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3\db_export\xls\bdl\"/>
    </mc:Choice>
  </mc:AlternateContent>
  <bookViews>
    <workbookView xWindow="120" yWindow="90" windowWidth="23895" windowHeight="14535"/>
  </bookViews>
  <sheets>
    <sheet name="bdl210102_pkg_0061b.xlsx" sheetId="1" r:id="rId1"/>
  </sheets>
  <definedNames>
    <definedName name="_xlnm._FilterDatabase" localSheetId="0" hidden="1">bdl210102_pkg_0061b.xlsx!$A$1:$K$9794</definedName>
    <definedName name="pkg_0061b">bdl210102_pkg_0061b.xlsx!$A$1:$AQ$9794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G850" i="1"/>
  <c r="G851" i="1"/>
  <c r="G852" i="1"/>
  <c r="G853" i="1"/>
  <c r="G1732" i="1"/>
  <c r="G1733" i="1"/>
  <c r="G1734" i="1"/>
  <c r="G1735" i="1"/>
  <c r="G2059" i="1"/>
  <c r="G2318" i="1"/>
  <c r="G2319" i="1"/>
  <c r="G2320" i="1"/>
  <c r="G2442" i="1"/>
  <c r="G24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</calcChain>
</file>

<file path=xl/sharedStrings.xml><?xml version="1.0" encoding="utf-8"?>
<sst xmlns="http://schemas.openxmlformats.org/spreadsheetml/2006/main" count="39215" uniqueCount="35569">
  <si>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</si>
  <si>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</si>
  <si>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</si>
  <si>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</si>
  <si>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</si>
  <si>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</si>
  <si>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</si>
  <si>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</si>
  <si>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</si>
  <si>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</si>
  <si>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</si>
  <si>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Ag_ICPES</t>
  </si>
  <si>
    <t>Al_ICPES</t>
  </si>
  <si>
    <t>As_ICPES</t>
  </si>
  <si>
    <t>Ba_ICPES</t>
  </si>
  <si>
    <t>Be_ICPES</t>
  </si>
  <si>
    <t>Bi_ICPES</t>
  </si>
  <si>
    <t>Ca_ICPES</t>
  </si>
  <si>
    <t>Cd_ICPES</t>
  </si>
  <si>
    <t>Co_ICPES</t>
  </si>
  <si>
    <t>Cr_ICPES</t>
  </si>
  <si>
    <t>Cu_ICPES</t>
  </si>
  <si>
    <t>Fe_ICPES</t>
  </si>
  <si>
    <t>Ga_ICPES</t>
  </si>
  <si>
    <t>Hg_ICPES</t>
  </si>
  <si>
    <t>K_ICPES</t>
  </si>
  <si>
    <t>La_ICPES</t>
  </si>
  <si>
    <t>Mg_ICPES</t>
  </si>
  <si>
    <t>Mn_ICPES</t>
  </si>
  <si>
    <t>Mo_ICPES</t>
  </si>
  <si>
    <t>Na_ICPES</t>
  </si>
  <si>
    <t>Ni_ICPES</t>
  </si>
  <si>
    <t>P_ICPES</t>
  </si>
  <si>
    <t>Pb_ICPES</t>
  </si>
  <si>
    <t>Sb_ICPES</t>
  </si>
  <si>
    <t>Sc_ICPES</t>
  </si>
  <si>
    <t>Sr_ICPES</t>
  </si>
  <si>
    <t>Ti_ICPES</t>
  </si>
  <si>
    <t>Tl_ICPES</t>
  </si>
  <si>
    <t>U_ICPES</t>
  </si>
  <si>
    <t>V_ICPES</t>
  </si>
  <si>
    <t>W_ICPES</t>
  </si>
  <si>
    <t>Zn_ICPES</t>
  </si>
  <si>
    <t>92BJB001</t>
  </si>
  <si>
    <t>11:0001:000001</t>
  </si>
  <si>
    <t>11:0001:000001:0001:0001:00</t>
  </si>
  <si>
    <t>92BJB002</t>
  </si>
  <si>
    <t>11:0001:000002</t>
  </si>
  <si>
    <t>11:0001:000002:0001:0001:00</t>
  </si>
  <si>
    <t>92BJB003</t>
  </si>
  <si>
    <t>11:0001:000003</t>
  </si>
  <si>
    <t>11:0001:000003:0001:0001:00</t>
  </si>
  <si>
    <t>92BJB004</t>
  </si>
  <si>
    <t>11:0001:000004</t>
  </si>
  <si>
    <t>11:0001:000004:0001:0001:00</t>
  </si>
  <si>
    <t>92BJB005</t>
  </si>
  <si>
    <t>11:0001:000005</t>
  </si>
  <si>
    <t>11:0001:000005:0001:0001:00</t>
  </si>
  <si>
    <t>92BJB006</t>
  </si>
  <si>
    <t>11:0001:000006</t>
  </si>
  <si>
    <t>11:0001:000006:0001:0001:00</t>
  </si>
  <si>
    <t>92BJB007</t>
  </si>
  <si>
    <t>11:0001:000007</t>
  </si>
  <si>
    <t>11:0001:000007:0001:0001:00</t>
  </si>
  <si>
    <t>92BJB008</t>
  </si>
  <si>
    <t>11:0001:000008</t>
  </si>
  <si>
    <t>11:0001:000008:0001:0001:00</t>
  </si>
  <si>
    <t>92BJB009</t>
  </si>
  <si>
    <t>11:0001:000009</t>
  </si>
  <si>
    <t>11:0001:000009:0001:0001:00</t>
  </si>
  <si>
    <t>92BJB010</t>
  </si>
  <si>
    <t>11:0001:000010</t>
  </si>
  <si>
    <t>11:0001:000010:0001:0001:00</t>
  </si>
  <si>
    <t>92BJB011</t>
  </si>
  <si>
    <t>11:0001:000011</t>
  </si>
  <si>
    <t>11:0001:000011:0001:0001:00</t>
  </si>
  <si>
    <t>92BJB012</t>
  </si>
  <si>
    <t>11:0001:000012</t>
  </si>
  <si>
    <t>11:0001:000012:0001:0001:00</t>
  </si>
  <si>
    <t>92BJB013</t>
  </si>
  <si>
    <t>11:0001:000013</t>
  </si>
  <si>
    <t>11:0001:000013:0001:0001:00</t>
  </si>
  <si>
    <t>92BJB014</t>
  </si>
  <si>
    <t>11:0001:000014</t>
  </si>
  <si>
    <t>11:0001:000014:0001:0001:00</t>
  </si>
  <si>
    <t>92BJB015</t>
  </si>
  <si>
    <t>11:0001:000015</t>
  </si>
  <si>
    <t>11:0001:000015:0001:0001:00</t>
  </si>
  <si>
    <t>92BJB016</t>
  </si>
  <si>
    <t>11:0001:000016</t>
  </si>
  <si>
    <t>11:0001:000016:0001:0001:00</t>
  </si>
  <si>
    <t>92BJB017</t>
  </si>
  <si>
    <t>11:0001:000017</t>
  </si>
  <si>
    <t>11:0001:000017:0001:0001:00</t>
  </si>
  <si>
    <t>92BJB018</t>
  </si>
  <si>
    <t>11:0001:000018</t>
  </si>
  <si>
    <t>11:0001:000018:0001:0001:00</t>
  </si>
  <si>
    <t>92BJB019</t>
  </si>
  <si>
    <t>11:0001:000019</t>
  </si>
  <si>
    <t>11:0001:000019:0001:0001:00</t>
  </si>
  <si>
    <t>92BJB020</t>
  </si>
  <si>
    <t>11:0001:000020</t>
  </si>
  <si>
    <t>11:0001:000020:0001:0001:00</t>
  </si>
  <si>
    <t>92BJB022</t>
  </si>
  <si>
    <t>11:0001:000021</t>
  </si>
  <si>
    <t>11:0001:000022</t>
  </si>
  <si>
    <t>11:0001:000022:0001:0001:00</t>
  </si>
  <si>
    <t>92BJB023</t>
  </si>
  <si>
    <t>11:0001:000023</t>
  </si>
  <si>
    <t>11:0001:000023:0001:0001:00</t>
  </si>
  <si>
    <t>92BJB024</t>
  </si>
  <si>
    <t>11:0001:000024</t>
  </si>
  <si>
    <t>11:0001:000024:0001:0001:00</t>
  </si>
  <si>
    <t>92BJB025</t>
  </si>
  <si>
    <t>11:0001:000025</t>
  </si>
  <si>
    <t>11:0001:000025:0001:0001:00</t>
  </si>
  <si>
    <t>92BJB026</t>
  </si>
  <si>
    <t>11:0001:000026</t>
  </si>
  <si>
    <t>11:0001:000026:0001:0001:00</t>
  </si>
  <si>
    <t>92BJB027</t>
  </si>
  <si>
    <t>11:0001:000027</t>
  </si>
  <si>
    <t>11:0001:000027:0001:0001:00</t>
  </si>
  <si>
    <t>92BJB028</t>
  </si>
  <si>
    <t>11:0001:000028</t>
  </si>
  <si>
    <t>11:0001:000028:0001:0001:00</t>
  </si>
  <si>
    <t>92BJB029</t>
  </si>
  <si>
    <t>11:0001:000029</t>
  </si>
  <si>
    <t>11:0001:000029:0001:0001:00</t>
  </si>
  <si>
    <t>92BJB030</t>
  </si>
  <si>
    <t>11:0001:000030</t>
  </si>
  <si>
    <t>11:0001:000030:0001:0001:00</t>
  </si>
  <si>
    <t>92BJB031</t>
  </si>
  <si>
    <t>11:0001:000031</t>
  </si>
  <si>
    <t>11:0001:000031:0001:0001:00</t>
  </si>
  <si>
    <t>92BJB032</t>
  </si>
  <si>
    <t>11:0001:000032</t>
  </si>
  <si>
    <t>11:0001:000032:0001:0001:00</t>
  </si>
  <si>
    <t>92BJB034</t>
  </si>
  <si>
    <t>11:0001:000034</t>
  </si>
  <si>
    <t>11:0001:000034:0001:0001:00</t>
  </si>
  <si>
    <t>92BJB035</t>
  </si>
  <si>
    <t>11:0001:000033</t>
  </si>
  <si>
    <t>11:0001:000035</t>
  </si>
  <si>
    <t>11:0001:000035:0001:0001:00</t>
  </si>
  <si>
    <t>92BJB036</t>
  </si>
  <si>
    <t>11:0001:000036</t>
  </si>
  <si>
    <t>11:0001:000036:0001:0001:00</t>
  </si>
  <si>
    <t>92BJB037</t>
  </si>
  <si>
    <t>11:0001:000037</t>
  </si>
  <si>
    <t>11:0001:000037:0001:0001:00</t>
  </si>
  <si>
    <t>92BJB038</t>
  </si>
  <si>
    <t>11:0001:000038</t>
  </si>
  <si>
    <t>11:0001:000038:0001:0001:00</t>
  </si>
  <si>
    <t>92BJB039</t>
  </si>
  <si>
    <t>11:0001:000039</t>
  </si>
  <si>
    <t>11:0001:000039:0001:0001:00</t>
  </si>
  <si>
    <t>92BJB040</t>
  </si>
  <si>
    <t>11:0001:000040</t>
  </si>
  <si>
    <t>11:0001:000040:0001:0001:00</t>
  </si>
  <si>
    <t>92BJB041</t>
  </si>
  <si>
    <t>11:0001:000041</t>
  </si>
  <si>
    <t>11:0001:000041:0001:0001:00</t>
  </si>
  <si>
    <t>92BJB042</t>
  </si>
  <si>
    <t>11:0001:000042</t>
  </si>
  <si>
    <t>11:0001:000042:0001:0001:00</t>
  </si>
  <si>
    <t>92BJB043</t>
  </si>
  <si>
    <t>11:0001:000043</t>
  </si>
  <si>
    <t>11:0001:000043:0001:0001:00</t>
  </si>
  <si>
    <t>92BJB044</t>
  </si>
  <si>
    <t>11:0001:000043:0002:0001:00</t>
  </si>
  <si>
    <t>92BJB045</t>
  </si>
  <si>
    <t>11:0001:000044</t>
  </si>
  <si>
    <t>11:0001:000044:0001:0001:00</t>
  </si>
  <si>
    <t>92BJB046</t>
  </si>
  <si>
    <t>11:0001:000045</t>
  </si>
  <si>
    <t>11:0001:000045:0001:0001:00</t>
  </si>
  <si>
    <t>92BJB047</t>
  </si>
  <si>
    <t>11:0001:000046</t>
  </si>
  <si>
    <t>11:0001:000046:0001:0001:00</t>
  </si>
  <si>
    <t>92BJB048</t>
  </si>
  <si>
    <t>11:0001:000047</t>
  </si>
  <si>
    <t>11:0001:000047:0001:0001:00</t>
  </si>
  <si>
    <t>92BJB049</t>
  </si>
  <si>
    <t>11:0001:000048</t>
  </si>
  <si>
    <t>11:0001:000048:0001:0001:00</t>
  </si>
  <si>
    <t>92BJB050</t>
  </si>
  <si>
    <t>11:0001:000049</t>
  </si>
  <si>
    <t>11:0001:000049:0001:0001:00</t>
  </si>
  <si>
    <t>92BJB051</t>
  </si>
  <si>
    <t>11:0001:000050</t>
  </si>
  <si>
    <t>11:0001:000050:0001:0001:00</t>
  </si>
  <si>
    <t>92BJB052</t>
  </si>
  <si>
    <t>11:0001:000051</t>
  </si>
  <si>
    <t>11:0001:000051:0001:0001:00</t>
  </si>
  <si>
    <t>92BJB053</t>
  </si>
  <si>
    <t>11:0001:000052</t>
  </si>
  <si>
    <t>11:0001:000052:0001:0001:00</t>
  </si>
  <si>
    <t>92BJB054</t>
  </si>
  <si>
    <t>11:0001:000053</t>
  </si>
  <si>
    <t>11:0001:000053:0001:0001:00</t>
  </si>
  <si>
    <t>92BJB055</t>
  </si>
  <si>
    <t>11:0001:000054</t>
  </si>
  <si>
    <t>11:0001:000054:0001:0001:00</t>
  </si>
  <si>
    <t>92BJB056</t>
  </si>
  <si>
    <t>11:0001:000055</t>
  </si>
  <si>
    <t>11:0001:000055:0001:0001:00</t>
  </si>
  <si>
    <t>92BJB057</t>
  </si>
  <si>
    <t>11:0001:000056</t>
  </si>
  <si>
    <t>11:0001:000056:0001:0001:00</t>
  </si>
  <si>
    <t>92BJB058</t>
  </si>
  <si>
    <t>11:0001:000057</t>
  </si>
  <si>
    <t>11:0001:000057:0001:0001:00</t>
  </si>
  <si>
    <t>92BJB059</t>
  </si>
  <si>
    <t>11:0001:000058</t>
  </si>
  <si>
    <t>11:0001:000058:0001:0001:00</t>
  </si>
  <si>
    <t>92BJB060</t>
  </si>
  <si>
    <t>11:0001:000059</t>
  </si>
  <si>
    <t>11:0001:000059:0001:0001:00</t>
  </si>
  <si>
    <t>92BJB061</t>
  </si>
  <si>
    <t>11:0001:000060</t>
  </si>
  <si>
    <t>11:0001:000060:0001:0001:00</t>
  </si>
  <si>
    <t>92BJB062</t>
  </si>
  <si>
    <t>11:0001:000061</t>
  </si>
  <si>
    <t>11:0001:000061:0001:0001:00</t>
  </si>
  <si>
    <t>92BJB063</t>
  </si>
  <si>
    <t>11:0001:000062</t>
  </si>
  <si>
    <t>11:0001:000062:0001:0001:00</t>
  </si>
  <si>
    <t>92BJB064</t>
  </si>
  <si>
    <t>11:0001:000062:0002:0001:00</t>
  </si>
  <si>
    <t>92BJB065</t>
  </si>
  <si>
    <t>11:0001:000063</t>
  </si>
  <si>
    <t>11:0001:000063:0001:0001:00</t>
  </si>
  <si>
    <t>92BJB066</t>
  </si>
  <si>
    <t>11:0001:000064</t>
  </si>
  <si>
    <t>11:0001:000064:0001:0001:00</t>
  </si>
  <si>
    <t>92BJB067</t>
  </si>
  <si>
    <t>11:0001:000065</t>
  </si>
  <si>
    <t>11:0001:000065:0001:0001:00</t>
  </si>
  <si>
    <t>92BJB068</t>
  </si>
  <si>
    <t>11:0001:000066</t>
  </si>
  <si>
    <t>11:0001:000066:0001:0001:00</t>
  </si>
  <si>
    <t>92BJB069</t>
  </si>
  <si>
    <t>11:0001:000067</t>
  </si>
  <si>
    <t>11:0001:000067:0001:0001:00</t>
  </si>
  <si>
    <t>92BJB070</t>
  </si>
  <si>
    <t>11:0001:000068</t>
  </si>
  <si>
    <t>11:0001:000068:0001:0001:00</t>
  </si>
  <si>
    <t>92BJB071</t>
  </si>
  <si>
    <t>11:0001:000069</t>
  </si>
  <si>
    <t>11:0001:000069:0001:0001:00</t>
  </si>
  <si>
    <t>92BJB072</t>
  </si>
  <si>
    <t>11:0001:000070</t>
  </si>
  <si>
    <t>11:0001:000070:0001:0001:00</t>
  </si>
  <si>
    <t>92BJB073</t>
  </si>
  <si>
    <t>11:0001:000071</t>
  </si>
  <si>
    <t>11:0001:000071:0001:0001:00</t>
  </si>
  <si>
    <t>92BJB074</t>
  </si>
  <si>
    <t>11:0001:000072</t>
  </si>
  <si>
    <t>11:0001:000072:0001:0001:00</t>
  </si>
  <si>
    <t>92BJB075</t>
  </si>
  <si>
    <t>11:0001:000073</t>
  </si>
  <si>
    <t>11:0001:000073:0001:0001:00</t>
  </si>
  <si>
    <t>92BJB076</t>
  </si>
  <si>
    <t>11:0001:000074</t>
  </si>
  <si>
    <t>11:0001:000074:0001:0001:00</t>
  </si>
  <si>
    <t>92BJB077</t>
  </si>
  <si>
    <t>11:0001:000075</t>
  </si>
  <si>
    <t>11:0001:000075:0001:0001:00</t>
  </si>
  <si>
    <t>92BJB078</t>
  </si>
  <si>
    <t>11:0001:000076</t>
  </si>
  <si>
    <t>11:0001:000076:0001:0001:00</t>
  </si>
  <si>
    <t>92BJB079</t>
  </si>
  <si>
    <t>11:0001:000077</t>
  </si>
  <si>
    <t>11:0001:000077:0001:0001:00</t>
  </si>
  <si>
    <t>92BJB080</t>
  </si>
  <si>
    <t>11:0001:000078</t>
  </si>
  <si>
    <t>11:0001:000078:0001:0001:00</t>
  </si>
  <si>
    <t>92BJB081</t>
  </si>
  <si>
    <t>11:0001:000079</t>
  </si>
  <si>
    <t>11:0001:000079:0001:0001:00</t>
  </si>
  <si>
    <t>92BJB082</t>
  </si>
  <si>
    <t>11:0001:000080</t>
  </si>
  <si>
    <t>11:0001:000080:0001:0001:00</t>
  </si>
  <si>
    <t>92BJB083</t>
  </si>
  <si>
    <t>11:0001:000081</t>
  </si>
  <si>
    <t>11:0001:000081:0001:0001:00</t>
  </si>
  <si>
    <t>92BJB084</t>
  </si>
  <si>
    <t>11:0001:000082</t>
  </si>
  <si>
    <t>11:0001:000082:0001:0001:00</t>
  </si>
  <si>
    <t>92BJB085</t>
  </si>
  <si>
    <t>11:0001:000083</t>
  </si>
  <si>
    <t>11:0001:000083:0001:0001:00</t>
  </si>
  <si>
    <t>92BJB086</t>
  </si>
  <si>
    <t>11:0001:000084</t>
  </si>
  <si>
    <t>11:0001:000084:0001:0001:00</t>
  </si>
  <si>
    <t>92BJB087</t>
  </si>
  <si>
    <t>11:0001:000085</t>
  </si>
  <si>
    <t>11:0001:000085:0001:0001:00</t>
  </si>
  <si>
    <t>92BJB088</t>
  </si>
  <si>
    <t>11:0001:000086</t>
  </si>
  <si>
    <t>11:0001:000086:0001:0001:00</t>
  </si>
  <si>
    <t>92BJB089</t>
  </si>
  <si>
    <t>11:0001:000087</t>
  </si>
  <si>
    <t>11:0001:000087:0001:0001:00</t>
  </si>
  <si>
    <t>92BJB090</t>
  </si>
  <si>
    <t>11:0001:000088</t>
  </si>
  <si>
    <t>11:0001:000088:0001:0001:00</t>
  </si>
  <si>
    <t>92BJB091</t>
  </si>
  <si>
    <t>11:0001:000089</t>
  </si>
  <si>
    <t>11:0001:000089:0001:0001:00</t>
  </si>
  <si>
    <t>92BJB092</t>
  </si>
  <si>
    <t>11:0001:000090</t>
  </si>
  <si>
    <t>11:0001:000090:0001:0001:00</t>
  </si>
  <si>
    <t>92BJB093</t>
  </si>
  <si>
    <t>11:0001:000091</t>
  </si>
  <si>
    <t>11:0001:000091:0001:0001:00</t>
  </si>
  <si>
    <t>92BJB094</t>
  </si>
  <si>
    <t>11:0001:000092</t>
  </si>
  <si>
    <t>11:0001:000092:0001:0001:00</t>
  </si>
  <si>
    <t>92BJB095</t>
  </si>
  <si>
    <t>11:0001:000093</t>
  </si>
  <si>
    <t>11:0001:000093:0001:0001:00</t>
  </si>
  <si>
    <t>92BJB096</t>
  </si>
  <si>
    <t>11:0001:000094</t>
  </si>
  <si>
    <t>11:0001:000094:0001:0001:00</t>
  </si>
  <si>
    <t>92BJB098</t>
  </si>
  <si>
    <t>11:0001:000095</t>
  </si>
  <si>
    <t>11:0001:000096</t>
  </si>
  <si>
    <t>11:0001:000096:0001:0001:00</t>
  </si>
  <si>
    <t>92BJB099</t>
  </si>
  <si>
    <t>11:0001:000097</t>
  </si>
  <si>
    <t>11:0001:000097:0001:0001:00</t>
  </si>
  <si>
    <t>92BJB100</t>
  </si>
  <si>
    <t>11:0001:000098</t>
  </si>
  <si>
    <t>11:0001:000098:0001:0001:00</t>
  </si>
  <si>
    <t>92BJB101</t>
  </si>
  <si>
    <t>11:0001:000099</t>
  </si>
  <si>
    <t>11:0001:000099:0001:0001:00</t>
  </si>
  <si>
    <t>92BJB102</t>
  </si>
  <si>
    <t>11:0001:000100</t>
  </si>
  <si>
    <t>11:0001:000100:0001:0001:00</t>
  </si>
  <si>
    <t>92BJB103</t>
  </si>
  <si>
    <t>11:0001:000101</t>
  </si>
  <si>
    <t>11:0001:000101:0001:0001:00</t>
  </si>
  <si>
    <t>92BJB104</t>
  </si>
  <si>
    <t>11:0001:000102</t>
  </si>
  <si>
    <t>11:0001:000102:0001:0001:00</t>
  </si>
  <si>
    <t>92BJB105</t>
  </si>
  <si>
    <t>11:0001:000103</t>
  </si>
  <si>
    <t>11:0001:000103:0001:0001:00</t>
  </si>
  <si>
    <t>92BJB106</t>
  </si>
  <si>
    <t>11:0001:000104</t>
  </si>
  <si>
    <t>11:0001:000104:0001:0001:00</t>
  </si>
  <si>
    <t>92BJB109</t>
  </si>
  <si>
    <t>11:0001:000042:0002:0001:00</t>
  </si>
  <si>
    <t>92BJB110</t>
  </si>
  <si>
    <t>11:0001:000105</t>
  </si>
  <si>
    <t>11:0001:000107</t>
  </si>
  <si>
    <t>11:0001:000107:0001:0001:00</t>
  </si>
  <si>
    <t>92BJB111</t>
  </si>
  <si>
    <t>11:0001:000106</t>
  </si>
  <si>
    <t>11:0001:000108</t>
  </si>
  <si>
    <t>11:0001:000108:0001:0001:00</t>
  </si>
  <si>
    <t>93BJB001</t>
  </si>
  <si>
    <t>11:0001:000109</t>
  </si>
  <si>
    <t>11:0001:000109:0001:0001:00</t>
  </si>
  <si>
    <t>93BJB002</t>
  </si>
  <si>
    <t>11:0001:000110</t>
  </si>
  <si>
    <t>11:0001:000110:0001:0001:00</t>
  </si>
  <si>
    <t>93BJB003</t>
  </si>
  <si>
    <t>11:0001:000110:0002:0001:00</t>
  </si>
  <si>
    <t>93BJB004</t>
  </si>
  <si>
    <t>11:0001:000111</t>
  </si>
  <si>
    <t>11:0001:000111:0001:0001:00</t>
  </si>
  <si>
    <t>93BJB005</t>
  </si>
  <si>
    <t>11:0001:000112</t>
  </si>
  <si>
    <t>11:0001:000112:0001:0001:00</t>
  </si>
  <si>
    <t>93BJB006</t>
  </si>
  <si>
    <t>11:0001:000113</t>
  </si>
  <si>
    <t>11:0001:000113:0001:0001:00</t>
  </si>
  <si>
    <t>93BJB007</t>
  </si>
  <si>
    <t>11:0001:000114</t>
  </si>
  <si>
    <t>11:0001:000114:0001:0001:00</t>
  </si>
  <si>
    <t>93BJB008</t>
  </si>
  <si>
    <t>11:0001:000115</t>
  </si>
  <si>
    <t>11:0001:000115:0001:0001:00</t>
  </si>
  <si>
    <t>93BJB009</t>
  </si>
  <si>
    <t>11:0001:000116</t>
  </si>
  <si>
    <t>11:0001:000116:0001:0001:00</t>
  </si>
  <si>
    <t>93BJB010</t>
  </si>
  <si>
    <t>11:0001:000117</t>
  </si>
  <si>
    <t>11:0001:000117:0001:0001:00</t>
  </si>
  <si>
    <t>93BJB011</t>
  </si>
  <si>
    <t>11:0001:000118</t>
  </si>
  <si>
    <t>11:0001:000118:0001:0001:00</t>
  </si>
  <si>
    <t>93BJB012</t>
  </si>
  <si>
    <t>11:0001:000119</t>
  </si>
  <si>
    <t>11:0001:000119:0001:0001:00</t>
  </si>
  <si>
    <t>93BJB013</t>
  </si>
  <si>
    <t>11:0001:000120</t>
  </si>
  <si>
    <t>11:0001:000120:0001:0001:00</t>
  </si>
  <si>
    <t>93BJB014</t>
  </si>
  <si>
    <t>11:0001:000121</t>
  </si>
  <si>
    <t>11:0001:000121:0001:0001:00</t>
  </si>
  <si>
    <t>93BJB015</t>
  </si>
  <si>
    <t>11:0001:000122</t>
  </si>
  <si>
    <t>11:0001:000122:0001:0001:00</t>
  </si>
  <si>
    <t>93BJB016</t>
  </si>
  <si>
    <t>11:0001:000123</t>
  </si>
  <si>
    <t>11:0001:000123:0001:0001:00</t>
  </si>
  <si>
    <t>93BJB017</t>
  </si>
  <si>
    <t>11:0001:000124</t>
  </si>
  <si>
    <t>11:0001:000124:0001:0001:00</t>
  </si>
  <si>
    <t>93BJB018</t>
  </si>
  <si>
    <t>11:0001:000125</t>
  </si>
  <si>
    <t>11:0001:000125:0001:0001:00</t>
  </si>
  <si>
    <t>93BJB019</t>
  </si>
  <si>
    <t>11:0001:000126</t>
  </si>
  <si>
    <t>11:0001:000126:0001:0001:00</t>
  </si>
  <si>
    <t>93BJB020</t>
  </si>
  <si>
    <t>11:0001:000127</t>
  </si>
  <si>
    <t>11:0001:000127:0001:0001:00</t>
  </si>
  <si>
    <t>93BJB021</t>
  </si>
  <si>
    <t>11:0001:000128</t>
  </si>
  <si>
    <t>11:0001:000128:0001:0001:00</t>
  </si>
  <si>
    <t>93BJB022</t>
  </si>
  <si>
    <t>11:0001:000129</t>
  </si>
  <si>
    <t>11:0001:000129:0001:0001:00</t>
  </si>
  <si>
    <t>93BJB023</t>
  </si>
  <si>
    <t>11:0001:000130</t>
  </si>
  <si>
    <t>11:0001:000130:0001:0001:00</t>
  </si>
  <si>
    <t>93BJB024</t>
  </si>
  <si>
    <t>11:0001:000131</t>
  </si>
  <si>
    <t>11:0001:000131:0001:0001:00</t>
  </si>
  <si>
    <t>93BJB025</t>
  </si>
  <si>
    <t>11:0001:000132</t>
  </si>
  <si>
    <t>11:0001:000132:0001:0001:00</t>
  </si>
  <si>
    <t>93BJB026</t>
  </si>
  <si>
    <t>11:0001:000133</t>
  </si>
  <si>
    <t>11:0001:000133:0001:0001:00</t>
  </si>
  <si>
    <t>93BJB027</t>
  </si>
  <si>
    <t>11:0001:000134</t>
  </si>
  <si>
    <t>11:0001:000134:0001:0001:00</t>
  </si>
  <si>
    <t>93BJB028</t>
  </si>
  <si>
    <t>11:0001:000135</t>
  </si>
  <si>
    <t>11:0001:000135:0001:0001:00</t>
  </si>
  <si>
    <t>93BJB030</t>
  </si>
  <si>
    <t>11:0001:000137</t>
  </si>
  <si>
    <t>11:0001:000137:0001:0001:00</t>
  </si>
  <si>
    <t>93BJB031</t>
  </si>
  <si>
    <t>11:0001:000136</t>
  </si>
  <si>
    <t>11:0001:000138</t>
  </si>
  <si>
    <t>11:0001:000138:0001:0001:00</t>
  </si>
  <si>
    <t>93BJB032</t>
  </si>
  <si>
    <t>11:0001:000139</t>
  </si>
  <si>
    <t>11:0001:000139:0001:0001:00</t>
  </si>
  <si>
    <t>93BJB033</t>
  </si>
  <si>
    <t>11:0001:000140</t>
  </si>
  <si>
    <t>11:0001:000140:0001:0001:00</t>
  </si>
  <si>
    <t>93BJB034</t>
  </si>
  <si>
    <t>11:0001:000141</t>
  </si>
  <si>
    <t>11:0001:000141:0001:0001:00</t>
  </si>
  <si>
    <t>93BJB035</t>
  </si>
  <si>
    <t>11:0001:000142</t>
  </si>
  <si>
    <t>11:0001:000142:0001:0001:00</t>
  </si>
  <si>
    <t>93BJB037</t>
  </si>
  <si>
    <t>11:0001:000144</t>
  </si>
  <si>
    <t>11:0001:000144:0001:0001:00</t>
  </si>
  <si>
    <t>93BJB038</t>
  </si>
  <si>
    <t>11:0001:000145</t>
  </si>
  <si>
    <t>11:0001:000145:0001:0001:00</t>
  </si>
  <si>
    <t>93BJB039</t>
  </si>
  <si>
    <t>11:0001:000143</t>
  </si>
  <si>
    <t>11:0001:000146</t>
  </si>
  <si>
    <t>11:0001:000146:0001:0001:00</t>
  </si>
  <si>
    <t>93BJB040</t>
  </si>
  <si>
    <t>11:0001:000147</t>
  </si>
  <si>
    <t>11:0001:000147:0001:0001:00</t>
  </si>
  <si>
    <t>93BJB041</t>
  </si>
  <si>
    <t>11:0001:000148</t>
  </si>
  <si>
    <t>11:0001:000148:0001:0001:00</t>
  </si>
  <si>
    <t>93BJB042</t>
  </si>
  <si>
    <t>11:0001:000149</t>
  </si>
  <si>
    <t>11:0001:000149:0001:0001:00</t>
  </si>
  <si>
    <t>93BJB043</t>
  </si>
  <si>
    <t>11:0001:000150</t>
  </si>
  <si>
    <t>11:0001:000150:0001:0001:00</t>
  </si>
  <si>
    <t>93BJB044</t>
  </si>
  <si>
    <t>11:0001:000151</t>
  </si>
  <si>
    <t>11:0001:000151:0001:0001:00</t>
  </si>
  <si>
    <t>93BJB046</t>
  </si>
  <si>
    <t>11:0001:000153</t>
  </si>
  <si>
    <t>11:0001:000153:0001:0001:00</t>
  </si>
  <si>
    <t>93BJB047</t>
  </si>
  <si>
    <t>11:0001:000154</t>
  </si>
  <si>
    <t>11:0001:000154:0001:0001:00</t>
  </si>
  <si>
    <t>93BJB048</t>
  </si>
  <si>
    <t>11:0001:000155</t>
  </si>
  <si>
    <t>11:0001:000155:0001:0001:00</t>
  </si>
  <si>
    <t>93BJB049</t>
  </si>
  <si>
    <t>11:0001:000152</t>
  </si>
  <si>
    <t>11:0001:000156</t>
  </si>
  <si>
    <t>11:0001:000156:0001:0001:00</t>
  </si>
  <si>
    <t>93BJB050</t>
  </si>
  <si>
    <t>11:0001:000157</t>
  </si>
  <si>
    <t>11:0001:000157:0001:0001:00</t>
  </si>
  <si>
    <t>93BJB051</t>
  </si>
  <si>
    <t>11:0001:000158</t>
  </si>
  <si>
    <t>11:0001:000158:0001:0001:00</t>
  </si>
  <si>
    <t>93BJB052</t>
  </si>
  <si>
    <t>11:0001:000159</t>
  </si>
  <si>
    <t>11:0001:000159:0001:0001:00</t>
  </si>
  <si>
    <t>93BJB053</t>
  </si>
  <si>
    <t>11:0001:000160</t>
  </si>
  <si>
    <t>11:0001:000160:0001:0001:00</t>
  </si>
  <si>
    <t>93BJB054</t>
  </si>
  <si>
    <t>11:0001:000161</t>
  </si>
  <si>
    <t>11:0001:000161:0001:0001:00</t>
  </si>
  <si>
    <t>93BJB055</t>
  </si>
  <si>
    <t>11:0001:000162</t>
  </si>
  <si>
    <t>11:0001:000162:0001:0001:00</t>
  </si>
  <si>
    <t>93BJB056</t>
  </si>
  <si>
    <t>11:0001:000163</t>
  </si>
  <si>
    <t>11:0001:000163:0001:0001:00</t>
  </si>
  <si>
    <t>93BJB057</t>
  </si>
  <si>
    <t>11:0001:000164</t>
  </si>
  <si>
    <t>11:0001:000164:0001:0001:00</t>
  </si>
  <si>
    <t>93BJB058</t>
  </si>
  <si>
    <t>11:0001:000165</t>
  </si>
  <si>
    <t>11:0001:000165:0001:0001:00</t>
  </si>
  <si>
    <t>93BJB059</t>
  </si>
  <si>
    <t>11:0001:000166</t>
  </si>
  <si>
    <t>11:0001:000166:0001:0001:00</t>
  </si>
  <si>
    <t>93BJB060</t>
  </si>
  <si>
    <t>11:0001:000167</t>
  </si>
  <si>
    <t>11:0001:000167:0001:0001:00</t>
  </si>
  <si>
    <t>93BJB061</t>
  </si>
  <si>
    <t>11:0001:000168</t>
  </si>
  <si>
    <t>11:0001:000168:0001:0001:00</t>
  </si>
  <si>
    <t>93BJB062</t>
  </si>
  <si>
    <t>11:0001:000169</t>
  </si>
  <si>
    <t>11:0001:000169:0001:0001:00</t>
  </si>
  <si>
    <t>93BJB063</t>
  </si>
  <si>
    <t>11:0001:000170</t>
  </si>
  <si>
    <t>11:0001:000170:0001:0001:00</t>
  </si>
  <si>
    <t>93BJB064</t>
  </si>
  <si>
    <t>11:0001:000171</t>
  </si>
  <si>
    <t>11:0001:000171:0001:0001:00</t>
  </si>
  <si>
    <t>93BJB065</t>
  </si>
  <si>
    <t>11:0001:000172</t>
  </si>
  <si>
    <t>11:0001:000172:0001:0001:00</t>
  </si>
  <si>
    <t>93BJB066</t>
  </si>
  <si>
    <t>11:0001:000173</t>
  </si>
  <si>
    <t>11:0001:000173:0001:0001:00</t>
  </si>
  <si>
    <t>93BJB067</t>
  </si>
  <si>
    <t>11:0001:000174</t>
  </si>
  <si>
    <t>11:0001:000174:0001:0001:00</t>
  </si>
  <si>
    <t>93BJB068</t>
  </si>
  <si>
    <t>11:0001:000175</t>
  </si>
  <si>
    <t>11:0001:000175:0001:0001:00</t>
  </si>
  <si>
    <t>93BJB069</t>
  </si>
  <si>
    <t>11:0001:000176</t>
  </si>
  <si>
    <t>11:0001:000176:0001:0001:00</t>
  </si>
  <si>
    <t>93BJB070</t>
  </si>
  <si>
    <t>11:0001:000177</t>
  </si>
  <si>
    <t>11:0001:000177:0001:0001:00</t>
  </si>
  <si>
    <t>93BJB071</t>
  </si>
  <si>
    <t>11:0001:000178</t>
  </si>
  <si>
    <t>11:0001:000178:0001:0001:00</t>
  </si>
  <si>
    <t>93BJB072</t>
  </si>
  <si>
    <t>11:0001:000179</t>
  </si>
  <si>
    <t>11:0001:000179:0001:0001:00</t>
  </si>
  <si>
    <t>93BJB073</t>
  </si>
  <si>
    <t>11:0001:000180</t>
  </si>
  <si>
    <t>11:0001:000180:0001:0001:00</t>
  </si>
  <si>
    <t>93BJB074</t>
  </si>
  <si>
    <t>11:0001:000181</t>
  </si>
  <si>
    <t>11:0001:000181:0001:0001:00</t>
  </si>
  <si>
    <t>93BJB075</t>
  </si>
  <si>
    <t>11:0001:000182</t>
  </si>
  <si>
    <t>11:0001:000182:0001:0001:00</t>
  </si>
  <si>
    <t>93BJB076</t>
  </si>
  <si>
    <t>11:0001:000183</t>
  </si>
  <si>
    <t>11:0001:000183:0001:0001:00</t>
  </si>
  <si>
    <t>93BJB077</t>
  </si>
  <si>
    <t>11:0001:000184</t>
  </si>
  <si>
    <t>11:0001:000184:0001:0001:00</t>
  </si>
  <si>
    <t>93BJB078</t>
  </si>
  <si>
    <t>11:0001:000185</t>
  </si>
  <si>
    <t>11:0001:000185:0001:0001:00</t>
  </si>
  <si>
    <t>93BJB079</t>
  </si>
  <si>
    <t>11:0001:000186</t>
  </si>
  <si>
    <t>11:0001:000186:0001:0001:00</t>
  </si>
  <si>
    <t>93BJB080</t>
  </si>
  <si>
    <t>11:0001:000187</t>
  </si>
  <si>
    <t>11:0001:000187:0001:0001:00</t>
  </si>
  <si>
    <t>93BJB081</t>
  </si>
  <si>
    <t>11:0001:000188</t>
  </si>
  <si>
    <t>11:0001:000188:0001:0001:00</t>
  </si>
  <si>
    <t>93BJB082</t>
  </si>
  <si>
    <t>11:0001:000189</t>
  </si>
  <si>
    <t>11:0001:000189:0001:0001:00</t>
  </si>
  <si>
    <t>93BJB083</t>
  </si>
  <si>
    <t>11:0001:000190</t>
  </si>
  <si>
    <t>11:0001:000190:0001:0001:00</t>
  </si>
  <si>
    <t>93BJB084</t>
  </si>
  <si>
    <t>11:0001:000191</t>
  </si>
  <si>
    <t>11:0001:000191:0001:0001:00</t>
  </si>
  <si>
    <t>93BJB085</t>
  </si>
  <si>
    <t>11:0001:000192</t>
  </si>
  <si>
    <t>11:0001:000192:0001:0001:00</t>
  </si>
  <si>
    <t>93BJB086</t>
  </si>
  <si>
    <t>11:0001:000193</t>
  </si>
  <si>
    <t>11:0001:000193:0001:0001:00</t>
  </si>
  <si>
    <t>93BJB087</t>
  </si>
  <si>
    <t>11:0001:000194</t>
  </si>
  <si>
    <t>11:0001:000194:0001:0001:00</t>
  </si>
  <si>
    <t>93BJB088</t>
  </si>
  <si>
    <t>11:0001:000195</t>
  </si>
  <si>
    <t>11:0001:000195:0001:0001:00</t>
  </si>
  <si>
    <t>93BJB090</t>
  </si>
  <si>
    <t>11:0001:000197</t>
  </si>
  <si>
    <t>11:0001:000197:0001:0001:00</t>
  </si>
  <si>
    <t>93BJB091</t>
  </si>
  <si>
    <t>11:0001:000198</t>
  </si>
  <si>
    <t>11:0001:000198:0001:0001:00</t>
  </si>
  <si>
    <t>93BJB092</t>
  </si>
  <si>
    <t>11:0001:000199</t>
  </si>
  <si>
    <t>11:0001:000199:0001:0001:00</t>
  </si>
  <si>
    <t>93BJB093</t>
  </si>
  <si>
    <t>11:0001:000200</t>
  </si>
  <si>
    <t>11:0001:000200:0001:0001:00</t>
  </si>
  <si>
    <t>93BJB094</t>
  </si>
  <si>
    <t>11:0001:000196</t>
  </si>
  <si>
    <t>11:0001:000201</t>
  </si>
  <si>
    <t>11:0001:000201:0001:0001:00</t>
  </si>
  <si>
    <t>93BJB095</t>
  </si>
  <si>
    <t>11:0001:000202</t>
  </si>
  <si>
    <t>11:0001:000202:0001:0001:00</t>
  </si>
  <si>
    <t>93BJB096</t>
  </si>
  <si>
    <t>11:0001:000203</t>
  </si>
  <si>
    <t>11:0001:000203:0001:0001:00</t>
  </si>
  <si>
    <t>93BJB097</t>
  </si>
  <si>
    <t>11:0001:000204</t>
  </si>
  <si>
    <t>11:0001:000204:0001:0001:00</t>
  </si>
  <si>
    <t>93BJB098</t>
  </si>
  <si>
    <t>11:0001:000205</t>
  </si>
  <si>
    <t>11:0001:000205:0001:0001:00</t>
  </si>
  <si>
    <t>93BJB099</t>
  </si>
  <si>
    <t>11:0001:000206</t>
  </si>
  <si>
    <t>11:0001:000206:0001:0001:00</t>
  </si>
  <si>
    <t>93BJB100</t>
  </si>
  <si>
    <t>11:0001:000207</t>
  </si>
  <si>
    <t>11:0001:000207:0001:0001:00</t>
  </si>
  <si>
    <t>93BJB101</t>
  </si>
  <si>
    <t>11:0001:000208</t>
  </si>
  <si>
    <t>11:0001:000208:0001:0001:00</t>
  </si>
  <si>
    <t>93BJB102</t>
  </si>
  <si>
    <t>11:0001:000209</t>
  </si>
  <si>
    <t>11:0001:000209:0001:0001:00</t>
  </si>
  <si>
    <t>93BJB103</t>
  </si>
  <si>
    <t>11:0001:000210</t>
  </si>
  <si>
    <t>11:0001:000210:0001:0001:00</t>
  </si>
  <si>
    <t>93BJB104</t>
  </si>
  <si>
    <t>11:0001:000211</t>
  </si>
  <si>
    <t>11:0001:000211:0001:0001:00</t>
  </si>
  <si>
    <t>93BJB105</t>
  </si>
  <si>
    <t>11:0001:000212</t>
  </si>
  <si>
    <t>11:0001:000212:0001:0001:00</t>
  </si>
  <si>
    <t>93BJB106</t>
  </si>
  <si>
    <t>11:0001:000213</t>
  </si>
  <si>
    <t>11:0001:000213:0001:0001:00</t>
  </si>
  <si>
    <t>93BJB107</t>
  </si>
  <si>
    <t>11:0001:000214</t>
  </si>
  <si>
    <t>11:0001:000214:0001:0001:00</t>
  </si>
  <si>
    <t>93BJB108</t>
  </si>
  <si>
    <t>11:0001:000215</t>
  </si>
  <si>
    <t>11:0001:000215:0001:0001:00</t>
  </si>
  <si>
    <t>93BJB109</t>
  </si>
  <si>
    <t>11:0001:000216</t>
  </si>
  <si>
    <t>11:0001:000216:0001:0001:00</t>
  </si>
  <si>
    <t>93BJB110</t>
  </si>
  <si>
    <t>11:0001:000217</t>
  </si>
  <si>
    <t>11:0001:000217:0001:0001:00</t>
  </si>
  <si>
    <t>93BJB111</t>
  </si>
  <si>
    <t>11:0001:000218</t>
  </si>
  <si>
    <t>11:0001:000218:0001:0001:00</t>
  </si>
  <si>
    <t>93BJB112</t>
  </si>
  <si>
    <t>11:0001:000219</t>
  </si>
  <si>
    <t>11:0001:000219:0001:0001:00</t>
  </si>
  <si>
    <t>93BJB113</t>
  </si>
  <si>
    <t>11:0001:000220</t>
  </si>
  <si>
    <t>11:0001:000220:0001:0001:00</t>
  </si>
  <si>
    <t>93BJB114</t>
  </si>
  <si>
    <t>11:0001:000221</t>
  </si>
  <si>
    <t>11:0001:000221:0001:0001:00</t>
  </si>
  <si>
    <t>93BJB115</t>
  </si>
  <si>
    <t>11:0001:000222</t>
  </si>
  <si>
    <t>11:0001:000222:0001:0001:00</t>
  </si>
  <si>
    <t>93BJB116</t>
  </si>
  <si>
    <t>11:0001:000223</t>
  </si>
  <si>
    <t>11:0001:000223:0001:0001:00</t>
  </si>
  <si>
    <t>93BJB117</t>
  </si>
  <si>
    <t>11:0001:000224</t>
  </si>
  <si>
    <t>11:0001:000224:0001:0001:00</t>
  </si>
  <si>
    <t>93BJB118</t>
  </si>
  <si>
    <t>11:0001:000225</t>
  </si>
  <si>
    <t>11:0001:000225:0001:0001:00</t>
  </si>
  <si>
    <t>93BJB119</t>
  </si>
  <si>
    <t>11:0001:000226</t>
  </si>
  <si>
    <t>11:0001:000226:0001:0001:00</t>
  </si>
  <si>
    <t>93BJB120</t>
  </si>
  <si>
    <t>11:0001:000227</t>
  </si>
  <si>
    <t>11:0001:000227:0001:0001:00</t>
  </si>
  <si>
    <t>93BJB121</t>
  </si>
  <si>
    <t>11:0001:000228</t>
  </si>
  <si>
    <t>11:0001:000228:0001:0001:00</t>
  </si>
  <si>
    <t>93BJB122</t>
  </si>
  <si>
    <t>11:0001:000229</t>
  </si>
  <si>
    <t>11:0001:000229:0001:0001:00</t>
  </si>
  <si>
    <t>93BJB123</t>
  </si>
  <si>
    <t>11:0001:000230</t>
  </si>
  <si>
    <t>11:0001:000230:0001:0001:00</t>
  </si>
  <si>
    <t>93BJB124</t>
  </si>
  <si>
    <t>11:0001:000231</t>
  </si>
  <si>
    <t>11:0001:000231:0001:0001:00</t>
  </si>
  <si>
    <t>93BJB125</t>
  </si>
  <si>
    <t>11:0001:000232</t>
  </si>
  <si>
    <t>11:0001:000232:0001:0001:00</t>
  </si>
  <si>
    <t>93BJB126</t>
  </si>
  <si>
    <t>11:0001:000233</t>
  </si>
  <si>
    <t>11:0001:000233:0001:0001:00</t>
  </si>
  <si>
    <t>93BJB127</t>
  </si>
  <si>
    <t>11:0001:000234</t>
  </si>
  <si>
    <t>11:0001:000234:0001:0001:00</t>
  </si>
  <si>
    <t>93BJB128</t>
  </si>
  <si>
    <t>11:0001:000235</t>
  </si>
  <si>
    <t>11:0001:000235:0001:0001:00</t>
  </si>
  <si>
    <t>93BJB129</t>
  </si>
  <si>
    <t>11:0001:000236</t>
  </si>
  <si>
    <t>11:0001:000236:0001:0001:00</t>
  </si>
  <si>
    <t>93BJB130</t>
  </si>
  <si>
    <t>11:0001:000237</t>
  </si>
  <si>
    <t>11:0001:000237:0001:0001:00</t>
  </si>
  <si>
    <t>93BJB131</t>
  </si>
  <si>
    <t>11:0001:000238</t>
  </si>
  <si>
    <t>11:0001:000238:0001:0001:00</t>
  </si>
  <si>
    <t>93BJB132</t>
  </si>
  <si>
    <t>11:0001:000239</t>
  </si>
  <si>
    <t>11:0001:000239:0001:0001:00</t>
  </si>
  <si>
    <t>93BJB133</t>
  </si>
  <si>
    <t>11:0001:000240</t>
  </si>
  <si>
    <t>11:0001:000240:0001:0001:00</t>
  </si>
  <si>
    <t>93BJB134</t>
  </si>
  <si>
    <t>11:0001:000241</t>
  </si>
  <si>
    <t>11:0001:000241:0001:0001:00</t>
  </si>
  <si>
    <t>93BJB135</t>
  </si>
  <si>
    <t>11:0001:000242</t>
  </si>
  <si>
    <t>11:0001:000242:0001:0001:00</t>
  </si>
  <si>
    <t>93BJB136</t>
  </si>
  <si>
    <t>11:0001:000243</t>
  </si>
  <si>
    <t>11:0001:000243:0001:0001:00</t>
  </si>
  <si>
    <t>93BJB137</t>
  </si>
  <si>
    <t>11:0001:000244</t>
  </si>
  <si>
    <t>11:0001:000244:0001:0001:00</t>
  </si>
  <si>
    <t>93BJB138</t>
  </si>
  <si>
    <t>11:0001:000245</t>
  </si>
  <si>
    <t>11:0001:000245:0001:0001:00</t>
  </si>
  <si>
    <t>93BJB139</t>
  </si>
  <si>
    <t>11:0001:000246</t>
  </si>
  <si>
    <t>11:0001:000246:0001:0001:00</t>
  </si>
  <si>
    <t>93BJB140</t>
  </si>
  <si>
    <t>11:0001:000247</t>
  </si>
  <si>
    <t>11:0001:000247:0001:0001:00</t>
  </si>
  <si>
    <t>94BJB001</t>
  </si>
  <si>
    <t>11:0001:000248</t>
  </si>
  <si>
    <t>11:0001:000248:0001:0001:00</t>
  </si>
  <si>
    <t>94BJB002</t>
  </si>
  <si>
    <t>11:0001:000249</t>
  </si>
  <si>
    <t>11:0001:000249:0001:0001:00</t>
  </si>
  <si>
    <t>94BJB003</t>
  </si>
  <si>
    <t>11:0001:000250</t>
  </si>
  <si>
    <t>11:0001:000250:0001:0001:00</t>
  </si>
  <si>
    <t>94BJB004</t>
  </si>
  <si>
    <t>11:0001:000251</t>
  </si>
  <si>
    <t>11:0001:000251:0001:0001:00</t>
  </si>
  <si>
    <t>94BJB005</t>
  </si>
  <si>
    <t>11:0001:000252</t>
  </si>
  <si>
    <t>11:0001:000252:0001:0001:00</t>
  </si>
  <si>
    <t>94BJB006</t>
  </si>
  <si>
    <t>11:0001:000253</t>
  </si>
  <si>
    <t>11:0001:000253:0001:0001:00</t>
  </si>
  <si>
    <t>94BJB007</t>
  </si>
  <si>
    <t>11:0001:000254</t>
  </si>
  <si>
    <t>11:0001:000254:0001:0001:00</t>
  </si>
  <si>
    <t>94BJB008</t>
  </si>
  <si>
    <t>11:0001:000255</t>
  </si>
  <si>
    <t>11:0001:000255:0001:0001:00</t>
  </si>
  <si>
    <t>94BJB009</t>
  </si>
  <si>
    <t>11:0001:000256</t>
  </si>
  <si>
    <t>11:0001:000256:0001:0001:00</t>
  </si>
  <si>
    <t>94BJB010</t>
  </si>
  <si>
    <t>11:0001:000257</t>
  </si>
  <si>
    <t>11:0001:000257:0001:0001:00</t>
  </si>
  <si>
    <t>94BJB011</t>
  </si>
  <si>
    <t>11:0001:000258</t>
  </si>
  <si>
    <t>11:0001:000258:0001:0001:00</t>
  </si>
  <si>
    <t>94BJB012</t>
  </si>
  <si>
    <t>11:0001:000259</t>
  </si>
  <si>
    <t>11:0001:000259:0001:0001:00</t>
  </si>
  <si>
    <t>94BJB013</t>
  </si>
  <si>
    <t>11:0001:000260</t>
  </si>
  <si>
    <t>11:0001:000260:0001:0001:00</t>
  </si>
  <si>
    <t>94BJB014</t>
  </si>
  <si>
    <t>11:0001:000261</t>
  </si>
  <si>
    <t>11:0001:000261:0001:0001:00</t>
  </si>
  <si>
    <t>94BJB015</t>
  </si>
  <si>
    <t>11:0001:000262</t>
  </si>
  <si>
    <t>11:0001:000262:0001:0001:00</t>
  </si>
  <si>
    <t>94BJB016</t>
  </si>
  <si>
    <t>11:0001:000263</t>
  </si>
  <si>
    <t>11:0001:000263:0001:0001:00</t>
  </si>
  <si>
    <t>94BJB017</t>
  </si>
  <si>
    <t>11:0001:000264</t>
  </si>
  <si>
    <t>11:0001:000264:0001:0001:00</t>
  </si>
  <si>
    <t>94BJB018</t>
  </si>
  <si>
    <t>11:0001:000265</t>
  </si>
  <si>
    <t>11:0001:000265:0001:0001:00</t>
  </si>
  <si>
    <t>94BJB019</t>
  </si>
  <si>
    <t>11:0001:000266</t>
  </si>
  <si>
    <t>11:0001:000266:0001:0001:00</t>
  </si>
  <si>
    <t>94BJB020</t>
  </si>
  <si>
    <t>11:0001:000267</t>
  </si>
  <si>
    <t>11:0001:000267:0001:0001:00</t>
  </si>
  <si>
    <t>94BJB021</t>
  </si>
  <si>
    <t>11:0001:000268</t>
  </si>
  <si>
    <t>11:0001:000268:0001:0001:00</t>
  </si>
  <si>
    <t>94BJB022</t>
  </si>
  <si>
    <t>11:0001:000269</t>
  </si>
  <si>
    <t>11:0001:000269:0001:0001:00</t>
  </si>
  <si>
    <t>94BJB023</t>
  </si>
  <si>
    <t>11:0001:000270</t>
  </si>
  <si>
    <t>11:0001:000270:0001:0001:00</t>
  </si>
  <si>
    <t>94BJB024</t>
  </si>
  <si>
    <t>11:0001:000271</t>
  </si>
  <si>
    <t>11:0001:000271:0001:0001:00</t>
  </si>
  <si>
    <t>94BJB025</t>
  </si>
  <si>
    <t>11:0001:000272</t>
  </si>
  <si>
    <t>11:0001:000272:0001:0001:00</t>
  </si>
  <si>
    <t>94BJB026</t>
  </si>
  <si>
    <t>11:0001:000273</t>
  </si>
  <si>
    <t>11:0001:000273:0001:0001:00</t>
  </si>
  <si>
    <t>94BJB027</t>
  </si>
  <si>
    <t>11:0001:000274</t>
  </si>
  <si>
    <t>11:0001:000274:0001:0001:00</t>
  </si>
  <si>
    <t>94BJB028</t>
  </si>
  <si>
    <t>11:0001:000275</t>
  </si>
  <si>
    <t>11:0001:000275:0001:0001:00</t>
  </si>
  <si>
    <t>94BJB029</t>
  </si>
  <si>
    <t>11:0001:000276</t>
  </si>
  <si>
    <t>11:0001:000276:0001:0001:00</t>
  </si>
  <si>
    <t>94BJB030</t>
  </si>
  <si>
    <t>11:0001:000277</t>
  </si>
  <si>
    <t>11:0001:000277:0001:0001:00</t>
  </si>
  <si>
    <t>94BJB031</t>
  </si>
  <si>
    <t>11:0001:000278</t>
  </si>
  <si>
    <t>11:0001:000278:0001:0001:00</t>
  </si>
  <si>
    <t>94BJB032</t>
  </si>
  <si>
    <t>11:0001:000279</t>
  </si>
  <si>
    <t>11:0001:000279:0001:0001:00</t>
  </si>
  <si>
    <t>94BJB033</t>
  </si>
  <si>
    <t>11:0001:000280</t>
  </si>
  <si>
    <t>11:0001:000280:0001:0001:00</t>
  </si>
  <si>
    <t>94BJB034</t>
  </si>
  <si>
    <t>11:0001:000281</t>
  </si>
  <si>
    <t>11:0001:000281:0001:0001:00</t>
  </si>
  <si>
    <t>94BJB035</t>
  </si>
  <si>
    <t>11:0001:000282</t>
  </si>
  <si>
    <t>11:0001:000282:0001:0001:00</t>
  </si>
  <si>
    <t>94BJB038</t>
  </si>
  <si>
    <t>11:0001:000283</t>
  </si>
  <si>
    <t>11:0001:000283:0001:0001:00</t>
  </si>
  <si>
    <t>94BJB039</t>
  </si>
  <si>
    <t>11:0001:000284</t>
  </si>
  <si>
    <t>11:0001:000284:0001:0001:00</t>
  </si>
  <si>
    <t>94BJB040</t>
  </si>
  <si>
    <t>11:0001:000099:0002:0001:00</t>
  </si>
  <si>
    <t>94BJB041</t>
  </si>
  <si>
    <t>11:0001:000285</t>
  </si>
  <si>
    <t>11:0001:000285:0001:0001:00</t>
  </si>
  <si>
    <t>94BJB042</t>
  </si>
  <si>
    <t>11:0001:000286</t>
  </si>
  <si>
    <t>11:0001:000286:0001:0001:00</t>
  </si>
  <si>
    <t>94BJB044</t>
  </si>
  <si>
    <t>11:0001:000287</t>
  </si>
  <si>
    <t>11:0001:000287:0001:0001:00</t>
  </si>
  <si>
    <t>94BJB045</t>
  </si>
  <si>
    <t>11:0001:000288</t>
  </si>
  <si>
    <t>11:0001:000288:0001:0001:00</t>
  </si>
  <si>
    <t>94BJB046</t>
  </si>
  <si>
    <t>11:0001:000289</t>
  </si>
  <si>
    <t>11:0001:000289:0001:0001:00</t>
  </si>
  <si>
    <t>94BJB047</t>
  </si>
  <si>
    <t>11:0001:000290</t>
  </si>
  <si>
    <t>11:0001:000290:0001:0001:00</t>
  </si>
  <si>
    <t>94BJB048</t>
  </si>
  <si>
    <t>11:0001:000291</t>
  </si>
  <si>
    <t>11:0001:000291:0001:0001:00</t>
  </si>
  <si>
    <t>94BJB051</t>
  </si>
  <si>
    <t>11:0001:000292</t>
  </si>
  <si>
    <t>11:0001:000292:0001:0001:00</t>
  </si>
  <si>
    <t>94BJB052</t>
  </si>
  <si>
    <t>11:0001:000293</t>
  </si>
  <si>
    <t>11:0001:000293:0001:0001:00</t>
  </si>
  <si>
    <t>94BJB053</t>
  </si>
  <si>
    <t>11:0001:000294</t>
  </si>
  <si>
    <t>11:0001:000294:0001:0001:00</t>
  </si>
  <si>
    <t>94BJB054</t>
  </si>
  <si>
    <t>11:0001:000295</t>
  </si>
  <si>
    <t>11:0001:000295:0001:0001:00</t>
  </si>
  <si>
    <t>94BJB055</t>
  </si>
  <si>
    <t>11:0001:000296</t>
  </si>
  <si>
    <t>11:0001:000296:0001:0001:00</t>
  </si>
  <si>
    <t>94BJB056</t>
  </si>
  <si>
    <t>11:0001:000297</t>
  </si>
  <si>
    <t>11:0001:000297:0001:0001:00</t>
  </si>
  <si>
    <t>94BJB057</t>
  </si>
  <si>
    <t>11:0001:000298</t>
  </si>
  <si>
    <t>11:0001:000298:0001:0001:00</t>
  </si>
  <si>
    <t>94BJB058</t>
  </si>
  <si>
    <t>11:0001:000299</t>
  </si>
  <si>
    <t>11:0001:000299:0001:0001:00</t>
  </si>
  <si>
    <t>94BJB059</t>
  </si>
  <si>
    <t>11:0001:000300</t>
  </si>
  <si>
    <t>11:0001:000300:0001:0001:00</t>
  </si>
  <si>
    <t>94BJB060</t>
  </si>
  <si>
    <t>11:0001:000301</t>
  </si>
  <si>
    <t>11:0001:000301:0001:0001:00</t>
  </si>
  <si>
    <t>94BJB061</t>
  </si>
  <si>
    <t>11:0001:000302</t>
  </si>
  <si>
    <t>11:0001:000302:0001:0001:00</t>
  </si>
  <si>
    <t>94BJB062</t>
  </si>
  <si>
    <t>11:0001:000303</t>
  </si>
  <si>
    <t>11:0001:000303:0001:0001:00</t>
  </si>
  <si>
    <t>94BJB063</t>
  </si>
  <si>
    <t>11:0001:000304</t>
  </si>
  <si>
    <t>11:0001:000304:0001:0001:00</t>
  </si>
  <si>
    <t>94BJB064</t>
  </si>
  <si>
    <t>11:0001:000305</t>
  </si>
  <si>
    <t>11:0001:000305:0001:0001:00</t>
  </si>
  <si>
    <t>94BJB065</t>
  </si>
  <si>
    <t>11:0001:000306</t>
  </si>
  <si>
    <t>11:0001:000306:0001:0001:00</t>
  </si>
  <si>
    <t>94BJB066</t>
  </si>
  <si>
    <t>11:0001:000307</t>
  </si>
  <si>
    <t>11:0001:000307:0001:0001:00</t>
  </si>
  <si>
    <t>94BJB067</t>
  </si>
  <si>
    <t>11:0001:000308</t>
  </si>
  <si>
    <t>11:0001:000308:0001:0001:00</t>
  </si>
  <si>
    <t>94BJB069</t>
  </si>
  <si>
    <t>11:0001:000309</t>
  </si>
  <si>
    <t>11:0001:000309:0001:0001:00</t>
  </si>
  <si>
    <t>94BJB070</t>
  </si>
  <si>
    <t>11:0001:000310</t>
  </si>
  <si>
    <t>11:0001:000310:0001:0001:00</t>
  </si>
  <si>
    <t>94BJB071</t>
  </si>
  <si>
    <t>11:0001:000311</t>
  </si>
  <si>
    <t>11:0001:000311:0001:0001:00</t>
  </si>
  <si>
    <t>94BJB072</t>
  </si>
  <si>
    <t>11:0001:000312</t>
  </si>
  <si>
    <t>11:0001:000312:0001:0001:00</t>
  </si>
  <si>
    <t>94BJB073</t>
  </si>
  <si>
    <t>11:0001:000313</t>
  </si>
  <si>
    <t>11:0001:000313:0001:0001:00</t>
  </si>
  <si>
    <t>94BJB074</t>
  </si>
  <si>
    <t>11:0001:000314</t>
  </si>
  <si>
    <t>11:0001:000314:0001:0001:00</t>
  </si>
  <si>
    <t>94BJB075</t>
  </si>
  <si>
    <t>11:0001:000315</t>
  </si>
  <si>
    <t>11:0001:000315:0001:0001:00</t>
  </si>
  <si>
    <t>94BJB076</t>
  </si>
  <si>
    <t>11:0001:000316</t>
  </si>
  <si>
    <t>11:0001:000316:0001:0001:00</t>
  </si>
  <si>
    <t>94BJB077</t>
  </si>
  <si>
    <t>11:0001:000317</t>
  </si>
  <si>
    <t>11:0001:000317:0001:0001:00</t>
  </si>
  <si>
    <t>94BJB078</t>
  </si>
  <si>
    <t>11:0001:000318</t>
  </si>
  <si>
    <t>11:0001:000318:0001:0001:00</t>
  </si>
  <si>
    <t>94BJB079</t>
  </si>
  <si>
    <t>11:0001:000319</t>
  </si>
  <si>
    <t>11:0001:000319:0001:0001:00</t>
  </si>
  <si>
    <t>94BJB080</t>
  </si>
  <si>
    <t>11:0001:000320</t>
  </si>
  <si>
    <t>11:0001:000320:0001:0001:00</t>
  </si>
  <si>
    <t>94BJB081</t>
  </si>
  <si>
    <t>11:0001:000321</t>
  </si>
  <si>
    <t>11:0001:000321:0001:0001:00</t>
  </si>
  <si>
    <t>94BJB083</t>
  </si>
  <si>
    <t>11:0001:000322</t>
  </si>
  <si>
    <t>11:0001:000322:0001:0001:00</t>
  </si>
  <si>
    <t>94BJB084</t>
  </si>
  <si>
    <t>11:0001:000323</t>
  </si>
  <si>
    <t>11:0001:000323:0001:0001:00</t>
  </si>
  <si>
    <t>94BJB085</t>
  </si>
  <si>
    <t>11:0001:000324</t>
  </si>
  <si>
    <t>11:0001:000324:0001:0001:00</t>
  </si>
  <si>
    <t>94BJB086</t>
  </si>
  <si>
    <t>11:0001:000325</t>
  </si>
  <si>
    <t>11:0001:000325:0001:0001:00</t>
  </si>
  <si>
    <t>94BJB087</t>
  </si>
  <si>
    <t>11:0001:000326</t>
  </si>
  <si>
    <t>11:0001:000326:0001:0001:00</t>
  </si>
  <si>
    <t>94BJB093</t>
  </si>
  <si>
    <t>11:0001:000327</t>
  </si>
  <si>
    <t>11:0001:000327:0001:0001:00</t>
  </si>
  <si>
    <t>94BJB099</t>
  </si>
  <si>
    <t>11:0001:000328</t>
  </si>
  <si>
    <t>11:0001:000328:0001:0001:00</t>
  </si>
  <si>
    <t>94BJB100</t>
  </si>
  <si>
    <t>11:0001:000329</t>
  </si>
  <si>
    <t>11:0001:000329:0001:0001:00</t>
  </si>
  <si>
    <t>94BJB104</t>
  </si>
  <si>
    <t>11:0001:000330</t>
  </si>
  <si>
    <t>11:0001:000330:0001:0001:00</t>
  </si>
  <si>
    <t>94BJB105</t>
  </si>
  <si>
    <t>11:0001:000331</t>
  </si>
  <si>
    <t>11:0001:000331:0001:0001:00</t>
  </si>
  <si>
    <t>11:0002:000001</t>
  </si>
  <si>
    <t>11:0001:000001:0001:0002:00</t>
  </si>
  <si>
    <t>11:0002:000002</t>
  </si>
  <si>
    <t>11:0001:000002:0001:0002:00</t>
  </si>
  <si>
    <t>11:0002:000003</t>
  </si>
  <si>
    <t>11:0001:000003:0001:0002:00</t>
  </si>
  <si>
    <t>11:0002:000004</t>
  </si>
  <si>
    <t>11:0001:000004:0001:0002:00</t>
  </si>
  <si>
    <t>11:0002:000005</t>
  </si>
  <si>
    <t>11:0001:000005:0001:0002:00</t>
  </si>
  <si>
    <t>11:0002:000006</t>
  </si>
  <si>
    <t>11:0001:000006:0001:0002:00</t>
  </si>
  <si>
    <t>11:0002:000007</t>
  </si>
  <si>
    <t>11:0001:000007:0001:0002:00</t>
  </si>
  <si>
    <t>11:0002:000008</t>
  </si>
  <si>
    <t>11:0001:000008:0001:0002:00</t>
  </si>
  <si>
    <t>11:0002:000009</t>
  </si>
  <si>
    <t>11:0001:000009:0001:0002:00</t>
  </si>
  <si>
    <t>11:0002:000010</t>
  </si>
  <si>
    <t>11:0001:000010:0001:0002:00</t>
  </si>
  <si>
    <t>11:0002:000011</t>
  </si>
  <si>
    <t>11:0001:000011:0001:0002:00</t>
  </si>
  <si>
    <t>11:0002:000012</t>
  </si>
  <si>
    <t>11:0001:000012:0001:0002:00</t>
  </si>
  <si>
    <t>11:0002:000013</t>
  </si>
  <si>
    <t>11:0001:000013:0001:0002:00</t>
  </si>
  <si>
    <t>11:0002:000014</t>
  </si>
  <si>
    <t>11:0001:000014:0001:0002:00</t>
  </si>
  <si>
    <t>11:0002:000015</t>
  </si>
  <si>
    <t>11:0001:000015:0001:0002:00</t>
  </si>
  <si>
    <t>11:0002:000016</t>
  </si>
  <si>
    <t>11:0001:000016:0001:0002:00</t>
  </si>
  <si>
    <t>11:0002:000017</t>
  </si>
  <si>
    <t>11:0001:000017:0001:0002:00</t>
  </si>
  <si>
    <t>11:0002:000018</t>
  </si>
  <si>
    <t>11:0001:000018:0001:0002:00</t>
  </si>
  <si>
    <t>11:0002:000019</t>
  </si>
  <si>
    <t>11:0001:000019:0001:0002:00</t>
  </si>
  <si>
    <t>11:0002:000020</t>
  </si>
  <si>
    <t>11:0001:000020:0001:0002:00</t>
  </si>
  <si>
    <t>11:0002:000021</t>
  </si>
  <si>
    <t>11:0001:000022:0001:0002:00</t>
  </si>
  <si>
    <t>11:0002:000022</t>
  </si>
  <si>
    <t>11:0001:000023:0001:0002:00</t>
  </si>
  <si>
    <t>11:0002:000023</t>
  </si>
  <si>
    <t>11:0001:000024:0001:0002:00</t>
  </si>
  <si>
    <t>11:0002:000024</t>
  </si>
  <si>
    <t>11:0001:000025:0001:0002:00</t>
  </si>
  <si>
    <t>11:0002:000025</t>
  </si>
  <si>
    <t>11:0001:000026:0001:0002:00</t>
  </si>
  <si>
    <t>11:0002:000026</t>
  </si>
  <si>
    <t>11:0001:000027:0001:0002:00</t>
  </si>
  <si>
    <t>11:0002:000027</t>
  </si>
  <si>
    <t>11:0001:000028:0001:0002:00</t>
  </si>
  <si>
    <t>11:0002:000028</t>
  </si>
  <si>
    <t>11:0001:000029:0001:0002:00</t>
  </si>
  <si>
    <t>11:0002:000029</t>
  </si>
  <si>
    <t>11:0001:000030:0001:0002:00</t>
  </si>
  <si>
    <t>11:0002:000030</t>
  </si>
  <si>
    <t>11:0001:000031:0001:0002:00</t>
  </si>
  <si>
    <t>11:0002:000031</t>
  </si>
  <si>
    <t>11:0001:000032:0001:0002:00</t>
  </si>
  <si>
    <t>11:0002:000032</t>
  </si>
  <si>
    <t>11:0001:000034:0001:0002:00</t>
  </si>
  <si>
    <t>11:0002:000033</t>
  </si>
  <si>
    <t>11:0001:000035:0001:0002:00</t>
  </si>
  <si>
    <t>11:0002:000034</t>
  </si>
  <si>
    <t>11:0001:000036:0001:0002:00</t>
  </si>
  <si>
    <t>11:0002:000035</t>
  </si>
  <si>
    <t>11:0001:000037:0001:0002:00</t>
  </si>
  <si>
    <t>11:0002:000036</t>
  </si>
  <si>
    <t>11:0001:000038:0001:0002:00</t>
  </si>
  <si>
    <t>11:0002:000037</t>
  </si>
  <si>
    <t>11:0001:000039:0001:0002:00</t>
  </si>
  <si>
    <t>11:0002:000038</t>
  </si>
  <si>
    <t>11:0001:000040:0001:0002:00</t>
  </si>
  <si>
    <t>11:0002:000039</t>
  </si>
  <si>
    <t>11:0001:000041:0001:0002:00</t>
  </si>
  <si>
    <t>11:0002:000040</t>
  </si>
  <si>
    <t>11:0001:000042:0001:0002:00</t>
  </si>
  <si>
    <t>11:0002:000041</t>
  </si>
  <si>
    <t>11:0001:000043:0001:0002:00</t>
  </si>
  <si>
    <t>11:0002:000042</t>
  </si>
  <si>
    <t>11:0001:000043:0002:0002:00</t>
  </si>
  <si>
    <t>11:0002:000043</t>
  </si>
  <si>
    <t>11:0001:000044:0001:0002:00</t>
  </si>
  <si>
    <t>11:0002:000044</t>
  </si>
  <si>
    <t>11:0001:000045:0001:0002:00</t>
  </si>
  <si>
    <t>11:0002:000045</t>
  </si>
  <si>
    <t>11:0001:000046:0001:0002:00</t>
  </si>
  <si>
    <t>11:0002:000046</t>
  </si>
  <si>
    <t>11:0001:000047:0001:0002:00</t>
  </si>
  <si>
    <t>11:0002:000047</t>
  </si>
  <si>
    <t>11:0001:000048:0001:0002:00</t>
  </si>
  <si>
    <t>11:0002:000048</t>
  </si>
  <si>
    <t>11:0001:000049:0001:0002:00</t>
  </si>
  <si>
    <t>11:0002:000049</t>
  </si>
  <si>
    <t>11:0001:000050:0001:0002:00</t>
  </si>
  <si>
    <t>11:0002:000050</t>
  </si>
  <si>
    <t>11:0001:000051:0001:0002:00</t>
  </si>
  <si>
    <t>11:0002:000051</t>
  </si>
  <si>
    <t>11:0001:000052:0001:0002:00</t>
  </si>
  <si>
    <t>11:0002:000052</t>
  </si>
  <si>
    <t>11:0001:000053:0001:0002:00</t>
  </si>
  <si>
    <t>11:0002:000053</t>
  </si>
  <si>
    <t>11:0001:000054:0001:0002:00</t>
  </si>
  <si>
    <t>11:0002:000054</t>
  </si>
  <si>
    <t>11:0001:000055:0001:0002:00</t>
  </si>
  <si>
    <t>11:0002:000055</t>
  </si>
  <si>
    <t>11:0001:000056:0001:0002:00</t>
  </si>
  <si>
    <t>11:0002:000056</t>
  </si>
  <si>
    <t>11:0001:000057:0001:0002:00</t>
  </si>
  <si>
    <t>11:0002:000057</t>
  </si>
  <si>
    <t>11:0001:000058:0001:0002:00</t>
  </si>
  <si>
    <t>11:0002:000058</t>
  </si>
  <si>
    <t>11:0001:000059:0001:0002:00</t>
  </si>
  <si>
    <t>11:0002:000059</t>
  </si>
  <si>
    <t>11:0001:000060:0001:0002:00</t>
  </si>
  <si>
    <t>11:0002:000060</t>
  </si>
  <si>
    <t>11:0001:000061:0001:0002:00</t>
  </si>
  <si>
    <t>11:0002:000061</t>
  </si>
  <si>
    <t>11:0001:000062:0001:0002:00</t>
  </si>
  <si>
    <t>11:0002:000062</t>
  </si>
  <si>
    <t>11:0001:000062:0002:0002:00</t>
  </si>
  <si>
    <t>11:0002:000063</t>
  </si>
  <si>
    <t>11:0001:000063:0001:0002:00</t>
  </si>
  <si>
    <t>11:0002:000064</t>
  </si>
  <si>
    <t>11:0001:000064:0001:0002:00</t>
  </si>
  <si>
    <t>11:0002:000065</t>
  </si>
  <si>
    <t>11:0001:000065:0001:0002:00</t>
  </si>
  <si>
    <t>11:0002:000066</t>
  </si>
  <si>
    <t>11:0001:000066:0001:0002:00</t>
  </si>
  <si>
    <t>11:0002:000067</t>
  </si>
  <si>
    <t>11:0001:000067:0001:0002:00</t>
  </si>
  <si>
    <t>11:0002:000068</t>
  </si>
  <si>
    <t>11:0001:000068:0001:0002:00</t>
  </si>
  <si>
    <t>11:0002:000069</t>
  </si>
  <si>
    <t>11:0001:000069:0001:0002:00</t>
  </si>
  <si>
    <t>11:0002:000070</t>
  </si>
  <si>
    <t>11:0001:000070:0001:0002:00</t>
  </si>
  <si>
    <t>11:0002:000071</t>
  </si>
  <si>
    <t>11:0001:000071:0001:0002:00</t>
  </si>
  <si>
    <t>11:0002:000072</t>
  </si>
  <si>
    <t>11:0001:000072:0001:0002:00</t>
  </si>
  <si>
    <t>11:0002:000073</t>
  </si>
  <si>
    <t>11:0001:000073:0001:0002:00</t>
  </si>
  <si>
    <t>11:0002:000074</t>
  </si>
  <si>
    <t>11:0001:000074:0001:0002:00</t>
  </si>
  <si>
    <t>11:0002:000075</t>
  </si>
  <si>
    <t>11:0001:000075:0001:0002:00</t>
  </si>
  <si>
    <t>11:0002:000076</t>
  </si>
  <si>
    <t>11:0001:000076:0001:0002:00</t>
  </si>
  <si>
    <t>11:0002:000077</t>
  </si>
  <si>
    <t>11:0001:000077:0001:0002:00</t>
  </si>
  <si>
    <t>11:0002:000078</t>
  </si>
  <si>
    <t>11:0001:000078:0001:0002:00</t>
  </si>
  <si>
    <t>11:0002:000079</t>
  </si>
  <si>
    <t>11:0001:000079:0001:0002:00</t>
  </si>
  <si>
    <t>11:0002:000080</t>
  </si>
  <si>
    <t>11:0001:000080:0001:0002:00</t>
  </si>
  <si>
    <t>11:0002:000081</t>
  </si>
  <si>
    <t>11:0001:000081:0001:0002:00</t>
  </si>
  <si>
    <t>11:0002:000082</t>
  </si>
  <si>
    <t>11:0001:000082:0001:0002:00</t>
  </si>
  <si>
    <t>11:0002:000083</t>
  </si>
  <si>
    <t>11:0001:000083:0001:0002:00</t>
  </si>
  <si>
    <t>11:0002:000084</t>
  </si>
  <si>
    <t>11:0001:000084:0001:0002:00</t>
  </si>
  <si>
    <t>11:0002:000085</t>
  </si>
  <si>
    <t>11:0001:000085:0001:0002:00</t>
  </si>
  <si>
    <t>11:0002:000086</t>
  </si>
  <si>
    <t>11:0001:000086:0001:0002:00</t>
  </si>
  <si>
    <t>11:0002:000087</t>
  </si>
  <si>
    <t>11:0001:000087:0001:0002:00</t>
  </si>
  <si>
    <t>11:0002:000088</t>
  </si>
  <si>
    <t>11:0001:000088:0001:0002:00</t>
  </si>
  <si>
    <t>11:0002:000089</t>
  </si>
  <si>
    <t>11:0001:000089:0001:0002:00</t>
  </si>
  <si>
    <t>11:0002:000090</t>
  </si>
  <si>
    <t>11:0001:000090:0001:0002:00</t>
  </si>
  <si>
    <t>11:0002:000091</t>
  </si>
  <si>
    <t>11:0001:000091:0001:0002:00</t>
  </si>
  <si>
    <t>11:0002:000092</t>
  </si>
  <si>
    <t>11:0001:000092:0001:0002:00</t>
  </si>
  <si>
    <t>11:0002:000093</t>
  </si>
  <si>
    <t>11:0001:000093:0001:0002:00</t>
  </si>
  <si>
    <t>11:0002:000094</t>
  </si>
  <si>
    <t>11:0001:000094:0001:0002:00</t>
  </si>
  <si>
    <t>11:0002:000095</t>
  </si>
  <si>
    <t>11:0001:000096:0001:0002:00</t>
  </si>
  <si>
    <t>11:0002:000096</t>
  </si>
  <si>
    <t>11:0001:000097:0001:0002:00</t>
  </si>
  <si>
    <t>11:0002:000097</t>
  </si>
  <si>
    <t>11:0001:000098:0001:0002:00</t>
  </si>
  <si>
    <t>11:0002:000098</t>
  </si>
  <si>
    <t>11:0001:000099:0001:0002:00</t>
  </si>
  <si>
    <t>11:0002:000099</t>
  </si>
  <si>
    <t>11:0001:000100:0001:0002:00</t>
  </si>
  <si>
    <t>11:0002:000100</t>
  </si>
  <si>
    <t>11:0001:000101:0001:0002:00</t>
  </si>
  <si>
    <t>11:0002:000101</t>
  </si>
  <si>
    <t>11:0001:000102:0001:0002:00</t>
  </si>
  <si>
    <t>11:0002:000102</t>
  </si>
  <si>
    <t>11:0001:000103:0001:0002:00</t>
  </si>
  <si>
    <t>11:0002:000103</t>
  </si>
  <si>
    <t>11:0001:000042:0002:0002:00</t>
  </si>
  <si>
    <t>11:0002:000104</t>
  </si>
  <si>
    <t>11:0001:000107:0001:0002:00</t>
  </si>
  <si>
    <t>11:0002:000105</t>
  </si>
  <si>
    <t>11:0001:000108:0001:0002:00</t>
  </si>
  <si>
    <t>11:0002:000106</t>
  </si>
  <si>
    <t>11:0001:000111:0001:0002:00</t>
  </si>
  <si>
    <t>11:0002:000107</t>
  </si>
  <si>
    <t>11:0001:000112:0001:0002:00</t>
  </si>
  <si>
    <t>11:0002:000108</t>
  </si>
  <si>
    <t>11:0001:000114:0001:0002:00</t>
  </si>
  <si>
    <t>11:0002:000109</t>
  </si>
  <si>
    <t>11:0001:000115:0001:0002:00</t>
  </si>
  <si>
    <t>11:0002:000110</t>
  </si>
  <si>
    <t>11:0001:000116:0001:0002:00</t>
  </si>
  <si>
    <t>11:0002:000111</t>
  </si>
  <si>
    <t>11:0001:000117:0001:0002:00</t>
  </si>
  <si>
    <t>11:0002:000112</t>
  </si>
  <si>
    <t>11:0001:000118:0001:0002:00</t>
  </si>
  <si>
    <t>11:0002:000113</t>
  </si>
  <si>
    <t>11:0001:000119:0001:0002:00</t>
  </si>
  <si>
    <t>11:0002:000114</t>
  </si>
  <si>
    <t>11:0001:000120:0001:0002:00</t>
  </si>
  <si>
    <t>11:0002:000115</t>
  </si>
  <si>
    <t>11:0001:000123:0001:0002:00</t>
  </si>
  <si>
    <t>11:0002:000116</t>
  </si>
  <si>
    <t>11:0001:000124:0001:0002:00</t>
  </si>
  <si>
    <t>11:0002:000117</t>
  </si>
  <si>
    <t>11:0001:000127:0001:0002:00</t>
  </si>
  <si>
    <t>11:0002:000118</t>
  </si>
  <si>
    <t>11:0001:000128:0001:0002:00</t>
  </si>
  <si>
    <t>11:0002:000119</t>
  </si>
  <si>
    <t>11:0001:000129:0001:0002:00</t>
  </si>
  <si>
    <t>11:0002:000120</t>
  </si>
  <si>
    <t>11:0001:000130:0001:0002:00</t>
  </si>
  <si>
    <t>11:0002:000121</t>
  </si>
  <si>
    <t>11:0001:000131:0001:0002:00</t>
  </si>
  <si>
    <t>11:0002:000122</t>
  </si>
  <si>
    <t>11:0001:000134:0001:0002:00</t>
  </si>
  <si>
    <t>11:0002:000123</t>
  </si>
  <si>
    <t>11:0001:000135:0001:0002:00</t>
  </si>
  <si>
    <t>11:0002:000124</t>
  </si>
  <si>
    <t>11:0001:000137:0001:0002:00</t>
  </si>
  <si>
    <t>11:0002:000125</t>
  </si>
  <si>
    <t>11:0001:000138:0001:0002:00</t>
  </si>
  <si>
    <t>11:0002:000126</t>
  </si>
  <si>
    <t>11:0001:000139:0001:0002:00</t>
  </si>
  <si>
    <t>11:0002:000127</t>
  </si>
  <si>
    <t>11:0001:000140:0001:0002:00</t>
  </si>
  <si>
    <t>11:0002:000128</t>
  </si>
  <si>
    <t>11:0001:000141:0001:0002:00</t>
  </si>
  <si>
    <t>93BJB036</t>
  </si>
  <si>
    <t>11:0002:000129</t>
  </si>
  <si>
    <t>11:0001:000143:0001:0002:00</t>
  </si>
  <si>
    <t>11:0002:000130</t>
  </si>
  <si>
    <t>11:0001:000144:0001:0002:00</t>
  </si>
  <si>
    <t>11:0002:000131</t>
  </si>
  <si>
    <t>11:0001:000145:0001:0002:00</t>
  </si>
  <si>
    <t>11:0002:000132</t>
  </si>
  <si>
    <t>11:0001:000146:0001:0002:00</t>
  </si>
  <si>
    <t>11:0002:000133</t>
  </si>
  <si>
    <t>11:0001:000147:0001:0002:00</t>
  </si>
  <si>
    <t>11:0002:000134</t>
  </si>
  <si>
    <t>11:0001:000148:0001:0002:00</t>
  </si>
  <si>
    <t>11:0002:000135</t>
  </si>
  <si>
    <t>11:0001:000149:0001:0002:00</t>
  </si>
  <si>
    <t>11:0002:000136</t>
  </si>
  <si>
    <t>11:0001:000150:0001:0002:00</t>
  </si>
  <si>
    <t>11:0002:000137</t>
  </si>
  <si>
    <t>11:0001:000153:0001:0002:00</t>
  </si>
  <si>
    <t>11:0002:000138</t>
  </si>
  <si>
    <t>11:0001:000154:0001:0002:00</t>
  </si>
  <si>
    <t>11:0002:000139</t>
  </si>
  <si>
    <t>11:0001:000155:0001:0002:00</t>
  </si>
  <si>
    <t>11:0002:000140</t>
  </si>
  <si>
    <t>11:0001:000156:0001:0002:00</t>
  </si>
  <si>
    <t>11:0002:000141</t>
  </si>
  <si>
    <t>11:0001:000157:0001:0002:00</t>
  </si>
  <si>
    <t>11:0002:000142</t>
  </si>
  <si>
    <t>11:0001:000158:0001:0002:00</t>
  </si>
  <si>
    <t>11:0002:000143</t>
  </si>
  <si>
    <t>11:0001:000159:0001:0002:00</t>
  </si>
  <si>
    <t>11:0002:000144</t>
  </si>
  <si>
    <t>11:0001:000160:0001:0002:00</t>
  </si>
  <si>
    <t>11:0002:000145</t>
  </si>
  <si>
    <t>11:0001:000161:0001:0002:00</t>
  </si>
  <si>
    <t>11:0002:000146</t>
  </si>
  <si>
    <t>11:0001:000162:0001:0002:00</t>
  </si>
  <si>
    <t>11:0002:000147</t>
  </si>
  <si>
    <t>11:0001:000163:0001:0002:00</t>
  </si>
  <si>
    <t>11:0002:000148</t>
  </si>
  <si>
    <t>11:0001:000164:0001:0002:00</t>
  </si>
  <si>
    <t>11:0002:000149</t>
  </si>
  <si>
    <t>11:0001:000165:0001:0002:00</t>
  </si>
  <si>
    <t>11:0002:000150</t>
  </si>
  <si>
    <t>11:0001:000166:0001:0002:00</t>
  </si>
  <si>
    <t>11:0002:000151</t>
  </si>
  <si>
    <t>11:0001:000167:0001:0002:00</t>
  </si>
  <si>
    <t>11:0002:000152</t>
  </si>
  <si>
    <t>11:0001:000168:0001:0002:00</t>
  </si>
  <si>
    <t>11:0002:000153</t>
  </si>
  <si>
    <t>11:0001:000169:0001:0002:00</t>
  </si>
  <si>
    <t>11:0002:000154</t>
  </si>
  <si>
    <t>11:0001:000170:0001:0002:00</t>
  </si>
  <si>
    <t>11:0002:000155</t>
  </si>
  <si>
    <t>11:0001:000171:0001:0002:00</t>
  </si>
  <si>
    <t>11:0002:000156</t>
  </si>
  <si>
    <t>11:0001:000172:0001:0002:00</t>
  </si>
  <si>
    <t>11:0002:000157</t>
  </si>
  <si>
    <t>11:0001:000173:0001:0002:00</t>
  </si>
  <si>
    <t>11:0002:000158</t>
  </si>
  <si>
    <t>11:0001:000174:0001:0002:00</t>
  </si>
  <si>
    <t>11:0002:000159</t>
  </si>
  <si>
    <t>11:0001:000176:0001:0002:00</t>
  </si>
  <si>
    <t>11:0002:000160</t>
  </si>
  <si>
    <t>11:0001:000177:0001:0002:00</t>
  </si>
  <si>
    <t>11:0002:000161</t>
  </si>
  <si>
    <t>11:0001:000178:0001:0002:00</t>
  </si>
  <si>
    <t>11:0002:000162</t>
  </si>
  <si>
    <t>11:0001:000179:0001:0002:00</t>
  </si>
  <si>
    <t>11:0002:000163</t>
  </si>
  <si>
    <t>11:0001:000180:0001:0002:00</t>
  </si>
  <si>
    <t>11:0002:000164</t>
  </si>
  <si>
    <t>11:0001:000181:0001:0002:00</t>
  </si>
  <si>
    <t>11:0002:000165</t>
  </si>
  <si>
    <t>11:0001:000182:0001:0002:00</t>
  </si>
  <si>
    <t>11:0002:000166</t>
  </si>
  <si>
    <t>11:0001:000183:0001:0002:00</t>
  </si>
  <si>
    <t>11:0002:000167</t>
  </si>
  <si>
    <t>11:0001:000184:0001:0002:00</t>
  </si>
  <si>
    <t>11:0002:000168</t>
  </si>
  <si>
    <t>11:0001:000185:0001:0002:00</t>
  </si>
  <si>
    <t>11:0002:000169</t>
  </si>
  <si>
    <t>11:0001:000186:0001:0002:00</t>
  </si>
  <si>
    <t>11:0002:000170</t>
  </si>
  <si>
    <t>11:0001:000187:0001:0002:00</t>
  </si>
  <si>
    <t>11:0002:000171</t>
  </si>
  <si>
    <t>11:0001:000188:0001:0002:00</t>
  </si>
  <si>
    <t>11:0002:000172</t>
  </si>
  <si>
    <t>11:0001:000189:0001:0002:00</t>
  </si>
  <si>
    <t>11:0002:000173</t>
  </si>
  <si>
    <t>11:0001:000190:0001:0002:00</t>
  </si>
  <si>
    <t>11:0002:000174</t>
  </si>
  <si>
    <t>11:0001:000191:0001:0002:00</t>
  </si>
  <si>
    <t>11:0002:000175</t>
  </si>
  <si>
    <t>11:0001:000192:0001:0002:00</t>
  </si>
  <si>
    <t>11:0002:000176</t>
  </si>
  <si>
    <t>11:0001:000193:0001:0002:00</t>
  </si>
  <si>
    <t>11:0002:000177</t>
  </si>
  <si>
    <t>11:0001:000194:0001:0002:00</t>
  </si>
  <si>
    <t>11:0002:000178</t>
  </si>
  <si>
    <t>11:0001:000195:0001:0002:00</t>
  </si>
  <si>
    <t>93BJB089</t>
  </si>
  <si>
    <t>11:0002:000179</t>
  </si>
  <si>
    <t>11:0001:000196:0001:0002:00</t>
  </si>
  <si>
    <t>11:0002:000180</t>
  </si>
  <si>
    <t>11:0001:000197:0001:0002:00</t>
  </si>
  <si>
    <t>11:0002:000181</t>
  </si>
  <si>
    <t>11:0001:000198:0001:0002:00</t>
  </si>
  <si>
    <t>11:0002:000182</t>
  </si>
  <si>
    <t>11:0001:000199:0001:0002:00</t>
  </si>
  <si>
    <t>11:0002:000183</t>
  </si>
  <si>
    <t>11:0001:000200:0001:0002:00</t>
  </si>
  <si>
    <t>11:0002:000184</t>
  </si>
  <si>
    <t>11:0001:000201:0001:0002:00</t>
  </si>
  <si>
    <t>11:0002:000185</t>
  </si>
  <si>
    <t>11:0001:000202:0001:0002:00</t>
  </si>
  <si>
    <t>11:0002:000186</t>
  </si>
  <si>
    <t>11:0001:000203:0001:0002:00</t>
  </si>
  <si>
    <t>11:0002:000187</t>
  </si>
  <si>
    <t>11:0001:000204:0001:0002:00</t>
  </si>
  <si>
    <t>11:0002:000188</t>
  </si>
  <si>
    <t>11:0001:000205:0001:0002:00</t>
  </si>
  <si>
    <t>11:0002:000189</t>
  </si>
  <si>
    <t>11:0001:000206:0001:0002:00</t>
  </si>
  <si>
    <t>11:0002:000190</t>
  </si>
  <si>
    <t>11:0001:000207:0001:0002:00</t>
  </si>
  <si>
    <t>11:0002:000191</t>
  </si>
  <si>
    <t>11:0001:000209:0001:0002:00</t>
  </si>
  <si>
    <t>11:0002:000192</t>
  </si>
  <si>
    <t>11:0001:000210:0001:0002:00</t>
  </si>
  <si>
    <t>11:0002:000193</t>
  </si>
  <si>
    <t>11:0001:000211:0001:0002:00</t>
  </si>
  <si>
    <t>11:0002:000194</t>
  </si>
  <si>
    <t>11:0001:000212:0001:0002:00</t>
  </si>
  <si>
    <t>11:0002:000195</t>
  </si>
  <si>
    <t>11:0001:000213:0001:0002:00</t>
  </si>
  <si>
    <t>11:0002:000196</t>
  </si>
  <si>
    <t>11:0001:000214:0001:0002:00</t>
  </si>
  <si>
    <t>11:0002:000197</t>
  </si>
  <si>
    <t>11:0001:000215:0001:0002:00</t>
  </si>
  <si>
    <t>11:0002:000198</t>
  </si>
  <si>
    <t>11:0001:000216:0001:0002:00</t>
  </si>
  <si>
    <t>11:0002:000199</t>
  </si>
  <si>
    <t>11:0001:000217:0001:0002:00</t>
  </si>
  <si>
    <t>11:0002:000200</t>
  </si>
  <si>
    <t>11:0001:000218:0001:0002:00</t>
  </si>
  <si>
    <t>11:0002:000201</t>
  </si>
  <si>
    <t>11:0001:000219:0001:0002:00</t>
  </si>
  <si>
    <t>11:0002:000202</t>
  </si>
  <si>
    <t>11:0001:000220:0001:0002:00</t>
  </si>
  <si>
    <t>11:0002:000203</t>
  </si>
  <si>
    <t>11:0001:000221:0001:0002:00</t>
  </si>
  <si>
    <t>11:0002:000204</t>
  </si>
  <si>
    <t>11:0001:000222:0001:0002:00</t>
  </si>
  <si>
    <t>11:0002:000205</t>
  </si>
  <si>
    <t>11:0001:000224:0001:0002:00</t>
  </si>
  <si>
    <t>11:0002:000206</t>
  </si>
  <si>
    <t>11:0001:000225:0001:0002:00</t>
  </si>
  <si>
    <t>11:0002:000207</t>
  </si>
  <si>
    <t>11:0001:000226:0001:0002:00</t>
  </si>
  <si>
    <t>11:0002:000208</t>
  </si>
  <si>
    <t>11:0001:000228:0001:0002:00</t>
  </si>
  <si>
    <t>11:0002:000209</t>
  </si>
  <si>
    <t>11:0001:000229:0001:0002:00</t>
  </si>
  <si>
    <t>11:0002:000210</t>
  </si>
  <si>
    <t>11:0001:000230:0001:0002:00</t>
  </si>
  <si>
    <t>11:0002:000211</t>
  </si>
  <si>
    <t>11:0001:000231:0001:0002:00</t>
  </si>
  <si>
    <t>11:0002:000212</t>
  </si>
  <si>
    <t>11:0001:000232:0001:0002:00</t>
  </si>
  <si>
    <t>11:0002:000213</t>
  </si>
  <si>
    <t>11:0001:000233:0001:0002:00</t>
  </si>
  <si>
    <t>11:0002:000214</t>
  </si>
  <si>
    <t>11:0001:000234:0001:0002:00</t>
  </si>
  <si>
    <t>11:0002:000215</t>
  </si>
  <si>
    <t>11:0001:000235:0001:0002:00</t>
  </si>
  <si>
    <t>11:0002:000216</t>
  </si>
  <si>
    <t>11:0001:000236:0001:0002:00</t>
  </si>
  <si>
    <t>11:0002:000217</t>
  </si>
  <si>
    <t>11:0001:000237:0001:0002:00</t>
  </si>
  <si>
    <t>11:0002:000218</t>
  </si>
  <si>
    <t>11:0001:000238:0001:0002:00</t>
  </si>
  <si>
    <t>11:0002:000219</t>
  </si>
  <si>
    <t>11:0001:000239:0001:0002:00</t>
  </si>
  <si>
    <t>11:0002:000220</t>
  </si>
  <si>
    <t>11:0001:000240:0001:0002:00</t>
  </si>
  <si>
    <t>11:0002:000221</t>
  </si>
  <si>
    <t>11:0001:000241:0001:0002:00</t>
  </si>
  <si>
    <t>11:0002:000222</t>
  </si>
  <si>
    <t>11:0001:000242:0001:0002:00</t>
  </si>
  <si>
    <t>11:0002:000223</t>
  </si>
  <si>
    <t>11:0001:000243:0001:0002:00</t>
  </si>
  <si>
    <t>11:0002:000224</t>
  </si>
  <si>
    <t>11:0001:000244:0001:0002:00</t>
  </si>
  <si>
    <t>11:0002:000225</t>
  </si>
  <si>
    <t>11:0001:000245:0001:0002:00</t>
  </si>
  <si>
    <t>11:0002:000226</t>
  </si>
  <si>
    <t>11:0001:000246:0001:0002:00</t>
  </si>
  <si>
    <t>11:0002:000227</t>
  </si>
  <si>
    <t>11:0001:000247:0001:0002:00</t>
  </si>
  <si>
    <t>11:0002:000228</t>
  </si>
  <si>
    <t>11:0001:000248:0001:0002:00</t>
  </si>
  <si>
    <t>11:0002:000229</t>
  </si>
  <si>
    <t>11:0001:000249:0001:0002:00</t>
  </si>
  <si>
    <t>11:0002:000230</t>
  </si>
  <si>
    <t>11:0001:000250:0001:0002:00</t>
  </si>
  <si>
    <t>11:0002:000231</t>
  </si>
  <si>
    <t>11:0001:000251:0001:0002:00</t>
  </si>
  <si>
    <t>11:0002:000232</t>
  </si>
  <si>
    <t>11:0001:000252:0001:0002:00</t>
  </si>
  <si>
    <t>11:0002:000233</t>
  </si>
  <si>
    <t>11:0001:000253:0001:0002:00</t>
  </si>
  <si>
    <t>11:0002:000234</t>
  </si>
  <si>
    <t>11:0001:000254:0001:0002:00</t>
  </si>
  <si>
    <t>11:0002:000235</t>
  </si>
  <si>
    <t>11:0001:000255:0001:0002:00</t>
  </si>
  <si>
    <t>11:0002:000236</t>
  </si>
  <si>
    <t>11:0001:000256:0001:0002:00</t>
  </si>
  <si>
    <t>11:0002:000237</t>
  </si>
  <si>
    <t>11:0001:000257:0001:0002:00</t>
  </si>
  <si>
    <t>11:0002:000238</t>
  </si>
  <si>
    <t>11:0001:000258:0001:0002:00</t>
  </si>
  <si>
    <t>11:0002:000239</t>
  </si>
  <si>
    <t>11:0001:000259:0001:0002:00</t>
  </si>
  <si>
    <t>11:0002:000240</t>
  </si>
  <si>
    <t>11:0001:000260:0001:0002:00</t>
  </si>
  <si>
    <t>11:0002:000241</t>
  </si>
  <si>
    <t>11:0001:000261:0001:0002:00</t>
  </si>
  <si>
    <t>11:0002:000242</t>
  </si>
  <si>
    <t>11:0001:000262:0001:0002:00</t>
  </si>
  <si>
    <t>11:0002:000243</t>
  </si>
  <si>
    <t>11:0001:000263:0001:0002:00</t>
  </si>
  <si>
    <t>11:0002:000244</t>
  </si>
  <si>
    <t>11:0001:000264:0001:0002:00</t>
  </si>
  <si>
    <t>11:0002:000245</t>
  </si>
  <si>
    <t>11:0001:000265:0001:0002:00</t>
  </si>
  <si>
    <t>11:0002:000246</t>
  </si>
  <si>
    <t>11:0001:000266:0001:0002:00</t>
  </si>
  <si>
    <t>11:0002:000247</t>
  </si>
  <si>
    <t>11:0001:000267:0001:0002:00</t>
  </si>
  <si>
    <t>11:0002:000248</t>
  </si>
  <si>
    <t>11:0001:000268:0001:0002:00</t>
  </si>
  <si>
    <t>11:0002:000249</t>
  </si>
  <si>
    <t>11:0001:000269:0001:0002:00</t>
  </si>
  <si>
    <t>11:0002:000250</t>
  </si>
  <si>
    <t>11:0001:000270:0001:0002:00</t>
  </si>
  <si>
    <t>11:0002:000251</t>
  </si>
  <si>
    <t>11:0001:000271:0001:0002:00</t>
  </si>
  <si>
    <t>11:0002:000252</t>
  </si>
  <si>
    <t>11:0001:000272:0001:0002:00</t>
  </si>
  <si>
    <t>11:0002:000253</t>
  </si>
  <si>
    <t>11:0001:000273:0001:0002:00</t>
  </si>
  <si>
    <t>11:0002:000254</t>
  </si>
  <si>
    <t>11:0001:000274:0001:0002:00</t>
  </si>
  <si>
    <t>11:0002:000255</t>
  </si>
  <si>
    <t>11:0001:000275:0001:0002:00</t>
  </si>
  <si>
    <t>11:0002:000256</t>
  </si>
  <si>
    <t>11:0001:000276:0001:0002:00</t>
  </si>
  <si>
    <t>11:0002:000257</t>
  </si>
  <si>
    <t>11:0001:000277:0001:0002:00</t>
  </si>
  <si>
    <t>11:0002:000258</t>
  </si>
  <si>
    <t>11:0001:000278:0001:0002:00</t>
  </si>
  <si>
    <t>11:0002:000259</t>
  </si>
  <si>
    <t>11:0001:000279:0001:0002:00</t>
  </si>
  <si>
    <t>11:0002:000260</t>
  </si>
  <si>
    <t>11:0001:000280:0001:0002:00</t>
  </si>
  <si>
    <t>11:0002:000261</t>
  </si>
  <si>
    <t>11:0001:000281:0001:0002:00</t>
  </si>
  <si>
    <t>11:0002:000262</t>
  </si>
  <si>
    <t>11:0001:000282:0001:0002:00</t>
  </si>
  <si>
    <t>11:0002:000263</t>
  </si>
  <si>
    <t>11:0001:000283:0001:0002:00</t>
  </si>
  <si>
    <t>11:0002:000264</t>
  </si>
  <si>
    <t>11:0001:000284:0001:0002:00</t>
  </si>
  <si>
    <t>11:0002:000265</t>
  </si>
  <si>
    <t>11:0001:000099:0002:0002:00</t>
  </si>
  <si>
    <t>11:0002:000266</t>
  </si>
  <si>
    <t>11:0001:000285:0001:0002:00</t>
  </si>
  <si>
    <t>11:0002:000267</t>
  </si>
  <si>
    <t>11:0001:000286:0001:0002:00</t>
  </si>
  <si>
    <t>11:0002:000268</t>
  </si>
  <si>
    <t>11:0001:000287:0001:0002:00</t>
  </si>
  <si>
    <t>11:0002:000269</t>
  </si>
  <si>
    <t>11:0001:000288:0001:0002:00</t>
  </si>
  <si>
    <t>11:0002:000270</t>
  </si>
  <si>
    <t>11:0001:000289:0001:0002:00</t>
  </si>
  <si>
    <t>11:0002:000271</t>
  </si>
  <si>
    <t>11:0001:000290:0001:0002:00</t>
  </si>
  <si>
    <t>11:0002:000272</t>
  </si>
  <si>
    <t>11:0001:000291:0001:0002:00</t>
  </si>
  <si>
    <t>11:0002:000273</t>
  </si>
  <si>
    <t>11:0001:000292:0001:0002:00</t>
  </si>
  <si>
    <t>11:0002:000274</t>
  </si>
  <si>
    <t>11:0001:000293:0001:0002:00</t>
  </si>
  <si>
    <t>11:0002:000275</t>
  </si>
  <si>
    <t>11:0001:000294:0001:0002:00</t>
  </si>
  <si>
    <t>11:0002:000276</t>
  </si>
  <si>
    <t>11:0001:000295:0001:0002:00</t>
  </si>
  <si>
    <t>11:0002:000277</t>
  </si>
  <si>
    <t>11:0001:000296:0001:0002:00</t>
  </si>
  <si>
    <t>11:0002:000278</t>
  </si>
  <si>
    <t>11:0001:000297:0001:0002:00</t>
  </si>
  <si>
    <t>11:0002:000279</t>
  </si>
  <si>
    <t>11:0001:000298:0001:0002:00</t>
  </si>
  <si>
    <t>11:0002:000280</t>
  </si>
  <si>
    <t>11:0001:000299:0001:0002:00</t>
  </si>
  <si>
    <t>11:0002:000281</t>
  </si>
  <si>
    <t>11:0001:000300:0001:0002:00</t>
  </si>
  <si>
    <t>11:0002:000282</t>
  </si>
  <si>
    <t>11:0001:000301:0001:0002:00</t>
  </si>
  <si>
    <t>11:0002:000283</t>
  </si>
  <si>
    <t>11:0001:000302:0001:0002:00</t>
  </si>
  <si>
    <t>11:0002:000284</t>
  </si>
  <si>
    <t>11:0001:000303:0001:0002:00</t>
  </si>
  <si>
    <t>11:0002:000285</t>
  </si>
  <si>
    <t>11:0001:000304:0001:0002:00</t>
  </si>
  <si>
    <t>11:0002:000286</t>
  </si>
  <si>
    <t>11:0001:000305:0001:0002:00</t>
  </si>
  <si>
    <t>11:0002:000287</t>
  </si>
  <si>
    <t>11:0001:000306:0001:0002:00</t>
  </si>
  <si>
    <t>11:0002:000288</t>
  </si>
  <si>
    <t>11:0001:000307:0001:0002:00</t>
  </si>
  <si>
    <t>11:0002:000289</t>
  </si>
  <si>
    <t>11:0001:000308:0001:0002:00</t>
  </si>
  <si>
    <t>11:0002:000290</t>
  </si>
  <si>
    <t>11:0001:000309:0001:0002:00</t>
  </si>
  <si>
    <t>11:0002:000291</t>
  </si>
  <si>
    <t>11:0001:000310:0001:0002:00</t>
  </si>
  <si>
    <t>11:0002:000292</t>
  </si>
  <si>
    <t>11:0001:000311:0001:0002:00</t>
  </si>
  <si>
    <t>11:0002:000293</t>
  </si>
  <si>
    <t>11:0001:000312:0001:0002:00</t>
  </si>
  <si>
    <t>11:0002:000294</t>
  </si>
  <si>
    <t>11:0001:000313:0001:0002:00</t>
  </si>
  <si>
    <t>11:0002:000295</t>
  </si>
  <si>
    <t>11:0001:000314:0001:0002:00</t>
  </si>
  <si>
    <t>11:0002:000296</t>
  </si>
  <si>
    <t>11:0001:000315:0001:0002:00</t>
  </si>
  <si>
    <t>11:0002:000297</t>
  </si>
  <si>
    <t>11:0001:000316:0001:0002:00</t>
  </si>
  <si>
    <t>11:0002:000298</t>
  </si>
  <si>
    <t>11:0001:000317:0001:0002:00</t>
  </si>
  <si>
    <t>11:0002:000299</t>
  </si>
  <si>
    <t>11:0001:000318:0001:0002:00</t>
  </si>
  <si>
    <t>11:0002:000300</t>
  </si>
  <si>
    <t>11:0001:000319:0001:0002:00</t>
  </si>
  <si>
    <t>11:0002:000301</t>
  </si>
  <si>
    <t>11:0001:000321:0001:0002:00</t>
  </si>
  <si>
    <t>11:0002:000302</t>
  </si>
  <si>
    <t>11:0001:000322:0001:0002:00</t>
  </si>
  <si>
    <t>11:0002:000303</t>
  </si>
  <si>
    <t>11:0001:000323:0001:0002:00</t>
  </si>
  <si>
    <t>11:0002:000304</t>
  </si>
  <si>
    <t>11:0001:000324:0001:0002:00</t>
  </si>
  <si>
    <t>11:0002:000305</t>
  </si>
  <si>
    <t>11:0001:000325:0001:0002:00</t>
  </si>
  <si>
    <t>11:0002:000306</t>
  </si>
  <si>
    <t>11:0001:000326:0001:0002:00</t>
  </si>
  <si>
    <t>11:0002:000307</t>
  </si>
  <si>
    <t>11:0001:000327:0001:0002:00</t>
  </si>
  <si>
    <t>11:0002:000308</t>
  </si>
  <si>
    <t>11:0001:000328:0001:0002:00</t>
  </si>
  <si>
    <t>11:0002:000309</t>
  </si>
  <si>
    <t>11:0001:000329:0001:0002:00</t>
  </si>
  <si>
    <t>11:0002:000310</t>
  </si>
  <si>
    <t>11:0001:000330:0001:0002:00</t>
  </si>
  <si>
    <t>11:0002:000311</t>
  </si>
  <si>
    <t>11:0001:000331:0001:0002:00</t>
  </si>
  <si>
    <t>92DU0001 : 001 : 000</t>
  </si>
  <si>
    <t>21:0085:000001</t>
  </si>
  <si>
    <t>21:0023:000001</t>
  </si>
  <si>
    <t>21:0023:000001:0001:0001:00</t>
  </si>
  <si>
    <t>92DU0002 : 001 : 000</t>
  </si>
  <si>
    <t>21:0085:000002</t>
  </si>
  <si>
    <t>21:0023:000002</t>
  </si>
  <si>
    <t>21:0023:000002:0001:0001:00</t>
  </si>
  <si>
    <t>92DU0003 : 001 : 000</t>
  </si>
  <si>
    <t>21:0085:000003</t>
  </si>
  <si>
    <t>21:0023:000003</t>
  </si>
  <si>
    <t>21:0023:000003:0001:0001:00</t>
  </si>
  <si>
    <t>92DU0004 : 001 : 000</t>
  </si>
  <si>
    <t>21:0085:000004</t>
  </si>
  <si>
    <t>21:0023:000004</t>
  </si>
  <si>
    <t>21:0023:000004:0001:0001:00</t>
  </si>
  <si>
    <t>92DU0005 : 001 : 000</t>
  </si>
  <si>
    <t>21:0085:000005</t>
  </si>
  <si>
    <t>21:0023:000005</t>
  </si>
  <si>
    <t>21:0023:000005:0001:0001:00</t>
  </si>
  <si>
    <t>92DU0006 : 001 : 000</t>
  </si>
  <si>
    <t>21:0085:000006</t>
  </si>
  <si>
    <t>21:0023:000006</t>
  </si>
  <si>
    <t>21:0023:000006:0001:0001:00</t>
  </si>
  <si>
    <t>92DU0007 : 001 : 001</t>
  </si>
  <si>
    <t>21:0085:000007</t>
  </si>
  <si>
    <t>21:0023:000007</t>
  </si>
  <si>
    <t>21:0023:000007:0001:0001:01</t>
  </si>
  <si>
    <t>92DU0007 : 001 : 002</t>
  </si>
  <si>
    <t>21:0085:000008</t>
  </si>
  <si>
    <t>21:0023:000007:0001:0001:02</t>
  </si>
  <si>
    <t>92DU0008 : 001 : 000</t>
  </si>
  <si>
    <t>21:0085:000009</t>
  </si>
  <si>
    <t>21:0023:000008</t>
  </si>
  <si>
    <t>21:0023:000008:0001:0001:00</t>
  </si>
  <si>
    <t>92DU0009 : 001 : 000</t>
  </si>
  <si>
    <t>21:0085:000010</t>
  </si>
  <si>
    <t>21:0023:000009</t>
  </si>
  <si>
    <t>21:0023:000009:0001:0001:00</t>
  </si>
  <si>
    <t>92DU0010 : 001 : 000</t>
  </si>
  <si>
    <t>21:0085:000011</t>
  </si>
  <si>
    <t>21:0023:000010</t>
  </si>
  <si>
    <t>21:0023:000010:0001:0001:00</t>
  </si>
  <si>
    <t>92DU0011 : 001 : 000</t>
  </si>
  <si>
    <t>21:0085:000012</t>
  </si>
  <si>
    <t>21:0023:000011</t>
  </si>
  <si>
    <t>21:0023:000011:0001:0001:00</t>
  </si>
  <si>
    <t>92DU0012 : 001 : 000</t>
  </si>
  <si>
    <t>21:0085:000013</t>
  </si>
  <si>
    <t>21:0023:000012</t>
  </si>
  <si>
    <t>21:0023:000012:0001:0001:00</t>
  </si>
  <si>
    <t>92DU0013 : 001 : 000</t>
  </si>
  <si>
    <t>21:0085:000014</t>
  </si>
  <si>
    <t>21:0023:000013</t>
  </si>
  <si>
    <t>21:0023:000013:0001:0001:00</t>
  </si>
  <si>
    <t>92DU0014 : 001 : 000</t>
  </si>
  <si>
    <t>21:0085:000015</t>
  </si>
  <si>
    <t>21:0023:000014</t>
  </si>
  <si>
    <t>21:0023:000014:0001:0001:00</t>
  </si>
  <si>
    <t>92DU0015 : 001 : 000</t>
  </si>
  <si>
    <t>21:0085:000016</t>
  </si>
  <si>
    <t>21:0023:000015</t>
  </si>
  <si>
    <t>21:0023:000015:0001:0001:00</t>
  </si>
  <si>
    <t>92DU0016 : 001 : 000</t>
  </si>
  <si>
    <t>21:0085:000017</t>
  </si>
  <si>
    <t>21:0023:000016</t>
  </si>
  <si>
    <t>21:0023:000016:0001:0001:00</t>
  </si>
  <si>
    <t>92DU0017 : 001 : 000</t>
  </si>
  <si>
    <t>21:0085:000018</t>
  </si>
  <si>
    <t>21:0023:000017</t>
  </si>
  <si>
    <t>21:0023:000017:0001:0001:00</t>
  </si>
  <si>
    <t>92DU0018 : 001 : 000</t>
  </si>
  <si>
    <t>21:0085:000019</t>
  </si>
  <si>
    <t>21:0023:000018</t>
  </si>
  <si>
    <t>21:0023:000018:0001:0001:00</t>
  </si>
  <si>
    <t>92DU0019 : 001 : 000</t>
  </si>
  <si>
    <t>21:0085:000020</t>
  </si>
  <si>
    <t>21:0023:000019</t>
  </si>
  <si>
    <t>21:0023:000019:0001:0001:00</t>
  </si>
  <si>
    <t>92DU0020 : 001 : 000</t>
  </si>
  <si>
    <t>21:0085:000021</t>
  </si>
  <si>
    <t>21:0023:000020</t>
  </si>
  <si>
    <t>21:0023:000020:0001:0001:00</t>
  </si>
  <si>
    <t>92DU0021 : 001 : 001</t>
  </si>
  <si>
    <t>21:0085:000022</t>
  </si>
  <si>
    <t>21:0023:000021</t>
  </si>
  <si>
    <t>21:0023:000021:0001:0001:01</t>
  </si>
  <si>
    <t>92DU0021 : 001 : 002</t>
  </si>
  <si>
    <t>21:0085:000023</t>
  </si>
  <si>
    <t>21:0023:000021:0001:0001:02</t>
  </si>
  <si>
    <t>92DU0022 : 001 : 000</t>
  </si>
  <si>
    <t>21:0085:000024</t>
  </si>
  <si>
    <t>21:0023:000022</t>
  </si>
  <si>
    <t>21:0023:000022:0001:0001:00</t>
  </si>
  <si>
    <t>92DU0023 : 001 : 001</t>
  </si>
  <si>
    <t>21:0085:000025</t>
  </si>
  <si>
    <t>21:0023:000023</t>
  </si>
  <si>
    <t>21:0023:000023:0001:0001:01</t>
  </si>
  <si>
    <t>92DU0023 : 001 : 002</t>
  </si>
  <si>
    <t>21:0085:000026</t>
  </si>
  <si>
    <t>21:0023:000023:0001:0001:02</t>
  </si>
  <si>
    <t>92DU0024 : 001 : 000</t>
  </si>
  <si>
    <t>21:0085:000027</t>
  </si>
  <si>
    <t>21:0023:000024</t>
  </si>
  <si>
    <t>21:0023:000024:0001:0001:00</t>
  </si>
  <si>
    <t>92DU0025 : 001 : 000</t>
  </si>
  <si>
    <t>21:0085:000028</t>
  </si>
  <si>
    <t>21:0023:000025</t>
  </si>
  <si>
    <t>21:0023:000025:0001:0001:00</t>
  </si>
  <si>
    <t>92DU0026 : 001 : 001</t>
  </si>
  <si>
    <t>21:0085:000029</t>
  </si>
  <si>
    <t>21:0023:000026</t>
  </si>
  <si>
    <t>21:0023:000026:0001:0001:01</t>
  </si>
  <si>
    <t>92DU0026 : 001 : 002</t>
  </si>
  <si>
    <t>21:0085:000030</t>
  </si>
  <si>
    <t>21:0023:000026:0001:0001:02</t>
  </si>
  <si>
    <t>92DU0027 : 001 : 000</t>
  </si>
  <si>
    <t>21:0085:000031</t>
  </si>
  <si>
    <t>21:0023:000027</t>
  </si>
  <si>
    <t>21:0023:000027:0001:0001:00</t>
  </si>
  <si>
    <t>92DU0028 : 001 : 000</t>
  </si>
  <si>
    <t>21:0085:000032</t>
  </si>
  <si>
    <t>21:0023:000028</t>
  </si>
  <si>
    <t>21:0023:000028:0001:0001:00</t>
  </si>
  <si>
    <t>92DU0029 : 001 : 001</t>
  </si>
  <si>
    <t>21:0085:000033</t>
  </si>
  <si>
    <t>21:0023:000029</t>
  </si>
  <si>
    <t>21:0023:000029:0001:0001:01</t>
  </si>
  <si>
    <t>92DU0029 : 001 : 002</t>
  </si>
  <si>
    <t>21:0085:000034</t>
  </si>
  <si>
    <t>21:0023:000029:0001:0001:02</t>
  </si>
  <si>
    <t>92DU0030 : 001 : 000</t>
  </si>
  <si>
    <t>21:0085:000035</t>
  </si>
  <si>
    <t>21:0023:000030</t>
  </si>
  <si>
    <t>21:0023:000030:0001:0001:00</t>
  </si>
  <si>
    <t>92DU0031 : 001 : 000</t>
  </si>
  <si>
    <t>21:0085:000036</t>
  </si>
  <si>
    <t>21:0023:000031</t>
  </si>
  <si>
    <t>21:0023:000031:0001:0001:00</t>
  </si>
  <si>
    <t>92DU0032 : 001 : 000</t>
  </si>
  <si>
    <t>21:0085:000037</t>
  </si>
  <si>
    <t>21:0023:000032</t>
  </si>
  <si>
    <t>21:0023:000032:0001:0001:00</t>
  </si>
  <si>
    <t>92DU0033 : 001 : 000</t>
  </si>
  <si>
    <t>21:0085:000038</t>
  </si>
  <si>
    <t>21:0023:000033</t>
  </si>
  <si>
    <t>21:0023:000033:0001:0001:00</t>
  </si>
  <si>
    <t>92DU0034 : 001 : 000</t>
  </si>
  <si>
    <t>21:0085:000039</t>
  </si>
  <si>
    <t>21:0023:000034</t>
  </si>
  <si>
    <t>21:0023:000034:0001:0001:00</t>
  </si>
  <si>
    <t>92DU0035 : 001 : 000</t>
  </si>
  <si>
    <t>21:0085:000040</t>
  </si>
  <si>
    <t>21:0023:000035</t>
  </si>
  <si>
    <t>21:0023:000035:0001:0001:00</t>
  </si>
  <si>
    <t>92DU0036 : 001 : 000</t>
  </si>
  <si>
    <t>21:0085:000041</t>
  </si>
  <si>
    <t>21:0023:000036</t>
  </si>
  <si>
    <t>21:0023:000036:0001:0001:00</t>
  </si>
  <si>
    <t>92DU0037 : 001 : 000</t>
  </si>
  <si>
    <t>21:0085:000042</t>
  </si>
  <si>
    <t>21:0023:000037</t>
  </si>
  <si>
    <t>21:0023:000037:0001:0001:00</t>
  </si>
  <si>
    <t>92DU0038 : 001 : 001</t>
  </si>
  <si>
    <t>21:0085:000043</t>
  </si>
  <si>
    <t>21:0023:000038</t>
  </si>
  <si>
    <t>21:0023:000038:0001:0001:01</t>
  </si>
  <si>
    <t>92DU0038 : 001 : 002</t>
  </si>
  <si>
    <t>21:0085:000044</t>
  </si>
  <si>
    <t>21:0023:000038:0001:0001:02</t>
  </si>
  <si>
    <t>92DU0039 : 001 : 000</t>
  </si>
  <si>
    <t>21:0085:000045</t>
  </si>
  <si>
    <t>21:0023:000039</t>
  </si>
  <si>
    <t>21:0023:000039:0001:0001:00</t>
  </si>
  <si>
    <t>92DU0040 : 001 : 000</t>
  </si>
  <si>
    <t>21:0085:000046</t>
  </si>
  <si>
    <t>21:0023:000040</t>
  </si>
  <si>
    <t>21:0023:000040:0001:0001:00</t>
  </si>
  <si>
    <t>92DU0041 : 001 : 000</t>
  </si>
  <si>
    <t>21:0085:000047</t>
  </si>
  <si>
    <t>21:0023:000041</t>
  </si>
  <si>
    <t>21:0023:000041:0001:0001:00</t>
  </si>
  <si>
    <t>92DU0042 : 001 : 000</t>
  </si>
  <si>
    <t>21:0085:000048</t>
  </si>
  <si>
    <t>21:0023:000042</t>
  </si>
  <si>
    <t>21:0023:000042:0001:0001:00</t>
  </si>
  <si>
    <t>92DU0043 : 001 : 000</t>
  </si>
  <si>
    <t>21:0085:000049</t>
  </si>
  <si>
    <t>21:0023:000043</t>
  </si>
  <si>
    <t>21:0023:000043:0001:0001:00</t>
  </si>
  <si>
    <t>92DU0044 : 001 : 000</t>
  </si>
  <si>
    <t>21:0085:000050</t>
  </si>
  <si>
    <t>21:0023:000044</t>
  </si>
  <si>
    <t>21:0023:000044:0001:0001:00</t>
  </si>
  <si>
    <t>92DU0045 : 001 : 000</t>
  </si>
  <si>
    <t>21:0085:000051</t>
  </si>
  <si>
    <t>21:0023:000045</t>
  </si>
  <si>
    <t>21:0023:000045:0001:0001:00</t>
  </si>
  <si>
    <t>92DU0046 : 001 : 000</t>
  </si>
  <si>
    <t>21:0085:000052</t>
  </si>
  <si>
    <t>21:0023:000046</t>
  </si>
  <si>
    <t>21:0023:000046:0001:0001:00</t>
  </si>
  <si>
    <t>92DU0047 : 001 : 000</t>
  </si>
  <si>
    <t>21:0085:000053</t>
  </si>
  <si>
    <t>21:0023:000047</t>
  </si>
  <si>
    <t>21:0023:000047:0001:0001:00</t>
  </si>
  <si>
    <t>92DU0048 : 001 : 001</t>
  </si>
  <si>
    <t>21:0085:000054</t>
  </si>
  <si>
    <t>21:0023:000048</t>
  </si>
  <si>
    <t>21:0023:000048:0001:0001:01</t>
  </si>
  <si>
    <t>92DU0048 : 001 : 002</t>
  </si>
  <si>
    <t>21:0085:000055</t>
  </si>
  <si>
    <t>21:0023:000048:0001:0001:02</t>
  </si>
  <si>
    <t>92DU0049 : 001 : 000</t>
  </si>
  <si>
    <t>21:0085:000056</t>
  </si>
  <si>
    <t>21:0023:000049</t>
  </si>
  <si>
    <t>21:0023:000049:0001:0001:00</t>
  </si>
  <si>
    <t>92DU0050 : 001 : 000</t>
  </si>
  <si>
    <t>21:0085:000057</t>
  </si>
  <si>
    <t>21:0023:000050</t>
  </si>
  <si>
    <t>21:0023:000050:0001:0001:00</t>
  </si>
  <si>
    <t>92DU0051 : 001 : 000</t>
  </si>
  <si>
    <t>21:0085:000058</t>
  </si>
  <si>
    <t>21:0023:000051</t>
  </si>
  <si>
    <t>21:0023:000051:0001:0001:00</t>
  </si>
  <si>
    <t>92DU0052 : 001 : 000</t>
  </si>
  <si>
    <t>21:0085:000059</t>
  </si>
  <si>
    <t>21:0023:000052</t>
  </si>
  <si>
    <t>21:0023:000052:0001:0001:00</t>
  </si>
  <si>
    <t>92DU0053 : 001 : 000</t>
  </si>
  <si>
    <t>21:0085:000060</t>
  </si>
  <si>
    <t>21:0023:000053</t>
  </si>
  <si>
    <t>21:0023:000053:0001:0001:00</t>
  </si>
  <si>
    <t>92DU0054 : 001 : 000</t>
  </si>
  <si>
    <t>21:0085:000061</t>
  </si>
  <si>
    <t>21:0023:000054</t>
  </si>
  <si>
    <t>21:0023:000054:0001:0001:00</t>
  </si>
  <si>
    <t>92DU0055 : 001 : 000</t>
  </si>
  <si>
    <t>21:0085:000062</t>
  </si>
  <si>
    <t>21:0023:000055</t>
  </si>
  <si>
    <t>21:0023:000055:0001:0001:00</t>
  </si>
  <si>
    <t>92DU0056 : 001 : 000</t>
  </si>
  <si>
    <t>21:0085:000063</t>
  </si>
  <si>
    <t>21:0023:000056</t>
  </si>
  <si>
    <t>21:0023:000056:0001:0001:00</t>
  </si>
  <si>
    <t>92DU0057 : 001 : 000</t>
  </si>
  <si>
    <t>21:0085:000064</t>
  </si>
  <si>
    <t>21:0023:000057</t>
  </si>
  <si>
    <t>21:0023:000057:0001:0001:00</t>
  </si>
  <si>
    <t>92DU0058 : 001 : 000</t>
  </si>
  <si>
    <t>21:0085:000065</t>
  </si>
  <si>
    <t>21:0023:000058</t>
  </si>
  <si>
    <t>21:0023:000058:0001:0001:00</t>
  </si>
  <si>
    <t>92DU0059 : 001 : 000</t>
  </si>
  <si>
    <t>21:0085:000066</t>
  </si>
  <si>
    <t>21:0023:000059</t>
  </si>
  <si>
    <t>21:0023:000059:0001:0001:00</t>
  </si>
  <si>
    <t>92DU0060 : 001 : 000</t>
  </si>
  <si>
    <t>21:0085:000067</t>
  </si>
  <si>
    <t>21:0023:000060</t>
  </si>
  <si>
    <t>21:0023:000060:0001:0001:00</t>
  </si>
  <si>
    <t>92DU0061 : 001 : 000</t>
  </si>
  <si>
    <t>21:0085:000068</t>
  </si>
  <si>
    <t>21:0023:000061</t>
  </si>
  <si>
    <t>21:0023:000061:0001:0001:00</t>
  </si>
  <si>
    <t>92DU0062 : 001 : 000</t>
  </si>
  <si>
    <t>21:0085:000069</t>
  </si>
  <si>
    <t>21:0023:000062</t>
  </si>
  <si>
    <t>21:0023:000062:0001:0001:00</t>
  </si>
  <si>
    <t>92DU0063 : 001 : 000</t>
  </si>
  <si>
    <t>21:0085:000070</t>
  </si>
  <si>
    <t>21:0023:000063</t>
  </si>
  <si>
    <t>21:0023:000063:0001:0001:00</t>
  </si>
  <si>
    <t>92DU0064 : 001 : 000</t>
  </si>
  <si>
    <t>21:0085:000071</t>
  </si>
  <si>
    <t>21:0023:000064</t>
  </si>
  <si>
    <t>21:0023:000064:0001:0001:00</t>
  </si>
  <si>
    <t>92DU0065 : 001 : 000</t>
  </si>
  <si>
    <t>21:0085:000072</t>
  </si>
  <si>
    <t>21:0023:000065</t>
  </si>
  <si>
    <t>21:0023:000065:0001:0001:00</t>
  </si>
  <si>
    <t>92DU0066 : 001 : 001</t>
  </si>
  <si>
    <t>21:0085:000073</t>
  </si>
  <si>
    <t>21:0023:000066</t>
  </si>
  <si>
    <t>21:0023:000066:0001:0001:01</t>
  </si>
  <si>
    <t>92DU0066 : 001 : 002</t>
  </si>
  <si>
    <t>21:0085:000074</t>
  </si>
  <si>
    <t>21:0023:000066:0001:0001:02</t>
  </si>
  <si>
    <t>92DU0067 : 001 : 000</t>
  </si>
  <si>
    <t>21:0085:000075</t>
  </si>
  <si>
    <t>21:0023:000067</t>
  </si>
  <si>
    <t>21:0023:000067:0001:0001:00</t>
  </si>
  <si>
    <t>92DU0068 : 001 : 000</t>
  </si>
  <si>
    <t>21:0085:000076</t>
  </si>
  <si>
    <t>21:0023:000068</t>
  </si>
  <si>
    <t>21:0023:000068:0001:0001:00</t>
  </si>
  <si>
    <t>92DU0069 : 001 : 000</t>
  </si>
  <si>
    <t>21:0085:000077</t>
  </si>
  <si>
    <t>21:0023:000069</t>
  </si>
  <si>
    <t>21:0023:000069:0001:0001:00</t>
  </si>
  <si>
    <t>92DU0070 : 001 : 000</t>
  </si>
  <si>
    <t>21:0085:000078</t>
  </si>
  <si>
    <t>21:0023:000070</t>
  </si>
  <si>
    <t>21:0023:000070:0001:0001:00</t>
  </si>
  <si>
    <t>92DU0071 : 001 : 000</t>
  </si>
  <si>
    <t>21:0085:000079</t>
  </si>
  <si>
    <t>21:0023:000071</t>
  </si>
  <si>
    <t>21:0023:000071:0001:0001:00</t>
  </si>
  <si>
    <t>92DU0072 : 001 : 000</t>
  </si>
  <si>
    <t>21:0085:000080</t>
  </si>
  <si>
    <t>21:0023:000072</t>
  </si>
  <si>
    <t>21:0023:000072:0001:0001:00</t>
  </si>
  <si>
    <t>92DU0073 : 001 : 000</t>
  </si>
  <si>
    <t>21:0085:000081</t>
  </si>
  <si>
    <t>21:0023:000073</t>
  </si>
  <si>
    <t>21:0023:000073:0001:0001:00</t>
  </si>
  <si>
    <t>92DU0074 : 001 : 000</t>
  </si>
  <si>
    <t>21:0085:000082</t>
  </si>
  <si>
    <t>21:0023:000074</t>
  </si>
  <si>
    <t>21:0023:000074:0001:0001:00</t>
  </si>
  <si>
    <t>92DU0075 : 001 : 000</t>
  </si>
  <si>
    <t>21:0085:000083</t>
  </si>
  <si>
    <t>21:0023:000075</t>
  </si>
  <si>
    <t>21:0023:000075:0001:0001:00</t>
  </si>
  <si>
    <t>92DU0076 : 001 : 000</t>
  </si>
  <si>
    <t>21:0085:000084</t>
  </si>
  <si>
    <t>21:0023:000076</t>
  </si>
  <si>
    <t>21:0023:000076:0001:0001:00</t>
  </si>
  <si>
    <t>92DU0077 : 001 : 000</t>
  </si>
  <si>
    <t>21:0085:000085</t>
  </si>
  <si>
    <t>21:0023:000077</t>
  </si>
  <si>
    <t>21:0023:000077:0001:0001:00</t>
  </si>
  <si>
    <t>92DU0078 : 001 : 000</t>
  </si>
  <si>
    <t>21:0085:000086</t>
  </si>
  <si>
    <t>21:0023:000078</t>
  </si>
  <si>
    <t>21:0023:000078:0001:0001:00</t>
  </si>
  <si>
    <t>92DU0079 : 001 : 000</t>
  </si>
  <si>
    <t>21:0085:000087</t>
  </si>
  <si>
    <t>21:0023:000079</t>
  </si>
  <si>
    <t>21:0023:000079:0001:0001:00</t>
  </si>
  <si>
    <t>92DU0080 : 001 : 000</t>
  </si>
  <si>
    <t>21:0085:000088</t>
  </si>
  <si>
    <t>21:0023:000080</t>
  </si>
  <si>
    <t>21:0023:000080:0001:0001:00</t>
  </si>
  <si>
    <t>92DU0081 : 001 : 000</t>
  </si>
  <si>
    <t>21:0085:000089</t>
  </si>
  <si>
    <t>21:0023:000081</t>
  </si>
  <si>
    <t>21:0023:000081:0001:0001:00</t>
  </si>
  <si>
    <t>92DU0082 : 001 : 000</t>
  </si>
  <si>
    <t>21:0085:000090</t>
  </si>
  <si>
    <t>21:0023:000082</t>
  </si>
  <si>
    <t>21:0023:000082:0001:0001:00</t>
  </si>
  <si>
    <t>92DU0083 : 001 : 000</t>
  </si>
  <si>
    <t>21:0085:000091</t>
  </si>
  <si>
    <t>21:0023:000083</t>
  </si>
  <si>
    <t>21:0023:000083:0001:0001:00</t>
  </si>
  <si>
    <t>92DU0084 : 001 : 000</t>
  </si>
  <si>
    <t>21:0085:000092</t>
  </si>
  <si>
    <t>21:0023:000084</t>
  </si>
  <si>
    <t>21:0023:000084:0001:0001:00</t>
  </si>
  <si>
    <t>92DU0085 : 001 : 000</t>
  </si>
  <si>
    <t>21:0085:000093</t>
  </si>
  <si>
    <t>21:0023:000085</t>
  </si>
  <si>
    <t>21:0023:000085:0001:0001:00</t>
  </si>
  <si>
    <t>92DU0086 : 001 : 000</t>
  </si>
  <si>
    <t>21:0085:000094</t>
  </si>
  <si>
    <t>21:0023:000086</t>
  </si>
  <si>
    <t>21:0023:000086:0001:0001:00</t>
  </si>
  <si>
    <t>92DU0087 : 001 : 000</t>
  </si>
  <si>
    <t>21:0085:000095</t>
  </si>
  <si>
    <t>21:0023:000087</t>
  </si>
  <si>
    <t>21:0023:000087:0001:0001:00</t>
  </si>
  <si>
    <t>92DU0088 : 001 : 000</t>
  </si>
  <si>
    <t>21:0085:000096</t>
  </si>
  <si>
    <t>21:0023:000088</t>
  </si>
  <si>
    <t>21:0023:000088:0001:0001:00</t>
  </si>
  <si>
    <t>92DU0089 : 001 : 001</t>
  </si>
  <si>
    <t>21:0085:000097</t>
  </si>
  <si>
    <t>21:0023:000089</t>
  </si>
  <si>
    <t>21:0023:000089:0001:0001:01</t>
  </si>
  <si>
    <t>92DU0089 : 001 : 002</t>
  </si>
  <si>
    <t>21:0085:000098</t>
  </si>
  <si>
    <t>21:0023:000089:0001:0001:02</t>
  </si>
  <si>
    <t>92DU0090 : 001 : 000</t>
  </si>
  <si>
    <t>21:0085:000099</t>
  </si>
  <si>
    <t>21:0023:000090</t>
  </si>
  <si>
    <t>21:0023:000090:0001:0001:00</t>
  </si>
  <si>
    <t>92DU0091 : 001 : 000</t>
  </si>
  <si>
    <t>21:0085:000100</t>
  </si>
  <si>
    <t>21:0023:000091</t>
  </si>
  <si>
    <t>21:0023:000091:0001:0001:00</t>
  </si>
  <si>
    <t>92DU0092 : 001 : 000</t>
  </si>
  <si>
    <t>21:0085:000101</t>
  </si>
  <si>
    <t>21:0023:000092</t>
  </si>
  <si>
    <t>21:0023:000092:0001:0001:00</t>
  </si>
  <si>
    <t>92DU0093 : 001 : 000</t>
  </si>
  <si>
    <t>21:0085:000102</t>
  </si>
  <si>
    <t>21:0023:000093</t>
  </si>
  <si>
    <t>21:0023:000093:0001:0001:00</t>
  </si>
  <si>
    <t>92DU0094 : 001 : 000</t>
  </si>
  <si>
    <t>21:0085:000103</t>
  </si>
  <si>
    <t>21:0023:000094</t>
  </si>
  <si>
    <t>21:0023:000094:0001:0001:00</t>
  </si>
  <si>
    <t>92DU0095 : 001 : 000</t>
  </si>
  <si>
    <t>21:0085:000104</t>
  </si>
  <si>
    <t>21:0023:000095</t>
  </si>
  <si>
    <t>21:0023:000095:0001:0001:00</t>
  </si>
  <si>
    <t>92DU0096 : 001 : 000</t>
  </si>
  <si>
    <t>21:0085:000105</t>
  </si>
  <si>
    <t>21:0023:000096</t>
  </si>
  <si>
    <t>21:0023:000096:0001:0001:00</t>
  </si>
  <si>
    <t>92DU0097 : 001 : 000</t>
  </si>
  <si>
    <t>21:0085:000106</t>
  </si>
  <si>
    <t>21:0023:000097</t>
  </si>
  <si>
    <t>21:0023:000097:0001:0001:00</t>
  </si>
  <si>
    <t>92DU0098 : 001 : 000</t>
  </si>
  <si>
    <t>21:0085:000107</t>
  </si>
  <si>
    <t>21:0023:000098</t>
  </si>
  <si>
    <t>21:0023:000098:0001:0001:00</t>
  </si>
  <si>
    <t>92DU0099 : 001 : 000</t>
  </si>
  <si>
    <t>21:0085:000108</t>
  </si>
  <si>
    <t>21:0023:000099</t>
  </si>
  <si>
    <t>21:0023:000099:0001:0001:00</t>
  </si>
  <si>
    <t>92DU0100 : 001 : 000</t>
  </si>
  <si>
    <t>21:0085:000109</t>
  </si>
  <si>
    <t>21:0023:000100</t>
  </si>
  <si>
    <t>21:0023:000100:0001:0001:00</t>
  </si>
  <si>
    <t>92DU0101 : 001 : 000</t>
  </si>
  <si>
    <t>21:0085:000110</t>
  </si>
  <si>
    <t>21:0023:000101</t>
  </si>
  <si>
    <t>21:0023:000101:0001:0001:00</t>
  </si>
  <si>
    <t>92DU0102 : 001 : 000</t>
  </si>
  <si>
    <t>21:0085:000111</t>
  </si>
  <si>
    <t>21:0023:000102</t>
  </si>
  <si>
    <t>21:0023:000102:0001:0001:00</t>
  </si>
  <si>
    <t>92DU0103 : 001 : 001</t>
  </si>
  <si>
    <t>21:0085:000112</t>
  </si>
  <si>
    <t>21:0023:000103</t>
  </si>
  <si>
    <t>21:0023:000103:0001:0001:01</t>
  </si>
  <si>
    <t>92DU0103 : 001 : 002</t>
  </si>
  <si>
    <t>21:0085:000113</t>
  </si>
  <si>
    <t>21:0023:000103:0001:0001:02</t>
  </si>
  <si>
    <t>92DU0104 : 001 : 000</t>
  </si>
  <si>
    <t>21:0085:000114</t>
  </si>
  <si>
    <t>21:0023:000104</t>
  </si>
  <si>
    <t>21:0023:000104:0001:0001:00</t>
  </si>
  <si>
    <t>92DU0105 : 001 : 000</t>
  </si>
  <si>
    <t>21:0085:000115</t>
  </si>
  <si>
    <t>21:0023:000105</t>
  </si>
  <si>
    <t>21:0023:000105:0001:0001:00</t>
  </si>
  <si>
    <t>92DU0106 : 001 : 000</t>
  </si>
  <si>
    <t>21:0085:000116</t>
  </si>
  <si>
    <t>21:0023:000106</t>
  </si>
  <si>
    <t>21:0023:000106:0001:0001:00</t>
  </si>
  <si>
    <t>92DU0107 : 001 : 000</t>
  </si>
  <si>
    <t>21:0085:000117</t>
  </si>
  <si>
    <t>21:0023:000107</t>
  </si>
  <si>
    <t>21:0023:000107:0001:0001:00</t>
  </si>
  <si>
    <t>92DU0108 : 001 : 000</t>
  </si>
  <si>
    <t>21:0085:000118</t>
  </si>
  <si>
    <t>21:0023:000108</t>
  </si>
  <si>
    <t>21:0023:000108:0001:0001:00</t>
  </si>
  <si>
    <t>92DU0109 : 001 : 000</t>
  </si>
  <si>
    <t>21:0085:000119</t>
  </si>
  <si>
    <t>21:0023:000109</t>
  </si>
  <si>
    <t>21:0023:000109:0001:0001:00</t>
  </si>
  <si>
    <t>92DU0110 : 001 : 000</t>
  </si>
  <si>
    <t>21:0085:000120</t>
  </si>
  <si>
    <t>21:0023:000110</t>
  </si>
  <si>
    <t>21:0023:000110:0001:0001:00</t>
  </si>
  <si>
    <t>92DU0111 : 001 : 000</t>
  </si>
  <si>
    <t>21:0085:000121</t>
  </si>
  <si>
    <t>21:0023:000111</t>
  </si>
  <si>
    <t>21:0023:000111:0001:0001:00</t>
  </si>
  <si>
    <t>92DU0112 : 001 : 000</t>
  </si>
  <si>
    <t>21:0085:000122</t>
  </si>
  <si>
    <t>21:0023:000112</t>
  </si>
  <si>
    <t>21:0023:000112:0001:0001:00</t>
  </si>
  <si>
    <t>92DU0113 : 001 : 000</t>
  </si>
  <si>
    <t>21:0085:000123</t>
  </si>
  <si>
    <t>21:0023:000113</t>
  </si>
  <si>
    <t>21:0023:000113:0001:0001:00</t>
  </si>
  <si>
    <t>92DU0114 : 001 : 000</t>
  </si>
  <si>
    <t>21:0085:000124</t>
  </si>
  <si>
    <t>21:0023:000114</t>
  </si>
  <si>
    <t>21:0023:000114:0001:0001:00</t>
  </si>
  <si>
    <t>92DU0115 : 001 : 000</t>
  </si>
  <si>
    <t>21:0085:000125</t>
  </si>
  <si>
    <t>21:0023:000115</t>
  </si>
  <si>
    <t>21:0023:000115:0001:0001:00</t>
  </si>
  <si>
    <t>92DU0116 : 001 : 000</t>
  </si>
  <si>
    <t>21:0085:000126</t>
  </si>
  <si>
    <t>21:0023:000116</t>
  </si>
  <si>
    <t>21:0023:000116:0001:0001:00</t>
  </si>
  <si>
    <t>92DU0117 : 001 : 000</t>
  </si>
  <si>
    <t>21:0085:000127</t>
  </si>
  <si>
    <t>21:0023:000117</t>
  </si>
  <si>
    <t>21:0023:000117:0001:0001:00</t>
  </si>
  <si>
    <t>92DU0118 : 001 : 001</t>
  </si>
  <si>
    <t>21:0085:000128</t>
  </si>
  <si>
    <t>21:0023:000118</t>
  </si>
  <si>
    <t>21:0023:000118:0001:0001:01</t>
  </si>
  <si>
    <t>92DU0118 : 001 : 002</t>
  </si>
  <si>
    <t>21:0085:000129</t>
  </si>
  <si>
    <t>21:0023:000118:0001:0001:02</t>
  </si>
  <si>
    <t>92DU0119 : 001 : 000</t>
  </si>
  <si>
    <t>21:0085:000130</t>
  </si>
  <si>
    <t>21:0023:000119</t>
  </si>
  <si>
    <t>21:0023:000119:0001:0001:00</t>
  </si>
  <si>
    <t>92DU0120 : 001 : 000</t>
  </si>
  <si>
    <t>21:0085:000131</t>
  </si>
  <si>
    <t>21:0023:000120</t>
  </si>
  <si>
    <t>21:0023:000120:0001:0001:00</t>
  </si>
  <si>
    <t>92DU0121 : 001 : 000</t>
  </si>
  <si>
    <t>21:0085:000132</t>
  </si>
  <si>
    <t>21:0023:000121</t>
  </si>
  <si>
    <t>21:0023:000121:0001:0001:00</t>
  </si>
  <si>
    <t>92DU0122 : 001 : 000</t>
  </si>
  <si>
    <t>21:0085:000133</t>
  </si>
  <si>
    <t>21:0023:000122</t>
  </si>
  <si>
    <t>21:0023:000122:0001:0001:00</t>
  </si>
  <si>
    <t>92DU0123 : 001 : 000</t>
  </si>
  <si>
    <t>21:0085:000134</t>
  </si>
  <si>
    <t>21:0023:000123</t>
  </si>
  <si>
    <t>21:0023:000123:0001:0001:00</t>
  </si>
  <si>
    <t>92DU0124 : 001 : 000</t>
  </si>
  <si>
    <t>21:0085:000135</t>
  </si>
  <si>
    <t>21:0023:000124</t>
  </si>
  <si>
    <t>21:0023:000124:0001:0001:00</t>
  </si>
  <si>
    <t>92DU0125 : 001 : 000</t>
  </si>
  <si>
    <t>21:0085:000136</t>
  </si>
  <si>
    <t>21:0023:000125</t>
  </si>
  <si>
    <t>21:0023:000125:0001:0001:00</t>
  </si>
  <si>
    <t>92DU0126 : 001 : 000</t>
  </si>
  <si>
    <t>21:0085:000137</t>
  </si>
  <si>
    <t>21:0023:000126</t>
  </si>
  <si>
    <t>21:0023:000126:0001:0001:00</t>
  </si>
  <si>
    <t>92DU0127 : 001 : 000</t>
  </si>
  <si>
    <t>21:0085:000138</t>
  </si>
  <si>
    <t>21:0023:000127</t>
  </si>
  <si>
    <t>21:0023:000127:0001:0001:00</t>
  </si>
  <si>
    <t>92DU0128 : 001 : 000</t>
  </si>
  <si>
    <t>21:0085:000139</t>
  </si>
  <si>
    <t>21:0023:000128</t>
  </si>
  <si>
    <t>21:0023:000128:0001:0001:00</t>
  </si>
  <si>
    <t>92DU0129 : 001 : 000</t>
  </si>
  <si>
    <t>21:0085:000140</t>
  </si>
  <si>
    <t>21:0023:000129</t>
  </si>
  <si>
    <t>21:0023:000129:0001:0001:00</t>
  </si>
  <si>
    <t>92DU0130 : 001 : 000</t>
  </si>
  <si>
    <t>21:0085:000141</t>
  </si>
  <si>
    <t>21:0023:000130</t>
  </si>
  <si>
    <t>21:0023:000130:0001:0001:00</t>
  </si>
  <si>
    <t>92DU0131 : 001 : 000</t>
  </si>
  <si>
    <t>21:0085:000142</t>
  </si>
  <si>
    <t>21:0023:000131</t>
  </si>
  <si>
    <t>21:0023:000131:0001:0001:00</t>
  </si>
  <si>
    <t>92DU0132 : 001 : 000</t>
  </si>
  <si>
    <t>21:0085:000143</t>
  </si>
  <si>
    <t>21:0023:000132</t>
  </si>
  <si>
    <t>21:0023:000132:0001:0001:00</t>
  </si>
  <si>
    <t>92DU0133 : 001 : 000</t>
  </si>
  <si>
    <t>21:0085:000144</t>
  </si>
  <si>
    <t>21:0023:000133</t>
  </si>
  <si>
    <t>21:0023:000133:0001:0001:00</t>
  </si>
  <si>
    <t>92DU0134 : 001 : 000</t>
  </si>
  <si>
    <t>21:0085:000145</t>
  </si>
  <si>
    <t>21:0023:000134</t>
  </si>
  <si>
    <t>21:0023:000134:0001:0001:00</t>
  </si>
  <si>
    <t>92DU0135 : 001 : 000</t>
  </si>
  <si>
    <t>21:0085:000146</t>
  </si>
  <si>
    <t>21:0023:000135</t>
  </si>
  <si>
    <t>21:0023:000135:0001:0001:00</t>
  </si>
  <si>
    <t>92DU0136 : 001 : 000</t>
  </si>
  <si>
    <t>21:0085:000147</t>
  </si>
  <si>
    <t>21:0023:000136</t>
  </si>
  <si>
    <t>21:0023:000136:0001:0001:00</t>
  </si>
  <si>
    <t>92DU0137 : 001 : 001</t>
  </si>
  <si>
    <t>21:0085:000148</t>
  </si>
  <si>
    <t>21:0023:000137</t>
  </si>
  <si>
    <t>21:0023:000137:0001:0001:01</t>
  </si>
  <si>
    <t>92DU0137 : 001 : 002</t>
  </si>
  <si>
    <t>21:0085:000149</t>
  </si>
  <si>
    <t>21:0023:000137:0001:0001:02</t>
  </si>
  <si>
    <t>92DU0138 : 001 : 000</t>
  </si>
  <si>
    <t>21:0085:000150</t>
  </si>
  <si>
    <t>21:0023:000138</t>
  </si>
  <si>
    <t>21:0023:000138:0001:0001:00</t>
  </si>
  <si>
    <t>92DU0139 : 001 : 000</t>
  </si>
  <si>
    <t>21:0085:000151</t>
  </si>
  <si>
    <t>21:0023:000139</t>
  </si>
  <si>
    <t>21:0023:000139:0001:0001:00</t>
  </si>
  <si>
    <t>92DU0140 : 001 : 000</t>
  </si>
  <si>
    <t>21:0085:000152</t>
  </si>
  <si>
    <t>21:0023:000140</t>
  </si>
  <si>
    <t>21:0023:000140:0001:0001:00</t>
  </si>
  <si>
    <t>92DU0141 : 001 : 000</t>
  </si>
  <si>
    <t>21:0085:000153</t>
  </si>
  <si>
    <t>21:0023:000141</t>
  </si>
  <si>
    <t>21:0023:000141:0001:0001:00</t>
  </si>
  <si>
    <t>92DU0142 : 001 : 000</t>
  </si>
  <si>
    <t>21:0085:000154</t>
  </si>
  <si>
    <t>21:0023:000142</t>
  </si>
  <si>
    <t>21:0023:000142:0001:0001:00</t>
  </si>
  <si>
    <t>92DU0143 : 001 : 000</t>
  </si>
  <si>
    <t>21:0085:000155</t>
  </si>
  <si>
    <t>21:0023:000143</t>
  </si>
  <si>
    <t>21:0023:000143:0001:0001:00</t>
  </si>
  <si>
    <t>92DU0144 : 001 : 000</t>
  </si>
  <si>
    <t>21:0085:000156</t>
  </si>
  <si>
    <t>21:0023:000144</t>
  </si>
  <si>
    <t>21:0023:000144:0001:0001:00</t>
  </si>
  <si>
    <t>92DU0145 : 001 : 000</t>
  </si>
  <si>
    <t>21:0085:000157</t>
  </si>
  <si>
    <t>21:0023:000145</t>
  </si>
  <si>
    <t>21:0023:000145:0001:0001:00</t>
  </si>
  <si>
    <t>92DU0146 : 001 : 000</t>
  </si>
  <si>
    <t>21:0085:000158</t>
  </si>
  <si>
    <t>21:0023:000146</t>
  </si>
  <si>
    <t>21:0023:000146:0001:0001:00</t>
  </si>
  <si>
    <t>92DU0147 : 001 : 000</t>
  </si>
  <si>
    <t>21:0085:000159</t>
  </si>
  <si>
    <t>21:0023:000147</t>
  </si>
  <si>
    <t>21:0023:000147:0001:0001:00</t>
  </si>
  <si>
    <t>92DU0148 : 001 : 000</t>
  </si>
  <si>
    <t>21:0085:000160</t>
  </si>
  <si>
    <t>21:0023:000148</t>
  </si>
  <si>
    <t>21:0023:000148:0001:0001:00</t>
  </si>
  <si>
    <t>92DU0149 : 001 : 000</t>
  </si>
  <si>
    <t>21:0085:000161</t>
  </si>
  <si>
    <t>21:0023:000149</t>
  </si>
  <si>
    <t>21:0023:000149:0001:0001:00</t>
  </si>
  <si>
    <t>92DU0150 : 001 : 000</t>
  </si>
  <si>
    <t>21:0085:000162</t>
  </si>
  <si>
    <t>21:0023:000150</t>
  </si>
  <si>
    <t>21:0023:000150:0001:0001:00</t>
  </si>
  <si>
    <t>92DU0151 : 001 : 000</t>
  </si>
  <si>
    <t>21:0085:000163</t>
  </si>
  <si>
    <t>21:0023:000151</t>
  </si>
  <si>
    <t>21:0023:000151:0001:0001:00</t>
  </si>
  <si>
    <t>92DU0152 : 001 : 000</t>
  </si>
  <si>
    <t>21:0085:000164</t>
  </si>
  <si>
    <t>21:0023:000152</t>
  </si>
  <si>
    <t>21:0023:000152:0001:0001:00</t>
  </si>
  <si>
    <t>92DU0153 : 001 : 000</t>
  </si>
  <si>
    <t>21:0085:000165</t>
  </si>
  <si>
    <t>21:0023:000153</t>
  </si>
  <si>
    <t>21:0023:000153:0001:0001:00</t>
  </si>
  <si>
    <t>92DU0154 : 001 : 000</t>
  </si>
  <si>
    <t>21:0085:000166</t>
  </si>
  <si>
    <t>21:0023:000154</t>
  </si>
  <si>
    <t>21:0023:000154:0001:0001:00</t>
  </si>
  <si>
    <t>92DU0155 : 001 : 000</t>
  </si>
  <si>
    <t>21:0085:000167</t>
  </si>
  <si>
    <t>21:0023:000155</t>
  </si>
  <si>
    <t>21:0023:000155:0001:0001:00</t>
  </si>
  <si>
    <t>92DU0156 : 001 : 000</t>
  </si>
  <si>
    <t>21:0085:000168</t>
  </si>
  <si>
    <t>21:0023:000156</t>
  </si>
  <si>
    <t>21:0023:000156:0001:0001:00</t>
  </si>
  <si>
    <t>92DU0157 : 001 : 000</t>
  </si>
  <si>
    <t>21:0085:000169</t>
  </si>
  <si>
    <t>21:0023:000157</t>
  </si>
  <si>
    <t>21:0023:000157:0001:0001:00</t>
  </si>
  <si>
    <t>92DU0158 : 001 : 000</t>
  </si>
  <si>
    <t>21:0085:000170</t>
  </si>
  <si>
    <t>21:0023:000158</t>
  </si>
  <si>
    <t>21:0023:000158:0001:0001:00</t>
  </si>
  <si>
    <t>92DU0159 : 001 : 000</t>
  </si>
  <si>
    <t>21:0085:000171</t>
  </si>
  <si>
    <t>21:0023:000159</t>
  </si>
  <si>
    <t>21:0023:000159:0001:0001:00</t>
  </si>
  <si>
    <t>92DU0160 : 001 : 000</t>
  </si>
  <si>
    <t>21:0085:000172</t>
  </si>
  <si>
    <t>21:0023:000160</t>
  </si>
  <si>
    <t>21:0023:000160:0001:0001:00</t>
  </si>
  <si>
    <t>92DU0161 : 001 : 000</t>
  </si>
  <si>
    <t>21:0085:000173</t>
  </si>
  <si>
    <t>21:0023:000161</t>
  </si>
  <si>
    <t>21:0023:000161:0001:0001:00</t>
  </si>
  <si>
    <t>92DU0162 : 001 : 000</t>
  </si>
  <si>
    <t>21:0085:000174</t>
  </si>
  <si>
    <t>21:0023:000162</t>
  </si>
  <si>
    <t>21:0023:000162:0001:0001:00</t>
  </si>
  <si>
    <t>92DU0163 : 001 : 000</t>
  </si>
  <si>
    <t>21:0085:000175</t>
  </si>
  <si>
    <t>21:0023:000163</t>
  </si>
  <si>
    <t>21:0023:000163:0001:0001:00</t>
  </si>
  <si>
    <t>92DU0164 : 001 : 000</t>
  </si>
  <si>
    <t>21:0085:000176</t>
  </si>
  <si>
    <t>21:0023:000164</t>
  </si>
  <si>
    <t>21:0023:000164:0001:0001:00</t>
  </si>
  <si>
    <t>92DU0165 : 001 : 000</t>
  </si>
  <si>
    <t>21:0085:000177</t>
  </si>
  <si>
    <t>21:0023:000165</t>
  </si>
  <si>
    <t>21:0023:000165:0001:0001:00</t>
  </si>
  <si>
    <t>92DU0166 : 001 : 000</t>
  </si>
  <si>
    <t>21:0085:000178</t>
  </si>
  <si>
    <t>21:0023:000166</t>
  </si>
  <si>
    <t>21:0023:000166:0001:0001:00</t>
  </si>
  <si>
    <t>92DU0167 : 001 : 000</t>
  </si>
  <si>
    <t>21:0085:000179</t>
  </si>
  <si>
    <t>21:0023:000167</t>
  </si>
  <si>
    <t>21:0023:000167:0001:0001:00</t>
  </si>
  <si>
    <t>92DU0168 : 001 : 000</t>
  </si>
  <si>
    <t>21:0085:000180</t>
  </si>
  <si>
    <t>21:0023:000168</t>
  </si>
  <si>
    <t>21:0023:000168:0001:0001:00</t>
  </si>
  <si>
    <t>92DU0169 : 001 : 001</t>
  </si>
  <si>
    <t>21:0085:000181</t>
  </si>
  <si>
    <t>21:0023:000169</t>
  </si>
  <si>
    <t>21:0023:000169:0001:0001:01</t>
  </si>
  <si>
    <t>92DU0169 : 001 : 002</t>
  </si>
  <si>
    <t>21:0085:000182</t>
  </si>
  <si>
    <t>21:0023:000169:0001:0001:02</t>
  </si>
  <si>
    <t>92DU0170 : 001 : 000</t>
  </si>
  <si>
    <t>21:0085:000183</t>
  </si>
  <si>
    <t>21:0023:000170</t>
  </si>
  <si>
    <t>21:0023:000170:0001:0001:00</t>
  </si>
  <si>
    <t>92DU0171 : 001 : 000</t>
  </si>
  <si>
    <t>21:0085:000184</t>
  </si>
  <si>
    <t>21:0023:000171</t>
  </si>
  <si>
    <t>21:0023:000171:0001:0001:00</t>
  </si>
  <si>
    <t>92DU0172 : 001 : 000</t>
  </si>
  <si>
    <t>21:0085:000185</t>
  </si>
  <si>
    <t>21:0023:000172</t>
  </si>
  <si>
    <t>21:0023:000172:0001:0001:00</t>
  </si>
  <si>
    <t>92DU0173 : 001 : 000</t>
  </si>
  <si>
    <t>21:0085:000186</t>
  </si>
  <si>
    <t>21:0023:000173</t>
  </si>
  <si>
    <t>21:0023:000173:0001:0001:00</t>
  </si>
  <si>
    <t>92DU0174 : 001 : 000</t>
  </si>
  <si>
    <t>21:0085:000187</t>
  </si>
  <si>
    <t>21:0023:000174</t>
  </si>
  <si>
    <t>21:0023:000174:0001:0001:00</t>
  </si>
  <si>
    <t>92DU0175 : 001 : 000</t>
  </si>
  <si>
    <t>21:0085:000188</t>
  </si>
  <si>
    <t>21:0023:000175</t>
  </si>
  <si>
    <t>21:0023:000175:0001:0001:00</t>
  </si>
  <si>
    <t>92DU0176 : 001 : 000</t>
  </si>
  <si>
    <t>21:0085:000189</t>
  </si>
  <si>
    <t>21:0023:000176</t>
  </si>
  <si>
    <t>21:0023:000176:0001:0001:00</t>
  </si>
  <si>
    <t>92DU0177 : 001 : 001</t>
  </si>
  <si>
    <t>21:0085:000190</t>
  </si>
  <si>
    <t>21:0023:000177</t>
  </si>
  <si>
    <t>21:0023:000177:0001:0001:01</t>
  </si>
  <si>
    <t>92DU0177 : 001 : 002</t>
  </si>
  <si>
    <t>21:0085:000191</t>
  </si>
  <si>
    <t>21:0023:000177:0001:0001:02</t>
  </si>
  <si>
    <t>92DU0178 : 001 : 000</t>
  </si>
  <si>
    <t>21:0085:000192</t>
  </si>
  <si>
    <t>21:0023:000178</t>
  </si>
  <si>
    <t>21:0023:000178:0001:0001:00</t>
  </si>
  <si>
    <t>92DU0179 : 001 : 000</t>
  </si>
  <si>
    <t>21:0085:000193</t>
  </si>
  <si>
    <t>21:0023:000179</t>
  </si>
  <si>
    <t>21:0023:000179:0001:0001:00</t>
  </si>
  <si>
    <t>92DU0180 : 001 : 000</t>
  </si>
  <si>
    <t>21:0085:000194</t>
  </si>
  <si>
    <t>21:0023:000180</t>
  </si>
  <si>
    <t>21:0023:000180:0001:0001:00</t>
  </si>
  <si>
    <t>92DU0181 : 001 : 000</t>
  </si>
  <si>
    <t>21:0085:000195</t>
  </si>
  <si>
    <t>21:0023:000181</t>
  </si>
  <si>
    <t>21:0023:000181:0001:0001:00</t>
  </si>
  <si>
    <t>92DU0182 : 001 : 000</t>
  </si>
  <si>
    <t>21:0085:000196</t>
  </si>
  <si>
    <t>21:0023:000182</t>
  </si>
  <si>
    <t>21:0023:000182:0001:0001:00</t>
  </si>
  <si>
    <t>92DU0183 : 001 : 000</t>
  </si>
  <si>
    <t>21:0085:000197</t>
  </si>
  <si>
    <t>21:0023:000183</t>
  </si>
  <si>
    <t>21:0023:000183:0001:0001:00</t>
  </si>
  <si>
    <t>92DU0184 : 001 : 000</t>
  </si>
  <si>
    <t>21:0085:000198</t>
  </si>
  <si>
    <t>21:0023:000184</t>
  </si>
  <si>
    <t>21:0023:000184:0001:0001:00</t>
  </si>
  <si>
    <t>92DU0185 : 001 : 000</t>
  </si>
  <si>
    <t>21:0085:000199</t>
  </si>
  <si>
    <t>21:0023:000185</t>
  </si>
  <si>
    <t>21:0023:000185:0001:0001:00</t>
  </si>
  <si>
    <t>92DU0186 : 001 : 000</t>
  </si>
  <si>
    <t>21:0085:000200</t>
  </si>
  <si>
    <t>21:0023:000186</t>
  </si>
  <si>
    <t>21:0023:000186:0001:0001:00</t>
  </si>
  <si>
    <t>92DU0187 : 001 : 000</t>
  </si>
  <si>
    <t>21:0085:000201</t>
  </si>
  <si>
    <t>21:0023:000187</t>
  </si>
  <si>
    <t>21:0023:000187:0001:0001:00</t>
  </si>
  <si>
    <t>92DU0188 : 001 : 000</t>
  </si>
  <si>
    <t>21:0085:000202</t>
  </si>
  <si>
    <t>21:0023:000188</t>
  </si>
  <si>
    <t>21:0023:000188:0001:0001:00</t>
  </si>
  <si>
    <t>92DU0189 : 001 : 000</t>
  </si>
  <si>
    <t>21:0085:000203</t>
  </si>
  <si>
    <t>21:0023:000189</t>
  </si>
  <si>
    <t>21:0023:000189:0001:0001:00</t>
  </si>
  <si>
    <t>92DU0190 : 001 : 001</t>
  </si>
  <si>
    <t>21:0085:000204</t>
  </si>
  <si>
    <t>21:0023:000190</t>
  </si>
  <si>
    <t>21:0023:000190:0001:0001:01</t>
  </si>
  <si>
    <t>92DU0190 : 001 : 002</t>
  </si>
  <si>
    <t>21:0085:000205</t>
  </si>
  <si>
    <t>21:0023:000190:0001:0001:02</t>
  </si>
  <si>
    <t>92DU0191 : 001 : 000</t>
  </si>
  <si>
    <t>21:0085:000206</t>
  </si>
  <si>
    <t>21:0023:000191</t>
  </si>
  <si>
    <t>21:0023:000191:0001:0001:00</t>
  </si>
  <si>
    <t>92DU0192 : 001 : 000</t>
  </si>
  <si>
    <t>21:0085:000207</t>
  </si>
  <si>
    <t>21:0023:000192</t>
  </si>
  <si>
    <t>21:0023:000192:0001:0001:00</t>
  </si>
  <si>
    <t>92DU0411 : 001 : 000</t>
  </si>
  <si>
    <t>21:0085:000208</t>
  </si>
  <si>
    <t>21:0023:000230</t>
  </si>
  <si>
    <t>21:0023:000230:0001:0001:00</t>
  </si>
  <si>
    <t>92DU0415 : 001 : 000</t>
  </si>
  <si>
    <t>21:0085:000209</t>
  </si>
  <si>
    <t>21:0023:000234</t>
  </si>
  <si>
    <t>21:0023:000234:0001:0001:00</t>
  </si>
  <si>
    <t>92DU0417 : 001 : 000</t>
  </si>
  <si>
    <t>21:0085:000210</t>
  </si>
  <si>
    <t>21:0023:000236</t>
  </si>
  <si>
    <t>21:0023:000236:0001:0001:00</t>
  </si>
  <si>
    <t>92DU_SBA-01</t>
  </si>
  <si>
    <t>21:0085:000211</t>
  </si>
  <si>
    <t>Control Reference</t>
  </si>
  <si>
    <t>Unspecified</t>
  </si>
  <si>
    <t>92DU_SBA-02</t>
  </si>
  <si>
    <t>21:0085:000212</t>
  </si>
  <si>
    <t>92DU_SBA-03</t>
  </si>
  <si>
    <t>21:0085:000213</t>
  </si>
  <si>
    <t>92DU_SBA-04</t>
  </si>
  <si>
    <t>21:0085:000214</t>
  </si>
  <si>
    <t>93BCW0101 : 001 : 000</t>
  </si>
  <si>
    <t>21:0087:000001</t>
  </si>
  <si>
    <t>21:0001:000006</t>
  </si>
  <si>
    <t>21:0001:000006:0001:0001:00</t>
  </si>
  <si>
    <t>93BCW0102 : 001 : 000</t>
  </si>
  <si>
    <t>21:0087:000002</t>
  </si>
  <si>
    <t>21:0001:000007</t>
  </si>
  <si>
    <t>21:0001:000007:0001:0001:00</t>
  </si>
  <si>
    <t>93BCW0103 : 001 : 000</t>
  </si>
  <si>
    <t>21:0087:000003</t>
  </si>
  <si>
    <t>21:0001:000008</t>
  </si>
  <si>
    <t>21:0001:000008:0001:0001:00</t>
  </si>
  <si>
    <t>93BCW0104 : 001 : 000</t>
  </si>
  <si>
    <t>21:0087:000004</t>
  </si>
  <si>
    <t>21:0001:000009</t>
  </si>
  <si>
    <t>21:0001:000009:0001:0001:00</t>
  </si>
  <si>
    <t>93BCW0105 : 001 : 000</t>
  </si>
  <si>
    <t>21:0087:000005</t>
  </si>
  <si>
    <t>21:0001:000010</t>
  </si>
  <si>
    <t>21:0001:000010:0001:0001:00</t>
  </si>
  <si>
    <t>93BCW0106 : 001 : 001</t>
  </si>
  <si>
    <t>21:0087:000006</t>
  </si>
  <si>
    <t>21:0001:000011</t>
  </si>
  <si>
    <t>21:0001:000011:0001:0001:01</t>
  </si>
  <si>
    <t>93BCW0106 : 001 : 002</t>
  </si>
  <si>
    <t>21:0087:000007</t>
  </si>
  <si>
    <t>21:0001:000011:0001:0001:02</t>
  </si>
  <si>
    <t>93BCW0107 : 001 : 000</t>
  </si>
  <si>
    <t>21:0087:000008</t>
  </si>
  <si>
    <t>21:0001:000012</t>
  </si>
  <si>
    <t>21:0001:000012:0001:0001:00</t>
  </si>
  <si>
    <t>93BCW0108 : 001 : 000</t>
  </si>
  <si>
    <t>21:0087:000009</t>
  </si>
  <si>
    <t>21:0001:000013</t>
  </si>
  <si>
    <t>21:0001:000013:0001:0001:00</t>
  </si>
  <si>
    <t>93BCW0109 : 001 : 000</t>
  </si>
  <si>
    <t>21:0087:000010</t>
  </si>
  <si>
    <t>21:0001:000014</t>
  </si>
  <si>
    <t>21:0001:000014:0001:0001:00</t>
  </si>
  <si>
    <t>93BCW0110 : 001 : 000</t>
  </si>
  <si>
    <t>21:0087:000011</t>
  </si>
  <si>
    <t>21:0001:000015</t>
  </si>
  <si>
    <t>21:0001:000015:0001:0001:00</t>
  </si>
  <si>
    <t>93BCW0113 : 001 : 000</t>
  </si>
  <si>
    <t>21:0087:000012</t>
  </si>
  <si>
    <t>21:0001:000016</t>
  </si>
  <si>
    <t>21:0001:000016:0001:0001:00</t>
  </si>
  <si>
    <t>93BCW0114 : 001 : 000</t>
  </si>
  <si>
    <t>21:0087:000013</t>
  </si>
  <si>
    <t>21:0001:000017</t>
  </si>
  <si>
    <t>21:0001:000017:0001:0001:00</t>
  </si>
  <si>
    <t>93BCW0115 : 001 : 000</t>
  </si>
  <si>
    <t>21:0087:000014</t>
  </si>
  <si>
    <t>21:0001:000018</t>
  </si>
  <si>
    <t>21:0001:000018:0001:0001:00</t>
  </si>
  <si>
    <t>93BCW0116 : 001 : 000</t>
  </si>
  <si>
    <t>21:0087:000015</t>
  </si>
  <si>
    <t>21:0001:000019</t>
  </si>
  <si>
    <t>21:0001:000019:0001:0001:00</t>
  </si>
  <si>
    <t>93BCW0117 : 001 : 000</t>
  </si>
  <si>
    <t>21:0087:000016</t>
  </si>
  <si>
    <t>21:0001:000020</t>
  </si>
  <si>
    <t>21:0001:000020:0001:0001:00</t>
  </si>
  <si>
    <t>93BCW0118 : 001 : 000</t>
  </si>
  <si>
    <t>21:0087:000017</t>
  </si>
  <si>
    <t>21:0001:000021</t>
  </si>
  <si>
    <t>21:0001:000021:0001:0001:00</t>
  </si>
  <si>
    <t>93BCW0120 : 001 : 000</t>
  </si>
  <si>
    <t>21:0087:000018</t>
  </si>
  <si>
    <t>21:0001:000022</t>
  </si>
  <si>
    <t>21:0001:000022:0001:0001:00</t>
  </si>
  <si>
    <t>93BCW0121 : 001 : 000</t>
  </si>
  <si>
    <t>21:0087:000019</t>
  </si>
  <si>
    <t>21:0001:000023</t>
  </si>
  <si>
    <t>21:0001:000023:0001:0001:00</t>
  </si>
  <si>
    <t>93BCW0131 : 001 : 000</t>
  </si>
  <si>
    <t>21:0087:000020</t>
  </si>
  <si>
    <t>21:0001:000025</t>
  </si>
  <si>
    <t>21:0001:000025:0001:0001:00</t>
  </si>
  <si>
    <t>93BCW0132 : 001 : 000</t>
  </si>
  <si>
    <t>21:0087:000021</t>
  </si>
  <si>
    <t>21:0001:000026</t>
  </si>
  <si>
    <t>21:0001:000026:0001:0001:00</t>
  </si>
  <si>
    <t>93BCW0133 : 001 : 000</t>
  </si>
  <si>
    <t>21:0087:000022</t>
  </si>
  <si>
    <t>21:0001:000027</t>
  </si>
  <si>
    <t>21:0001:000027:0001:0001:00</t>
  </si>
  <si>
    <t>93BCW0135 : 001 : 000</t>
  </si>
  <si>
    <t>21:0087:000023</t>
  </si>
  <si>
    <t>21:0001:000029</t>
  </si>
  <si>
    <t>21:0001:000029:0001:0001:00</t>
  </si>
  <si>
    <t>93BCW0136 : 001 : 000</t>
  </si>
  <si>
    <t>21:0087:000024</t>
  </si>
  <si>
    <t>21:0001:000030</t>
  </si>
  <si>
    <t>21:0001:000030:0001:0001:00</t>
  </si>
  <si>
    <t>93BCW0138 : 001 : 000</t>
  </si>
  <si>
    <t>21:0087:000025</t>
  </si>
  <si>
    <t>21:0001:000032</t>
  </si>
  <si>
    <t>21:0001:000032:0001:0001:00</t>
  </si>
  <si>
    <t>93BCW0139 : 001 : 001</t>
  </si>
  <si>
    <t>21:0087:000026</t>
  </si>
  <si>
    <t>21:0001:000033</t>
  </si>
  <si>
    <t>21:0001:000033:0001:0001:01</t>
  </si>
  <si>
    <t>93BCW0139 : 001 : 002</t>
  </si>
  <si>
    <t>21:0087:000027</t>
  </si>
  <si>
    <t>21:0001:000033:0001:0001:02</t>
  </si>
  <si>
    <t>93BCW0140 : 001 : 000</t>
  </si>
  <si>
    <t>21:0087:000028</t>
  </si>
  <si>
    <t>21:0001:000034</t>
  </si>
  <si>
    <t>21:0001:000034:0001:0001:00</t>
  </si>
  <si>
    <t>93BCW0141 : 001 : 000</t>
  </si>
  <si>
    <t>21:0087:000029</t>
  </si>
  <si>
    <t>21:0001:000035</t>
  </si>
  <si>
    <t>21:0001:000035:0001:0001:00</t>
  </si>
  <si>
    <t>93BCW0142 : 001 : 000</t>
  </si>
  <si>
    <t>21:0087:000030</t>
  </si>
  <si>
    <t>21:0001:000036</t>
  </si>
  <si>
    <t>21:0001:000036:0001:0001:00</t>
  </si>
  <si>
    <t>93BCW0143 : 001 : 000</t>
  </si>
  <si>
    <t>21:0087:000031</t>
  </si>
  <si>
    <t>21:0001:000037</t>
  </si>
  <si>
    <t>21:0001:000037:0001:0001:00</t>
  </si>
  <si>
    <t>93BCW0144 : 001 : 000</t>
  </si>
  <si>
    <t>21:0087:000032</t>
  </si>
  <si>
    <t>21:0001:000038</t>
  </si>
  <si>
    <t>21:0001:000038:0001:0001:00</t>
  </si>
  <si>
    <t>93BCW0145 : 001 : 000</t>
  </si>
  <si>
    <t>21:0087:000033</t>
  </si>
  <si>
    <t>21:0001:000039</t>
  </si>
  <si>
    <t>21:0001:000039:0001:0001:00</t>
  </si>
  <si>
    <t>93BCW0146 : 001 : 000</t>
  </si>
  <si>
    <t>21:0087:000034</t>
  </si>
  <si>
    <t>21:0001:000040</t>
  </si>
  <si>
    <t>21:0001:000040:0001:0001:00</t>
  </si>
  <si>
    <t>93BCW0148 : 001 : 000</t>
  </si>
  <si>
    <t>21:0087:000035</t>
  </si>
  <si>
    <t>21:0001:000041</t>
  </si>
  <si>
    <t>21:0001:000041:0001:0001:00</t>
  </si>
  <si>
    <t>93BCW0149 : 001 : 000</t>
  </si>
  <si>
    <t>21:0087:000036</t>
  </si>
  <si>
    <t>21:0001:000042</t>
  </si>
  <si>
    <t>21:0001:000042:0001:0001:00</t>
  </si>
  <si>
    <t>93BCW0150 : 001 : 000</t>
  </si>
  <si>
    <t>21:0087:000037</t>
  </si>
  <si>
    <t>21:0001:000043</t>
  </si>
  <si>
    <t>21:0001:000043:0001:0001:00</t>
  </si>
  <si>
    <t>93BCW0151 : 001 : 000</t>
  </si>
  <si>
    <t>21:0087:000038</t>
  </si>
  <si>
    <t>21:0001:000044</t>
  </si>
  <si>
    <t>21:0001:000044:0001:0001:00</t>
  </si>
  <si>
    <t>93BCW0152 : 001 : 000</t>
  </si>
  <si>
    <t>21:0087:000039</t>
  </si>
  <si>
    <t>21:0001:000045</t>
  </si>
  <si>
    <t>21:0001:000045:0001:0001:00</t>
  </si>
  <si>
    <t>93BCW0153 : 001 : 001</t>
  </si>
  <si>
    <t>21:0087:000040</t>
  </si>
  <si>
    <t>21:0001:000046</t>
  </si>
  <si>
    <t>21:0001:000046:0001:0001:01</t>
  </si>
  <si>
    <t>93BCW0153 : 001 : 002</t>
  </si>
  <si>
    <t>21:0087:000041</t>
  </si>
  <si>
    <t>21:0001:000046:0001:0001:02</t>
  </si>
  <si>
    <t>93BCW0154 : 001 : 000</t>
  </si>
  <si>
    <t>21:0087:000042</t>
  </si>
  <si>
    <t>21:0001:000047</t>
  </si>
  <si>
    <t>21:0001:000047:0001:0001:00</t>
  </si>
  <si>
    <t>93BCW0155-A : 001 : 000</t>
  </si>
  <si>
    <t>21:0087:000043</t>
  </si>
  <si>
    <t>21:0001:000048</t>
  </si>
  <si>
    <t>21:0001:000048:0001:0001:00</t>
  </si>
  <si>
    <t>93BCW0155-B : 001 : 000</t>
  </si>
  <si>
    <t>21:0087:000044</t>
  </si>
  <si>
    <t>21:0001:000048:0002:0001:00</t>
  </si>
  <si>
    <t>93BCW0156 : 001 : 000</t>
  </si>
  <si>
    <t>21:0087:000045</t>
  </si>
  <si>
    <t>21:0001:000049</t>
  </si>
  <si>
    <t>21:0001:000049:0001:0001:00</t>
  </si>
  <si>
    <t>93BCW0157 : 001 : 000</t>
  </si>
  <si>
    <t>21:0087:000046</t>
  </si>
  <si>
    <t>21:0001:000050</t>
  </si>
  <si>
    <t>21:0001:000050:0001:0001:00</t>
  </si>
  <si>
    <t>93BCW0158 : 001 : 000</t>
  </si>
  <si>
    <t>21:0087:000047</t>
  </si>
  <si>
    <t>21:0001:000051</t>
  </si>
  <si>
    <t>21:0001:000051:0001:0001:00</t>
  </si>
  <si>
    <t>93BCW0159-A : 001 : 000</t>
  </si>
  <si>
    <t>21:0087:000048</t>
  </si>
  <si>
    <t>21:0001:000052</t>
  </si>
  <si>
    <t>21:0001:000052:0001:0001:00</t>
  </si>
  <si>
    <t>93BCW0159-B : 001 : 000</t>
  </si>
  <si>
    <t>21:0087:000049</t>
  </si>
  <si>
    <t>21:0001:000052:0002:0001:00</t>
  </si>
  <si>
    <t>93BCW0160 : 001 : 000</t>
  </si>
  <si>
    <t>21:0087:000050</t>
  </si>
  <si>
    <t>21:0001:000053</t>
  </si>
  <si>
    <t>21:0001:000053:0001:0001:00</t>
  </si>
  <si>
    <t>93BCW0161 : 001 : 001</t>
  </si>
  <si>
    <t>21:0087:000051</t>
  </si>
  <si>
    <t>21:0001:000054</t>
  </si>
  <si>
    <t>21:0001:000054:0001:0001:01</t>
  </si>
  <si>
    <t>93BCW0161 : 001 : 002</t>
  </si>
  <si>
    <t>21:0087:000052</t>
  </si>
  <si>
    <t>21:0001:000054:0001:0001:02</t>
  </si>
  <si>
    <t>93BCW0162 : 001 : 000</t>
  </si>
  <si>
    <t>21:0087:000053</t>
  </si>
  <si>
    <t>21:0001:000055</t>
  </si>
  <si>
    <t>21:0001:000055:0001:0001:00</t>
  </si>
  <si>
    <t>93BCW0163 : 001 : 000</t>
  </si>
  <si>
    <t>21:0087:000054</t>
  </si>
  <si>
    <t>21:0001:000056</t>
  </si>
  <si>
    <t>21:0001:000056:0001:0001:00</t>
  </si>
  <si>
    <t>93BCW0164 : 001 : 000</t>
  </si>
  <si>
    <t>21:0087:000055</t>
  </si>
  <si>
    <t>21:0001:000057</t>
  </si>
  <si>
    <t>21:0001:000057:0001:0001:00</t>
  </si>
  <si>
    <t>93BCW0165 : 001 : 000</t>
  </si>
  <si>
    <t>21:0087:000056</t>
  </si>
  <si>
    <t>21:0001:000058</t>
  </si>
  <si>
    <t>21:0001:000058:0001:0001:00</t>
  </si>
  <si>
    <t>93BCW0166 : 001 : 000</t>
  </si>
  <si>
    <t>21:0087:000057</t>
  </si>
  <si>
    <t>21:0001:000059</t>
  </si>
  <si>
    <t>21:0001:000059:0001:0001:00</t>
  </si>
  <si>
    <t>93BCW0166 gossan : 001 : 000</t>
  </si>
  <si>
    <t>21:0087:000058</t>
  </si>
  <si>
    <t>21:0001:000059:0002:0001:00</t>
  </si>
  <si>
    <t>93BCW0167 : 001 : 000</t>
  </si>
  <si>
    <t>21:0087:000059</t>
  </si>
  <si>
    <t>21:0001:000060</t>
  </si>
  <si>
    <t>21:0001:000060:0001:0001:00</t>
  </si>
  <si>
    <t>93BCW0168 : 001 : 000</t>
  </si>
  <si>
    <t>21:0087:000060</t>
  </si>
  <si>
    <t>21:0001:000061</t>
  </si>
  <si>
    <t>21:0001:000061:0001:0001:00</t>
  </si>
  <si>
    <t>93BCW0169 : 001 : 000</t>
  </si>
  <si>
    <t>21:0087:000061</t>
  </si>
  <si>
    <t>21:0001:000062</t>
  </si>
  <si>
    <t>21:0001:000062:0001:0001:00</t>
  </si>
  <si>
    <t>93BCW0170 : 001 : 000</t>
  </si>
  <si>
    <t>21:0087:000062</t>
  </si>
  <si>
    <t>21:0001:000063</t>
  </si>
  <si>
    <t>21:0001:000063:0001:0001:00</t>
  </si>
  <si>
    <t>93BCW0171 : 001 : 000</t>
  </si>
  <si>
    <t>21:0087:000063</t>
  </si>
  <si>
    <t>21:0001:000064</t>
  </si>
  <si>
    <t>21:0001:000064:0001:0001:00</t>
  </si>
  <si>
    <t>93BCW0172 : 001 : 000</t>
  </si>
  <si>
    <t>21:0087:000064</t>
  </si>
  <si>
    <t>21:0001:000065</t>
  </si>
  <si>
    <t>21:0001:000065:0001:0001:00</t>
  </si>
  <si>
    <t>93BCW0173 : 001 : 000</t>
  </si>
  <si>
    <t>21:0087:000065</t>
  </si>
  <si>
    <t>21:0001:000066</t>
  </si>
  <si>
    <t>21:0001:000066:0001:0001:00</t>
  </si>
  <si>
    <t>93BCW0174 : 001 : 000</t>
  </si>
  <si>
    <t>21:0087:000066</t>
  </si>
  <si>
    <t>21:0001:000067</t>
  </si>
  <si>
    <t>21:0001:000067:0001:0001:00</t>
  </si>
  <si>
    <t>93BCW0175 : 001 : 000</t>
  </si>
  <si>
    <t>21:0087:000067</t>
  </si>
  <si>
    <t>21:0001:000068</t>
  </si>
  <si>
    <t>21:0001:000068:0001:0001:00</t>
  </si>
  <si>
    <t>93BCW0176 : 001 : 000</t>
  </si>
  <si>
    <t>21:0087:000068</t>
  </si>
  <si>
    <t>21:0001:000069</t>
  </si>
  <si>
    <t>21:0001:000069:0001:0001:00</t>
  </si>
  <si>
    <t>93BCW0177 : 001 : 000</t>
  </si>
  <si>
    <t>21:0087:000069</t>
  </si>
  <si>
    <t>21:0001:000070</t>
  </si>
  <si>
    <t>21:0001:000070:0001:0001:00</t>
  </si>
  <si>
    <t>93BCW0178 : 001 : 001</t>
  </si>
  <si>
    <t>21:0087:000070</t>
  </si>
  <si>
    <t>21:0001:000071</t>
  </si>
  <si>
    <t>21:0001:000071:0001:0001:01</t>
  </si>
  <si>
    <t>93BCW0178 : 001 : 002</t>
  </si>
  <si>
    <t>21:0087:000071</t>
  </si>
  <si>
    <t>21:0001:000071:0001:0001:02</t>
  </si>
  <si>
    <t>93BCW0179 : 001 : 000</t>
  </si>
  <si>
    <t>21:0087:000072</t>
  </si>
  <si>
    <t>21:0001:000072</t>
  </si>
  <si>
    <t>21:0001:000072:0001:0001:00</t>
  </si>
  <si>
    <t>93BCW0180 : 001 : 000</t>
  </si>
  <si>
    <t>21:0087:000073</t>
  </si>
  <si>
    <t>21:0001:000073</t>
  </si>
  <si>
    <t>21:0001:000073:0001:0001:00</t>
  </si>
  <si>
    <t>93BCW0181 : 001 : 000</t>
  </si>
  <si>
    <t>21:0087:000074</t>
  </si>
  <si>
    <t>21:0001:000074</t>
  </si>
  <si>
    <t>21:0001:000074:0001:0001:00</t>
  </si>
  <si>
    <t>93BCW0182 : 001 : 000</t>
  </si>
  <si>
    <t>21:0087:000075</t>
  </si>
  <si>
    <t>21:0001:000075</t>
  </si>
  <si>
    <t>21:0001:000075:0001:0001:00</t>
  </si>
  <si>
    <t>93BCW0183 : 001 : 000</t>
  </si>
  <si>
    <t>21:0087:000076</t>
  </si>
  <si>
    <t>21:0001:000076</t>
  </si>
  <si>
    <t>21:0001:000076:0001:0001:00</t>
  </si>
  <si>
    <t>93BCW0184 : 001 : 000</t>
  </si>
  <si>
    <t>21:0087:000077</t>
  </si>
  <si>
    <t>21:0001:000077</t>
  </si>
  <si>
    <t>21:0001:000077:0001:0001:00</t>
  </si>
  <si>
    <t>93BCW0185 : 001 : 000</t>
  </si>
  <si>
    <t>21:0087:000078</t>
  </si>
  <si>
    <t>21:0001:000078</t>
  </si>
  <si>
    <t>21:0001:000078:0001:0001:00</t>
  </si>
  <si>
    <t>93BCW0186 : 001 : 000</t>
  </si>
  <si>
    <t>21:0087:000079</t>
  </si>
  <si>
    <t>21:0001:000079</t>
  </si>
  <si>
    <t>21:0001:000079:0001:0001:00</t>
  </si>
  <si>
    <t>93BCW0187 : 001 : 000</t>
  </si>
  <si>
    <t>21:0087:000080</t>
  </si>
  <si>
    <t>21:0001:000080</t>
  </si>
  <si>
    <t>21:0001:000080:0001:0001:00</t>
  </si>
  <si>
    <t>93BCW0188 : 001 : 000</t>
  </si>
  <si>
    <t>21:0087:000081</t>
  </si>
  <si>
    <t>21:0001:000081</t>
  </si>
  <si>
    <t>21:0001:000081:0001:0001:00</t>
  </si>
  <si>
    <t>93BCW0189 : 001 : 000</t>
  </si>
  <si>
    <t>21:0087:000082</t>
  </si>
  <si>
    <t>21:0001:000082</t>
  </si>
  <si>
    <t>21:0001:000082:0001:0001:00</t>
  </si>
  <si>
    <t>93BCW0190 : 001 : 000</t>
  </si>
  <si>
    <t>21:0087:000083</t>
  </si>
  <si>
    <t>21:0001:000083</t>
  </si>
  <si>
    <t>21:0001:000083:0001:0001:00</t>
  </si>
  <si>
    <t>93BCW0191 : 001 : 000</t>
  </si>
  <si>
    <t>21:0087:000084</t>
  </si>
  <si>
    <t>21:0001:000084</t>
  </si>
  <si>
    <t>21:0001:000084:0001:0001:00</t>
  </si>
  <si>
    <t>93BCW0192 : 001 : 000</t>
  </si>
  <si>
    <t>21:0087:000085</t>
  </si>
  <si>
    <t>21:0001:000085</t>
  </si>
  <si>
    <t>21:0001:000085:0001:0001:00</t>
  </si>
  <si>
    <t>93BCW0193 : 001 : 000</t>
  </si>
  <si>
    <t>21:0087:000086</t>
  </si>
  <si>
    <t>21:0001:000086</t>
  </si>
  <si>
    <t>21:0001:000086:0001:0001:00</t>
  </si>
  <si>
    <t>93BCW0194 : 001 : 000</t>
  </si>
  <si>
    <t>21:0087:000087</t>
  </si>
  <si>
    <t>21:0001:000087</t>
  </si>
  <si>
    <t>21:0001:000087:0001:0001:00</t>
  </si>
  <si>
    <t>93BCW0195 : 001 : 000</t>
  </si>
  <si>
    <t>21:0087:000088</t>
  </si>
  <si>
    <t>21:0001:000088</t>
  </si>
  <si>
    <t>21:0001:000088:0001:0001:00</t>
  </si>
  <si>
    <t>93BCW0196 : 001 : 000</t>
  </si>
  <si>
    <t>21:0087:000089</t>
  </si>
  <si>
    <t>21:0001:000089</t>
  </si>
  <si>
    <t>21:0001:000089:0001:0001:00</t>
  </si>
  <si>
    <t>93BCW0197 : 001 : 000</t>
  </si>
  <si>
    <t>21:0087:000090</t>
  </si>
  <si>
    <t>21:0001:000090</t>
  </si>
  <si>
    <t>21:0001:000090:0001:0001:00</t>
  </si>
  <si>
    <t>93BCW0198 : 001 : 000</t>
  </si>
  <si>
    <t>21:0087:000091</t>
  </si>
  <si>
    <t>21:0001:000091</t>
  </si>
  <si>
    <t>21:0001:000091:0001:0001:00</t>
  </si>
  <si>
    <t>93BCW0199 : 001 : 001</t>
  </si>
  <si>
    <t>21:0087:000092</t>
  </si>
  <si>
    <t>21:0001:000092</t>
  </si>
  <si>
    <t>21:0001:000092:0001:0001:01</t>
  </si>
  <si>
    <t>93BCW0199 : 001 : 002</t>
  </si>
  <si>
    <t>21:0087:000093</t>
  </si>
  <si>
    <t>21:0001:000092:0001:0001:02</t>
  </si>
  <si>
    <t>93BCW0200 : 001 : 000</t>
  </si>
  <si>
    <t>21:0087:000094</t>
  </si>
  <si>
    <t>21:0001:000093</t>
  </si>
  <si>
    <t>21:0001:000093:0001:0001:00</t>
  </si>
  <si>
    <t>93BCW0202 : 001 : 000</t>
  </si>
  <si>
    <t>21:0087:000095</t>
  </si>
  <si>
    <t>21:0001:000094</t>
  </si>
  <si>
    <t>21:0001:000094:0001:0001:00</t>
  </si>
  <si>
    <t>93BCW0203 : 001 : 000</t>
  </si>
  <si>
    <t>21:0087:000096</t>
  </si>
  <si>
    <t>21:0001:000095</t>
  </si>
  <si>
    <t>21:0001:000095:0001:0001:00</t>
  </si>
  <si>
    <t>93DU0590 : 001 : 000</t>
  </si>
  <si>
    <t>21:0087:000097</t>
  </si>
  <si>
    <t>21:0001:000096</t>
  </si>
  <si>
    <t>21:0001:000096:0001:0001:00</t>
  </si>
  <si>
    <t>93DU0591 : 001 : 000</t>
  </si>
  <si>
    <t>21:0087:000098</t>
  </si>
  <si>
    <t>21:0001:000097</t>
  </si>
  <si>
    <t>21:0001:000097:0001:0001:00</t>
  </si>
  <si>
    <t>93DU0592 : 001 : 000</t>
  </si>
  <si>
    <t>21:0087:000099</t>
  </si>
  <si>
    <t>21:0001:000098</t>
  </si>
  <si>
    <t>21:0001:000098:0001:0001:00</t>
  </si>
  <si>
    <t>93DU0594 : 001 : 001</t>
  </si>
  <si>
    <t>21:0087:000100</t>
  </si>
  <si>
    <t>21:0001:000099</t>
  </si>
  <si>
    <t>21:0001:000099:0001:0001:01</t>
  </si>
  <si>
    <t>93DU0594 : 001 : 002</t>
  </si>
  <si>
    <t>21:0087:000101</t>
  </si>
  <si>
    <t>21:0001:000099:0001:0001:02</t>
  </si>
  <si>
    <t>93DU0595 : 001 : 000</t>
  </si>
  <si>
    <t>21:0087:000102</t>
  </si>
  <si>
    <t>21:0001:000100</t>
  </si>
  <si>
    <t>21:0001:000100:0001:0001:00</t>
  </si>
  <si>
    <t>93DU0596 : 001 : 000</t>
  </si>
  <si>
    <t>21:0087:000103</t>
  </si>
  <si>
    <t>21:0001:000101</t>
  </si>
  <si>
    <t>21:0001:000101:0001:0001:00</t>
  </si>
  <si>
    <t>93DU0597 : 001 : 000</t>
  </si>
  <si>
    <t>21:0087:000104</t>
  </si>
  <si>
    <t>21:0001:000102</t>
  </si>
  <si>
    <t>21:0001:000102:0001:0001:00</t>
  </si>
  <si>
    <t>93DU0598 : 001 : 000</t>
  </si>
  <si>
    <t>21:0087:000105</t>
  </si>
  <si>
    <t>21:0001:000103</t>
  </si>
  <si>
    <t>21:0001:000103:0001:0001:00</t>
  </si>
  <si>
    <t>93DU0599 : 001 : 000</t>
  </si>
  <si>
    <t>21:0087:000106</t>
  </si>
  <si>
    <t>21:0001:000104</t>
  </si>
  <si>
    <t>21:0001:000104:0001:0001:00</t>
  </si>
  <si>
    <t>93DU0600 : 001 : 000</t>
  </si>
  <si>
    <t>21:0087:000107</t>
  </si>
  <si>
    <t>21:0001:000105</t>
  </si>
  <si>
    <t>21:0001:000105:0001:0001:00</t>
  </si>
  <si>
    <t>93DU0601 : 001 : 000</t>
  </si>
  <si>
    <t>21:0087:000108</t>
  </si>
  <si>
    <t>21:0001:000106</t>
  </si>
  <si>
    <t>21:0001:000106:0001:0001:00</t>
  </si>
  <si>
    <t>93DU0602 : 001 : 000</t>
  </si>
  <si>
    <t>21:0087:000109</t>
  </si>
  <si>
    <t>21:0001:000107</t>
  </si>
  <si>
    <t>21:0001:000107:0001:0001:00</t>
  </si>
  <si>
    <t>93DU0603 : 001 : 000</t>
  </si>
  <si>
    <t>21:0087:000110</t>
  </si>
  <si>
    <t>21:0001:000108</t>
  </si>
  <si>
    <t>21:0001:000108:0001:0001:00</t>
  </si>
  <si>
    <t>93DU0604 : 001 : 000</t>
  </si>
  <si>
    <t>21:0087:000111</t>
  </si>
  <si>
    <t>21:0001:000109</t>
  </si>
  <si>
    <t>21:0001:000109:0001:0001:00</t>
  </si>
  <si>
    <t>93DU0605 : 001 : 000</t>
  </si>
  <si>
    <t>21:0087:000112</t>
  </si>
  <si>
    <t>21:0001:000110</t>
  </si>
  <si>
    <t>21:0001:000110:0001:0001:00</t>
  </si>
  <si>
    <t>93DU0606 : 001 : 000</t>
  </si>
  <si>
    <t>21:0087:000113</t>
  </si>
  <si>
    <t>21:0001:000111</t>
  </si>
  <si>
    <t>21:0001:000111:0001:0001:00</t>
  </si>
  <si>
    <t>93DU0607 : 001 : 001</t>
  </si>
  <si>
    <t>21:0087:000114</t>
  </si>
  <si>
    <t>21:0001:000112</t>
  </si>
  <si>
    <t>21:0001:000112:0001:0001:01</t>
  </si>
  <si>
    <t>93DU0607 : 001 : 002</t>
  </si>
  <si>
    <t>21:0087:000115</t>
  </si>
  <si>
    <t>21:0001:000112:0001:0001:02</t>
  </si>
  <si>
    <t>93DU0608 : 001 : 000</t>
  </si>
  <si>
    <t>21:0087:000116</t>
  </si>
  <si>
    <t>21:0001:000113</t>
  </si>
  <si>
    <t>21:0001:000113:0001:0001:00</t>
  </si>
  <si>
    <t>93DU0609 : 001 : 000</t>
  </si>
  <si>
    <t>21:0087:000117</t>
  </si>
  <si>
    <t>21:0001:000114</t>
  </si>
  <si>
    <t>21:0001:000114:0001:0001:00</t>
  </si>
  <si>
    <t>93DU0616 : 001 : 000</t>
  </si>
  <si>
    <t>21:0087:000118</t>
  </si>
  <si>
    <t>21:0001:000115</t>
  </si>
  <si>
    <t>21:0001:000115:0001:0001:00</t>
  </si>
  <si>
    <t>93DU0617 : 001 : 000</t>
  </si>
  <si>
    <t>21:0087:000119</t>
  </si>
  <si>
    <t>21:0001:000116</t>
  </si>
  <si>
    <t>21:0001:000116:0001:0001:00</t>
  </si>
  <si>
    <t>93DU0618 : 001 : 000</t>
  </si>
  <si>
    <t>21:0087:000120</t>
  </si>
  <si>
    <t>21:0001:000117</t>
  </si>
  <si>
    <t>21:0001:000117:0001:0001:00</t>
  </si>
  <si>
    <t>93DU0619 : 001 : 000</t>
  </si>
  <si>
    <t>21:0087:000121</t>
  </si>
  <si>
    <t>21:0001:000118</t>
  </si>
  <si>
    <t>21:0001:000118:0001:0001:00</t>
  </si>
  <si>
    <t>93DU0620 : 001 : 000</t>
  </si>
  <si>
    <t>21:0087:000122</t>
  </si>
  <si>
    <t>21:0001:000119</t>
  </si>
  <si>
    <t>21:0001:000119:0001:0001:00</t>
  </si>
  <si>
    <t>93DU0621 : 001 : 000</t>
  </si>
  <si>
    <t>21:0087:000123</t>
  </si>
  <si>
    <t>21:0001:000120</t>
  </si>
  <si>
    <t>21:0001:000120:0001:0001:00</t>
  </si>
  <si>
    <t>93DU0628 : 001 : 000</t>
  </si>
  <si>
    <t>21:0087:000124</t>
  </si>
  <si>
    <t>21:0001:000121</t>
  </si>
  <si>
    <t>21:0001:000121:0001:0001:00</t>
  </si>
  <si>
    <t>93DU0629 : 001 : 000</t>
  </si>
  <si>
    <t>21:0087:000125</t>
  </si>
  <si>
    <t>21:0001:000122</t>
  </si>
  <si>
    <t>21:0001:000122:0001:0001:00</t>
  </si>
  <si>
    <t>93DU0630 : 001 : 000</t>
  </si>
  <si>
    <t>21:0087:000126</t>
  </si>
  <si>
    <t>21:0001:000123</t>
  </si>
  <si>
    <t>21:0001:000123:0001:0001:00</t>
  </si>
  <si>
    <t>93DU0631 : 001 : 000</t>
  </si>
  <si>
    <t>21:0087:000127</t>
  </si>
  <si>
    <t>21:0001:000124</t>
  </si>
  <si>
    <t>21:0001:000124:0001:0001:00</t>
  </si>
  <si>
    <t>93DU0632 : 001 : 000</t>
  </si>
  <si>
    <t>21:0087:000128</t>
  </si>
  <si>
    <t>21:0001:000125</t>
  </si>
  <si>
    <t>21:0001:000125:0001:0001:00</t>
  </si>
  <si>
    <t>93DU0633 : 001 : 000</t>
  </si>
  <si>
    <t>21:0087:000129</t>
  </si>
  <si>
    <t>21:0001:000126</t>
  </si>
  <si>
    <t>21:0001:000126:0001:0001:00</t>
  </si>
  <si>
    <t>93DU0634 : 001 : 000</t>
  </si>
  <si>
    <t>21:0087:000130</t>
  </si>
  <si>
    <t>21:0001:000127</t>
  </si>
  <si>
    <t>21:0001:000127:0001:0001:00</t>
  </si>
  <si>
    <t>93DU0635 : 001 : 000</t>
  </si>
  <si>
    <t>21:0087:000131</t>
  </si>
  <si>
    <t>21:0001:000128</t>
  </si>
  <si>
    <t>21:0001:000128:0001:0001:00</t>
  </si>
  <si>
    <t>93DU0636 : 001 : 000</t>
  </si>
  <si>
    <t>21:0087:000132</t>
  </si>
  <si>
    <t>21:0001:000129</t>
  </si>
  <si>
    <t>21:0001:000129:0001:0001:00</t>
  </si>
  <si>
    <t>93DU0637 : 001 : 000</t>
  </si>
  <si>
    <t>21:0087:000133</t>
  </si>
  <si>
    <t>21:0001:000130</t>
  </si>
  <si>
    <t>21:0001:000130:0001:0001:00</t>
  </si>
  <si>
    <t>93DU0638 : 001 : 001</t>
  </si>
  <si>
    <t>21:0087:000134</t>
  </si>
  <si>
    <t>21:0001:000131</t>
  </si>
  <si>
    <t>21:0001:000131:0001:0001:01</t>
  </si>
  <si>
    <t>93DU0638 : 001 : 002</t>
  </si>
  <si>
    <t>21:0087:000135</t>
  </si>
  <si>
    <t>21:0001:000131:0001:0001:02</t>
  </si>
  <si>
    <t>93DU0640 : 001 : 000</t>
  </si>
  <si>
    <t>21:0087:000136</t>
  </si>
  <si>
    <t>21:0001:000133</t>
  </si>
  <si>
    <t>21:0001:000133:0001:0001:00</t>
  </si>
  <si>
    <t>93DU0641 : 001 : 000</t>
  </si>
  <si>
    <t>21:0087:000137</t>
  </si>
  <si>
    <t>21:0001:000134</t>
  </si>
  <si>
    <t>21:0001:000134:0001:0001:00</t>
  </si>
  <si>
    <t>93DU0642 : 001 : 000</t>
  </si>
  <si>
    <t>21:0087:000138</t>
  </si>
  <si>
    <t>21:0001:000135</t>
  </si>
  <si>
    <t>21:0001:000135:0001:0001:00</t>
  </si>
  <si>
    <t>93DU0643 : 001 : 000</t>
  </si>
  <si>
    <t>21:0087:000139</t>
  </si>
  <si>
    <t>21:0001:000136</t>
  </si>
  <si>
    <t>21:0001:000136:0001:0001:00</t>
  </si>
  <si>
    <t>93DU0644 : 001 : 000</t>
  </si>
  <si>
    <t>21:0087:000140</t>
  </si>
  <si>
    <t>21:0001:000137</t>
  </si>
  <si>
    <t>21:0001:000137:0001:0001:00</t>
  </si>
  <si>
    <t>93DU0645 : 001 : 000</t>
  </si>
  <si>
    <t>21:0087:000141</t>
  </si>
  <si>
    <t>21:0001:000138</t>
  </si>
  <si>
    <t>21:0001:000138:0001:0001:00</t>
  </si>
  <si>
    <t>93DU0646 : 001 : 000</t>
  </si>
  <si>
    <t>21:0087:000142</t>
  </si>
  <si>
    <t>21:0001:000139</t>
  </si>
  <si>
    <t>21:0001:000139:0001:0001:00</t>
  </si>
  <si>
    <t>93DU0647 : 001 : 000</t>
  </si>
  <si>
    <t>21:0087:000143</t>
  </si>
  <si>
    <t>21:0001:000140</t>
  </si>
  <si>
    <t>21:0001:000140:0001:0001:00</t>
  </si>
  <si>
    <t>93DU0648 : 001 : 000</t>
  </si>
  <si>
    <t>21:0087:000144</t>
  </si>
  <si>
    <t>21:0001:000141</t>
  </si>
  <si>
    <t>21:0001:000141:0001:0001:00</t>
  </si>
  <si>
    <t>93DU0649 : 001 : 000</t>
  </si>
  <si>
    <t>21:0087:000145</t>
  </si>
  <si>
    <t>21:0001:000142</t>
  </si>
  <si>
    <t>21:0001:000142:0001:0001:00</t>
  </si>
  <si>
    <t>93DU0650 : 001 : 001</t>
  </si>
  <si>
    <t>21:0087:000146</t>
  </si>
  <si>
    <t>21:0001:000143</t>
  </si>
  <si>
    <t>21:0001:000143:0001:0001:01</t>
  </si>
  <si>
    <t>93DU0650 : 001 : 002</t>
  </si>
  <si>
    <t>21:0087:000147</t>
  </si>
  <si>
    <t>21:0001:000143:0001:0001:02</t>
  </si>
  <si>
    <t>93DU0651 : 001 : 000</t>
  </si>
  <si>
    <t>21:0087:000148</t>
  </si>
  <si>
    <t>21:0001:000144</t>
  </si>
  <si>
    <t>21:0001:000144:0001:0001:00</t>
  </si>
  <si>
    <t>93DU0652 : 001 : 000</t>
  </si>
  <si>
    <t>21:0087:000149</t>
  </si>
  <si>
    <t>21:0001:000145</t>
  </si>
  <si>
    <t>21:0001:000145:0001:0001:00</t>
  </si>
  <si>
    <t>93DU0653 : 001 : 000</t>
  </si>
  <si>
    <t>21:0087:000150</t>
  </si>
  <si>
    <t>21:0001:000146</t>
  </si>
  <si>
    <t>21:0001:000146:0001:0001:00</t>
  </si>
  <si>
    <t>93DU0654 : 001 : 000</t>
  </si>
  <si>
    <t>21:0087:000151</t>
  </si>
  <si>
    <t>21:0001:000147</t>
  </si>
  <si>
    <t>21:0001:000147:0001:0001:00</t>
  </si>
  <si>
    <t>93DU0655 : 001 : 000</t>
  </si>
  <si>
    <t>21:0087:000152</t>
  </si>
  <si>
    <t>21:0001:000148</t>
  </si>
  <si>
    <t>21:0001:000148:0001:0001:00</t>
  </si>
  <si>
    <t>93DU0656 : 001 : 000</t>
  </si>
  <si>
    <t>21:0087:000153</t>
  </si>
  <si>
    <t>21:0001:000149</t>
  </si>
  <si>
    <t>21:0001:000149:0001:0001:00</t>
  </si>
  <si>
    <t>93DU0657 : 001 : 000</t>
  </si>
  <si>
    <t>21:0087:000154</t>
  </si>
  <si>
    <t>21:0001:000150</t>
  </si>
  <si>
    <t>21:0001:000150:0001:0001:00</t>
  </si>
  <si>
    <t>93DU0658 : 001 : 000</t>
  </si>
  <si>
    <t>21:0087:000155</t>
  </si>
  <si>
    <t>21:0001:000151</t>
  </si>
  <si>
    <t>21:0001:000151:0001:0001:00</t>
  </si>
  <si>
    <t>93DU0659 : 001 : 000</t>
  </si>
  <si>
    <t>21:0087:000156</t>
  </si>
  <si>
    <t>21:0001:000152</t>
  </si>
  <si>
    <t>21:0001:000152:0001:0001:00</t>
  </si>
  <si>
    <t>93DU0660 : 001 : 000</t>
  </si>
  <si>
    <t>21:0087:000157</t>
  </si>
  <si>
    <t>21:0001:000153</t>
  </si>
  <si>
    <t>21:0001:000153:0001:0001:00</t>
  </si>
  <si>
    <t>93DU0661 : 001 : 000</t>
  </si>
  <si>
    <t>21:0087:000158</t>
  </si>
  <si>
    <t>21:0001:000154</t>
  </si>
  <si>
    <t>21:0001:000154:0001:0001:00</t>
  </si>
  <si>
    <t>93DU0662 : 001 : 000</t>
  </si>
  <si>
    <t>21:0087:000159</t>
  </si>
  <si>
    <t>21:0001:000155</t>
  </si>
  <si>
    <t>21:0001:000155:0001:0001:00</t>
  </si>
  <si>
    <t>93DU0663 : 001 : 001</t>
  </si>
  <si>
    <t>21:0087:000160</t>
  </si>
  <si>
    <t>21:0001:000156</t>
  </si>
  <si>
    <t>21:0001:000156:0001:0001:01</t>
  </si>
  <si>
    <t>93DU0663 : 001 : 002</t>
  </si>
  <si>
    <t>21:0087:000161</t>
  </si>
  <si>
    <t>21:0001:000156:0001:0001:02</t>
  </si>
  <si>
    <t>93DU0664 : 001 : 000</t>
  </si>
  <si>
    <t>21:0087:000162</t>
  </si>
  <si>
    <t>21:0001:000157</t>
  </si>
  <si>
    <t>21:0001:000157:0001:0001:00</t>
  </si>
  <si>
    <t>93DU0665 : 001 : 000</t>
  </si>
  <si>
    <t>21:0087:000163</t>
  </si>
  <si>
    <t>21:0001:000158</t>
  </si>
  <si>
    <t>21:0001:000158:0001:0001:00</t>
  </si>
  <si>
    <t>93DU0666 : 001 : 000</t>
  </si>
  <si>
    <t>21:0087:000164</t>
  </si>
  <si>
    <t>21:0001:000159</t>
  </si>
  <si>
    <t>21:0001:000159:0001:0001:00</t>
  </si>
  <si>
    <t>93DU0667 : 001 : 000</t>
  </si>
  <si>
    <t>21:0087:000165</t>
  </si>
  <si>
    <t>21:0001:000160</t>
  </si>
  <si>
    <t>21:0001:000160:0001:0001:00</t>
  </si>
  <si>
    <t>93DU0668 : 001 : 000</t>
  </si>
  <si>
    <t>21:0087:000166</t>
  </si>
  <si>
    <t>21:0001:000161</t>
  </si>
  <si>
    <t>21:0001:000161:0001:0001:00</t>
  </si>
  <si>
    <t>93DU0669 : 001 : 000</t>
  </si>
  <si>
    <t>21:0087:000167</t>
  </si>
  <si>
    <t>21:0001:000162</t>
  </si>
  <si>
    <t>21:0001:000162:0001:0001:00</t>
  </si>
  <si>
    <t>93DU0670 : 001 : 000</t>
  </si>
  <si>
    <t>21:0087:000168</t>
  </si>
  <si>
    <t>21:0001:000163</t>
  </si>
  <si>
    <t>21:0001:000163:0001:0001:00</t>
  </si>
  <si>
    <t>93DU0670 gossan : 001 : 000</t>
  </si>
  <si>
    <t>21:0087:000169</t>
  </si>
  <si>
    <t>21:0001:000163:0002:0001:00</t>
  </si>
  <si>
    <t>93DU0672 : 001 : 000</t>
  </si>
  <si>
    <t>21:0087:000170</t>
  </si>
  <si>
    <t>21:0001:000165</t>
  </si>
  <si>
    <t>21:0001:000165:0001:0001:00</t>
  </si>
  <si>
    <t>93DU0673 : 001 : 000</t>
  </si>
  <si>
    <t>21:0087:000171</t>
  </si>
  <si>
    <t>21:0001:000166</t>
  </si>
  <si>
    <t>21:0001:000166:0001:0001:00</t>
  </si>
  <si>
    <t>93DU0674 : 001 : 000</t>
  </si>
  <si>
    <t>21:0087:000172</t>
  </si>
  <si>
    <t>21:0001:000167</t>
  </si>
  <si>
    <t>21:0001:000167:0001:0001:00</t>
  </si>
  <si>
    <t>93DU0675 : 001 : 000</t>
  </si>
  <si>
    <t>21:0087:000173</t>
  </si>
  <si>
    <t>21:0001:000168</t>
  </si>
  <si>
    <t>21:0001:000168:0001:0001:00</t>
  </si>
  <si>
    <t>93DU0676 : 001 : 000</t>
  </si>
  <si>
    <t>21:0087:000174</t>
  </si>
  <si>
    <t>21:0001:000169</t>
  </si>
  <si>
    <t>21:0001:000169:0001:0001:00</t>
  </si>
  <si>
    <t>93DU0677 : 001 : 001</t>
  </si>
  <si>
    <t>21:0087:000175</t>
  </si>
  <si>
    <t>21:0001:000170</t>
  </si>
  <si>
    <t>21:0001:000170:0001:0001:01</t>
  </si>
  <si>
    <t>93DU0677 : 001 : 002</t>
  </si>
  <si>
    <t>21:0087:000176</t>
  </si>
  <si>
    <t>21:0001:000170:0001:0001:02</t>
  </si>
  <si>
    <t>93DU0678 : 001 : 000</t>
  </si>
  <si>
    <t>21:0087:000177</t>
  </si>
  <si>
    <t>21:0001:000171</t>
  </si>
  <si>
    <t>21:0001:000171:0001:0001:00</t>
  </si>
  <si>
    <t>93DU0679 : 001 : 000</t>
  </si>
  <si>
    <t>21:0087:000178</t>
  </si>
  <si>
    <t>21:0001:000172</t>
  </si>
  <si>
    <t>21:0001:000172:0001:0001:00</t>
  </si>
  <si>
    <t>93DU0680 : 001 : 000</t>
  </si>
  <si>
    <t>21:0087:000179</t>
  </si>
  <si>
    <t>21:0001:000173</t>
  </si>
  <si>
    <t>21:0001:000173:0001:0001:00</t>
  </si>
  <si>
    <t>93DU0681 : 001 : 000</t>
  </si>
  <si>
    <t>21:0087:000180</t>
  </si>
  <si>
    <t>21:0001:000174</t>
  </si>
  <si>
    <t>21:0001:000174:0001:0001:00</t>
  </si>
  <si>
    <t>93DU0682 : 001 : 000</t>
  </si>
  <si>
    <t>21:0087:000181</t>
  </si>
  <si>
    <t>21:0001:000175</t>
  </si>
  <si>
    <t>21:0001:000175:0001:0001:00</t>
  </si>
  <si>
    <t>93DU0683 : 001 : 000</t>
  </si>
  <si>
    <t>21:0087:000182</t>
  </si>
  <si>
    <t>21:0001:000176</t>
  </si>
  <si>
    <t>21:0001:000176:0001:0001:00</t>
  </si>
  <si>
    <t>93DU0684 : 001 : 000</t>
  </si>
  <si>
    <t>21:0087:000183</t>
  </si>
  <si>
    <t>21:0001:000177</t>
  </si>
  <si>
    <t>21:0001:000177:0001:0001:00</t>
  </si>
  <si>
    <t>93DU0685 : 001 : 000</t>
  </si>
  <si>
    <t>21:0087:000184</t>
  </si>
  <si>
    <t>21:0001:000178</t>
  </si>
  <si>
    <t>21:0001:000178:0001:0001:00</t>
  </si>
  <si>
    <t>93DU0686 : 001 : 000</t>
  </si>
  <si>
    <t>21:0087:000185</t>
  </si>
  <si>
    <t>21:0001:000179</t>
  </si>
  <si>
    <t>21:0001:000179:0001:0001:00</t>
  </si>
  <si>
    <t>93DU0687 : 001 : 001</t>
  </si>
  <si>
    <t>21:0087:000186</t>
  </si>
  <si>
    <t>21:0001:000180</t>
  </si>
  <si>
    <t>21:0001:000180:0001:0001:01</t>
  </si>
  <si>
    <t>93DU0687 : 001 : 002</t>
  </si>
  <si>
    <t>21:0087:000187</t>
  </si>
  <si>
    <t>21:0001:000180:0001:0001:02</t>
  </si>
  <si>
    <t>93DU0688 : 001 : 000</t>
  </si>
  <si>
    <t>21:0087:000188</t>
  </si>
  <si>
    <t>21:0001:000181</t>
  </si>
  <si>
    <t>21:0001:000181:0001:0001:00</t>
  </si>
  <si>
    <t>93DU0689 : 001 : 000</t>
  </si>
  <si>
    <t>21:0087:000189</t>
  </si>
  <si>
    <t>21:0001:000182</t>
  </si>
  <si>
    <t>21:0001:000182:0001:0001:00</t>
  </si>
  <si>
    <t>93DU0690 : 001 : 000</t>
  </si>
  <si>
    <t>21:0087:000190</t>
  </si>
  <si>
    <t>21:0001:000183</t>
  </si>
  <si>
    <t>21:0001:000183:0001:0001:00</t>
  </si>
  <si>
    <t>93DU0691 : 001 : 000</t>
  </si>
  <si>
    <t>21:0087:000191</t>
  </si>
  <si>
    <t>21:0001:000184</t>
  </si>
  <si>
    <t>21:0001:000184:0001:0001:00</t>
  </si>
  <si>
    <t>93DU0693 : 001 : 000</t>
  </si>
  <si>
    <t>21:0087:000192</t>
  </si>
  <si>
    <t>21:0001:000186</t>
  </si>
  <si>
    <t>21:0001:000186:0001:0001:00</t>
  </si>
  <si>
    <t>93DU0695 : 001 : 000</t>
  </si>
  <si>
    <t>21:0087:000193</t>
  </si>
  <si>
    <t>21:0001:000187</t>
  </si>
  <si>
    <t>21:0001:000187:0001:0001:00</t>
  </si>
  <si>
    <t>93DU0696 : 001 : 000</t>
  </si>
  <si>
    <t>21:0087:000194</t>
  </si>
  <si>
    <t>21:0001:000188</t>
  </si>
  <si>
    <t>21:0001:000188:0001:0001:00</t>
  </si>
  <si>
    <t>93DU0698 : 001 : 000</t>
  </si>
  <si>
    <t>21:0087:000195</t>
  </si>
  <si>
    <t>21:0001:000189</t>
  </si>
  <si>
    <t>21:0001:000189:0001:0001:00</t>
  </si>
  <si>
    <t>93DU0699 : 001 : 000</t>
  </si>
  <si>
    <t>21:0087:000196</t>
  </si>
  <si>
    <t>21:0001:000190</t>
  </si>
  <si>
    <t>21:0001:000190:0001:0001:00</t>
  </si>
  <si>
    <t>93DU0700 : 001 : 000</t>
  </si>
  <si>
    <t>21:0087:000197</t>
  </si>
  <si>
    <t>21:0001:000191</t>
  </si>
  <si>
    <t>21:0001:000191:0001:0001:00</t>
  </si>
  <si>
    <t>93DU0701 : 001 : 000</t>
  </si>
  <si>
    <t>21:0087:000198</t>
  </si>
  <si>
    <t>21:0001:000192</t>
  </si>
  <si>
    <t>21:0001:000192:0001:0001:00</t>
  </si>
  <si>
    <t>93DU0702 : 001 : 000</t>
  </si>
  <si>
    <t>21:0087:000199</t>
  </si>
  <si>
    <t>21:0001:000193</t>
  </si>
  <si>
    <t>21:0001:000193:0001:0001:00</t>
  </si>
  <si>
    <t>93DU0703 : 001 : 000</t>
  </si>
  <si>
    <t>21:0087:000200</t>
  </si>
  <si>
    <t>21:0001:000194</t>
  </si>
  <si>
    <t>21:0001:000194:0001:0001:00</t>
  </si>
  <si>
    <t>93DU0704 : 001 : 001</t>
  </si>
  <si>
    <t>21:0087:000201</t>
  </si>
  <si>
    <t>21:0001:000195</t>
  </si>
  <si>
    <t>21:0001:000195:0001:0001:01</t>
  </si>
  <si>
    <t>93DU0704 : 001 : 002</t>
  </si>
  <si>
    <t>21:0087:000202</t>
  </si>
  <si>
    <t>21:0001:000195:0001:0001:02</t>
  </si>
  <si>
    <t>93DU0705 : 001 : 000</t>
  </si>
  <si>
    <t>21:0087:000203</t>
  </si>
  <si>
    <t>21:0001:000196</t>
  </si>
  <si>
    <t>21:0001:000196:0001:0001:00</t>
  </si>
  <si>
    <t>92DDA0051 : 001 : 000</t>
  </si>
  <si>
    <t>21:0089:000001</t>
  </si>
  <si>
    <t>21:0006:000001</t>
  </si>
  <si>
    <t>21:0006:000001:0001:0001:00</t>
  </si>
  <si>
    <t>92DDA0052 : 001 : 000</t>
  </si>
  <si>
    <t>21:0089:000002</t>
  </si>
  <si>
    <t>21:0006:000002</t>
  </si>
  <si>
    <t>21:0006:000002:0001:0001:00</t>
  </si>
  <si>
    <t>92DDA0053 : 001 : 000</t>
  </si>
  <si>
    <t>21:0089:000003</t>
  </si>
  <si>
    <t>21:0006:000003</t>
  </si>
  <si>
    <t>21:0006:000003:0001:0001:00</t>
  </si>
  <si>
    <t>92DDA0054 : 001 : 000</t>
  </si>
  <si>
    <t>21:0089:000004</t>
  </si>
  <si>
    <t>21:0006:000004</t>
  </si>
  <si>
    <t>21:0006:000004:0001:0001:00</t>
  </si>
  <si>
    <t>92DDA0055 : 001 : 000</t>
  </si>
  <si>
    <t>21:0089:000005</t>
  </si>
  <si>
    <t>21:0006:000005</t>
  </si>
  <si>
    <t>21:0006:000005:0001:0001:00</t>
  </si>
  <si>
    <t>92DDA0056 : 001 : 000</t>
  </si>
  <si>
    <t>21:0089:000006</t>
  </si>
  <si>
    <t>21:0006:000006</t>
  </si>
  <si>
    <t>21:0006:000006:0001:0001:00</t>
  </si>
  <si>
    <t>92DDA0057 : 001 : 000</t>
  </si>
  <si>
    <t>21:0089:000007</t>
  </si>
  <si>
    <t>21:0006:000007</t>
  </si>
  <si>
    <t>21:0006:000007:0001:0001:00</t>
  </si>
  <si>
    <t>92DDA0058 : 001 : 000</t>
  </si>
  <si>
    <t>21:0089:000008</t>
  </si>
  <si>
    <t>21:0006:000008</t>
  </si>
  <si>
    <t>21:0006:000008:0001:0001:00</t>
  </si>
  <si>
    <t>92DDA0059 : 001 : 000</t>
  </si>
  <si>
    <t>21:0089:000009</t>
  </si>
  <si>
    <t>21:0006:000009</t>
  </si>
  <si>
    <t>21:0006:000009:0001:0001:00</t>
  </si>
  <si>
    <t>92DDA0060 : 001 : 000</t>
  </si>
  <si>
    <t>21:0089:000010</t>
  </si>
  <si>
    <t>21:0006:000010</t>
  </si>
  <si>
    <t>21:0006:000010:0001:0001:00</t>
  </si>
  <si>
    <t>92DDA0061 : 001 : 000</t>
  </si>
  <si>
    <t>21:0089:000011</t>
  </si>
  <si>
    <t>21:0006:000011</t>
  </si>
  <si>
    <t>21:0006:000011:0001:0001:00</t>
  </si>
  <si>
    <t>92DDA0062 : 001 : 000</t>
  </si>
  <si>
    <t>21:0089:000012</t>
  </si>
  <si>
    <t>21:0006:000012</t>
  </si>
  <si>
    <t>21:0006:000012:0001:0001:00</t>
  </si>
  <si>
    <t>92DDA0063 : 001 : 000</t>
  </si>
  <si>
    <t>21:0089:000013</t>
  </si>
  <si>
    <t>21:0006:000013</t>
  </si>
  <si>
    <t>21:0006:000013:0001:0001:00</t>
  </si>
  <si>
    <t>92DDA0064 : 001 : 000</t>
  </si>
  <si>
    <t>21:0089:000014</t>
  </si>
  <si>
    <t>21:0006:000014</t>
  </si>
  <si>
    <t>21:0006:000014:0001:0001:00</t>
  </si>
  <si>
    <t>92DDA0065 : 001 : 000</t>
  </si>
  <si>
    <t>21:0089:000015</t>
  </si>
  <si>
    <t>21:0006:000015</t>
  </si>
  <si>
    <t>21:0006:000015:0001:0001:00</t>
  </si>
  <si>
    <t>92DDA0066 : 001 : 000</t>
  </si>
  <si>
    <t>21:0089:000016</t>
  </si>
  <si>
    <t>21:0006:000016</t>
  </si>
  <si>
    <t>21:0006:000016:0001:0001:00</t>
  </si>
  <si>
    <t>92DDA0067 : 001 : 000</t>
  </si>
  <si>
    <t>21:0089:000017</t>
  </si>
  <si>
    <t>21:0006:000017</t>
  </si>
  <si>
    <t>21:0006:000017:0001:0001:00</t>
  </si>
  <si>
    <t>92DDA0068 : 001 : 000</t>
  </si>
  <si>
    <t>21:0089:000018</t>
  </si>
  <si>
    <t>21:0006:000018</t>
  </si>
  <si>
    <t>21:0006:000018:0001:0001:00</t>
  </si>
  <si>
    <t>92DDA0069 : 001 : 000</t>
  </si>
  <si>
    <t>21:0089:000019</t>
  </si>
  <si>
    <t>21:0006:000019</t>
  </si>
  <si>
    <t>21:0006:000019:0001:0001:00</t>
  </si>
  <si>
    <t>92DDA0070 : 001 : 000</t>
  </si>
  <si>
    <t>21:0089:000020</t>
  </si>
  <si>
    <t>21:0006:000020</t>
  </si>
  <si>
    <t>21:0006:000020:0001:0001:00</t>
  </si>
  <si>
    <t>92DDA0071 : 001 : 000</t>
  </si>
  <si>
    <t>21:0089:000021</t>
  </si>
  <si>
    <t>21:0006:000021</t>
  </si>
  <si>
    <t>21:0006:000021:0001:0001:00</t>
  </si>
  <si>
    <t>92DDA0072 : 001 : 000</t>
  </si>
  <si>
    <t>21:0089:000022</t>
  </si>
  <si>
    <t>21:0006:000022</t>
  </si>
  <si>
    <t>21:0006:000022:0001:0001:00</t>
  </si>
  <si>
    <t>92DDA0073 : 001 : 000</t>
  </si>
  <si>
    <t>21:0089:000023</t>
  </si>
  <si>
    <t>21:0006:000023</t>
  </si>
  <si>
    <t>21:0006:000023:0001:0001:00</t>
  </si>
  <si>
    <t>92DDA0074 : 001 : 000</t>
  </si>
  <si>
    <t>21:0089:000024</t>
  </si>
  <si>
    <t>21:0006:000024</t>
  </si>
  <si>
    <t>21:0006:000024:0001:0001:00</t>
  </si>
  <si>
    <t>92DDA0075 : 001 : 000</t>
  </si>
  <si>
    <t>21:0089:000025</t>
  </si>
  <si>
    <t>21:0006:000025</t>
  </si>
  <si>
    <t>21:0006:000025:0001:0001:00</t>
  </si>
  <si>
    <t>92DDA0081 : 001 : 000</t>
  </si>
  <si>
    <t>21:0089:000026</t>
  </si>
  <si>
    <t>21:0006:000026</t>
  </si>
  <si>
    <t>21:0006:000026:0001:0001:00</t>
  </si>
  <si>
    <t>93BCW0001 : 001 : 000</t>
  </si>
  <si>
    <t>21:0089:000027</t>
  </si>
  <si>
    <t>21:0006:000027</t>
  </si>
  <si>
    <t>21:0006:000027:0001:0001:00</t>
  </si>
  <si>
    <t>93BCW0007 : 001 : 000</t>
  </si>
  <si>
    <t>21:0089:000028</t>
  </si>
  <si>
    <t>21:0006:000028</t>
  </si>
  <si>
    <t>21:0006:000028:0001:0001:00</t>
  </si>
  <si>
    <t>93BCW0008 : 001 : 000</t>
  </si>
  <si>
    <t>21:0089:000029</t>
  </si>
  <si>
    <t>21:0006:000029</t>
  </si>
  <si>
    <t>21:0006:000029:0001:0001:00</t>
  </si>
  <si>
    <t>93BCW0010 : 001 : 000</t>
  </si>
  <si>
    <t>21:0089:000030</t>
  </si>
  <si>
    <t>21:0006:000030</t>
  </si>
  <si>
    <t>21:0006:000030:0001:0001:00</t>
  </si>
  <si>
    <t>93BCW0012 : 001 : 000</t>
  </si>
  <si>
    <t>21:0089:000031</t>
  </si>
  <si>
    <t>21:0006:000032</t>
  </si>
  <si>
    <t>21:0006:000032:0001:0001:00</t>
  </si>
  <si>
    <t>93BCW0013 : 001 : 000</t>
  </si>
  <si>
    <t>21:0089:000032</t>
  </si>
  <si>
    <t>21:0006:000033</t>
  </si>
  <si>
    <t>21:0006:000033:0001:0001:00</t>
  </si>
  <si>
    <t>93BCW0014 : 001 : 000</t>
  </si>
  <si>
    <t>21:0089:000033</t>
  </si>
  <si>
    <t>21:0006:000034</t>
  </si>
  <si>
    <t>21:0006:000034:0001:0001:00</t>
  </si>
  <si>
    <t>93BCW0015 : 001 : 000</t>
  </si>
  <si>
    <t>21:0089:000034</t>
  </si>
  <si>
    <t>21:0006:000035</t>
  </si>
  <si>
    <t>21:0006:000035:0001:0001:00</t>
  </si>
  <si>
    <t>93BCW0016 : 001 : 001</t>
  </si>
  <si>
    <t>21:0089:000035</t>
  </si>
  <si>
    <t>21:0006:000036</t>
  </si>
  <si>
    <t>21:0006:000036:0001:0001:01</t>
  </si>
  <si>
    <t>93BCW0016 : 001 : 002</t>
  </si>
  <si>
    <t>21:0089:000036</t>
  </si>
  <si>
    <t>21:0006:000036:0001:0001:02</t>
  </si>
  <si>
    <t>93BCW0017 : 001 : 000</t>
  </si>
  <si>
    <t>21:0089:000037</t>
  </si>
  <si>
    <t>21:0006:000037</t>
  </si>
  <si>
    <t>21:0006:000037:0001:0001:00</t>
  </si>
  <si>
    <t>93BCW0018 : 001 : 000</t>
  </si>
  <si>
    <t>21:0089:000038</t>
  </si>
  <si>
    <t>21:0006:000038</t>
  </si>
  <si>
    <t>21:0006:000038:0001:0001:00</t>
  </si>
  <si>
    <t>93BCW0019 : 001 : 000</t>
  </si>
  <si>
    <t>21:0089:000039</t>
  </si>
  <si>
    <t>21:0006:000039</t>
  </si>
  <si>
    <t>21:0006:000039:0001:0001:00</t>
  </si>
  <si>
    <t>93BCW0021 : 001 : 000</t>
  </si>
  <si>
    <t>21:0089:000040</t>
  </si>
  <si>
    <t>21:0006:000040</t>
  </si>
  <si>
    <t>21:0006:000040:0001:0001:00</t>
  </si>
  <si>
    <t>93BCW0022 : 001 : 000</t>
  </si>
  <si>
    <t>21:0089:000041</t>
  </si>
  <si>
    <t>21:0006:000041</t>
  </si>
  <si>
    <t>21:0006:000041:0001:0001:00</t>
  </si>
  <si>
    <t>93BCW0023 : 001 : 000</t>
  </si>
  <si>
    <t>21:0089:000042</t>
  </si>
  <si>
    <t>21:0006:000042</t>
  </si>
  <si>
    <t>21:0006:000042:0001:0001:00</t>
  </si>
  <si>
    <t>93BCW0024 : 001 : 000</t>
  </si>
  <si>
    <t>21:0089:000043</t>
  </si>
  <si>
    <t>21:0006:000043</t>
  </si>
  <si>
    <t>21:0006:000043:0001:0001:00</t>
  </si>
  <si>
    <t>93BCW0026 : 001 : 000</t>
  </si>
  <si>
    <t>21:0089:000044</t>
  </si>
  <si>
    <t>21:0006:000044</t>
  </si>
  <si>
    <t>21:0006:000044:0001:0001:00</t>
  </si>
  <si>
    <t>93BCW0027 : 001 : 000</t>
  </si>
  <si>
    <t>21:0089:000045</t>
  </si>
  <si>
    <t>21:0006:000045</t>
  </si>
  <si>
    <t>21:0006:000045:0001:0001:00</t>
  </si>
  <si>
    <t>93BCW0028 : 001 : 001</t>
  </si>
  <si>
    <t>21:0089:000046</t>
  </si>
  <si>
    <t>21:0006:000046</t>
  </si>
  <si>
    <t>21:0006:000046:0001:0001:01</t>
  </si>
  <si>
    <t>93BCW0028 : 001 : 002</t>
  </si>
  <si>
    <t>21:0089:000047</t>
  </si>
  <si>
    <t>21:0006:000046:0001:0001:02</t>
  </si>
  <si>
    <t>93BCW0029 : 001 : 000</t>
  </si>
  <si>
    <t>21:0089:000048</t>
  </si>
  <si>
    <t>21:0006:000047</t>
  </si>
  <si>
    <t>21:0006:000047:0001:0001:00</t>
  </si>
  <si>
    <t>93BCW0030 : 001 : 000</t>
  </si>
  <si>
    <t>21:0089:000049</t>
  </si>
  <si>
    <t>21:0006:000048</t>
  </si>
  <si>
    <t>21:0006:000048:0001:0001:00</t>
  </si>
  <si>
    <t>93BCW0031 : 001 : 000</t>
  </si>
  <si>
    <t>21:0089:000050</t>
  </si>
  <si>
    <t>21:0006:000049</t>
  </si>
  <si>
    <t>21:0006:000049:0001:0001:00</t>
  </si>
  <si>
    <t>93BCW0032 : 001 : 000</t>
  </si>
  <si>
    <t>21:0089:000051</t>
  </si>
  <si>
    <t>21:0006:000050</t>
  </si>
  <si>
    <t>21:0006:000050:0001:0001:00</t>
  </si>
  <si>
    <t>93BCW0033 : 001 : 000</t>
  </si>
  <si>
    <t>21:0089:000052</t>
  </si>
  <si>
    <t>21:0006:000051</t>
  </si>
  <si>
    <t>21:0006:000051:0001:0001:00</t>
  </si>
  <si>
    <t>93BCW0034 : 001 : 000</t>
  </si>
  <si>
    <t>21:0089:000053</t>
  </si>
  <si>
    <t>21:0006:000052</t>
  </si>
  <si>
    <t>21:0006:000052:0001:0001:00</t>
  </si>
  <si>
    <t>93BCW0035 : 001 : 000</t>
  </si>
  <si>
    <t>21:0089:000054</t>
  </si>
  <si>
    <t>21:0006:000053</t>
  </si>
  <si>
    <t>21:0006:000053:0001:0001:00</t>
  </si>
  <si>
    <t>93BCW0036 : 001 : 000</t>
  </si>
  <si>
    <t>21:0089:000055</t>
  </si>
  <si>
    <t>21:0006:000054</t>
  </si>
  <si>
    <t>21:0006:000054:0001:0001:00</t>
  </si>
  <si>
    <t>93BCW0037 : 001 : 000</t>
  </si>
  <si>
    <t>21:0089:000056</t>
  </si>
  <si>
    <t>21:0006:000055</t>
  </si>
  <si>
    <t>21:0006:000055:0001:0001:00</t>
  </si>
  <si>
    <t>93BCW0038 : 001 : 000</t>
  </si>
  <si>
    <t>21:0089:000057</t>
  </si>
  <si>
    <t>21:0006:000056</t>
  </si>
  <si>
    <t>21:0006:000056:0001:0001:00</t>
  </si>
  <si>
    <t>93BCW0040S2 : 001 : 000</t>
  </si>
  <si>
    <t>21:0089:000058</t>
  </si>
  <si>
    <t>21:0006:000057</t>
  </si>
  <si>
    <t>21:0006:000057:0002:0001:00</t>
  </si>
  <si>
    <t>93BCW0040S3 : 001 : 000</t>
  </si>
  <si>
    <t>21:0089:000059</t>
  </si>
  <si>
    <t>21:0006:000057:0003:0001:00</t>
  </si>
  <si>
    <t>93BCW0041 : 001 : 000</t>
  </si>
  <si>
    <t>21:0089:000060</t>
  </si>
  <si>
    <t>21:0006:000058</t>
  </si>
  <si>
    <t>21:0006:000058:0001:0001:00</t>
  </si>
  <si>
    <t>93BCW0042 : 001 : 000</t>
  </si>
  <si>
    <t>21:0089:000061</t>
  </si>
  <si>
    <t>21:0006:000059</t>
  </si>
  <si>
    <t>21:0006:000059:0001:0001:00</t>
  </si>
  <si>
    <t>93BCW0043 : 001 : 000</t>
  </si>
  <si>
    <t>21:0089:000062</t>
  </si>
  <si>
    <t>21:0006:000060</t>
  </si>
  <si>
    <t>21:0006:000060:0001:0001:00</t>
  </si>
  <si>
    <t>93BCW0044 : 001 : 000</t>
  </si>
  <si>
    <t>21:0089:000063</t>
  </si>
  <si>
    <t>21:0006:000061</t>
  </si>
  <si>
    <t>21:0006:000061:0001:0001:00</t>
  </si>
  <si>
    <t>93BCW0045 : 001 : 000</t>
  </si>
  <si>
    <t>21:0089:000064</t>
  </si>
  <si>
    <t>21:0006:000062</t>
  </si>
  <si>
    <t>21:0006:000062:0001:0001:00</t>
  </si>
  <si>
    <t>93BCW0046 : 001 : 001</t>
  </si>
  <si>
    <t>21:0089:000065</t>
  </si>
  <si>
    <t>21:0006:000063</t>
  </si>
  <si>
    <t>21:0006:000063:0001:0001:01</t>
  </si>
  <si>
    <t>93BCW0046 : 001 : 002</t>
  </si>
  <si>
    <t>21:0089:000066</t>
  </si>
  <si>
    <t>21:0006:000063:0001:0001:02</t>
  </si>
  <si>
    <t>93BCW0047 : 001 : 000</t>
  </si>
  <si>
    <t>21:0089:000067</t>
  </si>
  <si>
    <t>21:0006:000064</t>
  </si>
  <si>
    <t>21:0006:000064:0001:0001:00</t>
  </si>
  <si>
    <t>93BCW0048 : 001 : 000</t>
  </si>
  <si>
    <t>21:0089:000068</t>
  </si>
  <si>
    <t>21:0006:000065</t>
  </si>
  <si>
    <t>21:0006:000065:0001:0001:00</t>
  </si>
  <si>
    <t>93BCW0049 : 001 : 000</t>
  </si>
  <si>
    <t>21:0089:000069</t>
  </si>
  <si>
    <t>21:0006:000066</t>
  </si>
  <si>
    <t>21:0006:000066:0001:0001:00</t>
  </si>
  <si>
    <t>93BCW0050 : 001 : 000</t>
  </si>
  <si>
    <t>21:0089:000070</t>
  </si>
  <si>
    <t>21:0006:000067</t>
  </si>
  <si>
    <t>21:0006:000067:0001:0001:00</t>
  </si>
  <si>
    <t>93BCW0051 : 001 : 000</t>
  </si>
  <si>
    <t>21:0089:000071</t>
  </si>
  <si>
    <t>21:0006:000068</t>
  </si>
  <si>
    <t>21:0006:000068:0001:0001:00</t>
  </si>
  <si>
    <t>93BCW0053 : 001 : 000</t>
  </si>
  <si>
    <t>21:0089:000072</t>
  </si>
  <si>
    <t>21:0006:000069</t>
  </si>
  <si>
    <t>21:0006:000069:0001:0001:00</t>
  </si>
  <si>
    <t>93BCW0054 : 001 : 000</t>
  </si>
  <si>
    <t>21:0089:000073</t>
  </si>
  <si>
    <t>21:0006:000070</t>
  </si>
  <si>
    <t>21:0006:000070:0001:0001:00</t>
  </si>
  <si>
    <t>93BCW0055 : 001 : 000</t>
  </si>
  <si>
    <t>21:0089:000074</t>
  </si>
  <si>
    <t>21:0006:000071</t>
  </si>
  <si>
    <t>21:0006:000071:0001:0001:00</t>
  </si>
  <si>
    <t>93BCW0056 : 001 : 000</t>
  </si>
  <si>
    <t>21:0089:000075</t>
  </si>
  <si>
    <t>21:0006:000072</t>
  </si>
  <si>
    <t>21:0006:000072:0001:0001:00</t>
  </si>
  <si>
    <t>93BCW0057 : 001 : 000</t>
  </si>
  <si>
    <t>21:0089:000076</t>
  </si>
  <si>
    <t>21:0006:000073</t>
  </si>
  <si>
    <t>21:0006:000073:0001:0001:00</t>
  </si>
  <si>
    <t>93BCW0058 : 001 : 000</t>
  </si>
  <si>
    <t>21:0089:000077</t>
  </si>
  <si>
    <t>21:0006:000074</t>
  </si>
  <si>
    <t>21:0006:000074:0001:0001:00</t>
  </si>
  <si>
    <t>93BCW0059 : 001 : 000</t>
  </si>
  <si>
    <t>21:0089:000078</t>
  </si>
  <si>
    <t>21:0006:000075</t>
  </si>
  <si>
    <t>21:0006:000075:0001:0001:00</t>
  </si>
  <si>
    <t>93BCW0062 : 001 : 000</t>
  </si>
  <si>
    <t>21:0089:000079</t>
  </si>
  <si>
    <t>21:0006:000076</t>
  </si>
  <si>
    <t>21:0006:000076:0001:0001:00</t>
  </si>
  <si>
    <t>93BCW0063 : 001 : 000</t>
  </si>
  <si>
    <t>21:0089:000080</t>
  </si>
  <si>
    <t>21:0006:000077</t>
  </si>
  <si>
    <t>21:0006:000077:0001:0001:00</t>
  </si>
  <si>
    <t>93BCW0064 : 001 : 000</t>
  </si>
  <si>
    <t>21:0089:000081</t>
  </si>
  <si>
    <t>21:0006:000078</t>
  </si>
  <si>
    <t>21:0006:000078:0001:0001:00</t>
  </si>
  <si>
    <t>93BCW0065 : 001 : 000</t>
  </si>
  <si>
    <t>21:0089:000082</t>
  </si>
  <si>
    <t>21:0006:000079</t>
  </si>
  <si>
    <t>21:0006:000079:0001:0001:00</t>
  </si>
  <si>
    <t>93BCW0066 : 001 : 000</t>
  </si>
  <si>
    <t>21:0089:000083</t>
  </si>
  <si>
    <t>21:0006:000080</t>
  </si>
  <si>
    <t>21:0006:000080:0001:0001:00</t>
  </si>
  <si>
    <t>93BCW0067 : 001 : 000</t>
  </si>
  <si>
    <t>21:0089:000084</t>
  </si>
  <si>
    <t>21:0006:000081</t>
  </si>
  <si>
    <t>21:0006:000081:0001:0001:00</t>
  </si>
  <si>
    <t>93BCW0068 : 001 : 001</t>
  </si>
  <si>
    <t>21:0089:000085</t>
  </si>
  <si>
    <t>21:0006:000082</t>
  </si>
  <si>
    <t>21:0006:000082:0001:0001:01</t>
  </si>
  <si>
    <t>93BCW0068 : 001 : 002</t>
  </si>
  <si>
    <t>21:0089:000086</t>
  </si>
  <si>
    <t>21:0006:000082:0001:0001:02</t>
  </si>
  <si>
    <t>93BCW0069 : 001 : 000</t>
  </si>
  <si>
    <t>21:0089:000087</t>
  </si>
  <si>
    <t>21:0006:000083</t>
  </si>
  <si>
    <t>21:0006:000083:0001:0001:00</t>
  </si>
  <si>
    <t>93BCW0070 : 001 : 000</t>
  </si>
  <si>
    <t>21:0089:000088</t>
  </si>
  <si>
    <t>21:0006:000084</t>
  </si>
  <si>
    <t>21:0006:000084:0001:0001:00</t>
  </si>
  <si>
    <t>93BCW0071 : 001 : 000</t>
  </si>
  <si>
    <t>21:0089:000089</t>
  </si>
  <si>
    <t>21:0006:000085</t>
  </si>
  <si>
    <t>21:0006:000085:0001:0001:00</t>
  </si>
  <si>
    <t>93BCW0072 : 001 : 000</t>
  </si>
  <si>
    <t>21:0089:000090</t>
  </si>
  <si>
    <t>21:0006:000086</t>
  </si>
  <si>
    <t>21:0006:000086:0001:0001:00</t>
  </si>
  <si>
    <t>93BCW0073 : 001 : 000</t>
  </si>
  <si>
    <t>21:0089:000091</t>
  </si>
  <si>
    <t>21:0006:000087</t>
  </si>
  <si>
    <t>21:0006:000087:0001:0001:00</t>
  </si>
  <si>
    <t>93BCW0074 : 001 : 000</t>
  </si>
  <si>
    <t>21:0089:000092</t>
  </si>
  <si>
    <t>21:0006:000088</t>
  </si>
  <si>
    <t>21:0006:000088:0001:0001:00</t>
  </si>
  <si>
    <t>93BCW0075 : 001 : 000</t>
  </si>
  <si>
    <t>21:0089:000093</t>
  </si>
  <si>
    <t>21:0006:000089</t>
  </si>
  <si>
    <t>21:0006:000089:0001:0001:00</t>
  </si>
  <si>
    <t>93BCW0077 : 001 : 000</t>
  </si>
  <si>
    <t>21:0089:000094</t>
  </si>
  <si>
    <t>21:0006:000091</t>
  </si>
  <si>
    <t>21:0006:000091:0001:0001:00</t>
  </si>
  <si>
    <t>93BCW0078 : 001 : 000</t>
  </si>
  <si>
    <t>21:0089:000095</t>
  </si>
  <si>
    <t>21:0006:000092</t>
  </si>
  <si>
    <t>21:0006:000092:0001:0001:00</t>
  </si>
  <si>
    <t>93BCW0079 : 001 : 000</t>
  </si>
  <si>
    <t>21:0089:000096</t>
  </si>
  <si>
    <t>21:0006:000093</t>
  </si>
  <si>
    <t>21:0006:000093:0001:0001:00</t>
  </si>
  <si>
    <t>93BCW0080 : 001 : 000</t>
  </si>
  <si>
    <t>21:0089:000097</t>
  </si>
  <si>
    <t>21:0006:000094</t>
  </si>
  <si>
    <t>21:0006:000094:0001:0001:00</t>
  </si>
  <si>
    <t>93BCW0081 : 001 : 001</t>
  </si>
  <si>
    <t>21:0089:000098</t>
  </si>
  <si>
    <t>21:0006:000095</t>
  </si>
  <si>
    <t>21:0006:000095:0001:0001:01</t>
  </si>
  <si>
    <t>93BCW0081 : 001 : 002</t>
  </si>
  <si>
    <t>21:0089:000099</t>
  </si>
  <si>
    <t>21:0006:000095:0001:0001:02</t>
  </si>
  <si>
    <t>93BCW0082 : 001 : 000</t>
  </si>
  <si>
    <t>21:0089:000100</t>
  </si>
  <si>
    <t>21:0006:000096</t>
  </si>
  <si>
    <t>21:0006:000096:0001:0001:00</t>
  </si>
  <si>
    <t>93BCW0084 : 001 : 000</t>
  </si>
  <si>
    <t>21:0089:000101</t>
  </si>
  <si>
    <t>21:0006:000098</t>
  </si>
  <si>
    <t>21:0006:000098:0001:0001:00</t>
  </si>
  <si>
    <t>93BCW0085 : 001 : 000</t>
  </si>
  <si>
    <t>21:0089:000102</t>
  </si>
  <si>
    <t>21:0006:000099</t>
  </si>
  <si>
    <t>21:0006:000099:0001:0001:00</t>
  </si>
  <si>
    <t>93BCW0086 : 001 : 000</t>
  </si>
  <si>
    <t>21:0089:000103</t>
  </si>
  <si>
    <t>21:0006:000100</t>
  </si>
  <si>
    <t>21:0006:000100:0001:0001:00</t>
  </si>
  <si>
    <t>93BCW0087 : 001 : 000</t>
  </si>
  <si>
    <t>21:0089:000104</t>
  </si>
  <si>
    <t>21:0006:000101</t>
  </si>
  <si>
    <t>21:0006:000101:0001:0001:00</t>
  </si>
  <si>
    <t>93BCW0088 : 001 : 000</t>
  </si>
  <si>
    <t>21:0089:000105</t>
  </si>
  <si>
    <t>21:0006:000102</t>
  </si>
  <si>
    <t>21:0006:000102:0001:0001:00</t>
  </si>
  <si>
    <t>93BCW0089 : 001 : 000</t>
  </si>
  <si>
    <t>21:0089:000106</t>
  </si>
  <si>
    <t>21:0006:000103</t>
  </si>
  <si>
    <t>21:0006:000103:0001:0001:00</t>
  </si>
  <si>
    <t>93BCW0090 : 001 : 000</t>
  </si>
  <si>
    <t>21:0089:000107</t>
  </si>
  <si>
    <t>21:0006:000104</t>
  </si>
  <si>
    <t>21:0006:000104:0001:0001:00</t>
  </si>
  <si>
    <t>93BCW0091 : 001 : 000</t>
  </si>
  <si>
    <t>21:0089:000108</t>
  </si>
  <si>
    <t>21:0006:000105</t>
  </si>
  <si>
    <t>21:0006:000105:0001:0001:00</t>
  </si>
  <si>
    <t>93BCW0092 : 001 : 000</t>
  </si>
  <si>
    <t>21:0089:000109</t>
  </si>
  <si>
    <t>21:0006:000106</t>
  </si>
  <si>
    <t>21:0006:000106:0001:0001:00</t>
  </si>
  <si>
    <t>93BCW0093 : 001 : 000</t>
  </si>
  <si>
    <t>21:0089:000110</t>
  </si>
  <si>
    <t>21:0006:000107</t>
  </si>
  <si>
    <t>21:0006:000107:0001:0001:00</t>
  </si>
  <si>
    <t>93BCW0094 : 001 : 000</t>
  </si>
  <si>
    <t>21:0089:000111</t>
  </si>
  <si>
    <t>21:0006:000108</t>
  </si>
  <si>
    <t>21:0006:000108:0001:0001:00</t>
  </si>
  <si>
    <t>93BCW0095 : 001 : 001</t>
  </si>
  <si>
    <t>21:0089:000112</t>
  </si>
  <si>
    <t>21:0006:000109</t>
  </si>
  <si>
    <t>21:0006:000109:0001:0001:01</t>
  </si>
  <si>
    <t>93BCW0095 : 001 : 002</t>
  </si>
  <si>
    <t>21:0089:000113</t>
  </si>
  <si>
    <t>21:0006:000109:0001:0001:02</t>
  </si>
  <si>
    <t>93BCW0096 : 001 : 000</t>
  </si>
  <si>
    <t>21:0089:000114</t>
  </si>
  <si>
    <t>21:0006:000110</t>
  </si>
  <si>
    <t>21:0006:000110:0001:0001:00</t>
  </si>
  <si>
    <t>93BCW0097 : 001 : 000</t>
  </si>
  <si>
    <t>21:0089:000115</t>
  </si>
  <si>
    <t>21:0006:000111</t>
  </si>
  <si>
    <t>21:0006:000111:0001:0001:00</t>
  </si>
  <si>
    <t>93BCW0099 : 001 : 000</t>
  </si>
  <si>
    <t>21:0089:000116</t>
  </si>
  <si>
    <t>21:0006:000113</t>
  </si>
  <si>
    <t>21:0006:000113:0001:0001:00</t>
  </si>
  <si>
    <t>93BCW0099S1 : 001 : 000</t>
  </si>
  <si>
    <t>21:0089:000117</t>
  </si>
  <si>
    <t>21:0006:000113:0002:0001:00</t>
  </si>
  <si>
    <t>93BCW0100 : 001 : 000</t>
  </si>
  <si>
    <t>21:0089:000118</t>
  </si>
  <si>
    <t>21:0006:000114</t>
  </si>
  <si>
    <t>21:0006:000114:0001:0001:00</t>
  </si>
  <si>
    <t>93BCW0123 : 001 : 000</t>
  </si>
  <si>
    <t>21:0089:000119</t>
  </si>
  <si>
    <t>21:0006:000115</t>
  </si>
  <si>
    <t>21:0006:000115:0001:0001:00</t>
  </si>
  <si>
    <t>93BCW0125 : 001 : 000</t>
  </si>
  <si>
    <t>21:0089:000120</t>
  </si>
  <si>
    <t>21:0006:000116</t>
  </si>
  <si>
    <t>21:0006:000116:0001:0001:00</t>
  </si>
  <si>
    <t>93BCW0126 : 001 : 000</t>
  </si>
  <si>
    <t>21:0089:000121</t>
  </si>
  <si>
    <t>21:0006:000117</t>
  </si>
  <si>
    <t>21:0006:000117:0001:0001:00</t>
  </si>
  <si>
    <t>93BCW0127 : 001 : 000</t>
  </si>
  <si>
    <t>21:0089:000122</t>
  </si>
  <si>
    <t>21:0006:000118</t>
  </si>
  <si>
    <t>21:0006:000118:0001:0001:00</t>
  </si>
  <si>
    <t>93BCW0128 : 001 : 000</t>
  </si>
  <si>
    <t>21:0089:000123</t>
  </si>
  <si>
    <t>21:0006:000119</t>
  </si>
  <si>
    <t>21:0006:000119:0001:0001:00</t>
  </si>
  <si>
    <t>93BCW0129 : 001 : 000</t>
  </si>
  <si>
    <t>21:0089:000124</t>
  </si>
  <si>
    <t>21:0006:000120</t>
  </si>
  <si>
    <t>21:0006:000120:0001:0001:00</t>
  </si>
  <si>
    <t>93BCW0130 : 001 : 000</t>
  </si>
  <si>
    <t>21:0089:000125</t>
  </si>
  <si>
    <t>21:0006:000121</t>
  </si>
  <si>
    <t>21:0006:000121:0001:0001:00</t>
  </si>
  <si>
    <t>93DU0501 : 001 : 000</t>
  </si>
  <si>
    <t>21:0089:000126</t>
  </si>
  <si>
    <t>21:0006:000122</t>
  </si>
  <si>
    <t>21:0006:000122:0001:0001:00</t>
  </si>
  <si>
    <t>93DU0502 : 001 : 001</t>
  </si>
  <si>
    <t>21:0089:000127</t>
  </si>
  <si>
    <t>21:0006:000123</t>
  </si>
  <si>
    <t>21:0006:000123:0001:0001:01</t>
  </si>
  <si>
    <t>93DU0502 : 001 : 002</t>
  </si>
  <si>
    <t>21:0089:000128</t>
  </si>
  <si>
    <t>21:0006:000123:0001:0001:02</t>
  </si>
  <si>
    <t>93DU0503 : 001 : 000</t>
  </si>
  <si>
    <t>21:0089:000129</t>
  </si>
  <si>
    <t>21:0006:000124</t>
  </si>
  <si>
    <t>21:0006:000124:0001:0001:00</t>
  </si>
  <si>
    <t>93DU0504 : 001 : 000</t>
  </si>
  <si>
    <t>21:0089:000130</t>
  </si>
  <si>
    <t>21:0006:000125</t>
  </si>
  <si>
    <t>21:0006:000125:0001:0001:00</t>
  </si>
  <si>
    <t>93DU0505 : 001 : 000</t>
  </si>
  <si>
    <t>21:0089:000131</t>
  </si>
  <si>
    <t>21:0006:000126</t>
  </si>
  <si>
    <t>21:0006:000126:0001:0001:00</t>
  </si>
  <si>
    <t>93DU0506 : 001 : 000</t>
  </si>
  <si>
    <t>21:0089:000132</t>
  </si>
  <si>
    <t>21:0006:000127</t>
  </si>
  <si>
    <t>21:0006:000127:0001:0001:00</t>
  </si>
  <si>
    <t>93DU0507 : 001 : 000</t>
  </si>
  <si>
    <t>21:0089:000133</t>
  </si>
  <si>
    <t>21:0006:000128</t>
  </si>
  <si>
    <t>21:0006:000128:0001:0001:00</t>
  </si>
  <si>
    <t>93DU0508 : 001 : 000</t>
  </si>
  <si>
    <t>21:0089:000134</t>
  </si>
  <si>
    <t>21:0006:000129</t>
  </si>
  <si>
    <t>21:0006:000129:0001:0001:00</t>
  </si>
  <si>
    <t>93DU0509 : 001 : 000</t>
  </si>
  <si>
    <t>21:0089:000135</t>
  </si>
  <si>
    <t>21:0006:000130</t>
  </si>
  <si>
    <t>21:0006:000130:0001:0001:00</t>
  </si>
  <si>
    <t>93DU0510 : 001 : 000</t>
  </si>
  <si>
    <t>21:0089:000136</t>
  </si>
  <si>
    <t>21:0006:000131</t>
  </si>
  <si>
    <t>21:0006:000131:0001:0001:00</t>
  </si>
  <si>
    <t>93DU0511 : 001 : 000</t>
  </si>
  <si>
    <t>21:0089:000137</t>
  </si>
  <si>
    <t>21:0006:000132</t>
  </si>
  <si>
    <t>21:0006:000132:0001:0001:00</t>
  </si>
  <si>
    <t>93DU0512 : 001 : 000</t>
  </si>
  <si>
    <t>21:0089:000138</t>
  </si>
  <si>
    <t>21:0006:000133</t>
  </si>
  <si>
    <t>21:0006:000133:0001:0001:00</t>
  </si>
  <si>
    <t>93DU0513 : 001 : 000</t>
  </si>
  <si>
    <t>21:0089:000139</t>
  </si>
  <si>
    <t>21:0006:000134</t>
  </si>
  <si>
    <t>21:0006:000134:0001:0001:00</t>
  </si>
  <si>
    <t>93DU0514 : 001 : 000</t>
  </si>
  <si>
    <t>21:0089:000140</t>
  </si>
  <si>
    <t>21:0006:000135</t>
  </si>
  <si>
    <t>21:0006:000135:0001:0001:00</t>
  </si>
  <si>
    <t>93DU0515 : 001 : 000</t>
  </si>
  <si>
    <t>21:0089:000141</t>
  </si>
  <si>
    <t>21:0006:000136</t>
  </si>
  <si>
    <t>21:0006:000136:0001:0001:00</t>
  </si>
  <si>
    <t>93DU0516 : 001 : 000</t>
  </si>
  <si>
    <t>21:0089:000142</t>
  </si>
  <si>
    <t>21:0006:000137</t>
  </si>
  <si>
    <t>21:0006:000137:0001:0001:00</t>
  </si>
  <si>
    <t>93DU0517 : 001 : 000</t>
  </si>
  <si>
    <t>21:0089:000143</t>
  </si>
  <si>
    <t>21:0006:000138</t>
  </si>
  <si>
    <t>21:0006:000138:0001:0001:00</t>
  </si>
  <si>
    <t>93DU0518 : 001 : 000</t>
  </si>
  <si>
    <t>21:0089:000144</t>
  </si>
  <si>
    <t>21:0006:000139</t>
  </si>
  <si>
    <t>21:0006:000139:0001:0001:00</t>
  </si>
  <si>
    <t>93DU0519 : 001 : 000</t>
  </si>
  <si>
    <t>21:0089:000145</t>
  </si>
  <si>
    <t>21:0006:000140</t>
  </si>
  <si>
    <t>21:0006:000140:0001:0001:00</t>
  </si>
  <si>
    <t>93DU0520 : 001 : 000</t>
  </si>
  <si>
    <t>21:0089:000146</t>
  </si>
  <si>
    <t>21:0006:000141</t>
  </si>
  <si>
    <t>21:0006:000141:0001:0001:00</t>
  </si>
  <si>
    <t>93DU0521 : 001 : 000</t>
  </si>
  <si>
    <t>21:0089:000147</t>
  </si>
  <si>
    <t>21:0006:000142</t>
  </si>
  <si>
    <t>21:0006:000142:0001:0001:00</t>
  </si>
  <si>
    <t>93DU0522 : 001 : 000</t>
  </si>
  <si>
    <t>21:0089:000148</t>
  </si>
  <si>
    <t>21:0006:000143</t>
  </si>
  <si>
    <t>21:0006:000143:0001:0001:00</t>
  </si>
  <si>
    <t>93DU0523 : 001 : 000</t>
  </si>
  <si>
    <t>21:0089:000149</t>
  </si>
  <si>
    <t>21:0006:000144</t>
  </si>
  <si>
    <t>21:0006:000144:0001:0001:00</t>
  </si>
  <si>
    <t>93DU0524 : 001 : 000</t>
  </si>
  <si>
    <t>21:0089:000150</t>
  </si>
  <si>
    <t>21:0006:000145</t>
  </si>
  <si>
    <t>21:0006:000145:0001:0001:00</t>
  </si>
  <si>
    <t>93DU0525 : 001 : 000</t>
  </si>
  <si>
    <t>21:0089:000151</t>
  </si>
  <si>
    <t>21:0006:000146</t>
  </si>
  <si>
    <t>21:0006:000146:0001:0001:00</t>
  </si>
  <si>
    <t>93DU0526 : 001 : 000</t>
  </si>
  <si>
    <t>21:0089:000152</t>
  </si>
  <si>
    <t>21:0006:000147</t>
  </si>
  <si>
    <t>21:0006:000147:0001:0001:00</t>
  </si>
  <si>
    <t>93DU0527A : 001 : 000</t>
  </si>
  <si>
    <t>21:0089:000153</t>
  </si>
  <si>
    <t>21:0006:000148</t>
  </si>
  <si>
    <t>21:0006:000148:0001:0001:00</t>
  </si>
  <si>
    <t>93DU0528 : 001 : 000</t>
  </si>
  <si>
    <t>21:0089:000154</t>
  </si>
  <si>
    <t>21:0006:000149</t>
  </si>
  <si>
    <t>21:0006:000149:0001:0001:00</t>
  </si>
  <si>
    <t>93DU0529 : 001 : 000</t>
  </si>
  <si>
    <t>21:0089:000155</t>
  </si>
  <si>
    <t>21:0006:000150</t>
  </si>
  <si>
    <t>21:0006:000150:0001:0001:00</t>
  </si>
  <si>
    <t>93DU0530 : 001 : 000</t>
  </si>
  <si>
    <t>21:0089:000156</t>
  </si>
  <si>
    <t>21:0006:000151</t>
  </si>
  <si>
    <t>21:0006:000151:0001:0001:00</t>
  </si>
  <si>
    <t>93DU0531 : 001 : 000</t>
  </si>
  <si>
    <t>21:0089:000157</t>
  </si>
  <si>
    <t>21:0006:000152</t>
  </si>
  <si>
    <t>21:0006:000152:0001:0001:00</t>
  </si>
  <si>
    <t>93DU0532 : 001 : 000</t>
  </si>
  <si>
    <t>21:0089:000158</t>
  </si>
  <si>
    <t>21:0006:000153</t>
  </si>
  <si>
    <t>21:0006:000153:0001:0001:00</t>
  </si>
  <si>
    <t>93DU0533 : 001 : 001</t>
  </si>
  <si>
    <t>21:0089:000159</t>
  </si>
  <si>
    <t>21:0006:000154</t>
  </si>
  <si>
    <t>21:0006:000154:0001:0001:01</t>
  </si>
  <si>
    <t>93DU0533 : 001 : 002</t>
  </si>
  <si>
    <t>21:0089:000160</t>
  </si>
  <si>
    <t>21:0006:000154:0001:0001:02</t>
  </si>
  <si>
    <t>93DU0535 : 001 : 000</t>
  </si>
  <si>
    <t>21:0089:000161</t>
  </si>
  <si>
    <t>21:0006:000155</t>
  </si>
  <si>
    <t>21:0006:000155:0001:0001:00</t>
  </si>
  <si>
    <t>93DU0536 : 001 : 000</t>
  </si>
  <si>
    <t>21:0089:000162</t>
  </si>
  <si>
    <t>21:0006:000156</t>
  </si>
  <si>
    <t>21:0006:000156:0001:0001:00</t>
  </si>
  <si>
    <t>93DU0538 : 001 : 000</t>
  </si>
  <si>
    <t>21:0089:000163</t>
  </si>
  <si>
    <t>21:0006:000157</t>
  </si>
  <si>
    <t>21:0006:000157:0001:0001:00</t>
  </si>
  <si>
    <t>93DU0539 : 001 : 000</t>
  </si>
  <si>
    <t>21:0089:000164</t>
  </si>
  <si>
    <t>21:0006:000158</t>
  </si>
  <si>
    <t>21:0006:000158:0001:0001:00</t>
  </si>
  <si>
    <t>93DU0540 : 001 : 000</t>
  </si>
  <si>
    <t>21:0089:000165</t>
  </si>
  <si>
    <t>21:0006:000159</t>
  </si>
  <si>
    <t>21:0006:000159:0001:0001:00</t>
  </si>
  <si>
    <t>93DU0541 : 001 : 000</t>
  </si>
  <si>
    <t>21:0089:000166</t>
  </si>
  <si>
    <t>21:0006:000160</t>
  </si>
  <si>
    <t>21:0006:000160:0001:0001:00</t>
  </si>
  <si>
    <t>93DU0543 : 001 : 000</t>
  </si>
  <si>
    <t>21:0089:000167</t>
  </si>
  <si>
    <t>21:0006:000161</t>
  </si>
  <si>
    <t>21:0006:000161:0001:0001:00</t>
  </si>
  <si>
    <t>93DU0544 : 001 : 000</t>
  </si>
  <si>
    <t>21:0089:000168</t>
  </si>
  <si>
    <t>21:0006:000162</t>
  </si>
  <si>
    <t>21:0006:000162:0001:0001:00</t>
  </si>
  <si>
    <t>93DU0545 : 001 : 000</t>
  </si>
  <si>
    <t>21:0089:000169</t>
  </si>
  <si>
    <t>21:0006:000163</t>
  </si>
  <si>
    <t>21:0006:000163:0001:0001:00</t>
  </si>
  <si>
    <t>93DU0546 : 001 : 000</t>
  </si>
  <si>
    <t>21:0089:000170</t>
  </si>
  <si>
    <t>21:0006:000164</t>
  </si>
  <si>
    <t>21:0006:000164:0001:0001:00</t>
  </si>
  <si>
    <t>93DU0547 : 001 : 001</t>
  </si>
  <si>
    <t>21:0089:000171</t>
  </si>
  <si>
    <t>21:0006:000165</t>
  </si>
  <si>
    <t>21:0006:000165:0001:0001:01</t>
  </si>
  <si>
    <t>93DU0547 : 001 : 002</t>
  </si>
  <si>
    <t>21:0089:000172</t>
  </si>
  <si>
    <t>21:0006:000165:0001:0001:02</t>
  </si>
  <si>
    <t>93DU0548 : 001 : 000</t>
  </si>
  <si>
    <t>21:0089:000173</t>
  </si>
  <si>
    <t>21:0006:000166</t>
  </si>
  <si>
    <t>21:0006:000166:0001:0001:00</t>
  </si>
  <si>
    <t>93DU0549 : 001 : 000</t>
  </si>
  <si>
    <t>21:0089:000174</t>
  </si>
  <si>
    <t>21:0006:000167</t>
  </si>
  <si>
    <t>21:0006:000167:0001:0001:00</t>
  </si>
  <si>
    <t>93DU0550 : 001 : 000</t>
  </si>
  <si>
    <t>21:0089:000175</t>
  </si>
  <si>
    <t>21:0006:000168</t>
  </si>
  <si>
    <t>21:0006:000168:0001:0001:00</t>
  </si>
  <si>
    <t>93DU0551 : 001 : 000</t>
  </si>
  <si>
    <t>21:0089:000176</t>
  </si>
  <si>
    <t>21:0006:000169</t>
  </si>
  <si>
    <t>21:0006:000169:0001:0001:00</t>
  </si>
  <si>
    <t>93DU0553 : 001 : 000</t>
  </si>
  <si>
    <t>21:0089:000177</t>
  </si>
  <si>
    <t>21:0006:000170</t>
  </si>
  <si>
    <t>21:0006:000170:0001:0001:00</t>
  </si>
  <si>
    <t>93DU0554 : 001 : 000</t>
  </si>
  <si>
    <t>21:0089:000178</t>
  </si>
  <si>
    <t>21:0006:000171</t>
  </si>
  <si>
    <t>21:0006:000171:0001:0001:00</t>
  </si>
  <si>
    <t>93DU0555 : 001 : 000</t>
  </si>
  <si>
    <t>21:0089:000179</t>
  </si>
  <si>
    <t>21:0006:000172</t>
  </si>
  <si>
    <t>21:0006:000172:0001:0001:00</t>
  </si>
  <si>
    <t>93DU0557 : 001 : 000</t>
  </si>
  <si>
    <t>21:0089:000180</t>
  </si>
  <si>
    <t>21:0006:000173</t>
  </si>
  <si>
    <t>21:0006:000173:0001:0001:00</t>
  </si>
  <si>
    <t>93DU0558 : 001 : 000</t>
  </si>
  <si>
    <t>21:0089:000181</t>
  </si>
  <si>
    <t>21:0006:000174</t>
  </si>
  <si>
    <t>21:0006:000174:0001:0001:00</t>
  </si>
  <si>
    <t>93DU0559S1 : 001 : 000</t>
  </si>
  <si>
    <t>21:0089:000182</t>
  </si>
  <si>
    <t>21:0006:000175</t>
  </si>
  <si>
    <t>21:0006:000175:0002:0001:00</t>
  </si>
  <si>
    <t>93DU0559S2 : 001 : 000</t>
  </si>
  <si>
    <t>21:0089:000183</t>
  </si>
  <si>
    <t>21:0006:000175:0003:0001:00</t>
  </si>
  <si>
    <t>93DU0559S6 : 001 : 000</t>
  </si>
  <si>
    <t>21:0089:000184</t>
  </si>
  <si>
    <t>21:0006:000175:0004:0001:00</t>
  </si>
  <si>
    <t>93DU0560 : 001 : 000</t>
  </si>
  <si>
    <t>21:0089:000185</t>
  </si>
  <si>
    <t>21:0006:000176</t>
  </si>
  <si>
    <t>21:0006:000176:0001:0001:00</t>
  </si>
  <si>
    <t>93DU0561 : 001 : 000</t>
  </si>
  <si>
    <t>21:0089:000186</t>
  </si>
  <si>
    <t>21:0006:000177</t>
  </si>
  <si>
    <t>21:0006:000177:0001:0001:00</t>
  </si>
  <si>
    <t>93DU0562 : 001 : 000</t>
  </si>
  <si>
    <t>21:0089:000187</t>
  </si>
  <si>
    <t>21:0006:000178</t>
  </si>
  <si>
    <t>21:0006:000178:0001:0001:00</t>
  </si>
  <si>
    <t>93DU0563 : 001 : 000</t>
  </si>
  <si>
    <t>21:0089:000188</t>
  </si>
  <si>
    <t>21:0006:000179</t>
  </si>
  <si>
    <t>21:0006:000179:0001:0001:00</t>
  </si>
  <si>
    <t>93DU0564 : 001 : 000</t>
  </si>
  <si>
    <t>21:0089:000189</t>
  </si>
  <si>
    <t>21:0006:000180</t>
  </si>
  <si>
    <t>21:0006:000180:0001:0001:00</t>
  </si>
  <si>
    <t>93DU0565 : 001 : 001</t>
  </si>
  <si>
    <t>21:0089:000190</t>
  </si>
  <si>
    <t>21:0006:000181</t>
  </si>
  <si>
    <t>21:0006:000181:0001:0001:01</t>
  </si>
  <si>
    <t>93DU0565 : 001 : 002</t>
  </si>
  <si>
    <t>21:0089:000191</t>
  </si>
  <si>
    <t>21:0006:000181:0001:0001:02</t>
  </si>
  <si>
    <t>93DU0566 : 001 : 000</t>
  </si>
  <si>
    <t>21:0089:000192</t>
  </si>
  <si>
    <t>21:0006:000182</t>
  </si>
  <si>
    <t>21:0006:000182:0001:0001:00</t>
  </si>
  <si>
    <t>93DU0567 : 001 : 000</t>
  </si>
  <si>
    <t>21:0089:000193</t>
  </si>
  <si>
    <t>21:0006:000183</t>
  </si>
  <si>
    <t>21:0006:000183:0001:0001:00</t>
  </si>
  <si>
    <t>93DU0568 : 001 : 000</t>
  </si>
  <si>
    <t>21:0089:000194</t>
  </si>
  <si>
    <t>21:0006:000184</t>
  </si>
  <si>
    <t>21:0006:000184:0001:0001:00</t>
  </si>
  <si>
    <t>93DU0569 : 001 : 000</t>
  </si>
  <si>
    <t>21:0089:000195</t>
  </si>
  <si>
    <t>21:0006:000185</t>
  </si>
  <si>
    <t>21:0006:000185:0001:0001:00</t>
  </si>
  <si>
    <t>93DU0570 : 001 : 000</t>
  </si>
  <si>
    <t>21:0089:000196</t>
  </si>
  <si>
    <t>21:0006:000186</t>
  </si>
  <si>
    <t>21:0006:000186:0001:0001:00</t>
  </si>
  <si>
    <t>93DU0571 : 001 : 000</t>
  </si>
  <si>
    <t>21:0089:000197</t>
  </si>
  <si>
    <t>21:0006:000187</t>
  </si>
  <si>
    <t>21:0006:000187:0001:0001:00</t>
  </si>
  <si>
    <t>93DU0572 : 001 : 000</t>
  </si>
  <si>
    <t>21:0089:000198</t>
  </si>
  <si>
    <t>21:0006:000188</t>
  </si>
  <si>
    <t>21:0006:000188:0001:0001:00</t>
  </si>
  <si>
    <t>93DU0573 : 001 : 000</t>
  </si>
  <si>
    <t>21:0089:000199</t>
  </si>
  <si>
    <t>21:0006:000189</t>
  </si>
  <si>
    <t>21:0006:000189:0001:0001:00</t>
  </si>
  <si>
    <t>93DU0574 : 001 : 000</t>
  </si>
  <si>
    <t>21:0089:000200</t>
  </si>
  <si>
    <t>21:0006:000190</t>
  </si>
  <si>
    <t>21:0006:000190:0001:0001:00</t>
  </si>
  <si>
    <t>93DU0576 : 001 : 000</t>
  </si>
  <si>
    <t>21:0089:000201</t>
  </si>
  <si>
    <t>21:0006:000192</t>
  </si>
  <si>
    <t>21:0006:000192:0001:0001:00</t>
  </si>
  <si>
    <t>93DU0577 : 001 : 000</t>
  </si>
  <si>
    <t>21:0089:000202</t>
  </si>
  <si>
    <t>21:0006:000193</t>
  </si>
  <si>
    <t>21:0006:000193:0001:0001:00</t>
  </si>
  <si>
    <t>93DU0578 : 001 : 000</t>
  </si>
  <si>
    <t>21:0089:000203</t>
  </si>
  <si>
    <t>21:0006:000194</t>
  </si>
  <si>
    <t>21:0006:000194:0001:0001:00</t>
  </si>
  <si>
    <t>93DU0579 : 001 : 001</t>
  </si>
  <si>
    <t>21:0089:000204</t>
  </si>
  <si>
    <t>21:0006:000195</t>
  </si>
  <si>
    <t>21:0006:000195:0001:0001:01</t>
  </si>
  <si>
    <t>93DU0579 : 001 : 002</t>
  </si>
  <si>
    <t>21:0089:000205</t>
  </si>
  <si>
    <t>21:0006:000195:0001:0001:02</t>
  </si>
  <si>
    <t>93DU0580 : 001 : 000</t>
  </si>
  <si>
    <t>21:0089:000206</t>
  </si>
  <si>
    <t>21:0006:000196</t>
  </si>
  <si>
    <t>21:0006:000196:0001:0001:00</t>
  </si>
  <si>
    <t>93DU0581 : 001 : 000</t>
  </si>
  <si>
    <t>21:0089:000207</t>
  </si>
  <si>
    <t>21:0006:000197</t>
  </si>
  <si>
    <t>21:0006:000197:0001:0001:00</t>
  </si>
  <si>
    <t>93DU0583 : 001 : 000</t>
  </si>
  <si>
    <t>21:0089:000208</t>
  </si>
  <si>
    <t>21:0006:000198</t>
  </si>
  <si>
    <t>21:0006:000198:0001:0001:00</t>
  </si>
  <si>
    <t>93DU0585 : 001 : 000</t>
  </si>
  <si>
    <t>21:0089:000209</t>
  </si>
  <si>
    <t>21:0006:000199</t>
  </si>
  <si>
    <t>21:0006:000199:0001:0001:00</t>
  </si>
  <si>
    <t>93DU0586 : 001 : 000</t>
  </si>
  <si>
    <t>21:0089:000210</t>
  </si>
  <si>
    <t>21:0006:000200</t>
  </si>
  <si>
    <t>21:0006:000200:0001:0001:00</t>
  </si>
  <si>
    <t>93DU0587 : 001 : 000</t>
  </si>
  <si>
    <t>21:0089:000211</t>
  </si>
  <si>
    <t>21:0006:000201</t>
  </si>
  <si>
    <t>21:0006:000201:0001:0001:00</t>
  </si>
  <si>
    <t>93DU0588 : 001 : 000</t>
  </si>
  <si>
    <t>21:0089:000212</t>
  </si>
  <si>
    <t>21:0006:000202</t>
  </si>
  <si>
    <t>21:0006:000202:0001:0001:00</t>
  </si>
  <si>
    <t>93DU0589 : 001 : 000</t>
  </si>
  <si>
    <t>21:0089:000213</t>
  </si>
  <si>
    <t>21:0006:000203</t>
  </si>
  <si>
    <t>21:0006:000203:0001:0001:00</t>
  </si>
  <si>
    <t>93DU0610 : 001 : 000</t>
  </si>
  <si>
    <t>21:0089:000214</t>
  </si>
  <si>
    <t>21:0006:000204</t>
  </si>
  <si>
    <t>21:0006:000204:0001:0001:00</t>
  </si>
  <si>
    <t>93DU0611 : 001 : 000</t>
  </si>
  <si>
    <t>21:0089:000215</t>
  </si>
  <si>
    <t>21:0006:000205</t>
  </si>
  <si>
    <t>21:0006:000205:0001:0001:00</t>
  </si>
  <si>
    <t>93DU0613 : 001 : 000</t>
  </si>
  <si>
    <t>21:0089:000216</t>
  </si>
  <si>
    <t>21:0006:000206</t>
  </si>
  <si>
    <t>21:0006:000206:0001:0001:00</t>
  </si>
  <si>
    <t>93DU0614 : 001 : 000</t>
  </si>
  <si>
    <t>21:0089:000217</t>
  </si>
  <si>
    <t>21:0006:000207</t>
  </si>
  <si>
    <t>21:0006:000207:0001:0001:00</t>
  </si>
  <si>
    <t>93DU0622 : 001 : 000</t>
  </si>
  <si>
    <t>21:0089:000218</t>
  </si>
  <si>
    <t>21:0006:000208</t>
  </si>
  <si>
    <t>21:0006:000208:0001:0001:00</t>
  </si>
  <si>
    <t>93DU0624 : 001 : 001</t>
  </si>
  <si>
    <t>21:0089:000219</t>
  </si>
  <si>
    <t>21:0006:000209</t>
  </si>
  <si>
    <t>21:0006:000209:0001:0001:01</t>
  </si>
  <si>
    <t>93DU0624 : 001 : 002</t>
  </si>
  <si>
    <t>21:0089:000220</t>
  </si>
  <si>
    <t>21:0006:000209:0001:0001:02</t>
  </si>
  <si>
    <t>93DU0625 : 001 : 000</t>
  </si>
  <si>
    <t>21:0089:000221</t>
  </si>
  <si>
    <t>21:0006:000210</t>
  </si>
  <si>
    <t>21:0006:000210:0001:0001:00</t>
  </si>
  <si>
    <t>93DU0697 : 001 : 000</t>
  </si>
  <si>
    <t>21:0089:000222</t>
  </si>
  <si>
    <t>21:0006:000211</t>
  </si>
  <si>
    <t>21:0006:000211:0001:0001:00</t>
  </si>
  <si>
    <t>93KKA1002 : 001 : 001</t>
  </si>
  <si>
    <t>21:0091:000001</t>
  </si>
  <si>
    <t>21:0007:000003</t>
  </si>
  <si>
    <t>21:0007:000003:0001:0001:01</t>
  </si>
  <si>
    <t>93KKA1002 : 001 : 002</t>
  </si>
  <si>
    <t>21:0091:000002</t>
  </si>
  <si>
    <t>21:0007:000003:0001:0001:02</t>
  </si>
  <si>
    <t>93KKA1003 : 001 : 000</t>
  </si>
  <si>
    <t>21:0091:000003</t>
  </si>
  <si>
    <t>21:0007:000004</t>
  </si>
  <si>
    <t>21:0007:000004:0001:0001:00</t>
  </si>
  <si>
    <t>93KKA1004 : 001 : 000</t>
  </si>
  <si>
    <t>21:0091:000004</t>
  </si>
  <si>
    <t>21:0007:000005</t>
  </si>
  <si>
    <t>21:0007:000005:0001:0001:00</t>
  </si>
  <si>
    <t>93KKA1005 : 001 : 000</t>
  </si>
  <si>
    <t>21:0091:000005</t>
  </si>
  <si>
    <t>21:0007:000006</t>
  </si>
  <si>
    <t>21:0007:000006:0001:0001:00</t>
  </si>
  <si>
    <t>93KKA1006 : 001 : 000</t>
  </si>
  <si>
    <t>21:0091:000006</t>
  </si>
  <si>
    <t>21:0007:000007</t>
  </si>
  <si>
    <t>21:0007:000007:0001:0001:00</t>
  </si>
  <si>
    <t>93KKA1007 : 001 : 000</t>
  </si>
  <si>
    <t>21:0091:000007</t>
  </si>
  <si>
    <t>21:0007:000008</t>
  </si>
  <si>
    <t>21:0007:000008:0001:0001:00</t>
  </si>
  <si>
    <t>93KKA1008 : 001 : 000</t>
  </si>
  <si>
    <t>21:0091:000008</t>
  </si>
  <si>
    <t>21:0007:000009</t>
  </si>
  <si>
    <t>21:0007:000009:0001:0001:00</t>
  </si>
  <si>
    <t>93KKA1009 : 001 : 000</t>
  </si>
  <si>
    <t>21:0091:000009</t>
  </si>
  <si>
    <t>21:0007:000010</t>
  </si>
  <si>
    <t>21:0007:000010:0001:0001:00</t>
  </si>
  <si>
    <t>93KKA1010 : 001 : 000</t>
  </si>
  <si>
    <t>21:0091:000010</t>
  </si>
  <si>
    <t>21:0007:000011</t>
  </si>
  <si>
    <t>21:0007:000011:0001:0001:00</t>
  </si>
  <si>
    <t>93KKA1011 : 001 : 000</t>
  </si>
  <si>
    <t>21:0091:000011</t>
  </si>
  <si>
    <t>21:0007:000012</t>
  </si>
  <si>
    <t>21:0007:000012:0001:0001:00</t>
  </si>
  <si>
    <t>93KKA1012 : 001 : 000</t>
  </si>
  <si>
    <t>21:0091:000012</t>
  </si>
  <si>
    <t>21:0007:000013</t>
  </si>
  <si>
    <t>21:0007:000013:0001:0001:00</t>
  </si>
  <si>
    <t>93KKA1013 : 001 : 000</t>
  </si>
  <si>
    <t>21:0091:000013</t>
  </si>
  <si>
    <t>21:0007:000014</t>
  </si>
  <si>
    <t>21:0007:000014:0001:0001:00</t>
  </si>
  <si>
    <t>93KKA1014 : 001 : 000</t>
  </si>
  <si>
    <t>21:0091:000014</t>
  </si>
  <si>
    <t>21:0007:000015</t>
  </si>
  <si>
    <t>21:0007:000015:0001:0001:00</t>
  </si>
  <si>
    <t>93KKA1015 : 001 : 001</t>
  </si>
  <si>
    <t>21:0091:000015</t>
  </si>
  <si>
    <t>21:0007:000016</t>
  </si>
  <si>
    <t>21:0007:000016:0001:0001:01</t>
  </si>
  <si>
    <t>93KKA1015 : 001 : 002</t>
  </si>
  <si>
    <t>21:0091:000016</t>
  </si>
  <si>
    <t>21:0007:000016:0001:0001:02</t>
  </si>
  <si>
    <t>93KKA1016 : 001 : 000</t>
  </si>
  <si>
    <t>21:0091:000017</t>
  </si>
  <si>
    <t>21:0007:000017</t>
  </si>
  <si>
    <t>21:0007:000017:0001:0001:00</t>
  </si>
  <si>
    <t>93KKA1017 : 001 : 000</t>
  </si>
  <si>
    <t>21:0091:000018</t>
  </si>
  <si>
    <t>21:0007:000018</t>
  </si>
  <si>
    <t>21:0007:000018:0001:0001:00</t>
  </si>
  <si>
    <t>93KKA1018 : 001 : 000</t>
  </si>
  <si>
    <t>21:0091:000019</t>
  </si>
  <si>
    <t>21:0007:000019</t>
  </si>
  <si>
    <t>21:0007:000019:0001:0001:00</t>
  </si>
  <si>
    <t>93KKA1019 : 001 : 000</t>
  </si>
  <si>
    <t>21:0091:000020</t>
  </si>
  <si>
    <t>21:0007:000020</t>
  </si>
  <si>
    <t>21:0007:000020:0001:0001:00</t>
  </si>
  <si>
    <t>93KKA1020 : 001 : 000</t>
  </si>
  <si>
    <t>21:0091:000021</t>
  </si>
  <si>
    <t>21:0007:000021</t>
  </si>
  <si>
    <t>21:0007:000021:0001:0001:00</t>
  </si>
  <si>
    <t>93KKA1021 : 001 : 000</t>
  </si>
  <si>
    <t>21:0091:000022</t>
  </si>
  <si>
    <t>21:0007:000022</t>
  </si>
  <si>
    <t>21:0007:000022:0001:0001:00</t>
  </si>
  <si>
    <t>93KKA1022 : 001 : 000</t>
  </si>
  <si>
    <t>21:0091:000023</t>
  </si>
  <si>
    <t>21:0007:000023</t>
  </si>
  <si>
    <t>21:0007:000023:0001:0001:00</t>
  </si>
  <si>
    <t>93KKA1023 : 001 : 000</t>
  </si>
  <si>
    <t>21:0091:000024</t>
  </si>
  <si>
    <t>21:0007:000024</t>
  </si>
  <si>
    <t>21:0007:000024:0001:0001:00</t>
  </si>
  <si>
    <t>93KKA1024 : 001 : 000</t>
  </si>
  <si>
    <t>21:0091:000025</t>
  </si>
  <si>
    <t>21:0007:000025</t>
  </si>
  <si>
    <t>21:0007:000025:0001:0001:00</t>
  </si>
  <si>
    <t>93KKA1025 : 001 : 000</t>
  </si>
  <si>
    <t>21:0091:000026</t>
  </si>
  <si>
    <t>21:0007:000026</t>
  </si>
  <si>
    <t>21:0007:000026:0001:0001:00</t>
  </si>
  <si>
    <t>93KKA1026 : 001 : 000</t>
  </si>
  <si>
    <t>21:0091:000027</t>
  </si>
  <si>
    <t>21:0007:000027</t>
  </si>
  <si>
    <t>21:0007:000027:0001:0001:00</t>
  </si>
  <si>
    <t>93KKA1027 : 001 : 000</t>
  </si>
  <si>
    <t>21:0091:000028</t>
  </si>
  <si>
    <t>21:0007:000028</t>
  </si>
  <si>
    <t>21:0007:000028:0001:0001:00</t>
  </si>
  <si>
    <t>93KKA1028 : 001 : 000</t>
  </si>
  <si>
    <t>21:0091:000029</t>
  </si>
  <si>
    <t>21:0007:000029</t>
  </si>
  <si>
    <t>21:0007:000029:0001:0001:00</t>
  </si>
  <si>
    <t>93KKA1030 : 001 : 000</t>
  </si>
  <si>
    <t>21:0091:000030</t>
  </si>
  <si>
    <t>21:0007:000031</t>
  </si>
  <si>
    <t>21:0007:000031:0001:0001:00</t>
  </si>
  <si>
    <t>93KKA1031 : 001 : 000</t>
  </si>
  <si>
    <t>21:0091:000031</t>
  </si>
  <si>
    <t>21:0007:000032</t>
  </si>
  <si>
    <t>21:0007:000032:0001:0001:00</t>
  </si>
  <si>
    <t>93KKA1032 : 001 : 000</t>
  </si>
  <si>
    <t>21:0091:000032</t>
  </si>
  <si>
    <t>21:0007:000033</t>
  </si>
  <si>
    <t>21:0007:000033:0001:0001:00</t>
  </si>
  <si>
    <t>93KKA1033 : 001 : 000</t>
  </si>
  <si>
    <t>21:0091:000033</t>
  </si>
  <si>
    <t>21:0007:000034</t>
  </si>
  <si>
    <t>21:0007:000034:0001:0001:00</t>
  </si>
  <si>
    <t>93KKA1034 : 001 : 000</t>
  </si>
  <si>
    <t>21:0091:000034</t>
  </si>
  <si>
    <t>21:0007:000035</t>
  </si>
  <si>
    <t>21:0007:000035:0001:0001:00</t>
  </si>
  <si>
    <t>93KKA1035 : 001 : 000</t>
  </si>
  <si>
    <t>21:0091:000035</t>
  </si>
  <si>
    <t>21:0007:000036</t>
  </si>
  <si>
    <t>21:0007:000036:0001:0001:00</t>
  </si>
  <si>
    <t>93KKA1036 : 001 : 000</t>
  </si>
  <si>
    <t>21:0091:000036</t>
  </si>
  <si>
    <t>21:0007:000037</t>
  </si>
  <si>
    <t>21:0007:000037:0001:0001:00</t>
  </si>
  <si>
    <t>93KKA1037 : 001 : 000</t>
  </si>
  <si>
    <t>21:0091:000037</t>
  </si>
  <si>
    <t>21:0007:000038</t>
  </si>
  <si>
    <t>21:0007:000038:0001:0001:00</t>
  </si>
  <si>
    <t>93KKA1038 : 001 : 000</t>
  </si>
  <si>
    <t>21:0091:000038</t>
  </si>
  <si>
    <t>21:0007:000039</t>
  </si>
  <si>
    <t>21:0007:000039:0001:0001:00</t>
  </si>
  <si>
    <t>93KKA1039 : 001 : 000</t>
  </si>
  <si>
    <t>21:0091:000039</t>
  </si>
  <si>
    <t>21:0007:000040</t>
  </si>
  <si>
    <t>21:0007:000040:0001:0001:00</t>
  </si>
  <si>
    <t>93KKA1040 : 001 : 000</t>
  </si>
  <si>
    <t>21:0091:000040</t>
  </si>
  <si>
    <t>21:0007:000041</t>
  </si>
  <si>
    <t>21:0007:000041:0001:0001:00</t>
  </si>
  <si>
    <t>93KKA1042 : 001 : 000</t>
  </si>
  <si>
    <t>21:0091:000041</t>
  </si>
  <si>
    <t>21:0007:000043</t>
  </si>
  <si>
    <t>21:0007:000043:0001:0001:00</t>
  </si>
  <si>
    <t>93KKA1043 : 001 : 000</t>
  </si>
  <si>
    <t>21:0091:000042</t>
  </si>
  <si>
    <t>21:0007:000044</t>
  </si>
  <si>
    <t>21:0007:000044:0001:0001:00</t>
  </si>
  <si>
    <t>93KKA1044 : 001 : 000</t>
  </si>
  <si>
    <t>21:0091:000043</t>
  </si>
  <si>
    <t>21:0007:000045</t>
  </si>
  <si>
    <t>21:0007:000045:0001:0001:00</t>
  </si>
  <si>
    <t>93KKA1045 : 001 : 001</t>
  </si>
  <si>
    <t>21:0091:000044</t>
  </si>
  <si>
    <t>21:0007:000046</t>
  </si>
  <si>
    <t>21:0007:000046:0001:0001:01</t>
  </si>
  <si>
    <t>93KKA1045 : 001 : 002</t>
  </si>
  <si>
    <t>21:0091:000045</t>
  </si>
  <si>
    <t>21:0007:000046:0001:0001:02</t>
  </si>
  <si>
    <t>93KKA1046 : 001 : 000</t>
  </si>
  <si>
    <t>21:0091:000046</t>
  </si>
  <si>
    <t>21:0007:000047</t>
  </si>
  <si>
    <t>21:0007:000047:0001:0001:00</t>
  </si>
  <si>
    <t>93KKA1047 : 001 : 000</t>
  </si>
  <si>
    <t>21:0091:000047</t>
  </si>
  <si>
    <t>21:0007:000048</t>
  </si>
  <si>
    <t>21:0007:000048:0001:0001:00</t>
  </si>
  <si>
    <t>93KKA1048 : 001 : 000</t>
  </si>
  <si>
    <t>21:0091:000048</t>
  </si>
  <si>
    <t>21:0007:000049</t>
  </si>
  <si>
    <t>21:0007:000049:0001:0001:00</t>
  </si>
  <si>
    <t>93KKA1049 : 001 : 000</t>
  </si>
  <si>
    <t>21:0091:000049</t>
  </si>
  <si>
    <t>21:0007:000050</t>
  </si>
  <si>
    <t>21:0007:000050:0001:0001:00</t>
  </si>
  <si>
    <t>93KKA1050 : 001 : 000</t>
  </si>
  <si>
    <t>21:0091:000050</t>
  </si>
  <si>
    <t>21:0007:000051</t>
  </si>
  <si>
    <t>21:0007:000051:0001:0001:00</t>
  </si>
  <si>
    <t>93KKA1051 : 001 : 000</t>
  </si>
  <si>
    <t>21:0091:000051</t>
  </si>
  <si>
    <t>21:0007:000052</t>
  </si>
  <si>
    <t>21:0007:000052:0001:0001:00</t>
  </si>
  <si>
    <t>93KKA1052 : 001 : 001</t>
  </si>
  <si>
    <t>21:0091:000052</t>
  </si>
  <si>
    <t>21:0007:000053</t>
  </si>
  <si>
    <t>21:0007:000053:0001:0001:01</t>
  </si>
  <si>
    <t>93KKA1052 : 001 : 002</t>
  </si>
  <si>
    <t>21:0091:000053</t>
  </si>
  <si>
    <t>21:0007:000053:0001:0001:02</t>
  </si>
  <si>
    <t>93KKA1053 : 001 : 000</t>
  </si>
  <si>
    <t>21:0091:000054</t>
  </si>
  <si>
    <t>21:0007:000054</t>
  </si>
  <si>
    <t>21:0007:000054:0001:0001:00</t>
  </si>
  <si>
    <t>93KKA1054 : 001 : 000</t>
  </si>
  <si>
    <t>21:0091:000055</t>
  </si>
  <si>
    <t>21:0007:000055</t>
  </si>
  <si>
    <t>21:0007:000055:0001:0001:00</t>
  </si>
  <si>
    <t>93KKA1055 : 001 : 000</t>
  </si>
  <si>
    <t>21:0091:000056</t>
  </si>
  <si>
    <t>21:0007:000056</t>
  </si>
  <si>
    <t>21:0007:000056:0001:0001:00</t>
  </si>
  <si>
    <t>93KKA1056 : 001 : 000</t>
  </si>
  <si>
    <t>21:0091:000057</t>
  </si>
  <si>
    <t>21:0007:000057</t>
  </si>
  <si>
    <t>21:0007:000057:0001:0001:00</t>
  </si>
  <si>
    <t>93KKA1057 : 001 : 000</t>
  </si>
  <si>
    <t>21:0091:000058</t>
  </si>
  <si>
    <t>21:0007:000058</t>
  </si>
  <si>
    <t>21:0007:000058:0001:0001:00</t>
  </si>
  <si>
    <t>93KKA1058 : 001 : 000</t>
  </si>
  <si>
    <t>21:0091:000059</t>
  </si>
  <si>
    <t>21:0007:000059</t>
  </si>
  <si>
    <t>21:0007:000059:0001:0001:00</t>
  </si>
  <si>
    <t>93KKA1059 : 001 : 000</t>
  </si>
  <si>
    <t>21:0091:000060</t>
  </si>
  <si>
    <t>21:0007:000060</t>
  </si>
  <si>
    <t>21:0007:000060:0001:0001:00</t>
  </si>
  <si>
    <t>93KKA1060 : 001 : 000</t>
  </si>
  <si>
    <t>21:0091:000061</t>
  </si>
  <si>
    <t>21:0007:000061</t>
  </si>
  <si>
    <t>21:0007:000061:0001:0001:00</t>
  </si>
  <si>
    <t>93KKA1061 : 001 : 000</t>
  </si>
  <si>
    <t>21:0091:000062</t>
  </si>
  <si>
    <t>21:0007:000062</t>
  </si>
  <si>
    <t>21:0007:000062:0001:0001:00</t>
  </si>
  <si>
    <t>93KKA1062 : 001 : 000</t>
  </si>
  <si>
    <t>21:0091:000063</t>
  </si>
  <si>
    <t>21:0007:000063</t>
  </si>
  <si>
    <t>21:0007:000063:0001:0001:00</t>
  </si>
  <si>
    <t>93KKA1063 : 001 : 000</t>
  </si>
  <si>
    <t>21:0091:000064</t>
  </si>
  <si>
    <t>21:0007:000064</t>
  </si>
  <si>
    <t>21:0007:000064:0001:0001:00</t>
  </si>
  <si>
    <t>93KKA1064 : 001 : 000</t>
  </si>
  <si>
    <t>21:0091:000065</t>
  </si>
  <si>
    <t>21:0007:000065</t>
  </si>
  <si>
    <t>21:0007:000065:0001:0001:00</t>
  </si>
  <si>
    <t>93KKA1065 : 001 : 000</t>
  </si>
  <si>
    <t>21:0091:000066</t>
  </si>
  <si>
    <t>21:0007:000066</t>
  </si>
  <si>
    <t>21:0007:000066:0001:0001:00</t>
  </si>
  <si>
    <t>93KKA1066 : 001 : 000</t>
  </si>
  <si>
    <t>21:0091:000067</t>
  </si>
  <si>
    <t>21:0007:000067</t>
  </si>
  <si>
    <t>21:0007:000067:0001:0001:00</t>
  </si>
  <si>
    <t>93KKA1067 : 001 : 000</t>
  </si>
  <si>
    <t>21:0091:000068</t>
  </si>
  <si>
    <t>21:0007:000068</t>
  </si>
  <si>
    <t>21:0007:000068:0001:0001:00</t>
  </si>
  <si>
    <t>93KKA1068 : 001 : 000</t>
  </si>
  <si>
    <t>21:0091:000069</t>
  </si>
  <si>
    <t>21:0007:000069</t>
  </si>
  <si>
    <t>21:0007:000069:0001:0001:00</t>
  </si>
  <si>
    <t>93KKA1069 : 001 : 000</t>
  </si>
  <si>
    <t>21:0091:000070</t>
  </si>
  <si>
    <t>21:0007:000070</t>
  </si>
  <si>
    <t>21:0007:000070:0001:0001:00</t>
  </si>
  <si>
    <t>93KKA1070 : 001 : 000</t>
  </si>
  <si>
    <t>21:0091:000071</t>
  </si>
  <si>
    <t>21:0007:000071</t>
  </si>
  <si>
    <t>21:0007:000071:0001:0001:00</t>
  </si>
  <si>
    <t>93KKA1071 : 001 : 000</t>
  </si>
  <si>
    <t>21:0091:000072</t>
  </si>
  <si>
    <t>21:0007:000072</t>
  </si>
  <si>
    <t>21:0007:000072:0001:0001:00</t>
  </si>
  <si>
    <t>93KKA1072 : 001 : 000</t>
  </si>
  <si>
    <t>21:0091:000073</t>
  </si>
  <si>
    <t>21:0007:000073</t>
  </si>
  <si>
    <t>21:0007:000073:0001:0001:00</t>
  </si>
  <si>
    <t>93KKA1073 : 001 : 000</t>
  </si>
  <si>
    <t>21:0091:000074</t>
  </si>
  <si>
    <t>21:0007:000074</t>
  </si>
  <si>
    <t>21:0007:000074:0001:0001:00</t>
  </si>
  <si>
    <t>93KKA1074 : 001 : 000</t>
  </si>
  <si>
    <t>21:0091:000075</t>
  </si>
  <si>
    <t>21:0007:000075</t>
  </si>
  <si>
    <t>21:0007:000075:0001:0001:00</t>
  </si>
  <si>
    <t>93KKA1075 : 001 : 000</t>
  </si>
  <si>
    <t>21:0091:000076</t>
  </si>
  <si>
    <t>21:0007:000076</t>
  </si>
  <si>
    <t>21:0007:000076:0001:0001:00</t>
  </si>
  <si>
    <t>93KKA1076 : 001 : 000</t>
  </si>
  <si>
    <t>21:0091:000077</t>
  </si>
  <si>
    <t>21:0007:000077</t>
  </si>
  <si>
    <t>21:0007:000077:0001:0001:00</t>
  </si>
  <si>
    <t>93KKA1077 : 001 : 000</t>
  </si>
  <si>
    <t>21:0091:000078</t>
  </si>
  <si>
    <t>21:0007:000078</t>
  </si>
  <si>
    <t>21:0007:000078:0001:0001:00</t>
  </si>
  <si>
    <t>93KKA1078 : 001 : 000</t>
  </si>
  <si>
    <t>21:0091:000079</t>
  </si>
  <si>
    <t>21:0007:000079</t>
  </si>
  <si>
    <t>21:0007:000079:0001:0001:00</t>
  </si>
  <si>
    <t>93KKA1079 : 001 : 000</t>
  </si>
  <si>
    <t>21:0091:000080</t>
  </si>
  <si>
    <t>21:0007:000080</t>
  </si>
  <si>
    <t>21:0007:000080:0001:0001:00</t>
  </si>
  <si>
    <t>93KKA1080 : 001 : 000</t>
  </si>
  <si>
    <t>21:0091:000081</t>
  </si>
  <si>
    <t>21:0007:000081</t>
  </si>
  <si>
    <t>21:0007:000081:0001:0001:00</t>
  </si>
  <si>
    <t>93KKA1081 : 001 : 000</t>
  </si>
  <si>
    <t>21:0091:000082</t>
  </si>
  <si>
    <t>21:0007:000082</t>
  </si>
  <si>
    <t>21:0007:000082:0001:0001:00</t>
  </si>
  <si>
    <t>93KKA1082 : 001 : 001</t>
  </si>
  <si>
    <t>21:0091:000083</t>
  </si>
  <si>
    <t>21:0007:000083</t>
  </si>
  <si>
    <t>21:0007:000083:0001:0001:01</t>
  </si>
  <si>
    <t>93KKA1082 : 001 : 002</t>
  </si>
  <si>
    <t>21:0091:000084</t>
  </si>
  <si>
    <t>21:0007:000083:0001:0001:02</t>
  </si>
  <si>
    <t>93KKA1083 : 001 : 000</t>
  </si>
  <si>
    <t>21:0091:000085</t>
  </si>
  <si>
    <t>21:0007:000084</t>
  </si>
  <si>
    <t>21:0007:000084:0001:0001:00</t>
  </si>
  <si>
    <t>93KKA1084 : 001 : 000</t>
  </si>
  <si>
    <t>21:0091:000086</t>
  </si>
  <si>
    <t>21:0007:000085</t>
  </si>
  <si>
    <t>21:0007:000085:0001:0001:00</t>
  </si>
  <si>
    <t>93KKA1085 : 001 : 000</t>
  </si>
  <si>
    <t>21:0091:000087</t>
  </si>
  <si>
    <t>21:0007:000086</t>
  </si>
  <si>
    <t>21:0007:000086:0001:0001:00</t>
  </si>
  <si>
    <t>93KKA1086 : 001 : 000</t>
  </si>
  <si>
    <t>21:0091:000088</t>
  </si>
  <si>
    <t>21:0007:000087</t>
  </si>
  <si>
    <t>21:0007:000087:0001:0001:00</t>
  </si>
  <si>
    <t>93KKA1087 : 001 : 000</t>
  </si>
  <si>
    <t>21:0091:000089</t>
  </si>
  <si>
    <t>21:0007:000088</t>
  </si>
  <si>
    <t>21:0007:000088:0001:0001:00</t>
  </si>
  <si>
    <t>93KKA1088 : 001 : 000</t>
  </si>
  <si>
    <t>21:0091:000090</t>
  </si>
  <si>
    <t>21:0007:000089</t>
  </si>
  <si>
    <t>21:0007:000089:0001:0001:00</t>
  </si>
  <si>
    <t>93KKA1089 : 001 : 000</t>
  </si>
  <si>
    <t>21:0091:000091</t>
  </si>
  <si>
    <t>21:0007:000090</t>
  </si>
  <si>
    <t>21:0007:000090:0001:0001:00</t>
  </si>
  <si>
    <t>93KKA1090 : 001 : 000</t>
  </si>
  <si>
    <t>21:0091:000092</t>
  </si>
  <si>
    <t>21:0007:000091</t>
  </si>
  <si>
    <t>21:0007:000091:0001:0001:00</t>
  </si>
  <si>
    <t>93KKA1091 : 001 : 000</t>
  </si>
  <si>
    <t>21:0091:000093</t>
  </si>
  <si>
    <t>21:0007:000092</t>
  </si>
  <si>
    <t>21:0007:000092:0001:0001:00</t>
  </si>
  <si>
    <t>93KKA1092 : 001 : 000</t>
  </si>
  <si>
    <t>21:0091:000094</t>
  </si>
  <si>
    <t>21:0007:000093</t>
  </si>
  <si>
    <t>21:0007:000093:0001:0001:00</t>
  </si>
  <si>
    <t>93KKA1093 : 001 : 000</t>
  </si>
  <si>
    <t>21:0091:000095</t>
  </si>
  <si>
    <t>21:0007:000094</t>
  </si>
  <si>
    <t>21:0007:000094:0001:0001:00</t>
  </si>
  <si>
    <t>93KKA1094 : 001 : 000</t>
  </si>
  <si>
    <t>21:0091:000096</t>
  </si>
  <si>
    <t>21:0007:000095</t>
  </si>
  <si>
    <t>21:0007:000095:0001:0001:00</t>
  </si>
  <si>
    <t>93KKA1095 : 001 : 000</t>
  </si>
  <si>
    <t>21:0091:000097</t>
  </si>
  <si>
    <t>21:0007:000096</t>
  </si>
  <si>
    <t>21:0007:000096:0001:0001:00</t>
  </si>
  <si>
    <t>93KKA1097 : 001 : 000</t>
  </si>
  <si>
    <t>21:0091:000098</t>
  </si>
  <si>
    <t>21:0007:000098</t>
  </si>
  <si>
    <t>21:0007:000098:0001:0001:00</t>
  </si>
  <si>
    <t>93KKA1098 : 001 : 000</t>
  </si>
  <si>
    <t>21:0091:000099</t>
  </si>
  <si>
    <t>21:0007:000099</t>
  </si>
  <si>
    <t>21:0007:000099:0001:0001:00</t>
  </si>
  <si>
    <t>93KKA1099 : 001 : 000</t>
  </si>
  <si>
    <t>21:0091:000100</t>
  </si>
  <si>
    <t>21:0007:000100</t>
  </si>
  <si>
    <t>21:0007:000100:0001:0001:00</t>
  </si>
  <si>
    <t>93KKA1100 : 001 : 000</t>
  </si>
  <si>
    <t>21:0091:000101</t>
  </si>
  <si>
    <t>21:0007:000101</t>
  </si>
  <si>
    <t>21:0007:000101:0001:0001:00</t>
  </si>
  <si>
    <t>93KKA1101 : 001 : 000</t>
  </si>
  <si>
    <t>21:0091:000102</t>
  </si>
  <si>
    <t>21:0007:000102</t>
  </si>
  <si>
    <t>21:0007:000102:0001:0001:00</t>
  </si>
  <si>
    <t>93KKA1102 : 001 : 000</t>
  </si>
  <si>
    <t>21:0091:000103</t>
  </si>
  <si>
    <t>21:0007:000103</t>
  </si>
  <si>
    <t>21:0007:000103:0001:0001:00</t>
  </si>
  <si>
    <t>93KKA1103 : 001 : 001</t>
  </si>
  <si>
    <t>21:0091:000104</t>
  </si>
  <si>
    <t>21:0007:000104</t>
  </si>
  <si>
    <t>21:0007:000104:0001:0001:01</t>
  </si>
  <si>
    <t>93KKA1103 : 001 : 002</t>
  </si>
  <si>
    <t>21:0091:000105</t>
  </si>
  <si>
    <t>21:0007:000104:0001:0001:02</t>
  </si>
  <si>
    <t>93KKA1104 : 001 : 000</t>
  </si>
  <si>
    <t>21:0091:000106</t>
  </si>
  <si>
    <t>21:0007:000105</t>
  </si>
  <si>
    <t>21:0007:000105:0001:0001:00</t>
  </si>
  <si>
    <t>93KKA1105 : 001 : 000</t>
  </si>
  <si>
    <t>21:0091:000107</t>
  </si>
  <si>
    <t>21:0007:000106</t>
  </si>
  <si>
    <t>21:0007:000106:0001:0001:00</t>
  </si>
  <si>
    <t>93KKA1106 : 001 : 000</t>
  </si>
  <si>
    <t>21:0091:000108</t>
  </si>
  <si>
    <t>21:0007:000107</t>
  </si>
  <si>
    <t>21:0007:000107:0001:0001:00</t>
  </si>
  <si>
    <t>93KKA1107 : 001 : 000</t>
  </si>
  <si>
    <t>21:0091:000109</t>
  </si>
  <si>
    <t>21:0007:000108</t>
  </si>
  <si>
    <t>21:0007:000108:0001:0001:00</t>
  </si>
  <si>
    <t>93KKA1108 : 001 : 000</t>
  </si>
  <si>
    <t>21:0091:000110</t>
  </si>
  <si>
    <t>21:0007:000109</t>
  </si>
  <si>
    <t>21:0007:000109:0001:0001:00</t>
  </si>
  <si>
    <t>93KKA1109 : 001 : 000</t>
  </si>
  <si>
    <t>21:0091:000111</t>
  </si>
  <si>
    <t>21:0007:000110</t>
  </si>
  <si>
    <t>21:0007:000110:0001:0001:00</t>
  </si>
  <si>
    <t>93KKA1110 : 001 : 001</t>
  </si>
  <si>
    <t>21:0091:000112</t>
  </si>
  <si>
    <t>21:0007:000111</t>
  </si>
  <si>
    <t>21:0007:000111:0001:0001:01</t>
  </si>
  <si>
    <t>93KKA1110 : 001 : 002</t>
  </si>
  <si>
    <t>21:0091:000113</t>
  </si>
  <si>
    <t>21:0007:000111:0001:0001:02</t>
  </si>
  <si>
    <t>93KKA1111 : 001 : 000</t>
  </si>
  <si>
    <t>21:0091:000114</t>
  </si>
  <si>
    <t>21:0007:000112</t>
  </si>
  <si>
    <t>21:0007:000112:0001:0001:00</t>
  </si>
  <si>
    <t>93KKA1112 : 001 : 000</t>
  </si>
  <si>
    <t>21:0091:000115</t>
  </si>
  <si>
    <t>21:0007:000113</t>
  </si>
  <si>
    <t>21:0007:000113:0001:0001:00</t>
  </si>
  <si>
    <t>93KKA1113 : 001 : 000</t>
  </si>
  <si>
    <t>21:0091:000116</t>
  </si>
  <si>
    <t>21:0007:000114</t>
  </si>
  <si>
    <t>21:0007:000114:0001:0001:00</t>
  </si>
  <si>
    <t>93KKA1114 : 001 : 000</t>
  </si>
  <si>
    <t>21:0091:000117</t>
  </si>
  <si>
    <t>21:0007:000115</t>
  </si>
  <si>
    <t>21:0007:000115:0001:0001:00</t>
  </si>
  <si>
    <t>93KKA1115 : 001 : 000</t>
  </si>
  <si>
    <t>21:0091:000118</t>
  </si>
  <si>
    <t>21:0007:000116</t>
  </si>
  <si>
    <t>21:0007:000116:0001:0001:00</t>
  </si>
  <si>
    <t>93KKA1116 : 001 : 000</t>
  </si>
  <si>
    <t>21:0091:000119</t>
  </si>
  <si>
    <t>21:0007:000117</t>
  </si>
  <si>
    <t>21:0007:000117:0001:0001:00</t>
  </si>
  <si>
    <t>93KKA1117 : 001 : 000</t>
  </si>
  <si>
    <t>21:0091:000120</t>
  </si>
  <si>
    <t>21:0007:000118</t>
  </si>
  <si>
    <t>21:0007:000118:0001:0001:00</t>
  </si>
  <si>
    <t>93KKA1118 : 001 : 000</t>
  </si>
  <si>
    <t>21:0091:000121</t>
  </si>
  <si>
    <t>21:0007:000119</t>
  </si>
  <si>
    <t>21:0007:000119:0001:0001:00</t>
  </si>
  <si>
    <t>93KKA1119 : 001 : 000</t>
  </si>
  <si>
    <t>21:0091:000122</t>
  </si>
  <si>
    <t>21:0007:000120</t>
  </si>
  <si>
    <t>21:0007:000120:0001:0001:00</t>
  </si>
  <si>
    <t>93KKA1120 : 001 : 000</t>
  </si>
  <si>
    <t>21:0091:000123</t>
  </si>
  <si>
    <t>21:0007:000121</t>
  </si>
  <si>
    <t>21:0007:000121:0001:0001:00</t>
  </si>
  <si>
    <t>93KKA1121 : 001 : 001</t>
  </si>
  <si>
    <t>21:0091:000124</t>
  </si>
  <si>
    <t>21:0007:000122</t>
  </si>
  <si>
    <t>21:0007:000122:0001:0001:01</t>
  </si>
  <si>
    <t>93KKA1121 : 001 : 002</t>
  </si>
  <si>
    <t>21:0091:000125</t>
  </si>
  <si>
    <t>21:0007:000122:0001:0001:02</t>
  </si>
  <si>
    <t>93KKA1122 : 001 : 000</t>
  </si>
  <si>
    <t>21:0091:000126</t>
  </si>
  <si>
    <t>21:0007:000123</t>
  </si>
  <si>
    <t>21:0007:000123:0001:0001:00</t>
  </si>
  <si>
    <t>93KKA1123 : 001 : 000</t>
  </si>
  <si>
    <t>21:0091:000127</t>
  </si>
  <si>
    <t>21:0007:000124</t>
  </si>
  <si>
    <t>21:0007:000124:0001:0001:00</t>
  </si>
  <si>
    <t>93KKA1124 : 001 : 000</t>
  </si>
  <si>
    <t>21:0091:000128</t>
  </si>
  <si>
    <t>21:0007:000125</t>
  </si>
  <si>
    <t>21:0007:000125:0001:0001:00</t>
  </si>
  <si>
    <t>93KKA1002 : 002 : 000</t>
  </si>
  <si>
    <t>21:0092:000001</t>
  </si>
  <si>
    <t>21:0007:000003:0001:0002:00</t>
  </si>
  <si>
    <t>93KKA1003 : 002 : 000</t>
  </si>
  <si>
    <t>21:0092:000002</t>
  </si>
  <si>
    <t>21:0007:000004:0001:0002:00</t>
  </si>
  <si>
    <t>93KKA1004 : 002 : 000</t>
  </si>
  <si>
    <t>21:0092:000003</t>
  </si>
  <si>
    <t>21:0007:000005:0001:0002:00</t>
  </si>
  <si>
    <t>93KKA1005 : 002 : 000</t>
  </si>
  <si>
    <t>21:0092:000004</t>
  </si>
  <si>
    <t>21:0007:000006:0001:0002:00</t>
  </si>
  <si>
    <t>93KKA1006 : 002 : 000</t>
  </si>
  <si>
    <t>21:0092:000005</t>
  </si>
  <si>
    <t>21:0007:000007:0001:0002:00</t>
  </si>
  <si>
    <t>93KKA1007 : 002 : 000</t>
  </si>
  <si>
    <t>21:0092:000006</t>
  </si>
  <si>
    <t>21:0007:000008:0001:0002:00</t>
  </si>
  <si>
    <t>93KKA1008 : 002 : 000</t>
  </si>
  <si>
    <t>21:0092:000007</t>
  </si>
  <si>
    <t>21:0007:000009:0001:0002:00</t>
  </si>
  <si>
    <t>93KKA1010 : 002 : 000</t>
  </si>
  <si>
    <t>21:0092:000008</t>
  </si>
  <si>
    <t>21:0007:000011:0001:0002:00</t>
  </si>
  <si>
    <t>93KKA1011 : 002 : 000</t>
  </si>
  <si>
    <t>21:0092:000009</t>
  </si>
  <si>
    <t>21:0007:000012:0001:0002:00</t>
  </si>
  <si>
    <t>93KKA1012 : 002 : 000</t>
  </si>
  <si>
    <t>21:0092:000010</t>
  </si>
  <si>
    <t>21:0007:000013:0001:0002:00</t>
  </si>
  <si>
    <t>93KKA1013 : 002 : 000</t>
  </si>
  <si>
    <t>21:0092:000011</t>
  </si>
  <si>
    <t>21:0007:000014:0001:0002:00</t>
  </si>
  <si>
    <t>93KKA1014 : 002 : 000</t>
  </si>
  <si>
    <t>21:0092:000012</t>
  </si>
  <si>
    <t>21:0007:000015:0001:0002:00</t>
  </si>
  <si>
    <t>93KKA1015 : 002 : 000</t>
  </si>
  <si>
    <t>21:0092:000013</t>
  </si>
  <si>
    <t>21:0007:000016:0001:0002:00</t>
  </si>
  <si>
    <t>93KKA1016 : 002 : 000</t>
  </si>
  <si>
    <t>21:0092:000014</t>
  </si>
  <si>
    <t>21:0007:000017:0001:0002:00</t>
  </si>
  <si>
    <t>93KKA1017 : 002 : 000</t>
  </si>
  <si>
    <t>21:0092:000015</t>
  </si>
  <si>
    <t>21:0007:000018:0001:0002:00</t>
  </si>
  <si>
    <t>93KKA1018 : 002 : 000</t>
  </si>
  <si>
    <t>21:0092:000016</t>
  </si>
  <si>
    <t>21:0007:000019:0001:0002:00</t>
  </si>
  <si>
    <t>93KKA1019 : 002 : 000</t>
  </si>
  <si>
    <t>21:0092:000017</t>
  </si>
  <si>
    <t>21:0007:000020:0001:0002:00</t>
  </si>
  <si>
    <t>93KKA1020 : 002 : 000</t>
  </si>
  <si>
    <t>21:0092:000018</t>
  </si>
  <si>
    <t>21:0007:000021:0001:0002:00</t>
  </si>
  <si>
    <t>93KKA1021 : 002 : 000</t>
  </si>
  <si>
    <t>21:0092:000019</t>
  </si>
  <si>
    <t>21:0007:000022:0001:0002:00</t>
  </si>
  <si>
    <t>93KKA1022 : 002 : 000</t>
  </si>
  <si>
    <t>21:0092:000020</t>
  </si>
  <si>
    <t>21:0007:000023:0001:0002:00</t>
  </si>
  <si>
    <t>93KKA1023 : 002 : 000</t>
  </si>
  <si>
    <t>21:0092:000021</t>
  </si>
  <si>
    <t>21:0007:000024:0001:0002:00</t>
  </si>
  <si>
    <t>93KKA1024 : 002 : 000</t>
  </si>
  <si>
    <t>21:0092:000022</t>
  </si>
  <si>
    <t>21:0007:000025:0001:0002:00</t>
  </si>
  <si>
    <t>93KKA1025 : 002 : 000</t>
  </si>
  <si>
    <t>21:0092:000023</t>
  </si>
  <si>
    <t>21:0007:000026:0001:0002:00</t>
  </si>
  <si>
    <t>93KKA1026 : 002 : 000</t>
  </si>
  <si>
    <t>21:0092:000024</t>
  </si>
  <si>
    <t>21:0007:000027:0001:0002:00</t>
  </si>
  <si>
    <t>93KKA1027 : 002 : 000</t>
  </si>
  <si>
    <t>21:0092:000025</t>
  </si>
  <si>
    <t>21:0007:000028:0001:0002:00</t>
  </si>
  <si>
    <t>93KKA1028 : 002 : 000</t>
  </si>
  <si>
    <t>21:0092:000026</t>
  </si>
  <si>
    <t>21:0007:000029:0001:0002:00</t>
  </si>
  <si>
    <t>93KKA1030 : 002 : 000</t>
  </si>
  <si>
    <t>21:0092:000027</t>
  </si>
  <si>
    <t>21:0007:000031:0001:0002:00</t>
  </si>
  <si>
    <t>93KKA1031 : 002 : 000</t>
  </si>
  <si>
    <t>21:0092:000028</t>
  </si>
  <si>
    <t>21:0007:000032:0001:0002:00</t>
  </si>
  <si>
    <t>93KKA1032 : 002 : 000</t>
  </si>
  <si>
    <t>21:0092:000029</t>
  </si>
  <si>
    <t>21:0007:000033:0001:0002:00</t>
  </si>
  <si>
    <t>93KKA1033 : 002 : 000</t>
  </si>
  <si>
    <t>21:0092:000030</t>
  </si>
  <si>
    <t>21:0007:000034:0001:0002:00</t>
  </si>
  <si>
    <t>93KKA1034 : 002 : 000</t>
  </si>
  <si>
    <t>21:0092:000031</t>
  </si>
  <si>
    <t>21:0007:000035:0001:0002:00</t>
  </si>
  <si>
    <t>93KKA1035 : 002 : 000</t>
  </si>
  <si>
    <t>21:0092:000032</t>
  </si>
  <si>
    <t>21:0007:000036:0001:0002:00</t>
  </si>
  <si>
    <t>93KKA1036 : 002 : 000</t>
  </si>
  <si>
    <t>21:0092:000033</t>
  </si>
  <si>
    <t>21:0007:000037:0001:0002:00</t>
  </si>
  <si>
    <t>93KKA1037 : 002 : 000</t>
  </si>
  <si>
    <t>21:0092:000034</t>
  </si>
  <si>
    <t>21:0007:000038:0001:0002:00</t>
  </si>
  <si>
    <t>93KKA1038 : 002 : 000</t>
  </si>
  <si>
    <t>21:0092:000035</t>
  </si>
  <si>
    <t>21:0007:000039:0001:0002:00</t>
  </si>
  <si>
    <t>93KKA1039 : 002 : 000</t>
  </si>
  <si>
    <t>21:0092:000036</t>
  </si>
  <si>
    <t>21:0007:000040:0001:0002:00</t>
  </si>
  <si>
    <t>93KKA1040 : 002 : 000</t>
  </si>
  <si>
    <t>21:0092:000037</t>
  </si>
  <si>
    <t>21:0007:000041:0001:0002:00</t>
  </si>
  <si>
    <t>93KKA1042 : 002 : 000</t>
  </si>
  <si>
    <t>21:0092:000038</t>
  </si>
  <si>
    <t>21:0007:000043:0001:0002:00</t>
  </si>
  <si>
    <t>93KKA1043 : 002 : 000</t>
  </si>
  <si>
    <t>21:0092:000039</t>
  </si>
  <si>
    <t>21:0007:000044:0001:0002:00</t>
  </si>
  <si>
    <t>93KKA1044 : 002 : 000</t>
  </si>
  <si>
    <t>21:0092:000040</t>
  </si>
  <si>
    <t>21:0007:000045:0001:0002:00</t>
  </si>
  <si>
    <t>93KKA1045 : 002 : 000</t>
  </si>
  <si>
    <t>21:0092:000041</t>
  </si>
  <si>
    <t>21:0007:000046:0001:0002:00</t>
  </si>
  <si>
    <t>93KKA1046 : 002 : 000</t>
  </si>
  <si>
    <t>21:0092:000042</t>
  </si>
  <si>
    <t>21:0007:000047:0001:0002:00</t>
  </si>
  <si>
    <t>93KKA1047 : 002 : 000</t>
  </si>
  <si>
    <t>21:0092:000043</t>
  </si>
  <si>
    <t>21:0007:000048:0001:0002:00</t>
  </si>
  <si>
    <t>93KKA1048 : 002 : 000</t>
  </si>
  <si>
    <t>21:0092:000044</t>
  </si>
  <si>
    <t>21:0007:000049:0001:0002:00</t>
  </si>
  <si>
    <t>93KKA1049 : 002 : 000</t>
  </si>
  <si>
    <t>21:0092:000045</t>
  </si>
  <si>
    <t>21:0007:000050:0001:0002:00</t>
  </si>
  <si>
    <t>93KKA1050 : 002 : 000</t>
  </si>
  <si>
    <t>21:0092:000046</t>
  </si>
  <si>
    <t>21:0007:000051:0001:0002:00</t>
  </si>
  <si>
    <t>93KKA1051 : 002 : 000</t>
  </si>
  <si>
    <t>21:0092:000047</t>
  </si>
  <si>
    <t>21:0007:000052:0001:0002:00</t>
  </si>
  <si>
    <t>93KKA1052 : 002 : 000</t>
  </si>
  <si>
    <t>21:0092:000048</t>
  </si>
  <si>
    <t>21:0007:000053:0001:0002:00</t>
  </si>
  <si>
    <t>93KKA1053 : 002 : 000</t>
  </si>
  <si>
    <t>21:0092:000049</t>
  </si>
  <si>
    <t>21:0007:000054:0001:0002:00</t>
  </si>
  <si>
    <t>93KKA1054 : 002 : 000</t>
  </si>
  <si>
    <t>21:0092:000050</t>
  </si>
  <si>
    <t>21:0007:000055:0001:0002:00</t>
  </si>
  <si>
    <t>93KKA1055 : 002 : 000</t>
  </si>
  <si>
    <t>21:0092:000051</t>
  </si>
  <si>
    <t>21:0007:000056:0001:0002:00</t>
  </si>
  <si>
    <t>93KKA1056 : 002 : 000</t>
  </si>
  <si>
    <t>21:0092:000052</t>
  </si>
  <si>
    <t>21:0007:000057:0001:0002:00</t>
  </si>
  <si>
    <t>93KKA1057 : 002 : 000</t>
  </si>
  <si>
    <t>21:0092:000053</t>
  </si>
  <si>
    <t>21:0007:000058:0001:0002:00</t>
  </si>
  <si>
    <t>93KKA1058 : 002 : 000</t>
  </si>
  <si>
    <t>21:0092:000054</t>
  </si>
  <si>
    <t>21:0007:000059:0001:0002:00</t>
  </si>
  <si>
    <t>93KKA1059 : 002 : 000</t>
  </si>
  <si>
    <t>21:0092:000055</t>
  </si>
  <si>
    <t>21:0007:000060:0001:0002:00</t>
  </si>
  <si>
    <t>93KKA1060 : 002 : 000</t>
  </si>
  <si>
    <t>21:0092:000056</t>
  </si>
  <si>
    <t>21:0007:000061:0001:0002:00</t>
  </si>
  <si>
    <t>93KKA1061 : 002 : 000</t>
  </si>
  <si>
    <t>21:0092:000057</t>
  </si>
  <si>
    <t>21:0007:000062:0001:0002:00</t>
  </si>
  <si>
    <t>93KKA1062 : 002 : 000</t>
  </si>
  <si>
    <t>21:0092:000058</t>
  </si>
  <si>
    <t>21:0007:000063:0001:0002:00</t>
  </si>
  <si>
    <t>93KKA1063 : 002 : 000</t>
  </si>
  <si>
    <t>21:0092:000059</t>
  </si>
  <si>
    <t>21:0007:000064:0001:0002:00</t>
  </si>
  <si>
    <t>93KKA1064 : 002 : 000</t>
  </si>
  <si>
    <t>21:0092:000060</t>
  </si>
  <si>
    <t>21:0007:000065:0001:0002:00</t>
  </si>
  <si>
    <t>93KKA1065 : 002 : 000</t>
  </si>
  <si>
    <t>21:0092:000061</t>
  </si>
  <si>
    <t>21:0007:000066:0001:0002:00</t>
  </si>
  <si>
    <t>93KKA1066 : 002 : 000</t>
  </si>
  <si>
    <t>21:0092:000062</t>
  </si>
  <si>
    <t>21:0007:000067:0001:0002:00</t>
  </si>
  <si>
    <t>93KKA1067 : 002 : 000</t>
  </si>
  <si>
    <t>21:0092:000063</t>
  </si>
  <si>
    <t>21:0007:000068:0001:0002:00</t>
  </si>
  <si>
    <t>93KKA1068 : 002 : 000</t>
  </si>
  <si>
    <t>21:0092:000064</t>
  </si>
  <si>
    <t>21:0007:000069:0001:0002:00</t>
  </si>
  <si>
    <t>93KKA1069 : 002 : 000</t>
  </si>
  <si>
    <t>21:0092:000065</t>
  </si>
  <si>
    <t>21:0007:000070:0001:0002:00</t>
  </si>
  <si>
    <t>93KKA1070 : 002 : 000</t>
  </si>
  <si>
    <t>21:0092:000066</t>
  </si>
  <si>
    <t>21:0007:000071:0001:0002:00</t>
  </si>
  <si>
    <t>93KKA1071 : 002 : 000</t>
  </si>
  <si>
    <t>21:0092:000067</t>
  </si>
  <si>
    <t>21:0007:000072:0001:0002:00</t>
  </si>
  <si>
    <t>93KKA1072 : 002 : 000</t>
  </si>
  <si>
    <t>21:0092:000068</t>
  </si>
  <si>
    <t>21:0007:000073:0001:0002:00</t>
  </si>
  <si>
    <t>93KKA1073 : 002 : 000</t>
  </si>
  <si>
    <t>21:0092:000069</t>
  </si>
  <si>
    <t>21:0007:000074:0001:0002:00</t>
  </si>
  <si>
    <t>93KKA1074 : 002 : 000</t>
  </si>
  <si>
    <t>21:0092:000070</t>
  </si>
  <si>
    <t>21:0007:000075:0001:0002:00</t>
  </si>
  <si>
    <t>93KKA1075 : 002 : 000</t>
  </si>
  <si>
    <t>21:0092:000071</t>
  </si>
  <si>
    <t>21:0007:000076:0001:0002:00</t>
  </si>
  <si>
    <t>93KKA1076 : 002 : 000</t>
  </si>
  <si>
    <t>21:0092:000072</t>
  </si>
  <si>
    <t>21:0007:000077:0001:0002:00</t>
  </si>
  <si>
    <t>93KKA1077 : 002 : 000</t>
  </si>
  <si>
    <t>21:0092:000073</t>
  </si>
  <si>
    <t>21:0007:000078:0001:0002:00</t>
  </si>
  <si>
    <t>93KKA1078 : 002 : 000</t>
  </si>
  <si>
    <t>21:0092:000074</t>
  </si>
  <si>
    <t>21:0007:000079:0001:0002:00</t>
  </si>
  <si>
    <t>93KKA1079 : 002 : 000</t>
  </si>
  <si>
    <t>21:0092:000075</t>
  </si>
  <si>
    <t>21:0007:000080:0001:0002:00</t>
  </si>
  <si>
    <t>93KKA1080 : 002 : 000</t>
  </si>
  <si>
    <t>21:0092:000076</t>
  </si>
  <si>
    <t>21:0007:000081:0001:0002:00</t>
  </si>
  <si>
    <t>93KKA1081 : 002 : 000</t>
  </si>
  <si>
    <t>21:0092:000077</t>
  </si>
  <si>
    <t>21:0007:000082:0001:0002:00</t>
  </si>
  <si>
    <t>93KKA1082 : 002 : 000</t>
  </si>
  <si>
    <t>21:0092:000078</t>
  </si>
  <si>
    <t>21:0007:000083:0001:0002:00</t>
  </si>
  <si>
    <t>93KKA1083 : 002 : 000</t>
  </si>
  <si>
    <t>21:0092:000079</t>
  </si>
  <si>
    <t>21:0007:000084:0001:0002:00</t>
  </si>
  <si>
    <t>93KKA1084 : 002 : 000</t>
  </si>
  <si>
    <t>21:0092:000080</t>
  </si>
  <si>
    <t>21:0007:000085:0001:0002:00</t>
  </si>
  <si>
    <t>93KKA1085 : 002 : 000</t>
  </si>
  <si>
    <t>21:0092:000081</t>
  </si>
  <si>
    <t>21:0007:000086:0001:0002:00</t>
  </si>
  <si>
    <t>93KKA1086 : 002 : 000</t>
  </si>
  <si>
    <t>21:0092:000082</t>
  </si>
  <si>
    <t>21:0007:000087:0001:0002:00</t>
  </si>
  <si>
    <t>93KKA1087 : 002 : 000</t>
  </si>
  <si>
    <t>21:0092:000083</t>
  </si>
  <si>
    <t>21:0007:000088:0001:0002:00</t>
  </si>
  <si>
    <t>93KKA1088 : 002 : 000</t>
  </si>
  <si>
    <t>21:0092:000084</t>
  </si>
  <si>
    <t>21:0007:000089:0001:0002:00</t>
  </si>
  <si>
    <t>93KKA1089 : 002 : 000</t>
  </si>
  <si>
    <t>21:0092:000085</t>
  </si>
  <si>
    <t>21:0007:000090:0001:0002:00</t>
  </si>
  <si>
    <t>93KKA1090 : 002 : 000</t>
  </si>
  <si>
    <t>21:0092:000086</t>
  </si>
  <si>
    <t>21:0007:000091:0001:0002:00</t>
  </si>
  <si>
    <t>93KKA1092 : 002 : 000</t>
  </si>
  <si>
    <t>21:0092:000087</t>
  </si>
  <si>
    <t>21:0007:000093:0001:0002:00</t>
  </si>
  <si>
    <t>93KKA1094 : 002 : 000</t>
  </si>
  <si>
    <t>21:0092:000088</t>
  </si>
  <si>
    <t>21:0007:000095:0001:0002:00</t>
  </si>
  <si>
    <t>93KKA1095 : 002 : 000</t>
  </si>
  <si>
    <t>21:0092:000089</t>
  </si>
  <si>
    <t>21:0007:000096:0001:0002:00</t>
  </si>
  <si>
    <t>93KKA1096 : 002 : 000</t>
  </si>
  <si>
    <t>21:0092:000090</t>
  </si>
  <si>
    <t>21:0007:000097</t>
  </si>
  <si>
    <t>21:0007:000097:0001:0002:00</t>
  </si>
  <si>
    <t>93KKA1097 : 002 : 000</t>
  </si>
  <si>
    <t>21:0092:000091</t>
  </si>
  <si>
    <t>21:0007:000098:0001:0002:00</t>
  </si>
  <si>
    <t>93KKA1098 : 002 : 000</t>
  </si>
  <si>
    <t>21:0092:000092</t>
  </si>
  <si>
    <t>21:0007:000099:0001:0002:00</t>
  </si>
  <si>
    <t>93KKA1099 : 002 : 000</t>
  </si>
  <si>
    <t>21:0092:000093</t>
  </si>
  <si>
    <t>21:0007:000100:0001:0002:00</t>
  </si>
  <si>
    <t>93KKA1100 : 002 : 000</t>
  </si>
  <si>
    <t>21:0092:000094</t>
  </si>
  <si>
    <t>21:0007:000101:0001:0002:00</t>
  </si>
  <si>
    <t>93KKA1101 : 002 : 000</t>
  </si>
  <si>
    <t>21:0092:000095</t>
  </si>
  <si>
    <t>21:0007:000102:0001:0002:00</t>
  </si>
  <si>
    <t>93KKA1102 : 002 : 000</t>
  </si>
  <si>
    <t>21:0092:000096</t>
  </si>
  <si>
    <t>21:0007:000103:0001:0002:00</t>
  </si>
  <si>
    <t>93KKA1103 : 002 : 000</t>
  </si>
  <si>
    <t>21:0092:000097</t>
  </si>
  <si>
    <t>21:0007:000104:0001:0002:00</t>
  </si>
  <si>
    <t>93KKA1104 : 002 : 000</t>
  </si>
  <si>
    <t>21:0092:000098</t>
  </si>
  <si>
    <t>21:0007:000105:0001:0002:00</t>
  </si>
  <si>
    <t>93KKA1105 : 002 : 000</t>
  </si>
  <si>
    <t>21:0092:000099</t>
  </si>
  <si>
    <t>21:0007:000106:0001:0002:00</t>
  </si>
  <si>
    <t>93KKA1106 : 002 : 000</t>
  </si>
  <si>
    <t>21:0092:000100</t>
  </si>
  <si>
    <t>21:0007:000107:0001:0002:00</t>
  </si>
  <si>
    <t>93KKA1107 : 002 : 000</t>
  </si>
  <si>
    <t>21:0092:000101</t>
  </si>
  <si>
    <t>21:0007:000108:0001:0002:00</t>
  </si>
  <si>
    <t>93KKA1108 : 002 : 000</t>
  </si>
  <si>
    <t>21:0092:000102</t>
  </si>
  <si>
    <t>21:0007:000109:0001:0002:00</t>
  </si>
  <si>
    <t>93KKA1109 : 002 : 000</t>
  </si>
  <si>
    <t>21:0092:000103</t>
  </si>
  <si>
    <t>21:0007:000110:0001:0002:00</t>
  </si>
  <si>
    <t>93KKA1110 : 002 : 000</t>
  </si>
  <si>
    <t>21:0092:000104</t>
  </si>
  <si>
    <t>21:0007:000111:0001:0002:00</t>
  </si>
  <si>
    <t>93KKA1111 : 002 : 000</t>
  </si>
  <si>
    <t>21:0092:000105</t>
  </si>
  <si>
    <t>21:0007:000112:0001:0002:00</t>
  </si>
  <si>
    <t>93KKA1112 : 002 : 000</t>
  </si>
  <si>
    <t>21:0092:000106</t>
  </si>
  <si>
    <t>21:0007:000113:0001:0002:00</t>
  </si>
  <si>
    <t>93KKA1113 : 002 : 000</t>
  </si>
  <si>
    <t>21:0092:000107</t>
  </si>
  <si>
    <t>21:0007:000114:0001:0002:00</t>
  </si>
  <si>
    <t>93KKA1114 : 002 : 000</t>
  </si>
  <si>
    <t>21:0092:000108</t>
  </si>
  <si>
    <t>21:0007:000115:0001:0002:00</t>
  </si>
  <si>
    <t>93KKA1115 : 002 : 000</t>
  </si>
  <si>
    <t>21:0092:000109</t>
  </si>
  <si>
    <t>21:0007:000116:0001:0002:00</t>
  </si>
  <si>
    <t>93KKA1116 : 002 : 000</t>
  </si>
  <si>
    <t>21:0092:000110</t>
  </si>
  <si>
    <t>21:0007:000117:0001:0002:00</t>
  </si>
  <si>
    <t>93KKA1117 : 002 : 000</t>
  </si>
  <si>
    <t>21:0092:000111</t>
  </si>
  <si>
    <t>21:0007:000118:0001:0002:00</t>
  </si>
  <si>
    <t>93KKA1118 : 002 : 000</t>
  </si>
  <si>
    <t>21:0092:000112</t>
  </si>
  <si>
    <t>21:0007:000119:0001:0002:00</t>
  </si>
  <si>
    <t>93KKA1119 : 002 : 000</t>
  </si>
  <si>
    <t>21:0092:000113</t>
  </si>
  <si>
    <t>21:0007:000120:0001:0002:00</t>
  </si>
  <si>
    <t>93KKA1120 : 002 : 000</t>
  </si>
  <si>
    <t>21:0092:000114</t>
  </si>
  <si>
    <t>21:0007:000121:0001:0002:00</t>
  </si>
  <si>
    <t>93KKA1122 : 002 : 000</t>
  </si>
  <si>
    <t>21:0092:000115</t>
  </si>
  <si>
    <t>21:0007:000123:0001:0002:00</t>
  </si>
  <si>
    <t>93KKA1123 : 002 : 000</t>
  </si>
  <si>
    <t>21:0092:000116</t>
  </si>
  <si>
    <t>21:0007:000124:0001:0002:00</t>
  </si>
  <si>
    <t>93KKA1124 : 002 : 000</t>
  </si>
  <si>
    <t>21:0092:000117</t>
  </si>
  <si>
    <t>21:0007:000125:0001:0002:00</t>
  </si>
  <si>
    <t>94KKA2001 : 001 : 000</t>
  </si>
  <si>
    <t>21:0094:000001</t>
  </si>
  <si>
    <t>21:0012:000001</t>
  </si>
  <si>
    <t>21:0012:000001:0001:0001:00</t>
  </si>
  <si>
    <t>94KKA2002 : 001 : 000</t>
  </si>
  <si>
    <t>21:0094:000002</t>
  </si>
  <si>
    <t>21:0012:000002</t>
  </si>
  <si>
    <t>21:0012:000002:0001:0001:00</t>
  </si>
  <si>
    <t>94KKA2003 : 001 : 000</t>
  </si>
  <si>
    <t>21:0094:000003</t>
  </si>
  <si>
    <t>21:0012:000003</t>
  </si>
  <si>
    <t>21:0012:000003:0001:0001:00</t>
  </si>
  <si>
    <t>94KKA2004 : 001 : 000</t>
  </si>
  <si>
    <t>21:0094:000004</t>
  </si>
  <si>
    <t>21:0012:000004</t>
  </si>
  <si>
    <t>21:0012:000004:0001:0001:00</t>
  </si>
  <si>
    <t>94KKA2005 : 001 : 001</t>
  </si>
  <si>
    <t>21:0094:000005</t>
  </si>
  <si>
    <t>21:0012:000005</t>
  </si>
  <si>
    <t>21:0012:000005:0001:0001:01</t>
  </si>
  <si>
    <t>94KKA2005 : 001 : 002</t>
  </si>
  <si>
    <t>21:0094:000006</t>
  </si>
  <si>
    <t>21:0012:000005:0001:0001:02</t>
  </si>
  <si>
    <t>94KKA2006 : 001 : 000</t>
  </si>
  <si>
    <t>21:0094:000007</t>
  </si>
  <si>
    <t>21:0012:000006</t>
  </si>
  <si>
    <t>21:0012:000006:0001:0001:00</t>
  </si>
  <si>
    <t>94KKA2007 : 001 : 000</t>
  </si>
  <si>
    <t>21:0094:000008</t>
  </si>
  <si>
    <t>21:0012:000007</t>
  </si>
  <si>
    <t>21:0012:000007:0001:0001:00</t>
  </si>
  <si>
    <t>94KKA2008 : 001 : 000</t>
  </si>
  <si>
    <t>21:0094:000009</t>
  </si>
  <si>
    <t>21:0012:000008</t>
  </si>
  <si>
    <t>21:0012:000008:0001:0001:00</t>
  </si>
  <si>
    <t>94KKA2009 : 001 : 000</t>
  </si>
  <si>
    <t>21:0094:000010</t>
  </si>
  <si>
    <t>21:0012:000009</t>
  </si>
  <si>
    <t>21:0012:000009:0001:0001:00</t>
  </si>
  <si>
    <t>94KKA2010 : 001 : 000</t>
  </si>
  <si>
    <t>21:0094:000011</t>
  </si>
  <si>
    <t>21:0012:000010</t>
  </si>
  <si>
    <t>21:0012:000010:0001:0001:00</t>
  </si>
  <si>
    <t>94KKA2011 : 001 : 000</t>
  </si>
  <si>
    <t>21:0094:000012</t>
  </si>
  <si>
    <t>21:0012:000011</t>
  </si>
  <si>
    <t>21:0012:000011:0001:0001:00</t>
  </si>
  <si>
    <t>94KKA2012 : 001 : 000</t>
  </si>
  <si>
    <t>21:0094:000013</t>
  </si>
  <si>
    <t>21:0012:000012</t>
  </si>
  <si>
    <t>21:0012:000012:0001:0001:00</t>
  </si>
  <si>
    <t>94KKA2013 : 001 : 000</t>
  </si>
  <si>
    <t>21:0094:000014</t>
  </si>
  <si>
    <t>21:0012:000013</t>
  </si>
  <si>
    <t>21:0012:000013:0001:0001:00</t>
  </si>
  <si>
    <t>94KKA2014 : 001 : 000</t>
  </si>
  <si>
    <t>21:0094:000015</t>
  </si>
  <si>
    <t>21:0012:000014</t>
  </si>
  <si>
    <t>21:0012:000014:0001:0001:00</t>
  </si>
  <si>
    <t>94KKA2015 : 001 : 001</t>
  </si>
  <si>
    <t>21:0094:000016</t>
  </si>
  <si>
    <t>21:0012:000015</t>
  </si>
  <si>
    <t>21:0012:000015:0001:0001:01</t>
  </si>
  <si>
    <t>94KKA2015 : 001 : 002</t>
  </si>
  <si>
    <t>21:0094:000017</t>
  </si>
  <si>
    <t>21:0012:000015:0001:0001:02</t>
  </si>
  <si>
    <t>94KKA2016 : 001 : 000</t>
  </si>
  <si>
    <t>21:0094:000018</t>
  </si>
  <si>
    <t>21:0012:000016</t>
  </si>
  <si>
    <t>21:0012:000016:0001:0001:00</t>
  </si>
  <si>
    <t>94KKA2017 : 001 : 000</t>
  </si>
  <si>
    <t>21:0094:000019</t>
  </si>
  <si>
    <t>21:0012:000017</t>
  </si>
  <si>
    <t>21:0012:000017:0001:0001:00</t>
  </si>
  <si>
    <t>94KKA2018 : 001 : 000</t>
  </si>
  <si>
    <t>21:0094:000020</t>
  </si>
  <si>
    <t>21:0012:000018</t>
  </si>
  <si>
    <t>21:0012:000018:0001:0001:00</t>
  </si>
  <si>
    <t>94KKA2019 : 001 : 000</t>
  </si>
  <si>
    <t>21:0094:000021</t>
  </si>
  <si>
    <t>21:0012:000019</t>
  </si>
  <si>
    <t>21:0012:000019:0001:0001:00</t>
  </si>
  <si>
    <t>94KKA2020 : 001 : 000</t>
  </si>
  <si>
    <t>21:0094:000022</t>
  </si>
  <si>
    <t>21:0012:000020</t>
  </si>
  <si>
    <t>21:0012:000020:0001:0001:00</t>
  </si>
  <si>
    <t>94KKA2021 : 001 : 000</t>
  </si>
  <si>
    <t>21:0094:000023</t>
  </si>
  <si>
    <t>21:0012:000021</t>
  </si>
  <si>
    <t>21:0012:000021:0001:0001:00</t>
  </si>
  <si>
    <t>94KKA2022 : 001 : 000</t>
  </si>
  <si>
    <t>21:0094:000024</t>
  </si>
  <si>
    <t>21:0012:000022</t>
  </si>
  <si>
    <t>21:0012:000022:0001:0001:00</t>
  </si>
  <si>
    <t>94KKA2023 : 001 : 000</t>
  </si>
  <si>
    <t>21:0094:000025</t>
  </si>
  <si>
    <t>21:0012:000023</t>
  </si>
  <si>
    <t>21:0012:000023:0001:0001:00</t>
  </si>
  <si>
    <t>94KKA2024 : 001 : 000</t>
  </si>
  <si>
    <t>21:0094:000026</t>
  </si>
  <si>
    <t>21:0012:000024</t>
  </si>
  <si>
    <t>21:0012:000024:0001:0001:00</t>
  </si>
  <si>
    <t>94KKA2025 : 001 : 000</t>
  </si>
  <si>
    <t>21:0094:000027</t>
  </si>
  <si>
    <t>21:0012:000025</t>
  </si>
  <si>
    <t>21:0012:000025:0001:0001:00</t>
  </si>
  <si>
    <t>94KKA2026 : 001 : 000</t>
  </si>
  <si>
    <t>21:0094:000028</t>
  </si>
  <si>
    <t>21:0012:000026</t>
  </si>
  <si>
    <t>21:0012:000026:0001:0001:00</t>
  </si>
  <si>
    <t>94KKA2027 : 001 : 000</t>
  </si>
  <si>
    <t>21:0094:000029</t>
  </si>
  <si>
    <t>21:0012:000027</t>
  </si>
  <si>
    <t>21:0012:000027:0001:0001:00</t>
  </si>
  <si>
    <t>94KKA2028 : 001 : 001</t>
  </si>
  <si>
    <t>21:0094:000030</t>
  </si>
  <si>
    <t>21:0012:000028</t>
  </si>
  <si>
    <t>21:0012:000028:0001:0001:01</t>
  </si>
  <si>
    <t>94KKA2028 : 001 : 002</t>
  </si>
  <si>
    <t>21:0094:000031</t>
  </si>
  <si>
    <t>21:0012:000028:0001:0001:02</t>
  </si>
  <si>
    <t>94KKA2029 : 001 : 000</t>
  </si>
  <si>
    <t>21:0094:000032</t>
  </si>
  <si>
    <t>21:0012:000029</t>
  </si>
  <si>
    <t>21:0012:000029:0001:0001:00</t>
  </si>
  <si>
    <t>94KKA2030 : 001 : 000</t>
  </si>
  <si>
    <t>21:0094:000033</t>
  </si>
  <si>
    <t>21:0012:000030</t>
  </si>
  <si>
    <t>21:0012:000030:0001:0001:00</t>
  </si>
  <si>
    <t>94KKA2031 : 001 : 000</t>
  </si>
  <si>
    <t>21:0094:000034</t>
  </si>
  <si>
    <t>21:0012:000031</t>
  </si>
  <si>
    <t>21:0012:000031:0001:0001:00</t>
  </si>
  <si>
    <t>94KKA2032 : 001 : 000</t>
  </si>
  <si>
    <t>21:0094:000035</t>
  </si>
  <si>
    <t>21:0012:000032</t>
  </si>
  <si>
    <t>21:0012:000032:0001:0001:00</t>
  </si>
  <si>
    <t>94KKA2033 : 001 : 000</t>
  </si>
  <si>
    <t>21:0094:000036</t>
  </si>
  <si>
    <t>21:0012:000033</t>
  </si>
  <si>
    <t>21:0012:000033:0001:0001:00</t>
  </si>
  <si>
    <t>94KKA2034 : 001 : 000</t>
  </si>
  <si>
    <t>21:0094:000037</t>
  </si>
  <si>
    <t>21:0012:000034</t>
  </si>
  <si>
    <t>21:0012:000034:0001:0001:00</t>
  </si>
  <si>
    <t>94KKA2035 : 001 : 000</t>
  </si>
  <si>
    <t>21:0094:000038</t>
  </si>
  <si>
    <t>21:0012:000035</t>
  </si>
  <si>
    <t>21:0012:000035:0001:0001:00</t>
  </si>
  <si>
    <t>94KKA2036 : 001 : 000</t>
  </si>
  <si>
    <t>21:0094:000039</t>
  </si>
  <si>
    <t>21:0012:000036</t>
  </si>
  <si>
    <t>21:0012:000036:0001:0001:00</t>
  </si>
  <si>
    <t>94KKA2037 : 001 : 000</t>
  </si>
  <si>
    <t>21:0094:000040</t>
  </si>
  <si>
    <t>21:0012:000037</t>
  </si>
  <si>
    <t>21:0012:000037:0001:0001:00</t>
  </si>
  <si>
    <t>94KKA2038 : 001 : 000</t>
  </si>
  <si>
    <t>21:0094:000041</t>
  </si>
  <si>
    <t>21:0012:000038</t>
  </si>
  <si>
    <t>21:0012:000038:0001:0001:00</t>
  </si>
  <si>
    <t>94KKA2039 : 001 : 000</t>
  </si>
  <si>
    <t>21:0094:000042</t>
  </si>
  <si>
    <t>21:0012:000039</t>
  </si>
  <si>
    <t>21:0012:000039:0001:0001:00</t>
  </si>
  <si>
    <t>94KKA2040 : 001 : 000</t>
  </si>
  <si>
    <t>21:0094:000043</t>
  </si>
  <si>
    <t>21:0012:000040</t>
  </si>
  <si>
    <t>21:0012:000040:0001:0001:00</t>
  </si>
  <si>
    <t>94KKA2041 : 001 : 000</t>
  </si>
  <si>
    <t>21:0094:000044</t>
  </si>
  <si>
    <t>21:0012:000041</t>
  </si>
  <si>
    <t>21:0012:000041:0001:0001:00</t>
  </si>
  <si>
    <t>94KKA2042 : 001 : 000</t>
  </si>
  <si>
    <t>21:0094:000045</t>
  </si>
  <si>
    <t>21:0012:000042</t>
  </si>
  <si>
    <t>21:0012:000042:0001:0001:00</t>
  </si>
  <si>
    <t>94KKA2043 : 001 : 000</t>
  </si>
  <si>
    <t>21:0094:000046</t>
  </si>
  <si>
    <t>21:0012:000043</t>
  </si>
  <si>
    <t>21:0012:000043:0001:0001:00</t>
  </si>
  <si>
    <t>94KKA2044 : 001 : 000</t>
  </si>
  <si>
    <t>21:0094:000047</t>
  </si>
  <si>
    <t>21:0012:000044</t>
  </si>
  <si>
    <t>21:0012:000044:0001:0001:00</t>
  </si>
  <si>
    <t>94KKA2045 : 001 : 000</t>
  </si>
  <si>
    <t>21:0094:000048</t>
  </si>
  <si>
    <t>21:0012:000045</t>
  </si>
  <si>
    <t>21:0012:000045:0001:0001:00</t>
  </si>
  <si>
    <t>94KKA2046 : 001 : 001</t>
  </si>
  <si>
    <t>21:0094:000049</t>
  </si>
  <si>
    <t>21:0012:000046</t>
  </si>
  <si>
    <t>21:0012:000046:0001:0001:01</t>
  </si>
  <si>
    <t>94KKA2046 : 001 : 002</t>
  </si>
  <si>
    <t>21:0094:000050</t>
  </si>
  <si>
    <t>21:0012:000046:0001:0001:02</t>
  </si>
  <si>
    <t>94KKA2047 : 001 : 000</t>
  </si>
  <si>
    <t>21:0094:000051</t>
  </si>
  <si>
    <t>21:0012:000047</t>
  </si>
  <si>
    <t>21:0012:000047:0001:0001:00</t>
  </si>
  <si>
    <t>94KKA2048 : 001 : 000</t>
  </si>
  <si>
    <t>21:0094:000052</t>
  </si>
  <si>
    <t>21:0012:000048</t>
  </si>
  <si>
    <t>21:0012:000048:0001:0001:00</t>
  </si>
  <si>
    <t>94KKA2049 : 001 : 000</t>
  </si>
  <si>
    <t>21:0094:000053</t>
  </si>
  <si>
    <t>21:0012:000049</t>
  </si>
  <si>
    <t>21:0012:000049:0001:0001:00</t>
  </si>
  <si>
    <t>94KKA2050 : 001 : 000</t>
  </si>
  <si>
    <t>21:0094:000054</t>
  </si>
  <si>
    <t>21:0012:000050</t>
  </si>
  <si>
    <t>21:0012:000050:0001:0001:00</t>
  </si>
  <si>
    <t>94KKA2051 : 001 : 000</t>
  </si>
  <si>
    <t>21:0094:000055</t>
  </si>
  <si>
    <t>21:0012:000051</t>
  </si>
  <si>
    <t>21:0012:000051:0001:0001:00</t>
  </si>
  <si>
    <t>94KKA2052 : 001 : 000</t>
  </si>
  <si>
    <t>21:0094:000056</t>
  </si>
  <si>
    <t>21:0012:000052</t>
  </si>
  <si>
    <t>21:0012:000052:0001:0001:00</t>
  </si>
  <si>
    <t>94KKA2053 : 001 : 000</t>
  </si>
  <si>
    <t>21:0094:000057</t>
  </si>
  <si>
    <t>21:0012:000053</t>
  </si>
  <si>
    <t>21:0012:000053:0001:0001:00</t>
  </si>
  <si>
    <t>94KKA2054 : 001 : 000</t>
  </si>
  <si>
    <t>21:0094:000058</t>
  </si>
  <si>
    <t>21:0012:000054</t>
  </si>
  <si>
    <t>21:0012:000054:0001:0001:00</t>
  </si>
  <si>
    <t>94KKA2055 : 001 : 000</t>
  </si>
  <si>
    <t>21:0094:000059</t>
  </si>
  <si>
    <t>21:0012:000055</t>
  </si>
  <si>
    <t>21:0012:000055:0001:0001:00</t>
  </si>
  <si>
    <t>94KKA2056 : 001 : 000</t>
  </si>
  <si>
    <t>21:0094:000060</t>
  </si>
  <si>
    <t>21:0012:000056</t>
  </si>
  <si>
    <t>21:0012:000056:0001:0001:00</t>
  </si>
  <si>
    <t>94KKA2057 : 001 : 000</t>
  </si>
  <si>
    <t>21:0094:000061</t>
  </si>
  <si>
    <t>21:0012:000057</t>
  </si>
  <si>
    <t>21:0012:000057:0001:0001:00</t>
  </si>
  <si>
    <t>94KKA2058 : 001 : 001</t>
  </si>
  <si>
    <t>21:0094:000062</t>
  </si>
  <si>
    <t>21:0012:000058</t>
  </si>
  <si>
    <t>21:0012:000058:0001:0001:01</t>
  </si>
  <si>
    <t>94KKA2058 : 001 : 002</t>
  </si>
  <si>
    <t>21:0094:000063</t>
  </si>
  <si>
    <t>21:0012:000058:0001:0001:02</t>
  </si>
  <si>
    <t>94KKA2059 : 001 : 000</t>
  </si>
  <si>
    <t>21:0094:000064</t>
  </si>
  <si>
    <t>21:0012:000059</t>
  </si>
  <si>
    <t>21:0012:000059:0001:0001:00</t>
  </si>
  <si>
    <t>94KKA2060 : 001 : 000</t>
  </si>
  <si>
    <t>21:0094:000065</t>
  </si>
  <si>
    <t>21:0012:000060</t>
  </si>
  <si>
    <t>21:0012:000060:0001:0001:00</t>
  </si>
  <si>
    <t>94KKA2061 : 001 : 000</t>
  </si>
  <si>
    <t>21:0094:000066</t>
  </si>
  <si>
    <t>21:0012:000061</t>
  </si>
  <si>
    <t>21:0012:000061:0001:0001:00</t>
  </si>
  <si>
    <t>94KKA2062 : 001 : 000</t>
  </si>
  <si>
    <t>21:0094:000067</t>
  </si>
  <si>
    <t>21:0012:000062</t>
  </si>
  <si>
    <t>21:0012:000062:0001:0001:00</t>
  </si>
  <si>
    <t>94KKA2063 : 001 : 000</t>
  </si>
  <si>
    <t>21:0094:000068</t>
  </si>
  <si>
    <t>21:0012:000063</t>
  </si>
  <si>
    <t>21:0012:000063:0001:0001:00</t>
  </si>
  <si>
    <t>94KKA2064 : 001 : 000</t>
  </si>
  <si>
    <t>21:0094:000069</t>
  </si>
  <si>
    <t>21:0012:000064</t>
  </si>
  <si>
    <t>21:0012:000064:0001:0001:00</t>
  </si>
  <si>
    <t>94KKA2065 : 001 : 000</t>
  </si>
  <si>
    <t>21:0094:000070</t>
  </si>
  <si>
    <t>21:0012:000065</t>
  </si>
  <si>
    <t>21:0012:000065:0001:0001:00</t>
  </si>
  <si>
    <t>94KKA2066 : 001 : 000</t>
  </si>
  <si>
    <t>21:0094:000071</t>
  </si>
  <si>
    <t>21:0012:000066</t>
  </si>
  <si>
    <t>21:0012:000066:0001:0001:00</t>
  </si>
  <si>
    <t>94KKA2067 : 001 : 000</t>
  </si>
  <si>
    <t>21:0094:000072</t>
  </si>
  <si>
    <t>21:0012:000067</t>
  </si>
  <si>
    <t>21:0012:000067:0001:0001:00</t>
  </si>
  <si>
    <t>94KKA2068 : 001 : 000</t>
  </si>
  <si>
    <t>21:0094:000073</t>
  </si>
  <si>
    <t>21:0012:000068</t>
  </si>
  <si>
    <t>21:0012:000068:0001:0001:00</t>
  </si>
  <si>
    <t>94KKA2069 : 001 : 000</t>
  </si>
  <si>
    <t>21:0094:000074</t>
  </si>
  <si>
    <t>21:0012:000069</t>
  </si>
  <si>
    <t>21:0012:000069:0001:0001:00</t>
  </si>
  <si>
    <t>94KKA2070 : 001 : 000</t>
  </si>
  <si>
    <t>21:0094:000075</t>
  </si>
  <si>
    <t>21:0012:000070</t>
  </si>
  <si>
    <t>21:0012:000070:0001:0001:00</t>
  </si>
  <si>
    <t>94KKA2071 : 001 : 000</t>
  </si>
  <si>
    <t>21:0094:000076</t>
  </si>
  <si>
    <t>21:0012:000071</t>
  </si>
  <si>
    <t>21:0012:000071:0001:0001:00</t>
  </si>
  <si>
    <t>94KKA2072 : 001 : 000</t>
  </si>
  <si>
    <t>21:0094:000077</t>
  </si>
  <si>
    <t>21:0012:000072</t>
  </si>
  <si>
    <t>21:0012:000072:0001:0001:00</t>
  </si>
  <si>
    <t>94KKA2073 : 001 : 001</t>
  </si>
  <si>
    <t>21:0094:000078</t>
  </si>
  <si>
    <t>21:0012:000073</t>
  </si>
  <si>
    <t>21:0012:000073:0001:0001:01</t>
  </si>
  <si>
    <t>94KKA2073 : 001 : 002</t>
  </si>
  <si>
    <t>21:0094:000079</t>
  </si>
  <si>
    <t>21:0012:000073:0001:0001:02</t>
  </si>
  <si>
    <t>94KKA2074 : 001 : 000</t>
  </si>
  <si>
    <t>21:0094:000080</t>
  </si>
  <si>
    <t>21:0012:000074</t>
  </si>
  <si>
    <t>21:0012:000074:0001:0001:00</t>
  </si>
  <si>
    <t>94KKA2075 : 001 : 000</t>
  </si>
  <si>
    <t>21:0094:000081</t>
  </si>
  <si>
    <t>21:0012:000075</t>
  </si>
  <si>
    <t>21:0012:000075:0001:0001:00</t>
  </si>
  <si>
    <t>94KKA2076 : 001 : 000</t>
  </si>
  <si>
    <t>21:0094:000082</t>
  </si>
  <si>
    <t>21:0012:000076</t>
  </si>
  <si>
    <t>21:0012:000076:0001:0001:00</t>
  </si>
  <si>
    <t>94KKA2076 gossan : 001 : 000</t>
  </si>
  <si>
    <t>21:0094:000083</t>
  </si>
  <si>
    <t>21:0012:000076:0002:0001:00</t>
  </si>
  <si>
    <t>94KKA2077 : 001 : 000</t>
  </si>
  <si>
    <t>21:0094:000084</t>
  </si>
  <si>
    <t>21:0012:000077</t>
  </si>
  <si>
    <t>21:0012:000077:0001:0001:00</t>
  </si>
  <si>
    <t>94KKA2079 : 001 : 000</t>
  </si>
  <si>
    <t>21:0094:000085</t>
  </si>
  <si>
    <t>21:0012:000079</t>
  </si>
  <si>
    <t>21:0012:000079:0001:0001:00</t>
  </si>
  <si>
    <t>94KKA2081 : 001 : 000</t>
  </si>
  <si>
    <t>21:0094:000086</t>
  </si>
  <si>
    <t>21:0012:000081</t>
  </si>
  <si>
    <t>21:0012:000081:0001:0001:00</t>
  </si>
  <si>
    <t>94KKA2082 : 001 : 000</t>
  </si>
  <si>
    <t>21:0094:000087</t>
  </si>
  <si>
    <t>21:0012:000082</t>
  </si>
  <si>
    <t>21:0012:000082:0001:0001:00</t>
  </si>
  <si>
    <t>94KKA2083 : 001 : 000</t>
  </si>
  <si>
    <t>21:0094:000088</t>
  </si>
  <si>
    <t>21:0012:000083</t>
  </si>
  <si>
    <t>21:0012:000083:0001:0001:00</t>
  </si>
  <si>
    <t>94KKA2084 : 001 : 000</t>
  </si>
  <si>
    <t>21:0094:000089</t>
  </si>
  <si>
    <t>21:0012:000084</t>
  </si>
  <si>
    <t>21:0012:000084:0001:0001:00</t>
  </si>
  <si>
    <t>94KKA2085 : 001 : 000</t>
  </si>
  <si>
    <t>21:0094:000090</t>
  </si>
  <si>
    <t>21:0012:000085</t>
  </si>
  <si>
    <t>21:0012:000085:0001:0001:00</t>
  </si>
  <si>
    <t>94KKA2086 : 001 : 001</t>
  </si>
  <si>
    <t>21:0094:000091</t>
  </si>
  <si>
    <t>21:0012:000086</t>
  </si>
  <si>
    <t>21:0012:000086:0001:0001:01</t>
  </si>
  <si>
    <t>94KKA2086 : 001 : 002</t>
  </si>
  <si>
    <t>21:0094:000092</t>
  </si>
  <si>
    <t>21:0012:000086:0001:0001:02</t>
  </si>
  <si>
    <t>94KKA2087 : 001 : 000</t>
  </si>
  <si>
    <t>21:0094:000093</t>
  </si>
  <si>
    <t>21:0012:000087</t>
  </si>
  <si>
    <t>21:0012:000087:0001:0001:00</t>
  </si>
  <si>
    <t>94KKA2088 : 001 : 000</t>
  </si>
  <si>
    <t>21:0094:000094</t>
  </si>
  <si>
    <t>21:0012:000088</t>
  </si>
  <si>
    <t>21:0012:000088:0001:0001:00</t>
  </si>
  <si>
    <t>94KKA2089 : 001 : 000</t>
  </si>
  <si>
    <t>21:0094:000095</t>
  </si>
  <si>
    <t>21:0012:000089</t>
  </si>
  <si>
    <t>21:0012:000089:0001:0001:00</t>
  </si>
  <si>
    <t>94KKA2090 : 001 : 000</t>
  </si>
  <si>
    <t>21:0094:000096</t>
  </si>
  <si>
    <t>21:0012:000090</t>
  </si>
  <si>
    <t>21:0012:000090:0001:0001:00</t>
  </si>
  <si>
    <t>94KKA2091 : 001 : 000</t>
  </si>
  <si>
    <t>21:0094:000097</t>
  </si>
  <si>
    <t>21:0012:000091</t>
  </si>
  <si>
    <t>21:0012:000091:0001:0001:00</t>
  </si>
  <si>
    <t>94KKA2092 : 001 : 000</t>
  </si>
  <si>
    <t>21:0094:000098</t>
  </si>
  <si>
    <t>21:0012:000092</t>
  </si>
  <si>
    <t>21:0012:000092:0001:0001:00</t>
  </si>
  <si>
    <t>94KKA2093 : 001 : 000</t>
  </si>
  <si>
    <t>21:0094:000099</t>
  </si>
  <si>
    <t>21:0012:000093</t>
  </si>
  <si>
    <t>21:0012:000093:0001:0001:00</t>
  </si>
  <si>
    <t>94KKA2094 : 001 : 000</t>
  </si>
  <si>
    <t>21:0094:000100</t>
  </si>
  <si>
    <t>21:0012:000094</t>
  </si>
  <si>
    <t>21:0012:000094:0001:0001:00</t>
  </si>
  <si>
    <t>94KKA2095 : 001 : 000</t>
  </si>
  <si>
    <t>21:0094:000101</t>
  </si>
  <si>
    <t>21:0012:000095</t>
  </si>
  <si>
    <t>21:0012:000095:0001:0001:00</t>
  </si>
  <si>
    <t>94KKA2096 : 001 : 000</t>
  </si>
  <si>
    <t>21:0094:000102</t>
  </si>
  <si>
    <t>21:0012:000096</t>
  </si>
  <si>
    <t>21:0012:000096:0001:0001:00</t>
  </si>
  <si>
    <t>94KKA2097 : 001 : 000</t>
  </si>
  <si>
    <t>21:0094:000103</t>
  </si>
  <si>
    <t>21:0012:000097</t>
  </si>
  <si>
    <t>21:0012:000097:0001:0001:00</t>
  </si>
  <si>
    <t>94KKA2098 : 001 : 000</t>
  </si>
  <si>
    <t>21:0094:000104</t>
  </si>
  <si>
    <t>21:0012:000098</t>
  </si>
  <si>
    <t>21:0012:000098:0001:0001:00</t>
  </si>
  <si>
    <t>94KKA2099 : 001 : 000</t>
  </si>
  <si>
    <t>21:0094:000105</t>
  </si>
  <si>
    <t>21:0012:000099</t>
  </si>
  <si>
    <t>21:0012:000099:0001:0001:00</t>
  </si>
  <si>
    <t>94KKA2100 : 001 : 000</t>
  </si>
  <si>
    <t>21:0094:000106</t>
  </si>
  <si>
    <t>21:0012:000100</t>
  </si>
  <si>
    <t>21:0012:000100:0001:0001:00</t>
  </si>
  <si>
    <t>94KKA2101 : 001 : 001</t>
  </si>
  <si>
    <t>21:0094:000107</t>
  </si>
  <si>
    <t>21:0012:000101</t>
  </si>
  <si>
    <t>21:0012:000101:0001:0001:01</t>
  </si>
  <si>
    <t>94KKA2101 : 001 : 002</t>
  </si>
  <si>
    <t>21:0094:000108</t>
  </si>
  <si>
    <t>21:0012:000101:0001:0001:02</t>
  </si>
  <si>
    <t>94KKA2102 : 001 : 000</t>
  </si>
  <si>
    <t>21:0094:000109</t>
  </si>
  <si>
    <t>21:0012:000102</t>
  </si>
  <si>
    <t>21:0012:000102:0001:0001:00</t>
  </si>
  <si>
    <t>94KKA2103 : 001 : 000</t>
  </si>
  <si>
    <t>21:0094:000110</t>
  </si>
  <si>
    <t>21:0012:000103</t>
  </si>
  <si>
    <t>21:0012:000103:0001:0001:00</t>
  </si>
  <si>
    <t>94KKA2104 : 001 : 000</t>
  </si>
  <si>
    <t>21:0094:000111</t>
  </si>
  <si>
    <t>21:0012:000104</t>
  </si>
  <si>
    <t>21:0012:000104:0001:0001:00</t>
  </si>
  <si>
    <t>94KKA2105 : 001 : 000</t>
  </si>
  <si>
    <t>21:0094:000112</t>
  </si>
  <si>
    <t>21:0012:000105</t>
  </si>
  <si>
    <t>21:0012:000105:0001:0001:00</t>
  </si>
  <si>
    <t>94KKA2106 : 001 : 000</t>
  </si>
  <si>
    <t>21:0094:000113</t>
  </si>
  <si>
    <t>21:0012:000106</t>
  </si>
  <si>
    <t>21:0012:000106:0001:0001:00</t>
  </si>
  <si>
    <t>94KKA2107 : 001 : 000</t>
  </si>
  <si>
    <t>21:0094:000114</t>
  </si>
  <si>
    <t>21:0012:000107</t>
  </si>
  <si>
    <t>21:0012:000107:0001:0001:00</t>
  </si>
  <si>
    <t>94KKA2108 : 001 : 000</t>
  </si>
  <si>
    <t>21:0094:000115</t>
  </si>
  <si>
    <t>21:0012:000108</t>
  </si>
  <si>
    <t>21:0012:000108:0001:0001:00</t>
  </si>
  <si>
    <t>94KKA2109 : 001 : 000</t>
  </si>
  <si>
    <t>21:0094:000116</t>
  </si>
  <si>
    <t>21:0012:000109</t>
  </si>
  <si>
    <t>21:0012:000109:0001:0001:00</t>
  </si>
  <si>
    <t>94KKA2110 : 001 : 000</t>
  </si>
  <si>
    <t>21:0094:000117</t>
  </si>
  <si>
    <t>21:0012:000110</t>
  </si>
  <si>
    <t>21:0012:000110:0001:0001:00</t>
  </si>
  <si>
    <t>94KKA2111 : 001 : 000</t>
  </si>
  <si>
    <t>21:0094:000118</t>
  </si>
  <si>
    <t>21:0012:000111</t>
  </si>
  <si>
    <t>21:0012:000111:0001:0001:00</t>
  </si>
  <si>
    <t>94KKA2112 : 001 : 000</t>
  </si>
  <si>
    <t>21:0094:000119</t>
  </si>
  <si>
    <t>21:0012:000112</t>
  </si>
  <si>
    <t>21:0012:000112:0001:0001:00</t>
  </si>
  <si>
    <t>94KKA2113 : 001 : 001</t>
  </si>
  <si>
    <t>21:0094:000120</t>
  </si>
  <si>
    <t>21:0012:000113</t>
  </si>
  <si>
    <t>21:0012:000113:0001:0001:01</t>
  </si>
  <si>
    <t>94KKA2113 : 001 : 002</t>
  </si>
  <si>
    <t>21:0094:000121</t>
  </si>
  <si>
    <t>21:0012:000113:0001:0001:02</t>
  </si>
  <si>
    <t>94KKA2114 : 001 : 000</t>
  </si>
  <si>
    <t>21:0094:000122</t>
  </si>
  <si>
    <t>21:0012:000114</t>
  </si>
  <si>
    <t>21:0012:000114:0001:0001:00</t>
  </si>
  <si>
    <t>94KKA2115 : 001 : 000</t>
  </si>
  <si>
    <t>21:0094:000123</t>
  </si>
  <si>
    <t>21:0012:000115</t>
  </si>
  <si>
    <t>21:0012:000115:0001:0001:00</t>
  </si>
  <si>
    <t>94KKA2116 : 001 : 000</t>
  </si>
  <si>
    <t>21:0094:000124</t>
  </si>
  <si>
    <t>21:0012:000116</t>
  </si>
  <si>
    <t>21:0012:000116:0001:0001:00</t>
  </si>
  <si>
    <t>94KKA2117 : 001 : 000</t>
  </si>
  <si>
    <t>21:0094:000125</t>
  </si>
  <si>
    <t>21:0012:000117</t>
  </si>
  <si>
    <t>21:0012:000117:0001:0001:00</t>
  </si>
  <si>
    <t>94KKA2118 : 001 : 000</t>
  </si>
  <si>
    <t>21:0094:000126</t>
  </si>
  <si>
    <t>21:0012:000118</t>
  </si>
  <si>
    <t>21:0012:000118:0001:0001:00</t>
  </si>
  <si>
    <t>94KKA2119 : 001 : 000</t>
  </si>
  <si>
    <t>21:0094:000127</t>
  </si>
  <si>
    <t>21:0012:000119</t>
  </si>
  <si>
    <t>21:0012:000119:0001:0001:00</t>
  </si>
  <si>
    <t>94KKA2120 : 001 : 000</t>
  </si>
  <si>
    <t>21:0094:000128</t>
  </si>
  <si>
    <t>21:0012:000120</t>
  </si>
  <si>
    <t>21:0012:000120:0001:0001:00</t>
  </si>
  <si>
    <t>94KKA2121 : 001 : 000</t>
  </si>
  <si>
    <t>21:0094:000129</t>
  </si>
  <si>
    <t>21:0012:000121</t>
  </si>
  <si>
    <t>21:0012:000121:0001:0001:00</t>
  </si>
  <si>
    <t>94KKA2122 : 001 : 000</t>
  </si>
  <si>
    <t>21:0094:000130</t>
  </si>
  <si>
    <t>21:0012:000122</t>
  </si>
  <si>
    <t>21:0012:000122:0001:0001:00</t>
  </si>
  <si>
    <t>94KKA2123 : 001 : 000</t>
  </si>
  <si>
    <t>21:0094:000131</t>
  </si>
  <si>
    <t>21:0012:000123</t>
  </si>
  <si>
    <t>21:0012:000123:0001:0001:00</t>
  </si>
  <si>
    <t>94KKA2124 : 001 : 001</t>
  </si>
  <si>
    <t>21:0094:000132</t>
  </si>
  <si>
    <t>21:0012:000124</t>
  </si>
  <si>
    <t>21:0012:000124:0001:0001:01</t>
  </si>
  <si>
    <t>94KKA2124 : 001 : 002</t>
  </si>
  <si>
    <t>21:0094:000133</t>
  </si>
  <si>
    <t>21:0012:000124:0001:0001:02</t>
  </si>
  <si>
    <t>94KKA2125 : 001 : 000</t>
  </si>
  <si>
    <t>21:0094:000134</t>
  </si>
  <si>
    <t>21:0012:000125</t>
  </si>
  <si>
    <t>21:0012:000125:0001:0001:00</t>
  </si>
  <si>
    <t>94KKA2126 : 001 : 000</t>
  </si>
  <si>
    <t>21:0094:000135</t>
  </si>
  <si>
    <t>21:0012:000126</t>
  </si>
  <si>
    <t>21:0012:000126:0001:0001:00</t>
  </si>
  <si>
    <t>94KKA2127 : 001 : 000</t>
  </si>
  <si>
    <t>21:0094:000136</t>
  </si>
  <si>
    <t>21:0012:000127</t>
  </si>
  <si>
    <t>21:0012:000127:0001:0001:00</t>
  </si>
  <si>
    <t>94KKA2128 : 001 : 000</t>
  </si>
  <si>
    <t>21:0094:000137</t>
  </si>
  <si>
    <t>21:0012:000128</t>
  </si>
  <si>
    <t>21:0012:000128:0001:0001:00</t>
  </si>
  <si>
    <t>94KKA2129 : 001 : 000</t>
  </si>
  <si>
    <t>21:0094:000138</t>
  </si>
  <si>
    <t>21:0012:000129</t>
  </si>
  <si>
    <t>21:0012:000129:0001:0001:00</t>
  </si>
  <si>
    <t>94KKA2130 : 001 : 000</t>
  </si>
  <si>
    <t>21:0094:000139</t>
  </si>
  <si>
    <t>21:0012:000130</t>
  </si>
  <si>
    <t>21:0012:000130:0001:0001:00</t>
  </si>
  <si>
    <t>94KKA2131 : 001 : 000</t>
  </si>
  <si>
    <t>21:0094:000140</t>
  </si>
  <si>
    <t>21:0012:000131</t>
  </si>
  <si>
    <t>21:0012:000131:0001:0001:00</t>
  </si>
  <si>
    <t>94KKA2132 : 001 : 000</t>
  </si>
  <si>
    <t>21:0094:000141</t>
  </si>
  <si>
    <t>21:0012:000132</t>
  </si>
  <si>
    <t>21:0012:000132:0001:0001:00</t>
  </si>
  <si>
    <t>94KKA2133 : 001 : 001</t>
  </si>
  <si>
    <t>21:0094:000142</t>
  </si>
  <si>
    <t>21:0012:000133</t>
  </si>
  <si>
    <t>21:0012:000133:0001:0001:01</t>
  </si>
  <si>
    <t>94KKA2133 : 001 : 002</t>
  </si>
  <si>
    <t>21:0094:000143</t>
  </si>
  <si>
    <t>21:0012:000133:0001:0001:02</t>
  </si>
  <si>
    <t>94KKA2134 : 001 : 000</t>
  </si>
  <si>
    <t>21:0094:000144</t>
  </si>
  <si>
    <t>21:0012:000134</t>
  </si>
  <si>
    <t>21:0012:000134:0001:0001:00</t>
  </si>
  <si>
    <t>94KKA2135 : 001 : 000</t>
  </si>
  <si>
    <t>21:0094:000145</t>
  </si>
  <si>
    <t>21:0012:000135</t>
  </si>
  <si>
    <t>21:0012:000135:0001:0001:00</t>
  </si>
  <si>
    <t>94KKA2136 : 001 : 000</t>
  </si>
  <si>
    <t>21:0094:000146</t>
  </si>
  <si>
    <t>21:0012:000136</t>
  </si>
  <si>
    <t>21:0012:000136:0001:0001:00</t>
  </si>
  <si>
    <t>94KKA2137 : 001 : 000</t>
  </si>
  <si>
    <t>21:0094:000147</t>
  </si>
  <si>
    <t>21:0012:000137</t>
  </si>
  <si>
    <t>21:0012:000137:0001:0001:00</t>
  </si>
  <si>
    <t>94KKA2138 : 001 : 000</t>
  </si>
  <si>
    <t>21:0094:000148</t>
  </si>
  <si>
    <t>21:0012:000138</t>
  </si>
  <si>
    <t>21:0012:000138:0001:0001:00</t>
  </si>
  <si>
    <t>94KKA2139 : 001 : 000</t>
  </si>
  <si>
    <t>21:0094:000149</t>
  </si>
  <si>
    <t>21:0012:000139</t>
  </si>
  <si>
    <t>21:0012:000139:0001:0001:00</t>
  </si>
  <si>
    <t>94KKA2140 : 001 : 000</t>
  </si>
  <si>
    <t>21:0094:000150</t>
  </si>
  <si>
    <t>21:0012:000140</t>
  </si>
  <si>
    <t>21:0012:000140:0001:0001:00</t>
  </si>
  <si>
    <t>94KKA2141 : 001 : 000</t>
  </si>
  <si>
    <t>21:0094:000151</t>
  </si>
  <si>
    <t>21:0012:000141</t>
  </si>
  <si>
    <t>21:0012:000141:0001:0001:00</t>
  </si>
  <si>
    <t>94KKA2142 : 001 : 000</t>
  </si>
  <si>
    <t>21:0094:000152</t>
  </si>
  <si>
    <t>21:0012:000142</t>
  </si>
  <si>
    <t>21:0012:000142:0001:0001:00</t>
  </si>
  <si>
    <t>94KKA2143 : 001 : 000</t>
  </si>
  <si>
    <t>21:0094:000153</t>
  </si>
  <si>
    <t>21:0012:000143</t>
  </si>
  <si>
    <t>21:0012:000143:0001:0001:00</t>
  </si>
  <si>
    <t>94KKA2144 : 001 : 001</t>
  </si>
  <si>
    <t>21:0094:000154</t>
  </si>
  <si>
    <t>21:0012:000144</t>
  </si>
  <si>
    <t>21:0012:000144:0001:0001:01</t>
  </si>
  <si>
    <t>94KKA2144 : 001 : 002</t>
  </si>
  <si>
    <t>21:0094:000155</t>
  </si>
  <si>
    <t>21:0012:000144:0001:0001:02</t>
  </si>
  <si>
    <t>94KKA2145 : 001 : 000</t>
  </si>
  <si>
    <t>21:0094:000156</t>
  </si>
  <si>
    <t>21:0012:000145</t>
  </si>
  <si>
    <t>21:0012:000145:0001:0001:00</t>
  </si>
  <si>
    <t>94KKA2146 : 001 : 000</t>
  </si>
  <si>
    <t>21:0094:000157</t>
  </si>
  <si>
    <t>21:0012:000146</t>
  </si>
  <si>
    <t>21:0012:000146:0001:0001:00</t>
  </si>
  <si>
    <t>94KKA2147 : 001 : 000</t>
  </si>
  <si>
    <t>21:0094:000158</t>
  </si>
  <si>
    <t>21:0012:000147</t>
  </si>
  <si>
    <t>21:0012:000147:0001:0001:00</t>
  </si>
  <si>
    <t>94KKA2148 : 001 : 000</t>
  </si>
  <si>
    <t>21:0094:000159</t>
  </si>
  <si>
    <t>21:0012:000148</t>
  </si>
  <si>
    <t>21:0012:000148:0001:0001:00</t>
  </si>
  <si>
    <t>94KKA2149 : 001 : 000</t>
  </si>
  <si>
    <t>21:0094:000160</t>
  </si>
  <si>
    <t>21:0012:000149</t>
  </si>
  <si>
    <t>21:0012:000149:0001:0001:00</t>
  </si>
  <si>
    <t>94KKA2150 : 001 : 000</t>
  </si>
  <si>
    <t>21:0094:000161</t>
  </si>
  <si>
    <t>21:0012:000150</t>
  </si>
  <si>
    <t>21:0012:000150:0001:0001:00</t>
  </si>
  <si>
    <t>94KKA2151 : 001 : 000</t>
  </si>
  <si>
    <t>21:0094:000162</t>
  </si>
  <si>
    <t>21:0012:000151</t>
  </si>
  <si>
    <t>21:0012:000151:0001:0001:00</t>
  </si>
  <si>
    <t>94KKA2152 : 001 : 000</t>
  </si>
  <si>
    <t>21:0094:000163</t>
  </si>
  <si>
    <t>21:0012:000152</t>
  </si>
  <si>
    <t>21:0012:000152:0001:0001:00</t>
  </si>
  <si>
    <t>94KKA2153 : 001 : 000</t>
  </si>
  <si>
    <t>21:0094:000164</t>
  </si>
  <si>
    <t>21:0012:000153</t>
  </si>
  <si>
    <t>21:0012:000153:0001:0001:00</t>
  </si>
  <si>
    <t>94KKA2154 : 001 : 000</t>
  </si>
  <si>
    <t>21:0094:000165</t>
  </si>
  <si>
    <t>21:0012:000154</t>
  </si>
  <si>
    <t>21:0012:000154:0001:0001:00</t>
  </si>
  <si>
    <t>94KKA2155 : 001 : 001</t>
  </si>
  <si>
    <t>21:0094:000166</t>
  </si>
  <si>
    <t>21:0012:000155</t>
  </si>
  <si>
    <t>21:0012:000155:0001:0001:01</t>
  </si>
  <si>
    <t>94KKA2155 : 001 : 002</t>
  </si>
  <si>
    <t>21:0094:000167</t>
  </si>
  <si>
    <t>21:0012:000155:0001:0001:02</t>
  </si>
  <si>
    <t>94KKA2156 : 001 : 000</t>
  </si>
  <si>
    <t>21:0094:000168</t>
  </si>
  <si>
    <t>21:0012:000156</t>
  </si>
  <si>
    <t>21:0012:000156:0001:0001:00</t>
  </si>
  <si>
    <t>94KKA2157 : 001 : 000</t>
  </si>
  <si>
    <t>21:0094:000169</t>
  </si>
  <si>
    <t>21:0012:000157</t>
  </si>
  <si>
    <t>21:0012:000157:0001:0001:00</t>
  </si>
  <si>
    <t>94KKA2158 : 001 : 000</t>
  </si>
  <si>
    <t>21:0094:000170</t>
  </si>
  <si>
    <t>21:0012:000158</t>
  </si>
  <si>
    <t>21:0012:000158:0001:0001:00</t>
  </si>
  <si>
    <t>94KKA2159 : 001 : 000</t>
  </si>
  <si>
    <t>21:0094:000171</t>
  </si>
  <si>
    <t>21:0012:000159</t>
  </si>
  <si>
    <t>21:0012:000159:0001:0001:00</t>
  </si>
  <si>
    <t>94KKA2160 : 001 : 000</t>
  </si>
  <si>
    <t>21:0094:000172</t>
  </si>
  <si>
    <t>21:0012:000160</t>
  </si>
  <si>
    <t>21:0012:000160:0001:0001:00</t>
  </si>
  <si>
    <t>94KKA2161 : 001 : 000</t>
  </si>
  <si>
    <t>21:0094:000173</t>
  </si>
  <si>
    <t>21:0012:000161</t>
  </si>
  <si>
    <t>21:0012:000161:0001:0001:00</t>
  </si>
  <si>
    <t>94KKA2162 : 001 : 000</t>
  </si>
  <si>
    <t>21:0094:000174</t>
  </si>
  <si>
    <t>21:0012:000162</t>
  </si>
  <si>
    <t>21:0012:000162:0001:0001:00</t>
  </si>
  <si>
    <t>94KKA2163 : 001 : 000</t>
  </si>
  <si>
    <t>21:0094:000175</t>
  </si>
  <si>
    <t>21:0012:000163</t>
  </si>
  <si>
    <t>21:0012:000163:0001:0001:00</t>
  </si>
  <si>
    <t>94KKA2165 : 001 : 000</t>
  </si>
  <si>
    <t>21:0094:000176</t>
  </si>
  <si>
    <t>21:0012:000165</t>
  </si>
  <si>
    <t>21:0012:000165:0001:0001:00</t>
  </si>
  <si>
    <t>94KKA2166 : 001 : 000</t>
  </si>
  <si>
    <t>21:0094:000177</t>
  </si>
  <si>
    <t>21:0012:000166</t>
  </si>
  <si>
    <t>21:0012:000166:0001:0001:00</t>
  </si>
  <si>
    <t>94KKA2167 : 001 : 000</t>
  </si>
  <si>
    <t>21:0094:000178</t>
  </si>
  <si>
    <t>21:0012:000167</t>
  </si>
  <si>
    <t>21:0012:000167:0001:0001:00</t>
  </si>
  <si>
    <t>94KKA2168 : 001 : 000</t>
  </si>
  <si>
    <t>21:0094:000179</t>
  </si>
  <si>
    <t>21:0012:000168</t>
  </si>
  <si>
    <t>21:0012:000168:0001:0001:00</t>
  </si>
  <si>
    <t>94KKA2169 : 001 : 000</t>
  </si>
  <si>
    <t>21:0094:000180</t>
  </si>
  <si>
    <t>21:0012:000169</t>
  </si>
  <si>
    <t>21:0012:000169:0001:0001:00</t>
  </si>
  <si>
    <t>94KKA2171 : 001 : 001</t>
  </si>
  <si>
    <t>21:0094:000181</t>
  </si>
  <si>
    <t>21:0012:000171</t>
  </si>
  <si>
    <t>21:0012:000171:0001:0001:01</t>
  </si>
  <si>
    <t>94KKA2171 : 001 : 002</t>
  </si>
  <si>
    <t>21:0094:000182</t>
  </si>
  <si>
    <t>21:0012:000171:0001:0001:02</t>
  </si>
  <si>
    <t>94KKA2172 : 001 : 000</t>
  </si>
  <si>
    <t>21:0094:000183</t>
  </si>
  <si>
    <t>21:0012:000172</t>
  </si>
  <si>
    <t>21:0012:000172:0001:0001:00</t>
  </si>
  <si>
    <t>94KKA2173 : 001 : 000</t>
  </si>
  <si>
    <t>21:0094:000184</t>
  </si>
  <si>
    <t>21:0012:000173</t>
  </si>
  <si>
    <t>21:0012:000173:0001:0001:00</t>
  </si>
  <si>
    <t>94KKA2174 : 001 : 000</t>
  </si>
  <si>
    <t>21:0094:000185</t>
  </si>
  <si>
    <t>21:0012:000174</t>
  </si>
  <si>
    <t>21:0012:000174:0001:0001:00</t>
  </si>
  <si>
    <t>94KKA2175 : 001 : 000</t>
  </si>
  <si>
    <t>21:0094:000186</t>
  </si>
  <si>
    <t>21:0012:000175</t>
  </si>
  <si>
    <t>21:0012:000175:0001:0001:00</t>
  </si>
  <si>
    <t>94KKA2177 : 001 : 000</t>
  </si>
  <si>
    <t>21:0094:000187</t>
  </si>
  <si>
    <t>21:0012:000177</t>
  </si>
  <si>
    <t>21:0012:000177:0001:0001:00</t>
  </si>
  <si>
    <t>94KKA2179 : 001 : 000</t>
  </si>
  <si>
    <t>21:0094:000188</t>
  </si>
  <si>
    <t>21:0012:000179</t>
  </si>
  <si>
    <t>21:0012:000179:0001:0001:00</t>
  </si>
  <si>
    <t>94KKA2180 : 001 : 000</t>
  </si>
  <si>
    <t>21:0094:000189</t>
  </si>
  <si>
    <t>21:0012:000180</t>
  </si>
  <si>
    <t>21:0012:000180:0001:0001:00</t>
  </si>
  <si>
    <t>94KKA2181 : 001 : 000</t>
  </si>
  <si>
    <t>21:0094:000190</t>
  </si>
  <si>
    <t>21:0012:000181</t>
  </si>
  <si>
    <t>21:0012:000181:0001:0001:00</t>
  </si>
  <si>
    <t>94KKA2182 : 001 : 001</t>
  </si>
  <si>
    <t>21:0094:000191</t>
  </si>
  <si>
    <t>21:0012:000182</t>
  </si>
  <si>
    <t>21:0012:000182:0001:0001:01</t>
  </si>
  <si>
    <t>94KKA2182 : 001 : 002</t>
  </si>
  <si>
    <t>21:0094:000192</t>
  </si>
  <si>
    <t>21:0012:000182:0001:0001:02</t>
  </si>
  <si>
    <t>94KKA2183 : 001 : 000</t>
  </si>
  <si>
    <t>21:0094:000193</t>
  </si>
  <si>
    <t>21:0012:000183</t>
  </si>
  <si>
    <t>21:0012:000183:0001:0001:00</t>
  </si>
  <si>
    <t>94KKA2184 : 001 : 000</t>
  </si>
  <si>
    <t>21:0094:000194</t>
  </si>
  <si>
    <t>21:0012:000184</t>
  </si>
  <si>
    <t>21:0012:000184:0001:0001:00</t>
  </si>
  <si>
    <t>94KKA2185 : 001 : 000</t>
  </si>
  <si>
    <t>21:0094:000195</t>
  </si>
  <si>
    <t>21:0012:000185</t>
  </si>
  <si>
    <t>21:0012:000185:0001:0001:00</t>
  </si>
  <si>
    <t>94KKA2186 : 001 : 000</t>
  </si>
  <si>
    <t>21:0094:000196</t>
  </si>
  <si>
    <t>21:0012:000186</t>
  </si>
  <si>
    <t>21:0012:000186:0001:0001:00</t>
  </si>
  <si>
    <t>94KKA2187 : 001 : 000</t>
  </si>
  <si>
    <t>21:0094:000197</t>
  </si>
  <si>
    <t>21:0012:000187</t>
  </si>
  <si>
    <t>21:0012:000187:0001:0001:00</t>
  </si>
  <si>
    <t>94KKA2188 : 001 : 000</t>
  </si>
  <si>
    <t>21:0094:000198</t>
  </si>
  <si>
    <t>21:0012:000188</t>
  </si>
  <si>
    <t>21:0012:000188:0001:0001:00</t>
  </si>
  <si>
    <t>94KKA2189 : 001 : 000</t>
  </si>
  <si>
    <t>21:0094:000199</t>
  </si>
  <si>
    <t>21:0012:000189</t>
  </si>
  <si>
    <t>21:0012:000189:0001:0001:00</t>
  </si>
  <si>
    <t>94KKA2190 : 001 : 000</t>
  </si>
  <si>
    <t>21:0094:000200</t>
  </si>
  <si>
    <t>21:0012:000190</t>
  </si>
  <si>
    <t>21:0012:000190:0001:0001:00</t>
  </si>
  <si>
    <t>94KKA2191 : 001 : 000</t>
  </si>
  <si>
    <t>21:0094:000201</t>
  </si>
  <si>
    <t>21:0012:000191</t>
  </si>
  <si>
    <t>21:0012:000191:0001:0001:00</t>
  </si>
  <si>
    <t>94KKA2192 : 001 : 000</t>
  </si>
  <si>
    <t>21:0094:000202</t>
  </si>
  <si>
    <t>21:0012:000192</t>
  </si>
  <si>
    <t>21:0012:000192:0001:0001:00</t>
  </si>
  <si>
    <t>94KKA2193 : 001 : 000</t>
  </si>
  <si>
    <t>21:0094:000203</t>
  </si>
  <si>
    <t>21:0012:000193</t>
  </si>
  <si>
    <t>21:0012:000193:0001:0001:00</t>
  </si>
  <si>
    <t>94KKA2194 : 001 : 000</t>
  </si>
  <si>
    <t>21:0094:000204</t>
  </si>
  <si>
    <t>21:0012:000194</t>
  </si>
  <si>
    <t>21:0012:000194:0001:0001:00</t>
  </si>
  <si>
    <t>94KKA2195 : 001 : 000</t>
  </si>
  <si>
    <t>21:0094:000205</t>
  </si>
  <si>
    <t>21:0012:000195</t>
  </si>
  <si>
    <t>21:0012:000195:0001:0001:00</t>
  </si>
  <si>
    <t>94KKA2196 : 001 : 001</t>
  </si>
  <si>
    <t>21:0094:000206</t>
  </si>
  <si>
    <t>21:0012:000196</t>
  </si>
  <si>
    <t>21:0012:000196:0001:0001:01</t>
  </si>
  <si>
    <t>94KKA2196 : 001 : 002</t>
  </si>
  <si>
    <t>21:0094:000207</t>
  </si>
  <si>
    <t>21:0012:000196:0001:0001:02</t>
  </si>
  <si>
    <t>94KKA2197 : 001 : 000</t>
  </si>
  <si>
    <t>21:0094:000208</t>
  </si>
  <si>
    <t>21:0012:000197</t>
  </si>
  <si>
    <t>21:0012:000197:0001:0001:00</t>
  </si>
  <si>
    <t>94KKA_SBA-01</t>
  </si>
  <si>
    <t>21:0094:000209</t>
  </si>
  <si>
    <t>94KKA_SBA-02</t>
  </si>
  <si>
    <t>21:0094:000210</t>
  </si>
  <si>
    <t>94KKA_SBA-03</t>
  </si>
  <si>
    <t>21:0094:000211</t>
  </si>
  <si>
    <t>94KKA_SBA-04</t>
  </si>
  <si>
    <t>21:0094:000212</t>
  </si>
  <si>
    <t>94BCW2872 : 001 : 000</t>
  </si>
  <si>
    <t>21:0096:000001</t>
  </si>
  <si>
    <t>21:0013:000001</t>
  </si>
  <si>
    <t>21:0013:000001:0001:0001:00</t>
  </si>
  <si>
    <t>94DU2502 : 001 : 000</t>
  </si>
  <si>
    <t>21:0096:000002</t>
  </si>
  <si>
    <t>21:0013:000004</t>
  </si>
  <si>
    <t>21:0013:000004:0001:0001:00</t>
  </si>
  <si>
    <t>94DU2505 : 001 : 000</t>
  </si>
  <si>
    <t>21:0096:000003</t>
  </si>
  <si>
    <t>21:0013:000007</t>
  </si>
  <si>
    <t>21:0013:000007:0001:0001:00</t>
  </si>
  <si>
    <t>94DU2509 : 001 : 000</t>
  </si>
  <si>
    <t>21:0096:000004</t>
  </si>
  <si>
    <t>21:0013:000011</t>
  </si>
  <si>
    <t>21:0013:000011:0001:0001:00</t>
  </si>
  <si>
    <t>94DU2511 : 001 : 000</t>
  </si>
  <si>
    <t>21:0096:000005</t>
  </si>
  <si>
    <t>21:0013:000013</t>
  </si>
  <si>
    <t>21:0013:000013:0001:0001:00</t>
  </si>
  <si>
    <t>94DU2512 : 001 : 000</t>
  </si>
  <si>
    <t>21:0096:000006</t>
  </si>
  <si>
    <t>21:0013:000014</t>
  </si>
  <si>
    <t>21:0013:000014:0001:0001:00</t>
  </si>
  <si>
    <t>94DU2513 : 001 : 000</t>
  </si>
  <si>
    <t>21:0096:000007</t>
  </si>
  <si>
    <t>21:0013:000015</t>
  </si>
  <si>
    <t>21:0013:000015:0001:0001:00</t>
  </si>
  <si>
    <t>94DU2514 : 001 : 000</t>
  </si>
  <si>
    <t>21:0096:000008</t>
  </si>
  <si>
    <t>21:0013:000016</t>
  </si>
  <si>
    <t>21:0013:000016:0001:0001:00</t>
  </si>
  <si>
    <t>94DU2515 : 001 : 000</t>
  </si>
  <si>
    <t>21:0096:000009</t>
  </si>
  <si>
    <t>21:0013:000017</t>
  </si>
  <si>
    <t>21:0013:000017:0001:0001:00</t>
  </si>
  <si>
    <t>94DU2516 : 001 : 000</t>
  </si>
  <si>
    <t>21:0096:000010</t>
  </si>
  <si>
    <t>21:0013:000018</t>
  </si>
  <si>
    <t>21:0013:000018:0001:0001:00</t>
  </si>
  <si>
    <t>94DU2517 : 001 : 000</t>
  </si>
  <si>
    <t>21:0096:000011</t>
  </si>
  <si>
    <t>21:0013:000019</t>
  </si>
  <si>
    <t>21:0013:000019:0001:0001:00</t>
  </si>
  <si>
    <t>94DU2518 : 001 : 000</t>
  </si>
  <si>
    <t>21:0096:000012</t>
  </si>
  <si>
    <t>21:0013:000020</t>
  </si>
  <si>
    <t>21:0013:000020:0001:0001:00</t>
  </si>
  <si>
    <t>94DU2519 : 001 : 000</t>
  </si>
  <si>
    <t>21:0096:000013</t>
  </si>
  <si>
    <t>21:0013:000021</t>
  </si>
  <si>
    <t>21:0013:000021:0001:0001:00</t>
  </si>
  <si>
    <t>94DU2520 : 001 : 000</t>
  </si>
  <si>
    <t>21:0096:000014</t>
  </si>
  <si>
    <t>21:0013:000022</t>
  </si>
  <si>
    <t>21:0013:000022:0001:0001:00</t>
  </si>
  <si>
    <t>94DU2521 : 001 : 000</t>
  </si>
  <si>
    <t>21:0096:000015</t>
  </si>
  <si>
    <t>21:0013:000023</t>
  </si>
  <si>
    <t>21:0013:000023:0001:0001:00</t>
  </si>
  <si>
    <t>94DU2522 : 001 : 000</t>
  </si>
  <si>
    <t>21:0096:000016</t>
  </si>
  <si>
    <t>21:0013:000024</t>
  </si>
  <si>
    <t>21:0013:000024:0001:0001:00</t>
  </si>
  <si>
    <t>94DU2523 : 001 : 000</t>
  </si>
  <si>
    <t>21:0096:000017</t>
  </si>
  <si>
    <t>21:0013:000025</t>
  </si>
  <si>
    <t>21:0013:000025:0001:0001:00</t>
  </si>
  <si>
    <t>94DU2525 : 001 : 000</t>
  </si>
  <si>
    <t>21:0096:000018</t>
  </si>
  <si>
    <t>21:0013:000027</t>
  </si>
  <si>
    <t>21:0013:000027:0001:0001:00</t>
  </si>
  <si>
    <t>94DU2526 : 001 : 000</t>
  </si>
  <si>
    <t>21:0096:000019</t>
  </si>
  <si>
    <t>21:0013:000028</t>
  </si>
  <si>
    <t>21:0013:000028:0001:0001:00</t>
  </si>
  <si>
    <t>94DU2527 : 001 : 000</t>
  </si>
  <si>
    <t>21:0096:000020</t>
  </si>
  <si>
    <t>21:0013:000029</t>
  </si>
  <si>
    <t>21:0013:000029:0001:0001:00</t>
  </si>
  <si>
    <t>94DU2529 : 001 : 000</t>
  </si>
  <si>
    <t>21:0096:000021</t>
  </si>
  <si>
    <t>21:0013:000031</t>
  </si>
  <si>
    <t>21:0013:000031:0001:0001:00</t>
  </si>
  <si>
    <t>94DU2530 : 001 : 000</t>
  </si>
  <si>
    <t>21:0096:000022</t>
  </si>
  <si>
    <t>21:0013:000032</t>
  </si>
  <si>
    <t>21:0013:000032:0001:0001:00</t>
  </si>
  <si>
    <t>94DU2531 : 001 : 000</t>
  </si>
  <si>
    <t>21:0096:000023</t>
  </si>
  <si>
    <t>21:0013:000033</t>
  </si>
  <si>
    <t>21:0013:000033:0001:0001:00</t>
  </si>
  <si>
    <t>94DU2533 : 001 : 000</t>
  </si>
  <si>
    <t>21:0096:000024</t>
  </si>
  <si>
    <t>21:0013:000035</t>
  </si>
  <si>
    <t>21:0013:000035:0001:0001:00</t>
  </si>
  <si>
    <t>94DU2534 : 001 : 000</t>
  </si>
  <si>
    <t>21:0096:000025</t>
  </si>
  <si>
    <t>21:0013:000036</t>
  </si>
  <si>
    <t>21:0013:000036:0001:0001:00</t>
  </si>
  <si>
    <t>94DU2535 : 001 : 000</t>
  </si>
  <si>
    <t>21:0096:000026</t>
  </si>
  <si>
    <t>21:0013:000037</t>
  </si>
  <si>
    <t>21:0013:000037:0001:0001:00</t>
  </si>
  <si>
    <t>94DU2536 : 001 : 000</t>
  </si>
  <si>
    <t>21:0096:000027</t>
  </si>
  <si>
    <t>21:0013:000038</t>
  </si>
  <si>
    <t>21:0013:000038:0001:0001:00</t>
  </si>
  <si>
    <t>94DU2537 : 001 : 000</t>
  </si>
  <si>
    <t>21:0096:000028</t>
  </si>
  <si>
    <t>21:0013:000039</t>
  </si>
  <si>
    <t>21:0013:000039:0001:0001:00</t>
  </si>
  <si>
    <t>94DU2538 : 001 : 000</t>
  </si>
  <si>
    <t>21:0096:000029</t>
  </si>
  <si>
    <t>21:0013:000040</t>
  </si>
  <si>
    <t>21:0013:000040:0001:0001:00</t>
  </si>
  <si>
    <t>94DU2539 : 001 : 000</t>
  </si>
  <si>
    <t>21:0096:000030</t>
  </si>
  <si>
    <t>21:0013:000041</t>
  </si>
  <si>
    <t>21:0013:000041:0001:0001:00</t>
  </si>
  <si>
    <t>94DU2540 : 001 : 000</t>
  </si>
  <si>
    <t>21:0096:000031</t>
  </si>
  <si>
    <t>21:0013:000042</t>
  </si>
  <si>
    <t>21:0013:000042:0001:0001:00</t>
  </si>
  <si>
    <t>94DU2541 : 001 : 000</t>
  </si>
  <si>
    <t>21:0096:000032</t>
  </si>
  <si>
    <t>21:0013:000043</t>
  </si>
  <si>
    <t>21:0013:000043:0001:0001:00</t>
  </si>
  <si>
    <t>94DU2543 : 001 : 000</t>
  </si>
  <si>
    <t>21:0096:000033</t>
  </si>
  <si>
    <t>21:0013:000045</t>
  </si>
  <si>
    <t>21:0013:000045:0001:0001:00</t>
  </si>
  <si>
    <t>94DU2544 : 001 : 000</t>
  </si>
  <si>
    <t>21:0096:000034</t>
  </si>
  <si>
    <t>21:0013:000046</t>
  </si>
  <si>
    <t>21:0013:000046:0001:0001:00</t>
  </si>
  <si>
    <t>94DU2545 : 001 : 000</t>
  </si>
  <si>
    <t>21:0096:000035</t>
  </si>
  <si>
    <t>21:0013:000047</t>
  </si>
  <si>
    <t>21:0013:000047:0001:0001:00</t>
  </si>
  <si>
    <t>94DU2546 : 001 : 000</t>
  </si>
  <si>
    <t>21:0096:000036</t>
  </si>
  <si>
    <t>21:0013:000048</t>
  </si>
  <si>
    <t>21:0013:000048:0001:0001:00</t>
  </si>
  <si>
    <t>94DU2547 : 001 : 000</t>
  </si>
  <si>
    <t>21:0096:000037</t>
  </si>
  <si>
    <t>21:0013:000049</t>
  </si>
  <si>
    <t>21:0013:000049:0001:0001:00</t>
  </si>
  <si>
    <t>94DU2548 : 001 : 000</t>
  </si>
  <si>
    <t>21:0096:000038</t>
  </si>
  <si>
    <t>21:0013:000050</t>
  </si>
  <si>
    <t>21:0013:000050:0001:0001:00</t>
  </si>
  <si>
    <t>94DU2549 : 001 : 000</t>
  </si>
  <si>
    <t>21:0096:000039</t>
  </si>
  <si>
    <t>21:0013:000051</t>
  </si>
  <si>
    <t>21:0013:000051:0001:0001:00</t>
  </si>
  <si>
    <t>94DU2550 : 001 : 000</t>
  </si>
  <si>
    <t>21:0096:000040</t>
  </si>
  <si>
    <t>21:0013:000052</t>
  </si>
  <si>
    <t>21:0013:000052:0001:0001:00</t>
  </si>
  <si>
    <t>94DU2551 : 001 : 000</t>
  </si>
  <si>
    <t>21:0096:000041</t>
  </si>
  <si>
    <t>21:0013:000053</t>
  </si>
  <si>
    <t>21:0013:000053:0001:0001:00</t>
  </si>
  <si>
    <t>94DU2552 : 001 : 000</t>
  </si>
  <si>
    <t>21:0096:000042</t>
  </si>
  <si>
    <t>21:0013:000054</t>
  </si>
  <si>
    <t>21:0013:000054:0001:0001:00</t>
  </si>
  <si>
    <t>94DU2553 : 001 : 000</t>
  </si>
  <si>
    <t>21:0096:000043</t>
  </si>
  <si>
    <t>21:0013:000055</t>
  </si>
  <si>
    <t>21:0013:000055:0001:0001:00</t>
  </si>
  <si>
    <t>94DU2554 : 001 : 000</t>
  </si>
  <si>
    <t>21:0096:000044</t>
  </si>
  <si>
    <t>21:0013:000056</t>
  </si>
  <si>
    <t>21:0013:000056:0001:0001:00</t>
  </si>
  <si>
    <t>94DU2555 : 001 : 000</t>
  </si>
  <si>
    <t>21:0096:000045</t>
  </si>
  <si>
    <t>21:0013:000057</t>
  </si>
  <si>
    <t>21:0013:000057:0001:0001:00</t>
  </si>
  <si>
    <t>94DU2558 : 001 : 000</t>
  </si>
  <si>
    <t>21:0096:000046</t>
  </si>
  <si>
    <t>21:0013:000060</t>
  </si>
  <si>
    <t>21:0013:000060:0001:0001:00</t>
  </si>
  <si>
    <t>94DU2559 : 001 : 000</t>
  </si>
  <si>
    <t>21:0096:000047</t>
  </si>
  <si>
    <t>21:0013:000061</t>
  </si>
  <si>
    <t>21:0013:000061:0001:0001:00</t>
  </si>
  <si>
    <t>94DU2561 : 001 : 000</t>
  </si>
  <si>
    <t>21:0096:000048</t>
  </si>
  <si>
    <t>21:0013:000063</t>
  </si>
  <si>
    <t>21:0013:000063:0001:0001:00</t>
  </si>
  <si>
    <t>94DU2562 : 001 : 000</t>
  </si>
  <si>
    <t>21:0096:000049</t>
  </si>
  <si>
    <t>21:0013:000064</t>
  </si>
  <si>
    <t>21:0013:000064:0001:0001:00</t>
  </si>
  <si>
    <t>94DU2563 : 001 : 000</t>
  </si>
  <si>
    <t>21:0096:000050</t>
  </si>
  <si>
    <t>21:0013:000065</t>
  </si>
  <si>
    <t>21:0013:000065:0001:0001:00</t>
  </si>
  <si>
    <t>94DU2564 : 001 : 000</t>
  </si>
  <si>
    <t>21:0096:000051</t>
  </si>
  <si>
    <t>21:0013:000066</t>
  </si>
  <si>
    <t>21:0013:000066:0001:0001:00</t>
  </si>
  <si>
    <t>94DU2565 gossan : 001 : 000</t>
  </si>
  <si>
    <t>21:0096:000052</t>
  </si>
  <si>
    <t>21:0013:000067</t>
  </si>
  <si>
    <t>21:0013:000067:0002:0001:00</t>
  </si>
  <si>
    <t>94DU2566 : 001 : 000</t>
  </si>
  <si>
    <t>21:0096:000053</t>
  </si>
  <si>
    <t>21:0013:000068</t>
  </si>
  <si>
    <t>21:0013:000068:0001:0001:00</t>
  </si>
  <si>
    <t>94DU2567 : 001 : 000</t>
  </si>
  <si>
    <t>21:0096:000054</t>
  </si>
  <si>
    <t>21:0013:000069</t>
  </si>
  <si>
    <t>21:0013:000069:0001:0001:00</t>
  </si>
  <si>
    <t>94DU2568 : 001 : 000</t>
  </si>
  <si>
    <t>21:0096:000055</t>
  </si>
  <si>
    <t>21:0013:000070</t>
  </si>
  <si>
    <t>21:0013:000070:0001:0001:00</t>
  </si>
  <si>
    <t>94DU2569 : 001 : 000</t>
  </si>
  <si>
    <t>21:0096:000056</t>
  </si>
  <si>
    <t>21:0013:000071</t>
  </si>
  <si>
    <t>21:0013:000071:0001:0001:00</t>
  </si>
  <si>
    <t>94DU2570 : 001 : 000</t>
  </si>
  <si>
    <t>21:0096:000057</t>
  </si>
  <si>
    <t>21:0013:000072</t>
  </si>
  <si>
    <t>21:0013:000072:0001:0001:00</t>
  </si>
  <si>
    <t>94DU2571 : 001 : 000</t>
  </si>
  <si>
    <t>21:0096:000058</t>
  </si>
  <si>
    <t>21:0013:000073</t>
  </si>
  <si>
    <t>21:0013:000073:0001:0001:00</t>
  </si>
  <si>
    <t>94DU2572 : 001 : 000</t>
  </si>
  <si>
    <t>21:0096:000059</t>
  </si>
  <si>
    <t>21:0013:000074</t>
  </si>
  <si>
    <t>21:0013:000074:0001:0001:00</t>
  </si>
  <si>
    <t>94DU2573 : 001 : 000</t>
  </si>
  <si>
    <t>21:0096:000060</t>
  </si>
  <si>
    <t>21:0013:000075</t>
  </si>
  <si>
    <t>21:0013:000075:0001:0001:00</t>
  </si>
  <si>
    <t>94DU2575 : 001 : 000</t>
  </si>
  <si>
    <t>21:0096:000061</t>
  </si>
  <si>
    <t>21:0013:000077</t>
  </si>
  <si>
    <t>21:0013:000077:0001:0001:00</t>
  </si>
  <si>
    <t>94DU2576 : 001 : 000</t>
  </si>
  <si>
    <t>21:0096:000062</t>
  </si>
  <si>
    <t>21:0013:000078</t>
  </si>
  <si>
    <t>21:0013:000078:0001:0001:00</t>
  </si>
  <si>
    <t>94DU2577 : 001 : 000</t>
  </si>
  <si>
    <t>21:0096:000063</t>
  </si>
  <si>
    <t>21:0013:000079</t>
  </si>
  <si>
    <t>21:0013:000079:0001:0001:00</t>
  </si>
  <si>
    <t>94DU2578 : 001 : 000</t>
  </si>
  <si>
    <t>21:0096:000064</t>
  </si>
  <si>
    <t>21:0013:000080</t>
  </si>
  <si>
    <t>21:0013:000080:0001:0001:00</t>
  </si>
  <si>
    <t>94DU2579 : 001 : 000</t>
  </si>
  <si>
    <t>21:0096:000065</t>
  </si>
  <si>
    <t>21:0013:000081</t>
  </si>
  <si>
    <t>21:0013:000081:0001:0001:00</t>
  </si>
  <si>
    <t>94DU2581 : 001 : 000</t>
  </si>
  <si>
    <t>21:0096:000066</t>
  </si>
  <si>
    <t>21:0013:000083</t>
  </si>
  <si>
    <t>21:0013:000083:0001:0001:00</t>
  </si>
  <si>
    <t>94DU2582 : 001 : 000</t>
  </si>
  <si>
    <t>21:0096:000067</t>
  </si>
  <si>
    <t>21:0013:000084</t>
  </si>
  <si>
    <t>21:0013:000084:0001:0001:00</t>
  </si>
  <si>
    <t>94DU2583 : 001 : 000</t>
  </si>
  <si>
    <t>21:0096:000068</t>
  </si>
  <si>
    <t>21:0013:000085</t>
  </si>
  <si>
    <t>21:0013:000085:0001:0001:00</t>
  </si>
  <si>
    <t>94DU2584 : 001 : 000</t>
  </si>
  <si>
    <t>21:0096:000069</t>
  </si>
  <si>
    <t>21:0013:000086</t>
  </si>
  <si>
    <t>21:0013:000086:0001:0001:00</t>
  </si>
  <si>
    <t>94DU2585 : 001 : 000</t>
  </si>
  <si>
    <t>21:0096:000070</t>
  </si>
  <si>
    <t>21:0013:000087</t>
  </si>
  <si>
    <t>21:0013:000087:0001:0001:00</t>
  </si>
  <si>
    <t>94DU2586 : 001 : 000</t>
  </si>
  <si>
    <t>21:0096:000071</t>
  </si>
  <si>
    <t>21:0013:000088</t>
  </si>
  <si>
    <t>21:0013:000088:0001:0001:00</t>
  </si>
  <si>
    <t>94DU2587 : 001 : 000</t>
  </si>
  <si>
    <t>21:0096:000072</t>
  </si>
  <si>
    <t>21:0013:000089</t>
  </si>
  <si>
    <t>21:0013:000089:0001:0001:00</t>
  </si>
  <si>
    <t>94DU2588 : 001 : 000</t>
  </si>
  <si>
    <t>21:0096:000073</t>
  </si>
  <si>
    <t>21:0013:000090</t>
  </si>
  <si>
    <t>21:0013:000090:0001:0001:00</t>
  </si>
  <si>
    <t>94DU2589 : 001 : 000</t>
  </si>
  <si>
    <t>21:0096:000074</t>
  </si>
  <si>
    <t>21:0013:000091</t>
  </si>
  <si>
    <t>21:0013:000091:0001:0001:00</t>
  </si>
  <si>
    <t>94DU2590 : 001 : 000</t>
  </si>
  <si>
    <t>21:0096:000075</t>
  </si>
  <si>
    <t>21:0013:000092</t>
  </si>
  <si>
    <t>21:0013:000092:0001:0001:00</t>
  </si>
  <si>
    <t>94DU2591 : 001 : 000</t>
  </si>
  <si>
    <t>21:0096:000076</t>
  </si>
  <si>
    <t>21:0013:000093</t>
  </si>
  <si>
    <t>21:0013:000093:0001:0001:00</t>
  </si>
  <si>
    <t>94DU2592 : 001 : 000</t>
  </si>
  <si>
    <t>21:0096:000077</t>
  </si>
  <si>
    <t>21:0013:000094</t>
  </si>
  <si>
    <t>21:0013:000094:0001:0001:00</t>
  </si>
  <si>
    <t>94DU2593 : 001 : 000</t>
  </si>
  <si>
    <t>21:0096:000078</t>
  </si>
  <si>
    <t>21:0013:000095</t>
  </si>
  <si>
    <t>21:0013:000095:0001:0001:00</t>
  </si>
  <si>
    <t>94DU2594 : 001 : 000</t>
  </si>
  <si>
    <t>21:0096:000079</t>
  </si>
  <si>
    <t>21:0013:000096</t>
  </si>
  <si>
    <t>21:0013:000096:0001:0001:00</t>
  </si>
  <si>
    <t>94DU2595 : 001 : 000</t>
  </si>
  <si>
    <t>21:0096:000080</t>
  </si>
  <si>
    <t>21:0013:000097</t>
  </si>
  <si>
    <t>21:0013:000097:0001:0001:00</t>
  </si>
  <si>
    <t>94DU2596 : 001 : 000</t>
  </si>
  <si>
    <t>21:0096:000081</t>
  </si>
  <si>
    <t>21:0013:000098</t>
  </si>
  <si>
    <t>21:0013:000098:0001:0001:00</t>
  </si>
  <si>
    <t>94DU2597 : 001 : 000</t>
  </si>
  <si>
    <t>21:0096:000082</t>
  </si>
  <si>
    <t>21:0013:000099</t>
  </si>
  <si>
    <t>21:0013:000099:0001:0001:00</t>
  </si>
  <si>
    <t>94DU2598 : 001 : 000</t>
  </si>
  <si>
    <t>21:0096:000083</t>
  </si>
  <si>
    <t>21:0013:000100</t>
  </si>
  <si>
    <t>21:0013:000100:0001:0001:00</t>
  </si>
  <si>
    <t>94DU2600 : 001 : 000</t>
  </si>
  <si>
    <t>21:0096:000084</t>
  </si>
  <si>
    <t>21:0013:000102</t>
  </si>
  <si>
    <t>21:0013:000102:0001:0001:00</t>
  </si>
  <si>
    <t>94DU2601 : 001 : 000</t>
  </si>
  <si>
    <t>21:0096:000085</t>
  </si>
  <si>
    <t>21:0013:000103</t>
  </si>
  <si>
    <t>21:0013:000103:0001:0001:00</t>
  </si>
  <si>
    <t>94DU2602 : 001 : 000</t>
  </si>
  <si>
    <t>21:0096:000086</t>
  </si>
  <si>
    <t>21:0013:000104</t>
  </si>
  <si>
    <t>21:0013:000104:0001:0001:00</t>
  </si>
  <si>
    <t>94DU2604 : 001 : 000</t>
  </si>
  <si>
    <t>21:0096:000087</t>
  </si>
  <si>
    <t>21:0013:000106</t>
  </si>
  <si>
    <t>21:0013:000106:0001:0001:00</t>
  </si>
  <si>
    <t>94DU2606 : 001 : 000</t>
  </si>
  <si>
    <t>21:0096:000088</t>
  </si>
  <si>
    <t>21:0013:000108</t>
  </si>
  <si>
    <t>21:0013:000108:0001:0001:00</t>
  </si>
  <si>
    <t>94DU2608 : 001 : 000</t>
  </si>
  <si>
    <t>21:0096:000089</t>
  </si>
  <si>
    <t>21:0013:000110</t>
  </si>
  <si>
    <t>21:0013:000110:0001:0001:00</t>
  </si>
  <si>
    <t>94DU2609 : 001 : 000</t>
  </si>
  <si>
    <t>21:0096:000090</t>
  </si>
  <si>
    <t>21:0013:000111</t>
  </si>
  <si>
    <t>21:0013:000111:0001:0001:00</t>
  </si>
  <si>
    <t>94DU2611 : 001 : 000</t>
  </si>
  <si>
    <t>21:0096:000091</t>
  </si>
  <si>
    <t>21:0013:000113</t>
  </si>
  <si>
    <t>21:0013:000113:0001:0001:00</t>
  </si>
  <si>
    <t>94DU2612 : 001 : 000</t>
  </si>
  <si>
    <t>21:0096:000092</t>
  </si>
  <si>
    <t>21:0013:000114</t>
  </si>
  <si>
    <t>21:0013:000114:0001:0001:00</t>
  </si>
  <si>
    <t>94DU2613 : 001 : 000</t>
  </si>
  <si>
    <t>21:0096:000093</t>
  </si>
  <si>
    <t>21:0013:000115</t>
  </si>
  <si>
    <t>21:0013:000115:0001:0001:00</t>
  </si>
  <si>
    <t>94DU2614 : 001 : 000</t>
  </si>
  <si>
    <t>21:0096:000094</t>
  </si>
  <si>
    <t>21:0013:000116</t>
  </si>
  <si>
    <t>21:0013:000116:0001:0001:00</t>
  </si>
  <si>
    <t>94DU2615 : 001 : 000</t>
  </si>
  <si>
    <t>21:0096:000095</t>
  </si>
  <si>
    <t>21:0013:000117</t>
  </si>
  <si>
    <t>21:0013:000117:0001:0001:00</t>
  </si>
  <si>
    <t>94DU2617 : 001 : 000</t>
  </si>
  <si>
    <t>21:0096:000096</t>
  </si>
  <si>
    <t>21:0013:000119</t>
  </si>
  <si>
    <t>21:0013:000119:0001:0001:00</t>
  </si>
  <si>
    <t>94DU2618 : 001 : 000</t>
  </si>
  <si>
    <t>21:0096:000097</t>
  </si>
  <si>
    <t>21:0013:000120</t>
  </si>
  <si>
    <t>21:0013:000120:0001:0001:00</t>
  </si>
  <si>
    <t>94DU2619 : 001 : 000</t>
  </si>
  <si>
    <t>21:0096:000098</t>
  </si>
  <si>
    <t>21:0013:000121</t>
  </si>
  <si>
    <t>21:0013:000121:0001:0001:00</t>
  </si>
  <si>
    <t>94DU2620 : 001 : 000</t>
  </si>
  <si>
    <t>21:0096:000099</t>
  </si>
  <si>
    <t>21:0013:000122</t>
  </si>
  <si>
    <t>21:0013:000122:0001:0001:00</t>
  </si>
  <si>
    <t>94DU2621 : 001 : 000</t>
  </si>
  <si>
    <t>21:0096:000100</t>
  </si>
  <si>
    <t>21:0013:000123</t>
  </si>
  <si>
    <t>21:0013:000123:0001:0001:00</t>
  </si>
  <si>
    <t>94DU2622 : 001 : 000</t>
  </si>
  <si>
    <t>21:0096:000101</t>
  </si>
  <si>
    <t>21:0013:000124</t>
  </si>
  <si>
    <t>21:0013:000124:0001:0001:00</t>
  </si>
  <si>
    <t>94DU2623 : 001 : 000</t>
  </si>
  <si>
    <t>21:0096:000102</t>
  </si>
  <si>
    <t>21:0013:000125</t>
  </si>
  <si>
    <t>21:0013:000125:0001:0001:00</t>
  </si>
  <si>
    <t>94DU2624 : 001 : 000</t>
  </si>
  <si>
    <t>21:0096:000103</t>
  </si>
  <si>
    <t>21:0013:000126</t>
  </si>
  <si>
    <t>21:0013:000126:0001:0001:00</t>
  </si>
  <si>
    <t>94DU2625 : 001 : 000</t>
  </si>
  <si>
    <t>21:0096:000104</t>
  </si>
  <si>
    <t>21:0013:000127</t>
  </si>
  <si>
    <t>21:0013:000127:0001:0001:00</t>
  </si>
  <si>
    <t>94DU2626 : 001 : 000</t>
  </si>
  <si>
    <t>21:0096:000105</t>
  </si>
  <si>
    <t>21:0013:000128</t>
  </si>
  <si>
    <t>21:0013:000128:0001:0001:00</t>
  </si>
  <si>
    <t>94DU2627 : 001 : 000</t>
  </si>
  <si>
    <t>21:0096:000106</t>
  </si>
  <si>
    <t>21:0013:000129</t>
  </si>
  <si>
    <t>21:0013:000129:0001:0001:00</t>
  </si>
  <si>
    <t>94DU2628 : 001 : 000</t>
  </si>
  <si>
    <t>21:0096:000107</t>
  </si>
  <si>
    <t>21:0013:000130</t>
  </si>
  <si>
    <t>21:0013:000130:0001:0001:00</t>
  </si>
  <si>
    <t>94DU2629 : 001 : 000</t>
  </si>
  <si>
    <t>21:0096:000108</t>
  </si>
  <si>
    <t>21:0013:000131</t>
  </si>
  <si>
    <t>21:0013:000131:0001:0001:00</t>
  </si>
  <si>
    <t>94DU2630 : 001 : 000</t>
  </si>
  <si>
    <t>21:0096:000109</t>
  </si>
  <si>
    <t>21:0013:000132</t>
  </si>
  <si>
    <t>21:0013:000132:0001:0001:00</t>
  </si>
  <si>
    <t>94DU2631 : 001 : 000</t>
  </si>
  <si>
    <t>21:0096:000110</t>
  </si>
  <si>
    <t>21:0013:000133</t>
  </si>
  <si>
    <t>21:0013:000133:0001:0001:00</t>
  </si>
  <si>
    <t>94DU2632 : 001 : 000</t>
  </si>
  <si>
    <t>21:0096:000111</t>
  </si>
  <si>
    <t>21:0013:000134</t>
  </si>
  <si>
    <t>21:0013:000134:0001:0001:00</t>
  </si>
  <si>
    <t>94DU2633 : 001 : 000</t>
  </si>
  <si>
    <t>21:0096:000112</t>
  </si>
  <si>
    <t>21:0013:000135</t>
  </si>
  <si>
    <t>21:0013:000135:0001:0001:00</t>
  </si>
  <si>
    <t>94DU2634 : 001 : 000</t>
  </si>
  <si>
    <t>21:0096:000113</t>
  </si>
  <si>
    <t>21:0013:000136</t>
  </si>
  <si>
    <t>21:0013:000136:0001:0001:00</t>
  </si>
  <si>
    <t>94DU2635 : 001 : 000</t>
  </si>
  <si>
    <t>21:0096:000114</t>
  </si>
  <si>
    <t>21:0013:000137</t>
  </si>
  <si>
    <t>21:0013:000137:0001:0001:00</t>
  </si>
  <si>
    <t>94DU2636 : 001 : 000</t>
  </si>
  <si>
    <t>21:0096:000115</t>
  </si>
  <si>
    <t>21:0013:000138</t>
  </si>
  <si>
    <t>21:0013:000138:0001:0001:00</t>
  </si>
  <si>
    <t>94DU2637 : 001 : 000</t>
  </si>
  <si>
    <t>21:0096:000116</t>
  </si>
  <si>
    <t>21:0013:000139</t>
  </si>
  <si>
    <t>21:0013:000139:0001:0001:00</t>
  </si>
  <si>
    <t>94DU2638 : 001 : 000</t>
  </si>
  <si>
    <t>21:0096:000117</t>
  </si>
  <si>
    <t>21:0013:000140</t>
  </si>
  <si>
    <t>21:0013:000140:0001:0001:00</t>
  </si>
  <si>
    <t>94DU2639 : 001 : 000</t>
  </si>
  <si>
    <t>21:0096:000118</t>
  </si>
  <si>
    <t>21:0013:000141</t>
  </si>
  <si>
    <t>21:0013:000141:0001:0001:00</t>
  </si>
  <si>
    <t>94DU2640 : 001 : 000</t>
  </si>
  <si>
    <t>21:0096:000119</t>
  </si>
  <si>
    <t>21:0013:000142</t>
  </si>
  <si>
    <t>21:0013:000142:0001:0001:00</t>
  </si>
  <si>
    <t>94DU2641 : 001 : 000</t>
  </si>
  <si>
    <t>21:0096:000120</t>
  </si>
  <si>
    <t>21:0013:000143</t>
  </si>
  <si>
    <t>21:0013:000143:0001:0001:00</t>
  </si>
  <si>
    <t>94DU2642 : 001 : 000</t>
  </si>
  <si>
    <t>21:0096:000121</t>
  </si>
  <si>
    <t>21:0013:000144</t>
  </si>
  <si>
    <t>21:0013:000144:0001:0001:00</t>
  </si>
  <si>
    <t>94DU2643 : 001 : 000</t>
  </si>
  <si>
    <t>21:0096:000122</t>
  </si>
  <si>
    <t>21:0013:000145</t>
  </si>
  <si>
    <t>21:0013:000145:0001:0001:00</t>
  </si>
  <si>
    <t>94DU2644 : 001 : 000</t>
  </si>
  <si>
    <t>21:0096:000123</t>
  </si>
  <si>
    <t>21:0013:000146</t>
  </si>
  <si>
    <t>21:0013:000146:0001:0001:00</t>
  </si>
  <si>
    <t>94DU2645 : 001 : 000</t>
  </si>
  <si>
    <t>21:0096:000124</t>
  </si>
  <si>
    <t>21:0013:000147</t>
  </si>
  <si>
    <t>21:0013:000147:0001:0001:00</t>
  </si>
  <si>
    <t>94DU2646 : 001 : 000</t>
  </si>
  <si>
    <t>21:0096:000125</t>
  </si>
  <si>
    <t>21:0013:000148</t>
  </si>
  <si>
    <t>21:0013:000148:0001:0001:00</t>
  </si>
  <si>
    <t>94DU2647 : 001 : 000</t>
  </si>
  <si>
    <t>21:0096:000126</t>
  </si>
  <si>
    <t>21:0013:000149</t>
  </si>
  <si>
    <t>21:0013:000149:0001:0001:00</t>
  </si>
  <si>
    <t>94DU2648 : 001 : 000</t>
  </si>
  <si>
    <t>21:0096:000127</t>
  </si>
  <si>
    <t>21:0013:000150</t>
  </si>
  <si>
    <t>21:0013:000150:0001:0001:00</t>
  </si>
  <si>
    <t>94DU2649 : 001 : 000</t>
  </si>
  <si>
    <t>21:0096:000128</t>
  </si>
  <si>
    <t>21:0013:000151</t>
  </si>
  <si>
    <t>21:0013:000151:0001:0001:00</t>
  </si>
  <si>
    <t>94DU2650 : 001 : 000</t>
  </si>
  <si>
    <t>21:0096:000129</t>
  </si>
  <si>
    <t>21:0013:000152</t>
  </si>
  <si>
    <t>21:0013:000152:0001:0001:00</t>
  </si>
  <si>
    <t>94DU2651 : 001 : 000</t>
  </si>
  <si>
    <t>21:0096:000130</t>
  </si>
  <si>
    <t>21:0013:000153</t>
  </si>
  <si>
    <t>21:0013:000153:0001:0001:00</t>
  </si>
  <si>
    <t>94DU2652 : 001 : 000</t>
  </si>
  <si>
    <t>21:0096:000131</t>
  </si>
  <si>
    <t>21:0013:000154</t>
  </si>
  <si>
    <t>21:0013:000154:0001:0001:00</t>
  </si>
  <si>
    <t>94DU2653 : 001 : 000</t>
  </si>
  <si>
    <t>21:0096:000132</t>
  </si>
  <si>
    <t>21:0013:000155</t>
  </si>
  <si>
    <t>21:0013:000155:0001:0001:00</t>
  </si>
  <si>
    <t>94DU2654 : 001 : 000</t>
  </si>
  <si>
    <t>21:0096:000133</t>
  </si>
  <si>
    <t>21:0013:000156</t>
  </si>
  <si>
    <t>21:0013:000156:0001:0001:00</t>
  </si>
  <si>
    <t>94DU2655 : 001 : 000</t>
  </si>
  <si>
    <t>21:0096:000134</t>
  </si>
  <si>
    <t>21:0013:000157</t>
  </si>
  <si>
    <t>21:0013:000157:0001:0001:00</t>
  </si>
  <si>
    <t>94DU2656 : 001 : 000</t>
  </si>
  <si>
    <t>21:0096:000135</t>
  </si>
  <si>
    <t>21:0013:000158</t>
  </si>
  <si>
    <t>21:0013:000158:0001:0001:00</t>
  </si>
  <si>
    <t>94DU2657 : 001 : 000</t>
  </si>
  <si>
    <t>21:0096:000136</t>
  </si>
  <si>
    <t>21:0013:000159</t>
  </si>
  <si>
    <t>21:0013:000159:0001:0001:00</t>
  </si>
  <si>
    <t>94DU2658 : 001 : 000</t>
  </si>
  <si>
    <t>21:0096:000137</t>
  </si>
  <si>
    <t>21:0013:000160</t>
  </si>
  <si>
    <t>21:0013:000160:0001:0001:00</t>
  </si>
  <si>
    <t>94DU2658 gossan : 001 : 000</t>
  </si>
  <si>
    <t>21:0096:000138</t>
  </si>
  <si>
    <t>21:0013:000160:0002:0001:00</t>
  </si>
  <si>
    <t>94DU2659 : 001 : 000</t>
  </si>
  <si>
    <t>21:0096:000139</t>
  </si>
  <si>
    <t>21:0013:000161</t>
  </si>
  <si>
    <t>21:0013:000161:0001:0001:00</t>
  </si>
  <si>
    <t>94DU2661 : 001 : 000</t>
  </si>
  <si>
    <t>21:0096:000140</t>
  </si>
  <si>
    <t>21:0013:000163</t>
  </si>
  <si>
    <t>21:0013:000163:0001:0001:00</t>
  </si>
  <si>
    <t>94DU2662 : 001 : 000</t>
  </si>
  <si>
    <t>21:0096:000141</t>
  </si>
  <si>
    <t>21:0013:000164</t>
  </si>
  <si>
    <t>21:0013:000164:0001:0001:00</t>
  </si>
  <si>
    <t>94DU2663A : 001 : 000</t>
  </si>
  <si>
    <t>21:0096:000142</t>
  </si>
  <si>
    <t>21:0013:000165</t>
  </si>
  <si>
    <t>21:0013:000165:0002:0001:00</t>
  </si>
  <si>
    <t>94DU2663B : 001 : 000</t>
  </si>
  <si>
    <t>21:0096:000143</t>
  </si>
  <si>
    <t>21:0013:000165:0003:0001:00</t>
  </si>
  <si>
    <t>94DU2664 : 001 : 000</t>
  </si>
  <si>
    <t>21:0096:000144</t>
  </si>
  <si>
    <t>21:0013:000166</t>
  </si>
  <si>
    <t>21:0013:000166:0001:0001:00</t>
  </si>
  <si>
    <t>94DU2665 : 001 : 000</t>
  </si>
  <si>
    <t>21:0096:000145</t>
  </si>
  <si>
    <t>21:0013:000167</t>
  </si>
  <si>
    <t>21:0013:000167:0001:0001:00</t>
  </si>
  <si>
    <t>94DU2666 : 001 : 000</t>
  </si>
  <si>
    <t>21:0096:000146</t>
  </si>
  <si>
    <t>21:0013:000168</t>
  </si>
  <si>
    <t>21:0013:000168:0001:0001:00</t>
  </si>
  <si>
    <t>94DU2667 : 001 : 000</t>
  </si>
  <si>
    <t>21:0096:000147</t>
  </si>
  <si>
    <t>21:0013:000169</t>
  </si>
  <si>
    <t>21:0013:000169:0001:0001:00</t>
  </si>
  <si>
    <t>94DU2668 : 001 : 000</t>
  </si>
  <si>
    <t>21:0096:000148</t>
  </si>
  <si>
    <t>21:0013:000170</t>
  </si>
  <si>
    <t>21:0013:000170:0001:0001:00</t>
  </si>
  <si>
    <t>94DU2669 : 001 : 000</t>
  </si>
  <si>
    <t>21:0096:000149</t>
  </si>
  <si>
    <t>21:0013:000171</t>
  </si>
  <si>
    <t>21:0013:000171:0001:0001:00</t>
  </si>
  <si>
    <t>94DU2670 : 001 : 000</t>
  </si>
  <si>
    <t>21:0096:000150</t>
  </si>
  <si>
    <t>21:0013:000172</t>
  </si>
  <si>
    <t>21:0013:000172:0001:0001:00</t>
  </si>
  <si>
    <t>94DU2671 : 001 : 000</t>
  </si>
  <si>
    <t>21:0096:000151</t>
  </si>
  <si>
    <t>21:0013:000173</t>
  </si>
  <si>
    <t>21:0013:000173:0001:0001:00</t>
  </si>
  <si>
    <t>94DU2672 : 001 : 000</t>
  </si>
  <si>
    <t>21:0096:000152</t>
  </si>
  <si>
    <t>21:0013:000174</t>
  </si>
  <si>
    <t>21:0013:000174:0001:0001:00</t>
  </si>
  <si>
    <t>94DU2673 : 001 : 000</t>
  </si>
  <si>
    <t>21:0096:000153</t>
  </si>
  <si>
    <t>21:0013:000175</t>
  </si>
  <si>
    <t>21:0013:000175:0001:0001:00</t>
  </si>
  <si>
    <t>94DU2674 : 001 : 000</t>
  </si>
  <si>
    <t>21:0096:000154</t>
  </si>
  <si>
    <t>21:0013:000176</t>
  </si>
  <si>
    <t>21:0013:000176:0001:0001:00</t>
  </si>
  <si>
    <t>94DU2675 : 001 : 000</t>
  </si>
  <si>
    <t>21:0096:000155</t>
  </si>
  <si>
    <t>21:0013:000177</t>
  </si>
  <si>
    <t>21:0013:000177:0001:0001:00</t>
  </si>
  <si>
    <t>94DU2676 : 001 : 000</t>
  </si>
  <si>
    <t>21:0096:000156</t>
  </si>
  <si>
    <t>21:0013:000178</t>
  </si>
  <si>
    <t>21:0013:000178:0001:0001:00</t>
  </si>
  <si>
    <t>94DU2677 : 001 : 000</t>
  </si>
  <si>
    <t>21:0096:000157</t>
  </si>
  <si>
    <t>21:0013:000179</t>
  </si>
  <si>
    <t>21:0013:000179:0001:0001:00</t>
  </si>
  <si>
    <t>94DU2678 : 001 : 000</t>
  </si>
  <si>
    <t>21:0096:000158</t>
  </si>
  <si>
    <t>21:0013:000180</t>
  </si>
  <si>
    <t>21:0013:000180:0001:0001:00</t>
  </si>
  <si>
    <t>94DU2679 : 001 : 000</t>
  </si>
  <si>
    <t>21:0096:000159</t>
  </si>
  <si>
    <t>21:0013:000181</t>
  </si>
  <si>
    <t>21:0013:000181:0001:0001:00</t>
  </si>
  <si>
    <t>94DU2680 : 001 : 000</t>
  </si>
  <si>
    <t>21:0096:000160</t>
  </si>
  <si>
    <t>21:0013:000182</t>
  </si>
  <si>
    <t>21:0013:000182:0001:0001:00</t>
  </si>
  <si>
    <t>94DU2681 : 001 : 000</t>
  </si>
  <si>
    <t>21:0096:000161</t>
  </si>
  <si>
    <t>21:0013:000183</t>
  </si>
  <si>
    <t>21:0013:000183:0001:0001:00</t>
  </si>
  <si>
    <t>94DU2682 : 001 : 000</t>
  </si>
  <si>
    <t>21:0096:000162</t>
  </si>
  <si>
    <t>21:0013:000184</t>
  </si>
  <si>
    <t>21:0013:000184:0001:0001:00</t>
  </si>
  <si>
    <t>94DU2683 : 001 : 000</t>
  </si>
  <si>
    <t>21:0096:000163</t>
  </si>
  <si>
    <t>21:0013:000185</t>
  </si>
  <si>
    <t>21:0013:000185:0001:0001:00</t>
  </si>
  <si>
    <t>94DU2684 : 001 : 000</t>
  </si>
  <si>
    <t>21:0096:000164</t>
  </si>
  <si>
    <t>21:0013:000186</t>
  </si>
  <si>
    <t>21:0013:000186:0001:0001:00</t>
  </si>
  <si>
    <t>94DU2685 : 001 : 000</t>
  </si>
  <si>
    <t>21:0096:000165</t>
  </si>
  <si>
    <t>21:0013:000187</t>
  </si>
  <si>
    <t>21:0013:000187:0001:0001:00</t>
  </si>
  <si>
    <t>94DU2686 : 001 : 000</t>
  </si>
  <si>
    <t>21:0096:000166</t>
  </si>
  <si>
    <t>21:0013:000188</t>
  </si>
  <si>
    <t>21:0013:000188:0001:0001:00</t>
  </si>
  <si>
    <t>94DU2687 : 001 : 000</t>
  </si>
  <si>
    <t>21:0096:000167</t>
  </si>
  <si>
    <t>21:0013:000189</t>
  </si>
  <si>
    <t>21:0013:000189:0001:0001:00</t>
  </si>
  <si>
    <t>94DU2688 : 001 : 000</t>
  </si>
  <si>
    <t>21:0096:000168</t>
  </si>
  <si>
    <t>21:0013:000190</t>
  </si>
  <si>
    <t>21:0013:000190:0001:0001:00</t>
  </si>
  <si>
    <t>94DU2689 : 001 : 000</t>
  </si>
  <si>
    <t>21:0096:000169</t>
  </si>
  <si>
    <t>21:0013:000191</t>
  </si>
  <si>
    <t>21:0013:000191:0001:0001:00</t>
  </si>
  <si>
    <t>94DU2690 : 001 : 000</t>
  </si>
  <si>
    <t>21:0096:000170</t>
  </si>
  <si>
    <t>21:0013:000192</t>
  </si>
  <si>
    <t>21:0013:000192:0001:0001:00</t>
  </si>
  <si>
    <t>94DU2691 : 001 : 000</t>
  </si>
  <si>
    <t>21:0096:000171</t>
  </si>
  <si>
    <t>21:0013:000193</t>
  </si>
  <si>
    <t>21:0013:000193:0001:0001:00</t>
  </si>
  <si>
    <t>94DU2692 : 001 : 000</t>
  </si>
  <si>
    <t>21:0096:000172</t>
  </si>
  <si>
    <t>21:0013:000194</t>
  </si>
  <si>
    <t>21:0013:000194:0001:0001:00</t>
  </si>
  <si>
    <t>94DU2693 : 001 : 000</t>
  </si>
  <si>
    <t>21:0096:000173</t>
  </si>
  <si>
    <t>21:0013:000195</t>
  </si>
  <si>
    <t>21:0013:000195:0001:0001:00</t>
  </si>
  <si>
    <t>94DU2694 : 001 : 000</t>
  </si>
  <si>
    <t>21:0096:000174</t>
  </si>
  <si>
    <t>21:0013:000196</t>
  </si>
  <si>
    <t>21:0013:000196:0001:0001:00</t>
  </si>
  <si>
    <t>94DU2695 : 001 : 000</t>
  </si>
  <si>
    <t>21:0096:000175</t>
  </si>
  <si>
    <t>21:0013:000197</t>
  </si>
  <si>
    <t>21:0013:000197:0001:0001:00</t>
  </si>
  <si>
    <t>94DU2696 : 001 : 000</t>
  </si>
  <si>
    <t>21:0096:000176</t>
  </si>
  <si>
    <t>21:0013:000198</t>
  </si>
  <si>
    <t>21:0013:000198:0001:0001:00</t>
  </si>
  <si>
    <t>94DU2697 : 001 : 000</t>
  </si>
  <si>
    <t>21:0096:000177</t>
  </si>
  <si>
    <t>21:0013:000199</t>
  </si>
  <si>
    <t>21:0013:000199:0001:0001:00</t>
  </si>
  <si>
    <t>94DU2698 gossan : 001 : 001</t>
  </si>
  <si>
    <t>21:0096:000178</t>
  </si>
  <si>
    <t>21:0013:000200</t>
  </si>
  <si>
    <t>21:0013:000200:0001:0001:01</t>
  </si>
  <si>
    <t>94DU2698 gossan : 001 : 002</t>
  </si>
  <si>
    <t>21:0096:000179</t>
  </si>
  <si>
    <t>21:0013:000200:0001:0001:02</t>
  </si>
  <si>
    <t>94DU2699 : 001 : 000</t>
  </si>
  <si>
    <t>21:0096:000180</t>
  </si>
  <si>
    <t>21:0013:000201</t>
  </si>
  <si>
    <t>21:0013:000201:0001:0001:00</t>
  </si>
  <si>
    <t>94DU2700 : 001 : 000</t>
  </si>
  <si>
    <t>21:0096:000181</t>
  </si>
  <si>
    <t>21:0013:000202</t>
  </si>
  <si>
    <t>21:0013:000202:0001:0001:00</t>
  </si>
  <si>
    <t>94DU2701 : 001 : 000</t>
  </si>
  <si>
    <t>21:0096:000182</t>
  </si>
  <si>
    <t>21:0013:000203</t>
  </si>
  <si>
    <t>21:0013:000203:0001:0001:00</t>
  </si>
  <si>
    <t>94DU2702 : 001 : 000</t>
  </si>
  <si>
    <t>21:0096:000183</t>
  </si>
  <si>
    <t>21:0013:000204</t>
  </si>
  <si>
    <t>21:0013:000204:0001:0001:00</t>
  </si>
  <si>
    <t>94DU2703 : 001 : 000</t>
  </si>
  <si>
    <t>21:0096:000184</t>
  </si>
  <si>
    <t>21:0013:000205</t>
  </si>
  <si>
    <t>21:0013:000205:0001:0001:00</t>
  </si>
  <si>
    <t>94DU2704 : 001 : 000</t>
  </si>
  <si>
    <t>21:0096:000185</t>
  </si>
  <si>
    <t>21:0013:000206</t>
  </si>
  <si>
    <t>21:0013:000206:0001:0001:00</t>
  </si>
  <si>
    <t>94DU2705 : 001 : 000</t>
  </si>
  <si>
    <t>21:0096:000186</t>
  </si>
  <si>
    <t>21:0013:000207</t>
  </si>
  <si>
    <t>21:0013:000207:0001:0001:00</t>
  </si>
  <si>
    <t>94DU2706 : 001 : 000</t>
  </si>
  <si>
    <t>21:0096:000187</t>
  </si>
  <si>
    <t>21:0013:000208</t>
  </si>
  <si>
    <t>21:0013:000208:0001:0001:00</t>
  </si>
  <si>
    <t>94DU2707 : 001 : 000</t>
  </si>
  <si>
    <t>21:0096:000188</t>
  </si>
  <si>
    <t>21:0013:000209</t>
  </si>
  <si>
    <t>21:0013:000209:0001:0001:00</t>
  </si>
  <si>
    <t>94DU2708 : 001 : 000</t>
  </si>
  <si>
    <t>21:0096:000189</t>
  </si>
  <si>
    <t>21:0013:000210</t>
  </si>
  <si>
    <t>21:0013:000210:0001:0001:00</t>
  </si>
  <si>
    <t>94DU2709 : 001 : 000</t>
  </si>
  <si>
    <t>21:0096:000190</t>
  </si>
  <si>
    <t>21:0013:000211</t>
  </si>
  <si>
    <t>21:0013:000211:0001:0001:00</t>
  </si>
  <si>
    <t>94DU2710 : 001 : 000</t>
  </si>
  <si>
    <t>21:0096:000191</t>
  </si>
  <si>
    <t>21:0013:000212</t>
  </si>
  <si>
    <t>21:0013:000212:0001:0001:00</t>
  </si>
  <si>
    <t>94DU2711 : 001 : 000</t>
  </si>
  <si>
    <t>21:0096:000192</t>
  </si>
  <si>
    <t>21:0013:000213</t>
  </si>
  <si>
    <t>21:0013:000213:0001:0001:00</t>
  </si>
  <si>
    <t>94DU2712 : 001 : 000</t>
  </si>
  <si>
    <t>21:0096:000193</t>
  </si>
  <si>
    <t>21:0013:000214</t>
  </si>
  <si>
    <t>21:0013:000214:0001:0001:00</t>
  </si>
  <si>
    <t>94DU2713 : 001 : 000</t>
  </si>
  <si>
    <t>21:0096:000194</t>
  </si>
  <si>
    <t>21:0013:000215</t>
  </si>
  <si>
    <t>21:0013:000215:0001:0001:00</t>
  </si>
  <si>
    <t>94DU2714 : 001 : 000</t>
  </si>
  <si>
    <t>21:0096:000195</t>
  </si>
  <si>
    <t>21:0013:000216</t>
  </si>
  <si>
    <t>21:0013:000216:0001:0001:00</t>
  </si>
  <si>
    <t>94DU2715 : 001 : 000</t>
  </si>
  <si>
    <t>21:0096:000196</t>
  </si>
  <si>
    <t>21:0013:000217</t>
  </si>
  <si>
    <t>21:0013:000217:0001:0001:00</t>
  </si>
  <si>
    <t>94DU2716 : 001 : 000</t>
  </si>
  <si>
    <t>21:0096:000197</t>
  </si>
  <si>
    <t>21:0013:000218</t>
  </si>
  <si>
    <t>21:0013:000218:0001:0001:00</t>
  </si>
  <si>
    <t>94BCW2750 : 001 : 000</t>
  </si>
  <si>
    <t>21:0098:000001</t>
  </si>
  <si>
    <t>21:0041:000001</t>
  </si>
  <si>
    <t>21:0041:000001:0001:0001:00</t>
  </si>
  <si>
    <t>94BCW2751 : 001 : 000</t>
  </si>
  <si>
    <t>21:0098:000002</t>
  </si>
  <si>
    <t>21:0041:000002</t>
  </si>
  <si>
    <t>21:0041:000002:0001:0001:00</t>
  </si>
  <si>
    <t>94BCW2752 : 001 : 000</t>
  </si>
  <si>
    <t>21:0098:000003</t>
  </si>
  <si>
    <t>21:0041:000003</t>
  </si>
  <si>
    <t>21:0041:000003:0001:0001:00</t>
  </si>
  <si>
    <t>94BCW2753 : 001 : 000</t>
  </si>
  <si>
    <t>21:0098:000004</t>
  </si>
  <si>
    <t>21:0041:000004</t>
  </si>
  <si>
    <t>21:0041:000004:0001:0001:00</t>
  </si>
  <si>
    <t>94BCW2754 : 001 : 000</t>
  </si>
  <si>
    <t>21:0098:000005</t>
  </si>
  <si>
    <t>21:0041:000005</t>
  </si>
  <si>
    <t>21:0041:000005:0001:0001:00</t>
  </si>
  <si>
    <t>94BCW2755 : 001 : 000</t>
  </si>
  <si>
    <t>21:0098:000006</t>
  </si>
  <si>
    <t>21:0041:000006</t>
  </si>
  <si>
    <t>21:0041:000006:0001:0001:00</t>
  </si>
  <si>
    <t>94BCW2756 : 001 : 000</t>
  </si>
  <si>
    <t>21:0098:000007</t>
  </si>
  <si>
    <t>21:0041:000007</t>
  </si>
  <si>
    <t>21:0041:000007:0001:0001:00</t>
  </si>
  <si>
    <t>94BCW2758 : 001 : 001</t>
  </si>
  <si>
    <t>21:0098:000008</t>
  </si>
  <si>
    <t>21:0041:000009</t>
  </si>
  <si>
    <t>21:0041:000009:0001:0001:01</t>
  </si>
  <si>
    <t>94BCW2758 : 001 : 002</t>
  </si>
  <si>
    <t>21:0098:000009</t>
  </si>
  <si>
    <t>21:0041:000009:0001:0001:02</t>
  </si>
  <si>
    <t>94BCW2759 : 001 : 000</t>
  </si>
  <si>
    <t>21:0098:000010</t>
  </si>
  <si>
    <t>21:0041:000010</t>
  </si>
  <si>
    <t>21:0041:000010:0001:0001:00</t>
  </si>
  <si>
    <t>94BCW2760 : 001 : 000</t>
  </si>
  <si>
    <t>21:0098:000011</t>
  </si>
  <si>
    <t>21:0041:000011</t>
  </si>
  <si>
    <t>21:0041:000011:0001:0001:00</t>
  </si>
  <si>
    <t>94BCW2761 : 001 : 000</t>
  </si>
  <si>
    <t>21:0098:000012</t>
  </si>
  <si>
    <t>21:0041:000012</t>
  </si>
  <si>
    <t>21:0041:000012:0001:0001:00</t>
  </si>
  <si>
    <t>94BCW2762 : 001 : 000</t>
  </si>
  <si>
    <t>21:0098:000013</t>
  </si>
  <si>
    <t>21:0041:000013</t>
  </si>
  <si>
    <t>21:0041:000013:0001:0001:00</t>
  </si>
  <si>
    <t>94BCW2763 : 001 : 000</t>
  </si>
  <si>
    <t>21:0098:000014</t>
  </si>
  <si>
    <t>21:0041:000014</t>
  </si>
  <si>
    <t>21:0041:000014:0001:0001:00</t>
  </si>
  <si>
    <t>94BCW2764 : 001 : 000</t>
  </si>
  <si>
    <t>21:0098:000015</t>
  </si>
  <si>
    <t>21:0041:000015</t>
  </si>
  <si>
    <t>21:0041:000015:0001:0001:00</t>
  </si>
  <si>
    <t>94BCW2765 : 001 : 000</t>
  </si>
  <si>
    <t>21:0098:000016</t>
  </si>
  <si>
    <t>21:0041:000016</t>
  </si>
  <si>
    <t>21:0041:000016:0001:0001:00</t>
  </si>
  <si>
    <t>94BCW2766 : 001 : 000</t>
  </si>
  <si>
    <t>21:0098:000017</t>
  </si>
  <si>
    <t>21:0041:000017</t>
  </si>
  <si>
    <t>21:0041:000017:0001:0001:00</t>
  </si>
  <si>
    <t>94BCW2767 : 001 : 000</t>
  </si>
  <si>
    <t>21:0098:000018</t>
  </si>
  <si>
    <t>21:0041:000018</t>
  </si>
  <si>
    <t>21:0041:000018:0001:0001:00</t>
  </si>
  <si>
    <t>94BCW2768 : 001 : 000</t>
  </si>
  <si>
    <t>21:0098:000019</t>
  </si>
  <si>
    <t>21:0041:000019</t>
  </si>
  <si>
    <t>21:0041:000019:0001:0001:00</t>
  </si>
  <si>
    <t>94BCW2769 : 001 : 000</t>
  </si>
  <si>
    <t>21:0098:000020</t>
  </si>
  <si>
    <t>21:0041:000020</t>
  </si>
  <si>
    <t>21:0041:000020:0001:0001:00</t>
  </si>
  <si>
    <t>94BCW2770 : 001 : 000</t>
  </si>
  <si>
    <t>21:0098:000021</t>
  </si>
  <si>
    <t>21:0041:000021</t>
  </si>
  <si>
    <t>21:0041:000021:0001:0001:00</t>
  </si>
  <si>
    <t>94BCW2771 : 001 : 000</t>
  </si>
  <si>
    <t>21:0098:000022</t>
  </si>
  <si>
    <t>21:0041:000022</t>
  </si>
  <si>
    <t>21:0041:000022:0001:0001:00</t>
  </si>
  <si>
    <t>94BCW2772 : 001 : 000</t>
  </si>
  <si>
    <t>21:0098:000023</t>
  </si>
  <si>
    <t>21:0041:000023</t>
  </si>
  <si>
    <t>21:0041:000023:0001:0001:00</t>
  </si>
  <si>
    <t>94BCW2773 : 001 : 001</t>
  </si>
  <si>
    <t>21:0098:000024</t>
  </si>
  <si>
    <t>21:0041:000024</t>
  </si>
  <si>
    <t>21:0041:000024:0001:0001:01</t>
  </si>
  <si>
    <t>94BCW2773 : 001 : 002</t>
  </si>
  <si>
    <t>21:0098:000025</t>
  </si>
  <si>
    <t>21:0041:000024:0001:0001:02</t>
  </si>
  <si>
    <t>94BCW2774 : 001 : 000</t>
  </si>
  <si>
    <t>21:0098:000026</t>
  </si>
  <si>
    <t>21:0041:000025</t>
  </si>
  <si>
    <t>21:0041:000025:0001:0001:00</t>
  </si>
  <si>
    <t>94BCW2775 : 001 : 000</t>
  </si>
  <si>
    <t>21:0098:000027</t>
  </si>
  <si>
    <t>21:0041:000026</t>
  </si>
  <si>
    <t>21:0041:000026:0001:0001:00</t>
  </si>
  <si>
    <t>94BCW2776 : 001 : 000</t>
  </si>
  <si>
    <t>21:0098:000028</t>
  </si>
  <si>
    <t>21:0041:000027</t>
  </si>
  <si>
    <t>21:0041:000027:0001:0001:00</t>
  </si>
  <si>
    <t>94BCW2777 : 001 : 000</t>
  </si>
  <si>
    <t>21:0098:000029</t>
  </si>
  <si>
    <t>21:0041:000028</t>
  </si>
  <si>
    <t>21:0041:000028:0001:0001:00</t>
  </si>
  <si>
    <t>94BCW2778 : 001 : 000</t>
  </si>
  <si>
    <t>21:0098:000030</t>
  </si>
  <si>
    <t>21:0041:000029</t>
  </si>
  <si>
    <t>21:0041:000029:0001:0001:00</t>
  </si>
  <si>
    <t>94BCW2779 : 001 : 000</t>
  </si>
  <si>
    <t>21:0098:000031</t>
  </si>
  <si>
    <t>21:0041:000030</t>
  </si>
  <si>
    <t>21:0041:000030:0001:0001:00</t>
  </si>
  <si>
    <t>94BCW2780 : 001 : 000</t>
  </si>
  <si>
    <t>21:0098:000032</t>
  </si>
  <si>
    <t>21:0041:000031</t>
  </si>
  <si>
    <t>21:0041:000031:0001:0001:00</t>
  </si>
  <si>
    <t>94BCW2781 : 001 : 000</t>
  </si>
  <si>
    <t>21:0098:000033</t>
  </si>
  <si>
    <t>21:0041:000032</t>
  </si>
  <si>
    <t>21:0041:000032:0001:0001:00</t>
  </si>
  <si>
    <t>94BCW2783 : 001 : 000</t>
  </si>
  <si>
    <t>21:0098:000034</t>
  </si>
  <si>
    <t>21:0041:000034</t>
  </si>
  <si>
    <t>21:0041:000034:0001:0001:00</t>
  </si>
  <si>
    <t>94BCW2784 : 001 : 000</t>
  </si>
  <si>
    <t>21:0098:000035</t>
  </si>
  <si>
    <t>21:0041:000035</t>
  </si>
  <si>
    <t>21:0041:000035:0001:0001:00</t>
  </si>
  <si>
    <t>94BCW2785 : 001 : 000</t>
  </si>
  <si>
    <t>21:0098:000036</t>
  </si>
  <si>
    <t>21:0041:000036</t>
  </si>
  <si>
    <t>21:0041:000036:0001:0001:00</t>
  </si>
  <si>
    <t>94BCW2786 : 001 : 000</t>
  </si>
  <si>
    <t>21:0098:000037</t>
  </si>
  <si>
    <t>21:0041:000037</t>
  </si>
  <si>
    <t>21:0041:000037:0001:0001:00</t>
  </si>
  <si>
    <t>94BCW2788 : 001 : 001</t>
  </si>
  <si>
    <t>21:0098:000038</t>
  </si>
  <si>
    <t>21:0041:000039</t>
  </si>
  <si>
    <t>21:0041:000039:0001:0001:01</t>
  </si>
  <si>
    <t>94BCW2788 : 001 : 002</t>
  </si>
  <si>
    <t>21:0098:000039</t>
  </si>
  <si>
    <t>21:0041:000039:0001:0001:02</t>
  </si>
  <si>
    <t>94BCW2789 : 001 : 000</t>
  </si>
  <si>
    <t>21:0098:000040</t>
  </si>
  <si>
    <t>21:0041:000040</t>
  </si>
  <si>
    <t>21:0041:000040:0001:0001:00</t>
  </si>
  <si>
    <t>94BCW2790 : 001 : 000</t>
  </si>
  <si>
    <t>21:0098:000041</t>
  </si>
  <si>
    <t>21:0041:000041</t>
  </si>
  <si>
    <t>21:0041:000041:0001:0001:00</t>
  </si>
  <si>
    <t>94BCW2791 : 001 : 000</t>
  </si>
  <si>
    <t>21:0098:000042</t>
  </si>
  <si>
    <t>21:0041:000042</t>
  </si>
  <si>
    <t>21:0041:000042:0001:0001:00</t>
  </si>
  <si>
    <t>94BCW2792 : 001 : 000</t>
  </si>
  <si>
    <t>21:0098:000043</t>
  </si>
  <si>
    <t>21:0041:000043</t>
  </si>
  <si>
    <t>21:0041:000043:0001:0001:00</t>
  </si>
  <si>
    <t>94BCW2794 : 001 : 000</t>
  </si>
  <si>
    <t>21:0098:000044</t>
  </si>
  <si>
    <t>21:0041:000045</t>
  </si>
  <si>
    <t>21:0041:000045:0001:0001:00</t>
  </si>
  <si>
    <t>94BCW2795 : 001 : 000</t>
  </si>
  <si>
    <t>21:0098:000045</t>
  </si>
  <si>
    <t>21:0041:000046</t>
  </si>
  <si>
    <t>21:0041:000046:0001:0001:00</t>
  </si>
  <si>
    <t>94BCW2796 : 001 : 000</t>
  </si>
  <si>
    <t>21:0098:000046</t>
  </si>
  <si>
    <t>21:0041:000047</t>
  </si>
  <si>
    <t>21:0041:000047:0001:0001:00</t>
  </si>
  <si>
    <t>94BCW2797 : 001 : 000</t>
  </si>
  <si>
    <t>21:0098:000047</t>
  </si>
  <si>
    <t>21:0041:000048</t>
  </si>
  <si>
    <t>21:0041:000048:0001:0001:00</t>
  </si>
  <si>
    <t>94BCW2798 : 001 : 000</t>
  </si>
  <si>
    <t>21:0098:000048</t>
  </si>
  <si>
    <t>21:0041:000049</t>
  </si>
  <si>
    <t>21:0041:000049:0001:0001:00</t>
  </si>
  <si>
    <t>94BCW2799 : 001 : 000</t>
  </si>
  <si>
    <t>21:0098:000049</t>
  </si>
  <si>
    <t>21:0041:000050</t>
  </si>
  <si>
    <t>21:0041:000050:0001:0001:00</t>
  </si>
  <si>
    <t>94BCW2800 : 001 : 000</t>
  </si>
  <si>
    <t>21:0098:000050</t>
  </si>
  <si>
    <t>21:0041:000051</t>
  </si>
  <si>
    <t>21:0041:000051:0001:0001:00</t>
  </si>
  <si>
    <t>94BCW2801b : 001 : 000</t>
  </si>
  <si>
    <t>21:0098:000051</t>
  </si>
  <si>
    <t>21:0041:000053</t>
  </si>
  <si>
    <t>21:0041:000053:0001:0001:00</t>
  </si>
  <si>
    <t>94BCW2802 : 001 : 000</t>
  </si>
  <si>
    <t>21:0098:000052</t>
  </si>
  <si>
    <t>21:0041:000054</t>
  </si>
  <si>
    <t>21:0041:000054:0001:0001:00</t>
  </si>
  <si>
    <t>94BCW2803 : 001 : 000</t>
  </si>
  <si>
    <t>21:0098:000053</t>
  </si>
  <si>
    <t>21:0041:000055</t>
  </si>
  <si>
    <t>21:0041:000055:0001:0001:00</t>
  </si>
  <si>
    <t>94BCW2804 : 001 : 000</t>
  </si>
  <si>
    <t>21:0098:000054</t>
  </si>
  <si>
    <t>21:0041:000056</t>
  </si>
  <si>
    <t>21:0041:000056:0001:0001:00</t>
  </si>
  <si>
    <t>94BCW2805 : 001 : 001</t>
  </si>
  <si>
    <t>21:0098:000055</t>
  </si>
  <si>
    <t>21:0041:000057</t>
  </si>
  <si>
    <t>21:0041:000057:0001:0001:01</t>
  </si>
  <si>
    <t>94BCW2805 : 001 : 002</t>
  </si>
  <si>
    <t>21:0098:000056</t>
  </si>
  <si>
    <t>21:0041:000057:0001:0001:02</t>
  </si>
  <si>
    <t>94BCW2806 : 001 : 000</t>
  </si>
  <si>
    <t>21:0098:000057</t>
  </si>
  <si>
    <t>21:0041:000058</t>
  </si>
  <si>
    <t>21:0041:000058:0001:0001:00</t>
  </si>
  <si>
    <t>94BCW2807 : 001 : 000</t>
  </si>
  <si>
    <t>21:0098:000058</t>
  </si>
  <si>
    <t>21:0041:000059</t>
  </si>
  <si>
    <t>21:0041:000059:0001:0001:00</t>
  </si>
  <si>
    <t>94BCW2809 : 001 : 000</t>
  </si>
  <si>
    <t>21:0098:000059</t>
  </si>
  <si>
    <t>21:0041:000061</t>
  </si>
  <si>
    <t>21:0041:000061:0001:0001:00</t>
  </si>
  <si>
    <t>94BCW2810b : 001 : 000</t>
  </si>
  <si>
    <t>21:0098:000060</t>
  </si>
  <si>
    <t>21:0041:000063</t>
  </si>
  <si>
    <t>21:0041:000063:0001:0001:00</t>
  </si>
  <si>
    <t>94BCW2811b : 001 : 000</t>
  </si>
  <si>
    <t>21:0098:000061</t>
  </si>
  <si>
    <t>21:0041:000065</t>
  </si>
  <si>
    <t>21:0041:000065:0001:0001:00</t>
  </si>
  <si>
    <t>94BCW2812 : 001 : 000</t>
  </si>
  <si>
    <t>21:0098:000062</t>
  </si>
  <si>
    <t>21:0041:000066</t>
  </si>
  <si>
    <t>21:0041:000066:0001:0001:00</t>
  </si>
  <si>
    <t>94BCW2813 : 001 : 000</t>
  </si>
  <si>
    <t>21:0098:000063</t>
  </si>
  <si>
    <t>21:0041:000067</t>
  </si>
  <si>
    <t>21:0041:000067:0001:0001:00</t>
  </si>
  <si>
    <t>94BCW2814 : 001 : 000</t>
  </si>
  <si>
    <t>21:0098:000064</t>
  </si>
  <si>
    <t>21:0041:000068</t>
  </si>
  <si>
    <t>21:0041:000068:0001:0001:00</t>
  </si>
  <si>
    <t>94BCW2815b : 001 : 000</t>
  </si>
  <si>
    <t>21:0098:000065</t>
  </si>
  <si>
    <t>21:0041:000070</t>
  </si>
  <si>
    <t>21:0041:000070:0001:0001:00</t>
  </si>
  <si>
    <t>94BCW2816b : 001 : 000</t>
  </si>
  <si>
    <t>21:0098:000066</t>
  </si>
  <si>
    <t>21:0041:000072</t>
  </si>
  <si>
    <t>21:0041:000072:0001:0001:00</t>
  </si>
  <si>
    <t>94BCW2817 : 001 : 000</t>
  </si>
  <si>
    <t>21:0098:000067</t>
  </si>
  <si>
    <t>21:0041:000073</t>
  </si>
  <si>
    <t>21:0041:000073:0001:0001:00</t>
  </si>
  <si>
    <t>94BCW2818 : 001 : 000</t>
  </si>
  <si>
    <t>21:0098:000068</t>
  </si>
  <si>
    <t>21:0041:000074</t>
  </si>
  <si>
    <t>21:0041:000074:0001:0001:00</t>
  </si>
  <si>
    <t>94BCW2819b : 001 : 000</t>
  </si>
  <si>
    <t>21:0098:000069</t>
  </si>
  <si>
    <t>21:0041:000076</t>
  </si>
  <si>
    <t>21:0041:000076:0001:0001:00</t>
  </si>
  <si>
    <t>94BCW2820 : 001 : 001</t>
  </si>
  <si>
    <t>21:0098:000070</t>
  </si>
  <si>
    <t>21:0041:000077</t>
  </si>
  <si>
    <t>21:0041:000077:0001:0001:01</t>
  </si>
  <si>
    <t>94BCW2820 : 001 : 002</t>
  </si>
  <si>
    <t>21:0098:000071</t>
  </si>
  <si>
    <t>21:0041:000077:0001:0001:02</t>
  </si>
  <si>
    <t>94BCW2821 : 001 : 000</t>
  </si>
  <si>
    <t>21:0098:000072</t>
  </si>
  <si>
    <t>21:0041:000078</t>
  </si>
  <si>
    <t>21:0041:000078:0001:0001:00</t>
  </si>
  <si>
    <t>94BCW2822 : 001 : 000</t>
  </si>
  <si>
    <t>21:0098:000073</t>
  </si>
  <si>
    <t>21:0041:000079</t>
  </si>
  <si>
    <t>21:0041:000079:0001:0001:00</t>
  </si>
  <si>
    <t>94BCW2823 : 001 : 000</t>
  </si>
  <si>
    <t>21:0098:000074</t>
  </si>
  <si>
    <t>21:0041:000080</t>
  </si>
  <si>
    <t>21:0041:000080:0001:0001:00</t>
  </si>
  <si>
    <t>94BCW2824 : 001 : 000</t>
  </si>
  <si>
    <t>21:0098:000075</t>
  </si>
  <si>
    <t>21:0041:000081</t>
  </si>
  <si>
    <t>21:0041:000081:0001:0001:00</t>
  </si>
  <si>
    <t>94BCW2825 : 001 : 000</t>
  </si>
  <si>
    <t>21:0098:000076</t>
  </si>
  <si>
    <t>21:0041:000082</t>
  </si>
  <si>
    <t>21:0041:000082:0001:0001:00</t>
  </si>
  <si>
    <t>94BCW2826 : 001 : 000</t>
  </si>
  <si>
    <t>21:0098:000077</t>
  </si>
  <si>
    <t>21:0041:000083</t>
  </si>
  <si>
    <t>21:0041:000083:0001:0001:00</t>
  </si>
  <si>
    <t>94BCW2828 : 001 : 000</t>
  </si>
  <si>
    <t>21:0098:000078</t>
  </si>
  <si>
    <t>21:0041:000085</t>
  </si>
  <si>
    <t>21:0041:000085:0001:0001:00</t>
  </si>
  <si>
    <t>94BCW2829 : 001 : 000</t>
  </si>
  <si>
    <t>21:0098:000079</t>
  </si>
  <si>
    <t>21:0041:000086</t>
  </si>
  <si>
    <t>21:0041:000086:0001:0001:00</t>
  </si>
  <si>
    <t>94BCW2830b : 001 : 000</t>
  </si>
  <si>
    <t>21:0098:000080</t>
  </si>
  <si>
    <t>21:0041:000088</t>
  </si>
  <si>
    <t>21:0041:000088:0001:0001:00</t>
  </si>
  <si>
    <t>94BCW2831 : 001 : 000</t>
  </si>
  <si>
    <t>21:0098:000081</t>
  </si>
  <si>
    <t>21:0041:000089</t>
  </si>
  <si>
    <t>21:0041:000089:0001:0001:00</t>
  </si>
  <si>
    <t>94BCW2832b : 001 : 000</t>
  </si>
  <si>
    <t>21:0098:000082</t>
  </si>
  <si>
    <t>21:0041:000091</t>
  </si>
  <si>
    <t>21:0041:000091:0001:0001:00</t>
  </si>
  <si>
    <t>94BCW2833 : 001 : 000</t>
  </si>
  <si>
    <t>21:0098:000083</t>
  </si>
  <si>
    <t>21:0041:000092</t>
  </si>
  <si>
    <t>21:0041:000092:0001:0001:00</t>
  </si>
  <si>
    <t>94BCW2834 : 001 : 001</t>
  </si>
  <si>
    <t>21:0098:000084</t>
  </si>
  <si>
    <t>21:0041:000093</t>
  </si>
  <si>
    <t>21:0041:000093:0001:0001:01</t>
  </si>
  <si>
    <t>94BCW2834 : 001 : 002</t>
  </si>
  <si>
    <t>21:0098:000085</t>
  </si>
  <si>
    <t>21:0041:000093:0001:0001:02</t>
  </si>
  <si>
    <t>94BCW2835 : 001 : 000</t>
  </si>
  <si>
    <t>21:0098:000086</t>
  </si>
  <si>
    <t>21:0041:000094</t>
  </si>
  <si>
    <t>21:0041:000094:0001:0001:00</t>
  </si>
  <si>
    <t>94BCW2836 : 001 : 000</t>
  </si>
  <si>
    <t>21:0098:000087</t>
  </si>
  <si>
    <t>21:0041:000095</t>
  </si>
  <si>
    <t>21:0041:000095:0001:0001:00</t>
  </si>
  <si>
    <t>94BCW2837 : 001 : 000</t>
  </si>
  <si>
    <t>21:0098:000088</t>
  </si>
  <si>
    <t>21:0041:000096</t>
  </si>
  <si>
    <t>21:0041:000096:0001:0001:00</t>
  </si>
  <si>
    <t>94BCW2838 : 001 : 000</t>
  </si>
  <si>
    <t>21:0098:000089</t>
  </si>
  <si>
    <t>21:0041:000097</t>
  </si>
  <si>
    <t>21:0041:000097:0001:0001:00</t>
  </si>
  <si>
    <t>94BCW2839b : 001 : 000</t>
  </si>
  <si>
    <t>21:0098:000090</t>
  </si>
  <si>
    <t>21:0041:000099</t>
  </si>
  <si>
    <t>21:0041:000099:0001:0001:00</t>
  </si>
  <si>
    <t>94BCW2841b : 001 : 000</t>
  </si>
  <si>
    <t>21:0098:000091</t>
  </si>
  <si>
    <t>21:0041:000102</t>
  </si>
  <si>
    <t>21:0041:000102:0001:0001:00</t>
  </si>
  <si>
    <t>94BCW2842 : 001 : 000</t>
  </si>
  <si>
    <t>21:0098:000092</t>
  </si>
  <si>
    <t>21:0041:000103</t>
  </si>
  <si>
    <t>21:0041:000103:0001:0001:00</t>
  </si>
  <si>
    <t>94BCW2843 : 001 : 000</t>
  </si>
  <si>
    <t>21:0098:000093</t>
  </si>
  <si>
    <t>21:0041:000104</t>
  </si>
  <si>
    <t>21:0041:000104:0001:0001:00</t>
  </si>
  <si>
    <t>94BCW2844b : 001 : 000</t>
  </si>
  <si>
    <t>21:0098:000094</t>
  </si>
  <si>
    <t>21:0041:000106</t>
  </si>
  <si>
    <t>21:0041:000106:0001:0001:00</t>
  </si>
  <si>
    <t>94BCW2845b : 001 : 000</t>
  </si>
  <si>
    <t>21:0098:000095</t>
  </si>
  <si>
    <t>21:0041:000108</t>
  </si>
  <si>
    <t>21:0041:000108:0001:0001:00</t>
  </si>
  <si>
    <t>94BCW2846 : 001 : 000</t>
  </si>
  <si>
    <t>21:0098:000096</t>
  </si>
  <si>
    <t>21:0041:000109</t>
  </si>
  <si>
    <t>21:0041:000109:0001:0001:00</t>
  </si>
  <si>
    <t>94BCW2847 : 001 : 000</t>
  </si>
  <si>
    <t>21:0098:000097</t>
  </si>
  <si>
    <t>21:0041:000110</t>
  </si>
  <si>
    <t>21:0041:000110:0001:0001:00</t>
  </si>
  <si>
    <t>94BCW2848 : 001 : 001</t>
  </si>
  <si>
    <t>21:0098:000098</t>
  </si>
  <si>
    <t>21:0041:000111</t>
  </si>
  <si>
    <t>21:0041:000111:0001:0001:01</t>
  </si>
  <si>
    <t>94BCW2848 : 001 : 002</t>
  </si>
  <si>
    <t>21:0098:000099</t>
  </si>
  <si>
    <t>21:0041:000111:0001:0001:02</t>
  </si>
  <si>
    <t>94BCW2849 : 001 : 000</t>
  </si>
  <si>
    <t>21:0098:000100</t>
  </si>
  <si>
    <t>21:0041:000112</t>
  </si>
  <si>
    <t>21:0041:000112:0001:0001:00</t>
  </si>
  <si>
    <t>94BCW2850b : 001 : 000</t>
  </si>
  <si>
    <t>21:0098:000101</t>
  </si>
  <si>
    <t>21:0041:000114</t>
  </si>
  <si>
    <t>21:0041:000114:0001:0001:00</t>
  </si>
  <si>
    <t>94BCW2852 : 001 : 000</t>
  </si>
  <si>
    <t>21:0098:000102</t>
  </si>
  <si>
    <t>21:0041:000116</t>
  </si>
  <si>
    <t>21:0041:000116:0001:0001:00</t>
  </si>
  <si>
    <t>94BCW2853 : 001 : 000</t>
  </si>
  <si>
    <t>21:0098:000103</t>
  </si>
  <si>
    <t>21:0041:000117</t>
  </si>
  <si>
    <t>21:0041:000117:0001:0001:00</t>
  </si>
  <si>
    <t>94BCW2854 : 001 : 000</t>
  </si>
  <si>
    <t>21:0098:000104</t>
  </si>
  <si>
    <t>21:0041:000118</t>
  </si>
  <si>
    <t>21:0041:000118:0001:0001:00</t>
  </si>
  <si>
    <t>94BCW2855b : 001 : 000</t>
  </si>
  <si>
    <t>21:0098:000105</t>
  </si>
  <si>
    <t>21:0041:000120</t>
  </si>
  <si>
    <t>21:0041:000120:0001:0001:00</t>
  </si>
  <si>
    <t>94BCW2856 : 001 : 000</t>
  </si>
  <si>
    <t>21:0098:000106</t>
  </si>
  <si>
    <t>21:0041:000121</t>
  </si>
  <si>
    <t>21:0041:000121:0001:0001:00</t>
  </si>
  <si>
    <t>94BCW2857 : 001 : 000</t>
  </si>
  <si>
    <t>21:0098:000107</t>
  </si>
  <si>
    <t>21:0041:000122</t>
  </si>
  <si>
    <t>21:0041:000122:0001:0001:00</t>
  </si>
  <si>
    <t>94BCW2860 : 001 : 000</t>
  </si>
  <si>
    <t>21:0098:000108</t>
  </si>
  <si>
    <t>21:0041:000125</t>
  </si>
  <si>
    <t>21:0041:000125:0001:0001:00</t>
  </si>
  <si>
    <t>94BCW2861 : 001 : 000</t>
  </si>
  <si>
    <t>21:0098:000109</t>
  </si>
  <si>
    <t>21:0041:000126</t>
  </si>
  <si>
    <t>21:0041:000126:0001:0001:00</t>
  </si>
  <si>
    <t>94BCW2862 : 001 : 000</t>
  </si>
  <si>
    <t>21:0098:000110</t>
  </si>
  <si>
    <t>21:0041:000127</t>
  </si>
  <si>
    <t>21:0041:000127:0001:0001:00</t>
  </si>
  <si>
    <t>94BCW2863 : 001 : 000</t>
  </si>
  <si>
    <t>21:0098:000111</t>
  </si>
  <si>
    <t>21:0041:000128</t>
  </si>
  <si>
    <t>21:0041:000128:0001:0001:00</t>
  </si>
  <si>
    <t>94BCW2864 : 001 : 000</t>
  </si>
  <si>
    <t>21:0098:000112</t>
  </si>
  <si>
    <t>21:0041:000129</t>
  </si>
  <si>
    <t>21:0041:000129:0001:0001:00</t>
  </si>
  <si>
    <t>94BCW2866 : 001 : 000</t>
  </si>
  <si>
    <t>21:0098:000113</t>
  </si>
  <si>
    <t>21:0041:000131</t>
  </si>
  <si>
    <t>21:0041:000131:0001:0001:00</t>
  </si>
  <si>
    <t>94BCW2868 : 001 : 000</t>
  </si>
  <si>
    <t>21:0098:000114</t>
  </si>
  <si>
    <t>21:0041:000133</t>
  </si>
  <si>
    <t>21:0041:000133:0001:0001:00</t>
  </si>
  <si>
    <t>94BCW2869 : 001 : 000</t>
  </si>
  <si>
    <t>21:0098:000115</t>
  </si>
  <si>
    <t>21:0041:000134</t>
  </si>
  <si>
    <t>21:0041:000134:0001:0001:00</t>
  </si>
  <si>
    <t>94BCW2870 : 001 : 000</t>
  </si>
  <si>
    <t>21:0098:000116</t>
  </si>
  <si>
    <t>21:0041:000135</t>
  </si>
  <si>
    <t>21:0041:000135:0001:0001:00</t>
  </si>
  <si>
    <t>94BCW2871 : 001 : 000</t>
  </si>
  <si>
    <t>21:0098:000117</t>
  </si>
  <si>
    <t>21:0041:000136</t>
  </si>
  <si>
    <t>21:0041:000136:0001:0001:00</t>
  </si>
  <si>
    <t>94BCW2873 : 001 : 000</t>
  </si>
  <si>
    <t>21:0098:000118</t>
  </si>
  <si>
    <t>21:0041:000137</t>
  </si>
  <si>
    <t>21:0041:000137:0001:0001:00</t>
  </si>
  <si>
    <t>94BCW2874 : 001 : 000</t>
  </si>
  <si>
    <t>21:0098:000119</t>
  </si>
  <si>
    <t>21:0041:000138</t>
  </si>
  <si>
    <t>21:0041:000138:0001:0001:00</t>
  </si>
  <si>
    <t>94BCW2875 : 001 : 000</t>
  </si>
  <si>
    <t>21:0098:000120</t>
  </si>
  <si>
    <t>21:0041:000139</t>
  </si>
  <si>
    <t>21:0041:000139:0001:0001:00</t>
  </si>
  <si>
    <t>94BCW2876 : 001 : 000</t>
  </si>
  <si>
    <t>21:0098:000121</t>
  </si>
  <si>
    <t>21:0041:000140</t>
  </si>
  <si>
    <t>21:0041:000140:0001:0001:00</t>
  </si>
  <si>
    <t>94BCW2877 : 001 : 000</t>
  </si>
  <si>
    <t>21:0098:000122</t>
  </si>
  <si>
    <t>21:0041:000141</t>
  </si>
  <si>
    <t>21:0041:000141:0001:0001:00</t>
  </si>
  <si>
    <t>94BCW2878 : 001 : 000</t>
  </si>
  <si>
    <t>21:0098:000123</t>
  </si>
  <si>
    <t>21:0041:000142</t>
  </si>
  <si>
    <t>21:0041:000142:0001:0001:00</t>
  </si>
  <si>
    <t>94BCW2879 : 001 : 001</t>
  </si>
  <si>
    <t>21:0098:000124</t>
  </si>
  <si>
    <t>21:0041:000143</t>
  </si>
  <si>
    <t>21:0041:000143:0001:0001:01</t>
  </si>
  <si>
    <t>94BCW2879 : 001 : 002</t>
  </si>
  <si>
    <t>21:0098:000125</t>
  </si>
  <si>
    <t>21:0041:000143:0001:0001:02</t>
  </si>
  <si>
    <t>94BCW2880 : 001 : 000</t>
  </si>
  <si>
    <t>21:0098:000126</t>
  </si>
  <si>
    <t>21:0041:000144</t>
  </si>
  <si>
    <t>21:0041:000144:0001:0001:00</t>
  </si>
  <si>
    <t>94BCW_TCA8010-01</t>
  </si>
  <si>
    <t>21:0098:000127</t>
  </si>
  <si>
    <t>95DU4500 : 001 : 000</t>
  </si>
  <si>
    <t>21:0100:000001</t>
  </si>
  <si>
    <t>21:0044:000001</t>
  </si>
  <si>
    <t>21:0044:000001:0001:0001:00</t>
  </si>
  <si>
    <t>95DU4501 : 001 : 000</t>
  </si>
  <si>
    <t>21:0100:000002</t>
  </si>
  <si>
    <t>21:0044:000002</t>
  </si>
  <si>
    <t>21:0044:000002:0001:0001:00</t>
  </si>
  <si>
    <t>95DU4502 : 001 : 000</t>
  </si>
  <si>
    <t>21:0100:000003</t>
  </si>
  <si>
    <t>21:0044:000003</t>
  </si>
  <si>
    <t>21:0044:000003:0001:0001:00</t>
  </si>
  <si>
    <t>95DU4503 : 001 : 000</t>
  </si>
  <si>
    <t>21:0100:000004</t>
  </si>
  <si>
    <t>21:0044:000004</t>
  </si>
  <si>
    <t>21:0044:000004:0001:0001:00</t>
  </si>
  <si>
    <t>95DU4504 : 001 : 001</t>
  </si>
  <si>
    <t>21:0100:000005</t>
  </si>
  <si>
    <t>21:0044:000005</t>
  </si>
  <si>
    <t>21:0044:000005:0001:0001:01</t>
  </si>
  <si>
    <t>95DU4504 : 001 : 002</t>
  </si>
  <si>
    <t>21:0100:000006</t>
  </si>
  <si>
    <t>21:0044:000005:0001:0001:02</t>
  </si>
  <si>
    <t>95DU4505 : 001 : 000</t>
  </si>
  <si>
    <t>21:0100:000007</t>
  </si>
  <si>
    <t>21:0044:000006</t>
  </si>
  <si>
    <t>21:0044:000006:0001:0001:00</t>
  </si>
  <si>
    <t>95DU4507 : 001 : 000</t>
  </si>
  <si>
    <t>21:0100:000008</t>
  </si>
  <si>
    <t>21:0044:000008</t>
  </si>
  <si>
    <t>21:0044:000008:0001:0001:00</t>
  </si>
  <si>
    <t>95DU4508 : 001 : 000</t>
  </si>
  <si>
    <t>21:0100:000009</t>
  </si>
  <si>
    <t>21:0044:000009</t>
  </si>
  <si>
    <t>21:0044:000009:0001:0001:00</t>
  </si>
  <si>
    <t>95DU4509 : 001 : 000</t>
  </si>
  <si>
    <t>21:0100:000010</t>
  </si>
  <si>
    <t>21:0044:000010</t>
  </si>
  <si>
    <t>21:0044:000010:0001:0001:00</t>
  </si>
  <si>
    <t>95DU4511 : 001 : 000</t>
  </si>
  <si>
    <t>21:0100:000011</t>
  </si>
  <si>
    <t>21:0044:000012</t>
  </si>
  <si>
    <t>21:0044:000012:0001:0001:00</t>
  </si>
  <si>
    <t>95DU4512 : 001 : 000</t>
  </si>
  <si>
    <t>21:0100:000012</t>
  </si>
  <si>
    <t>21:0044:000013</t>
  </si>
  <si>
    <t>21:0044:000013:0001:0001:00</t>
  </si>
  <si>
    <t>95DU4513 : 001 : 000</t>
  </si>
  <si>
    <t>21:0100:000013</t>
  </si>
  <si>
    <t>21:0044:000014</t>
  </si>
  <si>
    <t>21:0044:000014:0001:0001:00</t>
  </si>
  <si>
    <t>95DU4514 : 001 : 000</t>
  </si>
  <si>
    <t>21:0100:000014</t>
  </si>
  <si>
    <t>21:0044:000015</t>
  </si>
  <si>
    <t>21:0044:000015:0001:0001:00</t>
  </si>
  <si>
    <t>95DU4515 : 001 : 001</t>
  </si>
  <si>
    <t>21:0100:000015</t>
  </si>
  <si>
    <t>21:0044:000016</t>
  </si>
  <si>
    <t>21:0044:000016:0001:0001:01</t>
  </si>
  <si>
    <t>95DU4515 : 001 : 002</t>
  </si>
  <si>
    <t>21:0100:000016</t>
  </si>
  <si>
    <t>21:0044:000016:0001:0001:02</t>
  </si>
  <si>
    <t>95DU4516 : 001 : 000</t>
  </si>
  <si>
    <t>21:0100:000017</t>
  </si>
  <si>
    <t>21:0044:000017</t>
  </si>
  <si>
    <t>21:0044:000017:0001:0001:00</t>
  </si>
  <si>
    <t>95DU4517 : 001 : 000</t>
  </si>
  <si>
    <t>21:0100:000018</t>
  </si>
  <si>
    <t>21:0044:000018</t>
  </si>
  <si>
    <t>21:0044:000018:0001:0001:00</t>
  </si>
  <si>
    <t>95DU4518 : 001 : 000</t>
  </si>
  <si>
    <t>21:0100:000019</t>
  </si>
  <si>
    <t>21:0044:000019</t>
  </si>
  <si>
    <t>21:0044:000019:0001:0001:00</t>
  </si>
  <si>
    <t>95DU4519 : 001 : 000</t>
  </si>
  <si>
    <t>21:0100:000020</t>
  </si>
  <si>
    <t>21:0044:000020</t>
  </si>
  <si>
    <t>21:0044:000020:0001:0001:00</t>
  </si>
  <si>
    <t>95DU4520 : 001 : 000</t>
  </si>
  <si>
    <t>21:0100:000021</t>
  </si>
  <si>
    <t>21:0044:000021</t>
  </si>
  <si>
    <t>21:0044:000021:0001:0001:00</t>
  </si>
  <si>
    <t>95DU4521 : 001 : 000</t>
  </si>
  <si>
    <t>21:0100:000022</t>
  </si>
  <si>
    <t>21:0044:000022</t>
  </si>
  <si>
    <t>21:0044:000022:0001:0001:00</t>
  </si>
  <si>
    <t>95DU4522 : 001 : 000</t>
  </si>
  <si>
    <t>21:0100:000023</t>
  </si>
  <si>
    <t>21:0044:000023</t>
  </si>
  <si>
    <t>21:0044:000023:0001:0001:00</t>
  </si>
  <si>
    <t>95DU4523 : 001 : 000</t>
  </si>
  <si>
    <t>21:0100:000024</t>
  </si>
  <si>
    <t>21:0044:000024</t>
  </si>
  <si>
    <t>21:0044:000024:0001:0001:00</t>
  </si>
  <si>
    <t>95DU4524 : 001 : 000</t>
  </si>
  <si>
    <t>21:0100:000025</t>
  </si>
  <si>
    <t>21:0044:000025</t>
  </si>
  <si>
    <t>21:0044:000025:0001:0001:00</t>
  </si>
  <si>
    <t>95DU4525 : 001 : 000</t>
  </si>
  <si>
    <t>21:0100:000026</t>
  </si>
  <si>
    <t>21:0044:000026</t>
  </si>
  <si>
    <t>21:0044:000026:0001:0001:00</t>
  </si>
  <si>
    <t>95DU4526 : 001 : 001</t>
  </si>
  <si>
    <t>21:0100:000027</t>
  </si>
  <si>
    <t>21:0044:000027</t>
  </si>
  <si>
    <t>21:0044:000027:0001:0001:01</t>
  </si>
  <si>
    <t>95DU4526 : 001 : 002</t>
  </si>
  <si>
    <t>21:0100:000028</t>
  </si>
  <si>
    <t>21:0044:000027:0001:0001:02</t>
  </si>
  <si>
    <t>95DU4527 : 001 : 000</t>
  </si>
  <si>
    <t>21:0100:000029</t>
  </si>
  <si>
    <t>21:0044:000028</t>
  </si>
  <si>
    <t>21:0044:000028:0001:0001:00</t>
  </si>
  <si>
    <t>95DU4528 : 001 : 000</t>
  </si>
  <si>
    <t>21:0100:000030</t>
  </si>
  <si>
    <t>21:0044:000029</t>
  </si>
  <si>
    <t>21:0044:000029:0001:0001:00</t>
  </si>
  <si>
    <t>95DU4529 : 001 : 000</t>
  </si>
  <si>
    <t>21:0100:000031</t>
  </si>
  <si>
    <t>21:0044:000030</t>
  </si>
  <si>
    <t>21:0044:000030:0001:0001:00</t>
  </si>
  <si>
    <t>95DU4530 : 001 : 000</t>
  </si>
  <si>
    <t>21:0100:000032</t>
  </si>
  <si>
    <t>21:0044:000031</t>
  </si>
  <si>
    <t>21:0044:000031:0001:0001:00</t>
  </si>
  <si>
    <t>95DU4531 : 001 : 000</t>
  </si>
  <si>
    <t>21:0100:000033</t>
  </si>
  <si>
    <t>21:0044:000032</t>
  </si>
  <si>
    <t>21:0044:000032:0001:0001:00</t>
  </si>
  <si>
    <t>95DU4532 : 001 : 000</t>
  </si>
  <si>
    <t>21:0100:000034</t>
  </si>
  <si>
    <t>21:0044:000033</t>
  </si>
  <si>
    <t>21:0044:000033:0001:0001:00</t>
  </si>
  <si>
    <t>95DU4533 : 001 : 000</t>
  </si>
  <si>
    <t>21:0100:000035</t>
  </si>
  <si>
    <t>21:0044:000034</t>
  </si>
  <si>
    <t>21:0044:000034:0001:0001:00</t>
  </si>
  <si>
    <t>95DU4534 : 001 : 000</t>
  </si>
  <si>
    <t>21:0100:000036</t>
  </si>
  <si>
    <t>21:0044:000035</t>
  </si>
  <si>
    <t>21:0044:000035:0001:0001:00</t>
  </si>
  <si>
    <t>95DU4535 : 001 : 000</t>
  </si>
  <si>
    <t>21:0100:000037</t>
  </si>
  <si>
    <t>21:0044:000036</t>
  </si>
  <si>
    <t>21:0044:000036:0001:0001:00</t>
  </si>
  <si>
    <t>95DU4536 : 001 : 000</t>
  </si>
  <si>
    <t>21:0100:000038</t>
  </si>
  <si>
    <t>21:0044:000037</t>
  </si>
  <si>
    <t>21:0044:000037:0001:0001:00</t>
  </si>
  <si>
    <t>95DU4537 : 001 : 000</t>
  </si>
  <si>
    <t>21:0100:000039</t>
  </si>
  <si>
    <t>21:0044:000038</t>
  </si>
  <si>
    <t>21:0044:000038:0001:0001:00</t>
  </si>
  <si>
    <t>95DU4538 : 001 : 000</t>
  </si>
  <si>
    <t>21:0100:000040</t>
  </si>
  <si>
    <t>21:0044:000039</t>
  </si>
  <si>
    <t>21:0044:000039:0001:0001:00</t>
  </si>
  <si>
    <t>95DU4539 : 001 : 000</t>
  </si>
  <si>
    <t>21:0100:000041</t>
  </si>
  <si>
    <t>21:0044:000040</t>
  </si>
  <si>
    <t>21:0044:000040:0001:0001:00</t>
  </si>
  <si>
    <t>95DU4540 : 001 : 000</t>
  </si>
  <si>
    <t>21:0100:000042</t>
  </si>
  <si>
    <t>21:0044:000041</t>
  </si>
  <si>
    <t>21:0044:000041:0001:0001:00</t>
  </si>
  <si>
    <t>95DU4541 : 001 : 000</t>
  </si>
  <si>
    <t>21:0100:000043</t>
  </si>
  <si>
    <t>21:0044:000042</t>
  </si>
  <si>
    <t>21:0044:000042:0001:0001:00</t>
  </si>
  <si>
    <t>95DU4542 : 001 : 000</t>
  </si>
  <si>
    <t>21:0100:000044</t>
  </si>
  <si>
    <t>21:0044:000043</t>
  </si>
  <si>
    <t>21:0044:000043:0001:0001:00</t>
  </si>
  <si>
    <t>95DU4543 : 001 : 000</t>
  </si>
  <si>
    <t>21:0100:000045</t>
  </si>
  <si>
    <t>21:0044:000044</t>
  </si>
  <si>
    <t>21:0044:000044:0001:0001:00</t>
  </si>
  <si>
    <t>95DU4544 : 001 : 001</t>
  </si>
  <si>
    <t>21:0100:000046</t>
  </si>
  <si>
    <t>21:0044:000045</t>
  </si>
  <si>
    <t>21:0044:000045:0001:0001:01</t>
  </si>
  <si>
    <t>95DU4544 : 001 : 002</t>
  </si>
  <si>
    <t>21:0100:000047</t>
  </si>
  <si>
    <t>21:0044:000045:0001:0001:02</t>
  </si>
  <si>
    <t>95DU4545 : 001 : 000</t>
  </si>
  <si>
    <t>21:0100:000048</t>
  </si>
  <si>
    <t>21:0044:000046</t>
  </si>
  <si>
    <t>21:0044:000046:0001:0001:00</t>
  </si>
  <si>
    <t>95DU4546 : 001 : 000</t>
  </si>
  <si>
    <t>21:0100:000049</t>
  </si>
  <si>
    <t>21:0044:000047</t>
  </si>
  <si>
    <t>21:0044:000047:0001:0001:00</t>
  </si>
  <si>
    <t>95DU4547 : 001 : 000</t>
  </si>
  <si>
    <t>21:0100:000050</t>
  </si>
  <si>
    <t>21:0044:000048</t>
  </si>
  <si>
    <t>21:0044:000048:0001:0001:00</t>
  </si>
  <si>
    <t>95DU4548 : 001 : 000</t>
  </si>
  <si>
    <t>21:0100:000051</t>
  </si>
  <si>
    <t>21:0044:000049</t>
  </si>
  <si>
    <t>21:0044:000049:0001:0001:00</t>
  </si>
  <si>
    <t>95DU4549 : 001 : 000</t>
  </si>
  <si>
    <t>21:0100:000052</t>
  </si>
  <si>
    <t>21:0044:000050</t>
  </si>
  <si>
    <t>21:0044:000050:0001:0001:00</t>
  </si>
  <si>
    <t>95DU4550 : 001 : 000</t>
  </si>
  <si>
    <t>21:0100:000053</t>
  </si>
  <si>
    <t>21:0044:000051</t>
  </si>
  <si>
    <t>21:0044:000051:0001:0001:00</t>
  </si>
  <si>
    <t>95DU4551 : 001 : 000</t>
  </si>
  <si>
    <t>21:0100:000054</t>
  </si>
  <si>
    <t>21:0044:000052</t>
  </si>
  <si>
    <t>21:0044:000052:0001:0001:00</t>
  </si>
  <si>
    <t>95DU4552 : 001 : 000</t>
  </si>
  <si>
    <t>21:0100:000055</t>
  </si>
  <si>
    <t>21:0044:000053</t>
  </si>
  <si>
    <t>21:0044:000053:0001:0001:00</t>
  </si>
  <si>
    <t>95DU4553 : 001 : 000</t>
  </si>
  <si>
    <t>21:0100:000056</t>
  </si>
  <si>
    <t>21:0044:000054</t>
  </si>
  <si>
    <t>21:0044:000054:0001:0001:00</t>
  </si>
  <si>
    <t>95DU4555 : 001 : 000</t>
  </si>
  <si>
    <t>21:0100:000057</t>
  </si>
  <si>
    <t>21:0044:000056</t>
  </si>
  <si>
    <t>21:0044:000056:0001:0001:00</t>
  </si>
  <si>
    <t>95DU4556 : 001 : 000</t>
  </si>
  <si>
    <t>21:0100:000058</t>
  </si>
  <si>
    <t>21:0044:000057</t>
  </si>
  <si>
    <t>21:0044:000057:0001:0001:00</t>
  </si>
  <si>
    <t>95DU4558 : 001 : 000</t>
  </si>
  <si>
    <t>21:0100:000059</t>
  </si>
  <si>
    <t>21:0044:000059</t>
  </si>
  <si>
    <t>21:0044:000059:0001:0001:00</t>
  </si>
  <si>
    <t>95DU4559 : 001 : 000</t>
  </si>
  <si>
    <t>21:0100:000060</t>
  </si>
  <si>
    <t>21:0044:000060</t>
  </si>
  <si>
    <t>21:0044:000060:0001:0001:00</t>
  </si>
  <si>
    <t>95DU4560 : 001 : 000</t>
  </si>
  <si>
    <t>21:0100:000061</t>
  </si>
  <si>
    <t>21:0044:000061</t>
  </si>
  <si>
    <t>21:0044:000061:0001:0001:00</t>
  </si>
  <si>
    <t>95DU4561 : 001 : 000</t>
  </si>
  <si>
    <t>21:0100:000062</t>
  </si>
  <si>
    <t>21:0044:000062</t>
  </si>
  <si>
    <t>21:0044:000062:0001:0001:00</t>
  </si>
  <si>
    <t>95DU4562 : 001 : 000</t>
  </si>
  <si>
    <t>21:0100:000063</t>
  </si>
  <si>
    <t>21:0044:000063</t>
  </si>
  <si>
    <t>21:0044:000063:0001:0001:00</t>
  </si>
  <si>
    <t>95DU4574 : 001 : 001</t>
  </si>
  <si>
    <t>21:0100:000064</t>
  </si>
  <si>
    <t>21:0044:000075</t>
  </si>
  <si>
    <t>21:0044:000075:0001:0001:01</t>
  </si>
  <si>
    <t>95DU4574 : 001 : 002</t>
  </si>
  <si>
    <t>21:0100:000065</t>
  </si>
  <si>
    <t>21:0044:000075:0001:0001:02</t>
  </si>
  <si>
    <t>95DU4575 : 001 : 000</t>
  </si>
  <si>
    <t>21:0100:000066</t>
  </si>
  <si>
    <t>21:0044:000076</t>
  </si>
  <si>
    <t>21:0044:000076:0001:0001:00</t>
  </si>
  <si>
    <t>95DU4576 : 001 : 000</t>
  </si>
  <si>
    <t>21:0100:000067</t>
  </si>
  <si>
    <t>21:0044:000077</t>
  </si>
  <si>
    <t>21:0044:000077:0001:0001:00</t>
  </si>
  <si>
    <t>95DU4577 : 001 : 000</t>
  </si>
  <si>
    <t>21:0100:000068</t>
  </si>
  <si>
    <t>21:0044:000078</t>
  </si>
  <si>
    <t>21:0044:000078:0001:0001:00</t>
  </si>
  <si>
    <t>95DU4578 : 001 : 000</t>
  </si>
  <si>
    <t>21:0100:000069</t>
  </si>
  <si>
    <t>21:0044:000079</t>
  </si>
  <si>
    <t>21:0044:000079:0001:0001:00</t>
  </si>
  <si>
    <t>95DU4579 : 001 : 000</t>
  </si>
  <si>
    <t>21:0100:000070</t>
  </si>
  <si>
    <t>21:0044:000080</t>
  </si>
  <si>
    <t>21:0044:000080:0001:0001:00</t>
  </si>
  <si>
    <t>95DU4580 : 001 : 000</t>
  </si>
  <si>
    <t>21:0100:000071</t>
  </si>
  <si>
    <t>21:0044:000081</t>
  </si>
  <si>
    <t>21:0044:000081:0001:0001:00</t>
  </si>
  <si>
    <t>95DU4581 : 001 : 000</t>
  </si>
  <si>
    <t>21:0100:000072</t>
  </si>
  <si>
    <t>21:0044:000082</t>
  </si>
  <si>
    <t>21:0044:000082:0001:0001:00</t>
  </si>
  <si>
    <t>95DU4582 : 001 : 000</t>
  </si>
  <si>
    <t>21:0100:000073</t>
  </si>
  <si>
    <t>21:0044:000083</t>
  </si>
  <si>
    <t>21:0044:000083:0001:0001:00</t>
  </si>
  <si>
    <t>95DU4583 : 001 : 000</t>
  </si>
  <si>
    <t>21:0100:000074</t>
  </si>
  <si>
    <t>21:0044:000084</t>
  </si>
  <si>
    <t>21:0044:000084:0001:0001:00</t>
  </si>
  <si>
    <t>95DU4584 : 001 : 000</t>
  </si>
  <si>
    <t>21:0100:000075</t>
  </si>
  <si>
    <t>21:0044:000085</t>
  </si>
  <si>
    <t>21:0044:000085:0001:0001:00</t>
  </si>
  <si>
    <t>95DU4585 : 001 : 000</t>
  </si>
  <si>
    <t>21:0100:000076</t>
  </si>
  <si>
    <t>21:0044:000086</t>
  </si>
  <si>
    <t>21:0044:000086:0001:0001:00</t>
  </si>
  <si>
    <t>95DU4586 : 001 : 000</t>
  </si>
  <si>
    <t>21:0100:000077</t>
  </si>
  <si>
    <t>21:0044:000087</t>
  </si>
  <si>
    <t>21:0044:000087:0001:0001:00</t>
  </si>
  <si>
    <t>95DU4587 : 001 : 000</t>
  </si>
  <si>
    <t>21:0100:000078</t>
  </si>
  <si>
    <t>21:0044:000088</t>
  </si>
  <si>
    <t>21:0044:000088:0001:0001:00</t>
  </si>
  <si>
    <t>95DU4588 : 001 : 000</t>
  </si>
  <si>
    <t>21:0100:000079</t>
  </si>
  <si>
    <t>21:0044:000089</t>
  </si>
  <si>
    <t>21:0044:000089:0001:0001:00</t>
  </si>
  <si>
    <t>95DU4590 : 001 : 000</t>
  </si>
  <si>
    <t>21:0100:000080</t>
  </si>
  <si>
    <t>21:0044:000091</t>
  </si>
  <si>
    <t>21:0044:000091:0001:0001:00</t>
  </si>
  <si>
    <t>95DU4591 : 001 : 000</t>
  </si>
  <si>
    <t>21:0100:000081</t>
  </si>
  <si>
    <t>21:0044:000092</t>
  </si>
  <si>
    <t>21:0044:000092:0001:0001:00</t>
  </si>
  <si>
    <t>95DU4592 : 001 : 001</t>
  </si>
  <si>
    <t>21:0100:000082</t>
  </si>
  <si>
    <t>21:0044:000093</t>
  </si>
  <si>
    <t>21:0044:000093:0001:0001:01</t>
  </si>
  <si>
    <t>95DU4592 : 001 : 002</t>
  </si>
  <si>
    <t>21:0100:000083</t>
  </si>
  <si>
    <t>21:0044:000093:0001:0001:02</t>
  </si>
  <si>
    <t>95DU4593 : 001 : 000</t>
  </si>
  <si>
    <t>21:0100:000084</t>
  </si>
  <si>
    <t>21:0044:000094</t>
  </si>
  <si>
    <t>21:0044:000094:0001:0001:00</t>
  </si>
  <si>
    <t>95DU4594 : 001 : 000</t>
  </si>
  <si>
    <t>21:0100:000085</t>
  </si>
  <si>
    <t>21:0044:000095</t>
  </si>
  <si>
    <t>21:0044:000095:0001:0001:00</t>
  </si>
  <si>
    <t>95DU4595 : 001 : 000</t>
  </si>
  <si>
    <t>21:0100:000086</t>
  </si>
  <si>
    <t>21:0044:000096</t>
  </si>
  <si>
    <t>21:0044:000096:0001:0001:00</t>
  </si>
  <si>
    <t>95DU4596A : 001 : 000</t>
  </si>
  <si>
    <t>21:0100:000087</t>
  </si>
  <si>
    <t>21:0044:000097</t>
  </si>
  <si>
    <t>21:0044:000097:0002:0001:00</t>
  </si>
  <si>
    <t>95DU4596C : 001 : 000</t>
  </si>
  <si>
    <t>21:0100:000088</t>
  </si>
  <si>
    <t>21:0044:000097:0003:0001:00</t>
  </si>
  <si>
    <t>95DU4600 : 001 : 000</t>
  </si>
  <si>
    <t>21:0100:000089</t>
  </si>
  <si>
    <t>21:0044:000101</t>
  </si>
  <si>
    <t>21:0044:000101:0001:0001:00</t>
  </si>
  <si>
    <t>95DU4601 : 001 : 000</t>
  </si>
  <si>
    <t>21:0100:000090</t>
  </si>
  <si>
    <t>21:0044:000102</t>
  </si>
  <si>
    <t>21:0044:000102:0001:0001:00</t>
  </si>
  <si>
    <t>95DU4607 : 001 : 000</t>
  </si>
  <si>
    <t>21:0100:000091</t>
  </si>
  <si>
    <t>21:0044:000108</t>
  </si>
  <si>
    <t>21:0044:000108:0001:0001:00</t>
  </si>
  <si>
    <t>95DU4617 : 001 : 000</t>
  </si>
  <si>
    <t>21:0100:000092</t>
  </si>
  <si>
    <t>21:0044:000115</t>
  </si>
  <si>
    <t>21:0044:000115:0001:0001:00</t>
  </si>
  <si>
    <t>95DU4007 : 001 : 000</t>
  </si>
  <si>
    <t>21:0102:000001</t>
  </si>
  <si>
    <t>21:0059:000010</t>
  </si>
  <si>
    <t>21:0059:000010:0001:0001:00</t>
  </si>
  <si>
    <t>95DU4008 : 001 : 000</t>
  </si>
  <si>
    <t>21:0102:000002</t>
  </si>
  <si>
    <t>21:0059:000011</t>
  </si>
  <si>
    <t>21:0059:000011:0001:0001:00</t>
  </si>
  <si>
    <t>95DU4009 : 001 : 000</t>
  </si>
  <si>
    <t>21:0102:000003</t>
  </si>
  <si>
    <t>21:0059:000012</t>
  </si>
  <si>
    <t>21:0059:000012:0001:0001:00</t>
  </si>
  <si>
    <t>95DU4010 : 001 : 001</t>
  </si>
  <si>
    <t>21:0102:000004</t>
  </si>
  <si>
    <t>21:0059:000013</t>
  </si>
  <si>
    <t>21:0059:000013:0001:0001:01</t>
  </si>
  <si>
    <t>95DU4010 : 001 : 002</t>
  </si>
  <si>
    <t>21:0102:000005</t>
  </si>
  <si>
    <t>21:0059:000013:0001:0001:02</t>
  </si>
  <si>
    <t>95DU4011 : 001 : 000</t>
  </si>
  <si>
    <t>21:0102:000006</t>
  </si>
  <si>
    <t>21:0059:000014</t>
  </si>
  <si>
    <t>21:0059:000014:0001:0001:00</t>
  </si>
  <si>
    <t>95DU4012 : 001 : 000</t>
  </si>
  <si>
    <t>21:0102:000007</t>
  </si>
  <si>
    <t>21:0059:000015</t>
  </si>
  <si>
    <t>21:0059:000015:0001:0001:00</t>
  </si>
  <si>
    <t>95DU4013 : 001 : 000</t>
  </si>
  <si>
    <t>21:0102:000008</t>
  </si>
  <si>
    <t>21:0059:000016</t>
  </si>
  <si>
    <t>21:0059:000016:0001:0001:00</t>
  </si>
  <si>
    <t>95DU4014 : 001 : 000</t>
  </si>
  <si>
    <t>21:0102:000009</t>
  </si>
  <si>
    <t>21:0059:000017</t>
  </si>
  <si>
    <t>21:0059:000017:0001:0001:00</t>
  </si>
  <si>
    <t>95DU4015 : 001 : 000</t>
  </si>
  <si>
    <t>21:0102:000010</t>
  </si>
  <si>
    <t>21:0059:000018</t>
  </si>
  <si>
    <t>21:0059:000018:0001:0001:00</t>
  </si>
  <si>
    <t>95DU4016 : 001 : 000</t>
  </si>
  <si>
    <t>21:0102:000011</t>
  </si>
  <si>
    <t>21:0059:000019</t>
  </si>
  <si>
    <t>21:0059:000019:0001:0001:00</t>
  </si>
  <si>
    <t>95DU4017 : 001 : 000</t>
  </si>
  <si>
    <t>21:0102:000012</t>
  </si>
  <si>
    <t>21:0059:000020</t>
  </si>
  <si>
    <t>21:0059:000020:0001:0001:00</t>
  </si>
  <si>
    <t>95DU4018 : 001 : 000</t>
  </si>
  <si>
    <t>21:0102:000013</t>
  </si>
  <si>
    <t>21:0059:000021</t>
  </si>
  <si>
    <t>21:0059:000021:0001:0001:00</t>
  </si>
  <si>
    <t>95DU4019 : 001 : 000</t>
  </si>
  <si>
    <t>21:0102:000014</t>
  </si>
  <si>
    <t>21:0059:000022</t>
  </si>
  <si>
    <t>21:0059:000022:0001:0001:00</t>
  </si>
  <si>
    <t>95DU4020 : 001 : 000</t>
  </si>
  <si>
    <t>21:0102:000015</t>
  </si>
  <si>
    <t>21:0059:000023</t>
  </si>
  <si>
    <t>21:0059:000023:0001:0001:00</t>
  </si>
  <si>
    <t>95DU4021 : 001 : 000</t>
  </si>
  <si>
    <t>21:0102:000016</t>
  </si>
  <si>
    <t>21:0059:000024</t>
  </si>
  <si>
    <t>21:0059:000024:0001:0001:00</t>
  </si>
  <si>
    <t>95DU4022 : 001 : 000</t>
  </si>
  <si>
    <t>21:0102:000017</t>
  </si>
  <si>
    <t>21:0059:000025</t>
  </si>
  <si>
    <t>21:0059:000025:0001:0001:00</t>
  </si>
  <si>
    <t>95DU4023 : 001 : 000</t>
  </si>
  <si>
    <t>21:0102:000018</t>
  </si>
  <si>
    <t>21:0059:000026</t>
  </si>
  <si>
    <t>21:0059:000026:0001:0001:00</t>
  </si>
  <si>
    <t>95DU4024 : 001 : 000</t>
  </si>
  <si>
    <t>21:0102:000019</t>
  </si>
  <si>
    <t>21:0059:000027</t>
  </si>
  <si>
    <t>21:0059:000027:0001:0001:00</t>
  </si>
  <si>
    <t>95DU4025 : 001 : 000</t>
  </si>
  <si>
    <t>21:0102:000020</t>
  </si>
  <si>
    <t>21:0059:000028</t>
  </si>
  <si>
    <t>21:0059:000028:0001:0001:00</t>
  </si>
  <si>
    <t>95DU4035 : 001 : 001</t>
  </si>
  <si>
    <t>21:0102:000021</t>
  </si>
  <si>
    <t>21:0059:000038</t>
  </si>
  <si>
    <t>21:0059:000038:0001:0001:01</t>
  </si>
  <si>
    <t>95DU4035 : 001 : 002</t>
  </si>
  <si>
    <t>21:0102:000022</t>
  </si>
  <si>
    <t>21:0059:000038:0001:0001:02</t>
  </si>
  <si>
    <t>95DU4036 : 001 : 000</t>
  </si>
  <si>
    <t>21:0102:000023</t>
  </si>
  <si>
    <t>21:0059:000039</t>
  </si>
  <si>
    <t>21:0059:000039:0001:0001:00</t>
  </si>
  <si>
    <t>95DU4037 : 001 : 000</t>
  </si>
  <si>
    <t>21:0102:000024</t>
  </si>
  <si>
    <t>21:0059:000040</t>
  </si>
  <si>
    <t>21:0059:000040:0001:0001:00</t>
  </si>
  <si>
    <t>95DU4038 : 001 : 000</t>
  </si>
  <si>
    <t>21:0102:000025</t>
  </si>
  <si>
    <t>21:0059:000041</t>
  </si>
  <si>
    <t>21:0059:000041:0001:0001:00</t>
  </si>
  <si>
    <t>95DU4039 : 001 : 000</t>
  </si>
  <si>
    <t>21:0102:000026</t>
  </si>
  <si>
    <t>21:0059:000042</t>
  </si>
  <si>
    <t>21:0059:000042:0001:0001:00</t>
  </si>
  <si>
    <t>95DU4041 : 001 : 000</t>
  </si>
  <si>
    <t>21:0102:000027</t>
  </si>
  <si>
    <t>21:0059:000044</t>
  </si>
  <si>
    <t>21:0059:000044:0001:0001:00</t>
  </si>
  <si>
    <t>95DU4042 : 001 : 000</t>
  </si>
  <si>
    <t>21:0102:000028</t>
  </si>
  <si>
    <t>21:0059:000045</t>
  </si>
  <si>
    <t>21:0059:000045:0001:0001:00</t>
  </si>
  <si>
    <t>95DU4044 : 001 : 000</t>
  </si>
  <si>
    <t>21:0102:000029</t>
  </si>
  <si>
    <t>21:0059:000047</t>
  </si>
  <si>
    <t>21:0059:000047:0001:0001:00</t>
  </si>
  <si>
    <t>95DU4049 : 001 : 000</t>
  </si>
  <si>
    <t>21:0102:000030</t>
  </si>
  <si>
    <t>21:0059:000052</t>
  </si>
  <si>
    <t>21:0059:000052:0001:0001:00</t>
  </si>
  <si>
    <t>95DU4050 : 001 : 000</t>
  </si>
  <si>
    <t>21:0102:000031</t>
  </si>
  <si>
    <t>21:0059:000053</t>
  </si>
  <si>
    <t>21:0059:000053:0001:0001:00</t>
  </si>
  <si>
    <t>95DU4051 : 001 : 000</t>
  </si>
  <si>
    <t>21:0102:000032</t>
  </si>
  <si>
    <t>21:0059:000054</t>
  </si>
  <si>
    <t>21:0059:000054:0001:0001:00</t>
  </si>
  <si>
    <t>95DU4052 : 001 : 000</t>
  </si>
  <si>
    <t>21:0102:000033</t>
  </si>
  <si>
    <t>21:0059:000055</t>
  </si>
  <si>
    <t>21:0059:000055:0001:0001:00</t>
  </si>
  <si>
    <t>95DU4053 : 001 : 000</t>
  </si>
  <si>
    <t>21:0102:000034</t>
  </si>
  <si>
    <t>21:0059:000056</t>
  </si>
  <si>
    <t>21:0059:000056:0001:0001:00</t>
  </si>
  <si>
    <t>95DU4054 : 001 : 000</t>
  </si>
  <si>
    <t>21:0102:000035</t>
  </si>
  <si>
    <t>21:0059:000057</t>
  </si>
  <si>
    <t>21:0059:000057:0001:0001:00</t>
  </si>
  <si>
    <t>95DU4054 gossan : 001 : 000</t>
  </si>
  <si>
    <t>21:0102:000036</t>
  </si>
  <si>
    <t>21:0059:000057:0002:0001:00</t>
  </si>
  <si>
    <t>95DU4055 : 001 : 001</t>
  </si>
  <si>
    <t>21:0102:000037</t>
  </si>
  <si>
    <t>21:0059:000058</t>
  </si>
  <si>
    <t>21:0059:000058:0001:0001:01</t>
  </si>
  <si>
    <t>95DU4055 : 001 : 002</t>
  </si>
  <si>
    <t>21:0102:000038</t>
  </si>
  <si>
    <t>21:0059:000058:0001:0001:02</t>
  </si>
  <si>
    <t>95DU4056 : 001 : 000</t>
  </si>
  <si>
    <t>21:0102:000039</t>
  </si>
  <si>
    <t>21:0059:000059</t>
  </si>
  <si>
    <t>21:0059:000059:0001:0001:00</t>
  </si>
  <si>
    <t>95DU4057 : 001 : 000</t>
  </si>
  <si>
    <t>21:0102:000040</t>
  </si>
  <si>
    <t>21:0059:000060</t>
  </si>
  <si>
    <t>21:0059:000060:0001:0001:00</t>
  </si>
  <si>
    <t>95DU4058 : 001 : 000</t>
  </si>
  <si>
    <t>21:0102:000041</t>
  </si>
  <si>
    <t>21:0059:000061</t>
  </si>
  <si>
    <t>21:0059:000061:0001:0001:00</t>
  </si>
  <si>
    <t>95DU4059 : 001 : 000</t>
  </si>
  <si>
    <t>21:0102:000042</t>
  </si>
  <si>
    <t>21:0059:000062</t>
  </si>
  <si>
    <t>21:0059:000062:0001:0001:00</t>
  </si>
  <si>
    <t>95DU4060 : 001 : 000</t>
  </si>
  <si>
    <t>21:0102:000043</t>
  </si>
  <si>
    <t>21:0059:000063</t>
  </si>
  <si>
    <t>21:0059:000063:0001:0001:00</t>
  </si>
  <si>
    <t>95DU4061 : 001 : 000</t>
  </si>
  <si>
    <t>21:0102:000044</t>
  </si>
  <si>
    <t>21:0059:000064</t>
  </si>
  <si>
    <t>21:0059:000064:0001:0001:00</t>
  </si>
  <si>
    <t>95DU4062 : 001 : 000</t>
  </si>
  <si>
    <t>21:0102:000045</t>
  </si>
  <si>
    <t>21:0059:000065</t>
  </si>
  <si>
    <t>21:0059:000065:0001:0001:00</t>
  </si>
  <si>
    <t>95DU4062 gossan : 001 : 000</t>
  </si>
  <si>
    <t>21:0102:000046</t>
  </si>
  <si>
    <t>21:0059:000065:0002:0001:00</t>
  </si>
  <si>
    <t>95DU4064 : 001 : 000</t>
  </si>
  <si>
    <t>21:0102:000047</t>
  </si>
  <si>
    <t>21:0059:000067</t>
  </si>
  <si>
    <t>21:0059:000067:0001:0001:00</t>
  </si>
  <si>
    <t>95DU4065 : 001 : 001</t>
  </si>
  <si>
    <t>21:0102:000048</t>
  </si>
  <si>
    <t>21:0059:000068</t>
  </si>
  <si>
    <t>21:0059:000068:0001:0001:01</t>
  </si>
  <si>
    <t>95DU4065 : 001 : 002</t>
  </si>
  <si>
    <t>21:0102:000049</t>
  </si>
  <si>
    <t>21:0059:000068:0001:0001:02</t>
  </si>
  <si>
    <t>95DU4066 : 001 : 000</t>
  </si>
  <si>
    <t>21:0102:000050</t>
  </si>
  <si>
    <t>21:0059:000069</t>
  </si>
  <si>
    <t>21:0059:000069:0001:0001:00</t>
  </si>
  <si>
    <t>95DU4067 : 001 : 000</t>
  </si>
  <si>
    <t>21:0102:000051</t>
  </si>
  <si>
    <t>21:0059:000070</t>
  </si>
  <si>
    <t>21:0059:000070:0001:0001:00</t>
  </si>
  <si>
    <t>95DU4068 : 001 : 000</t>
  </si>
  <si>
    <t>21:0102:000052</t>
  </si>
  <si>
    <t>21:0059:000071</t>
  </si>
  <si>
    <t>21:0059:000071:0001:0001:00</t>
  </si>
  <si>
    <t>95DU4069 : 001 : 000</t>
  </si>
  <si>
    <t>21:0102:000053</t>
  </si>
  <si>
    <t>21:0059:000072</t>
  </si>
  <si>
    <t>21:0059:000072:0001:0001:00</t>
  </si>
  <si>
    <t>95DU4078 : 001 : 000</t>
  </si>
  <si>
    <t>21:0102:000054</t>
  </si>
  <si>
    <t>21:0059:000081</t>
  </si>
  <si>
    <t>21:0059:000081:0001:0001:00</t>
  </si>
  <si>
    <t>95DU4079 : 001 : 001</t>
  </si>
  <si>
    <t>21:0102:000055</t>
  </si>
  <si>
    <t>21:0059:000082</t>
  </si>
  <si>
    <t>21:0059:000082:0001:0001:01</t>
  </si>
  <si>
    <t>95DU4079 : 001 : 002</t>
  </si>
  <si>
    <t>21:0102:000056</t>
  </si>
  <si>
    <t>21:0059:000082:0001:0001:02</t>
  </si>
  <si>
    <t>95DU4080 : 001 : 000</t>
  </si>
  <si>
    <t>21:0102:000057</t>
  </si>
  <si>
    <t>21:0059:000083</t>
  </si>
  <si>
    <t>21:0059:000083:0001:0001:00</t>
  </si>
  <si>
    <t>95DU4081 : 001 : 000</t>
  </si>
  <si>
    <t>21:0102:000058</t>
  </si>
  <si>
    <t>21:0059:000084</t>
  </si>
  <si>
    <t>21:0059:000084:0001:0001:00</t>
  </si>
  <si>
    <t>95DU4082 : 001 : 000</t>
  </si>
  <si>
    <t>21:0102:000059</t>
  </si>
  <si>
    <t>21:0059:000085</t>
  </si>
  <si>
    <t>21:0059:000085:0001:0001:00</t>
  </si>
  <si>
    <t>95DU4083 : 001 : 000</t>
  </si>
  <si>
    <t>21:0102:000060</t>
  </si>
  <si>
    <t>21:0059:000086</t>
  </si>
  <si>
    <t>21:0059:000086:0001:0001:00</t>
  </si>
  <si>
    <t>95DU4085 : 001 : 000</t>
  </si>
  <si>
    <t>21:0102:000061</t>
  </si>
  <si>
    <t>21:0059:000088</t>
  </si>
  <si>
    <t>21:0059:000088:0001:0001:00</t>
  </si>
  <si>
    <t>95DU4087 : 001 : 000</t>
  </si>
  <si>
    <t>21:0102:000062</t>
  </si>
  <si>
    <t>21:0059:000090</t>
  </si>
  <si>
    <t>21:0059:000090:0001:0001:00</t>
  </si>
  <si>
    <t>95DU4088 : 001 : 000</t>
  </si>
  <si>
    <t>21:0102:000063</t>
  </si>
  <si>
    <t>21:0059:000091</t>
  </si>
  <si>
    <t>21:0059:000091:0001:0001:00</t>
  </si>
  <si>
    <t>95DU4089 : 001 : 000</t>
  </si>
  <si>
    <t>21:0102:000064</t>
  </si>
  <si>
    <t>21:0059:000092</t>
  </si>
  <si>
    <t>21:0059:000092:0001:0001:00</t>
  </si>
  <si>
    <t>95DU4090 : 001 : 000</t>
  </si>
  <si>
    <t>21:0102:000065</t>
  </si>
  <si>
    <t>21:0059:000093</t>
  </si>
  <si>
    <t>21:0059:000093:0001:0001:00</t>
  </si>
  <si>
    <t>95DU4091 : 001 : 000</t>
  </si>
  <si>
    <t>21:0102:000066</t>
  </si>
  <si>
    <t>21:0059:000094</t>
  </si>
  <si>
    <t>21:0059:000094:0001:0001:00</t>
  </si>
  <si>
    <t>95DU4092 : 001 : 000</t>
  </si>
  <si>
    <t>21:0102:000067</t>
  </si>
  <si>
    <t>21:0059:000095</t>
  </si>
  <si>
    <t>21:0059:000095:0001:0001:00</t>
  </si>
  <si>
    <t>95DU4093 : 001 : 000</t>
  </si>
  <si>
    <t>21:0102:000068</t>
  </si>
  <si>
    <t>21:0059:000096</t>
  </si>
  <si>
    <t>21:0059:000096:0001:0001:00</t>
  </si>
  <si>
    <t>95DU4094 : 001 : 000</t>
  </si>
  <si>
    <t>21:0102:000069</t>
  </si>
  <si>
    <t>21:0059:000097</t>
  </si>
  <si>
    <t>21:0059:000097:0001:0001:00</t>
  </si>
  <si>
    <t>95DU4095 : 001 : 000</t>
  </si>
  <si>
    <t>21:0102:000070</t>
  </si>
  <si>
    <t>21:0059:000098</t>
  </si>
  <si>
    <t>21:0059:000098:0001:0001:00</t>
  </si>
  <si>
    <t>95DU4096 : 001 : 000</t>
  </si>
  <si>
    <t>21:0102:000071</t>
  </si>
  <si>
    <t>21:0059:000099</t>
  </si>
  <si>
    <t>21:0059:000099:0001:0001:00</t>
  </si>
  <si>
    <t>95DU4097 : 001 : 000</t>
  </si>
  <si>
    <t>21:0102:000072</t>
  </si>
  <si>
    <t>21:0059:000100</t>
  </si>
  <si>
    <t>21:0059:000100:0001:0001:00</t>
  </si>
  <si>
    <t>95DU4098 : 001 : 000</t>
  </si>
  <si>
    <t>21:0102:000073</t>
  </si>
  <si>
    <t>21:0059:000101</t>
  </si>
  <si>
    <t>21:0059:000101:0001:0001:00</t>
  </si>
  <si>
    <t>95DU4099 : 001 : 000</t>
  </si>
  <si>
    <t>21:0102:000074</t>
  </si>
  <si>
    <t>21:0059:000102</t>
  </si>
  <si>
    <t>21:0059:000102:0001:0001:00</t>
  </si>
  <si>
    <t>95DU4100 : 001 : 000</t>
  </si>
  <si>
    <t>21:0102:000075</t>
  </si>
  <si>
    <t>21:0059:000103</t>
  </si>
  <si>
    <t>21:0059:000103:0001:0001:00</t>
  </si>
  <si>
    <t>95DU4101 : 001 : 000</t>
  </si>
  <si>
    <t>21:0102:000076</t>
  </si>
  <si>
    <t>21:0059:000104</t>
  </si>
  <si>
    <t>21:0059:000104:0001:0001:00</t>
  </si>
  <si>
    <t>95DU4102 : 001 : 001</t>
  </si>
  <si>
    <t>21:0102:000077</t>
  </si>
  <si>
    <t>21:0059:000105</t>
  </si>
  <si>
    <t>21:0059:000105:0001:0001:01</t>
  </si>
  <si>
    <t>95DU4102 : 001 : 002</t>
  </si>
  <si>
    <t>21:0102:000078</t>
  </si>
  <si>
    <t>21:0059:000105:0001:0001:02</t>
  </si>
  <si>
    <t>95DU4103 : 001 : 000</t>
  </si>
  <si>
    <t>21:0102:000079</t>
  </si>
  <si>
    <t>21:0059:000106</t>
  </si>
  <si>
    <t>21:0059:000106:0001:0001:00</t>
  </si>
  <si>
    <t>95DU4104 : 001 : 000</t>
  </si>
  <si>
    <t>21:0102:000080</t>
  </si>
  <si>
    <t>21:0059:000107</t>
  </si>
  <si>
    <t>21:0059:000107:0001:0001:00</t>
  </si>
  <si>
    <t>95DU4105 : 001 : 000</t>
  </si>
  <si>
    <t>21:0102:000081</t>
  </si>
  <si>
    <t>21:0059:000108</t>
  </si>
  <si>
    <t>21:0059:000108:0001:0001:00</t>
  </si>
  <si>
    <t>95DU4106 : 001 : 000</t>
  </si>
  <si>
    <t>21:0102:000082</t>
  </si>
  <si>
    <t>21:0059:000109</t>
  </si>
  <si>
    <t>21:0059:000109:0001:0001:00</t>
  </si>
  <si>
    <t>95DU4107 : 001 : 000</t>
  </si>
  <si>
    <t>21:0102:000083</t>
  </si>
  <si>
    <t>21:0059:000110</t>
  </si>
  <si>
    <t>21:0059:000110:0001:0001:00</t>
  </si>
  <si>
    <t>95DU4108 : 001 : 000</t>
  </si>
  <si>
    <t>21:0102:000084</t>
  </si>
  <si>
    <t>21:0059:000111</t>
  </si>
  <si>
    <t>21:0059:000111:0001:0001:00</t>
  </si>
  <si>
    <t>95DU4109 : 001 : 001</t>
  </si>
  <si>
    <t>21:0102:000085</t>
  </si>
  <si>
    <t>21:0059:000112</t>
  </si>
  <si>
    <t>21:0059:000112:0001:0001:01</t>
  </si>
  <si>
    <t>95DU4109 : 001 : 002</t>
  </si>
  <si>
    <t>21:0102:000086</t>
  </si>
  <si>
    <t>21:0059:000112:0001:0001:02</t>
  </si>
  <si>
    <t>95DU4110 : 001 : 000</t>
  </si>
  <si>
    <t>21:0102:000087</t>
  </si>
  <si>
    <t>21:0059:000113</t>
  </si>
  <si>
    <t>21:0059:000113:0001:0001:00</t>
  </si>
  <si>
    <t>95DU4111 : 001 : 000</t>
  </si>
  <si>
    <t>21:0102:000088</t>
  </si>
  <si>
    <t>21:0059:000114</t>
  </si>
  <si>
    <t>21:0059:000114:0001:0001:00</t>
  </si>
  <si>
    <t>95DU4112A : 001 : 000</t>
  </si>
  <si>
    <t>21:0102:000089</t>
  </si>
  <si>
    <t>21:0059:000115</t>
  </si>
  <si>
    <t>21:0059:000115:0002:0001:00</t>
  </si>
  <si>
    <t>95DU4112B : 001 : 000</t>
  </si>
  <si>
    <t>21:0102:000090</t>
  </si>
  <si>
    <t>21:0059:000115:0003:0001:00</t>
  </si>
  <si>
    <t>95DU4113 : 001 : 000</t>
  </si>
  <si>
    <t>21:0102:000091</t>
  </si>
  <si>
    <t>21:0059:000116</t>
  </si>
  <si>
    <t>21:0059:000116:0001:0001:00</t>
  </si>
  <si>
    <t>95DU4114 : 001 : 000</t>
  </si>
  <si>
    <t>21:0102:000092</t>
  </si>
  <si>
    <t>21:0059:000117</t>
  </si>
  <si>
    <t>21:0059:000117:0001:0001:00</t>
  </si>
  <si>
    <t>95DU4115 : 001 : 000</t>
  </si>
  <si>
    <t>21:0102:000093</t>
  </si>
  <si>
    <t>21:0059:000118</t>
  </si>
  <si>
    <t>21:0059:000118:0001:0001:00</t>
  </si>
  <si>
    <t>95DU4118 : 001 : 000</t>
  </si>
  <si>
    <t>21:0102:000094</t>
  </si>
  <si>
    <t>21:0059:000121</t>
  </si>
  <si>
    <t>21:0059:000121:0001:0001:00</t>
  </si>
  <si>
    <t>95DU4119 : 001 : 000</t>
  </si>
  <si>
    <t>21:0102:000095</t>
  </si>
  <si>
    <t>21:0059:000122</t>
  </si>
  <si>
    <t>21:0059:000122:0001:0001:00</t>
  </si>
  <si>
    <t>95DU4120 : 001 : 000</t>
  </si>
  <si>
    <t>21:0102:000096</t>
  </si>
  <si>
    <t>21:0059:000123</t>
  </si>
  <si>
    <t>21:0059:000123:0001:0001:00</t>
  </si>
  <si>
    <t>95DU4121 : 001 : 001</t>
  </si>
  <si>
    <t>21:0102:000097</t>
  </si>
  <si>
    <t>21:0059:000124</t>
  </si>
  <si>
    <t>21:0059:000124:0001:0001:01</t>
  </si>
  <si>
    <t>95DU4121 : 001 : 002</t>
  </si>
  <si>
    <t>21:0102:000098</t>
  </si>
  <si>
    <t>21:0059:000124:0001:0001:02</t>
  </si>
  <si>
    <t>95DU4123 : 001 : 000</t>
  </si>
  <si>
    <t>21:0102:000099</t>
  </si>
  <si>
    <t>21:0059:000126</t>
  </si>
  <si>
    <t>21:0059:000126:0001:0001:00</t>
  </si>
  <si>
    <t>95DU4124 : 001 : 000</t>
  </si>
  <si>
    <t>21:0102:000100</t>
  </si>
  <si>
    <t>21:0059:000127</t>
  </si>
  <si>
    <t>21:0059:000127:0001:0001:00</t>
  </si>
  <si>
    <t>95DU4125 : 001 : 000</t>
  </si>
  <si>
    <t>21:0102:000101</t>
  </si>
  <si>
    <t>21:0059:000128</t>
  </si>
  <si>
    <t>21:0059:000128:0001:0001:00</t>
  </si>
  <si>
    <t>95DU4126 : 001 : 000</t>
  </si>
  <si>
    <t>21:0102:000102</t>
  </si>
  <si>
    <t>21:0059:000129</t>
  </si>
  <si>
    <t>21:0059:000129:0001:0001:00</t>
  </si>
  <si>
    <t>95DU4127 : 001 : 000</t>
  </si>
  <si>
    <t>21:0102:000103</t>
  </si>
  <si>
    <t>21:0059:000130</t>
  </si>
  <si>
    <t>21:0059:000130:0001:0001:00</t>
  </si>
  <si>
    <t>95DU4128 : 001 : 000</t>
  </si>
  <si>
    <t>21:0102:000104</t>
  </si>
  <si>
    <t>21:0059:000131</t>
  </si>
  <si>
    <t>21:0059:000131:0001:0001:00</t>
  </si>
  <si>
    <t>95DU4129 : 001 : 000</t>
  </si>
  <si>
    <t>21:0102:000105</t>
  </si>
  <si>
    <t>21:0059:000132</t>
  </si>
  <si>
    <t>21:0059:000132:0001:0001:00</t>
  </si>
  <si>
    <t>95DU4130 : 001 : 000</t>
  </si>
  <si>
    <t>21:0102:000106</t>
  </si>
  <si>
    <t>21:0059:000133</t>
  </si>
  <si>
    <t>21:0059:000133:0001:0001:00</t>
  </si>
  <si>
    <t>95DU4131 : 001 : 000</t>
  </si>
  <si>
    <t>21:0102:000107</t>
  </si>
  <si>
    <t>21:0059:000134</t>
  </si>
  <si>
    <t>21:0059:000134:0001:0001:00</t>
  </si>
  <si>
    <t>95DU4132 : 001 : 000</t>
  </si>
  <si>
    <t>21:0102:000108</t>
  </si>
  <si>
    <t>21:0059:000135</t>
  </si>
  <si>
    <t>21:0059:000135:0001:0001:00</t>
  </si>
  <si>
    <t>95DU4133 : 001 : 001</t>
  </si>
  <si>
    <t>21:0102:000109</t>
  </si>
  <si>
    <t>21:0059:000136</t>
  </si>
  <si>
    <t>21:0059:000136:0001:0001:01</t>
  </si>
  <si>
    <t>95DU4133 : 001 : 002</t>
  </si>
  <si>
    <t>21:0102:000110</t>
  </si>
  <si>
    <t>21:0059:000136:0001:0001:02</t>
  </si>
  <si>
    <t>95DU4134 : 001 : 000</t>
  </si>
  <si>
    <t>21:0102:000111</t>
  </si>
  <si>
    <t>21:0059:000137</t>
  </si>
  <si>
    <t>21:0059:000137:0001:0001:00</t>
  </si>
  <si>
    <t>95DU4136 : 001 : 000</t>
  </si>
  <si>
    <t>21:0102:000112</t>
  </si>
  <si>
    <t>21:0059:000139</t>
  </si>
  <si>
    <t>21:0059:000139:0001:0001:00</t>
  </si>
  <si>
    <t>95DU4137 : 001 : 000</t>
  </si>
  <si>
    <t>21:0102:000113</t>
  </si>
  <si>
    <t>21:0059:000140</t>
  </si>
  <si>
    <t>21:0059:000140:0001:0001:00</t>
  </si>
  <si>
    <t>95DU4138 : 001 : 000</t>
  </si>
  <si>
    <t>21:0102:000114</t>
  </si>
  <si>
    <t>21:0059:000141</t>
  </si>
  <si>
    <t>21:0059:000141:0001:0001:00</t>
  </si>
  <si>
    <t>95DU4139 : 001 : 000</t>
  </si>
  <si>
    <t>21:0102:000115</t>
  </si>
  <si>
    <t>21:0059:000142</t>
  </si>
  <si>
    <t>21:0059:000142:0001:0001:00</t>
  </si>
  <si>
    <t>95DU4140 : 001 : 000</t>
  </si>
  <si>
    <t>21:0102:000116</t>
  </si>
  <si>
    <t>21:0059:000143</t>
  </si>
  <si>
    <t>21:0059:000143:0001:0001:00</t>
  </si>
  <si>
    <t>95DU4141 : 001 : 000</t>
  </si>
  <si>
    <t>21:0102:000117</t>
  </si>
  <si>
    <t>21:0059:000144</t>
  </si>
  <si>
    <t>21:0059:000144:0001:0001:00</t>
  </si>
  <si>
    <t>95DU4142 : 001 : 000</t>
  </si>
  <si>
    <t>21:0102:000118</t>
  </si>
  <si>
    <t>21:0059:000145</t>
  </si>
  <si>
    <t>21:0059:000145:0001:0001:00</t>
  </si>
  <si>
    <t>95DU4144 : 001 : 000</t>
  </si>
  <si>
    <t>21:0102:000119</t>
  </si>
  <si>
    <t>21:0059:000147</t>
  </si>
  <si>
    <t>21:0059:000147:0001:0001:00</t>
  </si>
  <si>
    <t>95DU4145 : 001 : 000</t>
  </si>
  <si>
    <t>21:0102:000120</t>
  </si>
  <si>
    <t>21:0059:000148</t>
  </si>
  <si>
    <t>21:0059:000148:0001:0001:00</t>
  </si>
  <si>
    <t>95DU4146 : 001 : 000</t>
  </si>
  <si>
    <t>21:0102:000121</t>
  </si>
  <si>
    <t>21:0059:000149</t>
  </si>
  <si>
    <t>21:0059:000149:0001:0001:00</t>
  </si>
  <si>
    <t>95DU4147 : 001 : 000</t>
  </si>
  <si>
    <t>21:0102:000122</t>
  </si>
  <si>
    <t>21:0059:000150</t>
  </si>
  <si>
    <t>21:0059:000150:0001:0001:00</t>
  </si>
  <si>
    <t>95DU4148 : 001 : 000</t>
  </si>
  <si>
    <t>21:0102:000123</t>
  </si>
  <si>
    <t>21:0059:000151</t>
  </si>
  <si>
    <t>21:0059:000151:0001:0001:00</t>
  </si>
  <si>
    <t>95DU4149 : 001 : 001</t>
  </si>
  <si>
    <t>21:0102:000124</t>
  </si>
  <si>
    <t>21:0059:000152</t>
  </si>
  <si>
    <t>21:0059:000152:0001:0001:01</t>
  </si>
  <si>
    <t>95DU4149 : 001 : 002</t>
  </si>
  <si>
    <t>21:0102:000125</t>
  </si>
  <si>
    <t>21:0059:000152:0001:0001:02</t>
  </si>
  <si>
    <t>95DU4150 : 001 : 000</t>
  </si>
  <si>
    <t>21:0102:000126</t>
  </si>
  <si>
    <t>21:0059:000153</t>
  </si>
  <si>
    <t>21:0059:000153:0001:0001:00</t>
  </si>
  <si>
    <t>95DU4151 : 001 : 000</t>
  </si>
  <si>
    <t>21:0102:000127</t>
  </si>
  <si>
    <t>21:0059:000154</t>
  </si>
  <si>
    <t>21:0059:000154:0001:0001:00</t>
  </si>
  <si>
    <t>95DU4152 : 001 : 000</t>
  </si>
  <si>
    <t>21:0102:000128</t>
  </si>
  <si>
    <t>21:0059:000155</t>
  </si>
  <si>
    <t>21:0059:000155:0001:0001:00</t>
  </si>
  <si>
    <t>95DU4153 : 001 : 000</t>
  </si>
  <si>
    <t>21:0102:000129</t>
  </si>
  <si>
    <t>21:0059:000156</t>
  </si>
  <si>
    <t>21:0059:000156:0001:0001:00</t>
  </si>
  <si>
    <t>95DU4154 : 001 : 000</t>
  </si>
  <si>
    <t>21:0102:000130</t>
  </si>
  <si>
    <t>21:0059:000157</t>
  </si>
  <si>
    <t>21:0059:000157:0001:0001:00</t>
  </si>
  <si>
    <t>95DU4156 : 001 : 000</t>
  </si>
  <si>
    <t>21:0102:000131</t>
  </si>
  <si>
    <t>21:0059:000159</t>
  </si>
  <si>
    <t>21:0059:000159:0001:0001:00</t>
  </si>
  <si>
    <t>95DU4158 : 001 : 000</t>
  </si>
  <si>
    <t>21:0102:000132</t>
  </si>
  <si>
    <t>21:0059:000161</t>
  </si>
  <si>
    <t>21:0059:000161:0001:0001:00</t>
  </si>
  <si>
    <t>95DU4159 : 001 : 000</t>
  </si>
  <si>
    <t>21:0102:000133</t>
  </si>
  <si>
    <t>21:0059:000162</t>
  </si>
  <si>
    <t>21:0059:000162:0001:0001:00</t>
  </si>
  <si>
    <t>95DU4160 : 001 : 000</t>
  </si>
  <si>
    <t>21:0102:000134</t>
  </si>
  <si>
    <t>21:0059:000163</t>
  </si>
  <si>
    <t>21:0059:000163:0001:0001:00</t>
  </si>
  <si>
    <t>95DU4161 : 001 : 000</t>
  </si>
  <si>
    <t>21:0102:000135</t>
  </si>
  <si>
    <t>21:0059:000164</t>
  </si>
  <si>
    <t>21:0059:000164:0001:0001:00</t>
  </si>
  <si>
    <t>95DU4162 : 001 : 001</t>
  </si>
  <si>
    <t>21:0102:000136</t>
  </si>
  <si>
    <t>21:0059:000165</t>
  </si>
  <si>
    <t>21:0059:000165:0001:0001:01</t>
  </si>
  <si>
    <t>95DU4162 : 001 : 002</t>
  </si>
  <si>
    <t>21:0102:000137</t>
  </si>
  <si>
    <t>21:0059:000165:0001:0001:02</t>
  </si>
  <si>
    <t>95DU4163 : 001 : 000</t>
  </si>
  <si>
    <t>21:0102:000138</t>
  </si>
  <si>
    <t>21:0059:000166</t>
  </si>
  <si>
    <t>21:0059:000166:0001:0001:00</t>
  </si>
  <si>
    <t>95DU4164 : 001 : 000</t>
  </si>
  <si>
    <t>21:0102:000139</t>
  </si>
  <si>
    <t>21:0059:000167</t>
  </si>
  <si>
    <t>21:0059:000167:0001:0001:00</t>
  </si>
  <si>
    <t>95DU4165 : 001 : 000</t>
  </si>
  <si>
    <t>21:0102:000140</t>
  </si>
  <si>
    <t>21:0059:000168</t>
  </si>
  <si>
    <t>21:0059:000168:0001:0001:00</t>
  </si>
  <si>
    <t>95DU4166 : 001 : 000</t>
  </si>
  <si>
    <t>21:0102:000141</t>
  </si>
  <si>
    <t>21:0059:000169</t>
  </si>
  <si>
    <t>21:0059:000169:0001:0001:00</t>
  </si>
  <si>
    <t>95DU4167 : 001 : 000</t>
  </si>
  <si>
    <t>21:0102:000142</t>
  </si>
  <si>
    <t>21:0059:000170</t>
  </si>
  <si>
    <t>21:0059:000170:0001:0001:00</t>
  </si>
  <si>
    <t>95DU4168 : 001 : 000</t>
  </si>
  <si>
    <t>21:0102:000143</t>
  </si>
  <si>
    <t>21:0059:000171</t>
  </si>
  <si>
    <t>21:0059:000171:0001:0001:00</t>
  </si>
  <si>
    <t>95DU4169 : 001 : 000</t>
  </si>
  <si>
    <t>21:0102:000144</t>
  </si>
  <si>
    <t>21:0059:000172</t>
  </si>
  <si>
    <t>21:0059:000172:0001:0001:00</t>
  </si>
  <si>
    <t>95DU4170 : 001 : 000</t>
  </si>
  <si>
    <t>21:0102:000145</t>
  </si>
  <si>
    <t>21:0059:000173</t>
  </si>
  <si>
    <t>21:0059:000173:0001:0001:00</t>
  </si>
  <si>
    <t>95DU4171 : 001 : 000</t>
  </si>
  <si>
    <t>21:0102:000146</t>
  </si>
  <si>
    <t>21:0059:000174</t>
  </si>
  <si>
    <t>21:0059:000174:0001:0001:00</t>
  </si>
  <si>
    <t>95DU4173 : 001 : 000</t>
  </si>
  <si>
    <t>21:0102:000147</t>
  </si>
  <si>
    <t>21:0059:000176</t>
  </si>
  <si>
    <t>21:0059:000176:0001:0001:00</t>
  </si>
  <si>
    <t>95DU4174 : 001 : 000</t>
  </si>
  <si>
    <t>21:0102:000148</t>
  </si>
  <si>
    <t>21:0059:000177</t>
  </si>
  <si>
    <t>21:0059:000177:0001:0001:00</t>
  </si>
  <si>
    <t>95DU4175 : 001 : 000</t>
  </si>
  <si>
    <t>21:0102:000149</t>
  </si>
  <si>
    <t>21:0059:000178</t>
  </si>
  <si>
    <t>21:0059:000178:0001:0001:00</t>
  </si>
  <si>
    <t>95DU4176 : 001 : 000</t>
  </si>
  <si>
    <t>21:0102:000150</t>
  </si>
  <si>
    <t>21:0059:000179</t>
  </si>
  <si>
    <t>21:0059:000179:0001:0001:00</t>
  </si>
  <si>
    <t>95DU4177 : 001 : 000</t>
  </si>
  <si>
    <t>21:0102:000151</t>
  </si>
  <si>
    <t>21:0059:000180</t>
  </si>
  <si>
    <t>21:0059:000180:0001:0001:00</t>
  </si>
  <si>
    <t>95DU4178 : 001 : 000</t>
  </si>
  <si>
    <t>21:0102:000152</t>
  </si>
  <si>
    <t>21:0059:000181</t>
  </si>
  <si>
    <t>21:0059:000181:0001:0001:00</t>
  </si>
  <si>
    <t>95DU4179 : 001 : 000</t>
  </si>
  <si>
    <t>21:0102:000153</t>
  </si>
  <si>
    <t>21:0059:000182</t>
  </si>
  <si>
    <t>21:0059:000182:0001:0001:00</t>
  </si>
  <si>
    <t>95DU4180 : 001 : 000</t>
  </si>
  <si>
    <t>21:0102:000154</t>
  </si>
  <si>
    <t>21:0059:000183</t>
  </si>
  <si>
    <t>21:0059:000183:0001:0001:00</t>
  </si>
  <si>
    <t>95DU4181 : 001 : 000</t>
  </si>
  <si>
    <t>21:0102:000155</t>
  </si>
  <si>
    <t>21:0059:000184</t>
  </si>
  <si>
    <t>21:0059:000184:0001:0001:00</t>
  </si>
  <si>
    <t>95DU4182 : 001 : 000</t>
  </si>
  <si>
    <t>21:0102:000156</t>
  </si>
  <si>
    <t>21:0059:000185</t>
  </si>
  <si>
    <t>21:0059:000185:0001:0001:00</t>
  </si>
  <si>
    <t>95DU4183 : 001 : 000</t>
  </si>
  <si>
    <t>21:0102:000157</t>
  </si>
  <si>
    <t>21:0059:000186</t>
  </si>
  <si>
    <t>21:0059:000186:0001:0001:00</t>
  </si>
  <si>
    <t>95DU4184 : 001 : 000</t>
  </si>
  <si>
    <t>21:0102:000158</t>
  </si>
  <si>
    <t>21:0059:000187</t>
  </si>
  <si>
    <t>21:0059:000187:0001:0001:00</t>
  </si>
  <si>
    <t>95DU4185 : 001 : 000</t>
  </si>
  <si>
    <t>21:0102:000159</t>
  </si>
  <si>
    <t>21:0059:000188</t>
  </si>
  <si>
    <t>21:0059:000188:0001:0001:00</t>
  </si>
  <si>
    <t>95DU4186 : 001 : 001</t>
  </si>
  <si>
    <t>21:0102:000160</t>
  </si>
  <si>
    <t>21:0059:000189</t>
  </si>
  <si>
    <t>21:0059:000189:0001:0001:01</t>
  </si>
  <si>
    <t>95DU4186 : 001 : 002</t>
  </si>
  <si>
    <t>21:0102:000161</t>
  </si>
  <si>
    <t>21:0059:000189:0001:0001:02</t>
  </si>
  <si>
    <t>95DU4187 : 001 : 000</t>
  </si>
  <si>
    <t>21:0102:000162</t>
  </si>
  <si>
    <t>21:0059:000190</t>
  </si>
  <si>
    <t>21:0059:000190:0001:0001:00</t>
  </si>
  <si>
    <t>95DU4191 : 001 : 000</t>
  </si>
  <si>
    <t>21:0102:000163</t>
  </si>
  <si>
    <t>21:0059:000194</t>
  </si>
  <si>
    <t>21:0059:000194:0001:0001:00</t>
  </si>
  <si>
    <t>95DU4192A : 001 : 000</t>
  </si>
  <si>
    <t>21:0102:000164</t>
  </si>
  <si>
    <t>21:0059:000195</t>
  </si>
  <si>
    <t>21:0059:000195:0002:0001:00</t>
  </si>
  <si>
    <t>95DU4192B : 001 : 000</t>
  </si>
  <si>
    <t>21:0102:000165</t>
  </si>
  <si>
    <t>21:0059:000195:0003:0001:00</t>
  </si>
  <si>
    <t>95DU4192C : 001 : 000</t>
  </si>
  <si>
    <t>21:0102:000166</t>
  </si>
  <si>
    <t>21:0059:000195:0004:0001:00</t>
  </si>
  <si>
    <t>95DU_TCA8010-04</t>
  </si>
  <si>
    <t>21:0102:000167</t>
  </si>
  <si>
    <t>95DU_TCA8010-05</t>
  </si>
  <si>
    <t>21:0102:000168</t>
  </si>
  <si>
    <t>95DU_TCA8010-06</t>
  </si>
  <si>
    <t>21:0102:000169</t>
  </si>
  <si>
    <t>96KKA5000 : 001 : 000</t>
  </si>
  <si>
    <t>21:0104:000001</t>
  </si>
  <si>
    <t>21:0042:000001</t>
  </si>
  <si>
    <t>21:0042:000001:0001:0001:00</t>
  </si>
  <si>
    <t>96KKA5001 : 001 : 000</t>
  </si>
  <si>
    <t>21:0104:000002</t>
  </si>
  <si>
    <t>21:0042:000002</t>
  </si>
  <si>
    <t>21:0042:000002:0001:0001:00</t>
  </si>
  <si>
    <t>96KKA5002 : 001 : 000</t>
  </si>
  <si>
    <t>21:0104:000003</t>
  </si>
  <si>
    <t>21:0042:000003</t>
  </si>
  <si>
    <t>21:0042:000003:0001:0001:00</t>
  </si>
  <si>
    <t>96KKA5003 : 001 : 001</t>
  </si>
  <si>
    <t>21:0104:000004</t>
  </si>
  <si>
    <t>21:0042:000004</t>
  </si>
  <si>
    <t>21:0042:000004:0001:0001:01</t>
  </si>
  <si>
    <t>96KKA5003 : 001 : 002</t>
  </si>
  <si>
    <t>21:0104:000005</t>
  </si>
  <si>
    <t>21:0042:000004:0001:0001:02</t>
  </si>
  <si>
    <t>96KKA5004 : 001 : 000</t>
  </si>
  <si>
    <t>21:0104:000006</t>
  </si>
  <si>
    <t>21:0042:000005</t>
  </si>
  <si>
    <t>21:0042:000005:0001:0001:00</t>
  </si>
  <si>
    <t>96KKA5005 : 001 : 000</t>
  </si>
  <si>
    <t>21:0104:000007</t>
  </si>
  <si>
    <t>21:0042:000006</t>
  </si>
  <si>
    <t>21:0042:000006:0001:0001:00</t>
  </si>
  <si>
    <t>96KKA5006 : 001 : 000</t>
  </si>
  <si>
    <t>21:0104:000008</t>
  </si>
  <si>
    <t>21:0042:000007</t>
  </si>
  <si>
    <t>21:0042:000007:0001:0001:00</t>
  </si>
  <si>
    <t>96KKA5007 : 001 : 000</t>
  </si>
  <si>
    <t>21:0104:000009</t>
  </si>
  <si>
    <t>21:0042:000008</t>
  </si>
  <si>
    <t>21:0042:000008:0001:0001:00</t>
  </si>
  <si>
    <t>96KKA5008 : 001 : 000</t>
  </si>
  <si>
    <t>21:0104:000010</t>
  </si>
  <si>
    <t>21:0042:000009</t>
  </si>
  <si>
    <t>21:0042:000009:0001:0001:00</t>
  </si>
  <si>
    <t>96KKA5009 : 001 : 000</t>
  </si>
  <si>
    <t>21:0104:000011</t>
  </si>
  <si>
    <t>21:0042:000010</t>
  </si>
  <si>
    <t>21:0042:000010:0001:0001:00</t>
  </si>
  <si>
    <t>96KKA5010 : 001 : 000</t>
  </si>
  <si>
    <t>21:0104:000012</t>
  </si>
  <si>
    <t>21:0042:000011</t>
  </si>
  <si>
    <t>21:0042:000011:0001:0001:00</t>
  </si>
  <si>
    <t>96KKA5011 : 001 : 000</t>
  </si>
  <si>
    <t>21:0104:000013</t>
  </si>
  <si>
    <t>21:0042:000012</t>
  </si>
  <si>
    <t>21:0042:000012:0001:0001:00</t>
  </si>
  <si>
    <t>96KKA5012 : 001 : 001</t>
  </si>
  <si>
    <t>21:0104:000014</t>
  </si>
  <si>
    <t>21:0042:000013</t>
  </si>
  <si>
    <t>21:0042:000013:0001:0001:01</t>
  </si>
  <si>
    <t>96KKA5012 : 001 : 002</t>
  </si>
  <si>
    <t>21:0104:000015</t>
  </si>
  <si>
    <t>21:0042:000013:0001:0001:02</t>
  </si>
  <si>
    <t>96KKA5013 : 001 : 000</t>
  </si>
  <si>
    <t>21:0104:000016</t>
  </si>
  <si>
    <t>21:0042:000014</t>
  </si>
  <si>
    <t>21:0042:000014:0001:0001:00</t>
  </si>
  <si>
    <t>96KKA5014 : 001 : 000</t>
  </si>
  <si>
    <t>21:0104:000017</t>
  </si>
  <si>
    <t>21:0042:000015</t>
  </si>
  <si>
    <t>21:0042:000015:0001:0001:00</t>
  </si>
  <si>
    <t>96KKA5015 : 001 : 000</t>
  </si>
  <si>
    <t>21:0104:000018</t>
  </si>
  <si>
    <t>21:0042:000016</t>
  </si>
  <si>
    <t>21:0042:000016:0001:0001:00</t>
  </si>
  <si>
    <t>96KKA5016 : 001 : 000</t>
  </si>
  <si>
    <t>21:0104:000019</t>
  </si>
  <si>
    <t>21:0042:000017</t>
  </si>
  <si>
    <t>21:0042:000017:0001:0001:00</t>
  </si>
  <si>
    <t>96KKA5017 : 001 : 000</t>
  </si>
  <si>
    <t>21:0104:000020</t>
  </si>
  <si>
    <t>21:0042:000018</t>
  </si>
  <si>
    <t>21:0042:000018:0001:0001:00</t>
  </si>
  <si>
    <t>96KKA5018 : 001 : 000</t>
  </si>
  <si>
    <t>21:0104:000021</t>
  </si>
  <si>
    <t>21:0042:000019</t>
  </si>
  <si>
    <t>21:0042:000019:0001:0001:00</t>
  </si>
  <si>
    <t>96KKA5019 : 001 : 000</t>
  </si>
  <si>
    <t>21:0104:000022</t>
  </si>
  <si>
    <t>21:0042:000020</t>
  </si>
  <si>
    <t>21:0042:000020:0001:0001:00</t>
  </si>
  <si>
    <t>96KKA5020 : 001 : 000</t>
  </si>
  <si>
    <t>21:0104:000023</t>
  </si>
  <si>
    <t>21:0042:000021</t>
  </si>
  <si>
    <t>21:0042:000021:0001:0001:00</t>
  </si>
  <si>
    <t>96KKA5021 : 001 : 000</t>
  </si>
  <si>
    <t>21:0104:000024</t>
  </si>
  <si>
    <t>21:0042:000022</t>
  </si>
  <si>
    <t>21:0042:000022:0001:0001:00</t>
  </si>
  <si>
    <t>96KKA5022 : 001 : 000</t>
  </si>
  <si>
    <t>21:0104:000025</t>
  </si>
  <si>
    <t>21:0042:000023</t>
  </si>
  <si>
    <t>21:0042:000023:0001:0001:00</t>
  </si>
  <si>
    <t>96KKA5023 : 001 : 000</t>
  </si>
  <si>
    <t>21:0104:000026</t>
  </si>
  <si>
    <t>21:0042:000024</t>
  </si>
  <si>
    <t>21:0042:000024:0001:0001:00</t>
  </si>
  <si>
    <t>96KKA5024 : 001 : 000</t>
  </si>
  <si>
    <t>21:0104:000027</t>
  </si>
  <si>
    <t>21:0042:000025</t>
  </si>
  <si>
    <t>21:0042:000025:0001:0001:00</t>
  </si>
  <si>
    <t>96KKA5025 : 001 : 000</t>
  </si>
  <si>
    <t>21:0104:000028</t>
  </si>
  <si>
    <t>21:0042:000026</t>
  </si>
  <si>
    <t>21:0042:000026:0001:0001:00</t>
  </si>
  <si>
    <t>96KKA5026 : 001 : 000</t>
  </si>
  <si>
    <t>21:0104:000029</t>
  </si>
  <si>
    <t>21:0042:000027</t>
  </si>
  <si>
    <t>21:0042:000027:0001:0001:00</t>
  </si>
  <si>
    <t>96KKA5027 : 001 : 000</t>
  </si>
  <si>
    <t>21:0104:000030</t>
  </si>
  <si>
    <t>21:0042:000028</t>
  </si>
  <si>
    <t>21:0042:000028:0001:0001:00</t>
  </si>
  <si>
    <t>96KKA5028 : 001 : 001</t>
  </si>
  <si>
    <t>21:0104:000031</t>
  </si>
  <si>
    <t>21:0042:000029</t>
  </si>
  <si>
    <t>21:0042:000029:0001:0001:01</t>
  </si>
  <si>
    <t>96KKA5028 : 001 : 002</t>
  </si>
  <si>
    <t>21:0104:000032</t>
  </si>
  <si>
    <t>21:0042:000029:0001:0001:02</t>
  </si>
  <si>
    <t>96KKA5029 : 001 : 000</t>
  </si>
  <si>
    <t>21:0104:000033</t>
  </si>
  <si>
    <t>21:0042:000030</t>
  </si>
  <si>
    <t>21:0042:000030:0001:0001:00</t>
  </si>
  <si>
    <t>96KKA5030 : 001 : 000</t>
  </si>
  <si>
    <t>21:0104:000034</t>
  </si>
  <si>
    <t>21:0042:000031</t>
  </si>
  <si>
    <t>21:0042:000031:0001:0001:00</t>
  </si>
  <si>
    <t>96KKA5031 : 001 : 000</t>
  </si>
  <si>
    <t>21:0104:000035</t>
  </si>
  <si>
    <t>21:0042:000032</t>
  </si>
  <si>
    <t>21:0042:000032:0001:0001:00</t>
  </si>
  <si>
    <t>96KKA5032 : 001 : 000</t>
  </si>
  <si>
    <t>21:0104:000036</t>
  </si>
  <si>
    <t>21:0042:000033</t>
  </si>
  <si>
    <t>21:0042:000033:0001:0001:00</t>
  </si>
  <si>
    <t>96KKA5033 : 001 : 000</t>
  </si>
  <si>
    <t>21:0104:000037</t>
  </si>
  <si>
    <t>21:0042:000034</t>
  </si>
  <si>
    <t>21:0042:000034:0001:0001:00</t>
  </si>
  <si>
    <t>96KKA5034 : 001 : 000</t>
  </si>
  <si>
    <t>21:0104:000038</t>
  </si>
  <si>
    <t>21:0042:000035</t>
  </si>
  <si>
    <t>21:0042:000035:0001:0001:00</t>
  </si>
  <si>
    <t>96KKA5035 : 001 : 000</t>
  </si>
  <si>
    <t>21:0104:000039</t>
  </si>
  <si>
    <t>21:0042:000036</t>
  </si>
  <si>
    <t>21:0042:000036:0001:0001:00</t>
  </si>
  <si>
    <t>96KKA5036 : 001 : 000</t>
  </si>
  <si>
    <t>21:0104:000040</t>
  </si>
  <si>
    <t>21:0042:000037</t>
  </si>
  <si>
    <t>21:0042:000037:0001:0001:00</t>
  </si>
  <si>
    <t>96KKA5037 : 001 : 000</t>
  </si>
  <si>
    <t>21:0104:000041</t>
  </si>
  <si>
    <t>21:0042:000038</t>
  </si>
  <si>
    <t>21:0042:000038:0001:0001:00</t>
  </si>
  <si>
    <t>96KKA5038 : 001 : 000</t>
  </si>
  <si>
    <t>21:0104:000042</t>
  </si>
  <si>
    <t>21:0042:000039</t>
  </si>
  <si>
    <t>21:0042:000039:0001:0001:00</t>
  </si>
  <si>
    <t>96KKA5039 : 001 : 000</t>
  </si>
  <si>
    <t>21:0104:000043</t>
  </si>
  <si>
    <t>21:0042:000040</t>
  </si>
  <si>
    <t>21:0042:000040:0001:0001:00</t>
  </si>
  <si>
    <t>96KKA5040 : 001 : 000</t>
  </si>
  <si>
    <t>21:0104:000044</t>
  </si>
  <si>
    <t>21:0042:000041</t>
  </si>
  <si>
    <t>21:0042:000041:0001:0001:00</t>
  </si>
  <si>
    <t>96KKA5041 : 001 : 001</t>
  </si>
  <si>
    <t>21:0104:000045</t>
  </si>
  <si>
    <t>21:0042:000042</t>
  </si>
  <si>
    <t>21:0042:000042:0001:0001:01</t>
  </si>
  <si>
    <t>96KKA5041 : 001 : 002</t>
  </si>
  <si>
    <t>21:0104:000046</t>
  </si>
  <si>
    <t>21:0042:000042:0001:0001:02</t>
  </si>
  <si>
    <t>96KKA5042 : 001 : 000</t>
  </si>
  <si>
    <t>21:0104:000047</t>
  </si>
  <si>
    <t>21:0042:000043</t>
  </si>
  <si>
    <t>21:0042:000043:0001:0001:00</t>
  </si>
  <si>
    <t>96KKA5043 : 001 : 000</t>
  </si>
  <si>
    <t>21:0104:000048</t>
  </si>
  <si>
    <t>21:0042:000044</t>
  </si>
  <si>
    <t>21:0042:000044:0001:0001:00</t>
  </si>
  <si>
    <t>96KKA5044 : 001 : 000</t>
  </si>
  <si>
    <t>21:0104:000049</t>
  </si>
  <si>
    <t>21:0042:000045</t>
  </si>
  <si>
    <t>21:0042:000045:0001:0001:00</t>
  </si>
  <si>
    <t>96KKA5045 : 001 : 000</t>
  </si>
  <si>
    <t>21:0104:000050</t>
  </si>
  <si>
    <t>21:0042:000046</t>
  </si>
  <si>
    <t>21:0042:000046:0001:0001:00</t>
  </si>
  <si>
    <t>96KKA5046 : 001 : 000</t>
  </si>
  <si>
    <t>21:0104:000051</t>
  </si>
  <si>
    <t>21:0042:000047</t>
  </si>
  <si>
    <t>21:0042:000047:0001:0001:00</t>
  </si>
  <si>
    <t>96KKA5047 : 001 : 000</t>
  </si>
  <si>
    <t>21:0104:000052</t>
  </si>
  <si>
    <t>21:0042:000048</t>
  </si>
  <si>
    <t>21:0042:000048:0001:0001:00</t>
  </si>
  <si>
    <t>96KKA5048 : 001 : 000</t>
  </si>
  <si>
    <t>21:0104:000053</t>
  </si>
  <si>
    <t>21:0042:000049</t>
  </si>
  <si>
    <t>21:0042:000049:0001:0001:00</t>
  </si>
  <si>
    <t>96KKA5049 : 001 : 000</t>
  </si>
  <si>
    <t>21:0104:000054</t>
  </si>
  <si>
    <t>21:0042:000050</t>
  </si>
  <si>
    <t>21:0042:000050:0001:0001:00</t>
  </si>
  <si>
    <t>96KKA5050 : 001 : 000</t>
  </si>
  <si>
    <t>21:0104:000055</t>
  </si>
  <si>
    <t>21:0042:000051</t>
  </si>
  <si>
    <t>21:0042:000051:0001:0001:00</t>
  </si>
  <si>
    <t>96KKA5051 : 001 : 001</t>
  </si>
  <si>
    <t>21:0104:000056</t>
  </si>
  <si>
    <t>21:0042:000052</t>
  </si>
  <si>
    <t>21:0042:000052:0001:0001:01</t>
  </si>
  <si>
    <t>96KKA5051 : 001 : 002</t>
  </si>
  <si>
    <t>21:0104:000057</t>
  </si>
  <si>
    <t>21:0042:000052:0001:0001:02</t>
  </si>
  <si>
    <t>96KKA5052 : 001 : 000</t>
  </si>
  <si>
    <t>21:0104:000058</t>
  </si>
  <si>
    <t>21:0042:000053</t>
  </si>
  <si>
    <t>21:0042:000053:0001:0001:00</t>
  </si>
  <si>
    <t>96KKA5053 : 001 : 000</t>
  </si>
  <si>
    <t>21:0104:000059</t>
  </si>
  <si>
    <t>21:0042:000054</t>
  </si>
  <si>
    <t>21:0042:000054:0001:0001:00</t>
  </si>
  <si>
    <t>96KKA5054 : 001 : 000</t>
  </si>
  <si>
    <t>21:0104:000060</t>
  </si>
  <si>
    <t>21:0042:000055</t>
  </si>
  <si>
    <t>21:0042:000055:0001:0001:00</t>
  </si>
  <si>
    <t>96KKA5055 : 001 : 000</t>
  </si>
  <si>
    <t>21:0104:000061</t>
  </si>
  <si>
    <t>21:0042:000056</t>
  </si>
  <si>
    <t>21:0042:000056:0001:0001:00</t>
  </si>
  <si>
    <t>96KKA5056 : 001 : 000</t>
  </si>
  <si>
    <t>21:0104:000062</t>
  </si>
  <si>
    <t>21:0042:000057</t>
  </si>
  <si>
    <t>21:0042:000057:0001:0001:00</t>
  </si>
  <si>
    <t>96KKA5057 : 001 : 000</t>
  </si>
  <si>
    <t>21:0104:000063</t>
  </si>
  <si>
    <t>21:0042:000058</t>
  </si>
  <si>
    <t>21:0042:000058:0001:0001:00</t>
  </si>
  <si>
    <t>96KKA5058 : 001 : 000</t>
  </si>
  <si>
    <t>21:0104:000064</t>
  </si>
  <si>
    <t>21:0042:000059</t>
  </si>
  <si>
    <t>21:0042:000059:0001:0001:00</t>
  </si>
  <si>
    <t>96KKA5059 : 001 : 000</t>
  </si>
  <si>
    <t>21:0104:000065</t>
  </si>
  <si>
    <t>21:0042:000060</t>
  </si>
  <si>
    <t>21:0042:000060:0001:0001:00</t>
  </si>
  <si>
    <t>96KKA5060 : 001 : 000</t>
  </si>
  <si>
    <t>21:0104:000066</t>
  </si>
  <si>
    <t>21:0042:000061</t>
  </si>
  <si>
    <t>21:0042:000061:0001:0001:00</t>
  </si>
  <si>
    <t>96KKA5061 : 001 : 000</t>
  </si>
  <si>
    <t>21:0104:000067</t>
  </si>
  <si>
    <t>21:0042:000062</t>
  </si>
  <si>
    <t>21:0042:000062:0001:0001:00</t>
  </si>
  <si>
    <t>96KKA5062 : 001 : 000</t>
  </si>
  <si>
    <t>21:0104:000068</t>
  </si>
  <si>
    <t>21:0042:000063</t>
  </si>
  <si>
    <t>21:0042:000063:0001:0001:00</t>
  </si>
  <si>
    <t>96KKA5063 : 001 : 000</t>
  </si>
  <si>
    <t>21:0104:000069</t>
  </si>
  <si>
    <t>21:0042:000064</t>
  </si>
  <si>
    <t>21:0042:000064:0001:0001:00</t>
  </si>
  <si>
    <t>96KKA5064 : 001 : 000</t>
  </si>
  <si>
    <t>21:0104:000070</t>
  </si>
  <si>
    <t>21:0042:000065</t>
  </si>
  <si>
    <t>21:0042:000065:0001:0001:00</t>
  </si>
  <si>
    <t>96KKA5065 : 001 : 000</t>
  </si>
  <si>
    <t>21:0104:000071</t>
  </si>
  <si>
    <t>21:0042:000066</t>
  </si>
  <si>
    <t>21:0042:000066:0001:0001:00</t>
  </si>
  <si>
    <t>96KKA5066 : 001 : 000</t>
  </si>
  <si>
    <t>21:0104:000072</t>
  </si>
  <si>
    <t>21:0042:000067</t>
  </si>
  <si>
    <t>21:0042:000067:0001:0001:00</t>
  </si>
  <si>
    <t>96KKA5067 : 001 : 000</t>
  </si>
  <si>
    <t>21:0104:000073</t>
  </si>
  <si>
    <t>21:0042:000068</t>
  </si>
  <si>
    <t>21:0042:000068:0001:0001:00</t>
  </si>
  <si>
    <t>96KKA5068 : 001 : 000</t>
  </si>
  <si>
    <t>21:0104:000074</t>
  </si>
  <si>
    <t>21:0042:000069</t>
  </si>
  <si>
    <t>21:0042:000069:0001:0001:00</t>
  </si>
  <si>
    <t>96KKA5069 : 001 : 000</t>
  </si>
  <si>
    <t>21:0104:000075</t>
  </si>
  <si>
    <t>21:0042:000070</t>
  </si>
  <si>
    <t>21:0042:000070:0001:0001:00</t>
  </si>
  <si>
    <t>96KKA5070 : 001 : 001</t>
  </si>
  <si>
    <t>21:0104:000076</t>
  </si>
  <si>
    <t>21:0042:000071</t>
  </si>
  <si>
    <t>21:0042:000071:0001:0001:01</t>
  </si>
  <si>
    <t>96KKA5070 : 001 : 002</t>
  </si>
  <si>
    <t>21:0104:000077</t>
  </si>
  <si>
    <t>21:0042:000071:0001:0001:02</t>
  </si>
  <si>
    <t>96KKA5071 : 001 : 000</t>
  </si>
  <si>
    <t>21:0104:000078</t>
  </si>
  <si>
    <t>21:0042:000072</t>
  </si>
  <si>
    <t>21:0042:000072:0001:0001:00</t>
  </si>
  <si>
    <t>96KKA5072 : 001 : 000</t>
  </si>
  <si>
    <t>21:0104:000079</t>
  </si>
  <si>
    <t>21:0042:000073</t>
  </si>
  <si>
    <t>21:0042:000073:0001:0001:00</t>
  </si>
  <si>
    <t>96KKA5073 : 001 : 000</t>
  </si>
  <si>
    <t>21:0104:000080</t>
  </si>
  <si>
    <t>21:0042:000074</t>
  </si>
  <si>
    <t>21:0042:000074:0001:0001:00</t>
  </si>
  <si>
    <t>96KKA5074 : 001 : 000</t>
  </si>
  <si>
    <t>21:0104:000081</t>
  </si>
  <si>
    <t>21:0042:000075</t>
  </si>
  <si>
    <t>21:0042:000075:0001:0001:00</t>
  </si>
  <si>
    <t>96KKA5075 : 001 : 000</t>
  </si>
  <si>
    <t>21:0104:000082</t>
  </si>
  <si>
    <t>21:0042:000076</t>
  </si>
  <si>
    <t>21:0042:000076:0001:0001:00</t>
  </si>
  <si>
    <t>96KKA5076 : 001 : 000</t>
  </si>
  <si>
    <t>21:0104:000083</t>
  </si>
  <si>
    <t>21:0042:000077</t>
  </si>
  <si>
    <t>21:0042:000077:0001:0001:00</t>
  </si>
  <si>
    <t>96KKA5077 : 001 : 000</t>
  </si>
  <si>
    <t>21:0104:000084</t>
  </si>
  <si>
    <t>21:0042:000078</t>
  </si>
  <si>
    <t>21:0042:000078:0001:0001:00</t>
  </si>
  <si>
    <t>96KKA5078 : 001 : 000</t>
  </si>
  <si>
    <t>21:0104:000085</t>
  </si>
  <si>
    <t>21:0042:000079</t>
  </si>
  <si>
    <t>21:0042:000079:0001:0001:00</t>
  </si>
  <si>
    <t>96KKA5079 : 001 : 000</t>
  </si>
  <si>
    <t>21:0104:000086</t>
  </si>
  <si>
    <t>21:0042:000080</t>
  </si>
  <si>
    <t>21:0042:000080:0001:0001:00</t>
  </si>
  <si>
    <t>96KKA5080 : 001 : 000</t>
  </si>
  <si>
    <t>21:0104:000087</t>
  </si>
  <si>
    <t>21:0042:000081</t>
  </si>
  <si>
    <t>21:0042:000081:0001:0001:00</t>
  </si>
  <si>
    <t>96KKA5081 : 001 : 001</t>
  </si>
  <si>
    <t>21:0104:000088</t>
  </si>
  <si>
    <t>21:0042:000082</t>
  </si>
  <si>
    <t>21:0042:000082:0001:0001:01</t>
  </si>
  <si>
    <t>96KKA5081 : 001 : 002</t>
  </si>
  <si>
    <t>21:0104:000089</t>
  </si>
  <si>
    <t>21:0042:000082:0001:0001:02</t>
  </si>
  <si>
    <t>96KKA5082 : 001 : 000</t>
  </si>
  <si>
    <t>21:0104:000090</t>
  </si>
  <si>
    <t>21:0042:000083</t>
  </si>
  <si>
    <t>21:0042:000083:0001:0001:00</t>
  </si>
  <si>
    <t>96KKA5083 : 001 : 000</t>
  </si>
  <si>
    <t>21:0104:000091</t>
  </si>
  <si>
    <t>21:0042:000084</t>
  </si>
  <si>
    <t>21:0042:000084:0001:0001:00</t>
  </si>
  <si>
    <t>96KKA5084 : 001 : 000</t>
  </si>
  <si>
    <t>21:0104:000092</t>
  </si>
  <si>
    <t>21:0042:000085</t>
  </si>
  <si>
    <t>21:0042:000085:0001:0001:00</t>
  </si>
  <si>
    <t>96KKA5085 : 001 : 000</t>
  </si>
  <si>
    <t>21:0104:000093</t>
  </si>
  <si>
    <t>21:0042:000086</t>
  </si>
  <si>
    <t>21:0042:000086:0001:0001:00</t>
  </si>
  <si>
    <t>96KKA5086 : 001 : 000</t>
  </si>
  <si>
    <t>21:0104:000094</t>
  </si>
  <si>
    <t>21:0042:000087</t>
  </si>
  <si>
    <t>21:0042:000087:0001:0001:00</t>
  </si>
  <si>
    <t>96KKA5087 : 001 : 000</t>
  </si>
  <si>
    <t>21:0104:000095</t>
  </si>
  <si>
    <t>21:0042:000088</t>
  </si>
  <si>
    <t>21:0042:000088:0001:0001:00</t>
  </si>
  <si>
    <t>96KKA5088 : 001 : 000</t>
  </si>
  <si>
    <t>21:0104:000096</t>
  </si>
  <si>
    <t>21:0042:000089</t>
  </si>
  <si>
    <t>21:0042:000089:0001:0001:00</t>
  </si>
  <si>
    <t>96KKA5089 : 001 : 000</t>
  </si>
  <si>
    <t>21:0104:000097</t>
  </si>
  <si>
    <t>21:0042:000090</t>
  </si>
  <si>
    <t>21:0042:000090:0001:0001:00</t>
  </si>
  <si>
    <t>96KKA5090 : 001 : 000</t>
  </si>
  <si>
    <t>21:0104:000098</t>
  </si>
  <si>
    <t>21:0042:000091</t>
  </si>
  <si>
    <t>21:0042:000091:0001:0001:00</t>
  </si>
  <si>
    <t>96KKA5091 : 001 : 000</t>
  </si>
  <si>
    <t>21:0104:000099</t>
  </si>
  <si>
    <t>21:0042:000092</t>
  </si>
  <si>
    <t>21:0042:000092:0001:0001:00</t>
  </si>
  <si>
    <t>96KKA5092 : 001 : 000</t>
  </si>
  <si>
    <t>21:0104:000100</t>
  </si>
  <si>
    <t>21:0042:000093</t>
  </si>
  <si>
    <t>21:0042:000093:0001:0001:00</t>
  </si>
  <si>
    <t>96KKA5093 : 001 : 000</t>
  </si>
  <si>
    <t>21:0104:000101</t>
  </si>
  <si>
    <t>21:0042:000094</t>
  </si>
  <si>
    <t>21:0042:000094:0001:0001:00</t>
  </si>
  <si>
    <t>96KKA5094 : 001 : 001</t>
  </si>
  <si>
    <t>21:0104:000102</t>
  </si>
  <si>
    <t>21:0042:000095</t>
  </si>
  <si>
    <t>21:0042:000095:0001:0001:01</t>
  </si>
  <si>
    <t>96KKA5094 : 001 : 002</t>
  </si>
  <si>
    <t>21:0104:000103</t>
  </si>
  <si>
    <t>21:0042:000095:0001:0001:02</t>
  </si>
  <si>
    <t>96KKA5095 : 001 : 000</t>
  </si>
  <si>
    <t>21:0104:000104</t>
  </si>
  <si>
    <t>21:0042:000096</t>
  </si>
  <si>
    <t>21:0042:000096:0001:0001:00</t>
  </si>
  <si>
    <t>96KKA5096 : 001 : 000</t>
  </si>
  <si>
    <t>21:0104:000105</t>
  </si>
  <si>
    <t>21:0042:000097</t>
  </si>
  <si>
    <t>21:0042:000097:0001:0001:00</t>
  </si>
  <si>
    <t>96KKA5097 : 001 : 000</t>
  </si>
  <si>
    <t>21:0104:000106</t>
  </si>
  <si>
    <t>21:0042:000098</t>
  </si>
  <si>
    <t>21:0042:000098:0001:0001:00</t>
  </si>
  <si>
    <t>96KKA5098 : 001 : 000</t>
  </si>
  <si>
    <t>21:0104:000107</t>
  </si>
  <si>
    <t>21:0042:000099</t>
  </si>
  <si>
    <t>21:0042:000099:0001:0001:00</t>
  </si>
  <si>
    <t>96KKA5099 : 001 : 000</t>
  </si>
  <si>
    <t>21:0104:000108</t>
  </si>
  <si>
    <t>21:0042:000100</t>
  </si>
  <si>
    <t>21:0042:000100:0001:0001:00</t>
  </si>
  <si>
    <t>96KKA5100 : 001 : 000</t>
  </si>
  <si>
    <t>21:0104:000109</t>
  </si>
  <si>
    <t>21:0042:000101</t>
  </si>
  <si>
    <t>21:0042:000101:0001:0001:00</t>
  </si>
  <si>
    <t>96KKA5101 : 001 : 000</t>
  </si>
  <si>
    <t>21:0104:000110</t>
  </si>
  <si>
    <t>21:0042:000102</t>
  </si>
  <si>
    <t>21:0042:000102:0001:0001:00</t>
  </si>
  <si>
    <t>96KKA5102 : 001 : 000</t>
  </si>
  <si>
    <t>21:0104:000111</t>
  </si>
  <si>
    <t>21:0042:000103</t>
  </si>
  <si>
    <t>21:0042:000103:0001:0001:00</t>
  </si>
  <si>
    <t>96KKA5103 : 001 : 000</t>
  </si>
  <si>
    <t>21:0104:000112</t>
  </si>
  <si>
    <t>21:0042:000104</t>
  </si>
  <si>
    <t>21:0042:000104:0001:0001:00</t>
  </si>
  <si>
    <t>96KKA5104 : 001 : 000</t>
  </si>
  <si>
    <t>21:0104:000113</t>
  </si>
  <si>
    <t>21:0042:000105</t>
  </si>
  <si>
    <t>21:0042:000105:0001:0001:00</t>
  </si>
  <si>
    <t>96KKA5105 : 001 : 000</t>
  </si>
  <si>
    <t>21:0104:000114</t>
  </si>
  <si>
    <t>21:0042:000106</t>
  </si>
  <si>
    <t>21:0042:000106:0001:0001:00</t>
  </si>
  <si>
    <t>96KKA5106 : 001 : 000</t>
  </si>
  <si>
    <t>21:0104:000115</t>
  </si>
  <si>
    <t>21:0042:000107</t>
  </si>
  <si>
    <t>21:0042:000107:0001:0001:00</t>
  </si>
  <si>
    <t>96KKA5107 : 001 : 000</t>
  </si>
  <si>
    <t>21:0104:000116</t>
  </si>
  <si>
    <t>21:0042:000108</t>
  </si>
  <si>
    <t>21:0042:000108:0001:0001:00</t>
  </si>
  <si>
    <t>96KKA5108 : 001 : 000</t>
  </si>
  <si>
    <t>21:0104:000117</t>
  </si>
  <si>
    <t>21:0042:000109</t>
  </si>
  <si>
    <t>21:0042:000109:0001:0001:00</t>
  </si>
  <si>
    <t>96KKA5109 : 001 : 000</t>
  </si>
  <si>
    <t>21:0104:000118</t>
  </si>
  <si>
    <t>21:0042:000110</t>
  </si>
  <si>
    <t>21:0042:000110:0001:0001:00</t>
  </si>
  <si>
    <t>96KKA5110 : 001 : 001</t>
  </si>
  <si>
    <t>21:0104:000119</t>
  </si>
  <si>
    <t>21:0042:000111</t>
  </si>
  <si>
    <t>21:0042:000111:0001:0001:01</t>
  </si>
  <si>
    <t>96KKA5110 : 001 : 002</t>
  </si>
  <si>
    <t>21:0104:000120</t>
  </si>
  <si>
    <t>21:0042:000111:0001:0001:02</t>
  </si>
  <si>
    <t>96KKA5112 : 001 : 000</t>
  </si>
  <si>
    <t>21:0104:000121</t>
  </si>
  <si>
    <t>21:0042:000112</t>
  </si>
  <si>
    <t>21:0042:000112:0001:0001:00</t>
  </si>
  <si>
    <t>96KKA_TCA8010-01</t>
  </si>
  <si>
    <t>21:0104:000122</t>
  </si>
  <si>
    <t>96KKA_TCA8010-02</t>
  </si>
  <si>
    <t>21:0104:000123</t>
  </si>
  <si>
    <t>7501 1512</t>
  </si>
  <si>
    <t>21:0118:000001</t>
  </si>
  <si>
    <t>21:0027:000001</t>
  </si>
  <si>
    <t>21:0027:000001:0001:0002:00</t>
  </si>
  <si>
    <t>7501 1513</t>
  </si>
  <si>
    <t>21:0118:000002</t>
  </si>
  <si>
    <t>21:0027:000002</t>
  </si>
  <si>
    <t>21:0027:000002:0001:0002:00</t>
  </si>
  <si>
    <t>7501 1514</t>
  </si>
  <si>
    <t>21:0118:000003</t>
  </si>
  <si>
    <t>21:0027:000003</t>
  </si>
  <si>
    <t>21:0027:000003:0001:0002:00</t>
  </si>
  <si>
    <t>7501 1515</t>
  </si>
  <si>
    <t>21:0118:000004</t>
  </si>
  <si>
    <t>21:0027:000004</t>
  </si>
  <si>
    <t>21:0027:000004:0001:0002:00</t>
  </si>
  <si>
    <t>7501 1612</t>
  </si>
  <si>
    <t>21:0118:000005</t>
  </si>
  <si>
    <t>21:0027:000005</t>
  </si>
  <si>
    <t>21:0027:000005:0001:0002:00</t>
  </si>
  <si>
    <t>7501 1613</t>
  </si>
  <si>
    <t>21:0118:000006</t>
  </si>
  <si>
    <t>21:0027:000006</t>
  </si>
  <si>
    <t>21:0027:000006:0001:0002:00</t>
  </si>
  <si>
    <t>7501 1614</t>
  </si>
  <si>
    <t>21:0118:000007</t>
  </si>
  <si>
    <t>21:0027:000007</t>
  </si>
  <si>
    <t>21:0027:000007:0001:0002:00</t>
  </si>
  <si>
    <t>7501 1615</t>
  </si>
  <si>
    <t>21:0118:000008</t>
  </si>
  <si>
    <t>21:0027:000008</t>
  </si>
  <si>
    <t>21:0027:000008:0001:0002:00</t>
  </si>
  <si>
    <t>7501 1712</t>
  </si>
  <si>
    <t>21:0118:000009</t>
  </si>
  <si>
    <t>21:0027:000009</t>
  </si>
  <si>
    <t>21:0027:000009:0001:0002:00</t>
  </si>
  <si>
    <t>7501 1713</t>
  </si>
  <si>
    <t>21:0118:000010</t>
  </si>
  <si>
    <t>21:0027:000010</t>
  </si>
  <si>
    <t>21:0027:000010:0001:0002:00</t>
  </si>
  <si>
    <t>7501 1714</t>
  </si>
  <si>
    <t>21:0118:000011</t>
  </si>
  <si>
    <t>21:0027:000011</t>
  </si>
  <si>
    <t>21:0027:000011:0001:0002:00</t>
  </si>
  <si>
    <t>7501 1715</t>
  </si>
  <si>
    <t>21:0118:000012</t>
  </si>
  <si>
    <t>21:0027:000012</t>
  </si>
  <si>
    <t>21:0027:000012:0001:0002:00</t>
  </si>
  <si>
    <t>7501 1812</t>
  </si>
  <si>
    <t>21:0118:000013</t>
  </si>
  <si>
    <t>21:0027:000013</t>
  </si>
  <si>
    <t>21:0027:000013:0001:0002:00</t>
  </si>
  <si>
    <t>7501 1813</t>
  </si>
  <si>
    <t>21:0118:000014</t>
  </si>
  <si>
    <t>21:0027:000014</t>
  </si>
  <si>
    <t>21:0027:000014:0001:0002:00</t>
  </si>
  <si>
    <t>7501 1814</t>
  </si>
  <si>
    <t>21:0118:000015</t>
  </si>
  <si>
    <t>21:0027:000015</t>
  </si>
  <si>
    <t>21:0027:000015:0001:0002:00</t>
  </si>
  <si>
    <t>7501 1912</t>
  </si>
  <si>
    <t>21:0118:000016</t>
  </si>
  <si>
    <t>21:0027:000016</t>
  </si>
  <si>
    <t>21:0027:000016:0001:0002:00</t>
  </si>
  <si>
    <t>7501 1913</t>
  </si>
  <si>
    <t>21:0118:000017</t>
  </si>
  <si>
    <t>21:0027:000017</t>
  </si>
  <si>
    <t>21:0027:000017:0001:0002:00</t>
  </si>
  <si>
    <t>7501 1914</t>
  </si>
  <si>
    <t>21:0118:000018</t>
  </si>
  <si>
    <t>21:0027:000018</t>
  </si>
  <si>
    <t>21:0027:000018:0001:0002:01</t>
  </si>
  <si>
    <t>7501 2012</t>
  </si>
  <si>
    <t>21:0118:000019</t>
  </si>
  <si>
    <t>21:0027:000019</t>
  </si>
  <si>
    <t>21:0027:000019:0001:0002:00</t>
  </si>
  <si>
    <t>7501 2013</t>
  </si>
  <si>
    <t>21:0118:000020</t>
  </si>
  <si>
    <t>21:0027:000020</t>
  </si>
  <si>
    <t>21:0027:000020:0001:0002:00</t>
  </si>
  <si>
    <t>7501 2014</t>
  </si>
  <si>
    <t>21:0118:000021</t>
  </si>
  <si>
    <t>21:0027:000021</t>
  </si>
  <si>
    <t>21:0027:000021:0001:0002:01</t>
  </si>
  <si>
    <t>7501 2112</t>
  </si>
  <si>
    <t>21:0118:000022</t>
  </si>
  <si>
    <t>21:0027:000022</t>
  </si>
  <si>
    <t>21:0027:000022:0001:0002:00</t>
  </si>
  <si>
    <t>7501 2113</t>
  </si>
  <si>
    <t>21:0118:000023</t>
  </si>
  <si>
    <t>21:0027:000023</t>
  </si>
  <si>
    <t>21:0027:000023:0001:0002:00</t>
  </si>
  <si>
    <t>7501 2114</t>
  </si>
  <si>
    <t>21:0118:000024</t>
  </si>
  <si>
    <t>21:0027:000024</t>
  </si>
  <si>
    <t>21:0027:000024:0001:0002:00</t>
  </si>
  <si>
    <t>7501 2212</t>
  </si>
  <si>
    <t>21:0118:000025</t>
  </si>
  <si>
    <t>21:0027:000025</t>
  </si>
  <si>
    <t>21:0027:000025:0001:0002:00</t>
  </si>
  <si>
    <t>7501 2213</t>
  </si>
  <si>
    <t>21:0118:000026</t>
  </si>
  <si>
    <t>21:0027:000026</t>
  </si>
  <si>
    <t>21:0027:000026:0001:0002:00</t>
  </si>
  <si>
    <t>7501 2214</t>
  </si>
  <si>
    <t>21:0118:000027</t>
  </si>
  <si>
    <t>21:0027:000027</t>
  </si>
  <si>
    <t>21:0027:000027:0001:0002:00</t>
  </si>
  <si>
    <t>7501 2312</t>
  </si>
  <si>
    <t>21:0118:000028</t>
  </si>
  <si>
    <t>21:0027:000028</t>
  </si>
  <si>
    <t>21:0027:000028:0001:0002:00</t>
  </si>
  <si>
    <t>7501 2313</t>
  </si>
  <si>
    <t>21:0118:000029</t>
  </si>
  <si>
    <t>21:0027:000029</t>
  </si>
  <si>
    <t>21:0027:000029:0001:0002:00</t>
  </si>
  <si>
    <t>7501 2314</t>
  </si>
  <si>
    <t>21:0118:000030</t>
  </si>
  <si>
    <t>21:0027:000030</t>
  </si>
  <si>
    <t>21:0027:000030:0001:0002:01</t>
  </si>
  <si>
    <t>7501 2412</t>
  </si>
  <si>
    <t>21:0118:000031</t>
  </si>
  <si>
    <t>21:0027:000031</t>
  </si>
  <si>
    <t>21:0027:000031:0001:0002:00</t>
  </si>
  <si>
    <t>7501 2413</t>
  </si>
  <si>
    <t>21:0118:000032</t>
  </si>
  <si>
    <t>21:0027:000032</t>
  </si>
  <si>
    <t>21:0027:000032:0001:0002:00</t>
  </si>
  <si>
    <t>7501 2414</t>
  </si>
  <si>
    <t>21:0118:000033</t>
  </si>
  <si>
    <t>21:0027:000033</t>
  </si>
  <si>
    <t>21:0027:000033:0001:0002:00</t>
  </si>
  <si>
    <t>7501 2512</t>
  </si>
  <si>
    <t>21:0118:000034</t>
  </si>
  <si>
    <t>21:0027:000034</t>
  </si>
  <si>
    <t>21:0027:000034:0001:0002:00</t>
  </si>
  <si>
    <t>7501 2513</t>
  </si>
  <si>
    <t>21:0118:000035</t>
  </si>
  <si>
    <t>21:0027:000035</t>
  </si>
  <si>
    <t>21:0027:000035:0001:0002:00</t>
  </si>
  <si>
    <t>7501 2514</t>
  </si>
  <si>
    <t>21:0118:000036</t>
  </si>
  <si>
    <t>21:0027:000036</t>
  </si>
  <si>
    <t>21:0027:000036:0001:0002:01</t>
  </si>
  <si>
    <t>7501 2614</t>
  </si>
  <si>
    <t>21:0118:000037</t>
  </si>
  <si>
    <t>21:0027:000037</t>
  </si>
  <si>
    <t>21:0027:000037:0001:0002:00</t>
  </si>
  <si>
    <t>7501 2713</t>
  </si>
  <si>
    <t>21:0118:000038</t>
  </si>
  <si>
    <t>21:0027:000038</t>
  </si>
  <si>
    <t>21:0027:000038:0001:0002:00</t>
  </si>
  <si>
    <t>7501 2812</t>
  </si>
  <si>
    <t>21:0118:000039</t>
  </si>
  <si>
    <t>21:0027:000040</t>
  </si>
  <si>
    <t>21:0027:000040:0001:0002:00</t>
  </si>
  <si>
    <t>7501 2813</t>
  </si>
  <si>
    <t>21:0118:000040</t>
  </si>
  <si>
    <t>21:0027:000041</t>
  </si>
  <si>
    <t>21:0027:000041:0001:0002:01</t>
  </si>
  <si>
    <t>7501 2814</t>
  </si>
  <si>
    <t>21:0118:000041</t>
  </si>
  <si>
    <t>21:0027:000042</t>
  </si>
  <si>
    <t>21:0027:000042:0001:0002:00</t>
  </si>
  <si>
    <t>7501 2912</t>
  </si>
  <si>
    <t>21:0118:000042</t>
  </si>
  <si>
    <t>21:0027:000043</t>
  </si>
  <si>
    <t>21:0027:000043:0001:0002:00</t>
  </si>
  <si>
    <t>7501 2913</t>
  </si>
  <si>
    <t>21:0118:000043</t>
  </si>
  <si>
    <t>21:0027:000044</t>
  </si>
  <si>
    <t>21:0027:000044:0001:0002:00</t>
  </si>
  <si>
    <t>7501 2914</t>
  </si>
  <si>
    <t>21:0118:000044</t>
  </si>
  <si>
    <t>21:0027:000045</t>
  </si>
  <si>
    <t>21:0027:000045:0001:0002:00</t>
  </si>
  <si>
    <t>7501 3000</t>
  </si>
  <si>
    <t>21:0118:000045</t>
  </si>
  <si>
    <t>21:0027:000046</t>
  </si>
  <si>
    <t>21:0027:000046:0001:0002:00</t>
  </si>
  <si>
    <t>7501 3001</t>
  </si>
  <si>
    <t>21:0118:000046</t>
  </si>
  <si>
    <t>21:0027:000047</t>
  </si>
  <si>
    <t>21:0027:000047:0001:0002:00</t>
  </si>
  <si>
    <t>7501 3003</t>
  </si>
  <si>
    <t>21:0118:000047</t>
  </si>
  <si>
    <t>21:0027:000049</t>
  </si>
  <si>
    <t>21:0027:000049:0001:0002:00</t>
  </si>
  <si>
    <t>7501 3004</t>
  </si>
  <si>
    <t>21:0118:000048</t>
  </si>
  <si>
    <t>21:0027:000050</t>
  </si>
  <si>
    <t>21:0027:000050:0001:0002:00</t>
  </si>
  <si>
    <t>7501 3005</t>
  </si>
  <si>
    <t>21:0118:000049</t>
  </si>
  <si>
    <t>21:0027:000051</t>
  </si>
  <si>
    <t>21:0027:000051:0001:0002:01</t>
  </si>
  <si>
    <t>7501 3006</t>
  </si>
  <si>
    <t>21:0118:000050</t>
  </si>
  <si>
    <t>21:0027:000052</t>
  </si>
  <si>
    <t>21:0027:000052:0001:0002:01</t>
  </si>
  <si>
    <t>7501 3008</t>
  </si>
  <si>
    <t>21:0118:000051</t>
  </si>
  <si>
    <t>21:0027:000054</t>
  </si>
  <si>
    <t>21:0027:000054:0001:0002:00</t>
  </si>
  <si>
    <t>7501 3009</t>
  </si>
  <si>
    <t>21:0118:000052</t>
  </si>
  <si>
    <t>21:0027:000055</t>
  </si>
  <si>
    <t>21:0027:000055:0001:0002:00</t>
  </si>
  <si>
    <t>7501 3010</t>
  </si>
  <si>
    <t>21:0118:000053</t>
  </si>
  <si>
    <t>21:0027:000056</t>
  </si>
  <si>
    <t>21:0027:000056:0001:0002:01</t>
  </si>
  <si>
    <t>7501 3011</t>
  </si>
  <si>
    <t>21:0118:000054</t>
  </si>
  <si>
    <t>21:0027:000057</t>
  </si>
  <si>
    <t>21:0027:000057:0001:0002:00</t>
  </si>
  <si>
    <t>7501 3012</t>
  </si>
  <si>
    <t>21:0118:000055</t>
  </si>
  <si>
    <t>21:0027:000058</t>
  </si>
  <si>
    <t>21:0027:000058:0001:0002:00</t>
  </si>
  <si>
    <t>7501 3013</t>
  </si>
  <si>
    <t>21:0118:000056</t>
  </si>
  <si>
    <t>21:0027:000059</t>
  </si>
  <si>
    <t>21:0027:000059:0001:0002:00</t>
  </si>
  <si>
    <t>7501 3050</t>
  </si>
  <si>
    <t>21:0118:000057</t>
  </si>
  <si>
    <t>21:0027:000060</t>
  </si>
  <si>
    <t>21:0027:000060:0001:0002:00</t>
  </si>
  <si>
    <t>7501 3051</t>
  </si>
  <si>
    <t>21:0118:000058</t>
  </si>
  <si>
    <t>21:0027:000061</t>
  </si>
  <si>
    <t>21:0027:000061:0001:0002:00</t>
  </si>
  <si>
    <t>7501 3052</t>
  </si>
  <si>
    <t>21:0118:000059</t>
  </si>
  <si>
    <t>21:0027:000062</t>
  </si>
  <si>
    <t>21:0027:000062:0001:0002:00</t>
  </si>
  <si>
    <t>7501 3054</t>
  </si>
  <si>
    <t>21:0118:000060</t>
  </si>
  <si>
    <t>21:0027:000063</t>
  </si>
  <si>
    <t>21:0027:000063:0001:0002:00</t>
  </si>
  <si>
    <t>7501 3058</t>
  </si>
  <si>
    <t>21:0118:000061</t>
  </si>
  <si>
    <t>21:0027:000064</t>
  </si>
  <si>
    <t>21:0027:000064:0001:0002:00</t>
  </si>
  <si>
    <t>7501 3100</t>
  </si>
  <si>
    <t>21:0118:000062</t>
  </si>
  <si>
    <t>21:0027:000065</t>
  </si>
  <si>
    <t>21:0027:000065:0001:0002:00</t>
  </si>
  <si>
    <t>7501 3101</t>
  </si>
  <si>
    <t>21:0118:000063</t>
  </si>
  <si>
    <t>21:0027:000066</t>
  </si>
  <si>
    <t>21:0027:000066:0001:0002:01</t>
  </si>
  <si>
    <t>7501 3102</t>
  </si>
  <si>
    <t>21:0118:000064</t>
  </si>
  <si>
    <t>21:0027:000067</t>
  </si>
  <si>
    <t>21:0027:000067:0001:0002:00</t>
  </si>
  <si>
    <t>7501 3103</t>
  </si>
  <si>
    <t>21:0118:000065</t>
  </si>
  <si>
    <t>21:0027:000068</t>
  </si>
  <si>
    <t>21:0027:000068:0001:0002:00</t>
  </si>
  <si>
    <t>7501 3104</t>
  </si>
  <si>
    <t>21:0118:000066</t>
  </si>
  <si>
    <t>21:0027:000069</t>
  </si>
  <si>
    <t>21:0027:000069:0001:0002:00</t>
  </si>
  <si>
    <t>7501 3105</t>
  </si>
  <si>
    <t>21:0118:000067</t>
  </si>
  <si>
    <t>21:0027:000070</t>
  </si>
  <si>
    <t>21:0027:000070:0001:0002:00</t>
  </si>
  <si>
    <t>7501 3106</t>
  </si>
  <si>
    <t>21:0118:000068</t>
  </si>
  <si>
    <t>21:0027:000071</t>
  </si>
  <si>
    <t>21:0027:000071:0001:0002:00</t>
  </si>
  <si>
    <t>7501 3107</t>
  </si>
  <si>
    <t>21:0118:000069</t>
  </si>
  <si>
    <t>21:0027:000072</t>
  </si>
  <si>
    <t>21:0027:000072:0001:0002:00</t>
  </si>
  <si>
    <t>7501 3108</t>
  </si>
  <si>
    <t>21:0118:000070</t>
  </si>
  <si>
    <t>21:0027:000073</t>
  </si>
  <si>
    <t>21:0027:000073:0001:0002:00</t>
  </si>
  <si>
    <t>7501 3110</t>
  </si>
  <si>
    <t>21:0118:000071</t>
  </si>
  <si>
    <t>21:0027:000074</t>
  </si>
  <si>
    <t>21:0027:000074:0001:0002:01</t>
  </si>
  <si>
    <t>7501 3111</t>
  </si>
  <si>
    <t>21:0118:000072</t>
  </si>
  <si>
    <t>21:0027:000075</t>
  </si>
  <si>
    <t>21:0027:000075:0001:0002:00</t>
  </si>
  <si>
    <t>7501 3112</t>
  </si>
  <si>
    <t>21:0118:000073</t>
  </si>
  <si>
    <t>21:0027:000076</t>
  </si>
  <si>
    <t>21:0027:000076:0001:0002:00</t>
  </si>
  <si>
    <t>7501 3150</t>
  </si>
  <si>
    <t>21:0118:000074</t>
  </si>
  <si>
    <t>21:0027:000077</t>
  </si>
  <si>
    <t>21:0027:000077:0001:0002:00</t>
  </si>
  <si>
    <t>7501 3152</t>
  </si>
  <si>
    <t>21:0118:000075</t>
  </si>
  <si>
    <t>21:0027:000078</t>
  </si>
  <si>
    <t>21:0027:000078:0001:0002:00</t>
  </si>
  <si>
    <t>7501 3154</t>
  </si>
  <si>
    <t>21:0118:000076</t>
  </si>
  <si>
    <t>21:0027:000079</t>
  </si>
  <si>
    <t>21:0027:000079:0001:0002:00</t>
  </si>
  <si>
    <t>7501 3200</t>
  </si>
  <si>
    <t>21:0118:000077</t>
  </si>
  <si>
    <t>21:0027:000081</t>
  </si>
  <si>
    <t>21:0027:000081:0001:0002:00</t>
  </si>
  <si>
    <t>7501 3201</t>
  </si>
  <si>
    <t>21:0118:000078</t>
  </si>
  <si>
    <t>21:0027:000082</t>
  </si>
  <si>
    <t>21:0027:000082:0001:0002:00</t>
  </si>
  <si>
    <t>7501 3203</t>
  </si>
  <si>
    <t>21:0118:000079</t>
  </si>
  <si>
    <t>21:0027:000084</t>
  </si>
  <si>
    <t>21:0027:000084:0001:0002:00</t>
  </si>
  <si>
    <t>7501 3204</t>
  </si>
  <si>
    <t>21:0118:000080</t>
  </si>
  <si>
    <t>21:0027:000085</t>
  </si>
  <si>
    <t>21:0027:000085:0001:0002:00</t>
  </si>
  <si>
    <t>7501 3205</t>
  </si>
  <si>
    <t>21:0118:000081</t>
  </si>
  <si>
    <t>21:0027:000086</t>
  </si>
  <si>
    <t>21:0027:000086:0001:0002:01</t>
  </si>
  <si>
    <t>7501 3206</t>
  </si>
  <si>
    <t>21:0118:000082</t>
  </si>
  <si>
    <t>21:0027:000087</t>
  </si>
  <si>
    <t>21:0027:000087:0001:0002:00</t>
  </si>
  <si>
    <t>7501 3207</t>
  </si>
  <si>
    <t>21:0118:000083</t>
  </si>
  <si>
    <t>21:0027:000088</t>
  </si>
  <si>
    <t>21:0027:000088:0001:0002:00</t>
  </si>
  <si>
    <t>7501 3209</t>
  </si>
  <si>
    <t>21:0118:000084</t>
  </si>
  <si>
    <t>21:0027:000089</t>
  </si>
  <si>
    <t>21:0027:000089:0001:0002:00</t>
  </si>
  <si>
    <t>7501 3210</t>
  </si>
  <si>
    <t>21:0118:000085</t>
  </si>
  <si>
    <t>21:0027:000090</t>
  </si>
  <si>
    <t>21:0027:000090:0001:0002:01</t>
  </si>
  <si>
    <t>7501 3211</t>
  </si>
  <si>
    <t>21:0118:000086</t>
  </si>
  <si>
    <t>21:0027:000091</t>
  </si>
  <si>
    <t>21:0027:000091:0001:0002:00</t>
  </si>
  <si>
    <t>7501 3212</t>
  </si>
  <si>
    <t>21:0118:000087</t>
  </si>
  <si>
    <t>21:0027:000092</t>
  </si>
  <si>
    <t>21:0027:000092:0001:0002:01</t>
  </si>
  <si>
    <t>7501 3213</t>
  </si>
  <si>
    <t>21:0118:000088</t>
  </si>
  <si>
    <t>21:0027:000093</t>
  </si>
  <si>
    <t>21:0027:000093:0001:0002:00</t>
  </si>
  <si>
    <t>7501 3214</t>
  </si>
  <si>
    <t>21:0118:000089</t>
  </si>
  <si>
    <t>21:0027:000094</t>
  </si>
  <si>
    <t>21:0027:000094:0001:0002:00</t>
  </si>
  <si>
    <t>7501 3218</t>
  </si>
  <si>
    <t>21:0118:000090</t>
  </si>
  <si>
    <t>21:0027:000095</t>
  </si>
  <si>
    <t>21:0027:000095:0001:0002:00</t>
  </si>
  <si>
    <t>7501 3252</t>
  </si>
  <si>
    <t>21:0118:000091</t>
  </si>
  <si>
    <t>21:0027:000096</t>
  </si>
  <si>
    <t>21:0027:000096:0001:0002:00</t>
  </si>
  <si>
    <t>7501 3254</t>
  </si>
  <si>
    <t>21:0118:000092</t>
  </si>
  <si>
    <t>21:0027:000097</t>
  </si>
  <si>
    <t>21:0027:000097:0001:0002:00</t>
  </si>
  <si>
    <t>7501 3258</t>
  </si>
  <si>
    <t>21:0118:000093</t>
  </si>
  <si>
    <t>21:0027:000098</t>
  </si>
  <si>
    <t>21:0027:000098:0001:0002:00</t>
  </si>
  <si>
    <t>7501 3300</t>
  </si>
  <si>
    <t>21:0118:000094</t>
  </si>
  <si>
    <t>21:0027:000099</t>
  </si>
  <si>
    <t>21:0027:000099:0001:0002:00</t>
  </si>
  <si>
    <t>7501 3301</t>
  </si>
  <si>
    <t>21:0118:000095</t>
  </si>
  <si>
    <t>21:0027:000100</t>
  </si>
  <si>
    <t>21:0027:000100:0001:0002:00</t>
  </si>
  <si>
    <t>7501 3302</t>
  </si>
  <si>
    <t>21:0118:000096</t>
  </si>
  <si>
    <t>21:0027:000101</t>
  </si>
  <si>
    <t>21:0027:000101:0001:0002:00</t>
  </si>
  <si>
    <t>7501 3303</t>
  </si>
  <si>
    <t>21:0118:000097</t>
  </si>
  <si>
    <t>21:0027:000102</t>
  </si>
  <si>
    <t>21:0027:000102:0001:0002:00</t>
  </si>
  <si>
    <t>7501 3304</t>
  </si>
  <si>
    <t>21:0118:000098</t>
  </si>
  <si>
    <t>21:0027:000103</t>
  </si>
  <si>
    <t>21:0027:000103:0001:0002:00</t>
  </si>
  <si>
    <t>7501 3305</t>
  </si>
  <si>
    <t>21:0118:000099</t>
  </si>
  <si>
    <t>21:0027:000104</t>
  </si>
  <si>
    <t>21:0027:000104:0001:0002:00</t>
  </si>
  <si>
    <t>7501 3306</t>
  </si>
  <si>
    <t>21:0118:000100</t>
  </si>
  <si>
    <t>21:0027:000105</t>
  </si>
  <si>
    <t>21:0027:000105:0001:0002:00</t>
  </si>
  <si>
    <t>7501 3307</t>
  </si>
  <si>
    <t>21:0118:000101</t>
  </si>
  <si>
    <t>21:0027:000106</t>
  </si>
  <si>
    <t>21:0027:000106:0001:0002:00</t>
  </si>
  <si>
    <t>7501 3308</t>
  </si>
  <si>
    <t>21:0118:000102</t>
  </si>
  <si>
    <t>21:0027:000107</t>
  </si>
  <si>
    <t>21:0027:000107:0001:0002:00</t>
  </si>
  <si>
    <t>7501 3309</t>
  </si>
  <si>
    <t>21:0118:000103</t>
  </si>
  <si>
    <t>21:0027:000108</t>
  </si>
  <si>
    <t>21:0027:000108:0001:0002:00</t>
  </si>
  <si>
    <t>7501 3310</t>
  </si>
  <si>
    <t>21:0118:000104</t>
  </si>
  <si>
    <t>21:0027:000109</t>
  </si>
  <si>
    <t>21:0027:000109:0001:0002:01</t>
  </si>
  <si>
    <t>7501 3311</t>
  </si>
  <si>
    <t>21:0118:000105</t>
  </si>
  <si>
    <t>21:0027:000110</t>
  </si>
  <si>
    <t>21:0027:000110:0001:0002:00</t>
  </si>
  <si>
    <t>7501 3312</t>
  </si>
  <si>
    <t>21:0118:000106</t>
  </si>
  <si>
    <t>21:0027:000111</t>
  </si>
  <si>
    <t>21:0027:000111:0001:0002:00</t>
  </si>
  <si>
    <t>7501 3352</t>
  </si>
  <si>
    <t>21:0118:000107</t>
  </si>
  <si>
    <t>21:0027:000112</t>
  </si>
  <si>
    <t>21:0027:000112:0001:0002:00</t>
  </si>
  <si>
    <t>7501 3354</t>
  </si>
  <si>
    <t>21:0118:000108</t>
  </si>
  <si>
    <t>21:0027:000113</t>
  </si>
  <si>
    <t>21:0027:000113:0001:0002:00</t>
  </si>
  <si>
    <t>7501 3358</t>
  </si>
  <si>
    <t>21:0118:000109</t>
  </si>
  <si>
    <t>21:0027:000114</t>
  </si>
  <si>
    <t>21:0027:000114:0001:0002:00</t>
  </si>
  <si>
    <t>7501 3400</t>
  </si>
  <si>
    <t>21:0118:000110</t>
  </si>
  <si>
    <t>21:0027:000115</t>
  </si>
  <si>
    <t>21:0027:000115:0001:0002:00</t>
  </si>
  <si>
    <t>7501 3401</t>
  </si>
  <si>
    <t>21:0118:000111</t>
  </si>
  <si>
    <t>21:0027:000116</t>
  </si>
  <si>
    <t>21:0027:000116:0001:0002:00</t>
  </si>
  <si>
    <t>7501 3402</t>
  </si>
  <si>
    <t>21:0118:000112</t>
  </si>
  <si>
    <t>21:0027:000117</t>
  </si>
  <si>
    <t>21:0027:000117:0001:0002:00</t>
  </si>
  <si>
    <t>7501 3403</t>
  </si>
  <si>
    <t>21:0118:000113</t>
  </si>
  <si>
    <t>21:0027:000118</t>
  </si>
  <si>
    <t>21:0027:000118:0001:0002:00</t>
  </si>
  <si>
    <t>7501 3404</t>
  </si>
  <si>
    <t>21:0118:000114</t>
  </si>
  <si>
    <t>21:0027:000119</t>
  </si>
  <si>
    <t>21:0027:000119:0001:0002:00</t>
  </si>
  <si>
    <t>7501 3405</t>
  </si>
  <si>
    <t>21:0118:000115</t>
  </si>
  <si>
    <t>21:0027:000120</t>
  </si>
  <si>
    <t>21:0027:000120:0001:0002:00</t>
  </si>
  <si>
    <t>7501 3406</t>
  </si>
  <si>
    <t>21:0118:000116</t>
  </si>
  <si>
    <t>21:0027:000121</t>
  </si>
  <si>
    <t>21:0027:000121:0001:0002:00</t>
  </si>
  <si>
    <t>7501 3407</t>
  </si>
  <si>
    <t>21:0118:000117</t>
  </si>
  <si>
    <t>21:0027:000122</t>
  </si>
  <si>
    <t>21:0027:000122:0001:0002:00</t>
  </si>
  <si>
    <t>7501 3408</t>
  </si>
  <si>
    <t>21:0118:000118</t>
  </si>
  <si>
    <t>21:0027:000123</t>
  </si>
  <si>
    <t>21:0027:000123:0001:0002:00</t>
  </si>
  <si>
    <t>7501 3409</t>
  </si>
  <si>
    <t>21:0118:000119</t>
  </si>
  <si>
    <t>21:0027:000124</t>
  </si>
  <si>
    <t>21:0027:000124:0001:0002:00</t>
  </si>
  <si>
    <t>7501 3410</t>
  </si>
  <si>
    <t>21:0118:000120</t>
  </si>
  <si>
    <t>21:0027:000125</t>
  </si>
  <si>
    <t>21:0027:000125:0001:0002:00</t>
  </si>
  <si>
    <t>7501 3411</t>
  </si>
  <si>
    <t>21:0118:000121</t>
  </si>
  <si>
    <t>21:0027:000126</t>
  </si>
  <si>
    <t>21:0027:000126:0001:0002:00</t>
  </si>
  <si>
    <t>7501 3412</t>
  </si>
  <si>
    <t>21:0118:000122</t>
  </si>
  <si>
    <t>21:0027:000127</t>
  </si>
  <si>
    <t>21:0027:000127:0001:0002:00</t>
  </si>
  <si>
    <t>7501 3413</t>
  </si>
  <si>
    <t>21:0118:000123</t>
  </si>
  <si>
    <t>21:0027:000128</t>
  </si>
  <si>
    <t>21:0027:000128:0001:0002:01</t>
  </si>
  <si>
    <t>7501 3414</t>
  </si>
  <si>
    <t>21:0118:000124</t>
  </si>
  <si>
    <t>21:0027:000129</t>
  </si>
  <si>
    <t>21:0027:000129:0001:0002:00</t>
  </si>
  <si>
    <t>7501 3450</t>
  </si>
  <si>
    <t>21:0118:000125</t>
  </si>
  <si>
    <t>21:0027:000130</t>
  </si>
  <si>
    <t>21:0027:000130:0001:0002:00</t>
  </si>
  <si>
    <t>7501 3451</t>
  </si>
  <si>
    <t>21:0118:000126</t>
  </si>
  <si>
    <t>21:0027:000131</t>
  </si>
  <si>
    <t>21:0027:000131:0001:0002:00</t>
  </si>
  <si>
    <t>7501 3452</t>
  </si>
  <si>
    <t>21:0118:000127</t>
  </si>
  <si>
    <t>21:0027:000132</t>
  </si>
  <si>
    <t>21:0027:000132:0001:0002:00</t>
  </si>
  <si>
    <t>7501 3454</t>
  </si>
  <si>
    <t>21:0118:000128</t>
  </si>
  <si>
    <t>21:0027:000133</t>
  </si>
  <si>
    <t>21:0027:000133:0001:0002:00</t>
  </si>
  <si>
    <t>7501 3458</t>
  </si>
  <si>
    <t>21:0118:000129</t>
  </si>
  <si>
    <t>21:0027:000134</t>
  </si>
  <si>
    <t>21:0027:000134:0001:0002:00</t>
  </si>
  <si>
    <t>7501 3500</t>
  </si>
  <si>
    <t>21:0118:000130</t>
  </si>
  <si>
    <t>21:0027:000135</t>
  </si>
  <si>
    <t>21:0027:000135:0001:0002:00</t>
  </si>
  <si>
    <t>7501 3501</t>
  </si>
  <si>
    <t>21:0118:000131</t>
  </si>
  <si>
    <t>21:0027:000136</t>
  </si>
  <si>
    <t>21:0027:000136:0001:0002:00</t>
  </si>
  <si>
    <t>7501 3502</t>
  </si>
  <si>
    <t>21:0118:000132</t>
  </si>
  <si>
    <t>21:0027:000137</t>
  </si>
  <si>
    <t>21:0027:000137:0001:0002:00</t>
  </si>
  <si>
    <t>7501 3503</t>
  </si>
  <si>
    <t>21:0118:000133</t>
  </si>
  <si>
    <t>21:0027:000138</t>
  </si>
  <si>
    <t>21:0027:000138:0001:0002:00</t>
  </si>
  <si>
    <t>7501 3504</t>
  </si>
  <si>
    <t>21:0118:000134</t>
  </si>
  <si>
    <t>21:0027:000139</t>
  </si>
  <si>
    <t>21:0027:000139:0001:0002:00</t>
  </si>
  <si>
    <t>7501 3505</t>
  </si>
  <si>
    <t>21:0118:000135</t>
  </si>
  <si>
    <t>21:0027:000140</t>
  </si>
  <si>
    <t>21:0027:000140:0001:0002:00</t>
  </si>
  <si>
    <t>7501 3506</t>
  </si>
  <si>
    <t>21:0118:000136</t>
  </si>
  <si>
    <t>21:0027:000141</t>
  </si>
  <si>
    <t>21:0027:000141:0001:0002:00</t>
  </si>
  <si>
    <t>7501 3507</t>
  </si>
  <si>
    <t>21:0118:000137</t>
  </si>
  <si>
    <t>21:0027:000142</t>
  </si>
  <si>
    <t>21:0027:000142:0001:0002:00</t>
  </si>
  <si>
    <t>7501 3508</t>
  </si>
  <si>
    <t>21:0118:000138</t>
  </si>
  <si>
    <t>21:0027:000143</t>
  </si>
  <si>
    <t>21:0027:000143:0001:0002:00</t>
  </si>
  <si>
    <t>7501 3509</t>
  </si>
  <si>
    <t>21:0118:000139</t>
  </si>
  <si>
    <t>21:0027:000144</t>
  </si>
  <si>
    <t>21:0027:000144:0001:0002:00</t>
  </si>
  <si>
    <t>7501 3510</t>
  </si>
  <si>
    <t>21:0118:000140</t>
  </si>
  <si>
    <t>21:0027:000145</t>
  </si>
  <si>
    <t>21:0027:000145:0001:0002:00</t>
  </si>
  <si>
    <t>7501 3511</t>
  </si>
  <si>
    <t>21:0118:000141</t>
  </si>
  <si>
    <t>21:0027:000146</t>
  </si>
  <si>
    <t>21:0027:000146:0001:0002:00</t>
  </si>
  <si>
    <t>7501 3512</t>
  </si>
  <si>
    <t>21:0118:000142</t>
  </si>
  <si>
    <t>21:0027:000147</t>
  </si>
  <si>
    <t>21:0027:000147:0001:0002:01</t>
  </si>
  <si>
    <t>7501 3513</t>
  </si>
  <si>
    <t>21:0118:000143</t>
  </si>
  <si>
    <t>21:0027:000148</t>
  </si>
  <si>
    <t>21:0027:000148:0001:0002:00</t>
  </si>
  <si>
    <t>7501 3514</t>
  </si>
  <si>
    <t>21:0118:000144</t>
  </si>
  <si>
    <t>21:0027:000149</t>
  </si>
  <si>
    <t>21:0027:000149:0001:0002:00</t>
  </si>
  <si>
    <t>7501 3515</t>
  </si>
  <si>
    <t>21:0118:000145</t>
  </si>
  <si>
    <t>21:0027:000150</t>
  </si>
  <si>
    <t>21:0027:000150:0001:0002:00</t>
  </si>
  <si>
    <t>7501 3551</t>
  </si>
  <si>
    <t>21:0118:000146</t>
  </si>
  <si>
    <t>21:0027:000151</t>
  </si>
  <si>
    <t>21:0027:000151:0001:0002:00</t>
  </si>
  <si>
    <t>7501 3552</t>
  </si>
  <si>
    <t>21:0118:000147</t>
  </si>
  <si>
    <t>21:0027:000152</t>
  </si>
  <si>
    <t>21:0027:000152:0001:0002:00</t>
  </si>
  <si>
    <t>7501 3553</t>
  </si>
  <si>
    <t>21:0118:000148</t>
  </si>
  <si>
    <t>21:0027:000153</t>
  </si>
  <si>
    <t>21:0027:000153:0001:0002:00</t>
  </si>
  <si>
    <t>7501 3554</t>
  </si>
  <si>
    <t>21:0118:000149</t>
  </si>
  <si>
    <t>21:0027:000154</t>
  </si>
  <si>
    <t>21:0027:000154:0001:0002:00</t>
  </si>
  <si>
    <t>7501 3558</t>
  </si>
  <si>
    <t>21:0118:000150</t>
  </si>
  <si>
    <t>21:0027:000155</t>
  </si>
  <si>
    <t>21:0027:000155:0001:0002:00</t>
  </si>
  <si>
    <t>7501 3600</t>
  </si>
  <si>
    <t>21:0118:000151</t>
  </si>
  <si>
    <t>21:0027:000156</t>
  </si>
  <si>
    <t>21:0027:000156:0001:0002:00</t>
  </si>
  <si>
    <t>7501 3601</t>
  </si>
  <si>
    <t>21:0118:000152</t>
  </si>
  <si>
    <t>21:0027:000157</t>
  </si>
  <si>
    <t>21:0027:000157:0001:0002:00</t>
  </si>
  <si>
    <t>7501 3602</t>
  </si>
  <si>
    <t>21:0118:000153</t>
  </si>
  <si>
    <t>21:0027:000158</t>
  </si>
  <si>
    <t>21:0027:000158:0001:0002:00</t>
  </si>
  <si>
    <t>7501 3603</t>
  </si>
  <si>
    <t>21:0118:000154</t>
  </si>
  <si>
    <t>21:0027:000159</t>
  </si>
  <si>
    <t>21:0027:000159:0001:0002:00</t>
  </si>
  <si>
    <t>7501 3604</t>
  </si>
  <si>
    <t>21:0118:000155</t>
  </si>
  <si>
    <t>21:0027:000160</t>
  </si>
  <si>
    <t>21:0027:000160:0001:0002:00</t>
  </si>
  <si>
    <t>7501 3605</t>
  </si>
  <si>
    <t>21:0118:000156</t>
  </si>
  <si>
    <t>21:0027:000161</t>
  </si>
  <si>
    <t>21:0027:000161:0001:0002:00</t>
  </si>
  <si>
    <t>7501 3606</t>
  </si>
  <si>
    <t>21:0118:000157</t>
  </si>
  <si>
    <t>21:0027:000162</t>
  </si>
  <si>
    <t>21:0027:000162:0001:0002:01</t>
  </si>
  <si>
    <t>7501 3607</t>
  </si>
  <si>
    <t>21:0118:000158</t>
  </si>
  <si>
    <t>21:0027:000163</t>
  </si>
  <si>
    <t>21:0027:000163:0001:0002:00</t>
  </si>
  <si>
    <t>7501 3608</t>
  </si>
  <si>
    <t>21:0118:000159</t>
  </si>
  <si>
    <t>21:0027:000164</t>
  </si>
  <si>
    <t>21:0027:000164:0001:0002:00</t>
  </si>
  <si>
    <t>7501 3609</t>
  </si>
  <si>
    <t>21:0118:000160</t>
  </si>
  <si>
    <t>21:0027:000165</t>
  </si>
  <si>
    <t>21:0027:000165:0001:0002:00</t>
  </si>
  <si>
    <t>7501 3610</t>
  </si>
  <si>
    <t>21:0118:000161</t>
  </si>
  <si>
    <t>21:0027:000166</t>
  </si>
  <si>
    <t>21:0027:000166:0001:0002:00</t>
  </si>
  <si>
    <t>7501 3611</t>
  </si>
  <si>
    <t>21:0118:000162</t>
  </si>
  <si>
    <t>21:0027:000167</t>
  </si>
  <si>
    <t>21:0027:000167:0001:0002:00</t>
  </si>
  <si>
    <t>7501 3612</t>
  </si>
  <si>
    <t>21:0118:000163</t>
  </si>
  <si>
    <t>21:0027:000168</t>
  </si>
  <si>
    <t>21:0027:000168:0001:0002:00</t>
  </si>
  <si>
    <t>7501 3613</t>
  </si>
  <si>
    <t>21:0118:000164</t>
  </si>
  <si>
    <t>21:0027:000169</t>
  </si>
  <si>
    <t>21:0027:000169:0001:0002:01</t>
  </si>
  <si>
    <t>7501 3614</t>
  </si>
  <si>
    <t>21:0118:000165</t>
  </si>
  <si>
    <t>21:0027:000170</t>
  </si>
  <si>
    <t>21:0027:000170:0001:0002:00</t>
  </si>
  <si>
    <t>7501 3617</t>
  </si>
  <si>
    <t>21:0118:000166</t>
  </si>
  <si>
    <t>21:0027:000171</t>
  </si>
  <si>
    <t>21:0027:000171:0001:0002:00</t>
  </si>
  <si>
    <t>7501 3650</t>
  </si>
  <si>
    <t>21:0118:000167</t>
  </si>
  <si>
    <t>21:0027:000172</t>
  </si>
  <si>
    <t>21:0027:000172:0001:0002:00</t>
  </si>
  <si>
    <t>7501 3651</t>
  </si>
  <si>
    <t>21:0118:000168</t>
  </si>
  <si>
    <t>21:0027:000173</t>
  </si>
  <si>
    <t>21:0027:000173:0001:0002:00</t>
  </si>
  <si>
    <t>7501 3652</t>
  </si>
  <si>
    <t>21:0118:000169</t>
  </si>
  <si>
    <t>21:0027:000174</t>
  </si>
  <si>
    <t>21:0027:000174:0001:0002:00</t>
  </si>
  <si>
    <t>7501 3653</t>
  </si>
  <si>
    <t>21:0118:000170</t>
  </si>
  <si>
    <t>21:0027:000175</t>
  </si>
  <si>
    <t>21:0027:000175:0001:0002:00</t>
  </si>
  <si>
    <t>7501 3654</t>
  </si>
  <si>
    <t>21:0118:000171</t>
  </si>
  <si>
    <t>21:0027:000176</t>
  </si>
  <si>
    <t>21:0027:000176:0001:0002:00</t>
  </si>
  <si>
    <t>7501 3658</t>
  </si>
  <si>
    <t>21:0118:000172</t>
  </si>
  <si>
    <t>21:0027:000177</t>
  </si>
  <si>
    <t>21:0027:000177:0001:0002:00</t>
  </si>
  <si>
    <t>7501 3700</t>
  </si>
  <si>
    <t>21:0118:000173</t>
  </si>
  <si>
    <t>21:0027:000178</t>
  </si>
  <si>
    <t>21:0027:000178:0001:0002:00</t>
  </si>
  <si>
    <t>7501 3701</t>
  </si>
  <si>
    <t>21:0118:000174</t>
  </si>
  <si>
    <t>21:0027:000179</t>
  </si>
  <si>
    <t>21:0027:000179:0001:0002:00</t>
  </si>
  <si>
    <t>7501 3702</t>
  </si>
  <si>
    <t>21:0118:000175</t>
  </si>
  <si>
    <t>21:0027:000180</t>
  </si>
  <si>
    <t>21:0027:000180:0001:0002:00</t>
  </si>
  <si>
    <t>7501 3703</t>
  </si>
  <si>
    <t>21:0118:000176</t>
  </si>
  <si>
    <t>21:0027:000181</t>
  </si>
  <si>
    <t>21:0027:000181:0001:0002:00</t>
  </si>
  <si>
    <t>7501 3704</t>
  </si>
  <si>
    <t>21:0118:000177</t>
  </si>
  <si>
    <t>21:0027:000182</t>
  </si>
  <si>
    <t>21:0027:000182:0001:0002:00</t>
  </si>
  <si>
    <t>7501 3705</t>
  </si>
  <si>
    <t>21:0118:000178</t>
  </si>
  <si>
    <t>21:0027:000183</t>
  </si>
  <si>
    <t>21:0027:000183:0001:0002:00</t>
  </si>
  <si>
    <t>7501 3706</t>
  </si>
  <si>
    <t>21:0118:000179</t>
  </si>
  <si>
    <t>21:0027:000184</t>
  </si>
  <si>
    <t>21:0027:000184:0001:0002:01</t>
  </si>
  <si>
    <t>7501 3708</t>
  </si>
  <si>
    <t>21:0118:000180</t>
  </si>
  <si>
    <t>21:0027:000185</t>
  </si>
  <si>
    <t>21:0027:000185:0001:0002:00</t>
  </si>
  <si>
    <t>7501 3709</t>
  </si>
  <si>
    <t>21:0118:000181</t>
  </si>
  <si>
    <t>21:0027:000186</t>
  </si>
  <si>
    <t>21:0027:000186:0001:0002:00</t>
  </si>
  <si>
    <t>7501 3710</t>
  </si>
  <si>
    <t>21:0118:000182</t>
  </si>
  <si>
    <t>21:0027:000187</t>
  </si>
  <si>
    <t>21:0027:000187:0001:0002:00</t>
  </si>
  <si>
    <t>7501 3712</t>
  </si>
  <si>
    <t>21:0118:000183</t>
  </si>
  <si>
    <t>21:0027:000188</t>
  </si>
  <si>
    <t>21:0027:000188:0001:0002:00</t>
  </si>
  <si>
    <t>7501 3713</t>
  </si>
  <si>
    <t>21:0118:000184</t>
  </si>
  <si>
    <t>21:0027:000189</t>
  </si>
  <si>
    <t>21:0027:000189:0001:0002:00</t>
  </si>
  <si>
    <t>7501 3714</t>
  </si>
  <si>
    <t>21:0118:000185</t>
  </si>
  <si>
    <t>21:0027:000190</t>
  </si>
  <si>
    <t>21:0027:000190:0001:0002:00</t>
  </si>
  <si>
    <t>7501 3715</t>
  </si>
  <si>
    <t>21:0118:000186</t>
  </si>
  <si>
    <t>21:0027:000191</t>
  </si>
  <si>
    <t>21:0027:000191:0001:0002:00</t>
  </si>
  <si>
    <t>7501 3716</t>
  </si>
  <si>
    <t>21:0118:000187</t>
  </si>
  <si>
    <t>21:0027:000192</t>
  </si>
  <si>
    <t>21:0027:000192:0001:0002:00</t>
  </si>
  <si>
    <t>7501 3717</t>
  </si>
  <si>
    <t>21:0118:000188</t>
  </si>
  <si>
    <t>21:0027:000194</t>
  </si>
  <si>
    <t>21:0027:000194:0001:0002:01</t>
  </si>
  <si>
    <t>7501 3751</t>
  </si>
  <si>
    <t>21:0118:000189</t>
  </si>
  <si>
    <t>21:0027:000195</t>
  </si>
  <si>
    <t>21:0027:000195:0001:0002:00</t>
  </si>
  <si>
    <t>7501 3752</t>
  </si>
  <si>
    <t>21:0118:000190</t>
  </si>
  <si>
    <t>21:0027:000196</t>
  </si>
  <si>
    <t>21:0027:000196:0001:0002:00</t>
  </si>
  <si>
    <t>7501 3753</t>
  </si>
  <si>
    <t>21:0118:000191</t>
  </si>
  <si>
    <t>21:0027:000197</t>
  </si>
  <si>
    <t>21:0027:000197:0001:0002:00</t>
  </si>
  <si>
    <t>7501 3754</t>
  </si>
  <si>
    <t>21:0118:000192</t>
  </si>
  <si>
    <t>21:0027:000198</t>
  </si>
  <si>
    <t>21:0027:000198:0001:0002:00</t>
  </si>
  <si>
    <t>7501 3758</t>
  </si>
  <si>
    <t>21:0118:000193</t>
  </si>
  <si>
    <t>21:0027:000199</t>
  </si>
  <si>
    <t>21:0027:000199:0001:0002:00</t>
  </si>
  <si>
    <t>7501 3800</t>
  </si>
  <si>
    <t>21:0118:000194</t>
  </si>
  <si>
    <t>21:0027:000200</t>
  </si>
  <si>
    <t>21:0027:000200:0001:0002:00</t>
  </si>
  <si>
    <t>7501 3801</t>
  </si>
  <si>
    <t>21:0118:000195</t>
  </si>
  <si>
    <t>21:0027:000201</t>
  </si>
  <si>
    <t>21:0027:000201:0001:0002:00</t>
  </si>
  <si>
    <t>7501 3802</t>
  </si>
  <si>
    <t>21:0118:000196</t>
  </si>
  <si>
    <t>21:0027:000202</t>
  </si>
  <si>
    <t>21:0027:000202:0001:0002:00</t>
  </si>
  <si>
    <t>7501 3803</t>
  </si>
  <si>
    <t>21:0118:000197</t>
  </si>
  <si>
    <t>21:0027:000203</t>
  </si>
  <si>
    <t>21:0027:000203:0001:0002:00</t>
  </si>
  <si>
    <t>7501 3804</t>
  </si>
  <si>
    <t>21:0118:000198</t>
  </si>
  <si>
    <t>21:0027:000204</t>
  </si>
  <si>
    <t>21:0027:000204:0001:0002:01</t>
  </si>
  <si>
    <t>7501 3805</t>
  </si>
  <si>
    <t>21:0118:000199</t>
  </si>
  <si>
    <t>21:0027:000205</t>
  </si>
  <si>
    <t>21:0027:000205:0001:0002:00</t>
  </si>
  <si>
    <t>7501 3806</t>
  </si>
  <si>
    <t>21:0118:000200</t>
  </si>
  <si>
    <t>21:0027:000206</t>
  </si>
  <si>
    <t>21:0027:000206:0001:0002:00</t>
  </si>
  <si>
    <t>7501 3807</t>
  </si>
  <si>
    <t>21:0118:000201</t>
  </si>
  <si>
    <t>21:0027:000207</t>
  </si>
  <si>
    <t>21:0027:000207:0001:0002:00</t>
  </si>
  <si>
    <t>7501 3808</t>
  </si>
  <si>
    <t>21:0118:000202</t>
  </si>
  <si>
    <t>21:0027:000208</t>
  </si>
  <si>
    <t>21:0027:000208:0001:0002:00</t>
  </si>
  <si>
    <t>7501 3809</t>
  </si>
  <si>
    <t>21:0118:000203</t>
  </si>
  <si>
    <t>21:0027:000209</t>
  </si>
  <si>
    <t>21:0027:000209:0001:0002:00</t>
  </si>
  <si>
    <t>7501 3810</t>
  </si>
  <si>
    <t>21:0118:000204</t>
  </si>
  <si>
    <t>21:0027:000210</t>
  </si>
  <si>
    <t>21:0027:000210:0001:0002:00</t>
  </si>
  <si>
    <t>7501 3811</t>
  </si>
  <si>
    <t>21:0118:000205</t>
  </si>
  <si>
    <t>21:0027:000211</t>
  </si>
  <si>
    <t>21:0027:000211:0001:0002:00</t>
  </si>
  <si>
    <t>7501 3812</t>
  </si>
  <si>
    <t>21:0118:000206</t>
  </si>
  <si>
    <t>21:0027:000212</t>
  </si>
  <si>
    <t>21:0027:000212:0001:0002:00</t>
  </si>
  <si>
    <t>7501 3813</t>
  </si>
  <si>
    <t>21:0118:000207</t>
  </si>
  <si>
    <t>21:0027:000213</t>
  </si>
  <si>
    <t>21:0027:000213:0001:0002:00</t>
  </si>
  <si>
    <t>7501 3814</t>
  </si>
  <si>
    <t>21:0118:000208</t>
  </si>
  <si>
    <t>21:0027:000214</t>
  </si>
  <si>
    <t>21:0027:000214:0001:0002:00</t>
  </si>
  <si>
    <t>7501 3815</t>
  </si>
  <si>
    <t>21:0118:000209</t>
  </si>
  <si>
    <t>21:0027:000215</t>
  </si>
  <si>
    <t>21:0027:000215:0001:0002:00</t>
  </si>
  <si>
    <t>7501 3816</t>
  </si>
  <si>
    <t>21:0118:000210</t>
  </si>
  <si>
    <t>21:0027:000216</t>
  </si>
  <si>
    <t>21:0027:000216:0001:0002:00</t>
  </si>
  <si>
    <t>7501 3817</t>
  </si>
  <si>
    <t>21:0118:000211</t>
  </si>
  <si>
    <t>21:0027:000217</t>
  </si>
  <si>
    <t>21:0027:000217:0001:0002:00</t>
  </si>
  <si>
    <t>7501 3850</t>
  </si>
  <si>
    <t>21:0118:000212</t>
  </si>
  <si>
    <t>21:0027:000218</t>
  </si>
  <si>
    <t>21:0027:000218:0001:0002:00</t>
  </si>
  <si>
    <t>7501 3851</t>
  </si>
  <si>
    <t>21:0118:000213</t>
  </si>
  <si>
    <t>21:0027:000219</t>
  </si>
  <si>
    <t>21:0027:000219:0001:0002:00</t>
  </si>
  <si>
    <t>7501 3852</t>
  </si>
  <si>
    <t>21:0118:000214</t>
  </si>
  <si>
    <t>21:0027:000220</t>
  </si>
  <si>
    <t>21:0027:000220:0001:0002:00</t>
  </si>
  <si>
    <t>7501 3853</t>
  </si>
  <si>
    <t>21:0118:000215</t>
  </si>
  <si>
    <t>21:0027:000221</t>
  </si>
  <si>
    <t>21:0027:000221:0001:0002:00</t>
  </si>
  <si>
    <t>7501 3858</t>
  </si>
  <si>
    <t>21:0118:000216</t>
  </si>
  <si>
    <t>21:0027:000223</t>
  </si>
  <si>
    <t>21:0027:000223:0001:0002:00</t>
  </si>
  <si>
    <t>7501 3900</t>
  </si>
  <si>
    <t>21:0118:000217</t>
  </si>
  <si>
    <t>21:0027:000224</t>
  </si>
  <si>
    <t>21:0027:000224:0001:0002:00</t>
  </si>
  <si>
    <t>7501 3901</t>
  </si>
  <si>
    <t>21:0118:000218</t>
  </si>
  <si>
    <t>21:0027:000225</t>
  </si>
  <si>
    <t>21:0027:000225:0001:0002:00</t>
  </si>
  <si>
    <t>7501 3902</t>
  </si>
  <si>
    <t>21:0118:000219</t>
  </si>
  <si>
    <t>21:0027:000226</t>
  </si>
  <si>
    <t>21:0027:000226:0001:0002:00</t>
  </si>
  <si>
    <t>7501 3903</t>
  </si>
  <si>
    <t>21:0118:000220</t>
  </si>
  <si>
    <t>21:0027:000227</t>
  </si>
  <si>
    <t>21:0027:000227:0001:0002:00</t>
  </si>
  <si>
    <t>7501 3904</t>
  </si>
  <si>
    <t>21:0118:000221</t>
  </si>
  <si>
    <t>21:0027:000228</t>
  </si>
  <si>
    <t>21:0027:000228:0001:0002:00</t>
  </si>
  <si>
    <t>7501 3905</t>
  </si>
  <si>
    <t>21:0118:000222</t>
  </si>
  <si>
    <t>21:0027:000229</t>
  </si>
  <si>
    <t>21:0027:000229:0001:0002:00</t>
  </si>
  <si>
    <t>7501 3906</t>
  </si>
  <si>
    <t>21:0118:000223</t>
  </si>
  <si>
    <t>21:0027:000230</t>
  </si>
  <si>
    <t>21:0027:000230:0001:0002:01</t>
  </si>
  <si>
    <t>7501 3907</t>
  </si>
  <si>
    <t>21:0118:000224</t>
  </si>
  <si>
    <t>21:0027:000231</t>
  </si>
  <si>
    <t>21:0027:000231:0001:0002:00</t>
  </si>
  <si>
    <t>7501 3908</t>
  </si>
  <si>
    <t>21:0118:000225</t>
  </si>
  <si>
    <t>21:0027:000232</t>
  </si>
  <si>
    <t>21:0027:000232:0001:0002:00</t>
  </si>
  <si>
    <t>7501 3909</t>
  </si>
  <si>
    <t>21:0118:000226</t>
  </si>
  <si>
    <t>21:0027:000233</t>
  </si>
  <si>
    <t>21:0027:000233:0001:0002:00</t>
  </si>
  <si>
    <t>7501 3910</t>
  </si>
  <si>
    <t>21:0118:000227</t>
  </si>
  <si>
    <t>21:0027:000234</t>
  </si>
  <si>
    <t>21:0027:000234:0001:0002:00</t>
  </si>
  <si>
    <t>7501 3911</t>
  </si>
  <si>
    <t>21:0118:000228</t>
  </si>
  <si>
    <t>21:0027:000235</t>
  </si>
  <si>
    <t>21:0027:000235:0001:0002:00</t>
  </si>
  <si>
    <t>7501 3912</t>
  </si>
  <si>
    <t>21:0118:000229</t>
  </si>
  <si>
    <t>21:0027:000236</t>
  </si>
  <si>
    <t>21:0027:000236:0001:0002:00</t>
  </si>
  <si>
    <t>7501 3913</t>
  </si>
  <si>
    <t>21:0118:000230</t>
  </si>
  <si>
    <t>21:0027:000237</t>
  </si>
  <si>
    <t>21:0027:000237:0001:0002:00</t>
  </si>
  <si>
    <t>7501 3914</t>
  </si>
  <si>
    <t>21:0118:000231</t>
  </si>
  <si>
    <t>21:0027:000238</t>
  </si>
  <si>
    <t>21:0027:000238:0001:0002:00</t>
  </si>
  <si>
    <t>7501 3915</t>
  </si>
  <si>
    <t>21:0118:000232</t>
  </si>
  <si>
    <t>21:0027:000239</t>
  </si>
  <si>
    <t>21:0027:000239:0001:0002:00</t>
  </si>
  <si>
    <t>7501 3916</t>
  </si>
  <si>
    <t>21:0118:000233</t>
  </si>
  <si>
    <t>21:0027:000240</t>
  </si>
  <si>
    <t>21:0027:000240:0001:0002:00</t>
  </si>
  <si>
    <t>7501 3917</t>
  </si>
  <si>
    <t>21:0118:000234</t>
  </si>
  <si>
    <t>21:0027:000241</t>
  </si>
  <si>
    <t>21:0027:000241:0001:0002:00</t>
  </si>
  <si>
    <t>7501 3951</t>
  </si>
  <si>
    <t>21:0118:000235</t>
  </si>
  <si>
    <t>21:0027:000242</t>
  </si>
  <si>
    <t>21:0027:000242:0001:0002:00</t>
  </si>
  <si>
    <t>7501 3952</t>
  </si>
  <si>
    <t>21:0118:000236</t>
  </si>
  <si>
    <t>21:0027:000243</t>
  </si>
  <si>
    <t>21:0027:000243:0001:0002:00</t>
  </si>
  <si>
    <t>7501 3953</t>
  </si>
  <si>
    <t>21:0118:000237</t>
  </si>
  <si>
    <t>21:0027:000244</t>
  </si>
  <si>
    <t>21:0027:000244:0001:0002:00</t>
  </si>
  <si>
    <t>7501 3954</t>
  </si>
  <si>
    <t>21:0118:000238</t>
  </si>
  <si>
    <t>21:0027:000245</t>
  </si>
  <si>
    <t>21:0027:000245:0001:0002:00</t>
  </si>
  <si>
    <t>7501 3958</t>
  </si>
  <si>
    <t>21:0118:000239</t>
  </si>
  <si>
    <t>21:0027:000246</t>
  </si>
  <si>
    <t>21:0027:000246:0001:0002:00</t>
  </si>
  <si>
    <t>7501 4000</t>
  </si>
  <si>
    <t>21:0118:000240</t>
  </si>
  <si>
    <t>21:0027:000247</t>
  </si>
  <si>
    <t>21:0027:000247:0001:0002:00</t>
  </si>
  <si>
    <t>7501 4001</t>
  </si>
  <si>
    <t>21:0118:000241</t>
  </si>
  <si>
    <t>21:0027:000248</t>
  </si>
  <si>
    <t>21:0027:000248:0001:0002:00</t>
  </si>
  <si>
    <t>7501 4002</t>
  </si>
  <si>
    <t>21:0118:000242</t>
  </si>
  <si>
    <t>21:0027:000249</t>
  </si>
  <si>
    <t>21:0027:000249:0001:0002:00</t>
  </si>
  <si>
    <t>7501 4003</t>
  </si>
  <si>
    <t>21:0118:000243</t>
  </si>
  <si>
    <t>21:0027:000250</t>
  </si>
  <si>
    <t>21:0027:000250:0001:0002:00</t>
  </si>
  <si>
    <t>7501 4004</t>
  </si>
  <si>
    <t>21:0118:000244</t>
  </si>
  <si>
    <t>21:0027:000251</t>
  </si>
  <si>
    <t>21:0027:000251:0001:0002:00</t>
  </si>
  <si>
    <t>7501 4005</t>
  </si>
  <si>
    <t>21:0118:000245</t>
  </si>
  <si>
    <t>21:0027:000252</t>
  </si>
  <si>
    <t>21:0027:000252:0001:0002:00</t>
  </si>
  <si>
    <t>7501 4006</t>
  </si>
  <si>
    <t>21:0118:000246</t>
  </si>
  <si>
    <t>21:0027:000253</t>
  </si>
  <si>
    <t>21:0027:000253:0001:0002:01</t>
  </si>
  <si>
    <t>7501 4007</t>
  </si>
  <si>
    <t>21:0118:000247</t>
  </si>
  <si>
    <t>21:0027:000254</t>
  </si>
  <si>
    <t>21:0027:000254:0001:0002:00</t>
  </si>
  <si>
    <t>7501 4008</t>
  </si>
  <si>
    <t>21:0118:000248</t>
  </si>
  <si>
    <t>21:0027:000255</t>
  </si>
  <si>
    <t>21:0027:000255:0001:0002:00</t>
  </si>
  <si>
    <t>7501 4009</t>
  </si>
  <si>
    <t>21:0118:000249</t>
  </si>
  <si>
    <t>21:0027:000256</t>
  </si>
  <si>
    <t>21:0027:000256:0001:0002:00</t>
  </si>
  <si>
    <t>7501 4010</t>
  </si>
  <si>
    <t>21:0118:000250</t>
  </si>
  <si>
    <t>21:0027:000257</t>
  </si>
  <si>
    <t>21:0027:000257:0001:0002:00</t>
  </si>
  <si>
    <t>7501 4011</t>
  </si>
  <si>
    <t>21:0118:000251</t>
  </si>
  <si>
    <t>21:0027:000258</t>
  </si>
  <si>
    <t>21:0027:000258:0001:0002:00</t>
  </si>
  <si>
    <t>7501 4015</t>
  </si>
  <si>
    <t>21:0118:000252</t>
  </si>
  <si>
    <t>21:0027:000259</t>
  </si>
  <si>
    <t>21:0027:000259:0001:0002:01</t>
  </si>
  <si>
    <t>7501 4016</t>
  </si>
  <si>
    <t>21:0118:000253</t>
  </si>
  <si>
    <t>21:0027:000260</t>
  </si>
  <si>
    <t>21:0027:000260:0001:0002:00</t>
  </si>
  <si>
    <t>7501 4017</t>
  </si>
  <si>
    <t>21:0118:000254</t>
  </si>
  <si>
    <t>21:0027:000261</t>
  </si>
  <si>
    <t>21:0027:000261:0001:0002:00</t>
  </si>
  <si>
    <t>7501 4052</t>
  </si>
  <si>
    <t>21:0118:000255</t>
  </si>
  <si>
    <t>21:0027:000262</t>
  </si>
  <si>
    <t>21:0027:000262:0001:0002:00</t>
  </si>
  <si>
    <t>7501 4053</t>
  </si>
  <si>
    <t>21:0118:000256</t>
  </si>
  <si>
    <t>21:0027:000263</t>
  </si>
  <si>
    <t>21:0027:000263:0001:0002:00</t>
  </si>
  <si>
    <t>7501 4054</t>
  </si>
  <si>
    <t>21:0118:000257</t>
  </si>
  <si>
    <t>21:0027:000264</t>
  </si>
  <si>
    <t>21:0027:000264:0001:0002:00</t>
  </si>
  <si>
    <t>7501 4058</t>
  </si>
  <si>
    <t>21:0118:000258</t>
  </si>
  <si>
    <t>21:0027:000265</t>
  </si>
  <si>
    <t>21:0027:000265:0001:0002:00</t>
  </si>
  <si>
    <t>7501 4100</t>
  </si>
  <si>
    <t>21:0118:000259</t>
  </si>
  <si>
    <t>21:0027:000266</t>
  </si>
  <si>
    <t>21:0027:000266:0001:0002:00</t>
  </si>
  <si>
    <t>7501 4101</t>
  </si>
  <si>
    <t>21:0118:000260</t>
  </si>
  <si>
    <t>21:0027:000267</t>
  </si>
  <si>
    <t>21:0027:000267:0001:0002:00</t>
  </si>
  <si>
    <t>7501 4102</t>
  </si>
  <si>
    <t>21:0118:000261</t>
  </si>
  <si>
    <t>21:0027:000268</t>
  </si>
  <si>
    <t>21:0027:000268:0001:0002:00</t>
  </si>
  <si>
    <t>7501 4103</t>
  </si>
  <si>
    <t>21:0118:000262</t>
  </si>
  <si>
    <t>21:0027:000269</t>
  </si>
  <si>
    <t>21:0027:000269:0001:0002:00</t>
  </si>
  <si>
    <t>7501 4104</t>
  </si>
  <si>
    <t>21:0118:000263</t>
  </si>
  <si>
    <t>21:0027:000270</t>
  </si>
  <si>
    <t>21:0027:000270:0001:0002:00</t>
  </si>
  <si>
    <t>7501 4108</t>
  </si>
  <si>
    <t>21:0118:000264</t>
  </si>
  <si>
    <t>21:0027:000271</t>
  </si>
  <si>
    <t>21:0027:000271:0001:0002:00</t>
  </si>
  <si>
    <t>7501 4109</t>
  </si>
  <si>
    <t>21:0118:000265</t>
  </si>
  <si>
    <t>21:0027:000272</t>
  </si>
  <si>
    <t>21:0027:000272:0001:0002:00</t>
  </si>
  <si>
    <t>7501 4110</t>
  </si>
  <si>
    <t>21:0118:000266</t>
  </si>
  <si>
    <t>21:0027:000273</t>
  </si>
  <si>
    <t>21:0027:000273:0001:0002:00</t>
  </si>
  <si>
    <t>7501 4111</t>
  </si>
  <si>
    <t>21:0118:000267</t>
  </si>
  <si>
    <t>21:0027:000274</t>
  </si>
  <si>
    <t>21:0027:000274:0001:0002:00</t>
  </si>
  <si>
    <t>7501 4113</t>
  </si>
  <si>
    <t>21:0118:000268</t>
  </si>
  <si>
    <t>21:0027:000275</t>
  </si>
  <si>
    <t>21:0027:000275:0001:0002:00</t>
  </si>
  <si>
    <t>7501 4114</t>
  </si>
  <si>
    <t>21:0118:000269</t>
  </si>
  <si>
    <t>21:0027:000276</t>
  </si>
  <si>
    <t>21:0027:000276:0001:0002:00</t>
  </si>
  <si>
    <t>7501 4115</t>
  </si>
  <si>
    <t>21:0118:000270</t>
  </si>
  <si>
    <t>21:0027:000277</t>
  </si>
  <si>
    <t>21:0027:000277:0001:0002:00</t>
  </si>
  <si>
    <t>7501 4116</t>
  </si>
  <si>
    <t>21:0118:000271</t>
  </si>
  <si>
    <t>21:0027:000278</t>
  </si>
  <si>
    <t>21:0027:000278:0001:0002:01</t>
  </si>
  <si>
    <t>7501 4117</t>
  </si>
  <si>
    <t>21:0118:000272</t>
  </si>
  <si>
    <t>21:0027:000279</t>
  </si>
  <si>
    <t>21:0027:000279:0001:0002:00</t>
  </si>
  <si>
    <t>7501 4151</t>
  </si>
  <si>
    <t>21:0118:000273</t>
  </si>
  <si>
    <t>21:0027:000280</t>
  </si>
  <si>
    <t>21:0027:000280:0001:0002:00</t>
  </si>
  <si>
    <t>7501 4152</t>
  </si>
  <si>
    <t>21:0118:000274</t>
  </si>
  <si>
    <t>21:0027:000281</t>
  </si>
  <si>
    <t>21:0027:000281:0001:0002:00</t>
  </si>
  <si>
    <t>7501 4153</t>
  </si>
  <si>
    <t>21:0118:000275</t>
  </si>
  <si>
    <t>21:0027:000282</t>
  </si>
  <si>
    <t>21:0027:000282:0001:0002:00</t>
  </si>
  <si>
    <t>7501 4154</t>
  </si>
  <si>
    <t>21:0118:000276</t>
  </si>
  <si>
    <t>21:0027:000283</t>
  </si>
  <si>
    <t>21:0027:000283:0001:0002:00</t>
  </si>
  <si>
    <t>7501 4200</t>
  </si>
  <si>
    <t>21:0118:000277</t>
  </si>
  <si>
    <t>21:0027:000285</t>
  </si>
  <si>
    <t>21:0027:000285:0001:0002:00</t>
  </si>
  <si>
    <t>7501 4201</t>
  </si>
  <si>
    <t>21:0118:000278</t>
  </si>
  <si>
    <t>21:0027:000286</t>
  </si>
  <si>
    <t>21:0027:000286:0001:0002:00</t>
  </si>
  <si>
    <t>7501 4202</t>
  </si>
  <si>
    <t>21:0118:000279</t>
  </si>
  <si>
    <t>21:0027:000287</t>
  </si>
  <si>
    <t>21:0027:000287:0001:0002:00</t>
  </si>
  <si>
    <t>7501 4203</t>
  </si>
  <si>
    <t>21:0118:000280</t>
  </si>
  <si>
    <t>21:0027:000288</t>
  </si>
  <si>
    <t>21:0027:000288:0001:0002:00</t>
  </si>
  <si>
    <t>7501 4204</t>
  </si>
  <si>
    <t>21:0118:000281</t>
  </si>
  <si>
    <t>21:0027:000289</t>
  </si>
  <si>
    <t>21:0027:000289:0001:0002:00</t>
  </si>
  <si>
    <t>7501 4205</t>
  </si>
  <si>
    <t>21:0118:000282</t>
  </si>
  <si>
    <t>21:0027:000290</t>
  </si>
  <si>
    <t>21:0027:000290:0001:0002:00</t>
  </si>
  <si>
    <t>7501 4206</t>
  </si>
  <si>
    <t>21:0118:000283</t>
  </si>
  <si>
    <t>21:0027:000291</t>
  </si>
  <si>
    <t>21:0027:000291:0001:0002:00</t>
  </si>
  <si>
    <t>7501 4207</t>
  </si>
  <si>
    <t>21:0118:000284</t>
  </si>
  <si>
    <t>21:0027:000292</t>
  </si>
  <si>
    <t>21:0027:000292:0001:0002:00</t>
  </si>
  <si>
    <t>7501 4208</t>
  </si>
  <si>
    <t>21:0118:000285</t>
  </si>
  <si>
    <t>21:0027:000293</t>
  </si>
  <si>
    <t>21:0027:000293:0001:0002:00</t>
  </si>
  <si>
    <t>7501 4209</t>
  </si>
  <si>
    <t>21:0118:000286</t>
  </si>
  <si>
    <t>21:0027:000294</t>
  </si>
  <si>
    <t>21:0027:000294:0001:0002:00</t>
  </si>
  <si>
    <t>7501 4210</t>
  </si>
  <si>
    <t>21:0118:000287</t>
  </si>
  <si>
    <t>21:0027:000295</t>
  </si>
  <si>
    <t>21:0027:000295:0001:0002:01</t>
  </si>
  <si>
    <t>7501 4211</t>
  </si>
  <si>
    <t>21:0118:000288</t>
  </si>
  <si>
    <t>21:0027:000296</t>
  </si>
  <si>
    <t>21:0027:000296:0001:0002:00</t>
  </si>
  <si>
    <t>7501 4214</t>
  </si>
  <si>
    <t>21:0118:000289</t>
  </si>
  <si>
    <t>21:0027:000297</t>
  </si>
  <si>
    <t>21:0027:000297:0001:0002:00</t>
  </si>
  <si>
    <t>7501 4215</t>
  </si>
  <si>
    <t>21:0118:000290</t>
  </si>
  <si>
    <t>21:0027:000298</t>
  </si>
  <si>
    <t>21:0027:000298:0001:0002:00</t>
  </si>
  <si>
    <t>7501 4216</t>
  </si>
  <si>
    <t>21:0118:000291</t>
  </si>
  <si>
    <t>21:0027:000299</t>
  </si>
  <si>
    <t>21:0027:000299:0001:0002:00</t>
  </si>
  <si>
    <t>7501 4217</t>
  </si>
  <si>
    <t>21:0118:000292</t>
  </si>
  <si>
    <t>21:0027:000300</t>
  </si>
  <si>
    <t>21:0027:000300:0001:0002:00</t>
  </si>
  <si>
    <t>7501 4251</t>
  </si>
  <si>
    <t>21:0118:000293</t>
  </si>
  <si>
    <t>21:0027:000301</t>
  </si>
  <si>
    <t>21:0027:000301:0001:0002:00</t>
  </si>
  <si>
    <t>7501 4252</t>
  </si>
  <si>
    <t>21:0118:000294</t>
  </si>
  <si>
    <t>21:0027:000302</t>
  </si>
  <si>
    <t>21:0027:000302:0001:0002:00</t>
  </si>
  <si>
    <t>7501 4253</t>
  </si>
  <si>
    <t>21:0118:000295</t>
  </si>
  <si>
    <t>21:0027:000303</t>
  </si>
  <si>
    <t>21:0027:000303:0001:0002:00</t>
  </si>
  <si>
    <t>7501 4254</t>
  </si>
  <si>
    <t>21:0118:000296</t>
  </si>
  <si>
    <t>21:0027:000304</t>
  </si>
  <si>
    <t>21:0027:000304:0001:0002:00</t>
  </si>
  <si>
    <t>7501 4258</t>
  </si>
  <si>
    <t>21:0118:000297</t>
  </si>
  <si>
    <t>21:0027:000305</t>
  </si>
  <si>
    <t>21:0027:000305:0001:0002:00</t>
  </si>
  <si>
    <t>7501 4300</t>
  </si>
  <si>
    <t>21:0118:000298</t>
  </si>
  <si>
    <t>21:0027:000306</t>
  </si>
  <si>
    <t>21:0027:000306:0001:0002:00</t>
  </si>
  <si>
    <t>7501 4301</t>
  </si>
  <si>
    <t>21:0118:000299</t>
  </si>
  <si>
    <t>21:0027:000307</t>
  </si>
  <si>
    <t>21:0027:000307:0001:0002:00</t>
  </si>
  <si>
    <t>7501 4302</t>
  </si>
  <si>
    <t>21:0118:000300</t>
  </si>
  <si>
    <t>21:0027:000308</t>
  </si>
  <si>
    <t>21:0027:000308:0001:0002:00</t>
  </si>
  <si>
    <t>7501 4303</t>
  </si>
  <si>
    <t>21:0118:000301</t>
  </si>
  <si>
    <t>21:0027:000309</t>
  </si>
  <si>
    <t>21:0027:000309:0001:0002:00</t>
  </si>
  <si>
    <t>7501 4304</t>
  </si>
  <si>
    <t>21:0118:000302</t>
  </si>
  <si>
    <t>21:0027:000310</t>
  </si>
  <si>
    <t>21:0027:000310:0001:0002:00</t>
  </si>
  <si>
    <t>7501 4305</t>
  </si>
  <si>
    <t>21:0118:000303</t>
  </si>
  <si>
    <t>21:0027:000311</t>
  </si>
  <si>
    <t>21:0027:000311:0001:0002:00</t>
  </si>
  <si>
    <t>7501 4306</t>
  </si>
  <si>
    <t>21:0118:000304</t>
  </si>
  <si>
    <t>21:0027:000312</t>
  </si>
  <si>
    <t>21:0027:000312:0001:0002:00</t>
  </si>
  <si>
    <t>7501 4307</t>
  </si>
  <si>
    <t>21:0118:000305</t>
  </si>
  <si>
    <t>21:0027:000313</t>
  </si>
  <si>
    <t>21:0027:000313:0001:0002:00</t>
  </si>
  <si>
    <t>7501 4308</t>
  </si>
  <si>
    <t>21:0118:000306</t>
  </si>
  <si>
    <t>21:0027:000314</t>
  </si>
  <si>
    <t>21:0027:000314:0001:0002:00</t>
  </si>
  <si>
    <t>7501 4309</t>
  </si>
  <si>
    <t>21:0118:000307</t>
  </si>
  <si>
    <t>21:0027:000315</t>
  </si>
  <si>
    <t>21:0027:000315:0001:0002:00</t>
  </si>
  <si>
    <t>7501 4310</t>
  </si>
  <si>
    <t>21:0118:000308</t>
  </si>
  <si>
    <t>21:0027:000316</t>
  </si>
  <si>
    <t>21:0027:000316:0001:0002:01</t>
  </si>
  <si>
    <t>7501 4311</t>
  </si>
  <si>
    <t>21:0118:000309</t>
  </si>
  <si>
    <t>21:0027:000317</t>
  </si>
  <si>
    <t>21:0027:000317:0001:0002:00</t>
  </si>
  <si>
    <t>7501 4313</t>
  </si>
  <si>
    <t>21:0118:000310</t>
  </si>
  <si>
    <t>21:0027:000318</t>
  </si>
  <si>
    <t>21:0027:000318:0001:0002:00</t>
  </si>
  <si>
    <t>7501 4314</t>
  </si>
  <si>
    <t>21:0118:000311</t>
  </si>
  <si>
    <t>21:0027:000319</t>
  </si>
  <si>
    <t>21:0027:000319:0001:0002:00</t>
  </si>
  <si>
    <t>7501 4315</t>
  </si>
  <si>
    <t>21:0118:000312</t>
  </si>
  <si>
    <t>21:0027:000320</t>
  </si>
  <si>
    <t>21:0027:000320:0001:0002:00</t>
  </si>
  <si>
    <t>7501 4316</t>
  </si>
  <si>
    <t>21:0118:000313</t>
  </si>
  <si>
    <t>21:0027:000321</t>
  </si>
  <si>
    <t>21:0027:000321:0001:0002:00</t>
  </si>
  <si>
    <t>7501 4317</t>
  </si>
  <si>
    <t>21:0118:000314</t>
  </si>
  <si>
    <t>21:0027:000322</t>
  </si>
  <si>
    <t>21:0027:000322:0001:0002:00</t>
  </si>
  <si>
    <t>7501 4350</t>
  </si>
  <si>
    <t>21:0118:000315</t>
  </si>
  <si>
    <t>21:0027:000323</t>
  </si>
  <si>
    <t>21:0027:000323:0001:0002:00</t>
  </si>
  <si>
    <t>7501 4351</t>
  </si>
  <si>
    <t>21:0118:000316</t>
  </si>
  <si>
    <t>21:0027:000324</t>
  </si>
  <si>
    <t>21:0027:000324:0001:0002:00</t>
  </si>
  <si>
    <t>7501 4352</t>
  </si>
  <si>
    <t>21:0118:000317</t>
  </si>
  <si>
    <t>21:0027:000325</t>
  </si>
  <si>
    <t>21:0027:000325:0001:0002:00</t>
  </si>
  <si>
    <t>7501 4353</t>
  </si>
  <si>
    <t>21:0118:000318</t>
  </si>
  <si>
    <t>21:0027:000326</t>
  </si>
  <si>
    <t>21:0027:000326:0001:0002:00</t>
  </si>
  <si>
    <t>7501 4354</t>
  </si>
  <si>
    <t>21:0118:000319</t>
  </si>
  <si>
    <t>21:0027:000327</t>
  </si>
  <si>
    <t>21:0027:000327:0001:0002:00</t>
  </si>
  <si>
    <t>7501 4400</t>
  </si>
  <si>
    <t>21:0118:000320</t>
  </si>
  <si>
    <t>21:0027:000329</t>
  </si>
  <si>
    <t>21:0027:000329:0001:0002:00</t>
  </si>
  <si>
    <t>7501 4401</t>
  </si>
  <si>
    <t>21:0118:000321</t>
  </si>
  <si>
    <t>21:0027:000330</t>
  </si>
  <si>
    <t>21:0027:000330:0001:0002:00</t>
  </si>
  <si>
    <t>7501 4402</t>
  </si>
  <si>
    <t>21:0118:000322</t>
  </si>
  <si>
    <t>21:0027:000331</t>
  </si>
  <si>
    <t>21:0027:000331:0001:0002:00</t>
  </si>
  <si>
    <t>7501 4403</t>
  </si>
  <si>
    <t>21:0118:000323</t>
  </si>
  <si>
    <t>21:0027:000332</t>
  </si>
  <si>
    <t>21:0027:000332:0001:0002:00</t>
  </si>
  <si>
    <t>7501 4404</t>
  </si>
  <si>
    <t>21:0118:000324</t>
  </si>
  <si>
    <t>21:0027:000333</t>
  </si>
  <si>
    <t>21:0027:000333:0001:0002:00</t>
  </si>
  <si>
    <t>7501 4405</t>
  </si>
  <si>
    <t>21:0118:000325</t>
  </si>
  <si>
    <t>21:0027:000334</t>
  </si>
  <si>
    <t>21:0027:000334:0001:0002:00</t>
  </si>
  <si>
    <t>7501 4406</t>
  </si>
  <si>
    <t>21:0118:000326</t>
  </si>
  <si>
    <t>21:0027:000335</t>
  </si>
  <si>
    <t>21:0027:000335:0001:0002:00</t>
  </si>
  <si>
    <t>7501 4407</t>
  </si>
  <si>
    <t>21:0118:000327</t>
  </si>
  <si>
    <t>21:0027:000336</t>
  </si>
  <si>
    <t>21:0027:000336:0001:0002:01</t>
  </si>
  <si>
    <t>7501 4408</t>
  </si>
  <si>
    <t>21:0118:000328</t>
  </si>
  <si>
    <t>21:0027:000337</t>
  </si>
  <si>
    <t>21:0027:000337:0001:0002:00</t>
  </si>
  <si>
    <t>7501 4409</t>
  </si>
  <si>
    <t>21:0118:000329</t>
  </si>
  <si>
    <t>21:0027:000338</t>
  </si>
  <si>
    <t>21:0027:000338:0001:0002:00</t>
  </si>
  <si>
    <t>7501 4410</t>
  </si>
  <si>
    <t>21:0118:000330</t>
  </si>
  <si>
    <t>21:0027:000339</t>
  </si>
  <si>
    <t>21:0027:000339:0001:0002:00</t>
  </si>
  <si>
    <t>7501 4411</t>
  </si>
  <si>
    <t>21:0118:000331</t>
  </si>
  <si>
    <t>21:0027:000340</t>
  </si>
  <si>
    <t>21:0027:000340:0001:0002:00</t>
  </si>
  <si>
    <t>7501 4413</t>
  </si>
  <si>
    <t>21:0118:000332</t>
  </si>
  <si>
    <t>21:0027:000341</t>
  </si>
  <si>
    <t>21:0027:000341:0001:0002:00</t>
  </si>
  <si>
    <t>7501 4414</t>
  </si>
  <si>
    <t>21:0118:000333</t>
  </si>
  <si>
    <t>21:0027:000342</t>
  </si>
  <si>
    <t>21:0027:000342:0001:0002:00</t>
  </si>
  <si>
    <t>7501 4415</t>
  </si>
  <si>
    <t>21:0118:000334</t>
  </si>
  <si>
    <t>21:0027:000343</t>
  </si>
  <si>
    <t>21:0027:000343:0001:0002:00</t>
  </si>
  <si>
    <t>7501 4416</t>
  </si>
  <si>
    <t>21:0118:000335</t>
  </si>
  <si>
    <t>21:0027:000344</t>
  </si>
  <si>
    <t>21:0027:000344:0001:0002:00</t>
  </si>
  <si>
    <t>7501 4417</t>
  </si>
  <si>
    <t>21:0118:000336</t>
  </si>
  <si>
    <t>21:0027:000345</t>
  </si>
  <si>
    <t>21:0027:000345:0001:0002:00</t>
  </si>
  <si>
    <t>7501 4450</t>
  </si>
  <si>
    <t>21:0118:000337</t>
  </si>
  <si>
    <t>21:0027:000346</t>
  </si>
  <si>
    <t>21:0027:000346:0001:0002:01</t>
  </si>
  <si>
    <t>7501 4451</t>
  </si>
  <si>
    <t>21:0118:000338</t>
  </si>
  <si>
    <t>21:0027:000347</t>
  </si>
  <si>
    <t>21:0027:000347:0001:0002:00</t>
  </si>
  <si>
    <t>7501 4452</t>
  </si>
  <si>
    <t>21:0118:000339</t>
  </si>
  <si>
    <t>21:0027:000348</t>
  </si>
  <si>
    <t>21:0027:000348:0001:0002:00</t>
  </si>
  <si>
    <t>7501 4453</t>
  </si>
  <si>
    <t>21:0118:000340</t>
  </si>
  <si>
    <t>21:0027:000349</t>
  </si>
  <si>
    <t>21:0027:000349:0001:0002:00</t>
  </si>
  <si>
    <t>7501 4454</t>
  </si>
  <si>
    <t>21:0118:000341</t>
  </si>
  <si>
    <t>21:0027:000350</t>
  </si>
  <si>
    <t>21:0027:000350:0001:0002:00</t>
  </si>
  <si>
    <t>7501 4500</t>
  </si>
  <si>
    <t>21:0118:000342</t>
  </si>
  <si>
    <t>21:0027:000352</t>
  </si>
  <si>
    <t>21:0027:000352:0001:0002:00</t>
  </si>
  <si>
    <t>7501 4502</t>
  </si>
  <si>
    <t>21:0118:000343</t>
  </si>
  <si>
    <t>21:0027:000353</t>
  </si>
  <si>
    <t>21:0027:000353:0001:0002:00</t>
  </si>
  <si>
    <t>7501 4503</t>
  </si>
  <si>
    <t>21:0118:000344</t>
  </si>
  <si>
    <t>21:0027:000354</t>
  </si>
  <si>
    <t>21:0027:000354:0001:0002:00</t>
  </si>
  <si>
    <t>7501 4504</t>
  </si>
  <si>
    <t>21:0118:000345</t>
  </si>
  <si>
    <t>21:0027:000355</t>
  </si>
  <si>
    <t>21:0027:000355:0001:0002:00</t>
  </si>
  <si>
    <t>7501 4505</t>
  </si>
  <si>
    <t>21:0118:000346</t>
  </si>
  <si>
    <t>21:0027:000356</t>
  </si>
  <si>
    <t>21:0027:000356:0001:0002:00</t>
  </si>
  <si>
    <t>7501 4506</t>
  </si>
  <si>
    <t>21:0118:000347</t>
  </si>
  <si>
    <t>21:0027:000357</t>
  </si>
  <si>
    <t>21:0027:000357:0001:0002:00</t>
  </si>
  <si>
    <t>7501 4507</t>
  </si>
  <si>
    <t>21:0118:000348</t>
  </si>
  <si>
    <t>21:0027:000358</t>
  </si>
  <si>
    <t>21:0027:000358:0001:0002:00</t>
  </si>
  <si>
    <t>7501 4508</t>
  </si>
  <si>
    <t>21:0118:000349</t>
  </si>
  <si>
    <t>21:0027:000359</t>
  </si>
  <si>
    <t>21:0027:000359:0001:0002:00</t>
  </si>
  <si>
    <t>7501 4509</t>
  </si>
  <si>
    <t>21:0118:000350</t>
  </si>
  <si>
    <t>21:0027:000360</t>
  </si>
  <si>
    <t>21:0027:000360:0001:0002:00</t>
  </si>
  <si>
    <t>7501 4510</t>
  </si>
  <si>
    <t>21:0118:000351</t>
  </si>
  <si>
    <t>21:0027:000361</t>
  </si>
  <si>
    <t>21:0027:000361:0001:0002:00</t>
  </si>
  <si>
    <t>7501 4511</t>
  </si>
  <si>
    <t>21:0118:000352</t>
  </si>
  <si>
    <t>21:0027:000362</t>
  </si>
  <si>
    <t>21:0027:000362:0001:0002:00</t>
  </si>
  <si>
    <t>7501 4512</t>
  </si>
  <si>
    <t>21:0118:000353</t>
  </si>
  <si>
    <t>21:0027:000363</t>
  </si>
  <si>
    <t>21:0027:000363:0001:0002:00</t>
  </si>
  <si>
    <t>7501 4513</t>
  </si>
  <si>
    <t>21:0118:000354</t>
  </si>
  <si>
    <t>21:0027:000364</t>
  </si>
  <si>
    <t>21:0027:000364:0001:0002:00</t>
  </si>
  <si>
    <t>7501 4514</t>
  </si>
  <si>
    <t>21:0118:000355</t>
  </si>
  <si>
    <t>21:0027:000365</t>
  </si>
  <si>
    <t>21:0027:000365:0001:0002:00</t>
  </si>
  <si>
    <t>7501 4515</t>
  </si>
  <si>
    <t>21:0118:000356</t>
  </si>
  <si>
    <t>21:0027:000366</t>
  </si>
  <si>
    <t>21:0027:000366:0001:0002:00</t>
  </si>
  <si>
    <t>7501 4516</t>
  </si>
  <si>
    <t>21:0118:000357</t>
  </si>
  <si>
    <t>21:0027:000367</t>
  </si>
  <si>
    <t>21:0027:000367:0001:0002:01</t>
  </si>
  <si>
    <t>7501 4517</t>
  </si>
  <si>
    <t>21:0118:000358</t>
  </si>
  <si>
    <t>21:0027:000368</t>
  </si>
  <si>
    <t>21:0027:000368:0001:0002:00</t>
  </si>
  <si>
    <t>7501 4550</t>
  </si>
  <si>
    <t>21:0118:000359</t>
  </si>
  <si>
    <t>21:0027:000369</t>
  </si>
  <si>
    <t>21:0027:000369:0001:0002:00</t>
  </si>
  <si>
    <t>7501 4551</t>
  </si>
  <si>
    <t>21:0118:000360</t>
  </si>
  <si>
    <t>21:0027:000370</t>
  </si>
  <si>
    <t>21:0027:000370:0001:0002:00</t>
  </si>
  <si>
    <t>7501 4552</t>
  </si>
  <si>
    <t>21:0118:000361</t>
  </si>
  <si>
    <t>21:0027:000371</t>
  </si>
  <si>
    <t>21:0027:000371:0001:0002:00</t>
  </si>
  <si>
    <t>7501 4553</t>
  </si>
  <si>
    <t>21:0118:000362</t>
  </si>
  <si>
    <t>21:0027:000372</t>
  </si>
  <si>
    <t>21:0027:000372:0001:0002:00</t>
  </si>
  <si>
    <t>7501 4554</t>
  </si>
  <si>
    <t>21:0118:000363</t>
  </si>
  <si>
    <t>21:0027:000373</t>
  </si>
  <si>
    <t>21:0027:000373:0001:0002:00</t>
  </si>
  <si>
    <t>7501 4558</t>
  </si>
  <si>
    <t>21:0118:000364</t>
  </si>
  <si>
    <t>21:0027:000374</t>
  </si>
  <si>
    <t>21:0027:000374:0001:0002:00</t>
  </si>
  <si>
    <t>7501 4602</t>
  </si>
  <si>
    <t>21:0118:000365</t>
  </si>
  <si>
    <t>21:0027:000375</t>
  </si>
  <si>
    <t>21:0027:000375:0001:0002:01</t>
  </si>
  <si>
    <t>7501 4603</t>
  </si>
  <si>
    <t>21:0118:000366</t>
  </si>
  <si>
    <t>21:0027:000376</t>
  </si>
  <si>
    <t>21:0027:000376:0001:0002:00</t>
  </si>
  <si>
    <t>7501 4604</t>
  </si>
  <si>
    <t>21:0118:000367</t>
  </si>
  <si>
    <t>21:0027:000377</t>
  </si>
  <si>
    <t>21:0027:000377:0001:0002:00</t>
  </si>
  <si>
    <t>7501 4605</t>
  </si>
  <si>
    <t>21:0118:000368</t>
  </si>
  <si>
    <t>21:0027:000378</t>
  </si>
  <si>
    <t>21:0027:000378:0001:0002:00</t>
  </si>
  <si>
    <t>7501 4606</t>
  </si>
  <si>
    <t>21:0118:000369</t>
  </si>
  <si>
    <t>21:0027:000379</t>
  </si>
  <si>
    <t>21:0027:000379:0001:0002:00</t>
  </si>
  <si>
    <t>7501 4607</t>
  </si>
  <si>
    <t>21:0118:000370</t>
  </si>
  <si>
    <t>21:0027:000380</t>
  </si>
  <si>
    <t>21:0027:000380:0001:0002:00</t>
  </si>
  <si>
    <t>7501 4608</t>
  </si>
  <si>
    <t>21:0118:000371</t>
  </si>
  <si>
    <t>21:0027:000381</t>
  </si>
  <si>
    <t>21:0027:000381:0001:0002:00</t>
  </si>
  <si>
    <t>7501 4609</t>
  </si>
  <si>
    <t>21:0118:000372</t>
  </si>
  <si>
    <t>21:0027:000382</t>
  </si>
  <si>
    <t>21:0027:000382:0001:0002:00</t>
  </si>
  <si>
    <t>7501 4610</t>
  </si>
  <si>
    <t>21:0118:000373</t>
  </si>
  <si>
    <t>21:0027:000383</t>
  </si>
  <si>
    <t>21:0027:000383:0001:0002:00</t>
  </si>
  <si>
    <t>7501 4611</t>
  </si>
  <si>
    <t>21:0118:000374</t>
  </si>
  <si>
    <t>21:0027:000384</t>
  </si>
  <si>
    <t>21:0027:000384:0001:0002:00</t>
  </si>
  <si>
    <t>7501 4612</t>
  </si>
  <si>
    <t>21:0118:000375</t>
  </si>
  <si>
    <t>21:0027:000385</t>
  </si>
  <si>
    <t>21:0027:000385:0001:0002:00</t>
  </si>
  <si>
    <t>7501 4613</t>
  </si>
  <si>
    <t>21:0118:000376</t>
  </si>
  <si>
    <t>21:0027:000386</t>
  </si>
  <si>
    <t>21:0027:000386:0001:0002:00</t>
  </si>
  <si>
    <t>7501 4702</t>
  </si>
  <si>
    <t>21:0118:000377</t>
  </si>
  <si>
    <t>21:0027:000387</t>
  </si>
  <si>
    <t>21:0027:000387:0001:0002:00</t>
  </si>
  <si>
    <t>7501 4703</t>
  </si>
  <si>
    <t>21:0118:000378</t>
  </si>
  <si>
    <t>21:0027:000388</t>
  </si>
  <si>
    <t>21:0027:000388:0001:0002:00</t>
  </si>
  <si>
    <t>7501 4704</t>
  </si>
  <si>
    <t>21:0118:000379</t>
  </si>
  <si>
    <t>21:0027:000389</t>
  </si>
  <si>
    <t>21:0027:000389:0001:0002:00</t>
  </si>
  <si>
    <t>7501 4705</t>
  </si>
  <si>
    <t>21:0118:000380</t>
  </si>
  <si>
    <t>21:0027:000390</t>
  </si>
  <si>
    <t>21:0027:000390:0001:0002:00</t>
  </si>
  <si>
    <t>7501 4706</t>
  </si>
  <si>
    <t>21:0118:000381</t>
  </si>
  <si>
    <t>21:0027:000391</t>
  </si>
  <si>
    <t>21:0027:000391:0001:0002:00</t>
  </si>
  <si>
    <t>7501 4707</t>
  </si>
  <si>
    <t>21:0118:000382</t>
  </si>
  <si>
    <t>21:0027:000392</t>
  </si>
  <si>
    <t>21:0027:000392:0001:0002:00</t>
  </si>
  <si>
    <t>7501 4708</t>
  </si>
  <si>
    <t>21:0118:000383</t>
  </si>
  <si>
    <t>21:0027:000393</t>
  </si>
  <si>
    <t>21:0027:000393:0001:0002:00</t>
  </si>
  <si>
    <t>7501 4709</t>
  </si>
  <si>
    <t>21:0118:000384</t>
  </si>
  <si>
    <t>21:0027:000394</t>
  </si>
  <si>
    <t>21:0027:000394:0001:0002:00</t>
  </si>
  <si>
    <t>7501 4710</t>
  </si>
  <si>
    <t>21:0118:000385</t>
  </si>
  <si>
    <t>21:0027:000395</t>
  </si>
  <si>
    <t>21:0027:000395:0001:0002:00</t>
  </si>
  <si>
    <t>7501 4711</t>
  </si>
  <si>
    <t>21:0118:000386</t>
  </si>
  <si>
    <t>21:0027:000396</t>
  </si>
  <si>
    <t>21:0027:000396:0001:0002:00</t>
  </si>
  <si>
    <t>7501 4712</t>
  </si>
  <si>
    <t>21:0118:000387</t>
  </si>
  <si>
    <t>21:0027:000397</t>
  </si>
  <si>
    <t>21:0027:000397:0001:0002:00</t>
  </si>
  <si>
    <t>7501 4713</t>
  </si>
  <si>
    <t>21:0118:000388</t>
  </si>
  <si>
    <t>21:0027:000398</t>
  </si>
  <si>
    <t>21:0027:000398:0001:0002:00</t>
  </si>
  <si>
    <t>7501 4801</t>
  </si>
  <si>
    <t>21:0118:000389</t>
  </si>
  <si>
    <t>21:0027:000399</t>
  </si>
  <si>
    <t>21:0027:000399:0001:0002:00</t>
  </si>
  <si>
    <t>7501 4802</t>
  </si>
  <si>
    <t>21:0118:000390</t>
  </si>
  <si>
    <t>21:0027:000400</t>
  </si>
  <si>
    <t>21:0027:000400:0001:0002:01</t>
  </si>
  <si>
    <t>7501 4803</t>
  </si>
  <si>
    <t>21:0118:000391</t>
  </si>
  <si>
    <t>21:0027:000401</t>
  </si>
  <si>
    <t>21:0027:000401:0001:0002:00</t>
  </si>
  <si>
    <t>7501 4804</t>
  </si>
  <si>
    <t>21:0118:000392</t>
  </si>
  <si>
    <t>21:0027:000402</t>
  </si>
  <si>
    <t>21:0027:000402:0001:0002:00</t>
  </si>
  <si>
    <t>7501 4805</t>
  </si>
  <si>
    <t>21:0118:000393</t>
  </si>
  <si>
    <t>21:0027:000403</t>
  </si>
  <si>
    <t>21:0027:000403:0001:0002:00</t>
  </si>
  <si>
    <t>7501 4806</t>
  </si>
  <si>
    <t>21:0118:000394</t>
  </si>
  <si>
    <t>21:0027:000404</t>
  </si>
  <si>
    <t>21:0027:000404:0001:0002:00</t>
  </si>
  <si>
    <t>7501 4807</t>
  </si>
  <si>
    <t>21:0118:000395</t>
  </si>
  <si>
    <t>21:0027:000405</t>
  </si>
  <si>
    <t>21:0027:000405:0001:0002:00</t>
  </si>
  <si>
    <t>7501 4808</t>
  </si>
  <si>
    <t>21:0118:000396</t>
  </si>
  <si>
    <t>21:0027:000406</t>
  </si>
  <si>
    <t>21:0027:000406:0001:0002:00</t>
  </si>
  <si>
    <t>7501 4809</t>
  </si>
  <si>
    <t>21:0118:000397</t>
  </si>
  <si>
    <t>21:0027:000407</t>
  </si>
  <si>
    <t>21:0027:000407:0001:0002:00</t>
  </si>
  <si>
    <t>7501 4810</t>
  </si>
  <si>
    <t>21:0118:000398</t>
  </si>
  <si>
    <t>21:0027:000408</t>
  </si>
  <si>
    <t>21:0027:000408:0001:0002:00</t>
  </si>
  <si>
    <t>7501 4811</t>
  </si>
  <si>
    <t>21:0118:000399</t>
  </si>
  <si>
    <t>21:0027:000409</t>
  </si>
  <si>
    <t>21:0027:000409:0001:0002:00</t>
  </si>
  <si>
    <t>7501 4812</t>
  </si>
  <si>
    <t>21:0118:000400</t>
  </si>
  <si>
    <t>21:0027:000410</t>
  </si>
  <si>
    <t>21:0027:000410:0001:0002:00</t>
  </si>
  <si>
    <t>7501 4813</t>
  </si>
  <si>
    <t>21:0118:000401</t>
  </si>
  <si>
    <t>21:0027:000411</t>
  </si>
  <si>
    <t>21:0027:000411:0001:0002:00</t>
  </si>
  <si>
    <t>7501 4901</t>
  </si>
  <si>
    <t>21:0118:000402</t>
  </si>
  <si>
    <t>21:0027:000412</t>
  </si>
  <si>
    <t>21:0027:000412:0001:0002:00</t>
  </si>
  <si>
    <t>7501 4902</t>
  </si>
  <si>
    <t>21:0118:000403</t>
  </si>
  <si>
    <t>21:0027:000413</t>
  </si>
  <si>
    <t>21:0027:000413:0001:0002:01</t>
  </si>
  <si>
    <t>7501 4903</t>
  </si>
  <si>
    <t>21:0118:000404</t>
  </si>
  <si>
    <t>21:0027:000414</t>
  </si>
  <si>
    <t>21:0027:000414:0001:0002:00</t>
  </si>
  <si>
    <t>7501 4904</t>
  </si>
  <si>
    <t>21:0118:000405</t>
  </si>
  <si>
    <t>21:0027:000415</t>
  </si>
  <si>
    <t>21:0027:000415:0001:0002:00</t>
  </si>
  <si>
    <t>7501 4905</t>
  </si>
  <si>
    <t>21:0118:000406</t>
  </si>
  <si>
    <t>21:0027:000416</t>
  </si>
  <si>
    <t>21:0027:000416:0001:0002:00</t>
  </si>
  <si>
    <t>7501 4906</t>
  </si>
  <si>
    <t>21:0118:000407</t>
  </si>
  <si>
    <t>21:0027:000417</t>
  </si>
  <si>
    <t>21:0027:000417:0001:0002:00</t>
  </si>
  <si>
    <t>7501 4907</t>
  </si>
  <si>
    <t>21:0118:000408</t>
  </si>
  <si>
    <t>21:0027:000418</t>
  </si>
  <si>
    <t>21:0027:000418:0001:0002:00</t>
  </si>
  <si>
    <t>7501 4908</t>
  </si>
  <si>
    <t>21:0118:000409</t>
  </si>
  <si>
    <t>21:0027:000419</t>
  </si>
  <si>
    <t>21:0027:000419:0001:0002:00</t>
  </si>
  <si>
    <t>7501 4909</t>
  </si>
  <si>
    <t>21:0118:000410</t>
  </si>
  <si>
    <t>21:0027:000420</t>
  </si>
  <si>
    <t>21:0027:000420:0001:0002:00</t>
  </si>
  <si>
    <t>7501 4910</t>
  </si>
  <si>
    <t>21:0118:000411</t>
  </si>
  <si>
    <t>21:0027:000421</t>
  </si>
  <si>
    <t>21:0027:000421:0001:0002:00</t>
  </si>
  <si>
    <t>7501 4911</t>
  </si>
  <si>
    <t>21:0118:000412</t>
  </si>
  <si>
    <t>21:0027:000422</t>
  </si>
  <si>
    <t>21:0027:000422:0001:0002:00</t>
  </si>
  <si>
    <t>7501 4912</t>
  </si>
  <si>
    <t>21:0118:000413</t>
  </si>
  <si>
    <t>21:0027:000423</t>
  </si>
  <si>
    <t>21:0027:000423:0001:0002:00</t>
  </si>
  <si>
    <t>7501 4913</t>
  </si>
  <si>
    <t>21:0118:000414</t>
  </si>
  <si>
    <t>21:0027:000424</t>
  </si>
  <si>
    <t>21:0027:000424:0001:0002:00</t>
  </si>
  <si>
    <t>7501 5000</t>
  </si>
  <si>
    <t>21:0118:000415</t>
  </si>
  <si>
    <t>21:0027:000425</t>
  </si>
  <si>
    <t>21:0027:000425:0001:0002:00</t>
  </si>
  <si>
    <t>7501 5001</t>
  </si>
  <si>
    <t>21:0118:000416</t>
  </si>
  <si>
    <t>21:0027:000426</t>
  </si>
  <si>
    <t>21:0027:000426:0001:0002:00</t>
  </si>
  <si>
    <t>7501 5002</t>
  </si>
  <si>
    <t>21:0118:000417</t>
  </si>
  <si>
    <t>21:0027:000427</t>
  </si>
  <si>
    <t>21:0027:000427:0001:0002:01</t>
  </si>
  <si>
    <t>7501 5004</t>
  </si>
  <si>
    <t>21:0118:000418</t>
  </si>
  <si>
    <t>21:0027:000428</t>
  </si>
  <si>
    <t>21:0027:000428:0001:0002:00</t>
  </si>
  <si>
    <t>7501 5005</t>
  </si>
  <si>
    <t>21:0118:000419</t>
  </si>
  <si>
    <t>21:0027:000429</t>
  </si>
  <si>
    <t>21:0027:000429:0001:0002:00</t>
  </si>
  <si>
    <t>7501 5006</t>
  </si>
  <si>
    <t>21:0118:000420</t>
  </si>
  <si>
    <t>21:0027:000430</t>
  </si>
  <si>
    <t>21:0027:000430:0001:0002:00</t>
  </si>
  <si>
    <t>7501 5007</t>
  </si>
  <si>
    <t>21:0118:000421</t>
  </si>
  <si>
    <t>21:0027:000431</t>
  </si>
  <si>
    <t>21:0027:000431:0001:0002:00</t>
  </si>
  <si>
    <t>7501 5008</t>
  </si>
  <si>
    <t>21:0118:000422</t>
  </si>
  <si>
    <t>21:0027:000432</t>
  </si>
  <si>
    <t>21:0027:000432:0001:0002:00</t>
  </si>
  <si>
    <t>7501 5009</t>
  </si>
  <si>
    <t>21:0118:000423</t>
  </si>
  <si>
    <t>21:0027:000433</t>
  </si>
  <si>
    <t>21:0027:000433:0001:0002:00</t>
  </si>
  <si>
    <t>7501 5010</t>
  </si>
  <si>
    <t>21:0118:000424</t>
  </si>
  <si>
    <t>21:0027:000434</t>
  </si>
  <si>
    <t>21:0027:000434:0001:0002:00</t>
  </si>
  <si>
    <t>7501 5011</t>
  </si>
  <si>
    <t>21:0118:000425</t>
  </si>
  <si>
    <t>21:0027:000435</t>
  </si>
  <si>
    <t>21:0027:000435:0001:0002:00</t>
  </si>
  <si>
    <t>7501 5012</t>
  </si>
  <si>
    <t>21:0118:000426</t>
  </si>
  <si>
    <t>21:0027:000436</t>
  </si>
  <si>
    <t>21:0027:000436:0001:0002:00</t>
  </si>
  <si>
    <t>7501 5013</t>
  </si>
  <si>
    <t>21:0118:000427</t>
  </si>
  <si>
    <t>21:0027:000437</t>
  </si>
  <si>
    <t>21:0027:000437:0001:0002:00</t>
  </si>
  <si>
    <t>7501 5100</t>
  </si>
  <si>
    <t>21:0118:000428</t>
  </si>
  <si>
    <t>21:0027:000438</t>
  </si>
  <si>
    <t>21:0027:000438:0001:0002:00</t>
  </si>
  <si>
    <t>7501 5101</t>
  </si>
  <si>
    <t>21:0118:000429</t>
  </si>
  <si>
    <t>21:0027:000439</t>
  </si>
  <si>
    <t>21:0027:000439:0001:0002:00</t>
  </si>
  <si>
    <t>7501 5102</t>
  </si>
  <si>
    <t>21:0118:000430</t>
  </si>
  <si>
    <t>21:0027:000440</t>
  </si>
  <si>
    <t>21:0027:000440:0001:0002:00</t>
  </si>
  <si>
    <t>7501 5103</t>
  </si>
  <si>
    <t>21:0118:000431</t>
  </si>
  <si>
    <t>21:0027:000441</t>
  </si>
  <si>
    <t>21:0027:000441:0001:0002:00</t>
  </si>
  <si>
    <t>7501 5104</t>
  </si>
  <si>
    <t>21:0118:000432</t>
  </si>
  <si>
    <t>21:0027:000442</t>
  </si>
  <si>
    <t>21:0027:000442:0001:0002:00</t>
  </si>
  <si>
    <t>7501 5105</t>
  </si>
  <si>
    <t>21:0118:000433</t>
  </si>
  <si>
    <t>21:0027:000443</t>
  </si>
  <si>
    <t>21:0027:000443:0001:0002:00</t>
  </si>
  <si>
    <t>7501 5106</t>
  </si>
  <si>
    <t>21:0118:000434</t>
  </si>
  <si>
    <t>21:0027:000444</t>
  </si>
  <si>
    <t>21:0027:000444:0001:0002:00</t>
  </si>
  <si>
    <t>7501 5107</t>
  </si>
  <si>
    <t>21:0118:000435</t>
  </si>
  <si>
    <t>21:0027:000445</t>
  </si>
  <si>
    <t>21:0027:000445:0001:0002:00</t>
  </si>
  <si>
    <t>7501 5108</t>
  </si>
  <si>
    <t>21:0118:000436</t>
  </si>
  <si>
    <t>21:0027:000446</t>
  </si>
  <si>
    <t>21:0027:000446:0001:0002:00</t>
  </si>
  <si>
    <t>7501 5109</t>
  </si>
  <si>
    <t>21:0118:000437</t>
  </si>
  <si>
    <t>21:0027:000447</t>
  </si>
  <si>
    <t>21:0027:000447:0001:0002:00</t>
  </si>
  <si>
    <t>7501 5110</t>
  </si>
  <si>
    <t>21:0118:000438</t>
  </si>
  <si>
    <t>21:0027:000448</t>
  </si>
  <si>
    <t>21:0027:000448:0001:0002:00</t>
  </si>
  <si>
    <t>7501 5111</t>
  </si>
  <si>
    <t>21:0118:000439</t>
  </si>
  <si>
    <t>21:0027:000449</t>
  </si>
  <si>
    <t>21:0027:000449:0001:0002:01</t>
  </si>
  <si>
    <t>7501 5112</t>
  </si>
  <si>
    <t>21:0118:000440</t>
  </si>
  <si>
    <t>21:0027:000450</t>
  </si>
  <si>
    <t>21:0027:000450:0001:0002:00</t>
  </si>
  <si>
    <t>7501 5113</t>
  </si>
  <si>
    <t>21:0118:000441</t>
  </si>
  <si>
    <t>21:0027:000451</t>
  </si>
  <si>
    <t>21:0027:000451:0001:0002:00</t>
  </si>
  <si>
    <t>7501 5200</t>
  </si>
  <si>
    <t>21:0118:000442</t>
  </si>
  <si>
    <t>21:0027:000452</t>
  </si>
  <si>
    <t>21:0027:000452:0001:0002:00</t>
  </si>
  <si>
    <t>7501 5201</t>
  </si>
  <si>
    <t>21:0118:000443</t>
  </si>
  <si>
    <t>21:0027:000453</t>
  </si>
  <si>
    <t>21:0027:000453:0001:0002:00</t>
  </si>
  <si>
    <t>7501 5204</t>
  </si>
  <si>
    <t>21:0118:000444</t>
  </si>
  <si>
    <t>21:0027:000455</t>
  </si>
  <si>
    <t>21:0027:000455:0001:0002:00</t>
  </si>
  <si>
    <t>7501 5205</t>
  </si>
  <si>
    <t>21:0118:000445</t>
  </si>
  <si>
    <t>21:0027:000456</t>
  </si>
  <si>
    <t>21:0027:000456:0001:0002:00</t>
  </si>
  <si>
    <t>7501 5206</t>
  </si>
  <si>
    <t>21:0118:000446</t>
  </si>
  <si>
    <t>21:0027:000457</t>
  </si>
  <si>
    <t>21:0027:000457:0001:0002:00</t>
  </si>
  <si>
    <t>7501 5208</t>
  </si>
  <si>
    <t>21:0118:000447</t>
  </si>
  <si>
    <t>21:0027:000458</t>
  </si>
  <si>
    <t>21:0027:000458:0001:0002:00</t>
  </si>
  <si>
    <t>7501 5209</t>
  </si>
  <si>
    <t>21:0118:000448</t>
  </si>
  <si>
    <t>21:0027:000459</t>
  </si>
  <si>
    <t>21:0027:000459:0001:0002:00</t>
  </si>
  <si>
    <t>7501 5210</t>
  </si>
  <si>
    <t>21:0118:000449</t>
  </si>
  <si>
    <t>21:0027:000460</t>
  </si>
  <si>
    <t>21:0027:000460:0001:0002:00</t>
  </si>
  <si>
    <t>7501 5211</t>
  </si>
  <si>
    <t>21:0118:000450</t>
  </si>
  <si>
    <t>21:0027:000461</t>
  </si>
  <si>
    <t>21:0027:000461:0001:0002:01</t>
  </si>
  <si>
    <t>7501 5212</t>
  </si>
  <si>
    <t>21:0118:000451</t>
  </si>
  <si>
    <t>21:0027:000462</t>
  </si>
  <si>
    <t>21:0027:000462:0001:0002:00</t>
  </si>
  <si>
    <t>7501 5213</t>
  </si>
  <si>
    <t>21:0118:000452</t>
  </si>
  <si>
    <t>21:0027:000463</t>
  </si>
  <si>
    <t>21:0027:000463:0001:0002:00</t>
  </si>
  <si>
    <t>7501 5300</t>
  </si>
  <si>
    <t>21:0118:000453</t>
  </si>
  <si>
    <t>21:0027:000464</t>
  </si>
  <si>
    <t>21:0027:000464:0001:0002:00</t>
  </si>
  <si>
    <t>7501 5301</t>
  </si>
  <si>
    <t>21:0118:000454</t>
  </si>
  <si>
    <t>21:0027:000465</t>
  </si>
  <si>
    <t>21:0027:000465:0001:0002:00</t>
  </si>
  <si>
    <t>7501 5302</t>
  </si>
  <si>
    <t>21:0118:000455</t>
  </si>
  <si>
    <t>21:0027:000466</t>
  </si>
  <si>
    <t>21:0027:000466:0001:0002:00</t>
  </si>
  <si>
    <t>7501 5304</t>
  </si>
  <si>
    <t>21:0118:000456</t>
  </si>
  <si>
    <t>21:0027:000467</t>
  </si>
  <si>
    <t>21:0027:000467:0001:0002:00</t>
  </si>
  <si>
    <t>7501 5305</t>
  </si>
  <si>
    <t>21:0118:000457</t>
  </si>
  <si>
    <t>21:0027:000468</t>
  </si>
  <si>
    <t>21:0027:000468:0001:0002:00</t>
  </si>
  <si>
    <t>7501 5306</t>
  </si>
  <si>
    <t>21:0118:000458</t>
  </si>
  <si>
    <t>21:0027:000469</t>
  </si>
  <si>
    <t>21:0027:000469:0001:0002:00</t>
  </si>
  <si>
    <t>7501 5307</t>
  </si>
  <si>
    <t>21:0118:000459</t>
  </si>
  <si>
    <t>21:0027:000470</t>
  </si>
  <si>
    <t>21:0027:000470:0001:0002:00</t>
  </si>
  <si>
    <t>7501 5308</t>
  </si>
  <si>
    <t>21:0118:000460</t>
  </si>
  <si>
    <t>21:0027:000471</t>
  </si>
  <si>
    <t>21:0027:000471:0001:0002:00</t>
  </si>
  <si>
    <t>7501 5309</t>
  </si>
  <si>
    <t>21:0118:000461</t>
  </si>
  <si>
    <t>21:0027:000472</t>
  </si>
  <si>
    <t>21:0027:000472:0001:0002:00</t>
  </si>
  <si>
    <t>7501 5310</t>
  </si>
  <si>
    <t>21:0118:000462</t>
  </si>
  <si>
    <t>21:0027:000473</t>
  </si>
  <si>
    <t>21:0027:000473:0001:0002:00</t>
  </si>
  <si>
    <t>7501 5311</t>
  </si>
  <si>
    <t>21:0118:000463</t>
  </si>
  <si>
    <t>21:0027:000474</t>
  </si>
  <si>
    <t>21:0027:000474:0001:0002:00</t>
  </si>
  <si>
    <t>7501 5312</t>
  </si>
  <si>
    <t>21:0118:000464</t>
  </si>
  <si>
    <t>21:0027:000475</t>
  </si>
  <si>
    <t>21:0027:000475:0001:0002:01</t>
  </si>
  <si>
    <t>7501 5313</t>
  </si>
  <si>
    <t>21:0118:000465</t>
  </si>
  <si>
    <t>21:0027:000476</t>
  </si>
  <si>
    <t>21:0027:000476:0001:0002:00</t>
  </si>
  <si>
    <t>7501 5400</t>
  </si>
  <si>
    <t>21:0118:000466</t>
  </si>
  <si>
    <t>21:0027:000477</t>
  </si>
  <si>
    <t>21:0027:000477:0001:0002:00</t>
  </si>
  <si>
    <t>7501 5401</t>
  </si>
  <si>
    <t>21:0118:000467</t>
  </si>
  <si>
    <t>21:0027:000478</t>
  </si>
  <si>
    <t>21:0027:000478:0001:0002:00</t>
  </si>
  <si>
    <t>7501 5402</t>
  </si>
  <si>
    <t>21:0118:000468</t>
  </si>
  <si>
    <t>21:0027:000479</t>
  </si>
  <si>
    <t>21:0027:000479:0001:0002:00</t>
  </si>
  <si>
    <t>7501 5403</t>
  </si>
  <si>
    <t>21:0118:000469</t>
  </si>
  <si>
    <t>21:0027:000480</t>
  </si>
  <si>
    <t>21:0027:000480:0001:0002:00</t>
  </si>
  <si>
    <t>7501 5404</t>
  </si>
  <si>
    <t>21:0118:000470</t>
  </si>
  <si>
    <t>21:0027:000481</t>
  </si>
  <si>
    <t>21:0027:000481:0001:0002:00</t>
  </si>
  <si>
    <t>7501 5405</t>
  </si>
  <si>
    <t>21:0118:000471</t>
  </si>
  <si>
    <t>21:0027:000482</t>
  </si>
  <si>
    <t>21:0027:000482:0001:0002:00</t>
  </si>
  <si>
    <t>7501 5407</t>
  </si>
  <si>
    <t>21:0118:000472</t>
  </si>
  <si>
    <t>21:0027:000484</t>
  </si>
  <si>
    <t>21:0027:000484:0001:0002:00</t>
  </si>
  <si>
    <t>7501 5408</t>
  </si>
  <si>
    <t>21:0118:000473</t>
  </si>
  <si>
    <t>21:0027:000485</t>
  </si>
  <si>
    <t>21:0027:000485:0001:0002:00</t>
  </si>
  <si>
    <t>7501 5409</t>
  </si>
  <si>
    <t>21:0118:000474</t>
  </si>
  <si>
    <t>21:0027:000486</t>
  </si>
  <si>
    <t>21:0027:000486:0001:0002:00</t>
  </si>
  <si>
    <t>7501 5410</t>
  </si>
  <si>
    <t>21:0118:000475</t>
  </si>
  <si>
    <t>21:0027:000487</t>
  </si>
  <si>
    <t>21:0027:000487:0001:0002:00</t>
  </si>
  <si>
    <t>7501 5411</t>
  </si>
  <si>
    <t>21:0118:000476</t>
  </si>
  <si>
    <t>21:0027:000488</t>
  </si>
  <si>
    <t>21:0027:000488:0001:0002:01</t>
  </si>
  <si>
    <t>7501 5412</t>
  </si>
  <si>
    <t>21:0118:000477</t>
  </si>
  <si>
    <t>21:0027:000489</t>
  </si>
  <si>
    <t>21:0027:000489:0001:0002:00</t>
  </si>
  <si>
    <t>7501 5413</t>
  </si>
  <si>
    <t>21:0118:000478</t>
  </si>
  <si>
    <t>21:0027:000490</t>
  </si>
  <si>
    <t>21:0027:000490:0001:0002:00</t>
  </si>
  <si>
    <t>7501 5500</t>
  </si>
  <si>
    <t>21:0118:000479</t>
  </si>
  <si>
    <t>21:0027:000491</t>
  </si>
  <si>
    <t>21:0027:000491:0001:0002:00</t>
  </si>
  <si>
    <t>7501 5501</t>
  </si>
  <si>
    <t>21:0118:000480</t>
  </si>
  <si>
    <t>21:0027:000492</t>
  </si>
  <si>
    <t>21:0027:000492:0001:0002:00</t>
  </si>
  <si>
    <t>7501 5502</t>
  </si>
  <si>
    <t>21:0118:000481</t>
  </si>
  <si>
    <t>21:0027:000493</t>
  </si>
  <si>
    <t>21:0027:000493:0001:0002:00</t>
  </si>
  <si>
    <t>7501 5503</t>
  </si>
  <si>
    <t>21:0118:000482</t>
  </si>
  <si>
    <t>21:0027:000494</t>
  </si>
  <si>
    <t>21:0027:000494:0001:0002:00</t>
  </si>
  <si>
    <t>7501 5504</t>
  </si>
  <si>
    <t>21:0118:000483</t>
  </si>
  <si>
    <t>21:0027:000495</t>
  </si>
  <si>
    <t>21:0027:000495:0001:0002:00</t>
  </si>
  <si>
    <t>7501 5505</t>
  </si>
  <si>
    <t>21:0118:000484</t>
  </si>
  <si>
    <t>21:0027:000496</t>
  </si>
  <si>
    <t>21:0027:000496:0001:0002:00</t>
  </si>
  <si>
    <t>7501 5506</t>
  </si>
  <si>
    <t>21:0118:000485</t>
  </si>
  <si>
    <t>21:0027:000497</t>
  </si>
  <si>
    <t>21:0027:000497:0001:0002:00</t>
  </si>
  <si>
    <t>7501 5507</t>
  </si>
  <si>
    <t>21:0118:000486</t>
  </si>
  <si>
    <t>21:0027:000498</t>
  </si>
  <si>
    <t>21:0027:000498:0001:0002:00</t>
  </si>
  <si>
    <t>7501 5508</t>
  </si>
  <si>
    <t>21:0118:000487</t>
  </si>
  <si>
    <t>21:0027:000499</t>
  </si>
  <si>
    <t>21:0027:000499:0001:0002:00</t>
  </si>
  <si>
    <t>7501 5509</t>
  </si>
  <si>
    <t>21:0118:000488</t>
  </si>
  <si>
    <t>21:0027:000500</t>
  </si>
  <si>
    <t>21:0027:000500:0001:0002:00</t>
  </si>
  <si>
    <t>7501 5510</t>
  </si>
  <si>
    <t>21:0118:000489</t>
  </si>
  <si>
    <t>21:0027:000501</t>
  </si>
  <si>
    <t>21:0027:000501:0001:0002:00</t>
  </si>
  <si>
    <t>7501 5511</t>
  </si>
  <si>
    <t>21:0118:000490</t>
  </si>
  <si>
    <t>21:0027:000502</t>
  </si>
  <si>
    <t>21:0027:000502:0001:0002:00</t>
  </si>
  <si>
    <t>7501 5512</t>
  </si>
  <si>
    <t>21:0118:000491</t>
  </si>
  <si>
    <t>21:0027:000503</t>
  </si>
  <si>
    <t>21:0027:000503:0001:0002:00</t>
  </si>
  <si>
    <t>7501 5513</t>
  </si>
  <si>
    <t>21:0118:000492</t>
  </si>
  <si>
    <t>21:0027:000504</t>
  </si>
  <si>
    <t>21:0027:000504:0001:0002:00</t>
  </si>
  <si>
    <t>7501 5600</t>
  </si>
  <si>
    <t>21:0118:000493</t>
  </si>
  <si>
    <t>21:0027:000505</t>
  </si>
  <si>
    <t>21:0027:000505:0001:0002:00</t>
  </si>
  <si>
    <t>7501 5601</t>
  </si>
  <si>
    <t>21:0118:000494</t>
  </si>
  <si>
    <t>21:0027:000506</t>
  </si>
  <si>
    <t>21:0027:000506:0001:0002:00</t>
  </si>
  <si>
    <t>7501 5602</t>
  </si>
  <si>
    <t>21:0118:000495</t>
  </si>
  <si>
    <t>21:0027:000507</t>
  </si>
  <si>
    <t>21:0027:000507:0001:0002:00</t>
  </si>
  <si>
    <t>7501 5603</t>
  </si>
  <si>
    <t>21:0118:000496</t>
  </si>
  <si>
    <t>21:0027:000508</t>
  </si>
  <si>
    <t>21:0027:000508:0001:0002:00</t>
  </si>
  <si>
    <t>7501 5604</t>
  </si>
  <si>
    <t>21:0118:000497</t>
  </si>
  <si>
    <t>21:0027:000509</t>
  </si>
  <si>
    <t>21:0027:000509:0001:0002:00</t>
  </si>
  <si>
    <t>7501 5605</t>
  </si>
  <si>
    <t>21:0118:000498</t>
  </si>
  <si>
    <t>21:0027:000510</t>
  </si>
  <si>
    <t>21:0027:000510:0001:0002:00</t>
  </si>
  <si>
    <t>7501 5606</t>
  </si>
  <si>
    <t>21:0118:000499</t>
  </si>
  <si>
    <t>21:0027:000511</t>
  </si>
  <si>
    <t>21:0027:000511:0001:0002:00</t>
  </si>
  <si>
    <t>7501 5607</t>
  </si>
  <si>
    <t>21:0118:000500</t>
  </si>
  <si>
    <t>21:0027:000512</t>
  </si>
  <si>
    <t>21:0027:000512:0001:0002:00</t>
  </si>
  <si>
    <t>7501 5608</t>
  </si>
  <si>
    <t>21:0118:000501</t>
  </si>
  <si>
    <t>21:0027:000513</t>
  </si>
  <si>
    <t>21:0027:000513:0001:0002:00</t>
  </si>
  <si>
    <t>7501 5609</t>
  </si>
  <si>
    <t>21:0118:000502</t>
  </si>
  <si>
    <t>21:0027:000514</t>
  </si>
  <si>
    <t>21:0027:000514:0001:0002:00</t>
  </si>
  <si>
    <t>7501 5610</t>
  </si>
  <si>
    <t>21:0118:000503</t>
  </si>
  <si>
    <t>21:0027:000515</t>
  </si>
  <si>
    <t>21:0027:000515:0001:0002:00</t>
  </si>
  <si>
    <t>7501 5611</t>
  </si>
  <si>
    <t>21:0118:000504</t>
  </si>
  <si>
    <t>21:0027:000516</t>
  </si>
  <si>
    <t>21:0027:000516:0001:0002:01</t>
  </si>
  <si>
    <t>7501 5613</t>
  </si>
  <si>
    <t>21:0118:000505</t>
  </si>
  <si>
    <t>21:0027:000517</t>
  </si>
  <si>
    <t>21:0027:000517:0001:0002:00</t>
  </si>
  <si>
    <t>7501 5700</t>
  </si>
  <si>
    <t>21:0118:000506</t>
  </si>
  <si>
    <t>21:0027:000518</t>
  </si>
  <si>
    <t>21:0027:000518:0001:0002:00</t>
  </si>
  <si>
    <t>7501 5701</t>
  </si>
  <si>
    <t>21:0118:000507</t>
  </si>
  <si>
    <t>21:0027:000519</t>
  </si>
  <si>
    <t>21:0027:000519:0001:0002:00</t>
  </si>
  <si>
    <t>7501 5702</t>
  </si>
  <si>
    <t>21:0118:000508</t>
  </si>
  <si>
    <t>21:0027:000520</t>
  </si>
  <si>
    <t>21:0027:000520:0001:0002:01</t>
  </si>
  <si>
    <t>7501 5703</t>
  </si>
  <si>
    <t>21:0118:000509</t>
  </si>
  <si>
    <t>21:0027:000521</t>
  </si>
  <si>
    <t>21:0027:000521:0001:0002:00</t>
  </si>
  <si>
    <t>7501 5704</t>
  </si>
  <si>
    <t>21:0118:000510</t>
  </si>
  <si>
    <t>21:0027:000522</t>
  </si>
  <si>
    <t>21:0027:000522:0001:0002:00</t>
  </si>
  <si>
    <t>7501 5705</t>
  </si>
  <si>
    <t>21:0118:000511</t>
  </si>
  <si>
    <t>21:0027:000523</t>
  </si>
  <si>
    <t>21:0027:000523:0001:0002:00</t>
  </si>
  <si>
    <t>7501 5706</t>
  </si>
  <si>
    <t>21:0118:000512</t>
  </si>
  <si>
    <t>21:0027:000524</t>
  </si>
  <si>
    <t>21:0027:000524:0001:0002:00</t>
  </si>
  <si>
    <t>7501 5707</t>
  </si>
  <si>
    <t>21:0118:000513</t>
  </si>
  <si>
    <t>21:0027:000525</t>
  </si>
  <si>
    <t>21:0027:000525:0001:0002:00</t>
  </si>
  <si>
    <t>7501 5708</t>
  </si>
  <si>
    <t>21:0118:000514</t>
  </si>
  <si>
    <t>21:0027:000526</t>
  </si>
  <si>
    <t>21:0027:000526:0001:0002:00</t>
  </si>
  <si>
    <t>7501 5710</t>
  </si>
  <si>
    <t>21:0118:000515</t>
  </si>
  <si>
    <t>21:0027:000527</t>
  </si>
  <si>
    <t>21:0027:000527:0001:0002:00</t>
  </si>
  <si>
    <t>7501 5711</t>
  </si>
  <si>
    <t>21:0118:000516</t>
  </si>
  <si>
    <t>21:0027:000528</t>
  </si>
  <si>
    <t>21:0027:000528:0001:0002:00</t>
  </si>
  <si>
    <t>7501 5712</t>
  </si>
  <si>
    <t>21:0118:000517</t>
  </si>
  <si>
    <t>21:0027:000529</t>
  </si>
  <si>
    <t>21:0027:000529:0001:0002:00</t>
  </si>
  <si>
    <t>7501 5713</t>
  </si>
  <si>
    <t>21:0118:000518</t>
  </si>
  <si>
    <t>21:0027:000530</t>
  </si>
  <si>
    <t>21:0027:000530:0001:0002:00</t>
  </si>
  <si>
    <t>7501 5800</t>
  </si>
  <si>
    <t>21:0118:000519</t>
  </si>
  <si>
    <t>21:0027:000531</t>
  </si>
  <si>
    <t>21:0027:000531:0001:0002:00</t>
  </si>
  <si>
    <t>7501 5801</t>
  </si>
  <si>
    <t>21:0118:000520</t>
  </si>
  <si>
    <t>21:0027:000532</t>
  </si>
  <si>
    <t>21:0027:000532:0001:0002:00</t>
  </si>
  <si>
    <t>7501 5802</t>
  </si>
  <si>
    <t>21:0118:000521</t>
  </si>
  <si>
    <t>21:0027:000533</t>
  </si>
  <si>
    <t>21:0027:000533:0001:0002:00</t>
  </si>
  <si>
    <t>7501 5803</t>
  </si>
  <si>
    <t>21:0118:000522</t>
  </si>
  <si>
    <t>21:0027:000534</t>
  </si>
  <si>
    <t>21:0027:000534:0001:0002:00</t>
  </si>
  <si>
    <t>7501 5804</t>
  </si>
  <si>
    <t>21:0118:000523</t>
  </si>
  <si>
    <t>21:0027:000535</t>
  </si>
  <si>
    <t>21:0027:000535:0001:0002:00</t>
  </si>
  <si>
    <t>7501 5805</t>
  </si>
  <si>
    <t>21:0118:000524</t>
  </si>
  <si>
    <t>21:0027:000536</t>
  </si>
  <si>
    <t>21:0027:000536:0001:0002:00</t>
  </si>
  <si>
    <t>7501 5806</t>
  </si>
  <si>
    <t>21:0118:000525</t>
  </si>
  <si>
    <t>21:0027:000537</t>
  </si>
  <si>
    <t>21:0027:000537:0001:0002:00</t>
  </si>
  <si>
    <t>7501 5807</t>
  </si>
  <si>
    <t>21:0118:000526</t>
  </si>
  <si>
    <t>21:0027:000538</t>
  </si>
  <si>
    <t>21:0027:000538:0001:0002:00</t>
  </si>
  <si>
    <t>7501 5809</t>
  </si>
  <si>
    <t>21:0118:000527</t>
  </si>
  <si>
    <t>21:0027:000539</t>
  </si>
  <si>
    <t>21:0027:000539:0001:0002:00</t>
  </si>
  <si>
    <t>7501 5810</t>
  </si>
  <si>
    <t>21:0118:000528</t>
  </si>
  <si>
    <t>21:0027:000540</t>
  </si>
  <si>
    <t>21:0027:000540:0001:0002:00</t>
  </si>
  <si>
    <t>7501 5811</t>
  </si>
  <si>
    <t>21:0118:000529</t>
  </si>
  <si>
    <t>21:0027:000541</t>
  </si>
  <si>
    <t>21:0027:000541:0001:0002:00</t>
  </si>
  <si>
    <t>7501 5813</t>
  </si>
  <si>
    <t>21:0118:000530</t>
  </si>
  <si>
    <t>21:0027:000542</t>
  </si>
  <si>
    <t>21:0027:000542:0001:0002:00</t>
  </si>
  <si>
    <t>7501 5900</t>
  </si>
  <si>
    <t>21:0118:000531</t>
  </si>
  <si>
    <t>21:0027:000543</t>
  </si>
  <si>
    <t>21:0027:000543:0001:0002:00</t>
  </si>
  <si>
    <t>7501 5901</t>
  </si>
  <si>
    <t>21:0118:000532</t>
  </si>
  <si>
    <t>21:0027:000544</t>
  </si>
  <si>
    <t>21:0027:000544:0001:0002:00</t>
  </si>
  <si>
    <t>7501 5902</t>
  </si>
  <si>
    <t>21:0118:000533</t>
  </si>
  <si>
    <t>21:0027:000545</t>
  </si>
  <si>
    <t>21:0027:000545:0001:0002:00</t>
  </si>
  <si>
    <t>7501 5903</t>
  </si>
  <si>
    <t>21:0118:000534</t>
  </si>
  <si>
    <t>21:0027:000546</t>
  </si>
  <si>
    <t>21:0027:000546:0001:0002:00</t>
  </si>
  <si>
    <t>7501 5904</t>
  </si>
  <si>
    <t>21:0118:000535</t>
  </si>
  <si>
    <t>21:0027:000547</t>
  </si>
  <si>
    <t>21:0027:000547:0001:0002:00</t>
  </si>
  <si>
    <t>7501 5905</t>
  </si>
  <si>
    <t>21:0118:000536</t>
  </si>
  <si>
    <t>21:0027:000548</t>
  </si>
  <si>
    <t>21:0027:000548:0001:0002:00</t>
  </si>
  <si>
    <t>7501 5906</t>
  </si>
  <si>
    <t>21:0118:000537</t>
  </si>
  <si>
    <t>21:0027:000549</t>
  </si>
  <si>
    <t>21:0027:000549:0001:0002:00</t>
  </si>
  <si>
    <t>7501 5907</t>
  </si>
  <si>
    <t>21:0118:000538</t>
  </si>
  <si>
    <t>21:0027:000550</t>
  </si>
  <si>
    <t>21:0027:000550:0001:0002:00</t>
  </si>
  <si>
    <t>7501 5908</t>
  </si>
  <si>
    <t>21:0118:000539</t>
  </si>
  <si>
    <t>21:0027:000551</t>
  </si>
  <si>
    <t>21:0027:000551:0001:0002:00</t>
  </si>
  <si>
    <t>7501 5909</t>
  </si>
  <si>
    <t>21:0118:000540</t>
  </si>
  <si>
    <t>21:0027:000552</t>
  </si>
  <si>
    <t>21:0027:000552:0001:0002:00</t>
  </si>
  <si>
    <t>7501 5910</t>
  </si>
  <si>
    <t>21:0118:000541</t>
  </si>
  <si>
    <t>21:0027:000553</t>
  </si>
  <si>
    <t>21:0027:000553:0001:0002:00</t>
  </si>
  <si>
    <t>7501 5911</t>
  </si>
  <si>
    <t>21:0118:000542</t>
  </si>
  <si>
    <t>21:0027:000554</t>
  </si>
  <si>
    <t>21:0027:000554:0001:0002:01</t>
  </si>
  <si>
    <t>7501 5912</t>
  </si>
  <si>
    <t>21:0118:000543</t>
  </si>
  <si>
    <t>21:0027:000555</t>
  </si>
  <si>
    <t>21:0027:000555:0001:0002:00</t>
  </si>
  <si>
    <t>7501 5913</t>
  </si>
  <si>
    <t>21:0118:000544</t>
  </si>
  <si>
    <t>21:0027:000556</t>
  </si>
  <si>
    <t>21:0027:000556:0001:0002:00</t>
  </si>
  <si>
    <t>7501 6002</t>
  </si>
  <si>
    <t>21:0118:000545</t>
  </si>
  <si>
    <t>21:0027:000557</t>
  </si>
  <si>
    <t>21:0027:000557:0001:0002:00</t>
  </si>
  <si>
    <t>7501 6003</t>
  </si>
  <si>
    <t>21:0118:000546</t>
  </si>
  <si>
    <t>21:0027:000558</t>
  </si>
  <si>
    <t>21:0027:000558:0001:0002:00</t>
  </si>
  <si>
    <t>7501 6004</t>
  </si>
  <si>
    <t>21:0118:000547</t>
  </si>
  <si>
    <t>21:0027:000559</t>
  </si>
  <si>
    <t>21:0027:000559:0001:0002:00</t>
  </si>
  <si>
    <t>7501 6005</t>
  </si>
  <si>
    <t>21:0118:000548</t>
  </si>
  <si>
    <t>21:0027:000560</t>
  </si>
  <si>
    <t>21:0027:000560:0001:0002:00</t>
  </si>
  <si>
    <t>7501 6006</t>
  </si>
  <si>
    <t>21:0118:000549</t>
  </si>
  <si>
    <t>21:0027:000561</t>
  </si>
  <si>
    <t>21:0027:000561:0001:0002:00</t>
  </si>
  <si>
    <t>7501 6008</t>
  </si>
  <si>
    <t>21:0118:000550</t>
  </si>
  <si>
    <t>21:0027:000563</t>
  </si>
  <si>
    <t>21:0027:000563:0001:0002:00</t>
  </si>
  <si>
    <t>7501 6009</t>
  </si>
  <si>
    <t>21:0118:000551</t>
  </si>
  <si>
    <t>21:0027:000564</t>
  </si>
  <si>
    <t>21:0027:000564:0001:0002:00</t>
  </si>
  <si>
    <t>7501 6010</t>
  </si>
  <si>
    <t>21:0118:000552</t>
  </si>
  <si>
    <t>21:0027:000565</t>
  </si>
  <si>
    <t>21:0027:000565:0001:0002:00</t>
  </si>
  <si>
    <t>7501 6011</t>
  </si>
  <si>
    <t>21:0118:000553</t>
  </si>
  <si>
    <t>21:0027:000566</t>
  </si>
  <si>
    <t>21:0027:000566:0001:0002:00</t>
  </si>
  <si>
    <t>7501 6012</t>
  </si>
  <si>
    <t>21:0118:000554</t>
  </si>
  <si>
    <t>21:0027:000567</t>
  </si>
  <si>
    <t>21:0027:000567:0001:0002:00</t>
  </si>
  <si>
    <t>7501 6013</t>
  </si>
  <si>
    <t>21:0118:000555</t>
  </si>
  <si>
    <t>21:0027:000568</t>
  </si>
  <si>
    <t>21:0027:000568:0001:0002:00</t>
  </si>
  <si>
    <t>7501 6014</t>
  </si>
  <si>
    <t>21:0118:000556</t>
  </si>
  <si>
    <t>21:0027:000569</t>
  </si>
  <si>
    <t>21:0027:000569:0001:0002:00</t>
  </si>
  <si>
    <t>7501 6015</t>
  </si>
  <si>
    <t>21:0118:000557</t>
  </si>
  <si>
    <t>21:0027:000570</t>
  </si>
  <si>
    <t>21:0027:000570:0001:0002:00</t>
  </si>
  <si>
    <t>7501 6016</t>
  </si>
  <si>
    <t>21:0118:000558</t>
  </si>
  <si>
    <t>21:0027:000571</t>
  </si>
  <si>
    <t>21:0027:000571:0001:0002:00</t>
  </si>
  <si>
    <t>7501 6017</t>
  </si>
  <si>
    <t>21:0118:000559</t>
  </si>
  <si>
    <t>21:0027:000572</t>
  </si>
  <si>
    <t>21:0027:000572:0001:0002:00</t>
  </si>
  <si>
    <t>7501 6018</t>
  </si>
  <si>
    <t>21:0118:000560</t>
  </si>
  <si>
    <t>21:0027:000573</t>
  </si>
  <si>
    <t>21:0027:000573:0001:0002:00</t>
  </si>
  <si>
    <t>7501 6019</t>
  </si>
  <si>
    <t>21:0118:000561</t>
  </si>
  <si>
    <t>21:0027:000574</t>
  </si>
  <si>
    <t>21:0027:000574:0001:0002:00</t>
  </si>
  <si>
    <t>7501 6102</t>
  </si>
  <si>
    <t>21:0118:000562</t>
  </si>
  <si>
    <t>21:0027:000575</t>
  </si>
  <si>
    <t>21:0027:000575:0001:0002:00</t>
  </si>
  <si>
    <t>7501 6103</t>
  </si>
  <si>
    <t>21:0118:000563</t>
  </si>
  <si>
    <t>21:0027:000576</t>
  </si>
  <si>
    <t>21:0027:000576:0001:0002:00</t>
  </si>
  <si>
    <t>7501 6105</t>
  </si>
  <si>
    <t>21:0118:000564</t>
  </si>
  <si>
    <t>21:0027:000578</t>
  </si>
  <si>
    <t>21:0027:000578:0001:0002:00</t>
  </si>
  <si>
    <t>7501 6106</t>
  </si>
  <si>
    <t>21:0118:000565</t>
  </si>
  <si>
    <t>21:0027:000579</t>
  </si>
  <si>
    <t>21:0027:000579:0001:0002:00</t>
  </si>
  <si>
    <t>7501 6109</t>
  </si>
  <si>
    <t>21:0118:000566</t>
  </si>
  <si>
    <t>21:0027:000582</t>
  </si>
  <si>
    <t>21:0027:000582:0001:0002:00</t>
  </si>
  <si>
    <t>7501 6110</t>
  </si>
  <si>
    <t>21:0118:000567</t>
  </si>
  <si>
    <t>21:0027:000583</t>
  </si>
  <si>
    <t>21:0027:000583:0001:0002:00</t>
  </si>
  <si>
    <t>7501 6111</t>
  </si>
  <si>
    <t>21:0118:000568</t>
  </si>
  <si>
    <t>21:0027:000584</t>
  </si>
  <si>
    <t>21:0027:000584:0001:0002:00</t>
  </si>
  <si>
    <t>7501 6112</t>
  </si>
  <si>
    <t>21:0118:000569</t>
  </si>
  <si>
    <t>21:0027:000585</t>
  </si>
  <si>
    <t>21:0027:000585:0001:0002:01</t>
  </si>
  <si>
    <t>7501 6113</t>
  </si>
  <si>
    <t>21:0118:000570</t>
  </si>
  <si>
    <t>21:0027:000586</t>
  </si>
  <si>
    <t>21:0027:000586:0001:0002:00</t>
  </si>
  <si>
    <t>7501 6114</t>
  </si>
  <si>
    <t>21:0118:000571</t>
  </si>
  <si>
    <t>21:0027:000587</t>
  </si>
  <si>
    <t>21:0027:000587:0001:0002:00</t>
  </si>
  <si>
    <t>7501 6115</t>
  </si>
  <si>
    <t>21:0118:000572</t>
  </si>
  <si>
    <t>21:0027:000588</t>
  </si>
  <si>
    <t>21:0027:000588:0001:0002:00</t>
  </si>
  <si>
    <t>7501 6116</t>
  </si>
  <si>
    <t>21:0118:000573</t>
  </si>
  <si>
    <t>21:0027:000589</t>
  </si>
  <si>
    <t>21:0027:000589:0001:0002:00</t>
  </si>
  <si>
    <t>7501 6117</t>
  </si>
  <si>
    <t>21:0118:000574</t>
  </si>
  <si>
    <t>21:0027:000590</t>
  </si>
  <si>
    <t>21:0027:000590:0001:0002:00</t>
  </si>
  <si>
    <t>7501 6118</t>
  </si>
  <si>
    <t>21:0118:000575</t>
  </si>
  <si>
    <t>21:0027:000591</t>
  </si>
  <si>
    <t>21:0027:000591:0001:0002:00</t>
  </si>
  <si>
    <t>7501 6119</t>
  </si>
  <si>
    <t>21:0118:000576</t>
  </si>
  <si>
    <t>21:0027:000592</t>
  </si>
  <si>
    <t>21:0027:000592:0001:0002:00</t>
  </si>
  <si>
    <t>7501 6202</t>
  </si>
  <si>
    <t>21:0118:000577</t>
  </si>
  <si>
    <t>21:0027:000593</t>
  </si>
  <si>
    <t>21:0027:000593:0001:0002:00</t>
  </si>
  <si>
    <t>7501 6203</t>
  </si>
  <si>
    <t>21:0118:000578</t>
  </si>
  <si>
    <t>21:0027:000594</t>
  </si>
  <si>
    <t>21:0027:000594:0001:0002:00</t>
  </si>
  <si>
    <t>7501 6204</t>
  </si>
  <si>
    <t>21:0118:000579</t>
  </si>
  <si>
    <t>21:0027:000595</t>
  </si>
  <si>
    <t>21:0027:000595:0001:0002:00</t>
  </si>
  <si>
    <t>7501 6205</t>
  </si>
  <si>
    <t>21:0118:000580</t>
  </si>
  <si>
    <t>21:0027:000596</t>
  </si>
  <si>
    <t>21:0027:000596:0001:0002:00</t>
  </si>
  <si>
    <t>7501 6206</t>
  </si>
  <si>
    <t>21:0118:000581</t>
  </si>
  <si>
    <t>21:0027:000597</t>
  </si>
  <si>
    <t>21:0027:000597:0001:0002:00</t>
  </si>
  <si>
    <t>7501 6208</t>
  </si>
  <si>
    <t>21:0118:000582</t>
  </si>
  <si>
    <t>21:0027:000599</t>
  </si>
  <si>
    <t>21:0027:000599:0001:0002:00</t>
  </si>
  <si>
    <t>7501 6209</t>
  </si>
  <si>
    <t>21:0118:000583</t>
  </si>
  <si>
    <t>21:0027:000600</t>
  </si>
  <si>
    <t>21:0027:000600:0001:0002:00</t>
  </si>
  <si>
    <t>7501 6210</t>
  </si>
  <si>
    <t>21:0118:000584</t>
  </si>
  <si>
    <t>21:0027:000601</t>
  </si>
  <si>
    <t>21:0027:000601:0001:0002:00</t>
  </si>
  <si>
    <t>7501 6211</t>
  </si>
  <si>
    <t>21:0118:000585</t>
  </si>
  <si>
    <t>21:0027:000602</t>
  </si>
  <si>
    <t>21:0027:000602:0001:0002:00</t>
  </si>
  <si>
    <t>7501 6212</t>
  </si>
  <si>
    <t>21:0118:000586</t>
  </si>
  <si>
    <t>21:0027:000603</t>
  </si>
  <si>
    <t>21:0027:000603:0001:0002:00</t>
  </si>
  <si>
    <t>7501 6213</t>
  </si>
  <si>
    <t>21:0118:000587</t>
  </si>
  <si>
    <t>21:0027:000604</t>
  </si>
  <si>
    <t>21:0027:000604:0001:0002:00</t>
  </si>
  <si>
    <t>7501 6214</t>
  </si>
  <si>
    <t>21:0118:000588</t>
  </si>
  <si>
    <t>21:0027:000605</t>
  </si>
  <si>
    <t>21:0027:000605:0001:0002:00</t>
  </si>
  <si>
    <t>7501 6215</t>
  </si>
  <si>
    <t>21:0118:000589</t>
  </si>
  <si>
    <t>21:0027:000606</t>
  </si>
  <si>
    <t>21:0027:000606:0001:0002:00</t>
  </si>
  <si>
    <t>7501 6216</t>
  </si>
  <si>
    <t>21:0118:000590</t>
  </si>
  <si>
    <t>21:0027:000607</t>
  </si>
  <si>
    <t>21:0027:000607:0001:0002:00</t>
  </si>
  <si>
    <t>7501 6217</t>
  </si>
  <si>
    <t>21:0118:000591</t>
  </si>
  <si>
    <t>21:0027:000608</t>
  </si>
  <si>
    <t>21:0027:000608:0001:0002:00</t>
  </si>
  <si>
    <t>7501 6218</t>
  </si>
  <si>
    <t>21:0118:000592</t>
  </si>
  <si>
    <t>21:0027:000609</t>
  </si>
  <si>
    <t>21:0027:000609:0001:0002:00</t>
  </si>
  <si>
    <t>7501 6219</t>
  </si>
  <si>
    <t>21:0118:000593</t>
  </si>
  <si>
    <t>21:0027:000610</t>
  </si>
  <si>
    <t>21:0027:000610:0001:0002:00</t>
  </si>
  <si>
    <t>7501 6302</t>
  </si>
  <si>
    <t>21:0118:000594</t>
  </si>
  <si>
    <t>21:0027:000611</t>
  </si>
  <si>
    <t>21:0027:000611:0001:0002:00</t>
  </si>
  <si>
    <t>7501 6303</t>
  </si>
  <si>
    <t>21:0118:000595</t>
  </si>
  <si>
    <t>21:0027:000612</t>
  </si>
  <si>
    <t>21:0027:000612:0001:0002:00</t>
  </si>
  <si>
    <t>7501 6304</t>
  </si>
  <si>
    <t>21:0118:000596</t>
  </si>
  <si>
    <t>21:0027:000613</t>
  </si>
  <si>
    <t>21:0027:000613:0001:0002:00</t>
  </si>
  <si>
    <t>7501 6305</t>
  </si>
  <si>
    <t>21:0118:000597</t>
  </si>
  <si>
    <t>21:0027:000614</t>
  </si>
  <si>
    <t>21:0027:000614:0001:0002:01</t>
  </si>
  <si>
    <t>7501 6306</t>
  </si>
  <si>
    <t>21:0118:000598</t>
  </si>
  <si>
    <t>21:0027:000615</t>
  </si>
  <si>
    <t>21:0027:000615:0001:0002:00</t>
  </si>
  <si>
    <t>7501 6308</t>
  </si>
  <si>
    <t>21:0118:000599</t>
  </si>
  <si>
    <t>21:0027:000617</t>
  </si>
  <si>
    <t>21:0027:000617:0001:0002:00</t>
  </si>
  <si>
    <t>7501 6309</t>
  </si>
  <si>
    <t>21:0118:000600</t>
  </si>
  <si>
    <t>21:0027:000618</t>
  </si>
  <si>
    <t>21:0027:000618:0001:0002:00</t>
  </si>
  <si>
    <t>7501 6310</t>
  </si>
  <si>
    <t>21:0118:000601</t>
  </si>
  <si>
    <t>21:0027:000619</t>
  </si>
  <si>
    <t>21:0027:000619:0001:0002:00</t>
  </si>
  <si>
    <t>7501 6311</t>
  </si>
  <si>
    <t>21:0118:000602</t>
  </si>
  <si>
    <t>21:0027:000620</t>
  </si>
  <si>
    <t>21:0027:000620:0001:0002:00</t>
  </si>
  <si>
    <t>7501 6312</t>
  </si>
  <si>
    <t>21:0118:000603</t>
  </si>
  <si>
    <t>21:0027:000621</t>
  </si>
  <si>
    <t>21:0027:000621:0001:0002:00</t>
  </si>
  <si>
    <t>7501 6313</t>
  </si>
  <si>
    <t>21:0118:000604</t>
  </si>
  <si>
    <t>21:0027:000622</t>
  </si>
  <si>
    <t>21:0027:000622:0001:0002:00</t>
  </si>
  <si>
    <t>7501 6314</t>
  </si>
  <si>
    <t>21:0118:000605</t>
  </si>
  <si>
    <t>21:0027:000623</t>
  </si>
  <si>
    <t>21:0027:000623:0001:0002:00</t>
  </si>
  <si>
    <t>7501 6315</t>
  </si>
  <si>
    <t>21:0118:000606</t>
  </si>
  <si>
    <t>21:0027:000624</t>
  </si>
  <si>
    <t>21:0027:000624:0001:0002:00</t>
  </si>
  <si>
    <t>7501 6402</t>
  </si>
  <si>
    <t>21:0118:000607</t>
  </si>
  <si>
    <t>21:0027:000626</t>
  </si>
  <si>
    <t>21:0027:000626:0001:0002:00</t>
  </si>
  <si>
    <t>7501 6403</t>
  </si>
  <si>
    <t>21:0118:000608</t>
  </si>
  <si>
    <t>21:0027:000627</t>
  </si>
  <si>
    <t>21:0027:000627:0001:0002:00</t>
  </si>
  <si>
    <t>7501 6404</t>
  </si>
  <si>
    <t>21:0118:000609</t>
  </si>
  <si>
    <t>21:0027:000628</t>
  </si>
  <si>
    <t>21:0027:000628:0001:0002:00</t>
  </si>
  <si>
    <t>7501 6405</t>
  </si>
  <si>
    <t>21:0118:000610</t>
  </si>
  <si>
    <t>21:0027:000629</t>
  </si>
  <si>
    <t>21:0027:000629:0001:0002:00</t>
  </si>
  <si>
    <t>7501 6406</t>
  </si>
  <si>
    <t>21:0118:000611</t>
  </si>
  <si>
    <t>21:0027:000630</t>
  </si>
  <si>
    <t>21:0027:000630:0001:0002:00</t>
  </si>
  <si>
    <t>7501 6408</t>
  </si>
  <si>
    <t>21:0118:000612</t>
  </si>
  <si>
    <t>21:0027:000632</t>
  </si>
  <si>
    <t>21:0027:000632:0001:0002:00</t>
  </si>
  <si>
    <t>7501 6409</t>
  </si>
  <si>
    <t>21:0118:000613</t>
  </si>
  <si>
    <t>21:0027:000633</t>
  </si>
  <si>
    <t>21:0027:000633:0001:0002:00</t>
  </si>
  <si>
    <t>7501 6410</t>
  </si>
  <si>
    <t>21:0118:000614</t>
  </si>
  <si>
    <t>21:0027:000634</t>
  </si>
  <si>
    <t>21:0027:000634:0001:0002:00</t>
  </si>
  <si>
    <t>7501 6411</t>
  </si>
  <si>
    <t>21:0118:000615</t>
  </si>
  <si>
    <t>21:0027:000635</t>
  </si>
  <si>
    <t>21:0027:000635:0001:0002:00</t>
  </si>
  <si>
    <t>7501 6412</t>
  </si>
  <si>
    <t>21:0118:000616</t>
  </si>
  <si>
    <t>21:0027:000636</t>
  </si>
  <si>
    <t>21:0027:000636:0001:0002:00</t>
  </si>
  <si>
    <t>7501 6413</t>
  </si>
  <si>
    <t>21:0118:000617</t>
  </si>
  <si>
    <t>21:0027:000637</t>
  </si>
  <si>
    <t>21:0027:000637:0001:0002:00</t>
  </si>
  <si>
    <t>7501 6414</t>
  </si>
  <si>
    <t>21:0118:000618</t>
  </si>
  <si>
    <t>21:0027:000638</t>
  </si>
  <si>
    <t>21:0027:000638:0001:0002:00</t>
  </si>
  <si>
    <t>7501 6415</t>
  </si>
  <si>
    <t>21:0118:000619</t>
  </si>
  <si>
    <t>21:0027:000639</t>
  </si>
  <si>
    <t>21:0027:000639:0001:0002:00</t>
  </si>
  <si>
    <t>7501 6416</t>
  </si>
  <si>
    <t>21:0118:000620</t>
  </si>
  <si>
    <t>21:0027:000640</t>
  </si>
  <si>
    <t>21:0027:000640:0001:0002:00</t>
  </si>
  <si>
    <t>7501 6417</t>
  </si>
  <si>
    <t>21:0118:000621</t>
  </si>
  <si>
    <t>21:0027:000641</t>
  </si>
  <si>
    <t>21:0027:000641:0001:0002:00</t>
  </si>
  <si>
    <t>7501 6418</t>
  </si>
  <si>
    <t>21:0118:000622</t>
  </si>
  <si>
    <t>21:0027:000642</t>
  </si>
  <si>
    <t>21:0027:000642:0001:0002:00</t>
  </si>
  <si>
    <t>7501 6419</t>
  </si>
  <si>
    <t>21:0118:000623</t>
  </si>
  <si>
    <t>21:0027:000643</t>
  </si>
  <si>
    <t>21:0027:000643:0001:0002:00</t>
  </si>
  <si>
    <t>7501 6502</t>
  </si>
  <si>
    <t>21:0118:000624</t>
  </si>
  <si>
    <t>21:0027:000644</t>
  </si>
  <si>
    <t>21:0027:000644:0001:0002:00</t>
  </si>
  <si>
    <t>7501 6503</t>
  </si>
  <si>
    <t>21:0118:000625</t>
  </si>
  <si>
    <t>21:0027:000645</t>
  </si>
  <si>
    <t>21:0027:000645:0001:0002:01</t>
  </si>
  <si>
    <t>7501 6504</t>
  </si>
  <si>
    <t>21:0118:000626</t>
  </si>
  <si>
    <t>21:0027:000646</t>
  </si>
  <si>
    <t>21:0027:000646:0001:0002:00</t>
  </si>
  <si>
    <t>7501 6505</t>
  </si>
  <si>
    <t>21:0118:000627</t>
  </si>
  <si>
    <t>21:0027:000647</t>
  </si>
  <si>
    <t>21:0027:000647:0001:0002:00</t>
  </si>
  <si>
    <t>7501 6506</t>
  </si>
  <si>
    <t>21:0118:000628</t>
  </si>
  <si>
    <t>21:0027:000648</t>
  </si>
  <si>
    <t>21:0027:000648:0001:0002:00</t>
  </si>
  <si>
    <t>7501 6508</t>
  </si>
  <si>
    <t>21:0118:000629</t>
  </si>
  <si>
    <t>21:0027:000650</t>
  </si>
  <si>
    <t>21:0027:000650:0001:0002:00</t>
  </si>
  <si>
    <t>7501 6509</t>
  </si>
  <si>
    <t>21:0118:000630</t>
  </si>
  <si>
    <t>21:0027:000651</t>
  </si>
  <si>
    <t>21:0027:000651:0001:0002:00</t>
  </si>
  <si>
    <t>7501 6510</t>
  </si>
  <si>
    <t>21:0118:000631</t>
  </si>
  <si>
    <t>21:0027:000652</t>
  </si>
  <si>
    <t>21:0027:000652:0001:0002:00</t>
  </si>
  <si>
    <t>7501 6511</t>
  </si>
  <si>
    <t>21:0118:000632</t>
  </si>
  <si>
    <t>21:0027:000653</t>
  </si>
  <si>
    <t>21:0027:000653:0001:0002:00</t>
  </si>
  <si>
    <t>7501 6512</t>
  </si>
  <si>
    <t>21:0118:000633</t>
  </si>
  <si>
    <t>21:0027:000654</t>
  </si>
  <si>
    <t>21:0027:000654:0001:0002:00</t>
  </si>
  <si>
    <t>7501 6513</t>
  </si>
  <si>
    <t>21:0118:000634</t>
  </si>
  <si>
    <t>21:0027:000655</t>
  </si>
  <si>
    <t>21:0027:000655:0001:0002:00</t>
  </si>
  <si>
    <t>7501 6514</t>
  </si>
  <si>
    <t>21:0118:000635</t>
  </si>
  <si>
    <t>21:0027:000656</t>
  </si>
  <si>
    <t>21:0027:000656:0001:0002:00</t>
  </si>
  <si>
    <t>7501 6515</t>
  </si>
  <si>
    <t>21:0118:000636</t>
  </si>
  <si>
    <t>21:0027:000657</t>
  </si>
  <si>
    <t>21:0027:000657:0001:0002:00</t>
  </si>
  <si>
    <t>7501 6516</t>
  </si>
  <si>
    <t>21:0118:000637</t>
  </si>
  <si>
    <t>21:0027:000658</t>
  </si>
  <si>
    <t>21:0027:000658:0001:0002:00</t>
  </si>
  <si>
    <t>7501 6518</t>
  </si>
  <si>
    <t>21:0118:000638</t>
  </si>
  <si>
    <t>21:0027:000660</t>
  </si>
  <si>
    <t>21:0027:000660:0001:0002:00</t>
  </si>
  <si>
    <t>7501 6519</t>
  </si>
  <si>
    <t>21:0118:000639</t>
  </si>
  <si>
    <t>21:0027:000661</t>
  </si>
  <si>
    <t>21:0027:000661:0001:0002:00</t>
  </si>
  <si>
    <t>7501 6602</t>
  </si>
  <si>
    <t>21:0118:000640</t>
  </si>
  <si>
    <t>21:0027:000662</t>
  </si>
  <si>
    <t>21:0027:000662:0001:0002:00</t>
  </si>
  <si>
    <t>7501 6604</t>
  </si>
  <si>
    <t>21:0118:000641</t>
  </si>
  <si>
    <t>21:0027:000663</t>
  </si>
  <si>
    <t>21:0027:000663:0001:0002:00</t>
  </si>
  <si>
    <t>7501 6605</t>
  </si>
  <si>
    <t>21:0118:000642</t>
  </si>
  <si>
    <t>21:0027:000664</t>
  </si>
  <si>
    <t>21:0027:000664:0001:0002:01</t>
  </si>
  <si>
    <t>7501 6606</t>
  </si>
  <si>
    <t>21:0118:000643</t>
  </si>
  <si>
    <t>21:0027:000665</t>
  </si>
  <si>
    <t>21:0027:000665:0001:0002:00</t>
  </si>
  <si>
    <t>7501 6608</t>
  </si>
  <si>
    <t>21:0118:000644</t>
  </si>
  <si>
    <t>21:0027:000667</t>
  </si>
  <si>
    <t>21:0027:000667:0001:0002:00</t>
  </si>
  <si>
    <t>7501 6609</t>
  </si>
  <si>
    <t>21:0118:000645</t>
  </si>
  <si>
    <t>21:0027:000668</t>
  </si>
  <si>
    <t>21:0027:000668:0001:0002:00</t>
  </si>
  <si>
    <t>7501 6610</t>
  </si>
  <si>
    <t>21:0118:000646</t>
  </si>
  <si>
    <t>21:0027:000669</t>
  </si>
  <si>
    <t>21:0027:000669:0001:0002:00</t>
  </si>
  <si>
    <t>7501 6611</t>
  </si>
  <si>
    <t>21:0118:000647</t>
  </si>
  <si>
    <t>21:0027:000670</t>
  </si>
  <si>
    <t>21:0027:000670:0001:0002:00</t>
  </si>
  <si>
    <t>7501 6612</t>
  </si>
  <si>
    <t>21:0118:000648</t>
  </si>
  <si>
    <t>21:0027:000671</t>
  </si>
  <si>
    <t>21:0027:000671:0001:0002:00</t>
  </si>
  <si>
    <t>7501 6613</t>
  </si>
  <si>
    <t>21:0118:000649</t>
  </si>
  <si>
    <t>21:0027:000672</t>
  </si>
  <si>
    <t>21:0027:000672:0001:0002:00</t>
  </si>
  <si>
    <t>7501 6614</t>
  </si>
  <si>
    <t>21:0118:000650</t>
  </si>
  <si>
    <t>21:0027:000673</t>
  </si>
  <si>
    <t>21:0027:000673:0001:0002:00</t>
  </si>
  <si>
    <t>7501 6615</t>
  </si>
  <si>
    <t>21:0118:000651</t>
  </si>
  <si>
    <t>21:0027:000674</t>
  </si>
  <si>
    <t>21:0027:000674:0001:0002:00</t>
  </si>
  <si>
    <t>7501 6616</t>
  </si>
  <si>
    <t>21:0118:000652</t>
  </si>
  <si>
    <t>21:0027:000675</t>
  </si>
  <si>
    <t>21:0027:000675:0001:0002:00</t>
  </si>
  <si>
    <t>7501 6617</t>
  </si>
  <si>
    <t>21:0118:000653</t>
  </si>
  <si>
    <t>21:0027:000676</t>
  </si>
  <si>
    <t>21:0027:000676:0001:0002:00</t>
  </si>
  <si>
    <t>7501 6618</t>
  </si>
  <si>
    <t>21:0118:000654</t>
  </si>
  <si>
    <t>21:0027:000677</t>
  </si>
  <si>
    <t>21:0027:000677:0001:0002:00</t>
  </si>
  <si>
    <t>7501 6619</t>
  </si>
  <si>
    <t>21:0118:000655</t>
  </si>
  <si>
    <t>21:0027:000678</t>
  </si>
  <si>
    <t>21:0027:000678:0001:0002:00</t>
  </si>
  <si>
    <t>7501 6702</t>
  </si>
  <si>
    <t>21:0118:000656</t>
  </si>
  <si>
    <t>21:0027:000679</t>
  </si>
  <si>
    <t>21:0027:000679:0001:0002:00</t>
  </si>
  <si>
    <t>7501 6703</t>
  </si>
  <si>
    <t>21:0118:000657</t>
  </si>
  <si>
    <t>21:0027:000680</t>
  </si>
  <si>
    <t>21:0027:000680:0001:0002:00</t>
  </si>
  <si>
    <t>7501 6704</t>
  </si>
  <si>
    <t>21:0118:000658</t>
  </si>
  <si>
    <t>21:0027:000681</t>
  </si>
  <si>
    <t>21:0027:000681:0001:0002:00</t>
  </si>
  <si>
    <t>7501 6706</t>
  </si>
  <si>
    <t>21:0118:000659</t>
  </si>
  <si>
    <t>21:0027:000682</t>
  </si>
  <si>
    <t>21:0027:000682:0001:0002:00</t>
  </si>
  <si>
    <t>7501 6708</t>
  </si>
  <si>
    <t>21:0118:000660</t>
  </si>
  <si>
    <t>21:0027:000684</t>
  </si>
  <si>
    <t>21:0027:000684:0001:0002:00</t>
  </si>
  <si>
    <t>7501 6709</t>
  </si>
  <si>
    <t>21:0118:000661</t>
  </si>
  <si>
    <t>21:0027:000685</t>
  </si>
  <si>
    <t>21:0027:000685:0001:0002:00</t>
  </si>
  <si>
    <t>7501 6710</t>
  </si>
  <si>
    <t>21:0118:000662</t>
  </si>
  <si>
    <t>21:0027:000686</t>
  </si>
  <si>
    <t>21:0027:000686:0001:0002:00</t>
  </si>
  <si>
    <t>7501 6711</t>
  </si>
  <si>
    <t>21:0118:000663</t>
  </si>
  <si>
    <t>21:0027:000687</t>
  </si>
  <si>
    <t>21:0027:000687:0001:0002:00</t>
  </si>
  <si>
    <t>7501 6712</t>
  </si>
  <si>
    <t>21:0118:000664</t>
  </si>
  <si>
    <t>21:0027:000688</t>
  </si>
  <si>
    <t>21:0027:000688:0001:0002:00</t>
  </si>
  <si>
    <t>7501 6713</t>
  </si>
  <si>
    <t>21:0118:000665</t>
  </si>
  <si>
    <t>21:0027:000689</t>
  </si>
  <si>
    <t>21:0027:000689:0001:0002:00</t>
  </si>
  <si>
    <t>7501 6714</t>
  </si>
  <si>
    <t>21:0118:000666</t>
  </si>
  <si>
    <t>21:0027:000690</t>
  </si>
  <si>
    <t>21:0027:000690:0001:0002:00</t>
  </si>
  <si>
    <t>7501 6715</t>
  </si>
  <si>
    <t>21:0118:000667</t>
  </si>
  <si>
    <t>21:0027:000691</t>
  </si>
  <si>
    <t>21:0027:000691:0001:0002:00</t>
  </si>
  <si>
    <t>7501 6716</t>
  </si>
  <si>
    <t>21:0118:000668</t>
  </si>
  <si>
    <t>21:0027:000692</t>
  </si>
  <si>
    <t>21:0027:000692:0001:0002:00</t>
  </si>
  <si>
    <t>7501 6717</t>
  </si>
  <si>
    <t>21:0118:000669</t>
  </si>
  <si>
    <t>21:0027:000693</t>
  </si>
  <si>
    <t>21:0027:000693:0001:0002:00</t>
  </si>
  <si>
    <t>7501 6718</t>
  </si>
  <si>
    <t>21:0118:000670</t>
  </si>
  <si>
    <t>21:0027:000694</t>
  </si>
  <si>
    <t>21:0027:000694:0001:0002:00</t>
  </si>
  <si>
    <t>7501 6719</t>
  </si>
  <si>
    <t>21:0118:000671</t>
  </si>
  <si>
    <t>21:0027:000695</t>
  </si>
  <si>
    <t>21:0027:000695:0001:0002:00</t>
  </si>
  <si>
    <t>7501 6803</t>
  </si>
  <si>
    <t>21:0118:000672</t>
  </si>
  <si>
    <t>21:0027:000696</t>
  </si>
  <si>
    <t>21:0027:000696:0001:0002:00</t>
  </si>
  <si>
    <t>7501 6804</t>
  </si>
  <si>
    <t>21:0118:000673</t>
  </si>
  <si>
    <t>21:0027:000697</t>
  </si>
  <si>
    <t>21:0027:000697:0001:0002:00</t>
  </si>
  <si>
    <t>7501 6805</t>
  </si>
  <si>
    <t>21:0118:000674</t>
  </si>
  <si>
    <t>21:0027:000698</t>
  </si>
  <si>
    <t>21:0027:000698:0001:0002:00</t>
  </si>
  <si>
    <t>7501 6808</t>
  </si>
  <si>
    <t>21:0118:000675</t>
  </si>
  <si>
    <t>21:0027:000700</t>
  </si>
  <si>
    <t>21:0027:000700:0001:0002:00</t>
  </si>
  <si>
    <t>7501 6809</t>
  </si>
  <si>
    <t>21:0118:000676</t>
  </si>
  <si>
    <t>21:0027:000701</t>
  </si>
  <si>
    <t>21:0027:000701:0001:0002:00</t>
  </si>
  <si>
    <t>7501 6810</t>
  </si>
  <si>
    <t>21:0118:000677</t>
  </si>
  <si>
    <t>21:0027:000702</t>
  </si>
  <si>
    <t>21:0027:000702:0001:0002:00</t>
  </si>
  <si>
    <t>7501 6811</t>
  </si>
  <si>
    <t>21:0118:000678</t>
  </si>
  <si>
    <t>21:0027:000703</t>
  </si>
  <si>
    <t>21:0027:000703:0001:0002:00</t>
  </si>
  <si>
    <t>7501 6812</t>
  </si>
  <si>
    <t>21:0118:000679</t>
  </si>
  <si>
    <t>21:0027:000704</t>
  </si>
  <si>
    <t>21:0027:000704:0001:0002:00</t>
  </si>
  <si>
    <t>7501 6813</t>
  </si>
  <si>
    <t>21:0118:000680</t>
  </si>
  <si>
    <t>21:0027:000705</t>
  </si>
  <si>
    <t>21:0027:000705:0001:0002:00</t>
  </si>
  <si>
    <t>7501 6814</t>
  </si>
  <si>
    <t>21:0118:000681</t>
  </si>
  <si>
    <t>21:0027:000706</t>
  </si>
  <si>
    <t>21:0027:000706:0001:0002:01</t>
  </si>
  <si>
    <t>7501 6815</t>
  </si>
  <si>
    <t>21:0118:000682</t>
  </si>
  <si>
    <t>21:0027:000707</t>
  </si>
  <si>
    <t>21:0027:000707:0001:0002:00</t>
  </si>
  <si>
    <t>7501 6816</t>
  </si>
  <si>
    <t>21:0118:000683</t>
  </si>
  <si>
    <t>21:0027:000708</t>
  </si>
  <si>
    <t>21:0027:000708:0001:0002:00</t>
  </si>
  <si>
    <t>7501 6817</t>
  </si>
  <si>
    <t>21:0118:000684</t>
  </si>
  <si>
    <t>21:0027:000709</t>
  </si>
  <si>
    <t>21:0027:000709:0001:0002:00</t>
  </si>
  <si>
    <t>7501 6818</t>
  </si>
  <si>
    <t>21:0118:000685</t>
  </si>
  <si>
    <t>21:0027:000710</t>
  </si>
  <si>
    <t>21:0027:000710:0001:0002:00</t>
  </si>
  <si>
    <t>7501 6819</t>
  </si>
  <si>
    <t>21:0118:000686</t>
  </si>
  <si>
    <t>21:0027:000711</t>
  </si>
  <si>
    <t>21:0027:000711:0001:0002:00</t>
  </si>
  <si>
    <t>7501 6902</t>
  </si>
  <si>
    <t>21:0118:000687</t>
  </si>
  <si>
    <t>21:0027:000712</t>
  </si>
  <si>
    <t>21:0027:000712:0001:0002:00</t>
  </si>
  <si>
    <t>7501 6903</t>
  </si>
  <si>
    <t>21:0118:000688</t>
  </si>
  <si>
    <t>21:0027:000713</t>
  </si>
  <si>
    <t>21:0027:000713:0001:0002:00</t>
  </si>
  <si>
    <t>7501 6904</t>
  </si>
  <si>
    <t>21:0118:000689</t>
  </si>
  <si>
    <t>21:0027:000714</t>
  </si>
  <si>
    <t>21:0027:000714:0001:0002:00</t>
  </si>
  <si>
    <t>7501 6905</t>
  </si>
  <si>
    <t>21:0118:000690</t>
  </si>
  <si>
    <t>21:0027:000715</t>
  </si>
  <si>
    <t>21:0027:000715:0001:0002:00</t>
  </si>
  <si>
    <t>7501 6908</t>
  </si>
  <si>
    <t>21:0118:000691</t>
  </si>
  <si>
    <t>21:0027:000717</t>
  </si>
  <si>
    <t>21:0027:000717:0001:0002:00</t>
  </si>
  <si>
    <t>7501 6909</t>
  </si>
  <si>
    <t>21:0118:000692</t>
  </si>
  <si>
    <t>21:0027:000718</t>
  </si>
  <si>
    <t>21:0027:000718:0001:0002:00</t>
  </si>
  <si>
    <t>7501 6910</t>
  </si>
  <si>
    <t>21:0118:000693</t>
  </si>
  <si>
    <t>21:0027:000719</t>
  </si>
  <si>
    <t>21:0027:000719:0001:0002:00</t>
  </si>
  <si>
    <t>7501 6911</t>
  </si>
  <si>
    <t>21:0118:000694</t>
  </si>
  <si>
    <t>21:0027:000720</t>
  </si>
  <si>
    <t>21:0027:000720:0001:0002:00</t>
  </si>
  <si>
    <t>7501 6912</t>
  </si>
  <si>
    <t>21:0118:000695</t>
  </si>
  <si>
    <t>21:0027:000721</t>
  </si>
  <si>
    <t>21:0027:000721:0001:0002:00</t>
  </si>
  <si>
    <t>7501 6913</t>
  </si>
  <si>
    <t>21:0118:000696</t>
  </si>
  <si>
    <t>21:0027:000722</t>
  </si>
  <si>
    <t>21:0027:000722:0001:0002:00</t>
  </si>
  <si>
    <t>7501 6914</t>
  </si>
  <si>
    <t>21:0118:000697</t>
  </si>
  <si>
    <t>21:0027:000723</t>
  </si>
  <si>
    <t>21:0027:000723:0001:0002:00</t>
  </si>
  <si>
    <t>7501 6915</t>
  </si>
  <si>
    <t>21:0118:000698</t>
  </si>
  <si>
    <t>21:0027:000724</t>
  </si>
  <si>
    <t>21:0027:000724:0001:0002:00</t>
  </si>
  <si>
    <t>7501 6916</t>
  </si>
  <si>
    <t>21:0118:000699</t>
  </si>
  <si>
    <t>21:0027:000725</t>
  </si>
  <si>
    <t>21:0027:000725:0001:0002:00</t>
  </si>
  <si>
    <t>7501 6917</t>
  </si>
  <si>
    <t>21:0118:000700</t>
  </si>
  <si>
    <t>21:0027:000726</t>
  </si>
  <si>
    <t>21:0027:000726:0001:0002:00</t>
  </si>
  <si>
    <t>7501 6918</t>
  </si>
  <si>
    <t>21:0118:000701</t>
  </si>
  <si>
    <t>21:0027:000727</t>
  </si>
  <si>
    <t>21:0027:000727:0001:0002:00</t>
  </si>
  <si>
    <t>7501 6919</t>
  </si>
  <si>
    <t>21:0118:000702</t>
  </si>
  <si>
    <t>21:0027:000728</t>
  </si>
  <si>
    <t>21:0027:000728:0001:0002:00</t>
  </si>
  <si>
    <t>7501 7002</t>
  </si>
  <si>
    <t>21:0118:000703</t>
  </si>
  <si>
    <t>21:0027:000729</t>
  </si>
  <si>
    <t>21:0027:000729:0001:0002:00</t>
  </si>
  <si>
    <t>7501 7003</t>
  </si>
  <si>
    <t>21:0118:000704</t>
  </si>
  <si>
    <t>21:0027:000730</t>
  </si>
  <si>
    <t>21:0027:000730:0001:0002:00</t>
  </si>
  <si>
    <t>7501 7004</t>
  </si>
  <si>
    <t>21:0118:000705</t>
  </si>
  <si>
    <t>21:0027:000731</t>
  </si>
  <si>
    <t>21:0027:000731:0001:0002:00</t>
  </si>
  <si>
    <t>7501 7005</t>
  </si>
  <si>
    <t>21:0118:000706</t>
  </si>
  <si>
    <t>21:0027:000732</t>
  </si>
  <si>
    <t>21:0027:000732:0001:0002:00</t>
  </si>
  <si>
    <t>7501 7008</t>
  </si>
  <si>
    <t>21:0118:000707</t>
  </si>
  <si>
    <t>21:0027:000734</t>
  </si>
  <si>
    <t>21:0027:000734:0001:0002:00</t>
  </si>
  <si>
    <t>7501 7009</t>
  </si>
  <si>
    <t>21:0118:000708</t>
  </si>
  <si>
    <t>21:0027:000735</t>
  </si>
  <si>
    <t>21:0027:000735:0001:0002:00</t>
  </si>
  <si>
    <t>7501 7010</t>
  </si>
  <si>
    <t>21:0118:000709</t>
  </si>
  <si>
    <t>21:0027:000736</t>
  </si>
  <si>
    <t>21:0027:000736:0001:0002:00</t>
  </si>
  <si>
    <t>7501 7011</t>
  </si>
  <si>
    <t>21:0118:000710</t>
  </si>
  <si>
    <t>21:0027:000737</t>
  </si>
  <si>
    <t>21:0027:000737:0001:0002:00</t>
  </si>
  <si>
    <t>7501 7013</t>
  </si>
  <si>
    <t>21:0118:000711</t>
  </si>
  <si>
    <t>21:0027:000738</t>
  </si>
  <si>
    <t>21:0027:000738:0001:0002:00</t>
  </si>
  <si>
    <t>7501 7014</t>
  </si>
  <si>
    <t>21:0118:000712</t>
  </si>
  <si>
    <t>21:0027:000739</t>
  </si>
  <si>
    <t>21:0027:000739:0001:0002:00</t>
  </si>
  <si>
    <t>7501 7015</t>
  </si>
  <si>
    <t>21:0118:000713</t>
  </si>
  <si>
    <t>21:0027:000740</t>
  </si>
  <si>
    <t>21:0027:000740:0001:0002:00</t>
  </si>
  <si>
    <t>7501 7016</t>
  </si>
  <si>
    <t>21:0118:000714</t>
  </si>
  <si>
    <t>21:0027:000741</t>
  </si>
  <si>
    <t>21:0027:000741:0001:0002:00</t>
  </si>
  <si>
    <t>7501 7017</t>
  </si>
  <si>
    <t>21:0118:000715</t>
  </si>
  <si>
    <t>21:0027:000742</t>
  </si>
  <si>
    <t>21:0027:000742:0001:0002:00</t>
  </si>
  <si>
    <t>7501 7018</t>
  </si>
  <si>
    <t>21:0118:000716</t>
  </si>
  <si>
    <t>21:0027:000743</t>
  </si>
  <si>
    <t>21:0027:000743:0001:0002:00</t>
  </si>
  <si>
    <t>7501 7019</t>
  </si>
  <si>
    <t>21:0118:000717</t>
  </si>
  <si>
    <t>21:0027:000744</t>
  </si>
  <si>
    <t>21:0027:000744:0001:0002:00</t>
  </si>
  <si>
    <t>7501 7102</t>
  </si>
  <si>
    <t>21:0118:000718</t>
  </si>
  <si>
    <t>21:0027:000745</t>
  </si>
  <si>
    <t>21:0027:000745:0001:0002:00</t>
  </si>
  <si>
    <t>7501 7103</t>
  </si>
  <si>
    <t>21:0118:000719</t>
  </si>
  <si>
    <t>21:0027:000746</t>
  </si>
  <si>
    <t>21:0027:000746:0001:0002:00</t>
  </si>
  <si>
    <t>7501 7104</t>
  </si>
  <si>
    <t>21:0118:000720</t>
  </si>
  <si>
    <t>21:0027:000747</t>
  </si>
  <si>
    <t>21:0027:000747:0001:0002:00</t>
  </si>
  <si>
    <t>7501 7105</t>
  </si>
  <si>
    <t>21:0118:000721</t>
  </si>
  <si>
    <t>21:0027:000748</t>
  </si>
  <si>
    <t>21:0027:000748:0001:0002:00</t>
  </si>
  <si>
    <t>7501 7108</t>
  </si>
  <si>
    <t>21:0118:000722</t>
  </si>
  <si>
    <t>21:0027:000750</t>
  </si>
  <si>
    <t>21:0027:000750:0001:0002:00</t>
  </si>
  <si>
    <t>7501 7113</t>
  </si>
  <si>
    <t>21:0118:000723</t>
  </si>
  <si>
    <t>21:0027:000751</t>
  </si>
  <si>
    <t>21:0027:000751:0001:0002:00</t>
  </si>
  <si>
    <t>7501 7114</t>
  </si>
  <si>
    <t>21:0118:000724</t>
  </si>
  <si>
    <t>21:0027:000752</t>
  </si>
  <si>
    <t>21:0027:000752:0001:0002:00</t>
  </si>
  <si>
    <t>7501 7115</t>
  </si>
  <si>
    <t>21:0118:000725</t>
  </si>
  <si>
    <t>21:0027:000753</t>
  </si>
  <si>
    <t>21:0027:000753:0001:0002:00</t>
  </si>
  <si>
    <t>7501 7116</t>
  </si>
  <si>
    <t>21:0118:000726</t>
  </si>
  <si>
    <t>21:0027:000754</t>
  </si>
  <si>
    <t>21:0027:000754:0001:0002:00</t>
  </si>
  <si>
    <t>7501 7117</t>
  </si>
  <si>
    <t>21:0118:000727</t>
  </si>
  <si>
    <t>21:0027:000755</t>
  </si>
  <si>
    <t>21:0027:000755:0001:0002:00</t>
  </si>
  <si>
    <t>7501 7119</t>
  </si>
  <si>
    <t>21:0118:000728</t>
  </si>
  <si>
    <t>21:0027:000756</t>
  </si>
  <si>
    <t>21:0027:000756:0001:0002:00</t>
  </si>
  <si>
    <t>7501 7202</t>
  </si>
  <si>
    <t>21:0118:000729</t>
  </si>
  <si>
    <t>21:0027:000757</t>
  </si>
  <si>
    <t>21:0027:000757:0001:0002:00</t>
  </si>
  <si>
    <t>7501 7204</t>
  </si>
  <si>
    <t>21:0118:000730</t>
  </si>
  <si>
    <t>21:0027:000758</t>
  </si>
  <si>
    <t>21:0027:000758:0001:0002:01</t>
  </si>
  <si>
    <t>7501 7205</t>
  </si>
  <si>
    <t>21:0118:000731</t>
  </si>
  <si>
    <t>21:0027:000759</t>
  </si>
  <si>
    <t>21:0027:000759:0001:0002:00</t>
  </si>
  <si>
    <t>7501 7206</t>
  </si>
  <si>
    <t>21:0118:000732</t>
  </si>
  <si>
    <t>21:0027:000760</t>
  </si>
  <si>
    <t>21:0027:000760:0001:0002:00</t>
  </si>
  <si>
    <t>7501 7208</t>
  </si>
  <si>
    <t>21:0118:000733</t>
  </si>
  <si>
    <t>21:0027:000762</t>
  </si>
  <si>
    <t>21:0027:000762:0001:0002:00</t>
  </si>
  <si>
    <t>7501 7213</t>
  </si>
  <si>
    <t>21:0118:000734</t>
  </si>
  <si>
    <t>21:0027:000763</t>
  </si>
  <si>
    <t>21:0027:000763:0001:0002:00</t>
  </si>
  <si>
    <t>7501 7214</t>
  </si>
  <si>
    <t>21:0118:000735</t>
  </si>
  <si>
    <t>21:0027:000764</t>
  </si>
  <si>
    <t>21:0027:000764:0001:0002:00</t>
  </si>
  <si>
    <t>7501 7215</t>
  </si>
  <si>
    <t>21:0118:000736</t>
  </si>
  <si>
    <t>21:0027:000765</t>
  </si>
  <si>
    <t>21:0027:000765:0001:0002:00</t>
  </si>
  <si>
    <t>7501 7216</t>
  </si>
  <si>
    <t>21:0118:000737</t>
  </si>
  <si>
    <t>21:0027:000766</t>
  </si>
  <si>
    <t>21:0027:000766:0001:0002:00</t>
  </si>
  <si>
    <t>7501 7217</t>
  </si>
  <si>
    <t>21:0118:000738</t>
  </si>
  <si>
    <t>21:0027:000767</t>
  </si>
  <si>
    <t>21:0027:000767:0001:0002:00</t>
  </si>
  <si>
    <t>7501 7218</t>
  </si>
  <si>
    <t>21:0118:000739</t>
  </si>
  <si>
    <t>21:0027:000768</t>
  </si>
  <si>
    <t>21:0027:000768:0001:0002:00</t>
  </si>
  <si>
    <t>7501 7219</t>
  </si>
  <si>
    <t>21:0118:000740</t>
  </si>
  <si>
    <t>21:0027:000769</t>
  </si>
  <si>
    <t>21:0027:000769:0001:0002:00</t>
  </si>
  <si>
    <t>7501 7302</t>
  </si>
  <si>
    <t>21:0118:000741</t>
  </si>
  <si>
    <t>21:0027:000770</t>
  </si>
  <si>
    <t>21:0027:000770:0001:0002:00</t>
  </si>
  <si>
    <t>7501 7303</t>
  </si>
  <si>
    <t>21:0118:000742</t>
  </si>
  <si>
    <t>21:0027:000771</t>
  </si>
  <si>
    <t>21:0027:000771:0001:0002:00</t>
  </si>
  <si>
    <t>7501 7304</t>
  </si>
  <si>
    <t>21:0118:000743</t>
  </si>
  <si>
    <t>21:0027:000772</t>
  </si>
  <si>
    <t>21:0027:000772:0001:0002:00</t>
  </si>
  <si>
    <t>7501 7305</t>
  </si>
  <si>
    <t>21:0118:000744</t>
  </si>
  <si>
    <t>21:0027:000773</t>
  </si>
  <si>
    <t>21:0027:000773:0001:0002:00</t>
  </si>
  <si>
    <t>7501 7306</t>
  </si>
  <si>
    <t>21:0118:000745</t>
  </si>
  <si>
    <t>21:0027:000774</t>
  </si>
  <si>
    <t>21:0027:000774:0001:0002:00</t>
  </si>
  <si>
    <t>7501 7308</t>
  </si>
  <si>
    <t>21:0118:000746</t>
  </si>
  <si>
    <t>21:0027:000776</t>
  </si>
  <si>
    <t>21:0027:000776:0001:0002:00</t>
  </si>
  <si>
    <t>7501 7314</t>
  </si>
  <si>
    <t>21:0118:000747</t>
  </si>
  <si>
    <t>21:0027:000778</t>
  </si>
  <si>
    <t>21:0027:000778:0001:0002:00</t>
  </si>
  <si>
    <t>7501 7315</t>
  </si>
  <si>
    <t>21:0118:000748</t>
  </si>
  <si>
    <t>21:0027:000779</t>
  </si>
  <si>
    <t>21:0027:000779:0001:0002:00</t>
  </si>
  <si>
    <t>7501 7316</t>
  </si>
  <si>
    <t>21:0118:000749</t>
  </si>
  <si>
    <t>21:0027:000780</t>
  </si>
  <si>
    <t>21:0027:000780:0001:0002:00</t>
  </si>
  <si>
    <t>7501 7317</t>
  </si>
  <si>
    <t>21:0118:000750</t>
  </si>
  <si>
    <t>21:0027:000781</t>
  </si>
  <si>
    <t>21:0027:000781:0001:0002:00</t>
  </si>
  <si>
    <t>7501 7318</t>
  </si>
  <si>
    <t>21:0118:000751</t>
  </si>
  <si>
    <t>21:0027:000782</t>
  </si>
  <si>
    <t>21:0027:000782:0001:0002:00</t>
  </si>
  <si>
    <t>7501 7319</t>
  </si>
  <si>
    <t>21:0118:000752</t>
  </si>
  <si>
    <t>21:0027:000783</t>
  </si>
  <si>
    <t>21:0027:000783:0001:0002:00</t>
  </si>
  <si>
    <t>7501 7402</t>
  </si>
  <si>
    <t>21:0118:000753</t>
  </si>
  <si>
    <t>21:0027:000784</t>
  </si>
  <si>
    <t>21:0027:000784:0001:0002:00</t>
  </si>
  <si>
    <t>7501 7403</t>
  </si>
  <si>
    <t>21:0118:000754</t>
  </si>
  <si>
    <t>21:0027:000785</t>
  </si>
  <si>
    <t>21:0027:000785:0001:0002:00</t>
  </si>
  <si>
    <t>7501 7404</t>
  </si>
  <si>
    <t>21:0118:000755</t>
  </si>
  <si>
    <t>21:0027:000786</t>
  </si>
  <si>
    <t>21:0027:000786:0001:0002:00</t>
  </si>
  <si>
    <t>7501 7405</t>
  </si>
  <si>
    <t>21:0118:000756</t>
  </si>
  <si>
    <t>21:0027:000787</t>
  </si>
  <si>
    <t>21:0027:000787:0001:0002:01</t>
  </si>
  <si>
    <t>7501 7406</t>
  </si>
  <si>
    <t>21:0118:000757</t>
  </si>
  <si>
    <t>21:0027:000788</t>
  </si>
  <si>
    <t>21:0027:000788:0001:0002:00</t>
  </si>
  <si>
    <t>7501 7408</t>
  </si>
  <si>
    <t>21:0118:000758</t>
  </si>
  <si>
    <t>21:0027:000790</t>
  </si>
  <si>
    <t>21:0027:000790:0001:0002:00</t>
  </si>
  <si>
    <t>7501 7412</t>
  </si>
  <si>
    <t>21:0118:000759</t>
  </si>
  <si>
    <t>21:0027:000792</t>
  </si>
  <si>
    <t>21:0027:000792:0001:0002:00</t>
  </si>
  <si>
    <t>7501 7413</t>
  </si>
  <si>
    <t>21:0118:000760</t>
  </si>
  <si>
    <t>21:0027:000793</t>
  </si>
  <si>
    <t>21:0027:000793:0001:0002:00</t>
  </si>
  <si>
    <t>7501 7414</t>
  </si>
  <si>
    <t>21:0118:000761</t>
  </si>
  <si>
    <t>21:0027:000794</t>
  </si>
  <si>
    <t>21:0027:000794:0001:0002:00</t>
  </si>
  <si>
    <t>7501 7415</t>
  </si>
  <si>
    <t>21:0118:000762</t>
  </si>
  <si>
    <t>21:0027:000795</t>
  </si>
  <si>
    <t>21:0027:000795:0001:0002:00</t>
  </si>
  <si>
    <t>7501 7416</t>
  </si>
  <si>
    <t>21:0118:000763</t>
  </si>
  <si>
    <t>21:0027:000796</t>
  </si>
  <si>
    <t>21:0027:000796:0001:0002:00</t>
  </si>
  <si>
    <t>7501 7417</t>
  </si>
  <si>
    <t>21:0118:000764</t>
  </si>
  <si>
    <t>21:0027:000797</t>
  </si>
  <si>
    <t>21:0027:000797:0001:0002:00</t>
  </si>
  <si>
    <t>7501 7418</t>
  </si>
  <si>
    <t>21:0118:000765</t>
  </si>
  <si>
    <t>21:0027:000798</t>
  </si>
  <si>
    <t>21:0027:000798:0001:0002:00</t>
  </si>
  <si>
    <t>7501 7419</t>
  </si>
  <si>
    <t>21:0118:000766</t>
  </si>
  <si>
    <t>21:0027:000799</t>
  </si>
  <si>
    <t>21:0027:000799:0001:0002:00</t>
  </si>
  <si>
    <t>7501 7502</t>
  </si>
  <si>
    <t>21:0118:000767</t>
  </si>
  <si>
    <t>21:0027:000800</t>
  </si>
  <si>
    <t>21:0027:000800:0001:0002:00</t>
  </si>
  <si>
    <t>7501 7503</t>
  </si>
  <si>
    <t>21:0118:000768</t>
  </si>
  <si>
    <t>21:0027:000801</t>
  </si>
  <si>
    <t>21:0027:000801:0001:0002:00</t>
  </si>
  <si>
    <t>7501 7504</t>
  </si>
  <si>
    <t>21:0118:000769</t>
  </si>
  <si>
    <t>21:0027:000802</t>
  </si>
  <si>
    <t>21:0027:000802:0001:0002:00</t>
  </si>
  <si>
    <t>7501 7505</t>
  </si>
  <si>
    <t>21:0118:000770</t>
  </si>
  <si>
    <t>21:0027:000803</t>
  </si>
  <si>
    <t>21:0027:000803:0001:0002:00</t>
  </si>
  <si>
    <t>7501 7506</t>
  </si>
  <si>
    <t>21:0118:000771</t>
  </si>
  <si>
    <t>21:0027:000804</t>
  </si>
  <si>
    <t>21:0027:000804:0001:0002:00</t>
  </si>
  <si>
    <t>7501 7508</t>
  </si>
  <si>
    <t>21:0118:000772</t>
  </si>
  <si>
    <t>21:0027:000806</t>
  </si>
  <si>
    <t>21:0027:000806:0001:0002:00</t>
  </si>
  <si>
    <t>7501 7509</t>
  </si>
  <si>
    <t>21:0118:000773</t>
  </si>
  <si>
    <t>21:0027:000807</t>
  </si>
  <si>
    <t>21:0027:000807:0001:0002:00</t>
  </si>
  <si>
    <t>7501 7512</t>
  </si>
  <si>
    <t>21:0118:000774</t>
  </si>
  <si>
    <t>21:0027:000809</t>
  </si>
  <si>
    <t>21:0027:000809:0001:0002:01</t>
  </si>
  <si>
    <t>7501 7513</t>
  </si>
  <si>
    <t>21:0118:000775</t>
  </si>
  <si>
    <t>21:0027:000810</t>
  </si>
  <si>
    <t>21:0027:000810:0001:0002:00</t>
  </si>
  <si>
    <t>7501 7514</t>
  </si>
  <si>
    <t>21:0118:000776</t>
  </si>
  <si>
    <t>21:0027:000811</t>
  </si>
  <si>
    <t>21:0027:000811:0001:0002:00</t>
  </si>
  <si>
    <t>7501 7515</t>
  </si>
  <si>
    <t>21:0118:000777</t>
  </si>
  <si>
    <t>21:0027:000812</t>
  </si>
  <si>
    <t>21:0027:000812:0001:0002:00</t>
  </si>
  <si>
    <t>7501 7516</t>
  </si>
  <si>
    <t>21:0118:000778</t>
  </si>
  <si>
    <t>21:0027:000813</t>
  </si>
  <si>
    <t>21:0027:000813:0001:0002:00</t>
  </si>
  <si>
    <t>7501 7517</t>
  </si>
  <si>
    <t>21:0118:000779</t>
  </si>
  <si>
    <t>21:0027:000814</t>
  </si>
  <si>
    <t>21:0027:000814:0001:0002:00</t>
  </si>
  <si>
    <t>7501 7518</t>
  </si>
  <si>
    <t>21:0118:000780</t>
  </si>
  <si>
    <t>21:0027:000815</t>
  </si>
  <si>
    <t>21:0027:000815:0001:0002:00</t>
  </si>
  <si>
    <t>7501 7519</t>
  </si>
  <si>
    <t>21:0118:000781</t>
  </si>
  <si>
    <t>21:0027:000816</t>
  </si>
  <si>
    <t>21:0027:000816:0001:0002:00</t>
  </si>
  <si>
    <t>7501 7606</t>
  </si>
  <si>
    <t>21:0118:000782</t>
  </si>
  <si>
    <t>21:0027:000819</t>
  </si>
  <si>
    <t>21:0027:000819:0001:0002:00</t>
  </si>
  <si>
    <t>7501 7607</t>
  </si>
  <si>
    <t>21:0118:000783</t>
  </si>
  <si>
    <t>21:0027:000820</t>
  </si>
  <si>
    <t>21:0027:000820:0001:0002:00</t>
  </si>
  <si>
    <t>7501 7608</t>
  </si>
  <si>
    <t>21:0118:000784</t>
  </si>
  <si>
    <t>21:0027:000821</t>
  </si>
  <si>
    <t>21:0027:000821:0001:0002:00</t>
  </si>
  <si>
    <t>7501 7609</t>
  </si>
  <si>
    <t>21:0118:000785</t>
  </si>
  <si>
    <t>21:0027:000822</t>
  </si>
  <si>
    <t>21:0027:000822:0001:0002:00</t>
  </si>
  <si>
    <t>7501 7610</t>
  </si>
  <si>
    <t>21:0118:000786</t>
  </si>
  <si>
    <t>21:0027:000823</t>
  </si>
  <si>
    <t>21:0027:000823:0001:0002:00</t>
  </si>
  <si>
    <t>7501 7612</t>
  </si>
  <si>
    <t>21:0118:000787</t>
  </si>
  <si>
    <t>21:0027:000824</t>
  </si>
  <si>
    <t>21:0027:000824:0001:0002:00</t>
  </si>
  <si>
    <t>7501 7613</t>
  </si>
  <si>
    <t>21:0118:000788</t>
  </si>
  <si>
    <t>21:0027:000825</t>
  </si>
  <si>
    <t>21:0027:000825:0001:0002:00</t>
  </si>
  <si>
    <t>7501 7614</t>
  </si>
  <si>
    <t>21:0118:000789</t>
  </si>
  <si>
    <t>21:0027:000826</t>
  </si>
  <si>
    <t>21:0027:000826:0001:0002:00</t>
  </si>
  <si>
    <t>7501 7615</t>
  </si>
  <si>
    <t>21:0118:000790</t>
  </si>
  <si>
    <t>21:0027:000827</t>
  </si>
  <si>
    <t>21:0027:000827:0001:0002:00</t>
  </si>
  <si>
    <t>7501 7616</t>
  </si>
  <si>
    <t>21:0118:000791</t>
  </si>
  <si>
    <t>21:0027:000828</t>
  </si>
  <si>
    <t>21:0027:000828:0001:0002:00</t>
  </si>
  <si>
    <t>7501 7617</t>
  </si>
  <si>
    <t>21:0118:000792</t>
  </si>
  <si>
    <t>21:0027:000829</t>
  </si>
  <si>
    <t>21:0027:000829:0001:0002:00</t>
  </si>
  <si>
    <t>7501 7618</t>
  </si>
  <si>
    <t>21:0118:000793</t>
  </si>
  <si>
    <t>21:0027:000830</t>
  </si>
  <si>
    <t>21:0027:000830:0001:0002:00</t>
  </si>
  <si>
    <t>7501 7619</t>
  </si>
  <si>
    <t>21:0118:000794</t>
  </si>
  <si>
    <t>21:0027:000831</t>
  </si>
  <si>
    <t>21:0027:000831:0001:0002:00</t>
  </si>
  <si>
    <t>7501 7706</t>
  </si>
  <si>
    <t>21:0118:000795</t>
  </si>
  <si>
    <t>21:0027:000834</t>
  </si>
  <si>
    <t>21:0027:000834:0001:0002:00</t>
  </si>
  <si>
    <t>7501 7707</t>
  </si>
  <si>
    <t>21:0118:000796</t>
  </si>
  <si>
    <t>21:0027:000835</t>
  </si>
  <si>
    <t>21:0027:000835:0001:0002:00</t>
  </si>
  <si>
    <t>7501 7708</t>
  </si>
  <si>
    <t>21:0118:000797</t>
  </si>
  <si>
    <t>21:0027:000836</t>
  </si>
  <si>
    <t>21:0027:000836:0001:0002:00</t>
  </si>
  <si>
    <t>7501 7709</t>
  </si>
  <si>
    <t>21:0118:000798</t>
  </si>
  <si>
    <t>21:0027:000837</t>
  </si>
  <si>
    <t>21:0027:000837:0001:0002:00</t>
  </si>
  <si>
    <t>7501 7712</t>
  </si>
  <si>
    <t>21:0118:000799</t>
  </si>
  <si>
    <t>21:0027:000839</t>
  </si>
  <si>
    <t>21:0027:000839:0001:0002:00</t>
  </si>
  <si>
    <t>7501 7713</t>
  </si>
  <si>
    <t>21:0118:000800</t>
  </si>
  <si>
    <t>21:0027:000840</t>
  </si>
  <si>
    <t>21:0027:000840:0001:0002:00</t>
  </si>
  <si>
    <t>7501 7714</t>
  </si>
  <si>
    <t>21:0118:000801</t>
  </si>
  <si>
    <t>21:0027:000841</t>
  </si>
  <si>
    <t>21:0027:000841:0001:0002:00</t>
  </si>
  <si>
    <t>7501 7715</t>
  </si>
  <si>
    <t>21:0118:000802</t>
  </si>
  <si>
    <t>21:0027:000842</t>
  </si>
  <si>
    <t>21:0027:000842:0001:0002:00</t>
  </si>
  <si>
    <t>7501 7716</t>
  </si>
  <si>
    <t>21:0118:000803</t>
  </si>
  <si>
    <t>21:0027:000843</t>
  </si>
  <si>
    <t>21:0027:000843:0001:0002:00</t>
  </si>
  <si>
    <t>7501 7717</t>
  </si>
  <si>
    <t>21:0118:000804</t>
  </si>
  <si>
    <t>21:0027:000844</t>
  </si>
  <si>
    <t>21:0027:000844:0001:0002:01</t>
  </si>
  <si>
    <t>7501 7718</t>
  </si>
  <si>
    <t>21:0118:000805</t>
  </si>
  <si>
    <t>21:0027:000845</t>
  </si>
  <si>
    <t>21:0027:000845:0001:0002:00</t>
  </si>
  <si>
    <t>7501 7719</t>
  </si>
  <si>
    <t>21:0118:000806</t>
  </si>
  <si>
    <t>21:0027:000846</t>
  </si>
  <si>
    <t>21:0027:000846:0001:0002:00</t>
  </si>
  <si>
    <t>7501 7807</t>
  </si>
  <si>
    <t>21:0118:000807</t>
  </si>
  <si>
    <t>21:0027:000849</t>
  </si>
  <si>
    <t>21:0027:000849:0001:0002:00</t>
  </si>
  <si>
    <t>7501 7808</t>
  </si>
  <si>
    <t>21:0118:000808</t>
  </si>
  <si>
    <t>21:0027:000850</t>
  </si>
  <si>
    <t>21:0027:000850:0001:0002:00</t>
  </si>
  <si>
    <t>7501 7809</t>
  </si>
  <si>
    <t>21:0118:000809</t>
  </si>
  <si>
    <t>21:0027:000851</t>
  </si>
  <si>
    <t>21:0027:000851:0001:0002:01</t>
  </si>
  <si>
    <t>7501 7810</t>
  </si>
  <si>
    <t>21:0118:000810</t>
  </si>
  <si>
    <t>21:0027:000852</t>
  </si>
  <si>
    <t>21:0027:000852:0001:0002:00</t>
  </si>
  <si>
    <t>7501 7812</t>
  </si>
  <si>
    <t>21:0118:000811</t>
  </si>
  <si>
    <t>21:0027:000854</t>
  </si>
  <si>
    <t>21:0027:000854:0001:0002:00</t>
  </si>
  <si>
    <t>7501 7814</t>
  </si>
  <si>
    <t>21:0118:000812</t>
  </si>
  <si>
    <t>21:0027:000855</t>
  </si>
  <si>
    <t>21:0027:000855:0001:0002:00</t>
  </si>
  <si>
    <t>7501 7815</t>
  </si>
  <si>
    <t>21:0118:000813</t>
  </si>
  <si>
    <t>21:0027:000856</t>
  </si>
  <si>
    <t>21:0027:000856:0001:0002:00</t>
  </si>
  <si>
    <t>7501 7816</t>
  </si>
  <si>
    <t>21:0118:000814</t>
  </si>
  <si>
    <t>21:0027:000857</t>
  </si>
  <si>
    <t>21:0027:000857:0001:0002:00</t>
  </si>
  <si>
    <t>7501 7817</t>
  </si>
  <si>
    <t>21:0118:000815</t>
  </si>
  <si>
    <t>21:0027:000858</t>
  </si>
  <si>
    <t>21:0027:000858:0001:0002:00</t>
  </si>
  <si>
    <t>7501 7818</t>
  </si>
  <si>
    <t>21:0118:000816</t>
  </si>
  <si>
    <t>21:0027:000859</t>
  </si>
  <si>
    <t>21:0027:000859:0001:0002:00</t>
  </si>
  <si>
    <t>7501 7819</t>
  </si>
  <si>
    <t>21:0118:000817</t>
  </si>
  <si>
    <t>21:0027:000860</t>
  </si>
  <si>
    <t>21:0027:000860:0001:0002:00</t>
  </si>
  <si>
    <t>7501 7906</t>
  </si>
  <si>
    <t>21:0118:000818</t>
  </si>
  <si>
    <t>21:0027:000863</t>
  </si>
  <si>
    <t>21:0027:000863:0001:0002:00</t>
  </si>
  <si>
    <t>7501 7907</t>
  </si>
  <si>
    <t>21:0118:000819</t>
  </si>
  <si>
    <t>21:0027:000864</t>
  </si>
  <si>
    <t>21:0027:000864:0001:0002:00</t>
  </si>
  <si>
    <t>7501 7908</t>
  </si>
  <si>
    <t>21:0118:000820</t>
  </si>
  <si>
    <t>21:0027:000865</t>
  </si>
  <si>
    <t>21:0027:000865:0001:0002:00</t>
  </si>
  <si>
    <t>7501 7909</t>
  </si>
  <si>
    <t>21:0118:000821</t>
  </si>
  <si>
    <t>21:0027:000866</t>
  </si>
  <si>
    <t>21:0027:000866:0001:0002:00</t>
  </si>
  <si>
    <t>7501 7910</t>
  </si>
  <si>
    <t>21:0118:000822</t>
  </si>
  <si>
    <t>21:0027:000867</t>
  </si>
  <si>
    <t>21:0027:000867:0001:0002:00</t>
  </si>
  <si>
    <t>7501 7912</t>
  </si>
  <si>
    <t>21:0118:000823</t>
  </si>
  <si>
    <t>21:0027:000869</t>
  </si>
  <si>
    <t>21:0027:000869:0001:0002:00</t>
  </si>
  <si>
    <t>7501 7913</t>
  </si>
  <si>
    <t>21:0118:000824</t>
  </si>
  <si>
    <t>21:0027:000870</t>
  </si>
  <si>
    <t>21:0027:000870:0001:0002:00</t>
  </si>
  <si>
    <t>7501 7914</t>
  </si>
  <si>
    <t>21:0118:000825</t>
  </si>
  <si>
    <t>21:0027:000871</t>
  </si>
  <si>
    <t>21:0027:000871:0001:0002:00</t>
  </si>
  <si>
    <t>7501 7915</t>
  </si>
  <si>
    <t>21:0118:000826</t>
  </si>
  <si>
    <t>21:0027:000872</t>
  </si>
  <si>
    <t>21:0027:000872:0001:0002:00</t>
  </si>
  <si>
    <t>7501 7916</t>
  </si>
  <si>
    <t>21:0118:000827</t>
  </si>
  <si>
    <t>21:0027:000873</t>
  </si>
  <si>
    <t>21:0027:000873:0001:0002:00</t>
  </si>
  <si>
    <t>7501 7917</t>
  </si>
  <si>
    <t>21:0118:000828</t>
  </si>
  <si>
    <t>21:0027:000874</t>
  </si>
  <si>
    <t>21:0027:000874:0001:0002:00</t>
  </si>
  <si>
    <t>7501 7918</t>
  </si>
  <si>
    <t>21:0118:000829</t>
  </si>
  <si>
    <t>21:0027:000875</t>
  </si>
  <si>
    <t>21:0027:000875:0001:0002:00</t>
  </si>
  <si>
    <t>7501 7919</t>
  </si>
  <si>
    <t>21:0118:000830</t>
  </si>
  <si>
    <t>21:0027:000876</t>
  </si>
  <si>
    <t>21:0027:000876:0001:0002:00</t>
  </si>
  <si>
    <t>7501 8006</t>
  </si>
  <si>
    <t>21:0118:000831</t>
  </si>
  <si>
    <t>21:0027:000879</t>
  </si>
  <si>
    <t>21:0027:000879:0001:0002:00</t>
  </si>
  <si>
    <t>7501 8007</t>
  </si>
  <si>
    <t>21:0118:000832</t>
  </si>
  <si>
    <t>21:0027:000880</t>
  </si>
  <si>
    <t>21:0027:000880:0001:0002:00</t>
  </si>
  <si>
    <t>7501 8008</t>
  </si>
  <si>
    <t>21:0118:000833</t>
  </si>
  <si>
    <t>21:0027:000881</t>
  </si>
  <si>
    <t>21:0027:000881:0001:0002:00</t>
  </si>
  <si>
    <t>7501 8009</t>
  </si>
  <si>
    <t>21:0118:000834</t>
  </si>
  <si>
    <t>21:0027:000882</t>
  </si>
  <si>
    <t>21:0027:000882:0001:0002:00</t>
  </si>
  <si>
    <t>7501 8010</t>
  </si>
  <si>
    <t>21:0118:000835</t>
  </si>
  <si>
    <t>21:0027:000883</t>
  </si>
  <si>
    <t>21:0027:000883:0001:0002:00</t>
  </si>
  <si>
    <t>7501 8012</t>
  </si>
  <si>
    <t>21:0118:000836</t>
  </si>
  <si>
    <t>21:0027:000885</t>
  </si>
  <si>
    <t>21:0027:000885:0001:0002:00</t>
  </si>
  <si>
    <t>7501 8013</t>
  </si>
  <si>
    <t>21:0118:000837</t>
  </si>
  <si>
    <t>21:0027:000886</t>
  </si>
  <si>
    <t>21:0027:000886:0001:0002:00</t>
  </si>
  <si>
    <t>7501 8014</t>
  </si>
  <si>
    <t>21:0118:000838</t>
  </si>
  <si>
    <t>21:0027:000887</t>
  </si>
  <si>
    <t>21:0027:000887:0001:0002:00</t>
  </si>
  <si>
    <t>7501 8015</t>
  </si>
  <si>
    <t>21:0118:000839</t>
  </si>
  <si>
    <t>21:0027:000888</t>
  </si>
  <si>
    <t>21:0027:000888:0001:0002:00</t>
  </si>
  <si>
    <t>7501 8016</t>
  </si>
  <si>
    <t>21:0118:000840</t>
  </si>
  <si>
    <t>21:0027:000889</t>
  </si>
  <si>
    <t>21:0027:000889:0001:0002:00</t>
  </si>
  <si>
    <t>7501 8017</t>
  </si>
  <si>
    <t>21:0118:000841</t>
  </si>
  <si>
    <t>21:0027:000890</t>
  </si>
  <si>
    <t>21:0027:000890:0001:0002:00</t>
  </si>
  <si>
    <t>7501 8018</t>
  </si>
  <si>
    <t>21:0118:000842</t>
  </si>
  <si>
    <t>21:0027:000891</t>
  </si>
  <si>
    <t>21:0027:000891:0001:0002:00</t>
  </si>
  <si>
    <t>7501 8019</t>
  </si>
  <si>
    <t>21:0118:000843</t>
  </si>
  <si>
    <t>21:0027:000892</t>
  </si>
  <si>
    <t>21:0027:000892:0001:0002:00</t>
  </si>
  <si>
    <t>7501 8106</t>
  </si>
  <si>
    <t>21:0118:000844</t>
  </si>
  <si>
    <t>21:0027:000895</t>
  </si>
  <si>
    <t>21:0027:000895:0001:0002:00</t>
  </si>
  <si>
    <t>7501 8107</t>
  </si>
  <si>
    <t>21:0118:000845</t>
  </si>
  <si>
    <t>21:0027:000896</t>
  </si>
  <si>
    <t>21:0027:000896:0001:0002:01</t>
  </si>
  <si>
    <t>7501 8108</t>
  </si>
  <si>
    <t>21:0118:000846</t>
  </si>
  <si>
    <t>21:0027:000897</t>
  </si>
  <si>
    <t>21:0027:000897:0001:0002:00</t>
  </si>
  <si>
    <t>7501 8109</t>
  </si>
  <si>
    <t>21:0118:000847</t>
  </si>
  <si>
    <t>21:0027:000898</t>
  </si>
  <si>
    <t>21:0027:000898:0001:0002:00</t>
  </si>
  <si>
    <t>7501 8110</t>
  </si>
  <si>
    <t>21:0118:000848</t>
  </si>
  <si>
    <t>21:0027:000899</t>
  </si>
  <si>
    <t>21:0027:000899:0001:0002:00</t>
  </si>
  <si>
    <t>7501 8112</t>
  </si>
  <si>
    <t>21:0118:000849</t>
  </si>
  <si>
    <t>21:0027:000901</t>
  </si>
  <si>
    <t>21:0027:000901:0001:0002:00</t>
  </si>
  <si>
    <t>7501 8113</t>
  </si>
  <si>
    <t>21:0118:000850</t>
  </si>
  <si>
    <t>21:0027:000902</t>
  </si>
  <si>
    <t>21:0027:000902:0001:0002:00</t>
  </si>
  <si>
    <t>7501 8114</t>
  </si>
  <si>
    <t>21:0118:000851</t>
  </si>
  <si>
    <t>21:0027:000903</t>
  </si>
  <si>
    <t>21:0027:000903:0001:0002:00</t>
  </si>
  <si>
    <t>7501 8115</t>
  </si>
  <si>
    <t>21:0118:000852</t>
  </si>
  <si>
    <t>21:0027:000904</t>
  </si>
  <si>
    <t>21:0027:000904:0001:0002:00</t>
  </si>
  <si>
    <t>7501 8117</t>
  </si>
  <si>
    <t>21:0118:000853</t>
  </si>
  <si>
    <t>21:0027:000906</t>
  </si>
  <si>
    <t>21:0027:000906:0001:0002:00</t>
  </si>
  <si>
    <t>7501 8118</t>
  </si>
  <si>
    <t>21:0118:000854</t>
  </si>
  <si>
    <t>21:0027:000907</t>
  </si>
  <si>
    <t>21:0027:000907:0001:0002:00</t>
  </si>
  <si>
    <t>7501 8206</t>
  </si>
  <si>
    <t>21:0118:000855</t>
  </si>
  <si>
    <t>21:0027:000910</t>
  </si>
  <si>
    <t>21:0027:000910:0001:0002:00</t>
  </si>
  <si>
    <t>7501 8207</t>
  </si>
  <si>
    <t>21:0118:000856</t>
  </si>
  <si>
    <t>21:0027:000911</t>
  </si>
  <si>
    <t>21:0027:000911:0001:0002:00</t>
  </si>
  <si>
    <t>7501 8208</t>
  </si>
  <si>
    <t>21:0118:000857</t>
  </si>
  <si>
    <t>21:0027:000912</t>
  </si>
  <si>
    <t>21:0027:000912:0001:0002:00</t>
  </si>
  <si>
    <t>7501 8209</t>
  </si>
  <si>
    <t>21:0118:000858</t>
  </si>
  <si>
    <t>21:0027:000913</t>
  </si>
  <si>
    <t>21:0027:000913:0001:0002:00</t>
  </si>
  <si>
    <t>7501 8210</t>
  </si>
  <si>
    <t>21:0118:000859</t>
  </si>
  <si>
    <t>21:0027:000914</t>
  </si>
  <si>
    <t>21:0027:000914:0001:0002:00</t>
  </si>
  <si>
    <t>7501 8212</t>
  </si>
  <si>
    <t>21:0118:000860</t>
  </si>
  <si>
    <t>21:0027:000916</t>
  </si>
  <si>
    <t>21:0027:000916:0001:0002:00</t>
  </si>
  <si>
    <t>7501 8213</t>
  </si>
  <si>
    <t>21:0118:000861</t>
  </si>
  <si>
    <t>21:0027:000917</t>
  </si>
  <si>
    <t>21:0027:000917:0001:0002:00</t>
  </si>
  <si>
    <t>7501 8214</t>
  </si>
  <si>
    <t>21:0118:000862</t>
  </si>
  <si>
    <t>21:0027:000918</t>
  </si>
  <si>
    <t>21:0027:000918:0001:0002:00</t>
  </si>
  <si>
    <t>7501 8215</t>
  </si>
  <si>
    <t>21:0118:000863</t>
  </si>
  <si>
    <t>21:0027:000919</t>
  </si>
  <si>
    <t>21:0027:000919:0001:0002:00</t>
  </si>
  <si>
    <t>7501 8216</t>
  </si>
  <si>
    <t>21:0118:000864</t>
  </si>
  <si>
    <t>21:0027:000920</t>
  </si>
  <si>
    <t>21:0027:000920:0001:0002:00</t>
  </si>
  <si>
    <t>7501 8217</t>
  </si>
  <si>
    <t>21:0118:000865</t>
  </si>
  <si>
    <t>21:0027:000921</t>
  </si>
  <si>
    <t>21:0027:000921:0001:0002:00</t>
  </si>
  <si>
    <t>7501 8219</t>
  </si>
  <si>
    <t>21:0118:000866</t>
  </si>
  <si>
    <t>21:0027:000922</t>
  </si>
  <si>
    <t>21:0027:000922:0001:0002:00</t>
  </si>
  <si>
    <t>7501 8306</t>
  </si>
  <si>
    <t>21:0118:000867</t>
  </si>
  <si>
    <t>21:0027:000925</t>
  </si>
  <si>
    <t>21:0027:000925:0001:0002:00</t>
  </si>
  <si>
    <t>7501 8307</t>
  </si>
  <si>
    <t>21:0118:000868</t>
  </si>
  <si>
    <t>21:0027:000926</t>
  </si>
  <si>
    <t>21:0027:000926:0001:0002:00</t>
  </si>
  <si>
    <t>7501 8308</t>
  </si>
  <si>
    <t>21:0118:000869</t>
  </si>
  <si>
    <t>21:0027:000927</t>
  </si>
  <si>
    <t>21:0027:000927:0001:0002:01</t>
  </si>
  <si>
    <t>7501 8309</t>
  </si>
  <si>
    <t>21:0118:000870</t>
  </si>
  <si>
    <t>21:0027:000928</t>
  </si>
  <si>
    <t>21:0027:000928:0001:0002:00</t>
  </si>
  <si>
    <t>7501 8312</t>
  </si>
  <si>
    <t>21:0118:000871</t>
  </si>
  <si>
    <t>21:0027:000930</t>
  </si>
  <si>
    <t>21:0027:000930:0001:0002:00</t>
  </si>
  <si>
    <t>7501 8313</t>
  </si>
  <si>
    <t>21:0118:000872</t>
  </si>
  <si>
    <t>21:0027:000931</t>
  </si>
  <si>
    <t>21:0027:000931:0001:0002:00</t>
  </si>
  <si>
    <t>7501 8314</t>
  </si>
  <si>
    <t>21:0118:000873</t>
  </si>
  <si>
    <t>21:0027:000932</t>
  </si>
  <si>
    <t>21:0027:000932:0001:0002:00</t>
  </si>
  <si>
    <t>7501 8315</t>
  </si>
  <si>
    <t>21:0118:000874</t>
  </si>
  <si>
    <t>21:0027:000933</t>
  </si>
  <si>
    <t>21:0027:000933:0001:0002:00</t>
  </si>
  <si>
    <t>7501 8316</t>
  </si>
  <si>
    <t>21:0118:000875</t>
  </si>
  <si>
    <t>21:0027:000934</t>
  </si>
  <si>
    <t>21:0027:000934:0001:0002:00</t>
  </si>
  <si>
    <t>7501 8318</t>
  </si>
  <si>
    <t>21:0118:000876</t>
  </si>
  <si>
    <t>21:0027:000935</t>
  </si>
  <si>
    <t>21:0027:000935:0001:0002:00</t>
  </si>
  <si>
    <t>7501 8319</t>
  </si>
  <si>
    <t>21:0118:000877</t>
  </si>
  <si>
    <t>21:0027:000936</t>
  </si>
  <si>
    <t>21:0027:000936:0001:0002:00</t>
  </si>
  <si>
    <t>7501 8406</t>
  </si>
  <si>
    <t>21:0118:000878</t>
  </si>
  <si>
    <t>21:0027:000939</t>
  </si>
  <si>
    <t>21:0027:000939:0001:0002:01</t>
  </si>
  <si>
    <t>7501 8407</t>
  </si>
  <si>
    <t>21:0118:000879</t>
  </si>
  <si>
    <t>21:0027:000940</t>
  </si>
  <si>
    <t>21:0027:000940:0001:0002:00</t>
  </si>
  <si>
    <t>7501 8408</t>
  </si>
  <si>
    <t>21:0118:000880</t>
  </si>
  <si>
    <t>21:0027:000941</t>
  </si>
  <si>
    <t>21:0027:000941:0001:0002:00</t>
  </si>
  <si>
    <t>7501 8409</t>
  </si>
  <si>
    <t>21:0118:000881</t>
  </si>
  <si>
    <t>21:0027:000942</t>
  </si>
  <si>
    <t>21:0027:000942:0001:0002:00</t>
  </si>
  <si>
    <t>7501 8410</t>
  </si>
  <si>
    <t>21:0118:000882</t>
  </si>
  <si>
    <t>21:0027:000943</t>
  </si>
  <si>
    <t>21:0027:000943:0001:0002:00</t>
  </si>
  <si>
    <t>7501 8412</t>
  </si>
  <si>
    <t>21:0118:000883</t>
  </si>
  <si>
    <t>21:0027:000945</t>
  </si>
  <si>
    <t>21:0027:000945:0001:0002:00</t>
  </si>
  <si>
    <t>7501 8413</t>
  </si>
  <si>
    <t>21:0118:000884</t>
  </si>
  <si>
    <t>21:0027:000946</t>
  </si>
  <si>
    <t>21:0027:000946:0001:0002:00</t>
  </si>
  <si>
    <t>7501 8414</t>
  </si>
  <si>
    <t>21:0118:000885</t>
  </si>
  <si>
    <t>21:0027:000947</t>
  </si>
  <si>
    <t>21:0027:000947:0001:0002:00</t>
  </si>
  <si>
    <t>7501 8415</t>
  </si>
  <si>
    <t>21:0118:000886</t>
  </si>
  <si>
    <t>21:0027:000948</t>
  </si>
  <si>
    <t>21:0027:000948:0001:0002:00</t>
  </si>
  <si>
    <t>7501 8416</t>
  </si>
  <si>
    <t>21:0118:000887</t>
  </si>
  <si>
    <t>21:0027:000949</t>
  </si>
  <si>
    <t>21:0027:000949:0001:0002:00</t>
  </si>
  <si>
    <t>7501 8417</t>
  </si>
  <si>
    <t>21:0118:000888</t>
  </si>
  <si>
    <t>21:0027:000950</t>
  </si>
  <si>
    <t>21:0027:000950:0001:0002:00</t>
  </si>
  <si>
    <t>7501 8418</t>
  </si>
  <si>
    <t>21:0118:000889</t>
  </si>
  <si>
    <t>21:0027:000951</t>
  </si>
  <si>
    <t>21:0027:000951:0001:0002:00</t>
  </si>
  <si>
    <t>7501 8419</t>
  </si>
  <si>
    <t>21:0118:000890</t>
  </si>
  <si>
    <t>21:0027:000952</t>
  </si>
  <si>
    <t>21:0027:000952:0001:0002:00</t>
  </si>
  <si>
    <t>7501 8506</t>
  </si>
  <si>
    <t>21:0118:000891</t>
  </si>
  <si>
    <t>21:0027:000955</t>
  </si>
  <si>
    <t>21:0027:000955:0001:0002:00</t>
  </si>
  <si>
    <t>7501 8507</t>
  </si>
  <si>
    <t>21:0118:000892</t>
  </si>
  <si>
    <t>21:0027:000956</t>
  </si>
  <si>
    <t>21:0027:000956:0001:0002:00</t>
  </si>
  <si>
    <t>7501 8508</t>
  </si>
  <si>
    <t>21:0118:000893</t>
  </si>
  <si>
    <t>21:0027:000957</t>
  </si>
  <si>
    <t>21:0027:000957:0001:0002:00</t>
  </si>
  <si>
    <t>7501 8509</t>
  </si>
  <si>
    <t>21:0118:000894</t>
  </si>
  <si>
    <t>21:0027:000958</t>
  </si>
  <si>
    <t>21:0027:000958:0001:0002:00</t>
  </si>
  <si>
    <t>7501 8510</t>
  </si>
  <si>
    <t>21:0118:000895</t>
  </si>
  <si>
    <t>21:0027:000959</t>
  </si>
  <si>
    <t>21:0027:000959:0001:0002:00</t>
  </si>
  <si>
    <t>7501 8512</t>
  </si>
  <si>
    <t>21:0118:000896</t>
  </si>
  <si>
    <t>21:0027:000961</t>
  </si>
  <si>
    <t>21:0027:000961:0001:0002:00</t>
  </si>
  <si>
    <t>7501 8513</t>
  </si>
  <si>
    <t>21:0118:000897</t>
  </si>
  <si>
    <t>21:0027:000962</t>
  </si>
  <si>
    <t>21:0027:000962:0001:0002:00</t>
  </si>
  <si>
    <t>7501 8514</t>
  </si>
  <si>
    <t>21:0118:000898</t>
  </si>
  <si>
    <t>21:0027:000963</t>
  </si>
  <si>
    <t>21:0027:000963:0001:0002:00</t>
  </si>
  <si>
    <t>7501 8515</t>
  </si>
  <si>
    <t>21:0118:000899</t>
  </si>
  <si>
    <t>21:0027:000964</t>
  </si>
  <si>
    <t>21:0027:000964:0001:0002:00</t>
  </si>
  <si>
    <t>7501 8516</t>
  </si>
  <si>
    <t>21:0118:000900</t>
  </si>
  <si>
    <t>21:0027:000965</t>
  </si>
  <si>
    <t>21:0027:000965:0001:0002:00</t>
  </si>
  <si>
    <t>7501 8517</t>
  </si>
  <si>
    <t>21:0118:000901</t>
  </si>
  <si>
    <t>21:0027:000966</t>
  </si>
  <si>
    <t>21:0027:000966:0001:0002:00</t>
  </si>
  <si>
    <t>7501 8518</t>
  </si>
  <si>
    <t>21:0118:000902</t>
  </si>
  <si>
    <t>21:0027:000967</t>
  </si>
  <si>
    <t>21:0027:000967:0001:0002:00</t>
  </si>
  <si>
    <t>7501 8519</t>
  </si>
  <si>
    <t>21:0118:000903</t>
  </si>
  <si>
    <t>21:0027:000968</t>
  </si>
  <si>
    <t>21:0027:000968:0001:0002:00</t>
  </si>
  <si>
    <t>7501 8608</t>
  </si>
  <si>
    <t>21:0118:000904</t>
  </si>
  <si>
    <t>21:0027:000971</t>
  </si>
  <si>
    <t>21:0027:000971:0001:0002:00</t>
  </si>
  <si>
    <t>7501 8609</t>
  </si>
  <si>
    <t>21:0118:000905</t>
  </si>
  <si>
    <t>21:0027:000972</t>
  </si>
  <si>
    <t>21:0027:000972:0001:0002:00</t>
  </si>
  <si>
    <t>7501 8610</t>
  </si>
  <si>
    <t>21:0118:000906</t>
  </si>
  <si>
    <t>21:0027:000973</t>
  </si>
  <si>
    <t>21:0027:000973:0001:0002:00</t>
  </si>
  <si>
    <t>7501 8612</t>
  </si>
  <si>
    <t>21:0118:000907</t>
  </si>
  <si>
    <t>21:0027:000975</t>
  </si>
  <si>
    <t>21:0027:000975:0001:0002:00</t>
  </si>
  <si>
    <t>7501 8613</t>
  </si>
  <si>
    <t>21:0118:000908</t>
  </si>
  <si>
    <t>21:0027:000976</t>
  </si>
  <si>
    <t>21:0027:000976:0001:0002:00</t>
  </si>
  <si>
    <t>7501 8614</t>
  </si>
  <si>
    <t>21:0118:000909</t>
  </si>
  <si>
    <t>21:0027:000977</t>
  </si>
  <si>
    <t>21:0027:000977:0001:0002:00</t>
  </si>
  <si>
    <t>7501 8615</t>
  </si>
  <si>
    <t>21:0118:000910</t>
  </si>
  <si>
    <t>21:0027:000978</t>
  </si>
  <si>
    <t>21:0027:000978:0001:0002:00</t>
  </si>
  <si>
    <t>7501 8616</t>
  </si>
  <si>
    <t>21:0118:000911</t>
  </si>
  <si>
    <t>21:0027:000979</t>
  </si>
  <si>
    <t>21:0027:000979:0001:0002:00</t>
  </si>
  <si>
    <t>7501 8617</t>
  </si>
  <si>
    <t>21:0118:000912</t>
  </si>
  <si>
    <t>21:0027:000980</t>
  </si>
  <si>
    <t>21:0027:000980:0001:0002:01</t>
  </si>
  <si>
    <t>7501 8618</t>
  </si>
  <si>
    <t>21:0118:000913</t>
  </si>
  <si>
    <t>21:0027:000981</t>
  </si>
  <si>
    <t>21:0027:000981:0001:0002:00</t>
  </si>
  <si>
    <t>7501 8619</t>
  </si>
  <si>
    <t>21:0118:000914</t>
  </si>
  <si>
    <t>21:0027:000982</t>
  </si>
  <si>
    <t>21:0027:000982:0001:0002:00</t>
  </si>
  <si>
    <t>7501 8708</t>
  </si>
  <si>
    <t>21:0118:000915</t>
  </si>
  <si>
    <t>21:0027:000985</t>
  </si>
  <si>
    <t>21:0027:000985:0001:0002:00</t>
  </si>
  <si>
    <t>7501 8709</t>
  </si>
  <si>
    <t>21:0118:000916</t>
  </si>
  <si>
    <t>21:0027:000986</t>
  </si>
  <si>
    <t>21:0027:000986:0001:0002:00</t>
  </si>
  <si>
    <t>7501 8710</t>
  </si>
  <si>
    <t>21:0118:000917</t>
  </si>
  <si>
    <t>21:0027:000987</t>
  </si>
  <si>
    <t>21:0027:000987:0001:0002:00</t>
  </si>
  <si>
    <t>7501 8712</t>
  </si>
  <si>
    <t>21:0118:000918</t>
  </si>
  <si>
    <t>21:0027:000989</t>
  </si>
  <si>
    <t>21:0027:000989:0001:0002:00</t>
  </si>
  <si>
    <t>7501 8713</t>
  </si>
  <si>
    <t>21:0118:000919</t>
  </si>
  <si>
    <t>21:0027:000990</t>
  </si>
  <si>
    <t>21:0027:000990:0001:0002:00</t>
  </si>
  <si>
    <t>7501 8714</t>
  </si>
  <si>
    <t>21:0118:000920</t>
  </si>
  <si>
    <t>21:0027:000991</t>
  </si>
  <si>
    <t>21:0027:000991:0001:0002:00</t>
  </si>
  <si>
    <t>7501 8715</t>
  </si>
  <si>
    <t>21:0118:000921</t>
  </si>
  <si>
    <t>21:0027:000992</t>
  </si>
  <si>
    <t>21:0027:000992:0001:0002:00</t>
  </si>
  <si>
    <t>7501 8716</t>
  </si>
  <si>
    <t>21:0118:000922</t>
  </si>
  <si>
    <t>21:0027:000993</t>
  </si>
  <si>
    <t>21:0027:000993:0001:0002:00</t>
  </si>
  <si>
    <t>7501 8717</t>
  </si>
  <si>
    <t>21:0118:000923</t>
  </si>
  <si>
    <t>21:0027:000994</t>
  </si>
  <si>
    <t>21:0027:000994:0001:0002:00</t>
  </si>
  <si>
    <t>7501 8718</t>
  </si>
  <si>
    <t>21:0118:000924</t>
  </si>
  <si>
    <t>21:0027:000995</t>
  </si>
  <si>
    <t>21:0027:000995:0001:0002:00</t>
  </si>
  <si>
    <t>7501 8719</t>
  </si>
  <si>
    <t>21:0118:000925</t>
  </si>
  <si>
    <t>21:0027:000996</t>
  </si>
  <si>
    <t>21:0027:000996:0001:0002:00</t>
  </si>
  <si>
    <t>7501 8808</t>
  </si>
  <si>
    <t>21:0118:000926</t>
  </si>
  <si>
    <t>21:0027:000999</t>
  </si>
  <si>
    <t>21:0027:000999:0001:0002:00</t>
  </si>
  <si>
    <t>7501 8809</t>
  </si>
  <si>
    <t>21:0118:000927</t>
  </si>
  <si>
    <t>21:0027:001000</t>
  </si>
  <si>
    <t>21:0027:001000:0001:0002:00</t>
  </si>
  <si>
    <t>7501 8810</t>
  </si>
  <si>
    <t>21:0118:000928</t>
  </si>
  <si>
    <t>21:0027:001001</t>
  </si>
  <si>
    <t>21:0027:001001:0001:0002:00</t>
  </si>
  <si>
    <t>7501 8812</t>
  </si>
  <si>
    <t>21:0118:000929</t>
  </si>
  <si>
    <t>21:0027:001003</t>
  </si>
  <si>
    <t>21:0027:001003:0001:0002:00</t>
  </si>
  <si>
    <t>7501 8813</t>
  </si>
  <si>
    <t>21:0118:000930</t>
  </si>
  <si>
    <t>21:0027:001004</t>
  </si>
  <si>
    <t>21:0027:001004:0001:0002:00</t>
  </si>
  <si>
    <t>7501 8814</t>
  </si>
  <si>
    <t>21:0118:000931</t>
  </si>
  <si>
    <t>21:0027:001005</t>
  </si>
  <si>
    <t>21:0027:001005:0001:0002:00</t>
  </si>
  <si>
    <t>7501 8815</t>
  </si>
  <si>
    <t>21:0118:000932</t>
  </si>
  <si>
    <t>21:0027:001006</t>
  </si>
  <si>
    <t>21:0027:001006:0001:0002:00</t>
  </si>
  <si>
    <t>7501 8816</t>
  </si>
  <si>
    <t>21:0118:000933</t>
  </si>
  <si>
    <t>21:0027:001007</t>
  </si>
  <si>
    <t>21:0027:001007:0001:0002:01</t>
  </si>
  <si>
    <t>7501 8817</t>
  </si>
  <si>
    <t>21:0118:000934</t>
  </si>
  <si>
    <t>21:0027:001008</t>
  </si>
  <si>
    <t>21:0027:001008:0001:0002:00</t>
  </si>
  <si>
    <t>7501 8818</t>
  </si>
  <si>
    <t>21:0118:000935</t>
  </si>
  <si>
    <t>21:0027:001009</t>
  </si>
  <si>
    <t>21:0027:001009:0001:0002:00</t>
  </si>
  <si>
    <t>7501 8819</t>
  </si>
  <si>
    <t>21:0118:000936</t>
  </si>
  <si>
    <t>21:0027:001010</t>
  </si>
  <si>
    <t>21:0027:001010:0001:0002:00</t>
  </si>
  <si>
    <t>7501 8908</t>
  </si>
  <si>
    <t>21:0118:000937</t>
  </si>
  <si>
    <t>21:0027:001013</t>
  </si>
  <si>
    <t>21:0027:001013:0001:0002:00</t>
  </si>
  <si>
    <t>7501 8909</t>
  </si>
  <si>
    <t>21:0118:000938</t>
  </si>
  <si>
    <t>21:0027:001014</t>
  </si>
  <si>
    <t>21:0027:001014:0001:0002:00</t>
  </si>
  <si>
    <t>7501 8910</t>
  </si>
  <si>
    <t>21:0118:000939</t>
  </si>
  <si>
    <t>21:0027:001015</t>
  </si>
  <si>
    <t>21:0027:001015:0001:0002:00</t>
  </si>
  <si>
    <t>7501 8912</t>
  </si>
  <si>
    <t>21:0118:000940</t>
  </si>
  <si>
    <t>21:0027:001017</t>
  </si>
  <si>
    <t>21:0027:001017:0001:0002:00</t>
  </si>
  <si>
    <t>7501 8913</t>
  </si>
  <si>
    <t>21:0118:000941</t>
  </si>
  <si>
    <t>21:0027:001018</t>
  </si>
  <si>
    <t>21:0027:001018:0001:0002:00</t>
  </si>
  <si>
    <t>7501 8914</t>
  </si>
  <si>
    <t>21:0118:000942</t>
  </si>
  <si>
    <t>21:0027:001019</t>
  </si>
  <si>
    <t>21:0027:001019:0001:0002:00</t>
  </si>
  <si>
    <t>7501 8915</t>
  </si>
  <si>
    <t>21:0118:000943</t>
  </si>
  <si>
    <t>21:0027:001020</t>
  </si>
  <si>
    <t>21:0027:001020:0001:0002:00</t>
  </si>
  <si>
    <t>7501 8916</t>
  </si>
  <si>
    <t>21:0118:000944</t>
  </si>
  <si>
    <t>21:0027:001021</t>
  </si>
  <si>
    <t>21:0027:001021:0001:0002:00</t>
  </si>
  <si>
    <t>7501 8917</t>
  </si>
  <si>
    <t>21:0118:000945</t>
  </si>
  <si>
    <t>21:0027:001022</t>
  </si>
  <si>
    <t>21:0027:001022:0001:0002:00</t>
  </si>
  <si>
    <t>7501 8918</t>
  </si>
  <si>
    <t>21:0118:000946</t>
  </si>
  <si>
    <t>21:0027:001023</t>
  </si>
  <si>
    <t>21:0027:001023:0001:0002:00</t>
  </si>
  <si>
    <t>7501 8919</t>
  </si>
  <si>
    <t>21:0118:000947</t>
  </si>
  <si>
    <t>21:0027:001024</t>
  </si>
  <si>
    <t>21:0027:001024:0001:0002:00</t>
  </si>
  <si>
    <t>7501 9008</t>
  </si>
  <si>
    <t>21:0118:000948</t>
  </si>
  <si>
    <t>21:0027:001027</t>
  </si>
  <si>
    <t>21:0027:001027:0001:0002:00</t>
  </si>
  <si>
    <t>7501 9009</t>
  </si>
  <si>
    <t>21:0118:000949</t>
  </si>
  <si>
    <t>21:0027:001028</t>
  </si>
  <si>
    <t>21:0027:001028:0001:0002:01</t>
  </si>
  <si>
    <t>7501 9010</t>
  </si>
  <si>
    <t>21:0118:000950</t>
  </si>
  <si>
    <t>21:0027:001029</t>
  </si>
  <si>
    <t>21:0027:001029:0001:0002:00</t>
  </si>
  <si>
    <t>7501 9012</t>
  </si>
  <si>
    <t>21:0118:000951</t>
  </si>
  <si>
    <t>21:0027:001031</t>
  </si>
  <si>
    <t>21:0027:001031:0001:0002:00</t>
  </si>
  <si>
    <t>7501 9013</t>
  </si>
  <si>
    <t>21:0118:000952</t>
  </si>
  <si>
    <t>21:0027:001032</t>
  </si>
  <si>
    <t>21:0027:001032:0001:0002:00</t>
  </si>
  <si>
    <t>7501 9014</t>
  </si>
  <si>
    <t>21:0118:000953</t>
  </si>
  <si>
    <t>21:0027:001033</t>
  </si>
  <si>
    <t>21:0027:001033:0001:0002:00</t>
  </si>
  <si>
    <t>7501 9015</t>
  </si>
  <si>
    <t>21:0118:000954</t>
  </si>
  <si>
    <t>21:0027:001034</t>
  </si>
  <si>
    <t>21:0027:001034:0001:0002:00</t>
  </si>
  <si>
    <t>7501 9016</t>
  </si>
  <si>
    <t>21:0118:000955</t>
  </si>
  <si>
    <t>21:0027:001035</t>
  </si>
  <si>
    <t>21:0027:001035:0001:0002:00</t>
  </si>
  <si>
    <t>7501 9017</t>
  </si>
  <si>
    <t>21:0118:000956</t>
  </si>
  <si>
    <t>21:0027:001036</t>
  </si>
  <si>
    <t>21:0027:001036:0001:0002:00</t>
  </si>
  <si>
    <t>7501 9018</t>
  </si>
  <si>
    <t>21:0118:000957</t>
  </si>
  <si>
    <t>21:0027:001037</t>
  </si>
  <si>
    <t>21:0027:001037:0001:0002:00</t>
  </si>
  <si>
    <t>7501 9019</t>
  </si>
  <si>
    <t>21:0118:000958</t>
  </si>
  <si>
    <t>21:0027:001038</t>
  </si>
  <si>
    <t>21:0027:001038:0001:0002:00</t>
  </si>
  <si>
    <t>7501 9108</t>
  </si>
  <si>
    <t>21:0118:000959</t>
  </si>
  <si>
    <t>21:0027:001041</t>
  </si>
  <si>
    <t>21:0027:001041:0001:0002:00</t>
  </si>
  <si>
    <t>7501 9109</t>
  </si>
  <si>
    <t>21:0118:000960</t>
  </si>
  <si>
    <t>21:0027:001042</t>
  </si>
  <si>
    <t>21:0027:001042:0001:0002:01</t>
  </si>
  <si>
    <t>7501 9110</t>
  </si>
  <si>
    <t>21:0118:000961</t>
  </si>
  <si>
    <t>21:0027:001043</t>
  </si>
  <si>
    <t>21:0027:001043:0001:0002:00</t>
  </si>
  <si>
    <t>7501 9112</t>
  </si>
  <si>
    <t>21:0118:000962</t>
  </si>
  <si>
    <t>21:0027:001045</t>
  </si>
  <si>
    <t>21:0027:001045:0001:0002:00</t>
  </si>
  <si>
    <t>7501 9113</t>
  </si>
  <si>
    <t>21:0118:000963</t>
  </si>
  <si>
    <t>21:0027:001046</t>
  </si>
  <si>
    <t>21:0027:001046:0001:0002:00</t>
  </si>
  <si>
    <t>7501 9114</t>
  </si>
  <si>
    <t>21:0118:000964</t>
  </si>
  <si>
    <t>21:0027:001047</t>
  </si>
  <si>
    <t>21:0027:001047:0001:0002:00</t>
  </si>
  <si>
    <t>7501 9115</t>
  </si>
  <si>
    <t>21:0118:000965</t>
  </si>
  <si>
    <t>21:0027:001048</t>
  </si>
  <si>
    <t>21:0027:001048:0001:0002:00</t>
  </si>
  <si>
    <t>7501 9116</t>
  </si>
  <si>
    <t>21:0118:000966</t>
  </si>
  <si>
    <t>21:0027:001049</t>
  </si>
  <si>
    <t>21:0027:001049:0001:0002:00</t>
  </si>
  <si>
    <t>7501 9117</t>
  </si>
  <si>
    <t>21:0118:000967</t>
  </si>
  <si>
    <t>21:0027:001050</t>
  </si>
  <si>
    <t>21:0027:001050:0001:0002:00</t>
  </si>
  <si>
    <t>7501 9118</t>
  </si>
  <si>
    <t>21:0118:000968</t>
  </si>
  <si>
    <t>21:0027:001051</t>
  </si>
  <si>
    <t>21:0027:001051:0001:0002:00</t>
  </si>
  <si>
    <t>7501 9119</t>
  </si>
  <si>
    <t>21:0118:000969</t>
  </si>
  <si>
    <t>21:0027:001052</t>
  </si>
  <si>
    <t>21:0027:001052:0001:0002:00</t>
  </si>
  <si>
    <t>7501 9214</t>
  </si>
  <si>
    <t>21:0118:000970</t>
  </si>
  <si>
    <t>21:0027:001053</t>
  </si>
  <si>
    <t>21:0027:001053:0001:0002:00</t>
  </si>
  <si>
    <t>76 PL 1500</t>
  </si>
  <si>
    <t>21:0118:000971</t>
  </si>
  <si>
    <t>21:0027:001054</t>
  </si>
  <si>
    <t>21:0027:001054:0001:0002:00</t>
  </si>
  <si>
    <t>76 PL 1503</t>
  </si>
  <si>
    <t>21:0118:000972</t>
  </si>
  <si>
    <t>21:0027:001056</t>
  </si>
  <si>
    <t>21:0027:001056:0001:0002:00</t>
  </si>
  <si>
    <t>76 PL 1504</t>
  </si>
  <si>
    <t>21:0118:000973</t>
  </si>
  <si>
    <t>21:0027:001057</t>
  </si>
  <si>
    <t>21:0027:001057:0001:0002:00</t>
  </si>
  <si>
    <t>76 PL 1506</t>
  </si>
  <si>
    <t>21:0118:000974</t>
  </si>
  <si>
    <t>21:0027:001058</t>
  </si>
  <si>
    <t>21:0027:001058:0001:0002:00</t>
  </si>
  <si>
    <t>76 PL 1507</t>
  </si>
  <si>
    <t>21:0118:000975</t>
  </si>
  <si>
    <t>21:0027:001059</t>
  </si>
  <si>
    <t>21:0027:001059:0001:0002:00</t>
  </si>
  <si>
    <t>76 PL 1508</t>
  </si>
  <si>
    <t>21:0118:000976</t>
  </si>
  <si>
    <t>21:0027:001060</t>
  </si>
  <si>
    <t>21:0027:001060:0001:0002:00</t>
  </si>
  <si>
    <t>76 PL 1509</t>
  </si>
  <si>
    <t>21:0118:000977</t>
  </si>
  <si>
    <t>21:0027:001061</t>
  </si>
  <si>
    <t>21:0027:001061:0001:0002:00</t>
  </si>
  <si>
    <t>76 PL 1510</t>
  </si>
  <si>
    <t>21:0118:000978</t>
  </si>
  <si>
    <t>21:0027:001062</t>
  </si>
  <si>
    <t>21:0027:001062:0001:0002:00</t>
  </si>
  <si>
    <t>76 PL 1511</t>
  </si>
  <si>
    <t>21:0118:000979</t>
  </si>
  <si>
    <t>21:0027:001063</t>
  </si>
  <si>
    <t>21:0027:001063:0001:0002:00</t>
  </si>
  <si>
    <t>76 PL 1516</t>
  </si>
  <si>
    <t>21:0118:000980</t>
  </si>
  <si>
    <t>21:0027:001064</t>
  </si>
  <si>
    <t>21:0027:001064:0001:0002:00</t>
  </si>
  <si>
    <t>76 PL 1517</t>
  </si>
  <si>
    <t>21:0118:000981</t>
  </si>
  <si>
    <t>21:0027:001065</t>
  </si>
  <si>
    <t>21:0027:001065:0001:0002:00</t>
  </si>
  <si>
    <t>76 PL 1518</t>
  </si>
  <si>
    <t>21:0118:000982</t>
  </si>
  <si>
    <t>21:0027:001066</t>
  </si>
  <si>
    <t>21:0027:001066:0001:0002:01</t>
  </si>
  <si>
    <t>76 PL 1519</t>
  </si>
  <si>
    <t>21:0118:000983</t>
  </si>
  <si>
    <t>21:0027:001067</t>
  </si>
  <si>
    <t>21:0027:001067:0001:0002:00</t>
  </si>
  <si>
    <t>76 PL 1520</t>
  </si>
  <si>
    <t>21:0118:000984</t>
  </si>
  <si>
    <t>21:0027:001068</t>
  </si>
  <si>
    <t>21:0027:001068:0001:0002:00</t>
  </si>
  <si>
    <t>76 PL 1521</t>
  </si>
  <si>
    <t>21:0118:000985</t>
  </si>
  <si>
    <t>21:0027:001069</t>
  </si>
  <si>
    <t>21:0027:001069:0001:0002:00</t>
  </si>
  <si>
    <t>76 PL 1524</t>
  </si>
  <si>
    <t>21:0118:000986</t>
  </si>
  <si>
    <t>21:0027:001072</t>
  </si>
  <si>
    <t>21:0027:001072:0001:0002:00</t>
  </si>
  <si>
    <t>76 PL 1525</t>
  </si>
  <si>
    <t>21:0118:000987</t>
  </si>
  <si>
    <t>21:0027:001073</t>
  </si>
  <si>
    <t>21:0027:001073:0001:0002:00</t>
  </si>
  <si>
    <t>76 PL 1526</t>
  </si>
  <si>
    <t>21:0118:000988</t>
  </si>
  <si>
    <t>21:0027:001074</t>
  </si>
  <si>
    <t>21:0027:001074:0001:0002:00</t>
  </si>
  <si>
    <t>76 PL 1527</t>
  </si>
  <si>
    <t>21:0118:000989</t>
  </si>
  <si>
    <t>21:0027:001075</t>
  </si>
  <si>
    <t>21:0027:001075:0001:0002:00</t>
  </si>
  <si>
    <t>76 PL 1550</t>
  </si>
  <si>
    <t>21:0118:000990</t>
  </si>
  <si>
    <t>21:0027:001076</t>
  </si>
  <si>
    <t>21:0027:001076:0001:0002:00</t>
  </si>
  <si>
    <t>76 PL 1552</t>
  </si>
  <si>
    <t>21:0118:000991</t>
  </si>
  <si>
    <t>21:0027:001078</t>
  </si>
  <si>
    <t>21:0027:001078:0001:0002:00</t>
  </si>
  <si>
    <t>76 PL 1600</t>
  </si>
  <si>
    <t>21:0118:000992</t>
  </si>
  <si>
    <t>21:0027:001079</t>
  </si>
  <si>
    <t>21:0027:001079:0001:0002:00</t>
  </si>
  <si>
    <t>76 PL 1601</t>
  </si>
  <si>
    <t>21:0118:000993</t>
  </si>
  <si>
    <t>21:0027:001080</t>
  </si>
  <si>
    <t>21:0027:001080:0001:0002:00</t>
  </si>
  <si>
    <t>76 PL 1602</t>
  </si>
  <si>
    <t>21:0118:000994</t>
  </si>
  <si>
    <t>21:0027:001081</t>
  </si>
  <si>
    <t>21:0027:001081:0001:0002:00</t>
  </si>
  <si>
    <t>76 PL 1603</t>
  </si>
  <si>
    <t>21:0118:000995</t>
  </si>
  <si>
    <t>21:0027:001082</t>
  </si>
  <si>
    <t>21:0027:001082:0001:0002:00</t>
  </si>
  <si>
    <t>76 PL 1604</t>
  </si>
  <si>
    <t>21:0118:000996</t>
  </si>
  <si>
    <t>21:0027:001083</t>
  </si>
  <si>
    <t>21:0027:001083:0001:0002:00</t>
  </si>
  <si>
    <t>76 PL 1606</t>
  </si>
  <si>
    <t>21:0118:000997</t>
  </si>
  <si>
    <t>21:0027:001084</t>
  </si>
  <si>
    <t>21:0027:001084:0001:0002:00</t>
  </si>
  <si>
    <t>76 PL 1607</t>
  </si>
  <si>
    <t>21:0118:000998</t>
  </si>
  <si>
    <t>21:0027:001085</t>
  </si>
  <si>
    <t>21:0027:001085:0001:0002:00</t>
  </si>
  <si>
    <t>76 PL 1608</t>
  </si>
  <si>
    <t>21:0118:000999</t>
  </si>
  <si>
    <t>21:0027:001086</t>
  </si>
  <si>
    <t>21:0027:001086:0001:0002:00</t>
  </si>
  <si>
    <t>76 PL 1609</t>
  </si>
  <si>
    <t>21:0118:001000</t>
  </si>
  <si>
    <t>21:0027:001087</t>
  </si>
  <si>
    <t>21:0027:001087:0001:0002:00</t>
  </si>
  <si>
    <t>76 PL 1610</t>
  </si>
  <si>
    <t>21:0118:001001</t>
  </si>
  <si>
    <t>21:0027:001088</t>
  </si>
  <si>
    <t>21:0027:001088:0001:0002:00</t>
  </si>
  <si>
    <t>76 PL 1611</t>
  </si>
  <si>
    <t>21:0118:001002</t>
  </si>
  <si>
    <t>21:0027:001089</t>
  </si>
  <si>
    <t>21:0027:001089:0001:0002:00</t>
  </si>
  <si>
    <t>76 PL 1616</t>
  </si>
  <si>
    <t>21:0118:001003</t>
  </si>
  <si>
    <t>21:0027:001090</t>
  </si>
  <si>
    <t>21:0027:001090:0001:0002:00</t>
  </si>
  <si>
    <t>76 PL 1617</t>
  </si>
  <si>
    <t>21:0118:001004</t>
  </si>
  <si>
    <t>21:0027:001091</t>
  </si>
  <si>
    <t>21:0027:001091:0001:0002:00</t>
  </si>
  <si>
    <t>76 PL 1618</t>
  </si>
  <si>
    <t>21:0118:001005</t>
  </si>
  <si>
    <t>21:0027:001092</t>
  </si>
  <si>
    <t>21:0027:001092:0001:0002:00</t>
  </si>
  <si>
    <t>76 PL 1619</t>
  </si>
  <si>
    <t>21:0118:001006</t>
  </si>
  <si>
    <t>21:0027:001093</t>
  </si>
  <si>
    <t>21:0027:001093:0001:0002:00</t>
  </si>
  <si>
    <t>76 PL 1620</t>
  </si>
  <si>
    <t>21:0118:001007</t>
  </si>
  <si>
    <t>21:0027:001094</t>
  </si>
  <si>
    <t>21:0027:001094:0001:0002:00</t>
  </si>
  <si>
    <t>76 PL 1621</t>
  </si>
  <si>
    <t>21:0118:001008</t>
  </si>
  <si>
    <t>21:0027:001095</t>
  </si>
  <si>
    <t>21:0027:001095:0001:0002:00</t>
  </si>
  <si>
    <t>76 PL 1624</t>
  </si>
  <si>
    <t>21:0118:001009</t>
  </si>
  <si>
    <t>21:0027:001098</t>
  </si>
  <si>
    <t>21:0027:001098:0001:0002:00</t>
  </si>
  <si>
    <t>76 PL 1625</t>
  </si>
  <si>
    <t>21:0118:001010</t>
  </si>
  <si>
    <t>21:0027:001099</t>
  </si>
  <si>
    <t>21:0027:001099:0001:0002:00</t>
  </si>
  <si>
    <t>76 PL 1626</t>
  </si>
  <si>
    <t>21:0118:001011</t>
  </si>
  <si>
    <t>21:0027:001100</t>
  </si>
  <si>
    <t>21:0027:001100:0001:0002:01</t>
  </si>
  <si>
    <t>76 PL 1627</t>
  </si>
  <si>
    <t>21:0118:001012</t>
  </si>
  <si>
    <t>21:0027:001101</t>
  </si>
  <si>
    <t>21:0027:001101:0001:0002:00</t>
  </si>
  <si>
    <t>76 PL 1650</t>
  </si>
  <si>
    <t>21:0118:001013</t>
  </si>
  <si>
    <t>21:0027:001102</t>
  </si>
  <si>
    <t>21:0027:001102:0001:0002:00</t>
  </si>
  <si>
    <t>76 PL 1651</t>
  </si>
  <si>
    <t>21:0118:001014</t>
  </si>
  <si>
    <t>21:0027:001103</t>
  </si>
  <si>
    <t>21:0027:001103:0001:0002:00</t>
  </si>
  <si>
    <t>76 PL 1652</t>
  </si>
  <si>
    <t>21:0118:001015</t>
  </si>
  <si>
    <t>21:0027:001104</t>
  </si>
  <si>
    <t>21:0027:001104:0001:0002:00</t>
  </si>
  <si>
    <t>76 PL 1700</t>
  </si>
  <si>
    <t>21:0118:001016</t>
  </si>
  <si>
    <t>21:0027:001105</t>
  </si>
  <si>
    <t>21:0027:001105:0001:0002:00</t>
  </si>
  <si>
    <t>76 PL 1701</t>
  </si>
  <si>
    <t>21:0118:001017</t>
  </si>
  <si>
    <t>21:0027:001106</t>
  </si>
  <si>
    <t>21:0027:001106:0001:0002:00</t>
  </si>
  <si>
    <t>76 PL 1702</t>
  </si>
  <si>
    <t>21:0118:001018</t>
  </si>
  <si>
    <t>21:0027:001107</t>
  </si>
  <si>
    <t>21:0027:001107:0001:0002:00</t>
  </si>
  <si>
    <t>76 PL 1703</t>
  </si>
  <si>
    <t>21:0118:001019</t>
  </si>
  <si>
    <t>21:0027:001108</t>
  </si>
  <si>
    <t>21:0027:001108:0001:0002:00</t>
  </si>
  <si>
    <t>76 PL 1704</t>
  </si>
  <si>
    <t>21:0118:001020</t>
  </si>
  <si>
    <t>21:0027:001109</t>
  </si>
  <si>
    <t>21:0027:001109:0001:0002:00</t>
  </si>
  <si>
    <t>76 PL 1706</t>
  </si>
  <si>
    <t>21:0118:001021</t>
  </si>
  <si>
    <t>21:0027:001110</t>
  </si>
  <si>
    <t>21:0027:001110:0001:0002:00</t>
  </si>
  <si>
    <t>76 PL 1707</t>
  </si>
  <si>
    <t>21:0118:001022</t>
  </si>
  <si>
    <t>21:0027:001111</t>
  </si>
  <si>
    <t>21:0027:001111:0001:0002:00</t>
  </si>
  <si>
    <t>76 PL 1708</t>
  </si>
  <si>
    <t>21:0118:001023</t>
  </si>
  <si>
    <t>21:0027:001112</t>
  </si>
  <si>
    <t>21:0027:001112:0001:0002:00</t>
  </si>
  <si>
    <t>76 PL 1709</t>
  </si>
  <si>
    <t>21:0118:001024</t>
  </si>
  <si>
    <t>21:0027:001113</t>
  </si>
  <si>
    <t>21:0027:001113:0001:0002:00</t>
  </si>
  <si>
    <t>76 PL 1710</t>
  </si>
  <si>
    <t>21:0118:001025</t>
  </si>
  <si>
    <t>21:0027:001114</t>
  </si>
  <si>
    <t>21:0027:001114:0001:0002:00</t>
  </si>
  <si>
    <t>76 PL 1711</t>
  </si>
  <si>
    <t>21:0118:001026</t>
  </si>
  <si>
    <t>21:0027:001115</t>
  </si>
  <si>
    <t>21:0027:001115:0001:0002:00</t>
  </si>
  <si>
    <t>76 PL 1716</t>
  </si>
  <si>
    <t>21:0118:001027</t>
  </si>
  <si>
    <t>21:0027:001116</t>
  </si>
  <si>
    <t>21:0027:001116:0001:0002:00</t>
  </si>
  <si>
    <t>76 PL 1717</t>
  </si>
  <si>
    <t>21:0118:001028</t>
  </si>
  <si>
    <t>21:0027:001117</t>
  </si>
  <si>
    <t>21:0027:001117:0001:0002:00</t>
  </si>
  <si>
    <t>76 PL 1718</t>
  </si>
  <si>
    <t>21:0118:001029</t>
  </si>
  <si>
    <t>21:0027:001118</t>
  </si>
  <si>
    <t>21:0027:001118:0001:0002:00</t>
  </si>
  <si>
    <t>76 PL 1719</t>
  </si>
  <si>
    <t>21:0118:001030</t>
  </si>
  <si>
    <t>21:0027:001119</t>
  </si>
  <si>
    <t>21:0027:001119:0001:0002:00</t>
  </si>
  <si>
    <t>76 PL 1720</t>
  </si>
  <si>
    <t>21:0118:001031</t>
  </si>
  <si>
    <t>21:0027:001120</t>
  </si>
  <si>
    <t>21:0027:001120:0001:0002:00</t>
  </si>
  <si>
    <t>76 PL 1721</t>
  </si>
  <si>
    <t>21:0118:001032</t>
  </si>
  <si>
    <t>21:0027:001121</t>
  </si>
  <si>
    <t>21:0027:001121:0001:0002:00</t>
  </si>
  <si>
    <t>76 PL 1722</t>
  </si>
  <si>
    <t>21:0118:001033</t>
  </si>
  <si>
    <t>21:0027:001122</t>
  </si>
  <si>
    <t>21:0027:001122:0001:0002:00</t>
  </si>
  <si>
    <t>76 PL 1724</t>
  </si>
  <si>
    <t>21:0118:001034</t>
  </si>
  <si>
    <t>21:0027:001124</t>
  </si>
  <si>
    <t>21:0027:001124:0001:0002:00</t>
  </si>
  <si>
    <t>76 PL 1725</t>
  </si>
  <si>
    <t>21:0118:001035</t>
  </si>
  <si>
    <t>21:0027:001125</t>
  </si>
  <si>
    <t>21:0027:001125:0001:0002:00</t>
  </si>
  <si>
    <t>76 PL 1726</t>
  </si>
  <si>
    <t>21:0118:001036</t>
  </si>
  <si>
    <t>21:0027:001126</t>
  </si>
  <si>
    <t>21:0027:001126:0001:0002:01</t>
  </si>
  <si>
    <t>76 PL 1727</t>
  </si>
  <si>
    <t>21:0118:001037</t>
  </si>
  <si>
    <t>21:0027:001127</t>
  </si>
  <si>
    <t>21:0027:001127:0001:0002:00</t>
  </si>
  <si>
    <t>76 PL 1750</t>
  </si>
  <si>
    <t>21:0118:001038</t>
  </si>
  <si>
    <t>21:0027:001128</t>
  </si>
  <si>
    <t>21:0027:001128:0001:0002:00</t>
  </si>
  <si>
    <t>76 PL 1751</t>
  </si>
  <si>
    <t>21:0118:001039</t>
  </si>
  <si>
    <t>21:0027:001129</t>
  </si>
  <si>
    <t>21:0027:001129:0001:0002:00</t>
  </si>
  <si>
    <t>76 PL 1752</t>
  </si>
  <si>
    <t>21:0118:001040</t>
  </si>
  <si>
    <t>21:0027:001130</t>
  </si>
  <si>
    <t>21:0027:001130:0001:0002:00</t>
  </si>
  <si>
    <t>76 PL 1800</t>
  </si>
  <si>
    <t>21:0118:001041</t>
  </si>
  <si>
    <t>21:0027:001131</t>
  </si>
  <si>
    <t>21:0027:001131:0001:0002:00</t>
  </si>
  <si>
    <t>76 PL 1801</t>
  </si>
  <si>
    <t>21:0118:001042</t>
  </si>
  <si>
    <t>21:0027:001132</t>
  </si>
  <si>
    <t>21:0027:001132:0001:0002:00</t>
  </si>
  <si>
    <t>76 PL 1802</t>
  </si>
  <si>
    <t>21:0118:001043</t>
  </si>
  <si>
    <t>21:0027:001133</t>
  </si>
  <si>
    <t>21:0027:001133:0001:0002:00</t>
  </si>
  <si>
    <t>76 PL 1803</t>
  </si>
  <si>
    <t>21:0118:001044</t>
  </si>
  <si>
    <t>21:0027:001134</t>
  </si>
  <si>
    <t>21:0027:001134:0001:0002:00</t>
  </si>
  <si>
    <t>76 PL 1804</t>
  </si>
  <si>
    <t>21:0118:001045</t>
  </si>
  <si>
    <t>21:0027:001135</t>
  </si>
  <si>
    <t>21:0027:001135:0001:0002:00</t>
  </si>
  <si>
    <t>76 PL 1806</t>
  </si>
  <si>
    <t>21:0118:001046</t>
  </si>
  <si>
    <t>21:0027:001136</t>
  </si>
  <si>
    <t>21:0027:001136:0001:0002:00</t>
  </si>
  <si>
    <t>76 PL 1807</t>
  </si>
  <si>
    <t>21:0118:001047</t>
  </si>
  <si>
    <t>21:0027:001137</t>
  </si>
  <si>
    <t>21:0027:001137:0001:0002:00</t>
  </si>
  <si>
    <t>76 PL 1808</t>
  </si>
  <si>
    <t>21:0118:001048</t>
  </si>
  <si>
    <t>21:0027:001138</t>
  </si>
  <si>
    <t>21:0027:001138:0001:0002:00</t>
  </si>
  <si>
    <t>76 PL 1810</t>
  </si>
  <si>
    <t>21:0118:001049</t>
  </si>
  <si>
    <t>21:0027:001139</t>
  </si>
  <si>
    <t>21:0027:001139:0001:0002:00</t>
  </si>
  <si>
    <t>76 PL 1811</t>
  </si>
  <si>
    <t>21:0118:001050</t>
  </si>
  <si>
    <t>21:0027:001140</t>
  </si>
  <si>
    <t>21:0027:001140:0001:0002:00</t>
  </si>
  <si>
    <t>76 PL 1815</t>
  </si>
  <si>
    <t>21:0118:001051</t>
  </si>
  <si>
    <t>21:0027:001141</t>
  </si>
  <si>
    <t>21:0027:001141:0001:0002:00</t>
  </si>
  <si>
    <t>76 PL 1816</t>
  </si>
  <si>
    <t>21:0118:001052</t>
  </si>
  <si>
    <t>21:0027:001142</t>
  </si>
  <si>
    <t>21:0027:001142:0001:0002:00</t>
  </si>
  <si>
    <t>76 PL 1817</t>
  </si>
  <si>
    <t>21:0118:001053</t>
  </si>
  <si>
    <t>21:0027:001143</t>
  </si>
  <si>
    <t>21:0027:001143:0001:0002:00</t>
  </si>
  <si>
    <t>76 PL 1818</t>
  </si>
  <si>
    <t>21:0118:001054</t>
  </si>
  <si>
    <t>21:0027:001144</t>
  </si>
  <si>
    <t>21:0027:001144:0001:0002:00</t>
  </si>
  <si>
    <t>76 PL 1819</t>
  </si>
  <si>
    <t>21:0118:001055</t>
  </si>
  <si>
    <t>21:0027:001145</t>
  </si>
  <si>
    <t>21:0027:001145:0001:0002:00</t>
  </si>
  <si>
    <t>76 PL 1820</t>
  </si>
  <si>
    <t>21:0118:001056</t>
  </si>
  <si>
    <t>21:0027:001146</t>
  </si>
  <si>
    <t>21:0027:001146:0001:0002:00</t>
  </si>
  <si>
    <t>76 PL 1821</t>
  </si>
  <si>
    <t>21:0118:001057</t>
  </si>
  <si>
    <t>21:0027:001147</t>
  </si>
  <si>
    <t>21:0027:001147:0001:0002:00</t>
  </si>
  <si>
    <t>76 PL 1823</t>
  </si>
  <si>
    <t>21:0118:001058</t>
  </si>
  <si>
    <t>21:0027:001149</t>
  </si>
  <si>
    <t>21:0027:001149:0001:0002:00</t>
  </si>
  <si>
    <t>76 PL 1824</t>
  </si>
  <si>
    <t>21:0118:001059</t>
  </si>
  <si>
    <t>21:0027:001150</t>
  </si>
  <si>
    <t>21:0027:001150:0001:0002:00</t>
  </si>
  <si>
    <t>76 PL 1825</t>
  </si>
  <si>
    <t>21:0118:001060</t>
  </si>
  <si>
    <t>21:0027:001151</t>
  </si>
  <si>
    <t>21:0027:001151:0001:0002:00</t>
  </si>
  <si>
    <t>76 PL 1826</t>
  </si>
  <si>
    <t>21:0118:001061</t>
  </si>
  <si>
    <t>21:0027:001152</t>
  </si>
  <si>
    <t>21:0027:001152:0001:0002:00</t>
  </si>
  <si>
    <t>76 PL 1827</t>
  </si>
  <si>
    <t>21:0118:001062</t>
  </si>
  <si>
    <t>21:0027:001153</t>
  </si>
  <si>
    <t>21:0027:001153:0001:0002:00</t>
  </si>
  <si>
    <t>76 PL 1850</t>
  </si>
  <si>
    <t>21:0118:001063</t>
  </si>
  <si>
    <t>21:0027:001154</t>
  </si>
  <si>
    <t>21:0027:001154:0001:0002:00</t>
  </si>
  <si>
    <t>76 PL 1851</t>
  </si>
  <si>
    <t>21:0118:001064</t>
  </si>
  <si>
    <t>21:0027:001155</t>
  </si>
  <si>
    <t>21:0027:001155:0001:0002:00</t>
  </si>
  <si>
    <t>76 PL 1852</t>
  </si>
  <si>
    <t>21:0118:001065</t>
  </si>
  <si>
    <t>21:0027:001156</t>
  </si>
  <si>
    <t>21:0027:001156:0001:0002:00</t>
  </si>
  <si>
    <t>76 PL 1900</t>
  </si>
  <si>
    <t>21:0118:001066</t>
  </si>
  <si>
    <t>21:0027:001157</t>
  </si>
  <si>
    <t>21:0027:001157:0001:0002:00</t>
  </si>
  <si>
    <t>76 PL 1901</t>
  </si>
  <si>
    <t>21:0118:001067</t>
  </si>
  <si>
    <t>21:0027:001158</t>
  </si>
  <si>
    <t>21:0027:001158:0001:0002:00</t>
  </si>
  <si>
    <t>76 PL 1902</t>
  </si>
  <si>
    <t>21:0118:001068</t>
  </si>
  <si>
    <t>21:0027:001159</t>
  </si>
  <si>
    <t>21:0027:001159:0001:0002:00</t>
  </si>
  <si>
    <t>76 PL 1903</t>
  </si>
  <si>
    <t>21:0118:001069</t>
  </si>
  <si>
    <t>21:0027:001160</t>
  </si>
  <si>
    <t>21:0027:001160:0001:0002:00</t>
  </si>
  <si>
    <t>76 PL 1904</t>
  </si>
  <si>
    <t>21:0118:001070</t>
  </si>
  <si>
    <t>21:0027:001161</t>
  </si>
  <si>
    <t>21:0027:001161:0001:0002:00</t>
  </si>
  <si>
    <t>76 PL 1906</t>
  </si>
  <si>
    <t>21:0118:001071</t>
  </si>
  <si>
    <t>21:0027:001162</t>
  </si>
  <si>
    <t>21:0027:001162:0001:0002:00</t>
  </si>
  <si>
    <t>76 PL 1907</t>
  </si>
  <si>
    <t>21:0118:001072</t>
  </si>
  <si>
    <t>21:0027:001163</t>
  </si>
  <si>
    <t>21:0027:001163:0001:0002:00</t>
  </si>
  <si>
    <t>76 PL 1908</t>
  </si>
  <si>
    <t>21:0118:001073</t>
  </si>
  <si>
    <t>21:0027:001164</t>
  </si>
  <si>
    <t>21:0027:001164:0001:0002:01</t>
  </si>
  <si>
    <t>76 PL 1909</t>
  </si>
  <si>
    <t>21:0118:001074</t>
  </si>
  <si>
    <t>21:0027:001165</t>
  </si>
  <si>
    <t>21:0027:001165:0001:0002:00</t>
  </si>
  <si>
    <t>76 PL 1910</t>
  </si>
  <si>
    <t>21:0118:001075</t>
  </si>
  <si>
    <t>21:0027:001166</t>
  </si>
  <si>
    <t>21:0027:001166:0001:0002:00</t>
  </si>
  <si>
    <t>76 PL 1911</t>
  </si>
  <si>
    <t>21:0118:001076</t>
  </si>
  <si>
    <t>21:0027:001167</t>
  </si>
  <si>
    <t>21:0027:001167:0001:0002:00</t>
  </si>
  <si>
    <t>76 PL 1916</t>
  </si>
  <si>
    <t>21:0118:001077</t>
  </si>
  <si>
    <t>21:0027:001169</t>
  </si>
  <si>
    <t>21:0027:001169:0001:0002:00</t>
  </si>
  <si>
    <t>76 PL 1917</t>
  </si>
  <si>
    <t>21:0118:001078</t>
  </si>
  <si>
    <t>21:0027:001170</t>
  </si>
  <si>
    <t>21:0027:001170:0001:0002:00</t>
  </si>
  <si>
    <t>76 PL 1918</t>
  </si>
  <si>
    <t>21:0118:001079</t>
  </si>
  <si>
    <t>21:0027:001171</t>
  </si>
  <si>
    <t>21:0027:001171:0001:0002:00</t>
  </si>
  <si>
    <t>76 PL 1919</t>
  </si>
  <si>
    <t>21:0118:001080</t>
  </si>
  <si>
    <t>21:0027:001172</t>
  </si>
  <si>
    <t>21:0027:001172:0001:0002:01</t>
  </si>
  <si>
    <t>76 PL 1920</t>
  </si>
  <si>
    <t>21:0118:001081</t>
  </si>
  <si>
    <t>21:0027:001173</t>
  </si>
  <si>
    <t>21:0027:001173:0001:0002:00</t>
  </si>
  <si>
    <t>76 PL 1921</t>
  </si>
  <si>
    <t>21:0118:001082</t>
  </si>
  <si>
    <t>21:0027:001174</t>
  </si>
  <si>
    <t>21:0027:001174:0001:0002:00</t>
  </si>
  <si>
    <t>76 PL 1924</t>
  </si>
  <si>
    <t>21:0118:001083</t>
  </si>
  <si>
    <t>21:0027:001177</t>
  </si>
  <si>
    <t>21:0027:001177:0001:0002:00</t>
  </si>
  <si>
    <t>76 PL 1925</t>
  </si>
  <si>
    <t>21:0118:001084</t>
  </si>
  <si>
    <t>21:0027:001178</t>
  </si>
  <si>
    <t>21:0027:001178:0001:0002:00</t>
  </si>
  <si>
    <t>76 PL 1926</t>
  </si>
  <si>
    <t>21:0118:001085</t>
  </si>
  <si>
    <t>21:0027:001179</t>
  </si>
  <si>
    <t>21:0027:001179:0001:0002:00</t>
  </si>
  <si>
    <t>76 PL 1927</t>
  </si>
  <si>
    <t>21:0118:001086</t>
  </si>
  <si>
    <t>21:0027:001180</t>
  </si>
  <si>
    <t>21:0027:001180:0001:0002:00</t>
  </si>
  <si>
    <t>76 PL 1950</t>
  </si>
  <si>
    <t>21:0118:001087</t>
  </si>
  <si>
    <t>21:0027:001181</t>
  </si>
  <si>
    <t>21:0027:001181:0001:0002:00</t>
  </si>
  <si>
    <t>76 PL 1951</t>
  </si>
  <si>
    <t>21:0118:001088</t>
  </si>
  <si>
    <t>21:0027:001182</t>
  </si>
  <si>
    <t>21:0027:001182:0001:0002:00</t>
  </si>
  <si>
    <t>76 PL 1952</t>
  </si>
  <si>
    <t>21:0118:001089</t>
  </si>
  <si>
    <t>21:0027:001183</t>
  </si>
  <si>
    <t>21:0027:001183:0001:0002:00</t>
  </si>
  <si>
    <t>76 PL 1953</t>
  </si>
  <si>
    <t>21:0118:001090</t>
  </si>
  <si>
    <t>21:0027:001184</t>
  </si>
  <si>
    <t>21:0027:001184:0001:0002:00</t>
  </si>
  <si>
    <t>76 PL 2000</t>
  </si>
  <si>
    <t>21:0118:001091</t>
  </si>
  <si>
    <t>21:0027:001185</t>
  </si>
  <si>
    <t>21:0027:001185:0001:0002:00</t>
  </si>
  <si>
    <t>76 PL 2001</t>
  </si>
  <si>
    <t>21:0118:001092</t>
  </si>
  <si>
    <t>21:0027:001186</t>
  </si>
  <si>
    <t>21:0027:001186:0001:0002:00</t>
  </si>
  <si>
    <t>76 PL 2002</t>
  </si>
  <si>
    <t>21:0118:001093</t>
  </si>
  <si>
    <t>21:0027:001187</t>
  </si>
  <si>
    <t>21:0027:001187:0001:0002:00</t>
  </si>
  <si>
    <t>76 PL 2003</t>
  </si>
  <si>
    <t>21:0118:001094</t>
  </si>
  <si>
    <t>21:0027:001188</t>
  </si>
  <si>
    <t>21:0027:001188:0001:0002:00</t>
  </si>
  <si>
    <t>76 PL 2004</t>
  </si>
  <si>
    <t>21:0118:001095</t>
  </si>
  <si>
    <t>21:0027:001189</t>
  </si>
  <si>
    <t>21:0027:001189:0001:0002:00</t>
  </si>
  <si>
    <t>76 PL 2005</t>
  </si>
  <si>
    <t>21:0118:001096</t>
  </si>
  <si>
    <t>21:0027:001190</t>
  </si>
  <si>
    <t>21:0027:001190:0001:0002:00</t>
  </si>
  <si>
    <t>76 PL 2006</t>
  </si>
  <si>
    <t>21:0118:001097</t>
  </si>
  <si>
    <t>21:0027:001191</t>
  </si>
  <si>
    <t>21:0027:001191:0001:0002:00</t>
  </si>
  <si>
    <t>76 PL 2007</t>
  </si>
  <si>
    <t>21:0118:001098</t>
  </si>
  <si>
    <t>21:0027:001192</t>
  </si>
  <si>
    <t>21:0027:001192:0001:0002:00</t>
  </si>
  <si>
    <t>76 PL 2008</t>
  </si>
  <si>
    <t>21:0118:001099</t>
  </si>
  <si>
    <t>21:0027:001193</t>
  </si>
  <si>
    <t>21:0027:001193:0001:0002:00</t>
  </si>
  <si>
    <t>76 PL 2009</t>
  </si>
  <si>
    <t>21:0118:001100</t>
  </si>
  <si>
    <t>21:0027:001194</t>
  </si>
  <si>
    <t>21:0027:001194:0001:0002:00</t>
  </si>
  <si>
    <t>76 PL 2010</t>
  </si>
  <si>
    <t>21:0118:001101</t>
  </si>
  <si>
    <t>21:0027:001195</t>
  </si>
  <si>
    <t>21:0027:001195:0001:0002:00</t>
  </si>
  <si>
    <t>76 PL 2011</t>
  </si>
  <si>
    <t>21:0118:001102</t>
  </si>
  <si>
    <t>21:0027:001196</t>
  </si>
  <si>
    <t>21:0027:001196:0001:0002:00</t>
  </si>
  <si>
    <t>76 PL 2017</t>
  </si>
  <si>
    <t>21:0118:001103</t>
  </si>
  <si>
    <t>21:0027:001199</t>
  </si>
  <si>
    <t>21:0027:001199:0001:0002:00</t>
  </si>
  <si>
    <t>76 PL 2018</t>
  </si>
  <si>
    <t>21:0118:001104</t>
  </si>
  <si>
    <t>21:0027:001200</t>
  </si>
  <si>
    <t>21:0027:001200:0001:0002:00</t>
  </si>
  <si>
    <t>76 PL 2019</t>
  </si>
  <si>
    <t>21:0118:001105</t>
  </si>
  <si>
    <t>21:0027:001201</t>
  </si>
  <si>
    <t>21:0027:001201:0001:0002:00</t>
  </si>
  <si>
    <t>76 PL 2020</t>
  </si>
  <si>
    <t>21:0118:001106</t>
  </si>
  <si>
    <t>21:0027:001202</t>
  </si>
  <si>
    <t>21:0027:001202:0001:0002:01</t>
  </si>
  <si>
    <t>76 PL 2021</t>
  </si>
  <si>
    <t>21:0118:001107</t>
  </si>
  <si>
    <t>21:0027:001203</t>
  </si>
  <si>
    <t>21:0027:001203:0001:0002:00</t>
  </si>
  <si>
    <t>76 PL 2025</t>
  </si>
  <si>
    <t>21:0118:001108</t>
  </si>
  <si>
    <t>21:0027:001206</t>
  </si>
  <si>
    <t>21:0027:001206:0001:0002:00</t>
  </si>
  <si>
    <t>76 PL 2026</t>
  </si>
  <si>
    <t>21:0118:001109</t>
  </si>
  <si>
    <t>21:0027:001207</t>
  </si>
  <si>
    <t>21:0027:001207:0001:0002:00</t>
  </si>
  <si>
    <t>76 PL 2027</t>
  </si>
  <si>
    <t>21:0118:001110</t>
  </si>
  <si>
    <t>21:0027:001208</t>
  </si>
  <si>
    <t>21:0027:001208:0001:0002:00</t>
  </si>
  <si>
    <t>76 PL 2050</t>
  </si>
  <si>
    <t>21:0118:001111</t>
  </si>
  <si>
    <t>21:0027:001209</t>
  </si>
  <si>
    <t>21:0027:001209:0001:0002:00</t>
  </si>
  <si>
    <t>76 PL 2052</t>
  </si>
  <si>
    <t>21:0118:001112</t>
  </si>
  <si>
    <t>21:0027:001210</t>
  </si>
  <si>
    <t>21:0027:001210:0001:0002:00</t>
  </si>
  <si>
    <t>76 PL 2053</t>
  </si>
  <si>
    <t>21:0118:001113</t>
  </si>
  <si>
    <t>21:0027:001211</t>
  </si>
  <si>
    <t>21:0027:001211:0001:0002:00</t>
  </si>
  <si>
    <t>76 PL 2100</t>
  </si>
  <si>
    <t>21:0118:001114</t>
  </si>
  <si>
    <t>21:0027:001212</t>
  </si>
  <si>
    <t>21:0027:001212:0001:0002:00</t>
  </si>
  <si>
    <t>76 PL 2101</t>
  </si>
  <si>
    <t>21:0118:001115</t>
  </si>
  <si>
    <t>21:0027:001213</t>
  </si>
  <si>
    <t>21:0027:001213:0001:0002:00</t>
  </si>
  <si>
    <t>76 PL 2103</t>
  </si>
  <si>
    <t>21:0118:001116</t>
  </si>
  <si>
    <t>21:0027:001214</t>
  </si>
  <si>
    <t>21:0027:001214:0001:0002:00</t>
  </si>
  <si>
    <t>76 PL 2104</t>
  </si>
  <si>
    <t>21:0118:001117</t>
  </si>
  <si>
    <t>21:0027:001215</t>
  </si>
  <si>
    <t>21:0027:001215:0001:0002:00</t>
  </si>
  <si>
    <t>76 PL 2106</t>
  </si>
  <si>
    <t>21:0118:001118</t>
  </si>
  <si>
    <t>21:0027:001216</t>
  </si>
  <si>
    <t>21:0027:001216:0001:0002:00</t>
  </si>
  <si>
    <t>76 PL 2107</t>
  </si>
  <si>
    <t>21:0118:001119</t>
  </si>
  <si>
    <t>21:0027:001217</t>
  </si>
  <si>
    <t>21:0027:001217:0001:0002:00</t>
  </si>
  <si>
    <t>76 PL 2108</t>
  </si>
  <si>
    <t>21:0118:001120</t>
  </si>
  <si>
    <t>21:0027:001218</t>
  </si>
  <si>
    <t>21:0027:001218:0001:0002:00</t>
  </si>
  <si>
    <t>76 PL 2109</t>
  </si>
  <si>
    <t>21:0118:001121</t>
  </si>
  <si>
    <t>21:0027:001219</t>
  </si>
  <si>
    <t>21:0027:001219:0001:0002:00</t>
  </si>
  <si>
    <t>76 PL 2110</t>
  </si>
  <si>
    <t>21:0118:001122</t>
  </si>
  <si>
    <t>21:0027:001220</t>
  </si>
  <si>
    <t>21:0027:001220:0001:0002:00</t>
  </si>
  <si>
    <t>76 PL 2111</t>
  </si>
  <si>
    <t>21:0118:001123</t>
  </si>
  <si>
    <t>21:0027:001221</t>
  </si>
  <si>
    <t>21:0027:001221:0001:0002:00</t>
  </si>
  <si>
    <t>76 PL 2115</t>
  </si>
  <si>
    <t>21:0118:001124</t>
  </si>
  <si>
    <t>21:0027:001222</t>
  </si>
  <si>
    <t>21:0027:001222:0001:0002:00</t>
  </si>
  <si>
    <t>76 PL 2116</t>
  </si>
  <si>
    <t>21:0118:001125</t>
  </si>
  <si>
    <t>21:0027:001223</t>
  </si>
  <si>
    <t>21:0027:001223:0001:0002:00</t>
  </si>
  <si>
    <t>76 PL 2117</t>
  </si>
  <si>
    <t>21:0118:001126</t>
  </si>
  <si>
    <t>21:0027:001224</t>
  </si>
  <si>
    <t>21:0027:001224:0001:0002:00</t>
  </si>
  <si>
    <t>76 PL 2118</t>
  </si>
  <si>
    <t>21:0118:001127</t>
  </si>
  <si>
    <t>21:0027:001225</t>
  </si>
  <si>
    <t>21:0027:001225:0001:0002:00</t>
  </si>
  <si>
    <t>76 PL 2119</t>
  </si>
  <si>
    <t>21:0118:001128</t>
  </si>
  <si>
    <t>21:0027:001226</t>
  </si>
  <si>
    <t>21:0027:001226:0001:0002:01</t>
  </si>
  <si>
    <t>76 PL 2120</t>
  </si>
  <si>
    <t>21:0118:001129</t>
  </si>
  <si>
    <t>21:0027:001227</t>
  </si>
  <si>
    <t>21:0027:001227:0001:0002:00</t>
  </si>
  <si>
    <t>76 PL 2121</t>
  </si>
  <si>
    <t>21:0118:001130</t>
  </si>
  <si>
    <t>21:0027:001228</t>
  </si>
  <si>
    <t>21:0027:001228:0001:0002:00</t>
  </si>
  <si>
    <t>76 PL 2122</t>
  </si>
  <si>
    <t>21:0118:001131</t>
  </si>
  <si>
    <t>21:0027:001229</t>
  </si>
  <si>
    <t>21:0027:001229:0001:0002:00</t>
  </si>
  <si>
    <t>76 PL 2125</t>
  </si>
  <si>
    <t>21:0118:001132</t>
  </si>
  <si>
    <t>21:0027:001232</t>
  </si>
  <si>
    <t>21:0027:001232:0001:0002:00</t>
  </si>
  <si>
    <t>76 PL 2126</t>
  </si>
  <si>
    <t>21:0118:001133</t>
  </si>
  <si>
    <t>21:0027:001233</t>
  </si>
  <si>
    <t>21:0027:001233:0001:0002:00</t>
  </si>
  <si>
    <t>76 PL 2127</t>
  </si>
  <si>
    <t>21:0118:001134</t>
  </si>
  <si>
    <t>21:0027:001234</t>
  </si>
  <si>
    <t>21:0027:001234:0001:0002:00</t>
  </si>
  <si>
    <t>76 PL 2150</t>
  </si>
  <si>
    <t>21:0118:001135</t>
  </si>
  <si>
    <t>21:0027:001235</t>
  </si>
  <si>
    <t>21:0027:001235:0001:0002:00</t>
  </si>
  <si>
    <t>76 PL 2152</t>
  </si>
  <si>
    <t>21:0118:001136</t>
  </si>
  <si>
    <t>21:0027:001236</t>
  </si>
  <si>
    <t>21:0027:001236:0001:0002:00</t>
  </si>
  <si>
    <t>76 PL 2153</t>
  </si>
  <si>
    <t>21:0118:001137</t>
  </si>
  <si>
    <t>21:0027:001237</t>
  </si>
  <si>
    <t>21:0027:001237:0001:0002:00</t>
  </si>
  <si>
    <t>76 PL 2200</t>
  </si>
  <si>
    <t>21:0118:001138</t>
  </si>
  <si>
    <t>21:0027:001238</t>
  </si>
  <si>
    <t>21:0027:001238:0001:0002:00</t>
  </si>
  <si>
    <t>76 PL 2201</t>
  </si>
  <si>
    <t>21:0118:001139</t>
  </si>
  <si>
    <t>21:0027:001239</t>
  </si>
  <si>
    <t>21:0027:001239:0001:0002:00</t>
  </si>
  <si>
    <t>76 PL 2202</t>
  </si>
  <si>
    <t>21:0118:001140</t>
  </si>
  <si>
    <t>21:0027:001240</t>
  </si>
  <si>
    <t>21:0027:001240:0001:0002:00</t>
  </si>
  <si>
    <t>76 PL 2203</t>
  </si>
  <si>
    <t>21:0118:001141</t>
  </si>
  <si>
    <t>21:0027:001241</t>
  </si>
  <si>
    <t>21:0027:001241:0001:0002:00</t>
  </si>
  <si>
    <t>76 PL 2204</t>
  </si>
  <si>
    <t>21:0118:001142</t>
  </si>
  <si>
    <t>21:0027:001242</t>
  </si>
  <si>
    <t>21:0027:001242:0001:0002:00</t>
  </si>
  <si>
    <t>76 PL 2206</t>
  </si>
  <si>
    <t>21:0118:001143</t>
  </si>
  <si>
    <t>21:0027:001243</t>
  </si>
  <si>
    <t>21:0027:001243:0001:0002:00</t>
  </si>
  <si>
    <t>76 PL 2207</t>
  </si>
  <si>
    <t>21:0118:001144</t>
  </si>
  <si>
    <t>21:0027:001244</t>
  </si>
  <si>
    <t>21:0027:001244:0001:0002:00</t>
  </si>
  <si>
    <t>76 PL 2208</t>
  </si>
  <si>
    <t>21:0118:001145</t>
  </si>
  <si>
    <t>21:0027:001245</t>
  </si>
  <si>
    <t>21:0027:001245:0001:0002:00</t>
  </si>
  <si>
    <t>76 PL 2209</t>
  </si>
  <si>
    <t>21:0118:001146</t>
  </si>
  <si>
    <t>21:0027:001246</t>
  </si>
  <si>
    <t>21:0027:001246:0001:0002:00</t>
  </si>
  <si>
    <t>76 PL 2210</t>
  </si>
  <si>
    <t>21:0118:001147</t>
  </si>
  <si>
    <t>21:0027:001247</t>
  </si>
  <si>
    <t>21:0027:001247:0001:0002:01</t>
  </si>
  <si>
    <t>76 PL 2211</t>
  </si>
  <si>
    <t>21:0118:001148</t>
  </si>
  <si>
    <t>21:0027:001248</t>
  </si>
  <si>
    <t>21:0027:001248:0001:0002:00</t>
  </si>
  <si>
    <t>76 PL 2215</t>
  </si>
  <si>
    <t>21:0118:001149</t>
  </si>
  <si>
    <t>21:0027:001249</t>
  </si>
  <si>
    <t>21:0027:001249:0001:0002:00</t>
  </si>
  <si>
    <t>76 PL 2216</t>
  </si>
  <si>
    <t>21:0118:001150</t>
  </si>
  <si>
    <t>21:0027:001250</t>
  </si>
  <si>
    <t>21:0027:001250:0001:0002:00</t>
  </si>
  <si>
    <t>76 PL 2217</t>
  </si>
  <si>
    <t>21:0118:001151</t>
  </si>
  <si>
    <t>21:0027:001251</t>
  </si>
  <si>
    <t>21:0027:001251:0001:0002:00</t>
  </si>
  <si>
    <t>76 PL 2218</t>
  </si>
  <si>
    <t>21:0118:001152</t>
  </si>
  <si>
    <t>21:0027:001252</t>
  </si>
  <si>
    <t>21:0027:001252:0001:0002:00</t>
  </si>
  <si>
    <t>76 PL 2219</t>
  </si>
  <si>
    <t>21:0118:001153</t>
  </si>
  <si>
    <t>21:0027:001253</t>
  </si>
  <si>
    <t>21:0027:001253:0001:0002:00</t>
  </si>
  <si>
    <t>76 PL 2220</t>
  </si>
  <si>
    <t>21:0118:001154</t>
  </si>
  <si>
    <t>21:0027:001254</t>
  </si>
  <si>
    <t>21:0027:001254:0001:0002:00</t>
  </si>
  <si>
    <t>76 PL 2221</t>
  </si>
  <si>
    <t>21:0118:001155</t>
  </si>
  <si>
    <t>21:0027:001255</t>
  </si>
  <si>
    <t>21:0027:001255:0001:0002:00</t>
  </si>
  <si>
    <t>76 PL 2224</t>
  </si>
  <si>
    <t>21:0118:001156</t>
  </si>
  <si>
    <t>21:0027:001258</t>
  </si>
  <si>
    <t>21:0027:001258:0001:0002:00</t>
  </si>
  <si>
    <t>76 PL 2225</t>
  </si>
  <si>
    <t>21:0118:001157</t>
  </si>
  <si>
    <t>21:0027:001259</t>
  </si>
  <si>
    <t>21:0027:001259:0001:0002:00</t>
  </si>
  <si>
    <t>76 PL 2226</t>
  </si>
  <si>
    <t>21:0118:001158</t>
  </si>
  <si>
    <t>21:0027:001260</t>
  </si>
  <si>
    <t>21:0027:001260:0001:0002:00</t>
  </si>
  <si>
    <t>76 PL 2227</t>
  </si>
  <si>
    <t>21:0118:001159</t>
  </si>
  <si>
    <t>21:0027:001261</t>
  </si>
  <si>
    <t>21:0027:001261:0001:0002:00</t>
  </si>
  <si>
    <t>76 PL 2250</t>
  </si>
  <si>
    <t>21:0118:001160</t>
  </si>
  <si>
    <t>21:0027:001262</t>
  </si>
  <si>
    <t>21:0027:001262:0001:0002:00</t>
  </si>
  <si>
    <t>76 PL 2251</t>
  </si>
  <si>
    <t>21:0118:001161</t>
  </si>
  <si>
    <t>21:0027:001263</t>
  </si>
  <si>
    <t>21:0027:001263:0001:0002:00</t>
  </si>
  <si>
    <t>76 PL 2252</t>
  </si>
  <si>
    <t>21:0118:001162</t>
  </si>
  <si>
    <t>21:0027:001264</t>
  </si>
  <si>
    <t>21:0027:001264:0001:0002:00</t>
  </si>
  <si>
    <t>76 PL 2253</t>
  </si>
  <si>
    <t>21:0118:001163</t>
  </si>
  <si>
    <t>21:0027:001265</t>
  </si>
  <si>
    <t>21:0027:001265:0001:0002:00</t>
  </si>
  <si>
    <t>76 PL 2300</t>
  </si>
  <si>
    <t>21:0118:001164</t>
  </si>
  <si>
    <t>21:0027:001266</t>
  </si>
  <si>
    <t>21:0027:001266:0001:0002:00</t>
  </si>
  <si>
    <t>76 PL 2301</t>
  </si>
  <si>
    <t>21:0118:001165</t>
  </si>
  <si>
    <t>21:0027:001267</t>
  </si>
  <si>
    <t>21:0027:001267:0001:0002:00</t>
  </si>
  <si>
    <t>76 PL 2302</t>
  </si>
  <si>
    <t>21:0118:001166</t>
  </si>
  <si>
    <t>21:0027:001268</t>
  </si>
  <si>
    <t>21:0027:001268:0001:0002:00</t>
  </si>
  <si>
    <t>76 PL 2303</t>
  </si>
  <si>
    <t>21:0118:001167</t>
  </si>
  <si>
    <t>21:0027:001269</t>
  </si>
  <si>
    <t>21:0027:001269:0001:0002:00</t>
  </si>
  <si>
    <t>76 PL 2304</t>
  </si>
  <si>
    <t>21:0118:001168</t>
  </si>
  <si>
    <t>21:0027:001270</t>
  </si>
  <si>
    <t>21:0027:001270:0001:0002:00</t>
  </si>
  <si>
    <t>76 PL 2306</t>
  </si>
  <si>
    <t>21:0118:001169</t>
  </si>
  <si>
    <t>21:0027:001271</t>
  </si>
  <si>
    <t>21:0027:001271:0001:0002:00</t>
  </si>
  <si>
    <t>76 PL 2307</t>
  </si>
  <si>
    <t>21:0118:001170</t>
  </si>
  <si>
    <t>21:0027:001272</t>
  </si>
  <si>
    <t>21:0027:001272:0001:0002:00</t>
  </si>
  <si>
    <t>76 PL 2308</t>
  </si>
  <si>
    <t>21:0118:001171</t>
  </si>
  <si>
    <t>21:0027:001273</t>
  </si>
  <si>
    <t>21:0027:001273:0001:0002:00</t>
  </si>
  <si>
    <t>76 PL 2309</t>
  </si>
  <si>
    <t>21:0118:001172</t>
  </si>
  <si>
    <t>21:0027:001274</t>
  </si>
  <si>
    <t>21:0027:001274:0001:0002:00</t>
  </si>
  <si>
    <t>76 PL 2310</t>
  </si>
  <si>
    <t>21:0118:001173</t>
  </si>
  <si>
    <t>21:0027:001275</t>
  </si>
  <si>
    <t>21:0027:001275:0001:0002:00</t>
  </si>
  <si>
    <t>76 PL 2315</t>
  </si>
  <si>
    <t>21:0118:001174</t>
  </si>
  <si>
    <t>21:0027:001276</t>
  </si>
  <si>
    <t>21:0027:001276:0001:0002:00</t>
  </si>
  <si>
    <t>76 PL 2316</t>
  </si>
  <si>
    <t>21:0118:001175</t>
  </si>
  <si>
    <t>21:0027:001277</t>
  </si>
  <si>
    <t>21:0027:001277:0001:0002:00</t>
  </si>
  <si>
    <t>76 PL 2317</t>
  </si>
  <si>
    <t>21:0118:001176</t>
  </si>
  <si>
    <t>21:0027:001278</t>
  </si>
  <si>
    <t>21:0027:001278:0001:0002:00</t>
  </si>
  <si>
    <t>76 PL 2318</t>
  </si>
  <si>
    <t>21:0118:001177</t>
  </si>
  <si>
    <t>21:0027:001279</t>
  </si>
  <si>
    <t>21:0027:001279:0001:0002:00</t>
  </si>
  <si>
    <t>76 PL 2319</t>
  </si>
  <si>
    <t>21:0118:001178</t>
  </si>
  <si>
    <t>21:0027:001280</t>
  </si>
  <si>
    <t>21:0027:001280:0001:0002:00</t>
  </si>
  <si>
    <t>76 PL 2320</t>
  </si>
  <si>
    <t>21:0118:001179</t>
  </si>
  <si>
    <t>21:0027:001281</t>
  </si>
  <si>
    <t>21:0027:001281:0001:0002:00</t>
  </si>
  <si>
    <t>76 PL 2321</t>
  </si>
  <si>
    <t>21:0118:001180</t>
  </si>
  <si>
    <t>21:0027:001282</t>
  </si>
  <si>
    <t>21:0027:001282:0001:0002:00</t>
  </si>
  <si>
    <t>76 PL 2324</t>
  </si>
  <si>
    <t>21:0118:001181</t>
  </si>
  <si>
    <t>21:0027:001285</t>
  </si>
  <si>
    <t>21:0027:001285:0001:0002:00</t>
  </si>
  <si>
    <t>76 PL 2325</t>
  </si>
  <si>
    <t>21:0118:001182</t>
  </si>
  <si>
    <t>21:0027:001286</t>
  </si>
  <si>
    <t>21:0027:001286:0001:0002:00</t>
  </si>
  <si>
    <t>76 PL 2326</t>
  </si>
  <si>
    <t>21:0118:001183</t>
  </si>
  <si>
    <t>21:0027:001287</t>
  </si>
  <si>
    <t>21:0027:001287:0001:0002:00</t>
  </si>
  <si>
    <t>76 PL 2327</t>
  </si>
  <si>
    <t>21:0118:001184</t>
  </si>
  <si>
    <t>21:0027:001288</t>
  </si>
  <si>
    <t>21:0027:001288:0001:0002:00</t>
  </si>
  <si>
    <t>76 PL 2350</t>
  </si>
  <si>
    <t>21:0118:001185</t>
  </si>
  <si>
    <t>21:0027:001289</t>
  </si>
  <si>
    <t>21:0027:001289:0001:0002:00</t>
  </si>
  <si>
    <t>76 PL 2351</t>
  </si>
  <si>
    <t>21:0118:001186</t>
  </si>
  <si>
    <t>21:0027:001290</t>
  </si>
  <si>
    <t>21:0027:001290:0001:0002:00</t>
  </si>
  <si>
    <t>76 PL 2352</t>
  </si>
  <si>
    <t>21:0118:001187</t>
  </si>
  <si>
    <t>21:0027:001291</t>
  </si>
  <si>
    <t>21:0027:001291:0001:0002:00</t>
  </si>
  <si>
    <t>76 PL 2353</t>
  </si>
  <si>
    <t>21:0118:001188</t>
  </si>
  <si>
    <t>21:0027:001292</t>
  </si>
  <si>
    <t>21:0027:001292:0001:0002:00</t>
  </si>
  <si>
    <t>76 PL 2400</t>
  </si>
  <si>
    <t>21:0118:001189</t>
  </si>
  <si>
    <t>21:0027:001293</t>
  </si>
  <si>
    <t>21:0027:001293:0001:0002:00</t>
  </si>
  <si>
    <t>76 PL 2402</t>
  </si>
  <si>
    <t>21:0118:001190</t>
  </si>
  <si>
    <t>21:0027:001294</t>
  </si>
  <si>
    <t>21:0027:001294:0001:0002:00</t>
  </si>
  <si>
    <t>76 PL 2403</t>
  </si>
  <si>
    <t>21:0118:001191</t>
  </si>
  <si>
    <t>21:0027:001295</t>
  </si>
  <si>
    <t>21:0027:001295:0001:0002:01</t>
  </si>
  <si>
    <t>76 PL 2404</t>
  </si>
  <si>
    <t>21:0118:001192</t>
  </si>
  <si>
    <t>21:0027:001296</t>
  </si>
  <si>
    <t>21:0027:001296:0001:0002:00</t>
  </si>
  <si>
    <t>76 PL 2406</t>
  </si>
  <si>
    <t>21:0118:001193</t>
  </si>
  <si>
    <t>21:0027:001297</t>
  </si>
  <si>
    <t>21:0027:001297:0001:0002:00</t>
  </si>
  <si>
    <t>76 PL 2407</t>
  </si>
  <si>
    <t>21:0118:001194</t>
  </si>
  <si>
    <t>21:0027:001298</t>
  </si>
  <si>
    <t>21:0027:001298:0001:0002:00</t>
  </si>
  <si>
    <t>76 PL 2408</t>
  </si>
  <si>
    <t>21:0118:001195</t>
  </si>
  <si>
    <t>21:0027:001299</t>
  </si>
  <si>
    <t>21:0027:001299:0001:0002:00</t>
  </si>
  <si>
    <t>76 PL 2411</t>
  </si>
  <si>
    <t>21:0118:001196</t>
  </si>
  <si>
    <t>21:0027:001301</t>
  </si>
  <si>
    <t>21:0027:001301:0001:0002:00</t>
  </si>
  <si>
    <t>76 PL 2415</t>
  </si>
  <si>
    <t>21:0118:001197</t>
  </si>
  <si>
    <t>21:0027:001302</t>
  </si>
  <si>
    <t>21:0027:001302:0001:0002:00</t>
  </si>
  <si>
    <t>76 PL 2416</t>
  </si>
  <si>
    <t>21:0118:001198</t>
  </si>
  <si>
    <t>21:0027:001303</t>
  </si>
  <si>
    <t>21:0027:001303:0001:0002:00</t>
  </si>
  <si>
    <t>76 PL 2417</t>
  </si>
  <si>
    <t>21:0118:001199</t>
  </si>
  <si>
    <t>21:0027:001304</t>
  </si>
  <si>
    <t>21:0027:001304:0001:0002:00</t>
  </si>
  <si>
    <t>76 PL 2418</t>
  </si>
  <si>
    <t>21:0118:001200</t>
  </si>
  <si>
    <t>21:0027:001305</t>
  </si>
  <si>
    <t>21:0027:001305:0001:0002:00</t>
  </si>
  <si>
    <t>76 PL 2419</t>
  </si>
  <si>
    <t>21:0118:001201</t>
  </si>
  <si>
    <t>21:0027:001306</t>
  </si>
  <si>
    <t>21:0027:001306:0001:0002:00</t>
  </si>
  <si>
    <t>76 PL 2420</t>
  </si>
  <si>
    <t>21:0118:001202</t>
  </si>
  <si>
    <t>21:0027:001307</t>
  </si>
  <si>
    <t>21:0027:001307:0001:0002:00</t>
  </si>
  <si>
    <t>76 PL 2424</t>
  </si>
  <si>
    <t>21:0118:001203</t>
  </si>
  <si>
    <t>21:0027:001310</t>
  </si>
  <si>
    <t>21:0027:001310:0001:0002:00</t>
  </si>
  <si>
    <t>76 PL 2425</t>
  </si>
  <si>
    <t>21:0118:001204</t>
  </si>
  <si>
    <t>21:0027:001311</t>
  </si>
  <si>
    <t>21:0027:001311:0001:0002:00</t>
  </si>
  <si>
    <t>76 PL 2426</t>
  </si>
  <si>
    <t>21:0118:001205</t>
  </si>
  <si>
    <t>21:0027:001312</t>
  </si>
  <si>
    <t>21:0027:001312:0001:0002:00</t>
  </si>
  <si>
    <t>76 PL 2427</t>
  </si>
  <si>
    <t>21:0118:001206</t>
  </si>
  <si>
    <t>21:0027:001313</t>
  </si>
  <si>
    <t>21:0027:001313:0001:0002:00</t>
  </si>
  <si>
    <t>76 PL 2450</t>
  </si>
  <si>
    <t>21:0118:001207</t>
  </si>
  <si>
    <t>21:0027:001314</t>
  </si>
  <si>
    <t>21:0027:001314:0001:0002:00</t>
  </si>
  <si>
    <t>76 PL 2451</t>
  </si>
  <si>
    <t>21:0118:001208</t>
  </si>
  <si>
    <t>21:0027:001315</t>
  </si>
  <si>
    <t>21:0027:001315:0001:0002:00</t>
  </si>
  <si>
    <t>76 PL 2452</t>
  </si>
  <si>
    <t>21:0118:001209</t>
  </si>
  <si>
    <t>21:0027:001316</t>
  </si>
  <si>
    <t>21:0027:001316:0001:0002:00</t>
  </si>
  <si>
    <t>76 PL 2453</t>
  </si>
  <si>
    <t>21:0118:001210</t>
  </si>
  <si>
    <t>21:0027:001317</t>
  </si>
  <si>
    <t>21:0027:001317:0001:0002:00</t>
  </si>
  <si>
    <t>76 PL 2504</t>
  </si>
  <si>
    <t>21:0118:001211</t>
  </si>
  <si>
    <t>21:0027:001318</t>
  </si>
  <si>
    <t>21:0027:001318:0001:0002:00</t>
  </si>
  <si>
    <t>76 PL 2505</t>
  </si>
  <si>
    <t>21:0118:001212</t>
  </si>
  <si>
    <t>21:0027:001319</t>
  </si>
  <si>
    <t>21:0027:001319:0001:0002:01</t>
  </si>
  <si>
    <t>76 PL 2506</t>
  </si>
  <si>
    <t>21:0118:001213</t>
  </si>
  <si>
    <t>21:0027:001320</t>
  </si>
  <si>
    <t>21:0027:001320:0001:0002:00</t>
  </si>
  <si>
    <t>76 PL 2507</t>
  </si>
  <si>
    <t>21:0118:001214</t>
  </si>
  <si>
    <t>21:0027:001321</t>
  </si>
  <si>
    <t>21:0027:001321:0001:0002:00</t>
  </si>
  <si>
    <t>76 PL 2508</t>
  </si>
  <si>
    <t>21:0118:001215</t>
  </si>
  <si>
    <t>21:0027:001322</t>
  </si>
  <si>
    <t>21:0027:001322:0001:0002:00</t>
  </si>
  <si>
    <t>76 PL 2509</t>
  </si>
  <si>
    <t>21:0118:001216</t>
  </si>
  <si>
    <t>21:0027:001323</t>
  </si>
  <si>
    <t>21:0027:001323:0001:0002:00</t>
  </si>
  <si>
    <t>76 PL 2510</t>
  </si>
  <si>
    <t>21:0118:001217</t>
  </si>
  <si>
    <t>21:0027:001324</t>
  </si>
  <si>
    <t>21:0027:001324:0001:0002:00</t>
  </si>
  <si>
    <t>76 PL 2511</t>
  </si>
  <si>
    <t>21:0118:001218</t>
  </si>
  <si>
    <t>21:0027:001325</t>
  </si>
  <si>
    <t>21:0027:001325:0001:0002:00</t>
  </si>
  <si>
    <t>76 PL 2515</t>
  </si>
  <si>
    <t>21:0118:001219</t>
  </si>
  <si>
    <t>21:0027:001326</t>
  </si>
  <si>
    <t>21:0027:001326:0001:0002:00</t>
  </si>
  <si>
    <t>76 PL 2516</t>
  </si>
  <si>
    <t>21:0118:001220</t>
  </si>
  <si>
    <t>21:0027:001327</t>
  </si>
  <si>
    <t>21:0027:001327:0001:0002:00</t>
  </si>
  <si>
    <t>76 PL 2517</t>
  </si>
  <si>
    <t>21:0118:001221</t>
  </si>
  <si>
    <t>21:0027:001328</t>
  </si>
  <si>
    <t>21:0027:001328:0001:0002:00</t>
  </si>
  <si>
    <t>76 PL 2518</t>
  </si>
  <si>
    <t>21:0118:001222</t>
  </si>
  <si>
    <t>21:0027:001329</t>
  </si>
  <si>
    <t>21:0027:001329:0001:0002:00</t>
  </si>
  <si>
    <t>76 PL 2519</t>
  </si>
  <si>
    <t>21:0118:001223</t>
  </si>
  <si>
    <t>21:0027:001330</t>
  </si>
  <si>
    <t>21:0027:001330:0001:0002:00</t>
  </si>
  <si>
    <t>76 PL 2520</t>
  </si>
  <si>
    <t>21:0118:001224</t>
  </si>
  <si>
    <t>21:0027:001331</t>
  </si>
  <si>
    <t>21:0027:001331:0001:0002:00</t>
  </si>
  <si>
    <t>76 PL 2521</t>
  </si>
  <si>
    <t>21:0118:001225</t>
  </si>
  <si>
    <t>21:0027:001332</t>
  </si>
  <si>
    <t>21:0027:001332:0001:0002:00</t>
  </si>
  <si>
    <t>76 PL 2524</t>
  </si>
  <si>
    <t>21:0118:001226</t>
  </si>
  <si>
    <t>21:0027:001334</t>
  </si>
  <si>
    <t>21:0027:001334:0001:0002:00</t>
  </si>
  <si>
    <t>76 PL 2525</t>
  </si>
  <si>
    <t>21:0118:001227</t>
  </si>
  <si>
    <t>21:0027:001335</t>
  </si>
  <si>
    <t>21:0027:001335:0001:0002:00</t>
  </si>
  <si>
    <t>76 PL 2526</t>
  </si>
  <si>
    <t>21:0118:001228</t>
  </si>
  <si>
    <t>21:0027:001336</t>
  </si>
  <si>
    <t>21:0027:001336:0001:0002:00</t>
  </si>
  <si>
    <t>76 PL 2527</t>
  </si>
  <si>
    <t>21:0118:001229</t>
  </si>
  <si>
    <t>21:0027:001337</t>
  </si>
  <si>
    <t>21:0027:001337:0001:0002:00</t>
  </si>
  <si>
    <t>76 PL 2550</t>
  </si>
  <si>
    <t>21:0118:001230</t>
  </si>
  <si>
    <t>21:0027:001338</t>
  </si>
  <si>
    <t>21:0027:001338:0001:0002:00</t>
  </si>
  <si>
    <t>76 PL 2551</t>
  </si>
  <si>
    <t>21:0118:001231</t>
  </si>
  <si>
    <t>21:0027:001339</t>
  </si>
  <si>
    <t>21:0027:001339:0001:0002:00</t>
  </si>
  <si>
    <t>76 PL 2552</t>
  </si>
  <si>
    <t>21:0118:001232</t>
  </si>
  <si>
    <t>21:0027:001340</t>
  </si>
  <si>
    <t>21:0027:001340:0001:0002:00</t>
  </si>
  <si>
    <t>76 PL 2553</t>
  </si>
  <si>
    <t>21:0118:001233</t>
  </si>
  <si>
    <t>21:0027:001341</t>
  </si>
  <si>
    <t>21:0027:001341:0001:0002:00</t>
  </si>
  <si>
    <t>76 PL 2600</t>
  </si>
  <si>
    <t>21:0118:001234</t>
  </si>
  <si>
    <t>21:0027:001342</t>
  </si>
  <si>
    <t>21:0027:001342:0001:0002:00</t>
  </si>
  <si>
    <t>76 PL 2601</t>
  </si>
  <si>
    <t>21:0118:001235</t>
  </si>
  <si>
    <t>21:0027:001343</t>
  </si>
  <si>
    <t>21:0027:001343:0001:0002:00</t>
  </si>
  <si>
    <t>76 PL 2603</t>
  </si>
  <si>
    <t>21:0118:001236</t>
  </si>
  <si>
    <t>21:0027:001344</t>
  </si>
  <si>
    <t>21:0027:001344:0001:0002:00</t>
  </si>
  <si>
    <t>76 PL 2604</t>
  </si>
  <si>
    <t>21:0118:001237</t>
  </si>
  <si>
    <t>21:0027:001345</t>
  </si>
  <si>
    <t>21:0027:001345:0001:0002:00</t>
  </si>
  <si>
    <t>76 PL 2605</t>
  </si>
  <si>
    <t>21:0118:001238</t>
  </si>
  <si>
    <t>21:0027:001346</t>
  </si>
  <si>
    <t>21:0027:001346:0001:0002:00</t>
  </si>
  <si>
    <t>76 PL 2606</t>
  </si>
  <si>
    <t>21:0118:001239</t>
  </si>
  <si>
    <t>21:0027:001347</t>
  </si>
  <si>
    <t>21:0027:001347:0001:0002:00</t>
  </si>
  <si>
    <t>76 PL 2607</t>
  </si>
  <si>
    <t>21:0118:001240</t>
  </si>
  <si>
    <t>21:0027:001348</t>
  </si>
  <si>
    <t>21:0027:001348:0001:0002:00</t>
  </si>
  <si>
    <t>76 PL 2608</t>
  </si>
  <si>
    <t>21:0118:001241</t>
  </si>
  <si>
    <t>21:0027:001349</t>
  </si>
  <si>
    <t>21:0027:001349:0001:0002:00</t>
  </si>
  <si>
    <t>76 PL 2609</t>
  </si>
  <si>
    <t>21:0118:001242</t>
  </si>
  <si>
    <t>21:0027:001350</t>
  </si>
  <si>
    <t>21:0027:001350:0001:0002:00</t>
  </si>
  <si>
    <t>76 PL 2610</t>
  </si>
  <si>
    <t>21:0118:001243</t>
  </si>
  <si>
    <t>21:0027:001351</t>
  </si>
  <si>
    <t>21:0027:001351:0001:0002:00</t>
  </si>
  <si>
    <t>76 PL 2615</t>
  </si>
  <si>
    <t>21:0118:001244</t>
  </si>
  <si>
    <t>21:0027:001352</t>
  </si>
  <si>
    <t>21:0027:001352:0001:0002:00</t>
  </si>
  <si>
    <t>76 PL 2616</t>
  </si>
  <si>
    <t>21:0118:001245</t>
  </si>
  <si>
    <t>21:0027:001353</t>
  </si>
  <si>
    <t>21:0027:001353:0001:0002:00</t>
  </si>
  <si>
    <t>76 PL 2617</t>
  </si>
  <si>
    <t>21:0118:001246</t>
  </si>
  <si>
    <t>21:0027:001354</t>
  </si>
  <si>
    <t>21:0027:001354:0001:0002:00</t>
  </si>
  <si>
    <t>76 PL 2618</t>
  </si>
  <si>
    <t>21:0118:001247</t>
  </si>
  <si>
    <t>21:0027:001355</t>
  </si>
  <si>
    <t>21:0027:001355:0001:0002:00</t>
  </si>
  <si>
    <t>76 PL 2619</t>
  </si>
  <si>
    <t>21:0118:001248</t>
  </si>
  <si>
    <t>21:0027:001356</t>
  </si>
  <si>
    <t>21:0027:001356:0001:0002:00</t>
  </si>
  <si>
    <t>76 PL 2620</t>
  </si>
  <si>
    <t>21:0118:001249</t>
  </si>
  <si>
    <t>21:0027:001357</t>
  </si>
  <si>
    <t>21:0027:001357:0001:0002:00</t>
  </si>
  <si>
    <t>76 PL 2621</t>
  </si>
  <si>
    <t>21:0118:001250</t>
  </si>
  <si>
    <t>21:0027:001358</t>
  </si>
  <si>
    <t>21:0027:001358:0001:0002:00</t>
  </si>
  <si>
    <t>76 PL 2624</t>
  </si>
  <si>
    <t>21:0118:001251</t>
  </si>
  <si>
    <t>21:0027:001360</t>
  </si>
  <si>
    <t>21:0027:001360:0001:0002:00</t>
  </si>
  <si>
    <t>76 PL 2625</t>
  </si>
  <si>
    <t>21:0118:001252</t>
  </si>
  <si>
    <t>21:0027:001361</t>
  </si>
  <si>
    <t>21:0027:001361:0001:0002:00</t>
  </si>
  <si>
    <t>76 PL 2626</t>
  </si>
  <si>
    <t>21:0118:001253</t>
  </si>
  <si>
    <t>21:0027:001362</t>
  </si>
  <si>
    <t>21:0027:001362:0001:0002:01</t>
  </si>
  <si>
    <t>76 PL 2627</t>
  </si>
  <si>
    <t>21:0118:001254</t>
  </si>
  <si>
    <t>21:0027:001363</t>
  </si>
  <si>
    <t>21:0027:001363:0001:0002:00</t>
  </si>
  <si>
    <t>76 PL 2650</t>
  </si>
  <si>
    <t>21:0118:001255</t>
  </si>
  <si>
    <t>21:0027:001364</t>
  </si>
  <si>
    <t>21:0027:001364:0001:0002:00</t>
  </si>
  <si>
    <t>76 PL 2651</t>
  </si>
  <si>
    <t>21:0118:001256</t>
  </si>
  <si>
    <t>21:0027:001365</t>
  </si>
  <si>
    <t>21:0027:001365:0001:0002:00</t>
  </si>
  <si>
    <t>76 PL 2652</t>
  </si>
  <si>
    <t>21:0118:001257</t>
  </si>
  <si>
    <t>21:0027:001366</t>
  </si>
  <si>
    <t>21:0027:001366:0001:0002:00</t>
  </si>
  <si>
    <t>76 PL 2653</t>
  </si>
  <si>
    <t>21:0118:001258</t>
  </si>
  <si>
    <t>21:0027:001367</t>
  </si>
  <si>
    <t>21:0027:001367:0001:0002:00</t>
  </si>
  <si>
    <t>76 PL 2700</t>
  </si>
  <si>
    <t>21:0118:001259</t>
  </si>
  <si>
    <t>21:0027:001368</t>
  </si>
  <si>
    <t>21:0027:001368:0001:0002:00</t>
  </si>
  <si>
    <t>76 PL 2701</t>
  </si>
  <si>
    <t>21:0118:001260</t>
  </si>
  <si>
    <t>21:0027:001369</t>
  </si>
  <si>
    <t>21:0027:001369:0001:0002:00</t>
  </si>
  <si>
    <t>76 PL 2703</t>
  </si>
  <si>
    <t>21:0118:001261</t>
  </si>
  <si>
    <t>21:0027:001370</t>
  </si>
  <si>
    <t>21:0027:001370:0001:0002:00</t>
  </si>
  <si>
    <t>76 PL 2705</t>
  </si>
  <si>
    <t>21:0118:001262</t>
  </si>
  <si>
    <t>21:0027:001372</t>
  </si>
  <si>
    <t>21:0027:001372:0001:0002:00</t>
  </si>
  <si>
    <t>76 PL 2706</t>
  </si>
  <si>
    <t>21:0118:001263</t>
  </si>
  <si>
    <t>21:0027:001373</t>
  </si>
  <si>
    <t>21:0027:001373:0001:0002:00</t>
  </si>
  <si>
    <t>76 PL 2707</t>
  </si>
  <si>
    <t>21:0118:001264</t>
  </si>
  <si>
    <t>21:0027:001374</t>
  </si>
  <si>
    <t>21:0027:001374:0001:0002:00</t>
  </si>
  <si>
    <t>76 PL 2708</t>
  </si>
  <si>
    <t>21:0118:001265</t>
  </si>
  <si>
    <t>21:0027:001375</t>
  </si>
  <si>
    <t>21:0027:001375:0001:0002:00</t>
  </si>
  <si>
    <t>76 PL 2709</t>
  </si>
  <si>
    <t>21:0118:001266</t>
  </si>
  <si>
    <t>21:0027:001376</t>
  </si>
  <si>
    <t>21:0027:001376:0001:0002:00</t>
  </si>
  <si>
    <t>76 PL 2710</t>
  </si>
  <si>
    <t>21:0118:001267</t>
  </si>
  <si>
    <t>21:0027:001377</t>
  </si>
  <si>
    <t>21:0027:001377:0001:0002:00</t>
  </si>
  <si>
    <t>76 PL 2711</t>
  </si>
  <si>
    <t>21:0118:001268</t>
  </si>
  <si>
    <t>21:0027:001378</t>
  </si>
  <si>
    <t>21:0027:001378:0001:0002:00</t>
  </si>
  <si>
    <t>76 PL 2716</t>
  </si>
  <si>
    <t>21:0118:001269</t>
  </si>
  <si>
    <t>21:0027:001380</t>
  </si>
  <si>
    <t>21:0027:001380:0001:0002:00</t>
  </si>
  <si>
    <t>76 PL 2717</t>
  </si>
  <si>
    <t>21:0118:001270</t>
  </si>
  <si>
    <t>21:0027:001381</t>
  </si>
  <si>
    <t>21:0027:001381:0001:0002:01</t>
  </si>
  <si>
    <t>76 PL 2718</t>
  </si>
  <si>
    <t>21:0118:001271</t>
  </si>
  <si>
    <t>21:0027:001382</t>
  </si>
  <si>
    <t>21:0027:001382:0001:0002:00</t>
  </si>
  <si>
    <t>76 PL 2719</t>
  </si>
  <si>
    <t>21:0118:001272</t>
  </si>
  <si>
    <t>21:0027:001383</t>
  </si>
  <si>
    <t>21:0027:001383:0001:0002:00</t>
  </si>
  <si>
    <t>76 PL 2720</t>
  </si>
  <si>
    <t>21:0118:001273</t>
  </si>
  <si>
    <t>21:0027:001384</t>
  </si>
  <si>
    <t>21:0027:001384:0001:0002:00</t>
  </si>
  <si>
    <t>76 PL 2721</t>
  </si>
  <si>
    <t>21:0118:001274</t>
  </si>
  <si>
    <t>21:0027:001385</t>
  </si>
  <si>
    <t>21:0027:001385:0001:0002:00</t>
  </si>
  <si>
    <t>76 PL 2723</t>
  </si>
  <si>
    <t>21:0118:001275</t>
  </si>
  <si>
    <t>21:0027:001387</t>
  </si>
  <si>
    <t>21:0027:001387:0001:0002:00</t>
  </si>
  <si>
    <t>76 PL 2724</t>
  </si>
  <si>
    <t>21:0118:001276</t>
  </si>
  <si>
    <t>21:0027:001388</t>
  </si>
  <si>
    <t>21:0027:001388:0001:0002:00</t>
  </si>
  <si>
    <t>76 PL 2725</t>
  </si>
  <si>
    <t>21:0118:001277</t>
  </si>
  <si>
    <t>21:0027:001389</t>
  </si>
  <si>
    <t>21:0027:001389:0001:0002:00</t>
  </si>
  <si>
    <t>76 PL 2750</t>
  </si>
  <si>
    <t>21:0118:001278</t>
  </si>
  <si>
    <t>21:0027:001390</t>
  </si>
  <si>
    <t>21:0027:001390:0001:0002:00</t>
  </si>
  <si>
    <t>76 PL 2751</t>
  </si>
  <si>
    <t>21:0118:001279</t>
  </si>
  <si>
    <t>21:0027:001391</t>
  </si>
  <si>
    <t>21:0027:001391:0001:0002:00</t>
  </si>
  <si>
    <t>76 PL 2752</t>
  </si>
  <si>
    <t>21:0118:001280</t>
  </si>
  <si>
    <t>21:0027:001392</t>
  </si>
  <si>
    <t>21:0027:001392:0001:0002:00</t>
  </si>
  <si>
    <t>76 PL 2753</t>
  </si>
  <si>
    <t>21:0118:001281</t>
  </si>
  <si>
    <t>21:0027:001393</t>
  </si>
  <si>
    <t>21:0027:001393:0001:0002:00</t>
  </si>
  <si>
    <t>76 PL 2801</t>
  </si>
  <si>
    <t>21:0118:001282</t>
  </si>
  <si>
    <t>21:0027:001394</t>
  </si>
  <si>
    <t>21:0027:001394:0001:0002:00</t>
  </si>
  <si>
    <t>76 PL 2802</t>
  </si>
  <si>
    <t>21:0118:001283</t>
  </si>
  <si>
    <t>21:0027:001395</t>
  </si>
  <si>
    <t>21:0027:001395:0001:0002:00</t>
  </si>
  <si>
    <t>76 PL 2803</t>
  </si>
  <si>
    <t>21:0118:001284</t>
  </si>
  <si>
    <t>21:0027:001396</t>
  </si>
  <si>
    <t>21:0027:001396:0001:0002:00</t>
  </si>
  <si>
    <t>76 PL 2804</t>
  </si>
  <si>
    <t>21:0118:001285</t>
  </si>
  <si>
    <t>21:0027:001397</t>
  </si>
  <si>
    <t>21:0027:001397:0001:0002:00</t>
  </si>
  <si>
    <t>76 PL 2805</t>
  </si>
  <si>
    <t>21:0118:001286</t>
  </si>
  <si>
    <t>21:0027:001398</t>
  </si>
  <si>
    <t>21:0027:001398:0001:0002:00</t>
  </si>
  <si>
    <t>76 PL 2806</t>
  </si>
  <si>
    <t>21:0118:001287</t>
  </si>
  <si>
    <t>21:0027:001399</t>
  </si>
  <si>
    <t>21:0027:001399:0001:0002:01</t>
  </si>
  <si>
    <t>76 PL 2807</t>
  </si>
  <si>
    <t>21:0118:001288</t>
  </si>
  <si>
    <t>21:0027:001400</t>
  </si>
  <si>
    <t>21:0027:001400:0001:0002:00</t>
  </si>
  <si>
    <t>76 PL 2808</t>
  </si>
  <si>
    <t>21:0118:001289</t>
  </si>
  <si>
    <t>21:0027:001401</t>
  </si>
  <si>
    <t>21:0027:001401:0001:0002:00</t>
  </si>
  <si>
    <t>76 PL 2809</t>
  </si>
  <si>
    <t>21:0118:001290</t>
  </si>
  <si>
    <t>21:0027:001402</t>
  </si>
  <si>
    <t>21:0027:001402:0001:0002:00</t>
  </si>
  <si>
    <t>76 PL 2811</t>
  </si>
  <si>
    <t>21:0118:001291</t>
  </si>
  <si>
    <t>21:0027:001403</t>
  </si>
  <si>
    <t>21:0027:001403:0001:0002:00</t>
  </si>
  <si>
    <t>76 PL 2815</t>
  </si>
  <si>
    <t>21:0118:001292</t>
  </si>
  <si>
    <t>21:0027:001404</t>
  </si>
  <si>
    <t>21:0027:001404:0001:0002:00</t>
  </si>
  <si>
    <t>76 PL 2817</t>
  </si>
  <si>
    <t>21:0118:001293</t>
  </si>
  <si>
    <t>21:0027:001405</t>
  </si>
  <si>
    <t>21:0027:001405:0001:0002:00</t>
  </si>
  <si>
    <t>76 PL 2818</t>
  </si>
  <si>
    <t>21:0118:001294</t>
  </si>
  <si>
    <t>21:0027:001406</t>
  </si>
  <si>
    <t>21:0027:001406:0001:0002:00</t>
  </si>
  <si>
    <t>76 PL 2819</t>
  </si>
  <si>
    <t>21:0118:001295</t>
  </si>
  <si>
    <t>21:0027:001407</t>
  </si>
  <si>
    <t>21:0027:001407:0001:0002:00</t>
  </si>
  <si>
    <t>76 PL 2820</t>
  </si>
  <si>
    <t>21:0118:001296</t>
  </si>
  <si>
    <t>21:0027:001408</t>
  </si>
  <si>
    <t>21:0027:001408:0001:0002:00</t>
  </si>
  <si>
    <t>76 PL 2821</t>
  </si>
  <si>
    <t>21:0118:001297</t>
  </si>
  <si>
    <t>21:0027:001409</t>
  </si>
  <si>
    <t>21:0027:001409:0001:0002:00</t>
  </si>
  <si>
    <t>76 PL 2823</t>
  </si>
  <si>
    <t>21:0118:001298</t>
  </si>
  <si>
    <t>21:0027:001410</t>
  </si>
  <si>
    <t>21:0027:001410:0001:0002:00</t>
  </si>
  <si>
    <t>76 PL 2824</t>
  </si>
  <si>
    <t>21:0118:001299</t>
  </si>
  <si>
    <t>21:0027:001411</t>
  </si>
  <si>
    <t>21:0027:001411:0001:0002:00</t>
  </si>
  <si>
    <t>76 PL 2825</t>
  </si>
  <si>
    <t>21:0118:001300</t>
  </si>
  <si>
    <t>21:0027:001412</t>
  </si>
  <si>
    <t>21:0027:001412:0001:0002:00</t>
  </si>
  <si>
    <t>76 PL 2826</t>
  </si>
  <si>
    <t>21:0118:001301</t>
  </si>
  <si>
    <t>21:0027:001413</t>
  </si>
  <si>
    <t>21:0027:001413:0001:0002:00</t>
  </si>
  <si>
    <t>76 PL 2850</t>
  </si>
  <si>
    <t>21:0118:001302</t>
  </si>
  <si>
    <t>21:0027:001414</t>
  </si>
  <si>
    <t>21:0027:001414:0001:0002:00</t>
  </si>
  <si>
    <t>76 PL 2851</t>
  </si>
  <si>
    <t>21:0118:001303</t>
  </si>
  <si>
    <t>21:0027:001415</t>
  </si>
  <si>
    <t>21:0027:001415:0001:0002:00</t>
  </si>
  <si>
    <t>76 PL 2852</t>
  </si>
  <si>
    <t>21:0118:001304</t>
  </si>
  <si>
    <t>21:0027:001416</t>
  </si>
  <si>
    <t>21:0027:001416:0001:0002:00</t>
  </si>
  <si>
    <t>76 PL 2853</t>
  </si>
  <si>
    <t>21:0118:001305</t>
  </si>
  <si>
    <t>21:0027:001417</t>
  </si>
  <si>
    <t>21:0027:001417:0001:0002:00</t>
  </si>
  <si>
    <t>76 PL 2900</t>
  </si>
  <si>
    <t>21:0118:001306</t>
  </si>
  <si>
    <t>21:0027:001418</t>
  </si>
  <si>
    <t>21:0027:001418:0001:0002:00</t>
  </si>
  <si>
    <t>76 PL 2901</t>
  </si>
  <si>
    <t>21:0118:001307</t>
  </si>
  <si>
    <t>21:0027:001419</t>
  </si>
  <si>
    <t>21:0027:001419:0001:0002:00</t>
  </si>
  <si>
    <t>76 PL 2902</t>
  </si>
  <si>
    <t>21:0118:001308</t>
  </si>
  <si>
    <t>21:0027:001420</t>
  </si>
  <si>
    <t>21:0027:001420:0001:0002:00</t>
  </si>
  <si>
    <t>76 PL 2903</t>
  </si>
  <si>
    <t>21:0118:001309</t>
  </si>
  <si>
    <t>21:0027:001421</t>
  </si>
  <si>
    <t>21:0027:001421:0001:0002:01</t>
  </si>
  <si>
    <t>76 PL 2904</t>
  </si>
  <si>
    <t>21:0118:001310</t>
  </si>
  <si>
    <t>21:0027:001422</t>
  </si>
  <si>
    <t>21:0027:001422:0001:0002:00</t>
  </si>
  <si>
    <t>76 PL 2906</t>
  </si>
  <si>
    <t>21:0118:001311</t>
  </si>
  <si>
    <t>21:0027:001423</t>
  </si>
  <si>
    <t>21:0027:001423:0001:0002:00</t>
  </si>
  <si>
    <t>76 PL 2907</t>
  </si>
  <si>
    <t>21:0118:001312</t>
  </si>
  <si>
    <t>21:0027:001424</t>
  </si>
  <si>
    <t>21:0027:001424:0001:0002:00</t>
  </si>
  <si>
    <t>76 PL 2908</t>
  </si>
  <si>
    <t>21:0118:001313</t>
  </si>
  <si>
    <t>21:0027:001425</t>
  </si>
  <si>
    <t>21:0027:001425:0001:0002:00</t>
  </si>
  <si>
    <t>76 PL 2909</t>
  </si>
  <si>
    <t>21:0118:001314</t>
  </si>
  <si>
    <t>21:0027:001426</t>
  </si>
  <si>
    <t>21:0027:001426:0001:0002:00</t>
  </si>
  <si>
    <t>76 PL 2910</t>
  </si>
  <si>
    <t>21:0118:001315</t>
  </si>
  <si>
    <t>21:0027:001427</t>
  </si>
  <si>
    <t>21:0027:001427:0001:0002:00</t>
  </si>
  <si>
    <t>76 PL 2911</t>
  </si>
  <si>
    <t>21:0118:001316</t>
  </si>
  <si>
    <t>21:0027:001428</t>
  </si>
  <si>
    <t>21:0027:001428:0001:0002:00</t>
  </si>
  <si>
    <t>76 PL 2915</t>
  </si>
  <si>
    <t>21:0118:001317</t>
  </si>
  <si>
    <t>21:0027:001429</t>
  </si>
  <si>
    <t>21:0027:001429:0001:0002:00</t>
  </si>
  <si>
    <t>76 PL 2917</t>
  </si>
  <si>
    <t>21:0118:001318</t>
  </si>
  <si>
    <t>21:0027:001430</t>
  </si>
  <si>
    <t>21:0027:001430:0001:0002:00</t>
  </si>
  <si>
    <t>76 PL 2919</t>
  </si>
  <si>
    <t>21:0118:001319</t>
  </si>
  <si>
    <t>21:0027:001431</t>
  </si>
  <si>
    <t>21:0027:001431:0001:0002:00</t>
  </si>
  <si>
    <t>76 PL 2920</t>
  </si>
  <si>
    <t>21:0118:001320</t>
  </si>
  <si>
    <t>21:0027:001432</t>
  </si>
  <si>
    <t>21:0027:001432:0001:0002:00</t>
  </si>
  <si>
    <t>76 PL 2921</t>
  </si>
  <si>
    <t>21:0118:001321</t>
  </si>
  <si>
    <t>21:0027:001433</t>
  </si>
  <si>
    <t>21:0027:001433:0001:0002:00</t>
  </si>
  <si>
    <t>76 PL 2922</t>
  </si>
  <si>
    <t>21:0118:001322</t>
  </si>
  <si>
    <t>21:0027:001434</t>
  </si>
  <si>
    <t>21:0027:001434:0001:0002:00</t>
  </si>
  <si>
    <t>76 PL 2923</t>
  </si>
  <si>
    <t>21:0118:001323</t>
  </si>
  <si>
    <t>21:0027:001435</t>
  </si>
  <si>
    <t>21:0027:001435:0001:0002:00</t>
  </si>
  <si>
    <t>76 PL 2924</t>
  </si>
  <si>
    <t>21:0118:001324</t>
  </si>
  <si>
    <t>21:0027:001436</t>
  </si>
  <si>
    <t>21:0027:001436:0001:0002:00</t>
  </si>
  <si>
    <t>76 PL 2926</t>
  </si>
  <si>
    <t>21:0118:001325</t>
  </si>
  <si>
    <t>21:0027:001437</t>
  </si>
  <si>
    <t>21:0027:001437:0001:0002:00</t>
  </si>
  <si>
    <t>76 PL 2950</t>
  </si>
  <si>
    <t>21:0118:001326</t>
  </si>
  <si>
    <t>21:0027:001438</t>
  </si>
  <si>
    <t>21:0027:001438:0001:0002:00</t>
  </si>
  <si>
    <t>76 PL 2951</t>
  </si>
  <si>
    <t>21:0118:001327</t>
  </si>
  <si>
    <t>21:0027:001439</t>
  </si>
  <si>
    <t>21:0027:001439:0001:0002:00</t>
  </si>
  <si>
    <t>76 PL 2952</t>
  </si>
  <si>
    <t>21:0118:001328</t>
  </si>
  <si>
    <t>21:0027:001440</t>
  </si>
  <si>
    <t>21:0027:001440:0001:0002:00</t>
  </si>
  <si>
    <t>76 PL 2953</t>
  </si>
  <si>
    <t>21:0118:001329</t>
  </si>
  <si>
    <t>21:0027:001441</t>
  </si>
  <si>
    <t>21:0027:001441:0001:0002:00</t>
  </si>
  <si>
    <t>76 PL 3004</t>
  </si>
  <si>
    <t>21:0118:001330</t>
  </si>
  <si>
    <t>21:0027:001442</t>
  </si>
  <si>
    <t>21:0027:001442:0001:0002:00</t>
  </si>
  <si>
    <t>76 PL 3016</t>
  </si>
  <si>
    <t>21:0118:001331</t>
  </si>
  <si>
    <t>21:0027:001443</t>
  </si>
  <si>
    <t>21:0027:001443:0001:0002:00</t>
  </si>
  <si>
    <t>76 PL 3017</t>
  </si>
  <si>
    <t>21:0118:001332</t>
  </si>
  <si>
    <t>21:0027:001444</t>
  </si>
  <si>
    <t>21:0027:001444:0001:0002:00</t>
  </si>
  <si>
    <t>76 PL 3018</t>
  </si>
  <si>
    <t>21:0118:001333</t>
  </si>
  <si>
    <t>21:0027:001445</t>
  </si>
  <si>
    <t>21:0027:001445:0001:0002:00</t>
  </si>
  <si>
    <t>76 PL 3020</t>
  </si>
  <si>
    <t>21:0118:001334</t>
  </si>
  <si>
    <t>21:0027:001447</t>
  </si>
  <si>
    <t>21:0027:001447:0001:0002:00</t>
  </si>
  <si>
    <t>76 PL 3021</t>
  </si>
  <si>
    <t>21:0118:001335</t>
  </si>
  <si>
    <t>21:0027:001448</t>
  </si>
  <si>
    <t>21:0027:001448:0001:0002:00</t>
  </si>
  <si>
    <t>76 PL 3023</t>
  </si>
  <si>
    <t>21:0118:001336</t>
  </si>
  <si>
    <t>21:0027:001450</t>
  </si>
  <si>
    <t>21:0027:001450:0001:0002:00</t>
  </si>
  <si>
    <t>76 PL 3024</t>
  </si>
  <si>
    <t>21:0118:001337</t>
  </si>
  <si>
    <t>21:0027:001451</t>
  </si>
  <si>
    <t>21:0027:001451:0001:0002:00</t>
  </si>
  <si>
    <t>76 PL 3026</t>
  </si>
  <si>
    <t>21:0118:001338</t>
  </si>
  <si>
    <t>21:0027:001452</t>
  </si>
  <si>
    <t>21:0027:001452:0001:0002:00</t>
  </si>
  <si>
    <t>76 PL 3053</t>
  </si>
  <si>
    <t>21:0118:001339</t>
  </si>
  <si>
    <t>21:0027:001453</t>
  </si>
  <si>
    <t>21:0027:001453:0001:0002:00</t>
  </si>
  <si>
    <t>76 PL 3115</t>
  </si>
  <si>
    <t>21:0118:001340</t>
  </si>
  <si>
    <t>21:0027:001454</t>
  </si>
  <si>
    <t>21:0027:001454:0001:0002:00</t>
  </si>
  <si>
    <t>76 PL 3116</t>
  </si>
  <si>
    <t>21:0118:001341</t>
  </si>
  <si>
    <t>21:0027:001455</t>
  </si>
  <si>
    <t>21:0027:001455:0001:0002:00</t>
  </si>
  <si>
    <t>76 PL 3153</t>
  </si>
  <si>
    <t>21:0118:001342</t>
  </si>
  <si>
    <t>21:0027:001456</t>
  </si>
  <si>
    <t>21:0027:001456:0001:0002:00</t>
  </si>
  <si>
    <t>76 PL 3220</t>
  </si>
  <si>
    <t>21:0118:001343</t>
  </si>
  <si>
    <t>21:0027:001458</t>
  </si>
  <si>
    <t>21:0027:001458:0001:0002:00</t>
  </si>
  <si>
    <t>76 PL 3221</t>
  </si>
  <si>
    <t>21:0118:001344</t>
  </si>
  <si>
    <t>21:0027:001459</t>
  </si>
  <si>
    <t>21:0027:001459:0001:0002:00</t>
  </si>
  <si>
    <t>76 PL 3253</t>
  </si>
  <si>
    <t>21:0118:001345</t>
  </si>
  <si>
    <t>21:0027:001460</t>
  </si>
  <si>
    <t>21:0027:001460:0001:0002:00</t>
  </si>
  <si>
    <t>76 PL 3353</t>
  </si>
  <si>
    <t>21:0118:001346</t>
  </si>
  <si>
    <t>21:0027:001461</t>
  </si>
  <si>
    <t>21:0027:001461:0001:0002:00</t>
  </si>
  <si>
    <t>76 PL 3453</t>
  </si>
  <si>
    <t>21:0118:001347</t>
  </si>
  <si>
    <t>21:0027:001462</t>
  </si>
  <si>
    <t>21:0027:001462:0001:0002:00</t>
  </si>
  <si>
    <t>76 PL 3618</t>
  </si>
  <si>
    <t>21:0118:001348</t>
  </si>
  <si>
    <t>21:0027:001463</t>
  </si>
  <si>
    <t>21:0027:001463:0001:0002:00</t>
  </si>
  <si>
    <t>76 PL 3620</t>
  </si>
  <si>
    <t>21:0118:001349</t>
  </si>
  <si>
    <t>21:0027:001464</t>
  </si>
  <si>
    <t>21:0027:001464:0001:0002:00</t>
  </si>
  <si>
    <t>76 PL 3720</t>
  </si>
  <si>
    <t>21:0118:001350</t>
  </si>
  <si>
    <t>21:0027:001465</t>
  </si>
  <si>
    <t>21:0027:001465:0001:0002:00</t>
  </si>
  <si>
    <t>76 PL 3722</t>
  </si>
  <si>
    <t>21:0118:001351</t>
  </si>
  <si>
    <t>21:0027:001466</t>
  </si>
  <si>
    <t>21:0027:001466:0001:0002:01</t>
  </si>
  <si>
    <t>76 PL 3818</t>
  </si>
  <si>
    <t>21:0118:001352</t>
  </si>
  <si>
    <t>21:0027:001467</t>
  </si>
  <si>
    <t>21:0027:001467:0001:0002:00</t>
  </si>
  <si>
    <t>76 PL 3820</t>
  </si>
  <si>
    <t>21:0118:001353</t>
  </si>
  <si>
    <t>21:0027:001468</t>
  </si>
  <si>
    <t>21:0027:001468:0001:0002:00</t>
  </si>
  <si>
    <t>76 PL 3821</t>
  </si>
  <si>
    <t>21:0118:001354</t>
  </si>
  <si>
    <t>21:0027:001469</t>
  </si>
  <si>
    <t>21:0027:001469:0001:0002:00</t>
  </si>
  <si>
    <t>76 PL 3918</t>
  </si>
  <si>
    <t>21:0118:001355</t>
  </si>
  <si>
    <t>21:0027:001470</t>
  </si>
  <si>
    <t>21:0027:001470:0001:0002:00</t>
  </si>
  <si>
    <t>76 PL 3920</t>
  </si>
  <si>
    <t>21:0118:001356</t>
  </si>
  <si>
    <t>21:0027:001471</t>
  </si>
  <si>
    <t>21:0027:001471:0001:0002:00</t>
  </si>
  <si>
    <t>76 PL 3921</t>
  </si>
  <si>
    <t>21:0118:001357</t>
  </si>
  <si>
    <t>21:0027:001472</t>
  </si>
  <si>
    <t>21:0027:001472:0001:0002:00</t>
  </si>
  <si>
    <t>76 PL 4018</t>
  </si>
  <si>
    <t>21:0118:001358</t>
  </si>
  <si>
    <t>21:0027:001473</t>
  </si>
  <si>
    <t>21:0027:001473:0001:0002:00</t>
  </si>
  <si>
    <t>76 PL 4020</t>
  </si>
  <si>
    <t>21:0118:001359</t>
  </si>
  <si>
    <t>21:0027:001474</t>
  </si>
  <si>
    <t>21:0027:001474:0001:0002:00</t>
  </si>
  <si>
    <t>76 PL 4021</t>
  </si>
  <si>
    <t>21:0118:001360</t>
  </si>
  <si>
    <t>21:0027:001475</t>
  </si>
  <si>
    <t>21:0027:001475:0001:0002:00</t>
  </si>
  <si>
    <t>76 PL 4026</t>
  </si>
  <si>
    <t>21:0118:001361</t>
  </si>
  <si>
    <t>21:0027:001476</t>
  </si>
  <si>
    <t>21:0027:001476:0001:0002:00</t>
  </si>
  <si>
    <t>76 PL 4118</t>
  </si>
  <si>
    <t>21:0118:001362</t>
  </si>
  <si>
    <t>21:0027:001477</t>
  </si>
  <si>
    <t>21:0027:001477:0001:0002:00</t>
  </si>
  <si>
    <t>76 PL 4119</t>
  </si>
  <si>
    <t>21:0118:001363</t>
  </si>
  <si>
    <t>21:0027:001478</t>
  </si>
  <si>
    <t>21:0027:001478:0001:0002:00</t>
  </si>
  <si>
    <t>76 PL 4120</t>
  </si>
  <si>
    <t>21:0118:001364</t>
  </si>
  <si>
    <t>21:0027:001479</t>
  </si>
  <si>
    <t>21:0027:001479:0001:0002:00</t>
  </si>
  <si>
    <t>76 PL 4121</t>
  </si>
  <si>
    <t>21:0118:001365</t>
  </si>
  <si>
    <t>21:0027:001480</t>
  </si>
  <si>
    <t>21:0027:001480:0001:0002:00</t>
  </si>
  <si>
    <t>76 PL 4125</t>
  </si>
  <si>
    <t>21:0118:001366</t>
  </si>
  <si>
    <t>21:0027:001482</t>
  </si>
  <si>
    <t>21:0027:001482:0001:0002:01</t>
  </si>
  <si>
    <t>76 PL 4126</t>
  </si>
  <si>
    <t>21:0118:001367</t>
  </si>
  <si>
    <t>21:0027:001483</t>
  </si>
  <si>
    <t>21:0027:001483:0001:0002:00</t>
  </si>
  <si>
    <t>76 PL 4127</t>
  </si>
  <si>
    <t>21:0118:001368</t>
  </si>
  <si>
    <t>21:0027:001484</t>
  </si>
  <si>
    <t>21:0027:001484:0001:0002:00</t>
  </si>
  <si>
    <t>76 PL 4153</t>
  </si>
  <si>
    <t>21:0118:001369</t>
  </si>
  <si>
    <t>21:0027:001485</t>
  </si>
  <si>
    <t>21:0027:001485:0001:0002:00</t>
  </si>
  <si>
    <t>76 PL 4218</t>
  </si>
  <si>
    <t>21:0118:001370</t>
  </si>
  <si>
    <t>21:0027:001486</t>
  </si>
  <si>
    <t>21:0027:001486:0001:0002:00</t>
  </si>
  <si>
    <t>76 PL 4219</t>
  </si>
  <si>
    <t>21:0118:001371</t>
  </si>
  <si>
    <t>21:0027:001487</t>
  </si>
  <si>
    <t>21:0027:001487:0001:0002:00</t>
  </si>
  <si>
    <t>76 PL 4221</t>
  </si>
  <si>
    <t>21:0118:001372</t>
  </si>
  <si>
    <t>21:0027:001488</t>
  </si>
  <si>
    <t>21:0027:001488:0001:0002:00</t>
  </si>
  <si>
    <t>76 PL 4222</t>
  </si>
  <si>
    <t>21:0118:001373</t>
  </si>
  <si>
    <t>21:0027:001489</t>
  </si>
  <si>
    <t>21:0027:001489:0001:0002:00</t>
  </si>
  <si>
    <t>76 PL 4223</t>
  </si>
  <si>
    <t>21:0118:001374</t>
  </si>
  <si>
    <t>21:0027:001490</t>
  </si>
  <si>
    <t>21:0027:001490:0001:0002:00</t>
  </si>
  <si>
    <t>76 PL 4224</t>
  </si>
  <si>
    <t>21:0118:001375</t>
  </si>
  <si>
    <t>21:0027:001491</t>
  </si>
  <si>
    <t>21:0027:001491:0001:0002:00</t>
  </si>
  <si>
    <t>76 PL 4225</t>
  </si>
  <si>
    <t>21:0118:001376</t>
  </si>
  <si>
    <t>21:0027:001492</t>
  </si>
  <si>
    <t>21:0027:001492:0001:0002:00</t>
  </si>
  <si>
    <t>76 PL 4226</t>
  </si>
  <si>
    <t>21:0118:001377</t>
  </si>
  <si>
    <t>21:0027:001493</t>
  </si>
  <si>
    <t>21:0027:001493:0001:0002:00</t>
  </si>
  <si>
    <t>76 PL 4227</t>
  </si>
  <si>
    <t>21:0118:001378</t>
  </si>
  <si>
    <t>21:0027:001494</t>
  </si>
  <si>
    <t>21:0027:001494:0001:0002:00</t>
  </si>
  <si>
    <t>76 PL 4318</t>
  </si>
  <si>
    <t>21:0118:001379</t>
  </si>
  <si>
    <t>21:0027:001495</t>
  </si>
  <si>
    <t>21:0027:001495:0001:0002:01</t>
  </si>
  <si>
    <t>76 PL 4319</t>
  </si>
  <si>
    <t>21:0118:001380</t>
  </si>
  <si>
    <t>21:0027:001496</t>
  </si>
  <si>
    <t>21:0027:001496:0001:0002:00</t>
  </si>
  <si>
    <t>76 PL 4320</t>
  </si>
  <si>
    <t>21:0118:001381</t>
  </si>
  <si>
    <t>21:0027:001497</t>
  </si>
  <si>
    <t>21:0027:001497:0001:0002:00</t>
  </si>
  <si>
    <t>76 PL 4321</t>
  </si>
  <si>
    <t>21:0118:001382</t>
  </si>
  <si>
    <t>21:0027:001498</t>
  </si>
  <si>
    <t>21:0027:001498:0001:0002:00</t>
  </si>
  <si>
    <t>76 PL 4323</t>
  </si>
  <si>
    <t>21:0118:001383</t>
  </si>
  <si>
    <t>21:0027:001499</t>
  </si>
  <si>
    <t>21:0027:001499:0001:0002:00</t>
  </si>
  <si>
    <t>76 PL 4324</t>
  </si>
  <si>
    <t>21:0118:001384</t>
  </si>
  <si>
    <t>21:0027:001500</t>
  </si>
  <si>
    <t>21:0027:001500:0001:0002:00</t>
  </si>
  <si>
    <t>76 PL 4325</t>
  </si>
  <si>
    <t>21:0118:001385</t>
  </si>
  <si>
    <t>21:0027:001501</t>
  </si>
  <si>
    <t>21:0027:001501:0001:0002:00</t>
  </si>
  <si>
    <t>76 PL 4326</t>
  </si>
  <si>
    <t>21:0118:001386</t>
  </si>
  <si>
    <t>21:0027:001502</t>
  </si>
  <si>
    <t>21:0027:001502:0001:0002:00</t>
  </si>
  <si>
    <t>76 PL 4327</t>
  </si>
  <si>
    <t>21:0118:001387</t>
  </si>
  <si>
    <t>21:0027:001503</t>
  </si>
  <si>
    <t>21:0027:001503:0001:0002:00</t>
  </si>
  <si>
    <t>76 PL 4418</t>
  </si>
  <si>
    <t>21:0118:001388</t>
  </si>
  <si>
    <t>21:0027:001504</t>
  </si>
  <si>
    <t>21:0027:001504:0001:0002:00</t>
  </si>
  <si>
    <t>76 PL 4419</t>
  </si>
  <si>
    <t>21:0118:001389</t>
  </si>
  <si>
    <t>21:0027:001505</t>
  </si>
  <si>
    <t>21:0027:001505:0001:0002:00</t>
  </si>
  <si>
    <t>76 PL 4420</t>
  </si>
  <si>
    <t>21:0118:001390</t>
  </si>
  <si>
    <t>21:0027:001506</t>
  </si>
  <si>
    <t>21:0027:001506:0001:0002:00</t>
  </si>
  <si>
    <t>76 PL 4421</t>
  </si>
  <si>
    <t>21:0118:001391</t>
  </si>
  <si>
    <t>21:0027:001507</t>
  </si>
  <si>
    <t>21:0027:001507:0001:0002:00</t>
  </si>
  <si>
    <t>76 PL 4422</t>
  </si>
  <si>
    <t>21:0118:001392</t>
  </si>
  <si>
    <t>21:0027:001508</t>
  </si>
  <si>
    <t>21:0027:001508:0001:0002:00</t>
  </si>
  <si>
    <t>76 PL 4423</t>
  </si>
  <si>
    <t>21:0118:001393</t>
  </si>
  <si>
    <t>21:0027:001509</t>
  </si>
  <si>
    <t>21:0027:001509:0001:0002:00</t>
  </si>
  <si>
    <t>76 PL 4424</t>
  </si>
  <si>
    <t>21:0118:001394</t>
  </si>
  <si>
    <t>21:0027:001510</t>
  </si>
  <si>
    <t>21:0027:001510:0001:0002:00</t>
  </si>
  <si>
    <t>76 PL 4425</t>
  </si>
  <si>
    <t>21:0118:001395</t>
  </si>
  <si>
    <t>21:0027:001511</t>
  </si>
  <si>
    <t>21:0027:001511:0001:0002:00</t>
  </si>
  <si>
    <t>76 PL 4426</t>
  </si>
  <si>
    <t>21:0118:001396</t>
  </si>
  <si>
    <t>21:0027:001512</t>
  </si>
  <si>
    <t>21:0027:001512:0001:0002:00</t>
  </si>
  <si>
    <t>76 PL 4427</t>
  </si>
  <si>
    <t>21:0118:001397</t>
  </si>
  <si>
    <t>21:0027:001513</t>
  </si>
  <si>
    <t>21:0027:001513:0001:0002:00</t>
  </si>
  <si>
    <t>76 PL 4518</t>
  </si>
  <si>
    <t>21:0118:001398</t>
  </si>
  <si>
    <t>21:0027:001514</t>
  </si>
  <si>
    <t>21:0027:001514:0001:0002:00</t>
  </si>
  <si>
    <t>76 PL 4520</t>
  </si>
  <si>
    <t>21:0118:001399</t>
  </si>
  <si>
    <t>21:0027:001515</t>
  </si>
  <si>
    <t>21:0027:001515:0001:0002:00</t>
  </si>
  <si>
    <t>76 PL 4521</t>
  </si>
  <si>
    <t>21:0118:001400</t>
  </si>
  <si>
    <t>21:0027:001516</t>
  </si>
  <si>
    <t>21:0027:001516:0001:0002:01</t>
  </si>
  <si>
    <t>76 PL 4524</t>
  </si>
  <si>
    <t>21:0118:001401</t>
  </si>
  <si>
    <t>21:0027:001518</t>
  </si>
  <si>
    <t>21:0027:001518:0001:0002:00</t>
  </si>
  <si>
    <t>76 PL 4525</t>
  </si>
  <si>
    <t>21:0118:001402</t>
  </si>
  <si>
    <t>21:0027:001519</t>
  </si>
  <si>
    <t>21:0027:001519:0001:0002:00</t>
  </si>
  <si>
    <t>76 PL 4526</t>
  </si>
  <si>
    <t>21:0118:001403</t>
  </si>
  <si>
    <t>21:0027:001520</t>
  </si>
  <si>
    <t>21:0027:001520:0001:0002:00</t>
  </si>
  <si>
    <t>76 PL 4600</t>
  </si>
  <si>
    <t>21:0118:001404</t>
  </si>
  <si>
    <t>21:0027:001521</t>
  </si>
  <si>
    <t>21:0027:001521:0001:0002:00</t>
  </si>
  <si>
    <t>76 PL 4615</t>
  </si>
  <si>
    <t>21:0118:001405</t>
  </si>
  <si>
    <t>21:0027:001522</t>
  </si>
  <si>
    <t>21:0027:001522:0001:0002:00</t>
  </si>
  <si>
    <t>76 PL 4616</t>
  </si>
  <si>
    <t>21:0118:001406</t>
  </si>
  <si>
    <t>21:0027:001523</t>
  </si>
  <si>
    <t>21:0027:001523:0001:0002:00</t>
  </si>
  <si>
    <t>76 PL 4617</t>
  </si>
  <si>
    <t>21:0118:001407</t>
  </si>
  <si>
    <t>21:0027:001524</t>
  </si>
  <si>
    <t>21:0027:001524:0001:0002:00</t>
  </si>
  <si>
    <t>76 PL 4618</t>
  </si>
  <si>
    <t>21:0118:001408</t>
  </si>
  <si>
    <t>21:0027:001525</t>
  </si>
  <si>
    <t>21:0027:001525:0001:0002:00</t>
  </si>
  <si>
    <t>76 PL 4619</t>
  </si>
  <si>
    <t>21:0118:001409</t>
  </si>
  <si>
    <t>21:0027:001526</t>
  </si>
  <si>
    <t>21:0027:001526:0001:0002:00</t>
  </si>
  <si>
    <t>76 PL 4620</t>
  </si>
  <si>
    <t>21:0118:001410</t>
  </si>
  <si>
    <t>21:0027:001527</t>
  </si>
  <si>
    <t>21:0027:001527:0001:0002:00</t>
  </si>
  <si>
    <t>76 PL 4621</t>
  </si>
  <si>
    <t>21:0118:001411</t>
  </si>
  <si>
    <t>21:0027:001528</t>
  </si>
  <si>
    <t>21:0027:001528:0001:0002:00</t>
  </si>
  <si>
    <t>76 PL 4623</t>
  </si>
  <si>
    <t>21:0118:001412</t>
  </si>
  <si>
    <t>21:0027:001529</t>
  </si>
  <si>
    <t>21:0027:001529:0001:0002:00</t>
  </si>
  <si>
    <t>76 PL 4624</t>
  </si>
  <si>
    <t>21:0118:001413</t>
  </si>
  <si>
    <t>21:0027:001530</t>
  </si>
  <si>
    <t>21:0027:001530:0001:0002:00</t>
  </si>
  <si>
    <t>76 PL 4625</t>
  </si>
  <si>
    <t>21:0118:001414</t>
  </si>
  <si>
    <t>21:0027:001531</t>
  </si>
  <si>
    <t>21:0027:001531:0001:0002:00</t>
  </si>
  <si>
    <t>76 PL 4626</t>
  </si>
  <si>
    <t>21:0118:001415</t>
  </si>
  <si>
    <t>21:0027:001532</t>
  </si>
  <si>
    <t>21:0027:001532:0001:0002:00</t>
  </si>
  <si>
    <t>76 PL 4627</t>
  </si>
  <si>
    <t>21:0118:001416</t>
  </si>
  <si>
    <t>21:0027:001533</t>
  </si>
  <si>
    <t>21:0027:001533:0001:0002:00</t>
  </si>
  <si>
    <t>76 PL 4650</t>
  </si>
  <si>
    <t>21:0118:001417</t>
  </si>
  <si>
    <t>21:0027:001534</t>
  </si>
  <si>
    <t>21:0027:001534:0001:0002:00</t>
  </si>
  <si>
    <t>76 PL 4651</t>
  </si>
  <si>
    <t>21:0118:001418</t>
  </si>
  <si>
    <t>21:0027:001535</t>
  </si>
  <si>
    <t>21:0027:001535:0001:0002:00</t>
  </si>
  <si>
    <t>76 PL 4653</t>
  </si>
  <si>
    <t>21:0118:001419</t>
  </si>
  <si>
    <t>21:0027:001536</t>
  </si>
  <si>
    <t>21:0027:001536:0001:0002:00</t>
  </si>
  <si>
    <t>76 PL 4700</t>
  </si>
  <si>
    <t>21:0118:001420</t>
  </si>
  <si>
    <t>21:0027:001537</t>
  </si>
  <si>
    <t>21:0027:001537:0001:0002:00</t>
  </si>
  <si>
    <t>76 PL 4715</t>
  </si>
  <si>
    <t>21:0118:001421</t>
  </si>
  <si>
    <t>21:0027:001538</t>
  </si>
  <si>
    <t>21:0027:001538:0001:0002:00</t>
  </si>
  <si>
    <t>76 PL 4717</t>
  </si>
  <si>
    <t>21:0118:001422</t>
  </si>
  <si>
    <t>21:0027:001539</t>
  </si>
  <si>
    <t>21:0027:001539:0001:0002:00</t>
  </si>
  <si>
    <t>76 PL 4719</t>
  </si>
  <si>
    <t>21:0118:001423</t>
  </si>
  <si>
    <t>21:0027:001540</t>
  </si>
  <si>
    <t>21:0027:001540:0001:0002:00</t>
  </si>
  <si>
    <t>76 PL 4721</t>
  </si>
  <si>
    <t>21:0118:001424</t>
  </si>
  <si>
    <t>21:0027:001542</t>
  </si>
  <si>
    <t>21:0027:001542:0001:0002:00</t>
  </si>
  <si>
    <t>76 PL 4722</t>
  </si>
  <si>
    <t>21:0118:001425</t>
  </si>
  <si>
    <t>21:0027:001543</t>
  </si>
  <si>
    <t>21:0027:001543:0001:0002:00</t>
  </si>
  <si>
    <t>76 PL 4723</t>
  </si>
  <si>
    <t>21:0118:001426</t>
  </si>
  <si>
    <t>21:0027:001544</t>
  </si>
  <si>
    <t>21:0027:001544:0001:0002:00</t>
  </si>
  <si>
    <t>76 PL 4724</t>
  </si>
  <si>
    <t>21:0118:001427</t>
  </si>
  <si>
    <t>21:0027:001545</t>
  </si>
  <si>
    <t>21:0027:001545:0001:0002:00</t>
  </si>
  <si>
    <t>76 PL 4725</t>
  </si>
  <si>
    <t>21:0118:001428</t>
  </si>
  <si>
    <t>21:0027:001546</t>
  </si>
  <si>
    <t>21:0027:001546:0001:0002:00</t>
  </si>
  <si>
    <t>76 PL 4726</t>
  </si>
  <si>
    <t>21:0118:001429</t>
  </si>
  <si>
    <t>21:0027:001547</t>
  </si>
  <si>
    <t>21:0027:001547:0001:0002:00</t>
  </si>
  <si>
    <t>76 PL 4727</t>
  </si>
  <si>
    <t>21:0118:001430</t>
  </si>
  <si>
    <t>21:0027:001548</t>
  </si>
  <si>
    <t>21:0027:001548:0001:0002:00</t>
  </si>
  <si>
    <t>76 PL 4750</t>
  </si>
  <si>
    <t>21:0118:001431</t>
  </si>
  <si>
    <t>21:0027:001549</t>
  </si>
  <si>
    <t>21:0027:001549:0001:0002:00</t>
  </si>
  <si>
    <t>76 PL 4751</t>
  </si>
  <si>
    <t>21:0118:001432</t>
  </si>
  <si>
    <t>21:0027:001550</t>
  </si>
  <si>
    <t>21:0027:001550:0001:0002:00</t>
  </si>
  <si>
    <t>76 PL 4753</t>
  </si>
  <si>
    <t>21:0118:001433</t>
  </si>
  <si>
    <t>21:0027:001552</t>
  </si>
  <si>
    <t>21:0027:001552:0001:0002:00</t>
  </si>
  <si>
    <t>76 PL 4800</t>
  </si>
  <si>
    <t>21:0118:001434</t>
  </si>
  <si>
    <t>21:0027:001553</t>
  </si>
  <si>
    <t>21:0027:001553:0001:0002:01</t>
  </si>
  <si>
    <t>76 PL 4815</t>
  </si>
  <si>
    <t>21:0118:001435</t>
  </si>
  <si>
    <t>21:0027:001554</t>
  </si>
  <si>
    <t>21:0027:001554:0001:0002:00</t>
  </si>
  <si>
    <t>76 PL 4816</t>
  </si>
  <si>
    <t>21:0118:001436</t>
  </si>
  <si>
    <t>21:0027:001555</t>
  </si>
  <si>
    <t>21:0027:001555:0001:0002:00</t>
  </si>
  <si>
    <t>76 PL 4817</t>
  </si>
  <si>
    <t>21:0118:001437</t>
  </si>
  <si>
    <t>21:0027:001556</t>
  </si>
  <si>
    <t>21:0027:001556:0001:0002:00</t>
  </si>
  <si>
    <t>76 PL 4818</t>
  </si>
  <si>
    <t>21:0118:001438</t>
  </si>
  <si>
    <t>21:0027:001557</t>
  </si>
  <si>
    <t>21:0027:001557:0001:0002:00</t>
  </si>
  <si>
    <t>76 PL 4820</t>
  </si>
  <si>
    <t>21:0118:001439</t>
  </si>
  <si>
    <t>21:0027:001559</t>
  </si>
  <si>
    <t>21:0027:001559:0001:0002:00</t>
  </si>
  <si>
    <t>76 PL 4821</t>
  </si>
  <si>
    <t>21:0118:001440</t>
  </si>
  <si>
    <t>21:0027:001560</t>
  </si>
  <si>
    <t>21:0027:001560:0001:0002:00</t>
  </si>
  <si>
    <t>76 PL 4822</t>
  </si>
  <si>
    <t>21:0118:001441</t>
  </si>
  <si>
    <t>21:0027:001561</t>
  </si>
  <si>
    <t>21:0027:001561:0001:0002:00</t>
  </si>
  <si>
    <t>76 PL 4823</t>
  </si>
  <si>
    <t>21:0118:001442</t>
  </si>
  <si>
    <t>21:0027:001562</t>
  </si>
  <si>
    <t>21:0027:001562:0001:0002:00</t>
  </si>
  <si>
    <t>76 PL 4824</t>
  </si>
  <si>
    <t>21:0118:001443</t>
  </si>
  <si>
    <t>21:0027:001563</t>
  </si>
  <si>
    <t>21:0027:001563:0001:0002:00</t>
  </si>
  <si>
    <t>76 PL 4826</t>
  </si>
  <si>
    <t>21:0118:001444</t>
  </si>
  <si>
    <t>21:0027:001564</t>
  </si>
  <si>
    <t>21:0027:001564:0001:0002:00</t>
  </si>
  <si>
    <t>76 PL 4827</t>
  </si>
  <si>
    <t>21:0118:001445</t>
  </si>
  <si>
    <t>21:0027:001565</t>
  </si>
  <si>
    <t>21:0027:001565:0001:0002:00</t>
  </si>
  <si>
    <t>76 PL 4850</t>
  </si>
  <si>
    <t>21:0118:001446</t>
  </si>
  <si>
    <t>21:0027:001566</t>
  </si>
  <si>
    <t>21:0027:001566:0001:0002:00</t>
  </si>
  <si>
    <t>76 PL 4851</t>
  </si>
  <si>
    <t>21:0118:001447</t>
  </si>
  <si>
    <t>21:0027:001567</t>
  </si>
  <si>
    <t>21:0027:001567:0001:0002:00</t>
  </si>
  <si>
    <t>76 PL 4852</t>
  </si>
  <si>
    <t>21:0118:001448</t>
  </si>
  <si>
    <t>21:0027:001568</t>
  </si>
  <si>
    <t>21:0027:001568:0001:0002:00</t>
  </si>
  <si>
    <t>76 PL 4900</t>
  </si>
  <si>
    <t>21:0118:001449</t>
  </si>
  <si>
    <t>21:0027:001570</t>
  </si>
  <si>
    <t>21:0027:001570:0001:0002:00</t>
  </si>
  <si>
    <t>76 PL 4915</t>
  </si>
  <si>
    <t>21:0118:001450</t>
  </si>
  <si>
    <t>21:0027:001571</t>
  </si>
  <si>
    <t>21:0027:001571:0001:0002:00</t>
  </si>
  <si>
    <t>76 PL 4916</t>
  </si>
  <si>
    <t>21:0118:001451</t>
  </si>
  <si>
    <t>21:0027:001572</t>
  </si>
  <si>
    <t>21:0027:001572:0001:0002:00</t>
  </si>
  <si>
    <t>76 PL 4917</t>
  </si>
  <si>
    <t>21:0118:001452</t>
  </si>
  <si>
    <t>21:0027:001573</t>
  </si>
  <si>
    <t>21:0027:001573:0001:0002:00</t>
  </si>
  <si>
    <t>76 PL 4918</t>
  </si>
  <si>
    <t>21:0118:001453</t>
  </si>
  <si>
    <t>21:0027:001574</t>
  </si>
  <si>
    <t>21:0027:001574:0001:0002:00</t>
  </si>
  <si>
    <t>76 PL 4919</t>
  </si>
  <si>
    <t>21:0118:001454</t>
  </si>
  <si>
    <t>21:0027:001575</t>
  </si>
  <si>
    <t>21:0027:001575:0001:0002:00</t>
  </si>
  <si>
    <t>76 PL 4920</t>
  </si>
  <si>
    <t>21:0118:001455</t>
  </si>
  <si>
    <t>21:0027:001576</t>
  </si>
  <si>
    <t>21:0027:001576:0001:0002:00</t>
  </si>
  <si>
    <t>76 PL 4921</t>
  </si>
  <si>
    <t>21:0118:001456</t>
  </si>
  <si>
    <t>21:0027:001577</t>
  </si>
  <si>
    <t>21:0027:001577:0001:0002:00</t>
  </si>
  <si>
    <t>76 PL 4922</t>
  </si>
  <si>
    <t>21:0118:001457</t>
  </si>
  <si>
    <t>21:0027:001578</t>
  </si>
  <si>
    <t>21:0027:001578:0001:0002:00</t>
  </si>
  <si>
    <t>76 PL 4923</t>
  </si>
  <si>
    <t>21:0118:001458</t>
  </si>
  <si>
    <t>21:0027:001579</t>
  </si>
  <si>
    <t>21:0027:001579:0001:0002:00</t>
  </si>
  <si>
    <t>76 PL 4926</t>
  </si>
  <si>
    <t>21:0118:001459</t>
  </si>
  <si>
    <t>21:0027:001580</t>
  </si>
  <si>
    <t>21:0027:001580:0001:0002:00</t>
  </si>
  <si>
    <t>76 PL 4927</t>
  </si>
  <si>
    <t>21:0118:001460</t>
  </si>
  <si>
    <t>21:0027:001581</t>
  </si>
  <si>
    <t>21:0027:001581:0001:0002:00</t>
  </si>
  <si>
    <t>76 PL 4950</t>
  </si>
  <si>
    <t>21:0118:001461</t>
  </si>
  <si>
    <t>21:0027:001582</t>
  </si>
  <si>
    <t>21:0027:001582:0001:0002:00</t>
  </si>
  <si>
    <t>76 PL 4951</t>
  </si>
  <si>
    <t>21:0118:001462</t>
  </si>
  <si>
    <t>21:0027:001583</t>
  </si>
  <si>
    <t>21:0027:001583:0001:0002:00</t>
  </si>
  <si>
    <t>76 PL 4952</t>
  </si>
  <si>
    <t>21:0118:001463</t>
  </si>
  <si>
    <t>21:0027:001584</t>
  </si>
  <si>
    <t>21:0027:001584:0001:0002:00</t>
  </si>
  <si>
    <t>76 PL 4953</t>
  </si>
  <si>
    <t>21:0118:001464</t>
  </si>
  <si>
    <t>21:0027:001585</t>
  </si>
  <si>
    <t>21:0027:001585:0001:0002:00</t>
  </si>
  <si>
    <t>76 PL 5015</t>
  </si>
  <si>
    <t>21:0118:001465</t>
  </si>
  <si>
    <t>21:0027:001586</t>
  </si>
  <si>
    <t>21:0027:001586:0001:0002:00</t>
  </si>
  <si>
    <t>76 PL 5016</t>
  </si>
  <si>
    <t>21:0118:001466</t>
  </si>
  <si>
    <t>21:0027:001587</t>
  </si>
  <si>
    <t>21:0027:001587:0001:0002:00</t>
  </si>
  <si>
    <t>76 PL 5017</t>
  </si>
  <si>
    <t>21:0118:001467</t>
  </si>
  <si>
    <t>21:0027:001588</t>
  </si>
  <si>
    <t>21:0027:001588:0001:0002:00</t>
  </si>
  <si>
    <t>76 PL 5018</t>
  </si>
  <si>
    <t>21:0118:001468</t>
  </si>
  <si>
    <t>21:0027:001589</t>
  </si>
  <si>
    <t>21:0027:001589:0001:0002:01</t>
  </si>
  <si>
    <t>76 PL 5019</t>
  </si>
  <si>
    <t>21:0118:001469</t>
  </si>
  <si>
    <t>21:0027:001590</t>
  </si>
  <si>
    <t>21:0027:001590:0001:0002:00</t>
  </si>
  <si>
    <t>76 PL 5020</t>
  </si>
  <si>
    <t>21:0118:001470</t>
  </si>
  <si>
    <t>21:0027:001591</t>
  </si>
  <si>
    <t>21:0027:001591:0001:0002:00</t>
  </si>
  <si>
    <t>76 PL 5021</t>
  </si>
  <si>
    <t>21:0118:001471</t>
  </si>
  <si>
    <t>21:0027:001592</t>
  </si>
  <si>
    <t>21:0027:001592:0001:0002:00</t>
  </si>
  <si>
    <t>76 PL 5022</t>
  </si>
  <si>
    <t>21:0118:001472</t>
  </si>
  <si>
    <t>21:0027:001593</t>
  </si>
  <si>
    <t>21:0027:001593:0001:0002:00</t>
  </si>
  <si>
    <t>76 PL 5023</t>
  </si>
  <si>
    <t>21:0118:001473</t>
  </si>
  <si>
    <t>21:0027:001594</t>
  </si>
  <si>
    <t>21:0027:001594:0001:0002:00</t>
  </si>
  <si>
    <t>76 PL 5024</t>
  </si>
  <si>
    <t>21:0118:001474</t>
  </si>
  <si>
    <t>21:0027:001595</t>
  </si>
  <si>
    <t>21:0027:001595:0001:0002:00</t>
  </si>
  <si>
    <t>76 PL 5025</t>
  </si>
  <si>
    <t>21:0118:001475</t>
  </si>
  <si>
    <t>21:0027:001596</t>
  </si>
  <si>
    <t>21:0027:001596:0001:0002:00</t>
  </si>
  <si>
    <t>76 PL 5026</t>
  </si>
  <si>
    <t>21:0118:001476</t>
  </si>
  <si>
    <t>21:0027:001597</t>
  </si>
  <si>
    <t>21:0027:001597:0001:0002:00</t>
  </si>
  <si>
    <t>76 PL 5027</t>
  </si>
  <si>
    <t>21:0118:001477</t>
  </si>
  <si>
    <t>21:0027:001598</t>
  </si>
  <si>
    <t>21:0027:001598:0001:0002:00</t>
  </si>
  <si>
    <t>76 PL 5050</t>
  </si>
  <si>
    <t>21:0118:001478</t>
  </si>
  <si>
    <t>21:0027:001599</t>
  </si>
  <si>
    <t>21:0027:001599:0001:0002:00</t>
  </si>
  <si>
    <t>76 PL 5051</t>
  </si>
  <si>
    <t>21:0118:001479</t>
  </si>
  <si>
    <t>21:0027:001600</t>
  </si>
  <si>
    <t>21:0027:001600:0001:0002:00</t>
  </si>
  <si>
    <t>76 PL 5052</t>
  </si>
  <si>
    <t>21:0118:001480</t>
  </si>
  <si>
    <t>21:0027:001601</t>
  </si>
  <si>
    <t>21:0027:001601:0001:0002:00</t>
  </si>
  <si>
    <t>76 PL 5053</t>
  </si>
  <si>
    <t>21:0118:001481</t>
  </si>
  <si>
    <t>21:0027:001602</t>
  </si>
  <si>
    <t>21:0027:001602:0001:0002:00</t>
  </si>
  <si>
    <t>76 PL 5114</t>
  </si>
  <si>
    <t>21:0118:001482</t>
  </si>
  <si>
    <t>21:0027:001603</t>
  </si>
  <si>
    <t>21:0027:001603:0001:0002:01</t>
  </si>
  <si>
    <t>76 PL 5115</t>
  </si>
  <si>
    <t>21:0118:001483</t>
  </si>
  <si>
    <t>21:0027:001604</t>
  </si>
  <si>
    <t>21:0027:001604:0001:0002:00</t>
  </si>
  <si>
    <t>76 PL 5116</t>
  </si>
  <si>
    <t>21:0118:001484</t>
  </si>
  <si>
    <t>21:0027:001605</t>
  </si>
  <si>
    <t>21:0027:001605:0001:0002:00</t>
  </si>
  <si>
    <t>76 PL 5117</t>
  </si>
  <si>
    <t>21:0118:001485</t>
  </si>
  <si>
    <t>21:0027:001606</t>
  </si>
  <si>
    <t>21:0027:001606:0001:0002:00</t>
  </si>
  <si>
    <t>76 PL 5118</t>
  </si>
  <si>
    <t>21:0118:001486</t>
  </si>
  <si>
    <t>21:0027:001607</t>
  </si>
  <si>
    <t>21:0027:001607:0001:0002:00</t>
  </si>
  <si>
    <t>76 PL 5119</t>
  </si>
  <si>
    <t>21:0118:001487</t>
  </si>
  <si>
    <t>21:0027:001608</t>
  </si>
  <si>
    <t>21:0027:001608:0001:0002:00</t>
  </si>
  <si>
    <t>76 PL 5120</t>
  </si>
  <si>
    <t>21:0118:001488</t>
  </si>
  <si>
    <t>21:0027:001609</t>
  </si>
  <si>
    <t>21:0027:001609:0001:0002:00</t>
  </si>
  <si>
    <t>76 PL 5121</t>
  </si>
  <si>
    <t>21:0118:001489</t>
  </si>
  <si>
    <t>21:0027:001610</t>
  </si>
  <si>
    <t>21:0027:001610:0001:0002:00</t>
  </si>
  <si>
    <t>76 PL 5122</t>
  </si>
  <si>
    <t>21:0118:001490</t>
  </si>
  <si>
    <t>21:0027:001611</t>
  </si>
  <si>
    <t>21:0027:001611:0001:0002:00</t>
  </si>
  <si>
    <t>76 PL 5123</t>
  </si>
  <si>
    <t>21:0118:001491</t>
  </si>
  <si>
    <t>21:0027:001612</t>
  </si>
  <si>
    <t>21:0027:001612:0001:0002:00</t>
  </si>
  <si>
    <t>76 PL 5124</t>
  </si>
  <si>
    <t>21:0118:001492</t>
  </si>
  <si>
    <t>21:0027:001613</t>
  </si>
  <si>
    <t>21:0027:001613:0001:0002:00</t>
  </si>
  <si>
    <t>76 PL 5125</t>
  </si>
  <si>
    <t>21:0118:001493</t>
  </si>
  <si>
    <t>21:0027:001614</t>
  </si>
  <si>
    <t>21:0027:001614:0001:0002:00</t>
  </si>
  <si>
    <t>76 PL 5126</t>
  </si>
  <si>
    <t>21:0118:001494</t>
  </si>
  <si>
    <t>21:0027:001615</t>
  </si>
  <si>
    <t>21:0027:001615:0001:0002:00</t>
  </si>
  <si>
    <t>76 PL 5150</t>
  </si>
  <si>
    <t>21:0118:001495</t>
  </si>
  <si>
    <t>21:0027:001616</t>
  </si>
  <si>
    <t>21:0027:001616:0001:0002:00</t>
  </si>
  <si>
    <t>76 PL 5151</t>
  </si>
  <si>
    <t>21:0118:001496</t>
  </si>
  <si>
    <t>21:0027:001617</t>
  </si>
  <si>
    <t>21:0027:001617:0001:0002:00</t>
  </si>
  <si>
    <t>76 PL 5152</t>
  </si>
  <si>
    <t>21:0118:001497</t>
  </si>
  <si>
    <t>21:0027:001618</t>
  </si>
  <si>
    <t>21:0027:001618:0001:0002:00</t>
  </si>
  <si>
    <t>76 PL 5153</t>
  </si>
  <si>
    <t>21:0118:001498</t>
  </si>
  <si>
    <t>21:0027:001619</t>
  </si>
  <si>
    <t>21:0027:001619:0001:0002:00</t>
  </si>
  <si>
    <t>76 PL 5215</t>
  </si>
  <si>
    <t>21:0118:001499</t>
  </si>
  <si>
    <t>21:0027:001620</t>
  </si>
  <si>
    <t>21:0027:001620:0001:0002:00</t>
  </si>
  <si>
    <t>76 PL 5217</t>
  </si>
  <si>
    <t>21:0118:001500</t>
  </si>
  <si>
    <t>21:0027:001621</t>
  </si>
  <si>
    <t>21:0027:001621:0001:0002:00</t>
  </si>
  <si>
    <t>76 PL 5219</t>
  </si>
  <si>
    <t>21:0118:001501</t>
  </si>
  <si>
    <t>21:0027:001622</t>
  </si>
  <si>
    <t>21:0027:001622:0001:0002:00</t>
  </si>
  <si>
    <t>76 PL 5220</t>
  </si>
  <si>
    <t>21:0118:001502</t>
  </si>
  <si>
    <t>21:0027:001623</t>
  </si>
  <si>
    <t>21:0027:001623:0001:0002:00</t>
  </si>
  <si>
    <t>76 PL 5223</t>
  </si>
  <si>
    <t>21:0118:001503</t>
  </si>
  <si>
    <t>21:0027:001624</t>
  </si>
  <si>
    <t>21:0027:001624:0001:0002:00</t>
  </si>
  <si>
    <t>76 PL 5224</t>
  </si>
  <si>
    <t>21:0118:001504</t>
  </si>
  <si>
    <t>21:0027:001625</t>
  </si>
  <si>
    <t>21:0027:001625:0001:0002:00</t>
  </si>
  <si>
    <t>76 PL 5225</t>
  </si>
  <si>
    <t>21:0118:001505</t>
  </si>
  <si>
    <t>21:0027:001626</t>
  </si>
  <si>
    <t>21:0027:001626:0001:0002:00</t>
  </si>
  <si>
    <t>76 PL 5226</t>
  </si>
  <si>
    <t>21:0118:001506</t>
  </si>
  <si>
    <t>21:0027:001627</t>
  </si>
  <si>
    <t>21:0027:001627:0001:0002:00</t>
  </si>
  <si>
    <t>76 PL 5227</t>
  </si>
  <si>
    <t>21:0118:001507</t>
  </si>
  <si>
    <t>21:0027:001628</t>
  </si>
  <si>
    <t>21:0027:001628:0001:0002:00</t>
  </si>
  <si>
    <t>76 PL 5250</t>
  </si>
  <si>
    <t>21:0118:001508</t>
  </si>
  <si>
    <t>21:0027:001629</t>
  </si>
  <si>
    <t>21:0027:001629:0001:0002:00</t>
  </si>
  <si>
    <t>76 PL 5251</t>
  </si>
  <si>
    <t>21:0118:001509</t>
  </si>
  <si>
    <t>21:0027:001630</t>
  </si>
  <si>
    <t>21:0027:001630:0001:0002:00</t>
  </si>
  <si>
    <t>76 PL 5252</t>
  </si>
  <si>
    <t>21:0118:001510</t>
  </si>
  <si>
    <t>21:0027:001631</t>
  </si>
  <si>
    <t>21:0027:001631:0001:0002:00</t>
  </si>
  <si>
    <t>76 PL 5253</t>
  </si>
  <si>
    <t>21:0118:001511</t>
  </si>
  <si>
    <t>21:0027:001632</t>
  </si>
  <si>
    <t>21:0027:001632:0001:0002:00</t>
  </si>
  <si>
    <t>76 PL 5314</t>
  </si>
  <si>
    <t>21:0118:001512</t>
  </si>
  <si>
    <t>21:0027:001633</t>
  </si>
  <si>
    <t>21:0027:001633:0001:0002:00</t>
  </si>
  <si>
    <t>76 PL 5315</t>
  </si>
  <si>
    <t>21:0118:001513</t>
  </si>
  <si>
    <t>21:0027:001634</t>
  </si>
  <si>
    <t>21:0027:001634:0001:0002:01</t>
  </si>
  <si>
    <t>76 PL 5317</t>
  </si>
  <si>
    <t>21:0118:001514</t>
  </si>
  <si>
    <t>21:0027:001635</t>
  </si>
  <si>
    <t>21:0027:001635:0001:0002:00</t>
  </si>
  <si>
    <t>76 PL 5318</t>
  </si>
  <si>
    <t>21:0118:001515</t>
  </si>
  <si>
    <t>21:0027:001636</t>
  </si>
  <si>
    <t>21:0027:001636:0001:0002:00</t>
  </si>
  <si>
    <t>76 PL 5319</t>
  </si>
  <si>
    <t>21:0118:001516</t>
  </si>
  <si>
    <t>21:0027:001637</t>
  </si>
  <si>
    <t>21:0027:001637:0001:0002:00</t>
  </si>
  <si>
    <t>76 PL 5320</t>
  </si>
  <si>
    <t>21:0118:001517</t>
  </si>
  <si>
    <t>21:0027:001638</t>
  </si>
  <si>
    <t>21:0027:001638:0001:0002:00</t>
  </si>
  <si>
    <t>76 PL 5321</t>
  </si>
  <si>
    <t>21:0118:001518</t>
  </si>
  <si>
    <t>21:0027:001639</t>
  </si>
  <si>
    <t>21:0027:001639:0001:0002:00</t>
  </si>
  <si>
    <t>76 PL 5323</t>
  </si>
  <si>
    <t>21:0118:001519</t>
  </si>
  <si>
    <t>21:0027:001640</t>
  </si>
  <si>
    <t>21:0027:001640:0001:0002:00</t>
  </si>
  <si>
    <t>76 PL 5324</t>
  </si>
  <si>
    <t>21:0118:001520</t>
  </si>
  <si>
    <t>21:0027:001641</t>
  </si>
  <si>
    <t>21:0027:001641:0001:0002:00</t>
  </si>
  <si>
    <t>76 PL 5325</t>
  </si>
  <si>
    <t>21:0118:001521</t>
  </si>
  <si>
    <t>21:0027:001642</t>
  </si>
  <si>
    <t>21:0027:001642:0001:0002:00</t>
  </si>
  <si>
    <t>76 PL 5326</t>
  </si>
  <si>
    <t>21:0118:001522</t>
  </si>
  <si>
    <t>21:0027:001643</t>
  </si>
  <si>
    <t>21:0027:001643:0001:0002:00</t>
  </si>
  <si>
    <t>76 PL 5327</t>
  </si>
  <si>
    <t>21:0118:001523</t>
  </si>
  <si>
    <t>21:0027:001644</t>
  </si>
  <si>
    <t>21:0027:001644:0001:0002:00</t>
  </si>
  <si>
    <t>76 PL 5350</t>
  </si>
  <si>
    <t>21:0118:001524</t>
  </si>
  <si>
    <t>21:0027:001645</t>
  </si>
  <si>
    <t>21:0027:001645:0001:0002:00</t>
  </si>
  <si>
    <t>76 PL 5351</t>
  </si>
  <si>
    <t>21:0118:001525</t>
  </si>
  <si>
    <t>21:0027:001646</t>
  </si>
  <si>
    <t>21:0027:001646:0001:0002:00</t>
  </si>
  <si>
    <t>76 PL 5352</t>
  </si>
  <si>
    <t>21:0118:001526</t>
  </si>
  <si>
    <t>21:0027:001647</t>
  </si>
  <si>
    <t>21:0027:001647:0001:0002:00</t>
  </si>
  <si>
    <t>76 PL 5353</t>
  </si>
  <si>
    <t>21:0118:001527</t>
  </si>
  <si>
    <t>21:0027:001648</t>
  </si>
  <si>
    <t>21:0027:001648:0001:0002:00</t>
  </si>
  <si>
    <t>76 PL 5414</t>
  </si>
  <si>
    <t>21:0118:001528</t>
  </si>
  <si>
    <t>21:0027:001649</t>
  </si>
  <si>
    <t>21:0027:001649:0001:0002:00</t>
  </si>
  <si>
    <t>76 PL 5415</t>
  </si>
  <si>
    <t>21:0118:001529</t>
  </si>
  <si>
    <t>21:0027:001650</t>
  </si>
  <si>
    <t>21:0027:001650:0001:0002:00</t>
  </si>
  <si>
    <t>76 PL 5416</t>
  </si>
  <si>
    <t>21:0118:001530</t>
  </si>
  <si>
    <t>21:0027:001651</t>
  </si>
  <si>
    <t>21:0027:001651:0001:0002:00</t>
  </si>
  <si>
    <t>76 PL 5417</t>
  </si>
  <si>
    <t>21:0118:001531</t>
  </si>
  <si>
    <t>21:0027:001652</t>
  </si>
  <si>
    <t>21:0027:001652:0001:0002:00</t>
  </si>
  <si>
    <t>76 PL 5419</t>
  </si>
  <si>
    <t>21:0118:001532</t>
  </si>
  <si>
    <t>21:0027:001653</t>
  </si>
  <si>
    <t>21:0027:001653:0001:0002:00</t>
  </si>
  <si>
    <t>76 PL 5420</t>
  </si>
  <si>
    <t>21:0118:001533</t>
  </si>
  <si>
    <t>21:0027:001654</t>
  </si>
  <si>
    <t>21:0027:001654:0001:0002:00</t>
  </si>
  <si>
    <t>76 PL 5421</t>
  </si>
  <si>
    <t>21:0118:001534</t>
  </si>
  <si>
    <t>21:0027:001655</t>
  </si>
  <si>
    <t>21:0027:001655:0001:0002:00</t>
  </si>
  <si>
    <t>76 PL 5422</t>
  </si>
  <si>
    <t>21:0118:001535</t>
  </si>
  <si>
    <t>21:0027:001656</t>
  </si>
  <si>
    <t>21:0027:001656:0001:0002:00</t>
  </si>
  <si>
    <t>76 PL 5423</t>
  </si>
  <si>
    <t>21:0118:001536</t>
  </si>
  <si>
    <t>21:0027:001657</t>
  </si>
  <si>
    <t>21:0027:001657:0001:0002:00</t>
  </si>
  <si>
    <t>76 PL 5424</t>
  </si>
  <si>
    <t>21:0118:001537</t>
  </si>
  <si>
    <t>21:0027:001658</t>
  </si>
  <si>
    <t>21:0027:001658:0001:0002:00</t>
  </si>
  <si>
    <t>76 PL 5425</t>
  </si>
  <si>
    <t>21:0118:001538</t>
  </si>
  <si>
    <t>21:0027:001659</t>
  </si>
  <si>
    <t>21:0027:001659:0001:0002:00</t>
  </si>
  <si>
    <t>76 PL 5427</t>
  </si>
  <si>
    <t>21:0118:001539</t>
  </si>
  <si>
    <t>21:0027:001660</t>
  </si>
  <si>
    <t>21:0027:001660:0001:0002:00</t>
  </si>
  <si>
    <t>76 PL 5452</t>
  </si>
  <si>
    <t>21:0118:001540</t>
  </si>
  <si>
    <t>21:0027:001663</t>
  </si>
  <si>
    <t>21:0027:001663:0001:0002:00</t>
  </si>
  <si>
    <t>76 PL 5514</t>
  </si>
  <si>
    <t>21:0118:001541</t>
  </si>
  <si>
    <t>21:0027:001664</t>
  </si>
  <si>
    <t>21:0027:001664:0001:0002:00</t>
  </si>
  <si>
    <t>76 PL 5515</t>
  </si>
  <si>
    <t>21:0118:001542</t>
  </si>
  <si>
    <t>21:0027:001665</t>
  </si>
  <si>
    <t>21:0027:001665:0001:0002:00</t>
  </si>
  <si>
    <t>76 PL 5516</t>
  </si>
  <si>
    <t>21:0118:001543</t>
  </si>
  <si>
    <t>21:0027:001666</t>
  </si>
  <si>
    <t>21:0027:001666:0001:0002:00</t>
  </si>
  <si>
    <t>76 PL 5517</t>
  </si>
  <si>
    <t>21:0118:001544</t>
  </si>
  <si>
    <t>21:0027:001667</t>
  </si>
  <si>
    <t>21:0027:001667:0001:0002:00</t>
  </si>
  <si>
    <t>76 PL 5518</t>
  </si>
  <si>
    <t>21:0118:001545</t>
  </si>
  <si>
    <t>21:0027:001668</t>
  </si>
  <si>
    <t>21:0027:001668:0001:0002:00</t>
  </si>
  <si>
    <t>76 PL 5519</t>
  </si>
  <si>
    <t>21:0118:001546</t>
  </si>
  <si>
    <t>21:0027:001669</t>
  </si>
  <si>
    <t>21:0027:001669:0001:0002:01</t>
  </si>
  <si>
    <t>76 PL 5520</t>
  </si>
  <si>
    <t>21:0118:001547</t>
  </si>
  <si>
    <t>21:0027:001670</t>
  </si>
  <si>
    <t>21:0027:001670:0001:0002:00</t>
  </si>
  <si>
    <t>76 PL 5521</t>
  </si>
  <si>
    <t>21:0118:001548</t>
  </si>
  <si>
    <t>21:0027:001671</t>
  </si>
  <si>
    <t>21:0027:001671:0001:0002:00</t>
  </si>
  <si>
    <t>76 PL 5523</t>
  </si>
  <si>
    <t>21:0118:001549</t>
  </si>
  <si>
    <t>21:0027:001672</t>
  </si>
  <si>
    <t>21:0027:001672:0001:0002:00</t>
  </si>
  <si>
    <t>76 PL 5525</t>
  </si>
  <si>
    <t>21:0118:001550</t>
  </si>
  <si>
    <t>21:0027:001673</t>
  </si>
  <si>
    <t>21:0027:001673:0001:0002:00</t>
  </si>
  <si>
    <t>76 PL 5527</t>
  </si>
  <si>
    <t>21:0118:001551</t>
  </si>
  <si>
    <t>21:0027:001674</t>
  </si>
  <si>
    <t>21:0027:001674:0001:0002:00</t>
  </si>
  <si>
    <t>76 PL 5550</t>
  </si>
  <si>
    <t>21:0118:001552</t>
  </si>
  <si>
    <t>21:0027:001675</t>
  </si>
  <si>
    <t>21:0027:001675:0001:0002:00</t>
  </si>
  <si>
    <t>76 PL 5551</t>
  </si>
  <si>
    <t>21:0118:001553</t>
  </si>
  <si>
    <t>21:0027:001676</t>
  </si>
  <si>
    <t>21:0027:001676:0001:0002:00</t>
  </si>
  <si>
    <t>76 PL 5552</t>
  </si>
  <si>
    <t>21:0118:001554</t>
  </si>
  <si>
    <t>21:0027:001677</t>
  </si>
  <si>
    <t>21:0027:001677:0001:0002:00</t>
  </si>
  <si>
    <t>76 PL 5553</t>
  </si>
  <si>
    <t>21:0118:001555</t>
  </si>
  <si>
    <t>21:0027:001678</t>
  </si>
  <si>
    <t>21:0027:001678:0001:0002:00</t>
  </si>
  <si>
    <t>76 PL 5615</t>
  </si>
  <si>
    <t>21:0118:001556</t>
  </si>
  <si>
    <t>21:0027:001680</t>
  </si>
  <si>
    <t>21:0027:001680:0001:0002:00</t>
  </si>
  <si>
    <t>76 PL 5616</t>
  </si>
  <si>
    <t>21:0118:001557</t>
  </si>
  <si>
    <t>21:0027:001681</t>
  </si>
  <si>
    <t>21:0027:001681:0001:0002:00</t>
  </si>
  <si>
    <t>76 PL 5617</t>
  </si>
  <si>
    <t>21:0118:001558</t>
  </si>
  <si>
    <t>21:0027:001682</t>
  </si>
  <si>
    <t>21:0027:001682:0001:0002:00</t>
  </si>
  <si>
    <t>76 PL 5618</t>
  </si>
  <si>
    <t>21:0118:001559</t>
  </si>
  <si>
    <t>21:0027:001683</t>
  </si>
  <si>
    <t>21:0027:001683:0001:0002:01</t>
  </si>
  <si>
    <t>76 PL 5619</t>
  </si>
  <si>
    <t>21:0118:001560</t>
  </si>
  <si>
    <t>21:0027:001684</t>
  </si>
  <si>
    <t>21:0027:001684:0001:0002:00</t>
  </si>
  <si>
    <t>76 PL 5620</t>
  </si>
  <si>
    <t>21:0118:001561</t>
  </si>
  <si>
    <t>21:0027:001685</t>
  </si>
  <si>
    <t>21:0027:001685:0001:0002:00</t>
  </si>
  <si>
    <t>76 PL 5621</t>
  </si>
  <si>
    <t>21:0118:001562</t>
  </si>
  <si>
    <t>21:0027:001686</t>
  </si>
  <si>
    <t>21:0027:001686:0001:0002:00</t>
  </si>
  <si>
    <t>76 PL 5622</t>
  </si>
  <si>
    <t>21:0118:001563</t>
  </si>
  <si>
    <t>21:0027:001687</t>
  </si>
  <si>
    <t>21:0027:001687:0001:0002:00</t>
  </si>
  <si>
    <t>76 PL 5624</t>
  </si>
  <si>
    <t>21:0118:001564</t>
  </si>
  <si>
    <t>21:0027:001688</t>
  </si>
  <si>
    <t>21:0027:001688:0001:0002:00</t>
  </si>
  <si>
    <t>76 PL 5625</t>
  </si>
  <si>
    <t>21:0118:001565</t>
  </si>
  <si>
    <t>21:0027:001689</t>
  </si>
  <si>
    <t>21:0027:001689:0001:0002:00</t>
  </si>
  <si>
    <t>76 PL 5650</t>
  </si>
  <si>
    <t>21:0118:001566</t>
  </si>
  <si>
    <t>21:0027:001690</t>
  </si>
  <si>
    <t>21:0027:001690:0001:0002:00</t>
  </si>
  <si>
    <t>76 PL 5651</t>
  </si>
  <si>
    <t>21:0118:001567</t>
  </si>
  <si>
    <t>21:0027:001691</t>
  </si>
  <si>
    <t>21:0027:001691:0001:0002:00</t>
  </si>
  <si>
    <t>76 PL 5653</t>
  </si>
  <si>
    <t>21:0118:001568</t>
  </si>
  <si>
    <t>21:0027:001693</t>
  </si>
  <si>
    <t>21:0027:001693:0001:0002:00</t>
  </si>
  <si>
    <t>76 PL 5715</t>
  </si>
  <si>
    <t>21:0118:001569</t>
  </si>
  <si>
    <t>21:0027:001694</t>
  </si>
  <si>
    <t>21:0027:001694:0001:0002:00</t>
  </si>
  <si>
    <t>76 PL 5716</t>
  </si>
  <si>
    <t>21:0118:001570</t>
  </si>
  <si>
    <t>21:0027:001695</t>
  </si>
  <si>
    <t>21:0027:001695:0001:0002:00</t>
  </si>
  <si>
    <t>76 PL 5717</t>
  </si>
  <si>
    <t>21:0118:001571</t>
  </si>
  <si>
    <t>21:0027:001696</t>
  </si>
  <si>
    <t>21:0027:001696:0001:0002:00</t>
  </si>
  <si>
    <t>76 PL 5718</t>
  </si>
  <si>
    <t>21:0118:001572</t>
  </si>
  <si>
    <t>21:0027:001697</t>
  </si>
  <si>
    <t>21:0027:001697:0001:0002:00</t>
  </si>
  <si>
    <t>76 PL 5719</t>
  </si>
  <si>
    <t>21:0118:001573</t>
  </si>
  <si>
    <t>21:0027:001698</t>
  </si>
  <si>
    <t>21:0027:001698:0001:0002:00</t>
  </si>
  <si>
    <t>76 PL 5720</t>
  </si>
  <si>
    <t>21:0118:001574</t>
  </si>
  <si>
    <t>21:0027:001699</t>
  </si>
  <si>
    <t>21:0027:001699:0001:0002:00</t>
  </si>
  <si>
    <t>76 PL 5721</t>
  </si>
  <si>
    <t>21:0118:001575</t>
  </si>
  <si>
    <t>21:0027:001700</t>
  </si>
  <si>
    <t>21:0027:001700:0001:0002:00</t>
  </si>
  <si>
    <t>76 PL 5723</t>
  </si>
  <si>
    <t>21:0118:001576</t>
  </si>
  <si>
    <t>21:0027:001701</t>
  </si>
  <si>
    <t>21:0027:001701:0001:0002:00</t>
  </si>
  <si>
    <t>76 PL 5724</t>
  </si>
  <si>
    <t>21:0118:001577</t>
  </si>
  <si>
    <t>21:0027:001702</t>
  </si>
  <si>
    <t>21:0027:001702:0001:0002:00</t>
  </si>
  <si>
    <t>76 PL 5725</t>
  </si>
  <si>
    <t>21:0118:001578</t>
  </si>
  <si>
    <t>21:0027:001703</t>
  </si>
  <si>
    <t>21:0027:001703:0001:0002:00</t>
  </si>
  <si>
    <t>76 PL 5727</t>
  </si>
  <si>
    <t>21:0118:001579</t>
  </si>
  <si>
    <t>21:0027:001704</t>
  </si>
  <si>
    <t>21:0027:001704:0001:0002:00</t>
  </si>
  <si>
    <t>76 PL 5750</t>
  </si>
  <si>
    <t>21:0118:001580</t>
  </si>
  <si>
    <t>21:0027:001705</t>
  </si>
  <si>
    <t>21:0027:001705:0001:0002:00</t>
  </si>
  <si>
    <t>76 PL 5751</t>
  </si>
  <si>
    <t>21:0118:001581</t>
  </si>
  <si>
    <t>21:0027:001706</t>
  </si>
  <si>
    <t>21:0027:001706:0001:0002:00</t>
  </si>
  <si>
    <t>76 PL 5752</t>
  </si>
  <si>
    <t>21:0118:001582</t>
  </si>
  <si>
    <t>21:0027:001707</t>
  </si>
  <si>
    <t>21:0027:001707:0001:0002:00</t>
  </si>
  <si>
    <t>76 PL 5753</t>
  </si>
  <si>
    <t>21:0118:001583</t>
  </si>
  <si>
    <t>21:0027:001708</t>
  </si>
  <si>
    <t>21:0027:001708:0001:0002:00</t>
  </si>
  <si>
    <t>76 PL 5814</t>
  </si>
  <si>
    <t>21:0118:001584</t>
  </si>
  <si>
    <t>21:0027:001709</t>
  </si>
  <si>
    <t>21:0027:001709:0001:0002:00</t>
  </si>
  <si>
    <t>76 PL 5815</t>
  </si>
  <si>
    <t>21:0118:001585</t>
  </si>
  <si>
    <t>21:0027:001710</t>
  </si>
  <si>
    <t>21:0027:001710:0001:0002:00</t>
  </si>
  <si>
    <t>76 PL 5816</t>
  </si>
  <si>
    <t>21:0118:001586</t>
  </si>
  <si>
    <t>21:0027:001711</t>
  </si>
  <si>
    <t>21:0027:001711:0001:0002:00</t>
  </si>
  <si>
    <t>76 PL 5817</t>
  </si>
  <si>
    <t>21:0118:001587</t>
  </si>
  <si>
    <t>21:0027:001712</t>
  </si>
  <si>
    <t>21:0027:001712:0001:0002:00</t>
  </si>
  <si>
    <t>76 PL 5818</t>
  </si>
  <si>
    <t>21:0118:001588</t>
  </si>
  <si>
    <t>21:0027:001713</t>
  </si>
  <si>
    <t>21:0027:001713:0001:0002:00</t>
  </si>
  <si>
    <t>76 PL 5819</t>
  </si>
  <si>
    <t>21:0118:001589</t>
  </si>
  <si>
    <t>21:0027:001714</t>
  </si>
  <si>
    <t>21:0027:001714:0001:0002:00</t>
  </si>
  <si>
    <t>76 PL 5820</t>
  </si>
  <si>
    <t>21:0118:001590</t>
  </si>
  <si>
    <t>21:0027:001715</t>
  </si>
  <si>
    <t>21:0027:001715:0001:0002:00</t>
  </si>
  <si>
    <t>76 PL 5821</t>
  </si>
  <si>
    <t>21:0118:001591</t>
  </si>
  <si>
    <t>21:0027:001716</t>
  </si>
  <si>
    <t>21:0027:001716:0001:0002:00</t>
  </si>
  <si>
    <t>76 PL 5822</t>
  </si>
  <si>
    <t>21:0118:001592</t>
  </si>
  <si>
    <t>21:0027:001717</t>
  </si>
  <si>
    <t>21:0027:001717:0001:0002:00</t>
  </si>
  <si>
    <t>76 PL 5823</t>
  </si>
  <si>
    <t>21:0118:001593</t>
  </si>
  <si>
    <t>21:0027:001718</t>
  </si>
  <si>
    <t>21:0027:001718:0001:0002:00</t>
  </si>
  <si>
    <t>76 PL 5824</t>
  </si>
  <si>
    <t>21:0118:001594</t>
  </si>
  <si>
    <t>21:0027:001719</t>
  </si>
  <si>
    <t>21:0027:001719:0001:0002:00</t>
  </si>
  <si>
    <t>76 PL 5826</t>
  </si>
  <si>
    <t>21:0118:001595</t>
  </si>
  <si>
    <t>21:0027:001720</t>
  </si>
  <si>
    <t>21:0027:001720:0001:0002:01</t>
  </si>
  <si>
    <t>76 PL 5827</t>
  </si>
  <si>
    <t>21:0118:001596</t>
  </si>
  <si>
    <t>21:0027:001721</t>
  </si>
  <si>
    <t>21:0027:001721:0001:0002:00</t>
  </si>
  <si>
    <t>76 PL 5850</t>
  </si>
  <si>
    <t>21:0118:001597</t>
  </si>
  <si>
    <t>21:0027:001722</t>
  </si>
  <si>
    <t>21:0027:001722:0001:0002:00</t>
  </si>
  <si>
    <t>76 PL 5851</t>
  </si>
  <si>
    <t>21:0118:001598</t>
  </si>
  <si>
    <t>21:0027:001723</t>
  </si>
  <si>
    <t>21:0027:001723:0001:0002:00</t>
  </si>
  <si>
    <t>76 PL 5852</t>
  </si>
  <si>
    <t>21:0118:001599</t>
  </si>
  <si>
    <t>21:0027:001724</t>
  </si>
  <si>
    <t>21:0027:001724:0001:0002:00</t>
  </si>
  <si>
    <t>76 PL 5853</t>
  </si>
  <si>
    <t>21:0118:001600</t>
  </si>
  <si>
    <t>21:0027:001725</t>
  </si>
  <si>
    <t>21:0027:001725:0001:0002:00</t>
  </si>
  <si>
    <t>76 PL 5914</t>
  </si>
  <si>
    <t>21:0118:001601</t>
  </si>
  <si>
    <t>21:0027:001726</t>
  </si>
  <si>
    <t>21:0027:001726:0001:0002:00</t>
  </si>
  <si>
    <t>76 PL 5915</t>
  </si>
  <si>
    <t>21:0118:001602</t>
  </si>
  <si>
    <t>21:0027:001727</t>
  </si>
  <si>
    <t>21:0027:001727:0001:0002:01</t>
  </si>
  <si>
    <t>76 PL 5916</t>
  </si>
  <si>
    <t>21:0118:001603</t>
  </si>
  <si>
    <t>21:0027:001728</t>
  </si>
  <si>
    <t>21:0027:001728:0001:0002:00</t>
  </si>
  <si>
    <t>76 PL 5917</t>
  </si>
  <si>
    <t>21:0118:001604</t>
  </si>
  <si>
    <t>21:0027:001729</t>
  </si>
  <si>
    <t>21:0027:001729:0001:0002:00</t>
  </si>
  <si>
    <t>76 PL 5918</t>
  </si>
  <si>
    <t>21:0118:001605</t>
  </si>
  <si>
    <t>21:0027:001730</t>
  </si>
  <si>
    <t>21:0027:001730:0001:0002:00</t>
  </si>
  <si>
    <t>76 PL 5919</t>
  </si>
  <si>
    <t>21:0118:001606</t>
  </si>
  <si>
    <t>21:0027:001731</t>
  </si>
  <si>
    <t>21:0027:001731:0001:0002:00</t>
  </si>
  <si>
    <t>76 PL 5920</t>
  </si>
  <si>
    <t>21:0118:001607</t>
  </si>
  <si>
    <t>21:0027:001732</t>
  </si>
  <si>
    <t>21:0027:001732:0001:0002:00</t>
  </si>
  <si>
    <t>76 PL 5921</t>
  </si>
  <si>
    <t>21:0118:001608</t>
  </si>
  <si>
    <t>21:0027:001733</t>
  </si>
  <si>
    <t>21:0027:001733:0001:0002:00</t>
  </si>
  <si>
    <t>76 PL 5922</t>
  </si>
  <si>
    <t>21:0118:001609</t>
  </si>
  <si>
    <t>21:0027:001734</t>
  </si>
  <si>
    <t>21:0027:001734:0001:0002:00</t>
  </si>
  <si>
    <t>76 PL 5923</t>
  </si>
  <si>
    <t>21:0118:001610</t>
  </si>
  <si>
    <t>21:0027:001735</t>
  </si>
  <si>
    <t>21:0027:001735:0001:0002:00</t>
  </si>
  <si>
    <t>76 PL 5924</t>
  </si>
  <si>
    <t>21:0118:001611</t>
  </si>
  <si>
    <t>21:0027:001736</t>
  </si>
  <si>
    <t>21:0027:001736:0001:0002:00</t>
  </si>
  <si>
    <t>76 PL 5950</t>
  </si>
  <si>
    <t>21:0118:001612</t>
  </si>
  <si>
    <t>21:0027:001738</t>
  </si>
  <si>
    <t>21:0027:001738:0001:0002:00</t>
  </si>
  <si>
    <t>76 PL 5951</t>
  </si>
  <si>
    <t>21:0118:001613</t>
  </si>
  <si>
    <t>21:0027:001739</t>
  </si>
  <si>
    <t>21:0027:001739:0001:0002:00</t>
  </si>
  <si>
    <t>76 PL 5952</t>
  </si>
  <si>
    <t>21:0118:001614</t>
  </si>
  <si>
    <t>21:0027:001740</t>
  </si>
  <si>
    <t>21:0027:001740:0001:0002:00</t>
  </si>
  <si>
    <t>76 PL 5953</t>
  </si>
  <si>
    <t>21:0118:001615</t>
  </si>
  <si>
    <t>21:0027:001741</t>
  </si>
  <si>
    <t>21:0027:001741:0001:0002:00</t>
  </si>
  <si>
    <t>76 PL 6024</t>
  </si>
  <si>
    <t>21:0118:001616</t>
  </si>
  <si>
    <t>21:0027:001742</t>
  </si>
  <si>
    <t>21:0027:001742:0001:0002:00</t>
  </si>
  <si>
    <t>76 PL 6025</t>
  </si>
  <si>
    <t>21:0118:001617</t>
  </si>
  <si>
    <t>21:0027:001743</t>
  </si>
  <si>
    <t>21:0027:001743:0001:0002:00</t>
  </si>
  <si>
    <t>76 PL 6027</t>
  </si>
  <si>
    <t>21:0118:001618</t>
  </si>
  <si>
    <t>21:0027:001745</t>
  </si>
  <si>
    <t>21:0027:001745:0001:0002:00</t>
  </si>
  <si>
    <t>76 PL 6050</t>
  </si>
  <si>
    <t>21:0118:001619</t>
  </si>
  <si>
    <t>21:0027:001746</t>
  </si>
  <si>
    <t>21:0027:001746:0001:0002:00</t>
  </si>
  <si>
    <t>76 PL 6051</t>
  </si>
  <si>
    <t>21:0118:001620</t>
  </si>
  <si>
    <t>21:0027:001747</t>
  </si>
  <si>
    <t>21:0027:001747:0001:0002:00</t>
  </si>
  <si>
    <t>76 PL 6052</t>
  </si>
  <si>
    <t>21:0118:001621</t>
  </si>
  <si>
    <t>21:0027:001748</t>
  </si>
  <si>
    <t>21:0027:001748:0001:0002:00</t>
  </si>
  <si>
    <t>76 PL 6053</t>
  </si>
  <si>
    <t>21:0118:001622</t>
  </si>
  <si>
    <t>21:0027:001749</t>
  </si>
  <si>
    <t>21:0027:001749:0001:0002:00</t>
  </si>
  <si>
    <t>76 PL 6124</t>
  </si>
  <si>
    <t>21:0118:001623</t>
  </si>
  <si>
    <t>21:0027:001750</t>
  </si>
  <si>
    <t>21:0027:001750:0001:0002:00</t>
  </si>
  <si>
    <t>76 PL 6125</t>
  </si>
  <si>
    <t>21:0118:001624</t>
  </si>
  <si>
    <t>21:0027:001751</t>
  </si>
  <si>
    <t>21:0027:001751:0001:0002:00</t>
  </si>
  <si>
    <t>76 PL 6126</t>
  </si>
  <si>
    <t>21:0118:001625</t>
  </si>
  <si>
    <t>21:0027:001752</t>
  </si>
  <si>
    <t>21:0027:001752:0001:0002:00</t>
  </si>
  <si>
    <t>76 PL 6127</t>
  </si>
  <si>
    <t>21:0118:001626</t>
  </si>
  <si>
    <t>21:0027:001753</t>
  </si>
  <si>
    <t>21:0027:001753:0001:0002:00</t>
  </si>
  <si>
    <t>76 PL 6224</t>
  </si>
  <si>
    <t>21:0118:001627</t>
  </si>
  <si>
    <t>21:0027:001754</t>
  </si>
  <si>
    <t>21:0027:001754:0001:0002:00</t>
  </si>
  <si>
    <t>76 PL 6225</t>
  </si>
  <si>
    <t>21:0118:001628</t>
  </si>
  <si>
    <t>21:0027:001755</t>
  </si>
  <si>
    <t>21:0027:001755:0001:0002:00</t>
  </si>
  <si>
    <t>76 PL 6226</t>
  </si>
  <si>
    <t>21:0118:001629</t>
  </si>
  <si>
    <t>21:0027:001756</t>
  </si>
  <si>
    <t>21:0027:001756:0001:0002:00</t>
  </si>
  <si>
    <t>76 PL 6227</t>
  </si>
  <si>
    <t>21:0118:001630</t>
  </si>
  <si>
    <t>21:0027:001757</t>
  </si>
  <si>
    <t>21:0027:001757:0001:0002:00</t>
  </si>
  <si>
    <t>76 PL 6324</t>
  </si>
  <si>
    <t>21:0118:001631</t>
  </si>
  <si>
    <t>21:0027:001758</t>
  </si>
  <si>
    <t>21:0027:001758:0001:0002:00</t>
  </si>
  <si>
    <t>76 PL 6325</t>
  </si>
  <si>
    <t>21:0118:001632</t>
  </si>
  <si>
    <t>21:0027:001759</t>
  </si>
  <si>
    <t>21:0027:001759:0001:0002:00</t>
  </si>
  <si>
    <t>76 PL 6424</t>
  </si>
  <si>
    <t>21:0118:001633</t>
  </si>
  <si>
    <t>21:0027:001761</t>
  </si>
  <si>
    <t>21:0027:001761:0001:0002:00</t>
  </si>
  <si>
    <t>76 PL 6425</t>
  </si>
  <si>
    <t>21:0118:001634</t>
  </si>
  <si>
    <t>21:0027:001762</t>
  </si>
  <si>
    <t>21:0027:001762:0001:0002:00</t>
  </si>
  <si>
    <t>76 PL 6426</t>
  </si>
  <si>
    <t>21:0118:001635</t>
  </si>
  <si>
    <t>21:0027:001763</t>
  </si>
  <si>
    <t>21:0027:001763:0001:0002:00</t>
  </si>
  <si>
    <t>76 PL 6427</t>
  </si>
  <si>
    <t>21:0118:001636</t>
  </si>
  <si>
    <t>21:0027:001764</t>
  </si>
  <si>
    <t>21:0027:001764:0001:0002:00</t>
  </si>
  <si>
    <t>76 PL 6524</t>
  </si>
  <si>
    <t>21:0118:001637</t>
  </si>
  <si>
    <t>21:0027:001765</t>
  </si>
  <si>
    <t>21:0027:001765:0001:0002:00</t>
  </si>
  <si>
    <t>76 PL 6624</t>
  </si>
  <si>
    <t>21:0118:001638</t>
  </si>
  <si>
    <t>21:0027:001767</t>
  </si>
  <si>
    <t>21:0027:001767:0001:0002:00</t>
  </si>
  <si>
    <t>76 PL 6625</t>
  </si>
  <si>
    <t>21:0118:001639</t>
  </si>
  <si>
    <t>21:0027:001768</t>
  </si>
  <si>
    <t>21:0027:001768:0001:0002:00</t>
  </si>
  <si>
    <t>76 PL 6626</t>
  </si>
  <si>
    <t>21:0118:001640</t>
  </si>
  <si>
    <t>21:0027:001769</t>
  </si>
  <si>
    <t>21:0027:001769:0001:0002:00</t>
  </si>
  <si>
    <t>76 PL 6627</t>
  </si>
  <si>
    <t>21:0118:001641</t>
  </si>
  <si>
    <t>21:0027:001770</t>
  </si>
  <si>
    <t>21:0027:001770:0001:0002:00</t>
  </si>
  <si>
    <t>76 PL 6724</t>
  </si>
  <si>
    <t>21:0118:001642</t>
  </si>
  <si>
    <t>21:0027:001771</t>
  </si>
  <si>
    <t>21:0027:001771:0001:0002:00</t>
  </si>
  <si>
    <t>76 PL 6725</t>
  </si>
  <si>
    <t>21:0118:001643</t>
  </si>
  <si>
    <t>21:0027:001772</t>
  </si>
  <si>
    <t>21:0027:001772:0001:0002:00</t>
  </si>
  <si>
    <t>76 PL 6726</t>
  </si>
  <si>
    <t>21:0118:001644</t>
  </si>
  <si>
    <t>21:0027:001773</t>
  </si>
  <si>
    <t>21:0027:001773:0001:0002:00</t>
  </si>
  <si>
    <t>76 PL 6727</t>
  </si>
  <si>
    <t>21:0118:001645</t>
  </si>
  <si>
    <t>21:0027:001774</t>
  </si>
  <si>
    <t>21:0027:001774:0001:0002:01</t>
  </si>
  <si>
    <t>76 PL 6824</t>
  </si>
  <si>
    <t>21:0118:001646</t>
  </si>
  <si>
    <t>21:0027:001775</t>
  </si>
  <si>
    <t>21:0027:001775:0001:0002:00</t>
  </si>
  <si>
    <t>76 PL 6825</t>
  </si>
  <si>
    <t>21:0118:001647</t>
  </si>
  <si>
    <t>21:0027:001776</t>
  </si>
  <si>
    <t>21:0027:001776:0001:0002:00</t>
  </si>
  <si>
    <t>76 PL 6826</t>
  </si>
  <si>
    <t>21:0118:001648</t>
  </si>
  <si>
    <t>21:0027:001777</t>
  </si>
  <si>
    <t>21:0027:001777:0001:0002:00</t>
  </si>
  <si>
    <t>76 PL 6827</t>
  </si>
  <si>
    <t>21:0118:001649</t>
  </si>
  <si>
    <t>21:0027:001778</t>
  </si>
  <si>
    <t>21:0027:001778:0001:0002:00</t>
  </si>
  <si>
    <t>76 PL 6924</t>
  </si>
  <si>
    <t>21:0118:001650</t>
  </si>
  <si>
    <t>21:0027:001779</t>
  </si>
  <si>
    <t>21:0027:001779:0001:0002:00</t>
  </si>
  <si>
    <t>76 PL 6925</t>
  </si>
  <si>
    <t>21:0118:001651</t>
  </si>
  <si>
    <t>21:0027:001780</t>
  </si>
  <si>
    <t>21:0027:001780:0001:0002:00</t>
  </si>
  <si>
    <t>76 PL 6926</t>
  </si>
  <si>
    <t>21:0118:001652</t>
  </si>
  <si>
    <t>21:0027:001781</t>
  </si>
  <si>
    <t>21:0027:001781:0001:0002:00</t>
  </si>
  <si>
    <t>76 PL 6927</t>
  </si>
  <si>
    <t>21:0118:001653</t>
  </si>
  <si>
    <t>21:0027:001782</t>
  </si>
  <si>
    <t>21:0027:001782:0001:0002:00</t>
  </si>
  <si>
    <t>76 PL 7024</t>
  </si>
  <si>
    <t>21:0118:001654</t>
  </si>
  <si>
    <t>21:0027:001783</t>
  </si>
  <si>
    <t>21:0027:001783:0001:0002:00</t>
  </si>
  <si>
    <t>76 PL 7025</t>
  </si>
  <si>
    <t>21:0118:001655</t>
  </si>
  <si>
    <t>21:0027:001784</t>
  </si>
  <si>
    <t>21:0027:001784:0001:0002:00</t>
  </si>
  <si>
    <t>76 PL 7026</t>
  </si>
  <si>
    <t>21:0118:001656</t>
  </si>
  <si>
    <t>21:0027:001785</t>
  </si>
  <si>
    <t>21:0027:001785:0001:0002:00</t>
  </si>
  <si>
    <t>76 PL 7027</t>
  </si>
  <si>
    <t>21:0118:001657</t>
  </si>
  <si>
    <t>21:0027:001786</t>
  </si>
  <si>
    <t>21:0027:001786:0001:0002:00</t>
  </si>
  <si>
    <t>76 PL 7124</t>
  </si>
  <si>
    <t>21:0118:001658</t>
  </si>
  <si>
    <t>21:0027:001787</t>
  </si>
  <si>
    <t>21:0027:001787:0001:0002:00</t>
  </si>
  <si>
    <t>76 PL 7125</t>
  </si>
  <si>
    <t>21:0118:001659</t>
  </si>
  <si>
    <t>21:0027:001788</t>
  </si>
  <si>
    <t>21:0027:001788:0001:0002:00</t>
  </si>
  <si>
    <t>76 PL 7127</t>
  </si>
  <si>
    <t>21:0118:001660</t>
  </si>
  <si>
    <t>21:0027:001790</t>
  </si>
  <si>
    <t>21:0027:001790:0001:0002:00</t>
  </si>
  <si>
    <t>76 PL 7224</t>
  </si>
  <si>
    <t>21:0118:001661</t>
  </si>
  <si>
    <t>21:0027:001791</t>
  </si>
  <si>
    <t>21:0027:001791:0001:0002:00</t>
  </si>
  <si>
    <t>76 PL 7225</t>
  </si>
  <si>
    <t>21:0118:001662</t>
  </si>
  <si>
    <t>21:0027:001792</t>
  </si>
  <si>
    <t>21:0027:001792:0001:0002:01</t>
  </si>
  <si>
    <t>76 PL 7226</t>
  </si>
  <si>
    <t>21:0118:001663</t>
  </si>
  <si>
    <t>21:0027:001793</t>
  </si>
  <si>
    <t>21:0027:001793:0001:0002:00</t>
  </si>
  <si>
    <t>76 PL 7227</t>
  </si>
  <si>
    <t>21:0118:001664</t>
  </si>
  <si>
    <t>21:0027:001794</t>
  </si>
  <si>
    <t>21:0027:001794:0001:0002:00</t>
  </si>
  <si>
    <t>76 PL 7324</t>
  </si>
  <si>
    <t>21:0118:001665</t>
  </si>
  <si>
    <t>21:0027:001795</t>
  </si>
  <si>
    <t>21:0027:001795:0001:0002:00</t>
  </si>
  <si>
    <t>76 PL 7325</t>
  </si>
  <si>
    <t>21:0118:001666</t>
  </si>
  <si>
    <t>21:0027:001796</t>
  </si>
  <si>
    <t>21:0027:001796:0001:0002:00</t>
  </si>
  <si>
    <t>76 PL 7326</t>
  </si>
  <si>
    <t>21:0118:001667</t>
  </si>
  <si>
    <t>21:0027:001797</t>
  </si>
  <si>
    <t>21:0027:001797:0001:0002:00</t>
  </si>
  <si>
    <t>76 PL 7327</t>
  </si>
  <si>
    <t>21:0118:001668</t>
  </si>
  <si>
    <t>21:0027:001798</t>
  </si>
  <si>
    <t>21:0027:001798:0001:0002:00</t>
  </si>
  <si>
    <t>76 PL 7424</t>
  </si>
  <si>
    <t>21:0118:001669</t>
  </si>
  <si>
    <t>21:0027:001799</t>
  </si>
  <si>
    <t>21:0027:001799:0001:0002:00</t>
  </si>
  <si>
    <t>76 PL 7425</t>
  </si>
  <si>
    <t>21:0118:001670</t>
  </si>
  <si>
    <t>21:0027:001800</t>
  </si>
  <si>
    <t>21:0027:001800:0001:0002:00</t>
  </si>
  <si>
    <t>76 PL 7426</t>
  </si>
  <si>
    <t>21:0118:001671</t>
  </si>
  <si>
    <t>21:0027:001801</t>
  </si>
  <si>
    <t>21:0027:001801:0001:0002:00</t>
  </si>
  <si>
    <t>76 PL 7427</t>
  </si>
  <si>
    <t>21:0118:001672</t>
  </si>
  <si>
    <t>21:0027:001802</t>
  </si>
  <si>
    <t>21:0027:001802:0001:0002:00</t>
  </si>
  <si>
    <t>76 PL 7524</t>
  </si>
  <si>
    <t>21:0118:001673</t>
  </si>
  <si>
    <t>21:0027:001803</t>
  </si>
  <si>
    <t>21:0027:001803:0001:0002:00</t>
  </si>
  <si>
    <t>76 PL 7525</t>
  </si>
  <si>
    <t>21:0118:001674</t>
  </si>
  <si>
    <t>21:0027:001804</t>
  </si>
  <si>
    <t>21:0027:001804:0001:0002:00</t>
  </si>
  <si>
    <t>76 PL 7526</t>
  </si>
  <si>
    <t>21:0118:001675</t>
  </si>
  <si>
    <t>21:0027:001805</t>
  </si>
  <si>
    <t>21:0027:001805:0001:0002:00</t>
  </si>
  <si>
    <t>76 PL 7527</t>
  </si>
  <si>
    <t>21:0118:001676</t>
  </si>
  <si>
    <t>21:0027:001806</t>
  </si>
  <si>
    <t>21:0027:001806:0001:0002:00</t>
  </si>
  <si>
    <t>76 PL 7602</t>
  </si>
  <si>
    <t>21:0118:001677</t>
  </si>
  <si>
    <t>21:0027:001807</t>
  </si>
  <si>
    <t>21:0027:001807:0001:0002:00</t>
  </si>
  <si>
    <t>76 PL 7604</t>
  </si>
  <si>
    <t>21:0118:001678</t>
  </si>
  <si>
    <t>21:0027:001809</t>
  </si>
  <si>
    <t>21:0027:001809:0001:0002:01</t>
  </si>
  <si>
    <t>76 PL 7620</t>
  </si>
  <si>
    <t>21:0118:001679</t>
  </si>
  <si>
    <t>21:0027:001811</t>
  </si>
  <si>
    <t>21:0027:001811:0001:0002:00</t>
  </si>
  <si>
    <t>76 PL 7623</t>
  </si>
  <si>
    <t>21:0118:001680</t>
  </si>
  <si>
    <t>21:0027:001813</t>
  </si>
  <si>
    <t>21:0027:001813:0001:0002:00</t>
  </si>
  <si>
    <t>76 PL 7624</t>
  </si>
  <si>
    <t>21:0118:001681</t>
  </si>
  <si>
    <t>21:0027:001814</t>
  </si>
  <si>
    <t>21:0027:001814:0001:0002:00</t>
  </si>
  <si>
    <t>76 PL 7625</t>
  </si>
  <si>
    <t>21:0118:001682</t>
  </si>
  <si>
    <t>21:0027:001815</t>
  </si>
  <si>
    <t>21:0027:001815:0001:0002:00</t>
  </si>
  <si>
    <t>76 PL 7626</t>
  </si>
  <si>
    <t>21:0118:001683</t>
  </si>
  <si>
    <t>21:0027:001816</t>
  </si>
  <si>
    <t>21:0027:001816:0001:0002:00</t>
  </si>
  <si>
    <t>76 PL 7627</t>
  </si>
  <si>
    <t>21:0118:001684</t>
  </si>
  <si>
    <t>21:0027:001817</t>
  </si>
  <si>
    <t>21:0027:001817:0001:0002:00</t>
  </si>
  <si>
    <t>76 PL 7702</t>
  </si>
  <si>
    <t>21:0118:001685</t>
  </si>
  <si>
    <t>21:0027:001818</t>
  </si>
  <si>
    <t>21:0027:001818:0001:0002:00</t>
  </si>
  <si>
    <t>76 PL 7703</t>
  </si>
  <si>
    <t>21:0118:001686</t>
  </si>
  <si>
    <t>21:0027:001819</t>
  </si>
  <si>
    <t>21:0027:001819:0001:0002:00</t>
  </si>
  <si>
    <t>76 PL 7704</t>
  </si>
  <si>
    <t>21:0118:001687</t>
  </si>
  <si>
    <t>21:0027:001820</t>
  </si>
  <si>
    <t>21:0027:001820:0001:0002:00</t>
  </si>
  <si>
    <t>76 PL 7720</t>
  </si>
  <si>
    <t>21:0118:001688</t>
  </si>
  <si>
    <t>21:0027:001822</t>
  </si>
  <si>
    <t>21:0027:001822:0001:0002:00</t>
  </si>
  <si>
    <t>76 PL 7721</t>
  </si>
  <si>
    <t>21:0118:001689</t>
  </si>
  <si>
    <t>21:0027:001823</t>
  </si>
  <si>
    <t>21:0027:001823:0001:0002:00</t>
  </si>
  <si>
    <t>76 PL 7722</t>
  </si>
  <si>
    <t>21:0118:001690</t>
  </si>
  <si>
    <t>21:0027:001824</t>
  </si>
  <si>
    <t>21:0027:001824:0001:0002:00</t>
  </si>
  <si>
    <t>76 PL 7724</t>
  </si>
  <si>
    <t>21:0118:001691</t>
  </si>
  <si>
    <t>21:0027:001826</t>
  </si>
  <si>
    <t>21:0027:001826:0001:0002:00</t>
  </si>
  <si>
    <t>76 PL 7725</t>
  </si>
  <si>
    <t>21:0118:001692</t>
  </si>
  <si>
    <t>21:0027:001827</t>
  </si>
  <si>
    <t>21:0027:001827:0001:0002:00</t>
  </si>
  <si>
    <t>76 PL 7726</t>
  </si>
  <si>
    <t>21:0118:001693</t>
  </si>
  <si>
    <t>21:0027:001828</t>
  </si>
  <si>
    <t>21:0027:001828:0001:0002:00</t>
  </si>
  <si>
    <t>76 PL 7802</t>
  </si>
  <si>
    <t>21:0118:001694</t>
  </si>
  <si>
    <t>21:0027:001829</t>
  </si>
  <si>
    <t>21:0027:001829:0001:0002:00</t>
  </si>
  <si>
    <t>76 PL 7804</t>
  </si>
  <si>
    <t>21:0118:001695</t>
  </si>
  <si>
    <t>21:0027:001831</t>
  </si>
  <si>
    <t>21:0027:001831:0001:0002:01</t>
  </si>
  <si>
    <t>76 PL 7820</t>
  </si>
  <si>
    <t>21:0118:001696</t>
  </si>
  <si>
    <t>21:0027:001833</t>
  </si>
  <si>
    <t>21:0027:001833:0001:0002:00</t>
  </si>
  <si>
    <t>76 PL 7821</t>
  </si>
  <si>
    <t>21:0118:001697</t>
  </si>
  <si>
    <t>21:0027:001834</t>
  </si>
  <si>
    <t>21:0027:001834:0001:0002:00</t>
  </si>
  <si>
    <t>76 PL 7822</t>
  </si>
  <si>
    <t>21:0118:001698</t>
  </si>
  <si>
    <t>21:0027:001835</t>
  </si>
  <si>
    <t>21:0027:001835:0001:0002:00</t>
  </si>
  <si>
    <t>76 PL 7823</t>
  </si>
  <si>
    <t>21:0118:001699</t>
  </si>
  <si>
    <t>21:0027:001836</t>
  </si>
  <si>
    <t>21:0027:001836:0001:0002:00</t>
  </si>
  <si>
    <t>76 PL 7824</t>
  </si>
  <si>
    <t>21:0118:001700</t>
  </si>
  <si>
    <t>21:0027:001837</t>
  </si>
  <si>
    <t>21:0027:001837:0001:0002:00</t>
  </si>
  <si>
    <t>76 PL 7825</t>
  </si>
  <si>
    <t>21:0118:001701</t>
  </si>
  <si>
    <t>21:0027:001838</t>
  </si>
  <si>
    <t>21:0027:001838:0001:0002:00</t>
  </si>
  <si>
    <t>76 PL 7827</t>
  </si>
  <si>
    <t>21:0118:001702</t>
  </si>
  <si>
    <t>21:0027:001840</t>
  </si>
  <si>
    <t>21:0027:001840:0001:0002:00</t>
  </si>
  <si>
    <t>76 PL 7902</t>
  </si>
  <si>
    <t>21:0118:001703</t>
  </si>
  <si>
    <t>21:0027:001841</t>
  </si>
  <si>
    <t>21:0027:001841:0001:0002:00</t>
  </si>
  <si>
    <t>76 PL 7903</t>
  </si>
  <si>
    <t>21:0118:001704</t>
  </si>
  <si>
    <t>21:0027:001842</t>
  </si>
  <si>
    <t>21:0027:001842:0001:0002:00</t>
  </si>
  <si>
    <t>76 PL 7920</t>
  </si>
  <si>
    <t>21:0118:001705</t>
  </si>
  <si>
    <t>21:0027:001844</t>
  </si>
  <si>
    <t>21:0027:001844:0001:0002:00</t>
  </si>
  <si>
    <t>76 PL 7921</t>
  </si>
  <si>
    <t>21:0118:001706</t>
  </si>
  <si>
    <t>21:0027:001845</t>
  </si>
  <si>
    <t>21:0027:001845:0001:0002:00</t>
  </si>
  <si>
    <t>76 PL 7922</t>
  </si>
  <si>
    <t>21:0118:001707</t>
  </si>
  <si>
    <t>21:0027:001846</t>
  </si>
  <si>
    <t>21:0027:001846:0001:0002:00</t>
  </si>
  <si>
    <t>76 PL 7923</t>
  </si>
  <si>
    <t>21:0118:001708</t>
  </si>
  <si>
    <t>21:0027:001847</t>
  </si>
  <si>
    <t>21:0027:001847:0001:0002:00</t>
  </si>
  <si>
    <t>76 PL 7924</t>
  </si>
  <si>
    <t>21:0118:001709</t>
  </si>
  <si>
    <t>21:0027:001848</t>
  </si>
  <si>
    <t>21:0027:001848:0001:0002:00</t>
  </si>
  <si>
    <t>76 PL 7925</t>
  </si>
  <si>
    <t>21:0118:001710</t>
  </si>
  <si>
    <t>21:0027:001849</t>
  </si>
  <si>
    <t>21:0027:001849:0001:0002:00</t>
  </si>
  <si>
    <t>76 PL 7927</t>
  </si>
  <si>
    <t>21:0118:001711</t>
  </si>
  <si>
    <t>21:0027:001851</t>
  </si>
  <si>
    <t>21:0027:001851:0001:0002:00</t>
  </si>
  <si>
    <t>76 PL 8002</t>
  </si>
  <si>
    <t>21:0118:001712</t>
  </si>
  <si>
    <t>21:0027:001852</t>
  </si>
  <si>
    <t>21:0027:001852:0001:0002:01</t>
  </si>
  <si>
    <t>76 PL 8003</t>
  </si>
  <si>
    <t>21:0118:001713</t>
  </si>
  <si>
    <t>21:0027:001853</t>
  </si>
  <si>
    <t>21:0027:001853:0001:0002:00</t>
  </si>
  <si>
    <t>76 PL 8004</t>
  </si>
  <si>
    <t>21:0118:001714</t>
  </si>
  <si>
    <t>21:0027:001854</t>
  </si>
  <si>
    <t>21:0027:001854:0001:0002:00</t>
  </si>
  <si>
    <t>76 PL 8022</t>
  </si>
  <si>
    <t>21:0118:001715</t>
  </si>
  <si>
    <t>21:0027:001856</t>
  </si>
  <si>
    <t>21:0027:001856:0001:0002:00</t>
  </si>
  <si>
    <t>76 PL 8023</t>
  </si>
  <si>
    <t>21:0118:001716</t>
  </si>
  <si>
    <t>21:0027:001857</t>
  </si>
  <si>
    <t>21:0027:001857:0001:0002:00</t>
  </si>
  <si>
    <t>76 PL 8025</t>
  </si>
  <si>
    <t>21:0118:001717</t>
  </si>
  <si>
    <t>21:0027:001859</t>
  </si>
  <si>
    <t>21:0027:001859:0001:0002:00</t>
  </si>
  <si>
    <t>76 PL 8027</t>
  </si>
  <si>
    <t>21:0118:001718</t>
  </si>
  <si>
    <t>21:0027:001861</t>
  </si>
  <si>
    <t>21:0027:001861:0001:0002:00</t>
  </si>
  <si>
    <t>76 PL 8102</t>
  </si>
  <si>
    <t>21:0118:001719</t>
  </si>
  <si>
    <t>21:0027:001862</t>
  </si>
  <si>
    <t>21:0027:001862:0001:0002:00</t>
  </si>
  <si>
    <t>76 PL 8103</t>
  </si>
  <si>
    <t>21:0118:001720</t>
  </si>
  <si>
    <t>21:0027:001863</t>
  </si>
  <si>
    <t>21:0027:001863:0001:0002:00</t>
  </si>
  <si>
    <t>76 PL 8104</t>
  </si>
  <si>
    <t>21:0118:001721</t>
  </si>
  <si>
    <t>21:0027:001864</t>
  </si>
  <si>
    <t>21:0027:001864:0001:0002:00</t>
  </si>
  <si>
    <t>76 PL 8120</t>
  </si>
  <si>
    <t>21:0118:001722</t>
  </si>
  <si>
    <t>21:0027:001866</t>
  </si>
  <si>
    <t>21:0027:001866:0001:0002:00</t>
  </si>
  <si>
    <t>76 PL 8121</t>
  </si>
  <si>
    <t>21:0118:001723</t>
  </si>
  <si>
    <t>21:0027:001867</t>
  </si>
  <si>
    <t>21:0027:001867:0001:0002:00</t>
  </si>
  <si>
    <t>76 PL 8122</t>
  </si>
  <si>
    <t>21:0118:001724</t>
  </si>
  <si>
    <t>21:0027:001868</t>
  </si>
  <si>
    <t>21:0027:001868:0001:0002:00</t>
  </si>
  <si>
    <t>76 PL 8123</t>
  </si>
  <si>
    <t>21:0118:001725</t>
  </si>
  <si>
    <t>21:0027:001869</t>
  </si>
  <si>
    <t>21:0027:001869:0001:0002:00</t>
  </si>
  <si>
    <t>76 PL 8124</t>
  </si>
  <si>
    <t>21:0118:001726</t>
  </si>
  <si>
    <t>21:0027:001870</t>
  </si>
  <si>
    <t>21:0027:001870:0001:0002:00</t>
  </si>
  <si>
    <t>76 PL 8125</t>
  </si>
  <si>
    <t>21:0118:001727</t>
  </si>
  <si>
    <t>21:0027:001871</t>
  </si>
  <si>
    <t>21:0027:001871:0001:0002:00</t>
  </si>
  <si>
    <t>76 PL 8127</t>
  </si>
  <si>
    <t>21:0118:001728</t>
  </si>
  <si>
    <t>21:0027:001873</t>
  </si>
  <si>
    <t>21:0027:001873:0001:0002:00</t>
  </si>
  <si>
    <t>76 PL 8202</t>
  </si>
  <si>
    <t>21:0118:001729</t>
  </si>
  <si>
    <t>21:0027:001874</t>
  </si>
  <si>
    <t>21:0027:001874:0001:0002:00</t>
  </si>
  <si>
    <t>76 PL 8203</t>
  </si>
  <si>
    <t>21:0118:001730</t>
  </si>
  <si>
    <t>21:0027:001875</t>
  </si>
  <si>
    <t>21:0027:001875:0001:0002:00</t>
  </si>
  <si>
    <t>76 PL 8204</t>
  </si>
  <si>
    <t>21:0118:001731</t>
  </si>
  <si>
    <t>21:0027:001876</t>
  </si>
  <si>
    <t>21:0027:001876:0001:0002:00</t>
  </si>
  <si>
    <t>76 PL 8205</t>
  </si>
  <si>
    <t>21:0118:001732</t>
  </si>
  <si>
    <t>21:0027:001877</t>
  </si>
  <si>
    <t>21:0027:001877:0001:0002:00</t>
  </si>
  <si>
    <t>76 PL 8220</t>
  </si>
  <si>
    <t>21:0118:001733</t>
  </si>
  <si>
    <t>21:0027:001878</t>
  </si>
  <si>
    <t>21:0027:001878:0001:0002:00</t>
  </si>
  <si>
    <t>76 PL 8221</t>
  </si>
  <si>
    <t>21:0118:001734</t>
  </si>
  <si>
    <t>21:0027:001879</t>
  </si>
  <si>
    <t>21:0027:001879:0001:0002:00</t>
  </si>
  <si>
    <t>76 PL 8222</t>
  </si>
  <si>
    <t>21:0118:001735</t>
  </si>
  <si>
    <t>21:0027:001880</t>
  </si>
  <si>
    <t>21:0027:001880:0001:0002:00</t>
  </si>
  <si>
    <t>76 PL 8223</t>
  </si>
  <si>
    <t>21:0118:001736</t>
  </si>
  <si>
    <t>21:0027:001881</t>
  </si>
  <si>
    <t>21:0027:001881:0001:0002:00</t>
  </si>
  <si>
    <t>76 PL 8224</t>
  </si>
  <si>
    <t>21:0118:001737</t>
  </si>
  <si>
    <t>21:0027:001882</t>
  </si>
  <si>
    <t>21:0027:001882:0001:0002:00</t>
  </si>
  <si>
    <t>76 PL 8225</t>
  </si>
  <si>
    <t>21:0118:001738</t>
  </si>
  <si>
    <t>21:0027:001883</t>
  </si>
  <si>
    <t>21:0027:001883:0001:0002:00</t>
  </si>
  <si>
    <t>76 PL 8227</t>
  </si>
  <si>
    <t>21:0118:001739</t>
  </si>
  <si>
    <t>21:0027:001885</t>
  </si>
  <si>
    <t>21:0027:001885:0001:0002:00</t>
  </si>
  <si>
    <t>76 PL 8302</t>
  </si>
  <si>
    <t>21:0118:001740</t>
  </si>
  <si>
    <t>21:0027:001886</t>
  </si>
  <si>
    <t>21:0027:001886:0001:0002:00</t>
  </si>
  <si>
    <t>76 PL 8303</t>
  </si>
  <si>
    <t>21:0118:001741</t>
  </si>
  <si>
    <t>21:0027:001887</t>
  </si>
  <si>
    <t>21:0027:001887:0001:0002:00</t>
  </si>
  <si>
    <t>76 PL 8304</t>
  </si>
  <si>
    <t>21:0118:001742</t>
  </si>
  <si>
    <t>21:0027:001888</t>
  </si>
  <si>
    <t>21:0027:001888:0001:0002:00</t>
  </si>
  <si>
    <t>76 PL 8305</t>
  </si>
  <si>
    <t>21:0118:001743</t>
  </si>
  <si>
    <t>21:0027:001889</t>
  </si>
  <si>
    <t>21:0027:001889:0001:0002:00</t>
  </si>
  <si>
    <t>76 PL 8321</t>
  </si>
  <si>
    <t>21:0118:001744</t>
  </si>
  <si>
    <t>21:0027:001891</t>
  </si>
  <si>
    <t>21:0027:001891:0001:0002:00</t>
  </si>
  <si>
    <t>76 PL 8322</t>
  </si>
  <si>
    <t>21:0118:001745</t>
  </si>
  <si>
    <t>21:0027:001892</t>
  </si>
  <si>
    <t>21:0027:001892:0001:0002:00</t>
  </si>
  <si>
    <t>76 PL 8323</t>
  </si>
  <si>
    <t>21:0118:001746</t>
  </si>
  <si>
    <t>21:0027:001893</t>
  </si>
  <si>
    <t>21:0027:001893:0001:0002:00</t>
  </si>
  <si>
    <t>76 PL 8324</t>
  </si>
  <si>
    <t>21:0118:001747</t>
  </si>
  <si>
    <t>21:0027:001894</t>
  </si>
  <si>
    <t>21:0027:001894:0001:0002:00</t>
  </si>
  <si>
    <t>76 PL 8325</t>
  </si>
  <si>
    <t>21:0118:001748</t>
  </si>
  <si>
    <t>21:0027:001895</t>
  </si>
  <si>
    <t>21:0027:001895:0001:0002:00</t>
  </si>
  <si>
    <t>76 PL 8327</t>
  </si>
  <si>
    <t>21:0118:001749</t>
  </si>
  <si>
    <t>21:0027:001897</t>
  </si>
  <si>
    <t>21:0027:001897:0001:0002:00</t>
  </si>
  <si>
    <t>76 PL 8402</t>
  </si>
  <si>
    <t>21:0118:001750</t>
  </si>
  <si>
    <t>21:0027:001898</t>
  </si>
  <si>
    <t>21:0027:001898:0001:0002:00</t>
  </si>
  <si>
    <t>76 PL 8403</t>
  </si>
  <si>
    <t>21:0118:001751</t>
  </si>
  <si>
    <t>21:0027:001899</t>
  </si>
  <si>
    <t>21:0027:001899:0001:0002:01</t>
  </si>
  <si>
    <t>76 PL 8404</t>
  </si>
  <si>
    <t>21:0118:001752</t>
  </si>
  <si>
    <t>21:0027:001900</t>
  </si>
  <si>
    <t>21:0027:001900:0001:0002:00</t>
  </si>
  <si>
    <t>76 PL 8420</t>
  </si>
  <si>
    <t>21:0118:001753</t>
  </si>
  <si>
    <t>21:0027:001902</t>
  </si>
  <si>
    <t>21:0027:001902:0001:0002:00</t>
  </si>
  <si>
    <t>76 PL 8421</t>
  </si>
  <si>
    <t>21:0118:001754</t>
  </si>
  <si>
    <t>21:0027:001903</t>
  </si>
  <si>
    <t>21:0027:001903:0001:0002:00</t>
  </si>
  <si>
    <t>76 PL 8422</t>
  </si>
  <si>
    <t>21:0118:001755</t>
  </si>
  <si>
    <t>21:0027:001904</t>
  </si>
  <si>
    <t>21:0027:001904:0001:0002:00</t>
  </si>
  <si>
    <t>76 PL 8423</t>
  </si>
  <si>
    <t>21:0118:001756</t>
  </si>
  <si>
    <t>21:0027:001905</t>
  </si>
  <si>
    <t>21:0027:001905:0001:0002:00</t>
  </si>
  <si>
    <t>76 PL 8424</t>
  </si>
  <si>
    <t>21:0118:001757</t>
  </si>
  <si>
    <t>21:0027:001906</t>
  </si>
  <si>
    <t>21:0027:001906:0001:0002:00</t>
  </si>
  <si>
    <t>76 PL 8425</t>
  </si>
  <si>
    <t>21:0118:001758</t>
  </si>
  <si>
    <t>21:0027:001907</t>
  </si>
  <si>
    <t>21:0027:001907:0001:0002:00</t>
  </si>
  <si>
    <t>76 PL 8427</t>
  </si>
  <si>
    <t>21:0118:001759</t>
  </si>
  <si>
    <t>21:0027:001909</t>
  </si>
  <si>
    <t>21:0027:001909:0001:0002:00</t>
  </si>
  <si>
    <t>76 PL 8503</t>
  </si>
  <si>
    <t>21:0118:001760</t>
  </si>
  <si>
    <t>21:0027:001910</t>
  </si>
  <si>
    <t>21:0027:001910:0001:0002:01</t>
  </si>
  <si>
    <t>76 PL 8504</t>
  </si>
  <si>
    <t>21:0118:001761</t>
  </si>
  <si>
    <t>21:0027:001911</t>
  </si>
  <si>
    <t>21:0027:001911:0001:0002:00</t>
  </si>
  <si>
    <t>76 PL 8520</t>
  </si>
  <si>
    <t>21:0118:001762</t>
  </si>
  <si>
    <t>21:0027:001913</t>
  </si>
  <si>
    <t>21:0027:001913:0001:0002:00</t>
  </si>
  <si>
    <t>76 PL 8521</t>
  </si>
  <si>
    <t>21:0118:001763</t>
  </si>
  <si>
    <t>21:0027:001914</t>
  </si>
  <si>
    <t>21:0027:001914:0001:0002:00</t>
  </si>
  <si>
    <t>76 PL 8522</t>
  </si>
  <si>
    <t>21:0118:001764</t>
  </si>
  <si>
    <t>21:0027:001915</t>
  </si>
  <si>
    <t>21:0027:001915:0001:0002:00</t>
  </si>
  <si>
    <t>76 PL 8523</t>
  </si>
  <si>
    <t>21:0118:001765</t>
  </si>
  <si>
    <t>21:0027:001916</t>
  </si>
  <si>
    <t>21:0027:001916:0001:0002:00</t>
  </si>
  <si>
    <t>76 PL 8524</t>
  </si>
  <si>
    <t>21:0118:001766</t>
  </si>
  <si>
    <t>21:0027:001917</t>
  </si>
  <si>
    <t>21:0027:001917:0001:0002:00</t>
  </si>
  <si>
    <t>76 PL 8525</t>
  </si>
  <si>
    <t>21:0118:001767</t>
  </si>
  <si>
    <t>21:0027:001918</t>
  </si>
  <si>
    <t>21:0027:001918:0001:0002:00</t>
  </si>
  <si>
    <t>76 PL 8526</t>
  </si>
  <si>
    <t>21:0118:001768</t>
  </si>
  <si>
    <t>21:0027:001919</t>
  </si>
  <si>
    <t>21:0027:001919:0001:0002:00</t>
  </si>
  <si>
    <t>76 PL 8527</t>
  </si>
  <si>
    <t>21:0118:001769</t>
  </si>
  <si>
    <t>21:0027:001920</t>
  </si>
  <si>
    <t>21:0027:001920:0001:0002:00</t>
  </si>
  <si>
    <t>76 PL 8602</t>
  </si>
  <si>
    <t>21:0118:001770</t>
  </si>
  <si>
    <t>21:0027:001921</t>
  </si>
  <si>
    <t>21:0027:001921:0001:0002:00</t>
  </si>
  <si>
    <t>76 PL 8603</t>
  </si>
  <si>
    <t>21:0118:001771</t>
  </si>
  <si>
    <t>21:0027:001922</t>
  </si>
  <si>
    <t>21:0027:001922:0001:0002:00</t>
  </si>
  <si>
    <t>76 PL 8604</t>
  </si>
  <si>
    <t>21:0118:001772</t>
  </si>
  <si>
    <t>21:0027:001923</t>
  </si>
  <si>
    <t>21:0027:001923:0001:0002:00</t>
  </si>
  <si>
    <t>76 PL 8606</t>
  </si>
  <si>
    <t>21:0118:001773</t>
  </si>
  <si>
    <t>21:0027:001925</t>
  </si>
  <si>
    <t>21:0027:001925:0001:0002:00</t>
  </si>
  <si>
    <t>76 PL 8607</t>
  </si>
  <si>
    <t>21:0118:001774</t>
  </si>
  <si>
    <t>21:0027:001926</t>
  </si>
  <si>
    <t>21:0027:001926:0001:0002:00</t>
  </si>
  <si>
    <t>76 PL 8620</t>
  </si>
  <si>
    <t>21:0118:001775</t>
  </si>
  <si>
    <t>21:0027:001927</t>
  </si>
  <si>
    <t>21:0027:001927:0001:0002:00</t>
  </si>
  <si>
    <t>76 PL 8621</t>
  </si>
  <si>
    <t>21:0118:001776</t>
  </si>
  <si>
    <t>21:0027:001928</t>
  </si>
  <si>
    <t>21:0027:001928:0001:0002:00</t>
  </si>
  <si>
    <t>76 PL 8622</t>
  </si>
  <si>
    <t>21:0118:001777</t>
  </si>
  <si>
    <t>21:0027:001929</t>
  </si>
  <si>
    <t>21:0027:001929:0001:0002:00</t>
  </si>
  <si>
    <t>76 PL 8623</t>
  </si>
  <si>
    <t>21:0118:001778</t>
  </si>
  <si>
    <t>21:0027:001930</t>
  </si>
  <si>
    <t>21:0027:001930:0001:0002:00</t>
  </si>
  <si>
    <t>76 PL 8624</t>
  </si>
  <si>
    <t>21:0118:001779</t>
  </si>
  <si>
    <t>21:0027:001931</t>
  </si>
  <si>
    <t>21:0027:001931:0001:0002:00</t>
  </si>
  <si>
    <t>76 PL 8625</t>
  </si>
  <si>
    <t>21:0118:001780</t>
  </si>
  <si>
    <t>21:0027:001932</t>
  </si>
  <si>
    <t>21:0027:001932:0001:0002:00</t>
  </si>
  <si>
    <t>76 PL 8627</t>
  </si>
  <si>
    <t>21:0118:001781</t>
  </si>
  <si>
    <t>21:0027:001933</t>
  </si>
  <si>
    <t>21:0027:001933:0001:0002:00</t>
  </si>
  <si>
    <t>76 PL 8702</t>
  </si>
  <si>
    <t>21:0118:001782</t>
  </si>
  <si>
    <t>21:0027:001934</t>
  </si>
  <si>
    <t>21:0027:001934:0001:0002:00</t>
  </si>
  <si>
    <t>76 PL 8703</t>
  </si>
  <si>
    <t>21:0118:001783</t>
  </si>
  <si>
    <t>21:0027:001935</t>
  </si>
  <si>
    <t>21:0027:001935:0001:0002:00</t>
  </si>
  <si>
    <t>76 PL 8704</t>
  </si>
  <si>
    <t>21:0118:001784</t>
  </si>
  <si>
    <t>21:0027:001936</t>
  </si>
  <si>
    <t>21:0027:001936:0001:0002:01</t>
  </si>
  <si>
    <t>76 PL 8706</t>
  </si>
  <si>
    <t>21:0118:001785</t>
  </si>
  <si>
    <t>21:0027:001938</t>
  </si>
  <si>
    <t>21:0027:001938:0001:0002:00</t>
  </si>
  <si>
    <t>76 PL 8707</t>
  </si>
  <si>
    <t>21:0118:001786</t>
  </si>
  <si>
    <t>21:0027:001939</t>
  </si>
  <si>
    <t>21:0027:001939:0001:0002:00</t>
  </si>
  <si>
    <t>76 PL 8720</t>
  </si>
  <si>
    <t>21:0118:001787</t>
  </si>
  <si>
    <t>21:0027:001940</t>
  </si>
  <si>
    <t>21:0027:001940:0001:0002:00</t>
  </si>
  <si>
    <t>76 PL 8721</t>
  </si>
  <si>
    <t>21:0118:001788</t>
  </si>
  <si>
    <t>21:0027:001941</t>
  </si>
  <si>
    <t>21:0027:001941:0001:0002:00</t>
  </si>
  <si>
    <t>76 PL 8722</t>
  </si>
  <si>
    <t>21:0118:001789</t>
  </si>
  <si>
    <t>21:0027:001942</t>
  </si>
  <si>
    <t>21:0027:001942:0001:0002:00</t>
  </si>
  <si>
    <t>76 PL 8724</t>
  </si>
  <si>
    <t>21:0118:001790</t>
  </si>
  <si>
    <t>21:0027:001943</t>
  </si>
  <si>
    <t>21:0027:001943:0001:0002:00</t>
  </si>
  <si>
    <t>76 PL 8725</t>
  </si>
  <si>
    <t>21:0118:001791</t>
  </si>
  <si>
    <t>21:0027:001944</t>
  </si>
  <si>
    <t>21:0027:001944:0001:0002:00</t>
  </si>
  <si>
    <t>76 PL 8726</t>
  </si>
  <si>
    <t>21:0118:001792</t>
  </si>
  <si>
    <t>21:0027:001945</t>
  </si>
  <si>
    <t>21:0027:001945:0001:0002:00</t>
  </si>
  <si>
    <t>76 PL 8727</t>
  </si>
  <si>
    <t>21:0118:001793</t>
  </si>
  <si>
    <t>21:0027:001946</t>
  </si>
  <si>
    <t>21:0027:001946:0001:0002:00</t>
  </si>
  <si>
    <t>76 PL 8803</t>
  </si>
  <si>
    <t>21:0118:001794</t>
  </si>
  <si>
    <t>21:0027:001947</t>
  </si>
  <si>
    <t>21:0027:001947:0001:0002:01</t>
  </si>
  <si>
    <t>76 PL 8806</t>
  </si>
  <si>
    <t>21:0118:001795</t>
  </si>
  <si>
    <t>21:0027:001948</t>
  </si>
  <si>
    <t>21:0027:001948:0001:0002:00</t>
  </si>
  <si>
    <t>76 PL 8807</t>
  </si>
  <si>
    <t>21:0118:001796</t>
  </si>
  <si>
    <t>21:0027:001949</t>
  </si>
  <si>
    <t>21:0027:001949:0001:0002:00</t>
  </si>
  <si>
    <t>76 PL 8820</t>
  </si>
  <si>
    <t>21:0118:001797</t>
  </si>
  <si>
    <t>21:0027:001950</t>
  </si>
  <si>
    <t>21:0027:001950:0001:0002:00</t>
  </si>
  <si>
    <t>76 PL 8821</t>
  </si>
  <si>
    <t>21:0118:001798</t>
  </si>
  <si>
    <t>21:0027:001951</t>
  </si>
  <si>
    <t>21:0027:001951:0001:0002:00</t>
  </si>
  <si>
    <t>76 PL 8822</t>
  </si>
  <si>
    <t>21:0118:001799</t>
  </si>
  <si>
    <t>21:0027:001952</t>
  </si>
  <si>
    <t>21:0027:001952:0001:0002:00</t>
  </si>
  <si>
    <t>76 PL 8824</t>
  </si>
  <si>
    <t>21:0118:001800</t>
  </si>
  <si>
    <t>21:0027:001954</t>
  </si>
  <si>
    <t>21:0027:001954:0001:0002:00</t>
  </si>
  <si>
    <t>76 PL 8825</t>
  </si>
  <si>
    <t>21:0118:001801</t>
  </si>
  <si>
    <t>21:0027:001955</t>
  </si>
  <si>
    <t>21:0027:001955:0001:0002:00</t>
  </si>
  <si>
    <t>76 PL 8827</t>
  </si>
  <si>
    <t>21:0118:001802</t>
  </si>
  <si>
    <t>21:0027:001957</t>
  </si>
  <si>
    <t>21:0027:001957:0001:0002:00</t>
  </si>
  <si>
    <t>76 PL 8902</t>
  </si>
  <si>
    <t>21:0118:001803</t>
  </si>
  <si>
    <t>21:0027:001958</t>
  </si>
  <si>
    <t>21:0027:001958:0001:0002:00</t>
  </si>
  <si>
    <t>76 PL 8903</t>
  </si>
  <si>
    <t>21:0118:001804</t>
  </si>
  <si>
    <t>21:0027:001959</t>
  </si>
  <si>
    <t>21:0027:001959:0001:0002:00</t>
  </si>
  <si>
    <t>76 PL 8904</t>
  </si>
  <si>
    <t>21:0118:001805</t>
  </si>
  <si>
    <t>21:0027:001960</t>
  </si>
  <si>
    <t>21:0027:001960:0001:0002:00</t>
  </si>
  <si>
    <t>76 PL 8906</t>
  </si>
  <si>
    <t>21:0118:001806</t>
  </si>
  <si>
    <t>21:0027:001962</t>
  </si>
  <si>
    <t>21:0027:001962:0001:0002:00</t>
  </si>
  <si>
    <t>76 PL 8907</t>
  </si>
  <si>
    <t>21:0118:001807</t>
  </si>
  <si>
    <t>21:0027:001963</t>
  </si>
  <si>
    <t>21:0027:001963:0001:0002:00</t>
  </si>
  <si>
    <t>76 PL 8920</t>
  </si>
  <si>
    <t>21:0118:001808</t>
  </si>
  <si>
    <t>21:0027:001964</t>
  </si>
  <si>
    <t>21:0027:001964:0001:0002:00</t>
  </si>
  <si>
    <t>76 PL 8921</t>
  </si>
  <si>
    <t>21:0118:001809</t>
  </si>
  <si>
    <t>21:0027:001965</t>
  </si>
  <si>
    <t>21:0027:001965:0001:0002:00</t>
  </si>
  <si>
    <t>76 PL 8922</t>
  </si>
  <si>
    <t>21:0118:001810</t>
  </si>
  <si>
    <t>21:0027:001966</t>
  </si>
  <si>
    <t>21:0027:001966:0001:0002:00</t>
  </si>
  <si>
    <t>76 PL 8924</t>
  </si>
  <si>
    <t>21:0118:001811</t>
  </si>
  <si>
    <t>21:0027:001968</t>
  </si>
  <si>
    <t>21:0027:001968:0001:0002:00</t>
  </si>
  <si>
    <t>76 PL 8925</t>
  </si>
  <si>
    <t>21:0118:001812</t>
  </si>
  <si>
    <t>21:0027:001969</t>
  </si>
  <si>
    <t>21:0027:001969:0001:0002:00</t>
  </si>
  <si>
    <t>76 PL 8926</t>
  </si>
  <si>
    <t>21:0118:001813</t>
  </si>
  <si>
    <t>21:0027:001970</t>
  </si>
  <si>
    <t>21:0027:001970:0001:0002:00</t>
  </si>
  <si>
    <t>76 PL 8927</t>
  </si>
  <si>
    <t>21:0118:001814</t>
  </si>
  <si>
    <t>21:0027:001971</t>
  </si>
  <si>
    <t>21:0027:001971:0001:0002:00</t>
  </si>
  <si>
    <t>76 PL 9002</t>
  </si>
  <si>
    <t>21:0118:001815</t>
  </si>
  <si>
    <t>21:0027:001972</t>
  </si>
  <si>
    <t>21:0027:001972:0001:0002:00</t>
  </si>
  <si>
    <t>76 PL 9003</t>
  </si>
  <si>
    <t>21:0118:001816</t>
  </si>
  <si>
    <t>21:0027:001973</t>
  </si>
  <si>
    <t>21:0027:001973:0001:0002:01</t>
  </si>
  <si>
    <t>76 PL 9004</t>
  </si>
  <si>
    <t>21:0118:001817</t>
  </si>
  <si>
    <t>21:0027:001974</t>
  </si>
  <si>
    <t>21:0027:001974:0001:0002:00</t>
  </si>
  <si>
    <t>76 PL 9006</t>
  </si>
  <si>
    <t>21:0118:001818</t>
  </si>
  <si>
    <t>21:0027:001976</t>
  </si>
  <si>
    <t>21:0027:001976:0001:0002:00</t>
  </si>
  <si>
    <t>76 PL 9007</t>
  </si>
  <si>
    <t>21:0118:001819</t>
  </si>
  <si>
    <t>21:0027:001977</t>
  </si>
  <si>
    <t>21:0027:001977:0001:0002:00</t>
  </si>
  <si>
    <t>76 PL 9020</t>
  </si>
  <si>
    <t>21:0118:001820</t>
  </si>
  <si>
    <t>21:0027:001978</t>
  </si>
  <si>
    <t>21:0027:001978:0001:0002:00</t>
  </si>
  <si>
    <t>76 PL 9021</t>
  </si>
  <si>
    <t>21:0118:001821</t>
  </si>
  <si>
    <t>21:0027:001979</t>
  </si>
  <si>
    <t>21:0027:001979:0001:0002:00</t>
  </si>
  <si>
    <t>76 PL 9022</t>
  </si>
  <si>
    <t>21:0118:001822</t>
  </si>
  <si>
    <t>21:0027:001980</t>
  </si>
  <si>
    <t>21:0027:001980:0001:0002:00</t>
  </si>
  <si>
    <t>76 PL 9024</t>
  </si>
  <si>
    <t>21:0118:001823</t>
  </si>
  <si>
    <t>21:0027:001982</t>
  </si>
  <si>
    <t>21:0027:001982:0001:0002:00</t>
  </si>
  <si>
    <t>76 PL 9025</t>
  </si>
  <si>
    <t>21:0118:001824</t>
  </si>
  <si>
    <t>21:0027:001983</t>
  </si>
  <si>
    <t>21:0027:001983:0001:0002:00</t>
  </si>
  <si>
    <t>76 PL 9026</t>
  </si>
  <si>
    <t>21:0118:001825</t>
  </si>
  <si>
    <t>21:0027:001984</t>
  </si>
  <si>
    <t>21:0027:001984:0001:0002:00</t>
  </si>
  <si>
    <t>76 PL 9027</t>
  </si>
  <si>
    <t>21:0118:001826</t>
  </si>
  <si>
    <t>21:0027:001985</t>
  </si>
  <si>
    <t>21:0027:001985:0001:0002:00</t>
  </si>
  <si>
    <t>76 PL 9102</t>
  </si>
  <si>
    <t>21:0118:001827</t>
  </si>
  <si>
    <t>21:0027:001986</t>
  </si>
  <si>
    <t>21:0027:001986:0001:0002:00</t>
  </si>
  <si>
    <t>76 PL 9103</t>
  </si>
  <si>
    <t>21:0118:001828</t>
  </si>
  <si>
    <t>21:0027:001987</t>
  </si>
  <si>
    <t>21:0027:001987:0001:0002:00</t>
  </si>
  <si>
    <t>76 PL 9104</t>
  </si>
  <si>
    <t>21:0118:001829</t>
  </si>
  <si>
    <t>21:0027:001988</t>
  </si>
  <si>
    <t>21:0027:001988:0001:0002:00</t>
  </si>
  <si>
    <t>76 PL 9107</t>
  </si>
  <si>
    <t>21:0118:001830</t>
  </si>
  <si>
    <t>21:0027:001991</t>
  </si>
  <si>
    <t>21:0027:001991:0001:0002:00</t>
  </si>
  <si>
    <t>76 PL 9120</t>
  </si>
  <si>
    <t>21:0118:001831</t>
  </si>
  <si>
    <t>21:0027:001992</t>
  </si>
  <si>
    <t>21:0027:001992:0001:0002:00</t>
  </si>
  <si>
    <t>76 PL 9121</t>
  </si>
  <si>
    <t>21:0118:001832</t>
  </si>
  <si>
    <t>21:0027:001993</t>
  </si>
  <si>
    <t>21:0027:001993:0001:0002:00</t>
  </si>
  <si>
    <t>76 PL 9122</t>
  </si>
  <si>
    <t>21:0118:001833</t>
  </si>
  <si>
    <t>21:0027:001994</t>
  </si>
  <si>
    <t>21:0027:001994:0001:0002:00</t>
  </si>
  <si>
    <t>76 PL 9124</t>
  </si>
  <si>
    <t>21:0118:001834</t>
  </si>
  <si>
    <t>21:0027:001996</t>
  </si>
  <si>
    <t>21:0027:001996:0001:0002:00</t>
  </si>
  <si>
    <t>76 PL 9125</t>
  </si>
  <si>
    <t>21:0118:001835</t>
  </si>
  <si>
    <t>21:0027:001997</t>
  </si>
  <si>
    <t>21:0027:001997:0001:0002:00</t>
  </si>
  <si>
    <t>76 PL 9126</t>
  </si>
  <si>
    <t>21:0118:001836</t>
  </si>
  <si>
    <t>21:0027:001998</t>
  </si>
  <si>
    <t>21:0027:001998:0001:0002:00</t>
  </si>
  <si>
    <t>76 PL 9127</t>
  </si>
  <si>
    <t>21:0118:001837</t>
  </si>
  <si>
    <t>21:0027:001999</t>
  </si>
  <si>
    <t>21:0027:001999:0001:0002:00</t>
  </si>
  <si>
    <t>7501 1914:D</t>
  </si>
  <si>
    <t>21:0118:001838</t>
  </si>
  <si>
    <t>21:0027:000018:0001:0002:02</t>
  </si>
  <si>
    <t>7501 2014:D</t>
  </si>
  <si>
    <t>21:0118:001839</t>
  </si>
  <si>
    <t>21:0027:000021:0001:0002:02</t>
  </si>
  <si>
    <t>7501 2314:D</t>
  </si>
  <si>
    <t>21:0118:001840</t>
  </si>
  <si>
    <t>21:0027:000030:0001:0002:02</t>
  </si>
  <si>
    <t>7501 2514:D</t>
  </si>
  <si>
    <t>21:0118:001841</t>
  </si>
  <si>
    <t>21:0027:000036:0001:0002:02</t>
  </si>
  <si>
    <t>7501 2813:D</t>
  </si>
  <si>
    <t>21:0118:001842</t>
  </si>
  <si>
    <t>21:0027:000041:0001:0002:02</t>
  </si>
  <si>
    <t>7501 3005:D</t>
  </si>
  <si>
    <t>21:0118:001843</t>
  </si>
  <si>
    <t>21:0027:000051:0001:0002:02</t>
  </si>
  <si>
    <t>7501 3006:D</t>
  </si>
  <si>
    <t>21:0118:001844</t>
  </si>
  <si>
    <t>21:0027:000052:0001:0002:02</t>
  </si>
  <si>
    <t>7501 3010:D</t>
  </si>
  <si>
    <t>21:0118:001845</t>
  </si>
  <si>
    <t>21:0027:000056:0001:0002:02</t>
  </si>
  <si>
    <t>7501 3101:D</t>
  </si>
  <si>
    <t>21:0118:001846</t>
  </si>
  <si>
    <t>21:0027:000066:0001:0002:02</t>
  </si>
  <si>
    <t>7501 3110:D</t>
  </si>
  <si>
    <t>21:0118:001847</t>
  </si>
  <si>
    <t>21:0027:000074:0001:0002:02</t>
  </si>
  <si>
    <t>7501 3205:D</t>
  </si>
  <si>
    <t>21:0118:001848</t>
  </si>
  <si>
    <t>21:0027:000086:0001:0002:02</t>
  </si>
  <si>
    <t>7501 3210:D</t>
  </si>
  <si>
    <t>21:0118:001849</t>
  </si>
  <si>
    <t>21:0027:000090:0001:0002:02</t>
  </si>
  <si>
    <t>7501 3212:D</t>
  </si>
  <si>
    <t>21:0118:001850</t>
  </si>
  <si>
    <t>21:0027:000092:0001:0002:02</t>
  </si>
  <si>
    <t>7501 3310:D</t>
  </si>
  <si>
    <t>21:0118:001851</t>
  </si>
  <si>
    <t>21:0027:000109:0001:0002:02</t>
  </si>
  <si>
    <t>7501 3413:D</t>
  </si>
  <si>
    <t>21:0118:001852</t>
  </si>
  <si>
    <t>21:0027:000128:0001:0002:02</t>
  </si>
  <si>
    <t>7501 3512:D</t>
  </si>
  <si>
    <t>21:0118:001853</t>
  </si>
  <si>
    <t>21:0027:000147:0001:0002:02</t>
  </si>
  <si>
    <t>7501 3606:D</t>
  </si>
  <si>
    <t>21:0118:001854</t>
  </si>
  <si>
    <t>21:0027:000162:0001:0002:02</t>
  </si>
  <si>
    <t>7501 3613:D</t>
  </si>
  <si>
    <t>21:0118:001855</t>
  </si>
  <si>
    <t>21:0027:000169:0001:0002:02</t>
  </si>
  <si>
    <t>7501 3706:D</t>
  </si>
  <si>
    <t>21:0118:001856</t>
  </si>
  <si>
    <t>21:0027:000184:0001:0002:02</t>
  </si>
  <si>
    <t>7501 3717:D</t>
  </si>
  <si>
    <t>21:0118:001857</t>
  </si>
  <si>
    <t>21:0027:000194:0001:0002:02</t>
  </si>
  <si>
    <t>7501 3804:D</t>
  </si>
  <si>
    <t>21:0118:001858</t>
  </si>
  <si>
    <t>21:0027:000204:0001:0002:02</t>
  </si>
  <si>
    <t>7501 3906:D</t>
  </si>
  <si>
    <t>21:0118:001859</t>
  </si>
  <si>
    <t>21:0027:000230:0001:0002:02</t>
  </si>
  <si>
    <t>7501 4006:D</t>
  </si>
  <si>
    <t>21:0118:001860</t>
  </si>
  <si>
    <t>21:0027:000253:0001:0002:02</t>
  </si>
  <si>
    <t>7501 4015:D</t>
  </si>
  <si>
    <t>21:0118:001861</t>
  </si>
  <si>
    <t>21:0027:000259:0001:0002:02</t>
  </si>
  <si>
    <t>7501 4116:D</t>
  </si>
  <si>
    <t>21:0118:001862</t>
  </si>
  <si>
    <t>21:0027:000278:0001:0002:02</t>
  </si>
  <si>
    <t>7501 4210:D</t>
  </si>
  <si>
    <t>21:0118:001863</t>
  </si>
  <si>
    <t>21:0027:000295:0001:0002:02</t>
  </si>
  <si>
    <t>7501 4310:D</t>
  </si>
  <si>
    <t>21:0118:001864</t>
  </si>
  <si>
    <t>21:0027:000316:0001:0002:02</t>
  </si>
  <si>
    <t>7501 4407:D</t>
  </si>
  <si>
    <t>21:0118:001865</t>
  </si>
  <si>
    <t>21:0027:000336:0001:0002:02</t>
  </si>
  <si>
    <t>7501 4450:D</t>
  </si>
  <si>
    <t>21:0118:001866</t>
  </si>
  <si>
    <t>21:0027:000346:0001:0002:02</t>
  </si>
  <si>
    <t>7501 4516:D</t>
  </si>
  <si>
    <t>21:0118:001867</t>
  </si>
  <si>
    <t>21:0027:000367:0001:0002:02</t>
  </si>
  <si>
    <t>7501 4602:D</t>
  </si>
  <si>
    <t>21:0118:001868</t>
  </si>
  <si>
    <t>21:0027:000375:0001:0002:02</t>
  </si>
  <si>
    <t>7501 4802:D</t>
  </si>
  <si>
    <t>21:0118:001869</t>
  </si>
  <si>
    <t>21:0027:000400:0001:0002:02</t>
  </si>
  <si>
    <t>7501 4902:D</t>
  </si>
  <si>
    <t>21:0118:001870</t>
  </si>
  <si>
    <t>21:0027:000413:0001:0002:02</t>
  </si>
  <si>
    <t>7501 5002:D</t>
  </si>
  <si>
    <t>21:0118:001871</t>
  </si>
  <si>
    <t>21:0027:000427:0001:0002:02</t>
  </si>
  <si>
    <t>7501 5111:D</t>
  </si>
  <si>
    <t>21:0118:001872</t>
  </si>
  <si>
    <t>21:0027:000449:0001:0002:02</t>
  </si>
  <si>
    <t>7501 5211:D</t>
  </si>
  <si>
    <t>21:0118:001873</t>
  </si>
  <si>
    <t>21:0027:000461:0001:0002:02</t>
  </si>
  <si>
    <t>7501 5312:D</t>
  </si>
  <si>
    <t>21:0118:001874</t>
  </si>
  <si>
    <t>21:0027:000475:0001:0002:02</t>
  </si>
  <si>
    <t>7501 5411:D</t>
  </si>
  <si>
    <t>21:0118:001875</t>
  </si>
  <si>
    <t>21:0027:000488:0001:0002:02</t>
  </si>
  <si>
    <t>7501 5611:D</t>
  </si>
  <si>
    <t>21:0118:001876</t>
  </si>
  <si>
    <t>21:0027:000516:0001:0002:02</t>
  </si>
  <si>
    <t>7501 5702:D</t>
  </si>
  <si>
    <t>21:0118:001877</t>
  </si>
  <si>
    <t>21:0027:000520:0001:0002:02</t>
  </si>
  <si>
    <t>7501 5911:D</t>
  </si>
  <si>
    <t>21:0118:001878</t>
  </si>
  <si>
    <t>21:0027:000554:0001:0002:02</t>
  </si>
  <si>
    <t>7501 6112:D</t>
  </si>
  <si>
    <t>21:0118:001879</t>
  </si>
  <si>
    <t>21:0027:000585:0001:0002:02</t>
  </si>
  <si>
    <t>7501 6305:D</t>
  </si>
  <si>
    <t>21:0118:001880</t>
  </si>
  <si>
    <t>21:0027:000614:0001:0002:02</t>
  </si>
  <si>
    <t>7501 6503:D</t>
  </si>
  <si>
    <t>21:0118:001881</t>
  </si>
  <si>
    <t>21:0027:000645:0001:0002:02</t>
  </si>
  <si>
    <t>7501 6605:D</t>
  </si>
  <si>
    <t>21:0118:001882</t>
  </si>
  <si>
    <t>21:0027:000664:0001:0002:02</t>
  </si>
  <si>
    <t>7501 6814:D</t>
  </si>
  <si>
    <t>21:0118:001883</t>
  </si>
  <si>
    <t>21:0027:000706:0001:0002:02</t>
  </si>
  <si>
    <t>7501 7204:D</t>
  </si>
  <si>
    <t>21:0118:001884</t>
  </si>
  <si>
    <t>21:0027:000758:0001:0002:02</t>
  </si>
  <si>
    <t>7501 7405:D</t>
  </si>
  <si>
    <t>21:0118:001885</t>
  </si>
  <si>
    <t>21:0027:000787:0001:0002:02</t>
  </si>
  <si>
    <t>7501 7512:D</t>
  </si>
  <si>
    <t>21:0118:001886</t>
  </si>
  <si>
    <t>21:0027:000809:0001:0002:02</t>
  </si>
  <si>
    <t>7501 7717:D</t>
  </si>
  <si>
    <t>21:0118:001887</t>
  </si>
  <si>
    <t>21:0027:000844:0001:0002:02</t>
  </si>
  <si>
    <t>7501 7809:D</t>
  </si>
  <si>
    <t>21:0118:001888</t>
  </si>
  <si>
    <t>21:0027:000851:0001:0002:02</t>
  </si>
  <si>
    <t>7501 8107:D</t>
  </si>
  <si>
    <t>21:0118:001889</t>
  </si>
  <si>
    <t>21:0027:000896:0001:0002:02</t>
  </si>
  <si>
    <t>7501 8308:D</t>
  </si>
  <si>
    <t>21:0118:001890</t>
  </si>
  <si>
    <t>21:0027:000927:0001:0002:02</t>
  </si>
  <si>
    <t>7501 8406:D</t>
  </si>
  <si>
    <t>21:0118:001891</t>
  </si>
  <si>
    <t>21:0027:000939:0001:0002:02</t>
  </si>
  <si>
    <t>7501 8617:D</t>
  </si>
  <si>
    <t>21:0118:001892</t>
  </si>
  <si>
    <t>21:0027:000980:0001:0002:02</t>
  </si>
  <si>
    <t>7501 8816:D</t>
  </si>
  <si>
    <t>21:0118:001893</t>
  </si>
  <si>
    <t>21:0027:001007:0001:0002:02</t>
  </si>
  <si>
    <t>7501 9009:D</t>
  </si>
  <si>
    <t>21:0118:001894</t>
  </si>
  <si>
    <t>21:0027:001028:0001:0002:02</t>
  </si>
  <si>
    <t>7501 9109:D</t>
  </si>
  <si>
    <t>21:0118:001895</t>
  </si>
  <si>
    <t>21:0027:001042:0001:0002:02</t>
  </si>
  <si>
    <t>76 PL 1518:D</t>
  </si>
  <si>
    <t>21:0118:001896</t>
  </si>
  <si>
    <t>21:0027:001066:0001:0002:02</t>
  </si>
  <si>
    <t>76 PL 1626:D</t>
  </si>
  <si>
    <t>21:0118:001897</t>
  </si>
  <si>
    <t>21:0027:001100:0001:0002:02</t>
  </si>
  <si>
    <t>76 PL 1726:D</t>
  </si>
  <si>
    <t>21:0118:001898</t>
  </si>
  <si>
    <t>21:0027:001126:0001:0002:02</t>
  </si>
  <si>
    <t>76 PL 1908:D</t>
  </si>
  <si>
    <t>21:0118:001899</t>
  </si>
  <si>
    <t>21:0027:001164:0001:0002:02</t>
  </si>
  <si>
    <t>76 PL 1919:D</t>
  </si>
  <si>
    <t>21:0118:001900</t>
  </si>
  <si>
    <t>21:0027:001172:0001:0002:02</t>
  </si>
  <si>
    <t>76 PL 2020:D</t>
  </si>
  <si>
    <t>21:0118:001901</t>
  </si>
  <si>
    <t>21:0027:001202:0001:0002:02</t>
  </si>
  <si>
    <t>76 PL 2119:D</t>
  </si>
  <si>
    <t>21:0118:001902</t>
  </si>
  <si>
    <t>21:0027:001226:0001:0002:02</t>
  </si>
  <si>
    <t>76 PL 2210:D</t>
  </si>
  <si>
    <t>21:0118:001903</t>
  </si>
  <si>
    <t>21:0027:001247:0001:0002:02</t>
  </si>
  <si>
    <t>76 PL 2403:D</t>
  </si>
  <si>
    <t>21:0118:001904</t>
  </si>
  <si>
    <t>21:0027:001295:0001:0002:02</t>
  </si>
  <si>
    <t>76 PL 2505:D</t>
  </si>
  <si>
    <t>21:0118:001905</t>
  </si>
  <si>
    <t>21:0027:001319:0001:0002:02</t>
  </si>
  <si>
    <t>76 PL 2626:D</t>
  </si>
  <si>
    <t>21:0118:001906</t>
  </si>
  <si>
    <t>21:0027:001362:0001:0002:02</t>
  </si>
  <si>
    <t>76 PL 2717:D</t>
  </si>
  <si>
    <t>21:0118:001907</t>
  </si>
  <si>
    <t>21:0027:001381:0001:0002:02</t>
  </si>
  <si>
    <t>76 PL 2806:D</t>
  </si>
  <si>
    <t>21:0118:001908</t>
  </si>
  <si>
    <t>21:0027:001399:0001:0002:02</t>
  </si>
  <si>
    <t>76 PL 2903:D</t>
  </si>
  <si>
    <t>21:0118:001909</t>
  </si>
  <si>
    <t>21:0027:001421:0001:0002:02</t>
  </si>
  <si>
    <t>76 PL 3722:D</t>
  </si>
  <si>
    <t>21:0118:001910</t>
  </si>
  <si>
    <t>21:0027:001466:0001:0002:02</t>
  </si>
  <si>
    <t>76 PL 4125:D</t>
  </si>
  <si>
    <t>21:0118:001911</t>
  </si>
  <si>
    <t>21:0027:001482:0001:0002:02</t>
  </si>
  <si>
    <t>76 PL 4318:D</t>
  </si>
  <si>
    <t>21:0118:001912</t>
  </si>
  <si>
    <t>21:0027:001495:0001:0002:02</t>
  </si>
  <si>
    <t>76 PL 4521:D</t>
  </si>
  <si>
    <t>21:0118:001913</t>
  </si>
  <si>
    <t>21:0027:001516:0001:0002:02</t>
  </si>
  <si>
    <t>76 PL 4800:D</t>
  </si>
  <si>
    <t>21:0118:001914</t>
  </si>
  <si>
    <t>21:0027:001553:0001:0002:02</t>
  </si>
  <si>
    <t>76 PL 5018:D</t>
  </si>
  <si>
    <t>21:0118:001915</t>
  </si>
  <si>
    <t>21:0027:001589:0001:0002:02</t>
  </si>
  <si>
    <t>76 PL 5114:D</t>
  </si>
  <si>
    <t>21:0118:001916</t>
  </si>
  <si>
    <t>21:0027:001603:0001:0002:02</t>
  </si>
  <si>
    <t>76 PL 5315:D</t>
  </si>
  <si>
    <t>21:0118:001917</t>
  </si>
  <si>
    <t>21:0027:001634:0001:0002:02</t>
  </si>
  <si>
    <t>76 PL 5519:D</t>
  </si>
  <si>
    <t>21:0118:001918</t>
  </si>
  <si>
    <t>21:0027:001669:0001:0002:02</t>
  </si>
  <si>
    <t>76 PL 5618:D</t>
  </si>
  <si>
    <t>21:0118:001919</t>
  </si>
  <si>
    <t>21:0027:001683:0001:0002:02</t>
  </si>
  <si>
    <t>76 PL 5826:D</t>
  </si>
  <si>
    <t>21:0118:001920</t>
  </si>
  <si>
    <t>21:0027:001720:0001:0002:02</t>
  </si>
  <si>
    <t>76 PL 5915:D</t>
  </si>
  <si>
    <t>21:0118:001921</t>
  </si>
  <si>
    <t>21:0027:001727:0001:0002:02</t>
  </si>
  <si>
    <t>76 PL 6727:D</t>
  </si>
  <si>
    <t>21:0118:001922</t>
  </si>
  <si>
    <t>21:0027:001774:0001:0002:02</t>
  </si>
  <si>
    <t>76 PL 7225:D</t>
  </si>
  <si>
    <t>21:0118:001923</t>
  </si>
  <si>
    <t>21:0027:001792:0001:0002:02</t>
  </si>
  <si>
    <t>76 PL 7604:D</t>
  </si>
  <si>
    <t>21:0118:001924</t>
  </si>
  <si>
    <t>21:0027:001809:0001:0002:02</t>
  </si>
  <si>
    <t>76 PL 7804:D</t>
  </si>
  <si>
    <t>21:0118:001925</t>
  </si>
  <si>
    <t>21:0027:001831:0001:0002:02</t>
  </si>
  <si>
    <t>76 PL 8002:D</t>
  </si>
  <si>
    <t>21:0118:001926</t>
  </si>
  <si>
    <t>21:0027:001852:0001:0002:02</t>
  </si>
  <si>
    <t>76 PL 8403:D</t>
  </si>
  <si>
    <t>21:0118:001927</t>
  </si>
  <si>
    <t>21:0027:001899:0001:0002:02</t>
  </si>
  <si>
    <t>76 PL 8503:D</t>
  </si>
  <si>
    <t>21:0118:001928</t>
  </si>
  <si>
    <t>21:0027:001910:0001:0002:02</t>
  </si>
  <si>
    <t>76 PL 8704:D</t>
  </si>
  <si>
    <t>21:0118:001929</t>
  </si>
  <si>
    <t>21:0027:001936:0001:0002:02</t>
  </si>
  <si>
    <t>76 PL 8803:D</t>
  </si>
  <si>
    <t>21:0118:001930</t>
  </si>
  <si>
    <t>21:0027:001947:0001:0002:02</t>
  </si>
  <si>
    <t>76 PL 9003:D</t>
  </si>
  <si>
    <t>21:0118:001931</t>
  </si>
  <si>
    <t>21:0027:001973:0001:0002:02</t>
  </si>
  <si>
    <t>91KY0001</t>
  </si>
  <si>
    <t>21:0120:000001</t>
  </si>
  <si>
    <t>21:0003:000001</t>
  </si>
  <si>
    <t>21:0003:000001:0001:0001:00</t>
  </si>
  <si>
    <t>91KY0002</t>
  </si>
  <si>
    <t>21:0120:000002</t>
  </si>
  <si>
    <t>21:0003:000002</t>
  </si>
  <si>
    <t>21:0003:000002:0001:0001:00</t>
  </si>
  <si>
    <t>91KY0003</t>
  </si>
  <si>
    <t>21:0120:000003</t>
  </si>
  <si>
    <t>21:0003:000003</t>
  </si>
  <si>
    <t>21:0003:000003:0001:0001:00</t>
  </si>
  <si>
    <t>91KY0004</t>
  </si>
  <si>
    <t>21:0120:000004</t>
  </si>
  <si>
    <t>21:0003:000004</t>
  </si>
  <si>
    <t>21:0003:000004:0001:0001:00</t>
  </si>
  <si>
    <t>91KY0005</t>
  </si>
  <si>
    <t>21:0120:000005</t>
  </si>
  <si>
    <t>21:0003:000005</t>
  </si>
  <si>
    <t>21:0003:000005:0001:0001:00</t>
  </si>
  <si>
    <t>91KY0007A</t>
  </si>
  <si>
    <t>21:0120:000006</t>
  </si>
  <si>
    <t>21:0003:000006</t>
  </si>
  <si>
    <t>21:0003:000006:0001:0001:00</t>
  </si>
  <si>
    <t>91KY0008</t>
  </si>
  <si>
    <t>21:0120:000007</t>
  </si>
  <si>
    <t>21:0003:000007</t>
  </si>
  <si>
    <t>21:0003:000007:0001:0001:00</t>
  </si>
  <si>
    <t>91KY0009</t>
  </si>
  <si>
    <t>21:0120:000008</t>
  </si>
  <si>
    <t>21:0003:000008</t>
  </si>
  <si>
    <t>21:0003:000008:0001:0001:00</t>
  </si>
  <si>
    <t>91KY0010</t>
  </si>
  <si>
    <t>21:0120:000009</t>
  </si>
  <si>
    <t>21:0003:000009</t>
  </si>
  <si>
    <t>21:0003:000009:0001:0001:00</t>
  </si>
  <si>
    <t>91KY0011</t>
  </si>
  <si>
    <t>21:0120:000010</t>
  </si>
  <si>
    <t>21:0003:000010</t>
  </si>
  <si>
    <t>21:0003:000010:0001:0001:00</t>
  </si>
  <si>
    <t>91KY0012A</t>
  </si>
  <si>
    <t>21:0120:000011</t>
  </si>
  <si>
    <t>21:0003:000011</t>
  </si>
  <si>
    <t>21:0003:000011:0001:0001:00</t>
  </si>
  <si>
    <t>91KY0013</t>
  </si>
  <si>
    <t>21:0120:000012</t>
  </si>
  <si>
    <t>21:0003:000012</t>
  </si>
  <si>
    <t>21:0003:000012:0001:0001:00</t>
  </si>
  <si>
    <t>91KY0014</t>
  </si>
  <si>
    <t>21:0120:000013</t>
  </si>
  <si>
    <t>21:0003:000013</t>
  </si>
  <si>
    <t>21:0003:000013:0001:0001:00</t>
  </si>
  <si>
    <t>91KY0015</t>
  </si>
  <si>
    <t>21:0120:000014</t>
  </si>
  <si>
    <t>21:0003:000014</t>
  </si>
  <si>
    <t>21:0003:000014:0001:0001:00</t>
  </si>
  <si>
    <t>91KY0016</t>
  </si>
  <si>
    <t>21:0120:000015</t>
  </si>
  <si>
    <t>21:0003:000015</t>
  </si>
  <si>
    <t>21:0003:000015:0001:0001:00</t>
  </si>
  <si>
    <t>91KY0017B</t>
  </si>
  <si>
    <t>21:0120:000016</t>
  </si>
  <si>
    <t>21:0003:000016</t>
  </si>
  <si>
    <t>21:0003:000016:0001:0001:00</t>
  </si>
  <si>
    <t>91KY0020</t>
  </si>
  <si>
    <t>21:0120:000017</t>
  </si>
  <si>
    <t>21:0003:000017</t>
  </si>
  <si>
    <t>21:0003:000017:0001:0001:00</t>
  </si>
  <si>
    <t>91KY0021</t>
  </si>
  <si>
    <t>21:0120:000018</t>
  </si>
  <si>
    <t>21:0003:000018</t>
  </si>
  <si>
    <t>21:0003:000018:0001:0001:00</t>
  </si>
  <si>
    <t>91KY0022</t>
  </si>
  <si>
    <t>21:0120:000019</t>
  </si>
  <si>
    <t>21:0003:000019</t>
  </si>
  <si>
    <t>21:0003:000019:0001:0001:00</t>
  </si>
  <si>
    <t>91KY0023</t>
  </si>
  <si>
    <t>21:0120:000020</t>
  </si>
  <si>
    <t>21:0003:000020</t>
  </si>
  <si>
    <t>21:0003:000020:0001:0001:00</t>
  </si>
  <si>
    <t>91KY0024</t>
  </si>
  <si>
    <t>21:0120:000021</t>
  </si>
  <si>
    <t>21:0003:000021</t>
  </si>
  <si>
    <t>21:0003:000021:0001:0001:00</t>
  </si>
  <si>
    <t>91KY0025</t>
  </si>
  <si>
    <t>21:0120:000022</t>
  </si>
  <si>
    <t>21:0003:000022</t>
  </si>
  <si>
    <t>21:0003:000022:0001:0001:00</t>
  </si>
  <si>
    <t>91KY0026</t>
  </si>
  <si>
    <t>21:0120:000023</t>
  </si>
  <si>
    <t>21:0003:000023</t>
  </si>
  <si>
    <t>21:0003:000023:0001:0001:00</t>
  </si>
  <si>
    <t>91KY0027</t>
  </si>
  <si>
    <t>21:0120:000024</t>
  </si>
  <si>
    <t>21:0003:000024</t>
  </si>
  <si>
    <t>21:0003:000024:0001:0001:00</t>
  </si>
  <si>
    <t>91KY0028</t>
  </si>
  <si>
    <t>21:0120:000025</t>
  </si>
  <si>
    <t>21:0003:000025</t>
  </si>
  <si>
    <t>21:0003:000025:0001:0001:00</t>
  </si>
  <si>
    <t>91KY0029</t>
  </si>
  <si>
    <t>21:0120:000026</t>
  </si>
  <si>
    <t>21:0003:000026</t>
  </si>
  <si>
    <t>21:0003:000026:0001:0001:00</t>
  </si>
  <si>
    <t>91KY0030</t>
  </si>
  <si>
    <t>21:0120:000027</t>
  </si>
  <si>
    <t>21:0003:000027</t>
  </si>
  <si>
    <t>21:0003:000027:0001:0001:00</t>
  </si>
  <si>
    <t>91KY0031</t>
  </si>
  <si>
    <t>21:0120:000028</t>
  </si>
  <si>
    <t>21:0003:000028</t>
  </si>
  <si>
    <t>21:0003:000028:0001:0001:00</t>
  </si>
  <si>
    <t>91KY0032</t>
  </si>
  <si>
    <t>21:0120:000029</t>
  </si>
  <si>
    <t>21:0003:000029</t>
  </si>
  <si>
    <t>21:0003:000029:0001:0001:00</t>
  </si>
  <si>
    <t>91KY0033</t>
  </si>
  <si>
    <t>21:0120:000030</t>
  </si>
  <si>
    <t>21:0003:000030</t>
  </si>
  <si>
    <t>21:0003:000030:0001:0001:00</t>
  </si>
  <si>
    <t>91KY0034</t>
  </si>
  <si>
    <t>21:0120:000031</t>
  </si>
  <si>
    <t>21:0003:000031</t>
  </si>
  <si>
    <t>21:0003:000031:0001:0001:00</t>
  </si>
  <si>
    <t>91KY0035</t>
  </si>
  <si>
    <t>21:0120:000032</t>
  </si>
  <si>
    <t>21:0003:000032</t>
  </si>
  <si>
    <t>21:0003:000032:0001:0001:00</t>
  </si>
  <si>
    <t>91KY0036</t>
  </si>
  <si>
    <t>21:0120:000033</t>
  </si>
  <si>
    <t>21:0003:000033</t>
  </si>
  <si>
    <t>21:0003:000033:0001:0001:00</t>
  </si>
  <si>
    <t>91KY0037</t>
  </si>
  <si>
    <t>21:0120:000034</t>
  </si>
  <si>
    <t>21:0003:000034</t>
  </si>
  <si>
    <t>21:0003:000034:0001:0001:00</t>
  </si>
  <si>
    <t>91KY0038</t>
  </si>
  <si>
    <t>21:0120:000035</t>
  </si>
  <si>
    <t>21:0003:000035</t>
  </si>
  <si>
    <t>21:0003:000035:0001:0001:00</t>
  </si>
  <si>
    <t>91KY0039</t>
  </si>
  <si>
    <t>21:0120:000036</t>
  </si>
  <si>
    <t>21:0003:000036</t>
  </si>
  <si>
    <t>21:0003:000036:0001:0001:00</t>
  </si>
  <si>
    <t>91KY0040</t>
  </si>
  <si>
    <t>21:0120:000037</t>
  </si>
  <si>
    <t>21:0003:000037</t>
  </si>
  <si>
    <t>21:0003:000037:0001:0001:00</t>
  </si>
  <si>
    <t>91KY0041</t>
  </si>
  <si>
    <t>21:0120:000038</t>
  </si>
  <si>
    <t>21:0003:000038</t>
  </si>
  <si>
    <t>21:0003:000038:0001:0001:00</t>
  </si>
  <si>
    <t>91KY0042</t>
  </si>
  <si>
    <t>21:0120:000039</t>
  </si>
  <si>
    <t>21:0003:000039</t>
  </si>
  <si>
    <t>21:0003:000039:0001:0001:00</t>
  </si>
  <si>
    <t>91KY0043</t>
  </si>
  <si>
    <t>21:0120:000040</t>
  </si>
  <si>
    <t>21:0003:000040</t>
  </si>
  <si>
    <t>21:0003:000040:0001:0001:00</t>
  </si>
  <si>
    <t>91KY0044A</t>
  </si>
  <si>
    <t>21:0120:000041</t>
  </si>
  <si>
    <t>21:0003:000041</t>
  </si>
  <si>
    <t>21:0003:000041:0001:0001:00</t>
  </si>
  <si>
    <t>91KY0047</t>
  </si>
  <si>
    <t>21:0120:000042</t>
  </si>
  <si>
    <t>21:0003:000042</t>
  </si>
  <si>
    <t>21:0003:000042:0001:0001:00</t>
  </si>
  <si>
    <t>91KY0048</t>
  </si>
  <si>
    <t>21:0120:000043</t>
  </si>
  <si>
    <t>21:0003:000043</t>
  </si>
  <si>
    <t>21:0003:000043:0001:0001:00</t>
  </si>
  <si>
    <t>91KY0049</t>
  </si>
  <si>
    <t>21:0120:000044</t>
  </si>
  <si>
    <t>21:0003:000044</t>
  </si>
  <si>
    <t>21:0003:000044:0001:0001:00</t>
  </si>
  <si>
    <t>91KY0050</t>
  </si>
  <si>
    <t>21:0120:000045</t>
  </si>
  <si>
    <t>21:0003:000045</t>
  </si>
  <si>
    <t>21:0003:000045:0001:0001:00</t>
  </si>
  <si>
    <t>91KY0051</t>
  </si>
  <si>
    <t>21:0120:000046</t>
  </si>
  <si>
    <t>21:0003:000046</t>
  </si>
  <si>
    <t>21:0003:000046:0001:0001:00</t>
  </si>
  <si>
    <t>91KY0052</t>
  </si>
  <si>
    <t>21:0120:000047</t>
  </si>
  <si>
    <t>21:0003:000047</t>
  </si>
  <si>
    <t>21:0003:000047:0001:0001:00</t>
  </si>
  <si>
    <t>91KY0053A</t>
  </si>
  <si>
    <t>21:0120:000048</t>
  </si>
  <si>
    <t>21:0003:000048</t>
  </si>
  <si>
    <t>21:0003:000048:0001:0001:00</t>
  </si>
  <si>
    <t>91KY0057</t>
  </si>
  <si>
    <t>21:0120:000049</t>
  </si>
  <si>
    <t>21:0003:000049</t>
  </si>
  <si>
    <t>21:0003:000049:0001:0001:00</t>
  </si>
  <si>
    <t>91KY0058</t>
  </si>
  <si>
    <t>21:0120:000050</t>
  </si>
  <si>
    <t>21:0003:000050</t>
  </si>
  <si>
    <t>21:0003:000050:0001:0001:00</t>
  </si>
  <si>
    <t>91KY0059</t>
  </si>
  <si>
    <t>21:0120:000051</t>
  </si>
  <si>
    <t>21:0003:000051</t>
  </si>
  <si>
    <t>21:0003:000051:0001:0001:00</t>
  </si>
  <si>
    <t>91KY0060</t>
  </si>
  <si>
    <t>21:0120:000052</t>
  </si>
  <si>
    <t>21:0003:000052</t>
  </si>
  <si>
    <t>21:0003:000052:0001:0001:00</t>
  </si>
  <si>
    <t>91KY0061</t>
  </si>
  <si>
    <t>21:0120:000053</t>
  </si>
  <si>
    <t>21:0003:000053</t>
  </si>
  <si>
    <t>21:0003:000053:0001:0001:00</t>
  </si>
  <si>
    <t>91KY0062</t>
  </si>
  <si>
    <t>21:0120:000054</t>
  </si>
  <si>
    <t>21:0003:000054</t>
  </si>
  <si>
    <t>21:0003:000054:0001:0001:00</t>
  </si>
  <si>
    <t>91KY0063</t>
  </si>
  <si>
    <t>21:0120:000055</t>
  </si>
  <si>
    <t>21:0003:000055</t>
  </si>
  <si>
    <t>21:0003:000055:0001:0001:00</t>
  </si>
  <si>
    <t>91KY0064</t>
  </si>
  <si>
    <t>21:0120:000056</t>
  </si>
  <si>
    <t>21:0003:000056</t>
  </si>
  <si>
    <t>21:0003:000056:0001:0001:00</t>
  </si>
  <si>
    <t>91KY0065</t>
  </si>
  <si>
    <t>21:0120:000057</t>
  </si>
  <si>
    <t>21:0003:000057</t>
  </si>
  <si>
    <t>21:0003:000057:0001:0001:00</t>
  </si>
  <si>
    <t>91KY0066</t>
  </si>
  <si>
    <t>21:0120:000058</t>
  </si>
  <si>
    <t>21:0003:000058</t>
  </si>
  <si>
    <t>21:0003:000058:0001:0001:00</t>
  </si>
  <si>
    <t>91KY0067</t>
  </si>
  <si>
    <t>21:0120:000059</t>
  </si>
  <si>
    <t>21:0003:000059</t>
  </si>
  <si>
    <t>21:0003:000059:0001:0001:00</t>
  </si>
  <si>
    <t>91KY0068A</t>
  </si>
  <si>
    <t>21:0120:000060</t>
  </si>
  <si>
    <t>21:0003:000060</t>
  </si>
  <si>
    <t>21:0003:000060:0001:0001:00</t>
  </si>
  <si>
    <t>91KY0069</t>
  </si>
  <si>
    <t>21:0120:000061</t>
  </si>
  <si>
    <t>21:0003:000061</t>
  </si>
  <si>
    <t>21:0003:000061:0001:0001:00</t>
  </si>
  <si>
    <t>91KY0070</t>
  </si>
  <si>
    <t>21:0120:000062</t>
  </si>
  <si>
    <t>21:0003:000062</t>
  </si>
  <si>
    <t>21:0003:000062:0001:0001:00</t>
  </si>
  <si>
    <t>91KY0071B</t>
  </si>
  <si>
    <t>21:0120:000063</t>
  </si>
  <si>
    <t>21:0003:000063</t>
  </si>
  <si>
    <t>21:0003:000063:0001:0001:00</t>
  </si>
  <si>
    <t>91KY0072</t>
  </si>
  <si>
    <t>21:0120:000064</t>
  </si>
  <si>
    <t>21:0003:000064</t>
  </si>
  <si>
    <t>21:0003:000064:0001:0001:00</t>
  </si>
  <si>
    <t>91KY0073A</t>
  </si>
  <si>
    <t>21:0120:000065</t>
  </si>
  <si>
    <t>21:0003:000065</t>
  </si>
  <si>
    <t>21:0003:000065:0001:0001:00</t>
  </si>
  <si>
    <t>91KY0074</t>
  </si>
  <si>
    <t>21:0120:000066</t>
  </si>
  <si>
    <t>21:0003:000066</t>
  </si>
  <si>
    <t>21:0003:000066:0001:0001:00</t>
  </si>
  <si>
    <t>91KY0075</t>
  </si>
  <si>
    <t>21:0120:000067</t>
  </si>
  <si>
    <t>21:0003:000067</t>
  </si>
  <si>
    <t>21:0003:000067:0001:0001:00</t>
  </si>
  <si>
    <t>91KY0076</t>
  </si>
  <si>
    <t>21:0120:000068</t>
  </si>
  <si>
    <t>21:0003:000068</t>
  </si>
  <si>
    <t>21:0003:000068:0001:0001:00</t>
  </si>
  <si>
    <t>91KY0077B</t>
  </si>
  <si>
    <t>21:0120:000069</t>
  </si>
  <si>
    <t>21:0003:000069</t>
  </si>
  <si>
    <t>21:0003:000069:0001:0001:00</t>
  </si>
  <si>
    <t>91KY0078</t>
  </si>
  <si>
    <t>21:0120:000070</t>
  </si>
  <si>
    <t>21:0003:000070</t>
  </si>
  <si>
    <t>21:0003:000070:0001:0001:00</t>
  </si>
  <si>
    <t>91KY0079</t>
  </si>
  <si>
    <t>21:0120:000071</t>
  </si>
  <si>
    <t>21:0003:000071</t>
  </si>
  <si>
    <t>21:0003:000071:0001:0001:00</t>
  </si>
  <si>
    <t>91KY0080A</t>
  </si>
  <si>
    <t>21:0120:000072</t>
  </si>
  <si>
    <t>21:0003:000072</t>
  </si>
  <si>
    <t>21:0003:000072:0001:0001:00</t>
  </si>
  <si>
    <t>91KY0081</t>
  </si>
  <si>
    <t>21:0120:000073</t>
  </si>
  <si>
    <t>21:0003:000073</t>
  </si>
  <si>
    <t>21:0003:000073:0001:0001:00</t>
  </si>
  <si>
    <t>91KY0082</t>
  </si>
  <si>
    <t>21:0120:000074</t>
  </si>
  <si>
    <t>21:0003:000074</t>
  </si>
  <si>
    <t>21:0003:000074:0001:0001:00</t>
  </si>
  <si>
    <t>91KY0084</t>
  </si>
  <si>
    <t>21:0120:000075</t>
  </si>
  <si>
    <t>21:0003:000075</t>
  </si>
  <si>
    <t>21:0003:000075:0001:0001:00</t>
  </si>
  <si>
    <t>91KY0085</t>
  </si>
  <si>
    <t>21:0120:000076</t>
  </si>
  <si>
    <t>21:0003:000076</t>
  </si>
  <si>
    <t>21:0003:000076:0001:0001:00</t>
  </si>
  <si>
    <t>91KY0086</t>
  </si>
  <si>
    <t>21:0120:000077</t>
  </si>
  <si>
    <t>21:0003:000077</t>
  </si>
  <si>
    <t>21:0003:000077:0001:0001:00</t>
  </si>
  <si>
    <t>91KY0087</t>
  </si>
  <si>
    <t>21:0120:000078</t>
  </si>
  <si>
    <t>21:0003:000078</t>
  </si>
  <si>
    <t>21:0003:000078:0001:0001:00</t>
  </si>
  <si>
    <t>91KY0088</t>
  </si>
  <si>
    <t>21:0120:000079</t>
  </si>
  <si>
    <t>21:0003:000079</t>
  </si>
  <si>
    <t>21:0003:000079:0001:0001:00</t>
  </si>
  <si>
    <t>91KY0089</t>
  </si>
  <si>
    <t>21:0120:000080</t>
  </si>
  <si>
    <t>21:0003:000080</t>
  </si>
  <si>
    <t>21:0003:000080:0001:0001:00</t>
  </si>
  <si>
    <t>91KY0090B</t>
  </si>
  <si>
    <t>21:0120:000081</t>
  </si>
  <si>
    <t>21:0003:000081</t>
  </si>
  <si>
    <t>21:0003:000081:0001:0001:00</t>
  </si>
  <si>
    <t>91KY0091</t>
  </si>
  <si>
    <t>21:0120:000082</t>
  </si>
  <si>
    <t>21:0003:000082</t>
  </si>
  <si>
    <t>21:0003:000082:0001:0001:00</t>
  </si>
  <si>
    <t>91KY0092</t>
  </si>
  <si>
    <t>21:0120:000083</t>
  </si>
  <si>
    <t>21:0003:000083</t>
  </si>
  <si>
    <t>21:0003:000083:0001:0001:00</t>
  </si>
  <si>
    <t>91KY0093A</t>
  </si>
  <si>
    <t>21:0120:000084</t>
  </si>
  <si>
    <t>21:0003:000084</t>
  </si>
  <si>
    <t>21:0003:000084:0001:0001:00</t>
  </si>
  <si>
    <t>91KY0095</t>
  </si>
  <si>
    <t>21:0120:000085</t>
  </si>
  <si>
    <t>21:0003:000085</t>
  </si>
  <si>
    <t>21:0003:000085:0001:0001:00</t>
  </si>
  <si>
    <t>91KY0096E</t>
  </si>
  <si>
    <t>21:0120:000086</t>
  </si>
  <si>
    <t>21:0003:000074:0002:0001:00</t>
  </si>
  <si>
    <t>91KY0097D</t>
  </si>
  <si>
    <t>21:0120:000087</t>
  </si>
  <si>
    <t>21:0003:000086</t>
  </si>
  <si>
    <t>21:0003:000086:0001:0001:00</t>
  </si>
  <si>
    <t>91KY0098</t>
  </si>
  <si>
    <t>21:0120:000088</t>
  </si>
  <si>
    <t>21:0003:000073:0002:0001:00</t>
  </si>
  <si>
    <t>91KY0099</t>
  </si>
  <si>
    <t>21:0120:000089</t>
  </si>
  <si>
    <t>21:0003:000087</t>
  </si>
  <si>
    <t>21:0003:000087:0001:0001:00</t>
  </si>
  <si>
    <t>91KY0100A</t>
  </si>
  <si>
    <t>21:0120:000090</t>
  </si>
  <si>
    <t>21:0003:000088</t>
  </si>
  <si>
    <t>21:0003:000088:0001:0001:00</t>
  </si>
  <si>
    <t>91KY0101A</t>
  </si>
  <si>
    <t>21:0120:000091</t>
  </si>
  <si>
    <t>21:0003:000089</t>
  </si>
  <si>
    <t>21:0003:000089:0001:0001:00</t>
  </si>
  <si>
    <t>91KY0102</t>
  </si>
  <si>
    <t>21:0120:000092</t>
  </si>
  <si>
    <t>21:0003:000090</t>
  </si>
  <si>
    <t>21:0003:000090:0001:0001:00</t>
  </si>
  <si>
    <t>91KY0103</t>
  </si>
  <si>
    <t>21:0120:000093</t>
  </si>
  <si>
    <t>21:0003:000091</t>
  </si>
  <si>
    <t>21:0003:000091:0001:0001:00</t>
  </si>
  <si>
    <t>91KY0104A</t>
  </si>
  <si>
    <t>21:0120:000094</t>
  </si>
  <si>
    <t>21:0003:000092</t>
  </si>
  <si>
    <t>21:0003:000092:0001:0001:00</t>
  </si>
  <si>
    <t>91KY0105B</t>
  </si>
  <si>
    <t>21:0120:000095</t>
  </si>
  <si>
    <t>21:0003:000093</t>
  </si>
  <si>
    <t>21:0003:000093:0001:0001:00</t>
  </si>
  <si>
    <t>91KY1001</t>
  </si>
  <si>
    <t>21:0120:000096</t>
  </si>
  <si>
    <t>21:0003:000094</t>
  </si>
  <si>
    <t>21:0003:000094:0001:0001:00</t>
  </si>
  <si>
    <t>91KY1002</t>
  </si>
  <si>
    <t>21:0120:000097</t>
  </si>
  <si>
    <t>21:0003:000095</t>
  </si>
  <si>
    <t>21:0003:000095:0001:0001:00</t>
  </si>
  <si>
    <t>91KY1003</t>
  </si>
  <si>
    <t>21:0120:000098</t>
  </si>
  <si>
    <t>21:0003:000096</t>
  </si>
  <si>
    <t>21:0003:000096:0001:0001:00</t>
  </si>
  <si>
    <t>91KY1004</t>
  </si>
  <si>
    <t>21:0120:000099</t>
  </si>
  <si>
    <t>21:0003:000097</t>
  </si>
  <si>
    <t>21:0003:000097:0001:0001:00</t>
  </si>
  <si>
    <t>91KY1005</t>
  </si>
  <si>
    <t>21:0120:000100</t>
  </si>
  <si>
    <t>21:0003:000098</t>
  </si>
  <si>
    <t>21:0003:000098:0001:0001:00</t>
  </si>
  <si>
    <t>91KY1007</t>
  </si>
  <si>
    <t>21:0120:000101</t>
  </si>
  <si>
    <t>21:0003:000099</t>
  </si>
  <si>
    <t>21:0003:000099:0001:0001:00</t>
  </si>
  <si>
    <t>91KY1008</t>
  </si>
  <si>
    <t>21:0120:000102</t>
  </si>
  <si>
    <t>21:0003:000100</t>
  </si>
  <si>
    <t>21:0003:000100:0001:0001:00</t>
  </si>
  <si>
    <t>91KY1009</t>
  </si>
  <si>
    <t>21:0120:000103</t>
  </si>
  <si>
    <t>21:0003:000101</t>
  </si>
  <si>
    <t>21:0003:000101:0001:0001:00</t>
  </si>
  <si>
    <t>91KY1011</t>
  </si>
  <si>
    <t>21:0120:000104</t>
  </si>
  <si>
    <t>21:0003:000102</t>
  </si>
  <si>
    <t>21:0003:000102:0001:0001:00</t>
  </si>
  <si>
    <t>91KY1012</t>
  </si>
  <si>
    <t>21:0120:000105</t>
  </si>
  <si>
    <t>21:0003:000103</t>
  </si>
  <si>
    <t>21:0003:000103:0001:0001:00</t>
  </si>
  <si>
    <t>91KY1013</t>
  </si>
  <si>
    <t>21:0120:000106</t>
  </si>
  <si>
    <t>21:0003:000104</t>
  </si>
  <si>
    <t>21:0003:000104:0001:0001:00</t>
  </si>
  <si>
    <t>91KY1014</t>
  </si>
  <si>
    <t>21:0120:000107</t>
  </si>
  <si>
    <t>21:0003:000105</t>
  </si>
  <si>
    <t>21:0003:000105:0001:0001:00</t>
  </si>
  <si>
    <t>91KY1015</t>
  </si>
  <si>
    <t>21:0120:000108</t>
  </si>
  <si>
    <t>21:0003:000106</t>
  </si>
  <si>
    <t>21:0003:000106:0001:0001:00</t>
  </si>
  <si>
    <t>91KY1016</t>
  </si>
  <si>
    <t>21:0120:000109</t>
  </si>
  <si>
    <t>21:0003:000107</t>
  </si>
  <si>
    <t>21:0003:000107:0001:0001:00</t>
  </si>
  <si>
    <t>91KY1017</t>
  </si>
  <si>
    <t>21:0120:000110</t>
  </si>
  <si>
    <t>21:0003:000108</t>
  </si>
  <si>
    <t>21:0003:000108:0001:0001:00</t>
  </si>
  <si>
    <t>91KY1018</t>
  </si>
  <si>
    <t>21:0120:000111</t>
  </si>
  <si>
    <t>21:0003:000109</t>
  </si>
  <si>
    <t>21:0003:000109:0001:0001:00</t>
  </si>
  <si>
    <t>91KY1019</t>
  </si>
  <si>
    <t>21:0120:000112</t>
  </si>
  <si>
    <t>21:0003:000110</t>
  </si>
  <si>
    <t>21:0003:000110:0001:0001:00</t>
  </si>
  <si>
    <t>91KY1020</t>
  </si>
  <si>
    <t>21:0120:000113</t>
  </si>
  <si>
    <t>21:0003:000111</t>
  </si>
  <si>
    <t>21:0003:000111:0001:0001:00</t>
  </si>
  <si>
    <t>91KY1022C</t>
  </si>
  <si>
    <t>21:0120:000114</t>
  </si>
  <si>
    <t>21:0003:000112</t>
  </si>
  <si>
    <t>21:0003:000112:0001:0001:00</t>
  </si>
  <si>
    <t>91KY1023</t>
  </si>
  <si>
    <t>21:0120:000115</t>
  </si>
  <si>
    <t>21:0003:000113</t>
  </si>
  <si>
    <t>21:0003:000113:0001:0001:00</t>
  </si>
  <si>
    <t>91KY1024</t>
  </si>
  <si>
    <t>21:0120:000116</t>
  </si>
  <si>
    <t>21:0003:000114</t>
  </si>
  <si>
    <t>21:0003:000114:0001:0001:00</t>
  </si>
  <si>
    <t>91KY1025</t>
  </si>
  <si>
    <t>21:0120:000117</t>
  </si>
  <si>
    <t>21:0003:000115</t>
  </si>
  <si>
    <t>21:0003:000115:0001:0001:00</t>
  </si>
  <si>
    <t>91KY1028</t>
  </si>
  <si>
    <t>21:0120:000118</t>
  </si>
  <si>
    <t>21:0003:000116</t>
  </si>
  <si>
    <t>21:0003:000116:0001:0001:00</t>
  </si>
  <si>
    <t>91KY1029</t>
  </si>
  <si>
    <t>21:0120:000119</t>
  </si>
  <si>
    <t>21:0003:000117</t>
  </si>
  <si>
    <t>21:0003:000117:0001:0001:00</t>
  </si>
  <si>
    <t>91KY1032</t>
  </si>
  <si>
    <t>21:0120:000120</t>
  </si>
  <si>
    <t>21:0003:000118</t>
  </si>
  <si>
    <t>21:0003:000118:0001:0001:00</t>
  </si>
  <si>
    <t>91KY1033</t>
  </si>
  <si>
    <t>21:0120:000121</t>
  </si>
  <si>
    <t>21:0003:000119</t>
  </si>
  <si>
    <t>21:0003:000119:0001:0001:00</t>
  </si>
  <si>
    <t>91KY1037</t>
  </si>
  <si>
    <t>21:0120:000122</t>
  </si>
  <si>
    <t>21:0003:000120</t>
  </si>
  <si>
    <t>21:0003:000120:0001:0001:00</t>
  </si>
  <si>
    <t>91KY1038</t>
  </si>
  <si>
    <t>21:0120:000123</t>
  </si>
  <si>
    <t>21:0003:000121</t>
  </si>
  <si>
    <t>21:0003:000121:0001:0001:00</t>
  </si>
  <si>
    <t>91KY1040</t>
  </si>
  <si>
    <t>21:0120:000124</t>
  </si>
  <si>
    <t>21:0003:000122</t>
  </si>
  <si>
    <t>21:0003:000122:0001:0001:00</t>
  </si>
  <si>
    <t>91KY1041</t>
  </si>
  <si>
    <t>21:0120:000125</t>
  </si>
  <si>
    <t>21:0003:000123</t>
  </si>
  <si>
    <t>21:0003:000123:0001:0001:00</t>
  </si>
  <si>
    <t>91KY1042</t>
  </si>
  <si>
    <t>21:0120:000126</t>
  </si>
  <si>
    <t>21:0003:000124</t>
  </si>
  <si>
    <t>21:0003:000124:0001:0001:00</t>
  </si>
  <si>
    <t>91KY1043</t>
  </si>
  <si>
    <t>21:0120:000127</t>
  </si>
  <si>
    <t>21:0003:000125</t>
  </si>
  <si>
    <t>21:0003:000125:0001:0001:00</t>
  </si>
  <si>
    <t>91KY1044</t>
  </si>
  <si>
    <t>21:0120:000128</t>
  </si>
  <si>
    <t>21:0003:000126</t>
  </si>
  <si>
    <t>21:0003:000126:0001:0001:00</t>
  </si>
  <si>
    <t>91KY1046</t>
  </si>
  <si>
    <t>21:0120:000129</t>
  </si>
  <si>
    <t>21:0003:000127</t>
  </si>
  <si>
    <t>21:0003:000127:0001:0001:00</t>
  </si>
  <si>
    <t>91KY1047</t>
  </si>
  <si>
    <t>21:0120:000130</t>
  </si>
  <si>
    <t>21:0003:000128</t>
  </si>
  <si>
    <t>21:0003:000128:0001:0001:00</t>
  </si>
  <si>
    <t>91KY1048</t>
  </si>
  <si>
    <t>21:0120:000131</t>
  </si>
  <si>
    <t>21:0003:000129</t>
  </si>
  <si>
    <t>21:0003:000129:0001:0001:00</t>
  </si>
  <si>
    <t>91KY1049</t>
  </si>
  <si>
    <t>21:0120:000132</t>
  </si>
  <si>
    <t>21:0003:000130</t>
  </si>
  <si>
    <t>21:0003:000130:0001:0001:00</t>
  </si>
  <si>
    <t>91KY1050</t>
  </si>
  <si>
    <t>21:0120:000133</t>
  </si>
  <si>
    <t>21:0003:000131</t>
  </si>
  <si>
    <t>21:0003:000131:0001:0001:00</t>
  </si>
  <si>
    <t>91KY1051</t>
  </si>
  <si>
    <t>21:0120:000134</t>
  </si>
  <si>
    <t>21:0003:000132</t>
  </si>
  <si>
    <t>21:0003:000132:0001:0001:00</t>
  </si>
  <si>
    <t>91KY1052</t>
  </si>
  <si>
    <t>21:0120:000135</t>
  </si>
  <si>
    <t>21:0003:000133</t>
  </si>
  <si>
    <t>21:0003:000133:0001:0001:00</t>
  </si>
  <si>
    <t>91KY1054</t>
  </si>
  <si>
    <t>21:0120:000136</t>
  </si>
  <si>
    <t>21:0003:000134</t>
  </si>
  <si>
    <t>21:0003:000134:0001:0001:00</t>
  </si>
  <si>
    <t>91KY1056</t>
  </si>
  <si>
    <t>21:0120:000137</t>
  </si>
  <si>
    <t>21:0003:000135</t>
  </si>
  <si>
    <t>21:0003:000135:0001:0001:00</t>
  </si>
  <si>
    <t>91KY1058</t>
  </si>
  <si>
    <t>21:0120:000138</t>
  </si>
  <si>
    <t>21:0003:000136</t>
  </si>
  <si>
    <t>21:0003:000136:0001:0001:00</t>
  </si>
  <si>
    <t>91KY1059</t>
  </si>
  <si>
    <t>21:0120:000139</t>
  </si>
  <si>
    <t>21:0003:000137</t>
  </si>
  <si>
    <t>21:0003:000137:0001:0001:00</t>
  </si>
  <si>
    <t>91KY1061</t>
  </si>
  <si>
    <t>21:0120:000140</t>
  </si>
  <si>
    <t>21:0003:000138</t>
  </si>
  <si>
    <t>21:0003:000138:0001:0001:00</t>
  </si>
  <si>
    <t>91KY1062</t>
  </si>
  <si>
    <t>21:0120:000141</t>
  </si>
  <si>
    <t>21:0003:000139</t>
  </si>
  <si>
    <t>21:0003:000139:0001:0001:00</t>
  </si>
  <si>
    <t>91KY1063</t>
  </si>
  <si>
    <t>21:0120:000142</t>
  </si>
  <si>
    <t>21:0003:000140</t>
  </si>
  <si>
    <t>21:0003:000140:0001:0001:00</t>
  </si>
  <si>
    <t>91KY1064</t>
  </si>
  <si>
    <t>21:0120:000143</t>
  </si>
  <si>
    <t>21:0003:000141</t>
  </si>
  <si>
    <t>21:0003:000141:0001:0001:00</t>
  </si>
  <si>
    <t>91KY1065</t>
  </si>
  <si>
    <t>21:0120:000144</t>
  </si>
  <si>
    <t>21:0003:000142</t>
  </si>
  <si>
    <t>21:0003:000142:0001:0001:00</t>
  </si>
  <si>
    <t>91KY1066</t>
  </si>
  <si>
    <t>21:0120:000145</t>
  </si>
  <si>
    <t>21:0003:000143</t>
  </si>
  <si>
    <t>21:0003:000143:0001:0001:00</t>
  </si>
  <si>
    <t>91KY1067</t>
  </si>
  <si>
    <t>21:0120:000146</t>
  </si>
  <si>
    <t>21:0003:000144</t>
  </si>
  <si>
    <t>21:0003:000144:0001:0001:00</t>
  </si>
  <si>
    <t>91KY1068</t>
  </si>
  <si>
    <t>21:0120:000147</t>
  </si>
  <si>
    <t>21:0003:000145</t>
  </si>
  <si>
    <t>21:0003:000145:0001:0001:00</t>
  </si>
  <si>
    <t>91KY1069</t>
  </si>
  <si>
    <t>21:0120:000148</t>
  </si>
  <si>
    <t>21:0003:000146</t>
  </si>
  <si>
    <t>21:0003:000146:0001:0001:00</t>
  </si>
  <si>
    <t>91KY1070</t>
  </si>
  <si>
    <t>21:0120:000149</t>
  </si>
  <si>
    <t>21:0003:000147</t>
  </si>
  <si>
    <t>21:0003:000147:0001:0001:00</t>
  </si>
  <si>
    <t>91KY1071</t>
  </si>
  <si>
    <t>21:0120:000150</t>
  </si>
  <si>
    <t>21:0003:000148</t>
  </si>
  <si>
    <t>21:0003:000148:0001:0001:00</t>
  </si>
  <si>
    <t>91KY1072</t>
  </si>
  <si>
    <t>21:0120:000151</t>
  </si>
  <si>
    <t>21:0003:000149</t>
  </si>
  <si>
    <t>21:0003:000149:0001:0001:00</t>
  </si>
  <si>
    <t>91KY1073</t>
  </si>
  <si>
    <t>21:0120:000152</t>
  </si>
  <si>
    <t>21:0003:000150</t>
  </si>
  <si>
    <t>21:0003:000150:0001:0001:00</t>
  </si>
  <si>
    <t>91KY1074</t>
  </si>
  <si>
    <t>21:0120:000153</t>
  </si>
  <si>
    <t>21:0003:000151</t>
  </si>
  <si>
    <t>21:0003:000151:0001:0001:00</t>
  </si>
  <si>
    <t>91KY1075</t>
  </si>
  <si>
    <t>21:0120:000154</t>
  </si>
  <si>
    <t>21:0003:000152</t>
  </si>
  <si>
    <t>21:0003:000152:0001:0001:00</t>
  </si>
  <si>
    <t>91KY1076</t>
  </si>
  <si>
    <t>21:0120:000155</t>
  </si>
  <si>
    <t>21:0003:000153</t>
  </si>
  <si>
    <t>21:0003:000153:0001:0001:00</t>
  </si>
  <si>
    <t>91KY1077</t>
  </si>
  <si>
    <t>21:0120:000156</t>
  </si>
  <si>
    <t>21:0003:000154</t>
  </si>
  <si>
    <t>21:0003:000154:0001:0001:00</t>
  </si>
  <si>
    <t>91KY1078</t>
  </si>
  <si>
    <t>21:0120:000157</t>
  </si>
  <si>
    <t>21:0003:000155</t>
  </si>
  <si>
    <t>21:0003:000155:0001:0001:00</t>
  </si>
  <si>
    <t>91KY1079</t>
  </si>
  <si>
    <t>21:0120:000158</t>
  </si>
  <si>
    <t>21:0003:000156</t>
  </si>
  <si>
    <t>21:0003:000156:0001:0001:00</t>
  </si>
  <si>
    <t>91KY1080</t>
  </si>
  <si>
    <t>21:0120:000159</t>
  </si>
  <si>
    <t>21:0003:000157</t>
  </si>
  <si>
    <t>21:0003:000157:0001:0001:00</t>
  </si>
  <si>
    <t>91KY1082</t>
  </si>
  <si>
    <t>21:0120:000160</t>
  </si>
  <si>
    <t>21:0003:000158</t>
  </si>
  <si>
    <t>21:0003:000158:0001:0001:00</t>
  </si>
  <si>
    <t>91KY1084</t>
  </si>
  <si>
    <t>21:0120:000161</t>
  </si>
  <si>
    <t>21:0003:000159</t>
  </si>
  <si>
    <t>21:0003:000159:0001:0001:00</t>
  </si>
  <si>
    <t>91KY1085</t>
  </si>
  <si>
    <t>21:0120:000162</t>
  </si>
  <si>
    <t>21:0003:000160</t>
  </si>
  <si>
    <t>21:0003:000160:0001:0001:00</t>
  </si>
  <si>
    <t>91KY1088</t>
  </si>
  <si>
    <t>21:0120:000163</t>
  </si>
  <si>
    <t>21:0003:000161</t>
  </si>
  <si>
    <t>21:0003:000161:0001:0001:00</t>
  </si>
  <si>
    <t>91KY1091</t>
  </si>
  <si>
    <t>21:0120:000164</t>
  </si>
  <si>
    <t>21:0003:000162</t>
  </si>
  <si>
    <t>21:0003:000162:0001:0001:00</t>
  </si>
  <si>
    <t>91KY1092</t>
  </si>
  <si>
    <t>21:0120:000165</t>
  </si>
  <si>
    <t>21:0003:000163</t>
  </si>
  <si>
    <t>21:0003:000163:0001:0001:00</t>
  </si>
  <si>
    <t>91KY1093</t>
  </si>
  <si>
    <t>21:0120:000166</t>
  </si>
  <si>
    <t>21:0003:000164</t>
  </si>
  <si>
    <t>21:0003:000164:0001:0001:00</t>
  </si>
  <si>
    <t>91KY1094</t>
  </si>
  <si>
    <t>21:0120:000167</t>
  </si>
  <si>
    <t>21:0003:000165</t>
  </si>
  <si>
    <t>21:0003:000165:0001:0001:00</t>
  </si>
  <si>
    <t>91KY1096</t>
  </si>
  <si>
    <t>21:0120:000168</t>
  </si>
  <si>
    <t>21:0003:000166</t>
  </si>
  <si>
    <t>21:0003:000166:0001:0001:00</t>
  </si>
  <si>
    <t>91KY1097</t>
  </si>
  <si>
    <t>21:0120:000169</t>
  </si>
  <si>
    <t>21:0003:000167</t>
  </si>
  <si>
    <t>21:0003:000167:0001:0001:00</t>
  </si>
  <si>
    <t>91KY1098</t>
  </si>
  <si>
    <t>21:0120:000170</t>
  </si>
  <si>
    <t>21:0003:000168</t>
  </si>
  <si>
    <t>21:0003:000168:0001:0001:00</t>
  </si>
  <si>
    <t>91KY1100</t>
  </si>
  <si>
    <t>21:0120:000171</t>
  </si>
  <si>
    <t>21:0003:000169</t>
  </si>
  <si>
    <t>21:0003:000169:0001:0001:00</t>
  </si>
  <si>
    <t>91KY1101</t>
  </si>
  <si>
    <t>21:0120:000172</t>
  </si>
  <si>
    <t>21:0003:000170</t>
  </si>
  <si>
    <t>21:0003:000170:0001:0001:00</t>
  </si>
  <si>
    <t>91KY1102B</t>
  </si>
  <si>
    <t>21:0120:000173</t>
  </si>
  <si>
    <t>21:0003:000171</t>
  </si>
  <si>
    <t>21:0003:000171:0001:0001:00</t>
  </si>
  <si>
    <t>91KY1103</t>
  </si>
  <si>
    <t>21:0120:000174</t>
  </si>
  <si>
    <t>21:0003:000172</t>
  </si>
  <si>
    <t>21:0003:000172:0001:0001:00</t>
  </si>
  <si>
    <t>91KY1104</t>
  </si>
  <si>
    <t>21:0120:000175</t>
  </si>
  <si>
    <t>21:0003:000173</t>
  </si>
  <si>
    <t>21:0003:000173:0001:0001:00</t>
  </si>
  <si>
    <t>91KY1105</t>
  </si>
  <si>
    <t>21:0120:000176</t>
  </si>
  <si>
    <t>21:0003:000174</t>
  </si>
  <si>
    <t>21:0003:000174:0001:0001:00</t>
  </si>
  <si>
    <t>91KY1106</t>
  </si>
  <si>
    <t>21:0120:000177</t>
  </si>
  <si>
    <t>21:0003:000175</t>
  </si>
  <si>
    <t>21:0003:000175:0001:0001:00</t>
  </si>
  <si>
    <t>91KY1107</t>
  </si>
  <si>
    <t>21:0120:000178</t>
  </si>
  <si>
    <t>21:0003:000176</t>
  </si>
  <si>
    <t>21:0003:000176:0001:0001:00</t>
  </si>
  <si>
    <t>91KY1108</t>
  </si>
  <si>
    <t>21:0120:000179</t>
  </si>
  <si>
    <t>21:0003:000177</t>
  </si>
  <si>
    <t>21:0003:000177:0001:0001:00</t>
  </si>
  <si>
    <t>91KY1109</t>
  </si>
  <si>
    <t>21:0120:000180</t>
  </si>
  <si>
    <t>21:0003:000178</t>
  </si>
  <si>
    <t>21:0003:000178:0001:0001:00</t>
  </si>
  <si>
    <t>91KY1110</t>
  </si>
  <si>
    <t>21:0120:000181</t>
  </si>
  <si>
    <t>21:0003:000179</t>
  </si>
  <si>
    <t>21:0003:000179:0001:0001:00</t>
  </si>
  <si>
    <t>91KY1111</t>
  </si>
  <si>
    <t>21:0120:000182</t>
  </si>
  <si>
    <t>21:0003:000180</t>
  </si>
  <si>
    <t>21:0003:000180:0001:0001:00</t>
  </si>
  <si>
    <t>91KY1112</t>
  </si>
  <si>
    <t>21:0120:000183</t>
  </si>
  <si>
    <t>21:0003:000181</t>
  </si>
  <si>
    <t>21:0003:000181:0001:0001:00</t>
  </si>
  <si>
    <t>91KY1113</t>
  </si>
  <si>
    <t>21:0120:000184</t>
  </si>
  <si>
    <t>21:0003:000182</t>
  </si>
  <si>
    <t>21:0003:000182:0001:0001:00</t>
  </si>
  <si>
    <t>91KY1114</t>
  </si>
  <si>
    <t>21:0120:000185</t>
  </si>
  <si>
    <t>21:0003:000183</t>
  </si>
  <si>
    <t>21:0003:000183:0001:0001:00</t>
  </si>
  <si>
    <t>91KY1115</t>
  </si>
  <si>
    <t>21:0120:000186</t>
  </si>
  <si>
    <t>21:0003:000184</t>
  </si>
  <si>
    <t>21:0003:000184:0001:0001:00</t>
  </si>
  <si>
    <t>91KY1116</t>
  </si>
  <si>
    <t>21:0120:000187</t>
  </si>
  <si>
    <t>21:0003:000185</t>
  </si>
  <si>
    <t>21:0003:000185:0001:0001:00</t>
  </si>
  <si>
    <t>91KY1117</t>
  </si>
  <si>
    <t>21:0120:000188</t>
  </si>
  <si>
    <t>21:0003:000186</t>
  </si>
  <si>
    <t>21:0003:000186:0001:0001:00</t>
  </si>
  <si>
    <t>91KY1118</t>
  </si>
  <si>
    <t>21:0120:000189</t>
  </si>
  <si>
    <t>21:0003:000187</t>
  </si>
  <si>
    <t>21:0003:000187:0001:0001:00</t>
  </si>
  <si>
    <t>91KY1121</t>
  </si>
  <si>
    <t>21:0120:000190</t>
  </si>
  <si>
    <t>21:0003:000189</t>
  </si>
  <si>
    <t>21:0003:000189:0001:0001:00</t>
  </si>
  <si>
    <t>91KY1122</t>
  </si>
  <si>
    <t>21:0120:000191</t>
  </si>
  <si>
    <t>21:0003:000190</t>
  </si>
  <si>
    <t>21:0003:000190:0001:0001:00</t>
  </si>
  <si>
    <t>91KY1124</t>
  </si>
  <si>
    <t>21:0120:000192</t>
  </si>
  <si>
    <t>21:0003:000191</t>
  </si>
  <si>
    <t>21:0003:000191:0001:0001:00</t>
  </si>
  <si>
    <t>91KY1125</t>
  </si>
  <si>
    <t>21:0120:000193</t>
  </si>
  <si>
    <t>21:0003:000192</t>
  </si>
  <si>
    <t>21:0003:000192:0001:0001:00</t>
  </si>
  <si>
    <t>91KY1126</t>
  </si>
  <si>
    <t>21:0120:000194</t>
  </si>
  <si>
    <t>21:0003:000193</t>
  </si>
  <si>
    <t>21:0003:000193:0001:0001:00</t>
  </si>
  <si>
    <t>91KY1127</t>
  </si>
  <si>
    <t>21:0120:000195</t>
  </si>
  <si>
    <t>21:0003:000194</t>
  </si>
  <si>
    <t>21:0003:000194:0001:0001:00</t>
  </si>
  <si>
    <t>91KY1128</t>
  </si>
  <si>
    <t>21:0120:000196</t>
  </si>
  <si>
    <t>21:0003:000195</t>
  </si>
  <si>
    <t>21:0003:000195:0001:0001:00</t>
  </si>
  <si>
    <t>91KY1129</t>
  </si>
  <si>
    <t>21:0120:000197</t>
  </si>
  <si>
    <t>21:0003:000196</t>
  </si>
  <si>
    <t>21:0003:000196:0001:0001:00</t>
  </si>
  <si>
    <t>91KY1130</t>
  </si>
  <si>
    <t>21:0120:000198</t>
  </si>
  <si>
    <t>21:0003:000197</t>
  </si>
  <si>
    <t>21:0003:000197:0001:0001:00</t>
  </si>
  <si>
    <t>91KY1131</t>
  </si>
  <si>
    <t>21:0120:000199</t>
  </si>
  <si>
    <t>21:0003:000198</t>
  </si>
  <si>
    <t>21:0003:000198:0001:0001:00</t>
  </si>
  <si>
    <t>91KY1132</t>
  </si>
  <si>
    <t>21:0120:000200</t>
  </si>
  <si>
    <t>21:0003:000199</t>
  </si>
  <si>
    <t>21:0003:000199:0001:0001:00</t>
  </si>
  <si>
    <t>91KY1133</t>
  </si>
  <si>
    <t>21:0120:000201</t>
  </si>
  <si>
    <t>21:0003:000200</t>
  </si>
  <si>
    <t>21:0003:000200:0001:0001:00</t>
  </si>
  <si>
    <t>91KY1134</t>
  </si>
  <si>
    <t>21:0120:000202</t>
  </si>
  <si>
    <t>21:0003:000201</t>
  </si>
  <si>
    <t>21:0003:000201:0001:0001:00</t>
  </si>
  <si>
    <t>91KY1135</t>
  </si>
  <si>
    <t>21:0120:000203</t>
  </si>
  <si>
    <t>21:0003:000202</t>
  </si>
  <si>
    <t>21:0003:000202:0001:0001:00</t>
  </si>
  <si>
    <t>91KY1136</t>
  </si>
  <si>
    <t>21:0120:000204</t>
  </si>
  <si>
    <t>21:0003:000203</t>
  </si>
  <si>
    <t>21:0003:000203:0001:0001:00</t>
  </si>
  <si>
    <t>91KY1137</t>
  </si>
  <si>
    <t>21:0120:000205</t>
  </si>
  <si>
    <t>21:0003:000204</t>
  </si>
  <si>
    <t>21:0003:000204:0001:0001:00</t>
  </si>
  <si>
    <t>91KY1138</t>
  </si>
  <si>
    <t>21:0120:000206</t>
  </si>
  <si>
    <t>21:0003:000205</t>
  </si>
  <si>
    <t>21:0003:000205:0001:0001:00</t>
  </si>
  <si>
    <t>91KY1139</t>
  </si>
  <si>
    <t>21:0120:000207</t>
  </si>
  <si>
    <t>21:0003:000206</t>
  </si>
  <si>
    <t>21:0003:000206:0001:0001:00</t>
  </si>
  <si>
    <t>91KY1140</t>
  </si>
  <si>
    <t>21:0120:000208</t>
  </si>
  <si>
    <t>21:0003:000207</t>
  </si>
  <si>
    <t>21:0003:000207:0001:0001:00</t>
  </si>
  <si>
    <t>91KY1141</t>
  </si>
  <si>
    <t>21:0120:000209</t>
  </si>
  <si>
    <t>21:0003:000208</t>
  </si>
  <si>
    <t>21:0003:000208:0001:0001:00</t>
  </si>
  <si>
    <t>91KY1142</t>
  </si>
  <si>
    <t>21:0120:000210</t>
  </si>
  <si>
    <t>21:0003:000209</t>
  </si>
  <si>
    <t>21:0003:000209:0001:0001:00</t>
  </si>
  <si>
    <t>91KY1143C</t>
  </si>
  <si>
    <t>21:0120:000211</t>
  </si>
  <si>
    <t>21:0003:000210</t>
  </si>
  <si>
    <t>21:0003:000210:0001:0001:00</t>
  </si>
  <si>
    <t>91KY1144</t>
  </si>
  <si>
    <t>21:0120:000212</t>
  </si>
  <si>
    <t>21:0003:000211</t>
  </si>
  <si>
    <t>21:0003:000211:0001:0001:00</t>
  </si>
  <si>
    <t>91KY1145</t>
  </si>
  <si>
    <t>21:0120:000213</t>
  </si>
  <si>
    <t>21:0003:000212</t>
  </si>
  <si>
    <t>21:0003:000212:0001:0001:00</t>
  </si>
  <si>
    <t>91KY1146</t>
  </si>
  <si>
    <t>21:0120:000214</t>
  </si>
  <si>
    <t>21:0003:000213</t>
  </si>
  <si>
    <t>21:0003:000213:0001:0001:00</t>
  </si>
  <si>
    <t>91KY1147</t>
  </si>
  <si>
    <t>21:0120:000215</t>
  </si>
  <si>
    <t>21:0003:000214</t>
  </si>
  <si>
    <t>21:0003:000214:0001:0001:00</t>
  </si>
  <si>
    <t>91KY1148</t>
  </si>
  <si>
    <t>21:0120:000216</t>
  </si>
  <si>
    <t>21:0003:000215</t>
  </si>
  <si>
    <t>21:0003:000215:0001:0001:00</t>
  </si>
  <si>
    <t>91KY1149</t>
  </si>
  <si>
    <t>21:0120:000217</t>
  </si>
  <si>
    <t>21:0003:000216</t>
  </si>
  <si>
    <t>21:0003:000216:0001:0001:00</t>
  </si>
  <si>
    <t>91KY1150</t>
  </si>
  <si>
    <t>21:0120:000218</t>
  </si>
  <si>
    <t>21:0003:000217</t>
  </si>
  <si>
    <t>21:0003:000217:0001:0001:00</t>
  </si>
  <si>
    <t>91KY1152</t>
  </si>
  <si>
    <t>21:0120:000219</t>
  </si>
  <si>
    <t>21:0003:000219</t>
  </si>
  <si>
    <t>21:0003:000219:0001:0001:00</t>
  </si>
  <si>
    <t>91KY1153</t>
  </si>
  <si>
    <t>21:0120:000220</t>
  </si>
  <si>
    <t>21:0003:000220</t>
  </si>
  <si>
    <t>21:0003:000220:0001:0001:00</t>
  </si>
  <si>
    <t>91KY1154</t>
  </si>
  <si>
    <t>21:0120:000221</t>
  </si>
  <si>
    <t>21:0003:000221</t>
  </si>
  <si>
    <t>21:0003:000221:0001:0001:00</t>
  </si>
  <si>
    <t>91KY1155</t>
  </si>
  <si>
    <t>21:0120:000222</t>
  </si>
  <si>
    <t>21:0003:000222</t>
  </si>
  <si>
    <t>21:0003:000222:0001:0001:00</t>
  </si>
  <si>
    <t>91KY1156</t>
  </si>
  <si>
    <t>21:0120:000223</t>
  </si>
  <si>
    <t>21:0003:000223</t>
  </si>
  <si>
    <t>21:0003:000223:0001:0001:00</t>
  </si>
  <si>
    <t>91KY1157</t>
  </si>
  <si>
    <t>21:0120:000224</t>
  </si>
  <si>
    <t>21:0003:000224</t>
  </si>
  <si>
    <t>21:0003:000224:0001:0001:00</t>
  </si>
  <si>
    <t>91KY1158</t>
  </si>
  <si>
    <t>21:0120:000225</t>
  </si>
  <si>
    <t>21:0003:000225</t>
  </si>
  <si>
    <t>21:0003:000225:0001:0001:00</t>
  </si>
  <si>
    <t>91KY1159</t>
  </si>
  <si>
    <t>21:0120:000226</t>
  </si>
  <si>
    <t>21:0003:000226</t>
  </si>
  <si>
    <t>21:0003:000226:0001:0001:00</t>
  </si>
  <si>
    <t>91KY1160</t>
  </si>
  <si>
    <t>21:0120:000227</t>
  </si>
  <si>
    <t>21:0003:000227</t>
  </si>
  <si>
    <t>21:0003:000227:0001:0001:00</t>
  </si>
  <si>
    <t>91KY1161</t>
  </si>
  <si>
    <t>21:0120:000228</t>
  </si>
  <si>
    <t>21:0003:000228</t>
  </si>
  <si>
    <t>21:0003:000228:0001:0001:00</t>
  </si>
  <si>
    <t>91KY1162</t>
  </si>
  <si>
    <t>21:0120:000229</t>
  </si>
  <si>
    <t>21:0003:000229</t>
  </si>
  <si>
    <t>21:0003:000229:0001:0001:00</t>
  </si>
  <si>
    <t>91KY1163</t>
  </si>
  <si>
    <t>21:0120:000230</t>
  </si>
  <si>
    <t>21:0003:000230</t>
  </si>
  <si>
    <t>21:0003:000230:0001:0001:00</t>
  </si>
  <si>
    <t>91KY1164</t>
  </si>
  <si>
    <t>21:0120:000231</t>
  </si>
  <si>
    <t>21:0003:000231</t>
  </si>
  <si>
    <t>21:0003:000231:0001:0001:00</t>
  </si>
  <si>
    <t>91KY1165</t>
  </si>
  <si>
    <t>21:0120:000232</t>
  </si>
  <si>
    <t>21:0003:000232</t>
  </si>
  <si>
    <t>21:0003:000232:0001:0001:00</t>
  </si>
  <si>
    <t>91KY1166</t>
  </si>
  <si>
    <t>21:0120:000233</t>
  </si>
  <si>
    <t>21:0003:000233</t>
  </si>
  <si>
    <t>21:0003:000233:0001:0001:00</t>
  </si>
  <si>
    <t>91KY1167</t>
  </si>
  <si>
    <t>21:0120:000234</t>
  </si>
  <si>
    <t>21:0003:000234</t>
  </si>
  <si>
    <t>21:0003:000234:0001:0001:00</t>
  </si>
  <si>
    <t>91KY1168</t>
  </si>
  <si>
    <t>21:0120:000235</t>
  </si>
  <si>
    <t>21:0003:000235</t>
  </si>
  <si>
    <t>21:0003:000235:0001:0001:00</t>
  </si>
  <si>
    <t>91KY1169</t>
  </si>
  <si>
    <t>21:0120:000236</t>
  </si>
  <si>
    <t>21:0003:000236</t>
  </si>
  <si>
    <t>21:0003:000236:0001:0001:00</t>
  </si>
  <si>
    <t>91KY1170</t>
  </si>
  <si>
    <t>21:0120:000237</t>
  </si>
  <si>
    <t>21:0003:000237</t>
  </si>
  <si>
    <t>21:0003:000237:0001:0001:00</t>
  </si>
  <si>
    <t>92KY0001</t>
  </si>
  <si>
    <t>21:0120:000238</t>
  </si>
  <si>
    <t>21:0003:000238</t>
  </si>
  <si>
    <t>21:0003:000238:0001:0001:00</t>
  </si>
  <si>
    <t>92KY0003</t>
  </si>
  <si>
    <t>21:0120:000239</t>
  </si>
  <si>
    <t>21:0003:000239</t>
  </si>
  <si>
    <t>21:0003:000239:0001:0001:00</t>
  </si>
  <si>
    <t>92KY0004A</t>
  </si>
  <si>
    <t>21:0120:000240</t>
  </si>
  <si>
    <t>21:0003:000240</t>
  </si>
  <si>
    <t>21:0003:000240:0001:0001:00</t>
  </si>
  <si>
    <t>92KY0005B</t>
  </si>
  <si>
    <t>21:0120:000241</t>
  </si>
  <si>
    <t>21:0003:000241</t>
  </si>
  <si>
    <t>21:0003:000241:0001:0001:00</t>
  </si>
  <si>
    <t>92KY0006A</t>
  </si>
  <si>
    <t>21:0120:000242</t>
  </si>
  <si>
    <t>21:0003:000242</t>
  </si>
  <si>
    <t>21:0003:000242:0001:0001:00</t>
  </si>
  <si>
    <t>92KY0008C</t>
  </si>
  <si>
    <t>21:0120:000243</t>
  </si>
  <si>
    <t>21:0003:000243</t>
  </si>
  <si>
    <t>21:0003:000243:0001:0001:00</t>
  </si>
  <si>
    <t>92KY0010</t>
  </si>
  <si>
    <t>21:0120:000244</t>
  </si>
  <si>
    <t>21:0003:000244</t>
  </si>
  <si>
    <t>21:0003:000244:0001:0001:00</t>
  </si>
  <si>
    <t>92KY0011</t>
  </si>
  <si>
    <t>21:0120:000245</t>
  </si>
  <si>
    <t>21:0003:000245</t>
  </si>
  <si>
    <t>21:0003:000245:0001:0001:00</t>
  </si>
  <si>
    <t>92KY0012</t>
  </si>
  <si>
    <t>21:0120:000246</t>
  </si>
  <si>
    <t>21:0003:000246</t>
  </si>
  <si>
    <t>21:0003:000246:0001:0001:00</t>
  </si>
  <si>
    <t>92KY0013</t>
  </si>
  <si>
    <t>21:0120:000247</t>
  </si>
  <si>
    <t>21:0003:000247</t>
  </si>
  <si>
    <t>21:0003:000247:0001:0001:00</t>
  </si>
  <si>
    <t>92KY0014</t>
  </si>
  <si>
    <t>21:0120:000248</t>
  </si>
  <si>
    <t>21:0003:000248</t>
  </si>
  <si>
    <t>21:0003:000248:0001:0001:00</t>
  </si>
  <si>
    <t>92KY0015</t>
  </si>
  <si>
    <t>21:0120:000249</t>
  </si>
  <si>
    <t>21:0003:000249</t>
  </si>
  <si>
    <t>21:0003:000249:0001:0001:00</t>
  </si>
  <si>
    <t>92KY0016</t>
  </si>
  <si>
    <t>21:0120:000250</t>
  </si>
  <si>
    <t>21:0003:000250</t>
  </si>
  <si>
    <t>21:0003:000250:0001:0001:00</t>
  </si>
  <si>
    <t>92KY0017</t>
  </si>
  <si>
    <t>21:0120:000251</t>
  </si>
  <si>
    <t>21:0003:000251</t>
  </si>
  <si>
    <t>21:0003:000251:0001:0001:00</t>
  </si>
  <si>
    <t>92KY0018</t>
  </si>
  <si>
    <t>21:0120:000252</t>
  </si>
  <si>
    <t>21:0003:000252</t>
  </si>
  <si>
    <t>21:0003:000252:0001:0001:00</t>
  </si>
  <si>
    <t>92KY0019</t>
  </si>
  <si>
    <t>21:0120:000253</t>
  </si>
  <si>
    <t>21:0003:000253</t>
  </si>
  <si>
    <t>21:0003:000253:0001:0001:00</t>
  </si>
  <si>
    <t>92KY0020</t>
  </si>
  <si>
    <t>21:0120:000254</t>
  </si>
  <si>
    <t>21:0003:000254</t>
  </si>
  <si>
    <t>21:0003:000254:0001:0001:00</t>
  </si>
  <si>
    <t>92KY0021</t>
  </si>
  <si>
    <t>21:0120:000255</t>
  </si>
  <si>
    <t>21:0003:000255</t>
  </si>
  <si>
    <t>21:0003:000255:0001:0001:00</t>
  </si>
  <si>
    <t>92KY0022</t>
  </si>
  <si>
    <t>21:0120:000256</t>
  </si>
  <si>
    <t>21:0003:000256</t>
  </si>
  <si>
    <t>21:0003:000256:0001:0001:00</t>
  </si>
  <si>
    <t>92KY0023</t>
  </si>
  <si>
    <t>21:0120:000257</t>
  </si>
  <si>
    <t>21:0003:000257</t>
  </si>
  <si>
    <t>21:0003:000257:0001:0001:00</t>
  </si>
  <si>
    <t>92KY0024</t>
  </si>
  <si>
    <t>21:0120:000258</t>
  </si>
  <si>
    <t>21:0003:000258</t>
  </si>
  <si>
    <t>21:0003:000258:0001:0001:00</t>
  </si>
  <si>
    <t>92KY0025</t>
  </si>
  <si>
    <t>21:0120:000259</t>
  </si>
  <si>
    <t>21:0003:000259</t>
  </si>
  <si>
    <t>21:0003:000259:0001:0001:00</t>
  </si>
  <si>
    <t>92KY0026</t>
  </si>
  <si>
    <t>21:0120:000260</t>
  </si>
  <si>
    <t>21:0003:000260</t>
  </si>
  <si>
    <t>21:0003:000260:0001:0001:00</t>
  </si>
  <si>
    <t>92KY0027A</t>
  </si>
  <si>
    <t>21:0120:000261</t>
  </si>
  <si>
    <t>21:0003:000261</t>
  </si>
  <si>
    <t>21:0003:000261:0001:0001:00</t>
  </si>
  <si>
    <t>92KY0028</t>
  </si>
  <si>
    <t>21:0120:000262</t>
  </si>
  <si>
    <t>21:0003:000262</t>
  </si>
  <si>
    <t>21:0003:000262:0001:0001:00</t>
  </si>
  <si>
    <t>92KY0029</t>
  </si>
  <si>
    <t>21:0120:000263</t>
  </si>
  <si>
    <t>21:0003:000263</t>
  </si>
  <si>
    <t>21:0003:000263:0001:0001:00</t>
  </si>
  <si>
    <t>92KY0030</t>
  </si>
  <si>
    <t>21:0120:000264</t>
  </si>
  <si>
    <t>21:0003:000264</t>
  </si>
  <si>
    <t>21:0003:000264:0001:0001:00</t>
  </si>
  <si>
    <t>92KY0031</t>
  </si>
  <si>
    <t>21:0120:000265</t>
  </si>
  <si>
    <t>21:0003:000265</t>
  </si>
  <si>
    <t>21:0003:000265:0001:0001:00</t>
  </si>
  <si>
    <t>92KY0032</t>
  </si>
  <si>
    <t>21:0120:000266</t>
  </si>
  <si>
    <t>21:0003:000266</t>
  </si>
  <si>
    <t>21:0003:000266:0001:0001:00</t>
  </si>
  <si>
    <t>92KY0033</t>
  </si>
  <si>
    <t>21:0120:000267</t>
  </si>
  <si>
    <t>21:0003:000267</t>
  </si>
  <si>
    <t>21:0003:000267:0001:0001:00</t>
  </si>
  <si>
    <t>92KY0034</t>
  </si>
  <si>
    <t>21:0120:000268</t>
  </si>
  <si>
    <t>21:0003:000268</t>
  </si>
  <si>
    <t>21:0003:000268:0001:0001:00</t>
  </si>
  <si>
    <t>92KY0035</t>
  </si>
  <si>
    <t>21:0120:000269</t>
  </si>
  <si>
    <t>21:0003:000269</t>
  </si>
  <si>
    <t>21:0003:000269:0001:0001:00</t>
  </si>
  <si>
    <t>92KY0036</t>
  </si>
  <si>
    <t>21:0120:000270</t>
  </si>
  <si>
    <t>21:0003:000270</t>
  </si>
  <si>
    <t>21:0003:000270:0001:0001:00</t>
  </si>
  <si>
    <t>92KY0037</t>
  </si>
  <si>
    <t>21:0120:000271</t>
  </si>
  <si>
    <t>21:0003:000051:0002:0001:00</t>
  </si>
  <si>
    <t>92KY0038D</t>
  </si>
  <si>
    <t>21:0120:000272</t>
  </si>
  <si>
    <t>21:0003:000271</t>
  </si>
  <si>
    <t>21:0003:000271:0001:0001:00</t>
  </si>
  <si>
    <t>92KY0039</t>
  </si>
  <si>
    <t>21:0120:000273</t>
  </si>
  <si>
    <t>21:0003:000272</t>
  </si>
  <si>
    <t>21:0003:000272:0001:0001:00</t>
  </si>
  <si>
    <t>92KY0040</t>
  </si>
  <si>
    <t>21:0120:000274</t>
  </si>
  <si>
    <t>21:0003:000273</t>
  </si>
  <si>
    <t>21:0003:000273:0001:0001:00</t>
  </si>
  <si>
    <t>92KY0041</t>
  </si>
  <si>
    <t>21:0120:000275</t>
  </si>
  <si>
    <t>21:0003:000274</t>
  </si>
  <si>
    <t>21:0003:000274:0001:0001:00</t>
  </si>
  <si>
    <t>92KY0042</t>
  </si>
  <si>
    <t>21:0120:000276</t>
  </si>
  <si>
    <t>21:0003:000275</t>
  </si>
  <si>
    <t>21:0003:000275:0001:0001:00</t>
  </si>
  <si>
    <t>92KY0043F</t>
  </si>
  <si>
    <t>21:0120:000277</t>
  </si>
  <si>
    <t>21:0003:000276</t>
  </si>
  <si>
    <t>21:0003:000276:0001:0001:00</t>
  </si>
  <si>
    <t>92KY0044</t>
  </si>
  <si>
    <t>21:0120:000278</t>
  </si>
  <si>
    <t>21:0003:000277</t>
  </si>
  <si>
    <t>21:0003:000277:0001:0001:00</t>
  </si>
  <si>
    <t>92KY0045</t>
  </si>
  <si>
    <t>21:0120:000279</t>
  </si>
  <si>
    <t>21:0003:000278</t>
  </si>
  <si>
    <t>21:0003:000278:0001:0001:00</t>
  </si>
  <si>
    <t>92KY0046A</t>
  </si>
  <si>
    <t>21:0120:000280</t>
  </si>
  <si>
    <t>21:0003:000279</t>
  </si>
  <si>
    <t>21:0003:000279:0001:0001:00</t>
  </si>
  <si>
    <t>92KY0047A</t>
  </si>
  <si>
    <t>21:0120:000281</t>
  </si>
  <si>
    <t>21:0003:000280</t>
  </si>
  <si>
    <t>21:0003:000280:0001:0001:00</t>
  </si>
  <si>
    <t>92KY0048F</t>
  </si>
  <si>
    <t>21:0120:000282</t>
  </si>
  <si>
    <t>21:0003:000281</t>
  </si>
  <si>
    <t>21:0003:000281:0001:0001:00</t>
  </si>
  <si>
    <t>92KY0049</t>
  </si>
  <si>
    <t>21:0120:000283</t>
  </si>
  <si>
    <t>21:0003:000282</t>
  </si>
  <si>
    <t>21:0003:000282:0001:0001:00</t>
  </si>
  <si>
    <t>92KY0050</t>
  </si>
  <si>
    <t>21:0120:000284</t>
  </si>
  <si>
    <t>21:0003:000283</t>
  </si>
  <si>
    <t>21:0003:000283:0001:0001:00</t>
  </si>
  <si>
    <t>92KY0051</t>
  </si>
  <si>
    <t>21:0120:000285</t>
  </si>
  <si>
    <t>21:0003:000284</t>
  </si>
  <si>
    <t>21:0003:000284:0001:0001:00</t>
  </si>
  <si>
    <t>92KY0052</t>
  </si>
  <si>
    <t>21:0120:000286</t>
  </si>
  <si>
    <t>21:0003:000285</t>
  </si>
  <si>
    <t>21:0003:000285:0001:0001:00</t>
  </si>
  <si>
    <t>92KY0053</t>
  </si>
  <si>
    <t>21:0120:000287</t>
  </si>
  <si>
    <t>21:0003:000286</t>
  </si>
  <si>
    <t>21:0003:000286:0001:0001:00</t>
  </si>
  <si>
    <t>92KY0055B</t>
  </si>
  <si>
    <t>21:0120:000288</t>
  </si>
  <si>
    <t>21:0003:000287</t>
  </si>
  <si>
    <t>21:0003:000287:0001:0001:00</t>
  </si>
  <si>
    <t>92KY0056</t>
  </si>
  <si>
    <t>21:0120:000289</t>
  </si>
  <si>
    <t>21:0003:000288</t>
  </si>
  <si>
    <t>21:0003:000288:0001:0001:00</t>
  </si>
  <si>
    <t>92KY0057</t>
  </si>
  <si>
    <t>21:0120:000290</t>
  </si>
  <si>
    <t>21:0003:000289</t>
  </si>
  <si>
    <t>21:0003:000289:0001:0001:00</t>
  </si>
  <si>
    <t>92KY0058A</t>
  </si>
  <si>
    <t>21:0120:000291</t>
  </si>
  <si>
    <t>21:0003:000290</t>
  </si>
  <si>
    <t>21:0003:000290:0001:0001:00</t>
  </si>
  <si>
    <t>92KY0059</t>
  </si>
  <si>
    <t>21:0120:000292</t>
  </si>
  <si>
    <t>21:0003:000291</t>
  </si>
  <si>
    <t>21:0003:000291:0001:0001:00</t>
  </si>
  <si>
    <t>92KY0060</t>
  </si>
  <si>
    <t>21:0120:000293</t>
  </si>
  <si>
    <t>21:0003:000292</t>
  </si>
  <si>
    <t>21:0003:000292:0001:0001:00</t>
  </si>
  <si>
    <t>92KY0061</t>
  </si>
  <si>
    <t>21:0120:000294</t>
  </si>
  <si>
    <t>21:0003:000293</t>
  </si>
  <si>
    <t>21:0003:000293:0001:0001:00</t>
  </si>
  <si>
    <t>92KY0062F</t>
  </si>
  <si>
    <t>21:0120:000295</t>
  </si>
  <si>
    <t>21:0003:000294</t>
  </si>
  <si>
    <t>21:0003:000294:0001:0001:00</t>
  </si>
  <si>
    <t>92KY0063D</t>
  </si>
  <si>
    <t>21:0120:000296</t>
  </si>
  <si>
    <t>21:0003:000295</t>
  </si>
  <si>
    <t>21:0003:000295:0001:0001:00</t>
  </si>
  <si>
    <t>92KY0064D</t>
  </si>
  <si>
    <t>21:0120:000297</t>
  </si>
  <si>
    <t>21:0003:000296</t>
  </si>
  <si>
    <t>21:0003:000296:0001:0001:00</t>
  </si>
  <si>
    <t>92KY0065</t>
  </si>
  <si>
    <t>21:0120:000298</t>
  </si>
  <si>
    <t>21:0003:000297</t>
  </si>
  <si>
    <t>21:0003:000297:0001:0001:00</t>
  </si>
  <si>
    <t>92KY0066</t>
  </si>
  <si>
    <t>21:0120:000299</t>
  </si>
  <si>
    <t>21:0003:000298</t>
  </si>
  <si>
    <t>21:0003:000298:0001:0001:00</t>
  </si>
  <si>
    <t>92KY0067</t>
  </si>
  <si>
    <t>21:0120:000300</t>
  </si>
  <si>
    <t>21:0003:000299</t>
  </si>
  <si>
    <t>21:0003:000299:0001:0001:00</t>
  </si>
  <si>
    <t>92KY0068A</t>
  </si>
  <si>
    <t>21:0120:000301</t>
  </si>
  <si>
    <t>21:0003:000300</t>
  </si>
  <si>
    <t>21:0003:000300:0001:0001:00</t>
  </si>
  <si>
    <t>92KY0069C</t>
  </si>
  <si>
    <t>21:0120:000302</t>
  </si>
  <si>
    <t>21:0003:000242:0002:0001:00</t>
  </si>
  <si>
    <t>92KY0071E</t>
  </si>
  <si>
    <t>21:0120:000303</t>
  </si>
  <si>
    <t>21:0003:000301</t>
  </si>
  <si>
    <t>21:0003:000301:0001:0001:00</t>
  </si>
  <si>
    <t>92KY0072E</t>
  </si>
  <si>
    <t>21:0120:000304</t>
  </si>
  <si>
    <t>21:0003:000302</t>
  </si>
  <si>
    <t>21:0003:000302:0001:0001:00</t>
  </si>
  <si>
    <t>92KY0073A</t>
  </si>
  <si>
    <t>21:0120:000305</t>
  </si>
  <si>
    <t>21:0003:000303</t>
  </si>
  <si>
    <t>21:0003:000303:0001:0001:00</t>
  </si>
  <si>
    <t>92KY0075C</t>
  </si>
  <si>
    <t>21:0120:000306</t>
  </si>
  <si>
    <t>21:0003:000304</t>
  </si>
  <si>
    <t>21:0003:000304:0001:0001:00</t>
  </si>
  <si>
    <t>92KY0076E</t>
  </si>
  <si>
    <t>21:0120:000307</t>
  </si>
  <si>
    <t>21:0003:000305</t>
  </si>
  <si>
    <t>21:0003:000305:0001:0001:00</t>
  </si>
  <si>
    <t>92KY0078</t>
  </si>
  <si>
    <t>21:0120:000308</t>
  </si>
  <si>
    <t>21:0003:000306</t>
  </si>
  <si>
    <t>21:0003:000306:0001:0001:00</t>
  </si>
  <si>
    <t>92KY0079</t>
  </si>
  <si>
    <t>21:0120:000309</t>
  </si>
  <si>
    <t>21:0003:000307</t>
  </si>
  <si>
    <t>21:0003:000307:0001:0001:00</t>
  </si>
  <si>
    <t>92KY0080</t>
  </si>
  <si>
    <t>21:0120:000310</t>
  </si>
  <si>
    <t>21:0003:000308</t>
  </si>
  <si>
    <t>21:0003:000308:0001:0001:00</t>
  </si>
  <si>
    <t>92KY0081</t>
  </si>
  <si>
    <t>21:0120:000311</t>
  </si>
  <si>
    <t>21:0003:000309</t>
  </si>
  <si>
    <t>21:0003:000309:0001:0001:00</t>
  </si>
  <si>
    <t>92KY0082</t>
  </si>
  <si>
    <t>21:0120:000312</t>
  </si>
  <si>
    <t>21:0003:000310</t>
  </si>
  <si>
    <t>21:0003:000310:0001:0001:00</t>
  </si>
  <si>
    <t>92KY0083</t>
  </si>
  <si>
    <t>21:0120:000313</t>
  </si>
  <si>
    <t>21:0003:000311</t>
  </si>
  <si>
    <t>21:0003:000311:0001:0001:00</t>
  </si>
  <si>
    <t>92KY0086E</t>
  </si>
  <si>
    <t>21:0120:000314</t>
  </si>
  <si>
    <t>21:0003:000312</t>
  </si>
  <si>
    <t>21:0003:000312:0001:0001:00</t>
  </si>
  <si>
    <t>92KY0087</t>
  </si>
  <si>
    <t>21:0120:000315</t>
  </si>
  <si>
    <t>21:0003:000313</t>
  </si>
  <si>
    <t>21:0003:000313:0001:0001:00</t>
  </si>
  <si>
    <t>92KY0089</t>
  </si>
  <si>
    <t>21:0120:000316</t>
  </si>
  <si>
    <t>21:0003:000314</t>
  </si>
  <si>
    <t>21:0003:000314:0001:0001:00</t>
  </si>
  <si>
    <t>92KY0090</t>
  </si>
  <si>
    <t>21:0120:000317</t>
  </si>
  <si>
    <t>21:0003:000315</t>
  </si>
  <si>
    <t>21:0003:000315:0001:0001:00</t>
  </si>
  <si>
    <t>92KY0091</t>
  </si>
  <si>
    <t>21:0120:000318</t>
  </si>
  <si>
    <t>21:0003:000316</t>
  </si>
  <si>
    <t>21:0003:000316:0001:0001:00</t>
  </si>
  <si>
    <t>92KY0092</t>
  </si>
  <si>
    <t>21:0120:000319</t>
  </si>
  <si>
    <t>21:0003:000317</t>
  </si>
  <si>
    <t>21:0003:000317:0001:0001:00</t>
  </si>
  <si>
    <t>92KY0093</t>
  </si>
  <si>
    <t>21:0120:000320</t>
  </si>
  <si>
    <t>21:0003:000318</t>
  </si>
  <si>
    <t>21:0003:000318:0001:0001:00</t>
  </si>
  <si>
    <t>92KY0094</t>
  </si>
  <si>
    <t>21:0120:000321</t>
  </si>
  <si>
    <t>21:0003:000319</t>
  </si>
  <si>
    <t>21:0003:000319:0001:0001:00</t>
  </si>
  <si>
    <t>92KY0095</t>
  </si>
  <si>
    <t>21:0120:000322</t>
  </si>
  <si>
    <t>21:0003:000320</t>
  </si>
  <si>
    <t>21:0003:000320:0001:0001:00</t>
  </si>
  <si>
    <t>92KY0096</t>
  </si>
  <si>
    <t>21:0120:000323</t>
  </si>
  <si>
    <t>21:0003:000321</t>
  </si>
  <si>
    <t>21:0003:000321:0001:0001:00</t>
  </si>
  <si>
    <t>92KY0097</t>
  </si>
  <si>
    <t>21:0120:000324</t>
  </si>
  <si>
    <t>21:0003:000322</t>
  </si>
  <si>
    <t>21:0003:000322:0001:0001:00</t>
  </si>
  <si>
    <t>92KY0098</t>
  </si>
  <si>
    <t>21:0120:000325</t>
  </si>
  <si>
    <t>21:0003:000323</t>
  </si>
  <si>
    <t>21:0003:000323:0001:0001:00</t>
  </si>
  <si>
    <t>92KY0099</t>
  </si>
  <si>
    <t>21:0120:000326</t>
  </si>
  <si>
    <t>21:0003:000324</t>
  </si>
  <si>
    <t>21:0003:000324:0001:0001:00</t>
  </si>
  <si>
    <t>92KY0100</t>
  </si>
  <si>
    <t>21:0120:000327</t>
  </si>
  <si>
    <t>21:0003:000325</t>
  </si>
  <si>
    <t>21:0003:000325:0001:0001:00</t>
  </si>
  <si>
    <t>92KY0101E</t>
  </si>
  <si>
    <t>21:0120:000328</t>
  </si>
  <si>
    <t>21:0003:000326</t>
  </si>
  <si>
    <t>21:0003:000326:0001:0001:00</t>
  </si>
  <si>
    <t>92KY0102F</t>
  </si>
  <si>
    <t>21:0120:000329</t>
  </si>
  <si>
    <t>21:0003:000327</t>
  </si>
  <si>
    <t>21:0003:000327:0001:0001:00</t>
  </si>
  <si>
    <t>92KY0103</t>
  </si>
  <si>
    <t>21:0120:000330</t>
  </si>
  <si>
    <t>21:0003:000328</t>
  </si>
  <si>
    <t>21:0003:000328:0001:0001:00</t>
  </si>
  <si>
    <t>92KY0104</t>
  </si>
  <si>
    <t>21:0120:000331</t>
  </si>
  <si>
    <t>21:0003:000329</t>
  </si>
  <si>
    <t>21:0003:000329:0001:0001:00</t>
  </si>
  <si>
    <t>92KY0105A</t>
  </si>
  <si>
    <t>21:0120:000332</t>
  </si>
  <si>
    <t>21:0003:000330</t>
  </si>
  <si>
    <t>21:0003:000330:0001:0001:00</t>
  </si>
  <si>
    <t>92KY0106</t>
  </si>
  <si>
    <t>21:0120:000333</t>
  </si>
  <si>
    <t>21:0003:000331</t>
  </si>
  <si>
    <t>21:0003:000331:0001:0001:00</t>
  </si>
  <si>
    <t>92KY0107</t>
  </si>
  <si>
    <t>21:0120:000334</t>
  </si>
  <si>
    <t>21:0003:000332</t>
  </si>
  <si>
    <t>21:0003:000332:0001:0001:00</t>
  </si>
  <si>
    <t>92KY0108B</t>
  </si>
  <si>
    <t>21:0120:000335</t>
  </si>
  <si>
    <t>21:0003:000333</t>
  </si>
  <si>
    <t>21:0003:000333:0001:0001:00</t>
  </si>
  <si>
    <t>92KY0109</t>
  </si>
  <si>
    <t>21:0120:000336</t>
  </si>
  <si>
    <t>21:0003:000334</t>
  </si>
  <si>
    <t>21:0003:000334:0001:0001:00</t>
  </si>
  <si>
    <t>92KY0110</t>
  </si>
  <si>
    <t>21:0120:000337</t>
  </si>
  <si>
    <t>21:0003:000335</t>
  </si>
  <si>
    <t>21:0003:000335:0001:0001:00</t>
  </si>
  <si>
    <t>92KY0111</t>
  </si>
  <si>
    <t>21:0120:000338</t>
  </si>
  <si>
    <t>21:0003:000336</t>
  </si>
  <si>
    <t>21:0003:000336:0001:0001:00</t>
  </si>
  <si>
    <t>92KY0112</t>
  </si>
  <si>
    <t>21:0120:000339</t>
  </si>
  <si>
    <t>21:0003:000337</t>
  </si>
  <si>
    <t>21:0003:000337:0001:0001:00</t>
  </si>
  <si>
    <t>92KY0113</t>
  </si>
  <si>
    <t>21:0120:000340</t>
  </si>
  <si>
    <t>21:0003:000338</t>
  </si>
  <si>
    <t>21:0003:000338:0001:0001:00</t>
  </si>
  <si>
    <t>92KY0114</t>
  </si>
  <si>
    <t>21:0120:000341</t>
  </si>
  <si>
    <t>21:0003:000339</t>
  </si>
  <si>
    <t>21:0003:000339:0001:0001:00</t>
  </si>
  <si>
    <t>92KY0115</t>
  </si>
  <si>
    <t>21:0120:000342</t>
  </si>
  <si>
    <t>21:0003:000340</t>
  </si>
  <si>
    <t>21:0003:000340:0001:0001:00</t>
  </si>
  <si>
    <t>92KY0116</t>
  </si>
  <si>
    <t>21:0120:000343</t>
  </si>
  <si>
    <t>21:0003:000341</t>
  </si>
  <si>
    <t>21:0003:000341:0001:0001:00</t>
  </si>
  <si>
    <t>92KY0117</t>
  </si>
  <si>
    <t>21:0120:000344</t>
  </si>
  <si>
    <t>21:0003:000342</t>
  </si>
  <si>
    <t>21:0003:000342:0001:0001:00</t>
  </si>
  <si>
    <t>92KY0118</t>
  </si>
  <si>
    <t>21:0120:000345</t>
  </si>
  <si>
    <t>21:0003:000343</t>
  </si>
  <si>
    <t>21:0003:000343:0001:0001:00</t>
  </si>
  <si>
    <t>92KY0119</t>
  </si>
  <si>
    <t>21:0120:000346</t>
  </si>
  <si>
    <t>21:0003:000344</t>
  </si>
  <si>
    <t>21:0003:000344:0001:0001:00</t>
  </si>
  <si>
    <t>92KY0120</t>
  </si>
  <si>
    <t>21:0120:000347</t>
  </si>
  <si>
    <t>21:0003:000345</t>
  </si>
  <si>
    <t>21:0003:000345:0001:0001:00</t>
  </si>
  <si>
    <t>92KY0121</t>
  </si>
  <si>
    <t>21:0120:000348</t>
  </si>
  <si>
    <t>21:0003:000346</t>
  </si>
  <si>
    <t>21:0003:000346:0001:0001:00</t>
  </si>
  <si>
    <t>92KY0122</t>
  </si>
  <si>
    <t>21:0120:000349</t>
  </si>
  <si>
    <t>21:0003:000347</t>
  </si>
  <si>
    <t>21:0003:000347:0001:0001:00</t>
  </si>
  <si>
    <t>92KY0123</t>
  </si>
  <si>
    <t>21:0120:000350</t>
  </si>
  <si>
    <t>21:0003:000348</t>
  </si>
  <si>
    <t>21:0003:000348:0001:0001:00</t>
  </si>
  <si>
    <t>92KY0124</t>
  </si>
  <si>
    <t>21:0120:000351</t>
  </si>
  <si>
    <t>21:0003:000349</t>
  </si>
  <si>
    <t>21:0003:000349:0001:0001:00</t>
  </si>
  <si>
    <t>92KY0126A</t>
  </si>
  <si>
    <t>21:0120:000352</t>
  </si>
  <si>
    <t>21:0003:000350</t>
  </si>
  <si>
    <t>21:0003:000350:0001:0001:00</t>
  </si>
  <si>
    <t>92KY0127</t>
  </si>
  <si>
    <t>21:0120:000353</t>
  </si>
  <si>
    <t>21:0003:000351</t>
  </si>
  <si>
    <t>21:0003:000351:0001:0001:00</t>
  </si>
  <si>
    <t>92KY0129</t>
  </si>
  <si>
    <t>21:0120:000354</t>
  </si>
  <si>
    <t>21:0003:000352</t>
  </si>
  <si>
    <t>21:0003:000352:0001:0001:00</t>
  </si>
  <si>
    <t>92KY1003D</t>
  </si>
  <si>
    <t>21:0120:000355</t>
  </si>
  <si>
    <t>21:0003:000353</t>
  </si>
  <si>
    <t>21:0003:000353:0001:0001:00</t>
  </si>
  <si>
    <t>92KY1004</t>
  </si>
  <si>
    <t>21:0120:000356</t>
  </si>
  <si>
    <t>21:0003:000354</t>
  </si>
  <si>
    <t>21:0003:000354:0001:0001:00</t>
  </si>
  <si>
    <t>92KY1005</t>
  </si>
  <si>
    <t>21:0120:000357</t>
  </si>
  <si>
    <t>21:0003:000355</t>
  </si>
  <si>
    <t>21:0003:000355:0001:0001:00</t>
  </si>
  <si>
    <t>92KY1006</t>
  </si>
  <si>
    <t>21:0120:000358</t>
  </si>
  <si>
    <t>21:0003:000356</t>
  </si>
  <si>
    <t>21:0003:000356:0001:0001:00</t>
  </si>
  <si>
    <t>92KY1007</t>
  </si>
  <si>
    <t>21:0120:000359</t>
  </si>
  <si>
    <t>21:0003:000357</t>
  </si>
  <si>
    <t>21:0003:000357:0001:0001:00</t>
  </si>
  <si>
    <t>92KY1008</t>
  </si>
  <si>
    <t>21:0120:000360</t>
  </si>
  <si>
    <t>21:0003:000358</t>
  </si>
  <si>
    <t>21:0003:000358:0001:0001:00</t>
  </si>
  <si>
    <t>92KY1009A</t>
  </si>
  <si>
    <t>21:0120:000361</t>
  </si>
  <si>
    <t>21:0003:000359</t>
  </si>
  <si>
    <t>21:0003:000359:0001:0001:00</t>
  </si>
  <si>
    <t>92KY1010</t>
  </si>
  <si>
    <t>21:0120:000362</t>
  </si>
  <si>
    <t>21:0003:000360</t>
  </si>
  <si>
    <t>21:0003:000360:0001:0001:00</t>
  </si>
  <si>
    <t>92KY1011</t>
  </si>
  <si>
    <t>21:0120:000363</t>
  </si>
  <si>
    <t>21:0003:000361</t>
  </si>
  <si>
    <t>21:0003:000361:0001:0001:00</t>
  </si>
  <si>
    <t>92KY1012</t>
  </si>
  <si>
    <t>21:0120:000364</t>
  </si>
  <si>
    <t>21:0003:000362</t>
  </si>
  <si>
    <t>21:0003:000362:0001:0001:00</t>
  </si>
  <si>
    <t>92KY1013</t>
  </si>
  <si>
    <t>21:0120:000365</t>
  </si>
  <si>
    <t>21:0003:000363</t>
  </si>
  <si>
    <t>21:0003:000363:0001:0001:00</t>
  </si>
  <si>
    <t>92KY1014</t>
  </si>
  <si>
    <t>21:0120:000366</t>
  </si>
  <si>
    <t>21:0003:000364</t>
  </si>
  <si>
    <t>21:0003:000364:0001:0001:00</t>
  </si>
  <si>
    <t>92KY1015</t>
  </si>
  <si>
    <t>21:0120:000367</t>
  </si>
  <si>
    <t>21:0003:000365</t>
  </si>
  <si>
    <t>21:0003:000365:0001:0001:00</t>
  </si>
  <si>
    <t>92KY1016</t>
  </si>
  <si>
    <t>21:0120:000368</t>
  </si>
  <si>
    <t>21:0003:000366</t>
  </si>
  <si>
    <t>21:0003:000366:0001:0001:00</t>
  </si>
  <si>
    <t>92KY1017B</t>
  </si>
  <si>
    <t>21:0120:000369</t>
  </si>
  <si>
    <t>21:0003:000367</t>
  </si>
  <si>
    <t>21:0003:000367:0001:0001:00</t>
  </si>
  <si>
    <t>92KY1018</t>
  </si>
  <si>
    <t>21:0120:000370</t>
  </si>
  <si>
    <t>21:0003:000368</t>
  </si>
  <si>
    <t>21:0003:000368:0001:0001:00</t>
  </si>
  <si>
    <t>92KY1019</t>
  </si>
  <si>
    <t>21:0120:000371</t>
  </si>
  <si>
    <t>21:0003:000369</t>
  </si>
  <si>
    <t>21:0003:000369:0001:0001:00</t>
  </si>
  <si>
    <t>92KY1020</t>
  </si>
  <si>
    <t>21:0120:000372</t>
  </si>
  <si>
    <t>21:0003:000370</t>
  </si>
  <si>
    <t>21:0003:000370:0001:0001:00</t>
  </si>
  <si>
    <t>92KY1021</t>
  </si>
  <si>
    <t>21:0120:000373</t>
  </si>
  <si>
    <t>21:0003:000371</t>
  </si>
  <si>
    <t>21:0003:000371:0001:0001:00</t>
  </si>
  <si>
    <t>92KY1022</t>
  </si>
  <si>
    <t>21:0120:000374</t>
  </si>
  <si>
    <t>21:0003:000372</t>
  </si>
  <si>
    <t>21:0003:000372:0001:0001:00</t>
  </si>
  <si>
    <t>92KY1023</t>
  </si>
  <si>
    <t>21:0120:000375</t>
  </si>
  <si>
    <t>21:0003:000373</t>
  </si>
  <si>
    <t>21:0003:000373:0001:0001:00</t>
  </si>
  <si>
    <t>92KY1024C</t>
  </si>
  <si>
    <t>21:0120:000376</t>
  </si>
  <si>
    <t>21:0003:000374</t>
  </si>
  <si>
    <t>21:0003:000374:0001:0001:00</t>
  </si>
  <si>
    <t>92KY1025</t>
  </si>
  <si>
    <t>21:0120:000377</t>
  </si>
  <si>
    <t>21:0003:000375</t>
  </si>
  <si>
    <t>21:0003:000375:0001:0001:00</t>
  </si>
  <si>
    <t>92KY1026C</t>
  </si>
  <si>
    <t>21:0120:000378</t>
  </si>
  <si>
    <t>21:0003:000376</t>
  </si>
  <si>
    <t>21:0003:000376:0001:0001:00</t>
  </si>
  <si>
    <t>92KY1027E</t>
  </si>
  <si>
    <t>21:0120:000379</t>
  </si>
  <si>
    <t>21:0003:000377</t>
  </si>
  <si>
    <t>21:0003:000377:0001:0001:00</t>
  </si>
  <si>
    <t>92KY1028</t>
  </si>
  <si>
    <t>21:0120:000380</t>
  </si>
  <si>
    <t>21:0003:000378</t>
  </si>
  <si>
    <t>21:0003:000378:0001:0001:00</t>
  </si>
  <si>
    <t>92KY1029</t>
  </si>
  <si>
    <t>21:0120:000381</t>
  </si>
  <si>
    <t>21:0003:000379</t>
  </si>
  <si>
    <t>21:0003:000379:0001:0001:00</t>
  </si>
  <si>
    <t>92KY1030C</t>
  </si>
  <si>
    <t>21:0120:000382</t>
  </si>
  <si>
    <t>21:0003:000380</t>
  </si>
  <si>
    <t>21:0003:000380:0001:0001:00</t>
  </si>
  <si>
    <t>92KY1031C</t>
  </si>
  <si>
    <t>21:0120:000383</t>
  </si>
  <si>
    <t>21:0003:000381</t>
  </si>
  <si>
    <t>21:0003:000381:0001:0001:00</t>
  </si>
  <si>
    <t>92KY1032</t>
  </si>
  <si>
    <t>21:0120:000384</t>
  </si>
  <si>
    <t>21:0003:000382</t>
  </si>
  <si>
    <t>21:0003:000382:0001:0001:00</t>
  </si>
  <si>
    <t>92KY1033</t>
  </si>
  <si>
    <t>21:0120:000385</t>
  </si>
  <si>
    <t>21:0003:000383</t>
  </si>
  <si>
    <t>21:0003:000383:0001:0001:00</t>
  </si>
  <si>
    <t>92KY1034</t>
  </si>
  <si>
    <t>21:0120:000386</t>
  </si>
  <si>
    <t>21:0003:000384</t>
  </si>
  <si>
    <t>21:0003:000384:0001:0001:00</t>
  </si>
  <si>
    <t>92KY1035</t>
  </si>
  <si>
    <t>21:0120:000387</t>
  </si>
  <si>
    <t>21:0003:000385</t>
  </si>
  <si>
    <t>21:0003:000385:0001:0001:00</t>
  </si>
  <si>
    <t>92KY1036C</t>
  </si>
  <si>
    <t>21:0120:000388</t>
  </si>
  <si>
    <t>21:0003:000386</t>
  </si>
  <si>
    <t>21:0003:000386:0001:0001:00</t>
  </si>
  <si>
    <t>92KY1037</t>
  </si>
  <si>
    <t>21:0120:000389</t>
  </si>
  <si>
    <t>21:0003:000387</t>
  </si>
  <si>
    <t>21:0003:000387:0001:0001:00</t>
  </si>
  <si>
    <t>92KY1038</t>
  </si>
  <si>
    <t>21:0120:000390</t>
  </si>
  <si>
    <t>21:0003:000388</t>
  </si>
  <si>
    <t>21:0003:000388:0001:0001:00</t>
  </si>
  <si>
    <t>92KY1039B</t>
  </si>
  <si>
    <t>21:0120:000391</t>
  </si>
  <si>
    <t>21:0003:000389</t>
  </si>
  <si>
    <t>21:0003:000389:0001:0001:00</t>
  </si>
  <si>
    <t>92KY1040C</t>
  </si>
  <si>
    <t>21:0120:000392</t>
  </si>
  <si>
    <t>21:0003:000390</t>
  </si>
  <si>
    <t>21:0003:000390:0001:0001:00</t>
  </si>
  <si>
    <t>92KY1041</t>
  </si>
  <si>
    <t>21:0120:000393</t>
  </si>
  <si>
    <t>21:0003:000391</t>
  </si>
  <si>
    <t>21:0003:000391:0001:0001:00</t>
  </si>
  <si>
    <t>92KY1042</t>
  </si>
  <si>
    <t>21:0120:000394</t>
  </si>
  <si>
    <t>21:0003:000392</t>
  </si>
  <si>
    <t>21:0003:000392:0001:0001:00</t>
  </si>
  <si>
    <t>92KY1043</t>
  </si>
  <si>
    <t>21:0120:000395</t>
  </si>
  <si>
    <t>21:0003:000393</t>
  </si>
  <si>
    <t>21:0003:000393:0001:0001:00</t>
  </si>
  <si>
    <t>92KY1044</t>
  </si>
  <si>
    <t>21:0120:000396</t>
  </si>
  <si>
    <t>21:0003:000394</t>
  </si>
  <si>
    <t>21:0003:000394:0001:0001:00</t>
  </si>
  <si>
    <t>92KY1045</t>
  </si>
  <si>
    <t>21:0120:000397</t>
  </si>
  <si>
    <t>21:0003:000395</t>
  </si>
  <si>
    <t>21:0003:000395:0001:0001:00</t>
  </si>
  <si>
    <t>92KY1046</t>
  </si>
  <si>
    <t>21:0120:000398</t>
  </si>
  <si>
    <t>21:0003:000396</t>
  </si>
  <si>
    <t>21:0003:000396:0001:0001:00</t>
  </si>
  <si>
    <t>92KY1047B</t>
  </si>
  <si>
    <t>21:0120:000399</t>
  </si>
  <si>
    <t>21:0003:000397</t>
  </si>
  <si>
    <t>21:0003:000397:0001:0001:00</t>
  </si>
  <si>
    <t>92KY1048</t>
  </si>
  <si>
    <t>21:0120:000400</t>
  </si>
  <si>
    <t>21:0003:000398</t>
  </si>
  <si>
    <t>21:0003:000398:0001:0001:00</t>
  </si>
  <si>
    <t>92KY1049</t>
  </si>
  <si>
    <t>21:0120:000401</t>
  </si>
  <si>
    <t>21:0003:000399</t>
  </si>
  <si>
    <t>21:0003:000399:0001:0001:00</t>
  </si>
  <si>
    <t>92KY1050A</t>
  </si>
  <si>
    <t>21:0120:000402</t>
  </si>
  <si>
    <t>21:0003:000400</t>
  </si>
  <si>
    <t>21:0003:000400:0001:0001:00</t>
  </si>
  <si>
    <t>92KY1050B</t>
  </si>
  <si>
    <t>21:0120:000403</t>
  </si>
  <si>
    <t>21:0003:000400:0002:0001:00</t>
  </si>
  <si>
    <t>92KY1051</t>
  </si>
  <si>
    <t>21:0120:000404</t>
  </si>
  <si>
    <t>21:0003:000401</t>
  </si>
  <si>
    <t>21:0003:000401:0001:0001:00</t>
  </si>
  <si>
    <t>92KY1052</t>
  </si>
  <si>
    <t>21:0120:000405</t>
  </si>
  <si>
    <t>21:0003:000402</t>
  </si>
  <si>
    <t>21:0003:000402:0001:0001:00</t>
  </si>
  <si>
    <t>92KY1053</t>
  </si>
  <si>
    <t>21:0120:000406</t>
  </si>
  <si>
    <t>21:0003:000403</t>
  </si>
  <si>
    <t>21:0003:000403:0001:0001:00</t>
  </si>
  <si>
    <t>92KY1054</t>
  </si>
  <si>
    <t>21:0120:000407</t>
  </si>
  <si>
    <t>21:0003:000404</t>
  </si>
  <si>
    <t>21:0003:000404:0001:0001:00</t>
  </si>
  <si>
    <t>92KY1055</t>
  </si>
  <si>
    <t>21:0120:000408</t>
  </si>
  <si>
    <t>21:0003:000405</t>
  </si>
  <si>
    <t>21:0003:000405:0001:0001:00</t>
  </si>
  <si>
    <t>92KY1056</t>
  </si>
  <si>
    <t>21:0120:000409</t>
  </si>
  <si>
    <t>21:0003:000406</t>
  </si>
  <si>
    <t>21:0003:000406:0001:0001:00</t>
  </si>
  <si>
    <t>92KY1057</t>
  </si>
  <si>
    <t>21:0120:000410</t>
  </si>
  <si>
    <t>21:0003:000407</t>
  </si>
  <si>
    <t>21:0003:000407:0001:0001:00</t>
  </si>
  <si>
    <t>92KY1058</t>
  </si>
  <si>
    <t>21:0120:000411</t>
  </si>
  <si>
    <t>21:0003:000408</t>
  </si>
  <si>
    <t>21:0003:000408:0001:0001:00</t>
  </si>
  <si>
    <t>92KY1059</t>
  </si>
  <si>
    <t>21:0120:000412</t>
  </si>
  <si>
    <t>21:0003:000409</t>
  </si>
  <si>
    <t>21:0003:000409:0001:0001:00</t>
  </si>
  <si>
    <t>92KY1060B</t>
  </si>
  <si>
    <t>21:0120:000413</t>
  </si>
  <si>
    <t>21:0003:000410</t>
  </si>
  <si>
    <t>21:0003:000410:0001:0001:00</t>
  </si>
  <si>
    <t>92KY1061B</t>
  </si>
  <si>
    <t>21:0120:000414</t>
  </si>
  <si>
    <t>21:0003:000411</t>
  </si>
  <si>
    <t>21:0003:000411:0001:0001:00</t>
  </si>
  <si>
    <t>92KY1062</t>
  </si>
  <si>
    <t>21:0120:000415</t>
  </si>
  <si>
    <t>21:0003:000412</t>
  </si>
  <si>
    <t>21:0003:000412:0001:0001:00</t>
  </si>
  <si>
    <t>92KY1063</t>
  </si>
  <si>
    <t>21:0120:000416</t>
  </si>
  <si>
    <t>21:0003:000413</t>
  </si>
  <si>
    <t>21:0003:000413:0001:0001:00</t>
  </si>
  <si>
    <t>92KY1064</t>
  </si>
  <si>
    <t>21:0120:000417</t>
  </si>
  <si>
    <t>21:0003:000414</t>
  </si>
  <si>
    <t>21:0003:000414:0001:0001:00</t>
  </si>
  <si>
    <t>92KY1065B</t>
  </si>
  <si>
    <t>21:0120:000418</t>
  </si>
  <si>
    <t>21:0003:000415</t>
  </si>
  <si>
    <t>21:0003:000415:0001:0001:00</t>
  </si>
  <si>
    <t>92KY1066</t>
  </si>
  <si>
    <t>21:0120:000419</t>
  </si>
  <si>
    <t>21:0003:000416</t>
  </si>
  <si>
    <t>21:0003:000416:0001:0001:00</t>
  </si>
  <si>
    <t>92KY1067</t>
  </si>
  <si>
    <t>21:0120:000420</t>
  </si>
  <si>
    <t>21:0003:000417</t>
  </si>
  <si>
    <t>21:0003:000417:0001:0001:00</t>
  </si>
  <si>
    <t>92KY1068</t>
  </si>
  <si>
    <t>21:0120:000421</t>
  </si>
  <si>
    <t>21:0003:000418</t>
  </si>
  <si>
    <t>21:0003:000418:0001:0001:00</t>
  </si>
  <si>
    <t>92KY1069</t>
  </si>
  <si>
    <t>21:0120:000422</t>
  </si>
  <si>
    <t>21:0003:000419</t>
  </si>
  <si>
    <t>21:0003:000419:0001:0001:00</t>
  </si>
  <si>
    <t>92KY1070</t>
  </si>
  <si>
    <t>21:0120:000423</t>
  </si>
  <si>
    <t>21:0003:000420</t>
  </si>
  <si>
    <t>21:0003:000420:0001:0001:00</t>
  </si>
  <si>
    <t>92KY1071B</t>
  </si>
  <si>
    <t>21:0120:000424</t>
  </si>
  <si>
    <t>21:0003:000421</t>
  </si>
  <si>
    <t>21:0003:000421:0001:0001:00</t>
  </si>
  <si>
    <t>92KY1072C</t>
  </si>
  <si>
    <t>21:0120:000425</t>
  </si>
  <si>
    <t>21:0003:000422</t>
  </si>
  <si>
    <t>21:0003:000422:0001:0001:00</t>
  </si>
  <si>
    <t>92KY1073</t>
  </si>
  <si>
    <t>21:0120:000426</t>
  </si>
  <si>
    <t>21:0003:000423</t>
  </si>
  <si>
    <t>21:0003:000423:0001:0001:00</t>
  </si>
  <si>
    <t>92KY1074C</t>
  </si>
  <si>
    <t>21:0120:000427</t>
  </si>
  <si>
    <t>21:0003:000424</t>
  </si>
  <si>
    <t>21:0003:000424:0001:0001:00</t>
  </si>
  <si>
    <t>92KY1075</t>
  </si>
  <si>
    <t>21:0120:000428</t>
  </si>
  <si>
    <t>21:0003:000425</t>
  </si>
  <si>
    <t>21:0003:000425:0001:0001:00</t>
  </si>
  <si>
    <t>92KY1076</t>
  </si>
  <si>
    <t>21:0120:000429</t>
  </si>
  <si>
    <t>21:0003:000426</t>
  </si>
  <si>
    <t>21:0003:000426:0001:0001:00</t>
  </si>
  <si>
    <t>92KY1077</t>
  </si>
  <si>
    <t>21:0120:000430</t>
  </si>
  <si>
    <t>21:0003:000427</t>
  </si>
  <si>
    <t>21:0003:000427:0001:0001:00</t>
  </si>
  <si>
    <t>92KY1078</t>
  </si>
  <si>
    <t>21:0120:000431</t>
  </si>
  <si>
    <t>21:0003:000428</t>
  </si>
  <si>
    <t>21:0003:000428:0001:0001:00</t>
  </si>
  <si>
    <t>92KY1079E</t>
  </si>
  <si>
    <t>21:0120:000432</t>
  </si>
  <si>
    <t>21:0003:000429</t>
  </si>
  <si>
    <t>21:0003:000429:0001:0001:00</t>
  </si>
  <si>
    <t>92KY1080</t>
  </si>
  <si>
    <t>21:0120:000433</t>
  </si>
  <si>
    <t>21:0003:000430</t>
  </si>
  <si>
    <t>21:0003:000430:0001:0001:00</t>
  </si>
  <si>
    <t>92KY1081</t>
  </si>
  <si>
    <t>21:0120:000434</t>
  </si>
  <si>
    <t>21:0003:000431</t>
  </si>
  <si>
    <t>21:0003:000431:0001:0001:00</t>
  </si>
  <si>
    <t>92KY1082</t>
  </si>
  <si>
    <t>21:0120:000435</t>
  </si>
  <si>
    <t>21:0003:000432</t>
  </si>
  <si>
    <t>21:0003:000432:0001:0001:00</t>
  </si>
  <si>
    <t>92KY1083</t>
  </si>
  <si>
    <t>21:0120:000436</t>
  </si>
  <si>
    <t>21:0003:000433</t>
  </si>
  <si>
    <t>21:0003:000433:0001:0001:00</t>
  </si>
  <si>
    <t>92KY1084</t>
  </si>
  <si>
    <t>21:0120:000437</t>
  </si>
  <si>
    <t>21:0003:000434</t>
  </si>
  <si>
    <t>21:0003:000434:0001:0001:00</t>
  </si>
  <si>
    <t>92KY1085E</t>
  </si>
  <si>
    <t>21:0120:000438</t>
  </si>
  <si>
    <t>21:0003:000435</t>
  </si>
  <si>
    <t>21:0003:000435:0001:0001:00</t>
  </si>
  <si>
    <t>92KY1086</t>
  </si>
  <si>
    <t>21:0120:000439</t>
  </si>
  <si>
    <t>21:0003:000436</t>
  </si>
  <si>
    <t>21:0003:000436:0001:0001:00</t>
  </si>
  <si>
    <t>92KY1087</t>
  </si>
  <si>
    <t>21:0120:000440</t>
  </si>
  <si>
    <t>21:0003:000437</t>
  </si>
  <si>
    <t>21:0003:000437:0001:0001:00</t>
  </si>
  <si>
    <t>92KY1088</t>
  </si>
  <si>
    <t>21:0120:000441</t>
  </si>
  <si>
    <t>21:0003:000438</t>
  </si>
  <si>
    <t>21:0003:000438:0001:0001:00</t>
  </si>
  <si>
    <t>92KY1089</t>
  </si>
  <si>
    <t>21:0120:000442</t>
  </si>
  <si>
    <t>21:0003:000439</t>
  </si>
  <si>
    <t>21:0003:000439:0001:0001:00</t>
  </si>
  <si>
    <t>92KY1090</t>
  </si>
  <si>
    <t>21:0120:000443</t>
  </si>
  <si>
    <t>21:0003:000440</t>
  </si>
  <si>
    <t>21:0003:000440:0001:0001:00</t>
  </si>
  <si>
    <t>92KY1091</t>
  </si>
  <si>
    <t>21:0120:000444</t>
  </si>
  <si>
    <t>21:0003:000441</t>
  </si>
  <si>
    <t>21:0003:000441:0001:0001:00</t>
  </si>
  <si>
    <t>92KY1092</t>
  </si>
  <si>
    <t>21:0120:000445</t>
  </si>
  <si>
    <t>21:0003:000442</t>
  </si>
  <si>
    <t>21:0003:000442:0001:0001:00</t>
  </si>
  <si>
    <t>92KY1093</t>
  </si>
  <si>
    <t>21:0120:000446</t>
  </si>
  <si>
    <t>21:0003:000443</t>
  </si>
  <si>
    <t>21:0003:000443:0001:0001:00</t>
  </si>
  <si>
    <t>92KY1094</t>
  </si>
  <si>
    <t>21:0120:000447</t>
  </si>
  <si>
    <t>21:0003:000444</t>
  </si>
  <si>
    <t>21:0003:000444:0001:0001:00</t>
  </si>
  <si>
    <t>92KY1095</t>
  </si>
  <si>
    <t>21:0120:000448</t>
  </si>
  <si>
    <t>21:0003:000445</t>
  </si>
  <si>
    <t>21:0003:000445:0001:0001:00</t>
  </si>
  <si>
    <t>92KY1096B</t>
  </si>
  <si>
    <t>21:0120:000449</t>
  </si>
  <si>
    <t>21:0003:000446</t>
  </si>
  <si>
    <t>21:0003:000446:0001:0001:00</t>
  </si>
  <si>
    <t>92KY1097</t>
  </si>
  <si>
    <t>21:0120:000450</t>
  </si>
  <si>
    <t>21:0003:000447</t>
  </si>
  <si>
    <t>21:0003:000447:0001:0001:00</t>
  </si>
  <si>
    <t>92KY1098</t>
  </si>
  <si>
    <t>21:0120:000451</t>
  </si>
  <si>
    <t>21:0003:000448</t>
  </si>
  <si>
    <t>21:0003:000448:0001:0001:00</t>
  </si>
  <si>
    <t>92KY1099</t>
  </si>
  <si>
    <t>21:0120:000452</t>
  </si>
  <si>
    <t>21:0003:000449</t>
  </si>
  <si>
    <t>21:0003:000449:0001:0001:00</t>
  </si>
  <si>
    <t>92KY1100</t>
  </si>
  <si>
    <t>21:0120:000453</t>
  </si>
  <si>
    <t>21:0003:000450</t>
  </si>
  <si>
    <t>21:0003:000450:0001:0001:00</t>
  </si>
  <si>
    <t>92KY1101</t>
  </si>
  <si>
    <t>21:0120:000454</t>
  </si>
  <si>
    <t>21:0003:000451</t>
  </si>
  <si>
    <t>21:0003:000451:0001:0001:00</t>
  </si>
  <si>
    <t>92KY1102</t>
  </si>
  <si>
    <t>21:0120:000455</t>
  </si>
  <si>
    <t>21:0003:000452</t>
  </si>
  <si>
    <t>21:0003:000452:0001:0001:00</t>
  </si>
  <si>
    <t>92KY1103</t>
  </si>
  <si>
    <t>21:0120:000456</t>
  </si>
  <si>
    <t>21:0003:000453</t>
  </si>
  <si>
    <t>21:0003:000453:0001:0001:00</t>
  </si>
  <si>
    <t>92KY1104</t>
  </si>
  <si>
    <t>21:0120:000457</t>
  </si>
  <si>
    <t>21:0003:000454</t>
  </si>
  <si>
    <t>21:0003:000454:0001:0001:00</t>
  </si>
  <si>
    <t>92KY1105</t>
  </si>
  <si>
    <t>21:0120:000458</t>
  </si>
  <si>
    <t>21:0003:000455</t>
  </si>
  <si>
    <t>21:0003:000455:0001:0001:00</t>
  </si>
  <si>
    <t>92KY1106</t>
  </si>
  <si>
    <t>21:0120:000459</t>
  </si>
  <si>
    <t>21:0003:000456</t>
  </si>
  <si>
    <t>21:0003:000456:0001:0001:00</t>
  </si>
  <si>
    <t>92KY1107B</t>
  </si>
  <si>
    <t>21:0120:000460</t>
  </si>
  <si>
    <t>21:0003:000457</t>
  </si>
  <si>
    <t>21:0003:000457:0001:0001:00</t>
  </si>
  <si>
    <t>92KY1108</t>
  </si>
  <si>
    <t>21:0120:000461</t>
  </si>
  <si>
    <t>21:0003:000458</t>
  </si>
  <si>
    <t>21:0003:000458:0001:0001:00</t>
  </si>
  <si>
    <t>92KY1109B</t>
  </si>
  <si>
    <t>21:0120:000462</t>
  </si>
  <si>
    <t>21:0003:000459</t>
  </si>
  <si>
    <t>21:0003:000459:0001:0001:00</t>
  </si>
  <si>
    <t>92KY1110</t>
  </si>
  <si>
    <t>21:0120:000463</t>
  </si>
  <si>
    <t>21:0003:000460</t>
  </si>
  <si>
    <t>21:0003:000460:0001:0001:00</t>
  </si>
  <si>
    <t>92KY1111</t>
  </si>
  <si>
    <t>21:0120:000464</t>
  </si>
  <si>
    <t>21:0003:000461</t>
  </si>
  <si>
    <t>21:0003:000461:0001:0001:00</t>
  </si>
  <si>
    <t>92KY1112</t>
  </si>
  <si>
    <t>21:0120:000465</t>
  </si>
  <si>
    <t>21:0003:000462</t>
  </si>
  <si>
    <t>21:0003:000462:0001:0001:00</t>
  </si>
  <si>
    <t>92KY1113</t>
  </si>
  <si>
    <t>21:0120:000466</t>
  </si>
  <si>
    <t>21:0003:000463</t>
  </si>
  <si>
    <t>21:0003:000463:0001:0001:00</t>
  </si>
  <si>
    <t>92KY1114</t>
  </si>
  <si>
    <t>21:0120:000467</t>
  </si>
  <si>
    <t>21:0003:000464</t>
  </si>
  <si>
    <t>21:0003:000464:0001:0001:00</t>
  </si>
  <si>
    <t>92KY1115</t>
  </si>
  <si>
    <t>21:0120:000468</t>
  </si>
  <si>
    <t>21:0003:000465</t>
  </si>
  <si>
    <t>21:0003:000465:0001:0001:00</t>
  </si>
  <si>
    <t>92KY1116</t>
  </si>
  <si>
    <t>21:0120:000469</t>
  </si>
  <si>
    <t>21:0003:000466</t>
  </si>
  <si>
    <t>21:0003:000466:0001:0001:00</t>
  </si>
  <si>
    <t>92KY1117</t>
  </si>
  <si>
    <t>21:0120:000470</t>
  </si>
  <si>
    <t>21:0003:000467</t>
  </si>
  <si>
    <t>21:0003:000467:0001:0001:00</t>
  </si>
  <si>
    <t>92KY1118</t>
  </si>
  <si>
    <t>21:0120:000471</t>
  </si>
  <si>
    <t>21:0003:000468</t>
  </si>
  <si>
    <t>21:0003:000468:0001:0001:00</t>
  </si>
  <si>
    <t>92KY1119</t>
  </si>
  <si>
    <t>21:0120:000472</t>
  </si>
  <si>
    <t>21:0003:000469</t>
  </si>
  <si>
    <t>21:0003:000469:0001:0001:00</t>
  </si>
  <si>
    <t>92KY1120C</t>
  </si>
  <si>
    <t>21:0120:000473</t>
  </si>
  <si>
    <t>21:0003:000470</t>
  </si>
  <si>
    <t>21:0003:000470:0001:0001:00</t>
  </si>
  <si>
    <t>92KY1121</t>
  </si>
  <si>
    <t>21:0120:000474</t>
  </si>
  <si>
    <t>21:0003:000471</t>
  </si>
  <si>
    <t>21:0003:000471:0001:0001:00</t>
  </si>
  <si>
    <t>92KY1122</t>
  </si>
  <si>
    <t>21:0120:000475</t>
  </si>
  <si>
    <t>21:0003:000472</t>
  </si>
  <si>
    <t>21:0003:000472:0001:0001:00</t>
  </si>
  <si>
    <t>92KY1123</t>
  </si>
  <si>
    <t>21:0120:000476</t>
  </si>
  <si>
    <t>21:0003:000473</t>
  </si>
  <si>
    <t>21:0003:000473:0001:0001:00</t>
  </si>
  <si>
    <t>92KY1124</t>
  </si>
  <si>
    <t>21:0120:000477</t>
  </si>
  <si>
    <t>21:0003:000474</t>
  </si>
  <si>
    <t>21:0003:000474:0001:0001:00</t>
  </si>
  <si>
    <t>92KY1125</t>
  </si>
  <si>
    <t>21:0120:000478</t>
  </si>
  <si>
    <t>21:0003:000475</t>
  </si>
  <si>
    <t>21:0003:000475:0001:0001:00</t>
  </si>
  <si>
    <t>92KY1126</t>
  </si>
  <si>
    <t>21:0120:000479</t>
  </si>
  <si>
    <t>21:0003:000476</t>
  </si>
  <si>
    <t>21:0003:000476:0001:0001:00</t>
  </si>
  <si>
    <t>92KY1127</t>
  </si>
  <si>
    <t>21:0120:000480</t>
  </si>
  <si>
    <t>21:0003:000477</t>
  </si>
  <si>
    <t>21:0003:000477:0001:0001:00</t>
  </si>
  <si>
    <t>92KY1128</t>
  </si>
  <si>
    <t>21:0120:000481</t>
  </si>
  <si>
    <t>21:0003:000478</t>
  </si>
  <si>
    <t>21:0003:000478:0001:0001:00</t>
  </si>
  <si>
    <t>92KY1129B</t>
  </si>
  <si>
    <t>21:0120:000482</t>
  </si>
  <si>
    <t>21:0003:000479</t>
  </si>
  <si>
    <t>21:0003:000479:0001:0001:00</t>
  </si>
  <si>
    <t>92KY1130</t>
  </si>
  <si>
    <t>21:0120:000483</t>
  </si>
  <si>
    <t>21:0003:000480</t>
  </si>
  <si>
    <t>21:0003:000480:0001:0001:00</t>
  </si>
  <si>
    <t>92KY1131B</t>
  </si>
  <si>
    <t>21:0120:000484</t>
  </si>
  <si>
    <t>21:0003:000481</t>
  </si>
  <si>
    <t>21:0003:000481:0001:0001:00</t>
  </si>
  <si>
    <t>92KY1132B</t>
  </si>
  <si>
    <t>21:0120:000485</t>
  </si>
  <si>
    <t>21:0003:000482</t>
  </si>
  <si>
    <t>21:0003:000482:0001:0001:00</t>
  </si>
  <si>
    <t>92KY1133</t>
  </si>
  <si>
    <t>21:0120:000486</t>
  </si>
  <si>
    <t>21:0003:000483</t>
  </si>
  <si>
    <t>21:0003:000483:0001:0001:00</t>
  </si>
  <si>
    <t>92KY1134B</t>
  </si>
  <si>
    <t>21:0120:000487</t>
  </si>
  <si>
    <t>21:0003:000484</t>
  </si>
  <si>
    <t>21:0003:000484:0001:0001:00</t>
  </si>
  <si>
    <t>92KY1135B</t>
  </si>
  <si>
    <t>21:0120:000488</t>
  </si>
  <si>
    <t>21:0003:000485</t>
  </si>
  <si>
    <t>21:0003:000485:0001:0001:00</t>
  </si>
  <si>
    <t>92KY1136</t>
  </si>
  <si>
    <t>21:0120:000489</t>
  </si>
  <si>
    <t>21:0003:000486</t>
  </si>
  <si>
    <t>21:0003:000486:0001:0001:00</t>
  </si>
  <si>
    <t>92KY1137</t>
  </si>
  <si>
    <t>21:0120:000490</t>
  </si>
  <si>
    <t>21:0003:000487</t>
  </si>
  <si>
    <t>21:0003:000487:0001:0001:00</t>
  </si>
  <si>
    <t>92KY1138B</t>
  </si>
  <si>
    <t>21:0120:000491</t>
  </si>
  <si>
    <t>21:0003:000488</t>
  </si>
  <si>
    <t>21:0003:000488:0001:0001:00</t>
  </si>
  <si>
    <t>92KY1139</t>
  </si>
  <si>
    <t>21:0120:000492</t>
  </si>
  <si>
    <t>21:0003:000489</t>
  </si>
  <si>
    <t>21:0003:000489:0001:0001:00</t>
  </si>
  <si>
    <t>92KY1140</t>
  </si>
  <si>
    <t>21:0120:000493</t>
  </si>
  <si>
    <t>21:0003:000490</t>
  </si>
  <si>
    <t>21:0003:000490:0001:0001:00</t>
  </si>
  <si>
    <t>92KY1141</t>
  </si>
  <si>
    <t>21:0120:000494</t>
  </si>
  <si>
    <t>21:0003:000491</t>
  </si>
  <si>
    <t>21:0003:000491:0001:0001:00</t>
  </si>
  <si>
    <t>92KY1142</t>
  </si>
  <si>
    <t>21:0120:000495</t>
  </si>
  <si>
    <t>21:0003:000492</t>
  </si>
  <si>
    <t>21:0003:000492:0001:0001:00</t>
  </si>
  <si>
    <t>92KY1143B</t>
  </si>
  <si>
    <t>21:0120:000496</t>
  </si>
  <si>
    <t>21:0003:000493</t>
  </si>
  <si>
    <t>21:0003:000493:0001:0001:00</t>
  </si>
  <si>
    <t>92KY1144</t>
  </si>
  <si>
    <t>21:0120:000497</t>
  </si>
  <si>
    <t>21:0003:000494</t>
  </si>
  <si>
    <t>21:0003:000494:0001:0001:00</t>
  </si>
  <si>
    <t>92KY1145B</t>
  </si>
  <si>
    <t>21:0120:000498</t>
  </si>
  <si>
    <t>21:0003:000495</t>
  </si>
  <si>
    <t>21:0003:000495:0001:0001:00</t>
  </si>
  <si>
    <t>92KY1146</t>
  </si>
  <si>
    <t>21:0120:000499</t>
  </si>
  <si>
    <t>21:0003:000496</t>
  </si>
  <si>
    <t>21:0003:000496:0001:0001:00</t>
  </si>
  <si>
    <t>92KY1147</t>
  </si>
  <si>
    <t>21:0120:000500</t>
  </si>
  <si>
    <t>21:0003:000497</t>
  </si>
  <si>
    <t>21:0003:000497:0001:0001:00</t>
  </si>
  <si>
    <t>92KY1148</t>
  </si>
  <si>
    <t>21:0120:000501</t>
  </si>
  <si>
    <t>21:0003:000498</t>
  </si>
  <si>
    <t>21:0003:000498:0001:0001:00</t>
  </si>
  <si>
    <t>92KY1149</t>
  </si>
  <si>
    <t>21:0120:000502</t>
  </si>
  <si>
    <t>21:0003:000499</t>
  </si>
  <si>
    <t>21:0003:000499:0001:0001:00</t>
  </si>
  <si>
    <t>92KY1150</t>
  </si>
  <si>
    <t>21:0120:000503</t>
  </si>
  <si>
    <t>21:0003:000500</t>
  </si>
  <si>
    <t>21:0003:000500:0001:0001:00</t>
  </si>
  <si>
    <t>92KY1151</t>
  </si>
  <si>
    <t>21:0120:000504</t>
  </si>
  <si>
    <t>21:0003:000501</t>
  </si>
  <si>
    <t>21:0003:000501:0001:0001:00</t>
  </si>
  <si>
    <t>92KY1152</t>
  </si>
  <si>
    <t>21:0120:000505</t>
  </si>
  <si>
    <t>21:0003:000502</t>
  </si>
  <si>
    <t>21:0003:000502:0001:0001:00</t>
  </si>
  <si>
    <t>92KY1153</t>
  </si>
  <si>
    <t>21:0120:000506</t>
  </si>
  <si>
    <t>21:0003:000503</t>
  </si>
  <si>
    <t>21:0003:000503:0001:0001:00</t>
  </si>
  <si>
    <t>92KY1154</t>
  </si>
  <si>
    <t>21:0120:000507</t>
  </si>
  <si>
    <t>21:0003:000504</t>
  </si>
  <si>
    <t>21:0003:000504:0001:0001:00</t>
  </si>
  <si>
    <t>92KY1155</t>
  </si>
  <si>
    <t>21:0120:000508</t>
  </si>
  <si>
    <t>21:0003:000505</t>
  </si>
  <si>
    <t>21:0003:000505:0001:0001:00</t>
  </si>
  <si>
    <t>92KY1156</t>
  </si>
  <si>
    <t>21:0120:000509</t>
  </si>
  <si>
    <t>21:0003:000506</t>
  </si>
  <si>
    <t>21:0003:000506:0001:0001:00</t>
  </si>
  <si>
    <t>92KY1157</t>
  </si>
  <si>
    <t>21:0120:000510</t>
  </si>
  <si>
    <t>21:0003:000507</t>
  </si>
  <si>
    <t>21:0003:000507:0001:0001:00</t>
  </si>
  <si>
    <t>92KY1158</t>
  </si>
  <si>
    <t>21:0120:000511</t>
  </si>
  <si>
    <t>21:0003:000508</t>
  </si>
  <si>
    <t>21:0003:000508:0001:0001:00</t>
  </si>
  <si>
    <t>92KY1159</t>
  </si>
  <si>
    <t>21:0120:000512</t>
  </si>
  <si>
    <t>21:0003:000508:0002:0001:00</t>
  </si>
  <si>
    <t>92KY1160</t>
  </si>
  <si>
    <t>21:0120:000513</t>
  </si>
  <si>
    <t>21:0003:000509</t>
  </si>
  <si>
    <t>21:0003:000509:0001:0001:00</t>
  </si>
  <si>
    <t>92KY1161</t>
  </si>
  <si>
    <t>21:0120:000514</t>
  </si>
  <si>
    <t>21:0003:000510</t>
  </si>
  <si>
    <t>21:0003:000510:0001:0001:00</t>
  </si>
  <si>
    <t>92KY1162</t>
  </si>
  <si>
    <t>21:0120:000515</t>
  </si>
  <si>
    <t>21:0003:000511</t>
  </si>
  <si>
    <t>21:0003:000511:0001:0001:00</t>
  </si>
  <si>
    <t>92KY1163</t>
  </si>
  <si>
    <t>21:0120:000516</t>
  </si>
  <si>
    <t>21:0003:000512</t>
  </si>
  <si>
    <t>21:0003:000512:0001:0001:00</t>
  </si>
  <si>
    <t>92KY1164</t>
  </si>
  <si>
    <t>21:0120:000517</t>
  </si>
  <si>
    <t>21:0003:000513</t>
  </si>
  <si>
    <t>21:0003:000513:0001:0001:00</t>
  </si>
  <si>
    <t>92KY1165B</t>
  </si>
  <si>
    <t>21:0120:000518</t>
  </si>
  <si>
    <t>21:0003:000514</t>
  </si>
  <si>
    <t>21:0003:000514:0001:0001:00</t>
  </si>
  <si>
    <t>92KY1166</t>
  </si>
  <si>
    <t>21:0120:000519</t>
  </si>
  <si>
    <t>21:0003:000515</t>
  </si>
  <si>
    <t>21:0003:000515:0001:0001:00</t>
  </si>
  <si>
    <t>92KY1167</t>
  </si>
  <si>
    <t>21:0120:000520</t>
  </si>
  <si>
    <t>21:0003:000516</t>
  </si>
  <si>
    <t>21:0003:000516:0001:0001:00</t>
  </si>
  <si>
    <t>92KY1168</t>
  </si>
  <si>
    <t>21:0120:000521</t>
  </si>
  <si>
    <t>21:0003:000517</t>
  </si>
  <si>
    <t>21:0003:000517:0001:0001:00</t>
  </si>
  <si>
    <t>92KY1169</t>
  </si>
  <si>
    <t>21:0120:000522</t>
  </si>
  <si>
    <t>21:0003:000518</t>
  </si>
  <si>
    <t>21:0003:000518:0001:0001:00</t>
  </si>
  <si>
    <t>92KY1170</t>
  </si>
  <si>
    <t>21:0120:000523</t>
  </si>
  <si>
    <t>21:0003:000282:0002:0001:00</t>
  </si>
  <si>
    <t>92KY1171</t>
  </si>
  <si>
    <t>21:0120:000524</t>
  </si>
  <si>
    <t>21:0003:000519</t>
  </si>
  <si>
    <t>21:0003:000519:0001:0001:00</t>
  </si>
  <si>
    <t>92KY1172</t>
  </si>
  <si>
    <t>21:0120:000525</t>
  </si>
  <si>
    <t>21:0003:000520</t>
  </si>
  <si>
    <t>21:0003:000520:0001:0001:00</t>
  </si>
  <si>
    <t>92KY1173</t>
  </si>
  <si>
    <t>21:0120:000526</t>
  </si>
  <si>
    <t>21:0003:000521</t>
  </si>
  <si>
    <t>21:0003:000521:0001:0001:00</t>
  </si>
  <si>
    <t>92KY1174C</t>
  </si>
  <si>
    <t>21:0120:000527</t>
  </si>
  <si>
    <t>21:0003:000522</t>
  </si>
  <si>
    <t>21:0003:000522:0001:0001:00</t>
  </si>
  <si>
    <t>92KY1175</t>
  </si>
  <si>
    <t>21:0120:000528</t>
  </si>
  <si>
    <t>21:0003:000523</t>
  </si>
  <si>
    <t>21:0003:000523:0001:0001:00</t>
  </si>
  <si>
    <t>92KY1176</t>
  </si>
  <si>
    <t>21:0120:000529</t>
  </si>
  <si>
    <t>21:0003:000524</t>
  </si>
  <si>
    <t>21:0003:000524:0001:0001:00</t>
  </si>
  <si>
    <t>92KY1177</t>
  </si>
  <si>
    <t>21:0120:000530</t>
  </si>
  <si>
    <t>21:0003:000525</t>
  </si>
  <si>
    <t>21:0003:000525:0001:0001:00</t>
  </si>
  <si>
    <t>92KY1178</t>
  </si>
  <si>
    <t>21:0120:000531</t>
  </si>
  <si>
    <t>21:0003:000526</t>
  </si>
  <si>
    <t>21:0003:000526:0001:0001:00</t>
  </si>
  <si>
    <t>92KY1179</t>
  </si>
  <si>
    <t>21:0120:000532</t>
  </si>
  <si>
    <t>21:0003:000527</t>
  </si>
  <si>
    <t>21:0003:000527:0001:0001:00</t>
  </si>
  <si>
    <t>92KY1180</t>
  </si>
  <si>
    <t>21:0120:000533</t>
  </si>
  <si>
    <t>21:0003:000528</t>
  </si>
  <si>
    <t>21:0003:000528:0001:0001:00</t>
  </si>
  <si>
    <t>92KY1181</t>
  </si>
  <si>
    <t>21:0120:000534</t>
  </si>
  <si>
    <t>21:0003:000529</t>
  </si>
  <si>
    <t>21:0003:000529:0001:0001:00</t>
  </si>
  <si>
    <t>92KY1182</t>
  </si>
  <si>
    <t>21:0120:000535</t>
  </si>
  <si>
    <t>21:0003:000530</t>
  </si>
  <si>
    <t>21:0003:000530:0001:0001:00</t>
  </si>
  <si>
    <t>92KY1183</t>
  </si>
  <si>
    <t>21:0120:000536</t>
  </si>
  <si>
    <t>21:0003:000531</t>
  </si>
  <si>
    <t>21:0003:000531:0001:0001:00</t>
  </si>
  <si>
    <t>92KY1184</t>
  </si>
  <si>
    <t>21:0120:000537</t>
  </si>
  <si>
    <t>21:0003:000532</t>
  </si>
  <si>
    <t>21:0003:000532:0001:0001:00</t>
  </si>
  <si>
    <t>92KY1185B</t>
  </si>
  <si>
    <t>21:0120:000538</t>
  </si>
  <si>
    <t>21:0003:000533</t>
  </si>
  <si>
    <t>21:0003:000533:0001:0001:00</t>
  </si>
  <si>
    <t>92KY1186</t>
  </si>
  <si>
    <t>21:0120:000539</t>
  </si>
  <si>
    <t>21:0003:000534</t>
  </si>
  <si>
    <t>21:0003:000534:0001:0001:00</t>
  </si>
  <si>
    <t>92KY1187</t>
  </si>
  <si>
    <t>21:0120:000540</t>
  </si>
  <si>
    <t>21:0003:000535</t>
  </si>
  <si>
    <t>21:0003:000535:0001:0001:00</t>
  </si>
  <si>
    <t>92KY1188</t>
  </si>
  <si>
    <t>21:0120:000541</t>
  </si>
  <si>
    <t>21:0003:000536</t>
  </si>
  <si>
    <t>21:0003:000536:0001:0001:00</t>
  </si>
  <si>
    <t>92KY1189</t>
  </si>
  <si>
    <t>21:0120:000542</t>
  </si>
  <si>
    <t>21:0003:000537</t>
  </si>
  <si>
    <t>21:0003:000537:0001:0001:00</t>
  </si>
  <si>
    <t>92KY1190</t>
  </si>
  <si>
    <t>21:0120:000543</t>
  </si>
  <si>
    <t>21:0003:000538</t>
  </si>
  <si>
    <t>21:0003:000538:0001:0001:00</t>
  </si>
  <si>
    <t>92KY1191</t>
  </si>
  <si>
    <t>21:0120:000544</t>
  </si>
  <si>
    <t>21:0003:000539</t>
  </si>
  <si>
    <t>21:0003:000539:0001:0001:00</t>
  </si>
  <si>
    <t>92KY1192</t>
  </si>
  <si>
    <t>21:0120:000545</t>
  </si>
  <si>
    <t>21:0003:000540</t>
  </si>
  <si>
    <t>21:0003:000540:0001:0001:00</t>
  </si>
  <si>
    <t>92KY1193</t>
  </si>
  <si>
    <t>21:0120:000546</t>
  </si>
  <si>
    <t>21:0003:000541</t>
  </si>
  <si>
    <t>21:0003:000541:0001:0001:00</t>
  </si>
  <si>
    <t>92KY1194B</t>
  </si>
  <si>
    <t>21:0120:000547</t>
  </si>
  <si>
    <t>21:0003:000542</t>
  </si>
  <si>
    <t>21:0003:000542:0001:0001:00</t>
  </si>
  <si>
    <t>92KY1195B</t>
  </si>
  <si>
    <t>21:0120:000548</t>
  </si>
  <si>
    <t>21:0003:000543</t>
  </si>
  <si>
    <t>21:0003:000543:0001:0001:00</t>
  </si>
  <si>
    <t>92KY1196</t>
  </si>
  <si>
    <t>21:0120:000549</t>
  </si>
  <si>
    <t>21:0003:000544</t>
  </si>
  <si>
    <t>21:0003:000544:0001:0001:00</t>
  </si>
  <si>
    <t>92KY1197F</t>
  </si>
  <si>
    <t>21:0120:000550</t>
  </si>
  <si>
    <t>21:0003:000545</t>
  </si>
  <si>
    <t>21:0003:000545:0001:0001:00</t>
  </si>
  <si>
    <t>92KY1198E</t>
  </si>
  <si>
    <t>21:0120:000551</t>
  </si>
  <si>
    <t>21:0003:000546</t>
  </si>
  <si>
    <t>21:0003:000546:0001:0001:00</t>
  </si>
  <si>
    <t>92KY1199B</t>
  </si>
  <si>
    <t>21:0120:000552</t>
  </si>
  <si>
    <t>21:0003:000547</t>
  </si>
  <si>
    <t>21:0003:000547:0001:0001:00</t>
  </si>
  <si>
    <t>92KY1200</t>
  </si>
  <si>
    <t>21:0120:000553</t>
  </si>
  <si>
    <t>21:0003:000548</t>
  </si>
  <si>
    <t>21:0003:000548:0001:0001:00</t>
  </si>
  <si>
    <t>92KY2002</t>
  </si>
  <si>
    <t>21:0120:000554</t>
  </si>
  <si>
    <t>21:0003:000549</t>
  </si>
  <si>
    <t>21:0003:000549:0001:0001:00</t>
  </si>
  <si>
    <t>92KY2004A</t>
  </si>
  <si>
    <t>21:0120:000555</t>
  </si>
  <si>
    <t>21:0003:000550</t>
  </si>
  <si>
    <t>21:0003:000550:0001:0001:00</t>
  </si>
  <si>
    <t>92KY2007</t>
  </si>
  <si>
    <t>21:0120:000556</t>
  </si>
  <si>
    <t>21:0003:000551</t>
  </si>
  <si>
    <t>21:0003:000551:0001:0001:00</t>
  </si>
  <si>
    <t>92KY2010A</t>
  </si>
  <si>
    <t>21:0120:000557</t>
  </si>
  <si>
    <t>21:0003:000553</t>
  </si>
  <si>
    <t>21:0003:000553:0001:0001:00</t>
  </si>
  <si>
    <t>92KY2011</t>
  </si>
  <si>
    <t>21:0120:000558</t>
  </si>
  <si>
    <t>21:0003:000554</t>
  </si>
  <si>
    <t>21:0003:000554:0001:0001:00</t>
  </si>
  <si>
    <t>92KY2012</t>
  </si>
  <si>
    <t>21:0120:000559</t>
  </si>
  <si>
    <t>21:0003:000555</t>
  </si>
  <si>
    <t>21:0003:000555:0001:0001:00</t>
  </si>
  <si>
    <t>92KY2018A</t>
  </si>
  <si>
    <t>21:0120:000560</t>
  </si>
  <si>
    <t>21:0003:000556</t>
  </si>
  <si>
    <t>21:0003:000556:0001:0001:00</t>
  </si>
  <si>
    <t>92KY2022</t>
  </si>
  <si>
    <t>21:0120:000561</t>
  </si>
  <si>
    <t>21:0003:000557</t>
  </si>
  <si>
    <t>21:0003:000557:0001:0001:00</t>
  </si>
  <si>
    <t>92KY2024</t>
  </si>
  <si>
    <t>21:0120:000562</t>
  </si>
  <si>
    <t>21:0003:000559</t>
  </si>
  <si>
    <t>21:0003:000559:0001:0001:00</t>
  </si>
  <si>
    <t>92KY2025</t>
  </si>
  <si>
    <t>21:0120:000563</t>
  </si>
  <si>
    <t>21:0003:000560</t>
  </si>
  <si>
    <t>21:0003:000560:0001:0001:00</t>
  </si>
  <si>
    <t>92KY2027</t>
  </si>
  <si>
    <t>21:0120:000564</t>
  </si>
  <si>
    <t>21:0003:000561</t>
  </si>
  <si>
    <t>21:0003:000561:0001:0001:00</t>
  </si>
  <si>
    <t>92KY2028</t>
  </si>
  <si>
    <t>21:0120:000565</t>
  </si>
  <si>
    <t>21:0003:000562</t>
  </si>
  <si>
    <t>21:0003:000562:0001:0001:00</t>
  </si>
  <si>
    <t>92KY2029</t>
  </si>
  <si>
    <t>21:0120:000566</t>
  </si>
  <si>
    <t>21:0003:000563</t>
  </si>
  <si>
    <t>21:0003:000563:0001:0001:00</t>
  </si>
  <si>
    <t>92KY2030</t>
  </si>
  <si>
    <t>21:0120:000567</t>
  </si>
  <si>
    <t>21:0003:000564</t>
  </si>
  <si>
    <t>21:0003:000564:0001:0001:00</t>
  </si>
  <si>
    <t>92KY2031</t>
  </si>
  <si>
    <t>21:0120:000568</t>
  </si>
  <si>
    <t>21:0003:000565</t>
  </si>
  <si>
    <t>21:0003:000565:0001:0001:00</t>
  </si>
  <si>
    <t>92KY2032</t>
  </si>
  <si>
    <t>21:0120:000569</t>
  </si>
  <si>
    <t>21:0003:000566</t>
  </si>
  <si>
    <t>21:0003:000566:0001:0001:00</t>
  </si>
  <si>
    <t>92KY2033</t>
  </si>
  <si>
    <t>21:0120:000570</t>
  </si>
  <si>
    <t>21:0003:000567</t>
  </si>
  <si>
    <t>21:0003:000567:0001:0001:00</t>
  </si>
  <si>
    <t>92KY2034B</t>
  </si>
  <si>
    <t>21:0120:000571</t>
  </si>
  <si>
    <t>21:0003:000568</t>
  </si>
  <si>
    <t>21:0003:000568:0001:0001:00</t>
  </si>
  <si>
    <t>92KY2035</t>
  </si>
  <si>
    <t>21:0120:000572</t>
  </si>
  <si>
    <t>21:0003:000569</t>
  </si>
  <si>
    <t>21:0003:000569:0001:0001:00</t>
  </si>
  <si>
    <t>92KY2036</t>
  </si>
  <si>
    <t>21:0120:000573</t>
  </si>
  <si>
    <t>21:0003:000570</t>
  </si>
  <si>
    <t>21:0003:000570:0001:0001:00</t>
  </si>
  <si>
    <t>92KY2037</t>
  </si>
  <si>
    <t>21:0120:000574</t>
  </si>
  <si>
    <t>21:0003:000571</t>
  </si>
  <si>
    <t>21:0003:000571:0001:0001:00</t>
  </si>
  <si>
    <t>92KY2038</t>
  </si>
  <si>
    <t>21:0120:000575</t>
  </si>
  <si>
    <t>21:0003:000572</t>
  </si>
  <si>
    <t>21:0003:000572:0001:0001:00</t>
  </si>
  <si>
    <t>92KY2039</t>
  </si>
  <si>
    <t>21:0120:000576</t>
  </si>
  <si>
    <t>21:0003:000573</t>
  </si>
  <si>
    <t>21:0003:000573:0001:0001:00</t>
  </si>
  <si>
    <t>92KY2040</t>
  </si>
  <si>
    <t>21:0120:000577</t>
  </si>
  <si>
    <t>21:0003:000574</t>
  </si>
  <si>
    <t>21:0003:000574:0001:0001:00</t>
  </si>
  <si>
    <t>92KY2041C</t>
  </si>
  <si>
    <t>21:0120:000578</t>
  </si>
  <si>
    <t>21:0003:000575</t>
  </si>
  <si>
    <t>21:0003:000575:0001:0001:00</t>
  </si>
  <si>
    <t>92KY2042</t>
  </si>
  <si>
    <t>21:0120:000579</t>
  </si>
  <si>
    <t>21:0003:000576</t>
  </si>
  <si>
    <t>21:0003:000576:0001:0001:00</t>
  </si>
  <si>
    <t>92KY2043</t>
  </si>
  <si>
    <t>21:0120:000580</t>
  </si>
  <si>
    <t>21:0003:000577</t>
  </si>
  <si>
    <t>21:0003:000577:0001:0001:00</t>
  </si>
  <si>
    <t>92KY2044B</t>
  </si>
  <si>
    <t>21:0120:000581</t>
  </si>
  <si>
    <t>21:0003:000578</t>
  </si>
  <si>
    <t>21:0003:000578:0001:0001:00</t>
  </si>
  <si>
    <t>92KY2045</t>
  </si>
  <si>
    <t>21:0120:000582</t>
  </si>
  <si>
    <t>21:0003:000579</t>
  </si>
  <si>
    <t>21:0003:000579:0001:0001:00</t>
  </si>
  <si>
    <t>92KY2046</t>
  </si>
  <si>
    <t>21:0120:000583</t>
  </si>
  <si>
    <t>21:0003:000580</t>
  </si>
  <si>
    <t>21:0003:000580:0001:0001:00</t>
  </si>
  <si>
    <t>92KY2047</t>
  </si>
  <si>
    <t>21:0120:000584</t>
  </si>
  <si>
    <t>21:0003:000581</t>
  </si>
  <si>
    <t>21:0003:000581:0001:0001:00</t>
  </si>
  <si>
    <t>92KY2048</t>
  </si>
  <si>
    <t>21:0120:000585</t>
  </si>
  <si>
    <t>21:0003:000582</t>
  </si>
  <si>
    <t>21:0003:000582:0001:0001:00</t>
  </si>
  <si>
    <t>92KY2049</t>
  </si>
  <si>
    <t>21:0120:000586</t>
  </si>
  <si>
    <t>21:0003:000583</t>
  </si>
  <si>
    <t>21:0003:000583:0001:0001:00</t>
  </si>
  <si>
    <t>92KY2050</t>
  </si>
  <si>
    <t>21:0120:000587</t>
  </si>
  <si>
    <t>21:0003:000584</t>
  </si>
  <si>
    <t>21:0003:000584:0001:0001:00</t>
  </si>
  <si>
    <t>92KY2051B</t>
  </si>
  <si>
    <t>21:0120:000588</t>
  </si>
  <si>
    <t>21:0003:000585</t>
  </si>
  <si>
    <t>21:0003:000585:0001:0001:00</t>
  </si>
  <si>
    <t>92KY2052B</t>
  </si>
  <si>
    <t>21:0120:000589</t>
  </si>
  <si>
    <t>21:0003:000586</t>
  </si>
  <si>
    <t>21:0003:000586:0001:0001:00</t>
  </si>
  <si>
    <t>92KY2053B</t>
  </si>
  <si>
    <t>21:0120:000590</t>
  </si>
  <si>
    <t>21:0003:000587</t>
  </si>
  <si>
    <t>21:0003:000587:0001:0001:00</t>
  </si>
  <si>
    <t>92KY2054</t>
  </si>
  <si>
    <t>21:0120:000591</t>
  </si>
  <si>
    <t>21:0003:000588</t>
  </si>
  <si>
    <t>21:0003:000588:0001:0001:00</t>
  </si>
  <si>
    <t>92KY2055B</t>
  </si>
  <si>
    <t>21:0120:000592</t>
  </si>
  <si>
    <t>21:0003:000589</t>
  </si>
  <si>
    <t>21:0003:000589:0001:0001:00</t>
  </si>
  <si>
    <t>92KY2056</t>
  </si>
  <si>
    <t>21:0120:000593</t>
  </si>
  <si>
    <t>21:0003:000590</t>
  </si>
  <si>
    <t>21:0003:000590:0001:0001:00</t>
  </si>
  <si>
    <t>92KY2057</t>
  </si>
  <si>
    <t>21:0120:000594</t>
  </si>
  <si>
    <t>21:0003:000591</t>
  </si>
  <si>
    <t>21:0003:000591:0001:0001:00</t>
  </si>
  <si>
    <t>92KY2058</t>
  </si>
  <si>
    <t>21:0120:000595</t>
  </si>
  <si>
    <t>21:0003:000592</t>
  </si>
  <si>
    <t>21:0003:000592:0001:0001:00</t>
  </si>
  <si>
    <t>92KY2059</t>
  </si>
  <si>
    <t>21:0120:000596</t>
  </si>
  <si>
    <t>21:0003:000593</t>
  </si>
  <si>
    <t>21:0003:000593:0001:0001:00</t>
  </si>
  <si>
    <t>92KY2060</t>
  </si>
  <si>
    <t>21:0120:000597</t>
  </si>
  <si>
    <t>21:0003:000594</t>
  </si>
  <si>
    <t>21:0003:000594:0001:0001:00</t>
  </si>
  <si>
    <t>92KY2061</t>
  </si>
  <si>
    <t>21:0120:000598</t>
  </si>
  <si>
    <t>21:0003:000595</t>
  </si>
  <si>
    <t>21:0003:000595:0001:0001:00</t>
  </si>
  <si>
    <t>92KY2062</t>
  </si>
  <si>
    <t>21:0120:000599</t>
  </si>
  <si>
    <t>21:0003:000596</t>
  </si>
  <si>
    <t>21:0003:000596:0001:0001:00</t>
  </si>
  <si>
    <t>92KY2063C</t>
  </si>
  <si>
    <t>21:0120:000600</t>
  </si>
  <si>
    <t>21:0003:000597</t>
  </si>
  <si>
    <t>21:0003:000597:0001:0001:00</t>
  </si>
  <si>
    <t>92KY2064</t>
  </si>
  <si>
    <t>21:0120:000601</t>
  </si>
  <si>
    <t>21:0003:000598</t>
  </si>
  <si>
    <t>21:0003:000598:0001:0001:00</t>
  </si>
  <si>
    <t>92KY2065</t>
  </si>
  <si>
    <t>21:0120:000602</t>
  </si>
  <si>
    <t>21:0003:000599</t>
  </si>
  <si>
    <t>21:0003:000599:0001:0001:00</t>
  </si>
  <si>
    <t>92KY2066</t>
  </si>
  <si>
    <t>21:0120:000603</t>
  </si>
  <si>
    <t>21:0003:000600</t>
  </si>
  <si>
    <t>21:0003:000600:0001:0001:00</t>
  </si>
  <si>
    <t>92KY2067</t>
  </si>
  <si>
    <t>21:0120:000604</t>
  </si>
  <si>
    <t>21:0003:000601</t>
  </si>
  <si>
    <t>21:0003:000601:0001:0001:00</t>
  </si>
  <si>
    <t>92KY2068</t>
  </si>
  <si>
    <t>21:0120:000605</t>
  </si>
  <si>
    <t>21:0003:000602</t>
  </si>
  <si>
    <t>21:0003:000602:0001:0001:00</t>
  </si>
  <si>
    <t>92KY2069B</t>
  </si>
  <si>
    <t>21:0120:000606</t>
  </si>
  <si>
    <t>21:0003:000603</t>
  </si>
  <si>
    <t>21:0003:000603:0001:0001:00</t>
  </si>
  <si>
    <t>92KY2070</t>
  </si>
  <si>
    <t>21:0120:000607</t>
  </si>
  <si>
    <t>21:0003:000604</t>
  </si>
  <si>
    <t>21:0003:000604:0001:0001:00</t>
  </si>
  <si>
    <t>92KY2071</t>
  </si>
  <si>
    <t>21:0120:000608</t>
  </si>
  <si>
    <t>21:0003:000605</t>
  </si>
  <si>
    <t>21:0003:000605:0001:0001:00</t>
  </si>
  <si>
    <t>92KY2072</t>
  </si>
  <si>
    <t>21:0120:000609</t>
  </si>
  <si>
    <t>21:0003:000606</t>
  </si>
  <si>
    <t>21:0003:000606:0001:0001:00</t>
  </si>
  <si>
    <t>92KY2073B</t>
  </si>
  <si>
    <t>21:0120:000610</t>
  </si>
  <si>
    <t>21:0003:000607</t>
  </si>
  <si>
    <t>21:0003:000607:0001:0001:00</t>
  </si>
  <si>
    <t>92KY2074</t>
  </si>
  <si>
    <t>21:0120:000611</t>
  </si>
  <si>
    <t>21:0003:000608</t>
  </si>
  <si>
    <t>21:0003:000608:0001:0001:00</t>
  </si>
  <si>
    <t>92KY2075B</t>
  </si>
  <si>
    <t>21:0120:000612</t>
  </si>
  <si>
    <t>21:0003:000609</t>
  </si>
  <si>
    <t>21:0003:000609:0001:0001:00</t>
  </si>
  <si>
    <t>92KY2076</t>
  </si>
  <si>
    <t>21:0120:000613</t>
  </si>
  <si>
    <t>21:0003:000610</t>
  </si>
  <si>
    <t>21:0003:000610:0001:0001:00</t>
  </si>
  <si>
    <t>92KY2077A</t>
  </si>
  <si>
    <t>21:0120:000614</t>
  </si>
  <si>
    <t>21:0003:000611</t>
  </si>
  <si>
    <t>21:0003:000611:0001:0001:00</t>
  </si>
  <si>
    <t>92KY2078B</t>
  </si>
  <si>
    <t>21:0120:000615</t>
  </si>
  <si>
    <t>21:0003:000612</t>
  </si>
  <si>
    <t>21:0003:000612:0001:0001:00</t>
  </si>
  <si>
    <t>92KY2079</t>
  </si>
  <si>
    <t>21:0120:000616</t>
  </si>
  <si>
    <t>21:0003:000613</t>
  </si>
  <si>
    <t>21:0003:000613:0001:0001:00</t>
  </si>
  <si>
    <t>92KY2080</t>
  </si>
  <si>
    <t>21:0120:000617</t>
  </si>
  <si>
    <t>21:0003:000614</t>
  </si>
  <si>
    <t>21:0003:000614:0001:0001:00</t>
  </si>
  <si>
    <t>92KY2081</t>
  </si>
  <si>
    <t>21:0120:000618</t>
  </si>
  <si>
    <t>21:0003:000615</t>
  </si>
  <si>
    <t>21:0003:000615:0001:0001:00</t>
  </si>
  <si>
    <t>92KY2082</t>
  </si>
  <si>
    <t>21:0120:000619</t>
  </si>
  <si>
    <t>21:0003:000616</t>
  </si>
  <si>
    <t>21:0003:000616:0001:0001:00</t>
  </si>
  <si>
    <t>92KY2083</t>
  </si>
  <si>
    <t>21:0120:000620</t>
  </si>
  <si>
    <t>21:0003:000617</t>
  </si>
  <si>
    <t>21:0003:000617:0001:0001:00</t>
  </si>
  <si>
    <t>92KY2084</t>
  </si>
  <si>
    <t>21:0120:000621</t>
  </si>
  <si>
    <t>21:0003:000618</t>
  </si>
  <si>
    <t>21:0003:000618:0001:0001:00</t>
  </si>
  <si>
    <t>92KY2085B</t>
  </si>
  <si>
    <t>21:0120:000622</t>
  </si>
  <si>
    <t>21:0003:000619</t>
  </si>
  <si>
    <t>21:0003:000619:0001:0001:00</t>
  </si>
  <si>
    <t>92KY2086</t>
  </si>
  <si>
    <t>21:0120:000623</t>
  </si>
  <si>
    <t>21:0003:000620</t>
  </si>
  <si>
    <t>21:0003:000620:0001:0001:00</t>
  </si>
  <si>
    <t>92KY2087</t>
  </si>
  <si>
    <t>21:0120:000624</t>
  </si>
  <si>
    <t>21:0003:000621</t>
  </si>
  <si>
    <t>21:0003:000621:0001:0001:00</t>
  </si>
  <si>
    <t>92KY2088</t>
  </si>
  <si>
    <t>21:0120:000625</t>
  </si>
  <si>
    <t>21:0003:000622</t>
  </si>
  <si>
    <t>21:0003:000622:0001:0001:00</t>
  </si>
  <si>
    <t>92KY2089B</t>
  </si>
  <si>
    <t>21:0120:000626</t>
  </si>
  <si>
    <t>21:0003:000623</t>
  </si>
  <si>
    <t>21:0003:000623:0001:0001:00</t>
  </si>
  <si>
    <t>92KY2090</t>
  </si>
  <si>
    <t>21:0120:000627</t>
  </si>
  <si>
    <t>21:0003:000624</t>
  </si>
  <si>
    <t>21:0003:000624:0001:0001:00</t>
  </si>
  <si>
    <t>92KY2091</t>
  </si>
  <si>
    <t>21:0120:000628</t>
  </si>
  <si>
    <t>21:0003:000625</t>
  </si>
  <si>
    <t>21:0003:000625:0001:0001:00</t>
  </si>
  <si>
    <t>92KY2092</t>
  </si>
  <si>
    <t>21:0120:000629</t>
  </si>
  <si>
    <t>21:0003:000626</t>
  </si>
  <si>
    <t>21:0003:000626:0001:0001:00</t>
  </si>
  <si>
    <t>92KY2093</t>
  </si>
  <si>
    <t>21:0120:000630</t>
  </si>
  <si>
    <t>21:0003:000627</t>
  </si>
  <si>
    <t>21:0003:000627:0001:0001:00</t>
  </si>
  <si>
    <t>92KY2094</t>
  </si>
  <si>
    <t>21:0120:000631</t>
  </si>
  <si>
    <t>21:0003:000628</t>
  </si>
  <si>
    <t>21:0003:000628:0001:0001:00</t>
  </si>
  <si>
    <t>92KY2095</t>
  </si>
  <si>
    <t>21:0120:000632</t>
  </si>
  <si>
    <t>21:0003:000629</t>
  </si>
  <si>
    <t>21:0003:000629:0001:0001:00</t>
  </si>
  <si>
    <t>92KY2096</t>
  </si>
  <si>
    <t>21:0120:000633</t>
  </si>
  <si>
    <t>21:0003:000630</t>
  </si>
  <si>
    <t>21:0003:000630:0001:0001:00</t>
  </si>
  <si>
    <t>92KY2097</t>
  </si>
  <si>
    <t>21:0120:000634</t>
  </si>
  <si>
    <t>21:0003:000631</t>
  </si>
  <si>
    <t>21:0003:000631:0001:0001:00</t>
  </si>
  <si>
    <t>92KY2098</t>
  </si>
  <si>
    <t>21:0120:000635</t>
  </si>
  <si>
    <t>21:0003:000632</t>
  </si>
  <si>
    <t>21:0003:000632:0001:0001:00</t>
  </si>
  <si>
    <t>92KY2099</t>
  </si>
  <si>
    <t>21:0120:000636</t>
  </si>
  <si>
    <t>21:0003:000633</t>
  </si>
  <si>
    <t>21:0003:000633:0001:0001:00</t>
  </si>
  <si>
    <t>92KY2100</t>
  </si>
  <si>
    <t>21:0120:000637</t>
  </si>
  <si>
    <t>21:0003:000634</t>
  </si>
  <si>
    <t>21:0003:000634:0001:0001:00</t>
  </si>
  <si>
    <t>92KY2101</t>
  </si>
  <si>
    <t>21:0120:000638</t>
  </si>
  <si>
    <t>21:0003:000635</t>
  </si>
  <si>
    <t>21:0003:000635:0001:0001:00</t>
  </si>
  <si>
    <t>92KY2102B</t>
  </si>
  <si>
    <t>21:0120:000639</t>
  </si>
  <si>
    <t>21:0003:000636</t>
  </si>
  <si>
    <t>21:0003:000636:0001:0001:00</t>
  </si>
  <si>
    <t>92KY2103</t>
  </si>
  <si>
    <t>21:0120:000640</t>
  </si>
  <si>
    <t>21:0003:000637</t>
  </si>
  <si>
    <t>21:0003:000637:0001:0001:00</t>
  </si>
  <si>
    <t>92KY2104</t>
  </si>
  <si>
    <t>21:0120:000641</t>
  </si>
  <si>
    <t>21:0003:000638</t>
  </si>
  <si>
    <t>21:0003:000638:0001:0001:00</t>
  </si>
  <si>
    <t>92KY2105</t>
  </si>
  <si>
    <t>21:0120:000642</t>
  </si>
  <si>
    <t>21:0003:000639</t>
  </si>
  <si>
    <t>21:0003:000639:0001:0001:00</t>
  </si>
  <si>
    <t>92KY2106</t>
  </si>
  <si>
    <t>21:0120:000643</t>
  </si>
  <si>
    <t>21:0003:000640</t>
  </si>
  <si>
    <t>21:0003:000640:0001:0001:00</t>
  </si>
  <si>
    <t>92KY2107</t>
  </si>
  <si>
    <t>21:0120:000644</t>
  </si>
  <si>
    <t>21:0003:000641</t>
  </si>
  <si>
    <t>21:0003:000641:0001:0001:00</t>
  </si>
  <si>
    <t>92KY2108B</t>
  </si>
  <si>
    <t>21:0120:000645</t>
  </si>
  <si>
    <t>21:0003:000642</t>
  </si>
  <si>
    <t>21:0003:000642:0001:0001:00</t>
  </si>
  <si>
    <t>92KY2109</t>
  </si>
  <si>
    <t>21:0120:000646</t>
  </si>
  <si>
    <t>21:0003:000643</t>
  </si>
  <si>
    <t>21:0003:000643:0001:0001:00</t>
  </si>
  <si>
    <t>92KY2110</t>
  </si>
  <si>
    <t>21:0120:000647</t>
  </si>
  <si>
    <t>21:0003:000644</t>
  </si>
  <si>
    <t>21:0003:000644:0001:0001:00</t>
  </si>
  <si>
    <t>92KY2111</t>
  </si>
  <si>
    <t>21:0120:000648</t>
  </si>
  <si>
    <t>21:0003:000645</t>
  </si>
  <si>
    <t>21:0003:000645:0001:0001:00</t>
  </si>
  <si>
    <t>92KY2112</t>
  </si>
  <si>
    <t>21:0120:000649</t>
  </si>
  <si>
    <t>21:0003:000646</t>
  </si>
  <si>
    <t>21:0003:000646:0001:0001:00</t>
  </si>
  <si>
    <t>92KY2113</t>
  </si>
  <si>
    <t>21:0120:000650</t>
  </si>
  <si>
    <t>21:0003:000647</t>
  </si>
  <si>
    <t>21:0003:000647:0001:0001:00</t>
  </si>
  <si>
    <t>92KY2114</t>
  </si>
  <si>
    <t>21:0120:000651</t>
  </si>
  <si>
    <t>21:0003:000648</t>
  </si>
  <si>
    <t>21:0003:000648:0001:0001:00</t>
  </si>
  <si>
    <t>92KY2115</t>
  </si>
  <si>
    <t>21:0120:000652</t>
  </si>
  <si>
    <t>21:0003:000649</t>
  </si>
  <si>
    <t>21:0003:000649:0001:0001:00</t>
  </si>
  <si>
    <t>92KY2116</t>
  </si>
  <si>
    <t>21:0120:000653</t>
  </si>
  <si>
    <t>21:0003:000650</t>
  </si>
  <si>
    <t>21:0003:000650:0001:0001:00</t>
  </si>
  <si>
    <t>92KY2117</t>
  </si>
  <si>
    <t>21:0120:000654</t>
  </si>
  <si>
    <t>21:0003:000651</t>
  </si>
  <si>
    <t>21:0003:000651:0001:0001:00</t>
  </si>
  <si>
    <t>92KY2118</t>
  </si>
  <si>
    <t>21:0120:000655</t>
  </si>
  <si>
    <t>21:0003:000652</t>
  </si>
  <si>
    <t>21:0003:000652:0001:0001:00</t>
  </si>
  <si>
    <t>92KY2119B</t>
  </si>
  <si>
    <t>21:0120:000656</t>
  </si>
  <si>
    <t>21:0003:000653</t>
  </si>
  <si>
    <t>21:0003:000653:0001:0001:00</t>
  </si>
  <si>
    <t>92KY2120</t>
  </si>
  <si>
    <t>21:0120:000657</t>
  </si>
  <si>
    <t>21:0003:000654</t>
  </si>
  <si>
    <t>21:0003:000654:0001:0001:00</t>
  </si>
  <si>
    <t>92KY2121</t>
  </si>
  <si>
    <t>21:0120:000658</t>
  </si>
  <si>
    <t>21:0003:000655</t>
  </si>
  <si>
    <t>21:0003:000655:0001:0001:00</t>
  </si>
  <si>
    <t>92KY2122</t>
  </si>
  <si>
    <t>21:0120:000659</t>
  </si>
  <si>
    <t>21:0003:000656</t>
  </si>
  <si>
    <t>21:0003:000656:0001:0001:00</t>
  </si>
  <si>
    <t>92KY2123</t>
  </si>
  <si>
    <t>21:0120:000660</t>
  </si>
  <si>
    <t>21:0003:000657</t>
  </si>
  <si>
    <t>21:0003:000657:0001:0001:00</t>
  </si>
  <si>
    <t>92KY2124</t>
  </si>
  <si>
    <t>21:0120:000661</t>
  </si>
  <si>
    <t>21:0003:000658</t>
  </si>
  <si>
    <t>21:0003:000658:0001:0001:00</t>
  </si>
  <si>
    <t>92KY2125</t>
  </si>
  <si>
    <t>21:0120:000662</t>
  </si>
  <si>
    <t>21:0003:000659</t>
  </si>
  <si>
    <t>21:0003:000659:0001:0001:00</t>
  </si>
  <si>
    <t>92KY2126</t>
  </si>
  <si>
    <t>21:0120:000663</t>
  </si>
  <si>
    <t>21:0003:000660</t>
  </si>
  <si>
    <t>21:0003:000660:0001:0001:00</t>
  </si>
  <si>
    <t>92KY2127</t>
  </si>
  <si>
    <t>21:0120:000664</t>
  </si>
  <si>
    <t>21:0003:000661</t>
  </si>
  <si>
    <t>21:0003:000661:0001:0001:00</t>
  </si>
  <si>
    <t>92KY2128</t>
  </si>
  <si>
    <t>21:0120:000665</t>
  </si>
  <si>
    <t>21:0003:000662</t>
  </si>
  <si>
    <t>21:0003:000662:0001:0001:00</t>
  </si>
  <si>
    <t>92KY2129</t>
  </si>
  <si>
    <t>21:0120:000666</t>
  </si>
  <si>
    <t>21:0003:000663</t>
  </si>
  <si>
    <t>21:0003:000663:0001:0001:00</t>
  </si>
  <si>
    <t>92KY2130</t>
  </si>
  <si>
    <t>21:0120:000667</t>
  </si>
  <si>
    <t>21:0003:000664</t>
  </si>
  <si>
    <t>21:0003:000664:0001:0001:00</t>
  </si>
  <si>
    <t>92KY2131</t>
  </si>
  <si>
    <t>21:0120:000668</t>
  </si>
  <si>
    <t>21:0003:000665</t>
  </si>
  <si>
    <t>21:0003:000665:0001:0001:00</t>
  </si>
  <si>
    <t>92KY2132</t>
  </si>
  <si>
    <t>21:0120:000669</t>
  </si>
  <si>
    <t>21:0003:000666</t>
  </si>
  <si>
    <t>21:0003:000666:0001:0001:00</t>
  </si>
  <si>
    <t>92KY2133</t>
  </si>
  <si>
    <t>21:0120:000670</t>
  </si>
  <si>
    <t>21:0003:000667</t>
  </si>
  <si>
    <t>21:0003:000667:0001:0001:00</t>
  </si>
  <si>
    <t>92KY2134</t>
  </si>
  <si>
    <t>21:0120:000671</t>
  </si>
  <si>
    <t>21:0003:000668</t>
  </si>
  <si>
    <t>21:0003:000668:0001:0001:00</t>
  </si>
  <si>
    <t>92KY2135</t>
  </si>
  <si>
    <t>21:0120:000672</t>
  </si>
  <si>
    <t>21:0003:000669</t>
  </si>
  <si>
    <t>21:0003:000669:0001:0001:00</t>
  </si>
  <si>
    <t>92KY2136</t>
  </si>
  <si>
    <t>21:0120:000673</t>
  </si>
  <si>
    <t>21:0003:000670</t>
  </si>
  <si>
    <t>21:0003:000670:0001:0001:00</t>
  </si>
  <si>
    <t>92KY2137</t>
  </si>
  <si>
    <t>21:0120:000674</t>
  </si>
  <si>
    <t>21:0003:000671</t>
  </si>
  <si>
    <t>21:0003:000671:0001:0001:00</t>
  </si>
  <si>
    <t>92KY2138</t>
  </si>
  <si>
    <t>21:0120:000675</t>
  </si>
  <si>
    <t>21:0003:000672</t>
  </si>
  <si>
    <t>21:0003:000672:0001:0001:00</t>
  </si>
  <si>
    <t>92KY2139</t>
  </si>
  <si>
    <t>21:0120:000676</t>
  </si>
  <si>
    <t>21:0003:000673</t>
  </si>
  <si>
    <t>21:0003:000673:0001:0001:00</t>
  </si>
  <si>
    <t>92KY2140</t>
  </si>
  <si>
    <t>21:0120:000677</t>
  </si>
  <si>
    <t>21:0003:000674</t>
  </si>
  <si>
    <t>21:0003:000674:0001:0001:00</t>
  </si>
  <si>
    <t>92KY2141</t>
  </si>
  <si>
    <t>21:0120:000678</t>
  </si>
  <si>
    <t>21:0003:000675</t>
  </si>
  <si>
    <t>21:0003:000675:0001:0001:00</t>
  </si>
  <si>
    <t>92KY2142</t>
  </si>
  <si>
    <t>21:0120:000679</t>
  </si>
  <si>
    <t>21:0003:000676</t>
  </si>
  <si>
    <t>21:0003:000676:0001:0001:00</t>
  </si>
  <si>
    <t>92KY2143B</t>
  </si>
  <si>
    <t>21:0120:000680</t>
  </si>
  <si>
    <t>21:0003:000677</t>
  </si>
  <si>
    <t>21:0003:000677:0001:0001:00</t>
  </si>
  <si>
    <t>92KY2144B</t>
  </si>
  <si>
    <t>21:0120:000681</t>
  </si>
  <si>
    <t>21:0003:000678</t>
  </si>
  <si>
    <t>21:0003:000678:0001:0001:00</t>
  </si>
  <si>
    <t>92KY2145</t>
  </si>
  <si>
    <t>21:0120:000682</t>
  </si>
  <si>
    <t>21:0003:000679</t>
  </si>
  <si>
    <t>21:0003:000679:0001:0001:00</t>
  </si>
  <si>
    <t>92KY2146</t>
  </si>
  <si>
    <t>21:0120:000683</t>
  </si>
  <si>
    <t>21:0003:000680</t>
  </si>
  <si>
    <t>21:0003:000680:0001:0001:00</t>
  </si>
  <si>
    <t>92KY2147</t>
  </si>
  <si>
    <t>21:0120:000684</t>
  </si>
  <si>
    <t>21:0003:000681</t>
  </si>
  <si>
    <t>21:0003:000681:0001:0001:00</t>
  </si>
  <si>
    <t>92KY2148</t>
  </si>
  <si>
    <t>21:0120:000685</t>
  </si>
  <si>
    <t>21:0003:000682</t>
  </si>
  <si>
    <t>21:0003:000682:0001:0001:00</t>
  </si>
  <si>
    <t>92KY2149</t>
  </si>
  <si>
    <t>21:0120:000686</t>
  </si>
  <si>
    <t>21:0003:000683</t>
  </si>
  <si>
    <t>21:0003:000683:0001:0001:00</t>
  </si>
  <si>
    <t>92KY2150</t>
  </si>
  <si>
    <t>21:0120:000687</t>
  </si>
  <si>
    <t>21:0003:000684</t>
  </si>
  <si>
    <t>21:0003:000684:0001:0001:00</t>
  </si>
  <si>
    <t>92KY2151</t>
  </si>
  <si>
    <t>21:0120:000688</t>
  </si>
  <si>
    <t>21:0003:000685</t>
  </si>
  <si>
    <t>21:0003:000685:0001:0001:00</t>
  </si>
  <si>
    <t>92KY2152</t>
  </si>
  <si>
    <t>21:0120:000689</t>
  </si>
  <si>
    <t>21:0003:000686</t>
  </si>
  <si>
    <t>21:0003:000686:0001:0001:00</t>
  </si>
  <si>
    <t>92KY2153</t>
  </si>
  <si>
    <t>21:0120:000690</t>
  </si>
  <si>
    <t>21:0003:000687</t>
  </si>
  <si>
    <t>21:0003:000687:0001:0001:00</t>
  </si>
  <si>
    <t>92KY2154</t>
  </si>
  <si>
    <t>21:0120:000691</t>
  </si>
  <si>
    <t>21:0003:000688</t>
  </si>
  <si>
    <t>21:0003:000688:0001:0001:00</t>
  </si>
  <si>
    <t>92KY2155</t>
  </si>
  <si>
    <t>21:0120:000692</t>
  </si>
  <si>
    <t>21:0003:000689</t>
  </si>
  <si>
    <t>21:0003:000689:0001:0001:00</t>
  </si>
  <si>
    <t>92KY2156</t>
  </si>
  <si>
    <t>21:0120:000693</t>
  </si>
  <si>
    <t>21:0003:000690</t>
  </si>
  <si>
    <t>21:0003:000690:0001:0001:00</t>
  </si>
  <si>
    <t>92KY2157</t>
  </si>
  <si>
    <t>21:0120:000694</t>
  </si>
  <si>
    <t>21:0003:000691</t>
  </si>
  <si>
    <t>21:0003:000691:0001:0001:00</t>
  </si>
  <si>
    <t>92KY2158</t>
  </si>
  <si>
    <t>21:0120:000695</t>
  </si>
  <si>
    <t>21:0003:000692</t>
  </si>
  <si>
    <t>21:0003:000692:0001:0001:00</t>
  </si>
  <si>
    <t>92KY2159B</t>
  </si>
  <si>
    <t>21:0120:000696</t>
  </si>
  <si>
    <t>21:0003:000693</t>
  </si>
  <si>
    <t>21:0003:000693:0001:0001:00</t>
  </si>
  <si>
    <t>92KY2160</t>
  </si>
  <si>
    <t>21:0120:000697</t>
  </si>
  <si>
    <t>21:0003:000694</t>
  </si>
  <si>
    <t>21:0003:000694:0001:0001:00</t>
  </si>
  <si>
    <t>92KY2161</t>
  </si>
  <si>
    <t>21:0120:000698</t>
  </si>
  <si>
    <t>21:0003:000695</t>
  </si>
  <si>
    <t>21:0003:000695:0001:0001:00</t>
  </si>
  <si>
    <t>92KY2162</t>
  </si>
  <si>
    <t>21:0120:000699</t>
  </si>
  <si>
    <t>21:0003:000696</t>
  </si>
  <si>
    <t>21:0003:000696:0001:0001:00</t>
  </si>
  <si>
    <t>92KY2163</t>
  </si>
  <si>
    <t>21:0120:000700</t>
  </si>
  <si>
    <t>21:0003:000697</t>
  </si>
  <si>
    <t>21:0003:000697:0001:0001:00</t>
  </si>
  <si>
    <t>92KY2164</t>
  </si>
  <si>
    <t>21:0120:000701</t>
  </si>
  <si>
    <t>21:0003:000698</t>
  </si>
  <si>
    <t>21:0003:000698:0001:0001:00</t>
  </si>
  <si>
    <t>92KY2165</t>
  </si>
  <si>
    <t>21:0120:000702</t>
  </si>
  <si>
    <t>21:0003:000699</t>
  </si>
  <si>
    <t>21:0003:000699:0001:0001:00</t>
  </si>
  <si>
    <t>92KY2166</t>
  </si>
  <si>
    <t>21:0120:000703</t>
  </si>
  <si>
    <t>21:0003:000700</t>
  </si>
  <si>
    <t>21:0003:000700:0001:0001:00</t>
  </si>
  <si>
    <t>92KY2167</t>
  </si>
  <si>
    <t>21:0120:000704</t>
  </si>
  <si>
    <t>21:0003:000701</t>
  </si>
  <si>
    <t>21:0003:000701:0001:0001:00</t>
  </si>
  <si>
    <t>92KY2168</t>
  </si>
  <si>
    <t>21:0120:000705</t>
  </si>
  <si>
    <t>21:0003:000702</t>
  </si>
  <si>
    <t>21:0003:000702:0001:0001:00</t>
  </si>
  <si>
    <t>92KY2169</t>
  </si>
  <si>
    <t>21:0120:000706</t>
  </si>
  <si>
    <t>21:0003:000703</t>
  </si>
  <si>
    <t>21:0003:000703:0001:0001:00</t>
  </si>
  <si>
    <t>92KY2170</t>
  </si>
  <si>
    <t>21:0120:000707</t>
  </si>
  <si>
    <t>21:0003:000704</t>
  </si>
  <si>
    <t>21:0003:000704:0001:0001:00</t>
  </si>
  <si>
    <t>92KY2171</t>
  </si>
  <si>
    <t>21:0120:000708</t>
  </si>
  <si>
    <t>21:0003:000705</t>
  </si>
  <si>
    <t>21:0003:000705:0001:0001:00</t>
  </si>
  <si>
    <t>92KY2172B</t>
  </si>
  <si>
    <t>21:0120:000709</t>
  </si>
  <si>
    <t>21:0003:000706</t>
  </si>
  <si>
    <t>21:0003:000706:0001:0001:00</t>
  </si>
  <si>
    <t>92KY2173B</t>
  </si>
  <si>
    <t>21:0120:000710</t>
  </si>
  <si>
    <t>21:0003:000707</t>
  </si>
  <si>
    <t>21:0003:000707:0001:0001:00</t>
  </si>
  <si>
    <t>92KY2174</t>
  </si>
  <si>
    <t>21:0120:000711</t>
  </si>
  <si>
    <t>21:0003:000708</t>
  </si>
  <si>
    <t>21:0003:000708:0001:0001:00</t>
  </si>
  <si>
    <t>92KY2175</t>
  </si>
  <si>
    <t>21:0120:000712</t>
  </si>
  <si>
    <t>21:0003:000709</t>
  </si>
  <si>
    <t>21:0003:000709:0001:0001:00</t>
  </si>
  <si>
    <t>92KY2176</t>
  </si>
  <si>
    <t>21:0120:000713</t>
  </si>
  <si>
    <t>21:0003:000710</t>
  </si>
  <si>
    <t>21:0003:000710:0001:0001:00</t>
  </si>
  <si>
    <t>92KY2177</t>
  </si>
  <si>
    <t>21:0120:000714</t>
  </si>
  <si>
    <t>21:0003:000711</t>
  </si>
  <si>
    <t>21:0003:000711:0001:0001:00</t>
  </si>
  <si>
    <t>92KY2178</t>
  </si>
  <si>
    <t>21:0120:000715</t>
  </si>
  <si>
    <t>21:0003:000712</t>
  </si>
  <si>
    <t>21:0003:000712:0001:0001:00</t>
  </si>
  <si>
    <t>92KY2179</t>
  </si>
  <si>
    <t>21:0120:000716</t>
  </si>
  <si>
    <t>21:0003:000713</t>
  </si>
  <si>
    <t>21:0003:000713:0001:0001:00</t>
  </si>
  <si>
    <t>92KY2180</t>
  </si>
  <si>
    <t>21:0120:000717</t>
  </si>
  <si>
    <t>21:0003:000714</t>
  </si>
  <si>
    <t>21:0003:000714:0001:0001:00</t>
  </si>
  <si>
    <t>92KY2181</t>
  </si>
  <si>
    <t>21:0120:000718</t>
  </si>
  <si>
    <t>21:0003:000715</t>
  </si>
  <si>
    <t>21:0003:000715:0001:0001:00</t>
  </si>
  <si>
    <t>92KY2182</t>
  </si>
  <si>
    <t>21:0120:000719</t>
  </si>
  <si>
    <t>21:0003:000716</t>
  </si>
  <si>
    <t>21:0003:000716:0001:0001:00</t>
  </si>
  <si>
    <t>92KY2183</t>
  </si>
  <si>
    <t>21:0120:000720</t>
  </si>
  <si>
    <t>21:0003:000717</t>
  </si>
  <si>
    <t>21:0003:000717:0001:0001:00</t>
  </si>
  <si>
    <t>92KY2184</t>
  </si>
  <si>
    <t>21:0120:000721</t>
  </si>
  <si>
    <t>21:0003:000718</t>
  </si>
  <si>
    <t>21:0003:000718:0001:0001:00</t>
  </si>
  <si>
    <t>92KY2185B</t>
  </si>
  <si>
    <t>21:0120:000722</t>
  </si>
  <si>
    <t>21:0003:000719</t>
  </si>
  <si>
    <t>21:0003:000719:0001:0001:00</t>
  </si>
  <si>
    <t>92KY2186</t>
  </si>
  <si>
    <t>21:0120:000723</t>
  </si>
  <si>
    <t>21:0003:000720</t>
  </si>
  <si>
    <t>21:0003:000720:0001:0001:00</t>
  </si>
  <si>
    <t>92KY2187</t>
  </si>
  <si>
    <t>21:0120:000724</t>
  </si>
  <si>
    <t>21:0003:000721</t>
  </si>
  <si>
    <t>21:0003:000721:0001:0001:00</t>
  </si>
  <si>
    <t>92KY2188</t>
  </si>
  <si>
    <t>21:0120:000725</t>
  </si>
  <si>
    <t>21:0003:000722</t>
  </si>
  <si>
    <t>21:0003:000722:0001:0001:00</t>
  </si>
  <si>
    <t>92KY2189</t>
  </si>
  <si>
    <t>21:0120:000726</t>
  </si>
  <si>
    <t>21:0003:000723</t>
  </si>
  <si>
    <t>21:0003:000723:0001:0001:00</t>
  </si>
  <si>
    <t>92KY2190</t>
  </si>
  <si>
    <t>21:0120:000727</t>
  </si>
  <si>
    <t>21:0003:000724</t>
  </si>
  <si>
    <t>21:0003:000724:0001:0001:00</t>
  </si>
  <si>
    <t>92KY2191</t>
  </si>
  <si>
    <t>21:0120:000728</t>
  </si>
  <si>
    <t>21:0003:000725</t>
  </si>
  <si>
    <t>21:0003:000725:0001:0001:00</t>
  </si>
  <si>
    <t>92KY2192</t>
  </si>
  <si>
    <t>21:0120:000729</t>
  </si>
  <si>
    <t>21:0003:000726</t>
  </si>
  <si>
    <t>21:0003:000726:0001:0001:00</t>
  </si>
  <si>
    <t>92KY2193</t>
  </si>
  <si>
    <t>21:0120:000730</t>
  </si>
  <si>
    <t>21:0003:000727</t>
  </si>
  <si>
    <t>21:0003:000727:0001:0001:00</t>
  </si>
  <si>
    <t>92KY2194</t>
  </si>
  <si>
    <t>21:0120:000731</t>
  </si>
  <si>
    <t>21:0003:000728</t>
  </si>
  <si>
    <t>21:0003:000728:0001:0001:00</t>
  </si>
  <si>
    <t>92KY2195</t>
  </si>
  <si>
    <t>21:0120:000732</t>
  </si>
  <si>
    <t>21:0003:000729</t>
  </si>
  <si>
    <t>21:0003:000729:0001:0001:00</t>
  </si>
  <si>
    <t>92KY2196</t>
  </si>
  <si>
    <t>21:0120:000733</t>
  </si>
  <si>
    <t>21:0003:000730</t>
  </si>
  <si>
    <t>21:0003:000730:0001:0001:00</t>
  </si>
  <si>
    <t>92KY2197</t>
  </si>
  <si>
    <t>21:0120:000734</t>
  </si>
  <si>
    <t>21:0003:000731</t>
  </si>
  <si>
    <t>21:0003:000731:0001:0001:00</t>
  </si>
  <si>
    <t>92KY2198</t>
  </si>
  <si>
    <t>21:0120:000735</t>
  </si>
  <si>
    <t>21:0003:000732</t>
  </si>
  <si>
    <t>21:0003:000732:0001:0001:00</t>
  </si>
  <si>
    <t>92KY2199</t>
  </si>
  <si>
    <t>21:0120:000736</t>
  </si>
  <si>
    <t>21:0003:000733</t>
  </si>
  <si>
    <t>21:0003:000733:0001:0001:00</t>
  </si>
  <si>
    <t>92KY2200</t>
  </si>
  <si>
    <t>21:0120:000737</t>
  </si>
  <si>
    <t>21:0003:000734</t>
  </si>
  <si>
    <t>21:0003:000734:0001:0001:00</t>
  </si>
  <si>
    <t>92KY2201</t>
  </si>
  <si>
    <t>21:0120:000738</t>
  </si>
  <si>
    <t>21:0003:000735</t>
  </si>
  <si>
    <t>21:0003:000735:0001:0001:00</t>
  </si>
  <si>
    <t>92KY2202</t>
  </si>
  <si>
    <t>21:0120:000739</t>
  </si>
  <si>
    <t>21:0003:000736</t>
  </si>
  <si>
    <t>21:0003:000736:0001:0001:00</t>
  </si>
  <si>
    <t>92KY2203</t>
  </si>
  <si>
    <t>21:0120:000740</t>
  </si>
  <si>
    <t>21:0003:000737</t>
  </si>
  <si>
    <t>21:0003:000737:0001:0001:00</t>
  </si>
  <si>
    <t>92KY2204</t>
  </si>
  <si>
    <t>21:0120:000741</t>
  </si>
  <si>
    <t>21:0003:000738</t>
  </si>
  <si>
    <t>21:0003:000738:0001:0001:00</t>
  </si>
  <si>
    <t>92KY2205</t>
  </si>
  <si>
    <t>21:0120:000742</t>
  </si>
  <si>
    <t>21:0003:000739</t>
  </si>
  <si>
    <t>21:0003:000739:0001:0001:00</t>
  </si>
  <si>
    <t>92KY2206</t>
  </si>
  <si>
    <t>21:0120:000743</t>
  </si>
  <si>
    <t>21:0003:000740</t>
  </si>
  <si>
    <t>21:0003:000740:0001:0001:00</t>
  </si>
  <si>
    <t>92KY2207</t>
  </si>
  <si>
    <t>21:0120:000744</t>
  </si>
  <si>
    <t>21:0003:000741</t>
  </si>
  <si>
    <t>21:0003:000741:0001:0001:00</t>
  </si>
  <si>
    <t>92KY2208</t>
  </si>
  <si>
    <t>21:0120:000745</t>
  </si>
  <si>
    <t>21:0003:000742</t>
  </si>
  <si>
    <t>21:0003:000742:0001:0001:00</t>
  </si>
  <si>
    <t>92KY2209</t>
  </si>
  <si>
    <t>21:0120:000746</t>
  </si>
  <si>
    <t>21:0003:000743</t>
  </si>
  <si>
    <t>21:0003:000743:0001:0001:00</t>
  </si>
  <si>
    <t>92KY2210</t>
  </si>
  <si>
    <t>21:0120:000747</t>
  </si>
  <si>
    <t>21:0003:000744</t>
  </si>
  <si>
    <t>21:0003:000744:0001:0001:00</t>
  </si>
  <si>
    <t>92KY2211</t>
  </si>
  <si>
    <t>21:0120:000748</t>
  </si>
  <si>
    <t>21:0003:000745</t>
  </si>
  <si>
    <t>21:0003:000745:0001:0001:00</t>
  </si>
  <si>
    <t>92KY2212</t>
  </si>
  <si>
    <t>21:0120:000749</t>
  </si>
  <si>
    <t>21:0003:000746</t>
  </si>
  <si>
    <t>21:0003:000746:0001:0001:00</t>
  </si>
  <si>
    <t>92KY2213</t>
  </si>
  <si>
    <t>21:0120:000750</t>
  </si>
  <si>
    <t>21:0003:000747</t>
  </si>
  <si>
    <t>21:0003:000747:0001:0001:00</t>
  </si>
  <si>
    <t>92KY2214</t>
  </si>
  <si>
    <t>21:0120:000751</t>
  </si>
  <si>
    <t>21:0003:000748</t>
  </si>
  <si>
    <t>21:0003:000748:0001:0001:00</t>
  </si>
  <si>
    <t>92KY2215</t>
  </si>
  <si>
    <t>21:0120:000752</t>
  </si>
  <si>
    <t>21:0003:000749</t>
  </si>
  <si>
    <t>21:0003:000749:0001:0001:00</t>
  </si>
  <si>
    <t>92KY2216</t>
  </si>
  <si>
    <t>21:0120:000753</t>
  </si>
  <si>
    <t>21:0003:000750</t>
  </si>
  <si>
    <t>21:0003:000750:0001:0001:00</t>
  </si>
  <si>
    <t>92KY2217</t>
  </si>
  <si>
    <t>21:0120:000754</t>
  </si>
  <si>
    <t>21:0003:000751</t>
  </si>
  <si>
    <t>21:0003:000751:0001:0001:00</t>
  </si>
  <si>
    <t>92KY2218</t>
  </si>
  <si>
    <t>21:0120:000755</t>
  </si>
  <si>
    <t>21:0003:000752</t>
  </si>
  <si>
    <t>21:0003:000752:0001:0001:00</t>
  </si>
  <si>
    <t>92KY2219</t>
  </si>
  <si>
    <t>21:0120:000756</t>
  </si>
  <si>
    <t>21:0003:000753</t>
  </si>
  <si>
    <t>21:0003:000753:0001:0001:00</t>
  </si>
  <si>
    <t>92KY2220</t>
  </si>
  <si>
    <t>21:0120:000757</t>
  </si>
  <si>
    <t>21:0003:000754</t>
  </si>
  <si>
    <t>21:0003:000754:0001:0001:00</t>
  </si>
  <si>
    <t>92KY2221</t>
  </si>
  <si>
    <t>21:0120:000758</t>
  </si>
  <si>
    <t>21:0003:000755</t>
  </si>
  <si>
    <t>21:0003:000755:0001:0001:00</t>
  </si>
  <si>
    <t>92KY2222</t>
  </si>
  <si>
    <t>21:0120:000759</t>
  </si>
  <si>
    <t>21:0003:000756</t>
  </si>
  <si>
    <t>21:0003:000756:0001:0001:00</t>
  </si>
  <si>
    <t>92KY2223</t>
  </si>
  <si>
    <t>21:0120:000760</t>
  </si>
  <si>
    <t>21:0003:000757</t>
  </si>
  <si>
    <t>21:0003:000757:0001:0001:00</t>
  </si>
  <si>
    <t>92KY2224</t>
  </si>
  <si>
    <t>21:0120:000761</t>
  </si>
  <si>
    <t>21:0003:000758</t>
  </si>
  <si>
    <t>21:0003:000758:0001:0001:00</t>
  </si>
  <si>
    <t>92KY2225</t>
  </si>
  <si>
    <t>21:0120:000762</t>
  </si>
  <si>
    <t>21:0003:000759</t>
  </si>
  <si>
    <t>21:0003:000759:0001:0001:00</t>
  </si>
  <si>
    <t>92KY2226</t>
  </si>
  <si>
    <t>21:0120:000763</t>
  </si>
  <si>
    <t>21:0003:000760</t>
  </si>
  <si>
    <t>21:0003:000760:0001:0001:00</t>
  </si>
  <si>
    <t>92KY2227</t>
  </si>
  <si>
    <t>21:0120:000764</t>
  </si>
  <si>
    <t>21:0003:000761</t>
  </si>
  <si>
    <t>21:0003:000761:0001:0001:00</t>
  </si>
  <si>
    <t>92KY2228</t>
  </si>
  <si>
    <t>21:0120:000765</t>
  </si>
  <si>
    <t>21:0003:000762</t>
  </si>
  <si>
    <t>21:0003:000762:0001:0001:00</t>
  </si>
  <si>
    <t>92KY2229</t>
  </si>
  <si>
    <t>21:0120:000766</t>
  </si>
  <si>
    <t>21:0003:000763</t>
  </si>
  <si>
    <t>21:0003:000763:0001:0001:00</t>
  </si>
  <si>
    <t>92KY2230</t>
  </si>
  <si>
    <t>21:0120:000767</t>
  </si>
  <si>
    <t>21:0003:000764</t>
  </si>
  <si>
    <t>21:0003:000764:0001:0001:00</t>
  </si>
  <si>
    <t>92KY2231</t>
  </si>
  <si>
    <t>21:0120:000768</t>
  </si>
  <si>
    <t>21:0003:000765</t>
  </si>
  <si>
    <t>21:0003:000765:0001:0001:00</t>
  </si>
  <si>
    <t>92KY2232</t>
  </si>
  <si>
    <t>21:0120:000769</t>
  </si>
  <si>
    <t>21:0003:000766</t>
  </si>
  <si>
    <t>21:0003:000766:0001:0001:00</t>
  </si>
  <si>
    <t>92KY2233</t>
  </si>
  <si>
    <t>21:0120:000770</t>
  </si>
  <si>
    <t>21:0003:000767</t>
  </si>
  <si>
    <t>21:0003:000767:0001:0001:00</t>
  </si>
  <si>
    <t>92KY2234</t>
  </si>
  <si>
    <t>21:0120:000771</t>
  </si>
  <si>
    <t>21:0003:000768</t>
  </si>
  <si>
    <t>21:0003:000768:0001:0001:00</t>
  </si>
  <si>
    <t>92KY2235</t>
  </si>
  <si>
    <t>21:0120:000772</t>
  </si>
  <si>
    <t>21:0003:000769</t>
  </si>
  <si>
    <t>21:0003:000769:0001:0001:00</t>
  </si>
  <si>
    <t>92KY2236</t>
  </si>
  <si>
    <t>21:0120:000773</t>
  </si>
  <si>
    <t>21:0003:000770</t>
  </si>
  <si>
    <t>21:0003:000770:0001:0001:00</t>
  </si>
  <si>
    <t>92KY2237</t>
  </si>
  <si>
    <t>21:0120:000774</t>
  </si>
  <si>
    <t>21:0003:000771</t>
  </si>
  <si>
    <t>21:0003:000771:0001:0001:00</t>
  </si>
  <si>
    <t>92KY2238</t>
  </si>
  <si>
    <t>21:0120:000775</t>
  </si>
  <si>
    <t>21:0003:000772</t>
  </si>
  <si>
    <t>21:0003:000772:0001:0001:00</t>
  </si>
  <si>
    <t>92KY2239</t>
  </si>
  <si>
    <t>21:0120:000776</t>
  </si>
  <si>
    <t>21:0003:000773</t>
  </si>
  <si>
    <t>21:0003:000773:0001:0001:00</t>
  </si>
  <si>
    <t>92KY2240</t>
  </si>
  <si>
    <t>21:0120:000777</t>
  </si>
  <si>
    <t>21:0003:000774</t>
  </si>
  <si>
    <t>21:0003:000774:0001:0001:00</t>
  </si>
  <si>
    <t>92KY2241</t>
  </si>
  <si>
    <t>21:0120:000778</t>
  </si>
  <si>
    <t>21:0003:000775</t>
  </si>
  <si>
    <t>21:0003:000775:0001:0001:00</t>
  </si>
  <si>
    <t>92KY2242</t>
  </si>
  <si>
    <t>21:0120:000779</t>
  </si>
  <si>
    <t>21:0003:000776</t>
  </si>
  <si>
    <t>21:0003:000776:0001:0001:00</t>
  </si>
  <si>
    <t>92KY2243</t>
  </si>
  <si>
    <t>21:0120:000780</t>
  </si>
  <si>
    <t>21:0003:000777</t>
  </si>
  <si>
    <t>21:0003:000777:0001:0001:00</t>
  </si>
  <si>
    <t>92KY2244</t>
  </si>
  <si>
    <t>21:0120:000781</t>
  </si>
  <si>
    <t>21:0003:000778</t>
  </si>
  <si>
    <t>21:0003:000778:0001:0001:00</t>
  </si>
  <si>
    <t>92KY2245</t>
  </si>
  <si>
    <t>21:0120:000782</t>
  </si>
  <si>
    <t>21:0003:000779</t>
  </si>
  <si>
    <t>21:0003:000779:0001:0001:00</t>
  </si>
  <si>
    <t>92KY2246</t>
  </si>
  <si>
    <t>21:0120:000783</t>
  </si>
  <si>
    <t>21:0003:000780</t>
  </si>
  <si>
    <t>21:0003:000780:0001:0001:00</t>
  </si>
  <si>
    <t>92KY2247</t>
  </si>
  <si>
    <t>21:0120:000784</t>
  </si>
  <si>
    <t>21:0003:000781</t>
  </si>
  <si>
    <t>21:0003:000781:0001:0001:00</t>
  </si>
  <si>
    <t>92KY2248</t>
  </si>
  <si>
    <t>21:0120:000785</t>
  </si>
  <si>
    <t>21:0003:000782</t>
  </si>
  <si>
    <t>21:0003:000782:0001:0001:00</t>
  </si>
  <si>
    <t>92KY2249</t>
  </si>
  <si>
    <t>21:0120:000786</t>
  </si>
  <si>
    <t>21:0003:000783</t>
  </si>
  <si>
    <t>21:0003:000783:0001:0001:00</t>
  </si>
  <si>
    <t>92KY2250</t>
  </si>
  <si>
    <t>21:0120:000787</t>
  </si>
  <si>
    <t>21:0003:000784</t>
  </si>
  <si>
    <t>21:0003:000784:0001:0001:00</t>
  </si>
  <si>
    <t>92KY2251</t>
  </si>
  <si>
    <t>21:0120:000788</t>
  </si>
  <si>
    <t>21:0003:000785</t>
  </si>
  <si>
    <t>21:0003:000785:0001:0001:00</t>
  </si>
  <si>
    <t>92KY2252</t>
  </si>
  <si>
    <t>21:0120:000789</t>
  </si>
  <si>
    <t>21:0003:000786</t>
  </si>
  <si>
    <t>21:0003:000786:0001:0001:00</t>
  </si>
  <si>
    <t>92KY2253</t>
  </si>
  <si>
    <t>21:0120:000790</t>
  </si>
  <si>
    <t>21:0003:000787</t>
  </si>
  <si>
    <t>21:0003:000787:0001:0001:00</t>
  </si>
  <si>
    <t>92KY2254</t>
  </si>
  <si>
    <t>21:0120:000791</t>
  </si>
  <si>
    <t>21:0003:000788</t>
  </si>
  <si>
    <t>21:0003:000788:0001:0001:00</t>
  </si>
  <si>
    <t>92KY2255</t>
  </si>
  <si>
    <t>21:0120:000792</t>
  </si>
  <si>
    <t>21:0003:000789</t>
  </si>
  <si>
    <t>21:0003:000789:0001:0001:00</t>
  </si>
  <si>
    <t>92KY2256</t>
  </si>
  <si>
    <t>21:0120:000793</t>
  </si>
  <si>
    <t>21:0003:000790</t>
  </si>
  <si>
    <t>21:0003:000790:0001:0001:00</t>
  </si>
  <si>
    <t>92KY2257</t>
  </si>
  <si>
    <t>21:0120:000794</t>
  </si>
  <si>
    <t>21:0003:000791</t>
  </si>
  <si>
    <t>21:0003:000791:0001:0001:00</t>
  </si>
  <si>
    <t>92KY2258</t>
  </si>
  <si>
    <t>21:0120:000795</t>
  </si>
  <si>
    <t>21:0003:000792</t>
  </si>
  <si>
    <t>21:0003:000792:0001:0001:00</t>
  </si>
  <si>
    <t>92KY2259</t>
  </si>
  <si>
    <t>21:0120:000796</t>
  </si>
  <si>
    <t>21:0003:000793</t>
  </si>
  <si>
    <t>21:0003:000793:0001:0001:00</t>
  </si>
  <si>
    <t>92KY2260</t>
  </si>
  <si>
    <t>21:0120:000797</t>
  </si>
  <si>
    <t>21:0003:000794</t>
  </si>
  <si>
    <t>21:0003:000794:0001:0001:00</t>
  </si>
  <si>
    <t>92KY2261</t>
  </si>
  <si>
    <t>21:0120:000798</t>
  </si>
  <si>
    <t>21:0003:000795</t>
  </si>
  <si>
    <t>21:0003:000795:0001:0001:00</t>
  </si>
  <si>
    <t>92KY2262</t>
  </si>
  <si>
    <t>21:0120:000799</t>
  </si>
  <si>
    <t>21:0003:000796</t>
  </si>
  <si>
    <t>21:0003:000796:0001:0001:00</t>
  </si>
  <si>
    <t>92KY2263</t>
  </si>
  <si>
    <t>21:0120:000800</t>
  </si>
  <si>
    <t>21:0003:000797</t>
  </si>
  <si>
    <t>21:0003:000797:0001:0001:00</t>
  </si>
  <si>
    <t>92KY2264</t>
  </si>
  <si>
    <t>21:0120:000801</t>
  </si>
  <si>
    <t>21:0003:000798</t>
  </si>
  <si>
    <t>21:0003:000798:0001:0001:00</t>
  </si>
  <si>
    <t>92KY2265</t>
  </si>
  <si>
    <t>21:0120:000802</t>
  </si>
  <si>
    <t>21:0003:000799</t>
  </si>
  <si>
    <t>21:0003:000799:0001:0001:00</t>
  </si>
  <si>
    <t>92KY2266</t>
  </si>
  <si>
    <t>21:0120:000803</t>
  </si>
  <si>
    <t>21:0003:000800</t>
  </si>
  <si>
    <t>21:0003:000800:0001:0001:00</t>
  </si>
  <si>
    <t>92KY2267</t>
  </si>
  <si>
    <t>21:0120:000804</t>
  </si>
  <si>
    <t>21:0003:000801</t>
  </si>
  <si>
    <t>21:0003:000801:0001:0001:00</t>
  </si>
  <si>
    <t>92KY2268</t>
  </si>
  <si>
    <t>21:0120:000805</t>
  </si>
  <si>
    <t>21:0003:000802</t>
  </si>
  <si>
    <t>21:0003:000802:0001:0001:00</t>
  </si>
  <si>
    <t>92KY2269</t>
  </si>
  <si>
    <t>21:0120:000806</t>
  </si>
  <si>
    <t>21:0003:000803</t>
  </si>
  <si>
    <t>21:0003:000803:0001:0001:00</t>
  </si>
  <si>
    <t>92KY2270</t>
  </si>
  <si>
    <t>21:0120:000807</t>
  </si>
  <si>
    <t>21:0003:000804</t>
  </si>
  <si>
    <t>21:0003:000804:0001:0001:00</t>
  </si>
  <si>
    <t>92KY2271</t>
  </si>
  <si>
    <t>21:0120:000808</t>
  </si>
  <si>
    <t>21:0003:000805</t>
  </si>
  <si>
    <t>21:0003:000805:0001:0001:00</t>
  </si>
  <si>
    <t>92KY2272</t>
  </si>
  <si>
    <t>21:0120:000809</t>
  </si>
  <si>
    <t>21:0003:000806</t>
  </si>
  <si>
    <t>21:0003:000806:0001:0001:00</t>
  </si>
  <si>
    <t>92KY2273</t>
  </si>
  <si>
    <t>21:0120:000810</t>
  </si>
  <si>
    <t>21:0003:000807</t>
  </si>
  <si>
    <t>21:0003:000807:0001:0001:00</t>
  </si>
  <si>
    <t>92KY2274</t>
  </si>
  <si>
    <t>21:0120:000811</t>
  </si>
  <si>
    <t>21:0003:000808</t>
  </si>
  <si>
    <t>21:0003:000808:0001:0001:00</t>
  </si>
  <si>
    <t>92KY2275</t>
  </si>
  <si>
    <t>21:0120:000812</t>
  </si>
  <si>
    <t>21:0003:000809</t>
  </si>
  <si>
    <t>21:0003:000809:0001:0001:00</t>
  </si>
  <si>
    <t>92KY2276</t>
  </si>
  <si>
    <t>21:0120:000813</t>
  </si>
  <si>
    <t>21:0003:000810</t>
  </si>
  <si>
    <t>21:0003:000810:0001:0001:00</t>
  </si>
  <si>
    <t>92KY2277</t>
  </si>
  <si>
    <t>21:0120:000814</t>
  </si>
  <si>
    <t>21:0003:000811</t>
  </si>
  <si>
    <t>21:0003:000811:0001:0001:00</t>
  </si>
  <si>
    <t>92KY2278</t>
  </si>
  <si>
    <t>21:0120:000815</t>
  </si>
  <si>
    <t>21:0003:000812</t>
  </si>
  <si>
    <t>21:0003:000812:0001:0001:00</t>
  </si>
  <si>
    <t>92KY2279</t>
  </si>
  <si>
    <t>21:0120:000816</t>
  </si>
  <si>
    <t>21:0003:000813</t>
  </si>
  <si>
    <t>21:0003:000813:0001:0001:00</t>
  </si>
  <si>
    <t>92KY2280</t>
  </si>
  <si>
    <t>21:0120:000817</t>
  </si>
  <si>
    <t>21:0003:000814</t>
  </si>
  <si>
    <t>21:0003:000814:0001:0001:00</t>
  </si>
  <si>
    <t>92KY2281</t>
  </si>
  <si>
    <t>21:0120:000818</t>
  </si>
  <si>
    <t>21:0003:000815</t>
  </si>
  <si>
    <t>21:0003:000815:0001:0001:00</t>
  </si>
  <si>
    <t>92KY2282</t>
  </si>
  <si>
    <t>21:0120:000819</t>
  </si>
  <si>
    <t>21:0003:000816</t>
  </si>
  <si>
    <t>21:0003:000816:0001:0001:00</t>
  </si>
  <si>
    <t>92KY2283</t>
  </si>
  <si>
    <t>21:0120:000820</t>
  </si>
  <si>
    <t>21:0003:000817</t>
  </si>
  <si>
    <t>21:0003:000817:0001:0001:00</t>
  </si>
  <si>
    <t>92KY3001</t>
  </si>
  <si>
    <t>21:0120:000821</t>
  </si>
  <si>
    <t>21:0003:000818</t>
  </si>
  <si>
    <t>21:0003:000818:0001:0001:00</t>
  </si>
  <si>
    <t>92KY3002</t>
  </si>
  <si>
    <t>21:0120:000822</t>
  </si>
  <si>
    <t>21:0003:000819</t>
  </si>
  <si>
    <t>21:0003:000819:0001:0001:00</t>
  </si>
  <si>
    <t>92KY3003</t>
  </si>
  <si>
    <t>21:0120:000823</t>
  </si>
  <si>
    <t>21:0003:000820</t>
  </si>
  <si>
    <t>21:0003:000820:0001:0001:00</t>
  </si>
  <si>
    <t>92KY3004</t>
  </si>
  <si>
    <t>21:0120:000824</t>
  </si>
  <si>
    <t>21:0003:000821</t>
  </si>
  <si>
    <t>21:0003:000821:0001:0001:00</t>
  </si>
  <si>
    <t>92KY3005</t>
  </si>
  <si>
    <t>21:0120:000825</t>
  </si>
  <si>
    <t>21:0003:000822</t>
  </si>
  <si>
    <t>21:0003:000822:0001:0001:00</t>
  </si>
  <si>
    <t>92KY3006</t>
  </si>
  <si>
    <t>21:0120:000826</t>
  </si>
  <si>
    <t>21:0003:000823</t>
  </si>
  <si>
    <t>21:0003:000823:0001:0001:00</t>
  </si>
  <si>
    <t>92KY3007</t>
  </si>
  <si>
    <t>21:0120:000827</t>
  </si>
  <si>
    <t>21:0003:000824</t>
  </si>
  <si>
    <t>21:0003:000824:0001:0001:00</t>
  </si>
  <si>
    <t>92KY3008</t>
  </si>
  <si>
    <t>21:0120:000828</t>
  </si>
  <si>
    <t>21:0003:000825</t>
  </si>
  <si>
    <t>21:0003:000825:0001:0001:00</t>
  </si>
  <si>
    <t>92KY3009</t>
  </si>
  <si>
    <t>21:0120:000829</t>
  </si>
  <si>
    <t>21:0003:000826</t>
  </si>
  <si>
    <t>21:0003:000826:0001:0001:00</t>
  </si>
  <si>
    <t>92KY3010</t>
  </si>
  <si>
    <t>21:0120:000830</t>
  </si>
  <si>
    <t>21:0003:000827</t>
  </si>
  <si>
    <t>21:0003:000827:0001:0001:00</t>
  </si>
  <si>
    <t>92KY3011</t>
  </si>
  <si>
    <t>21:0120:000831</t>
  </si>
  <si>
    <t>21:0003:000828</t>
  </si>
  <si>
    <t>21:0003:000828:0001:0001:00</t>
  </si>
  <si>
    <t>92KY3012</t>
  </si>
  <si>
    <t>21:0120:000832</t>
  </si>
  <si>
    <t>21:0003:000829</t>
  </si>
  <si>
    <t>21:0003:000829:0001:0001:00</t>
  </si>
  <si>
    <t>92KY3013</t>
  </si>
  <si>
    <t>21:0120:000833</t>
  </si>
  <si>
    <t>21:0003:000830</t>
  </si>
  <si>
    <t>21:0003:000830:0001:0001:00</t>
  </si>
  <si>
    <t>92KY3014</t>
  </si>
  <si>
    <t>21:0120:000834</t>
  </si>
  <si>
    <t>21:0003:000831</t>
  </si>
  <si>
    <t>21:0003:000831:0001:0001:00</t>
  </si>
  <si>
    <t>92KY3015</t>
  </si>
  <si>
    <t>21:0120:000835</t>
  </si>
  <si>
    <t>21:0003:000832</t>
  </si>
  <si>
    <t>21:0003:000832:0001:0001:00</t>
  </si>
  <si>
    <t>92KY3016</t>
  </si>
  <si>
    <t>21:0120:000836</t>
  </si>
  <si>
    <t>21:0003:000833</t>
  </si>
  <si>
    <t>21:0003:000833:0001:0001:00</t>
  </si>
  <si>
    <t>92KY3017</t>
  </si>
  <si>
    <t>21:0120:000837</t>
  </si>
  <si>
    <t>21:0003:000834</t>
  </si>
  <si>
    <t>21:0003:000834:0001:0001:00</t>
  </si>
  <si>
    <t>92KY3018</t>
  </si>
  <si>
    <t>21:0120:000838</t>
  </si>
  <si>
    <t>21:0003:000835</t>
  </si>
  <si>
    <t>21:0003:000835:0001:0001:00</t>
  </si>
  <si>
    <t>92KY3019</t>
  </si>
  <si>
    <t>21:0120:000839</t>
  </si>
  <si>
    <t>21:0003:000836</t>
  </si>
  <si>
    <t>21:0003:000836:0001:0001:00</t>
  </si>
  <si>
    <t>92KY4001</t>
  </si>
  <si>
    <t>21:0120:000840</t>
  </si>
  <si>
    <t>21:0003:000837</t>
  </si>
  <si>
    <t>21:0003:000837:0001:0001:00</t>
  </si>
  <si>
    <t>21:0121:000001</t>
  </si>
  <si>
    <t>21:0003:000001:0001:0002:00</t>
  </si>
  <si>
    <t>21:0121:000002</t>
  </si>
  <si>
    <t>21:0003:000002:0001:0002:00</t>
  </si>
  <si>
    <t>21:0121:000003</t>
  </si>
  <si>
    <t>21:0003:000003:0001:0002:00</t>
  </si>
  <si>
    <t>21:0121:000004</t>
  </si>
  <si>
    <t>21:0003:000004:0001:0002:00</t>
  </si>
  <si>
    <t>21:0121:000005</t>
  </si>
  <si>
    <t>21:0003:000005:0001:0002:00</t>
  </si>
  <si>
    <t>21:0121:000006</t>
  </si>
  <si>
    <t>21:0003:000006:0001:0002:00</t>
  </si>
  <si>
    <t>21:0121:000007</t>
  </si>
  <si>
    <t>21:0003:000007:0001:0002:00</t>
  </si>
  <si>
    <t>21:0121:000008</t>
  </si>
  <si>
    <t>21:0003:000008:0001:0002:00</t>
  </si>
  <si>
    <t>21:0121:000009</t>
  </si>
  <si>
    <t>21:0003:000009:0001:0002:00</t>
  </si>
  <si>
    <t>21:0121:000010</t>
  </si>
  <si>
    <t>21:0003:000010:0001:0002:00</t>
  </si>
  <si>
    <t>21:0121:000011</t>
  </si>
  <si>
    <t>21:0003:000011:0001:0002:00</t>
  </si>
  <si>
    <t>21:0121:000012</t>
  </si>
  <si>
    <t>21:0003:000012:0001:0002:00</t>
  </si>
  <si>
    <t>21:0121:000013</t>
  </si>
  <si>
    <t>21:0003:000013:0001:0002:00</t>
  </si>
  <si>
    <t>21:0121:000014</t>
  </si>
  <si>
    <t>21:0003:000014:0001:0002:00</t>
  </si>
  <si>
    <t>21:0121:000015</t>
  </si>
  <si>
    <t>21:0003:000015:0001:0002:00</t>
  </si>
  <si>
    <t>21:0121:000016</t>
  </si>
  <si>
    <t>21:0003:000016:0001:0002:00</t>
  </si>
  <si>
    <t>21:0121:000017</t>
  </si>
  <si>
    <t>21:0003:000017:0001:0002:00</t>
  </si>
  <si>
    <t>21:0121:000018</t>
  </si>
  <si>
    <t>21:0003:000018:0001:0002:00</t>
  </si>
  <si>
    <t>21:0121:000019</t>
  </si>
  <si>
    <t>21:0003:000019:0001:0002:00</t>
  </si>
  <si>
    <t>21:0121:000020</t>
  </si>
  <si>
    <t>21:0003:000020:0001:0002:00</t>
  </si>
  <si>
    <t>21:0121:000021</t>
  </si>
  <si>
    <t>21:0003:000021:0001:0002:00</t>
  </si>
  <si>
    <t>21:0121:000022</t>
  </si>
  <si>
    <t>21:0003:000022:0001:0002:00</t>
  </si>
  <si>
    <t>21:0121:000023</t>
  </si>
  <si>
    <t>21:0003:000023:0001:0002:00</t>
  </si>
  <si>
    <t>21:0121:000024</t>
  </si>
  <si>
    <t>21:0003:000024:0001:0002:00</t>
  </si>
  <si>
    <t>21:0121:000025</t>
  </si>
  <si>
    <t>21:0003:000025:0001:0002:00</t>
  </si>
  <si>
    <t>21:0121:000026</t>
  </si>
  <si>
    <t>21:0003:000026:0001:0002:00</t>
  </si>
  <si>
    <t>21:0121:000027</t>
  </si>
  <si>
    <t>21:0003:000027:0001:0002:00</t>
  </si>
  <si>
    <t>21:0121:000028</t>
  </si>
  <si>
    <t>21:0003:000028:0001:0002:00</t>
  </si>
  <si>
    <t>21:0121:000029</t>
  </si>
  <si>
    <t>21:0003:000029:0001:0002:00</t>
  </si>
  <si>
    <t>21:0121:000030</t>
  </si>
  <si>
    <t>21:0003:000030:0001:0002:00</t>
  </si>
  <si>
    <t>21:0121:000031</t>
  </si>
  <si>
    <t>21:0003:000031:0001:0002:00</t>
  </si>
  <si>
    <t>21:0121:000032</t>
  </si>
  <si>
    <t>21:0003:000032:0001:0002:00</t>
  </si>
  <si>
    <t>21:0121:000033</t>
  </si>
  <si>
    <t>21:0003:000033:0001:0002:00</t>
  </si>
  <si>
    <t>21:0121:000034</t>
  </si>
  <si>
    <t>21:0003:000034:0001:0002:00</t>
  </si>
  <si>
    <t>21:0121:000035</t>
  </si>
  <si>
    <t>21:0003:000035:0001:0002:00</t>
  </si>
  <si>
    <t>21:0121:000036</t>
  </si>
  <si>
    <t>21:0003:000036:0001:0002:00</t>
  </si>
  <si>
    <t>21:0121:000037</t>
  </si>
  <si>
    <t>21:0003:000037:0001:0002:00</t>
  </si>
  <si>
    <t>21:0121:000038</t>
  </si>
  <si>
    <t>21:0003:000038:0001:0002:00</t>
  </si>
  <si>
    <t>21:0121:000039</t>
  </si>
  <si>
    <t>21:0003:000039:0001:0002:00</t>
  </si>
  <si>
    <t>21:0121:000040</t>
  </si>
  <si>
    <t>21:0003:000040:0001:0002:00</t>
  </si>
  <si>
    <t>21:0121:000041</t>
  </si>
  <si>
    <t>21:0003:000041:0001:0002:00</t>
  </si>
  <si>
    <t>21:0121:000042</t>
  </si>
  <si>
    <t>21:0003:000042:0001:0002:00</t>
  </si>
  <si>
    <t>21:0121:000043</t>
  </si>
  <si>
    <t>21:0003:000043:0001:0002:00</t>
  </si>
  <si>
    <t>21:0121:000044</t>
  </si>
  <si>
    <t>21:0003:000044:0001:0002:00</t>
  </si>
  <si>
    <t>21:0121:000045</t>
  </si>
  <si>
    <t>21:0003:000045:0001:0002:00</t>
  </si>
  <si>
    <t>21:0121:000046</t>
  </si>
  <si>
    <t>21:0003:000046:0001:0002:00</t>
  </si>
  <si>
    <t>21:0121:000047</t>
  </si>
  <si>
    <t>21:0003:000047:0001:0002:00</t>
  </si>
  <si>
    <t>21:0121:000048</t>
  </si>
  <si>
    <t>21:0003:000048:0001:0002:00</t>
  </si>
  <si>
    <t>21:0121:000049</t>
  </si>
  <si>
    <t>21:0003:000049:0001:0002:00</t>
  </si>
  <si>
    <t>21:0121:000050</t>
  </si>
  <si>
    <t>21:0003:000050:0001:0002:00</t>
  </si>
  <si>
    <t>21:0121:000051</t>
  </si>
  <si>
    <t>21:0003:000051:0001:0002:00</t>
  </si>
  <si>
    <t>21:0121:000052</t>
  </si>
  <si>
    <t>21:0003:000052:0001:0002:00</t>
  </si>
  <si>
    <t>21:0121:000053</t>
  </si>
  <si>
    <t>21:0003:000053:0001:0002:00</t>
  </si>
  <si>
    <t>21:0121:000054</t>
  </si>
  <si>
    <t>21:0003:000054:0001:0002:00</t>
  </si>
  <si>
    <t>21:0121:000055</t>
  </si>
  <si>
    <t>21:0003:000055:0001:0002:00</t>
  </si>
  <si>
    <t>21:0121:000056</t>
  </si>
  <si>
    <t>21:0003:000056:0001:0002:00</t>
  </si>
  <si>
    <t>21:0121:000057</t>
  </si>
  <si>
    <t>21:0003:000057:0001:0002:00</t>
  </si>
  <si>
    <t>21:0121:000058</t>
  </si>
  <si>
    <t>21:0003:000058:0001:0002:00</t>
  </si>
  <si>
    <t>21:0121:000059</t>
  </si>
  <si>
    <t>21:0003:000059:0001:0002:00</t>
  </si>
  <si>
    <t>21:0121:000060</t>
  </si>
  <si>
    <t>21:0003:000060:0001:0002:00</t>
  </si>
  <si>
    <t>21:0121:000061</t>
  </si>
  <si>
    <t>21:0003:000061:0001:0002:00</t>
  </si>
  <si>
    <t>21:0121:000062</t>
  </si>
  <si>
    <t>21:0003:000062:0001:0002:00</t>
  </si>
  <si>
    <t>21:0121:000063</t>
  </si>
  <si>
    <t>21:0003:000063:0001:0002:00</t>
  </si>
  <si>
    <t>21:0121:000064</t>
  </si>
  <si>
    <t>21:0003:000064:0001:0002:00</t>
  </si>
  <si>
    <t>21:0121:000065</t>
  </si>
  <si>
    <t>21:0003:000065:0001:0002:00</t>
  </si>
  <si>
    <t>21:0121:000066</t>
  </si>
  <si>
    <t>21:0003:000066:0001:0002:00</t>
  </si>
  <si>
    <t>21:0121:000067</t>
  </si>
  <si>
    <t>21:0003:000067:0001:0002:00</t>
  </si>
  <si>
    <t>21:0121:000068</t>
  </si>
  <si>
    <t>21:0003:000068:0001:0002:00</t>
  </si>
  <si>
    <t>21:0121:000069</t>
  </si>
  <si>
    <t>21:0003:000069:0001:0002:00</t>
  </si>
  <si>
    <t>21:0121:000070</t>
  </si>
  <si>
    <t>21:0003:000070:0001:0002:00</t>
  </si>
  <si>
    <t>21:0121:000071</t>
  </si>
  <si>
    <t>21:0003:000071:0001:0002:00</t>
  </si>
  <si>
    <t>21:0121:000072</t>
  </si>
  <si>
    <t>21:0003:000072:0001:0002:00</t>
  </si>
  <si>
    <t>21:0121:000073</t>
  </si>
  <si>
    <t>21:0003:000073:0001:0002:00</t>
  </si>
  <si>
    <t>21:0121:000074</t>
  </si>
  <si>
    <t>21:0003:000074:0001:0002:00</t>
  </si>
  <si>
    <t>21:0121:000075</t>
  </si>
  <si>
    <t>21:0003:000075:0001:0002:00</t>
  </si>
  <si>
    <t>21:0121:000076</t>
  </si>
  <si>
    <t>21:0003:000076:0001:0002:00</t>
  </si>
  <si>
    <t>21:0121:000077</t>
  </si>
  <si>
    <t>21:0003:000077:0001:0002:00</t>
  </si>
  <si>
    <t>21:0121:000078</t>
  </si>
  <si>
    <t>21:0003:000078:0001:0002:00</t>
  </si>
  <si>
    <t>21:0121:000079</t>
  </si>
  <si>
    <t>21:0003:000079:0001:0002:00</t>
  </si>
  <si>
    <t>21:0121:000080</t>
  </si>
  <si>
    <t>21:0003:000080:0001:0002:00</t>
  </si>
  <si>
    <t>21:0121:000081</t>
  </si>
  <si>
    <t>21:0003:000081:0001:0002:00</t>
  </si>
  <si>
    <t>21:0121:000082</t>
  </si>
  <si>
    <t>21:0003:000082:0001:0002:00</t>
  </si>
  <si>
    <t>21:0121:000083</t>
  </si>
  <si>
    <t>21:0003:000083:0001:0002:00</t>
  </si>
  <si>
    <t>21:0121:000084</t>
  </si>
  <si>
    <t>21:0003:000084:0001:0002:00</t>
  </si>
  <si>
    <t>21:0121:000085</t>
  </si>
  <si>
    <t>21:0003:000085:0001:0002:00</t>
  </si>
  <si>
    <t>21:0121:000086</t>
  </si>
  <si>
    <t>21:0003:000074:0002:0002:00</t>
  </si>
  <si>
    <t>21:0121:000087</t>
  </si>
  <si>
    <t>21:0003:000086:0001:0002:00</t>
  </si>
  <si>
    <t>21:0121:000088</t>
  </si>
  <si>
    <t>21:0003:000073:0002:0002:00</t>
  </si>
  <si>
    <t>21:0121:000089</t>
  </si>
  <si>
    <t>21:0003:000087:0001:0002:00</t>
  </si>
  <si>
    <t>21:0121:000090</t>
  </si>
  <si>
    <t>21:0003:000088:0001:0002:00</t>
  </si>
  <si>
    <t>21:0121:000091</t>
  </si>
  <si>
    <t>21:0003:000089:0001:0002:00</t>
  </si>
  <si>
    <t>21:0121:000092</t>
  </si>
  <si>
    <t>21:0003:000090:0001:0002:00</t>
  </si>
  <si>
    <t>21:0121:000093</t>
  </si>
  <si>
    <t>21:0003:000091:0001:0002:00</t>
  </si>
  <si>
    <t>21:0121:000094</t>
  </si>
  <si>
    <t>21:0003:000092:0001:0002:00</t>
  </si>
  <si>
    <t>21:0121:000095</t>
  </si>
  <si>
    <t>21:0003:000093:0001:0002:00</t>
  </si>
  <si>
    <t>21:0121:000096</t>
  </si>
  <si>
    <t>21:0003:000094:0001:0002:00</t>
  </si>
  <si>
    <t>21:0121:000097</t>
  </si>
  <si>
    <t>21:0003:000095:0001:0002:00</t>
  </si>
  <si>
    <t>21:0121:000098</t>
  </si>
  <si>
    <t>21:0003:000096:0001:0002:00</t>
  </si>
  <si>
    <t>21:0121:000099</t>
  </si>
  <si>
    <t>21:0003:000097:0001:0002:00</t>
  </si>
  <si>
    <t>21:0121:000100</t>
  </si>
  <si>
    <t>21:0003:000098:0001:0002:00</t>
  </si>
  <si>
    <t>21:0121:000101</t>
  </si>
  <si>
    <t>21:0003:000099:0001:0002:00</t>
  </si>
  <si>
    <t>21:0121:000102</t>
  </si>
  <si>
    <t>21:0003:000100:0001:0002:00</t>
  </si>
  <si>
    <t>21:0121:000103</t>
  </si>
  <si>
    <t>21:0003:000101:0001:0002:00</t>
  </si>
  <si>
    <t>21:0121:000104</t>
  </si>
  <si>
    <t>21:0003:000102:0001:0002:00</t>
  </si>
  <si>
    <t>21:0121:000105</t>
  </si>
  <si>
    <t>21:0003:000103:0001:0002:00</t>
  </si>
  <si>
    <t>21:0121:000106</t>
  </si>
  <si>
    <t>21:0003:000104:0001:0002:00</t>
  </si>
  <si>
    <t>21:0121:000107</t>
  </si>
  <si>
    <t>21:0003:000105:0001:0002:00</t>
  </si>
  <si>
    <t>21:0121:000108</t>
  </si>
  <si>
    <t>21:0003:000106:0001:0002:00</t>
  </si>
  <si>
    <t>21:0121:000109</t>
  </si>
  <si>
    <t>21:0003:000107:0001:0002:00</t>
  </si>
  <si>
    <t>21:0121:000110</t>
  </si>
  <si>
    <t>21:0003:000108:0001:0002:00</t>
  </si>
  <si>
    <t>21:0121:000111</t>
  </si>
  <si>
    <t>21:0003:000109:0001:0002:00</t>
  </si>
  <si>
    <t>21:0121:000112</t>
  </si>
  <si>
    <t>21:0003:000110:0001:0002:00</t>
  </si>
  <si>
    <t>21:0121:000113</t>
  </si>
  <si>
    <t>21:0003:000111:0001:0002:00</t>
  </si>
  <si>
    <t>21:0121:000114</t>
  </si>
  <si>
    <t>21:0003:000112:0001:0002:00</t>
  </si>
  <si>
    <t>21:0121:000115</t>
  </si>
  <si>
    <t>21:0003:000113:0001:0002:00</t>
  </si>
  <si>
    <t>21:0121:000116</t>
  </si>
  <si>
    <t>21:0003:000114:0001:0002:00</t>
  </si>
  <si>
    <t>21:0121:000117</t>
  </si>
  <si>
    <t>21:0003:000115:0001:0002:00</t>
  </si>
  <si>
    <t>21:0121:000118</t>
  </si>
  <si>
    <t>21:0003:000116:0001:0002:00</t>
  </si>
  <si>
    <t>21:0121:000119</t>
  </si>
  <si>
    <t>21:0003:000117:0001:0002:00</t>
  </si>
  <si>
    <t>21:0121:000120</t>
  </si>
  <si>
    <t>21:0003:000118:0001:0002:00</t>
  </si>
  <si>
    <t>21:0121:000121</t>
  </si>
  <si>
    <t>21:0003:000119:0001:0002:00</t>
  </si>
  <si>
    <t>21:0121:000122</t>
  </si>
  <si>
    <t>21:0003:000120:0001:0002:00</t>
  </si>
  <si>
    <t>21:0121:000123</t>
  </si>
  <si>
    <t>21:0003:000121:0001:0002:00</t>
  </si>
  <si>
    <t>21:0121:000124</t>
  </si>
  <si>
    <t>21:0003:000122:0001:0002:00</t>
  </si>
  <si>
    <t>21:0121:000125</t>
  </si>
  <si>
    <t>21:0003:000123:0001:0002:00</t>
  </si>
  <si>
    <t>21:0121:000126</t>
  </si>
  <si>
    <t>21:0003:000124:0001:0002:00</t>
  </si>
  <si>
    <t>21:0121:000127</t>
  </si>
  <si>
    <t>21:0003:000125:0001:0002:00</t>
  </si>
  <si>
    <t>21:0121:000128</t>
  </si>
  <si>
    <t>21:0003:000126:0001:0002:00</t>
  </si>
  <si>
    <t>21:0121:000129</t>
  </si>
  <si>
    <t>21:0003:000127:0001:0002:00</t>
  </si>
  <si>
    <t>21:0121:000130</t>
  </si>
  <si>
    <t>21:0003:000128:0001:0002:00</t>
  </si>
  <si>
    <t>21:0121:000131</t>
  </si>
  <si>
    <t>21:0003:000129:0001:0002:00</t>
  </si>
  <si>
    <t>21:0121:000132</t>
  </si>
  <si>
    <t>21:0003:000130:0001:0002:00</t>
  </si>
  <si>
    <t>21:0121:000133</t>
  </si>
  <si>
    <t>21:0003:000131:0001:0002:00</t>
  </si>
  <si>
    <t>21:0121:000134</t>
  </si>
  <si>
    <t>21:0003:000132:0001:0002:00</t>
  </si>
  <si>
    <t>21:0121:000135</t>
  </si>
  <si>
    <t>21:0003:000133:0001:0002:00</t>
  </si>
  <si>
    <t>21:0121:000136</t>
  </si>
  <si>
    <t>21:0003:000134:0001:0002:00</t>
  </si>
  <si>
    <t>21:0121:000137</t>
  </si>
  <si>
    <t>21:0003:000135:0001:0002:00</t>
  </si>
  <si>
    <t>21:0121:000138</t>
  </si>
  <si>
    <t>21:0003:000136:0001:0002:00</t>
  </si>
  <si>
    <t>21:0121:000139</t>
  </si>
  <si>
    <t>21:0003:000137:0001:0002:00</t>
  </si>
  <si>
    <t>21:0121:000140</t>
  </si>
  <si>
    <t>21:0003:000138:0001:0002:00</t>
  </si>
  <si>
    <t>21:0121:000141</t>
  </si>
  <si>
    <t>21:0003:000139:0001:0002:00</t>
  </si>
  <si>
    <t>21:0121:000142</t>
  </si>
  <si>
    <t>21:0003:000140:0001:0002:00</t>
  </si>
  <si>
    <t>21:0121:000143</t>
  </si>
  <si>
    <t>21:0003:000141:0001:0002:00</t>
  </si>
  <si>
    <t>21:0121:000144</t>
  </si>
  <si>
    <t>21:0003:000142:0001:0002:00</t>
  </si>
  <si>
    <t>21:0121:000145</t>
  </si>
  <si>
    <t>21:0003:000143:0001:0002:00</t>
  </si>
  <si>
    <t>21:0121:000146</t>
  </si>
  <si>
    <t>21:0003:000144:0001:0002:00</t>
  </si>
  <si>
    <t>21:0121:000147</t>
  </si>
  <si>
    <t>21:0003:000145:0001:0002:00</t>
  </si>
  <si>
    <t>21:0121:000148</t>
  </si>
  <si>
    <t>21:0003:000146:0001:0002:00</t>
  </si>
  <si>
    <t>21:0121:000149</t>
  </si>
  <si>
    <t>21:0003:000147:0001:0002:00</t>
  </si>
  <si>
    <t>21:0121:000150</t>
  </si>
  <si>
    <t>21:0003:000148:0001:0002:00</t>
  </si>
  <si>
    <t>21:0121:000151</t>
  </si>
  <si>
    <t>21:0003:000149:0001:0002:00</t>
  </si>
  <si>
    <t>21:0121:000152</t>
  </si>
  <si>
    <t>21:0003:000150:0001:0002:00</t>
  </si>
  <si>
    <t>21:0121:000153</t>
  </si>
  <si>
    <t>21:0003:000151:0001:0002:00</t>
  </si>
  <si>
    <t>21:0121:000154</t>
  </si>
  <si>
    <t>21:0003:000152:0001:0002:00</t>
  </si>
  <si>
    <t>21:0121:000155</t>
  </si>
  <si>
    <t>21:0003:000153:0001:0002:00</t>
  </si>
  <si>
    <t>21:0121:000156</t>
  </si>
  <si>
    <t>21:0003:000154:0001:0002:00</t>
  </si>
  <si>
    <t>21:0121:000157</t>
  </si>
  <si>
    <t>21:0003:000155:0001:0002:00</t>
  </si>
  <si>
    <t>21:0121:000158</t>
  </si>
  <si>
    <t>21:0003:000156:0001:0002:00</t>
  </si>
  <si>
    <t>21:0121:000159</t>
  </si>
  <si>
    <t>21:0003:000157:0001:0002:00</t>
  </si>
  <si>
    <t>21:0121:000160</t>
  </si>
  <si>
    <t>21:0003:000158:0001:0002:00</t>
  </si>
  <si>
    <t>21:0121:000161</t>
  </si>
  <si>
    <t>21:0003:000159:0001:0002:00</t>
  </si>
  <si>
    <t>21:0121:000162</t>
  </si>
  <si>
    <t>21:0003:000160:0001:0002:00</t>
  </si>
  <si>
    <t>21:0121:000163</t>
  </si>
  <si>
    <t>21:0003:000161:0001:0002:00</t>
  </si>
  <si>
    <t>21:0121:000164</t>
  </si>
  <si>
    <t>21:0003:000162:0001:0002:00</t>
  </si>
  <si>
    <t>21:0121:000165</t>
  </si>
  <si>
    <t>21:0003:000163:0001:0002:00</t>
  </si>
  <si>
    <t>21:0121:000166</t>
  </si>
  <si>
    <t>21:0003:000164:0001:0002:00</t>
  </si>
  <si>
    <t>21:0121:000167</t>
  </si>
  <si>
    <t>21:0003:000165:0001:0002:00</t>
  </si>
  <si>
    <t>21:0121:000168</t>
  </si>
  <si>
    <t>21:0003:000166:0001:0002:00</t>
  </si>
  <si>
    <t>21:0121:000169</t>
  </si>
  <si>
    <t>21:0003:000167:0001:0002:00</t>
  </si>
  <si>
    <t>21:0121:000170</t>
  </si>
  <si>
    <t>21:0003:000168:0001:0002:00</t>
  </si>
  <si>
    <t>21:0121:000171</t>
  </si>
  <si>
    <t>21:0003:000169:0001:0002:00</t>
  </si>
  <si>
    <t>21:0121:000172</t>
  </si>
  <si>
    <t>21:0003:000170:0001:0002:00</t>
  </si>
  <si>
    <t>21:0121:000173</t>
  </si>
  <si>
    <t>21:0003:000171:0001:0002:00</t>
  </si>
  <si>
    <t>21:0121:000174</t>
  </si>
  <si>
    <t>21:0003:000172:0001:0002:00</t>
  </si>
  <si>
    <t>21:0121:000175</t>
  </si>
  <si>
    <t>21:0003:000173:0001:0002:00</t>
  </si>
  <si>
    <t>21:0121:000176</t>
  </si>
  <si>
    <t>21:0003:000174:0001:0002:00</t>
  </si>
  <si>
    <t>21:0121:000177</t>
  </si>
  <si>
    <t>21:0003:000175:0001:0002:00</t>
  </si>
  <si>
    <t>21:0121:000178</t>
  </si>
  <si>
    <t>21:0003:000176:0001:0002:00</t>
  </si>
  <si>
    <t>21:0121:000179</t>
  </si>
  <si>
    <t>21:0003:000177:0001:0002:00</t>
  </si>
  <si>
    <t>21:0121:000180</t>
  </si>
  <si>
    <t>21:0003:000178:0001:0002:00</t>
  </si>
  <si>
    <t>21:0121:000181</t>
  </si>
  <si>
    <t>21:0003:000179:0001:0002:00</t>
  </si>
  <si>
    <t>21:0121:000182</t>
  </si>
  <si>
    <t>21:0003:000180:0001:0002:00</t>
  </si>
  <si>
    <t>21:0121:000183</t>
  </si>
  <si>
    <t>21:0003:000181:0001:0002:00</t>
  </si>
  <si>
    <t>21:0121:000184</t>
  </si>
  <si>
    <t>21:0003:000182:0001:0002:00</t>
  </si>
  <si>
    <t>21:0121:000185</t>
  </si>
  <si>
    <t>21:0003:000183:0001:0002:00</t>
  </si>
  <si>
    <t>21:0121:000186</t>
  </si>
  <si>
    <t>21:0003:000184:0001:0002:00</t>
  </si>
  <si>
    <t>21:0121:000187</t>
  </si>
  <si>
    <t>21:0003:000185:0001:0002:00</t>
  </si>
  <si>
    <t>21:0121:000188</t>
  </si>
  <si>
    <t>21:0003:000186:0001:0002:00</t>
  </si>
  <si>
    <t>21:0121:000189</t>
  </si>
  <si>
    <t>21:0003:000187:0001:0002:00</t>
  </si>
  <si>
    <t>91KY1120</t>
  </si>
  <si>
    <t>21:0121:000190</t>
  </si>
  <si>
    <t>21:0003:000188</t>
  </si>
  <si>
    <t>21:0003:000188:0001:0002:00</t>
  </si>
  <si>
    <t>21:0121:000191</t>
  </si>
  <si>
    <t>21:0003:000189:0001:0002:00</t>
  </si>
  <si>
    <t>21:0121:000192</t>
  </si>
  <si>
    <t>21:0003:000190:0001:0002:00</t>
  </si>
  <si>
    <t>21:0121:000193</t>
  </si>
  <si>
    <t>21:0003:000191:0001:0002:00</t>
  </si>
  <si>
    <t>21:0121:000194</t>
  </si>
  <si>
    <t>21:0003:000192:0001:0002:00</t>
  </si>
  <si>
    <t>21:0121:000195</t>
  </si>
  <si>
    <t>21:0003:000193:0001:0002:00</t>
  </si>
  <si>
    <t>21:0121:000196</t>
  </si>
  <si>
    <t>21:0003:000194:0001:0002:00</t>
  </si>
  <si>
    <t>21:0121:000197</t>
  </si>
  <si>
    <t>21:0003:000195:0001:0002:00</t>
  </si>
  <si>
    <t>21:0121:000198</t>
  </si>
  <si>
    <t>21:0003:000196:0001:0002:00</t>
  </si>
  <si>
    <t>21:0121:000199</t>
  </si>
  <si>
    <t>21:0003:000197:0001:0002:00</t>
  </si>
  <si>
    <t>21:0121:000200</t>
  </si>
  <si>
    <t>21:0003:000198:0001:0002:00</t>
  </si>
  <si>
    <t>21:0121:000201</t>
  </si>
  <si>
    <t>21:0003:000199:0001:0002:00</t>
  </si>
  <si>
    <t>21:0121:000202</t>
  </si>
  <si>
    <t>21:0003:000200:0001:0002:00</t>
  </si>
  <si>
    <t>21:0121:000203</t>
  </si>
  <si>
    <t>21:0003:000201:0001:0002:00</t>
  </si>
  <si>
    <t>21:0121:000204</t>
  </si>
  <si>
    <t>21:0003:000202:0001:0002:00</t>
  </si>
  <si>
    <t>21:0121:000205</t>
  </si>
  <si>
    <t>21:0003:000203:0001:0002:00</t>
  </si>
  <si>
    <t>21:0121:000206</t>
  </si>
  <si>
    <t>21:0003:000204:0001:0002:00</t>
  </si>
  <si>
    <t>21:0121:000207</t>
  </si>
  <si>
    <t>21:0003:000205:0001:0002:00</t>
  </si>
  <si>
    <t>21:0121:000208</t>
  </si>
  <si>
    <t>21:0003:000206:0001:0002:00</t>
  </si>
  <si>
    <t>21:0121:000209</t>
  </si>
  <si>
    <t>21:0003:000207:0001:0002:00</t>
  </si>
  <si>
    <t>21:0121:000210</t>
  </si>
  <si>
    <t>21:0003:000208:0001:0002:00</t>
  </si>
  <si>
    <t>21:0121:000211</t>
  </si>
  <si>
    <t>21:0003:000209:0001:0002:00</t>
  </si>
  <si>
    <t>21:0121:000212</t>
  </si>
  <si>
    <t>21:0003:000210:0001:0002:00</t>
  </si>
  <si>
    <t>21:0121:000213</t>
  </si>
  <si>
    <t>21:0003:000211:0001:0002:00</t>
  </si>
  <si>
    <t>21:0121:000214</t>
  </si>
  <si>
    <t>21:0003:000212:0001:0002:00</t>
  </si>
  <si>
    <t>21:0121:000215</t>
  </si>
  <si>
    <t>21:0003:000213:0001:0002:00</t>
  </si>
  <si>
    <t>21:0121:000216</t>
  </si>
  <si>
    <t>21:0003:000214:0001:0002:00</t>
  </si>
  <si>
    <t>21:0121:000217</t>
  </si>
  <si>
    <t>21:0003:000215:0001:0002:00</t>
  </si>
  <si>
    <t>21:0121:000218</t>
  </si>
  <si>
    <t>21:0003:000216:0001:0002:00</t>
  </si>
  <si>
    <t>21:0121:000219</t>
  </si>
  <si>
    <t>21:0003:000217:0001:0002:00</t>
  </si>
  <si>
    <t>21:0121:000220</t>
  </si>
  <si>
    <t>21:0003:000219:0001:0002:00</t>
  </si>
  <si>
    <t>21:0121:000221</t>
  </si>
  <si>
    <t>21:0003:000220:0001:0002:00</t>
  </si>
  <si>
    <t>21:0121:000222</t>
  </si>
  <si>
    <t>21:0003:000221:0001:0002:00</t>
  </si>
  <si>
    <t>21:0121:000223</t>
  </si>
  <si>
    <t>21:0003:000222:0001:0002:00</t>
  </si>
  <si>
    <t>21:0121:000224</t>
  </si>
  <si>
    <t>21:0003:000223:0001:0002:00</t>
  </si>
  <si>
    <t>21:0121:000225</t>
  </si>
  <si>
    <t>21:0003:000224:0001:0002:00</t>
  </si>
  <si>
    <t>21:0121:000226</t>
  </si>
  <si>
    <t>21:0003:000225:0001:0002:00</t>
  </si>
  <si>
    <t>21:0121:000227</t>
  </si>
  <si>
    <t>21:0003:000226:0001:0002:00</t>
  </si>
  <si>
    <t>21:0121:000228</t>
  </si>
  <si>
    <t>21:0003:000227:0001:0002:00</t>
  </si>
  <si>
    <t>21:0121:000229</t>
  </si>
  <si>
    <t>21:0003:000228:0001:0002:00</t>
  </si>
  <si>
    <t>21:0121:000230</t>
  </si>
  <si>
    <t>21:0003:000229:0001:0002:00</t>
  </si>
  <si>
    <t>21:0121:000231</t>
  </si>
  <si>
    <t>21:0003:000230:0001:0002:00</t>
  </si>
  <si>
    <t>21:0121:000232</t>
  </si>
  <si>
    <t>21:0003:000231:0001:0002:00</t>
  </si>
  <si>
    <t>21:0121:000233</t>
  </si>
  <si>
    <t>21:0003:000232:0001:0002:00</t>
  </si>
  <si>
    <t>21:0121:000234</t>
  </si>
  <si>
    <t>21:0003:000233:0001:0002:00</t>
  </si>
  <si>
    <t>21:0121:000235</t>
  </si>
  <si>
    <t>21:0003:000234:0001:0002:00</t>
  </si>
  <si>
    <t>21:0121:000236</t>
  </si>
  <si>
    <t>21:0003:000235:0001:0002:00</t>
  </si>
  <si>
    <t>21:0121:000237</t>
  </si>
  <si>
    <t>21:0003:000236:0001:0002:00</t>
  </si>
  <si>
    <t>21:0121:000238</t>
  </si>
  <si>
    <t>21:0003:000237:0001:0002:00</t>
  </si>
  <si>
    <t>21:0121:000239</t>
  </si>
  <si>
    <t>21:0003:000238:0001:0002:00</t>
  </si>
  <si>
    <t>21:0121:000240</t>
  </si>
  <si>
    <t>21:0003:000239:0001:0002:00</t>
  </si>
  <si>
    <t>21:0121:000241</t>
  </si>
  <si>
    <t>21:0003:000240:0001:0002:00</t>
  </si>
  <si>
    <t>21:0121:000242</t>
  </si>
  <si>
    <t>21:0003:000241:0001:0002:00</t>
  </si>
  <si>
    <t>21:0121:000243</t>
  </si>
  <si>
    <t>21:0003:000242:0001:0002:00</t>
  </si>
  <si>
    <t>21:0121:000244</t>
  </si>
  <si>
    <t>21:0003:000243:0001:0002:00</t>
  </si>
  <si>
    <t>21:0121:000245</t>
  </si>
  <si>
    <t>21:0003:000244:0001:0002:00</t>
  </si>
  <si>
    <t>21:0121:000246</t>
  </si>
  <si>
    <t>21:0003:000245:0001:0002:00</t>
  </si>
  <si>
    <t>21:0121:000247</t>
  </si>
  <si>
    <t>21:0003:000246:0001:0002:00</t>
  </si>
  <si>
    <t>21:0121:000248</t>
  </si>
  <si>
    <t>21:0003:000247:0001:0002:00</t>
  </si>
  <si>
    <t>21:0121:000249</t>
  </si>
  <si>
    <t>21:0003:000248:0001:0002:00</t>
  </si>
  <si>
    <t>21:0121:000250</t>
  </si>
  <si>
    <t>21:0003:000249:0001:0002:00</t>
  </si>
  <si>
    <t>21:0121:000251</t>
  </si>
  <si>
    <t>21:0003:000250:0001:0002:00</t>
  </si>
  <si>
    <t>21:0121:000252</t>
  </si>
  <si>
    <t>21:0003:000251:0001:0002:00</t>
  </si>
  <si>
    <t>21:0121:000253</t>
  </si>
  <si>
    <t>21:0003:000252:0001:0002:00</t>
  </si>
  <si>
    <t>21:0121:000254</t>
  </si>
  <si>
    <t>21:0003:000253:0001:0002:00</t>
  </si>
  <si>
    <t>21:0121:000255</t>
  </si>
  <si>
    <t>21:0003:000254:0001:0002:00</t>
  </si>
  <si>
    <t>21:0121:000256</t>
  </si>
  <si>
    <t>21:0003:000255:0001:0002:00</t>
  </si>
  <si>
    <t>21:0121:000257</t>
  </si>
  <si>
    <t>21:0003:000256:0001:0002:00</t>
  </si>
  <si>
    <t>21:0121:000258</t>
  </si>
  <si>
    <t>21:0003:000257:0001:0002:00</t>
  </si>
  <si>
    <t>21:0121:000259</t>
  </si>
  <si>
    <t>21:0003:000258:0001:0002:00</t>
  </si>
  <si>
    <t>21:0121:000260</t>
  </si>
  <si>
    <t>21:0003:000259:0001:0002:00</t>
  </si>
  <si>
    <t>21:0121:000261</t>
  </si>
  <si>
    <t>21:0003:000260:0001:0002:00</t>
  </si>
  <si>
    <t>21:0121:000262</t>
  </si>
  <si>
    <t>21:0003:000261:0001:0002:00</t>
  </si>
  <si>
    <t>21:0121:000263</t>
  </si>
  <si>
    <t>21:0003:000262:0001:0002:00</t>
  </si>
  <si>
    <t>21:0121:000264</t>
  </si>
  <si>
    <t>21:0003:000263:0001:0002:00</t>
  </si>
  <si>
    <t>21:0121:000265</t>
  </si>
  <si>
    <t>21:0003:000264:0001:0002:00</t>
  </si>
  <si>
    <t>21:0121:000266</t>
  </si>
  <si>
    <t>21:0003:000265:0001:0002:00</t>
  </si>
  <si>
    <t>21:0121:000267</t>
  </si>
  <si>
    <t>21:0003:000266:0001:0002:00</t>
  </si>
  <si>
    <t>21:0121:000268</t>
  </si>
  <si>
    <t>21:0003:000267:0001:0002:00</t>
  </si>
  <si>
    <t>21:0121:000269</t>
  </si>
  <si>
    <t>21:0003:000268:0001:0002:00</t>
  </si>
  <si>
    <t>21:0121:000270</t>
  </si>
  <si>
    <t>21:0003:000269:0001:0002:00</t>
  </si>
  <si>
    <t>21:0121:000271</t>
  </si>
  <si>
    <t>21:0003:000270:0001:0002:00</t>
  </si>
  <si>
    <t>21:0121:000272</t>
  </si>
  <si>
    <t>21:0003:000051:0002:0002:00</t>
  </si>
  <si>
    <t>21:0121:000273</t>
  </si>
  <si>
    <t>21:0003:000271:0001:0002:00</t>
  </si>
  <si>
    <t>21:0121:000274</t>
  </si>
  <si>
    <t>21:0003:000272:0001:0002:00</t>
  </si>
  <si>
    <t>21:0121:000275</t>
  </si>
  <si>
    <t>21:0003:000273:0001:0002:00</t>
  </si>
  <si>
    <t>21:0121:000276</t>
  </si>
  <si>
    <t>21:0003:000274:0001:0002:00</t>
  </si>
  <si>
    <t>21:0121:000277</t>
  </si>
  <si>
    <t>21:0003:000275:0001:0002:00</t>
  </si>
  <si>
    <t>21:0121:000278</t>
  </si>
  <si>
    <t>21:0003:000276:0001:0002:00</t>
  </si>
  <si>
    <t>21:0121:000279</t>
  </si>
  <si>
    <t>21:0003:000277:0001:0002:00</t>
  </si>
  <si>
    <t>21:0121:000280</t>
  </si>
  <si>
    <t>21:0003:000278:0001:0002:00</t>
  </si>
  <si>
    <t>21:0121:000281</t>
  </si>
  <si>
    <t>21:0003:000279:0001:0002:00</t>
  </si>
  <si>
    <t>21:0121:000282</t>
  </si>
  <si>
    <t>21:0003:000280:0001:0002:00</t>
  </si>
  <si>
    <t>21:0121:000283</t>
  </si>
  <si>
    <t>21:0003:000281:0001:0002:00</t>
  </si>
  <si>
    <t>21:0121:000284</t>
  </si>
  <si>
    <t>21:0003:000282:0001:0002:00</t>
  </si>
  <si>
    <t>21:0121:000285</t>
  </si>
  <si>
    <t>21:0003:000283:0001:0002:00</t>
  </si>
  <si>
    <t>21:0121:000286</t>
  </si>
  <si>
    <t>21:0003:000284:0001:0002:00</t>
  </si>
  <si>
    <t>21:0121:000287</t>
  </si>
  <si>
    <t>21:0003:000285:0001:0002:00</t>
  </si>
  <si>
    <t>21:0121:000288</t>
  </si>
  <si>
    <t>21:0003:000286:0001:0002:00</t>
  </si>
  <si>
    <t>21:0121:000289</t>
  </si>
  <si>
    <t>21:0003:000287:0001:0002:00</t>
  </si>
  <si>
    <t>21:0121:000290</t>
  </si>
  <si>
    <t>21:0003:000288:0001:0002:00</t>
  </si>
  <si>
    <t>21:0121:000291</t>
  </si>
  <si>
    <t>21:0003:000289:0001:0002:00</t>
  </si>
  <si>
    <t>21:0121:000292</t>
  </si>
  <si>
    <t>21:0003:000290:0001:0002:00</t>
  </si>
  <si>
    <t>21:0121:000293</t>
  </si>
  <si>
    <t>21:0003:000291:0001:0002:00</t>
  </si>
  <si>
    <t>21:0121:000294</t>
  </si>
  <si>
    <t>21:0003:000292:0001:0002:00</t>
  </si>
  <si>
    <t>21:0121:000295</t>
  </si>
  <si>
    <t>21:0003:000293:0001:0002:00</t>
  </si>
  <si>
    <t>21:0121:000296</t>
  </si>
  <si>
    <t>21:0003:000294:0001:0002:00</t>
  </si>
  <si>
    <t>21:0121:000297</t>
  </si>
  <si>
    <t>21:0003:000295:0001:0002:00</t>
  </si>
  <si>
    <t>21:0121:000298</t>
  </si>
  <si>
    <t>21:0003:000296:0001:0002:00</t>
  </si>
  <si>
    <t>21:0121:000299</t>
  </si>
  <si>
    <t>21:0003:000297:0001:0002:00</t>
  </si>
  <si>
    <t>21:0121:000300</t>
  </si>
  <si>
    <t>21:0003:000298:0001:0002:00</t>
  </si>
  <si>
    <t>21:0121:000301</t>
  </si>
  <si>
    <t>21:0003:000299:0001:0002:00</t>
  </si>
  <si>
    <t>21:0121:000302</t>
  </si>
  <si>
    <t>21:0003:000300:0001:0002:00</t>
  </si>
  <si>
    <t>21:0121:000303</t>
  </si>
  <si>
    <t>21:0003:000242:0002:0002:00</t>
  </si>
  <si>
    <t>21:0121:000304</t>
  </si>
  <si>
    <t>21:0003:000301:0001:0002:00</t>
  </si>
  <si>
    <t>21:0121:000305</t>
  </si>
  <si>
    <t>21:0003:000302:0001:0002:00</t>
  </si>
  <si>
    <t>21:0121:000306</t>
  </si>
  <si>
    <t>21:0003:000303:0001:0002:00</t>
  </si>
  <si>
    <t>21:0121:000307</t>
  </si>
  <si>
    <t>21:0003:000304:0001:0002:00</t>
  </si>
  <si>
    <t>21:0121:000308</t>
  </si>
  <si>
    <t>21:0003:000305:0001:0002:00</t>
  </si>
  <si>
    <t>21:0121:000309</t>
  </si>
  <si>
    <t>21:0003:000306:0001:0002:00</t>
  </si>
  <si>
    <t>21:0121:000310</t>
  </si>
  <si>
    <t>21:0003:000307:0001:0002:00</t>
  </si>
  <si>
    <t>21:0121:000311</t>
  </si>
  <si>
    <t>21:0003:000308:0001:0002:00</t>
  </si>
  <si>
    <t>21:0121:000312</t>
  </si>
  <si>
    <t>21:0003:000309:0001:0002:00</t>
  </si>
  <si>
    <t>21:0121:000313</t>
  </si>
  <si>
    <t>21:0003:000310:0001:0002:00</t>
  </si>
  <si>
    <t>21:0121:000314</t>
  </si>
  <si>
    <t>21:0003:000311:0001:0002:00</t>
  </si>
  <si>
    <t>21:0121:000315</t>
  </si>
  <si>
    <t>21:0003:000312:0001:0002:00</t>
  </si>
  <si>
    <t>21:0121:000316</t>
  </si>
  <si>
    <t>21:0003:000313:0001:0002:00</t>
  </si>
  <si>
    <t>21:0121:000317</t>
  </si>
  <si>
    <t>21:0003:000314:0001:0002:00</t>
  </si>
  <si>
    <t>21:0121:000318</t>
  </si>
  <si>
    <t>21:0003:000315:0001:0002:00</t>
  </si>
  <si>
    <t>21:0121:000319</t>
  </si>
  <si>
    <t>21:0003:000316:0001:0002:00</t>
  </si>
  <si>
    <t>21:0121:000320</t>
  </si>
  <si>
    <t>21:0003:000317:0001:0002:00</t>
  </si>
  <si>
    <t>21:0121:000321</t>
  </si>
  <si>
    <t>21:0003:000318:0001:0002:00</t>
  </si>
  <si>
    <t>21:0121:000322</t>
  </si>
  <si>
    <t>21:0003:000319:0001:0002:00</t>
  </si>
  <si>
    <t>21:0121:000323</t>
  </si>
  <si>
    <t>21:0003:000320:0001:0002:00</t>
  </si>
  <si>
    <t>21:0121:000324</t>
  </si>
  <si>
    <t>21:0003:000321:0001:0002:00</t>
  </si>
  <si>
    <t>21:0121:000325</t>
  </si>
  <si>
    <t>21:0003:000322:0001:0002:00</t>
  </si>
  <si>
    <t>21:0121:000326</t>
  </si>
  <si>
    <t>21:0003:000323:0001:0002:00</t>
  </si>
  <si>
    <t>21:0121:000327</t>
  </si>
  <si>
    <t>21:0003:000324:0001:0002:00</t>
  </si>
  <si>
    <t>21:0121:000328</t>
  </si>
  <si>
    <t>21:0003:000325:0001:0002:00</t>
  </si>
  <si>
    <t>21:0121:000329</t>
  </si>
  <si>
    <t>21:0003:000326:0001:0002:00</t>
  </si>
  <si>
    <t>21:0121:000330</t>
  </si>
  <si>
    <t>21:0003:000327:0001:0002:00</t>
  </si>
  <si>
    <t>21:0121:000331</t>
  </si>
  <si>
    <t>21:0003:000328:0001:0002:00</t>
  </si>
  <si>
    <t>21:0121:000332</t>
  </si>
  <si>
    <t>21:0003:000329:0001:0002:00</t>
  </si>
  <si>
    <t>21:0121:000333</t>
  </si>
  <si>
    <t>21:0003:000330:0001:0002:00</t>
  </si>
  <si>
    <t>21:0121:000334</t>
  </si>
  <si>
    <t>21:0003:000331:0001:0002:00</t>
  </si>
  <si>
    <t>21:0121:000335</t>
  </si>
  <si>
    <t>21:0003:000332:0001:0002:00</t>
  </si>
  <si>
    <t>21:0121:000336</t>
  </si>
  <si>
    <t>21:0003:000333:0001:0002:00</t>
  </si>
  <si>
    <t>21:0121:000337</t>
  </si>
  <si>
    <t>21:0003:000334:0001:0002:00</t>
  </si>
  <si>
    <t>21:0121:000338</t>
  </si>
  <si>
    <t>21:0003:000335:0001:0002:00</t>
  </si>
  <si>
    <t>21:0121:000339</t>
  </si>
  <si>
    <t>21:0003:000336:0001:0002:00</t>
  </si>
  <si>
    <t>21:0121:000340</t>
  </si>
  <si>
    <t>21:0003:000337:0001:0002:00</t>
  </si>
  <si>
    <t>21:0121:000341</t>
  </si>
  <si>
    <t>21:0003:000338:0001:0002:00</t>
  </si>
  <si>
    <t>21:0121:000342</t>
  </si>
  <si>
    <t>21:0003:000339:0001:0002:00</t>
  </si>
  <si>
    <t>21:0121:000343</t>
  </si>
  <si>
    <t>21:0003:000340:0001:0002:00</t>
  </si>
  <si>
    <t>21:0121:000344</t>
  </si>
  <si>
    <t>21:0003:000341:0001:0002:00</t>
  </si>
  <si>
    <t>21:0121:000345</t>
  </si>
  <si>
    <t>21:0003:000342:0001:0002:00</t>
  </si>
  <si>
    <t>21:0121:000346</t>
  </si>
  <si>
    <t>21:0003:000343:0001:0002:00</t>
  </si>
  <si>
    <t>21:0121:000347</t>
  </si>
  <si>
    <t>21:0003:000344:0001:0002:00</t>
  </si>
  <si>
    <t>21:0121:000348</t>
  </si>
  <si>
    <t>21:0003:000345:0001:0002:00</t>
  </si>
  <si>
    <t>21:0121:000349</t>
  </si>
  <si>
    <t>21:0003:000346:0001:0002:00</t>
  </si>
  <si>
    <t>21:0121:000350</t>
  </si>
  <si>
    <t>21:0003:000347:0001:0002:00</t>
  </si>
  <si>
    <t>21:0121:000351</t>
  </si>
  <si>
    <t>21:0003:000348:0001:0002:00</t>
  </si>
  <si>
    <t>21:0121:000352</t>
  </si>
  <si>
    <t>21:0003:000349:0001:0002:00</t>
  </si>
  <si>
    <t>21:0121:000353</t>
  </si>
  <si>
    <t>21:0003:000350:0001:0002:00</t>
  </si>
  <si>
    <t>21:0121:000354</t>
  </si>
  <si>
    <t>21:0003:000351:0001:0002:00</t>
  </si>
  <si>
    <t>21:0121:000355</t>
  </si>
  <si>
    <t>21:0003:000352:0001:0002:00</t>
  </si>
  <si>
    <t>21:0121:000356</t>
  </si>
  <si>
    <t>21:0003:000353:0001:0002:00</t>
  </si>
  <si>
    <t>21:0121:000357</t>
  </si>
  <si>
    <t>21:0003:000354:0001:0002:00</t>
  </si>
  <si>
    <t>21:0121:000358</t>
  </si>
  <si>
    <t>21:0003:000355:0001:0002:00</t>
  </si>
  <si>
    <t>21:0121:000359</t>
  </si>
  <si>
    <t>21:0003:000356:0001:0002:00</t>
  </si>
  <si>
    <t>21:0121:000360</t>
  </si>
  <si>
    <t>21:0003:000357:0001:0002:00</t>
  </si>
  <si>
    <t>21:0121:000361</t>
  </si>
  <si>
    <t>21:0003:000358:0001:0002:00</t>
  </si>
  <si>
    <t>21:0121:000362</t>
  </si>
  <si>
    <t>21:0003:000359:0001:0002:00</t>
  </si>
  <si>
    <t>21:0121:000363</t>
  </si>
  <si>
    <t>21:0003:000360:0001:0002:00</t>
  </si>
  <si>
    <t>21:0121:000364</t>
  </si>
  <si>
    <t>21:0003:000361:0001:0002:00</t>
  </si>
  <si>
    <t>21:0121:000365</t>
  </si>
  <si>
    <t>21:0003:000362:0001:0002:00</t>
  </si>
  <si>
    <t>21:0121:000366</t>
  </si>
  <si>
    <t>21:0003:000363:0001:0002:00</t>
  </si>
  <si>
    <t>21:0121:000367</t>
  </si>
  <si>
    <t>21:0003:000364:0001:0002:00</t>
  </si>
  <si>
    <t>21:0121:000368</t>
  </si>
  <si>
    <t>21:0003:000365:0001:0002:00</t>
  </si>
  <si>
    <t>21:0121:000369</t>
  </si>
  <si>
    <t>21:0003:000366:0001:0002:00</t>
  </si>
  <si>
    <t>21:0121:000370</t>
  </si>
  <si>
    <t>21:0003:000367:0001:0002:00</t>
  </si>
  <si>
    <t>21:0121:000371</t>
  </si>
  <si>
    <t>21:0003:000368:0001:0002:00</t>
  </si>
  <si>
    <t>21:0121:000372</t>
  </si>
  <si>
    <t>21:0003:000369:0001:0002:00</t>
  </si>
  <si>
    <t>21:0121:000373</t>
  </si>
  <si>
    <t>21:0003:000370:0001:0002:00</t>
  </si>
  <si>
    <t>21:0121:000374</t>
  </si>
  <si>
    <t>21:0003:000371:0001:0002:00</t>
  </si>
  <si>
    <t>21:0121:000375</t>
  </si>
  <si>
    <t>21:0003:000372:0001:0002:00</t>
  </si>
  <si>
    <t>21:0121:000376</t>
  </si>
  <si>
    <t>21:0003:000373:0001:0002:00</t>
  </si>
  <si>
    <t>21:0121:000377</t>
  </si>
  <si>
    <t>21:0003:000374:0001:0002:00</t>
  </si>
  <si>
    <t>21:0121:000378</t>
  </si>
  <si>
    <t>21:0003:000375:0001:0002:00</t>
  </si>
  <si>
    <t>21:0121:000379</t>
  </si>
  <si>
    <t>21:0003:000376:0001:0002:00</t>
  </si>
  <si>
    <t>21:0121:000380</t>
  </si>
  <si>
    <t>21:0003:000377:0001:0002:00</t>
  </si>
  <si>
    <t>21:0121:000381</t>
  </si>
  <si>
    <t>21:0003:000378:0001:0002:00</t>
  </si>
  <si>
    <t>21:0121:000382</t>
  </si>
  <si>
    <t>21:0003:000379:0001:0002:00</t>
  </si>
  <si>
    <t>21:0121:000383</t>
  </si>
  <si>
    <t>21:0003:000380:0001:0002:00</t>
  </si>
  <si>
    <t>21:0121:000384</t>
  </si>
  <si>
    <t>21:0003:000381:0001:0002:00</t>
  </si>
  <si>
    <t>21:0121:000385</t>
  </si>
  <si>
    <t>21:0003:000382:0001:0002:00</t>
  </si>
  <si>
    <t>21:0121:000386</t>
  </si>
  <si>
    <t>21:0003:000383:0001:0002:00</t>
  </si>
  <si>
    <t>21:0121:000387</t>
  </si>
  <si>
    <t>21:0003:000384:0001:0002:00</t>
  </si>
  <si>
    <t>21:0121:000388</t>
  </si>
  <si>
    <t>21:0003:000385:0001:0002:00</t>
  </si>
  <si>
    <t>21:0121:000389</t>
  </si>
  <si>
    <t>21:0003:000386:0001:0002:00</t>
  </si>
  <si>
    <t>21:0121:000390</t>
  </si>
  <si>
    <t>21:0003:000387:0001:0002:00</t>
  </si>
  <si>
    <t>21:0121:000391</t>
  </si>
  <si>
    <t>21:0003:000388:0001:0002:00</t>
  </si>
  <si>
    <t>21:0121:000392</t>
  </si>
  <si>
    <t>21:0003:000389:0001:0002:00</t>
  </si>
  <si>
    <t>21:0121:000393</t>
  </si>
  <si>
    <t>21:0003:000390:0001:0002:00</t>
  </si>
  <si>
    <t>21:0121:000394</t>
  </si>
  <si>
    <t>21:0003:000391:0001:0002:00</t>
  </si>
  <si>
    <t>21:0121:000395</t>
  </si>
  <si>
    <t>21:0003:000392:0001:0002:00</t>
  </si>
  <si>
    <t>21:0121:000396</t>
  </si>
  <si>
    <t>21:0003:000393:0001:0002:00</t>
  </si>
  <si>
    <t>21:0121:000397</t>
  </si>
  <si>
    <t>21:0003:000394:0001:0002:00</t>
  </si>
  <si>
    <t>21:0121:000398</t>
  </si>
  <si>
    <t>21:0003:000395:0001:0002:00</t>
  </si>
  <si>
    <t>21:0121:000399</t>
  </si>
  <si>
    <t>21:0003:000396:0001:0002:00</t>
  </si>
  <si>
    <t>21:0121:000400</t>
  </si>
  <si>
    <t>21:0003:000397:0001:0002:00</t>
  </si>
  <si>
    <t>21:0121:000401</t>
  </si>
  <si>
    <t>21:0003:000398:0001:0002:00</t>
  </si>
  <si>
    <t>21:0121:000402</t>
  </si>
  <si>
    <t>21:0003:000399:0001:0002:00</t>
  </si>
  <si>
    <t>21:0121:000403</t>
  </si>
  <si>
    <t>21:0003:000400:0001:0002:00</t>
  </si>
  <si>
    <t>21:0121:000404</t>
  </si>
  <si>
    <t>21:0003:000400:0002:0002:00</t>
  </si>
  <si>
    <t>21:0121:000405</t>
  </si>
  <si>
    <t>21:0003:000401:0001:0002:00</t>
  </si>
  <si>
    <t>21:0121:000406</t>
  </si>
  <si>
    <t>21:0003:000402:0001:0002:00</t>
  </si>
  <si>
    <t>21:0121:000407</t>
  </si>
  <si>
    <t>21:0003:000403:0001:0002:00</t>
  </si>
  <si>
    <t>21:0121:000408</t>
  </si>
  <si>
    <t>21:0003:000404:0001:0002:00</t>
  </si>
  <si>
    <t>21:0121:000409</t>
  </si>
  <si>
    <t>21:0003:000405:0001:0002:00</t>
  </si>
  <si>
    <t>21:0121:000410</t>
  </si>
  <si>
    <t>21:0003:000406:0001:0002:00</t>
  </si>
  <si>
    <t>21:0121:000411</t>
  </si>
  <si>
    <t>21:0003:000407:0001:0002:00</t>
  </si>
  <si>
    <t>21:0121:000412</t>
  </si>
  <si>
    <t>21:0003:000408:0001:0002:00</t>
  </si>
  <si>
    <t>21:0121:000413</t>
  </si>
  <si>
    <t>21:0003:000409:0001:0002:00</t>
  </si>
  <si>
    <t>21:0121:000414</t>
  </si>
  <si>
    <t>21:0003:000410:0001:0002:00</t>
  </si>
  <si>
    <t>21:0121:000415</t>
  </si>
  <si>
    <t>21:0003:000411:0001:0002:00</t>
  </si>
  <si>
    <t>21:0121:000416</t>
  </si>
  <si>
    <t>21:0003:000412:0001:0002:00</t>
  </si>
  <si>
    <t>21:0121:000417</t>
  </si>
  <si>
    <t>21:0003:000413:0001:0002:00</t>
  </si>
  <si>
    <t>21:0121:000418</t>
  </si>
  <si>
    <t>21:0003:000414:0001:0002:00</t>
  </si>
  <si>
    <t>21:0121:000419</t>
  </si>
  <si>
    <t>21:0003:000415:0001:0002:00</t>
  </si>
  <si>
    <t>21:0121:000420</t>
  </si>
  <si>
    <t>21:0003:000416:0001:0002:00</t>
  </si>
  <si>
    <t>21:0121:000421</t>
  </si>
  <si>
    <t>21:0003:000417:0001:0002:00</t>
  </si>
  <si>
    <t>21:0121:000422</t>
  </si>
  <si>
    <t>21:0003:000418:0001:0002:00</t>
  </si>
  <si>
    <t>21:0121:000423</t>
  </si>
  <si>
    <t>21:0003:000419:0001:0002:00</t>
  </si>
  <si>
    <t>21:0121:000424</t>
  </si>
  <si>
    <t>21:0003:000420:0001:0002:00</t>
  </si>
  <si>
    <t>21:0121:000425</t>
  </si>
  <si>
    <t>21:0003:000421:0001:0002:00</t>
  </si>
  <si>
    <t>21:0121:000426</t>
  </si>
  <si>
    <t>21:0003:000422:0001:0002:00</t>
  </si>
  <si>
    <t>21:0121:000427</t>
  </si>
  <si>
    <t>21:0003:000423:0001:0002:00</t>
  </si>
  <si>
    <t>21:0121:000428</t>
  </si>
  <si>
    <t>21:0003:000424:0001:0002:00</t>
  </si>
  <si>
    <t>21:0121:000429</t>
  </si>
  <si>
    <t>21:0003:000425:0001:0002:00</t>
  </si>
  <si>
    <t>21:0121:000430</t>
  </si>
  <si>
    <t>21:0003:000426:0001:0002:00</t>
  </si>
  <si>
    <t>21:0121:000431</t>
  </si>
  <si>
    <t>21:0003:000427:0001:0002:00</t>
  </si>
  <si>
    <t>21:0121:000432</t>
  </si>
  <si>
    <t>21:0003:000428:0001:0002:00</t>
  </si>
  <si>
    <t>21:0121:000433</t>
  </si>
  <si>
    <t>21:0003:000429:0001:0002:00</t>
  </si>
  <si>
    <t>21:0121:000434</t>
  </si>
  <si>
    <t>21:0003:000430:0001:0002:00</t>
  </si>
  <si>
    <t>21:0121:000435</t>
  </si>
  <si>
    <t>21:0003:000431:0001:0002:00</t>
  </si>
  <si>
    <t>21:0121:000436</t>
  </si>
  <si>
    <t>21:0003:000432:0001:0002:00</t>
  </si>
  <si>
    <t>21:0121:000437</t>
  </si>
  <si>
    <t>21:0003:000433:0001:0002:00</t>
  </si>
  <si>
    <t>21:0121:000438</t>
  </si>
  <si>
    <t>21:0003:000434:0001:0002:00</t>
  </si>
  <si>
    <t>21:0121:000439</t>
  </si>
  <si>
    <t>21:0003:000435:0001:0002:00</t>
  </si>
  <si>
    <t>21:0121:000440</t>
  </si>
  <si>
    <t>21:0003:000436:0001:0002:00</t>
  </si>
  <si>
    <t>21:0121:000441</t>
  </si>
  <si>
    <t>21:0003:000437:0001:0002:00</t>
  </si>
  <si>
    <t>21:0121:000442</t>
  </si>
  <si>
    <t>21:0003:000438:0001:0002:00</t>
  </si>
  <si>
    <t>21:0121:000443</t>
  </si>
  <si>
    <t>21:0003:000439:0001:0002:00</t>
  </si>
  <si>
    <t>21:0121:000444</t>
  </si>
  <si>
    <t>21:0003:000440:0001:0002:00</t>
  </si>
  <si>
    <t>21:0121:000445</t>
  </si>
  <si>
    <t>21:0003:000441:0001:0002:00</t>
  </si>
  <si>
    <t>21:0121:000446</t>
  </si>
  <si>
    <t>21:0003:000442:0001:0002:00</t>
  </si>
  <si>
    <t>21:0121:000447</t>
  </si>
  <si>
    <t>21:0003:000443:0001:0002:00</t>
  </si>
  <si>
    <t>21:0121:000448</t>
  </si>
  <si>
    <t>21:0003:000444:0001:0002:00</t>
  </si>
  <si>
    <t>21:0121:000449</t>
  </si>
  <si>
    <t>21:0003:000445:0001:0002:00</t>
  </si>
  <si>
    <t>21:0121:000450</t>
  </si>
  <si>
    <t>21:0003:000446:0001:0002:00</t>
  </si>
  <si>
    <t>21:0121:000451</t>
  </si>
  <si>
    <t>21:0003:000447:0001:0002:00</t>
  </si>
  <si>
    <t>21:0121:000452</t>
  </si>
  <si>
    <t>21:0003:000448:0001:0002:00</t>
  </si>
  <si>
    <t>21:0121:000453</t>
  </si>
  <si>
    <t>21:0003:000449:0001:0002:00</t>
  </si>
  <si>
    <t>21:0121:000454</t>
  </si>
  <si>
    <t>21:0003:000450:0001:0002:00</t>
  </si>
  <si>
    <t>21:0121:000455</t>
  </si>
  <si>
    <t>21:0003:000451:0001:0002:00</t>
  </si>
  <si>
    <t>21:0121:000456</t>
  </si>
  <si>
    <t>21:0003:000452:0001:0002:00</t>
  </si>
  <si>
    <t>21:0121:000457</t>
  </si>
  <si>
    <t>21:0003:000453:0001:0002:00</t>
  </si>
  <si>
    <t>21:0121:000458</t>
  </si>
  <si>
    <t>21:0003:000454:0001:0002:00</t>
  </si>
  <si>
    <t>21:0121:000459</t>
  </si>
  <si>
    <t>21:0003:000455:0001:0002:00</t>
  </si>
  <si>
    <t>21:0121:000460</t>
  </si>
  <si>
    <t>21:0003:000456:0001:0002:00</t>
  </si>
  <si>
    <t>21:0121:000461</t>
  </si>
  <si>
    <t>21:0003:000457:0001:0002:00</t>
  </si>
  <si>
    <t>21:0121:000462</t>
  </si>
  <si>
    <t>21:0003:000458:0001:0002:00</t>
  </si>
  <si>
    <t>21:0121:000463</t>
  </si>
  <si>
    <t>21:0003:000459:0001:0002:00</t>
  </si>
  <si>
    <t>21:0121:000464</t>
  </si>
  <si>
    <t>21:0003:000460:0001:0002:00</t>
  </si>
  <si>
    <t>21:0121:000465</t>
  </si>
  <si>
    <t>21:0003:000461:0001:0002:00</t>
  </si>
  <si>
    <t>21:0121:000466</t>
  </si>
  <si>
    <t>21:0003:000462:0001:0002:00</t>
  </si>
  <si>
    <t>21:0121:000467</t>
  </si>
  <si>
    <t>21:0003:000463:0001:0002:00</t>
  </si>
  <si>
    <t>21:0121:000468</t>
  </si>
  <si>
    <t>21:0003:000464:0001:0002:00</t>
  </si>
  <si>
    <t>21:0121:000469</t>
  </si>
  <si>
    <t>21:0003:000465:0001:0002:00</t>
  </si>
  <si>
    <t>21:0121:000470</t>
  </si>
  <si>
    <t>21:0003:000466:0001:0002:00</t>
  </si>
  <si>
    <t>21:0121:000471</t>
  </si>
  <si>
    <t>21:0003:000467:0001:0002:00</t>
  </si>
  <si>
    <t>21:0121:000472</t>
  </si>
  <si>
    <t>21:0003:000468:0001:0002:00</t>
  </si>
  <si>
    <t>21:0121:000473</t>
  </si>
  <si>
    <t>21:0003:000469:0001:0002:00</t>
  </si>
  <si>
    <t>21:0121:000474</t>
  </si>
  <si>
    <t>21:0003:000470:0001:0002:00</t>
  </si>
  <si>
    <t>21:0121:000475</t>
  </si>
  <si>
    <t>21:0003:000471:0001:0002:00</t>
  </si>
  <si>
    <t>21:0121:000476</t>
  </si>
  <si>
    <t>21:0003:000472:0001:0002:00</t>
  </si>
  <si>
    <t>21:0121:000477</t>
  </si>
  <si>
    <t>21:0003:000473:0001:0002:00</t>
  </si>
  <si>
    <t>21:0121:000478</t>
  </si>
  <si>
    <t>21:0003:000474:0001:0002:00</t>
  </si>
  <si>
    <t>21:0121:000479</t>
  </si>
  <si>
    <t>21:0003:000475:0001:0002:00</t>
  </si>
  <si>
    <t>21:0121:000480</t>
  </si>
  <si>
    <t>21:0003:000476:0001:0002:00</t>
  </si>
  <si>
    <t>21:0121:000481</t>
  </si>
  <si>
    <t>21:0003:000477:0001:0002:00</t>
  </si>
  <si>
    <t>21:0121:000482</t>
  </si>
  <si>
    <t>21:0003:000478:0001:0002:00</t>
  </si>
  <si>
    <t>21:0121:000483</t>
  </si>
  <si>
    <t>21:0003:000479:0001:0002:00</t>
  </si>
  <si>
    <t>21:0121:000484</t>
  </si>
  <si>
    <t>21:0003:000480:0001:0002:00</t>
  </si>
  <si>
    <t>21:0121:000485</t>
  </si>
  <si>
    <t>21:0003:000481:0001:0002:00</t>
  </si>
  <si>
    <t>21:0121:000486</t>
  </si>
  <si>
    <t>21:0003:000482:0001:0002:00</t>
  </si>
  <si>
    <t>21:0121:000487</t>
  </si>
  <si>
    <t>21:0003:000483:0001:0002:00</t>
  </si>
  <si>
    <t>21:0121:000488</t>
  </si>
  <si>
    <t>21:0003:000484:0001:0002:00</t>
  </si>
  <si>
    <t>21:0121:000489</t>
  </si>
  <si>
    <t>21:0003:000485:0001:0002:00</t>
  </si>
  <si>
    <t>21:0121:000490</t>
  </si>
  <si>
    <t>21:0003:000486:0001:0002:00</t>
  </si>
  <si>
    <t>21:0121:000491</t>
  </si>
  <si>
    <t>21:0003:000487:0001:0002:00</t>
  </si>
  <si>
    <t>21:0121:000492</t>
  </si>
  <si>
    <t>21:0003:000488:0001:0002:00</t>
  </si>
  <si>
    <t>21:0121:000493</t>
  </si>
  <si>
    <t>21:0003:000489:0001:0002:00</t>
  </si>
  <si>
    <t>21:0121:000494</t>
  </si>
  <si>
    <t>21:0003:000490:0001:0002:00</t>
  </si>
  <si>
    <t>21:0121:000495</t>
  </si>
  <si>
    <t>21:0003:000491:0001:0002:00</t>
  </si>
  <si>
    <t>21:0121:000496</t>
  </si>
  <si>
    <t>21:0003:000492:0001:0002:00</t>
  </si>
  <si>
    <t>21:0121:000497</t>
  </si>
  <si>
    <t>21:0003:000493:0001:0002:00</t>
  </si>
  <si>
    <t>21:0121:000498</t>
  </si>
  <si>
    <t>21:0003:000494:0001:0002:00</t>
  </si>
  <si>
    <t>21:0121:000499</t>
  </si>
  <si>
    <t>21:0003:000495:0001:0002:00</t>
  </si>
  <si>
    <t>21:0121:000500</t>
  </si>
  <si>
    <t>21:0003:000496:0001:0002:00</t>
  </si>
  <si>
    <t>21:0121:000501</t>
  </si>
  <si>
    <t>21:0003:000497:0001:0002:00</t>
  </si>
  <si>
    <t>21:0121:000502</t>
  </si>
  <si>
    <t>21:0003:000498:0001:0002:00</t>
  </si>
  <si>
    <t>21:0121:000503</t>
  </si>
  <si>
    <t>21:0003:000499:0001:0002:00</t>
  </si>
  <si>
    <t>21:0121:000504</t>
  </si>
  <si>
    <t>21:0003:000500:0001:0002:00</t>
  </si>
  <si>
    <t>21:0121:000505</t>
  </si>
  <si>
    <t>21:0003:000501:0001:0002:00</t>
  </si>
  <si>
    <t>21:0121:000506</t>
  </si>
  <si>
    <t>21:0003:000502:0001:0002:00</t>
  </si>
  <si>
    <t>21:0121:000507</t>
  </si>
  <si>
    <t>21:0003:000503:0001:0002:00</t>
  </si>
  <si>
    <t>21:0121:000508</t>
  </si>
  <si>
    <t>21:0003:000504:0001:0002:00</t>
  </si>
  <si>
    <t>21:0121:000509</t>
  </si>
  <si>
    <t>21:0003:000505:0001:0002:00</t>
  </si>
  <si>
    <t>21:0121:000510</t>
  </si>
  <si>
    <t>21:0003:000506:0001:0002:00</t>
  </si>
  <si>
    <t>21:0121:000511</t>
  </si>
  <si>
    <t>21:0003:000507:0001:0002:00</t>
  </si>
  <si>
    <t>21:0121:000512</t>
  </si>
  <si>
    <t>21:0003:000508:0001:0002:00</t>
  </si>
  <si>
    <t>21:0121:000513</t>
  </si>
  <si>
    <t>21:0003:000508:0002:0002:00</t>
  </si>
  <si>
    <t>21:0121:000514</t>
  </si>
  <si>
    <t>21:0003:000509:0001:0002:00</t>
  </si>
  <si>
    <t>21:0121:000515</t>
  </si>
  <si>
    <t>21:0003:000510:0001:0002:00</t>
  </si>
  <si>
    <t>21:0121:000516</t>
  </si>
  <si>
    <t>21:0003:000511:0001:0002:00</t>
  </si>
  <si>
    <t>21:0121:000517</t>
  </si>
  <si>
    <t>21:0003:000512:0001:0002:00</t>
  </si>
  <si>
    <t>21:0121:000518</t>
  </si>
  <si>
    <t>21:0003:000513:0001:0002:00</t>
  </si>
  <si>
    <t>21:0121:000519</t>
  </si>
  <si>
    <t>21:0003:000514:0001:0002:00</t>
  </si>
  <si>
    <t>21:0121:000520</t>
  </si>
  <si>
    <t>21:0003:000515:0001:0002:00</t>
  </si>
  <si>
    <t>21:0121:000521</t>
  </si>
  <si>
    <t>21:0003:000516:0001:0002:00</t>
  </si>
  <si>
    <t>21:0121:000522</t>
  </si>
  <si>
    <t>21:0003:000517:0001:0002:00</t>
  </si>
  <si>
    <t>21:0121:000523</t>
  </si>
  <si>
    <t>21:0003:000518:0001:0002:00</t>
  </si>
  <si>
    <t>21:0121:000524</t>
  </si>
  <si>
    <t>21:0003:000282:0002:0002:00</t>
  </si>
  <si>
    <t>21:0121:000525</t>
  </si>
  <si>
    <t>21:0003:000519:0001:0002:00</t>
  </si>
  <si>
    <t>21:0121:000526</t>
  </si>
  <si>
    <t>21:0003:000520:0001:0002:00</t>
  </si>
  <si>
    <t>21:0121:000527</t>
  </si>
  <si>
    <t>21:0003:000521:0001:0002:00</t>
  </si>
  <si>
    <t>21:0121:000528</t>
  </si>
  <si>
    <t>21:0003:000522:0001:0002:00</t>
  </si>
  <si>
    <t>21:0121:000529</t>
  </si>
  <si>
    <t>21:0003:000523:0001:0002:00</t>
  </si>
  <si>
    <t>21:0121:000530</t>
  </si>
  <si>
    <t>21:0003:000524:0001:0002:00</t>
  </si>
  <si>
    <t>21:0121:000531</t>
  </si>
  <si>
    <t>21:0003:000525:0001:0002:00</t>
  </si>
  <si>
    <t>21:0121:000532</t>
  </si>
  <si>
    <t>21:0003:000526:0001:0002:00</t>
  </si>
  <si>
    <t>21:0121:000533</t>
  </si>
  <si>
    <t>21:0003:000527:0001:0002:00</t>
  </si>
  <si>
    <t>21:0121:000534</t>
  </si>
  <si>
    <t>21:0003:000528:0001:0002:00</t>
  </si>
  <si>
    <t>21:0121:000535</t>
  </si>
  <si>
    <t>21:0003:000529:0001:0002:00</t>
  </si>
  <si>
    <t>21:0121:000536</t>
  </si>
  <si>
    <t>21:0003:000530:0001:0002:00</t>
  </si>
  <si>
    <t>21:0121:000537</t>
  </si>
  <si>
    <t>21:0003:000531:0001:0002:00</t>
  </si>
  <si>
    <t>21:0121:000538</t>
  </si>
  <si>
    <t>21:0003:000532:0001:0002:00</t>
  </si>
  <si>
    <t>21:0121:000539</t>
  </si>
  <si>
    <t>21:0003:000533:0001:0002:00</t>
  </si>
  <si>
    <t>21:0121:000540</t>
  </si>
  <si>
    <t>21:0003:000534:0001:0002:00</t>
  </si>
  <si>
    <t>21:0121:000541</t>
  </si>
  <si>
    <t>21:0003:000535:0001:0002:00</t>
  </si>
  <si>
    <t>21:0121:000542</t>
  </si>
  <si>
    <t>21:0003:000536:0001:0002:00</t>
  </si>
  <si>
    <t>21:0121:000543</t>
  </si>
  <si>
    <t>21:0003:000537:0001:0002:00</t>
  </si>
  <si>
    <t>21:0121:000544</t>
  </si>
  <si>
    <t>21:0003:000538:0001:0002:00</t>
  </si>
  <si>
    <t>21:0121:000545</t>
  </si>
  <si>
    <t>21:0003:000539:0001:0002:00</t>
  </si>
  <si>
    <t>21:0121:000546</t>
  </si>
  <si>
    <t>21:0003:000540:0001:0002:00</t>
  </si>
  <si>
    <t>21:0121:000547</t>
  </si>
  <si>
    <t>21:0003:000541:0001:0002:00</t>
  </si>
  <si>
    <t>21:0121:000548</t>
  </si>
  <si>
    <t>21:0003:000542:0001:0002:00</t>
  </si>
  <si>
    <t>21:0121:000549</t>
  </si>
  <si>
    <t>21:0003:000543:0001:0002:00</t>
  </si>
  <si>
    <t>21:0121:000550</t>
  </si>
  <si>
    <t>21:0003:000544:0001:0002:00</t>
  </si>
  <si>
    <t>21:0121:000551</t>
  </si>
  <si>
    <t>21:0003:000545:0001:0002:00</t>
  </si>
  <si>
    <t>21:0121:000552</t>
  </si>
  <si>
    <t>21:0003:000546:0001:0002:00</t>
  </si>
  <si>
    <t>21:0121:000553</t>
  </si>
  <si>
    <t>21:0003:000547:0001:0002:00</t>
  </si>
  <si>
    <t>21:0121:000554</t>
  </si>
  <si>
    <t>21:0003:000548:0001:0002:00</t>
  </si>
  <si>
    <t>21:0121:000555</t>
  </si>
  <si>
    <t>21:0003:000549:0001:0002:00</t>
  </si>
  <si>
    <t>21:0121:000556</t>
  </si>
  <si>
    <t>21:0003:000550:0001:0002:00</t>
  </si>
  <si>
    <t>21:0121:000557</t>
  </si>
  <si>
    <t>21:0003:000551:0001:0002:00</t>
  </si>
  <si>
    <t>92KY2008</t>
  </si>
  <si>
    <t>21:0121:000558</t>
  </si>
  <si>
    <t>21:0003:000552</t>
  </si>
  <si>
    <t>21:0003:000552:0001:0002:00</t>
  </si>
  <si>
    <t>21:0121:000559</t>
  </si>
  <si>
    <t>21:0003:000553:0001:0002:00</t>
  </si>
  <si>
    <t>21:0121:000560</t>
  </si>
  <si>
    <t>21:0003:000554:0001:0002:00</t>
  </si>
  <si>
    <t>21:0121:000561</t>
  </si>
  <si>
    <t>21:0003:000555:0001:0002:00</t>
  </si>
  <si>
    <t>21:0121:000562</t>
  </si>
  <si>
    <t>21:0003:000556:0001:0002:00</t>
  </si>
  <si>
    <t>21:0121:000563</t>
  </si>
  <si>
    <t>21:0003:000557:0001:0002:00</t>
  </si>
  <si>
    <t>92KY2023A</t>
  </si>
  <si>
    <t>21:0121:000564</t>
  </si>
  <si>
    <t>21:0003:000558</t>
  </si>
  <si>
    <t>21:0003:000558:0001:0002:00</t>
  </si>
  <si>
    <t>21:0121:000565</t>
  </si>
  <si>
    <t>21:0003:000559:0001:0002:00</t>
  </si>
  <si>
    <t>21:0121:000566</t>
  </si>
  <si>
    <t>21:0003:000560:0001:0002:00</t>
  </si>
  <si>
    <t>21:0121:000567</t>
  </si>
  <si>
    <t>21:0003:000561:0001:0002:00</t>
  </si>
  <si>
    <t>21:0121:000568</t>
  </si>
  <si>
    <t>21:0003:000562:0001:0002:00</t>
  </si>
  <si>
    <t>21:0121:000569</t>
  </si>
  <si>
    <t>21:0003:000563:0001:0002:00</t>
  </si>
  <si>
    <t>21:0121:000570</t>
  </si>
  <si>
    <t>21:0003:000564:0001:0002:00</t>
  </si>
  <si>
    <t>21:0121:000571</t>
  </si>
  <si>
    <t>21:0003:000565:0001:0002:00</t>
  </si>
  <si>
    <t>21:0121:000572</t>
  </si>
  <si>
    <t>21:0003:000566:0001:0002:00</t>
  </si>
  <si>
    <t>21:0121:000573</t>
  </si>
  <si>
    <t>21:0003:000567:0001:0002:00</t>
  </si>
  <si>
    <t>21:0121:000574</t>
  </si>
  <si>
    <t>21:0003:000568:0001:0002:00</t>
  </si>
  <si>
    <t>21:0121:000575</t>
  </si>
  <si>
    <t>21:0003:000569:0001:0002:00</t>
  </si>
  <si>
    <t>21:0121:000576</t>
  </si>
  <si>
    <t>21:0003:000570:0001:0002:00</t>
  </si>
  <si>
    <t>21:0121:000577</t>
  </si>
  <si>
    <t>21:0003:000571:0001:0002:00</t>
  </si>
  <si>
    <t>21:0121:000578</t>
  </si>
  <si>
    <t>21:0003:000572:0001:0002:00</t>
  </si>
  <si>
    <t>21:0121:000579</t>
  </si>
  <si>
    <t>21:0003:000573:0001:0002:00</t>
  </si>
  <si>
    <t>21:0121:000580</t>
  </si>
  <si>
    <t>21:0003:000574:0001:0002:00</t>
  </si>
  <si>
    <t>21:0121:000581</t>
  </si>
  <si>
    <t>21:0003:000575:0001:0002:00</t>
  </si>
  <si>
    <t>21:0121:000582</t>
  </si>
  <si>
    <t>21:0003:000576:0001:0002:00</t>
  </si>
  <si>
    <t>21:0121:000583</t>
  </si>
  <si>
    <t>21:0003:000577:0001:0002:00</t>
  </si>
  <si>
    <t>21:0121:000584</t>
  </si>
  <si>
    <t>21:0003:000578:0001:0002:00</t>
  </si>
  <si>
    <t>21:0121:000585</t>
  </si>
  <si>
    <t>21:0003:000579:0001:0002:00</t>
  </si>
  <si>
    <t>21:0121:000586</t>
  </si>
  <si>
    <t>21:0003:000580:0001:0002:00</t>
  </si>
  <si>
    <t>21:0121:000587</t>
  </si>
  <si>
    <t>21:0003:000581:0001:0002:00</t>
  </si>
  <si>
    <t>21:0121:000588</t>
  </si>
  <si>
    <t>21:0003:000582:0001:0002:00</t>
  </si>
  <si>
    <t>21:0121:000589</t>
  </si>
  <si>
    <t>21:0003:000583:0001:0002:00</t>
  </si>
  <si>
    <t>21:0121:000590</t>
  </si>
  <si>
    <t>21:0003:000584:0001:0002:00</t>
  </si>
  <si>
    <t>21:0121:000591</t>
  </si>
  <si>
    <t>21:0003:000585:0001:0002:00</t>
  </si>
  <si>
    <t>21:0121:000592</t>
  </si>
  <si>
    <t>21:0003:000586:0001:0002:00</t>
  </si>
  <si>
    <t>21:0121:000593</t>
  </si>
  <si>
    <t>21:0003:000587:0001:0002:00</t>
  </si>
  <si>
    <t>21:0121:000594</t>
  </si>
  <si>
    <t>21:0003:000588:0001:0002:00</t>
  </si>
  <si>
    <t>21:0121:000595</t>
  </si>
  <si>
    <t>21:0003:000589:0001:0002:00</t>
  </si>
  <si>
    <t>21:0121:000596</t>
  </si>
  <si>
    <t>21:0003:000590:0001:0002:00</t>
  </si>
  <si>
    <t>21:0121:000597</t>
  </si>
  <si>
    <t>21:0003:000591:0001:0002:00</t>
  </si>
  <si>
    <t>21:0121:000598</t>
  </si>
  <si>
    <t>21:0003:000592:0001:0002:00</t>
  </si>
  <si>
    <t>21:0121:000599</t>
  </si>
  <si>
    <t>21:0003:000593:0001:0002:00</t>
  </si>
  <si>
    <t>21:0121:000600</t>
  </si>
  <si>
    <t>21:0003:000594:0001:0002:00</t>
  </si>
  <si>
    <t>21:0121:000601</t>
  </si>
  <si>
    <t>21:0003:000595:0001:0002:00</t>
  </si>
  <si>
    <t>21:0121:000602</t>
  </si>
  <si>
    <t>21:0003:000596:0001:0002:00</t>
  </si>
  <si>
    <t>21:0121:000603</t>
  </si>
  <si>
    <t>21:0003:000597:0001:0002:00</t>
  </si>
  <si>
    <t>21:0121:000604</t>
  </si>
  <si>
    <t>21:0003:000598:0001:0002:00</t>
  </si>
  <si>
    <t>21:0121:000605</t>
  </si>
  <si>
    <t>21:0003:000599:0001:0002:00</t>
  </si>
  <si>
    <t>21:0121:000606</t>
  </si>
  <si>
    <t>21:0003:000600:0001:0002:00</t>
  </si>
  <si>
    <t>21:0121:000607</t>
  </si>
  <si>
    <t>21:0003:000601:0001:0002:00</t>
  </si>
  <si>
    <t>21:0121:000608</t>
  </si>
  <si>
    <t>21:0003:000602:0001:0002:00</t>
  </si>
  <si>
    <t>21:0121:000609</t>
  </si>
  <si>
    <t>21:0003:000603:0001:0002:00</t>
  </si>
  <si>
    <t>21:0121:000610</t>
  </si>
  <si>
    <t>21:0003:000604:0001:0002:00</t>
  </si>
  <si>
    <t>21:0121:000611</t>
  </si>
  <si>
    <t>21:0003:000605:0001:0002:00</t>
  </si>
  <si>
    <t>21:0121:000612</t>
  </si>
  <si>
    <t>21:0003:000606:0001:0002:00</t>
  </si>
  <si>
    <t>21:0121:000613</t>
  </si>
  <si>
    <t>21:0003:000607:0001:0002:00</t>
  </si>
  <si>
    <t>21:0121:000614</t>
  </si>
  <si>
    <t>21:0003:000608:0001:0002:00</t>
  </si>
  <si>
    <t>21:0121:000615</t>
  </si>
  <si>
    <t>21:0003:000609:0001:0002:00</t>
  </si>
  <si>
    <t>21:0121:000616</t>
  </si>
  <si>
    <t>21:0003:000610:0001:0002:00</t>
  </si>
  <si>
    <t>21:0121:000617</t>
  </si>
  <si>
    <t>21:0003:000611:0001:0002:00</t>
  </si>
  <si>
    <t>21:0121:000618</t>
  </si>
  <si>
    <t>21:0003:000612:0001:0002:00</t>
  </si>
  <si>
    <t>21:0121:000619</t>
  </si>
  <si>
    <t>21:0003:000613:0001:0002:00</t>
  </si>
  <si>
    <t>21:0121:000620</t>
  </si>
  <si>
    <t>21:0003:000614:0001:0002:00</t>
  </si>
  <si>
    <t>21:0121:000621</t>
  </si>
  <si>
    <t>21:0003:000615:0001:0002:00</t>
  </si>
  <si>
    <t>21:0121:000622</t>
  </si>
  <si>
    <t>21:0003:000616:0001:0002:00</t>
  </si>
  <si>
    <t>21:0121:000623</t>
  </si>
  <si>
    <t>21:0003:000617:0001:0002:00</t>
  </si>
  <si>
    <t>21:0121:000624</t>
  </si>
  <si>
    <t>21:0003:000618:0001:0002:00</t>
  </si>
  <si>
    <t>21:0121:000625</t>
  </si>
  <si>
    <t>21:0003:000619:0001:0002:00</t>
  </si>
  <si>
    <t>21:0121:000626</t>
  </si>
  <si>
    <t>21:0003:000620:0001:0002:00</t>
  </si>
  <si>
    <t>21:0121:000627</t>
  </si>
  <si>
    <t>21:0003:000621:0001:0002:00</t>
  </si>
  <si>
    <t>21:0121:000628</t>
  </si>
  <si>
    <t>21:0003:000622:0001:0002:00</t>
  </si>
  <si>
    <t>21:0121:000629</t>
  </si>
  <si>
    <t>21:0003:000623:0001:0002:00</t>
  </si>
  <si>
    <t>21:0121:000630</t>
  </si>
  <si>
    <t>21:0003:000624:0001:0002:00</t>
  </si>
  <si>
    <t>21:0121:000631</t>
  </si>
  <si>
    <t>21:0003:000625:0001:0002:00</t>
  </si>
  <si>
    <t>21:0121:000632</t>
  </si>
  <si>
    <t>21:0003:000626:0001:0002:00</t>
  </si>
  <si>
    <t>21:0121:000633</t>
  </si>
  <si>
    <t>21:0003:000627:0001:0002:00</t>
  </si>
  <si>
    <t>21:0121:000634</t>
  </si>
  <si>
    <t>21:0003:000628:0001:0002:00</t>
  </si>
  <si>
    <t>21:0121:000635</t>
  </si>
  <si>
    <t>21:0003:000629:0001:0002:00</t>
  </si>
  <si>
    <t>21:0121:000636</t>
  </si>
  <si>
    <t>21:0003:000630:0001:0002:00</t>
  </si>
  <si>
    <t>21:0121:000637</t>
  </si>
  <si>
    <t>21:0003:000631:0001:0002:00</t>
  </si>
  <si>
    <t>21:0121:000638</t>
  </si>
  <si>
    <t>21:0003:000632:0001:0002:00</t>
  </si>
  <si>
    <t>21:0121:000639</t>
  </si>
  <si>
    <t>21:0003:000633:0001:0002:00</t>
  </si>
  <si>
    <t>21:0121:000640</t>
  </si>
  <si>
    <t>21:0003:000634:0001:0002:00</t>
  </si>
  <si>
    <t>21:0121:000641</t>
  </si>
  <si>
    <t>21:0003:000635:0001:0002:00</t>
  </si>
  <si>
    <t>21:0121:000642</t>
  </si>
  <si>
    <t>21:0003:000636:0001:0002:00</t>
  </si>
  <si>
    <t>21:0121:000643</t>
  </si>
  <si>
    <t>21:0003:000637:0001:0002:00</t>
  </si>
  <si>
    <t>21:0121:000644</t>
  </si>
  <si>
    <t>21:0003:000638:0001:0002:00</t>
  </si>
  <si>
    <t>21:0121:000645</t>
  </si>
  <si>
    <t>21:0003:000639:0001:0002:00</t>
  </si>
  <si>
    <t>21:0121:000646</t>
  </si>
  <si>
    <t>21:0003:000640:0001:0002:00</t>
  </si>
  <si>
    <t>21:0121:000647</t>
  </si>
  <si>
    <t>21:0003:000641:0001:0002:00</t>
  </si>
  <si>
    <t>21:0121:000648</t>
  </si>
  <si>
    <t>21:0003:000642:0001:0002:00</t>
  </si>
  <si>
    <t>21:0121:000649</t>
  </si>
  <si>
    <t>21:0003:000643:0001:0002:00</t>
  </si>
  <si>
    <t>21:0121:000650</t>
  </si>
  <si>
    <t>21:0003:000644:0001:0002:00</t>
  </si>
  <si>
    <t>21:0121:000651</t>
  </si>
  <si>
    <t>21:0003:000645:0001:0002:00</t>
  </si>
  <si>
    <t>21:0121:000652</t>
  </si>
  <si>
    <t>21:0003:000646:0001:0002:00</t>
  </si>
  <si>
    <t>21:0121:000653</t>
  </si>
  <si>
    <t>21:0003:000647:0001:0002:00</t>
  </si>
  <si>
    <t>21:0121:000654</t>
  </si>
  <si>
    <t>21:0003:000648:0001:0002:00</t>
  </si>
  <si>
    <t>21:0121:000655</t>
  </si>
  <si>
    <t>21:0003:000649:0001:0002:00</t>
  </si>
  <si>
    <t>21:0121:000656</t>
  </si>
  <si>
    <t>21:0003:000650:0001:0002:00</t>
  </si>
  <si>
    <t>21:0121:000657</t>
  </si>
  <si>
    <t>21:0003:000651:0001:0002:00</t>
  </si>
  <si>
    <t>21:0121:000658</t>
  </si>
  <si>
    <t>21:0003:000652:0001:0002:00</t>
  </si>
  <si>
    <t>21:0121:000659</t>
  </si>
  <si>
    <t>21:0003:000653:0001:0002:00</t>
  </si>
  <si>
    <t>21:0121:000660</t>
  </si>
  <si>
    <t>21:0003:000654:0001:0002:00</t>
  </si>
  <si>
    <t>21:0121:000661</t>
  </si>
  <si>
    <t>21:0003:000655:0001:0002:00</t>
  </si>
  <si>
    <t>21:0121:000662</t>
  </si>
  <si>
    <t>21:0003:000656:0001:0002:00</t>
  </si>
  <si>
    <t>21:0121:000663</t>
  </si>
  <si>
    <t>21:0003:000657:0001:0002:00</t>
  </si>
  <si>
    <t>21:0121:000664</t>
  </si>
  <si>
    <t>21:0003:000658:0001:0002:00</t>
  </si>
  <si>
    <t>21:0121:000665</t>
  </si>
  <si>
    <t>21:0003:000659:0001:0002:00</t>
  </si>
  <si>
    <t>21:0121:000666</t>
  </si>
  <si>
    <t>21:0003:000660:0001:0002:00</t>
  </si>
  <si>
    <t>21:0121:000667</t>
  </si>
  <si>
    <t>21:0003:000661:0001:0002:00</t>
  </si>
  <si>
    <t>21:0121:000668</t>
  </si>
  <si>
    <t>21:0003:000662:0001:0002:00</t>
  </si>
  <si>
    <t>21:0121:000669</t>
  </si>
  <si>
    <t>21:0003:000663:0001:0002:00</t>
  </si>
  <si>
    <t>21:0121:000670</t>
  </si>
  <si>
    <t>21:0003:000664:0001:0002:00</t>
  </si>
  <si>
    <t>21:0121:000671</t>
  </si>
  <si>
    <t>21:0003:000665:0001:0002:00</t>
  </si>
  <si>
    <t>21:0121:000672</t>
  </si>
  <si>
    <t>21:0003:000666:0001:0002:00</t>
  </si>
  <si>
    <t>21:0121:000673</t>
  </si>
  <si>
    <t>21:0003:000667:0001:0002:00</t>
  </si>
  <si>
    <t>21:0121:000674</t>
  </si>
  <si>
    <t>21:0003:000668:0001:0002:00</t>
  </si>
  <si>
    <t>21:0121:000675</t>
  </si>
  <si>
    <t>21:0003:000669:0001:0002:00</t>
  </si>
  <si>
    <t>21:0121:000676</t>
  </si>
  <si>
    <t>21:0003:000670:0001:0002:00</t>
  </si>
  <si>
    <t>21:0121:000677</t>
  </si>
  <si>
    <t>21:0003:000671:0001:0002:00</t>
  </si>
  <si>
    <t>21:0121:000678</t>
  </si>
  <si>
    <t>21:0003:000672:0001:0002:00</t>
  </si>
  <si>
    <t>21:0121:000679</t>
  </si>
  <si>
    <t>21:0003:000673:0001:0002:00</t>
  </si>
  <si>
    <t>21:0121:000680</t>
  </si>
  <si>
    <t>21:0003:000674:0001:0002:00</t>
  </si>
  <si>
    <t>21:0121:000681</t>
  </si>
  <si>
    <t>21:0003:000675:0001:0002:00</t>
  </si>
  <si>
    <t>21:0121:000682</t>
  </si>
  <si>
    <t>21:0003:000676:0001:0002:00</t>
  </si>
  <si>
    <t>21:0121:000683</t>
  </si>
  <si>
    <t>21:0003:000677:0001:0002:00</t>
  </si>
  <si>
    <t>21:0121:000684</t>
  </si>
  <si>
    <t>21:0003:000678:0001:0002:00</t>
  </si>
  <si>
    <t>21:0121:000685</t>
  </si>
  <si>
    <t>21:0003:000679:0001:0002:00</t>
  </si>
  <si>
    <t>21:0121:000686</t>
  </si>
  <si>
    <t>21:0003:000680:0001:0002:00</t>
  </si>
  <si>
    <t>21:0121:000687</t>
  </si>
  <si>
    <t>21:0003:000681:0001:0002:00</t>
  </si>
  <si>
    <t>21:0121:000688</t>
  </si>
  <si>
    <t>21:0003:000682:0001:0002:00</t>
  </si>
  <si>
    <t>21:0121:000689</t>
  </si>
  <si>
    <t>21:0003:000683:0001:0002:00</t>
  </si>
  <si>
    <t>21:0121:000690</t>
  </si>
  <si>
    <t>21:0003:000684:0001:0002:00</t>
  </si>
  <si>
    <t>21:0121:000691</t>
  </si>
  <si>
    <t>21:0003:000685:0001:0002:00</t>
  </si>
  <si>
    <t>21:0121:000692</t>
  </si>
  <si>
    <t>21:0003:000686:0001:0002:00</t>
  </si>
  <si>
    <t>21:0121:000693</t>
  </si>
  <si>
    <t>21:0003:000687:0001:0002:00</t>
  </si>
  <si>
    <t>21:0121:000694</t>
  </si>
  <si>
    <t>21:0003:000688:0001:0002:00</t>
  </si>
  <si>
    <t>21:0121:000695</t>
  </si>
  <si>
    <t>21:0003:000689:0001:0002:00</t>
  </si>
  <si>
    <t>21:0121:000696</t>
  </si>
  <si>
    <t>21:0003:000690:0001:0002:00</t>
  </si>
  <si>
    <t>21:0121:000697</t>
  </si>
  <si>
    <t>21:0003:000691:0001:0002:00</t>
  </si>
  <si>
    <t>21:0121:000698</t>
  </si>
  <si>
    <t>21:0003:000692:0001:0002:00</t>
  </si>
  <si>
    <t>21:0121:000699</t>
  </si>
  <si>
    <t>21:0003:000693:0001:0002:00</t>
  </si>
  <si>
    <t>21:0121:000700</t>
  </si>
  <si>
    <t>21:0003:000694:0001:0002:00</t>
  </si>
  <si>
    <t>21:0121:000701</t>
  </si>
  <si>
    <t>21:0003:000695:0001:0002:00</t>
  </si>
  <si>
    <t>21:0121:000702</t>
  </si>
  <si>
    <t>21:0003:000696:0001:0002:00</t>
  </si>
  <si>
    <t>21:0121:000703</t>
  </si>
  <si>
    <t>21:0003:000697:0001:0002:00</t>
  </si>
  <si>
    <t>21:0121:000704</t>
  </si>
  <si>
    <t>21:0003:000698:0001:0002:00</t>
  </si>
  <si>
    <t>21:0121:000705</t>
  </si>
  <si>
    <t>21:0003:000699:0001:0002:00</t>
  </si>
  <si>
    <t>21:0121:000706</t>
  </si>
  <si>
    <t>21:0003:000700:0001:0002:00</t>
  </si>
  <si>
    <t>21:0121:000707</t>
  </si>
  <si>
    <t>21:0003:000701:0001:0002:00</t>
  </si>
  <si>
    <t>21:0121:000708</t>
  </si>
  <si>
    <t>21:0003:000702:0001:0002:00</t>
  </si>
  <si>
    <t>21:0121:000709</t>
  </si>
  <si>
    <t>21:0003:000703:0001:0002:00</t>
  </si>
  <si>
    <t>21:0121:000710</t>
  </si>
  <si>
    <t>21:0003:000704:0001:0002:00</t>
  </si>
  <si>
    <t>21:0121:000711</t>
  </si>
  <si>
    <t>21:0003:000705:0001:0002:00</t>
  </si>
  <si>
    <t>21:0121:000712</t>
  </si>
  <si>
    <t>21:0003:000706:0001:0002:00</t>
  </si>
  <si>
    <t>21:0121:000713</t>
  </si>
  <si>
    <t>21:0003:000707:0001:0002:00</t>
  </si>
  <si>
    <t>21:0121:000714</t>
  </si>
  <si>
    <t>21:0003:000708:0001:0002:00</t>
  </si>
  <si>
    <t>21:0121:000715</t>
  </si>
  <si>
    <t>21:0003:000709:0001:0002:00</t>
  </si>
  <si>
    <t>21:0121:000716</t>
  </si>
  <si>
    <t>21:0003:000710:0001:0002:00</t>
  </si>
  <si>
    <t>21:0121:000717</t>
  </si>
  <si>
    <t>21:0003:000711:0001:0002:00</t>
  </si>
  <si>
    <t>21:0121:000718</t>
  </si>
  <si>
    <t>21:0003:000712:0001:0002:00</t>
  </si>
  <si>
    <t>21:0121:000719</t>
  </si>
  <si>
    <t>21:0003:000713:0001:0002:00</t>
  </si>
  <si>
    <t>21:0121:000720</t>
  </si>
  <si>
    <t>21:0003:000714:0001:0002:00</t>
  </si>
  <si>
    <t>21:0121:000721</t>
  </si>
  <si>
    <t>21:0003:000715:0001:0002:00</t>
  </si>
  <si>
    <t>21:0121:000722</t>
  </si>
  <si>
    <t>21:0003:000716:0001:0002:00</t>
  </si>
  <si>
    <t>21:0121:000723</t>
  </si>
  <si>
    <t>21:0003:000717:0001:0002:00</t>
  </si>
  <si>
    <t>21:0121:000724</t>
  </si>
  <si>
    <t>21:0003:000718:0001:0002:00</t>
  </si>
  <si>
    <t>21:0121:000725</t>
  </si>
  <si>
    <t>21:0003:000719:0001:0002:00</t>
  </si>
  <si>
    <t>21:0121:000726</t>
  </si>
  <si>
    <t>21:0003:000720:0001:0002:00</t>
  </si>
  <si>
    <t>21:0121:000727</t>
  </si>
  <si>
    <t>21:0003:000721:0001:0002:00</t>
  </si>
  <si>
    <t>21:0121:000728</t>
  </si>
  <si>
    <t>21:0003:000722:0001:0002:00</t>
  </si>
  <si>
    <t>21:0121:000729</t>
  </si>
  <si>
    <t>21:0003:000723:0001:0002:00</t>
  </si>
  <si>
    <t>21:0121:000730</t>
  </si>
  <si>
    <t>21:0003:000724:0001:0002:00</t>
  </si>
  <si>
    <t>21:0121:000731</t>
  </si>
  <si>
    <t>21:0003:000725:0001:0002:00</t>
  </si>
  <si>
    <t>21:0121:000732</t>
  </si>
  <si>
    <t>21:0003:000726:0001:0002:00</t>
  </si>
  <si>
    <t>21:0121:000733</t>
  </si>
  <si>
    <t>21:0003:000727:0001:0002:00</t>
  </si>
  <si>
    <t>21:0121:000734</t>
  </si>
  <si>
    <t>21:0003:000728:0001:0002:00</t>
  </si>
  <si>
    <t>21:0121:000735</t>
  </si>
  <si>
    <t>21:0003:000729:0001:0002:00</t>
  </si>
  <si>
    <t>21:0121:000736</t>
  </si>
  <si>
    <t>21:0003:000730:0001:0002:00</t>
  </si>
  <si>
    <t>21:0121:000737</t>
  </si>
  <si>
    <t>21:0003:000731:0001:0002:00</t>
  </si>
  <si>
    <t>21:0121:000738</t>
  </si>
  <si>
    <t>21:0003:000732:0001:0002:00</t>
  </si>
  <si>
    <t>21:0121:000739</t>
  </si>
  <si>
    <t>21:0003:000733:0001:0002:00</t>
  </si>
  <si>
    <t>21:0121:000740</t>
  </si>
  <si>
    <t>21:0003:000734:0001:0002:00</t>
  </si>
  <si>
    <t>21:0121:000741</t>
  </si>
  <si>
    <t>21:0003:000735:0001:0002:00</t>
  </si>
  <si>
    <t>21:0121:000742</t>
  </si>
  <si>
    <t>21:0003:000736:0001:0002:00</t>
  </si>
  <si>
    <t>21:0121:000743</t>
  </si>
  <si>
    <t>21:0003:000737:0001:0002:00</t>
  </si>
  <si>
    <t>21:0121:000744</t>
  </si>
  <si>
    <t>21:0003:000738:0001:0002:00</t>
  </si>
  <si>
    <t>21:0121:000745</t>
  </si>
  <si>
    <t>21:0003:000739:0001:0002:00</t>
  </si>
  <si>
    <t>21:0121:000746</t>
  </si>
  <si>
    <t>21:0003:000740:0001:0002:00</t>
  </si>
  <si>
    <t>21:0121:000747</t>
  </si>
  <si>
    <t>21:0003:000741:0001:0002:00</t>
  </si>
  <si>
    <t>21:0121:000748</t>
  </si>
  <si>
    <t>21:0003:000742:0001:0002:00</t>
  </si>
  <si>
    <t>21:0121:000749</t>
  </si>
  <si>
    <t>21:0003:000743:0001:0002:00</t>
  </si>
  <si>
    <t>21:0121:000750</t>
  </si>
  <si>
    <t>21:0003:000744:0001:0002:00</t>
  </si>
  <si>
    <t>21:0121:000751</t>
  </si>
  <si>
    <t>21:0003:000745:0001:0002:00</t>
  </si>
  <si>
    <t>21:0121:000752</t>
  </si>
  <si>
    <t>21:0003:000746:0001:0002:00</t>
  </si>
  <si>
    <t>21:0121:000753</t>
  </si>
  <si>
    <t>21:0003:000747:0001:0002:00</t>
  </si>
  <si>
    <t>21:0121:000754</t>
  </si>
  <si>
    <t>21:0003:000748:0001:0002:00</t>
  </si>
  <si>
    <t>21:0121:000755</t>
  </si>
  <si>
    <t>21:0003:000749:0001:0002:00</t>
  </si>
  <si>
    <t>21:0121:000756</t>
  </si>
  <si>
    <t>21:0003:000750:0001:0002:00</t>
  </si>
  <si>
    <t>21:0121:000757</t>
  </si>
  <si>
    <t>21:0003:000751:0001:0002:00</t>
  </si>
  <si>
    <t>21:0121:000758</t>
  </si>
  <si>
    <t>21:0003:000752:0001:0002:00</t>
  </si>
  <si>
    <t>21:0121:000759</t>
  </si>
  <si>
    <t>21:0003:000753:0001:0002:00</t>
  </si>
  <si>
    <t>21:0121:000760</t>
  </si>
  <si>
    <t>21:0003:000754:0001:0002:00</t>
  </si>
  <si>
    <t>21:0121:000761</t>
  </si>
  <si>
    <t>21:0003:000755:0001:0002:00</t>
  </si>
  <si>
    <t>21:0121:000762</t>
  </si>
  <si>
    <t>21:0003:000756:0001:0002:00</t>
  </si>
  <si>
    <t>21:0121:000763</t>
  </si>
  <si>
    <t>21:0003:000757:0001:0002:00</t>
  </si>
  <si>
    <t>21:0121:000764</t>
  </si>
  <si>
    <t>21:0003:000758:0001:0002:00</t>
  </si>
  <si>
    <t>21:0121:000765</t>
  </si>
  <si>
    <t>21:0003:000759:0001:0002:00</t>
  </si>
  <si>
    <t>21:0121:000766</t>
  </si>
  <si>
    <t>21:0003:000760:0001:0002:00</t>
  </si>
  <si>
    <t>21:0121:000767</t>
  </si>
  <si>
    <t>21:0003:000761:0001:0002:00</t>
  </si>
  <si>
    <t>21:0121:000768</t>
  </si>
  <si>
    <t>21:0003:000762:0001:0002:00</t>
  </si>
  <si>
    <t>21:0121:000769</t>
  </si>
  <si>
    <t>21:0003:000763:0001:0002:00</t>
  </si>
  <si>
    <t>21:0121:000770</t>
  </si>
  <si>
    <t>21:0003:000764:0001:0002:00</t>
  </si>
  <si>
    <t>21:0121:000771</t>
  </si>
  <si>
    <t>21:0003:000765:0001:0002:00</t>
  </si>
  <si>
    <t>21:0121:000772</t>
  </si>
  <si>
    <t>21:0003:000766:0001:0002:00</t>
  </si>
  <si>
    <t>21:0121:000773</t>
  </si>
  <si>
    <t>21:0003:000767:0001:0002:00</t>
  </si>
  <si>
    <t>21:0121:000774</t>
  </si>
  <si>
    <t>21:0003:000768:0001:0002:00</t>
  </si>
  <si>
    <t>21:0121:000775</t>
  </si>
  <si>
    <t>21:0003:000769:0001:0002:00</t>
  </si>
  <si>
    <t>21:0121:000776</t>
  </si>
  <si>
    <t>21:0003:000770:0001:0002:00</t>
  </si>
  <si>
    <t>21:0121:000777</t>
  </si>
  <si>
    <t>21:0003:000771:0001:0002:00</t>
  </si>
  <si>
    <t>21:0121:000778</t>
  </si>
  <si>
    <t>21:0003:000772:0001:0002:00</t>
  </si>
  <si>
    <t>21:0121:000779</t>
  </si>
  <si>
    <t>21:0003:000773:0001:0002:00</t>
  </si>
  <si>
    <t>21:0121:000780</t>
  </si>
  <si>
    <t>21:0003:000774:0001:0002:00</t>
  </si>
  <si>
    <t>21:0121:000781</t>
  </si>
  <si>
    <t>21:0003:000775:0001:0002:00</t>
  </si>
  <si>
    <t>21:0121:000782</t>
  </si>
  <si>
    <t>21:0003:000776:0001:0002:00</t>
  </si>
  <si>
    <t>21:0121:000783</t>
  </si>
  <si>
    <t>21:0003:000777:0001:0002:00</t>
  </si>
  <si>
    <t>21:0121:000784</t>
  </si>
  <si>
    <t>21:0003:000778:0001:0002:00</t>
  </si>
  <si>
    <t>21:0121:000785</t>
  </si>
  <si>
    <t>21:0003:000779:0001:0002:00</t>
  </si>
  <si>
    <t>21:0121:000786</t>
  </si>
  <si>
    <t>21:0003:000780:0001:0002:00</t>
  </si>
  <si>
    <t>21:0121:000787</t>
  </si>
  <si>
    <t>21:0003:000781:0001:0002:00</t>
  </si>
  <si>
    <t>21:0121:000788</t>
  </si>
  <si>
    <t>21:0003:000782:0001:0002:00</t>
  </si>
  <si>
    <t>21:0121:000789</t>
  </si>
  <si>
    <t>21:0003:000783:0001:0002:00</t>
  </si>
  <si>
    <t>21:0121:000790</t>
  </si>
  <si>
    <t>21:0003:000784:0001:0002:00</t>
  </si>
  <si>
    <t>21:0121:000791</t>
  </si>
  <si>
    <t>21:0003:000785:0001:0002:00</t>
  </si>
  <si>
    <t>21:0121:000792</t>
  </si>
  <si>
    <t>21:0003:000786:0001:0002:00</t>
  </si>
  <si>
    <t>21:0121:000793</t>
  </si>
  <si>
    <t>21:0003:000787:0001:0002:00</t>
  </si>
  <si>
    <t>21:0121:000794</t>
  </si>
  <si>
    <t>21:0003:000788:0001:0002:00</t>
  </si>
  <si>
    <t>21:0121:000795</t>
  </si>
  <si>
    <t>21:0003:000789:0001:0002:00</t>
  </si>
  <si>
    <t>21:0121:000796</t>
  </si>
  <si>
    <t>21:0003:000790:0001:0002:00</t>
  </si>
  <si>
    <t>21:0121:000797</t>
  </si>
  <si>
    <t>21:0003:000791:0001:0002:00</t>
  </si>
  <si>
    <t>21:0121:000798</t>
  </si>
  <si>
    <t>21:0003:000792:0001:0002:00</t>
  </si>
  <si>
    <t>21:0121:000799</t>
  </si>
  <si>
    <t>21:0003:000793:0001:0002:00</t>
  </si>
  <si>
    <t>21:0121:000800</t>
  </si>
  <si>
    <t>21:0003:000794:0001:0002:00</t>
  </si>
  <si>
    <t>21:0121:000801</t>
  </si>
  <si>
    <t>21:0003:000795:0001:0002:00</t>
  </si>
  <si>
    <t>21:0121:000802</t>
  </si>
  <si>
    <t>21:0003:000796:0001:0002:00</t>
  </si>
  <si>
    <t>21:0121:000803</t>
  </si>
  <si>
    <t>21:0003:000797:0001:0002:00</t>
  </si>
  <si>
    <t>21:0121:000804</t>
  </si>
  <si>
    <t>21:0003:000798:0001:0002:00</t>
  </si>
  <si>
    <t>21:0121:000805</t>
  </si>
  <si>
    <t>21:0003:000799:0001:0002:00</t>
  </si>
  <si>
    <t>21:0121:000806</t>
  </si>
  <si>
    <t>21:0003:000800:0001:0002:00</t>
  </si>
  <si>
    <t>21:0121:000807</t>
  </si>
  <si>
    <t>21:0003:000801:0001:0002:00</t>
  </si>
  <si>
    <t>21:0121:000808</t>
  </si>
  <si>
    <t>21:0003:000802:0001:0002:00</t>
  </si>
  <si>
    <t>21:0121:000809</t>
  </si>
  <si>
    <t>21:0003:000803:0001:0002:00</t>
  </si>
  <si>
    <t>21:0121:000810</t>
  </si>
  <si>
    <t>21:0003:000804:0001:0002:00</t>
  </si>
  <si>
    <t>21:0121:000811</t>
  </si>
  <si>
    <t>21:0003:000805:0001:0002:00</t>
  </si>
  <si>
    <t>21:0121:000812</t>
  </si>
  <si>
    <t>21:0003:000806:0001:0002:00</t>
  </si>
  <si>
    <t>21:0121:000813</t>
  </si>
  <si>
    <t>21:0003:000807:0001:0002:00</t>
  </si>
  <si>
    <t>21:0121:000814</t>
  </si>
  <si>
    <t>21:0003:000808:0001:0002:00</t>
  </si>
  <si>
    <t>21:0121:000815</t>
  </si>
  <si>
    <t>21:0003:000809:0001:0002:00</t>
  </si>
  <si>
    <t>21:0121:000816</t>
  </si>
  <si>
    <t>21:0003:000810:0001:0002:00</t>
  </si>
  <si>
    <t>21:0121:000817</t>
  </si>
  <si>
    <t>21:0003:000811:0001:0002:00</t>
  </si>
  <si>
    <t>21:0121:000818</t>
  </si>
  <si>
    <t>21:0003:000812:0001:0002:00</t>
  </si>
  <si>
    <t>21:0121:000819</t>
  </si>
  <si>
    <t>21:0003:000813:0001:0002:00</t>
  </si>
  <si>
    <t>21:0121:000820</t>
  </si>
  <si>
    <t>21:0003:000814:0001:0002:00</t>
  </si>
  <si>
    <t>21:0121:000821</t>
  </si>
  <si>
    <t>21:0003:000815:0001:0002:00</t>
  </si>
  <si>
    <t>21:0121:000822</t>
  </si>
  <si>
    <t>21:0003:000816:0001:0002:00</t>
  </si>
  <si>
    <t>21:0121:000823</t>
  </si>
  <si>
    <t>21:0003:000817:0001:0002:00</t>
  </si>
  <si>
    <t>21:0121:000824</t>
  </si>
  <si>
    <t>21:0003:000818:0001:0002:00</t>
  </si>
  <si>
    <t>21:0121:000825</t>
  </si>
  <si>
    <t>21:0003:000819:0001:0002:00</t>
  </si>
  <si>
    <t>21:0121:000826</t>
  </si>
  <si>
    <t>21:0003:000820:0001:0002:00</t>
  </si>
  <si>
    <t>21:0121:000827</t>
  </si>
  <si>
    <t>21:0003:000821:0001:0002:00</t>
  </si>
  <si>
    <t>21:0121:000828</t>
  </si>
  <si>
    <t>21:0003:000822:0001:0002:00</t>
  </si>
  <si>
    <t>21:0121:000829</t>
  </si>
  <si>
    <t>21:0003:000823:0001:0002:00</t>
  </si>
  <si>
    <t>21:0121:000830</t>
  </si>
  <si>
    <t>21:0003:000824:0001:0002:00</t>
  </si>
  <si>
    <t>21:0121:000831</t>
  </si>
  <si>
    <t>21:0003:000825:0001:0002:00</t>
  </si>
  <si>
    <t>21:0121:000832</t>
  </si>
  <si>
    <t>21:0003:000826:0001:0002:00</t>
  </si>
  <si>
    <t>21:0121:000833</t>
  </si>
  <si>
    <t>21:0003:000827:0001:0002:00</t>
  </si>
  <si>
    <t>21:0121:000834</t>
  </si>
  <si>
    <t>21:0003:000828:0001:0002:00</t>
  </si>
  <si>
    <t>21:0121:000835</t>
  </si>
  <si>
    <t>21:0003:000829:0001:0002:00</t>
  </si>
  <si>
    <t>21:0121:000836</t>
  </si>
  <si>
    <t>21:0003:000830:0001:0002:00</t>
  </si>
  <si>
    <t>82KY 0002:0</t>
  </si>
  <si>
    <t>21:0134:000001</t>
  </si>
  <si>
    <t>21:0078:000001</t>
  </si>
  <si>
    <t>21:0078:000001:0001:0002:00</t>
  </si>
  <si>
    <t>82KY 0062:0</t>
  </si>
  <si>
    <t>21:0134:000002</t>
  </si>
  <si>
    <t>21:0078:000034</t>
  </si>
  <si>
    <t>21:0078:000034:0001:0002:00</t>
  </si>
  <si>
    <t>83BZA0092:1</t>
  </si>
  <si>
    <t>21:0134:000003</t>
  </si>
  <si>
    <t>21:0078:000229</t>
  </si>
  <si>
    <t>21:0078:000229:0001:0002:01</t>
  </si>
  <si>
    <t>85TBA1306:0</t>
  </si>
  <si>
    <t>21:0134:000004</t>
  </si>
  <si>
    <t>21:0078:001366</t>
  </si>
  <si>
    <t>21:0078:001366:0001:0002:00</t>
  </si>
  <si>
    <t>85TBA1307:0</t>
  </si>
  <si>
    <t>21:0134:000005</t>
  </si>
  <si>
    <t>21:0078:001367</t>
  </si>
  <si>
    <t>21:0078:001367:0001:0002:00</t>
  </si>
  <si>
    <t>85TBA1309:0</t>
  </si>
  <si>
    <t>21:0134:000006</t>
  </si>
  <si>
    <t>21:0078:001369</t>
  </si>
  <si>
    <t>21:0078:001369:0001:0002:00</t>
  </si>
  <si>
    <t>85TBA1310:0</t>
  </si>
  <si>
    <t>21:0134:000007</t>
  </si>
  <si>
    <t>21:0078:001370</t>
  </si>
  <si>
    <t>21:0078:001370:0001:0002:00</t>
  </si>
  <si>
    <t>85TBA1311:0</t>
  </si>
  <si>
    <t>21:0134:000008</t>
  </si>
  <si>
    <t>21:0078:001371</t>
  </si>
  <si>
    <t>21:0078:001371:0001:0002:00</t>
  </si>
  <si>
    <t>85TBA1312:0</t>
  </si>
  <si>
    <t>21:0134:000009</t>
  </si>
  <si>
    <t>21:0078:001372</t>
  </si>
  <si>
    <t>21:0078:001372:0001:0002:00</t>
  </si>
  <si>
    <t>85TBA1314:0</t>
  </si>
  <si>
    <t>21:0134:000010</t>
  </si>
  <si>
    <t>21:0078:001374</t>
  </si>
  <si>
    <t>21:0078:001374:0001:0002:00</t>
  </si>
  <si>
    <t>85TBA1315:0</t>
  </si>
  <si>
    <t>21:0134:000011</t>
  </si>
  <si>
    <t>21:0078:001375</t>
  </si>
  <si>
    <t>21:0078:001375:0001:0002:00</t>
  </si>
  <si>
    <t>85TBA1316:0</t>
  </si>
  <si>
    <t>21:0134:000012</t>
  </si>
  <si>
    <t>21:0078:001376</t>
  </si>
  <si>
    <t>21:0078:001376:0001:0002:00</t>
  </si>
  <si>
    <t>85TBA1317A:0</t>
  </si>
  <si>
    <t>21:0134:000013</t>
  </si>
  <si>
    <t>21:0078:001377</t>
  </si>
  <si>
    <t>21:0078:001377:0001:0002:00</t>
  </si>
  <si>
    <t>83BZA0093:0</t>
  </si>
  <si>
    <t>21:0134:000014</t>
  </si>
  <si>
    <t>21:0078:000230</t>
  </si>
  <si>
    <t>21:0078:000230:0001:0002:00</t>
  </si>
  <si>
    <t>85TBA1318:0</t>
  </si>
  <si>
    <t>21:0134:000015</t>
  </si>
  <si>
    <t>21:0078:001378</t>
  </si>
  <si>
    <t>21:0078:001378:0001:0002:00</t>
  </si>
  <si>
    <t>85TBA1319:0</t>
  </si>
  <si>
    <t>21:0134:000016</t>
  </si>
  <si>
    <t>21:0078:001379</t>
  </si>
  <si>
    <t>21:0078:001379:0001:0002:00</t>
  </si>
  <si>
    <t>85TBA1321:1</t>
  </si>
  <si>
    <t>21:0134:000017</t>
  </si>
  <si>
    <t>21:0078:001380</t>
  </si>
  <si>
    <t>21:0078:001380:0001:0002:01</t>
  </si>
  <si>
    <t>85TBA1322:0</t>
  </si>
  <si>
    <t>21:0134:000018</t>
  </si>
  <si>
    <t>21:0078:001381</t>
  </si>
  <si>
    <t>21:0078:001381:0001:0002:00</t>
  </si>
  <si>
    <t>85TBA1323:0</t>
  </si>
  <si>
    <t>21:0134:000019</t>
  </si>
  <si>
    <t>21:0078:001382</t>
  </si>
  <si>
    <t>21:0078:001382:0001:0002:00</t>
  </si>
  <si>
    <t>85TBA1324:0</t>
  </si>
  <si>
    <t>21:0134:000020</t>
  </si>
  <si>
    <t>21:0078:001383</t>
  </si>
  <si>
    <t>21:0078:001383:0001:0002:00</t>
  </si>
  <si>
    <t>85TBA1325:0</t>
  </si>
  <si>
    <t>21:0134:000021</t>
  </si>
  <si>
    <t>21:0078:001384</t>
  </si>
  <si>
    <t>21:0078:001384:0001:0002:00</t>
  </si>
  <si>
    <t>85TBA1326:0</t>
  </si>
  <si>
    <t>21:0134:000022</t>
  </si>
  <si>
    <t>21:0078:001385</t>
  </si>
  <si>
    <t>21:0078:001385:0001:0002:00</t>
  </si>
  <si>
    <t>85TBA1327:0</t>
  </si>
  <si>
    <t>21:0134:000023</t>
  </si>
  <si>
    <t>21:0078:001386</t>
  </si>
  <si>
    <t>21:0078:001386:0001:0002:00</t>
  </si>
  <si>
    <t>85TBA1328:0</t>
  </si>
  <si>
    <t>21:0134:000024</t>
  </si>
  <si>
    <t>21:0078:001387</t>
  </si>
  <si>
    <t>21:0078:001387:0001:0002:00</t>
  </si>
  <si>
    <t>83BZA0095:0</t>
  </si>
  <si>
    <t>21:0134:000025</t>
  </si>
  <si>
    <t>21:0078:000232</t>
  </si>
  <si>
    <t>21:0078:000232:0001:0002:00</t>
  </si>
  <si>
    <t>85TBA1330:0</t>
  </si>
  <si>
    <t>21:0134:000026</t>
  </si>
  <si>
    <t>21:0078:001389</t>
  </si>
  <si>
    <t>21:0078:001389:0001:0002:00</t>
  </si>
  <si>
    <t>85TBA1331:0</t>
  </si>
  <si>
    <t>21:0134:000027</t>
  </si>
  <si>
    <t>21:0078:001390</t>
  </si>
  <si>
    <t>21:0078:001390:0001:0002:00</t>
  </si>
  <si>
    <t>85TBA1332:0</t>
  </si>
  <si>
    <t>21:0134:000028</t>
  </si>
  <si>
    <t>21:0078:001391</t>
  </si>
  <si>
    <t>21:0078:001391:0001:0002:00</t>
  </si>
  <si>
    <t>85TBA1333:0</t>
  </si>
  <si>
    <t>21:0134:000029</t>
  </si>
  <si>
    <t>21:0078:001392</t>
  </si>
  <si>
    <t>21:0078:001392:0001:0002:00</t>
  </si>
  <si>
    <t>85TBA1334:0</t>
  </si>
  <si>
    <t>21:0134:000030</t>
  </si>
  <si>
    <t>21:0078:001393</t>
  </si>
  <si>
    <t>21:0078:001393:0001:0002:00</t>
  </si>
  <si>
    <t>85TBA1335:0</t>
  </si>
  <si>
    <t>21:0134:000031</t>
  </si>
  <si>
    <t>21:0078:001394</t>
  </si>
  <si>
    <t>21:0078:001394:0001:0002:00</t>
  </si>
  <si>
    <t>85TBA1336:0</t>
  </si>
  <si>
    <t>21:0134:000032</t>
  </si>
  <si>
    <t>21:0078:001395</t>
  </si>
  <si>
    <t>21:0078:001395:0001:0002:00</t>
  </si>
  <si>
    <t>85TBA1337:0</t>
  </si>
  <si>
    <t>21:0134:000033</t>
  </si>
  <si>
    <t>21:0078:001396</t>
  </si>
  <si>
    <t>21:0078:001396:0001:0002:00</t>
  </si>
  <si>
    <t>85TBA1338:1</t>
  </si>
  <si>
    <t>21:0134:000034</t>
  </si>
  <si>
    <t>21:0078:001397</t>
  </si>
  <si>
    <t>21:0078:001397:0001:0002:01</t>
  </si>
  <si>
    <t>85TBA1339:0</t>
  </si>
  <si>
    <t>21:0134:000035</t>
  </si>
  <si>
    <t>21:0078:001398</t>
  </si>
  <si>
    <t>21:0078:001398:0001:0002:00</t>
  </si>
  <si>
    <t>83BZA0096:0</t>
  </si>
  <si>
    <t>21:0134:000036</t>
  </si>
  <si>
    <t>21:0078:000233</t>
  </si>
  <si>
    <t>21:0078:000233:0001:0002:00</t>
  </si>
  <si>
    <t>85TBA1341:0</t>
  </si>
  <si>
    <t>21:0134:000037</t>
  </si>
  <si>
    <t>21:0078:001400</t>
  </si>
  <si>
    <t>21:0078:001400:0001:0002:00</t>
  </si>
  <si>
    <t>85TBA1342:0</t>
  </si>
  <si>
    <t>21:0134:000038</t>
  </si>
  <si>
    <t>21:0078:001401</t>
  </si>
  <si>
    <t>21:0078:001401:0001:0002:00</t>
  </si>
  <si>
    <t>85TBA1343:0</t>
  </si>
  <si>
    <t>21:0134:000039</t>
  </si>
  <si>
    <t>21:0078:001402</t>
  </si>
  <si>
    <t>21:0078:001402:0001:0002:00</t>
  </si>
  <si>
    <t>85TBA1344:0</t>
  </si>
  <si>
    <t>21:0134:000040</t>
  </si>
  <si>
    <t>21:0078:001403</t>
  </si>
  <si>
    <t>21:0078:001403:0001:0002:00</t>
  </si>
  <si>
    <t>85TBA1345:0</t>
  </si>
  <si>
    <t>21:0134:000041</t>
  </si>
  <si>
    <t>21:0078:001404</t>
  </si>
  <si>
    <t>21:0078:001404:0001:0002:00</t>
  </si>
  <si>
    <t>85TBA1346:0</t>
  </si>
  <si>
    <t>21:0134:000042</t>
  </si>
  <si>
    <t>21:0078:001405</t>
  </si>
  <si>
    <t>21:0078:001405:0001:0002:00</t>
  </si>
  <si>
    <t>85TBA1347:0</t>
  </si>
  <si>
    <t>21:0134:000043</t>
  </si>
  <si>
    <t>21:0078:001406</t>
  </si>
  <si>
    <t>21:0078:001406:0001:0002:00</t>
  </si>
  <si>
    <t>85TBA1348:1</t>
  </si>
  <si>
    <t>21:0134:000044</t>
  </si>
  <si>
    <t>21:0078:001407</t>
  </si>
  <si>
    <t>21:0078:001407:0001:0002:01</t>
  </si>
  <si>
    <t>85TBA1349:0</t>
  </si>
  <si>
    <t>21:0134:000045</t>
  </si>
  <si>
    <t>21:0078:001408</t>
  </si>
  <si>
    <t>21:0078:001408:0001:0002:00</t>
  </si>
  <si>
    <t>85TBA1350:0</t>
  </si>
  <si>
    <t>21:0134:000046</t>
  </si>
  <si>
    <t>21:0078:001409</t>
  </si>
  <si>
    <t>21:0078:001409:0001:0002:00</t>
  </si>
  <si>
    <t>83BZA0097:0</t>
  </si>
  <si>
    <t>21:0134:000047</t>
  </si>
  <si>
    <t>21:0078:000234</t>
  </si>
  <si>
    <t>21:0078:000234:0001:0002:00</t>
  </si>
  <si>
    <t>85TBA1351B:0</t>
  </si>
  <si>
    <t>21:0134:000048</t>
  </si>
  <si>
    <t>21:0078:001410</t>
  </si>
  <si>
    <t>21:0078:001410:0001:0002:00</t>
  </si>
  <si>
    <t>85TBA1352:0</t>
  </si>
  <si>
    <t>21:0134:000049</t>
  </si>
  <si>
    <t>21:0078:001411</t>
  </si>
  <si>
    <t>21:0078:001411:0001:0002:00</t>
  </si>
  <si>
    <t>85TBA1353:0</t>
  </si>
  <si>
    <t>21:0134:000050</t>
  </si>
  <si>
    <t>21:0078:001412</t>
  </si>
  <si>
    <t>21:0078:001412:0001:0002:00</t>
  </si>
  <si>
    <t>85TBA1354:0</t>
  </si>
  <si>
    <t>21:0134:000051</t>
  </si>
  <si>
    <t>21:0078:001413</t>
  </si>
  <si>
    <t>21:0078:001413:0001:0002:00</t>
  </si>
  <si>
    <t>85TBA1355:0</t>
  </si>
  <si>
    <t>21:0134:000052</t>
  </si>
  <si>
    <t>21:0078:001414</t>
  </si>
  <si>
    <t>21:0078:001414:0001:0002:00</t>
  </si>
  <si>
    <t>85TBA1356:0</t>
  </si>
  <si>
    <t>21:0134:000053</t>
  </si>
  <si>
    <t>21:0078:001415</t>
  </si>
  <si>
    <t>21:0078:001415:0001:0002:00</t>
  </si>
  <si>
    <t>85TBA1357:0</t>
  </si>
  <si>
    <t>21:0134:000054</t>
  </si>
  <si>
    <t>21:0078:001416</t>
  </si>
  <si>
    <t>21:0078:001416:0001:0002:00</t>
  </si>
  <si>
    <t>85TBA1358A:0</t>
  </si>
  <si>
    <t>21:0134:000055</t>
  </si>
  <si>
    <t>21:0078:001417</t>
  </si>
  <si>
    <t>21:0078:001417:0001:0002:00</t>
  </si>
  <si>
    <t>85TBA1359:0</t>
  </si>
  <si>
    <t>21:0134:000056</t>
  </si>
  <si>
    <t>21:0078:001418</t>
  </si>
  <si>
    <t>21:0078:001418:0001:0002:00</t>
  </si>
  <si>
    <t>85TBA1360:0</t>
  </si>
  <si>
    <t>21:0134:000057</t>
  </si>
  <si>
    <t>21:0078:001419</t>
  </si>
  <si>
    <t>21:0078:001419:0001:0002:00</t>
  </si>
  <si>
    <t>83BZA0098:0</t>
  </si>
  <si>
    <t>21:0134:000058</t>
  </si>
  <si>
    <t>21:0078:000235</t>
  </si>
  <si>
    <t>21:0078:000235:0001:0002:00</t>
  </si>
  <si>
    <t>85TBA1361:0</t>
  </si>
  <si>
    <t>21:0134:000059</t>
  </si>
  <si>
    <t>21:0078:001420</t>
  </si>
  <si>
    <t>21:0078:001420:0001:0002:00</t>
  </si>
  <si>
    <t>85TBA1363:0</t>
  </si>
  <si>
    <t>21:0134:000060</t>
  </si>
  <si>
    <t>21:0078:001421</t>
  </si>
  <si>
    <t>21:0078:001421:0001:0002:00</t>
  </si>
  <si>
    <t>85TBA1364:0</t>
  </si>
  <si>
    <t>21:0134:000061</t>
  </si>
  <si>
    <t>21:0078:001422</t>
  </si>
  <si>
    <t>21:0078:001422:0001:0002:00</t>
  </si>
  <si>
    <t>85TBA1365:0</t>
  </si>
  <si>
    <t>21:0134:000062</t>
  </si>
  <si>
    <t>21:0078:001423</t>
  </si>
  <si>
    <t>21:0078:001423:0001:0002:00</t>
  </si>
  <si>
    <t>85TBA1366:0</t>
  </si>
  <si>
    <t>21:0134:000063</t>
  </si>
  <si>
    <t>21:0078:001424</t>
  </si>
  <si>
    <t>21:0078:001424:0001:0002:00</t>
  </si>
  <si>
    <t>85TBA1367:0</t>
  </si>
  <si>
    <t>21:0134:000064</t>
  </si>
  <si>
    <t>21:0078:001425</t>
  </si>
  <si>
    <t>21:0078:001425:0001:0002:00</t>
  </si>
  <si>
    <t>85TBA1368:1</t>
  </si>
  <si>
    <t>21:0134:000065</t>
  </si>
  <si>
    <t>21:0078:001426</t>
  </si>
  <si>
    <t>21:0078:001426:0001:0002:01</t>
  </si>
  <si>
    <t>85TBA1369:0</t>
  </si>
  <si>
    <t>21:0134:000066</t>
  </si>
  <si>
    <t>21:0078:001427</t>
  </si>
  <si>
    <t>21:0078:001427:0001:0002:00</t>
  </si>
  <si>
    <t>85TBA1370:0</t>
  </si>
  <si>
    <t>21:0134:000067</t>
  </si>
  <si>
    <t>21:0078:001428</t>
  </si>
  <si>
    <t>21:0078:001428:0001:0002:00</t>
  </si>
  <si>
    <t>85TBA1371:0</t>
  </si>
  <si>
    <t>21:0134:000068</t>
  </si>
  <si>
    <t>21:0078:001429</t>
  </si>
  <si>
    <t>21:0078:001429:0001:0002:00</t>
  </si>
  <si>
    <t>83BZA0099:0</t>
  </si>
  <si>
    <t>21:0134:000069</t>
  </si>
  <si>
    <t>21:0078:000236</t>
  </si>
  <si>
    <t>21:0078:000236:0001:0002:00</t>
  </si>
  <si>
    <t>85TBA1372:0</t>
  </si>
  <si>
    <t>21:0134:000070</t>
  </si>
  <si>
    <t>21:0078:001430</t>
  </si>
  <si>
    <t>21:0078:001430:0001:0002:00</t>
  </si>
  <si>
    <t>85TBA1373:0</t>
  </si>
  <si>
    <t>21:0134:000071</t>
  </si>
  <si>
    <t>21:0078:001431</t>
  </si>
  <si>
    <t>21:0078:001431:0001:0002:00</t>
  </si>
  <si>
    <t>85TBA1374:0</t>
  </si>
  <si>
    <t>21:0134:000072</t>
  </si>
  <si>
    <t>21:0078:001432</t>
  </si>
  <si>
    <t>21:0078:001432:0001:0002:00</t>
  </si>
  <si>
    <t>85TBA1375:0</t>
  </si>
  <si>
    <t>21:0134:000073</t>
  </si>
  <si>
    <t>21:0078:001433</t>
  </si>
  <si>
    <t>21:0078:001433:0001:0002:00</t>
  </si>
  <si>
    <t>85TBA1377:1</t>
  </si>
  <si>
    <t>21:0134:000074</t>
  </si>
  <si>
    <t>21:0078:001435</t>
  </si>
  <si>
    <t>21:0078:001435:0001:0002:01</t>
  </si>
  <si>
    <t>85TBA1378:0</t>
  </si>
  <si>
    <t>21:0134:000075</t>
  </si>
  <si>
    <t>21:0078:001436</t>
  </si>
  <si>
    <t>21:0078:001436:0001:0002:00</t>
  </si>
  <si>
    <t>85TBA1379:1</t>
  </si>
  <si>
    <t>21:0134:000076</t>
  </si>
  <si>
    <t>21:0078:001437</t>
  </si>
  <si>
    <t>21:0078:001437:0001:0002:01</t>
  </si>
  <si>
    <t>85TBA1380:0</t>
  </si>
  <si>
    <t>21:0134:000077</t>
  </si>
  <si>
    <t>21:0078:001438</t>
  </si>
  <si>
    <t>21:0078:001438:0001:0002:00</t>
  </si>
  <si>
    <t>85TBA1382:0</t>
  </si>
  <si>
    <t>21:0134:000078</t>
  </si>
  <si>
    <t>21:0078:001440</t>
  </si>
  <si>
    <t>21:0078:001440:0001:0002:00</t>
  </si>
  <si>
    <t>85TBA1383:0</t>
  </si>
  <si>
    <t>21:0134:000079</t>
  </si>
  <si>
    <t>21:0078:001441</t>
  </si>
  <si>
    <t>21:0078:001441:0001:0002:00</t>
  </si>
  <si>
    <t>83BZA0100:0</t>
  </si>
  <si>
    <t>21:0134:000080</t>
  </si>
  <si>
    <t>21:0078:000237</t>
  </si>
  <si>
    <t>21:0078:000237:0001:0002:00</t>
  </si>
  <si>
    <t>85TBA1384:0</t>
  </si>
  <si>
    <t>21:0134:000081</t>
  </si>
  <si>
    <t>21:0078:001442</t>
  </si>
  <si>
    <t>21:0078:001442:0001:0002:00</t>
  </si>
  <si>
    <t>85TBA1387:0</t>
  </si>
  <si>
    <t>21:0134:000082</t>
  </si>
  <si>
    <t>21:0078:001445</t>
  </si>
  <si>
    <t>21:0078:001445:0001:0002:00</t>
  </si>
  <si>
    <t>85TBA1388:0</t>
  </si>
  <si>
    <t>21:0134:000083</t>
  </si>
  <si>
    <t>21:0078:001446</t>
  </si>
  <si>
    <t>21:0078:001446:0001:0002:00</t>
  </si>
  <si>
    <t>85TBA1389:0</t>
  </si>
  <si>
    <t>21:0134:000084</t>
  </si>
  <si>
    <t>21:0078:001447</t>
  </si>
  <si>
    <t>21:0078:001447:0001:0002:00</t>
  </si>
  <si>
    <t>85TBA1390:0</t>
  </si>
  <si>
    <t>21:0134:000085</t>
  </si>
  <si>
    <t>21:0078:001448</t>
  </si>
  <si>
    <t>21:0078:001448:0001:0002:00</t>
  </si>
  <si>
    <t>85TBA1391:0</t>
  </si>
  <si>
    <t>21:0134:000086</t>
  </si>
  <si>
    <t>21:0078:001449</t>
  </si>
  <si>
    <t>21:0078:001449:0001:0002:00</t>
  </si>
  <si>
    <t>85TBA1392:0</t>
  </si>
  <si>
    <t>21:0134:000087</t>
  </si>
  <si>
    <t>21:0078:001450</t>
  </si>
  <si>
    <t>21:0078:001450:0001:0002:00</t>
  </si>
  <si>
    <t>85TBA1393:0</t>
  </si>
  <si>
    <t>21:0134:000088</t>
  </si>
  <si>
    <t>21:0078:001451</t>
  </si>
  <si>
    <t>21:0078:001451:0001:0002:00</t>
  </si>
  <si>
    <t>85TBA1394:0</t>
  </si>
  <si>
    <t>21:0134:000089</t>
  </si>
  <si>
    <t>21:0078:001452</t>
  </si>
  <si>
    <t>21:0078:001452:0001:0002:00</t>
  </si>
  <si>
    <t>85TBA1395:0</t>
  </si>
  <si>
    <t>21:0134:000090</t>
  </si>
  <si>
    <t>21:0078:001453</t>
  </si>
  <si>
    <t>21:0078:001453:0001:0002:00</t>
  </si>
  <si>
    <t>83BZA0101:0</t>
  </si>
  <si>
    <t>21:0134:000091</t>
  </si>
  <si>
    <t>21:0078:000238</t>
  </si>
  <si>
    <t>21:0078:000238:0001:0002:00</t>
  </si>
  <si>
    <t>85TBA1396:0</t>
  </si>
  <si>
    <t>21:0134:000092</t>
  </si>
  <si>
    <t>21:0078:001454</t>
  </si>
  <si>
    <t>21:0078:001454:0001:0002:00</t>
  </si>
  <si>
    <t>85TBA1401:0</t>
  </si>
  <si>
    <t>21:0134:000093</t>
  </si>
  <si>
    <t>21:0078:001459</t>
  </si>
  <si>
    <t>21:0078:001459:0001:0002:00</t>
  </si>
  <si>
    <t>85TBA1403:0</t>
  </si>
  <si>
    <t>21:0134:000094</t>
  </si>
  <si>
    <t>21:0078:001461</t>
  </si>
  <si>
    <t>21:0078:001461:0001:0002:00</t>
  </si>
  <si>
    <t>85TBA1404:0</t>
  </si>
  <si>
    <t>21:0134:000095</t>
  </si>
  <si>
    <t>21:0078:001462</t>
  </si>
  <si>
    <t>21:0078:001462:0001:0002:00</t>
  </si>
  <si>
    <t>85TBA1405:0</t>
  </si>
  <si>
    <t>21:0134:000096</t>
  </si>
  <si>
    <t>21:0078:001463</t>
  </si>
  <si>
    <t>21:0078:001463:0001:0002:00</t>
  </si>
  <si>
    <t>85TBA1406:0</t>
  </si>
  <si>
    <t>21:0134:000097</t>
  </si>
  <si>
    <t>21:0078:001464</t>
  </si>
  <si>
    <t>21:0078:001464:0001:0002:00</t>
  </si>
  <si>
    <t>85TBA1407:0</t>
  </si>
  <si>
    <t>21:0134:000098</t>
  </si>
  <si>
    <t>21:0078:001465</t>
  </si>
  <si>
    <t>21:0078:001465:0001:0002:00</t>
  </si>
  <si>
    <t>85TBA1408:0</t>
  </si>
  <si>
    <t>21:0134:000099</t>
  </si>
  <si>
    <t>21:0078:001466</t>
  </si>
  <si>
    <t>21:0078:001466:0001:0002:00</t>
  </si>
  <si>
    <t>85TBA1409:0</t>
  </si>
  <si>
    <t>21:0134:000100</t>
  </si>
  <si>
    <t>21:0078:001467</t>
  </si>
  <si>
    <t>21:0078:001467:0001:0002:00</t>
  </si>
  <si>
    <t>85TBA1410:0</t>
  </si>
  <si>
    <t>21:0134:000101</t>
  </si>
  <si>
    <t>21:0078:001468</t>
  </si>
  <si>
    <t>21:0078:001468:0001:0002:00</t>
  </si>
  <si>
    <t>83BZA0102:0</t>
  </si>
  <si>
    <t>21:0134:000102</t>
  </si>
  <si>
    <t>21:0078:000239</t>
  </si>
  <si>
    <t>21:0078:000239:0001:0002:00</t>
  </si>
  <si>
    <t>85TBA1411:0</t>
  </si>
  <si>
    <t>21:0134:000103</t>
  </si>
  <si>
    <t>21:0078:001469</t>
  </si>
  <si>
    <t>21:0078:001469:0001:0002:00</t>
  </si>
  <si>
    <t>85TBA1412:0</t>
  </si>
  <si>
    <t>21:0134:000104</t>
  </si>
  <si>
    <t>21:0078:001470</t>
  </si>
  <si>
    <t>21:0078:001470:0001:0002:00</t>
  </si>
  <si>
    <t>85TBA1413:0</t>
  </si>
  <si>
    <t>21:0134:000105</t>
  </si>
  <si>
    <t>21:0078:001471</t>
  </si>
  <si>
    <t>21:0078:001471:0001:0002:00</t>
  </si>
  <si>
    <t>85TBA1414:0</t>
  </si>
  <si>
    <t>21:0134:000106</t>
  </si>
  <si>
    <t>21:0078:001472</t>
  </si>
  <si>
    <t>21:0078:001472:0001:0002:00</t>
  </si>
  <si>
    <t>85TBA1415:0</t>
  </si>
  <si>
    <t>21:0134:000107</t>
  </si>
  <si>
    <t>21:0078:001473</t>
  </si>
  <si>
    <t>21:0078:001473:0001:0002:00</t>
  </si>
  <si>
    <t>85TBA1416:0</t>
  </si>
  <si>
    <t>21:0134:000108</t>
  </si>
  <si>
    <t>21:0078:001474</t>
  </si>
  <si>
    <t>21:0078:001474:0001:0002:00</t>
  </si>
  <si>
    <t>85TBA1417:0</t>
  </si>
  <si>
    <t>21:0134:000109</t>
  </si>
  <si>
    <t>21:0078:001475</t>
  </si>
  <si>
    <t>21:0078:001475:0001:0002:00</t>
  </si>
  <si>
    <t>85TBA1420:0</t>
  </si>
  <si>
    <t>21:0134:000110</t>
  </si>
  <si>
    <t>21:0078:001476</t>
  </si>
  <si>
    <t>21:0078:001476:0001:0002:00</t>
  </si>
  <si>
    <t>85TBA1421:0</t>
  </si>
  <si>
    <t>21:0134:000111</t>
  </si>
  <si>
    <t>21:0078:001477</t>
  </si>
  <si>
    <t>21:0078:001477:0001:0002:00</t>
  </si>
  <si>
    <t>85TBA1422:0</t>
  </si>
  <si>
    <t>21:0134:000112</t>
  </si>
  <si>
    <t>21:0078:001478</t>
  </si>
  <si>
    <t>21:0078:001478:0001:0002:00</t>
  </si>
  <si>
    <t>82KY 0070:0</t>
  </si>
  <si>
    <t>21:0134:000113</t>
  </si>
  <si>
    <t>21:0078:000036</t>
  </si>
  <si>
    <t>21:0078:000036:0001:0002:00</t>
  </si>
  <si>
    <t>83BZA0103:1</t>
  </si>
  <si>
    <t>21:0134:000114</t>
  </si>
  <si>
    <t>21:0078:000240</t>
  </si>
  <si>
    <t>21:0078:000240:0001:0002:01</t>
  </si>
  <si>
    <t>85TBA1423:0</t>
  </si>
  <si>
    <t>21:0134:000115</t>
  </si>
  <si>
    <t>21:0078:001479</t>
  </si>
  <si>
    <t>21:0078:001479:0001:0002:00</t>
  </si>
  <si>
    <t>85TBA1424:0</t>
  </si>
  <si>
    <t>21:0134:000116</t>
  </si>
  <si>
    <t>21:0078:001480</t>
  </si>
  <si>
    <t>21:0078:001480:0001:0002:00</t>
  </si>
  <si>
    <t>85TBA1425:0</t>
  </si>
  <si>
    <t>21:0134:000117</t>
  </si>
  <si>
    <t>21:0078:001481</t>
  </si>
  <si>
    <t>21:0078:001481:0001:0002:00</t>
  </si>
  <si>
    <t>85TBA1426:0</t>
  </si>
  <si>
    <t>21:0134:000118</t>
  </si>
  <si>
    <t>21:0078:001482</t>
  </si>
  <si>
    <t>21:0078:001482:0001:0002:00</t>
  </si>
  <si>
    <t>85TBA1427:0</t>
  </si>
  <si>
    <t>21:0134:000119</t>
  </si>
  <si>
    <t>21:0078:001483</t>
  </si>
  <si>
    <t>21:0078:001483:0001:0002:00</t>
  </si>
  <si>
    <t>85TBA1428:1</t>
  </si>
  <si>
    <t>21:0134:000120</t>
  </si>
  <si>
    <t>21:0078:001484</t>
  </si>
  <si>
    <t>21:0078:001484:0001:0002:01</t>
  </si>
  <si>
    <t>85TBA1430:1</t>
  </si>
  <si>
    <t>21:0134:000121</t>
  </si>
  <si>
    <t>21:0078:001486</t>
  </si>
  <si>
    <t>21:0078:001486:0001:0002:01</t>
  </si>
  <si>
    <t>85TBA1431:0</t>
  </si>
  <si>
    <t>21:0134:000122</t>
  </si>
  <si>
    <t>21:0078:001487</t>
  </si>
  <si>
    <t>21:0078:001487:0001:0002:00</t>
  </si>
  <si>
    <t>85TBA1433:0</t>
  </si>
  <si>
    <t>21:0134:000123</t>
  </si>
  <si>
    <t>21:0078:001489</t>
  </si>
  <si>
    <t>21:0078:001489:0001:0002:00</t>
  </si>
  <si>
    <t>85TBA1434:0</t>
  </si>
  <si>
    <t>21:0134:000124</t>
  </si>
  <si>
    <t>21:0078:001490</t>
  </si>
  <si>
    <t>21:0078:001490:0001:0002:00</t>
  </si>
  <si>
    <t>83BZA0104:0</t>
  </si>
  <si>
    <t>21:0134:000125</t>
  </si>
  <si>
    <t>21:0078:000241</t>
  </si>
  <si>
    <t>21:0078:000241:0001:0002:00</t>
  </si>
  <si>
    <t>85TBA1435:0</t>
  </si>
  <si>
    <t>21:0134:000126</t>
  </si>
  <si>
    <t>21:0078:001491</t>
  </si>
  <si>
    <t>21:0078:001491:0001:0002:00</t>
  </si>
  <si>
    <t>85TBA1436:0</t>
  </si>
  <si>
    <t>21:0134:000127</t>
  </si>
  <si>
    <t>21:0078:001492</t>
  </si>
  <si>
    <t>21:0078:001492:0001:0002:00</t>
  </si>
  <si>
    <t>85TBA1438:0</t>
  </si>
  <si>
    <t>21:0134:000128</t>
  </si>
  <si>
    <t>21:0078:001494</t>
  </si>
  <si>
    <t>21:0078:001494:0001:0002:00</t>
  </si>
  <si>
    <t>85TBA1439:1</t>
  </si>
  <si>
    <t>21:0134:000129</t>
  </si>
  <si>
    <t>21:0078:001495</t>
  </si>
  <si>
    <t>21:0078:001495:0001:0002:01</t>
  </si>
  <si>
    <t>85TBA1440:0</t>
  </si>
  <si>
    <t>21:0134:000130</t>
  </si>
  <si>
    <t>21:0078:001496</t>
  </si>
  <si>
    <t>21:0078:001496:0001:0002:00</t>
  </si>
  <si>
    <t>85TBA1441:0</t>
  </si>
  <si>
    <t>21:0134:000131</t>
  </si>
  <si>
    <t>21:0078:001497</t>
  </si>
  <si>
    <t>21:0078:001497:0001:0002:00</t>
  </si>
  <si>
    <t>85TBA1442:0</t>
  </si>
  <si>
    <t>21:0134:000132</t>
  </si>
  <si>
    <t>21:0078:001498</t>
  </si>
  <si>
    <t>21:0078:001498:0001:0002:00</t>
  </si>
  <si>
    <t>85TBA1443:0</t>
  </si>
  <si>
    <t>21:0134:000133</t>
  </si>
  <si>
    <t>21:0078:001499</t>
  </si>
  <si>
    <t>21:0078:001499:0001:0002:00</t>
  </si>
  <si>
    <t>85TBA1444:0</t>
  </si>
  <si>
    <t>21:0134:000134</t>
  </si>
  <si>
    <t>21:0078:001500</t>
  </si>
  <si>
    <t>21:0078:001500:0001:0002:00</t>
  </si>
  <si>
    <t>85TBA1445:0</t>
  </si>
  <si>
    <t>21:0134:000135</t>
  </si>
  <si>
    <t>21:0078:001501</t>
  </si>
  <si>
    <t>21:0078:001501:0001:0002:00</t>
  </si>
  <si>
    <t>83BZA0105:0</t>
  </si>
  <si>
    <t>21:0134:000136</t>
  </si>
  <si>
    <t>21:0078:000242</t>
  </si>
  <si>
    <t>21:0078:000242:0001:0002:00</t>
  </si>
  <si>
    <t>85TBA1446:0</t>
  </si>
  <si>
    <t>21:0134:000137</t>
  </si>
  <si>
    <t>21:0078:001502</t>
  </si>
  <si>
    <t>21:0078:001502:0001:0002:00</t>
  </si>
  <si>
    <t>85TBA1447:0</t>
  </si>
  <si>
    <t>21:0134:000138</t>
  </si>
  <si>
    <t>21:0078:001503</t>
  </si>
  <si>
    <t>21:0078:001503:0001:0002:00</t>
  </si>
  <si>
    <t>85TBA1448:0</t>
  </si>
  <si>
    <t>21:0134:000139</t>
  </si>
  <si>
    <t>21:0078:001504</t>
  </si>
  <si>
    <t>21:0078:001504:0001:0002:00</t>
  </si>
  <si>
    <t>85TBA1450:0</t>
  </si>
  <si>
    <t>21:0134:000140</t>
  </si>
  <si>
    <t>21:0078:001506</t>
  </si>
  <si>
    <t>21:0078:001506:0001:0002:00</t>
  </si>
  <si>
    <t>85TBA1452:0</t>
  </si>
  <si>
    <t>21:0134:000141</t>
  </si>
  <si>
    <t>21:0078:001508</t>
  </si>
  <si>
    <t>21:0078:001508:0001:0002:00</t>
  </si>
  <si>
    <t>85TBA1453:0</t>
  </si>
  <si>
    <t>21:0134:000142</t>
  </si>
  <si>
    <t>21:0078:001509</t>
  </si>
  <si>
    <t>21:0078:001509:0001:0002:00</t>
  </si>
  <si>
    <t>85TBA1454:0</t>
  </si>
  <si>
    <t>21:0134:000143</t>
  </si>
  <si>
    <t>21:0078:001510</t>
  </si>
  <si>
    <t>21:0078:001510:0001:0002:00</t>
  </si>
  <si>
    <t>85TBA1455:0</t>
  </si>
  <si>
    <t>21:0134:000144</t>
  </si>
  <si>
    <t>21:0078:001511</t>
  </si>
  <si>
    <t>21:0078:001511:0001:0002:00</t>
  </si>
  <si>
    <t>85TBA1456:0</t>
  </si>
  <si>
    <t>21:0134:000145</t>
  </si>
  <si>
    <t>21:0078:001512</t>
  </si>
  <si>
    <t>21:0078:001512:0001:0002:00</t>
  </si>
  <si>
    <t>85TBA1457:0</t>
  </si>
  <si>
    <t>21:0134:000146</t>
  </si>
  <si>
    <t>21:0078:001513</t>
  </si>
  <si>
    <t>21:0078:001513:0001:0002:00</t>
  </si>
  <si>
    <t>83BZA0106:0</t>
  </si>
  <si>
    <t>21:0134:000147</t>
  </si>
  <si>
    <t>21:0078:000243</t>
  </si>
  <si>
    <t>21:0078:000243:0001:0002:00</t>
  </si>
  <si>
    <t>85TBA1458:0</t>
  </si>
  <si>
    <t>21:0134:000148</t>
  </si>
  <si>
    <t>21:0078:001514</t>
  </si>
  <si>
    <t>21:0078:001514:0001:0002:00</t>
  </si>
  <si>
    <t>85TBA1459:0</t>
  </si>
  <si>
    <t>21:0134:000149</t>
  </si>
  <si>
    <t>21:0078:001515</t>
  </si>
  <si>
    <t>21:0078:001515:0001:0002:00</t>
  </si>
  <si>
    <t>85TBA1461:0</t>
  </si>
  <si>
    <t>21:0134:000150</t>
  </si>
  <si>
    <t>21:0078:001516</t>
  </si>
  <si>
    <t>21:0078:001516:0001:0002:00</t>
  </si>
  <si>
    <t>85TBA1462:0</t>
  </si>
  <si>
    <t>21:0134:000151</t>
  </si>
  <si>
    <t>21:0078:001517</t>
  </si>
  <si>
    <t>21:0078:001517:0001:0002:00</t>
  </si>
  <si>
    <t>85TBA1463:0</t>
  </si>
  <si>
    <t>21:0134:000152</t>
  </si>
  <si>
    <t>21:0078:001518</t>
  </si>
  <si>
    <t>21:0078:001518:0001:0002:00</t>
  </si>
  <si>
    <t>85TBA1464:1</t>
  </si>
  <si>
    <t>21:0134:000153</t>
  </si>
  <si>
    <t>21:0078:001519</t>
  </si>
  <si>
    <t>21:0078:001519:0001:0002:01</t>
  </si>
  <si>
    <t>85TBA1465:1</t>
  </si>
  <si>
    <t>21:0134:000154</t>
  </si>
  <si>
    <t>21:0078:001520</t>
  </si>
  <si>
    <t>21:0078:001520:0001:0002:01</t>
  </si>
  <si>
    <t>85TBA1466:0</t>
  </si>
  <si>
    <t>21:0134:000155</t>
  </si>
  <si>
    <t>21:0078:001521</t>
  </si>
  <si>
    <t>21:0078:001521:0001:0002:00</t>
  </si>
  <si>
    <t>85TBA1467:0</t>
  </si>
  <si>
    <t>21:0134:000156</t>
  </si>
  <si>
    <t>21:0078:001522</t>
  </si>
  <si>
    <t>21:0078:001522:0001:0002:00</t>
  </si>
  <si>
    <t>85TBA1468:0</t>
  </si>
  <si>
    <t>21:0134:000157</t>
  </si>
  <si>
    <t>21:0078:001523</t>
  </si>
  <si>
    <t>21:0078:001523:0001:0002:00</t>
  </si>
  <si>
    <t>83BZA0107:0</t>
  </si>
  <si>
    <t>21:0134:000158</t>
  </si>
  <si>
    <t>21:0078:000244</t>
  </si>
  <si>
    <t>21:0078:000244:0001:0002:00</t>
  </si>
  <si>
    <t>85TBA1469:0</t>
  </si>
  <si>
    <t>21:0134:000159</t>
  </si>
  <si>
    <t>21:0078:001524</t>
  </si>
  <si>
    <t>21:0078:001524:0001:0002:00</t>
  </si>
  <si>
    <t>85TBA1470:0</t>
  </si>
  <si>
    <t>21:0134:000160</t>
  </si>
  <si>
    <t>21:0078:001525</t>
  </si>
  <si>
    <t>21:0078:001525:0001:0002:00</t>
  </si>
  <si>
    <t>85TBA1471:0</t>
  </si>
  <si>
    <t>21:0134:000161</t>
  </si>
  <si>
    <t>21:0078:001526</t>
  </si>
  <si>
    <t>21:0078:001526:0001:0002:00</t>
  </si>
  <si>
    <t>85TBA1472:0</t>
  </si>
  <si>
    <t>21:0134:000162</t>
  </si>
  <si>
    <t>21:0078:001527</t>
  </si>
  <si>
    <t>21:0078:001527:0001:0002:00</t>
  </si>
  <si>
    <t>85TBA1473:0</t>
  </si>
  <si>
    <t>21:0134:000163</t>
  </si>
  <si>
    <t>21:0078:001528</t>
  </si>
  <si>
    <t>21:0078:001528:0001:0002:00</t>
  </si>
  <si>
    <t>85TBA1474:0</t>
  </si>
  <si>
    <t>21:0134:000164</t>
  </si>
  <si>
    <t>21:0078:001529</t>
  </si>
  <si>
    <t>21:0078:001529:0001:0002:00</t>
  </si>
  <si>
    <t>85TBA1475:0</t>
  </si>
  <si>
    <t>21:0134:000165</t>
  </si>
  <si>
    <t>21:0078:001530</t>
  </si>
  <si>
    <t>21:0078:001530:0001:0002:00</t>
  </si>
  <si>
    <t>85TBA1476:0</t>
  </si>
  <si>
    <t>21:0134:000166</t>
  </si>
  <si>
    <t>21:0078:001531</t>
  </si>
  <si>
    <t>21:0078:001531:0001:0002:00</t>
  </si>
  <si>
    <t>85TBA1477:0</t>
  </si>
  <si>
    <t>21:0134:000167</t>
  </si>
  <si>
    <t>21:0078:001532</t>
  </si>
  <si>
    <t>21:0078:001532:0001:0002:00</t>
  </si>
  <si>
    <t>85TBA1478:0</t>
  </si>
  <si>
    <t>21:0134:000168</t>
  </si>
  <si>
    <t>21:0078:001533</t>
  </si>
  <si>
    <t>21:0078:001533:0001:0002:00</t>
  </si>
  <si>
    <t>83BZA0108:0</t>
  </si>
  <si>
    <t>21:0134:000169</t>
  </si>
  <si>
    <t>21:0078:000245</t>
  </si>
  <si>
    <t>21:0078:000245:0001:0002:00</t>
  </si>
  <si>
    <t>85TBA1479:0</t>
  </si>
  <si>
    <t>21:0134:000170</t>
  </si>
  <si>
    <t>21:0078:001534</t>
  </si>
  <si>
    <t>21:0078:001534:0001:0002:00</t>
  </si>
  <si>
    <t>85TBA1480:0</t>
  </si>
  <si>
    <t>21:0134:000171</t>
  </si>
  <si>
    <t>21:0078:001535</t>
  </si>
  <si>
    <t>21:0078:001535:0001:0002:00</t>
  </si>
  <si>
    <t>85TBA1481:0</t>
  </si>
  <si>
    <t>21:0134:000172</t>
  </si>
  <si>
    <t>21:0078:001536</t>
  </si>
  <si>
    <t>21:0078:001536:0001:0002:00</t>
  </si>
  <si>
    <t>85TBA1482:0</t>
  </si>
  <si>
    <t>21:0134:000173</t>
  </si>
  <si>
    <t>21:0078:001537</t>
  </si>
  <si>
    <t>21:0078:001537:0001:0002:00</t>
  </si>
  <si>
    <t>85TBA1484:0</t>
  </si>
  <si>
    <t>21:0134:000174</t>
  </si>
  <si>
    <t>21:0078:001539</t>
  </si>
  <si>
    <t>21:0078:001539:0001:0002:00</t>
  </si>
  <si>
    <t>85TBA1486:0</t>
  </si>
  <si>
    <t>21:0134:000175</t>
  </si>
  <si>
    <t>21:0078:001541</t>
  </si>
  <si>
    <t>21:0078:001541:0001:0002:00</t>
  </si>
  <si>
    <t>85TBA1487:0</t>
  </si>
  <si>
    <t>21:0134:000176</t>
  </si>
  <si>
    <t>21:0078:001542</t>
  </si>
  <si>
    <t>21:0078:001542:0001:0002:00</t>
  </si>
  <si>
    <t>85TBA1488:0</t>
  </si>
  <si>
    <t>21:0134:000177</t>
  </si>
  <si>
    <t>21:0078:001543</t>
  </si>
  <si>
    <t>21:0078:001543:0001:0002:00</t>
  </si>
  <si>
    <t>85TBA1489:0</t>
  </si>
  <si>
    <t>21:0134:000178</t>
  </si>
  <si>
    <t>21:0078:001544</t>
  </si>
  <si>
    <t>21:0078:001544:0001:0002:00</t>
  </si>
  <si>
    <t>85TBA1490:0</t>
  </si>
  <si>
    <t>21:0134:000179</t>
  </si>
  <si>
    <t>21:0078:001545</t>
  </si>
  <si>
    <t>21:0078:001545:0001:0002:00</t>
  </si>
  <si>
    <t>83BZA0109:0</t>
  </si>
  <si>
    <t>21:0134:000180</t>
  </si>
  <si>
    <t>21:0078:000246</t>
  </si>
  <si>
    <t>21:0078:000246:0001:0002:00</t>
  </si>
  <si>
    <t>85TBA1491:0</t>
  </si>
  <si>
    <t>21:0134:000181</t>
  </si>
  <si>
    <t>21:0078:001546</t>
  </si>
  <si>
    <t>21:0078:001546:0001:0002:00</t>
  </si>
  <si>
    <t>85TBA1492:0</t>
  </si>
  <si>
    <t>21:0134:000182</t>
  </si>
  <si>
    <t>21:0078:001547</t>
  </si>
  <si>
    <t>21:0078:001547:0001:0002:00</t>
  </si>
  <si>
    <t>85TBA1493:0</t>
  </si>
  <si>
    <t>21:0134:000183</t>
  </si>
  <si>
    <t>21:0078:001548</t>
  </si>
  <si>
    <t>21:0078:001548:0001:0002:00</t>
  </si>
  <si>
    <t>85TBA1495:0</t>
  </si>
  <si>
    <t>21:0134:000184</t>
  </si>
  <si>
    <t>21:0078:001549</t>
  </si>
  <si>
    <t>21:0078:001549:0001:0002:00</t>
  </si>
  <si>
    <t>85TBA1496:0</t>
  </si>
  <si>
    <t>21:0134:000185</t>
  </si>
  <si>
    <t>21:0078:001550</t>
  </si>
  <si>
    <t>21:0078:001550:0001:0002:00</t>
  </si>
  <si>
    <t>85TBA1497:0</t>
  </si>
  <si>
    <t>21:0134:000186</t>
  </si>
  <si>
    <t>21:0078:001551</t>
  </si>
  <si>
    <t>21:0078:001551:0001:0002:00</t>
  </si>
  <si>
    <t>85TBA1498:0</t>
  </si>
  <si>
    <t>21:0134:000187</t>
  </si>
  <si>
    <t>21:0078:001552</t>
  </si>
  <si>
    <t>21:0078:001552:0001:0002:00</t>
  </si>
  <si>
    <t>85TBA1499:0</t>
  </si>
  <si>
    <t>21:0134:000188</t>
  </si>
  <si>
    <t>21:0078:001553</t>
  </si>
  <si>
    <t>21:0078:001553:0001:0002:00</t>
  </si>
  <si>
    <t>85TBA1500:0</t>
  </si>
  <si>
    <t>21:0134:000189</t>
  </si>
  <si>
    <t>21:0078:001554</t>
  </si>
  <si>
    <t>21:0078:001554:0001:0002:00</t>
  </si>
  <si>
    <t>85TBA1501:0</t>
  </si>
  <si>
    <t>21:0134:000190</t>
  </si>
  <si>
    <t>21:0078:001555</t>
  </si>
  <si>
    <t>21:0078:001555:0001:0002:00</t>
  </si>
  <si>
    <t>83BZA0110:0</t>
  </si>
  <si>
    <t>21:0134:000191</t>
  </si>
  <si>
    <t>21:0078:000247</t>
  </si>
  <si>
    <t>21:0078:000247:0001:0002:00</t>
  </si>
  <si>
    <t>85TBA1502:0</t>
  </si>
  <si>
    <t>21:0134:000192</t>
  </si>
  <si>
    <t>21:0078:001556</t>
  </si>
  <si>
    <t>21:0078:001556:0001:0002:00</t>
  </si>
  <si>
    <t>85TBA1503:0</t>
  </si>
  <si>
    <t>21:0134:000193</t>
  </si>
  <si>
    <t>21:0078:001557</t>
  </si>
  <si>
    <t>21:0078:001557:0001:0002:00</t>
  </si>
  <si>
    <t>85TBA1504:0</t>
  </si>
  <si>
    <t>21:0134:000194</t>
  </si>
  <si>
    <t>21:0078:001558</t>
  </si>
  <si>
    <t>21:0078:001558:0001:0002:00</t>
  </si>
  <si>
    <t>85TBA1506:0</t>
  </si>
  <si>
    <t>21:0134:000195</t>
  </si>
  <si>
    <t>21:0078:001560</t>
  </si>
  <si>
    <t>21:0078:001560:0001:0002:00</t>
  </si>
  <si>
    <t>85TBA1507:0</t>
  </si>
  <si>
    <t>21:0134:000196</t>
  </si>
  <si>
    <t>21:0078:001561</t>
  </si>
  <si>
    <t>21:0078:001561:0001:0002:00</t>
  </si>
  <si>
    <t>85TBA1508:0</t>
  </si>
  <si>
    <t>21:0134:000197</t>
  </si>
  <si>
    <t>21:0078:001562</t>
  </si>
  <si>
    <t>21:0078:001562:0001:0002:00</t>
  </si>
  <si>
    <t>85TBA1509:0</t>
  </si>
  <si>
    <t>21:0134:000198</t>
  </si>
  <si>
    <t>21:0078:001563</t>
  </si>
  <si>
    <t>21:0078:001563:0001:0002:00</t>
  </si>
  <si>
    <t>85TBA1510A:0</t>
  </si>
  <si>
    <t>21:0134:000199</t>
  </si>
  <si>
    <t>21:0078:001564</t>
  </si>
  <si>
    <t>21:0078:001564:0001:0002:00</t>
  </si>
  <si>
    <t>85TBA1511:0</t>
  </si>
  <si>
    <t>21:0134:000200</t>
  </si>
  <si>
    <t>21:0078:001565</t>
  </si>
  <si>
    <t>21:0078:001565:0001:0002:00</t>
  </si>
  <si>
    <t>85TBA1512:0</t>
  </si>
  <si>
    <t>21:0134:000201</t>
  </si>
  <si>
    <t>21:0078:001566</t>
  </si>
  <si>
    <t>21:0078:001566:0001:0002:00</t>
  </si>
  <si>
    <t>83BZA0111:0</t>
  </si>
  <si>
    <t>21:0134:000202</t>
  </si>
  <si>
    <t>21:0078:000248</t>
  </si>
  <si>
    <t>21:0078:000248:0001:0002:00</t>
  </si>
  <si>
    <t>85TBA1513:0</t>
  </si>
  <si>
    <t>21:0134:000203</t>
  </si>
  <si>
    <t>21:0078:001567</t>
  </si>
  <si>
    <t>21:0078:001567:0001:0002:00</t>
  </si>
  <si>
    <t>85TBA1514:0</t>
  </si>
  <si>
    <t>21:0134:000204</t>
  </si>
  <si>
    <t>21:0078:001568</t>
  </si>
  <si>
    <t>21:0078:001568:0001:0002:00</t>
  </si>
  <si>
    <t>85TBA1515:0</t>
  </si>
  <si>
    <t>21:0134:000205</t>
  </si>
  <si>
    <t>21:0078:001569</t>
  </si>
  <si>
    <t>21:0078:001569:0001:0002:00</t>
  </si>
  <si>
    <t>85TBA1519:0</t>
  </si>
  <si>
    <t>21:0134:000206</t>
  </si>
  <si>
    <t>21:0078:001573</t>
  </si>
  <si>
    <t>21:0078:001573:0001:0002:00</t>
  </si>
  <si>
    <t>85TBA1520:0</t>
  </si>
  <si>
    <t>21:0134:000207</t>
  </si>
  <si>
    <t>21:0078:001574</t>
  </si>
  <si>
    <t>21:0078:001574:0001:0002:00</t>
  </si>
  <si>
    <t>85TBA1521:1</t>
  </si>
  <si>
    <t>21:0134:000208</t>
  </si>
  <si>
    <t>21:0078:001575</t>
  </si>
  <si>
    <t>21:0078:001575:0001:0002:01</t>
  </si>
  <si>
    <t>85TBA1522:0</t>
  </si>
  <si>
    <t>21:0134:000209</t>
  </si>
  <si>
    <t>21:0078:001576</t>
  </si>
  <si>
    <t>21:0078:001576:0001:0002:00</t>
  </si>
  <si>
    <t>85TBA1523:0</t>
  </si>
  <si>
    <t>21:0134:000210</t>
  </si>
  <si>
    <t>21:0078:001577</t>
  </si>
  <si>
    <t>21:0078:001577:0001:0002:00</t>
  </si>
  <si>
    <t>85TBA1524:0</t>
  </si>
  <si>
    <t>21:0134:000211</t>
  </si>
  <si>
    <t>21:0078:001578</t>
  </si>
  <si>
    <t>21:0078:001578:0001:0002:00</t>
  </si>
  <si>
    <t>85TBA1525:0</t>
  </si>
  <si>
    <t>21:0134:000212</t>
  </si>
  <si>
    <t>21:0078:001579</t>
  </si>
  <si>
    <t>21:0078:001579:0001:0002:00</t>
  </si>
  <si>
    <t>83BZA0112:1</t>
  </si>
  <si>
    <t>21:0134:000213</t>
  </si>
  <si>
    <t>21:0078:000249</t>
  </si>
  <si>
    <t>21:0078:000249:0001:0002:01</t>
  </si>
  <si>
    <t>85TBA1526:0</t>
  </si>
  <si>
    <t>21:0134:000214</t>
  </si>
  <si>
    <t>21:0078:001580</t>
  </si>
  <si>
    <t>21:0078:001580:0001:0002:00</t>
  </si>
  <si>
    <t>85TBA1527:0</t>
  </si>
  <si>
    <t>21:0134:000215</t>
  </si>
  <si>
    <t>21:0078:001581</t>
  </si>
  <si>
    <t>21:0078:001581:0001:0002:00</t>
  </si>
  <si>
    <t>85TBA1528:0</t>
  </si>
  <si>
    <t>21:0134:000216</t>
  </si>
  <si>
    <t>21:0078:001582</t>
  </si>
  <si>
    <t>21:0078:001582:0001:0002:00</t>
  </si>
  <si>
    <t>85TBA1529:0</t>
  </si>
  <si>
    <t>21:0134:000217</t>
  </si>
  <si>
    <t>21:0078:001583</t>
  </si>
  <si>
    <t>21:0078:001583:0001:0002:00</t>
  </si>
  <si>
    <t>85TBA1530:0</t>
  </si>
  <si>
    <t>21:0134:000218</t>
  </si>
  <si>
    <t>21:0078:001584</t>
  </si>
  <si>
    <t>21:0078:001584:0001:0002:00</t>
  </si>
  <si>
    <t>85TBA1531:0</t>
  </si>
  <si>
    <t>21:0134:000219</t>
  </si>
  <si>
    <t>21:0078:001585</t>
  </si>
  <si>
    <t>21:0078:001585:0001:0002:00</t>
  </si>
  <si>
    <t>85TBA1532:0</t>
  </si>
  <si>
    <t>21:0134:000220</t>
  </si>
  <si>
    <t>21:0078:001586</t>
  </si>
  <si>
    <t>21:0078:001586:0001:0002:00</t>
  </si>
  <si>
    <t>85TBA1533:1</t>
  </si>
  <si>
    <t>21:0134:000221</t>
  </si>
  <si>
    <t>21:0078:001587</t>
  </si>
  <si>
    <t>21:0078:001587:0001:0002:01</t>
  </si>
  <si>
    <t>85TBA1534:0</t>
  </si>
  <si>
    <t>21:0134:000222</t>
  </si>
  <si>
    <t>21:0078:001588</t>
  </si>
  <si>
    <t>21:0078:001588:0001:0002:00</t>
  </si>
  <si>
    <t>85TBA1535:0</t>
  </si>
  <si>
    <t>21:0134:000223</t>
  </si>
  <si>
    <t>21:0078:001589</t>
  </si>
  <si>
    <t>21:0078:001589:0001:0002:00</t>
  </si>
  <si>
    <t>82KY 0071:0</t>
  </si>
  <si>
    <t>21:0134:000224</t>
  </si>
  <si>
    <t>21:0078:000037</t>
  </si>
  <si>
    <t>21:0078:000037:0001:0002:00</t>
  </si>
  <si>
    <t>83BZA0113:0</t>
  </si>
  <si>
    <t>21:0134:000225</t>
  </si>
  <si>
    <t>21:0078:000250</t>
  </si>
  <si>
    <t>21:0078:000250:0001:0002:00</t>
  </si>
  <si>
    <t>85TBA1536:0</t>
  </si>
  <si>
    <t>21:0134:000226</t>
  </si>
  <si>
    <t>21:0078:001590</t>
  </si>
  <si>
    <t>21:0078:001590:0001:0002:00</t>
  </si>
  <si>
    <t>85TBA1537:0</t>
  </si>
  <si>
    <t>21:0134:000227</t>
  </si>
  <si>
    <t>21:0078:001591</t>
  </si>
  <si>
    <t>21:0078:001591:0001:0002:00</t>
  </si>
  <si>
    <t>85TBA1538:0</t>
  </si>
  <si>
    <t>21:0134:000228</t>
  </si>
  <si>
    <t>21:0078:001592</t>
  </si>
  <si>
    <t>21:0078:001592:0001:0002:00</t>
  </si>
  <si>
    <t>85TBA1539:0</t>
  </si>
  <si>
    <t>21:0134:000229</t>
  </si>
  <si>
    <t>21:0078:001593</t>
  </si>
  <si>
    <t>21:0078:001593:0001:0002:00</t>
  </si>
  <si>
    <t>85TBA1540:0</t>
  </si>
  <si>
    <t>21:0134:000230</t>
  </si>
  <si>
    <t>21:0078:001594</t>
  </si>
  <si>
    <t>21:0078:001594:0001:0002:00</t>
  </si>
  <si>
    <t>85TBA1541:0</t>
  </si>
  <si>
    <t>21:0134:000231</t>
  </si>
  <si>
    <t>21:0078:001595</t>
  </si>
  <si>
    <t>21:0078:001595:0001:0002:00</t>
  </si>
  <si>
    <t>85TBA1543:0</t>
  </si>
  <si>
    <t>21:0134:000232</t>
  </si>
  <si>
    <t>21:0078:001597</t>
  </si>
  <si>
    <t>21:0078:001597:0001:0002:00</t>
  </si>
  <si>
    <t>85TBA1544:0</t>
  </si>
  <si>
    <t>21:0134:000233</t>
  </si>
  <si>
    <t>21:0078:001598</t>
  </si>
  <si>
    <t>21:0078:001598:0001:0002:00</t>
  </si>
  <si>
    <t>85TBA1545:0</t>
  </si>
  <si>
    <t>21:0134:000234</t>
  </si>
  <si>
    <t>21:0078:001599</t>
  </si>
  <si>
    <t>21:0078:001599:0001:0002:00</t>
  </si>
  <si>
    <t>85TBA1546:0</t>
  </si>
  <si>
    <t>21:0134:000235</t>
  </si>
  <si>
    <t>21:0078:001600</t>
  </si>
  <si>
    <t>21:0078:001600:0001:0002:00</t>
  </si>
  <si>
    <t>83BZA0114:0</t>
  </si>
  <si>
    <t>21:0134:000236</t>
  </si>
  <si>
    <t>21:0078:000251</t>
  </si>
  <si>
    <t>21:0078:000251:0001:0002:00</t>
  </si>
  <si>
    <t>85TBA1547:0</t>
  </si>
  <si>
    <t>21:0134:000237</t>
  </si>
  <si>
    <t>21:0078:001601</t>
  </si>
  <si>
    <t>21:0078:001601:0001:0002:00</t>
  </si>
  <si>
    <t>85TBA1548:0</t>
  </si>
  <si>
    <t>21:0134:000238</t>
  </si>
  <si>
    <t>21:0078:001602</t>
  </si>
  <si>
    <t>21:0078:001602:0001:0002:00</t>
  </si>
  <si>
    <t>85TBA1550:0</t>
  </si>
  <si>
    <t>21:0134:000239</t>
  </si>
  <si>
    <t>21:0078:001604</t>
  </si>
  <si>
    <t>21:0078:001604:0001:0002:00</t>
  </si>
  <si>
    <t>86TBA1001:1</t>
  </si>
  <si>
    <t>21:0134:000240</t>
  </si>
  <si>
    <t>21:0078:001620</t>
  </si>
  <si>
    <t>21:0078:001620:0001:0002:01</t>
  </si>
  <si>
    <t>86TBA1003:0</t>
  </si>
  <si>
    <t>21:0134:000241</t>
  </si>
  <si>
    <t>21:0078:001622</t>
  </si>
  <si>
    <t>21:0078:001622:0001:0002:00</t>
  </si>
  <si>
    <t>86TBA1004:0</t>
  </si>
  <si>
    <t>21:0134:000242</t>
  </si>
  <si>
    <t>21:0078:001623</t>
  </si>
  <si>
    <t>21:0078:001623:0001:0002:00</t>
  </si>
  <si>
    <t>86TBA1005A:0</t>
  </si>
  <si>
    <t>21:0134:000243</t>
  </si>
  <si>
    <t>21:0078:001624</t>
  </si>
  <si>
    <t>21:0078:001624:0001:0002:00</t>
  </si>
  <si>
    <t>86TBA1006:0</t>
  </si>
  <si>
    <t>21:0134:000244</t>
  </si>
  <si>
    <t>21:0078:001625</t>
  </si>
  <si>
    <t>21:0078:001625:0001:0002:00</t>
  </si>
  <si>
    <t>86TBA1007:0</t>
  </si>
  <si>
    <t>21:0134:000245</t>
  </si>
  <si>
    <t>21:0078:001626</t>
  </si>
  <si>
    <t>21:0078:001626:0001:0002:00</t>
  </si>
  <si>
    <t>86TBA1008:0</t>
  </si>
  <si>
    <t>21:0134:000246</t>
  </si>
  <si>
    <t>21:0078:001627</t>
  </si>
  <si>
    <t>21:0078:001627:0001:0002:00</t>
  </si>
  <si>
    <t>83BZA0115:0</t>
  </si>
  <si>
    <t>21:0134:000247</t>
  </si>
  <si>
    <t>21:0078:000252</t>
  </si>
  <si>
    <t>21:0078:000252:0001:0002:00</t>
  </si>
  <si>
    <t>86TBA1009:0</t>
  </si>
  <si>
    <t>21:0134:000248</t>
  </si>
  <si>
    <t>21:0078:001628</t>
  </si>
  <si>
    <t>21:0078:001628:0001:0002:00</t>
  </si>
  <si>
    <t>86TBA1011:0</t>
  </si>
  <si>
    <t>21:0134:000249</t>
  </si>
  <si>
    <t>21:0078:001630</t>
  </si>
  <si>
    <t>21:0078:001630:0001:0002:00</t>
  </si>
  <si>
    <t>86TBA1012:0</t>
  </si>
  <si>
    <t>21:0134:000250</t>
  </si>
  <si>
    <t>21:0078:001631</t>
  </si>
  <si>
    <t>21:0078:001631:0001:0002:00</t>
  </si>
  <si>
    <t>86TBA1013:0</t>
  </si>
  <si>
    <t>21:0134:000251</t>
  </si>
  <si>
    <t>21:0078:001632</t>
  </si>
  <si>
    <t>21:0078:001632:0001:0002:00</t>
  </si>
  <si>
    <t>86TBA1015:0</t>
  </si>
  <si>
    <t>21:0134:000252</t>
  </si>
  <si>
    <t>21:0078:001634</t>
  </si>
  <si>
    <t>21:0078:001634:0001:0002:00</t>
  </si>
  <si>
    <t>86TBA1017:0</t>
  </si>
  <si>
    <t>21:0134:000253</t>
  </si>
  <si>
    <t>21:0078:001636</t>
  </si>
  <si>
    <t>21:0078:001636:0001:0002:00</t>
  </si>
  <si>
    <t>86TBA1018:0</t>
  </si>
  <si>
    <t>21:0134:000254</t>
  </si>
  <si>
    <t>21:0078:001637</t>
  </si>
  <si>
    <t>21:0078:001637:0001:0002:00</t>
  </si>
  <si>
    <t>86TBA1020:0</t>
  </si>
  <si>
    <t>21:0134:000255</t>
  </si>
  <si>
    <t>21:0078:001639</t>
  </si>
  <si>
    <t>21:0078:001639:0001:0002:00</t>
  </si>
  <si>
    <t>86TBA1021:0</t>
  </si>
  <si>
    <t>21:0134:000256</t>
  </si>
  <si>
    <t>21:0078:001640</t>
  </si>
  <si>
    <t>21:0078:001640:0001:0002:00</t>
  </si>
  <si>
    <t>86TBA1022:0</t>
  </si>
  <si>
    <t>21:0134:000257</t>
  </si>
  <si>
    <t>21:0078:001641</t>
  </si>
  <si>
    <t>21:0078:001641:0001:0002:00</t>
  </si>
  <si>
    <t>83BZA0116A:0</t>
  </si>
  <si>
    <t>21:0134:000258</t>
  </si>
  <si>
    <t>21:0078:000253</t>
  </si>
  <si>
    <t>21:0078:000253:0001:0002:00</t>
  </si>
  <si>
    <t>86TBA1023:0</t>
  </si>
  <si>
    <t>21:0134:000259</t>
  </si>
  <si>
    <t>21:0078:001642</t>
  </si>
  <si>
    <t>21:0078:001642:0001:0002:00</t>
  </si>
  <si>
    <t>86TBA1024:0</t>
  </si>
  <si>
    <t>21:0134:000260</t>
  </si>
  <si>
    <t>21:0078:001643</t>
  </si>
  <si>
    <t>21:0078:001643:0001:0002:00</t>
  </si>
  <si>
    <t>86TBA1040:0</t>
  </si>
  <si>
    <t>21:0134:000261</t>
  </si>
  <si>
    <t>21:0078:001649</t>
  </si>
  <si>
    <t>21:0078:001649:0001:0002:00</t>
  </si>
  <si>
    <t>86TBA1041:0</t>
  </si>
  <si>
    <t>21:0134:000262</t>
  </si>
  <si>
    <t>21:0078:001650</t>
  </si>
  <si>
    <t>21:0078:001650:0001:0002:00</t>
  </si>
  <si>
    <t>86TBA1042:0</t>
  </si>
  <si>
    <t>21:0134:000263</t>
  </si>
  <si>
    <t>21:0078:001651</t>
  </si>
  <si>
    <t>21:0078:001651:0001:0002:00</t>
  </si>
  <si>
    <t>86TBA1043:1</t>
  </si>
  <si>
    <t>21:0134:000264</t>
  </si>
  <si>
    <t>21:0078:001652</t>
  </si>
  <si>
    <t>21:0078:001652:0001:0002:01</t>
  </si>
  <si>
    <t>86TBA1045:0</t>
  </si>
  <si>
    <t>21:0134:000265</t>
  </si>
  <si>
    <t>21:0078:001654</t>
  </si>
  <si>
    <t>21:0078:001654:0001:0002:00</t>
  </si>
  <si>
    <t>86TBA1046:0</t>
  </si>
  <si>
    <t>21:0134:000266</t>
  </si>
  <si>
    <t>21:0078:001655</t>
  </si>
  <si>
    <t>21:0078:001655:0001:0002:00</t>
  </si>
  <si>
    <t>86TBA1047:0</t>
  </si>
  <si>
    <t>21:0134:000267</t>
  </si>
  <si>
    <t>21:0078:001656</t>
  </si>
  <si>
    <t>21:0078:001656:0001:0002:00</t>
  </si>
  <si>
    <t>86TBA1048:1</t>
  </si>
  <si>
    <t>21:0134:000268</t>
  </si>
  <si>
    <t>21:0078:001657</t>
  </si>
  <si>
    <t>21:0078:001657:0001:0002:01</t>
  </si>
  <si>
    <t>83BZA0117:0</t>
  </si>
  <si>
    <t>21:0134:000269</t>
  </si>
  <si>
    <t>21:0078:000254</t>
  </si>
  <si>
    <t>21:0078:000254:0001:0002:00</t>
  </si>
  <si>
    <t>86TBA1049:0</t>
  </si>
  <si>
    <t>21:0134:000270</t>
  </si>
  <si>
    <t>21:0078:001658</t>
  </si>
  <si>
    <t>21:0078:001658:0001:0002:00</t>
  </si>
  <si>
    <t>86TBA1050:0</t>
  </si>
  <si>
    <t>21:0134:000271</t>
  </si>
  <si>
    <t>21:0078:001659</t>
  </si>
  <si>
    <t>21:0078:001659:0001:0002:00</t>
  </si>
  <si>
    <t>86TBA1051:0</t>
  </si>
  <si>
    <t>21:0134:000272</t>
  </si>
  <si>
    <t>21:0078:001660</t>
  </si>
  <si>
    <t>21:0078:001660:0001:0002:00</t>
  </si>
  <si>
    <t>86TBA1054:0</t>
  </si>
  <si>
    <t>21:0134:000273</t>
  </si>
  <si>
    <t>21:0078:001662</t>
  </si>
  <si>
    <t>21:0078:001662:0001:0002:00</t>
  </si>
  <si>
    <t>86TBA1056:0</t>
  </si>
  <si>
    <t>21:0134:000274</t>
  </si>
  <si>
    <t>21:0078:001663</t>
  </si>
  <si>
    <t>21:0078:001663:0001:0002:00</t>
  </si>
  <si>
    <t>86TBA1057:0</t>
  </si>
  <si>
    <t>21:0134:000275</t>
  </si>
  <si>
    <t>21:0078:001664</t>
  </si>
  <si>
    <t>21:0078:001664:0001:0002:00</t>
  </si>
  <si>
    <t>86TBA1058:0</t>
  </si>
  <si>
    <t>21:0134:000276</t>
  </si>
  <si>
    <t>21:0078:001665</t>
  </si>
  <si>
    <t>21:0078:001665:0001:0002:00</t>
  </si>
  <si>
    <t>86TBA1059:0</t>
  </si>
  <si>
    <t>21:0134:000277</t>
  </si>
  <si>
    <t>21:0078:001666</t>
  </si>
  <si>
    <t>21:0078:001666:0001:0002:00</t>
  </si>
  <si>
    <t>86TBA1061:0</t>
  </si>
  <si>
    <t>21:0134:000278</t>
  </si>
  <si>
    <t>21:0078:001668</t>
  </si>
  <si>
    <t>21:0078:001668:0001:0002:00</t>
  </si>
  <si>
    <t>86TBA2001:0</t>
  </si>
  <si>
    <t>21:0134:000279</t>
  </si>
  <si>
    <t>21:0078:001669</t>
  </si>
  <si>
    <t>21:0078:001669:0001:0002:00</t>
  </si>
  <si>
    <t>83BZA0119:0</t>
  </si>
  <si>
    <t>21:0134:000280</t>
  </si>
  <si>
    <t>21:0078:000255</t>
  </si>
  <si>
    <t>21:0078:000255:0001:0002:00</t>
  </si>
  <si>
    <t>86TBA2002:0</t>
  </si>
  <si>
    <t>21:0134:000281</t>
  </si>
  <si>
    <t>21:0078:001670</t>
  </si>
  <si>
    <t>21:0078:001670:0001:0002:00</t>
  </si>
  <si>
    <t>86TBA2004:0</t>
  </si>
  <si>
    <t>21:0134:000282</t>
  </si>
  <si>
    <t>21:0078:001672</t>
  </si>
  <si>
    <t>21:0078:001672:0001:0002:00</t>
  </si>
  <si>
    <t>86TBA2005:0</t>
  </si>
  <si>
    <t>21:0134:000283</t>
  </si>
  <si>
    <t>21:0078:001673</t>
  </si>
  <si>
    <t>21:0078:001673:0001:0002:00</t>
  </si>
  <si>
    <t>86TBA2006:0</t>
  </si>
  <si>
    <t>21:0134:000284</t>
  </si>
  <si>
    <t>21:0078:001674</t>
  </si>
  <si>
    <t>21:0078:001674:0001:0002:00</t>
  </si>
  <si>
    <t>86TBA2008:0</t>
  </si>
  <si>
    <t>21:0134:000285</t>
  </si>
  <si>
    <t>21:0078:001676</t>
  </si>
  <si>
    <t>21:0078:001676:0001:0002:00</t>
  </si>
  <si>
    <t>86TBA2009:0</t>
  </si>
  <si>
    <t>21:0134:000286</t>
  </si>
  <si>
    <t>21:0078:001677</t>
  </si>
  <si>
    <t>21:0078:001677:0001:0002:00</t>
  </si>
  <si>
    <t>86TBA2010:0</t>
  </si>
  <si>
    <t>21:0134:000287</t>
  </si>
  <si>
    <t>21:0078:001678</t>
  </si>
  <si>
    <t>21:0078:001678:0001:0002:00</t>
  </si>
  <si>
    <t>86TBA2011:0</t>
  </si>
  <si>
    <t>21:0134:000288</t>
  </si>
  <si>
    <t>21:0078:001679</t>
  </si>
  <si>
    <t>21:0078:001679:0001:0002:00</t>
  </si>
  <si>
    <t>86TBA2014:0</t>
  </si>
  <si>
    <t>21:0134:000289</t>
  </si>
  <si>
    <t>21:0078:001681</t>
  </si>
  <si>
    <t>21:0078:001681:0001:0002:00</t>
  </si>
  <si>
    <t>86TBA2015:0</t>
  </si>
  <si>
    <t>21:0134:000290</t>
  </si>
  <si>
    <t>21:0078:001682</t>
  </si>
  <si>
    <t>21:0078:001682:0001:0002:00</t>
  </si>
  <si>
    <t>83BZA0120:1</t>
  </si>
  <si>
    <t>21:0134:000291</t>
  </si>
  <si>
    <t>21:0078:000256</t>
  </si>
  <si>
    <t>21:0078:000256:0001:0002:01</t>
  </si>
  <si>
    <t>86TBA2018:0</t>
  </si>
  <si>
    <t>21:0134:000292</t>
  </si>
  <si>
    <t>21:0078:001685</t>
  </si>
  <si>
    <t>21:0078:001685:0001:0002:00</t>
  </si>
  <si>
    <t>86TBA2020:0</t>
  </si>
  <si>
    <t>21:0134:000293</t>
  </si>
  <si>
    <t>21:0078:001687</t>
  </si>
  <si>
    <t>21:0078:001687:0001:0002:00</t>
  </si>
  <si>
    <t>86TBA2021:0</t>
  </si>
  <si>
    <t>21:0134:000294</t>
  </si>
  <si>
    <t>21:0078:001688</t>
  </si>
  <si>
    <t>21:0078:001688:0001:0002:00</t>
  </si>
  <si>
    <t>86TBA2022:0</t>
  </si>
  <si>
    <t>21:0134:000295</t>
  </si>
  <si>
    <t>21:0078:001689</t>
  </si>
  <si>
    <t>21:0078:001689:0001:0002:00</t>
  </si>
  <si>
    <t>86TBA2023:0</t>
  </si>
  <si>
    <t>21:0134:000296</t>
  </si>
  <si>
    <t>21:0078:001690</t>
  </si>
  <si>
    <t>21:0078:001690:0001:0002:00</t>
  </si>
  <si>
    <t>86TBA2024:0</t>
  </si>
  <si>
    <t>21:0134:000297</t>
  </si>
  <si>
    <t>21:0078:001691</t>
  </si>
  <si>
    <t>21:0078:001691:0001:0002:00</t>
  </si>
  <si>
    <t>86TBA2025:0</t>
  </si>
  <si>
    <t>21:0134:000298</t>
  </si>
  <si>
    <t>21:0078:001692</t>
  </si>
  <si>
    <t>21:0078:001692:0001:0002:00</t>
  </si>
  <si>
    <t>86TBA2026:0</t>
  </si>
  <si>
    <t>21:0134:000299</t>
  </si>
  <si>
    <t>21:0078:001693</t>
  </si>
  <si>
    <t>21:0078:001693:0001:0002:00</t>
  </si>
  <si>
    <t>86TBA2027:0</t>
  </si>
  <si>
    <t>21:0134:000300</t>
  </si>
  <si>
    <t>21:0078:001694</t>
  </si>
  <si>
    <t>21:0078:001694:0001:0002:00</t>
  </si>
  <si>
    <t>83BZA0122:0</t>
  </si>
  <si>
    <t>21:0134:000301</t>
  </si>
  <si>
    <t>21:0078:000257</t>
  </si>
  <si>
    <t>21:0078:000257:0001:0002:00</t>
  </si>
  <si>
    <t>86TBA2028:0</t>
  </si>
  <si>
    <t>21:0134:000302</t>
  </si>
  <si>
    <t>21:0078:001695</t>
  </si>
  <si>
    <t>21:0078:001695:0001:0002:00</t>
  </si>
  <si>
    <t>86TBA2029:0</t>
  </si>
  <si>
    <t>21:0134:000303</t>
  </si>
  <si>
    <t>21:0078:001696</t>
  </si>
  <si>
    <t>21:0078:001696:0001:0002:00</t>
  </si>
  <si>
    <t>86TBA2030:0</t>
  </si>
  <si>
    <t>21:0134:000304</t>
  </si>
  <si>
    <t>21:0078:001697</t>
  </si>
  <si>
    <t>21:0078:001697:0001:0002:00</t>
  </si>
  <si>
    <t>86TBA2031:0</t>
  </si>
  <si>
    <t>21:0134:000305</t>
  </si>
  <si>
    <t>21:0078:001698</t>
  </si>
  <si>
    <t>21:0078:001698:0001:0002:00</t>
  </si>
  <si>
    <t>86TBA2032:0</t>
  </si>
  <si>
    <t>21:0134:000306</t>
  </si>
  <si>
    <t>21:0078:001699</t>
  </si>
  <si>
    <t>21:0078:001699:0001:0002:00</t>
  </si>
  <si>
    <t>86TBA2033:1</t>
  </si>
  <si>
    <t>21:0134:000307</t>
  </si>
  <si>
    <t>21:0078:001700</t>
  </si>
  <si>
    <t>21:0078:001700:0001:0002:01</t>
  </si>
  <si>
    <t>86TBA2034:0</t>
  </si>
  <si>
    <t>21:0134:000308</t>
  </si>
  <si>
    <t>21:0078:001701</t>
  </si>
  <si>
    <t>21:0078:001701:0001:0002:00</t>
  </si>
  <si>
    <t>86TBA2035:0</t>
  </si>
  <si>
    <t>21:0134:000309</t>
  </si>
  <si>
    <t>21:0078:001702</t>
  </si>
  <si>
    <t>21:0078:001702:0001:0002:00</t>
  </si>
  <si>
    <t>86TBA2037:0</t>
  </si>
  <si>
    <t>21:0134:000310</t>
  </si>
  <si>
    <t>21:0078:001704</t>
  </si>
  <si>
    <t>21:0078:001704:0001:0002:00</t>
  </si>
  <si>
    <t>86TBA2038:0</t>
  </si>
  <si>
    <t>21:0134:000311</t>
  </si>
  <si>
    <t>21:0078:001705</t>
  </si>
  <si>
    <t>21:0078:001705:0001:0002:00</t>
  </si>
  <si>
    <t>83BZA0124:0</t>
  </si>
  <si>
    <t>21:0134:000312</t>
  </si>
  <si>
    <t>21:0078:000258</t>
  </si>
  <si>
    <t>21:0078:000258:0001:0002:00</t>
  </si>
  <si>
    <t>86TBA2039:0</t>
  </si>
  <si>
    <t>21:0134:000313</t>
  </si>
  <si>
    <t>21:0078:001706</t>
  </si>
  <si>
    <t>21:0078:001706:0001:0002:00</t>
  </si>
  <si>
    <t>86TBA2040:0</t>
  </si>
  <si>
    <t>21:0134:000314</t>
  </si>
  <si>
    <t>21:0078:001707</t>
  </si>
  <si>
    <t>21:0078:001707:0001:0002:00</t>
  </si>
  <si>
    <t>86TBA2042:0</t>
  </si>
  <si>
    <t>21:0134:000315</t>
  </si>
  <si>
    <t>21:0078:001709</t>
  </si>
  <si>
    <t>21:0078:001709:0001:0002:00</t>
  </si>
  <si>
    <t>86TBA2043:0</t>
  </si>
  <si>
    <t>21:0134:000316</t>
  </si>
  <si>
    <t>21:0078:001710</t>
  </si>
  <si>
    <t>21:0078:001710:0001:0002:00</t>
  </si>
  <si>
    <t>86TBA2044:0</t>
  </si>
  <si>
    <t>21:0134:000317</t>
  </si>
  <si>
    <t>21:0078:001711</t>
  </si>
  <si>
    <t>21:0078:001711:0001:0002:00</t>
  </si>
  <si>
    <t>86TBA2045:0</t>
  </si>
  <si>
    <t>21:0134:000318</t>
  </si>
  <si>
    <t>21:0078:001712</t>
  </si>
  <si>
    <t>21:0078:001712:0001:0002:00</t>
  </si>
  <si>
    <t>86TBA2046:0</t>
  </si>
  <si>
    <t>21:0134:000319</t>
  </si>
  <si>
    <t>21:0078:001713</t>
  </si>
  <si>
    <t>21:0078:001713:0001:0002:00</t>
  </si>
  <si>
    <t>86TBA2047:0</t>
  </si>
  <si>
    <t>21:0134:000320</t>
  </si>
  <si>
    <t>21:0078:001714</t>
  </si>
  <si>
    <t>21:0078:001714:0001:0002:00</t>
  </si>
  <si>
    <t>86TBA2048:0</t>
  </si>
  <si>
    <t>21:0134:000321</t>
  </si>
  <si>
    <t>21:0078:001715</t>
  </si>
  <si>
    <t>21:0078:001715:0001:0002:00</t>
  </si>
  <si>
    <t>86TBA2049:0</t>
  </si>
  <si>
    <t>21:0134:000322</t>
  </si>
  <si>
    <t>21:0078:001716</t>
  </si>
  <si>
    <t>21:0078:001716:0001:0002:00</t>
  </si>
  <si>
    <t>83BZA0125:0</t>
  </si>
  <si>
    <t>21:0134:000323</t>
  </si>
  <si>
    <t>21:0078:000259</t>
  </si>
  <si>
    <t>21:0078:000259:0001:0002:00</t>
  </si>
  <si>
    <t>86TBA2050:0</t>
  </si>
  <si>
    <t>21:0134:000324</t>
  </si>
  <si>
    <t>21:0078:001717</t>
  </si>
  <si>
    <t>21:0078:001717:0001:0002:00</t>
  </si>
  <si>
    <t>86TBA2051:0</t>
  </si>
  <si>
    <t>21:0134:000325</t>
  </si>
  <si>
    <t>21:0078:001718</t>
  </si>
  <si>
    <t>21:0078:001718:0001:0002:00</t>
  </si>
  <si>
    <t>86TBA2052:0</t>
  </si>
  <si>
    <t>21:0134:000326</t>
  </si>
  <si>
    <t>21:0078:001719</t>
  </si>
  <si>
    <t>21:0078:001719:0001:0002:00</t>
  </si>
  <si>
    <t>86TBA2053:0</t>
  </si>
  <si>
    <t>21:0134:000327</t>
  </si>
  <si>
    <t>21:0078:001720</t>
  </si>
  <si>
    <t>21:0078:001720:0001:0002:00</t>
  </si>
  <si>
    <t>86TBA2055:0</t>
  </si>
  <si>
    <t>21:0134:000328</t>
  </si>
  <si>
    <t>21:0078:001722</t>
  </si>
  <si>
    <t>21:0078:001722:0001:0002:00</t>
  </si>
  <si>
    <t>86TBA2057:1</t>
  </si>
  <si>
    <t>21:0134:000329</t>
  </si>
  <si>
    <t>21:0078:001724</t>
  </si>
  <si>
    <t>21:0078:001724:0001:0002:01</t>
  </si>
  <si>
    <t>86TBA2058:0</t>
  </si>
  <si>
    <t>21:0134:000330</t>
  </si>
  <si>
    <t>21:0078:001725</t>
  </si>
  <si>
    <t>21:0078:001725:0001:0002:00</t>
  </si>
  <si>
    <t>86TBA2059:0</t>
  </si>
  <si>
    <t>21:0134:000331</t>
  </si>
  <si>
    <t>21:0078:001726</t>
  </si>
  <si>
    <t>21:0078:001726:0001:0002:00</t>
  </si>
  <si>
    <t>86TBA2060:0</t>
  </si>
  <si>
    <t>21:0134:000332</t>
  </si>
  <si>
    <t>21:0078:001727</t>
  </si>
  <si>
    <t>21:0078:001727:0001:0002:00</t>
  </si>
  <si>
    <t>86TBA2061:0</t>
  </si>
  <si>
    <t>21:0134:000333</t>
  </si>
  <si>
    <t>21:0078:001728</t>
  </si>
  <si>
    <t>21:0078:001728:0001:0002:00</t>
  </si>
  <si>
    <t>82KY 0074:0</t>
  </si>
  <si>
    <t>21:0134:000334</t>
  </si>
  <si>
    <t>21:0078:000040</t>
  </si>
  <si>
    <t>21:0078:000040:0001:0002:00</t>
  </si>
  <si>
    <t>83BZA0126:0</t>
  </si>
  <si>
    <t>21:0134:000335</t>
  </si>
  <si>
    <t>21:0078:000260</t>
  </si>
  <si>
    <t>21:0078:000260:0001:0002:00</t>
  </si>
  <si>
    <t>86TBA2062:0</t>
  </si>
  <si>
    <t>21:0134:000336</t>
  </si>
  <si>
    <t>21:0078:001729</t>
  </si>
  <si>
    <t>21:0078:001729:0001:0002:00</t>
  </si>
  <si>
    <t>86TBA2063:0</t>
  </si>
  <si>
    <t>21:0134:000337</t>
  </si>
  <si>
    <t>21:0078:001730</t>
  </si>
  <si>
    <t>21:0078:001730:0001:0002:00</t>
  </si>
  <si>
    <t>86TBA2064:0</t>
  </si>
  <si>
    <t>21:0134:000338</t>
  </si>
  <si>
    <t>21:0078:001731</t>
  </si>
  <si>
    <t>21:0078:001731:0001:0002:00</t>
  </si>
  <si>
    <t>86TBA2066:0</t>
  </si>
  <si>
    <t>21:0134:000339</t>
  </si>
  <si>
    <t>21:0078:001733</t>
  </si>
  <si>
    <t>21:0078:001733:0001:0002:00</t>
  </si>
  <si>
    <t>86TBA2067:0</t>
  </si>
  <si>
    <t>21:0134:000340</t>
  </si>
  <si>
    <t>21:0078:001734</t>
  </si>
  <si>
    <t>21:0078:001734:0001:0002:00</t>
  </si>
  <si>
    <t>86TBA2068:0</t>
  </si>
  <si>
    <t>21:0134:000341</t>
  </si>
  <si>
    <t>21:0078:001735</t>
  </si>
  <si>
    <t>21:0078:001735:0001:0002:00</t>
  </si>
  <si>
    <t>86TBA2069:0</t>
  </si>
  <si>
    <t>21:0134:000342</t>
  </si>
  <si>
    <t>21:0078:001736</t>
  </si>
  <si>
    <t>21:0078:001736:0001:0002:00</t>
  </si>
  <si>
    <t>86TBA2070:0</t>
  </si>
  <si>
    <t>21:0134:000343</t>
  </si>
  <si>
    <t>21:0078:001737</t>
  </si>
  <si>
    <t>21:0078:001737:0001:0002:00</t>
  </si>
  <si>
    <t>86TBA2071:0</t>
  </si>
  <si>
    <t>21:0134:000344</t>
  </si>
  <si>
    <t>21:0078:001738</t>
  </si>
  <si>
    <t>21:0078:001738:0001:0002:00</t>
  </si>
  <si>
    <t>86TBA2072:0</t>
  </si>
  <si>
    <t>21:0134:000345</t>
  </si>
  <si>
    <t>21:0078:001739</t>
  </si>
  <si>
    <t>21:0078:001739:0001:0002:00</t>
  </si>
  <si>
    <t>83BZA0127:0</t>
  </si>
  <si>
    <t>21:0134:000346</t>
  </si>
  <si>
    <t>21:0078:000261</t>
  </si>
  <si>
    <t>21:0078:000261:0001:0002:00</t>
  </si>
  <si>
    <t>86TBA2073:0</t>
  </si>
  <si>
    <t>21:0134:000347</t>
  </si>
  <si>
    <t>21:0078:001740</t>
  </si>
  <si>
    <t>21:0078:001740:0001:0002:00</t>
  </si>
  <si>
    <t>86TBA2074:0</t>
  </si>
  <si>
    <t>21:0134:000348</t>
  </si>
  <si>
    <t>21:0078:001741</t>
  </si>
  <si>
    <t>21:0078:001741:0001:0002:00</t>
  </si>
  <si>
    <t>86TBA2075:0</t>
  </si>
  <si>
    <t>21:0134:000349</t>
  </si>
  <si>
    <t>21:0078:001742</t>
  </si>
  <si>
    <t>21:0078:001742:0001:0002:00</t>
  </si>
  <si>
    <t>86TBA2076:0</t>
  </si>
  <si>
    <t>21:0134:000350</t>
  </si>
  <si>
    <t>21:0078:001743</t>
  </si>
  <si>
    <t>21:0078:001743:0001:0002:00</t>
  </si>
  <si>
    <t>86TBA2077:1</t>
  </si>
  <si>
    <t>21:0134:000351</t>
  </si>
  <si>
    <t>21:0078:001744</t>
  </si>
  <si>
    <t>21:0078:001744:0001:0002:01</t>
  </si>
  <si>
    <t>86TBA2078:0</t>
  </si>
  <si>
    <t>21:0134:000352</t>
  </si>
  <si>
    <t>21:0078:001745</t>
  </si>
  <si>
    <t>21:0078:001745:0001:0002:00</t>
  </si>
  <si>
    <t>86TBA2081:0</t>
  </si>
  <si>
    <t>21:0134:000353</t>
  </si>
  <si>
    <t>21:0078:001748</t>
  </si>
  <si>
    <t>21:0078:001748:0001:0002:00</t>
  </si>
  <si>
    <t>86TBA2082:0</t>
  </si>
  <si>
    <t>21:0134:000354</t>
  </si>
  <si>
    <t>21:0078:001749</t>
  </si>
  <si>
    <t>21:0078:001749:0001:0002:00</t>
  </si>
  <si>
    <t>86TBA2083:0</t>
  </si>
  <si>
    <t>21:0134:000355</t>
  </si>
  <si>
    <t>21:0078:001750</t>
  </si>
  <si>
    <t>21:0078:001750:0001:0002:00</t>
  </si>
  <si>
    <t>86TBA2084:0</t>
  </si>
  <si>
    <t>21:0134:000356</t>
  </si>
  <si>
    <t>21:0078:001751</t>
  </si>
  <si>
    <t>21:0078:001751:0001:0002:00</t>
  </si>
  <si>
    <t>83BZA0128:0</t>
  </si>
  <si>
    <t>21:0134:000357</t>
  </si>
  <si>
    <t>21:0078:000262</t>
  </si>
  <si>
    <t>21:0078:000262:0001:0002:00</t>
  </si>
  <si>
    <t>86TBA2085:0</t>
  </si>
  <si>
    <t>21:0134:000358</t>
  </si>
  <si>
    <t>21:0078:001752</t>
  </si>
  <si>
    <t>21:0078:001752:0001:0002:00</t>
  </si>
  <si>
    <t>86TBA2086:0</t>
  </si>
  <si>
    <t>21:0134:000359</t>
  </si>
  <si>
    <t>21:0078:001753</t>
  </si>
  <si>
    <t>21:0078:001753:0001:0002:00</t>
  </si>
  <si>
    <t>86TBA2087:0</t>
  </si>
  <si>
    <t>21:0134:000360</t>
  </si>
  <si>
    <t>21:0078:001754</t>
  </si>
  <si>
    <t>21:0078:001754:0001:0002:00</t>
  </si>
  <si>
    <t>86TBA2088:0</t>
  </si>
  <si>
    <t>21:0134:000361</t>
  </si>
  <si>
    <t>21:0078:001755</t>
  </si>
  <si>
    <t>21:0078:001755:0001:0002:00</t>
  </si>
  <si>
    <t>86TBA2089:0</t>
  </si>
  <si>
    <t>21:0134:000362</t>
  </si>
  <si>
    <t>21:0078:001756</t>
  </si>
  <si>
    <t>21:0078:001756:0001:0002:00</t>
  </si>
  <si>
    <t>86TBA2090:0</t>
  </si>
  <si>
    <t>21:0134:000363</t>
  </si>
  <si>
    <t>21:0078:001757</t>
  </si>
  <si>
    <t>21:0078:001757:0001:0002:00</t>
  </si>
  <si>
    <t>86TBA2091:0</t>
  </si>
  <si>
    <t>21:0134:000364</t>
  </si>
  <si>
    <t>21:0078:001758</t>
  </si>
  <si>
    <t>21:0078:001758:0001:0002:00</t>
  </si>
  <si>
    <t>86TBA2092:0</t>
  </si>
  <si>
    <t>21:0134:000365</t>
  </si>
  <si>
    <t>21:0078:001759</t>
  </si>
  <si>
    <t>21:0078:001759:0001:0002:00</t>
  </si>
  <si>
    <t>86TBA2093:0</t>
  </si>
  <si>
    <t>21:0134:000366</t>
  </si>
  <si>
    <t>21:0078:001760</t>
  </si>
  <si>
    <t>21:0078:001760:0001:0002:00</t>
  </si>
  <si>
    <t>86TBA2094:0</t>
  </si>
  <si>
    <t>21:0134:000367</t>
  </si>
  <si>
    <t>21:0078:001761</t>
  </si>
  <si>
    <t>21:0078:001761:0001:0002:00</t>
  </si>
  <si>
    <t>83BZA0129:0</t>
  </si>
  <si>
    <t>21:0134:000368</t>
  </si>
  <si>
    <t>21:0078:000263</t>
  </si>
  <si>
    <t>21:0078:000263:0001:0002:00</t>
  </si>
  <si>
    <t>86TBA2095:1</t>
  </si>
  <si>
    <t>21:0134:000369</t>
  </si>
  <si>
    <t>21:0078:001762</t>
  </si>
  <si>
    <t>21:0078:001762:0001:0002:01</t>
  </si>
  <si>
    <t>86TBA2096:0</t>
  </si>
  <si>
    <t>21:0134:000370</t>
  </si>
  <si>
    <t>21:0078:001763</t>
  </si>
  <si>
    <t>21:0078:001763:0001:0002:00</t>
  </si>
  <si>
    <t>86TBA2097:0</t>
  </si>
  <si>
    <t>21:0134:000371</t>
  </si>
  <si>
    <t>21:0078:001764</t>
  </si>
  <si>
    <t>21:0078:001764:0001:0002:00</t>
  </si>
  <si>
    <t>86TBA2098:0</t>
  </si>
  <si>
    <t>21:0134:000372</t>
  </si>
  <si>
    <t>21:0078:001765</t>
  </si>
  <si>
    <t>21:0078:001765:0001:0002:00</t>
  </si>
  <si>
    <t>86TBA2099:0</t>
  </si>
  <si>
    <t>21:0134:000373</t>
  </si>
  <si>
    <t>21:0078:001766</t>
  </si>
  <si>
    <t>21:0078:001766:0001:0002:00</t>
  </si>
  <si>
    <t>86TBA2101:0</t>
  </si>
  <si>
    <t>21:0134:000374</t>
  </si>
  <si>
    <t>21:0078:001768</t>
  </si>
  <si>
    <t>21:0078:001768:0001:0002:00</t>
  </si>
  <si>
    <t>86TBA2102:0</t>
  </si>
  <si>
    <t>21:0134:000375</t>
  </si>
  <si>
    <t>21:0078:001769</t>
  </si>
  <si>
    <t>21:0078:001769:0001:0002:00</t>
  </si>
  <si>
    <t>86TBA2103:0</t>
  </si>
  <si>
    <t>21:0134:000376</t>
  </si>
  <si>
    <t>21:0078:001770</t>
  </si>
  <si>
    <t>21:0078:001770:0001:0002:00</t>
  </si>
  <si>
    <t>86TBA2104:0</t>
  </si>
  <si>
    <t>21:0134:000377</t>
  </si>
  <si>
    <t>21:0078:001771</t>
  </si>
  <si>
    <t>21:0078:001771:0001:0002:00</t>
  </si>
  <si>
    <t>86TBA2105:1</t>
  </si>
  <si>
    <t>21:0134:000378</t>
  </si>
  <si>
    <t>21:0078:001772</t>
  </si>
  <si>
    <t>21:0078:001772:0001:0002:01</t>
  </si>
  <si>
    <t>83BZA0130:1</t>
  </si>
  <si>
    <t>21:0134:000379</t>
  </si>
  <si>
    <t>21:0078:000264</t>
  </si>
  <si>
    <t>21:0078:000264:0001:0002:01</t>
  </si>
  <si>
    <t>86TBA2106:0</t>
  </si>
  <si>
    <t>21:0134:000380</t>
  </si>
  <si>
    <t>21:0078:001773</t>
  </si>
  <si>
    <t>21:0078:001773:0001:0002:00</t>
  </si>
  <si>
    <t>86TBA2107:0</t>
  </si>
  <si>
    <t>21:0134:000381</t>
  </si>
  <si>
    <t>21:0078:001774</t>
  </si>
  <si>
    <t>21:0078:001774:0001:0002:00</t>
  </si>
  <si>
    <t>86TBA2108:0</t>
  </si>
  <si>
    <t>21:0134:000382</t>
  </si>
  <si>
    <t>21:0078:001775</t>
  </si>
  <si>
    <t>21:0078:001775:0001:0002:00</t>
  </si>
  <si>
    <t>86TBA2109:0</t>
  </si>
  <si>
    <t>21:0134:000383</t>
  </si>
  <si>
    <t>21:0078:001776</t>
  </si>
  <si>
    <t>21:0078:001776:0001:0002:00</t>
  </si>
  <si>
    <t>86TBA2110:0</t>
  </si>
  <si>
    <t>21:0134:000384</t>
  </si>
  <si>
    <t>21:0078:001777</t>
  </si>
  <si>
    <t>21:0078:001777:0001:0002:00</t>
  </si>
  <si>
    <t>86TBA2112B:0</t>
  </si>
  <si>
    <t>21:0134:000385</t>
  </si>
  <si>
    <t>21:0078:001779</t>
  </si>
  <si>
    <t>21:0078:001779:0002:0002:00</t>
  </si>
  <si>
    <t>86TBA2113:0</t>
  </si>
  <si>
    <t>21:0134:000386</t>
  </si>
  <si>
    <t>21:0078:001780</t>
  </si>
  <si>
    <t>21:0078:001780:0001:0002:00</t>
  </si>
  <si>
    <t>86TBA2114:0</t>
  </si>
  <si>
    <t>21:0134:000387</t>
  </si>
  <si>
    <t>21:0078:001781</t>
  </si>
  <si>
    <t>21:0078:001781:0001:0002:00</t>
  </si>
  <si>
    <t>86TBA2115:0</t>
  </si>
  <si>
    <t>21:0134:000388</t>
  </si>
  <si>
    <t>21:0078:001782</t>
  </si>
  <si>
    <t>21:0078:001782:0001:0002:00</t>
  </si>
  <si>
    <t>86TBA2116:0</t>
  </si>
  <si>
    <t>21:0134:000389</t>
  </si>
  <si>
    <t>21:0078:001783</t>
  </si>
  <si>
    <t>21:0078:001783:0001:0002:00</t>
  </si>
  <si>
    <t>83BZA0133:0</t>
  </si>
  <si>
    <t>21:0134:000390</t>
  </si>
  <si>
    <t>21:0078:000266</t>
  </si>
  <si>
    <t>21:0078:000266:0001:0002:00</t>
  </si>
  <si>
    <t>86TBA2118:1</t>
  </si>
  <si>
    <t>21:0134:000391</t>
  </si>
  <si>
    <t>21:0078:001785</t>
  </si>
  <si>
    <t>21:0078:001785:0001:0002:01</t>
  </si>
  <si>
    <t>86TBA2119:0</t>
  </si>
  <si>
    <t>21:0134:000392</t>
  </si>
  <si>
    <t>21:0078:001786</t>
  </si>
  <si>
    <t>21:0078:001786:0001:0002:00</t>
  </si>
  <si>
    <t>86TBA2121:0</t>
  </si>
  <si>
    <t>21:0134:000393</t>
  </si>
  <si>
    <t>21:0078:001788</t>
  </si>
  <si>
    <t>21:0078:001788:0001:0002:00</t>
  </si>
  <si>
    <t>86TBA2123:0</t>
  </si>
  <si>
    <t>21:0134:000394</t>
  </si>
  <si>
    <t>21:0078:001790</t>
  </si>
  <si>
    <t>21:0078:001790:0001:0002:00</t>
  </si>
  <si>
    <t>86TBA2124:0</t>
  </si>
  <si>
    <t>21:0134:000395</t>
  </si>
  <si>
    <t>21:0078:001791</t>
  </si>
  <si>
    <t>21:0078:001791:0001:0002:00</t>
  </si>
  <si>
    <t>86TBA2125:0</t>
  </si>
  <si>
    <t>21:0134:000396</t>
  </si>
  <si>
    <t>21:0078:001792</t>
  </si>
  <si>
    <t>21:0078:001792:0001:0002:00</t>
  </si>
  <si>
    <t>86TBA2126:0</t>
  </si>
  <si>
    <t>21:0134:000397</t>
  </si>
  <si>
    <t>21:0078:001793</t>
  </si>
  <si>
    <t>21:0078:001793:0001:0002:00</t>
  </si>
  <si>
    <t>86TBA2127:0</t>
  </si>
  <si>
    <t>21:0134:000398</t>
  </si>
  <si>
    <t>21:0078:001794</t>
  </si>
  <si>
    <t>21:0078:001794:0001:0002:00</t>
  </si>
  <si>
    <t>86TBA2128:0</t>
  </si>
  <si>
    <t>21:0134:000399</t>
  </si>
  <si>
    <t>21:0078:001795</t>
  </si>
  <si>
    <t>21:0078:001795:0001:0002:00</t>
  </si>
  <si>
    <t>86TBA2129:0</t>
  </si>
  <si>
    <t>21:0134:000400</t>
  </si>
  <si>
    <t>21:0078:001796</t>
  </si>
  <si>
    <t>21:0078:001796:0001:0002:00</t>
  </si>
  <si>
    <t>83BZA0134:0</t>
  </si>
  <si>
    <t>21:0134:000401</t>
  </si>
  <si>
    <t>21:0078:000267</t>
  </si>
  <si>
    <t>21:0078:000267:0001:0002:00</t>
  </si>
  <si>
    <t>86TBA2131:0</t>
  </si>
  <si>
    <t>21:0134:000402</t>
  </si>
  <si>
    <t>21:0078:001798</t>
  </si>
  <si>
    <t>21:0078:001798:0001:0002:00</t>
  </si>
  <si>
    <t>86TBA2135:1</t>
  </si>
  <si>
    <t>21:0134:000403</t>
  </si>
  <si>
    <t>21:0078:001802</t>
  </si>
  <si>
    <t>21:0078:001802:0001:0002:01</t>
  </si>
  <si>
    <t>86TBA2135:2</t>
  </si>
  <si>
    <t>21:0134:000404</t>
  </si>
  <si>
    <t>21:0078:001802:0001:0002:02</t>
  </si>
  <si>
    <t>86TBA2136:0</t>
  </si>
  <si>
    <t>21:0134:000405</t>
  </si>
  <si>
    <t>21:0078:001803</t>
  </si>
  <si>
    <t>21:0078:001803:0001:0002:00</t>
  </si>
  <si>
    <t>86TBA2137:0</t>
  </si>
  <si>
    <t>21:0134:000406</t>
  </si>
  <si>
    <t>21:0078:001804</t>
  </si>
  <si>
    <t>21:0078:001804:0001:0002:00</t>
  </si>
  <si>
    <t>86TBA2138:0</t>
  </si>
  <si>
    <t>21:0134:000407</t>
  </si>
  <si>
    <t>21:0078:001805</t>
  </si>
  <si>
    <t>21:0078:001805:0001:0002:00</t>
  </si>
  <si>
    <t>86TBA2139:0</t>
  </si>
  <si>
    <t>21:0134:000408</t>
  </si>
  <si>
    <t>21:0078:001806</t>
  </si>
  <si>
    <t>21:0078:001806:0001:0002:00</t>
  </si>
  <si>
    <t>86TBA2140:0</t>
  </si>
  <si>
    <t>21:0134:000409</t>
  </si>
  <si>
    <t>21:0078:001807</t>
  </si>
  <si>
    <t>21:0078:001807:0001:0002:00</t>
  </si>
  <si>
    <t>86TBA2141:1</t>
  </si>
  <si>
    <t>21:0134:000410</t>
  </si>
  <si>
    <t>21:0078:001808</t>
  </si>
  <si>
    <t>21:0078:001808:0001:0002:01</t>
  </si>
  <si>
    <t>86TBA2142:0</t>
  </si>
  <si>
    <t>21:0134:000411</t>
  </si>
  <si>
    <t>21:0078:001809</t>
  </si>
  <si>
    <t>21:0078:001809:0001:0002:00</t>
  </si>
  <si>
    <t>83BZA0135:0</t>
  </si>
  <si>
    <t>21:0134:000412</t>
  </si>
  <si>
    <t>21:0078:000268</t>
  </si>
  <si>
    <t>21:0078:000268:0001:0002:00</t>
  </si>
  <si>
    <t>86TBA2143:0</t>
  </si>
  <si>
    <t>21:0134:000413</t>
  </si>
  <si>
    <t>21:0078:001810</t>
  </si>
  <si>
    <t>21:0078:001810:0001:0002:00</t>
  </si>
  <si>
    <t>86TBA2144:0</t>
  </si>
  <si>
    <t>21:0134:000414</t>
  </si>
  <si>
    <t>21:0078:001811</t>
  </si>
  <si>
    <t>21:0078:001811:0001:0002:00</t>
  </si>
  <si>
    <t>86TBA2145:0</t>
  </si>
  <si>
    <t>21:0134:000415</t>
  </si>
  <si>
    <t>21:0078:001812</t>
  </si>
  <si>
    <t>21:0078:001812:0001:0002:00</t>
  </si>
  <si>
    <t>86TBA2146:0</t>
  </si>
  <si>
    <t>21:0134:000416</t>
  </si>
  <si>
    <t>21:0078:001813</t>
  </si>
  <si>
    <t>21:0078:001813:0001:0002:00</t>
  </si>
  <si>
    <t>86TBA2147:0</t>
  </si>
  <si>
    <t>21:0134:000417</t>
  </si>
  <si>
    <t>21:0078:001814</t>
  </si>
  <si>
    <t>21:0078:001814:0001:0002:00</t>
  </si>
  <si>
    <t>86TBA2148:0</t>
  </si>
  <si>
    <t>21:0134:000418</t>
  </si>
  <si>
    <t>21:0078:001815</t>
  </si>
  <si>
    <t>21:0078:001815:0001:0002:00</t>
  </si>
  <si>
    <t>86TBA2150:0</t>
  </si>
  <si>
    <t>21:0134:000419</t>
  </si>
  <si>
    <t>21:0078:001817</t>
  </si>
  <si>
    <t>21:0078:001817:0001:0002:00</t>
  </si>
  <si>
    <t>86TBA2151:0</t>
  </si>
  <si>
    <t>21:0134:000420</t>
  </si>
  <si>
    <t>21:0078:001818</t>
  </si>
  <si>
    <t>21:0078:001818:0001:0002:00</t>
  </si>
  <si>
    <t>86TBA2152:0</t>
  </si>
  <si>
    <t>21:0134:000421</t>
  </si>
  <si>
    <t>21:0078:001819</t>
  </si>
  <si>
    <t>21:0078:001819:0001:0002:00</t>
  </si>
  <si>
    <t>83BZA0137:0</t>
  </si>
  <si>
    <t>21:0134:000422</t>
  </si>
  <si>
    <t>21:0078:000270</t>
  </si>
  <si>
    <t>21:0078:000270:0001:0002:00</t>
  </si>
  <si>
    <t>86TBA2153:0</t>
  </si>
  <si>
    <t>21:0134:000423</t>
  </si>
  <si>
    <t>21:0078:001820</t>
  </si>
  <si>
    <t>21:0078:001820:0001:0002:00</t>
  </si>
  <si>
    <t>86TBA2154:0</t>
  </si>
  <si>
    <t>21:0134:000424</t>
  </si>
  <si>
    <t>21:0078:001821</t>
  </si>
  <si>
    <t>21:0078:001821:0001:0002:00</t>
  </si>
  <si>
    <t>86TBA2157:0</t>
  </si>
  <si>
    <t>21:0134:000425</t>
  </si>
  <si>
    <t>21:0078:001824</t>
  </si>
  <si>
    <t>21:0078:001824:0001:0002:00</t>
  </si>
  <si>
    <t>86TBA2160:0</t>
  </si>
  <si>
    <t>21:0134:000426</t>
  </si>
  <si>
    <t>21:0078:001826</t>
  </si>
  <si>
    <t>21:0078:001826:0001:0002:00</t>
  </si>
  <si>
    <t>86TBA2162:0</t>
  </si>
  <si>
    <t>21:0134:000427</t>
  </si>
  <si>
    <t>21:0078:001828</t>
  </si>
  <si>
    <t>21:0078:001828:0001:0002:00</t>
  </si>
  <si>
    <t>86TBA2164:1</t>
  </si>
  <si>
    <t>21:0134:000428</t>
  </si>
  <si>
    <t>21:0078:001830</t>
  </si>
  <si>
    <t>21:0078:001830:0001:0002:01</t>
  </si>
  <si>
    <t>86TBA2166:0</t>
  </si>
  <si>
    <t>21:0134:000429</t>
  </si>
  <si>
    <t>21:0078:001831</t>
  </si>
  <si>
    <t>21:0078:001831:0001:0002:00</t>
  </si>
  <si>
    <t>86TBA2168:0</t>
  </si>
  <si>
    <t>21:0134:000430</t>
  </si>
  <si>
    <t>21:0078:001833</t>
  </si>
  <si>
    <t>21:0078:001833:0001:0002:00</t>
  </si>
  <si>
    <t>86TBA2170:1</t>
  </si>
  <si>
    <t>21:0134:000431</t>
  </si>
  <si>
    <t>21:0078:001835</t>
  </si>
  <si>
    <t>21:0078:001835:0001:0002:01</t>
  </si>
  <si>
    <t>86TBA2172:0</t>
  </si>
  <si>
    <t>21:0134:000432</t>
  </si>
  <si>
    <t>21:0078:001837</t>
  </si>
  <si>
    <t>21:0078:001837:0001:0002:00</t>
  </si>
  <si>
    <t>83BZA0138:0</t>
  </si>
  <si>
    <t>21:0134:000433</t>
  </si>
  <si>
    <t>21:0078:000271</t>
  </si>
  <si>
    <t>21:0078:000271:0001:0002:00</t>
  </si>
  <si>
    <t>86TBA2173:0</t>
  </si>
  <si>
    <t>21:0134:000434</t>
  </si>
  <si>
    <t>21:0078:001838</t>
  </si>
  <si>
    <t>21:0078:001838:0001:0002:00</t>
  </si>
  <si>
    <t>86TBA2175:0</t>
  </si>
  <si>
    <t>21:0134:000435</t>
  </si>
  <si>
    <t>21:0078:001840</t>
  </si>
  <si>
    <t>21:0078:001840:0001:0002:00</t>
  </si>
  <si>
    <t>86TBA2176:0</t>
  </si>
  <si>
    <t>21:0134:000436</t>
  </si>
  <si>
    <t>21:0078:001841</t>
  </si>
  <si>
    <t>21:0078:001841:0001:0002:00</t>
  </si>
  <si>
    <t>86TBA2177:0</t>
  </si>
  <si>
    <t>21:0134:000437</t>
  </si>
  <si>
    <t>21:0078:001842</t>
  </si>
  <si>
    <t>21:0078:001842:0001:0002:00</t>
  </si>
  <si>
    <t>86TBA2178:0</t>
  </si>
  <si>
    <t>21:0134:000438</t>
  </si>
  <si>
    <t>21:0078:001843</t>
  </si>
  <si>
    <t>21:0078:001843:0001:0002:00</t>
  </si>
  <si>
    <t>86TBA2179:0</t>
  </si>
  <si>
    <t>21:0134:000439</t>
  </si>
  <si>
    <t>21:0078:001844</t>
  </si>
  <si>
    <t>21:0078:001844:0001:0002:00</t>
  </si>
  <si>
    <t>86TBA2180:0</t>
  </si>
  <si>
    <t>21:0134:000440</t>
  </si>
  <si>
    <t>21:0078:001845</t>
  </si>
  <si>
    <t>21:0078:001845:0001:0002:00</t>
  </si>
  <si>
    <t>86TBA2181:0</t>
  </si>
  <si>
    <t>21:0134:000441</t>
  </si>
  <si>
    <t>21:0078:001846</t>
  </si>
  <si>
    <t>21:0078:001846:0001:0002:00</t>
  </si>
  <si>
    <t>86TBA2182:0</t>
  </si>
  <si>
    <t>21:0134:000442</t>
  </si>
  <si>
    <t>21:0078:001847</t>
  </si>
  <si>
    <t>21:0078:001847:0001:0002:00</t>
  </si>
  <si>
    <t>86TBA2183:0</t>
  </si>
  <si>
    <t>21:0134:000443</t>
  </si>
  <si>
    <t>21:0078:001848</t>
  </si>
  <si>
    <t>21:0078:001848:0001:0002:00</t>
  </si>
  <si>
    <t>82KY 0075:0</t>
  </si>
  <si>
    <t>21:0134:000444</t>
  </si>
  <si>
    <t>21:0078:000041</t>
  </si>
  <si>
    <t>21:0078:000041:0001:0002:00</t>
  </si>
  <si>
    <t>83BZA0139:1</t>
  </si>
  <si>
    <t>21:0134:000445</t>
  </si>
  <si>
    <t>21:0078:000272</t>
  </si>
  <si>
    <t>21:0078:000272:0001:0002:01</t>
  </si>
  <si>
    <t>86TBA2184:1</t>
  </si>
  <si>
    <t>21:0134:000446</t>
  </si>
  <si>
    <t>21:0078:001849</t>
  </si>
  <si>
    <t>21:0078:001849:0001:0002:01</t>
  </si>
  <si>
    <t>86TBA2185:0</t>
  </si>
  <si>
    <t>21:0134:000447</t>
  </si>
  <si>
    <t>21:0078:001850</t>
  </si>
  <si>
    <t>21:0078:001850:0001:0002:00</t>
  </si>
  <si>
    <t>86TBA2186:0</t>
  </si>
  <si>
    <t>21:0134:000448</t>
  </si>
  <si>
    <t>21:0078:001851</t>
  </si>
  <si>
    <t>21:0078:001851:0001:0002:00</t>
  </si>
  <si>
    <t>86TBA2187:0</t>
  </si>
  <si>
    <t>21:0134:000449</t>
  </si>
  <si>
    <t>21:0078:001852</t>
  </si>
  <si>
    <t>21:0078:001852:0001:0002:00</t>
  </si>
  <si>
    <t>86TBA2190:0</t>
  </si>
  <si>
    <t>21:0134:000450</t>
  </si>
  <si>
    <t>21:0078:001855</t>
  </si>
  <si>
    <t>21:0078:001855:0001:0002:00</t>
  </si>
  <si>
    <t>86TBA2192:0</t>
  </si>
  <si>
    <t>21:0134:000451</t>
  </si>
  <si>
    <t>21:0078:001857</t>
  </si>
  <si>
    <t>21:0078:001857:0001:0002:00</t>
  </si>
  <si>
    <t>86TBA2193:0</t>
  </si>
  <si>
    <t>21:0134:000452</t>
  </si>
  <si>
    <t>21:0078:001858</t>
  </si>
  <si>
    <t>21:0078:001858:0001:0002:00</t>
  </si>
  <si>
    <t>86TBA2194:0</t>
  </si>
  <si>
    <t>21:0134:000453</t>
  </si>
  <si>
    <t>21:0078:001859</t>
  </si>
  <si>
    <t>21:0078:001859:0001:0002:00</t>
  </si>
  <si>
    <t>86TBA2196:0</t>
  </si>
  <si>
    <t>21:0134:000454</t>
  </si>
  <si>
    <t>21:0078:001860</t>
  </si>
  <si>
    <t>21:0078:001860:0001:0002:00</t>
  </si>
  <si>
    <t>86TBA2197:0</t>
  </si>
  <si>
    <t>21:0134:000455</t>
  </si>
  <si>
    <t>21:0078:001861</t>
  </si>
  <si>
    <t>21:0078:001861:0001:0002:00</t>
  </si>
  <si>
    <t>83BZA0140:0</t>
  </si>
  <si>
    <t>21:0134:000456</t>
  </si>
  <si>
    <t>21:0078:000273</t>
  </si>
  <si>
    <t>21:0078:000273:0001:0002:00</t>
  </si>
  <si>
    <t>86TBA2198:0</t>
  </si>
  <si>
    <t>21:0134:000457</t>
  </si>
  <si>
    <t>21:0078:001862</t>
  </si>
  <si>
    <t>21:0078:001862:0001:0002:00</t>
  </si>
  <si>
    <t>86TBA2199:0</t>
  </si>
  <si>
    <t>21:0134:000458</t>
  </si>
  <si>
    <t>21:0078:001863</t>
  </si>
  <si>
    <t>21:0078:001863:0001:0002:00</t>
  </si>
  <si>
    <t>86TBA2200:1</t>
  </si>
  <si>
    <t>21:0134:000459</t>
  </si>
  <si>
    <t>21:0078:001864</t>
  </si>
  <si>
    <t>21:0078:001864:0001:0002:01</t>
  </si>
  <si>
    <t>86TBA2201:0</t>
  </si>
  <si>
    <t>21:0134:000460</t>
  </si>
  <si>
    <t>21:0078:001865</t>
  </si>
  <si>
    <t>21:0078:001865:0001:0002:00</t>
  </si>
  <si>
    <t>86TBA2202:0</t>
  </si>
  <si>
    <t>21:0134:000461</t>
  </si>
  <si>
    <t>21:0078:001866</t>
  </si>
  <si>
    <t>21:0078:001866:0001:0002:00</t>
  </si>
  <si>
    <t>86TBA2203:0</t>
  </si>
  <si>
    <t>21:0134:000462</t>
  </si>
  <si>
    <t>21:0078:001867</t>
  </si>
  <si>
    <t>21:0078:001867:0001:0002:00</t>
  </si>
  <si>
    <t>86TBA2204:0</t>
  </si>
  <si>
    <t>21:0134:000463</t>
  </si>
  <si>
    <t>21:0078:001868</t>
  </si>
  <si>
    <t>21:0078:001868:0001:0002:00</t>
  </si>
  <si>
    <t>86TBA2205:1</t>
  </si>
  <si>
    <t>21:0134:000464</t>
  </si>
  <si>
    <t>21:0078:001869</t>
  </si>
  <si>
    <t>21:0078:001869:0001:0002:01</t>
  </si>
  <si>
    <t>86TBA2206:0</t>
  </si>
  <si>
    <t>21:0134:000465</t>
  </si>
  <si>
    <t>21:0078:001870</t>
  </si>
  <si>
    <t>21:0078:001870:0001:0002:00</t>
  </si>
  <si>
    <t>86TBA2207:0</t>
  </si>
  <si>
    <t>21:0134:000466</t>
  </si>
  <si>
    <t>21:0078:001871</t>
  </si>
  <si>
    <t>21:0078:001871:0001:0002:00</t>
  </si>
  <si>
    <t>83BZA0141:0</t>
  </si>
  <si>
    <t>21:0134:000467</t>
  </si>
  <si>
    <t>21:0078:000274</t>
  </si>
  <si>
    <t>21:0078:000274:0001:0002:00</t>
  </si>
  <si>
    <t>86TBA2208:0</t>
  </si>
  <si>
    <t>21:0134:000468</t>
  </si>
  <si>
    <t>21:0078:001872</t>
  </si>
  <si>
    <t>21:0078:001872:0001:0002:00</t>
  </si>
  <si>
    <t>86TBA2209B:0</t>
  </si>
  <si>
    <t>21:0134:000469</t>
  </si>
  <si>
    <t>21:0078:001873</t>
  </si>
  <si>
    <t>21:0078:001873:0002:0002:00</t>
  </si>
  <si>
    <t>86TBA2210:0</t>
  </si>
  <si>
    <t>21:0134:000470</t>
  </si>
  <si>
    <t>21:0078:001874</t>
  </si>
  <si>
    <t>21:0078:001874:0001:0002:00</t>
  </si>
  <si>
    <t>86TBA2211:1</t>
  </si>
  <si>
    <t>21:0134:000471</t>
  </si>
  <si>
    <t>21:0078:001875</t>
  </si>
  <si>
    <t>21:0078:001875:0001:0002:01</t>
  </si>
  <si>
    <t>86TBA2212:0</t>
  </si>
  <si>
    <t>21:0134:000472</t>
  </si>
  <si>
    <t>21:0078:001876</t>
  </si>
  <si>
    <t>21:0078:001876:0001:0002:00</t>
  </si>
  <si>
    <t>86TBA2213:0</t>
  </si>
  <si>
    <t>21:0134:000473</t>
  </si>
  <si>
    <t>21:0078:001877</t>
  </si>
  <si>
    <t>21:0078:001877:0001:0002:00</t>
  </si>
  <si>
    <t>86TBA2214:0</t>
  </si>
  <si>
    <t>21:0134:000474</t>
  </si>
  <si>
    <t>21:0078:001878</t>
  </si>
  <si>
    <t>21:0078:001878:0001:0002:00</t>
  </si>
  <si>
    <t>86TBA2215:0</t>
  </si>
  <si>
    <t>21:0134:000475</t>
  </si>
  <si>
    <t>21:0078:001879</t>
  </si>
  <si>
    <t>21:0078:001879:0001:0002:00</t>
  </si>
  <si>
    <t>86TBA2216:0</t>
  </si>
  <si>
    <t>21:0134:000476</t>
  </si>
  <si>
    <t>21:0078:001880</t>
  </si>
  <si>
    <t>21:0078:001880:0001:0002:00</t>
  </si>
  <si>
    <t>86TBA2217:0</t>
  </si>
  <si>
    <t>21:0134:000477</t>
  </si>
  <si>
    <t>21:0078:001881</t>
  </si>
  <si>
    <t>21:0078:001881:0001:0002:00</t>
  </si>
  <si>
    <t>83BZA0142:0</t>
  </si>
  <si>
    <t>21:0134:000478</t>
  </si>
  <si>
    <t>21:0078:000275</t>
  </si>
  <si>
    <t>21:0078:000275:0001:0002:00</t>
  </si>
  <si>
    <t>86TBA2218:0</t>
  </si>
  <si>
    <t>21:0134:000479</t>
  </si>
  <si>
    <t>21:0078:001882</t>
  </si>
  <si>
    <t>21:0078:001882:0001:0002:00</t>
  </si>
  <si>
    <t>86TBA2219:0</t>
  </si>
  <si>
    <t>21:0134:000480</t>
  </si>
  <si>
    <t>21:0078:001883</t>
  </si>
  <si>
    <t>21:0078:001883:0001:0002:00</t>
  </si>
  <si>
    <t>86TBA2221:0</t>
  </si>
  <si>
    <t>21:0134:000481</t>
  </si>
  <si>
    <t>21:0078:001884</t>
  </si>
  <si>
    <t>21:0078:001884:0001:0002:00</t>
  </si>
  <si>
    <t>86TBA2222:1</t>
  </si>
  <si>
    <t>21:0134:000482</t>
  </si>
  <si>
    <t>21:0078:001885</t>
  </si>
  <si>
    <t>21:0078:001885:0001:0002:01</t>
  </si>
  <si>
    <t>86TBA2228:0</t>
  </si>
  <si>
    <t>21:0134:000483</t>
  </si>
  <si>
    <t>21:0078:001891</t>
  </si>
  <si>
    <t>21:0078:001891:0001:0002:00</t>
  </si>
  <si>
    <t>86TBA2229:1</t>
  </si>
  <si>
    <t>21:0134:000484</t>
  </si>
  <si>
    <t>21:0078:001892</t>
  </si>
  <si>
    <t>21:0078:001892:0001:0002:01</t>
  </si>
  <si>
    <t>86TBA2230:0</t>
  </si>
  <si>
    <t>21:0134:000485</t>
  </si>
  <si>
    <t>21:0078:001893</t>
  </si>
  <si>
    <t>21:0078:001893:0001:0002:00</t>
  </si>
  <si>
    <t>86TBA2231:0</t>
  </si>
  <si>
    <t>21:0134:000486</t>
  </si>
  <si>
    <t>21:0078:001894</t>
  </si>
  <si>
    <t>21:0078:001894:0001:0002:00</t>
  </si>
  <si>
    <t>86TBA2232:0</t>
  </si>
  <si>
    <t>21:0134:000487</t>
  </si>
  <si>
    <t>21:0078:001895</t>
  </si>
  <si>
    <t>21:0078:001895:0001:0002:00</t>
  </si>
  <si>
    <t>86TBA2233:0</t>
  </si>
  <si>
    <t>21:0134:000488</t>
  </si>
  <si>
    <t>21:0078:001896</t>
  </si>
  <si>
    <t>21:0078:001896:0001:0002:00</t>
  </si>
  <si>
    <t>83BZA0144:0</t>
  </si>
  <si>
    <t>21:0134:000489</t>
  </si>
  <si>
    <t>21:0078:000276</t>
  </si>
  <si>
    <t>21:0078:000276:0001:0002:00</t>
  </si>
  <si>
    <t>86TBA2234:0</t>
  </si>
  <si>
    <t>21:0134:000490</t>
  </si>
  <si>
    <t>21:0078:001897</t>
  </si>
  <si>
    <t>21:0078:001897:0001:0002:00</t>
  </si>
  <si>
    <t>86TBA2235:0</t>
  </si>
  <si>
    <t>21:0134:000491</t>
  </si>
  <si>
    <t>21:0078:001898</t>
  </si>
  <si>
    <t>21:0078:001898:0001:0002:00</t>
  </si>
  <si>
    <t>86TBA2236:0</t>
  </si>
  <si>
    <t>21:0134:000492</t>
  </si>
  <si>
    <t>21:0078:001899</t>
  </si>
  <si>
    <t>21:0078:001899:0001:0002:00</t>
  </si>
  <si>
    <t>86TBA2237:0</t>
  </si>
  <si>
    <t>21:0134:000493</t>
  </si>
  <si>
    <t>21:0078:001900</t>
  </si>
  <si>
    <t>21:0078:001900:0001:0002:00</t>
  </si>
  <si>
    <t>86TBA2238:0</t>
  </si>
  <si>
    <t>21:0134:000494</t>
  </si>
  <si>
    <t>21:0078:001901</t>
  </si>
  <si>
    <t>21:0078:001901:0001:0002:00</t>
  </si>
  <si>
    <t>86TBA2240:0</t>
  </si>
  <si>
    <t>21:0134:000495</t>
  </si>
  <si>
    <t>21:0078:001903</t>
  </si>
  <si>
    <t>21:0078:001903:0001:0002:00</t>
  </si>
  <si>
    <t>86TBA2241:0</t>
  </si>
  <si>
    <t>21:0134:000496</t>
  </si>
  <si>
    <t>21:0078:001904</t>
  </si>
  <si>
    <t>21:0078:001904:0001:0002:00</t>
  </si>
  <si>
    <t>86TBA2242:0</t>
  </si>
  <si>
    <t>21:0134:000497</t>
  </si>
  <si>
    <t>21:0078:001905</t>
  </si>
  <si>
    <t>21:0078:001905:0001:0002:00</t>
  </si>
  <si>
    <t>86TBA2243:0</t>
  </si>
  <si>
    <t>21:0134:000498</t>
  </si>
  <si>
    <t>21:0078:001906</t>
  </si>
  <si>
    <t>21:0078:001906:0001:0002:00</t>
  </si>
  <si>
    <t>86TBA2244:0</t>
  </si>
  <si>
    <t>21:0134:000499</t>
  </si>
  <si>
    <t>21:0078:001907</t>
  </si>
  <si>
    <t>21:0078:001907:0001:0002:00</t>
  </si>
  <si>
    <t>83BZA0147:0</t>
  </si>
  <si>
    <t>21:0134:000500</t>
  </si>
  <si>
    <t>21:0078:000278</t>
  </si>
  <si>
    <t>21:0078:000278:0001:0002:00</t>
  </si>
  <si>
    <t>86TBA2245:0</t>
  </si>
  <si>
    <t>21:0134:000501</t>
  </si>
  <si>
    <t>21:0078:001908</t>
  </si>
  <si>
    <t>21:0078:001908:0001:0002:00</t>
  </si>
  <si>
    <t>86TBA2246:0</t>
  </si>
  <si>
    <t>21:0134:000502</t>
  </si>
  <si>
    <t>21:0078:001909</t>
  </si>
  <si>
    <t>21:0078:001909:0001:0002:00</t>
  </si>
  <si>
    <t>86TBA2247:0</t>
  </si>
  <si>
    <t>21:0134:000503</t>
  </si>
  <si>
    <t>21:0078:001910</t>
  </si>
  <si>
    <t>21:0078:001910:0001:0002:00</t>
  </si>
  <si>
    <t>86TBA2248:0</t>
  </si>
  <si>
    <t>21:0134:000504</t>
  </si>
  <si>
    <t>21:0078:001911</t>
  </si>
  <si>
    <t>21:0078:001911:0001:0002:00</t>
  </si>
  <si>
    <t>86TBA2249:0</t>
  </si>
  <si>
    <t>21:0134:000505</t>
  </si>
  <si>
    <t>21:0078:001912</t>
  </si>
  <si>
    <t>21:0078:001912:0001:0002:00</t>
  </si>
  <si>
    <t>86TBA2250:0</t>
  </si>
  <si>
    <t>21:0134:000506</t>
  </si>
  <si>
    <t>21:0078:001913</t>
  </si>
  <si>
    <t>21:0078:001913:0001:0002:00</t>
  </si>
  <si>
    <t>86TBA2251:0</t>
  </si>
  <si>
    <t>21:0134:000507</t>
  </si>
  <si>
    <t>21:0078:001914</t>
  </si>
  <si>
    <t>21:0078:001914:0001:0002:00</t>
  </si>
  <si>
    <t>86TBA2252:0</t>
  </si>
  <si>
    <t>21:0134:000508</t>
  </si>
  <si>
    <t>21:0078:001915</t>
  </si>
  <si>
    <t>21:0078:001915:0001:0002:00</t>
  </si>
  <si>
    <t>86TBA2253:0</t>
  </si>
  <si>
    <t>21:0134:000509</t>
  </si>
  <si>
    <t>21:0078:001916</t>
  </si>
  <si>
    <t>21:0078:001916:0001:0002:00</t>
  </si>
  <si>
    <t>86TBA2254:0</t>
  </si>
  <si>
    <t>21:0134:000510</t>
  </si>
  <si>
    <t>21:0078:001917</t>
  </si>
  <si>
    <t>21:0078:001917:0001:0002:00</t>
  </si>
  <si>
    <t>83BZA0148:0</t>
  </si>
  <si>
    <t>21:0134:000511</t>
  </si>
  <si>
    <t>21:0078:000279</t>
  </si>
  <si>
    <t>21:0078:000279:0001:0002:00</t>
  </si>
  <si>
    <t>86TBA2255:0</t>
  </si>
  <si>
    <t>21:0134:000512</t>
  </si>
  <si>
    <t>21:0078:001918</t>
  </si>
  <si>
    <t>21:0078:001918:0001:0002:00</t>
  </si>
  <si>
    <t>86TBA2256:0</t>
  </si>
  <si>
    <t>21:0134:000513</t>
  </si>
  <si>
    <t>21:0078:001919</t>
  </si>
  <si>
    <t>21:0078:001919:0001:0002:00</t>
  </si>
  <si>
    <t>86TBA2257:1</t>
  </si>
  <si>
    <t>21:0134:000514</t>
  </si>
  <si>
    <t>21:0078:001920</t>
  </si>
  <si>
    <t>21:0078:001920:0001:0002:01</t>
  </si>
  <si>
    <t>86TBA2258:0</t>
  </si>
  <si>
    <t>21:0134:000515</t>
  </si>
  <si>
    <t>21:0078:001921</t>
  </si>
  <si>
    <t>21:0078:001921:0001:0002:00</t>
  </si>
  <si>
    <t>86TBA2260:0</t>
  </si>
  <si>
    <t>21:0134:000516</t>
  </si>
  <si>
    <t>21:0078:001923</t>
  </si>
  <si>
    <t>21:0078:001923:0001:0002:00</t>
  </si>
  <si>
    <t>86TBA2261:0</t>
  </si>
  <si>
    <t>21:0134:000517</t>
  </si>
  <si>
    <t>21:0078:001924</t>
  </si>
  <si>
    <t>21:0078:001924:0001:0002:00</t>
  </si>
  <si>
    <t>86TBA2262:0</t>
  </si>
  <si>
    <t>21:0134:000518</t>
  </si>
  <si>
    <t>21:0078:001925</t>
  </si>
  <si>
    <t>21:0078:001925:0001:0002:00</t>
  </si>
  <si>
    <t>86TBA2263:0</t>
  </si>
  <si>
    <t>21:0134:000519</t>
  </si>
  <si>
    <t>21:0078:001926</t>
  </si>
  <si>
    <t>21:0078:001926:0001:0002:00</t>
  </si>
  <si>
    <t>86TBA2264:0</t>
  </si>
  <si>
    <t>21:0134:000520</t>
  </si>
  <si>
    <t>21:0078:001927</t>
  </si>
  <si>
    <t>21:0078:001927:0001:0002:00</t>
  </si>
  <si>
    <t>86TBA2265:0</t>
  </si>
  <si>
    <t>21:0134:000521</t>
  </si>
  <si>
    <t>21:0078:001928</t>
  </si>
  <si>
    <t>21:0078:001928:0001:0002:00</t>
  </si>
  <si>
    <t>83BZA0149:0</t>
  </si>
  <si>
    <t>21:0134:000522</t>
  </si>
  <si>
    <t>21:0078:000280</t>
  </si>
  <si>
    <t>21:0078:000280:0001:0002:00</t>
  </si>
  <si>
    <t>86TBA2267:0</t>
  </si>
  <si>
    <t>21:0134:000523</t>
  </si>
  <si>
    <t>21:0078:001930</t>
  </si>
  <si>
    <t>21:0078:001930:0001:0002:00</t>
  </si>
  <si>
    <t>86TBA2268:0</t>
  </si>
  <si>
    <t>21:0134:000524</t>
  </si>
  <si>
    <t>21:0078:001931</t>
  </si>
  <si>
    <t>21:0078:001931:0001:0002:00</t>
  </si>
  <si>
    <t>86TBA2269:0</t>
  </si>
  <si>
    <t>21:0134:000525</t>
  </si>
  <si>
    <t>21:0078:001932</t>
  </si>
  <si>
    <t>21:0078:001932:0001:0002:00</t>
  </si>
  <si>
    <t>86TBA2272:0</t>
  </si>
  <si>
    <t>21:0134:000526</t>
  </si>
  <si>
    <t>21:0078:001935</t>
  </si>
  <si>
    <t>21:0078:001935:0001:0002:00</t>
  </si>
  <si>
    <t>86TBA2274:0</t>
  </si>
  <si>
    <t>21:0134:000527</t>
  </si>
  <si>
    <t>21:0078:001936</t>
  </si>
  <si>
    <t>21:0078:001936:0001:0002:00</t>
  </si>
  <si>
    <t>86TBA2275:0</t>
  </si>
  <si>
    <t>21:0134:000528</t>
  </si>
  <si>
    <t>21:0078:001937</t>
  </si>
  <si>
    <t>21:0078:001937:0001:0002:00</t>
  </si>
  <si>
    <t>86TBA2276:1</t>
  </si>
  <si>
    <t>21:0134:000529</t>
  </si>
  <si>
    <t>21:0078:001938</t>
  </si>
  <si>
    <t>21:0078:001938:0001:0002:01</t>
  </si>
  <si>
    <t>86TBA2277:0</t>
  </si>
  <si>
    <t>21:0134:000530</t>
  </si>
  <si>
    <t>21:0078:001939</t>
  </si>
  <si>
    <t>21:0078:001939:0001:0002:00</t>
  </si>
  <si>
    <t>86TBA2278:0</t>
  </si>
  <si>
    <t>21:0134:000531</t>
  </si>
  <si>
    <t>21:0078:001940</t>
  </si>
  <si>
    <t>21:0078:001940:0001:0002:00</t>
  </si>
  <si>
    <t>86TBA2281:0</t>
  </si>
  <si>
    <t>21:0134:000532</t>
  </si>
  <si>
    <t>21:0078:001942</t>
  </si>
  <si>
    <t>21:0078:001942:0001:0002:00</t>
  </si>
  <si>
    <t>83BZA0150:0</t>
  </si>
  <si>
    <t>21:0134:000533</t>
  </si>
  <si>
    <t>21:0078:000281</t>
  </si>
  <si>
    <t>21:0078:000281:0001:0002:00</t>
  </si>
  <si>
    <t>86TBA2282:0</t>
  </si>
  <si>
    <t>21:0134:000534</t>
  </si>
  <si>
    <t>21:0078:001943</t>
  </si>
  <si>
    <t>21:0078:001943:0001:0002:00</t>
  </si>
  <si>
    <t>86TBA2283:0</t>
  </si>
  <si>
    <t>21:0134:000535</t>
  </si>
  <si>
    <t>21:0078:001944</t>
  </si>
  <si>
    <t>21:0078:001944:0001:0002:00</t>
  </si>
  <si>
    <t>86TBA2284:0</t>
  </si>
  <si>
    <t>21:0134:000536</t>
  </si>
  <si>
    <t>21:0078:001945</t>
  </si>
  <si>
    <t>21:0078:001945:0001:0002:00</t>
  </si>
  <si>
    <t>86TBA2285:0</t>
  </si>
  <si>
    <t>21:0134:000537</t>
  </si>
  <si>
    <t>21:0078:001946</t>
  </si>
  <si>
    <t>21:0078:001946:0001:0002:00</t>
  </si>
  <si>
    <t>86TBA2286:0</t>
  </si>
  <si>
    <t>21:0134:000538</t>
  </si>
  <si>
    <t>21:0078:001947</t>
  </si>
  <si>
    <t>21:0078:001947:0001:0002:00</t>
  </si>
  <si>
    <t>86TBA2287:0</t>
  </si>
  <si>
    <t>21:0134:000539</t>
  </si>
  <si>
    <t>21:0078:001948</t>
  </si>
  <si>
    <t>21:0078:001948:0001:0002:00</t>
  </si>
  <si>
    <t>86TBA2288:0</t>
  </si>
  <si>
    <t>21:0134:000540</t>
  </si>
  <si>
    <t>21:0078:001949</t>
  </si>
  <si>
    <t>21:0078:001949:0001:0002:00</t>
  </si>
  <si>
    <t>86TBA2289:0</t>
  </si>
  <si>
    <t>21:0134:000541</t>
  </si>
  <si>
    <t>21:0078:001950</t>
  </si>
  <si>
    <t>21:0078:001950:0001:0002:00</t>
  </si>
  <si>
    <t>86TBA2290:0</t>
  </si>
  <si>
    <t>21:0134:000542</t>
  </si>
  <si>
    <t>21:0078:001951</t>
  </si>
  <si>
    <t>21:0078:001951:0001:0002:00</t>
  </si>
  <si>
    <t>86TBA2291:0</t>
  </si>
  <si>
    <t>21:0134:000543</t>
  </si>
  <si>
    <t>21:0078:001952</t>
  </si>
  <si>
    <t>21:0078:001952:0001:0002:00</t>
  </si>
  <si>
    <t>83BZA0151:0</t>
  </si>
  <si>
    <t>21:0134:000544</t>
  </si>
  <si>
    <t>21:0078:000282</t>
  </si>
  <si>
    <t>21:0078:000282:0001:0002:00</t>
  </si>
  <si>
    <t>86TBA2292:0</t>
  </si>
  <si>
    <t>21:0134:000545</t>
  </si>
  <si>
    <t>21:0078:001953</t>
  </si>
  <si>
    <t>21:0078:001953:0001:0002:00</t>
  </si>
  <si>
    <t>86TBA2293:0</t>
  </si>
  <si>
    <t>21:0134:000546</t>
  </si>
  <si>
    <t>21:0078:001954</t>
  </si>
  <si>
    <t>21:0078:001954:0001:0002:00</t>
  </si>
  <si>
    <t>86TBA2294:0</t>
  </si>
  <si>
    <t>21:0134:000547</t>
  </si>
  <si>
    <t>21:0078:001955</t>
  </si>
  <si>
    <t>21:0078:001955:0001:0002:00</t>
  </si>
  <si>
    <t>86TBA2295:0</t>
  </si>
  <si>
    <t>21:0134:000548</t>
  </si>
  <si>
    <t>21:0078:001956</t>
  </si>
  <si>
    <t>21:0078:001956:0001:0002:00</t>
  </si>
  <si>
    <t>86TBA2296:0</t>
  </si>
  <si>
    <t>21:0134:000549</t>
  </si>
  <si>
    <t>21:0078:001957</t>
  </si>
  <si>
    <t>21:0078:001957:0001:0002:00</t>
  </si>
  <si>
    <t>86TBA2297:0</t>
  </si>
  <si>
    <t>21:0134:000550</t>
  </si>
  <si>
    <t>21:0078:001958</t>
  </si>
  <si>
    <t>21:0078:001958:0001:0002:00</t>
  </si>
  <si>
    <t>86TBA2298:0</t>
  </si>
  <si>
    <t>21:0134:000551</t>
  </si>
  <si>
    <t>21:0078:001959</t>
  </si>
  <si>
    <t>21:0078:001959:0001:0002:00</t>
  </si>
  <si>
    <t>86TBA2299:1</t>
  </si>
  <si>
    <t>21:0134:000552</t>
  </si>
  <si>
    <t>21:0078:001960</t>
  </si>
  <si>
    <t>21:0078:001960:0001:0002:01</t>
  </si>
  <si>
    <t>86TBA2300:0</t>
  </si>
  <si>
    <t>21:0134:000553</t>
  </si>
  <si>
    <t>21:0078:001961</t>
  </si>
  <si>
    <t>21:0078:001961:0001:0002:00</t>
  </si>
  <si>
    <t>86TBA2301:0</t>
  </si>
  <si>
    <t>21:0134:000554</t>
  </si>
  <si>
    <t>21:0078:001962</t>
  </si>
  <si>
    <t>21:0078:001962:0001:0002:00</t>
  </si>
  <si>
    <t>82KY 0078:0</t>
  </si>
  <si>
    <t>21:0134:000555</t>
  </si>
  <si>
    <t>21:0078:000042</t>
  </si>
  <si>
    <t>21:0078:000042:0001:0002:00</t>
  </si>
  <si>
    <t>83BZA0153:0</t>
  </si>
  <si>
    <t>21:0134:000556</t>
  </si>
  <si>
    <t>21:0078:000284</t>
  </si>
  <si>
    <t>21:0078:000284:0001:0002:00</t>
  </si>
  <si>
    <t>86TBA2302:0</t>
  </si>
  <si>
    <t>21:0134:000557</t>
  </si>
  <si>
    <t>21:0078:001963</t>
  </si>
  <si>
    <t>21:0078:001963:0001:0002:00</t>
  </si>
  <si>
    <t>86TBA2303:0</t>
  </si>
  <si>
    <t>21:0134:000558</t>
  </si>
  <si>
    <t>21:0078:001964</t>
  </si>
  <si>
    <t>21:0078:001964:0001:0002:00</t>
  </si>
  <si>
    <t>86TBA2304:0</t>
  </si>
  <si>
    <t>21:0134:000559</t>
  </si>
  <si>
    <t>21:0078:001965</t>
  </si>
  <si>
    <t>21:0078:001965:0001:0002:00</t>
  </si>
  <si>
    <t>86TBA2305:0</t>
  </si>
  <si>
    <t>21:0134:000560</t>
  </si>
  <si>
    <t>21:0078:001966</t>
  </si>
  <si>
    <t>21:0078:001966:0001:0002:00</t>
  </si>
  <si>
    <t>86TBA2306:0</t>
  </si>
  <si>
    <t>21:0134:000561</t>
  </si>
  <si>
    <t>21:0078:001967</t>
  </si>
  <si>
    <t>21:0078:001967:0001:0002:00</t>
  </si>
  <si>
    <t>86TBA2307:0</t>
  </si>
  <si>
    <t>21:0134:000562</t>
  </si>
  <si>
    <t>21:0078:001968</t>
  </si>
  <si>
    <t>21:0078:001968:0001:0002:00</t>
  </si>
  <si>
    <t>86TBA2308:0</t>
  </si>
  <si>
    <t>21:0134:000563</t>
  </si>
  <si>
    <t>21:0078:001969</t>
  </si>
  <si>
    <t>21:0078:001969:0001:0002:00</t>
  </si>
  <si>
    <t>86TBA2309:0</t>
  </si>
  <si>
    <t>21:0134:000564</t>
  </si>
  <si>
    <t>21:0078:001970</t>
  </si>
  <si>
    <t>21:0078:001970:0001:0002:00</t>
  </si>
  <si>
    <t>86TBA2310:0</t>
  </si>
  <si>
    <t>21:0134:000565</t>
  </si>
  <si>
    <t>21:0078:001971</t>
  </si>
  <si>
    <t>21:0078:001971:0001:0002:00</t>
  </si>
  <si>
    <t>86TBA2311:0</t>
  </si>
  <si>
    <t>21:0134:000566</t>
  </si>
  <si>
    <t>21:0078:001972</t>
  </si>
  <si>
    <t>21:0078:001972:0001:0002:00</t>
  </si>
  <si>
    <t>83BZA0154:0</t>
  </si>
  <si>
    <t>21:0134:000567</t>
  </si>
  <si>
    <t>21:0078:000285</t>
  </si>
  <si>
    <t>21:0078:000285:0001:0002:00</t>
  </si>
  <si>
    <t>86TBA2312:0</t>
  </si>
  <si>
    <t>21:0134:000568</t>
  </si>
  <si>
    <t>21:0078:001973</t>
  </si>
  <si>
    <t>21:0078:001973:0001:0002:00</t>
  </si>
  <si>
    <t>86TBA2313:0</t>
  </si>
  <si>
    <t>21:0134:000569</t>
  </si>
  <si>
    <t>21:0078:001974</t>
  </si>
  <si>
    <t>21:0078:001974:0001:0002:00</t>
  </si>
  <si>
    <t>86TBA2314:0</t>
  </si>
  <si>
    <t>21:0134:000570</t>
  </si>
  <si>
    <t>21:0078:001975</t>
  </si>
  <si>
    <t>21:0078:001975:0001:0002:00</t>
  </si>
  <si>
    <t>86TBA2315:0</t>
  </si>
  <si>
    <t>21:0134:000571</t>
  </si>
  <si>
    <t>21:0078:001976</t>
  </si>
  <si>
    <t>21:0078:001976:0001:0002:00</t>
  </si>
  <si>
    <t>86TBA2316:0</t>
  </si>
  <si>
    <t>21:0134:000572</t>
  </si>
  <si>
    <t>21:0078:001977</t>
  </si>
  <si>
    <t>21:0078:001977:0001:0002:00</t>
  </si>
  <si>
    <t>86TBA2317:0</t>
  </si>
  <si>
    <t>21:0134:000573</t>
  </si>
  <si>
    <t>21:0078:001978</t>
  </si>
  <si>
    <t>21:0078:001978:0001:0002:00</t>
  </si>
  <si>
    <t>86TBA2318:1</t>
  </si>
  <si>
    <t>21:0134:000574</t>
  </si>
  <si>
    <t>21:0078:001979</t>
  </si>
  <si>
    <t>21:0078:001979:0001:0002:01</t>
  </si>
  <si>
    <t>86TBA2318:2</t>
  </si>
  <si>
    <t>21:0134:000575</t>
  </si>
  <si>
    <t>21:0078:001979:0001:0002:02</t>
  </si>
  <si>
    <t>86TBA2319:0</t>
  </si>
  <si>
    <t>21:0134:000576</t>
  </si>
  <si>
    <t>21:0078:001980</t>
  </si>
  <si>
    <t>21:0078:001980:0001:0002:00</t>
  </si>
  <si>
    <t>86TBA2320:0</t>
  </si>
  <si>
    <t>21:0134:000577</t>
  </si>
  <si>
    <t>21:0078:001981</t>
  </si>
  <si>
    <t>21:0078:001981:0001:0002:00</t>
  </si>
  <si>
    <t>83BZA0156:0</t>
  </si>
  <si>
    <t>21:0134:000578</t>
  </si>
  <si>
    <t>21:0078:000286</t>
  </si>
  <si>
    <t>21:0078:000286:0001:0002:00</t>
  </si>
  <si>
    <t>86TBA2321:0</t>
  </si>
  <si>
    <t>21:0134:000579</t>
  </si>
  <si>
    <t>21:0078:001982</t>
  </si>
  <si>
    <t>21:0078:001982:0001:0002:00</t>
  </si>
  <si>
    <t>86TBA2322:0</t>
  </si>
  <si>
    <t>21:0134:000580</t>
  </si>
  <si>
    <t>21:0078:001983</t>
  </si>
  <si>
    <t>21:0078:001983:0001:0002:00</t>
  </si>
  <si>
    <t>86TBA2323:0</t>
  </si>
  <si>
    <t>21:0134:000581</t>
  </si>
  <si>
    <t>21:0078:001984</t>
  </si>
  <si>
    <t>21:0078:001984:0001:0002:00</t>
  </si>
  <si>
    <t>86TBA2325:0</t>
  </si>
  <si>
    <t>21:0134:000582</t>
  </si>
  <si>
    <t>21:0078:001986</t>
  </si>
  <si>
    <t>21:0078:001986:0001:0002:00</t>
  </si>
  <si>
    <t>86TBA2326:0</t>
  </si>
  <si>
    <t>21:0134:000583</t>
  </si>
  <si>
    <t>21:0078:001987</t>
  </si>
  <si>
    <t>21:0078:001987:0001:0002:00</t>
  </si>
  <si>
    <t>86TBA2327:0</t>
  </si>
  <si>
    <t>21:0134:000584</t>
  </si>
  <si>
    <t>21:0078:001988</t>
  </si>
  <si>
    <t>21:0078:001988:0001:0002:00</t>
  </si>
  <si>
    <t>86TBA2328:1</t>
  </si>
  <si>
    <t>21:0134:000585</t>
  </si>
  <si>
    <t>21:0078:001989</t>
  </si>
  <si>
    <t>21:0078:001989:0001:0002:01</t>
  </si>
  <si>
    <t>86TBA2329:0</t>
  </si>
  <si>
    <t>21:0134:000586</t>
  </si>
  <si>
    <t>21:0078:001990</t>
  </si>
  <si>
    <t>21:0078:001990:0001:0002:00</t>
  </si>
  <si>
    <t>86TBA2330:0</t>
  </si>
  <si>
    <t>21:0134:000587</t>
  </si>
  <si>
    <t>21:0078:001991</t>
  </si>
  <si>
    <t>21:0078:001991:0001:0002:00</t>
  </si>
  <si>
    <t>86TBA2331:0</t>
  </si>
  <si>
    <t>21:0134:000588</t>
  </si>
  <si>
    <t>21:0078:001992</t>
  </si>
  <si>
    <t>21:0078:001992:0001:0002:00</t>
  </si>
  <si>
    <t>83BZA0157:0</t>
  </si>
  <si>
    <t>21:0134:000589</t>
  </si>
  <si>
    <t>21:0078:000287</t>
  </si>
  <si>
    <t>21:0078:000287:0001:0002:00</t>
  </si>
  <si>
    <t>86TBA2332:0</t>
  </si>
  <si>
    <t>21:0134:000590</t>
  </si>
  <si>
    <t>21:0078:001993</t>
  </si>
  <si>
    <t>21:0078:001993:0001:0002:00</t>
  </si>
  <si>
    <t>86TBA2333:0</t>
  </si>
  <si>
    <t>21:0134:000591</t>
  </si>
  <si>
    <t>21:0078:001994</t>
  </si>
  <si>
    <t>21:0078:001994:0001:0002:00</t>
  </si>
  <si>
    <t>86TBA2334:0</t>
  </si>
  <si>
    <t>21:0134:000592</t>
  </si>
  <si>
    <t>21:0078:001995</t>
  </si>
  <si>
    <t>21:0078:001995:0001:0002:00</t>
  </si>
  <si>
    <t>86TBA2335:0</t>
  </si>
  <si>
    <t>21:0134:000593</t>
  </si>
  <si>
    <t>21:0078:001996</t>
  </si>
  <si>
    <t>21:0078:001996:0001:0002:00</t>
  </si>
  <si>
    <t>86TBA2336:0</t>
  </si>
  <si>
    <t>21:0134:000594</t>
  </si>
  <si>
    <t>21:0078:001997</t>
  </si>
  <si>
    <t>21:0078:001997:0001:0002:00</t>
  </si>
  <si>
    <t>86TBA2337:0</t>
  </si>
  <si>
    <t>21:0134:000595</t>
  </si>
  <si>
    <t>21:0078:001998</t>
  </si>
  <si>
    <t>21:0078:001998:0001:0002:00</t>
  </si>
  <si>
    <t>86TBA2338:0</t>
  </si>
  <si>
    <t>21:0134:000596</t>
  </si>
  <si>
    <t>21:0078:001999</t>
  </si>
  <si>
    <t>21:0078:001999:0001:0002:00</t>
  </si>
  <si>
    <t>86TBA2339:0</t>
  </si>
  <si>
    <t>21:0134:000597</t>
  </si>
  <si>
    <t>21:0078:002000</t>
  </si>
  <si>
    <t>21:0078:002000:0001:0002:00</t>
  </si>
  <si>
    <t>86TBA2340:0</t>
  </si>
  <si>
    <t>21:0134:000598</t>
  </si>
  <si>
    <t>21:0078:002001</t>
  </si>
  <si>
    <t>21:0078:002001:0001:0002:00</t>
  </si>
  <si>
    <t>86TBA2341:0</t>
  </si>
  <si>
    <t>21:0134:000599</t>
  </si>
  <si>
    <t>21:0078:002002</t>
  </si>
  <si>
    <t>21:0078:002002:0001:0002:00</t>
  </si>
  <si>
    <t>83BZA0158:0</t>
  </si>
  <si>
    <t>21:0134:000600</t>
  </si>
  <si>
    <t>21:0078:000288</t>
  </si>
  <si>
    <t>21:0078:000288:0001:0002:00</t>
  </si>
  <si>
    <t>86TBA2342:0</t>
  </si>
  <si>
    <t>21:0134:000601</t>
  </si>
  <si>
    <t>21:0078:002003</t>
  </si>
  <si>
    <t>21:0078:002003:0001:0002:00</t>
  </si>
  <si>
    <t>86TBA2343:0</t>
  </si>
  <si>
    <t>21:0134:000602</t>
  </si>
  <si>
    <t>21:0078:002004</t>
  </si>
  <si>
    <t>21:0078:002004:0001:0002:00</t>
  </si>
  <si>
    <t>86TBA2344:0</t>
  </si>
  <si>
    <t>21:0134:000603</t>
  </si>
  <si>
    <t>21:0078:002005</t>
  </si>
  <si>
    <t>21:0078:002005:0001:0002:00</t>
  </si>
  <si>
    <t>86TBA2345:0</t>
  </si>
  <si>
    <t>21:0134:000604</t>
  </si>
  <si>
    <t>21:0078:002006</t>
  </si>
  <si>
    <t>21:0078:002006:0001:0002:00</t>
  </si>
  <si>
    <t>86TBA2346:0</t>
  </si>
  <si>
    <t>21:0134:000605</t>
  </si>
  <si>
    <t>21:0078:002007</t>
  </si>
  <si>
    <t>21:0078:002007:0001:0002:00</t>
  </si>
  <si>
    <t>86TBA2347:0</t>
  </si>
  <si>
    <t>21:0134:000606</t>
  </si>
  <si>
    <t>21:0078:002008</t>
  </si>
  <si>
    <t>21:0078:002008:0001:0002:00</t>
  </si>
  <si>
    <t>86TBA2348:1</t>
  </si>
  <si>
    <t>21:0134:000607</t>
  </si>
  <si>
    <t>21:0078:002009</t>
  </si>
  <si>
    <t>21:0078:002009:0001:0002:01</t>
  </si>
  <si>
    <t>86TBA2349:0</t>
  </si>
  <si>
    <t>21:0134:000608</t>
  </si>
  <si>
    <t>21:0078:002010</t>
  </si>
  <si>
    <t>21:0078:002010:0001:0002:00</t>
  </si>
  <si>
    <t>86TBA2350:0</t>
  </si>
  <si>
    <t>21:0134:000609</t>
  </si>
  <si>
    <t>21:0078:002011</t>
  </si>
  <si>
    <t>21:0078:002011:0001:0002:00</t>
  </si>
  <si>
    <t>86TBA2351:0</t>
  </si>
  <si>
    <t>21:0134:000610</t>
  </si>
  <si>
    <t>21:0078:002012</t>
  </si>
  <si>
    <t>21:0078:002012:0001:0002:00</t>
  </si>
  <si>
    <t>83BZA0161:0</t>
  </si>
  <si>
    <t>21:0134:000611</t>
  </si>
  <si>
    <t>21:0078:000290</t>
  </si>
  <si>
    <t>21:0078:000290:0001:0002:00</t>
  </si>
  <si>
    <t>86TBA2352:0</t>
  </si>
  <si>
    <t>21:0134:000612</t>
  </si>
  <si>
    <t>21:0078:002013</t>
  </si>
  <si>
    <t>21:0078:002013:0001:0002:00</t>
  </si>
  <si>
    <t>86TBA2353:0</t>
  </si>
  <si>
    <t>21:0134:000613</t>
  </si>
  <si>
    <t>21:0078:002014</t>
  </si>
  <si>
    <t>21:0078:002014:0001:0002:00</t>
  </si>
  <si>
    <t>86TBA2354:0</t>
  </si>
  <si>
    <t>21:0134:000614</t>
  </si>
  <si>
    <t>21:0078:002015</t>
  </si>
  <si>
    <t>21:0078:002015:0001:0002:00</t>
  </si>
  <si>
    <t>86TBA2359:0</t>
  </si>
  <si>
    <t>21:0134:000615</t>
  </si>
  <si>
    <t>21:0078:002017</t>
  </si>
  <si>
    <t>21:0078:002017:0001:0002:00</t>
  </si>
  <si>
    <t>86TBA2360:0</t>
  </si>
  <si>
    <t>21:0134:000616</t>
  </si>
  <si>
    <t>21:0078:002018</t>
  </si>
  <si>
    <t>21:0078:002018:0001:0002:00</t>
  </si>
  <si>
    <t>86TBA2362:0</t>
  </si>
  <si>
    <t>21:0134:000617</t>
  </si>
  <si>
    <t>21:0078:002020</t>
  </si>
  <si>
    <t>21:0078:002020:0001:0002:00</t>
  </si>
  <si>
    <t>86TBA2363:0</t>
  </si>
  <si>
    <t>21:0134:000618</t>
  </si>
  <si>
    <t>21:0078:002021</t>
  </si>
  <si>
    <t>21:0078:002021:0001:0002:00</t>
  </si>
  <si>
    <t>86TBA2365:0</t>
  </si>
  <si>
    <t>21:0134:000619</t>
  </si>
  <si>
    <t>21:0078:002023</t>
  </si>
  <si>
    <t>21:0078:002023:0001:0002:00</t>
  </si>
  <si>
    <t>86TBA2366:0</t>
  </si>
  <si>
    <t>21:0134:000620</t>
  </si>
  <si>
    <t>21:0078:002024</t>
  </si>
  <si>
    <t>21:0078:002024:0001:0002:00</t>
  </si>
  <si>
    <t>86TBA2367:0</t>
  </si>
  <si>
    <t>21:0134:000621</t>
  </si>
  <si>
    <t>21:0078:002025</t>
  </si>
  <si>
    <t>21:0078:002025:0001:0002:00</t>
  </si>
  <si>
    <t>83BZA0162:1</t>
  </si>
  <si>
    <t>21:0134:000622</t>
  </si>
  <si>
    <t>21:0078:000291</t>
  </si>
  <si>
    <t>21:0078:000291:0001:0002:01</t>
  </si>
  <si>
    <t>86TBA2368:0</t>
  </si>
  <si>
    <t>21:0134:000623</t>
  </si>
  <si>
    <t>21:0078:002026</t>
  </si>
  <si>
    <t>21:0078:002026:0001:0002:00</t>
  </si>
  <si>
    <t>86TBA2369:0</t>
  </si>
  <si>
    <t>21:0134:000624</t>
  </si>
  <si>
    <t>21:0078:002027</t>
  </si>
  <si>
    <t>21:0078:002027:0001:0002:00</t>
  </si>
  <si>
    <t>86TBA2370:0</t>
  </si>
  <si>
    <t>21:0134:000625</t>
  </si>
  <si>
    <t>21:0078:002028</t>
  </si>
  <si>
    <t>21:0078:002028:0001:0002:00</t>
  </si>
  <si>
    <t>86TBA2371:1</t>
  </si>
  <si>
    <t>21:0134:000626</t>
  </si>
  <si>
    <t>21:0078:002029</t>
  </si>
  <si>
    <t>21:0078:002029:0001:0002:01</t>
  </si>
  <si>
    <t>86TBA2372:0</t>
  </si>
  <si>
    <t>21:0134:000627</t>
  </si>
  <si>
    <t>21:0078:002030</t>
  </si>
  <si>
    <t>21:0078:002030:0001:0002:00</t>
  </si>
  <si>
    <t>86TBA2374:0</t>
  </si>
  <si>
    <t>21:0134:000628</t>
  </si>
  <si>
    <t>21:0078:002031</t>
  </si>
  <si>
    <t>21:0078:002031:0001:0002:00</t>
  </si>
  <si>
    <t>86TBA2376:0</t>
  </si>
  <si>
    <t>21:0134:000629</t>
  </si>
  <si>
    <t>21:0078:002032</t>
  </si>
  <si>
    <t>21:0078:002032:0001:0002:00</t>
  </si>
  <si>
    <t>86TBA2379:0</t>
  </si>
  <si>
    <t>21:0134:000630</t>
  </si>
  <si>
    <t>21:0078:002035</t>
  </si>
  <si>
    <t>21:0078:002035:0001:0002:00</t>
  </si>
  <si>
    <t>86TBA2380:0</t>
  </si>
  <si>
    <t>21:0134:000631</t>
  </si>
  <si>
    <t>21:0078:002036</t>
  </si>
  <si>
    <t>21:0078:002036:0001:0002:00</t>
  </si>
  <si>
    <t>86TBA2381:0</t>
  </si>
  <si>
    <t>21:0134:000632</t>
  </si>
  <si>
    <t>21:0078:002037</t>
  </si>
  <si>
    <t>21:0078:002037:0001:0002:00</t>
  </si>
  <si>
    <t>83BZA0163:0</t>
  </si>
  <si>
    <t>21:0134:000633</t>
  </si>
  <si>
    <t>21:0078:000292</t>
  </si>
  <si>
    <t>21:0078:000292:0001:0002:00</t>
  </si>
  <si>
    <t>86TBA2382:0</t>
  </si>
  <si>
    <t>21:0134:000634</t>
  </si>
  <si>
    <t>21:0078:002038</t>
  </si>
  <si>
    <t>21:0078:002038:0001:0002:00</t>
  </si>
  <si>
    <t>86TBA2384:0</t>
  </si>
  <si>
    <t>21:0134:000635</t>
  </si>
  <si>
    <t>21:0078:002040</t>
  </si>
  <si>
    <t>21:0078:002040:0001:0002:00</t>
  </si>
  <si>
    <t>86TBA2385:0</t>
  </si>
  <si>
    <t>21:0134:000636</t>
  </si>
  <si>
    <t>21:0078:002041</t>
  </si>
  <si>
    <t>21:0078:002041:0001:0002:00</t>
  </si>
  <si>
    <t>86TBA2386:0</t>
  </si>
  <si>
    <t>21:0134:000637</t>
  </si>
  <si>
    <t>21:0078:002042</t>
  </si>
  <si>
    <t>21:0078:002042:0001:0002:00</t>
  </si>
  <si>
    <t>86TBA2388:0</t>
  </si>
  <si>
    <t>21:0134:000638</t>
  </si>
  <si>
    <t>21:0078:002044</t>
  </si>
  <si>
    <t>21:0078:002044:0001:0002:00</t>
  </si>
  <si>
    <t>86TBA2389:0</t>
  </si>
  <si>
    <t>21:0134:000639</t>
  </si>
  <si>
    <t>21:0078:002045</t>
  </si>
  <si>
    <t>21:0078:002045:0001:0002:00</t>
  </si>
  <si>
    <t>86TBA2392:0</t>
  </si>
  <si>
    <t>21:0134:000640</t>
  </si>
  <si>
    <t>21:0078:002048</t>
  </si>
  <si>
    <t>21:0078:002048:0001:0002:00</t>
  </si>
  <si>
    <t>86TBA2394:0</t>
  </si>
  <si>
    <t>21:0134:000641</t>
  </si>
  <si>
    <t>21:0078:002050</t>
  </si>
  <si>
    <t>21:0078:002050:0001:0002:00</t>
  </si>
  <si>
    <t>86TBA2396:0</t>
  </si>
  <si>
    <t>21:0134:000642</t>
  </si>
  <si>
    <t>21:0078:002052</t>
  </si>
  <si>
    <t>21:0078:002052:0001:0002:00</t>
  </si>
  <si>
    <t>86TBA2398:0</t>
  </si>
  <si>
    <t>21:0134:000643</t>
  </si>
  <si>
    <t>21:0078:002054</t>
  </si>
  <si>
    <t>21:0078:002054:0001:0002:00</t>
  </si>
  <si>
    <t>83BZA0164:0</t>
  </si>
  <si>
    <t>21:0134:000644</t>
  </si>
  <si>
    <t>21:0078:000293</t>
  </si>
  <si>
    <t>21:0078:000293:0001:0002:00</t>
  </si>
  <si>
    <t>86TBA2400:0</t>
  </si>
  <si>
    <t>21:0134:000645</t>
  </si>
  <si>
    <t>21:0078:002056</t>
  </si>
  <si>
    <t>21:0078:002056:0001:0002:00</t>
  </si>
  <si>
    <t>86TBA2401:0</t>
  </si>
  <si>
    <t>21:0134:000646</t>
  </si>
  <si>
    <t>21:0078:002057</t>
  </si>
  <si>
    <t>21:0078:002057:0001:0002:00</t>
  </si>
  <si>
    <t>86TBA2404:0</t>
  </si>
  <si>
    <t>21:0134:000647</t>
  </si>
  <si>
    <t>21:0078:002060</t>
  </si>
  <si>
    <t>21:0078:002060:0001:0002:00</t>
  </si>
  <si>
    <t>86TBA2405:0</t>
  </si>
  <si>
    <t>21:0134:000648</t>
  </si>
  <si>
    <t>21:0078:002061</t>
  </si>
  <si>
    <t>21:0078:002061:0001:0002:00</t>
  </si>
  <si>
    <t>86TBA2406:1</t>
  </si>
  <si>
    <t>21:0134:000649</t>
  </si>
  <si>
    <t>21:0078:002062</t>
  </si>
  <si>
    <t>21:0078:002062:0001:0002:01</t>
  </si>
  <si>
    <t>86TBA2407:0</t>
  </si>
  <si>
    <t>21:0134:000650</t>
  </si>
  <si>
    <t>21:0078:002063</t>
  </si>
  <si>
    <t>21:0078:002063:0001:0002:00</t>
  </si>
  <si>
    <t>86TBA2408:0</t>
  </si>
  <si>
    <t>21:0134:000651</t>
  </si>
  <si>
    <t>21:0078:002064</t>
  </si>
  <si>
    <t>21:0078:002064:0001:0002:00</t>
  </si>
  <si>
    <t>86TBA2409:0</t>
  </si>
  <si>
    <t>21:0134:000652</t>
  </si>
  <si>
    <t>21:0078:002065</t>
  </si>
  <si>
    <t>21:0078:002065:0001:0002:00</t>
  </si>
  <si>
    <t>86TBA2410:0</t>
  </si>
  <si>
    <t>21:0134:000653</t>
  </si>
  <si>
    <t>21:0078:002066</t>
  </si>
  <si>
    <t>21:0078:002066:0001:0002:00</t>
  </si>
  <si>
    <t>86TBA2411:0</t>
  </si>
  <si>
    <t>21:0134:000654</t>
  </si>
  <si>
    <t>21:0078:002067</t>
  </si>
  <si>
    <t>21:0078:002067:0001:0002:00</t>
  </si>
  <si>
    <t>83BZA0165:0</t>
  </si>
  <si>
    <t>21:0134:000655</t>
  </si>
  <si>
    <t>21:0078:000294</t>
  </si>
  <si>
    <t>21:0078:000294:0001:0002:00</t>
  </si>
  <si>
    <t>86TBA2413:0</t>
  </si>
  <si>
    <t>21:0134:000656</t>
  </si>
  <si>
    <t>21:0078:002069</t>
  </si>
  <si>
    <t>21:0078:002069:0001:0002:00</t>
  </si>
  <si>
    <t>86TBA2414:0</t>
  </si>
  <si>
    <t>21:0134:000657</t>
  </si>
  <si>
    <t>21:0078:002070</t>
  </si>
  <si>
    <t>21:0078:002070:0001:0002:00</t>
  </si>
  <si>
    <t>86TBA2417:0</t>
  </si>
  <si>
    <t>21:0134:000658</t>
  </si>
  <si>
    <t>21:0078:002072</t>
  </si>
  <si>
    <t>21:0078:002072:0001:0002:00</t>
  </si>
  <si>
    <t>86TBA2419:0</t>
  </si>
  <si>
    <t>21:0134:000659</t>
  </si>
  <si>
    <t>21:0078:002073</t>
  </si>
  <si>
    <t>21:0078:002073:0001:0002:00</t>
  </si>
  <si>
    <t>86TBA2420:0</t>
  </si>
  <si>
    <t>21:0134:000660</t>
  </si>
  <si>
    <t>21:0078:002074</t>
  </si>
  <si>
    <t>21:0078:002074:0001:0002:00</t>
  </si>
  <si>
    <t>86TBA2421:0</t>
  </si>
  <si>
    <t>21:0134:000661</t>
  </si>
  <si>
    <t>21:0078:002075</t>
  </si>
  <si>
    <t>21:0078:002075:0001:0002:00</t>
  </si>
  <si>
    <t>86TBA2422:0</t>
  </si>
  <si>
    <t>21:0134:000662</t>
  </si>
  <si>
    <t>21:0078:002076</t>
  </si>
  <si>
    <t>21:0078:002076:0001:0002:00</t>
  </si>
  <si>
    <t>86TBA2423:0</t>
  </si>
  <si>
    <t>21:0134:000663</t>
  </si>
  <si>
    <t>21:0078:002077</t>
  </si>
  <si>
    <t>21:0078:002077:0001:0002:00</t>
  </si>
  <si>
    <t>86TBA2424:0</t>
  </si>
  <si>
    <t>21:0134:000664</t>
  </si>
  <si>
    <t>21:0078:002078</t>
  </si>
  <si>
    <t>21:0078:002078:0001:0002:00</t>
  </si>
  <si>
    <t>82KY 0080:0</t>
  </si>
  <si>
    <t>21:0134:000665</t>
  </si>
  <si>
    <t>21:0078:000044</t>
  </si>
  <si>
    <t>21:0078:000044:0001:0002:00</t>
  </si>
  <si>
    <t>83BZA0166:0</t>
  </si>
  <si>
    <t>21:0134:000666</t>
  </si>
  <si>
    <t>21:0078:000295</t>
  </si>
  <si>
    <t>21:0078:000295:0001:0002:00</t>
  </si>
  <si>
    <t>86TBA2425:0</t>
  </si>
  <si>
    <t>21:0134:000667</t>
  </si>
  <si>
    <t>21:0078:002079</t>
  </si>
  <si>
    <t>21:0078:002079:0001:0002:00</t>
  </si>
  <si>
    <t>86TBA2426:0</t>
  </si>
  <si>
    <t>21:0134:000668</t>
  </si>
  <si>
    <t>21:0078:002080</t>
  </si>
  <si>
    <t>21:0078:002080:0001:0002:00</t>
  </si>
  <si>
    <t>86TBA2427:0</t>
  </si>
  <si>
    <t>21:0134:000669</t>
  </si>
  <si>
    <t>21:0078:002081</t>
  </si>
  <si>
    <t>21:0078:002081:0001:0002:00</t>
  </si>
  <si>
    <t>86TBA2428:0</t>
  </si>
  <si>
    <t>21:0134:000670</t>
  </si>
  <si>
    <t>21:0078:002082</t>
  </si>
  <si>
    <t>21:0078:002082:0001:0002:00</t>
  </si>
  <si>
    <t>86TBA2429:0</t>
  </si>
  <si>
    <t>21:0134:000671</t>
  </si>
  <si>
    <t>21:0078:002083</t>
  </si>
  <si>
    <t>21:0078:002083:0001:0002:00</t>
  </si>
  <si>
    <t>86TBA2431:0</t>
  </si>
  <si>
    <t>21:0134:000672</t>
  </si>
  <si>
    <t>21:0078:002085</t>
  </si>
  <si>
    <t>21:0078:002085:0001:0002:00</t>
  </si>
  <si>
    <t>86TBA2432:0</t>
  </si>
  <si>
    <t>21:0134:000673</t>
  </si>
  <si>
    <t>21:0078:002086</t>
  </si>
  <si>
    <t>21:0078:002086:0001:0002:00</t>
  </si>
  <si>
    <t>86TBA2433:0</t>
  </si>
  <si>
    <t>21:0134:000674</t>
  </si>
  <si>
    <t>21:0078:002087</t>
  </si>
  <si>
    <t>21:0078:002087:0001:0002:00</t>
  </si>
  <si>
    <t>86TBA2434:0</t>
  </si>
  <si>
    <t>21:0134:000675</t>
  </si>
  <si>
    <t>21:0078:002088</t>
  </si>
  <si>
    <t>21:0078:002088:0001:0002:00</t>
  </si>
  <si>
    <t>86TBA2435:0</t>
  </si>
  <si>
    <t>21:0134:000676</t>
  </si>
  <si>
    <t>21:0078:002089</t>
  </si>
  <si>
    <t>21:0078:002089:0001:0002:00</t>
  </si>
  <si>
    <t>83BZA0167:0</t>
  </si>
  <si>
    <t>21:0134:000677</t>
  </si>
  <si>
    <t>21:0078:000296</t>
  </si>
  <si>
    <t>21:0078:000296:0001:0002:00</t>
  </si>
  <si>
    <t>86TBA2439:0</t>
  </si>
  <si>
    <t>21:0134:000678</t>
  </si>
  <si>
    <t>21:0078:002091</t>
  </si>
  <si>
    <t>21:0078:002091:0001:0002:00</t>
  </si>
  <si>
    <t>86TBA2440:0</t>
  </si>
  <si>
    <t>21:0134:000679</t>
  </si>
  <si>
    <t>21:0078:002092</t>
  </si>
  <si>
    <t>21:0078:002092:0001:0002:00</t>
  </si>
  <si>
    <t>86TBA2442:0</t>
  </si>
  <si>
    <t>21:0134:000680</t>
  </si>
  <si>
    <t>21:0078:002094</t>
  </si>
  <si>
    <t>21:0078:002094:0001:0002:00</t>
  </si>
  <si>
    <t>86TBA2443:0</t>
  </si>
  <si>
    <t>21:0134:000681</t>
  </si>
  <si>
    <t>21:0078:002095</t>
  </si>
  <si>
    <t>21:0078:002095:0001:0002:00</t>
  </si>
  <si>
    <t>86TBA2444:0</t>
  </si>
  <si>
    <t>21:0134:000682</t>
  </si>
  <si>
    <t>21:0078:002096</t>
  </si>
  <si>
    <t>21:0078:002096:0001:0002:00</t>
  </si>
  <si>
    <t>86TBA2447:0</t>
  </si>
  <si>
    <t>21:0134:000683</t>
  </si>
  <si>
    <t>21:0078:002099</t>
  </si>
  <si>
    <t>21:0078:002099:0001:0002:00</t>
  </si>
  <si>
    <t>86TBA2448:1</t>
  </si>
  <si>
    <t>21:0134:000684</t>
  </si>
  <si>
    <t>21:0078:002100</t>
  </si>
  <si>
    <t>21:0078:002100:0001:0002:01</t>
  </si>
  <si>
    <t>86TBA2449:1</t>
  </si>
  <si>
    <t>21:0134:000685</t>
  </si>
  <si>
    <t>21:0078:002101</t>
  </si>
  <si>
    <t>21:0078:002101:0001:0002:01</t>
  </si>
  <si>
    <t>86TBA2450:0</t>
  </si>
  <si>
    <t>21:0134:000686</t>
  </si>
  <si>
    <t>21:0078:002102</t>
  </si>
  <si>
    <t>21:0078:002102:0001:0002:00</t>
  </si>
  <si>
    <t>86TBA2451:1</t>
  </si>
  <si>
    <t>21:0134:000687</t>
  </si>
  <si>
    <t>21:0078:002103</t>
  </si>
  <si>
    <t>21:0078:002103:0001:0002:01</t>
  </si>
  <si>
    <t>83BZA0168:0</t>
  </si>
  <si>
    <t>21:0134:000688</t>
  </si>
  <si>
    <t>21:0078:000297</t>
  </si>
  <si>
    <t>21:0078:000297:0001:0002:00</t>
  </si>
  <si>
    <t>86TBA2452:0</t>
  </si>
  <si>
    <t>21:0134:000689</t>
  </si>
  <si>
    <t>21:0078:002104</t>
  </si>
  <si>
    <t>21:0078:002104:0001:0002:00</t>
  </si>
  <si>
    <t>86TBA2453:0</t>
  </si>
  <si>
    <t>21:0134:000690</t>
  </si>
  <si>
    <t>21:0078:002105</t>
  </si>
  <si>
    <t>21:0078:002105:0001:0002:00</t>
  </si>
  <si>
    <t>86TBA2454:0</t>
  </si>
  <si>
    <t>21:0134:000691</t>
  </si>
  <si>
    <t>21:0078:002106</t>
  </si>
  <si>
    <t>21:0078:002106:0001:0002:00</t>
  </si>
  <si>
    <t>86TBA2455:0</t>
  </si>
  <si>
    <t>21:0134:000692</t>
  </si>
  <si>
    <t>21:0078:002107</t>
  </si>
  <si>
    <t>21:0078:002107:0001:0002:00</t>
  </si>
  <si>
    <t>86TBA2456:0</t>
  </si>
  <si>
    <t>21:0134:000693</t>
  </si>
  <si>
    <t>21:0078:002108</t>
  </si>
  <si>
    <t>21:0078:002108:0001:0002:00</t>
  </si>
  <si>
    <t>86TBA2457:0</t>
  </si>
  <si>
    <t>21:0134:000694</t>
  </si>
  <si>
    <t>21:0078:002109</t>
  </si>
  <si>
    <t>21:0078:002109:0001:0002:00</t>
  </si>
  <si>
    <t>86TBA2458:0</t>
  </si>
  <si>
    <t>21:0134:000695</t>
  </si>
  <si>
    <t>21:0078:002110</t>
  </si>
  <si>
    <t>21:0078:002110:0001:0002:00</t>
  </si>
  <si>
    <t>86TBA2459:0</t>
  </si>
  <si>
    <t>21:0134:000696</t>
  </si>
  <si>
    <t>21:0078:002111</t>
  </si>
  <si>
    <t>21:0078:002111:0001:0002:00</t>
  </si>
  <si>
    <t>86TBA2460:0</t>
  </si>
  <si>
    <t>21:0134:000697</t>
  </si>
  <si>
    <t>21:0078:002112</t>
  </si>
  <si>
    <t>21:0078:002112:0001:0002:00</t>
  </si>
  <si>
    <t>86TBA2461:1</t>
  </si>
  <si>
    <t>21:0134:000698</t>
  </si>
  <si>
    <t>21:0078:002113</t>
  </si>
  <si>
    <t>21:0078:002113:0001:0002:01</t>
  </si>
  <si>
    <t>83BZA0169:0</t>
  </si>
  <si>
    <t>21:0134:000699</t>
  </si>
  <si>
    <t>21:0078:000298</t>
  </si>
  <si>
    <t>21:0078:000298:0001:0002:00</t>
  </si>
  <si>
    <t>86TBA2462:0</t>
  </si>
  <si>
    <t>21:0134:000700</t>
  </si>
  <si>
    <t>21:0078:002114</t>
  </si>
  <si>
    <t>21:0078:002114:0001:0002:00</t>
  </si>
  <si>
    <t>86TBA2463:0</t>
  </si>
  <si>
    <t>21:0134:000701</t>
  </si>
  <si>
    <t>21:0078:002115</t>
  </si>
  <si>
    <t>21:0078:002115:0001:0002:00</t>
  </si>
  <si>
    <t>86TBA2464:0</t>
  </si>
  <si>
    <t>21:0134:000702</t>
  </si>
  <si>
    <t>21:0078:002116</t>
  </si>
  <si>
    <t>21:0078:002116:0001:0002:00</t>
  </si>
  <si>
    <t>86TBA2465:0</t>
  </si>
  <si>
    <t>21:0134:000703</t>
  </si>
  <si>
    <t>21:0078:002117</t>
  </si>
  <si>
    <t>21:0078:002117:0001:0002:00</t>
  </si>
  <si>
    <t>86TBA2467:0</t>
  </si>
  <si>
    <t>21:0134:000704</t>
  </si>
  <si>
    <t>21:0078:002119</t>
  </si>
  <si>
    <t>21:0078:002119:0001:0002:00</t>
  </si>
  <si>
    <t>86TBA2468:0</t>
  </si>
  <si>
    <t>21:0134:000705</t>
  </si>
  <si>
    <t>21:0078:002120</t>
  </si>
  <si>
    <t>21:0078:002120:0001:0002:00</t>
  </si>
  <si>
    <t>86TBA2469:0</t>
  </si>
  <si>
    <t>21:0134:000706</t>
  </si>
  <si>
    <t>21:0078:002121</t>
  </si>
  <si>
    <t>21:0078:002121:0001:0002:00</t>
  </si>
  <si>
    <t>86TBA2470:0</t>
  </si>
  <si>
    <t>21:0134:000707</t>
  </si>
  <si>
    <t>21:0078:002122</t>
  </si>
  <si>
    <t>21:0078:002122:0001:0002:00</t>
  </si>
  <si>
    <t>86TBA2471:0</t>
  </si>
  <si>
    <t>21:0134:000708</t>
  </si>
  <si>
    <t>21:0078:002123</t>
  </si>
  <si>
    <t>21:0078:002123:0001:0002:00</t>
  </si>
  <si>
    <t>86TBA2472:0</t>
  </si>
  <si>
    <t>21:0134:000709</t>
  </si>
  <si>
    <t>21:0078:002124</t>
  </si>
  <si>
    <t>21:0078:002124:0001:0002:00</t>
  </si>
  <si>
    <t>83BZA0170:0</t>
  </si>
  <si>
    <t>21:0134:000710</t>
  </si>
  <si>
    <t>21:0078:000299</t>
  </si>
  <si>
    <t>21:0078:000299:0001:0002:00</t>
  </si>
  <si>
    <t>86TBA2473:0</t>
  </si>
  <si>
    <t>21:0134:000711</t>
  </si>
  <si>
    <t>21:0078:002125</t>
  </si>
  <si>
    <t>21:0078:002125:0001:0002:00</t>
  </si>
  <si>
    <t>86TBA2474:0</t>
  </si>
  <si>
    <t>21:0134:000712</t>
  </si>
  <si>
    <t>21:0078:002126</t>
  </si>
  <si>
    <t>21:0078:002126:0001:0002:00</t>
  </si>
  <si>
    <t>86TBA2475:0</t>
  </si>
  <si>
    <t>21:0134:000713</t>
  </si>
  <si>
    <t>21:0078:002127</t>
  </si>
  <si>
    <t>21:0078:002127:0001:0002:00</t>
  </si>
  <si>
    <t>86TBA2476:0</t>
  </si>
  <si>
    <t>21:0134:000714</t>
  </si>
  <si>
    <t>21:0078:002128</t>
  </si>
  <si>
    <t>21:0078:002128:0001:0002:00</t>
  </si>
  <si>
    <t>86TBA2479:1</t>
  </si>
  <si>
    <t>21:0134:000715</t>
  </si>
  <si>
    <t>21:0078:002131</t>
  </si>
  <si>
    <t>21:0078:002131:0001:0002:01</t>
  </si>
  <si>
    <t>86TBA2484:0</t>
  </si>
  <si>
    <t>21:0134:000716</t>
  </si>
  <si>
    <t>21:0078:002136</t>
  </si>
  <si>
    <t>21:0078:002136:0001:0002:00</t>
  </si>
  <si>
    <t>86TBA2485:0</t>
  </si>
  <si>
    <t>21:0134:000717</t>
  </si>
  <si>
    <t>21:0078:002137</t>
  </si>
  <si>
    <t>21:0078:002137:0001:0002:00</t>
  </si>
  <si>
    <t>86TBA2486:0</t>
  </si>
  <si>
    <t>21:0134:000718</t>
  </si>
  <si>
    <t>21:0078:002138</t>
  </si>
  <si>
    <t>21:0078:002138:0001:0002:00</t>
  </si>
  <si>
    <t>86TBA2487:0</t>
  </si>
  <si>
    <t>21:0134:000719</t>
  </si>
  <si>
    <t>21:0078:002139</t>
  </si>
  <si>
    <t>21:0078:002139:0001:0002:00</t>
  </si>
  <si>
    <t>86TBA2490:0</t>
  </si>
  <si>
    <t>21:0134:000720</t>
  </si>
  <si>
    <t>21:0078:002142</t>
  </si>
  <si>
    <t>21:0078:002142:0001:0002:00</t>
  </si>
  <si>
    <t>83BZA0171:0</t>
  </si>
  <si>
    <t>21:0134:000721</t>
  </si>
  <si>
    <t>21:0078:000300</t>
  </si>
  <si>
    <t>21:0078:000300:0001:0002:00</t>
  </si>
  <si>
    <t>86TBA2491:0</t>
  </si>
  <si>
    <t>21:0134:000722</t>
  </si>
  <si>
    <t>21:0078:002143</t>
  </si>
  <si>
    <t>21:0078:002143:0001:0002:00</t>
  </si>
  <si>
    <t>86TBA2492:0</t>
  </si>
  <si>
    <t>21:0134:000723</t>
  </si>
  <si>
    <t>21:0078:002144</t>
  </si>
  <si>
    <t>21:0078:002144:0001:0002:00</t>
  </si>
  <si>
    <t>86TBA3002:0</t>
  </si>
  <si>
    <t>21:0134:000724</t>
  </si>
  <si>
    <t>21:0078:002146</t>
  </si>
  <si>
    <t>21:0078:002146:0001:0002:00</t>
  </si>
  <si>
    <t>86TBA3003:0</t>
  </si>
  <si>
    <t>21:0134:000725</t>
  </si>
  <si>
    <t>21:0078:002147</t>
  </si>
  <si>
    <t>21:0078:002147:0001:0002:00</t>
  </si>
  <si>
    <t>86TBA3004:0</t>
  </si>
  <si>
    <t>21:0134:000726</t>
  </si>
  <si>
    <t>21:0078:002148</t>
  </si>
  <si>
    <t>21:0078:002148:0001:0002:00</t>
  </si>
  <si>
    <t>86TBA3005:0</t>
  </si>
  <si>
    <t>21:0134:000727</t>
  </si>
  <si>
    <t>21:0078:002149</t>
  </si>
  <si>
    <t>21:0078:002149:0001:0002:00</t>
  </si>
  <si>
    <t>86TBA3006:0</t>
  </si>
  <si>
    <t>21:0134:000728</t>
  </si>
  <si>
    <t>21:0078:002150</t>
  </si>
  <si>
    <t>21:0078:002150:0001:0002:00</t>
  </si>
  <si>
    <t>86TBA3007:0</t>
  </si>
  <si>
    <t>21:0134:000729</t>
  </si>
  <si>
    <t>21:0078:002151</t>
  </si>
  <si>
    <t>21:0078:002151:0001:0002:00</t>
  </si>
  <si>
    <t>86TBA3008:0</t>
  </si>
  <si>
    <t>21:0134:000730</t>
  </si>
  <si>
    <t>21:0078:002152</t>
  </si>
  <si>
    <t>21:0078:002152:0001:0002:00</t>
  </si>
  <si>
    <t>86TBA3009:0</t>
  </si>
  <si>
    <t>21:0134:000731</t>
  </si>
  <si>
    <t>21:0078:002153</t>
  </si>
  <si>
    <t>21:0078:002153:0001:0002:00</t>
  </si>
  <si>
    <t>83BZA0172:0</t>
  </si>
  <si>
    <t>21:0134:000732</t>
  </si>
  <si>
    <t>21:0078:000301</t>
  </si>
  <si>
    <t>21:0078:000301:0001:0002:00</t>
  </si>
  <si>
    <t>86TBA3011:0</t>
  </si>
  <si>
    <t>21:0134:000733</t>
  </si>
  <si>
    <t>21:0078:002155</t>
  </si>
  <si>
    <t>21:0078:002155:0001:0002:00</t>
  </si>
  <si>
    <t>86TBA3012:1</t>
  </si>
  <si>
    <t>21:0134:000734</t>
  </si>
  <si>
    <t>21:0078:002156</t>
  </si>
  <si>
    <t>21:0078:002156:0001:0002:01</t>
  </si>
  <si>
    <t>86TBA3013:0</t>
  </si>
  <si>
    <t>21:0134:000735</t>
  </si>
  <si>
    <t>21:0078:002157</t>
  </si>
  <si>
    <t>21:0078:002157:0001:0002:00</t>
  </si>
  <si>
    <t>86TBA3015:1</t>
  </si>
  <si>
    <t>21:0134:000736</t>
  </si>
  <si>
    <t>21:0078:002158</t>
  </si>
  <si>
    <t>21:0078:002158:0001:0002:01</t>
  </si>
  <si>
    <t>86TBA3016:0</t>
  </si>
  <si>
    <t>21:0134:000737</t>
  </si>
  <si>
    <t>21:0078:002159</t>
  </si>
  <si>
    <t>21:0078:002159:0001:0002:00</t>
  </si>
  <si>
    <t>86TBA3018:0</t>
  </si>
  <si>
    <t>21:0134:000738</t>
  </si>
  <si>
    <t>21:0078:002161</t>
  </si>
  <si>
    <t>21:0078:002161:0001:0002:00</t>
  </si>
  <si>
    <t>86TBA3019:0</t>
  </si>
  <si>
    <t>21:0134:000739</t>
  </si>
  <si>
    <t>21:0078:002162</t>
  </si>
  <si>
    <t>21:0078:002162:0001:0002:00</t>
  </si>
  <si>
    <t>86TBA3020:0</t>
  </si>
  <si>
    <t>21:0134:000740</t>
  </si>
  <si>
    <t>21:0078:002163</t>
  </si>
  <si>
    <t>21:0078:002163:0001:0002:00</t>
  </si>
  <si>
    <t>86TBA3021:0</t>
  </si>
  <si>
    <t>21:0134:000741</t>
  </si>
  <si>
    <t>21:0078:002164</t>
  </si>
  <si>
    <t>21:0078:002164:0001:0002:00</t>
  </si>
  <si>
    <t>86TBA3024:0</t>
  </si>
  <si>
    <t>21:0134:000742</t>
  </si>
  <si>
    <t>21:0078:002166</t>
  </si>
  <si>
    <t>21:0078:002166:0001:0002:00</t>
  </si>
  <si>
    <t>83BZA0173:0</t>
  </si>
  <si>
    <t>21:0134:000743</t>
  </si>
  <si>
    <t>21:0078:000302</t>
  </si>
  <si>
    <t>21:0078:000302:0001:0002:00</t>
  </si>
  <si>
    <t>86TBA3025:0</t>
  </si>
  <si>
    <t>21:0134:000744</t>
  </si>
  <si>
    <t>21:0078:002167</t>
  </si>
  <si>
    <t>21:0078:002167:0001:0002:00</t>
  </si>
  <si>
    <t>86TBA3026:0</t>
  </si>
  <si>
    <t>21:0134:000745</t>
  </si>
  <si>
    <t>21:0078:002168</t>
  </si>
  <si>
    <t>21:0078:002168:0001:0002:00</t>
  </si>
  <si>
    <t>86TBA3027:0</t>
  </si>
  <si>
    <t>21:0134:000746</t>
  </si>
  <si>
    <t>21:0078:002169</t>
  </si>
  <si>
    <t>21:0078:002169:0001:0002:00</t>
  </si>
  <si>
    <t>86TBA3028:0</t>
  </si>
  <si>
    <t>21:0134:000747</t>
  </si>
  <si>
    <t>21:0078:002170</t>
  </si>
  <si>
    <t>21:0078:002170:0001:0002:00</t>
  </si>
  <si>
    <t>86TBA3029:0</t>
  </si>
  <si>
    <t>21:0134:000748</t>
  </si>
  <si>
    <t>21:0078:002171</t>
  </si>
  <si>
    <t>21:0078:002171:0001:0002:00</t>
  </si>
  <si>
    <t>86TBA3031:0</t>
  </si>
  <si>
    <t>21:0134:000749</t>
  </si>
  <si>
    <t>21:0078:002173</t>
  </si>
  <si>
    <t>21:0078:002173:0001:0002:00</t>
  </si>
  <si>
    <t>86TBA3033:0</t>
  </si>
  <si>
    <t>21:0134:000750</t>
  </si>
  <si>
    <t>21:0078:002175</t>
  </si>
  <si>
    <t>21:0078:002175:0001:0002:00</t>
  </si>
  <si>
    <t>86TBA3035:0</t>
  </si>
  <si>
    <t>21:0134:000751</t>
  </si>
  <si>
    <t>21:0078:002177</t>
  </si>
  <si>
    <t>21:0078:002177:0001:0002:00</t>
  </si>
  <si>
    <t>86TBA3036:0</t>
  </si>
  <si>
    <t>21:0134:000752</t>
  </si>
  <si>
    <t>21:0078:002178</t>
  </si>
  <si>
    <t>21:0078:002178:0001:0002:00</t>
  </si>
  <si>
    <t>86TBA3037:0</t>
  </si>
  <si>
    <t>21:0134:000753</t>
  </si>
  <si>
    <t>21:0078:002179</t>
  </si>
  <si>
    <t>21:0078:002179:0001:0002:00</t>
  </si>
  <si>
    <t>83BZA0174:0</t>
  </si>
  <si>
    <t>21:0134:000754</t>
  </si>
  <si>
    <t>21:0078:000303</t>
  </si>
  <si>
    <t>21:0078:000303:0001:0002:00</t>
  </si>
  <si>
    <t>86TBA3038:0</t>
  </si>
  <si>
    <t>21:0134:000755</t>
  </si>
  <si>
    <t>21:0078:002180</t>
  </si>
  <si>
    <t>21:0078:002180:0001:0002:00</t>
  </si>
  <si>
    <t>86TBA3040:0</t>
  </si>
  <si>
    <t>21:0134:000756</t>
  </si>
  <si>
    <t>21:0078:002182</t>
  </si>
  <si>
    <t>21:0078:002182:0001:0002:00</t>
  </si>
  <si>
    <t>86TBA3041:0</t>
  </si>
  <si>
    <t>21:0134:000757</t>
  </si>
  <si>
    <t>21:0078:002183</t>
  </si>
  <si>
    <t>21:0078:002183:0001:0002:00</t>
  </si>
  <si>
    <t>86TBA3042:0</t>
  </si>
  <si>
    <t>21:0134:000758</t>
  </si>
  <si>
    <t>21:0078:002184</t>
  </si>
  <si>
    <t>21:0078:002184:0001:0002:00</t>
  </si>
  <si>
    <t>86TBA3043:0</t>
  </si>
  <si>
    <t>21:0134:000759</t>
  </si>
  <si>
    <t>21:0078:002185</t>
  </si>
  <si>
    <t>21:0078:002185:0001:0002:00</t>
  </si>
  <si>
    <t>86TBA3044:0</t>
  </si>
  <si>
    <t>21:0134:000760</t>
  </si>
  <si>
    <t>21:0078:002186</t>
  </si>
  <si>
    <t>21:0078:002186:0001:0002:00</t>
  </si>
  <si>
    <t>86TBA3045:0</t>
  </si>
  <si>
    <t>21:0134:000761</t>
  </si>
  <si>
    <t>21:0078:002187</t>
  </si>
  <si>
    <t>21:0078:002187:0001:0002:00</t>
  </si>
  <si>
    <t>86TBA3046:0</t>
  </si>
  <si>
    <t>21:0134:000762</t>
  </si>
  <si>
    <t>21:0078:002188</t>
  </si>
  <si>
    <t>21:0078:002188:0001:0002:00</t>
  </si>
  <si>
    <t>86TBA3047:1</t>
  </si>
  <si>
    <t>21:0134:000763</t>
  </si>
  <si>
    <t>21:0078:002189</t>
  </si>
  <si>
    <t>21:0078:002189:0001:0002:01</t>
  </si>
  <si>
    <t>86TBA3048:0</t>
  </si>
  <si>
    <t>21:0134:000764</t>
  </si>
  <si>
    <t>21:0078:002190</t>
  </si>
  <si>
    <t>21:0078:002190:0001:0002:00</t>
  </si>
  <si>
    <t>83BZA0175:0</t>
  </si>
  <si>
    <t>21:0134:000765</t>
  </si>
  <si>
    <t>21:0078:000304</t>
  </si>
  <si>
    <t>21:0078:000304:0001:0002:00</t>
  </si>
  <si>
    <t>86TBA3050:0</t>
  </si>
  <si>
    <t>21:0134:000766</t>
  </si>
  <si>
    <t>21:0078:002191</t>
  </si>
  <si>
    <t>21:0078:002191:0001:0002:00</t>
  </si>
  <si>
    <t>86TBA3052:0</t>
  </si>
  <si>
    <t>21:0134:000767</t>
  </si>
  <si>
    <t>21:0078:002192</t>
  </si>
  <si>
    <t>21:0078:002192:0001:0002:00</t>
  </si>
  <si>
    <t>86TBA3053:0</t>
  </si>
  <si>
    <t>21:0134:000768</t>
  </si>
  <si>
    <t>21:0078:002193</t>
  </si>
  <si>
    <t>21:0078:002193:0001:0002:00</t>
  </si>
  <si>
    <t>86TBA3054:1</t>
  </si>
  <si>
    <t>21:0134:000769</t>
  </si>
  <si>
    <t>21:0078:002194</t>
  </si>
  <si>
    <t>21:0078:002194:0001:0002:01</t>
  </si>
  <si>
    <t>86TBA3055:0</t>
  </si>
  <si>
    <t>21:0134:000770</t>
  </si>
  <si>
    <t>21:0078:002195</t>
  </si>
  <si>
    <t>21:0078:002195:0001:0002:00</t>
  </si>
  <si>
    <t>86TBA3056:0</t>
  </si>
  <si>
    <t>21:0134:000771</t>
  </si>
  <si>
    <t>21:0078:002196</t>
  </si>
  <si>
    <t>21:0078:002196:0001:0002:00</t>
  </si>
  <si>
    <t>86TBA3058:0</t>
  </si>
  <si>
    <t>21:0134:000772</t>
  </si>
  <si>
    <t>21:0078:002198</t>
  </si>
  <si>
    <t>21:0078:002198:0001:0002:00</t>
  </si>
  <si>
    <t>86TBA3060:0</t>
  </si>
  <si>
    <t>21:0134:000773</t>
  </si>
  <si>
    <t>21:0078:002200</t>
  </si>
  <si>
    <t>21:0078:002200:0001:0002:00</t>
  </si>
  <si>
    <t>86TBA3061:0</t>
  </si>
  <si>
    <t>21:0134:000774</t>
  </si>
  <si>
    <t>21:0078:002201</t>
  </si>
  <si>
    <t>21:0078:002201:0001:0002:00</t>
  </si>
  <si>
    <t>86TBA3062:0</t>
  </si>
  <si>
    <t>21:0134:000775</t>
  </si>
  <si>
    <t>21:0078:002202</t>
  </si>
  <si>
    <t>21:0078:002202:0001:0002:00</t>
  </si>
  <si>
    <t>82KY 0081:1</t>
  </si>
  <si>
    <t>21:0134:000776</t>
  </si>
  <si>
    <t>21:0078:000045</t>
  </si>
  <si>
    <t>21:0078:000045:0001:0002:01</t>
  </si>
  <si>
    <t>83BZA0176:0</t>
  </si>
  <si>
    <t>21:0134:000777</t>
  </si>
  <si>
    <t>21:0078:000305</t>
  </si>
  <si>
    <t>21:0078:000305:0001:0002:00</t>
  </si>
  <si>
    <t>86TBA3063:0</t>
  </si>
  <si>
    <t>21:0134:000778</t>
  </si>
  <si>
    <t>21:0078:002203</t>
  </si>
  <si>
    <t>21:0078:002203:0001:0002:00</t>
  </si>
  <si>
    <t>86TBA3064:0</t>
  </si>
  <si>
    <t>21:0134:000779</t>
  </si>
  <si>
    <t>21:0078:002204</t>
  </si>
  <si>
    <t>21:0078:002204:0001:0002:00</t>
  </si>
  <si>
    <t>86TBA3065:0</t>
  </si>
  <si>
    <t>21:0134:000780</t>
  </si>
  <si>
    <t>21:0078:002205</t>
  </si>
  <si>
    <t>21:0078:002205:0001:0002:00</t>
  </si>
  <si>
    <t>86TBA3066:1</t>
  </si>
  <si>
    <t>21:0134:000781</t>
  </si>
  <si>
    <t>21:0078:002206</t>
  </si>
  <si>
    <t>21:0078:002206:0001:0002:01</t>
  </si>
  <si>
    <t>86TBA3069:0</t>
  </si>
  <si>
    <t>21:0134:000782</t>
  </si>
  <si>
    <t>21:0078:002208</t>
  </si>
  <si>
    <t>21:0078:002208:0001:0002:00</t>
  </si>
  <si>
    <t>86TBA3070:0</t>
  </si>
  <si>
    <t>21:0134:000783</t>
  </si>
  <si>
    <t>21:0078:002209</t>
  </si>
  <si>
    <t>21:0078:002209:0001:0002:00</t>
  </si>
  <si>
    <t>86TBA3071:0</t>
  </si>
  <si>
    <t>21:0134:000784</t>
  </si>
  <si>
    <t>21:0078:002210</t>
  </si>
  <si>
    <t>21:0078:002210:0001:0002:00</t>
  </si>
  <si>
    <t>86TBA3073:0</t>
  </si>
  <si>
    <t>21:0134:000785</t>
  </si>
  <si>
    <t>21:0078:002212</t>
  </si>
  <si>
    <t>21:0078:002212:0001:0002:00</t>
  </si>
  <si>
    <t>86TBA3075:0</t>
  </si>
  <si>
    <t>21:0134:000786</t>
  </si>
  <si>
    <t>21:0078:002214</t>
  </si>
  <si>
    <t>21:0078:002214:0001:0002:00</t>
  </si>
  <si>
    <t>86TBA3076:0</t>
  </si>
  <si>
    <t>21:0134:000787</t>
  </si>
  <si>
    <t>21:0078:002215</t>
  </si>
  <si>
    <t>21:0078:002215:0001:0002:00</t>
  </si>
  <si>
    <t>83BZA0177:0</t>
  </si>
  <si>
    <t>21:0134:000788</t>
  </si>
  <si>
    <t>21:0078:000306</t>
  </si>
  <si>
    <t>21:0078:000306:0001:0002:00</t>
  </si>
  <si>
    <t>86TBA3077:0</t>
  </si>
  <si>
    <t>21:0134:000789</t>
  </si>
  <si>
    <t>21:0078:002216</t>
  </si>
  <si>
    <t>21:0078:002216:0001:0002:00</t>
  </si>
  <si>
    <t>86TBA3078:0</t>
  </si>
  <si>
    <t>21:0134:000790</t>
  </si>
  <si>
    <t>21:0078:002217</t>
  </si>
  <si>
    <t>21:0078:002217:0001:0002:00</t>
  </si>
  <si>
    <t>86TBA3079:0</t>
  </si>
  <si>
    <t>21:0134:000791</t>
  </si>
  <si>
    <t>21:0078:002218</t>
  </si>
  <si>
    <t>21:0078:002218:0001:0002:00</t>
  </si>
  <si>
    <t>86TBA3081:0</t>
  </si>
  <si>
    <t>21:0134:000792</t>
  </si>
  <si>
    <t>21:0078:002220</t>
  </si>
  <si>
    <t>21:0078:002220:0001:0002:00</t>
  </si>
  <si>
    <t>86TBA3082:0</t>
  </si>
  <si>
    <t>21:0134:000793</t>
  </si>
  <si>
    <t>21:0078:002221</t>
  </si>
  <si>
    <t>21:0078:002221:0001:0002:00</t>
  </si>
  <si>
    <t>86TBA3083:0</t>
  </si>
  <si>
    <t>21:0134:000794</t>
  </si>
  <si>
    <t>21:0078:002222</t>
  </si>
  <si>
    <t>21:0078:002222:0001:0002:00</t>
  </si>
  <si>
    <t>86TBA3085:0</t>
  </si>
  <si>
    <t>21:0134:000795</t>
  </si>
  <si>
    <t>21:0078:002224</t>
  </si>
  <si>
    <t>21:0078:002224:0001:0002:00</t>
  </si>
  <si>
    <t>86TBA3087:0</t>
  </si>
  <si>
    <t>21:0134:000796</t>
  </si>
  <si>
    <t>21:0078:002226</t>
  </si>
  <si>
    <t>21:0078:002226:0001:0002:00</t>
  </si>
  <si>
    <t>86TBA3088:0</t>
  </si>
  <si>
    <t>21:0134:000797</t>
  </si>
  <si>
    <t>21:0078:002227</t>
  </si>
  <si>
    <t>21:0078:002227:0001:0002:00</t>
  </si>
  <si>
    <t>86TBA3089:0</t>
  </si>
  <si>
    <t>21:0134:000798</t>
  </si>
  <si>
    <t>21:0078:002228</t>
  </si>
  <si>
    <t>21:0078:002228:0001:0002:00</t>
  </si>
  <si>
    <t>83BZA0180:0</t>
  </si>
  <si>
    <t>21:0134:000799</t>
  </si>
  <si>
    <t>21:0078:000307</t>
  </si>
  <si>
    <t>21:0078:000307:0001:0002:00</t>
  </si>
  <si>
    <t>86TBA3091:0</t>
  </si>
  <si>
    <t>21:0134:000800</t>
  </si>
  <si>
    <t>21:0078:002229</t>
  </si>
  <si>
    <t>21:0078:002229:0001:0002:00</t>
  </si>
  <si>
    <t>86TBA3092:0</t>
  </si>
  <si>
    <t>21:0134:000801</t>
  </si>
  <si>
    <t>21:0078:002230</t>
  </si>
  <si>
    <t>21:0078:002230:0001:0002:00</t>
  </si>
  <si>
    <t>86TBA3094:1</t>
  </si>
  <si>
    <t>21:0134:000802</t>
  </si>
  <si>
    <t>21:0078:002232</t>
  </si>
  <si>
    <t>21:0078:002232:0001:0002:01</t>
  </si>
  <si>
    <t>86TBA3095B:0</t>
  </si>
  <si>
    <t>21:0134:000803</t>
  </si>
  <si>
    <t>21:0078:002233</t>
  </si>
  <si>
    <t>21:0078:002233:0002:0002:00</t>
  </si>
  <si>
    <t>86TBA3096:0</t>
  </si>
  <si>
    <t>21:0134:000804</t>
  </si>
  <si>
    <t>21:0078:002234</t>
  </si>
  <si>
    <t>21:0078:002234:0001:0002:00</t>
  </si>
  <si>
    <t>86TBA3097:0</t>
  </si>
  <si>
    <t>21:0134:000805</t>
  </si>
  <si>
    <t>21:0078:002235</t>
  </si>
  <si>
    <t>21:0078:002235:0001:0002:00</t>
  </si>
  <si>
    <t>86TBA3098:0</t>
  </si>
  <si>
    <t>21:0134:000806</t>
  </si>
  <si>
    <t>21:0078:002236</t>
  </si>
  <si>
    <t>21:0078:002236:0001:0002:00</t>
  </si>
  <si>
    <t>86TBA3099:0</t>
  </si>
  <si>
    <t>21:0134:000807</t>
  </si>
  <si>
    <t>21:0078:002237</t>
  </si>
  <si>
    <t>21:0078:002237:0001:0002:00</t>
  </si>
  <si>
    <t>86TBA3100:0</t>
  </si>
  <si>
    <t>21:0134:000808</t>
  </si>
  <si>
    <t>21:0078:002238</t>
  </si>
  <si>
    <t>21:0078:002238:0001:0002:00</t>
  </si>
  <si>
    <t>86TBA3102:0</t>
  </si>
  <si>
    <t>21:0134:000809</t>
  </si>
  <si>
    <t>21:0078:002240</t>
  </si>
  <si>
    <t>21:0078:002240:0001:0002:00</t>
  </si>
  <si>
    <t>83BZA0181:0</t>
  </si>
  <si>
    <t>21:0134:000810</t>
  </si>
  <si>
    <t>21:0078:000308</t>
  </si>
  <si>
    <t>21:0078:000308:0001:0002:00</t>
  </si>
  <si>
    <t>86TBA3103:0</t>
  </si>
  <si>
    <t>21:0134:000811</t>
  </si>
  <si>
    <t>21:0078:002241</t>
  </si>
  <si>
    <t>21:0078:002241:0001:0002:00</t>
  </si>
  <si>
    <t>86TBA3104:0</t>
  </si>
  <si>
    <t>21:0134:000812</t>
  </si>
  <si>
    <t>21:0078:002242</t>
  </si>
  <si>
    <t>21:0078:002242:0001:0002:00</t>
  </si>
  <si>
    <t>86TBA3106:0</t>
  </si>
  <si>
    <t>21:0134:000813</t>
  </si>
  <si>
    <t>21:0078:002244</t>
  </si>
  <si>
    <t>21:0078:002244:0001:0002:00</t>
  </si>
  <si>
    <t>86TBA3107:0</t>
  </si>
  <si>
    <t>21:0134:000814</t>
  </si>
  <si>
    <t>21:0078:002245</t>
  </si>
  <si>
    <t>21:0078:002245:0001:0002:00</t>
  </si>
  <si>
    <t>86TBA3108:0</t>
  </si>
  <si>
    <t>21:0134:000815</t>
  </si>
  <si>
    <t>21:0078:002246</t>
  </si>
  <si>
    <t>21:0078:002246:0001:0002:00</t>
  </si>
  <si>
    <t>86TBA3109:0</t>
  </si>
  <si>
    <t>21:0134:000816</t>
  </si>
  <si>
    <t>21:0078:002247</t>
  </si>
  <si>
    <t>21:0078:002247:0001:0002:00</t>
  </si>
  <si>
    <t>86TBA3110:0</t>
  </si>
  <si>
    <t>21:0134:000817</t>
  </si>
  <si>
    <t>21:0078:002248</t>
  </si>
  <si>
    <t>21:0078:002248:0001:0002:00</t>
  </si>
  <si>
    <t>86TBA3111:0</t>
  </si>
  <si>
    <t>21:0134:000818</t>
  </si>
  <si>
    <t>21:0078:002249</t>
  </si>
  <si>
    <t>21:0078:002249:0001:0002:00</t>
  </si>
  <si>
    <t>86TBA3112:0</t>
  </si>
  <si>
    <t>21:0134:000819</t>
  </si>
  <si>
    <t>21:0078:002250</t>
  </si>
  <si>
    <t>21:0078:002250:0001:0002:00</t>
  </si>
  <si>
    <t>86TBA3113:0</t>
  </si>
  <si>
    <t>21:0134:000820</t>
  </si>
  <si>
    <t>21:0078:002251</t>
  </si>
  <si>
    <t>21:0078:002251:0001:0002:00</t>
  </si>
  <si>
    <t>83BZA0183:0</t>
  </si>
  <si>
    <t>21:0134:000821</t>
  </si>
  <si>
    <t>21:0078:000310</t>
  </si>
  <si>
    <t>21:0078:000310:0001:0002:00</t>
  </si>
  <si>
    <t>86TBA3115:0</t>
  </si>
  <si>
    <t>21:0134:000822</t>
  </si>
  <si>
    <t>21:0078:002253</t>
  </si>
  <si>
    <t>21:0078:002253:0001:0002:00</t>
  </si>
  <si>
    <t>86TBA3116:0</t>
  </si>
  <si>
    <t>21:0134:000823</t>
  </si>
  <si>
    <t>21:0078:002254</t>
  </si>
  <si>
    <t>21:0078:002254:0001:0002:00</t>
  </si>
  <si>
    <t>86TBA3117:0</t>
  </si>
  <si>
    <t>21:0134:000824</t>
  </si>
  <si>
    <t>21:0078:002255</t>
  </si>
  <si>
    <t>21:0078:002255:0001:0002:00</t>
  </si>
  <si>
    <t>86TBA3118:0</t>
  </si>
  <si>
    <t>21:0134:000825</t>
  </si>
  <si>
    <t>21:0078:002256</t>
  </si>
  <si>
    <t>21:0078:002256:0001:0002:00</t>
  </si>
  <si>
    <t>86TBA3119:0</t>
  </si>
  <si>
    <t>21:0134:000826</t>
  </si>
  <si>
    <t>21:0078:002257</t>
  </si>
  <si>
    <t>21:0078:002257:0001:0002:00</t>
  </si>
  <si>
    <t>86TBA3120:1</t>
  </si>
  <si>
    <t>21:0134:000827</t>
  </si>
  <si>
    <t>21:0078:002258</t>
  </si>
  <si>
    <t>21:0078:002258:0001:0002:01</t>
  </si>
  <si>
    <t>86TBA3121:0</t>
  </si>
  <si>
    <t>21:0134:000828</t>
  </si>
  <si>
    <t>21:0078:002259</t>
  </si>
  <si>
    <t>21:0078:002259:0001:0002:00</t>
  </si>
  <si>
    <t>86TBA3122:0</t>
  </si>
  <si>
    <t>21:0134:000829</t>
  </si>
  <si>
    <t>21:0078:002260</t>
  </si>
  <si>
    <t>21:0078:002260:0001:0002:00</t>
  </si>
  <si>
    <t>86TBA3123:0</t>
  </si>
  <si>
    <t>21:0134:000830</t>
  </si>
  <si>
    <t>21:0078:002261</t>
  </si>
  <si>
    <t>21:0078:002261:0001:0002:00</t>
  </si>
  <si>
    <t>86TBA3124:0</t>
  </si>
  <si>
    <t>21:0134:000831</t>
  </si>
  <si>
    <t>21:0078:002262</t>
  </si>
  <si>
    <t>21:0078:002262:0001:0002:00</t>
  </si>
  <si>
    <t>83BZA0184:0</t>
  </si>
  <si>
    <t>21:0134:000832</t>
  </si>
  <si>
    <t>21:0078:000311</t>
  </si>
  <si>
    <t>21:0078:000311:0001:0002:00</t>
  </si>
  <si>
    <t>86TBA3125:0</t>
  </si>
  <si>
    <t>21:0134:000833</t>
  </si>
  <si>
    <t>21:0078:002263</t>
  </si>
  <si>
    <t>21:0078:002263:0001:0002:00</t>
  </si>
  <si>
    <t>86TBA3126:0</t>
  </si>
  <si>
    <t>21:0134:000834</t>
  </si>
  <si>
    <t>21:0078:002264</t>
  </si>
  <si>
    <t>21:0078:002264:0001:0002:00</t>
  </si>
  <si>
    <t>86TBA3127:0</t>
  </si>
  <si>
    <t>21:0134:000835</t>
  </si>
  <si>
    <t>21:0078:002265</t>
  </si>
  <si>
    <t>21:0078:002265:0001:0002:00</t>
  </si>
  <si>
    <t>86TBA3128:0</t>
  </si>
  <si>
    <t>21:0134:000836</t>
  </si>
  <si>
    <t>21:0078:002266</t>
  </si>
  <si>
    <t>21:0078:002266:0001:0002:00</t>
  </si>
  <si>
    <t>86TBA3129:0</t>
  </si>
  <si>
    <t>21:0134:000837</t>
  </si>
  <si>
    <t>21:0078:002267</t>
  </si>
  <si>
    <t>21:0078:002267:0001:0002:00</t>
  </si>
  <si>
    <t>86TBA3130:0</t>
  </si>
  <si>
    <t>21:0134:000838</t>
  </si>
  <si>
    <t>21:0078:002268</t>
  </si>
  <si>
    <t>21:0078:002268:0001:0002:00</t>
  </si>
  <si>
    <t>86TBA3131:1</t>
  </si>
  <si>
    <t>21:0134:000839</t>
  </si>
  <si>
    <t>21:0078:002269</t>
  </si>
  <si>
    <t>21:0078:002269:0001:0002:01</t>
  </si>
  <si>
    <t>86TBA3132:0</t>
  </si>
  <si>
    <t>21:0134:000840</t>
  </si>
  <si>
    <t>21:0078:002270</t>
  </si>
  <si>
    <t>21:0078:002270:0001:0002:00</t>
  </si>
  <si>
    <t>86TBA3133:0</t>
  </si>
  <si>
    <t>21:0134:000841</t>
  </si>
  <si>
    <t>21:0078:002271</t>
  </si>
  <si>
    <t>21:0078:002271:0001:0002:00</t>
  </si>
  <si>
    <t>86TBA3134:0</t>
  </si>
  <si>
    <t>21:0134:000842</t>
  </si>
  <si>
    <t>21:0078:002272</t>
  </si>
  <si>
    <t>21:0078:002272:0001:0002:00</t>
  </si>
  <si>
    <t>83BZA0186:0</t>
  </si>
  <si>
    <t>21:0134:000843</t>
  </si>
  <si>
    <t>21:0078:000312</t>
  </si>
  <si>
    <t>21:0078:000312:0001:0002:00</t>
  </si>
  <si>
    <t>86TBA3135:0</t>
  </si>
  <si>
    <t>21:0134:000844</t>
  </si>
  <si>
    <t>21:0078:002273</t>
  </si>
  <si>
    <t>21:0078:002273:0001:0002:00</t>
  </si>
  <si>
    <t>86TBA3136:0</t>
  </si>
  <si>
    <t>21:0134:000845</t>
  </si>
  <si>
    <t>21:0078:002274</t>
  </si>
  <si>
    <t>21:0078:002274:0001:0002:00</t>
  </si>
  <si>
    <t>86TBA3137:0</t>
  </si>
  <si>
    <t>21:0134:000846</t>
  </si>
  <si>
    <t>21:0078:002275</t>
  </si>
  <si>
    <t>21:0078:002275:0001:0002:00</t>
  </si>
  <si>
    <t>86TBA3138:0</t>
  </si>
  <si>
    <t>21:0134:000847</t>
  </si>
  <si>
    <t>21:0078:002276</t>
  </si>
  <si>
    <t>21:0078:002276:0001:0002:00</t>
  </si>
  <si>
    <t>86TBA3139:0</t>
  </si>
  <si>
    <t>21:0134:000848</t>
  </si>
  <si>
    <t>21:0078:002277</t>
  </si>
  <si>
    <t>21:0078:002277:0001:0002:00</t>
  </si>
  <si>
    <t>86TBA3140:0</t>
  </si>
  <si>
    <t>21:0134:000849</t>
  </si>
  <si>
    <t>21:0078:002278</t>
  </si>
  <si>
    <t>21:0078:002278:0001:0002:00</t>
  </si>
  <si>
    <t>86TBA3141:0</t>
  </si>
  <si>
    <t>21:0134:000850</t>
  </si>
  <si>
    <t>21:0078:002279</t>
  </si>
  <si>
    <t>21:0078:002279:0001:0002:00</t>
  </si>
  <si>
    <t>86TBA3142:0</t>
  </si>
  <si>
    <t>21:0134:000851</t>
  </si>
  <si>
    <t>21:0078:002280</t>
  </si>
  <si>
    <t>21:0078:002280:0001:0002:00</t>
  </si>
  <si>
    <t>86TBA3144:0</t>
  </si>
  <si>
    <t>21:0134:000852</t>
  </si>
  <si>
    <t>21:0078:002282</t>
  </si>
  <si>
    <t>21:0078:002282:0001:0002:00</t>
  </si>
  <si>
    <t>86TBA3147:0</t>
  </si>
  <si>
    <t>21:0134:000853</t>
  </si>
  <si>
    <t>21:0078:002285</t>
  </si>
  <si>
    <t>21:0078:002285:0001:0002:00</t>
  </si>
  <si>
    <t>83BZA0187:0</t>
  </si>
  <si>
    <t>21:0134:000854</t>
  </si>
  <si>
    <t>21:0078:000313</t>
  </si>
  <si>
    <t>21:0078:000313:0001:0002:00</t>
  </si>
  <si>
    <t>86TBA3148:0</t>
  </si>
  <si>
    <t>21:0134:000855</t>
  </si>
  <si>
    <t>21:0078:002286</t>
  </si>
  <si>
    <t>21:0078:002286:0001:0002:00</t>
  </si>
  <si>
    <t>86TBA3149:1</t>
  </si>
  <si>
    <t>21:0134:000856</t>
  </si>
  <si>
    <t>21:0078:002287</t>
  </si>
  <si>
    <t>21:0078:002287:0001:0002:01</t>
  </si>
  <si>
    <t>86TBA3152:0</t>
  </si>
  <si>
    <t>21:0134:000857</t>
  </si>
  <si>
    <t>21:0078:002290</t>
  </si>
  <si>
    <t>21:0078:002290:0001:0002:00</t>
  </si>
  <si>
    <t>86TBA3154:0</t>
  </si>
  <si>
    <t>21:0134:000858</t>
  </si>
  <si>
    <t>21:0078:002292</t>
  </si>
  <si>
    <t>21:0078:002292:0001:0002:00</t>
  </si>
  <si>
    <t>86TBA3155:0</t>
  </si>
  <si>
    <t>21:0134:000859</t>
  </si>
  <si>
    <t>21:0078:002293</t>
  </si>
  <si>
    <t>21:0078:002293:0001:0002:00</t>
  </si>
  <si>
    <t>86TBA3156:0</t>
  </si>
  <si>
    <t>21:0134:000860</t>
  </si>
  <si>
    <t>21:0078:002294</t>
  </si>
  <si>
    <t>21:0078:002294:0001:0002:00</t>
  </si>
  <si>
    <t>86TBA3157:0</t>
  </si>
  <si>
    <t>21:0134:000861</t>
  </si>
  <si>
    <t>21:0078:002295</t>
  </si>
  <si>
    <t>21:0078:002295:0001:0002:00</t>
  </si>
  <si>
    <t>86TBA3158:0</t>
  </si>
  <si>
    <t>21:0134:000862</t>
  </si>
  <si>
    <t>21:0078:002296</t>
  </si>
  <si>
    <t>21:0078:002296:0001:0002:00</t>
  </si>
  <si>
    <t>86TBA3159:0</t>
  </si>
  <si>
    <t>21:0134:000863</t>
  </si>
  <si>
    <t>21:0078:002297</t>
  </si>
  <si>
    <t>21:0078:002297:0001:0002:00</t>
  </si>
  <si>
    <t>86TBA3160:0</t>
  </si>
  <si>
    <t>21:0134:000864</t>
  </si>
  <si>
    <t>21:0078:002298</t>
  </si>
  <si>
    <t>21:0078:002298:0001:0002:00</t>
  </si>
  <si>
    <t>83BZA0188:0</t>
  </si>
  <si>
    <t>21:0134:000865</t>
  </si>
  <si>
    <t>21:0078:000314</t>
  </si>
  <si>
    <t>21:0078:000314:0001:0002:00</t>
  </si>
  <si>
    <t>86TBA3161:0</t>
  </si>
  <si>
    <t>21:0134:000866</t>
  </si>
  <si>
    <t>21:0078:002299</t>
  </si>
  <si>
    <t>21:0078:002299:0001:0002:00</t>
  </si>
  <si>
    <t>86TBA3162:0</t>
  </si>
  <si>
    <t>21:0134:000867</t>
  </si>
  <si>
    <t>21:0078:002300</t>
  </si>
  <si>
    <t>21:0078:002300:0001:0002:00</t>
  </si>
  <si>
    <t>86TBA3163:0</t>
  </si>
  <si>
    <t>21:0134:000868</t>
  </si>
  <si>
    <t>21:0078:002301</t>
  </si>
  <si>
    <t>21:0078:002301:0001:0002:00</t>
  </si>
  <si>
    <t>86TBA3165:0</t>
  </si>
  <si>
    <t>21:0134:000869</t>
  </si>
  <si>
    <t>21:0078:002302</t>
  </si>
  <si>
    <t>21:0078:002302:0001:0002:00</t>
  </si>
  <si>
    <t>86TBA3166:0</t>
  </si>
  <si>
    <t>21:0134:000870</t>
  </si>
  <si>
    <t>21:0078:002303</t>
  </si>
  <si>
    <t>21:0078:002303:0001:0002:00</t>
  </si>
  <si>
    <t>86TBA3167:0</t>
  </si>
  <si>
    <t>21:0134:000871</t>
  </si>
  <si>
    <t>21:0078:002304</t>
  </si>
  <si>
    <t>21:0078:002304:0001:0002:00</t>
  </si>
  <si>
    <t>86TBA3168:0</t>
  </si>
  <si>
    <t>21:0134:000872</t>
  </si>
  <si>
    <t>21:0078:002305</t>
  </si>
  <si>
    <t>21:0078:002305:0001:0002:00</t>
  </si>
  <si>
    <t>86TBA3169:0</t>
  </si>
  <si>
    <t>21:0134:000873</t>
  </si>
  <si>
    <t>21:0078:002306</t>
  </si>
  <si>
    <t>21:0078:002306:0001:0002:00</t>
  </si>
  <si>
    <t>86TBA3171:0</t>
  </si>
  <si>
    <t>21:0134:000874</t>
  </si>
  <si>
    <t>21:0078:002307</t>
  </si>
  <si>
    <t>21:0078:002307:0001:0002:00</t>
  </si>
  <si>
    <t>86TBA3172:0</t>
  </si>
  <si>
    <t>21:0134:000875</t>
  </si>
  <si>
    <t>21:0078:002308</t>
  </si>
  <si>
    <t>21:0078:002308:0001:0002:00</t>
  </si>
  <si>
    <t>83BZA0189:0</t>
  </si>
  <si>
    <t>21:0134:000876</t>
  </si>
  <si>
    <t>21:0078:000315</t>
  </si>
  <si>
    <t>21:0078:000315:0001:0002:00</t>
  </si>
  <si>
    <t>86TBA3173:0</t>
  </si>
  <si>
    <t>21:0134:000877</t>
  </si>
  <si>
    <t>21:0078:002309</t>
  </si>
  <si>
    <t>21:0078:002309:0001:0002:00</t>
  </si>
  <si>
    <t>86TBA3174:0</t>
  </si>
  <si>
    <t>21:0134:000878</t>
  </si>
  <si>
    <t>21:0078:002310</t>
  </si>
  <si>
    <t>21:0078:002310:0001:0002:00</t>
  </si>
  <si>
    <t>86TBA3175:0</t>
  </si>
  <si>
    <t>21:0134:000879</t>
  </si>
  <si>
    <t>21:0078:002311</t>
  </si>
  <si>
    <t>21:0078:002311:0001:0002:00</t>
  </si>
  <si>
    <t>86TBA3176:0</t>
  </si>
  <si>
    <t>21:0134:000880</t>
  </si>
  <si>
    <t>21:0078:002312</t>
  </si>
  <si>
    <t>21:0078:002312:0001:0002:00</t>
  </si>
  <si>
    <t>86TBA3177:0</t>
  </si>
  <si>
    <t>21:0134:000881</t>
  </si>
  <si>
    <t>21:0078:002313</t>
  </si>
  <si>
    <t>21:0078:002313:0001:0002:00</t>
  </si>
  <si>
    <t>86TBA3178:0</t>
  </si>
  <si>
    <t>21:0134:000882</t>
  </si>
  <si>
    <t>21:0078:002314</t>
  </si>
  <si>
    <t>21:0078:002314:0001:0002:00</t>
  </si>
  <si>
    <t>86TBA3180:0</t>
  </si>
  <si>
    <t>21:0134:000883</t>
  </si>
  <si>
    <t>21:0078:002315</t>
  </si>
  <si>
    <t>21:0078:002315:0001:0002:00</t>
  </si>
  <si>
    <t>86TBA3181:0</t>
  </si>
  <si>
    <t>21:0134:000884</t>
  </si>
  <si>
    <t>21:0078:002316</t>
  </si>
  <si>
    <t>21:0078:002316:0001:0002:00</t>
  </si>
  <si>
    <t>86TBA3185:0</t>
  </si>
  <si>
    <t>21:0134:000885</t>
  </si>
  <si>
    <t>21:0078:002319</t>
  </si>
  <si>
    <t>21:0078:002319:0001:0002:00</t>
  </si>
  <si>
    <t>86TBA3186:0</t>
  </si>
  <si>
    <t>21:0134:000886</t>
  </si>
  <si>
    <t>21:0078:002320</t>
  </si>
  <si>
    <t>21:0078:002320:0001:0002:00</t>
  </si>
  <si>
    <t>82KY 0082:0</t>
  </si>
  <si>
    <t>21:0134:000887</t>
  </si>
  <si>
    <t>21:0078:000046</t>
  </si>
  <si>
    <t>21:0078:000046:0001:0002:00</t>
  </si>
  <si>
    <t>83BZA0190:0</t>
  </si>
  <si>
    <t>21:0134:000888</t>
  </si>
  <si>
    <t>21:0078:000316</t>
  </si>
  <si>
    <t>21:0078:000316:0001:0002:00</t>
  </si>
  <si>
    <t>86TBA3187:0</t>
  </si>
  <si>
    <t>21:0134:000889</t>
  </si>
  <si>
    <t>21:0078:002321</t>
  </si>
  <si>
    <t>21:0078:002321:0001:0002:00</t>
  </si>
  <si>
    <t>86TBA3188:0</t>
  </si>
  <si>
    <t>21:0134:000890</t>
  </si>
  <si>
    <t>21:0078:002322</t>
  </si>
  <si>
    <t>21:0078:002322:0001:0002:00</t>
  </si>
  <si>
    <t>86TBA3189:0</t>
  </si>
  <si>
    <t>21:0134:000891</t>
  </si>
  <si>
    <t>21:0078:002323</t>
  </si>
  <si>
    <t>21:0078:002323:0001:0002:00</t>
  </si>
  <si>
    <t>86TBA3192:0</t>
  </si>
  <si>
    <t>21:0134:000892</t>
  </si>
  <si>
    <t>21:0078:002326</t>
  </si>
  <si>
    <t>21:0078:002326:0001:0002:00</t>
  </si>
  <si>
    <t>86TBA3194:0</t>
  </si>
  <si>
    <t>21:0134:000893</t>
  </si>
  <si>
    <t>21:0078:002328</t>
  </si>
  <si>
    <t>21:0078:002328:0001:0002:00</t>
  </si>
  <si>
    <t>86TBA3195:0</t>
  </si>
  <si>
    <t>21:0134:000894</t>
  </si>
  <si>
    <t>21:0078:002329</t>
  </si>
  <si>
    <t>21:0078:002329:0001:0002:00</t>
  </si>
  <si>
    <t>86TBA3205:0</t>
  </si>
  <si>
    <t>21:0134:000895</t>
  </si>
  <si>
    <t>21:0078:002331</t>
  </si>
  <si>
    <t>21:0078:002331:0001:0002:00</t>
  </si>
  <si>
    <t>86TBA3206:0</t>
  </si>
  <si>
    <t>21:0134:000896</t>
  </si>
  <si>
    <t>21:0078:002332</t>
  </si>
  <si>
    <t>21:0078:002332:0001:0002:00</t>
  </si>
  <si>
    <t>86TBA3209:0</t>
  </si>
  <si>
    <t>21:0134:000897</t>
  </si>
  <si>
    <t>21:0078:002334</t>
  </si>
  <si>
    <t>21:0078:002334:0001:0002:00</t>
  </si>
  <si>
    <t>86TBA3211:0</t>
  </si>
  <si>
    <t>21:0134:000898</t>
  </si>
  <si>
    <t>21:0078:002336</t>
  </si>
  <si>
    <t>21:0078:002336:0001:0002:00</t>
  </si>
  <si>
    <t>83BZA0192:0</t>
  </si>
  <si>
    <t>21:0134:000899</t>
  </si>
  <si>
    <t>21:0078:000317</t>
  </si>
  <si>
    <t>21:0078:000317:0001:0002:00</t>
  </si>
  <si>
    <t>86TBA3212:0</t>
  </si>
  <si>
    <t>21:0134:000900</t>
  </si>
  <si>
    <t>21:0078:002337</t>
  </si>
  <si>
    <t>21:0078:002337:0001:0002:00</t>
  </si>
  <si>
    <t>86TBA3213:0</t>
  </si>
  <si>
    <t>21:0134:000901</t>
  </si>
  <si>
    <t>21:0078:002338</t>
  </si>
  <si>
    <t>21:0078:002338:0001:0002:00</t>
  </si>
  <si>
    <t>86TBA3214:0</t>
  </si>
  <si>
    <t>21:0134:000902</t>
  </si>
  <si>
    <t>21:0078:002339</t>
  </si>
  <si>
    <t>21:0078:002339:0001:0002:00</t>
  </si>
  <si>
    <t>86TBA3215:0</t>
  </si>
  <si>
    <t>21:0134:000903</t>
  </si>
  <si>
    <t>21:0078:002340</t>
  </si>
  <si>
    <t>21:0078:002340:0001:0002:00</t>
  </si>
  <si>
    <t>86TBA3216:0</t>
  </si>
  <si>
    <t>21:0134:000904</t>
  </si>
  <si>
    <t>21:0078:002341</t>
  </si>
  <si>
    <t>21:0078:002341:0001:0002:00</t>
  </si>
  <si>
    <t>86TBA3218:0</t>
  </si>
  <si>
    <t>21:0134:000905</t>
  </si>
  <si>
    <t>21:0078:002343</t>
  </si>
  <si>
    <t>21:0078:002343:0001:0002:00</t>
  </si>
  <si>
    <t>86TBA3220:0</t>
  </si>
  <si>
    <t>21:0134:000906</t>
  </si>
  <si>
    <t>21:0078:002344</t>
  </si>
  <si>
    <t>21:0078:002344:0001:0002:00</t>
  </si>
  <si>
    <t>86TBA3221:0</t>
  </si>
  <si>
    <t>21:0134:000907</t>
  </si>
  <si>
    <t>21:0078:002345</t>
  </si>
  <si>
    <t>21:0078:002345:0001:0002:00</t>
  </si>
  <si>
    <t>86TBA3223:0</t>
  </si>
  <si>
    <t>21:0134:000908</t>
  </si>
  <si>
    <t>21:0078:002346</t>
  </si>
  <si>
    <t>21:0078:002346:0001:0002:00</t>
  </si>
  <si>
    <t>86TBA3224:0</t>
  </si>
  <si>
    <t>21:0134:000909</t>
  </si>
  <si>
    <t>21:0078:002347</t>
  </si>
  <si>
    <t>21:0078:002347:0001:0002:00</t>
  </si>
  <si>
    <t>83BZA0193:0</t>
  </si>
  <si>
    <t>21:0134:000910</t>
  </si>
  <si>
    <t>21:0078:000318</t>
  </si>
  <si>
    <t>21:0078:000318:0001:0002:00</t>
  </si>
  <si>
    <t>86TBA3234:0</t>
  </si>
  <si>
    <t>21:0134:000911</t>
  </si>
  <si>
    <t>21:0078:002348</t>
  </si>
  <si>
    <t>21:0078:002348:0001:0002:00</t>
  </si>
  <si>
    <t>86TBA3241:0</t>
  </si>
  <si>
    <t>21:0134:000912</t>
  </si>
  <si>
    <t>21:0078:002349</t>
  </si>
  <si>
    <t>21:0078:002349:0001:0002:00</t>
  </si>
  <si>
    <t>86TBA3242:1</t>
  </si>
  <si>
    <t>21:0134:000913</t>
  </si>
  <si>
    <t>21:0078:002350</t>
  </si>
  <si>
    <t>21:0078:002350:0001:0002:01</t>
  </si>
  <si>
    <t>86TBA3243:0</t>
  </si>
  <si>
    <t>21:0134:000914</t>
  </si>
  <si>
    <t>21:0078:002351</t>
  </si>
  <si>
    <t>21:0078:002351:0001:0002:00</t>
  </si>
  <si>
    <t>86TBA3244:0</t>
  </si>
  <si>
    <t>21:0134:000915</t>
  </si>
  <si>
    <t>21:0078:002352</t>
  </si>
  <si>
    <t>21:0078:002352:0001:0002:00</t>
  </si>
  <si>
    <t>86TBA3245:0</t>
  </si>
  <si>
    <t>21:0134:000916</t>
  </si>
  <si>
    <t>21:0078:002353</t>
  </si>
  <si>
    <t>21:0078:002353:0001:0002:00</t>
  </si>
  <si>
    <t>86TBA3246:0</t>
  </si>
  <si>
    <t>21:0134:000917</t>
  </si>
  <si>
    <t>21:0078:002354</t>
  </si>
  <si>
    <t>21:0078:002354:0001:0002:00</t>
  </si>
  <si>
    <t>86TBA3247:0</t>
  </si>
  <si>
    <t>21:0134:000918</t>
  </si>
  <si>
    <t>21:0078:002355</t>
  </si>
  <si>
    <t>21:0078:002355:0001:0002:00</t>
  </si>
  <si>
    <t>86TBA3248:0</t>
  </si>
  <si>
    <t>21:0134:000919</t>
  </si>
  <si>
    <t>21:0078:002356</t>
  </si>
  <si>
    <t>21:0078:002356:0001:0002:00</t>
  </si>
  <si>
    <t>87BZA0066:0</t>
  </si>
  <si>
    <t>21:0134:000920</t>
  </si>
  <si>
    <t>21:0078:002386</t>
  </si>
  <si>
    <t>21:0078:002386:0001:0002:00</t>
  </si>
  <si>
    <t>83BZA0194:0</t>
  </si>
  <si>
    <t>21:0134:000921</t>
  </si>
  <si>
    <t>21:0078:000319</t>
  </si>
  <si>
    <t>21:0078:000319:0001:0002:00</t>
  </si>
  <si>
    <t>87BZA0073:0</t>
  </si>
  <si>
    <t>21:0134:000922</t>
  </si>
  <si>
    <t>21:0078:002387</t>
  </si>
  <si>
    <t>21:0078:002387:0001:0002:00</t>
  </si>
  <si>
    <t>87BZA0074:0</t>
  </si>
  <si>
    <t>21:0134:000923</t>
  </si>
  <si>
    <t>21:0078:002388</t>
  </si>
  <si>
    <t>21:0078:002388:0001:0002:00</t>
  </si>
  <si>
    <t>87BZA0076:0</t>
  </si>
  <si>
    <t>21:0134:000924</t>
  </si>
  <si>
    <t>21:0078:002389</t>
  </si>
  <si>
    <t>21:0078:002389:0001:0002:00</t>
  </si>
  <si>
    <t>87BZA0079:0</t>
  </si>
  <si>
    <t>21:0134:000925</t>
  </si>
  <si>
    <t>21:0078:002390</t>
  </si>
  <si>
    <t>21:0078:002390:0001:0002:00</t>
  </si>
  <si>
    <t>87BZA0081:0</t>
  </si>
  <si>
    <t>21:0134:000926</t>
  </si>
  <si>
    <t>21:0078:002391</t>
  </si>
  <si>
    <t>21:0078:002391:0001:0002:00</t>
  </si>
  <si>
    <t>87BZA0083:0</t>
  </si>
  <si>
    <t>21:0134:000927</t>
  </si>
  <si>
    <t>21:0078:002392</t>
  </si>
  <si>
    <t>21:0078:002392:0001:0002:00</t>
  </si>
  <si>
    <t>87BZA0086:0</t>
  </si>
  <si>
    <t>21:0134:000928</t>
  </si>
  <si>
    <t>21:0078:002393</t>
  </si>
  <si>
    <t>21:0078:002393:0001:0002:00</t>
  </si>
  <si>
    <t>87BZA0088:0</t>
  </si>
  <si>
    <t>21:0134:000929</t>
  </si>
  <si>
    <t>21:0078:002394</t>
  </si>
  <si>
    <t>21:0078:002394:0001:0002:00</t>
  </si>
  <si>
    <t>87BZA0101A:0</t>
  </si>
  <si>
    <t>21:0134:000930</t>
  </si>
  <si>
    <t>21:0078:002395</t>
  </si>
  <si>
    <t>21:0078:002395:0001:0002:00</t>
  </si>
  <si>
    <t>87BZA0119:0</t>
  </si>
  <si>
    <t>21:0134:000931</t>
  </si>
  <si>
    <t>21:0078:002397</t>
  </si>
  <si>
    <t>21:0078:002397:0001:0002:00</t>
  </si>
  <si>
    <t>83BZA0195:0</t>
  </si>
  <si>
    <t>21:0134:000932</t>
  </si>
  <si>
    <t>21:0078:000320</t>
  </si>
  <si>
    <t>21:0078:000320:0001:0002:00</t>
  </si>
  <si>
    <t>87BZA0125:0</t>
  </si>
  <si>
    <t>21:0134:000933</t>
  </si>
  <si>
    <t>21:0078:002398</t>
  </si>
  <si>
    <t>21:0078:002398:0001:0002:00</t>
  </si>
  <si>
    <t>87BZA0126:0</t>
  </si>
  <si>
    <t>21:0134:000934</t>
  </si>
  <si>
    <t>21:0078:002399</t>
  </si>
  <si>
    <t>21:0078:002399:0001:0002:00</t>
  </si>
  <si>
    <t>87BZA0127:0</t>
  </si>
  <si>
    <t>21:0134:000935</t>
  </si>
  <si>
    <t>21:0078:002400</t>
  </si>
  <si>
    <t>21:0078:002400:0001:0002:00</t>
  </si>
  <si>
    <t>87BZA0128:1</t>
  </si>
  <si>
    <t>21:0134:000936</t>
  </si>
  <si>
    <t>21:0078:002401</t>
  </si>
  <si>
    <t>21:0078:002401:0001:0002:01</t>
  </si>
  <si>
    <t>87BZA0129:0</t>
  </si>
  <si>
    <t>21:0134:000937</t>
  </si>
  <si>
    <t>21:0078:002402</t>
  </si>
  <si>
    <t>21:0078:002402:0001:0002:00</t>
  </si>
  <si>
    <t>87BZA0134:0</t>
  </si>
  <si>
    <t>21:0134:000938</t>
  </si>
  <si>
    <t>21:0078:002403</t>
  </si>
  <si>
    <t>21:0078:002403:0001:0002:00</t>
  </si>
  <si>
    <t>87BZA0136:1</t>
  </si>
  <si>
    <t>21:0134:000939</t>
  </si>
  <si>
    <t>21:0078:002405</t>
  </si>
  <si>
    <t>21:0078:002405:0001:0002:01</t>
  </si>
  <si>
    <t>87BZA0137:0</t>
  </si>
  <si>
    <t>21:0134:000940</t>
  </si>
  <si>
    <t>21:0078:002406</t>
  </si>
  <si>
    <t>21:0078:002406:0001:0002:00</t>
  </si>
  <si>
    <t>87BZA0138:1</t>
  </si>
  <si>
    <t>21:0134:000941</t>
  </si>
  <si>
    <t>21:0078:002407</t>
  </si>
  <si>
    <t>21:0078:002407:0001:0002:01</t>
  </si>
  <si>
    <t>87BZA0139:0</t>
  </si>
  <si>
    <t>21:0134:000942</t>
  </si>
  <si>
    <t>21:0078:002408</t>
  </si>
  <si>
    <t>21:0078:002408:0001:0002:00</t>
  </si>
  <si>
    <t>83BZA0196:1</t>
  </si>
  <si>
    <t>21:0134:000943</t>
  </si>
  <si>
    <t>21:0078:000321</t>
  </si>
  <si>
    <t>21:0078:000321:0001:0002:01</t>
  </si>
  <si>
    <t>87BZA0150:0</t>
  </si>
  <si>
    <t>21:0134:000944</t>
  </si>
  <si>
    <t>21:0078:002410</t>
  </si>
  <si>
    <t>21:0078:002410:0001:0002:00</t>
  </si>
  <si>
    <t>87BZA0151:0</t>
  </si>
  <si>
    <t>21:0134:000945</t>
  </si>
  <si>
    <t>21:0078:002411</t>
  </si>
  <si>
    <t>21:0078:002411:0001:0002:00</t>
  </si>
  <si>
    <t>87BZA0155:0</t>
  </si>
  <si>
    <t>21:0134:000946</t>
  </si>
  <si>
    <t>21:0078:002415</t>
  </si>
  <si>
    <t>21:0078:002415:0001:0002:00</t>
  </si>
  <si>
    <t>87BZA0156:0</t>
  </si>
  <si>
    <t>21:0134:000947</t>
  </si>
  <si>
    <t>21:0078:002416</t>
  </si>
  <si>
    <t>21:0078:002416:0001:0002:00</t>
  </si>
  <si>
    <t>87BZA0158:0</t>
  </si>
  <si>
    <t>21:0134:000948</t>
  </si>
  <si>
    <t>21:0078:002417</t>
  </si>
  <si>
    <t>21:0078:002417:0001:0002:00</t>
  </si>
  <si>
    <t>87BZA0164:0</t>
  </si>
  <si>
    <t>21:0134:000949</t>
  </si>
  <si>
    <t>21:0078:002418</t>
  </si>
  <si>
    <t>21:0078:002418:0001:0002:00</t>
  </si>
  <si>
    <t>87BZA0165:0</t>
  </si>
  <si>
    <t>21:0134:000950</t>
  </si>
  <si>
    <t>21:0078:002419</t>
  </si>
  <si>
    <t>21:0078:002419:0001:0002:00</t>
  </si>
  <si>
    <t>87BZA0167:0</t>
  </si>
  <si>
    <t>21:0134:000951</t>
  </si>
  <si>
    <t>21:0078:002420</t>
  </si>
  <si>
    <t>21:0078:002420:0001:0002:00</t>
  </si>
  <si>
    <t>87BZA0168:0</t>
  </si>
  <si>
    <t>21:0134:000952</t>
  </si>
  <si>
    <t>21:0078:002421</t>
  </si>
  <si>
    <t>21:0078:002421:0001:0002:00</t>
  </si>
  <si>
    <t>87BZA0170:1</t>
  </si>
  <si>
    <t>21:0134:000953</t>
  </si>
  <si>
    <t>21:0078:002422</t>
  </si>
  <si>
    <t>21:0078:002422:0001:0002:01</t>
  </si>
  <si>
    <t>83BZA0197:0</t>
  </si>
  <si>
    <t>21:0134:000954</t>
  </si>
  <si>
    <t>21:0078:000322</t>
  </si>
  <si>
    <t>21:0078:000322:0001:0002:00</t>
  </si>
  <si>
    <t>87BZA0171:0</t>
  </si>
  <si>
    <t>21:0134:000955</t>
  </si>
  <si>
    <t>21:0078:002423</t>
  </si>
  <si>
    <t>21:0078:002423:0001:0002:00</t>
  </si>
  <si>
    <t>87BZA0172:0</t>
  </si>
  <si>
    <t>21:0134:000956</t>
  </si>
  <si>
    <t>21:0078:002424</t>
  </si>
  <si>
    <t>21:0078:002424:0001:0002:00</t>
  </si>
  <si>
    <t>87BZA0173:0</t>
  </si>
  <si>
    <t>21:0134:000957</t>
  </si>
  <si>
    <t>21:0078:002425</t>
  </si>
  <si>
    <t>21:0078:002425:0001:0002:00</t>
  </si>
  <si>
    <t>87BZA0174:0</t>
  </si>
  <si>
    <t>21:0134:000958</t>
  </si>
  <si>
    <t>21:0078:002426</t>
  </si>
  <si>
    <t>21:0078:002426:0001:0002:00</t>
  </si>
  <si>
    <t>87BZA0175:0</t>
  </si>
  <si>
    <t>21:0134:000959</t>
  </si>
  <si>
    <t>21:0078:002427</t>
  </si>
  <si>
    <t>21:0078:002427:0001:0002:00</t>
  </si>
  <si>
    <t>87BZA0203:0</t>
  </si>
  <si>
    <t>21:0134:000960</t>
  </si>
  <si>
    <t>21:0078:002428</t>
  </si>
  <si>
    <t>21:0078:002428:0001:0002:00</t>
  </si>
  <si>
    <t>87BZA0231:0</t>
  </si>
  <si>
    <t>21:0134:000961</t>
  </si>
  <si>
    <t>21:0078:002429</t>
  </si>
  <si>
    <t>21:0078:002429:0001:0002:00</t>
  </si>
  <si>
    <t>87BZA0232:1</t>
  </si>
  <si>
    <t>21:0134:000962</t>
  </si>
  <si>
    <t>21:0078:002430</t>
  </si>
  <si>
    <t>21:0078:002430:0001:0002:01</t>
  </si>
  <si>
    <t>87BZA0233:0</t>
  </si>
  <si>
    <t>21:0134:000963</t>
  </si>
  <si>
    <t>21:0078:002431</t>
  </si>
  <si>
    <t>21:0078:002431:0001:0002:00</t>
  </si>
  <si>
    <t>87BZA0234:0</t>
  </si>
  <si>
    <t>21:0134:000964</t>
  </si>
  <si>
    <t>21:0078:002432</t>
  </si>
  <si>
    <t>21:0078:002432:0001:0002:00</t>
  </si>
  <si>
    <t>83BZA0199:0</t>
  </si>
  <si>
    <t>21:0134:000965</t>
  </si>
  <si>
    <t>21:0078:000323</t>
  </si>
  <si>
    <t>21:0078:000323:0001:0002:00</t>
  </si>
  <si>
    <t>87BZA0235:0</t>
  </si>
  <si>
    <t>21:0134:000966</t>
  </si>
  <si>
    <t>21:0078:002433</t>
  </si>
  <si>
    <t>21:0078:002433:0001:0002:00</t>
  </si>
  <si>
    <t>87BZA0236:0</t>
  </si>
  <si>
    <t>21:0134:000967</t>
  </si>
  <si>
    <t>21:0078:002434</t>
  </si>
  <si>
    <t>21:0078:002434:0001:0002:00</t>
  </si>
  <si>
    <t>87BZA0263:0</t>
  </si>
  <si>
    <t>21:0134:000968</t>
  </si>
  <si>
    <t>21:0078:002437</t>
  </si>
  <si>
    <t>21:0078:002437:0001:0002:00</t>
  </si>
  <si>
    <t>87BZA0264:0</t>
  </si>
  <si>
    <t>21:0134:000969</t>
  </si>
  <si>
    <t>21:0078:002438</t>
  </si>
  <si>
    <t>21:0078:002438:0001:0002:00</t>
  </si>
  <si>
    <t>87BZA0265:0</t>
  </si>
  <si>
    <t>21:0134:000970</t>
  </si>
  <si>
    <t>21:0078:002439</t>
  </si>
  <si>
    <t>21:0078:002439:0001:0002:00</t>
  </si>
  <si>
    <t>87BZA0266:0</t>
  </si>
  <si>
    <t>21:0134:000971</t>
  </si>
  <si>
    <t>21:0078:002440</t>
  </si>
  <si>
    <t>21:0078:002440:0001:0002:00</t>
  </si>
  <si>
    <t>87BZA0267:0</t>
  </si>
  <si>
    <t>21:0134:000972</t>
  </si>
  <si>
    <t>21:0078:002441</t>
  </si>
  <si>
    <t>21:0078:002441:0001:0002:00</t>
  </si>
  <si>
    <t>87BZA0268:0</t>
  </si>
  <si>
    <t>21:0134:000973</t>
  </si>
  <si>
    <t>21:0078:002442</t>
  </si>
  <si>
    <t>21:0078:002442:0001:0002:00</t>
  </si>
  <si>
    <t>87BZA0270:0</t>
  </si>
  <si>
    <t>21:0134:000974</t>
  </si>
  <si>
    <t>21:0078:002443</t>
  </si>
  <si>
    <t>21:0078:002443:0001:0002:00</t>
  </si>
  <si>
    <t>87BZA0271:0</t>
  </si>
  <si>
    <t>21:0134:000975</t>
  </si>
  <si>
    <t>21:0078:002444</t>
  </si>
  <si>
    <t>21:0078:002444:0001:0002:00</t>
  </si>
  <si>
    <t>83BZA0200:0</t>
  </si>
  <si>
    <t>21:0134:000976</t>
  </si>
  <si>
    <t>21:0078:000324</t>
  </si>
  <si>
    <t>21:0078:000324:0001:0002:00</t>
  </si>
  <si>
    <t>87BZA0272:0</t>
  </si>
  <si>
    <t>21:0134:000977</t>
  </si>
  <si>
    <t>21:0078:002445</t>
  </si>
  <si>
    <t>21:0078:002445:0001:0002:00</t>
  </si>
  <si>
    <t>87BZA0274:1</t>
  </si>
  <si>
    <t>21:0134:000978</t>
  </si>
  <si>
    <t>21:0078:002446</t>
  </si>
  <si>
    <t>21:0078:002446:0001:0002:01</t>
  </si>
  <si>
    <t>87BZA0275:0</t>
  </si>
  <si>
    <t>21:0134:000979</t>
  </si>
  <si>
    <t>21:0078:002447</t>
  </si>
  <si>
    <t>21:0078:002447:0001:0002:00</t>
  </si>
  <si>
    <t>87BZA0277:0</t>
  </si>
  <si>
    <t>21:0134:000980</t>
  </si>
  <si>
    <t>21:0078:002448</t>
  </si>
  <si>
    <t>21:0078:002448:0001:0002:00</t>
  </si>
  <si>
    <t>87BZA0278:1</t>
  </si>
  <si>
    <t>21:0134:000981</t>
  </si>
  <si>
    <t>21:0078:002449</t>
  </si>
  <si>
    <t>21:0078:002449:0001:0002:01</t>
  </si>
  <si>
    <t>87BZA0279:0</t>
  </si>
  <si>
    <t>21:0134:000982</t>
  </si>
  <si>
    <t>21:0078:002450</t>
  </si>
  <si>
    <t>21:0078:002450:0001:0002:00</t>
  </si>
  <si>
    <t>87BZA0289:0</t>
  </si>
  <si>
    <t>21:0134:000983</t>
  </si>
  <si>
    <t>21:0078:002451</t>
  </si>
  <si>
    <t>21:0078:002451:0001:0002:00</t>
  </si>
  <si>
    <t>87BZA0290:0</t>
  </si>
  <si>
    <t>21:0134:000984</t>
  </si>
  <si>
    <t>21:0078:002451:0002:0002:00</t>
  </si>
  <si>
    <t>87BZA0291C:0</t>
  </si>
  <si>
    <t>21:0134:000985</t>
  </si>
  <si>
    <t>21:0078:002452</t>
  </si>
  <si>
    <t>21:0078:002452:0001:0002:00</t>
  </si>
  <si>
    <t>87BZA0292:0</t>
  </si>
  <si>
    <t>21:0134:000986</t>
  </si>
  <si>
    <t>21:0078:002453</t>
  </si>
  <si>
    <t>21:0078:002453:0001:0002:00</t>
  </si>
  <si>
    <t>83BZA0201:0</t>
  </si>
  <si>
    <t>21:0134:000987</t>
  </si>
  <si>
    <t>21:0078:000325</t>
  </si>
  <si>
    <t>21:0078:000325:0001:0002:00</t>
  </si>
  <si>
    <t>87BZA0293:1</t>
  </si>
  <si>
    <t>21:0134:000988</t>
  </si>
  <si>
    <t>21:0078:002454</t>
  </si>
  <si>
    <t>21:0078:002454:0001:0002:01</t>
  </si>
  <si>
    <t>87BZA0294:0</t>
  </si>
  <si>
    <t>21:0134:000989</t>
  </si>
  <si>
    <t>21:0078:002455</t>
  </si>
  <si>
    <t>21:0078:002455:0001:0002:00</t>
  </si>
  <si>
    <t>87BZA0295:1</t>
  </si>
  <si>
    <t>21:0134:000990</t>
  </si>
  <si>
    <t>21:0078:002456</t>
  </si>
  <si>
    <t>21:0078:002456:0001:0002:01</t>
  </si>
  <si>
    <t>87BZA0296:0</t>
  </si>
  <si>
    <t>21:0134:000991</t>
  </si>
  <si>
    <t>21:0078:002457</t>
  </si>
  <si>
    <t>21:0078:002457:0001:0002:00</t>
  </si>
  <si>
    <t>87BZA1021:0</t>
  </si>
  <si>
    <t>21:0134:000992</t>
  </si>
  <si>
    <t>21:0078:002458</t>
  </si>
  <si>
    <t>21:0078:002458:0001:0002:00</t>
  </si>
  <si>
    <t>87BZA1024:0</t>
  </si>
  <si>
    <t>21:0134:000993</t>
  </si>
  <si>
    <t>21:0078:002459</t>
  </si>
  <si>
    <t>21:0078:002459:0001:0002:00</t>
  </si>
  <si>
    <t>87BZA1032:0</t>
  </si>
  <si>
    <t>21:0134:000994</t>
  </si>
  <si>
    <t>21:0078:002460</t>
  </si>
  <si>
    <t>21:0078:002460:0001:0002:00</t>
  </si>
  <si>
    <t>87BZA1036:0</t>
  </si>
  <si>
    <t>21:0134:000995</t>
  </si>
  <si>
    <t>21:0078:002461</t>
  </si>
  <si>
    <t>21:0078:002461:0001:0002:00</t>
  </si>
  <si>
    <t>87BZA1037:0</t>
  </si>
  <si>
    <t>21:0134:000996</t>
  </si>
  <si>
    <t>21:0078:002462</t>
  </si>
  <si>
    <t>21:0078:002462:0001:0002:00</t>
  </si>
  <si>
    <t>87BZA1041:0</t>
  </si>
  <si>
    <t>21:0134:000997</t>
  </si>
  <si>
    <t>21:0078:002463</t>
  </si>
  <si>
    <t>21:0078:002463:0001:0002:00</t>
  </si>
  <si>
    <t>82KY 0084:0</t>
  </si>
  <si>
    <t>21:0134:000998</t>
  </si>
  <si>
    <t>21:0078:000048</t>
  </si>
  <si>
    <t>21:0078:000048:0001:0002:00</t>
  </si>
  <si>
    <t>83BZA0202:1</t>
  </si>
  <si>
    <t>21:0134:000999</t>
  </si>
  <si>
    <t>21:0078:000326</t>
  </si>
  <si>
    <t>21:0078:000326:0001:0002:01</t>
  </si>
  <si>
    <t>87BZA1044:0</t>
  </si>
  <si>
    <t>21:0134:001000</t>
  </si>
  <si>
    <t>21:0078:002464</t>
  </si>
  <si>
    <t>21:0078:002464:0001:0002:00</t>
  </si>
  <si>
    <t>87BZA1046:0</t>
  </si>
  <si>
    <t>21:0134:001001</t>
  </si>
  <si>
    <t>21:0078:002465</t>
  </si>
  <si>
    <t>21:0078:002465:0001:0002:00</t>
  </si>
  <si>
    <t>87BZA1052:0</t>
  </si>
  <si>
    <t>21:0134:001002</t>
  </si>
  <si>
    <t>21:0078:002466</t>
  </si>
  <si>
    <t>21:0078:002466:0001:0002:00</t>
  </si>
  <si>
    <t>87BZA1056:0</t>
  </si>
  <si>
    <t>21:0134:001003</t>
  </si>
  <si>
    <t>21:0078:002467</t>
  </si>
  <si>
    <t>21:0078:002467:0001:0002:00</t>
  </si>
  <si>
    <t>87BZA1059:0</t>
  </si>
  <si>
    <t>21:0134:001004</t>
  </si>
  <si>
    <t>21:0078:002468</t>
  </si>
  <si>
    <t>21:0078:002468:0001:0002:00</t>
  </si>
  <si>
    <t>87BZA1070:0</t>
  </si>
  <si>
    <t>21:0134:001005</t>
  </si>
  <si>
    <t>21:0078:002469</t>
  </si>
  <si>
    <t>21:0078:002469:0001:0002:00</t>
  </si>
  <si>
    <t>87BZA1077:0</t>
  </si>
  <si>
    <t>21:0134:001006</t>
  </si>
  <si>
    <t>21:0078:002471</t>
  </si>
  <si>
    <t>21:0078:002471:0001:0002:00</t>
  </si>
  <si>
    <t>87BZA1078:0</t>
  </si>
  <si>
    <t>21:0134:001007</t>
  </si>
  <si>
    <t>21:0078:002472</t>
  </si>
  <si>
    <t>21:0078:002472:0001:0002:00</t>
  </si>
  <si>
    <t>87BZA1080:0</t>
  </si>
  <si>
    <t>21:0134:001008</t>
  </si>
  <si>
    <t>21:0078:002473</t>
  </si>
  <si>
    <t>21:0078:002473:0001:0002:00</t>
  </si>
  <si>
    <t>83BZA0203:0</t>
  </si>
  <si>
    <t>21:0134:001009</t>
  </si>
  <si>
    <t>21:0078:000327</t>
  </si>
  <si>
    <t>21:0078:000327:0001:0002:00</t>
  </si>
  <si>
    <t>87BZA1081:0</t>
  </si>
  <si>
    <t>21:0134:001010</t>
  </si>
  <si>
    <t>21:0078:002474</t>
  </si>
  <si>
    <t>21:0078:002474:0001:0002:00</t>
  </si>
  <si>
    <t>87BZA1082:0</t>
  </si>
  <si>
    <t>21:0134:001011</t>
  </si>
  <si>
    <t>21:0078:002475</t>
  </si>
  <si>
    <t>21:0078:002475:0001:0002:00</t>
  </si>
  <si>
    <t>87BZA1091:0</t>
  </si>
  <si>
    <t>21:0134:001012</t>
  </si>
  <si>
    <t>21:0078:002476</t>
  </si>
  <si>
    <t>21:0078:002476:0001:0002:00</t>
  </si>
  <si>
    <t>87BZA1092:0</t>
  </si>
  <si>
    <t>21:0134:001013</t>
  </si>
  <si>
    <t>21:0078:002477</t>
  </si>
  <si>
    <t>21:0078:002477:0001:0002:00</t>
  </si>
  <si>
    <t>87BZA1093:0</t>
  </si>
  <si>
    <t>21:0134:001014</t>
  </si>
  <si>
    <t>21:0078:002478</t>
  </si>
  <si>
    <t>21:0078:002478:0001:0002:00</t>
  </si>
  <si>
    <t>87BZA1094:0</t>
  </si>
  <si>
    <t>21:0134:001015</t>
  </si>
  <si>
    <t>21:0078:002479</t>
  </si>
  <si>
    <t>21:0078:002479:0001:0002:00</t>
  </si>
  <si>
    <t>87BZA1095:0</t>
  </si>
  <si>
    <t>21:0134:001016</t>
  </si>
  <si>
    <t>21:0078:002480</t>
  </si>
  <si>
    <t>21:0078:002480:0001:0002:00</t>
  </si>
  <si>
    <t>87BZA1097:0</t>
  </si>
  <si>
    <t>21:0134:001017</t>
  </si>
  <si>
    <t>21:0078:002481</t>
  </si>
  <si>
    <t>21:0078:002481:0001:0002:00</t>
  </si>
  <si>
    <t>87BZA1098:0</t>
  </si>
  <si>
    <t>21:0134:001018</t>
  </si>
  <si>
    <t>21:0078:002482</t>
  </si>
  <si>
    <t>21:0078:002482:0001:0002:00</t>
  </si>
  <si>
    <t>87BZA1099:0</t>
  </si>
  <si>
    <t>21:0134:001019</t>
  </si>
  <si>
    <t>21:0078:002483</t>
  </si>
  <si>
    <t>21:0078:002483:0001:0002:00</t>
  </si>
  <si>
    <t>83BZA0204:0</t>
  </si>
  <si>
    <t>21:0134:001020</t>
  </si>
  <si>
    <t>21:0078:000328</t>
  </si>
  <si>
    <t>21:0078:000328:0001:0002:00</t>
  </si>
  <si>
    <t>87BZA1100:0</t>
  </si>
  <si>
    <t>21:0134:001021</t>
  </si>
  <si>
    <t>21:0078:002484</t>
  </si>
  <si>
    <t>21:0078:002484:0001:0002:00</t>
  </si>
  <si>
    <t>87BZA1101:0</t>
  </si>
  <si>
    <t>21:0134:001022</t>
  </si>
  <si>
    <t>21:0078:002485</t>
  </si>
  <si>
    <t>21:0078:002485:0001:0002:00</t>
  </si>
  <si>
    <t>87KY 0001:0</t>
  </si>
  <si>
    <t>21:0134:001023</t>
  </si>
  <si>
    <t>21:0078:002486</t>
  </si>
  <si>
    <t>21:0078:002486:0001:0002:00</t>
  </si>
  <si>
    <t>87KY 0002:0</t>
  </si>
  <si>
    <t>21:0134:001024</t>
  </si>
  <si>
    <t>21:0078:002487</t>
  </si>
  <si>
    <t>21:0078:002487:0001:0002:00</t>
  </si>
  <si>
    <t>87KY 0003:0</t>
  </si>
  <si>
    <t>21:0134:001025</t>
  </si>
  <si>
    <t>21:0078:002488</t>
  </si>
  <si>
    <t>21:0078:002488:0001:0002:00</t>
  </si>
  <si>
    <t>87KY 0004:0</t>
  </si>
  <si>
    <t>21:0134:001026</t>
  </si>
  <si>
    <t>21:0078:002489</t>
  </si>
  <si>
    <t>21:0078:002489:0001:0002:00</t>
  </si>
  <si>
    <t>87KY 0005:0</t>
  </si>
  <si>
    <t>21:0134:001027</t>
  </si>
  <si>
    <t>21:0078:002490</t>
  </si>
  <si>
    <t>21:0078:002490:0001:0002:00</t>
  </si>
  <si>
    <t>87KY 0006:0</t>
  </si>
  <si>
    <t>21:0134:001028</t>
  </si>
  <si>
    <t>21:0078:002491</t>
  </si>
  <si>
    <t>21:0078:002491:0001:0002:00</t>
  </si>
  <si>
    <t>87TBA1001:0</t>
  </si>
  <si>
    <t>21:0134:001029</t>
  </si>
  <si>
    <t>21:0078:002492</t>
  </si>
  <si>
    <t>21:0078:002492:0001:0002:00</t>
  </si>
  <si>
    <t>87TBA1002:0</t>
  </si>
  <si>
    <t>21:0134:001030</t>
  </si>
  <si>
    <t>21:0078:002493</t>
  </si>
  <si>
    <t>21:0078:002493:0001:0002:00</t>
  </si>
  <si>
    <t>83BZA0205:0</t>
  </si>
  <si>
    <t>21:0134:001031</t>
  </si>
  <si>
    <t>21:0078:000329</t>
  </si>
  <si>
    <t>21:0078:000329:0001:0002:00</t>
  </si>
  <si>
    <t>87TBA1003:0</t>
  </si>
  <si>
    <t>21:0134:001032</t>
  </si>
  <si>
    <t>21:0078:002494</t>
  </si>
  <si>
    <t>21:0078:002494:0001:0002:00</t>
  </si>
  <si>
    <t>87TBA1004:0</t>
  </si>
  <si>
    <t>21:0134:001033</t>
  </si>
  <si>
    <t>21:0078:002495</t>
  </si>
  <si>
    <t>21:0078:002495:0001:0002:00</t>
  </si>
  <si>
    <t>87TBA1005:0</t>
  </si>
  <si>
    <t>21:0134:001034</t>
  </si>
  <si>
    <t>21:0078:002496</t>
  </si>
  <si>
    <t>21:0078:002496:0001:0002:00</t>
  </si>
  <si>
    <t>87TBA1006:0</t>
  </si>
  <si>
    <t>21:0134:001035</t>
  </si>
  <si>
    <t>21:0078:002497</t>
  </si>
  <si>
    <t>21:0078:002497:0001:0002:00</t>
  </si>
  <si>
    <t>87TBA1007:0</t>
  </si>
  <si>
    <t>21:0134:001036</t>
  </si>
  <si>
    <t>21:0078:002498</t>
  </si>
  <si>
    <t>21:0078:002498:0001:0002:00</t>
  </si>
  <si>
    <t>87TBA1008:0</t>
  </si>
  <si>
    <t>21:0134:001037</t>
  </si>
  <si>
    <t>21:0078:002499</t>
  </si>
  <si>
    <t>21:0078:002499:0001:0002:00</t>
  </si>
  <si>
    <t>87TBA1010:0</t>
  </si>
  <si>
    <t>21:0134:001038</t>
  </si>
  <si>
    <t>21:0078:002500</t>
  </si>
  <si>
    <t>21:0078:002500:0001:0002:00</t>
  </si>
  <si>
    <t>87TBA1011:0</t>
  </si>
  <si>
    <t>21:0134:001039</t>
  </si>
  <si>
    <t>21:0078:002501</t>
  </si>
  <si>
    <t>21:0078:002501:0001:0002:00</t>
  </si>
  <si>
    <t>87TBA1012B:0</t>
  </si>
  <si>
    <t>21:0134:001040</t>
  </si>
  <si>
    <t>21:0078:002502</t>
  </si>
  <si>
    <t>21:0078:002502:0001:0002:00</t>
  </si>
  <si>
    <t>87TBA1013:0</t>
  </si>
  <si>
    <t>21:0134:001041</t>
  </si>
  <si>
    <t>21:0078:002503</t>
  </si>
  <si>
    <t>21:0078:002503:0001:0002:00</t>
  </si>
  <si>
    <t>83BZA0206:0</t>
  </si>
  <si>
    <t>21:0134:001042</t>
  </si>
  <si>
    <t>21:0078:000330</t>
  </si>
  <si>
    <t>21:0078:000330:0001:0002:00</t>
  </si>
  <si>
    <t>87TBA1014A:0</t>
  </si>
  <si>
    <t>21:0134:001043</t>
  </si>
  <si>
    <t>21:0078:001307</t>
  </si>
  <si>
    <t>21:0078:001307:0002:0002:00</t>
  </si>
  <si>
    <t>87TBA1015:1</t>
  </si>
  <si>
    <t>21:0134:001044</t>
  </si>
  <si>
    <t>21:0078:002504</t>
  </si>
  <si>
    <t>21:0078:002504:0001:0002:01</t>
  </si>
  <si>
    <t>87TBA1016:0</t>
  </si>
  <si>
    <t>21:0134:001045</t>
  </si>
  <si>
    <t>21:0078:002505</t>
  </si>
  <si>
    <t>21:0078:002505:0001:0002:00</t>
  </si>
  <si>
    <t>87TBA1017:0</t>
  </si>
  <si>
    <t>21:0134:001046</t>
  </si>
  <si>
    <t>21:0078:002506</t>
  </si>
  <si>
    <t>21:0078:002506:0001:0002:00</t>
  </si>
  <si>
    <t>87TBA1018:0</t>
  </si>
  <si>
    <t>21:0134:001047</t>
  </si>
  <si>
    <t>21:0078:002507</t>
  </si>
  <si>
    <t>21:0078:002507:0001:0002:00</t>
  </si>
  <si>
    <t>87TBA1019:1</t>
  </si>
  <si>
    <t>21:0134:001048</t>
  </si>
  <si>
    <t>21:0078:002508</t>
  </si>
  <si>
    <t>21:0078:002508:0001:0002:01</t>
  </si>
  <si>
    <t>87TBA1019:2</t>
  </si>
  <si>
    <t>21:0134:001049</t>
  </si>
  <si>
    <t>21:0078:002508:0001:0002:02</t>
  </si>
  <si>
    <t>87TBA1020:0</t>
  </si>
  <si>
    <t>21:0134:001050</t>
  </si>
  <si>
    <t>21:0078:002509</t>
  </si>
  <si>
    <t>21:0078:002509:0001:0002:00</t>
  </si>
  <si>
    <t>87TBA1023:0</t>
  </si>
  <si>
    <t>21:0134:001051</t>
  </si>
  <si>
    <t>21:0078:002512</t>
  </si>
  <si>
    <t>21:0078:002512:0001:0002:00</t>
  </si>
  <si>
    <t>87TBA1024:0</t>
  </si>
  <si>
    <t>21:0134:001052</t>
  </si>
  <si>
    <t>21:0078:002513</t>
  </si>
  <si>
    <t>21:0078:002513:0001:0002:00</t>
  </si>
  <si>
    <t>83BZA0207:0</t>
  </si>
  <si>
    <t>21:0134:001053</t>
  </si>
  <si>
    <t>21:0078:000331</t>
  </si>
  <si>
    <t>21:0078:000331:0001:0002:00</t>
  </si>
  <si>
    <t>87TBA1027:0</t>
  </si>
  <si>
    <t>21:0134:001054</t>
  </si>
  <si>
    <t>21:0078:002514</t>
  </si>
  <si>
    <t>21:0078:002514:0001:0002:00</t>
  </si>
  <si>
    <t>87TBA1028:0</t>
  </si>
  <si>
    <t>21:0134:001055</t>
  </si>
  <si>
    <t>21:0078:002515</t>
  </si>
  <si>
    <t>21:0078:002515:0001:0002:00</t>
  </si>
  <si>
    <t>87TBA1029:0</t>
  </si>
  <si>
    <t>21:0134:001056</t>
  </si>
  <si>
    <t>21:0078:002516</t>
  </si>
  <si>
    <t>21:0078:002516:0001:0002:00</t>
  </si>
  <si>
    <t>87TBA1030:0</t>
  </si>
  <si>
    <t>21:0134:001057</t>
  </si>
  <si>
    <t>21:0078:002517</t>
  </si>
  <si>
    <t>21:0078:002517:0001:0002:00</t>
  </si>
  <si>
    <t>87TBA1031:0</t>
  </si>
  <si>
    <t>21:0134:001058</t>
  </si>
  <si>
    <t>21:0078:002518</t>
  </si>
  <si>
    <t>21:0078:002518:0001:0002:00</t>
  </si>
  <si>
    <t>87TBA1032:0</t>
  </si>
  <si>
    <t>21:0134:001059</t>
  </si>
  <si>
    <t>21:0078:002519</t>
  </si>
  <si>
    <t>21:0078:002519:0001:0002:00</t>
  </si>
  <si>
    <t>87TBA1033:0</t>
  </si>
  <si>
    <t>21:0134:001060</t>
  </si>
  <si>
    <t>21:0078:002520</t>
  </si>
  <si>
    <t>21:0078:002520:0001:0002:00</t>
  </si>
  <si>
    <t>87TBA1034:0</t>
  </si>
  <si>
    <t>21:0134:001061</t>
  </si>
  <si>
    <t>21:0078:002521</t>
  </si>
  <si>
    <t>21:0078:002521:0001:0002:00</t>
  </si>
  <si>
    <t>87TBA1035:0</t>
  </si>
  <si>
    <t>21:0134:001062</t>
  </si>
  <si>
    <t>21:0078:002522</t>
  </si>
  <si>
    <t>21:0078:002522:0001:0002:00</t>
  </si>
  <si>
    <t>87TBA1037:0</t>
  </si>
  <si>
    <t>21:0134:001063</t>
  </si>
  <si>
    <t>21:0078:002523</t>
  </si>
  <si>
    <t>21:0078:002523:0001:0002:00</t>
  </si>
  <si>
    <t>83BZA0209:0</t>
  </si>
  <si>
    <t>21:0134:001064</t>
  </si>
  <si>
    <t>21:0078:000332</t>
  </si>
  <si>
    <t>21:0078:000332:0001:0002:00</t>
  </si>
  <si>
    <t>87TBA1038:0</t>
  </si>
  <si>
    <t>21:0134:001065</t>
  </si>
  <si>
    <t>21:0078:002524</t>
  </si>
  <si>
    <t>21:0078:002524:0001:0002:00</t>
  </si>
  <si>
    <t>87TBA1039:0</t>
  </si>
  <si>
    <t>21:0134:001066</t>
  </si>
  <si>
    <t>21:0078:002525</t>
  </si>
  <si>
    <t>21:0078:002525:0001:0002:00</t>
  </si>
  <si>
    <t>87TBA1040:0</t>
  </si>
  <si>
    <t>21:0134:001067</t>
  </si>
  <si>
    <t>21:0078:002526</t>
  </si>
  <si>
    <t>21:0078:002526:0001:0002:00</t>
  </si>
  <si>
    <t>87TBA1042:0</t>
  </si>
  <si>
    <t>21:0134:001068</t>
  </si>
  <si>
    <t>21:0078:002527</t>
  </si>
  <si>
    <t>21:0078:002527:0001:0002:00</t>
  </si>
  <si>
    <t>87TBA1043:0</t>
  </si>
  <si>
    <t>21:0134:001069</t>
  </si>
  <si>
    <t>21:0078:002528</t>
  </si>
  <si>
    <t>21:0078:002528:0001:0002:00</t>
  </si>
  <si>
    <t>87TBA1045:0</t>
  </si>
  <si>
    <t>21:0134:001070</t>
  </si>
  <si>
    <t>21:0078:002530</t>
  </si>
  <si>
    <t>21:0078:002530:0001:0002:00</t>
  </si>
  <si>
    <t>87TBA1046:0</t>
  </si>
  <si>
    <t>21:0134:001071</t>
  </si>
  <si>
    <t>21:0078:002531</t>
  </si>
  <si>
    <t>21:0078:002531:0001:0002:00</t>
  </si>
  <si>
    <t>87TBA1047:0</t>
  </si>
  <si>
    <t>21:0134:001072</t>
  </si>
  <si>
    <t>21:0078:002532</t>
  </si>
  <si>
    <t>21:0078:002532:0001:0002:00</t>
  </si>
  <si>
    <t>87TBA1048:0</t>
  </si>
  <si>
    <t>21:0134:001073</t>
  </si>
  <si>
    <t>21:0078:002533</t>
  </si>
  <si>
    <t>21:0078:002533:0001:0002:00</t>
  </si>
  <si>
    <t>87TBA1049:0</t>
  </si>
  <si>
    <t>21:0134:001074</t>
  </si>
  <si>
    <t>21:0078:002534</t>
  </si>
  <si>
    <t>21:0078:002534:0001:0002:00</t>
  </si>
  <si>
    <t>83BZA0210:0</t>
  </si>
  <si>
    <t>21:0134:001075</t>
  </si>
  <si>
    <t>21:0078:000333</t>
  </si>
  <si>
    <t>21:0078:000333:0001:0002:00</t>
  </si>
  <si>
    <t>87TBA1050:1</t>
  </si>
  <si>
    <t>21:0134:001076</t>
  </si>
  <si>
    <t>21:0078:002535</t>
  </si>
  <si>
    <t>21:0078:002535:0001:0002:01</t>
  </si>
  <si>
    <t>87TBA1052:0</t>
  </si>
  <si>
    <t>21:0134:001077</t>
  </si>
  <si>
    <t>21:0078:002536</t>
  </si>
  <si>
    <t>21:0078:002536:0001:0002:00</t>
  </si>
  <si>
    <t>87TBA1053:0</t>
  </si>
  <si>
    <t>21:0134:001078</t>
  </si>
  <si>
    <t>21:0078:002537</t>
  </si>
  <si>
    <t>21:0078:002537:0001:0002:00</t>
  </si>
  <si>
    <t>87TBA1059A:0</t>
  </si>
  <si>
    <t>21:0134:001079</t>
  </si>
  <si>
    <t>21:0078:002540</t>
  </si>
  <si>
    <t>21:0078:002540:0002:0002:00</t>
  </si>
  <si>
    <t>87TBA1061:0</t>
  </si>
  <si>
    <t>21:0134:001080</t>
  </si>
  <si>
    <t>21:0078:002541</t>
  </si>
  <si>
    <t>21:0078:002541:0001:0002:00</t>
  </si>
  <si>
    <t>87TBA1064:0</t>
  </si>
  <si>
    <t>21:0134:001081</t>
  </si>
  <si>
    <t>21:0078:002543</t>
  </si>
  <si>
    <t>21:0078:002543:0001:0002:00</t>
  </si>
  <si>
    <t>87TBA1065:0</t>
  </si>
  <si>
    <t>21:0134:001082</t>
  </si>
  <si>
    <t>21:0078:002544</t>
  </si>
  <si>
    <t>21:0078:002544:0001:0002:00</t>
  </si>
  <si>
    <t>87TBA1069:1</t>
  </si>
  <si>
    <t>21:0134:001083</t>
  </si>
  <si>
    <t>21:0078:002545</t>
  </si>
  <si>
    <t>21:0078:002545:0001:0002:01</t>
  </si>
  <si>
    <t>87TBA1070:0</t>
  </si>
  <si>
    <t>21:0134:001084</t>
  </si>
  <si>
    <t>21:0078:002546</t>
  </si>
  <si>
    <t>21:0078:002546:0001:0002:00</t>
  </si>
  <si>
    <t>83BZA0212:1</t>
  </si>
  <si>
    <t>21:0134:001085</t>
  </si>
  <si>
    <t>21:0078:000334</t>
  </si>
  <si>
    <t>21:0078:000334:0001:0002:01</t>
  </si>
  <si>
    <t>87TBA1071:0</t>
  </si>
  <si>
    <t>21:0134:001086</t>
  </si>
  <si>
    <t>21:0078:002547</t>
  </si>
  <si>
    <t>21:0078:002547:0001:0002:00</t>
  </si>
  <si>
    <t>87TBA1072:0</t>
  </si>
  <si>
    <t>21:0134:001087</t>
  </si>
  <si>
    <t>21:0078:002548</t>
  </si>
  <si>
    <t>21:0078:002548:0001:0002:00</t>
  </si>
  <si>
    <t>87TBA1073:0</t>
  </si>
  <si>
    <t>21:0134:001088</t>
  </si>
  <si>
    <t>21:0078:002549</t>
  </si>
  <si>
    <t>21:0078:002549:0001:0002:00</t>
  </si>
  <si>
    <t>87TBA1074:0</t>
  </si>
  <si>
    <t>21:0134:001089</t>
  </si>
  <si>
    <t>21:0078:002550</t>
  </si>
  <si>
    <t>21:0078:002550:0001:0002:00</t>
  </si>
  <si>
    <t>87TBA1076:0</t>
  </si>
  <si>
    <t>21:0134:001090</t>
  </si>
  <si>
    <t>21:0078:002552</t>
  </si>
  <si>
    <t>21:0078:002552:0001:0002:00</t>
  </si>
  <si>
    <t>87TBA1077:1</t>
  </si>
  <si>
    <t>21:0134:001091</t>
  </si>
  <si>
    <t>21:0078:002553</t>
  </si>
  <si>
    <t>21:0078:002553:0001:0002:01</t>
  </si>
  <si>
    <t>87TBA1078:1</t>
  </si>
  <si>
    <t>21:0134:001092</t>
  </si>
  <si>
    <t>21:0078:002554</t>
  </si>
  <si>
    <t>21:0078:002554:0001:0002:01</t>
  </si>
  <si>
    <t>87TBA1079:0</t>
  </si>
  <si>
    <t>21:0134:001093</t>
  </si>
  <si>
    <t>21:0078:002555</t>
  </si>
  <si>
    <t>21:0078:002555:0001:0002:00</t>
  </si>
  <si>
    <t>87TBA1080:0</t>
  </si>
  <si>
    <t>21:0134:001094</t>
  </si>
  <si>
    <t>21:0078:002556</t>
  </si>
  <si>
    <t>21:0078:002556:0001:0002:00</t>
  </si>
  <si>
    <t>87TBA1081:0</t>
  </si>
  <si>
    <t>21:0134:001095</t>
  </si>
  <si>
    <t>21:0078:002557</t>
  </si>
  <si>
    <t>21:0078:002557:0001:0002:00</t>
  </si>
  <si>
    <t>83BZA0214:0</t>
  </si>
  <si>
    <t>21:0134:001096</t>
  </si>
  <si>
    <t>21:0078:000335</t>
  </si>
  <si>
    <t>21:0078:000335:0001:0002:00</t>
  </si>
  <si>
    <t>87TBA1082:0</t>
  </si>
  <si>
    <t>21:0134:001097</t>
  </si>
  <si>
    <t>21:0078:002558</t>
  </si>
  <si>
    <t>21:0078:002558:0001:0002:00</t>
  </si>
  <si>
    <t>87TBA1083:0</t>
  </si>
  <si>
    <t>21:0134:001098</t>
  </si>
  <si>
    <t>21:0078:002559</t>
  </si>
  <si>
    <t>21:0078:002559:0001:0002:00</t>
  </si>
  <si>
    <t>87TBA1084:0</t>
  </si>
  <si>
    <t>21:0134:001099</t>
  </si>
  <si>
    <t>21:0078:002560</t>
  </si>
  <si>
    <t>21:0078:002560:0001:0002:00</t>
  </si>
  <si>
    <t>87TBA1085:0</t>
  </si>
  <si>
    <t>21:0134:001100</t>
  </si>
  <si>
    <t>21:0078:002561</t>
  </si>
  <si>
    <t>21:0078:002561:0001:0002:00</t>
  </si>
  <si>
    <t>87TBA1086:0</t>
  </si>
  <si>
    <t>21:0134:001101</t>
  </si>
  <si>
    <t>21:0078:002562</t>
  </si>
  <si>
    <t>21:0078:002562:0001:0002:00</t>
  </si>
  <si>
    <t>87TBA1087:0</t>
  </si>
  <si>
    <t>21:0134:001102</t>
  </si>
  <si>
    <t>21:0078:002563</t>
  </si>
  <si>
    <t>21:0078:002563:0001:0002:00</t>
  </si>
  <si>
    <t>87TBA1088:0</t>
  </si>
  <si>
    <t>21:0134:001103</t>
  </si>
  <si>
    <t>21:0078:002564</t>
  </si>
  <si>
    <t>21:0078:002564:0001:0002:00</t>
  </si>
  <si>
    <t>87TBA1089:0</t>
  </si>
  <si>
    <t>21:0134:001104</t>
  </si>
  <si>
    <t>21:0078:002565</t>
  </si>
  <si>
    <t>21:0078:002565:0001:0002:00</t>
  </si>
  <si>
    <t>87TBA1090:0</t>
  </si>
  <si>
    <t>21:0134:001105</t>
  </si>
  <si>
    <t>21:0078:002566</t>
  </si>
  <si>
    <t>21:0078:002566:0001:0002:00</t>
  </si>
  <si>
    <t>87TBA1091:0</t>
  </si>
  <si>
    <t>21:0134:001106</t>
  </si>
  <si>
    <t>21:0078:002567</t>
  </si>
  <si>
    <t>21:0078:002567:0001:0002:00</t>
  </si>
  <si>
    <t>82KY 0008:0</t>
  </si>
  <si>
    <t>21:0134:001107</t>
  </si>
  <si>
    <t>21:0078:000003</t>
  </si>
  <si>
    <t>21:0078:000003:0001:0002:00</t>
  </si>
  <si>
    <t>82KY 0085:0</t>
  </si>
  <si>
    <t>21:0134:001108</t>
  </si>
  <si>
    <t>21:0078:000049</t>
  </si>
  <si>
    <t>21:0078:000049:0001:0002:00</t>
  </si>
  <si>
    <t>83BZA0217:0</t>
  </si>
  <si>
    <t>21:0134:001109</t>
  </si>
  <si>
    <t>21:0078:000336</t>
  </si>
  <si>
    <t>21:0078:000336:0001:0002:00</t>
  </si>
  <si>
    <t>87TBA1092B:0</t>
  </si>
  <si>
    <t>21:0134:001110</t>
  </si>
  <si>
    <t>21:0078:002568</t>
  </si>
  <si>
    <t>21:0078:002568:0002:0002:00</t>
  </si>
  <si>
    <t>87TBA1093:0</t>
  </si>
  <si>
    <t>21:0134:001111</t>
  </si>
  <si>
    <t>21:0078:002569</t>
  </si>
  <si>
    <t>21:0078:002569:0001:0002:00</t>
  </si>
  <si>
    <t>87TBA1094:0</t>
  </si>
  <si>
    <t>21:0134:001112</t>
  </si>
  <si>
    <t>21:0078:002570</t>
  </si>
  <si>
    <t>21:0078:002570:0001:0002:00</t>
  </si>
  <si>
    <t>87TBA1095:0</t>
  </si>
  <si>
    <t>21:0134:001113</t>
  </si>
  <si>
    <t>21:0078:002571</t>
  </si>
  <si>
    <t>21:0078:002571:0001:0002:00</t>
  </si>
  <si>
    <t>87TBA1096:0</t>
  </si>
  <si>
    <t>21:0134:001114</t>
  </si>
  <si>
    <t>21:0078:002572</t>
  </si>
  <si>
    <t>21:0078:002572:0001:0002:00</t>
  </si>
  <si>
    <t>87TBA1097:0</t>
  </si>
  <si>
    <t>21:0134:001115</t>
  </si>
  <si>
    <t>21:0078:002573</t>
  </si>
  <si>
    <t>21:0078:002573:0001:0002:00</t>
  </si>
  <si>
    <t>87TBA1098:0</t>
  </si>
  <si>
    <t>21:0134:001116</t>
  </si>
  <si>
    <t>21:0078:002574</t>
  </si>
  <si>
    <t>21:0078:002574:0001:0002:00</t>
  </si>
  <si>
    <t>87TBA1099:0</t>
  </si>
  <si>
    <t>21:0134:001117</t>
  </si>
  <si>
    <t>21:0078:002575</t>
  </si>
  <si>
    <t>21:0078:002575:0001:0002:00</t>
  </si>
  <si>
    <t>87TBA1100:0</t>
  </si>
  <si>
    <t>21:0134:001118</t>
  </si>
  <si>
    <t>21:0078:002576</t>
  </si>
  <si>
    <t>21:0078:002576:0001:0002:00</t>
  </si>
  <si>
    <t>87TBA1101:0</t>
  </si>
  <si>
    <t>21:0134:001119</t>
  </si>
  <si>
    <t>21:0078:002577</t>
  </si>
  <si>
    <t>21:0078:002577:0001:0002:00</t>
  </si>
  <si>
    <t>83BZA0219:0</t>
  </si>
  <si>
    <t>21:0134:001120</t>
  </si>
  <si>
    <t>21:0078:000338</t>
  </si>
  <si>
    <t>21:0078:000338:0001:0002:00</t>
  </si>
  <si>
    <t>87TBA1102:0</t>
  </si>
  <si>
    <t>21:0134:001121</t>
  </si>
  <si>
    <t>21:0078:002578</t>
  </si>
  <si>
    <t>21:0078:002578:0001:0002:00</t>
  </si>
  <si>
    <t>87TBA1103B:0</t>
  </si>
  <si>
    <t>21:0134:001122</t>
  </si>
  <si>
    <t>21:0078:002579</t>
  </si>
  <si>
    <t>21:0078:002579:0001:0002:00</t>
  </si>
  <si>
    <t>87TBA1104:0</t>
  </si>
  <si>
    <t>21:0134:001123</t>
  </si>
  <si>
    <t>21:0078:002580</t>
  </si>
  <si>
    <t>21:0078:002580:0001:0002:00</t>
  </si>
  <si>
    <t>87TBA1105:0</t>
  </si>
  <si>
    <t>21:0134:001124</t>
  </si>
  <si>
    <t>21:0078:002581</t>
  </si>
  <si>
    <t>21:0078:002581:0001:0002:00</t>
  </si>
  <si>
    <t>87TBA1106:0</t>
  </si>
  <si>
    <t>21:0134:001125</t>
  </si>
  <si>
    <t>21:0078:002582</t>
  </si>
  <si>
    <t>21:0078:002582:0001:0002:00</t>
  </si>
  <si>
    <t>87TBA1107:0</t>
  </si>
  <si>
    <t>21:0134:001126</t>
  </si>
  <si>
    <t>21:0078:002583</t>
  </si>
  <si>
    <t>21:0078:002583:0001:0002:00</t>
  </si>
  <si>
    <t>87TBA1108:0</t>
  </si>
  <si>
    <t>21:0134:001127</t>
  </si>
  <si>
    <t>21:0078:002584</t>
  </si>
  <si>
    <t>21:0078:002584:0001:0002:00</t>
  </si>
  <si>
    <t>87TBA1109:1</t>
  </si>
  <si>
    <t>21:0134:001128</t>
  </si>
  <si>
    <t>21:0078:002585</t>
  </si>
  <si>
    <t>21:0078:002585:0001:0002:01</t>
  </si>
  <si>
    <t>87TBA1111:0</t>
  </si>
  <si>
    <t>21:0134:001129</t>
  </si>
  <si>
    <t>21:0078:002587</t>
  </si>
  <si>
    <t>21:0078:002587:0001:0002:00</t>
  </si>
  <si>
    <t>87TBA1112:0</t>
  </si>
  <si>
    <t>21:0134:001130</t>
  </si>
  <si>
    <t>21:0078:002588</t>
  </si>
  <si>
    <t>21:0078:002588:0001:0002:00</t>
  </si>
  <si>
    <t>83BZA0220A:0</t>
  </si>
  <si>
    <t>21:0134:001131</t>
  </si>
  <si>
    <t>21:0078:000339</t>
  </si>
  <si>
    <t>21:0078:000339:0002:0002:00</t>
  </si>
  <si>
    <t>87TBA1114:0</t>
  </si>
  <si>
    <t>21:0134:001132</t>
  </si>
  <si>
    <t>21:0078:002589</t>
  </si>
  <si>
    <t>21:0078:002589:0001:0002:00</t>
  </si>
  <si>
    <t>87TBA1115:0</t>
  </si>
  <si>
    <t>21:0134:001133</t>
  </si>
  <si>
    <t>21:0078:002590</t>
  </si>
  <si>
    <t>21:0078:002590:0001:0002:00</t>
  </si>
  <si>
    <t>87TBA1116:0</t>
  </si>
  <si>
    <t>21:0134:001134</t>
  </si>
  <si>
    <t>21:0078:002591</t>
  </si>
  <si>
    <t>21:0078:002591:0001:0002:00</t>
  </si>
  <si>
    <t>87TBA1117:0</t>
  </si>
  <si>
    <t>21:0134:001135</t>
  </si>
  <si>
    <t>21:0078:002592</t>
  </si>
  <si>
    <t>21:0078:002592:0001:0002:00</t>
  </si>
  <si>
    <t>87TBA1118:0</t>
  </si>
  <si>
    <t>21:0134:001136</t>
  </si>
  <si>
    <t>21:0078:002593</t>
  </si>
  <si>
    <t>21:0078:002593:0001:0002:00</t>
  </si>
  <si>
    <t>87TBA1119:0</t>
  </si>
  <si>
    <t>21:0134:001137</t>
  </si>
  <si>
    <t>21:0078:002594</t>
  </si>
  <si>
    <t>21:0078:002594:0001:0002:00</t>
  </si>
  <si>
    <t>87TBA1121:0</t>
  </si>
  <si>
    <t>21:0134:001138</t>
  </si>
  <si>
    <t>21:0078:002595</t>
  </si>
  <si>
    <t>21:0078:002595:0001:0002:00</t>
  </si>
  <si>
    <t>87TBA1122:1</t>
  </si>
  <si>
    <t>21:0134:001139</t>
  </si>
  <si>
    <t>21:0078:002596</t>
  </si>
  <si>
    <t>21:0078:002596:0001:0002:01</t>
  </si>
  <si>
    <t>87TBA1123:0</t>
  </si>
  <si>
    <t>21:0134:001140</t>
  </si>
  <si>
    <t>21:0078:002597</t>
  </si>
  <si>
    <t>21:0078:002597:0001:0002:00</t>
  </si>
  <si>
    <t>87TBA1124:0</t>
  </si>
  <si>
    <t>21:0134:001141</t>
  </si>
  <si>
    <t>21:0078:002598</t>
  </si>
  <si>
    <t>21:0078:002598:0001:0002:00</t>
  </si>
  <si>
    <t>83BZA0222:0</t>
  </si>
  <si>
    <t>21:0134:001142</t>
  </si>
  <si>
    <t>21:0078:000340</t>
  </si>
  <si>
    <t>21:0078:000340:0001:0002:00</t>
  </si>
  <si>
    <t>87TBA1125:0</t>
  </si>
  <si>
    <t>21:0134:001143</t>
  </si>
  <si>
    <t>21:0078:002599</t>
  </si>
  <si>
    <t>21:0078:002599:0001:0002:00</t>
  </si>
  <si>
    <t>87TBA1126:0</t>
  </si>
  <si>
    <t>21:0134:001144</t>
  </si>
  <si>
    <t>21:0078:002600</t>
  </si>
  <si>
    <t>21:0078:002600:0001:0002:00</t>
  </si>
  <si>
    <t>87TBA1127:0</t>
  </si>
  <si>
    <t>21:0134:001145</t>
  </si>
  <si>
    <t>21:0078:002601</t>
  </si>
  <si>
    <t>21:0078:002601:0001:0002:00</t>
  </si>
  <si>
    <t>87TBA1128:0</t>
  </si>
  <si>
    <t>21:0134:001146</t>
  </si>
  <si>
    <t>21:0078:002602</t>
  </si>
  <si>
    <t>21:0078:002602:0001:0002:00</t>
  </si>
  <si>
    <t>87TBA1129:0</t>
  </si>
  <si>
    <t>21:0134:001147</t>
  </si>
  <si>
    <t>21:0078:002603</t>
  </si>
  <si>
    <t>21:0078:002603:0001:0002:00</t>
  </si>
  <si>
    <t>87TBA1130:1</t>
  </si>
  <si>
    <t>21:0134:001148</t>
  </si>
  <si>
    <t>21:0078:002604</t>
  </si>
  <si>
    <t>21:0078:002604:0001:0002:01</t>
  </si>
  <si>
    <t>87TBA1131:0</t>
  </si>
  <si>
    <t>21:0134:001149</t>
  </si>
  <si>
    <t>21:0078:002605</t>
  </si>
  <si>
    <t>21:0078:002605:0001:0002:00</t>
  </si>
  <si>
    <t>87TBA1132:0</t>
  </si>
  <si>
    <t>21:0134:001150</t>
  </si>
  <si>
    <t>21:0078:002606</t>
  </si>
  <si>
    <t>21:0078:002606:0001:0002:00</t>
  </si>
  <si>
    <t>87TBA1133:0</t>
  </si>
  <si>
    <t>21:0134:001151</t>
  </si>
  <si>
    <t>21:0078:002607</t>
  </si>
  <si>
    <t>21:0078:002607:0001:0002:00</t>
  </si>
  <si>
    <t>87TBA1134:0</t>
  </si>
  <si>
    <t>21:0134:001152</t>
  </si>
  <si>
    <t>21:0078:002608</t>
  </si>
  <si>
    <t>21:0078:002608:0001:0002:00</t>
  </si>
  <si>
    <t>83BZA0223:1</t>
  </si>
  <si>
    <t>21:0134:001153</t>
  </si>
  <si>
    <t>21:0078:000341</t>
  </si>
  <si>
    <t>21:0078:000341:0001:0002:01</t>
  </si>
  <si>
    <t>87TBA1135:0</t>
  </si>
  <si>
    <t>21:0134:001154</t>
  </si>
  <si>
    <t>21:0078:002609</t>
  </si>
  <si>
    <t>21:0078:002609:0001:0002:00</t>
  </si>
  <si>
    <t>87TBA1136:0</t>
  </si>
  <si>
    <t>21:0134:001155</t>
  </si>
  <si>
    <t>21:0078:002610</t>
  </si>
  <si>
    <t>21:0078:002610:0001:0002:00</t>
  </si>
  <si>
    <t>87TBA1137:0</t>
  </si>
  <si>
    <t>21:0134:001156</t>
  </si>
  <si>
    <t>21:0078:002611</t>
  </si>
  <si>
    <t>21:0078:002611:0001:0002:00</t>
  </si>
  <si>
    <t>87TBA1138:0</t>
  </si>
  <si>
    <t>21:0134:001157</t>
  </si>
  <si>
    <t>21:0078:002612</t>
  </si>
  <si>
    <t>21:0078:002612:0001:0002:00</t>
  </si>
  <si>
    <t>87TBA1139:0</t>
  </si>
  <si>
    <t>21:0134:001158</t>
  </si>
  <si>
    <t>21:0078:002613</t>
  </si>
  <si>
    <t>21:0078:002613:0001:0002:00</t>
  </si>
  <si>
    <t>87TBA1140:0</t>
  </si>
  <si>
    <t>21:0134:001159</t>
  </si>
  <si>
    <t>21:0078:002614</t>
  </si>
  <si>
    <t>21:0078:002614:0001:0002:00</t>
  </si>
  <si>
    <t>87TBA1141:0</t>
  </si>
  <si>
    <t>21:0134:001160</t>
  </si>
  <si>
    <t>21:0078:002615</t>
  </si>
  <si>
    <t>21:0078:002615:0001:0002:00</t>
  </si>
  <si>
    <t>87TBA1142:0</t>
  </si>
  <si>
    <t>21:0134:001161</t>
  </si>
  <si>
    <t>21:0078:002616</t>
  </si>
  <si>
    <t>21:0078:002616:0001:0002:00</t>
  </si>
  <si>
    <t>87TBA1143:0</t>
  </si>
  <si>
    <t>21:0134:001162</t>
  </si>
  <si>
    <t>21:0078:002617</t>
  </si>
  <si>
    <t>21:0078:002617:0001:0002:00</t>
  </si>
  <si>
    <t>87TBA1144:0</t>
  </si>
  <si>
    <t>21:0134:001163</t>
  </si>
  <si>
    <t>21:0078:002618</t>
  </si>
  <si>
    <t>21:0078:002618:0001:0002:00</t>
  </si>
  <si>
    <t>83BZA0225:0</t>
  </si>
  <si>
    <t>21:0134:001164</t>
  </si>
  <si>
    <t>21:0078:000342</t>
  </si>
  <si>
    <t>21:0078:000342:0001:0002:00</t>
  </si>
  <si>
    <t>87TBA1145:0</t>
  </si>
  <si>
    <t>21:0134:001165</t>
  </si>
  <si>
    <t>21:0078:002619</t>
  </si>
  <si>
    <t>21:0078:002619:0001:0002:00</t>
  </si>
  <si>
    <t>87TBA1146:0</t>
  </si>
  <si>
    <t>21:0134:001166</t>
  </si>
  <si>
    <t>21:0078:002620</t>
  </si>
  <si>
    <t>21:0078:002620:0001:0002:00</t>
  </si>
  <si>
    <t>87TBA1147:0</t>
  </si>
  <si>
    <t>21:0134:001167</t>
  </si>
  <si>
    <t>21:0078:002621</t>
  </si>
  <si>
    <t>21:0078:002621:0001:0002:00</t>
  </si>
  <si>
    <t>87TBA1148:1</t>
  </si>
  <si>
    <t>21:0134:001168</t>
  </si>
  <si>
    <t>21:0078:002622</t>
  </si>
  <si>
    <t>21:0078:002622:0001:0002:01</t>
  </si>
  <si>
    <t>87TBA1149:0</t>
  </si>
  <si>
    <t>21:0134:001169</t>
  </si>
  <si>
    <t>21:0078:002623</t>
  </si>
  <si>
    <t>21:0078:002623:0001:0002:00</t>
  </si>
  <si>
    <t>87TBA1150:0</t>
  </si>
  <si>
    <t>21:0134:001170</t>
  </si>
  <si>
    <t>21:0078:002624</t>
  </si>
  <si>
    <t>21:0078:002624:0001:0002:00</t>
  </si>
  <si>
    <t>87TBA1151:0</t>
  </si>
  <si>
    <t>21:0134:001171</t>
  </si>
  <si>
    <t>21:0078:002625</t>
  </si>
  <si>
    <t>21:0078:002625:0001:0002:00</t>
  </si>
  <si>
    <t>87TBA1152:0</t>
  </si>
  <si>
    <t>21:0134:001172</t>
  </si>
  <si>
    <t>21:0078:002626</t>
  </si>
  <si>
    <t>21:0078:002626:0001:0002:00</t>
  </si>
  <si>
    <t>87TBA1153:0</t>
  </si>
  <si>
    <t>21:0134:001173</t>
  </si>
  <si>
    <t>21:0078:002627</t>
  </si>
  <si>
    <t>21:0078:002627:0001:0002:00</t>
  </si>
  <si>
    <t>87TBA1154:0</t>
  </si>
  <si>
    <t>21:0134:001174</t>
  </si>
  <si>
    <t>21:0078:002628</t>
  </si>
  <si>
    <t>21:0078:002628:0001:0002:00</t>
  </si>
  <si>
    <t>83BZA0226:0</t>
  </si>
  <si>
    <t>21:0134:001175</t>
  </si>
  <si>
    <t>21:0078:000343</t>
  </si>
  <si>
    <t>21:0078:000343:0001:0002:00</t>
  </si>
  <si>
    <t>87TBA1156:0</t>
  </si>
  <si>
    <t>21:0134:001176</t>
  </si>
  <si>
    <t>21:0078:002629</t>
  </si>
  <si>
    <t>21:0078:002629:0001:0002:00</t>
  </si>
  <si>
    <t>87TBA1157:0</t>
  </si>
  <si>
    <t>21:0134:001177</t>
  </si>
  <si>
    <t>21:0078:002630</t>
  </si>
  <si>
    <t>21:0078:002630:0001:0002:00</t>
  </si>
  <si>
    <t>87TBA1159:0</t>
  </si>
  <si>
    <t>21:0134:001178</t>
  </si>
  <si>
    <t>21:0078:002632</t>
  </si>
  <si>
    <t>21:0078:002632:0001:0002:00</t>
  </si>
  <si>
    <t>87TBA1160:0</t>
  </si>
  <si>
    <t>21:0134:001179</t>
  </si>
  <si>
    <t>21:0078:002633</t>
  </si>
  <si>
    <t>21:0078:002633:0001:0002:00</t>
  </si>
  <si>
    <t>87TBA1161:0</t>
  </si>
  <si>
    <t>21:0134:001180</t>
  </si>
  <si>
    <t>21:0078:002634</t>
  </si>
  <si>
    <t>21:0078:002634:0001:0002:00</t>
  </si>
  <si>
    <t>87TBA1162:1</t>
  </si>
  <si>
    <t>21:0134:001181</t>
  </si>
  <si>
    <t>21:0078:002635</t>
  </si>
  <si>
    <t>21:0078:002635:0001:0002:01</t>
  </si>
  <si>
    <t>87TBA1163:0</t>
  </si>
  <si>
    <t>21:0134:001182</t>
  </si>
  <si>
    <t>21:0078:002636</t>
  </si>
  <si>
    <t>21:0078:002636:0001:0002:00</t>
  </si>
  <si>
    <t>87TBA1164:0</t>
  </si>
  <si>
    <t>21:0134:001183</t>
  </si>
  <si>
    <t>21:0078:002637</t>
  </si>
  <si>
    <t>21:0078:002637:0001:0002:00</t>
  </si>
  <si>
    <t>87TBA1165A:0</t>
  </si>
  <si>
    <t>21:0134:001184</t>
  </si>
  <si>
    <t>21:0078:001933</t>
  </si>
  <si>
    <t>21:0078:001933:0002:0002:00</t>
  </si>
  <si>
    <t>87TBA1166:0</t>
  </si>
  <si>
    <t>21:0134:001185</t>
  </si>
  <si>
    <t>21:0078:002638</t>
  </si>
  <si>
    <t>21:0078:002638:0001:0002:00</t>
  </si>
  <si>
    <t>83BZA0227:0</t>
  </si>
  <si>
    <t>21:0134:001186</t>
  </si>
  <si>
    <t>21:0078:000344</t>
  </si>
  <si>
    <t>21:0078:000344:0001:0002:00</t>
  </si>
  <si>
    <t>87TBA1167:0</t>
  </si>
  <si>
    <t>21:0134:001187</t>
  </si>
  <si>
    <t>21:0078:002639</t>
  </si>
  <si>
    <t>21:0078:002639:0001:0002:00</t>
  </si>
  <si>
    <t>87TBA1168:0</t>
  </si>
  <si>
    <t>21:0134:001188</t>
  </si>
  <si>
    <t>21:0078:002640</t>
  </si>
  <si>
    <t>21:0078:002640:0001:0002:00</t>
  </si>
  <si>
    <t>87TBA1169:0</t>
  </si>
  <si>
    <t>21:0134:001189</t>
  </si>
  <si>
    <t>21:0078:002641</t>
  </si>
  <si>
    <t>21:0078:002641:0001:0002:00</t>
  </si>
  <si>
    <t>87TBA1170:0</t>
  </si>
  <si>
    <t>21:0134:001190</t>
  </si>
  <si>
    <t>21:0078:002642</t>
  </si>
  <si>
    <t>21:0078:002642:0001:0002:00</t>
  </si>
  <si>
    <t>87TBA1171:0</t>
  </si>
  <si>
    <t>21:0134:001191</t>
  </si>
  <si>
    <t>21:0078:002643</t>
  </si>
  <si>
    <t>21:0078:002643:0001:0002:00</t>
  </si>
  <si>
    <t>87TBA1172A:0</t>
  </si>
  <si>
    <t>21:0134:001192</t>
  </si>
  <si>
    <t>21:0078:002644</t>
  </si>
  <si>
    <t>21:0078:002644:0001:0002:00</t>
  </si>
  <si>
    <t>87TBA1173:0</t>
  </si>
  <si>
    <t>21:0134:001193</t>
  </si>
  <si>
    <t>21:0078:002645</t>
  </si>
  <si>
    <t>21:0078:002645:0001:0002:00</t>
  </si>
  <si>
    <t>87TBA1174:0</t>
  </si>
  <si>
    <t>21:0134:001194</t>
  </si>
  <si>
    <t>21:0078:002646</t>
  </si>
  <si>
    <t>21:0078:002646:0001:0002:00</t>
  </si>
  <si>
    <t>87TBA1175:0</t>
  </si>
  <si>
    <t>21:0134:001195</t>
  </si>
  <si>
    <t>21:0078:002647</t>
  </si>
  <si>
    <t>21:0078:002647:0001:0002:00</t>
  </si>
  <si>
    <t>87TBA1176A:0</t>
  </si>
  <si>
    <t>21:0134:001196</t>
  </si>
  <si>
    <t>21:0078:001953:0002:0002:00</t>
  </si>
  <si>
    <t>83BZA0232:0</t>
  </si>
  <si>
    <t>21:0134:001197</t>
  </si>
  <si>
    <t>21:0078:000347</t>
  </si>
  <si>
    <t>21:0078:000347:0001:0002:00</t>
  </si>
  <si>
    <t>87TBA1177:0</t>
  </si>
  <si>
    <t>21:0134:001198</t>
  </si>
  <si>
    <t>21:0078:002648</t>
  </si>
  <si>
    <t>21:0078:002648:0001:0002:00</t>
  </si>
  <si>
    <t>87TBA1178:0</t>
  </si>
  <si>
    <t>21:0134:001199</t>
  </si>
  <si>
    <t>21:0078:002649</t>
  </si>
  <si>
    <t>21:0078:002649:0001:0002:00</t>
  </si>
  <si>
    <t>87TBA1179:0</t>
  </si>
  <si>
    <t>21:0134:001200</t>
  </si>
  <si>
    <t>21:0078:002650</t>
  </si>
  <si>
    <t>21:0078:002650:0001:0002:00</t>
  </si>
  <si>
    <t>87TBA1180:0</t>
  </si>
  <si>
    <t>21:0134:001201</t>
  </si>
  <si>
    <t>21:0078:002651</t>
  </si>
  <si>
    <t>21:0078:002651:0001:0002:00</t>
  </si>
  <si>
    <t>87TBA1181:0</t>
  </si>
  <si>
    <t>21:0134:001202</t>
  </si>
  <si>
    <t>21:0078:002652</t>
  </si>
  <si>
    <t>21:0078:002652:0001:0002:00</t>
  </si>
  <si>
    <t>87TBA1182:0</t>
  </si>
  <si>
    <t>21:0134:001203</t>
  </si>
  <si>
    <t>21:0078:002653</t>
  </si>
  <si>
    <t>21:0078:002653:0001:0002:00</t>
  </si>
  <si>
    <t>87TBA1183:0</t>
  </si>
  <si>
    <t>21:0134:001204</t>
  </si>
  <si>
    <t>21:0078:002654</t>
  </si>
  <si>
    <t>21:0078:002654:0001:0002:00</t>
  </si>
  <si>
    <t>87TBA1184:0</t>
  </si>
  <si>
    <t>21:0134:001205</t>
  </si>
  <si>
    <t>21:0078:002655</t>
  </si>
  <si>
    <t>21:0078:002655:0001:0002:00</t>
  </si>
  <si>
    <t>87TBA1185:0</t>
  </si>
  <si>
    <t>21:0134:001206</t>
  </si>
  <si>
    <t>21:0078:002656</t>
  </si>
  <si>
    <t>21:0078:002656:0001:0002:00</t>
  </si>
  <si>
    <t>87TBA1186:0</t>
  </si>
  <si>
    <t>21:0134:001207</t>
  </si>
  <si>
    <t>21:0078:002657</t>
  </si>
  <si>
    <t>21:0078:002657:0001:0002:00</t>
  </si>
  <si>
    <t>83BZA0246:0</t>
  </si>
  <si>
    <t>21:0134:001208</t>
  </si>
  <si>
    <t>21:0078:000350</t>
  </si>
  <si>
    <t>21:0078:000350:0001:0002:00</t>
  </si>
  <si>
    <t>87TBA1187:0</t>
  </si>
  <si>
    <t>21:0134:001209</t>
  </si>
  <si>
    <t>21:0078:002658</t>
  </si>
  <si>
    <t>21:0078:002658:0001:0002:00</t>
  </si>
  <si>
    <t>87TBA1188:0</t>
  </si>
  <si>
    <t>21:0134:001210</t>
  </si>
  <si>
    <t>21:0078:002659</t>
  </si>
  <si>
    <t>21:0078:002659:0001:0002:00</t>
  </si>
  <si>
    <t>87TBA1189:0</t>
  </si>
  <si>
    <t>21:0134:001211</t>
  </si>
  <si>
    <t>21:0078:002660</t>
  </si>
  <si>
    <t>21:0078:002660:0001:0002:00</t>
  </si>
  <si>
    <t>87TBA1190:0</t>
  </si>
  <si>
    <t>21:0134:001212</t>
  </si>
  <si>
    <t>21:0078:002661</t>
  </si>
  <si>
    <t>21:0078:002661:0001:0002:00</t>
  </si>
  <si>
    <t>87TBA1191:0</t>
  </si>
  <si>
    <t>21:0134:001213</t>
  </si>
  <si>
    <t>21:0078:002662</t>
  </si>
  <si>
    <t>21:0078:002662:0001:0002:00</t>
  </si>
  <si>
    <t>87TBA1192:0</t>
  </si>
  <si>
    <t>21:0134:001214</t>
  </si>
  <si>
    <t>21:0078:002663</t>
  </si>
  <si>
    <t>21:0078:002663:0001:0002:00</t>
  </si>
  <si>
    <t>87TBA1193:0</t>
  </si>
  <si>
    <t>21:0134:001215</t>
  </si>
  <si>
    <t>21:0078:002664</t>
  </si>
  <si>
    <t>21:0078:002664:0001:0002:00</t>
  </si>
  <si>
    <t>87TBA1195:0</t>
  </si>
  <si>
    <t>21:0134:001216</t>
  </si>
  <si>
    <t>21:0078:002666</t>
  </si>
  <si>
    <t>21:0078:002666:0001:0002:00</t>
  </si>
  <si>
    <t>87TBA1197:0</t>
  </si>
  <si>
    <t>21:0134:001217</t>
  </si>
  <si>
    <t>21:0078:002667</t>
  </si>
  <si>
    <t>21:0078:002667:0001:0002:00</t>
  </si>
  <si>
    <t>87TBA1199:0</t>
  </si>
  <si>
    <t>21:0134:001218</t>
  </si>
  <si>
    <t>21:0078:002668</t>
  </si>
  <si>
    <t>21:0078:002668:0001:0002:00</t>
  </si>
  <si>
    <t>83BZA0248:0</t>
  </si>
  <si>
    <t>21:0134:001219</t>
  </si>
  <si>
    <t>21:0078:000352</t>
  </si>
  <si>
    <t>21:0078:000352:0001:0002:00</t>
  </si>
  <si>
    <t>87TBA1200:0</t>
  </si>
  <si>
    <t>21:0134:001220</t>
  </si>
  <si>
    <t>21:0078:001094</t>
  </si>
  <si>
    <t>21:0078:001094:0002:0002:00</t>
  </si>
  <si>
    <t>87TBA1201:0</t>
  </si>
  <si>
    <t>21:0134:001221</t>
  </si>
  <si>
    <t>21:0078:002669</t>
  </si>
  <si>
    <t>21:0078:002669:0001:0002:00</t>
  </si>
  <si>
    <t>87TBA1202:0</t>
  </si>
  <si>
    <t>21:0134:001222</t>
  </si>
  <si>
    <t>21:0078:002670</t>
  </si>
  <si>
    <t>21:0078:002670:0001:0002:00</t>
  </si>
  <si>
    <t>87TBA1203:0</t>
  </si>
  <si>
    <t>21:0134:001223</t>
  </si>
  <si>
    <t>21:0078:002671</t>
  </si>
  <si>
    <t>21:0078:002671:0001:0002:00</t>
  </si>
  <si>
    <t>87TBA1204:0</t>
  </si>
  <si>
    <t>21:0134:001224</t>
  </si>
  <si>
    <t>21:0078:002672</t>
  </si>
  <si>
    <t>21:0078:002672:0001:0002:00</t>
  </si>
  <si>
    <t>87TBA1205:0</t>
  </si>
  <si>
    <t>21:0134:001225</t>
  </si>
  <si>
    <t>21:0078:002673</t>
  </si>
  <si>
    <t>21:0078:002673:0001:0002:00</t>
  </si>
  <si>
    <t>87TBA1206:0</t>
  </si>
  <si>
    <t>21:0134:001226</t>
  </si>
  <si>
    <t>21:0078:002674</t>
  </si>
  <si>
    <t>21:0078:002674:0001:0002:00</t>
  </si>
  <si>
    <t>87TBA1207:0</t>
  </si>
  <si>
    <t>21:0134:001227</t>
  </si>
  <si>
    <t>21:0078:002675</t>
  </si>
  <si>
    <t>21:0078:002675:0001:0002:00</t>
  </si>
  <si>
    <t>87TBA1208:0</t>
  </si>
  <si>
    <t>21:0134:001228</t>
  </si>
  <si>
    <t>21:0078:002676</t>
  </si>
  <si>
    <t>21:0078:002676:0001:0002:00</t>
  </si>
  <si>
    <t>87TBA1209C:0</t>
  </si>
  <si>
    <t>21:0134:001229</t>
  </si>
  <si>
    <t>21:0078:001166</t>
  </si>
  <si>
    <t>21:0078:001166:0002:0002:00</t>
  </si>
  <si>
    <t>83BZA0250:1</t>
  </si>
  <si>
    <t>21:0134:001230</t>
  </si>
  <si>
    <t>21:0078:000353</t>
  </si>
  <si>
    <t>21:0078:000353:0001:0002:01</t>
  </si>
  <si>
    <t>87TBA1210:0</t>
  </si>
  <si>
    <t>21:0134:001231</t>
  </si>
  <si>
    <t>21:0078:002677</t>
  </si>
  <si>
    <t>21:0078:002677:0001:0002:00</t>
  </si>
  <si>
    <t>87TBA1211:0</t>
  </si>
  <si>
    <t>21:0134:001232</t>
  </si>
  <si>
    <t>21:0078:002678</t>
  </si>
  <si>
    <t>21:0078:002678:0001:0002:00</t>
  </si>
  <si>
    <t>87TBA1212:0</t>
  </si>
  <si>
    <t>21:0134:001233</t>
  </si>
  <si>
    <t>21:0078:002679</t>
  </si>
  <si>
    <t>21:0078:002679:0001:0002:00</t>
  </si>
  <si>
    <t>87TBA1213:0</t>
  </si>
  <si>
    <t>21:0134:001234</t>
  </si>
  <si>
    <t>21:0078:002680</t>
  </si>
  <si>
    <t>21:0078:002680:0001:0002:00</t>
  </si>
  <si>
    <t>87TBA1214:0</t>
  </si>
  <si>
    <t>21:0134:001235</t>
  </si>
  <si>
    <t>21:0078:002681</t>
  </si>
  <si>
    <t>21:0078:002681:0001:0002:00</t>
  </si>
  <si>
    <t>87TBA1215:0</t>
  </si>
  <si>
    <t>21:0134:001236</t>
  </si>
  <si>
    <t>21:0078:002682</t>
  </si>
  <si>
    <t>21:0078:002682:0001:0002:00</t>
  </si>
  <si>
    <t>87TBA1216:0</t>
  </si>
  <si>
    <t>21:0134:001237</t>
  </si>
  <si>
    <t>21:0078:002683</t>
  </si>
  <si>
    <t>21:0078:002683:0001:0002:00</t>
  </si>
  <si>
    <t>87TBA1218:0</t>
  </si>
  <si>
    <t>21:0134:001238</t>
  </si>
  <si>
    <t>21:0078:002685</t>
  </si>
  <si>
    <t>21:0078:002685:0001:0002:00</t>
  </si>
  <si>
    <t>87TBA1219:0</t>
  </si>
  <si>
    <t>21:0134:001239</t>
  </si>
  <si>
    <t>21:0078:002686</t>
  </si>
  <si>
    <t>21:0078:002686:0001:0002:00</t>
  </si>
  <si>
    <t>87TBA1220:0</t>
  </si>
  <si>
    <t>21:0134:001240</t>
  </si>
  <si>
    <t>21:0078:002687</t>
  </si>
  <si>
    <t>21:0078:002687:0001:0002:00</t>
  </si>
  <si>
    <t>83BZA0251:0</t>
  </si>
  <si>
    <t>21:0134:001241</t>
  </si>
  <si>
    <t>21:0078:000354</t>
  </si>
  <si>
    <t>21:0078:000354:0001:0002:00</t>
  </si>
  <si>
    <t>87TBA1221:1</t>
  </si>
  <si>
    <t>21:0134:001242</t>
  </si>
  <si>
    <t>21:0078:002688</t>
  </si>
  <si>
    <t>21:0078:002688:0001:0002:01</t>
  </si>
  <si>
    <t>87TBA1222:0</t>
  </si>
  <si>
    <t>21:0134:001243</t>
  </si>
  <si>
    <t>21:0078:002689</t>
  </si>
  <si>
    <t>21:0078:002689:0001:0002:00</t>
  </si>
  <si>
    <t>87TBA1223:0</t>
  </si>
  <si>
    <t>21:0134:001244</t>
  </si>
  <si>
    <t>21:0078:002690</t>
  </si>
  <si>
    <t>21:0078:002690:0001:0002:00</t>
  </si>
  <si>
    <t>87TBA1224:0</t>
  </si>
  <si>
    <t>21:0134:001245</t>
  </si>
  <si>
    <t>21:0078:002691</t>
  </si>
  <si>
    <t>21:0078:002691:0001:0002:00</t>
  </si>
  <si>
    <t>87TBA1225:0</t>
  </si>
  <si>
    <t>21:0134:001246</t>
  </si>
  <si>
    <t>21:0078:002692</t>
  </si>
  <si>
    <t>21:0078:002692:0001:0002:00</t>
  </si>
  <si>
    <t>87TBA1226:0</t>
  </si>
  <si>
    <t>21:0134:001247</t>
  </si>
  <si>
    <t>21:0078:002693</t>
  </si>
  <si>
    <t>21:0078:002693:0001:0002:00</t>
  </si>
  <si>
    <t>87TBA1227:0</t>
  </si>
  <si>
    <t>21:0134:001248</t>
  </si>
  <si>
    <t>21:0078:002694</t>
  </si>
  <si>
    <t>21:0078:002694:0001:0002:00</t>
  </si>
  <si>
    <t>87TBA1228:0</t>
  </si>
  <si>
    <t>21:0134:001249</t>
  </si>
  <si>
    <t>21:0078:002695</t>
  </si>
  <si>
    <t>21:0078:002695:0001:0002:00</t>
  </si>
  <si>
    <t>87TBA1229:0</t>
  </si>
  <si>
    <t>21:0134:001250</t>
  </si>
  <si>
    <t>21:0078:002696</t>
  </si>
  <si>
    <t>21:0078:002696:0001:0002:00</t>
  </si>
  <si>
    <t>87TBA1230:0</t>
  </si>
  <si>
    <t>21:0134:001251</t>
  </si>
  <si>
    <t>21:0078:002697</t>
  </si>
  <si>
    <t>21:0078:002697:0001:0002:00</t>
  </si>
  <si>
    <t>83BZA0254:0</t>
  </si>
  <si>
    <t>21:0134:001252</t>
  </si>
  <si>
    <t>21:0078:000356</t>
  </si>
  <si>
    <t>21:0078:000356:0001:0002:00</t>
  </si>
  <si>
    <t>87TBA1231:0</t>
  </si>
  <si>
    <t>21:0134:001253</t>
  </si>
  <si>
    <t>21:0078:002698</t>
  </si>
  <si>
    <t>21:0078:002698:0001:0002:00</t>
  </si>
  <si>
    <t>87TBA1232:0</t>
  </si>
  <si>
    <t>21:0134:001254</t>
  </si>
  <si>
    <t>21:0078:002699</t>
  </si>
  <si>
    <t>21:0078:002699:0001:0002:00</t>
  </si>
  <si>
    <t>87TBA1233:0</t>
  </si>
  <si>
    <t>21:0134:001255</t>
  </si>
  <si>
    <t>21:0078:002700</t>
  </si>
  <si>
    <t>21:0078:002700:0001:0002:00</t>
  </si>
  <si>
    <t>87TBA1234:0</t>
  </si>
  <si>
    <t>21:0134:001256</t>
  </si>
  <si>
    <t>21:0078:002701</t>
  </si>
  <si>
    <t>21:0078:002701:0001:0002:00</t>
  </si>
  <si>
    <t>87TBA1236:0</t>
  </si>
  <si>
    <t>21:0134:001257</t>
  </si>
  <si>
    <t>21:0078:002702</t>
  </si>
  <si>
    <t>21:0078:002702:0001:0002:00</t>
  </si>
  <si>
    <t>87TBA1237:0</t>
  </si>
  <si>
    <t>21:0134:001258</t>
  </si>
  <si>
    <t>21:0078:001192</t>
  </si>
  <si>
    <t>21:0078:001192:0002:0002:00</t>
  </si>
  <si>
    <t>87TBA1238:0</t>
  </si>
  <si>
    <t>21:0134:001259</t>
  </si>
  <si>
    <t>21:0078:001192:0003:0002:00</t>
  </si>
  <si>
    <t>87TBA1239:0</t>
  </si>
  <si>
    <t>21:0134:001260</t>
  </si>
  <si>
    <t>21:0078:001192:0004:0002:00</t>
  </si>
  <si>
    <t>87TBA1240:0</t>
  </si>
  <si>
    <t>21:0134:001261</t>
  </si>
  <si>
    <t>21:0078:002703</t>
  </si>
  <si>
    <t>21:0078:002703:0001:0002:00</t>
  </si>
  <si>
    <t>87TBA1241:0</t>
  </si>
  <si>
    <t>21:0134:001262</t>
  </si>
  <si>
    <t>21:0078:002704</t>
  </si>
  <si>
    <t>21:0078:002704:0001:0002:00</t>
  </si>
  <si>
    <t>83BZA0255:0</t>
  </si>
  <si>
    <t>21:0134:001263</t>
  </si>
  <si>
    <t>21:0078:000357</t>
  </si>
  <si>
    <t>21:0078:000357:0001:0002:00</t>
  </si>
  <si>
    <t>87TBA1242:0</t>
  </si>
  <si>
    <t>21:0134:001264</t>
  </si>
  <si>
    <t>21:0078:002705</t>
  </si>
  <si>
    <t>21:0078:002705:0001:0002:00</t>
  </si>
  <si>
    <t>87TBA1243:0</t>
  </si>
  <si>
    <t>21:0134:001265</t>
  </si>
  <si>
    <t>21:0078:002706</t>
  </si>
  <si>
    <t>21:0078:002706:0001:0002:00</t>
  </si>
  <si>
    <t>87TBA1244:0</t>
  </si>
  <si>
    <t>21:0134:001266</t>
  </si>
  <si>
    <t>21:0078:002707</t>
  </si>
  <si>
    <t>21:0078:002707:0001:0002:00</t>
  </si>
  <si>
    <t>87TBA1245:0</t>
  </si>
  <si>
    <t>21:0134:001267</t>
  </si>
  <si>
    <t>21:0078:002708</t>
  </si>
  <si>
    <t>21:0078:002708:0001:0002:00</t>
  </si>
  <si>
    <t>87TBA1246:0</t>
  </si>
  <si>
    <t>21:0134:001268</t>
  </si>
  <si>
    <t>21:0078:002709</t>
  </si>
  <si>
    <t>21:0078:002709:0001:0002:00</t>
  </si>
  <si>
    <t>87TBA1247:0</t>
  </si>
  <si>
    <t>21:0134:001269</t>
  </si>
  <si>
    <t>21:0078:002710</t>
  </si>
  <si>
    <t>21:0078:002710:0001:0002:00</t>
  </si>
  <si>
    <t>87TBA1248:0</t>
  </si>
  <si>
    <t>21:0134:001270</t>
  </si>
  <si>
    <t>21:0078:002711</t>
  </si>
  <si>
    <t>21:0078:002711:0001:0002:00</t>
  </si>
  <si>
    <t>87TBA1249:0</t>
  </si>
  <si>
    <t>21:0134:001271</t>
  </si>
  <si>
    <t>21:0078:002712</t>
  </si>
  <si>
    <t>21:0078:002712:0001:0002:00</t>
  </si>
  <si>
    <t>87TBA1250:0</t>
  </si>
  <si>
    <t>21:0134:001272</t>
  </si>
  <si>
    <t>21:0078:002713</t>
  </si>
  <si>
    <t>21:0078:002713:0001:0002:00</t>
  </si>
  <si>
    <t>87TBA1251:0</t>
  </si>
  <si>
    <t>21:0134:001273</t>
  </si>
  <si>
    <t>21:0078:002714</t>
  </si>
  <si>
    <t>21:0078:002714:0001:0002:00</t>
  </si>
  <si>
    <t>83BZA0256:0</t>
  </si>
  <si>
    <t>21:0134:001274</t>
  </si>
  <si>
    <t>21:0078:000358</t>
  </si>
  <si>
    <t>21:0078:000358:0001:0002:00</t>
  </si>
  <si>
    <t>87TBA1252:0</t>
  </si>
  <si>
    <t>21:0134:001275</t>
  </si>
  <si>
    <t>21:0078:002715</t>
  </si>
  <si>
    <t>21:0078:002715:0001:0002:00</t>
  </si>
  <si>
    <t>87TBA1253:0</t>
  </si>
  <si>
    <t>21:0134:001276</t>
  </si>
  <si>
    <t>21:0078:002716</t>
  </si>
  <si>
    <t>21:0078:002716:0001:0002:00</t>
  </si>
  <si>
    <t>87TBA1254:0</t>
  </si>
  <si>
    <t>21:0134:001277</t>
  </si>
  <si>
    <t>21:0078:002717</t>
  </si>
  <si>
    <t>21:0078:002717:0001:0002:00</t>
  </si>
  <si>
    <t>87TBA1255:0</t>
  </si>
  <si>
    <t>21:0134:001278</t>
  </si>
  <si>
    <t>21:0078:002718</t>
  </si>
  <si>
    <t>21:0078:002718:0001:0002:00</t>
  </si>
  <si>
    <t>87TBA1256:0</t>
  </si>
  <si>
    <t>21:0134:001279</t>
  </si>
  <si>
    <t>21:0078:002719</t>
  </si>
  <si>
    <t>21:0078:002719:0001:0002:00</t>
  </si>
  <si>
    <t>87TBA1257:0</t>
  </si>
  <si>
    <t>21:0134:001280</t>
  </si>
  <si>
    <t>21:0078:002720</t>
  </si>
  <si>
    <t>21:0078:002720:0001:0002:00</t>
  </si>
  <si>
    <t>87TBA1258:0</t>
  </si>
  <si>
    <t>21:0134:001281</t>
  </si>
  <si>
    <t>21:0078:002721</t>
  </si>
  <si>
    <t>21:0078:002721:0001:0002:00</t>
  </si>
  <si>
    <t>87TBA1259:0</t>
  </si>
  <si>
    <t>21:0134:001282</t>
  </si>
  <si>
    <t>21:0078:002722</t>
  </si>
  <si>
    <t>21:0078:002722:0001:0002:00</t>
  </si>
  <si>
    <t>87TBA1260:0</t>
  </si>
  <si>
    <t>21:0134:001283</t>
  </si>
  <si>
    <t>21:0078:002723</t>
  </si>
  <si>
    <t>21:0078:002723:0001:0002:00</t>
  </si>
  <si>
    <t>87TBA1261:0</t>
  </si>
  <si>
    <t>21:0134:001284</t>
  </si>
  <si>
    <t>21:0078:002724</t>
  </si>
  <si>
    <t>21:0078:002724:0001:0002:00</t>
  </si>
  <si>
    <t>83BZA0257:0</t>
  </si>
  <si>
    <t>21:0134:001285</t>
  </si>
  <si>
    <t>21:0078:000359</t>
  </si>
  <si>
    <t>21:0078:000359:0001:0002:00</t>
  </si>
  <si>
    <t>87TBA1262:0</t>
  </si>
  <si>
    <t>21:0134:001286</t>
  </si>
  <si>
    <t>21:0078:002725</t>
  </si>
  <si>
    <t>21:0078:002725:0001:0002:00</t>
  </si>
  <si>
    <t>87TBA1263:0</t>
  </si>
  <si>
    <t>21:0134:001287</t>
  </si>
  <si>
    <t>21:0078:002726</t>
  </si>
  <si>
    <t>21:0078:002726:0001:0002:00</t>
  </si>
  <si>
    <t>87TBA1264:0</t>
  </si>
  <si>
    <t>21:0134:001288</t>
  </si>
  <si>
    <t>21:0078:002727</t>
  </si>
  <si>
    <t>21:0078:002727:0001:0002:00</t>
  </si>
  <si>
    <t>87TBA1265:0</t>
  </si>
  <si>
    <t>21:0134:001289</t>
  </si>
  <si>
    <t>21:0078:002728</t>
  </si>
  <si>
    <t>21:0078:002728:0001:0002:00</t>
  </si>
  <si>
    <t>87TBA1266:0</t>
  </si>
  <si>
    <t>21:0134:001290</t>
  </si>
  <si>
    <t>21:0078:002729</t>
  </si>
  <si>
    <t>21:0078:002729:0001:0002:00</t>
  </si>
  <si>
    <t>87TBA3001:0</t>
  </si>
  <si>
    <t>21:0134:001291</t>
  </si>
  <si>
    <t>21:0078:002730</t>
  </si>
  <si>
    <t>21:0078:002730:0001:0002:00</t>
  </si>
  <si>
    <t>87TBA3002:0</t>
  </si>
  <si>
    <t>21:0134:001292</t>
  </si>
  <si>
    <t>21:0078:002731</t>
  </si>
  <si>
    <t>21:0078:002731:0001:0002:00</t>
  </si>
  <si>
    <t>87TBA3003:0</t>
  </si>
  <si>
    <t>21:0134:001293</t>
  </si>
  <si>
    <t>21:0078:002732</t>
  </si>
  <si>
    <t>21:0078:002732:0001:0002:00</t>
  </si>
  <si>
    <t>87TBA3004:0</t>
  </si>
  <si>
    <t>21:0134:001294</t>
  </si>
  <si>
    <t>21:0078:002733</t>
  </si>
  <si>
    <t>21:0078:002733:0001:0002:00</t>
  </si>
  <si>
    <t>87TBA3005:0</t>
  </si>
  <si>
    <t>21:0134:001295</t>
  </si>
  <si>
    <t>21:0078:002734</t>
  </si>
  <si>
    <t>21:0078:002734:0001:0002:00</t>
  </si>
  <si>
    <t>83BZA0258:1</t>
  </si>
  <si>
    <t>21:0134:001296</t>
  </si>
  <si>
    <t>21:0078:000360</t>
  </si>
  <si>
    <t>21:0078:000360:0001:0002:01</t>
  </si>
  <si>
    <t>87TBA3006:0</t>
  </si>
  <si>
    <t>21:0134:001297</t>
  </si>
  <si>
    <t>21:0078:002735</t>
  </si>
  <si>
    <t>21:0078:002735:0001:0002:00</t>
  </si>
  <si>
    <t>87TBA3007:0</t>
  </si>
  <si>
    <t>21:0134:001298</t>
  </si>
  <si>
    <t>21:0078:002736</t>
  </si>
  <si>
    <t>21:0078:002736:0001:0002:00</t>
  </si>
  <si>
    <t>87TBA3008:0</t>
  </si>
  <si>
    <t>21:0134:001299</t>
  </si>
  <si>
    <t>21:0078:002737</t>
  </si>
  <si>
    <t>21:0078:002737:0001:0002:00</t>
  </si>
  <si>
    <t>87TBA3009:0</t>
  </si>
  <si>
    <t>21:0134:001300</t>
  </si>
  <si>
    <t>21:0078:002738</t>
  </si>
  <si>
    <t>21:0078:002738:0001:0002:00</t>
  </si>
  <si>
    <t>87TBA3010:0</t>
  </si>
  <si>
    <t>21:0134:001301</t>
  </si>
  <si>
    <t>21:0078:002739</t>
  </si>
  <si>
    <t>21:0078:002739:0001:0002:00</t>
  </si>
  <si>
    <t>87TBA3011:0</t>
  </si>
  <si>
    <t>21:0134:001302</t>
  </si>
  <si>
    <t>21:0078:002740</t>
  </si>
  <si>
    <t>21:0078:002740:0001:0002:00</t>
  </si>
  <si>
    <t>87TBA3012:0</t>
  </si>
  <si>
    <t>21:0134:001303</t>
  </si>
  <si>
    <t>21:0078:002741</t>
  </si>
  <si>
    <t>21:0078:002741:0001:0002:00</t>
  </si>
  <si>
    <t>87TBA3013:0</t>
  </si>
  <si>
    <t>21:0134:001304</t>
  </si>
  <si>
    <t>21:0078:002742</t>
  </si>
  <si>
    <t>21:0078:002742:0001:0002:00</t>
  </si>
  <si>
    <t>87TBA3014:0</t>
  </si>
  <si>
    <t>21:0134:001305</t>
  </si>
  <si>
    <t>21:0078:002743</t>
  </si>
  <si>
    <t>21:0078:002743:0001:0002:00</t>
  </si>
  <si>
    <t>87TBA3015:0</t>
  </si>
  <si>
    <t>21:0134:001306</t>
  </si>
  <si>
    <t>21:0078:002744</t>
  </si>
  <si>
    <t>21:0078:002744:0001:0002:00</t>
  </si>
  <si>
    <t>83BZA0259:0</t>
  </si>
  <si>
    <t>21:0134:001307</t>
  </si>
  <si>
    <t>21:0078:000361</t>
  </si>
  <si>
    <t>21:0078:000361:0001:0002:00</t>
  </si>
  <si>
    <t>87TBA3016:0</t>
  </si>
  <si>
    <t>21:0134:001308</t>
  </si>
  <si>
    <t>21:0078:002745</t>
  </si>
  <si>
    <t>21:0078:002745:0001:0002:00</t>
  </si>
  <si>
    <t>87TBA3017:0</t>
  </si>
  <si>
    <t>21:0134:001309</t>
  </si>
  <si>
    <t>21:0078:002746</t>
  </si>
  <si>
    <t>21:0078:002746:0001:0002:00</t>
  </si>
  <si>
    <t>87TBA3018:0</t>
  </si>
  <si>
    <t>21:0134:001310</t>
  </si>
  <si>
    <t>21:0078:002747</t>
  </si>
  <si>
    <t>21:0078:002747:0001:0002:00</t>
  </si>
  <si>
    <t>87TBA3019:0</t>
  </si>
  <si>
    <t>21:0134:001311</t>
  </si>
  <si>
    <t>21:0078:002748</t>
  </si>
  <si>
    <t>21:0078:002748:0001:0002:00</t>
  </si>
  <si>
    <t>87TBA3020:0</t>
  </si>
  <si>
    <t>21:0134:001312</t>
  </si>
  <si>
    <t>21:0078:002749</t>
  </si>
  <si>
    <t>21:0078:002749:0001:0002:00</t>
  </si>
  <si>
    <t>87TBA3021:0</t>
  </si>
  <si>
    <t>21:0134:001313</t>
  </si>
  <si>
    <t>21:0078:002750</t>
  </si>
  <si>
    <t>21:0078:002750:0001:0002:00</t>
  </si>
  <si>
    <t>87TBA3022:0</t>
  </si>
  <si>
    <t>21:0134:001314</t>
  </si>
  <si>
    <t>21:0078:002751</t>
  </si>
  <si>
    <t>21:0078:002751:0001:0002:00</t>
  </si>
  <si>
    <t>87TBA3023:0</t>
  </si>
  <si>
    <t>21:0134:001315</t>
  </si>
  <si>
    <t>21:0078:002752</t>
  </si>
  <si>
    <t>21:0078:002752:0001:0002:00</t>
  </si>
  <si>
    <t>87TBA3024:0</t>
  </si>
  <si>
    <t>21:0134:001316</t>
  </si>
  <si>
    <t>21:0078:002753</t>
  </si>
  <si>
    <t>21:0078:002753:0001:0002:00</t>
  </si>
  <si>
    <t>87TBA3025:0</t>
  </si>
  <si>
    <t>21:0134:001317</t>
  </si>
  <si>
    <t>21:0078:002754</t>
  </si>
  <si>
    <t>21:0078:002754:0001:0002:00</t>
  </si>
  <si>
    <t>83BZA0260:0</t>
  </si>
  <si>
    <t>21:0134:001318</t>
  </si>
  <si>
    <t>21:0078:000362</t>
  </si>
  <si>
    <t>21:0078:000362:0001:0002:00</t>
  </si>
  <si>
    <t>87TBA3026:0</t>
  </si>
  <si>
    <t>21:0134:001319</t>
  </si>
  <si>
    <t>21:0078:002755</t>
  </si>
  <si>
    <t>21:0078:002755:0001:0002:00</t>
  </si>
  <si>
    <t>87TBA3027:0</t>
  </si>
  <si>
    <t>21:0134:001320</t>
  </si>
  <si>
    <t>21:0078:002756</t>
  </si>
  <si>
    <t>21:0078:002756:0001:0002:00</t>
  </si>
  <si>
    <t>87TBA3028:0</t>
  </si>
  <si>
    <t>21:0134:001321</t>
  </si>
  <si>
    <t>21:0078:002757</t>
  </si>
  <si>
    <t>21:0078:002757:0001:0002:00</t>
  </si>
  <si>
    <t>87TBA3030:0</t>
  </si>
  <si>
    <t>21:0134:001322</t>
  </si>
  <si>
    <t>21:0078:002759</t>
  </si>
  <si>
    <t>21:0078:002759:0001:0002:00</t>
  </si>
  <si>
    <t>87TBA3031:0</t>
  </si>
  <si>
    <t>21:0134:001323</t>
  </si>
  <si>
    <t>21:0078:002760</t>
  </si>
  <si>
    <t>21:0078:002760:0001:0002:00</t>
  </si>
  <si>
    <t>87TBA3032:0</t>
  </si>
  <si>
    <t>21:0134:001324</t>
  </si>
  <si>
    <t>21:0078:002761</t>
  </si>
  <si>
    <t>21:0078:002761:0001:0002:00</t>
  </si>
  <si>
    <t>87TBA3033:0</t>
  </si>
  <si>
    <t>21:0134:001325</t>
  </si>
  <si>
    <t>21:0078:002762</t>
  </si>
  <si>
    <t>21:0078:002762:0001:0002:00</t>
  </si>
  <si>
    <t>87TBA3034:0</t>
  </si>
  <si>
    <t>21:0134:001326</t>
  </si>
  <si>
    <t>21:0078:002763</t>
  </si>
  <si>
    <t>21:0078:002763:0001:0002:00</t>
  </si>
  <si>
    <t>87TBA3035:0</t>
  </si>
  <si>
    <t>21:0134:001327</t>
  </si>
  <si>
    <t>21:0078:002764</t>
  </si>
  <si>
    <t>21:0078:002764:0001:0002:00</t>
  </si>
  <si>
    <t>87TBA3036:0</t>
  </si>
  <si>
    <t>21:0134:001328</t>
  </si>
  <si>
    <t>21:0078:002765</t>
  </si>
  <si>
    <t>21:0078:002765:0001:0002:00</t>
  </si>
  <si>
    <t>82KY 0088:0</t>
  </si>
  <si>
    <t>21:0134:001329</t>
  </si>
  <si>
    <t>21:0078:000052</t>
  </si>
  <si>
    <t>21:0078:000052:0001:0002:00</t>
  </si>
  <si>
    <t>83BZA0264:0</t>
  </si>
  <si>
    <t>21:0134:001330</t>
  </si>
  <si>
    <t>21:0078:000366</t>
  </si>
  <si>
    <t>21:0078:000366:0001:0002:00</t>
  </si>
  <si>
    <t>87TBA3037:0</t>
  </si>
  <si>
    <t>21:0134:001331</t>
  </si>
  <si>
    <t>21:0078:002766</t>
  </si>
  <si>
    <t>21:0078:002766:0001:0002:00</t>
  </si>
  <si>
    <t>87TBA3038:0</t>
  </si>
  <si>
    <t>21:0134:001332</t>
  </si>
  <si>
    <t>21:0078:002767</t>
  </si>
  <si>
    <t>21:0078:002767:0001:0002:00</t>
  </si>
  <si>
    <t>87TBA3039:0</t>
  </si>
  <si>
    <t>21:0134:001333</t>
  </si>
  <si>
    <t>21:0078:002768</t>
  </si>
  <si>
    <t>21:0078:002768:0001:0002:00</t>
  </si>
  <si>
    <t>87TBA3040:0</t>
  </si>
  <si>
    <t>21:0134:001334</t>
  </si>
  <si>
    <t>21:0078:002769</t>
  </si>
  <si>
    <t>21:0078:002769:0001:0002:00</t>
  </si>
  <si>
    <t>87TBA3041:0</t>
  </si>
  <si>
    <t>21:0134:001335</t>
  </si>
  <si>
    <t>21:0078:002770</t>
  </si>
  <si>
    <t>21:0078:002770:0001:0002:00</t>
  </si>
  <si>
    <t>87TBA3042:0</t>
  </si>
  <si>
    <t>21:0134:001336</t>
  </si>
  <si>
    <t>21:0078:002771</t>
  </si>
  <si>
    <t>21:0078:002771:0001:0002:00</t>
  </si>
  <si>
    <t>87TBA3043:0</t>
  </si>
  <si>
    <t>21:0134:001337</t>
  </si>
  <si>
    <t>21:0078:002772</t>
  </si>
  <si>
    <t>21:0078:002772:0001:0002:00</t>
  </si>
  <si>
    <t>87TBA3044:0</t>
  </si>
  <si>
    <t>21:0134:001338</t>
  </si>
  <si>
    <t>21:0078:002773</t>
  </si>
  <si>
    <t>21:0078:002773:0001:0002:00</t>
  </si>
  <si>
    <t>87TBA3045:0</t>
  </si>
  <si>
    <t>21:0134:001339</t>
  </si>
  <si>
    <t>21:0078:002774</t>
  </si>
  <si>
    <t>21:0078:002774:0001:0002:00</t>
  </si>
  <si>
    <t>87TBA3046:0</t>
  </si>
  <si>
    <t>21:0134:001340</t>
  </si>
  <si>
    <t>21:0078:002775</t>
  </si>
  <si>
    <t>21:0078:002775:0001:0002:00</t>
  </si>
  <si>
    <t>83BZA0266:1</t>
  </si>
  <si>
    <t>21:0134:001341</t>
  </si>
  <si>
    <t>21:0078:000368</t>
  </si>
  <si>
    <t>21:0078:000368:0001:0002:01</t>
  </si>
  <si>
    <t>87TBA3047:0</t>
  </si>
  <si>
    <t>21:0134:001342</t>
  </si>
  <si>
    <t>21:0078:002776</t>
  </si>
  <si>
    <t>21:0078:002776:0001:0002:00</t>
  </si>
  <si>
    <t>87TBA3048:0</t>
  </si>
  <si>
    <t>21:0134:001343</t>
  </si>
  <si>
    <t>21:0078:002777</t>
  </si>
  <si>
    <t>21:0078:002777:0001:0002:00</t>
  </si>
  <si>
    <t>87TBA3050:0</t>
  </si>
  <si>
    <t>21:0134:001344</t>
  </si>
  <si>
    <t>21:0078:002778</t>
  </si>
  <si>
    <t>21:0078:002778:0001:0002:00</t>
  </si>
  <si>
    <t>87TBA3051:0</t>
  </si>
  <si>
    <t>21:0134:001345</t>
  </si>
  <si>
    <t>21:0078:002779</t>
  </si>
  <si>
    <t>21:0078:002779:0001:0002:00</t>
  </si>
  <si>
    <t>87TBA3052:0</t>
  </si>
  <si>
    <t>21:0134:001346</t>
  </si>
  <si>
    <t>21:0078:002780</t>
  </si>
  <si>
    <t>21:0078:002780:0001:0002:00</t>
  </si>
  <si>
    <t>87TBA3053:0</t>
  </si>
  <si>
    <t>21:0134:001347</t>
  </si>
  <si>
    <t>21:0078:002781</t>
  </si>
  <si>
    <t>21:0078:002781:0001:0002:00</t>
  </si>
  <si>
    <t>87TBA3054B:0</t>
  </si>
  <si>
    <t>21:0134:001348</t>
  </si>
  <si>
    <t>21:0078:002782</t>
  </si>
  <si>
    <t>21:0078:002782:0002:0002:00</t>
  </si>
  <si>
    <t>87TBA3055:0</t>
  </si>
  <si>
    <t>21:0134:001349</t>
  </si>
  <si>
    <t>21:0078:002783</t>
  </si>
  <si>
    <t>21:0078:002783:0001:0002:00</t>
  </si>
  <si>
    <t>87TBA3056:0</t>
  </si>
  <si>
    <t>21:0134:001350</t>
  </si>
  <si>
    <t>21:0078:002784</t>
  </si>
  <si>
    <t>21:0078:002784:0001:0002:00</t>
  </si>
  <si>
    <t>87TBA3057:0</t>
  </si>
  <si>
    <t>21:0134:001351</t>
  </si>
  <si>
    <t>21:0078:002785</t>
  </si>
  <si>
    <t>21:0078:002785:0001:0002:00</t>
  </si>
  <si>
    <t>83BZA0269:0</t>
  </si>
  <si>
    <t>21:0134:001352</t>
  </si>
  <si>
    <t>21:0078:000370</t>
  </si>
  <si>
    <t>21:0078:000370:0001:0002:00</t>
  </si>
  <si>
    <t>87TBA3058:0</t>
  </si>
  <si>
    <t>21:0134:001353</t>
  </si>
  <si>
    <t>21:0078:002786</t>
  </si>
  <si>
    <t>21:0078:002786:0001:0002:00</t>
  </si>
  <si>
    <t>87TBA3059:0</t>
  </si>
  <si>
    <t>21:0134:001354</t>
  </si>
  <si>
    <t>21:0078:002787</t>
  </si>
  <si>
    <t>21:0078:002787:0001:0002:00</t>
  </si>
  <si>
    <t>87TBA3060:0</t>
  </si>
  <si>
    <t>21:0134:001355</t>
  </si>
  <si>
    <t>21:0078:002788</t>
  </si>
  <si>
    <t>21:0078:002788:0001:0002:00</t>
  </si>
  <si>
    <t>87TBA3061:0</t>
  </si>
  <si>
    <t>21:0134:001356</t>
  </si>
  <si>
    <t>21:0078:002789</t>
  </si>
  <si>
    <t>21:0078:002789:0001:0002:00</t>
  </si>
  <si>
    <t>87TBA3062:1</t>
  </si>
  <si>
    <t>21:0134:001357</t>
  </si>
  <si>
    <t>21:0078:002790</t>
  </si>
  <si>
    <t>21:0078:002790:0001:0002:01</t>
  </si>
  <si>
    <t>87TBA3063:0</t>
  </si>
  <si>
    <t>21:0134:001358</t>
  </si>
  <si>
    <t>21:0078:002791</t>
  </si>
  <si>
    <t>21:0078:002791:0001:0002:00</t>
  </si>
  <si>
    <t>87TBA3064:0</t>
  </si>
  <si>
    <t>21:0134:001359</t>
  </si>
  <si>
    <t>21:0078:002792</t>
  </si>
  <si>
    <t>21:0078:002792:0001:0002:00</t>
  </si>
  <si>
    <t>87TBA3065:0</t>
  </si>
  <si>
    <t>21:0134:001360</t>
  </si>
  <si>
    <t>21:0078:002793</t>
  </si>
  <si>
    <t>21:0078:002793:0001:0002:00</t>
  </si>
  <si>
    <t>87TBA3066:0</t>
  </si>
  <si>
    <t>21:0134:001361</t>
  </si>
  <si>
    <t>21:0078:002794</t>
  </si>
  <si>
    <t>21:0078:002794:0001:0002:00</t>
  </si>
  <si>
    <t>87TBA3067:0</t>
  </si>
  <si>
    <t>21:0134:001362</t>
  </si>
  <si>
    <t>21:0078:002795</t>
  </si>
  <si>
    <t>21:0078:002795:0001:0002:00</t>
  </si>
  <si>
    <t>83BZA0271:0</t>
  </si>
  <si>
    <t>21:0134:001363</t>
  </si>
  <si>
    <t>21:0078:000372</t>
  </si>
  <si>
    <t>21:0078:000372:0001:0002:00</t>
  </si>
  <si>
    <t>87TBA3068:0</t>
  </si>
  <si>
    <t>21:0134:001364</t>
  </si>
  <si>
    <t>21:0078:002796</t>
  </si>
  <si>
    <t>21:0078:002796:0001:0002:00</t>
  </si>
  <si>
    <t>87TBA3069:0</t>
  </si>
  <si>
    <t>21:0134:001365</t>
  </si>
  <si>
    <t>21:0078:002797</t>
  </si>
  <si>
    <t>21:0078:002797:0001:0002:00</t>
  </si>
  <si>
    <t>87TBA3070:0</t>
  </si>
  <si>
    <t>21:0134:001366</t>
  </si>
  <si>
    <t>21:0078:002798</t>
  </si>
  <si>
    <t>21:0078:002798:0001:0002:00</t>
  </si>
  <si>
    <t>87TBA3071:0</t>
  </si>
  <si>
    <t>21:0134:001367</t>
  </si>
  <si>
    <t>21:0078:002799</t>
  </si>
  <si>
    <t>21:0078:002799:0001:0002:00</t>
  </si>
  <si>
    <t>87TBA3072:0</t>
  </si>
  <si>
    <t>21:0134:001368</t>
  </si>
  <si>
    <t>21:0078:002800</t>
  </si>
  <si>
    <t>21:0078:002800:0001:0002:00</t>
  </si>
  <si>
    <t>87TBA3073:0</t>
  </si>
  <si>
    <t>21:0134:001369</t>
  </si>
  <si>
    <t>21:0078:002801</t>
  </si>
  <si>
    <t>21:0078:002801:0001:0002:00</t>
  </si>
  <si>
    <t>87TBA3074:0</t>
  </si>
  <si>
    <t>21:0134:001370</t>
  </si>
  <si>
    <t>21:0078:002802</t>
  </si>
  <si>
    <t>21:0078:002802:0001:0002:00</t>
  </si>
  <si>
    <t>87TBA3075:0</t>
  </si>
  <si>
    <t>21:0134:001371</t>
  </si>
  <si>
    <t>21:0078:002803</t>
  </si>
  <si>
    <t>21:0078:002803:0001:0002:00</t>
  </si>
  <si>
    <t>87TBA3076:0</t>
  </si>
  <si>
    <t>21:0134:001372</t>
  </si>
  <si>
    <t>21:0078:002804</t>
  </si>
  <si>
    <t>21:0078:002804:0001:0002:00</t>
  </si>
  <si>
    <t>82KY 0058:2</t>
  </si>
  <si>
    <t>21:0134:001373</t>
  </si>
  <si>
    <t>21:0078:000032</t>
  </si>
  <si>
    <t>21:0078:000032:0001:0002:02</t>
  </si>
  <si>
    <t>83BZA0272:0</t>
  </si>
  <si>
    <t>21:0134:001374</t>
  </si>
  <si>
    <t>21:0078:000373</t>
  </si>
  <si>
    <t>21:0078:000373:0001:0002:00</t>
  </si>
  <si>
    <t>82KY 0081:2</t>
  </si>
  <si>
    <t>21:0134:001375</t>
  </si>
  <si>
    <t>21:0078:000045:0001:0002:02</t>
  </si>
  <si>
    <t>82KY 0095:2</t>
  </si>
  <si>
    <t>21:0134:001376</t>
  </si>
  <si>
    <t>21:0078:000058</t>
  </si>
  <si>
    <t>21:0078:000058:0001:0002:02</t>
  </si>
  <si>
    <t>82KY 0189:2</t>
  </si>
  <si>
    <t>21:0134:001377</t>
  </si>
  <si>
    <t>21:0078:000123</t>
  </si>
  <si>
    <t>21:0078:000123:0001:0002:02</t>
  </si>
  <si>
    <t>83BZA0003:2</t>
  </si>
  <si>
    <t>21:0134:001378</t>
  </si>
  <si>
    <t>21:0078:000157</t>
  </si>
  <si>
    <t>21:0078:000157:0001:0002:02</t>
  </si>
  <si>
    <t>83BZA0018:2</t>
  </si>
  <si>
    <t>21:0134:001379</t>
  </si>
  <si>
    <t>21:0078:000171</t>
  </si>
  <si>
    <t>21:0078:000171:0001:0002:02</t>
  </si>
  <si>
    <t>83BZA0024:2</t>
  </si>
  <si>
    <t>21:0134:001380</t>
  </si>
  <si>
    <t>21:0078:000177</t>
  </si>
  <si>
    <t>21:0078:000177:0001:0002:02</t>
  </si>
  <si>
    <t>83BZA0072:2</t>
  </si>
  <si>
    <t>21:0134:001381</t>
  </si>
  <si>
    <t>21:0078:000210</t>
  </si>
  <si>
    <t>21:0078:000210:0001:0002:02</t>
  </si>
  <si>
    <t>83BZA0084:2</t>
  </si>
  <si>
    <t>21:0134:001382</t>
  </si>
  <si>
    <t>21:0078:000221</t>
  </si>
  <si>
    <t>21:0078:000221:0001:0002:02</t>
  </si>
  <si>
    <t>83BZA0092:2</t>
  </si>
  <si>
    <t>21:0134:001383</t>
  </si>
  <si>
    <t>21:0078:000229:0001:0002:02</t>
  </si>
  <si>
    <t>83BZA0103:2</t>
  </si>
  <si>
    <t>21:0134:001384</t>
  </si>
  <si>
    <t>21:0078:000240:0001:0002:02</t>
  </si>
  <si>
    <t>83BZA0279:0</t>
  </si>
  <si>
    <t>21:0134:001385</t>
  </si>
  <si>
    <t>21:0078:000375</t>
  </si>
  <si>
    <t>21:0078:000375:0001:0002:00</t>
  </si>
  <si>
    <t>83BZA0112:2</t>
  </si>
  <si>
    <t>21:0134:001386</t>
  </si>
  <si>
    <t>21:0078:000249:0001:0002:02</t>
  </si>
  <si>
    <t>83BZA0120:2</t>
  </si>
  <si>
    <t>21:0134:001387</t>
  </si>
  <si>
    <t>21:0078:000256:0001:0002:02</t>
  </si>
  <si>
    <t>83BZA0130:2</t>
  </si>
  <si>
    <t>21:0134:001388</t>
  </si>
  <si>
    <t>21:0078:000264:0001:0002:02</t>
  </si>
  <si>
    <t>83BZA0139:2</t>
  </si>
  <si>
    <t>21:0134:001389</t>
  </si>
  <si>
    <t>21:0078:000272:0001:0002:02</t>
  </si>
  <si>
    <t>83BZA0162:2</t>
  </si>
  <si>
    <t>21:0134:001390</t>
  </si>
  <si>
    <t>21:0078:000291:0001:0002:02</t>
  </si>
  <si>
    <t>83BZA0196:2</t>
  </si>
  <si>
    <t>21:0134:001391</t>
  </si>
  <si>
    <t>21:0078:000321:0001:0002:02</t>
  </si>
  <si>
    <t>83BZA0202:2</t>
  </si>
  <si>
    <t>21:0134:001392</t>
  </si>
  <si>
    <t>21:0078:000326:0001:0002:02</t>
  </si>
  <si>
    <t>83BZA0212:2</t>
  </si>
  <si>
    <t>21:0134:001393</t>
  </si>
  <si>
    <t>21:0078:000334:0001:0002:02</t>
  </si>
  <si>
    <t>83BZA0223:2</t>
  </si>
  <si>
    <t>21:0134:001394</t>
  </si>
  <si>
    <t>21:0078:000341:0001:0002:02</t>
  </si>
  <si>
    <t>83BZA0250:2</t>
  </si>
  <si>
    <t>21:0134:001395</t>
  </si>
  <si>
    <t>21:0078:000353:0001:0002:02</t>
  </si>
  <si>
    <t>83BZA0280:0</t>
  </si>
  <si>
    <t>21:0134:001396</t>
  </si>
  <si>
    <t>21:0078:000376</t>
  </si>
  <si>
    <t>21:0078:000376:0001:0002:00</t>
  </si>
  <si>
    <t>83BZA0258:2</t>
  </si>
  <si>
    <t>21:0134:001397</t>
  </si>
  <si>
    <t>21:0078:000360:0001:0002:02</t>
  </si>
  <si>
    <t>83BZA0266:2</t>
  </si>
  <si>
    <t>21:0134:001398</t>
  </si>
  <si>
    <t>21:0078:000368:0001:0002:02</t>
  </si>
  <si>
    <t>83BZA0285:2</t>
  </si>
  <si>
    <t>21:0134:001399</t>
  </si>
  <si>
    <t>21:0078:000379</t>
  </si>
  <si>
    <t>21:0078:000379:0001:0002:02</t>
  </si>
  <si>
    <t>83KY 0054:2</t>
  </si>
  <si>
    <t>21:0134:001400</t>
  </si>
  <si>
    <t>21:0078:000440</t>
  </si>
  <si>
    <t>21:0078:000440:0001:0002:02</t>
  </si>
  <si>
    <t>83KY 0060:2</t>
  </si>
  <si>
    <t>21:0134:001401</t>
  </si>
  <si>
    <t>21:0078:000446</t>
  </si>
  <si>
    <t>21:0078:000446:0001:0002:02</t>
  </si>
  <si>
    <t>83KY 0062:2</t>
  </si>
  <si>
    <t>21:0134:001402</t>
  </si>
  <si>
    <t>21:0078:000448</t>
  </si>
  <si>
    <t>21:0078:000448:0001:0002:02</t>
  </si>
  <si>
    <t>83KY 0064:2</t>
  </si>
  <si>
    <t>21:0134:001403</t>
  </si>
  <si>
    <t>21:0078:000450</t>
  </si>
  <si>
    <t>21:0078:000450:0001:0002:02</t>
  </si>
  <si>
    <t>83KY 0068:2</t>
  </si>
  <si>
    <t>21:0134:001404</t>
  </si>
  <si>
    <t>21:0078:000454</t>
  </si>
  <si>
    <t>21:0078:000454:0001:0002:02</t>
  </si>
  <si>
    <t>83KY 0087:2</t>
  </si>
  <si>
    <t>21:0134:001405</t>
  </si>
  <si>
    <t>21:0078:000471</t>
  </si>
  <si>
    <t>21:0078:000471:0001:0002:02</t>
  </si>
  <si>
    <t>84KY 0008:2</t>
  </si>
  <si>
    <t>21:0134:001406</t>
  </si>
  <si>
    <t>21:0078:000502</t>
  </si>
  <si>
    <t>21:0078:000502:0001:0002:02</t>
  </si>
  <si>
    <t>83BZA0281:0</t>
  </si>
  <si>
    <t>21:0134:001407</t>
  </si>
  <si>
    <t>21:0078:000377</t>
  </si>
  <si>
    <t>21:0078:000377:0001:0002:00</t>
  </si>
  <si>
    <t>84KY 0009:2</t>
  </si>
  <si>
    <t>21:0134:001408</t>
  </si>
  <si>
    <t>21:0078:000503</t>
  </si>
  <si>
    <t>21:0078:000503:0001:0002:02</t>
  </si>
  <si>
    <t>84KY 0020:2</t>
  </si>
  <si>
    <t>21:0134:001409</t>
  </si>
  <si>
    <t>21:0078:000512</t>
  </si>
  <si>
    <t>21:0078:000512:0001:0002:02</t>
  </si>
  <si>
    <t>84KY 0029:2</t>
  </si>
  <si>
    <t>21:0134:001410</t>
  </si>
  <si>
    <t>21:0078:000521</t>
  </si>
  <si>
    <t>21:0078:000521:0001:0002:02</t>
  </si>
  <si>
    <t>84KY 0050:2</t>
  </si>
  <si>
    <t>21:0134:001411</t>
  </si>
  <si>
    <t>21:0078:000541</t>
  </si>
  <si>
    <t>21:0078:000541:0001:0002:02</t>
  </si>
  <si>
    <t>84KY 0060:2</t>
  </si>
  <si>
    <t>21:0134:001412</t>
  </si>
  <si>
    <t>21:0078:000551</t>
  </si>
  <si>
    <t>21:0078:000551:0001:0002:02</t>
  </si>
  <si>
    <t>84KY 0076:2</t>
  </si>
  <si>
    <t>21:0134:001413</t>
  </si>
  <si>
    <t>21:0078:000567</t>
  </si>
  <si>
    <t>21:0078:000567:0001:0002:02</t>
  </si>
  <si>
    <t>84KY 0085:2</t>
  </si>
  <si>
    <t>21:0134:001414</t>
  </si>
  <si>
    <t>21:0078:000576</t>
  </si>
  <si>
    <t>21:0078:000576:0001:0002:02</t>
  </si>
  <si>
    <t>84KY 0089:2</t>
  </si>
  <si>
    <t>21:0134:001415</t>
  </si>
  <si>
    <t>21:0078:000580</t>
  </si>
  <si>
    <t>21:0078:000580:0001:0002:02</t>
  </si>
  <si>
    <t>84KY 0095:2</t>
  </si>
  <si>
    <t>21:0134:001416</t>
  </si>
  <si>
    <t>21:0078:000586</t>
  </si>
  <si>
    <t>21:0078:000586:0001:0002:02</t>
  </si>
  <si>
    <t>84KY 0099:2</t>
  </si>
  <si>
    <t>21:0134:001417</t>
  </si>
  <si>
    <t>21:0078:000590</t>
  </si>
  <si>
    <t>21:0078:000590:0001:0002:02</t>
  </si>
  <si>
    <t>83BZA0284:0</t>
  </si>
  <si>
    <t>21:0134:001418</t>
  </si>
  <si>
    <t>21:0078:000378</t>
  </si>
  <si>
    <t>21:0078:000378:0001:0002:00</t>
  </si>
  <si>
    <t>84KY 0127:2</t>
  </si>
  <si>
    <t>21:0134:001419</t>
  </si>
  <si>
    <t>21:0078:000618</t>
  </si>
  <si>
    <t>21:0078:000618:0001:0002:02</t>
  </si>
  <si>
    <t>84KY 0134:2</t>
  </si>
  <si>
    <t>21:0134:001420</t>
  </si>
  <si>
    <t>21:0078:000625</t>
  </si>
  <si>
    <t>21:0078:000625:0001:0002:02</t>
  </si>
  <si>
    <t>84KY 0138:2</t>
  </si>
  <si>
    <t>21:0134:001421</t>
  </si>
  <si>
    <t>21:0078:000629</t>
  </si>
  <si>
    <t>21:0078:000629:0001:0002:02</t>
  </si>
  <si>
    <t>84KY 0157:2</t>
  </si>
  <si>
    <t>21:0134:001422</t>
  </si>
  <si>
    <t>21:0078:000647</t>
  </si>
  <si>
    <t>21:0078:000647:0001:0002:02</t>
  </si>
  <si>
    <t>84KY 0164:2</t>
  </si>
  <si>
    <t>21:0134:001423</t>
  </si>
  <si>
    <t>21:0078:000654</t>
  </si>
  <si>
    <t>21:0078:000654:0001:0002:02</t>
  </si>
  <si>
    <t>84KY 0168:2</t>
  </si>
  <si>
    <t>21:0134:001424</t>
  </si>
  <si>
    <t>21:0078:000658</t>
  </si>
  <si>
    <t>21:0078:000658:0001:0002:02</t>
  </si>
  <si>
    <t>84KY 0225:2</t>
  </si>
  <si>
    <t>21:0134:001425</t>
  </si>
  <si>
    <t>21:0078:000715</t>
  </si>
  <si>
    <t>21:0078:000715:0001:0002:02</t>
  </si>
  <si>
    <t>84KY 0244:2</t>
  </si>
  <si>
    <t>21:0134:001426</t>
  </si>
  <si>
    <t>21:0078:000734</t>
  </si>
  <si>
    <t>21:0078:000734:0001:0002:02</t>
  </si>
  <si>
    <t>84KY 0268:2</t>
  </si>
  <si>
    <t>21:0134:001427</t>
  </si>
  <si>
    <t>21:0078:000758</t>
  </si>
  <si>
    <t>21:0078:000758:0001:0002:02</t>
  </si>
  <si>
    <t>84KY 0306:2</t>
  </si>
  <si>
    <t>21:0134:001428</t>
  </si>
  <si>
    <t>21:0078:000796</t>
  </si>
  <si>
    <t>21:0078:000796:0001:0002:02</t>
  </si>
  <si>
    <t>83BZA0285:1</t>
  </si>
  <si>
    <t>21:0134:001429</t>
  </si>
  <si>
    <t>21:0078:000379:0001:0002:01</t>
  </si>
  <si>
    <t>84KY 1041:2</t>
  </si>
  <si>
    <t>21:0134:001430</t>
  </si>
  <si>
    <t>21:0078:000878</t>
  </si>
  <si>
    <t>21:0078:000878:0001:0002:02</t>
  </si>
  <si>
    <t>84KY 1048:2</t>
  </si>
  <si>
    <t>21:0134:001431</t>
  </si>
  <si>
    <t>21:0078:000885</t>
  </si>
  <si>
    <t>21:0078:000885:0001:0002:02</t>
  </si>
  <si>
    <t>84KY 1074:2</t>
  </si>
  <si>
    <t>21:0134:001432</t>
  </si>
  <si>
    <t>21:0078:000911</t>
  </si>
  <si>
    <t>21:0078:000911:0001:0002:02</t>
  </si>
  <si>
    <t>84KY 1140:2</t>
  </si>
  <si>
    <t>21:0134:001433</t>
  </si>
  <si>
    <t>21:0078:000976</t>
  </si>
  <si>
    <t>21:0078:000976:0001:0002:02</t>
  </si>
  <si>
    <t>85TBA1003:2</t>
  </si>
  <si>
    <t>21:0134:001434</t>
  </si>
  <si>
    <t>21:0078:001084</t>
  </si>
  <si>
    <t>21:0078:001084:0001:0002:02</t>
  </si>
  <si>
    <t>85TBA1004:2</t>
  </si>
  <si>
    <t>21:0134:001435</t>
  </si>
  <si>
    <t>21:0078:001085</t>
  </si>
  <si>
    <t>21:0078:001085:0001:0002:02</t>
  </si>
  <si>
    <t>85TBA1006:2</t>
  </si>
  <si>
    <t>21:0134:001436</t>
  </si>
  <si>
    <t>21:0078:001087</t>
  </si>
  <si>
    <t>21:0078:001087:0001:0002:02</t>
  </si>
  <si>
    <t>85TBA1008:2</t>
  </si>
  <si>
    <t>21:0134:001437</t>
  </si>
  <si>
    <t>21:0078:001089</t>
  </si>
  <si>
    <t>21:0078:001089:0001:0002:02</t>
  </si>
  <si>
    <t>85TBA1010:2</t>
  </si>
  <si>
    <t>21:0134:001438</t>
  </si>
  <si>
    <t>21:0078:001091</t>
  </si>
  <si>
    <t>21:0078:001091:0001:0002:02</t>
  </si>
  <si>
    <t>85TBA1021:2</t>
  </si>
  <si>
    <t>21:0134:001439</t>
  </si>
  <si>
    <t>21:0078:001102</t>
  </si>
  <si>
    <t>21:0078:001102:0001:0002:02</t>
  </si>
  <si>
    <t>82KY 0089:0</t>
  </si>
  <si>
    <t>21:0134:001440</t>
  </si>
  <si>
    <t>21:0078:000053</t>
  </si>
  <si>
    <t>21:0078:000053:0001:0002:00</t>
  </si>
  <si>
    <t>83BZA0286:0</t>
  </si>
  <si>
    <t>21:0134:001441</t>
  </si>
  <si>
    <t>21:0078:000380</t>
  </si>
  <si>
    <t>21:0078:000380:0001:0002:00</t>
  </si>
  <si>
    <t>85TBA1022:2</t>
  </si>
  <si>
    <t>21:0134:001442</t>
  </si>
  <si>
    <t>21:0078:001103</t>
  </si>
  <si>
    <t>21:0078:001103:0001:0002:02</t>
  </si>
  <si>
    <t>85TBA1023:2</t>
  </si>
  <si>
    <t>21:0134:001443</t>
  </si>
  <si>
    <t>21:0078:001104</t>
  </si>
  <si>
    <t>21:0078:001104:0001:0002:02</t>
  </si>
  <si>
    <t>85TBA1037:2</t>
  </si>
  <si>
    <t>21:0134:001444</t>
  </si>
  <si>
    <t>21:0078:001118</t>
  </si>
  <si>
    <t>21:0078:001118:0001:0002:02</t>
  </si>
  <si>
    <t>85TBA1045:2</t>
  </si>
  <si>
    <t>21:0134:001445</t>
  </si>
  <si>
    <t>21:0078:001126</t>
  </si>
  <si>
    <t>21:0078:001126:0001:0002:02</t>
  </si>
  <si>
    <t>85TBA1051:2</t>
  </si>
  <si>
    <t>21:0134:001446</t>
  </si>
  <si>
    <t>21:0078:001131</t>
  </si>
  <si>
    <t>21:0078:001131:0001:0002:02</t>
  </si>
  <si>
    <t>85TBA1052:2</t>
  </si>
  <si>
    <t>21:0134:001447</t>
  </si>
  <si>
    <t>21:0078:001132</t>
  </si>
  <si>
    <t>21:0078:001132:0001:0002:02</t>
  </si>
  <si>
    <t>85TBA1062:2</t>
  </si>
  <si>
    <t>21:0134:001448</t>
  </si>
  <si>
    <t>21:0078:001142</t>
  </si>
  <si>
    <t>21:0078:001142:0001:0002:02</t>
  </si>
  <si>
    <t>85TBA1065:2</t>
  </si>
  <si>
    <t>21:0134:001449</t>
  </si>
  <si>
    <t>21:0078:001145</t>
  </si>
  <si>
    <t>21:0078:001145:0001:0002:02</t>
  </si>
  <si>
    <t>85TBA1068:2</t>
  </si>
  <si>
    <t>21:0134:001450</t>
  </si>
  <si>
    <t>21:0078:001148</t>
  </si>
  <si>
    <t>21:0078:001148:0001:0002:02</t>
  </si>
  <si>
    <t>85TBA1076:2</t>
  </si>
  <si>
    <t>21:0134:001451</t>
  </si>
  <si>
    <t>21:0078:001156</t>
  </si>
  <si>
    <t>21:0078:001156:0001:0002:02</t>
  </si>
  <si>
    <t>83BZA0288:0</t>
  </si>
  <si>
    <t>21:0134:001452</t>
  </si>
  <si>
    <t>21:0078:000381</t>
  </si>
  <si>
    <t>21:0078:000381:0002:0002:00</t>
  </si>
  <si>
    <t>85TBA1080:2</t>
  </si>
  <si>
    <t>21:0134:001453</t>
  </si>
  <si>
    <t>21:0078:001160</t>
  </si>
  <si>
    <t>21:0078:001160:0001:0002:02</t>
  </si>
  <si>
    <t>85TBA1096:2</t>
  </si>
  <si>
    <t>21:0134:001454</t>
  </si>
  <si>
    <t>21:0078:001176</t>
  </si>
  <si>
    <t>21:0078:001176:0001:0002:02</t>
  </si>
  <si>
    <t>85TBA1099:2</t>
  </si>
  <si>
    <t>21:0134:001455</t>
  </si>
  <si>
    <t>21:0078:001179</t>
  </si>
  <si>
    <t>21:0078:001179:0001:0002:02</t>
  </si>
  <si>
    <t>85TBA1102:2</t>
  </si>
  <si>
    <t>21:0134:001456</t>
  </si>
  <si>
    <t>21:0078:001181</t>
  </si>
  <si>
    <t>21:0078:001181:0001:0002:02</t>
  </si>
  <si>
    <t>85TBA1125:2</t>
  </si>
  <si>
    <t>21:0134:001457</t>
  </si>
  <si>
    <t>21:0078:001198</t>
  </si>
  <si>
    <t>21:0078:001198:0001:0002:02</t>
  </si>
  <si>
    <t>85TBA1130:2</t>
  </si>
  <si>
    <t>21:0134:001458</t>
  </si>
  <si>
    <t>21:0078:001203</t>
  </si>
  <si>
    <t>21:0078:001203:0001:0002:02</t>
  </si>
  <si>
    <t>85TBA1141:2</t>
  </si>
  <si>
    <t>21:0134:001459</t>
  </si>
  <si>
    <t>21:0078:001214</t>
  </si>
  <si>
    <t>21:0078:001214:0001:0002:02</t>
  </si>
  <si>
    <t>85TBA1145:2</t>
  </si>
  <si>
    <t>21:0134:001460</t>
  </si>
  <si>
    <t>21:0078:001216</t>
  </si>
  <si>
    <t>21:0078:001216:0001:0002:02</t>
  </si>
  <si>
    <t>85TBA1150:2</t>
  </si>
  <si>
    <t>21:0134:001461</t>
  </si>
  <si>
    <t>21:0078:001220</t>
  </si>
  <si>
    <t>21:0078:001220:0001:0002:02</t>
  </si>
  <si>
    <t>85TBA1167:2</t>
  </si>
  <si>
    <t>21:0134:001462</t>
  </si>
  <si>
    <t>21:0078:001234</t>
  </si>
  <si>
    <t>21:0078:001234:0001:0002:02</t>
  </si>
  <si>
    <t>83BZA0289:0</t>
  </si>
  <si>
    <t>21:0134:001463</t>
  </si>
  <si>
    <t>21:0078:000382</t>
  </si>
  <si>
    <t>21:0078:000382:0001:0002:00</t>
  </si>
  <si>
    <t>85TBA1177:2</t>
  </si>
  <si>
    <t>21:0134:001464</t>
  </si>
  <si>
    <t>21:0078:001243</t>
  </si>
  <si>
    <t>21:0078:001243:0001:0002:02</t>
  </si>
  <si>
    <t>85TBA1194:2</t>
  </si>
  <si>
    <t>21:0134:001465</t>
  </si>
  <si>
    <t>21:0078:001259</t>
  </si>
  <si>
    <t>21:0078:001259:0001:0002:02</t>
  </si>
  <si>
    <t>85TBA1207:2</t>
  </si>
  <si>
    <t>21:0134:001466</t>
  </si>
  <si>
    <t>21:0078:001272</t>
  </si>
  <si>
    <t>21:0078:001272:0001:0002:02</t>
  </si>
  <si>
    <t>85TBA1276:2</t>
  </si>
  <si>
    <t>21:0134:001467</t>
  </si>
  <si>
    <t>21:0078:001338</t>
  </si>
  <si>
    <t>21:0078:001338:0001:0002:02</t>
  </si>
  <si>
    <t>85TBA1281:2</t>
  </si>
  <si>
    <t>21:0134:001468</t>
  </si>
  <si>
    <t>21:0078:001342</t>
  </si>
  <si>
    <t>21:0078:001342:0001:0002:02</t>
  </si>
  <si>
    <t>85TBA1288:2</t>
  </si>
  <si>
    <t>21:0134:001469</t>
  </si>
  <si>
    <t>21:0078:001348</t>
  </si>
  <si>
    <t>21:0078:001348:0001:0002:02</t>
  </si>
  <si>
    <t>85TBA1289:2</t>
  </si>
  <si>
    <t>21:0134:001470</t>
  </si>
  <si>
    <t>21:0078:001349</t>
  </si>
  <si>
    <t>21:0078:001349:0001:0002:02</t>
  </si>
  <si>
    <t>85TBA1321:2</t>
  </si>
  <si>
    <t>21:0134:001471</t>
  </si>
  <si>
    <t>21:0078:001380:0001:0002:02</t>
  </si>
  <si>
    <t>85TBA1338:2</t>
  </si>
  <si>
    <t>21:0134:001472</t>
  </si>
  <si>
    <t>21:0078:001397:0001:0002:02</t>
  </si>
  <si>
    <t>85TBA1348:2</t>
  </si>
  <si>
    <t>21:0134:001473</t>
  </si>
  <si>
    <t>21:0078:001407:0001:0002:02</t>
  </si>
  <si>
    <t>83BZA0291:0</t>
  </si>
  <si>
    <t>21:0134:001474</t>
  </si>
  <si>
    <t>21:0078:000383</t>
  </si>
  <si>
    <t>21:0078:000383:0001:0002:00</t>
  </si>
  <si>
    <t>85TBA1368:2</t>
  </si>
  <si>
    <t>21:0134:001475</t>
  </si>
  <si>
    <t>21:0078:001426:0001:0002:02</t>
  </si>
  <si>
    <t>85TBA1377:2</t>
  </si>
  <si>
    <t>21:0134:001476</t>
  </si>
  <si>
    <t>21:0078:001435:0001:0002:02</t>
  </si>
  <si>
    <t>85TBA1379:2</t>
  </si>
  <si>
    <t>21:0134:001477</t>
  </si>
  <si>
    <t>21:0078:001437:0001:0002:02</t>
  </si>
  <si>
    <t>85TBA1428:2</t>
  </si>
  <si>
    <t>21:0134:001478</t>
  </si>
  <si>
    <t>21:0078:001484:0001:0002:02</t>
  </si>
  <si>
    <t>85TBA1430:2</t>
  </si>
  <si>
    <t>21:0134:001479</t>
  </si>
  <si>
    <t>21:0078:001486:0001:0002:02</t>
  </si>
  <si>
    <t>85TBA1439:2</t>
  </si>
  <si>
    <t>21:0134:001480</t>
  </si>
  <si>
    <t>21:0078:001495:0001:0002:02</t>
  </si>
  <si>
    <t>85TBA1464:2</t>
  </si>
  <si>
    <t>21:0134:001481</t>
  </si>
  <si>
    <t>21:0078:001519:0001:0002:02</t>
  </si>
  <si>
    <t>85TBA1465:2</t>
  </si>
  <si>
    <t>21:0134:001482</t>
  </si>
  <si>
    <t>21:0078:001520:0001:0002:02</t>
  </si>
  <si>
    <t>85TBA1521:2</t>
  </si>
  <si>
    <t>21:0134:001483</t>
  </si>
  <si>
    <t>21:0078:001575:0001:0002:02</t>
  </si>
  <si>
    <t>83BZA0292:0</t>
  </si>
  <si>
    <t>21:0134:001484</t>
  </si>
  <si>
    <t>21:0078:000384</t>
  </si>
  <si>
    <t>21:0078:000384:0001:0002:00</t>
  </si>
  <si>
    <t>85TBA1533:2</t>
  </si>
  <si>
    <t>21:0134:001485</t>
  </si>
  <si>
    <t>21:0078:001587:0001:0002:02</t>
  </si>
  <si>
    <t>86TBA1001:2</t>
  </si>
  <si>
    <t>21:0134:001486</t>
  </si>
  <si>
    <t>21:0078:001620:0001:0002:02</t>
  </si>
  <si>
    <t>86TBA1043:2</t>
  </si>
  <si>
    <t>21:0134:001487</t>
  </si>
  <si>
    <t>21:0078:001652:0001:0002:02</t>
  </si>
  <si>
    <t>86TBA1048:2</t>
  </si>
  <si>
    <t>21:0134:001488</t>
  </si>
  <si>
    <t>21:0078:001657:0001:0002:02</t>
  </si>
  <si>
    <t>86TBA2033:2</t>
  </si>
  <si>
    <t>21:0134:001489</t>
  </si>
  <si>
    <t>21:0078:001700:0001:0002:02</t>
  </si>
  <si>
    <t>86TBA2057:2</t>
  </si>
  <si>
    <t>21:0134:001490</t>
  </si>
  <si>
    <t>21:0078:001724:0001:0002:02</t>
  </si>
  <si>
    <t>86TBA2077:2</t>
  </si>
  <si>
    <t>21:0134:001491</t>
  </si>
  <si>
    <t>21:0078:001744:0001:0002:02</t>
  </si>
  <si>
    <t>86TBA2095:2</t>
  </si>
  <si>
    <t>21:0134:001492</t>
  </si>
  <si>
    <t>21:0078:001762:0001:0002:02</t>
  </si>
  <si>
    <t>86TBA2105:2</t>
  </si>
  <si>
    <t>21:0134:001493</t>
  </si>
  <si>
    <t>21:0078:001772:0001:0002:02</t>
  </si>
  <si>
    <t>86TBA2118:2</t>
  </si>
  <si>
    <t>21:0134:001494</t>
  </si>
  <si>
    <t>21:0078:001785:0001:0002:02</t>
  </si>
  <si>
    <t>83BZA0293:0</t>
  </si>
  <si>
    <t>21:0134:001495</t>
  </si>
  <si>
    <t>21:0078:000385</t>
  </si>
  <si>
    <t>21:0078:000385:0001:0002:00</t>
  </si>
  <si>
    <t>86TBA2141:2</t>
  </si>
  <si>
    <t>21:0134:001496</t>
  </si>
  <si>
    <t>21:0078:001808:0001:0002:02</t>
  </si>
  <si>
    <t>86TBA2164:2</t>
  </si>
  <si>
    <t>21:0134:001497</t>
  </si>
  <si>
    <t>21:0078:001830:0001:0002:02</t>
  </si>
  <si>
    <t>86TBA2170:2</t>
  </si>
  <si>
    <t>21:0134:001498</t>
  </si>
  <si>
    <t>21:0078:001835:0001:0002:02</t>
  </si>
  <si>
    <t>86TBA2184:2</t>
  </si>
  <si>
    <t>21:0134:001499</t>
  </si>
  <si>
    <t>21:0078:001849:0001:0002:02</t>
  </si>
  <si>
    <t>86TBA2200:2</t>
  </si>
  <si>
    <t>21:0134:001500</t>
  </si>
  <si>
    <t>21:0078:001864:0001:0002:02</t>
  </si>
  <si>
    <t>86TBA2205:2</t>
  </si>
  <si>
    <t>21:0134:001501</t>
  </si>
  <si>
    <t>21:0078:001869:0001:0002:02</t>
  </si>
  <si>
    <t>86TBA2211:2</t>
  </si>
  <si>
    <t>21:0134:001502</t>
  </si>
  <si>
    <t>21:0078:001875:0001:0002:02</t>
  </si>
  <si>
    <t>86TBA2222:2</t>
  </si>
  <si>
    <t>21:0134:001503</t>
  </si>
  <si>
    <t>21:0078:001885:0001:0002:02</t>
  </si>
  <si>
    <t>86TBA2229:2</t>
  </si>
  <si>
    <t>21:0134:001504</t>
  </si>
  <si>
    <t>21:0078:001892:0001:0002:02</t>
  </si>
  <si>
    <t>86TBA2239:2</t>
  </si>
  <si>
    <t>21:0134:001505</t>
  </si>
  <si>
    <t>21:0078:001902</t>
  </si>
  <si>
    <t>21:0078:001902:0001:0002:02</t>
  </si>
  <si>
    <t>83BZA0294:0</t>
  </si>
  <si>
    <t>21:0134:001506</t>
  </si>
  <si>
    <t>21:0078:000386</t>
  </si>
  <si>
    <t>21:0078:000386:0001:0002:00</t>
  </si>
  <si>
    <t>86TBA2257:2</t>
  </si>
  <si>
    <t>21:0134:001507</t>
  </si>
  <si>
    <t>21:0078:001920:0001:0002:02</t>
  </si>
  <si>
    <t>86TBA2276:2</t>
  </si>
  <si>
    <t>21:0134:001508</t>
  </si>
  <si>
    <t>21:0078:001938:0001:0002:02</t>
  </si>
  <si>
    <t>86TBA2299:2</t>
  </si>
  <si>
    <t>21:0134:001509</t>
  </si>
  <si>
    <t>21:0078:001960:0001:0002:02</t>
  </si>
  <si>
    <t>86TBA2328:2</t>
  </si>
  <si>
    <t>21:0134:001510</t>
  </si>
  <si>
    <t>21:0078:001989:0001:0002:02</t>
  </si>
  <si>
    <t>86TBA2348:2</t>
  </si>
  <si>
    <t>21:0134:001511</t>
  </si>
  <si>
    <t>21:0078:002009:0001:0002:02</t>
  </si>
  <si>
    <t>86TBA2371:2</t>
  </si>
  <si>
    <t>21:0134:001512</t>
  </si>
  <si>
    <t>21:0078:002029:0001:0002:02</t>
  </si>
  <si>
    <t>86TBA2406:2</t>
  </si>
  <si>
    <t>21:0134:001513</t>
  </si>
  <si>
    <t>21:0078:002062:0001:0002:02</t>
  </si>
  <si>
    <t>86TBA2448:2</t>
  </si>
  <si>
    <t>21:0134:001514</t>
  </si>
  <si>
    <t>21:0078:002100:0001:0002:02</t>
  </si>
  <si>
    <t>86TBA2449:2</t>
  </si>
  <si>
    <t>21:0134:001515</t>
  </si>
  <si>
    <t>21:0078:002101:0001:0002:02</t>
  </si>
  <si>
    <t>86TBA2451:2</t>
  </si>
  <si>
    <t>21:0134:001516</t>
  </si>
  <si>
    <t>21:0078:002103:0001:0002:02</t>
  </si>
  <si>
    <t>83BZA0296:0</t>
  </si>
  <si>
    <t>21:0134:001517</t>
  </si>
  <si>
    <t>21:0078:000387</t>
  </si>
  <si>
    <t>21:0078:000387:0001:0002:00</t>
  </si>
  <si>
    <t>86TBA2461:2</t>
  </si>
  <si>
    <t>21:0134:001518</t>
  </si>
  <si>
    <t>21:0078:002113:0001:0002:02</t>
  </si>
  <si>
    <t>86TBA2479:2</t>
  </si>
  <si>
    <t>21:0134:001519</t>
  </si>
  <si>
    <t>21:0078:002131:0001:0002:02</t>
  </si>
  <si>
    <t>86TBA3012:2</t>
  </si>
  <si>
    <t>21:0134:001520</t>
  </si>
  <si>
    <t>21:0078:002156:0001:0002:02</t>
  </si>
  <si>
    <t>86TBA3015:2</t>
  </si>
  <si>
    <t>21:0134:001521</t>
  </si>
  <si>
    <t>21:0078:002158:0001:0002:02</t>
  </si>
  <si>
    <t>86TBA3047:2</t>
  </si>
  <si>
    <t>21:0134:001522</t>
  </si>
  <si>
    <t>21:0078:002189:0001:0002:02</t>
  </si>
  <si>
    <t>86TBA3054:2</t>
  </si>
  <si>
    <t>21:0134:001523</t>
  </si>
  <si>
    <t>21:0078:002194:0001:0002:02</t>
  </si>
  <si>
    <t>86TBA3066:2</t>
  </si>
  <si>
    <t>21:0134:001524</t>
  </si>
  <si>
    <t>21:0078:002206:0001:0002:02</t>
  </si>
  <si>
    <t>86TBA3094:2</t>
  </si>
  <si>
    <t>21:0134:001525</t>
  </si>
  <si>
    <t>21:0078:002232:0001:0002:02</t>
  </si>
  <si>
    <t>86TBA3120:2</t>
  </si>
  <si>
    <t>21:0134:001526</t>
  </si>
  <si>
    <t>21:0078:002258:0001:0002:02</t>
  </si>
  <si>
    <t>86TBA3131:2</t>
  </si>
  <si>
    <t>21:0134:001527</t>
  </si>
  <si>
    <t>21:0078:002269:0001:0002:02</t>
  </si>
  <si>
    <t>83KY 0023:0</t>
  </si>
  <si>
    <t>21:0134:001528</t>
  </si>
  <si>
    <t>21:0078:000409</t>
  </si>
  <si>
    <t>21:0078:000409:0001:0002:00</t>
  </si>
  <si>
    <t>86TBA3149:2</t>
  </si>
  <si>
    <t>21:0134:001529</t>
  </si>
  <si>
    <t>21:0078:002287:0001:0002:02</t>
  </si>
  <si>
    <t>86TBA3242:2</t>
  </si>
  <si>
    <t>21:0134:001530</t>
  </si>
  <si>
    <t>21:0078:002350:0001:0002:02</t>
  </si>
  <si>
    <t>87BZA0128:2</t>
  </si>
  <si>
    <t>21:0134:001531</t>
  </si>
  <si>
    <t>21:0078:002401:0001:0002:02</t>
  </si>
  <si>
    <t>87BZA0136:2</t>
  </si>
  <si>
    <t>21:0134:001532</t>
  </si>
  <si>
    <t>21:0078:002405:0001:0002:02</t>
  </si>
  <si>
    <t>87BZA0138:2</t>
  </si>
  <si>
    <t>21:0134:001533</t>
  </si>
  <si>
    <t>21:0078:002407:0001:0002:02</t>
  </si>
  <si>
    <t>87BZA0170:2</t>
  </si>
  <si>
    <t>21:0134:001534</t>
  </si>
  <si>
    <t>21:0078:002422:0001:0002:02</t>
  </si>
  <si>
    <t>87BZA0232:2</t>
  </si>
  <si>
    <t>21:0134:001535</t>
  </si>
  <si>
    <t>21:0078:002430:0001:0002:02</t>
  </si>
  <si>
    <t>87BZA0274:2</t>
  </si>
  <si>
    <t>21:0134:001536</t>
  </si>
  <si>
    <t>21:0078:002446:0001:0002:02</t>
  </si>
  <si>
    <t>87BZA0278:2</t>
  </si>
  <si>
    <t>21:0134:001537</t>
  </si>
  <si>
    <t>21:0078:002449:0001:0002:02</t>
  </si>
  <si>
    <t>87BZA0293:2</t>
  </si>
  <si>
    <t>21:0134:001538</t>
  </si>
  <si>
    <t>21:0078:002454:0001:0002:02</t>
  </si>
  <si>
    <t>83KY 0024:0</t>
  </si>
  <si>
    <t>21:0134:001539</t>
  </si>
  <si>
    <t>21:0078:000410</t>
  </si>
  <si>
    <t>21:0078:000410:0001:0002:00</t>
  </si>
  <si>
    <t>87BZA0295:2</t>
  </si>
  <si>
    <t>21:0134:001540</t>
  </si>
  <si>
    <t>21:0078:002456:0001:0002:02</t>
  </si>
  <si>
    <t>87TBA1015:2</t>
  </si>
  <si>
    <t>21:0134:001541</t>
  </si>
  <si>
    <t>21:0078:002504:0001:0002:02</t>
  </si>
  <si>
    <t>87TBA1050:2</t>
  </si>
  <si>
    <t>21:0134:001542</t>
  </si>
  <si>
    <t>21:0078:002535:0001:0002:02</t>
  </si>
  <si>
    <t>87TBA1062:2</t>
  </si>
  <si>
    <t>21:0134:001543</t>
  </si>
  <si>
    <t>21:0078:002542</t>
  </si>
  <si>
    <t>21:0078:002542:0001:0002:02</t>
  </si>
  <si>
    <t>87TBA1069:2</t>
  </si>
  <si>
    <t>21:0134:001544</t>
  </si>
  <si>
    <t>21:0078:002545:0001:0002:02</t>
  </si>
  <si>
    <t>87TBA1077:2</t>
  </si>
  <si>
    <t>21:0134:001545</t>
  </si>
  <si>
    <t>21:0078:002553:0001:0002:02</t>
  </si>
  <si>
    <t>87TBA1078:2</t>
  </si>
  <si>
    <t>21:0134:001546</t>
  </si>
  <si>
    <t>21:0078:002554:0001:0002:02</t>
  </si>
  <si>
    <t>87TBA1109:2</t>
  </si>
  <si>
    <t>21:0134:001547</t>
  </si>
  <si>
    <t>21:0078:002585:0001:0002:02</t>
  </si>
  <si>
    <t>87TBA1122:2</t>
  </si>
  <si>
    <t>21:0134:001548</t>
  </si>
  <si>
    <t>21:0078:002596:0001:0002:02</t>
  </si>
  <si>
    <t>87TBA1130:2</t>
  </si>
  <si>
    <t>21:0134:001549</t>
  </si>
  <si>
    <t>21:0078:002604:0001:0002:02</t>
  </si>
  <si>
    <t>82KY 0090:0</t>
  </si>
  <si>
    <t>21:0134:001550</t>
  </si>
  <si>
    <t>21:0078:000054</t>
  </si>
  <si>
    <t>21:0078:000054:0001:0002:00</t>
  </si>
  <si>
    <t>83KY 0026:0</t>
  </si>
  <si>
    <t>21:0134:001551</t>
  </si>
  <si>
    <t>21:0078:000412</t>
  </si>
  <si>
    <t>21:0078:000412:0001:0002:00</t>
  </si>
  <si>
    <t>87TBA1148:2</t>
  </si>
  <si>
    <t>21:0134:001552</t>
  </si>
  <si>
    <t>21:0078:002622:0001:0002:02</t>
  </si>
  <si>
    <t>87TBA1162:2</t>
  </si>
  <si>
    <t>21:0134:001553</t>
  </si>
  <si>
    <t>21:0078:002635:0001:0002:02</t>
  </si>
  <si>
    <t>87TBA1221:2</t>
  </si>
  <si>
    <t>21:0134:001554</t>
  </si>
  <si>
    <t>21:0078:002688:0001:0002:02</t>
  </si>
  <si>
    <t>87TBA3062:2</t>
  </si>
  <si>
    <t>21:0134:001555</t>
  </si>
  <si>
    <t>21:0078:002790:0001:0002:02</t>
  </si>
  <si>
    <t>83KY 0028:0</t>
  </si>
  <si>
    <t>21:0134:001556</t>
  </si>
  <si>
    <t>21:0078:000414</t>
  </si>
  <si>
    <t>21:0078:000414:0001:0002:00</t>
  </si>
  <si>
    <t>83KY 0029:0</t>
  </si>
  <si>
    <t>21:0134:001557</t>
  </si>
  <si>
    <t>21:0078:000415</t>
  </si>
  <si>
    <t>21:0078:000415:0001:0002:00</t>
  </si>
  <si>
    <t>83KY 0030:0</t>
  </si>
  <si>
    <t>21:0134:001558</t>
  </si>
  <si>
    <t>21:0078:000416</t>
  </si>
  <si>
    <t>21:0078:000416:0001:0002:00</t>
  </si>
  <si>
    <t>83KY 0031:0</t>
  </si>
  <si>
    <t>21:0134:001559</t>
  </si>
  <si>
    <t>21:0078:000417</t>
  </si>
  <si>
    <t>21:0078:000417:0001:0002:00</t>
  </si>
  <si>
    <t>83KY 0033:0</t>
  </si>
  <si>
    <t>21:0134:001560</t>
  </si>
  <si>
    <t>21:0078:000419</t>
  </si>
  <si>
    <t>21:0078:000419:0001:0002:00</t>
  </si>
  <si>
    <t>83KY 0034:0</t>
  </si>
  <si>
    <t>21:0134:001561</t>
  </si>
  <si>
    <t>21:0078:000420</t>
  </si>
  <si>
    <t>21:0078:000420:0001:0002:00</t>
  </si>
  <si>
    <t>83KY 0036:0</t>
  </si>
  <si>
    <t>21:0134:001562</t>
  </si>
  <si>
    <t>21:0078:000422</t>
  </si>
  <si>
    <t>21:0078:000422:0001:0002:00</t>
  </si>
  <si>
    <t>83KY 0037:0</t>
  </si>
  <si>
    <t>21:0134:001563</t>
  </si>
  <si>
    <t>21:0078:000423</t>
  </si>
  <si>
    <t>21:0078:000423:0001:0002:00</t>
  </si>
  <si>
    <t>83KY 0039:0</t>
  </si>
  <si>
    <t>21:0134:001564</t>
  </si>
  <si>
    <t>21:0078:000425</t>
  </si>
  <si>
    <t>21:0078:000425:0001:0002:00</t>
  </si>
  <si>
    <t>82KY 0091:0</t>
  </si>
  <si>
    <t>21:0134:001565</t>
  </si>
  <si>
    <t>21:0078:000055</t>
  </si>
  <si>
    <t>21:0078:000055:0001:0002:00</t>
  </si>
  <si>
    <t>83KY 0040:0</t>
  </si>
  <si>
    <t>21:0134:001566</t>
  </si>
  <si>
    <t>21:0078:000426</t>
  </si>
  <si>
    <t>21:0078:000426:0001:0002:00</t>
  </si>
  <si>
    <t>83KY 0041:0</t>
  </si>
  <si>
    <t>21:0134:001567</t>
  </si>
  <si>
    <t>21:0078:000427</t>
  </si>
  <si>
    <t>21:0078:000427:0001:0002:00</t>
  </si>
  <si>
    <t>83KY 0043:0</t>
  </si>
  <si>
    <t>21:0134:001568</t>
  </si>
  <si>
    <t>21:0078:000429</t>
  </si>
  <si>
    <t>21:0078:000429:0001:0002:00</t>
  </si>
  <si>
    <t>83KY 0046B:0</t>
  </si>
  <si>
    <t>21:0134:001569</t>
  </si>
  <si>
    <t>21:0078:000432</t>
  </si>
  <si>
    <t>21:0078:000432:0001:0002:00</t>
  </si>
  <si>
    <t>83KY 0047:0</t>
  </si>
  <si>
    <t>21:0134:001570</t>
  </si>
  <si>
    <t>21:0078:000433</t>
  </si>
  <si>
    <t>21:0078:000433:0001:0002:00</t>
  </si>
  <si>
    <t>83KY 0048:0</t>
  </si>
  <si>
    <t>21:0134:001571</t>
  </si>
  <si>
    <t>21:0078:000434</t>
  </si>
  <si>
    <t>21:0078:000434:0001:0002:00</t>
  </si>
  <si>
    <t>83KY 0049:0</t>
  </si>
  <si>
    <t>21:0134:001572</t>
  </si>
  <si>
    <t>21:0078:000435</t>
  </si>
  <si>
    <t>21:0078:000435:0001:0002:00</t>
  </si>
  <si>
    <t>83KY 0050:0</t>
  </si>
  <si>
    <t>21:0134:001573</t>
  </si>
  <si>
    <t>21:0078:000436</t>
  </si>
  <si>
    <t>21:0078:000436:0001:0002:00</t>
  </si>
  <si>
    <t>83KY 0051:0</t>
  </si>
  <si>
    <t>21:0134:001574</t>
  </si>
  <si>
    <t>21:0078:000437</t>
  </si>
  <si>
    <t>21:0078:000437:0001:0002:00</t>
  </si>
  <si>
    <t>83KY 0053:0</t>
  </si>
  <si>
    <t>21:0134:001575</t>
  </si>
  <si>
    <t>21:0078:000439</t>
  </si>
  <si>
    <t>21:0078:000439:0001:0002:00</t>
  </si>
  <si>
    <t>82KY 0093:0</t>
  </si>
  <si>
    <t>21:0134:001576</t>
  </si>
  <si>
    <t>21:0078:000056</t>
  </si>
  <si>
    <t>21:0078:000056:0001:0002:00</t>
  </si>
  <si>
    <t>83KY 0054:1</t>
  </si>
  <si>
    <t>21:0134:001577</t>
  </si>
  <si>
    <t>21:0078:000440:0001:0002:01</t>
  </si>
  <si>
    <t>83KY 0055:0</t>
  </si>
  <si>
    <t>21:0134:001578</t>
  </si>
  <si>
    <t>21:0078:000441</t>
  </si>
  <si>
    <t>21:0078:000441:0001:0002:00</t>
  </si>
  <si>
    <t>83KY 0056:0</t>
  </si>
  <si>
    <t>21:0134:001579</t>
  </si>
  <si>
    <t>21:0078:000442</t>
  </si>
  <si>
    <t>21:0078:000442:0001:0002:00</t>
  </si>
  <si>
    <t>83KY 0059:0</t>
  </si>
  <si>
    <t>21:0134:001580</t>
  </si>
  <si>
    <t>21:0078:000445</t>
  </si>
  <si>
    <t>21:0078:000445:0001:0002:00</t>
  </si>
  <si>
    <t>83KY 0060:1</t>
  </si>
  <si>
    <t>21:0134:001581</t>
  </si>
  <si>
    <t>21:0078:000446:0001:0002:01</t>
  </si>
  <si>
    <t>83KY 0061D:0</t>
  </si>
  <si>
    <t>21:0134:001582</t>
  </si>
  <si>
    <t>21:0078:000447</t>
  </si>
  <si>
    <t>21:0078:000447:0002:0002:00</t>
  </si>
  <si>
    <t>83KY 0062:1</t>
  </si>
  <si>
    <t>21:0134:001583</t>
  </si>
  <si>
    <t>21:0078:000448:0001:0002:01</t>
  </si>
  <si>
    <t>83KY 0063:0</t>
  </si>
  <si>
    <t>21:0134:001584</t>
  </si>
  <si>
    <t>21:0078:000449</t>
  </si>
  <si>
    <t>21:0078:000449:0001:0002:00</t>
  </si>
  <si>
    <t>83KY 0064:1</t>
  </si>
  <si>
    <t>21:0134:001585</t>
  </si>
  <si>
    <t>21:0078:000450:0001:0002:01</t>
  </si>
  <si>
    <t>83KY 0066:0</t>
  </si>
  <si>
    <t>21:0134:001586</t>
  </si>
  <si>
    <t>21:0078:000452</t>
  </si>
  <si>
    <t>21:0078:000452:0001:0002:00</t>
  </si>
  <si>
    <t>82KY 0094:0</t>
  </si>
  <si>
    <t>21:0134:001587</t>
  </si>
  <si>
    <t>21:0078:000057</t>
  </si>
  <si>
    <t>21:0078:000057:0001:0002:00</t>
  </si>
  <si>
    <t>83KY 0067:0</t>
  </si>
  <si>
    <t>21:0134:001588</t>
  </si>
  <si>
    <t>21:0078:000453</t>
  </si>
  <si>
    <t>21:0078:000453:0001:0002:00</t>
  </si>
  <si>
    <t>83KY 0068:1</t>
  </si>
  <si>
    <t>21:0134:001589</t>
  </si>
  <si>
    <t>21:0078:000454:0001:0002:01</t>
  </si>
  <si>
    <t>83KY 0069:0</t>
  </si>
  <si>
    <t>21:0134:001590</t>
  </si>
  <si>
    <t>21:0078:000455</t>
  </si>
  <si>
    <t>21:0078:000455:0001:0002:00</t>
  </si>
  <si>
    <t>83KY 0070:0</t>
  </si>
  <si>
    <t>21:0134:001591</t>
  </si>
  <si>
    <t>21:0078:000456</t>
  </si>
  <si>
    <t>21:0078:000456:0001:0002:00</t>
  </si>
  <si>
    <t>83KY 0080:0</t>
  </si>
  <si>
    <t>21:0134:001592</t>
  </si>
  <si>
    <t>21:0078:000466</t>
  </si>
  <si>
    <t>21:0078:000466:0001:0002:00</t>
  </si>
  <si>
    <t>83KY 0081:0</t>
  </si>
  <si>
    <t>21:0134:001593</t>
  </si>
  <si>
    <t>21:0078:000467</t>
  </si>
  <si>
    <t>21:0078:000467:0001:0002:00</t>
  </si>
  <si>
    <t>83KY 0083:0</t>
  </si>
  <si>
    <t>21:0134:001594</t>
  </si>
  <si>
    <t>21:0078:000469</t>
  </si>
  <si>
    <t>21:0078:000469:0001:0002:00</t>
  </si>
  <si>
    <t>83KY 0086:0</t>
  </si>
  <si>
    <t>21:0134:001595</t>
  </si>
  <si>
    <t>21:0078:000470</t>
  </si>
  <si>
    <t>21:0078:000470:0001:0002:00</t>
  </si>
  <si>
    <t>83KY 0087:1</t>
  </si>
  <si>
    <t>21:0134:001596</t>
  </si>
  <si>
    <t>21:0078:000471:0001:0002:01</t>
  </si>
  <si>
    <t>83KY 0089:0</t>
  </si>
  <si>
    <t>21:0134:001597</t>
  </si>
  <si>
    <t>21:0078:000473</t>
  </si>
  <si>
    <t>21:0078:000473:0001:0002:00</t>
  </si>
  <si>
    <t>82KY 0095:1</t>
  </si>
  <si>
    <t>21:0134:001598</t>
  </si>
  <si>
    <t>21:0078:000058:0001:0002:01</t>
  </si>
  <si>
    <t>83KY 0090:0</t>
  </si>
  <si>
    <t>21:0134:001599</t>
  </si>
  <si>
    <t>21:0078:000474</t>
  </si>
  <si>
    <t>21:0078:000474:0001:0002:00</t>
  </si>
  <si>
    <t>83KY 0091:0</t>
  </si>
  <si>
    <t>21:0134:001600</t>
  </si>
  <si>
    <t>21:0078:000475</t>
  </si>
  <si>
    <t>21:0078:000475:0001:0002:00</t>
  </si>
  <si>
    <t>83KY 0092:0</t>
  </si>
  <si>
    <t>21:0134:001601</t>
  </si>
  <si>
    <t>21:0078:000476</t>
  </si>
  <si>
    <t>21:0078:000476:0001:0002:00</t>
  </si>
  <si>
    <t>83KY 0093:0</t>
  </si>
  <si>
    <t>21:0134:001602</t>
  </si>
  <si>
    <t>21:0078:000477</t>
  </si>
  <si>
    <t>21:0078:000477:0001:0002:00</t>
  </si>
  <si>
    <t>83KY 0094:0</t>
  </si>
  <si>
    <t>21:0134:001603</t>
  </si>
  <si>
    <t>21:0078:000478</t>
  </si>
  <si>
    <t>21:0078:000478:0001:0002:00</t>
  </si>
  <si>
    <t>83KY 0095:0</t>
  </si>
  <si>
    <t>21:0134:001604</t>
  </si>
  <si>
    <t>21:0078:000479</t>
  </si>
  <si>
    <t>21:0078:000479:0001:0002:00</t>
  </si>
  <si>
    <t>83KY 0096:0</t>
  </si>
  <si>
    <t>21:0134:001605</t>
  </si>
  <si>
    <t>21:0078:000480</t>
  </si>
  <si>
    <t>21:0078:000480:0001:0002:00</t>
  </si>
  <si>
    <t>83KY 0098:0</t>
  </si>
  <si>
    <t>21:0134:001606</t>
  </si>
  <si>
    <t>21:0078:000482</t>
  </si>
  <si>
    <t>21:0078:000482:0001:0002:00</t>
  </si>
  <si>
    <t>83KY 0099:0</t>
  </si>
  <si>
    <t>21:0134:001607</t>
  </si>
  <si>
    <t>21:0078:000483</t>
  </si>
  <si>
    <t>21:0078:000483:0001:0002:00</t>
  </si>
  <si>
    <t>83KY 0100:0</t>
  </si>
  <si>
    <t>21:0134:001608</t>
  </si>
  <si>
    <t>21:0078:000484</t>
  </si>
  <si>
    <t>21:0078:000484:0001:0002:00</t>
  </si>
  <si>
    <t>82KY 0112:0</t>
  </si>
  <si>
    <t>21:0134:001609</t>
  </si>
  <si>
    <t>21:0078:000074</t>
  </si>
  <si>
    <t>21:0078:000074:0001:0002:00</t>
  </si>
  <si>
    <t>83KY 0101:0</t>
  </si>
  <si>
    <t>21:0134:001610</t>
  </si>
  <si>
    <t>21:0078:000485</t>
  </si>
  <si>
    <t>21:0078:000485:0001:0002:00</t>
  </si>
  <si>
    <t>83KY 0103:0</t>
  </si>
  <si>
    <t>21:0134:001611</t>
  </si>
  <si>
    <t>21:0078:000487</t>
  </si>
  <si>
    <t>21:0078:000487:0001:0002:00</t>
  </si>
  <si>
    <t>83KY 0104:0</t>
  </si>
  <si>
    <t>21:0134:001612</t>
  </si>
  <si>
    <t>21:0078:000488</t>
  </si>
  <si>
    <t>21:0078:000488:0001:0002:00</t>
  </si>
  <si>
    <t>83KY 0105:0</t>
  </si>
  <si>
    <t>21:0134:001613</t>
  </si>
  <si>
    <t>21:0078:000489</t>
  </si>
  <si>
    <t>21:0078:000489:0001:0002:00</t>
  </si>
  <si>
    <t>83KY 0106:0</t>
  </si>
  <si>
    <t>21:0134:001614</t>
  </si>
  <si>
    <t>21:0078:000490</t>
  </si>
  <si>
    <t>21:0078:000490:0001:0002:00</t>
  </si>
  <si>
    <t>83KY 0107:0</t>
  </si>
  <si>
    <t>21:0134:001615</t>
  </si>
  <si>
    <t>21:0078:000491</t>
  </si>
  <si>
    <t>21:0078:000491:0001:0002:00</t>
  </si>
  <si>
    <t>84KY 0003:0</t>
  </si>
  <si>
    <t>21:0134:001616</t>
  </si>
  <si>
    <t>21:0078:000497</t>
  </si>
  <si>
    <t>21:0078:000497:0001:0002:00</t>
  </si>
  <si>
    <t>84KY 0004:0</t>
  </si>
  <si>
    <t>21:0134:001617</t>
  </si>
  <si>
    <t>21:0078:000498</t>
  </si>
  <si>
    <t>21:0078:000498:0001:0002:00</t>
  </si>
  <si>
    <t>84KY 0006:0</t>
  </si>
  <si>
    <t>21:0134:001618</t>
  </si>
  <si>
    <t>21:0078:000500</t>
  </si>
  <si>
    <t>21:0078:000500:0001:0002:00</t>
  </si>
  <si>
    <t>84KY 0007:0</t>
  </si>
  <si>
    <t>21:0134:001619</t>
  </si>
  <si>
    <t>21:0078:000501</t>
  </si>
  <si>
    <t>21:0078:000501:0001:0002:00</t>
  </si>
  <si>
    <t>82KY 0014:0</t>
  </si>
  <si>
    <t>21:0134:001620</t>
  </si>
  <si>
    <t>21:0078:000006</t>
  </si>
  <si>
    <t>21:0078:000006:0001:0002:00</t>
  </si>
  <si>
    <t>82KY 0130:0</t>
  </si>
  <si>
    <t>21:0134:001621</t>
  </si>
  <si>
    <t>21:0078:000088</t>
  </si>
  <si>
    <t>21:0078:000088:0001:0002:00</t>
  </si>
  <si>
    <t>84KY 0008:1</t>
  </si>
  <si>
    <t>21:0134:001622</t>
  </si>
  <si>
    <t>21:0078:000502:0001:0002:01</t>
  </si>
  <si>
    <t>84KY 0009:1</t>
  </si>
  <si>
    <t>21:0134:001623</t>
  </si>
  <si>
    <t>21:0078:000503:0001:0002:01</t>
  </si>
  <si>
    <t>84KY 0010:0</t>
  </si>
  <si>
    <t>21:0134:001624</t>
  </si>
  <si>
    <t>21:0078:000504</t>
  </si>
  <si>
    <t>21:0078:000504:0001:0002:00</t>
  </si>
  <si>
    <t>84KY 0011:0</t>
  </si>
  <si>
    <t>21:0134:001625</t>
  </si>
  <si>
    <t>21:0078:000505</t>
  </si>
  <si>
    <t>21:0078:000505:0001:0002:00</t>
  </si>
  <si>
    <t>84KY 0014:0</t>
  </si>
  <si>
    <t>21:0134:001626</t>
  </si>
  <si>
    <t>21:0078:000506</t>
  </si>
  <si>
    <t>21:0078:000506:0001:0002:00</t>
  </si>
  <si>
    <t>84KY 0015:0</t>
  </si>
  <si>
    <t>21:0134:001627</t>
  </si>
  <si>
    <t>21:0078:000507</t>
  </si>
  <si>
    <t>21:0078:000507:0001:0002:00</t>
  </si>
  <si>
    <t>84KY 0016:0</t>
  </si>
  <si>
    <t>21:0134:001628</t>
  </si>
  <si>
    <t>21:0078:000508</t>
  </si>
  <si>
    <t>21:0078:000508:0001:0002:00</t>
  </si>
  <si>
    <t>84KY 0018:0</t>
  </si>
  <si>
    <t>21:0134:001629</t>
  </si>
  <si>
    <t>21:0078:000510</t>
  </si>
  <si>
    <t>21:0078:000510:0001:0002:00</t>
  </si>
  <si>
    <t>84KY 0019:0</t>
  </si>
  <si>
    <t>21:0134:001630</t>
  </si>
  <si>
    <t>21:0078:000511</t>
  </si>
  <si>
    <t>21:0078:000511:0001:0002:00</t>
  </si>
  <si>
    <t>84KY 0020:1</t>
  </si>
  <si>
    <t>21:0134:001631</t>
  </si>
  <si>
    <t>21:0078:000512:0001:0002:01</t>
  </si>
  <si>
    <t>82KY 0136:0</t>
  </si>
  <si>
    <t>21:0134:001632</t>
  </si>
  <si>
    <t>21:0078:000094</t>
  </si>
  <si>
    <t>21:0078:000094:0001:0002:00</t>
  </si>
  <si>
    <t>84KY 0021:0</t>
  </si>
  <si>
    <t>21:0134:001633</t>
  </si>
  <si>
    <t>21:0078:000513</t>
  </si>
  <si>
    <t>21:0078:000513:0001:0002:00</t>
  </si>
  <si>
    <t>84KY 0022:0</t>
  </si>
  <si>
    <t>21:0134:001634</t>
  </si>
  <si>
    <t>21:0078:000514</t>
  </si>
  <si>
    <t>21:0078:000514:0001:0002:00</t>
  </si>
  <si>
    <t>84KY 0024:0</t>
  </si>
  <si>
    <t>21:0134:001635</t>
  </si>
  <si>
    <t>21:0078:000516</t>
  </si>
  <si>
    <t>21:0078:000516:0001:0002:00</t>
  </si>
  <si>
    <t>84KY 0026:0</t>
  </si>
  <si>
    <t>21:0134:001636</t>
  </si>
  <si>
    <t>21:0078:000518</t>
  </si>
  <si>
    <t>21:0078:000518:0001:0002:00</t>
  </si>
  <si>
    <t>84KY 0027:0</t>
  </si>
  <si>
    <t>21:0134:001637</t>
  </si>
  <si>
    <t>21:0078:000519</t>
  </si>
  <si>
    <t>21:0078:000519:0001:0002:00</t>
  </si>
  <si>
    <t>84KY 0029:1</t>
  </si>
  <si>
    <t>21:0134:001638</t>
  </si>
  <si>
    <t>21:0078:000521:0001:0002:01</t>
  </si>
  <si>
    <t>84KY 0030:0</t>
  </si>
  <si>
    <t>21:0134:001639</t>
  </si>
  <si>
    <t>21:0078:000522</t>
  </si>
  <si>
    <t>21:0078:000522:0001:0002:00</t>
  </si>
  <si>
    <t>84KY 0031:0</t>
  </si>
  <si>
    <t>21:0134:001640</t>
  </si>
  <si>
    <t>21:0078:000523</t>
  </si>
  <si>
    <t>21:0078:000523:0001:0002:00</t>
  </si>
  <si>
    <t>84KY 0032:0</t>
  </si>
  <si>
    <t>21:0134:001641</t>
  </si>
  <si>
    <t>21:0078:000524</t>
  </si>
  <si>
    <t>21:0078:000524:0001:0002:00</t>
  </si>
  <si>
    <t>84KY 0033:0</t>
  </si>
  <si>
    <t>21:0134:001642</t>
  </si>
  <si>
    <t>21:0078:000525</t>
  </si>
  <si>
    <t>21:0078:000525:0001:0002:00</t>
  </si>
  <si>
    <t>82KY 0141:0</t>
  </si>
  <si>
    <t>21:0134:001643</t>
  </si>
  <si>
    <t>21:0078:000099</t>
  </si>
  <si>
    <t>21:0078:000099:0001:0002:00</t>
  </si>
  <si>
    <t>84KY 0035:0</t>
  </si>
  <si>
    <t>21:0134:001644</t>
  </si>
  <si>
    <t>21:0078:000527</t>
  </si>
  <si>
    <t>21:0078:000527:0001:0002:00</t>
  </si>
  <si>
    <t>84KY 0036:0</t>
  </si>
  <si>
    <t>21:0134:001645</t>
  </si>
  <si>
    <t>21:0078:000528</t>
  </si>
  <si>
    <t>21:0078:000528:0001:0002:00</t>
  </si>
  <si>
    <t>84KY 0038:0</t>
  </si>
  <si>
    <t>21:0134:001646</t>
  </si>
  <si>
    <t>21:0078:000530</t>
  </si>
  <si>
    <t>21:0078:000530:0001:0002:00</t>
  </si>
  <si>
    <t>84KY 0039:0</t>
  </si>
  <si>
    <t>21:0134:001647</t>
  </si>
  <si>
    <t>21:0078:000531</t>
  </si>
  <si>
    <t>21:0078:000531:0001:0002:00</t>
  </si>
  <si>
    <t>84KY 0040:0</t>
  </si>
  <si>
    <t>21:0134:001648</t>
  </si>
  <si>
    <t>21:0078:000532</t>
  </si>
  <si>
    <t>21:0078:000532:0001:0002:00</t>
  </si>
  <si>
    <t>84KY 0042:0</t>
  </si>
  <si>
    <t>21:0134:001649</t>
  </si>
  <si>
    <t>21:0078:000534</t>
  </si>
  <si>
    <t>21:0078:000534:0001:0002:00</t>
  </si>
  <si>
    <t>84KY 0043:0</t>
  </si>
  <si>
    <t>21:0134:001650</t>
  </si>
  <si>
    <t>21:0078:000535</t>
  </si>
  <si>
    <t>21:0078:000535:0001:0002:00</t>
  </si>
  <si>
    <t>84KY 0046:0</t>
  </si>
  <si>
    <t>21:0134:001651</t>
  </si>
  <si>
    <t>21:0078:000538</t>
  </si>
  <si>
    <t>21:0078:000538:0001:0002:00</t>
  </si>
  <si>
    <t>84KY 0047:0</t>
  </si>
  <si>
    <t>21:0134:001652</t>
  </si>
  <si>
    <t>21:0078:000539</t>
  </si>
  <si>
    <t>21:0078:000539:0001:0002:00</t>
  </si>
  <si>
    <t>84KY 0049:0</t>
  </si>
  <si>
    <t>21:0134:001653</t>
  </si>
  <si>
    <t>21:0078:000540</t>
  </si>
  <si>
    <t>21:0078:000540:0001:0002:00</t>
  </si>
  <si>
    <t>82KY 0162:0</t>
  </si>
  <si>
    <t>21:0134:001654</t>
  </si>
  <si>
    <t>21:0078:000102</t>
  </si>
  <si>
    <t>21:0078:000102:0001:0002:00</t>
  </si>
  <si>
    <t>84KY 0050:1</t>
  </si>
  <si>
    <t>21:0134:001655</t>
  </si>
  <si>
    <t>21:0078:000541:0001:0002:01</t>
  </si>
  <si>
    <t>84KY 0052:0</t>
  </si>
  <si>
    <t>21:0134:001656</t>
  </si>
  <si>
    <t>21:0078:000543</t>
  </si>
  <si>
    <t>21:0078:000543:0001:0002:00</t>
  </si>
  <si>
    <t>84KY 0054:0</t>
  </si>
  <si>
    <t>21:0134:001657</t>
  </si>
  <si>
    <t>21:0078:000545</t>
  </si>
  <si>
    <t>21:0078:000545:0001:0002:00</t>
  </si>
  <si>
    <t>84KY 0055:0</t>
  </si>
  <si>
    <t>21:0134:001658</t>
  </si>
  <si>
    <t>21:0078:000546</t>
  </si>
  <si>
    <t>21:0078:000546:0001:0002:00</t>
  </si>
  <si>
    <t>84KY 0056:0</t>
  </si>
  <si>
    <t>21:0134:001659</t>
  </si>
  <si>
    <t>21:0078:000547</t>
  </si>
  <si>
    <t>21:0078:000547:0001:0002:00</t>
  </si>
  <si>
    <t>84KY 0057:0</t>
  </si>
  <si>
    <t>21:0134:001660</t>
  </si>
  <si>
    <t>21:0078:000548</t>
  </si>
  <si>
    <t>21:0078:000548:0001:0002:00</t>
  </si>
  <si>
    <t>84KY 0058:0</t>
  </si>
  <si>
    <t>21:0134:001661</t>
  </si>
  <si>
    <t>21:0078:000549</t>
  </si>
  <si>
    <t>21:0078:000549:0001:0002:00</t>
  </si>
  <si>
    <t>84KY 0059:0</t>
  </si>
  <si>
    <t>21:0134:001662</t>
  </si>
  <si>
    <t>21:0078:000550</t>
  </si>
  <si>
    <t>21:0078:000550:0001:0002:00</t>
  </si>
  <si>
    <t>84KY 0060:1</t>
  </si>
  <si>
    <t>21:0134:001663</t>
  </si>
  <si>
    <t>21:0078:000551:0001:0002:01</t>
  </si>
  <si>
    <t>84KY 0061:0</t>
  </si>
  <si>
    <t>21:0134:001664</t>
  </si>
  <si>
    <t>21:0078:000552</t>
  </si>
  <si>
    <t>21:0078:000552:0001:0002:00</t>
  </si>
  <si>
    <t>82KY 0187:0</t>
  </si>
  <si>
    <t>21:0134:001665</t>
  </si>
  <si>
    <t>21:0078:000122</t>
  </si>
  <si>
    <t>21:0078:000122:0001:0002:00</t>
  </si>
  <si>
    <t>84KY 0062:0</t>
  </si>
  <si>
    <t>21:0134:001666</t>
  </si>
  <si>
    <t>21:0078:000553</t>
  </si>
  <si>
    <t>21:0078:000553:0001:0002:00</t>
  </si>
  <si>
    <t>84KY 0063:0</t>
  </si>
  <si>
    <t>21:0134:001667</t>
  </si>
  <si>
    <t>21:0078:000554</t>
  </si>
  <si>
    <t>21:0078:000554:0001:0002:00</t>
  </si>
  <si>
    <t>84KY 0065:0</t>
  </si>
  <si>
    <t>21:0134:001668</t>
  </si>
  <si>
    <t>21:0078:000556</t>
  </si>
  <si>
    <t>21:0078:000556:0001:0002:00</t>
  </si>
  <si>
    <t>84KY 0066:0</t>
  </si>
  <si>
    <t>21:0134:001669</t>
  </si>
  <si>
    <t>21:0078:000557</t>
  </si>
  <si>
    <t>21:0078:000557:0001:0002:00</t>
  </si>
  <si>
    <t>84KY 0067:0</t>
  </si>
  <si>
    <t>21:0134:001670</t>
  </si>
  <si>
    <t>21:0078:000558</t>
  </si>
  <si>
    <t>21:0078:000558:0001:0002:00</t>
  </si>
  <si>
    <t>84KY 0068:0</t>
  </si>
  <si>
    <t>21:0134:001671</t>
  </si>
  <si>
    <t>21:0078:000559</t>
  </si>
  <si>
    <t>21:0078:000559:0001:0002:00</t>
  </si>
  <si>
    <t>84KY 0069:0</t>
  </si>
  <si>
    <t>21:0134:001672</t>
  </si>
  <si>
    <t>21:0078:000560</t>
  </si>
  <si>
    <t>21:0078:000560:0001:0002:00</t>
  </si>
  <si>
    <t>84KY 0070:0</t>
  </si>
  <si>
    <t>21:0134:001673</t>
  </si>
  <si>
    <t>21:0078:000561</t>
  </si>
  <si>
    <t>21:0078:000561:0001:0002:00</t>
  </si>
  <si>
    <t>84KY 0071:0</t>
  </si>
  <si>
    <t>21:0134:001674</t>
  </si>
  <si>
    <t>21:0078:000562</t>
  </si>
  <si>
    <t>21:0078:000562:0001:0002:00</t>
  </si>
  <si>
    <t>84KY 0072:0</t>
  </si>
  <si>
    <t>21:0134:001675</t>
  </si>
  <si>
    <t>21:0078:000563</t>
  </si>
  <si>
    <t>21:0078:000563:0001:0002:00</t>
  </si>
  <si>
    <t>82KY 0189:1</t>
  </si>
  <si>
    <t>21:0134:001676</t>
  </si>
  <si>
    <t>21:0078:000123:0001:0002:01</t>
  </si>
  <si>
    <t>84KY 0073:0</t>
  </si>
  <si>
    <t>21:0134:001677</t>
  </si>
  <si>
    <t>21:0078:000564</t>
  </si>
  <si>
    <t>21:0078:000564:0001:0002:00</t>
  </si>
  <si>
    <t>84KY 0074:0</t>
  </si>
  <si>
    <t>21:0134:001678</t>
  </si>
  <si>
    <t>21:0078:000565</t>
  </si>
  <si>
    <t>21:0078:000565:0001:0002:00</t>
  </si>
  <si>
    <t>84KY 0075:0</t>
  </si>
  <si>
    <t>21:0134:001679</t>
  </si>
  <si>
    <t>21:0078:000566</t>
  </si>
  <si>
    <t>21:0078:000566:0001:0002:00</t>
  </si>
  <si>
    <t>84KY 0076:1</t>
  </si>
  <si>
    <t>21:0134:001680</t>
  </si>
  <si>
    <t>21:0078:000567:0001:0002:01</t>
  </si>
  <si>
    <t>84KY 0077:0</t>
  </si>
  <si>
    <t>21:0134:001681</t>
  </si>
  <si>
    <t>21:0078:000568</t>
  </si>
  <si>
    <t>21:0078:000568:0001:0002:00</t>
  </si>
  <si>
    <t>84KY 0078:0</t>
  </si>
  <si>
    <t>21:0134:001682</t>
  </si>
  <si>
    <t>21:0078:000569</t>
  </si>
  <si>
    <t>21:0078:000569:0001:0002:00</t>
  </si>
  <si>
    <t>84KY 0080:0</t>
  </si>
  <si>
    <t>21:0134:001683</t>
  </si>
  <si>
    <t>21:0078:000571</t>
  </si>
  <si>
    <t>21:0078:000571:0001:0002:00</t>
  </si>
  <si>
    <t>84KY 0082:0</t>
  </si>
  <si>
    <t>21:0134:001684</t>
  </si>
  <si>
    <t>21:0078:000573</t>
  </si>
  <si>
    <t>21:0078:000573:0001:0002:00</t>
  </si>
  <si>
    <t>84KY 0083:0</t>
  </si>
  <si>
    <t>21:0134:001685</t>
  </si>
  <si>
    <t>21:0078:000574</t>
  </si>
  <si>
    <t>21:0078:000574:0001:0002:00</t>
  </si>
  <si>
    <t>84KY 0084:0</t>
  </si>
  <si>
    <t>21:0134:001686</t>
  </si>
  <si>
    <t>21:0078:000575</t>
  </si>
  <si>
    <t>21:0078:000575:0001:0002:00</t>
  </si>
  <si>
    <t>82KY 0191:0</t>
  </si>
  <si>
    <t>21:0134:001687</t>
  </si>
  <si>
    <t>21:0078:000124</t>
  </si>
  <si>
    <t>21:0078:000124:0001:0002:00</t>
  </si>
  <si>
    <t>84KY 0085:1</t>
  </si>
  <si>
    <t>21:0134:001688</t>
  </si>
  <si>
    <t>21:0078:000576:0001:0002:01</t>
  </si>
  <si>
    <t>84KY 0086:0</t>
  </si>
  <si>
    <t>21:0134:001689</t>
  </si>
  <si>
    <t>21:0078:000577</t>
  </si>
  <si>
    <t>21:0078:000577:0001:0002:00</t>
  </si>
  <si>
    <t>84KY 0087:0</t>
  </si>
  <si>
    <t>21:0134:001690</t>
  </si>
  <si>
    <t>21:0078:000578</t>
  </si>
  <si>
    <t>21:0078:000578:0001:0002:00</t>
  </si>
  <si>
    <t>84KY 0088:0</t>
  </si>
  <si>
    <t>21:0134:001691</t>
  </si>
  <si>
    <t>21:0078:000579</t>
  </si>
  <si>
    <t>21:0078:000579:0001:0002:00</t>
  </si>
  <si>
    <t>84KY 0089:1</t>
  </si>
  <si>
    <t>21:0134:001692</t>
  </si>
  <si>
    <t>21:0078:000580:0001:0002:01</t>
  </si>
  <si>
    <t>84KY 0092:0</t>
  </si>
  <si>
    <t>21:0134:001693</t>
  </si>
  <si>
    <t>21:0078:000583</t>
  </si>
  <si>
    <t>21:0078:000583:0001:0002:00</t>
  </si>
  <si>
    <t>84KY 0094:0</t>
  </si>
  <si>
    <t>21:0134:001694</t>
  </si>
  <si>
    <t>21:0078:000585</t>
  </si>
  <si>
    <t>21:0078:000585:0001:0002:00</t>
  </si>
  <si>
    <t>84KY 0095:1</t>
  </si>
  <si>
    <t>21:0134:001695</t>
  </si>
  <si>
    <t>21:0078:000586:0001:0002:01</t>
  </si>
  <si>
    <t>84KY 0096:0</t>
  </si>
  <si>
    <t>21:0134:001696</t>
  </si>
  <si>
    <t>21:0078:000587</t>
  </si>
  <si>
    <t>21:0078:000587:0001:0002:00</t>
  </si>
  <si>
    <t>84KY 0097:0</t>
  </si>
  <si>
    <t>21:0134:001697</t>
  </si>
  <si>
    <t>21:0078:000588</t>
  </si>
  <si>
    <t>21:0078:000588:0001:0002:00</t>
  </si>
  <si>
    <t>82KY 0193:0</t>
  </si>
  <si>
    <t>21:0134:001698</t>
  </si>
  <si>
    <t>21:0078:000125</t>
  </si>
  <si>
    <t>21:0078:000125:0001:0002:00</t>
  </si>
  <si>
    <t>84KY 0098:0</t>
  </si>
  <si>
    <t>21:0134:001699</t>
  </si>
  <si>
    <t>21:0078:000589</t>
  </si>
  <si>
    <t>21:0078:000589:0001:0002:00</t>
  </si>
  <si>
    <t>84KY 0099:1</t>
  </si>
  <si>
    <t>21:0134:001700</t>
  </si>
  <si>
    <t>21:0078:000590:0001:0002:01</t>
  </si>
  <si>
    <t>84KY 0100:0</t>
  </si>
  <si>
    <t>21:0134:001701</t>
  </si>
  <si>
    <t>21:0078:000591</t>
  </si>
  <si>
    <t>21:0078:000591:0001:0002:00</t>
  </si>
  <si>
    <t>84KY 0102:0</t>
  </si>
  <si>
    <t>21:0134:001702</t>
  </si>
  <si>
    <t>21:0078:000593</t>
  </si>
  <si>
    <t>21:0078:000593:0001:0002:00</t>
  </si>
  <si>
    <t>84KY 0103:0</t>
  </si>
  <si>
    <t>21:0134:001703</t>
  </si>
  <si>
    <t>21:0078:000594</t>
  </si>
  <si>
    <t>21:0078:000594:0001:0002:00</t>
  </si>
  <si>
    <t>84KY 0104:0</t>
  </si>
  <si>
    <t>21:0134:001704</t>
  </si>
  <si>
    <t>21:0078:000595</t>
  </si>
  <si>
    <t>21:0078:000595:0001:0002:00</t>
  </si>
  <si>
    <t>84KY 0105:0</t>
  </si>
  <si>
    <t>21:0134:001705</t>
  </si>
  <si>
    <t>21:0078:000596</t>
  </si>
  <si>
    <t>21:0078:000596:0001:0002:00</t>
  </si>
  <si>
    <t>84KY 0108:0</t>
  </si>
  <si>
    <t>21:0134:001706</t>
  </si>
  <si>
    <t>21:0078:000599</t>
  </si>
  <si>
    <t>21:0078:000599:0001:0002:00</t>
  </si>
  <si>
    <t>84KY 0109:0</t>
  </si>
  <si>
    <t>21:0134:001707</t>
  </si>
  <si>
    <t>21:0078:000600</t>
  </si>
  <si>
    <t>21:0078:000600:0001:0002:00</t>
  </si>
  <si>
    <t>84KY 0110:0</t>
  </si>
  <si>
    <t>21:0134:001708</t>
  </si>
  <si>
    <t>21:0078:000601</t>
  </si>
  <si>
    <t>21:0078:000601:0001:0002:00</t>
  </si>
  <si>
    <t>82KY 0195:0</t>
  </si>
  <si>
    <t>21:0134:001709</t>
  </si>
  <si>
    <t>21:0078:000126</t>
  </si>
  <si>
    <t>21:0078:000126:0001:0002:00</t>
  </si>
  <si>
    <t>84KY 0112:0</t>
  </si>
  <si>
    <t>21:0134:001710</t>
  </si>
  <si>
    <t>21:0078:000603</t>
  </si>
  <si>
    <t>21:0078:000603:0001:0002:00</t>
  </si>
  <si>
    <t>84KY 0113:0</t>
  </si>
  <si>
    <t>21:0134:001711</t>
  </si>
  <si>
    <t>21:0078:000604</t>
  </si>
  <si>
    <t>21:0078:000604:0001:0002:00</t>
  </si>
  <si>
    <t>84KY 0115:0</t>
  </si>
  <si>
    <t>21:0134:001712</t>
  </si>
  <si>
    <t>21:0078:000606</t>
  </si>
  <si>
    <t>21:0078:000606:0001:0002:00</t>
  </si>
  <si>
    <t>84KY 0116:0</t>
  </si>
  <si>
    <t>21:0134:001713</t>
  </si>
  <si>
    <t>21:0078:000607</t>
  </si>
  <si>
    <t>21:0078:000607:0001:0002:00</t>
  </si>
  <si>
    <t>84KY 0117:0</t>
  </si>
  <si>
    <t>21:0134:001714</t>
  </si>
  <si>
    <t>21:0078:000608</t>
  </si>
  <si>
    <t>21:0078:000608:0001:0002:00</t>
  </si>
  <si>
    <t>84KY 0118:0</t>
  </si>
  <si>
    <t>21:0134:001715</t>
  </si>
  <si>
    <t>21:0078:000609</t>
  </si>
  <si>
    <t>21:0078:000609:0001:0002:00</t>
  </si>
  <si>
    <t>84KY 0119:0</t>
  </si>
  <si>
    <t>21:0134:001716</t>
  </si>
  <si>
    <t>21:0078:000610</t>
  </si>
  <si>
    <t>21:0078:000610:0001:0002:00</t>
  </si>
  <si>
    <t>84KY 0120:0</t>
  </si>
  <si>
    <t>21:0134:001717</t>
  </si>
  <si>
    <t>21:0078:000611</t>
  </si>
  <si>
    <t>21:0078:000611:0001:0002:00</t>
  </si>
  <si>
    <t>84KY 0121:0</t>
  </si>
  <si>
    <t>21:0134:001718</t>
  </si>
  <si>
    <t>21:0078:000612</t>
  </si>
  <si>
    <t>21:0078:000612:0001:0002:00</t>
  </si>
  <si>
    <t>84KY 0122:0</t>
  </si>
  <si>
    <t>21:0134:001719</t>
  </si>
  <si>
    <t>21:0078:000613</t>
  </si>
  <si>
    <t>21:0078:000613:0001:0002:00</t>
  </si>
  <si>
    <t>82KY 0201:0</t>
  </si>
  <si>
    <t>21:0134:001720</t>
  </si>
  <si>
    <t>21:0078:000131</t>
  </si>
  <si>
    <t>21:0078:000131:0001:0002:00</t>
  </si>
  <si>
    <t>84KY 0123:0</t>
  </si>
  <si>
    <t>21:0134:001721</t>
  </si>
  <si>
    <t>21:0078:000614</t>
  </si>
  <si>
    <t>21:0078:000614:0001:0002:00</t>
  </si>
  <si>
    <t>84KY 0124:0</t>
  </si>
  <si>
    <t>21:0134:001722</t>
  </si>
  <si>
    <t>21:0078:000615</t>
  </si>
  <si>
    <t>21:0078:000615:0001:0002:00</t>
  </si>
  <si>
    <t>84KY 0125:0</t>
  </si>
  <si>
    <t>21:0134:001723</t>
  </si>
  <si>
    <t>21:0078:000616</t>
  </si>
  <si>
    <t>21:0078:000616:0001:0002:00</t>
  </si>
  <si>
    <t>84KY 0126:0</t>
  </si>
  <si>
    <t>21:0134:001724</t>
  </si>
  <si>
    <t>21:0078:000617</t>
  </si>
  <si>
    <t>21:0078:000617:0001:0002:00</t>
  </si>
  <si>
    <t>84KY 0127:1</t>
  </si>
  <si>
    <t>21:0134:001725</t>
  </si>
  <si>
    <t>21:0078:000618:0001:0002:01</t>
  </si>
  <si>
    <t>84KY 0129:0</t>
  </si>
  <si>
    <t>21:0134:001726</t>
  </si>
  <si>
    <t>21:0078:000620</t>
  </si>
  <si>
    <t>21:0078:000620:0001:0002:00</t>
  </si>
  <si>
    <t>84KY 0130:0</t>
  </si>
  <si>
    <t>21:0134:001727</t>
  </si>
  <si>
    <t>21:0078:000621</t>
  </si>
  <si>
    <t>21:0078:000621:0001:0002:00</t>
  </si>
  <si>
    <t>84KY 0133:0</t>
  </si>
  <si>
    <t>21:0134:001728</t>
  </si>
  <si>
    <t>21:0078:000624</t>
  </si>
  <si>
    <t>21:0078:000624:0001:0002:00</t>
  </si>
  <si>
    <t>84KY 0134:1</t>
  </si>
  <si>
    <t>21:0134:001729</t>
  </si>
  <si>
    <t>21:0078:000625:0001:0002:01</t>
  </si>
  <si>
    <t>84KY 0136B:0</t>
  </si>
  <si>
    <t>21:0134:001730</t>
  </si>
  <si>
    <t>21:0078:000627</t>
  </si>
  <si>
    <t>21:0078:000627:0001:0002:00</t>
  </si>
  <si>
    <t>82KY 0025:0</t>
  </si>
  <si>
    <t>21:0134:001731</t>
  </si>
  <si>
    <t>21:0078:000014</t>
  </si>
  <si>
    <t>21:0078:000014:0001:0002:00</t>
  </si>
  <si>
    <t>83BZA0001:0</t>
  </si>
  <si>
    <t>21:0134:001732</t>
  </si>
  <si>
    <t>21:0078:000155</t>
  </si>
  <si>
    <t>21:0078:000155:0001:0002:00</t>
  </si>
  <si>
    <t>84KY 0138:1</t>
  </si>
  <si>
    <t>21:0134:001733</t>
  </si>
  <si>
    <t>21:0078:000629:0001:0002:01</t>
  </si>
  <si>
    <t>84KY 0140:0</t>
  </si>
  <si>
    <t>21:0134:001734</t>
  </si>
  <si>
    <t>21:0078:000631</t>
  </si>
  <si>
    <t>21:0078:000631:0001:0002:00</t>
  </si>
  <si>
    <t>84KY 0141:0</t>
  </si>
  <si>
    <t>21:0134:001735</t>
  </si>
  <si>
    <t>21:0078:000632</t>
  </si>
  <si>
    <t>21:0078:000632:0001:0002:00</t>
  </si>
  <si>
    <t>84KY 0143:0</t>
  </si>
  <si>
    <t>21:0134:001736</t>
  </si>
  <si>
    <t>21:0078:000634</t>
  </si>
  <si>
    <t>21:0078:000634:0001:0002:00</t>
  </si>
  <si>
    <t>84KY 0144:0</t>
  </si>
  <si>
    <t>21:0134:001737</t>
  </si>
  <si>
    <t>21:0078:000635</t>
  </si>
  <si>
    <t>21:0078:000635:0001:0002:00</t>
  </si>
  <si>
    <t>84KY 0145:0</t>
  </si>
  <si>
    <t>21:0134:001738</t>
  </si>
  <si>
    <t>21:0078:000636</t>
  </si>
  <si>
    <t>21:0078:000636:0001:0002:00</t>
  </si>
  <si>
    <t>84KY 0146:0</t>
  </si>
  <si>
    <t>21:0134:001739</t>
  </si>
  <si>
    <t>21:0078:000637</t>
  </si>
  <si>
    <t>21:0078:000637:0001:0002:00</t>
  </si>
  <si>
    <t>84KY 0147:0</t>
  </si>
  <si>
    <t>21:0134:001740</t>
  </si>
  <si>
    <t>21:0078:000638</t>
  </si>
  <si>
    <t>21:0078:000638:0001:0002:00</t>
  </si>
  <si>
    <t>84KY 0148:0</t>
  </si>
  <si>
    <t>21:0134:001741</t>
  </si>
  <si>
    <t>21:0078:000639</t>
  </si>
  <si>
    <t>21:0078:000639:0001:0002:00</t>
  </si>
  <si>
    <t>84KY 0151:0</t>
  </si>
  <si>
    <t>21:0134:001742</t>
  </si>
  <si>
    <t>21:0078:000641</t>
  </si>
  <si>
    <t>21:0078:000641:0001:0002:00</t>
  </si>
  <si>
    <t>83BZA0002:0</t>
  </si>
  <si>
    <t>21:0134:001743</t>
  </si>
  <si>
    <t>21:0078:000156</t>
  </si>
  <si>
    <t>21:0078:000156:0001:0002:00</t>
  </si>
  <si>
    <t>84KY 0152:0</t>
  </si>
  <si>
    <t>21:0134:001744</t>
  </si>
  <si>
    <t>21:0078:000642</t>
  </si>
  <si>
    <t>21:0078:000642:0001:0002:00</t>
  </si>
  <si>
    <t>84KY 0154:0</t>
  </si>
  <si>
    <t>21:0134:001745</t>
  </si>
  <si>
    <t>21:0078:000644</t>
  </si>
  <si>
    <t>21:0078:000644:0001:0002:00</t>
  </si>
  <si>
    <t>84KY 0157:1</t>
  </si>
  <si>
    <t>21:0134:001746</t>
  </si>
  <si>
    <t>21:0078:000647:0001:0002:01</t>
  </si>
  <si>
    <t>84KY 0159:0</t>
  </si>
  <si>
    <t>21:0134:001747</t>
  </si>
  <si>
    <t>21:0078:000649</t>
  </si>
  <si>
    <t>21:0078:000649:0001:0002:00</t>
  </si>
  <si>
    <t>84KY 0160:0</t>
  </si>
  <si>
    <t>21:0134:001748</t>
  </si>
  <si>
    <t>21:0078:000650</t>
  </si>
  <si>
    <t>21:0078:000650:0001:0002:00</t>
  </si>
  <si>
    <t>84KY 0161:0</t>
  </si>
  <si>
    <t>21:0134:001749</t>
  </si>
  <si>
    <t>21:0078:000651</t>
  </si>
  <si>
    <t>21:0078:000651:0001:0002:00</t>
  </si>
  <si>
    <t>84KY 0164:1</t>
  </si>
  <si>
    <t>21:0134:001750</t>
  </si>
  <si>
    <t>21:0078:000654:0001:0002:01</t>
  </si>
  <si>
    <t>84KY 0165:0</t>
  </si>
  <si>
    <t>21:0134:001751</t>
  </si>
  <si>
    <t>21:0078:000655</t>
  </si>
  <si>
    <t>21:0078:000655:0001:0002:00</t>
  </si>
  <si>
    <t>84KY 0166:0</t>
  </si>
  <si>
    <t>21:0134:001752</t>
  </si>
  <si>
    <t>21:0078:000656</t>
  </si>
  <si>
    <t>21:0078:000656:0001:0002:00</t>
  </si>
  <si>
    <t>84KY 0167:0</t>
  </si>
  <si>
    <t>21:0134:001753</t>
  </si>
  <si>
    <t>21:0078:000657</t>
  </si>
  <si>
    <t>21:0078:000657:0001:0002:00</t>
  </si>
  <si>
    <t>83BZA0003:1</t>
  </si>
  <si>
    <t>21:0134:001754</t>
  </si>
  <si>
    <t>21:0078:000157:0001:0002:01</t>
  </si>
  <si>
    <t>84KY 0168:1</t>
  </si>
  <si>
    <t>21:0134:001755</t>
  </si>
  <si>
    <t>21:0078:000658:0001:0002:01</t>
  </si>
  <si>
    <t>84KY 0170:0</t>
  </si>
  <si>
    <t>21:0134:001756</t>
  </si>
  <si>
    <t>21:0078:000660</t>
  </si>
  <si>
    <t>21:0078:000660:0001:0002:00</t>
  </si>
  <si>
    <t>84KY 0173:0</t>
  </si>
  <si>
    <t>21:0134:001757</t>
  </si>
  <si>
    <t>21:0078:000663</t>
  </si>
  <si>
    <t>21:0078:000663:0001:0002:00</t>
  </si>
  <si>
    <t>84KY 0174:0</t>
  </si>
  <si>
    <t>21:0134:001758</t>
  </si>
  <si>
    <t>21:0078:000664</t>
  </si>
  <si>
    <t>21:0078:000664:0001:0002:00</t>
  </si>
  <si>
    <t>84KY 0177:0</t>
  </si>
  <si>
    <t>21:0134:001759</t>
  </si>
  <si>
    <t>21:0078:000667</t>
  </si>
  <si>
    <t>21:0078:000667:0001:0002:00</t>
  </si>
  <si>
    <t>84KY 0178:0</t>
  </si>
  <si>
    <t>21:0134:001760</t>
  </si>
  <si>
    <t>21:0078:000668</t>
  </si>
  <si>
    <t>21:0078:000668:0001:0002:00</t>
  </si>
  <si>
    <t>84KY 0179:0</t>
  </si>
  <si>
    <t>21:0134:001761</t>
  </si>
  <si>
    <t>21:0078:000669</t>
  </si>
  <si>
    <t>21:0078:000669:0001:0002:00</t>
  </si>
  <si>
    <t>84KY 0180:0</t>
  </si>
  <si>
    <t>21:0134:001762</t>
  </si>
  <si>
    <t>21:0078:000670</t>
  </si>
  <si>
    <t>21:0078:000670:0001:0002:00</t>
  </si>
  <si>
    <t>84KY 0181:0</t>
  </si>
  <si>
    <t>21:0134:001763</t>
  </si>
  <si>
    <t>21:0078:000671</t>
  </si>
  <si>
    <t>21:0078:000671:0001:0002:00</t>
  </si>
  <si>
    <t>84KY 0182:0</t>
  </si>
  <si>
    <t>21:0134:001764</t>
  </si>
  <si>
    <t>21:0078:000672</t>
  </si>
  <si>
    <t>21:0078:000672:0001:0002:00</t>
  </si>
  <si>
    <t>83BZA0004:0</t>
  </si>
  <si>
    <t>21:0134:001765</t>
  </si>
  <si>
    <t>21:0078:000158</t>
  </si>
  <si>
    <t>21:0078:000158:0001:0002:00</t>
  </si>
  <si>
    <t>84KY 0183:0</t>
  </si>
  <si>
    <t>21:0134:001766</t>
  </si>
  <si>
    <t>21:0078:000673</t>
  </si>
  <si>
    <t>21:0078:000673:0001:0002:00</t>
  </si>
  <si>
    <t>84KY 0184:0</t>
  </si>
  <si>
    <t>21:0134:001767</t>
  </si>
  <si>
    <t>21:0078:000674</t>
  </si>
  <si>
    <t>21:0078:000674:0001:0002:00</t>
  </si>
  <si>
    <t>84KY 0185:0</t>
  </si>
  <si>
    <t>21:0134:001768</t>
  </si>
  <si>
    <t>21:0078:000675</t>
  </si>
  <si>
    <t>21:0078:000675:0001:0002:00</t>
  </si>
  <si>
    <t>84KY 0186:0</t>
  </si>
  <si>
    <t>21:0134:001769</t>
  </si>
  <si>
    <t>21:0078:000676</t>
  </si>
  <si>
    <t>21:0078:000676:0001:0002:00</t>
  </si>
  <si>
    <t>84KY 0188:0</t>
  </si>
  <si>
    <t>21:0134:001770</t>
  </si>
  <si>
    <t>21:0078:000678</t>
  </si>
  <si>
    <t>21:0078:000678:0001:0002:00</t>
  </si>
  <si>
    <t>84KY 0189:0</t>
  </si>
  <si>
    <t>21:0134:001771</t>
  </si>
  <si>
    <t>21:0078:000679</t>
  </si>
  <si>
    <t>21:0078:000679:0001:0002:00</t>
  </si>
  <si>
    <t>84KY 0191:0</t>
  </si>
  <si>
    <t>21:0134:001772</t>
  </si>
  <si>
    <t>21:0078:000681</t>
  </si>
  <si>
    <t>21:0078:000681:0001:0002:00</t>
  </si>
  <si>
    <t>84KY 0192:0</t>
  </si>
  <si>
    <t>21:0134:001773</t>
  </si>
  <si>
    <t>21:0078:000682</t>
  </si>
  <si>
    <t>21:0078:000682:0001:0002:00</t>
  </si>
  <si>
    <t>84KY 0193:0</t>
  </si>
  <si>
    <t>21:0134:001774</t>
  </si>
  <si>
    <t>21:0078:000683</t>
  </si>
  <si>
    <t>21:0078:000683:0001:0002:00</t>
  </si>
  <si>
    <t>84KY 0194:0</t>
  </si>
  <si>
    <t>21:0134:001775</t>
  </si>
  <si>
    <t>21:0078:000684</t>
  </si>
  <si>
    <t>21:0078:000684:0001:0002:00</t>
  </si>
  <si>
    <t>83BZA0005:0</t>
  </si>
  <si>
    <t>21:0134:001776</t>
  </si>
  <si>
    <t>21:0078:000159</t>
  </si>
  <si>
    <t>21:0078:000159:0001:0002:00</t>
  </si>
  <si>
    <t>84KY 0195:0</t>
  </si>
  <si>
    <t>21:0134:001777</t>
  </si>
  <si>
    <t>21:0078:000685</t>
  </si>
  <si>
    <t>21:0078:000685:0001:0002:00</t>
  </si>
  <si>
    <t>84KY 0197:0</t>
  </si>
  <si>
    <t>21:0134:001778</t>
  </si>
  <si>
    <t>21:0078:000687</t>
  </si>
  <si>
    <t>21:0078:000687:0001:0002:00</t>
  </si>
  <si>
    <t>84KY 0199:0</t>
  </si>
  <si>
    <t>21:0134:001779</t>
  </si>
  <si>
    <t>21:0078:000689</t>
  </si>
  <si>
    <t>21:0078:000689:0001:0002:00</t>
  </si>
  <si>
    <t>84KY 0200:0</t>
  </si>
  <si>
    <t>21:0134:001780</t>
  </si>
  <si>
    <t>21:0078:000690</t>
  </si>
  <si>
    <t>21:0078:000690:0001:0002:00</t>
  </si>
  <si>
    <t>84KY 0201:0</t>
  </si>
  <si>
    <t>21:0134:001781</t>
  </si>
  <si>
    <t>21:0078:000691</t>
  </si>
  <si>
    <t>21:0078:000691:0001:0002:00</t>
  </si>
  <si>
    <t>84KY 0202:0</t>
  </si>
  <si>
    <t>21:0134:001782</t>
  </si>
  <si>
    <t>21:0078:000692</t>
  </si>
  <si>
    <t>21:0078:000692:0001:0002:00</t>
  </si>
  <si>
    <t>84KY 0203:0</t>
  </si>
  <si>
    <t>21:0134:001783</t>
  </si>
  <si>
    <t>21:0078:000693</t>
  </si>
  <si>
    <t>21:0078:000693:0001:0002:00</t>
  </si>
  <si>
    <t>84KY 0204:0</t>
  </si>
  <si>
    <t>21:0134:001784</t>
  </si>
  <si>
    <t>21:0078:000694</t>
  </si>
  <si>
    <t>21:0078:000694:0001:0002:00</t>
  </si>
  <si>
    <t>84KY 0205:0</t>
  </si>
  <si>
    <t>21:0134:001785</t>
  </si>
  <si>
    <t>21:0078:000695</t>
  </si>
  <si>
    <t>21:0078:000695:0001:0002:00</t>
  </si>
  <si>
    <t>84KY 0206:0</t>
  </si>
  <si>
    <t>21:0134:001786</t>
  </si>
  <si>
    <t>21:0078:000696</t>
  </si>
  <si>
    <t>21:0078:000696:0001:0002:00</t>
  </si>
  <si>
    <t>83BZA0006:0</t>
  </si>
  <si>
    <t>21:0134:001787</t>
  </si>
  <si>
    <t>21:0078:000160</t>
  </si>
  <si>
    <t>21:0078:000160:0001:0002:00</t>
  </si>
  <si>
    <t>84KY 0208:0</t>
  </si>
  <si>
    <t>21:0134:001788</t>
  </si>
  <si>
    <t>21:0078:000698</t>
  </si>
  <si>
    <t>21:0078:000698:0001:0002:00</t>
  </si>
  <si>
    <t>84KY 0209:0</t>
  </si>
  <si>
    <t>21:0134:001789</t>
  </si>
  <si>
    <t>21:0078:000699</t>
  </si>
  <si>
    <t>21:0078:000699:0001:0002:00</t>
  </si>
  <si>
    <t>84KY 0210:0</t>
  </si>
  <si>
    <t>21:0134:001790</t>
  </si>
  <si>
    <t>21:0078:000700</t>
  </si>
  <si>
    <t>21:0078:000700:0001:0002:00</t>
  </si>
  <si>
    <t>84KY 0211:0</t>
  </si>
  <si>
    <t>21:0134:001791</t>
  </si>
  <si>
    <t>21:0078:000701</t>
  </si>
  <si>
    <t>21:0078:000701:0001:0002:00</t>
  </si>
  <si>
    <t>84KY 0212:0</t>
  </si>
  <si>
    <t>21:0134:001792</t>
  </si>
  <si>
    <t>21:0078:000702</t>
  </si>
  <si>
    <t>21:0078:000702:0001:0002:00</t>
  </si>
  <si>
    <t>84KY 0213:0</t>
  </si>
  <si>
    <t>21:0134:001793</t>
  </si>
  <si>
    <t>21:0078:000703</t>
  </si>
  <si>
    <t>21:0078:000703:0001:0002:00</t>
  </si>
  <si>
    <t>84KY 0214:0</t>
  </si>
  <si>
    <t>21:0134:001794</t>
  </si>
  <si>
    <t>21:0078:000704</t>
  </si>
  <si>
    <t>21:0078:000704:0001:0002:00</t>
  </si>
  <si>
    <t>84KY 0215:0</t>
  </si>
  <si>
    <t>21:0134:001795</t>
  </si>
  <si>
    <t>21:0078:000705</t>
  </si>
  <si>
    <t>21:0078:000705:0001:0002:00</t>
  </si>
  <si>
    <t>84KY 0216:0</t>
  </si>
  <si>
    <t>21:0134:001796</t>
  </si>
  <si>
    <t>21:0078:000706</t>
  </si>
  <si>
    <t>21:0078:000706:0001:0002:00</t>
  </si>
  <si>
    <t>84KY 0217:0</t>
  </si>
  <si>
    <t>21:0134:001797</t>
  </si>
  <si>
    <t>21:0078:000707</t>
  </si>
  <si>
    <t>21:0078:000707:0001:0002:00</t>
  </si>
  <si>
    <t>83BZA0007:0</t>
  </si>
  <si>
    <t>21:0134:001798</t>
  </si>
  <si>
    <t>21:0078:000161</t>
  </si>
  <si>
    <t>21:0078:000161:0001:0002:00</t>
  </si>
  <si>
    <t>84KY 0218:0</t>
  </si>
  <si>
    <t>21:0134:001799</t>
  </si>
  <si>
    <t>21:0078:000708</t>
  </si>
  <si>
    <t>21:0078:000708:0001:0002:00</t>
  </si>
  <si>
    <t>84KY 0219:0</t>
  </si>
  <si>
    <t>21:0134:001800</t>
  </si>
  <si>
    <t>21:0078:000709</t>
  </si>
  <si>
    <t>21:0078:000709:0001:0002:00</t>
  </si>
  <si>
    <t>84KY 0220:0</t>
  </si>
  <si>
    <t>21:0134:001801</t>
  </si>
  <si>
    <t>21:0078:000710</t>
  </si>
  <si>
    <t>21:0078:000710:0001:0002:00</t>
  </si>
  <si>
    <t>84KY 0221:0</t>
  </si>
  <si>
    <t>21:0134:001802</t>
  </si>
  <si>
    <t>21:0078:000711</t>
  </si>
  <si>
    <t>21:0078:000711:0001:0002:00</t>
  </si>
  <si>
    <t>84KY 0222:0</t>
  </si>
  <si>
    <t>21:0134:001803</t>
  </si>
  <si>
    <t>21:0078:000712</t>
  </si>
  <si>
    <t>21:0078:000712:0001:0002:00</t>
  </si>
  <si>
    <t>84KY 0223:0</t>
  </si>
  <si>
    <t>21:0134:001804</t>
  </si>
  <si>
    <t>21:0078:000713</t>
  </si>
  <si>
    <t>21:0078:000713:0001:0002:00</t>
  </si>
  <si>
    <t>84KY 0224:0</t>
  </si>
  <si>
    <t>21:0134:001805</t>
  </si>
  <si>
    <t>21:0078:000714</t>
  </si>
  <si>
    <t>21:0078:000714:0001:0002:00</t>
  </si>
  <si>
    <t>84KY 0225:1</t>
  </si>
  <si>
    <t>21:0134:001806</t>
  </si>
  <si>
    <t>21:0078:000715:0001:0002:01</t>
  </si>
  <si>
    <t>84KY 0226:0</t>
  </si>
  <si>
    <t>21:0134:001807</t>
  </si>
  <si>
    <t>21:0078:000716</t>
  </si>
  <si>
    <t>21:0078:000716:0001:0002:00</t>
  </si>
  <si>
    <t>84KY 0227:0</t>
  </si>
  <si>
    <t>21:0134:001808</t>
  </si>
  <si>
    <t>21:0078:000717</t>
  </si>
  <si>
    <t>21:0078:000717:0001:0002:00</t>
  </si>
  <si>
    <t>83BZA0008:0</t>
  </si>
  <si>
    <t>21:0134:001809</t>
  </si>
  <si>
    <t>21:0078:000162</t>
  </si>
  <si>
    <t>21:0078:000162:0001:0002:00</t>
  </si>
  <si>
    <t>84KY 0228:0</t>
  </si>
  <si>
    <t>21:0134:001810</t>
  </si>
  <si>
    <t>21:0078:000718</t>
  </si>
  <si>
    <t>21:0078:000718:0001:0002:00</t>
  </si>
  <si>
    <t>84KY 0229:0</t>
  </si>
  <si>
    <t>21:0134:001811</t>
  </si>
  <si>
    <t>21:0078:000719</t>
  </si>
  <si>
    <t>21:0078:000719:0001:0002:00</t>
  </si>
  <si>
    <t>84KY 0231:0</t>
  </si>
  <si>
    <t>21:0134:001812</t>
  </si>
  <si>
    <t>21:0078:000721</t>
  </si>
  <si>
    <t>21:0078:000721:0001:0002:00</t>
  </si>
  <si>
    <t>84KY 0232:0</t>
  </si>
  <si>
    <t>21:0134:001813</t>
  </si>
  <si>
    <t>21:0078:000722</t>
  </si>
  <si>
    <t>21:0078:000722:0001:0002:00</t>
  </si>
  <si>
    <t>84KY 0233:0</t>
  </si>
  <si>
    <t>21:0134:001814</t>
  </si>
  <si>
    <t>21:0078:000723</t>
  </si>
  <si>
    <t>21:0078:000723:0001:0002:00</t>
  </si>
  <si>
    <t>84KY 0234:0</t>
  </si>
  <si>
    <t>21:0134:001815</t>
  </si>
  <si>
    <t>21:0078:000724</t>
  </si>
  <si>
    <t>21:0078:000724:0001:0002:00</t>
  </si>
  <si>
    <t>84KY 0235:0</t>
  </si>
  <si>
    <t>21:0134:001816</t>
  </si>
  <si>
    <t>21:0078:000725</t>
  </si>
  <si>
    <t>21:0078:000725:0001:0002:00</t>
  </si>
  <si>
    <t>84KY 0236:0</t>
  </si>
  <si>
    <t>21:0134:001817</t>
  </si>
  <si>
    <t>21:0078:000726</t>
  </si>
  <si>
    <t>21:0078:000726:0001:0002:00</t>
  </si>
  <si>
    <t>84KY 0237:0</t>
  </si>
  <si>
    <t>21:0134:001818</t>
  </si>
  <si>
    <t>21:0078:000727</t>
  </si>
  <si>
    <t>21:0078:000727:0001:0002:00</t>
  </si>
  <si>
    <t>84KY 0238:0</t>
  </si>
  <si>
    <t>21:0134:001819</t>
  </si>
  <si>
    <t>21:0078:000728</t>
  </si>
  <si>
    <t>21:0078:000728:0001:0002:00</t>
  </si>
  <si>
    <t>83BZA0010:0</t>
  </si>
  <si>
    <t>21:0134:001820</t>
  </si>
  <si>
    <t>21:0078:000164</t>
  </si>
  <si>
    <t>21:0078:000164:0001:0002:00</t>
  </si>
  <si>
    <t>84KY 0239:0</t>
  </si>
  <si>
    <t>21:0134:001821</t>
  </si>
  <si>
    <t>21:0078:000729</t>
  </si>
  <si>
    <t>21:0078:000729:0001:0002:00</t>
  </si>
  <si>
    <t>84KY 0240:0</t>
  </si>
  <si>
    <t>21:0134:001822</t>
  </si>
  <si>
    <t>21:0078:000730</t>
  </si>
  <si>
    <t>21:0078:000730:0001:0002:00</t>
  </si>
  <si>
    <t>84KY 0241:0</t>
  </si>
  <si>
    <t>21:0134:001823</t>
  </si>
  <si>
    <t>21:0078:000731</t>
  </si>
  <si>
    <t>21:0078:000731:0001:0002:00</t>
  </si>
  <si>
    <t>84KY 0242:0</t>
  </si>
  <si>
    <t>21:0134:001824</t>
  </si>
  <si>
    <t>21:0078:000732</t>
  </si>
  <si>
    <t>21:0078:000732:0001:0002:00</t>
  </si>
  <si>
    <t>84KY 0243:0</t>
  </si>
  <si>
    <t>21:0134:001825</t>
  </si>
  <si>
    <t>21:0078:000733</t>
  </si>
  <si>
    <t>21:0078:000733:0001:0002:00</t>
  </si>
  <si>
    <t>84KY 0244:1</t>
  </si>
  <si>
    <t>21:0134:001826</t>
  </si>
  <si>
    <t>21:0078:000734:0001:0002:01</t>
  </si>
  <si>
    <t>84KY 0245:0</t>
  </si>
  <si>
    <t>21:0134:001827</t>
  </si>
  <si>
    <t>21:0078:000735</t>
  </si>
  <si>
    <t>21:0078:000735:0001:0002:00</t>
  </si>
  <si>
    <t>84KY 0246:0</t>
  </si>
  <si>
    <t>21:0134:001828</t>
  </si>
  <si>
    <t>21:0078:000736</t>
  </si>
  <si>
    <t>21:0078:000736:0001:0002:00</t>
  </si>
  <si>
    <t>84KY 0247:0</t>
  </si>
  <si>
    <t>21:0134:001829</t>
  </si>
  <si>
    <t>21:0078:000737</t>
  </si>
  <si>
    <t>21:0078:000737:0001:0002:00</t>
  </si>
  <si>
    <t>84KY 0249:0</t>
  </si>
  <si>
    <t>21:0134:001830</t>
  </si>
  <si>
    <t>21:0078:000739</t>
  </si>
  <si>
    <t>21:0078:000739:0001:0002:00</t>
  </si>
  <si>
    <t>83BZA0011:0</t>
  </si>
  <si>
    <t>21:0134:001831</t>
  </si>
  <si>
    <t>21:0078:000165</t>
  </si>
  <si>
    <t>21:0078:000165:0001:0002:00</t>
  </si>
  <si>
    <t>84KY 0250:0</t>
  </si>
  <si>
    <t>21:0134:001832</t>
  </si>
  <si>
    <t>21:0078:000740</t>
  </si>
  <si>
    <t>21:0078:000740:0001:0002:00</t>
  </si>
  <si>
    <t>84KY 0251:0</t>
  </si>
  <si>
    <t>21:0134:001833</t>
  </si>
  <si>
    <t>21:0078:000741</t>
  </si>
  <si>
    <t>21:0078:000741:0001:0002:00</t>
  </si>
  <si>
    <t>84KY 0252:0</t>
  </si>
  <si>
    <t>21:0134:001834</t>
  </si>
  <si>
    <t>21:0078:000742</t>
  </si>
  <si>
    <t>21:0078:000742:0001:0002:00</t>
  </si>
  <si>
    <t>84KY 0253:0</t>
  </si>
  <si>
    <t>21:0134:001835</t>
  </si>
  <si>
    <t>21:0078:000743</t>
  </si>
  <si>
    <t>21:0078:000743:0001:0002:00</t>
  </si>
  <si>
    <t>84KY 0254:0</t>
  </si>
  <si>
    <t>21:0134:001836</t>
  </si>
  <si>
    <t>21:0078:000744</t>
  </si>
  <si>
    <t>21:0078:000744:0001:0002:00</t>
  </si>
  <si>
    <t>84KY 0255:0</t>
  </si>
  <si>
    <t>21:0134:001837</t>
  </si>
  <si>
    <t>21:0078:000745</t>
  </si>
  <si>
    <t>21:0078:000745:0001:0002:00</t>
  </si>
  <si>
    <t>84KY 0256:0</t>
  </si>
  <si>
    <t>21:0134:001838</t>
  </si>
  <si>
    <t>21:0078:000746</t>
  </si>
  <si>
    <t>21:0078:000746:0001:0002:00</t>
  </si>
  <si>
    <t>84KY 0257:0</t>
  </si>
  <si>
    <t>21:0134:001839</t>
  </si>
  <si>
    <t>21:0078:000747</t>
  </si>
  <si>
    <t>21:0078:000747:0001:0002:00</t>
  </si>
  <si>
    <t>84KY 0258:0</t>
  </si>
  <si>
    <t>21:0134:001840</t>
  </si>
  <si>
    <t>21:0078:000748</t>
  </si>
  <si>
    <t>21:0078:000748:0001:0002:00</t>
  </si>
  <si>
    <t>84KY 0259:0</t>
  </si>
  <si>
    <t>21:0134:001841</t>
  </si>
  <si>
    <t>21:0078:000749</t>
  </si>
  <si>
    <t>21:0078:000749:0001:0002:00</t>
  </si>
  <si>
    <t>82KY 0047:0</t>
  </si>
  <si>
    <t>21:0134:001842</t>
  </si>
  <si>
    <t>21:0078:000026</t>
  </si>
  <si>
    <t>21:0078:000026:0001:0002:00</t>
  </si>
  <si>
    <t>83BZA0012:0</t>
  </si>
  <si>
    <t>21:0134:001843</t>
  </si>
  <si>
    <t>21:0078:000166</t>
  </si>
  <si>
    <t>21:0078:000166:0001:0002:00</t>
  </si>
  <si>
    <t>84KY 0260:0</t>
  </si>
  <si>
    <t>21:0134:001844</t>
  </si>
  <si>
    <t>21:0078:000750</t>
  </si>
  <si>
    <t>21:0078:000750:0001:0002:00</t>
  </si>
  <si>
    <t>84KY 0262:0</t>
  </si>
  <si>
    <t>21:0134:001845</t>
  </si>
  <si>
    <t>21:0078:000752</t>
  </si>
  <si>
    <t>21:0078:000752:0001:0002:00</t>
  </si>
  <si>
    <t>84KY 0263:0</t>
  </si>
  <si>
    <t>21:0134:001846</t>
  </si>
  <si>
    <t>21:0078:000753</t>
  </si>
  <si>
    <t>21:0078:000753:0001:0002:00</t>
  </si>
  <si>
    <t>84KY 0264:0</t>
  </si>
  <si>
    <t>21:0134:001847</t>
  </si>
  <si>
    <t>21:0078:000754</t>
  </si>
  <si>
    <t>21:0078:000754:0001:0002:00</t>
  </si>
  <si>
    <t>84KY 0265:0</t>
  </si>
  <si>
    <t>21:0134:001848</t>
  </si>
  <si>
    <t>21:0078:000755</t>
  </si>
  <si>
    <t>21:0078:000755:0001:0002:00</t>
  </si>
  <si>
    <t>84KY 0266:0</t>
  </si>
  <si>
    <t>21:0134:001849</t>
  </si>
  <si>
    <t>21:0078:000756</t>
  </si>
  <si>
    <t>21:0078:000756:0001:0002:00</t>
  </si>
  <si>
    <t>84KY 0267:0</t>
  </si>
  <si>
    <t>21:0134:001850</t>
  </si>
  <si>
    <t>21:0078:000757</t>
  </si>
  <si>
    <t>21:0078:000757:0001:0002:00</t>
  </si>
  <si>
    <t>84KY 0268:1</t>
  </si>
  <si>
    <t>21:0134:001851</t>
  </si>
  <si>
    <t>21:0078:000758:0001:0002:01</t>
  </si>
  <si>
    <t>84KY 0269:0</t>
  </si>
  <si>
    <t>21:0134:001852</t>
  </si>
  <si>
    <t>21:0078:000759</t>
  </si>
  <si>
    <t>21:0078:000759:0001:0002:00</t>
  </si>
  <si>
    <t>84KY 0271:0</t>
  </si>
  <si>
    <t>21:0134:001853</t>
  </si>
  <si>
    <t>21:0078:000761</t>
  </si>
  <si>
    <t>21:0078:000761:0001:0002:00</t>
  </si>
  <si>
    <t>83BZA0014:0</t>
  </si>
  <si>
    <t>21:0134:001854</t>
  </si>
  <si>
    <t>21:0078:000168</t>
  </si>
  <si>
    <t>21:0078:000168:0001:0002:00</t>
  </si>
  <si>
    <t>84KY 0272:0</t>
  </si>
  <si>
    <t>21:0134:001855</t>
  </si>
  <si>
    <t>21:0078:000762</t>
  </si>
  <si>
    <t>21:0078:000762:0001:0002:00</t>
  </si>
  <si>
    <t>84KY 0274:0</t>
  </si>
  <si>
    <t>21:0134:001856</t>
  </si>
  <si>
    <t>21:0078:000764</t>
  </si>
  <si>
    <t>21:0078:000764:0001:0002:00</t>
  </si>
  <si>
    <t>84KY 0276:0</t>
  </si>
  <si>
    <t>21:0134:001857</t>
  </si>
  <si>
    <t>21:0078:000766</t>
  </si>
  <si>
    <t>21:0078:000766:0001:0002:00</t>
  </si>
  <si>
    <t>84KY 0277:0</t>
  </si>
  <si>
    <t>21:0134:001858</t>
  </si>
  <si>
    <t>21:0078:000767</t>
  </si>
  <si>
    <t>21:0078:000767:0001:0002:00</t>
  </si>
  <si>
    <t>84KY 0278:0</t>
  </si>
  <si>
    <t>21:0134:001859</t>
  </si>
  <si>
    <t>21:0078:000768</t>
  </si>
  <si>
    <t>21:0078:000768:0001:0002:00</t>
  </si>
  <si>
    <t>84KY 0279:0</t>
  </si>
  <si>
    <t>21:0134:001860</t>
  </si>
  <si>
    <t>21:0078:000769</t>
  </si>
  <si>
    <t>21:0078:000769:0001:0002:00</t>
  </si>
  <si>
    <t>84KY 0281:0</t>
  </si>
  <si>
    <t>21:0134:001861</t>
  </si>
  <si>
    <t>21:0078:000771</t>
  </si>
  <si>
    <t>21:0078:000771:0001:0002:00</t>
  </si>
  <si>
    <t>84KY 0282:0</t>
  </si>
  <si>
    <t>21:0134:001862</t>
  </si>
  <si>
    <t>21:0078:000772</t>
  </si>
  <si>
    <t>21:0078:000772:0001:0002:00</t>
  </si>
  <si>
    <t>84KY 0283:0</t>
  </si>
  <si>
    <t>21:0134:001863</t>
  </si>
  <si>
    <t>21:0078:000773</t>
  </si>
  <si>
    <t>21:0078:000773:0001:0002:00</t>
  </si>
  <si>
    <t>84KY 0284:0</t>
  </si>
  <si>
    <t>21:0134:001864</t>
  </si>
  <si>
    <t>21:0078:000774</t>
  </si>
  <si>
    <t>21:0078:000774:0001:0002:00</t>
  </si>
  <si>
    <t>83BZA0016:0</t>
  </si>
  <si>
    <t>21:0134:001865</t>
  </si>
  <si>
    <t>21:0078:000169</t>
  </si>
  <si>
    <t>21:0078:000169:0001:0002:00</t>
  </si>
  <si>
    <t>84KY 0285:0</t>
  </si>
  <si>
    <t>21:0134:001866</t>
  </si>
  <si>
    <t>21:0078:000775</t>
  </si>
  <si>
    <t>21:0078:000775:0001:0002:00</t>
  </si>
  <si>
    <t>84KY 0286:0</t>
  </si>
  <si>
    <t>21:0134:001867</t>
  </si>
  <si>
    <t>21:0078:000776</t>
  </si>
  <si>
    <t>21:0078:000776:0001:0002:00</t>
  </si>
  <si>
    <t>84KY 0287:0</t>
  </si>
  <si>
    <t>21:0134:001868</t>
  </si>
  <si>
    <t>21:0078:000777</t>
  </si>
  <si>
    <t>21:0078:000777:0001:0002:00</t>
  </si>
  <si>
    <t>84KY 0288:0</t>
  </si>
  <si>
    <t>21:0134:001869</t>
  </si>
  <si>
    <t>21:0078:000778</t>
  </si>
  <si>
    <t>21:0078:000778:0001:0002:00</t>
  </si>
  <si>
    <t>84KY 0290:0</t>
  </si>
  <si>
    <t>21:0134:001870</t>
  </si>
  <si>
    <t>21:0078:000780</t>
  </si>
  <si>
    <t>21:0078:000780:0001:0002:00</t>
  </si>
  <si>
    <t>84KY 0291:0</t>
  </si>
  <si>
    <t>21:0134:001871</t>
  </si>
  <si>
    <t>21:0078:000781</t>
  </si>
  <si>
    <t>21:0078:000781:0001:0002:00</t>
  </si>
  <si>
    <t>84KY 0293:0</t>
  </si>
  <si>
    <t>21:0134:001872</t>
  </si>
  <si>
    <t>21:0078:000783</t>
  </si>
  <si>
    <t>21:0078:000783:0001:0002:00</t>
  </si>
  <si>
    <t>84KY 0294:0</t>
  </si>
  <si>
    <t>21:0134:001873</t>
  </si>
  <si>
    <t>21:0078:000784</t>
  </si>
  <si>
    <t>21:0078:000784:0001:0002:00</t>
  </si>
  <si>
    <t>84KY 0295:0</t>
  </si>
  <si>
    <t>21:0134:001874</t>
  </si>
  <si>
    <t>21:0078:000785</t>
  </si>
  <si>
    <t>21:0078:000785:0001:0002:00</t>
  </si>
  <si>
    <t>84KY 0296:0</t>
  </si>
  <si>
    <t>21:0134:001875</t>
  </si>
  <si>
    <t>21:0078:000786</t>
  </si>
  <si>
    <t>21:0078:000786:0001:0002:00</t>
  </si>
  <si>
    <t>83BZA0017:0</t>
  </si>
  <si>
    <t>21:0134:001876</t>
  </si>
  <si>
    <t>21:0078:000170</t>
  </si>
  <si>
    <t>21:0078:000170:0001:0002:00</t>
  </si>
  <si>
    <t>84KY 0297:0</t>
  </si>
  <si>
    <t>21:0134:001877</t>
  </si>
  <si>
    <t>21:0078:000787</t>
  </si>
  <si>
    <t>21:0078:000787:0001:0002:00</t>
  </si>
  <si>
    <t>84KY 0298:0</t>
  </si>
  <si>
    <t>21:0134:001878</t>
  </si>
  <si>
    <t>21:0078:000788</t>
  </si>
  <si>
    <t>21:0078:000788:0001:0002:00</t>
  </si>
  <si>
    <t>84KY 0299:0</t>
  </si>
  <si>
    <t>21:0134:001879</t>
  </si>
  <si>
    <t>21:0078:000789</t>
  </si>
  <si>
    <t>21:0078:000789:0001:0002:00</t>
  </si>
  <si>
    <t>84KY 0300:0</t>
  </si>
  <si>
    <t>21:0134:001880</t>
  </si>
  <si>
    <t>21:0078:000790</t>
  </si>
  <si>
    <t>21:0078:000790:0001:0002:00</t>
  </si>
  <si>
    <t>84KY 0301:0</t>
  </si>
  <si>
    <t>21:0134:001881</t>
  </si>
  <si>
    <t>21:0078:000791</t>
  </si>
  <si>
    <t>21:0078:000791:0001:0002:00</t>
  </si>
  <si>
    <t>84KY 0302:0</t>
  </si>
  <si>
    <t>21:0134:001882</t>
  </si>
  <si>
    <t>21:0078:000792</t>
  </si>
  <si>
    <t>21:0078:000792:0001:0002:00</t>
  </si>
  <si>
    <t>84KY 0303:0</t>
  </si>
  <si>
    <t>21:0134:001883</t>
  </si>
  <si>
    <t>21:0078:000793</t>
  </si>
  <si>
    <t>21:0078:000793:0001:0002:00</t>
  </si>
  <si>
    <t>84KY 0305:0</t>
  </si>
  <si>
    <t>21:0134:001884</t>
  </si>
  <si>
    <t>21:0078:000795</t>
  </si>
  <si>
    <t>21:0078:000795:0001:0002:00</t>
  </si>
  <si>
    <t>84KY 0306:1</t>
  </si>
  <si>
    <t>21:0134:001885</t>
  </si>
  <si>
    <t>21:0078:000796:0001:0002:01</t>
  </si>
  <si>
    <t>84KY 0307:0</t>
  </si>
  <si>
    <t>21:0134:001886</t>
  </si>
  <si>
    <t>21:0078:000797</t>
  </si>
  <si>
    <t>21:0078:000797:0001:0002:00</t>
  </si>
  <si>
    <t>83BZA0018:1</t>
  </si>
  <si>
    <t>21:0134:001887</t>
  </si>
  <si>
    <t>21:0078:000171:0001:0002:01</t>
  </si>
  <si>
    <t>84KY 0308:0</t>
  </si>
  <si>
    <t>21:0134:001888</t>
  </si>
  <si>
    <t>21:0078:000798</t>
  </si>
  <si>
    <t>21:0078:000798:0001:0002:00</t>
  </si>
  <si>
    <t>84KY 0309:0</t>
  </si>
  <si>
    <t>21:0134:001889</t>
  </si>
  <si>
    <t>21:0078:000799</t>
  </si>
  <si>
    <t>21:0078:000799:0001:0002:00</t>
  </si>
  <si>
    <t>84KY 0310:0</t>
  </si>
  <si>
    <t>21:0134:001890</t>
  </si>
  <si>
    <t>21:0078:000800</t>
  </si>
  <si>
    <t>21:0078:000800:0001:0002:00</t>
  </si>
  <si>
    <t>84KY 0311:0</t>
  </si>
  <si>
    <t>21:0134:001891</t>
  </si>
  <si>
    <t>21:0078:000801</t>
  </si>
  <si>
    <t>21:0078:000801:0001:0002:00</t>
  </si>
  <si>
    <t>84KY 0312:0</t>
  </si>
  <si>
    <t>21:0134:001892</t>
  </si>
  <si>
    <t>21:0078:000802</t>
  </si>
  <si>
    <t>21:0078:000802:0001:0002:00</t>
  </si>
  <si>
    <t>84KY 0313:0</t>
  </si>
  <si>
    <t>21:0134:001893</t>
  </si>
  <si>
    <t>21:0078:000803</t>
  </si>
  <si>
    <t>21:0078:000803:0001:0002:00</t>
  </si>
  <si>
    <t>84KY 0314:0</t>
  </si>
  <si>
    <t>21:0134:001894</t>
  </si>
  <si>
    <t>21:0078:000804</t>
  </si>
  <si>
    <t>21:0078:000804:0001:0002:00</t>
  </si>
  <si>
    <t>84KY 0315:0</t>
  </si>
  <si>
    <t>21:0134:001895</t>
  </si>
  <si>
    <t>21:0078:000805</t>
  </si>
  <si>
    <t>21:0078:000805:0001:0002:00</t>
  </si>
  <si>
    <t>84KY 0316:0</t>
  </si>
  <si>
    <t>21:0134:001896</t>
  </si>
  <si>
    <t>21:0078:000806</t>
  </si>
  <si>
    <t>21:0078:000806:0001:0002:00</t>
  </si>
  <si>
    <t>84KY 0317:0</t>
  </si>
  <si>
    <t>21:0134:001897</t>
  </si>
  <si>
    <t>21:0078:000807</t>
  </si>
  <si>
    <t>21:0078:000807:0001:0002:00</t>
  </si>
  <si>
    <t>83BZA0019:0</t>
  </si>
  <si>
    <t>21:0134:001898</t>
  </si>
  <si>
    <t>21:0078:000172</t>
  </si>
  <si>
    <t>21:0078:000172:0001:0002:00</t>
  </si>
  <si>
    <t>84KY 0318:0</t>
  </si>
  <si>
    <t>21:0134:001899</t>
  </si>
  <si>
    <t>21:0078:000808</t>
  </si>
  <si>
    <t>21:0078:000808:0001:0002:00</t>
  </si>
  <si>
    <t>84KY 0319:0</t>
  </si>
  <si>
    <t>21:0134:001900</t>
  </si>
  <si>
    <t>21:0078:000809</t>
  </si>
  <si>
    <t>21:0078:000809:0001:0002:00</t>
  </si>
  <si>
    <t>84KY 0320:0</t>
  </si>
  <si>
    <t>21:0134:001901</t>
  </si>
  <si>
    <t>21:0078:000810</t>
  </si>
  <si>
    <t>21:0078:000810:0001:0002:00</t>
  </si>
  <si>
    <t>84KY 0321:0</t>
  </si>
  <si>
    <t>21:0134:001902</t>
  </si>
  <si>
    <t>21:0078:000811</t>
  </si>
  <si>
    <t>21:0078:000811:0001:0002:00</t>
  </si>
  <si>
    <t>84KY 0322:0</t>
  </si>
  <si>
    <t>21:0134:001903</t>
  </si>
  <si>
    <t>21:0078:000812</t>
  </si>
  <si>
    <t>21:0078:000812:0001:0002:00</t>
  </si>
  <si>
    <t>84KY 0323:0</t>
  </si>
  <si>
    <t>21:0134:001904</t>
  </si>
  <si>
    <t>21:0078:000813</t>
  </si>
  <si>
    <t>21:0078:000813:0001:0002:00</t>
  </si>
  <si>
    <t>84KY 0324:0</t>
  </si>
  <si>
    <t>21:0134:001905</t>
  </si>
  <si>
    <t>21:0078:000814</t>
  </si>
  <si>
    <t>21:0078:000814:0001:0002:00</t>
  </si>
  <si>
    <t>84KY 0325:0</t>
  </si>
  <si>
    <t>21:0134:001906</t>
  </si>
  <si>
    <t>21:0078:000815</t>
  </si>
  <si>
    <t>21:0078:000815:0001:0002:00</t>
  </si>
  <si>
    <t>84KY 0326:0</t>
  </si>
  <si>
    <t>21:0134:001907</t>
  </si>
  <si>
    <t>21:0078:000816</t>
  </si>
  <si>
    <t>21:0078:000816:0001:0002:00</t>
  </si>
  <si>
    <t>84KY 0327:0</t>
  </si>
  <si>
    <t>21:0134:001908</t>
  </si>
  <si>
    <t>21:0078:000817</t>
  </si>
  <si>
    <t>21:0078:000817:0001:0002:00</t>
  </si>
  <si>
    <t>83BZA0020:0</t>
  </si>
  <si>
    <t>21:0134:001909</t>
  </si>
  <si>
    <t>21:0078:000173</t>
  </si>
  <si>
    <t>21:0078:000173:0001:0002:00</t>
  </si>
  <si>
    <t>84KY 0328:0</t>
  </si>
  <si>
    <t>21:0134:001910</t>
  </si>
  <si>
    <t>21:0078:000818</t>
  </si>
  <si>
    <t>21:0078:000818:0001:0002:00</t>
  </si>
  <si>
    <t>84KY 0329:0</t>
  </si>
  <si>
    <t>21:0134:001911</t>
  </si>
  <si>
    <t>21:0078:000819</t>
  </si>
  <si>
    <t>21:0078:000819:0001:0002:00</t>
  </si>
  <si>
    <t>84KY 0330:0</t>
  </si>
  <si>
    <t>21:0134:001912</t>
  </si>
  <si>
    <t>21:0078:000820</t>
  </si>
  <si>
    <t>21:0078:000820:0001:0002:00</t>
  </si>
  <si>
    <t>84KY 0331:0</t>
  </si>
  <si>
    <t>21:0134:001913</t>
  </si>
  <si>
    <t>21:0078:000821</t>
  </si>
  <si>
    <t>21:0078:000821:0001:0002:00</t>
  </si>
  <si>
    <t>84KY 0332:0</t>
  </si>
  <si>
    <t>21:0134:001914</t>
  </si>
  <si>
    <t>21:0078:000822</t>
  </si>
  <si>
    <t>21:0078:000822:0001:0002:00</t>
  </si>
  <si>
    <t>84KY 0333:0</t>
  </si>
  <si>
    <t>21:0134:001915</t>
  </si>
  <si>
    <t>21:0078:000823</t>
  </si>
  <si>
    <t>21:0078:000823:0001:0002:00</t>
  </si>
  <si>
    <t>84KY 0334:0</t>
  </si>
  <si>
    <t>21:0134:001916</t>
  </si>
  <si>
    <t>21:0078:000824</t>
  </si>
  <si>
    <t>21:0078:000824:0001:0002:00</t>
  </si>
  <si>
    <t>84KY 0335:0</t>
  </si>
  <si>
    <t>21:0134:001917</t>
  </si>
  <si>
    <t>21:0078:000825</t>
  </si>
  <si>
    <t>21:0078:000825:0001:0002:00</t>
  </si>
  <si>
    <t>84KY 0336:0</t>
  </si>
  <si>
    <t>21:0134:001918</t>
  </si>
  <si>
    <t>21:0078:000826</t>
  </si>
  <si>
    <t>21:0078:000826:0001:0002:00</t>
  </si>
  <si>
    <t>84KY 0338:0</t>
  </si>
  <si>
    <t>21:0134:001919</t>
  </si>
  <si>
    <t>21:0078:000828</t>
  </si>
  <si>
    <t>21:0078:000828:0001:0002:00</t>
  </si>
  <si>
    <t>83BZA0021:0</t>
  </si>
  <si>
    <t>21:0134:001920</t>
  </si>
  <si>
    <t>21:0078:000174</t>
  </si>
  <si>
    <t>21:0078:000174:0001:0002:00</t>
  </si>
  <si>
    <t>84KY 0339:0</t>
  </si>
  <si>
    <t>21:0134:001921</t>
  </si>
  <si>
    <t>21:0078:000829</t>
  </si>
  <si>
    <t>21:0078:000829:0001:0002:00</t>
  </si>
  <si>
    <t>84KY 0340:0</t>
  </si>
  <si>
    <t>21:0134:001922</t>
  </si>
  <si>
    <t>21:0078:000830</t>
  </si>
  <si>
    <t>21:0078:000830:0001:0002:00</t>
  </si>
  <si>
    <t>84KY 0341:0</t>
  </si>
  <si>
    <t>21:0134:001923</t>
  </si>
  <si>
    <t>21:0078:000831</t>
  </si>
  <si>
    <t>21:0078:000831:0001:0002:00</t>
  </si>
  <si>
    <t>84KY 0342:0</t>
  </si>
  <si>
    <t>21:0134:001924</t>
  </si>
  <si>
    <t>21:0078:000832</t>
  </si>
  <si>
    <t>21:0078:000832:0001:0002:00</t>
  </si>
  <si>
    <t>84KY 0343:0</t>
  </si>
  <si>
    <t>21:0134:001925</t>
  </si>
  <si>
    <t>21:0078:000833</t>
  </si>
  <si>
    <t>21:0078:000833:0001:0002:00</t>
  </si>
  <si>
    <t>84KY 0344:0</t>
  </si>
  <si>
    <t>21:0134:001926</t>
  </si>
  <si>
    <t>21:0078:000834</t>
  </si>
  <si>
    <t>21:0078:000834:0001:0002:00</t>
  </si>
  <si>
    <t>84KY 0345:0</t>
  </si>
  <si>
    <t>21:0134:001927</t>
  </si>
  <si>
    <t>21:0078:000835</t>
  </si>
  <si>
    <t>21:0078:000835:0001:0002:00</t>
  </si>
  <si>
    <t>84KY 0346:0</t>
  </si>
  <si>
    <t>21:0134:001928</t>
  </si>
  <si>
    <t>21:0078:000836</t>
  </si>
  <si>
    <t>21:0078:000836:0001:0002:00</t>
  </si>
  <si>
    <t>84KY 1009:0</t>
  </si>
  <si>
    <t>21:0134:001929</t>
  </si>
  <si>
    <t>21:0078:000846</t>
  </si>
  <si>
    <t>21:0078:000846:0001:0002:00</t>
  </si>
  <si>
    <t>84KY 1011:0</t>
  </si>
  <si>
    <t>21:0134:001930</t>
  </si>
  <si>
    <t>21:0078:000848</t>
  </si>
  <si>
    <t>21:0078:000848:0001:0002:00</t>
  </si>
  <si>
    <t>83BZA0022:0</t>
  </si>
  <si>
    <t>21:0134:001931</t>
  </si>
  <si>
    <t>21:0078:000175</t>
  </si>
  <si>
    <t>21:0078:000175:0001:0002:00</t>
  </si>
  <si>
    <t>84KY 1013:0</t>
  </si>
  <si>
    <t>21:0134:001932</t>
  </si>
  <si>
    <t>21:0078:000850</t>
  </si>
  <si>
    <t>21:0078:000850:0001:0002:00</t>
  </si>
  <si>
    <t>84KY 1014:0</t>
  </si>
  <si>
    <t>21:0134:001933</t>
  </si>
  <si>
    <t>21:0078:000851</t>
  </si>
  <si>
    <t>21:0078:000851:0001:0002:00</t>
  </si>
  <si>
    <t>84KY 1015:0</t>
  </si>
  <si>
    <t>21:0134:001934</t>
  </si>
  <si>
    <t>21:0078:000852</t>
  </si>
  <si>
    <t>21:0078:000852:0001:0002:00</t>
  </si>
  <si>
    <t>84KY 1018:0</t>
  </si>
  <si>
    <t>21:0134:001935</t>
  </si>
  <si>
    <t>21:0078:000855</t>
  </si>
  <si>
    <t>21:0078:000855:0001:0002:00</t>
  </si>
  <si>
    <t>84KY 1020:0</t>
  </si>
  <si>
    <t>21:0134:001936</t>
  </si>
  <si>
    <t>21:0078:000857</t>
  </si>
  <si>
    <t>21:0078:000857:0001:0002:00</t>
  </si>
  <si>
    <t>84KY 1022:0</t>
  </si>
  <si>
    <t>21:0134:001937</t>
  </si>
  <si>
    <t>21:0078:000859</t>
  </si>
  <si>
    <t>21:0078:000859:0001:0002:00</t>
  </si>
  <si>
    <t>84KY 1024:0</t>
  </si>
  <si>
    <t>21:0134:001938</t>
  </si>
  <si>
    <t>21:0078:000861</t>
  </si>
  <si>
    <t>21:0078:000861:0001:0002:00</t>
  </si>
  <si>
    <t>84KY 1026:0</t>
  </si>
  <si>
    <t>21:0134:001939</t>
  </si>
  <si>
    <t>21:0078:000863</t>
  </si>
  <si>
    <t>21:0078:000863:0001:0002:00</t>
  </si>
  <si>
    <t>84KY 1028:0</t>
  </si>
  <si>
    <t>21:0134:001940</t>
  </si>
  <si>
    <t>21:0078:000865</t>
  </si>
  <si>
    <t>21:0078:000865:0001:0002:00</t>
  </si>
  <si>
    <t>84KY 1030:0</t>
  </si>
  <si>
    <t>21:0134:001941</t>
  </si>
  <si>
    <t>21:0078:000867</t>
  </si>
  <si>
    <t>21:0078:000867:0001:0002:00</t>
  </si>
  <si>
    <t>83BZA0023:0</t>
  </si>
  <si>
    <t>21:0134:001942</t>
  </si>
  <si>
    <t>21:0078:000176</t>
  </si>
  <si>
    <t>21:0078:000176:0001:0002:00</t>
  </si>
  <si>
    <t>84KY 1032:0</t>
  </si>
  <si>
    <t>21:0134:001943</t>
  </si>
  <si>
    <t>21:0078:000869</t>
  </si>
  <si>
    <t>21:0078:000869:0001:0002:00</t>
  </si>
  <si>
    <t>84KY 1033:1</t>
  </si>
  <si>
    <t>21:0134:001944</t>
  </si>
  <si>
    <t>21:0078:000870</t>
  </si>
  <si>
    <t>21:0078:000870:0001:0002:01</t>
  </si>
  <si>
    <t>84KY 1033:2</t>
  </si>
  <si>
    <t>21:0134:001945</t>
  </si>
  <si>
    <t>21:0078:000870:0001:0002:02</t>
  </si>
  <si>
    <t>84KY 1035:0</t>
  </si>
  <si>
    <t>21:0134:001946</t>
  </si>
  <si>
    <t>21:0078:000872</t>
  </si>
  <si>
    <t>21:0078:000872:0001:0002:00</t>
  </si>
  <si>
    <t>84KY 1037:0</t>
  </si>
  <si>
    <t>21:0134:001947</t>
  </si>
  <si>
    <t>21:0078:000874</t>
  </si>
  <si>
    <t>21:0078:000874:0001:0002:00</t>
  </si>
  <si>
    <t>84KY 1039:0</t>
  </si>
  <si>
    <t>21:0134:001948</t>
  </si>
  <si>
    <t>21:0078:000876</t>
  </si>
  <si>
    <t>21:0078:000876:0001:0002:00</t>
  </si>
  <si>
    <t>84KY 1040:0</t>
  </si>
  <si>
    <t>21:0134:001949</t>
  </si>
  <si>
    <t>21:0078:000877</t>
  </si>
  <si>
    <t>21:0078:000877:0001:0002:00</t>
  </si>
  <si>
    <t>84KY 1041:1</t>
  </si>
  <si>
    <t>21:0134:001950</t>
  </si>
  <si>
    <t>21:0078:000878:0001:0002:01</t>
  </si>
  <si>
    <t>84KY 1042:0</t>
  </si>
  <si>
    <t>21:0134:001951</t>
  </si>
  <si>
    <t>21:0078:000879</t>
  </si>
  <si>
    <t>21:0078:000879:0001:0002:00</t>
  </si>
  <si>
    <t>84KY 1043:0</t>
  </si>
  <si>
    <t>21:0134:001952</t>
  </si>
  <si>
    <t>21:0078:000880</t>
  </si>
  <si>
    <t>21:0078:000880:0001:0002:00</t>
  </si>
  <si>
    <t>82KY 0052:0</t>
  </si>
  <si>
    <t>21:0134:001953</t>
  </si>
  <si>
    <t>21:0078:000029</t>
  </si>
  <si>
    <t>21:0078:000029:0001:0002:00</t>
  </si>
  <si>
    <t>83BZA0024:1</t>
  </si>
  <si>
    <t>21:0134:001954</t>
  </si>
  <si>
    <t>21:0078:000177:0001:0002:01</t>
  </si>
  <si>
    <t>84KY 1044:0</t>
  </si>
  <si>
    <t>21:0134:001955</t>
  </si>
  <si>
    <t>21:0078:000881</t>
  </si>
  <si>
    <t>21:0078:000881:0001:0002:00</t>
  </si>
  <si>
    <t>84KY 1045:0</t>
  </si>
  <si>
    <t>21:0134:001956</t>
  </si>
  <si>
    <t>21:0078:000882</t>
  </si>
  <si>
    <t>21:0078:000882:0001:0002:00</t>
  </si>
  <si>
    <t>84KY 1047:0</t>
  </si>
  <si>
    <t>21:0134:001957</t>
  </si>
  <si>
    <t>21:0078:000884</t>
  </si>
  <si>
    <t>21:0078:000884:0001:0002:00</t>
  </si>
  <si>
    <t>84KY 1048:1</t>
  </si>
  <si>
    <t>21:0134:001958</t>
  </si>
  <si>
    <t>21:0078:000885:0001:0002:01</t>
  </si>
  <si>
    <t>84KY 1049:0</t>
  </si>
  <si>
    <t>21:0134:001959</t>
  </si>
  <si>
    <t>21:0078:000886</t>
  </si>
  <si>
    <t>21:0078:000886:0001:0002:00</t>
  </si>
  <si>
    <t>84KY 1050:0</t>
  </si>
  <si>
    <t>21:0134:001960</t>
  </si>
  <si>
    <t>21:0078:000887</t>
  </si>
  <si>
    <t>21:0078:000887:0001:0002:00</t>
  </si>
  <si>
    <t>84KY 1051:0</t>
  </si>
  <si>
    <t>21:0134:001961</t>
  </si>
  <si>
    <t>21:0078:000888</t>
  </si>
  <si>
    <t>21:0078:000888:0001:0002:00</t>
  </si>
  <si>
    <t>84KY 1052:0</t>
  </si>
  <si>
    <t>21:0134:001962</t>
  </si>
  <si>
    <t>21:0078:000889</t>
  </si>
  <si>
    <t>21:0078:000889:0001:0002:00</t>
  </si>
  <si>
    <t>84KY 1054:0</t>
  </si>
  <si>
    <t>21:0134:001963</t>
  </si>
  <si>
    <t>21:0078:000891</t>
  </si>
  <si>
    <t>21:0078:000891:0001:0002:00</t>
  </si>
  <si>
    <t>84KY 1056:0</t>
  </si>
  <si>
    <t>21:0134:001964</t>
  </si>
  <si>
    <t>21:0078:000893</t>
  </si>
  <si>
    <t>21:0078:000893:0001:0002:00</t>
  </si>
  <si>
    <t>83BZA0026:0</t>
  </si>
  <si>
    <t>21:0134:001965</t>
  </si>
  <si>
    <t>21:0078:000178</t>
  </si>
  <si>
    <t>21:0078:000178:0001:0002:00</t>
  </si>
  <si>
    <t>84KY 1057:0</t>
  </si>
  <si>
    <t>21:0134:001966</t>
  </si>
  <si>
    <t>21:0078:000894</t>
  </si>
  <si>
    <t>21:0078:000894:0001:0002:00</t>
  </si>
  <si>
    <t>84KY 1059:0</t>
  </si>
  <si>
    <t>21:0134:001967</t>
  </si>
  <si>
    <t>21:0078:000896</t>
  </si>
  <si>
    <t>21:0078:000896:0001:0002:00</t>
  </si>
  <si>
    <t>84KY 1060:0</t>
  </si>
  <si>
    <t>21:0134:001968</t>
  </si>
  <si>
    <t>21:0078:000897</t>
  </si>
  <si>
    <t>21:0078:000897:0001:0002:00</t>
  </si>
  <si>
    <t>84KY 1062:0</t>
  </si>
  <si>
    <t>21:0134:001969</t>
  </si>
  <si>
    <t>21:0078:000899</t>
  </si>
  <si>
    <t>21:0078:000899:0001:0002:00</t>
  </si>
  <si>
    <t>84KY 1063:0</t>
  </si>
  <si>
    <t>21:0134:001970</t>
  </si>
  <si>
    <t>21:0078:000900</t>
  </si>
  <si>
    <t>21:0078:000900:0001:0002:00</t>
  </si>
  <si>
    <t>84KY 1064:0</t>
  </si>
  <si>
    <t>21:0134:001971</t>
  </si>
  <si>
    <t>21:0078:000901</t>
  </si>
  <si>
    <t>21:0078:000901:0001:0002:00</t>
  </si>
  <si>
    <t>84KY 1065:0</t>
  </si>
  <si>
    <t>21:0134:001972</t>
  </si>
  <si>
    <t>21:0078:000902</t>
  </si>
  <si>
    <t>21:0078:000902:0001:0002:00</t>
  </si>
  <si>
    <t>84KY 1066:0</t>
  </si>
  <si>
    <t>21:0134:001973</t>
  </si>
  <si>
    <t>21:0078:000903</t>
  </si>
  <si>
    <t>21:0078:000903:0001:0002:00</t>
  </si>
  <si>
    <t>84KY 1067:0</t>
  </si>
  <si>
    <t>21:0134:001974</t>
  </si>
  <si>
    <t>21:0078:000904</t>
  </si>
  <si>
    <t>21:0078:000904:0001:0002:00</t>
  </si>
  <si>
    <t>84KY 1069:0</t>
  </si>
  <si>
    <t>21:0134:001975</t>
  </si>
  <si>
    <t>21:0078:000906</t>
  </si>
  <si>
    <t>21:0078:000906:0001:0002:00</t>
  </si>
  <si>
    <t>83BZA0028:0</t>
  </si>
  <si>
    <t>21:0134:001976</t>
  </si>
  <si>
    <t>21:0078:000179</t>
  </si>
  <si>
    <t>21:0078:000179:0001:0002:00</t>
  </si>
  <si>
    <t>84KY 1070:0</t>
  </si>
  <si>
    <t>21:0134:001977</t>
  </si>
  <si>
    <t>21:0078:000907</t>
  </si>
  <si>
    <t>21:0078:000907:0001:0002:00</t>
  </si>
  <si>
    <t>84KY 1071:0</t>
  </si>
  <si>
    <t>21:0134:001978</t>
  </si>
  <si>
    <t>21:0078:000908</t>
  </si>
  <si>
    <t>21:0078:000908:0001:0002:00</t>
  </si>
  <si>
    <t>84KY 1072:0</t>
  </si>
  <si>
    <t>21:0134:001979</t>
  </si>
  <si>
    <t>21:0078:000909</t>
  </si>
  <si>
    <t>21:0078:000909:0001:0002:00</t>
  </si>
  <si>
    <t>84KY 1073:0</t>
  </si>
  <si>
    <t>21:0134:001980</t>
  </si>
  <si>
    <t>21:0078:000910</t>
  </si>
  <si>
    <t>21:0078:000910:0001:0002:00</t>
  </si>
  <si>
    <t>84KY 1074:1</t>
  </si>
  <si>
    <t>21:0134:001981</t>
  </si>
  <si>
    <t>21:0078:000911:0001:0002:01</t>
  </si>
  <si>
    <t>84KY 1075:0</t>
  </si>
  <si>
    <t>21:0134:001982</t>
  </si>
  <si>
    <t>21:0078:000912</t>
  </si>
  <si>
    <t>21:0078:000912:0001:0002:00</t>
  </si>
  <si>
    <t>84KY 1076:0</t>
  </si>
  <si>
    <t>21:0134:001983</t>
  </si>
  <si>
    <t>21:0078:000913</t>
  </si>
  <si>
    <t>21:0078:000913:0001:0002:00</t>
  </si>
  <si>
    <t>84KY 1078:0</t>
  </si>
  <si>
    <t>21:0134:001984</t>
  </si>
  <si>
    <t>21:0078:000915</t>
  </si>
  <si>
    <t>21:0078:000915:0001:0002:00</t>
  </si>
  <si>
    <t>84KY 1079:0</t>
  </si>
  <si>
    <t>21:0134:001985</t>
  </si>
  <si>
    <t>21:0078:000916</t>
  </si>
  <si>
    <t>21:0078:000916:0001:0002:00</t>
  </si>
  <si>
    <t>84KY 1080:0</t>
  </si>
  <si>
    <t>21:0134:001986</t>
  </si>
  <si>
    <t>21:0078:000917</t>
  </si>
  <si>
    <t>21:0078:000917:0001:0002:00</t>
  </si>
  <si>
    <t>83BZA0029:0</t>
  </si>
  <si>
    <t>21:0134:001987</t>
  </si>
  <si>
    <t>21:0078:000180</t>
  </si>
  <si>
    <t>21:0078:000180:0001:0002:00</t>
  </si>
  <si>
    <t>84KY 1081:0</t>
  </si>
  <si>
    <t>21:0134:001988</t>
  </si>
  <si>
    <t>21:0078:000918</t>
  </si>
  <si>
    <t>21:0078:000918:0001:0002:00</t>
  </si>
  <si>
    <t>84KY 1082:0</t>
  </si>
  <si>
    <t>21:0134:001989</t>
  </si>
  <si>
    <t>21:0078:000919</t>
  </si>
  <si>
    <t>21:0078:000919:0001:0002:00</t>
  </si>
  <si>
    <t>84KY 1085:0</t>
  </si>
  <si>
    <t>21:0134:001990</t>
  </si>
  <si>
    <t>21:0078:000922</t>
  </si>
  <si>
    <t>21:0078:000922:0001:0002:00</t>
  </si>
  <si>
    <t>84KY 1086:0</t>
  </si>
  <si>
    <t>21:0134:001991</t>
  </si>
  <si>
    <t>21:0078:000923</t>
  </si>
  <si>
    <t>21:0078:000923:0001:0002:00</t>
  </si>
  <si>
    <t>84KY 1087:0</t>
  </si>
  <si>
    <t>21:0134:001992</t>
  </si>
  <si>
    <t>21:0078:000924</t>
  </si>
  <si>
    <t>21:0078:000924:0001:0002:00</t>
  </si>
  <si>
    <t>84KY 1088:0</t>
  </si>
  <si>
    <t>21:0134:001993</t>
  </si>
  <si>
    <t>21:0078:000925</t>
  </si>
  <si>
    <t>21:0078:000925:0001:0002:00</t>
  </si>
  <si>
    <t>84KY 1090:0</t>
  </si>
  <si>
    <t>21:0134:001994</t>
  </si>
  <si>
    <t>21:0078:000927</t>
  </si>
  <si>
    <t>21:0078:000927:0001:0002:00</t>
  </si>
  <si>
    <t>84KY 1092:0</t>
  </si>
  <si>
    <t>21:0134:001995</t>
  </si>
  <si>
    <t>21:0078:000929</t>
  </si>
  <si>
    <t>21:0078:000929:0001:0002:00</t>
  </si>
  <si>
    <t>84KY 1093:0</t>
  </si>
  <si>
    <t>21:0134:001996</t>
  </si>
  <si>
    <t>21:0078:000930</t>
  </si>
  <si>
    <t>21:0078:000930:0001:0002:00</t>
  </si>
  <si>
    <t>84KY 1094:0</t>
  </si>
  <si>
    <t>21:0134:001997</t>
  </si>
  <si>
    <t>21:0078:000931</t>
  </si>
  <si>
    <t>21:0078:000931:0001:0002:00</t>
  </si>
  <si>
    <t>83BZA0030:0</t>
  </si>
  <si>
    <t>21:0134:001998</t>
  </si>
  <si>
    <t>21:0078:000181</t>
  </si>
  <si>
    <t>21:0078:000181:0001:0002:00</t>
  </si>
  <si>
    <t>84KY 1095:0</t>
  </si>
  <si>
    <t>21:0134:001999</t>
  </si>
  <si>
    <t>21:0078:000932</t>
  </si>
  <si>
    <t>21:0078:000932:0001:0002:00</t>
  </si>
  <si>
    <t>84KY 1096:0</t>
  </si>
  <si>
    <t>21:0134:002000</t>
  </si>
  <si>
    <t>21:0078:000933</t>
  </si>
  <si>
    <t>21:0078:000933:0001:0002:00</t>
  </si>
  <si>
    <t>84KY 1097:0</t>
  </si>
  <si>
    <t>21:0134:002001</t>
  </si>
  <si>
    <t>21:0078:000934</t>
  </si>
  <si>
    <t>21:0078:000934:0001:0002:00</t>
  </si>
  <si>
    <t>84KY 1098:0</t>
  </si>
  <si>
    <t>21:0134:002002</t>
  </si>
  <si>
    <t>21:0078:000935</t>
  </si>
  <si>
    <t>21:0078:000935:0001:0002:00</t>
  </si>
  <si>
    <t>84KY 1100:0</t>
  </si>
  <si>
    <t>21:0134:002003</t>
  </si>
  <si>
    <t>21:0078:000937</t>
  </si>
  <si>
    <t>21:0078:000937:0001:0002:00</t>
  </si>
  <si>
    <t>84KY 1101:0</t>
  </si>
  <si>
    <t>21:0134:002004</t>
  </si>
  <si>
    <t>21:0078:000938</t>
  </si>
  <si>
    <t>21:0078:000938:0001:0002:00</t>
  </si>
  <si>
    <t>84KY 1102:0</t>
  </si>
  <si>
    <t>21:0134:002005</t>
  </si>
  <si>
    <t>21:0078:000939</t>
  </si>
  <si>
    <t>21:0078:000939:0001:0002:00</t>
  </si>
  <si>
    <t>84KY 1104:0</t>
  </si>
  <si>
    <t>21:0134:002006</t>
  </si>
  <si>
    <t>21:0078:000941</t>
  </si>
  <si>
    <t>21:0078:000941:0001:0002:00</t>
  </si>
  <si>
    <t>84KY 1105:0</t>
  </si>
  <si>
    <t>21:0134:002007</t>
  </si>
  <si>
    <t>21:0078:000942</t>
  </si>
  <si>
    <t>21:0078:000942:0001:0002:00</t>
  </si>
  <si>
    <t>84KY 1107:0</t>
  </si>
  <si>
    <t>21:0134:002008</t>
  </si>
  <si>
    <t>21:0078:000944</t>
  </si>
  <si>
    <t>21:0078:000944:0001:0002:00</t>
  </si>
  <si>
    <t>83BZA0032:0</t>
  </si>
  <si>
    <t>21:0134:002009</t>
  </si>
  <si>
    <t>21:0078:000182</t>
  </si>
  <si>
    <t>21:0078:000182:0001:0002:00</t>
  </si>
  <si>
    <t>84KY 1108:0</t>
  </si>
  <si>
    <t>21:0134:002010</t>
  </si>
  <si>
    <t>21:0078:000945</t>
  </si>
  <si>
    <t>21:0078:000945:0001:0002:00</t>
  </si>
  <si>
    <t>84KY 1109:0</t>
  </si>
  <si>
    <t>21:0134:002011</t>
  </si>
  <si>
    <t>21:0078:000946</t>
  </si>
  <si>
    <t>21:0078:000946:0001:0002:00</t>
  </si>
  <si>
    <t>84KY 1110:0</t>
  </si>
  <si>
    <t>21:0134:002012</t>
  </si>
  <si>
    <t>21:0078:000947</t>
  </si>
  <si>
    <t>21:0078:000947:0001:0002:00</t>
  </si>
  <si>
    <t>84KY 1111:0</t>
  </si>
  <si>
    <t>21:0134:002013</t>
  </si>
  <si>
    <t>21:0078:000948</t>
  </si>
  <si>
    <t>21:0078:000948:0001:0002:00</t>
  </si>
  <si>
    <t>84KY 1112:0</t>
  </si>
  <si>
    <t>21:0134:002014</t>
  </si>
  <si>
    <t>21:0078:000949</t>
  </si>
  <si>
    <t>21:0078:000949:0001:0002:00</t>
  </si>
  <si>
    <t>84KY 1113:0</t>
  </si>
  <si>
    <t>21:0134:002015</t>
  </si>
  <si>
    <t>21:0078:000950</t>
  </si>
  <si>
    <t>21:0078:000950:0001:0002:00</t>
  </si>
  <si>
    <t>84KY 1114:0</t>
  </si>
  <si>
    <t>21:0134:002016</t>
  </si>
  <si>
    <t>21:0078:000951</t>
  </si>
  <si>
    <t>21:0078:000951:0001:0002:00</t>
  </si>
  <si>
    <t>84KY 1116:0</t>
  </si>
  <si>
    <t>21:0134:002017</t>
  </si>
  <si>
    <t>21:0078:000952</t>
  </si>
  <si>
    <t>21:0078:000952:0001:0002:00</t>
  </si>
  <si>
    <t>84KY 1117:0</t>
  </si>
  <si>
    <t>21:0134:002018</t>
  </si>
  <si>
    <t>21:0078:000953</t>
  </si>
  <si>
    <t>21:0078:000953:0001:0002:00</t>
  </si>
  <si>
    <t>84KY 1118:0</t>
  </si>
  <si>
    <t>21:0134:002019</t>
  </si>
  <si>
    <t>21:0078:000954</t>
  </si>
  <si>
    <t>21:0078:000954:0001:0002:00</t>
  </si>
  <si>
    <t>83BZA0033:0</t>
  </si>
  <si>
    <t>21:0134:002020</t>
  </si>
  <si>
    <t>21:0078:000183</t>
  </si>
  <si>
    <t>21:0078:000183:0001:0002:00</t>
  </si>
  <si>
    <t>84KY 1119:0</t>
  </si>
  <si>
    <t>21:0134:002021</t>
  </si>
  <si>
    <t>21:0078:000955</t>
  </si>
  <si>
    <t>21:0078:000955:0001:0002:00</t>
  </si>
  <si>
    <t>84KY 1120:0</t>
  </si>
  <si>
    <t>21:0134:002022</t>
  </si>
  <si>
    <t>21:0078:000956</t>
  </si>
  <si>
    <t>21:0078:000956:0001:0002:00</t>
  </si>
  <si>
    <t>84KY 1121:0</t>
  </si>
  <si>
    <t>21:0134:002023</t>
  </si>
  <si>
    <t>21:0078:000957</t>
  </si>
  <si>
    <t>21:0078:000957:0001:0002:00</t>
  </si>
  <si>
    <t>84KY 1122:0</t>
  </si>
  <si>
    <t>21:0134:002024</t>
  </si>
  <si>
    <t>21:0078:000958</t>
  </si>
  <si>
    <t>21:0078:000958:0001:0002:00</t>
  </si>
  <si>
    <t>84KY 1124:0</t>
  </si>
  <si>
    <t>21:0134:002025</t>
  </si>
  <si>
    <t>21:0078:000960</t>
  </si>
  <si>
    <t>21:0078:000960:0001:0002:00</t>
  </si>
  <si>
    <t>84KY 1125:0</t>
  </si>
  <si>
    <t>21:0134:002026</t>
  </si>
  <si>
    <t>21:0078:000961</t>
  </si>
  <si>
    <t>21:0078:000961:0001:0002:00</t>
  </si>
  <si>
    <t>84KY 1126:0</t>
  </si>
  <si>
    <t>21:0134:002027</t>
  </si>
  <si>
    <t>21:0078:000962</t>
  </si>
  <si>
    <t>21:0078:000962:0001:0002:00</t>
  </si>
  <si>
    <t>84KY 1127:0</t>
  </si>
  <si>
    <t>21:0134:002028</t>
  </si>
  <si>
    <t>21:0078:000963</t>
  </si>
  <si>
    <t>21:0078:000963:0001:0002:00</t>
  </si>
  <si>
    <t>84KY 1128:0</t>
  </si>
  <si>
    <t>21:0134:002029</t>
  </si>
  <si>
    <t>21:0078:000964</t>
  </si>
  <si>
    <t>21:0078:000964:0001:0002:00</t>
  </si>
  <si>
    <t>84KY 1129:0</t>
  </si>
  <si>
    <t>21:0134:002030</t>
  </si>
  <si>
    <t>21:0078:000965</t>
  </si>
  <si>
    <t>21:0078:000965:0001:0002:00</t>
  </si>
  <si>
    <t>83BZA0035:0</t>
  </si>
  <si>
    <t>21:0134:002031</t>
  </si>
  <si>
    <t>21:0078:000185</t>
  </si>
  <si>
    <t>21:0078:000185:0001:0002:00</t>
  </si>
  <si>
    <t>84KY 1130:0</t>
  </si>
  <si>
    <t>21:0134:002032</t>
  </si>
  <si>
    <t>21:0078:000966</t>
  </si>
  <si>
    <t>21:0078:000966:0001:0002:00</t>
  </si>
  <si>
    <t>84KY 1131:0</t>
  </si>
  <si>
    <t>21:0134:002033</t>
  </si>
  <si>
    <t>21:0078:000967</t>
  </si>
  <si>
    <t>21:0078:000967:0001:0002:00</t>
  </si>
  <si>
    <t>84KY 1134:0</t>
  </si>
  <si>
    <t>21:0134:002034</t>
  </si>
  <si>
    <t>21:0078:000970</t>
  </si>
  <si>
    <t>21:0078:000970:0001:0002:00</t>
  </si>
  <si>
    <t>84KY 1135:0</t>
  </si>
  <si>
    <t>21:0134:002035</t>
  </si>
  <si>
    <t>21:0078:000971</t>
  </si>
  <si>
    <t>21:0078:000971:0001:0002:00</t>
  </si>
  <si>
    <t>84KY 1136:0</t>
  </si>
  <si>
    <t>21:0134:002036</t>
  </si>
  <si>
    <t>21:0078:000972</t>
  </si>
  <si>
    <t>21:0078:000972:0001:0002:00</t>
  </si>
  <si>
    <t>84KY 1137:0</t>
  </si>
  <si>
    <t>21:0134:002037</t>
  </si>
  <si>
    <t>21:0078:000973</t>
  </si>
  <si>
    <t>21:0078:000973:0001:0002:00</t>
  </si>
  <si>
    <t>84KY 1138:0</t>
  </si>
  <si>
    <t>21:0134:002038</t>
  </si>
  <si>
    <t>21:0078:000974</t>
  </si>
  <si>
    <t>21:0078:000974:0001:0002:00</t>
  </si>
  <si>
    <t>84KY 1140:1</t>
  </si>
  <si>
    <t>21:0134:002039</t>
  </si>
  <si>
    <t>21:0078:000976:0001:0002:01</t>
  </si>
  <si>
    <t>84KY 1141:0</t>
  </si>
  <si>
    <t>21:0134:002040</t>
  </si>
  <si>
    <t>21:0078:000977</t>
  </si>
  <si>
    <t>21:0078:000977:0001:0002:00</t>
  </si>
  <si>
    <t>84KY 1142:0</t>
  </si>
  <si>
    <t>21:0134:002041</t>
  </si>
  <si>
    <t>21:0078:000978</t>
  </si>
  <si>
    <t>21:0078:000978:0001:0002:00</t>
  </si>
  <si>
    <t>83BZA0036:0</t>
  </si>
  <si>
    <t>21:0134:002042</t>
  </si>
  <si>
    <t>21:0078:000186</t>
  </si>
  <si>
    <t>21:0078:000186:0001:0002:00</t>
  </si>
  <si>
    <t>84KY 1143:0</t>
  </si>
  <si>
    <t>21:0134:002043</t>
  </si>
  <si>
    <t>21:0078:000979</t>
  </si>
  <si>
    <t>21:0078:000979:0001:0002:00</t>
  </si>
  <si>
    <t>84KY 1144:0</t>
  </si>
  <si>
    <t>21:0134:002044</t>
  </si>
  <si>
    <t>21:0078:000980</t>
  </si>
  <si>
    <t>21:0078:000980:0001:0002:00</t>
  </si>
  <si>
    <t>84KY 1145:0</t>
  </si>
  <si>
    <t>21:0134:002045</t>
  </si>
  <si>
    <t>21:0078:000981</t>
  </si>
  <si>
    <t>21:0078:000981:0001:0002:00</t>
  </si>
  <si>
    <t>84KY 1146:0</t>
  </si>
  <si>
    <t>21:0134:002046</t>
  </si>
  <si>
    <t>21:0078:000982</t>
  </si>
  <si>
    <t>21:0078:000982:0001:0002:00</t>
  </si>
  <si>
    <t>84KY 1147:0</t>
  </si>
  <si>
    <t>21:0134:002047</t>
  </si>
  <si>
    <t>21:0078:000983</t>
  </si>
  <si>
    <t>21:0078:000983:0001:0002:00</t>
  </si>
  <si>
    <t>84KY 1148:0</t>
  </si>
  <si>
    <t>21:0134:002048</t>
  </si>
  <si>
    <t>21:0078:000984</t>
  </si>
  <si>
    <t>21:0078:000984:0001:0002:00</t>
  </si>
  <si>
    <t>84KY 1149:0</t>
  </si>
  <si>
    <t>21:0134:002049</t>
  </si>
  <si>
    <t>21:0078:000985</t>
  </si>
  <si>
    <t>21:0078:000985:0001:0002:00</t>
  </si>
  <si>
    <t>84KY 1150:0</t>
  </si>
  <si>
    <t>21:0134:002050</t>
  </si>
  <si>
    <t>21:0078:000986</t>
  </si>
  <si>
    <t>21:0078:000986:0001:0002:00</t>
  </si>
  <si>
    <t>84KY 1151:0</t>
  </si>
  <si>
    <t>21:0134:002051</t>
  </si>
  <si>
    <t>21:0078:000987</t>
  </si>
  <si>
    <t>21:0078:000987:0001:0002:00</t>
  </si>
  <si>
    <t>84KY 1152:0</t>
  </si>
  <si>
    <t>21:0134:002052</t>
  </si>
  <si>
    <t>21:0078:000988</t>
  </si>
  <si>
    <t>21:0078:000988:0001:0002:00</t>
  </si>
  <si>
    <t>83BZA0037:0</t>
  </si>
  <si>
    <t>21:0134:002053</t>
  </si>
  <si>
    <t>21:0078:000187</t>
  </si>
  <si>
    <t>21:0078:000187:0001:0002:00</t>
  </si>
  <si>
    <t>84KY 1153:0</t>
  </si>
  <si>
    <t>21:0134:002054</t>
  </si>
  <si>
    <t>21:0078:000989</t>
  </si>
  <si>
    <t>21:0078:000989:0001:0002:00</t>
  </si>
  <si>
    <t>84KY 1154:0</t>
  </si>
  <si>
    <t>21:0134:002055</t>
  </si>
  <si>
    <t>21:0078:000990</t>
  </si>
  <si>
    <t>21:0078:000990:0001:0002:00</t>
  </si>
  <si>
    <t>84KY 1155:0</t>
  </si>
  <si>
    <t>21:0134:002056</t>
  </si>
  <si>
    <t>21:0078:000991</t>
  </si>
  <si>
    <t>21:0078:000991:0001:0002:00</t>
  </si>
  <si>
    <t>84KY 1156:0</t>
  </si>
  <si>
    <t>21:0134:002057</t>
  </si>
  <si>
    <t>21:0078:000992</t>
  </si>
  <si>
    <t>21:0078:000992:0001:0002:00</t>
  </si>
  <si>
    <t>84KY 1157:0</t>
  </si>
  <si>
    <t>21:0134:002058</t>
  </si>
  <si>
    <t>21:0078:000993</t>
  </si>
  <si>
    <t>21:0078:000993:0001:0002:00</t>
  </si>
  <si>
    <t>84KY 1158:0</t>
  </si>
  <si>
    <t>21:0134:002059</t>
  </si>
  <si>
    <t>21:0078:000994</t>
  </si>
  <si>
    <t>21:0078:000994:0001:0002:00</t>
  </si>
  <si>
    <t>84KY 1159:0</t>
  </si>
  <si>
    <t>21:0134:002060</t>
  </si>
  <si>
    <t>21:0078:000995</t>
  </si>
  <si>
    <t>21:0078:000995:0001:0002:00</t>
  </si>
  <si>
    <t>84KY 1160:0</t>
  </si>
  <si>
    <t>21:0134:002061</t>
  </si>
  <si>
    <t>21:0078:000996</t>
  </si>
  <si>
    <t>21:0078:000996:0001:0002:00</t>
  </si>
  <si>
    <t>84KY 1161:0</t>
  </si>
  <si>
    <t>21:0134:002062</t>
  </si>
  <si>
    <t>21:0078:000997</t>
  </si>
  <si>
    <t>21:0078:000997:0001:0002:00</t>
  </si>
  <si>
    <t>84KY 1162:0</t>
  </si>
  <si>
    <t>21:0134:002063</t>
  </si>
  <si>
    <t>21:0078:000998</t>
  </si>
  <si>
    <t>21:0078:000998:0001:0002:00</t>
  </si>
  <si>
    <t>82KY 0056:0</t>
  </si>
  <si>
    <t>21:0134:002064</t>
  </si>
  <si>
    <t>21:0078:000030</t>
  </si>
  <si>
    <t>21:0078:000030:0001:0002:00</t>
  </si>
  <si>
    <t>83BZA0040:0</t>
  </si>
  <si>
    <t>21:0134:002065</t>
  </si>
  <si>
    <t>21:0078:000188</t>
  </si>
  <si>
    <t>21:0078:000188:0001:0002:00</t>
  </si>
  <si>
    <t>84KY 1163:0</t>
  </si>
  <si>
    <t>21:0134:002066</t>
  </si>
  <si>
    <t>21:0078:000999</t>
  </si>
  <si>
    <t>21:0078:000999:0001:0002:00</t>
  </si>
  <si>
    <t>84KY 1164:0</t>
  </si>
  <si>
    <t>21:0134:002067</t>
  </si>
  <si>
    <t>21:0078:001000</t>
  </si>
  <si>
    <t>21:0078:001000:0001:0002:00</t>
  </si>
  <si>
    <t>84KY 1165:0</t>
  </si>
  <si>
    <t>21:0134:002068</t>
  </si>
  <si>
    <t>21:0078:001001</t>
  </si>
  <si>
    <t>21:0078:001001:0001:0002:00</t>
  </si>
  <si>
    <t>84KY 1166:0</t>
  </si>
  <si>
    <t>21:0134:002069</t>
  </si>
  <si>
    <t>21:0078:001002</t>
  </si>
  <si>
    <t>21:0078:001002:0001:0002:00</t>
  </si>
  <si>
    <t>84KY 1167:0</t>
  </si>
  <si>
    <t>21:0134:002070</t>
  </si>
  <si>
    <t>21:0078:001003</t>
  </si>
  <si>
    <t>21:0078:001003:0001:0002:00</t>
  </si>
  <si>
    <t>84KY 1168:0</t>
  </si>
  <si>
    <t>21:0134:002071</t>
  </si>
  <si>
    <t>21:0078:001004</t>
  </si>
  <si>
    <t>21:0078:001004:0001:0002:00</t>
  </si>
  <si>
    <t>84KY 1169:0</t>
  </si>
  <si>
    <t>21:0134:002072</t>
  </si>
  <si>
    <t>21:0078:001005</t>
  </si>
  <si>
    <t>21:0078:001005:0001:0002:00</t>
  </si>
  <si>
    <t>84KY 1170:0</t>
  </si>
  <si>
    <t>21:0134:002073</t>
  </si>
  <si>
    <t>21:0078:001006</t>
  </si>
  <si>
    <t>21:0078:001006:0001:0002:00</t>
  </si>
  <si>
    <t>84KY 1171:0</t>
  </si>
  <si>
    <t>21:0134:002074</t>
  </si>
  <si>
    <t>21:0078:001007</t>
  </si>
  <si>
    <t>21:0078:001007:0001:0002:00</t>
  </si>
  <si>
    <t>84KY 1172:0</t>
  </si>
  <si>
    <t>21:0134:002075</t>
  </si>
  <si>
    <t>21:0078:001008</t>
  </si>
  <si>
    <t>21:0078:001008:0001:0002:00</t>
  </si>
  <si>
    <t>83BZA0042:0</t>
  </si>
  <si>
    <t>21:0134:002076</t>
  </si>
  <si>
    <t>21:0078:000189</t>
  </si>
  <si>
    <t>21:0078:000189:0001:0002:00</t>
  </si>
  <si>
    <t>84KY 1173:0</t>
  </si>
  <si>
    <t>21:0134:002077</t>
  </si>
  <si>
    <t>21:0078:001009</t>
  </si>
  <si>
    <t>21:0078:001009:0001:0002:00</t>
  </si>
  <si>
    <t>84KY 1174:0</t>
  </si>
  <si>
    <t>21:0134:002078</t>
  </si>
  <si>
    <t>21:0078:001010</t>
  </si>
  <si>
    <t>21:0078:001010:0001:0002:00</t>
  </si>
  <si>
    <t>84KY 1175:0</t>
  </si>
  <si>
    <t>21:0134:002079</t>
  </si>
  <si>
    <t>21:0078:001011</t>
  </si>
  <si>
    <t>21:0078:001011:0001:0002:00</t>
  </si>
  <si>
    <t>84KY 1176:0</t>
  </si>
  <si>
    <t>21:0134:002080</t>
  </si>
  <si>
    <t>21:0078:001012</t>
  </si>
  <si>
    <t>21:0078:001012:0001:0002:00</t>
  </si>
  <si>
    <t>84KY 1177:0</t>
  </si>
  <si>
    <t>21:0134:002081</t>
  </si>
  <si>
    <t>21:0078:001013</t>
  </si>
  <si>
    <t>21:0078:001013:0001:0002:00</t>
  </si>
  <si>
    <t>84KY 1178:0</t>
  </si>
  <si>
    <t>21:0134:002082</t>
  </si>
  <si>
    <t>21:0078:001014</t>
  </si>
  <si>
    <t>21:0078:001014:0001:0002:00</t>
  </si>
  <si>
    <t>84KY 1179:0</t>
  </si>
  <si>
    <t>21:0134:002083</t>
  </si>
  <si>
    <t>21:0078:001015</t>
  </si>
  <si>
    <t>21:0078:001015:0001:0002:00</t>
  </si>
  <si>
    <t>84KY 1180:0</t>
  </si>
  <si>
    <t>21:0134:002084</t>
  </si>
  <si>
    <t>21:0078:001016</t>
  </si>
  <si>
    <t>21:0078:001016:0001:0002:00</t>
  </si>
  <si>
    <t>84KY 1181:0</t>
  </si>
  <si>
    <t>21:0134:002085</t>
  </si>
  <si>
    <t>21:0078:001017</t>
  </si>
  <si>
    <t>21:0078:001017:0001:0002:00</t>
  </si>
  <si>
    <t>84KY 1182:0</t>
  </si>
  <si>
    <t>21:0134:002086</t>
  </si>
  <si>
    <t>21:0078:001018</t>
  </si>
  <si>
    <t>21:0078:001018:0001:0002:00</t>
  </si>
  <si>
    <t>83BZA0044:0</t>
  </si>
  <si>
    <t>21:0134:002087</t>
  </si>
  <si>
    <t>21:0078:000190</t>
  </si>
  <si>
    <t>21:0078:000190:0001:0002:00</t>
  </si>
  <si>
    <t>84KY 1183:0</t>
  </si>
  <si>
    <t>21:0134:002088</t>
  </si>
  <si>
    <t>21:0078:001019</t>
  </si>
  <si>
    <t>21:0078:001019:0001:0002:00</t>
  </si>
  <si>
    <t>84KY 1184:0</t>
  </si>
  <si>
    <t>21:0134:002089</t>
  </si>
  <si>
    <t>21:0078:001020</t>
  </si>
  <si>
    <t>21:0078:001020:0001:0002:00</t>
  </si>
  <si>
    <t>84KY 1185:0</t>
  </si>
  <si>
    <t>21:0134:002090</t>
  </si>
  <si>
    <t>21:0078:001021</t>
  </si>
  <si>
    <t>21:0078:001021:0001:0002:00</t>
  </si>
  <si>
    <t>84KY 1186:0</t>
  </si>
  <si>
    <t>21:0134:002091</t>
  </si>
  <si>
    <t>21:0078:001022</t>
  </si>
  <si>
    <t>21:0078:001022:0001:0002:00</t>
  </si>
  <si>
    <t>84KY 1187:0</t>
  </si>
  <si>
    <t>21:0134:002092</t>
  </si>
  <si>
    <t>21:0078:001023</t>
  </si>
  <si>
    <t>21:0078:001023:0001:0002:00</t>
  </si>
  <si>
    <t>84KY 1188:0</t>
  </si>
  <si>
    <t>21:0134:002093</t>
  </si>
  <si>
    <t>21:0078:001024</t>
  </si>
  <si>
    <t>21:0078:001024:0001:0002:00</t>
  </si>
  <si>
    <t>84KY 1189:0</t>
  </si>
  <si>
    <t>21:0134:002094</t>
  </si>
  <si>
    <t>21:0078:001025</t>
  </si>
  <si>
    <t>21:0078:001025:0001:0002:00</t>
  </si>
  <si>
    <t>84KY 1190:0</t>
  </si>
  <si>
    <t>21:0134:002095</t>
  </si>
  <si>
    <t>21:0078:001026</t>
  </si>
  <si>
    <t>21:0078:001026:0001:0002:00</t>
  </si>
  <si>
    <t>84KY 1191:0</t>
  </si>
  <si>
    <t>21:0134:002096</t>
  </si>
  <si>
    <t>21:0078:001027</t>
  </si>
  <si>
    <t>21:0078:001027:0001:0002:00</t>
  </si>
  <si>
    <t>84KY 1192:0</t>
  </si>
  <si>
    <t>21:0134:002097</t>
  </si>
  <si>
    <t>21:0078:001028</t>
  </si>
  <si>
    <t>21:0078:001028:0001:0002:00</t>
  </si>
  <si>
    <t>83BZA0045:0</t>
  </si>
  <si>
    <t>21:0134:002098</t>
  </si>
  <si>
    <t>21:0078:000191</t>
  </si>
  <si>
    <t>21:0078:000191:0001:0002:00</t>
  </si>
  <si>
    <t>84KY 1193C:0</t>
  </si>
  <si>
    <t>21:0134:002099</t>
  </si>
  <si>
    <t>21:0078:001029</t>
  </si>
  <si>
    <t>21:0078:001029:0001:0002:00</t>
  </si>
  <si>
    <t>84KY 1196:0</t>
  </si>
  <si>
    <t>21:0134:002100</t>
  </si>
  <si>
    <t>21:0078:001030</t>
  </si>
  <si>
    <t>21:0078:001030:0001:0002:00</t>
  </si>
  <si>
    <t>84KY 1197:0</t>
  </si>
  <si>
    <t>21:0134:002101</t>
  </si>
  <si>
    <t>21:0078:001031</t>
  </si>
  <si>
    <t>21:0078:001031:0001:0002:00</t>
  </si>
  <si>
    <t>84KY 1198:0</t>
  </si>
  <si>
    <t>21:0134:002102</t>
  </si>
  <si>
    <t>21:0078:001032</t>
  </si>
  <si>
    <t>21:0078:001032:0001:0002:00</t>
  </si>
  <si>
    <t>84KY 1199:0</t>
  </si>
  <si>
    <t>21:0134:002103</t>
  </si>
  <si>
    <t>21:0078:001033</t>
  </si>
  <si>
    <t>21:0078:001033:0001:0002:00</t>
  </si>
  <si>
    <t>84KY 1200:0</t>
  </si>
  <si>
    <t>21:0134:002104</t>
  </si>
  <si>
    <t>21:0078:001034</t>
  </si>
  <si>
    <t>21:0078:001034:0001:0002:00</t>
  </si>
  <si>
    <t>84KY 1201:0</t>
  </si>
  <si>
    <t>21:0134:002105</t>
  </si>
  <si>
    <t>21:0078:001035</t>
  </si>
  <si>
    <t>21:0078:001035:0001:0002:00</t>
  </si>
  <si>
    <t>84KY 1202:0</t>
  </si>
  <si>
    <t>21:0134:002106</t>
  </si>
  <si>
    <t>21:0078:001036</t>
  </si>
  <si>
    <t>21:0078:001036:0001:0002:00</t>
  </si>
  <si>
    <t>84KY 1203:0</t>
  </si>
  <si>
    <t>21:0134:002107</t>
  </si>
  <si>
    <t>21:0078:001037</t>
  </si>
  <si>
    <t>21:0078:001037:0001:0002:00</t>
  </si>
  <si>
    <t>84KY 1204:0</t>
  </si>
  <si>
    <t>21:0134:002108</t>
  </si>
  <si>
    <t>21:0078:001038</t>
  </si>
  <si>
    <t>21:0078:001038:0001:0002:00</t>
  </si>
  <si>
    <t>83BZA0049:0</t>
  </si>
  <si>
    <t>21:0134:002109</t>
  </si>
  <si>
    <t>21:0078:000195</t>
  </si>
  <si>
    <t>21:0078:000195:0001:0002:00</t>
  </si>
  <si>
    <t>85TBA0105:0</t>
  </si>
  <si>
    <t>21:0134:002110</t>
  </si>
  <si>
    <t>21:0078:001064</t>
  </si>
  <si>
    <t>21:0078:001064:0001:0002:00</t>
  </si>
  <si>
    <t>85TBA0201:0</t>
  </si>
  <si>
    <t>21:0134:002111</t>
  </si>
  <si>
    <t>21:0078:001068</t>
  </si>
  <si>
    <t>21:0078:001068:0001:0002:00</t>
  </si>
  <si>
    <t>85TBA1001:0</t>
  </si>
  <si>
    <t>21:0134:002112</t>
  </si>
  <si>
    <t>21:0078:001082</t>
  </si>
  <si>
    <t>21:0078:001082:0001:0002:00</t>
  </si>
  <si>
    <t>85TBA1002:0</t>
  </si>
  <si>
    <t>21:0134:002113</t>
  </si>
  <si>
    <t>21:0078:001083</t>
  </si>
  <si>
    <t>21:0078:001083:0001:0002:00</t>
  </si>
  <si>
    <t>85TBA1003:1</t>
  </si>
  <si>
    <t>21:0134:002114</t>
  </si>
  <si>
    <t>21:0078:001084:0001:0002:01</t>
  </si>
  <si>
    <t>85TBA1004:1</t>
  </si>
  <si>
    <t>21:0134:002115</t>
  </si>
  <si>
    <t>21:0078:001085:0001:0002:01</t>
  </si>
  <si>
    <t>85TBA1005:0</t>
  </si>
  <si>
    <t>21:0134:002116</t>
  </si>
  <si>
    <t>21:0078:001086</t>
  </si>
  <si>
    <t>21:0078:001086:0001:0002:00</t>
  </si>
  <si>
    <t>85TBA1006:1</t>
  </si>
  <si>
    <t>21:0134:002117</t>
  </si>
  <si>
    <t>21:0078:001087:0001:0002:01</t>
  </si>
  <si>
    <t>85TBA1007:0</t>
  </si>
  <si>
    <t>21:0134:002118</t>
  </si>
  <si>
    <t>21:0078:001088</t>
  </si>
  <si>
    <t>21:0078:001088:0001:0002:00</t>
  </si>
  <si>
    <t>85TBA1008:1</t>
  </si>
  <si>
    <t>21:0134:002119</t>
  </si>
  <si>
    <t>21:0078:001089:0001:0002:01</t>
  </si>
  <si>
    <t>83BZA0050:0</t>
  </si>
  <si>
    <t>21:0134:002120</t>
  </si>
  <si>
    <t>21:0078:000196</t>
  </si>
  <si>
    <t>21:0078:000196:0001:0002:00</t>
  </si>
  <si>
    <t>85TBA1009:0</t>
  </si>
  <si>
    <t>21:0134:002121</t>
  </si>
  <si>
    <t>21:0078:001090</t>
  </si>
  <si>
    <t>21:0078:001090:0001:0002:00</t>
  </si>
  <si>
    <t>85TBA1010:1</t>
  </si>
  <si>
    <t>21:0134:002122</t>
  </si>
  <si>
    <t>21:0078:001091:0001:0002:01</t>
  </si>
  <si>
    <t>85TBA1011:0</t>
  </si>
  <si>
    <t>21:0134:002123</t>
  </si>
  <si>
    <t>21:0078:001092</t>
  </si>
  <si>
    <t>21:0078:001092:0001:0002:00</t>
  </si>
  <si>
    <t>85TBA1012:0</t>
  </si>
  <si>
    <t>21:0134:002124</t>
  </si>
  <si>
    <t>21:0078:001093</t>
  </si>
  <si>
    <t>21:0078:001093:0001:0002:00</t>
  </si>
  <si>
    <t>85TBA1013:0</t>
  </si>
  <si>
    <t>21:0134:002125</t>
  </si>
  <si>
    <t>21:0078:001094:0001:0002:00</t>
  </si>
  <si>
    <t>85TBA1014:0</t>
  </si>
  <si>
    <t>21:0134:002126</t>
  </si>
  <si>
    <t>21:0078:001095</t>
  </si>
  <si>
    <t>21:0078:001095:0001:0002:00</t>
  </si>
  <si>
    <t>85TBA1015:0</t>
  </si>
  <si>
    <t>21:0134:002127</t>
  </si>
  <si>
    <t>21:0078:001096</t>
  </si>
  <si>
    <t>21:0078:001096:0001:0002:00</t>
  </si>
  <si>
    <t>85TBA1016:0</t>
  </si>
  <si>
    <t>21:0134:002128</t>
  </si>
  <si>
    <t>21:0078:001097</t>
  </si>
  <si>
    <t>21:0078:001097:0001:0002:00</t>
  </si>
  <si>
    <t>85TBA1017:0</t>
  </si>
  <si>
    <t>21:0134:002129</t>
  </si>
  <si>
    <t>21:0078:001098</t>
  </si>
  <si>
    <t>21:0078:001098:0001:0002:00</t>
  </si>
  <si>
    <t>85TBA1018:0</t>
  </si>
  <si>
    <t>21:0134:002130</t>
  </si>
  <si>
    <t>21:0078:001099</t>
  </si>
  <si>
    <t>21:0078:001099:0001:0002:00</t>
  </si>
  <si>
    <t>83BZA0054:0</t>
  </si>
  <si>
    <t>21:0134:002131</t>
  </si>
  <si>
    <t>21:0078:000198</t>
  </si>
  <si>
    <t>21:0078:000198:0001:0002:00</t>
  </si>
  <si>
    <t>85TBA1019:0</t>
  </si>
  <si>
    <t>21:0134:002132</t>
  </si>
  <si>
    <t>21:0078:001100</t>
  </si>
  <si>
    <t>21:0078:001100:0001:0002:00</t>
  </si>
  <si>
    <t>85TBA1021:1</t>
  </si>
  <si>
    <t>21:0134:002133</t>
  </si>
  <si>
    <t>21:0078:001102:0001:0002:01</t>
  </si>
  <si>
    <t>85TBA1022:1</t>
  </si>
  <si>
    <t>21:0134:002134</t>
  </si>
  <si>
    <t>21:0078:001103:0001:0002:01</t>
  </si>
  <si>
    <t>85TBA1023:1</t>
  </si>
  <si>
    <t>21:0134:002135</t>
  </si>
  <si>
    <t>21:0078:001104:0001:0002:01</t>
  </si>
  <si>
    <t>85TBA1024:0</t>
  </si>
  <si>
    <t>21:0134:002136</t>
  </si>
  <si>
    <t>21:0078:001105</t>
  </si>
  <si>
    <t>21:0078:001105:0001:0002:00</t>
  </si>
  <si>
    <t>85TBA1026:0</t>
  </si>
  <si>
    <t>21:0134:002137</t>
  </si>
  <si>
    <t>21:0078:001107</t>
  </si>
  <si>
    <t>21:0078:001107:0001:0002:00</t>
  </si>
  <si>
    <t>85TBA1027:0</t>
  </si>
  <si>
    <t>21:0134:002138</t>
  </si>
  <si>
    <t>21:0078:001108</t>
  </si>
  <si>
    <t>21:0078:001108:0001:0002:00</t>
  </si>
  <si>
    <t>85TBA1028:0</t>
  </si>
  <si>
    <t>21:0134:002139</t>
  </si>
  <si>
    <t>21:0078:001109</t>
  </si>
  <si>
    <t>21:0078:001109:0001:0002:00</t>
  </si>
  <si>
    <t>85TBA1030:0</t>
  </si>
  <si>
    <t>21:0134:002140</t>
  </si>
  <si>
    <t>21:0078:001111</t>
  </si>
  <si>
    <t>21:0078:001111:0001:0002:00</t>
  </si>
  <si>
    <t>85TBA1031:0</t>
  </si>
  <si>
    <t>21:0134:002141</t>
  </si>
  <si>
    <t>21:0078:001112</t>
  </si>
  <si>
    <t>21:0078:001112:0001:0002:00</t>
  </si>
  <si>
    <t>83BZA0055:0</t>
  </si>
  <si>
    <t>21:0134:002142</t>
  </si>
  <si>
    <t>21:0078:000199</t>
  </si>
  <si>
    <t>21:0078:000199:0001:0002:00</t>
  </si>
  <si>
    <t>85TBA1032:0</t>
  </si>
  <si>
    <t>21:0134:002143</t>
  </si>
  <si>
    <t>21:0078:001113</t>
  </si>
  <si>
    <t>21:0078:001113:0001:0002:00</t>
  </si>
  <si>
    <t>85TBA1033:0</t>
  </si>
  <si>
    <t>21:0134:002144</t>
  </si>
  <si>
    <t>21:0078:001114</t>
  </si>
  <si>
    <t>21:0078:001114:0001:0002:00</t>
  </si>
  <si>
    <t>85TBA1034:0</t>
  </si>
  <si>
    <t>21:0134:002145</t>
  </si>
  <si>
    <t>21:0078:001115</t>
  </si>
  <si>
    <t>21:0078:001115:0001:0002:00</t>
  </si>
  <si>
    <t>85TBA1035:0</t>
  </si>
  <si>
    <t>21:0134:002146</t>
  </si>
  <si>
    <t>21:0078:001116</t>
  </si>
  <si>
    <t>21:0078:001116:0001:0002:00</t>
  </si>
  <si>
    <t>85TBA1036:0</t>
  </si>
  <si>
    <t>21:0134:002147</t>
  </si>
  <si>
    <t>21:0078:001117</t>
  </si>
  <si>
    <t>21:0078:001117:0001:0002:00</t>
  </si>
  <si>
    <t>85TBA1037:1</t>
  </si>
  <si>
    <t>21:0134:002148</t>
  </si>
  <si>
    <t>21:0078:001118:0001:0002:01</t>
  </si>
  <si>
    <t>85TBA1039:0</t>
  </si>
  <si>
    <t>21:0134:002149</t>
  </si>
  <si>
    <t>21:0078:001120</t>
  </si>
  <si>
    <t>21:0078:001120:0001:0002:00</t>
  </si>
  <si>
    <t>85TBA1040:0</t>
  </si>
  <si>
    <t>21:0134:002150</t>
  </si>
  <si>
    <t>21:0078:001121</t>
  </si>
  <si>
    <t>21:0078:001121:0001:0002:00</t>
  </si>
  <si>
    <t>85TBA1041:0</t>
  </si>
  <si>
    <t>21:0134:002151</t>
  </si>
  <si>
    <t>21:0078:001122</t>
  </si>
  <si>
    <t>21:0078:001122:0001:0002:00</t>
  </si>
  <si>
    <t>85TBA1042:0</t>
  </si>
  <si>
    <t>21:0134:002152</t>
  </si>
  <si>
    <t>21:0078:001123</t>
  </si>
  <si>
    <t>21:0078:001123:0001:0002:00</t>
  </si>
  <si>
    <t>83BZA0056:0</t>
  </si>
  <si>
    <t>21:0134:002153</t>
  </si>
  <si>
    <t>21:0078:000200</t>
  </si>
  <si>
    <t>21:0078:000200:0001:0002:00</t>
  </si>
  <si>
    <t>85TBA1043:0</t>
  </si>
  <si>
    <t>21:0134:002154</t>
  </si>
  <si>
    <t>21:0078:001124</t>
  </si>
  <si>
    <t>21:0078:001124:0001:0002:00</t>
  </si>
  <si>
    <t>85TBA1044:0</t>
  </si>
  <si>
    <t>21:0134:002155</t>
  </si>
  <si>
    <t>21:0078:001125</t>
  </si>
  <si>
    <t>21:0078:001125:0001:0002:00</t>
  </si>
  <si>
    <t>85TBA1045:1</t>
  </si>
  <si>
    <t>21:0134:002156</t>
  </si>
  <si>
    <t>21:0078:001126:0001:0002:01</t>
  </si>
  <si>
    <t>85TBA1046:0</t>
  </si>
  <si>
    <t>21:0134:002157</t>
  </si>
  <si>
    <t>21:0078:001127</t>
  </si>
  <si>
    <t>21:0078:001127:0001:0002:00</t>
  </si>
  <si>
    <t>85TBA1048:0</t>
  </si>
  <si>
    <t>21:0134:002158</t>
  </si>
  <si>
    <t>21:0078:001128</t>
  </si>
  <si>
    <t>21:0078:001128:0001:0002:00</t>
  </si>
  <si>
    <t>85TBA1050:0</t>
  </si>
  <si>
    <t>21:0134:002159</t>
  </si>
  <si>
    <t>21:0078:001130</t>
  </si>
  <si>
    <t>21:0078:001130:0001:0002:00</t>
  </si>
  <si>
    <t>85TBA1051:1</t>
  </si>
  <si>
    <t>21:0134:002160</t>
  </si>
  <si>
    <t>21:0078:001131:0001:0002:01</t>
  </si>
  <si>
    <t>85TBA1052:1</t>
  </si>
  <si>
    <t>21:0134:002161</t>
  </si>
  <si>
    <t>21:0078:001132:0001:0002:01</t>
  </si>
  <si>
    <t>85TBA1053:0</t>
  </si>
  <si>
    <t>21:0134:002162</t>
  </si>
  <si>
    <t>21:0078:001133</t>
  </si>
  <si>
    <t>21:0078:001133:0001:0002:00</t>
  </si>
  <si>
    <t>85TBA1054:0</t>
  </si>
  <si>
    <t>21:0134:002163</t>
  </si>
  <si>
    <t>21:0078:001134</t>
  </si>
  <si>
    <t>21:0078:001134:0001:0002:00</t>
  </si>
  <si>
    <t>83BZA0059:0</t>
  </si>
  <si>
    <t>21:0134:002164</t>
  </si>
  <si>
    <t>21:0078:000201</t>
  </si>
  <si>
    <t>21:0078:000201:0001:0002:00</t>
  </si>
  <si>
    <t>85TBA1055:0</t>
  </si>
  <si>
    <t>21:0134:002165</t>
  </si>
  <si>
    <t>21:0078:001135</t>
  </si>
  <si>
    <t>21:0078:001135:0001:0002:00</t>
  </si>
  <si>
    <t>85TBA1056:0</t>
  </si>
  <si>
    <t>21:0134:002166</t>
  </si>
  <si>
    <t>21:0078:001136</t>
  </si>
  <si>
    <t>21:0078:001136:0001:0002:00</t>
  </si>
  <si>
    <t>85TBA1057:0</t>
  </si>
  <si>
    <t>21:0134:002167</t>
  </si>
  <si>
    <t>21:0078:001137</t>
  </si>
  <si>
    <t>21:0078:001137:0001:0002:00</t>
  </si>
  <si>
    <t>85TBA1058:0</t>
  </si>
  <si>
    <t>21:0134:002168</t>
  </si>
  <si>
    <t>21:0078:001138</t>
  </si>
  <si>
    <t>21:0078:001138:0001:0002:00</t>
  </si>
  <si>
    <t>85TBA1059:0</t>
  </si>
  <si>
    <t>21:0134:002169</t>
  </si>
  <si>
    <t>21:0078:001139</t>
  </si>
  <si>
    <t>21:0078:001139:0001:0002:00</t>
  </si>
  <si>
    <t>85TBA1060:0</t>
  </si>
  <si>
    <t>21:0134:002170</t>
  </si>
  <si>
    <t>21:0078:001140</t>
  </si>
  <si>
    <t>21:0078:001140:0001:0002:00</t>
  </si>
  <si>
    <t>85TBA1061:0</t>
  </si>
  <si>
    <t>21:0134:002171</t>
  </si>
  <si>
    <t>21:0078:001141</t>
  </si>
  <si>
    <t>21:0078:001141:0001:0002:00</t>
  </si>
  <si>
    <t>85TBA1062:1</t>
  </si>
  <si>
    <t>21:0134:002172</t>
  </si>
  <si>
    <t>21:0078:001142:0001:0002:01</t>
  </si>
  <si>
    <t>85TBA1063:0</t>
  </si>
  <si>
    <t>21:0134:002173</t>
  </si>
  <si>
    <t>21:0078:001143</t>
  </si>
  <si>
    <t>21:0078:001143:0001:0002:00</t>
  </si>
  <si>
    <t>85TBA1065:1</t>
  </si>
  <si>
    <t>21:0134:002174</t>
  </si>
  <si>
    <t>21:0078:001145:0001:0002:01</t>
  </si>
  <si>
    <t>82KY 0057:0</t>
  </si>
  <si>
    <t>21:0134:002175</t>
  </si>
  <si>
    <t>21:0078:000031</t>
  </si>
  <si>
    <t>21:0078:000031:0001:0002:00</t>
  </si>
  <si>
    <t>83BZA0060:0</t>
  </si>
  <si>
    <t>21:0134:002176</t>
  </si>
  <si>
    <t>21:0078:000202</t>
  </si>
  <si>
    <t>21:0078:000202:0001:0002:00</t>
  </si>
  <si>
    <t>85TBA1066:0</t>
  </si>
  <si>
    <t>21:0134:002177</t>
  </si>
  <si>
    <t>21:0078:001146</t>
  </si>
  <si>
    <t>21:0078:001146:0001:0002:00</t>
  </si>
  <si>
    <t>85TBA1067:0</t>
  </si>
  <si>
    <t>21:0134:002178</t>
  </si>
  <si>
    <t>21:0078:001147</t>
  </si>
  <si>
    <t>21:0078:001147:0001:0002:00</t>
  </si>
  <si>
    <t>85TBA1068:1</t>
  </si>
  <si>
    <t>21:0134:002179</t>
  </si>
  <si>
    <t>21:0078:001148:0001:0002:01</t>
  </si>
  <si>
    <t>85TBA1070:0</t>
  </si>
  <si>
    <t>21:0134:002180</t>
  </si>
  <si>
    <t>21:0078:001150</t>
  </si>
  <si>
    <t>21:0078:001150:0001:0002:00</t>
  </si>
  <si>
    <t>85TBA1071:0</t>
  </si>
  <si>
    <t>21:0134:002181</t>
  </si>
  <si>
    <t>21:0078:001151</t>
  </si>
  <si>
    <t>21:0078:001151:0001:0002:00</t>
  </si>
  <si>
    <t>85TBA1072:0</t>
  </si>
  <si>
    <t>21:0134:002182</t>
  </si>
  <si>
    <t>21:0078:001152</t>
  </si>
  <si>
    <t>21:0078:001152:0001:0002:00</t>
  </si>
  <si>
    <t>85TBA1074:0</t>
  </si>
  <si>
    <t>21:0134:002183</t>
  </si>
  <si>
    <t>21:0078:001154</t>
  </si>
  <si>
    <t>21:0078:001154:0001:0002:00</t>
  </si>
  <si>
    <t>85TBA1075:0</t>
  </si>
  <si>
    <t>21:0134:002184</t>
  </si>
  <si>
    <t>21:0078:001155</t>
  </si>
  <si>
    <t>21:0078:001155:0001:0002:00</t>
  </si>
  <si>
    <t>85TBA1076:1</t>
  </si>
  <si>
    <t>21:0134:002185</t>
  </si>
  <si>
    <t>21:0078:001156:0001:0002:01</t>
  </si>
  <si>
    <t>83BZA0067:0</t>
  </si>
  <si>
    <t>21:0134:002186</t>
  </si>
  <si>
    <t>21:0078:000205</t>
  </si>
  <si>
    <t>21:0078:000205:0001:0002:00</t>
  </si>
  <si>
    <t>85TBA1077:0</t>
  </si>
  <si>
    <t>21:0134:002187</t>
  </si>
  <si>
    <t>21:0078:001157</t>
  </si>
  <si>
    <t>21:0078:001157:0001:0002:00</t>
  </si>
  <si>
    <t>85TBA1078:0</t>
  </si>
  <si>
    <t>21:0134:002188</t>
  </si>
  <si>
    <t>21:0078:001158</t>
  </si>
  <si>
    <t>21:0078:001158:0001:0002:00</t>
  </si>
  <si>
    <t>85TBA1079:0</t>
  </si>
  <si>
    <t>21:0134:002189</t>
  </si>
  <si>
    <t>21:0078:001159</t>
  </si>
  <si>
    <t>21:0078:001159:0001:0002:00</t>
  </si>
  <si>
    <t>85TBA1080:1</t>
  </si>
  <si>
    <t>21:0134:002190</t>
  </si>
  <si>
    <t>21:0078:001160:0001:0002:01</t>
  </si>
  <si>
    <t>85TBA1081:0</t>
  </si>
  <si>
    <t>21:0134:002191</t>
  </si>
  <si>
    <t>21:0078:001161</t>
  </si>
  <si>
    <t>21:0078:001161:0001:0002:00</t>
  </si>
  <si>
    <t>85TBA1082:0</t>
  </si>
  <si>
    <t>21:0134:002192</t>
  </si>
  <si>
    <t>21:0078:001162</t>
  </si>
  <si>
    <t>21:0078:001162:0001:0002:00</t>
  </si>
  <si>
    <t>85TBA1083:0</t>
  </si>
  <si>
    <t>21:0134:002193</t>
  </si>
  <si>
    <t>21:0078:001163</t>
  </si>
  <si>
    <t>21:0078:001163:0001:0002:00</t>
  </si>
  <si>
    <t>85TBA1084:0</t>
  </si>
  <si>
    <t>21:0134:002194</t>
  </si>
  <si>
    <t>21:0078:001164</t>
  </si>
  <si>
    <t>21:0078:001164:0001:0002:00</t>
  </si>
  <si>
    <t>85TBA1085:0</t>
  </si>
  <si>
    <t>21:0134:002195</t>
  </si>
  <si>
    <t>21:0078:001165</t>
  </si>
  <si>
    <t>21:0078:001165:0001:0002:00</t>
  </si>
  <si>
    <t>85TBA1086:0</t>
  </si>
  <si>
    <t>21:0134:002196</t>
  </si>
  <si>
    <t>21:0078:001166:0001:0002:00</t>
  </si>
  <si>
    <t>83BZA0068:0</t>
  </si>
  <si>
    <t>21:0134:002197</t>
  </si>
  <si>
    <t>21:0078:000206</t>
  </si>
  <si>
    <t>21:0078:000206:0001:0002:00</t>
  </si>
  <si>
    <t>85TBA1087:0</t>
  </si>
  <si>
    <t>21:0134:002198</t>
  </si>
  <si>
    <t>21:0078:001167</t>
  </si>
  <si>
    <t>21:0078:001167:0001:0002:00</t>
  </si>
  <si>
    <t>85TBA1088:0</t>
  </si>
  <si>
    <t>21:0134:002199</t>
  </si>
  <si>
    <t>21:0078:001168</t>
  </si>
  <si>
    <t>21:0078:001168:0001:0002:00</t>
  </si>
  <si>
    <t>85TBA1089:0</t>
  </si>
  <si>
    <t>21:0134:002200</t>
  </si>
  <si>
    <t>21:0078:001169</t>
  </si>
  <si>
    <t>21:0078:001169:0001:0002:00</t>
  </si>
  <si>
    <t>85TBA1090:0</t>
  </si>
  <si>
    <t>21:0134:002201</t>
  </si>
  <si>
    <t>21:0078:001170</t>
  </si>
  <si>
    <t>21:0078:001170:0001:0002:00</t>
  </si>
  <si>
    <t>85TBA1091:0</t>
  </si>
  <si>
    <t>21:0134:002202</t>
  </si>
  <si>
    <t>21:0078:001171</t>
  </si>
  <si>
    <t>21:0078:001171:0001:0002:00</t>
  </si>
  <si>
    <t>85TBA1092:0</t>
  </si>
  <si>
    <t>21:0134:002203</t>
  </si>
  <si>
    <t>21:0078:001172</t>
  </si>
  <si>
    <t>21:0078:001172:0001:0002:00</t>
  </si>
  <si>
    <t>85TBA1093:0</t>
  </si>
  <si>
    <t>21:0134:002204</t>
  </si>
  <si>
    <t>21:0078:001173</t>
  </si>
  <si>
    <t>21:0078:001173:0001:0002:00</t>
  </si>
  <si>
    <t>85TBA1094:0</t>
  </si>
  <si>
    <t>21:0134:002205</t>
  </si>
  <si>
    <t>21:0078:001174</t>
  </si>
  <si>
    <t>21:0078:001174:0001:0002:00</t>
  </si>
  <si>
    <t>85TBA1095:0</t>
  </si>
  <si>
    <t>21:0134:002206</t>
  </si>
  <si>
    <t>21:0078:001175</t>
  </si>
  <si>
    <t>21:0078:001175:0001:0002:00</t>
  </si>
  <si>
    <t>85TBA1096:1</t>
  </si>
  <si>
    <t>21:0134:002207</t>
  </si>
  <si>
    <t>21:0078:001176:0001:0002:01</t>
  </si>
  <si>
    <t>83BZA0071:0</t>
  </si>
  <si>
    <t>21:0134:002208</t>
  </si>
  <si>
    <t>21:0078:000209</t>
  </si>
  <si>
    <t>21:0078:000209:0001:0002:00</t>
  </si>
  <si>
    <t>85TBA1097:0</t>
  </si>
  <si>
    <t>21:0134:002209</t>
  </si>
  <si>
    <t>21:0078:001177</t>
  </si>
  <si>
    <t>21:0078:001177:0001:0002:00</t>
  </si>
  <si>
    <t>85TBA1098:0</t>
  </si>
  <si>
    <t>21:0134:002210</t>
  </si>
  <si>
    <t>21:0078:001178</t>
  </si>
  <si>
    <t>21:0078:001178:0001:0002:00</t>
  </si>
  <si>
    <t>85TBA1099:1</t>
  </si>
  <si>
    <t>21:0134:002211</t>
  </si>
  <si>
    <t>21:0078:001179:0001:0002:01</t>
  </si>
  <si>
    <t>85TBA1100:0</t>
  </si>
  <si>
    <t>21:0134:002212</t>
  </si>
  <si>
    <t>21:0078:001180</t>
  </si>
  <si>
    <t>21:0078:001180:0001:0002:00</t>
  </si>
  <si>
    <t>85TBA1102:1</t>
  </si>
  <si>
    <t>21:0134:002213</t>
  </si>
  <si>
    <t>21:0078:001181:0001:0002:01</t>
  </si>
  <si>
    <t>85TBA1103:0</t>
  </si>
  <si>
    <t>21:0134:002214</t>
  </si>
  <si>
    <t>21:0078:001182</t>
  </si>
  <si>
    <t>21:0078:001182:0001:0002:00</t>
  </si>
  <si>
    <t>85TBA1105:0</t>
  </si>
  <si>
    <t>21:0134:002215</t>
  </si>
  <si>
    <t>21:0078:001183</t>
  </si>
  <si>
    <t>21:0078:001183:0001:0002:00</t>
  </si>
  <si>
    <t>85TBA1106:0</t>
  </si>
  <si>
    <t>21:0134:002216</t>
  </si>
  <si>
    <t>21:0078:001184</t>
  </si>
  <si>
    <t>21:0078:001184:0001:0002:00</t>
  </si>
  <si>
    <t>85TBA1109:0</t>
  </si>
  <si>
    <t>21:0134:002217</t>
  </si>
  <si>
    <t>21:0078:001185</t>
  </si>
  <si>
    <t>21:0078:001185:0001:0002:00</t>
  </si>
  <si>
    <t>85TBA1110:0</t>
  </si>
  <si>
    <t>21:0134:002218</t>
  </si>
  <si>
    <t>21:0078:001186</t>
  </si>
  <si>
    <t>21:0078:001186:0001:0002:00</t>
  </si>
  <si>
    <t>83BZA0072:1</t>
  </si>
  <si>
    <t>21:0134:002219</t>
  </si>
  <si>
    <t>21:0078:000210:0001:0002:01</t>
  </si>
  <si>
    <t>85TBA1111:0</t>
  </si>
  <si>
    <t>21:0134:002220</t>
  </si>
  <si>
    <t>21:0078:001187</t>
  </si>
  <si>
    <t>21:0078:001187:0001:0002:00</t>
  </si>
  <si>
    <t>85TBA1112:0</t>
  </si>
  <si>
    <t>21:0134:002221</t>
  </si>
  <si>
    <t>21:0078:001188</t>
  </si>
  <si>
    <t>21:0078:001188:0001:0002:00</t>
  </si>
  <si>
    <t>85TBA1113:0</t>
  </si>
  <si>
    <t>21:0134:002222</t>
  </si>
  <si>
    <t>21:0078:001189</t>
  </si>
  <si>
    <t>21:0078:001189:0001:0002:00</t>
  </si>
  <si>
    <t>85TBA1114:0</t>
  </si>
  <si>
    <t>21:0134:002223</t>
  </si>
  <si>
    <t>21:0078:001190</t>
  </si>
  <si>
    <t>21:0078:001190:0001:0002:00</t>
  </si>
  <si>
    <t>85TBA1116:0</t>
  </si>
  <si>
    <t>21:0134:002224</t>
  </si>
  <si>
    <t>21:0078:001192:0001:0002:00</t>
  </si>
  <si>
    <t>85TBA1117:0</t>
  </si>
  <si>
    <t>21:0134:002225</t>
  </si>
  <si>
    <t>21:0078:001193</t>
  </si>
  <si>
    <t>21:0078:001193:0001:0002:00</t>
  </si>
  <si>
    <t>85TBA1118:0</t>
  </si>
  <si>
    <t>21:0134:002226</t>
  </si>
  <si>
    <t>21:0078:001194</t>
  </si>
  <si>
    <t>21:0078:001194:0001:0002:00</t>
  </si>
  <si>
    <t>85TBA1121:0</t>
  </si>
  <si>
    <t>21:0134:002227</t>
  </si>
  <si>
    <t>21:0078:001195</t>
  </si>
  <si>
    <t>21:0078:001195:0001:0002:00</t>
  </si>
  <si>
    <t>85TBA1122:0</t>
  </si>
  <si>
    <t>21:0134:002228</t>
  </si>
  <si>
    <t>21:0078:001196</t>
  </si>
  <si>
    <t>21:0078:001196:0001:0002:00</t>
  </si>
  <si>
    <t>85TBA1124:0</t>
  </si>
  <si>
    <t>21:0134:002229</t>
  </si>
  <si>
    <t>21:0078:001197</t>
  </si>
  <si>
    <t>21:0078:001197:0001:0002:00</t>
  </si>
  <si>
    <t>83BZA0073:0</t>
  </si>
  <si>
    <t>21:0134:002230</t>
  </si>
  <si>
    <t>21:0078:000211</t>
  </si>
  <si>
    <t>21:0078:000211:0001:0002:00</t>
  </si>
  <si>
    <t>85TBA1125:1</t>
  </si>
  <si>
    <t>21:0134:002231</t>
  </si>
  <si>
    <t>21:0078:001198:0001:0002:01</t>
  </si>
  <si>
    <t>85TBA1126:0</t>
  </si>
  <si>
    <t>21:0134:002232</t>
  </si>
  <si>
    <t>21:0078:001199</t>
  </si>
  <si>
    <t>21:0078:001199:0001:0002:00</t>
  </si>
  <si>
    <t>85TBA1127:0</t>
  </si>
  <si>
    <t>21:0134:002233</t>
  </si>
  <si>
    <t>21:0078:001200</t>
  </si>
  <si>
    <t>21:0078:001200:0001:0002:00</t>
  </si>
  <si>
    <t>85TBA1128:0</t>
  </si>
  <si>
    <t>21:0134:002234</t>
  </si>
  <si>
    <t>21:0078:001201</t>
  </si>
  <si>
    <t>21:0078:001201:0001:0002:00</t>
  </si>
  <si>
    <t>85TBA1129:0</t>
  </si>
  <si>
    <t>21:0134:002235</t>
  </si>
  <si>
    <t>21:0078:001202</t>
  </si>
  <si>
    <t>21:0078:001202:0001:0002:00</t>
  </si>
  <si>
    <t>85TBA1130:1</t>
  </si>
  <si>
    <t>21:0134:002236</t>
  </si>
  <si>
    <t>21:0078:001203:0001:0002:01</t>
  </si>
  <si>
    <t>85TBA1131:0</t>
  </si>
  <si>
    <t>21:0134:002237</t>
  </si>
  <si>
    <t>21:0078:001204</t>
  </si>
  <si>
    <t>21:0078:001204:0001:0002:00</t>
  </si>
  <si>
    <t>85TBA1132:0</t>
  </si>
  <si>
    <t>21:0134:002238</t>
  </si>
  <si>
    <t>21:0078:001205</t>
  </si>
  <si>
    <t>21:0078:001205:0001:0002:00</t>
  </si>
  <si>
    <t>85TBA1133:0</t>
  </si>
  <si>
    <t>21:0134:002239</t>
  </si>
  <si>
    <t>21:0078:001206</t>
  </si>
  <si>
    <t>21:0078:001206:0001:0002:00</t>
  </si>
  <si>
    <t>85TBA1135:0</t>
  </si>
  <si>
    <t>21:0134:002240</t>
  </si>
  <si>
    <t>21:0078:001208</t>
  </si>
  <si>
    <t>21:0078:001208:0001:0002:00</t>
  </si>
  <si>
    <t>83BZA0075:0</t>
  </si>
  <si>
    <t>21:0134:002241</t>
  </si>
  <si>
    <t>21:0078:000213</t>
  </si>
  <si>
    <t>21:0078:000213:0001:0002:00</t>
  </si>
  <si>
    <t>85TBA1137:0</t>
  </si>
  <si>
    <t>21:0134:002242</t>
  </si>
  <si>
    <t>21:0078:001210</t>
  </si>
  <si>
    <t>21:0078:001210:0001:0002:00</t>
  </si>
  <si>
    <t>85TBA1138:0</t>
  </si>
  <si>
    <t>21:0134:002243</t>
  </si>
  <si>
    <t>21:0078:001211</t>
  </si>
  <si>
    <t>21:0078:001211:0001:0002:00</t>
  </si>
  <si>
    <t>85TBA1139:0</t>
  </si>
  <si>
    <t>21:0134:002244</t>
  </si>
  <si>
    <t>21:0078:001212</t>
  </si>
  <si>
    <t>21:0078:001212:0001:0002:00</t>
  </si>
  <si>
    <t>85TBA1140:0</t>
  </si>
  <si>
    <t>21:0134:002245</t>
  </si>
  <si>
    <t>21:0078:001213</t>
  </si>
  <si>
    <t>21:0078:001213:0001:0002:00</t>
  </si>
  <si>
    <t>85TBA1141:1</t>
  </si>
  <si>
    <t>21:0134:002246</t>
  </si>
  <si>
    <t>21:0078:001214:0001:0002:01</t>
  </si>
  <si>
    <t>85TBA1143:0</t>
  </si>
  <si>
    <t>21:0134:002247</t>
  </si>
  <si>
    <t>21:0078:001215</t>
  </si>
  <si>
    <t>21:0078:001215:0001:0002:00</t>
  </si>
  <si>
    <t>85TBA1145:1</t>
  </si>
  <si>
    <t>21:0134:002248</t>
  </si>
  <si>
    <t>21:0078:001216:0001:0002:01</t>
  </si>
  <si>
    <t>85TBA1147:0</t>
  </si>
  <si>
    <t>21:0134:002249</t>
  </si>
  <si>
    <t>21:0078:001217</t>
  </si>
  <si>
    <t>21:0078:001217:0001:0002:00</t>
  </si>
  <si>
    <t>85TBA1148:0</t>
  </si>
  <si>
    <t>21:0134:002250</t>
  </si>
  <si>
    <t>21:0078:001218</t>
  </si>
  <si>
    <t>21:0078:001218:0001:0002:00</t>
  </si>
  <si>
    <t>85TBA1149:0</t>
  </si>
  <si>
    <t>21:0134:002251</t>
  </si>
  <si>
    <t>21:0078:001219</t>
  </si>
  <si>
    <t>21:0078:001219:0001:0002:00</t>
  </si>
  <si>
    <t>83BZA0078:0</t>
  </si>
  <si>
    <t>21:0134:002252</t>
  </si>
  <si>
    <t>21:0078:000215</t>
  </si>
  <si>
    <t>21:0078:000215:0001:0002:00</t>
  </si>
  <si>
    <t>85TBA1150:1</t>
  </si>
  <si>
    <t>21:0134:002253</t>
  </si>
  <si>
    <t>21:0078:001220:0001:0002:01</t>
  </si>
  <si>
    <t>85TBA1151:0</t>
  </si>
  <si>
    <t>21:0134:002254</t>
  </si>
  <si>
    <t>21:0078:001221</t>
  </si>
  <si>
    <t>21:0078:001221:0001:0002:00</t>
  </si>
  <si>
    <t>85TBA1153:0</t>
  </si>
  <si>
    <t>21:0134:002255</t>
  </si>
  <si>
    <t>21:0078:001223</t>
  </si>
  <si>
    <t>21:0078:001223:0001:0002:00</t>
  </si>
  <si>
    <t>85TBA1154:0</t>
  </si>
  <si>
    <t>21:0134:002256</t>
  </si>
  <si>
    <t>21:0078:001224</t>
  </si>
  <si>
    <t>21:0078:001224:0001:0002:00</t>
  </si>
  <si>
    <t>85TBA1156:0</t>
  </si>
  <si>
    <t>21:0134:002257</t>
  </si>
  <si>
    <t>21:0078:001225</t>
  </si>
  <si>
    <t>21:0078:001225:0001:0002:00</t>
  </si>
  <si>
    <t>85TBA1157:0</t>
  </si>
  <si>
    <t>21:0134:002258</t>
  </si>
  <si>
    <t>21:0078:001226</t>
  </si>
  <si>
    <t>21:0078:001226:0001:0002:00</t>
  </si>
  <si>
    <t>85TBA1159:0</t>
  </si>
  <si>
    <t>21:0134:002259</t>
  </si>
  <si>
    <t>21:0078:001228</t>
  </si>
  <si>
    <t>21:0078:001228:0001:0002:00</t>
  </si>
  <si>
    <t>85TBA1160:0</t>
  </si>
  <si>
    <t>21:0134:002260</t>
  </si>
  <si>
    <t>21:0078:001229</t>
  </si>
  <si>
    <t>21:0078:001229:0001:0002:00</t>
  </si>
  <si>
    <t>85TBA1161:0</t>
  </si>
  <si>
    <t>21:0134:002261</t>
  </si>
  <si>
    <t>21:0078:001230</t>
  </si>
  <si>
    <t>21:0078:001230:0001:0002:00</t>
  </si>
  <si>
    <t>85TBA1162:0</t>
  </si>
  <si>
    <t>21:0134:002262</t>
  </si>
  <si>
    <t>21:0078:001231</t>
  </si>
  <si>
    <t>21:0078:001231:0001:0002:00</t>
  </si>
  <si>
    <t>83BZA0079:0</t>
  </si>
  <si>
    <t>21:0134:002263</t>
  </si>
  <si>
    <t>21:0078:000216</t>
  </si>
  <si>
    <t>21:0078:000216:0001:0002:00</t>
  </si>
  <si>
    <t>85TBA1164:0</t>
  </si>
  <si>
    <t>21:0134:002264</t>
  </si>
  <si>
    <t>21:0078:001232</t>
  </si>
  <si>
    <t>21:0078:001232:0001:0002:00</t>
  </si>
  <si>
    <t>85TBA1165:0</t>
  </si>
  <si>
    <t>21:0134:002265</t>
  </si>
  <si>
    <t>21:0078:001233</t>
  </si>
  <si>
    <t>21:0078:001233:0001:0002:00</t>
  </si>
  <si>
    <t>85TBA1167:1</t>
  </si>
  <si>
    <t>21:0134:002266</t>
  </si>
  <si>
    <t>21:0078:001234:0001:0002:01</t>
  </si>
  <si>
    <t>85TBA1168:0</t>
  </si>
  <si>
    <t>21:0134:002267</t>
  </si>
  <si>
    <t>21:0078:001235</t>
  </si>
  <si>
    <t>21:0078:001235:0001:0002:00</t>
  </si>
  <si>
    <t>85TBA1169:0</t>
  </si>
  <si>
    <t>21:0134:002268</t>
  </si>
  <si>
    <t>21:0078:001236</t>
  </si>
  <si>
    <t>21:0078:001236:0001:0002:00</t>
  </si>
  <si>
    <t>85TBA1170:0</t>
  </si>
  <si>
    <t>21:0134:002269</t>
  </si>
  <si>
    <t>21:0078:001237</t>
  </si>
  <si>
    <t>21:0078:001237:0001:0002:00</t>
  </si>
  <si>
    <t>85TBA1171:0</t>
  </si>
  <si>
    <t>21:0134:002270</t>
  </si>
  <si>
    <t>21:0078:001238</t>
  </si>
  <si>
    <t>21:0078:001238:0001:0002:00</t>
  </si>
  <si>
    <t>85TBA1172:0</t>
  </si>
  <si>
    <t>21:0134:002271</t>
  </si>
  <si>
    <t>21:0078:001239</t>
  </si>
  <si>
    <t>21:0078:001239:0001:0002:00</t>
  </si>
  <si>
    <t>85TBA1173:0</t>
  </si>
  <si>
    <t>21:0134:002272</t>
  </si>
  <si>
    <t>21:0078:001240</t>
  </si>
  <si>
    <t>21:0078:001240:0001:0002:00</t>
  </si>
  <si>
    <t>85TBA1175:0</t>
  </si>
  <si>
    <t>21:0134:002273</t>
  </si>
  <si>
    <t>21:0078:001241</t>
  </si>
  <si>
    <t>21:0078:001241:0001:0002:00</t>
  </si>
  <si>
    <t>83BZA0080:0</t>
  </si>
  <si>
    <t>21:0134:002274</t>
  </si>
  <si>
    <t>21:0078:000217</t>
  </si>
  <si>
    <t>21:0078:000217:0001:0002:00</t>
  </si>
  <si>
    <t>85TBA1176:0</t>
  </si>
  <si>
    <t>21:0134:002275</t>
  </si>
  <si>
    <t>21:0078:001242</t>
  </si>
  <si>
    <t>21:0078:001242:0001:0002:00</t>
  </si>
  <si>
    <t>85TBA1177:1</t>
  </si>
  <si>
    <t>21:0134:002276</t>
  </si>
  <si>
    <t>21:0078:001243:0001:0002:01</t>
  </si>
  <si>
    <t>85TBA1178:0</t>
  </si>
  <si>
    <t>21:0134:002277</t>
  </si>
  <si>
    <t>21:0078:001244</t>
  </si>
  <si>
    <t>21:0078:001244:0001:0002:00</t>
  </si>
  <si>
    <t>85TBA1179:0</t>
  </si>
  <si>
    <t>21:0134:002278</t>
  </si>
  <si>
    <t>21:0078:001245</t>
  </si>
  <si>
    <t>21:0078:001245:0001:0002:00</t>
  </si>
  <si>
    <t>85TBA1180:0</t>
  </si>
  <si>
    <t>21:0134:002279</t>
  </si>
  <si>
    <t>21:0078:001246</t>
  </si>
  <si>
    <t>21:0078:001246:0001:0002:00</t>
  </si>
  <si>
    <t>85TBA1181:0</t>
  </si>
  <si>
    <t>21:0134:002280</t>
  </si>
  <si>
    <t>21:0078:001247</t>
  </si>
  <si>
    <t>21:0078:001247:0001:0002:00</t>
  </si>
  <si>
    <t>85TBA1182:0</t>
  </si>
  <si>
    <t>21:0134:002281</t>
  </si>
  <si>
    <t>21:0078:001248</t>
  </si>
  <si>
    <t>21:0078:001248:0001:0002:00</t>
  </si>
  <si>
    <t>85TBA1183:0</t>
  </si>
  <si>
    <t>21:0134:002282</t>
  </si>
  <si>
    <t>21:0078:001249</t>
  </si>
  <si>
    <t>21:0078:001249:0001:0002:00</t>
  </si>
  <si>
    <t>85TBA1185:0</t>
  </si>
  <si>
    <t>21:0134:002283</t>
  </si>
  <si>
    <t>21:0078:001251</t>
  </si>
  <si>
    <t>21:0078:001251:0001:0002:00</t>
  </si>
  <si>
    <t>85TBA1186:0</t>
  </si>
  <si>
    <t>21:0134:002284</t>
  </si>
  <si>
    <t>21:0078:001252</t>
  </si>
  <si>
    <t>21:0078:001252:0001:0002:00</t>
  </si>
  <si>
    <t>82KY 0058:1</t>
  </si>
  <si>
    <t>21:0134:002285</t>
  </si>
  <si>
    <t>21:0078:000032:0001:0002:01</t>
  </si>
  <si>
    <t>83BZA0081:0</t>
  </si>
  <si>
    <t>21:0134:002286</t>
  </si>
  <si>
    <t>21:0078:000218</t>
  </si>
  <si>
    <t>21:0078:000218:0001:0002:00</t>
  </si>
  <si>
    <t>85TBA1188:0</t>
  </si>
  <si>
    <t>21:0134:002287</t>
  </si>
  <si>
    <t>21:0078:001253</t>
  </si>
  <si>
    <t>21:0078:001253:0001:0002:00</t>
  </si>
  <si>
    <t>85TBA1189:0</t>
  </si>
  <si>
    <t>21:0134:002288</t>
  </si>
  <si>
    <t>21:0078:001254</t>
  </si>
  <si>
    <t>21:0078:001254:0001:0002:00</t>
  </si>
  <si>
    <t>85TBA1190:0</t>
  </si>
  <si>
    <t>21:0134:002289</t>
  </si>
  <si>
    <t>21:0078:001255</t>
  </si>
  <si>
    <t>21:0078:001255:0001:0002:00</t>
  </si>
  <si>
    <t>85TBA1191:0</t>
  </si>
  <si>
    <t>21:0134:002290</t>
  </si>
  <si>
    <t>21:0078:001256</t>
  </si>
  <si>
    <t>21:0078:001256:0001:0002:00</t>
  </si>
  <si>
    <t>85TBA1192:0</t>
  </si>
  <si>
    <t>21:0134:002291</t>
  </si>
  <si>
    <t>21:0078:001257</t>
  </si>
  <si>
    <t>21:0078:001257:0001:0002:00</t>
  </si>
  <si>
    <t>85TBA1193:0</t>
  </si>
  <si>
    <t>21:0134:002292</t>
  </si>
  <si>
    <t>21:0078:001258</t>
  </si>
  <si>
    <t>21:0078:001258:0001:0002:00</t>
  </si>
  <si>
    <t>85TBA1194:1</t>
  </si>
  <si>
    <t>21:0134:002293</t>
  </si>
  <si>
    <t>21:0078:001259:0001:0002:01</t>
  </si>
  <si>
    <t>85TBA1195:0</t>
  </si>
  <si>
    <t>21:0134:002294</t>
  </si>
  <si>
    <t>21:0078:001260</t>
  </si>
  <si>
    <t>21:0078:001260:0001:0002:00</t>
  </si>
  <si>
    <t>85TBA1196:0</t>
  </si>
  <si>
    <t>21:0134:002295</t>
  </si>
  <si>
    <t>21:0078:001261</t>
  </si>
  <si>
    <t>21:0078:001261:0001:0002:00</t>
  </si>
  <si>
    <t>85TBA1197:0</t>
  </si>
  <si>
    <t>21:0134:002296</t>
  </si>
  <si>
    <t>21:0078:001262</t>
  </si>
  <si>
    <t>21:0078:001262:0001:0002:00</t>
  </si>
  <si>
    <t>83BZA0082:0</t>
  </si>
  <si>
    <t>21:0134:002297</t>
  </si>
  <si>
    <t>21:0078:000219</t>
  </si>
  <si>
    <t>21:0078:000219:0001:0002:00</t>
  </si>
  <si>
    <t>85TBA1198:0</t>
  </si>
  <si>
    <t>21:0134:002298</t>
  </si>
  <si>
    <t>21:0078:001263</t>
  </si>
  <si>
    <t>21:0078:001263:0001:0002:00</t>
  </si>
  <si>
    <t>85TBA1199:0</t>
  </si>
  <si>
    <t>21:0134:002299</t>
  </si>
  <si>
    <t>21:0078:001264</t>
  </si>
  <si>
    <t>21:0078:001264:0001:0002:00</t>
  </si>
  <si>
    <t>85TBA1200:0</t>
  </si>
  <si>
    <t>21:0134:002300</t>
  </si>
  <si>
    <t>21:0078:001265</t>
  </si>
  <si>
    <t>21:0078:001265:0001:0002:00</t>
  </si>
  <si>
    <t>85TBA1201:0</t>
  </si>
  <si>
    <t>21:0134:002301</t>
  </si>
  <si>
    <t>21:0078:001266</t>
  </si>
  <si>
    <t>21:0078:001266:0001:0002:00</t>
  </si>
  <si>
    <t>85TBA1202:0</t>
  </si>
  <si>
    <t>21:0134:002302</t>
  </si>
  <si>
    <t>21:0078:001267</t>
  </si>
  <si>
    <t>21:0078:001267:0001:0002:00</t>
  </si>
  <si>
    <t>85TBA1204:0</t>
  </si>
  <si>
    <t>21:0134:002303</t>
  </si>
  <si>
    <t>21:0078:001269</t>
  </si>
  <si>
    <t>21:0078:001269:0001:0002:00</t>
  </si>
  <si>
    <t>85TBA1205:0</t>
  </si>
  <si>
    <t>21:0134:002304</t>
  </si>
  <si>
    <t>21:0078:001270</t>
  </si>
  <si>
    <t>21:0078:001270:0001:0002:00</t>
  </si>
  <si>
    <t>85TBA1206:0</t>
  </si>
  <si>
    <t>21:0134:002305</t>
  </si>
  <si>
    <t>21:0078:001271</t>
  </si>
  <si>
    <t>21:0078:001271:0001:0002:00</t>
  </si>
  <si>
    <t>85TBA1207:1</t>
  </si>
  <si>
    <t>21:0134:002306</t>
  </si>
  <si>
    <t>21:0078:001272:0001:0002:01</t>
  </si>
  <si>
    <t>85TBA1208:0</t>
  </si>
  <si>
    <t>21:0134:002307</t>
  </si>
  <si>
    <t>21:0078:001273</t>
  </si>
  <si>
    <t>21:0078:001273:0001:0002:00</t>
  </si>
  <si>
    <t>83BZA0083:0</t>
  </si>
  <si>
    <t>21:0134:002308</t>
  </si>
  <si>
    <t>21:0078:000220</t>
  </si>
  <si>
    <t>21:0078:000220:0001:0002:00</t>
  </si>
  <si>
    <t>85TBA1209:0</t>
  </si>
  <si>
    <t>21:0134:002309</t>
  </si>
  <si>
    <t>21:0078:001274</t>
  </si>
  <si>
    <t>21:0078:001274:0001:0002:00</t>
  </si>
  <si>
    <t>85TBA1211:0</t>
  </si>
  <si>
    <t>21:0134:002310</t>
  </si>
  <si>
    <t>21:0078:001276</t>
  </si>
  <si>
    <t>21:0078:001276:0001:0002:00</t>
  </si>
  <si>
    <t>85TBA1212:0</t>
  </si>
  <si>
    <t>21:0134:002311</t>
  </si>
  <si>
    <t>21:0078:001277</t>
  </si>
  <si>
    <t>21:0078:001277:0001:0002:00</t>
  </si>
  <si>
    <t>85TBA1214:0</t>
  </si>
  <si>
    <t>21:0134:002312</t>
  </si>
  <si>
    <t>21:0078:001279</t>
  </si>
  <si>
    <t>21:0078:001279:0001:0002:00</t>
  </si>
  <si>
    <t>85TBA1215:0</t>
  </si>
  <si>
    <t>21:0134:002313</t>
  </si>
  <si>
    <t>21:0078:001280</t>
  </si>
  <si>
    <t>21:0078:001280:0001:0002:00</t>
  </si>
  <si>
    <t>85TBA1216:0</t>
  </si>
  <si>
    <t>21:0134:002314</t>
  </si>
  <si>
    <t>21:0078:001281</t>
  </si>
  <si>
    <t>21:0078:001281:0001:0002:00</t>
  </si>
  <si>
    <t>85TBA1217:0</t>
  </si>
  <si>
    <t>21:0134:002315</t>
  </si>
  <si>
    <t>21:0078:001282</t>
  </si>
  <si>
    <t>21:0078:001282:0001:0002:00</t>
  </si>
  <si>
    <t>85TBA1219:0</t>
  </si>
  <si>
    <t>21:0134:002316</t>
  </si>
  <si>
    <t>21:0078:001283</t>
  </si>
  <si>
    <t>21:0078:001283:0001:0002:00</t>
  </si>
  <si>
    <t>85TBA1221:0</t>
  </si>
  <si>
    <t>21:0134:002317</t>
  </si>
  <si>
    <t>21:0078:001285</t>
  </si>
  <si>
    <t>21:0078:001285:0001:0002:00</t>
  </si>
  <si>
    <t>85TBA1223:0</t>
  </si>
  <si>
    <t>21:0134:002318</t>
  </si>
  <si>
    <t>21:0078:001287</t>
  </si>
  <si>
    <t>21:0078:001287:0001:0002:00</t>
  </si>
  <si>
    <t>83BZA0084:1</t>
  </si>
  <si>
    <t>21:0134:002319</t>
  </si>
  <si>
    <t>21:0078:000221:0001:0002:01</t>
  </si>
  <si>
    <t>85TBA1224:0</t>
  </si>
  <si>
    <t>21:0134:002320</t>
  </si>
  <si>
    <t>21:0078:001288</t>
  </si>
  <si>
    <t>21:0078:001288:0001:0002:00</t>
  </si>
  <si>
    <t>85TBA1225:0</t>
  </si>
  <si>
    <t>21:0134:002321</t>
  </si>
  <si>
    <t>21:0078:001289</t>
  </si>
  <si>
    <t>21:0078:001289:0001:0002:00</t>
  </si>
  <si>
    <t>85TBA1226:0</t>
  </si>
  <si>
    <t>21:0134:002322</t>
  </si>
  <si>
    <t>21:0078:001290</t>
  </si>
  <si>
    <t>21:0078:001290:0001:0002:00</t>
  </si>
  <si>
    <t>85TBA1227:0</t>
  </si>
  <si>
    <t>21:0134:002323</t>
  </si>
  <si>
    <t>21:0078:001291</t>
  </si>
  <si>
    <t>21:0078:001291:0001:0002:00</t>
  </si>
  <si>
    <t>85TBA1228:0</t>
  </si>
  <si>
    <t>21:0134:002324</t>
  </si>
  <si>
    <t>21:0078:001292</t>
  </si>
  <si>
    <t>21:0078:001292:0001:0002:00</t>
  </si>
  <si>
    <t>85TBA1229:0</t>
  </si>
  <si>
    <t>21:0134:002325</t>
  </si>
  <si>
    <t>21:0078:001293</t>
  </si>
  <si>
    <t>21:0078:001293:0001:0002:00</t>
  </si>
  <si>
    <t>85TBA1230:0</t>
  </si>
  <si>
    <t>21:0134:002326</t>
  </si>
  <si>
    <t>21:0078:001294</t>
  </si>
  <si>
    <t>21:0078:001294:0001:0002:00</t>
  </si>
  <si>
    <t>85TBA1231:0</t>
  </si>
  <si>
    <t>21:0134:002327</t>
  </si>
  <si>
    <t>21:0078:001295</t>
  </si>
  <si>
    <t>21:0078:001295:0001:0002:00</t>
  </si>
  <si>
    <t>85TBA1232:0</t>
  </si>
  <si>
    <t>21:0134:002328</t>
  </si>
  <si>
    <t>21:0078:001296</t>
  </si>
  <si>
    <t>21:0078:001296:0001:0002:00</t>
  </si>
  <si>
    <t>85TBA1233:0</t>
  </si>
  <si>
    <t>21:0134:002329</t>
  </si>
  <si>
    <t>21:0078:001297</t>
  </si>
  <si>
    <t>21:0078:001297:0001:0002:00</t>
  </si>
  <si>
    <t>83BZA0085:0</t>
  </si>
  <si>
    <t>21:0134:002330</t>
  </si>
  <si>
    <t>21:0078:000222</t>
  </si>
  <si>
    <t>21:0078:000222:0001:0002:00</t>
  </si>
  <si>
    <t>85TBA1235:0</t>
  </si>
  <si>
    <t>21:0134:002331</t>
  </si>
  <si>
    <t>21:0078:001299</t>
  </si>
  <si>
    <t>21:0078:001299:0001:0002:00</t>
  </si>
  <si>
    <t>85TBA1236:0</t>
  </si>
  <si>
    <t>21:0134:002332</t>
  </si>
  <si>
    <t>21:0078:001300</t>
  </si>
  <si>
    <t>21:0078:001300:0001:0002:00</t>
  </si>
  <si>
    <t>85TBA1238:0</t>
  </si>
  <si>
    <t>21:0134:002333</t>
  </si>
  <si>
    <t>21:0078:001301</t>
  </si>
  <si>
    <t>21:0078:001301:0001:0002:00</t>
  </si>
  <si>
    <t>85TBA1239:0</t>
  </si>
  <si>
    <t>21:0134:002334</t>
  </si>
  <si>
    <t>21:0078:001302</t>
  </si>
  <si>
    <t>21:0078:001302:0001:0002:00</t>
  </si>
  <si>
    <t>85TBA1240:0</t>
  </si>
  <si>
    <t>21:0134:002335</t>
  </si>
  <si>
    <t>21:0078:001303</t>
  </si>
  <si>
    <t>21:0078:001303:0001:0002:00</t>
  </si>
  <si>
    <t>85TBA1241:0</t>
  </si>
  <si>
    <t>21:0134:002336</t>
  </si>
  <si>
    <t>21:0078:001304</t>
  </si>
  <si>
    <t>21:0078:001304:0001:0002:00</t>
  </si>
  <si>
    <t>85TBA1242:0</t>
  </si>
  <si>
    <t>21:0134:002337</t>
  </si>
  <si>
    <t>21:0078:001305</t>
  </si>
  <si>
    <t>21:0078:001305:0001:0002:00</t>
  </si>
  <si>
    <t>85TBA1243:0</t>
  </si>
  <si>
    <t>21:0134:002338</t>
  </si>
  <si>
    <t>21:0078:001306</t>
  </si>
  <si>
    <t>21:0078:001306:0001:0002:00</t>
  </si>
  <si>
    <t>85TBA1244:0</t>
  </si>
  <si>
    <t>21:0134:002339</t>
  </si>
  <si>
    <t>21:0078:001307:0001:0002:00</t>
  </si>
  <si>
    <t>85TBA1245:0</t>
  </si>
  <si>
    <t>21:0134:002340</t>
  </si>
  <si>
    <t>21:0078:001308</t>
  </si>
  <si>
    <t>21:0078:001308:0001:0002:00</t>
  </si>
  <si>
    <t>83BZA0086:0</t>
  </si>
  <si>
    <t>21:0134:002341</t>
  </si>
  <si>
    <t>21:0078:000223</t>
  </si>
  <si>
    <t>21:0078:000223:0001:0002:00</t>
  </si>
  <si>
    <t>85TBA1246:0</t>
  </si>
  <si>
    <t>21:0134:002342</t>
  </si>
  <si>
    <t>21:0078:001309</t>
  </si>
  <si>
    <t>21:0078:001309:0001:0002:00</t>
  </si>
  <si>
    <t>85TBA1247:0</t>
  </si>
  <si>
    <t>21:0134:002343</t>
  </si>
  <si>
    <t>21:0078:001310</t>
  </si>
  <si>
    <t>21:0078:001310:0001:0002:00</t>
  </si>
  <si>
    <t>85TBA1249:0</t>
  </si>
  <si>
    <t>21:0134:002344</t>
  </si>
  <si>
    <t>21:0078:001312</t>
  </si>
  <si>
    <t>21:0078:001312:0001:0002:00</t>
  </si>
  <si>
    <t>85TBA1250:0</t>
  </si>
  <si>
    <t>21:0134:002345</t>
  </si>
  <si>
    <t>21:0078:001313</t>
  </si>
  <si>
    <t>21:0078:001313:0001:0002:00</t>
  </si>
  <si>
    <t>85TBA1251:0</t>
  </si>
  <si>
    <t>21:0134:002346</t>
  </si>
  <si>
    <t>21:0078:001314</t>
  </si>
  <si>
    <t>21:0078:001314:0001:0002:00</t>
  </si>
  <si>
    <t>85TBA1252:0</t>
  </si>
  <si>
    <t>21:0134:002347</t>
  </si>
  <si>
    <t>21:0078:001315</t>
  </si>
  <si>
    <t>21:0078:001315:0001:0002:00</t>
  </si>
  <si>
    <t>85TBA1253:0</t>
  </si>
  <si>
    <t>21:0134:002348</t>
  </si>
  <si>
    <t>21:0078:001316</t>
  </si>
  <si>
    <t>21:0078:001316:0001:0002:00</t>
  </si>
  <si>
    <t>85TBA1254:0</t>
  </si>
  <si>
    <t>21:0134:002349</t>
  </si>
  <si>
    <t>21:0078:001317</t>
  </si>
  <si>
    <t>21:0078:001317:0001:0002:00</t>
  </si>
  <si>
    <t>85TBA1255:0</t>
  </si>
  <si>
    <t>21:0134:002350</t>
  </si>
  <si>
    <t>21:0078:001318</t>
  </si>
  <si>
    <t>21:0078:001318:0001:0002:00</t>
  </si>
  <si>
    <t>85TBA1256:0</t>
  </si>
  <si>
    <t>21:0134:002351</t>
  </si>
  <si>
    <t>21:0078:001319</t>
  </si>
  <si>
    <t>21:0078:001319:0001:0002:00</t>
  </si>
  <si>
    <t>83BZA0087:0</t>
  </si>
  <si>
    <t>21:0134:002352</t>
  </si>
  <si>
    <t>21:0078:000224</t>
  </si>
  <si>
    <t>21:0078:000224:0001:0002:00</t>
  </si>
  <si>
    <t>85TBA1257:0</t>
  </si>
  <si>
    <t>21:0134:002353</t>
  </si>
  <si>
    <t>21:0078:001320</t>
  </si>
  <si>
    <t>21:0078:001320:0001:0002:00</t>
  </si>
  <si>
    <t>85TBA1258:0</t>
  </si>
  <si>
    <t>21:0134:002354</t>
  </si>
  <si>
    <t>21:0078:001321</t>
  </si>
  <si>
    <t>21:0078:001321:0001:0002:00</t>
  </si>
  <si>
    <t>85TBA1260:0</t>
  </si>
  <si>
    <t>21:0134:002355</t>
  </si>
  <si>
    <t>21:0078:001323</t>
  </si>
  <si>
    <t>21:0078:001323:0001:0002:00</t>
  </si>
  <si>
    <t>85TBA1261:0</t>
  </si>
  <si>
    <t>21:0134:002356</t>
  </si>
  <si>
    <t>21:0078:001324</t>
  </si>
  <si>
    <t>21:0078:001324:0001:0002:00</t>
  </si>
  <si>
    <t>85TBA1262:0</t>
  </si>
  <si>
    <t>21:0134:002357</t>
  </si>
  <si>
    <t>21:0078:001325</t>
  </si>
  <si>
    <t>21:0078:001325:0001:0002:00</t>
  </si>
  <si>
    <t>85TBA1263:0</t>
  </si>
  <si>
    <t>21:0134:002358</t>
  </si>
  <si>
    <t>21:0078:001326</t>
  </si>
  <si>
    <t>21:0078:001326:0001:0002:00</t>
  </si>
  <si>
    <t>85TBA1264:0</t>
  </si>
  <si>
    <t>21:0134:002359</t>
  </si>
  <si>
    <t>21:0078:001327</t>
  </si>
  <si>
    <t>21:0078:001327:0001:0002:00</t>
  </si>
  <si>
    <t>85TBA1266:0</t>
  </si>
  <si>
    <t>21:0134:002360</t>
  </si>
  <si>
    <t>21:0078:001329</t>
  </si>
  <si>
    <t>21:0078:001329:0001:0002:00</t>
  </si>
  <si>
    <t>85TBA1267:0</t>
  </si>
  <si>
    <t>21:0134:002361</t>
  </si>
  <si>
    <t>21:0078:001330</t>
  </si>
  <si>
    <t>21:0078:001330:0001:0002:00</t>
  </si>
  <si>
    <t>85TBA1268:0</t>
  </si>
  <si>
    <t>21:0134:002362</t>
  </si>
  <si>
    <t>21:0078:001331</t>
  </si>
  <si>
    <t>21:0078:001331:0001:0002:00</t>
  </si>
  <si>
    <t>83BZA0088:0</t>
  </si>
  <si>
    <t>21:0134:002363</t>
  </si>
  <si>
    <t>21:0078:000225</t>
  </si>
  <si>
    <t>21:0078:000225:0001:0002:00</t>
  </si>
  <si>
    <t>85TBA1269:0</t>
  </si>
  <si>
    <t>21:0134:002364</t>
  </si>
  <si>
    <t>21:0078:001332</t>
  </si>
  <si>
    <t>21:0078:001332:0001:0002:00</t>
  </si>
  <si>
    <t>85TBA1270:0</t>
  </si>
  <si>
    <t>21:0134:002365</t>
  </si>
  <si>
    <t>21:0078:001333</t>
  </si>
  <si>
    <t>21:0078:001333:0001:0002:00</t>
  </si>
  <si>
    <t>85TBA1271:0</t>
  </si>
  <si>
    <t>21:0134:002366</t>
  </si>
  <si>
    <t>21:0078:001334</t>
  </si>
  <si>
    <t>21:0078:001334:0001:0002:00</t>
  </si>
  <si>
    <t>85TBA1272:0</t>
  </si>
  <si>
    <t>21:0134:002367</t>
  </si>
  <si>
    <t>21:0078:001335</t>
  </si>
  <si>
    <t>21:0078:001335:0001:0002:00</t>
  </si>
  <si>
    <t>85TBA1273:0</t>
  </si>
  <si>
    <t>21:0134:002368</t>
  </si>
  <si>
    <t>21:0078:001336</t>
  </si>
  <si>
    <t>21:0078:001336:0001:0002:00</t>
  </si>
  <si>
    <t>85TBA1274:0</t>
  </si>
  <si>
    <t>21:0134:002369</t>
  </si>
  <si>
    <t>21:0078:001337</t>
  </si>
  <si>
    <t>21:0078:001337:0001:0002:00</t>
  </si>
  <si>
    <t>85TBA1276:1</t>
  </si>
  <si>
    <t>21:0134:002370</t>
  </si>
  <si>
    <t>21:0078:001338:0001:0002:01</t>
  </si>
  <si>
    <t>85TBA1277:0</t>
  </si>
  <si>
    <t>21:0134:002371</t>
  </si>
  <si>
    <t>21:0078:001339</t>
  </si>
  <si>
    <t>21:0078:001339:0001:0002:00</t>
  </si>
  <si>
    <t>85TBA1279:0</t>
  </si>
  <si>
    <t>21:0134:002372</t>
  </si>
  <si>
    <t>21:0078:001340</t>
  </si>
  <si>
    <t>21:0078:001340:0001:0002:00</t>
  </si>
  <si>
    <t>85TBA1280:0</t>
  </si>
  <si>
    <t>21:0134:002373</t>
  </si>
  <si>
    <t>21:0078:001341</t>
  </si>
  <si>
    <t>21:0078:001341:0001:0002:00</t>
  </si>
  <si>
    <t>83BZA0090:0</t>
  </si>
  <si>
    <t>21:0134:002374</t>
  </si>
  <si>
    <t>21:0078:000227</t>
  </si>
  <si>
    <t>21:0078:000227:0001:0002:00</t>
  </si>
  <si>
    <t>85TBA1281:1</t>
  </si>
  <si>
    <t>21:0134:002375</t>
  </si>
  <si>
    <t>21:0078:001342:0001:0002:01</t>
  </si>
  <si>
    <t>85TBA1287:0</t>
  </si>
  <si>
    <t>21:0134:002376</t>
  </si>
  <si>
    <t>21:0078:001347</t>
  </si>
  <si>
    <t>21:0078:001347:0001:0002:00</t>
  </si>
  <si>
    <t>85TBA1288:1</t>
  </si>
  <si>
    <t>21:0134:002377</t>
  </si>
  <si>
    <t>21:0078:001348:0001:0002:01</t>
  </si>
  <si>
    <t>85TBA1289:1</t>
  </si>
  <si>
    <t>21:0134:002378</t>
  </si>
  <si>
    <t>21:0078:001349:0001:0002:01</t>
  </si>
  <si>
    <t>85TBA1290:0</t>
  </si>
  <si>
    <t>21:0134:002379</t>
  </si>
  <si>
    <t>21:0078:001350</t>
  </si>
  <si>
    <t>21:0078:001350:0001:0002:00</t>
  </si>
  <si>
    <t>85TBA1291:0</t>
  </si>
  <si>
    <t>21:0134:002380</t>
  </si>
  <si>
    <t>21:0078:001351</t>
  </si>
  <si>
    <t>21:0078:001351:0001:0002:00</t>
  </si>
  <si>
    <t>85TBA1292:0</t>
  </si>
  <si>
    <t>21:0134:002381</t>
  </si>
  <si>
    <t>21:0078:001352</t>
  </si>
  <si>
    <t>21:0078:001352:0001:0002:00</t>
  </si>
  <si>
    <t>85TBA1293:0</t>
  </si>
  <si>
    <t>21:0134:002382</t>
  </si>
  <si>
    <t>21:0078:001353</t>
  </si>
  <si>
    <t>21:0078:001353:0001:0002:00</t>
  </si>
  <si>
    <t>85TBA1294:0</t>
  </si>
  <si>
    <t>21:0134:002383</t>
  </si>
  <si>
    <t>21:0078:001354</t>
  </si>
  <si>
    <t>21:0078:001354:0001:0002:00</t>
  </si>
  <si>
    <t>85TBA1295:0</t>
  </si>
  <si>
    <t>21:0134:002384</t>
  </si>
  <si>
    <t>21:0078:001355</t>
  </si>
  <si>
    <t>21:0078:001355:0001:0002:00</t>
  </si>
  <si>
    <t>83BZA0091:0</t>
  </si>
  <si>
    <t>21:0134:002385</t>
  </si>
  <si>
    <t>21:0078:000228</t>
  </si>
  <si>
    <t>21:0078:000228:0001:0002:00</t>
  </si>
  <si>
    <t>85TBA1296:0</t>
  </si>
  <si>
    <t>21:0134:002386</t>
  </si>
  <si>
    <t>21:0078:001356</t>
  </si>
  <si>
    <t>21:0078:001356:0001:0002:00</t>
  </si>
  <si>
    <t>85TBA1297:0</t>
  </si>
  <si>
    <t>21:0134:002387</t>
  </si>
  <si>
    <t>21:0078:001357</t>
  </si>
  <si>
    <t>21:0078:001357:0001:0002:00</t>
  </si>
  <si>
    <t>85TBA1298:0</t>
  </si>
  <si>
    <t>21:0134:002388</t>
  </si>
  <si>
    <t>21:0078:001358</t>
  </si>
  <si>
    <t>21:0078:001358:0001:0002:00</t>
  </si>
  <si>
    <t>85TBA1299:0</t>
  </si>
  <si>
    <t>21:0134:002389</t>
  </si>
  <si>
    <t>21:0078:001359</t>
  </si>
  <si>
    <t>21:0078:001359:0001:0002:00</t>
  </si>
  <si>
    <t>85TBA1300:0</t>
  </si>
  <si>
    <t>21:0134:002390</t>
  </si>
  <si>
    <t>21:0078:001360</t>
  </si>
  <si>
    <t>21:0078:001360:0001:0002:00</t>
  </si>
  <si>
    <t>85TBA1301:0</t>
  </si>
  <si>
    <t>21:0134:002391</t>
  </si>
  <si>
    <t>21:0078:001361</t>
  </si>
  <si>
    <t>21:0078:001361:0001:0002:00</t>
  </si>
  <si>
    <t>85TBA1302:0</t>
  </si>
  <si>
    <t>21:0134:002392</t>
  </si>
  <si>
    <t>21:0078:001362</t>
  </si>
  <si>
    <t>21:0078:001362:0001:0002:00</t>
  </si>
  <si>
    <t>85TBA1303:0</t>
  </si>
  <si>
    <t>21:0134:002393</t>
  </si>
  <si>
    <t>21:0078:001363</t>
  </si>
  <si>
    <t>21:0078:001363:0001:0002:00</t>
  </si>
  <si>
    <t>85TBA1304:0</t>
  </si>
  <si>
    <t>21:0134:002394</t>
  </si>
  <si>
    <t>21:0078:001364</t>
  </si>
  <si>
    <t>21:0078:001364:0001:0002:00</t>
  </si>
  <si>
    <t>85TBA1305:0</t>
  </si>
  <si>
    <t>21:0134:002395</t>
  </si>
  <si>
    <t>21:0078:001365</t>
  </si>
  <si>
    <t>21:0078:001365:0001:0002:00</t>
  </si>
  <si>
    <t>92-PMA-0001</t>
  </si>
  <si>
    <t>21:0153:000001</t>
  </si>
  <si>
    <t>21:0040:000001</t>
  </si>
  <si>
    <t>21:0040:000001:0001:0002:00</t>
  </si>
  <si>
    <t>92-PMA-0002-01</t>
  </si>
  <si>
    <t>21:0153:000002</t>
  </si>
  <si>
    <t>21:0040:000002</t>
  </si>
  <si>
    <t>21:0040:000002:0001:0002:00</t>
  </si>
  <si>
    <t>92-PMA-0002-02</t>
  </si>
  <si>
    <t>21:0153:000003</t>
  </si>
  <si>
    <t>21:0040:000002:0002:0002:00</t>
  </si>
  <si>
    <t>92-PMA-0002-03</t>
  </si>
  <si>
    <t>21:0153:000004</t>
  </si>
  <si>
    <t>21:0040:000002:0003:0002:00</t>
  </si>
  <si>
    <t>92-PMA-0004-01</t>
  </si>
  <si>
    <t>21:0153:000005</t>
  </si>
  <si>
    <t>21:0040:000003</t>
  </si>
  <si>
    <t>21:0040:000003:0001:0002:00</t>
  </si>
  <si>
    <t>92-PMA-0004-02</t>
  </si>
  <si>
    <t>21:0153:000006</t>
  </si>
  <si>
    <t>21:0040:000003:0002:0002:00</t>
  </si>
  <si>
    <t>92-PMA-0005-01</t>
  </si>
  <si>
    <t>21:0153:000007</t>
  </si>
  <si>
    <t>21:0040:000004</t>
  </si>
  <si>
    <t>21:0040:000004:0001:0002:00</t>
  </si>
  <si>
    <t>92-PMA-0005-02</t>
  </si>
  <si>
    <t>21:0153:000008</t>
  </si>
  <si>
    <t>21:0040:000004:0002:0002:00</t>
  </si>
  <si>
    <t>92-PMA-0005-03</t>
  </si>
  <si>
    <t>21:0153:000009</t>
  </si>
  <si>
    <t>21:0040:000004:0003:0002:00</t>
  </si>
  <si>
    <t>92-PMA-0006</t>
  </si>
  <si>
    <t>21:0153:000010</t>
  </si>
  <si>
    <t>21:0040:000005</t>
  </si>
  <si>
    <t>21:0040:000005:0001:0002:00</t>
  </si>
  <si>
    <t>92-PMA-0007-01</t>
  </si>
  <si>
    <t>21:0153:000011</t>
  </si>
  <si>
    <t>21:0040:000006</t>
  </si>
  <si>
    <t>21:0040:000006:0001:0002:00</t>
  </si>
  <si>
    <t>92-PMA-0007-02</t>
  </si>
  <si>
    <t>21:0153:000012</t>
  </si>
  <si>
    <t>21:0040:000006:0002:0002:00</t>
  </si>
  <si>
    <t>92-PMA-0007-03</t>
  </si>
  <si>
    <t>21:0153:000013</t>
  </si>
  <si>
    <t>21:0040:000006:0003:0002:00</t>
  </si>
  <si>
    <t>92-PMA-0008</t>
  </si>
  <si>
    <t>21:0153:000014</t>
  </si>
  <si>
    <t>21:0040:000007</t>
  </si>
  <si>
    <t>21:0040:000007:0001:0002:00</t>
  </si>
  <si>
    <t>92-PMA-0009-01</t>
  </si>
  <si>
    <t>21:0153:000015</t>
  </si>
  <si>
    <t>21:0040:000008</t>
  </si>
  <si>
    <t>21:0040:000008:0001:0002:00</t>
  </si>
  <si>
    <t>92-PMA-0009-02</t>
  </si>
  <si>
    <t>21:0153:000016</t>
  </si>
  <si>
    <t>21:0040:000008:0002:0002:00</t>
  </si>
  <si>
    <t>92-PMA-0010</t>
  </si>
  <si>
    <t>21:0153:000017</t>
  </si>
  <si>
    <t>21:0040:000009</t>
  </si>
  <si>
    <t>21:0040:000009:0001:0002:00</t>
  </si>
  <si>
    <t>92-PMA-0011</t>
  </si>
  <si>
    <t>21:0153:000018</t>
  </si>
  <si>
    <t>21:0040:000010</t>
  </si>
  <si>
    <t>21:0040:000010:0001:0002:00</t>
  </si>
  <si>
    <t>92-PMA-0014</t>
  </si>
  <si>
    <t>21:0153:000019</t>
  </si>
  <si>
    <t>21:0040:000011</t>
  </si>
  <si>
    <t>21:0040:000011:0001:0002:00</t>
  </si>
  <si>
    <t>92-PMA-0016-01</t>
  </si>
  <si>
    <t>21:0153:000020</t>
  </si>
  <si>
    <t>21:0040:000012</t>
  </si>
  <si>
    <t>21:0040:000012:0001:0002:00</t>
  </si>
  <si>
    <t>92-PMA-0016-02</t>
  </si>
  <si>
    <t>21:0153:000021</t>
  </si>
  <si>
    <t>21:0040:000012:0002:0002:00</t>
  </si>
  <si>
    <t>92-PMA-0016-03</t>
  </si>
  <si>
    <t>21:0153:000022</t>
  </si>
  <si>
    <t>21:0040:000012:0003:0002:00</t>
  </si>
  <si>
    <t>92-PMA-0016-04</t>
  </si>
  <si>
    <t>21:0153:000023</t>
  </si>
  <si>
    <t>21:0040:000012:0004:0002:00</t>
  </si>
  <si>
    <t>92-PMA-0019</t>
  </si>
  <si>
    <t>21:0153:000024</t>
  </si>
  <si>
    <t>21:0040:000013</t>
  </si>
  <si>
    <t>21:0040:000013:0001:0002:00</t>
  </si>
  <si>
    <t>92-PMA-0028-01</t>
  </si>
  <si>
    <t>21:0153:000025</t>
  </si>
  <si>
    <t>21:0040:000014</t>
  </si>
  <si>
    <t>21:0040:000014:0001:0002:00</t>
  </si>
  <si>
    <t>92-PMA-0028-02</t>
  </si>
  <si>
    <t>21:0153:000026</t>
  </si>
  <si>
    <t>21:0040:000014:0002:0002:00</t>
  </si>
  <si>
    <t>92-PMA-0028-03</t>
  </si>
  <si>
    <t>21:0153:000027</t>
  </si>
  <si>
    <t>21:0040:000014:0003:0002:00</t>
  </si>
  <si>
    <t>92-PMA-0028-04</t>
  </si>
  <si>
    <t>21:0153:000028</t>
  </si>
  <si>
    <t>21:0040:000014:0004:0002:00</t>
  </si>
  <si>
    <t>92-PMA-0028-05</t>
  </si>
  <si>
    <t>21:0153:000029</t>
  </si>
  <si>
    <t>21:0040:000014:0005:0002:00</t>
  </si>
  <si>
    <t>92-PMA-0028-06</t>
  </si>
  <si>
    <t>21:0153:000030</t>
  </si>
  <si>
    <t>21:0040:000014:0006:0002:00</t>
  </si>
  <si>
    <t>92-PMA-0028-07</t>
  </si>
  <si>
    <t>21:0153:000031</t>
  </si>
  <si>
    <t>21:0040:000014:0007:0002:00</t>
  </si>
  <si>
    <t>92-PMA-0032-01</t>
  </si>
  <si>
    <t>21:0153:000032</t>
  </si>
  <si>
    <t>21:0040:000015</t>
  </si>
  <si>
    <t>21:0040:000015:0001:0002:00</t>
  </si>
  <si>
    <t>92-PMA-0032-02</t>
  </si>
  <si>
    <t>21:0153:000033</t>
  </si>
  <si>
    <t>21:0040:000015:0002:0002:00</t>
  </si>
  <si>
    <t>92-PMA-0032-03</t>
  </si>
  <si>
    <t>21:0153:000034</t>
  </si>
  <si>
    <t>21:0040:000015:0003:0002:00</t>
  </si>
  <si>
    <t>92-PMA-0041</t>
  </si>
  <si>
    <t>21:0153:000035</t>
  </si>
  <si>
    <t>21:0040:000016</t>
  </si>
  <si>
    <t>21:0040:000016:0001:0002:00</t>
  </si>
  <si>
    <t>92-PMA-0042</t>
  </si>
  <si>
    <t>21:0153:000036</t>
  </si>
  <si>
    <t>21:0040:000017</t>
  </si>
  <si>
    <t>21:0040:000017:0001:0002:00</t>
  </si>
  <si>
    <t>92-PMA-0044</t>
  </si>
  <si>
    <t>21:0153:000037</t>
  </si>
  <si>
    <t>21:0040:000018</t>
  </si>
  <si>
    <t>21:0040:000018:0001:0002:00</t>
  </si>
  <si>
    <t>92-PMA-0046</t>
  </si>
  <si>
    <t>21:0153:000038</t>
  </si>
  <si>
    <t>21:0040:000019</t>
  </si>
  <si>
    <t>21:0040:000019:0001:0002:00</t>
  </si>
  <si>
    <t>92-PMA-0047</t>
  </si>
  <si>
    <t>21:0153:000039</t>
  </si>
  <si>
    <t>21:0040:000020</t>
  </si>
  <si>
    <t>21:0040:000020:0001:0002:00</t>
  </si>
  <si>
    <t>92-PMA-0048</t>
  </si>
  <si>
    <t>21:0153:000040</t>
  </si>
  <si>
    <t>21:0040:000020:0002:0002:00</t>
  </si>
  <si>
    <t>92-PMA-0049</t>
  </si>
  <si>
    <t>21:0153:000041</t>
  </si>
  <si>
    <t>21:0040:000021</t>
  </si>
  <si>
    <t>21:0040:000021:0001:0002:00</t>
  </si>
  <si>
    <t>92-PMA-0050</t>
  </si>
  <si>
    <t>21:0153:000042</t>
  </si>
  <si>
    <t>21:0040:000022</t>
  </si>
  <si>
    <t>21:0040:000022:0001:0002:00</t>
  </si>
  <si>
    <t>92-PMA-0051</t>
  </si>
  <si>
    <t>21:0153:000043</t>
  </si>
  <si>
    <t>21:0040:000022:0002:0002:00</t>
  </si>
  <si>
    <t>92-PMA-0054</t>
  </si>
  <si>
    <t>21:0153:000044</t>
  </si>
  <si>
    <t>21:0040:000023</t>
  </si>
  <si>
    <t>21:0040:000023:0001:0002:00</t>
  </si>
  <si>
    <t>92-PMA-0055</t>
  </si>
  <si>
    <t>21:0153:000045</t>
  </si>
  <si>
    <t>21:0040:000023:0002:0002:00</t>
  </si>
  <si>
    <t>92-PMA-0056</t>
  </si>
  <si>
    <t>21:0153:000046</t>
  </si>
  <si>
    <t>21:0040:000024</t>
  </si>
  <si>
    <t>21:0040:000024:0001:0002:00</t>
  </si>
  <si>
    <t>92-PMA-0057</t>
  </si>
  <si>
    <t>21:0153:000047</t>
  </si>
  <si>
    <t>21:0040:000025</t>
  </si>
  <si>
    <t>21:0040:000025:0001:0002:00</t>
  </si>
  <si>
    <t>92-PMA-0059</t>
  </si>
  <si>
    <t>21:0153:000048</t>
  </si>
  <si>
    <t>21:0040:000026</t>
  </si>
  <si>
    <t>21:0040:000026:0001:0002:00</t>
  </si>
  <si>
    <t>92-PMA-0062-01</t>
  </si>
  <si>
    <t>21:0153:000049</t>
  </si>
  <si>
    <t>21:0040:000027</t>
  </si>
  <si>
    <t>21:0040:000027:0001:0002:00</t>
  </si>
  <si>
    <t>92-PMA-0062-02</t>
  </si>
  <si>
    <t>21:0153:000050</t>
  </si>
  <si>
    <t>21:0040:000027:0002:0002:00</t>
  </si>
  <si>
    <t>92-PMA-0062-03</t>
  </si>
  <si>
    <t>21:0153:000051</t>
  </si>
  <si>
    <t>21:0040:000027:0003:0002:00</t>
  </si>
  <si>
    <t>92-PMA-0065-01</t>
  </si>
  <si>
    <t>21:0153:000052</t>
  </si>
  <si>
    <t>21:0040:000028</t>
  </si>
  <si>
    <t>21:0040:000028:0001:0002:00</t>
  </si>
  <si>
    <t>92-PMA-0065-02</t>
  </si>
  <si>
    <t>21:0153:000053</t>
  </si>
  <si>
    <t>21:0040:000028:0002:0002:00</t>
  </si>
  <si>
    <t>92-PMA-0066-01</t>
  </si>
  <si>
    <t>21:0153:000054</t>
  </si>
  <si>
    <t>21:0040:000029</t>
  </si>
  <si>
    <t>21:0040:000029:0001:0002:00</t>
  </si>
  <si>
    <t>92-PMA-0066-02</t>
  </si>
  <si>
    <t>21:0153:000055</t>
  </si>
  <si>
    <t>21:0040:000029:0002:0002:00</t>
  </si>
  <si>
    <t>92-PMA-0066-03</t>
  </si>
  <si>
    <t>21:0153:000056</t>
  </si>
  <si>
    <t>21:0040:000029:0003:0002:00</t>
  </si>
  <si>
    <t>92-PMA-0066-04</t>
  </si>
  <si>
    <t>21:0153:000057</t>
  </si>
  <si>
    <t>21:0040:000029:0004:0002:00</t>
  </si>
  <si>
    <t>92-PMA-0066-05</t>
  </si>
  <si>
    <t>21:0153:000058</t>
  </si>
  <si>
    <t>21:0040:000029:0005:0002:00</t>
  </si>
  <si>
    <t>92-PMA-0066-06</t>
  </si>
  <si>
    <t>21:0153:000059</t>
  </si>
  <si>
    <t>21:0040:000029:0006:0002:00</t>
  </si>
  <si>
    <t>92-PMA-0066-07</t>
  </si>
  <si>
    <t>21:0153:000060</t>
  </si>
  <si>
    <t>21:0040:000029:0007:0002:00</t>
  </si>
  <si>
    <t>92-PMA-0067-01</t>
  </si>
  <si>
    <t>21:0153:000061</t>
  </si>
  <si>
    <t>21:0040:000030</t>
  </si>
  <si>
    <t>21:0040:000030:0001:0002:00</t>
  </si>
  <si>
    <t>92-PMA-0067-02</t>
  </si>
  <si>
    <t>21:0153:000062</t>
  </si>
  <si>
    <t>21:0040:000030:0002:0002:00</t>
  </si>
  <si>
    <t>92-PMA-0067-03</t>
  </si>
  <si>
    <t>21:0153:000063</t>
  </si>
  <si>
    <t>21:0040:000030:0003:0002:00</t>
  </si>
  <si>
    <t>92-PMA-0067-04</t>
  </si>
  <si>
    <t>21:0153:000064</t>
  </si>
  <si>
    <t>21:0040:000030:0004:0002:00</t>
  </si>
  <si>
    <t>92-PMA-0067-05</t>
  </si>
  <si>
    <t>21:0153:000065</t>
  </si>
  <si>
    <t>21:0040:000030:0005:0002:00</t>
  </si>
  <si>
    <t>92-PMA-0067-06</t>
  </si>
  <si>
    <t>21:0153:000066</t>
  </si>
  <si>
    <t>21:0040:000030:0006:0002:00</t>
  </si>
  <si>
    <t>92-PMA-0067-07</t>
  </si>
  <si>
    <t>21:0153:000067</t>
  </si>
  <si>
    <t>21:0040:000030:0007:0002:00</t>
  </si>
  <si>
    <t>92-PMA-0071-01</t>
  </si>
  <si>
    <t>21:0153:000068</t>
  </si>
  <si>
    <t>21:0040:000031</t>
  </si>
  <si>
    <t>21:0040:000031:0001:0002:00</t>
  </si>
  <si>
    <t>92-PMA-0071-02</t>
  </si>
  <si>
    <t>21:0153:000069</t>
  </si>
  <si>
    <t>21:0040:000031:0002:0002:00</t>
  </si>
  <si>
    <t>92-PMA-0074</t>
  </si>
  <si>
    <t>21:0153:000070</t>
  </si>
  <si>
    <t>21:0040:000032</t>
  </si>
  <si>
    <t>21:0040:000032:0001:0002:00</t>
  </si>
  <si>
    <t>92-PMA-0078-01</t>
  </si>
  <si>
    <t>21:0153:000071</t>
  </si>
  <si>
    <t>21:0040:000033</t>
  </si>
  <si>
    <t>21:0040:000033:0001:0002:00</t>
  </si>
  <si>
    <t>92-PMA-0078-02</t>
  </si>
  <si>
    <t>21:0153:000072</t>
  </si>
  <si>
    <t>21:0040:000033:0002:0002:00</t>
  </si>
  <si>
    <t>92-PMA-0078-03</t>
  </si>
  <si>
    <t>21:0153:000073</t>
  </si>
  <si>
    <t>21:0040:000033:0003:0002:00</t>
  </si>
  <si>
    <t>92-PMA-0078-04</t>
  </si>
  <si>
    <t>21:0153:000074</t>
  </si>
  <si>
    <t>21:0040:000033:0004:0002:00</t>
  </si>
  <si>
    <t>92-PMA-0079</t>
  </si>
  <si>
    <t>21:0153:000075</t>
  </si>
  <si>
    <t>21:0040:000034</t>
  </si>
  <si>
    <t>21:0040:000034:0001:0002:00</t>
  </si>
  <si>
    <t>92-PMA-0080-01</t>
  </si>
  <si>
    <t>21:0153:000076</t>
  </si>
  <si>
    <t>21:0040:000035</t>
  </si>
  <si>
    <t>21:0040:000035:0001:0002:00</t>
  </si>
  <si>
    <t>92-PMA-0080-02</t>
  </si>
  <si>
    <t>21:0153:000077</t>
  </si>
  <si>
    <t>21:0040:000035:0002:0002:00</t>
  </si>
  <si>
    <t>92-PMA-0081-01</t>
  </si>
  <si>
    <t>21:0153:000078</t>
  </si>
  <si>
    <t>21:0040:000036</t>
  </si>
  <si>
    <t>21:0040:000036:0001:0002:00</t>
  </si>
  <si>
    <t>92-PMA-0081-02</t>
  </si>
  <si>
    <t>21:0153:000079</t>
  </si>
  <si>
    <t>21:0040:000036:0002:0002:00</t>
  </si>
  <si>
    <t>92-PMA-0084</t>
  </si>
  <si>
    <t>21:0153:000080</t>
  </si>
  <si>
    <t>21:0040:000037</t>
  </si>
  <si>
    <t>21:0040:000037:0001:0002:00</t>
  </si>
  <si>
    <t>92-PMA-0086</t>
  </si>
  <si>
    <t>21:0153:000081</t>
  </si>
  <si>
    <t>21:0040:000038</t>
  </si>
  <si>
    <t>21:0040:000038:0001:0002:00</t>
  </si>
  <si>
    <t>92-PMA-0089-01</t>
  </si>
  <si>
    <t>21:0153:000082</t>
  </si>
  <si>
    <t>21:0040:000039</t>
  </si>
  <si>
    <t>21:0040:000039:0001:0002:00</t>
  </si>
  <si>
    <t>92-PMA-0089-02</t>
  </si>
  <si>
    <t>21:0153:000083</t>
  </si>
  <si>
    <t>21:0040:000039:0002:0002:00</t>
  </si>
  <si>
    <t>92-PMA-0089-03</t>
  </si>
  <si>
    <t>21:0153:000084</t>
  </si>
  <si>
    <t>21:0040:000039:0003:0002:00</t>
  </si>
  <si>
    <t>92-PMA-0089-04</t>
  </si>
  <si>
    <t>21:0153:000085</t>
  </si>
  <si>
    <t>21:0040:000039:0004:0002:00</t>
  </si>
  <si>
    <t>92-PMA-0089-05</t>
  </si>
  <si>
    <t>21:0153:000086</t>
  </si>
  <si>
    <t>21:0040:000039:0005:0002:00</t>
  </si>
  <si>
    <t>92-PMA-0091-01</t>
  </si>
  <si>
    <t>21:0153:000087</t>
  </si>
  <si>
    <t>21:0040:000040</t>
  </si>
  <si>
    <t>21:0040:000040:0001:0002:00</t>
  </si>
  <si>
    <t>92-PMA-0091-02</t>
  </si>
  <si>
    <t>21:0153:000088</t>
  </si>
  <si>
    <t>21:0040:000040:0002:0002:00</t>
  </si>
  <si>
    <t>92-PMA-0091-03</t>
  </si>
  <si>
    <t>21:0153:000089</t>
  </si>
  <si>
    <t>21:0040:000040:0003:0002:00</t>
  </si>
  <si>
    <t>92-PMA-0093-01</t>
  </si>
  <si>
    <t>21:0153:000090</t>
  </si>
  <si>
    <t>21:0040:000041</t>
  </si>
  <si>
    <t>21:0040:000041:0001:0002:00</t>
  </si>
  <si>
    <t>92-PMA-0093-02</t>
  </si>
  <si>
    <t>21:0153:000091</t>
  </si>
  <si>
    <t>21:0040:000041:0002:0002:00</t>
  </si>
  <si>
    <t>92-PMA-0093-03</t>
  </si>
  <si>
    <t>21:0153:000092</t>
  </si>
  <si>
    <t>21:0040:000041:0003:0002:00</t>
  </si>
  <si>
    <t>92-PMA-0093-04</t>
  </si>
  <si>
    <t>21:0153:000093</t>
  </si>
  <si>
    <t>21:0040:000041:0004:0002:00</t>
  </si>
  <si>
    <t>92-PMA-0094</t>
  </si>
  <si>
    <t>21:0153:000094</t>
  </si>
  <si>
    <t>21:0040:000041:0005:0002:00</t>
  </si>
  <si>
    <t>92-PMA-0097-01</t>
  </si>
  <si>
    <t>21:0153:000095</t>
  </si>
  <si>
    <t>21:0040:000042</t>
  </si>
  <si>
    <t>21:0040:000042:0001:0002:00</t>
  </si>
  <si>
    <t>92-PMA-0097-02</t>
  </si>
  <si>
    <t>21:0153:000096</t>
  </si>
  <si>
    <t>21:0040:000042:0002:0002:00</t>
  </si>
  <si>
    <t>92-PMA-0097-03</t>
  </si>
  <si>
    <t>21:0153:000097</t>
  </si>
  <si>
    <t>21:0040:000042:0003:0002:00</t>
  </si>
  <si>
    <t>92-PMA-0097-04</t>
  </si>
  <si>
    <t>21:0153:000098</t>
  </si>
  <si>
    <t>21:0040:000042:0004:0002:00</t>
  </si>
  <si>
    <t>92-PMA-0098</t>
  </si>
  <si>
    <t>21:0153:000099</t>
  </si>
  <si>
    <t>21:0040:000042:0005:0002:00</t>
  </si>
  <si>
    <t>92-PMA-0102</t>
  </si>
  <si>
    <t>21:0153:000100</t>
  </si>
  <si>
    <t>21:0040:000043</t>
  </si>
  <si>
    <t>21:0040:000043:0001:0002:00</t>
  </si>
  <si>
    <t>92-PMA-0103</t>
  </si>
  <si>
    <t>21:0153:000101</t>
  </si>
  <si>
    <t>21:0040:000043:0002:0002:00</t>
  </si>
  <si>
    <t>92-PMA-0104-01</t>
  </si>
  <si>
    <t>21:0153:000102</t>
  </si>
  <si>
    <t>21:0040:000044</t>
  </si>
  <si>
    <t>21:0040:000044:0001:0002:00</t>
  </si>
  <si>
    <t>92-PMA-0104-02</t>
  </si>
  <si>
    <t>21:0153:000103</t>
  </si>
  <si>
    <t>21:0040:000044:0002:0002:00</t>
  </si>
  <si>
    <t>92-PMA-0104-03</t>
  </si>
  <si>
    <t>21:0153:000104</t>
  </si>
  <si>
    <t>21:0040:000044:0003:0002:00</t>
  </si>
  <si>
    <t>92-PMA-0104-04</t>
  </si>
  <si>
    <t>21:0153:000105</t>
  </si>
  <si>
    <t>21:0040:000044:0004:0002:00</t>
  </si>
  <si>
    <t>92-PMA-0104-05</t>
  </si>
  <si>
    <t>21:0153:000106</t>
  </si>
  <si>
    <t>21:0040:000044:0005:0002:00</t>
  </si>
  <si>
    <t>92-PMA-0104-06</t>
  </si>
  <si>
    <t>21:0153:000107</t>
  </si>
  <si>
    <t>21:0040:000044:0006:0002:00</t>
  </si>
  <si>
    <t>92-PMA-0104-07</t>
  </si>
  <si>
    <t>21:0153:000108</t>
  </si>
  <si>
    <t>21:0040:000044:0007:0002:00</t>
  </si>
  <si>
    <t>92-PMA-0108</t>
  </si>
  <si>
    <t>21:0153:000109</t>
  </si>
  <si>
    <t>21:0040:000045</t>
  </si>
  <si>
    <t>21:0040:000045:0001:0002:00</t>
  </si>
  <si>
    <t>92-PMA-0109</t>
  </si>
  <si>
    <t>21:0153:000110</t>
  </si>
  <si>
    <t>21:0040:000045:0002:0002:00</t>
  </si>
  <si>
    <t>92-PMA-0115</t>
  </si>
  <si>
    <t>21:0153:000111</t>
  </si>
  <si>
    <t>21:0040:000046</t>
  </si>
  <si>
    <t>21:0040:000046:0001:0002:00</t>
  </si>
  <si>
    <t>92-PMA-0116</t>
  </si>
  <si>
    <t>21:0153:000112</t>
  </si>
  <si>
    <t>21:0040:000046:0002:0002:00</t>
  </si>
  <si>
    <t>92-PMA-0117</t>
  </si>
  <si>
    <t>21:0153:000113</t>
  </si>
  <si>
    <t>21:0040:000047</t>
  </si>
  <si>
    <t>21:0040:000047:0001:0002:00</t>
  </si>
  <si>
    <t>92-PMA-0118</t>
  </si>
  <si>
    <t>21:0153:000114</t>
  </si>
  <si>
    <t>21:0040:000048</t>
  </si>
  <si>
    <t>21:0040:000048:0001:0002:00</t>
  </si>
  <si>
    <t>92-PMA-0119</t>
  </si>
  <si>
    <t>21:0153:000115</t>
  </si>
  <si>
    <t>21:0040:000048:0002:0002:00</t>
  </si>
  <si>
    <t>93-PMA-0001</t>
  </si>
  <si>
    <t>21:0153:000116</t>
  </si>
  <si>
    <t>21:0040:000049</t>
  </si>
  <si>
    <t>21:0040:000049:0001:0002:00</t>
  </si>
  <si>
    <t>93-PMA-0002</t>
  </si>
  <si>
    <t>21:0153:000117</t>
  </si>
  <si>
    <t>21:0040:000050</t>
  </si>
  <si>
    <t>21:0040:000050:0001:0002:00</t>
  </si>
  <si>
    <t>93-PMA-0003</t>
  </si>
  <si>
    <t>21:0153:000118</t>
  </si>
  <si>
    <t>21:0040:000050:0002:0002:00</t>
  </si>
  <si>
    <t>93-PMA-0005</t>
  </si>
  <si>
    <t>21:0153:000119</t>
  </si>
  <si>
    <t>21:0040:000051</t>
  </si>
  <si>
    <t>21:0040:000051:0001:0002:00</t>
  </si>
  <si>
    <t>93-PMA-0011</t>
  </si>
  <si>
    <t>21:0153:000120</t>
  </si>
  <si>
    <t>21:0040:000052</t>
  </si>
  <si>
    <t>21:0040:000052:0001:0002:00</t>
  </si>
  <si>
    <t>93-PMA-0016</t>
  </si>
  <si>
    <t>21:0153:000121</t>
  </si>
  <si>
    <t>21:0040:000053</t>
  </si>
  <si>
    <t>21:0040:000053:0001:0002:00</t>
  </si>
  <si>
    <t>93-PMA-0017</t>
  </si>
  <si>
    <t>21:0153:000122</t>
  </si>
  <si>
    <t>21:0040:000054</t>
  </si>
  <si>
    <t>21:0040:000054:0001:0002:00</t>
  </si>
  <si>
    <t>93-PMA-0019</t>
  </si>
  <si>
    <t>21:0153:000123</t>
  </si>
  <si>
    <t>21:0040:000055</t>
  </si>
  <si>
    <t>21:0040:000055:0001:0002:00</t>
  </si>
  <si>
    <t>93-PMA-0022</t>
  </si>
  <si>
    <t>21:0153:000124</t>
  </si>
  <si>
    <t>21:0040:000056</t>
  </si>
  <si>
    <t>21:0040:000056:0001:0002:00</t>
  </si>
  <si>
    <t>93-PMA-0024</t>
  </si>
  <si>
    <t>21:0153:000125</t>
  </si>
  <si>
    <t>21:0040:000057</t>
  </si>
  <si>
    <t>21:0040:000057:0001:0002:00</t>
  </si>
  <si>
    <t>93-PMA-0026</t>
  </si>
  <si>
    <t>21:0153:000126</t>
  </si>
  <si>
    <t>21:0040:000058</t>
  </si>
  <si>
    <t>21:0040:000058:0001:0002:00</t>
  </si>
  <si>
    <t>93-PMA-0030</t>
  </si>
  <si>
    <t>21:0153:000127</t>
  </si>
  <si>
    <t>21:0040:000060</t>
  </si>
  <si>
    <t>21:0040:000060:0001:0002:00</t>
  </si>
  <si>
    <t>93-PMA-0033</t>
  </si>
  <si>
    <t>21:0153:000128</t>
  </si>
  <si>
    <t>21:0040:000061</t>
  </si>
  <si>
    <t>21:0040:000061:0001:0002:00</t>
  </si>
  <si>
    <t>93-PMA-0034</t>
  </si>
  <si>
    <t>21:0153:000129</t>
  </si>
  <si>
    <t>21:0040:000062</t>
  </si>
  <si>
    <t>21:0040:000062:0001:0002:00</t>
  </si>
  <si>
    <t>93-PMA-0036</t>
  </si>
  <si>
    <t>21:0153:000130</t>
  </si>
  <si>
    <t>21:0040:000063</t>
  </si>
  <si>
    <t>21:0040:000063:0001:0002:00</t>
  </si>
  <si>
    <t>93-PMA-0037-01</t>
  </si>
  <si>
    <t>21:0153:000131</t>
  </si>
  <si>
    <t>21:0040:000064</t>
  </si>
  <si>
    <t>21:0040:000064:0001:0002:00</t>
  </si>
  <si>
    <t>93-PMA-0037-02</t>
  </si>
  <si>
    <t>21:0153:000132</t>
  </si>
  <si>
    <t>21:0040:000064:0002:0002:00</t>
  </si>
  <si>
    <t>93-PMA-0037-03</t>
  </si>
  <si>
    <t>21:0153:000133</t>
  </si>
  <si>
    <t>21:0040:000064:0003:0002:00</t>
  </si>
  <si>
    <t>93-PMA-0037-04</t>
  </si>
  <si>
    <t>21:0153:000134</t>
  </si>
  <si>
    <t>21:0040:000064:0004:0002:00</t>
  </si>
  <si>
    <t>93-PMA-0037-05</t>
  </si>
  <si>
    <t>21:0153:000135</t>
  </si>
  <si>
    <t>21:0040:000064:0005:0002:00</t>
  </si>
  <si>
    <t>93-PMA-0039</t>
  </si>
  <si>
    <t>21:0153:000136</t>
  </si>
  <si>
    <t>21:0040:000065</t>
  </si>
  <si>
    <t>21:0040:000065:0001:0002:00</t>
  </si>
  <si>
    <t>93-PMA-0043</t>
  </si>
  <si>
    <t>21:0153:000137</t>
  </si>
  <si>
    <t>21:0040:000066</t>
  </si>
  <si>
    <t>21:0040:000066:0001:0002:00</t>
  </si>
  <si>
    <t>93-PMA-0044</t>
  </si>
  <si>
    <t>21:0153:000138</t>
  </si>
  <si>
    <t>21:0040:000067</t>
  </si>
  <si>
    <t>21:0040:000067:0001:0002:00</t>
  </si>
  <si>
    <t>93-PMA-0046</t>
  </si>
  <si>
    <t>21:0153:000139</t>
  </si>
  <si>
    <t>21:0040:000068</t>
  </si>
  <si>
    <t>21:0040:000068:0001:0002:00</t>
  </si>
  <si>
    <t>93-PMA-0047</t>
  </si>
  <si>
    <t>21:0153:000140</t>
  </si>
  <si>
    <t>21:0040:000069</t>
  </si>
  <si>
    <t>21:0040:000069:0001:0002:00</t>
  </si>
  <si>
    <t>93-PMA-0049</t>
  </si>
  <si>
    <t>21:0153:000141</t>
  </si>
  <si>
    <t>21:0040:000070</t>
  </si>
  <si>
    <t>21:0040:000070:0001:0002:00</t>
  </si>
  <si>
    <t>93-PMA-0051</t>
  </si>
  <si>
    <t>21:0153:000142</t>
  </si>
  <si>
    <t>21:0040:000071</t>
  </si>
  <si>
    <t>21:0040:000071:0001:0002:00</t>
  </si>
  <si>
    <t>93-PMA-0052</t>
  </si>
  <si>
    <t>21:0153:000143</t>
  </si>
  <si>
    <t>21:0040:000072</t>
  </si>
  <si>
    <t>21:0040:000072:0001:0002:00</t>
  </si>
  <si>
    <t>93-PMA-0053</t>
  </si>
  <si>
    <t>21:0153:000144</t>
  </si>
  <si>
    <t>21:0040:000073</t>
  </si>
  <si>
    <t>21:0040:000073:0001:0002:00</t>
  </si>
  <si>
    <t>93-PMA-0054</t>
  </si>
  <si>
    <t>21:0153:000145</t>
  </si>
  <si>
    <t>21:0040:000074</t>
  </si>
  <si>
    <t>21:0040:000074:0001:0002:00</t>
  </si>
  <si>
    <t>93-PMA-0055</t>
  </si>
  <si>
    <t>21:0153:000146</t>
  </si>
  <si>
    <t>21:0040:000075</t>
  </si>
  <si>
    <t>21:0040:000075:0001:0002:00</t>
  </si>
  <si>
    <t>93-PMA-0058-01</t>
  </si>
  <si>
    <t>21:0153:000147</t>
  </si>
  <si>
    <t>21:0040:000076</t>
  </si>
  <si>
    <t>21:0040:000076:0001:0002:00</t>
  </si>
  <si>
    <t>93-PMA-0058-02</t>
  </si>
  <si>
    <t>21:0153:000148</t>
  </si>
  <si>
    <t>21:0040:000076:0002:0002:00</t>
  </si>
  <si>
    <t>93-PMA-0059-02</t>
  </si>
  <si>
    <t>21:0153:000149</t>
  </si>
  <si>
    <t>21:0040:000077</t>
  </si>
  <si>
    <t>21:0040:000077:0001:0002:00</t>
  </si>
  <si>
    <t>93-PMA-0059-03</t>
  </si>
  <si>
    <t>21:0153:000150</t>
  </si>
  <si>
    <t>21:0040:000077:0002:0002:00</t>
  </si>
  <si>
    <t>93-PMA-0059-04</t>
  </si>
  <si>
    <t>21:0153:000151</t>
  </si>
  <si>
    <t>21:0040:000077:0003:0002:00</t>
  </si>
  <si>
    <t>93-PMA-0065-01</t>
  </si>
  <si>
    <t>21:0153:000152</t>
  </si>
  <si>
    <t>21:0040:000078</t>
  </si>
  <si>
    <t>21:0040:000078:0001:0002:00</t>
  </si>
  <si>
    <t>93-PMA-0065-02</t>
  </si>
  <si>
    <t>21:0153:000153</t>
  </si>
  <si>
    <t>21:0040:000078:0002:0002:00</t>
  </si>
  <si>
    <t>93-PMA-0066-01</t>
  </si>
  <si>
    <t>21:0153:000154</t>
  </si>
  <si>
    <t>21:0040:000078:0003:0002:00</t>
  </si>
  <si>
    <t>93-PMA-0066-02</t>
  </si>
  <si>
    <t>21:0153:000155</t>
  </si>
  <si>
    <t>21:0040:000078:0004:0002:00</t>
  </si>
  <si>
    <t>93-PMA-0068</t>
  </si>
  <si>
    <t>21:0153:000156</t>
  </si>
  <si>
    <t>21:0040:000079</t>
  </si>
  <si>
    <t>21:0040:000079:0001:0002:00</t>
  </si>
  <si>
    <t>93-PMA-0069</t>
  </si>
  <si>
    <t>21:0153:000157</t>
  </si>
  <si>
    <t>21:0040:000079:0002:0002:00</t>
  </si>
  <si>
    <t>93-PMA-0071</t>
  </si>
  <si>
    <t>21:0153:000158</t>
  </si>
  <si>
    <t>21:0040:000080</t>
  </si>
  <si>
    <t>21:0040:000080:0001:0002:00</t>
  </si>
  <si>
    <t>93-PMA-0072</t>
  </si>
  <si>
    <t>21:0153:000159</t>
  </si>
  <si>
    <t>21:0040:000080:0002:0002:00</t>
  </si>
  <si>
    <t>93-PMA-0073</t>
  </si>
  <si>
    <t>21:0153:000160</t>
  </si>
  <si>
    <t>21:0040:000081</t>
  </si>
  <si>
    <t>21:0040:000081:0001:0002:00</t>
  </si>
  <si>
    <t>93-PMA-0074</t>
  </si>
  <si>
    <t>21:0153:000161</t>
  </si>
  <si>
    <t>21:0040:000081:0002:0002:00</t>
  </si>
  <si>
    <t>93-PMA-0075</t>
  </si>
  <si>
    <t>21:0153:000162</t>
  </si>
  <si>
    <t>21:0040:000082</t>
  </si>
  <si>
    <t>21:0040:000082:0001:0002:00</t>
  </si>
  <si>
    <t>93-PMA-0077</t>
  </si>
  <si>
    <t>21:0153:000163</t>
  </si>
  <si>
    <t>21:0040:000083</t>
  </si>
  <si>
    <t>21:0040:000083:0001:0002:00</t>
  </si>
  <si>
    <t>93-PMA-0079</t>
  </si>
  <si>
    <t>21:0153:000164</t>
  </si>
  <si>
    <t>21:0040:000084</t>
  </si>
  <si>
    <t>21:0040:000084:0001:0002:00</t>
  </si>
  <si>
    <t>93-PMA-0082</t>
  </si>
  <si>
    <t>21:0153:000165</t>
  </si>
  <si>
    <t>21:0040:000085</t>
  </si>
  <si>
    <t>21:0040:000085:0001:0002:00</t>
  </si>
  <si>
    <t>93-PMA-0083</t>
  </si>
  <si>
    <t>21:0153:000166</t>
  </si>
  <si>
    <t>21:0040:000086</t>
  </si>
  <si>
    <t>21:0040:000086:0001:0002:00</t>
  </si>
  <si>
    <t>93-PMA-0085</t>
  </si>
  <si>
    <t>21:0153:000167</t>
  </si>
  <si>
    <t>21:0040:000087</t>
  </si>
  <si>
    <t>21:0040:000087:0001:0002:00</t>
  </si>
  <si>
    <t>93-PMA-0086</t>
  </si>
  <si>
    <t>21:0153:000168</t>
  </si>
  <si>
    <t>21:0040:000088</t>
  </si>
  <si>
    <t>21:0040:000088:0001:0002:00</t>
  </si>
  <si>
    <t>93-PMA-0088</t>
  </si>
  <si>
    <t>21:0153:000169</t>
  </si>
  <si>
    <t>21:0040:000089</t>
  </si>
  <si>
    <t>21:0040:000089:0001:0002:00</t>
  </si>
  <si>
    <t>93-PMA-0089</t>
  </si>
  <si>
    <t>21:0153:000170</t>
  </si>
  <si>
    <t>21:0040:000090</t>
  </si>
  <si>
    <t>21:0040:000090:0001:0002:00</t>
  </si>
  <si>
    <t>93-PMA-0091</t>
  </si>
  <si>
    <t>21:0153:000171</t>
  </si>
  <si>
    <t>21:0040:000091</t>
  </si>
  <si>
    <t>21:0040:000091:0001:0002:00</t>
  </si>
  <si>
    <t>93-PMA-0093-01</t>
  </si>
  <si>
    <t>21:0153:000172</t>
  </si>
  <si>
    <t>21:0040:000092</t>
  </si>
  <si>
    <t>21:0040:000092:0001:0002:00</t>
  </si>
  <si>
    <t>93-PMA-0093-02</t>
  </si>
  <si>
    <t>21:0153:000173</t>
  </si>
  <si>
    <t>21:0040:000092:0002:0002:00</t>
  </si>
  <si>
    <t>93-PMA-0093-03</t>
  </si>
  <si>
    <t>21:0153:000174</t>
  </si>
  <si>
    <t>21:0040:000092:0003:0002:00</t>
  </si>
  <si>
    <t>93-PMA-0093-04</t>
  </si>
  <si>
    <t>21:0153:000175</t>
  </si>
  <si>
    <t>21:0040:000092:0004:0002:00</t>
  </si>
  <si>
    <t>93-PMA-0093-05</t>
  </si>
  <si>
    <t>21:0153:000176</t>
  </si>
  <si>
    <t>21:0040:000092:0005:0002:00</t>
  </si>
  <si>
    <t>93-PMA-0093-06</t>
  </si>
  <si>
    <t>21:0153:000177</t>
  </si>
  <si>
    <t>21:0040:000092:0006:0002:00</t>
  </si>
  <si>
    <t>93-PMA-0093-07</t>
  </si>
  <si>
    <t>21:0153:000178</t>
  </si>
  <si>
    <t>21:0040:000092:0007:0002:00</t>
  </si>
  <si>
    <t>93-PMA-0093-08</t>
  </si>
  <si>
    <t>21:0153:000179</t>
  </si>
  <si>
    <t>21:0040:000092:0008:0002:00</t>
  </si>
  <si>
    <t>93-PMA-0097</t>
  </si>
  <si>
    <t>21:0153:000180</t>
  </si>
  <si>
    <t>21:0040:000093</t>
  </si>
  <si>
    <t>21:0040:000093:0001:0002:00</t>
  </si>
  <si>
    <t>93-PMA-0098</t>
  </si>
  <si>
    <t>21:0153:000181</t>
  </si>
  <si>
    <t>21:0040:000093:0002:0002:00</t>
  </si>
  <si>
    <t>93-PMA-0101-01</t>
  </si>
  <si>
    <t>21:0153:000182</t>
  </si>
  <si>
    <t>21:0040:000094</t>
  </si>
  <si>
    <t>21:0040:000094:0001:0002:00</t>
  </si>
  <si>
    <t>93-PMA-0101-02</t>
  </si>
  <si>
    <t>21:0153:000183</t>
  </si>
  <si>
    <t>21:0040:000094:0002:0002:00</t>
  </si>
  <si>
    <t>93-PMA-0107-01</t>
  </si>
  <si>
    <t>21:0153:000184</t>
  </si>
  <si>
    <t>21:0040:000095</t>
  </si>
  <si>
    <t>21:0040:000095:0001:0002:00</t>
  </si>
  <si>
    <t>93-PMA-0107-02</t>
  </si>
  <si>
    <t>21:0153:000185</t>
  </si>
  <si>
    <t>21:0040:000095:0002:0002:00</t>
  </si>
  <si>
    <t>93-PMA-0107-03</t>
  </si>
  <si>
    <t>21:0153:000186</t>
  </si>
  <si>
    <t>21:0040:000095:0003:0002:00</t>
  </si>
  <si>
    <t>93-PMA-0108-01</t>
  </si>
  <si>
    <t>21:0153:000187</t>
  </si>
  <si>
    <t>21:0040:000096</t>
  </si>
  <si>
    <t>21:0040:000096:0001:0002:00</t>
  </si>
  <si>
    <t>93-PMA-0108-02</t>
  </si>
  <si>
    <t>21:0153:000188</t>
  </si>
  <si>
    <t>21:0040:000096:0002:0002:00</t>
  </si>
  <si>
    <t>93-PMA-0108-03</t>
  </si>
  <si>
    <t>21:0153:000189</t>
  </si>
  <si>
    <t>21:0040:000096:0003:0002:00</t>
  </si>
  <si>
    <t>93-PMA-0113</t>
  </si>
  <si>
    <t>21:0153:000190</t>
  </si>
  <si>
    <t>21:0040:000097</t>
  </si>
  <si>
    <t>21:0040:000097:0001:0002:00</t>
  </si>
  <si>
    <t>93-PMA-0118-01</t>
  </si>
  <si>
    <t>21:0153:000191</t>
  </si>
  <si>
    <t>21:0040:000098</t>
  </si>
  <si>
    <t>21:0040:000098:0001:0002:00</t>
  </si>
  <si>
    <t>93-PMA-0118-02</t>
  </si>
  <si>
    <t>21:0153:000192</t>
  </si>
  <si>
    <t>21:0040:000098:0002:0002:00</t>
  </si>
  <si>
    <t>93-PMA-0119</t>
  </si>
  <si>
    <t>21:0153:000193</t>
  </si>
  <si>
    <t>21:0040:000098:0003:0002:00</t>
  </si>
  <si>
    <t>93-PMA-0121</t>
  </si>
  <si>
    <t>21:0153:000194</t>
  </si>
  <si>
    <t>21:0040:000099</t>
  </si>
  <si>
    <t>21:0040:000099:0001:0002:00</t>
  </si>
  <si>
    <t>93-PMA-0124</t>
  </si>
  <si>
    <t>21:0153:000195</t>
  </si>
  <si>
    <t>21:0040:000100</t>
  </si>
  <si>
    <t>21:0040:000100:0001:0002:00</t>
  </si>
  <si>
    <t>93-PMA-0126-01</t>
  </si>
  <si>
    <t>21:0153:000196</t>
  </si>
  <si>
    <t>21:0040:000101</t>
  </si>
  <si>
    <t>21:0040:000101:0001:0002:00</t>
  </si>
  <si>
    <t>93-PMA-0126-02</t>
  </si>
  <si>
    <t>21:0153:000197</t>
  </si>
  <si>
    <t>21:0040:000101:0002:0002:00</t>
  </si>
  <si>
    <t>93-PMA-0126-03</t>
  </si>
  <si>
    <t>21:0153:000198</t>
  </si>
  <si>
    <t>21:0040:000101:0003:0002:00</t>
  </si>
  <si>
    <t>93-PMA-0127-01</t>
  </si>
  <si>
    <t>21:0153:000199</t>
  </si>
  <si>
    <t>21:0040:000102</t>
  </si>
  <si>
    <t>21:0040:000102:0001:0002:00</t>
  </si>
  <si>
    <t>93-PMA-0127-02</t>
  </si>
  <si>
    <t>21:0153:000200</t>
  </si>
  <si>
    <t>21:0040:000102:0002:0002:00</t>
  </si>
  <si>
    <t>93-PMA-0127-03</t>
  </si>
  <si>
    <t>21:0153:000201</t>
  </si>
  <si>
    <t>21:0040:000102:0003:0002:00</t>
  </si>
  <si>
    <t>93-PMA-0128</t>
  </si>
  <si>
    <t>21:0153:000202</t>
  </si>
  <si>
    <t>21:0040:000103</t>
  </si>
  <si>
    <t>21:0040:000103:0001:0002:00</t>
  </si>
  <si>
    <t>93-PMA-0129</t>
  </si>
  <si>
    <t>21:0153:000203</t>
  </si>
  <si>
    <t>21:0040:000104</t>
  </si>
  <si>
    <t>21:0040:000104:0001:0002:00</t>
  </si>
  <si>
    <t>93-PMA-0132</t>
  </si>
  <si>
    <t>21:0153:000204</t>
  </si>
  <si>
    <t>21:0040:000105</t>
  </si>
  <si>
    <t>21:0040:000105:0001:0002:00</t>
  </si>
  <si>
    <t>93-PMA-0133</t>
  </si>
  <si>
    <t>21:0153:000205</t>
  </si>
  <si>
    <t>21:0040:000106</t>
  </si>
  <si>
    <t>21:0040:000106:0001:0002:00</t>
  </si>
  <si>
    <t>93-PMA-0134</t>
  </si>
  <si>
    <t>21:0153:000206</t>
  </si>
  <si>
    <t>21:0040:000107</t>
  </si>
  <si>
    <t>21:0040:000107:0001:0002:00</t>
  </si>
  <si>
    <t>93-PMA-0135</t>
  </si>
  <si>
    <t>21:0153:000207</t>
  </si>
  <si>
    <t>21:0040:000108</t>
  </si>
  <si>
    <t>21:0040:000108:0001:0002:00</t>
  </si>
  <si>
    <t>93-PMA-0139</t>
  </si>
  <si>
    <t>21:0153:000208</t>
  </si>
  <si>
    <t>21:0040:000109</t>
  </si>
  <si>
    <t>21:0040:000109:0001:0002:00</t>
  </si>
  <si>
    <t>93-PMA-0145-02</t>
  </si>
  <si>
    <t>21:0153:000209</t>
  </si>
  <si>
    <t>21:0040:000110</t>
  </si>
  <si>
    <t>21:0040:000110:0001:0002:00</t>
  </si>
  <si>
    <t>93-PMA-0145-03</t>
  </si>
  <si>
    <t>21:0153:000210</t>
  </si>
  <si>
    <t>21:0040:000110:0002:0002:00</t>
  </si>
  <si>
    <t>93-PMA-0145-04</t>
  </si>
  <si>
    <t>21:0153:000211</t>
  </si>
  <si>
    <t>21:0040:000110:0003:0002:00</t>
  </si>
  <si>
    <t>93-PMA-0148</t>
  </si>
  <si>
    <t>21:0153:000212</t>
  </si>
  <si>
    <t>21:0040:000111</t>
  </si>
  <si>
    <t>21:0040:000111:0001:0002:00</t>
  </si>
  <si>
    <t>93-PMA-0149-01</t>
  </si>
  <si>
    <t>21:0153:000213</t>
  </si>
  <si>
    <t>21:0040:000112</t>
  </si>
  <si>
    <t>21:0040:000112:0001:0002:00</t>
  </si>
  <si>
    <t>93-PMA-0149-02</t>
  </si>
  <si>
    <t>21:0153:000214</t>
  </si>
  <si>
    <t>21:0040:000112:0002:0002:00</t>
  </si>
  <si>
    <t>93-PMA-0149-03</t>
  </si>
  <si>
    <t>21:0153:000215</t>
  </si>
  <si>
    <t>21:0040:000112:0003:0002:00</t>
  </si>
  <si>
    <t>93-PMA-0151</t>
  </si>
  <si>
    <t>21:0153:000216</t>
  </si>
  <si>
    <t>21:0040:000113</t>
  </si>
  <si>
    <t>21:0040:000113:0001:0002:00</t>
  </si>
  <si>
    <t>93-PMA-0152</t>
  </si>
  <si>
    <t>21:0153:000217</t>
  </si>
  <si>
    <t>21:0040:000114</t>
  </si>
  <si>
    <t>21:0040:000114:0001:0002:00</t>
  </si>
  <si>
    <t>93-PMA-0154</t>
  </si>
  <si>
    <t>21:0153:000218</t>
  </si>
  <si>
    <t>21:0040:000115</t>
  </si>
  <si>
    <t>21:0040:000115:0001:0002:00</t>
  </si>
  <si>
    <t>93-PMA-0155</t>
  </si>
  <si>
    <t>21:0153:000219</t>
  </si>
  <si>
    <t>21:0040:000116</t>
  </si>
  <si>
    <t>21:0040:000116:0001:0002:00</t>
  </si>
  <si>
    <t>93-PMA-0156</t>
  </si>
  <si>
    <t>21:0153:000220</t>
  </si>
  <si>
    <t>21:0040:000117</t>
  </si>
  <si>
    <t>21:0040:000117:0001:0002:00</t>
  </si>
  <si>
    <t>93-PMA-0157</t>
  </si>
  <si>
    <t>21:0153:000221</t>
  </si>
  <si>
    <t>21:0040:000117:0002:0002:00</t>
  </si>
  <si>
    <t>93-PMA-0158</t>
  </si>
  <si>
    <t>21:0153:000222</t>
  </si>
  <si>
    <t>21:0040:000118</t>
  </si>
  <si>
    <t>21:0040:000118:0001:0002:00</t>
  </si>
  <si>
    <t>93-PMA-0159</t>
  </si>
  <si>
    <t>21:0153:000223</t>
  </si>
  <si>
    <t>21:0040:000118:0002:0002:00</t>
  </si>
  <si>
    <t>93-PMA-0161</t>
  </si>
  <si>
    <t>21:0153:000224</t>
  </si>
  <si>
    <t>21:0040:000119</t>
  </si>
  <si>
    <t>21:0040:000119:0001:0002:00</t>
  </si>
  <si>
    <t>93-PMA-0162</t>
  </si>
  <si>
    <t>21:0153:000225</t>
  </si>
  <si>
    <t>21:0040:000120</t>
  </si>
  <si>
    <t>21:0040:000120:0001:0002:00</t>
  </si>
  <si>
    <t>93-PMA-0163</t>
  </si>
  <si>
    <t>21:0153:000226</t>
  </si>
  <si>
    <t>21:0040:000121</t>
  </si>
  <si>
    <t>21:0040:000121:0001:0002:00</t>
  </si>
  <si>
    <t>93-PMA-0164</t>
  </si>
  <si>
    <t>21:0153:000227</t>
  </si>
  <si>
    <t>21:0040:000122</t>
  </si>
  <si>
    <t>21:0040:000122:0001:0002:00</t>
  </si>
  <si>
    <t>93-PMA-0165</t>
  </si>
  <si>
    <t>21:0153:000228</t>
  </si>
  <si>
    <t>21:0040:000123</t>
  </si>
  <si>
    <t>21:0040:000123:0001:0002:00</t>
  </si>
  <si>
    <t>93-PMA-0166</t>
  </si>
  <si>
    <t>21:0153:000229</t>
  </si>
  <si>
    <t>21:0040:000124</t>
  </si>
  <si>
    <t>21:0040:000124:0001:0002:00</t>
  </si>
  <si>
    <t>93-PMA-0167-01</t>
  </si>
  <si>
    <t>21:0153:000230</t>
  </si>
  <si>
    <t>21:0040:000125</t>
  </si>
  <si>
    <t>21:0040:000125:0001:0002:00</t>
  </si>
  <si>
    <t>93-PMA-0167-02</t>
  </si>
  <si>
    <t>21:0153:000231</t>
  </si>
  <si>
    <t>21:0040:000125:0002:0002:00</t>
  </si>
  <si>
    <t>93-PMA-0167-03</t>
  </si>
  <si>
    <t>21:0153:000232</t>
  </si>
  <si>
    <t>21:0040:000125:0003:0002:00</t>
  </si>
  <si>
    <t>93-PMA-0168</t>
  </si>
  <si>
    <t>21:0153:000233</t>
  </si>
  <si>
    <t>21:0040:000126</t>
  </si>
  <si>
    <t>21:0040:000126:0001:0002:00</t>
  </si>
  <si>
    <t>93-PMA-0169-02</t>
  </si>
  <si>
    <t>21:0153:000234</t>
  </si>
  <si>
    <t>21:0040:000127</t>
  </si>
  <si>
    <t>21:0040:000127:0001:0002:00</t>
  </si>
  <si>
    <t>93-PMA-0169-03</t>
  </si>
  <si>
    <t>21:0153:000235</t>
  </si>
  <si>
    <t>21:0040:000127:0002:0002:00</t>
  </si>
  <si>
    <t>93-PMA-0170</t>
  </si>
  <si>
    <t>21:0153:000236</t>
  </si>
  <si>
    <t>21:0040:000128</t>
  </si>
  <si>
    <t>21:0040:000128:0001:0002:00</t>
  </si>
  <si>
    <t>93-PMA-0171</t>
  </si>
  <si>
    <t>21:0153:000237</t>
  </si>
  <si>
    <t>21:0040:000129</t>
  </si>
  <si>
    <t>21:0040:000129:0001:0002:00</t>
  </si>
  <si>
    <t>93-PMA-0173</t>
  </si>
  <si>
    <t>21:0153:000238</t>
  </si>
  <si>
    <t>21:0040:000130</t>
  </si>
  <si>
    <t>21:0040:000130:0001:0002:00</t>
  </si>
  <si>
    <t>93-PMA-0174</t>
  </si>
  <si>
    <t>21:0153:000239</t>
  </si>
  <si>
    <t>21:0040:000131</t>
  </si>
  <si>
    <t>21:0040:000131:0001:0002:00</t>
  </si>
  <si>
    <t>93-PMA-0178-01</t>
  </si>
  <si>
    <t>21:0153:000240</t>
  </si>
  <si>
    <t>21:0040:000132</t>
  </si>
  <si>
    <t>21:0040:000132:0001:0002:00</t>
  </si>
  <si>
    <t>93-PMA-0178-02</t>
  </si>
  <si>
    <t>21:0153:000241</t>
  </si>
  <si>
    <t>21:0040:000132:0002:0002:00</t>
  </si>
  <si>
    <t>93-PMA-0179-01</t>
  </si>
  <si>
    <t>21:0153:000242</t>
  </si>
  <si>
    <t>21:0040:000133</t>
  </si>
  <si>
    <t>21:0040:000133:0001:0002:00</t>
  </si>
  <si>
    <t>93-PMA-0179-02</t>
  </si>
  <si>
    <t>21:0153:000243</t>
  </si>
  <si>
    <t>21:0040:000133:0002:0002:00</t>
  </si>
  <si>
    <t>93-PMA-0180-01</t>
  </si>
  <si>
    <t>21:0153:000244</t>
  </si>
  <si>
    <t>21:0040:000134</t>
  </si>
  <si>
    <t>21:0040:000134:0001:0002:00</t>
  </si>
  <si>
    <t>93-PMA-0180-02</t>
  </si>
  <si>
    <t>21:0153:000245</t>
  </si>
  <si>
    <t>21:0040:000134:0002:0002:00</t>
  </si>
  <si>
    <t>93-PMA-0180-03</t>
  </si>
  <si>
    <t>21:0153:000246</t>
  </si>
  <si>
    <t>21:0040:000134:0003:0002:00</t>
  </si>
  <si>
    <t>93-PMA-0180-04</t>
  </si>
  <si>
    <t>21:0153:000247</t>
  </si>
  <si>
    <t>21:0040:000134:0004:0002:00</t>
  </si>
  <si>
    <t>93-PMA-0181-01</t>
  </si>
  <si>
    <t>21:0153:000248</t>
  </si>
  <si>
    <t>21:0040:000135</t>
  </si>
  <si>
    <t>21:0040:000135:0001:0002:00</t>
  </si>
  <si>
    <t>93-PMA-0181-02</t>
  </si>
  <si>
    <t>21:0153:000249</t>
  </si>
  <si>
    <t>21:0040:000135:0002:0002:00</t>
  </si>
  <si>
    <t>93-PMA-0181-03</t>
  </si>
  <si>
    <t>21:0153:000250</t>
  </si>
  <si>
    <t>21:0040:000135:0003:0002:00</t>
  </si>
  <si>
    <t>93-PMA-0181-04</t>
  </si>
  <si>
    <t>21:0153:000251</t>
  </si>
  <si>
    <t>21:0040:000135:0004:0002:00</t>
  </si>
  <si>
    <t>93-PMA-0181-05</t>
  </si>
  <si>
    <t>21:0153:000252</t>
  </si>
  <si>
    <t>21:0040:000135:0005:0002:00</t>
  </si>
  <si>
    <t>93-PMA-0181-06</t>
  </si>
  <si>
    <t>21:0153:000253</t>
  </si>
  <si>
    <t>21:0040:000135:0006:0002:00</t>
  </si>
  <si>
    <t>93-PMA-0183-01</t>
  </si>
  <si>
    <t>21:0153:000254</t>
  </si>
  <si>
    <t>21:0040:000136</t>
  </si>
  <si>
    <t>21:0040:000136:0001:0002:00</t>
  </si>
  <si>
    <t>93-PMA-0183-02</t>
  </si>
  <si>
    <t>21:0153:000255</t>
  </si>
  <si>
    <t>21:0040:000136:0002:0002:00</t>
  </si>
  <si>
    <t>93-PMA-0185</t>
  </si>
  <si>
    <t>21:0153:000256</t>
  </si>
  <si>
    <t>21:0040:000137</t>
  </si>
  <si>
    <t>21:0040:000137:0001:0002:00</t>
  </si>
  <si>
    <t>93-PMA-0187</t>
  </si>
  <si>
    <t>21:0153:000257</t>
  </si>
  <si>
    <t>21:0040:000138</t>
  </si>
  <si>
    <t>21:0040:000138:0001:0002:00</t>
  </si>
  <si>
    <t>93-PMA-0189</t>
  </si>
  <si>
    <t>21:0153:000258</t>
  </si>
  <si>
    <t>21:0040:000139</t>
  </si>
  <si>
    <t>21:0040:000139:0001:0002:00</t>
  </si>
  <si>
    <t>93-PMA-0194-01</t>
  </si>
  <si>
    <t>21:0153:000259</t>
  </si>
  <si>
    <t>21:0040:000140</t>
  </si>
  <si>
    <t>21:0040:000140:0001:0002:00</t>
  </si>
  <si>
    <t>93-PMA-0194-02</t>
  </si>
  <si>
    <t>21:0153:000260</t>
  </si>
  <si>
    <t>21:0040:000140:0002:0002:00</t>
  </si>
  <si>
    <t>93-PMA-0194-03</t>
  </si>
  <si>
    <t>21:0153:000261</t>
  </si>
  <si>
    <t>21:0040:000140:0003:0002:00</t>
  </si>
  <si>
    <t>93-PMA-0195</t>
  </si>
  <si>
    <t>21:0153:000262</t>
  </si>
  <si>
    <t>21:0040:000141</t>
  </si>
  <si>
    <t>21:0040:000141:0001:0002:00</t>
  </si>
  <si>
    <t>93-PMA-0198-01</t>
  </si>
  <si>
    <t>21:0153:000263</t>
  </si>
  <si>
    <t>21:0040:000142</t>
  </si>
  <si>
    <t>21:0040:000142:0001:0002:00</t>
  </si>
  <si>
    <t>93-PMA-0198-02</t>
  </si>
  <si>
    <t>21:0153:000264</t>
  </si>
  <si>
    <t>21:0040:000142:0002:0002:00</t>
  </si>
  <si>
    <t>93-PMA-0199</t>
  </si>
  <si>
    <t>21:0153:000265</t>
  </si>
  <si>
    <t>21:0040:000142:0003:0002:00</t>
  </si>
  <si>
    <t>93-PMA-0201</t>
  </si>
  <si>
    <t>21:0153:000266</t>
  </si>
  <si>
    <t>21:0040:000143</t>
  </si>
  <si>
    <t>21:0040:000143:0001:0002:00</t>
  </si>
  <si>
    <t>93-PMA-0202-01</t>
  </si>
  <si>
    <t>21:0153:000267</t>
  </si>
  <si>
    <t>21:0040:000144</t>
  </si>
  <si>
    <t>21:0040:000144:0001:0002:00</t>
  </si>
  <si>
    <t>93-PMA-0202-02</t>
  </si>
  <si>
    <t>21:0153:000268</t>
  </si>
  <si>
    <t>21:0040:000144:0002:0002:00</t>
  </si>
  <si>
    <t>93-PMA-0204</t>
  </si>
  <si>
    <t>21:0153:000269</t>
  </si>
  <si>
    <t>21:0040:000145</t>
  </si>
  <si>
    <t>21:0040:000145:0001:0002:00</t>
  </si>
  <si>
    <t>93-PMA-0205</t>
  </si>
  <si>
    <t>21:0153:000270</t>
  </si>
  <si>
    <t>21:0040:000146</t>
  </si>
  <si>
    <t>21:0040:000146:0001:0002:00</t>
  </si>
  <si>
    <t>93-PMA-0206</t>
  </si>
  <si>
    <t>21:0153:000271</t>
  </si>
  <si>
    <t>21:0040:000147</t>
  </si>
  <si>
    <t>21:0040:000147:0001:0002:00</t>
  </si>
  <si>
    <t>93-PMA-0207</t>
  </si>
  <si>
    <t>21:0153:000272</t>
  </si>
  <si>
    <t>21:0040:000148</t>
  </si>
  <si>
    <t>21:0040:000148:0001:0002:00</t>
  </si>
  <si>
    <t>93-PMA-0208</t>
  </si>
  <si>
    <t>21:0153:000273</t>
  </si>
  <si>
    <t>21:0040:000149</t>
  </si>
  <si>
    <t>21:0040:000149:0001:0002:00</t>
  </si>
  <si>
    <t>93-PMA-0209</t>
  </si>
  <si>
    <t>21:0153:000274</t>
  </si>
  <si>
    <t>21:0040:000149:0002:0002:00</t>
  </si>
  <si>
    <t>93-PMA-0210-01</t>
  </si>
  <si>
    <t>21:0153:000275</t>
  </si>
  <si>
    <t>21:0040:000150</t>
  </si>
  <si>
    <t>21:0040:000150:0001:0002:00</t>
  </si>
  <si>
    <t>93-PMA-0210-02</t>
  </si>
  <si>
    <t>21:0153:000276</t>
  </si>
  <si>
    <t>21:0040:000150:0002:0002:00</t>
  </si>
  <si>
    <t>93-PMA-0210-03</t>
  </si>
  <si>
    <t>21:0153:000277</t>
  </si>
  <si>
    <t>21:0040:000150:0003:0002:00</t>
  </si>
  <si>
    <t>93-PMA-0210-04</t>
  </si>
  <si>
    <t>21:0153:000278</t>
  </si>
  <si>
    <t>21:0040:000150:0004:0002:00</t>
  </si>
  <si>
    <t>93-PMA-0210-05</t>
  </si>
  <si>
    <t>21:0153:000279</t>
  </si>
  <si>
    <t>21:0040:000150:0005:0002:00</t>
  </si>
  <si>
    <t>93-PMA-0211-01</t>
  </si>
  <si>
    <t>21:0153:000280</t>
  </si>
  <si>
    <t>21:0040:000151</t>
  </si>
  <si>
    <t>21:0040:000151:0001:0002:00</t>
  </si>
  <si>
    <t>93-PMA-0211-02</t>
  </si>
  <si>
    <t>21:0153:000281</t>
  </si>
  <si>
    <t>21:0040:000151:0002:0002:00</t>
  </si>
  <si>
    <t>93-PMA-0213</t>
  </si>
  <si>
    <t>21:0153:000282</t>
  </si>
  <si>
    <t>21:0040:000152</t>
  </si>
  <si>
    <t>21:0040:000152:0001:0002:00</t>
  </si>
  <si>
    <t>93-PMA-0214</t>
  </si>
  <si>
    <t>21:0153:000283</t>
  </si>
  <si>
    <t>21:0040:000152:0002:0002:00</t>
  </si>
  <si>
    <t>93-PMA-0216</t>
  </si>
  <si>
    <t>21:0153:000284</t>
  </si>
  <si>
    <t>21:0040:000153</t>
  </si>
  <si>
    <t>21:0040:000153:0001:0002:00</t>
  </si>
  <si>
    <t>93-PMA-0217</t>
  </si>
  <si>
    <t>21:0153:000285</t>
  </si>
  <si>
    <t>21:0040:000153:0002:0002:00</t>
  </si>
  <si>
    <t>93-PMA-0222</t>
  </si>
  <si>
    <t>21:0153:000286</t>
  </si>
  <si>
    <t>21:0040:000154</t>
  </si>
  <si>
    <t>21:0040:000154:0001:0002:00</t>
  </si>
  <si>
    <t>93-PMA-0223</t>
  </si>
  <si>
    <t>21:0153:000287</t>
  </si>
  <si>
    <t>21:0040:000155</t>
  </si>
  <si>
    <t>21:0040:000155:0001:0002:00</t>
  </si>
  <si>
    <t>93-PMA-0224</t>
  </si>
  <si>
    <t>21:0153:000288</t>
  </si>
  <si>
    <t>21:0040:000155:0002:0002:00</t>
  </si>
  <si>
    <t>93-PMA-0225</t>
  </si>
  <si>
    <t>21:0153:000289</t>
  </si>
  <si>
    <t>21:0040:000156</t>
  </si>
  <si>
    <t>21:0040:000156:0001:0002:00</t>
  </si>
  <si>
    <t>93-PMA-0226-01</t>
  </si>
  <si>
    <t>21:0153:000290</t>
  </si>
  <si>
    <t>21:0040:000157</t>
  </si>
  <si>
    <t>21:0040:000157:0001:0002:00</t>
  </si>
  <si>
    <t>93-PMA-0226-02</t>
  </si>
  <si>
    <t>21:0153:000291</t>
  </si>
  <si>
    <t>21:0040:000157:0002:0002:00</t>
  </si>
  <si>
    <t>93-PMA-0226-03</t>
  </si>
  <si>
    <t>21:0153:000292</t>
  </si>
  <si>
    <t>21:0040:000157:0003:0002:00</t>
  </si>
  <si>
    <t>93-PMA-0227</t>
  </si>
  <si>
    <t>21:0153:000293</t>
  </si>
  <si>
    <t>21:0040:000158</t>
  </si>
  <si>
    <t>21:0040:000158:0001:0002:00</t>
  </si>
  <si>
    <t>93-PMA-0228</t>
  </si>
  <si>
    <t>21:0153:000294</t>
  </si>
  <si>
    <t>21:0040:000159</t>
  </si>
  <si>
    <t>21:0040:000159:0001:0002:00</t>
  </si>
  <si>
    <t>93-PMA-0233</t>
  </si>
  <si>
    <t>21:0153:000295</t>
  </si>
  <si>
    <t>21:0040:000160</t>
  </si>
  <si>
    <t>21:0040:000160:0001:0002:00</t>
  </si>
  <si>
    <t>93-PMA-0237</t>
  </si>
  <si>
    <t>21:0153:000296</t>
  </si>
  <si>
    <t>21:0040:000161</t>
  </si>
  <si>
    <t>21:0040:000161:0001:0002:00</t>
  </si>
  <si>
    <t>93-PMA-0238</t>
  </si>
  <si>
    <t>21:0153:000297</t>
  </si>
  <si>
    <t>21:0040:000162</t>
  </si>
  <si>
    <t>21:0040:000162:0001:0002:00</t>
  </si>
  <si>
    <t>93-PMA-0239</t>
  </si>
  <si>
    <t>21:0153:000298</t>
  </si>
  <si>
    <t>21:0040:000163</t>
  </si>
  <si>
    <t>21:0040:000163:0001:0002:00</t>
  </si>
  <si>
    <t>93-PMA-0240</t>
  </si>
  <si>
    <t>21:0153:000299</t>
  </si>
  <si>
    <t>21:0040:000164</t>
  </si>
  <si>
    <t>21:0040:000164:0001:0002:00</t>
  </si>
  <si>
    <t>93-PMA-0241</t>
  </si>
  <si>
    <t>21:0153:000300</t>
  </si>
  <si>
    <t>21:0040:000165</t>
  </si>
  <si>
    <t>21:0040:000165:0001:0002:00</t>
  </si>
  <si>
    <t>93-PMA-0242</t>
  </si>
  <si>
    <t>21:0153:000301</t>
  </si>
  <si>
    <t>21:0040:000166</t>
  </si>
  <si>
    <t>21:0040:000166:0001:0002:00</t>
  </si>
  <si>
    <t>93-PMA-0243</t>
  </si>
  <si>
    <t>21:0153:000302</t>
  </si>
  <si>
    <t>21:0040:000166:0002:0002:00</t>
  </si>
  <si>
    <t>93-PMA-0245</t>
  </si>
  <si>
    <t>21:0153:000303</t>
  </si>
  <si>
    <t>21:0040:000167</t>
  </si>
  <si>
    <t>21:0040:000167:0001:0002:00</t>
  </si>
  <si>
    <t>93-PMA-0251-01</t>
  </si>
  <si>
    <t>21:0153:000304</t>
  </si>
  <si>
    <t>21:0040:000168</t>
  </si>
  <si>
    <t>21:0040:000168:0001:0002:00</t>
  </si>
  <si>
    <t>93-PMA-0251-02</t>
  </si>
  <si>
    <t>21:0153:000305</t>
  </si>
  <si>
    <t>21:0040:000168:0002:0002:00</t>
  </si>
  <si>
    <t>93-PMA-0252-01</t>
  </si>
  <si>
    <t>21:0153:000306</t>
  </si>
  <si>
    <t>21:0040:000169</t>
  </si>
  <si>
    <t>21:0040:000169:0001:0002:00</t>
  </si>
  <si>
    <t>93-PMA-0252-02</t>
  </si>
  <si>
    <t>21:0153:000307</t>
  </si>
  <si>
    <t>21:0040:000169:0002:0002:00</t>
  </si>
  <si>
    <t>93-PMA-0253-01</t>
  </si>
  <si>
    <t>21:0153:000308</t>
  </si>
  <si>
    <t>21:0040:000170</t>
  </si>
  <si>
    <t>21:0040:000170:0001:0002:00</t>
  </si>
  <si>
    <t>93-PMA-0253-02</t>
  </si>
  <si>
    <t>21:0153:000309</t>
  </si>
  <si>
    <t>21:0040:000170:0002:0002:00</t>
  </si>
  <si>
    <t>93-PMA-0253-03</t>
  </si>
  <si>
    <t>21:0153:000310</t>
  </si>
  <si>
    <t>21:0040:000170:0003:0002:00</t>
  </si>
  <si>
    <t>93-PMA-0255</t>
  </si>
  <si>
    <t>21:0153:000311</t>
  </si>
  <si>
    <t>21:0040:000171</t>
  </si>
  <si>
    <t>21:0040:000171:0001:0002:00</t>
  </si>
  <si>
    <t>93-PMA-0256</t>
  </si>
  <si>
    <t>21:0153:000312</t>
  </si>
  <si>
    <t>21:0040:000172</t>
  </si>
  <si>
    <t>21:0040:000172:0001:0002:00</t>
  </si>
  <si>
    <t>93-PMA-0278-01</t>
  </si>
  <si>
    <t>21:0153:000313</t>
  </si>
  <si>
    <t>21:0040:000173</t>
  </si>
  <si>
    <t>21:0040:000173:0001:0002:00</t>
  </si>
  <si>
    <t>93-PMA-0278-02</t>
  </si>
  <si>
    <t>21:0153:000314</t>
  </si>
  <si>
    <t>21:0040:000173:0002:0002:00</t>
  </si>
  <si>
    <t>93-PMA-0278-03</t>
  </si>
  <si>
    <t>21:0153:000315</t>
  </si>
  <si>
    <t>21:0040:000173:0003:0002:00</t>
  </si>
  <si>
    <t>93-PMA-0282</t>
  </si>
  <si>
    <t>21:0153:000316</t>
  </si>
  <si>
    <t>21:0040:000174</t>
  </si>
  <si>
    <t>21:0040:000174:0001:0002:00</t>
  </si>
  <si>
    <t>93-PMA-0283</t>
  </si>
  <si>
    <t>21:0153:000317</t>
  </si>
  <si>
    <t>21:0040:000174:0002:0002:00</t>
  </si>
  <si>
    <t>93-PMA-0284</t>
  </si>
  <si>
    <t>21:0153:000318</t>
  </si>
  <si>
    <t>21:0040:000175</t>
  </si>
  <si>
    <t>21:0040:000175:0001:0002:00</t>
  </si>
  <si>
    <t>93-PMA-0285</t>
  </si>
  <si>
    <t>21:0153:000319</t>
  </si>
  <si>
    <t>21:0040:000176</t>
  </si>
  <si>
    <t>21:0040:000176:0001:0002:00</t>
  </si>
  <si>
    <t>93-PMA-0286</t>
  </si>
  <si>
    <t>21:0153:000320</t>
  </si>
  <si>
    <t>21:0040:000176:0002:0002:00</t>
  </si>
  <si>
    <t>93-PMA-0287-01</t>
  </si>
  <si>
    <t>21:0153:000321</t>
  </si>
  <si>
    <t>21:0040:000176:0004:0002:00</t>
  </si>
  <si>
    <t>93-PMA-0288</t>
  </si>
  <si>
    <t>21:0153:000322</t>
  </si>
  <si>
    <t>21:0040:000176:0005:0002:00</t>
  </si>
  <si>
    <t>93-PMA-0289</t>
  </si>
  <si>
    <t>21:0153:000323</t>
  </si>
  <si>
    <t>21:0040:000176:0006:0002:00</t>
  </si>
  <si>
    <t>93-PMA-0290-01</t>
  </si>
  <si>
    <t>21:0153:000324</t>
  </si>
  <si>
    <t>21:0040:000177</t>
  </si>
  <si>
    <t>21:0040:000177:0001:0002:00</t>
  </si>
  <si>
    <t>93-PMA-0290-02</t>
  </si>
  <si>
    <t>21:0153:000325</t>
  </si>
  <si>
    <t>21:0040:000177:0002:0002:00</t>
  </si>
  <si>
    <t>93-PMA-0291</t>
  </si>
  <si>
    <t>21:0153:000326</t>
  </si>
  <si>
    <t>21:0040:000177:0003:0002:00</t>
  </si>
  <si>
    <t>93-PMA-0292</t>
  </si>
  <si>
    <t>21:0153:000327</t>
  </si>
  <si>
    <t>21:0040:000178</t>
  </si>
  <si>
    <t>21:0040:000178:0001:0002:00</t>
  </si>
  <si>
    <t>93-PMA-0294</t>
  </si>
  <si>
    <t>21:0153:000328</t>
  </si>
  <si>
    <t>21:0040:000179</t>
  </si>
  <si>
    <t>21:0040:000179:0001:0002:00</t>
  </si>
  <si>
    <t>93-PMA-0295</t>
  </si>
  <si>
    <t>21:0153:000329</t>
  </si>
  <si>
    <t>21:0040:000180</t>
  </si>
  <si>
    <t>21:0040:000180:0001:0002:00</t>
  </si>
  <si>
    <t>93-PMA-0296</t>
  </si>
  <si>
    <t>21:0153:000330</t>
  </si>
  <si>
    <t>21:0040:000181</t>
  </si>
  <si>
    <t>21:0040:000181:0001:0002:00</t>
  </si>
  <si>
    <t>93-PMA-0504-01</t>
  </si>
  <si>
    <t>21:0153:000331</t>
  </si>
  <si>
    <t>21:0040:000182</t>
  </si>
  <si>
    <t>21:0040:000182:0001:0002:00</t>
  </si>
  <si>
    <t>93-PMA-0504-02</t>
  </si>
  <si>
    <t>21:0153:000332</t>
  </si>
  <si>
    <t>21:0040:000182:0002:0002:00</t>
  </si>
  <si>
    <t>93-PMA-0504-03</t>
  </si>
  <si>
    <t>21:0153:000333</t>
  </si>
  <si>
    <t>21:0040:000182:0003:0002:00</t>
  </si>
  <si>
    <t>93-PMA-0504-04</t>
  </si>
  <si>
    <t>21:0153:000334</t>
  </si>
  <si>
    <t>21:0040:000182:0004:0002:00</t>
  </si>
  <si>
    <t>93-PMA-0504-05</t>
  </si>
  <si>
    <t>21:0153:000335</t>
  </si>
  <si>
    <t>21:0040:000182:0005:0002:00</t>
  </si>
  <si>
    <t>93-PMA-0505-05</t>
  </si>
  <si>
    <t>21:0153:000336</t>
  </si>
  <si>
    <t>21:0040:000182:0006:0002:00</t>
  </si>
  <si>
    <t>93-PMA-0505-06</t>
  </si>
  <si>
    <t>21:0153:000337</t>
  </si>
  <si>
    <t>21:0040:000182:0007:0002:00</t>
  </si>
  <si>
    <t>93-PMA-0505-07</t>
  </si>
  <si>
    <t>21:0153:000338</t>
  </si>
  <si>
    <t>21:0040:000182:0008:0002:00</t>
  </si>
  <si>
    <t>93-PMA-0505-08</t>
  </si>
  <si>
    <t>21:0153:000339</t>
  </si>
  <si>
    <t>21:0040:000182:0009:0002:00</t>
  </si>
  <si>
    <t>93-PMA-0505-09</t>
  </si>
  <si>
    <t>21:0153:000340</t>
  </si>
  <si>
    <t>21:0040:000182:0010:0002:00</t>
  </si>
  <si>
    <t>93-PMA-0505-10</t>
  </si>
  <si>
    <t>21:0153:000341</t>
  </si>
  <si>
    <t>21:0040:000182:0011:0002:00</t>
  </si>
  <si>
    <t>93-PMA-0507-01</t>
  </si>
  <si>
    <t>21:0153:000342</t>
  </si>
  <si>
    <t>21:0040:000183</t>
  </si>
  <si>
    <t>21:0040:000183:0001:0002:00</t>
  </si>
  <si>
    <t>93-PMA-0507-02</t>
  </si>
  <si>
    <t>21:0153:000343</t>
  </si>
  <si>
    <t>21:0040:000183:0002:0002:00</t>
  </si>
  <si>
    <t>93-PMA-0507-03</t>
  </si>
  <si>
    <t>21:0153:000344</t>
  </si>
  <si>
    <t>21:0040:000183:0003:0002:00</t>
  </si>
  <si>
    <t>93-PMA-0508-01</t>
  </si>
  <si>
    <t>21:0153:000345</t>
  </si>
  <si>
    <t>21:0040:000184</t>
  </si>
  <si>
    <t>21:0040:000184:0002:0002:00</t>
  </si>
  <si>
    <t>93-PMA-0509-01</t>
  </si>
  <si>
    <t>21:0153:000346</t>
  </si>
  <si>
    <t>21:0040:000185</t>
  </si>
  <si>
    <t>21:0040:000185:0002:0002:00</t>
  </si>
  <si>
    <t>93-PMA-0510-01</t>
  </si>
  <si>
    <t>21:0153:000347</t>
  </si>
  <si>
    <t>21:0040:000186</t>
  </si>
  <si>
    <t>21:0040:000186:0002:0002:00</t>
  </si>
  <si>
    <t>93-PMA-0511-01</t>
  </si>
  <si>
    <t>21:0153:000348</t>
  </si>
  <si>
    <t>21:0040:000187</t>
  </si>
  <si>
    <t>21:0040:000187:0001:0002:00</t>
  </si>
  <si>
    <t>93-PMA-0511-02</t>
  </si>
  <si>
    <t>21:0153:000349</t>
  </si>
  <si>
    <t>21:0040:000187:0002:0002:00</t>
  </si>
  <si>
    <t>93-PMA-0512-01</t>
  </si>
  <si>
    <t>21:0153:000350</t>
  </si>
  <si>
    <t>21:0040:000188</t>
  </si>
  <si>
    <t>21:0040:000188:0001:0002:00</t>
  </si>
  <si>
    <t>93-PMA-0512-02</t>
  </si>
  <si>
    <t>21:0153:000351</t>
  </si>
  <si>
    <t>21:0040:000188:0002:0002:00</t>
  </si>
  <si>
    <t>93-PMA-0513-01</t>
  </si>
  <si>
    <t>21:0153:000352</t>
  </si>
  <si>
    <t>21:0040:000189</t>
  </si>
  <si>
    <t>21:0040:000189:0002:0002:00</t>
  </si>
  <si>
    <t>93-PMA-0515-01</t>
  </si>
  <si>
    <t>21:0153:000353</t>
  </si>
  <si>
    <t>21:0040:000190</t>
  </si>
  <si>
    <t>21:0040:000190:0002:0002:00</t>
  </si>
  <si>
    <t>93-PMA-0516-01</t>
  </si>
  <si>
    <t>21:0153:000354</t>
  </si>
  <si>
    <t>21:0040:000191</t>
  </si>
  <si>
    <t>21:0040:000191:0002:0002:00</t>
  </si>
  <si>
    <t>93-PMA-0518-01</t>
  </si>
  <si>
    <t>21:0153:000355</t>
  </si>
  <si>
    <t>21:0040:000192</t>
  </si>
  <si>
    <t>21:0040:000192:0002:0002:00</t>
  </si>
  <si>
    <t>93-PMA-0519-01</t>
  </si>
  <si>
    <t>21:0153:000356</t>
  </si>
  <si>
    <t>21:0040:000193</t>
  </si>
  <si>
    <t>21:0040:000193:0002:0002:00</t>
  </si>
  <si>
    <t>93-PMA-0520-01</t>
  </si>
  <si>
    <t>21:0153:000357</t>
  </si>
  <si>
    <t>21:0040:000194</t>
  </si>
  <si>
    <t>21:0040:000194:0001:0002:00</t>
  </si>
  <si>
    <t>93-PMA-0520-02</t>
  </si>
  <si>
    <t>21:0153:000358</t>
  </si>
  <si>
    <t>21:0040:000194:0002:0002:00</t>
  </si>
  <si>
    <t>93-PMA-0520-03</t>
  </si>
  <si>
    <t>21:0153:000359</t>
  </si>
  <si>
    <t>21:0040:000194:0003:0002:00</t>
  </si>
  <si>
    <t>93-PMA-0521-01</t>
  </si>
  <si>
    <t>21:0153:000360</t>
  </si>
  <si>
    <t>21:0040:000195</t>
  </si>
  <si>
    <t>21:0040:000195:0001:0002:00</t>
  </si>
  <si>
    <t>93-PMA-0521-02</t>
  </si>
  <si>
    <t>21:0153:000361</t>
  </si>
  <si>
    <t>21:0040:000195:0002:0002:00</t>
  </si>
  <si>
    <t>93-PMA-0521-03</t>
  </si>
  <si>
    <t>21:0153:000362</t>
  </si>
  <si>
    <t>21:0040:000195:0003:0002:00</t>
  </si>
  <si>
    <t>93-PMA-0523-01</t>
  </si>
  <si>
    <t>21:0153:000363</t>
  </si>
  <si>
    <t>21:0040:000196</t>
  </si>
  <si>
    <t>21:0040:000196:0001:0002:00</t>
  </si>
  <si>
    <t>93-PMA-0523-02</t>
  </si>
  <si>
    <t>21:0153:000364</t>
  </si>
  <si>
    <t>21:0040:000196:0002:0002:00</t>
  </si>
  <si>
    <t>93-PMA-0523-03</t>
  </si>
  <si>
    <t>21:0153:000365</t>
  </si>
  <si>
    <t>21:0040:000196:0003:0002:00</t>
  </si>
  <si>
    <t>93-PMA-0523-04</t>
  </si>
  <si>
    <t>21:0153:000366</t>
  </si>
  <si>
    <t>21:0040:000196:0004:0002:00</t>
  </si>
  <si>
    <t>93-PMA-0524-01</t>
  </si>
  <si>
    <t>21:0153:000367</t>
  </si>
  <si>
    <t>21:0040:000197</t>
  </si>
  <si>
    <t>21:0040:000197:0002:0002:00</t>
  </si>
  <si>
    <t>93-PMA-0525-01</t>
  </si>
  <si>
    <t>21:0153:000368</t>
  </si>
  <si>
    <t>21:0040:000198</t>
  </si>
  <si>
    <t>21:0040:000198:0001:0002:00</t>
  </si>
  <si>
    <t>93-PMA-0525-02</t>
  </si>
  <si>
    <t>21:0153:000369</t>
  </si>
  <si>
    <t>21:0040:000198:0002:0002:00</t>
  </si>
  <si>
    <t>93-PMA-0525-03</t>
  </si>
  <si>
    <t>21:0153:000370</t>
  </si>
  <si>
    <t>21:0040:000198:0003:0002:00</t>
  </si>
  <si>
    <t>93-PMA-0526</t>
  </si>
  <si>
    <t>21:0153:000371</t>
  </si>
  <si>
    <t>21:0040:000199</t>
  </si>
  <si>
    <t>21:0040:000199:0001:0002:00</t>
  </si>
  <si>
    <t>93-PMA-0528</t>
  </si>
  <si>
    <t>21:0153:000372</t>
  </si>
  <si>
    <t>21:0040:000200</t>
  </si>
  <si>
    <t>21:0040:000200:0001:0002:00</t>
  </si>
  <si>
    <t>93-PMA-0530-01</t>
  </si>
  <si>
    <t>21:0153:000373</t>
  </si>
  <si>
    <t>21:0040:000201</t>
  </si>
  <si>
    <t>21:0040:000201:0001:0002:00</t>
  </si>
  <si>
    <t>93-PMA-0530-02</t>
  </si>
  <si>
    <t>21:0153:000374</t>
  </si>
  <si>
    <t>21:0040:000201:0002:0002:00</t>
  </si>
  <si>
    <t>93-PMA-0531-01</t>
  </si>
  <si>
    <t>21:0153:000375</t>
  </si>
  <si>
    <t>21:0040:000202</t>
  </si>
  <si>
    <t>21:0040:000202:0001:0002:00</t>
  </si>
  <si>
    <t>93-PMA-0531-02</t>
  </si>
  <si>
    <t>21:0153:000376</t>
  </si>
  <si>
    <t>21:0040:000202:0002:0002:00</t>
  </si>
  <si>
    <t>93-PMA-0532</t>
  </si>
  <si>
    <t>21:0153:000377</t>
  </si>
  <si>
    <t>21:0040:000203</t>
  </si>
  <si>
    <t>21:0040:000203:0001:0002:00</t>
  </si>
  <si>
    <t>93-PMA-0534</t>
  </si>
  <si>
    <t>21:0153:000378</t>
  </si>
  <si>
    <t>21:0040:000204</t>
  </si>
  <si>
    <t>21:0040:000204:0001:0002:00</t>
  </si>
  <si>
    <t>93-PMA-0535</t>
  </si>
  <si>
    <t>21:0153:000379</t>
  </si>
  <si>
    <t>21:0040:000205</t>
  </si>
  <si>
    <t>21:0040:000205:0001:0002:00</t>
  </si>
  <si>
    <t>93-PMA-0536</t>
  </si>
  <si>
    <t>21:0153:000380</t>
  </si>
  <si>
    <t>21:0040:000206</t>
  </si>
  <si>
    <t>21:0040:000206:0001:0002:00</t>
  </si>
  <si>
    <t>93-PMA-0537</t>
  </si>
  <si>
    <t>21:0153:000381</t>
  </si>
  <si>
    <t>21:0040:000206:0002:0002:00</t>
  </si>
  <si>
    <t>93-PMA-0540</t>
  </si>
  <si>
    <t>21:0153:000382</t>
  </si>
  <si>
    <t>21:0040:000207</t>
  </si>
  <si>
    <t>21:0040:000207:0001:0002:00</t>
  </si>
  <si>
    <t>93-PMA-0541</t>
  </si>
  <si>
    <t>21:0153:000383</t>
  </si>
  <si>
    <t>21:0040:000207:0002:0002:00</t>
  </si>
  <si>
    <t>93-PMA-0543</t>
  </si>
  <si>
    <t>21:0153:000384</t>
  </si>
  <si>
    <t>21:0040:000208</t>
  </si>
  <si>
    <t>21:0040:000208:0001:0002:00</t>
  </si>
  <si>
    <t>93-PMA-0544</t>
  </si>
  <si>
    <t>21:0153:000385</t>
  </si>
  <si>
    <t>21:0040:000208:0002:0002:00</t>
  </si>
  <si>
    <t>93-PMA-0548</t>
  </si>
  <si>
    <t>21:0153:000386</t>
  </si>
  <si>
    <t>21:0040:000209</t>
  </si>
  <si>
    <t>21:0040:000209:0001:0002:00</t>
  </si>
  <si>
    <t>93-PMA-0549</t>
  </si>
  <si>
    <t>21:0153:000387</t>
  </si>
  <si>
    <t>21:0040:000209:0002:0002:00</t>
  </si>
  <si>
    <t>93-PMA-0555</t>
  </si>
  <si>
    <t>21:0153:000388</t>
  </si>
  <si>
    <t>21:0040:000210</t>
  </si>
  <si>
    <t>21:0040:000210:0001:0002:00</t>
  </si>
  <si>
    <t>93-PMA-0556</t>
  </si>
  <si>
    <t>21:0153:000389</t>
  </si>
  <si>
    <t>21:0040:000210:0002:0002:00</t>
  </si>
  <si>
    <t>93-PMA-0557</t>
  </si>
  <si>
    <t>21:0153:000390</t>
  </si>
  <si>
    <t>21:0040:000211</t>
  </si>
  <si>
    <t>21:0040:000211:0001:0002:00</t>
  </si>
  <si>
    <t>93-PMA-0562</t>
  </si>
  <si>
    <t>21:0153:000391</t>
  </si>
  <si>
    <t>21:0040:000212</t>
  </si>
  <si>
    <t>21:0040:000212:0001:0002:00</t>
  </si>
  <si>
    <t>93-PMA-0564</t>
  </si>
  <si>
    <t>21:0153:000392</t>
  </si>
  <si>
    <t>21:0040:000213</t>
  </si>
  <si>
    <t>21:0040:000213:0001:0002:00</t>
  </si>
  <si>
    <t>93-PMA-0567</t>
  </si>
  <si>
    <t>21:0153:000393</t>
  </si>
  <si>
    <t>21:0040:000214</t>
  </si>
  <si>
    <t>21:0040:000214:0001:0002:00</t>
  </si>
  <si>
    <t>93-PMA-0569</t>
  </si>
  <si>
    <t>21:0153:000394</t>
  </si>
  <si>
    <t>21:0040:000215</t>
  </si>
  <si>
    <t>21:0040:000215:0001:0002:00</t>
  </si>
  <si>
    <t>93-PMA-0570</t>
  </si>
  <si>
    <t>21:0153:000395</t>
  </si>
  <si>
    <t>21:0040:000216</t>
  </si>
  <si>
    <t>21:0040:000216:0001:0002:00</t>
  </si>
  <si>
    <t>93-PMA-0572</t>
  </si>
  <si>
    <t>21:0153:000396</t>
  </si>
  <si>
    <t>21:0040:000217</t>
  </si>
  <si>
    <t>21:0040:000217:0001:0002:00</t>
  </si>
  <si>
    <t>93-PMA-0573</t>
  </si>
  <si>
    <t>21:0153:000397</t>
  </si>
  <si>
    <t>21:0040:000217:0002:0002:00</t>
  </si>
  <si>
    <t>93-PMA-0576-03</t>
  </si>
  <si>
    <t>21:0153:000398</t>
  </si>
  <si>
    <t>21:0040:000218</t>
  </si>
  <si>
    <t>21:0040:000218:0001:0002:00</t>
  </si>
  <si>
    <t>93-PMA-0578</t>
  </si>
  <si>
    <t>21:0153:000399</t>
  </si>
  <si>
    <t>21:0040:000219</t>
  </si>
  <si>
    <t>21:0040:000219:0001:0002:00</t>
  </si>
  <si>
    <t>93-PMA-0580</t>
  </si>
  <si>
    <t>21:0153:000400</t>
  </si>
  <si>
    <t>21:0040:000220</t>
  </si>
  <si>
    <t>21:0040:000220:0001:0002:00</t>
  </si>
  <si>
    <t>93-PMA-0583</t>
  </si>
  <si>
    <t>21:0153:000401</t>
  </si>
  <si>
    <t>21:0040:000221</t>
  </si>
  <si>
    <t>21:0040:000221:0001:0002:00</t>
  </si>
  <si>
    <t>93-PMA-0584</t>
  </si>
  <si>
    <t>21:0153:000402</t>
  </si>
  <si>
    <t>21:0040:000222</t>
  </si>
  <si>
    <t>21:0040:000222:0001:0002:00</t>
  </si>
  <si>
    <t>93-PMA-0586</t>
  </si>
  <si>
    <t>21:0153:000403</t>
  </si>
  <si>
    <t>21:0040:000223</t>
  </si>
  <si>
    <t>21:0040:000223:0001:0002:00</t>
  </si>
  <si>
    <t>93-PMA-0587</t>
  </si>
  <si>
    <t>21:0153:000404</t>
  </si>
  <si>
    <t>21:0040:000224</t>
  </si>
  <si>
    <t>21:0040:000224:0001:0002:00</t>
  </si>
  <si>
    <t>93-PMA-0590-01</t>
  </si>
  <si>
    <t>21:0153:000405</t>
  </si>
  <si>
    <t>21:0040:000225</t>
  </si>
  <si>
    <t>21:0040:000225:0001:0002:00</t>
  </si>
  <si>
    <t>93-PMA-0590-02</t>
  </si>
  <si>
    <t>21:0153:000406</t>
  </si>
  <si>
    <t>21:0040:000225:0002:0002:00</t>
  </si>
  <si>
    <t>93-PMA-0592</t>
  </si>
  <si>
    <t>21:0153:000407</t>
  </si>
  <si>
    <t>21:0040:000226</t>
  </si>
  <si>
    <t>21:0040:000226:0001:0002:00</t>
  </si>
  <si>
    <t>93-PMA-0593</t>
  </si>
  <si>
    <t>21:0153:000408</t>
  </si>
  <si>
    <t>21:0040:000227</t>
  </si>
  <si>
    <t>21:0040:000227:0001:0002:00</t>
  </si>
  <si>
    <t>93-PMA-0595</t>
  </si>
  <si>
    <t>21:0153:000409</t>
  </si>
  <si>
    <t>21:0040:000228</t>
  </si>
  <si>
    <t>21:0040:000228:0001:0002:00</t>
  </si>
  <si>
    <t>93-PMA-0597</t>
  </si>
  <si>
    <t>21:0153:000410</t>
  </si>
  <si>
    <t>21:0040:000229</t>
  </si>
  <si>
    <t>21:0040:000229:0001:0002:00</t>
  </si>
  <si>
    <t>93-PMA-0599</t>
  </si>
  <si>
    <t>21:0153:000411</t>
  </si>
  <si>
    <t>21:0040:000230</t>
  </si>
  <si>
    <t>21:0040:000230:0001:0002:00</t>
  </si>
  <si>
    <t>93-PMA-0601</t>
  </si>
  <si>
    <t>21:0153:000412</t>
  </si>
  <si>
    <t>21:0040:000231</t>
  </si>
  <si>
    <t>21:0040:000231:0001:0002:00</t>
  </si>
  <si>
    <t>93-PMA-0603</t>
  </si>
  <si>
    <t>21:0153:000413</t>
  </si>
  <si>
    <t>21:0040:000232</t>
  </si>
  <si>
    <t>21:0040:000232:0001:0002:00</t>
  </si>
  <si>
    <t>93-PMA-0604</t>
  </si>
  <si>
    <t>21:0153:000414</t>
  </si>
  <si>
    <t>21:0040:000233</t>
  </si>
  <si>
    <t>21:0040:000233:0001:0002:00</t>
  </si>
  <si>
    <t>93-PMA-0605</t>
  </si>
  <si>
    <t>21:0153:000415</t>
  </si>
  <si>
    <t>21:0040:000233:0002:0002:00</t>
  </si>
  <si>
    <t>93-PMA-0607</t>
  </si>
  <si>
    <t>21:0153:000416</t>
  </si>
  <si>
    <t>21:0040:000234</t>
  </si>
  <si>
    <t>21:0040:000234:0001:0002:00</t>
  </si>
  <si>
    <t>93-PMA-0611</t>
  </si>
  <si>
    <t>21:0153:000417</t>
  </si>
  <si>
    <t>21:0040:000235</t>
  </si>
  <si>
    <t>21:0040:000235:0001:0002:00</t>
  </si>
  <si>
    <t>93-PMA-0614</t>
  </si>
  <si>
    <t>21:0153:000418</t>
  </si>
  <si>
    <t>21:0040:000236</t>
  </si>
  <si>
    <t>21:0040:000236:0001:0002:00</t>
  </si>
  <si>
    <t>93-PMA-0615</t>
  </si>
  <si>
    <t>21:0153:000419</t>
  </si>
  <si>
    <t>21:0040:000237</t>
  </si>
  <si>
    <t>21:0040:000237:0001:0002:00</t>
  </si>
  <si>
    <t>93-PMA-0617</t>
  </si>
  <si>
    <t>21:0153:000420</t>
  </si>
  <si>
    <t>21:0040:000238</t>
  </si>
  <si>
    <t>21:0040:000238:0001:0002:00</t>
  </si>
  <si>
    <t>93-PMA-0619</t>
  </si>
  <si>
    <t>21:0153:000421</t>
  </si>
  <si>
    <t>21:0040:000239</t>
  </si>
  <si>
    <t>21:0040:000239:0001:0002:00</t>
  </si>
  <si>
    <t>93-PMA-0621</t>
  </si>
  <si>
    <t>21:0153:000422</t>
  </si>
  <si>
    <t>21:0040:000240</t>
  </si>
  <si>
    <t>21:0040:000240:0001:0002:00</t>
  </si>
  <si>
    <t>93-PMA-0622</t>
  </si>
  <si>
    <t>21:0153:000423</t>
  </si>
  <si>
    <t>21:0040:000241</t>
  </si>
  <si>
    <t>21:0040:000241:0001:0002:00</t>
  </si>
  <si>
    <t>93-PMA-0623</t>
  </si>
  <si>
    <t>21:0153:000424</t>
  </si>
  <si>
    <t>21:0040:000242</t>
  </si>
  <si>
    <t>21:0040:000242:0001:0002:00</t>
  </si>
  <si>
    <t>93-PMA-0624</t>
  </si>
  <si>
    <t>21:0153:000425</t>
  </si>
  <si>
    <t>21:0040:000243</t>
  </si>
  <si>
    <t>21:0040:000243:0001:0002:00</t>
  </si>
  <si>
    <t>93-PMA-0626</t>
  </si>
  <si>
    <t>21:0153:000426</t>
  </si>
  <si>
    <t>21:0040:000244</t>
  </si>
  <si>
    <t>21:0040:000244:0001:0002:00</t>
  </si>
  <si>
    <t>93-PMA-0627</t>
  </si>
  <si>
    <t>21:0153:000427</t>
  </si>
  <si>
    <t>21:0040:000245</t>
  </si>
  <si>
    <t>21:0040:000245:0001:0002:00</t>
  </si>
  <si>
    <t>93-PMA-0628-01</t>
  </si>
  <si>
    <t>21:0153:000428</t>
  </si>
  <si>
    <t>21:0040:000246</t>
  </si>
  <si>
    <t>21:0040:000246:0001:0002:00</t>
  </si>
  <si>
    <t>93-PMA-0628-02</t>
  </si>
  <si>
    <t>21:0153:000429</t>
  </si>
  <si>
    <t>21:0040:000246:0002:0002:00</t>
  </si>
  <si>
    <t>93-PMA-0631</t>
  </si>
  <si>
    <t>21:0153:000430</t>
  </si>
  <si>
    <t>21:0040:000247</t>
  </si>
  <si>
    <t>21:0040:000247:0001:0002:00</t>
  </si>
  <si>
    <t>93-PMA-0632</t>
  </si>
  <si>
    <t>21:0153:000431</t>
  </si>
  <si>
    <t>21:0040:000247:0002:0002:00</t>
  </si>
  <si>
    <t>93-PMA-0633</t>
  </si>
  <si>
    <t>21:0153:000432</t>
  </si>
  <si>
    <t>21:0040:000248</t>
  </si>
  <si>
    <t>21:0040:000248:0001:0002:00</t>
  </si>
  <si>
    <t>93-PMA-0635</t>
  </si>
  <si>
    <t>21:0153:000433</t>
  </si>
  <si>
    <t>21:0040:000249</t>
  </si>
  <si>
    <t>21:0040:000249:0001:0002:00</t>
  </si>
  <si>
    <t>93-PMA-0638</t>
  </si>
  <si>
    <t>21:0153:000434</t>
  </si>
  <si>
    <t>21:0040:000250</t>
  </si>
  <si>
    <t>21:0040:000250:0001:0002:00</t>
  </si>
  <si>
    <t>93-PMA-0643</t>
  </si>
  <si>
    <t>21:0153:000435</t>
  </si>
  <si>
    <t>21:0040:000251</t>
  </si>
  <si>
    <t>21:0040:000251:0001:0002:00</t>
  </si>
  <si>
    <t>93-PMA-0644-01</t>
  </si>
  <si>
    <t>21:0153:000436</t>
  </si>
  <si>
    <t>21:0040:000252</t>
  </si>
  <si>
    <t>21:0040:000252:0001:0002:00</t>
  </si>
  <si>
    <t>93-PMA-0644-02</t>
  </si>
  <si>
    <t>21:0153:000437</t>
  </si>
  <si>
    <t>21:0040:000252:0002:0002:00</t>
  </si>
  <si>
    <t>93-PMA-0645</t>
  </si>
  <si>
    <t>21:0153:000438</t>
  </si>
  <si>
    <t>21:0040:000253</t>
  </si>
  <si>
    <t>21:0040:000253:0001:0002:00</t>
  </si>
  <si>
    <t>93-PMA-0646</t>
  </si>
  <si>
    <t>21:0153:000439</t>
  </si>
  <si>
    <t>21:0040:000254</t>
  </si>
  <si>
    <t>21:0040:000254:0001:0002:00</t>
  </si>
  <si>
    <t>93-PMA-0647</t>
  </si>
  <si>
    <t>21:0153:000440</t>
  </si>
  <si>
    <t>21:0040:000255</t>
  </si>
  <si>
    <t>21:0040:000255:0001:0002:00</t>
  </si>
  <si>
    <t>93-PMA-0650</t>
  </si>
  <si>
    <t>21:0153:000441</t>
  </si>
  <si>
    <t>21:0040:000256</t>
  </si>
  <si>
    <t>21:0040:000256:0001:0002:00</t>
  </si>
  <si>
    <t>93-PMA-0651</t>
  </si>
  <si>
    <t>21:0153:000442</t>
  </si>
  <si>
    <t>21:0040:000257</t>
  </si>
  <si>
    <t>21:0040:000257:0001:0002:00</t>
  </si>
  <si>
    <t>93-PMA-0652</t>
  </si>
  <si>
    <t>21:0153:000443</t>
  </si>
  <si>
    <t>21:0040:000258</t>
  </si>
  <si>
    <t>21:0040:000258:0001:0002:00</t>
  </si>
  <si>
    <t>93-PMA-0653</t>
  </si>
  <si>
    <t>21:0153:000444</t>
  </si>
  <si>
    <t>21:0040:000259</t>
  </si>
  <si>
    <t>21:0040:000259:0001:0002:00</t>
  </si>
  <si>
    <t>93-PMA-0654</t>
  </si>
  <si>
    <t>21:0153:000445</t>
  </si>
  <si>
    <t>21:0040:000260</t>
  </si>
  <si>
    <t>21:0040:000260:0001:0002:00</t>
  </si>
  <si>
    <t>93-PMA-0655-01</t>
  </si>
  <si>
    <t>21:0153:000446</t>
  </si>
  <si>
    <t>21:0040:000261</t>
  </si>
  <si>
    <t>21:0040:000261:0001:0002:00</t>
  </si>
  <si>
    <t>93-PMA-0655-02</t>
  </si>
  <si>
    <t>21:0153:000447</t>
  </si>
  <si>
    <t>21:0040:000261:0002:0002:00</t>
  </si>
  <si>
    <t>93-PMA-0656</t>
  </si>
  <si>
    <t>21:0153:000448</t>
  </si>
  <si>
    <t>21:0040:000262</t>
  </si>
  <si>
    <t>21:0040:000262:0001:0002:00</t>
  </si>
  <si>
    <t>93-PMA-0657</t>
  </si>
  <si>
    <t>21:0153:000449</t>
  </si>
  <si>
    <t>21:0040:000263</t>
  </si>
  <si>
    <t>21:0040:000263:0001:0002:00</t>
  </si>
  <si>
    <t>93-PMA-0658</t>
  </si>
  <si>
    <t>21:0153:000450</t>
  </si>
  <si>
    <t>21:0040:000264</t>
  </si>
  <si>
    <t>21:0040:000264:0001:0002:00</t>
  </si>
  <si>
    <t>93-PMA-0659</t>
  </si>
  <si>
    <t>21:0153:000451</t>
  </si>
  <si>
    <t>21:0040:000265</t>
  </si>
  <si>
    <t>21:0040:000265:0001:0002:00</t>
  </si>
  <si>
    <t>93-PMA-0660</t>
  </si>
  <si>
    <t>21:0153:000452</t>
  </si>
  <si>
    <t>21:0040:000266</t>
  </si>
  <si>
    <t>21:0040:000266:0001:0002:00</t>
  </si>
  <si>
    <t>93-PMA-0661</t>
  </si>
  <si>
    <t>21:0153:000453</t>
  </si>
  <si>
    <t>21:0040:000267</t>
  </si>
  <si>
    <t>21:0040:000267:0001:0002:00</t>
  </si>
  <si>
    <t>93-PMA-0662</t>
  </si>
  <si>
    <t>21:0153:000454</t>
  </si>
  <si>
    <t>21:0040:000268</t>
  </si>
  <si>
    <t>21:0040:000268:0001:0002:00</t>
  </si>
  <si>
    <t>93-PMA-0663</t>
  </si>
  <si>
    <t>21:0153:000455</t>
  </si>
  <si>
    <t>21:0040:000269</t>
  </si>
  <si>
    <t>21:0040:000269:0001:0002:00</t>
  </si>
  <si>
    <t>93-PMA-0664-01</t>
  </si>
  <si>
    <t>21:0153:000456</t>
  </si>
  <si>
    <t>21:0040:000270</t>
  </si>
  <si>
    <t>21:0040:000270:0001:0002:00</t>
  </si>
  <si>
    <t>93-PMA-0664-02</t>
  </si>
  <si>
    <t>21:0153:000457</t>
  </si>
  <si>
    <t>21:0040:000270:0002:0002:00</t>
  </si>
  <si>
    <t>93-PMA-0666</t>
  </si>
  <si>
    <t>21:0153:000458</t>
  </si>
  <si>
    <t>21:0040:000271</t>
  </si>
  <si>
    <t>21:0040:000271:0001:0002:00</t>
  </si>
  <si>
    <t>93-PMA-0667</t>
  </si>
  <si>
    <t>21:0153:000459</t>
  </si>
  <si>
    <t>21:0040:000272</t>
  </si>
  <si>
    <t>21:0040:000272:0001:0002:00</t>
  </si>
  <si>
    <t>93-PMA-0668</t>
  </si>
  <si>
    <t>21:0153:000460</t>
  </si>
  <si>
    <t>21:0040:000273</t>
  </si>
  <si>
    <t>21:0040:000273:0001:0002:00</t>
  </si>
  <si>
    <t>93-PMA-0669</t>
  </si>
  <si>
    <t>21:0153:000461</t>
  </si>
  <si>
    <t>21:0040:000274</t>
  </si>
  <si>
    <t>21:0040:000274:0001:0002:00</t>
  </si>
  <si>
    <t>93-PMA-0670-01</t>
  </si>
  <si>
    <t>21:0153:000462</t>
  </si>
  <si>
    <t>21:0040:000275</t>
  </si>
  <si>
    <t>21:0040:000275:0001:0002:00</t>
  </si>
  <si>
    <t>93-PMA-0670-02</t>
  </si>
  <si>
    <t>21:0153:000463</t>
  </si>
  <si>
    <t>21:0040:000275:0002:0002:00</t>
  </si>
  <si>
    <t>93-PMA-0673</t>
  </si>
  <si>
    <t>21:0153:000464</t>
  </si>
  <si>
    <t>21:0040:000276</t>
  </si>
  <si>
    <t>21:0040:000276:0001:0002:00</t>
  </si>
  <si>
    <t>93-PMA-0676</t>
  </si>
  <si>
    <t>21:0153:000465</t>
  </si>
  <si>
    <t>21:0040:000277</t>
  </si>
  <si>
    <t>21:0040:000277:0001:0002:00</t>
  </si>
  <si>
    <t>93-PMA-0677</t>
  </si>
  <si>
    <t>21:0153:000466</t>
  </si>
  <si>
    <t>21:0040:000278</t>
  </si>
  <si>
    <t>21:0040:000278:0001:0002:00</t>
  </si>
  <si>
    <t>93-PMA-0678</t>
  </si>
  <si>
    <t>21:0153:000467</t>
  </si>
  <si>
    <t>21:0040:000279</t>
  </si>
  <si>
    <t>21:0040:000279:0001:0002:00</t>
  </si>
  <si>
    <t>93-PMA-0679</t>
  </si>
  <si>
    <t>21:0153:000468</t>
  </si>
  <si>
    <t>21:0040:000280</t>
  </si>
  <si>
    <t>21:0040:000280:0001:0002:00</t>
  </si>
  <si>
    <t>93-PMA-0680</t>
  </si>
  <si>
    <t>21:0153:000469</t>
  </si>
  <si>
    <t>21:0040:000281</t>
  </si>
  <si>
    <t>21:0040:000281:0001:0002:00</t>
  </si>
  <si>
    <t>93-PMA-0681</t>
  </si>
  <si>
    <t>21:0153:000470</t>
  </si>
  <si>
    <t>21:0040:000282</t>
  </si>
  <si>
    <t>21:0040:000282:0001:0002:00</t>
  </si>
  <si>
    <t>93-PMA-0682</t>
  </si>
  <si>
    <t>21:0153:000471</t>
  </si>
  <si>
    <t>21:0040:000283</t>
  </si>
  <si>
    <t>21:0040:000283:0001:0002:00</t>
  </si>
  <si>
    <t>93-PMA-0686-01</t>
  </si>
  <si>
    <t>21:0153:000472</t>
  </si>
  <si>
    <t>21:0040:000284</t>
  </si>
  <si>
    <t>21:0040:000284:0002:0002:00</t>
  </si>
  <si>
    <t>93-PMA-0687</t>
  </si>
  <si>
    <t>21:0153:000473</t>
  </si>
  <si>
    <t>21:0040:000285</t>
  </si>
  <si>
    <t>21:0040:000285:0001:0002:00</t>
  </si>
  <si>
    <t>93-PMA-0689</t>
  </si>
  <si>
    <t>21:0153:000474</t>
  </si>
  <si>
    <t>21:0040:000286</t>
  </si>
  <si>
    <t>21:0040:000286:0001:0002:00</t>
  </si>
  <si>
    <t>93-PMA-0690-01</t>
  </si>
  <si>
    <t>21:0153:000475</t>
  </si>
  <si>
    <t>21:0040:000287</t>
  </si>
  <si>
    <t>21:0040:000287:0001:0002:00</t>
  </si>
  <si>
    <t>93-PMA-0690-02</t>
  </si>
  <si>
    <t>21:0153:000476</t>
  </si>
  <si>
    <t>21:0040:000287:0002:0002:00</t>
  </si>
  <si>
    <t>93-PMA-0690-03</t>
  </si>
  <si>
    <t>21:0153:000477</t>
  </si>
  <si>
    <t>21:0040:000287:0003:0002:00</t>
  </si>
  <si>
    <t>93-PMA-0691</t>
  </si>
  <si>
    <t>21:0153:000478</t>
  </si>
  <si>
    <t>21:0040:000288</t>
  </si>
  <si>
    <t>21:0040:000288:0001:0002:00</t>
  </si>
  <si>
    <t>93-PMA-0692</t>
  </si>
  <si>
    <t>21:0153:000479</t>
  </si>
  <si>
    <t>21:0040:000288:0002:0002:00</t>
  </si>
  <si>
    <t>93-PMA-0694-01</t>
  </si>
  <si>
    <t>21:0153:000480</t>
  </si>
  <si>
    <t>21:0040:000289</t>
  </si>
  <si>
    <t>21:0040:000289:0001:0002:00</t>
  </si>
  <si>
    <t>93-PMA-0694-02</t>
  </si>
  <si>
    <t>21:0153:000481</t>
  </si>
  <si>
    <t>21:0040:000289:0002:0002:00</t>
  </si>
  <si>
    <t>93-PMA-0694-03</t>
  </si>
  <si>
    <t>21:0153:000482</t>
  </si>
  <si>
    <t>21:0040:000289:0003:0002:00</t>
  </si>
  <si>
    <t>93-PMA-0694-04</t>
  </si>
  <si>
    <t>21:0153:000483</t>
  </si>
  <si>
    <t>21:0040:000289:0004:0002:00</t>
  </si>
  <si>
    <t>93-PMA-0695</t>
  </si>
  <si>
    <t>21:0153:000484</t>
  </si>
  <si>
    <t>21:0040:000290</t>
  </si>
  <si>
    <t>21:0040:000290:0001:0002:00</t>
  </si>
  <si>
    <t>93-PMA-0697</t>
  </si>
  <si>
    <t>21:0153:000485</t>
  </si>
  <si>
    <t>21:0040:000291</t>
  </si>
  <si>
    <t>21:0040:000291:0001:0002:00</t>
  </si>
  <si>
    <t>93-PMA-0698</t>
  </si>
  <si>
    <t>21:0153:000486</t>
  </si>
  <si>
    <t>21:0040:000292</t>
  </si>
  <si>
    <t>21:0040:000292:0001:0002:00</t>
  </si>
  <si>
    <t>93-PMA-0700</t>
  </si>
  <si>
    <t>21:0153:000487</t>
  </si>
  <si>
    <t>21:0040:000293</t>
  </si>
  <si>
    <t>21:0040:000293:0001:0002:00</t>
  </si>
  <si>
    <t>93-PMA-0703-01</t>
  </si>
  <si>
    <t>21:0153:000488</t>
  </si>
  <si>
    <t>21:0040:000294</t>
  </si>
  <si>
    <t>21:0040:000294:0001:0002:00</t>
  </si>
  <si>
    <t>93-PMA-0703-02</t>
  </si>
  <si>
    <t>21:0153:000489</t>
  </si>
  <si>
    <t>21:0040:000294:0002:0002:00</t>
  </si>
  <si>
    <t>93-PMA-0705</t>
  </si>
  <si>
    <t>21:0153:000490</t>
  </si>
  <si>
    <t>21:0040:000295</t>
  </si>
  <si>
    <t>21:0040:000295:0001:0002:00</t>
  </si>
  <si>
    <t>93-PMA-0706</t>
  </si>
  <si>
    <t>21:0153:000491</t>
  </si>
  <si>
    <t>21:0040:000296</t>
  </si>
  <si>
    <t>21:0040:000296:0001:0002:00</t>
  </si>
  <si>
    <t>93-PMA-0707</t>
  </si>
  <si>
    <t>21:0153:000492</t>
  </si>
  <si>
    <t>21:0040:000297</t>
  </si>
  <si>
    <t>21:0040:000297:0001:0002:00</t>
  </si>
  <si>
    <t>93-PMA-0708</t>
  </si>
  <si>
    <t>21:0153:000493</t>
  </si>
  <si>
    <t>21:0040:000298</t>
  </si>
  <si>
    <t>21:0040:000298:0001:0002:00</t>
  </si>
  <si>
    <t>93-PMA-0709</t>
  </si>
  <si>
    <t>21:0153:000494</t>
  </si>
  <si>
    <t>21:0040:000299</t>
  </si>
  <si>
    <t>21:0040:000299:0001:0002:00</t>
  </si>
  <si>
    <t>93-PMA-0710</t>
  </si>
  <si>
    <t>21:0153:000495</t>
  </si>
  <si>
    <t>21:0040:000300</t>
  </si>
  <si>
    <t>21:0040:000300:0001:0002:00</t>
  </si>
  <si>
    <t>93-PMA-0711</t>
  </si>
  <si>
    <t>21:0153:000496</t>
  </si>
  <si>
    <t>21:0040:000301</t>
  </si>
  <si>
    <t>21:0040:000301:0001:0002:00</t>
  </si>
  <si>
    <t>93-PMA-0712</t>
  </si>
  <si>
    <t>21:0153:000497</t>
  </si>
  <si>
    <t>21:0040:000302</t>
  </si>
  <si>
    <t>21:0040:000302:0001:0002:00</t>
  </si>
  <si>
    <t>93-PMA-0712-02</t>
  </si>
  <si>
    <t>21:0153:000498</t>
  </si>
  <si>
    <t>21:0040:000302:0003:0002:00</t>
  </si>
  <si>
    <t>93-PMA-0713-01</t>
  </si>
  <si>
    <t>21:0153:000499</t>
  </si>
  <si>
    <t>21:0040:000303</t>
  </si>
  <si>
    <t>21:0040:000303:0001:0002:00</t>
  </si>
  <si>
    <t>93-PMA-0715</t>
  </si>
  <si>
    <t>21:0153:000500</t>
  </si>
  <si>
    <t>21:0040:000304</t>
  </si>
  <si>
    <t>21:0040:000304:0001:0002:00</t>
  </si>
  <si>
    <t>93-PMA-0716</t>
  </si>
  <si>
    <t>21:0153:000501</t>
  </si>
  <si>
    <t>21:0040:000305</t>
  </si>
  <si>
    <t>21:0040:000305:0001:0002:00</t>
  </si>
  <si>
    <t>93-PMA-0717</t>
  </si>
  <si>
    <t>21:0153:000502</t>
  </si>
  <si>
    <t>21:0040:000306</t>
  </si>
  <si>
    <t>21:0040:000306:0001:0002:00</t>
  </si>
  <si>
    <t>93-PMA-0718</t>
  </si>
  <si>
    <t>21:0153:000503</t>
  </si>
  <si>
    <t>21:0040:000307</t>
  </si>
  <si>
    <t>21:0040:000307:0001:0002:00</t>
  </si>
  <si>
    <t>93-PMA-0719</t>
  </si>
  <si>
    <t>21:0153:000504</t>
  </si>
  <si>
    <t>21:0040:000308</t>
  </si>
  <si>
    <t>21:0040:000308:0001:0002:00</t>
  </si>
  <si>
    <t>93-PMA-0720</t>
  </si>
  <si>
    <t>21:0153:000505</t>
  </si>
  <si>
    <t>21:0040:000309</t>
  </si>
  <si>
    <t>21:0040:000309:0001:0002:00</t>
  </si>
  <si>
    <t>93-PMA-0721</t>
  </si>
  <si>
    <t>21:0153:000506</t>
  </si>
  <si>
    <t>21:0040:000310</t>
  </si>
  <si>
    <t>21:0040:000310:0001:0002:00</t>
  </si>
  <si>
    <t>93-PMA-0722</t>
  </si>
  <si>
    <t>21:0153:000507</t>
  </si>
  <si>
    <t>21:0040:000311</t>
  </si>
  <si>
    <t>21:0040:000311:0001:0002:00</t>
  </si>
  <si>
    <t>93-PMA-0723</t>
  </si>
  <si>
    <t>21:0153:000508</t>
  </si>
  <si>
    <t>21:0040:000312</t>
  </si>
  <si>
    <t>21:0040:000312:0001:0002:00</t>
  </si>
  <si>
    <t>93-PMA-0724</t>
  </si>
  <si>
    <t>21:0153:000509</t>
  </si>
  <si>
    <t>21:0040:000313</t>
  </si>
  <si>
    <t>21:0040:000313:0001:0002:00</t>
  </si>
  <si>
    <t>93-PMA-0725</t>
  </si>
  <si>
    <t>21:0153:000510</t>
  </si>
  <si>
    <t>21:0040:000314</t>
  </si>
  <si>
    <t>21:0040:000314:0001:0002:00</t>
  </si>
  <si>
    <t>93-PMA-0726</t>
  </si>
  <si>
    <t>21:0153:000511</t>
  </si>
  <si>
    <t>21:0040:000315</t>
  </si>
  <si>
    <t>21:0040:000315:0001:0002:00</t>
  </si>
  <si>
    <t>93-PMA-0727</t>
  </si>
  <si>
    <t>21:0153:000512</t>
  </si>
  <si>
    <t>21:0040:000316</t>
  </si>
  <si>
    <t>21:0040:000316:0001:0002:00</t>
  </si>
  <si>
    <t>93-PMA-0728</t>
  </si>
  <si>
    <t>21:0153:000513</t>
  </si>
  <si>
    <t>21:0040:000317</t>
  </si>
  <si>
    <t>21:0040:000317:0001:0002:00</t>
  </si>
  <si>
    <t>93-PMA-0729</t>
  </si>
  <si>
    <t>21:0153:000514</t>
  </si>
  <si>
    <t>21:0040:000318</t>
  </si>
  <si>
    <t>21:0040:000318:0001:0002:00</t>
  </si>
  <si>
    <t>93-PMA-0730</t>
  </si>
  <si>
    <t>21:0153:000515</t>
  </si>
  <si>
    <t>21:0040:000319</t>
  </si>
  <si>
    <t>21:0040:000319:0001:0002:00</t>
  </si>
  <si>
    <t>93-PMA-0731</t>
  </si>
  <si>
    <t>21:0153:000516</t>
  </si>
  <si>
    <t>21:0040:000320</t>
  </si>
  <si>
    <t>21:0040:000320:0001:0002:00</t>
  </si>
  <si>
    <t>93-PMA-0732</t>
  </si>
  <si>
    <t>21:0153:000517</t>
  </si>
  <si>
    <t>21:0040:000321</t>
  </si>
  <si>
    <t>21:0040:000321:0001:0002:00</t>
  </si>
  <si>
    <t>93-PMA-0733</t>
  </si>
  <si>
    <t>21:0153:000518</t>
  </si>
  <si>
    <t>21:0040:000322</t>
  </si>
  <si>
    <t>21:0040:000322:0001:0002:00</t>
  </si>
  <si>
    <t>93-PMA-0735</t>
  </si>
  <si>
    <t>21:0153:000519</t>
  </si>
  <si>
    <t>21:0040:000323</t>
  </si>
  <si>
    <t>21:0040:000323:0001:0002:00</t>
  </si>
  <si>
    <t>93-PMA-0737</t>
  </si>
  <si>
    <t>21:0153:000520</t>
  </si>
  <si>
    <t>21:0040:000324</t>
  </si>
  <si>
    <t>21:0040:000324:0001:0002:00</t>
  </si>
  <si>
    <t>93-PMA-1001-01</t>
  </si>
  <si>
    <t>21:0153:000521</t>
  </si>
  <si>
    <t>21:0040:000325</t>
  </si>
  <si>
    <t>21:0040:000325:0001:0002:00</t>
  </si>
  <si>
    <t>93-PMA-1001-02</t>
  </si>
  <si>
    <t>21:0153:000522</t>
  </si>
  <si>
    <t>21:0040:000325:0002:0002:00</t>
  </si>
  <si>
    <t>93-PMA-1002</t>
  </si>
  <si>
    <t>21:0153:000523</t>
  </si>
  <si>
    <t>21:0040:000326</t>
  </si>
  <si>
    <t>21:0040:000326:0001:0002:00</t>
  </si>
  <si>
    <t>93-PMA-1003-01</t>
  </si>
  <si>
    <t>21:0153:000524</t>
  </si>
  <si>
    <t>21:0040:000327</t>
  </si>
  <si>
    <t>21:0040:000327:0001:0002:00</t>
  </si>
  <si>
    <t>93-PMA-1003-02</t>
  </si>
  <si>
    <t>21:0153:000525</t>
  </si>
  <si>
    <t>21:0040:000327:0002:0002:00</t>
  </si>
  <si>
    <t>93-PMA-1003-03</t>
  </si>
  <si>
    <t>21:0153:000526</t>
  </si>
  <si>
    <t>21:0040:000327:0003:0002:00</t>
  </si>
  <si>
    <t>93-PMA-1003-04</t>
  </si>
  <si>
    <t>21:0153:000527</t>
  </si>
  <si>
    <t>21:0040:000327:0004:0002:00</t>
  </si>
  <si>
    <t>93-PMA-1004</t>
  </si>
  <si>
    <t>21:0153:000528</t>
  </si>
  <si>
    <t>21:0040:000328</t>
  </si>
  <si>
    <t>21:0040:000328:0001:0002:00</t>
  </si>
  <si>
    <t>93-PMA-1005</t>
  </si>
  <si>
    <t>21:0153:000529</t>
  </si>
  <si>
    <t>21:0040:000329</t>
  </si>
  <si>
    <t>21:0040:000329:0001:0002:00</t>
  </si>
  <si>
    <t>93-PMA-1006-01</t>
  </si>
  <si>
    <t>21:0153:000530</t>
  </si>
  <si>
    <t>21:0040:000330</t>
  </si>
  <si>
    <t>21:0040:000330:0001:0002:00</t>
  </si>
  <si>
    <t>93-PMA-1006-02</t>
  </si>
  <si>
    <t>21:0153:000531</t>
  </si>
  <si>
    <t>21:0040:000330:0002:0002:00</t>
  </si>
  <si>
    <t>93-PMA-1007</t>
  </si>
  <si>
    <t>21:0153:000532</t>
  </si>
  <si>
    <t>21:0040:000331</t>
  </si>
  <si>
    <t>21:0040:000331:0001:0002:00</t>
  </si>
  <si>
    <t>93-PMA-1019</t>
  </si>
  <si>
    <t>21:0153:000533</t>
  </si>
  <si>
    <t>21:0040:000332</t>
  </si>
  <si>
    <t>21:0040:000332:0001:0002:00</t>
  </si>
  <si>
    <t>93-PMA-1020-01</t>
  </si>
  <si>
    <t>21:0153:000534</t>
  </si>
  <si>
    <t>21:0040:000333</t>
  </si>
  <si>
    <t>21:0040:000333:0001:0002:00</t>
  </si>
  <si>
    <t>93-PMA-1020-02</t>
  </si>
  <si>
    <t>21:0153:000535</t>
  </si>
  <si>
    <t>21:0040:000333:0002:0002:00</t>
  </si>
  <si>
    <t>93-PMA-1020-03</t>
  </si>
  <si>
    <t>21:0153:000536</t>
  </si>
  <si>
    <t>21:0040:000333:0003:0002:00</t>
  </si>
  <si>
    <t>93-PMA-1020-04</t>
  </si>
  <si>
    <t>21:0153:000537</t>
  </si>
  <si>
    <t>21:0040:000333:0004:0002:00</t>
  </si>
  <si>
    <t>93-PMA-1020-05</t>
  </si>
  <si>
    <t>21:0153:000538</t>
  </si>
  <si>
    <t>21:0040:000333:0005:0002:00</t>
  </si>
  <si>
    <t>93-PMA-1021</t>
  </si>
  <si>
    <t>21:0153:000539</t>
  </si>
  <si>
    <t>21:0040:000334</t>
  </si>
  <si>
    <t>21:0040:000334:0001:0002:00</t>
  </si>
  <si>
    <t>93-PMA-1022-01</t>
  </si>
  <si>
    <t>21:0153:000540</t>
  </si>
  <si>
    <t>21:0040:000335</t>
  </si>
  <si>
    <t>21:0040:000335:0001:0002:00</t>
  </si>
  <si>
    <t>93-PMA-1022-02</t>
  </si>
  <si>
    <t>21:0153:000541</t>
  </si>
  <si>
    <t>21:0040:000335:0002:0002:00</t>
  </si>
  <si>
    <t>93-PMA-1023</t>
  </si>
  <si>
    <t>21:0153:000542</t>
  </si>
  <si>
    <t>21:0040:000336</t>
  </si>
  <si>
    <t>21:0040:000336:0001:0002:00</t>
  </si>
  <si>
    <t>93-PMA-1024</t>
  </si>
  <si>
    <t>21:0153:000543</t>
  </si>
  <si>
    <t>21:0040:000337</t>
  </si>
  <si>
    <t>21:0040:000337:0001:0002:00</t>
  </si>
  <si>
    <t>93-PMA-1026</t>
  </si>
  <si>
    <t>21:0153:000544</t>
  </si>
  <si>
    <t>21:0040:000338</t>
  </si>
  <si>
    <t>21:0040:000338:0001:0002:00</t>
  </si>
  <si>
    <t>93-PMA-1027</t>
  </si>
  <si>
    <t>21:0153:000545</t>
  </si>
  <si>
    <t>21:0040:000339</t>
  </si>
  <si>
    <t>21:0040:000339:0001:0002:00</t>
  </si>
  <si>
    <t>93-PMA-1028</t>
  </si>
  <si>
    <t>21:0153:000546</t>
  </si>
  <si>
    <t>21:0040:000340</t>
  </si>
  <si>
    <t>21:0040:000340:0001:0002:00</t>
  </si>
  <si>
    <t>93-PMA-1029</t>
  </si>
  <si>
    <t>21:0153:000547</t>
  </si>
  <si>
    <t>21:0040:000341</t>
  </si>
  <si>
    <t>21:0040:000341:0001:0002:00</t>
  </si>
  <si>
    <t>93-PMA-1030</t>
  </si>
  <si>
    <t>21:0153:000548</t>
  </si>
  <si>
    <t>21:0040:000341:0002:0002:00</t>
  </si>
  <si>
    <t>93-PMA-1031</t>
  </si>
  <si>
    <t>21:0153:000549</t>
  </si>
  <si>
    <t>21:0040:000342</t>
  </si>
  <si>
    <t>21:0040:000342:0001:0002:00</t>
  </si>
  <si>
    <t>93-PMA-1032</t>
  </si>
  <si>
    <t>21:0153:000550</t>
  </si>
  <si>
    <t>21:0040:000343</t>
  </si>
  <si>
    <t>21:0040:000343:0001:0002:00</t>
  </si>
  <si>
    <t>93-PMA-1033</t>
  </si>
  <si>
    <t>21:0153:000551</t>
  </si>
  <si>
    <t>21:0040:000344</t>
  </si>
  <si>
    <t>21:0040:000344:0001:0002:00</t>
  </si>
  <si>
    <t>93-PMA-1034</t>
  </si>
  <si>
    <t>21:0153:000552</t>
  </si>
  <si>
    <t>21:0040:000345</t>
  </si>
  <si>
    <t>21:0040:000345:0001:0002:00</t>
  </si>
  <si>
    <t>93-PMA-1037</t>
  </si>
  <si>
    <t>21:0153:000553</t>
  </si>
  <si>
    <t>21:0040:000346</t>
  </si>
  <si>
    <t>21:0040:000346:0001:0002:00</t>
  </si>
  <si>
    <t>93-PMA-1038</t>
  </si>
  <si>
    <t>21:0153:000554</t>
  </si>
  <si>
    <t>21:0040:000347</t>
  </si>
  <si>
    <t>21:0040:000347:0001:0002:00</t>
  </si>
  <si>
    <t>93-PMA-1046-01</t>
  </si>
  <si>
    <t>21:0153:000555</t>
  </si>
  <si>
    <t>21:0040:000348</t>
  </si>
  <si>
    <t>21:0040:000348:0001:0002:00</t>
  </si>
  <si>
    <t>93-PMA-1046-02</t>
  </si>
  <si>
    <t>21:0153:000556</t>
  </si>
  <si>
    <t>21:0040:000348:0002:0002:00</t>
  </si>
  <si>
    <t>93-PMA-1047-01</t>
  </si>
  <si>
    <t>21:0153:000557</t>
  </si>
  <si>
    <t>21:0040:000349</t>
  </si>
  <si>
    <t>21:0040:000349:0001:0002:00</t>
  </si>
  <si>
    <t>93-PMA-1047-02</t>
  </si>
  <si>
    <t>21:0153:000558</t>
  </si>
  <si>
    <t>21:0040:000349:0002:0002:00</t>
  </si>
  <si>
    <t>93-PMA-1048</t>
  </si>
  <si>
    <t>21:0153:000559</t>
  </si>
  <si>
    <t>21:0040:000350</t>
  </si>
  <si>
    <t>21:0040:000350:0001:0002:00</t>
  </si>
  <si>
    <t>93-PMA-1049</t>
  </si>
  <si>
    <t>21:0153:000560</t>
  </si>
  <si>
    <t>21:0040:000350:0002:0002:00</t>
  </si>
  <si>
    <t>93-PMA-1052</t>
  </si>
  <si>
    <t>21:0153:000561</t>
  </si>
  <si>
    <t>21:0040:000351</t>
  </si>
  <si>
    <t>21:0040:000351:0001:0002:00</t>
  </si>
  <si>
    <t>93-PMA-1055</t>
  </si>
  <si>
    <t>21:0153:000562</t>
  </si>
  <si>
    <t>21:0040:000352</t>
  </si>
  <si>
    <t>21:0040:000352:0001:0002:00</t>
  </si>
  <si>
    <t>93-PMA-1057</t>
  </si>
  <si>
    <t>21:0153:000563</t>
  </si>
  <si>
    <t>21:0040:000353</t>
  </si>
  <si>
    <t>21:0040:000353:0001:0002:00</t>
  </si>
  <si>
    <t>93-PMA-1061</t>
  </si>
  <si>
    <t>21:0153:000564</t>
  </si>
  <si>
    <t>21:0040:000354</t>
  </si>
  <si>
    <t>21:0040:000354:0001:0002:00</t>
  </si>
  <si>
    <t>93-PMA-1063</t>
  </si>
  <si>
    <t>21:0153:000565</t>
  </si>
  <si>
    <t>21:0040:000355</t>
  </si>
  <si>
    <t>21:0040:000355:0001:0002:00</t>
  </si>
  <si>
    <t>93-PMA-1064</t>
  </si>
  <si>
    <t>21:0153:000566</t>
  </si>
  <si>
    <t>21:0040:000356</t>
  </si>
  <si>
    <t>21:0040:000356:0001:0002:00</t>
  </si>
  <si>
    <t>93-PMA-1065</t>
  </si>
  <si>
    <t>21:0153:000567</t>
  </si>
  <si>
    <t>21:0040:000357</t>
  </si>
  <si>
    <t>21:0040:000357:0001:0002:00</t>
  </si>
  <si>
    <t>93-PMA-1066</t>
  </si>
  <si>
    <t>21:0153:000568</t>
  </si>
  <si>
    <t>21:0040:000358</t>
  </si>
  <si>
    <t>21:0040:000358:0001:0002:00</t>
  </si>
  <si>
    <t>93-PMA-1067-01</t>
  </si>
  <si>
    <t>21:0153:000569</t>
  </si>
  <si>
    <t>21:0040:000359</t>
  </si>
  <si>
    <t>21:0040:000359:0001:0002:00</t>
  </si>
  <si>
    <t>93-PMA-1067-02</t>
  </si>
  <si>
    <t>21:0153:000570</t>
  </si>
  <si>
    <t>21:0040:000359:0002:0002:00</t>
  </si>
  <si>
    <t>93-PMA-1068</t>
  </si>
  <si>
    <t>21:0153:000571</t>
  </si>
  <si>
    <t>21:0040:000360</t>
  </si>
  <si>
    <t>21:0040:000360:0001:0002:00</t>
  </si>
  <si>
    <t>93-PMA-1069</t>
  </si>
  <si>
    <t>21:0153:000572</t>
  </si>
  <si>
    <t>21:0040:000361</t>
  </si>
  <si>
    <t>21:0040:000361:0001:0002:00</t>
  </si>
  <si>
    <t>93-PMA-1070</t>
  </si>
  <si>
    <t>21:0153:000573</t>
  </si>
  <si>
    <t>21:0040:000362</t>
  </si>
  <si>
    <t>21:0040:000362:0001:0002:00</t>
  </si>
  <si>
    <t>93-PMA-1071</t>
  </si>
  <si>
    <t>21:0153:000574</t>
  </si>
  <si>
    <t>21:0040:000363</t>
  </si>
  <si>
    <t>21:0040:000363:0001:0002:00</t>
  </si>
  <si>
    <t>93-PMA-1072</t>
  </si>
  <si>
    <t>21:0153:000575</t>
  </si>
  <si>
    <t>21:0040:000364</t>
  </si>
  <si>
    <t>21:0040:000364:0001:0002:00</t>
  </si>
  <si>
    <t>93-PMA-1074</t>
  </si>
  <si>
    <t>21:0153:000576</t>
  </si>
  <si>
    <t>21:0040:000365</t>
  </si>
  <si>
    <t>21:0040:000365:0001:0002:00</t>
  </si>
  <si>
    <t>93-PMA-1075</t>
  </si>
  <si>
    <t>21:0153:000577</t>
  </si>
  <si>
    <t>21:0040:000366</t>
  </si>
  <si>
    <t>21:0040:000366:0001:0002:00</t>
  </si>
  <si>
    <t>93-PMA-1076</t>
  </si>
  <si>
    <t>21:0153:000578</t>
  </si>
  <si>
    <t>21:0040:000367</t>
  </si>
  <si>
    <t>21:0040:000367:0001:0002:00</t>
  </si>
  <si>
    <t>93-PMA-1077</t>
  </si>
  <si>
    <t>21:0153:000579</t>
  </si>
  <si>
    <t>21:0040:000368</t>
  </si>
  <si>
    <t>21:0040:000368:0001:0002:00</t>
  </si>
  <si>
    <t>93-PMA-1078</t>
  </si>
  <si>
    <t>21:0153:000580</t>
  </si>
  <si>
    <t>21:0040:000369</t>
  </si>
  <si>
    <t>21:0040:000369:0001:0002:00</t>
  </si>
  <si>
    <t>93-PMA-1079</t>
  </si>
  <si>
    <t>21:0153:000581</t>
  </si>
  <si>
    <t>21:0040:000370</t>
  </si>
  <si>
    <t>21:0040:000370:0001:0002:00</t>
  </si>
  <si>
    <t>93-PMA-1080</t>
  </si>
  <si>
    <t>21:0153:000582</t>
  </si>
  <si>
    <t>21:0040:000371</t>
  </si>
  <si>
    <t>21:0040:000371:0001:0002:00</t>
  </si>
  <si>
    <t>93-PMA-1081</t>
  </si>
  <si>
    <t>21:0153:000583</t>
  </si>
  <si>
    <t>21:0040:000372</t>
  </si>
  <si>
    <t>21:0040:000372:0001:0002:00</t>
  </si>
  <si>
    <t>93-PMA-1082</t>
  </si>
  <si>
    <t>21:0153:000584</t>
  </si>
  <si>
    <t>21:0040:000373</t>
  </si>
  <si>
    <t>21:0040:000373:0001:0002:00</t>
  </si>
  <si>
    <t>93-PMA-1083-01</t>
  </si>
  <si>
    <t>21:0153:000585</t>
  </si>
  <si>
    <t>21:0040:000374</t>
  </si>
  <si>
    <t>21:0040:000374:0001:0002:00</t>
  </si>
  <si>
    <t>93-PMA-1083-02</t>
  </si>
  <si>
    <t>21:0153:000586</t>
  </si>
  <si>
    <t>21:0040:000374:0002:0002:00</t>
  </si>
  <si>
    <t>93-PMA-1084</t>
  </si>
  <si>
    <t>21:0153:000587</t>
  </si>
  <si>
    <t>21:0040:000375</t>
  </si>
  <si>
    <t>21:0040:000375:0001:0002:00</t>
  </si>
  <si>
    <t>93-PMA-1085</t>
  </si>
  <si>
    <t>21:0153:000588</t>
  </si>
  <si>
    <t>21:0040:000376</t>
  </si>
  <si>
    <t>21:0040:000376:0001:0002:00</t>
  </si>
  <si>
    <t>93-PMA-1087</t>
  </si>
  <si>
    <t>21:0153:000589</t>
  </si>
  <si>
    <t>21:0040:000377</t>
  </si>
  <si>
    <t>21:0040:000377:0001:0002:00</t>
  </si>
  <si>
    <t>93-PMA-1089</t>
  </si>
  <si>
    <t>21:0153:000590</t>
  </si>
  <si>
    <t>21:0040:000378</t>
  </si>
  <si>
    <t>21:0040:000378:0001:0002:00</t>
  </si>
  <si>
    <t>93-PMA-1090-01</t>
  </si>
  <si>
    <t>21:0153:000591</t>
  </si>
  <si>
    <t>21:0040:000379</t>
  </si>
  <si>
    <t>21:0040:000379:0001:0002:00</t>
  </si>
  <si>
    <t>93-PMA-1090-02</t>
  </si>
  <si>
    <t>21:0153:000592</t>
  </si>
  <si>
    <t>21:0040:000379:0002:0002:00</t>
  </si>
  <si>
    <t>93-PMA-1090-03</t>
  </si>
  <si>
    <t>21:0153:000593</t>
  </si>
  <si>
    <t>21:0040:000379:0003:0002:00</t>
  </si>
  <si>
    <t>93-PMA-1090-04</t>
  </si>
  <si>
    <t>21:0153:000594</t>
  </si>
  <si>
    <t>21:0040:000379:0004:0002:00</t>
  </si>
  <si>
    <t>93-PMA-1092-01</t>
  </si>
  <si>
    <t>21:0153:000595</t>
  </si>
  <si>
    <t>21:0040:000380</t>
  </si>
  <si>
    <t>21:0040:000380:0001:0002:00</t>
  </si>
  <si>
    <t>93-PMA-1092-02</t>
  </si>
  <si>
    <t>21:0153:000596</t>
  </si>
  <si>
    <t>21:0040:000380:0002:0002:00</t>
  </si>
  <si>
    <t>93-PMA-1093-01</t>
  </si>
  <si>
    <t>21:0153:000597</t>
  </si>
  <si>
    <t>21:0040:000381</t>
  </si>
  <si>
    <t>21:0040:000381:0001:0002:00</t>
  </si>
  <si>
    <t>93-PMA-1093-02</t>
  </si>
  <si>
    <t>21:0153:000598</t>
  </si>
  <si>
    <t>21:0040:000381:0002:0002:00</t>
  </si>
  <si>
    <t>93-PMA-1094-01</t>
  </si>
  <si>
    <t>21:0153:000599</t>
  </si>
  <si>
    <t>21:0040:000382</t>
  </si>
  <si>
    <t>21:0040:000382:0001:0002:00</t>
  </si>
  <si>
    <t>93-PMA-1094-02</t>
  </si>
  <si>
    <t>21:0153:000600</t>
  </si>
  <si>
    <t>21:0040:000382:0002:0002:00</t>
  </si>
  <si>
    <t>93-PMA-1094-03</t>
  </si>
  <si>
    <t>21:0153:000601</t>
  </si>
  <si>
    <t>21:0040:000382:0003:0002:00</t>
  </si>
  <si>
    <t>93-PMA-1094-04</t>
  </si>
  <si>
    <t>21:0153:000602</t>
  </si>
  <si>
    <t>21:0040:000382:0004:0002:00</t>
  </si>
  <si>
    <t>93-PMA-1094-05</t>
  </si>
  <si>
    <t>21:0153:000603</t>
  </si>
  <si>
    <t>21:0040:000382:0005:0002:00</t>
  </si>
  <si>
    <t>93-PMA-1094-06</t>
  </si>
  <si>
    <t>21:0153:000604</t>
  </si>
  <si>
    <t>21:0040:000382:0006:0002:00</t>
  </si>
  <si>
    <t>93-PMA-1094-07</t>
  </si>
  <si>
    <t>21:0153:000605</t>
  </si>
  <si>
    <t>21:0040:000382:0007:0002:00</t>
  </si>
  <si>
    <t>93-PMA-1094-08</t>
  </si>
  <si>
    <t>21:0153:000606</t>
  </si>
  <si>
    <t>21:0040:000382:0008:0002:00</t>
  </si>
  <si>
    <t>93-PMA-1095-01</t>
  </si>
  <si>
    <t>21:0153:000607</t>
  </si>
  <si>
    <t>21:0040:000383</t>
  </si>
  <si>
    <t>21:0040:000383:0001:0002:00</t>
  </si>
  <si>
    <t>93-PMA-1095-02</t>
  </si>
  <si>
    <t>21:0153:000608</t>
  </si>
  <si>
    <t>21:0040:000383:0002:0002:00</t>
  </si>
  <si>
    <t>93-PMA-1096</t>
  </si>
  <si>
    <t>21:0153:000609</t>
  </si>
  <si>
    <t>21:0040:000384</t>
  </si>
  <si>
    <t>21:0040:000384:0001:0002:00</t>
  </si>
  <si>
    <t>93-PMA-1098</t>
  </si>
  <si>
    <t>21:0153:000610</t>
  </si>
  <si>
    <t>21:0040:000386</t>
  </si>
  <si>
    <t>21:0040:000386:0001:0002:00</t>
  </si>
  <si>
    <t>93-PMA-1100</t>
  </si>
  <si>
    <t>21:0153:000611</t>
  </si>
  <si>
    <t>21:0040:000387</t>
  </si>
  <si>
    <t>21:0040:000387:0001:0002:00</t>
  </si>
  <si>
    <t>94-PMA-0004-01</t>
  </si>
  <si>
    <t>21:0153:000612</t>
  </si>
  <si>
    <t>21:0040:000388</t>
  </si>
  <si>
    <t>21:0040:000388:0001:0002:00</t>
  </si>
  <si>
    <t>94-PMA-0004-02</t>
  </si>
  <si>
    <t>21:0153:000613</t>
  </si>
  <si>
    <t>21:0040:000388:0002:0002:00</t>
  </si>
  <si>
    <t>94-PMA-0004-03</t>
  </si>
  <si>
    <t>21:0153:000614</t>
  </si>
  <si>
    <t>21:0040:000388:0003:0002:00</t>
  </si>
  <si>
    <t>94-PMA-0005-01</t>
  </si>
  <si>
    <t>21:0153:000615</t>
  </si>
  <si>
    <t>21:0040:000389</t>
  </si>
  <si>
    <t>21:0040:000389:0001:0002:00</t>
  </si>
  <si>
    <t>94-PMA-0005-02</t>
  </si>
  <si>
    <t>21:0153:000616</t>
  </si>
  <si>
    <t>21:0040:000389:0002:0002:00</t>
  </si>
  <si>
    <t>94-PMA-0005-03</t>
  </si>
  <si>
    <t>21:0153:000617</t>
  </si>
  <si>
    <t>21:0040:000389:0003:0002:00</t>
  </si>
  <si>
    <t>94-PMA-0006-01</t>
  </si>
  <si>
    <t>21:0153:000618</t>
  </si>
  <si>
    <t>21:0040:000390</t>
  </si>
  <si>
    <t>21:0040:000390:0001:0002:00</t>
  </si>
  <si>
    <t>94-PMA-0006-02</t>
  </si>
  <si>
    <t>21:0153:000619</t>
  </si>
  <si>
    <t>21:0040:000390:0002:0002:00</t>
  </si>
  <si>
    <t>94-PMA-0006-04</t>
  </si>
  <si>
    <t>21:0153:000620</t>
  </si>
  <si>
    <t>21:0040:000390:0003:0002:00</t>
  </si>
  <si>
    <t>94-PMA-0006-05</t>
  </si>
  <si>
    <t>21:0153:000621</t>
  </si>
  <si>
    <t>21:0040:000390:0004:0002:00</t>
  </si>
  <si>
    <t>94-PMA-0009-01</t>
  </si>
  <si>
    <t>21:0153:000622</t>
  </si>
  <si>
    <t>21:0040:000391</t>
  </si>
  <si>
    <t>21:0040:000391:0001:0002:00</t>
  </si>
  <si>
    <t>94-PMA-0009-02</t>
  </si>
  <si>
    <t>21:0153:000623</t>
  </si>
  <si>
    <t>21:0040:000391:0002:0002:00</t>
  </si>
  <si>
    <t>94-PMA-0009-03</t>
  </si>
  <si>
    <t>21:0153:000624</t>
  </si>
  <si>
    <t>21:0040:000391:0003:0002:00</t>
  </si>
  <si>
    <t>94-PMA-0009-04</t>
  </si>
  <si>
    <t>21:0153:000625</t>
  </si>
  <si>
    <t>21:0040:000391:0004:0002:00</t>
  </si>
  <si>
    <t>94-PMA-0009-05</t>
  </si>
  <si>
    <t>21:0153:000626</t>
  </si>
  <si>
    <t>21:0040:000391:0005:0002:00</t>
  </si>
  <si>
    <t>94-PMA-0009-06</t>
  </si>
  <si>
    <t>21:0153:000627</t>
  </si>
  <si>
    <t>21:0040:000391:0006:0002:00</t>
  </si>
  <si>
    <t>94-PMA-0013-02</t>
  </si>
  <si>
    <t>21:0153:000628</t>
  </si>
  <si>
    <t>21:0040:000392</t>
  </si>
  <si>
    <t>21:0040:000392:0001:0002:00</t>
  </si>
  <si>
    <t>94-PMA-0013-03</t>
  </si>
  <si>
    <t>21:0153:000629</t>
  </si>
  <si>
    <t>21:0040:000392:0002:0002:00</t>
  </si>
  <si>
    <t>94-PMA-0016</t>
  </si>
  <si>
    <t>21:0153:000630</t>
  </si>
  <si>
    <t>21:0040:000393</t>
  </si>
  <si>
    <t>21:0040:000393:0001:0002:00</t>
  </si>
  <si>
    <t>94-PMA-0017</t>
  </si>
  <si>
    <t>21:0153:000631</t>
  </si>
  <si>
    <t>21:0040:000394</t>
  </si>
  <si>
    <t>21:0040:000394:0001:0002:00</t>
  </si>
  <si>
    <t>94-PMA-0019-01</t>
  </si>
  <si>
    <t>21:0153:000632</t>
  </si>
  <si>
    <t>21:0040:000395</t>
  </si>
  <si>
    <t>21:0040:000395:0001:0002:00</t>
  </si>
  <si>
    <t>94-PMA-0019-02</t>
  </si>
  <si>
    <t>21:0153:000633</t>
  </si>
  <si>
    <t>21:0040:000395:0002:0002:00</t>
  </si>
  <si>
    <t>94-PMA-0019-03</t>
  </si>
  <si>
    <t>21:0153:000634</t>
  </si>
  <si>
    <t>21:0040:000395:0003:0002:00</t>
  </si>
  <si>
    <t>94-PMA-0019-04</t>
  </si>
  <si>
    <t>21:0153:000635</t>
  </si>
  <si>
    <t>21:0040:000395:0004:0002:00</t>
  </si>
  <si>
    <t>94-PMA-0019-05</t>
  </si>
  <si>
    <t>21:0153:000636</t>
  </si>
  <si>
    <t>21:0040:000395:0005:0002:00</t>
  </si>
  <si>
    <t>94-PMA-0021</t>
  </si>
  <si>
    <t>21:0153:000637</t>
  </si>
  <si>
    <t>21:0040:000396</t>
  </si>
  <si>
    <t>21:0040:000396:0001:0002:00</t>
  </si>
  <si>
    <t>94-PMA-0022</t>
  </si>
  <si>
    <t>21:0153:000638</t>
  </si>
  <si>
    <t>21:0040:000397</t>
  </si>
  <si>
    <t>21:0040:000397:0001:0002:00</t>
  </si>
  <si>
    <t>94-PMA-0023</t>
  </si>
  <si>
    <t>21:0153:000639</t>
  </si>
  <si>
    <t>21:0040:000398</t>
  </si>
  <si>
    <t>21:0040:000398:0001:0002:00</t>
  </si>
  <si>
    <t>94-PMA-0024</t>
  </si>
  <si>
    <t>21:0153:000640</t>
  </si>
  <si>
    <t>21:0040:000399</t>
  </si>
  <si>
    <t>21:0040:000399:0001:0002:00</t>
  </si>
  <si>
    <t>94-PMA-0025</t>
  </si>
  <si>
    <t>21:0153:000641</t>
  </si>
  <si>
    <t>21:0040:000400</t>
  </si>
  <si>
    <t>21:0040:000400:0001:0002:00</t>
  </si>
  <si>
    <t>94-PMA-0029-01</t>
  </si>
  <si>
    <t>21:0153:000642</t>
  </si>
  <si>
    <t>21:0040:000401</t>
  </si>
  <si>
    <t>21:0040:000401:0001:0002:00</t>
  </si>
  <si>
    <t>94-PMA-0029-02</t>
  </si>
  <si>
    <t>21:0153:000643</t>
  </si>
  <si>
    <t>21:0040:000401:0002:0002:00</t>
  </si>
  <si>
    <t>94-PMA-0029-03</t>
  </si>
  <si>
    <t>21:0153:000644</t>
  </si>
  <si>
    <t>21:0040:000401:0003:0002:00</t>
  </si>
  <si>
    <t>94-PMA-0029-04</t>
  </si>
  <si>
    <t>21:0153:000645</t>
  </si>
  <si>
    <t>21:0040:000401:0004:0002:00</t>
  </si>
  <si>
    <t>94-PMA-0029-05</t>
  </si>
  <si>
    <t>21:0153:000646</t>
  </si>
  <si>
    <t>21:0040:000401:0005:0002:00</t>
  </si>
  <si>
    <t>94-PMA-0029-06</t>
  </si>
  <si>
    <t>21:0153:000647</t>
  </si>
  <si>
    <t>21:0040:000401:0006:0002:00</t>
  </si>
  <si>
    <t>94-PMA-0029-07</t>
  </si>
  <si>
    <t>21:0153:000648</t>
  </si>
  <si>
    <t>21:0040:000401:0007:0002:00</t>
  </si>
  <si>
    <t>94-PMA-0029-08</t>
  </si>
  <si>
    <t>21:0153:000649</t>
  </si>
  <si>
    <t>21:0040:000401:0008:0002:00</t>
  </si>
  <si>
    <t>94-PMA-0029-09</t>
  </si>
  <si>
    <t>21:0153:000650</t>
  </si>
  <si>
    <t>21:0040:000401:0009:0002:00</t>
  </si>
  <si>
    <t>94-PMA-0029-10</t>
  </si>
  <si>
    <t>21:0153:000651</t>
  </si>
  <si>
    <t>21:0040:000401:0010:0002:00</t>
  </si>
  <si>
    <t>94-PMA-0029-15</t>
  </si>
  <si>
    <t>21:0153:000652</t>
  </si>
  <si>
    <t>21:0040:000401:0011:0002:00</t>
  </si>
  <si>
    <t>94-PMA-0029-16</t>
  </si>
  <si>
    <t>21:0153:000653</t>
  </si>
  <si>
    <t>21:0040:000401:0012:0002:00</t>
  </si>
  <si>
    <t>94-PMA-0029-17</t>
  </si>
  <si>
    <t>21:0153:000654</t>
  </si>
  <si>
    <t>21:0040:000401:0013:0002:00</t>
  </si>
  <si>
    <t>94-PMA-0035-01</t>
  </si>
  <si>
    <t>21:0153:000655</t>
  </si>
  <si>
    <t>21:0040:000402</t>
  </si>
  <si>
    <t>21:0040:000402:0001:0002:00</t>
  </si>
  <si>
    <t>94-PMA-0035-02</t>
  </si>
  <si>
    <t>21:0153:000656</t>
  </si>
  <si>
    <t>21:0040:000402:0002:0002:00</t>
  </si>
  <si>
    <t>94-PMA-0035-03</t>
  </si>
  <si>
    <t>21:0153:000657</t>
  </si>
  <si>
    <t>21:0040:000402:0003:0002:00</t>
  </si>
  <si>
    <t>94-PMA-0047-01</t>
  </si>
  <si>
    <t>21:0153:000658</t>
  </si>
  <si>
    <t>21:0040:000403</t>
  </si>
  <si>
    <t>21:0040:000403:0001:0002:00</t>
  </si>
  <si>
    <t>94-PMA-0047-02</t>
  </si>
  <si>
    <t>21:0153:000659</t>
  </si>
  <si>
    <t>21:0040:000403:0002:0002:00</t>
  </si>
  <si>
    <t>94-PMA-0047-03</t>
  </si>
  <si>
    <t>21:0153:000660</t>
  </si>
  <si>
    <t>21:0040:000403:0003:0002:00</t>
  </si>
  <si>
    <t>94-PMA-0047-04</t>
  </si>
  <si>
    <t>21:0153:000661</t>
  </si>
  <si>
    <t>21:0040:000403:0004:0002:00</t>
  </si>
  <si>
    <t>94-PMA-0047-05</t>
  </si>
  <si>
    <t>21:0153:000662</t>
  </si>
  <si>
    <t>21:0040:000403:0005:0002:00</t>
  </si>
  <si>
    <t>94-PMA-0047-06</t>
  </si>
  <si>
    <t>21:0153:000663</t>
  </si>
  <si>
    <t>21:0040:000403:0006:0002:00</t>
  </si>
  <si>
    <t>94-PMA-0049-01</t>
  </si>
  <si>
    <t>21:0153:000664</t>
  </si>
  <si>
    <t>21:0040:000404</t>
  </si>
  <si>
    <t>21:0040:000404:0001:0002:00</t>
  </si>
  <si>
    <t>94-PMA-0049-02</t>
  </si>
  <si>
    <t>21:0153:000665</t>
  </si>
  <si>
    <t>21:0040:000404:0002:0002:00</t>
  </si>
  <si>
    <t>94-PMA-0051</t>
  </si>
  <si>
    <t>21:0153:000666</t>
  </si>
  <si>
    <t>21:0040:000405</t>
  </si>
  <si>
    <t>21:0040:000405:0001:0002:00</t>
  </si>
  <si>
    <t>94-PMA-0052</t>
  </si>
  <si>
    <t>21:0153:000667</t>
  </si>
  <si>
    <t>21:0040:000406</t>
  </si>
  <si>
    <t>21:0040:000406:0001:0002:00</t>
  </si>
  <si>
    <t>94-PMA-0064</t>
  </si>
  <si>
    <t>21:0153:000668</t>
  </si>
  <si>
    <t>21:0040:000407</t>
  </si>
  <si>
    <t>21:0040:000407:0001:0002:00</t>
  </si>
  <si>
    <t>94-PMA-0067-01</t>
  </si>
  <si>
    <t>21:0153:000669</t>
  </si>
  <si>
    <t>21:0040:000408</t>
  </si>
  <si>
    <t>21:0040:000408:0001:0002:00</t>
  </si>
  <si>
    <t>94-PMA-0067-02</t>
  </si>
  <si>
    <t>21:0153:000670</t>
  </si>
  <si>
    <t>21:0040:000408:0002:0002:00</t>
  </si>
  <si>
    <t>94-PMA-0067-03</t>
  </si>
  <si>
    <t>21:0153:000671</t>
  </si>
  <si>
    <t>21:0040:000408:0003:0002:00</t>
  </si>
  <si>
    <t>94-PMA-0067-04</t>
  </si>
  <si>
    <t>21:0153:000672</t>
  </si>
  <si>
    <t>21:0040:000408:0004:0002:00</t>
  </si>
  <si>
    <t>96-PMA-0001</t>
  </si>
  <si>
    <t>21:0154:000001</t>
  </si>
  <si>
    <t>21:0064:000001</t>
  </si>
  <si>
    <t>21:0064:000001:0001:0002:00</t>
  </si>
  <si>
    <t>96-PMA-0003-02</t>
  </si>
  <si>
    <t>21:0154:000002</t>
  </si>
  <si>
    <t>21:0064:000002</t>
  </si>
  <si>
    <t>21:0064:000002:0001:0002:00</t>
  </si>
  <si>
    <t>96-PMA-0003-03</t>
  </si>
  <si>
    <t>21:0154:000003</t>
  </si>
  <si>
    <t>21:0064:000002:0002:0002:00</t>
  </si>
  <si>
    <t>96-PMA-0005</t>
  </si>
  <si>
    <t>21:0154:000004</t>
  </si>
  <si>
    <t>21:0064:000003</t>
  </si>
  <si>
    <t>21:0064:000003:0001:0002:00</t>
  </si>
  <si>
    <t>96-PMA-0006</t>
  </si>
  <si>
    <t>21:0154:000005</t>
  </si>
  <si>
    <t>21:0064:000004</t>
  </si>
  <si>
    <t>21:0064:000004:0001:0002:00</t>
  </si>
  <si>
    <t>96-PMA-0008-01</t>
  </si>
  <si>
    <t>21:0154:000006</t>
  </si>
  <si>
    <t>21:0064:000005</t>
  </si>
  <si>
    <t>21:0064:000005:0001:0002:00</t>
  </si>
  <si>
    <t>96-PMA-0008-02</t>
  </si>
  <si>
    <t>21:0154:000007</t>
  </si>
  <si>
    <t>21:0064:000005:0002:0002:00</t>
  </si>
  <si>
    <t>96-PMA-0008-03</t>
  </si>
  <si>
    <t>21:0154:000008</t>
  </si>
  <si>
    <t>21:0064:000005:0003:0002:00</t>
  </si>
  <si>
    <t>96-PMA-0009</t>
  </si>
  <si>
    <t>21:0154:000009</t>
  </si>
  <si>
    <t>21:0064:000006</t>
  </si>
  <si>
    <t>21:0064:000006:0001:0002:00</t>
  </si>
  <si>
    <t>96-PMA-0010</t>
  </si>
  <si>
    <t>21:0154:000010</t>
  </si>
  <si>
    <t>21:0064:000007</t>
  </si>
  <si>
    <t>21:0064:000007:0001:0002:00</t>
  </si>
  <si>
    <t>96-PMA-0011</t>
  </si>
  <si>
    <t>21:0154:000011</t>
  </si>
  <si>
    <t>21:0064:000008</t>
  </si>
  <si>
    <t>21:0064:000008:0001:0002:00</t>
  </si>
  <si>
    <t>96-PMA-0013</t>
  </si>
  <si>
    <t>21:0154:000012</t>
  </si>
  <si>
    <t>21:0064:000009</t>
  </si>
  <si>
    <t>21:0064:000009:0001:0002:00</t>
  </si>
  <si>
    <t>96-PMA-0017</t>
  </si>
  <si>
    <t>21:0154:000013</t>
  </si>
  <si>
    <t>21:0064:000010</t>
  </si>
  <si>
    <t>21:0064:000010:0001:0002:00</t>
  </si>
  <si>
    <t>96-PMA-0018-01</t>
  </si>
  <si>
    <t>21:0154:000014</t>
  </si>
  <si>
    <t>21:0064:000011</t>
  </si>
  <si>
    <t>21:0064:000011:0001:0002:00</t>
  </si>
  <si>
    <t>96-PMA-0018-02</t>
  </si>
  <si>
    <t>21:0154:000015</t>
  </si>
  <si>
    <t>21:0064:000011:0002:0002:00</t>
  </si>
  <si>
    <t>96-PMA-0019-01</t>
  </si>
  <si>
    <t>21:0154:000016</t>
  </si>
  <si>
    <t>21:0064:000012</t>
  </si>
  <si>
    <t>21:0064:000012:0001:0002:00</t>
  </si>
  <si>
    <t>96-PMA-0019-02</t>
  </si>
  <si>
    <t>21:0154:000017</t>
  </si>
  <si>
    <t>21:0064:000012:0002:0002:00</t>
  </si>
  <si>
    <t>96-PMA-0021</t>
  </si>
  <si>
    <t>21:0154:000018</t>
  </si>
  <si>
    <t>21:0064:000013</t>
  </si>
  <si>
    <t>21:0064:000013:0001:0002:00</t>
  </si>
  <si>
    <t>96-PMA-0023-01</t>
  </si>
  <si>
    <t>21:0154:000019</t>
  </si>
  <si>
    <t>21:0064:000014</t>
  </si>
  <si>
    <t>21:0064:000014:0001:0002:00</t>
  </si>
  <si>
    <t>96-PMA-0023-02</t>
  </si>
  <si>
    <t>21:0154:000020</t>
  </si>
  <si>
    <t>21:0064:000014:0002:0002:00</t>
  </si>
  <si>
    <t>96-PMA-0026-01</t>
  </si>
  <si>
    <t>21:0154:000021</t>
  </si>
  <si>
    <t>21:0064:000015</t>
  </si>
  <si>
    <t>21:0064:000015:0001:0002:00</t>
  </si>
  <si>
    <t>96-PMA-0026-03</t>
  </si>
  <si>
    <t>21:0154:000022</t>
  </si>
  <si>
    <t>21:0064:000015:0002:0002:00</t>
  </si>
  <si>
    <t>96-PMA-0027-01</t>
  </si>
  <si>
    <t>21:0154:000023</t>
  </si>
  <si>
    <t>21:0064:000016</t>
  </si>
  <si>
    <t>21:0064:000016:0001:0002:00</t>
  </si>
  <si>
    <t>96-PMA-0029</t>
  </si>
  <si>
    <t>21:0154:000024</t>
  </si>
  <si>
    <t>21:0064:000017</t>
  </si>
  <si>
    <t>21:0064:000017:0001:0002:00</t>
  </si>
  <si>
    <t>96-PMA-0030</t>
  </si>
  <si>
    <t>21:0154:000025</t>
  </si>
  <si>
    <t>21:0064:000018</t>
  </si>
  <si>
    <t>21:0064:000018:0001:0002:00</t>
  </si>
  <si>
    <t>96-PMA-0034</t>
  </si>
  <si>
    <t>21:0154:000026</t>
  </si>
  <si>
    <t>21:0064:000019</t>
  </si>
  <si>
    <t>21:0064:000019:0001:0002:00</t>
  </si>
  <si>
    <t>96-PMA-0035</t>
  </si>
  <si>
    <t>21:0154:000027</t>
  </si>
  <si>
    <t>21:0064:000020</t>
  </si>
  <si>
    <t>21:0064:000020:0001:0002:00</t>
  </si>
  <si>
    <t>96-PMA-0037</t>
  </si>
  <si>
    <t>21:0154:000028</t>
  </si>
  <si>
    <t>21:0064:000021</t>
  </si>
  <si>
    <t>21:0064:000021:0001:0002:00</t>
  </si>
  <si>
    <t>96-PMA-0041</t>
  </si>
  <si>
    <t>21:0154:000029</t>
  </si>
  <si>
    <t>21:0064:000023</t>
  </si>
  <si>
    <t>21:0064:000023:0001:0002:00</t>
  </si>
  <si>
    <t>96-PMA-0042</t>
  </si>
  <si>
    <t>21:0154:000030</t>
  </si>
  <si>
    <t>21:0064:000024</t>
  </si>
  <si>
    <t>21:0064:000024:0001:0002:00</t>
  </si>
  <si>
    <t>96-PMA-0044</t>
  </si>
  <si>
    <t>21:0154:000031</t>
  </si>
  <si>
    <t>21:0064:000025</t>
  </si>
  <si>
    <t>21:0064:000025:0001:0002:00</t>
  </si>
  <si>
    <t>96-PMA-0045</t>
  </si>
  <si>
    <t>21:0154:000032</t>
  </si>
  <si>
    <t>21:0064:000026</t>
  </si>
  <si>
    <t>21:0064:000026:0001:0002:00</t>
  </si>
  <si>
    <t>96-PMA-0046-01</t>
  </si>
  <si>
    <t>21:0154:000033</t>
  </si>
  <si>
    <t>21:0064:000027</t>
  </si>
  <si>
    <t>21:0064:000027:0001:0002:00</t>
  </si>
  <si>
    <t>96-PMA-0047</t>
  </si>
  <si>
    <t>21:0154:000034</t>
  </si>
  <si>
    <t>21:0064:000028</t>
  </si>
  <si>
    <t>21:0064:000028:0001:0002:00</t>
  </si>
  <si>
    <t>96-PMA-0051</t>
  </si>
  <si>
    <t>21:0154:000035</t>
  </si>
  <si>
    <t>21:0064:000030</t>
  </si>
  <si>
    <t>21:0064:000030:0001:0002:00</t>
  </si>
  <si>
    <t>96-PMA-0052</t>
  </si>
  <si>
    <t>21:0154:000036</t>
  </si>
  <si>
    <t>21:0064:000031</t>
  </si>
  <si>
    <t>21:0064:000031:0001:0002:00</t>
  </si>
  <si>
    <t>96-PMA-0053</t>
  </si>
  <si>
    <t>21:0154:000037</t>
  </si>
  <si>
    <t>21:0064:000032</t>
  </si>
  <si>
    <t>21:0064:000032:0001:0002:00</t>
  </si>
  <si>
    <t>96-PMA-0054</t>
  </si>
  <si>
    <t>21:0154:000038</t>
  </si>
  <si>
    <t>21:0064:000033</t>
  </si>
  <si>
    <t>21:0064:000033:0001:0002:00</t>
  </si>
  <si>
    <t>96-PMA-0055</t>
  </si>
  <si>
    <t>21:0154:000039</t>
  </si>
  <si>
    <t>21:0064:000034</t>
  </si>
  <si>
    <t>21:0064:000034:0001:0002:00</t>
  </si>
  <si>
    <t>96-PMA-0059</t>
  </si>
  <si>
    <t>21:0154:000040</t>
  </si>
  <si>
    <t>21:0064:000035</t>
  </si>
  <si>
    <t>21:0064:000035:0001:0002:00</t>
  </si>
  <si>
    <t>96-PMA-0060</t>
  </si>
  <si>
    <t>21:0154:000041</t>
  </si>
  <si>
    <t>21:0064:000036</t>
  </si>
  <si>
    <t>21:0064:000036:0001:0002:00</t>
  </si>
  <si>
    <t>96-PMA-0062</t>
  </si>
  <si>
    <t>21:0154:000042</t>
  </si>
  <si>
    <t>21:0064:000037</t>
  </si>
  <si>
    <t>21:0064:000037:0001:0002:00</t>
  </si>
  <si>
    <t>96-PMA-0067</t>
  </si>
  <si>
    <t>21:0154:000043</t>
  </si>
  <si>
    <t>21:0064:000038</t>
  </si>
  <si>
    <t>21:0064:000038:0001:0002:00</t>
  </si>
  <si>
    <t>96-PMA-0068</t>
  </si>
  <si>
    <t>21:0154:000044</t>
  </si>
  <si>
    <t>21:0064:000039</t>
  </si>
  <si>
    <t>21:0064:000039:0001:0002:00</t>
  </si>
  <si>
    <t>96-PMA-0069</t>
  </si>
  <si>
    <t>21:0154:000045</t>
  </si>
  <si>
    <t>21:0064:000040</t>
  </si>
  <si>
    <t>21:0064:000040:0001:0002:00</t>
  </si>
  <si>
    <t>96-PMA-0073</t>
  </si>
  <si>
    <t>21:0154:000046</t>
  </si>
  <si>
    <t>21:0064:000041</t>
  </si>
  <si>
    <t>21:0064:000041:0001:0002:00</t>
  </si>
  <si>
    <t>96-PMA-0074</t>
  </si>
  <si>
    <t>21:0154:000047</t>
  </si>
  <si>
    <t>21:0064:000042</t>
  </si>
  <si>
    <t>21:0064:000042:0001:0002:00</t>
  </si>
  <si>
    <t>96-PMA-0079</t>
  </si>
  <si>
    <t>21:0154:000048</t>
  </si>
  <si>
    <t>21:0064:000043</t>
  </si>
  <si>
    <t>21:0064:000043:0001:0002:00</t>
  </si>
  <si>
    <t>96-PMA-0080</t>
  </si>
  <si>
    <t>21:0154:000049</t>
  </si>
  <si>
    <t>21:0064:000044</t>
  </si>
  <si>
    <t>21:0064:000044:0001:0002:00</t>
  </si>
  <si>
    <t>96-PMA-0081-01</t>
  </si>
  <si>
    <t>21:0154:000050</t>
  </si>
  <si>
    <t>21:0064:000045</t>
  </si>
  <si>
    <t>21:0064:000045:0001:0002:00</t>
  </si>
  <si>
    <t>96-PMA-0083-01</t>
  </si>
  <si>
    <t>21:0154:000051</t>
  </si>
  <si>
    <t>21:0064:000046</t>
  </si>
  <si>
    <t>21:0064:000046:0001:0002:00</t>
  </si>
  <si>
    <t>96-PMA-0085-01</t>
  </si>
  <si>
    <t>21:0154:000052</t>
  </si>
  <si>
    <t>21:0064:000047</t>
  </si>
  <si>
    <t>21:0064:000047:0001:0002:00</t>
  </si>
  <si>
    <t>96-PMA-0085-02</t>
  </si>
  <si>
    <t>21:0154:000053</t>
  </si>
  <si>
    <t>21:0064:000047:0002:0002:00</t>
  </si>
  <si>
    <t>96-PMA-0085-03</t>
  </si>
  <si>
    <t>21:0154:000054</t>
  </si>
  <si>
    <t>21:0064:000047:0003:0002:00</t>
  </si>
  <si>
    <t>96-PMA-0086</t>
  </si>
  <si>
    <t>21:0154:000055</t>
  </si>
  <si>
    <t>21:0064:000048</t>
  </si>
  <si>
    <t>21:0064:000048:0001:0002:00</t>
  </si>
  <si>
    <t>96-PMA-0087-01</t>
  </si>
  <si>
    <t>21:0154:000056</t>
  </si>
  <si>
    <t>21:0064:000049</t>
  </si>
  <si>
    <t>21:0064:000049:0001:0002:00</t>
  </si>
  <si>
    <t>96-PMA-0087-02</t>
  </si>
  <si>
    <t>21:0154:000057</t>
  </si>
  <si>
    <t>21:0064:000049:0002:0002:00</t>
  </si>
  <si>
    <t>96-PMA-0088</t>
  </si>
  <si>
    <t>21:0154:000058</t>
  </si>
  <si>
    <t>21:0064:000050</t>
  </si>
  <si>
    <t>21:0064:000050:0001:0002:00</t>
  </si>
  <si>
    <t>96-PMA-0089-01</t>
  </si>
  <si>
    <t>21:0154:000059</t>
  </si>
  <si>
    <t>21:0064:000051</t>
  </si>
  <si>
    <t>21:0064:000051:0001:0002:00</t>
  </si>
  <si>
    <t>96-PMA-0090-01</t>
  </si>
  <si>
    <t>21:0154:000060</t>
  </si>
  <si>
    <t>21:0064:000052</t>
  </si>
  <si>
    <t>21:0064:000052:0001:0002:00</t>
  </si>
  <si>
    <t>96-PMA-0091</t>
  </si>
  <si>
    <t>21:0154:000061</t>
  </si>
  <si>
    <t>21:0064:000053</t>
  </si>
  <si>
    <t>21:0064:000053:0001:0002:00</t>
  </si>
  <si>
    <t>96-PMA-0092</t>
  </si>
  <si>
    <t>21:0154:000062</t>
  </si>
  <si>
    <t>21:0064:000054</t>
  </si>
  <si>
    <t>21:0064:000054:0001:0002:00</t>
  </si>
  <si>
    <t>96-PMA-0093</t>
  </si>
  <si>
    <t>21:0154:000063</t>
  </si>
  <si>
    <t>21:0064:000055</t>
  </si>
  <si>
    <t>21:0064:000055:0001:0002:00</t>
  </si>
  <si>
    <t>96-PMA-0097</t>
  </si>
  <si>
    <t>21:0154:000064</t>
  </si>
  <si>
    <t>21:0064:000056</t>
  </si>
  <si>
    <t>21:0064:000056:0001:0002:00</t>
  </si>
  <si>
    <t>96-PMA-0098</t>
  </si>
  <si>
    <t>21:0154:000065</t>
  </si>
  <si>
    <t>21:0064:000057</t>
  </si>
  <si>
    <t>21:0064:000057:0001:0002:00</t>
  </si>
  <si>
    <t>96-PMA-0099</t>
  </si>
  <si>
    <t>21:0154:000066</t>
  </si>
  <si>
    <t>21:0064:000058</t>
  </si>
  <si>
    <t>21:0064:000058:0001:0002:00</t>
  </si>
  <si>
    <t>96-PMA-0100</t>
  </si>
  <si>
    <t>21:0154:000067</t>
  </si>
  <si>
    <t>21:0064:000059</t>
  </si>
  <si>
    <t>21:0064:000059:0001:0002:00</t>
  </si>
  <si>
    <t>96-PMA-0105</t>
  </si>
  <si>
    <t>21:0154:000068</t>
  </si>
  <si>
    <t>21:0064:000060</t>
  </si>
  <si>
    <t>21:0064:000060:0001:0002:00</t>
  </si>
  <si>
    <t>96-PMA-0108-01</t>
  </si>
  <si>
    <t>21:0154:000069</t>
  </si>
  <si>
    <t>21:0064:000061</t>
  </si>
  <si>
    <t>21:0064:000061:0001:0002:00</t>
  </si>
  <si>
    <t>96-PMA-0113</t>
  </si>
  <si>
    <t>21:0154:000070</t>
  </si>
  <si>
    <t>21:0064:000062</t>
  </si>
  <si>
    <t>21:0064:000062:0001:0002:00</t>
  </si>
  <si>
    <t>96-PMA-0115</t>
  </si>
  <si>
    <t>21:0154:000071</t>
  </si>
  <si>
    <t>21:0064:000064</t>
  </si>
  <si>
    <t>21:0064:000064:0001:0002:00</t>
  </si>
  <si>
    <t>96-PMA-0116</t>
  </si>
  <si>
    <t>21:0154:000072</t>
  </si>
  <si>
    <t>21:0064:000065</t>
  </si>
  <si>
    <t>21:0064:000065:0001:0002:00</t>
  </si>
  <si>
    <t>96-PMA-0120</t>
  </si>
  <si>
    <t>21:0154:000073</t>
  </si>
  <si>
    <t>21:0064:000068</t>
  </si>
  <si>
    <t>21:0064:000068:0001:0002:00</t>
  </si>
  <si>
    <t>96-PMA-0121</t>
  </si>
  <si>
    <t>21:0154:000074</t>
  </si>
  <si>
    <t>21:0064:000069</t>
  </si>
  <si>
    <t>21:0064:000069:0001:0002:00</t>
  </si>
  <si>
    <t>96-PMA-0123</t>
  </si>
  <si>
    <t>21:0154:000075</t>
  </si>
  <si>
    <t>21:0064:000070</t>
  </si>
  <si>
    <t>21:0064:000070:0001:0002:00</t>
  </si>
  <si>
    <t>96-PMA-0124-01</t>
  </si>
  <si>
    <t>21:0154:000076</t>
  </si>
  <si>
    <t>21:0064:000071</t>
  </si>
  <si>
    <t>21:0064:000071:0001:0002:00</t>
  </si>
  <si>
    <t>96-PMA-0124-02</t>
  </si>
  <si>
    <t>21:0154:000077</t>
  </si>
  <si>
    <t>21:0064:000071:0002:0002:00</t>
  </si>
  <si>
    <t>96-PMA-0126</t>
  </si>
  <si>
    <t>21:0154:000078</t>
  </si>
  <si>
    <t>21:0064:000072</t>
  </si>
  <si>
    <t>21:0064:000072:0001:0002:00</t>
  </si>
  <si>
    <t>96-PMA-0127</t>
  </si>
  <si>
    <t>21:0154:000079</t>
  </si>
  <si>
    <t>21:0064:000073</t>
  </si>
  <si>
    <t>21:0064:000073:0001:0002:00</t>
  </si>
  <si>
    <t>96-PMA-0128</t>
  </si>
  <si>
    <t>21:0154:000080</t>
  </si>
  <si>
    <t>21:0064:000074</t>
  </si>
  <si>
    <t>21:0064:000074:0001:0002:00</t>
  </si>
  <si>
    <t>96-PMA-0129</t>
  </si>
  <si>
    <t>21:0154:000081</t>
  </si>
  <si>
    <t>21:0064:000075</t>
  </si>
  <si>
    <t>21:0064:000075:0001:0002:00</t>
  </si>
  <si>
    <t>96-PMA-0130</t>
  </si>
  <si>
    <t>21:0154:000082</t>
  </si>
  <si>
    <t>21:0064:000076</t>
  </si>
  <si>
    <t>21:0064:000076:0001:0002:00</t>
  </si>
  <si>
    <t>96-PMA-0131</t>
  </si>
  <si>
    <t>21:0154:000083</t>
  </si>
  <si>
    <t>21:0064:000077</t>
  </si>
  <si>
    <t>21:0064:000077:0001:0002:00</t>
  </si>
  <si>
    <t>96-PMA-0132-01</t>
  </si>
  <si>
    <t>21:0154:000084</t>
  </si>
  <si>
    <t>21:0064:000078</t>
  </si>
  <si>
    <t>21:0064:000078:0001:0002:00</t>
  </si>
  <si>
    <t>96-PMA-0132-02</t>
  </si>
  <si>
    <t>21:0154:000085</t>
  </si>
  <si>
    <t>21:0064:000078:0002:0002:00</t>
  </si>
  <si>
    <t>96-PMA-0134</t>
  </si>
  <si>
    <t>21:0154:000086</t>
  </si>
  <si>
    <t>21:0064:000079</t>
  </si>
  <si>
    <t>21:0064:000079:0001:0002:00</t>
  </si>
  <si>
    <t>96-PMA-0135</t>
  </si>
  <si>
    <t>21:0154:000087</t>
  </si>
  <si>
    <t>21:0064:000080</t>
  </si>
  <si>
    <t>21:0064:000080:0001:0002:00</t>
  </si>
  <si>
    <t>96-PMA-0138-01</t>
  </si>
  <si>
    <t>21:0154:000088</t>
  </si>
  <si>
    <t>21:0064:000081</t>
  </si>
  <si>
    <t>21:0064:000081:0001:0002:00</t>
  </si>
  <si>
    <t>96-PMA-0138-02</t>
  </si>
  <si>
    <t>21:0154:000089</t>
  </si>
  <si>
    <t>21:0064:000081:0002:0002:00</t>
  </si>
  <si>
    <t>96-PMA-0139</t>
  </si>
  <si>
    <t>21:0154:000090</t>
  </si>
  <si>
    <t>21:0064:000082</t>
  </si>
  <si>
    <t>21:0064:000082:0001:0002:00</t>
  </si>
  <si>
    <t>96-PMA-0140</t>
  </si>
  <si>
    <t>21:0154:000091</t>
  </si>
  <si>
    <t>21:0064:000083</t>
  </si>
  <si>
    <t>21:0064:000083:0001:0002:00</t>
  </si>
  <si>
    <t>96-PMA-0141</t>
  </si>
  <si>
    <t>21:0154:000092</t>
  </si>
  <si>
    <t>21:0064:000084</t>
  </si>
  <si>
    <t>21:0064:000084:0001:0002:00</t>
  </si>
  <si>
    <t>96-PMA-0143</t>
  </si>
  <si>
    <t>21:0154:000093</t>
  </si>
  <si>
    <t>21:0064:000085</t>
  </si>
  <si>
    <t>21:0064:000085:0001:0002:00</t>
  </si>
  <si>
    <t>96-PMA-0147</t>
  </si>
  <si>
    <t>21:0154:000094</t>
  </si>
  <si>
    <t>21:0064:000086</t>
  </si>
  <si>
    <t>21:0064:000086:0001:0002:00</t>
  </si>
  <si>
    <t>96-PMA-0148</t>
  </si>
  <si>
    <t>21:0154:000095</t>
  </si>
  <si>
    <t>21:0064:000087</t>
  </si>
  <si>
    <t>21:0064:000087:0001:0002:00</t>
  </si>
  <si>
    <t>96-PMA-0149-01</t>
  </si>
  <si>
    <t>21:0154:000096</t>
  </si>
  <si>
    <t>21:0064:000088</t>
  </si>
  <si>
    <t>21:0064:000088:0001:0002:00</t>
  </si>
  <si>
    <t>96-PMA-0149-02</t>
  </si>
  <si>
    <t>21:0154:000097</t>
  </si>
  <si>
    <t>21:0064:000088:0002:0002:00</t>
  </si>
  <si>
    <t>96-PMA-0151</t>
  </si>
  <si>
    <t>21:0154:000098</t>
  </si>
  <si>
    <t>21:0064:000089</t>
  </si>
  <si>
    <t>21:0064:000089:0001:0002:00</t>
  </si>
  <si>
    <t>96-PMA-0152-01</t>
  </si>
  <si>
    <t>21:0154:000099</t>
  </si>
  <si>
    <t>21:0064:000090</t>
  </si>
  <si>
    <t>21:0064:000090:0001:0002:00</t>
  </si>
  <si>
    <t>96-PMA-0152-02</t>
  </si>
  <si>
    <t>21:0154:000100</t>
  </si>
  <si>
    <t>21:0064:000090:0002:0002:00</t>
  </si>
  <si>
    <t>96-PMA-0152-03</t>
  </si>
  <si>
    <t>21:0154:000101</t>
  </si>
  <si>
    <t>21:0064:000090:0003:0002:00</t>
  </si>
  <si>
    <t>96-PMA-0153-01</t>
  </si>
  <si>
    <t>21:0154:000102</t>
  </si>
  <si>
    <t>21:0064:000091</t>
  </si>
  <si>
    <t>21:0064:000091:0001:0002:00</t>
  </si>
  <si>
    <t>96-PMA-0153-02</t>
  </si>
  <si>
    <t>21:0154:000103</t>
  </si>
  <si>
    <t>21:0064:000091:0002:0002:00</t>
  </si>
  <si>
    <t>96-PMA-0155</t>
  </si>
  <si>
    <t>21:0154:000104</t>
  </si>
  <si>
    <t>21:0064:000092</t>
  </si>
  <si>
    <t>21:0064:000092:0001:0002:00</t>
  </si>
  <si>
    <t>96-PMA-0156-01</t>
  </si>
  <si>
    <t>21:0154:000105</t>
  </si>
  <si>
    <t>21:0064:000093</t>
  </si>
  <si>
    <t>21:0064:000093:0001:0002:00</t>
  </si>
  <si>
    <t>96-PMA-0156-02</t>
  </si>
  <si>
    <t>21:0154:000106</t>
  </si>
  <si>
    <t>21:0064:000093:0002:0002:00</t>
  </si>
  <si>
    <t>96-PMA-0157-02</t>
  </si>
  <si>
    <t>21:0154:000107</t>
  </si>
  <si>
    <t>21:0064:000094</t>
  </si>
  <si>
    <t>21:0064:000094:0001:0002:00</t>
  </si>
  <si>
    <t>96-PMA-0158-01</t>
  </si>
  <si>
    <t>21:0154:000108</t>
  </si>
  <si>
    <t>21:0064:000095</t>
  </si>
  <si>
    <t>21:0064:000095:0001:0002:00</t>
  </si>
  <si>
    <t>96-PMA-0160</t>
  </si>
  <si>
    <t>21:0154:000109</t>
  </si>
  <si>
    <t>21:0064:000096</t>
  </si>
  <si>
    <t>21:0064:000096:0001:0002:00</t>
  </si>
  <si>
    <t>96-PMA-0164-01</t>
  </si>
  <si>
    <t>21:0154:000110</t>
  </si>
  <si>
    <t>21:0064:000097</t>
  </si>
  <si>
    <t>21:0064:000097:0001:0002:00</t>
  </si>
  <si>
    <t>96-PMA-0164-02</t>
  </si>
  <si>
    <t>21:0154:000111</t>
  </si>
  <si>
    <t>21:0064:000097:0002:0002:00</t>
  </si>
  <si>
    <t>96-PMA-0166</t>
  </si>
  <si>
    <t>21:0154:000112</t>
  </si>
  <si>
    <t>21:0064:000098</t>
  </si>
  <si>
    <t>21:0064:000098:0001:0002:00</t>
  </si>
  <si>
    <t>96-PMA-0168-01</t>
  </si>
  <si>
    <t>21:0154:000113</t>
  </si>
  <si>
    <t>21:0064:000099</t>
  </si>
  <si>
    <t>21:0064:000099:0001:0002:00</t>
  </si>
  <si>
    <t>96-PMA-0168-02</t>
  </si>
  <si>
    <t>21:0154:000114</t>
  </si>
  <si>
    <t>21:0064:000099:0002:0002:00</t>
  </si>
  <si>
    <t>96-PMA-0169</t>
  </si>
  <si>
    <t>21:0154:000115</t>
  </si>
  <si>
    <t>21:0064:000100</t>
  </si>
  <si>
    <t>21:0064:000100:0001:0002:00</t>
  </si>
  <si>
    <t>96-PMA-0170-01</t>
  </si>
  <si>
    <t>21:0154:000116</t>
  </si>
  <si>
    <t>21:0064:000101</t>
  </si>
  <si>
    <t>21:0064:000101:0001:0002:00</t>
  </si>
  <si>
    <t>96-PMA-0171</t>
  </si>
  <si>
    <t>21:0154:000117</t>
  </si>
  <si>
    <t>21:0064:000102</t>
  </si>
  <si>
    <t>21:0064:000102:0001:0002:00</t>
  </si>
  <si>
    <t>96-PMA-0173-01</t>
  </si>
  <si>
    <t>21:0154:000118</t>
  </si>
  <si>
    <t>21:0064:000103</t>
  </si>
  <si>
    <t>21:0064:000103:0001:0002:00</t>
  </si>
  <si>
    <t>96-PMA-0173-02</t>
  </si>
  <si>
    <t>21:0154:000119</t>
  </si>
  <si>
    <t>21:0064:000103:0002:0002:00</t>
  </si>
  <si>
    <t>96-PMA-0173-03</t>
  </si>
  <si>
    <t>21:0154:000120</t>
  </si>
  <si>
    <t>21:0064:000103:0003:0002:00</t>
  </si>
  <si>
    <t>96-PMA-0175-01</t>
  </si>
  <si>
    <t>21:0154:000121</t>
  </si>
  <si>
    <t>21:0064:000104</t>
  </si>
  <si>
    <t>21:0064:000104:0001:0002:00</t>
  </si>
  <si>
    <t>96-PMA-0175-02</t>
  </si>
  <si>
    <t>21:0154:000122</t>
  </si>
  <si>
    <t>21:0064:000104:0002:0002:00</t>
  </si>
  <si>
    <t>96-PMA-0176</t>
  </si>
  <si>
    <t>21:0154:000123</t>
  </si>
  <si>
    <t>21:0064:000105</t>
  </si>
  <si>
    <t>21:0064:000105:0001:0002:00</t>
  </si>
  <si>
    <t>96-PMA-0178</t>
  </si>
  <si>
    <t>21:0154:000124</t>
  </si>
  <si>
    <t>21:0064:000106</t>
  </si>
  <si>
    <t>21:0064:000106:0001:0002:00</t>
  </si>
  <si>
    <t>96-PMA-0179</t>
  </si>
  <si>
    <t>21:0154:000125</t>
  </si>
  <si>
    <t>21:0064:000107</t>
  </si>
  <si>
    <t>21:0064:000107:0001:0002:00</t>
  </si>
  <si>
    <t>96-PMA-0183-02</t>
  </si>
  <si>
    <t>21:0154:000126</t>
  </si>
  <si>
    <t>21:0064:000109</t>
  </si>
  <si>
    <t>21:0064:000109:0001:0002:00</t>
  </si>
  <si>
    <t>96-PMA-0184</t>
  </si>
  <si>
    <t>21:0154:000127</t>
  </si>
  <si>
    <t>21:0064:000110</t>
  </si>
  <si>
    <t>21:0064:000110:0001:0002:00</t>
  </si>
  <si>
    <t>96-PMA-0185</t>
  </si>
  <si>
    <t>21:0154:000128</t>
  </si>
  <si>
    <t>21:0064:000111</t>
  </si>
  <si>
    <t>21:0064:000111:0001:0002:00</t>
  </si>
  <si>
    <t>96-PMA-0187</t>
  </si>
  <si>
    <t>21:0154:000129</t>
  </si>
  <si>
    <t>21:0064:000112</t>
  </si>
  <si>
    <t>21:0064:000112:0001:0002:00</t>
  </si>
  <si>
    <t>96-PMA-0190</t>
  </si>
  <si>
    <t>21:0154:000130</t>
  </si>
  <si>
    <t>21:0064:000114</t>
  </si>
  <si>
    <t>21:0064:000114:0001:0002:00</t>
  </si>
  <si>
    <t>96-PMA-0191</t>
  </si>
  <si>
    <t>21:0154:000131</t>
  </si>
  <si>
    <t>21:0064:000115</t>
  </si>
  <si>
    <t>21:0064:000115:0001:0002:00</t>
  </si>
  <si>
    <t>96-PMA-0193</t>
  </si>
  <si>
    <t>21:0154:000132</t>
  </si>
  <si>
    <t>21:0064:000117</t>
  </si>
  <si>
    <t>21:0064:000117:0001:0002:00</t>
  </si>
  <si>
    <t>96-PMA-0194</t>
  </si>
  <si>
    <t>21:0154:000133</t>
  </si>
  <si>
    <t>21:0064:000118</t>
  </si>
  <si>
    <t>21:0064:000118:0001:0002:00</t>
  </si>
  <si>
    <t>96-PMA-0195-01</t>
  </si>
  <si>
    <t>21:0154:000134</t>
  </si>
  <si>
    <t>21:0064:000119</t>
  </si>
  <si>
    <t>21:0064:000119:0001:0002:00</t>
  </si>
  <si>
    <t>96-PMA-0195-03</t>
  </si>
  <si>
    <t>21:0154:000135</t>
  </si>
  <si>
    <t>21:0064:000119:0002:0002:00</t>
  </si>
  <si>
    <t>96-PMA-0196</t>
  </si>
  <si>
    <t>21:0154:000136</t>
  </si>
  <si>
    <t>21:0064:000120</t>
  </si>
  <si>
    <t>21:0064:000120:0001:0002:00</t>
  </si>
  <si>
    <t>96-PMA-0198</t>
  </si>
  <si>
    <t>21:0154:000137</t>
  </si>
  <si>
    <t>21:0064:000121</t>
  </si>
  <si>
    <t>21:0064:000121:0001:0002:00</t>
  </si>
  <si>
    <t>96-PMA-0199</t>
  </si>
  <si>
    <t>21:0154:000138</t>
  </si>
  <si>
    <t>21:0064:000122</t>
  </si>
  <si>
    <t>21:0064:000122:0001:0002:00</t>
  </si>
  <si>
    <t>96-PMA-0200</t>
  </si>
  <si>
    <t>21:0154:000139</t>
  </si>
  <si>
    <t>21:0064:000123</t>
  </si>
  <si>
    <t>21:0064:000123:0001:0002:00</t>
  </si>
  <si>
    <t>96-PMA-0201-01</t>
  </si>
  <si>
    <t>21:0154:000140</t>
  </si>
  <si>
    <t>21:0064:000124</t>
  </si>
  <si>
    <t>21:0064:000124:0001:0002:00</t>
  </si>
  <si>
    <t>96-PMA-0202</t>
  </si>
  <si>
    <t>21:0154:000141</t>
  </si>
  <si>
    <t>21:0064:000125</t>
  </si>
  <si>
    <t>21:0064:000125:0001:0002:00</t>
  </si>
  <si>
    <t>96-PMA-0203</t>
  </si>
  <si>
    <t>21:0154:000142</t>
  </si>
  <si>
    <t>21:0064:000126</t>
  </si>
  <si>
    <t>21:0064:000126:0001:0002:00</t>
  </si>
  <si>
    <t>96-PMA-0210</t>
  </si>
  <si>
    <t>21:0154:000143</t>
  </si>
  <si>
    <t>21:0064:000128</t>
  </si>
  <si>
    <t>21:0064:000128:0001:0002:00</t>
  </si>
  <si>
    <t>96-PMA-0212</t>
  </si>
  <si>
    <t>21:0154:000144</t>
  </si>
  <si>
    <t>21:0064:000129</t>
  </si>
  <si>
    <t>21:0064:000129:0001:0002:00</t>
  </si>
  <si>
    <t>96-PMA-0215</t>
  </si>
  <si>
    <t>21:0154:000145</t>
  </si>
  <si>
    <t>21:0064:000131</t>
  </si>
  <si>
    <t>21:0064:000131:0001:0002:00</t>
  </si>
  <si>
    <t>96-PMA-0216</t>
  </si>
  <si>
    <t>21:0154:000146</t>
  </si>
  <si>
    <t>21:0064:000132</t>
  </si>
  <si>
    <t>21:0064:000132:0001:0002:00</t>
  </si>
  <si>
    <t>96-PMA-0217-01</t>
  </si>
  <si>
    <t>21:0154:000147</t>
  </si>
  <si>
    <t>21:0064:000133</t>
  </si>
  <si>
    <t>21:0064:000133:0001:0002:00</t>
  </si>
  <si>
    <t>96-PMA-0218</t>
  </si>
  <si>
    <t>21:0154:000148</t>
  </si>
  <si>
    <t>21:0064:000134</t>
  </si>
  <si>
    <t>21:0064:000134:0001:0002:00</t>
  </si>
  <si>
    <t>96-PMA-0219</t>
  </si>
  <si>
    <t>21:0154:000149</t>
  </si>
  <si>
    <t>21:0064:000135</t>
  </si>
  <si>
    <t>21:0064:000135:0001:0002:00</t>
  </si>
  <si>
    <t>96-PMA-0220</t>
  </si>
  <si>
    <t>21:0154:000150</t>
  </si>
  <si>
    <t>21:0064:000136</t>
  </si>
  <si>
    <t>21:0064:000136:0001:0002:00</t>
  </si>
  <si>
    <t>96-PMA-0221-01</t>
  </si>
  <si>
    <t>21:0154:000151</t>
  </si>
  <si>
    <t>21:0064:000137</t>
  </si>
  <si>
    <t>21:0064:000137:0001:0002:00</t>
  </si>
  <si>
    <t>96-PMA-0221-03</t>
  </si>
  <si>
    <t>21:0154:000152</t>
  </si>
  <si>
    <t>21:0064:000137:0003:0002:00</t>
  </si>
  <si>
    <t>96-PMA-0222-01</t>
  </si>
  <si>
    <t>21:0154:000153</t>
  </si>
  <si>
    <t>21:0064:000138</t>
  </si>
  <si>
    <t>21:0064:000138:0001:0002:00</t>
  </si>
  <si>
    <t>96-PMA-0225</t>
  </si>
  <si>
    <t>21:0154:000154</t>
  </si>
  <si>
    <t>21:0064:000139</t>
  </si>
  <si>
    <t>21:0064:000139:0001:0002:00</t>
  </si>
  <si>
    <t>96-PMA-0227</t>
  </si>
  <si>
    <t>21:0154:000155</t>
  </si>
  <si>
    <t>21:0064:000140</t>
  </si>
  <si>
    <t>21:0064:000140:0001:0002:00</t>
  </si>
  <si>
    <t>96-PMA-0229</t>
  </si>
  <si>
    <t>21:0154:000156</t>
  </si>
  <si>
    <t>21:0064:000141</t>
  </si>
  <si>
    <t>21:0064:000141:0001:0002:00</t>
  </si>
  <si>
    <t>96-PMA-0230</t>
  </si>
  <si>
    <t>21:0154:000157</t>
  </si>
  <si>
    <t>21:0064:000142</t>
  </si>
  <si>
    <t>21:0064:000142:0001:0002:00</t>
  </si>
  <si>
    <t>96-PMA-0231</t>
  </si>
  <si>
    <t>21:0154:000158</t>
  </si>
  <si>
    <t>21:0064:000143</t>
  </si>
  <si>
    <t>21:0064:000143:0001:0002:00</t>
  </si>
  <si>
    <t>96-PMA-0231-01</t>
  </si>
  <si>
    <t>21:0154:000159</t>
  </si>
  <si>
    <t>21:0064:000143:0002:0002:00</t>
  </si>
  <si>
    <t>96-PMA-0232</t>
  </si>
  <si>
    <t>21:0154:000160</t>
  </si>
  <si>
    <t>21:0064:000144</t>
  </si>
  <si>
    <t>21:0064:000144:0001:0002:00</t>
  </si>
  <si>
    <t>96-PMA-0233-01</t>
  </si>
  <si>
    <t>21:0154:000161</t>
  </si>
  <si>
    <t>21:0064:000145</t>
  </si>
  <si>
    <t>21:0064:000145:0001:0002:00</t>
  </si>
  <si>
    <t>96-PMA-0234</t>
  </si>
  <si>
    <t>21:0154:000162</t>
  </si>
  <si>
    <t>21:0064:000146</t>
  </si>
  <si>
    <t>21:0064:000146:0001:0002:00</t>
  </si>
  <si>
    <t>96-PMA-0235</t>
  </si>
  <si>
    <t>21:0154:000163</t>
  </si>
  <si>
    <t>21:0064:000147</t>
  </si>
  <si>
    <t>21:0064:000147:0001:0002:00</t>
  </si>
  <si>
    <t>96-PMA-0236</t>
  </si>
  <si>
    <t>21:0154:000164</t>
  </si>
  <si>
    <t>21:0064:000148</t>
  </si>
  <si>
    <t>21:0064:000148:0001:0002:00</t>
  </si>
  <si>
    <t>96-PMA-0238</t>
  </si>
  <si>
    <t>21:0154:000165</t>
  </si>
  <si>
    <t>21:0064:000149</t>
  </si>
  <si>
    <t>21:0064:000149:0001:0002:00</t>
  </si>
  <si>
    <t>96-PMA-0239</t>
  </si>
  <si>
    <t>21:0154:000166</t>
  </si>
  <si>
    <t>21:0064:000150</t>
  </si>
  <si>
    <t>21:0064:000150:0001:0002:00</t>
  </si>
  <si>
    <t>96-PMA-0240</t>
  </si>
  <si>
    <t>21:0154:000167</t>
  </si>
  <si>
    <t>21:0064:000151</t>
  </si>
  <si>
    <t>21:0064:000151:0001:0002:00</t>
  </si>
  <si>
    <t>96-PMA-0242-01</t>
  </si>
  <si>
    <t>21:0154:000168</t>
  </si>
  <si>
    <t>21:0064:000152</t>
  </si>
  <si>
    <t>21:0064:000152:0001:0002:00</t>
  </si>
  <si>
    <t>96-PMA-0242-02</t>
  </si>
  <si>
    <t>21:0154:000169</t>
  </si>
  <si>
    <t>21:0064:000152:0002:0002:00</t>
  </si>
  <si>
    <t>96-PMA-0243</t>
  </si>
  <si>
    <t>21:0154:000170</t>
  </si>
  <si>
    <t>21:0064:000153</t>
  </si>
  <si>
    <t>21:0064:000153:0001:0002:00</t>
  </si>
  <si>
    <t>96-PMA-0245-01</t>
  </si>
  <si>
    <t>21:0154:000171</t>
  </si>
  <si>
    <t>21:0064:000154</t>
  </si>
  <si>
    <t>21:0064:000154:0001:0002:00</t>
  </si>
  <si>
    <t>96-PMA-0245-02</t>
  </si>
  <si>
    <t>21:0154:000172</t>
  </si>
  <si>
    <t>21:0064:000154:0002:0002:00</t>
  </si>
  <si>
    <t>96-PMA-0245-03</t>
  </si>
  <si>
    <t>21:0154:000173</t>
  </si>
  <si>
    <t>21:0064:000154:0003:0002:00</t>
  </si>
  <si>
    <t>96-PMA-0246-01</t>
  </si>
  <si>
    <t>21:0154:000174</t>
  </si>
  <si>
    <t>21:0064:000155</t>
  </si>
  <si>
    <t>21:0064:000155:0001:0002:00</t>
  </si>
  <si>
    <t>96-PMA-0249</t>
  </si>
  <si>
    <t>21:0154:000175</t>
  </si>
  <si>
    <t>21:0064:000156</t>
  </si>
  <si>
    <t>21:0064:000156:0001:0002:00</t>
  </si>
  <si>
    <t>96-PMA-0250</t>
  </si>
  <si>
    <t>21:0154:000176</t>
  </si>
  <si>
    <t>21:0064:000157</t>
  </si>
  <si>
    <t>21:0064:000157:0001:0002:00</t>
  </si>
  <si>
    <t>96-PMA-0251</t>
  </si>
  <si>
    <t>21:0154:000177</t>
  </si>
  <si>
    <t>21:0064:000158</t>
  </si>
  <si>
    <t>21:0064:000158:0001:0002:00</t>
  </si>
  <si>
    <t>96-PMA-0255-01</t>
  </si>
  <si>
    <t>21:0154:000178</t>
  </si>
  <si>
    <t>21:0064:000159</t>
  </si>
  <si>
    <t>21:0064:000159:0001:0002:00</t>
  </si>
  <si>
    <t>96-PMA-0255-02</t>
  </si>
  <si>
    <t>21:0154:000179</t>
  </si>
  <si>
    <t>21:0064:000159:0002:0002:00</t>
  </si>
  <si>
    <t>96-PMA-0261</t>
  </si>
  <si>
    <t>21:0154:000180</t>
  </si>
  <si>
    <t>21:0064:000161</t>
  </si>
  <si>
    <t>21:0064:000161:0001:0002:00</t>
  </si>
  <si>
    <t>96-PMA-0268</t>
  </si>
  <si>
    <t>21:0154:000181</t>
  </si>
  <si>
    <t>21:0064:000162</t>
  </si>
  <si>
    <t>21:0064:000162:0001:0002:00</t>
  </si>
  <si>
    <t>96-PMA-0269</t>
  </si>
  <si>
    <t>21:0154:000182</t>
  </si>
  <si>
    <t>21:0064:000163</t>
  </si>
  <si>
    <t>21:0064:000163:0001:0002:00</t>
  </si>
  <si>
    <t>96-PMA-0270</t>
  </si>
  <si>
    <t>21:0154:000183</t>
  </si>
  <si>
    <t>21:0064:000164</t>
  </si>
  <si>
    <t>21:0064:000164:0001:0002:00</t>
  </si>
  <si>
    <t>96-PMA-0271</t>
  </si>
  <si>
    <t>21:0154:000184</t>
  </si>
  <si>
    <t>21:0064:000165</t>
  </si>
  <si>
    <t>21:0064:000165:0001:0002:00</t>
  </si>
  <si>
    <t>96-PMA-0275</t>
  </si>
  <si>
    <t>21:0154:000185</t>
  </si>
  <si>
    <t>21:0064:000166</t>
  </si>
  <si>
    <t>21:0064:000166:0001:0002:00</t>
  </si>
  <si>
    <t>96-PMA-0276-01</t>
  </si>
  <si>
    <t>21:0154:000186</t>
  </si>
  <si>
    <t>21:0064:000167</t>
  </si>
  <si>
    <t>21:0064:000167:0001:0002:00</t>
  </si>
  <si>
    <t>96-PMA-0278</t>
  </si>
  <si>
    <t>21:0154:000187</t>
  </si>
  <si>
    <t>21:0064:000168</t>
  </si>
  <si>
    <t>21:0064:000168:0001:0002:00</t>
  </si>
  <si>
    <t>96-PMA-0282</t>
  </si>
  <si>
    <t>21:0154:000188</t>
  </si>
  <si>
    <t>21:0064:000170</t>
  </si>
  <si>
    <t>21:0064:000170:0001:0002:00</t>
  </si>
  <si>
    <t>96-PMA-0283</t>
  </si>
  <si>
    <t>21:0154:000189</t>
  </si>
  <si>
    <t>21:0064:000171</t>
  </si>
  <si>
    <t>21:0064:000171:0001:0002:00</t>
  </si>
  <si>
    <t>96-PMA-0284</t>
  </si>
  <si>
    <t>21:0154:000190</t>
  </si>
  <si>
    <t>21:0064:000172</t>
  </si>
  <si>
    <t>21:0064:000172:0001:0002:00</t>
  </si>
  <si>
    <t>96-PMA-0285</t>
  </si>
  <si>
    <t>21:0154:000191</t>
  </si>
  <si>
    <t>21:0064:000173</t>
  </si>
  <si>
    <t>21:0064:000173:0001:0002:00</t>
  </si>
  <si>
    <t>96-PMA-0286-01</t>
  </si>
  <si>
    <t>21:0154:000192</t>
  </si>
  <si>
    <t>21:0064:000174</t>
  </si>
  <si>
    <t>21:0064:000174:0001:0002:00</t>
  </si>
  <si>
    <t>96-PMA-0287</t>
  </si>
  <si>
    <t>21:0154:000193</t>
  </si>
  <si>
    <t>21:0064:000175</t>
  </si>
  <si>
    <t>21:0064:000175:0001:0002:00</t>
  </si>
  <si>
    <t>96-PMA-0288-01</t>
  </si>
  <si>
    <t>21:0154:000194</t>
  </si>
  <si>
    <t>21:0064:000176</t>
  </si>
  <si>
    <t>21:0064:000176:0001:0002:00</t>
  </si>
  <si>
    <t>96-PMA-0288-02</t>
  </si>
  <si>
    <t>21:0154:000195</t>
  </si>
  <si>
    <t>21:0064:000176:0002:0002:00</t>
  </si>
  <si>
    <t>96-PMA-0289-01</t>
  </si>
  <si>
    <t>21:0154:000196</t>
  </si>
  <si>
    <t>21:0064:000177</t>
  </si>
  <si>
    <t>21:0064:000177:0001:0002:00</t>
  </si>
  <si>
    <t>96-PMA-0289-02</t>
  </si>
  <si>
    <t>21:0154:000197</t>
  </si>
  <si>
    <t>21:0064:000177:0002:0002:00</t>
  </si>
  <si>
    <t>96-PMA-0289-03</t>
  </si>
  <si>
    <t>21:0154:000198</t>
  </si>
  <si>
    <t>21:0064:000177:0003:0002:00</t>
  </si>
  <si>
    <t>96-PMA-0290</t>
  </si>
  <si>
    <t>21:0154:000199</t>
  </si>
  <si>
    <t>21:0064:000178</t>
  </si>
  <si>
    <t>21:0064:000178:0001:0002:00</t>
  </si>
  <si>
    <t>96-PMA-0291</t>
  </si>
  <si>
    <t>21:0154:000200</t>
  </si>
  <si>
    <t>21:0064:000179</t>
  </si>
  <si>
    <t>21:0064:000179:0001:0002:00</t>
  </si>
  <si>
    <t>96-PMA-0292</t>
  </si>
  <si>
    <t>21:0154:000201</t>
  </si>
  <si>
    <t>21:0064:000180</t>
  </si>
  <si>
    <t>21:0064:000180:0001:0002:00</t>
  </si>
  <si>
    <t>96-PMA-0293-01</t>
  </si>
  <si>
    <t>21:0154:000202</t>
  </si>
  <si>
    <t>21:0064:000181</t>
  </si>
  <si>
    <t>21:0064:000181:0001:0002:00</t>
  </si>
  <si>
    <t>96-PMA-0293-02</t>
  </si>
  <si>
    <t>21:0154:000203</t>
  </si>
  <si>
    <t>21:0064:000181:0002:0002:00</t>
  </si>
  <si>
    <t>96-PMA-0305</t>
  </si>
  <si>
    <t>21:0154:000204</t>
  </si>
  <si>
    <t>21:0064:000182</t>
  </si>
  <si>
    <t>21:0064:000182:0001:0002:00</t>
  </si>
  <si>
    <t>96-PMA-0307-01</t>
  </si>
  <si>
    <t>21:0154:000205</t>
  </si>
  <si>
    <t>21:0064:000183</t>
  </si>
  <si>
    <t>21:0064:000183:0001:0002:00</t>
  </si>
  <si>
    <t>96-PMA-0308-01</t>
  </si>
  <si>
    <t>21:0154:000206</t>
  </si>
  <si>
    <t>21:0064:000184</t>
  </si>
  <si>
    <t>21:0064:000184:0001:0002:00</t>
  </si>
  <si>
    <t>96-PMA-0308-02</t>
  </si>
  <si>
    <t>21:0154:000207</t>
  </si>
  <si>
    <t>21:0064:000184:0002:0002:00</t>
  </si>
  <si>
    <t>96-PMA-0308-03</t>
  </si>
  <si>
    <t>21:0154:000208</t>
  </si>
  <si>
    <t>21:0064:000184:0003:0002:00</t>
  </si>
  <si>
    <t>96-PMA-0313-01</t>
  </si>
  <si>
    <t>21:0154:000209</t>
  </si>
  <si>
    <t>21:0064:000185</t>
  </si>
  <si>
    <t>21:0064:000185:0001:0002:00</t>
  </si>
  <si>
    <t>97-PMA-0282</t>
  </si>
  <si>
    <t>21:0154:000210</t>
  </si>
  <si>
    <t>21:0064:000185:0002:0002:00</t>
  </si>
  <si>
    <t>96-PMA-0314</t>
  </si>
  <si>
    <t>21:0154:000211</t>
  </si>
  <si>
    <t>21:0064:000186</t>
  </si>
  <si>
    <t>21:0064:000186:0001:0002:00</t>
  </si>
  <si>
    <t>97-PMA-0001</t>
  </si>
  <si>
    <t>21:0154:000212</t>
  </si>
  <si>
    <t>21:0064:000188</t>
  </si>
  <si>
    <t>21:0064:000188:0001:0002:00</t>
  </si>
  <si>
    <t>97-PMA-0003</t>
  </si>
  <si>
    <t>21:0154:000213</t>
  </si>
  <si>
    <t>21:0064:000189</t>
  </si>
  <si>
    <t>21:0064:000189:0001:0002:00</t>
  </si>
  <si>
    <t>97-PMA-0007</t>
  </si>
  <si>
    <t>21:0154:000214</t>
  </si>
  <si>
    <t>21:0064:000190</t>
  </si>
  <si>
    <t>21:0064:000190:0001:0002:00</t>
  </si>
  <si>
    <t>97-PMA-0008</t>
  </si>
  <si>
    <t>21:0154:000215</t>
  </si>
  <si>
    <t>21:0064:000191</t>
  </si>
  <si>
    <t>21:0064:000191:0001:0002:00</t>
  </si>
  <si>
    <t>97-PMA-0010-01</t>
  </si>
  <si>
    <t>21:0154:000216</t>
  </si>
  <si>
    <t>21:0064:000192</t>
  </si>
  <si>
    <t>21:0064:000192:0001:0002:00</t>
  </si>
  <si>
    <t>97-PMA-0011</t>
  </si>
  <si>
    <t>21:0154:000217</t>
  </si>
  <si>
    <t>21:0064:000193</t>
  </si>
  <si>
    <t>21:0064:000193:0001:0002:00</t>
  </si>
  <si>
    <t>97-PMA-0015</t>
  </si>
  <si>
    <t>21:0154:000218</t>
  </si>
  <si>
    <t>21:0064:000194</t>
  </si>
  <si>
    <t>21:0064:000194:0001:0002:00</t>
  </si>
  <si>
    <t>97-PMA-0016</t>
  </si>
  <si>
    <t>21:0154:000219</t>
  </si>
  <si>
    <t>21:0064:000195</t>
  </si>
  <si>
    <t>21:0064:000195:0001:0002:00</t>
  </si>
  <si>
    <t>97-PMA-0019</t>
  </si>
  <si>
    <t>21:0154:000220</t>
  </si>
  <si>
    <t>21:0064:000196</t>
  </si>
  <si>
    <t>21:0064:000196:0001:0002:00</t>
  </si>
  <si>
    <t>97-PMA-0020</t>
  </si>
  <si>
    <t>21:0154:000221</t>
  </si>
  <si>
    <t>21:0064:000197</t>
  </si>
  <si>
    <t>21:0064:000197:0001:0002:00</t>
  </si>
  <si>
    <t>97-PMA-0021</t>
  </si>
  <si>
    <t>21:0154:000222</t>
  </si>
  <si>
    <t>21:0064:000198</t>
  </si>
  <si>
    <t>21:0064:000198:0001:0002:00</t>
  </si>
  <si>
    <t>97-PMA-0023</t>
  </si>
  <si>
    <t>21:0154:000223</t>
  </si>
  <si>
    <t>21:0064:000199</t>
  </si>
  <si>
    <t>21:0064:000199:0001:0002:00</t>
  </si>
  <si>
    <t>97-PMA-0024-01</t>
  </si>
  <si>
    <t>21:0154:000224</t>
  </si>
  <si>
    <t>21:0064:000200</t>
  </si>
  <si>
    <t>21:0064:000200:0001:0002:00</t>
  </si>
  <si>
    <t>97-PMA-0025</t>
  </si>
  <si>
    <t>21:0154:000225</t>
  </si>
  <si>
    <t>21:0064:000201</t>
  </si>
  <si>
    <t>21:0064:000201:0001:0002:00</t>
  </si>
  <si>
    <t>97-PMA-0029-01</t>
  </si>
  <si>
    <t>21:0154:000226</t>
  </si>
  <si>
    <t>21:0064:000202</t>
  </si>
  <si>
    <t>21:0064:000202:0001:0002:00</t>
  </si>
  <si>
    <t>97-PMA-0029-02</t>
  </si>
  <si>
    <t>21:0154:000227</t>
  </si>
  <si>
    <t>21:0064:000202:0002:0002:00</t>
  </si>
  <si>
    <t>97-PMA-0030</t>
  </si>
  <si>
    <t>21:0154:000228</t>
  </si>
  <si>
    <t>21:0064:000203</t>
  </si>
  <si>
    <t>21:0064:000203:0001:0002:00</t>
  </si>
  <si>
    <t>97-PMA-0031</t>
  </si>
  <si>
    <t>21:0154:000229</t>
  </si>
  <si>
    <t>21:0064:000204</t>
  </si>
  <si>
    <t>21:0064:000204:0001:0002:00</t>
  </si>
  <si>
    <t>97-PMA-0032</t>
  </si>
  <si>
    <t>21:0154:000230</t>
  </si>
  <si>
    <t>21:0064:000205</t>
  </si>
  <si>
    <t>21:0064:000205:0001:0002:00</t>
  </si>
  <si>
    <t>97-PMA-0034</t>
  </si>
  <si>
    <t>21:0154:000231</t>
  </si>
  <si>
    <t>21:0064:000206</t>
  </si>
  <si>
    <t>21:0064:000206:0001:0002:00</t>
  </si>
  <si>
    <t>97-PMA-0037</t>
  </si>
  <si>
    <t>21:0154:000232</t>
  </si>
  <si>
    <t>21:0064:000207</t>
  </si>
  <si>
    <t>21:0064:000207:0001:0002:00</t>
  </si>
  <si>
    <t>97-PMA-0038</t>
  </si>
  <si>
    <t>21:0154:000233</t>
  </si>
  <si>
    <t>21:0064:000208</t>
  </si>
  <si>
    <t>21:0064:000208:0001:0002:00</t>
  </si>
  <si>
    <t>97-PMA-0041</t>
  </si>
  <si>
    <t>21:0154:000234</t>
  </si>
  <si>
    <t>21:0064:000209</t>
  </si>
  <si>
    <t>21:0064:000209:0001:0002:00</t>
  </si>
  <si>
    <t>97-PMA-0042-01</t>
  </si>
  <si>
    <t>21:0154:000235</t>
  </si>
  <si>
    <t>21:0064:000210</t>
  </si>
  <si>
    <t>21:0064:000210:0001:0002:00</t>
  </si>
  <si>
    <t>97-PMA-0042-02</t>
  </si>
  <si>
    <t>21:0154:000236</t>
  </si>
  <si>
    <t>21:0064:000210:0002:0002:00</t>
  </si>
  <si>
    <t>97-PMA-0042-03</t>
  </si>
  <si>
    <t>21:0154:000237</t>
  </si>
  <si>
    <t>21:0064:000210:0003:0002:00</t>
  </si>
  <si>
    <t>97-PMA-0044</t>
  </si>
  <si>
    <t>21:0154:000238</t>
  </si>
  <si>
    <t>21:0064:000211</t>
  </si>
  <si>
    <t>21:0064:000211:0001:0002:00</t>
  </si>
  <si>
    <t>97-PMA-0046</t>
  </si>
  <si>
    <t>21:0154:000239</t>
  </si>
  <si>
    <t>21:0064:000212</t>
  </si>
  <si>
    <t>21:0064:000212:0001:0002:00</t>
  </si>
  <si>
    <t>97-PMA-0047</t>
  </si>
  <si>
    <t>21:0154:000240</t>
  </si>
  <si>
    <t>21:0064:000213</t>
  </si>
  <si>
    <t>21:0064:000213:0001:0002:00</t>
  </si>
  <si>
    <t>97-PMA-0048-01</t>
  </si>
  <si>
    <t>21:0154:000241</t>
  </si>
  <si>
    <t>21:0064:000214</t>
  </si>
  <si>
    <t>21:0064:000214:0001:0002:00</t>
  </si>
  <si>
    <t>97-PMA-0050</t>
  </si>
  <si>
    <t>21:0154:000242</t>
  </si>
  <si>
    <t>21:0064:000215</t>
  </si>
  <si>
    <t>21:0064:000215:0001:0002:00</t>
  </si>
  <si>
    <t>97-PMA-0051</t>
  </si>
  <si>
    <t>21:0154:000243</t>
  </si>
  <si>
    <t>21:0064:000216</t>
  </si>
  <si>
    <t>21:0064:000216:0001:0002:00</t>
  </si>
  <si>
    <t>97-PMA-0052</t>
  </si>
  <si>
    <t>21:0154:000244</t>
  </si>
  <si>
    <t>21:0064:000217</t>
  </si>
  <si>
    <t>21:0064:000217:0001:0002:00</t>
  </si>
  <si>
    <t>97-PMA-0055-01</t>
  </si>
  <si>
    <t>21:0154:000245</t>
  </si>
  <si>
    <t>21:0064:000218</t>
  </si>
  <si>
    <t>21:0064:000218:0001:0002:00</t>
  </si>
  <si>
    <t>97-PMA-0055-02</t>
  </si>
  <si>
    <t>21:0154:000246</t>
  </si>
  <si>
    <t>21:0064:000218:0002:0002:00</t>
  </si>
  <si>
    <t>97-PMA-0057</t>
  </si>
  <si>
    <t>21:0154:000247</t>
  </si>
  <si>
    <t>21:0064:000219</t>
  </si>
  <si>
    <t>21:0064:000219:0001:0002:00</t>
  </si>
  <si>
    <t>97-PMA-0061</t>
  </si>
  <si>
    <t>21:0154:000248</t>
  </si>
  <si>
    <t>21:0064:000220</t>
  </si>
  <si>
    <t>21:0064:000220:0001:0002:00</t>
  </si>
  <si>
    <t>97-PMA-0063-01</t>
  </si>
  <si>
    <t>21:0154:000249</t>
  </si>
  <si>
    <t>21:0064:000221</t>
  </si>
  <si>
    <t>21:0064:000221:0001:0002:00</t>
  </si>
  <si>
    <t>97-PMA-0063-02</t>
  </si>
  <si>
    <t>21:0154:000250</t>
  </si>
  <si>
    <t>21:0064:000221:0002:0002:00</t>
  </si>
  <si>
    <t>97-PMA-0066</t>
  </si>
  <si>
    <t>21:0154:000251</t>
  </si>
  <si>
    <t>21:0064:000222</t>
  </si>
  <si>
    <t>21:0064:000222:0001:0002:00</t>
  </si>
  <si>
    <t>97-PMA-0067-01</t>
  </si>
  <si>
    <t>21:0154:000252</t>
  </si>
  <si>
    <t>21:0064:000223</t>
  </si>
  <si>
    <t>21:0064:000223:0001:0002:00</t>
  </si>
  <si>
    <t>97-PMA-0069</t>
  </si>
  <si>
    <t>21:0154:000253</t>
  </si>
  <si>
    <t>21:0064:000224</t>
  </si>
  <si>
    <t>21:0064:000224:0001:0002:00</t>
  </si>
  <si>
    <t>97-PMA-0072</t>
  </si>
  <si>
    <t>21:0154:000254</t>
  </si>
  <si>
    <t>21:0064:000225</t>
  </si>
  <si>
    <t>21:0064:000225:0001:0002:00</t>
  </si>
  <si>
    <t>97-PMA-0074</t>
  </si>
  <si>
    <t>21:0154:000255</t>
  </si>
  <si>
    <t>21:0064:000226</t>
  </si>
  <si>
    <t>21:0064:000226:0001:0002:00</t>
  </si>
  <si>
    <t>97-PMA-0075</t>
  </si>
  <si>
    <t>21:0154:000256</t>
  </si>
  <si>
    <t>21:0064:000227</t>
  </si>
  <si>
    <t>21:0064:000227:0001:0002:00</t>
  </si>
  <si>
    <t>97-PMA-0077</t>
  </si>
  <si>
    <t>21:0154:000257</t>
  </si>
  <si>
    <t>21:0064:000228</t>
  </si>
  <si>
    <t>21:0064:000228:0001:0002:00</t>
  </si>
  <si>
    <t>97-PMA-0078-01</t>
  </si>
  <si>
    <t>21:0154:000258</t>
  </si>
  <si>
    <t>21:0064:000229</t>
  </si>
  <si>
    <t>21:0064:000229:0001:0002:00</t>
  </si>
  <si>
    <t>97-PMA-0078-02</t>
  </si>
  <si>
    <t>21:0154:000259</t>
  </si>
  <si>
    <t>21:0064:000229:0002:0002:00</t>
  </si>
  <si>
    <t>97-PMA-0080-01</t>
  </si>
  <si>
    <t>21:0154:000260</t>
  </si>
  <si>
    <t>21:0064:000230</t>
  </si>
  <si>
    <t>21:0064:000230:0001:0002:00</t>
  </si>
  <si>
    <t>97-PMA-0080-02</t>
  </si>
  <si>
    <t>21:0154:000261</t>
  </si>
  <si>
    <t>21:0064:000230:0002:0002:00</t>
  </si>
  <si>
    <t>97-PMA-0080-03</t>
  </si>
  <si>
    <t>21:0154:000262</t>
  </si>
  <si>
    <t>21:0064:000230:0003:0002:00</t>
  </si>
  <si>
    <t>97-PMA-0082-01</t>
  </si>
  <si>
    <t>21:0154:000263</t>
  </si>
  <si>
    <t>21:0064:000231</t>
  </si>
  <si>
    <t>21:0064:000231:0001:0002:00</t>
  </si>
  <si>
    <t>97-PMA-0084-01</t>
  </si>
  <si>
    <t>21:0154:000264</t>
  </si>
  <si>
    <t>21:0064:000232</t>
  </si>
  <si>
    <t>21:0064:000232:0001:0002:00</t>
  </si>
  <si>
    <t>97-PMA-0084-02</t>
  </si>
  <si>
    <t>21:0154:000265</t>
  </si>
  <si>
    <t>21:0064:000232:0002:0002:00</t>
  </si>
  <si>
    <t>97-PMA-0085</t>
  </si>
  <si>
    <t>21:0154:000266</t>
  </si>
  <si>
    <t>21:0064:000233</t>
  </si>
  <si>
    <t>21:0064:000233:0001:0002:00</t>
  </si>
  <si>
    <t>97-PMA-0089</t>
  </si>
  <si>
    <t>21:0154:000267</t>
  </si>
  <si>
    <t>21:0064:000234</t>
  </si>
  <si>
    <t>21:0064:000234:0001:0002:00</t>
  </si>
  <si>
    <t>97-PMA-0091-01</t>
  </si>
  <si>
    <t>21:0154:000268</t>
  </si>
  <si>
    <t>21:0064:000235</t>
  </si>
  <si>
    <t>21:0064:000235:0001:0002:00</t>
  </si>
  <si>
    <t>97-PMA-0091-02</t>
  </si>
  <si>
    <t>21:0154:000269</t>
  </si>
  <si>
    <t>21:0064:000235:0002:0002:00</t>
  </si>
  <si>
    <t>97-PMA-0091-03</t>
  </si>
  <si>
    <t>21:0154:000270</t>
  </si>
  <si>
    <t>21:0064:000235:0003:0002:00</t>
  </si>
  <si>
    <t>97-PMA-0092</t>
  </si>
  <si>
    <t>21:0154:000271</t>
  </si>
  <si>
    <t>21:0064:000236</t>
  </si>
  <si>
    <t>21:0064:000236:0001:0002:00</t>
  </si>
  <si>
    <t>97-PMA-0094</t>
  </si>
  <si>
    <t>21:0154:000272</t>
  </si>
  <si>
    <t>21:0064:000237</t>
  </si>
  <si>
    <t>21:0064:000237:0001:0002:00</t>
  </si>
  <si>
    <t>97-PMA-0100</t>
  </si>
  <si>
    <t>21:0154:000273</t>
  </si>
  <si>
    <t>21:0064:000238</t>
  </si>
  <si>
    <t>21:0064:000238:0001:0002:00</t>
  </si>
  <si>
    <t>97-PMA-0101</t>
  </si>
  <si>
    <t>21:0154:000274</t>
  </si>
  <si>
    <t>21:0064:000239</t>
  </si>
  <si>
    <t>21:0064:000239:0001:0002:00</t>
  </si>
  <si>
    <t>97-PMA-0106</t>
  </si>
  <si>
    <t>21:0154:000275</t>
  </si>
  <si>
    <t>21:0064:000240</t>
  </si>
  <si>
    <t>21:0064:000240:0001:0002:00</t>
  </si>
  <si>
    <t>97-PMA-0107</t>
  </si>
  <si>
    <t>21:0154:000276</t>
  </si>
  <si>
    <t>21:0064:000241</t>
  </si>
  <si>
    <t>21:0064:000241:0001:0002:00</t>
  </si>
  <si>
    <t>97-PMA-0108-01</t>
  </si>
  <si>
    <t>21:0154:000277</t>
  </si>
  <si>
    <t>21:0064:000242</t>
  </si>
  <si>
    <t>21:0064:000242:0001:0002:00</t>
  </si>
  <si>
    <t>97-PMA-0110</t>
  </si>
  <si>
    <t>21:0154:000278</t>
  </si>
  <si>
    <t>21:0064:000243</t>
  </si>
  <si>
    <t>21:0064:000243:0001:0002:00</t>
  </si>
  <si>
    <t>97-PMA-0114</t>
  </si>
  <si>
    <t>21:0154:000279</t>
  </si>
  <si>
    <t>21:0064:000244</t>
  </si>
  <si>
    <t>21:0064:000244:0001:0002:00</t>
  </si>
  <si>
    <t>97-PMA-0115</t>
  </si>
  <si>
    <t>21:0154:000280</t>
  </si>
  <si>
    <t>21:0064:000245</t>
  </si>
  <si>
    <t>21:0064:000245:0001:0002:00</t>
  </si>
  <si>
    <t>97-PMA-0116-01</t>
  </si>
  <si>
    <t>21:0154:000281</t>
  </si>
  <si>
    <t>21:0064:000246</t>
  </si>
  <si>
    <t>21:0064:000246:0001:0002:00</t>
  </si>
  <si>
    <t>97-PMA-0118</t>
  </si>
  <si>
    <t>21:0154:000282</t>
  </si>
  <si>
    <t>21:0064:000247</t>
  </si>
  <si>
    <t>21:0064:000247:0001:0002:00</t>
  </si>
  <si>
    <t>97-PMA-0124</t>
  </si>
  <si>
    <t>21:0154:000283</t>
  </si>
  <si>
    <t>21:0064:000248</t>
  </si>
  <si>
    <t>21:0064:000248:0001:0002:00</t>
  </si>
  <si>
    <t>97-PMA-0126</t>
  </si>
  <si>
    <t>21:0154:000284</t>
  </si>
  <si>
    <t>21:0064:000249</t>
  </si>
  <si>
    <t>21:0064:000249:0001:0002:00</t>
  </si>
  <si>
    <t>97-PMA-0127</t>
  </si>
  <si>
    <t>21:0154:000285</t>
  </si>
  <si>
    <t>21:0064:000250</t>
  </si>
  <si>
    <t>21:0064:000250:0001:0002:00</t>
  </si>
  <si>
    <t>97-PMA-0134</t>
  </si>
  <si>
    <t>21:0154:000286</t>
  </si>
  <si>
    <t>21:0064:000251</t>
  </si>
  <si>
    <t>21:0064:000251:0001:0002:00</t>
  </si>
  <si>
    <t>97-PMA-0138-01</t>
  </si>
  <si>
    <t>21:0154:000287</t>
  </si>
  <si>
    <t>21:0064:000252</t>
  </si>
  <si>
    <t>21:0064:000252:0001:0002:00</t>
  </si>
  <si>
    <t>97-PMA-0138-02</t>
  </si>
  <si>
    <t>21:0154:000288</t>
  </si>
  <si>
    <t>21:0064:000252:0002:0002:00</t>
  </si>
  <si>
    <t>97-PMA-0139-01</t>
  </si>
  <si>
    <t>21:0154:000289</t>
  </si>
  <si>
    <t>21:0064:000253</t>
  </si>
  <si>
    <t>21:0064:000253:0001:0002:00</t>
  </si>
  <si>
    <t>97-PMA-0139-02</t>
  </si>
  <si>
    <t>21:0154:000290</t>
  </si>
  <si>
    <t>21:0064:000253:0002:0002:00</t>
  </si>
  <si>
    <t>97-PMA-0141</t>
  </si>
  <si>
    <t>21:0154:000291</t>
  </si>
  <si>
    <t>21:0064:000254</t>
  </si>
  <si>
    <t>21:0064:000254:0001:0002:00</t>
  </si>
  <si>
    <t>97-PMA-0143-01</t>
  </si>
  <si>
    <t>21:0154:000292</t>
  </si>
  <si>
    <t>21:0064:000255</t>
  </si>
  <si>
    <t>21:0064:000255:0001:0002:00</t>
  </si>
  <si>
    <t>97-PMA-0143-02</t>
  </si>
  <si>
    <t>21:0154:000293</t>
  </si>
  <si>
    <t>21:0064:000255:0002:0002:00</t>
  </si>
  <si>
    <t>97-PMA-0144</t>
  </si>
  <si>
    <t>21:0154:000294</t>
  </si>
  <si>
    <t>21:0064:000256</t>
  </si>
  <si>
    <t>21:0064:000256:0001:0002:00</t>
  </si>
  <si>
    <t>97-PMA-0147-01</t>
  </si>
  <si>
    <t>21:0154:000295</t>
  </si>
  <si>
    <t>21:0064:000257</t>
  </si>
  <si>
    <t>21:0064:000257:0001:0002:00</t>
  </si>
  <si>
    <t>97-PMA-0150</t>
  </si>
  <si>
    <t>21:0154:000296</t>
  </si>
  <si>
    <t>21:0064:000258</t>
  </si>
  <si>
    <t>21:0064:000258:0001:0002:00</t>
  </si>
  <si>
    <t>97-PMA-0152</t>
  </si>
  <si>
    <t>21:0154:000297</t>
  </si>
  <si>
    <t>21:0064:000259</t>
  </si>
  <si>
    <t>21:0064:000259:0001:0002:00</t>
  </si>
  <si>
    <t>97-PMA-0154-01</t>
  </si>
  <si>
    <t>21:0154:000298</t>
  </si>
  <si>
    <t>21:0064:000260</t>
  </si>
  <si>
    <t>21:0064:000260:0001:0002:00</t>
  </si>
  <si>
    <t>97-PMA-0154-02</t>
  </si>
  <si>
    <t>21:0154:000299</t>
  </si>
  <si>
    <t>21:0064:000260:0002:0002:00</t>
  </si>
  <si>
    <t>97-PMA-0154-03</t>
  </si>
  <si>
    <t>21:0154:000300</t>
  </si>
  <si>
    <t>21:0064:000260:0003:0002:00</t>
  </si>
  <si>
    <t>97-PMA-0155</t>
  </si>
  <si>
    <t>21:0154:000301</t>
  </si>
  <si>
    <t>21:0064:000261</t>
  </si>
  <si>
    <t>21:0064:000261:0001:0002:00</t>
  </si>
  <si>
    <t>97-PMA-0156-01</t>
  </si>
  <si>
    <t>21:0154:000302</t>
  </si>
  <si>
    <t>21:0064:000262</t>
  </si>
  <si>
    <t>21:0064:000262:0001:0002:00</t>
  </si>
  <si>
    <t>97-PMA-0159</t>
  </si>
  <si>
    <t>21:0154:000303</t>
  </si>
  <si>
    <t>21:0064:000263</t>
  </si>
  <si>
    <t>21:0064:000263:0001:0002:00</t>
  </si>
  <si>
    <t>97-PMA-0163</t>
  </si>
  <si>
    <t>21:0154:000304</t>
  </si>
  <si>
    <t>21:0064:000264</t>
  </si>
  <si>
    <t>21:0064:000264:0001:0002:00</t>
  </si>
  <si>
    <t>97-PMA-0169-01</t>
  </si>
  <si>
    <t>21:0154:000305</t>
  </si>
  <si>
    <t>21:0064:000265</t>
  </si>
  <si>
    <t>21:0064:000265:0001:0002:00</t>
  </si>
  <si>
    <t>97-PMA-0171</t>
  </si>
  <si>
    <t>21:0154:000306</t>
  </si>
  <si>
    <t>21:0064:000266</t>
  </si>
  <si>
    <t>21:0064:000266:0001:0002:00</t>
  </si>
  <si>
    <t>97-PMA-0172-01</t>
  </si>
  <si>
    <t>21:0154:000307</t>
  </si>
  <si>
    <t>21:0064:000267</t>
  </si>
  <si>
    <t>21:0064:000267:0001:0002:00</t>
  </si>
  <si>
    <t>97-PMA-0172-03</t>
  </si>
  <si>
    <t>21:0154:000308</t>
  </si>
  <si>
    <t>21:0064:000267:0002:0002:00</t>
  </si>
  <si>
    <t>97-PMA-0175</t>
  </si>
  <si>
    <t>21:0154:000309</t>
  </si>
  <si>
    <t>21:0064:000268</t>
  </si>
  <si>
    <t>21:0064:000268:0001:0002:00</t>
  </si>
  <si>
    <t>97-PMA-0177-01</t>
  </si>
  <si>
    <t>21:0154:000310</t>
  </si>
  <si>
    <t>21:0064:000269</t>
  </si>
  <si>
    <t>21:0064:000269:0001:0002:00</t>
  </si>
  <si>
    <t>97-PMA-0177-02</t>
  </si>
  <si>
    <t>21:0154:000311</t>
  </si>
  <si>
    <t>21:0064:000269:0002:0002:00</t>
  </si>
  <si>
    <t>97-PMA-0177-03</t>
  </si>
  <si>
    <t>21:0154:000312</t>
  </si>
  <si>
    <t>21:0064:000269:0003:0002:00</t>
  </si>
  <si>
    <t>97-PMA-0177-04</t>
  </si>
  <si>
    <t>21:0154:000313</t>
  </si>
  <si>
    <t>21:0064:000269:0004:0002:00</t>
  </si>
  <si>
    <t>97-PMA-0177-05</t>
  </si>
  <si>
    <t>21:0154:000314</t>
  </si>
  <si>
    <t>21:0064:000269:0005:0002:00</t>
  </si>
  <si>
    <t>97-PMA-0177-06</t>
  </si>
  <si>
    <t>21:0154:000315</t>
  </si>
  <si>
    <t>21:0064:000269:0006:0002:00</t>
  </si>
  <si>
    <t>97-PMA-0178-01</t>
  </si>
  <si>
    <t>21:0154:000316</t>
  </si>
  <si>
    <t>21:0064:000270</t>
  </si>
  <si>
    <t>21:0064:000270:0001:0002:00</t>
  </si>
  <si>
    <t>97-PMA-0178-02</t>
  </si>
  <si>
    <t>21:0154:000317</t>
  </si>
  <si>
    <t>21:0064:000270:0002:0002:00</t>
  </si>
  <si>
    <t>97-PMA-0178-03</t>
  </si>
  <si>
    <t>21:0154:000318</t>
  </si>
  <si>
    <t>21:0064:000270:0003:0002:00</t>
  </si>
  <si>
    <t>97-PMA-0178-04</t>
  </si>
  <si>
    <t>21:0154:000319</t>
  </si>
  <si>
    <t>21:0064:000270:0004:0002:00</t>
  </si>
  <si>
    <t>97-PMA-0180</t>
  </si>
  <si>
    <t>21:0154:000320</t>
  </si>
  <si>
    <t>21:0064:000271</t>
  </si>
  <si>
    <t>21:0064:000271:0001:0002:00</t>
  </si>
  <si>
    <t>97-PMA-0181</t>
  </si>
  <si>
    <t>21:0154:000321</t>
  </si>
  <si>
    <t>21:0064:000272</t>
  </si>
  <si>
    <t>21:0064:000272:0001:0002:00</t>
  </si>
  <si>
    <t>97-PMA-0185</t>
  </si>
  <si>
    <t>21:0154:000322</t>
  </si>
  <si>
    <t>21:0064:000273</t>
  </si>
  <si>
    <t>21:0064:000273:0001:0002:00</t>
  </si>
  <si>
    <t>97-PMA-0187</t>
  </si>
  <si>
    <t>21:0154:000323</t>
  </si>
  <si>
    <t>21:0064:000274</t>
  </si>
  <si>
    <t>21:0064:000274:0001:0002:00</t>
  </si>
  <si>
    <t>97-PMA-0188</t>
  </si>
  <si>
    <t>21:0154:000324</t>
  </si>
  <si>
    <t>21:0064:000275</t>
  </si>
  <si>
    <t>21:0064:000275:0001:0002:00</t>
  </si>
  <si>
    <t>97-PMA-0190-01</t>
  </si>
  <si>
    <t>21:0154:000325</t>
  </si>
  <si>
    <t>21:0064:000276</t>
  </si>
  <si>
    <t>21:0064:000276:0001:0002:00</t>
  </si>
  <si>
    <t>97-PMA-0191</t>
  </si>
  <si>
    <t>21:0154:000326</t>
  </si>
  <si>
    <t>21:0064:000277</t>
  </si>
  <si>
    <t>21:0064:000277:0001:0002:00</t>
  </si>
  <si>
    <t>97-PMA-0192</t>
  </si>
  <si>
    <t>21:0154:000327</t>
  </si>
  <si>
    <t>21:0064:000278</t>
  </si>
  <si>
    <t>21:0064:000278:0001:0002:00</t>
  </si>
  <si>
    <t>97-PMA-0193-01</t>
  </si>
  <si>
    <t>21:0154:000328</t>
  </si>
  <si>
    <t>21:0064:000279</t>
  </si>
  <si>
    <t>21:0064:000279:0001:0002:00</t>
  </si>
  <si>
    <t>97-PMA-0194</t>
  </si>
  <si>
    <t>21:0154:000329</t>
  </si>
  <si>
    <t>21:0064:000280</t>
  </si>
  <si>
    <t>21:0064:000280:0001:0002:00</t>
  </si>
  <si>
    <t>97-PMA-0198</t>
  </si>
  <si>
    <t>21:0154:000330</t>
  </si>
  <si>
    <t>21:0064:000281</t>
  </si>
  <si>
    <t>21:0064:000281:0001:0002:00</t>
  </si>
  <si>
    <t>97-PMA-0200</t>
  </si>
  <si>
    <t>21:0154:000331</t>
  </si>
  <si>
    <t>21:0064:000282</t>
  </si>
  <si>
    <t>21:0064:000282:0001:0002:00</t>
  </si>
  <si>
    <t>97-PMA-0204</t>
  </si>
  <si>
    <t>21:0154:000332</t>
  </si>
  <si>
    <t>21:0064:000283</t>
  </si>
  <si>
    <t>21:0064:000283:0001:0002:00</t>
  </si>
  <si>
    <t>97-PMA-0206</t>
  </si>
  <si>
    <t>21:0154:000333</t>
  </si>
  <si>
    <t>21:0064:000284</t>
  </si>
  <si>
    <t>21:0064:000284:0001:0002:00</t>
  </si>
  <si>
    <t>97-PMA-0209-01</t>
  </si>
  <si>
    <t>21:0154:000334</t>
  </si>
  <si>
    <t>21:0064:000285</t>
  </si>
  <si>
    <t>21:0064:000285:0001:0002:00</t>
  </si>
  <si>
    <t>97-PMA-0210</t>
  </si>
  <si>
    <t>21:0154:000335</t>
  </si>
  <si>
    <t>21:0064:000286</t>
  </si>
  <si>
    <t>21:0064:000286:0001:0002:00</t>
  </si>
  <si>
    <t>97-PMA-0211-01</t>
  </si>
  <si>
    <t>21:0154:000336</t>
  </si>
  <si>
    <t>21:0064:000287</t>
  </si>
  <si>
    <t>21:0064:000287:0001:0002:00</t>
  </si>
  <si>
    <t>97-PMA-0211-02</t>
  </si>
  <si>
    <t>21:0154:000337</t>
  </si>
  <si>
    <t>21:0064:000287:0002:0002:00</t>
  </si>
  <si>
    <t>97-PMA-0212</t>
  </si>
  <si>
    <t>21:0154:000338</t>
  </si>
  <si>
    <t>21:0064:000288</t>
  </si>
  <si>
    <t>21:0064:000288:0001:0002:00</t>
  </si>
  <si>
    <t>97-PMA-0213</t>
  </si>
  <si>
    <t>21:0154:000339</t>
  </si>
  <si>
    <t>21:0064:000289</t>
  </si>
  <si>
    <t>21:0064:000289:0001:0002:00</t>
  </si>
  <si>
    <t>97-PMA-0214-01</t>
  </si>
  <si>
    <t>21:0154:000340</t>
  </si>
  <si>
    <t>21:0064:000290</t>
  </si>
  <si>
    <t>21:0064:000290:0001:0002:00</t>
  </si>
  <si>
    <t>97-PMA-0216-01</t>
  </si>
  <si>
    <t>21:0154:000341</t>
  </si>
  <si>
    <t>21:0064:000291</t>
  </si>
  <si>
    <t>21:0064:000291:0001:0002:00</t>
  </si>
  <si>
    <t>97-PMA-0216-02</t>
  </si>
  <si>
    <t>21:0154:000342</t>
  </si>
  <si>
    <t>21:0064:000291:0002:0002:00</t>
  </si>
  <si>
    <t>97-PMA-0216-03</t>
  </si>
  <si>
    <t>21:0154:000343</t>
  </si>
  <si>
    <t>21:0064:000291:0003:0002:00</t>
  </si>
  <si>
    <t>97-PMA-0217</t>
  </si>
  <si>
    <t>21:0154:000344</t>
  </si>
  <si>
    <t>21:0064:000292</t>
  </si>
  <si>
    <t>21:0064:000292:0001:0002:00</t>
  </si>
  <si>
    <t>97-PMA-0218</t>
  </si>
  <si>
    <t>21:0154:000345</t>
  </si>
  <si>
    <t>21:0064:000293</t>
  </si>
  <si>
    <t>21:0064:000293:0001:0002:00</t>
  </si>
  <si>
    <t>97-PMA-0219-01</t>
  </si>
  <si>
    <t>21:0154:000346</t>
  </si>
  <si>
    <t>21:0064:000294</t>
  </si>
  <si>
    <t>21:0064:000294:0001:0002:00</t>
  </si>
  <si>
    <t>97-PMA-0221-01</t>
  </si>
  <si>
    <t>21:0154:000347</t>
  </si>
  <si>
    <t>21:0064:000295</t>
  </si>
  <si>
    <t>21:0064:000295:0001:0002:00</t>
  </si>
  <si>
    <t>97-PMA-0223</t>
  </si>
  <si>
    <t>21:0154:000348</t>
  </si>
  <si>
    <t>21:0064:000296</t>
  </si>
  <si>
    <t>21:0064:000296:0001:0002:00</t>
  </si>
  <si>
    <t>97-PMA-0227</t>
  </si>
  <si>
    <t>21:0154:000349</t>
  </si>
  <si>
    <t>21:0064:000297</t>
  </si>
  <si>
    <t>21:0064:000297:0001:0002:00</t>
  </si>
  <si>
    <t>97-PMA-0228-01</t>
  </si>
  <si>
    <t>21:0154:000350</t>
  </si>
  <si>
    <t>21:0064:000298</t>
  </si>
  <si>
    <t>21:0064:000298:0001:0002:00</t>
  </si>
  <si>
    <t>97-PMA-0228-02</t>
  </si>
  <si>
    <t>21:0154:000351</t>
  </si>
  <si>
    <t>21:0064:000298:0002:0002:00</t>
  </si>
  <si>
    <t>97-PMA-0230</t>
  </si>
  <si>
    <t>21:0154:000352</t>
  </si>
  <si>
    <t>21:0064:000299</t>
  </si>
  <si>
    <t>21:0064:000299:0001:0002:00</t>
  </si>
  <si>
    <t>97-PMA-0231-01</t>
  </si>
  <si>
    <t>21:0154:000353</t>
  </si>
  <si>
    <t>21:0064:000300</t>
  </si>
  <si>
    <t>21:0064:000300:0001:0002:00</t>
  </si>
  <si>
    <t>97-PMA-0231-02</t>
  </si>
  <si>
    <t>21:0154:000354</t>
  </si>
  <si>
    <t>21:0064:000300:0002:0002:00</t>
  </si>
  <si>
    <t>97-PMA-0231-03</t>
  </si>
  <si>
    <t>21:0154:000355</t>
  </si>
  <si>
    <t>21:0064:000300:0003:0002:00</t>
  </si>
  <si>
    <t>97-PMA-0232</t>
  </si>
  <si>
    <t>21:0154:000356</t>
  </si>
  <si>
    <t>21:0064:000301</t>
  </si>
  <si>
    <t>21:0064:000301:0001:0002:00</t>
  </si>
  <si>
    <t>97-PMA-0235-01</t>
  </si>
  <si>
    <t>21:0154:000357</t>
  </si>
  <si>
    <t>21:0064:000302</t>
  </si>
  <si>
    <t>21:0064:000302:0001:0002:00</t>
  </si>
  <si>
    <t>97-PMA-0237</t>
  </si>
  <si>
    <t>21:0154:000358</t>
  </si>
  <si>
    <t>21:0064:000303</t>
  </si>
  <si>
    <t>21:0064:000303:0001:0002:00</t>
  </si>
  <si>
    <t>97-PMA-0238</t>
  </si>
  <si>
    <t>21:0154:000359</t>
  </si>
  <si>
    <t>21:0064:000304</t>
  </si>
  <si>
    <t>21:0064:000304:0001:0002:00</t>
  </si>
  <si>
    <t>97-PMA-0247</t>
  </si>
  <si>
    <t>21:0154:000360</t>
  </si>
  <si>
    <t>21:0064:000305</t>
  </si>
  <si>
    <t>21:0064:000305:0001:0002:00</t>
  </si>
  <si>
    <t>97-PMA-0248</t>
  </si>
  <si>
    <t>21:0154:000361</t>
  </si>
  <si>
    <t>21:0064:000306</t>
  </si>
  <si>
    <t>21:0064:000306:0001:0002:00</t>
  </si>
  <si>
    <t>97-PMA-0249</t>
  </si>
  <si>
    <t>21:0154:000362</t>
  </si>
  <si>
    <t>21:0064:000307</t>
  </si>
  <si>
    <t>21:0064:000307:0001:0002:00</t>
  </si>
  <si>
    <t>97-PMA-0250-01</t>
  </si>
  <si>
    <t>21:0154:000363</t>
  </si>
  <si>
    <t>21:0064:000308</t>
  </si>
  <si>
    <t>21:0064:000308:0001:0002:00</t>
  </si>
  <si>
    <t>97-PMA-0251</t>
  </si>
  <si>
    <t>21:0154:000364</t>
  </si>
  <si>
    <t>21:0064:000309</t>
  </si>
  <si>
    <t>21:0064:000309:0001:0002:00</t>
  </si>
  <si>
    <t>97-PMA-0252</t>
  </si>
  <si>
    <t>21:0154:000365</t>
  </si>
  <si>
    <t>21:0064:000310</t>
  </si>
  <si>
    <t>21:0064:000310:0001:0002:00</t>
  </si>
  <si>
    <t>97-PMA-0253-01</t>
  </si>
  <si>
    <t>21:0154:000366</t>
  </si>
  <si>
    <t>21:0064:000311</t>
  </si>
  <si>
    <t>21:0064:000311:0001:0002:00</t>
  </si>
  <si>
    <t>97-PMA-0253-02</t>
  </si>
  <si>
    <t>21:0154:000367</t>
  </si>
  <si>
    <t>21:0064:000311:0002:0002:00</t>
  </si>
  <si>
    <t>97-PMA-0254</t>
  </si>
  <si>
    <t>21:0154:000368</t>
  </si>
  <si>
    <t>21:0064:000312</t>
  </si>
  <si>
    <t>21:0064:000312:0001:0002:00</t>
  </si>
  <si>
    <t>97-PMA-0258</t>
  </si>
  <si>
    <t>21:0154:000369</t>
  </si>
  <si>
    <t>21:0064:000313</t>
  </si>
  <si>
    <t>21:0064:000313:0001:0002:00</t>
  </si>
  <si>
    <t>97-PMA-0261-01</t>
  </si>
  <si>
    <t>21:0154:000370</t>
  </si>
  <si>
    <t>21:0064:000314</t>
  </si>
  <si>
    <t>21:0064:000314:0001:0002:00</t>
  </si>
  <si>
    <t>97-PMA-0261-02</t>
  </si>
  <si>
    <t>21:0154:000371</t>
  </si>
  <si>
    <t>21:0064:000314:0002:0002:00</t>
  </si>
  <si>
    <t>97-PMA-0263</t>
  </si>
  <si>
    <t>21:0154:000372</t>
  </si>
  <si>
    <t>21:0064:000315</t>
  </si>
  <si>
    <t>21:0064:000315:0001:0002:00</t>
  </si>
  <si>
    <t>97-PMA-0265-01</t>
  </si>
  <si>
    <t>21:0154:000373</t>
  </si>
  <si>
    <t>21:0064:000316</t>
  </si>
  <si>
    <t>21:0064:000316:0001:0002:00</t>
  </si>
  <si>
    <t>97-PMA-0267</t>
  </si>
  <si>
    <t>21:0154:000374</t>
  </si>
  <si>
    <t>21:0064:000317</t>
  </si>
  <si>
    <t>21:0064:000317:0001:0002:00</t>
  </si>
  <si>
    <t>97-PMA-0269</t>
  </si>
  <si>
    <t>21:0154:000375</t>
  </si>
  <si>
    <t>21:0064:000318</t>
  </si>
  <si>
    <t>21:0064:000318:0001:0002:00</t>
  </si>
  <si>
    <t>97-PMA-0272</t>
  </si>
  <si>
    <t>21:0154:000376</t>
  </si>
  <si>
    <t>21:0064:000319</t>
  </si>
  <si>
    <t>21:0064:000319:0001:0002:00</t>
  </si>
  <si>
    <t>97-PMA-0274</t>
  </si>
  <si>
    <t>21:0154:000377</t>
  </si>
  <si>
    <t>21:0064:000320</t>
  </si>
  <si>
    <t>21:0064:000320:0001:0002:00</t>
  </si>
  <si>
    <t>97-PMA-0275</t>
  </si>
  <si>
    <t>21:0154:000378</t>
  </si>
  <si>
    <t>21:0064:000321</t>
  </si>
  <si>
    <t>21:0064:000321:0001:0002:00</t>
  </si>
  <si>
    <t>97-PMA-0277</t>
  </si>
  <si>
    <t>21:0154:000379</t>
  </si>
  <si>
    <t>21:0064:000322</t>
  </si>
  <si>
    <t>21:0064:000322:0001:0002:00</t>
  </si>
  <si>
    <t>97-PMA-0281-01</t>
  </si>
  <si>
    <t>21:0154:000380</t>
  </si>
  <si>
    <t>21:0064:000323</t>
  </si>
  <si>
    <t>21:0064:000323:0001:0002:00</t>
  </si>
  <si>
    <t>97-PMA-0281-02</t>
  </si>
  <si>
    <t>21:0154:000381</t>
  </si>
  <si>
    <t>21:0064:000323:0002:0002:00</t>
  </si>
  <si>
    <t>97-PMA-0281-03</t>
  </si>
  <si>
    <t>21:0154:000382</t>
  </si>
  <si>
    <t>21:0064:000323:0003:0002:00</t>
  </si>
  <si>
    <t>97-PMA-0285</t>
  </si>
  <si>
    <t>21:0154:000383</t>
  </si>
  <si>
    <t>21:0064:000324</t>
  </si>
  <si>
    <t>21:0064:000324:0001:0002:00</t>
  </si>
  <si>
    <t>97-PMA-0286</t>
  </si>
  <si>
    <t>21:0154:000384</t>
  </si>
  <si>
    <t>21:0064:000325</t>
  </si>
  <si>
    <t>21:0064:000325:0001:0002:00</t>
  </si>
  <si>
    <t>97-PMA-0287</t>
  </si>
  <si>
    <t>21:0154:000385</t>
  </si>
  <si>
    <t>21:0064:000326</t>
  </si>
  <si>
    <t>21:0064:000326:0001:0002:00</t>
  </si>
  <si>
    <t>97-PMA-0288</t>
  </si>
  <si>
    <t>21:0154:000386</t>
  </si>
  <si>
    <t>21:0064:000327</t>
  </si>
  <si>
    <t>21:0064:000327:0001:0002:00</t>
  </si>
  <si>
    <t>97-PMA-0289-01</t>
  </si>
  <si>
    <t>21:0154:000387</t>
  </si>
  <si>
    <t>21:0064:000328</t>
  </si>
  <si>
    <t>21:0064:000328:0001:0002:00</t>
  </si>
  <si>
    <t>97-PMA-0289-02</t>
  </si>
  <si>
    <t>21:0154:000388</t>
  </si>
  <si>
    <t>21:0064:000328:0002:0002:00</t>
  </si>
  <si>
    <t>97-PMA-0289-03</t>
  </si>
  <si>
    <t>21:0154:000389</t>
  </si>
  <si>
    <t>21:0064:000328:0003:0002:00</t>
  </si>
  <si>
    <t>97-PMA-0295</t>
  </si>
  <si>
    <t>21:0154:000390</t>
  </si>
  <si>
    <t>21:0064:000329</t>
  </si>
  <si>
    <t>21:0064:000329:0001:0002:00</t>
  </si>
  <si>
    <t>97-PMA-0297</t>
  </si>
  <si>
    <t>21:0154:000391</t>
  </si>
  <si>
    <t>21:0064:000330</t>
  </si>
  <si>
    <t>21:0064:000330:0001:0002:00</t>
  </si>
  <si>
    <t>97-PMA-0299</t>
  </si>
  <si>
    <t>21:0154:000392</t>
  </si>
  <si>
    <t>21:0064:000331</t>
  </si>
  <si>
    <t>21:0064:000331:0001:0002:00</t>
  </si>
  <si>
    <t>97-PMA-0300</t>
  </si>
  <si>
    <t>21:0154:000393</t>
  </si>
  <si>
    <t>21:0064:000332</t>
  </si>
  <si>
    <t>21:0064:000332:0001:0002:00</t>
  </si>
  <si>
    <t>97-PMA-0302-01</t>
  </si>
  <si>
    <t>21:0154:000394</t>
  </si>
  <si>
    <t>21:0064:000333</t>
  </si>
  <si>
    <t>21:0064:000333:0001:0002:00</t>
  </si>
  <si>
    <t>97-PMA-0302-02</t>
  </si>
  <si>
    <t>21:0154:000395</t>
  </si>
  <si>
    <t>21:0064:000333:0002:0002:00</t>
  </si>
  <si>
    <t>97-PMA-0302-03</t>
  </si>
  <si>
    <t>21:0154:000396</t>
  </si>
  <si>
    <t>21:0064:000333:0003:0002:00</t>
  </si>
  <si>
    <t>97-PMA-0305-01</t>
  </si>
  <si>
    <t>21:0154:000397</t>
  </si>
  <si>
    <t>21:0064:000334</t>
  </si>
  <si>
    <t>21:0064:000334:0001:0002:00</t>
  </si>
  <si>
    <t>97-PMA-0307</t>
  </si>
  <si>
    <t>21:0154:000398</t>
  </si>
  <si>
    <t>21:0064:000335</t>
  </si>
  <si>
    <t>21:0064:000335:0001:0002:00</t>
  </si>
  <si>
    <t>97-PMA-0309</t>
  </si>
  <si>
    <t>21:0154:000399</t>
  </si>
  <si>
    <t>21:0064:000336</t>
  </si>
  <si>
    <t>21:0064:000336:0001:0002:00</t>
  </si>
  <si>
    <t>97-PMA-0310</t>
  </si>
  <si>
    <t>21:0154:000400</t>
  </si>
  <si>
    <t>21:0064:000337</t>
  </si>
  <si>
    <t>21:0064:000337:0001:0002:00</t>
  </si>
  <si>
    <t>97-PMA-0312</t>
  </si>
  <si>
    <t>21:0154:000401</t>
  </si>
  <si>
    <t>21:0064:000338</t>
  </si>
  <si>
    <t>21:0064:000338:0001:0002:00</t>
  </si>
  <si>
    <t>97-PMA-0314</t>
  </si>
  <si>
    <t>21:0154:000402</t>
  </si>
  <si>
    <t>21:0064:000339</t>
  </si>
  <si>
    <t>21:0064:000339:0001:0002:00</t>
  </si>
  <si>
    <t>97-PMA-0500-01</t>
  </si>
  <si>
    <t>21:0154:000403</t>
  </si>
  <si>
    <t>21:0064:000340</t>
  </si>
  <si>
    <t>21:0064:000340:0001:0002:00</t>
  </si>
  <si>
    <t>97-PMA-0500-02</t>
  </si>
  <si>
    <t>21:0154:000404</t>
  </si>
  <si>
    <t>21:0064:000340:0002:0002:00</t>
  </si>
  <si>
    <t>97-PMA-0501-01</t>
  </si>
  <si>
    <t>21:0154:000405</t>
  </si>
  <si>
    <t>21:0064:000341</t>
  </si>
  <si>
    <t>21:0064:000341:0001:0002:00</t>
  </si>
  <si>
    <t>97-PMA-0501-02</t>
  </si>
  <si>
    <t>21:0154:000406</t>
  </si>
  <si>
    <t>21:0064:000341:0002:0002:00</t>
  </si>
  <si>
    <t>97-PMA-0502-01</t>
  </si>
  <si>
    <t>21:0154:000407</t>
  </si>
  <si>
    <t>21:0064:000342</t>
  </si>
  <si>
    <t>21:0064:000342:0001:0002:00</t>
  </si>
  <si>
    <t>97-PMA-0502-03</t>
  </si>
  <si>
    <t>21:0154:000408</t>
  </si>
  <si>
    <t>21:0064:000342:0002:0002:00</t>
  </si>
  <si>
    <t>97-PMA-0503-01</t>
  </si>
  <si>
    <t>21:0154:000409</t>
  </si>
  <si>
    <t>21:0064:000343</t>
  </si>
  <si>
    <t>21:0064:000343:0001:0002:00</t>
  </si>
  <si>
    <t>97-PMA-0503-02</t>
  </si>
  <si>
    <t>21:0154:000410</t>
  </si>
  <si>
    <t>21:0064:000343:0002:0002:00</t>
  </si>
  <si>
    <t>97-PMA-0504-01</t>
  </si>
  <si>
    <t>21:0154:000411</t>
  </si>
  <si>
    <t>21:0064:000344</t>
  </si>
  <si>
    <t>21:0064:000344:0001:0002:00</t>
  </si>
  <si>
    <t>97-PMA-0504-02</t>
  </si>
  <si>
    <t>21:0154:000412</t>
  </si>
  <si>
    <t>21:0064:000344:0002:0002:00</t>
  </si>
  <si>
    <t>97-PMA-0504-03</t>
  </si>
  <si>
    <t>21:0154:000413</t>
  </si>
  <si>
    <t>21:0064:000344:0003:0002:00</t>
  </si>
  <si>
    <t>97-PMA-0504-04</t>
  </si>
  <si>
    <t>21:0154:000414</t>
  </si>
  <si>
    <t>21:0064:000344:0004:0002:00</t>
  </si>
  <si>
    <t>97-PMA-0504-05</t>
  </si>
  <si>
    <t>21:0154:000415</t>
  </si>
  <si>
    <t>21:0064:000344:0005:0002:00</t>
  </si>
  <si>
    <t>99-PMA-0700-02</t>
  </si>
  <si>
    <t>21:0154:000416</t>
  </si>
  <si>
    <t>21:0064:000344:0006:0002:00</t>
  </si>
  <si>
    <t>99-PMA-0700-03</t>
  </si>
  <si>
    <t>21:0154:000417</t>
  </si>
  <si>
    <t>21:0064:000344:0007:0002:00</t>
  </si>
  <si>
    <t>99-PMA-0700-04</t>
  </si>
  <si>
    <t>21:0154:000418</t>
  </si>
  <si>
    <t>21:0064:000344:0008:0002:00</t>
  </si>
  <si>
    <t>99-PMA-0700-05</t>
  </si>
  <si>
    <t>21:0154:000419</t>
  </si>
  <si>
    <t>21:0064:000344:0009:0002:00</t>
  </si>
  <si>
    <t>99-PMA-0700-06</t>
  </si>
  <si>
    <t>21:0154:000420</t>
  </si>
  <si>
    <t>21:0064:000344:0010:0002:00</t>
  </si>
  <si>
    <t>99-PMA-0700-07</t>
  </si>
  <si>
    <t>21:0154:000421</t>
  </si>
  <si>
    <t>21:0064:000344:0011:0002:00</t>
  </si>
  <si>
    <t>99-PMA-0700-08</t>
  </si>
  <si>
    <t>21:0154:000422</t>
  </si>
  <si>
    <t>21:0064:000344:0012:0002:00</t>
  </si>
  <si>
    <t>99-PMA-0700-09</t>
  </si>
  <si>
    <t>21:0154:000423</t>
  </si>
  <si>
    <t>21:0064:000344:0013:0002:00</t>
  </si>
  <si>
    <t>99-PMA-0700-10</t>
  </si>
  <si>
    <t>21:0154:000424</t>
  </si>
  <si>
    <t>21:0064:000344:0014:0002:00</t>
  </si>
  <si>
    <t>99-PMA-0700-11</t>
  </si>
  <si>
    <t>21:0154:000425</t>
  </si>
  <si>
    <t>21:0064:000344:0015:0002:00</t>
  </si>
  <si>
    <t>99-PMA-0700-12</t>
  </si>
  <si>
    <t>21:0154:000426</t>
  </si>
  <si>
    <t>21:0064:000344:0016:0002:00</t>
  </si>
  <si>
    <t>99-PMA-0700-13</t>
  </si>
  <si>
    <t>21:0154:000427</t>
  </si>
  <si>
    <t>21:0064:000344:0017:0002:00</t>
  </si>
  <si>
    <t>99-PMA-0700-14</t>
  </si>
  <si>
    <t>21:0154:000428</t>
  </si>
  <si>
    <t>21:0064:000344:0018:0002:00</t>
  </si>
  <si>
    <t>99-PMA-0700-15</t>
  </si>
  <si>
    <t>21:0154:000429</t>
  </si>
  <si>
    <t>21:0064:000344:0019:0002:00</t>
  </si>
  <si>
    <t>99-PMA-0700-16</t>
  </si>
  <si>
    <t>21:0154:000430</t>
  </si>
  <si>
    <t>21:0064:000344:0020:0002:00</t>
  </si>
  <si>
    <t>99-PMA-0700-17</t>
  </si>
  <si>
    <t>21:0154:000431</t>
  </si>
  <si>
    <t>21:0064:000344:0021:0002:00</t>
  </si>
  <si>
    <t>99-PMA-0700-18</t>
  </si>
  <si>
    <t>21:0154:000432</t>
  </si>
  <si>
    <t>21:0064:000344:0022:0002:00</t>
  </si>
  <si>
    <t>99-PMA-0700-19</t>
  </si>
  <si>
    <t>21:0154:000433</t>
  </si>
  <si>
    <t>21:0064:000344:0023:0002:00</t>
  </si>
  <si>
    <t>97-PMA-0505-01</t>
  </si>
  <si>
    <t>21:0154:000434</t>
  </si>
  <si>
    <t>21:0064:000345</t>
  </si>
  <si>
    <t>21:0064:000345:0001:0002:00</t>
  </si>
  <si>
    <t>97-PMA-0505-02</t>
  </si>
  <si>
    <t>21:0154:000435</t>
  </si>
  <si>
    <t>21:0064:000345:0002:0002:00</t>
  </si>
  <si>
    <t>97-PMA-0506-01</t>
  </si>
  <si>
    <t>21:0154:000436</t>
  </si>
  <si>
    <t>21:0064:000346</t>
  </si>
  <si>
    <t>21:0064:000346:0001:0002:00</t>
  </si>
  <si>
    <t>97-PMA-0506-02</t>
  </si>
  <si>
    <t>21:0154:000437</t>
  </si>
  <si>
    <t>21:0064:000346:0002:0002:00</t>
  </si>
  <si>
    <t>97-PMA-0507-01</t>
  </si>
  <si>
    <t>21:0154:000438</t>
  </si>
  <si>
    <t>21:0064:000347</t>
  </si>
  <si>
    <t>21:0064:000347:0001:0002:00</t>
  </si>
  <si>
    <t>97-PMA-0507-02</t>
  </si>
  <si>
    <t>21:0154:000439</t>
  </si>
  <si>
    <t>21:0064:000347:0002:0002:00</t>
  </si>
  <si>
    <t>97-PMA-0508-01</t>
  </si>
  <si>
    <t>21:0154:000440</t>
  </si>
  <si>
    <t>21:0064:000348</t>
  </si>
  <si>
    <t>21:0064:000348:0001:0002:00</t>
  </si>
  <si>
    <t>97-PMA-0508-02</t>
  </si>
  <si>
    <t>21:0154:000441</t>
  </si>
  <si>
    <t>21:0064:000348:0002:0002:00</t>
  </si>
  <si>
    <t>97-PMA-0508-03</t>
  </si>
  <si>
    <t>21:0154:000442</t>
  </si>
  <si>
    <t>21:0064:000348:0003:0002:00</t>
  </si>
  <si>
    <t>97-PMA-0509-01</t>
  </si>
  <si>
    <t>21:0154:000443</t>
  </si>
  <si>
    <t>21:0064:000349</t>
  </si>
  <si>
    <t>21:0064:000349:0001:0002:00</t>
  </si>
  <si>
    <t>97-PMA-0509-02</t>
  </si>
  <si>
    <t>21:0154:000444</t>
  </si>
  <si>
    <t>21:0064:000349:0002:0002:00</t>
  </si>
  <si>
    <t>99-PMA-0702-02</t>
  </si>
  <si>
    <t>21:0154:000445</t>
  </si>
  <si>
    <t>21:0064:000349:0003:0002:00</t>
  </si>
  <si>
    <t>99-PMA-0702-03</t>
  </si>
  <si>
    <t>21:0154:000446</t>
  </si>
  <si>
    <t>21:0064:000349:0004:0002:00</t>
  </si>
  <si>
    <t>99-PMA-0702-04</t>
  </si>
  <si>
    <t>21:0154:000447</t>
  </si>
  <si>
    <t>21:0064:000349:0005:0002:00</t>
  </si>
  <si>
    <t>99-PMA-0702-05</t>
  </si>
  <si>
    <t>21:0154:000448</t>
  </si>
  <si>
    <t>21:0064:000349:0006:0002:00</t>
  </si>
  <si>
    <t>99-PMA-0702-06</t>
  </si>
  <si>
    <t>21:0154:000449</t>
  </si>
  <si>
    <t>21:0064:000349:0007:0002:00</t>
  </si>
  <si>
    <t>99-PMA-0702-07</t>
  </si>
  <si>
    <t>21:0154:000450</t>
  </si>
  <si>
    <t>21:0064:000349:0008:0002:00</t>
  </si>
  <si>
    <t>99-PMA-0702-08</t>
  </si>
  <si>
    <t>21:0154:000451</t>
  </si>
  <si>
    <t>21:0064:000349:0009:0002:00</t>
  </si>
  <si>
    <t>99-PMA-0702-09</t>
  </si>
  <si>
    <t>21:0154:000452</t>
  </si>
  <si>
    <t>21:0064:000349:0010:0002:00</t>
  </si>
  <si>
    <t>99-PMA-0702-10</t>
  </si>
  <si>
    <t>21:0154:000453</t>
  </si>
  <si>
    <t>21:0064:000349:0011:0002:00</t>
  </si>
  <si>
    <t>99-PMA-0702-11</t>
  </si>
  <si>
    <t>21:0154:000454</t>
  </si>
  <si>
    <t>21:0064:000349:0012:0002:00</t>
  </si>
  <si>
    <t>99-PMA-0702-12</t>
  </si>
  <si>
    <t>21:0154:000455</t>
  </si>
  <si>
    <t>21:0064:000349:0013:0002:00</t>
  </si>
  <si>
    <t>99-PMA-0702-13</t>
  </si>
  <si>
    <t>21:0154:000456</t>
  </si>
  <si>
    <t>21:0064:000349:0014:0002:00</t>
  </si>
  <si>
    <t>99-PMA-0702-14</t>
  </si>
  <si>
    <t>21:0154:000457</t>
  </si>
  <si>
    <t>21:0064:000349:0015:0002:00</t>
  </si>
  <si>
    <t>99-PMA-0702-15</t>
  </si>
  <si>
    <t>21:0154:000458</t>
  </si>
  <si>
    <t>21:0064:000349:0016:0002:00</t>
  </si>
  <si>
    <t>97-PMA-0510-01</t>
  </si>
  <si>
    <t>21:0154:000459</t>
  </si>
  <si>
    <t>21:0064:000350</t>
  </si>
  <si>
    <t>21:0064:000350:0001:0002:00</t>
  </si>
  <si>
    <t>97-PMA-0510-02</t>
  </si>
  <si>
    <t>21:0154:000460</t>
  </si>
  <si>
    <t>21:0064:000350:0002:0002:00</t>
  </si>
  <si>
    <t>97-PMA-0511-01</t>
  </si>
  <si>
    <t>21:0154:000461</t>
  </si>
  <si>
    <t>21:0064:000351</t>
  </si>
  <si>
    <t>21:0064:000351:0001:0002:00</t>
  </si>
  <si>
    <t>97-PMA-0511-02</t>
  </si>
  <si>
    <t>21:0154:000462</t>
  </si>
  <si>
    <t>21:0064:000351:0002:0002:00</t>
  </si>
  <si>
    <t>97-PMA-0512-01</t>
  </si>
  <si>
    <t>21:0154:000463</t>
  </si>
  <si>
    <t>21:0064:000352</t>
  </si>
  <si>
    <t>21:0064:000352:0001:0002:00</t>
  </si>
  <si>
    <t>97-PMA-0512-02</t>
  </si>
  <si>
    <t>21:0154:000464</t>
  </si>
  <si>
    <t>21:0064:000352:0002:0002:00</t>
  </si>
  <si>
    <t>98-PMA-0006-01</t>
  </si>
  <si>
    <t>21:0154:000465</t>
  </si>
  <si>
    <t>21:0064:000353</t>
  </si>
  <si>
    <t>21:0064:000353:0001:0002:00</t>
  </si>
  <si>
    <t>98-PMA-0006-02</t>
  </si>
  <si>
    <t>21:0154:000466</t>
  </si>
  <si>
    <t>21:0064:000353:0002:0002:00</t>
  </si>
  <si>
    <t>98-PMA-0008</t>
  </si>
  <si>
    <t>21:0154:000467</t>
  </si>
  <si>
    <t>21:0064:000354</t>
  </si>
  <si>
    <t>21:0064:000354:0001:0002:00</t>
  </si>
  <si>
    <t>98-PMA-0010</t>
  </si>
  <si>
    <t>21:0154:000468</t>
  </si>
  <si>
    <t>21:0064:000355</t>
  </si>
  <si>
    <t>21:0064:000355:0001:0002:00</t>
  </si>
  <si>
    <t>98-PMA-0012</t>
  </si>
  <si>
    <t>21:0154:000469</t>
  </si>
  <si>
    <t>21:0064:000356</t>
  </si>
  <si>
    <t>21:0064:000356:0001:0002:00</t>
  </si>
  <si>
    <t>98-PMA-0014</t>
  </si>
  <si>
    <t>21:0154:000470</t>
  </si>
  <si>
    <t>21:0064:000357</t>
  </si>
  <si>
    <t>21:0064:000357:0001:0002:00</t>
  </si>
  <si>
    <t>98-PMA-0015</t>
  </si>
  <si>
    <t>21:0154:000471</t>
  </si>
  <si>
    <t>21:0064:000358</t>
  </si>
  <si>
    <t>21:0064:000358:0001:0002:00</t>
  </si>
  <si>
    <t>98-PMA-0016-01</t>
  </si>
  <si>
    <t>21:0154:000472</t>
  </si>
  <si>
    <t>21:0064:000359</t>
  </si>
  <si>
    <t>21:0064:000359:0001:0002:00</t>
  </si>
  <si>
    <t>98-PMA-0016-02</t>
  </si>
  <si>
    <t>21:0154:000473</t>
  </si>
  <si>
    <t>21:0064:000359:0002:0002:00</t>
  </si>
  <si>
    <t>98-PMA-0017</t>
  </si>
  <si>
    <t>21:0154:000474</t>
  </si>
  <si>
    <t>21:0064:000360</t>
  </si>
  <si>
    <t>21:0064:000360:0001:0002:00</t>
  </si>
  <si>
    <t>98-PMA-0018</t>
  </si>
  <si>
    <t>21:0154:000475</t>
  </si>
  <si>
    <t>21:0064:000361</t>
  </si>
  <si>
    <t>21:0064:000361:0001:0002:00</t>
  </si>
  <si>
    <t>98-PMA-0021</t>
  </si>
  <si>
    <t>21:0154:000476</t>
  </si>
  <si>
    <t>21:0064:000362</t>
  </si>
  <si>
    <t>21:0064:000362:0001:0002:00</t>
  </si>
  <si>
    <t>98-PMA-0022</t>
  </si>
  <si>
    <t>21:0154:000477</t>
  </si>
  <si>
    <t>21:0064:000363</t>
  </si>
  <si>
    <t>21:0064:000363:0001:0002:00</t>
  </si>
  <si>
    <t>98-PMA-0023-01</t>
  </si>
  <si>
    <t>21:0154:000478</t>
  </si>
  <si>
    <t>21:0064:000364</t>
  </si>
  <si>
    <t>21:0064:000364:0001:0002:00</t>
  </si>
  <si>
    <t>98-PMA-0023-02</t>
  </si>
  <si>
    <t>21:0154:000479</t>
  </si>
  <si>
    <t>21:0064:000364:0002:0002:00</t>
  </si>
  <si>
    <t>98-PMA-0023-03</t>
  </si>
  <si>
    <t>21:0154:000480</t>
  </si>
  <si>
    <t>21:0064:000364:0003:0002:00</t>
  </si>
  <si>
    <t>98-PMA-0025</t>
  </si>
  <si>
    <t>21:0154:000481</t>
  </si>
  <si>
    <t>21:0064:000365</t>
  </si>
  <si>
    <t>21:0064:000365:0001:0002:00</t>
  </si>
  <si>
    <t>98-PMA-0027</t>
  </si>
  <si>
    <t>21:0154:000482</t>
  </si>
  <si>
    <t>21:0064:000366</t>
  </si>
  <si>
    <t>21:0064:000366:0001:0002:00</t>
  </si>
  <si>
    <t>98-PMA-0029</t>
  </si>
  <si>
    <t>21:0154:000483</t>
  </si>
  <si>
    <t>21:0064:000367</t>
  </si>
  <si>
    <t>21:0064:000367:0001:0002:00</t>
  </si>
  <si>
    <t>98-PMA-0033</t>
  </si>
  <si>
    <t>21:0154:000484</t>
  </si>
  <si>
    <t>21:0064:000368</t>
  </si>
  <si>
    <t>21:0064:000368:0001:0002:00</t>
  </si>
  <si>
    <t>98-PMA-0034</t>
  </si>
  <si>
    <t>21:0154:000485</t>
  </si>
  <si>
    <t>21:0064:000369</t>
  </si>
  <si>
    <t>21:0064:000369:0001:0002:00</t>
  </si>
  <si>
    <t>98-PMA-0036-01</t>
  </si>
  <si>
    <t>21:0154:000486</t>
  </si>
  <si>
    <t>21:0064:000370</t>
  </si>
  <si>
    <t>21:0064:000370:0001:0002:00</t>
  </si>
  <si>
    <t>98-PMA-0036-02</t>
  </si>
  <si>
    <t>21:0154:000487</t>
  </si>
  <si>
    <t>21:0064:000370:0002:0002:00</t>
  </si>
  <si>
    <t>98-PMA-0037</t>
  </si>
  <si>
    <t>21:0154:000488</t>
  </si>
  <si>
    <t>21:0064:000371</t>
  </si>
  <si>
    <t>21:0064:000371:0001:0002:00</t>
  </si>
  <si>
    <t>98-PMA-0038</t>
  </si>
  <si>
    <t>21:0154:000489</t>
  </si>
  <si>
    <t>21:0064:000372</t>
  </si>
  <si>
    <t>21:0064:000372:0001:0002:00</t>
  </si>
  <si>
    <t>98-PMA-0039</t>
  </si>
  <si>
    <t>21:0154:000490</t>
  </si>
  <si>
    <t>21:0064:000373</t>
  </si>
  <si>
    <t>21:0064:000373:0001:0002:00</t>
  </si>
  <si>
    <t>98-PMA-0040</t>
  </si>
  <si>
    <t>21:0154:000491</t>
  </si>
  <si>
    <t>21:0064:000374</t>
  </si>
  <si>
    <t>21:0064:000374:0001:0002:00</t>
  </si>
  <si>
    <t>98-PMA-0041-01</t>
  </si>
  <si>
    <t>21:0154:000492</t>
  </si>
  <si>
    <t>21:0064:000375</t>
  </si>
  <si>
    <t>21:0064:000375:0001:0002:00</t>
  </si>
  <si>
    <t>98-PMA-0041-02</t>
  </si>
  <si>
    <t>21:0154:000493</t>
  </si>
  <si>
    <t>21:0064:000375:0002:0002:00</t>
  </si>
  <si>
    <t>98-PMA-0044</t>
  </si>
  <si>
    <t>21:0154:000494</t>
  </si>
  <si>
    <t>21:0064:000376</t>
  </si>
  <si>
    <t>21:0064:000376:0001:0002:00</t>
  </si>
  <si>
    <t>98-PMA-0046</t>
  </si>
  <si>
    <t>21:0154:000495</t>
  </si>
  <si>
    <t>21:0064:000377</t>
  </si>
  <si>
    <t>21:0064:000377:0001:0002:00</t>
  </si>
  <si>
    <t>98-PMA-0048</t>
  </si>
  <si>
    <t>21:0154:000496</t>
  </si>
  <si>
    <t>21:0064:000378</t>
  </si>
  <si>
    <t>21:0064:000378:0001:0002:00</t>
  </si>
  <si>
    <t>98-PMA-0055-01</t>
  </si>
  <si>
    <t>21:0154:000497</t>
  </si>
  <si>
    <t>21:0064:000379</t>
  </si>
  <si>
    <t>21:0064:000379:0001:0002:00</t>
  </si>
  <si>
    <t>98-PMA-0055-02</t>
  </si>
  <si>
    <t>21:0154:000498</t>
  </si>
  <si>
    <t>21:0064:000379:0002:0002:00</t>
  </si>
  <si>
    <t>98-PMA-0055-03</t>
  </si>
  <si>
    <t>21:0154:000499</t>
  </si>
  <si>
    <t>21:0064:000379:0003:0002:00</t>
  </si>
  <si>
    <t>98-PMA-0056</t>
  </si>
  <si>
    <t>21:0154:000500</t>
  </si>
  <si>
    <t>21:0064:000380</t>
  </si>
  <si>
    <t>21:0064:000380:0001:0002:00</t>
  </si>
  <si>
    <t>98-PMA-0057-01</t>
  </si>
  <si>
    <t>21:0154:000501</t>
  </si>
  <si>
    <t>21:0064:000381</t>
  </si>
  <si>
    <t>21:0064:000381:0001:0002:00</t>
  </si>
  <si>
    <t>98-PMA-0057-02</t>
  </si>
  <si>
    <t>21:0154:000502</t>
  </si>
  <si>
    <t>21:0064:000381:0002:0002:00</t>
  </si>
  <si>
    <t>98-PMA-0058</t>
  </si>
  <si>
    <t>21:0154:000503</t>
  </si>
  <si>
    <t>21:0064:000382</t>
  </si>
  <si>
    <t>21:0064:000382:0001:0002:00</t>
  </si>
  <si>
    <t>98-PMA-0059</t>
  </si>
  <si>
    <t>21:0154:000504</t>
  </si>
  <si>
    <t>21:0064:000383</t>
  </si>
  <si>
    <t>21:0064:000383:0001:0002:00</t>
  </si>
  <si>
    <t>98-PMA-0062</t>
  </si>
  <si>
    <t>21:0154:000505</t>
  </si>
  <si>
    <t>21:0064:000384</t>
  </si>
  <si>
    <t>21:0064:000384:0001:0002:00</t>
  </si>
  <si>
    <t>98-PMA-0063</t>
  </si>
  <si>
    <t>21:0154:000506</t>
  </si>
  <si>
    <t>21:0064:000385</t>
  </si>
  <si>
    <t>21:0064:000385:0001:0002:00</t>
  </si>
  <si>
    <t>98-PMA-0064</t>
  </si>
  <si>
    <t>21:0154:000507</t>
  </si>
  <si>
    <t>21:0064:000386</t>
  </si>
  <si>
    <t>21:0064:000386:0001:0002:00</t>
  </si>
  <si>
    <t>98-PMA-0066</t>
  </si>
  <si>
    <t>21:0154:000508</t>
  </si>
  <si>
    <t>21:0064:000387</t>
  </si>
  <si>
    <t>21:0064:000387:0001:0002:00</t>
  </si>
  <si>
    <t>98-PMA-0069</t>
  </si>
  <si>
    <t>21:0154:000509</t>
  </si>
  <si>
    <t>21:0064:000388</t>
  </si>
  <si>
    <t>21:0064:000388:0001:0002:00</t>
  </si>
  <si>
    <t>98-PMA-0070</t>
  </si>
  <si>
    <t>21:0154:000510</t>
  </si>
  <si>
    <t>21:0064:000389</t>
  </si>
  <si>
    <t>21:0064:000389:0001:0002:00</t>
  </si>
  <si>
    <t>98-PMA-0072-01</t>
  </si>
  <si>
    <t>21:0154:000511</t>
  </si>
  <si>
    <t>21:0064:000390</t>
  </si>
  <si>
    <t>21:0064:000390:0001:0002:00</t>
  </si>
  <si>
    <t>98-PMA-0072-02</t>
  </si>
  <si>
    <t>21:0154:000512</t>
  </si>
  <si>
    <t>21:0064:000390:0002:0002:00</t>
  </si>
  <si>
    <t>98-PMA-0075</t>
  </si>
  <si>
    <t>21:0154:000513</t>
  </si>
  <si>
    <t>21:0064:000391</t>
  </si>
  <si>
    <t>21:0064:000391:0001:0002:00</t>
  </si>
  <si>
    <t>98-PMA-0084</t>
  </si>
  <si>
    <t>21:0154:000514</t>
  </si>
  <si>
    <t>21:0064:000392</t>
  </si>
  <si>
    <t>21:0064:000392:0001:0002:00</t>
  </si>
  <si>
    <t>98-PMA-0085</t>
  </si>
  <si>
    <t>21:0154:000515</t>
  </si>
  <si>
    <t>21:0064:000393</t>
  </si>
  <si>
    <t>21:0064:000393:0001:0002:00</t>
  </si>
  <si>
    <t>98-PMA-0090</t>
  </si>
  <si>
    <t>21:0154:000516</t>
  </si>
  <si>
    <t>21:0064:000394</t>
  </si>
  <si>
    <t>21:0064:000394:0001:0002:00</t>
  </si>
  <si>
    <t>98-PMA-0093</t>
  </si>
  <si>
    <t>21:0154:000517</t>
  </si>
  <si>
    <t>21:0064:000395</t>
  </si>
  <si>
    <t>21:0064:000395:0001:0002:00</t>
  </si>
  <si>
    <t>98-PMA-0094-01</t>
  </si>
  <si>
    <t>21:0154:000518</t>
  </si>
  <si>
    <t>21:0064:000396</t>
  </si>
  <si>
    <t>21:0064:000396:0001:0002:00</t>
  </si>
  <si>
    <t>98-PMA-0094-02</t>
  </si>
  <si>
    <t>21:0154:000519</t>
  </si>
  <si>
    <t>21:0064:000396:0002:0002:00</t>
  </si>
  <si>
    <t>98-PMA-0096</t>
  </si>
  <si>
    <t>21:0154:000520</t>
  </si>
  <si>
    <t>21:0064:000397</t>
  </si>
  <si>
    <t>21:0064:000397:0001:0002:00</t>
  </si>
  <si>
    <t>98-PMA-0097</t>
  </si>
  <si>
    <t>21:0154:000521</t>
  </si>
  <si>
    <t>21:0064:000398</t>
  </si>
  <si>
    <t>21:0064:000398:0001:0002:00</t>
  </si>
  <si>
    <t>98-PMA-0101</t>
  </si>
  <si>
    <t>21:0154:000522</t>
  </si>
  <si>
    <t>21:0064:000399</t>
  </si>
  <si>
    <t>21:0064:000399:0001:0002:00</t>
  </si>
  <si>
    <t>98-PMA-0103</t>
  </si>
  <si>
    <t>21:0154:000523</t>
  </si>
  <si>
    <t>21:0064:000400</t>
  </si>
  <si>
    <t>21:0064:000400:0001:0002:00</t>
  </si>
  <si>
    <t>98-PMA-0105</t>
  </si>
  <si>
    <t>21:0154:000524</t>
  </si>
  <si>
    <t>21:0064:000401</t>
  </si>
  <si>
    <t>21:0064:000401:0001:0002:00</t>
  </si>
  <si>
    <t>98-PMA-0110</t>
  </si>
  <si>
    <t>21:0154:000525</t>
  </si>
  <si>
    <t>21:0064:000402</t>
  </si>
  <si>
    <t>21:0064:000402:0001:0002:00</t>
  </si>
  <si>
    <t>98-PMA-0112</t>
  </si>
  <si>
    <t>21:0154:000526</t>
  </si>
  <si>
    <t>21:0064:000403</t>
  </si>
  <si>
    <t>21:0064:000403:0001:0002:00</t>
  </si>
  <si>
    <t>98-PMA-0113-01</t>
  </si>
  <si>
    <t>21:0154:000527</t>
  </si>
  <si>
    <t>21:0064:000404</t>
  </si>
  <si>
    <t>21:0064:000404:0001:0002:00</t>
  </si>
  <si>
    <t>98-PMA-0113-02</t>
  </si>
  <si>
    <t>21:0154:000528</t>
  </si>
  <si>
    <t>21:0064:000404:0002:0002:00</t>
  </si>
  <si>
    <t>98-PMA-0117-01</t>
  </si>
  <si>
    <t>21:0154:000529</t>
  </si>
  <si>
    <t>21:0064:000405</t>
  </si>
  <si>
    <t>21:0064:000405:0001:0002:00</t>
  </si>
  <si>
    <t>98-PMA-0117-02</t>
  </si>
  <si>
    <t>21:0154:000530</t>
  </si>
  <si>
    <t>21:0064:000405:0002:0002:00</t>
  </si>
  <si>
    <t>98-PMA-0117-03</t>
  </si>
  <si>
    <t>21:0154:000531</t>
  </si>
  <si>
    <t>21:0064:000405:0003:0002:00</t>
  </si>
  <si>
    <t>98-PMA-0121-01</t>
  </si>
  <si>
    <t>21:0154:000532</t>
  </si>
  <si>
    <t>21:0064:000406</t>
  </si>
  <si>
    <t>21:0064:000406:0001:0002:00</t>
  </si>
  <si>
    <t>98-PMA-0121-02</t>
  </si>
  <si>
    <t>21:0154:000533</t>
  </si>
  <si>
    <t>21:0064:000406:0002:0002:00</t>
  </si>
  <si>
    <t>98-PMA-0121-03</t>
  </si>
  <si>
    <t>21:0154:000534</t>
  </si>
  <si>
    <t>21:0064:000406:0003:0002:00</t>
  </si>
  <si>
    <t>98-PMA-0122</t>
  </si>
  <si>
    <t>21:0154:000535</t>
  </si>
  <si>
    <t>21:0064:000407</t>
  </si>
  <si>
    <t>21:0064:000407:0001:0002:00</t>
  </si>
  <si>
    <t>98-PMA-0123-01</t>
  </si>
  <si>
    <t>21:0154:000536</t>
  </si>
  <si>
    <t>21:0064:000408</t>
  </si>
  <si>
    <t>21:0064:000408:0001:0002:00</t>
  </si>
  <si>
    <t>98-PMA-0123-02</t>
  </si>
  <si>
    <t>21:0154:000537</t>
  </si>
  <si>
    <t>21:0064:000408:0002:0002:00</t>
  </si>
  <si>
    <t>98-PMA-0124</t>
  </si>
  <si>
    <t>21:0154:000538</t>
  </si>
  <si>
    <t>21:0064:000409</t>
  </si>
  <si>
    <t>21:0064:000409:0001:0002:00</t>
  </si>
  <si>
    <t>98-PMA-0126</t>
  </si>
  <si>
    <t>21:0154:000539</t>
  </si>
  <si>
    <t>21:0064:000410</t>
  </si>
  <si>
    <t>21:0064:000410:0001:0002:00</t>
  </si>
  <si>
    <t>98-PMA-0128</t>
  </si>
  <si>
    <t>21:0154:000540</t>
  </si>
  <si>
    <t>21:0064:000411</t>
  </si>
  <si>
    <t>21:0064:000411:0001:0002:00</t>
  </si>
  <si>
    <t>98-PMA-0132</t>
  </si>
  <si>
    <t>21:0154:000541</t>
  </si>
  <si>
    <t>21:0064:000412</t>
  </si>
  <si>
    <t>21:0064:000412:0001:0002:00</t>
  </si>
  <si>
    <t>98-PMA-0137</t>
  </si>
  <si>
    <t>21:0154:000542</t>
  </si>
  <si>
    <t>21:0064:000413</t>
  </si>
  <si>
    <t>21:0064:000413:0001:0002:00</t>
  </si>
  <si>
    <t>98-PMA-0148</t>
  </si>
  <si>
    <t>21:0154:000543</t>
  </si>
  <si>
    <t>21:0064:000414</t>
  </si>
  <si>
    <t>21:0064:000414:0001:0002:00</t>
  </si>
  <si>
    <t>98-PMA-0149-01</t>
  </si>
  <si>
    <t>21:0154:000544</t>
  </si>
  <si>
    <t>21:0064:000415</t>
  </si>
  <si>
    <t>21:0064:000415:0001:0002:00</t>
  </si>
  <si>
    <t>98-PMA-0149-02</t>
  </si>
  <si>
    <t>21:0154:000545</t>
  </si>
  <si>
    <t>21:0064:000415:0002:0002:00</t>
  </si>
  <si>
    <t>98-PMA-0150-01</t>
  </si>
  <si>
    <t>21:0154:000546</t>
  </si>
  <si>
    <t>21:0064:000416</t>
  </si>
  <si>
    <t>21:0064:000416:0001:0002:00</t>
  </si>
  <si>
    <t>98-PMA-0150-02</t>
  </si>
  <si>
    <t>21:0154:000547</t>
  </si>
  <si>
    <t>21:0064:000416:0002:0002:00</t>
  </si>
  <si>
    <t>98-PMA-0150-03</t>
  </si>
  <si>
    <t>21:0154:000548</t>
  </si>
  <si>
    <t>21:0064:000416:0003:0002:00</t>
  </si>
  <si>
    <t>98-PMA-0151</t>
  </si>
  <si>
    <t>21:0154:000549</t>
  </si>
  <si>
    <t>21:0064:000417</t>
  </si>
  <si>
    <t>21:0064:000417:0001:0002:00</t>
  </si>
  <si>
    <t>98-PMA-0152</t>
  </si>
  <si>
    <t>21:0154:000550</t>
  </si>
  <si>
    <t>21:0064:000418</t>
  </si>
  <si>
    <t>21:0064:000418:0001:0002:00</t>
  </si>
  <si>
    <t>98-PMA-0153</t>
  </si>
  <si>
    <t>21:0154:000551</t>
  </si>
  <si>
    <t>21:0064:000419</t>
  </si>
  <si>
    <t>21:0064:000419:0001:0002:00</t>
  </si>
  <si>
    <t>98-PMA-0154</t>
  </si>
  <si>
    <t>21:0154:000552</t>
  </si>
  <si>
    <t>21:0064:000420</t>
  </si>
  <si>
    <t>21:0064:000420:0001:0002:00</t>
  </si>
  <si>
    <t>98-PMA-0155</t>
  </si>
  <si>
    <t>21:0154:000553</t>
  </si>
  <si>
    <t>21:0064:000421</t>
  </si>
  <si>
    <t>21:0064:000421:0001:0002:00</t>
  </si>
  <si>
    <t>98-PMA-0157-01</t>
  </si>
  <si>
    <t>21:0154:000554</t>
  </si>
  <si>
    <t>21:0064:000422</t>
  </si>
  <si>
    <t>21:0064:000422:0001:0002:00</t>
  </si>
  <si>
    <t>98-PMA-0157-02</t>
  </si>
  <si>
    <t>21:0154:000555</t>
  </si>
  <si>
    <t>21:0064:000422:0002:0002:00</t>
  </si>
  <si>
    <t>98-PMA-0157-03</t>
  </si>
  <si>
    <t>21:0154:000556</t>
  </si>
  <si>
    <t>21:0064:000422:0003:0002:00</t>
  </si>
  <si>
    <t>98-PMA-0158</t>
  </si>
  <si>
    <t>21:0154:000557</t>
  </si>
  <si>
    <t>21:0064:000423</t>
  </si>
  <si>
    <t>21:0064:000423:0001:0002:00</t>
  </si>
  <si>
    <t>98-PMA-0160</t>
  </si>
  <si>
    <t>21:0154:000558</t>
  </si>
  <si>
    <t>21:0064:000424</t>
  </si>
  <si>
    <t>21:0064:000424:0001:0002:00</t>
  </si>
  <si>
    <t>98-PMA-0161-01</t>
  </si>
  <si>
    <t>21:0154:000559</t>
  </si>
  <si>
    <t>21:0064:000425</t>
  </si>
  <si>
    <t>21:0064:000425:0001:0002:00</t>
  </si>
  <si>
    <t>98-PMA-0161-02</t>
  </si>
  <si>
    <t>21:0154:000560</t>
  </si>
  <si>
    <t>21:0064:000425:0002:0002:00</t>
  </si>
  <si>
    <t>98-PMA-0166-01</t>
  </si>
  <si>
    <t>21:0154:000561</t>
  </si>
  <si>
    <t>21:0064:000426</t>
  </si>
  <si>
    <t>21:0064:000426:0001:0002:00</t>
  </si>
  <si>
    <t>98-PMA-0166-02</t>
  </si>
  <si>
    <t>21:0154:000562</t>
  </si>
  <si>
    <t>21:0064:000426:0002:0002:00</t>
  </si>
  <si>
    <t>98-PMA-0168-01</t>
  </si>
  <si>
    <t>21:0154:000563</t>
  </si>
  <si>
    <t>21:0064:000427</t>
  </si>
  <si>
    <t>21:0064:000427:0001:0002:00</t>
  </si>
  <si>
    <t>98-PMA-0168-02</t>
  </si>
  <si>
    <t>21:0154:000564</t>
  </si>
  <si>
    <t>21:0064:000427:0002:0002:00</t>
  </si>
  <si>
    <t>98-PMA-0168-03</t>
  </si>
  <si>
    <t>21:0154:000565</t>
  </si>
  <si>
    <t>21:0064:000427:0003:0002:00</t>
  </si>
  <si>
    <t>98-PMA-0168-04</t>
  </si>
  <si>
    <t>21:0154:000566</t>
  </si>
  <si>
    <t>21:0064:000427:0004:0002:00</t>
  </si>
  <si>
    <t>98-PMA-0169-01</t>
  </si>
  <si>
    <t>21:0154:000567</t>
  </si>
  <si>
    <t>21:0064:000428</t>
  </si>
  <si>
    <t>21:0064:000428:0001:0002:00</t>
  </si>
  <si>
    <t>98-PMA-0169-02</t>
  </si>
  <si>
    <t>21:0154:000568</t>
  </si>
  <si>
    <t>21:0064:000428:0002:0002:00</t>
  </si>
  <si>
    <t>98-PMA-0174-01</t>
  </si>
  <si>
    <t>21:0154:000569</t>
  </si>
  <si>
    <t>21:0064:000429</t>
  </si>
  <si>
    <t>21:0064:000429:0001:0002:00</t>
  </si>
  <si>
    <t>98-PMA-0174-02</t>
  </si>
  <si>
    <t>21:0154:000570</t>
  </si>
  <si>
    <t>21:0064:000429:0002:0002:00</t>
  </si>
  <si>
    <t>98-PMA-0174-03</t>
  </si>
  <si>
    <t>21:0154:000571</t>
  </si>
  <si>
    <t>21:0064:000429:0003:0002:00</t>
  </si>
  <si>
    <t>98-PMA-0175-01</t>
  </si>
  <si>
    <t>21:0154:000572</t>
  </si>
  <si>
    <t>21:0064:000430</t>
  </si>
  <si>
    <t>21:0064:000430:0001:0002:00</t>
  </si>
  <si>
    <t>98-PMA-0175-02</t>
  </si>
  <si>
    <t>21:0154:000573</t>
  </si>
  <si>
    <t>21:0064:000430:0002:0002:00</t>
  </si>
  <si>
    <t>98-PMA-0180</t>
  </si>
  <si>
    <t>21:0154:000574</t>
  </si>
  <si>
    <t>21:0064:000431</t>
  </si>
  <si>
    <t>21:0064:000431:0001:0002:00</t>
  </si>
  <si>
    <t>98-PMA-0181-01</t>
  </si>
  <si>
    <t>21:0154:000575</t>
  </si>
  <si>
    <t>21:0064:000432</t>
  </si>
  <si>
    <t>21:0064:000432:0001:0002:00</t>
  </si>
  <si>
    <t>98-PMA-0181-02</t>
  </si>
  <si>
    <t>21:0154:000576</t>
  </si>
  <si>
    <t>21:0064:000432:0002:0002:00</t>
  </si>
  <si>
    <t>98-PMA-0187</t>
  </si>
  <si>
    <t>21:0154:000577</t>
  </si>
  <si>
    <t>21:0064:000433</t>
  </si>
  <si>
    <t>21:0064:000433:0001:0002:00</t>
  </si>
  <si>
    <t>98-PMA-0189</t>
  </si>
  <si>
    <t>21:0154:000578</t>
  </si>
  <si>
    <t>21:0064:000434</t>
  </si>
  <si>
    <t>21:0064:000434:0001:0002:00</t>
  </si>
  <si>
    <t>98-PMA-0193</t>
  </si>
  <si>
    <t>21:0154:000579</t>
  </si>
  <si>
    <t>21:0064:000435</t>
  </si>
  <si>
    <t>21:0064:000435:0001:0002:00</t>
  </si>
  <si>
    <t>98-PMA-0194-01</t>
  </si>
  <si>
    <t>21:0154:000580</t>
  </si>
  <si>
    <t>21:0064:000436</t>
  </si>
  <si>
    <t>21:0064:000436:0001:0002:00</t>
  </si>
  <si>
    <t>98-PMA-0194-02</t>
  </si>
  <si>
    <t>21:0154:000581</t>
  </si>
  <si>
    <t>21:0064:000436:0002:0002:00</t>
  </si>
  <si>
    <t>98-PMA-0199</t>
  </si>
  <si>
    <t>21:0154:000582</t>
  </si>
  <si>
    <t>21:0064:000437</t>
  </si>
  <si>
    <t>21:0064:000437:0001:0002:00</t>
  </si>
  <si>
    <t>98-PMA-0201-01</t>
  </si>
  <si>
    <t>21:0154:000583</t>
  </si>
  <si>
    <t>21:0064:000438</t>
  </si>
  <si>
    <t>21:0064:000438:0001:0002:00</t>
  </si>
  <si>
    <t>98-PMA-0201-02</t>
  </si>
  <si>
    <t>21:0154:000584</t>
  </si>
  <si>
    <t>21:0064:000438:0002:0002:00</t>
  </si>
  <si>
    <t>98-PMA-0203-01</t>
  </si>
  <si>
    <t>21:0154:000585</t>
  </si>
  <si>
    <t>21:0064:000439</t>
  </si>
  <si>
    <t>21:0064:000439:0001:0002:00</t>
  </si>
  <si>
    <t>98-PMA-0203-02</t>
  </si>
  <si>
    <t>21:0154:000586</t>
  </si>
  <si>
    <t>21:0064:000439:0002:0002:00</t>
  </si>
  <si>
    <t>98-PMA-0203-03</t>
  </si>
  <si>
    <t>21:0154:000587</t>
  </si>
  <si>
    <t>21:0064:000439:0003:0002:00</t>
  </si>
  <si>
    <t>98-PMA-0203-04</t>
  </si>
  <si>
    <t>21:0154:000588</t>
  </si>
  <si>
    <t>21:0064:000439:0004:0002:00</t>
  </si>
  <si>
    <t>98-PMA-0204-01</t>
  </si>
  <si>
    <t>21:0154:000589</t>
  </si>
  <si>
    <t>21:0064:000440</t>
  </si>
  <si>
    <t>21:0064:000440:0001:0002:00</t>
  </si>
  <si>
    <t>98-PMA-0204-02</t>
  </si>
  <si>
    <t>21:0154:000590</t>
  </si>
  <si>
    <t>21:0064:000440:0002:0002:00</t>
  </si>
  <si>
    <t>98-PMA-0204-03</t>
  </si>
  <si>
    <t>21:0154:000591</t>
  </si>
  <si>
    <t>21:0064:000440:0003:0002:00</t>
  </si>
  <si>
    <t>99-PMA-0703-02</t>
  </si>
  <si>
    <t>21:0154:000592</t>
  </si>
  <si>
    <t>21:0064:000441</t>
  </si>
  <si>
    <t>21:0064:000441:0001:0002:00</t>
  </si>
  <si>
    <t>99-PMA-0703-03</t>
  </si>
  <si>
    <t>21:0154:000593</t>
  </si>
  <si>
    <t>21:0064:000441:0002:0002:00</t>
  </si>
  <si>
    <t>99-PMA-0703-04</t>
  </si>
  <si>
    <t>21:0154:000594</t>
  </si>
  <si>
    <t>21:0064:000441:0003:0002:00</t>
  </si>
  <si>
    <t>99-PMA-0703-05</t>
  </si>
  <si>
    <t>21:0154:000595</t>
  </si>
  <si>
    <t>21:0064:000441:0004:0002:00</t>
  </si>
  <si>
    <t>99-PMA-0704-02</t>
  </si>
  <si>
    <t>21:0154:000596</t>
  </si>
  <si>
    <t>21:0064:000442</t>
  </si>
  <si>
    <t>21:0064:000442:0001:0002:00</t>
  </si>
  <si>
    <t>99-PMA-0704-03</t>
  </si>
  <si>
    <t>21:0154:000597</t>
  </si>
  <si>
    <t>21:0064:000442:0002:0002:00</t>
  </si>
  <si>
    <t>99-PMA-0704-04</t>
  </si>
  <si>
    <t>21:0154:000598</t>
  </si>
  <si>
    <t>21:0064:000442:0003:0002:00</t>
  </si>
  <si>
    <t>99-PMA-0704-05</t>
  </si>
  <si>
    <t>21:0154:000599</t>
  </si>
  <si>
    <t>21:0064:000442:0004:0002:00</t>
  </si>
  <si>
    <t>99-PMA-0705-02</t>
  </si>
  <si>
    <t>21:0154:000600</t>
  </si>
  <si>
    <t>21:0064:000443</t>
  </si>
  <si>
    <t>21:0064:000443:0001:0002:00</t>
  </si>
  <si>
    <t>99-PMA-0705-03</t>
  </si>
  <si>
    <t>21:0154:000601</t>
  </si>
  <si>
    <t>21:0064:000443:0002:0002:00</t>
  </si>
  <si>
    <t>99-PMA-0705-04</t>
  </si>
  <si>
    <t>21:0154:000602</t>
  </si>
  <si>
    <t>21:0064:000443:0003:0002:00</t>
  </si>
  <si>
    <t>99-PMA-0705-05</t>
  </si>
  <si>
    <t>21:0154:000603</t>
  </si>
  <si>
    <t>21:0064:000443:0004:0002:00</t>
  </si>
  <si>
    <t>99-PMA-0705-06</t>
  </si>
  <si>
    <t>21:0154:000604</t>
  </si>
  <si>
    <t>21:0064:000443:0005:0002:00</t>
  </si>
  <si>
    <t>99-PMA-0706-02</t>
  </si>
  <si>
    <t>21:0154:000605</t>
  </si>
  <si>
    <t>21:0064:000444</t>
  </si>
  <si>
    <t>21:0064:000444:0001:0002:00</t>
  </si>
  <si>
    <t>99-PMA-0706-03</t>
  </si>
  <si>
    <t>21:0154:000606</t>
  </si>
  <si>
    <t>21:0064:000444:0002:0002:00</t>
  </si>
  <si>
    <t>99-PMA-0706-04</t>
  </si>
  <si>
    <t>21:0154:000607</t>
  </si>
  <si>
    <t>21:0064:000444:0003:0002:00</t>
  </si>
  <si>
    <t>99-PMA-0706-05</t>
  </si>
  <si>
    <t>21:0154:000608</t>
  </si>
  <si>
    <t>21:0064:000444:0004:0002:00</t>
  </si>
  <si>
    <t>99-PMA-0707-02</t>
  </si>
  <si>
    <t>21:0154:000609</t>
  </si>
  <si>
    <t>21:0064:000445</t>
  </si>
  <si>
    <t>21:0064:000445:0001:0002:00</t>
  </si>
  <si>
    <t>99-PMA-0707-03</t>
  </si>
  <si>
    <t>21:0154:000610</t>
  </si>
  <si>
    <t>21:0064:000445:0002:0002:00</t>
  </si>
  <si>
    <t>99-PMA-0707-04</t>
  </si>
  <si>
    <t>21:0154:000611</t>
  </si>
  <si>
    <t>21:0064:000445:0003:0002:00</t>
  </si>
  <si>
    <t>99-PMA-0707-05</t>
  </si>
  <si>
    <t>21:0154:000612</t>
  </si>
  <si>
    <t>21:0064:000445:0004:0002:00</t>
  </si>
  <si>
    <t>99-PMA-0707-06</t>
  </si>
  <si>
    <t>21:0154:000613</t>
  </si>
  <si>
    <t>21:0064:000445:0005:0002:00</t>
  </si>
  <si>
    <t>99-PMA-0707-07</t>
  </si>
  <si>
    <t>21:0154:000614</t>
  </si>
  <si>
    <t>21:0064:000445:0006:0002:00</t>
  </si>
  <si>
    <t>99-PMA-0707-08</t>
  </si>
  <si>
    <t>21:0154:000615</t>
  </si>
  <si>
    <t>21:0064:000445:0007:0002:00</t>
  </si>
  <si>
    <t>99-PMA-0707-09</t>
  </si>
  <si>
    <t>21:0154:000616</t>
  </si>
  <si>
    <t>21:0064:000445:0008:0002:00</t>
  </si>
  <si>
    <t>99-PMA-0707-10</t>
  </si>
  <si>
    <t>21:0154:000617</t>
  </si>
  <si>
    <t>21:0064:000445:0009:0002:00</t>
  </si>
  <si>
    <t>99-PMA-0707-11</t>
  </si>
  <si>
    <t>21:0154:000618</t>
  </si>
  <si>
    <t>21:0064:000445:0010:0002:00</t>
  </si>
  <si>
    <t>99-PMA-0708-02</t>
  </si>
  <si>
    <t>21:0154:000619</t>
  </si>
  <si>
    <t>21:0064:000446</t>
  </si>
  <si>
    <t>21:0064:000446:0001:0002:00</t>
  </si>
  <si>
    <t>99-PMA-0708-03</t>
  </si>
  <si>
    <t>21:0154:000620</t>
  </si>
  <si>
    <t>21:0064:000446:0002:0002:00</t>
  </si>
  <si>
    <t>99-PMA-0708-04</t>
  </si>
  <si>
    <t>21:0154:000621</t>
  </si>
  <si>
    <t>21:0064:000446:0003:0002:00</t>
  </si>
  <si>
    <t>99-PMA-0708-05</t>
  </si>
  <si>
    <t>21:0154:000622</t>
  </si>
  <si>
    <t>21:0064:000446:0004:0002:00</t>
  </si>
  <si>
    <t>99-PMA-0708-06</t>
  </si>
  <si>
    <t>21:0154:000623</t>
  </si>
  <si>
    <t>21:0064:000446:0005:0002:00</t>
  </si>
  <si>
    <t>99-PMA-0708-07</t>
  </si>
  <si>
    <t>21:0154:000624</t>
  </si>
  <si>
    <t>21:0064:000446:0006:0002:00</t>
  </si>
  <si>
    <t>99-PMA-0708-08</t>
  </si>
  <si>
    <t>21:0154:000625</t>
  </si>
  <si>
    <t>21:0064:000446:0007:0002:00</t>
  </si>
  <si>
    <t>99-PMA-0709-02</t>
  </si>
  <si>
    <t>21:0154:000626</t>
  </si>
  <si>
    <t>21:0064:000447</t>
  </si>
  <si>
    <t>21:0064:000447:0001:0002:00</t>
  </si>
  <si>
    <t>99-PMA-0709-03</t>
  </si>
  <si>
    <t>21:0154:000627</t>
  </si>
  <si>
    <t>21:0064:000447:0002:0002:00</t>
  </si>
  <si>
    <t>99-PMA-0709-04</t>
  </si>
  <si>
    <t>21:0154:000628</t>
  </si>
  <si>
    <t>21:0064:000447:0003:0002:00</t>
  </si>
  <si>
    <t>99-PMA-0709-05</t>
  </si>
  <si>
    <t>21:0154:000629</t>
  </si>
  <si>
    <t>21:0064:000447:0004:0002:00</t>
  </si>
  <si>
    <t>99-PMA-0709-06</t>
  </si>
  <si>
    <t>21:0154:000630</t>
  </si>
  <si>
    <t>21:0064:000447:0005:0002:00</t>
  </si>
  <si>
    <t>99-PMA-0709-07</t>
  </si>
  <si>
    <t>21:0154:000631</t>
  </si>
  <si>
    <t>21:0064:000447:0006:0002:00</t>
  </si>
  <si>
    <t>99-PMA-0709-08</t>
  </si>
  <si>
    <t>21:0154:000632</t>
  </si>
  <si>
    <t>21:0064:000447:0007:0002:00</t>
  </si>
  <si>
    <t>99-PMA-0709-09</t>
  </si>
  <si>
    <t>21:0154:000633</t>
  </si>
  <si>
    <t>21:0064:000447:0008:0002:00</t>
  </si>
  <si>
    <t>99-PMA-0709-10</t>
  </si>
  <si>
    <t>21:0154:000634</t>
  </si>
  <si>
    <t>21:0064:000447:0009:0002:00</t>
  </si>
  <si>
    <t>99-PMA-0709-11</t>
  </si>
  <si>
    <t>21:0154:000635</t>
  </si>
  <si>
    <t>21:0064:000447:0010:0002:00</t>
  </si>
  <si>
    <t>99-PMA-0710-02</t>
  </si>
  <si>
    <t>21:0154:000636</t>
  </si>
  <si>
    <t>21:0064:000448</t>
  </si>
  <si>
    <t>21:0064:000448:0001:0002:00</t>
  </si>
  <si>
    <t>99-PMA-0710-03</t>
  </si>
  <si>
    <t>21:0154:000637</t>
  </si>
  <si>
    <t>21:0064:000448:0002:0002:00</t>
  </si>
  <si>
    <t>99-PMA-0710-04</t>
  </si>
  <si>
    <t>21:0154:000638</t>
  </si>
  <si>
    <t>21:0064:000448:0003:0002:00</t>
  </si>
  <si>
    <t>99-PMA-0710-05</t>
  </si>
  <si>
    <t>21:0154:000639</t>
  </si>
  <si>
    <t>21:0064:000448:0004:0002:00</t>
  </si>
  <si>
    <t>99-PMA-0710-06</t>
  </si>
  <si>
    <t>21:0154:000640</t>
  </si>
  <si>
    <t>21:0064:000448:0005:0002:00</t>
  </si>
  <si>
    <t>99-PMA-0710-07</t>
  </si>
  <si>
    <t>21:0154:000641</t>
  </si>
  <si>
    <t>21:0064:000448:0006:0002:00</t>
  </si>
  <si>
    <t>99-PMA-0710-08</t>
  </si>
  <si>
    <t>21:0154:000642</t>
  </si>
  <si>
    <t>21:0064:000448:0007:0002:00</t>
  </si>
  <si>
    <t>99-PMA-0710-09</t>
  </si>
  <si>
    <t>21:0154:000643</t>
  </si>
  <si>
    <t>21:0064:000448:0008:0002:00</t>
  </si>
  <si>
    <t>99-PMA-0710-10</t>
  </si>
  <si>
    <t>21:0154:000644</t>
  </si>
  <si>
    <t>21:0064:000448:0009:0002:00</t>
  </si>
  <si>
    <t>99-PMA-0710-11</t>
  </si>
  <si>
    <t>21:0154:000645</t>
  </si>
  <si>
    <t>21:0064:000448:0010:0002:00</t>
  </si>
  <si>
    <t>99-PMA-0710-12</t>
  </si>
  <si>
    <t>21:0154:000646</t>
  </si>
  <si>
    <t>21:0064:000448:0011:0002:00</t>
  </si>
  <si>
    <t>99-PMA-0711-04</t>
  </si>
  <si>
    <t>21:0154:000647</t>
  </si>
  <si>
    <t>21:0064:000449</t>
  </si>
  <si>
    <t>21:0064:000449:0001:0002:00</t>
  </si>
  <si>
    <t>99-PMA-0711-05</t>
  </si>
  <si>
    <t>21:0154:000648</t>
  </si>
  <si>
    <t>21:0064:000449:0002:0002:00</t>
  </si>
  <si>
    <t>99-PMA-0711-06</t>
  </si>
  <si>
    <t>21:0154:000649</t>
  </si>
  <si>
    <t>21:0064:000449:0003:0002:00</t>
  </si>
  <si>
    <t>99-PMA-0711-07</t>
  </si>
  <si>
    <t>21:0154:000650</t>
  </si>
  <si>
    <t>21:0064:000449:0004:0002:00</t>
  </si>
  <si>
    <t>99-PMA-0711-08</t>
  </si>
  <si>
    <t>21:0154:000651</t>
  </si>
  <si>
    <t>21:0064:000449:0005:0002:00</t>
  </si>
  <si>
    <t>99-PMA-0711-09</t>
  </si>
  <si>
    <t>21:0154:000652</t>
  </si>
  <si>
    <t>21:0064:000449:0006:0002:00</t>
  </si>
  <si>
    <t>99-PMA-0711-10</t>
  </si>
  <si>
    <t>21:0154:000653</t>
  </si>
  <si>
    <t>21:0064:000449:0007:0002:00</t>
  </si>
  <si>
    <t>99-PMA-0711-11</t>
  </si>
  <si>
    <t>21:0154:000654</t>
  </si>
  <si>
    <t>21:0064:000449:0008:0002:00</t>
  </si>
  <si>
    <t>99-PMA-0711-12</t>
  </si>
  <si>
    <t>21:0154:000655</t>
  </si>
  <si>
    <t>21:0064:000449:0009:0002:00</t>
  </si>
  <si>
    <t>99-PMA-0713-03</t>
  </si>
  <si>
    <t>21:0154:000656</t>
  </si>
  <si>
    <t>21:0064:000450</t>
  </si>
  <si>
    <t>21:0064:000450:0001:0002:00</t>
  </si>
  <si>
    <t>99-PMA-0713-04</t>
  </si>
  <si>
    <t>21:0154:000657</t>
  </si>
  <si>
    <t>21:0064:000450:0002:0002:00</t>
  </si>
  <si>
    <t>99-PMA-0713-05</t>
  </si>
  <si>
    <t>21:0154:000658</t>
  </si>
  <si>
    <t>21:0064:000450:0003:0002:00</t>
  </si>
  <si>
    <t>99-PMA-0713-06</t>
  </si>
  <si>
    <t>21:0154:000659</t>
  </si>
  <si>
    <t>21:0064:000450:0004:0002:00</t>
  </si>
  <si>
    <t>99-PMA-0713-07</t>
  </si>
  <si>
    <t>21:0154:000660</t>
  </si>
  <si>
    <t>21:0064:000450:0005:0002:00</t>
  </si>
  <si>
    <t>99-PMA-0713-08</t>
  </si>
  <si>
    <t>21:0154:000661</t>
  </si>
  <si>
    <t>21:0064:000450:0006:0002:00</t>
  </si>
  <si>
    <t>99-PMA-0713-09</t>
  </si>
  <si>
    <t>21:0154:000662</t>
  </si>
  <si>
    <t>21:0064:000450:0007:0002:00</t>
  </si>
  <si>
    <t>99-PMA-0713-10</t>
  </si>
  <si>
    <t>21:0154:000663</t>
  </si>
  <si>
    <t>21:0064:000450:0008:0002:00</t>
  </si>
  <si>
    <t>99-PMA-0713-11</t>
  </si>
  <si>
    <t>21:0154:000664</t>
  </si>
  <si>
    <t>21:0064:000450:0009:0002:00</t>
  </si>
  <si>
    <t>99-PMA-0714-03</t>
  </si>
  <si>
    <t>21:0154:000665</t>
  </si>
  <si>
    <t>21:0064:000451</t>
  </si>
  <si>
    <t>21:0064:000451:0001:0002:00</t>
  </si>
  <si>
    <t>99-PMA-0714-04</t>
  </si>
  <si>
    <t>21:0154:000666</t>
  </si>
  <si>
    <t>21:0064:000451:0002:0002:00</t>
  </si>
  <si>
    <t>99-PMA-0714-05</t>
  </si>
  <si>
    <t>21:0154:000667</t>
  </si>
  <si>
    <t>21:0064:000451:0003:0002:00</t>
  </si>
  <si>
    <t>99-PMA-0715-02</t>
  </si>
  <si>
    <t>21:0154:000668</t>
  </si>
  <si>
    <t>21:0064:000452</t>
  </si>
  <si>
    <t>21:0064:000452:0001:0002:00</t>
  </si>
  <si>
    <t>99-PMA-0715-03</t>
  </si>
  <si>
    <t>21:0154:000669</t>
  </si>
  <si>
    <t>21:0064:000452:0002:0002:00</t>
  </si>
  <si>
    <t>99-PMA-0715-04</t>
  </si>
  <si>
    <t>21:0154:000670</t>
  </si>
  <si>
    <t>21:0064:000452:0003:0002:00</t>
  </si>
  <si>
    <t>99-PMA-0716-03</t>
  </si>
  <si>
    <t>21:0154:000671</t>
  </si>
  <si>
    <t>21:0064:000453</t>
  </si>
  <si>
    <t>21:0064:000453:0001:0002:00</t>
  </si>
  <si>
    <t>99-PMA-0716-04</t>
  </si>
  <si>
    <t>21:0154:000672</t>
  </si>
  <si>
    <t>21:0064:000453:0002:0002:00</t>
  </si>
  <si>
    <t>99-PMA-0716-05</t>
  </si>
  <si>
    <t>21:0154:000673</t>
  </si>
  <si>
    <t>21:0064:000453:0003:0002:00</t>
  </si>
  <si>
    <t>99-PMA-0716-06</t>
  </si>
  <si>
    <t>21:0154:000674</t>
  </si>
  <si>
    <t>21:0064:000453:0004:0002:00</t>
  </si>
  <si>
    <t>99-PMA-0717-03</t>
  </si>
  <si>
    <t>21:0154:000675</t>
  </si>
  <si>
    <t>21:0064:000454</t>
  </si>
  <si>
    <t>21:0064:000454:0001:0002:00</t>
  </si>
  <si>
    <t>99-PMA-0717-04</t>
  </si>
  <si>
    <t>21:0154:000676</t>
  </si>
  <si>
    <t>21:0064:000454:0002:0002:00</t>
  </si>
  <si>
    <t>99-PMA-0717-05</t>
  </si>
  <si>
    <t>21:0154:000677</t>
  </si>
  <si>
    <t>21:0064:000454:0003:0002:00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</si>
</sst>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9794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20.7109375" customWidth="1"/>
    <col min="2" max="2" width="15.7109375" customWidth="1"/>
    <col min="3" max="4" width="12.7109375" customWidth="1"/>
    <col min="5" max="6" width="20.7109375" customWidth="1"/>
    <col min="7" max="7" width="10.7109375" customWidth="1"/>
    <col min="8" max="9" width="18.7109375" customWidth="1"/>
    <col min="10" max="11" width="24.7109375" customWidth="1"/>
    <col min="12" max="43" width="14.7109375" customWidth="1"/>
  </cols>
  <sheetData>
    <row r="1" spans="1:43" s="2" customFormat="1" ht="4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</row>
    <row r="2" spans="1:43" hidden="1" x14ac:dyDescent="0.25">
      <c r="A2" t="s">
        <v>43</v>
      </c>
      <c r="B2" t="s">
        <v>44</v>
      </c>
      <c r="C2" s="1" t="str">
        <f t="shared" ref="C2:C65" si="0">HYPERLINK("http://geochem.nrcan.gc.ca/cdogs/content/bdl/bdl110001_e.htm", "11:0001")</f>
        <v>11:0001</v>
      </c>
      <c r="D2" s="1" t="str">
        <f t="shared" ref="D2:D65" si="1">HYPERLINK("http://geochem.nrcan.gc.ca/cdogs/content/svy/svy110001_e.htm", "11:0001")</f>
        <v>11:0001</v>
      </c>
      <c r="E2" t="s">
        <v>44</v>
      </c>
      <c r="F2" t="s">
        <v>45</v>
      </c>
      <c r="H2">
        <v>59.967968599999999</v>
      </c>
      <c r="I2">
        <v>-111.8614998</v>
      </c>
      <c r="J2" s="1" t="str">
        <f t="shared" ref="J2:J65" si="2">HYPERLINK("http://geochem.nrcan.gc.ca/cdogs/content/kwd/kwd020044_e.htm", "Till")</f>
        <v>Till</v>
      </c>
      <c r="K2" s="1" t="str">
        <f t="shared" ref="K2:K65" si="3">HYPERLINK("http://geochem.nrcan.gc.ca/cdogs/content/kwd/kwd080003_e.htm", "&lt;2 micron")</f>
        <v>&lt;2 micron</v>
      </c>
      <c r="L2">
        <v>0.1</v>
      </c>
      <c r="M2">
        <v>1.17</v>
      </c>
      <c r="N2">
        <v>6</v>
      </c>
      <c r="O2">
        <v>170</v>
      </c>
      <c r="P2">
        <v>0.25</v>
      </c>
      <c r="Q2">
        <v>2</v>
      </c>
      <c r="R2">
        <v>0.34</v>
      </c>
      <c r="S2">
        <v>0.25</v>
      </c>
      <c r="T2">
        <v>10</v>
      </c>
      <c r="U2">
        <v>38</v>
      </c>
      <c r="V2">
        <v>11</v>
      </c>
      <c r="W2">
        <v>2.63</v>
      </c>
      <c r="X2">
        <v>5</v>
      </c>
      <c r="Y2">
        <v>0.5</v>
      </c>
      <c r="Z2">
        <v>7.0000000000000007E-2</v>
      </c>
      <c r="AA2">
        <v>30</v>
      </c>
      <c r="AB2">
        <v>0.35</v>
      </c>
      <c r="AC2">
        <v>225</v>
      </c>
      <c r="AD2">
        <v>0.5</v>
      </c>
      <c r="AE2">
        <v>5.0000000000000001E-3</v>
      </c>
      <c r="AF2">
        <v>29</v>
      </c>
      <c r="AG2">
        <v>960</v>
      </c>
      <c r="AH2">
        <v>10</v>
      </c>
      <c r="AI2">
        <v>1</v>
      </c>
      <c r="AJ2">
        <v>4</v>
      </c>
      <c r="AK2">
        <v>25</v>
      </c>
      <c r="AL2">
        <v>0.02</v>
      </c>
      <c r="AM2">
        <v>10</v>
      </c>
      <c r="AN2">
        <v>5</v>
      </c>
      <c r="AO2">
        <v>58</v>
      </c>
      <c r="AP2">
        <v>5</v>
      </c>
      <c r="AQ2">
        <v>64</v>
      </c>
    </row>
    <row r="3" spans="1:43" hidden="1" x14ac:dyDescent="0.25">
      <c r="A3" t="s">
        <v>46</v>
      </c>
      <c r="B3" t="s">
        <v>47</v>
      </c>
      <c r="C3" s="1" t="str">
        <f t="shared" si="0"/>
        <v>11:0001</v>
      </c>
      <c r="D3" s="1" t="str">
        <f t="shared" si="1"/>
        <v>11:0001</v>
      </c>
      <c r="E3" t="s">
        <v>47</v>
      </c>
      <c r="F3" t="s">
        <v>48</v>
      </c>
      <c r="H3">
        <v>59.863988300000003</v>
      </c>
      <c r="I3">
        <v>-111.9007714</v>
      </c>
      <c r="J3" s="1" t="str">
        <f t="shared" si="2"/>
        <v>Till</v>
      </c>
      <c r="K3" s="1" t="str">
        <f t="shared" si="3"/>
        <v>&lt;2 micron</v>
      </c>
      <c r="L3">
        <v>0.1</v>
      </c>
      <c r="M3">
        <v>0.98</v>
      </c>
      <c r="N3">
        <v>12</v>
      </c>
      <c r="O3">
        <v>110</v>
      </c>
      <c r="P3">
        <v>0.25</v>
      </c>
      <c r="Q3">
        <v>4</v>
      </c>
      <c r="R3">
        <v>0.38</v>
      </c>
      <c r="S3">
        <v>0.25</v>
      </c>
      <c r="T3">
        <v>11</v>
      </c>
      <c r="U3">
        <v>27</v>
      </c>
      <c r="V3">
        <v>15</v>
      </c>
      <c r="W3">
        <v>2.1800000000000002</v>
      </c>
      <c r="X3">
        <v>5</v>
      </c>
      <c r="Y3">
        <v>0.5</v>
      </c>
      <c r="Z3">
        <v>0.1</v>
      </c>
      <c r="AA3">
        <v>40</v>
      </c>
      <c r="AB3">
        <v>0.32</v>
      </c>
      <c r="AC3">
        <v>295</v>
      </c>
      <c r="AD3">
        <v>0.5</v>
      </c>
      <c r="AE3">
        <v>5.0000000000000001E-3</v>
      </c>
      <c r="AF3">
        <v>33</v>
      </c>
      <c r="AG3">
        <v>840</v>
      </c>
      <c r="AH3">
        <v>12</v>
      </c>
      <c r="AI3">
        <v>1</v>
      </c>
      <c r="AJ3">
        <v>5</v>
      </c>
      <c r="AK3">
        <v>30</v>
      </c>
      <c r="AL3">
        <v>0.02</v>
      </c>
      <c r="AM3">
        <v>20</v>
      </c>
      <c r="AN3">
        <v>5</v>
      </c>
      <c r="AO3">
        <v>44</v>
      </c>
      <c r="AP3">
        <v>5</v>
      </c>
      <c r="AQ3">
        <v>52</v>
      </c>
    </row>
    <row r="4" spans="1:43" hidden="1" x14ac:dyDescent="0.25">
      <c r="A4" t="s">
        <v>49</v>
      </c>
      <c r="B4" t="s">
        <v>50</v>
      </c>
      <c r="C4" s="1" t="str">
        <f t="shared" si="0"/>
        <v>11:0001</v>
      </c>
      <c r="D4" s="1" t="str">
        <f t="shared" si="1"/>
        <v>11:0001</v>
      </c>
      <c r="E4" t="s">
        <v>50</v>
      </c>
      <c r="F4" t="s">
        <v>51</v>
      </c>
      <c r="H4">
        <v>59.819089699999999</v>
      </c>
      <c r="I4">
        <v>-111.9639337</v>
      </c>
      <c r="J4" s="1" t="str">
        <f t="shared" si="2"/>
        <v>Till</v>
      </c>
      <c r="K4" s="1" t="str">
        <f t="shared" si="3"/>
        <v>&lt;2 micron</v>
      </c>
      <c r="L4">
        <v>0.1</v>
      </c>
      <c r="M4">
        <v>1.05</v>
      </c>
      <c r="N4">
        <v>1</v>
      </c>
      <c r="O4">
        <v>140</v>
      </c>
      <c r="P4">
        <v>0.25</v>
      </c>
      <c r="Q4">
        <v>2</v>
      </c>
      <c r="R4">
        <v>10.4</v>
      </c>
      <c r="S4">
        <v>0.25</v>
      </c>
      <c r="T4">
        <v>6</v>
      </c>
      <c r="U4">
        <v>22</v>
      </c>
      <c r="V4">
        <v>10</v>
      </c>
      <c r="W4">
        <v>1.26</v>
      </c>
      <c r="X4">
        <v>5</v>
      </c>
      <c r="Y4">
        <v>0.5</v>
      </c>
      <c r="Z4">
        <v>0.25</v>
      </c>
      <c r="AB4">
        <v>3.42</v>
      </c>
      <c r="AC4">
        <v>240</v>
      </c>
      <c r="AD4">
        <v>0.5</v>
      </c>
      <c r="AE4">
        <v>0.03</v>
      </c>
      <c r="AF4">
        <v>12</v>
      </c>
      <c r="AG4">
        <v>430</v>
      </c>
      <c r="AH4">
        <v>14</v>
      </c>
      <c r="AI4">
        <v>2</v>
      </c>
      <c r="AJ4">
        <v>3</v>
      </c>
      <c r="AK4">
        <v>67</v>
      </c>
      <c r="AL4">
        <v>0.05</v>
      </c>
      <c r="AM4">
        <v>5</v>
      </c>
      <c r="AN4">
        <v>5</v>
      </c>
      <c r="AO4">
        <v>24</v>
      </c>
      <c r="AP4">
        <v>5</v>
      </c>
      <c r="AQ4">
        <v>30</v>
      </c>
    </row>
    <row r="5" spans="1:43" hidden="1" x14ac:dyDescent="0.25">
      <c r="A5" t="s">
        <v>52</v>
      </c>
      <c r="B5" t="s">
        <v>53</v>
      </c>
      <c r="C5" s="1" t="str">
        <f t="shared" si="0"/>
        <v>11:0001</v>
      </c>
      <c r="D5" s="1" t="str">
        <f t="shared" si="1"/>
        <v>11:0001</v>
      </c>
      <c r="E5" t="s">
        <v>53</v>
      </c>
      <c r="F5" t="s">
        <v>54</v>
      </c>
      <c r="H5">
        <v>59.8164309</v>
      </c>
      <c r="I5">
        <v>-111.9713459</v>
      </c>
      <c r="J5" s="1" t="str">
        <f t="shared" si="2"/>
        <v>Till</v>
      </c>
      <c r="K5" s="1" t="str">
        <f t="shared" si="3"/>
        <v>&lt;2 micron</v>
      </c>
      <c r="L5">
        <v>0.1</v>
      </c>
      <c r="M5">
        <v>1.52</v>
      </c>
      <c r="N5">
        <v>4</v>
      </c>
      <c r="O5">
        <v>1260</v>
      </c>
      <c r="P5">
        <v>0.25</v>
      </c>
      <c r="Q5">
        <v>4</v>
      </c>
      <c r="R5">
        <v>7.18</v>
      </c>
      <c r="S5">
        <v>0.25</v>
      </c>
      <c r="T5">
        <v>8</v>
      </c>
      <c r="U5">
        <v>31</v>
      </c>
      <c r="V5">
        <v>24</v>
      </c>
      <c r="W5">
        <v>1.89</v>
      </c>
      <c r="X5">
        <v>5</v>
      </c>
      <c r="Y5">
        <v>0.5</v>
      </c>
      <c r="Z5">
        <v>0.19</v>
      </c>
      <c r="AB5">
        <v>1.7</v>
      </c>
      <c r="AC5">
        <v>210</v>
      </c>
      <c r="AD5">
        <v>0.5</v>
      </c>
      <c r="AE5">
        <v>0.01</v>
      </c>
      <c r="AF5">
        <v>22</v>
      </c>
      <c r="AG5">
        <v>650</v>
      </c>
      <c r="AH5">
        <v>14</v>
      </c>
      <c r="AI5">
        <v>1</v>
      </c>
      <c r="AJ5">
        <v>5</v>
      </c>
      <c r="AK5">
        <v>79</v>
      </c>
      <c r="AL5">
        <v>0.01</v>
      </c>
      <c r="AM5">
        <v>5</v>
      </c>
      <c r="AN5">
        <v>5</v>
      </c>
      <c r="AO5">
        <v>42</v>
      </c>
      <c r="AP5">
        <v>10</v>
      </c>
      <c r="AQ5">
        <v>52</v>
      </c>
    </row>
    <row r="6" spans="1:43" hidden="1" x14ac:dyDescent="0.25">
      <c r="A6" t="s">
        <v>55</v>
      </c>
      <c r="B6" t="s">
        <v>56</v>
      </c>
      <c r="C6" s="1" t="str">
        <f t="shared" si="0"/>
        <v>11:0001</v>
      </c>
      <c r="D6" s="1" t="str">
        <f t="shared" si="1"/>
        <v>11:0001</v>
      </c>
      <c r="E6" t="s">
        <v>56</v>
      </c>
      <c r="F6" t="s">
        <v>57</v>
      </c>
      <c r="H6">
        <v>59.972575399999997</v>
      </c>
      <c r="I6">
        <v>-111.00716540000001</v>
      </c>
      <c r="J6" s="1" t="str">
        <f t="shared" si="2"/>
        <v>Till</v>
      </c>
      <c r="K6" s="1" t="str">
        <f t="shared" si="3"/>
        <v>&lt;2 micron</v>
      </c>
      <c r="L6">
        <v>0.1</v>
      </c>
      <c r="M6">
        <v>0.93</v>
      </c>
      <c r="N6">
        <v>1</v>
      </c>
      <c r="O6">
        <v>60</v>
      </c>
      <c r="P6">
        <v>0.25</v>
      </c>
      <c r="Q6">
        <v>2</v>
      </c>
      <c r="R6">
        <v>0.16</v>
      </c>
      <c r="S6">
        <v>0.25</v>
      </c>
      <c r="T6">
        <v>2</v>
      </c>
      <c r="U6">
        <v>23</v>
      </c>
      <c r="V6">
        <v>7</v>
      </c>
      <c r="W6">
        <v>1.1200000000000001</v>
      </c>
      <c r="X6">
        <v>5</v>
      </c>
      <c r="Y6">
        <v>0.5</v>
      </c>
      <c r="Z6">
        <v>0.03</v>
      </c>
      <c r="AA6">
        <v>20</v>
      </c>
      <c r="AB6">
        <v>0.2</v>
      </c>
      <c r="AC6">
        <v>65</v>
      </c>
      <c r="AD6">
        <v>0.5</v>
      </c>
      <c r="AE6">
        <v>0.01</v>
      </c>
      <c r="AF6">
        <v>6</v>
      </c>
      <c r="AG6">
        <v>680</v>
      </c>
      <c r="AH6">
        <v>8</v>
      </c>
      <c r="AI6">
        <v>1</v>
      </c>
      <c r="AJ6">
        <v>2</v>
      </c>
      <c r="AK6">
        <v>12</v>
      </c>
      <c r="AL6">
        <v>0.03</v>
      </c>
      <c r="AM6">
        <v>5</v>
      </c>
      <c r="AN6">
        <v>5</v>
      </c>
      <c r="AO6">
        <v>25</v>
      </c>
      <c r="AP6">
        <v>5</v>
      </c>
      <c r="AQ6">
        <v>34</v>
      </c>
    </row>
    <row r="7" spans="1:43" hidden="1" x14ac:dyDescent="0.25">
      <c r="A7" t="s">
        <v>58</v>
      </c>
      <c r="B7" t="s">
        <v>59</v>
      </c>
      <c r="C7" s="1" t="str">
        <f t="shared" si="0"/>
        <v>11:0001</v>
      </c>
      <c r="D7" s="1" t="str">
        <f t="shared" si="1"/>
        <v>11:0001</v>
      </c>
      <c r="E7" t="s">
        <v>59</v>
      </c>
      <c r="F7" t="s">
        <v>60</v>
      </c>
      <c r="H7">
        <v>59.999061099999999</v>
      </c>
      <c r="I7">
        <v>-110.9702398</v>
      </c>
      <c r="J7" s="1" t="str">
        <f t="shared" si="2"/>
        <v>Till</v>
      </c>
      <c r="K7" s="1" t="str">
        <f t="shared" si="3"/>
        <v>&lt;2 micron</v>
      </c>
      <c r="L7">
        <v>0.1</v>
      </c>
      <c r="M7">
        <v>0.57999999999999996</v>
      </c>
      <c r="N7">
        <v>1</v>
      </c>
      <c r="O7">
        <v>30</v>
      </c>
      <c r="P7">
        <v>0.25</v>
      </c>
      <c r="Q7">
        <v>1</v>
      </c>
      <c r="R7">
        <v>0.32</v>
      </c>
      <c r="S7">
        <v>0.25</v>
      </c>
      <c r="T7">
        <v>3</v>
      </c>
      <c r="U7">
        <v>10</v>
      </c>
      <c r="V7">
        <v>3</v>
      </c>
      <c r="W7">
        <v>0.83</v>
      </c>
      <c r="X7">
        <v>5</v>
      </c>
      <c r="Y7">
        <v>0.5</v>
      </c>
      <c r="Z7">
        <v>7.0000000000000007E-2</v>
      </c>
      <c r="AA7">
        <v>30</v>
      </c>
      <c r="AB7">
        <v>0.25</v>
      </c>
      <c r="AC7">
        <v>90</v>
      </c>
      <c r="AD7">
        <v>0.5</v>
      </c>
      <c r="AE7">
        <v>0.01</v>
      </c>
      <c r="AF7">
        <v>4</v>
      </c>
      <c r="AG7">
        <v>450</v>
      </c>
      <c r="AH7">
        <v>1</v>
      </c>
      <c r="AI7">
        <v>1</v>
      </c>
      <c r="AJ7">
        <v>2</v>
      </c>
      <c r="AK7">
        <v>26</v>
      </c>
      <c r="AL7">
        <v>0.05</v>
      </c>
      <c r="AM7">
        <v>5</v>
      </c>
      <c r="AN7">
        <v>5</v>
      </c>
      <c r="AO7">
        <v>16</v>
      </c>
      <c r="AP7">
        <v>5</v>
      </c>
      <c r="AQ7">
        <v>14</v>
      </c>
    </row>
    <row r="8" spans="1:43" hidden="1" x14ac:dyDescent="0.25">
      <c r="A8" t="s">
        <v>61</v>
      </c>
      <c r="B8" t="s">
        <v>62</v>
      </c>
      <c r="C8" s="1" t="str">
        <f t="shared" si="0"/>
        <v>11:0001</v>
      </c>
      <c r="D8" s="1" t="str">
        <f t="shared" si="1"/>
        <v>11:0001</v>
      </c>
      <c r="E8" t="s">
        <v>62</v>
      </c>
      <c r="F8" t="s">
        <v>63</v>
      </c>
      <c r="H8">
        <v>59.997175400000003</v>
      </c>
      <c r="I8">
        <v>-110.9702415</v>
      </c>
      <c r="J8" s="1" t="str">
        <f t="shared" si="2"/>
        <v>Till</v>
      </c>
      <c r="K8" s="1" t="str">
        <f t="shared" si="3"/>
        <v>&lt;2 micron</v>
      </c>
      <c r="L8">
        <v>0.1</v>
      </c>
      <c r="M8">
        <v>3.05</v>
      </c>
      <c r="N8">
        <v>1</v>
      </c>
      <c r="O8">
        <v>100</v>
      </c>
      <c r="P8">
        <v>0.25</v>
      </c>
      <c r="Q8">
        <v>1</v>
      </c>
      <c r="R8">
        <v>0.24</v>
      </c>
      <c r="S8">
        <v>0.25</v>
      </c>
      <c r="T8">
        <v>7</v>
      </c>
      <c r="U8">
        <v>20</v>
      </c>
      <c r="V8">
        <v>8</v>
      </c>
      <c r="W8">
        <v>2.1800000000000002</v>
      </c>
      <c r="X8">
        <v>10</v>
      </c>
      <c r="Y8">
        <v>0.5</v>
      </c>
      <c r="Z8">
        <v>0.06</v>
      </c>
      <c r="AA8">
        <v>40</v>
      </c>
      <c r="AB8">
        <v>0.5</v>
      </c>
      <c r="AC8">
        <v>470</v>
      </c>
      <c r="AD8">
        <v>0.5</v>
      </c>
      <c r="AE8">
        <v>5.0000000000000001E-3</v>
      </c>
      <c r="AF8">
        <v>12</v>
      </c>
      <c r="AG8">
        <v>1790</v>
      </c>
      <c r="AH8">
        <v>8</v>
      </c>
      <c r="AI8">
        <v>1</v>
      </c>
      <c r="AJ8">
        <v>2</v>
      </c>
      <c r="AK8">
        <v>22</v>
      </c>
      <c r="AL8">
        <v>7.0000000000000007E-2</v>
      </c>
      <c r="AM8">
        <v>5</v>
      </c>
      <c r="AN8">
        <v>5</v>
      </c>
      <c r="AO8">
        <v>38</v>
      </c>
      <c r="AP8">
        <v>5</v>
      </c>
      <c r="AQ8">
        <v>66</v>
      </c>
    </row>
    <row r="9" spans="1:43" hidden="1" x14ac:dyDescent="0.25">
      <c r="A9" t="s">
        <v>64</v>
      </c>
      <c r="B9" t="s">
        <v>65</v>
      </c>
      <c r="C9" s="1" t="str">
        <f t="shared" si="0"/>
        <v>11:0001</v>
      </c>
      <c r="D9" s="1" t="str">
        <f t="shared" si="1"/>
        <v>11:0001</v>
      </c>
      <c r="E9" t="s">
        <v>65</v>
      </c>
      <c r="F9" t="s">
        <v>66</v>
      </c>
      <c r="H9">
        <v>59.989185300000003</v>
      </c>
      <c r="I9">
        <v>-110.9772385</v>
      </c>
      <c r="J9" s="1" t="str">
        <f t="shared" si="2"/>
        <v>Till</v>
      </c>
      <c r="K9" s="1" t="str">
        <f t="shared" si="3"/>
        <v>&lt;2 micron</v>
      </c>
      <c r="L9">
        <v>0.1</v>
      </c>
      <c r="M9">
        <v>1.2</v>
      </c>
      <c r="N9">
        <v>4</v>
      </c>
      <c r="O9">
        <v>40</v>
      </c>
      <c r="P9">
        <v>0.25</v>
      </c>
      <c r="Q9">
        <v>2</v>
      </c>
      <c r="R9">
        <v>0.15</v>
      </c>
      <c r="S9">
        <v>0.25</v>
      </c>
      <c r="T9">
        <v>3</v>
      </c>
      <c r="U9">
        <v>11</v>
      </c>
      <c r="V9">
        <v>1</v>
      </c>
      <c r="W9">
        <v>1.61</v>
      </c>
      <c r="X9">
        <v>5</v>
      </c>
      <c r="Y9">
        <v>0.5</v>
      </c>
      <c r="Z9">
        <v>0.02</v>
      </c>
      <c r="AA9">
        <v>10</v>
      </c>
      <c r="AB9">
        <v>0.25</v>
      </c>
      <c r="AC9">
        <v>90</v>
      </c>
      <c r="AD9">
        <v>0.5</v>
      </c>
      <c r="AE9">
        <v>5.0000000000000001E-3</v>
      </c>
      <c r="AF9">
        <v>6</v>
      </c>
      <c r="AG9">
        <v>330</v>
      </c>
      <c r="AH9">
        <v>4</v>
      </c>
      <c r="AI9">
        <v>1</v>
      </c>
      <c r="AJ9">
        <v>1</v>
      </c>
      <c r="AK9">
        <v>17</v>
      </c>
      <c r="AL9">
        <v>0.06</v>
      </c>
      <c r="AM9">
        <v>5</v>
      </c>
      <c r="AN9">
        <v>5</v>
      </c>
      <c r="AO9">
        <v>37</v>
      </c>
      <c r="AP9">
        <v>5</v>
      </c>
      <c r="AQ9">
        <v>24</v>
      </c>
    </row>
    <row r="10" spans="1:43" hidden="1" x14ac:dyDescent="0.25">
      <c r="A10" t="s">
        <v>67</v>
      </c>
      <c r="B10" t="s">
        <v>68</v>
      </c>
      <c r="C10" s="1" t="str">
        <f t="shared" si="0"/>
        <v>11:0001</v>
      </c>
      <c r="D10" s="1" t="str">
        <f t="shared" si="1"/>
        <v>11:0001</v>
      </c>
      <c r="E10" t="s">
        <v>68</v>
      </c>
      <c r="F10" t="s">
        <v>69</v>
      </c>
      <c r="H10">
        <v>59.990980499999999</v>
      </c>
      <c r="I10">
        <v>-110.974011</v>
      </c>
      <c r="J10" s="1" t="str">
        <f t="shared" si="2"/>
        <v>Till</v>
      </c>
      <c r="K10" s="1" t="str">
        <f t="shared" si="3"/>
        <v>&lt;2 micron</v>
      </c>
      <c r="L10">
        <v>0.1</v>
      </c>
      <c r="M10">
        <v>2.11</v>
      </c>
      <c r="N10">
        <v>4</v>
      </c>
      <c r="O10">
        <v>140</v>
      </c>
      <c r="P10">
        <v>0.25</v>
      </c>
      <c r="Q10">
        <v>2</v>
      </c>
      <c r="R10">
        <v>0.23</v>
      </c>
      <c r="S10">
        <v>0.25</v>
      </c>
      <c r="T10">
        <v>8</v>
      </c>
      <c r="U10">
        <v>21</v>
      </c>
      <c r="V10">
        <v>3</v>
      </c>
      <c r="W10">
        <v>2.35</v>
      </c>
      <c r="X10">
        <v>10</v>
      </c>
      <c r="Y10">
        <v>0.5</v>
      </c>
      <c r="Z10">
        <v>0.08</v>
      </c>
      <c r="AA10">
        <v>20</v>
      </c>
      <c r="AB10">
        <v>0.56000000000000005</v>
      </c>
      <c r="AC10">
        <v>385</v>
      </c>
      <c r="AD10">
        <v>0.5</v>
      </c>
      <c r="AE10">
        <v>5.0000000000000001E-3</v>
      </c>
      <c r="AF10">
        <v>12</v>
      </c>
      <c r="AG10">
        <v>1520</v>
      </c>
      <c r="AH10">
        <v>10</v>
      </c>
      <c r="AI10">
        <v>1</v>
      </c>
      <c r="AJ10">
        <v>3</v>
      </c>
      <c r="AK10">
        <v>25</v>
      </c>
      <c r="AL10">
        <v>0.09</v>
      </c>
      <c r="AM10">
        <v>5</v>
      </c>
      <c r="AN10">
        <v>5</v>
      </c>
      <c r="AO10">
        <v>40</v>
      </c>
      <c r="AP10">
        <v>10</v>
      </c>
      <c r="AQ10">
        <v>110</v>
      </c>
    </row>
    <row r="11" spans="1:43" hidden="1" x14ac:dyDescent="0.25">
      <c r="A11" t="s">
        <v>70</v>
      </c>
      <c r="B11" t="s">
        <v>71</v>
      </c>
      <c r="C11" s="1" t="str">
        <f t="shared" si="0"/>
        <v>11:0001</v>
      </c>
      <c r="D11" s="1" t="str">
        <f t="shared" si="1"/>
        <v>11:0001</v>
      </c>
      <c r="E11" t="s">
        <v>71</v>
      </c>
      <c r="F11" t="s">
        <v>72</v>
      </c>
      <c r="H11">
        <v>59.975986499999998</v>
      </c>
      <c r="I11">
        <v>-110.9822638</v>
      </c>
      <c r="J11" s="1" t="str">
        <f t="shared" si="2"/>
        <v>Till</v>
      </c>
      <c r="K11" s="1" t="str">
        <f t="shared" si="3"/>
        <v>&lt;2 micron</v>
      </c>
      <c r="L11">
        <v>0.1</v>
      </c>
      <c r="M11">
        <v>1.73</v>
      </c>
      <c r="N11">
        <v>6</v>
      </c>
      <c r="O11">
        <v>130</v>
      </c>
      <c r="P11">
        <v>0.25</v>
      </c>
      <c r="Q11">
        <v>1</v>
      </c>
      <c r="R11">
        <v>0.23</v>
      </c>
      <c r="S11">
        <v>0.25</v>
      </c>
      <c r="T11">
        <v>8</v>
      </c>
      <c r="U11">
        <v>17</v>
      </c>
      <c r="V11">
        <v>3</v>
      </c>
      <c r="W11">
        <v>1.98</v>
      </c>
      <c r="X11">
        <v>10</v>
      </c>
      <c r="Y11">
        <v>0.5</v>
      </c>
      <c r="Z11">
        <v>0.06</v>
      </c>
      <c r="AA11">
        <v>20</v>
      </c>
      <c r="AB11">
        <v>0.36</v>
      </c>
      <c r="AC11">
        <v>170</v>
      </c>
      <c r="AD11">
        <v>0.5</v>
      </c>
      <c r="AE11">
        <v>5.0000000000000001E-3</v>
      </c>
      <c r="AF11">
        <v>9</v>
      </c>
      <c r="AG11">
        <v>2470</v>
      </c>
      <c r="AH11">
        <v>8</v>
      </c>
      <c r="AI11">
        <v>1</v>
      </c>
      <c r="AJ11">
        <v>2</v>
      </c>
      <c r="AK11">
        <v>25</v>
      </c>
      <c r="AL11">
        <v>7.0000000000000007E-2</v>
      </c>
      <c r="AM11">
        <v>5</v>
      </c>
      <c r="AN11">
        <v>5</v>
      </c>
      <c r="AO11">
        <v>35</v>
      </c>
      <c r="AP11">
        <v>5</v>
      </c>
      <c r="AQ11">
        <v>124</v>
      </c>
    </row>
    <row r="12" spans="1:43" hidden="1" x14ac:dyDescent="0.25">
      <c r="A12" t="s">
        <v>73</v>
      </c>
      <c r="B12" t="s">
        <v>74</v>
      </c>
      <c r="C12" s="1" t="str">
        <f t="shared" si="0"/>
        <v>11:0001</v>
      </c>
      <c r="D12" s="1" t="str">
        <f t="shared" si="1"/>
        <v>11:0001</v>
      </c>
      <c r="E12" t="s">
        <v>74</v>
      </c>
      <c r="F12" t="s">
        <v>75</v>
      </c>
      <c r="H12">
        <v>59.973922299999998</v>
      </c>
      <c r="I12">
        <v>-110.9942674</v>
      </c>
      <c r="J12" s="1" t="str">
        <f t="shared" si="2"/>
        <v>Till</v>
      </c>
      <c r="K12" s="1" t="str">
        <f t="shared" si="3"/>
        <v>&lt;2 micron</v>
      </c>
      <c r="L12">
        <v>0.1</v>
      </c>
      <c r="M12">
        <v>0.96</v>
      </c>
      <c r="N12">
        <v>1</v>
      </c>
      <c r="O12">
        <v>20</v>
      </c>
      <c r="P12">
        <v>0.25</v>
      </c>
      <c r="Q12">
        <v>1</v>
      </c>
      <c r="R12">
        <v>0.31</v>
      </c>
      <c r="S12">
        <v>0.25</v>
      </c>
      <c r="T12">
        <v>3</v>
      </c>
      <c r="U12">
        <v>12</v>
      </c>
      <c r="V12">
        <v>4</v>
      </c>
      <c r="W12">
        <v>1.1000000000000001</v>
      </c>
      <c r="X12">
        <v>5</v>
      </c>
      <c r="Y12">
        <v>0.5</v>
      </c>
      <c r="Z12">
        <v>7.0000000000000007E-2</v>
      </c>
      <c r="AA12">
        <v>20</v>
      </c>
      <c r="AB12">
        <v>0.27</v>
      </c>
      <c r="AC12">
        <v>95</v>
      </c>
      <c r="AD12">
        <v>0.5</v>
      </c>
      <c r="AE12">
        <v>0.01</v>
      </c>
      <c r="AF12">
        <v>6</v>
      </c>
      <c r="AG12">
        <v>600</v>
      </c>
      <c r="AH12">
        <v>4</v>
      </c>
      <c r="AI12">
        <v>1</v>
      </c>
      <c r="AJ12">
        <v>2</v>
      </c>
      <c r="AK12">
        <v>33</v>
      </c>
      <c r="AL12">
        <v>0.06</v>
      </c>
      <c r="AM12">
        <v>10</v>
      </c>
      <c r="AN12">
        <v>5</v>
      </c>
      <c r="AO12">
        <v>23</v>
      </c>
      <c r="AP12">
        <v>5</v>
      </c>
      <c r="AQ12">
        <v>14</v>
      </c>
    </row>
    <row r="13" spans="1:43" hidden="1" x14ac:dyDescent="0.25">
      <c r="A13" t="s">
        <v>76</v>
      </c>
      <c r="B13" t="s">
        <v>77</v>
      </c>
      <c r="C13" s="1" t="str">
        <f t="shared" si="0"/>
        <v>11:0001</v>
      </c>
      <c r="D13" s="1" t="str">
        <f t="shared" si="1"/>
        <v>11:0001</v>
      </c>
      <c r="E13" t="s">
        <v>77</v>
      </c>
      <c r="F13" t="s">
        <v>78</v>
      </c>
      <c r="H13">
        <v>59.974371300000001</v>
      </c>
      <c r="I13">
        <v>-110.99408819999999</v>
      </c>
      <c r="J13" s="1" t="str">
        <f t="shared" si="2"/>
        <v>Till</v>
      </c>
      <c r="K13" s="1" t="str">
        <f t="shared" si="3"/>
        <v>&lt;2 micron</v>
      </c>
      <c r="L13">
        <v>0.1</v>
      </c>
      <c r="M13">
        <v>0.47</v>
      </c>
      <c r="N13">
        <v>14</v>
      </c>
      <c r="O13">
        <v>10</v>
      </c>
      <c r="P13">
        <v>0.25</v>
      </c>
      <c r="Q13">
        <v>1</v>
      </c>
      <c r="R13">
        <v>0.41</v>
      </c>
      <c r="S13">
        <v>0.25</v>
      </c>
      <c r="T13">
        <v>2</v>
      </c>
      <c r="U13">
        <v>10</v>
      </c>
      <c r="V13">
        <v>1</v>
      </c>
      <c r="W13">
        <v>1.1599999999999999</v>
      </c>
      <c r="X13">
        <v>5</v>
      </c>
      <c r="Y13">
        <v>0.5</v>
      </c>
      <c r="Z13">
        <v>0.04</v>
      </c>
      <c r="AA13">
        <v>50</v>
      </c>
      <c r="AB13">
        <v>0.18</v>
      </c>
      <c r="AC13">
        <v>105</v>
      </c>
      <c r="AD13">
        <v>0.5</v>
      </c>
      <c r="AE13">
        <v>0.01</v>
      </c>
      <c r="AF13">
        <v>3</v>
      </c>
      <c r="AG13">
        <v>720</v>
      </c>
      <c r="AH13">
        <v>2</v>
      </c>
      <c r="AI13">
        <v>1</v>
      </c>
      <c r="AJ13">
        <v>2</v>
      </c>
      <c r="AK13">
        <v>38</v>
      </c>
      <c r="AL13">
        <v>0.04</v>
      </c>
      <c r="AM13">
        <v>20</v>
      </c>
      <c r="AN13">
        <v>5</v>
      </c>
      <c r="AO13">
        <v>18</v>
      </c>
      <c r="AP13">
        <v>5</v>
      </c>
      <c r="AQ13">
        <v>8</v>
      </c>
    </row>
    <row r="14" spans="1:43" hidden="1" x14ac:dyDescent="0.25">
      <c r="A14" t="s">
        <v>79</v>
      </c>
      <c r="B14" t="s">
        <v>80</v>
      </c>
      <c r="C14" s="1" t="str">
        <f t="shared" si="0"/>
        <v>11:0001</v>
      </c>
      <c r="D14" s="1" t="str">
        <f t="shared" si="1"/>
        <v>11:0001</v>
      </c>
      <c r="E14" t="s">
        <v>80</v>
      </c>
      <c r="F14" t="s">
        <v>81</v>
      </c>
      <c r="H14">
        <v>59.950572700000002</v>
      </c>
      <c r="I14">
        <v>-111.0306118</v>
      </c>
      <c r="J14" s="1" t="str">
        <f t="shared" si="2"/>
        <v>Till</v>
      </c>
      <c r="K14" s="1" t="str">
        <f t="shared" si="3"/>
        <v>&lt;2 micron</v>
      </c>
      <c r="L14">
        <v>0.1</v>
      </c>
      <c r="M14">
        <v>1.52</v>
      </c>
      <c r="N14">
        <v>10</v>
      </c>
      <c r="O14">
        <v>30</v>
      </c>
      <c r="P14">
        <v>0.25</v>
      </c>
      <c r="Q14">
        <v>1</v>
      </c>
      <c r="R14">
        <v>0.3</v>
      </c>
      <c r="S14">
        <v>0.25</v>
      </c>
      <c r="T14">
        <v>5</v>
      </c>
      <c r="U14">
        <v>25</v>
      </c>
      <c r="V14">
        <v>6</v>
      </c>
      <c r="W14">
        <v>1.89</v>
      </c>
      <c r="X14">
        <v>5</v>
      </c>
      <c r="Y14">
        <v>0.5</v>
      </c>
      <c r="Z14">
        <v>0.04</v>
      </c>
      <c r="AA14">
        <v>20</v>
      </c>
      <c r="AB14">
        <v>0.39</v>
      </c>
      <c r="AC14">
        <v>135</v>
      </c>
      <c r="AD14">
        <v>0.5</v>
      </c>
      <c r="AE14">
        <v>0.01</v>
      </c>
      <c r="AF14">
        <v>12</v>
      </c>
      <c r="AG14">
        <v>990</v>
      </c>
      <c r="AH14">
        <v>10</v>
      </c>
      <c r="AI14">
        <v>1</v>
      </c>
      <c r="AJ14">
        <v>3</v>
      </c>
      <c r="AK14">
        <v>33</v>
      </c>
      <c r="AL14">
        <v>0.08</v>
      </c>
      <c r="AM14">
        <v>10</v>
      </c>
      <c r="AN14">
        <v>5</v>
      </c>
      <c r="AO14">
        <v>38</v>
      </c>
      <c r="AP14">
        <v>5</v>
      </c>
      <c r="AQ14">
        <v>32</v>
      </c>
    </row>
    <row r="15" spans="1:43" hidden="1" x14ac:dyDescent="0.25">
      <c r="A15" t="s">
        <v>82</v>
      </c>
      <c r="B15" t="s">
        <v>83</v>
      </c>
      <c r="C15" s="1" t="str">
        <f t="shared" si="0"/>
        <v>11:0001</v>
      </c>
      <c r="D15" s="1" t="str">
        <f t="shared" si="1"/>
        <v>11:0001</v>
      </c>
      <c r="E15" t="s">
        <v>83</v>
      </c>
      <c r="F15" t="s">
        <v>84</v>
      </c>
      <c r="H15">
        <v>59.911944499999997</v>
      </c>
      <c r="I15">
        <v>-111.07349019999999</v>
      </c>
      <c r="J15" s="1" t="str">
        <f t="shared" si="2"/>
        <v>Till</v>
      </c>
      <c r="K15" s="1" t="str">
        <f t="shared" si="3"/>
        <v>&lt;2 micron</v>
      </c>
      <c r="L15">
        <v>0.1</v>
      </c>
      <c r="M15">
        <v>2.12</v>
      </c>
      <c r="N15">
        <v>10</v>
      </c>
      <c r="O15">
        <v>70</v>
      </c>
      <c r="P15">
        <v>0.25</v>
      </c>
      <c r="Q15">
        <v>1</v>
      </c>
      <c r="R15">
        <v>0.24</v>
      </c>
      <c r="S15">
        <v>0.25</v>
      </c>
      <c r="T15">
        <v>7</v>
      </c>
      <c r="U15">
        <v>34</v>
      </c>
      <c r="V15">
        <v>1</v>
      </c>
      <c r="W15">
        <v>2.77</v>
      </c>
      <c r="X15">
        <v>10</v>
      </c>
      <c r="Y15">
        <v>0.5</v>
      </c>
      <c r="Z15">
        <v>0.06</v>
      </c>
      <c r="AA15">
        <v>20</v>
      </c>
      <c r="AB15">
        <v>0.47</v>
      </c>
      <c r="AC15">
        <v>125</v>
      </c>
      <c r="AD15">
        <v>0.5</v>
      </c>
      <c r="AE15">
        <v>0.01</v>
      </c>
      <c r="AF15">
        <v>10</v>
      </c>
      <c r="AG15">
        <v>340</v>
      </c>
      <c r="AH15">
        <v>6</v>
      </c>
      <c r="AI15">
        <v>1</v>
      </c>
      <c r="AJ15">
        <v>3</v>
      </c>
      <c r="AK15">
        <v>28</v>
      </c>
      <c r="AL15">
        <v>0.13</v>
      </c>
      <c r="AM15">
        <v>10</v>
      </c>
      <c r="AN15">
        <v>5</v>
      </c>
      <c r="AO15">
        <v>58</v>
      </c>
      <c r="AP15">
        <v>5</v>
      </c>
      <c r="AQ15">
        <v>30</v>
      </c>
    </row>
    <row r="16" spans="1:43" hidden="1" x14ac:dyDescent="0.25">
      <c r="A16" t="s">
        <v>85</v>
      </c>
      <c r="B16" t="s">
        <v>86</v>
      </c>
      <c r="C16" s="1" t="str">
        <f t="shared" si="0"/>
        <v>11:0001</v>
      </c>
      <c r="D16" s="1" t="str">
        <f t="shared" si="1"/>
        <v>11:0001</v>
      </c>
      <c r="E16" t="s">
        <v>86</v>
      </c>
      <c r="F16" t="s">
        <v>87</v>
      </c>
      <c r="H16">
        <v>59.922905999999998</v>
      </c>
      <c r="I16">
        <v>-111.06045709999999</v>
      </c>
      <c r="J16" s="1" t="str">
        <f t="shared" si="2"/>
        <v>Till</v>
      </c>
      <c r="K16" s="1" t="str">
        <f t="shared" si="3"/>
        <v>&lt;2 micron</v>
      </c>
      <c r="L16">
        <v>0.1</v>
      </c>
      <c r="M16">
        <v>1.89</v>
      </c>
      <c r="N16">
        <v>6</v>
      </c>
      <c r="O16">
        <v>30</v>
      </c>
      <c r="P16">
        <v>0.25</v>
      </c>
      <c r="Q16">
        <v>1</v>
      </c>
      <c r="R16">
        <v>0.11</v>
      </c>
      <c r="S16">
        <v>0.25</v>
      </c>
      <c r="T16">
        <v>2</v>
      </c>
      <c r="U16">
        <v>14</v>
      </c>
      <c r="V16">
        <v>2</v>
      </c>
      <c r="W16">
        <v>1.23</v>
      </c>
      <c r="X16">
        <v>5</v>
      </c>
      <c r="Y16">
        <v>0.5</v>
      </c>
      <c r="Z16">
        <v>0.03</v>
      </c>
      <c r="AA16">
        <v>10</v>
      </c>
      <c r="AB16">
        <v>0.18</v>
      </c>
      <c r="AC16">
        <v>70</v>
      </c>
      <c r="AD16">
        <v>0.5</v>
      </c>
      <c r="AE16">
        <v>5.0000000000000001E-3</v>
      </c>
      <c r="AF16">
        <v>4</v>
      </c>
      <c r="AG16">
        <v>730</v>
      </c>
      <c r="AH16">
        <v>6</v>
      </c>
      <c r="AI16">
        <v>1</v>
      </c>
      <c r="AJ16">
        <v>2</v>
      </c>
      <c r="AK16">
        <v>17</v>
      </c>
      <c r="AL16">
        <v>0.05</v>
      </c>
      <c r="AM16">
        <v>5</v>
      </c>
      <c r="AN16">
        <v>5</v>
      </c>
      <c r="AO16">
        <v>23</v>
      </c>
      <c r="AP16">
        <v>5</v>
      </c>
      <c r="AQ16">
        <v>28</v>
      </c>
    </row>
    <row r="17" spans="1:43" hidden="1" x14ac:dyDescent="0.25">
      <c r="A17" t="s">
        <v>88</v>
      </c>
      <c r="B17" t="s">
        <v>89</v>
      </c>
      <c r="C17" s="1" t="str">
        <f t="shared" si="0"/>
        <v>11:0001</v>
      </c>
      <c r="D17" s="1" t="str">
        <f t="shared" si="1"/>
        <v>11:0001</v>
      </c>
      <c r="E17" t="s">
        <v>89</v>
      </c>
      <c r="F17" t="s">
        <v>90</v>
      </c>
      <c r="H17">
        <v>59.921382000000001</v>
      </c>
      <c r="I17">
        <v>-111.0547309</v>
      </c>
      <c r="J17" s="1" t="str">
        <f t="shared" si="2"/>
        <v>Till</v>
      </c>
      <c r="K17" s="1" t="str">
        <f t="shared" si="3"/>
        <v>&lt;2 micron</v>
      </c>
      <c r="L17">
        <v>0.2</v>
      </c>
      <c r="M17">
        <v>2.78</v>
      </c>
      <c r="N17">
        <v>14</v>
      </c>
      <c r="O17">
        <v>130</v>
      </c>
      <c r="P17">
        <v>0.25</v>
      </c>
      <c r="Q17">
        <v>2</v>
      </c>
      <c r="R17">
        <v>0.37</v>
      </c>
      <c r="S17">
        <v>0.25</v>
      </c>
      <c r="T17">
        <v>7</v>
      </c>
      <c r="U17">
        <v>59</v>
      </c>
      <c r="V17">
        <v>8</v>
      </c>
      <c r="W17">
        <v>2.86</v>
      </c>
      <c r="X17">
        <v>10</v>
      </c>
      <c r="Y17">
        <v>0.5</v>
      </c>
      <c r="Z17">
        <v>0.1</v>
      </c>
      <c r="AA17">
        <v>20</v>
      </c>
      <c r="AB17">
        <v>0.64</v>
      </c>
      <c r="AC17">
        <v>540</v>
      </c>
      <c r="AD17">
        <v>0.5</v>
      </c>
      <c r="AE17">
        <v>0.01</v>
      </c>
      <c r="AF17">
        <v>20</v>
      </c>
      <c r="AG17">
        <v>2740</v>
      </c>
      <c r="AH17">
        <v>12</v>
      </c>
      <c r="AI17">
        <v>1</v>
      </c>
      <c r="AJ17">
        <v>4</v>
      </c>
      <c r="AK17">
        <v>36</v>
      </c>
      <c r="AL17">
        <v>0.1</v>
      </c>
      <c r="AM17">
        <v>5</v>
      </c>
      <c r="AN17">
        <v>5</v>
      </c>
      <c r="AO17">
        <v>55</v>
      </c>
      <c r="AP17">
        <v>5</v>
      </c>
      <c r="AQ17">
        <v>118</v>
      </c>
    </row>
    <row r="18" spans="1:43" hidden="1" x14ac:dyDescent="0.25">
      <c r="A18" t="s">
        <v>91</v>
      </c>
      <c r="B18" t="s">
        <v>92</v>
      </c>
      <c r="C18" s="1" t="str">
        <f t="shared" si="0"/>
        <v>11:0001</v>
      </c>
      <c r="D18" s="1" t="str">
        <f t="shared" si="1"/>
        <v>11:0001</v>
      </c>
      <c r="E18" t="s">
        <v>92</v>
      </c>
      <c r="F18" t="s">
        <v>93</v>
      </c>
      <c r="H18">
        <v>59.919866800000001</v>
      </c>
      <c r="I18">
        <v>-110.9946345</v>
      </c>
      <c r="J18" s="1" t="str">
        <f t="shared" si="2"/>
        <v>Till</v>
      </c>
      <c r="K18" s="1" t="str">
        <f t="shared" si="3"/>
        <v>&lt;2 micron</v>
      </c>
      <c r="L18">
        <v>0.1</v>
      </c>
      <c r="M18">
        <v>1.81</v>
      </c>
      <c r="N18">
        <v>8</v>
      </c>
      <c r="O18">
        <v>40</v>
      </c>
      <c r="P18">
        <v>0.25</v>
      </c>
      <c r="Q18">
        <v>2</v>
      </c>
      <c r="R18">
        <v>0.22</v>
      </c>
      <c r="S18">
        <v>0.25</v>
      </c>
      <c r="T18">
        <v>8</v>
      </c>
      <c r="U18">
        <v>25</v>
      </c>
      <c r="V18">
        <v>2</v>
      </c>
      <c r="W18">
        <v>2.58</v>
      </c>
      <c r="X18">
        <v>10</v>
      </c>
      <c r="Y18">
        <v>0.5</v>
      </c>
      <c r="Z18">
        <v>0.04</v>
      </c>
      <c r="AA18">
        <v>20</v>
      </c>
      <c r="AB18">
        <v>0.76</v>
      </c>
      <c r="AC18">
        <v>215</v>
      </c>
      <c r="AD18">
        <v>0.5</v>
      </c>
      <c r="AE18">
        <v>5.0000000000000001E-3</v>
      </c>
      <c r="AF18">
        <v>14</v>
      </c>
      <c r="AG18">
        <v>370</v>
      </c>
      <c r="AH18">
        <v>6</v>
      </c>
      <c r="AI18">
        <v>1</v>
      </c>
      <c r="AJ18">
        <v>3</v>
      </c>
      <c r="AK18">
        <v>18</v>
      </c>
      <c r="AL18">
        <v>0.13</v>
      </c>
      <c r="AM18">
        <v>5</v>
      </c>
      <c r="AN18">
        <v>5</v>
      </c>
      <c r="AO18">
        <v>46</v>
      </c>
      <c r="AP18">
        <v>5</v>
      </c>
      <c r="AQ18">
        <v>44</v>
      </c>
    </row>
    <row r="19" spans="1:43" hidden="1" x14ac:dyDescent="0.25">
      <c r="A19" t="s">
        <v>94</v>
      </c>
      <c r="B19" t="s">
        <v>95</v>
      </c>
      <c r="C19" s="1" t="str">
        <f t="shared" si="0"/>
        <v>11:0001</v>
      </c>
      <c r="D19" s="1" t="str">
        <f t="shared" si="1"/>
        <v>11:0001</v>
      </c>
      <c r="E19" t="s">
        <v>95</v>
      </c>
      <c r="F19" t="s">
        <v>96</v>
      </c>
      <c r="H19">
        <v>59.946085699999998</v>
      </c>
      <c r="I19">
        <v>-110.98514369999999</v>
      </c>
      <c r="J19" s="1" t="str">
        <f t="shared" si="2"/>
        <v>Till</v>
      </c>
      <c r="K19" s="1" t="str">
        <f t="shared" si="3"/>
        <v>&lt;2 micron</v>
      </c>
      <c r="L19">
        <v>0.1</v>
      </c>
      <c r="M19">
        <v>0.62</v>
      </c>
      <c r="N19">
        <v>2</v>
      </c>
      <c r="O19">
        <v>20</v>
      </c>
      <c r="P19">
        <v>0.25</v>
      </c>
      <c r="Q19">
        <v>1</v>
      </c>
      <c r="R19">
        <v>0.2</v>
      </c>
      <c r="S19">
        <v>0.25</v>
      </c>
      <c r="T19">
        <v>3</v>
      </c>
      <c r="U19">
        <v>11</v>
      </c>
      <c r="V19">
        <v>1</v>
      </c>
      <c r="W19">
        <v>0.84</v>
      </c>
      <c r="X19">
        <v>5</v>
      </c>
      <c r="Y19">
        <v>0.5</v>
      </c>
      <c r="Z19">
        <v>0.04</v>
      </c>
      <c r="AA19">
        <v>20</v>
      </c>
      <c r="AB19">
        <v>0.23</v>
      </c>
      <c r="AC19">
        <v>70</v>
      </c>
      <c r="AD19">
        <v>0.5</v>
      </c>
      <c r="AE19">
        <v>5.0000000000000001E-3</v>
      </c>
      <c r="AF19">
        <v>6</v>
      </c>
      <c r="AG19">
        <v>450</v>
      </c>
      <c r="AH19">
        <v>4</v>
      </c>
      <c r="AI19">
        <v>1</v>
      </c>
      <c r="AJ19">
        <v>1</v>
      </c>
      <c r="AK19">
        <v>15</v>
      </c>
      <c r="AL19">
        <v>0.03</v>
      </c>
      <c r="AM19">
        <v>5</v>
      </c>
      <c r="AN19">
        <v>5</v>
      </c>
      <c r="AO19">
        <v>14</v>
      </c>
      <c r="AP19">
        <v>5</v>
      </c>
      <c r="AQ19">
        <v>12</v>
      </c>
    </row>
    <row r="20" spans="1:43" hidden="1" x14ac:dyDescent="0.25">
      <c r="A20" t="s">
        <v>97</v>
      </c>
      <c r="B20" t="s">
        <v>98</v>
      </c>
      <c r="C20" s="1" t="str">
        <f t="shared" si="0"/>
        <v>11:0001</v>
      </c>
      <c r="D20" s="1" t="str">
        <f t="shared" si="1"/>
        <v>11:0001</v>
      </c>
      <c r="E20" t="s">
        <v>98</v>
      </c>
      <c r="F20" t="s">
        <v>99</v>
      </c>
      <c r="H20">
        <v>59.741868599999997</v>
      </c>
      <c r="I20">
        <v>-111.0805883</v>
      </c>
      <c r="J20" s="1" t="str">
        <f t="shared" si="2"/>
        <v>Till</v>
      </c>
      <c r="K20" s="1" t="str">
        <f t="shared" si="3"/>
        <v>&lt;2 micron</v>
      </c>
      <c r="L20">
        <v>0.1</v>
      </c>
      <c r="M20">
        <v>1.1499999999999999</v>
      </c>
      <c r="N20">
        <v>4</v>
      </c>
      <c r="O20">
        <v>30</v>
      </c>
      <c r="P20">
        <v>0.25</v>
      </c>
      <c r="Q20">
        <v>2</v>
      </c>
      <c r="R20">
        <v>0.11</v>
      </c>
      <c r="S20">
        <v>0.25</v>
      </c>
      <c r="T20">
        <v>4</v>
      </c>
      <c r="U20">
        <v>16</v>
      </c>
      <c r="V20">
        <v>4</v>
      </c>
      <c r="W20">
        <v>1.52</v>
      </c>
      <c r="X20">
        <v>5</v>
      </c>
      <c r="Y20">
        <v>0.5</v>
      </c>
      <c r="Z20">
        <v>0.02</v>
      </c>
      <c r="AA20">
        <v>10</v>
      </c>
      <c r="AB20">
        <v>0.47</v>
      </c>
      <c r="AC20">
        <v>105</v>
      </c>
      <c r="AD20">
        <v>0.5</v>
      </c>
      <c r="AE20">
        <v>5.0000000000000001E-3</v>
      </c>
      <c r="AF20">
        <v>8</v>
      </c>
      <c r="AG20">
        <v>280</v>
      </c>
      <c r="AH20">
        <v>2</v>
      </c>
      <c r="AI20">
        <v>1</v>
      </c>
      <c r="AJ20">
        <v>1</v>
      </c>
      <c r="AK20">
        <v>10</v>
      </c>
      <c r="AL20">
        <v>0.03</v>
      </c>
      <c r="AM20">
        <v>5</v>
      </c>
      <c r="AN20">
        <v>5</v>
      </c>
      <c r="AO20">
        <v>29</v>
      </c>
      <c r="AP20">
        <v>5</v>
      </c>
      <c r="AQ20">
        <v>18</v>
      </c>
    </row>
    <row r="21" spans="1:43" hidden="1" x14ac:dyDescent="0.25">
      <c r="A21" t="s">
        <v>100</v>
      </c>
      <c r="B21" t="s">
        <v>101</v>
      </c>
      <c r="C21" s="1" t="str">
        <f t="shared" si="0"/>
        <v>11:0001</v>
      </c>
      <c r="D21" s="1" t="str">
        <f t="shared" si="1"/>
        <v>11:0001</v>
      </c>
      <c r="E21" t="s">
        <v>101</v>
      </c>
      <c r="F21" t="s">
        <v>102</v>
      </c>
      <c r="H21">
        <v>59.7714134</v>
      </c>
      <c r="I21">
        <v>-111.0772764</v>
      </c>
      <c r="J21" s="1" t="str">
        <f t="shared" si="2"/>
        <v>Till</v>
      </c>
      <c r="K21" s="1" t="str">
        <f t="shared" si="3"/>
        <v>&lt;2 micron</v>
      </c>
      <c r="L21">
        <v>0.1</v>
      </c>
      <c r="M21">
        <v>1.45</v>
      </c>
      <c r="N21">
        <v>4</v>
      </c>
      <c r="O21">
        <v>20</v>
      </c>
      <c r="P21">
        <v>0.25</v>
      </c>
      <c r="Q21">
        <v>2</v>
      </c>
      <c r="R21">
        <v>0.11</v>
      </c>
      <c r="S21">
        <v>0.25</v>
      </c>
      <c r="T21">
        <v>3</v>
      </c>
      <c r="U21">
        <v>13</v>
      </c>
      <c r="V21">
        <v>2</v>
      </c>
      <c r="W21">
        <v>1.36</v>
      </c>
      <c r="X21">
        <v>5</v>
      </c>
      <c r="Y21">
        <v>0.5</v>
      </c>
      <c r="Z21">
        <v>0.02</v>
      </c>
      <c r="AA21">
        <v>10</v>
      </c>
      <c r="AB21">
        <v>0.3</v>
      </c>
      <c r="AC21">
        <v>100</v>
      </c>
      <c r="AD21">
        <v>0.5</v>
      </c>
      <c r="AE21">
        <v>5.0000000000000001E-3</v>
      </c>
      <c r="AF21">
        <v>6</v>
      </c>
      <c r="AG21">
        <v>1600</v>
      </c>
      <c r="AH21">
        <v>8</v>
      </c>
      <c r="AI21">
        <v>1</v>
      </c>
      <c r="AJ21">
        <v>1</v>
      </c>
      <c r="AK21">
        <v>10</v>
      </c>
      <c r="AL21">
        <v>0.03</v>
      </c>
      <c r="AM21">
        <v>5</v>
      </c>
      <c r="AN21">
        <v>5</v>
      </c>
      <c r="AO21">
        <v>22</v>
      </c>
      <c r="AP21">
        <v>5</v>
      </c>
      <c r="AQ21">
        <v>48</v>
      </c>
    </row>
    <row r="22" spans="1:43" hidden="1" x14ac:dyDescent="0.25">
      <c r="A22" t="s">
        <v>103</v>
      </c>
      <c r="B22" t="s">
        <v>104</v>
      </c>
      <c r="C22" s="1" t="str">
        <f t="shared" si="0"/>
        <v>11:0001</v>
      </c>
      <c r="D22" s="1" t="str">
        <f t="shared" si="1"/>
        <v>11:0001</v>
      </c>
      <c r="E22" t="s">
        <v>105</v>
      </c>
      <c r="F22" t="s">
        <v>106</v>
      </c>
      <c r="H22">
        <v>59.800888</v>
      </c>
      <c r="I22">
        <v>-111.01675210000001</v>
      </c>
      <c r="J22" s="1" t="str">
        <f t="shared" si="2"/>
        <v>Till</v>
      </c>
      <c r="K22" s="1" t="str">
        <f t="shared" si="3"/>
        <v>&lt;2 micron</v>
      </c>
      <c r="L22">
        <v>0.1</v>
      </c>
      <c r="M22">
        <v>1.37</v>
      </c>
      <c r="N22">
        <v>1</v>
      </c>
      <c r="O22">
        <v>90</v>
      </c>
      <c r="P22">
        <v>0.25</v>
      </c>
      <c r="Q22">
        <v>2</v>
      </c>
      <c r="R22">
        <v>0.35</v>
      </c>
      <c r="S22">
        <v>0.25</v>
      </c>
      <c r="T22">
        <v>8</v>
      </c>
      <c r="U22">
        <v>27</v>
      </c>
      <c r="V22">
        <v>3</v>
      </c>
      <c r="W22">
        <v>1.72</v>
      </c>
      <c r="X22">
        <v>10</v>
      </c>
      <c r="Y22">
        <v>0.5</v>
      </c>
      <c r="Z22">
        <v>0.13</v>
      </c>
      <c r="AA22">
        <v>20</v>
      </c>
      <c r="AB22">
        <v>0.56000000000000005</v>
      </c>
      <c r="AC22">
        <v>365</v>
      </c>
      <c r="AD22">
        <v>0.5</v>
      </c>
      <c r="AE22">
        <v>0.01</v>
      </c>
      <c r="AF22">
        <v>17</v>
      </c>
      <c r="AG22">
        <v>530</v>
      </c>
      <c r="AH22">
        <v>8</v>
      </c>
      <c r="AI22">
        <v>1</v>
      </c>
      <c r="AJ22">
        <v>3</v>
      </c>
      <c r="AK22">
        <v>29</v>
      </c>
      <c r="AL22">
        <v>0.11</v>
      </c>
      <c r="AM22">
        <v>10</v>
      </c>
      <c r="AN22">
        <v>5</v>
      </c>
      <c r="AO22">
        <v>30</v>
      </c>
      <c r="AP22">
        <v>5</v>
      </c>
      <c r="AQ22">
        <v>42</v>
      </c>
    </row>
    <row r="23" spans="1:43" hidden="1" x14ac:dyDescent="0.25">
      <c r="A23" t="s">
        <v>107</v>
      </c>
      <c r="B23" t="s">
        <v>105</v>
      </c>
      <c r="C23" s="1" t="str">
        <f t="shared" si="0"/>
        <v>11:0001</v>
      </c>
      <c r="D23" s="1" t="str">
        <f t="shared" si="1"/>
        <v>11:0001</v>
      </c>
      <c r="E23" t="s">
        <v>108</v>
      </c>
      <c r="F23" t="s">
        <v>109</v>
      </c>
      <c r="H23">
        <v>59.838782199999997</v>
      </c>
      <c r="I23">
        <v>-111.01106179999999</v>
      </c>
      <c r="J23" s="1" t="str">
        <f t="shared" si="2"/>
        <v>Till</v>
      </c>
      <c r="K23" s="1" t="str">
        <f t="shared" si="3"/>
        <v>&lt;2 micron</v>
      </c>
      <c r="L23">
        <v>0.1</v>
      </c>
      <c r="M23">
        <v>1.34</v>
      </c>
      <c r="N23">
        <v>2</v>
      </c>
      <c r="O23">
        <v>20</v>
      </c>
      <c r="P23">
        <v>0.25</v>
      </c>
      <c r="Q23">
        <v>2</v>
      </c>
      <c r="R23">
        <v>0.24</v>
      </c>
      <c r="S23">
        <v>0.25</v>
      </c>
      <c r="T23">
        <v>4</v>
      </c>
      <c r="U23">
        <v>15</v>
      </c>
      <c r="V23">
        <v>6</v>
      </c>
      <c r="W23">
        <v>1.52</v>
      </c>
      <c r="X23">
        <v>5</v>
      </c>
      <c r="Y23">
        <v>0.5</v>
      </c>
      <c r="Z23">
        <v>0.02</v>
      </c>
      <c r="AA23">
        <v>20</v>
      </c>
      <c r="AB23">
        <v>0.36</v>
      </c>
      <c r="AC23">
        <v>120</v>
      </c>
      <c r="AD23">
        <v>0.5</v>
      </c>
      <c r="AE23">
        <v>0.01</v>
      </c>
      <c r="AF23">
        <v>8</v>
      </c>
      <c r="AG23">
        <v>510</v>
      </c>
      <c r="AH23">
        <v>6</v>
      </c>
      <c r="AI23">
        <v>1</v>
      </c>
      <c r="AJ23">
        <v>2</v>
      </c>
      <c r="AK23">
        <v>22</v>
      </c>
      <c r="AL23">
        <v>0.08</v>
      </c>
      <c r="AM23">
        <v>5</v>
      </c>
      <c r="AN23">
        <v>5</v>
      </c>
      <c r="AO23">
        <v>29</v>
      </c>
      <c r="AP23">
        <v>5</v>
      </c>
      <c r="AQ23">
        <v>26</v>
      </c>
    </row>
    <row r="24" spans="1:43" hidden="1" x14ac:dyDescent="0.25">
      <c r="A24" t="s">
        <v>110</v>
      </c>
      <c r="B24" t="s">
        <v>108</v>
      </c>
      <c r="C24" s="1" t="str">
        <f t="shared" si="0"/>
        <v>11:0001</v>
      </c>
      <c r="D24" s="1" t="str">
        <f t="shared" si="1"/>
        <v>11:0001</v>
      </c>
      <c r="E24" t="s">
        <v>111</v>
      </c>
      <c r="F24" t="s">
        <v>112</v>
      </c>
      <c r="H24">
        <v>59.863744199999999</v>
      </c>
      <c r="I24">
        <v>-111.0189262</v>
      </c>
      <c r="J24" s="1" t="str">
        <f t="shared" si="2"/>
        <v>Till</v>
      </c>
      <c r="K24" s="1" t="str">
        <f t="shared" si="3"/>
        <v>&lt;2 micron</v>
      </c>
      <c r="L24">
        <v>0.1</v>
      </c>
      <c r="M24">
        <v>1.1499999999999999</v>
      </c>
      <c r="N24">
        <v>2</v>
      </c>
      <c r="O24">
        <v>20</v>
      </c>
      <c r="P24">
        <v>0.25</v>
      </c>
      <c r="Q24">
        <v>1</v>
      </c>
      <c r="R24">
        <v>0.32</v>
      </c>
      <c r="S24">
        <v>0.25</v>
      </c>
      <c r="T24">
        <v>5</v>
      </c>
      <c r="U24">
        <v>17</v>
      </c>
      <c r="V24">
        <v>8</v>
      </c>
      <c r="W24">
        <v>1.44</v>
      </c>
      <c r="X24">
        <v>5</v>
      </c>
      <c r="Y24">
        <v>0.5</v>
      </c>
      <c r="Z24">
        <v>0.02</v>
      </c>
      <c r="AA24">
        <v>20</v>
      </c>
      <c r="AB24">
        <v>0.44</v>
      </c>
      <c r="AC24">
        <v>125</v>
      </c>
      <c r="AD24">
        <v>0.5</v>
      </c>
      <c r="AE24">
        <v>0.01</v>
      </c>
      <c r="AF24">
        <v>10</v>
      </c>
      <c r="AG24">
        <v>700</v>
      </c>
      <c r="AH24">
        <v>6</v>
      </c>
      <c r="AI24">
        <v>1</v>
      </c>
      <c r="AJ24">
        <v>2</v>
      </c>
      <c r="AK24">
        <v>23</v>
      </c>
      <c r="AL24">
        <v>7.0000000000000007E-2</v>
      </c>
      <c r="AM24">
        <v>10</v>
      </c>
      <c r="AN24">
        <v>5</v>
      </c>
      <c r="AO24">
        <v>28</v>
      </c>
      <c r="AP24">
        <v>5</v>
      </c>
      <c r="AQ24">
        <v>22</v>
      </c>
    </row>
    <row r="25" spans="1:43" hidden="1" x14ac:dyDescent="0.25">
      <c r="A25" t="s">
        <v>113</v>
      </c>
      <c r="B25" t="s">
        <v>111</v>
      </c>
      <c r="C25" s="1" t="str">
        <f t="shared" si="0"/>
        <v>11:0001</v>
      </c>
      <c r="D25" s="1" t="str">
        <f t="shared" si="1"/>
        <v>11:0001</v>
      </c>
      <c r="E25" t="s">
        <v>114</v>
      </c>
      <c r="F25" t="s">
        <v>115</v>
      </c>
      <c r="H25">
        <v>59.897328600000002</v>
      </c>
      <c r="I25">
        <v>-111.0005362</v>
      </c>
      <c r="J25" s="1" t="str">
        <f t="shared" si="2"/>
        <v>Till</v>
      </c>
      <c r="K25" s="1" t="str">
        <f t="shared" si="3"/>
        <v>&lt;2 micron</v>
      </c>
      <c r="L25">
        <v>0.1</v>
      </c>
      <c r="M25">
        <v>0.69</v>
      </c>
      <c r="N25">
        <v>1</v>
      </c>
      <c r="O25">
        <v>20</v>
      </c>
      <c r="P25">
        <v>0.25</v>
      </c>
      <c r="Q25">
        <v>1</v>
      </c>
      <c r="R25">
        <v>0.21</v>
      </c>
      <c r="S25">
        <v>0.25</v>
      </c>
      <c r="T25">
        <v>3</v>
      </c>
      <c r="U25">
        <v>8</v>
      </c>
      <c r="V25">
        <v>2</v>
      </c>
      <c r="W25">
        <v>0.91</v>
      </c>
      <c r="X25">
        <v>5</v>
      </c>
      <c r="Y25">
        <v>0.5</v>
      </c>
      <c r="Z25">
        <v>0.02</v>
      </c>
      <c r="AA25">
        <v>20</v>
      </c>
      <c r="AB25">
        <v>0.23</v>
      </c>
      <c r="AC25">
        <v>70</v>
      </c>
      <c r="AD25">
        <v>0.5</v>
      </c>
      <c r="AE25">
        <v>5.0000000000000001E-3</v>
      </c>
      <c r="AF25">
        <v>5</v>
      </c>
      <c r="AG25">
        <v>340</v>
      </c>
      <c r="AH25">
        <v>6</v>
      </c>
      <c r="AI25">
        <v>1</v>
      </c>
      <c r="AJ25">
        <v>1</v>
      </c>
      <c r="AK25">
        <v>14</v>
      </c>
      <c r="AL25">
        <v>0.05</v>
      </c>
      <c r="AM25">
        <v>5</v>
      </c>
      <c r="AN25">
        <v>5</v>
      </c>
      <c r="AO25">
        <v>17</v>
      </c>
      <c r="AP25">
        <v>5</v>
      </c>
      <c r="AQ25">
        <v>14</v>
      </c>
    </row>
    <row r="26" spans="1:43" hidden="1" x14ac:dyDescent="0.25">
      <c r="A26" t="s">
        <v>116</v>
      </c>
      <c r="B26" t="s">
        <v>114</v>
      </c>
      <c r="C26" s="1" t="str">
        <f t="shared" si="0"/>
        <v>11:0001</v>
      </c>
      <c r="D26" s="1" t="str">
        <f t="shared" si="1"/>
        <v>11:0001</v>
      </c>
      <c r="E26" t="s">
        <v>117</v>
      </c>
      <c r="F26" t="s">
        <v>118</v>
      </c>
      <c r="H26">
        <v>59.850453000000002</v>
      </c>
      <c r="I26">
        <v>-110.9723359</v>
      </c>
      <c r="J26" s="1" t="str">
        <f t="shared" si="2"/>
        <v>Till</v>
      </c>
      <c r="K26" s="1" t="str">
        <f t="shared" si="3"/>
        <v>&lt;2 micron</v>
      </c>
      <c r="L26">
        <v>0.1</v>
      </c>
      <c r="M26">
        <v>0.84</v>
      </c>
      <c r="N26">
        <v>1</v>
      </c>
      <c r="O26">
        <v>70</v>
      </c>
      <c r="P26">
        <v>0.25</v>
      </c>
      <c r="Q26">
        <v>1</v>
      </c>
      <c r="R26">
        <v>0.39</v>
      </c>
      <c r="S26">
        <v>0.25</v>
      </c>
      <c r="T26">
        <v>4</v>
      </c>
      <c r="U26">
        <v>16</v>
      </c>
      <c r="V26">
        <v>8</v>
      </c>
      <c r="W26">
        <v>1.06</v>
      </c>
      <c r="X26">
        <v>5</v>
      </c>
      <c r="Y26">
        <v>0.5</v>
      </c>
      <c r="Z26">
        <v>0.08</v>
      </c>
      <c r="AA26">
        <v>30</v>
      </c>
      <c r="AB26">
        <v>0.26</v>
      </c>
      <c r="AC26">
        <v>155</v>
      </c>
      <c r="AD26">
        <v>0.5</v>
      </c>
      <c r="AE26">
        <v>0.01</v>
      </c>
      <c r="AF26">
        <v>10</v>
      </c>
      <c r="AG26">
        <v>720</v>
      </c>
      <c r="AH26">
        <v>8</v>
      </c>
      <c r="AI26">
        <v>1</v>
      </c>
      <c r="AJ26">
        <v>2</v>
      </c>
      <c r="AK26">
        <v>33</v>
      </c>
      <c r="AL26">
        <v>0.04</v>
      </c>
      <c r="AM26">
        <v>10</v>
      </c>
      <c r="AN26">
        <v>5</v>
      </c>
      <c r="AO26">
        <v>17</v>
      </c>
      <c r="AP26">
        <v>5</v>
      </c>
      <c r="AQ26">
        <v>38</v>
      </c>
    </row>
    <row r="27" spans="1:43" hidden="1" x14ac:dyDescent="0.25">
      <c r="A27" t="s">
        <v>119</v>
      </c>
      <c r="B27" t="s">
        <v>117</v>
      </c>
      <c r="C27" s="1" t="str">
        <f t="shared" si="0"/>
        <v>11:0001</v>
      </c>
      <c r="D27" s="1" t="str">
        <f t="shared" si="1"/>
        <v>11:0001</v>
      </c>
      <c r="E27" t="s">
        <v>120</v>
      </c>
      <c r="F27" t="s">
        <v>121</v>
      </c>
      <c r="H27">
        <v>59.853864600000001</v>
      </c>
      <c r="I27">
        <v>-110.9696556</v>
      </c>
      <c r="J27" s="1" t="str">
        <f t="shared" si="2"/>
        <v>Till</v>
      </c>
      <c r="K27" s="1" t="str">
        <f t="shared" si="3"/>
        <v>&lt;2 micron</v>
      </c>
      <c r="L27">
        <v>0.1</v>
      </c>
      <c r="M27">
        <v>1.89</v>
      </c>
      <c r="N27">
        <v>6</v>
      </c>
      <c r="O27">
        <v>30</v>
      </c>
      <c r="P27">
        <v>0.25</v>
      </c>
      <c r="Q27">
        <v>1</v>
      </c>
      <c r="R27">
        <v>0.17</v>
      </c>
      <c r="S27">
        <v>0.25</v>
      </c>
      <c r="T27">
        <v>5</v>
      </c>
      <c r="U27">
        <v>18</v>
      </c>
      <c r="V27">
        <v>3</v>
      </c>
      <c r="W27">
        <v>1.69</v>
      </c>
      <c r="X27">
        <v>5</v>
      </c>
      <c r="Y27">
        <v>0.5</v>
      </c>
      <c r="Z27">
        <v>0.03</v>
      </c>
      <c r="AA27">
        <v>30</v>
      </c>
      <c r="AB27">
        <v>0.43</v>
      </c>
      <c r="AC27">
        <v>115</v>
      </c>
      <c r="AD27">
        <v>0.5</v>
      </c>
      <c r="AE27">
        <v>0.01</v>
      </c>
      <c r="AF27">
        <v>9</v>
      </c>
      <c r="AG27">
        <v>630</v>
      </c>
      <c r="AH27">
        <v>8</v>
      </c>
      <c r="AI27">
        <v>1</v>
      </c>
      <c r="AJ27">
        <v>3</v>
      </c>
      <c r="AK27">
        <v>19</v>
      </c>
      <c r="AL27">
        <v>0.08</v>
      </c>
      <c r="AM27">
        <v>10</v>
      </c>
      <c r="AN27">
        <v>5</v>
      </c>
      <c r="AO27">
        <v>31</v>
      </c>
      <c r="AP27">
        <v>5</v>
      </c>
      <c r="AQ27">
        <v>38</v>
      </c>
    </row>
    <row r="28" spans="1:43" hidden="1" x14ac:dyDescent="0.25">
      <c r="A28" t="s">
        <v>122</v>
      </c>
      <c r="B28" t="s">
        <v>120</v>
      </c>
      <c r="C28" s="1" t="str">
        <f t="shared" si="0"/>
        <v>11:0001</v>
      </c>
      <c r="D28" s="1" t="str">
        <f t="shared" si="1"/>
        <v>11:0001</v>
      </c>
      <c r="E28" t="s">
        <v>123</v>
      </c>
      <c r="F28" t="s">
        <v>124</v>
      </c>
      <c r="H28">
        <v>59.858086299999997</v>
      </c>
      <c r="I28">
        <v>-110.9758999</v>
      </c>
      <c r="J28" s="1" t="str">
        <f t="shared" si="2"/>
        <v>Till</v>
      </c>
      <c r="K28" s="1" t="str">
        <f t="shared" si="3"/>
        <v>&lt;2 micron</v>
      </c>
      <c r="L28">
        <v>0.2</v>
      </c>
      <c r="M28">
        <v>1.33</v>
      </c>
      <c r="N28">
        <v>8</v>
      </c>
      <c r="O28">
        <v>70</v>
      </c>
      <c r="P28">
        <v>0.25</v>
      </c>
      <c r="Q28">
        <v>2</v>
      </c>
      <c r="R28">
        <v>0.47</v>
      </c>
      <c r="S28">
        <v>0.25</v>
      </c>
      <c r="T28">
        <v>6</v>
      </c>
      <c r="U28">
        <v>24</v>
      </c>
      <c r="V28">
        <v>7</v>
      </c>
      <c r="W28">
        <v>1.58</v>
      </c>
      <c r="X28">
        <v>5</v>
      </c>
      <c r="Y28">
        <v>0.5</v>
      </c>
      <c r="Z28">
        <v>0.19</v>
      </c>
      <c r="AA28">
        <v>40</v>
      </c>
      <c r="AB28">
        <v>0.48</v>
      </c>
      <c r="AC28">
        <v>180</v>
      </c>
      <c r="AD28">
        <v>0.5</v>
      </c>
      <c r="AE28">
        <v>0.03</v>
      </c>
      <c r="AF28">
        <v>14</v>
      </c>
      <c r="AG28">
        <v>510</v>
      </c>
      <c r="AH28">
        <v>6</v>
      </c>
      <c r="AI28">
        <v>1</v>
      </c>
      <c r="AJ28">
        <v>4</v>
      </c>
      <c r="AK28">
        <v>82</v>
      </c>
      <c r="AL28">
        <v>0.09</v>
      </c>
      <c r="AM28">
        <v>10</v>
      </c>
      <c r="AN28">
        <v>5</v>
      </c>
      <c r="AO28">
        <v>33</v>
      </c>
      <c r="AP28">
        <v>5</v>
      </c>
      <c r="AQ28">
        <v>32</v>
      </c>
    </row>
    <row r="29" spans="1:43" hidden="1" x14ac:dyDescent="0.25">
      <c r="A29" t="s">
        <v>125</v>
      </c>
      <c r="B29" t="s">
        <v>123</v>
      </c>
      <c r="C29" s="1" t="str">
        <f t="shared" si="0"/>
        <v>11:0001</v>
      </c>
      <c r="D29" s="1" t="str">
        <f t="shared" si="1"/>
        <v>11:0001</v>
      </c>
      <c r="E29" t="s">
        <v>126</v>
      </c>
      <c r="F29" t="s">
        <v>127</v>
      </c>
      <c r="H29">
        <v>59.8573679</v>
      </c>
      <c r="I29">
        <v>-110.9759004</v>
      </c>
      <c r="J29" s="1" t="str">
        <f t="shared" si="2"/>
        <v>Till</v>
      </c>
      <c r="K29" s="1" t="str">
        <f t="shared" si="3"/>
        <v>&lt;2 micron</v>
      </c>
      <c r="L29">
        <v>0.1</v>
      </c>
      <c r="M29">
        <v>0.67</v>
      </c>
      <c r="N29">
        <v>4</v>
      </c>
      <c r="O29">
        <v>20</v>
      </c>
      <c r="P29">
        <v>0.25</v>
      </c>
      <c r="Q29">
        <v>2</v>
      </c>
      <c r="R29">
        <v>0.28000000000000003</v>
      </c>
      <c r="S29">
        <v>0.25</v>
      </c>
      <c r="T29">
        <v>3</v>
      </c>
      <c r="U29">
        <v>9</v>
      </c>
      <c r="V29">
        <v>3</v>
      </c>
      <c r="W29">
        <v>1.1399999999999999</v>
      </c>
      <c r="X29">
        <v>5</v>
      </c>
      <c r="Y29">
        <v>0.5</v>
      </c>
      <c r="Z29">
        <v>0.03</v>
      </c>
      <c r="AA29">
        <v>30</v>
      </c>
      <c r="AB29">
        <v>0.19</v>
      </c>
      <c r="AC29">
        <v>85</v>
      </c>
      <c r="AD29">
        <v>0.5</v>
      </c>
      <c r="AE29">
        <v>0.01</v>
      </c>
      <c r="AF29">
        <v>4</v>
      </c>
      <c r="AG29">
        <v>630</v>
      </c>
      <c r="AH29">
        <v>6</v>
      </c>
      <c r="AI29">
        <v>1</v>
      </c>
      <c r="AJ29">
        <v>2</v>
      </c>
      <c r="AK29">
        <v>21</v>
      </c>
      <c r="AL29">
        <v>0.05</v>
      </c>
      <c r="AM29">
        <v>10</v>
      </c>
      <c r="AN29">
        <v>5</v>
      </c>
      <c r="AO29">
        <v>23</v>
      </c>
      <c r="AP29">
        <v>5</v>
      </c>
      <c r="AQ29">
        <v>12</v>
      </c>
    </row>
    <row r="30" spans="1:43" hidden="1" x14ac:dyDescent="0.25">
      <c r="A30" t="s">
        <v>128</v>
      </c>
      <c r="B30" t="s">
        <v>126</v>
      </c>
      <c r="C30" s="1" t="str">
        <f t="shared" si="0"/>
        <v>11:0001</v>
      </c>
      <c r="D30" s="1" t="str">
        <f t="shared" si="1"/>
        <v>11:0001</v>
      </c>
      <c r="E30" t="s">
        <v>129</v>
      </c>
      <c r="F30" t="s">
        <v>130</v>
      </c>
      <c r="H30">
        <v>59.983525100000001</v>
      </c>
      <c r="I30">
        <v>-111.036914</v>
      </c>
      <c r="J30" s="1" t="str">
        <f t="shared" si="2"/>
        <v>Till</v>
      </c>
      <c r="K30" s="1" t="str">
        <f t="shared" si="3"/>
        <v>&lt;2 micron</v>
      </c>
      <c r="L30">
        <v>0.1</v>
      </c>
      <c r="M30">
        <v>1.02</v>
      </c>
      <c r="N30">
        <v>4</v>
      </c>
      <c r="O30">
        <v>30</v>
      </c>
      <c r="P30">
        <v>0.25</v>
      </c>
      <c r="Q30">
        <v>1</v>
      </c>
      <c r="R30">
        <v>0.09</v>
      </c>
      <c r="S30">
        <v>0.25</v>
      </c>
      <c r="T30">
        <v>1</v>
      </c>
      <c r="U30">
        <v>11</v>
      </c>
      <c r="V30">
        <v>3</v>
      </c>
      <c r="W30">
        <v>0.6</v>
      </c>
      <c r="X30">
        <v>5</v>
      </c>
      <c r="Y30">
        <v>0.5</v>
      </c>
      <c r="Z30">
        <v>0.02</v>
      </c>
      <c r="AA30">
        <v>10</v>
      </c>
      <c r="AB30">
        <v>0.12</v>
      </c>
      <c r="AC30">
        <v>40</v>
      </c>
      <c r="AD30">
        <v>0.5</v>
      </c>
      <c r="AE30">
        <v>5.0000000000000001E-3</v>
      </c>
      <c r="AF30">
        <v>3</v>
      </c>
      <c r="AG30">
        <v>140</v>
      </c>
      <c r="AH30">
        <v>4</v>
      </c>
      <c r="AI30">
        <v>1</v>
      </c>
      <c r="AJ30">
        <v>1</v>
      </c>
      <c r="AK30">
        <v>13</v>
      </c>
      <c r="AL30">
        <v>0.03</v>
      </c>
      <c r="AM30">
        <v>10</v>
      </c>
      <c r="AN30">
        <v>5</v>
      </c>
      <c r="AO30">
        <v>12</v>
      </c>
      <c r="AP30">
        <v>5</v>
      </c>
      <c r="AQ30">
        <v>12</v>
      </c>
    </row>
    <row r="31" spans="1:43" hidden="1" x14ac:dyDescent="0.25">
      <c r="A31" t="s">
        <v>131</v>
      </c>
      <c r="B31" t="s">
        <v>129</v>
      </c>
      <c r="C31" s="1" t="str">
        <f t="shared" si="0"/>
        <v>11:0001</v>
      </c>
      <c r="D31" s="1" t="str">
        <f t="shared" si="1"/>
        <v>11:0001</v>
      </c>
      <c r="E31" t="s">
        <v>132</v>
      </c>
      <c r="F31" t="s">
        <v>133</v>
      </c>
      <c r="H31">
        <v>59.9828963</v>
      </c>
      <c r="I31">
        <v>-111.0379884</v>
      </c>
      <c r="J31" s="1" t="str">
        <f t="shared" si="2"/>
        <v>Till</v>
      </c>
      <c r="K31" s="1" t="str">
        <f t="shared" si="3"/>
        <v>&lt;2 micron</v>
      </c>
      <c r="L31">
        <v>0.1</v>
      </c>
      <c r="M31">
        <v>1.56</v>
      </c>
      <c r="N31">
        <v>10</v>
      </c>
      <c r="O31">
        <v>70</v>
      </c>
      <c r="P31">
        <v>0.25</v>
      </c>
      <c r="Q31">
        <v>1</v>
      </c>
      <c r="R31">
        <v>0.12</v>
      </c>
      <c r="S31">
        <v>0.25</v>
      </c>
      <c r="T31">
        <v>3</v>
      </c>
      <c r="U31">
        <v>14</v>
      </c>
      <c r="V31">
        <v>2</v>
      </c>
      <c r="W31">
        <v>0.96</v>
      </c>
      <c r="X31">
        <v>5</v>
      </c>
      <c r="Y31">
        <v>0.5</v>
      </c>
      <c r="Z31">
        <v>0.04</v>
      </c>
      <c r="AA31">
        <v>20</v>
      </c>
      <c r="AB31">
        <v>0.24</v>
      </c>
      <c r="AC31">
        <v>70</v>
      </c>
      <c r="AD31">
        <v>0.5</v>
      </c>
      <c r="AE31">
        <v>5.0000000000000001E-3</v>
      </c>
      <c r="AF31">
        <v>7</v>
      </c>
      <c r="AG31">
        <v>220</v>
      </c>
      <c r="AH31">
        <v>4</v>
      </c>
      <c r="AI31">
        <v>1</v>
      </c>
      <c r="AJ31">
        <v>2</v>
      </c>
      <c r="AK31">
        <v>23</v>
      </c>
      <c r="AL31">
        <v>0.06</v>
      </c>
      <c r="AM31">
        <v>5</v>
      </c>
      <c r="AN31">
        <v>5</v>
      </c>
      <c r="AO31">
        <v>21</v>
      </c>
      <c r="AP31">
        <v>5</v>
      </c>
      <c r="AQ31">
        <v>16</v>
      </c>
    </row>
    <row r="32" spans="1:43" hidden="1" x14ac:dyDescent="0.25">
      <c r="A32" t="s">
        <v>134</v>
      </c>
      <c r="B32" t="s">
        <v>132</v>
      </c>
      <c r="C32" s="1" t="str">
        <f t="shared" si="0"/>
        <v>11:0001</v>
      </c>
      <c r="D32" s="1" t="str">
        <f t="shared" si="1"/>
        <v>11:0001</v>
      </c>
      <c r="E32" t="s">
        <v>135</v>
      </c>
      <c r="F32" t="s">
        <v>136</v>
      </c>
      <c r="H32">
        <v>59.9133067</v>
      </c>
      <c r="I32">
        <v>-111.03719359999999</v>
      </c>
      <c r="J32" s="1" t="str">
        <f t="shared" si="2"/>
        <v>Till</v>
      </c>
      <c r="K32" s="1" t="str">
        <f t="shared" si="3"/>
        <v>&lt;2 micron</v>
      </c>
      <c r="L32">
        <v>0.1</v>
      </c>
      <c r="M32">
        <v>1.9</v>
      </c>
      <c r="N32">
        <v>6</v>
      </c>
      <c r="O32">
        <v>130</v>
      </c>
      <c r="P32">
        <v>0.25</v>
      </c>
      <c r="Q32">
        <v>2</v>
      </c>
      <c r="R32">
        <v>0.63</v>
      </c>
      <c r="S32">
        <v>0.25</v>
      </c>
      <c r="T32">
        <v>8</v>
      </c>
      <c r="U32">
        <v>33</v>
      </c>
      <c r="V32">
        <v>10</v>
      </c>
      <c r="W32">
        <v>2.42</v>
      </c>
      <c r="X32">
        <v>10</v>
      </c>
      <c r="Y32">
        <v>0.5</v>
      </c>
      <c r="Z32">
        <v>0.31</v>
      </c>
      <c r="AA32">
        <v>40</v>
      </c>
      <c r="AB32">
        <v>0.74</v>
      </c>
      <c r="AC32">
        <v>270</v>
      </c>
      <c r="AD32">
        <v>0.5</v>
      </c>
      <c r="AE32">
        <v>0.03</v>
      </c>
      <c r="AF32">
        <v>16</v>
      </c>
      <c r="AG32">
        <v>510</v>
      </c>
      <c r="AH32">
        <v>8</v>
      </c>
      <c r="AI32">
        <v>1</v>
      </c>
      <c r="AJ32">
        <v>7</v>
      </c>
      <c r="AK32">
        <v>74</v>
      </c>
      <c r="AL32">
        <v>0.12</v>
      </c>
      <c r="AM32">
        <v>20</v>
      </c>
      <c r="AN32">
        <v>5</v>
      </c>
      <c r="AO32">
        <v>43</v>
      </c>
      <c r="AP32">
        <v>10</v>
      </c>
      <c r="AQ32">
        <v>50</v>
      </c>
    </row>
    <row r="33" spans="1:43" hidden="1" x14ac:dyDescent="0.25">
      <c r="A33" t="s">
        <v>137</v>
      </c>
      <c r="B33" t="s">
        <v>135</v>
      </c>
      <c r="C33" s="1" t="str">
        <f t="shared" si="0"/>
        <v>11:0001</v>
      </c>
      <c r="D33" s="1" t="str">
        <f t="shared" si="1"/>
        <v>11:0001</v>
      </c>
      <c r="E33" t="s">
        <v>138</v>
      </c>
      <c r="F33" t="s">
        <v>139</v>
      </c>
      <c r="H33">
        <v>59.920583600000001</v>
      </c>
      <c r="I33">
        <v>-111.0203894</v>
      </c>
      <c r="J33" s="1" t="str">
        <f t="shared" si="2"/>
        <v>Till</v>
      </c>
      <c r="K33" s="1" t="str">
        <f t="shared" si="3"/>
        <v>&lt;2 micron</v>
      </c>
      <c r="L33">
        <v>0.1</v>
      </c>
      <c r="M33">
        <v>1.41</v>
      </c>
      <c r="N33">
        <v>4</v>
      </c>
      <c r="O33">
        <v>40</v>
      </c>
      <c r="P33">
        <v>0.25</v>
      </c>
      <c r="Q33">
        <v>2</v>
      </c>
      <c r="R33">
        <v>0.36</v>
      </c>
      <c r="S33">
        <v>0.25</v>
      </c>
      <c r="T33">
        <v>7</v>
      </c>
      <c r="U33">
        <v>35</v>
      </c>
      <c r="V33">
        <v>11</v>
      </c>
      <c r="W33">
        <v>1.85</v>
      </c>
      <c r="X33">
        <v>5</v>
      </c>
      <c r="Y33">
        <v>0.5</v>
      </c>
      <c r="Z33">
        <v>0.06</v>
      </c>
      <c r="AA33">
        <v>30</v>
      </c>
      <c r="AB33">
        <v>0.52</v>
      </c>
      <c r="AC33">
        <v>150</v>
      </c>
      <c r="AD33">
        <v>0.5</v>
      </c>
      <c r="AE33">
        <v>0.02</v>
      </c>
      <c r="AF33">
        <v>16</v>
      </c>
      <c r="AG33">
        <v>600</v>
      </c>
      <c r="AH33">
        <v>6</v>
      </c>
      <c r="AI33">
        <v>1</v>
      </c>
      <c r="AJ33">
        <v>3</v>
      </c>
      <c r="AK33">
        <v>35</v>
      </c>
      <c r="AL33">
        <v>0.09</v>
      </c>
      <c r="AM33">
        <v>10</v>
      </c>
      <c r="AN33">
        <v>5</v>
      </c>
      <c r="AO33">
        <v>34</v>
      </c>
      <c r="AP33">
        <v>5</v>
      </c>
      <c r="AQ33">
        <v>26</v>
      </c>
    </row>
    <row r="34" spans="1:43" hidden="1" x14ac:dyDescent="0.25">
      <c r="A34" t="s">
        <v>140</v>
      </c>
      <c r="B34" t="s">
        <v>141</v>
      </c>
      <c r="C34" s="1" t="str">
        <f t="shared" si="0"/>
        <v>11:0001</v>
      </c>
      <c r="D34" s="1" t="str">
        <f t="shared" si="1"/>
        <v>11:0001</v>
      </c>
      <c r="E34" t="s">
        <v>142</v>
      </c>
      <c r="F34" t="s">
        <v>143</v>
      </c>
      <c r="H34">
        <v>59.940635499999999</v>
      </c>
      <c r="I34">
        <v>-110.47332710000001</v>
      </c>
      <c r="J34" s="1" t="str">
        <f t="shared" si="2"/>
        <v>Till</v>
      </c>
      <c r="K34" s="1" t="str">
        <f t="shared" si="3"/>
        <v>&lt;2 micron</v>
      </c>
      <c r="L34">
        <v>0.1</v>
      </c>
      <c r="M34">
        <v>1.67</v>
      </c>
      <c r="N34">
        <v>2</v>
      </c>
      <c r="O34">
        <v>70</v>
      </c>
      <c r="P34">
        <v>0.25</v>
      </c>
      <c r="Q34">
        <v>2</v>
      </c>
      <c r="R34">
        <v>0.15</v>
      </c>
      <c r="S34">
        <v>0.25</v>
      </c>
      <c r="T34">
        <v>4</v>
      </c>
      <c r="U34">
        <v>16</v>
      </c>
      <c r="V34">
        <v>4</v>
      </c>
      <c r="W34">
        <v>1.42</v>
      </c>
      <c r="X34">
        <v>5</v>
      </c>
      <c r="Y34">
        <v>0.5</v>
      </c>
      <c r="Z34">
        <v>0.05</v>
      </c>
      <c r="AA34">
        <v>20</v>
      </c>
      <c r="AB34">
        <v>0.24</v>
      </c>
      <c r="AC34">
        <v>140</v>
      </c>
      <c r="AD34">
        <v>0.5</v>
      </c>
      <c r="AE34">
        <v>0.01</v>
      </c>
      <c r="AF34">
        <v>8</v>
      </c>
      <c r="AG34">
        <v>550</v>
      </c>
      <c r="AH34">
        <v>6</v>
      </c>
      <c r="AI34">
        <v>1</v>
      </c>
      <c r="AJ34">
        <v>2</v>
      </c>
      <c r="AK34">
        <v>17</v>
      </c>
      <c r="AL34">
        <v>7.0000000000000007E-2</v>
      </c>
      <c r="AM34">
        <v>10</v>
      </c>
      <c r="AN34">
        <v>5</v>
      </c>
      <c r="AO34">
        <v>23</v>
      </c>
      <c r="AP34">
        <v>5</v>
      </c>
      <c r="AQ34">
        <v>72</v>
      </c>
    </row>
    <row r="35" spans="1:43" hidden="1" x14ac:dyDescent="0.25">
      <c r="A35" t="s">
        <v>144</v>
      </c>
      <c r="B35" t="s">
        <v>138</v>
      </c>
      <c r="C35" s="1" t="str">
        <f t="shared" si="0"/>
        <v>11:0001</v>
      </c>
      <c r="D35" s="1" t="str">
        <f t="shared" si="1"/>
        <v>11:0001</v>
      </c>
      <c r="E35" t="s">
        <v>145</v>
      </c>
      <c r="F35" t="s">
        <v>146</v>
      </c>
      <c r="H35">
        <v>59.941078699999998</v>
      </c>
      <c r="I35">
        <v>-110.4718883</v>
      </c>
      <c r="J35" s="1" t="str">
        <f t="shared" si="2"/>
        <v>Till</v>
      </c>
      <c r="K35" s="1" t="str">
        <f t="shared" si="3"/>
        <v>&lt;2 micron</v>
      </c>
      <c r="L35">
        <v>0.1</v>
      </c>
      <c r="M35">
        <v>1.21</v>
      </c>
      <c r="N35">
        <v>4</v>
      </c>
      <c r="O35">
        <v>30</v>
      </c>
      <c r="P35">
        <v>0.25</v>
      </c>
      <c r="Q35">
        <v>1</v>
      </c>
      <c r="R35">
        <v>0.18</v>
      </c>
      <c r="S35">
        <v>0.25</v>
      </c>
      <c r="T35">
        <v>4</v>
      </c>
      <c r="U35">
        <v>15</v>
      </c>
      <c r="V35">
        <v>2</v>
      </c>
      <c r="W35">
        <v>1.2</v>
      </c>
      <c r="X35">
        <v>5</v>
      </c>
      <c r="Y35">
        <v>0.5</v>
      </c>
      <c r="Z35">
        <v>0.03</v>
      </c>
      <c r="AA35">
        <v>10</v>
      </c>
      <c r="AB35">
        <v>0.25</v>
      </c>
      <c r="AC35">
        <v>85</v>
      </c>
      <c r="AD35">
        <v>0.5</v>
      </c>
      <c r="AE35">
        <v>5.0000000000000001E-3</v>
      </c>
      <c r="AF35">
        <v>7</v>
      </c>
      <c r="AG35">
        <v>150</v>
      </c>
      <c r="AH35">
        <v>10</v>
      </c>
      <c r="AI35">
        <v>1</v>
      </c>
      <c r="AJ35">
        <v>2</v>
      </c>
      <c r="AK35">
        <v>18</v>
      </c>
      <c r="AL35">
        <v>0.09</v>
      </c>
      <c r="AM35">
        <v>10</v>
      </c>
      <c r="AN35">
        <v>5</v>
      </c>
      <c r="AO35">
        <v>22</v>
      </c>
      <c r="AP35">
        <v>5</v>
      </c>
      <c r="AQ35">
        <v>20</v>
      </c>
    </row>
    <row r="36" spans="1:43" hidden="1" x14ac:dyDescent="0.25">
      <c r="A36" t="s">
        <v>147</v>
      </c>
      <c r="B36" t="s">
        <v>142</v>
      </c>
      <c r="C36" s="1" t="str">
        <f t="shared" si="0"/>
        <v>11:0001</v>
      </c>
      <c r="D36" s="1" t="str">
        <f t="shared" si="1"/>
        <v>11:0001</v>
      </c>
      <c r="E36" t="s">
        <v>148</v>
      </c>
      <c r="F36" t="s">
        <v>149</v>
      </c>
      <c r="H36">
        <v>59.9326662</v>
      </c>
      <c r="I36">
        <v>-110.47900009999999</v>
      </c>
      <c r="J36" s="1" t="str">
        <f t="shared" si="2"/>
        <v>Till</v>
      </c>
      <c r="K36" s="1" t="str">
        <f t="shared" si="3"/>
        <v>&lt;2 micron</v>
      </c>
      <c r="L36">
        <v>0.1</v>
      </c>
      <c r="M36">
        <v>0.88</v>
      </c>
      <c r="N36">
        <v>1</v>
      </c>
      <c r="O36">
        <v>50</v>
      </c>
      <c r="P36">
        <v>0.25</v>
      </c>
      <c r="Q36">
        <v>2</v>
      </c>
      <c r="R36">
        <v>0.54</v>
      </c>
      <c r="S36">
        <v>0.25</v>
      </c>
      <c r="T36">
        <v>4</v>
      </c>
      <c r="U36">
        <v>20</v>
      </c>
      <c r="V36">
        <v>3</v>
      </c>
      <c r="W36">
        <v>1.36</v>
      </c>
      <c r="X36">
        <v>5</v>
      </c>
      <c r="Y36">
        <v>0.5</v>
      </c>
      <c r="Z36">
        <v>0.12</v>
      </c>
      <c r="AA36">
        <v>30</v>
      </c>
      <c r="AB36">
        <v>0.32</v>
      </c>
      <c r="AC36">
        <v>135</v>
      </c>
      <c r="AD36">
        <v>0.5</v>
      </c>
      <c r="AE36">
        <v>0.02</v>
      </c>
      <c r="AF36">
        <v>7</v>
      </c>
      <c r="AG36">
        <v>580</v>
      </c>
      <c r="AH36">
        <v>2</v>
      </c>
      <c r="AI36">
        <v>1</v>
      </c>
      <c r="AJ36">
        <v>4</v>
      </c>
      <c r="AK36">
        <v>46</v>
      </c>
      <c r="AL36">
        <v>0.1</v>
      </c>
      <c r="AM36">
        <v>10</v>
      </c>
      <c r="AN36">
        <v>5</v>
      </c>
      <c r="AO36">
        <v>26</v>
      </c>
      <c r="AP36">
        <v>5</v>
      </c>
      <c r="AQ36">
        <v>20</v>
      </c>
    </row>
    <row r="37" spans="1:43" hidden="1" x14ac:dyDescent="0.25">
      <c r="A37" t="s">
        <v>150</v>
      </c>
      <c r="B37" t="s">
        <v>145</v>
      </c>
      <c r="C37" s="1" t="str">
        <f t="shared" si="0"/>
        <v>11:0001</v>
      </c>
      <c r="D37" s="1" t="str">
        <f t="shared" si="1"/>
        <v>11:0001</v>
      </c>
      <c r="E37" t="s">
        <v>151</v>
      </c>
      <c r="F37" t="s">
        <v>152</v>
      </c>
      <c r="H37">
        <v>59.931856699999997</v>
      </c>
      <c r="I37">
        <v>-110.4786549</v>
      </c>
      <c r="J37" s="1" t="str">
        <f t="shared" si="2"/>
        <v>Till</v>
      </c>
      <c r="K37" s="1" t="str">
        <f t="shared" si="3"/>
        <v>&lt;2 micron</v>
      </c>
      <c r="L37">
        <v>0.1</v>
      </c>
      <c r="M37">
        <v>1.92</v>
      </c>
      <c r="N37">
        <v>8</v>
      </c>
      <c r="O37">
        <v>30</v>
      </c>
      <c r="P37">
        <v>0.25</v>
      </c>
      <c r="Q37">
        <v>2</v>
      </c>
      <c r="R37">
        <v>0.18</v>
      </c>
      <c r="S37">
        <v>0.25</v>
      </c>
      <c r="T37">
        <v>5</v>
      </c>
      <c r="U37">
        <v>23</v>
      </c>
      <c r="V37">
        <v>8</v>
      </c>
      <c r="W37">
        <v>1.74</v>
      </c>
      <c r="X37">
        <v>5</v>
      </c>
      <c r="Y37">
        <v>0.5</v>
      </c>
      <c r="Z37">
        <v>0.05</v>
      </c>
      <c r="AA37">
        <v>30</v>
      </c>
      <c r="AB37">
        <v>0.39</v>
      </c>
      <c r="AC37">
        <v>120</v>
      </c>
      <c r="AD37">
        <v>1</v>
      </c>
      <c r="AE37">
        <v>0.01</v>
      </c>
      <c r="AF37">
        <v>10</v>
      </c>
      <c r="AG37">
        <v>970</v>
      </c>
      <c r="AH37">
        <v>12</v>
      </c>
      <c r="AI37">
        <v>1</v>
      </c>
      <c r="AJ37">
        <v>3</v>
      </c>
      <c r="AK37">
        <v>20</v>
      </c>
      <c r="AL37">
        <v>0.09</v>
      </c>
      <c r="AM37">
        <v>10</v>
      </c>
      <c r="AN37">
        <v>5</v>
      </c>
      <c r="AO37">
        <v>31</v>
      </c>
      <c r="AP37">
        <v>5</v>
      </c>
      <c r="AQ37">
        <v>50</v>
      </c>
    </row>
    <row r="38" spans="1:43" hidden="1" x14ac:dyDescent="0.25">
      <c r="A38" t="s">
        <v>153</v>
      </c>
      <c r="B38" t="s">
        <v>148</v>
      </c>
      <c r="C38" s="1" t="str">
        <f t="shared" si="0"/>
        <v>11:0001</v>
      </c>
      <c r="D38" s="1" t="str">
        <f t="shared" si="1"/>
        <v>11:0001</v>
      </c>
      <c r="E38" t="s">
        <v>154</v>
      </c>
      <c r="F38" t="s">
        <v>155</v>
      </c>
      <c r="H38">
        <v>59.919400500000002</v>
      </c>
      <c r="I38">
        <v>-110.4851101</v>
      </c>
      <c r="J38" s="1" t="str">
        <f t="shared" si="2"/>
        <v>Till</v>
      </c>
      <c r="K38" s="1" t="str">
        <f t="shared" si="3"/>
        <v>&lt;2 micron</v>
      </c>
      <c r="L38">
        <v>0.1</v>
      </c>
      <c r="M38">
        <v>1.83</v>
      </c>
      <c r="N38">
        <v>4</v>
      </c>
      <c r="O38">
        <v>30</v>
      </c>
      <c r="P38">
        <v>0.25</v>
      </c>
      <c r="Q38">
        <v>1</v>
      </c>
      <c r="R38">
        <v>0.18</v>
      </c>
      <c r="S38">
        <v>0.25</v>
      </c>
      <c r="T38">
        <v>7</v>
      </c>
      <c r="U38">
        <v>22</v>
      </c>
      <c r="V38">
        <v>7</v>
      </c>
      <c r="W38">
        <v>1.7</v>
      </c>
      <c r="X38">
        <v>5</v>
      </c>
      <c r="Y38">
        <v>0.5</v>
      </c>
      <c r="Z38">
        <v>0.04</v>
      </c>
      <c r="AA38">
        <v>20</v>
      </c>
      <c r="AB38">
        <v>0.25</v>
      </c>
      <c r="AC38">
        <v>95</v>
      </c>
      <c r="AD38">
        <v>1</v>
      </c>
      <c r="AE38">
        <v>0.01</v>
      </c>
      <c r="AF38">
        <v>13</v>
      </c>
      <c r="AG38">
        <v>170</v>
      </c>
      <c r="AH38">
        <v>10</v>
      </c>
      <c r="AI38">
        <v>1</v>
      </c>
      <c r="AJ38">
        <v>4</v>
      </c>
      <c r="AK38">
        <v>21</v>
      </c>
      <c r="AL38">
        <v>0.09</v>
      </c>
      <c r="AM38">
        <v>10</v>
      </c>
      <c r="AN38">
        <v>5</v>
      </c>
      <c r="AO38">
        <v>27</v>
      </c>
      <c r="AP38">
        <v>5</v>
      </c>
      <c r="AQ38">
        <v>22</v>
      </c>
    </row>
    <row r="39" spans="1:43" hidden="1" x14ac:dyDescent="0.25">
      <c r="A39" t="s">
        <v>156</v>
      </c>
      <c r="B39" t="s">
        <v>151</v>
      </c>
      <c r="C39" s="1" t="str">
        <f t="shared" si="0"/>
        <v>11:0001</v>
      </c>
      <c r="D39" s="1" t="str">
        <f t="shared" si="1"/>
        <v>11:0001</v>
      </c>
      <c r="E39" t="s">
        <v>157</v>
      </c>
      <c r="F39" t="s">
        <v>158</v>
      </c>
      <c r="H39">
        <v>59.886289400000003</v>
      </c>
      <c r="I39">
        <v>-110.4911613</v>
      </c>
      <c r="J39" s="1" t="str">
        <f t="shared" si="2"/>
        <v>Till</v>
      </c>
      <c r="K39" s="1" t="str">
        <f t="shared" si="3"/>
        <v>&lt;2 micron</v>
      </c>
      <c r="L39">
        <v>0.1</v>
      </c>
      <c r="M39">
        <v>1.1599999999999999</v>
      </c>
      <c r="N39">
        <v>6</v>
      </c>
      <c r="O39">
        <v>30</v>
      </c>
      <c r="P39">
        <v>0.25</v>
      </c>
      <c r="Q39">
        <v>1</v>
      </c>
      <c r="R39">
        <v>0.14000000000000001</v>
      </c>
      <c r="S39">
        <v>0.25</v>
      </c>
      <c r="T39">
        <v>4</v>
      </c>
      <c r="U39">
        <v>15</v>
      </c>
      <c r="V39">
        <v>5</v>
      </c>
      <c r="W39">
        <v>1</v>
      </c>
      <c r="X39">
        <v>5</v>
      </c>
      <c r="Y39">
        <v>0.5</v>
      </c>
      <c r="Z39">
        <v>0.04</v>
      </c>
      <c r="AA39">
        <v>30</v>
      </c>
      <c r="AB39">
        <v>0.24</v>
      </c>
      <c r="AC39">
        <v>75</v>
      </c>
      <c r="AD39">
        <v>0.5</v>
      </c>
      <c r="AE39">
        <v>5.0000000000000001E-3</v>
      </c>
      <c r="AF39">
        <v>7</v>
      </c>
      <c r="AG39">
        <v>180</v>
      </c>
      <c r="AH39">
        <v>4</v>
      </c>
      <c r="AI39">
        <v>1</v>
      </c>
      <c r="AJ39">
        <v>2</v>
      </c>
      <c r="AK39">
        <v>18</v>
      </c>
      <c r="AL39">
        <v>0.06</v>
      </c>
      <c r="AM39">
        <v>10</v>
      </c>
      <c r="AN39">
        <v>5</v>
      </c>
      <c r="AO39">
        <v>18</v>
      </c>
      <c r="AP39">
        <v>5</v>
      </c>
      <c r="AQ39">
        <v>12</v>
      </c>
    </row>
    <row r="40" spans="1:43" hidden="1" x14ac:dyDescent="0.25">
      <c r="A40" t="s">
        <v>159</v>
      </c>
      <c r="B40" t="s">
        <v>154</v>
      </c>
      <c r="C40" s="1" t="str">
        <f t="shared" si="0"/>
        <v>11:0001</v>
      </c>
      <c r="D40" s="1" t="str">
        <f t="shared" si="1"/>
        <v>11:0001</v>
      </c>
      <c r="E40" t="s">
        <v>160</v>
      </c>
      <c r="F40" t="s">
        <v>161</v>
      </c>
      <c r="H40">
        <v>59.885834899999999</v>
      </c>
      <c r="I40">
        <v>-110.4897388</v>
      </c>
      <c r="J40" s="1" t="str">
        <f t="shared" si="2"/>
        <v>Till</v>
      </c>
      <c r="K40" s="1" t="str">
        <f t="shared" si="3"/>
        <v>&lt;2 micron</v>
      </c>
      <c r="L40">
        <v>0.1</v>
      </c>
      <c r="M40">
        <v>2.08</v>
      </c>
      <c r="N40">
        <v>2</v>
      </c>
      <c r="O40">
        <v>30</v>
      </c>
      <c r="P40">
        <v>0.25</v>
      </c>
      <c r="Q40">
        <v>1</v>
      </c>
      <c r="R40">
        <v>0.16</v>
      </c>
      <c r="S40">
        <v>0.25</v>
      </c>
      <c r="T40">
        <v>3</v>
      </c>
      <c r="U40">
        <v>21</v>
      </c>
      <c r="V40">
        <v>6</v>
      </c>
      <c r="W40">
        <v>1.38</v>
      </c>
      <c r="X40">
        <v>10</v>
      </c>
      <c r="Y40">
        <v>0.5</v>
      </c>
      <c r="Z40">
        <v>0.04</v>
      </c>
      <c r="AA40">
        <v>30</v>
      </c>
      <c r="AB40">
        <v>0.22</v>
      </c>
      <c r="AC40">
        <v>80</v>
      </c>
      <c r="AD40">
        <v>0.5</v>
      </c>
      <c r="AE40">
        <v>5.0000000000000001E-3</v>
      </c>
      <c r="AF40">
        <v>7</v>
      </c>
      <c r="AG40">
        <v>760</v>
      </c>
      <c r="AH40">
        <v>18</v>
      </c>
      <c r="AI40">
        <v>1</v>
      </c>
      <c r="AJ40">
        <v>3</v>
      </c>
      <c r="AK40">
        <v>17</v>
      </c>
      <c r="AL40">
        <v>7.0000000000000007E-2</v>
      </c>
      <c r="AM40">
        <v>10</v>
      </c>
      <c r="AN40">
        <v>5</v>
      </c>
      <c r="AO40">
        <v>29</v>
      </c>
      <c r="AP40">
        <v>5</v>
      </c>
      <c r="AQ40">
        <v>40</v>
      </c>
    </row>
    <row r="41" spans="1:43" hidden="1" x14ac:dyDescent="0.25">
      <c r="A41" t="s">
        <v>162</v>
      </c>
      <c r="B41" t="s">
        <v>157</v>
      </c>
      <c r="C41" s="1" t="str">
        <f t="shared" si="0"/>
        <v>11:0001</v>
      </c>
      <c r="D41" s="1" t="str">
        <f t="shared" si="1"/>
        <v>11:0001</v>
      </c>
      <c r="E41" t="s">
        <v>163</v>
      </c>
      <c r="F41" t="s">
        <v>164</v>
      </c>
      <c r="H41">
        <v>59.998908499999999</v>
      </c>
      <c r="I41">
        <v>-110.600228</v>
      </c>
      <c r="J41" s="1" t="str">
        <f t="shared" si="2"/>
        <v>Till</v>
      </c>
      <c r="K41" s="1" t="str">
        <f t="shared" si="3"/>
        <v>&lt;2 micron</v>
      </c>
      <c r="L41">
        <v>0.1</v>
      </c>
      <c r="M41">
        <v>1.66</v>
      </c>
      <c r="N41">
        <v>8</v>
      </c>
      <c r="O41">
        <v>60</v>
      </c>
      <c r="P41">
        <v>0.25</v>
      </c>
      <c r="Q41">
        <v>1</v>
      </c>
      <c r="R41">
        <v>0.17</v>
      </c>
      <c r="S41">
        <v>0.25</v>
      </c>
      <c r="T41">
        <v>3</v>
      </c>
      <c r="U41">
        <v>19</v>
      </c>
      <c r="V41">
        <v>2</v>
      </c>
      <c r="W41">
        <v>1.51</v>
      </c>
      <c r="X41">
        <v>5</v>
      </c>
      <c r="Y41">
        <v>0.5</v>
      </c>
      <c r="Z41">
        <v>0.04</v>
      </c>
      <c r="AA41">
        <v>20</v>
      </c>
      <c r="AB41">
        <v>0.23</v>
      </c>
      <c r="AC41">
        <v>95</v>
      </c>
      <c r="AD41">
        <v>0.5</v>
      </c>
      <c r="AE41">
        <v>5.0000000000000001E-3</v>
      </c>
      <c r="AF41">
        <v>7</v>
      </c>
      <c r="AG41">
        <v>2020</v>
      </c>
      <c r="AH41">
        <v>8</v>
      </c>
      <c r="AI41">
        <v>1</v>
      </c>
      <c r="AJ41">
        <v>2</v>
      </c>
      <c r="AK41">
        <v>21</v>
      </c>
      <c r="AL41">
        <v>0.04</v>
      </c>
      <c r="AM41">
        <v>10</v>
      </c>
      <c r="AN41">
        <v>5</v>
      </c>
      <c r="AO41">
        <v>23</v>
      </c>
      <c r="AP41">
        <v>5</v>
      </c>
      <c r="AQ41">
        <v>44</v>
      </c>
    </row>
    <row r="42" spans="1:43" hidden="1" x14ac:dyDescent="0.25">
      <c r="A42" t="s">
        <v>165</v>
      </c>
      <c r="B42" t="s">
        <v>160</v>
      </c>
      <c r="C42" s="1" t="str">
        <f t="shared" si="0"/>
        <v>11:0001</v>
      </c>
      <c r="D42" s="1" t="str">
        <f t="shared" si="1"/>
        <v>11:0001</v>
      </c>
      <c r="E42" t="s">
        <v>166</v>
      </c>
      <c r="F42" t="s">
        <v>167</v>
      </c>
      <c r="H42">
        <v>59.980605599999997</v>
      </c>
      <c r="I42">
        <v>-110.5762593</v>
      </c>
      <c r="J42" s="1" t="str">
        <f t="shared" si="2"/>
        <v>Till</v>
      </c>
      <c r="K42" s="1" t="str">
        <f t="shared" si="3"/>
        <v>&lt;2 micron</v>
      </c>
      <c r="L42">
        <v>0.1</v>
      </c>
      <c r="M42">
        <v>0.89</v>
      </c>
      <c r="N42">
        <v>1</v>
      </c>
      <c r="O42">
        <v>60</v>
      </c>
      <c r="P42">
        <v>0.25</v>
      </c>
      <c r="Q42">
        <v>1</v>
      </c>
      <c r="R42">
        <v>0.4</v>
      </c>
      <c r="S42">
        <v>0.25</v>
      </c>
      <c r="T42">
        <v>4</v>
      </c>
      <c r="U42">
        <v>17</v>
      </c>
      <c r="V42">
        <v>13</v>
      </c>
      <c r="W42">
        <v>1.24</v>
      </c>
      <c r="X42">
        <v>10</v>
      </c>
      <c r="Y42">
        <v>0.5</v>
      </c>
      <c r="Z42">
        <v>7.0000000000000007E-2</v>
      </c>
      <c r="AA42">
        <v>80</v>
      </c>
      <c r="AB42">
        <v>0.33</v>
      </c>
      <c r="AC42">
        <v>125</v>
      </c>
      <c r="AD42">
        <v>0.5</v>
      </c>
      <c r="AE42">
        <v>0.01</v>
      </c>
      <c r="AF42">
        <v>8</v>
      </c>
      <c r="AG42">
        <v>430</v>
      </c>
      <c r="AH42">
        <v>6</v>
      </c>
      <c r="AI42">
        <v>1</v>
      </c>
      <c r="AJ42">
        <v>3</v>
      </c>
      <c r="AK42">
        <v>32</v>
      </c>
      <c r="AL42">
        <v>0.09</v>
      </c>
      <c r="AM42">
        <v>5</v>
      </c>
      <c r="AN42">
        <v>5</v>
      </c>
      <c r="AO42">
        <v>24</v>
      </c>
      <c r="AP42">
        <v>5</v>
      </c>
      <c r="AQ42">
        <v>18</v>
      </c>
    </row>
    <row r="43" spans="1:43" hidden="1" x14ac:dyDescent="0.25">
      <c r="A43" t="s">
        <v>168</v>
      </c>
      <c r="B43" t="s">
        <v>163</v>
      </c>
      <c r="C43" s="1" t="str">
        <f t="shared" si="0"/>
        <v>11:0001</v>
      </c>
      <c r="D43" s="1" t="str">
        <f t="shared" si="1"/>
        <v>11:0001</v>
      </c>
      <c r="E43" t="s">
        <v>166</v>
      </c>
      <c r="F43" t="s">
        <v>169</v>
      </c>
      <c r="H43">
        <v>59.980605599999997</v>
      </c>
      <c r="I43">
        <v>-110.5762593</v>
      </c>
      <c r="J43" s="1" t="str">
        <f t="shared" si="2"/>
        <v>Till</v>
      </c>
      <c r="K43" s="1" t="str">
        <f t="shared" si="3"/>
        <v>&lt;2 micron</v>
      </c>
      <c r="L43">
        <v>0.1</v>
      </c>
      <c r="M43">
        <v>1.04</v>
      </c>
      <c r="N43">
        <v>1</v>
      </c>
      <c r="O43">
        <v>40</v>
      </c>
      <c r="P43">
        <v>0.25</v>
      </c>
      <c r="Q43">
        <v>2</v>
      </c>
      <c r="R43">
        <v>0.38</v>
      </c>
      <c r="S43">
        <v>0.25</v>
      </c>
      <c r="T43">
        <v>5</v>
      </c>
      <c r="U43">
        <v>16</v>
      </c>
      <c r="V43">
        <v>7</v>
      </c>
      <c r="W43">
        <v>1.32</v>
      </c>
      <c r="X43">
        <v>5</v>
      </c>
      <c r="Y43">
        <v>0.5</v>
      </c>
      <c r="Z43">
        <v>7.0000000000000007E-2</v>
      </c>
      <c r="AA43">
        <v>30</v>
      </c>
      <c r="AB43">
        <v>0.39</v>
      </c>
      <c r="AC43">
        <v>135</v>
      </c>
      <c r="AD43">
        <v>0.5</v>
      </c>
      <c r="AE43">
        <v>0.01</v>
      </c>
      <c r="AF43">
        <v>7</v>
      </c>
      <c r="AG43">
        <v>520</v>
      </c>
      <c r="AH43">
        <v>8</v>
      </c>
      <c r="AI43">
        <v>1</v>
      </c>
      <c r="AJ43">
        <v>3</v>
      </c>
      <c r="AK43">
        <v>31</v>
      </c>
      <c r="AL43">
        <v>0.09</v>
      </c>
      <c r="AM43">
        <v>5</v>
      </c>
      <c r="AN43">
        <v>5</v>
      </c>
      <c r="AO43">
        <v>25</v>
      </c>
      <c r="AP43">
        <v>5</v>
      </c>
      <c r="AQ43">
        <v>20</v>
      </c>
    </row>
    <row r="44" spans="1:43" hidden="1" x14ac:dyDescent="0.25">
      <c r="A44" t="s">
        <v>170</v>
      </c>
      <c r="B44" t="s">
        <v>166</v>
      </c>
      <c r="C44" s="1" t="str">
        <f t="shared" si="0"/>
        <v>11:0001</v>
      </c>
      <c r="D44" s="1" t="str">
        <f t="shared" si="1"/>
        <v>11:0001</v>
      </c>
      <c r="E44" t="s">
        <v>171</v>
      </c>
      <c r="F44" t="s">
        <v>172</v>
      </c>
      <c r="H44">
        <v>59.9821314</v>
      </c>
      <c r="I44">
        <v>-110.57606060000001</v>
      </c>
      <c r="J44" s="1" t="str">
        <f t="shared" si="2"/>
        <v>Till</v>
      </c>
      <c r="K44" s="1" t="str">
        <f t="shared" si="3"/>
        <v>&lt;2 micron</v>
      </c>
      <c r="L44">
        <v>0.1</v>
      </c>
      <c r="M44">
        <v>1.58</v>
      </c>
      <c r="N44">
        <v>2</v>
      </c>
      <c r="O44">
        <v>70</v>
      </c>
      <c r="P44">
        <v>0.25</v>
      </c>
      <c r="Q44">
        <v>2</v>
      </c>
      <c r="R44">
        <v>0.23</v>
      </c>
      <c r="S44">
        <v>0.25</v>
      </c>
      <c r="T44">
        <v>6</v>
      </c>
      <c r="U44">
        <v>20</v>
      </c>
      <c r="V44">
        <v>9</v>
      </c>
      <c r="W44">
        <v>1.58</v>
      </c>
      <c r="X44">
        <v>10</v>
      </c>
      <c r="Y44">
        <v>0.5</v>
      </c>
      <c r="Z44">
        <v>0.04</v>
      </c>
      <c r="AA44">
        <v>40</v>
      </c>
      <c r="AB44">
        <v>0.42</v>
      </c>
      <c r="AC44">
        <v>135</v>
      </c>
      <c r="AD44">
        <v>0.5</v>
      </c>
      <c r="AE44">
        <v>5.0000000000000001E-3</v>
      </c>
      <c r="AF44">
        <v>12</v>
      </c>
      <c r="AG44">
        <v>210</v>
      </c>
      <c r="AH44">
        <v>8</v>
      </c>
      <c r="AI44">
        <v>1</v>
      </c>
      <c r="AJ44">
        <v>3</v>
      </c>
      <c r="AK44">
        <v>23</v>
      </c>
      <c r="AL44">
        <v>0.11</v>
      </c>
      <c r="AM44">
        <v>5</v>
      </c>
      <c r="AN44">
        <v>5</v>
      </c>
      <c r="AO44">
        <v>31</v>
      </c>
      <c r="AP44">
        <v>5</v>
      </c>
      <c r="AQ44">
        <v>44</v>
      </c>
    </row>
    <row r="45" spans="1:43" hidden="1" x14ac:dyDescent="0.25">
      <c r="A45" t="s">
        <v>173</v>
      </c>
      <c r="B45" t="s">
        <v>171</v>
      </c>
      <c r="C45" s="1" t="str">
        <f t="shared" si="0"/>
        <v>11:0001</v>
      </c>
      <c r="D45" s="1" t="str">
        <f t="shared" si="1"/>
        <v>11:0001</v>
      </c>
      <c r="E45" t="s">
        <v>174</v>
      </c>
      <c r="F45" t="s">
        <v>175</v>
      </c>
      <c r="H45">
        <v>59.951267399999999</v>
      </c>
      <c r="I45">
        <v>-110.5839737</v>
      </c>
      <c r="J45" s="1" t="str">
        <f t="shared" si="2"/>
        <v>Till</v>
      </c>
      <c r="K45" s="1" t="str">
        <f t="shared" si="3"/>
        <v>&lt;2 micron</v>
      </c>
      <c r="L45">
        <v>0.1</v>
      </c>
      <c r="M45">
        <v>1.75</v>
      </c>
      <c r="N45">
        <v>6</v>
      </c>
      <c r="O45">
        <v>100</v>
      </c>
      <c r="P45">
        <v>0.25</v>
      </c>
      <c r="Q45">
        <v>2</v>
      </c>
      <c r="R45">
        <v>0.27</v>
      </c>
      <c r="S45">
        <v>0.25</v>
      </c>
      <c r="T45">
        <v>6</v>
      </c>
      <c r="U45">
        <v>18</v>
      </c>
      <c r="V45">
        <v>3</v>
      </c>
      <c r="W45">
        <v>1.82</v>
      </c>
      <c r="X45">
        <v>5</v>
      </c>
      <c r="Y45">
        <v>0.5</v>
      </c>
      <c r="Z45">
        <v>0.06</v>
      </c>
      <c r="AA45">
        <v>20</v>
      </c>
      <c r="AB45">
        <v>0.35</v>
      </c>
      <c r="AC45">
        <v>130</v>
      </c>
      <c r="AD45">
        <v>0.5</v>
      </c>
      <c r="AE45">
        <v>0.01</v>
      </c>
      <c r="AF45">
        <v>12</v>
      </c>
      <c r="AG45">
        <v>570</v>
      </c>
      <c r="AH45">
        <v>6</v>
      </c>
      <c r="AI45">
        <v>1</v>
      </c>
      <c r="AJ45">
        <v>3</v>
      </c>
      <c r="AK45">
        <v>28</v>
      </c>
      <c r="AL45">
        <v>0.09</v>
      </c>
      <c r="AM45">
        <v>5</v>
      </c>
      <c r="AN45">
        <v>5</v>
      </c>
      <c r="AO45">
        <v>31</v>
      </c>
      <c r="AP45">
        <v>5</v>
      </c>
      <c r="AQ45">
        <v>28</v>
      </c>
    </row>
    <row r="46" spans="1:43" hidden="1" x14ac:dyDescent="0.25">
      <c r="A46" t="s">
        <v>176</v>
      </c>
      <c r="B46" t="s">
        <v>174</v>
      </c>
      <c r="C46" s="1" t="str">
        <f t="shared" si="0"/>
        <v>11:0001</v>
      </c>
      <c r="D46" s="1" t="str">
        <f t="shared" si="1"/>
        <v>11:0001</v>
      </c>
      <c r="E46" t="s">
        <v>177</v>
      </c>
      <c r="F46" t="s">
        <v>178</v>
      </c>
      <c r="H46">
        <v>59.935513899999997</v>
      </c>
      <c r="I46">
        <v>-110.57164539999999</v>
      </c>
      <c r="J46" s="1" t="str">
        <f t="shared" si="2"/>
        <v>Till</v>
      </c>
      <c r="K46" s="1" t="str">
        <f t="shared" si="3"/>
        <v>&lt;2 micron</v>
      </c>
      <c r="L46">
        <v>0.1</v>
      </c>
      <c r="M46">
        <v>1.7</v>
      </c>
      <c r="N46">
        <v>6</v>
      </c>
      <c r="O46">
        <v>50</v>
      </c>
      <c r="P46">
        <v>0.25</v>
      </c>
      <c r="Q46">
        <v>2</v>
      </c>
      <c r="R46">
        <v>0.13</v>
      </c>
      <c r="S46">
        <v>0.25</v>
      </c>
      <c r="T46">
        <v>5</v>
      </c>
      <c r="U46">
        <v>16</v>
      </c>
      <c r="V46">
        <v>7</v>
      </c>
      <c r="W46">
        <v>1.72</v>
      </c>
      <c r="X46">
        <v>5</v>
      </c>
      <c r="Y46">
        <v>0.5</v>
      </c>
      <c r="Z46">
        <v>0.04</v>
      </c>
      <c r="AA46">
        <v>20</v>
      </c>
      <c r="AB46">
        <v>0.33</v>
      </c>
      <c r="AC46">
        <v>110</v>
      </c>
      <c r="AD46">
        <v>0.5</v>
      </c>
      <c r="AE46">
        <v>5.0000000000000001E-3</v>
      </c>
      <c r="AF46">
        <v>10</v>
      </c>
      <c r="AG46">
        <v>620</v>
      </c>
      <c r="AH46">
        <v>8</v>
      </c>
      <c r="AI46">
        <v>1</v>
      </c>
      <c r="AJ46">
        <v>2</v>
      </c>
      <c r="AK46">
        <v>17</v>
      </c>
      <c r="AL46">
        <v>0.08</v>
      </c>
      <c r="AM46">
        <v>5</v>
      </c>
      <c r="AN46">
        <v>5</v>
      </c>
      <c r="AO46">
        <v>29</v>
      </c>
      <c r="AP46">
        <v>5</v>
      </c>
      <c r="AQ46">
        <v>34</v>
      </c>
    </row>
    <row r="47" spans="1:43" hidden="1" x14ac:dyDescent="0.25">
      <c r="A47" t="s">
        <v>179</v>
      </c>
      <c r="B47" t="s">
        <v>177</v>
      </c>
      <c r="C47" s="1" t="str">
        <f t="shared" si="0"/>
        <v>11:0001</v>
      </c>
      <c r="D47" s="1" t="str">
        <f t="shared" si="1"/>
        <v>11:0001</v>
      </c>
      <c r="E47" t="s">
        <v>180</v>
      </c>
      <c r="F47" t="s">
        <v>181</v>
      </c>
      <c r="H47">
        <v>59.923672500000002</v>
      </c>
      <c r="I47">
        <v>-110.54818659999999</v>
      </c>
      <c r="J47" s="1" t="str">
        <f t="shared" si="2"/>
        <v>Till</v>
      </c>
      <c r="K47" s="1" t="str">
        <f t="shared" si="3"/>
        <v>&lt;2 micron</v>
      </c>
      <c r="L47">
        <v>0.1</v>
      </c>
      <c r="M47">
        <v>1.37</v>
      </c>
      <c r="N47">
        <v>12</v>
      </c>
      <c r="O47">
        <v>20</v>
      </c>
      <c r="P47">
        <v>0.25</v>
      </c>
      <c r="Q47">
        <v>1</v>
      </c>
      <c r="R47">
        <v>0.26</v>
      </c>
      <c r="S47">
        <v>0.25</v>
      </c>
      <c r="T47">
        <v>7</v>
      </c>
      <c r="U47">
        <v>17</v>
      </c>
      <c r="V47">
        <v>8</v>
      </c>
      <c r="W47">
        <v>1.81</v>
      </c>
      <c r="X47">
        <v>5</v>
      </c>
      <c r="Y47">
        <v>0.5</v>
      </c>
      <c r="Z47">
        <v>0.06</v>
      </c>
      <c r="AA47">
        <v>40</v>
      </c>
      <c r="AB47">
        <v>0.32</v>
      </c>
      <c r="AC47">
        <v>125</v>
      </c>
      <c r="AD47">
        <v>0.5</v>
      </c>
      <c r="AE47">
        <v>0.01</v>
      </c>
      <c r="AF47">
        <v>10</v>
      </c>
      <c r="AG47">
        <v>680</v>
      </c>
      <c r="AH47">
        <v>10</v>
      </c>
      <c r="AI47">
        <v>1</v>
      </c>
      <c r="AJ47">
        <v>2</v>
      </c>
      <c r="AK47">
        <v>18</v>
      </c>
      <c r="AL47">
        <v>7.0000000000000007E-2</v>
      </c>
      <c r="AM47">
        <v>5</v>
      </c>
      <c r="AN47">
        <v>5</v>
      </c>
      <c r="AO47">
        <v>32</v>
      </c>
      <c r="AP47">
        <v>5</v>
      </c>
      <c r="AQ47">
        <v>24</v>
      </c>
    </row>
    <row r="48" spans="1:43" hidden="1" x14ac:dyDescent="0.25">
      <c r="A48" t="s">
        <v>182</v>
      </c>
      <c r="B48" t="s">
        <v>180</v>
      </c>
      <c r="C48" s="1" t="str">
        <f t="shared" si="0"/>
        <v>11:0001</v>
      </c>
      <c r="D48" s="1" t="str">
        <f t="shared" si="1"/>
        <v>11:0001</v>
      </c>
      <c r="E48" t="s">
        <v>183</v>
      </c>
      <c r="F48" t="s">
        <v>184</v>
      </c>
      <c r="H48">
        <v>59.906923499999998</v>
      </c>
      <c r="I48">
        <v>-110.5346478</v>
      </c>
      <c r="J48" s="1" t="str">
        <f t="shared" si="2"/>
        <v>Till</v>
      </c>
      <c r="K48" s="1" t="str">
        <f t="shared" si="3"/>
        <v>&lt;2 micron</v>
      </c>
      <c r="L48">
        <v>0.1</v>
      </c>
      <c r="M48">
        <v>1.22</v>
      </c>
      <c r="N48">
        <v>1</v>
      </c>
      <c r="O48">
        <v>30</v>
      </c>
      <c r="P48">
        <v>0.25</v>
      </c>
      <c r="Q48">
        <v>1</v>
      </c>
      <c r="R48">
        <v>0.14000000000000001</v>
      </c>
      <c r="S48">
        <v>0.25</v>
      </c>
      <c r="T48">
        <v>4</v>
      </c>
      <c r="U48">
        <v>13</v>
      </c>
      <c r="V48">
        <v>4</v>
      </c>
      <c r="W48">
        <v>1.31</v>
      </c>
      <c r="X48">
        <v>5</v>
      </c>
      <c r="Y48">
        <v>0.5</v>
      </c>
      <c r="Z48">
        <v>0.02</v>
      </c>
      <c r="AA48">
        <v>20</v>
      </c>
      <c r="AB48">
        <v>0.27</v>
      </c>
      <c r="AC48">
        <v>100</v>
      </c>
      <c r="AD48">
        <v>0.5</v>
      </c>
      <c r="AE48">
        <v>5.0000000000000001E-3</v>
      </c>
      <c r="AF48">
        <v>6</v>
      </c>
      <c r="AG48">
        <v>240</v>
      </c>
      <c r="AH48">
        <v>6</v>
      </c>
      <c r="AI48">
        <v>1</v>
      </c>
      <c r="AJ48">
        <v>2</v>
      </c>
      <c r="AK48">
        <v>15</v>
      </c>
      <c r="AL48">
        <v>7.0000000000000007E-2</v>
      </c>
      <c r="AM48">
        <v>5</v>
      </c>
      <c r="AN48">
        <v>5</v>
      </c>
      <c r="AO48">
        <v>23</v>
      </c>
      <c r="AP48">
        <v>5</v>
      </c>
      <c r="AQ48">
        <v>38</v>
      </c>
    </row>
    <row r="49" spans="1:43" hidden="1" x14ac:dyDescent="0.25">
      <c r="A49" t="s">
        <v>185</v>
      </c>
      <c r="B49" t="s">
        <v>183</v>
      </c>
      <c r="C49" s="1" t="str">
        <f t="shared" si="0"/>
        <v>11:0001</v>
      </c>
      <c r="D49" s="1" t="str">
        <f t="shared" si="1"/>
        <v>11:0001</v>
      </c>
      <c r="E49" t="s">
        <v>186</v>
      </c>
      <c r="F49" t="s">
        <v>187</v>
      </c>
      <c r="H49">
        <v>59.882764199999997</v>
      </c>
      <c r="I49">
        <v>-110.5087233</v>
      </c>
      <c r="J49" s="1" t="str">
        <f t="shared" si="2"/>
        <v>Till</v>
      </c>
      <c r="K49" s="1" t="str">
        <f t="shared" si="3"/>
        <v>&lt;2 micron</v>
      </c>
      <c r="L49">
        <v>0.1</v>
      </c>
      <c r="M49">
        <v>0.95</v>
      </c>
      <c r="N49">
        <v>2</v>
      </c>
      <c r="O49">
        <v>30</v>
      </c>
      <c r="P49">
        <v>0.25</v>
      </c>
      <c r="Q49">
        <v>1</v>
      </c>
      <c r="R49">
        <v>0.17</v>
      </c>
      <c r="S49">
        <v>0.25</v>
      </c>
      <c r="T49">
        <v>3</v>
      </c>
      <c r="U49">
        <v>13</v>
      </c>
      <c r="V49">
        <v>2</v>
      </c>
      <c r="W49">
        <v>0.99</v>
      </c>
      <c r="X49">
        <v>5</v>
      </c>
      <c r="Y49">
        <v>0.5</v>
      </c>
      <c r="Z49">
        <v>0.02</v>
      </c>
      <c r="AA49">
        <v>10</v>
      </c>
      <c r="AB49">
        <v>0.17</v>
      </c>
      <c r="AC49">
        <v>100</v>
      </c>
      <c r="AD49">
        <v>0.5</v>
      </c>
      <c r="AE49">
        <v>5.0000000000000001E-3</v>
      </c>
      <c r="AF49">
        <v>4</v>
      </c>
      <c r="AG49">
        <v>430</v>
      </c>
      <c r="AH49">
        <v>4</v>
      </c>
      <c r="AI49">
        <v>1</v>
      </c>
      <c r="AJ49">
        <v>1</v>
      </c>
      <c r="AK49">
        <v>15</v>
      </c>
      <c r="AL49">
        <v>0.04</v>
      </c>
      <c r="AM49">
        <v>5</v>
      </c>
      <c r="AN49">
        <v>5</v>
      </c>
      <c r="AO49">
        <v>17</v>
      </c>
      <c r="AP49">
        <v>5</v>
      </c>
      <c r="AQ49">
        <v>16</v>
      </c>
    </row>
    <row r="50" spans="1:43" hidden="1" x14ac:dyDescent="0.25">
      <c r="A50" t="s">
        <v>188</v>
      </c>
      <c r="B50" t="s">
        <v>186</v>
      </c>
      <c r="C50" s="1" t="str">
        <f t="shared" si="0"/>
        <v>11:0001</v>
      </c>
      <c r="D50" s="1" t="str">
        <f t="shared" si="1"/>
        <v>11:0001</v>
      </c>
      <c r="E50" t="s">
        <v>189</v>
      </c>
      <c r="F50" t="s">
        <v>190</v>
      </c>
      <c r="H50">
        <v>59.884649799999998</v>
      </c>
      <c r="I50">
        <v>-110.5086955</v>
      </c>
      <c r="J50" s="1" t="str">
        <f t="shared" si="2"/>
        <v>Till</v>
      </c>
      <c r="K50" s="1" t="str">
        <f t="shared" si="3"/>
        <v>&lt;2 micron</v>
      </c>
      <c r="L50">
        <v>0.1</v>
      </c>
      <c r="M50">
        <v>1.63</v>
      </c>
      <c r="N50">
        <v>4</v>
      </c>
      <c r="O50">
        <v>40</v>
      </c>
      <c r="P50">
        <v>0.25</v>
      </c>
      <c r="Q50">
        <v>1</v>
      </c>
      <c r="R50">
        <v>0.12</v>
      </c>
      <c r="S50">
        <v>0.25</v>
      </c>
      <c r="T50">
        <v>3</v>
      </c>
      <c r="U50">
        <v>12</v>
      </c>
      <c r="V50">
        <v>14</v>
      </c>
      <c r="W50">
        <v>1.1399999999999999</v>
      </c>
      <c r="X50">
        <v>5</v>
      </c>
      <c r="Y50">
        <v>0.5</v>
      </c>
      <c r="Z50">
        <v>0.03</v>
      </c>
      <c r="AA50">
        <v>20</v>
      </c>
      <c r="AB50">
        <v>0.2</v>
      </c>
      <c r="AC50">
        <v>80</v>
      </c>
      <c r="AD50">
        <v>0.5</v>
      </c>
      <c r="AE50">
        <v>5.0000000000000001E-3</v>
      </c>
      <c r="AF50">
        <v>5</v>
      </c>
      <c r="AG50">
        <v>990</v>
      </c>
      <c r="AH50">
        <v>4</v>
      </c>
      <c r="AI50">
        <v>1</v>
      </c>
      <c r="AJ50">
        <v>2</v>
      </c>
      <c r="AK50">
        <v>14</v>
      </c>
      <c r="AL50">
        <v>0.04</v>
      </c>
      <c r="AM50">
        <v>5</v>
      </c>
      <c r="AN50">
        <v>5</v>
      </c>
      <c r="AO50">
        <v>20</v>
      </c>
      <c r="AP50">
        <v>5</v>
      </c>
      <c r="AQ50">
        <v>40</v>
      </c>
    </row>
    <row r="51" spans="1:43" hidden="1" x14ac:dyDescent="0.25">
      <c r="A51" t="s">
        <v>191</v>
      </c>
      <c r="B51" t="s">
        <v>189</v>
      </c>
      <c r="C51" s="1" t="str">
        <f t="shared" si="0"/>
        <v>11:0001</v>
      </c>
      <c r="D51" s="1" t="str">
        <f t="shared" si="1"/>
        <v>11:0001</v>
      </c>
      <c r="E51" t="s">
        <v>192</v>
      </c>
      <c r="F51" t="s">
        <v>193</v>
      </c>
      <c r="H51">
        <v>59.779316000000001</v>
      </c>
      <c r="I51">
        <v>-110.5862935</v>
      </c>
      <c r="J51" s="1" t="str">
        <f t="shared" si="2"/>
        <v>Till</v>
      </c>
      <c r="K51" s="1" t="str">
        <f t="shared" si="3"/>
        <v>&lt;2 micron</v>
      </c>
      <c r="L51">
        <v>0.1</v>
      </c>
      <c r="M51">
        <v>0.84</v>
      </c>
      <c r="N51">
        <v>4</v>
      </c>
      <c r="O51">
        <v>30</v>
      </c>
      <c r="P51">
        <v>0.25</v>
      </c>
      <c r="Q51">
        <v>1</v>
      </c>
      <c r="R51">
        <v>0.14000000000000001</v>
      </c>
      <c r="S51">
        <v>0.25</v>
      </c>
      <c r="T51">
        <v>3</v>
      </c>
      <c r="U51">
        <v>12</v>
      </c>
      <c r="V51">
        <v>2</v>
      </c>
      <c r="W51">
        <v>1.0900000000000001</v>
      </c>
      <c r="X51">
        <v>5</v>
      </c>
      <c r="Y51">
        <v>0.5</v>
      </c>
      <c r="Z51">
        <v>0.03</v>
      </c>
      <c r="AA51">
        <v>10</v>
      </c>
      <c r="AB51">
        <v>0.17</v>
      </c>
      <c r="AC51">
        <v>65</v>
      </c>
      <c r="AD51">
        <v>0.5</v>
      </c>
      <c r="AE51">
        <v>5.0000000000000001E-3</v>
      </c>
      <c r="AF51">
        <v>6</v>
      </c>
      <c r="AG51">
        <v>180</v>
      </c>
      <c r="AH51">
        <v>4</v>
      </c>
      <c r="AI51">
        <v>1</v>
      </c>
      <c r="AJ51">
        <v>1</v>
      </c>
      <c r="AK51">
        <v>15</v>
      </c>
      <c r="AL51">
        <v>0.06</v>
      </c>
      <c r="AM51">
        <v>5</v>
      </c>
      <c r="AN51">
        <v>5</v>
      </c>
      <c r="AO51">
        <v>20</v>
      </c>
      <c r="AP51">
        <v>5</v>
      </c>
      <c r="AQ51">
        <v>8</v>
      </c>
    </row>
    <row r="52" spans="1:43" hidden="1" x14ac:dyDescent="0.25">
      <c r="A52" t="s">
        <v>194</v>
      </c>
      <c r="B52" t="s">
        <v>192</v>
      </c>
      <c r="C52" s="1" t="str">
        <f t="shared" si="0"/>
        <v>11:0001</v>
      </c>
      <c r="D52" s="1" t="str">
        <f t="shared" si="1"/>
        <v>11:0001</v>
      </c>
      <c r="E52" t="s">
        <v>195</v>
      </c>
      <c r="F52" t="s">
        <v>196</v>
      </c>
      <c r="H52">
        <v>59.780223999999997</v>
      </c>
      <c r="I52">
        <v>-110.58948820000001</v>
      </c>
      <c r="J52" s="1" t="str">
        <f t="shared" si="2"/>
        <v>Till</v>
      </c>
      <c r="K52" s="1" t="str">
        <f t="shared" si="3"/>
        <v>&lt;2 micron</v>
      </c>
      <c r="L52">
        <v>0.1</v>
      </c>
      <c r="M52">
        <v>1.59</v>
      </c>
      <c r="N52">
        <v>4</v>
      </c>
      <c r="O52">
        <v>40</v>
      </c>
      <c r="P52">
        <v>0.25</v>
      </c>
      <c r="Q52">
        <v>2</v>
      </c>
      <c r="R52">
        <v>0.24</v>
      </c>
      <c r="S52">
        <v>0.25</v>
      </c>
      <c r="T52">
        <v>6</v>
      </c>
      <c r="U52">
        <v>22</v>
      </c>
      <c r="V52">
        <v>7</v>
      </c>
      <c r="W52">
        <v>1.75</v>
      </c>
      <c r="X52">
        <v>10</v>
      </c>
      <c r="Y52">
        <v>0.5</v>
      </c>
      <c r="Z52">
        <v>7.0000000000000007E-2</v>
      </c>
      <c r="AA52">
        <v>40</v>
      </c>
      <c r="AB52">
        <v>0.36</v>
      </c>
      <c r="AC52">
        <v>130</v>
      </c>
      <c r="AD52">
        <v>0.5</v>
      </c>
      <c r="AE52">
        <v>0.01</v>
      </c>
      <c r="AF52">
        <v>12</v>
      </c>
      <c r="AG52">
        <v>1070</v>
      </c>
      <c r="AH52">
        <v>8</v>
      </c>
      <c r="AI52">
        <v>1</v>
      </c>
      <c r="AJ52">
        <v>3</v>
      </c>
      <c r="AK52">
        <v>18</v>
      </c>
      <c r="AL52">
        <v>0.08</v>
      </c>
      <c r="AM52">
        <v>5</v>
      </c>
      <c r="AN52">
        <v>5</v>
      </c>
      <c r="AO52">
        <v>32</v>
      </c>
      <c r="AP52">
        <v>5</v>
      </c>
      <c r="AQ52">
        <v>26</v>
      </c>
    </row>
    <row r="53" spans="1:43" hidden="1" x14ac:dyDescent="0.25">
      <c r="A53" t="s">
        <v>197</v>
      </c>
      <c r="B53" t="s">
        <v>195</v>
      </c>
      <c r="C53" s="1" t="str">
        <f t="shared" si="0"/>
        <v>11:0001</v>
      </c>
      <c r="D53" s="1" t="str">
        <f t="shared" si="1"/>
        <v>11:0001</v>
      </c>
      <c r="E53" t="s">
        <v>198</v>
      </c>
      <c r="F53" t="s">
        <v>199</v>
      </c>
      <c r="H53">
        <v>59.762723700000002</v>
      </c>
      <c r="I53">
        <v>-110.59272919999999</v>
      </c>
      <c r="J53" s="1" t="str">
        <f t="shared" si="2"/>
        <v>Till</v>
      </c>
      <c r="K53" s="1" t="str">
        <f t="shared" si="3"/>
        <v>&lt;2 micron</v>
      </c>
      <c r="L53">
        <v>0.1</v>
      </c>
      <c r="M53">
        <v>0.47</v>
      </c>
      <c r="N53">
        <v>2</v>
      </c>
      <c r="O53">
        <v>10</v>
      </c>
      <c r="P53">
        <v>0.25</v>
      </c>
      <c r="Q53">
        <v>1</v>
      </c>
      <c r="R53">
        <v>0.12</v>
      </c>
      <c r="S53">
        <v>0.25</v>
      </c>
      <c r="T53">
        <v>1</v>
      </c>
      <c r="U53">
        <v>6</v>
      </c>
      <c r="V53">
        <v>1</v>
      </c>
      <c r="W53">
        <v>0.62</v>
      </c>
      <c r="X53">
        <v>5</v>
      </c>
      <c r="Y53">
        <v>0.5</v>
      </c>
      <c r="Z53">
        <v>0.01</v>
      </c>
      <c r="AA53">
        <v>10</v>
      </c>
      <c r="AB53">
        <v>0.09</v>
      </c>
      <c r="AC53">
        <v>45</v>
      </c>
      <c r="AD53">
        <v>0.5</v>
      </c>
      <c r="AE53">
        <v>5.0000000000000001E-3</v>
      </c>
      <c r="AF53">
        <v>2</v>
      </c>
      <c r="AG53">
        <v>90</v>
      </c>
      <c r="AH53">
        <v>2</v>
      </c>
      <c r="AI53">
        <v>1</v>
      </c>
      <c r="AJ53">
        <v>1</v>
      </c>
      <c r="AK53">
        <v>12</v>
      </c>
      <c r="AL53">
        <v>0.04</v>
      </c>
      <c r="AM53">
        <v>5</v>
      </c>
      <c r="AN53">
        <v>5</v>
      </c>
      <c r="AO53">
        <v>12</v>
      </c>
      <c r="AP53">
        <v>5</v>
      </c>
      <c r="AQ53">
        <v>6</v>
      </c>
    </row>
    <row r="54" spans="1:43" hidden="1" x14ac:dyDescent="0.25">
      <c r="A54" t="s">
        <v>200</v>
      </c>
      <c r="B54" t="s">
        <v>198</v>
      </c>
      <c r="C54" s="1" t="str">
        <f t="shared" si="0"/>
        <v>11:0001</v>
      </c>
      <c r="D54" s="1" t="str">
        <f t="shared" si="1"/>
        <v>11:0001</v>
      </c>
      <c r="E54" t="s">
        <v>201</v>
      </c>
      <c r="F54" t="s">
        <v>202</v>
      </c>
      <c r="H54">
        <v>59.7534396</v>
      </c>
      <c r="I54">
        <v>-110.6108164</v>
      </c>
      <c r="J54" s="1" t="str">
        <f t="shared" si="2"/>
        <v>Till</v>
      </c>
      <c r="K54" s="1" t="str">
        <f t="shared" si="3"/>
        <v>&lt;2 micron</v>
      </c>
      <c r="L54">
        <v>0.1</v>
      </c>
      <c r="M54">
        <v>1.1599999999999999</v>
      </c>
      <c r="N54">
        <v>4</v>
      </c>
      <c r="O54">
        <v>20</v>
      </c>
      <c r="P54">
        <v>0.25</v>
      </c>
      <c r="Q54">
        <v>1</v>
      </c>
      <c r="R54">
        <v>0.09</v>
      </c>
      <c r="S54">
        <v>0.25</v>
      </c>
      <c r="T54">
        <v>2</v>
      </c>
      <c r="U54">
        <v>11</v>
      </c>
      <c r="V54">
        <v>2</v>
      </c>
      <c r="W54">
        <v>0.96</v>
      </c>
      <c r="X54">
        <v>5</v>
      </c>
      <c r="Y54">
        <v>0.5</v>
      </c>
      <c r="Z54">
        <v>0.02</v>
      </c>
      <c r="AA54">
        <v>10</v>
      </c>
      <c r="AB54">
        <v>0.13</v>
      </c>
      <c r="AC54">
        <v>55</v>
      </c>
      <c r="AD54">
        <v>1</v>
      </c>
      <c r="AE54">
        <v>5.0000000000000001E-3</v>
      </c>
      <c r="AF54">
        <v>3</v>
      </c>
      <c r="AG54">
        <v>610</v>
      </c>
      <c r="AH54">
        <v>6</v>
      </c>
      <c r="AI54">
        <v>1</v>
      </c>
      <c r="AJ54">
        <v>1</v>
      </c>
      <c r="AK54">
        <v>11</v>
      </c>
      <c r="AL54">
        <v>0.03</v>
      </c>
      <c r="AM54">
        <v>5</v>
      </c>
      <c r="AN54">
        <v>5</v>
      </c>
      <c r="AO54">
        <v>15</v>
      </c>
      <c r="AP54">
        <v>5</v>
      </c>
      <c r="AQ54">
        <v>24</v>
      </c>
    </row>
    <row r="55" spans="1:43" hidden="1" x14ac:dyDescent="0.25">
      <c r="A55" t="s">
        <v>203</v>
      </c>
      <c r="B55" t="s">
        <v>201</v>
      </c>
      <c r="C55" s="1" t="str">
        <f t="shared" si="0"/>
        <v>11:0001</v>
      </c>
      <c r="D55" s="1" t="str">
        <f t="shared" si="1"/>
        <v>11:0001</v>
      </c>
      <c r="E55" t="s">
        <v>204</v>
      </c>
      <c r="F55" t="s">
        <v>205</v>
      </c>
      <c r="H55">
        <v>59.742060600000002</v>
      </c>
      <c r="I55">
        <v>-110.58960039999999</v>
      </c>
      <c r="J55" s="1" t="str">
        <f t="shared" si="2"/>
        <v>Till</v>
      </c>
      <c r="K55" s="1" t="str">
        <f t="shared" si="3"/>
        <v>&lt;2 micron</v>
      </c>
      <c r="L55">
        <v>0.1</v>
      </c>
      <c r="M55">
        <v>1.67</v>
      </c>
      <c r="N55">
        <v>6</v>
      </c>
      <c r="O55">
        <v>40</v>
      </c>
      <c r="P55">
        <v>0.25</v>
      </c>
      <c r="Q55">
        <v>1</v>
      </c>
      <c r="R55">
        <v>0.18</v>
      </c>
      <c r="S55">
        <v>0.25</v>
      </c>
      <c r="T55">
        <v>4</v>
      </c>
      <c r="U55">
        <v>15</v>
      </c>
      <c r="V55">
        <v>2</v>
      </c>
      <c r="W55">
        <v>1.49</v>
      </c>
      <c r="X55">
        <v>5</v>
      </c>
      <c r="Y55">
        <v>0.5</v>
      </c>
      <c r="Z55">
        <v>0.05</v>
      </c>
      <c r="AA55">
        <v>20</v>
      </c>
      <c r="AB55">
        <v>0.2</v>
      </c>
      <c r="AC55">
        <v>75</v>
      </c>
      <c r="AD55">
        <v>0.5</v>
      </c>
      <c r="AE55">
        <v>5.0000000000000001E-3</v>
      </c>
      <c r="AF55">
        <v>7</v>
      </c>
      <c r="AG55">
        <v>1120</v>
      </c>
      <c r="AH55">
        <v>8</v>
      </c>
      <c r="AI55">
        <v>1</v>
      </c>
      <c r="AJ55">
        <v>2</v>
      </c>
      <c r="AK55">
        <v>23</v>
      </c>
      <c r="AL55">
        <v>0.06</v>
      </c>
      <c r="AM55">
        <v>5</v>
      </c>
      <c r="AN55">
        <v>5</v>
      </c>
      <c r="AO55">
        <v>25</v>
      </c>
      <c r="AP55">
        <v>5</v>
      </c>
      <c r="AQ55">
        <v>20</v>
      </c>
    </row>
    <row r="56" spans="1:43" hidden="1" x14ac:dyDescent="0.25">
      <c r="A56" t="s">
        <v>206</v>
      </c>
      <c r="B56" t="s">
        <v>204</v>
      </c>
      <c r="C56" s="1" t="str">
        <f t="shared" si="0"/>
        <v>11:0001</v>
      </c>
      <c r="D56" s="1" t="str">
        <f t="shared" si="1"/>
        <v>11:0001</v>
      </c>
      <c r="E56" t="s">
        <v>207</v>
      </c>
      <c r="F56" t="s">
        <v>208</v>
      </c>
      <c r="H56">
        <v>59.713532499999999</v>
      </c>
      <c r="I56">
        <v>-110.5984818</v>
      </c>
      <c r="J56" s="1" t="str">
        <f t="shared" si="2"/>
        <v>Till</v>
      </c>
      <c r="K56" s="1" t="str">
        <f t="shared" si="3"/>
        <v>&lt;2 micron</v>
      </c>
      <c r="L56">
        <v>0.1</v>
      </c>
      <c r="M56">
        <v>1.42</v>
      </c>
      <c r="N56">
        <v>1</v>
      </c>
      <c r="O56">
        <v>50</v>
      </c>
      <c r="P56">
        <v>0.25</v>
      </c>
      <c r="Q56">
        <v>2</v>
      </c>
      <c r="R56">
        <v>0.28999999999999998</v>
      </c>
      <c r="S56">
        <v>0.25</v>
      </c>
      <c r="T56">
        <v>4</v>
      </c>
      <c r="U56">
        <v>15</v>
      </c>
      <c r="V56">
        <v>3</v>
      </c>
      <c r="W56">
        <v>1.43</v>
      </c>
      <c r="X56">
        <v>5</v>
      </c>
      <c r="Y56">
        <v>0.5</v>
      </c>
      <c r="Z56">
        <v>0.06</v>
      </c>
      <c r="AA56">
        <v>20</v>
      </c>
      <c r="AB56">
        <v>0.35</v>
      </c>
      <c r="AC56">
        <v>150</v>
      </c>
      <c r="AD56">
        <v>0.5</v>
      </c>
      <c r="AE56">
        <v>0.01</v>
      </c>
      <c r="AF56">
        <v>8</v>
      </c>
      <c r="AG56">
        <v>330</v>
      </c>
      <c r="AH56">
        <v>8</v>
      </c>
      <c r="AI56">
        <v>1</v>
      </c>
      <c r="AJ56">
        <v>3</v>
      </c>
      <c r="AK56">
        <v>31</v>
      </c>
      <c r="AL56">
        <v>0.09</v>
      </c>
      <c r="AM56">
        <v>5</v>
      </c>
      <c r="AN56">
        <v>5</v>
      </c>
      <c r="AO56">
        <v>28</v>
      </c>
      <c r="AP56">
        <v>5</v>
      </c>
      <c r="AQ56">
        <v>26</v>
      </c>
    </row>
    <row r="57" spans="1:43" hidden="1" x14ac:dyDescent="0.25">
      <c r="A57" t="s">
        <v>209</v>
      </c>
      <c r="B57" t="s">
        <v>207</v>
      </c>
      <c r="C57" s="1" t="str">
        <f t="shared" si="0"/>
        <v>11:0001</v>
      </c>
      <c r="D57" s="1" t="str">
        <f t="shared" si="1"/>
        <v>11:0001</v>
      </c>
      <c r="E57" t="s">
        <v>210</v>
      </c>
      <c r="F57" t="s">
        <v>211</v>
      </c>
      <c r="H57">
        <v>59.696523800000001</v>
      </c>
      <c r="I57">
        <v>-110.5866044</v>
      </c>
      <c r="J57" s="1" t="str">
        <f t="shared" si="2"/>
        <v>Till</v>
      </c>
      <c r="K57" s="1" t="str">
        <f t="shared" si="3"/>
        <v>&lt;2 micron</v>
      </c>
      <c r="L57">
        <v>0.1</v>
      </c>
      <c r="M57">
        <v>0.65</v>
      </c>
      <c r="N57">
        <v>4</v>
      </c>
      <c r="O57">
        <v>10</v>
      </c>
      <c r="P57">
        <v>0.25</v>
      </c>
      <c r="Q57">
        <v>1</v>
      </c>
      <c r="R57">
        <v>0.15</v>
      </c>
      <c r="S57">
        <v>0.25</v>
      </c>
      <c r="T57">
        <v>2</v>
      </c>
      <c r="U57">
        <v>9</v>
      </c>
      <c r="V57">
        <v>0.5</v>
      </c>
      <c r="W57">
        <v>0.8</v>
      </c>
      <c r="X57">
        <v>5</v>
      </c>
      <c r="Y57">
        <v>0.5</v>
      </c>
      <c r="Z57">
        <v>0.02</v>
      </c>
      <c r="AA57">
        <v>10</v>
      </c>
      <c r="AB57">
        <v>0.14000000000000001</v>
      </c>
      <c r="AC57">
        <v>65</v>
      </c>
      <c r="AD57">
        <v>0.5</v>
      </c>
      <c r="AE57">
        <v>5.0000000000000001E-3</v>
      </c>
      <c r="AF57">
        <v>4</v>
      </c>
      <c r="AG57">
        <v>190</v>
      </c>
      <c r="AH57">
        <v>2</v>
      </c>
      <c r="AI57">
        <v>1</v>
      </c>
      <c r="AJ57">
        <v>1</v>
      </c>
      <c r="AK57">
        <v>16</v>
      </c>
      <c r="AL57">
        <v>0.04</v>
      </c>
      <c r="AM57">
        <v>5</v>
      </c>
      <c r="AN57">
        <v>5</v>
      </c>
      <c r="AO57">
        <v>15</v>
      </c>
      <c r="AP57">
        <v>5</v>
      </c>
      <c r="AQ57">
        <v>6</v>
      </c>
    </row>
    <row r="58" spans="1:43" hidden="1" x14ac:dyDescent="0.25">
      <c r="A58" t="s">
        <v>212</v>
      </c>
      <c r="B58" t="s">
        <v>210</v>
      </c>
      <c r="C58" s="1" t="str">
        <f t="shared" si="0"/>
        <v>11:0001</v>
      </c>
      <c r="D58" s="1" t="str">
        <f t="shared" si="1"/>
        <v>11:0001</v>
      </c>
      <c r="E58" t="s">
        <v>213</v>
      </c>
      <c r="F58" t="s">
        <v>214</v>
      </c>
      <c r="H58">
        <v>59.668018699999998</v>
      </c>
      <c r="I58">
        <v>-110.57435220000001</v>
      </c>
      <c r="J58" s="1" t="str">
        <f t="shared" si="2"/>
        <v>Till</v>
      </c>
      <c r="K58" s="1" t="str">
        <f t="shared" si="3"/>
        <v>&lt;2 micron</v>
      </c>
      <c r="L58">
        <v>0.1</v>
      </c>
      <c r="M58">
        <v>0.62</v>
      </c>
      <c r="N58">
        <v>1</v>
      </c>
      <c r="O58">
        <v>10</v>
      </c>
      <c r="P58">
        <v>0.25</v>
      </c>
      <c r="Q58">
        <v>1</v>
      </c>
      <c r="R58">
        <v>0.2</v>
      </c>
      <c r="S58">
        <v>0.25</v>
      </c>
      <c r="T58">
        <v>2</v>
      </c>
      <c r="U58">
        <v>10</v>
      </c>
      <c r="V58">
        <v>0.5</v>
      </c>
      <c r="W58">
        <v>0.81</v>
      </c>
      <c r="X58">
        <v>5</v>
      </c>
      <c r="Y58">
        <v>0.5</v>
      </c>
      <c r="Z58">
        <v>0.03</v>
      </c>
      <c r="AA58">
        <v>20</v>
      </c>
      <c r="AB58">
        <v>0.16</v>
      </c>
      <c r="AC58">
        <v>85</v>
      </c>
      <c r="AD58">
        <v>0.5</v>
      </c>
      <c r="AE58">
        <v>5.0000000000000001E-3</v>
      </c>
      <c r="AF58">
        <v>3</v>
      </c>
      <c r="AG58">
        <v>230</v>
      </c>
      <c r="AH58">
        <v>2</v>
      </c>
      <c r="AI58">
        <v>1</v>
      </c>
      <c r="AJ58">
        <v>2</v>
      </c>
      <c r="AK58">
        <v>20</v>
      </c>
      <c r="AL58">
        <v>0.05</v>
      </c>
      <c r="AM58">
        <v>5</v>
      </c>
      <c r="AN58">
        <v>5</v>
      </c>
      <c r="AO58">
        <v>15</v>
      </c>
      <c r="AP58">
        <v>5</v>
      </c>
      <c r="AQ58">
        <v>8</v>
      </c>
    </row>
    <row r="59" spans="1:43" hidden="1" x14ac:dyDescent="0.25">
      <c r="A59" t="s">
        <v>215</v>
      </c>
      <c r="B59" t="s">
        <v>213</v>
      </c>
      <c r="C59" s="1" t="str">
        <f t="shared" si="0"/>
        <v>11:0001</v>
      </c>
      <c r="D59" s="1" t="str">
        <f t="shared" si="1"/>
        <v>11:0001</v>
      </c>
      <c r="E59" t="s">
        <v>216</v>
      </c>
      <c r="F59" t="s">
        <v>217</v>
      </c>
      <c r="H59">
        <v>59.725317199999999</v>
      </c>
      <c r="I59">
        <v>-110.5766473</v>
      </c>
      <c r="J59" s="1" t="str">
        <f t="shared" si="2"/>
        <v>Till</v>
      </c>
      <c r="K59" s="1" t="str">
        <f t="shared" si="3"/>
        <v>&lt;2 micron</v>
      </c>
      <c r="L59">
        <v>0.1</v>
      </c>
      <c r="M59">
        <v>1.49</v>
      </c>
      <c r="N59">
        <v>8</v>
      </c>
      <c r="O59">
        <v>70</v>
      </c>
      <c r="P59">
        <v>0.25</v>
      </c>
      <c r="Q59">
        <v>2</v>
      </c>
      <c r="R59">
        <v>0.35</v>
      </c>
      <c r="S59">
        <v>0.25</v>
      </c>
      <c r="T59">
        <v>6</v>
      </c>
      <c r="U59">
        <v>21</v>
      </c>
      <c r="V59">
        <v>6</v>
      </c>
      <c r="W59">
        <v>1.78</v>
      </c>
      <c r="X59">
        <v>5</v>
      </c>
      <c r="Y59">
        <v>0.5</v>
      </c>
      <c r="Z59">
        <v>0.1</v>
      </c>
      <c r="AA59">
        <v>30</v>
      </c>
      <c r="AB59">
        <v>0.36</v>
      </c>
      <c r="AC59">
        <v>195</v>
      </c>
      <c r="AD59">
        <v>0.5</v>
      </c>
      <c r="AE59">
        <v>0.01</v>
      </c>
      <c r="AF59">
        <v>9</v>
      </c>
      <c r="AG59">
        <v>1500</v>
      </c>
      <c r="AH59">
        <v>10</v>
      </c>
      <c r="AI59">
        <v>1</v>
      </c>
      <c r="AJ59">
        <v>3</v>
      </c>
      <c r="AK59">
        <v>30</v>
      </c>
      <c r="AL59">
        <v>7.0000000000000007E-2</v>
      </c>
      <c r="AM59">
        <v>5</v>
      </c>
      <c r="AN59">
        <v>5</v>
      </c>
      <c r="AO59">
        <v>31</v>
      </c>
      <c r="AP59">
        <v>5</v>
      </c>
      <c r="AQ59">
        <v>44</v>
      </c>
    </row>
    <row r="60" spans="1:43" hidden="1" x14ac:dyDescent="0.25">
      <c r="A60" t="s">
        <v>218</v>
      </c>
      <c r="B60" t="s">
        <v>216</v>
      </c>
      <c r="C60" s="1" t="str">
        <f t="shared" si="0"/>
        <v>11:0001</v>
      </c>
      <c r="D60" s="1" t="str">
        <f t="shared" si="1"/>
        <v>11:0001</v>
      </c>
      <c r="E60" t="s">
        <v>219</v>
      </c>
      <c r="F60" t="s">
        <v>220</v>
      </c>
      <c r="H60">
        <v>59.746025299999999</v>
      </c>
      <c r="I60">
        <v>-110.56588790000001</v>
      </c>
      <c r="J60" s="1" t="str">
        <f t="shared" si="2"/>
        <v>Till</v>
      </c>
      <c r="K60" s="1" t="str">
        <f t="shared" si="3"/>
        <v>&lt;2 micron</v>
      </c>
      <c r="L60">
        <v>0.1</v>
      </c>
      <c r="M60">
        <v>1.29</v>
      </c>
      <c r="N60">
        <v>6</v>
      </c>
      <c r="O60">
        <v>20</v>
      </c>
      <c r="P60">
        <v>0.25</v>
      </c>
      <c r="Q60">
        <v>1</v>
      </c>
      <c r="R60">
        <v>0.09</v>
      </c>
      <c r="S60">
        <v>0.25</v>
      </c>
      <c r="T60">
        <v>2</v>
      </c>
      <c r="U60">
        <v>12</v>
      </c>
      <c r="V60">
        <v>3</v>
      </c>
      <c r="W60">
        <v>1</v>
      </c>
      <c r="X60">
        <v>5</v>
      </c>
      <c r="Y60">
        <v>0.5</v>
      </c>
      <c r="Z60">
        <v>0.03</v>
      </c>
      <c r="AA60">
        <v>10</v>
      </c>
      <c r="AB60">
        <v>0.16</v>
      </c>
      <c r="AC60">
        <v>65</v>
      </c>
      <c r="AD60">
        <v>0.5</v>
      </c>
      <c r="AE60">
        <v>5.0000000000000001E-3</v>
      </c>
      <c r="AF60">
        <v>2</v>
      </c>
      <c r="AG60">
        <v>740</v>
      </c>
      <c r="AH60">
        <v>4</v>
      </c>
      <c r="AI60">
        <v>1</v>
      </c>
      <c r="AJ60">
        <v>2</v>
      </c>
      <c r="AK60">
        <v>13</v>
      </c>
      <c r="AL60">
        <v>0.04</v>
      </c>
      <c r="AM60">
        <v>5</v>
      </c>
      <c r="AN60">
        <v>5</v>
      </c>
      <c r="AO60">
        <v>17</v>
      </c>
      <c r="AP60">
        <v>5</v>
      </c>
      <c r="AQ60">
        <v>14</v>
      </c>
    </row>
    <row r="61" spans="1:43" hidden="1" x14ac:dyDescent="0.25">
      <c r="A61" t="s">
        <v>221</v>
      </c>
      <c r="B61" t="s">
        <v>219</v>
      </c>
      <c r="C61" s="1" t="str">
        <f t="shared" si="0"/>
        <v>11:0001</v>
      </c>
      <c r="D61" s="1" t="str">
        <f t="shared" si="1"/>
        <v>11:0001</v>
      </c>
      <c r="E61" t="s">
        <v>222</v>
      </c>
      <c r="F61" t="s">
        <v>223</v>
      </c>
      <c r="H61">
        <v>59.778278100000001</v>
      </c>
      <c r="I61">
        <v>-110.570634</v>
      </c>
      <c r="J61" s="1" t="str">
        <f t="shared" si="2"/>
        <v>Till</v>
      </c>
      <c r="K61" s="1" t="str">
        <f t="shared" si="3"/>
        <v>&lt;2 micron</v>
      </c>
      <c r="L61">
        <v>0.1</v>
      </c>
      <c r="M61">
        <v>1.18</v>
      </c>
      <c r="N61">
        <v>4</v>
      </c>
      <c r="O61">
        <v>20</v>
      </c>
      <c r="P61">
        <v>0.25</v>
      </c>
      <c r="Q61">
        <v>1</v>
      </c>
      <c r="R61">
        <v>7.0000000000000007E-2</v>
      </c>
      <c r="S61">
        <v>0.25</v>
      </c>
      <c r="T61">
        <v>2</v>
      </c>
      <c r="U61">
        <v>20</v>
      </c>
      <c r="V61">
        <v>3</v>
      </c>
      <c r="W61">
        <v>1.1000000000000001</v>
      </c>
      <c r="X61">
        <v>5</v>
      </c>
      <c r="Y61">
        <v>0.5</v>
      </c>
      <c r="Z61">
        <v>0.02</v>
      </c>
      <c r="AA61">
        <v>10</v>
      </c>
      <c r="AB61">
        <v>0.14000000000000001</v>
      </c>
      <c r="AC61">
        <v>50</v>
      </c>
      <c r="AD61">
        <v>0.5</v>
      </c>
      <c r="AE61">
        <v>5.0000000000000001E-3</v>
      </c>
      <c r="AF61">
        <v>7</v>
      </c>
      <c r="AG61">
        <v>210</v>
      </c>
      <c r="AH61">
        <v>2</v>
      </c>
      <c r="AI61">
        <v>1</v>
      </c>
      <c r="AJ61">
        <v>1</v>
      </c>
      <c r="AK61">
        <v>10</v>
      </c>
      <c r="AL61">
        <v>0.03</v>
      </c>
      <c r="AM61">
        <v>5</v>
      </c>
      <c r="AN61">
        <v>5</v>
      </c>
      <c r="AO61">
        <v>19</v>
      </c>
      <c r="AP61">
        <v>5</v>
      </c>
      <c r="AQ61">
        <v>14</v>
      </c>
    </row>
    <row r="62" spans="1:43" hidden="1" x14ac:dyDescent="0.25">
      <c r="A62" t="s">
        <v>224</v>
      </c>
      <c r="B62" t="s">
        <v>222</v>
      </c>
      <c r="C62" s="1" t="str">
        <f t="shared" si="0"/>
        <v>11:0001</v>
      </c>
      <c r="D62" s="1" t="str">
        <f t="shared" si="1"/>
        <v>11:0001</v>
      </c>
      <c r="E62" t="s">
        <v>225</v>
      </c>
      <c r="F62" t="s">
        <v>226</v>
      </c>
      <c r="H62">
        <v>59.811981400000001</v>
      </c>
      <c r="I62">
        <v>-110.5525514</v>
      </c>
      <c r="J62" s="1" t="str">
        <f t="shared" si="2"/>
        <v>Till</v>
      </c>
      <c r="K62" s="1" t="str">
        <f t="shared" si="3"/>
        <v>&lt;2 micron</v>
      </c>
      <c r="L62">
        <v>0.1</v>
      </c>
      <c r="M62">
        <v>0.34</v>
      </c>
      <c r="N62">
        <v>2</v>
      </c>
      <c r="O62">
        <v>10</v>
      </c>
      <c r="P62">
        <v>0.25</v>
      </c>
      <c r="Q62">
        <v>1</v>
      </c>
      <c r="R62">
        <v>0.09</v>
      </c>
      <c r="S62">
        <v>0.25</v>
      </c>
      <c r="T62">
        <v>1</v>
      </c>
      <c r="U62">
        <v>9</v>
      </c>
      <c r="V62">
        <v>0.5</v>
      </c>
      <c r="W62">
        <v>0.45</v>
      </c>
      <c r="X62">
        <v>5</v>
      </c>
      <c r="Y62">
        <v>0.5</v>
      </c>
      <c r="Z62">
        <v>0.02</v>
      </c>
      <c r="AA62">
        <v>10</v>
      </c>
      <c r="AB62">
        <v>0.09</v>
      </c>
      <c r="AC62">
        <v>40</v>
      </c>
      <c r="AD62">
        <v>0.5</v>
      </c>
      <c r="AE62">
        <v>5.0000000000000001E-3</v>
      </c>
      <c r="AF62">
        <v>2</v>
      </c>
      <c r="AG62">
        <v>100</v>
      </c>
      <c r="AH62">
        <v>4</v>
      </c>
      <c r="AI62">
        <v>1</v>
      </c>
      <c r="AJ62">
        <v>1</v>
      </c>
      <c r="AK62">
        <v>11</v>
      </c>
      <c r="AL62">
        <v>0.03</v>
      </c>
      <c r="AM62">
        <v>5</v>
      </c>
      <c r="AN62">
        <v>5</v>
      </c>
      <c r="AO62">
        <v>8</v>
      </c>
      <c r="AP62">
        <v>5</v>
      </c>
      <c r="AQ62">
        <v>6</v>
      </c>
    </row>
    <row r="63" spans="1:43" hidden="1" x14ac:dyDescent="0.25">
      <c r="A63" t="s">
        <v>227</v>
      </c>
      <c r="B63" t="s">
        <v>225</v>
      </c>
      <c r="C63" s="1" t="str">
        <f t="shared" si="0"/>
        <v>11:0001</v>
      </c>
      <c r="D63" s="1" t="str">
        <f t="shared" si="1"/>
        <v>11:0001</v>
      </c>
      <c r="E63" t="s">
        <v>225</v>
      </c>
      <c r="F63" t="s">
        <v>228</v>
      </c>
      <c r="H63">
        <v>59.811981400000001</v>
      </c>
      <c r="I63">
        <v>-110.5525514</v>
      </c>
      <c r="J63" s="1" t="str">
        <f t="shared" si="2"/>
        <v>Till</v>
      </c>
      <c r="K63" s="1" t="str">
        <f t="shared" si="3"/>
        <v>&lt;2 micron</v>
      </c>
      <c r="L63">
        <v>0.1</v>
      </c>
      <c r="M63">
        <v>0.98</v>
      </c>
      <c r="N63">
        <v>8</v>
      </c>
      <c r="O63">
        <v>40</v>
      </c>
      <c r="P63">
        <v>0.25</v>
      </c>
      <c r="Q63">
        <v>2</v>
      </c>
      <c r="R63">
        <v>0.16</v>
      </c>
      <c r="S63">
        <v>0.25</v>
      </c>
      <c r="T63">
        <v>2</v>
      </c>
      <c r="U63">
        <v>14</v>
      </c>
      <c r="V63">
        <v>1</v>
      </c>
      <c r="W63">
        <v>1.38</v>
      </c>
      <c r="X63">
        <v>5</v>
      </c>
      <c r="Y63">
        <v>0.5</v>
      </c>
      <c r="Z63">
        <v>0.04</v>
      </c>
      <c r="AA63">
        <v>10</v>
      </c>
      <c r="AB63">
        <v>0.18</v>
      </c>
      <c r="AC63">
        <v>80</v>
      </c>
      <c r="AD63">
        <v>0.5</v>
      </c>
      <c r="AE63">
        <v>5.0000000000000001E-3</v>
      </c>
      <c r="AF63">
        <v>3</v>
      </c>
      <c r="AG63">
        <v>1790</v>
      </c>
      <c r="AH63">
        <v>6</v>
      </c>
      <c r="AI63">
        <v>1</v>
      </c>
      <c r="AJ63">
        <v>1</v>
      </c>
      <c r="AK63">
        <v>17</v>
      </c>
      <c r="AL63">
        <v>0.04</v>
      </c>
      <c r="AM63">
        <v>5</v>
      </c>
      <c r="AN63">
        <v>5</v>
      </c>
      <c r="AO63">
        <v>22</v>
      </c>
      <c r="AP63">
        <v>5</v>
      </c>
      <c r="AQ63">
        <v>14</v>
      </c>
    </row>
    <row r="64" spans="1:43" hidden="1" x14ac:dyDescent="0.25">
      <c r="A64" t="s">
        <v>229</v>
      </c>
      <c r="B64" t="s">
        <v>230</v>
      </c>
      <c r="C64" s="1" t="str">
        <f t="shared" si="0"/>
        <v>11:0001</v>
      </c>
      <c r="D64" s="1" t="str">
        <f t="shared" si="1"/>
        <v>11:0001</v>
      </c>
      <c r="E64" t="s">
        <v>230</v>
      </c>
      <c r="F64" t="s">
        <v>231</v>
      </c>
      <c r="H64">
        <v>59.926241900000001</v>
      </c>
      <c r="I64">
        <v>-110.5926947</v>
      </c>
      <c r="J64" s="1" t="str">
        <f t="shared" si="2"/>
        <v>Till</v>
      </c>
      <c r="K64" s="1" t="str">
        <f t="shared" si="3"/>
        <v>&lt;2 micron</v>
      </c>
      <c r="L64">
        <v>0.1</v>
      </c>
      <c r="M64">
        <v>1.39</v>
      </c>
      <c r="N64">
        <v>6</v>
      </c>
      <c r="O64">
        <v>70</v>
      </c>
      <c r="P64">
        <v>0.25</v>
      </c>
      <c r="Q64">
        <v>1</v>
      </c>
      <c r="R64">
        <v>0.24</v>
      </c>
      <c r="S64">
        <v>0.25</v>
      </c>
      <c r="T64">
        <v>4</v>
      </c>
      <c r="U64">
        <v>15</v>
      </c>
      <c r="V64">
        <v>3</v>
      </c>
      <c r="W64">
        <v>1.41</v>
      </c>
      <c r="X64">
        <v>5</v>
      </c>
      <c r="Y64">
        <v>0.5</v>
      </c>
      <c r="Z64">
        <v>0.04</v>
      </c>
      <c r="AA64">
        <v>20</v>
      </c>
      <c r="AB64">
        <v>0.3</v>
      </c>
      <c r="AC64">
        <v>140</v>
      </c>
      <c r="AD64">
        <v>0.5</v>
      </c>
      <c r="AE64">
        <v>0.01</v>
      </c>
      <c r="AF64">
        <v>8</v>
      </c>
      <c r="AG64">
        <v>1040</v>
      </c>
      <c r="AH64">
        <v>4</v>
      </c>
      <c r="AI64">
        <v>1</v>
      </c>
      <c r="AJ64">
        <v>2</v>
      </c>
      <c r="AK64">
        <v>25</v>
      </c>
      <c r="AL64">
        <v>7.0000000000000007E-2</v>
      </c>
      <c r="AM64">
        <v>5</v>
      </c>
      <c r="AN64">
        <v>5</v>
      </c>
      <c r="AO64">
        <v>25</v>
      </c>
      <c r="AP64">
        <v>5</v>
      </c>
      <c r="AQ64">
        <v>24</v>
      </c>
    </row>
    <row r="65" spans="1:43" hidden="1" x14ac:dyDescent="0.25">
      <c r="A65" t="s">
        <v>232</v>
      </c>
      <c r="B65" t="s">
        <v>233</v>
      </c>
      <c r="C65" s="1" t="str">
        <f t="shared" si="0"/>
        <v>11:0001</v>
      </c>
      <c r="D65" s="1" t="str">
        <f t="shared" si="1"/>
        <v>11:0001</v>
      </c>
      <c r="E65" t="s">
        <v>233</v>
      </c>
      <c r="F65" t="s">
        <v>234</v>
      </c>
      <c r="H65">
        <v>59.902521</v>
      </c>
      <c r="I65">
        <v>-110.617654</v>
      </c>
      <c r="J65" s="1" t="str">
        <f t="shared" si="2"/>
        <v>Till</v>
      </c>
      <c r="K65" s="1" t="str">
        <f t="shared" si="3"/>
        <v>&lt;2 micron</v>
      </c>
      <c r="L65">
        <v>0.1</v>
      </c>
      <c r="M65">
        <v>1.66</v>
      </c>
      <c r="N65">
        <v>6</v>
      </c>
      <c r="O65">
        <v>70</v>
      </c>
      <c r="P65">
        <v>0.25</v>
      </c>
      <c r="Q65">
        <v>4</v>
      </c>
      <c r="R65">
        <v>0.32</v>
      </c>
      <c r="S65">
        <v>0.25</v>
      </c>
      <c r="T65">
        <v>7</v>
      </c>
      <c r="U65">
        <v>22</v>
      </c>
      <c r="V65">
        <v>14</v>
      </c>
      <c r="W65">
        <v>1.77</v>
      </c>
      <c r="X65">
        <v>10</v>
      </c>
      <c r="Y65">
        <v>0.5</v>
      </c>
      <c r="Z65">
        <v>0.05</v>
      </c>
      <c r="AA65">
        <v>60</v>
      </c>
      <c r="AB65">
        <v>0.45</v>
      </c>
      <c r="AC65">
        <v>195</v>
      </c>
      <c r="AD65">
        <v>0.5</v>
      </c>
      <c r="AE65">
        <v>0.01</v>
      </c>
      <c r="AF65">
        <v>12</v>
      </c>
      <c r="AG65">
        <v>710</v>
      </c>
      <c r="AH65">
        <v>6</v>
      </c>
      <c r="AI65">
        <v>1</v>
      </c>
      <c r="AJ65">
        <v>3</v>
      </c>
      <c r="AK65">
        <v>32</v>
      </c>
      <c r="AL65">
        <v>0.1</v>
      </c>
      <c r="AM65">
        <v>5</v>
      </c>
      <c r="AN65">
        <v>5</v>
      </c>
      <c r="AO65">
        <v>32</v>
      </c>
      <c r="AP65">
        <v>5</v>
      </c>
      <c r="AQ65">
        <v>30</v>
      </c>
    </row>
    <row r="66" spans="1:43" hidden="1" x14ac:dyDescent="0.25">
      <c r="A66" t="s">
        <v>235</v>
      </c>
      <c r="B66" t="s">
        <v>236</v>
      </c>
      <c r="C66" s="1" t="str">
        <f t="shared" ref="C66:C129" si="4">HYPERLINK("http://geochem.nrcan.gc.ca/cdogs/content/bdl/bdl110001_e.htm", "11:0001")</f>
        <v>11:0001</v>
      </c>
      <c r="D66" s="1" t="str">
        <f t="shared" ref="D66:D129" si="5">HYPERLINK("http://geochem.nrcan.gc.ca/cdogs/content/svy/svy110001_e.htm", "11:0001")</f>
        <v>11:0001</v>
      </c>
      <c r="E66" t="s">
        <v>236</v>
      </c>
      <c r="F66" t="s">
        <v>237</v>
      </c>
      <c r="H66">
        <v>59.860018799999999</v>
      </c>
      <c r="I66">
        <v>-110.5786863</v>
      </c>
      <c r="J66" s="1" t="str">
        <f t="shared" ref="J66:J129" si="6">HYPERLINK("http://geochem.nrcan.gc.ca/cdogs/content/kwd/kwd020044_e.htm", "Till")</f>
        <v>Till</v>
      </c>
      <c r="K66" s="1" t="str">
        <f t="shared" ref="K66:K129" si="7">HYPERLINK("http://geochem.nrcan.gc.ca/cdogs/content/kwd/kwd080003_e.htm", "&lt;2 micron")</f>
        <v>&lt;2 micron</v>
      </c>
      <c r="L66">
        <v>0.1</v>
      </c>
      <c r="M66">
        <v>1.5</v>
      </c>
      <c r="N66">
        <v>4</v>
      </c>
      <c r="O66">
        <v>60</v>
      </c>
      <c r="P66">
        <v>0.25</v>
      </c>
      <c r="Q66">
        <v>2</v>
      </c>
      <c r="R66">
        <v>0.14000000000000001</v>
      </c>
      <c r="S66">
        <v>0.25</v>
      </c>
      <c r="T66">
        <v>4</v>
      </c>
      <c r="U66">
        <v>14</v>
      </c>
      <c r="V66">
        <v>3</v>
      </c>
      <c r="W66">
        <v>1.29</v>
      </c>
      <c r="X66">
        <v>5</v>
      </c>
      <c r="Y66">
        <v>0.5</v>
      </c>
      <c r="Z66">
        <v>0.03</v>
      </c>
      <c r="AA66">
        <v>10</v>
      </c>
      <c r="AB66">
        <v>0.22</v>
      </c>
      <c r="AC66">
        <v>100</v>
      </c>
      <c r="AD66">
        <v>0.5</v>
      </c>
      <c r="AE66">
        <v>5.0000000000000001E-3</v>
      </c>
      <c r="AF66">
        <v>5</v>
      </c>
      <c r="AG66">
        <v>370</v>
      </c>
      <c r="AH66">
        <v>6</v>
      </c>
      <c r="AI66">
        <v>1</v>
      </c>
      <c r="AJ66">
        <v>2</v>
      </c>
      <c r="AK66">
        <v>19</v>
      </c>
      <c r="AL66">
        <v>0.06</v>
      </c>
      <c r="AM66">
        <v>5</v>
      </c>
      <c r="AN66">
        <v>5</v>
      </c>
      <c r="AO66">
        <v>23</v>
      </c>
      <c r="AP66">
        <v>5</v>
      </c>
      <c r="AQ66">
        <v>40</v>
      </c>
    </row>
    <row r="67" spans="1:43" hidden="1" x14ac:dyDescent="0.25">
      <c r="A67" t="s">
        <v>238</v>
      </c>
      <c r="B67" t="s">
        <v>239</v>
      </c>
      <c r="C67" s="1" t="str">
        <f t="shared" si="4"/>
        <v>11:0001</v>
      </c>
      <c r="D67" s="1" t="str">
        <f t="shared" si="5"/>
        <v>11:0001</v>
      </c>
      <c r="E67" t="s">
        <v>239</v>
      </c>
      <c r="F67" t="s">
        <v>240</v>
      </c>
      <c r="H67">
        <v>59.825758499999999</v>
      </c>
      <c r="I67">
        <v>-110.56395929999999</v>
      </c>
      <c r="J67" s="1" t="str">
        <f t="shared" si="6"/>
        <v>Till</v>
      </c>
      <c r="K67" s="1" t="str">
        <f t="shared" si="7"/>
        <v>&lt;2 micron</v>
      </c>
      <c r="L67">
        <v>0.1</v>
      </c>
      <c r="M67">
        <v>1.37</v>
      </c>
      <c r="N67">
        <v>2</v>
      </c>
      <c r="O67">
        <v>40</v>
      </c>
      <c r="P67">
        <v>0.25</v>
      </c>
      <c r="Q67">
        <v>2</v>
      </c>
      <c r="R67">
        <v>0.18</v>
      </c>
      <c r="S67">
        <v>0.25</v>
      </c>
      <c r="T67">
        <v>5</v>
      </c>
      <c r="U67">
        <v>18</v>
      </c>
      <c r="V67">
        <v>7</v>
      </c>
      <c r="W67">
        <v>1.41</v>
      </c>
      <c r="X67">
        <v>5</v>
      </c>
      <c r="Y67">
        <v>0.5</v>
      </c>
      <c r="Z67">
        <v>0.03</v>
      </c>
      <c r="AA67">
        <v>30</v>
      </c>
      <c r="AB67">
        <v>0.34</v>
      </c>
      <c r="AC67">
        <v>115</v>
      </c>
      <c r="AD67">
        <v>0.5</v>
      </c>
      <c r="AE67">
        <v>5.0000000000000001E-3</v>
      </c>
      <c r="AF67">
        <v>8</v>
      </c>
      <c r="AG67">
        <v>240</v>
      </c>
      <c r="AH67">
        <v>4</v>
      </c>
      <c r="AI67">
        <v>1</v>
      </c>
      <c r="AJ67">
        <v>3</v>
      </c>
      <c r="AK67">
        <v>21</v>
      </c>
      <c r="AL67">
        <v>0.09</v>
      </c>
      <c r="AM67">
        <v>5</v>
      </c>
      <c r="AN67">
        <v>5</v>
      </c>
      <c r="AO67">
        <v>26</v>
      </c>
      <c r="AP67">
        <v>5</v>
      </c>
      <c r="AQ67">
        <v>24</v>
      </c>
    </row>
    <row r="68" spans="1:43" hidden="1" x14ac:dyDescent="0.25">
      <c r="A68" t="s">
        <v>241</v>
      </c>
      <c r="B68" t="s">
        <v>242</v>
      </c>
      <c r="C68" s="1" t="str">
        <f t="shared" si="4"/>
        <v>11:0001</v>
      </c>
      <c r="D68" s="1" t="str">
        <f t="shared" si="5"/>
        <v>11:0001</v>
      </c>
      <c r="E68" t="s">
        <v>242</v>
      </c>
      <c r="F68" t="s">
        <v>243</v>
      </c>
      <c r="H68">
        <v>59.899113800000002</v>
      </c>
      <c r="I68">
        <v>-110.5615683</v>
      </c>
      <c r="J68" s="1" t="str">
        <f t="shared" si="6"/>
        <v>Till</v>
      </c>
      <c r="K68" s="1" t="str">
        <f t="shared" si="7"/>
        <v>&lt;2 micron</v>
      </c>
      <c r="L68">
        <v>0.1</v>
      </c>
      <c r="M68">
        <v>1.9</v>
      </c>
      <c r="N68">
        <v>6</v>
      </c>
      <c r="O68">
        <v>30</v>
      </c>
      <c r="P68">
        <v>0.25</v>
      </c>
      <c r="Q68">
        <v>2</v>
      </c>
      <c r="R68">
        <v>0.09</v>
      </c>
      <c r="S68">
        <v>0.25</v>
      </c>
      <c r="T68">
        <v>2</v>
      </c>
      <c r="U68">
        <v>13</v>
      </c>
      <c r="V68">
        <v>3</v>
      </c>
      <c r="W68">
        <v>1.38</v>
      </c>
      <c r="X68">
        <v>5</v>
      </c>
      <c r="Y68">
        <v>0.5</v>
      </c>
      <c r="Z68">
        <v>0.03</v>
      </c>
      <c r="AA68">
        <v>20</v>
      </c>
      <c r="AB68">
        <v>0.2</v>
      </c>
      <c r="AC68">
        <v>65</v>
      </c>
      <c r="AD68">
        <v>0.5</v>
      </c>
      <c r="AE68">
        <v>5.0000000000000001E-3</v>
      </c>
      <c r="AF68">
        <v>4</v>
      </c>
      <c r="AG68">
        <v>980</v>
      </c>
      <c r="AH68">
        <v>6</v>
      </c>
      <c r="AI68">
        <v>1</v>
      </c>
      <c r="AJ68">
        <v>2</v>
      </c>
      <c r="AK68">
        <v>15</v>
      </c>
      <c r="AL68">
        <v>0.04</v>
      </c>
      <c r="AM68">
        <v>5</v>
      </c>
      <c r="AN68">
        <v>5</v>
      </c>
      <c r="AO68">
        <v>24</v>
      </c>
      <c r="AP68">
        <v>5</v>
      </c>
      <c r="AQ68">
        <v>26</v>
      </c>
    </row>
    <row r="69" spans="1:43" hidden="1" x14ac:dyDescent="0.25">
      <c r="A69" t="s">
        <v>244</v>
      </c>
      <c r="B69" t="s">
        <v>245</v>
      </c>
      <c r="C69" s="1" t="str">
        <f t="shared" si="4"/>
        <v>11:0001</v>
      </c>
      <c r="D69" s="1" t="str">
        <f t="shared" si="5"/>
        <v>11:0001</v>
      </c>
      <c r="E69" t="s">
        <v>245</v>
      </c>
      <c r="F69" t="s">
        <v>246</v>
      </c>
      <c r="H69">
        <v>59.935045500000001</v>
      </c>
      <c r="I69">
        <v>-110.5142132</v>
      </c>
      <c r="J69" s="1" t="str">
        <f t="shared" si="6"/>
        <v>Till</v>
      </c>
      <c r="K69" s="1" t="str">
        <f t="shared" si="7"/>
        <v>&lt;2 micron</v>
      </c>
      <c r="L69">
        <v>0.1</v>
      </c>
      <c r="M69">
        <v>0.74</v>
      </c>
      <c r="N69">
        <v>6</v>
      </c>
      <c r="O69">
        <v>20</v>
      </c>
      <c r="P69">
        <v>0.25</v>
      </c>
      <c r="Q69">
        <v>1</v>
      </c>
      <c r="R69">
        <v>0.14000000000000001</v>
      </c>
      <c r="S69">
        <v>0.25</v>
      </c>
      <c r="T69">
        <v>1</v>
      </c>
      <c r="U69">
        <v>9</v>
      </c>
      <c r="V69">
        <v>1</v>
      </c>
      <c r="W69">
        <v>0.81</v>
      </c>
      <c r="X69">
        <v>5</v>
      </c>
      <c r="Y69">
        <v>0.5</v>
      </c>
      <c r="Z69">
        <v>0.02</v>
      </c>
      <c r="AA69">
        <v>10</v>
      </c>
      <c r="AB69">
        <v>0.14000000000000001</v>
      </c>
      <c r="AC69">
        <v>60</v>
      </c>
      <c r="AD69">
        <v>0.5</v>
      </c>
      <c r="AE69">
        <v>5.0000000000000001E-3</v>
      </c>
      <c r="AF69">
        <v>3</v>
      </c>
      <c r="AG69">
        <v>60</v>
      </c>
      <c r="AH69">
        <v>1</v>
      </c>
      <c r="AI69">
        <v>1</v>
      </c>
      <c r="AJ69">
        <v>1</v>
      </c>
      <c r="AK69">
        <v>21</v>
      </c>
      <c r="AL69">
        <v>0.06</v>
      </c>
      <c r="AM69">
        <v>5</v>
      </c>
      <c r="AN69">
        <v>5</v>
      </c>
      <c r="AO69">
        <v>16</v>
      </c>
      <c r="AP69">
        <v>5</v>
      </c>
      <c r="AQ69">
        <v>6</v>
      </c>
    </row>
    <row r="70" spans="1:43" hidden="1" x14ac:dyDescent="0.25">
      <c r="A70" t="s">
        <v>247</v>
      </c>
      <c r="B70" t="s">
        <v>248</v>
      </c>
      <c r="C70" s="1" t="str">
        <f t="shared" si="4"/>
        <v>11:0001</v>
      </c>
      <c r="D70" s="1" t="str">
        <f t="shared" si="5"/>
        <v>11:0001</v>
      </c>
      <c r="E70" t="s">
        <v>248</v>
      </c>
      <c r="F70" t="s">
        <v>249</v>
      </c>
      <c r="H70">
        <v>59.935000600000002</v>
      </c>
      <c r="I70">
        <v>-110.52656039999999</v>
      </c>
      <c r="J70" s="1" t="str">
        <f t="shared" si="6"/>
        <v>Till</v>
      </c>
      <c r="K70" s="1" t="str">
        <f t="shared" si="7"/>
        <v>&lt;2 micron</v>
      </c>
      <c r="L70">
        <v>0.1</v>
      </c>
      <c r="M70">
        <v>1.17</v>
      </c>
      <c r="N70">
        <v>2</v>
      </c>
      <c r="O70">
        <v>60</v>
      </c>
      <c r="P70">
        <v>0.25</v>
      </c>
      <c r="Q70">
        <v>2</v>
      </c>
      <c r="R70">
        <v>0.28000000000000003</v>
      </c>
      <c r="S70">
        <v>0.25</v>
      </c>
      <c r="T70">
        <v>6</v>
      </c>
      <c r="U70">
        <v>14</v>
      </c>
      <c r="V70">
        <v>8</v>
      </c>
      <c r="W70">
        <v>1.39</v>
      </c>
      <c r="X70">
        <v>5</v>
      </c>
      <c r="Y70">
        <v>0.5</v>
      </c>
      <c r="Z70">
        <v>7.0000000000000007E-2</v>
      </c>
      <c r="AA70">
        <v>50</v>
      </c>
      <c r="AB70">
        <v>0.28000000000000003</v>
      </c>
      <c r="AC70">
        <v>125</v>
      </c>
      <c r="AD70">
        <v>0.5</v>
      </c>
      <c r="AE70">
        <v>0.01</v>
      </c>
      <c r="AF70">
        <v>8</v>
      </c>
      <c r="AG70">
        <v>450</v>
      </c>
      <c r="AH70">
        <v>8</v>
      </c>
      <c r="AI70">
        <v>1</v>
      </c>
      <c r="AJ70">
        <v>4</v>
      </c>
      <c r="AK70">
        <v>26</v>
      </c>
      <c r="AL70">
        <v>0.08</v>
      </c>
      <c r="AM70">
        <v>5</v>
      </c>
      <c r="AN70">
        <v>5</v>
      </c>
      <c r="AO70">
        <v>26</v>
      </c>
      <c r="AP70">
        <v>5</v>
      </c>
      <c r="AQ70">
        <v>16</v>
      </c>
    </row>
    <row r="71" spans="1:43" hidden="1" x14ac:dyDescent="0.25">
      <c r="A71" t="s">
        <v>250</v>
      </c>
      <c r="B71" t="s">
        <v>251</v>
      </c>
      <c r="C71" s="1" t="str">
        <f t="shared" si="4"/>
        <v>11:0001</v>
      </c>
      <c r="D71" s="1" t="str">
        <f t="shared" si="5"/>
        <v>11:0001</v>
      </c>
      <c r="E71" t="s">
        <v>251</v>
      </c>
      <c r="F71" t="s">
        <v>252</v>
      </c>
      <c r="H71">
        <v>59.922722999999998</v>
      </c>
      <c r="I71">
        <v>-110.5086694</v>
      </c>
      <c r="J71" s="1" t="str">
        <f t="shared" si="6"/>
        <v>Till</v>
      </c>
      <c r="K71" s="1" t="str">
        <f t="shared" si="7"/>
        <v>&lt;2 micron</v>
      </c>
      <c r="L71">
        <v>0.1</v>
      </c>
      <c r="M71">
        <v>1.31</v>
      </c>
      <c r="N71">
        <v>8</v>
      </c>
      <c r="O71">
        <v>40</v>
      </c>
      <c r="P71">
        <v>0.25</v>
      </c>
      <c r="Q71">
        <v>2</v>
      </c>
      <c r="R71">
        <v>0.31</v>
      </c>
      <c r="S71">
        <v>0.25</v>
      </c>
      <c r="T71">
        <v>5</v>
      </c>
      <c r="U71">
        <v>18</v>
      </c>
      <c r="V71">
        <v>4</v>
      </c>
      <c r="W71">
        <v>1.36</v>
      </c>
      <c r="X71">
        <v>5</v>
      </c>
      <c r="Y71">
        <v>0.5</v>
      </c>
      <c r="Z71">
        <v>0.04</v>
      </c>
      <c r="AA71">
        <v>20</v>
      </c>
      <c r="AB71">
        <v>0.4</v>
      </c>
      <c r="AC71">
        <v>130</v>
      </c>
      <c r="AD71">
        <v>0.5</v>
      </c>
      <c r="AE71">
        <v>0.01</v>
      </c>
      <c r="AF71">
        <v>8</v>
      </c>
      <c r="AG71">
        <v>230</v>
      </c>
      <c r="AH71">
        <v>4</v>
      </c>
      <c r="AI71">
        <v>1</v>
      </c>
      <c r="AJ71">
        <v>3</v>
      </c>
      <c r="AK71">
        <v>30</v>
      </c>
      <c r="AL71">
        <v>0.1</v>
      </c>
      <c r="AM71">
        <v>5</v>
      </c>
      <c r="AN71">
        <v>5</v>
      </c>
      <c r="AO71">
        <v>28</v>
      </c>
      <c r="AP71">
        <v>5</v>
      </c>
      <c r="AQ71">
        <v>26</v>
      </c>
    </row>
    <row r="72" spans="1:43" hidden="1" x14ac:dyDescent="0.25">
      <c r="A72" t="s">
        <v>253</v>
      </c>
      <c r="B72" t="s">
        <v>254</v>
      </c>
      <c r="C72" s="1" t="str">
        <f t="shared" si="4"/>
        <v>11:0001</v>
      </c>
      <c r="D72" s="1" t="str">
        <f t="shared" si="5"/>
        <v>11:0001</v>
      </c>
      <c r="E72" t="s">
        <v>254</v>
      </c>
      <c r="F72" t="s">
        <v>255</v>
      </c>
      <c r="H72">
        <v>59.8810024</v>
      </c>
      <c r="I72">
        <v>-110.5698459</v>
      </c>
      <c r="J72" s="1" t="str">
        <f t="shared" si="6"/>
        <v>Till</v>
      </c>
      <c r="K72" s="1" t="str">
        <f t="shared" si="7"/>
        <v>&lt;2 micron</v>
      </c>
      <c r="L72">
        <v>0.1</v>
      </c>
      <c r="M72">
        <v>1.57</v>
      </c>
      <c r="N72">
        <v>4</v>
      </c>
      <c r="O72">
        <v>20</v>
      </c>
      <c r="P72">
        <v>0.25</v>
      </c>
      <c r="Q72">
        <v>2</v>
      </c>
      <c r="R72">
        <v>0.25</v>
      </c>
      <c r="S72">
        <v>0.25</v>
      </c>
      <c r="T72">
        <v>4</v>
      </c>
      <c r="U72">
        <v>17</v>
      </c>
      <c r="V72">
        <v>6</v>
      </c>
      <c r="W72">
        <v>1.45</v>
      </c>
      <c r="X72">
        <v>5</v>
      </c>
      <c r="Y72">
        <v>0.5</v>
      </c>
      <c r="Z72">
        <v>0.04</v>
      </c>
      <c r="AA72">
        <v>30</v>
      </c>
      <c r="AB72">
        <v>0.3</v>
      </c>
      <c r="AC72">
        <v>125</v>
      </c>
      <c r="AD72">
        <v>3</v>
      </c>
      <c r="AE72">
        <v>0.01</v>
      </c>
      <c r="AF72">
        <v>8</v>
      </c>
      <c r="AG72">
        <v>1000</v>
      </c>
      <c r="AH72">
        <v>8</v>
      </c>
      <c r="AI72">
        <v>1</v>
      </c>
      <c r="AJ72">
        <v>3</v>
      </c>
      <c r="AK72">
        <v>24</v>
      </c>
      <c r="AL72">
        <v>0.08</v>
      </c>
      <c r="AM72">
        <v>5</v>
      </c>
      <c r="AN72">
        <v>5</v>
      </c>
      <c r="AO72">
        <v>26</v>
      </c>
      <c r="AP72">
        <v>5</v>
      </c>
      <c r="AQ72">
        <v>20</v>
      </c>
    </row>
    <row r="73" spans="1:43" hidden="1" x14ac:dyDescent="0.25">
      <c r="A73" t="s">
        <v>256</v>
      </c>
      <c r="B73" t="s">
        <v>257</v>
      </c>
      <c r="C73" s="1" t="str">
        <f t="shared" si="4"/>
        <v>11:0001</v>
      </c>
      <c r="D73" s="1" t="str">
        <f t="shared" si="5"/>
        <v>11:0001</v>
      </c>
      <c r="E73" t="s">
        <v>257</v>
      </c>
      <c r="F73" t="s">
        <v>258</v>
      </c>
      <c r="H73">
        <v>59.858072300000003</v>
      </c>
      <c r="I73">
        <v>-110.5092659</v>
      </c>
      <c r="J73" s="1" t="str">
        <f t="shared" si="6"/>
        <v>Till</v>
      </c>
      <c r="K73" s="1" t="str">
        <f t="shared" si="7"/>
        <v>&lt;2 micron</v>
      </c>
      <c r="L73">
        <v>0.1</v>
      </c>
      <c r="M73">
        <v>1.83</v>
      </c>
      <c r="N73">
        <v>2</v>
      </c>
      <c r="O73">
        <v>40</v>
      </c>
      <c r="P73">
        <v>0.25</v>
      </c>
      <c r="Q73">
        <v>2</v>
      </c>
      <c r="R73">
        <v>0.2</v>
      </c>
      <c r="S73">
        <v>0.25</v>
      </c>
      <c r="T73">
        <v>7</v>
      </c>
      <c r="U73">
        <v>25</v>
      </c>
      <c r="V73">
        <v>8</v>
      </c>
      <c r="W73">
        <v>1.76</v>
      </c>
      <c r="X73">
        <v>5</v>
      </c>
      <c r="Y73">
        <v>0.5</v>
      </c>
      <c r="Z73">
        <v>0.04</v>
      </c>
      <c r="AA73">
        <v>20</v>
      </c>
      <c r="AB73">
        <v>0.38</v>
      </c>
      <c r="AC73">
        <v>120</v>
      </c>
      <c r="AD73">
        <v>0.5</v>
      </c>
      <c r="AE73">
        <v>0.01</v>
      </c>
      <c r="AF73">
        <v>13</v>
      </c>
      <c r="AG73">
        <v>180</v>
      </c>
      <c r="AH73">
        <v>6</v>
      </c>
      <c r="AI73">
        <v>1</v>
      </c>
      <c r="AJ73">
        <v>3</v>
      </c>
      <c r="AK73">
        <v>24</v>
      </c>
      <c r="AL73">
        <v>0.11</v>
      </c>
      <c r="AM73">
        <v>5</v>
      </c>
      <c r="AN73">
        <v>5</v>
      </c>
      <c r="AO73">
        <v>32</v>
      </c>
      <c r="AP73">
        <v>5</v>
      </c>
      <c r="AQ73">
        <v>20</v>
      </c>
    </row>
    <row r="74" spans="1:43" hidden="1" x14ac:dyDescent="0.25">
      <c r="A74" t="s">
        <v>259</v>
      </c>
      <c r="B74" t="s">
        <v>260</v>
      </c>
      <c r="C74" s="1" t="str">
        <f t="shared" si="4"/>
        <v>11:0001</v>
      </c>
      <c r="D74" s="1" t="str">
        <f t="shared" si="5"/>
        <v>11:0001</v>
      </c>
      <c r="E74" t="s">
        <v>260</v>
      </c>
      <c r="F74" t="s">
        <v>261</v>
      </c>
      <c r="H74">
        <v>59.809444599999999</v>
      </c>
      <c r="I74">
        <v>-110.601429</v>
      </c>
      <c r="J74" s="1" t="str">
        <f t="shared" si="6"/>
        <v>Till</v>
      </c>
      <c r="K74" s="1" t="str">
        <f t="shared" si="7"/>
        <v>&lt;2 micron</v>
      </c>
      <c r="L74">
        <v>0.1</v>
      </c>
      <c r="M74">
        <v>0.96</v>
      </c>
      <c r="N74">
        <v>4</v>
      </c>
      <c r="O74">
        <v>40</v>
      </c>
      <c r="P74">
        <v>0.25</v>
      </c>
      <c r="Q74">
        <v>1</v>
      </c>
      <c r="R74">
        <v>0.09</v>
      </c>
      <c r="S74">
        <v>0.25</v>
      </c>
      <c r="T74">
        <v>2</v>
      </c>
      <c r="U74">
        <v>14</v>
      </c>
      <c r="V74">
        <v>3</v>
      </c>
      <c r="W74">
        <v>1.04</v>
      </c>
      <c r="X74">
        <v>5</v>
      </c>
      <c r="Y74">
        <v>0.5</v>
      </c>
      <c r="Z74">
        <v>0.01</v>
      </c>
      <c r="AA74">
        <v>20</v>
      </c>
      <c r="AB74">
        <v>0.2</v>
      </c>
      <c r="AC74">
        <v>60</v>
      </c>
      <c r="AD74">
        <v>0.5</v>
      </c>
      <c r="AE74">
        <v>5.0000000000000001E-3</v>
      </c>
      <c r="AF74">
        <v>7</v>
      </c>
      <c r="AG74">
        <v>130</v>
      </c>
      <c r="AH74">
        <v>4</v>
      </c>
      <c r="AI74">
        <v>1</v>
      </c>
      <c r="AJ74">
        <v>1</v>
      </c>
      <c r="AK74">
        <v>11</v>
      </c>
      <c r="AL74">
        <v>0.04</v>
      </c>
      <c r="AM74">
        <v>5</v>
      </c>
      <c r="AN74">
        <v>5</v>
      </c>
      <c r="AO74">
        <v>19</v>
      </c>
      <c r="AP74">
        <v>5</v>
      </c>
      <c r="AQ74">
        <v>12</v>
      </c>
    </row>
    <row r="75" spans="1:43" hidden="1" x14ac:dyDescent="0.25">
      <c r="A75" t="s">
        <v>262</v>
      </c>
      <c r="B75" t="s">
        <v>263</v>
      </c>
      <c r="C75" s="1" t="str">
        <f t="shared" si="4"/>
        <v>11:0001</v>
      </c>
      <c r="D75" s="1" t="str">
        <f t="shared" si="5"/>
        <v>11:0001</v>
      </c>
      <c r="E75" t="s">
        <v>263</v>
      </c>
      <c r="F75" t="s">
        <v>264</v>
      </c>
      <c r="H75">
        <v>59.7705415</v>
      </c>
      <c r="I75">
        <v>-110.5399299</v>
      </c>
      <c r="J75" s="1" t="str">
        <f t="shared" si="6"/>
        <v>Till</v>
      </c>
      <c r="K75" s="1" t="str">
        <f t="shared" si="7"/>
        <v>&lt;2 micron</v>
      </c>
      <c r="L75">
        <v>0.1</v>
      </c>
      <c r="M75">
        <v>0.66</v>
      </c>
      <c r="N75">
        <v>1</v>
      </c>
      <c r="O75">
        <v>20</v>
      </c>
      <c r="P75">
        <v>0.25</v>
      </c>
      <c r="Q75">
        <v>1</v>
      </c>
      <c r="R75">
        <v>0.08</v>
      </c>
      <c r="S75">
        <v>0.25</v>
      </c>
      <c r="T75">
        <v>1</v>
      </c>
      <c r="U75">
        <v>9</v>
      </c>
      <c r="V75">
        <v>1</v>
      </c>
      <c r="W75">
        <v>0.77</v>
      </c>
      <c r="X75">
        <v>5</v>
      </c>
      <c r="Y75">
        <v>0.5</v>
      </c>
      <c r="Z75">
        <v>0.01</v>
      </c>
      <c r="AA75">
        <v>10</v>
      </c>
      <c r="AB75">
        <v>0.11</v>
      </c>
      <c r="AC75">
        <v>45</v>
      </c>
      <c r="AD75">
        <v>0.5</v>
      </c>
      <c r="AE75">
        <v>5.0000000000000001E-3</v>
      </c>
      <c r="AF75">
        <v>2</v>
      </c>
      <c r="AG75">
        <v>130</v>
      </c>
      <c r="AH75">
        <v>4</v>
      </c>
      <c r="AI75">
        <v>1</v>
      </c>
      <c r="AJ75">
        <v>1</v>
      </c>
      <c r="AK75">
        <v>9</v>
      </c>
      <c r="AL75">
        <v>0.03</v>
      </c>
      <c r="AM75">
        <v>5</v>
      </c>
      <c r="AN75">
        <v>5</v>
      </c>
      <c r="AO75">
        <v>15</v>
      </c>
      <c r="AP75">
        <v>5</v>
      </c>
      <c r="AQ75">
        <v>6</v>
      </c>
    </row>
    <row r="76" spans="1:43" hidden="1" x14ac:dyDescent="0.25">
      <c r="A76" t="s">
        <v>265</v>
      </c>
      <c r="B76" t="s">
        <v>266</v>
      </c>
      <c r="C76" s="1" t="str">
        <f t="shared" si="4"/>
        <v>11:0001</v>
      </c>
      <c r="D76" s="1" t="str">
        <f t="shared" si="5"/>
        <v>11:0001</v>
      </c>
      <c r="E76" t="s">
        <v>266</v>
      </c>
      <c r="F76" t="s">
        <v>267</v>
      </c>
      <c r="H76">
        <v>59.7921871</v>
      </c>
      <c r="I76">
        <v>-110.54123540000001</v>
      </c>
      <c r="J76" s="1" t="str">
        <f t="shared" si="6"/>
        <v>Till</v>
      </c>
      <c r="K76" s="1" t="str">
        <f t="shared" si="7"/>
        <v>&lt;2 micron</v>
      </c>
      <c r="L76">
        <v>0.1</v>
      </c>
      <c r="M76">
        <v>0.71</v>
      </c>
      <c r="N76">
        <v>4</v>
      </c>
      <c r="O76">
        <v>40</v>
      </c>
      <c r="P76">
        <v>0.25</v>
      </c>
      <c r="Q76">
        <v>1</v>
      </c>
      <c r="R76">
        <v>0.25</v>
      </c>
      <c r="S76">
        <v>0.25</v>
      </c>
      <c r="T76">
        <v>3</v>
      </c>
      <c r="U76">
        <v>10</v>
      </c>
      <c r="V76">
        <v>5</v>
      </c>
      <c r="W76">
        <v>1.04</v>
      </c>
      <c r="X76">
        <v>5</v>
      </c>
      <c r="Y76">
        <v>0.5</v>
      </c>
      <c r="Z76">
        <v>0.06</v>
      </c>
      <c r="AA76">
        <v>20</v>
      </c>
      <c r="AB76">
        <v>0.22</v>
      </c>
      <c r="AC76">
        <v>100</v>
      </c>
      <c r="AD76">
        <v>0.5</v>
      </c>
      <c r="AE76">
        <v>0.01</v>
      </c>
      <c r="AF76">
        <v>6</v>
      </c>
      <c r="AG76">
        <v>460</v>
      </c>
      <c r="AH76">
        <v>6</v>
      </c>
      <c r="AI76">
        <v>1</v>
      </c>
      <c r="AJ76">
        <v>2</v>
      </c>
      <c r="AK76">
        <v>23</v>
      </c>
      <c r="AL76">
        <v>0.05</v>
      </c>
      <c r="AM76">
        <v>5</v>
      </c>
      <c r="AN76">
        <v>5</v>
      </c>
      <c r="AO76">
        <v>19</v>
      </c>
      <c r="AP76">
        <v>5</v>
      </c>
      <c r="AQ76">
        <v>16</v>
      </c>
    </row>
    <row r="77" spans="1:43" hidden="1" x14ac:dyDescent="0.25">
      <c r="A77" t="s">
        <v>268</v>
      </c>
      <c r="B77" t="s">
        <v>269</v>
      </c>
      <c r="C77" s="1" t="str">
        <f t="shared" si="4"/>
        <v>11:0001</v>
      </c>
      <c r="D77" s="1" t="str">
        <f t="shared" si="5"/>
        <v>11:0001</v>
      </c>
      <c r="E77" t="s">
        <v>269</v>
      </c>
      <c r="F77" t="s">
        <v>270</v>
      </c>
      <c r="H77">
        <v>59.796224100000003</v>
      </c>
      <c r="I77">
        <v>-110.5401109</v>
      </c>
      <c r="J77" s="1" t="str">
        <f t="shared" si="6"/>
        <v>Till</v>
      </c>
      <c r="K77" s="1" t="str">
        <f t="shared" si="7"/>
        <v>&lt;2 micron</v>
      </c>
      <c r="L77">
        <v>0.1</v>
      </c>
      <c r="M77">
        <v>0.94</v>
      </c>
      <c r="N77">
        <v>4</v>
      </c>
      <c r="O77">
        <v>30</v>
      </c>
      <c r="P77">
        <v>0.25</v>
      </c>
      <c r="Q77">
        <v>1</v>
      </c>
      <c r="R77">
        <v>0.15</v>
      </c>
      <c r="S77">
        <v>0.25</v>
      </c>
      <c r="T77">
        <v>2</v>
      </c>
      <c r="U77">
        <v>13</v>
      </c>
      <c r="V77">
        <v>1</v>
      </c>
      <c r="W77">
        <v>1</v>
      </c>
      <c r="X77">
        <v>5</v>
      </c>
      <c r="Y77">
        <v>0.5</v>
      </c>
      <c r="Z77">
        <v>0.02</v>
      </c>
      <c r="AA77">
        <v>20</v>
      </c>
      <c r="AB77">
        <v>0.18</v>
      </c>
      <c r="AC77">
        <v>70</v>
      </c>
      <c r="AD77">
        <v>0.5</v>
      </c>
      <c r="AE77">
        <v>5.0000000000000001E-3</v>
      </c>
      <c r="AF77">
        <v>4</v>
      </c>
      <c r="AG77">
        <v>110</v>
      </c>
      <c r="AH77">
        <v>6</v>
      </c>
      <c r="AI77">
        <v>1</v>
      </c>
      <c r="AJ77">
        <v>2</v>
      </c>
      <c r="AK77">
        <v>20</v>
      </c>
      <c r="AL77">
        <v>0.06</v>
      </c>
      <c r="AM77">
        <v>5</v>
      </c>
      <c r="AN77">
        <v>5</v>
      </c>
      <c r="AO77">
        <v>18</v>
      </c>
      <c r="AP77">
        <v>5</v>
      </c>
      <c r="AQ77">
        <v>12</v>
      </c>
    </row>
    <row r="78" spans="1:43" hidden="1" x14ac:dyDescent="0.25">
      <c r="A78" t="s">
        <v>271</v>
      </c>
      <c r="B78" t="s">
        <v>272</v>
      </c>
      <c r="C78" s="1" t="str">
        <f t="shared" si="4"/>
        <v>11:0001</v>
      </c>
      <c r="D78" s="1" t="str">
        <f t="shared" si="5"/>
        <v>11:0001</v>
      </c>
      <c r="E78" t="s">
        <v>272</v>
      </c>
      <c r="F78" t="s">
        <v>273</v>
      </c>
      <c r="H78">
        <v>59.793680100000003</v>
      </c>
      <c r="I78">
        <v>-110.1971664</v>
      </c>
      <c r="J78" s="1" t="str">
        <f t="shared" si="6"/>
        <v>Till</v>
      </c>
      <c r="K78" s="1" t="str">
        <f t="shared" si="7"/>
        <v>&lt;2 micron</v>
      </c>
      <c r="L78">
        <v>0.1</v>
      </c>
      <c r="M78">
        <v>1.39</v>
      </c>
      <c r="N78">
        <v>12</v>
      </c>
      <c r="O78">
        <v>20</v>
      </c>
      <c r="P78">
        <v>0.25</v>
      </c>
      <c r="Q78">
        <v>2</v>
      </c>
      <c r="R78">
        <v>0.16</v>
      </c>
      <c r="S78">
        <v>0.25</v>
      </c>
      <c r="T78">
        <v>5</v>
      </c>
      <c r="U78">
        <v>21</v>
      </c>
      <c r="V78">
        <v>13</v>
      </c>
      <c r="W78">
        <v>1.49</v>
      </c>
      <c r="X78">
        <v>10</v>
      </c>
      <c r="Y78">
        <v>0.5</v>
      </c>
      <c r="Z78">
        <v>0.04</v>
      </c>
      <c r="AA78">
        <v>60</v>
      </c>
      <c r="AB78">
        <v>0.28999999999999998</v>
      </c>
      <c r="AC78">
        <v>100</v>
      </c>
      <c r="AD78">
        <v>0.5</v>
      </c>
      <c r="AE78">
        <v>5.0000000000000001E-3</v>
      </c>
      <c r="AF78">
        <v>10</v>
      </c>
      <c r="AG78">
        <v>440</v>
      </c>
      <c r="AH78">
        <v>6</v>
      </c>
      <c r="AI78">
        <v>1</v>
      </c>
      <c r="AJ78">
        <v>4</v>
      </c>
      <c r="AK78">
        <v>15</v>
      </c>
      <c r="AL78">
        <v>7.0000000000000007E-2</v>
      </c>
      <c r="AM78">
        <v>5</v>
      </c>
      <c r="AN78">
        <v>5</v>
      </c>
      <c r="AO78">
        <v>30</v>
      </c>
      <c r="AP78">
        <v>5</v>
      </c>
      <c r="AQ78">
        <v>20</v>
      </c>
    </row>
    <row r="79" spans="1:43" hidden="1" x14ac:dyDescent="0.25">
      <c r="A79" t="s">
        <v>274</v>
      </c>
      <c r="B79" t="s">
        <v>275</v>
      </c>
      <c r="C79" s="1" t="str">
        <f t="shared" si="4"/>
        <v>11:0001</v>
      </c>
      <c r="D79" s="1" t="str">
        <f t="shared" si="5"/>
        <v>11:0001</v>
      </c>
      <c r="E79" t="s">
        <v>275</v>
      </c>
      <c r="F79" t="s">
        <v>276</v>
      </c>
      <c r="H79">
        <v>59.804069300000002</v>
      </c>
      <c r="I79">
        <v>-110.20743280000001</v>
      </c>
      <c r="J79" s="1" t="str">
        <f t="shared" si="6"/>
        <v>Till</v>
      </c>
      <c r="K79" s="1" t="str">
        <f t="shared" si="7"/>
        <v>&lt;2 micron</v>
      </c>
      <c r="L79">
        <v>0.1</v>
      </c>
      <c r="M79">
        <v>1.64</v>
      </c>
      <c r="N79">
        <v>6</v>
      </c>
      <c r="O79">
        <v>50</v>
      </c>
      <c r="P79">
        <v>0.25</v>
      </c>
      <c r="Q79">
        <v>2</v>
      </c>
      <c r="R79">
        <v>0.21</v>
      </c>
      <c r="S79">
        <v>0.25</v>
      </c>
      <c r="T79">
        <v>4</v>
      </c>
      <c r="U79">
        <v>18</v>
      </c>
      <c r="V79">
        <v>3</v>
      </c>
      <c r="W79">
        <v>1.88</v>
      </c>
      <c r="X79">
        <v>10</v>
      </c>
      <c r="Y79">
        <v>0.5</v>
      </c>
      <c r="Z79">
        <v>0.03</v>
      </c>
      <c r="AA79">
        <v>30</v>
      </c>
      <c r="AB79">
        <v>0.37</v>
      </c>
      <c r="AC79">
        <v>120</v>
      </c>
      <c r="AD79">
        <v>0.5</v>
      </c>
      <c r="AE79">
        <v>5.0000000000000001E-3</v>
      </c>
      <c r="AF79">
        <v>7</v>
      </c>
      <c r="AG79">
        <v>480</v>
      </c>
      <c r="AH79">
        <v>14</v>
      </c>
      <c r="AI79">
        <v>1</v>
      </c>
      <c r="AJ79">
        <v>3</v>
      </c>
      <c r="AK79">
        <v>23</v>
      </c>
      <c r="AL79">
        <v>0.11</v>
      </c>
      <c r="AM79">
        <v>5</v>
      </c>
      <c r="AN79">
        <v>5</v>
      </c>
      <c r="AO79">
        <v>37</v>
      </c>
      <c r="AP79">
        <v>5</v>
      </c>
      <c r="AQ79">
        <v>24</v>
      </c>
    </row>
    <row r="80" spans="1:43" hidden="1" x14ac:dyDescent="0.25">
      <c r="A80" t="s">
        <v>277</v>
      </c>
      <c r="B80" t="s">
        <v>278</v>
      </c>
      <c r="C80" s="1" t="str">
        <f t="shared" si="4"/>
        <v>11:0001</v>
      </c>
      <c r="D80" s="1" t="str">
        <f t="shared" si="5"/>
        <v>11:0001</v>
      </c>
      <c r="E80" t="s">
        <v>278</v>
      </c>
      <c r="F80" t="s">
        <v>279</v>
      </c>
      <c r="H80">
        <v>59.8531184</v>
      </c>
      <c r="I80">
        <v>-110.3062267</v>
      </c>
      <c r="J80" s="1" t="str">
        <f t="shared" si="6"/>
        <v>Till</v>
      </c>
      <c r="K80" s="1" t="str">
        <f t="shared" si="7"/>
        <v>&lt;2 micron</v>
      </c>
      <c r="L80">
        <v>0.1</v>
      </c>
      <c r="M80">
        <v>1.2</v>
      </c>
      <c r="N80">
        <v>4</v>
      </c>
      <c r="O80">
        <v>30</v>
      </c>
      <c r="P80">
        <v>0.25</v>
      </c>
      <c r="Q80">
        <v>2</v>
      </c>
      <c r="R80">
        <v>0.16</v>
      </c>
      <c r="S80">
        <v>0.25</v>
      </c>
      <c r="T80">
        <v>4</v>
      </c>
      <c r="U80">
        <v>19</v>
      </c>
      <c r="V80">
        <v>10</v>
      </c>
      <c r="W80">
        <v>1.41</v>
      </c>
      <c r="X80">
        <v>5</v>
      </c>
      <c r="Y80">
        <v>0.5</v>
      </c>
      <c r="Z80">
        <v>0.02</v>
      </c>
      <c r="AA80">
        <v>20</v>
      </c>
      <c r="AB80">
        <v>0.23</v>
      </c>
      <c r="AC80">
        <v>85</v>
      </c>
      <c r="AD80">
        <v>0.5</v>
      </c>
      <c r="AE80">
        <v>5.0000000000000001E-3</v>
      </c>
      <c r="AF80">
        <v>9</v>
      </c>
      <c r="AG80">
        <v>240</v>
      </c>
      <c r="AH80">
        <v>6</v>
      </c>
      <c r="AI80">
        <v>1</v>
      </c>
      <c r="AJ80">
        <v>2</v>
      </c>
      <c r="AK80">
        <v>16</v>
      </c>
      <c r="AL80">
        <v>7.0000000000000007E-2</v>
      </c>
      <c r="AM80">
        <v>5</v>
      </c>
      <c r="AN80">
        <v>5</v>
      </c>
      <c r="AO80">
        <v>24</v>
      </c>
      <c r="AP80">
        <v>5</v>
      </c>
      <c r="AQ80">
        <v>16</v>
      </c>
    </row>
    <row r="81" spans="1:43" hidden="1" x14ac:dyDescent="0.25">
      <c r="A81" t="s">
        <v>280</v>
      </c>
      <c r="B81" t="s">
        <v>281</v>
      </c>
      <c r="C81" s="1" t="str">
        <f t="shared" si="4"/>
        <v>11:0001</v>
      </c>
      <c r="D81" s="1" t="str">
        <f t="shared" si="5"/>
        <v>11:0001</v>
      </c>
      <c r="E81" t="s">
        <v>281</v>
      </c>
      <c r="F81" t="s">
        <v>282</v>
      </c>
      <c r="H81">
        <v>59.828334400000003</v>
      </c>
      <c r="I81">
        <v>-110.28944060000001</v>
      </c>
      <c r="J81" s="1" t="str">
        <f t="shared" si="6"/>
        <v>Till</v>
      </c>
      <c r="K81" s="1" t="str">
        <f t="shared" si="7"/>
        <v>&lt;2 micron</v>
      </c>
      <c r="L81">
        <v>0.1</v>
      </c>
      <c r="M81">
        <v>0.79</v>
      </c>
      <c r="N81">
        <v>4</v>
      </c>
      <c r="O81">
        <v>10</v>
      </c>
      <c r="P81">
        <v>0.25</v>
      </c>
      <c r="Q81">
        <v>1</v>
      </c>
      <c r="R81">
        <v>0.11</v>
      </c>
      <c r="S81">
        <v>0.25</v>
      </c>
      <c r="T81">
        <v>2</v>
      </c>
      <c r="U81">
        <v>13</v>
      </c>
      <c r="V81">
        <v>4</v>
      </c>
      <c r="W81">
        <v>0.95</v>
      </c>
      <c r="X81">
        <v>5</v>
      </c>
      <c r="Y81">
        <v>0.5</v>
      </c>
      <c r="Z81">
        <v>0.01</v>
      </c>
      <c r="AA81">
        <v>30</v>
      </c>
      <c r="AB81">
        <v>0.18</v>
      </c>
      <c r="AC81">
        <v>60</v>
      </c>
      <c r="AD81">
        <v>0.5</v>
      </c>
      <c r="AE81">
        <v>5.0000000000000001E-3</v>
      </c>
      <c r="AF81">
        <v>4</v>
      </c>
      <c r="AG81">
        <v>120</v>
      </c>
      <c r="AH81">
        <v>4</v>
      </c>
      <c r="AI81">
        <v>1</v>
      </c>
      <c r="AJ81">
        <v>2</v>
      </c>
      <c r="AK81">
        <v>12</v>
      </c>
      <c r="AL81">
        <v>0.05</v>
      </c>
      <c r="AM81">
        <v>5</v>
      </c>
      <c r="AN81">
        <v>5</v>
      </c>
      <c r="AO81">
        <v>16</v>
      </c>
      <c r="AP81">
        <v>5</v>
      </c>
      <c r="AQ81">
        <v>10</v>
      </c>
    </row>
    <row r="82" spans="1:43" hidden="1" x14ac:dyDescent="0.25">
      <c r="A82" t="s">
        <v>283</v>
      </c>
      <c r="B82" t="s">
        <v>284</v>
      </c>
      <c r="C82" s="1" t="str">
        <f t="shared" si="4"/>
        <v>11:0001</v>
      </c>
      <c r="D82" s="1" t="str">
        <f t="shared" si="5"/>
        <v>11:0001</v>
      </c>
      <c r="E82" t="s">
        <v>284</v>
      </c>
      <c r="F82" t="s">
        <v>285</v>
      </c>
      <c r="H82">
        <v>59.8084767</v>
      </c>
      <c r="I82">
        <v>-110.2707893</v>
      </c>
      <c r="J82" s="1" t="str">
        <f t="shared" si="6"/>
        <v>Till</v>
      </c>
      <c r="K82" s="1" t="str">
        <f t="shared" si="7"/>
        <v>&lt;2 micron</v>
      </c>
      <c r="L82">
        <v>0.1</v>
      </c>
      <c r="M82">
        <v>0.75</v>
      </c>
      <c r="N82">
        <v>1</v>
      </c>
      <c r="O82">
        <v>20</v>
      </c>
      <c r="P82">
        <v>0.25</v>
      </c>
      <c r="Q82">
        <v>2</v>
      </c>
      <c r="R82">
        <v>0.11</v>
      </c>
      <c r="S82">
        <v>0.25</v>
      </c>
      <c r="T82">
        <v>1</v>
      </c>
      <c r="U82">
        <v>10</v>
      </c>
      <c r="V82">
        <v>2</v>
      </c>
      <c r="W82">
        <v>0.73</v>
      </c>
      <c r="X82">
        <v>10</v>
      </c>
      <c r="Y82">
        <v>0.5</v>
      </c>
      <c r="Z82">
        <v>0.02</v>
      </c>
      <c r="AA82">
        <v>20</v>
      </c>
      <c r="AB82">
        <v>0.13</v>
      </c>
      <c r="AC82">
        <v>45</v>
      </c>
      <c r="AD82">
        <v>0.5</v>
      </c>
      <c r="AE82">
        <v>5.0000000000000001E-3</v>
      </c>
      <c r="AF82">
        <v>2</v>
      </c>
      <c r="AG82">
        <v>80</v>
      </c>
      <c r="AH82">
        <v>4</v>
      </c>
      <c r="AI82">
        <v>1</v>
      </c>
      <c r="AJ82">
        <v>1</v>
      </c>
      <c r="AK82">
        <v>18</v>
      </c>
      <c r="AL82">
        <v>0.04</v>
      </c>
      <c r="AM82">
        <v>5</v>
      </c>
      <c r="AN82">
        <v>5</v>
      </c>
      <c r="AO82">
        <v>13</v>
      </c>
      <c r="AP82">
        <v>5</v>
      </c>
      <c r="AQ82">
        <v>6</v>
      </c>
    </row>
    <row r="83" spans="1:43" hidden="1" x14ac:dyDescent="0.25">
      <c r="A83" t="s">
        <v>286</v>
      </c>
      <c r="B83" t="s">
        <v>287</v>
      </c>
      <c r="C83" s="1" t="str">
        <f t="shared" si="4"/>
        <v>11:0001</v>
      </c>
      <c r="D83" s="1" t="str">
        <f t="shared" si="5"/>
        <v>11:0001</v>
      </c>
      <c r="E83" t="s">
        <v>287</v>
      </c>
      <c r="F83" t="s">
        <v>288</v>
      </c>
      <c r="H83">
        <v>59.810186999999999</v>
      </c>
      <c r="I83">
        <v>-110.22440159999999</v>
      </c>
      <c r="J83" s="1" t="str">
        <f t="shared" si="6"/>
        <v>Till</v>
      </c>
      <c r="K83" s="1" t="str">
        <f t="shared" si="7"/>
        <v>&lt;2 micron</v>
      </c>
      <c r="L83">
        <v>0.1</v>
      </c>
      <c r="M83">
        <v>1.04</v>
      </c>
      <c r="N83">
        <v>2</v>
      </c>
      <c r="O83">
        <v>30</v>
      </c>
      <c r="P83">
        <v>0.25</v>
      </c>
      <c r="Q83">
        <v>2</v>
      </c>
      <c r="R83">
        <v>0.15</v>
      </c>
      <c r="S83">
        <v>0.25</v>
      </c>
      <c r="T83">
        <v>3</v>
      </c>
      <c r="U83">
        <v>15</v>
      </c>
      <c r="V83">
        <v>3</v>
      </c>
      <c r="W83">
        <v>1.1399999999999999</v>
      </c>
      <c r="X83">
        <v>10</v>
      </c>
      <c r="Y83">
        <v>0.5</v>
      </c>
      <c r="Z83">
        <v>0.02</v>
      </c>
      <c r="AA83">
        <v>20</v>
      </c>
      <c r="AB83">
        <v>0.21</v>
      </c>
      <c r="AC83">
        <v>75</v>
      </c>
      <c r="AD83">
        <v>0.5</v>
      </c>
      <c r="AE83">
        <v>5.0000000000000001E-3</v>
      </c>
      <c r="AF83">
        <v>6</v>
      </c>
      <c r="AG83">
        <v>140</v>
      </c>
      <c r="AH83">
        <v>4</v>
      </c>
      <c r="AI83">
        <v>2</v>
      </c>
      <c r="AJ83">
        <v>2</v>
      </c>
      <c r="AK83">
        <v>15</v>
      </c>
      <c r="AL83">
        <v>0.06</v>
      </c>
      <c r="AM83">
        <v>5</v>
      </c>
      <c r="AN83">
        <v>5</v>
      </c>
      <c r="AO83">
        <v>21</v>
      </c>
      <c r="AP83">
        <v>5</v>
      </c>
      <c r="AQ83">
        <v>18</v>
      </c>
    </row>
    <row r="84" spans="1:43" hidden="1" x14ac:dyDescent="0.25">
      <c r="A84" t="s">
        <v>289</v>
      </c>
      <c r="B84" t="s">
        <v>290</v>
      </c>
      <c r="C84" s="1" t="str">
        <f t="shared" si="4"/>
        <v>11:0001</v>
      </c>
      <c r="D84" s="1" t="str">
        <f t="shared" si="5"/>
        <v>11:0001</v>
      </c>
      <c r="E84" t="s">
        <v>290</v>
      </c>
      <c r="F84" t="s">
        <v>291</v>
      </c>
      <c r="H84">
        <v>59.817965200000003</v>
      </c>
      <c r="I84">
        <v>-110.1744715</v>
      </c>
      <c r="J84" s="1" t="str">
        <f t="shared" si="6"/>
        <v>Till</v>
      </c>
      <c r="K84" s="1" t="str">
        <f t="shared" si="7"/>
        <v>&lt;2 micron</v>
      </c>
      <c r="L84">
        <v>0.1</v>
      </c>
      <c r="M84">
        <v>0.85</v>
      </c>
      <c r="N84">
        <v>1</v>
      </c>
      <c r="O84">
        <v>20</v>
      </c>
      <c r="P84">
        <v>0.25</v>
      </c>
      <c r="Q84">
        <v>2</v>
      </c>
      <c r="R84">
        <v>0.11</v>
      </c>
      <c r="S84">
        <v>0.25</v>
      </c>
      <c r="T84">
        <v>2</v>
      </c>
      <c r="U84">
        <v>11</v>
      </c>
      <c r="V84">
        <v>2</v>
      </c>
      <c r="W84">
        <v>0.77</v>
      </c>
      <c r="X84">
        <v>10</v>
      </c>
      <c r="Y84">
        <v>0.5</v>
      </c>
      <c r="Z84">
        <v>0.02</v>
      </c>
      <c r="AA84">
        <v>20</v>
      </c>
      <c r="AB84">
        <v>0.18</v>
      </c>
      <c r="AC84">
        <v>60</v>
      </c>
      <c r="AD84">
        <v>0.5</v>
      </c>
      <c r="AE84">
        <v>5.0000000000000001E-3</v>
      </c>
      <c r="AF84">
        <v>3</v>
      </c>
      <c r="AG84">
        <v>130</v>
      </c>
      <c r="AH84">
        <v>2</v>
      </c>
      <c r="AI84">
        <v>1</v>
      </c>
      <c r="AJ84">
        <v>1</v>
      </c>
      <c r="AK84">
        <v>16</v>
      </c>
      <c r="AL84">
        <v>0.04</v>
      </c>
      <c r="AM84">
        <v>5</v>
      </c>
      <c r="AN84">
        <v>5</v>
      </c>
      <c r="AO84">
        <v>14</v>
      </c>
      <c r="AP84">
        <v>5</v>
      </c>
      <c r="AQ84">
        <v>14</v>
      </c>
    </row>
    <row r="85" spans="1:43" hidden="1" x14ac:dyDescent="0.25">
      <c r="A85" t="s">
        <v>292</v>
      </c>
      <c r="B85" t="s">
        <v>293</v>
      </c>
      <c r="C85" s="1" t="str">
        <f t="shared" si="4"/>
        <v>11:0001</v>
      </c>
      <c r="D85" s="1" t="str">
        <f t="shared" si="5"/>
        <v>11:0001</v>
      </c>
      <c r="E85" t="s">
        <v>293</v>
      </c>
      <c r="F85" t="s">
        <v>294</v>
      </c>
      <c r="H85">
        <v>59.898741600000001</v>
      </c>
      <c r="I85">
        <v>-110.06075060000001</v>
      </c>
      <c r="J85" s="1" t="str">
        <f t="shared" si="6"/>
        <v>Till</v>
      </c>
      <c r="K85" s="1" t="str">
        <f t="shared" si="7"/>
        <v>&lt;2 micron</v>
      </c>
      <c r="L85">
        <v>0.1</v>
      </c>
      <c r="M85">
        <v>0.94</v>
      </c>
      <c r="N85">
        <v>1</v>
      </c>
      <c r="O85">
        <v>20</v>
      </c>
      <c r="P85">
        <v>0.25</v>
      </c>
      <c r="Q85">
        <v>2</v>
      </c>
      <c r="R85">
        <v>0.11</v>
      </c>
      <c r="S85">
        <v>0.25</v>
      </c>
      <c r="T85">
        <v>2</v>
      </c>
      <c r="U85">
        <v>13</v>
      </c>
      <c r="V85">
        <v>3</v>
      </c>
      <c r="W85">
        <v>1.02</v>
      </c>
      <c r="X85">
        <v>10</v>
      </c>
      <c r="Y85">
        <v>0.5</v>
      </c>
      <c r="Z85">
        <v>0.03</v>
      </c>
      <c r="AA85">
        <v>20</v>
      </c>
      <c r="AB85">
        <v>0.16</v>
      </c>
      <c r="AC85">
        <v>60</v>
      </c>
      <c r="AD85">
        <v>0.5</v>
      </c>
      <c r="AE85">
        <v>5.0000000000000001E-3</v>
      </c>
      <c r="AF85">
        <v>3</v>
      </c>
      <c r="AG85">
        <v>90</v>
      </c>
      <c r="AH85">
        <v>6</v>
      </c>
      <c r="AI85">
        <v>1</v>
      </c>
      <c r="AJ85">
        <v>2</v>
      </c>
      <c r="AK85">
        <v>16</v>
      </c>
      <c r="AL85">
        <v>0.06</v>
      </c>
      <c r="AM85">
        <v>5</v>
      </c>
      <c r="AN85">
        <v>5</v>
      </c>
      <c r="AO85">
        <v>19</v>
      </c>
      <c r="AP85">
        <v>5</v>
      </c>
      <c r="AQ85">
        <v>12</v>
      </c>
    </row>
    <row r="86" spans="1:43" hidden="1" x14ac:dyDescent="0.25">
      <c r="A86" t="s">
        <v>295</v>
      </c>
      <c r="B86" t="s">
        <v>296</v>
      </c>
      <c r="C86" s="1" t="str">
        <f t="shared" si="4"/>
        <v>11:0001</v>
      </c>
      <c r="D86" s="1" t="str">
        <f t="shared" si="5"/>
        <v>11:0001</v>
      </c>
      <c r="E86" t="s">
        <v>296</v>
      </c>
      <c r="F86" t="s">
        <v>297</v>
      </c>
      <c r="H86">
        <v>59.9291239</v>
      </c>
      <c r="I86">
        <v>-110.05237750000001</v>
      </c>
      <c r="J86" s="1" t="str">
        <f t="shared" si="6"/>
        <v>Till</v>
      </c>
      <c r="K86" s="1" t="str">
        <f t="shared" si="7"/>
        <v>&lt;2 micron</v>
      </c>
      <c r="L86">
        <v>0.2</v>
      </c>
      <c r="M86">
        <v>1.18</v>
      </c>
      <c r="N86">
        <v>1</v>
      </c>
      <c r="O86">
        <v>30</v>
      </c>
      <c r="P86">
        <v>0.25</v>
      </c>
      <c r="Q86">
        <v>2</v>
      </c>
      <c r="R86">
        <v>0.15</v>
      </c>
      <c r="S86">
        <v>0.25</v>
      </c>
      <c r="T86">
        <v>2</v>
      </c>
      <c r="U86">
        <v>14</v>
      </c>
      <c r="V86">
        <v>3</v>
      </c>
      <c r="W86">
        <v>0.89</v>
      </c>
      <c r="X86">
        <v>10</v>
      </c>
      <c r="Y86">
        <v>0.5</v>
      </c>
      <c r="Z86">
        <v>0.03</v>
      </c>
      <c r="AA86">
        <v>20</v>
      </c>
      <c r="AB86">
        <v>0.17</v>
      </c>
      <c r="AC86">
        <v>60</v>
      </c>
      <c r="AD86">
        <v>0.5</v>
      </c>
      <c r="AE86">
        <v>0.01</v>
      </c>
      <c r="AF86">
        <v>3</v>
      </c>
      <c r="AG86">
        <v>510</v>
      </c>
      <c r="AH86">
        <v>4</v>
      </c>
      <c r="AI86">
        <v>2</v>
      </c>
      <c r="AJ86">
        <v>3</v>
      </c>
      <c r="AK86">
        <v>15</v>
      </c>
      <c r="AL86">
        <v>0.04</v>
      </c>
      <c r="AM86">
        <v>5</v>
      </c>
      <c r="AN86">
        <v>5</v>
      </c>
      <c r="AO86">
        <v>16</v>
      </c>
      <c r="AP86">
        <v>5</v>
      </c>
      <c r="AQ86">
        <v>10</v>
      </c>
    </row>
    <row r="87" spans="1:43" hidden="1" x14ac:dyDescent="0.25">
      <c r="A87" t="s">
        <v>298</v>
      </c>
      <c r="B87" t="s">
        <v>299</v>
      </c>
      <c r="C87" s="1" t="str">
        <f t="shared" si="4"/>
        <v>11:0001</v>
      </c>
      <c r="D87" s="1" t="str">
        <f t="shared" si="5"/>
        <v>11:0001</v>
      </c>
      <c r="E87" t="s">
        <v>299</v>
      </c>
      <c r="F87" t="s">
        <v>300</v>
      </c>
      <c r="H87">
        <v>59.9294753</v>
      </c>
      <c r="I87">
        <v>-110.051294</v>
      </c>
      <c r="J87" s="1" t="str">
        <f t="shared" si="6"/>
        <v>Till</v>
      </c>
      <c r="K87" s="1" t="str">
        <f t="shared" si="7"/>
        <v>&lt;2 micron</v>
      </c>
      <c r="L87">
        <v>0.1</v>
      </c>
      <c r="M87">
        <v>0.67</v>
      </c>
      <c r="N87">
        <v>1</v>
      </c>
      <c r="O87">
        <v>20</v>
      </c>
      <c r="P87">
        <v>0.25</v>
      </c>
      <c r="Q87">
        <v>2</v>
      </c>
      <c r="R87">
        <v>0.16</v>
      </c>
      <c r="S87">
        <v>0.25</v>
      </c>
      <c r="T87">
        <v>2</v>
      </c>
      <c r="U87">
        <v>8</v>
      </c>
      <c r="V87">
        <v>2</v>
      </c>
      <c r="W87">
        <v>0.75</v>
      </c>
      <c r="X87">
        <v>10</v>
      </c>
      <c r="Y87">
        <v>0.5</v>
      </c>
      <c r="Z87">
        <v>0.02</v>
      </c>
      <c r="AA87">
        <v>20</v>
      </c>
      <c r="AB87">
        <v>0.12</v>
      </c>
      <c r="AC87">
        <v>55</v>
      </c>
      <c r="AD87">
        <v>0.5</v>
      </c>
      <c r="AE87">
        <v>5.0000000000000001E-3</v>
      </c>
      <c r="AF87">
        <v>2</v>
      </c>
      <c r="AG87">
        <v>200</v>
      </c>
      <c r="AH87">
        <v>4</v>
      </c>
      <c r="AI87">
        <v>1</v>
      </c>
      <c r="AJ87">
        <v>2</v>
      </c>
      <c r="AK87">
        <v>18</v>
      </c>
      <c r="AL87">
        <v>0.04</v>
      </c>
      <c r="AM87">
        <v>5</v>
      </c>
      <c r="AN87">
        <v>5</v>
      </c>
      <c r="AO87">
        <v>14</v>
      </c>
      <c r="AP87">
        <v>5</v>
      </c>
      <c r="AQ87">
        <v>6</v>
      </c>
    </row>
    <row r="88" spans="1:43" hidden="1" x14ac:dyDescent="0.25">
      <c r="A88" t="s">
        <v>301</v>
      </c>
      <c r="B88" t="s">
        <v>302</v>
      </c>
      <c r="C88" s="1" t="str">
        <f t="shared" si="4"/>
        <v>11:0001</v>
      </c>
      <c r="D88" s="1" t="str">
        <f t="shared" si="5"/>
        <v>11:0001</v>
      </c>
      <c r="E88" t="s">
        <v>302</v>
      </c>
      <c r="F88" t="s">
        <v>303</v>
      </c>
      <c r="H88">
        <v>59.945994599999999</v>
      </c>
      <c r="I88">
        <v>-110.0760616</v>
      </c>
      <c r="J88" s="1" t="str">
        <f t="shared" si="6"/>
        <v>Till</v>
      </c>
      <c r="K88" s="1" t="str">
        <f t="shared" si="7"/>
        <v>&lt;2 micron</v>
      </c>
      <c r="L88">
        <v>0.1</v>
      </c>
      <c r="M88">
        <v>1.56</v>
      </c>
      <c r="N88">
        <v>1</v>
      </c>
      <c r="O88">
        <v>30</v>
      </c>
      <c r="P88">
        <v>0.25</v>
      </c>
      <c r="Q88">
        <v>2</v>
      </c>
      <c r="R88">
        <v>0.16</v>
      </c>
      <c r="S88">
        <v>0.25</v>
      </c>
      <c r="T88">
        <v>5</v>
      </c>
      <c r="U88">
        <v>27</v>
      </c>
      <c r="V88">
        <v>8</v>
      </c>
      <c r="W88">
        <v>1.92</v>
      </c>
      <c r="X88">
        <v>20</v>
      </c>
      <c r="Y88">
        <v>0.5</v>
      </c>
      <c r="Z88">
        <v>0.06</v>
      </c>
      <c r="AA88">
        <v>30</v>
      </c>
      <c r="AB88">
        <v>0.42</v>
      </c>
      <c r="AC88">
        <v>160</v>
      </c>
      <c r="AD88">
        <v>0.5</v>
      </c>
      <c r="AE88">
        <v>0.01</v>
      </c>
      <c r="AF88">
        <v>11</v>
      </c>
      <c r="AG88">
        <v>400</v>
      </c>
      <c r="AH88">
        <v>12</v>
      </c>
      <c r="AI88">
        <v>2</v>
      </c>
      <c r="AJ88">
        <v>4</v>
      </c>
      <c r="AK88">
        <v>18</v>
      </c>
      <c r="AL88">
        <v>0.08</v>
      </c>
      <c r="AM88">
        <v>5</v>
      </c>
      <c r="AN88">
        <v>5</v>
      </c>
      <c r="AO88">
        <v>25</v>
      </c>
      <c r="AP88">
        <v>5</v>
      </c>
      <c r="AQ88">
        <v>28</v>
      </c>
    </row>
    <row r="89" spans="1:43" hidden="1" x14ac:dyDescent="0.25">
      <c r="A89" t="s">
        <v>304</v>
      </c>
      <c r="B89" t="s">
        <v>305</v>
      </c>
      <c r="C89" s="1" t="str">
        <f t="shared" si="4"/>
        <v>11:0001</v>
      </c>
      <c r="D89" s="1" t="str">
        <f t="shared" si="5"/>
        <v>11:0001</v>
      </c>
      <c r="E89" t="s">
        <v>305</v>
      </c>
      <c r="F89" t="s">
        <v>306</v>
      </c>
      <c r="H89">
        <v>59.967227000000001</v>
      </c>
      <c r="I89">
        <v>-110.0563047</v>
      </c>
      <c r="J89" s="1" t="str">
        <f t="shared" si="6"/>
        <v>Till</v>
      </c>
      <c r="K89" s="1" t="str">
        <f t="shared" si="7"/>
        <v>&lt;2 micron</v>
      </c>
      <c r="L89">
        <v>0.1</v>
      </c>
      <c r="M89">
        <v>1.1299999999999999</v>
      </c>
      <c r="N89">
        <v>1</v>
      </c>
      <c r="O89">
        <v>20</v>
      </c>
      <c r="P89">
        <v>0.25</v>
      </c>
      <c r="Q89">
        <v>2</v>
      </c>
      <c r="R89">
        <v>0.15</v>
      </c>
      <c r="S89">
        <v>0.25</v>
      </c>
      <c r="T89">
        <v>3</v>
      </c>
      <c r="U89">
        <v>17</v>
      </c>
      <c r="V89">
        <v>2</v>
      </c>
      <c r="W89">
        <v>1</v>
      </c>
      <c r="X89">
        <v>10</v>
      </c>
      <c r="Y89">
        <v>0.5</v>
      </c>
      <c r="Z89">
        <v>0.02</v>
      </c>
      <c r="AA89">
        <v>20</v>
      </c>
      <c r="AB89">
        <v>0.2</v>
      </c>
      <c r="AC89">
        <v>80</v>
      </c>
      <c r="AD89">
        <v>0.5</v>
      </c>
      <c r="AE89">
        <v>5.0000000000000001E-3</v>
      </c>
      <c r="AF89">
        <v>4</v>
      </c>
      <c r="AG89">
        <v>220</v>
      </c>
      <c r="AH89">
        <v>4</v>
      </c>
      <c r="AI89">
        <v>1</v>
      </c>
      <c r="AJ89">
        <v>3</v>
      </c>
      <c r="AK89">
        <v>17</v>
      </c>
      <c r="AL89">
        <v>7.0000000000000007E-2</v>
      </c>
      <c r="AM89">
        <v>5</v>
      </c>
      <c r="AN89">
        <v>5</v>
      </c>
      <c r="AO89">
        <v>19</v>
      </c>
      <c r="AP89">
        <v>5</v>
      </c>
      <c r="AQ89">
        <v>14</v>
      </c>
    </row>
    <row r="90" spans="1:43" hidden="1" x14ac:dyDescent="0.25">
      <c r="A90" t="s">
        <v>307</v>
      </c>
      <c r="B90" t="s">
        <v>308</v>
      </c>
      <c r="C90" s="1" t="str">
        <f t="shared" si="4"/>
        <v>11:0001</v>
      </c>
      <c r="D90" s="1" t="str">
        <f t="shared" si="5"/>
        <v>11:0001</v>
      </c>
      <c r="E90" t="s">
        <v>308</v>
      </c>
      <c r="F90" t="s">
        <v>309</v>
      </c>
      <c r="H90">
        <v>59.987961800000001</v>
      </c>
      <c r="I90">
        <v>-110.1200578</v>
      </c>
      <c r="J90" s="1" t="str">
        <f t="shared" si="6"/>
        <v>Till</v>
      </c>
      <c r="K90" s="1" t="str">
        <f t="shared" si="7"/>
        <v>&lt;2 micron</v>
      </c>
      <c r="L90">
        <v>0.1</v>
      </c>
      <c r="M90">
        <v>0.88</v>
      </c>
      <c r="N90">
        <v>1</v>
      </c>
      <c r="O90">
        <v>30</v>
      </c>
      <c r="P90">
        <v>0.25</v>
      </c>
      <c r="Q90">
        <v>1</v>
      </c>
      <c r="R90">
        <v>0.25</v>
      </c>
      <c r="S90">
        <v>0.25</v>
      </c>
      <c r="T90">
        <v>3</v>
      </c>
      <c r="U90">
        <v>13</v>
      </c>
      <c r="V90">
        <v>2</v>
      </c>
      <c r="W90">
        <v>1.1499999999999999</v>
      </c>
      <c r="X90">
        <v>10</v>
      </c>
      <c r="Y90">
        <v>0.5</v>
      </c>
      <c r="Z90">
        <v>0.06</v>
      </c>
      <c r="AA90">
        <v>20</v>
      </c>
      <c r="AB90">
        <v>0.21</v>
      </c>
      <c r="AC90">
        <v>95</v>
      </c>
      <c r="AD90">
        <v>0.5</v>
      </c>
      <c r="AE90">
        <v>0.01</v>
      </c>
      <c r="AF90">
        <v>5</v>
      </c>
      <c r="AG90">
        <v>550</v>
      </c>
      <c r="AH90">
        <v>8</v>
      </c>
      <c r="AI90">
        <v>1</v>
      </c>
      <c r="AJ90">
        <v>2</v>
      </c>
      <c r="AK90">
        <v>19</v>
      </c>
      <c r="AL90">
        <v>0.05</v>
      </c>
      <c r="AM90">
        <v>5</v>
      </c>
      <c r="AN90">
        <v>5</v>
      </c>
      <c r="AO90">
        <v>19</v>
      </c>
      <c r="AP90">
        <v>5</v>
      </c>
      <c r="AQ90">
        <v>14</v>
      </c>
    </row>
    <row r="91" spans="1:43" hidden="1" x14ac:dyDescent="0.25">
      <c r="A91" t="s">
        <v>310</v>
      </c>
      <c r="B91" t="s">
        <v>311</v>
      </c>
      <c r="C91" s="1" t="str">
        <f t="shared" si="4"/>
        <v>11:0001</v>
      </c>
      <c r="D91" s="1" t="str">
        <f t="shared" si="5"/>
        <v>11:0001</v>
      </c>
      <c r="E91" t="s">
        <v>311</v>
      </c>
      <c r="F91" t="s">
        <v>312</v>
      </c>
      <c r="H91">
        <v>59.980403299999999</v>
      </c>
      <c r="I91">
        <v>-110.1177498</v>
      </c>
      <c r="J91" s="1" t="str">
        <f t="shared" si="6"/>
        <v>Till</v>
      </c>
      <c r="K91" s="1" t="str">
        <f t="shared" si="7"/>
        <v>&lt;2 micron</v>
      </c>
      <c r="L91">
        <v>0.1</v>
      </c>
      <c r="M91">
        <v>0.61</v>
      </c>
      <c r="N91">
        <v>1</v>
      </c>
      <c r="O91">
        <v>20</v>
      </c>
      <c r="P91">
        <v>0.25</v>
      </c>
      <c r="Q91">
        <v>1</v>
      </c>
      <c r="R91">
        <v>0.17</v>
      </c>
      <c r="S91">
        <v>0.25</v>
      </c>
      <c r="T91">
        <v>2</v>
      </c>
      <c r="U91">
        <v>8</v>
      </c>
      <c r="V91">
        <v>2</v>
      </c>
      <c r="W91">
        <v>0.75</v>
      </c>
      <c r="X91">
        <v>10</v>
      </c>
      <c r="Y91">
        <v>0.5</v>
      </c>
      <c r="Z91">
        <v>0.04</v>
      </c>
      <c r="AA91">
        <v>10</v>
      </c>
      <c r="AB91">
        <v>0.12</v>
      </c>
      <c r="AC91">
        <v>60</v>
      </c>
      <c r="AD91">
        <v>0.5</v>
      </c>
      <c r="AE91">
        <v>0.01</v>
      </c>
      <c r="AF91">
        <v>3</v>
      </c>
      <c r="AG91">
        <v>300</v>
      </c>
      <c r="AH91">
        <v>6</v>
      </c>
      <c r="AI91">
        <v>1</v>
      </c>
      <c r="AJ91">
        <v>2</v>
      </c>
      <c r="AK91">
        <v>14</v>
      </c>
      <c r="AL91">
        <v>0.04</v>
      </c>
      <c r="AM91">
        <v>5</v>
      </c>
      <c r="AN91">
        <v>5</v>
      </c>
      <c r="AO91">
        <v>14</v>
      </c>
      <c r="AP91">
        <v>5</v>
      </c>
      <c r="AQ91">
        <v>8</v>
      </c>
    </row>
    <row r="92" spans="1:43" hidden="1" x14ac:dyDescent="0.25">
      <c r="A92" t="s">
        <v>313</v>
      </c>
      <c r="B92" t="s">
        <v>314</v>
      </c>
      <c r="C92" s="1" t="str">
        <f t="shared" si="4"/>
        <v>11:0001</v>
      </c>
      <c r="D92" s="1" t="str">
        <f t="shared" si="5"/>
        <v>11:0001</v>
      </c>
      <c r="E92" t="s">
        <v>314</v>
      </c>
      <c r="F92" t="s">
        <v>315</v>
      </c>
      <c r="H92">
        <v>59.958602900000002</v>
      </c>
      <c r="I92">
        <v>-110.1208364</v>
      </c>
      <c r="J92" s="1" t="str">
        <f t="shared" si="6"/>
        <v>Till</v>
      </c>
      <c r="K92" s="1" t="str">
        <f t="shared" si="7"/>
        <v>&lt;2 micron</v>
      </c>
      <c r="L92">
        <v>0.1</v>
      </c>
      <c r="M92">
        <v>1.17</v>
      </c>
      <c r="N92">
        <v>1</v>
      </c>
      <c r="O92">
        <v>30</v>
      </c>
      <c r="P92">
        <v>0.25</v>
      </c>
      <c r="Q92">
        <v>2</v>
      </c>
      <c r="R92">
        <v>0.09</v>
      </c>
      <c r="S92">
        <v>0.25</v>
      </c>
      <c r="T92">
        <v>2</v>
      </c>
      <c r="U92">
        <v>15</v>
      </c>
      <c r="V92">
        <v>3</v>
      </c>
      <c r="W92">
        <v>0.89</v>
      </c>
      <c r="X92">
        <v>10</v>
      </c>
      <c r="Y92">
        <v>0.5</v>
      </c>
      <c r="Z92">
        <v>0.03</v>
      </c>
      <c r="AA92">
        <v>20</v>
      </c>
      <c r="AB92">
        <v>0.14000000000000001</v>
      </c>
      <c r="AC92">
        <v>50</v>
      </c>
      <c r="AD92">
        <v>0.5</v>
      </c>
      <c r="AE92">
        <v>5.0000000000000001E-3</v>
      </c>
      <c r="AF92">
        <v>4</v>
      </c>
      <c r="AG92">
        <v>210</v>
      </c>
      <c r="AH92">
        <v>4</v>
      </c>
      <c r="AI92">
        <v>1</v>
      </c>
      <c r="AJ92">
        <v>1</v>
      </c>
      <c r="AK92">
        <v>12</v>
      </c>
      <c r="AL92">
        <v>0.04</v>
      </c>
      <c r="AM92">
        <v>5</v>
      </c>
      <c r="AN92">
        <v>5</v>
      </c>
      <c r="AO92">
        <v>15</v>
      </c>
      <c r="AP92">
        <v>5</v>
      </c>
      <c r="AQ92">
        <v>8</v>
      </c>
    </row>
    <row r="93" spans="1:43" hidden="1" x14ac:dyDescent="0.25">
      <c r="A93" t="s">
        <v>316</v>
      </c>
      <c r="B93" t="s">
        <v>317</v>
      </c>
      <c r="C93" s="1" t="str">
        <f t="shared" si="4"/>
        <v>11:0001</v>
      </c>
      <c r="D93" s="1" t="str">
        <f t="shared" si="5"/>
        <v>11:0001</v>
      </c>
      <c r="E93" t="s">
        <v>317</v>
      </c>
      <c r="F93" t="s">
        <v>318</v>
      </c>
      <c r="H93">
        <v>59.9182281</v>
      </c>
      <c r="I93">
        <v>-110.1126041</v>
      </c>
      <c r="J93" s="1" t="str">
        <f t="shared" si="6"/>
        <v>Till</v>
      </c>
      <c r="K93" s="1" t="str">
        <f t="shared" si="7"/>
        <v>&lt;2 micron</v>
      </c>
      <c r="L93">
        <v>0.1</v>
      </c>
      <c r="M93">
        <v>0.87</v>
      </c>
      <c r="N93">
        <v>1</v>
      </c>
      <c r="P93">
        <v>0.25</v>
      </c>
      <c r="Q93">
        <v>2</v>
      </c>
      <c r="R93">
        <v>0.18</v>
      </c>
      <c r="S93">
        <v>0.25</v>
      </c>
      <c r="T93">
        <v>1</v>
      </c>
      <c r="U93">
        <v>8</v>
      </c>
      <c r="V93">
        <v>3</v>
      </c>
      <c r="W93">
        <v>0.74</v>
      </c>
      <c r="X93">
        <v>10</v>
      </c>
      <c r="Y93">
        <v>0.5</v>
      </c>
      <c r="Z93">
        <v>0.02</v>
      </c>
      <c r="AA93">
        <v>10</v>
      </c>
      <c r="AB93">
        <v>0.11</v>
      </c>
      <c r="AC93">
        <v>55</v>
      </c>
      <c r="AD93">
        <v>0.5</v>
      </c>
      <c r="AE93">
        <v>5.0000000000000001E-3</v>
      </c>
      <c r="AF93">
        <v>4</v>
      </c>
      <c r="AG93">
        <v>730</v>
      </c>
      <c r="AH93">
        <v>6</v>
      </c>
      <c r="AI93">
        <v>1</v>
      </c>
      <c r="AJ93">
        <v>1</v>
      </c>
      <c r="AK93">
        <v>14</v>
      </c>
      <c r="AL93">
        <v>0.03</v>
      </c>
      <c r="AM93">
        <v>5</v>
      </c>
      <c r="AN93">
        <v>5</v>
      </c>
      <c r="AO93">
        <v>14</v>
      </c>
      <c r="AP93">
        <v>5</v>
      </c>
      <c r="AQ93">
        <v>6</v>
      </c>
    </row>
    <row r="94" spans="1:43" hidden="1" x14ac:dyDescent="0.25">
      <c r="A94" t="s">
        <v>319</v>
      </c>
      <c r="B94" t="s">
        <v>320</v>
      </c>
      <c r="C94" s="1" t="str">
        <f t="shared" si="4"/>
        <v>11:0001</v>
      </c>
      <c r="D94" s="1" t="str">
        <f t="shared" si="5"/>
        <v>11:0001</v>
      </c>
      <c r="E94" t="s">
        <v>320</v>
      </c>
      <c r="F94" t="s">
        <v>321</v>
      </c>
      <c r="H94">
        <v>59.878798699999997</v>
      </c>
      <c r="I94">
        <v>-110.1249095</v>
      </c>
      <c r="J94" s="1" t="str">
        <f t="shared" si="6"/>
        <v>Till</v>
      </c>
      <c r="K94" s="1" t="str">
        <f t="shared" si="7"/>
        <v>&lt;2 micron</v>
      </c>
      <c r="L94">
        <v>0.1</v>
      </c>
      <c r="M94">
        <v>1.38</v>
      </c>
      <c r="N94">
        <v>1</v>
      </c>
      <c r="O94">
        <v>30</v>
      </c>
      <c r="P94">
        <v>0.25</v>
      </c>
      <c r="Q94">
        <v>2</v>
      </c>
      <c r="R94">
        <v>0.14000000000000001</v>
      </c>
      <c r="S94">
        <v>0.25</v>
      </c>
      <c r="T94">
        <v>4</v>
      </c>
      <c r="U94">
        <v>21</v>
      </c>
      <c r="V94">
        <v>10</v>
      </c>
      <c r="W94">
        <v>1.55</v>
      </c>
      <c r="X94">
        <v>10</v>
      </c>
      <c r="Y94">
        <v>0.5</v>
      </c>
      <c r="Z94">
        <v>0.11</v>
      </c>
      <c r="AA94">
        <v>30</v>
      </c>
      <c r="AB94">
        <v>0.32</v>
      </c>
      <c r="AC94">
        <v>100</v>
      </c>
      <c r="AD94">
        <v>0.5</v>
      </c>
      <c r="AE94">
        <v>0.01</v>
      </c>
      <c r="AF94">
        <v>11</v>
      </c>
      <c r="AG94">
        <v>140</v>
      </c>
      <c r="AH94">
        <v>14</v>
      </c>
      <c r="AI94">
        <v>1</v>
      </c>
      <c r="AJ94">
        <v>3</v>
      </c>
      <c r="AK94">
        <v>18</v>
      </c>
      <c r="AL94">
        <v>0.08</v>
      </c>
      <c r="AM94">
        <v>5</v>
      </c>
      <c r="AN94">
        <v>5</v>
      </c>
      <c r="AO94">
        <v>26</v>
      </c>
      <c r="AP94">
        <v>5</v>
      </c>
      <c r="AQ94">
        <v>18</v>
      </c>
    </row>
    <row r="95" spans="1:43" hidden="1" x14ac:dyDescent="0.25">
      <c r="A95" t="s">
        <v>322</v>
      </c>
      <c r="B95" t="s">
        <v>323</v>
      </c>
      <c r="C95" s="1" t="str">
        <f t="shared" si="4"/>
        <v>11:0001</v>
      </c>
      <c r="D95" s="1" t="str">
        <f t="shared" si="5"/>
        <v>11:0001</v>
      </c>
      <c r="E95" t="s">
        <v>323</v>
      </c>
      <c r="F95" t="s">
        <v>324</v>
      </c>
      <c r="H95">
        <v>59.879008599999999</v>
      </c>
      <c r="I95">
        <v>-110.0639869</v>
      </c>
      <c r="J95" s="1" t="str">
        <f t="shared" si="6"/>
        <v>Till</v>
      </c>
      <c r="K95" s="1" t="str">
        <f t="shared" si="7"/>
        <v>&lt;2 micron</v>
      </c>
      <c r="L95">
        <v>0.1</v>
      </c>
      <c r="M95">
        <v>1.87</v>
      </c>
      <c r="N95">
        <v>6</v>
      </c>
      <c r="O95">
        <v>80</v>
      </c>
      <c r="P95">
        <v>0.25</v>
      </c>
      <c r="Q95">
        <v>4</v>
      </c>
      <c r="R95">
        <v>0.19</v>
      </c>
      <c r="S95">
        <v>0.25</v>
      </c>
      <c r="T95">
        <v>4</v>
      </c>
      <c r="U95">
        <v>14</v>
      </c>
      <c r="V95">
        <v>8</v>
      </c>
      <c r="W95">
        <v>1.47</v>
      </c>
      <c r="X95">
        <v>10</v>
      </c>
      <c r="Y95">
        <v>0.5</v>
      </c>
      <c r="Z95">
        <v>0.04</v>
      </c>
      <c r="AA95">
        <v>30</v>
      </c>
      <c r="AB95">
        <v>0.26</v>
      </c>
      <c r="AC95">
        <v>90</v>
      </c>
      <c r="AD95">
        <v>3</v>
      </c>
      <c r="AE95">
        <v>0.01</v>
      </c>
      <c r="AF95">
        <v>8</v>
      </c>
      <c r="AG95">
        <v>630</v>
      </c>
      <c r="AH95">
        <v>8</v>
      </c>
      <c r="AI95">
        <v>2</v>
      </c>
      <c r="AJ95">
        <v>3</v>
      </c>
      <c r="AK95">
        <v>21</v>
      </c>
      <c r="AL95">
        <v>0.06</v>
      </c>
      <c r="AM95">
        <v>5</v>
      </c>
      <c r="AN95">
        <v>5</v>
      </c>
      <c r="AO95">
        <v>25</v>
      </c>
      <c r="AP95">
        <v>5</v>
      </c>
      <c r="AQ95">
        <v>24</v>
      </c>
    </row>
    <row r="96" spans="1:43" hidden="1" x14ac:dyDescent="0.25">
      <c r="A96" t="s">
        <v>325</v>
      </c>
      <c r="B96" t="s">
        <v>326</v>
      </c>
      <c r="C96" s="1" t="str">
        <f t="shared" si="4"/>
        <v>11:0001</v>
      </c>
      <c r="D96" s="1" t="str">
        <f t="shared" si="5"/>
        <v>11:0001</v>
      </c>
      <c r="E96" t="s">
        <v>327</v>
      </c>
      <c r="F96" t="s">
        <v>328</v>
      </c>
      <c r="H96">
        <v>59.847674499999997</v>
      </c>
      <c r="I96">
        <v>-110.1035959</v>
      </c>
      <c r="J96" s="1" t="str">
        <f t="shared" si="6"/>
        <v>Till</v>
      </c>
      <c r="K96" s="1" t="str">
        <f t="shared" si="7"/>
        <v>&lt;2 micron</v>
      </c>
      <c r="L96">
        <v>0.1</v>
      </c>
      <c r="M96">
        <v>1.25</v>
      </c>
      <c r="N96">
        <v>1</v>
      </c>
      <c r="O96">
        <v>30</v>
      </c>
      <c r="P96">
        <v>0.25</v>
      </c>
      <c r="Q96">
        <v>2</v>
      </c>
      <c r="R96">
        <v>7.0000000000000007E-2</v>
      </c>
      <c r="S96">
        <v>0.25</v>
      </c>
      <c r="T96">
        <v>3</v>
      </c>
      <c r="U96">
        <v>18</v>
      </c>
      <c r="V96">
        <v>3</v>
      </c>
      <c r="W96">
        <v>1.1499999999999999</v>
      </c>
      <c r="X96">
        <v>10</v>
      </c>
      <c r="Y96">
        <v>0.5</v>
      </c>
      <c r="Z96">
        <v>0.02</v>
      </c>
      <c r="AA96">
        <v>10</v>
      </c>
      <c r="AB96">
        <v>0.18</v>
      </c>
      <c r="AC96">
        <v>55</v>
      </c>
      <c r="AD96">
        <v>0.5</v>
      </c>
      <c r="AE96">
        <v>5.0000000000000001E-3</v>
      </c>
      <c r="AF96">
        <v>5</v>
      </c>
      <c r="AG96">
        <v>140</v>
      </c>
      <c r="AH96">
        <v>6</v>
      </c>
      <c r="AI96">
        <v>1</v>
      </c>
      <c r="AJ96">
        <v>1</v>
      </c>
      <c r="AK96">
        <v>10</v>
      </c>
      <c r="AL96">
        <v>0.05</v>
      </c>
      <c r="AM96">
        <v>5</v>
      </c>
      <c r="AN96">
        <v>5</v>
      </c>
      <c r="AO96">
        <v>22</v>
      </c>
      <c r="AP96">
        <v>5</v>
      </c>
      <c r="AQ96">
        <v>20</v>
      </c>
    </row>
    <row r="97" spans="1:43" hidden="1" x14ac:dyDescent="0.25">
      <c r="A97" t="s">
        <v>329</v>
      </c>
      <c r="B97" t="s">
        <v>327</v>
      </c>
      <c r="C97" s="1" t="str">
        <f t="shared" si="4"/>
        <v>11:0001</v>
      </c>
      <c r="D97" s="1" t="str">
        <f t="shared" si="5"/>
        <v>11:0001</v>
      </c>
      <c r="E97" t="s">
        <v>330</v>
      </c>
      <c r="F97" t="s">
        <v>331</v>
      </c>
      <c r="H97">
        <v>59.836202999999998</v>
      </c>
      <c r="I97">
        <v>-110.1203182</v>
      </c>
      <c r="J97" s="1" t="str">
        <f t="shared" si="6"/>
        <v>Till</v>
      </c>
      <c r="K97" s="1" t="str">
        <f t="shared" si="7"/>
        <v>&lt;2 micron</v>
      </c>
      <c r="L97">
        <v>0.1</v>
      </c>
      <c r="M97">
        <v>1.35</v>
      </c>
      <c r="N97">
        <v>4</v>
      </c>
      <c r="O97">
        <v>20</v>
      </c>
      <c r="P97">
        <v>0.25</v>
      </c>
      <c r="Q97">
        <v>1</v>
      </c>
      <c r="R97">
        <v>0.16</v>
      </c>
      <c r="S97">
        <v>0.25</v>
      </c>
      <c r="T97">
        <v>4</v>
      </c>
      <c r="U97">
        <v>20</v>
      </c>
      <c r="V97">
        <v>8</v>
      </c>
      <c r="W97">
        <v>1.3</v>
      </c>
      <c r="X97">
        <v>10</v>
      </c>
      <c r="Y97">
        <v>0.5</v>
      </c>
      <c r="Z97">
        <v>0.03</v>
      </c>
      <c r="AA97">
        <v>30</v>
      </c>
      <c r="AB97">
        <v>0.28999999999999998</v>
      </c>
      <c r="AC97">
        <v>100</v>
      </c>
      <c r="AD97">
        <v>0.5</v>
      </c>
      <c r="AE97">
        <v>5.0000000000000001E-3</v>
      </c>
      <c r="AF97">
        <v>7</v>
      </c>
      <c r="AG97">
        <v>830</v>
      </c>
      <c r="AH97">
        <v>8</v>
      </c>
      <c r="AI97">
        <v>2</v>
      </c>
      <c r="AJ97">
        <v>3</v>
      </c>
      <c r="AK97">
        <v>16</v>
      </c>
      <c r="AL97">
        <v>7.0000000000000007E-2</v>
      </c>
      <c r="AM97">
        <v>5</v>
      </c>
      <c r="AN97">
        <v>5</v>
      </c>
      <c r="AO97">
        <v>24</v>
      </c>
      <c r="AP97">
        <v>5</v>
      </c>
      <c r="AQ97">
        <v>24</v>
      </c>
    </row>
    <row r="98" spans="1:43" hidden="1" x14ac:dyDescent="0.25">
      <c r="A98" t="s">
        <v>332</v>
      </c>
      <c r="B98" t="s">
        <v>330</v>
      </c>
      <c r="C98" s="1" t="str">
        <f t="shared" si="4"/>
        <v>11:0001</v>
      </c>
      <c r="D98" s="1" t="str">
        <f t="shared" si="5"/>
        <v>11:0001</v>
      </c>
      <c r="E98" t="s">
        <v>333</v>
      </c>
      <c r="F98" t="s">
        <v>334</v>
      </c>
      <c r="H98">
        <v>59.841083599999997</v>
      </c>
      <c r="I98">
        <v>-110.1524867</v>
      </c>
      <c r="J98" s="1" t="str">
        <f t="shared" si="6"/>
        <v>Till</v>
      </c>
      <c r="K98" s="1" t="str">
        <f t="shared" si="7"/>
        <v>&lt;2 micron</v>
      </c>
      <c r="L98">
        <v>0.1</v>
      </c>
      <c r="M98">
        <v>1.3</v>
      </c>
      <c r="N98">
        <v>2</v>
      </c>
      <c r="O98">
        <v>20</v>
      </c>
      <c r="P98">
        <v>0.25</v>
      </c>
      <c r="Q98">
        <v>2</v>
      </c>
      <c r="R98">
        <v>0.18</v>
      </c>
      <c r="S98">
        <v>0.25</v>
      </c>
      <c r="T98">
        <v>3</v>
      </c>
      <c r="U98">
        <v>14</v>
      </c>
      <c r="V98">
        <v>7</v>
      </c>
      <c r="W98">
        <v>1.18</v>
      </c>
      <c r="X98">
        <v>10</v>
      </c>
      <c r="Y98">
        <v>0.5</v>
      </c>
      <c r="Z98">
        <v>0.04</v>
      </c>
      <c r="AA98">
        <v>30</v>
      </c>
      <c r="AB98">
        <v>0.21</v>
      </c>
      <c r="AC98">
        <v>85</v>
      </c>
      <c r="AD98">
        <v>0.5</v>
      </c>
      <c r="AE98">
        <v>0.01</v>
      </c>
      <c r="AF98">
        <v>5</v>
      </c>
      <c r="AG98">
        <v>640</v>
      </c>
      <c r="AH98">
        <v>6</v>
      </c>
      <c r="AI98">
        <v>1</v>
      </c>
      <c r="AJ98">
        <v>3</v>
      </c>
      <c r="AK98">
        <v>20</v>
      </c>
      <c r="AL98">
        <v>0.06</v>
      </c>
      <c r="AM98">
        <v>5</v>
      </c>
      <c r="AN98">
        <v>5</v>
      </c>
      <c r="AO98">
        <v>21</v>
      </c>
      <c r="AP98">
        <v>5</v>
      </c>
      <c r="AQ98">
        <v>18</v>
      </c>
    </row>
    <row r="99" spans="1:43" hidden="1" x14ac:dyDescent="0.25">
      <c r="A99" t="s">
        <v>335</v>
      </c>
      <c r="B99" t="s">
        <v>333</v>
      </c>
      <c r="C99" s="1" t="str">
        <f t="shared" si="4"/>
        <v>11:0001</v>
      </c>
      <c r="D99" s="1" t="str">
        <f t="shared" si="5"/>
        <v>11:0001</v>
      </c>
      <c r="E99" t="s">
        <v>336</v>
      </c>
      <c r="F99" t="s">
        <v>337</v>
      </c>
      <c r="H99">
        <v>59.828510899999998</v>
      </c>
      <c r="I99">
        <v>-110.1385365</v>
      </c>
      <c r="J99" s="1" t="str">
        <f t="shared" si="6"/>
        <v>Till</v>
      </c>
      <c r="K99" s="1" t="str">
        <f t="shared" si="7"/>
        <v>&lt;2 micron</v>
      </c>
      <c r="L99">
        <v>0.1</v>
      </c>
      <c r="M99">
        <v>1.35</v>
      </c>
      <c r="N99">
        <v>2</v>
      </c>
      <c r="O99">
        <v>70</v>
      </c>
      <c r="P99">
        <v>0.25</v>
      </c>
      <c r="Q99">
        <v>2</v>
      </c>
      <c r="R99">
        <v>0.25</v>
      </c>
      <c r="S99">
        <v>0.25</v>
      </c>
      <c r="T99">
        <v>2</v>
      </c>
      <c r="U99">
        <v>14</v>
      </c>
      <c r="V99">
        <v>4</v>
      </c>
      <c r="W99">
        <v>1.35</v>
      </c>
      <c r="X99">
        <v>10</v>
      </c>
      <c r="Y99">
        <v>0.5</v>
      </c>
      <c r="Z99">
        <v>0.05</v>
      </c>
      <c r="AA99">
        <v>20</v>
      </c>
      <c r="AB99">
        <v>0.2</v>
      </c>
      <c r="AC99">
        <v>85</v>
      </c>
      <c r="AD99">
        <v>0.5</v>
      </c>
      <c r="AE99">
        <v>0.01</v>
      </c>
      <c r="AF99">
        <v>5</v>
      </c>
      <c r="AG99">
        <v>4610</v>
      </c>
      <c r="AH99">
        <v>8</v>
      </c>
      <c r="AI99">
        <v>1</v>
      </c>
      <c r="AJ99">
        <v>3</v>
      </c>
      <c r="AK99">
        <v>20</v>
      </c>
      <c r="AL99">
        <v>0.03</v>
      </c>
      <c r="AM99">
        <v>5</v>
      </c>
      <c r="AN99">
        <v>5</v>
      </c>
      <c r="AO99">
        <v>19</v>
      </c>
      <c r="AP99">
        <v>5</v>
      </c>
      <c r="AQ99">
        <v>14</v>
      </c>
    </row>
    <row r="100" spans="1:43" hidden="1" x14ac:dyDescent="0.25">
      <c r="A100" t="s">
        <v>338</v>
      </c>
      <c r="B100" t="s">
        <v>336</v>
      </c>
      <c r="C100" s="1" t="str">
        <f t="shared" si="4"/>
        <v>11:0001</v>
      </c>
      <c r="D100" s="1" t="str">
        <f t="shared" si="5"/>
        <v>11:0001</v>
      </c>
      <c r="E100" t="s">
        <v>339</v>
      </c>
      <c r="F100" t="s">
        <v>340</v>
      </c>
      <c r="H100">
        <v>59.823705099999998</v>
      </c>
      <c r="I100">
        <v>-110.11797249999999</v>
      </c>
      <c r="J100" s="1" t="str">
        <f t="shared" si="6"/>
        <v>Till</v>
      </c>
      <c r="K100" s="1" t="str">
        <f t="shared" si="7"/>
        <v>&lt;2 micron</v>
      </c>
      <c r="L100">
        <v>0.1</v>
      </c>
      <c r="M100">
        <v>1.01</v>
      </c>
      <c r="N100">
        <v>4</v>
      </c>
      <c r="O100">
        <v>30</v>
      </c>
      <c r="P100">
        <v>0.25</v>
      </c>
      <c r="Q100">
        <v>2</v>
      </c>
      <c r="R100">
        <v>0.17</v>
      </c>
      <c r="S100">
        <v>0.25</v>
      </c>
      <c r="T100">
        <v>2</v>
      </c>
      <c r="U100">
        <v>14</v>
      </c>
      <c r="V100">
        <v>4</v>
      </c>
      <c r="W100">
        <v>0.87</v>
      </c>
      <c r="X100">
        <v>10</v>
      </c>
      <c r="Y100">
        <v>0.5</v>
      </c>
      <c r="Z100">
        <v>0.04</v>
      </c>
      <c r="AA100">
        <v>20</v>
      </c>
      <c r="AB100">
        <v>0.18</v>
      </c>
      <c r="AC100">
        <v>70</v>
      </c>
      <c r="AD100">
        <v>0.5</v>
      </c>
      <c r="AE100">
        <v>0.01</v>
      </c>
      <c r="AF100">
        <v>5</v>
      </c>
      <c r="AG100">
        <v>220</v>
      </c>
      <c r="AH100">
        <v>4</v>
      </c>
      <c r="AI100">
        <v>1</v>
      </c>
      <c r="AJ100">
        <v>2</v>
      </c>
      <c r="AK100">
        <v>18</v>
      </c>
      <c r="AL100">
        <v>0.05</v>
      </c>
      <c r="AM100">
        <v>5</v>
      </c>
      <c r="AN100">
        <v>5</v>
      </c>
      <c r="AO100">
        <v>14</v>
      </c>
      <c r="AP100">
        <v>5</v>
      </c>
      <c r="AQ100">
        <v>8</v>
      </c>
    </row>
    <row r="101" spans="1:43" hidden="1" x14ac:dyDescent="0.25">
      <c r="A101" t="s">
        <v>341</v>
      </c>
      <c r="B101" t="s">
        <v>339</v>
      </c>
      <c r="C101" s="1" t="str">
        <f t="shared" si="4"/>
        <v>11:0001</v>
      </c>
      <c r="D101" s="1" t="str">
        <f t="shared" si="5"/>
        <v>11:0001</v>
      </c>
      <c r="E101" t="s">
        <v>342</v>
      </c>
      <c r="F101" t="s">
        <v>343</v>
      </c>
      <c r="H101">
        <v>59.810348300000001</v>
      </c>
      <c r="I101">
        <v>-110.1488102</v>
      </c>
      <c r="J101" s="1" t="str">
        <f t="shared" si="6"/>
        <v>Till</v>
      </c>
      <c r="K101" s="1" t="str">
        <f t="shared" si="7"/>
        <v>&lt;2 micron</v>
      </c>
      <c r="L101">
        <v>0.1</v>
      </c>
      <c r="M101">
        <v>1.76</v>
      </c>
      <c r="N101">
        <v>1</v>
      </c>
      <c r="O101">
        <v>50</v>
      </c>
      <c r="P101">
        <v>0.25</v>
      </c>
      <c r="Q101">
        <v>2</v>
      </c>
      <c r="R101">
        <v>0.13</v>
      </c>
      <c r="S101">
        <v>0.25</v>
      </c>
      <c r="T101">
        <v>3</v>
      </c>
      <c r="U101">
        <v>13</v>
      </c>
      <c r="V101">
        <v>4</v>
      </c>
      <c r="W101">
        <v>1.31</v>
      </c>
      <c r="X101">
        <v>10</v>
      </c>
      <c r="Y101">
        <v>0.5</v>
      </c>
      <c r="Z101">
        <v>0.03</v>
      </c>
      <c r="AA101">
        <v>10</v>
      </c>
      <c r="AB101">
        <v>0.26</v>
      </c>
      <c r="AC101">
        <v>120</v>
      </c>
      <c r="AD101">
        <v>0.5</v>
      </c>
      <c r="AE101">
        <v>5.0000000000000001E-3</v>
      </c>
      <c r="AF101">
        <v>6</v>
      </c>
      <c r="AG101">
        <v>190</v>
      </c>
      <c r="AH101">
        <v>4</v>
      </c>
      <c r="AI101">
        <v>2</v>
      </c>
      <c r="AJ101">
        <v>2</v>
      </c>
      <c r="AK101">
        <v>14</v>
      </c>
      <c r="AL101">
        <v>0.04</v>
      </c>
      <c r="AM101">
        <v>5</v>
      </c>
      <c r="AN101">
        <v>5</v>
      </c>
      <c r="AO101">
        <v>24</v>
      </c>
      <c r="AP101">
        <v>5</v>
      </c>
      <c r="AQ101">
        <v>50</v>
      </c>
    </row>
    <row r="102" spans="1:43" hidden="1" x14ac:dyDescent="0.25">
      <c r="A102" t="s">
        <v>344</v>
      </c>
      <c r="B102" t="s">
        <v>342</v>
      </c>
      <c r="C102" s="1" t="str">
        <f t="shared" si="4"/>
        <v>11:0001</v>
      </c>
      <c r="D102" s="1" t="str">
        <f t="shared" si="5"/>
        <v>11:0001</v>
      </c>
      <c r="E102" t="s">
        <v>345</v>
      </c>
      <c r="F102" t="s">
        <v>346</v>
      </c>
      <c r="H102">
        <v>59.258091800000003</v>
      </c>
      <c r="I102">
        <v>-110.80218069999999</v>
      </c>
      <c r="J102" s="1" t="str">
        <f t="shared" si="6"/>
        <v>Till</v>
      </c>
      <c r="K102" s="1" t="str">
        <f t="shared" si="7"/>
        <v>&lt;2 micron</v>
      </c>
      <c r="L102">
        <v>0.1</v>
      </c>
      <c r="M102">
        <v>0.89</v>
      </c>
      <c r="N102">
        <v>2</v>
      </c>
      <c r="O102">
        <v>20</v>
      </c>
      <c r="P102">
        <v>0.25</v>
      </c>
      <c r="Q102">
        <v>1</v>
      </c>
      <c r="R102">
        <v>0.01</v>
      </c>
      <c r="S102">
        <v>0.25</v>
      </c>
      <c r="T102">
        <v>2</v>
      </c>
      <c r="U102">
        <v>13</v>
      </c>
      <c r="V102">
        <v>1</v>
      </c>
      <c r="W102">
        <v>0.79</v>
      </c>
      <c r="X102">
        <v>5</v>
      </c>
      <c r="Y102">
        <v>0.5</v>
      </c>
      <c r="Z102">
        <v>0.02</v>
      </c>
      <c r="AB102">
        <v>0.12</v>
      </c>
      <c r="AC102">
        <v>30</v>
      </c>
      <c r="AD102">
        <v>0.5</v>
      </c>
      <c r="AE102">
        <v>5.0000000000000001E-3</v>
      </c>
      <c r="AF102">
        <v>3</v>
      </c>
      <c r="AG102">
        <v>60</v>
      </c>
      <c r="AH102">
        <v>2</v>
      </c>
      <c r="AI102">
        <v>1</v>
      </c>
      <c r="AJ102">
        <v>1</v>
      </c>
      <c r="AK102">
        <v>15</v>
      </c>
      <c r="AL102">
        <v>0.02</v>
      </c>
      <c r="AM102">
        <v>5</v>
      </c>
      <c r="AN102">
        <v>5</v>
      </c>
      <c r="AO102">
        <v>13</v>
      </c>
      <c r="AP102">
        <v>5</v>
      </c>
      <c r="AQ102">
        <v>6</v>
      </c>
    </row>
    <row r="103" spans="1:43" hidden="1" x14ac:dyDescent="0.25">
      <c r="A103" t="s">
        <v>347</v>
      </c>
      <c r="B103" t="s">
        <v>345</v>
      </c>
      <c r="C103" s="1" t="str">
        <f t="shared" si="4"/>
        <v>11:0001</v>
      </c>
      <c r="D103" s="1" t="str">
        <f t="shared" si="5"/>
        <v>11:0001</v>
      </c>
      <c r="E103" t="s">
        <v>348</v>
      </c>
      <c r="F103" t="s">
        <v>349</v>
      </c>
      <c r="H103">
        <v>59.143720100000003</v>
      </c>
      <c r="I103">
        <v>-110.9237931</v>
      </c>
      <c r="J103" s="1" t="str">
        <f t="shared" si="6"/>
        <v>Till</v>
      </c>
      <c r="K103" s="1" t="str">
        <f t="shared" si="7"/>
        <v>&lt;2 micron</v>
      </c>
      <c r="L103">
        <v>0.1</v>
      </c>
      <c r="M103">
        <v>0.73</v>
      </c>
      <c r="N103">
        <v>1</v>
      </c>
      <c r="O103">
        <v>20</v>
      </c>
      <c r="P103">
        <v>0.25</v>
      </c>
      <c r="Q103">
        <v>1</v>
      </c>
      <c r="R103">
        <v>0.04</v>
      </c>
      <c r="S103">
        <v>0.25</v>
      </c>
      <c r="T103">
        <v>2</v>
      </c>
      <c r="U103">
        <v>13</v>
      </c>
      <c r="V103">
        <v>1</v>
      </c>
      <c r="W103">
        <v>0.79</v>
      </c>
      <c r="X103">
        <v>5</v>
      </c>
      <c r="Y103">
        <v>0.5</v>
      </c>
      <c r="Z103">
        <v>0.02</v>
      </c>
      <c r="AA103">
        <v>10</v>
      </c>
      <c r="AB103">
        <v>0.22</v>
      </c>
      <c r="AC103">
        <v>45</v>
      </c>
      <c r="AD103">
        <v>0.5</v>
      </c>
      <c r="AE103">
        <v>5.0000000000000001E-3</v>
      </c>
      <c r="AF103">
        <v>5</v>
      </c>
      <c r="AG103">
        <v>70</v>
      </c>
      <c r="AH103">
        <v>1</v>
      </c>
      <c r="AI103">
        <v>1</v>
      </c>
      <c r="AJ103">
        <v>1</v>
      </c>
      <c r="AK103">
        <v>10</v>
      </c>
      <c r="AL103">
        <v>0.02</v>
      </c>
      <c r="AM103">
        <v>5</v>
      </c>
      <c r="AN103">
        <v>5</v>
      </c>
      <c r="AO103">
        <v>16</v>
      </c>
      <c r="AP103">
        <v>5</v>
      </c>
      <c r="AQ103">
        <v>8</v>
      </c>
    </row>
    <row r="104" spans="1:43" hidden="1" x14ac:dyDescent="0.25">
      <c r="A104" t="s">
        <v>350</v>
      </c>
      <c r="B104" t="s">
        <v>348</v>
      </c>
      <c r="C104" s="1" t="str">
        <f t="shared" si="4"/>
        <v>11:0001</v>
      </c>
      <c r="D104" s="1" t="str">
        <f t="shared" si="5"/>
        <v>11:0001</v>
      </c>
      <c r="E104" t="s">
        <v>351</v>
      </c>
      <c r="F104" t="s">
        <v>352</v>
      </c>
      <c r="H104">
        <v>58.938680300000001</v>
      </c>
      <c r="I104">
        <v>-110.61151409999999</v>
      </c>
      <c r="J104" s="1" t="str">
        <f t="shared" si="6"/>
        <v>Till</v>
      </c>
      <c r="K104" s="1" t="str">
        <f t="shared" si="7"/>
        <v>&lt;2 micron</v>
      </c>
      <c r="L104">
        <v>0.1</v>
      </c>
      <c r="M104">
        <v>0.15</v>
      </c>
      <c r="N104">
        <v>1</v>
      </c>
      <c r="O104">
        <v>10</v>
      </c>
      <c r="P104">
        <v>0.25</v>
      </c>
      <c r="Q104">
        <v>1</v>
      </c>
      <c r="R104">
        <v>0.03</v>
      </c>
      <c r="S104">
        <v>0.25</v>
      </c>
      <c r="T104">
        <v>0.5</v>
      </c>
      <c r="U104">
        <v>7</v>
      </c>
      <c r="V104">
        <v>1</v>
      </c>
      <c r="W104">
        <v>0.27</v>
      </c>
      <c r="X104">
        <v>5</v>
      </c>
      <c r="Y104">
        <v>0.5</v>
      </c>
      <c r="Z104">
        <v>0.01</v>
      </c>
      <c r="AA104">
        <v>10</v>
      </c>
      <c r="AB104">
        <v>0.03</v>
      </c>
      <c r="AC104">
        <v>35</v>
      </c>
      <c r="AD104">
        <v>0.5</v>
      </c>
      <c r="AE104">
        <v>5.0000000000000001E-3</v>
      </c>
      <c r="AF104">
        <v>1</v>
      </c>
      <c r="AG104">
        <v>100</v>
      </c>
      <c r="AH104">
        <v>1</v>
      </c>
      <c r="AI104">
        <v>1</v>
      </c>
      <c r="AJ104">
        <v>0.5</v>
      </c>
      <c r="AK104">
        <v>6</v>
      </c>
      <c r="AL104">
        <v>0.01</v>
      </c>
      <c r="AM104">
        <v>5</v>
      </c>
      <c r="AN104">
        <v>5</v>
      </c>
      <c r="AO104">
        <v>6</v>
      </c>
      <c r="AP104">
        <v>5</v>
      </c>
      <c r="AQ104">
        <v>4</v>
      </c>
    </row>
    <row r="105" spans="1:43" hidden="1" x14ac:dyDescent="0.25">
      <c r="A105" t="s">
        <v>353</v>
      </c>
      <c r="B105" t="s">
        <v>351</v>
      </c>
      <c r="C105" s="1" t="str">
        <f t="shared" si="4"/>
        <v>11:0001</v>
      </c>
      <c r="D105" s="1" t="str">
        <f t="shared" si="5"/>
        <v>11:0001</v>
      </c>
      <c r="E105" t="s">
        <v>163</v>
      </c>
      <c r="F105" t="s">
        <v>354</v>
      </c>
      <c r="H105">
        <v>59.998908499999999</v>
      </c>
      <c r="I105">
        <v>-110.600228</v>
      </c>
      <c r="J105" s="1" t="str">
        <f t="shared" si="6"/>
        <v>Till</v>
      </c>
      <c r="K105" s="1" t="str">
        <f t="shared" si="7"/>
        <v>&lt;2 micron</v>
      </c>
      <c r="L105">
        <v>0.1</v>
      </c>
      <c r="M105">
        <v>0.76</v>
      </c>
      <c r="N105">
        <v>1</v>
      </c>
      <c r="O105">
        <v>30</v>
      </c>
      <c r="P105">
        <v>0.25</v>
      </c>
      <c r="Q105">
        <v>1</v>
      </c>
      <c r="R105">
        <v>0.3</v>
      </c>
      <c r="S105">
        <v>0.25</v>
      </c>
      <c r="T105">
        <v>2</v>
      </c>
      <c r="U105">
        <v>11</v>
      </c>
      <c r="V105">
        <v>4</v>
      </c>
      <c r="W105">
        <v>0.92</v>
      </c>
      <c r="X105">
        <v>10</v>
      </c>
      <c r="Y105">
        <v>0.5</v>
      </c>
      <c r="Z105">
        <v>0.03</v>
      </c>
      <c r="AA105">
        <v>20</v>
      </c>
      <c r="AB105">
        <v>0.19</v>
      </c>
      <c r="AC105">
        <v>90</v>
      </c>
      <c r="AD105">
        <v>0.5</v>
      </c>
      <c r="AE105">
        <v>0.01</v>
      </c>
      <c r="AF105">
        <v>6</v>
      </c>
      <c r="AG105">
        <v>490</v>
      </c>
      <c r="AH105">
        <v>2</v>
      </c>
      <c r="AI105">
        <v>1</v>
      </c>
      <c r="AJ105">
        <v>2</v>
      </c>
      <c r="AK105">
        <v>29</v>
      </c>
      <c r="AL105">
        <v>0.06</v>
      </c>
      <c r="AM105">
        <v>5</v>
      </c>
      <c r="AN105">
        <v>5</v>
      </c>
      <c r="AO105">
        <v>17</v>
      </c>
      <c r="AP105">
        <v>5</v>
      </c>
      <c r="AQ105">
        <v>10</v>
      </c>
    </row>
    <row r="106" spans="1:43" hidden="1" x14ac:dyDescent="0.25">
      <c r="A106" t="s">
        <v>355</v>
      </c>
      <c r="B106" t="s">
        <v>356</v>
      </c>
      <c r="C106" s="1" t="str">
        <f t="shared" si="4"/>
        <v>11:0001</v>
      </c>
      <c r="D106" s="1" t="str">
        <f t="shared" si="5"/>
        <v>11:0001</v>
      </c>
      <c r="E106" t="s">
        <v>357</v>
      </c>
      <c r="F106" t="s">
        <v>358</v>
      </c>
      <c r="H106">
        <v>59.693394300000001</v>
      </c>
      <c r="I106">
        <v>-110.5630163</v>
      </c>
      <c r="J106" s="1" t="str">
        <f t="shared" si="6"/>
        <v>Till</v>
      </c>
      <c r="K106" s="1" t="str">
        <f t="shared" si="7"/>
        <v>&lt;2 micron</v>
      </c>
      <c r="L106">
        <v>0.1</v>
      </c>
      <c r="M106">
        <v>0.76</v>
      </c>
      <c r="N106">
        <v>1</v>
      </c>
      <c r="O106">
        <v>20</v>
      </c>
      <c r="P106">
        <v>0.25</v>
      </c>
      <c r="Q106">
        <v>1</v>
      </c>
      <c r="R106">
        <v>0.24</v>
      </c>
      <c r="S106">
        <v>0.25</v>
      </c>
      <c r="T106">
        <v>2</v>
      </c>
      <c r="U106">
        <v>16</v>
      </c>
      <c r="V106">
        <v>3</v>
      </c>
      <c r="W106">
        <v>1</v>
      </c>
      <c r="X106">
        <v>10</v>
      </c>
      <c r="Y106">
        <v>0.5</v>
      </c>
      <c r="Z106">
        <v>0.04</v>
      </c>
      <c r="AA106">
        <v>30</v>
      </c>
      <c r="AB106">
        <v>0.25</v>
      </c>
      <c r="AC106">
        <v>100</v>
      </c>
      <c r="AD106">
        <v>0.5</v>
      </c>
      <c r="AE106">
        <v>0.01</v>
      </c>
      <c r="AF106">
        <v>4</v>
      </c>
      <c r="AG106">
        <v>280</v>
      </c>
      <c r="AH106">
        <v>2</v>
      </c>
      <c r="AI106">
        <v>1</v>
      </c>
      <c r="AJ106">
        <v>2</v>
      </c>
      <c r="AK106">
        <v>25</v>
      </c>
      <c r="AL106">
        <v>0.06</v>
      </c>
      <c r="AM106">
        <v>5</v>
      </c>
      <c r="AN106">
        <v>5</v>
      </c>
      <c r="AO106">
        <v>19</v>
      </c>
      <c r="AP106">
        <v>5</v>
      </c>
      <c r="AQ106">
        <v>14</v>
      </c>
    </row>
    <row r="107" spans="1:43" hidden="1" x14ac:dyDescent="0.25">
      <c r="A107" t="s">
        <v>359</v>
      </c>
      <c r="B107" t="s">
        <v>360</v>
      </c>
      <c r="C107" s="1" t="str">
        <f t="shared" si="4"/>
        <v>11:0001</v>
      </c>
      <c r="D107" s="1" t="str">
        <f t="shared" si="5"/>
        <v>11:0001</v>
      </c>
      <c r="E107" t="s">
        <v>361</v>
      </c>
      <c r="F107" t="s">
        <v>362</v>
      </c>
      <c r="H107">
        <v>59.8914404</v>
      </c>
      <c r="I107">
        <v>-110.1354783</v>
      </c>
      <c r="J107" s="1" t="str">
        <f t="shared" si="6"/>
        <v>Till</v>
      </c>
      <c r="K107" s="1" t="str">
        <f t="shared" si="7"/>
        <v>&lt;2 micron</v>
      </c>
      <c r="L107">
        <v>0.1</v>
      </c>
      <c r="M107">
        <v>0.87</v>
      </c>
      <c r="N107">
        <v>4</v>
      </c>
      <c r="O107">
        <v>10</v>
      </c>
      <c r="P107">
        <v>0.25</v>
      </c>
      <c r="Q107">
        <v>1</v>
      </c>
      <c r="R107">
        <v>0.15</v>
      </c>
      <c r="S107">
        <v>0.25</v>
      </c>
      <c r="T107">
        <v>2</v>
      </c>
      <c r="U107">
        <v>12</v>
      </c>
      <c r="V107">
        <v>4</v>
      </c>
      <c r="W107">
        <v>1.04</v>
      </c>
      <c r="X107">
        <v>10</v>
      </c>
      <c r="Y107">
        <v>0.5</v>
      </c>
      <c r="Z107">
        <v>0.03</v>
      </c>
      <c r="AA107">
        <v>20</v>
      </c>
      <c r="AB107">
        <v>0.15</v>
      </c>
      <c r="AC107">
        <v>70</v>
      </c>
      <c r="AD107">
        <v>0.5</v>
      </c>
      <c r="AE107">
        <v>5.0000000000000001E-3</v>
      </c>
      <c r="AF107">
        <v>3</v>
      </c>
      <c r="AG107">
        <v>210</v>
      </c>
      <c r="AH107">
        <v>6</v>
      </c>
      <c r="AI107">
        <v>1</v>
      </c>
      <c r="AJ107">
        <v>3</v>
      </c>
      <c r="AK107">
        <v>17</v>
      </c>
      <c r="AL107">
        <v>0.06</v>
      </c>
      <c r="AM107">
        <v>5</v>
      </c>
      <c r="AN107">
        <v>5</v>
      </c>
      <c r="AO107">
        <v>17</v>
      </c>
      <c r="AP107">
        <v>5</v>
      </c>
      <c r="AQ107">
        <v>8</v>
      </c>
    </row>
    <row r="108" spans="1:43" hidden="1" x14ac:dyDescent="0.25">
      <c r="A108" t="s">
        <v>363</v>
      </c>
      <c r="B108" t="s">
        <v>357</v>
      </c>
      <c r="C108" s="1" t="str">
        <f t="shared" si="4"/>
        <v>11:0001</v>
      </c>
      <c r="D108" s="1" t="str">
        <f t="shared" si="5"/>
        <v>11:0001</v>
      </c>
      <c r="E108" t="s">
        <v>364</v>
      </c>
      <c r="F108" t="s">
        <v>365</v>
      </c>
      <c r="H108">
        <v>59.6765002</v>
      </c>
      <c r="I108">
        <v>-111.2886656</v>
      </c>
      <c r="J108" s="1" t="str">
        <f t="shared" si="6"/>
        <v>Till</v>
      </c>
      <c r="K108" s="1" t="str">
        <f t="shared" si="7"/>
        <v>&lt;2 micron</v>
      </c>
      <c r="L108">
        <v>0.1</v>
      </c>
      <c r="M108">
        <v>2.5299999999999998</v>
      </c>
      <c r="N108">
        <v>4</v>
      </c>
      <c r="O108">
        <v>160</v>
      </c>
      <c r="P108">
        <v>0.25</v>
      </c>
      <c r="Q108">
        <v>1</v>
      </c>
      <c r="R108">
        <v>0.26</v>
      </c>
      <c r="S108">
        <v>0.25</v>
      </c>
      <c r="T108">
        <v>12</v>
      </c>
      <c r="U108">
        <v>73</v>
      </c>
      <c r="V108">
        <v>21</v>
      </c>
      <c r="W108">
        <v>2.72</v>
      </c>
      <c r="X108">
        <v>10</v>
      </c>
      <c r="Y108">
        <v>0.5</v>
      </c>
      <c r="Z108">
        <v>0.13</v>
      </c>
      <c r="AA108">
        <v>20</v>
      </c>
      <c r="AB108">
        <v>1.01</v>
      </c>
      <c r="AC108">
        <v>345</v>
      </c>
      <c r="AD108">
        <v>0.5</v>
      </c>
      <c r="AE108">
        <v>0.01</v>
      </c>
      <c r="AF108">
        <v>28</v>
      </c>
      <c r="AG108">
        <v>1340</v>
      </c>
      <c r="AH108">
        <v>14</v>
      </c>
      <c r="AI108">
        <v>2</v>
      </c>
      <c r="AJ108">
        <v>4</v>
      </c>
      <c r="AK108">
        <v>22</v>
      </c>
      <c r="AL108">
        <v>0.1</v>
      </c>
      <c r="AM108">
        <v>5</v>
      </c>
      <c r="AN108">
        <v>5</v>
      </c>
      <c r="AO108">
        <v>56</v>
      </c>
      <c r="AP108">
        <v>5</v>
      </c>
      <c r="AQ108">
        <v>134</v>
      </c>
    </row>
    <row r="109" spans="1:43" hidden="1" x14ac:dyDescent="0.25">
      <c r="A109" t="s">
        <v>366</v>
      </c>
      <c r="B109" t="s">
        <v>361</v>
      </c>
      <c r="C109" s="1" t="str">
        <f t="shared" si="4"/>
        <v>11:0001</v>
      </c>
      <c r="D109" s="1" t="str">
        <f t="shared" si="5"/>
        <v>11:0001</v>
      </c>
      <c r="E109" t="s">
        <v>367</v>
      </c>
      <c r="F109" t="s">
        <v>368</v>
      </c>
      <c r="H109">
        <v>59.680100500000002</v>
      </c>
      <c r="I109">
        <v>-111.2930116</v>
      </c>
      <c r="J109" s="1" t="str">
        <f t="shared" si="6"/>
        <v>Till</v>
      </c>
      <c r="K109" s="1" t="str">
        <f t="shared" si="7"/>
        <v>&lt;2 micron</v>
      </c>
      <c r="L109">
        <v>0.1</v>
      </c>
      <c r="M109">
        <v>0.96</v>
      </c>
      <c r="N109">
        <v>1</v>
      </c>
      <c r="O109">
        <v>70</v>
      </c>
      <c r="P109">
        <v>0.25</v>
      </c>
      <c r="Q109">
        <v>1</v>
      </c>
      <c r="R109">
        <v>0.35</v>
      </c>
      <c r="S109">
        <v>0.25</v>
      </c>
      <c r="T109">
        <v>6</v>
      </c>
      <c r="U109">
        <v>19</v>
      </c>
      <c r="V109">
        <v>14</v>
      </c>
      <c r="W109">
        <v>1.49</v>
      </c>
      <c r="X109">
        <v>5</v>
      </c>
      <c r="Y109">
        <v>0.5</v>
      </c>
      <c r="Z109">
        <v>0.1</v>
      </c>
      <c r="AA109">
        <v>20</v>
      </c>
      <c r="AB109">
        <v>0.46</v>
      </c>
      <c r="AC109">
        <v>195</v>
      </c>
      <c r="AD109">
        <v>0.5</v>
      </c>
      <c r="AE109">
        <v>0.02</v>
      </c>
      <c r="AF109">
        <v>12</v>
      </c>
      <c r="AG109">
        <v>610</v>
      </c>
      <c r="AH109">
        <v>2</v>
      </c>
      <c r="AI109">
        <v>2</v>
      </c>
      <c r="AJ109">
        <v>3</v>
      </c>
      <c r="AK109">
        <v>35</v>
      </c>
      <c r="AL109">
        <v>0.05</v>
      </c>
      <c r="AM109">
        <v>5</v>
      </c>
      <c r="AN109">
        <v>5</v>
      </c>
      <c r="AO109">
        <v>28</v>
      </c>
      <c r="AP109">
        <v>5</v>
      </c>
      <c r="AQ109">
        <v>28</v>
      </c>
    </row>
    <row r="110" spans="1:43" hidden="1" x14ac:dyDescent="0.25">
      <c r="A110" t="s">
        <v>369</v>
      </c>
      <c r="B110" t="s">
        <v>364</v>
      </c>
      <c r="C110" s="1" t="str">
        <f t="shared" si="4"/>
        <v>11:0001</v>
      </c>
      <c r="D110" s="1" t="str">
        <f t="shared" si="5"/>
        <v>11:0001</v>
      </c>
      <c r="E110" t="s">
        <v>367</v>
      </c>
      <c r="F110" t="s">
        <v>370</v>
      </c>
      <c r="H110">
        <v>59.680100500000002</v>
      </c>
      <c r="I110">
        <v>-111.2930116</v>
      </c>
      <c r="J110" s="1" t="str">
        <f t="shared" si="6"/>
        <v>Till</v>
      </c>
      <c r="K110" s="1" t="str">
        <f t="shared" si="7"/>
        <v>&lt;2 micron</v>
      </c>
      <c r="L110">
        <v>0.1</v>
      </c>
      <c r="M110">
        <v>1.46</v>
      </c>
      <c r="N110">
        <v>12</v>
      </c>
      <c r="O110">
        <v>90</v>
      </c>
      <c r="P110">
        <v>0.25</v>
      </c>
      <c r="Q110">
        <v>1</v>
      </c>
      <c r="R110">
        <v>0.46</v>
      </c>
      <c r="S110">
        <v>0.25</v>
      </c>
      <c r="T110">
        <v>22</v>
      </c>
      <c r="U110">
        <v>143</v>
      </c>
      <c r="V110">
        <v>74</v>
      </c>
      <c r="W110">
        <v>3.66</v>
      </c>
      <c r="X110">
        <v>10</v>
      </c>
      <c r="Y110">
        <v>0.5</v>
      </c>
      <c r="Z110">
        <v>0.26</v>
      </c>
      <c r="AA110">
        <v>100</v>
      </c>
      <c r="AB110">
        <v>0.95</v>
      </c>
      <c r="AC110">
        <v>305</v>
      </c>
      <c r="AD110">
        <v>3</v>
      </c>
      <c r="AE110">
        <v>0.03</v>
      </c>
      <c r="AF110">
        <v>56</v>
      </c>
      <c r="AG110">
        <v>980</v>
      </c>
      <c r="AH110">
        <v>34</v>
      </c>
      <c r="AI110">
        <v>4</v>
      </c>
      <c r="AJ110">
        <v>5</v>
      </c>
      <c r="AK110">
        <v>33</v>
      </c>
      <c r="AL110">
        <v>0.1</v>
      </c>
      <c r="AM110">
        <v>5</v>
      </c>
      <c r="AN110">
        <v>5</v>
      </c>
      <c r="AO110">
        <v>71</v>
      </c>
      <c r="AP110">
        <v>10</v>
      </c>
      <c r="AQ110">
        <v>44</v>
      </c>
    </row>
    <row r="111" spans="1:43" hidden="1" x14ac:dyDescent="0.25">
      <c r="A111" t="s">
        <v>371</v>
      </c>
      <c r="B111" t="s">
        <v>367</v>
      </c>
      <c r="C111" s="1" t="str">
        <f t="shared" si="4"/>
        <v>11:0001</v>
      </c>
      <c r="D111" s="1" t="str">
        <f t="shared" si="5"/>
        <v>11:0001</v>
      </c>
      <c r="E111" t="s">
        <v>372</v>
      </c>
      <c r="F111" t="s">
        <v>373</v>
      </c>
      <c r="H111">
        <v>59.678775000000002</v>
      </c>
      <c r="I111">
        <v>-111.2570253</v>
      </c>
      <c r="J111" s="1" t="str">
        <f t="shared" si="6"/>
        <v>Till</v>
      </c>
      <c r="K111" s="1" t="str">
        <f t="shared" si="7"/>
        <v>&lt;2 micron</v>
      </c>
      <c r="L111">
        <v>0.1</v>
      </c>
      <c r="M111">
        <v>2.06</v>
      </c>
      <c r="N111">
        <v>2</v>
      </c>
      <c r="O111">
        <v>160</v>
      </c>
      <c r="P111">
        <v>0.25</v>
      </c>
      <c r="Q111">
        <v>1</v>
      </c>
      <c r="R111">
        <v>0.2</v>
      </c>
      <c r="S111">
        <v>0.25</v>
      </c>
      <c r="T111">
        <v>10</v>
      </c>
      <c r="U111">
        <v>30</v>
      </c>
      <c r="V111">
        <v>7</v>
      </c>
      <c r="W111">
        <v>2.02</v>
      </c>
      <c r="X111">
        <v>10</v>
      </c>
      <c r="Y111">
        <v>0.5</v>
      </c>
      <c r="Z111">
        <v>0.1</v>
      </c>
      <c r="AA111">
        <v>10</v>
      </c>
      <c r="AB111">
        <v>0.42</v>
      </c>
      <c r="AC111">
        <v>200</v>
      </c>
      <c r="AD111">
        <v>0.5</v>
      </c>
      <c r="AE111">
        <v>0.01</v>
      </c>
      <c r="AF111">
        <v>15</v>
      </c>
      <c r="AG111">
        <v>1890</v>
      </c>
      <c r="AH111">
        <v>22</v>
      </c>
      <c r="AI111">
        <v>1</v>
      </c>
      <c r="AJ111">
        <v>3</v>
      </c>
      <c r="AK111">
        <v>22</v>
      </c>
      <c r="AL111">
        <v>0.04</v>
      </c>
      <c r="AM111">
        <v>5</v>
      </c>
      <c r="AN111">
        <v>5</v>
      </c>
      <c r="AO111">
        <v>45</v>
      </c>
      <c r="AP111">
        <v>5</v>
      </c>
      <c r="AQ111">
        <v>168</v>
      </c>
    </row>
    <row r="112" spans="1:43" hidden="1" x14ac:dyDescent="0.25">
      <c r="A112" t="s">
        <v>374</v>
      </c>
      <c r="B112" t="s">
        <v>372</v>
      </c>
      <c r="C112" s="1" t="str">
        <f t="shared" si="4"/>
        <v>11:0001</v>
      </c>
      <c r="D112" s="1" t="str">
        <f t="shared" si="5"/>
        <v>11:0001</v>
      </c>
      <c r="E112" t="s">
        <v>375</v>
      </c>
      <c r="F112" t="s">
        <v>376</v>
      </c>
      <c r="H112">
        <v>59.692568899999998</v>
      </c>
      <c r="I112">
        <v>-111.26107450000001</v>
      </c>
      <c r="J112" s="1" t="str">
        <f t="shared" si="6"/>
        <v>Till</v>
      </c>
      <c r="K112" s="1" t="str">
        <f t="shared" si="7"/>
        <v>&lt;2 micron</v>
      </c>
      <c r="L112">
        <v>0.1</v>
      </c>
      <c r="M112">
        <v>1.25</v>
      </c>
      <c r="N112">
        <v>1</v>
      </c>
      <c r="O112">
        <v>50</v>
      </c>
      <c r="P112">
        <v>0.25</v>
      </c>
      <c r="Q112">
        <v>1</v>
      </c>
      <c r="R112">
        <v>0.27</v>
      </c>
      <c r="S112">
        <v>0.25</v>
      </c>
      <c r="T112">
        <v>4</v>
      </c>
      <c r="U112">
        <v>32</v>
      </c>
      <c r="V112">
        <v>15</v>
      </c>
      <c r="W112">
        <v>1.47</v>
      </c>
      <c r="X112">
        <v>5</v>
      </c>
      <c r="Y112">
        <v>0.5</v>
      </c>
      <c r="Z112">
        <v>0.09</v>
      </c>
      <c r="AA112">
        <v>30</v>
      </c>
      <c r="AB112">
        <v>0.41</v>
      </c>
      <c r="AC112">
        <v>135</v>
      </c>
      <c r="AD112">
        <v>0.5</v>
      </c>
      <c r="AE112">
        <v>0.01</v>
      </c>
      <c r="AF112">
        <v>12</v>
      </c>
      <c r="AG112">
        <v>580</v>
      </c>
      <c r="AH112">
        <v>6</v>
      </c>
      <c r="AI112">
        <v>2</v>
      </c>
      <c r="AJ112">
        <v>3</v>
      </c>
      <c r="AK112">
        <v>25</v>
      </c>
      <c r="AL112">
        <v>0.06</v>
      </c>
      <c r="AM112">
        <v>5</v>
      </c>
      <c r="AN112">
        <v>5</v>
      </c>
      <c r="AO112">
        <v>30</v>
      </c>
      <c r="AP112">
        <v>5</v>
      </c>
      <c r="AQ112">
        <v>20</v>
      </c>
    </row>
    <row r="113" spans="1:43" hidden="1" x14ac:dyDescent="0.25">
      <c r="A113" t="s">
        <v>377</v>
      </c>
      <c r="B113" t="s">
        <v>375</v>
      </c>
      <c r="C113" s="1" t="str">
        <f t="shared" si="4"/>
        <v>11:0001</v>
      </c>
      <c r="D113" s="1" t="str">
        <f t="shared" si="5"/>
        <v>11:0001</v>
      </c>
      <c r="E113" t="s">
        <v>378</v>
      </c>
      <c r="F113" t="s">
        <v>379</v>
      </c>
      <c r="H113">
        <v>59.686689800000003</v>
      </c>
      <c r="I113">
        <v>-111.2856807</v>
      </c>
      <c r="J113" s="1" t="str">
        <f t="shared" si="6"/>
        <v>Till</v>
      </c>
      <c r="K113" s="1" t="str">
        <f t="shared" si="7"/>
        <v>&lt;2 micron</v>
      </c>
      <c r="L113">
        <v>0.1</v>
      </c>
      <c r="M113">
        <v>2.78</v>
      </c>
      <c r="N113">
        <v>1</v>
      </c>
      <c r="O113">
        <v>130</v>
      </c>
      <c r="P113">
        <v>0.25</v>
      </c>
      <c r="Q113">
        <v>1</v>
      </c>
      <c r="R113">
        <v>0.37</v>
      </c>
      <c r="S113">
        <v>0.25</v>
      </c>
      <c r="T113">
        <v>14</v>
      </c>
      <c r="U113">
        <v>81</v>
      </c>
      <c r="V113">
        <v>16</v>
      </c>
      <c r="W113">
        <v>3.04</v>
      </c>
      <c r="X113">
        <v>10</v>
      </c>
      <c r="Y113">
        <v>0.5</v>
      </c>
      <c r="Z113">
        <v>0.18</v>
      </c>
      <c r="AA113">
        <v>10</v>
      </c>
      <c r="AB113">
        <v>1.08</v>
      </c>
      <c r="AC113">
        <v>270</v>
      </c>
      <c r="AD113">
        <v>0.5</v>
      </c>
      <c r="AE113">
        <v>0.01</v>
      </c>
      <c r="AF113">
        <v>27</v>
      </c>
      <c r="AG113">
        <v>1890</v>
      </c>
      <c r="AH113">
        <v>10</v>
      </c>
      <c r="AI113">
        <v>4</v>
      </c>
      <c r="AJ113">
        <v>5</v>
      </c>
      <c r="AK113">
        <v>36</v>
      </c>
      <c r="AL113">
        <v>0.12</v>
      </c>
      <c r="AM113">
        <v>5</v>
      </c>
      <c r="AN113">
        <v>5</v>
      </c>
      <c r="AO113">
        <v>64</v>
      </c>
      <c r="AP113">
        <v>5</v>
      </c>
      <c r="AQ113">
        <v>114</v>
      </c>
    </row>
    <row r="114" spans="1:43" hidden="1" x14ac:dyDescent="0.25">
      <c r="A114" t="s">
        <v>380</v>
      </c>
      <c r="B114" t="s">
        <v>378</v>
      </c>
      <c r="C114" s="1" t="str">
        <f t="shared" si="4"/>
        <v>11:0001</v>
      </c>
      <c r="D114" s="1" t="str">
        <f t="shared" si="5"/>
        <v>11:0001</v>
      </c>
      <c r="E114" t="s">
        <v>381</v>
      </c>
      <c r="F114" t="s">
        <v>382</v>
      </c>
      <c r="H114">
        <v>59.7347155</v>
      </c>
      <c r="I114">
        <v>-111.2080266</v>
      </c>
      <c r="J114" s="1" t="str">
        <f t="shared" si="6"/>
        <v>Till</v>
      </c>
      <c r="K114" s="1" t="str">
        <f t="shared" si="7"/>
        <v>&lt;2 micron</v>
      </c>
      <c r="L114">
        <v>0.1</v>
      </c>
      <c r="M114">
        <v>0.8</v>
      </c>
      <c r="N114">
        <v>1</v>
      </c>
      <c r="O114">
        <v>70</v>
      </c>
      <c r="P114">
        <v>0.25</v>
      </c>
      <c r="Q114">
        <v>1</v>
      </c>
      <c r="R114">
        <v>0.25</v>
      </c>
      <c r="S114">
        <v>0.25</v>
      </c>
      <c r="T114">
        <v>3</v>
      </c>
      <c r="U114">
        <v>18</v>
      </c>
      <c r="V114">
        <v>10</v>
      </c>
      <c r="W114">
        <v>1.28</v>
      </c>
      <c r="X114">
        <v>5</v>
      </c>
      <c r="Y114">
        <v>0.5</v>
      </c>
      <c r="Z114">
        <v>0.08</v>
      </c>
      <c r="AA114">
        <v>20</v>
      </c>
      <c r="AB114">
        <v>0.32</v>
      </c>
      <c r="AC114">
        <v>115</v>
      </c>
      <c r="AD114">
        <v>0.5</v>
      </c>
      <c r="AE114">
        <v>0.02</v>
      </c>
      <c r="AF114">
        <v>10</v>
      </c>
      <c r="AG114">
        <v>530</v>
      </c>
      <c r="AH114">
        <v>4</v>
      </c>
      <c r="AI114">
        <v>1</v>
      </c>
      <c r="AJ114">
        <v>2</v>
      </c>
      <c r="AK114">
        <v>25</v>
      </c>
      <c r="AL114">
        <v>0.03</v>
      </c>
      <c r="AM114">
        <v>5</v>
      </c>
      <c r="AN114">
        <v>5</v>
      </c>
      <c r="AO114">
        <v>23</v>
      </c>
      <c r="AP114">
        <v>5</v>
      </c>
      <c r="AQ114">
        <v>24</v>
      </c>
    </row>
    <row r="115" spans="1:43" hidden="1" x14ac:dyDescent="0.25">
      <c r="A115" t="s">
        <v>383</v>
      </c>
      <c r="B115" t="s">
        <v>381</v>
      </c>
      <c r="C115" s="1" t="str">
        <f t="shared" si="4"/>
        <v>11:0001</v>
      </c>
      <c r="D115" s="1" t="str">
        <f t="shared" si="5"/>
        <v>11:0001</v>
      </c>
      <c r="E115" t="s">
        <v>384</v>
      </c>
      <c r="F115" t="s">
        <v>385</v>
      </c>
      <c r="H115">
        <v>59.734115099999997</v>
      </c>
      <c r="I115">
        <v>-111.2072759</v>
      </c>
      <c r="J115" s="1" t="str">
        <f t="shared" si="6"/>
        <v>Till</v>
      </c>
      <c r="K115" s="1" t="str">
        <f t="shared" si="7"/>
        <v>&lt;2 micron</v>
      </c>
      <c r="L115">
        <v>0.1</v>
      </c>
      <c r="M115">
        <v>2.48</v>
      </c>
      <c r="N115">
        <v>2</v>
      </c>
      <c r="O115">
        <v>80</v>
      </c>
      <c r="P115">
        <v>0.25</v>
      </c>
      <c r="Q115">
        <v>2</v>
      </c>
      <c r="R115">
        <v>0.14000000000000001</v>
      </c>
      <c r="S115">
        <v>0.25</v>
      </c>
      <c r="T115">
        <v>9</v>
      </c>
      <c r="U115">
        <v>57</v>
      </c>
      <c r="V115">
        <v>13</v>
      </c>
      <c r="W115">
        <v>2.12</v>
      </c>
      <c r="X115">
        <v>5</v>
      </c>
      <c r="Y115">
        <v>0.5</v>
      </c>
      <c r="Z115">
        <v>0.06</v>
      </c>
      <c r="AA115">
        <v>10</v>
      </c>
      <c r="AB115">
        <v>0.69</v>
      </c>
      <c r="AC115">
        <v>150</v>
      </c>
      <c r="AD115">
        <v>1</v>
      </c>
      <c r="AE115">
        <v>0.01</v>
      </c>
      <c r="AF115">
        <v>23</v>
      </c>
      <c r="AG115">
        <v>660</v>
      </c>
      <c r="AH115">
        <v>8</v>
      </c>
      <c r="AI115">
        <v>2</v>
      </c>
      <c r="AJ115">
        <v>3</v>
      </c>
      <c r="AK115">
        <v>13</v>
      </c>
      <c r="AL115">
        <v>7.0000000000000007E-2</v>
      </c>
      <c r="AM115">
        <v>5</v>
      </c>
      <c r="AN115">
        <v>5</v>
      </c>
      <c r="AO115">
        <v>45</v>
      </c>
      <c r="AP115">
        <v>5</v>
      </c>
      <c r="AQ115">
        <v>60</v>
      </c>
    </row>
    <row r="116" spans="1:43" hidden="1" x14ac:dyDescent="0.25">
      <c r="A116" t="s">
        <v>386</v>
      </c>
      <c r="B116" t="s">
        <v>384</v>
      </c>
      <c r="C116" s="1" t="str">
        <f t="shared" si="4"/>
        <v>11:0001</v>
      </c>
      <c r="D116" s="1" t="str">
        <f t="shared" si="5"/>
        <v>11:0001</v>
      </c>
      <c r="E116" t="s">
        <v>387</v>
      </c>
      <c r="F116" t="s">
        <v>388</v>
      </c>
      <c r="H116">
        <v>59.748047700000001</v>
      </c>
      <c r="I116">
        <v>-111.2410804</v>
      </c>
      <c r="J116" s="1" t="str">
        <f t="shared" si="6"/>
        <v>Till</v>
      </c>
      <c r="K116" s="1" t="str">
        <f t="shared" si="7"/>
        <v>&lt;2 micron</v>
      </c>
      <c r="L116">
        <v>0.1</v>
      </c>
      <c r="M116">
        <v>0.81</v>
      </c>
      <c r="N116">
        <v>1</v>
      </c>
      <c r="O116">
        <v>40</v>
      </c>
      <c r="P116">
        <v>0.25</v>
      </c>
      <c r="Q116">
        <v>1</v>
      </c>
      <c r="R116">
        <v>0.23</v>
      </c>
      <c r="S116">
        <v>0.25</v>
      </c>
      <c r="T116">
        <v>2</v>
      </c>
      <c r="U116">
        <v>15</v>
      </c>
      <c r="V116">
        <v>4</v>
      </c>
      <c r="W116">
        <v>1.1100000000000001</v>
      </c>
      <c r="X116">
        <v>5</v>
      </c>
      <c r="Y116">
        <v>0.5</v>
      </c>
      <c r="Z116">
        <v>7.0000000000000007E-2</v>
      </c>
      <c r="AA116">
        <v>10</v>
      </c>
      <c r="AB116">
        <v>0.33</v>
      </c>
      <c r="AC116">
        <v>105</v>
      </c>
      <c r="AD116">
        <v>0.5</v>
      </c>
      <c r="AE116">
        <v>0.01</v>
      </c>
      <c r="AF116">
        <v>8</v>
      </c>
      <c r="AG116">
        <v>460</v>
      </c>
      <c r="AH116">
        <v>4</v>
      </c>
      <c r="AI116">
        <v>2</v>
      </c>
      <c r="AJ116">
        <v>2</v>
      </c>
      <c r="AK116">
        <v>21</v>
      </c>
      <c r="AL116">
        <v>0.04</v>
      </c>
      <c r="AM116">
        <v>5</v>
      </c>
      <c r="AN116">
        <v>5</v>
      </c>
      <c r="AO116">
        <v>21</v>
      </c>
      <c r="AP116">
        <v>5</v>
      </c>
      <c r="AQ116">
        <v>22</v>
      </c>
    </row>
    <row r="117" spans="1:43" hidden="1" x14ac:dyDescent="0.25">
      <c r="A117" t="s">
        <v>389</v>
      </c>
      <c r="B117" t="s">
        <v>387</v>
      </c>
      <c r="C117" s="1" t="str">
        <f t="shared" si="4"/>
        <v>11:0001</v>
      </c>
      <c r="D117" s="1" t="str">
        <f t="shared" si="5"/>
        <v>11:0001</v>
      </c>
      <c r="E117" t="s">
        <v>390</v>
      </c>
      <c r="F117" t="s">
        <v>391</v>
      </c>
      <c r="H117">
        <v>59.749150499999999</v>
      </c>
      <c r="I117">
        <v>-111.274007</v>
      </c>
      <c r="J117" s="1" t="str">
        <f t="shared" si="6"/>
        <v>Till</v>
      </c>
      <c r="K117" s="1" t="str">
        <f t="shared" si="7"/>
        <v>&lt;2 micron</v>
      </c>
      <c r="L117">
        <v>0.1</v>
      </c>
      <c r="M117">
        <v>2.6</v>
      </c>
      <c r="N117">
        <v>12</v>
      </c>
      <c r="O117">
        <v>100</v>
      </c>
      <c r="P117">
        <v>0.25</v>
      </c>
      <c r="Q117">
        <v>1</v>
      </c>
      <c r="R117">
        <v>0.14000000000000001</v>
      </c>
      <c r="S117">
        <v>0.25</v>
      </c>
      <c r="T117">
        <v>6</v>
      </c>
      <c r="U117">
        <v>32</v>
      </c>
      <c r="V117">
        <v>10</v>
      </c>
      <c r="W117">
        <v>2.13</v>
      </c>
      <c r="X117">
        <v>10</v>
      </c>
      <c r="Y117">
        <v>0.5</v>
      </c>
      <c r="Z117">
        <v>0.06</v>
      </c>
      <c r="AA117">
        <v>20</v>
      </c>
      <c r="AB117">
        <v>0.48</v>
      </c>
      <c r="AC117">
        <v>125</v>
      </c>
      <c r="AD117">
        <v>1</v>
      </c>
      <c r="AE117">
        <v>0.01</v>
      </c>
      <c r="AF117">
        <v>14</v>
      </c>
      <c r="AG117">
        <v>500</v>
      </c>
      <c r="AH117">
        <v>8</v>
      </c>
      <c r="AI117">
        <v>4</v>
      </c>
      <c r="AJ117">
        <v>3</v>
      </c>
      <c r="AK117">
        <v>16</v>
      </c>
      <c r="AL117">
        <v>7.0000000000000007E-2</v>
      </c>
      <c r="AM117">
        <v>5</v>
      </c>
      <c r="AN117">
        <v>5</v>
      </c>
      <c r="AO117">
        <v>43</v>
      </c>
      <c r="AP117">
        <v>5</v>
      </c>
      <c r="AQ117">
        <v>52</v>
      </c>
    </row>
    <row r="118" spans="1:43" hidden="1" x14ac:dyDescent="0.25">
      <c r="A118" t="s">
        <v>392</v>
      </c>
      <c r="B118" t="s">
        <v>390</v>
      </c>
      <c r="C118" s="1" t="str">
        <f t="shared" si="4"/>
        <v>11:0001</v>
      </c>
      <c r="D118" s="1" t="str">
        <f t="shared" si="5"/>
        <v>11:0001</v>
      </c>
      <c r="E118" t="s">
        <v>393</v>
      </c>
      <c r="F118" t="s">
        <v>394</v>
      </c>
      <c r="H118">
        <v>59.719902500000003</v>
      </c>
      <c r="I118">
        <v>-111.2521849</v>
      </c>
      <c r="J118" s="1" t="str">
        <f t="shared" si="6"/>
        <v>Till</v>
      </c>
      <c r="K118" s="1" t="str">
        <f t="shared" si="7"/>
        <v>&lt;2 micron</v>
      </c>
      <c r="L118">
        <v>0.1</v>
      </c>
      <c r="M118">
        <v>2.68</v>
      </c>
      <c r="N118">
        <v>1</v>
      </c>
      <c r="O118">
        <v>90</v>
      </c>
      <c r="P118">
        <v>0.25</v>
      </c>
      <c r="Q118">
        <v>1</v>
      </c>
      <c r="R118">
        <v>0.11</v>
      </c>
      <c r="S118">
        <v>0.25</v>
      </c>
      <c r="T118">
        <v>6</v>
      </c>
      <c r="U118">
        <v>39</v>
      </c>
      <c r="V118">
        <v>10</v>
      </c>
      <c r="W118">
        <v>2.11</v>
      </c>
      <c r="X118">
        <v>5</v>
      </c>
      <c r="Y118">
        <v>0.5</v>
      </c>
      <c r="Z118">
        <v>0.04</v>
      </c>
      <c r="AA118">
        <v>10</v>
      </c>
      <c r="AB118">
        <v>0.44</v>
      </c>
      <c r="AC118">
        <v>140</v>
      </c>
      <c r="AD118">
        <v>0.5</v>
      </c>
      <c r="AE118">
        <v>0.01</v>
      </c>
      <c r="AF118">
        <v>15</v>
      </c>
      <c r="AG118">
        <v>940</v>
      </c>
      <c r="AH118">
        <v>14</v>
      </c>
      <c r="AI118">
        <v>2</v>
      </c>
      <c r="AJ118">
        <v>3</v>
      </c>
      <c r="AK118">
        <v>12</v>
      </c>
      <c r="AL118">
        <v>0.06</v>
      </c>
      <c r="AM118">
        <v>5</v>
      </c>
      <c r="AN118">
        <v>30</v>
      </c>
      <c r="AO118">
        <v>43</v>
      </c>
      <c r="AP118">
        <v>5</v>
      </c>
      <c r="AQ118">
        <v>84</v>
      </c>
    </row>
    <row r="119" spans="1:43" hidden="1" x14ac:dyDescent="0.25">
      <c r="A119" t="s">
        <v>395</v>
      </c>
      <c r="B119" t="s">
        <v>393</v>
      </c>
      <c r="C119" s="1" t="str">
        <f t="shared" si="4"/>
        <v>11:0001</v>
      </c>
      <c r="D119" s="1" t="str">
        <f t="shared" si="5"/>
        <v>11:0001</v>
      </c>
      <c r="E119" t="s">
        <v>396</v>
      </c>
      <c r="F119" t="s">
        <v>397</v>
      </c>
      <c r="H119">
        <v>59.7190862</v>
      </c>
      <c r="I119">
        <v>-111.2517699</v>
      </c>
      <c r="J119" s="1" t="str">
        <f t="shared" si="6"/>
        <v>Till</v>
      </c>
      <c r="K119" s="1" t="str">
        <f t="shared" si="7"/>
        <v>&lt;2 micron</v>
      </c>
      <c r="L119">
        <v>0.1</v>
      </c>
      <c r="M119">
        <v>0.94</v>
      </c>
      <c r="N119">
        <v>1</v>
      </c>
      <c r="O119">
        <v>40</v>
      </c>
      <c r="P119">
        <v>0.25</v>
      </c>
      <c r="Q119">
        <v>1</v>
      </c>
      <c r="R119">
        <v>0.22</v>
      </c>
      <c r="S119">
        <v>0.25</v>
      </c>
      <c r="T119">
        <v>4</v>
      </c>
      <c r="U119">
        <v>23</v>
      </c>
      <c r="V119">
        <v>4</v>
      </c>
      <c r="W119">
        <v>1.1599999999999999</v>
      </c>
      <c r="X119">
        <v>5</v>
      </c>
      <c r="Y119">
        <v>1</v>
      </c>
      <c r="Z119">
        <v>0.03</v>
      </c>
      <c r="AA119">
        <v>10</v>
      </c>
      <c r="AB119">
        <v>0.34</v>
      </c>
      <c r="AC119">
        <v>100</v>
      </c>
      <c r="AD119">
        <v>0.5</v>
      </c>
      <c r="AE119">
        <v>0.01</v>
      </c>
      <c r="AF119">
        <v>8</v>
      </c>
      <c r="AG119">
        <v>320</v>
      </c>
      <c r="AH119">
        <v>1</v>
      </c>
      <c r="AI119">
        <v>2</v>
      </c>
      <c r="AJ119">
        <v>2</v>
      </c>
      <c r="AK119">
        <v>24</v>
      </c>
      <c r="AL119">
        <v>0.05</v>
      </c>
      <c r="AM119">
        <v>5</v>
      </c>
      <c r="AN119">
        <v>5</v>
      </c>
      <c r="AO119">
        <v>24</v>
      </c>
      <c r="AP119">
        <v>5</v>
      </c>
      <c r="AQ119">
        <v>18</v>
      </c>
    </row>
    <row r="120" spans="1:43" hidden="1" x14ac:dyDescent="0.25">
      <c r="A120" t="s">
        <v>398</v>
      </c>
      <c r="B120" t="s">
        <v>396</v>
      </c>
      <c r="C120" s="1" t="str">
        <f t="shared" si="4"/>
        <v>11:0001</v>
      </c>
      <c r="D120" s="1" t="str">
        <f t="shared" si="5"/>
        <v>11:0001</v>
      </c>
      <c r="E120" t="s">
        <v>399</v>
      </c>
      <c r="F120" t="s">
        <v>400</v>
      </c>
      <c r="H120">
        <v>59.706941899999997</v>
      </c>
      <c r="I120">
        <v>-111.29257079999999</v>
      </c>
      <c r="J120" s="1" t="str">
        <f t="shared" si="6"/>
        <v>Till</v>
      </c>
      <c r="K120" s="1" t="str">
        <f t="shared" si="7"/>
        <v>&lt;2 micron</v>
      </c>
      <c r="L120">
        <v>0.1</v>
      </c>
      <c r="M120">
        <v>1.4</v>
      </c>
      <c r="N120">
        <v>1</v>
      </c>
      <c r="O120">
        <v>70</v>
      </c>
      <c r="P120">
        <v>0.25</v>
      </c>
      <c r="Q120">
        <v>1</v>
      </c>
      <c r="R120">
        <v>0.2</v>
      </c>
      <c r="S120">
        <v>0.25</v>
      </c>
      <c r="T120">
        <v>5</v>
      </c>
      <c r="U120">
        <v>53</v>
      </c>
      <c r="V120">
        <v>6</v>
      </c>
      <c r="W120">
        <v>1.62</v>
      </c>
      <c r="X120">
        <v>10</v>
      </c>
      <c r="Y120">
        <v>0.5</v>
      </c>
      <c r="Z120">
        <v>0.05</v>
      </c>
      <c r="AA120">
        <v>20</v>
      </c>
      <c r="AB120">
        <v>0.52</v>
      </c>
      <c r="AC120">
        <v>135</v>
      </c>
      <c r="AD120">
        <v>0.5</v>
      </c>
      <c r="AE120">
        <v>0.01</v>
      </c>
      <c r="AF120">
        <v>19</v>
      </c>
      <c r="AG120">
        <v>380</v>
      </c>
      <c r="AH120">
        <v>10</v>
      </c>
      <c r="AI120">
        <v>4</v>
      </c>
      <c r="AJ120">
        <v>3</v>
      </c>
      <c r="AK120">
        <v>16</v>
      </c>
      <c r="AL120">
        <v>7.0000000000000007E-2</v>
      </c>
      <c r="AM120">
        <v>5</v>
      </c>
      <c r="AN120">
        <v>5</v>
      </c>
      <c r="AO120">
        <v>40</v>
      </c>
      <c r="AP120">
        <v>5</v>
      </c>
      <c r="AQ120">
        <v>44</v>
      </c>
    </row>
    <row r="121" spans="1:43" hidden="1" x14ac:dyDescent="0.25">
      <c r="A121" t="s">
        <v>401</v>
      </c>
      <c r="B121" t="s">
        <v>399</v>
      </c>
      <c r="C121" s="1" t="str">
        <f t="shared" si="4"/>
        <v>11:0001</v>
      </c>
      <c r="D121" s="1" t="str">
        <f t="shared" si="5"/>
        <v>11:0001</v>
      </c>
      <c r="E121" t="s">
        <v>402</v>
      </c>
      <c r="F121" t="s">
        <v>403</v>
      </c>
      <c r="H121">
        <v>59.5399545</v>
      </c>
      <c r="I121">
        <v>-111.05365140000001</v>
      </c>
      <c r="J121" s="1" t="str">
        <f t="shared" si="6"/>
        <v>Till</v>
      </c>
      <c r="K121" s="1" t="str">
        <f t="shared" si="7"/>
        <v>&lt;2 micron</v>
      </c>
      <c r="L121">
        <v>0.1</v>
      </c>
      <c r="M121">
        <v>1.76</v>
      </c>
      <c r="N121">
        <v>1</v>
      </c>
      <c r="O121">
        <v>70</v>
      </c>
      <c r="P121">
        <v>0.25</v>
      </c>
      <c r="Q121">
        <v>1</v>
      </c>
      <c r="R121">
        <v>0.25</v>
      </c>
      <c r="S121">
        <v>0.25</v>
      </c>
      <c r="T121">
        <v>7</v>
      </c>
      <c r="U121">
        <v>27</v>
      </c>
      <c r="V121">
        <v>10</v>
      </c>
      <c r="W121">
        <v>2.0299999999999998</v>
      </c>
      <c r="X121">
        <v>10</v>
      </c>
      <c r="Y121">
        <v>0.5</v>
      </c>
      <c r="Z121">
        <v>0.13</v>
      </c>
      <c r="AA121">
        <v>20</v>
      </c>
      <c r="AB121">
        <v>0.6</v>
      </c>
      <c r="AC121">
        <v>190</v>
      </c>
      <c r="AD121">
        <v>0.5</v>
      </c>
      <c r="AE121">
        <v>0.01</v>
      </c>
      <c r="AF121">
        <v>14</v>
      </c>
      <c r="AG121">
        <v>870</v>
      </c>
      <c r="AH121">
        <v>6</v>
      </c>
      <c r="AI121">
        <v>1</v>
      </c>
      <c r="AJ121">
        <v>2</v>
      </c>
      <c r="AK121">
        <v>22</v>
      </c>
      <c r="AL121">
        <v>7.0000000000000007E-2</v>
      </c>
      <c r="AM121">
        <v>5</v>
      </c>
      <c r="AN121">
        <v>5</v>
      </c>
      <c r="AO121">
        <v>36</v>
      </c>
      <c r="AP121">
        <v>5</v>
      </c>
      <c r="AQ121">
        <v>50</v>
      </c>
    </row>
    <row r="122" spans="1:43" hidden="1" x14ac:dyDescent="0.25">
      <c r="A122" t="s">
        <v>404</v>
      </c>
      <c r="B122" t="s">
        <v>402</v>
      </c>
      <c r="C122" s="1" t="str">
        <f t="shared" si="4"/>
        <v>11:0001</v>
      </c>
      <c r="D122" s="1" t="str">
        <f t="shared" si="5"/>
        <v>11:0001</v>
      </c>
      <c r="E122" t="s">
        <v>405</v>
      </c>
      <c r="F122" t="s">
        <v>406</v>
      </c>
      <c r="H122">
        <v>59.541508200000003</v>
      </c>
      <c r="I122">
        <v>-111.0533179</v>
      </c>
      <c r="J122" s="1" t="str">
        <f t="shared" si="6"/>
        <v>Till</v>
      </c>
      <c r="K122" s="1" t="str">
        <f t="shared" si="7"/>
        <v>&lt;2 micron</v>
      </c>
      <c r="L122">
        <v>0.1</v>
      </c>
      <c r="M122">
        <v>1.67</v>
      </c>
      <c r="N122">
        <v>1</v>
      </c>
      <c r="O122">
        <v>80</v>
      </c>
      <c r="P122">
        <v>0.25</v>
      </c>
      <c r="Q122">
        <v>2</v>
      </c>
      <c r="R122">
        <v>0.38</v>
      </c>
      <c r="S122">
        <v>0.25</v>
      </c>
      <c r="T122">
        <v>8</v>
      </c>
      <c r="U122">
        <v>34</v>
      </c>
      <c r="V122">
        <v>10</v>
      </c>
      <c r="W122">
        <v>2.1</v>
      </c>
      <c r="X122">
        <v>20</v>
      </c>
      <c r="Y122">
        <v>0.5</v>
      </c>
      <c r="Z122">
        <v>0.21</v>
      </c>
      <c r="AA122">
        <v>110</v>
      </c>
      <c r="AB122">
        <v>0.74</v>
      </c>
      <c r="AC122">
        <v>280</v>
      </c>
      <c r="AD122">
        <v>0.5</v>
      </c>
      <c r="AE122">
        <v>0.01</v>
      </c>
      <c r="AF122">
        <v>15</v>
      </c>
      <c r="AG122">
        <v>910</v>
      </c>
      <c r="AH122">
        <v>6</v>
      </c>
      <c r="AI122">
        <v>1</v>
      </c>
      <c r="AJ122">
        <v>5</v>
      </c>
      <c r="AK122">
        <v>28</v>
      </c>
      <c r="AL122">
        <v>0.09</v>
      </c>
      <c r="AM122">
        <v>5</v>
      </c>
      <c r="AN122">
        <v>5</v>
      </c>
      <c r="AO122">
        <v>40</v>
      </c>
      <c r="AP122">
        <v>5</v>
      </c>
      <c r="AQ122">
        <v>36</v>
      </c>
    </row>
    <row r="123" spans="1:43" hidden="1" x14ac:dyDescent="0.25">
      <c r="A123" t="s">
        <v>407</v>
      </c>
      <c r="B123" t="s">
        <v>405</v>
      </c>
      <c r="C123" s="1" t="str">
        <f t="shared" si="4"/>
        <v>11:0001</v>
      </c>
      <c r="D123" s="1" t="str">
        <f t="shared" si="5"/>
        <v>11:0001</v>
      </c>
      <c r="E123" t="s">
        <v>408</v>
      </c>
      <c r="F123" t="s">
        <v>409</v>
      </c>
      <c r="H123">
        <v>59.540602300000003</v>
      </c>
      <c r="I123">
        <v>-111.10932080000001</v>
      </c>
      <c r="J123" s="1" t="str">
        <f t="shared" si="6"/>
        <v>Till</v>
      </c>
      <c r="K123" s="1" t="str">
        <f t="shared" si="7"/>
        <v>&lt;2 micron</v>
      </c>
      <c r="L123">
        <v>0.1</v>
      </c>
      <c r="M123">
        <v>1.34</v>
      </c>
      <c r="N123">
        <v>1</v>
      </c>
      <c r="O123">
        <v>50</v>
      </c>
      <c r="P123">
        <v>0.25</v>
      </c>
      <c r="Q123">
        <v>1</v>
      </c>
      <c r="R123">
        <v>7.0000000000000007E-2</v>
      </c>
      <c r="S123">
        <v>0.25</v>
      </c>
      <c r="T123">
        <v>1</v>
      </c>
      <c r="U123">
        <v>14</v>
      </c>
      <c r="V123">
        <v>3</v>
      </c>
      <c r="W123">
        <v>1.18</v>
      </c>
      <c r="X123">
        <v>5</v>
      </c>
      <c r="Y123">
        <v>0.5</v>
      </c>
      <c r="Z123">
        <v>0.02</v>
      </c>
      <c r="AA123">
        <v>10</v>
      </c>
      <c r="AB123">
        <v>0.15</v>
      </c>
      <c r="AC123">
        <v>50</v>
      </c>
      <c r="AD123">
        <v>0.5</v>
      </c>
      <c r="AE123">
        <v>5.0000000000000001E-3</v>
      </c>
      <c r="AF123">
        <v>5</v>
      </c>
      <c r="AG123">
        <v>210</v>
      </c>
      <c r="AH123">
        <v>4</v>
      </c>
      <c r="AI123">
        <v>1</v>
      </c>
      <c r="AJ123">
        <v>1</v>
      </c>
      <c r="AK123">
        <v>8</v>
      </c>
      <c r="AL123">
        <v>0.02</v>
      </c>
      <c r="AM123">
        <v>5</v>
      </c>
      <c r="AN123">
        <v>5</v>
      </c>
      <c r="AO123">
        <v>24</v>
      </c>
      <c r="AP123">
        <v>5</v>
      </c>
      <c r="AQ123">
        <v>26</v>
      </c>
    </row>
    <row r="124" spans="1:43" hidden="1" x14ac:dyDescent="0.25">
      <c r="A124" t="s">
        <v>410</v>
      </c>
      <c r="B124" t="s">
        <v>408</v>
      </c>
      <c r="C124" s="1" t="str">
        <f t="shared" si="4"/>
        <v>11:0001</v>
      </c>
      <c r="D124" s="1" t="str">
        <f t="shared" si="5"/>
        <v>11:0001</v>
      </c>
      <c r="E124" t="s">
        <v>411</v>
      </c>
      <c r="F124" t="s">
        <v>412</v>
      </c>
      <c r="H124">
        <v>59.545095400000001</v>
      </c>
      <c r="I124">
        <v>-111.15889180000001</v>
      </c>
      <c r="J124" s="1" t="str">
        <f t="shared" si="6"/>
        <v>Till</v>
      </c>
      <c r="K124" s="1" t="str">
        <f t="shared" si="7"/>
        <v>&lt;2 micron</v>
      </c>
      <c r="L124">
        <v>0.1</v>
      </c>
      <c r="M124">
        <v>1.49</v>
      </c>
      <c r="N124">
        <v>1</v>
      </c>
      <c r="O124">
        <v>60</v>
      </c>
      <c r="P124">
        <v>0.25</v>
      </c>
      <c r="Q124">
        <v>2</v>
      </c>
      <c r="R124">
        <v>0.1</v>
      </c>
      <c r="S124">
        <v>0.25</v>
      </c>
      <c r="T124">
        <v>4</v>
      </c>
      <c r="U124">
        <v>16</v>
      </c>
      <c r="V124">
        <v>5</v>
      </c>
      <c r="W124">
        <v>1.49</v>
      </c>
      <c r="X124">
        <v>5</v>
      </c>
      <c r="Y124">
        <v>0.5</v>
      </c>
      <c r="Z124">
        <v>0.03</v>
      </c>
      <c r="AA124">
        <v>10</v>
      </c>
      <c r="AB124">
        <v>0.33</v>
      </c>
      <c r="AC124">
        <v>95</v>
      </c>
      <c r="AD124">
        <v>0.5</v>
      </c>
      <c r="AE124">
        <v>5.0000000000000001E-3</v>
      </c>
      <c r="AF124">
        <v>8</v>
      </c>
      <c r="AG124">
        <v>690</v>
      </c>
      <c r="AH124">
        <v>8</v>
      </c>
      <c r="AI124">
        <v>2</v>
      </c>
      <c r="AJ124">
        <v>1</v>
      </c>
      <c r="AK124">
        <v>11</v>
      </c>
      <c r="AL124">
        <v>0.03</v>
      </c>
      <c r="AM124">
        <v>5</v>
      </c>
      <c r="AN124">
        <v>5</v>
      </c>
      <c r="AO124">
        <v>28</v>
      </c>
      <c r="AP124">
        <v>5</v>
      </c>
      <c r="AQ124">
        <v>30</v>
      </c>
    </row>
    <row r="125" spans="1:43" hidden="1" x14ac:dyDescent="0.25">
      <c r="A125" t="s">
        <v>413</v>
      </c>
      <c r="B125" t="s">
        <v>411</v>
      </c>
      <c r="C125" s="1" t="str">
        <f t="shared" si="4"/>
        <v>11:0001</v>
      </c>
      <c r="D125" s="1" t="str">
        <f t="shared" si="5"/>
        <v>11:0001</v>
      </c>
      <c r="E125" t="s">
        <v>414</v>
      </c>
      <c r="F125" t="s">
        <v>415</v>
      </c>
      <c r="H125">
        <v>59.520672900000001</v>
      </c>
      <c r="I125">
        <v>-111.1406795</v>
      </c>
      <c r="J125" s="1" t="str">
        <f t="shared" si="6"/>
        <v>Till</v>
      </c>
      <c r="K125" s="1" t="str">
        <f t="shared" si="7"/>
        <v>&lt;2 micron</v>
      </c>
      <c r="L125">
        <v>0.1</v>
      </c>
      <c r="M125">
        <v>2.34</v>
      </c>
      <c r="N125">
        <v>1</v>
      </c>
      <c r="O125">
        <v>130</v>
      </c>
      <c r="P125">
        <v>0.25</v>
      </c>
      <c r="Q125">
        <v>1</v>
      </c>
      <c r="R125">
        <v>0.31</v>
      </c>
      <c r="S125">
        <v>0.25</v>
      </c>
      <c r="T125">
        <v>11</v>
      </c>
      <c r="U125">
        <v>35</v>
      </c>
      <c r="V125">
        <v>21</v>
      </c>
      <c r="W125">
        <v>2.61</v>
      </c>
      <c r="X125">
        <v>10</v>
      </c>
      <c r="Y125">
        <v>0.5</v>
      </c>
      <c r="Z125">
        <v>0.19</v>
      </c>
      <c r="AA125">
        <v>30</v>
      </c>
      <c r="AB125">
        <v>0.9</v>
      </c>
      <c r="AC125">
        <v>330</v>
      </c>
      <c r="AD125">
        <v>0.5</v>
      </c>
      <c r="AE125">
        <v>0.01</v>
      </c>
      <c r="AF125">
        <v>21</v>
      </c>
      <c r="AG125">
        <v>990</v>
      </c>
      <c r="AH125">
        <v>20</v>
      </c>
      <c r="AI125">
        <v>2</v>
      </c>
      <c r="AJ125">
        <v>4</v>
      </c>
      <c r="AK125">
        <v>29</v>
      </c>
      <c r="AL125">
        <v>0.12</v>
      </c>
      <c r="AM125">
        <v>5</v>
      </c>
      <c r="AN125">
        <v>5</v>
      </c>
      <c r="AO125">
        <v>50</v>
      </c>
      <c r="AP125">
        <v>10</v>
      </c>
      <c r="AQ125">
        <v>56</v>
      </c>
    </row>
    <row r="126" spans="1:43" hidden="1" x14ac:dyDescent="0.25">
      <c r="A126" t="s">
        <v>416</v>
      </c>
      <c r="B126" t="s">
        <v>414</v>
      </c>
      <c r="C126" s="1" t="str">
        <f t="shared" si="4"/>
        <v>11:0001</v>
      </c>
      <c r="D126" s="1" t="str">
        <f t="shared" si="5"/>
        <v>11:0001</v>
      </c>
      <c r="E126" t="s">
        <v>417</v>
      </c>
      <c r="F126" t="s">
        <v>418</v>
      </c>
      <c r="H126">
        <v>59.549633100000001</v>
      </c>
      <c r="I126">
        <v>-111.140641</v>
      </c>
      <c r="J126" s="1" t="str">
        <f t="shared" si="6"/>
        <v>Till</v>
      </c>
      <c r="K126" s="1" t="str">
        <f t="shared" si="7"/>
        <v>&lt;2 micron</v>
      </c>
      <c r="L126">
        <v>0.1</v>
      </c>
      <c r="M126">
        <v>2.68</v>
      </c>
      <c r="N126">
        <v>1</v>
      </c>
      <c r="O126">
        <v>100</v>
      </c>
      <c r="P126">
        <v>0.25</v>
      </c>
      <c r="Q126">
        <v>1</v>
      </c>
      <c r="R126">
        <v>0.21</v>
      </c>
      <c r="S126">
        <v>0.25</v>
      </c>
      <c r="T126">
        <v>3</v>
      </c>
      <c r="U126">
        <v>29</v>
      </c>
      <c r="V126">
        <v>6</v>
      </c>
      <c r="W126">
        <v>2.64</v>
      </c>
      <c r="X126">
        <v>5</v>
      </c>
      <c r="Y126">
        <v>0.5</v>
      </c>
      <c r="Z126">
        <v>0.1</v>
      </c>
      <c r="AA126">
        <v>20</v>
      </c>
      <c r="AB126">
        <v>0.55000000000000004</v>
      </c>
      <c r="AC126">
        <v>170</v>
      </c>
      <c r="AD126">
        <v>0.5</v>
      </c>
      <c r="AE126">
        <v>0.01</v>
      </c>
      <c r="AF126">
        <v>11</v>
      </c>
      <c r="AG126">
        <v>6220</v>
      </c>
      <c r="AH126">
        <v>18</v>
      </c>
      <c r="AI126">
        <v>1</v>
      </c>
      <c r="AJ126">
        <v>3</v>
      </c>
      <c r="AK126">
        <v>23</v>
      </c>
      <c r="AL126">
        <v>0.06</v>
      </c>
      <c r="AM126">
        <v>5</v>
      </c>
      <c r="AN126">
        <v>5</v>
      </c>
      <c r="AO126">
        <v>42</v>
      </c>
      <c r="AP126">
        <v>5</v>
      </c>
      <c r="AQ126">
        <v>56</v>
      </c>
    </row>
    <row r="127" spans="1:43" hidden="1" x14ac:dyDescent="0.25">
      <c r="A127" t="s">
        <v>419</v>
      </c>
      <c r="B127" t="s">
        <v>417</v>
      </c>
      <c r="C127" s="1" t="str">
        <f t="shared" si="4"/>
        <v>11:0001</v>
      </c>
      <c r="D127" s="1" t="str">
        <f t="shared" si="5"/>
        <v>11:0001</v>
      </c>
      <c r="E127" t="s">
        <v>420</v>
      </c>
      <c r="F127" t="s">
        <v>421</v>
      </c>
      <c r="H127">
        <v>59.476143899999997</v>
      </c>
      <c r="I127">
        <v>-111.16875210000001</v>
      </c>
      <c r="J127" s="1" t="str">
        <f t="shared" si="6"/>
        <v>Till</v>
      </c>
      <c r="K127" s="1" t="str">
        <f t="shared" si="7"/>
        <v>&lt;2 micron</v>
      </c>
      <c r="L127">
        <v>0.1</v>
      </c>
      <c r="M127">
        <v>2.25</v>
      </c>
      <c r="N127">
        <v>1</v>
      </c>
      <c r="O127">
        <v>180</v>
      </c>
      <c r="P127">
        <v>0.25</v>
      </c>
      <c r="Q127">
        <v>1</v>
      </c>
      <c r="R127">
        <v>0.31</v>
      </c>
      <c r="S127">
        <v>0.25</v>
      </c>
      <c r="T127">
        <v>8</v>
      </c>
      <c r="U127">
        <v>34</v>
      </c>
      <c r="V127">
        <v>8</v>
      </c>
      <c r="W127">
        <v>2.2200000000000002</v>
      </c>
      <c r="X127">
        <v>5</v>
      </c>
      <c r="Y127">
        <v>0.5</v>
      </c>
      <c r="Z127">
        <v>0.09</v>
      </c>
      <c r="AA127">
        <v>20</v>
      </c>
      <c r="AB127">
        <v>0.69</v>
      </c>
      <c r="AC127">
        <v>260</v>
      </c>
      <c r="AD127">
        <v>1</v>
      </c>
      <c r="AE127">
        <v>0.01</v>
      </c>
      <c r="AF127">
        <v>19</v>
      </c>
      <c r="AG127">
        <v>1670</v>
      </c>
      <c r="AH127">
        <v>12</v>
      </c>
      <c r="AI127">
        <v>1</v>
      </c>
      <c r="AJ127">
        <v>3</v>
      </c>
      <c r="AK127">
        <v>38</v>
      </c>
      <c r="AL127">
        <v>0.08</v>
      </c>
      <c r="AM127">
        <v>5</v>
      </c>
      <c r="AN127">
        <v>5</v>
      </c>
      <c r="AO127">
        <v>42</v>
      </c>
      <c r="AP127">
        <v>5</v>
      </c>
      <c r="AQ127">
        <v>74</v>
      </c>
    </row>
    <row r="128" spans="1:43" hidden="1" x14ac:dyDescent="0.25">
      <c r="A128" t="s">
        <v>422</v>
      </c>
      <c r="B128" t="s">
        <v>420</v>
      </c>
      <c r="C128" s="1" t="str">
        <f t="shared" si="4"/>
        <v>11:0001</v>
      </c>
      <c r="D128" s="1" t="str">
        <f t="shared" si="5"/>
        <v>11:0001</v>
      </c>
      <c r="E128" t="s">
        <v>423</v>
      </c>
      <c r="F128" t="s">
        <v>424</v>
      </c>
      <c r="H128">
        <v>59.481752700000001</v>
      </c>
      <c r="I128">
        <v>-111.0911775</v>
      </c>
      <c r="J128" s="1" t="str">
        <f t="shared" si="6"/>
        <v>Till</v>
      </c>
      <c r="K128" s="1" t="str">
        <f t="shared" si="7"/>
        <v>&lt;2 micron</v>
      </c>
      <c r="L128">
        <v>0.1</v>
      </c>
      <c r="M128">
        <v>1.27</v>
      </c>
      <c r="N128">
        <v>2</v>
      </c>
      <c r="O128">
        <v>50</v>
      </c>
      <c r="P128">
        <v>0.25</v>
      </c>
      <c r="Q128">
        <v>1</v>
      </c>
      <c r="R128">
        <v>0.09</v>
      </c>
      <c r="S128">
        <v>0.25</v>
      </c>
      <c r="T128">
        <v>2</v>
      </c>
      <c r="U128">
        <v>15</v>
      </c>
      <c r="V128">
        <v>5</v>
      </c>
      <c r="W128">
        <v>1.2</v>
      </c>
      <c r="X128">
        <v>5</v>
      </c>
      <c r="Y128">
        <v>0.5</v>
      </c>
      <c r="Z128">
        <v>0.02</v>
      </c>
      <c r="AA128">
        <v>10</v>
      </c>
      <c r="AB128">
        <v>0.27</v>
      </c>
      <c r="AC128">
        <v>90</v>
      </c>
      <c r="AD128">
        <v>1</v>
      </c>
      <c r="AE128">
        <v>5.0000000000000001E-3</v>
      </c>
      <c r="AF128">
        <v>5</v>
      </c>
      <c r="AG128">
        <v>210</v>
      </c>
      <c r="AH128">
        <v>2</v>
      </c>
      <c r="AI128">
        <v>1</v>
      </c>
      <c r="AJ128">
        <v>1</v>
      </c>
      <c r="AK128">
        <v>15</v>
      </c>
      <c r="AL128">
        <v>0.03</v>
      </c>
      <c r="AM128">
        <v>5</v>
      </c>
      <c r="AN128">
        <v>5</v>
      </c>
      <c r="AO128">
        <v>22</v>
      </c>
      <c r="AP128">
        <v>5</v>
      </c>
      <c r="AQ128">
        <v>32</v>
      </c>
    </row>
    <row r="129" spans="1:43" hidden="1" x14ac:dyDescent="0.25">
      <c r="A129" t="s">
        <v>425</v>
      </c>
      <c r="B129" t="s">
        <v>423</v>
      </c>
      <c r="C129" s="1" t="str">
        <f t="shared" si="4"/>
        <v>11:0001</v>
      </c>
      <c r="D129" s="1" t="str">
        <f t="shared" si="5"/>
        <v>11:0001</v>
      </c>
      <c r="E129" t="s">
        <v>426</v>
      </c>
      <c r="F129" t="s">
        <v>427</v>
      </c>
      <c r="H129">
        <v>59.457050700000003</v>
      </c>
      <c r="I129">
        <v>-111.02744800000001</v>
      </c>
      <c r="J129" s="1" t="str">
        <f t="shared" si="6"/>
        <v>Till</v>
      </c>
      <c r="K129" s="1" t="str">
        <f t="shared" si="7"/>
        <v>&lt;2 micron</v>
      </c>
      <c r="L129">
        <v>0.1</v>
      </c>
      <c r="M129">
        <v>2.2999999999999998</v>
      </c>
      <c r="N129">
        <v>1</v>
      </c>
      <c r="O129">
        <v>70</v>
      </c>
      <c r="P129">
        <v>0.25</v>
      </c>
      <c r="Q129">
        <v>1</v>
      </c>
      <c r="R129">
        <v>0.2</v>
      </c>
      <c r="S129">
        <v>0.25</v>
      </c>
      <c r="T129">
        <v>6</v>
      </c>
      <c r="U129">
        <v>24</v>
      </c>
      <c r="V129">
        <v>6</v>
      </c>
      <c r="W129">
        <v>2.16</v>
      </c>
      <c r="X129">
        <v>5</v>
      </c>
      <c r="Y129">
        <v>0.5</v>
      </c>
      <c r="Z129">
        <v>0.03</v>
      </c>
      <c r="AA129">
        <v>20</v>
      </c>
      <c r="AB129">
        <v>0.63</v>
      </c>
      <c r="AC129">
        <v>215</v>
      </c>
      <c r="AD129">
        <v>0.5</v>
      </c>
      <c r="AE129">
        <v>5.0000000000000001E-3</v>
      </c>
      <c r="AF129">
        <v>12</v>
      </c>
      <c r="AG129">
        <v>850</v>
      </c>
      <c r="AH129">
        <v>10</v>
      </c>
      <c r="AI129">
        <v>2</v>
      </c>
      <c r="AJ129">
        <v>4</v>
      </c>
      <c r="AK129">
        <v>18</v>
      </c>
      <c r="AL129">
        <v>0.06</v>
      </c>
      <c r="AM129">
        <v>5</v>
      </c>
      <c r="AN129">
        <v>5</v>
      </c>
      <c r="AO129">
        <v>41</v>
      </c>
      <c r="AP129">
        <v>5</v>
      </c>
      <c r="AQ129">
        <v>56</v>
      </c>
    </row>
    <row r="130" spans="1:43" hidden="1" x14ac:dyDescent="0.25">
      <c r="A130" t="s">
        <v>428</v>
      </c>
      <c r="B130" t="s">
        <v>426</v>
      </c>
      <c r="C130" s="1" t="str">
        <f t="shared" ref="C130:C193" si="8">HYPERLINK("http://geochem.nrcan.gc.ca/cdogs/content/bdl/bdl110001_e.htm", "11:0001")</f>
        <v>11:0001</v>
      </c>
      <c r="D130" s="1" t="str">
        <f t="shared" ref="D130:D193" si="9">HYPERLINK("http://geochem.nrcan.gc.ca/cdogs/content/svy/svy110001_e.htm", "11:0001")</f>
        <v>11:0001</v>
      </c>
      <c r="E130" t="s">
        <v>429</v>
      </c>
      <c r="F130" t="s">
        <v>430</v>
      </c>
      <c r="H130">
        <v>59.4756389</v>
      </c>
      <c r="I130">
        <v>-111.02943980000001</v>
      </c>
      <c r="J130" s="1" t="str">
        <f t="shared" ref="J130:J193" si="10">HYPERLINK("http://geochem.nrcan.gc.ca/cdogs/content/kwd/kwd020044_e.htm", "Till")</f>
        <v>Till</v>
      </c>
      <c r="K130" s="1" t="str">
        <f t="shared" ref="K130:K193" si="11">HYPERLINK("http://geochem.nrcan.gc.ca/cdogs/content/kwd/kwd080003_e.htm", "&lt;2 micron")</f>
        <v>&lt;2 micron</v>
      </c>
      <c r="L130">
        <v>0.1</v>
      </c>
      <c r="M130">
        <v>1.1599999999999999</v>
      </c>
      <c r="N130">
        <v>1</v>
      </c>
      <c r="O130">
        <v>60</v>
      </c>
      <c r="P130">
        <v>0.25</v>
      </c>
      <c r="Q130">
        <v>2</v>
      </c>
      <c r="R130">
        <v>0.16</v>
      </c>
      <c r="S130">
        <v>0.25</v>
      </c>
      <c r="T130">
        <v>3</v>
      </c>
      <c r="U130">
        <v>15</v>
      </c>
      <c r="V130">
        <v>4</v>
      </c>
      <c r="W130">
        <v>1.1299999999999999</v>
      </c>
      <c r="X130">
        <v>5</v>
      </c>
      <c r="Y130">
        <v>0.5</v>
      </c>
      <c r="Z130">
        <v>0.03</v>
      </c>
      <c r="AA130">
        <v>10</v>
      </c>
      <c r="AB130">
        <v>0.28999999999999998</v>
      </c>
      <c r="AC130">
        <v>95</v>
      </c>
      <c r="AD130">
        <v>0.5</v>
      </c>
      <c r="AE130">
        <v>0.01</v>
      </c>
      <c r="AF130">
        <v>8</v>
      </c>
      <c r="AG130">
        <v>290</v>
      </c>
      <c r="AH130">
        <v>1</v>
      </c>
      <c r="AI130">
        <v>2</v>
      </c>
      <c r="AJ130">
        <v>1</v>
      </c>
      <c r="AK130">
        <v>15</v>
      </c>
      <c r="AL130">
        <v>0.06</v>
      </c>
      <c r="AM130">
        <v>5</v>
      </c>
      <c r="AN130">
        <v>5</v>
      </c>
      <c r="AO130">
        <v>23</v>
      </c>
      <c r="AP130">
        <v>5</v>
      </c>
      <c r="AQ130">
        <v>44</v>
      </c>
    </row>
    <row r="131" spans="1:43" hidden="1" x14ac:dyDescent="0.25">
      <c r="A131" t="s">
        <v>431</v>
      </c>
      <c r="B131" t="s">
        <v>429</v>
      </c>
      <c r="C131" s="1" t="str">
        <f t="shared" si="8"/>
        <v>11:0001</v>
      </c>
      <c r="D131" s="1" t="str">
        <f t="shared" si="9"/>
        <v>11:0001</v>
      </c>
      <c r="E131" t="s">
        <v>432</v>
      </c>
      <c r="F131" t="s">
        <v>433</v>
      </c>
      <c r="H131">
        <v>59.466664100000003</v>
      </c>
      <c r="I131">
        <v>-111.0809557</v>
      </c>
      <c r="J131" s="1" t="str">
        <f t="shared" si="10"/>
        <v>Till</v>
      </c>
      <c r="K131" s="1" t="str">
        <f t="shared" si="11"/>
        <v>&lt;2 micron</v>
      </c>
      <c r="L131">
        <v>0.1</v>
      </c>
      <c r="M131">
        <v>1.21</v>
      </c>
      <c r="N131">
        <v>1</v>
      </c>
      <c r="O131">
        <v>60</v>
      </c>
      <c r="P131">
        <v>0.25</v>
      </c>
      <c r="Q131">
        <v>2</v>
      </c>
      <c r="R131">
        <v>0.12</v>
      </c>
      <c r="S131">
        <v>0.25</v>
      </c>
      <c r="T131">
        <v>2</v>
      </c>
      <c r="U131">
        <v>11</v>
      </c>
      <c r="V131">
        <v>2</v>
      </c>
      <c r="W131">
        <v>0.82</v>
      </c>
      <c r="X131">
        <v>5</v>
      </c>
      <c r="Y131">
        <v>0.5</v>
      </c>
      <c r="Z131">
        <v>0.02</v>
      </c>
      <c r="AA131">
        <v>10</v>
      </c>
      <c r="AB131">
        <v>0.33</v>
      </c>
      <c r="AC131">
        <v>85</v>
      </c>
      <c r="AD131">
        <v>0.5</v>
      </c>
      <c r="AE131">
        <v>5.0000000000000001E-3</v>
      </c>
      <c r="AF131">
        <v>8</v>
      </c>
      <c r="AG131">
        <v>220</v>
      </c>
      <c r="AH131">
        <v>2</v>
      </c>
      <c r="AI131">
        <v>1</v>
      </c>
      <c r="AJ131">
        <v>1</v>
      </c>
      <c r="AK131">
        <v>14</v>
      </c>
      <c r="AL131">
        <v>0.03</v>
      </c>
      <c r="AM131">
        <v>5</v>
      </c>
      <c r="AN131">
        <v>5</v>
      </c>
      <c r="AO131">
        <v>18</v>
      </c>
      <c r="AP131">
        <v>5</v>
      </c>
      <c r="AQ131">
        <v>42</v>
      </c>
    </row>
    <row r="132" spans="1:43" hidden="1" x14ac:dyDescent="0.25">
      <c r="A132" t="s">
        <v>434</v>
      </c>
      <c r="B132" t="s">
        <v>432</v>
      </c>
      <c r="C132" s="1" t="str">
        <f t="shared" si="8"/>
        <v>11:0001</v>
      </c>
      <c r="D132" s="1" t="str">
        <f t="shared" si="9"/>
        <v>11:0001</v>
      </c>
      <c r="E132" t="s">
        <v>435</v>
      </c>
      <c r="F132" t="s">
        <v>436</v>
      </c>
      <c r="H132">
        <v>59.487382500000002</v>
      </c>
      <c r="I132">
        <v>-111.165171</v>
      </c>
      <c r="J132" s="1" t="str">
        <f t="shared" si="10"/>
        <v>Till</v>
      </c>
      <c r="K132" s="1" t="str">
        <f t="shared" si="11"/>
        <v>&lt;2 micron</v>
      </c>
      <c r="L132">
        <v>0.1</v>
      </c>
      <c r="M132">
        <v>1.83</v>
      </c>
      <c r="N132">
        <v>12</v>
      </c>
      <c r="O132">
        <v>190</v>
      </c>
      <c r="P132">
        <v>0.25</v>
      </c>
      <c r="Q132">
        <v>1</v>
      </c>
      <c r="R132">
        <v>0.22</v>
      </c>
      <c r="S132">
        <v>0.25</v>
      </c>
      <c r="T132">
        <v>6</v>
      </c>
      <c r="U132">
        <v>24</v>
      </c>
      <c r="V132">
        <v>7</v>
      </c>
      <c r="W132">
        <v>1.97</v>
      </c>
      <c r="X132">
        <v>5</v>
      </c>
      <c r="Y132">
        <v>0.5</v>
      </c>
      <c r="Z132">
        <v>0.09</v>
      </c>
      <c r="AA132">
        <v>20</v>
      </c>
      <c r="AB132">
        <v>0.52</v>
      </c>
      <c r="AC132">
        <v>345</v>
      </c>
      <c r="AD132">
        <v>0.5</v>
      </c>
      <c r="AE132">
        <v>0.01</v>
      </c>
      <c r="AF132">
        <v>13</v>
      </c>
      <c r="AG132">
        <v>720</v>
      </c>
      <c r="AH132">
        <v>12</v>
      </c>
      <c r="AI132">
        <v>2</v>
      </c>
      <c r="AJ132">
        <v>2</v>
      </c>
      <c r="AK132">
        <v>21</v>
      </c>
      <c r="AL132">
        <v>0.06</v>
      </c>
      <c r="AM132">
        <v>5</v>
      </c>
      <c r="AN132">
        <v>5</v>
      </c>
      <c r="AO132">
        <v>38</v>
      </c>
      <c r="AP132">
        <v>5</v>
      </c>
      <c r="AQ132">
        <v>88</v>
      </c>
    </row>
    <row r="133" spans="1:43" hidden="1" x14ac:dyDescent="0.25">
      <c r="A133" t="s">
        <v>437</v>
      </c>
      <c r="B133" t="s">
        <v>435</v>
      </c>
      <c r="C133" s="1" t="str">
        <f t="shared" si="8"/>
        <v>11:0001</v>
      </c>
      <c r="D133" s="1" t="str">
        <f t="shared" si="9"/>
        <v>11:0001</v>
      </c>
      <c r="E133" t="s">
        <v>438</v>
      </c>
      <c r="F133" t="s">
        <v>439</v>
      </c>
      <c r="H133">
        <v>59.479272600000002</v>
      </c>
      <c r="I133">
        <v>-111.1587062</v>
      </c>
      <c r="J133" s="1" t="str">
        <f t="shared" si="10"/>
        <v>Till</v>
      </c>
      <c r="K133" s="1" t="str">
        <f t="shared" si="11"/>
        <v>&lt;2 micron</v>
      </c>
      <c r="L133">
        <v>0.1</v>
      </c>
      <c r="M133">
        <v>2.2000000000000002</v>
      </c>
      <c r="N133">
        <v>2</v>
      </c>
      <c r="O133">
        <v>230</v>
      </c>
      <c r="P133">
        <v>0.25</v>
      </c>
      <c r="Q133">
        <v>1</v>
      </c>
      <c r="R133">
        <v>0.2</v>
      </c>
      <c r="S133">
        <v>0.25</v>
      </c>
      <c r="T133">
        <v>7</v>
      </c>
      <c r="U133">
        <v>24</v>
      </c>
      <c r="V133">
        <v>6</v>
      </c>
      <c r="W133">
        <v>2.41</v>
      </c>
      <c r="X133">
        <v>5</v>
      </c>
      <c r="Y133">
        <v>0.5</v>
      </c>
      <c r="Z133">
        <v>0.1</v>
      </c>
      <c r="AA133">
        <v>10</v>
      </c>
      <c r="AB133">
        <v>0.49</v>
      </c>
      <c r="AC133">
        <v>200</v>
      </c>
      <c r="AD133">
        <v>1</v>
      </c>
      <c r="AE133">
        <v>0.01</v>
      </c>
      <c r="AF133">
        <v>9</v>
      </c>
      <c r="AG133">
        <v>3730</v>
      </c>
      <c r="AH133">
        <v>1</v>
      </c>
      <c r="AI133">
        <v>4</v>
      </c>
      <c r="AJ133">
        <v>2</v>
      </c>
      <c r="AK133">
        <v>25</v>
      </c>
      <c r="AL133">
        <v>0.06</v>
      </c>
      <c r="AM133">
        <v>5</v>
      </c>
      <c r="AN133">
        <v>5</v>
      </c>
      <c r="AO133">
        <v>37</v>
      </c>
      <c r="AP133">
        <v>5</v>
      </c>
      <c r="AQ133">
        <v>68</v>
      </c>
    </row>
    <row r="134" spans="1:43" hidden="1" x14ac:dyDescent="0.25">
      <c r="A134" t="s">
        <v>440</v>
      </c>
      <c r="B134" t="s">
        <v>438</v>
      </c>
      <c r="C134" s="1" t="str">
        <f t="shared" si="8"/>
        <v>11:0001</v>
      </c>
      <c r="D134" s="1" t="str">
        <f t="shared" si="9"/>
        <v>11:0001</v>
      </c>
      <c r="E134" t="s">
        <v>441</v>
      </c>
      <c r="F134" t="s">
        <v>442</v>
      </c>
      <c r="H134">
        <v>59.306229500000001</v>
      </c>
      <c r="I134">
        <v>-110.97147940000001</v>
      </c>
      <c r="J134" s="1" t="str">
        <f t="shared" si="10"/>
        <v>Till</v>
      </c>
      <c r="K134" s="1" t="str">
        <f t="shared" si="11"/>
        <v>&lt;2 micron</v>
      </c>
      <c r="L134">
        <v>0.1</v>
      </c>
      <c r="M134">
        <v>1.87</v>
      </c>
      <c r="N134">
        <v>1</v>
      </c>
      <c r="O134">
        <v>70</v>
      </c>
      <c r="P134">
        <v>1</v>
      </c>
      <c r="Q134">
        <v>4</v>
      </c>
      <c r="R134">
        <v>0.06</v>
      </c>
      <c r="S134">
        <v>0.25</v>
      </c>
      <c r="T134">
        <v>2</v>
      </c>
      <c r="U134">
        <v>28</v>
      </c>
      <c r="V134">
        <v>5</v>
      </c>
      <c r="W134">
        <v>2.21</v>
      </c>
      <c r="X134">
        <v>5</v>
      </c>
      <c r="Y134">
        <v>0.5</v>
      </c>
      <c r="Z134">
        <v>0.06</v>
      </c>
      <c r="AA134">
        <v>20</v>
      </c>
      <c r="AB134">
        <v>0.46</v>
      </c>
      <c r="AC134">
        <v>115</v>
      </c>
      <c r="AD134">
        <v>1</v>
      </c>
      <c r="AE134">
        <v>5.0000000000000001E-3</v>
      </c>
      <c r="AF134">
        <v>8</v>
      </c>
      <c r="AG134">
        <v>260</v>
      </c>
      <c r="AH134">
        <v>4</v>
      </c>
      <c r="AI134">
        <v>1</v>
      </c>
      <c r="AJ134">
        <v>3</v>
      </c>
      <c r="AK134">
        <v>11</v>
      </c>
      <c r="AL134">
        <v>0.08</v>
      </c>
      <c r="AM134">
        <v>5</v>
      </c>
      <c r="AN134">
        <v>5</v>
      </c>
      <c r="AO134">
        <v>54</v>
      </c>
      <c r="AP134">
        <v>5</v>
      </c>
      <c r="AQ134">
        <v>28</v>
      </c>
    </row>
    <row r="135" spans="1:43" hidden="1" x14ac:dyDescent="0.25">
      <c r="A135" t="s">
        <v>443</v>
      </c>
      <c r="B135" t="s">
        <v>441</v>
      </c>
      <c r="C135" s="1" t="str">
        <f t="shared" si="8"/>
        <v>11:0001</v>
      </c>
      <c r="D135" s="1" t="str">
        <f t="shared" si="9"/>
        <v>11:0001</v>
      </c>
      <c r="E135" t="s">
        <v>444</v>
      </c>
      <c r="F135" t="s">
        <v>445</v>
      </c>
      <c r="H135">
        <v>59.314627299999998</v>
      </c>
      <c r="I135">
        <v>-111.021343</v>
      </c>
      <c r="J135" s="1" t="str">
        <f t="shared" si="10"/>
        <v>Till</v>
      </c>
      <c r="K135" s="1" t="str">
        <f t="shared" si="11"/>
        <v>&lt;2 micron</v>
      </c>
      <c r="L135">
        <v>0.1</v>
      </c>
      <c r="M135">
        <v>1.51</v>
      </c>
      <c r="N135">
        <v>1</v>
      </c>
      <c r="O135">
        <v>60</v>
      </c>
      <c r="P135">
        <v>0.25</v>
      </c>
      <c r="Q135">
        <v>1</v>
      </c>
      <c r="R135">
        <v>7.0000000000000007E-2</v>
      </c>
      <c r="S135">
        <v>0.25</v>
      </c>
      <c r="T135">
        <v>2</v>
      </c>
      <c r="U135">
        <v>19</v>
      </c>
      <c r="V135">
        <v>4</v>
      </c>
      <c r="W135">
        <v>1.37</v>
      </c>
      <c r="X135">
        <v>5</v>
      </c>
      <c r="Y135">
        <v>0.5</v>
      </c>
      <c r="Z135">
        <v>0.03</v>
      </c>
      <c r="AA135">
        <v>10</v>
      </c>
      <c r="AB135">
        <v>0.27</v>
      </c>
      <c r="AC135">
        <v>85</v>
      </c>
      <c r="AD135">
        <v>2</v>
      </c>
      <c r="AE135">
        <v>5.0000000000000001E-3</v>
      </c>
      <c r="AF135">
        <v>8</v>
      </c>
      <c r="AG135">
        <v>540</v>
      </c>
      <c r="AH135">
        <v>12</v>
      </c>
      <c r="AI135">
        <v>1</v>
      </c>
      <c r="AJ135">
        <v>1</v>
      </c>
      <c r="AK135">
        <v>14</v>
      </c>
      <c r="AL135">
        <v>0.03</v>
      </c>
      <c r="AM135">
        <v>5</v>
      </c>
      <c r="AN135">
        <v>5</v>
      </c>
      <c r="AO135">
        <v>29</v>
      </c>
      <c r="AP135">
        <v>5</v>
      </c>
      <c r="AQ135">
        <v>38</v>
      </c>
    </row>
    <row r="136" spans="1:43" hidden="1" x14ac:dyDescent="0.25">
      <c r="A136" t="s">
        <v>446</v>
      </c>
      <c r="B136" t="s">
        <v>444</v>
      </c>
      <c r="C136" s="1" t="str">
        <f t="shared" si="8"/>
        <v>11:0001</v>
      </c>
      <c r="D136" s="1" t="str">
        <f t="shared" si="9"/>
        <v>11:0001</v>
      </c>
      <c r="E136" t="s">
        <v>447</v>
      </c>
      <c r="F136" t="s">
        <v>448</v>
      </c>
      <c r="H136">
        <v>59.302597300000002</v>
      </c>
      <c r="I136">
        <v>-111.06498980000001</v>
      </c>
      <c r="J136" s="1" t="str">
        <f t="shared" si="10"/>
        <v>Till</v>
      </c>
      <c r="K136" s="1" t="str">
        <f t="shared" si="11"/>
        <v>&lt;2 micron</v>
      </c>
      <c r="L136">
        <v>0.1</v>
      </c>
      <c r="M136">
        <v>1.79</v>
      </c>
      <c r="N136">
        <v>2</v>
      </c>
      <c r="O136">
        <v>60</v>
      </c>
      <c r="P136">
        <v>0.25</v>
      </c>
      <c r="Q136">
        <v>2</v>
      </c>
      <c r="R136">
        <v>0.06</v>
      </c>
      <c r="S136">
        <v>0.25</v>
      </c>
      <c r="T136">
        <v>4</v>
      </c>
      <c r="U136">
        <v>23</v>
      </c>
      <c r="V136">
        <v>6</v>
      </c>
      <c r="W136">
        <v>1.77</v>
      </c>
      <c r="X136">
        <v>5</v>
      </c>
      <c r="Y136">
        <v>0.5</v>
      </c>
      <c r="Z136">
        <v>0.04</v>
      </c>
      <c r="AA136">
        <v>10</v>
      </c>
      <c r="AB136">
        <v>0.37</v>
      </c>
      <c r="AC136">
        <v>90</v>
      </c>
      <c r="AD136">
        <v>1</v>
      </c>
      <c r="AE136">
        <v>5.0000000000000001E-3</v>
      </c>
      <c r="AF136">
        <v>8</v>
      </c>
      <c r="AG136">
        <v>150</v>
      </c>
      <c r="AH136">
        <v>4</v>
      </c>
      <c r="AI136">
        <v>1</v>
      </c>
      <c r="AJ136">
        <v>2</v>
      </c>
      <c r="AK136">
        <v>12</v>
      </c>
      <c r="AL136">
        <v>0.06</v>
      </c>
      <c r="AM136">
        <v>5</v>
      </c>
      <c r="AN136">
        <v>5</v>
      </c>
      <c r="AO136">
        <v>33</v>
      </c>
      <c r="AP136">
        <v>5</v>
      </c>
      <c r="AQ136">
        <v>18</v>
      </c>
    </row>
    <row r="137" spans="1:43" hidden="1" x14ac:dyDescent="0.25">
      <c r="A137" t="s">
        <v>449</v>
      </c>
      <c r="B137" t="s">
        <v>450</v>
      </c>
      <c r="C137" s="1" t="str">
        <f t="shared" si="8"/>
        <v>11:0001</v>
      </c>
      <c r="D137" s="1" t="str">
        <f t="shared" si="9"/>
        <v>11:0001</v>
      </c>
      <c r="E137" t="s">
        <v>451</v>
      </c>
      <c r="F137" t="s">
        <v>452</v>
      </c>
      <c r="H137">
        <v>59.470471400000001</v>
      </c>
      <c r="I137">
        <v>-111.1438414</v>
      </c>
      <c r="J137" s="1" t="str">
        <f t="shared" si="10"/>
        <v>Till</v>
      </c>
      <c r="K137" s="1" t="str">
        <f t="shared" si="11"/>
        <v>&lt;2 micron</v>
      </c>
      <c r="L137">
        <v>0.1</v>
      </c>
      <c r="M137">
        <v>2.14</v>
      </c>
      <c r="N137">
        <v>1</v>
      </c>
      <c r="O137">
        <v>100</v>
      </c>
      <c r="P137">
        <v>0.25</v>
      </c>
      <c r="Q137">
        <v>1</v>
      </c>
      <c r="R137">
        <v>0.22</v>
      </c>
      <c r="S137">
        <v>0.25</v>
      </c>
      <c r="T137">
        <v>6</v>
      </c>
      <c r="U137">
        <v>23</v>
      </c>
      <c r="V137">
        <v>7</v>
      </c>
      <c r="W137">
        <v>2.52</v>
      </c>
      <c r="X137">
        <v>5</v>
      </c>
      <c r="Y137">
        <v>0.5</v>
      </c>
      <c r="Z137">
        <v>0.08</v>
      </c>
      <c r="AA137">
        <v>10</v>
      </c>
      <c r="AB137">
        <v>0.57999999999999996</v>
      </c>
      <c r="AC137">
        <v>195</v>
      </c>
      <c r="AD137">
        <v>0.5</v>
      </c>
      <c r="AE137">
        <v>0.01</v>
      </c>
      <c r="AF137">
        <v>10</v>
      </c>
      <c r="AG137">
        <v>3640</v>
      </c>
      <c r="AH137">
        <v>16</v>
      </c>
      <c r="AI137">
        <v>2</v>
      </c>
      <c r="AJ137">
        <v>3</v>
      </c>
      <c r="AK137">
        <v>24</v>
      </c>
      <c r="AL137">
        <v>7.0000000000000007E-2</v>
      </c>
      <c r="AM137">
        <v>5</v>
      </c>
      <c r="AN137">
        <v>5</v>
      </c>
      <c r="AO137">
        <v>43</v>
      </c>
      <c r="AP137">
        <v>5</v>
      </c>
      <c r="AQ137">
        <v>54</v>
      </c>
    </row>
    <row r="138" spans="1:43" hidden="1" x14ac:dyDescent="0.25">
      <c r="A138" t="s">
        <v>453</v>
      </c>
      <c r="B138" t="s">
        <v>447</v>
      </c>
      <c r="C138" s="1" t="str">
        <f t="shared" si="8"/>
        <v>11:0001</v>
      </c>
      <c r="D138" s="1" t="str">
        <f t="shared" si="9"/>
        <v>11:0001</v>
      </c>
      <c r="E138" t="s">
        <v>454</v>
      </c>
      <c r="F138" t="s">
        <v>455</v>
      </c>
      <c r="H138">
        <v>59.195286299999999</v>
      </c>
      <c r="I138">
        <v>-111.1834872</v>
      </c>
      <c r="J138" s="1" t="str">
        <f t="shared" si="10"/>
        <v>Till</v>
      </c>
      <c r="K138" s="1" t="str">
        <f t="shared" si="11"/>
        <v>&lt;2 micron</v>
      </c>
      <c r="L138">
        <v>0.1</v>
      </c>
      <c r="M138">
        <v>1.56</v>
      </c>
      <c r="N138">
        <v>1</v>
      </c>
      <c r="O138">
        <v>30</v>
      </c>
      <c r="P138">
        <v>0.25</v>
      </c>
      <c r="Q138">
        <v>1</v>
      </c>
      <c r="R138">
        <v>0.06</v>
      </c>
      <c r="S138">
        <v>0.25</v>
      </c>
      <c r="T138">
        <v>2</v>
      </c>
      <c r="U138">
        <v>17</v>
      </c>
      <c r="V138">
        <v>3</v>
      </c>
      <c r="W138">
        <v>1.33</v>
      </c>
      <c r="X138">
        <v>5</v>
      </c>
      <c r="Y138">
        <v>0.5</v>
      </c>
      <c r="Z138">
        <v>0.04</v>
      </c>
      <c r="AA138">
        <v>10</v>
      </c>
      <c r="AB138">
        <v>0.31</v>
      </c>
      <c r="AC138">
        <v>80</v>
      </c>
      <c r="AD138">
        <v>1</v>
      </c>
      <c r="AE138">
        <v>5.0000000000000001E-3</v>
      </c>
      <c r="AF138">
        <v>7</v>
      </c>
      <c r="AG138">
        <v>370</v>
      </c>
      <c r="AH138">
        <v>4</v>
      </c>
      <c r="AI138">
        <v>1</v>
      </c>
      <c r="AJ138">
        <v>2</v>
      </c>
      <c r="AK138">
        <v>13</v>
      </c>
      <c r="AL138">
        <v>0.04</v>
      </c>
      <c r="AM138">
        <v>5</v>
      </c>
      <c r="AN138">
        <v>20</v>
      </c>
      <c r="AO138">
        <v>26</v>
      </c>
      <c r="AP138">
        <v>5</v>
      </c>
      <c r="AQ138">
        <v>18</v>
      </c>
    </row>
    <row r="139" spans="1:43" hidden="1" x14ac:dyDescent="0.25">
      <c r="A139" t="s">
        <v>456</v>
      </c>
      <c r="B139" t="s">
        <v>451</v>
      </c>
      <c r="C139" s="1" t="str">
        <f t="shared" si="8"/>
        <v>11:0001</v>
      </c>
      <c r="D139" s="1" t="str">
        <f t="shared" si="9"/>
        <v>11:0001</v>
      </c>
      <c r="E139" t="s">
        <v>457</v>
      </c>
      <c r="F139" t="s">
        <v>458</v>
      </c>
      <c r="H139">
        <v>59.1923885</v>
      </c>
      <c r="I139">
        <v>-111.13748990000001</v>
      </c>
      <c r="J139" s="1" t="str">
        <f t="shared" si="10"/>
        <v>Till</v>
      </c>
      <c r="K139" s="1" t="str">
        <f t="shared" si="11"/>
        <v>&lt;2 micron</v>
      </c>
      <c r="L139">
        <v>0.1</v>
      </c>
      <c r="M139">
        <v>1.1499999999999999</v>
      </c>
      <c r="N139">
        <v>1</v>
      </c>
      <c r="O139">
        <v>70</v>
      </c>
      <c r="P139">
        <v>0.25</v>
      </c>
      <c r="Q139">
        <v>1</v>
      </c>
      <c r="R139">
        <v>0.1</v>
      </c>
      <c r="S139">
        <v>0.25</v>
      </c>
      <c r="T139">
        <v>2</v>
      </c>
      <c r="U139">
        <v>14</v>
      </c>
      <c r="V139">
        <v>3</v>
      </c>
      <c r="W139">
        <v>0.98</v>
      </c>
      <c r="X139">
        <v>5</v>
      </c>
      <c r="Y139">
        <v>0.5</v>
      </c>
      <c r="Z139">
        <v>0.04</v>
      </c>
      <c r="AA139">
        <v>10</v>
      </c>
      <c r="AB139">
        <v>0.2</v>
      </c>
      <c r="AC139">
        <v>80</v>
      </c>
      <c r="AD139">
        <v>1</v>
      </c>
      <c r="AE139">
        <v>5.0000000000000001E-3</v>
      </c>
      <c r="AF139">
        <v>11</v>
      </c>
      <c r="AG139">
        <v>220</v>
      </c>
      <c r="AH139">
        <v>1</v>
      </c>
      <c r="AI139">
        <v>1</v>
      </c>
      <c r="AJ139">
        <v>1</v>
      </c>
      <c r="AK139">
        <v>13</v>
      </c>
      <c r="AL139">
        <v>0.03</v>
      </c>
      <c r="AM139">
        <v>5</v>
      </c>
      <c r="AN139">
        <v>5</v>
      </c>
      <c r="AO139">
        <v>23</v>
      </c>
      <c r="AP139">
        <v>5</v>
      </c>
      <c r="AQ139">
        <v>28</v>
      </c>
    </row>
    <row r="140" spans="1:43" hidden="1" x14ac:dyDescent="0.25">
      <c r="A140" t="s">
        <v>459</v>
      </c>
      <c r="B140" t="s">
        <v>454</v>
      </c>
      <c r="C140" s="1" t="str">
        <f t="shared" si="8"/>
        <v>11:0001</v>
      </c>
      <c r="D140" s="1" t="str">
        <f t="shared" si="9"/>
        <v>11:0001</v>
      </c>
      <c r="E140" t="s">
        <v>460</v>
      </c>
      <c r="F140" t="s">
        <v>461</v>
      </c>
      <c r="H140">
        <v>59.202266999999999</v>
      </c>
      <c r="I140">
        <v>-111.1374421</v>
      </c>
      <c r="J140" s="1" t="str">
        <f t="shared" si="10"/>
        <v>Till</v>
      </c>
      <c r="K140" s="1" t="str">
        <f t="shared" si="11"/>
        <v>&lt;2 micron</v>
      </c>
      <c r="L140">
        <v>0.1</v>
      </c>
      <c r="M140">
        <v>1.34</v>
      </c>
      <c r="N140">
        <v>1</v>
      </c>
      <c r="O140">
        <v>100</v>
      </c>
      <c r="P140">
        <v>0.25</v>
      </c>
      <c r="Q140">
        <v>1</v>
      </c>
      <c r="R140">
        <v>0.1</v>
      </c>
      <c r="S140">
        <v>0.25</v>
      </c>
      <c r="T140">
        <v>3</v>
      </c>
      <c r="U140">
        <v>18</v>
      </c>
      <c r="V140">
        <v>7</v>
      </c>
      <c r="W140">
        <v>1.3</v>
      </c>
      <c r="X140">
        <v>5</v>
      </c>
      <c r="Y140">
        <v>0.5</v>
      </c>
      <c r="Z140">
        <v>0.04</v>
      </c>
      <c r="AA140">
        <v>10</v>
      </c>
      <c r="AB140">
        <v>0.2</v>
      </c>
      <c r="AC140">
        <v>130</v>
      </c>
      <c r="AD140">
        <v>0.5</v>
      </c>
      <c r="AE140">
        <v>5.0000000000000001E-3</v>
      </c>
      <c r="AF140">
        <v>7</v>
      </c>
      <c r="AG140">
        <v>1140</v>
      </c>
      <c r="AH140">
        <v>4</v>
      </c>
      <c r="AI140">
        <v>1</v>
      </c>
      <c r="AJ140">
        <v>1</v>
      </c>
      <c r="AK140">
        <v>14</v>
      </c>
      <c r="AL140">
        <v>0.03</v>
      </c>
      <c r="AM140">
        <v>5</v>
      </c>
      <c r="AN140">
        <v>5</v>
      </c>
      <c r="AO140">
        <v>26</v>
      </c>
      <c r="AP140">
        <v>5</v>
      </c>
      <c r="AQ140">
        <v>62</v>
      </c>
    </row>
    <row r="141" spans="1:43" hidden="1" x14ac:dyDescent="0.25">
      <c r="A141" t="s">
        <v>462</v>
      </c>
      <c r="B141" t="s">
        <v>457</v>
      </c>
      <c r="C141" s="1" t="str">
        <f t="shared" si="8"/>
        <v>11:0001</v>
      </c>
      <c r="D141" s="1" t="str">
        <f t="shared" si="9"/>
        <v>11:0001</v>
      </c>
      <c r="E141" t="s">
        <v>463</v>
      </c>
      <c r="F141" t="s">
        <v>464</v>
      </c>
      <c r="H141">
        <v>59.1777327</v>
      </c>
      <c r="I141">
        <v>-111.1088251</v>
      </c>
      <c r="J141" s="1" t="str">
        <f t="shared" si="10"/>
        <v>Till</v>
      </c>
      <c r="K141" s="1" t="str">
        <f t="shared" si="11"/>
        <v>&lt;2 micron</v>
      </c>
      <c r="L141">
        <v>0.1</v>
      </c>
      <c r="M141">
        <v>2.6</v>
      </c>
      <c r="N141">
        <v>2</v>
      </c>
      <c r="O141">
        <v>110</v>
      </c>
      <c r="P141">
        <v>0.25</v>
      </c>
      <c r="Q141">
        <v>1</v>
      </c>
      <c r="R141">
        <v>0.15</v>
      </c>
      <c r="S141">
        <v>0.25</v>
      </c>
      <c r="T141">
        <v>7</v>
      </c>
      <c r="U141">
        <v>37</v>
      </c>
      <c r="V141">
        <v>8</v>
      </c>
      <c r="W141">
        <v>3.17</v>
      </c>
      <c r="X141">
        <v>10</v>
      </c>
      <c r="Y141">
        <v>0.5</v>
      </c>
      <c r="Z141">
        <v>0.13</v>
      </c>
      <c r="AA141">
        <v>20</v>
      </c>
      <c r="AB141">
        <v>0.73</v>
      </c>
      <c r="AC141">
        <v>225</v>
      </c>
      <c r="AD141">
        <v>2</v>
      </c>
      <c r="AE141">
        <v>0.01</v>
      </c>
      <c r="AF141">
        <v>17</v>
      </c>
      <c r="AG141">
        <v>710</v>
      </c>
      <c r="AH141">
        <v>10</v>
      </c>
      <c r="AI141">
        <v>1</v>
      </c>
      <c r="AJ141">
        <v>3</v>
      </c>
      <c r="AK141">
        <v>11</v>
      </c>
      <c r="AL141">
        <v>0.06</v>
      </c>
      <c r="AM141">
        <v>5</v>
      </c>
      <c r="AN141">
        <v>5</v>
      </c>
      <c r="AO141">
        <v>61</v>
      </c>
      <c r="AP141">
        <v>5</v>
      </c>
      <c r="AQ141">
        <v>52</v>
      </c>
    </row>
    <row r="142" spans="1:43" hidden="1" x14ac:dyDescent="0.25">
      <c r="A142" t="s">
        <v>465</v>
      </c>
      <c r="B142" t="s">
        <v>460</v>
      </c>
      <c r="C142" s="1" t="str">
        <f t="shared" si="8"/>
        <v>11:0001</v>
      </c>
      <c r="D142" s="1" t="str">
        <f t="shared" si="9"/>
        <v>11:0001</v>
      </c>
      <c r="E142" t="s">
        <v>466</v>
      </c>
      <c r="F142" t="s">
        <v>467</v>
      </c>
      <c r="H142">
        <v>59.170397899999998</v>
      </c>
      <c r="I142">
        <v>-111.0438705</v>
      </c>
      <c r="J142" s="1" t="str">
        <f t="shared" si="10"/>
        <v>Till</v>
      </c>
      <c r="K142" s="1" t="str">
        <f t="shared" si="11"/>
        <v>&lt;2 micron</v>
      </c>
      <c r="L142">
        <v>0.1</v>
      </c>
      <c r="M142">
        <v>0.78</v>
      </c>
      <c r="N142">
        <v>1</v>
      </c>
      <c r="O142">
        <v>50</v>
      </c>
      <c r="P142">
        <v>0.25</v>
      </c>
      <c r="Q142">
        <v>2</v>
      </c>
      <c r="R142">
        <v>0.04</v>
      </c>
      <c r="S142">
        <v>0.25</v>
      </c>
      <c r="T142">
        <v>1</v>
      </c>
      <c r="U142">
        <v>13</v>
      </c>
      <c r="V142">
        <v>4</v>
      </c>
      <c r="W142">
        <v>0.95</v>
      </c>
      <c r="X142">
        <v>5</v>
      </c>
      <c r="Y142">
        <v>0.5</v>
      </c>
      <c r="Z142">
        <v>0.02</v>
      </c>
      <c r="AA142">
        <v>20</v>
      </c>
      <c r="AB142">
        <v>0.21</v>
      </c>
      <c r="AC142">
        <v>45</v>
      </c>
      <c r="AD142">
        <v>0.5</v>
      </c>
      <c r="AE142">
        <v>5.0000000000000001E-3</v>
      </c>
      <c r="AF142">
        <v>4</v>
      </c>
      <c r="AG142">
        <v>60</v>
      </c>
      <c r="AH142">
        <v>1</v>
      </c>
      <c r="AI142">
        <v>1</v>
      </c>
      <c r="AJ142">
        <v>1</v>
      </c>
      <c r="AK142">
        <v>15</v>
      </c>
      <c r="AL142">
        <v>0.02</v>
      </c>
      <c r="AM142">
        <v>5</v>
      </c>
      <c r="AN142">
        <v>5</v>
      </c>
      <c r="AO142">
        <v>17</v>
      </c>
      <c r="AP142">
        <v>5</v>
      </c>
      <c r="AQ142">
        <v>10</v>
      </c>
    </row>
    <row r="143" spans="1:43" hidden="1" x14ac:dyDescent="0.25">
      <c r="A143" t="s">
        <v>468</v>
      </c>
      <c r="B143" t="s">
        <v>463</v>
      </c>
      <c r="C143" s="1" t="str">
        <f t="shared" si="8"/>
        <v>11:0001</v>
      </c>
      <c r="D143" s="1" t="str">
        <f t="shared" si="9"/>
        <v>11:0001</v>
      </c>
      <c r="E143" t="s">
        <v>469</v>
      </c>
      <c r="F143" t="s">
        <v>470</v>
      </c>
      <c r="H143">
        <v>59.182120300000001</v>
      </c>
      <c r="I143">
        <v>-111.059144</v>
      </c>
      <c r="J143" s="1" t="str">
        <f t="shared" si="10"/>
        <v>Till</v>
      </c>
      <c r="K143" s="1" t="str">
        <f t="shared" si="11"/>
        <v>&lt;2 micron</v>
      </c>
      <c r="L143">
        <v>0.1</v>
      </c>
      <c r="M143">
        <v>1.24</v>
      </c>
      <c r="N143">
        <v>1</v>
      </c>
      <c r="O143">
        <v>50</v>
      </c>
      <c r="P143">
        <v>0.25</v>
      </c>
      <c r="Q143">
        <v>2</v>
      </c>
      <c r="R143">
        <v>0.05</v>
      </c>
      <c r="S143">
        <v>0.25</v>
      </c>
      <c r="T143">
        <v>1</v>
      </c>
      <c r="U143">
        <v>13</v>
      </c>
      <c r="V143">
        <v>4</v>
      </c>
      <c r="W143">
        <v>1.08</v>
      </c>
      <c r="X143">
        <v>5</v>
      </c>
      <c r="Y143">
        <v>0.5</v>
      </c>
      <c r="Z143">
        <v>0.03</v>
      </c>
      <c r="AA143">
        <v>10</v>
      </c>
      <c r="AB143">
        <v>0.21</v>
      </c>
      <c r="AC143">
        <v>65</v>
      </c>
      <c r="AD143">
        <v>1</v>
      </c>
      <c r="AE143">
        <v>5.0000000000000001E-3</v>
      </c>
      <c r="AF143">
        <v>4</v>
      </c>
      <c r="AG143">
        <v>330</v>
      </c>
      <c r="AH143">
        <v>8</v>
      </c>
      <c r="AI143">
        <v>2</v>
      </c>
      <c r="AJ143">
        <v>1</v>
      </c>
      <c r="AK143">
        <v>12</v>
      </c>
      <c r="AL143">
        <v>0.02</v>
      </c>
      <c r="AM143">
        <v>5</v>
      </c>
      <c r="AN143">
        <v>5</v>
      </c>
      <c r="AO143">
        <v>19</v>
      </c>
      <c r="AP143">
        <v>5</v>
      </c>
      <c r="AQ143">
        <v>22</v>
      </c>
    </row>
    <row r="144" spans="1:43" hidden="1" x14ac:dyDescent="0.25">
      <c r="A144" t="s">
        <v>471</v>
      </c>
      <c r="B144" t="s">
        <v>472</v>
      </c>
      <c r="C144" s="1" t="str">
        <f t="shared" si="8"/>
        <v>11:0001</v>
      </c>
      <c r="D144" s="1" t="str">
        <f t="shared" si="9"/>
        <v>11:0001</v>
      </c>
      <c r="E144" t="s">
        <v>473</v>
      </c>
      <c r="F144" t="s">
        <v>474</v>
      </c>
      <c r="H144">
        <v>59.024891199999999</v>
      </c>
      <c r="I144">
        <v>-110.8996879</v>
      </c>
      <c r="J144" s="1" t="str">
        <f t="shared" si="10"/>
        <v>Till</v>
      </c>
      <c r="K144" s="1" t="str">
        <f t="shared" si="11"/>
        <v>&lt;2 micron</v>
      </c>
      <c r="L144">
        <v>0.1</v>
      </c>
      <c r="M144">
        <v>1.1499999999999999</v>
      </c>
      <c r="N144">
        <v>4</v>
      </c>
      <c r="O144">
        <v>30</v>
      </c>
      <c r="P144">
        <v>0.25</v>
      </c>
      <c r="Q144">
        <v>1</v>
      </c>
      <c r="R144">
        <v>0.06</v>
      </c>
      <c r="S144">
        <v>0.25</v>
      </c>
      <c r="T144">
        <v>3</v>
      </c>
      <c r="U144">
        <v>27</v>
      </c>
      <c r="V144">
        <v>4</v>
      </c>
      <c r="W144">
        <v>1.44</v>
      </c>
      <c r="X144">
        <v>5</v>
      </c>
      <c r="Y144">
        <v>0.5</v>
      </c>
      <c r="Z144">
        <v>0.03</v>
      </c>
      <c r="AA144">
        <v>10</v>
      </c>
      <c r="AB144">
        <v>0.31</v>
      </c>
      <c r="AC144">
        <v>75</v>
      </c>
      <c r="AD144">
        <v>0.5</v>
      </c>
      <c r="AE144">
        <v>5.0000000000000001E-3</v>
      </c>
      <c r="AF144">
        <v>7</v>
      </c>
      <c r="AG144">
        <v>150</v>
      </c>
      <c r="AH144">
        <v>4</v>
      </c>
      <c r="AI144">
        <v>1</v>
      </c>
      <c r="AJ144">
        <v>2</v>
      </c>
      <c r="AK144">
        <v>12</v>
      </c>
      <c r="AL144">
        <v>0.05</v>
      </c>
      <c r="AM144">
        <v>5</v>
      </c>
      <c r="AN144">
        <v>5</v>
      </c>
      <c r="AO144">
        <v>30</v>
      </c>
      <c r="AP144">
        <v>5</v>
      </c>
      <c r="AQ144">
        <v>16</v>
      </c>
    </row>
    <row r="145" spans="1:43" hidden="1" x14ac:dyDescent="0.25">
      <c r="A145" t="s">
        <v>475</v>
      </c>
      <c r="B145" t="s">
        <v>466</v>
      </c>
      <c r="C145" s="1" t="str">
        <f t="shared" si="8"/>
        <v>11:0001</v>
      </c>
      <c r="D145" s="1" t="str">
        <f t="shared" si="9"/>
        <v>11:0001</v>
      </c>
      <c r="E145" t="s">
        <v>476</v>
      </c>
      <c r="F145" t="s">
        <v>477</v>
      </c>
      <c r="H145">
        <v>59.022493300000001</v>
      </c>
      <c r="I145">
        <v>-110.89950330000001</v>
      </c>
      <c r="J145" s="1" t="str">
        <f t="shared" si="10"/>
        <v>Till</v>
      </c>
      <c r="K145" s="1" t="str">
        <f t="shared" si="11"/>
        <v>&lt;2 micron</v>
      </c>
      <c r="L145">
        <v>0.1</v>
      </c>
      <c r="M145">
        <v>0.9</v>
      </c>
      <c r="N145">
        <v>1</v>
      </c>
      <c r="O145">
        <v>20</v>
      </c>
      <c r="P145">
        <v>0.25</v>
      </c>
      <c r="Q145">
        <v>1</v>
      </c>
      <c r="R145">
        <v>0.06</v>
      </c>
      <c r="S145">
        <v>0.25</v>
      </c>
      <c r="T145">
        <v>2</v>
      </c>
      <c r="U145">
        <v>12</v>
      </c>
      <c r="V145">
        <v>4</v>
      </c>
      <c r="W145">
        <v>1.04</v>
      </c>
      <c r="X145">
        <v>5</v>
      </c>
      <c r="Y145">
        <v>0.5</v>
      </c>
      <c r="Z145">
        <v>0.03</v>
      </c>
      <c r="AA145">
        <v>10</v>
      </c>
      <c r="AB145">
        <v>0.11</v>
      </c>
      <c r="AC145">
        <v>45</v>
      </c>
      <c r="AD145">
        <v>1</v>
      </c>
      <c r="AE145">
        <v>5.0000000000000001E-3</v>
      </c>
      <c r="AF145">
        <v>6</v>
      </c>
      <c r="AG145">
        <v>690</v>
      </c>
      <c r="AH145">
        <v>1</v>
      </c>
      <c r="AI145">
        <v>1</v>
      </c>
      <c r="AJ145">
        <v>1</v>
      </c>
      <c r="AK145">
        <v>16</v>
      </c>
      <c r="AL145">
        <v>0.02</v>
      </c>
      <c r="AM145">
        <v>5</v>
      </c>
      <c r="AN145">
        <v>5</v>
      </c>
      <c r="AO145">
        <v>19</v>
      </c>
      <c r="AP145">
        <v>5</v>
      </c>
      <c r="AQ145">
        <v>12</v>
      </c>
    </row>
    <row r="146" spans="1:43" hidden="1" x14ac:dyDescent="0.25">
      <c r="A146" t="s">
        <v>478</v>
      </c>
      <c r="B146" t="s">
        <v>469</v>
      </c>
      <c r="C146" s="1" t="str">
        <f t="shared" si="8"/>
        <v>11:0001</v>
      </c>
      <c r="D146" s="1" t="str">
        <f t="shared" si="9"/>
        <v>11:0001</v>
      </c>
      <c r="E146" t="s">
        <v>479</v>
      </c>
      <c r="F146" t="s">
        <v>480</v>
      </c>
      <c r="H146">
        <v>59.006735300000003</v>
      </c>
      <c r="I146">
        <v>-110.8818267</v>
      </c>
      <c r="J146" s="1" t="str">
        <f t="shared" si="10"/>
        <v>Till</v>
      </c>
      <c r="K146" s="1" t="str">
        <f t="shared" si="11"/>
        <v>&lt;2 micron</v>
      </c>
      <c r="L146">
        <v>0.1</v>
      </c>
      <c r="M146">
        <v>1.1499999999999999</v>
      </c>
      <c r="N146">
        <v>1</v>
      </c>
      <c r="O146">
        <v>30</v>
      </c>
      <c r="P146">
        <v>0.25</v>
      </c>
      <c r="Q146">
        <v>2</v>
      </c>
      <c r="R146">
        <v>0.03</v>
      </c>
      <c r="S146">
        <v>0.25</v>
      </c>
      <c r="T146">
        <v>2</v>
      </c>
      <c r="U146">
        <v>14</v>
      </c>
      <c r="V146">
        <v>7</v>
      </c>
      <c r="W146">
        <v>0.96</v>
      </c>
      <c r="X146">
        <v>5</v>
      </c>
      <c r="Y146">
        <v>0.5</v>
      </c>
      <c r="Z146">
        <v>0.02</v>
      </c>
      <c r="AA146">
        <v>10</v>
      </c>
      <c r="AB146">
        <v>0.22</v>
      </c>
      <c r="AC146">
        <v>45</v>
      </c>
      <c r="AD146">
        <v>1</v>
      </c>
      <c r="AE146">
        <v>5.0000000000000001E-3</v>
      </c>
      <c r="AF146">
        <v>7</v>
      </c>
      <c r="AG146">
        <v>200</v>
      </c>
      <c r="AH146">
        <v>4</v>
      </c>
      <c r="AI146">
        <v>1</v>
      </c>
      <c r="AJ146">
        <v>1</v>
      </c>
      <c r="AK146">
        <v>10</v>
      </c>
      <c r="AL146">
        <v>0.02</v>
      </c>
      <c r="AM146">
        <v>5</v>
      </c>
      <c r="AN146">
        <v>5</v>
      </c>
      <c r="AO146">
        <v>20</v>
      </c>
      <c r="AP146">
        <v>5</v>
      </c>
      <c r="AQ146">
        <v>16</v>
      </c>
    </row>
    <row r="147" spans="1:43" hidden="1" x14ac:dyDescent="0.25">
      <c r="A147" t="s">
        <v>481</v>
      </c>
      <c r="B147" t="s">
        <v>473</v>
      </c>
      <c r="C147" s="1" t="str">
        <f t="shared" si="8"/>
        <v>11:0001</v>
      </c>
      <c r="D147" s="1" t="str">
        <f t="shared" si="9"/>
        <v>11:0001</v>
      </c>
      <c r="E147" t="s">
        <v>482</v>
      </c>
      <c r="F147" t="s">
        <v>483</v>
      </c>
      <c r="H147">
        <v>58.996135600000002</v>
      </c>
      <c r="I147">
        <v>-110.91252849999999</v>
      </c>
      <c r="J147" s="1" t="str">
        <f t="shared" si="10"/>
        <v>Till</v>
      </c>
      <c r="K147" s="1" t="str">
        <f t="shared" si="11"/>
        <v>&lt;2 micron</v>
      </c>
      <c r="L147">
        <v>0.1</v>
      </c>
      <c r="M147">
        <v>1.1100000000000001</v>
      </c>
      <c r="N147">
        <v>1</v>
      </c>
      <c r="O147">
        <v>60</v>
      </c>
      <c r="P147">
        <v>0.25</v>
      </c>
      <c r="Q147">
        <v>1</v>
      </c>
      <c r="R147">
        <v>0.09</v>
      </c>
      <c r="S147">
        <v>0.25</v>
      </c>
      <c r="T147">
        <v>2</v>
      </c>
      <c r="U147">
        <v>17</v>
      </c>
      <c r="V147">
        <v>6</v>
      </c>
      <c r="W147">
        <v>1.19</v>
      </c>
      <c r="X147">
        <v>5</v>
      </c>
      <c r="Y147">
        <v>0.5</v>
      </c>
      <c r="Z147">
        <v>0.04</v>
      </c>
      <c r="AA147">
        <v>10</v>
      </c>
      <c r="AB147">
        <v>0.23</v>
      </c>
      <c r="AC147">
        <v>110</v>
      </c>
      <c r="AD147">
        <v>0.5</v>
      </c>
      <c r="AE147">
        <v>5.0000000000000001E-3</v>
      </c>
      <c r="AF147">
        <v>7</v>
      </c>
      <c r="AG147">
        <v>270</v>
      </c>
      <c r="AH147">
        <v>4</v>
      </c>
      <c r="AI147">
        <v>1</v>
      </c>
      <c r="AJ147">
        <v>1</v>
      </c>
      <c r="AK147">
        <v>15</v>
      </c>
      <c r="AL147">
        <v>0.02</v>
      </c>
      <c r="AM147">
        <v>5</v>
      </c>
      <c r="AN147">
        <v>5</v>
      </c>
      <c r="AO147">
        <v>24</v>
      </c>
      <c r="AP147">
        <v>5</v>
      </c>
      <c r="AQ147">
        <v>22</v>
      </c>
    </row>
    <row r="148" spans="1:43" hidden="1" x14ac:dyDescent="0.25">
      <c r="A148" t="s">
        <v>484</v>
      </c>
      <c r="B148" t="s">
        <v>476</v>
      </c>
      <c r="C148" s="1" t="str">
        <f t="shared" si="8"/>
        <v>11:0001</v>
      </c>
      <c r="D148" s="1" t="str">
        <f t="shared" si="9"/>
        <v>11:0001</v>
      </c>
      <c r="E148" t="s">
        <v>485</v>
      </c>
      <c r="F148" t="s">
        <v>486</v>
      </c>
      <c r="H148">
        <v>59.000273200000002</v>
      </c>
      <c r="I148">
        <v>-110.9397408</v>
      </c>
      <c r="J148" s="1" t="str">
        <f t="shared" si="10"/>
        <v>Till</v>
      </c>
      <c r="K148" s="1" t="str">
        <f t="shared" si="11"/>
        <v>&lt;2 micron</v>
      </c>
      <c r="L148">
        <v>0.1</v>
      </c>
      <c r="M148">
        <v>2.54</v>
      </c>
      <c r="N148">
        <v>1</v>
      </c>
      <c r="O148">
        <v>130</v>
      </c>
      <c r="P148">
        <v>0.25</v>
      </c>
      <c r="Q148">
        <v>2</v>
      </c>
      <c r="R148">
        <v>0.32</v>
      </c>
      <c r="S148">
        <v>0.5</v>
      </c>
      <c r="T148">
        <v>12</v>
      </c>
      <c r="U148">
        <v>34</v>
      </c>
      <c r="V148">
        <v>17</v>
      </c>
      <c r="W148">
        <v>3.28</v>
      </c>
      <c r="X148">
        <v>5</v>
      </c>
      <c r="Y148">
        <v>0.5</v>
      </c>
      <c r="Z148">
        <v>0.19</v>
      </c>
      <c r="AA148">
        <v>10</v>
      </c>
      <c r="AB148">
        <v>0.8</v>
      </c>
      <c r="AC148">
        <v>325</v>
      </c>
      <c r="AD148">
        <v>0.5</v>
      </c>
      <c r="AE148">
        <v>0.01</v>
      </c>
      <c r="AF148">
        <v>25</v>
      </c>
      <c r="AG148">
        <v>750</v>
      </c>
      <c r="AH148">
        <v>6</v>
      </c>
      <c r="AI148">
        <v>2</v>
      </c>
      <c r="AJ148">
        <v>3</v>
      </c>
      <c r="AK148">
        <v>19</v>
      </c>
      <c r="AL148">
        <v>0.19</v>
      </c>
      <c r="AM148">
        <v>5</v>
      </c>
      <c r="AN148">
        <v>5</v>
      </c>
      <c r="AO148">
        <v>60</v>
      </c>
      <c r="AP148">
        <v>5</v>
      </c>
      <c r="AQ148">
        <v>64</v>
      </c>
    </row>
    <row r="149" spans="1:43" hidden="1" x14ac:dyDescent="0.25">
      <c r="A149" t="s">
        <v>487</v>
      </c>
      <c r="B149" t="s">
        <v>479</v>
      </c>
      <c r="C149" s="1" t="str">
        <f t="shared" si="8"/>
        <v>11:0001</v>
      </c>
      <c r="D149" s="1" t="str">
        <f t="shared" si="9"/>
        <v>11:0001</v>
      </c>
      <c r="E149" t="s">
        <v>488</v>
      </c>
      <c r="F149" t="s">
        <v>489</v>
      </c>
      <c r="H149">
        <v>59.004167099999997</v>
      </c>
      <c r="I149">
        <v>-110.9167731</v>
      </c>
      <c r="J149" s="1" t="str">
        <f t="shared" si="10"/>
        <v>Till</v>
      </c>
      <c r="K149" s="1" t="str">
        <f t="shared" si="11"/>
        <v>&lt;2 micron</v>
      </c>
      <c r="L149">
        <v>0.1</v>
      </c>
      <c r="M149">
        <v>0.75</v>
      </c>
      <c r="N149">
        <v>1</v>
      </c>
      <c r="O149">
        <v>70</v>
      </c>
      <c r="P149">
        <v>0.25</v>
      </c>
      <c r="Q149">
        <v>1</v>
      </c>
      <c r="R149">
        <v>0.13</v>
      </c>
      <c r="S149">
        <v>0.25</v>
      </c>
      <c r="T149">
        <v>4</v>
      </c>
      <c r="U149">
        <v>15</v>
      </c>
      <c r="V149">
        <v>13</v>
      </c>
      <c r="W149">
        <v>1.1399999999999999</v>
      </c>
      <c r="X149">
        <v>5</v>
      </c>
      <c r="Y149">
        <v>0.5</v>
      </c>
      <c r="Z149">
        <v>0.1</v>
      </c>
      <c r="AA149">
        <v>10</v>
      </c>
      <c r="AB149">
        <v>0.27</v>
      </c>
      <c r="AC149">
        <v>105</v>
      </c>
      <c r="AD149">
        <v>0.5</v>
      </c>
      <c r="AE149">
        <v>0.01</v>
      </c>
      <c r="AF149">
        <v>11</v>
      </c>
      <c r="AG149">
        <v>260</v>
      </c>
      <c r="AH149">
        <v>2</v>
      </c>
      <c r="AI149">
        <v>1</v>
      </c>
      <c r="AJ149">
        <v>2</v>
      </c>
      <c r="AK149">
        <v>35</v>
      </c>
      <c r="AL149">
        <v>0.02</v>
      </c>
      <c r="AM149">
        <v>5</v>
      </c>
      <c r="AN149">
        <v>5</v>
      </c>
      <c r="AO149">
        <v>21</v>
      </c>
      <c r="AP149">
        <v>5</v>
      </c>
      <c r="AQ149">
        <v>16</v>
      </c>
    </row>
    <row r="150" spans="1:43" hidden="1" x14ac:dyDescent="0.25">
      <c r="A150" t="s">
        <v>490</v>
      </c>
      <c r="B150" t="s">
        <v>482</v>
      </c>
      <c r="C150" s="1" t="str">
        <f t="shared" si="8"/>
        <v>11:0001</v>
      </c>
      <c r="D150" s="1" t="str">
        <f t="shared" si="9"/>
        <v>11:0001</v>
      </c>
      <c r="E150" t="s">
        <v>491</v>
      </c>
      <c r="F150" t="s">
        <v>492</v>
      </c>
      <c r="H150">
        <v>59.969795099999999</v>
      </c>
      <c r="I150">
        <v>-110.3000444</v>
      </c>
      <c r="J150" s="1" t="str">
        <f t="shared" si="10"/>
        <v>Till</v>
      </c>
      <c r="K150" s="1" t="str">
        <f t="shared" si="11"/>
        <v>&lt;2 micron</v>
      </c>
      <c r="L150">
        <v>0.1</v>
      </c>
      <c r="M150">
        <v>1.38</v>
      </c>
      <c r="N150">
        <v>1</v>
      </c>
      <c r="O150">
        <v>60</v>
      </c>
      <c r="P150">
        <v>0.25</v>
      </c>
      <c r="Q150">
        <v>1</v>
      </c>
      <c r="R150">
        <v>0.28999999999999998</v>
      </c>
      <c r="S150">
        <v>0.25</v>
      </c>
      <c r="T150">
        <v>4</v>
      </c>
      <c r="U150">
        <v>17</v>
      </c>
      <c r="V150">
        <v>9</v>
      </c>
      <c r="W150">
        <v>1.53</v>
      </c>
      <c r="X150">
        <v>10</v>
      </c>
      <c r="Y150">
        <v>0.5</v>
      </c>
      <c r="Z150">
        <v>0.06</v>
      </c>
      <c r="AA150">
        <v>60</v>
      </c>
      <c r="AB150">
        <v>0.38</v>
      </c>
      <c r="AC150">
        <v>135</v>
      </c>
      <c r="AD150">
        <v>0.5</v>
      </c>
      <c r="AE150">
        <v>0.01</v>
      </c>
      <c r="AF150">
        <v>8</v>
      </c>
      <c r="AG150">
        <v>230</v>
      </c>
      <c r="AH150">
        <v>1</v>
      </c>
      <c r="AI150">
        <v>1</v>
      </c>
      <c r="AJ150">
        <v>4</v>
      </c>
      <c r="AK150">
        <v>29</v>
      </c>
      <c r="AL150">
        <v>0.1</v>
      </c>
      <c r="AM150">
        <v>5</v>
      </c>
      <c r="AN150">
        <v>5</v>
      </c>
      <c r="AO150">
        <v>28</v>
      </c>
      <c r="AP150">
        <v>5</v>
      </c>
      <c r="AQ150">
        <v>18</v>
      </c>
    </row>
    <row r="151" spans="1:43" hidden="1" x14ac:dyDescent="0.25">
      <c r="A151" t="s">
        <v>493</v>
      </c>
      <c r="B151" t="s">
        <v>485</v>
      </c>
      <c r="C151" s="1" t="str">
        <f t="shared" si="8"/>
        <v>11:0001</v>
      </c>
      <c r="D151" s="1" t="str">
        <f t="shared" si="9"/>
        <v>11:0001</v>
      </c>
      <c r="E151" t="s">
        <v>494</v>
      </c>
      <c r="F151" t="s">
        <v>495</v>
      </c>
      <c r="H151">
        <v>59.970579299999997</v>
      </c>
      <c r="I151">
        <v>-110.2972334</v>
      </c>
      <c r="J151" s="1" t="str">
        <f t="shared" si="10"/>
        <v>Till</v>
      </c>
      <c r="K151" s="1" t="str">
        <f t="shared" si="11"/>
        <v>&lt;2 micron</v>
      </c>
      <c r="L151">
        <v>0.1</v>
      </c>
      <c r="M151">
        <v>0.97</v>
      </c>
      <c r="N151">
        <v>1</v>
      </c>
      <c r="O151">
        <v>30</v>
      </c>
      <c r="P151">
        <v>0.25</v>
      </c>
      <c r="Q151">
        <v>1</v>
      </c>
      <c r="R151">
        <v>0.32</v>
      </c>
      <c r="S151">
        <v>0.25</v>
      </c>
      <c r="T151">
        <v>4</v>
      </c>
      <c r="U151">
        <v>15</v>
      </c>
      <c r="V151">
        <v>12</v>
      </c>
      <c r="W151">
        <v>1.47</v>
      </c>
      <c r="X151">
        <v>5</v>
      </c>
      <c r="Y151">
        <v>0.5</v>
      </c>
      <c r="Z151">
        <v>0.1</v>
      </c>
      <c r="AA151">
        <v>30</v>
      </c>
      <c r="AB151">
        <v>0.32</v>
      </c>
      <c r="AC151">
        <v>135</v>
      </c>
      <c r="AD151">
        <v>1</v>
      </c>
      <c r="AE151">
        <v>0.02</v>
      </c>
      <c r="AF151">
        <v>10</v>
      </c>
      <c r="AG151">
        <v>440</v>
      </c>
      <c r="AH151">
        <v>8</v>
      </c>
      <c r="AI151">
        <v>2</v>
      </c>
      <c r="AJ151">
        <v>3</v>
      </c>
      <c r="AK151">
        <v>26</v>
      </c>
      <c r="AL151">
        <v>0.08</v>
      </c>
      <c r="AM151">
        <v>5</v>
      </c>
      <c r="AN151">
        <v>5</v>
      </c>
      <c r="AO151">
        <v>26</v>
      </c>
      <c r="AP151">
        <v>5</v>
      </c>
      <c r="AQ151">
        <v>24</v>
      </c>
    </row>
    <row r="152" spans="1:43" hidden="1" x14ac:dyDescent="0.25">
      <c r="A152" t="s">
        <v>496</v>
      </c>
      <c r="B152" t="s">
        <v>488</v>
      </c>
      <c r="C152" s="1" t="str">
        <f t="shared" si="8"/>
        <v>11:0001</v>
      </c>
      <c r="D152" s="1" t="str">
        <f t="shared" si="9"/>
        <v>11:0001</v>
      </c>
      <c r="E152" t="s">
        <v>497</v>
      </c>
      <c r="F152" t="s">
        <v>498</v>
      </c>
      <c r="H152">
        <v>59.947000199999998</v>
      </c>
      <c r="I152">
        <v>-110.2958172</v>
      </c>
      <c r="J152" s="1" t="str">
        <f t="shared" si="10"/>
        <v>Till</v>
      </c>
      <c r="K152" s="1" t="str">
        <f t="shared" si="11"/>
        <v>&lt;2 micron</v>
      </c>
      <c r="L152">
        <v>0.1</v>
      </c>
      <c r="M152">
        <v>1.97</v>
      </c>
      <c r="N152">
        <v>2</v>
      </c>
      <c r="O152">
        <v>40</v>
      </c>
      <c r="P152">
        <v>0.25</v>
      </c>
      <c r="Q152">
        <v>1</v>
      </c>
      <c r="R152">
        <v>0.12</v>
      </c>
      <c r="S152">
        <v>0.25</v>
      </c>
      <c r="T152">
        <v>3</v>
      </c>
      <c r="U152">
        <v>13</v>
      </c>
      <c r="V152">
        <v>4</v>
      </c>
      <c r="W152">
        <v>1.47</v>
      </c>
      <c r="X152">
        <v>5</v>
      </c>
      <c r="Y152">
        <v>0.5</v>
      </c>
      <c r="Z152">
        <v>0.02</v>
      </c>
      <c r="AA152">
        <v>20</v>
      </c>
      <c r="AB152">
        <v>0.24</v>
      </c>
      <c r="AC152">
        <v>75</v>
      </c>
      <c r="AD152">
        <v>1</v>
      </c>
      <c r="AE152">
        <v>0.01</v>
      </c>
      <c r="AF152">
        <v>6</v>
      </c>
      <c r="AG152">
        <v>210</v>
      </c>
      <c r="AH152">
        <v>6</v>
      </c>
      <c r="AI152">
        <v>1</v>
      </c>
      <c r="AJ152">
        <v>2</v>
      </c>
      <c r="AK152">
        <v>13</v>
      </c>
      <c r="AL152">
        <v>7.0000000000000007E-2</v>
      </c>
      <c r="AM152">
        <v>5</v>
      </c>
      <c r="AN152">
        <v>5</v>
      </c>
      <c r="AO152">
        <v>25</v>
      </c>
      <c r="AP152">
        <v>5</v>
      </c>
      <c r="AQ152">
        <v>30</v>
      </c>
    </row>
    <row r="153" spans="1:43" hidden="1" x14ac:dyDescent="0.25">
      <c r="A153" t="s">
        <v>499</v>
      </c>
      <c r="B153" t="s">
        <v>500</v>
      </c>
      <c r="C153" s="1" t="str">
        <f t="shared" si="8"/>
        <v>11:0001</v>
      </c>
      <c r="D153" s="1" t="str">
        <f t="shared" si="9"/>
        <v>11:0001</v>
      </c>
      <c r="E153" t="s">
        <v>501</v>
      </c>
      <c r="F153" t="s">
        <v>502</v>
      </c>
      <c r="H153">
        <v>59.9243095</v>
      </c>
      <c r="I153">
        <v>-110.3376016</v>
      </c>
      <c r="J153" s="1" t="str">
        <f t="shared" si="10"/>
        <v>Till</v>
      </c>
      <c r="K153" s="1" t="str">
        <f t="shared" si="11"/>
        <v>&lt;2 micron</v>
      </c>
      <c r="L153">
        <v>0.1</v>
      </c>
      <c r="M153">
        <v>1.96</v>
      </c>
      <c r="N153">
        <v>1</v>
      </c>
      <c r="O153">
        <v>40</v>
      </c>
      <c r="P153">
        <v>0.25</v>
      </c>
      <c r="Q153">
        <v>1</v>
      </c>
      <c r="R153">
        <v>0.17</v>
      </c>
      <c r="S153">
        <v>0.25</v>
      </c>
      <c r="T153">
        <v>6</v>
      </c>
      <c r="U153">
        <v>20</v>
      </c>
      <c r="V153">
        <v>6</v>
      </c>
      <c r="W153">
        <v>2.11</v>
      </c>
      <c r="X153">
        <v>10</v>
      </c>
      <c r="Y153">
        <v>0.5</v>
      </c>
      <c r="Z153">
        <v>0.02</v>
      </c>
      <c r="AA153">
        <v>40</v>
      </c>
      <c r="AB153">
        <v>1</v>
      </c>
      <c r="AC153">
        <v>215</v>
      </c>
      <c r="AD153">
        <v>0.5</v>
      </c>
      <c r="AE153">
        <v>0.01</v>
      </c>
      <c r="AF153">
        <v>7</v>
      </c>
      <c r="AG153">
        <v>160</v>
      </c>
      <c r="AH153">
        <v>2</v>
      </c>
      <c r="AI153">
        <v>1</v>
      </c>
      <c r="AJ153">
        <v>4</v>
      </c>
      <c r="AK153">
        <v>16</v>
      </c>
      <c r="AL153">
        <v>0.12</v>
      </c>
      <c r="AM153">
        <v>5</v>
      </c>
      <c r="AN153">
        <v>5</v>
      </c>
      <c r="AO153">
        <v>35</v>
      </c>
      <c r="AP153">
        <v>5</v>
      </c>
      <c r="AQ153">
        <v>26</v>
      </c>
    </row>
    <row r="154" spans="1:43" hidden="1" x14ac:dyDescent="0.25">
      <c r="A154" t="s">
        <v>503</v>
      </c>
      <c r="B154" t="s">
        <v>491</v>
      </c>
      <c r="C154" s="1" t="str">
        <f t="shared" si="8"/>
        <v>11:0001</v>
      </c>
      <c r="D154" s="1" t="str">
        <f t="shared" si="9"/>
        <v>11:0001</v>
      </c>
      <c r="E154" t="s">
        <v>504</v>
      </c>
      <c r="F154" t="s">
        <v>505</v>
      </c>
      <c r="H154">
        <v>59.879744500000001</v>
      </c>
      <c r="I154">
        <v>-110.3522974</v>
      </c>
      <c r="J154" s="1" t="str">
        <f t="shared" si="10"/>
        <v>Till</v>
      </c>
      <c r="K154" s="1" t="str">
        <f t="shared" si="11"/>
        <v>&lt;2 micron</v>
      </c>
      <c r="L154">
        <v>0.1</v>
      </c>
      <c r="M154">
        <v>1.62</v>
      </c>
      <c r="N154">
        <v>1</v>
      </c>
      <c r="O154">
        <v>50</v>
      </c>
      <c r="P154">
        <v>0.25</v>
      </c>
      <c r="Q154">
        <v>1</v>
      </c>
      <c r="R154">
        <v>0.2</v>
      </c>
      <c r="S154">
        <v>0.25</v>
      </c>
      <c r="T154">
        <v>6</v>
      </c>
      <c r="U154">
        <v>34</v>
      </c>
      <c r="V154">
        <v>7</v>
      </c>
      <c r="W154">
        <v>1.72</v>
      </c>
      <c r="X154">
        <v>5</v>
      </c>
      <c r="Y154">
        <v>0.5</v>
      </c>
      <c r="Z154">
        <v>0.03</v>
      </c>
      <c r="AA154">
        <v>20</v>
      </c>
      <c r="AB154">
        <v>0.6</v>
      </c>
      <c r="AC154">
        <v>155</v>
      </c>
      <c r="AD154">
        <v>1</v>
      </c>
      <c r="AE154">
        <v>0.01</v>
      </c>
      <c r="AF154">
        <v>18</v>
      </c>
      <c r="AG154">
        <v>310</v>
      </c>
      <c r="AH154">
        <v>1</v>
      </c>
      <c r="AI154">
        <v>1</v>
      </c>
      <c r="AJ154">
        <v>2</v>
      </c>
      <c r="AK154">
        <v>17</v>
      </c>
      <c r="AL154">
        <v>0.1</v>
      </c>
      <c r="AM154">
        <v>5</v>
      </c>
      <c r="AN154">
        <v>5</v>
      </c>
      <c r="AO154">
        <v>31</v>
      </c>
      <c r="AP154">
        <v>5</v>
      </c>
      <c r="AQ154">
        <v>36</v>
      </c>
    </row>
    <row r="155" spans="1:43" hidden="1" x14ac:dyDescent="0.25">
      <c r="A155" t="s">
        <v>506</v>
      </c>
      <c r="B155" t="s">
        <v>494</v>
      </c>
      <c r="C155" s="1" t="str">
        <f t="shared" si="8"/>
        <v>11:0001</v>
      </c>
      <c r="D155" s="1" t="str">
        <f t="shared" si="9"/>
        <v>11:0001</v>
      </c>
      <c r="E155" t="s">
        <v>507</v>
      </c>
      <c r="F155" t="s">
        <v>508</v>
      </c>
      <c r="H155">
        <v>59.896338</v>
      </c>
      <c r="I155">
        <v>-110.3130827</v>
      </c>
      <c r="J155" s="1" t="str">
        <f t="shared" si="10"/>
        <v>Till</v>
      </c>
      <c r="K155" s="1" t="str">
        <f t="shared" si="11"/>
        <v>&lt;2 micron</v>
      </c>
      <c r="L155">
        <v>0.1</v>
      </c>
      <c r="M155">
        <v>0.45</v>
      </c>
      <c r="N155">
        <v>1</v>
      </c>
      <c r="O155">
        <v>10</v>
      </c>
      <c r="P155">
        <v>0.25</v>
      </c>
      <c r="Q155">
        <v>1</v>
      </c>
      <c r="R155">
        <v>0.06</v>
      </c>
      <c r="S155">
        <v>0.25</v>
      </c>
      <c r="T155">
        <v>0.5</v>
      </c>
      <c r="U155">
        <v>6</v>
      </c>
      <c r="V155">
        <v>1</v>
      </c>
      <c r="W155">
        <v>0.49</v>
      </c>
      <c r="X155">
        <v>5</v>
      </c>
      <c r="Y155">
        <v>0.5</v>
      </c>
      <c r="Z155">
        <v>0.01</v>
      </c>
      <c r="AA155">
        <v>10</v>
      </c>
      <c r="AB155">
        <v>0.08</v>
      </c>
      <c r="AC155">
        <v>25</v>
      </c>
      <c r="AD155">
        <v>0.5</v>
      </c>
      <c r="AE155">
        <v>5.0000000000000001E-3</v>
      </c>
      <c r="AF155">
        <v>0.5</v>
      </c>
      <c r="AG155">
        <v>20</v>
      </c>
      <c r="AH155">
        <v>6</v>
      </c>
      <c r="AI155">
        <v>1</v>
      </c>
      <c r="AJ155">
        <v>0.5</v>
      </c>
      <c r="AK155">
        <v>7</v>
      </c>
      <c r="AL155">
        <v>0.02</v>
      </c>
      <c r="AM155">
        <v>5</v>
      </c>
      <c r="AN155">
        <v>5</v>
      </c>
      <c r="AO155">
        <v>9</v>
      </c>
      <c r="AP155">
        <v>5</v>
      </c>
      <c r="AQ155">
        <v>2</v>
      </c>
    </row>
    <row r="156" spans="1:43" hidden="1" x14ac:dyDescent="0.25">
      <c r="A156" t="s">
        <v>509</v>
      </c>
      <c r="B156" t="s">
        <v>497</v>
      </c>
      <c r="C156" s="1" t="str">
        <f t="shared" si="8"/>
        <v>11:0001</v>
      </c>
      <c r="D156" s="1" t="str">
        <f t="shared" si="9"/>
        <v>11:0001</v>
      </c>
      <c r="E156" t="s">
        <v>510</v>
      </c>
      <c r="F156" t="s">
        <v>511</v>
      </c>
      <c r="H156">
        <v>59.897235899999998</v>
      </c>
      <c r="I156">
        <v>-110.31306410000001</v>
      </c>
      <c r="J156" s="1" t="str">
        <f t="shared" si="10"/>
        <v>Till</v>
      </c>
      <c r="K156" s="1" t="str">
        <f t="shared" si="11"/>
        <v>&lt;2 micron</v>
      </c>
      <c r="L156">
        <v>0.1</v>
      </c>
      <c r="M156">
        <v>2.6</v>
      </c>
      <c r="N156">
        <v>1</v>
      </c>
      <c r="O156">
        <v>100</v>
      </c>
      <c r="P156">
        <v>0.25</v>
      </c>
      <c r="Q156">
        <v>1</v>
      </c>
      <c r="R156">
        <v>0.25</v>
      </c>
      <c r="S156">
        <v>0.25</v>
      </c>
      <c r="T156">
        <v>10</v>
      </c>
      <c r="U156">
        <v>39</v>
      </c>
      <c r="V156">
        <v>13</v>
      </c>
      <c r="W156">
        <v>3.23</v>
      </c>
      <c r="X156">
        <v>10</v>
      </c>
      <c r="Y156">
        <v>0.5</v>
      </c>
      <c r="Z156">
        <v>0.11</v>
      </c>
      <c r="AA156">
        <v>20</v>
      </c>
      <c r="AB156">
        <v>0.73</v>
      </c>
      <c r="AC156">
        <v>200</v>
      </c>
      <c r="AD156">
        <v>3</v>
      </c>
      <c r="AE156">
        <v>0.01</v>
      </c>
      <c r="AF156">
        <v>16</v>
      </c>
      <c r="AG156">
        <v>1510</v>
      </c>
      <c r="AH156">
        <v>16</v>
      </c>
      <c r="AI156">
        <v>4</v>
      </c>
      <c r="AJ156">
        <v>4</v>
      </c>
      <c r="AK156">
        <v>19</v>
      </c>
      <c r="AL156">
        <v>0.13</v>
      </c>
      <c r="AM156">
        <v>5</v>
      </c>
      <c r="AN156">
        <v>5</v>
      </c>
      <c r="AO156">
        <v>59</v>
      </c>
      <c r="AP156">
        <v>5</v>
      </c>
      <c r="AQ156">
        <v>36</v>
      </c>
    </row>
    <row r="157" spans="1:43" hidden="1" x14ac:dyDescent="0.25">
      <c r="A157" t="s">
        <v>512</v>
      </c>
      <c r="B157" t="s">
        <v>501</v>
      </c>
      <c r="C157" s="1" t="str">
        <f t="shared" si="8"/>
        <v>11:0001</v>
      </c>
      <c r="D157" s="1" t="str">
        <f t="shared" si="9"/>
        <v>11:0001</v>
      </c>
      <c r="E157" t="s">
        <v>513</v>
      </c>
      <c r="F157" t="s">
        <v>514</v>
      </c>
      <c r="H157">
        <v>59.777194299999998</v>
      </c>
      <c r="I157">
        <v>-110.3915599</v>
      </c>
      <c r="J157" s="1" t="str">
        <f t="shared" si="10"/>
        <v>Till</v>
      </c>
      <c r="K157" s="1" t="str">
        <f t="shared" si="11"/>
        <v>&lt;2 micron</v>
      </c>
      <c r="L157">
        <v>0.1</v>
      </c>
      <c r="M157">
        <v>0.97</v>
      </c>
      <c r="N157">
        <v>1</v>
      </c>
      <c r="O157">
        <v>30</v>
      </c>
      <c r="P157">
        <v>0.25</v>
      </c>
      <c r="Q157">
        <v>1</v>
      </c>
      <c r="R157">
        <v>0.14000000000000001</v>
      </c>
      <c r="S157">
        <v>0.25</v>
      </c>
      <c r="T157">
        <v>3</v>
      </c>
      <c r="U157">
        <v>14</v>
      </c>
      <c r="V157">
        <v>6</v>
      </c>
      <c r="W157">
        <v>1.27</v>
      </c>
      <c r="X157">
        <v>5</v>
      </c>
      <c r="Y157">
        <v>0.5</v>
      </c>
      <c r="Z157">
        <v>0.03</v>
      </c>
      <c r="AA157">
        <v>50</v>
      </c>
      <c r="AB157">
        <v>0.27</v>
      </c>
      <c r="AC157">
        <v>85</v>
      </c>
      <c r="AD157">
        <v>1</v>
      </c>
      <c r="AE157">
        <v>0.01</v>
      </c>
      <c r="AF157">
        <v>5</v>
      </c>
      <c r="AG157">
        <v>250</v>
      </c>
      <c r="AH157">
        <v>10</v>
      </c>
      <c r="AI157">
        <v>1</v>
      </c>
      <c r="AJ157">
        <v>2</v>
      </c>
      <c r="AK157">
        <v>13</v>
      </c>
      <c r="AL157">
        <v>7.0000000000000007E-2</v>
      </c>
      <c r="AM157">
        <v>5</v>
      </c>
      <c r="AN157">
        <v>5</v>
      </c>
      <c r="AO157">
        <v>24</v>
      </c>
      <c r="AP157">
        <v>5</v>
      </c>
      <c r="AQ157">
        <v>12</v>
      </c>
    </row>
    <row r="158" spans="1:43" hidden="1" x14ac:dyDescent="0.25">
      <c r="A158" t="s">
        <v>515</v>
      </c>
      <c r="B158" t="s">
        <v>504</v>
      </c>
      <c r="C158" s="1" t="str">
        <f t="shared" si="8"/>
        <v>11:0001</v>
      </c>
      <c r="D158" s="1" t="str">
        <f t="shared" si="9"/>
        <v>11:0001</v>
      </c>
      <c r="E158" t="s">
        <v>516</v>
      </c>
      <c r="F158" t="s">
        <v>517</v>
      </c>
      <c r="H158">
        <v>59.741456599999999</v>
      </c>
      <c r="I158">
        <v>-110.395892</v>
      </c>
      <c r="J158" s="1" t="str">
        <f t="shared" si="10"/>
        <v>Till</v>
      </c>
      <c r="K158" s="1" t="str">
        <f t="shared" si="11"/>
        <v>&lt;2 micron</v>
      </c>
      <c r="L158">
        <v>0.1</v>
      </c>
      <c r="M158">
        <v>1.67</v>
      </c>
      <c r="N158">
        <v>2</v>
      </c>
      <c r="O158">
        <v>30</v>
      </c>
      <c r="P158">
        <v>0.25</v>
      </c>
      <c r="Q158">
        <v>1</v>
      </c>
      <c r="R158">
        <v>0.09</v>
      </c>
      <c r="S158">
        <v>0.25</v>
      </c>
      <c r="T158">
        <v>3</v>
      </c>
      <c r="U158">
        <v>13</v>
      </c>
      <c r="V158">
        <v>7</v>
      </c>
      <c r="W158">
        <v>1.48</v>
      </c>
      <c r="X158">
        <v>5</v>
      </c>
      <c r="Y158">
        <v>0.5</v>
      </c>
      <c r="Z158">
        <v>0.02</v>
      </c>
      <c r="AA158">
        <v>20</v>
      </c>
      <c r="AB158">
        <v>0.23</v>
      </c>
      <c r="AC158">
        <v>65</v>
      </c>
      <c r="AD158">
        <v>1</v>
      </c>
      <c r="AE158">
        <v>0.01</v>
      </c>
      <c r="AF158">
        <v>7</v>
      </c>
      <c r="AG158">
        <v>300</v>
      </c>
      <c r="AH158">
        <v>2</v>
      </c>
      <c r="AI158">
        <v>1</v>
      </c>
      <c r="AJ158">
        <v>2</v>
      </c>
      <c r="AK158">
        <v>10</v>
      </c>
      <c r="AL158">
        <v>0.06</v>
      </c>
      <c r="AM158">
        <v>5</v>
      </c>
      <c r="AN158">
        <v>5</v>
      </c>
      <c r="AO158">
        <v>27</v>
      </c>
      <c r="AP158">
        <v>5</v>
      </c>
      <c r="AQ158">
        <v>22</v>
      </c>
    </row>
    <row r="159" spans="1:43" hidden="1" x14ac:dyDescent="0.25">
      <c r="A159" t="s">
        <v>518</v>
      </c>
      <c r="B159" t="s">
        <v>507</v>
      </c>
      <c r="C159" s="1" t="str">
        <f t="shared" si="8"/>
        <v>11:0001</v>
      </c>
      <c r="D159" s="1" t="str">
        <f t="shared" si="9"/>
        <v>11:0001</v>
      </c>
      <c r="E159" t="s">
        <v>519</v>
      </c>
      <c r="F159" t="s">
        <v>520</v>
      </c>
      <c r="H159">
        <v>59.715826300000003</v>
      </c>
      <c r="I159">
        <v>-110.4507325</v>
      </c>
      <c r="J159" s="1" t="str">
        <f t="shared" si="10"/>
        <v>Till</v>
      </c>
      <c r="K159" s="1" t="str">
        <f t="shared" si="11"/>
        <v>&lt;2 micron</v>
      </c>
      <c r="L159">
        <v>0.1</v>
      </c>
      <c r="M159">
        <v>0.73</v>
      </c>
      <c r="N159">
        <v>1</v>
      </c>
      <c r="O159">
        <v>20</v>
      </c>
      <c r="P159">
        <v>0.25</v>
      </c>
      <c r="Q159">
        <v>2</v>
      </c>
      <c r="R159">
        <v>0.21</v>
      </c>
      <c r="S159">
        <v>0.25</v>
      </c>
      <c r="T159">
        <v>1</v>
      </c>
      <c r="U159">
        <v>8</v>
      </c>
      <c r="V159">
        <v>3</v>
      </c>
      <c r="W159">
        <v>0.92</v>
      </c>
      <c r="X159">
        <v>5</v>
      </c>
      <c r="Y159">
        <v>0.5</v>
      </c>
      <c r="Z159">
        <v>0.03</v>
      </c>
      <c r="AA159">
        <v>20</v>
      </c>
      <c r="AB159">
        <v>0.15</v>
      </c>
      <c r="AC159">
        <v>75</v>
      </c>
      <c r="AD159">
        <v>0.5</v>
      </c>
      <c r="AE159">
        <v>0.01</v>
      </c>
      <c r="AF159">
        <v>3</v>
      </c>
      <c r="AG159">
        <v>490</v>
      </c>
      <c r="AH159">
        <v>1</v>
      </c>
      <c r="AI159">
        <v>1</v>
      </c>
      <c r="AJ159">
        <v>2</v>
      </c>
      <c r="AK159">
        <v>18</v>
      </c>
      <c r="AL159">
        <v>0.04</v>
      </c>
      <c r="AM159">
        <v>5</v>
      </c>
      <c r="AN159">
        <v>5</v>
      </c>
      <c r="AO159">
        <v>17</v>
      </c>
      <c r="AP159">
        <v>5</v>
      </c>
      <c r="AQ159">
        <v>6</v>
      </c>
    </row>
    <row r="160" spans="1:43" hidden="1" x14ac:dyDescent="0.25">
      <c r="A160" t="s">
        <v>521</v>
      </c>
      <c r="B160" t="s">
        <v>510</v>
      </c>
      <c r="C160" s="1" t="str">
        <f t="shared" si="8"/>
        <v>11:0001</v>
      </c>
      <c r="D160" s="1" t="str">
        <f t="shared" si="9"/>
        <v>11:0001</v>
      </c>
      <c r="E160" t="s">
        <v>522</v>
      </c>
      <c r="F160" t="s">
        <v>523</v>
      </c>
      <c r="H160">
        <v>59.693393</v>
      </c>
      <c r="I160">
        <v>-110.4397305</v>
      </c>
      <c r="J160" s="1" t="str">
        <f t="shared" si="10"/>
        <v>Till</v>
      </c>
      <c r="K160" s="1" t="str">
        <f t="shared" si="11"/>
        <v>&lt;2 micron</v>
      </c>
      <c r="L160">
        <v>0.1</v>
      </c>
      <c r="M160">
        <v>1.1200000000000001</v>
      </c>
      <c r="N160">
        <v>1</v>
      </c>
      <c r="O160">
        <v>30</v>
      </c>
      <c r="P160">
        <v>0.25</v>
      </c>
      <c r="Q160">
        <v>1</v>
      </c>
      <c r="R160">
        <v>0.12</v>
      </c>
      <c r="S160">
        <v>0.25</v>
      </c>
      <c r="T160">
        <v>2</v>
      </c>
      <c r="U160">
        <v>10</v>
      </c>
      <c r="V160">
        <v>4</v>
      </c>
      <c r="W160">
        <v>0.99</v>
      </c>
      <c r="X160">
        <v>5</v>
      </c>
      <c r="Y160">
        <v>0.5</v>
      </c>
      <c r="Z160">
        <v>0.01</v>
      </c>
      <c r="AA160">
        <v>20</v>
      </c>
      <c r="AB160">
        <v>0.18</v>
      </c>
      <c r="AC160">
        <v>70</v>
      </c>
      <c r="AD160">
        <v>0.5</v>
      </c>
      <c r="AE160">
        <v>5.0000000000000001E-3</v>
      </c>
      <c r="AF160">
        <v>4</v>
      </c>
      <c r="AG160">
        <v>180</v>
      </c>
      <c r="AH160">
        <v>1</v>
      </c>
      <c r="AI160">
        <v>2</v>
      </c>
      <c r="AJ160">
        <v>2</v>
      </c>
      <c r="AK160">
        <v>14</v>
      </c>
      <c r="AL160">
        <v>0.06</v>
      </c>
      <c r="AM160">
        <v>5</v>
      </c>
      <c r="AN160">
        <v>5</v>
      </c>
      <c r="AO160">
        <v>19</v>
      </c>
      <c r="AP160">
        <v>5</v>
      </c>
      <c r="AQ160">
        <v>14</v>
      </c>
    </row>
    <row r="161" spans="1:43" hidden="1" x14ac:dyDescent="0.25">
      <c r="A161" t="s">
        <v>524</v>
      </c>
      <c r="B161" t="s">
        <v>513</v>
      </c>
      <c r="C161" s="1" t="str">
        <f t="shared" si="8"/>
        <v>11:0001</v>
      </c>
      <c r="D161" s="1" t="str">
        <f t="shared" si="9"/>
        <v>11:0001</v>
      </c>
      <c r="E161" t="s">
        <v>525</v>
      </c>
      <c r="F161" t="s">
        <v>526</v>
      </c>
      <c r="H161">
        <v>59.7215171</v>
      </c>
      <c r="I161">
        <v>-110.48792280000001</v>
      </c>
      <c r="J161" s="1" t="str">
        <f t="shared" si="10"/>
        <v>Till</v>
      </c>
      <c r="K161" s="1" t="str">
        <f t="shared" si="11"/>
        <v>&lt;2 micron</v>
      </c>
      <c r="L161">
        <v>0.1</v>
      </c>
      <c r="M161">
        <v>1</v>
      </c>
      <c r="N161">
        <v>1</v>
      </c>
      <c r="O161">
        <v>20</v>
      </c>
      <c r="P161">
        <v>0.25</v>
      </c>
      <c r="Q161">
        <v>1</v>
      </c>
      <c r="R161">
        <v>0.11</v>
      </c>
      <c r="S161">
        <v>0.25</v>
      </c>
      <c r="T161">
        <v>2</v>
      </c>
      <c r="U161">
        <v>14</v>
      </c>
      <c r="V161">
        <v>3</v>
      </c>
      <c r="W161">
        <v>1.1200000000000001</v>
      </c>
      <c r="X161">
        <v>5</v>
      </c>
      <c r="Y161">
        <v>0.5</v>
      </c>
      <c r="Z161">
        <v>0.01</v>
      </c>
      <c r="AA161">
        <v>10</v>
      </c>
      <c r="AB161">
        <v>0.18</v>
      </c>
      <c r="AC161">
        <v>65</v>
      </c>
      <c r="AD161">
        <v>0.5</v>
      </c>
      <c r="AE161">
        <v>0.01</v>
      </c>
      <c r="AF161">
        <v>4</v>
      </c>
      <c r="AG161">
        <v>70</v>
      </c>
      <c r="AH161">
        <v>1</v>
      </c>
      <c r="AI161">
        <v>1</v>
      </c>
      <c r="AJ161">
        <v>2</v>
      </c>
      <c r="AK161">
        <v>14</v>
      </c>
      <c r="AL161">
        <v>7.0000000000000007E-2</v>
      </c>
      <c r="AM161">
        <v>5</v>
      </c>
      <c r="AN161">
        <v>5</v>
      </c>
      <c r="AO161">
        <v>24</v>
      </c>
      <c r="AP161">
        <v>5</v>
      </c>
      <c r="AQ161">
        <v>12</v>
      </c>
    </row>
    <row r="162" spans="1:43" hidden="1" x14ac:dyDescent="0.25">
      <c r="A162" t="s">
        <v>527</v>
      </c>
      <c r="B162" t="s">
        <v>516</v>
      </c>
      <c r="C162" s="1" t="str">
        <f t="shared" si="8"/>
        <v>11:0001</v>
      </c>
      <c r="D162" s="1" t="str">
        <f t="shared" si="9"/>
        <v>11:0001</v>
      </c>
      <c r="E162" t="s">
        <v>528</v>
      </c>
      <c r="F162" t="s">
        <v>529</v>
      </c>
      <c r="H162">
        <v>59.7612326</v>
      </c>
      <c r="I162">
        <v>-110.3244387</v>
      </c>
      <c r="J162" s="1" t="str">
        <f t="shared" si="10"/>
        <v>Till</v>
      </c>
      <c r="K162" s="1" t="str">
        <f t="shared" si="11"/>
        <v>&lt;2 micron</v>
      </c>
      <c r="L162">
        <v>0.1</v>
      </c>
      <c r="M162">
        <v>1.57</v>
      </c>
      <c r="N162">
        <v>4</v>
      </c>
      <c r="O162">
        <v>60</v>
      </c>
      <c r="P162">
        <v>0.25</v>
      </c>
      <c r="Q162">
        <v>1</v>
      </c>
      <c r="R162">
        <v>0.23</v>
      </c>
      <c r="S162">
        <v>0.25</v>
      </c>
      <c r="T162">
        <v>5</v>
      </c>
      <c r="U162">
        <v>19</v>
      </c>
      <c r="V162">
        <v>14</v>
      </c>
      <c r="W162">
        <v>1.77</v>
      </c>
      <c r="X162">
        <v>5</v>
      </c>
      <c r="Y162">
        <v>0.5</v>
      </c>
      <c r="Z162">
        <v>7.0000000000000007E-2</v>
      </c>
      <c r="AA162">
        <v>30</v>
      </c>
      <c r="AB162">
        <v>0.35</v>
      </c>
      <c r="AC162">
        <v>130</v>
      </c>
      <c r="AD162">
        <v>0.5</v>
      </c>
      <c r="AE162">
        <v>0.01</v>
      </c>
      <c r="AF162">
        <v>9</v>
      </c>
      <c r="AG162">
        <v>510</v>
      </c>
      <c r="AH162">
        <v>12</v>
      </c>
      <c r="AI162">
        <v>2</v>
      </c>
      <c r="AJ162">
        <v>3</v>
      </c>
      <c r="AK162">
        <v>23</v>
      </c>
      <c r="AL162">
        <v>0.08</v>
      </c>
      <c r="AM162">
        <v>5</v>
      </c>
      <c r="AN162">
        <v>5</v>
      </c>
      <c r="AO162">
        <v>32</v>
      </c>
      <c r="AP162">
        <v>5</v>
      </c>
      <c r="AQ162">
        <v>34</v>
      </c>
    </row>
    <row r="163" spans="1:43" hidden="1" x14ac:dyDescent="0.25">
      <c r="A163" t="s">
        <v>530</v>
      </c>
      <c r="B163" t="s">
        <v>519</v>
      </c>
      <c r="C163" s="1" t="str">
        <f t="shared" si="8"/>
        <v>11:0001</v>
      </c>
      <c r="D163" s="1" t="str">
        <f t="shared" si="9"/>
        <v>11:0001</v>
      </c>
      <c r="E163" t="s">
        <v>531</v>
      </c>
      <c r="F163" t="s">
        <v>532</v>
      </c>
      <c r="H163">
        <v>59.752271700000001</v>
      </c>
      <c r="I163">
        <v>-110.48074320000001</v>
      </c>
      <c r="J163" s="1" t="str">
        <f t="shared" si="10"/>
        <v>Till</v>
      </c>
      <c r="K163" s="1" t="str">
        <f t="shared" si="11"/>
        <v>&lt;2 micron</v>
      </c>
      <c r="L163">
        <v>0.1</v>
      </c>
      <c r="M163">
        <v>1.83</v>
      </c>
      <c r="N163">
        <v>1</v>
      </c>
      <c r="O163">
        <v>50</v>
      </c>
      <c r="P163">
        <v>0.25</v>
      </c>
      <c r="Q163">
        <v>1</v>
      </c>
      <c r="R163">
        <v>0.18</v>
      </c>
      <c r="S163">
        <v>0.25</v>
      </c>
      <c r="T163">
        <v>6</v>
      </c>
      <c r="U163">
        <v>29</v>
      </c>
      <c r="V163">
        <v>10</v>
      </c>
      <c r="W163">
        <v>1.79</v>
      </c>
      <c r="X163">
        <v>5</v>
      </c>
      <c r="Y163">
        <v>0.5</v>
      </c>
      <c r="Z163">
        <v>0.04</v>
      </c>
      <c r="AA163">
        <v>40</v>
      </c>
      <c r="AB163">
        <v>0.46</v>
      </c>
      <c r="AC163">
        <v>125</v>
      </c>
      <c r="AD163">
        <v>1</v>
      </c>
      <c r="AE163">
        <v>0.01</v>
      </c>
      <c r="AF163">
        <v>14</v>
      </c>
      <c r="AG163">
        <v>200</v>
      </c>
      <c r="AH163">
        <v>6</v>
      </c>
      <c r="AI163">
        <v>2</v>
      </c>
      <c r="AJ163">
        <v>3</v>
      </c>
      <c r="AK163">
        <v>23</v>
      </c>
      <c r="AL163">
        <v>0.1</v>
      </c>
      <c r="AM163">
        <v>5</v>
      </c>
      <c r="AN163">
        <v>5</v>
      </c>
      <c r="AO163">
        <v>34</v>
      </c>
      <c r="AP163">
        <v>5</v>
      </c>
      <c r="AQ163">
        <v>22</v>
      </c>
    </row>
    <row r="164" spans="1:43" hidden="1" x14ac:dyDescent="0.25">
      <c r="A164" t="s">
        <v>533</v>
      </c>
      <c r="B164" t="s">
        <v>522</v>
      </c>
      <c r="C164" s="1" t="str">
        <f t="shared" si="8"/>
        <v>11:0001</v>
      </c>
      <c r="D164" s="1" t="str">
        <f t="shared" si="9"/>
        <v>11:0001</v>
      </c>
      <c r="E164" t="s">
        <v>534</v>
      </c>
      <c r="F164" t="s">
        <v>535</v>
      </c>
      <c r="H164">
        <v>59.792105800000002</v>
      </c>
      <c r="I164">
        <v>-110.46724260000001</v>
      </c>
      <c r="J164" s="1" t="str">
        <f t="shared" si="10"/>
        <v>Till</v>
      </c>
      <c r="K164" s="1" t="str">
        <f t="shared" si="11"/>
        <v>&lt;2 micron</v>
      </c>
      <c r="L164">
        <v>0.1</v>
      </c>
      <c r="M164">
        <v>1.38</v>
      </c>
      <c r="N164">
        <v>8</v>
      </c>
      <c r="O164">
        <v>20</v>
      </c>
      <c r="P164">
        <v>0.25</v>
      </c>
      <c r="Q164">
        <v>1</v>
      </c>
      <c r="R164">
        <v>0.12</v>
      </c>
      <c r="S164">
        <v>0.25</v>
      </c>
      <c r="T164">
        <v>4</v>
      </c>
      <c r="U164">
        <v>14</v>
      </c>
      <c r="V164">
        <v>11</v>
      </c>
      <c r="W164">
        <v>1.27</v>
      </c>
      <c r="X164">
        <v>10</v>
      </c>
      <c r="Y164">
        <v>0.5</v>
      </c>
      <c r="Z164">
        <v>0.03</v>
      </c>
      <c r="AA164">
        <v>50</v>
      </c>
      <c r="AB164">
        <v>0.31</v>
      </c>
      <c r="AC164">
        <v>100</v>
      </c>
      <c r="AD164">
        <v>1</v>
      </c>
      <c r="AE164">
        <v>0.01</v>
      </c>
      <c r="AF164">
        <v>6</v>
      </c>
      <c r="AG164">
        <v>520</v>
      </c>
      <c r="AH164">
        <v>4</v>
      </c>
      <c r="AI164">
        <v>1</v>
      </c>
      <c r="AJ164">
        <v>3</v>
      </c>
      <c r="AK164">
        <v>14</v>
      </c>
      <c r="AL164">
        <v>0.06</v>
      </c>
      <c r="AM164">
        <v>5</v>
      </c>
      <c r="AN164">
        <v>5</v>
      </c>
      <c r="AO164">
        <v>23</v>
      </c>
      <c r="AP164">
        <v>5</v>
      </c>
      <c r="AQ164">
        <v>22</v>
      </c>
    </row>
    <row r="165" spans="1:43" hidden="1" x14ac:dyDescent="0.25">
      <c r="A165" t="s">
        <v>536</v>
      </c>
      <c r="B165" t="s">
        <v>525</v>
      </c>
      <c r="C165" s="1" t="str">
        <f t="shared" si="8"/>
        <v>11:0001</v>
      </c>
      <c r="D165" s="1" t="str">
        <f t="shared" si="9"/>
        <v>11:0001</v>
      </c>
      <c r="E165" t="s">
        <v>537</v>
      </c>
      <c r="F165" t="s">
        <v>538</v>
      </c>
      <c r="H165">
        <v>59.772189699999998</v>
      </c>
      <c r="I165">
        <v>-110.4608825</v>
      </c>
      <c r="J165" s="1" t="str">
        <f t="shared" si="10"/>
        <v>Till</v>
      </c>
      <c r="K165" s="1" t="str">
        <f t="shared" si="11"/>
        <v>&lt;2 micron</v>
      </c>
      <c r="L165">
        <v>0.1</v>
      </c>
      <c r="M165">
        <v>1.08</v>
      </c>
      <c r="N165">
        <v>1</v>
      </c>
      <c r="O165">
        <v>30</v>
      </c>
      <c r="P165">
        <v>0.25</v>
      </c>
      <c r="Q165">
        <v>1</v>
      </c>
      <c r="R165">
        <v>0.23</v>
      </c>
      <c r="S165">
        <v>0.25</v>
      </c>
      <c r="T165">
        <v>4</v>
      </c>
      <c r="U165">
        <v>17</v>
      </c>
      <c r="V165">
        <v>9</v>
      </c>
      <c r="W165">
        <v>1.57</v>
      </c>
      <c r="X165">
        <v>5</v>
      </c>
      <c r="Y165">
        <v>0.5</v>
      </c>
      <c r="Z165">
        <v>0.02</v>
      </c>
      <c r="AA165">
        <v>30</v>
      </c>
      <c r="AB165">
        <v>0.39</v>
      </c>
      <c r="AC165">
        <v>115</v>
      </c>
      <c r="AD165">
        <v>1</v>
      </c>
      <c r="AE165">
        <v>0.01</v>
      </c>
      <c r="AF165">
        <v>6</v>
      </c>
      <c r="AG165">
        <v>330</v>
      </c>
      <c r="AH165">
        <v>4</v>
      </c>
      <c r="AI165">
        <v>1</v>
      </c>
      <c r="AJ165">
        <v>2</v>
      </c>
      <c r="AK165">
        <v>19</v>
      </c>
      <c r="AL165">
        <v>0.09</v>
      </c>
      <c r="AM165">
        <v>5</v>
      </c>
      <c r="AN165">
        <v>5</v>
      </c>
      <c r="AO165">
        <v>29</v>
      </c>
      <c r="AP165">
        <v>5</v>
      </c>
      <c r="AQ165">
        <v>18</v>
      </c>
    </row>
    <row r="166" spans="1:43" hidden="1" x14ac:dyDescent="0.25">
      <c r="A166" t="s">
        <v>539</v>
      </c>
      <c r="B166" t="s">
        <v>528</v>
      </c>
      <c r="C166" s="1" t="str">
        <f t="shared" si="8"/>
        <v>11:0001</v>
      </c>
      <c r="D166" s="1" t="str">
        <f t="shared" si="9"/>
        <v>11:0001</v>
      </c>
      <c r="E166" t="s">
        <v>540</v>
      </c>
      <c r="F166" t="s">
        <v>541</v>
      </c>
      <c r="H166">
        <v>59.678218999999999</v>
      </c>
      <c r="I166">
        <v>-110.2339698</v>
      </c>
      <c r="J166" s="1" t="str">
        <f t="shared" si="10"/>
        <v>Till</v>
      </c>
      <c r="K166" s="1" t="str">
        <f t="shared" si="11"/>
        <v>&lt;2 micron</v>
      </c>
      <c r="L166">
        <v>0.1</v>
      </c>
      <c r="M166">
        <v>1.48</v>
      </c>
      <c r="N166">
        <v>1</v>
      </c>
      <c r="O166">
        <v>30</v>
      </c>
      <c r="P166">
        <v>0.25</v>
      </c>
      <c r="Q166">
        <v>4</v>
      </c>
      <c r="R166">
        <v>0.16</v>
      </c>
      <c r="S166">
        <v>0.25</v>
      </c>
      <c r="T166">
        <v>4</v>
      </c>
      <c r="U166">
        <v>24</v>
      </c>
      <c r="V166">
        <v>11</v>
      </c>
      <c r="W166">
        <v>1.66</v>
      </c>
      <c r="X166">
        <v>5</v>
      </c>
      <c r="Y166">
        <v>0.5</v>
      </c>
      <c r="Z166">
        <v>0.04</v>
      </c>
      <c r="AA166">
        <v>40</v>
      </c>
      <c r="AB166">
        <v>0.39</v>
      </c>
      <c r="AC166">
        <v>130</v>
      </c>
      <c r="AD166">
        <v>0.5</v>
      </c>
      <c r="AE166">
        <v>0.01</v>
      </c>
      <c r="AF166">
        <v>9</v>
      </c>
      <c r="AG166">
        <v>170</v>
      </c>
      <c r="AH166">
        <v>2</v>
      </c>
      <c r="AI166">
        <v>1</v>
      </c>
      <c r="AJ166">
        <v>4</v>
      </c>
      <c r="AK166">
        <v>15</v>
      </c>
      <c r="AL166">
        <v>0.1</v>
      </c>
      <c r="AM166">
        <v>5</v>
      </c>
      <c r="AN166">
        <v>5</v>
      </c>
      <c r="AO166">
        <v>33</v>
      </c>
      <c r="AP166">
        <v>5</v>
      </c>
      <c r="AQ166">
        <v>26</v>
      </c>
    </row>
    <row r="167" spans="1:43" hidden="1" x14ac:dyDescent="0.25">
      <c r="A167" t="s">
        <v>542</v>
      </c>
      <c r="B167" t="s">
        <v>531</v>
      </c>
      <c r="C167" s="1" t="str">
        <f t="shared" si="8"/>
        <v>11:0001</v>
      </c>
      <c r="D167" s="1" t="str">
        <f t="shared" si="9"/>
        <v>11:0001</v>
      </c>
      <c r="E167" t="s">
        <v>543</v>
      </c>
      <c r="F167" t="s">
        <v>544</v>
      </c>
      <c r="H167">
        <v>59.687320499999998</v>
      </c>
      <c r="I167">
        <v>-110.28576839999999</v>
      </c>
      <c r="J167" s="1" t="str">
        <f t="shared" si="10"/>
        <v>Till</v>
      </c>
      <c r="K167" s="1" t="str">
        <f t="shared" si="11"/>
        <v>&lt;2 micron</v>
      </c>
      <c r="L167">
        <v>0.1</v>
      </c>
      <c r="M167">
        <v>0.94</v>
      </c>
      <c r="N167">
        <v>1</v>
      </c>
      <c r="O167">
        <v>20</v>
      </c>
      <c r="P167">
        <v>0.25</v>
      </c>
      <c r="Q167">
        <v>1</v>
      </c>
      <c r="R167">
        <v>0.17</v>
      </c>
      <c r="S167">
        <v>0.25</v>
      </c>
      <c r="T167">
        <v>3</v>
      </c>
      <c r="U167">
        <v>12</v>
      </c>
      <c r="V167">
        <v>6</v>
      </c>
      <c r="W167">
        <v>1.03</v>
      </c>
      <c r="X167">
        <v>5</v>
      </c>
      <c r="Y167">
        <v>0.5</v>
      </c>
      <c r="Z167">
        <v>0.03</v>
      </c>
      <c r="AA167">
        <v>20</v>
      </c>
      <c r="AB167">
        <v>0.18</v>
      </c>
      <c r="AC167">
        <v>80</v>
      </c>
      <c r="AD167">
        <v>0.5</v>
      </c>
      <c r="AE167">
        <v>0.01</v>
      </c>
      <c r="AF167">
        <v>4</v>
      </c>
      <c r="AG167">
        <v>160</v>
      </c>
      <c r="AH167">
        <v>2</v>
      </c>
      <c r="AI167">
        <v>1</v>
      </c>
      <c r="AJ167">
        <v>2</v>
      </c>
      <c r="AK167">
        <v>15</v>
      </c>
      <c r="AL167">
        <v>7.0000000000000007E-2</v>
      </c>
      <c r="AM167">
        <v>5</v>
      </c>
      <c r="AN167">
        <v>5</v>
      </c>
      <c r="AO167">
        <v>20</v>
      </c>
      <c r="AP167">
        <v>5</v>
      </c>
      <c r="AQ167">
        <v>10</v>
      </c>
    </row>
    <row r="168" spans="1:43" hidden="1" x14ac:dyDescent="0.25">
      <c r="A168" t="s">
        <v>545</v>
      </c>
      <c r="B168" t="s">
        <v>534</v>
      </c>
      <c r="C168" s="1" t="str">
        <f t="shared" si="8"/>
        <v>11:0001</v>
      </c>
      <c r="D168" s="1" t="str">
        <f t="shared" si="9"/>
        <v>11:0001</v>
      </c>
      <c r="E168" t="s">
        <v>546</v>
      </c>
      <c r="F168" t="s">
        <v>547</v>
      </c>
      <c r="H168">
        <v>59.7006801</v>
      </c>
      <c r="I168">
        <v>-110.24671240000001</v>
      </c>
      <c r="J168" s="1" t="str">
        <f t="shared" si="10"/>
        <v>Till</v>
      </c>
      <c r="K168" s="1" t="str">
        <f t="shared" si="11"/>
        <v>&lt;2 micron</v>
      </c>
      <c r="L168">
        <v>0.1</v>
      </c>
      <c r="M168">
        <v>1.1000000000000001</v>
      </c>
      <c r="N168">
        <v>1</v>
      </c>
      <c r="O168">
        <v>30</v>
      </c>
      <c r="P168">
        <v>0.25</v>
      </c>
      <c r="Q168">
        <v>1</v>
      </c>
      <c r="R168">
        <v>0.16</v>
      </c>
      <c r="S168">
        <v>0.25</v>
      </c>
      <c r="T168">
        <v>2</v>
      </c>
      <c r="U168">
        <v>11</v>
      </c>
      <c r="V168">
        <v>6</v>
      </c>
      <c r="W168">
        <v>1.1000000000000001</v>
      </c>
      <c r="X168">
        <v>5</v>
      </c>
      <c r="Y168">
        <v>0.5</v>
      </c>
      <c r="Z168">
        <v>0.03</v>
      </c>
      <c r="AA168">
        <v>20</v>
      </c>
      <c r="AB168">
        <v>0.22</v>
      </c>
      <c r="AC168">
        <v>85</v>
      </c>
      <c r="AD168">
        <v>1</v>
      </c>
      <c r="AE168">
        <v>0.01</v>
      </c>
      <c r="AF168">
        <v>3</v>
      </c>
      <c r="AG168">
        <v>550</v>
      </c>
      <c r="AH168">
        <v>8</v>
      </c>
      <c r="AI168">
        <v>4</v>
      </c>
      <c r="AJ168">
        <v>2</v>
      </c>
      <c r="AK168">
        <v>16</v>
      </c>
      <c r="AL168">
        <v>0.06</v>
      </c>
      <c r="AM168">
        <v>5</v>
      </c>
      <c r="AN168">
        <v>5</v>
      </c>
      <c r="AO168">
        <v>20</v>
      </c>
      <c r="AP168">
        <v>5</v>
      </c>
      <c r="AQ168">
        <v>12</v>
      </c>
    </row>
    <row r="169" spans="1:43" hidden="1" x14ac:dyDescent="0.25">
      <c r="A169" t="s">
        <v>548</v>
      </c>
      <c r="B169" t="s">
        <v>537</v>
      </c>
      <c r="C169" s="1" t="str">
        <f t="shared" si="8"/>
        <v>11:0001</v>
      </c>
      <c r="D169" s="1" t="str">
        <f t="shared" si="9"/>
        <v>11:0001</v>
      </c>
      <c r="E169" t="s">
        <v>549</v>
      </c>
      <c r="F169" t="s">
        <v>550</v>
      </c>
      <c r="H169">
        <v>59.6526225</v>
      </c>
      <c r="I169">
        <v>-110.2137049</v>
      </c>
      <c r="J169" s="1" t="str">
        <f t="shared" si="10"/>
        <v>Till</v>
      </c>
      <c r="K169" s="1" t="str">
        <f t="shared" si="11"/>
        <v>&lt;2 micron</v>
      </c>
      <c r="L169">
        <v>0.1</v>
      </c>
      <c r="M169">
        <v>1.55</v>
      </c>
      <c r="N169">
        <v>1</v>
      </c>
      <c r="O169">
        <v>40</v>
      </c>
      <c r="P169">
        <v>0.25</v>
      </c>
      <c r="Q169">
        <v>1</v>
      </c>
      <c r="R169">
        <v>0.19</v>
      </c>
      <c r="S169">
        <v>0.25</v>
      </c>
      <c r="T169">
        <v>4</v>
      </c>
      <c r="U169">
        <v>18</v>
      </c>
      <c r="V169">
        <v>10</v>
      </c>
      <c r="W169">
        <v>1.71</v>
      </c>
      <c r="X169">
        <v>10</v>
      </c>
      <c r="Y169">
        <v>0.5</v>
      </c>
      <c r="Z169">
        <v>0.05</v>
      </c>
      <c r="AA169">
        <v>40</v>
      </c>
      <c r="AB169">
        <v>0.36</v>
      </c>
      <c r="AC169">
        <v>130</v>
      </c>
      <c r="AD169">
        <v>0.5</v>
      </c>
      <c r="AE169">
        <v>0.01</v>
      </c>
      <c r="AF169">
        <v>4</v>
      </c>
      <c r="AG169">
        <v>310</v>
      </c>
      <c r="AH169">
        <v>8</v>
      </c>
      <c r="AI169">
        <v>1</v>
      </c>
      <c r="AJ169">
        <v>3</v>
      </c>
      <c r="AK169">
        <v>17</v>
      </c>
      <c r="AL169">
        <v>0.11</v>
      </c>
      <c r="AM169">
        <v>5</v>
      </c>
      <c r="AN169">
        <v>5</v>
      </c>
      <c r="AO169">
        <v>33</v>
      </c>
      <c r="AP169">
        <v>5</v>
      </c>
      <c r="AQ169">
        <v>20</v>
      </c>
    </row>
    <row r="170" spans="1:43" hidden="1" x14ac:dyDescent="0.25">
      <c r="A170" t="s">
        <v>551</v>
      </c>
      <c r="B170" t="s">
        <v>540</v>
      </c>
      <c r="C170" s="1" t="str">
        <f t="shared" si="8"/>
        <v>11:0001</v>
      </c>
      <c r="D170" s="1" t="str">
        <f t="shared" si="9"/>
        <v>11:0001</v>
      </c>
      <c r="E170" t="s">
        <v>552</v>
      </c>
      <c r="F170" t="s">
        <v>553</v>
      </c>
      <c r="H170">
        <v>59.681871399999999</v>
      </c>
      <c r="I170">
        <v>-110.146246</v>
      </c>
      <c r="J170" s="1" t="str">
        <f t="shared" si="10"/>
        <v>Till</v>
      </c>
      <c r="K170" s="1" t="str">
        <f t="shared" si="11"/>
        <v>&lt;2 micron</v>
      </c>
      <c r="L170">
        <v>0.1</v>
      </c>
      <c r="M170">
        <v>1.36</v>
      </c>
      <c r="N170">
        <v>1</v>
      </c>
      <c r="O170">
        <v>40</v>
      </c>
      <c r="P170">
        <v>0.25</v>
      </c>
      <c r="Q170">
        <v>1</v>
      </c>
      <c r="R170">
        <v>0.11</v>
      </c>
      <c r="S170">
        <v>0.25</v>
      </c>
      <c r="T170">
        <v>3</v>
      </c>
      <c r="U170">
        <v>18</v>
      </c>
      <c r="V170">
        <v>9</v>
      </c>
      <c r="W170">
        <v>1.48</v>
      </c>
      <c r="X170">
        <v>10</v>
      </c>
      <c r="Y170">
        <v>0.5</v>
      </c>
      <c r="Z170">
        <v>0.04</v>
      </c>
      <c r="AA170">
        <v>100</v>
      </c>
      <c r="AB170">
        <v>0.28999999999999998</v>
      </c>
      <c r="AC170">
        <v>95</v>
      </c>
      <c r="AD170">
        <v>2</v>
      </c>
      <c r="AE170">
        <v>0.01</v>
      </c>
      <c r="AF170">
        <v>7</v>
      </c>
      <c r="AG170">
        <v>80</v>
      </c>
      <c r="AH170">
        <v>8</v>
      </c>
      <c r="AI170">
        <v>1</v>
      </c>
      <c r="AJ170">
        <v>4</v>
      </c>
      <c r="AK170">
        <v>16</v>
      </c>
      <c r="AL170">
        <v>0.09</v>
      </c>
      <c r="AM170">
        <v>5</v>
      </c>
      <c r="AN170">
        <v>5</v>
      </c>
      <c r="AO170">
        <v>29</v>
      </c>
      <c r="AP170">
        <v>5</v>
      </c>
      <c r="AQ170">
        <v>12</v>
      </c>
    </row>
    <row r="171" spans="1:43" hidden="1" x14ac:dyDescent="0.25">
      <c r="A171" t="s">
        <v>554</v>
      </c>
      <c r="B171" t="s">
        <v>543</v>
      </c>
      <c r="C171" s="1" t="str">
        <f t="shared" si="8"/>
        <v>11:0001</v>
      </c>
      <c r="D171" s="1" t="str">
        <f t="shared" si="9"/>
        <v>11:0001</v>
      </c>
      <c r="E171" t="s">
        <v>555</v>
      </c>
      <c r="F171" t="s">
        <v>556</v>
      </c>
      <c r="H171">
        <v>59.6792339</v>
      </c>
      <c r="I171">
        <v>-110.17904040000001</v>
      </c>
      <c r="J171" s="1" t="str">
        <f t="shared" si="10"/>
        <v>Till</v>
      </c>
      <c r="K171" s="1" t="str">
        <f t="shared" si="11"/>
        <v>&lt;2 micron</v>
      </c>
      <c r="L171">
        <v>0.1</v>
      </c>
      <c r="M171">
        <v>1.08</v>
      </c>
      <c r="N171">
        <v>1</v>
      </c>
      <c r="O171">
        <v>40</v>
      </c>
      <c r="P171">
        <v>0.25</v>
      </c>
      <c r="Q171">
        <v>1</v>
      </c>
      <c r="R171">
        <v>0.14000000000000001</v>
      </c>
      <c r="S171">
        <v>0.25</v>
      </c>
      <c r="T171">
        <v>1</v>
      </c>
      <c r="U171">
        <v>12</v>
      </c>
      <c r="V171">
        <v>7</v>
      </c>
      <c r="W171">
        <v>1.1499999999999999</v>
      </c>
      <c r="X171">
        <v>5</v>
      </c>
      <c r="Y171">
        <v>0.5</v>
      </c>
      <c r="Z171">
        <v>0.05</v>
      </c>
      <c r="AA171">
        <v>20</v>
      </c>
      <c r="AB171">
        <v>0.26</v>
      </c>
      <c r="AC171">
        <v>90</v>
      </c>
      <c r="AD171">
        <v>0.5</v>
      </c>
      <c r="AE171">
        <v>0.01</v>
      </c>
      <c r="AF171">
        <v>6</v>
      </c>
      <c r="AG171">
        <v>360</v>
      </c>
      <c r="AH171">
        <v>4</v>
      </c>
      <c r="AI171">
        <v>1</v>
      </c>
      <c r="AJ171">
        <v>2</v>
      </c>
      <c r="AK171">
        <v>17</v>
      </c>
      <c r="AL171">
        <v>0.04</v>
      </c>
      <c r="AM171">
        <v>5</v>
      </c>
      <c r="AN171">
        <v>5</v>
      </c>
      <c r="AO171">
        <v>20</v>
      </c>
      <c r="AP171">
        <v>5</v>
      </c>
      <c r="AQ171">
        <v>16</v>
      </c>
    </row>
    <row r="172" spans="1:43" hidden="1" x14ac:dyDescent="0.25">
      <c r="A172" t="s">
        <v>557</v>
      </c>
      <c r="B172" t="s">
        <v>546</v>
      </c>
      <c r="C172" s="1" t="str">
        <f t="shared" si="8"/>
        <v>11:0001</v>
      </c>
      <c r="D172" s="1" t="str">
        <f t="shared" si="9"/>
        <v>11:0001</v>
      </c>
      <c r="E172" t="s">
        <v>558</v>
      </c>
      <c r="F172" t="s">
        <v>559</v>
      </c>
      <c r="H172">
        <v>59.677470900000003</v>
      </c>
      <c r="I172">
        <v>-110.1742892</v>
      </c>
      <c r="J172" s="1" t="str">
        <f t="shared" si="10"/>
        <v>Till</v>
      </c>
      <c r="K172" s="1" t="str">
        <f t="shared" si="11"/>
        <v>&lt;2 micron</v>
      </c>
      <c r="L172">
        <v>0.1</v>
      </c>
      <c r="M172">
        <v>2.52</v>
      </c>
      <c r="N172">
        <v>1</v>
      </c>
      <c r="O172">
        <v>80</v>
      </c>
      <c r="P172">
        <v>0.25</v>
      </c>
      <c r="Q172">
        <v>2</v>
      </c>
      <c r="R172">
        <v>0.32</v>
      </c>
      <c r="S172">
        <v>0.25</v>
      </c>
      <c r="T172">
        <v>10</v>
      </c>
      <c r="U172">
        <v>36</v>
      </c>
      <c r="V172">
        <v>25</v>
      </c>
      <c r="W172">
        <v>2.73</v>
      </c>
      <c r="X172">
        <v>20</v>
      </c>
      <c r="Y172">
        <v>0.5</v>
      </c>
      <c r="Z172">
        <v>0.14000000000000001</v>
      </c>
      <c r="AA172">
        <v>110</v>
      </c>
      <c r="AB172">
        <v>0.87</v>
      </c>
      <c r="AC172">
        <v>260</v>
      </c>
      <c r="AD172">
        <v>1</v>
      </c>
      <c r="AE172">
        <v>0.01</v>
      </c>
      <c r="AF172">
        <v>16</v>
      </c>
      <c r="AG172">
        <v>990</v>
      </c>
      <c r="AH172">
        <v>24</v>
      </c>
      <c r="AI172">
        <v>1</v>
      </c>
      <c r="AJ172">
        <v>6</v>
      </c>
      <c r="AK172">
        <v>26</v>
      </c>
      <c r="AL172">
        <v>0.14000000000000001</v>
      </c>
      <c r="AM172">
        <v>5</v>
      </c>
      <c r="AN172">
        <v>5</v>
      </c>
      <c r="AO172">
        <v>53</v>
      </c>
      <c r="AP172">
        <v>5</v>
      </c>
      <c r="AQ172">
        <v>52</v>
      </c>
    </row>
    <row r="173" spans="1:43" hidden="1" x14ac:dyDescent="0.25">
      <c r="A173" t="s">
        <v>560</v>
      </c>
      <c r="B173" t="s">
        <v>549</v>
      </c>
      <c r="C173" s="1" t="str">
        <f t="shared" si="8"/>
        <v>11:0001</v>
      </c>
      <c r="D173" s="1" t="str">
        <f t="shared" si="9"/>
        <v>11:0001</v>
      </c>
      <c r="E173" t="s">
        <v>561</v>
      </c>
      <c r="F173" t="s">
        <v>562</v>
      </c>
      <c r="H173">
        <v>59.373290900000001</v>
      </c>
      <c r="I173">
        <v>-110.6454983</v>
      </c>
      <c r="J173" s="1" t="str">
        <f t="shared" si="10"/>
        <v>Till</v>
      </c>
      <c r="K173" s="1" t="str">
        <f t="shared" si="11"/>
        <v>&lt;2 micron</v>
      </c>
      <c r="L173">
        <v>0.1</v>
      </c>
      <c r="M173">
        <v>1.03</v>
      </c>
      <c r="N173">
        <v>2</v>
      </c>
      <c r="O173">
        <v>20</v>
      </c>
      <c r="P173">
        <v>0.25</v>
      </c>
      <c r="Q173">
        <v>1</v>
      </c>
      <c r="R173">
        <v>0.1</v>
      </c>
      <c r="S173">
        <v>0.25</v>
      </c>
      <c r="T173">
        <v>2</v>
      </c>
      <c r="U173">
        <v>14</v>
      </c>
      <c r="V173">
        <v>3</v>
      </c>
      <c r="W173">
        <v>1.1399999999999999</v>
      </c>
      <c r="X173">
        <v>5</v>
      </c>
      <c r="Y173">
        <v>0.5</v>
      </c>
      <c r="Z173">
        <v>0.04</v>
      </c>
      <c r="AA173">
        <v>20</v>
      </c>
      <c r="AB173">
        <v>0.17</v>
      </c>
      <c r="AC173">
        <v>60</v>
      </c>
      <c r="AD173">
        <v>1</v>
      </c>
      <c r="AE173">
        <v>5.0000000000000001E-3</v>
      </c>
      <c r="AF173">
        <v>5</v>
      </c>
      <c r="AG173">
        <v>410</v>
      </c>
      <c r="AH173">
        <v>1</v>
      </c>
      <c r="AI173">
        <v>1</v>
      </c>
      <c r="AJ173">
        <v>1</v>
      </c>
      <c r="AK173">
        <v>15</v>
      </c>
      <c r="AL173">
        <v>0.03</v>
      </c>
      <c r="AM173">
        <v>5</v>
      </c>
      <c r="AN173">
        <v>5</v>
      </c>
      <c r="AO173">
        <v>21</v>
      </c>
      <c r="AP173">
        <v>5</v>
      </c>
      <c r="AQ173">
        <v>10</v>
      </c>
    </row>
    <row r="174" spans="1:43" hidden="1" x14ac:dyDescent="0.25">
      <c r="A174" t="s">
        <v>563</v>
      </c>
      <c r="B174" t="s">
        <v>552</v>
      </c>
      <c r="C174" s="1" t="str">
        <f t="shared" si="8"/>
        <v>11:0001</v>
      </c>
      <c r="D174" s="1" t="str">
        <f t="shared" si="9"/>
        <v>11:0001</v>
      </c>
      <c r="E174" t="s">
        <v>564</v>
      </c>
      <c r="F174" t="s">
        <v>565</v>
      </c>
      <c r="H174">
        <v>59.394583400000002</v>
      </c>
      <c r="I174">
        <v>-110.5962206</v>
      </c>
      <c r="J174" s="1" t="str">
        <f t="shared" si="10"/>
        <v>Till</v>
      </c>
      <c r="K174" s="1" t="str">
        <f t="shared" si="11"/>
        <v>&lt;2 micron</v>
      </c>
      <c r="L174">
        <v>0.1</v>
      </c>
      <c r="M174">
        <v>2.04</v>
      </c>
      <c r="N174">
        <v>2</v>
      </c>
      <c r="O174">
        <v>70</v>
      </c>
      <c r="P174">
        <v>0.25</v>
      </c>
      <c r="Q174">
        <v>1</v>
      </c>
      <c r="R174">
        <v>0.18</v>
      </c>
      <c r="S174">
        <v>0.25</v>
      </c>
      <c r="T174">
        <v>10</v>
      </c>
      <c r="U174">
        <v>42</v>
      </c>
      <c r="V174">
        <v>15</v>
      </c>
      <c r="W174">
        <v>2.82</v>
      </c>
      <c r="X174">
        <v>5</v>
      </c>
      <c r="Y174">
        <v>0.5</v>
      </c>
      <c r="Z174">
        <v>0.16</v>
      </c>
      <c r="AA174">
        <v>10</v>
      </c>
      <c r="AB174">
        <v>0.68</v>
      </c>
      <c r="AC174">
        <v>190</v>
      </c>
      <c r="AD174">
        <v>1</v>
      </c>
      <c r="AE174">
        <v>0.01</v>
      </c>
      <c r="AF174">
        <v>19</v>
      </c>
      <c r="AG174">
        <v>830</v>
      </c>
      <c r="AH174">
        <v>18</v>
      </c>
      <c r="AI174">
        <v>1</v>
      </c>
      <c r="AJ174">
        <v>3</v>
      </c>
      <c r="AK174">
        <v>22</v>
      </c>
      <c r="AL174">
        <v>0.09</v>
      </c>
      <c r="AM174">
        <v>5</v>
      </c>
      <c r="AN174">
        <v>5</v>
      </c>
      <c r="AO174">
        <v>51</v>
      </c>
      <c r="AP174">
        <v>5</v>
      </c>
      <c r="AQ174">
        <v>42</v>
      </c>
    </row>
    <row r="175" spans="1:43" hidden="1" x14ac:dyDescent="0.25">
      <c r="A175" t="s">
        <v>566</v>
      </c>
      <c r="B175" t="s">
        <v>555</v>
      </c>
      <c r="C175" s="1" t="str">
        <f t="shared" si="8"/>
        <v>11:0001</v>
      </c>
      <c r="D175" s="1" t="str">
        <f t="shared" si="9"/>
        <v>11:0001</v>
      </c>
      <c r="E175" t="s">
        <v>567</v>
      </c>
      <c r="F175" t="s">
        <v>568</v>
      </c>
      <c r="H175">
        <v>59.3860223</v>
      </c>
      <c r="I175">
        <v>-110.5513105</v>
      </c>
      <c r="J175" s="1" t="str">
        <f t="shared" si="10"/>
        <v>Till</v>
      </c>
      <c r="K175" s="1" t="str">
        <f t="shared" si="11"/>
        <v>&lt;2 micron</v>
      </c>
      <c r="L175">
        <v>0.1</v>
      </c>
      <c r="M175">
        <v>0.77</v>
      </c>
      <c r="N175">
        <v>1</v>
      </c>
      <c r="O175">
        <v>20</v>
      </c>
      <c r="P175">
        <v>0.25</v>
      </c>
      <c r="Q175">
        <v>1</v>
      </c>
      <c r="R175">
        <v>0.09</v>
      </c>
      <c r="S175">
        <v>0.25</v>
      </c>
      <c r="T175">
        <v>1</v>
      </c>
      <c r="U175">
        <v>8</v>
      </c>
      <c r="V175">
        <v>3</v>
      </c>
      <c r="W175">
        <v>0.85</v>
      </c>
      <c r="X175">
        <v>5</v>
      </c>
      <c r="Y175">
        <v>0.5</v>
      </c>
      <c r="Z175">
        <v>0.01</v>
      </c>
      <c r="AA175">
        <v>10</v>
      </c>
      <c r="AB175">
        <v>0.14000000000000001</v>
      </c>
      <c r="AC175">
        <v>45</v>
      </c>
      <c r="AD175">
        <v>0.5</v>
      </c>
      <c r="AE175">
        <v>5.0000000000000001E-3</v>
      </c>
      <c r="AF175">
        <v>2</v>
      </c>
      <c r="AG175">
        <v>290</v>
      </c>
      <c r="AH175">
        <v>1</v>
      </c>
      <c r="AI175">
        <v>1</v>
      </c>
      <c r="AJ175">
        <v>1</v>
      </c>
      <c r="AK175">
        <v>15</v>
      </c>
      <c r="AL175">
        <v>0.03</v>
      </c>
      <c r="AM175">
        <v>5</v>
      </c>
      <c r="AN175">
        <v>5</v>
      </c>
      <c r="AO175">
        <v>15</v>
      </c>
      <c r="AP175">
        <v>5</v>
      </c>
      <c r="AQ175">
        <v>8</v>
      </c>
    </row>
    <row r="176" spans="1:43" hidden="1" x14ac:dyDescent="0.25">
      <c r="A176" t="s">
        <v>569</v>
      </c>
      <c r="B176" t="s">
        <v>558</v>
      </c>
      <c r="C176" s="1" t="str">
        <f t="shared" si="8"/>
        <v>11:0001</v>
      </c>
      <c r="D176" s="1" t="str">
        <f t="shared" si="9"/>
        <v>11:0001</v>
      </c>
      <c r="E176" t="s">
        <v>570</v>
      </c>
      <c r="F176" t="s">
        <v>571</v>
      </c>
      <c r="H176">
        <v>59.375846699999997</v>
      </c>
      <c r="I176">
        <v>-110.57242189999999</v>
      </c>
      <c r="J176" s="1" t="str">
        <f t="shared" si="10"/>
        <v>Till</v>
      </c>
      <c r="K176" s="1" t="str">
        <f t="shared" si="11"/>
        <v>&lt;2 micron</v>
      </c>
      <c r="L176">
        <v>0.1</v>
      </c>
      <c r="M176">
        <v>1.24</v>
      </c>
      <c r="N176">
        <v>1</v>
      </c>
      <c r="O176">
        <v>30</v>
      </c>
      <c r="P176">
        <v>0.25</v>
      </c>
      <c r="Q176">
        <v>2</v>
      </c>
      <c r="R176">
        <v>0.09</v>
      </c>
      <c r="S176">
        <v>0.25</v>
      </c>
      <c r="T176">
        <v>1</v>
      </c>
      <c r="U176">
        <v>17</v>
      </c>
      <c r="V176">
        <v>4</v>
      </c>
      <c r="W176">
        <v>1.07</v>
      </c>
      <c r="X176">
        <v>5</v>
      </c>
      <c r="Y176">
        <v>0.5</v>
      </c>
      <c r="Z176">
        <v>0.05</v>
      </c>
      <c r="AA176">
        <v>5</v>
      </c>
      <c r="AB176">
        <v>0.41</v>
      </c>
      <c r="AC176">
        <v>85</v>
      </c>
      <c r="AD176">
        <v>0.5</v>
      </c>
      <c r="AE176">
        <v>5.0000000000000001E-3</v>
      </c>
      <c r="AF176">
        <v>3</v>
      </c>
      <c r="AG176">
        <v>480</v>
      </c>
      <c r="AH176">
        <v>1</v>
      </c>
      <c r="AI176">
        <v>1</v>
      </c>
      <c r="AJ176">
        <v>1</v>
      </c>
      <c r="AK176">
        <v>9</v>
      </c>
      <c r="AL176">
        <v>0.02</v>
      </c>
      <c r="AM176">
        <v>5</v>
      </c>
      <c r="AN176">
        <v>5</v>
      </c>
      <c r="AO176">
        <v>21</v>
      </c>
      <c r="AP176">
        <v>5</v>
      </c>
      <c r="AQ176">
        <v>22</v>
      </c>
    </row>
    <row r="177" spans="1:43" hidden="1" x14ac:dyDescent="0.25">
      <c r="A177" t="s">
        <v>572</v>
      </c>
      <c r="B177" t="s">
        <v>561</v>
      </c>
      <c r="C177" s="1" t="str">
        <f t="shared" si="8"/>
        <v>11:0001</v>
      </c>
      <c r="D177" s="1" t="str">
        <f t="shared" si="9"/>
        <v>11:0001</v>
      </c>
      <c r="E177" t="s">
        <v>573</v>
      </c>
      <c r="F177" t="s">
        <v>574</v>
      </c>
      <c r="H177">
        <v>59.626680399999998</v>
      </c>
      <c r="I177">
        <v>-110.61673399999999</v>
      </c>
      <c r="J177" s="1" t="str">
        <f t="shared" si="10"/>
        <v>Till</v>
      </c>
      <c r="K177" s="1" t="str">
        <f t="shared" si="11"/>
        <v>&lt;2 micron</v>
      </c>
      <c r="L177">
        <v>0.1</v>
      </c>
      <c r="M177">
        <v>0.57999999999999996</v>
      </c>
      <c r="N177">
        <v>2</v>
      </c>
      <c r="O177">
        <v>20</v>
      </c>
      <c r="P177">
        <v>0.25</v>
      </c>
      <c r="Q177">
        <v>1</v>
      </c>
      <c r="R177">
        <v>0.25</v>
      </c>
      <c r="S177">
        <v>0.25</v>
      </c>
      <c r="T177">
        <v>2</v>
      </c>
      <c r="U177">
        <v>10</v>
      </c>
      <c r="V177">
        <v>2</v>
      </c>
      <c r="W177">
        <v>0.85</v>
      </c>
      <c r="X177">
        <v>5</v>
      </c>
      <c r="Y177">
        <v>0.5</v>
      </c>
      <c r="Z177">
        <v>0.03</v>
      </c>
      <c r="AA177">
        <v>20</v>
      </c>
      <c r="AB177">
        <v>0.18</v>
      </c>
      <c r="AC177">
        <v>90</v>
      </c>
      <c r="AD177">
        <v>0.5</v>
      </c>
      <c r="AE177">
        <v>0.01</v>
      </c>
      <c r="AF177">
        <v>2</v>
      </c>
      <c r="AG177">
        <v>480</v>
      </c>
      <c r="AH177">
        <v>2</v>
      </c>
      <c r="AI177">
        <v>2</v>
      </c>
      <c r="AJ177">
        <v>2</v>
      </c>
      <c r="AK177">
        <v>21</v>
      </c>
      <c r="AL177">
        <v>0.04</v>
      </c>
      <c r="AM177">
        <v>5</v>
      </c>
      <c r="AN177">
        <v>5</v>
      </c>
      <c r="AO177">
        <v>16</v>
      </c>
      <c r="AP177">
        <v>5</v>
      </c>
      <c r="AQ177">
        <v>6</v>
      </c>
    </row>
    <row r="178" spans="1:43" hidden="1" x14ac:dyDescent="0.25">
      <c r="A178" t="s">
        <v>575</v>
      </c>
      <c r="B178" t="s">
        <v>564</v>
      </c>
      <c r="C178" s="1" t="str">
        <f t="shared" si="8"/>
        <v>11:0001</v>
      </c>
      <c r="D178" s="1" t="str">
        <f t="shared" si="9"/>
        <v>11:0001</v>
      </c>
      <c r="E178" t="s">
        <v>576</v>
      </c>
      <c r="F178" t="s">
        <v>577</v>
      </c>
      <c r="H178">
        <v>59.625461100000003</v>
      </c>
      <c r="I178">
        <v>-110.6563179</v>
      </c>
      <c r="J178" s="1" t="str">
        <f t="shared" si="10"/>
        <v>Till</v>
      </c>
      <c r="K178" s="1" t="str">
        <f t="shared" si="11"/>
        <v>&lt;2 micron</v>
      </c>
      <c r="L178">
        <v>0.1</v>
      </c>
      <c r="M178">
        <v>1.6</v>
      </c>
      <c r="N178">
        <v>1</v>
      </c>
      <c r="O178">
        <v>20</v>
      </c>
      <c r="P178">
        <v>0.25</v>
      </c>
      <c r="Q178">
        <v>1</v>
      </c>
      <c r="R178">
        <v>0.12</v>
      </c>
      <c r="S178">
        <v>0.25</v>
      </c>
      <c r="T178">
        <v>1</v>
      </c>
      <c r="U178">
        <v>11</v>
      </c>
      <c r="V178">
        <v>2</v>
      </c>
      <c r="W178">
        <v>1.28</v>
      </c>
      <c r="X178">
        <v>5</v>
      </c>
      <c r="Y178">
        <v>0.5</v>
      </c>
      <c r="Z178">
        <v>0.03</v>
      </c>
      <c r="AA178">
        <v>20</v>
      </c>
      <c r="AB178">
        <v>0.21</v>
      </c>
      <c r="AC178">
        <v>75</v>
      </c>
      <c r="AD178">
        <v>0.5</v>
      </c>
      <c r="AE178">
        <v>0.01</v>
      </c>
      <c r="AF178">
        <v>3</v>
      </c>
      <c r="AG178">
        <v>240</v>
      </c>
      <c r="AH178">
        <v>6</v>
      </c>
      <c r="AI178">
        <v>1</v>
      </c>
      <c r="AJ178">
        <v>2</v>
      </c>
      <c r="AK178">
        <v>14</v>
      </c>
      <c r="AL178">
        <v>0.06</v>
      </c>
      <c r="AM178">
        <v>5</v>
      </c>
      <c r="AN178">
        <v>5</v>
      </c>
      <c r="AO178">
        <v>22</v>
      </c>
      <c r="AP178">
        <v>5</v>
      </c>
      <c r="AQ178">
        <v>14</v>
      </c>
    </row>
    <row r="179" spans="1:43" hidden="1" x14ac:dyDescent="0.25">
      <c r="A179" t="s">
        <v>578</v>
      </c>
      <c r="B179" t="s">
        <v>567</v>
      </c>
      <c r="C179" s="1" t="str">
        <f t="shared" si="8"/>
        <v>11:0001</v>
      </c>
      <c r="D179" s="1" t="str">
        <f t="shared" si="9"/>
        <v>11:0001</v>
      </c>
      <c r="E179" t="s">
        <v>579</v>
      </c>
      <c r="F179" t="s">
        <v>580</v>
      </c>
      <c r="H179">
        <v>59.601439900000003</v>
      </c>
      <c r="I179">
        <v>-110.6267651</v>
      </c>
      <c r="J179" s="1" t="str">
        <f t="shared" si="10"/>
        <v>Till</v>
      </c>
      <c r="K179" s="1" t="str">
        <f t="shared" si="11"/>
        <v>&lt;2 micron</v>
      </c>
      <c r="L179">
        <v>0.1</v>
      </c>
      <c r="M179">
        <v>1.3</v>
      </c>
      <c r="N179">
        <v>1</v>
      </c>
      <c r="O179">
        <v>60</v>
      </c>
      <c r="P179">
        <v>0.25</v>
      </c>
      <c r="Q179">
        <v>2</v>
      </c>
      <c r="R179">
        <v>0.23</v>
      </c>
      <c r="S179">
        <v>0.25</v>
      </c>
      <c r="T179">
        <v>7</v>
      </c>
      <c r="U179">
        <v>24</v>
      </c>
      <c r="V179">
        <v>11</v>
      </c>
      <c r="W179">
        <v>1.78</v>
      </c>
      <c r="X179">
        <v>5</v>
      </c>
      <c r="Y179">
        <v>0.5</v>
      </c>
      <c r="Z179">
        <v>0.05</v>
      </c>
      <c r="AA179">
        <v>20</v>
      </c>
      <c r="AB179">
        <v>0.5</v>
      </c>
      <c r="AC179">
        <v>165</v>
      </c>
      <c r="AD179">
        <v>0.5</v>
      </c>
      <c r="AE179">
        <v>0.01</v>
      </c>
      <c r="AF179">
        <v>11</v>
      </c>
      <c r="AG179">
        <v>200</v>
      </c>
      <c r="AH179">
        <v>6</v>
      </c>
      <c r="AI179">
        <v>1</v>
      </c>
      <c r="AJ179">
        <v>3</v>
      </c>
      <c r="AK179">
        <v>30</v>
      </c>
      <c r="AL179">
        <v>0.1</v>
      </c>
      <c r="AM179">
        <v>5</v>
      </c>
      <c r="AN179">
        <v>5</v>
      </c>
      <c r="AO179">
        <v>39</v>
      </c>
      <c r="AP179">
        <v>5</v>
      </c>
      <c r="AQ179">
        <v>20</v>
      </c>
    </row>
    <row r="180" spans="1:43" hidden="1" x14ac:dyDescent="0.25">
      <c r="A180" t="s">
        <v>581</v>
      </c>
      <c r="B180" t="s">
        <v>570</v>
      </c>
      <c r="C180" s="1" t="str">
        <f t="shared" si="8"/>
        <v>11:0001</v>
      </c>
      <c r="D180" s="1" t="str">
        <f t="shared" si="9"/>
        <v>11:0001</v>
      </c>
      <c r="E180" t="s">
        <v>582</v>
      </c>
      <c r="F180" t="s">
        <v>583</v>
      </c>
      <c r="H180">
        <v>59.598575199999999</v>
      </c>
      <c r="I180">
        <v>-110.511972</v>
      </c>
      <c r="J180" s="1" t="str">
        <f t="shared" si="10"/>
        <v>Till</v>
      </c>
      <c r="K180" s="1" t="str">
        <f t="shared" si="11"/>
        <v>&lt;2 micron</v>
      </c>
      <c r="L180">
        <v>0.1</v>
      </c>
      <c r="M180">
        <v>1.08</v>
      </c>
      <c r="N180">
        <v>1</v>
      </c>
      <c r="O180">
        <v>30</v>
      </c>
      <c r="P180">
        <v>0.25</v>
      </c>
      <c r="Q180">
        <v>1</v>
      </c>
      <c r="R180">
        <v>0.14000000000000001</v>
      </c>
      <c r="S180">
        <v>0.25</v>
      </c>
      <c r="T180">
        <v>3</v>
      </c>
      <c r="U180">
        <v>17</v>
      </c>
      <c r="V180">
        <v>5</v>
      </c>
      <c r="W180">
        <v>1.49</v>
      </c>
      <c r="X180">
        <v>5</v>
      </c>
      <c r="Y180">
        <v>0.5</v>
      </c>
      <c r="Z180">
        <v>0.03</v>
      </c>
      <c r="AA180">
        <v>20</v>
      </c>
      <c r="AB180">
        <v>0.26</v>
      </c>
      <c r="AC180">
        <v>90</v>
      </c>
      <c r="AD180">
        <v>0.5</v>
      </c>
      <c r="AE180">
        <v>0.01</v>
      </c>
      <c r="AF180">
        <v>6</v>
      </c>
      <c r="AG180">
        <v>270</v>
      </c>
      <c r="AH180">
        <v>4</v>
      </c>
      <c r="AI180">
        <v>1</v>
      </c>
      <c r="AJ180">
        <v>2</v>
      </c>
      <c r="AK180">
        <v>18</v>
      </c>
      <c r="AL180">
        <v>0.04</v>
      </c>
      <c r="AM180">
        <v>5</v>
      </c>
      <c r="AN180">
        <v>5</v>
      </c>
      <c r="AO180">
        <v>25</v>
      </c>
      <c r="AP180">
        <v>5</v>
      </c>
      <c r="AQ180">
        <v>18</v>
      </c>
    </row>
    <row r="181" spans="1:43" hidden="1" x14ac:dyDescent="0.25">
      <c r="A181" t="s">
        <v>584</v>
      </c>
      <c r="B181" t="s">
        <v>573</v>
      </c>
      <c r="C181" s="1" t="str">
        <f t="shared" si="8"/>
        <v>11:0001</v>
      </c>
      <c r="D181" s="1" t="str">
        <f t="shared" si="9"/>
        <v>11:0001</v>
      </c>
      <c r="E181" t="s">
        <v>585</v>
      </c>
      <c r="F181" t="s">
        <v>586</v>
      </c>
      <c r="H181">
        <v>59.348883499999999</v>
      </c>
      <c r="I181">
        <v>-110.41411549999999</v>
      </c>
      <c r="J181" s="1" t="str">
        <f t="shared" si="10"/>
        <v>Till</v>
      </c>
      <c r="K181" s="1" t="str">
        <f t="shared" si="11"/>
        <v>&lt;2 micron</v>
      </c>
      <c r="L181">
        <v>0.1</v>
      </c>
      <c r="M181">
        <v>1.58</v>
      </c>
      <c r="N181">
        <v>1</v>
      </c>
      <c r="O181">
        <v>40</v>
      </c>
      <c r="P181">
        <v>0.25</v>
      </c>
      <c r="Q181">
        <v>4</v>
      </c>
      <c r="R181">
        <v>0.17</v>
      </c>
      <c r="S181">
        <v>0.25</v>
      </c>
      <c r="T181">
        <v>9</v>
      </c>
      <c r="U181">
        <v>30</v>
      </c>
      <c r="V181">
        <v>16</v>
      </c>
      <c r="W181">
        <v>2.67</v>
      </c>
      <c r="X181">
        <v>5</v>
      </c>
      <c r="Y181">
        <v>0.5</v>
      </c>
      <c r="Z181">
        <v>0.15</v>
      </c>
      <c r="AA181">
        <v>30</v>
      </c>
      <c r="AB181">
        <v>0.59</v>
      </c>
      <c r="AC181">
        <v>175</v>
      </c>
      <c r="AD181">
        <v>1</v>
      </c>
      <c r="AE181">
        <v>0.01</v>
      </c>
      <c r="AF181">
        <v>14</v>
      </c>
      <c r="AG181">
        <v>570</v>
      </c>
      <c r="AH181">
        <v>20</v>
      </c>
      <c r="AI181">
        <v>4</v>
      </c>
      <c r="AJ181">
        <v>4</v>
      </c>
      <c r="AK181">
        <v>26</v>
      </c>
      <c r="AL181">
        <v>0.09</v>
      </c>
      <c r="AM181">
        <v>5</v>
      </c>
      <c r="AN181">
        <v>5</v>
      </c>
      <c r="AO181">
        <v>47</v>
      </c>
      <c r="AP181">
        <v>5</v>
      </c>
      <c r="AQ181">
        <v>26</v>
      </c>
    </row>
    <row r="182" spans="1:43" hidden="1" x14ac:dyDescent="0.25">
      <c r="A182" t="s">
        <v>587</v>
      </c>
      <c r="B182" t="s">
        <v>576</v>
      </c>
      <c r="C182" s="1" t="str">
        <f t="shared" si="8"/>
        <v>11:0001</v>
      </c>
      <c r="D182" s="1" t="str">
        <f t="shared" si="9"/>
        <v>11:0001</v>
      </c>
      <c r="E182" t="s">
        <v>588</v>
      </c>
      <c r="F182" t="s">
        <v>589</v>
      </c>
      <c r="H182">
        <v>59.351512800000002</v>
      </c>
      <c r="I182">
        <v>-110.4116786</v>
      </c>
      <c r="J182" s="1" t="str">
        <f t="shared" si="10"/>
        <v>Till</v>
      </c>
      <c r="K182" s="1" t="str">
        <f t="shared" si="11"/>
        <v>&lt;2 micron</v>
      </c>
      <c r="L182">
        <v>0.1</v>
      </c>
      <c r="M182">
        <v>0.9</v>
      </c>
      <c r="N182">
        <v>1</v>
      </c>
      <c r="O182">
        <v>20</v>
      </c>
      <c r="P182">
        <v>0.25</v>
      </c>
      <c r="Q182">
        <v>1</v>
      </c>
      <c r="R182">
        <v>0.04</v>
      </c>
      <c r="S182">
        <v>0.25</v>
      </c>
      <c r="T182">
        <v>2</v>
      </c>
      <c r="U182">
        <v>17</v>
      </c>
      <c r="V182">
        <v>7</v>
      </c>
      <c r="W182">
        <v>0.83</v>
      </c>
      <c r="X182">
        <v>5</v>
      </c>
      <c r="Y182">
        <v>0.5</v>
      </c>
      <c r="Z182">
        <v>0.03</v>
      </c>
      <c r="AA182">
        <v>10</v>
      </c>
      <c r="AB182">
        <v>0.19</v>
      </c>
      <c r="AC182">
        <v>50</v>
      </c>
      <c r="AD182">
        <v>1</v>
      </c>
      <c r="AE182">
        <v>5.0000000000000001E-3</v>
      </c>
      <c r="AF182">
        <v>5</v>
      </c>
      <c r="AG182">
        <v>330</v>
      </c>
      <c r="AH182">
        <v>2</v>
      </c>
      <c r="AI182">
        <v>1</v>
      </c>
      <c r="AJ182">
        <v>1</v>
      </c>
      <c r="AK182">
        <v>13</v>
      </c>
      <c r="AL182">
        <v>0.02</v>
      </c>
      <c r="AM182">
        <v>5</v>
      </c>
      <c r="AN182">
        <v>5</v>
      </c>
      <c r="AO182">
        <v>15</v>
      </c>
      <c r="AP182">
        <v>5</v>
      </c>
      <c r="AQ182">
        <v>14</v>
      </c>
    </row>
    <row r="183" spans="1:43" hidden="1" x14ac:dyDescent="0.25">
      <c r="A183" t="s">
        <v>590</v>
      </c>
      <c r="B183" t="s">
        <v>579</v>
      </c>
      <c r="C183" s="1" t="str">
        <f t="shared" si="8"/>
        <v>11:0001</v>
      </c>
      <c r="D183" s="1" t="str">
        <f t="shared" si="9"/>
        <v>11:0001</v>
      </c>
      <c r="E183" t="s">
        <v>591</v>
      </c>
      <c r="F183" t="s">
        <v>592</v>
      </c>
      <c r="H183">
        <v>59.322487199999998</v>
      </c>
      <c r="I183">
        <v>-110.3107086</v>
      </c>
      <c r="J183" s="1" t="str">
        <f t="shared" si="10"/>
        <v>Till</v>
      </c>
      <c r="K183" s="1" t="str">
        <f t="shared" si="11"/>
        <v>&lt;2 micron</v>
      </c>
      <c r="L183">
        <v>0.1</v>
      </c>
      <c r="M183">
        <v>2</v>
      </c>
      <c r="N183">
        <v>1</v>
      </c>
      <c r="O183">
        <v>60</v>
      </c>
      <c r="P183">
        <v>0.5</v>
      </c>
      <c r="Q183">
        <v>1</v>
      </c>
      <c r="R183">
        <v>0.04</v>
      </c>
      <c r="S183">
        <v>0.25</v>
      </c>
      <c r="T183">
        <v>1</v>
      </c>
      <c r="U183">
        <v>14</v>
      </c>
      <c r="V183">
        <v>6</v>
      </c>
      <c r="W183">
        <v>1.53</v>
      </c>
      <c r="X183">
        <v>5</v>
      </c>
      <c r="Y183">
        <v>0.5</v>
      </c>
      <c r="Z183">
        <v>0.02</v>
      </c>
      <c r="AA183">
        <v>10</v>
      </c>
      <c r="AB183">
        <v>0.14000000000000001</v>
      </c>
      <c r="AC183">
        <v>30</v>
      </c>
      <c r="AD183">
        <v>1</v>
      </c>
      <c r="AE183">
        <v>5.0000000000000001E-3</v>
      </c>
      <c r="AF183">
        <v>5</v>
      </c>
      <c r="AG183">
        <v>460</v>
      </c>
      <c r="AH183">
        <v>2</v>
      </c>
      <c r="AI183">
        <v>1</v>
      </c>
      <c r="AJ183">
        <v>2</v>
      </c>
      <c r="AK183">
        <v>9</v>
      </c>
      <c r="AL183">
        <v>0.03</v>
      </c>
      <c r="AM183">
        <v>5</v>
      </c>
      <c r="AN183">
        <v>5</v>
      </c>
      <c r="AO183">
        <v>28</v>
      </c>
      <c r="AP183">
        <v>5</v>
      </c>
      <c r="AQ183">
        <v>32</v>
      </c>
    </row>
    <row r="184" spans="1:43" hidden="1" x14ac:dyDescent="0.25">
      <c r="A184" t="s">
        <v>593</v>
      </c>
      <c r="B184" t="s">
        <v>582</v>
      </c>
      <c r="C184" s="1" t="str">
        <f t="shared" si="8"/>
        <v>11:0001</v>
      </c>
      <c r="D184" s="1" t="str">
        <f t="shared" si="9"/>
        <v>11:0001</v>
      </c>
      <c r="E184" t="s">
        <v>594</v>
      </c>
      <c r="F184" t="s">
        <v>595</v>
      </c>
      <c r="H184">
        <v>59.324891999999998</v>
      </c>
      <c r="I184">
        <v>-110.3103436</v>
      </c>
      <c r="J184" s="1" t="str">
        <f t="shared" si="10"/>
        <v>Till</v>
      </c>
      <c r="K184" s="1" t="str">
        <f t="shared" si="11"/>
        <v>&lt;2 micron</v>
      </c>
      <c r="L184">
        <v>0.1</v>
      </c>
      <c r="M184">
        <v>0.99</v>
      </c>
      <c r="N184">
        <v>1</v>
      </c>
      <c r="O184">
        <v>20</v>
      </c>
      <c r="P184">
        <v>0.25</v>
      </c>
      <c r="Q184">
        <v>1</v>
      </c>
      <c r="R184">
        <v>0.04</v>
      </c>
      <c r="S184">
        <v>0.25</v>
      </c>
      <c r="T184">
        <v>0.5</v>
      </c>
      <c r="U184">
        <v>9</v>
      </c>
      <c r="V184">
        <v>2</v>
      </c>
      <c r="W184">
        <v>0.96</v>
      </c>
      <c r="X184">
        <v>5</v>
      </c>
      <c r="Y184">
        <v>0.5</v>
      </c>
      <c r="Z184">
        <v>0.02</v>
      </c>
      <c r="AA184">
        <v>5</v>
      </c>
      <c r="AB184">
        <v>0.1</v>
      </c>
      <c r="AC184">
        <v>35</v>
      </c>
      <c r="AD184">
        <v>0.5</v>
      </c>
      <c r="AE184">
        <v>5.0000000000000001E-3</v>
      </c>
      <c r="AF184">
        <v>1</v>
      </c>
      <c r="AG184">
        <v>90</v>
      </c>
      <c r="AH184">
        <v>1</v>
      </c>
      <c r="AI184">
        <v>1</v>
      </c>
      <c r="AJ184">
        <v>1</v>
      </c>
      <c r="AK184">
        <v>10</v>
      </c>
      <c r="AL184">
        <v>0.03</v>
      </c>
      <c r="AM184">
        <v>5</v>
      </c>
      <c r="AN184">
        <v>5</v>
      </c>
      <c r="AO184">
        <v>18</v>
      </c>
      <c r="AP184">
        <v>5</v>
      </c>
      <c r="AQ184">
        <v>12</v>
      </c>
    </row>
    <row r="185" spans="1:43" hidden="1" x14ac:dyDescent="0.25">
      <c r="A185" t="s">
        <v>596</v>
      </c>
      <c r="B185" t="s">
        <v>585</v>
      </c>
      <c r="C185" s="1" t="str">
        <f t="shared" si="8"/>
        <v>11:0001</v>
      </c>
      <c r="D185" s="1" t="str">
        <f t="shared" si="9"/>
        <v>11:0001</v>
      </c>
      <c r="E185" t="s">
        <v>597</v>
      </c>
      <c r="F185" t="s">
        <v>598</v>
      </c>
      <c r="H185">
        <v>59.306346300000001</v>
      </c>
      <c r="I185">
        <v>-110.35759349999999</v>
      </c>
      <c r="J185" s="1" t="str">
        <f t="shared" si="10"/>
        <v>Till</v>
      </c>
      <c r="K185" s="1" t="str">
        <f t="shared" si="11"/>
        <v>&lt;2 micron</v>
      </c>
      <c r="L185">
        <v>0.1</v>
      </c>
      <c r="M185">
        <v>1.52</v>
      </c>
      <c r="N185">
        <v>1</v>
      </c>
      <c r="O185">
        <v>40</v>
      </c>
      <c r="P185">
        <v>0.5</v>
      </c>
      <c r="Q185">
        <v>1</v>
      </c>
      <c r="R185">
        <v>0.06</v>
      </c>
      <c r="S185">
        <v>0.25</v>
      </c>
      <c r="T185">
        <v>3</v>
      </c>
      <c r="U185">
        <v>14</v>
      </c>
      <c r="V185">
        <v>2</v>
      </c>
      <c r="W185">
        <v>1.39</v>
      </c>
      <c r="X185">
        <v>5</v>
      </c>
      <c r="Y185">
        <v>0.5</v>
      </c>
      <c r="Z185">
        <v>0.03</v>
      </c>
      <c r="AA185">
        <v>10</v>
      </c>
      <c r="AB185">
        <v>0.25</v>
      </c>
      <c r="AC185">
        <v>60</v>
      </c>
      <c r="AD185">
        <v>0.5</v>
      </c>
      <c r="AE185">
        <v>5.0000000000000001E-3</v>
      </c>
      <c r="AF185">
        <v>8</v>
      </c>
      <c r="AG185">
        <v>440</v>
      </c>
      <c r="AH185">
        <v>4</v>
      </c>
      <c r="AI185">
        <v>1</v>
      </c>
      <c r="AJ185">
        <v>1</v>
      </c>
      <c r="AK185">
        <v>10</v>
      </c>
      <c r="AL185">
        <v>0.02</v>
      </c>
      <c r="AM185">
        <v>5</v>
      </c>
      <c r="AN185">
        <v>5</v>
      </c>
      <c r="AO185">
        <v>26</v>
      </c>
      <c r="AP185">
        <v>5</v>
      </c>
      <c r="AQ185">
        <v>16</v>
      </c>
    </row>
    <row r="186" spans="1:43" hidden="1" x14ac:dyDescent="0.25">
      <c r="A186" t="s">
        <v>599</v>
      </c>
      <c r="B186" t="s">
        <v>588</v>
      </c>
      <c r="C186" s="1" t="str">
        <f t="shared" si="8"/>
        <v>11:0001</v>
      </c>
      <c r="D186" s="1" t="str">
        <f t="shared" si="9"/>
        <v>11:0001</v>
      </c>
      <c r="E186" t="s">
        <v>600</v>
      </c>
      <c r="F186" t="s">
        <v>601</v>
      </c>
      <c r="H186">
        <v>59.606254900000003</v>
      </c>
      <c r="I186">
        <v>-110.14580789999999</v>
      </c>
      <c r="J186" s="1" t="str">
        <f t="shared" si="10"/>
        <v>Till</v>
      </c>
      <c r="K186" s="1" t="str">
        <f t="shared" si="11"/>
        <v>&lt;2 micron</v>
      </c>
      <c r="L186">
        <v>0.1</v>
      </c>
      <c r="M186">
        <v>1.47</v>
      </c>
      <c r="N186">
        <v>1</v>
      </c>
      <c r="O186">
        <v>20</v>
      </c>
      <c r="P186">
        <v>0.5</v>
      </c>
      <c r="Q186">
        <v>1</v>
      </c>
      <c r="R186">
        <v>0.16</v>
      </c>
      <c r="S186">
        <v>0.25</v>
      </c>
      <c r="T186">
        <v>6</v>
      </c>
      <c r="U186">
        <v>27</v>
      </c>
      <c r="V186">
        <v>4</v>
      </c>
      <c r="W186">
        <v>1.65</v>
      </c>
      <c r="X186">
        <v>5</v>
      </c>
      <c r="Y186">
        <v>0.5</v>
      </c>
      <c r="Z186">
        <v>0.06</v>
      </c>
      <c r="AA186">
        <v>30</v>
      </c>
      <c r="AB186">
        <v>0.53</v>
      </c>
      <c r="AC186">
        <v>155</v>
      </c>
      <c r="AD186">
        <v>0.5</v>
      </c>
      <c r="AE186">
        <v>0.01</v>
      </c>
      <c r="AF186">
        <v>10</v>
      </c>
      <c r="AG186">
        <v>270</v>
      </c>
      <c r="AH186">
        <v>8</v>
      </c>
      <c r="AI186">
        <v>1</v>
      </c>
      <c r="AJ186">
        <v>3</v>
      </c>
      <c r="AK186">
        <v>12</v>
      </c>
      <c r="AL186">
        <v>0.1</v>
      </c>
      <c r="AM186">
        <v>10</v>
      </c>
      <c r="AN186">
        <v>5</v>
      </c>
      <c r="AO186">
        <v>36</v>
      </c>
      <c r="AP186">
        <v>5</v>
      </c>
      <c r="AQ186">
        <v>22</v>
      </c>
    </row>
    <row r="187" spans="1:43" hidden="1" x14ac:dyDescent="0.25">
      <c r="A187" t="s">
        <v>602</v>
      </c>
      <c r="B187" t="s">
        <v>591</v>
      </c>
      <c r="C187" s="1" t="str">
        <f t="shared" si="8"/>
        <v>11:0001</v>
      </c>
      <c r="D187" s="1" t="str">
        <f t="shared" si="9"/>
        <v>11:0001</v>
      </c>
      <c r="E187" t="s">
        <v>603</v>
      </c>
      <c r="F187" t="s">
        <v>604</v>
      </c>
      <c r="H187">
        <v>59.604081800000003</v>
      </c>
      <c r="I187">
        <v>-110.17812739999999</v>
      </c>
      <c r="J187" s="1" t="str">
        <f t="shared" si="10"/>
        <v>Till</v>
      </c>
      <c r="K187" s="1" t="str">
        <f t="shared" si="11"/>
        <v>&lt;2 micron</v>
      </c>
      <c r="L187">
        <v>0.1</v>
      </c>
      <c r="M187">
        <v>0.83</v>
      </c>
      <c r="N187">
        <v>1</v>
      </c>
      <c r="O187">
        <v>30</v>
      </c>
      <c r="P187">
        <v>0.25</v>
      </c>
      <c r="Q187">
        <v>1</v>
      </c>
      <c r="R187">
        <v>0.23</v>
      </c>
      <c r="S187">
        <v>0.25</v>
      </c>
      <c r="T187">
        <v>4</v>
      </c>
      <c r="U187">
        <v>18</v>
      </c>
      <c r="V187">
        <v>6</v>
      </c>
      <c r="W187">
        <v>1.47</v>
      </c>
      <c r="X187">
        <v>10</v>
      </c>
      <c r="Y187">
        <v>0.5</v>
      </c>
      <c r="Z187">
        <v>0.09</v>
      </c>
      <c r="AA187">
        <v>60</v>
      </c>
      <c r="AB187">
        <v>0.32</v>
      </c>
      <c r="AC187">
        <v>160</v>
      </c>
      <c r="AD187">
        <v>0.5</v>
      </c>
      <c r="AE187">
        <v>0.01</v>
      </c>
      <c r="AF187">
        <v>7</v>
      </c>
      <c r="AG187">
        <v>510</v>
      </c>
      <c r="AH187">
        <v>8</v>
      </c>
      <c r="AI187">
        <v>1</v>
      </c>
      <c r="AJ187">
        <v>3</v>
      </c>
      <c r="AK187">
        <v>18</v>
      </c>
      <c r="AL187">
        <v>7.0000000000000007E-2</v>
      </c>
      <c r="AM187">
        <v>10</v>
      </c>
      <c r="AN187">
        <v>5</v>
      </c>
      <c r="AO187">
        <v>29</v>
      </c>
      <c r="AP187">
        <v>5</v>
      </c>
      <c r="AQ187">
        <v>18</v>
      </c>
    </row>
    <row r="188" spans="1:43" hidden="1" x14ac:dyDescent="0.25">
      <c r="A188" t="s">
        <v>605</v>
      </c>
      <c r="B188" t="s">
        <v>594</v>
      </c>
      <c r="C188" s="1" t="str">
        <f t="shared" si="8"/>
        <v>11:0001</v>
      </c>
      <c r="D188" s="1" t="str">
        <f t="shared" si="9"/>
        <v>11:0001</v>
      </c>
      <c r="E188" t="s">
        <v>606</v>
      </c>
      <c r="F188" t="s">
        <v>607</v>
      </c>
      <c r="H188">
        <v>59.613085400000003</v>
      </c>
      <c r="I188">
        <v>-110.100973</v>
      </c>
      <c r="J188" s="1" t="str">
        <f t="shared" si="10"/>
        <v>Till</v>
      </c>
      <c r="K188" s="1" t="str">
        <f t="shared" si="11"/>
        <v>&lt;2 micron</v>
      </c>
      <c r="L188">
        <v>0.1</v>
      </c>
      <c r="M188">
        <v>1.36</v>
      </c>
      <c r="N188">
        <v>1</v>
      </c>
      <c r="O188">
        <v>20</v>
      </c>
      <c r="P188">
        <v>0.25</v>
      </c>
      <c r="Q188">
        <v>1</v>
      </c>
      <c r="R188">
        <v>0.12</v>
      </c>
      <c r="S188">
        <v>0.25</v>
      </c>
      <c r="T188">
        <v>3</v>
      </c>
      <c r="U188">
        <v>18</v>
      </c>
      <c r="V188">
        <v>3</v>
      </c>
      <c r="W188">
        <v>1.23</v>
      </c>
      <c r="X188">
        <v>5</v>
      </c>
      <c r="Y188">
        <v>0.5</v>
      </c>
      <c r="Z188">
        <v>0.03</v>
      </c>
      <c r="AA188">
        <v>30</v>
      </c>
      <c r="AB188">
        <v>0.27</v>
      </c>
      <c r="AC188">
        <v>100</v>
      </c>
      <c r="AD188">
        <v>0.5</v>
      </c>
      <c r="AE188">
        <v>0.01</v>
      </c>
      <c r="AF188">
        <v>6</v>
      </c>
      <c r="AG188">
        <v>1060</v>
      </c>
      <c r="AH188">
        <v>4</v>
      </c>
      <c r="AI188">
        <v>1</v>
      </c>
      <c r="AJ188">
        <v>2</v>
      </c>
      <c r="AK188">
        <v>10</v>
      </c>
      <c r="AL188">
        <v>0.04</v>
      </c>
      <c r="AM188">
        <v>10</v>
      </c>
      <c r="AN188">
        <v>5</v>
      </c>
      <c r="AO188">
        <v>29</v>
      </c>
      <c r="AP188">
        <v>5</v>
      </c>
      <c r="AQ188">
        <v>20</v>
      </c>
    </row>
    <row r="189" spans="1:43" hidden="1" x14ac:dyDescent="0.25">
      <c r="A189" t="s">
        <v>608</v>
      </c>
      <c r="B189" t="s">
        <v>597</v>
      </c>
      <c r="C189" s="1" t="str">
        <f t="shared" si="8"/>
        <v>11:0001</v>
      </c>
      <c r="D189" s="1" t="str">
        <f t="shared" si="9"/>
        <v>11:0001</v>
      </c>
      <c r="E189" t="s">
        <v>609</v>
      </c>
      <c r="F189" t="s">
        <v>610</v>
      </c>
      <c r="H189">
        <v>59.580867499999997</v>
      </c>
      <c r="I189">
        <v>-110.1213623</v>
      </c>
      <c r="J189" s="1" t="str">
        <f t="shared" si="10"/>
        <v>Till</v>
      </c>
      <c r="K189" s="1" t="str">
        <f t="shared" si="11"/>
        <v>&lt;2 micron</v>
      </c>
      <c r="L189">
        <v>0.1</v>
      </c>
      <c r="M189">
        <v>1.27</v>
      </c>
      <c r="N189">
        <v>1</v>
      </c>
      <c r="O189">
        <v>30</v>
      </c>
      <c r="P189">
        <v>0.5</v>
      </c>
      <c r="Q189">
        <v>1</v>
      </c>
      <c r="R189">
        <v>0.15</v>
      </c>
      <c r="S189">
        <v>0.25</v>
      </c>
      <c r="T189">
        <v>4</v>
      </c>
      <c r="U189">
        <v>14</v>
      </c>
      <c r="V189">
        <v>2</v>
      </c>
      <c r="W189">
        <v>1.28</v>
      </c>
      <c r="X189">
        <v>5</v>
      </c>
      <c r="Y189">
        <v>0.5</v>
      </c>
      <c r="Z189">
        <v>0.03</v>
      </c>
      <c r="AA189">
        <v>20</v>
      </c>
      <c r="AB189">
        <v>0.27</v>
      </c>
      <c r="AC189">
        <v>110</v>
      </c>
      <c r="AD189">
        <v>0.5</v>
      </c>
      <c r="AE189">
        <v>0.01</v>
      </c>
      <c r="AF189">
        <v>6</v>
      </c>
      <c r="AG189">
        <v>670</v>
      </c>
      <c r="AH189">
        <v>6</v>
      </c>
      <c r="AI189">
        <v>1</v>
      </c>
      <c r="AJ189">
        <v>2</v>
      </c>
      <c r="AK189">
        <v>13</v>
      </c>
      <c r="AL189">
        <v>0.05</v>
      </c>
      <c r="AM189">
        <v>5</v>
      </c>
      <c r="AN189">
        <v>5</v>
      </c>
      <c r="AO189">
        <v>25</v>
      </c>
      <c r="AP189">
        <v>5</v>
      </c>
      <c r="AQ189">
        <v>24</v>
      </c>
    </row>
    <row r="190" spans="1:43" hidden="1" x14ac:dyDescent="0.25">
      <c r="A190" t="s">
        <v>611</v>
      </c>
      <c r="B190" t="s">
        <v>600</v>
      </c>
      <c r="C190" s="1" t="str">
        <f t="shared" si="8"/>
        <v>11:0001</v>
      </c>
      <c r="D190" s="1" t="str">
        <f t="shared" si="9"/>
        <v>11:0001</v>
      </c>
      <c r="E190" t="s">
        <v>612</v>
      </c>
      <c r="F190" t="s">
        <v>613</v>
      </c>
      <c r="H190">
        <v>59.275548200000003</v>
      </c>
      <c r="I190">
        <v>-110.4749109</v>
      </c>
      <c r="J190" s="1" t="str">
        <f t="shared" si="10"/>
        <v>Till</v>
      </c>
      <c r="K190" s="1" t="str">
        <f t="shared" si="11"/>
        <v>&lt;2 micron</v>
      </c>
      <c r="L190">
        <v>0.1</v>
      </c>
      <c r="M190">
        <v>1.26</v>
      </c>
      <c r="N190">
        <v>1</v>
      </c>
      <c r="O190">
        <v>40</v>
      </c>
      <c r="P190">
        <v>0.25</v>
      </c>
      <c r="Q190">
        <v>1</v>
      </c>
      <c r="R190">
        <v>0.04</v>
      </c>
      <c r="S190">
        <v>0.25</v>
      </c>
      <c r="T190">
        <v>1</v>
      </c>
      <c r="U190">
        <v>12</v>
      </c>
      <c r="V190">
        <v>1</v>
      </c>
      <c r="W190">
        <v>1.07</v>
      </c>
      <c r="X190">
        <v>5</v>
      </c>
      <c r="Y190">
        <v>0.5</v>
      </c>
      <c r="Z190">
        <v>0.02</v>
      </c>
      <c r="AA190">
        <v>10</v>
      </c>
      <c r="AB190">
        <v>0.14000000000000001</v>
      </c>
      <c r="AC190">
        <v>45</v>
      </c>
      <c r="AD190">
        <v>0.5</v>
      </c>
      <c r="AE190">
        <v>5.0000000000000001E-3</v>
      </c>
      <c r="AF190">
        <v>3</v>
      </c>
      <c r="AG190">
        <v>160</v>
      </c>
      <c r="AH190">
        <v>2</v>
      </c>
      <c r="AI190">
        <v>1</v>
      </c>
      <c r="AJ190">
        <v>1</v>
      </c>
      <c r="AK190">
        <v>11</v>
      </c>
      <c r="AL190">
        <v>0.03</v>
      </c>
      <c r="AM190">
        <v>5</v>
      </c>
      <c r="AN190">
        <v>5</v>
      </c>
      <c r="AO190">
        <v>23</v>
      </c>
      <c r="AP190">
        <v>5</v>
      </c>
      <c r="AQ190">
        <v>24</v>
      </c>
    </row>
    <row r="191" spans="1:43" hidden="1" x14ac:dyDescent="0.25">
      <c r="A191" t="s">
        <v>614</v>
      </c>
      <c r="B191" t="s">
        <v>603</v>
      </c>
      <c r="C191" s="1" t="str">
        <f t="shared" si="8"/>
        <v>11:0001</v>
      </c>
      <c r="D191" s="1" t="str">
        <f t="shared" si="9"/>
        <v>11:0001</v>
      </c>
      <c r="E191" t="s">
        <v>615</v>
      </c>
      <c r="F191" t="s">
        <v>616</v>
      </c>
      <c r="H191">
        <v>59.278013299999998</v>
      </c>
      <c r="I191">
        <v>-110.4029972</v>
      </c>
      <c r="J191" s="1" t="str">
        <f t="shared" si="10"/>
        <v>Till</v>
      </c>
      <c r="K191" s="1" t="str">
        <f t="shared" si="11"/>
        <v>&lt;2 micron</v>
      </c>
      <c r="L191">
        <v>0.1</v>
      </c>
      <c r="M191">
        <v>1.43</v>
      </c>
      <c r="N191">
        <v>1</v>
      </c>
      <c r="O191">
        <v>60</v>
      </c>
      <c r="P191">
        <v>0.25</v>
      </c>
      <c r="Q191">
        <v>1</v>
      </c>
      <c r="R191">
        <v>0.06</v>
      </c>
      <c r="S191">
        <v>0.25</v>
      </c>
      <c r="T191">
        <v>3</v>
      </c>
      <c r="U191">
        <v>20</v>
      </c>
      <c r="V191">
        <v>1</v>
      </c>
      <c r="W191">
        <v>1.48</v>
      </c>
      <c r="X191">
        <v>5</v>
      </c>
      <c r="Y191">
        <v>0.5</v>
      </c>
      <c r="Z191">
        <v>0.04</v>
      </c>
      <c r="AA191">
        <v>10</v>
      </c>
      <c r="AB191">
        <v>0.23</v>
      </c>
      <c r="AC191">
        <v>75</v>
      </c>
      <c r="AD191">
        <v>0.5</v>
      </c>
      <c r="AE191">
        <v>5.0000000000000001E-3</v>
      </c>
      <c r="AF191">
        <v>9</v>
      </c>
      <c r="AG191">
        <v>150</v>
      </c>
      <c r="AH191">
        <v>6</v>
      </c>
      <c r="AI191">
        <v>1</v>
      </c>
      <c r="AJ191">
        <v>1</v>
      </c>
      <c r="AK191">
        <v>21</v>
      </c>
      <c r="AL191">
        <v>0.03</v>
      </c>
      <c r="AM191">
        <v>5</v>
      </c>
      <c r="AN191">
        <v>5</v>
      </c>
      <c r="AO191">
        <v>25</v>
      </c>
      <c r="AP191">
        <v>5</v>
      </c>
      <c r="AQ191">
        <v>12</v>
      </c>
    </row>
    <row r="192" spans="1:43" hidden="1" x14ac:dyDescent="0.25">
      <c r="A192" t="s">
        <v>617</v>
      </c>
      <c r="B192" t="s">
        <v>606</v>
      </c>
      <c r="C192" s="1" t="str">
        <f t="shared" si="8"/>
        <v>11:0001</v>
      </c>
      <c r="D192" s="1" t="str">
        <f t="shared" si="9"/>
        <v>11:0001</v>
      </c>
      <c r="E192" t="s">
        <v>618</v>
      </c>
      <c r="F192" t="s">
        <v>619</v>
      </c>
      <c r="H192">
        <v>59.275894600000001</v>
      </c>
      <c r="I192">
        <v>-110.34342770000001</v>
      </c>
      <c r="J192" s="1" t="str">
        <f t="shared" si="10"/>
        <v>Till</v>
      </c>
      <c r="K192" s="1" t="str">
        <f t="shared" si="11"/>
        <v>&lt;2 micron</v>
      </c>
      <c r="L192">
        <v>0.1</v>
      </c>
      <c r="M192">
        <v>1.64</v>
      </c>
      <c r="N192">
        <v>1</v>
      </c>
      <c r="O192">
        <v>30</v>
      </c>
      <c r="P192">
        <v>0.5</v>
      </c>
      <c r="Q192">
        <v>1</v>
      </c>
      <c r="R192">
        <v>0.03</v>
      </c>
      <c r="S192">
        <v>0.25</v>
      </c>
      <c r="T192">
        <v>2</v>
      </c>
      <c r="U192">
        <v>18</v>
      </c>
      <c r="V192">
        <v>3</v>
      </c>
      <c r="W192">
        <v>1.1599999999999999</v>
      </c>
      <c r="X192">
        <v>5</v>
      </c>
      <c r="Y192">
        <v>0.5</v>
      </c>
      <c r="Z192">
        <v>0.03</v>
      </c>
      <c r="AA192">
        <v>10</v>
      </c>
      <c r="AB192">
        <v>0.14000000000000001</v>
      </c>
      <c r="AC192">
        <v>45</v>
      </c>
      <c r="AD192">
        <v>0.5</v>
      </c>
      <c r="AE192">
        <v>5.0000000000000001E-3</v>
      </c>
      <c r="AF192">
        <v>10</v>
      </c>
      <c r="AG192">
        <v>340</v>
      </c>
      <c r="AH192">
        <v>4</v>
      </c>
      <c r="AI192">
        <v>1</v>
      </c>
      <c r="AJ192">
        <v>1</v>
      </c>
      <c r="AK192">
        <v>11</v>
      </c>
      <c r="AL192">
        <v>0.02</v>
      </c>
      <c r="AM192">
        <v>5</v>
      </c>
      <c r="AN192">
        <v>5</v>
      </c>
      <c r="AO192">
        <v>21</v>
      </c>
      <c r="AP192">
        <v>5</v>
      </c>
      <c r="AQ192">
        <v>8</v>
      </c>
    </row>
    <row r="193" spans="1:43" hidden="1" x14ac:dyDescent="0.25">
      <c r="A193" t="s">
        <v>620</v>
      </c>
      <c r="B193" t="s">
        <v>609</v>
      </c>
      <c r="C193" s="1" t="str">
        <f t="shared" si="8"/>
        <v>11:0001</v>
      </c>
      <c r="D193" s="1" t="str">
        <f t="shared" si="9"/>
        <v>11:0001</v>
      </c>
      <c r="E193" t="s">
        <v>621</v>
      </c>
      <c r="F193" t="s">
        <v>622</v>
      </c>
      <c r="H193">
        <v>59.635675900000003</v>
      </c>
      <c r="I193">
        <v>-110.5304268</v>
      </c>
      <c r="J193" s="1" t="str">
        <f t="shared" si="10"/>
        <v>Till</v>
      </c>
      <c r="K193" s="1" t="str">
        <f t="shared" si="11"/>
        <v>&lt;2 micron</v>
      </c>
      <c r="L193">
        <v>0.1</v>
      </c>
      <c r="M193">
        <v>1.53</v>
      </c>
      <c r="N193">
        <v>1</v>
      </c>
      <c r="O193">
        <v>80</v>
      </c>
      <c r="P193">
        <v>0.5</v>
      </c>
      <c r="Q193">
        <v>1</v>
      </c>
      <c r="R193">
        <v>0.14000000000000001</v>
      </c>
      <c r="S193">
        <v>0.25</v>
      </c>
      <c r="T193">
        <v>3</v>
      </c>
      <c r="U193">
        <v>19</v>
      </c>
      <c r="V193">
        <v>6</v>
      </c>
      <c r="W193">
        <v>0.98</v>
      </c>
      <c r="X193">
        <v>10</v>
      </c>
      <c r="Y193">
        <v>0.5</v>
      </c>
      <c r="Z193">
        <v>0.02</v>
      </c>
      <c r="AA193">
        <v>60</v>
      </c>
      <c r="AB193">
        <v>0.21</v>
      </c>
      <c r="AC193">
        <v>60</v>
      </c>
      <c r="AD193">
        <v>0.5</v>
      </c>
      <c r="AE193">
        <v>0.01</v>
      </c>
      <c r="AF193">
        <v>8</v>
      </c>
      <c r="AG193">
        <v>540</v>
      </c>
      <c r="AH193">
        <v>4</v>
      </c>
      <c r="AI193">
        <v>1</v>
      </c>
      <c r="AJ193">
        <v>3</v>
      </c>
      <c r="AK193">
        <v>12</v>
      </c>
      <c r="AL193">
        <v>0.06</v>
      </c>
      <c r="AM193">
        <v>10</v>
      </c>
      <c r="AN193">
        <v>5</v>
      </c>
      <c r="AO193">
        <v>24</v>
      </c>
      <c r="AP193">
        <v>5</v>
      </c>
      <c r="AQ193">
        <v>24</v>
      </c>
    </row>
    <row r="194" spans="1:43" hidden="1" x14ac:dyDescent="0.25">
      <c r="A194" t="s">
        <v>623</v>
      </c>
      <c r="B194" t="s">
        <v>612</v>
      </c>
      <c r="C194" s="1" t="str">
        <f t="shared" ref="C194:C257" si="12">HYPERLINK("http://geochem.nrcan.gc.ca/cdogs/content/bdl/bdl110001_e.htm", "11:0001")</f>
        <v>11:0001</v>
      </c>
      <c r="D194" s="1" t="str">
        <f t="shared" ref="D194:D257" si="13">HYPERLINK("http://geochem.nrcan.gc.ca/cdogs/content/svy/svy110001_e.htm", "11:0001")</f>
        <v>11:0001</v>
      </c>
      <c r="E194" t="s">
        <v>624</v>
      </c>
      <c r="F194" t="s">
        <v>625</v>
      </c>
      <c r="H194">
        <v>59.568439900000001</v>
      </c>
      <c r="I194">
        <v>-110.5910962</v>
      </c>
      <c r="J194" s="1" t="str">
        <f t="shared" ref="J194:J257" si="14">HYPERLINK("http://geochem.nrcan.gc.ca/cdogs/content/kwd/kwd020044_e.htm", "Till")</f>
        <v>Till</v>
      </c>
      <c r="K194" s="1" t="str">
        <f t="shared" ref="K194:K257" si="15">HYPERLINK("http://geochem.nrcan.gc.ca/cdogs/content/kwd/kwd080003_e.htm", "&lt;2 micron")</f>
        <v>&lt;2 micron</v>
      </c>
      <c r="L194">
        <v>0.1</v>
      </c>
      <c r="M194">
        <v>1.57</v>
      </c>
      <c r="N194">
        <v>1</v>
      </c>
      <c r="O194">
        <v>70</v>
      </c>
      <c r="P194">
        <v>0.25</v>
      </c>
      <c r="Q194">
        <v>1</v>
      </c>
      <c r="R194">
        <v>0.3</v>
      </c>
      <c r="S194">
        <v>0.25</v>
      </c>
      <c r="T194">
        <v>11</v>
      </c>
      <c r="U194">
        <v>69</v>
      </c>
      <c r="V194">
        <v>14</v>
      </c>
      <c r="W194">
        <v>2.48</v>
      </c>
      <c r="X194">
        <v>5</v>
      </c>
      <c r="Y194">
        <v>0.5</v>
      </c>
      <c r="Z194">
        <v>0.11</v>
      </c>
      <c r="AA194">
        <v>30</v>
      </c>
      <c r="AB194">
        <v>0.83</v>
      </c>
      <c r="AC194">
        <v>220</v>
      </c>
      <c r="AD194">
        <v>0.5</v>
      </c>
      <c r="AE194">
        <v>0.01</v>
      </c>
      <c r="AF194">
        <v>34</v>
      </c>
      <c r="AG194">
        <v>2040</v>
      </c>
      <c r="AH194">
        <v>6</v>
      </c>
      <c r="AI194">
        <v>1</v>
      </c>
      <c r="AJ194">
        <v>3</v>
      </c>
      <c r="AK194">
        <v>24</v>
      </c>
      <c r="AL194">
        <v>7.0000000000000007E-2</v>
      </c>
      <c r="AM194">
        <v>10</v>
      </c>
      <c r="AN194">
        <v>5</v>
      </c>
      <c r="AO194">
        <v>49</v>
      </c>
      <c r="AP194">
        <v>5</v>
      </c>
      <c r="AQ194">
        <v>32</v>
      </c>
    </row>
    <row r="195" spans="1:43" hidden="1" x14ac:dyDescent="0.25">
      <c r="A195" t="s">
        <v>626</v>
      </c>
      <c r="B195" t="s">
        <v>615</v>
      </c>
      <c r="C195" s="1" t="str">
        <f t="shared" si="12"/>
        <v>11:0001</v>
      </c>
      <c r="D195" s="1" t="str">
        <f t="shared" si="13"/>
        <v>11:0001</v>
      </c>
      <c r="E195" t="s">
        <v>627</v>
      </c>
      <c r="F195" t="s">
        <v>628</v>
      </c>
      <c r="H195">
        <v>59.542221400000003</v>
      </c>
      <c r="I195">
        <v>-110.6511</v>
      </c>
      <c r="J195" s="1" t="str">
        <f t="shared" si="14"/>
        <v>Till</v>
      </c>
      <c r="K195" s="1" t="str">
        <f t="shared" si="15"/>
        <v>&lt;2 micron</v>
      </c>
      <c r="L195">
        <v>0.1</v>
      </c>
      <c r="M195">
        <v>1.18</v>
      </c>
      <c r="N195">
        <v>1</v>
      </c>
      <c r="O195">
        <v>30</v>
      </c>
      <c r="P195">
        <v>0.25</v>
      </c>
      <c r="Q195">
        <v>1</v>
      </c>
      <c r="R195">
        <v>0.09</v>
      </c>
      <c r="S195">
        <v>0.25</v>
      </c>
      <c r="T195">
        <v>2</v>
      </c>
      <c r="U195">
        <v>14</v>
      </c>
      <c r="V195">
        <v>2</v>
      </c>
      <c r="W195">
        <v>1.1200000000000001</v>
      </c>
      <c r="X195">
        <v>5</v>
      </c>
      <c r="Y195">
        <v>0.5</v>
      </c>
      <c r="Z195">
        <v>0.02</v>
      </c>
      <c r="AA195">
        <v>30</v>
      </c>
      <c r="AB195">
        <v>0.2</v>
      </c>
      <c r="AC195">
        <v>80</v>
      </c>
      <c r="AD195">
        <v>0.5</v>
      </c>
      <c r="AE195">
        <v>5.0000000000000001E-3</v>
      </c>
      <c r="AF195">
        <v>6</v>
      </c>
      <c r="AG195">
        <v>490</v>
      </c>
      <c r="AH195">
        <v>4</v>
      </c>
      <c r="AI195">
        <v>1</v>
      </c>
      <c r="AJ195">
        <v>2</v>
      </c>
      <c r="AK195">
        <v>11</v>
      </c>
      <c r="AL195">
        <v>0.04</v>
      </c>
      <c r="AM195">
        <v>5</v>
      </c>
      <c r="AN195">
        <v>5</v>
      </c>
      <c r="AO195">
        <v>24</v>
      </c>
      <c r="AP195">
        <v>5</v>
      </c>
      <c r="AQ195">
        <v>18</v>
      </c>
    </row>
    <row r="196" spans="1:43" hidden="1" x14ac:dyDescent="0.25">
      <c r="A196" t="s">
        <v>629</v>
      </c>
      <c r="B196" t="s">
        <v>618</v>
      </c>
      <c r="C196" s="1" t="str">
        <f t="shared" si="12"/>
        <v>11:0001</v>
      </c>
      <c r="D196" s="1" t="str">
        <f t="shared" si="13"/>
        <v>11:0001</v>
      </c>
      <c r="E196" t="s">
        <v>630</v>
      </c>
      <c r="F196" t="s">
        <v>631</v>
      </c>
      <c r="H196">
        <v>59.567839900000003</v>
      </c>
      <c r="I196">
        <v>-110.64725989999999</v>
      </c>
      <c r="J196" s="1" t="str">
        <f t="shared" si="14"/>
        <v>Till</v>
      </c>
      <c r="K196" s="1" t="str">
        <f t="shared" si="15"/>
        <v>&lt;2 micron</v>
      </c>
      <c r="L196">
        <v>0.1</v>
      </c>
      <c r="M196">
        <v>1.1599999999999999</v>
      </c>
      <c r="N196">
        <v>1</v>
      </c>
      <c r="O196">
        <v>20</v>
      </c>
      <c r="P196">
        <v>0.25</v>
      </c>
      <c r="Q196">
        <v>1</v>
      </c>
      <c r="R196">
        <v>0.09</v>
      </c>
      <c r="S196">
        <v>0.25</v>
      </c>
      <c r="T196">
        <v>3</v>
      </c>
      <c r="U196">
        <v>13</v>
      </c>
      <c r="V196">
        <v>2</v>
      </c>
      <c r="W196">
        <v>1.1000000000000001</v>
      </c>
      <c r="X196">
        <v>5</v>
      </c>
      <c r="Y196">
        <v>0.5</v>
      </c>
      <c r="Z196">
        <v>0.03</v>
      </c>
      <c r="AA196">
        <v>20</v>
      </c>
      <c r="AB196">
        <v>0.24</v>
      </c>
      <c r="AC196">
        <v>80</v>
      </c>
      <c r="AD196">
        <v>0.5</v>
      </c>
      <c r="AE196">
        <v>5.0000000000000001E-3</v>
      </c>
      <c r="AF196">
        <v>6</v>
      </c>
      <c r="AG196">
        <v>550</v>
      </c>
      <c r="AH196">
        <v>6</v>
      </c>
      <c r="AI196">
        <v>1</v>
      </c>
      <c r="AJ196">
        <v>2</v>
      </c>
      <c r="AK196">
        <v>10</v>
      </c>
      <c r="AL196">
        <v>0.03</v>
      </c>
      <c r="AM196">
        <v>10</v>
      </c>
      <c r="AN196">
        <v>5</v>
      </c>
      <c r="AO196">
        <v>20</v>
      </c>
      <c r="AP196">
        <v>5</v>
      </c>
      <c r="AQ196">
        <v>12</v>
      </c>
    </row>
    <row r="197" spans="1:43" hidden="1" x14ac:dyDescent="0.25">
      <c r="A197" t="s">
        <v>632</v>
      </c>
      <c r="B197" t="s">
        <v>633</v>
      </c>
      <c r="C197" s="1" t="str">
        <f t="shared" si="12"/>
        <v>11:0001</v>
      </c>
      <c r="D197" s="1" t="str">
        <f t="shared" si="13"/>
        <v>11:0001</v>
      </c>
      <c r="E197" t="s">
        <v>634</v>
      </c>
      <c r="F197" t="s">
        <v>635</v>
      </c>
      <c r="H197">
        <v>59.565089700000001</v>
      </c>
      <c r="I197">
        <v>-110.6463861</v>
      </c>
      <c r="J197" s="1" t="str">
        <f t="shared" si="14"/>
        <v>Till</v>
      </c>
      <c r="K197" s="1" t="str">
        <f t="shared" si="15"/>
        <v>&lt;2 micron</v>
      </c>
      <c r="L197">
        <v>0.1</v>
      </c>
      <c r="M197">
        <v>0.87</v>
      </c>
      <c r="N197">
        <v>1</v>
      </c>
      <c r="O197">
        <v>60</v>
      </c>
      <c r="P197">
        <v>0.25</v>
      </c>
      <c r="Q197">
        <v>1</v>
      </c>
      <c r="R197">
        <v>0.35</v>
      </c>
      <c r="S197">
        <v>0.25</v>
      </c>
      <c r="T197">
        <v>4</v>
      </c>
      <c r="U197">
        <v>22</v>
      </c>
      <c r="V197">
        <v>10</v>
      </c>
      <c r="W197">
        <v>1.49</v>
      </c>
      <c r="X197">
        <v>5</v>
      </c>
      <c r="Y197">
        <v>0.5</v>
      </c>
      <c r="Z197">
        <v>0.11</v>
      </c>
      <c r="AA197">
        <v>60</v>
      </c>
      <c r="AB197">
        <v>0.46</v>
      </c>
      <c r="AC197">
        <v>200</v>
      </c>
      <c r="AD197">
        <v>0.5</v>
      </c>
      <c r="AE197">
        <v>0.02</v>
      </c>
      <c r="AF197">
        <v>12</v>
      </c>
      <c r="AG197">
        <v>610</v>
      </c>
      <c r="AH197">
        <v>6</v>
      </c>
      <c r="AI197">
        <v>1</v>
      </c>
      <c r="AJ197">
        <v>3</v>
      </c>
      <c r="AK197">
        <v>40</v>
      </c>
      <c r="AL197">
        <v>7.0000000000000007E-2</v>
      </c>
      <c r="AM197">
        <v>10</v>
      </c>
      <c r="AN197">
        <v>5</v>
      </c>
      <c r="AO197">
        <v>28</v>
      </c>
      <c r="AP197">
        <v>5</v>
      </c>
      <c r="AQ197">
        <v>24</v>
      </c>
    </row>
    <row r="198" spans="1:43" hidden="1" x14ac:dyDescent="0.25">
      <c r="A198" t="s">
        <v>636</v>
      </c>
      <c r="B198" t="s">
        <v>621</v>
      </c>
      <c r="C198" s="1" t="str">
        <f t="shared" si="12"/>
        <v>11:0001</v>
      </c>
      <c r="D198" s="1" t="str">
        <f t="shared" si="13"/>
        <v>11:0001</v>
      </c>
      <c r="E198" t="s">
        <v>637</v>
      </c>
      <c r="F198" t="s">
        <v>638</v>
      </c>
      <c r="H198">
        <v>59.565169699999998</v>
      </c>
      <c r="I198">
        <v>-110.1307618</v>
      </c>
      <c r="J198" s="1" t="str">
        <f t="shared" si="14"/>
        <v>Till</v>
      </c>
      <c r="K198" s="1" t="str">
        <f t="shared" si="15"/>
        <v>&lt;2 micron</v>
      </c>
      <c r="L198">
        <v>0.1</v>
      </c>
      <c r="M198">
        <v>1</v>
      </c>
      <c r="N198">
        <v>1</v>
      </c>
      <c r="O198">
        <v>20</v>
      </c>
      <c r="P198">
        <v>0.5</v>
      </c>
      <c r="Q198">
        <v>1</v>
      </c>
      <c r="R198">
        <v>0.24</v>
      </c>
      <c r="S198">
        <v>0.25</v>
      </c>
      <c r="T198">
        <v>4</v>
      </c>
      <c r="U198">
        <v>12</v>
      </c>
      <c r="V198">
        <v>3</v>
      </c>
      <c r="W198">
        <v>1.0900000000000001</v>
      </c>
      <c r="X198">
        <v>5</v>
      </c>
      <c r="Y198">
        <v>0.5</v>
      </c>
      <c r="Z198">
        <v>0.04</v>
      </c>
      <c r="AA198">
        <v>20</v>
      </c>
      <c r="AB198">
        <v>0.3</v>
      </c>
      <c r="AC198">
        <v>110</v>
      </c>
      <c r="AD198">
        <v>0.5</v>
      </c>
      <c r="AE198">
        <v>0.01</v>
      </c>
      <c r="AF198">
        <v>6</v>
      </c>
      <c r="AG198">
        <v>870</v>
      </c>
      <c r="AH198">
        <v>8</v>
      </c>
      <c r="AI198">
        <v>1</v>
      </c>
      <c r="AJ198">
        <v>2</v>
      </c>
      <c r="AK198">
        <v>14</v>
      </c>
      <c r="AL198">
        <v>0.04</v>
      </c>
      <c r="AM198">
        <v>5</v>
      </c>
      <c r="AN198">
        <v>5</v>
      </c>
      <c r="AO198">
        <v>21</v>
      </c>
      <c r="AP198">
        <v>5</v>
      </c>
      <c r="AQ198">
        <v>16</v>
      </c>
    </row>
    <row r="199" spans="1:43" hidden="1" x14ac:dyDescent="0.25">
      <c r="A199" t="s">
        <v>639</v>
      </c>
      <c r="B199" t="s">
        <v>624</v>
      </c>
      <c r="C199" s="1" t="str">
        <f t="shared" si="12"/>
        <v>11:0001</v>
      </c>
      <c r="D199" s="1" t="str">
        <f t="shared" si="13"/>
        <v>11:0001</v>
      </c>
      <c r="E199" t="s">
        <v>640</v>
      </c>
      <c r="F199" t="s">
        <v>641</v>
      </c>
      <c r="H199">
        <v>59.5640632</v>
      </c>
      <c r="I199">
        <v>-110.0652934</v>
      </c>
      <c r="J199" s="1" t="str">
        <f t="shared" si="14"/>
        <v>Till</v>
      </c>
      <c r="K199" s="1" t="str">
        <f t="shared" si="15"/>
        <v>&lt;2 micron</v>
      </c>
      <c r="L199">
        <v>0.1</v>
      </c>
      <c r="M199">
        <v>1.4</v>
      </c>
      <c r="N199">
        <v>1</v>
      </c>
      <c r="O199">
        <v>40</v>
      </c>
      <c r="P199">
        <v>0.5</v>
      </c>
      <c r="Q199">
        <v>1</v>
      </c>
      <c r="R199">
        <v>0.16</v>
      </c>
      <c r="S199">
        <v>0.25</v>
      </c>
      <c r="T199">
        <v>4</v>
      </c>
      <c r="U199">
        <v>20</v>
      </c>
      <c r="V199">
        <v>3</v>
      </c>
      <c r="W199">
        <v>1.62</v>
      </c>
      <c r="X199">
        <v>5</v>
      </c>
      <c r="Y199">
        <v>0.5</v>
      </c>
      <c r="Z199">
        <v>0.04</v>
      </c>
      <c r="AA199">
        <v>30</v>
      </c>
      <c r="AB199">
        <v>0.25</v>
      </c>
      <c r="AC199">
        <v>80</v>
      </c>
      <c r="AD199">
        <v>0.5</v>
      </c>
      <c r="AE199">
        <v>0.01</v>
      </c>
      <c r="AF199">
        <v>6</v>
      </c>
      <c r="AG199">
        <v>2500</v>
      </c>
      <c r="AH199">
        <v>8</v>
      </c>
      <c r="AI199">
        <v>1</v>
      </c>
      <c r="AJ199">
        <v>3</v>
      </c>
      <c r="AK199">
        <v>15</v>
      </c>
      <c r="AL199">
        <v>0.04</v>
      </c>
      <c r="AM199">
        <v>10</v>
      </c>
      <c r="AN199">
        <v>5</v>
      </c>
      <c r="AO199">
        <v>28</v>
      </c>
      <c r="AP199">
        <v>5</v>
      </c>
      <c r="AQ199">
        <v>16</v>
      </c>
    </row>
    <row r="200" spans="1:43" hidden="1" x14ac:dyDescent="0.25">
      <c r="A200" t="s">
        <v>642</v>
      </c>
      <c r="B200" t="s">
        <v>627</v>
      </c>
      <c r="C200" s="1" t="str">
        <f t="shared" si="12"/>
        <v>11:0001</v>
      </c>
      <c r="D200" s="1" t="str">
        <f t="shared" si="13"/>
        <v>11:0001</v>
      </c>
      <c r="E200" t="s">
        <v>643</v>
      </c>
      <c r="F200" t="s">
        <v>644</v>
      </c>
      <c r="H200">
        <v>59.528101200000002</v>
      </c>
      <c r="I200">
        <v>-110.0313743</v>
      </c>
      <c r="J200" s="1" t="str">
        <f t="shared" si="14"/>
        <v>Till</v>
      </c>
      <c r="K200" s="1" t="str">
        <f t="shared" si="15"/>
        <v>&lt;2 micron</v>
      </c>
      <c r="L200">
        <v>0.1</v>
      </c>
      <c r="M200">
        <v>1.74</v>
      </c>
      <c r="N200">
        <v>1</v>
      </c>
      <c r="O200">
        <v>70</v>
      </c>
      <c r="P200">
        <v>0.5</v>
      </c>
      <c r="Q200">
        <v>1</v>
      </c>
      <c r="R200">
        <v>0.11</v>
      </c>
      <c r="S200">
        <v>0.25</v>
      </c>
      <c r="T200">
        <v>6</v>
      </c>
      <c r="U200">
        <v>21</v>
      </c>
      <c r="V200">
        <v>4</v>
      </c>
      <c r="W200">
        <v>2.08</v>
      </c>
      <c r="X200">
        <v>5</v>
      </c>
      <c r="Y200">
        <v>0.5</v>
      </c>
      <c r="Z200">
        <v>0.04</v>
      </c>
      <c r="AA200">
        <v>20</v>
      </c>
      <c r="AB200">
        <v>0.3</v>
      </c>
      <c r="AC200">
        <v>100</v>
      </c>
      <c r="AD200">
        <v>0.5</v>
      </c>
      <c r="AE200">
        <v>0.01</v>
      </c>
      <c r="AF200">
        <v>11</v>
      </c>
      <c r="AG200">
        <v>320</v>
      </c>
      <c r="AH200">
        <v>8</v>
      </c>
      <c r="AI200">
        <v>1</v>
      </c>
      <c r="AJ200">
        <v>2</v>
      </c>
      <c r="AK200">
        <v>21</v>
      </c>
      <c r="AL200">
        <v>0.06</v>
      </c>
      <c r="AM200">
        <v>5</v>
      </c>
      <c r="AN200">
        <v>5</v>
      </c>
      <c r="AO200">
        <v>32</v>
      </c>
      <c r="AP200">
        <v>5</v>
      </c>
      <c r="AQ200">
        <v>16</v>
      </c>
    </row>
    <row r="201" spans="1:43" hidden="1" x14ac:dyDescent="0.25">
      <c r="A201" t="s">
        <v>645</v>
      </c>
      <c r="B201" t="s">
        <v>630</v>
      </c>
      <c r="C201" s="1" t="str">
        <f t="shared" si="12"/>
        <v>11:0001</v>
      </c>
      <c r="D201" s="1" t="str">
        <f t="shared" si="13"/>
        <v>11:0001</v>
      </c>
      <c r="E201" t="s">
        <v>646</v>
      </c>
      <c r="F201" t="s">
        <v>647</v>
      </c>
      <c r="H201">
        <v>59.535876500000001</v>
      </c>
      <c r="I201">
        <v>-110.155564</v>
      </c>
      <c r="J201" s="1" t="str">
        <f t="shared" si="14"/>
        <v>Till</v>
      </c>
      <c r="K201" s="1" t="str">
        <f t="shared" si="15"/>
        <v>&lt;2 micron</v>
      </c>
      <c r="L201">
        <v>0.1</v>
      </c>
      <c r="M201">
        <v>0.85</v>
      </c>
      <c r="N201">
        <v>1</v>
      </c>
      <c r="O201">
        <v>30</v>
      </c>
      <c r="P201">
        <v>0.25</v>
      </c>
      <c r="Q201">
        <v>1</v>
      </c>
      <c r="R201">
        <v>0.19</v>
      </c>
      <c r="S201">
        <v>0.25</v>
      </c>
      <c r="T201">
        <v>3</v>
      </c>
      <c r="U201">
        <v>13</v>
      </c>
      <c r="V201">
        <v>2</v>
      </c>
      <c r="W201">
        <v>1.24</v>
      </c>
      <c r="X201">
        <v>5</v>
      </c>
      <c r="Y201">
        <v>0.5</v>
      </c>
      <c r="Z201">
        <v>0.05</v>
      </c>
      <c r="AA201">
        <v>20</v>
      </c>
      <c r="AB201">
        <v>0.21</v>
      </c>
      <c r="AC201">
        <v>95</v>
      </c>
      <c r="AD201">
        <v>0.5</v>
      </c>
      <c r="AE201">
        <v>0.01</v>
      </c>
      <c r="AF201">
        <v>6</v>
      </c>
      <c r="AG201">
        <v>510</v>
      </c>
      <c r="AH201">
        <v>6</v>
      </c>
      <c r="AI201">
        <v>1</v>
      </c>
      <c r="AJ201">
        <v>2</v>
      </c>
      <c r="AK201">
        <v>17</v>
      </c>
      <c r="AL201">
        <v>0.05</v>
      </c>
      <c r="AM201">
        <v>5</v>
      </c>
      <c r="AN201">
        <v>5</v>
      </c>
      <c r="AO201">
        <v>21</v>
      </c>
      <c r="AP201">
        <v>5</v>
      </c>
      <c r="AQ201">
        <v>10</v>
      </c>
    </row>
    <row r="202" spans="1:43" hidden="1" x14ac:dyDescent="0.25">
      <c r="A202" t="s">
        <v>648</v>
      </c>
      <c r="B202" t="s">
        <v>634</v>
      </c>
      <c r="C202" s="1" t="str">
        <f t="shared" si="12"/>
        <v>11:0001</v>
      </c>
      <c r="D202" s="1" t="str">
        <f t="shared" si="13"/>
        <v>11:0001</v>
      </c>
      <c r="E202" t="s">
        <v>649</v>
      </c>
      <c r="F202" t="s">
        <v>650</v>
      </c>
      <c r="H202">
        <v>59.548787900000001</v>
      </c>
      <c r="I202">
        <v>-110.1892921</v>
      </c>
      <c r="J202" s="1" t="str">
        <f t="shared" si="14"/>
        <v>Till</v>
      </c>
      <c r="K202" s="1" t="str">
        <f t="shared" si="15"/>
        <v>&lt;2 micron</v>
      </c>
      <c r="L202">
        <v>0.2</v>
      </c>
      <c r="M202">
        <v>1.57</v>
      </c>
      <c r="N202">
        <v>1</v>
      </c>
      <c r="O202">
        <v>20</v>
      </c>
      <c r="P202">
        <v>0.5</v>
      </c>
      <c r="Q202">
        <v>1</v>
      </c>
      <c r="R202">
        <v>0.17</v>
      </c>
      <c r="S202">
        <v>0.25</v>
      </c>
      <c r="T202">
        <v>4</v>
      </c>
      <c r="U202">
        <v>18</v>
      </c>
      <c r="V202">
        <v>4</v>
      </c>
      <c r="W202">
        <v>1.62</v>
      </c>
      <c r="X202">
        <v>5</v>
      </c>
      <c r="Y202">
        <v>0.5</v>
      </c>
      <c r="Z202">
        <v>7.0000000000000007E-2</v>
      </c>
      <c r="AA202">
        <v>30</v>
      </c>
      <c r="AB202">
        <v>0.4</v>
      </c>
      <c r="AC202">
        <v>125</v>
      </c>
      <c r="AD202">
        <v>0.5</v>
      </c>
      <c r="AE202">
        <v>0.01</v>
      </c>
      <c r="AF202">
        <v>8</v>
      </c>
      <c r="AG202">
        <v>860</v>
      </c>
      <c r="AH202">
        <v>12</v>
      </c>
      <c r="AI202">
        <v>1</v>
      </c>
      <c r="AJ202">
        <v>2</v>
      </c>
      <c r="AK202">
        <v>18</v>
      </c>
      <c r="AL202">
        <v>0.05</v>
      </c>
      <c r="AM202">
        <v>10</v>
      </c>
      <c r="AN202">
        <v>5</v>
      </c>
      <c r="AO202">
        <v>28</v>
      </c>
      <c r="AP202">
        <v>5</v>
      </c>
      <c r="AQ202">
        <v>22</v>
      </c>
    </row>
    <row r="203" spans="1:43" hidden="1" x14ac:dyDescent="0.25">
      <c r="A203" t="s">
        <v>651</v>
      </c>
      <c r="B203" t="s">
        <v>637</v>
      </c>
      <c r="C203" s="1" t="str">
        <f t="shared" si="12"/>
        <v>11:0001</v>
      </c>
      <c r="D203" s="1" t="str">
        <f t="shared" si="13"/>
        <v>11:0001</v>
      </c>
      <c r="E203" t="s">
        <v>652</v>
      </c>
      <c r="F203" t="s">
        <v>653</v>
      </c>
      <c r="H203">
        <v>59.536326299999999</v>
      </c>
      <c r="I203">
        <v>-110.2936337</v>
      </c>
      <c r="J203" s="1" t="str">
        <f t="shared" si="14"/>
        <v>Till</v>
      </c>
      <c r="K203" s="1" t="str">
        <f t="shared" si="15"/>
        <v>&lt;2 micron</v>
      </c>
      <c r="L203">
        <v>0.1</v>
      </c>
      <c r="M203">
        <v>1.23</v>
      </c>
      <c r="N203">
        <v>1</v>
      </c>
      <c r="O203">
        <v>20</v>
      </c>
      <c r="P203">
        <v>0.25</v>
      </c>
      <c r="Q203">
        <v>1</v>
      </c>
      <c r="R203">
        <v>0.14000000000000001</v>
      </c>
      <c r="S203">
        <v>0.25</v>
      </c>
      <c r="T203">
        <v>3</v>
      </c>
      <c r="U203">
        <v>16</v>
      </c>
      <c r="V203">
        <v>4</v>
      </c>
      <c r="W203">
        <v>1.26</v>
      </c>
      <c r="X203">
        <v>5</v>
      </c>
      <c r="Y203">
        <v>0.5</v>
      </c>
      <c r="Z203">
        <v>0.04</v>
      </c>
      <c r="AA203">
        <v>20</v>
      </c>
      <c r="AB203">
        <v>0.24</v>
      </c>
      <c r="AC203">
        <v>95</v>
      </c>
      <c r="AD203">
        <v>0.5</v>
      </c>
      <c r="AE203">
        <v>0.01</v>
      </c>
      <c r="AF203">
        <v>7</v>
      </c>
      <c r="AG203">
        <v>580</v>
      </c>
      <c r="AH203">
        <v>8</v>
      </c>
      <c r="AI203">
        <v>1</v>
      </c>
      <c r="AJ203">
        <v>2</v>
      </c>
      <c r="AK203">
        <v>18</v>
      </c>
      <c r="AL203">
        <v>0.05</v>
      </c>
      <c r="AM203">
        <v>5</v>
      </c>
      <c r="AN203">
        <v>5</v>
      </c>
      <c r="AO203">
        <v>25</v>
      </c>
      <c r="AP203">
        <v>5</v>
      </c>
      <c r="AQ203">
        <v>16</v>
      </c>
    </row>
    <row r="204" spans="1:43" hidden="1" x14ac:dyDescent="0.25">
      <c r="A204" t="s">
        <v>654</v>
      </c>
      <c r="B204" t="s">
        <v>640</v>
      </c>
      <c r="C204" s="1" t="str">
        <f t="shared" si="12"/>
        <v>11:0001</v>
      </c>
      <c r="D204" s="1" t="str">
        <f t="shared" si="13"/>
        <v>11:0001</v>
      </c>
      <c r="E204" t="s">
        <v>655</v>
      </c>
      <c r="F204" t="s">
        <v>656</v>
      </c>
      <c r="H204">
        <v>59.551252300000002</v>
      </c>
      <c r="I204">
        <v>-110.3123555</v>
      </c>
      <c r="J204" s="1" t="str">
        <f t="shared" si="14"/>
        <v>Till</v>
      </c>
      <c r="K204" s="1" t="str">
        <f t="shared" si="15"/>
        <v>&lt;2 micron</v>
      </c>
      <c r="L204">
        <v>0.2</v>
      </c>
      <c r="M204">
        <v>2.61</v>
      </c>
      <c r="N204">
        <v>1</v>
      </c>
      <c r="O204">
        <v>110</v>
      </c>
      <c r="P204">
        <v>0.5</v>
      </c>
      <c r="Q204">
        <v>1</v>
      </c>
      <c r="R204">
        <v>0.64</v>
      </c>
      <c r="S204">
        <v>0.25</v>
      </c>
      <c r="T204">
        <v>14</v>
      </c>
      <c r="U204">
        <v>59</v>
      </c>
      <c r="V204">
        <v>20</v>
      </c>
      <c r="W204">
        <v>3.72</v>
      </c>
      <c r="X204">
        <v>20</v>
      </c>
      <c r="Y204">
        <v>0.5</v>
      </c>
      <c r="Z204">
        <v>0.69</v>
      </c>
      <c r="AA204">
        <v>120</v>
      </c>
      <c r="AB204">
        <v>1.41</v>
      </c>
      <c r="AC204">
        <v>685</v>
      </c>
      <c r="AD204">
        <v>0.5</v>
      </c>
      <c r="AE204">
        <v>0.01</v>
      </c>
      <c r="AF204">
        <v>22</v>
      </c>
      <c r="AG204">
        <v>1110</v>
      </c>
      <c r="AH204">
        <v>42</v>
      </c>
      <c r="AI204">
        <v>1</v>
      </c>
      <c r="AJ204">
        <v>15</v>
      </c>
      <c r="AK204">
        <v>28</v>
      </c>
      <c r="AL204">
        <v>0.17</v>
      </c>
      <c r="AM204">
        <v>5</v>
      </c>
      <c r="AN204">
        <v>5</v>
      </c>
      <c r="AO204">
        <v>72</v>
      </c>
      <c r="AP204">
        <v>10</v>
      </c>
      <c r="AQ204">
        <v>68</v>
      </c>
    </row>
    <row r="205" spans="1:43" hidden="1" x14ac:dyDescent="0.25">
      <c r="A205" t="s">
        <v>657</v>
      </c>
      <c r="B205" t="s">
        <v>643</v>
      </c>
      <c r="C205" s="1" t="str">
        <f t="shared" si="12"/>
        <v>11:0001</v>
      </c>
      <c r="D205" s="1" t="str">
        <f t="shared" si="13"/>
        <v>11:0001</v>
      </c>
      <c r="E205" t="s">
        <v>658</v>
      </c>
      <c r="F205" t="s">
        <v>659</v>
      </c>
      <c r="H205">
        <v>59.596992299999997</v>
      </c>
      <c r="I205">
        <v>-110.3610384</v>
      </c>
      <c r="J205" s="1" t="str">
        <f t="shared" si="14"/>
        <v>Till</v>
      </c>
      <c r="K205" s="1" t="str">
        <f t="shared" si="15"/>
        <v>&lt;2 micron</v>
      </c>
      <c r="L205">
        <v>0.1</v>
      </c>
      <c r="M205">
        <v>0.63</v>
      </c>
      <c r="N205">
        <v>1</v>
      </c>
      <c r="O205">
        <v>10</v>
      </c>
      <c r="P205">
        <v>0.25</v>
      </c>
      <c r="Q205">
        <v>1</v>
      </c>
      <c r="R205">
        <v>0.14000000000000001</v>
      </c>
      <c r="S205">
        <v>0.25</v>
      </c>
      <c r="T205">
        <v>1</v>
      </c>
      <c r="U205">
        <v>8</v>
      </c>
      <c r="V205">
        <v>0.5</v>
      </c>
      <c r="W205">
        <v>0.77</v>
      </c>
      <c r="X205">
        <v>5</v>
      </c>
      <c r="Y205">
        <v>0.5</v>
      </c>
      <c r="Z205">
        <v>0.02</v>
      </c>
      <c r="AA205">
        <v>10</v>
      </c>
      <c r="AB205">
        <v>0.14000000000000001</v>
      </c>
      <c r="AC205">
        <v>60</v>
      </c>
      <c r="AD205">
        <v>0.5</v>
      </c>
      <c r="AE205">
        <v>0.01</v>
      </c>
      <c r="AF205">
        <v>3</v>
      </c>
      <c r="AG205">
        <v>110</v>
      </c>
      <c r="AH205">
        <v>6</v>
      </c>
      <c r="AI205">
        <v>1</v>
      </c>
      <c r="AJ205">
        <v>1</v>
      </c>
      <c r="AK205">
        <v>15</v>
      </c>
      <c r="AL205">
        <v>0.04</v>
      </c>
      <c r="AM205">
        <v>5</v>
      </c>
      <c r="AN205">
        <v>5</v>
      </c>
      <c r="AO205">
        <v>18</v>
      </c>
      <c r="AP205">
        <v>5</v>
      </c>
      <c r="AQ205">
        <v>6</v>
      </c>
    </row>
    <row r="206" spans="1:43" hidden="1" x14ac:dyDescent="0.25">
      <c r="A206" t="s">
        <v>660</v>
      </c>
      <c r="B206" t="s">
        <v>646</v>
      </c>
      <c r="C206" s="1" t="str">
        <f t="shared" si="12"/>
        <v>11:0001</v>
      </c>
      <c r="D206" s="1" t="str">
        <f t="shared" si="13"/>
        <v>11:0001</v>
      </c>
      <c r="E206" t="s">
        <v>661</v>
      </c>
      <c r="F206" t="s">
        <v>662</v>
      </c>
      <c r="H206">
        <v>59.595477199999998</v>
      </c>
      <c r="I206">
        <v>-110.3560544</v>
      </c>
      <c r="J206" s="1" t="str">
        <f t="shared" si="14"/>
        <v>Till</v>
      </c>
      <c r="K206" s="1" t="str">
        <f t="shared" si="15"/>
        <v>&lt;2 micron</v>
      </c>
      <c r="L206">
        <v>0.1</v>
      </c>
      <c r="M206">
        <v>1.18</v>
      </c>
      <c r="N206">
        <v>1</v>
      </c>
      <c r="O206">
        <v>30</v>
      </c>
      <c r="P206">
        <v>0.5</v>
      </c>
      <c r="Q206">
        <v>1</v>
      </c>
      <c r="R206">
        <v>0.16</v>
      </c>
      <c r="S206">
        <v>0.25</v>
      </c>
      <c r="T206">
        <v>5</v>
      </c>
      <c r="U206">
        <v>20</v>
      </c>
      <c r="V206">
        <v>5</v>
      </c>
      <c r="W206">
        <v>1.42</v>
      </c>
      <c r="X206">
        <v>5</v>
      </c>
      <c r="Y206">
        <v>0.5</v>
      </c>
      <c r="Z206">
        <v>7.0000000000000007E-2</v>
      </c>
      <c r="AA206">
        <v>30</v>
      </c>
      <c r="AB206">
        <v>0.35</v>
      </c>
      <c r="AC206">
        <v>155</v>
      </c>
      <c r="AD206">
        <v>0.5</v>
      </c>
      <c r="AE206">
        <v>0.01</v>
      </c>
      <c r="AF206">
        <v>10</v>
      </c>
      <c r="AG206">
        <v>420</v>
      </c>
      <c r="AH206">
        <v>8</v>
      </c>
      <c r="AI206">
        <v>1</v>
      </c>
      <c r="AJ206">
        <v>2</v>
      </c>
      <c r="AK206">
        <v>18</v>
      </c>
      <c r="AL206">
        <v>0.06</v>
      </c>
      <c r="AM206">
        <v>5</v>
      </c>
      <c r="AN206">
        <v>5</v>
      </c>
      <c r="AO206">
        <v>27</v>
      </c>
      <c r="AP206">
        <v>5</v>
      </c>
      <c r="AQ206">
        <v>24</v>
      </c>
    </row>
    <row r="207" spans="1:43" hidden="1" x14ac:dyDescent="0.25">
      <c r="A207" t="s">
        <v>663</v>
      </c>
      <c r="B207" t="s">
        <v>649</v>
      </c>
      <c r="C207" s="1" t="str">
        <f t="shared" si="12"/>
        <v>11:0001</v>
      </c>
      <c r="D207" s="1" t="str">
        <f t="shared" si="13"/>
        <v>11:0001</v>
      </c>
      <c r="E207" t="s">
        <v>664</v>
      </c>
      <c r="F207" t="s">
        <v>665</v>
      </c>
      <c r="H207">
        <v>59.5941616</v>
      </c>
      <c r="I207">
        <v>-110.3179093</v>
      </c>
      <c r="J207" s="1" t="str">
        <f t="shared" si="14"/>
        <v>Till</v>
      </c>
      <c r="K207" s="1" t="str">
        <f t="shared" si="15"/>
        <v>&lt;2 micron</v>
      </c>
      <c r="L207">
        <v>0.1</v>
      </c>
      <c r="M207">
        <v>1.51</v>
      </c>
      <c r="N207">
        <v>1</v>
      </c>
      <c r="O207">
        <v>60</v>
      </c>
      <c r="P207">
        <v>0.25</v>
      </c>
      <c r="Q207">
        <v>1</v>
      </c>
      <c r="R207">
        <v>0.14000000000000001</v>
      </c>
      <c r="S207">
        <v>0.25</v>
      </c>
      <c r="T207">
        <v>5</v>
      </c>
      <c r="U207">
        <v>20</v>
      </c>
      <c r="V207">
        <v>6</v>
      </c>
      <c r="W207">
        <v>1.62</v>
      </c>
      <c r="X207">
        <v>10</v>
      </c>
      <c r="Y207">
        <v>0.5</v>
      </c>
      <c r="Z207">
        <v>0.05</v>
      </c>
      <c r="AA207">
        <v>60</v>
      </c>
      <c r="AB207">
        <v>0.39</v>
      </c>
      <c r="AC207">
        <v>135</v>
      </c>
      <c r="AD207">
        <v>0.5</v>
      </c>
      <c r="AE207">
        <v>0.01</v>
      </c>
      <c r="AF207">
        <v>9</v>
      </c>
      <c r="AG207">
        <v>110</v>
      </c>
      <c r="AH207">
        <v>10</v>
      </c>
      <c r="AI207">
        <v>1</v>
      </c>
      <c r="AJ207">
        <v>4</v>
      </c>
      <c r="AK207">
        <v>16</v>
      </c>
      <c r="AL207">
        <v>0.09</v>
      </c>
      <c r="AM207">
        <v>10</v>
      </c>
      <c r="AN207">
        <v>5</v>
      </c>
      <c r="AO207">
        <v>32</v>
      </c>
      <c r="AP207">
        <v>5</v>
      </c>
      <c r="AQ207">
        <v>20</v>
      </c>
    </row>
    <row r="208" spans="1:43" hidden="1" x14ac:dyDescent="0.25">
      <c r="A208" t="s">
        <v>666</v>
      </c>
      <c r="B208" t="s">
        <v>652</v>
      </c>
      <c r="C208" s="1" t="str">
        <f t="shared" si="12"/>
        <v>11:0001</v>
      </c>
      <c r="D208" s="1" t="str">
        <f t="shared" si="13"/>
        <v>11:0001</v>
      </c>
      <c r="E208" t="s">
        <v>667</v>
      </c>
      <c r="F208" t="s">
        <v>668</v>
      </c>
      <c r="H208">
        <v>59.466564300000002</v>
      </c>
      <c r="I208">
        <v>-110.8259669</v>
      </c>
      <c r="J208" s="1" t="str">
        <f t="shared" si="14"/>
        <v>Till</v>
      </c>
      <c r="K208" s="1" t="str">
        <f t="shared" si="15"/>
        <v>&lt;2 micron</v>
      </c>
      <c r="L208">
        <v>0.1</v>
      </c>
      <c r="M208">
        <v>1.21</v>
      </c>
      <c r="N208">
        <v>1</v>
      </c>
      <c r="O208">
        <v>50</v>
      </c>
      <c r="P208">
        <v>0.25</v>
      </c>
      <c r="Q208">
        <v>1</v>
      </c>
      <c r="R208">
        <v>0.12</v>
      </c>
      <c r="S208">
        <v>0.25</v>
      </c>
      <c r="T208">
        <v>3</v>
      </c>
      <c r="U208">
        <v>13</v>
      </c>
      <c r="V208">
        <v>3</v>
      </c>
      <c r="W208">
        <v>1.2</v>
      </c>
      <c r="X208">
        <v>5</v>
      </c>
      <c r="Y208">
        <v>0.5</v>
      </c>
      <c r="Z208">
        <v>0.03</v>
      </c>
      <c r="AA208">
        <v>30</v>
      </c>
      <c r="AB208">
        <v>0.2</v>
      </c>
      <c r="AC208">
        <v>75</v>
      </c>
      <c r="AD208">
        <v>0.5</v>
      </c>
      <c r="AE208">
        <v>0.01</v>
      </c>
      <c r="AF208">
        <v>5</v>
      </c>
      <c r="AG208">
        <v>160</v>
      </c>
      <c r="AH208">
        <v>6</v>
      </c>
      <c r="AI208">
        <v>1</v>
      </c>
      <c r="AJ208">
        <v>2</v>
      </c>
      <c r="AK208">
        <v>13</v>
      </c>
      <c r="AL208">
        <v>0.06</v>
      </c>
      <c r="AM208">
        <v>5</v>
      </c>
      <c r="AN208">
        <v>5</v>
      </c>
      <c r="AO208">
        <v>25</v>
      </c>
      <c r="AP208">
        <v>5</v>
      </c>
      <c r="AQ208">
        <v>12</v>
      </c>
    </row>
    <row r="209" spans="1:43" hidden="1" x14ac:dyDescent="0.25">
      <c r="A209" t="s">
        <v>669</v>
      </c>
      <c r="B209" t="s">
        <v>655</v>
      </c>
      <c r="C209" s="1" t="str">
        <f t="shared" si="12"/>
        <v>11:0001</v>
      </c>
      <c r="D209" s="1" t="str">
        <f t="shared" si="13"/>
        <v>11:0001</v>
      </c>
      <c r="E209" t="s">
        <v>670</v>
      </c>
      <c r="F209" t="s">
        <v>671</v>
      </c>
      <c r="H209">
        <v>59.458107200000001</v>
      </c>
      <c r="I209">
        <v>-110.8144028</v>
      </c>
      <c r="J209" s="1" t="str">
        <f t="shared" si="14"/>
        <v>Till</v>
      </c>
      <c r="K209" s="1" t="str">
        <f t="shared" si="15"/>
        <v>&lt;2 micron</v>
      </c>
      <c r="L209">
        <v>0.2</v>
      </c>
      <c r="M209">
        <v>3.03</v>
      </c>
      <c r="N209">
        <v>1</v>
      </c>
      <c r="O209">
        <v>220</v>
      </c>
      <c r="P209">
        <v>0.5</v>
      </c>
      <c r="Q209">
        <v>1</v>
      </c>
      <c r="R209">
        <v>0.32</v>
      </c>
      <c r="S209">
        <v>0.25</v>
      </c>
      <c r="T209">
        <v>22</v>
      </c>
      <c r="U209">
        <v>71</v>
      </c>
      <c r="V209">
        <v>27</v>
      </c>
      <c r="W209">
        <v>4.3499999999999996</v>
      </c>
      <c r="X209">
        <v>5</v>
      </c>
      <c r="Y209">
        <v>0.5</v>
      </c>
      <c r="Z209">
        <v>0.28999999999999998</v>
      </c>
      <c r="AA209">
        <v>20</v>
      </c>
      <c r="AB209">
        <v>2.04</v>
      </c>
      <c r="AC209">
        <v>170</v>
      </c>
      <c r="AD209">
        <v>0.5</v>
      </c>
      <c r="AE209">
        <v>0.01</v>
      </c>
      <c r="AF209">
        <v>31</v>
      </c>
      <c r="AG209">
        <v>1290</v>
      </c>
      <c r="AH209">
        <v>10</v>
      </c>
      <c r="AI209">
        <v>1</v>
      </c>
      <c r="AJ209">
        <v>17</v>
      </c>
      <c r="AK209">
        <v>21</v>
      </c>
      <c r="AL209">
        <v>0.16</v>
      </c>
      <c r="AM209">
        <v>5</v>
      </c>
      <c r="AN209">
        <v>5</v>
      </c>
      <c r="AO209">
        <v>96</v>
      </c>
      <c r="AP209">
        <v>10</v>
      </c>
      <c r="AQ209">
        <v>50</v>
      </c>
    </row>
    <row r="210" spans="1:43" hidden="1" x14ac:dyDescent="0.25">
      <c r="A210" t="s">
        <v>672</v>
      </c>
      <c r="B210" t="s">
        <v>658</v>
      </c>
      <c r="C210" s="1" t="str">
        <f t="shared" si="12"/>
        <v>11:0001</v>
      </c>
      <c r="D210" s="1" t="str">
        <f t="shared" si="13"/>
        <v>11:0001</v>
      </c>
      <c r="E210" t="s">
        <v>673</v>
      </c>
      <c r="F210" t="s">
        <v>674</v>
      </c>
      <c r="H210">
        <v>59.0750259</v>
      </c>
      <c r="I210">
        <v>-110.6527123</v>
      </c>
      <c r="J210" s="1" t="str">
        <f t="shared" si="14"/>
        <v>Till</v>
      </c>
      <c r="K210" s="1" t="str">
        <f t="shared" si="15"/>
        <v>&lt;2 micron</v>
      </c>
      <c r="L210">
        <v>0.1</v>
      </c>
      <c r="M210">
        <v>0.99</v>
      </c>
      <c r="N210">
        <v>1</v>
      </c>
      <c r="O210">
        <v>30</v>
      </c>
      <c r="P210">
        <v>0.25</v>
      </c>
      <c r="Q210">
        <v>1</v>
      </c>
      <c r="R210">
        <v>0.01</v>
      </c>
      <c r="S210">
        <v>0.25</v>
      </c>
      <c r="T210">
        <v>2</v>
      </c>
      <c r="U210">
        <v>16</v>
      </c>
      <c r="V210">
        <v>0.5</v>
      </c>
      <c r="W210">
        <v>0.98</v>
      </c>
      <c r="X210">
        <v>5</v>
      </c>
      <c r="Y210">
        <v>0.5</v>
      </c>
      <c r="Z210">
        <v>0.01</v>
      </c>
      <c r="AA210">
        <v>10</v>
      </c>
      <c r="AB210">
        <v>0.08</v>
      </c>
      <c r="AC210">
        <v>25</v>
      </c>
      <c r="AD210">
        <v>0.5</v>
      </c>
      <c r="AE210">
        <v>5.0000000000000001E-3</v>
      </c>
      <c r="AF210">
        <v>6</v>
      </c>
      <c r="AG210">
        <v>90</v>
      </c>
      <c r="AH210">
        <v>2</v>
      </c>
      <c r="AI210">
        <v>1</v>
      </c>
      <c r="AJ210">
        <v>1</v>
      </c>
      <c r="AK210">
        <v>16</v>
      </c>
      <c r="AL210">
        <v>0.02</v>
      </c>
      <c r="AM210">
        <v>5</v>
      </c>
      <c r="AN210">
        <v>5</v>
      </c>
      <c r="AO210">
        <v>17</v>
      </c>
      <c r="AP210">
        <v>5</v>
      </c>
      <c r="AQ210">
        <v>6</v>
      </c>
    </row>
    <row r="211" spans="1:43" hidden="1" x14ac:dyDescent="0.25">
      <c r="A211" t="s">
        <v>675</v>
      </c>
      <c r="B211" t="s">
        <v>661</v>
      </c>
      <c r="C211" s="1" t="str">
        <f t="shared" si="12"/>
        <v>11:0001</v>
      </c>
      <c r="D211" s="1" t="str">
        <f t="shared" si="13"/>
        <v>11:0001</v>
      </c>
      <c r="E211" t="s">
        <v>676</v>
      </c>
      <c r="F211" t="s">
        <v>677</v>
      </c>
      <c r="H211">
        <v>59.092900800000002</v>
      </c>
      <c r="I211">
        <v>-110.6375745</v>
      </c>
      <c r="J211" s="1" t="str">
        <f t="shared" si="14"/>
        <v>Till</v>
      </c>
      <c r="K211" s="1" t="str">
        <f t="shared" si="15"/>
        <v>&lt;2 micron</v>
      </c>
      <c r="L211">
        <v>0.1</v>
      </c>
      <c r="M211">
        <v>0.62</v>
      </c>
      <c r="N211">
        <v>1</v>
      </c>
      <c r="O211">
        <v>30</v>
      </c>
      <c r="P211">
        <v>0.25</v>
      </c>
      <c r="Q211">
        <v>1</v>
      </c>
      <c r="R211">
        <v>0.02</v>
      </c>
      <c r="S211">
        <v>0.25</v>
      </c>
      <c r="T211">
        <v>1</v>
      </c>
      <c r="U211">
        <v>9</v>
      </c>
      <c r="V211">
        <v>4</v>
      </c>
      <c r="W211">
        <v>0.85</v>
      </c>
      <c r="X211">
        <v>5</v>
      </c>
      <c r="Y211">
        <v>0.5</v>
      </c>
      <c r="Z211">
        <v>0.02</v>
      </c>
      <c r="AA211">
        <v>5</v>
      </c>
      <c r="AB211">
        <v>0.1</v>
      </c>
      <c r="AC211">
        <v>35</v>
      </c>
      <c r="AD211">
        <v>0.5</v>
      </c>
      <c r="AE211">
        <v>5.0000000000000001E-3</v>
      </c>
      <c r="AF211">
        <v>5</v>
      </c>
      <c r="AG211">
        <v>80</v>
      </c>
      <c r="AH211">
        <v>6</v>
      </c>
      <c r="AI211">
        <v>1</v>
      </c>
      <c r="AJ211">
        <v>0.5</v>
      </c>
      <c r="AK211">
        <v>18</v>
      </c>
      <c r="AL211">
        <v>0.02</v>
      </c>
      <c r="AM211">
        <v>5</v>
      </c>
      <c r="AN211">
        <v>5</v>
      </c>
      <c r="AO211">
        <v>14</v>
      </c>
      <c r="AP211">
        <v>5</v>
      </c>
      <c r="AQ211">
        <v>6</v>
      </c>
    </row>
    <row r="212" spans="1:43" hidden="1" x14ac:dyDescent="0.25">
      <c r="A212" t="s">
        <v>678</v>
      </c>
      <c r="B212" t="s">
        <v>664</v>
      </c>
      <c r="C212" s="1" t="str">
        <f t="shared" si="12"/>
        <v>11:0001</v>
      </c>
      <c r="D212" s="1" t="str">
        <f t="shared" si="13"/>
        <v>11:0001</v>
      </c>
      <c r="E212" t="s">
        <v>679</v>
      </c>
      <c r="F212" t="s">
        <v>680</v>
      </c>
      <c r="H212">
        <v>59.085307999999998</v>
      </c>
      <c r="I212">
        <v>-110.69153729999999</v>
      </c>
      <c r="J212" s="1" t="str">
        <f t="shared" si="14"/>
        <v>Till</v>
      </c>
      <c r="K212" s="1" t="str">
        <f t="shared" si="15"/>
        <v>&lt;2 micron</v>
      </c>
      <c r="L212">
        <v>0.1</v>
      </c>
      <c r="M212">
        <v>0.32</v>
      </c>
      <c r="N212">
        <v>1</v>
      </c>
      <c r="O212">
        <v>20</v>
      </c>
      <c r="P212">
        <v>0.25</v>
      </c>
      <c r="Q212">
        <v>1</v>
      </c>
      <c r="R212">
        <v>0.03</v>
      </c>
      <c r="S212">
        <v>0.25</v>
      </c>
      <c r="T212">
        <v>1</v>
      </c>
      <c r="U212">
        <v>5</v>
      </c>
      <c r="V212">
        <v>0.5</v>
      </c>
      <c r="W212">
        <v>0.51</v>
      </c>
      <c r="X212">
        <v>5</v>
      </c>
      <c r="Y212">
        <v>0.5</v>
      </c>
      <c r="Z212">
        <v>0.01</v>
      </c>
      <c r="AA212">
        <v>5</v>
      </c>
      <c r="AB212">
        <v>0.03</v>
      </c>
      <c r="AC212">
        <v>30</v>
      </c>
      <c r="AD212">
        <v>0.5</v>
      </c>
      <c r="AE212">
        <v>5.0000000000000001E-3</v>
      </c>
      <c r="AF212">
        <v>2</v>
      </c>
      <c r="AG212">
        <v>200</v>
      </c>
      <c r="AH212">
        <v>4</v>
      </c>
      <c r="AI212">
        <v>1</v>
      </c>
      <c r="AJ212">
        <v>0.5</v>
      </c>
      <c r="AK212">
        <v>16</v>
      </c>
      <c r="AL212">
        <v>0.01</v>
      </c>
      <c r="AM212">
        <v>5</v>
      </c>
      <c r="AN212">
        <v>5</v>
      </c>
      <c r="AO212">
        <v>9</v>
      </c>
      <c r="AP212">
        <v>5</v>
      </c>
      <c r="AQ212">
        <v>1</v>
      </c>
    </row>
    <row r="213" spans="1:43" hidden="1" x14ac:dyDescent="0.25">
      <c r="A213" t="s">
        <v>681</v>
      </c>
      <c r="B213" t="s">
        <v>667</v>
      </c>
      <c r="C213" s="1" t="str">
        <f t="shared" si="12"/>
        <v>11:0001</v>
      </c>
      <c r="D213" s="1" t="str">
        <f t="shared" si="13"/>
        <v>11:0001</v>
      </c>
      <c r="E213" t="s">
        <v>682</v>
      </c>
      <c r="F213" t="s">
        <v>683</v>
      </c>
      <c r="H213">
        <v>59.296055199999998</v>
      </c>
      <c r="I213">
        <v>-110.6151033</v>
      </c>
      <c r="J213" s="1" t="str">
        <f t="shared" si="14"/>
        <v>Till</v>
      </c>
      <c r="K213" s="1" t="str">
        <f t="shared" si="15"/>
        <v>&lt;2 micron</v>
      </c>
      <c r="L213">
        <v>0.1</v>
      </c>
      <c r="M213">
        <v>1.34</v>
      </c>
      <c r="N213">
        <v>1</v>
      </c>
      <c r="O213">
        <v>60</v>
      </c>
      <c r="P213">
        <v>0.5</v>
      </c>
      <c r="Q213">
        <v>1</v>
      </c>
      <c r="R213">
        <v>0.1</v>
      </c>
      <c r="S213">
        <v>0.25</v>
      </c>
      <c r="T213">
        <v>6</v>
      </c>
      <c r="U213">
        <v>22</v>
      </c>
      <c r="V213">
        <v>5</v>
      </c>
      <c r="W213">
        <v>1.59</v>
      </c>
      <c r="X213">
        <v>5</v>
      </c>
      <c r="Y213">
        <v>0.5</v>
      </c>
      <c r="Z213">
        <v>0.08</v>
      </c>
      <c r="AA213">
        <v>10</v>
      </c>
      <c r="AB213">
        <v>0.37</v>
      </c>
      <c r="AC213">
        <v>120</v>
      </c>
      <c r="AD213">
        <v>0.5</v>
      </c>
      <c r="AE213">
        <v>5.0000000000000001E-3</v>
      </c>
      <c r="AF213">
        <v>10</v>
      </c>
      <c r="AG213">
        <v>330</v>
      </c>
      <c r="AH213">
        <v>6</v>
      </c>
      <c r="AI213">
        <v>1</v>
      </c>
      <c r="AJ213">
        <v>2</v>
      </c>
      <c r="AK213">
        <v>21</v>
      </c>
      <c r="AL213">
        <v>0.06</v>
      </c>
      <c r="AM213">
        <v>5</v>
      </c>
      <c r="AN213">
        <v>5</v>
      </c>
      <c r="AO213">
        <v>29</v>
      </c>
      <c r="AP213">
        <v>5</v>
      </c>
      <c r="AQ213">
        <v>22</v>
      </c>
    </row>
    <row r="214" spans="1:43" hidden="1" x14ac:dyDescent="0.25">
      <c r="A214" t="s">
        <v>684</v>
      </c>
      <c r="B214" t="s">
        <v>670</v>
      </c>
      <c r="C214" s="1" t="str">
        <f t="shared" si="12"/>
        <v>11:0001</v>
      </c>
      <c r="D214" s="1" t="str">
        <f t="shared" si="13"/>
        <v>11:0001</v>
      </c>
      <c r="E214" t="s">
        <v>685</v>
      </c>
      <c r="F214" t="s">
        <v>686</v>
      </c>
      <c r="H214">
        <v>59.275875399999997</v>
      </c>
      <c r="I214">
        <v>-110.8363806</v>
      </c>
      <c r="J214" s="1" t="str">
        <f t="shared" si="14"/>
        <v>Till</v>
      </c>
      <c r="K214" s="1" t="str">
        <f t="shared" si="15"/>
        <v>&lt;2 micron</v>
      </c>
      <c r="L214">
        <v>0.2</v>
      </c>
      <c r="M214">
        <v>1.29</v>
      </c>
      <c r="N214">
        <v>1</v>
      </c>
      <c r="O214">
        <v>40</v>
      </c>
      <c r="P214">
        <v>0.5</v>
      </c>
      <c r="Q214">
        <v>1</v>
      </c>
      <c r="R214">
        <v>0.04</v>
      </c>
      <c r="S214">
        <v>0.25</v>
      </c>
      <c r="T214">
        <v>3</v>
      </c>
      <c r="U214">
        <v>17</v>
      </c>
      <c r="V214">
        <v>1</v>
      </c>
      <c r="W214">
        <v>1.27</v>
      </c>
      <c r="X214">
        <v>5</v>
      </c>
      <c r="Y214">
        <v>0.5</v>
      </c>
      <c r="Z214">
        <v>7.0000000000000007E-2</v>
      </c>
      <c r="AA214">
        <v>20</v>
      </c>
      <c r="AB214">
        <v>0.22</v>
      </c>
      <c r="AC214">
        <v>70</v>
      </c>
      <c r="AD214">
        <v>0.5</v>
      </c>
      <c r="AE214">
        <v>5.0000000000000001E-3</v>
      </c>
      <c r="AF214">
        <v>7</v>
      </c>
      <c r="AG214">
        <v>120</v>
      </c>
      <c r="AH214">
        <v>6</v>
      </c>
      <c r="AI214">
        <v>1</v>
      </c>
      <c r="AJ214">
        <v>2</v>
      </c>
      <c r="AK214">
        <v>19</v>
      </c>
      <c r="AL214">
        <v>0.03</v>
      </c>
      <c r="AM214">
        <v>5</v>
      </c>
      <c r="AN214">
        <v>5</v>
      </c>
      <c r="AO214">
        <v>24</v>
      </c>
      <c r="AP214">
        <v>5</v>
      </c>
      <c r="AQ214">
        <v>12</v>
      </c>
    </row>
    <row r="215" spans="1:43" hidden="1" x14ac:dyDescent="0.25">
      <c r="A215" t="s">
        <v>687</v>
      </c>
      <c r="B215" t="s">
        <v>673</v>
      </c>
      <c r="C215" s="1" t="str">
        <f t="shared" si="12"/>
        <v>11:0001</v>
      </c>
      <c r="D215" s="1" t="str">
        <f t="shared" si="13"/>
        <v>11:0001</v>
      </c>
      <c r="E215" t="s">
        <v>688</v>
      </c>
      <c r="F215" t="s">
        <v>689</v>
      </c>
      <c r="H215">
        <v>59.269690400000002</v>
      </c>
      <c r="I215">
        <v>-110.81158670000001</v>
      </c>
      <c r="J215" s="1" t="str">
        <f t="shared" si="14"/>
        <v>Till</v>
      </c>
      <c r="K215" s="1" t="str">
        <f t="shared" si="15"/>
        <v>&lt;2 micron</v>
      </c>
      <c r="L215">
        <v>0.1</v>
      </c>
      <c r="M215">
        <v>0.94</v>
      </c>
      <c r="N215">
        <v>1</v>
      </c>
      <c r="O215">
        <v>30</v>
      </c>
      <c r="P215">
        <v>0.5</v>
      </c>
      <c r="Q215">
        <v>1</v>
      </c>
      <c r="R215">
        <v>0.03</v>
      </c>
      <c r="S215">
        <v>0.25</v>
      </c>
      <c r="T215">
        <v>1</v>
      </c>
      <c r="U215">
        <v>11</v>
      </c>
      <c r="V215">
        <v>0.5</v>
      </c>
      <c r="W215">
        <v>0.81</v>
      </c>
      <c r="X215">
        <v>5</v>
      </c>
      <c r="Y215">
        <v>0.5</v>
      </c>
      <c r="Z215">
        <v>0.03</v>
      </c>
      <c r="AA215">
        <v>10</v>
      </c>
      <c r="AB215">
        <v>0.15</v>
      </c>
      <c r="AC215">
        <v>40</v>
      </c>
      <c r="AD215">
        <v>0.5</v>
      </c>
      <c r="AE215">
        <v>5.0000000000000001E-3</v>
      </c>
      <c r="AF215">
        <v>3</v>
      </c>
      <c r="AG215">
        <v>100</v>
      </c>
      <c r="AH215">
        <v>4</v>
      </c>
      <c r="AI215">
        <v>1</v>
      </c>
      <c r="AJ215">
        <v>1</v>
      </c>
      <c r="AK215">
        <v>13</v>
      </c>
      <c r="AL215">
        <v>0.02</v>
      </c>
      <c r="AM215">
        <v>5</v>
      </c>
      <c r="AN215">
        <v>5</v>
      </c>
      <c r="AO215">
        <v>17</v>
      </c>
      <c r="AP215">
        <v>5</v>
      </c>
      <c r="AQ215">
        <v>8</v>
      </c>
    </row>
    <row r="216" spans="1:43" hidden="1" x14ac:dyDescent="0.25">
      <c r="A216" t="s">
        <v>690</v>
      </c>
      <c r="B216" t="s">
        <v>676</v>
      </c>
      <c r="C216" s="1" t="str">
        <f t="shared" si="12"/>
        <v>11:0001</v>
      </c>
      <c r="D216" s="1" t="str">
        <f t="shared" si="13"/>
        <v>11:0001</v>
      </c>
      <c r="E216" t="s">
        <v>691</v>
      </c>
      <c r="F216" t="s">
        <v>692</v>
      </c>
      <c r="H216">
        <v>59.254476400000001</v>
      </c>
      <c r="I216">
        <v>-110.7714972</v>
      </c>
      <c r="J216" s="1" t="str">
        <f t="shared" si="14"/>
        <v>Till</v>
      </c>
      <c r="K216" s="1" t="str">
        <f t="shared" si="15"/>
        <v>&lt;2 micron</v>
      </c>
      <c r="L216">
        <v>0.1</v>
      </c>
      <c r="M216">
        <v>1.3</v>
      </c>
      <c r="N216">
        <v>1</v>
      </c>
      <c r="O216">
        <v>50</v>
      </c>
      <c r="P216">
        <v>0.25</v>
      </c>
      <c r="Q216">
        <v>1</v>
      </c>
      <c r="R216">
        <v>0.04</v>
      </c>
      <c r="S216">
        <v>0.25</v>
      </c>
      <c r="T216">
        <v>2</v>
      </c>
      <c r="U216">
        <v>14</v>
      </c>
      <c r="V216">
        <v>2</v>
      </c>
      <c r="W216">
        <v>1.18</v>
      </c>
      <c r="X216">
        <v>5</v>
      </c>
      <c r="Y216">
        <v>0.5</v>
      </c>
      <c r="Z216">
        <v>0.04</v>
      </c>
      <c r="AA216">
        <v>10</v>
      </c>
      <c r="AB216">
        <v>0.19</v>
      </c>
      <c r="AC216">
        <v>55</v>
      </c>
      <c r="AD216">
        <v>0.5</v>
      </c>
      <c r="AE216">
        <v>5.0000000000000001E-3</v>
      </c>
      <c r="AF216">
        <v>4</v>
      </c>
      <c r="AG216">
        <v>90</v>
      </c>
      <c r="AH216">
        <v>6</v>
      </c>
      <c r="AI216">
        <v>1</v>
      </c>
      <c r="AJ216">
        <v>1</v>
      </c>
      <c r="AK216">
        <v>16</v>
      </c>
      <c r="AL216">
        <v>0.04</v>
      </c>
      <c r="AM216">
        <v>5</v>
      </c>
      <c r="AN216">
        <v>5</v>
      </c>
      <c r="AO216">
        <v>25</v>
      </c>
      <c r="AP216">
        <v>5</v>
      </c>
      <c r="AQ216">
        <v>12</v>
      </c>
    </row>
    <row r="217" spans="1:43" hidden="1" x14ac:dyDescent="0.25">
      <c r="A217" t="s">
        <v>693</v>
      </c>
      <c r="B217" t="s">
        <v>679</v>
      </c>
      <c r="C217" s="1" t="str">
        <f t="shared" si="12"/>
        <v>11:0001</v>
      </c>
      <c r="D217" s="1" t="str">
        <f t="shared" si="13"/>
        <v>11:0001</v>
      </c>
      <c r="E217" t="s">
        <v>694</v>
      </c>
      <c r="F217" t="s">
        <v>695</v>
      </c>
      <c r="H217">
        <v>59.273727999999998</v>
      </c>
      <c r="I217">
        <v>-110.7806848</v>
      </c>
      <c r="J217" s="1" t="str">
        <f t="shared" si="14"/>
        <v>Till</v>
      </c>
      <c r="K217" s="1" t="str">
        <f t="shared" si="15"/>
        <v>&lt;2 micron</v>
      </c>
      <c r="L217">
        <v>0.1</v>
      </c>
      <c r="M217">
        <v>1.46</v>
      </c>
      <c r="N217">
        <v>1</v>
      </c>
      <c r="O217">
        <v>60</v>
      </c>
      <c r="P217">
        <v>0.25</v>
      </c>
      <c r="Q217">
        <v>1</v>
      </c>
      <c r="R217">
        <v>0.04</v>
      </c>
      <c r="S217">
        <v>0.25</v>
      </c>
      <c r="T217">
        <v>1</v>
      </c>
      <c r="U217">
        <v>14</v>
      </c>
      <c r="V217">
        <v>1</v>
      </c>
      <c r="W217">
        <v>1.37</v>
      </c>
      <c r="X217">
        <v>5</v>
      </c>
      <c r="Y217">
        <v>0.5</v>
      </c>
      <c r="Z217">
        <v>0.03</v>
      </c>
      <c r="AA217">
        <v>10</v>
      </c>
      <c r="AB217">
        <v>0.15</v>
      </c>
      <c r="AC217">
        <v>45</v>
      </c>
      <c r="AD217">
        <v>0.5</v>
      </c>
      <c r="AE217">
        <v>5.0000000000000001E-3</v>
      </c>
      <c r="AF217">
        <v>4</v>
      </c>
      <c r="AG217">
        <v>540</v>
      </c>
      <c r="AH217">
        <v>6</v>
      </c>
      <c r="AI217">
        <v>1</v>
      </c>
      <c r="AJ217">
        <v>1</v>
      </c>
      <c r="AK217">
        <v>9</v>
      </c>
      <c r="AL217">
        <v>0.02</v>
      </c>
      <c r="AM217">
        <v>5</v>
      </c>
      <c r="AN217">
        <v>5</v>
      </c>
      <c r="AO217">
        <v>30</v>
      </c>
      <c r="AP217">
        <v>5</v>
      </c>
      <c r="AQ217">
        <v>44</v>
      </c>
    </row>
    <row r="218" spans="1:43" hidden="1" x14ac:dyDescent="0.25">
      <c r="A218" t="s">
        <v>696</v>
      </c>
      <c r="B218" t="s">
        <v>682</v>
      </c>
      <c r="C218" s="1" t="str">
        <f t="shared" si="12"/>
        <v>11:0001</v>
      </c>
      <c r="D218" s="1" t="str">
        <f t="shared" si="13"/>
        <v>11:0001</v>
      </c>
      <c r="E218" t="s">
        <v>697</v>
      </c>
      <c r="F218" t="s">
        <v>698</v>
      </c>
      <c r="H218">
        <v>59.504021600000002</v>
      </c>
      <c r="I218">
        <v>-110.56458360000001</v>
      </c>
      <c r="J218" s="1" t="str">
        <f t="shared" si="14"/>
        <v>Till</v>
      </c>
      <c r="K218" s="1" t="str">
        <f t="shared" si="15"/>
        <v>&lt;2 micron</v>
      </c>
      <c r="L218">
        <v>0.2</v>
      </c>
      <c r="M218">
        <v>1.69</v>
      </c>
      <c r="N218">
        <v>1</v>
      </c>
      <c r="O218">
        <v>40</v>
      </c>
      <c r="P218">
        <v>0.5</v>
      </c>
      <c r="Q218">
        <v>1</v>
      </c>
      <c r="R218">
        <v>0.12</v>
      </c>
      <c r="S218">
        <v>0.25</v>
      </c>
      <c r="T218">
        <v>4</v>
      </c>
      <c r="U218">
        <v>21</v>
      </c>
      <c r="V218">
        <v>5</v>
      </c>
      <c r="W218">
        <v>1.67</v>
      </c>
      <c r="X218">
        <v>10</v>
      </c>
      <c r="Y218">
        <v>0.5</v>
      </c>
      <c r="Z218">
        <v>0.05</v>
      </c>
      <c r="AA218">
        <v>60</v>
      </c>
      <c r="AB218">
        <v>0.27</v>
      </c>
      <c r="AC218">
        <v>110</v>
      </c>
      <c r="AD218">
        <v>0.5</v>
      </c>
      <c r="AE218">
        <v>0.01</v>
      </c>
      <c r="AF218">
        <v>7</v>
      </c>
      <c r="AG218">
        <v>430</v>
      </c>
      <c r="AH218">
        <v>12</v>
      </c>
      <c r="AI218">
        <v>1</v>
      </c>
      <c r="AJ218">
        <v>4</v>
      </c>
      <c r="AK218">
        <v>20</v>
      </c>
      <c r="AL218">
        <v>7.0000000000000007E-2</v>
      </c>
      <c r="AM218">
        <v>10</v>
      </c>
      <c r="AN218">
        <v>5</v>
      </c>
      <c r="AO218">
        <v>35</v>
      </c>
      <c r="AP218">
        <v>5</v>
      </c>
      <c r="AQ218">
        <v>18</v>
      </c>
    </row>
    <row r="219" spans="1:43" hidden="1" x14ac:dyDescent="0.25">
      <c r="A219" t="s">
        <v>699</v>
      </c>
      <c r="B219" t="s">
        <v>685</v>
      </c>
      <c r="C219" s="1" t="str">
        <f t="shared" si="12"/>
        <v>11:0001</v>
      </c>
      <c r="D219" s="1" t="str">
        <f t="shared" si="13"/>
        <v>11:0001</v>
      </c>
      <c r="E219" t="s">
        <v>700</v>
      </c>
      <c r="F219" t="s">
        <v>701</v>
      </c>
      <c r="H219">
        <v>59.508684100000004</v>
      </c>
      <c r="I219">
        <v>-110.7153484</v>
      </c>
      <c r="J219" s="1" t="str">
        <f t="shared" si="14"/>
        <v>Till</v>
      </c>
      <c r="K219" s="1" t="str">
        <f t="shared" si="15"/>
        <v>&lt;2 micron</v>
      </c>
      <c r="L219">
        <v>1.2</v>
      </c>
      <c r="M219">
        <v>2.83</v>
      </c>
      <c r="N219">
        <v>1</v>
      </c>
      <c r="O219">
        <v>120</v>
      </c>
      <c r="P219">
        <v>0.5</v>
      </c>
      <c r="Q219">
        <v>1</v>
      </c>
      <c r="R219">
        <v>0.49</v>
      </c>
      <c r="S219">
        <v>0.25</v>
      </c>
      <c r="T219">
        <v>16</v>
      </c>
      <c r="U219">
        <v>54</v>
      </c>
      <c r="V219">
        <v>37</v>
      </c>
      <c r="W219">
        <v>3.54</v>
      </c>
      <c r="X219">
        <v>20</v>
      </c>
      <c r="Y219">
        <v>0.5</v>
      </c>
      <c r="Z219">
        <v>0.32</v>
      </c>
      <c r="AA219">
        <v>140</v>
      </c>
      <c r="AB219">
        <v>1.2</v>
      </c>
      <c r="AC219">
        <v>610</v>
      </c>
      <c r="AD219">
        <v>0.5</v>
      </c>
      <c r="AE219">
        <v>0.02</v>
      </c>
      <c r="AF219">
        <v>23</v>
      </c>
      <c r="AG219">
        <v>1010</v>
      </c>
      <c r="AH219">
        <v>20</v>
      </c>
      <c r="AI219">
        <v>1</v>
      </c>
      <c r="AJ219">
        <v>9</v>
      </c>
      <c r="AK219">
        <v>37</v>
      </c>
      <c r="AL219">
        <v>0.17</v>
      </c>
      <c r="AM219">
        <v>5</v>
      </c>
      <c r="AN219">
        <v>5</v>
      </c>
      <c r="AO219">
        <v>68</v>
      </c>
      <c r="AP219">
        <v>5</v>
      </c>
      <c r="AQ219">
        <v>74</v>
      </c>
    </row>
    <row r="220" spans="1:43" hidden="1" x14ac:dyDescent="0.25">
      <c r="A220" t="s">
        <v>702</v>
      </c>
      <c r="B220" t="s">
        <v>688</v>
      </c>
      <c r="C220" s="1" t="str">
        <f t="shared" si="12"/>
        <v>11:0001</v>
      </c>
      <c r="D220" s="1" t="str">
        <f t="shared" si="13"/>
        <v>11:0001</v>
      </c>
      <c r="E220" t="s">
        <v>703</v>
      </c>
      <c r="F220" t="s">
        <v>704</v>
      </c>
      <c r="H220">
        <v>59.527106000000003</v>
      </c>
      <c r="I220">
        <v>-110.734337</v>
      </c>
      <c r="J220" s="1" t="str">
        <f t="shared" si="14"/>
        <v>Till</v>
      </c>
      <c r="K220" s="1" t="str">
        <f t="shared" si="15"/>
        <v>&lt;2 micron</v>
      </c>
      <c r="L220">
        <v>0.1</v>
      </c>
      <c r="M220">
        <v>1.42</v>
      </c>
      <c r="N220">
        <v>1</v>
      </c>
      <c r="O220">
        <v>80</v>
      </c>
      <c r="P220">
        <v>0.25</v>
      </c>
      <c r="Q220">
        <v>1</v>
      </c>
      <c r="R220">
        <v>0.15</v>
      </c>
      <c r="S220">
        <v>0.25</v>
      </c>
      <c r="T220">
        <v>4</v>
      </c>
      <c r="U220">
        <v>22</v>
      </c>
      <c r="V220">
        <v>2</v>
      </c>
      <c r="W220">
        <v>1.55</v>
      </c>
      <c r="X220">
        <v>5</v>
      </c>
      <c r="Y220">
        <v>0.5</v>
      </c>
      <c r="Z220">
        <v>0.03</v>
      </c>
      <c r="AA220">
        <v>20</v>
      </c>
      <c r="AB220">
        <v>0.34</v>
      </c>
      <c r="AC220">
        <v>140</v>
      </c>
      <c r="AD220">
        <v>0.5</v>
      </c>
      <c r="AE220">
        <v>0.01</v>
      </c>
      <c r="AF220">
        <v>13</v>
      </c>
      <c r="AG220">
        <v>110</v>
      </c>
      <c r="AH220">
        <v>6</v>
      </c>
      <c r="AI220">
        <v>1</v>
      </c>
      <c r="AJ220">
        <v>2</v>
      </c>
      <c r="AK220">
        <v>20</v>
      </c>
      <c r="AL220">
        <v>0.06</v>
      </c>
      <c r="AM220">
        <v>5</v>
      </c>
      <c r="AN220">
        <v>5</v>
      </c>
      <c r="AO220">
        <v>32</v>
      </c>
      <c r="AP220">
        <v>5</v>
      </c>
      <c r="AQ220">
        <v>24</v>
      </c>
    </row>
    <row r="221" spans="1:43" hidden="1" x14ac:dyDescent="0.25">
      <c r="A221" t="s">
        <v>705</v>
      </c>
      <c r="B221" t="s">
        <v>691</v>
      </c>
      <c r="C221" s="1" t="str">
        <f t="shared" si="12"/>
        <v>11:0001</v>
      </c>
      <c r="D221" s="1" t="str">
        <f t="shared" si="13"/>
        <v>11:0001</v>
      </c>
      <c r="E221" t="s">
        <v>706</v>
      </c>
      <c r="F221" t="s">
        <v>707</v>
      </c>
      <c r="H221">
        <v>59.363922899999999</v>
      </c>
      <c r="I221">
        <v>-110.2197953</v>
      </c>
      <c r="J221" s="1" t="str">
        <f t="shared" si="14"/>
        <v>Till</v>
      </c>
      <c r="K221" s="1" t="str">
        <f t="shared" si="15"/>
        <v>&lt;2 micron</v>
      </c>
      <c r="L221">
        <v>0.1</v>
      </c>
      <c r="M221">
        <v>0.63</v>
      </c>
      <c r="N221">
        <v>1</v>
      </c>
      <c r="O221">
        <v>10</v>
      </c>
      <c r="P221">
        <v>0.25</v>
      </c>
      <c r="Q221">
        <v>1</v>
      </c>
      <c r="R221">
        <v>0.03</v>
      </c>
      <c r="S221">
        <v>0.25</v>
      </c>
      <c r="T221">
        <v>1</v>
      </c>
      <c r="U221">
        <v>9</v>
      </c>
      <c r="V221">
        <v>1</v>
      </c>
      <c r="W221">
        <v>0.89</v>
      </c>
      <c r="X221">
        <v>5</v>
      </c>
      <c r="Y221">
        <v>0.5</v>
      </c>
      <c r="Z221">
        <v>0.02</v>
      </c>
      <c r="AA221">
        <v>10</v>
      </c>
      <c r="AB221">
        <v>0.11</v>
      </c>
      <c r="AC221">
        <v>45</v>
      </c>
      <c r="AD221">
        <v>0.5</v>
      </c>
      <c r="AE221">
        <v>5.0000000000000001E-3</v>
      </c>
      <c r="AF221">
        <v>3</v>
      </c>
      <c r="AG221">
        <v>90</v>
      </c>
      <c r="AH221">
        <v>2</v>
      </c>
      <c r="AI221">
        <v>1</v>
      </c>
      <c r="AJ221">
        <v>1</v>
      </c>
      <c r="AK221">
        <v>14</v>
      </c>
      <c r="AL221">
        <v>0.03</v>
      </c>
      <c r="AM221">
        <v>5</v>
      </c>
      <c r="AN221">
        <v>5</v>
      </c>
      <c r="AO221">
        <v>16</v>
      </c>
      <c r="AP221">
        <v>5</v>
      </c>
      <c r="AQ221">
        <v>8</v>
      </c>
    </row>
    <row r="222" spans="1:43" hidden="1" x14ac:dyDescent="0.25">
      <c r="A222" t="s">
        <v>708</v>
      </c>
      <c r="B222" t="s">
        <v>694</v>
      </c>
      <c r="C222" s="1" t="str">
        <f t="shared" si="12"/>
        <v>11:0001</v>
      </c>
      <c r="D222" s="1" t="str">
        <f t="shared" si="13"/>
        <v>11:0001</v>
      </c>
      <c r="E222" t="s">
        <v>709</v>
      </c>
      <c r="F222" t="s">
        <v>710</v>
      </c>
      <c r="H222">
        <v>59.514935399999999</v>
      </c>
      <c r="I222">
        <v>-110.4298635</v>
      </c>
      <c r="J222" s="1" t="str">
        <f t="shared" si="14"/>
        <v>Till</v>
      </c>
      <c r="K222" s="1" t="str">
        <f t="shared" si="15"/>
        <v>&lt;2 micron</v>
      </c>
      <c r="L222">
        <v>0.1</v>
      </c>
      <c r="M222">
        <v>1.63</v>
      </c>
      <c r="N222">
        <v>1</v>
      </c>
      <c r="O222">
        <v>40</v>
      </c>
      <c r="P222">
        <v>0.5</v>
      </c>
      <c r="Q222">
        <v>1</v>
      </c>
      <c r="R222">
        <v>0.25</v>
      </c>
      <c r="S222">
        <v>0.25</v>
      </c>
      <c r="T222">
        <v>14</v>
      </c>
      <c r="U222">
        <v>36</v>
      </c>
      <c r="V222">
        <v>24</v>
      </c>
      <c r="W222">
        <v>2.44</v>
      </c>
      <c r="X222">
        <v>10</v>
      </c>
      <c r="Y222">
        <v>0.5</v>
      </c>
      <c r="Z222">
        <v>0.21</v>
      </c>
      <c r="AA222">
        <v>40</v>
      </c>
      <c r="AB222">
        <v>0.52</v>
      </c>
      <c r="AC222">
        <v>260</v>
      </c>
      <c r="AD222">
        <v>1</v>
      </c>
      <c r="AE222">
        <v>0.01</v>
      </c>
      <c r="AF222">
        <v>21</v>
      </c>
      <c r="AG222">
        <v>320</v>
      </c>
      <c r="AH222">
        <v>18</v>
      </c>
      <c r="AI222">
        <v>1</v>
      </c>
      <c r="AJ222">
        <v>4</v>
      </c>
      <c r="AK222">
        <v>21</v>
      </c>
      <c r="AL222">
        <v>0.09</v>
      </c>
      <c r="AM222">
        <v>10</v>
      </c>
      <c r="AN222">
        <v>5</v>
      </c>
      <c r="AO222">
        <v>43</v>
      </c>
      <c r="AP222">
        <v>5</v>
      </c>
      <c r="AQ222">
        <v>34</v>
      </c>
    </row>
    <row r="223" spans="1:43" hidden="1" x14ac:dyDescent="0.25">
      <c r="A223" t="s">
        <v>711</v>
      </c>
      <c r="B223" t="s">
        <v>697</v>
      </c>
      <c r="C223" s="1" t="str">
        <f t="shared" si="12"/>
        <v>11:0001</v>
      </c>
      <c r="D223" s="1" t="str">
        <f t="shared" si="13"/>
        <v>11:0001</v>
      </c>
      <c r="E223" t="s">
        <v>712</v>
      </c>
      <c r="F223" t="s">
        <v>713</v>
      </c>
      <c r="H223">
        <v>59.508736399999997</v>
      </c>
      <c r="I223">
        <v>-110.4333603</v>
      </c>
      <c r="J223" s="1" t="str">
        <f t="shared" si="14"/>
        <v>Till</v>
      </c>
      <c r="K223" s="1" t="str">
        <f t="shared" si="15"/>
        <v>&lt;2 micron</v>
      </c>
      <c r="L223">
        <v>0.2</v>
      </c>
      <c r="M223">
        <v>2.0699999999999998</v>
      </c>
      <c r="N223">
        <v>1</v>
      </c>
      <c r="O223">
        <v>90</v>
      </c>
      <c r="P223">
        <v>0.5</v>
      </c>
      <c r="Q223">
        <v>1</v>
      </c>
      <c r="R223">
        <v>0.38</v>
      </c>
      <c r="S223">
        <v>0.25</v>
      </c>
      <c r="T223">
        <v>21</v>
      </c>
      <c r="U223">
        <v>62</v>
      </c>
      <c r="V223">
        <v>77</v>
      </c>
      <c r="W223">
        <v>3.82</v>
      </c>
      <c r="X223">
        <v>30</v>
      </c>
      <c r="Y223">
        <v>0.5</v>
      </c>
      <c r="Z223">
        <v>0.45</v>
      </c>
      <c r="AA223">
        <v>240</v>
      </c>
      <c r="AB223">
        <v>0.9</v>
      </c>
      <c r="AC223">
        <v>500</v>
      </c>
      <c r="AD223">
        <v>1</v>
      </c>
      <c r="AE223">
        <v>0.01</v>
      </c>
      <c r="AF223">
        <v>34</v>
      </c>
      <c r="AG223">
        <v>770</v>
      </c>
      <c r="AH223">
        <v>28</v>
      </c>
      <c r="AI223">
        <v>1</v>
      </c>
      <c r="AJ223">
        <v>13</v>
      </c>
      <c r="AK223">
        <v>28</v>
      </c>
      <c r="AL223">
        <v>0.12</v>
      </c>
      <c r="AM223">
        <v>5</v>
      </c>
      <c r="AN223">
        <v>5</v>
      </c>
      <c r="AO223">
        <v>63</v>
      </c>
      <c r="AP223">
        <v>10</v>
      </c>
      <c r="AQ223">
        <v>50</v>
      </c>
    </row>
    <row r="224" spans="1:43" hidden="1" x14ac:dyDescent="0.25">
      <c r="A224" t="s">
        <v>714</v>
      </c>
      <c r="B224" t="s">
        <v>700</v>
      </c>
      <c r="C224" s="1" t="str">
        <f t="shared" si="12"/>
        <v>11:0001</v>
      </c>
      <c r="D224" s="1" t="str">
        <f t="shared" si="13"/>
        <v>11:0001</v>
      </c>
      <c r="E224" t="s">
        <v>715</v>
      </c>
      <c r="F224" t="s">
        <v>716</v>
      </c>
      <c r="H224">
        <v>59.5177069</v>
      </c>
      <c r="I224">
        <v>-110.47408540000001</v>
      </c>
      <c r="J224" s="1" t="str">
        <f t="shared" si="14"/>
        <v>Till</v>
      </c>
      <c r="K224" s="1" t="str">
        <f t="shared" si="15"/>
        <v>&lt;2 micron</v>
      </c>
      <c r="L224">
        <v>0.1</v>
      </c>
      <c r="M224">
        <v>1.66</v>
      </c>
      <c r="N224">
        <v>1</v>
      </c>
      <c r="O224">
        <v>40</v>
      </c>
      <c r="P224">
        <v>0.5</v>
      </c>
      <c r="Q224">
        <v>1</v>
      </c>
      <c r="R224">
        <v>0.18</v>
      </c>
      <c r="S224">
        <v>0.25</v>
      </c>
      <c r="T224">
        <v>4</v>
      </c>
      <c r="U224">
        <v>23</v>
      </c>
      <c r="V224">
        <v>8</v>
      </c>
      <c r="W224">
        <v>1.75</v>
      </c>
      <c r="X224">
        <v>10</v>
      </c>
      <c r="Y224">
        <v>0.5</v>
      </c>
      <c r="Z224">
        <v>0.06</v>
      </c>
      <c r="AA224">
        <v>40</v>
      </c>
      <c r="AB224">
        <v>0.44</v>
      </c>
      <c r="AC224">
        <v>150</v>
      </c>
      <c r="AD224">
        <v>0.5</v>
      </c>
      <c r="AE224">
        <v>0.01</v>
      </c>
      <c r="AF224">
        <v>10</v>
      </c>
      <c r="AG224">
        <v>570</v>
      </c>
      <c r="AH224">
        <v>4</v>
      </c>
      <c r="AI224">
        <v>1</v>
      </c>
      <c r="AJ224">
        <v>3</v>
      </c>
      <c r="AK224">
        <v>20</v>
      </c>
      <c r="AL224">
        <v>0.06</v>
      </c>
      <c r="AM224">
        <v>10</v>
      </c>
      <c r="AN224">
        <v>5</v>
      </c>
      <c r="AO224">
        <v>35</v>
      </c>
      <c r="AP224">
        <v>5</v>
      </c>
      <c r="AQ224">
        <v>26</v>
      </c>
    </row>
    <row r="225" spans="1:43" hidden="1" x14ac:dyDescent="0.25">
      <c r="A225" t="s">
        <v>717</v>
      </c>
      <c r="B225" t="s">
        <v>703</v>
      </c>
      <c r="C225" s="1" t="str">
        <f t="shared" si="12"/>
        <v>11:0001</v>
      </c>
      <c r="D225" s="1" t="str">
        <f t="shared" si="13"/>
        <v>11:0001</v>
      </c>
      <c r="E225" t="s">
        <v>718</v>
      </c>
      <c r="F225" t="s">
        <v>719</v>
      </c>
      <c r="H225">
        <v>59.362974600000001</v>
      </c>
      <c r="I225">
        <v>-110.1472145</v>
      </c>
      <c r="J225" s="1" t="str">
        <f t="shared" si="14"/>
        <v>Till</v>
      </c>
      <c r="K225" s="1" t="str">
        <f t="shared" si="15"/>
        <v>&lt;2 micron</v>
      </c>
      <c r="L225">
        <v>0.1</v>
      </c>
      <c r="M225">
        <v>1</v>
      </c>
      <c r="N225">
        <v>1</v>
      </c>
      <c r="O225">
        <v>20</v>
      </c>
      <c r="P225">
        <v>0.25</v>
      </c>
      <c r="Q225">
        <v>1</v>
      </c>
      <c r="R225">
        <v>0.03</v>
      </c>
      <c r="S225">
        <v>0.25</v>
      </c>
      <c r="T225">
        <v>1</v>
      </c>
      <c r="U225">
        <v>10</v>
      </c>
      <c r="V225">
        <v>0.5</v>
      </c>
      <c r="W225">
        <v>0.86</v>
      </c>
      <c r="X225">
        <v>5</v>
      </c>
      <c r="Y225">
        <v>0.5</v>
      </c>
      <c r="Z225">
        <v>0.02</v>
      </c>
      <c r="AA225">
        <v>10</v>
      </c>
      <c r="AB225">
        <v>0.12</v>
      </c>
      <c r="AC225">
        <v>40</v>
      </c>
      <c r="AD225">
        <v>0.5</v>
      </c>
      <c r="AE225">
        <v>5.0000000000000001E-3</v>
      </c>
      <c r="AF225">
        <v>3</v>
      </c>
      <c r="AG225">
        <v>90</v>
      </c>
      <c r="AH225">
        <v>1</v>
      </c>
      <c r="AI225">
        <v>1</v>
      </c>
      <c r="AJ225">
        <v>1</v>
      </c>
      <c r="AK225">
        <v>14</v>
      </c>
      <c r="AL225">
        <v>0.02</v>
      </c>
      <c r="AM225">
        <v>5</v>
      </c>
      <c r="AN225">
        <v>5</v>
      </c>
      <c r="AO225">
        <v>17</v>
      </c>
      <c r="AP225">
        <v>5</v>
      </c>
      <c r="AQ225">
        <v>6</v>
      </c>
    </row>
    <row r="226" spans="1:43" hidden="1" x14ac:dyDescent="0.25">
      <c r="A226" t="s">
        <v>720</v>
      </c>
      <c r="B226" t="s">
        <v>706</v>
      </c>
      <c r="C226" s="1" t="str">
        <f t="shared" si="12"/>
        <v>11:0001</v>
      </c>
      <c r="D226" s="1" t="str">
        <f t="shared" si="13"/>
        <v>11:0001</v>
      </c>
      <c r="E226" t="s">
        <v>721</v>
      </c>
      <c r="F226" t="s">
        <v>722</v>
      </c>
      <c r="H226">
        <v>59.3509387</v>
      </c>
      <c r="I226">
        <v>-110.1414492</v>
      </c>
      <c r="J226" s="1" t="str">
        <f t="shared" si="14"/>
        <v>Till</v>
      </c>
      <c r="K226" s="1" t="str">
        <f t="shared" si="15"/>
        <v>&lt;2 micron</v>
      </c>
      <c r="L226">
        <v>0.1</v>
      </c>
      <c r="M226">
        <v>0.94</v>
      </c>
      <c r="N226">
        <v>1</v>
      </c>
      <c r="O226">
        <v>20</v>
      </c>
      <c r="P226">
        <v>0.25</v>
      </c>
      <c r="Q226">
        <v>1</v>
      </c>
      <c r="R226">
        <v>0.05</v>
      </c>
      <c r="S226">
        <v>0.25</v>
      </c>
      <c r="T226">
        <v>2</v>
      </c>
      <c r="U226">
        <v>12</v>
      </c>
      <c r="V226">
        <v>0.5</v>
      </c>
      <c r="W226">
        <v>1.1200000000000001</v>
      </c>
      <c r="X226">
        <v>5</v>
      </c>
      <c r="Y226">
        <v>0.5</v>
      </c>
      <c r="Z226">
        <v>0.03</v>
      </c>
      <c r="AA226">
        <v>10</v>
      </c>
      <c r="AB226">
        <v>0.13</v>
      </c>
      <c r="AC226">
        <v>55</v>
      </c>
      <c r="AD226">
        <v>0.5</v>
      </c>
      <c r="AE226">
        <v>5.0000000000000001E-3</v>
      </c>
      <c r="AF226">
        <v>5</v>
      </c>
      <c r="AG226">
        <v>80</v>
      </c>
      <c r="AH226">
        <v>1</v>
      </c>
      <c r="AI226">
        <v>1</v>
      </c>
      <c r="AJ226">
        <v>2</v>
      </c>
      <c r="AK226">
        <v>20</v>
      </c>
      <c r="AL226">
        <v>0.04</v>
      </c>
      <c r="AM226">
        <v>5</v>
      </c>
      <c r="AN226">
        <v>5</v>
      </c>
      <c r="AO226">
        <v>21</v>
      </c>
      <c r="AP226">
        <v>5</v>
      </c>
      <c r="AQ226">
        <v>6</v>
      </c>
    </row>
    <row r="227" spans="1:43" hidden="1" x14ac:dyDescent="0.25">
      <c r="A227" t="s">
        <v>723</v>
      </c>
      <c r="B227" t="s">
        <v>709</v>
      </c>
      <c r="C227" s="1" t="str">
        <f t="shared" si="12"/>
        <v>11:0001</v>
      </c>
      <c r="D227" s="1" t="str">
        <f t="shared" si="13"/>
        <v>11:0001</v>
      </c>
      <c r="E227" t="s">
        <v>724</v>
      </c>
      <c r="F227" t="s">
        <v>725</v>
      </c>
      <c r="H227">
        <v>59.339723800000002</v>
      </c>
      <c r="I227">
        <v>-110.1708976</v>
      </c>
      <c r="J227" s="1" t="str">
        <f t="shared" si="14"/>
        <v>Till</v>
      </c>
      <c r="K227" s="1" t="str">
        <f t="shared" si="15"/>
        <v>&lt;2 micron</v>
      </c>
      <c r="L227">
        <v>0.1</v>
      </c>
      <c r="M227">
        <v>0.5</v>
      </c>
      <c r="N227">
        <v>1</v>
      </c>
      <c r="O227">
        <v>20</v>
      </c>
      <c r="P227">
        <v>0.25</v>
      </c>
      <c r="Q227">
        <v>1</v>
      </c>
      <c r="R227">
        <v>0.04</v>
      </c>
      <c r="S227">
        <v>0.25</v>
      </c>
      <c r="T227">
        <v>1</v>
      </c>
      <c r="U227">
        <v>9</v>
      </c>
      <c r="V227">
        <v>2</v>
      </c>
      <c r="W227">
        <v>0.77</v>
      </c>
      <c r="X227">
        <v>5</v>
      </c>
      <c r="Y227">
        <v>0.5</v>
      </c>
      <c r="Z227">
        <v>0.02</v>
      </c>
      <c r="AA227">
        <v>10</v>
      </c>
      <c r="AB227">
        <v>0.11</v>
      </c>
      <c r="AC227">
        <v>55</v>
      </c>
      <c r="AD227">
        <v>0.5</v>
      </c>
      <c r="AE227">
        <v>5.0000000000000001E-3</v>
      </c>
      <c r="AF227">
        <v>4</v>
      </c>
      <c r="AG227">
        <v>140</v>
      </c>
      <c r="AH227">
        <v>2</v>
      </c>
      <c r="AI227">
        <v>1</v>
      </c>
      <c r="AJ227">
        <v>1</v>
      </c>
      <c r="AK227">
        <v>16</v>
      </c>
      <c r="AL227">
        <v>0.02</v>
      </c>
      <c r="AM227">
        <v>5</v>
      </c>
      <c r="AN227">
        <v>5</v>
      </c>
      <c r="AO227">
        <v>13</v>
      </c>
      <c r="AP227">
        <v>5</v>
      </c>
      <c r="AQ227">
        <v>4</v>
      </c>
    </row>
    <row r="228" spans="1:43" hidden="1" x14ac:dyDescent="0.25">
      <c r="A228" t="s">
        <v>726</v>
      </c>
      <c r="B228" t="s">
        <v>712</v>
      </c>
      <c r="C228" s="1" t="str">
        <f t="shared" si="12"/>
        <v>11:0001</v>
      </c>
      <c r="D228" s="1" t="str">
        <f t="shared" si="13"/>
        <v>11:0001</v>
      </c>
      <c r="E228" t="s">
        <v>727</v>
      </c>
      <c r="F228" t="s">
        <v>728</v>
      </c>
      <c r="H228">
        <v>59.333983799999999</v>
      </c>
      <c r="I228">
        <v>-110.2111835</v>
      </c>
      <c r="J228" s="1" t="str">
        <f t="shared" si="14"/>
        <v>Till</v>
      </c>
      <c r="K228" s="1" t="str">
        <f t="shared" si="15"/>
        <v>&lt;2 micron</v>
      </c>
      <c r="L228">
        <v>0.1</v>
      </c>
      <c r="M228">
        <v>0.73</v>
      </c>
      <c r="N228">
        <v>1</v>
      </c>
      <c r="O228">
        <v>30</v>
      </c>
      <c r="P228">
        <v>0.25</v>
      </c>
      <c r="Q228">
        <v>1</v>
      </c>
      <c r="R228">
        <v>0.06</v>
      </c>
      <c r="S228">
        <v>0.25</v>
      </c>
      <c r="T228">
        <v>1</v>
      </c>
      <c r="U228">
        <v>8</v>
      </c>
      <c r="V228">
        <v>1</v>
      </c>
      <c r="W228">
        <v>0.75</v>
      </c>
      <c r="X228">
        <v>5</v>
      </c>
      <c r="Y228">
        <v>0.5</v>
      </c>
      <c r="Z228">
        <v>0.01</v>
      </c>
      <c r="AA228">
        <v>10</v>
      </c>
      <c r="AB228">
        <v>0.1</v>
      </c>
      <c r="AC228">
        <v>40</v>
      </c>
      <c r="AD228">
        <v>0.5</v>
      </c>
      <c r="AE228">
        <v>5.0000000000000001E-3</v>
      </c>
      <c r="AF228">
        <v>2</v>
      </c>
      <c r="AG228">
        <v>100</v>
      </c>
      <c r="AH228">
        <v>4</v>
      </c>
      <c r="AI228">
        <v>1</v>
      </c>
      <c r="AJ228">
        <v>0.5</v>
      </c>
      <c r="AK228">
        <v>11</v>
      </c>
      <c r="AL228">
        <v>0.02</v>
      </c>
      <c r="AM228">
        <v>5</v>
      </c>
      <c r="AN228">
        <v>5</v>
      </c>
      <c r="AO228">
        <v>15</v>
      </c>
      <c r="AP228">
        <v>5</v>
      </c>
      <c r="AQ228">
        <v>16</v>
      </c>
    </row>
    <row r="229" spans="1:43" hidden="1" x14ac:dyDescent="0.25">
      <c r="A229" t="s">
        <v>729</v>
      </c>
      <c r="B229" t="s">
        <v>715</v>
      </c>
      <c r="C229" s="1" t="str">
        <f t="shared" si="12"/>
        <v>11:0001</v>
      </c>
      <c r="D229" s="1" t="str">
        <f t="shared" si="13"/>
        <v>11:0001</v>
      </c>
      <c r="E229" t="s">
        <v>730</v>
      </c>
      <c r="F229" t="s">
        <v>731</v>
      </c>
      <c r="H229">
        <v>59.348567299999999</v>
      </c>
      <c r="I229">
        <v>-110.236677</v>
      </c>
      <c r="J229" s="1" t="str">
        <f t="shared" si="14"/>
        <v>Till</v>
      </c>
      <c r="K229" s="1" t="str">
        <f t="shared" si="15"/>
        <v>&lt;2 micron</v>
      </c>
      <c r="L229">
        <v>0.1</v>
      </c>
      <c r="M229">
        <v>1.18</v>
      </c>
      <c r="N229">
        <v>1</v>
      </c>
      <c r="O229">
        <v>40</v>
      </c>
      <c r="P229">
        <v>0.25</v>
      </c>
      <c r="Q229">
        <v>1</v>
      </c>
      <c r="R229">
        <v>7.0000000000000007E-2</v>
      </c>
      <c r="S229">
        <v>0.25</v>
      </c>
      <c r="T229">
        <v>3</v>
      </c>
      <c r="U229">
        <v>12</v>
      </c>
      <c r="V229">
        <v>2</v>
      </c>
      <c r="W229">
        <v>1.44</v>
      </c>
      <c r="X229">
        <v>5</v>
      </c>
      <c r="Y229">
        <v>0.5</v>
      </c>
      <c r="Z229">
        <v>0.04</v>
      </c>
      <c r="AA229">
        <v>10</v>
      </c>
      <c r="AB229">
        <v>0.19</v>
      </c>
      <c r="AC229">
        <v>80</v>
      </c>
      <c r="AD229">
        <v>0.5</v>
      </c>
      <c r="AE229">
        <v>5.0000000000000001E-3</v>
      </c>
      <c r="AF229">
        <v>6</v>
      </c>
      <c r="AG229">
        <v>160</v>
      </c>
      <c r="AH229">
        <v>2</v>
      </c>
      <c r="AI229">
        <v>1</v>
      </c>
      <c r="AJ229">
        <v>2</v>
      </c>
      <c r="AK229">
        <v>21</v>
      </c>
      <c r="AL229">
        <v>0.04</v>
      </c>
      <c r="AM229">
        <v>5</v>
      </c>
      <c r="AN229">
        <v>5</v>
      </c>
      <c r="AO229">
        <v>25</v>
      </c>
      <c r="AP229">
        <v>5</v>
      </c>
      <c r="AQ229">
        <v>12</v>
      </c>
    </row>
    <row r="230" spans="1:43" hidden="1" x14ac:dyDescent="0.25">
      <c r="A230" t="s">
        <v>732</v>
      </c>
      <c r="B230" t="s">
        <v>718</v>
      </c>
      <c r="C230" s="1" t="str">
        <f t="shared" si="12"/>
        <v>11:0001</v>
      </c>
      <c r="D230" s="1" t="str">
        <f t="shared" si="13"/>
        <v>11:0001</v>
      </c>
      <c r="E230" t="s">
        <v>733</v>
      </c>
      <c r="F230" t="s">
        <v>734</v>
      </c>
      <c r="H230">
        <v>59.915507699999999</v>
      </c>
      <c r="I230">
        <v>-110.7101917</v>
      </c>
      <c r="J230" s="1" t="str">
        <f t="shared" si="14"/>
        <v>Till</v>
      </c>
      <c r="K230" s="1" t="str">
        <f t="shared" si="15"/>
        <v>&lt;2 micron</v>
      </c>
      <c r="L230">
        <v>0.1</v>
      </c>
      <c r="M230">
        <v>2.37</v>
      </c>
      <c r="N230">
        <v>1</v>
      </c>
      <c r="O230">
        <v>60</v>
      </c>
      <c r="P230">
        <v>0.5</v>
      </c>
      <c r="Q230">
        <v>1</v>
      </c>
      <c r="R230">
        <v>0.21</v>
      </c>
      <c r="S230">
        <v>0.25</v>
      </c>
      <c r="T230">
        <v>7</v>
      </c>
      <c r="U230">
        <v>26</v>
      </c>
      <c r="V230">
        <v>13</v>
      </c>
      <c r="W230">
        <v>1.89</v>
      </c>
      <c r="X230">
        <v>5</v>
      </c>
      <c r="Y230">
        <v>0.5</v>
      </c>
      <c r="Z230">
        <v>7.0000000000000007E-2</v>
      </c>
      <c r="AA230">
        <v>40</v>
      </c>
      <c r="AB230">
        <v>0.45</v>
      </c>
      <c r="AC230">
        <v>150</v>
      </c>
      <c r="AD230">
        <v>0.5</v>
      </c>
      <c r="AE230">
        <v>0.01</v>
      </c>
      <c r="AF230">
        <v>13</v>
      </c>
      <c r="AG230">
        <v>480</v>
      </c>
      <c r="AH230">
        <v>6</v>
      </c>
      <c r="AI230">
        <v>1</v>
      </c>
      <c r="AJ230">
        <v>4</v>
      </c>
      <c r="AK230">
        <v>22</v>
      </c>
      <c r="AL230">
        <v>0.1</v>
      </c>
      <c r="AM230">
        <v>10</v>
      </c>
      <c r="AN230">
        <v>5</v>
      </c>
      <c r="AO230">
        <v>37</v>
      </c>
      <c r="AP230">
        <v>5</v>
      </c>
      <c r="AQ230">
        <v>28</v>
      </c>
    </row>
    <row r="231" spans="1:43" hidden="1" x14ac:dyDescent="0.25">
      <c r="A231" t="s">
        <v>735</v>
      </c>
      <c r="B231" t="s">
        <v>721</v>
      </c>
      <c r="C231" s="1" t="str">
        <f t="shared" si="12"/>
        <v>11:0001</v>
      </c>
      <c r="D231" s="1" t="str">
        <f t="shared" si="13"/>
        <v>11:0001</v>
      </c>
      <c r="E231" t="s">
        <v>736</v>
      </c>
      <c r="F231" t="s">
        <v>737</v>
      </c>
      <c r="H231">
        <v>59.915022399999998</v>
      </c>
      <c r="I231">
        <v>-110.7494303</v>
      </c>
      <c r="J231" s="1" t="str">
        <f t="shared" si="14"/>
        <v>Till</v>
      </c>
      <c r="K231" s="1" t="str">
        <f t="shared" si="15"/>
        <v>&lt;2 micron</v>
      </c>
      <c r="L231">
        <v>0.1</v>
      </c>
      <c r="M231">
        <v>1.51</v>
      </c>
      <c r="N231">
        <v>1</v>
      </c>
      <c r="O231">
        <v>60</v>
      </c>
      <c r="P231">
        <v>0.5</v>
      </c>
      <c r="Q231">
        <v>1</v>
      </c>
      <c r="R231">
        <v>0.4</v>
      </c>
      <c r="S231">
        <v>0.25</v>
      </c>
      <c r="T231">
        <v>7</v>
      </c>
      <c r="U231">
        <v>22</v>
      </c>
      <c r="V231">
        <v>8</v>
      </c>
      <c r="W231">
        <v>2.02</v>
      </c>
      <c r="X231">
        <v>10</v>
      </c>
      <c r="Y231">
        <v>0.5</v>
      </c>
      <c r="Z231">
        <v>0.06</v>
      </c>
      <c r="AA231">
        <v>40</v>
      </c>
      <c r="AB231">
        <v>0.54</v>
      </c>
      <c r="AC231">
        <v>200</v>
      </c>
      <c r="AD231">
        <v>0.5</v>
      </c>
      <c r="AE231">
        <v>0.01</v>
      </c>
      <c r="AF231">
        <v>11</v>
      </c>
      <c r="AG231">
        <v>310</v>
      </c>
      <c r="AH231">
        <v>6</v>
      </c>
      <c r="AI231">
        <v>1</v>
      </c>
      <c r="AJ231">
        <v>4</v>
      </c>
      <c r="AK231">
        <v>39</v>
      </c>
      <c r="AL231">
        <v>0.13</v>
      </c>
      <c r="AM231">
        <v>10</v>
      </c>
      <c r="AN231">
        <v>5</v>
      </c>
      <c r="AO231">
        <v>39</v>
      </c>
      <c r="AP231">
        <v>5</v>
      </c>
      <c r="AQ231">
        <v>34</v>
      </c>
    </row>
    <row r="232" spans="1:43" hidden="1" x14ac:dyDescent="0.25">
      <c r="A232" t="s">
        <v>738</v>
      </c>
      <c r="B232" t="s">
        <v>724</v>
      </c>
      <c r="C232" s="1" t="str">
        <f t="shared" si="12"/>
        <v>11:0001</v>
      </c>
      <c r="D232" s="1" t="str">
        <f t="shared" si="13"/>
        <v>11:0001</v>
      </c>
      <c r="E232" t="s">
        <v>739</v>
      </c>
      <c r="F232" t="s">
        <v>740</v>
      </c>
      <c r="H232">
        <v>59.937292599999999</v>
      </c>
      <c r="I232">
        <v>-110.7146901</v>
      </c>
      <c r="J232" s="1" t="str">
        <f t="shared" si="14"/>
        <v>Till</v>
      </c>
      <c r="K232" s="1" t="str">
        <f t="shared" si="15"/>
        <v>&lt;2 micron</v>
      </c>
      <c r="L232">
        <v>0.1</v>
      </c>
      <c r="M232">
        <v>3.6</v>
      </c>
      <c r="N232">
        <v>1</v>
      </c>
      <c r="O232">
        <v>60</v>
      </c>
      <c r="P232">
        <v>1</v>
      </c>
      <c r="Q232">
        <v>1</v>
      </c>
      <c r="R232">
        <v>0.22</v>
      </c>
      <c r="S232">
        <v>0.25</v>
      </c>
      <c r="T232">
        <v>10</v>
      </c>
      <c r="U232">
        <v>32</v>
      </c>
      <c r="V232">
        <v>12</v>
      </c>
      <c r="W232">
        <v>2.85</v>
      </c>
      <c r="X232">
        <v>10</v>
      </c>
      <c r="Y232">
        <v>0.5</v>
      </c>
      <c r="Z232">
        <v>0.09</v>
      </c>
      <c r="AA232">
        <v>40</v>
      </c>
      <c r="AB232">
        <v>0.52</v>
      </c>
      <c r="AC232">
        <v>170</v>
      </c>
      <c r="AD232">
        <v>0.5</v>
      </c>
      <c r="AE232">
        <v>0.01</v>
      </c>
      <c r="AF232">
        <v>16</v>
      </c>
      <c r="AG232">
        <v>1160</v>
      </c>
      <c r="AH232">
        <v>18</v>
      </c>
      <c r="AI232">
        <v>1</v>
      </c>
      <c r="AJ232">
        <v>4</v>
      </c>
      <c r="AK232">
        <v>21</v>
      </c>
      <c r="AL232">
        <v>0.13</v>
      </c>
      <c r="AM232">
        <v>5</v>
      </c>
      <c r="AN232">
        <v>5</v>
      </c>
      <c r="AO232">
        <v>60</v>
      </c>
      <c r="AP232">
        <v>5</v>
      </c>
      <c r="AQ232">
        <v>48</v>
      </c>
    </row>
    <row r="233" spans="1:43" hidden="1" x14ac:dyDescent="0.25">
      <c r="A233" t="s">
        <v>741</v>
      </c>
      <c r="B233" t="s">
        <v>727</v>
      </c>
      <c r="C233" s="1" t="str">
        <f t="shared" si="12"/>
        <v>11:0001</v>
      </c>
      <c r="D233" s="1" t="str">
        <f t="shared" si="13"/>
        <v>11:0001</v>
      </c>
      <c r="E233" t="s">
        <v>742</v>
      </c>
      <c r="F233" t="s">
        <v>743</v>
      </c>
      <c r="H233">
        <v>59.959828100000003</v>
      </c>
      <c r="I233">
        <v>-110.7175763</v>
      </c>
      <c r="J233" s="1" t="str">
        <f t="shared" si="14"/>
        <v>Till</v>
      </c>
      <c r="K233" s="1" t="str">
        <f t="shared" si="15"/>
        <v>&lt;2 micron</v>
      </c>
      <c r="L233">
        <v>0.1</v>
      </c>
      <c r="M233">
        <v>1.51</v>
      </c>
      <c r="N233">
        <v>1</v>
      </c>
      <c r="O233">
        <v>60</v>
      </c>
      <c r="P233">
        <v>0.25</v>
      </c>
      <c r="Q233">
        <v>1</v>
      </c>
      <c r="R233">
        <v>0.17</v>
      </c>
      <c r="S233">
        <v>0.25</v>
      </c>
      <c r="T233">
        <v>4</v>
      </c>
      <c r="U233">
        <v>16</v>
      </c>
      <c r="V233">
        <v>2</v>
      </c>
      <c r="W233">
        <v>1.22</v>
      </c>
      <c r="X233">
        <v>5</v>
      </c>
      <c r="Y233">
        <v>0.5</v>
      </c>
      <c r="Z233">
        <v>0.03</v>
      </c>
      <c r="AA233">
        <v>40</v>
      </c>
      <c r="AB233">
        <v>0.25</v>
      </c>
      <c r="AC233">
        <v>95</v>
      </c>
      <c r="AD233">
        <v>0.5</v>
      </c>
      <c r="AE233">
        <v>0.01</v>
      </c>
      <c r="AF233">
        <v>7</v>
      </c>
      <c r="AG233">
        <v>150</v>
      </c>
      <c r="AH233">
        <v>8</v>
      </c>
      <c r="AI233">
        <v>1</v>
      </c>
      <c r="AJ233">
        <v>2</v>
      </c>
      <c r="AK233">
        <v>26</v>
      </c>
      <c r="AL233">
        <v>0.08</v>
      </c>
      <c r="AM233">
        <v>5</v>
      </c>
      <c r="AN233">
        <v>5</v>
      </c>
      <c r="AO233">
        <v>28</v>
      </c>
      <c r="AP233">
        <v>5</v>
      </c>
      <c r="AQ233">
        <v>24</v>
      </c>
    </row>
    <row r="234" spans="1:43" hidden="1" x14ac:dyDescent="0.25">
      <c r="A234" t="s">
        <v>744</v>
      </c>
      <c r="B234" t="s">
        <v>730</v>
      </c>
      <c r="C234" s="1" t="str">
        <f t="shared" si="12"/>
        <v>11:0001</v>
      </c>
      <c r="D234" s="1" t="str">
        <f t="shared" si="13"/>
        <v>11:0001</v>
      </c>
      <c r="E234" t="s">
        <v>745</v>
      </c>
      <c r="F234" t="s">
        <v>746</v>
      </c>
      <c r="H234">
        <v>59.971436099999998</v>
      </c>
      <c r="I234">
        <v>-110.6886018</v>
      </c>
      <c r="J234" s="1" t="str">
        <f t="shared" si="14"/>
        <v>Till</v>
      </c>
      <c r="K234" s="1" t="str">
        <f t="shared" si="15"/>
        <v>&lt;2 micron</v>
      </c>
      <c r="L234">
        <v>0.1</v>
      </c>
      <c r="M234">
        <v>1.41</v>
      </c>
      <c r="N234">
        <v>1</v>
      </c>
      <c r="O234">
        <v>40</v>
      </c>
      <c r="P234">
        <v>0.25</v>
      </c>
      <c r="Q234">
        <v>1</v>
      </c>
      <c r="R234">
        <v>0.23</v>
      </c>
      <c r="S234">
        <v>0.25</v>
      </c>
      <c r="T234">
        <v>4</v>
      </c>
      <c r="U234">
        <v>17</v>
      </c>
      <c r="V234">
        <v>3</v>
      </c>
      <c r="W234">
        <v>1.4</v>
      </c>
      <c r="X234">
        <v>5</v>
      </c>
      <c r="Y234">
        <v>0.5</v>
      </c>
      <c r="Z234">
        <v>0.03</v>
      </c>
      <c r="AA234">
        <v>20</v>
      </c>
      <c r="AB234">
        <v>0.28999999999999998</v>
      </c>
      <c r="AC234">
        <v>125</v>
      </c>
      <c r="AD234">
        <v>0.5</v>
      </c>
      <c r="AE234">
        <v>0.01</v>
      </c>
      <c r="AF234">
        <v>8</v>
      </c>
      <c r="AG234">
        <v>260</v>
      </c>
      <c r="AH234">
        <v>4</v>
      </c>
      <c r="AI234">
        <v>2</v>
      </c>
      <c r="AJ234">
        <v>2</v>
      </c>
      <c r="AK234">
        <v>27</v>
      </c>
      <c r="AL234">
        <v>0.09</v>
      </c>
      <c r="AM234">
        <v>5</v>
      </c>
      <c r="AN234">
        <v>5</v>
      </c>
      <c r="AO234">
        <v>33</v>
      </c>
      <c r="AP234">
        <v>5</v>
      </c>
      <c r="AQ234">
        <v>28</v>
      </c>
    </row>
    <row r="235" spans="1:43" hidden="1" x14ac:dyDescent="0.25">
      <c r="A235" t="s">
        <v>747</v>
      </c>
      <c r="B235" t="s">
        <v>733</v>
      </c>
      <c r="C235" s="1" t="str">
        <f t="shared" si="12"/>
        <v>11:0001</v>
      </c>
      <c r="D235" s="1" t="str">
        <f t="shared" si="13"/>
        <v>11:0001</v>
      </c>
      <c r="E235" t="s">
        <v>748</v>
      </c>
      <c r="F235" t="s">
        <v>749</v>
      </c>
      <c r="H235">
        <v>59.949272100000002</v>
      </c>
      <c r="I235">
        <v>-110.679877</v>
      </c>
      <c r="J235" s="1" t="str">
        <f t="shared" si="14"/>
        <v>Till</v>
      </c>
      <c r="K235" s="1" t="str">
        <f t="shared" si="15"/>
        <v>&lt;2 micron</v>
      </c>
      <c r="L235">
        <v>0.1</v>
      </c>
      <c r="M235">
        <v>1.85</v>
      </c>
      <c r="N235">
        <v>1</v>
      </c>
      <c r="O235">
        <v>100</v>
      </c>
      <c r="P235">
        <v>0.5</v>
      </c>
      <c r="Q235">
        <v>1</v>
      </c>
      <c r="R235">
        <v>0.3</v>
      </c>
      <c r="S235">
        <v>0.25</v>
      </c>
      <c r="T235">
        <v>9</v>
      </c>
      <c r="U235">
        <v>22</v>
      </c>
      <c r="V235">
        <v>9</v>
      </c>
      <c r="W235">
        <v>2.27</v>
      </c>
      <c r="X235">
        <v>10</v>
      </c>
      <c r="Y235">
        <v>0.5</v>
      </c>
      <c r="Z235">
        <v>0.08</v>
      </c>
      <c r="AA235">
        <v>30</v>
      </c>
      <c r="AB235">
        <v>0.44</v>
      </c>
      <c r="AC235">
        <v>190</v>
      </c>
      <c r="AD235">
        <v>0.5</v>
      </c>
      <c r="AE235">
        <v>0.01</v>
      </c>
      <c r="AF235">
        <v>13</v>
      </c>
      <c r="AG235">
        <v>1200</v>
      </c>
      <c r="AH235">
        <v>12</v>
      </c>
      <c r="AI235">
        <v>2</v>
      </c>
      <c r="AJ235">
        <v>3</v>
      </c>
      <c r="AK235">
        <v>30</v>
      </c>
      <c r="AL235">
        <v>0.09</v>
      </c>
      <c r="AM235">
        <v>5</v>
      </c>
      <c r="AN235">
        <v>5</v>
      </c>
      <c r="AO235">
        <v>45</v>
      </c>
      <c r="AP235">
        <v>5</v>
      </c>
      <c r="AQ235">
        <v>36</v>
      </c>
    </row>
    <row r="236" spans="1:43" hidden="1" x14ac:dyDescent="0.25">
      <c r="A236" t="s">
        <v>750</v>
      </c>
      <c r="B236" t="s">
        <v>736</v>
      </c>
      <c r="C236" s="1" t="str">
        <f t="shared" si="12"/>
        <v>11:0001</v>
      </c>
      <c r="D236" s="1" t="str">
        <f t="shared" si="13"/>
        <v>11:0001</v>
      </c>
      <c r="E236" t="s">
        <v>751</v>
      </c>
      <c r="F236" t="s">
        <v>752</v>
      </c>
      <c r="H236">
        <v>59.9216476</v>
      </c>
      <c r="I236">
        <v>-110.67103899999999</v>
      </c>
      <c r="J236" s="1" t="str">
        <f t="shared" si="14"/>
        <v>Till</v>
      </c>
      <c r="K236" s="1" t="str">
        <f t="shared" si="15"/>
        <v>&lt;2 micron</v>
      </c>
      <c r="L236">
        <v>0.1</v>
      </c>
      <c r="M236">
        <v>1.69</v>
      </c>
      <c r="N236">
        <v>1</v>
      </c>
      <c r="O236">
        <v>60</v>
      </c>
      <c r="P236">
        <v>0.5</v>
      </c>
      <c r="Q236">
        <v>1</v>
      </c>
      <c r="R236">
        <v>0.32</v>
      </c>
      <c r="S236">
        <v>0.25</v>
      </c>
      <c r="T236">
        <v>9</v>
      </c>
      <c r="U236">
        <v>20</v>
      </c>
      <c r="V236">
        <v>10</v>
      </c>
      <c r="W236">
        <v>1.9</v>
      </c>
      <c r="X236">
        <v>10</v>
      </c>
      <c r="Y236">
        <v>0.5</v>
      </c>
      <c r="Z236">
        <v>0.06</v>
      </c>
      <c r="AA236">
        <v>40</v>
      </c>
      <c r="AB236">
        <v>0.39</v>
      </c>
      <c r="AC236">
        <v>150</v>
      </c>
      <c r="AD236">
        <v>0.5</v>
      </c>
      <c r="AE236">
        <v>0.01</v>
      </c>
      <c r="AF236">
        <v>15</v>
      </c>
      <c r="AG236">
        <v>680</v>
      </c>
      <c r="AH236">
        <v>14</v>
      </c>
      <c r="AI236">
        <v>1</v>
      </c>
      <c r="AJ236">
        <v>3</v>
      </c>
      <c r="AK236">
        <v>27</v>
      </c>
      <c r="AL236">
        <v>0.1</v>
      </c>
      <c r="AM236">
        <v>5</v>
      </c>
      <c r="AN236">
        <v>5</v>
      </c>
      <c r="AO236">
        <v>38</v>
      </c>
      <c r="AP236">
        <v>5</v>
      </c>
      <c r="AQ236">
        <v>24</v>
      </c>
    </row>
    <row r="237" spans="1:43" hidden="1" x14ac:dyDescent="0.25">
      <c r="A237" t="s">
        <v>753</v>
      </c>
      <c r="B237" t="s">
        <v>739</v>
      </c>
      <c r="C237" s="1" t="str">
        <f t="shared" si="12"/>
        <v>11:0001</v>
      </c>
      <c r="D237" s="1" t="str">
        <f t="shared" si="13"/>
        <v>11:0001</v>
      </c>
      <c r="E237" t="s">
        <v>754</v>
      </c>
      <c r="F237" t="s">
        <v>755</v>
      </c>
      <c r="H237">
        <v>59.480986899999998</v>
      </c>
      <c r="I237">
        <v>-110.12263369999999</v>
      </c>
      <c r="J237" s="1" t="str">
        <f t="shared" si="14"/>
        <v>Till</v>
      </c>
      <c r="K237" s="1" t="str">
        <f t="shared" si="15"/>
        <v>&lt;2 micron</v>
      </c>
      <c r="L237">
        <v>0.1</v>
      </c>
      <c r="M237">
        <v>1.01</v>
      </c>
      <c r="N237">
        <v>1</v>
      </c>
      <c r="O237">
        <v>40</v>
      </c>
      <c r="P237">
        <v>0.5</v>
      </c>
      <c r="Q237">
        <v>1</v>
      </c>
      <c r="R237">
        <v>7.0000000000000007E-2</v>
      </c>
      <c r="S237">
        <v>0.25</v>
      </c>
      <c r="T237">
        <v>3</v>
      </c>
      <c r="U237">
        <v>17</v>
      </c>
      <c r="V237">
        <v>3</v>
      </c>
      <c r="W237">
        <v>1.26</v>
      </c>
      <c r="X237">
        <v>5</v>
      </c>
      <c r="Y237">
        <v>1</v>
      </c>
      <c r="Z237">
        <v>0.04</v>
      </c>
      <c r="AA237">
        <v>20</v>
      </c>
      <c r="AB237">
        <v>0.22</v>
      </c>
      <c r="AC237">
        <v>85</v>
      </c>
      <c r="AD237">
        <v>0.5</v>
      </c>
      <c r="AE237">
        <v>5.0000000000000001E-3</v>
      </c>
      <c r="AF237">
        <v>7</v>
      </c>
      <c r="AG237">
        <v>130</v>
      </c>
      <c r="AH237">
        <v>8</v>
      </c>
      <c r="AI237">
        <v>1</v>
      </c>
      <c r="AJ237">
        <v>2</v>
      </c>
      <c r="AK237">
        <v>25</v>
      </c>
      <c r="AL237">
        <v>0.04</v>
      </c>
      <c r="AM237">
        <v>5</v>
      </c>
      <c r="AN237">
        <v>5</v>
      </c>
      <c r="AO237">
        <v>24</v>
      </c>
      <c r="AP237">
        <v>5</v>
      </c>
      <c r="AQ237">
        <v>10</v>
      </c>
    </row>
    <row r="238" spans="1:43" hidden="1" x14ac:dyDescent="0.25">
      <c r="A238" t="s">
        <v>756</v>
      </c>
      <c r="B238" t="s">
        <v>742</v>
      </c>
      <c r="C238" s="1" t="str">
        <f t="shared" si="12"/>
        <v>11:0001</v>
      </c>
      <c r="D238" s="1" t="str">
        <f t="shared" si="13"/>
        <v>11:0001</v>
      </c>
      <c r="E238" t="s">
        <v>757</v>
      </c>
      <c r="F238" t="s">
        <v>758</v>
      </c>
      <c r="H238">
        <v>59.476880399999999</v>
      </c>
      <c r="I238">
        <v>-110.15638370000001</v>
      </c>
      <c r="J238" s="1" t="str">
        <f t="shared" si="14"/>
        <v>Till</v>
      </c>
      <c r="K238" s="1" t="str">
        <f t="shared" si="15"/>
        <v>&lt;2 micron</v>
      </c>
      <c r="L238">
        <v>0.1</v>
      </c>
      <c r="M238">
        <v>1.29</v>
      </c>
      <c r="N238">
        <v>1</v>
      </c>
      <c r="O238">
        <v>40</v>
      </c>
      <c r="P238">
        <v>0.5</v>
      </c>
      <c r="Q238">
        <v>1</v>
      </c>
      <c r="R238">
        <v>7.0000000000000007E-2</v>
      </c>
      <c r="S238">
        <v>0.25</v>
      </c>
      <c r="T238">
        <v>4</v>
      </c>
      <c r="U238">
        <v>22</v>
      </c>
      <c r="V238">
        <v>0.5</v>
      </c>
      <c r="W238">
        <v>2.1</v>
      </c>
      <c r="X238">
        <v>5</v>
      </c>
      <c r="Y238">
        <v>0.5</v>
      </c>
      <c r="Z238">
        <v>0.04</v>
      </c>
      <c r="AA238">
        <v>10</v>
      </c>
      <c r="AB238">
        <v>0.33</v>
      </c>
      <c r="AC238">
        <v>85</v>
      </c>
      <c r="AD238">
        <v>0.5</v>
      </c>
      <c r="AE238">
        <v>5.0000000000000001E-3</v>
      </c>
      <c r="AF238">
        <v>9</v>
      </c>
      <c r="AG238">
        <v>210</v>
      </c>
      <c r="AH238">
        <v>6</v>
      </c>
      <c r="AI238">
        <v>1</v>
      </c>
      <c r="AJ238">
        <v>1</v>
      </c>
      <c r="AK238">
        <v>19</v>
      </c>
      <c r="AL238">
        <v>0.04</v>
      </c>
      <c r="AM238">
        <v>5</v>
      </c>
      <c r="AN238">
        <v>5</v>
      </c>
      <c r="AO238">
        <v>39</v>
      </c>
      <c r="AP238">
        <v>5</v>
      </c>
      <c r="AQ238">
        <v>14</v>
      </c>
    </row>
    <row r="239" spans="1:43" hidden="1" x14ac:dyDescent="0.25">
      <c r="A239" t="s">
        <v>759</v>
      </c>
      <c r="B239" t="s">
        <v>745</v>
      </c>
      <c r="C239" s="1" t="str">
        <f t="shared" si="12"/>
        <v>11:0001</v>
      </c>
      <c r="D239" s="1" t="str">
        <f t="shared" si="13"/>
        <v>11:0001</v>
      </c>
      <c r="E239" t="s">
        <v>760</v>
      </c>
      <c r="F239" t="s">
        <v>761</v>
      </c>
      <c r="H239">
        <v>59.509344200000001</v>
      </c>
      <c r="I239">
        <v>-110.19624570000001</v>
      </c>
      <c r="J239" s="1" t="str">
        <f t="shared" si="14"/>
        <v>Till</v>
      </c>
      <c r="K239" s="1" t="str">
        <f t="shared" si="15"/>
        <v>&lt;2 micron</v>
      </c>
      <c r="L239">
        <v>0.1</v>
      </c>
      <c r="M239">
        <v>1.27</v>
      </c>
      <c r="N239">
        <v>1</v>
      </c>
      <c r="O239">
        <v>30</v>
      </c>
      <c r="P239">
        <v>0.5</v>
      </c>
      <c r="Q239">
        <v>1</v>
      </c>
      <c r="R239">
        <v>0.09</v>
      </c>
      <c r="S239">
        <v>0.25</v>
      </c>
      <c r="T239">
        <v>4</v>
      </c>
      <c r="U239">
        <v>16</v>
      </c>
      <c r="V239">
        <v>2</v>
      </c>
      <c r="W239">
        <v>1.41</v>
      </c>
      <c r="X239">
        <v>5</v>
      </c>
      <c r="Y239">
        <v>0.5</v>
      </c>
      <c r="Z239">
        <v>0.03</v>
      </c>
      <c r="AA239">
        <v>20</v>
      </c>
      <c r="AB239">
        <v>0.32</v>
      </c>
      <c r="AC239">
        <v>95</v>
      </c>
      <c r="AD239">
        <v>0.5</v>
      </c>
      <c r="AE239">
        <v>5.0000000000000001E-3</v>
      </c>
      <c r="AF239">
        <v>9</v>
      </c>
      <c r="AG239">
        <v>200</v>
      </c>
      <c r="AH239">
        <v>6</v>
      </c>
      <c r="AI239">
        <v>1</v>
      </c>
      <c r="AJ239">
        <v>2</v>
      </c>
      <c r="AK239">
        <v>14</v>
      </c>
      <c r="AL239">
        <v>0.04</v>
      </c>
      <c r="AM239">
        <v>5</v>
      </c>
      <c r="AN239">
        <v>5</v>
      </c>
      <c r="AO239">
        <v>27</v>
      </c>
      <c r="AP239">
        <v>5</v>
      </c>
      <c r="AQ239">
        <v>18</v>
      </c>
    </row>
    <row r="240" spans="1:43" hidden="1" x14ac:dyDescent="0.25">
      <c r="A240" t="s">
        <v>762</v>
      </c>
      <c r="B240" t="s">
        <v>748</v>
      </c>
      <c r="C240" s="1" t="str">
        <f t="shared" si="12"/>
        <v>11:0001</v>
      </c>
      <c r="D240" s="1" t="str">
        <f t="shared" si="13"/>
        <v>11:0001</v>
      </c>
      <c r="E240" t="s">
        <v>763</v>
      </c>
      <c r="F240" t="s">
        <v>764</v>
      </c>
      <c r="H240">
        <v>59.513521900000001</v>
      </c>
      <c r="I240">
        <v>-110.1552039</v>
      </c>
      <c r="J240" s="1" t="str">
        <f t="shared" si="14"/>
        <v>Till</v>
      </c>
      <c r="K240" s="1" t="str">
        <f t="shared" si="15"/>
        <v>&lt;2 micron</v>
      </c>
      <c r="L240">
        <v>0.1</v>
      </c>
      <c r="M240">
        <v>0.87</v>
      </c>
      <c r="N240">
        <v>1</v>
      </c>
      <c r="O240">
        <v>30</v>
      </c>
      <c r="P240">
        <v>0.5</v>
      </c>
      <c r="Q240">
        <v>1</v>
      </c>
      <c r="R240">
        <v>0.25</v>
      </c>
      <c r="S240">
        <v>0.25</v>
      </c>
      <c r="T240">
        <v>4</v>
      </c>
      <c r="U240">
        <v>13</v>
      </c>
      <c r="V240">
        <v>2</v>
      </c>
      <c r="W240">
        <v>1.22</v>
      </c>
      <c r="X240">
        <v>5</v>
      </c>
      <c r="Y240">
        <v>0.5</v>
      </c>
      <c r="Z240">
        <v>0.04</v>
      </c>
      <c r="AA240">
        <v>20</v>
      </c>
      <c r="AB240">
        <v>0.22</v>
      </c>
      <c r="AC240">
        <v>110</v>
      </c>
      <c r="AD240">
        <v>0.5</v>
      </c>
      <c r="AE240">
        <v>0.01</v>
      </c>
      <c r="AF240">
        <v>6</v>
      </c>
      <c r="AG240">
        <v>720</v>
      </c>
      <c r="AH240">
        <v>6</v>
      </c>
      <c r="AI240">
        <v>1</v>
      </c>
      <c r="AJ240">
        <v>2</v>
      </c>
      <c r="AK240">
        <v>24</v>
      </c>
      <c r="AL240">
        <v>0.04</v>
      </c>
      <c r="AM240">
        <v>5</v>
      </c>
      <c r="AN240">
        <v>5</v>
      </c>
      <c r="AO240">
        <v>23</v>
      </c>
      <c r="AP240">
        <v>5</v>
      </c>
      <c r="AQ240">
        <v>12</v>
      </c>
    </row>
    <row r="241" spans="1:43" hidden="1" x14ac:dyDescent="0.25">
      <c r="A241" t="s">
        <v>765</v>
      </c>
      <c r="B241" t="s">
        <v>751</v>
      </c>
      <c r="C241" s="1" t="str">
        <f t="shared" si="12"/>
        <v>11:0001</v>
      </c>
      <c r="D241" s="1" t="str">
        <f t="shared" si="13"/>
        <v>11:0001</v>
      </c>
      <c r="E241" t="s">
        <v>766</v>
      </c>
      <c r="F241" t="s">
        <v>767</v>
      </c>
      <c r="H241">
        <v>59.501181000000003</v>
      </c>
      <c r="I241">
        <v>-110.1343155</v>
      </c>
      <c r="J241" s="1" t="str">
        <f t="shared" si="14"/>
        <v>Till</v>
      </c>
      <c r="K241" s="1" t="str">
        <f t="shared" si="15"/>
        <v>&lt;2 micron</v>
      </c>
      <c r="L241">
        <v>0.1</v>
      </c>
      <c r="M241">
        <v>2.0299999999999998</v>
      </c>
      <c r="N241">
        <v>1</v>
      </c>
      <c r="O241">
        <v>30</v>
      </c>
      <c r="P241">
        <v>0.5</v>
      </c>
      <c r="Q241">
        <v>1</v>
      </c>
      <c r="R241">
        <v>0.06</v>
      </c>
      <c r="S241">
        <v>0.25</v>
      </c>
      <c r="T241">
        <v>3</v>
      </c>
      <c r="U241">
        <v>17</v>
      </c>
      <c r="V241">
        <v>2</v>
      </c>
      <c r="W241">
        <v>1.42</v>
      </c>
      <c r="X241">
        <v>5</v>
      </c>
      <c r="Y241">
        <v>0.5</v>
      </c>
      <c r="Z241">
        <v>0.03</v>
      </c>
      <c r="AA241">
        <v>20</v>
      </c>
      <c r="AB241">
        <v>0.22</v>
      </c>
      <c r="AC241">
        <v>75</v>
      </c>
      <c r="AD241">
        <v>2</v>
      </c>
      <c r="AE241">
        <v>5.0000000000000001E-3</v>
      </c>
      <c r="AF241">
        <v>6</v>
      </c>
      <c r="AG241">
        <v>700</v>
      </c>
      <c r="AH241">
        <v>14</v>
      </c>
      <c r="AI241">
        <v>1</v>
      </c>
      <c r="AJ241">
        <v>2</v>
      </c>
      <c r="AK241">
        <v>11</v>
      </c>
      <c r="AL241">
        <v>0.03</v>
      </c>
      <c r="AM241">
        <v>5</v>
      </c>
      <c r="AN241">
        <v>5</v>
      </c>
      <c r="AO241">
        <v>28</v>
      </c>
      <c r="AP241">
        <v>5</v>
      </c>
      <c r="AQ241">
        <v>22</v>
      </c>
    </row>
    <row r="242" spans="1:43" hidden="1" x14ac:dyDescent="0.25">
      <c r="A242" t="s">
        <v>768</v>
      </c>
      <c r="B242" t="s">
        <v>754</v>
      </c>
      <c r="C242" s="1" t="str">
        <f t="shared" si="12"/>
        <v>11:0001</v>
      </c>
      <c r="D242" s="1" t="str">
        <f t="shared" si="13"/>
        <v>11:0001</v>
      </c>
      <c r="E242" t="s">
        <v>769</v>
      </c>
      <c r="F242" t="s">
        <v>770</v>
      </c>
      <c r="H242">
        <v>59.492282400000001</v>
      </c>
      <c r="I242">
        <v>-110.14953610000001</v>
      </c>
      <c r="J242" s="1" t="str">
        <f t="shared" si="14"/>
        <v>Till</v>
      </c>
      <c r="K242" s="1" t="str">
        <f t="shared" si="15"/>
        <v>&lt;2 micron</v>
      </c>
      <c r="L242">
        <v>0.1</v>
      </c>
      <c r="M242">
        <v>1.48</v>
      </c>
      <c r="N242">
        <v>1</v>
      </c>
      <c r="O242">
        <v>30</v>
      </c>
      <c r="P242">
        <v>0.25</v>
      </c>
      <c r="Q242">
        <v>1</v>
      </c>
      <c r="R242">
        <v>0.09</v>
      </c>
      <c r="S242">
        <v>0.25</v>
      </c>
      <c r="T242">
        <v>4</v>
      </c>
      <c r="U242">
        <v>16</v>
      </c>
      <c r="V242">
        <v>3</v>
      </c>
      <c r="W242">
        <v>1.62</v>
      </c>
      <c r="X242">
        <v>5</v>
      </c>
      <c r="Y242">
        <v>0.5</v>
      </c>
      <c r="Z242">
        <v>0.04</v>
      </c>
      <c r="AA242">
        <v>20</v>
      </c>
      <c r="AB242">
        <v>0.35</v>
      </c>
      <c r="AC242">
        <v>110</v>
      </c>
      <c r="AD242">
        <v>0.5</v>
      </c>
      <c r="AE242">
        <v>0.01</v>
      </c>
      <c r="AF242">
        <v>6</v>
      </c>
      <c r="AG242">
        <v>150</v>
      </c>
      <c r="AH242">
        <v>6</v>
      </c>
      <c r="AI242">
        <v>1</v>
      </c>
      <c r="AJ242">
        <v>3</v>
      </c>
      <c r="AK242">
        <v>29</v>
      </c>
      <c r="AL242">
        <v>0.05</v>
      </c>
      <c r="AM242">
        <v>10</v>
      </c>
      <c r="AN242">
        <v>5</v>
      </c>
      <c r="AO242">
        <v>29</v>
      </c>
      <c r="AP242">
        <v>5</v>
      </c>
      <c r="AQ242">
        <v>20</v>
      </c>
    </row>
    <row r="243" spans="1:43" hidden="1" x14ac:dyDescent="0.25">
      <c r="A243" t="s">
        <v>771</v>
      </c>
      <c r="B243" t="s">
        <v>757</v>
      </c>
      <c r="C243" s="1" t="str">
        <f t="shared" si="12"/>
        <v>11:0001</v>
      </c>
      <c r="D243" s="1" t="str">
        <f t="shared" si="13"/>
        <v>11:0001</v>
      </c>
      <c r="E243" t="s">
        <v>772</v>
      </c>
      <c r="F243" t="s">
        <v>773</v>
      </c>
      <c r="H243">
        <v>59.600814800000002</v>
      </c>
      <c r="I243">
        <v>-110.4409351</v>
      </c>
      <c r="J243" s="1" t="str">
        <f t="shared" si="14"/>
        <v>Till</v>
      </c>
      <c r="K243" s="1" t="str">
        <f t="shared" si="15"/>
        <v>&lt;2 micron</v>
      </c>
      <c r="L243">
        <v>0.1</v>
      </c>
      <c r="M243">
        <v>1.34</v>
      </c>
      <c r="N243">
        <v>1</v>
      </c>
      <c r="O243">
        <v>40</v>
      </c>
      <c r="P243">
        <v>0.25</v>
      </c>
      <c r="Q243">
        <v>1</v>
      </c>
      <c r="R243">
        <v>0.17</v>
      </c>
      <c r="S243">
        <v>0.25</v>
      </c>
      <c r="T243">
        <v>2</v>
      </c>
      <c r="U243">
        <v>14</v>
      </c>
      <c r="V243">
        <v>1</v>
      </c>
      <c r="W243">
        <v>1.04</v>
      </c>
      <c r="X243">
        <v>5</v>
      </c>
      <c r="Y243">
        <v>0.5</v>
      </c>
      <c r="Z243">
        <v>0.04</v>
      </c>
      <c r="AA243">
        <v>30</v>
      </c>
      <c r="AB243">
        <v>0.22</v>
      </c>
      <c r="AC243">
        <v>90</v>
      </c>
      <c r="AD243">
        <v>0.5</v>
      </c>
      <c r="AE243">
        <v>0.01</v>
      </c>
      <c r="AF243">
        <v>3</v>
      </c>
      <c r="AG243">
        <v>290</v>
      </c>
      <c r="AH243">
        <v>6</v>
      </c>
      <c r="AI243">
        <v>1</v>
      </c>
      <c r="AJ243">
        <v>4</v>
      </c>
      <c r="AK243">
        <v>18</v>
      </c>
      <c r="AL243">
        <v>0.06</v>
      </c>
      <c r="AM243">
        <v>10</v>
      </c>
      <c r="AN243">
        <v>5</v>
      </c>
      <c r="AO243">
        <v>23</v>
      </c>
      <c r="AP243">
        <v>5</v>
      </c>
      <c r="AQ243">
        <v>14</v>
      </c>
    </row>
    <row r="244" spans="1:43" hidden="1" x14ac:dyDescent="0.25">
      <c r="A244" t="s">
        <v>774</v>
      </c>
      <c r="B244" t="s">
        <v>760</v>
      </c>
      <c r="C244" s="1" t="str">
        <f t="shared" si="12"/>
        <v>11:0001</v>
      </c>
      <c r="D244" s="1" t="str">
        <f t="shared" si="13"/>
        <v>11:0001</v>
      </c>
      <c r="E244" t="s">
        <v>775</v>
      </c>
      <c r="F244" t="s">
        <v>776</v>
      </c>
      <c r="H244">
        <v>59.907009700000003</v>
      </c>
      <c r="I244">
        <v>-111.1448132</v>
      </c>
      <c r="J244" s="1" t="str">
        <f t="shared" si="14"/>
        <v>Till</v>
      </c>
      <c r="K244" s="1" t="str">
        <f t="shared" si="15"/>
        <v>&lt;2 micron</v>
      </c>
      <c r="L244">
        <v>0.1</v>
      </c>
      <c r="M244">
        <v>0.83</v>
      </c>
      <c r="N244">
        <v>8</v>
      </c>
      <c r="O244">
        <v>20</v>
      </c>
      <c r="P244">
        <v>0.25</v>
      </c>
      <c r="Q244">
        <v>2</v>
      </c>
      <c r="R244">
        <v>0.22</v>
      </c>
      <c r="S244">
        <v>0.25</v>
      </c>
      <c r="T244">
        <v>2</v>
      </c>
      <c r="U244">
        <v>15</v>
      </c>
      <c r="V244">
        <v>3</v>
      </c>
      <c r="W244">
        <v>1.1399999999999999</v>
      </c>
      <c r="X244">
        <v>5</v>
      </c>
      <c r="Y244">
        <v>0.5</v>
      </c>
      <c r="Z244">
        <v>0.06</v>
      </c>
      <c r="AA244">
        <v>50</v>
      </c>
      <c r="AB244">
        <v>0.19</v>
      </c>
      <c r="AC244">
        <v>75</v>
      </c>
      <c r="AD244">
        <v>0.5</v>
      </c>
      <c r="AE244">
        <v>0.01</v>
      </c>
      <c r="AF244">
        <v>6</v>
      </c>
      <c r="AG244">
        <v>570</v>
      </c>
      <c r="AH244">
        <v>6</v>
      </c>
      <c r="AI244">
        <v>1</v>
      </c>
      <c r="AJ244">
        <v>1</v>
      </c>
      <c r="AK244">
        <v>18</v>
      </c>
      <c r="AL244">
        <v>0.03</v>
      </c>
      <c r="AM244">
        <v>5</v>
      </c>
      <c r="AN244">
        <v>5</v>
      </c>
      <c r="AO244">
        <v>19</v>
      </c>
      <c r="AP244">
        <v>5</v>
      </c>
      <c r="AQ244">
        <v>12</v>
      </c>
    </row>
    <row r="245" spans="1:43" hidden="1" x14ac:dyDescent="0.25">
      <c r="A245" t="s">
        <v>777</v>
      </c>
      <c r="B245" t="s">
        <v>763</v>
      </c>
      <c r="C245" s="1" t="str">
        <f t="shared" si="12"/>
        <v>11:0001</v>
      </c>
      <c r="D245" s="1" t="str">
        <f t="shared" si="13"/>
        <v>11:0001</v>
      </c>
      <c r="E245" t="s">
        <v>778</v>
      </c>
      <c r="F245" t="s">
        <v>779</v>
      </c>
      <c r="H245">
        <v>59.937578299999998</v>
      </c>
      <c r="I245">
        <v>-111.1422086</v>
      </c>
      <c r="J245" s="1" t="str">
        <f t="shared" si="14"/>
        <v>Till</v>
      </c>
      <c r="K245" s="1" t="str">
        <f t="shared" si="15"/>
        <v>&lt;2 micron</v>
      </c>
      <c r="L245">
        <v>0.1</v>
      </c>
      <c r="M245">
        <v>1.38</v>
      </c>
      <c r="N245">
        <v>2</v>
      </c>
      <c r="O245">
        <v>30</v>
      </c>
      <c r="P245">
        <v>0.5</v>
      </c>
      <c r="Q245">
        <v>2</v>
      </c>
      <c r="R245">
        <v>0.21</v>
      </c>
      <c r="S245">
        <v>0.25</v>
      </c>
      <c r="T245">
        <v>3</v>
      </c>
      <c r="U245">
        <v>15</v>
      </c>
      <c r="V245">
        <v>4</v>
      </c>
      <c r="W245">
        <v>1.41</v>
      </c>
      <c r="X245">
        <v>5</v>
      </c>
      <c r="Y245">
        <v>0.5</v>
      </c>
      <c r="Z245">
        <v>0.05</v>
      </c>
      <c r="AA245">
        <v>40</v>
      </c>
      <c r="AB245">
        <v>0.22</v>
      </c>
      <c r="AC245">
        <v>105</v>
      </c>
      <c r="AD245">
        <v>0.5</v>
      </c>
      <c r="AE245">
        <v>0.01</v>
      </c>
      <c r="AF245">
        <v>9</v>
      </c>
      <c r="AG245">
        <v>920</v>
      </c>
      <c r="AH245">
        <v>6</v>
      </c>
      <c r="AI245">
        <v>1</v>
      </c>
      <c r="AJ245">
        <v>1</v>
      </c>
      <c r="AK245">
        <v>17</v>
      </c>
      <c r="AL245">
        <v>0.04</v>
      </c>
      <c r="AM245">
        <v>5</v>
      </c>
      <c r="AN245">
        <v>5</v>
      </c>
      <c r="AO245">
        <v>25</v>
      </c>
      <c r="AP245">
        <v>5</v>
      </c>
      <c r="AQ245">
        <v>20</v>
      </c>
    </row>
    <row r="246" spans="1:43" hidden="1" x14ac:dyDescent="0.25">
      <c r="A246" t="s">
        <v>780</v>
      </c>
      <c r="B246" t="s">
        <v>766</v>
      </c>
      <c r="C246" s="1" t="str">
        <f t="shared" si="12"/>
        <v>11:0001</v>
      </c>
      <c r="D246" s="1" t="str">
        <f t="shared" si="13"/>
        <v>11:0001</v>
      </c>
      <c r="E246" t="s">
        <v>781</v>
      </c>
      <c r="F246" t="s">
        <v>782</v>
      </c>
      <c r="H246">
        <v>59.886489400000002</v>
      </c>
      <c r="I246">
        <v>-111.1547296</v>
      </c>
      <c r="J246" s="1" t="str">
        <f t="shared" si="14"/>
        <v>Till</v>
      </c>
      <c r="K246" s="1" t="str">
        <f t="shared" si="15"/>
        <v>&lt;2 micron</v>
      </c>
      <c r="L246">
        <v>0.1</v>
      </c>
      <c r="M246">
        <v>1.67</v>
      </c>
      <c r="N246">
        <v>1</v>
      </c>
      <c r="O246">
        <v>60</v>
      </c>
      <c r="P246">
        <v>0.5</v>
      </c>
      <c r="Q246">
        <v>2</v>
      </c>
      <c r="R246">
        <v>0.17</v>
      </c>
      <c r="S246">
        <v>0.25</v>
      </c>
      <c r="T246">
        <v>2</v>
      </c>
      <c r="U246">
        <v>19</v>
      </c>
      <c r="V246">
        <v>4</v>
      </c>
      <c r="W246">
        <v>1.48</v>
      </c>
      <c r="X246">
        <v>5</v>
      </c>
      <c r="Y246">
        <v>0.5</v>
      </c>
      <c r="Z246">
        <v>0.05</v>
      </c>
      <c r="AA246">
        <v>20</v>
      </c>
      <c r="AB246">
        <v>0.31</v>
      </c>
      <c r="AC246">
        <v>110</v>
      </c>
      <c r="AD246">
        <v>0.5</v>
      </c>
      <c r="AE246">
        <v>5.0000000000000001E-3</v>
      </c>
      <c r="AF246">
        <v>10</v>
      </c>
      <c r="AG246">
        <v>750</v>
      </c>
      <c r="AH246">
        <v>6</v>
      </c>
      <c r="AI246">
        <v>1</v>
      </c>
      <c r="AJ246">
        <v>1</v>
      </c>
      <c r="AK246">
        <v>20</v>
      </c>
      <c r="AL246">
        <v>0.06</v>
      </c>
      <c r="AM246">
        <v>5</v>
      </c>
      <c r="AN246">
        <v>5</v>
      </c>
      <c r="AO246">
        <v>25</v>
      </c>
      <c r="AP246">
        <v>5</v>
      </c>
      <c r="AQ246">
        <v>72</v>
      </c>
    </row>
    <row r="247" spans="1:43" hidden="1" x14ac:dyDescent="0.25">
      <c r="A247" t="s">
        <v>783</v>
      </c>
      <c r="B247" t="s">
        <v>769</v>
      </c>
      <c r="C247" s="1" t="str">
        <f t="shared" si="12"/>
        <v>11:0001</v>
      </c>
      <c r="D247" s="1" t="str">
        <f t="shared" si="13"/>
        <v>11:0001</v>
      </c>
      <c r="E247" t="s">
        <v>784</v>
      </c>
      <c r="F247" t="s">
        <v>785</v>
      </c>
      <c r="H247">
        <v>59.8921511</v>
      </c>
      <c r="I247">
        <v>-111.1151376</v>
      </c>
      <c r="J247" s="1" t="str">
        <f t="shared" si="14"/>
        <v>Till</v>
      </c>
      <c r="K247" s="1" t="str">
        <f t="shared" si="15"/>
        <v>&lt;2 micron</v>
      </c>
      <c r="L247">
        <v>0.1</v>
      </c>
      <c r="M247">
        <v>2.46</v>
      </c>
      <c r="N247">
        <v>18</v>
      </c>
      <c r="O247">
        <v>120</v>
      </c>
      <c r="P247">
        <v>0.5</v>
      </c>
      <c r="Q247">
        <v>4</v>
      </c>
      <c r="R247">
        <v>0.41</v>
      </c>
      <c r="S247">
        <v>0.25</v>
      </c>
      <c r="T247">
        <v>7</v>
      </c>
      <c r="U247">
        <v>48</v>
      </c>
      <c r="V247">
        <v>16</v>
      </c>
      <c r="W247">
        <v>3</v>
      </c>
      <c r="X247">
        <v>5</v>
      </c>
      <c r="Y247">
        <v>0.5</v>
      </c>
      <c r="Z247">
        <v>0.14000000000000001</v>
      </c>
      <c r="AA247">
        <v>50</v>
      </c>
      <c r="AB247">
        <v>0.85</v>
      </c>
      <c r="AC247">
        <v>250</v>
      </c>
      <c r="AD247">
        <v>1</v>
      </c>
      <c r="AE247">
        <v>0.01</v>
      </c>
      <c r="AF247">
        <v>18</v>
      </c>
      <c r="AG247">
        <v>1900</v>
      </c>
      <c r="AH247">
        <v>14</v>
      </c>
      <c r="AI247">
        <v>1</v>
      </c>
      <c r="AJ247">
        <v>2</v>
      </c>
      <c r="AK247">
        <v>38</v>
      </c>
      <c r="AL247">
        <v>0.12</v>
      </c>
      <c r="AM247">
        <v>5</v>
      </c>
      <c r="AN247">
        <v>5</v>
      </c>
      <c r="AO247">
        <v>56</v>
      </c>
      <c r="AP247">
        <v>5</v>
      </c>
      <c r="AQ247">
        <v>62</v>
      </c>
    </row>
    <row r="248" spans="1:43" hidden="1" x14ac:dyDescent="0.25">
      <c r="A248" t="s">
        <v>786</v>
      </c>
      <c r="B248" t="s">
        <v>772</v>
      </c>
      <c r="C248" s="1" t="str">
        <f t="shared" si="12"/>
        <v>11:0001</v>
      </c>
      <c r="D248" s="1" t="str">
        <f t="shared" si="13"/>
        <v>11:0001</v>
      </c>
      <c r="E248" t="s">
        <v>787</v>
      </c>
      <c r="F248" t="s">
        <v>788</v>
      </c>
      <c r="H248">
        <v>59.994654599999997</v>
      </c>
      <c r="I248">
        <v>-111.2290335</v>
      </c>
      <c r="J248" s="1" t="str">
        <f t="shared" si="14"/>
        <v>Till</v>
      </c>
      <c r="K248" s="1" t="str">
        <f t="shared" si="15"/>
        <v>&lt;2 micron</v>
      </c>
      <c r="L248">
        <v>0.1</v>
      </c>
      <c r="M248">
        <v>2.2200000000000002</v>
      </c>
      <c r="N248">
        <v>2</v>
      </c>
      <c r="O248">
        <v>40</v>
      </c>
      <c r="P248">
        <v>0.5</v>
      </c>
      <c r="Q248">
        <v>2</v>
      </c>
      <c r="R248">
        <v>0.18</v>
      </c>
      <c r="S248">
        <v>0.25</v>
      </c>
      <c r="T248">
        <v>3</v>
      </c>
      <c r="U248">
        <v>25</v>
      </c>
      <c r="V248">
        <v>4</v>
      </c>
      <c r="W248">
        <v>2.04</v>
      </c>
      <c r="X248">
        <v>5</v>
      </c>
      <c r="Y248">
        <v>0.5</v>
      </c>
      <c r="Z248">
        <v>0.06</v>
      </c>
      <c r="AA248">
        <v>40</v>
      </c>
      <c r="AB248">
        <v>0.37</v>
      </c>
      <c r="AC248">
        <v>110</v>
      </c>
      <c r="AD248">
        <v>0.5</v>
      </c>
      <c r="AE248">
        <v>0.01</v>
      </c>
      <c r="AF248">
        <v>10</v>
      </c>
      <c r="AG248">
        <v>1250</v>
      </c>
      <c r="AH248">
        <v>6</v>
      </c>
      <c r="AI248">
        <v>1</v>
      </c>
      <c r="AJ248">
        <v>2</v>
      </c>
      <c r="AK248">
        <v>19</v>
      </c>
      <c r="AL248">
        <v>7.0000000000000007E-2</v>
      </c>
      <c r="AM248">
        <v>5</v>
      </c>
      <c r="AN248">
        <v>5</v>
      </c>
      <c r="AO248">
        <v>38</v>
      </c>
      <c r="AP248">
        <v>5</v>
      </c>
      <c r="AQ248">
        <v>50</v>
      </c>
    </row>
    <row r="249" spans="1:43" hidden="1" x14ac:dyDescent="0.25">
      <c r="A249" t="s">
        <v>789</v>
      </c>
      <c r="B249" t="s">
        <v>775</v>
      </c>
      <c r="C249" s="1" t="str">
        <f t="shared" si="12"/>
        <v>11:0001</v>
      </c>
      <c r="D249" s="1" t="str">
        <f t="shared" si="13"/>
        <v>11:0001</v>
      </c>
      <c r="E249" t="s">
        <v>790</v>
      </c>
      <c r="F249" t="s">
        <v>791</v>
      </c>
      <c r="H249">
        <v>59.994466000000003</v>
      </c>
      <c r="I249">
        <v>-111.22903220000001</v>
      </c>
      <c r="J249" s="1" t="str">
        <f t="shared" si="14"/>
        <v>Till</v>
      </c>
      <c r="K249" s="1" t="str">
        <f t="shared" si="15"/>
        <v>&lt;2 micron</v>
      </c>
      <c r="L249">
        <v>0.1</v>
      </c>
      <c r="M249">
        <v>1.73</v>
      </c>
      <c r="N249">
        <v>6</v>
      </c>
      <c r="O249">
        <v>100</v>
      </c>
      <c r="P249">
        <v>0.25</v>
      </c>
      <c r="Q249">
        <v>2</v>
      </c>
      <c r="R249">
        <v>0.33</v>
      </c>
      <c r="S249">
        <v>0.25</v>
      </c>
      <c r="T249">
        <v>4</v>
      </c>
      <c r="U249">
        <v>26</v>
      </c>
      <c r="V249">
        <v>11</v>
      </c>
      <c r="W249">
        <v>2.17</v>
      </c>
      <c r="X249">
        <v>5</v>
      </c>
      <c r="Y249">
        <v>0.5</v>
      </c>
      <c r="Z249">
        <v>0.21</v>
      </c>
      <c r="AA249">
        <v>60</v>
      </c>
      <c r="AB249">
        <v>0.61</v>
      </c>
      <c r="AC249">
        <v>200</v>
      </c>
      <c r="AD249">
        <v>0.5</v>
      </c>
      <c r="AE249">
        <v>0.02</v>
      </c>
      <c r="AF249">
        <v>14</v>
      </c>
      <c r="AG249">
        <v>410</v>
      </c>
      <c r="AH249">
        <v>8</v>
      </c>
      <c r="AI249">
        <v>2</v>
      </c>
      <c r="AJ249">
        <v>4</v>
      </c>
      <c r="AK249">
        <v>51</v>
      </c>
      <c r="AL249">
        <v>0.08</v>
      </c>
      <c r="AM249">
        <v>5</v>
      </c>
      <c r="AN249">
        <v>5</v>
      </c>
      <c r="AO249">
        <v>39</v>
      </c>
      <c r="AP249">
        <v>5</v>
      </c>
      <c r="AQ249">
        <v>36</v>
      </c>
    </row>
    <row r="250" spans="1:43" hidden="1" x14ac:dyDescent="0.25">
      <c r="A250" t="s">
        <v>792</v>
      </c>
      <c r="B250" t="s">
        <v>778</v>
      </c>
      <c r="C250" s="1" t="str">
        <f t="shared" si="12"/>
        <v>11:0001</v>
      </c>
      <c r="D250" s="1" t="str">
        <f t="shared" si="13"/>
        <v>11:0001</v>
      </c>
      <c r="E250" t="s">
        <v>793</v>
      </c>
      <c r="F250" t="s">
        <v>794</v>
      </c>
      <c r="H250">
        <v>59.996588899999999</v>
      </c>
      <c r="I250">
        <v>-111.24686579999999</v>
      </c>
      <c r="J250" s="1" t="str">
        <f t="shared" si="14"/>
        <v>Till</v>
      </c>
      <c r="K250" s="1" t="str">
        <f t="shared" si="15"/>
        <v>&lt;2 micron</v>
      </c>
      <c r="L250">
        <v>0.1</v>
      </c>
      <c r="M250">
        <v>2.88</v>
      </c>
      <c r="N250">
        <v>14</v>
      </c>
      <c r="O250">
        <v>340</v>
      </c>
      <c r="P250">
        <v>0.5</v>
      </c>
      <c r="Q250">
        <v>4</v>
      </c>
      <c r="R250">
        <v>0.54</v>
      </c>
      <c r="S250">
        <v>0.25</v>
      </c>
      <c r="T250">
        <v>9</v>
      </c>
      <c r="U250">
        <v>47</v>
      </c>
      <c r="V250">
        <v>29</v>
      </c>
      <c r="W250">
        <v>3.45</v>
      </c>
      <c r="X250">
        <v>10</v>
      </c>
      <c r="Y250">
        <v>0.5</v>
      </c>
      <c r="Z250">
        <v>0.47</v>
      </c>
      <c r="AA250">
        <v>100</v>
      </c>
      <c r="AB250">
        <v>1.27</v>
      </c>
      <c r="AC250">
        <v>425</v>
      </c>
      <c r="AD250">
        <v>0.5</v>
      </c>
      <c r="AE250">
        <v>0.12</v>
      </c>
      <c r="AF250">
        <v>37</v>
      </c>
      <c r="AG250">
        <v>670</v>
      </c>
      <c r="AH250">
        <v>20</v>
      </c>
      <c r="AI250">
        <v>2</v>
      </c>
      <c r="AJ250">
        <v>6</v>
      </c>
      <c r="AK250">
        <v>95</v>
      </c>
      <c r="AL250">
        <v>0.09</v>
      </c>
      <c r="AM250">
        <v>5</v>
      </c>
      <c r="AN250">
        <v>5</v>
      </c>
      <c r="AO250">
        <v>55</v>
      </c>
      <c r="AP250">
        <v>5</v>
      </c>
      <c r="AQ250">
        <v>82</v>
      </c>
    </row>
    <row r="251" spans="1:43" hidden="1" x14ac:dyDescent="0.25">
      <c r="A251" t="s">
        <v>795</v>
      </c>
      <c r="B251" t="s">
        <v>781</v>
      </c>
      <c r="C251" s="1" t="str">
        <f t="shared" si="12"/>
        <v>11:0001</v>
      </c>
      <c r="D251" s="1" t="str">
        <f t="shared" si="13"/>
        <v>11:0001</v>
      </c>
      <c r="E251" t="s">
        <v>796</v>
      </c>
      <c r="F251" t="s">
        <v>797</v>
      </c>
      <c r="H251">
        <v>59.997526100000002</v>
      </c>
      <c r="I251">
        <v>-111.4950745</v>
      </c>
      <c r="J251" s="1" t="str">
        <f t="shared" si="14"/>
        <v>Till</v>
      </c>
      <c r="K251" s="1" t="str">
        <f t="shared" si="15"/>
        <v>&lt;2 micron</v>
      </c>
      <c r="L251">
        <v>0.1</v>
      </c>
      <c r="M251">
        <v>2</v>
      </c>
      <c r="N251">
        <v>12</v>
      </c>
      <c r="O251">
        <v>280</v>
      </c>
      <c r="P251">
        <v>0.5</v>
      </c>
      <c r="Q251">
        <v>2</v>
      </c>
      <c r="R251">
        <v>2.2999999999999998</v>
      </c>
      <c r="S251">
        <v>0.25</v>
      </c>
      <c r="T251">
        <v>8</v>
      </c>
      <c r="U251">
        <v>33</v>
      </c>
      <c r="V251">
        <v>29</v>
      </c>
      <c r="W251">
        <v>2.88</v>
      </c>
      <c r="X251">
        <v>5</v>
      </c>
      <c r="Y251">
        <v>0.5</v>
      </c>
      <c r="Z251">
        <v>0.25</v>
      </c>
      <c r="AA251">
        <v>60</v>
      </c>
      <c r="AB251">
        <v>1.03</v>
      </c>
      <c r="AC251">
        <v>345</v>
      </c>
      <c r="AD251">
        <v>0.5</v>
      </c>
      <c r="AE251">
        <v>0.03</v>
      </c>
      <c r="AF251">
        <v>33</v>
      </c>
      <c r="AG251">
        <v>680</v>
      </c>
      <c r="AH251">
        <v>16</v>
      </c>
      <c r="AI251">
        <v>1</v>
      </c>
      <c r="AJ251">
        <v>5</v>
      </c>
      <c r="AK251">
        <v>90</v>
      </c>
      <c r="AL251">
        <v>0.02</v>
      </c>
      <c r="AM251">
        <v>5</v>
      </c>
      <c r="AN251">
        <v>5</v>
      </c>
      <c r="AO251">
        <v>47</v>
      </c>
      <c r="AP251">
        <v>5</v>
      </c>
      <c r="AQ251">
        <v>82</v>
      </c>
    </row>
    <row r="252" spans="1:43" hidden="1" x14ac:dyDescent="0.25">
      <c r="A252" t="s">
        <v>798</v>
      </c>
      <c r="B252" t="s">
        <v>784</v>
      </c>
      <c r="C252" s="1" t="str">
        <f t="shared" si="12"/>
        <v>11:0001</v>
      </c>
      <c r="D252" s="1" t="str">
        <f t="shared" si="13"/>
        <v>11:0001</v>
      </c>
      <c r="E252" t="s">
        <v>799</v>
      </c>
      <c r="F252" t="s">
        <v>800</v>
      </c>
      <c r="H252">
        <v>59.985438100000003</v>
      </c>
      <c r="I252">
        <v>-111.4288024</v>
      </c>
      <c r="J252" s="1" t="str">
        <f t="shared" si="14"/>
        <v>Till</v>
      </c>
      <c r="K252" s="1" t="str">
        <f t="shared" si="15"/>
        <v>&lt;2 micron</v>
      </c>
      <c r="L252">
        <v>0.1</v>
      </c>
      <c r="M252">
        <v>2.39</v>
      </c>
      <c r="N252">
        <v>2</v>
      </c>
      <c r="O252">
        <v>70</v>
      </c>
      <c r="P252">
        <v>0.5</v>
      </c>
      <c r="Q252">
        <v>2</v>
      </c>
      <c r="R252">
        <v>0.14000000000000001</v>
      </c>
      <c r="S252">
        <v>0.25</v>
      </c>
      <c r="T252">
        <v>6</v>
      </c>
      <c r="U252">
        <v>38</v>
      </c>
      <c r="V252">
        <v>15</v>
      </c>
      <c r="W252">
        <v>2.36</v>
      </c>
      <c r="X252">
        <v>5</v>
      </c>
      <c r="Y252">
        <v>0.5</v>
      </c>
      <c r="Z252">
        <v>0.05</v>
      </c>
      <c r="AA252">
        <v>40</v>
      </c>
      <c r="AB252">
        <v>0.59</v>
      </c>
      <c r="AC252">
        <v>140</v>
      </c>
      <c r="AD252">
        <v>1</v>
      </c>
      <c r="AE252">
        <v>5.0000000000000001E-3</v>
      </c>
      <c r="AF252">
        <v>21</v>
      </c>
      <c r="AG252">
        <v>420</v>
      </c>
      <c r="AH252">
        <v>12</v>
      </c>
      <c r="AI252">
        <v>1</v>
      </c>
      <c r="AJ252">
        <v>2</v>
      </c>
      <c r="AK252">
        <v>15</v>
      </c>
      <c r="AL252">
        <v>0.08</v>
      </c>
      <c r="AM252">
        <v>5</v>
      </c>
      <c r="AN252">
        <v>5</v>
      </c>
      <c r="AO252">
        <v>49</v>
      </c>
      <c r="AP252">
        <v>5</v>
      </c>
      <c r="AQ252">
        <v>44</v>
      </c>
    </row>
    <row r="253" spans="1:43" hidden="1" x14ac:dyDescent="0.25">
      <c r="A253" t="s">
        <v>801</v>
      </c>
      <c r="B253" t="s">
        <v>787</v>
      </c>
      <c r="C253" s="1" t="str">
        <f t="shared" si="12"/>
        <v>11:0001</v>
      </c>
      <c r="D253" s="1" t="str">
        <f t="shared" si="13"/>
        <v>11:0001</v>
      </c>
      <c r="E253" t="s">
        <v>802</v>
      </c>
      <c r="F253" t="s">
        <v>803</v>
      </c>
      <c r="H253">
        <v>59.832809599999997</v>
      </c>
      <c r="I253">
        <v>-110.043216</v>
      </c>
      <c r="J253" s="1" t="str">
        <f t="shared" si="14"/>
        <v>Till</v>
      </c>
      <c r="K253" s="1" t="str">
        <f t="shared" si="15"/>
        <v>&lt;2 micron</v>
      </c>
      <c r="L253">
        <v>0.1</v>
      </c>
      <c r="M253">
        <v>2.2999999999999998</v>
      </c>
      <c r="N253">
        <v>24</v>
      </c>
      <c r="O253">
        <v>50</v>
      </c>
      <c r="P253">
        <v>0.5</v>
      </c>
      <c r="Q253">
        <v>4</v>
      </c>
      <c r="R253">
        <v>0.28999999999999998</v>
      </c>
      <c r="S253">
        <v>0.25</v>
      </c>
      <c r="T253">
        <v>10</v>
      </c>
      <c r="U253">
        <v>51</v>
      </c>
      <c r="V253">
        <v>35</v>
      </c>
      <c r="W253">
        <v>2.83</v>
      </c>
      <c r="X253">
        <v>5</v>
      </c>
      <c r="Y253">
        <v>0.5</v>
      </c>
      <c r="Z253">
        <v>0.09</v>
      </c>
      <c r="AA253">
        <v>70</v>
      </c>
      <c r="AB253">
        <v>0.76</v>
      </c>
      <c r="AC253">
        <v>250</v>
      </c>
      <c r="AD253">
        <v>1</v>
      </c>
      <c r="AE253">
        <v>5.0000000000000001E-3</v>
      </c>
      <c r="AF253">
        <v>27</v>
      </c>
      <c r="AG253">
        <v>890</v>
      </c>
      <c r="AH253">
        <v>30</v>
      </c>
      <c r="AI253">
        <v>1</v>
      </c>
      <c r="AJ253">
        <v>2</v>
      </c>
      <c r="AK253">
        <v>24</v>
      </c>
      <c r="AL253">
        <v>0.12</v>
      </c>
      <c r="AM253">
        <v>5</v>
      </c>
      <c r="AN253">
        <v>5</v>
      </c>
      <c r="AO253">
        <v>46</v>
      </c>
      <c r="AP253">
        <v>5</v>
      </c>
      <c r="AQ253">
        <v>96</v>
      </c>
    </row>
    <row r="254" spans="1:43" hidden="1" x14ac:dyDescent="0.25">
      <c r="A254" t="s">
        <v>804</v>
      </c>
      <c r="B254" t="s">
        <v>790</v>
      </c>
      <c r="C254" s="1" t="str">
        <f t="shared" si="12"/>
        <v>11:0001</v>
      </c>
      <c r="D254" s="1" t="str">
        <f t="shared" si="13"/>
        <v>11:0001</v>
      </c>
      <c r="E254" t="s">
        <v>805</v>
      </c>
      <c r="F254" t="s">
        <v>806</v>
      </c>
      <c r="H254">
        <v>59.797783000000003</v>
      </c>
      <c r="I254">
        <v>-110.04142160000001</v>
      </c>
      <c r="J254" s="1" t="str">
        <f t="shared" si="14"/>
        <v>Till</v>
      </c>
      <c r="K254" s="1" t="str">
        <f t="shared" si="15"/>
        <v>&lt;2 micron</v>
      </c>
      <c r="L254">
        <v>0.1</v>
      </c>
      <c r="M254">
        <v>1.7</v>
      </c>
      <c r="N254">
        <v>28</v>
      </c>
      <c r="O254">
        <v>40</v>
      </c>
      <c r="P254">
        <v>0.5</v>
      </c>
      <c r="Q254">
        <v>4</v>
      </c>
      <c r="R254">
        <v>0.16</v>
      </c>
      <c r="S254">
        <v>0.25</v>
      </c>
      <c r="T254">
        <v>4</v>
      </c>
      <c r="U254">
        <v>38</v>
      </c>
      <c r="V254">
        <v>20</v>
      </c>
      <c r="W254">
        <v>2.4300000000000002</v>
      </c>
      <c r="X254">
        <v>5</v>
      </c>
      <c r="Y254">
        <v>0.5</v>
      </c>
      <c r="Z254">
        <v>0.12</v>
      </c>
      <c r="AA254">
        <v>120</v>
      </c>
      <c r="AB254">
        <v>0.56000000000000005</v>
      </c>
      <c r="AC254">
        <v>145</v>
      </c>
      <c r="AD254">
        <v>2</v>
      </c>
      <c r="AE254">
        <v>0.01</v>
      </c>
      <c r="AF254">
        <v>14</v>
      </c>
      <c r="AG254">
        <v>150</v>
      </c>
      <c r="AH254">
        <v>18</v>
      </c>
      <c r="AI254">
        <v>1</v>
      </c>
      <c r="AJ254">
        <v>3</v>
      </c>
      <c r="AK254">
        <v>16</v>
      </c>
      <c r="AL254">
        <v>0.11</v>
      </c>
      <c r="AM254">
        <v>5</v>
      </c>
      <c r="AN254">
        <v>5</v>
      </c>
      <c r="AO254">
        <v>38</v>
      </c>
      <c r="AP254">
        <v>5</v>
      </c>
      <c r="AQ254">
        <v>24</v>
      </c>
    </row>
    <row r="255" spans="1:43" hidden="1" x14ac:dyDescent="0.25">
      <c r="A255" t="s">
        <v>807</v>
      </c>
      <c r="B255" t="s">
        <v>793</v>
      </c>
      <c r="C255" s="1" t="str">
        <f t="shared" si="12"/>
        <v>11:0001</v>
      </c>
      <c r="D255" s="1" t="str">
        <f t="shared" si="13"/>
        <v>11:0001</v>
      </c>
      <c r="E255" t="s">
        <v>808</v>
      </c>
      <c r="F255" t="s">
        <v>809</v>
      </c>
      <c r="H255">
        <v>59.795354600000003</v>
      </c>
      <c r="I255">
        <v>-110.025026</v>
      </c>
      <c r="J255" s="1" t="str">
        <f t="shared" si="14"/>
        <v>Till</v>
      </c>
      <c r="K255" s="1" t="str">
        <f t="shared" si="15"/>
        <v>&lt;2 micron</v>
      </c>
      <c r="L255">
        <v>0.1</v>
      </c>
      <c r="M255">
        <v>0.68</v>
      </c>
      <c r="N255">
        <v>2</v>
      </c>
      <c r="O255">
        <v>30</v>
      </c>
      <c r="P255">
        <v>0.25</v>
      </c>
      <c r="Q255">
        <v>1</v>
      </c>
      <c r="R255">
        <v>0.27</v>
      </c>
      <c r="S255">
        <v>0.25</v>
      </c>
      <c r="T255">
        <v>2</v>
      </c>
      <c r="U255">
        <v>11</v>
      </c>
      <c r="V255">
        <v>2</v>
      </c>
      <c r="W255">
        <v>0.97</v>
      </c>
      <c r="X255">
        <v>5</v>
      </c>
      <c r="Y255">
        <v>0.5</v>
      </c>
      <c r="Z255">
        <v>0.06</v>
      </c>
      <c r="AA255">
        <v>40</v>
      </c>
      <c r="AB255">
        <v>0.21</v>
      </c>
      <c r="AC255">
        <v>90</v>
      </c>
      <c r="AD255">
        <v>0.5</v>
      </c>
      <c r="AE255">
        <v>0.01</v>
      </c>
      <c r="AF255">
        <v>3</v>
      </c>
      <c r="AG255">
        <v>540</v>
      </c>
      <c r="AH255">
        <v>2</v>
      </c>
      <c r="AI255">
        <v>1</v>
      </c>
      <c r="AJ255">
        <v>1</v>
      </c>
      <c r="AK255">
        <v>19</v>
      </c>
      <c r="AL255">
        <v>0.04</v>
      </c>
      <c r="AM255">
        <v>5</v>
      </c>
      <c r="AN255">
        <v>5</v>
      </c>
      <c r="AO255">
        <v>18</v>
      </c>
      <c r="AP255">
        <v>5</v>
      </c>
      <c r="AQ255">
        <v>12</v>
      </c>
    </row>
    <row r="256" spans="1:43" hidden="1" x14ac:dyDescent="0.25">
      <c r="A256" t="s">
        <v>810</v>
      </c>
      <c r="B256" t="s">
        <v>796</v>
      </c>
      <c r="C256" s="1" t="str">
        <f t="shared" si="12"/>
        <v>11:0001</v>
      </c>
      <c r="D256" s="1" t="str">
        <f t="shared" si="13"/>
        <v>11:0001</v>
      </c>
      <c r="E256" t="s">
        <v>811</v>
      </c>
      <c r="F256" t="s">
        <v>812</v>
      </c>
      <c r="H256">
        <v>59.812320200000002</v>
      </c>
      <c r="I256">
        <v>-110.0156518</v>
      </c>
      <c r="J256" s="1" t="str">
        <f t="shared" si="14"/>
        <v>Till</v>
      </c>
      <c r="K256" s="1" t="str">
        <f t="shared" si="15"/>
        <v>&lt;2 micron</v>
      </c>
      <c r="L256">
        <v>0.1</v>
      </c>
      <c r="M256">
        <v>1.63</v>
      </c>
      <c r="N256">
        <v>18</v>
      </c>
      <c r="O256">
        <v>40</v>
      </c>
      <c r="P256">
        <v>0.25</v>
      </c>
      <c r="Q256">
        <v>2</v>
      </c>
      <c r="R256">
        <v>0.12</v>
      </c>
      <c r="S256">
        <v>0.25</v>
      </c>
      <c r="T256">
        <v>3</v>
      </c>
      <c r="U256">
        <v>21</v>
      </c>
      <c r="V256">
        <v>15</v>
      </c>
      <c r="W256">
        <v>2.1</v>
      </c>
      <c r="X256">
        <v>5</v>
      </c>
      <c r="Y256">
        <v>0.5</v>
      </c>
      <c r="Z256">
        <v>0.04</v>
      </c>
      <c r="AA256">
        <v>70</v>
      </c>
      <c r="AB256">
        <v>0.39</v>
      </c>
      <c r="AC256">
        <v>105</v>
      </c>
      <c r="AD256">
        <v>1</v>
      </c>
      <c r="AE256">
        <v>0.01</v>
      </c>
      <c r="AF256">
        <v>11</v>
      </c>
      <c r="AG256">
        <v>110</v>
      </c>
      <c r="AH256">
        <v>12</v>
      </c>
      <c r="AI256">
        <v>2</v>
      </c>
      <c r="AJ256">
        <v>2</v>
      </c>
      <c r="AK256">
        <v>15</v>
      </c>
      <c r="AL256">
        <v>0.08</v>
      </c>
      <c r="AM256">
        <v>5</v>
      </c>
      <c r="AN256">
        <v>5</v>
      </c>
      <c r="AO256">
        <v>29</v>
      </c>
      <c r="AP256">
        <v>5</v>
      </c>
      <c r="AQ256">
        <v>20</v>
      </c>
    </row>
    <row r="257" spans="1:43" hidden="1" x14ac:dyDescent="0.25">
      <c r="A257" t="s">
        <v>813</v>
      </c>
      <c r="B257" t="s">
        <v>799</v>
      </c>
      <c r="C257" s="1" t="str">
        <f t="shared" si="12"/>
        <v>11:0001</v>
      </c>
      <c r="D257" s="1" t="str">
        <f t="shared" si="13"/>
        <v>11:0001</v>
      </c>
      <c r="E257" t="s">
        <v>814</v>
      </c>
      <c r="F257" t="s">
        <v>815</v>
      </c>
      <c r="H257">
        <v>59.812730999999999</v>
      </c>
      <c r="I257">
        <v>-111.24899929999999</v>
      </c>
      <c r="J257" s="1" t="str">
        <f t="shared" si="14"/>
        <v>Till</v>
      </c>
      <c r="K257" s="1" t="str">
        <f t="shared" si="15"/>
        <v>&lt;2 micron</v>
      </c>
      <c r="L257">
        <v>0.1</v>
      </c>
      <c r="M257">
        <v>2.06</v>
      </c>
      <c r="N257">
        <v>2</v>
      </c>
      <c r="O257">
        <v>110</v>
      </c>
      <c r="P257">
        <v>0.5</v>
      </c>
      <c r="Q257">
        <v>4</v>
      </c>
      <c r="R257">
        <v>0.38</v>
      </c>
      <c r="S257">
        <v>0.25</v>
      </c>
      <c r="T257">
        <v>4</v>
      </c>
      <c r="U257">
        <v>34</v>
      </c>
      <c r="V257">
        <v>12</v>
      </c>
      <c r="W257">
        <v>2.44</v>
      </c>
      <c r="X257">
        <v>5</v>
      </c>
      <c r="Y257">
        <v>0.5</v>
      </c>
      <c r="Z257">
        <v>0.13</v>
      </c>
      <c r="AA257">
        <v>110</v>
      </c>
      <c r="AB257">
        <v>0.72</v>
      </c>
      <c r="AC257">
        <v>210</v>
      </c>
      <c r="AD257">
        <v>0.5</v>
      </c>
      <c r="AE257">
        <v>0.01</v>
      </c>
      <c r="AF257">
        <v>13</v>
      </c>
      <c r="AG257">
        <v>680</v>
      </c>
      <c r="AH257">
        <v>12</v>
      </c>
      <c r="AI257">
        <v>1</v>
      </c>
      <c r="AJ257">
        <v>3</v>
      </c>
      <c r="AK257">
        <v>32</v>
      </c>
      <c r="AL257">
        <v>0.12</v>
      </c>
      <c r="AM257">
        <v>5</v>
      </c>
      <c r="AN257">
        <v>5</v>
      </c>
      <c r="AO257">
        <v>47</v>
      </c>
      <c r="AP257">
        <v>5</v>
      </c>
      <c r="AQ257">
        <v>50</v>
      </c>
    </row>
    <row r="258" spans="1:43" hidden="1" x14ac:dyDescent="0.25">
      <c r="A258" t="s">
        <v>816</v>
      </c>
      <c r="B258" t="s">
        <v>802</v>
      </c>
      <c r="C258" s="1" t="str">
        <f t="shared" ref="C258:C321" si="16">HYPERLINK("http://geochem.nrcan.gc.ca/cdogs/content/bdl/bdl110001_e.htm", "11:0001")</f>
        <v>11:0001</v>
      </c>
      <c r="D258" s="1" t="str">
        <f t="shared" ref="D258:D321" si="17">HYPERLINK("http://geochem.nrcan.gc.ca/cdogs/content/svy/svy110001_e.htm", "11:0001")</f>
        <v>11:0001</v>
      </c>
      <c r="E258" t="s">
        <v>817</v>
      </c>
      <c r="F258" t="s">
        <v>818</v>
      </c>
      <c r="H258">
        <v>59.806636699999999</v>
      </c>
      <c r="I258">
        <v>-111.24269750000001</v>
      </c>
      <c r="J258" s="1" t="str">
        <f t="shared" ref="J258:J321" si="18">HYPERLINK("http://geochem.nrcan.gc.ca/cdogs/content/kwd/kwd020044_e.htm", "Till")</f>
        <v>Till</v>
      </c>
      <c r="K258" s="1" t="str">
        <f t="shared" ref="K258:K321" si="19">HYPERLINK("http://geochem.nrcan.gc.ca/cdogs/content/kwd/kwd080003_e.htm", "&lt;2 micron")</f>
        <v>&lt;2 micron</v>
      </c>
      <c r="L258">
        <v>0.1</v>
      </c>
      <c r="M258">
        <v>1.9</v>
      </c>
      <c r="N258">
        <v>8</v>
      </c>
      <c r="O258">
        <v>70</v>
      </c>
      <c r="P258">
        <v>0.25</v>
      </c>
      <c r="Q258">
        <v>2</v>
      </c>
      <c r="R258">
        <v>0.23</v>
      </c>
      <c r="S258">
        <v>0.25</v>
      </c>
      <c r="T258">
        <v>2</v>
      </c>
      <c r="U258">
        <v>17</v>
      </c>
      <c r="V258">
        <v>5</v>
      </c>
      <c r="W258">
        <v>1.24</v>
      </c>
      <c r="X258">
        <v>5</v>
      </c>
      <c r="Y258">
        <v>0.5</v>
      </c>
      <c r="Z258">
        <v>0.06</v>
      </c>
      <c r="AA258">
        <v>50</v>
      </c>
      <c r="AB258">
        <v>0.36</v>
      </c>
      <c r="AC258">
        <v>105</v>
      </c>
      <c r="AD258">
        <v>0.5</v>
      </c>
      <c r="AE258">
        <v>0.01</v>
      </c>
      <c r="AF258">
        <v>7</v>
      </c>
      <c r="AG258">
        <v>340</v>
      </c>
      <c r="AH258">
        <v>8</v>
      </c>
      <c r="AI258">
        <v>1</v>
      </c>
      <c r="AJ258">
        <v>2</v>
      </c>
      <c r="AK258">
        <v>23</v>
      </c>
      <c r="AL258">
        <v>0.08</v>
      </c>
      <c r="AM258">
        <v>5</v>
      </c>
      <c r="AN258">
        <v>5</v>
      </c>
      <c r="AO258">
        <v>25</v>
      </c>
      <c r="AP258">
        <v>5</v>
      </c>
      <c r="AQ258">
        <v>24</v>
      </c>
    </row>
    <row r="259" spans="1:43" hidden="1" x14ac:dyDescent="0.25">
      <c r="A259" t="s">
        <v>819</v>
      </c>
      <c r="B259" t="s">
        <v>805</v>
      </c>
      <c r="C259" s="1" t="str">
        <f t="shared" si="16"/>
        <v>11:0001</v>
      </c>
      <c r="D259" s="1" t="str">
        <f t="shared" si="17"/>
        <v>11:0001</v>
      </c>
      <c r="E259" t="s">
        <v>820</v>
      </c>
      <c r="F259" t="s">
        <v>821</v>
      </c>
      <c r="H259">
        <v>59.775051699999999</v>
      </c>
      <c r="I259">
        <v>-111.2447476</v>
      </c>
      <c r="J259" s="1" t="str">
        <f t="shared" si="18"/>
        <v>Till</v>
      </c>
      <c r="K259" s="1" t="str">
        <f t="shared" si="19"/>
        <v>&lt;2 micron</v>
      </c>
      <c r="L259">
        <v>0.1</v>
      </c>
      <c r="M259">
        <v>1.32</v>
      </c>
      <c r="N259">
        <v>2</v>
      </c>
      <c r="O259">
        <v>50</v>
      </c>
      <c r="P259">
        <v>0.25</v>
      </c>
      <c r="Q259">
        <v>2</v>
      </c>
      <c r="R259">
        <v>0.24</v>
      </c>
      <c r="S259">
        <v>0.25</v>
      </c>
      <c r="T259">
        <v>2</v>
      </c>
      <c r="U259">
        <v>21</v>
      </c>
      <c r="V259">
        <v>8</v>
      </c>
      <c r="W259">
        <v>1.49</v>
      </c>
      <c r="X259">
        <v>5</v>
      </c>
      <c r="Y259">
        <v>0.5</v>
      </c>
      <c r="Z259">
        <v>0.03</v>
      </c>
      <c r="AA259">
        <v>60</v>
      </c>
      <c r="AB259">
        <v>0.38</v>
      </c>
      <c r="AC259">
        <v>105</v>
      </c>
      <c r="AD259">
        <v>0.5</v>
      </c>
      <c r="AE259">
        <v>0.01</v>
      </c>
      <c r="AF259">
        <v>7</v>
      </c>
      <c r="AG259">
        <v>270</v>
      </c>
      <c r="AH259">
        <v>6</v>
      </c>
      <c r="AI259">
        <v>1</v>
      </c>
      <c r="AJ259">
        <v>2</v>
      </c>
      <c r="AK259">
        <v>25</v>
      </c>
      <c r="AL259">
        <v>0.08</v>
      </c>
      <c r="AM259">
        <v>5</v>
      </c>
      <c r="AN259">
        <v>5</v>
      </c>
      <c r="AO259">
        <v>28</v>
      </c>
      <c r="AP259">
        <v>5</v>
      </c>
      <c r="AQ259">
        <v>16</v>
      </c>
    </row>
    <row r="260" spans="1:43" hidden="1" x14ac:dyDescent="0.25">
      <c r="A260" t="s">
        <v>822</v>
      </c>
      <c r="B260" t="s">
        <v>808</v>
      </c>
      <c r="C260" s="1" t="str">
        <f t="shared" si="16"/>
        <v>11:0001</v>
      </c>
      <c r="D260" s="1" t="str">
        <f t="shared" si="17"/>
        <v>11:0001</v>
      </c>
      <c r="E260" t="s">
        <v>823</v>
      </c>
      <c r="F260" t="s">
        <v>824</v>
      </c>
      <c r="H260">
        <v>59.5563754</v>
      </c>
      <c r="I260">
        <v>-110.9219075</v>
      </c>
      <c r="J260" s="1" t="str">
        <f t="shared" si="18"/>
        <v>Till</v>
      </c>
      <c r="K260" s="1" t="str">
        <f t="shared" si="19"/>
        <v>&lt;2 micron</v>
      </c>
      <c r="L260">
        <v>0.1</v>
      </c>
      <c r="M260">
        <v>1.41</v>
      </c>
      <c r="N260">
        <v>1</v>
      </c>
      <c r="O260">
        <v>40</v>
      </c>
      <c r="P260">
        <v>0.25</v>
      </c>
      <c r="Q260">
        <v>2</v>
      </c>
      <c r="R260">
        <v>0.15</v>
      </c>
      <c r="S260">
        <v>0.25</v>
      </c>
      <c r="T260">
        <v>2</v>
      </c>
      <c r="U260">
        <v>14</v>
      </c>
      <c r="V260">
        <v>3</v>
      </c>
      <c r="W260">
        <v>1.3</v>
      </c>
      <c r="X260">
        <v>5</v>
      </c>
      <c r="Y260">
        <v>0.5</v>
      </c>
      <c r="Z260">
        <v>0.02</v>
      </c>
      <c r="AA260">
        <v>30</v>
      </c>
      <c r="AB260">
        <v>0.24</v>
      </c>
      <c r="AC260">
        <v>85</v>
      </c>
      <c r="AD260">
        <v>0.5</v>
      </c>
      <c r="AE260">
        <v>5.0000000000000001E-3</v>
      </c>
      <c r="AF260">
        <v>6</v>
      </c>
      <c r="AG260">
        <v>330</v>
      </c>
      <c r="AH260">
        <v>6</v>
      </c>
      <c r="AI260">
        <v>1</v>
      </c>
      <c r="AJ260">
        <v>1</v>
      </c>
      <c r="AK260">
        <v>19</v>
      </c>
      <c r="AL260">
        <v>0.05</v>
      </c>
      <c r="AM260">
        <v>5</v>
      </c>
      <c r="AN260">
        <v>5</v>
      </c>
      <c r="AO260">
        <v>25</v>
      </c>
      <c r="AP260">
        <v>5</v>
      </c>
      <c r="AQ260">
        <v>34</v>
      </c>
    </row>
    <row r="261" spans="1:43" hidden="1" x14ac:dyDescent="0.25">
      <c r="A261" t="s">
        <v>825</v>
      </c>
      <c r="B261" t="s">
        <v>811</v>
      </c>
      <c r="C261" s="1" t="str">
        <f t="shared" si="16"/>
        <v>11:0001</v>
      </c>
      <c r="D261" s="1" t="str">
        <f t="shared" si="17"/>
        <v>11:0001</v>
      </c>
      <c r="E261" t="s">
        <v>826</v>
      </c>
      <c r="F261" t="s">
        <v>827</v>
      </c>
      <c r="H261">
        <v>59.527929200000003</v>
      </c>
      <c r="I261">
        <v>-110.88773279999999</v>
      </c>
      <c r="J261" s="1" t="str">
        <f t="shared" si="18"/>
        <v>Till</v>
      </c>
      <c r="K261" s="1" t="str">
        <f t="shared" si="19"/>
        <v>&lt;2 micron</v>
      </c>
      <c r="L261">
        <v>0.1</v>
      </c>
      <c r="M261">
        <v>1.92</v>
      </c>
      <c r="N261">
        <v>2</v>
      </c>
      <c r="O261">
        <v>60</v>
      </c>
      <c r="P261">
        <v>0.5</v>
      </c>
      <c r="Q261">
        <v>4</v>
      </c>
      <c r="R261">
        <v>0.23</v>
      </c>
      <c r="S261">
        <v>0.25</v>
      </c>
      <c r="T261">
        <v>4</v>
      </c>
      <c r="U261">
        <v>26</v>
      </c>
      <c r="V261">
        <v>16</v>
      </c>
      <c r="W261">
        <v>2.0299999999999998</v>
      </c>
      <c r="X261">
        <v>5</v>
      </c>
      <c r="Y261">
        <v>0.5</v>
      </c>
      <c r="Z261">
        <v>0.1</v>
      </c>
      <c r="AA261">
        <v>60</v>
      </c>
      <c r="AB261">
        <v>0.59</v>
      </c>
      <c r="AC261">
        <v>215</v>
      </c>
      <c r="AD261">
        <v>0.5</v>
      </c>
      <c r="AE261">
        <v>0.01</v>
      </c>
      <c r="AF261">
        <v>16</v>
      </c>
      <c r="AG261">
        <v>650</v>
      </c>
      <c r="AH261">
        <v>10</v>
      </c>
      <c r="AI261">
        <v>1</v>
      </c>
      <c r="AJ261">
        <v>2</v>
      </c>
      <c r="AK261">
        <v>26</v>
      </c>
      <c r="AL261">
        <v>0.08</v>
      </c>
      <c r="AM261">
        <v>5</v>
      </c>
      <c r="AN261">
        <v>5</v>
      </c>
      <c r="AO261">
        <v>35</v>
      </c>
      <c r="AP261">
        <v>5</v>
      </c>
      <c r="AQ261">
        <v>38</v>
      </c>
    </row>
    <row r="262" spans="1:43" hidden="1" x14ac:dyDescent="0.25">
      <c r="A262" t="s">
        <v>828</v>
      </c>
      <c r="B262" t="s">
        <v>814</v>
      </c>
      <c r="C262" s="1" t="str">
        <f t="shared" si="16"/>
        <v>11:0001</v>
      </c>
      <c r="D262" s="1" t="str">
        <f t="shared" si="17"/>
        <v>11:0001</v>
      </c>
      <c r="E262" t="s">
        <v>829</v>
      </c>
      <c r="F262" t="s">
        <v>830</v>
      </c>
      <c r="H262">
        <v>59.725816199999997</v>
      </c>
      <c r="I262">
        <v>-110.34761159999999</v>
      </c>
      <c r="J262" s="1" t="str">
        <f t="shared" si="18"/>
        <v>Till</v>
      </c>
      <c r="K262" s="1" t="str">
        <f t="shared" si="19"/>
        <v>&lt;2 micron</v>
      </c>
      <c r="L262">
        <v>0.1</v>
      </c>
      <c r="M262">
        <v>0.99</v>
      </c>
      <c r="N262">
        <v>6</v>
      </c>
      <c r="O262">
        <v>40</v>
      </c>
      <c r="P262">
        <v>0.25</v>
      </c>
      <c r="Q262">
        <v>2</v>
      </c>
      <c r="R262">
        <v>0.19</v>
      </c>
      <c r="S262">
        <v>0.25</v>
      </c>
      <c r="T262">
        <v>2</v>
      </c>
      <c r="U262">
        <v>13</v>
      </c>
      <c r="V262">
        <v>3</v>
      </c>
      <c r="W262">
        <v>1.17</v>
      </c>
      <c r="X262">
        <v>5</v>
      </c>
      <c r="Y262">
        <v>0.5</v>
      </c>
      <c r="Z262">
        <v>0.05</v>
      </c>
      <c r="AA262">
        <v>30</v>
      </c>
      <c r="AB262">
        <v>0.22</v>
      </c>
      <c r="AC262">
        <v>95</v>
      </c>
      <c r="AD262">
        <v>0.5</v>
      </c>
      <c r="AE262">
        <v>5.0000000000000001E-3</v>
      </c>
      <c r="AF262">
        <v>4</v>
      </c>
      <c r="AG262">
        <v>220</v>
      </c>
      <c r="AH262">
        <v>4</v>
      </c>
      <c r="AI262">
        <v>1</v>
      </c>
      <c r="AJ262">
        <v>1</v>
      </c>
      <c r="AK262">
        <v>22</v>
      </c>
      <c r="AL262">
        <v>0.06</v>
      </c>
      <c r="AM262">
        <v>5</v>
      </c>
      <c r="AN262">
        <v>5</v>
      </c>
      <c r="AO262">
        <v>20</v>
      </c>
      <c r="AP262">
        <v>5</v>
      </c>
      <c r="AQ262">
        <v>20</v>
      </c>
    </row>
    <row r="263" spans="1:43" hidden="1" x14ac:dyDescent="0.25">
      <c r="A263" t="s">
        <v>831</v>
      </c>
      <c r="B263" t="s">
        <v>817</v>
      </c>
      <c r="C263" s="1" t="str">
        <f t="shared" si="16"/>
        <v>11:0001</v>
      </c>
      <c r="D263" s="1" t="str">
        <f t="shared" si="17"/>
        <v>11:0001</v>
      </c>
      <c r="E263" t="s">
        <v>832</v>
      </c>
      <c r="F263" t="s">
        <v>833</v>
      </c>
      <c r="H263">
        <v>59.706005400000002</v>
      </c>
      <c r="I263">
        <v>-110.3601706</v>
      </c>
      <c r="J263" s="1" t="str">
        <f t="shared" si="18"/>
        <v>Till</v>
      </c>
      <c r="K263" s="1" t="str">
        <f t="shared" si="19"/>
        <v>&lt;2 micron</v>
      </c>
      <c r="L263">
        <v>0.1</v>
      </c>
      <c r="M263">
        <v>1.6</v>
      </c>
      <c r="N263">
        <v>8</v>
      </c>
      <c r="O263">
        <v>60</v>
      </c>
      <c r="P263">
        <v>0.25</v>
      </c>
      <c r="Q263">
        <v>4</v>
      </c>
      <c r="R263">
        <v>0.23</v>
      </c>
      <c r="S263">
        <v>0.25</v>
      </c>
      <c r="T263">
        <v>3</v>
      </c>
      <c r="U263">
        <v>21</v>
      </c>
      <c r="V263">
        <v>12</v>
      </c>
      <c r="W263">
        <v>1.71</v>
      </c>
      <c r="X263">
        <v>5</v>
      </c>
      <c r="Y263">
        <v>0.5</v>
      </c>
      <c r="Z263">
        <v>0.06</v>
      </c>
      <c r="AA263">
        <v>140</v>
      </c>
      <c r="AB263">
        <v>0.38</v>
      </c>
      <c r="AC263">
        <v>120</v>
      </c>
      <c r="AD263">
        <v>0.5</v>
      </c>
      <c r="AE263">
        <v>0.01</v>
      </c>
      <c r="AF263">
        <v>9</v>
      </c>
      <c r="AG263">
        <v>330</v>
      </c>
      <c r="AH263">
        <v>10</v>
      </c>
      <c r="AI263">
        <v>1</v>
      </c>
      <c r="AJ263">
        <v>3</v>
      </c>
      <c r="AK263">
        <v>21</v>
      </c>
      <c r="AL263">
        <v>0.09</v>
      </c>
      <c r="AM263">
        <v>5</v>
      </c>
      <c r="AN263">
        <v>5</v>
      </c>
      <c r="AO263">
        <v>28</v>
      </c>
      <c r="AP263">
        <v>5</v>
      </c>
      <c r="AQ263">
        <v>22</v>
      </c>
    </row>
    <row r="264" spans="1:43" hidden="1" x14ac:dyDescent="0.25">
      <c r="A264" t="s">
        <v>834</v>
      </c>
      <c r="B264" t="s">
        <v>820</v>
      </c>
      <c r="C264" s="1" t="str">
        <f t="shared" si="16"/>
        <v>11:0001</v>
      </c>
      <c r="D264" s="1" t="str">
        <f t="shared" si="17"/>
        <v>11:0001</v>
      </c>
      <c r="E264" t="s">
        <v>835</v>
      </c>
      <c r="F264" t="s">
        <v>836</v>
      </c>
      <c r="H264">
        <v>59.754852700000001</v>
      </c>
      <c r="I264">
        <v>-110.12842000000001</v>
      </c>
      <c r="J264" s="1" t="str">
        <f t="shared" si="18"/>
        <v>Till</v>
      </c>
      <c r="K264" s="1" t="str">
        <f t="shared" si="19"/>
        <v>&lt;2 micron</v>
      </c>
      <c r="L264">
        <v>0.1</v>
      </c>
      <c r="M264">
        <v>1.99</v>
      </c>
      <c r="N264">
        <v>18</v>
      </c>
      <c r="O264">
        <v>60</v>
      </c>
      <c r="P264">
        <v>0.5</v>
      </c>
      <c r="Q264">
        <v>4</v>
      </c>
      <c r="R264">
        <v>0.2</v>
      </c>
      <c r="S264">
        <v>0.25</v>
      </c>
      <c r="T264">
        <v>6</v>
      </c>
      <c r="U264">
        <v>37</v>
      </c>
      <c r="V264">
        <v>19</v>
      </c>
      <c r="W264">
        <v>2.48</v>
      </c>
      <c r="X264">
        <v>5</v>
      </c>
      <c r="Y264">
        <v>0.5</v>
      </c>
      <c r="Z264">
        <v>0.16</v>
      </c>
      <c r="AA264">
        <v>80</v>
      </c>
      <c r="AB264">
        <v>0.62</v>
      </c>
      <c r="AC264">
        <v>150</v>
      </c>
      <c r="AD264">
        <v>1</v>
      </c>
      <c r="AE264">
        <v>5.0000000000000001E-3</v>
      </c>
      <c r="AF264">
        <v>16</v>
      </c>
      <c r="AG264">
        <v>150</v>
      </c>
      <c r="AH264">
        <v>10</v>
      </c>
      <c r="AI264">
        <v>1</v>
      </c>
      <c r="AJ264">
        <v>3</v>
      </c>
      <c r="AK264">
        <v>24</v>
      </c>
      <c r="AL264">
        <v>0.12</v>
      </c>
      <c r="AM264">
        <v>5</v>
      </c>
      <c r="AN264">
        <v>5</v>
      </c>
      <c r="AO264">
        <v>41</v>
      </c>
      <c r="AP264">
        <v>5</v>
      </c>
      <c r="AQ264">
        <v>28</v>
      </c>
    </row>
    <row r="265" spans="1:43" hidden="1" x14ac:dyDescent="0.25">
      <c r="A265" t="s">
        <v>837</v>
      </c>
      <c r="B265" t="s">
        <v>823</v>
      </c>
      <c r="C265" s="1" t="str">
        <f t="shared" si="16"/>
        <v>11:0001</v>
      </c>
      <c r="D265" s="1" t="str">
        <f t="shared" si="17"/>
        <v>11:0001</v>
      </c>
      <c r="E265" t="s">
        <v>838</v>
      </c>
      <c r="F265" t="s">
        <v>839</v>
      </c>
      <c r="H265">
        <v>59.754523900000002</v>
      </c>
      <c r="I265">
        <v>-110.10488220000001</v>
      </c>
      <c r="J265" s="1" t="str">
        <f t="shared" si="18"/>
        <v>Till</v>
      </c>
      <c r="K265" s="1" t="str">
        <f t="shared" si="19"/>
        <v>&lt;2 micron</v>
      </c>
      <c r="L265">
        <v>0.1</v>
      </c>
      <c r="M265">
        <v>1.1599999999999999</v>
      </c>
      <c r="N265">
        <v>2</v>
      </c>
      <c r="O265">
        <v>40</v>
      </c>
      <c r="P265">
        <v>0.25</v>
      </c>
      <c r="Q265">
        <v>2</v>
      </c>
      <c r="R265">
        <v>0.13</v>
      </c>
      <c r="S265">
        <v>0.25</v>
      </c>
      <c r="T265">
        <v>1</v>
      </c>
      <c r="U265">
        <v>21</v>
      </c>
      <c r="V265">
        <v>2</v>
      </c>
      <c r="W265">
        <v>1.2</v>
      </c>
      <c r="X265">
        <v>5</v>
      </c>
      <c r="Y265">
        <v>0.5</v>
      </c>
      <c r="Z265">
        <v>0.03</v>
      </c>
      <c r="AA265">
        <v>30</v>
      </c>
      <c r="AB265">
        <v>0.3</v>
      </c>
      <c r="AC265">
        <v>95</v>
      </c>
      <c r="AD265">
        <v>0.5</v>
      </c>
      <c r="AE265">
        <v>5.0000000000000001E-3</v>
      </c>
      <c r="AF265">
        <v>7</v>
      </c>
      <c r="AG265">
        <v>100</v>
      </c>
      <c r="AH265">
        <v>8</v>
      </c>
      <c r="AI265">
        <v>2</v>
      </c>
      <c r="AJ265">
        <v>2</v>
      </c>
      <c r="AK265">
        <v>16</v>
      </c>
      <c r="AL265">
        <v>7.0000000000000007E-2</v>
      </c>
      <c r="AM265">
        <v>5</v>
      </c>
      <c r="AN265">
        <v>5</v>
      </c>
      <c r="AO265">
        <v>23</v>
      </c>
      <c r="AP265">
        <v>5</v>
      </c>
      <c r="AQ265">
        <v>12</v>
      </c>
    </row>
    <row r="266" spans="1:43" hidden="1" x14ac:dyDescent="0.25">
      <c r="A266" t="s">
        <v>840</v>
      </c>
      <c r="B266" t="s">
        <v>826</v>
      </c>
      <c r="C266" s="1" t="str">
        <f t="shared" si="16"/>
        <v>11:0001</v>
      </c>
      <c r="D266" s="1" t="str">
        <f t="shared" si="17"/>
        <v>11:0001</v>
      </c>
      <c r="E266" t="s">
        <v>841</v>
      </c>
      <c r="F266" t="s">
        <v>842</v>
      </c>
      <c r="H266">
        <v>59.721571300000001</v>
      </c>
      <c r="I266">
        <v>-110.0963747</v>
      </c>
      <c r="J266" s="1" t="str">
        <f t="shared" si="18"/>
        <v>Till</v>
      </c>
      <c r="K266" s="1" t="str">
        <f t="shared" si="19"/>
        <v>&lt;2 micron</v>
      </c>
      <c r="L266">
        <v>0.1</v>
      </c>
      <c r="M266">
        <v>1.39</v>
      </c>
      <c r="N266">
        <v>4</v>
      </c>
      <c r="O266">
        <v>40</v>
      </c>
      <c r="P266">
        <v>0.25</v>
      </c>
      <c r="Q266">
        <v>1</v>
      </c>
      <c r="R266">
        <v>0.14000000000000001</v>
      </c>
      <c r="S266">
        <v>0.25</v>
      </c>
      <c r="T266">
        <v>2</v>
      </c>
      <c r="U266">
        <v>16</v>
      </c>
      <c r="V266">
        <v>3</v>
      </c>
      <c r="W266">
        <v>1.23</v>
      </c>
      <c r="X266">
        <v>5</v>
      </c>
      <c r="Y266">
        <v>0.5</v>
      </c>
      <c r="Z266">
        <v>0.02</v>
      </c>
      <c r="AA266">
        <v>30</v>
      </c>
      <c r="AB266">
        <v>0.3</v>
      </c>
      <c r="AC266">
        <v>100</v>
      </c>
      <c r="AD266">
        <v>0.5</v>
      </c>
      <c r="AE266">
        <v>5.0000000000000001E-3</v>
      </c>
      <c r="AF266">
        <v>4</v>
      </c>
      <c r="AG266">
        <v>260</v>
      </c>
      <c r="AH266">
        <v>10</v>
      </c>
      <c r="AI266">
        <v>1</v>
      </c>
      <c r="AJ266">
        <v>2</v>
      </c>
      <c r="AK266">
        <v>15</v>
      </c>
      <c r="AL266">
        <v>0.06</v>
      </c>
      <c r="AM266">
        <v>5</v>
      </c>
      <c r="AN266">
        <v>5</v>
      </c>
      <c r="AO266">
        <v>22</v>
      </c>
      <c r="AP266">
        <v>5</v>
      </c>
      <c r="AQ266">
        <v>24</v>
      </c>
    </row>
    <row r="267" spans="1:43" hidden="1" x14ac:dyDescent="0.25">
      <c r="A267" t="s">
        <v>843</v>
      </c>
      <c r="B267" t="s">
        <v>829</v>
      </c>
      <c r="C267" s="1" t="str">
        <f t="shared" si="16"/>
        <v>11:0001</v>
      </c>
      <c r="D267" s="1" t="str">
        <f t="shared" si="17"/>
        <v>11:0001</v>
      </c>
      <c r="E267" t="s">
        <v>844</v>
      </c>
      <c r="F267" t="s">
        <v>845</v>
      </c>
      <c r="H267">
        <v>59.404569899999998</v>
      </c>
      <c r="I267">
        <v>-110.31268799999999</v>
      </c>
      <c r="J267" s="1" t="str">
        <f t="shared" si="18"/>
        <v>Till</v>
      </c>
      <c r="K267" s="1" t="str">
        <f t="shared" si="19"/>
        <v>&lt;2 micron</v>
      </c>
      <c r="L267">
        <v>0.1</v>
      </c>
      <c r="M267">
        <v>1.43</v>
      </c>
      <c r="N267">
        <v>4</v>
      </c>
      <c r="O267">
        <v>30</v>
      </c>
      <c r="P267">
        <v>0.25</v>
      </c>
      <c r="Q267">
        <v>1</v>
      </c>
      <c r="R267">
        <v>0.06</v>
      </c>
      <c r="S267">
        <v>0.25</v>
      </c>
      <c r="T267">
        <v>1</v>
      </c>
      <c r="U267">
        <v>17</v>
      </c>
      <c r="V267">
        <v>4</v>
      </c>
      <c r="W267">
        <v>1.56</v>
      </c>
      <c r="X267">
        <v>5</v>
      </c>
      <c r="Y267">
        <v>0.5</v>
      </c>
      <c r="Z267">
        <v>0.03</v>
      </c>
      <c r="AA267">
        <v>20</v>
      </c>
      <c r="AB267">
        <v>0.16</v>
      </c>
      <c r="AC267">
        <v>40</v>
      </c>
      <c r="AD267">
        <v>0.5</v>
      </c>
      <c r="AE267">
        <v>5.0000000000000001E-3</v>
      </c>
      <c r="AF267">
        <v>5</v>
      </c>
      <c r="AG267">
        <v>270</v>
      </c>
      <c r="AH267">
        <v>2</v>
      </c>
      <c r="AI267">
        <v>1</v>
      </c>
      <c r="AJ267">
        <v>1</v>
      </c>
      <c r="AK267">
        <v>17</v>
      </c>
      <c r="AL267">
        <v>0.03</v>
      </c>
      <c r="AM267">
        <v>5</v>
      </c>
      <c r="AN267">
        <v>5</v>
      </c>
      <c r="AO267">
        <v>23</v>
      </c>
      <c r="AP267">
        <v>5</v>
      </c>
      <c r="AQ267">
        <v>6</v>
      </c>
    </row>
    <row r="268" spans="1:43" hidden="1" x14ac:dyDescent="0.25">
      <c r="A268" t="s">
        <v>846</v>
      </c>
      <c r="B268" t="s">
        <v>832</v>
      </c>
      <c r="C268" s="1" t="str">
        <f t="shared" si="16"/>
        <v>11:0001</v>
      </c>
      <c r="D268" s="1" t="str">
        <f t="shared" si="17"/>
        <v>11:0001</v>
      </c>
      <c r="E268" t="s">
        <v>847</v>
      </c>
      <c r="F268" t="s">
        <v>848</v>
      </c>
      <c r="H268">
        <v>59.395411799999998</v>
      </c>
      <c r="I268">
        <v>-110.404438</v>
      </c>
      <c r="J268" s="1" t="str">
        <f t="shared" si="18"/>
        <v>Till</v>
      </c>
      <c r="K268" s="1" t="str">
        <f t="shared" si="19"/>
        <v>&lt;2 micron</v>
      </c>
      <c r="L268">
        <v>0.1</v>
      </c>
      <c r="M268">
        <v>0.55000000000000004</v>
      </c>
      <c r="N268">
        <v>1</v>
      </c>
      <c r="O268">
        <v>20</v>
      </c>
      <c r="P268">
        <v>0.25</v>
      </c>
      <c r="Q268">
        <v>1</v>
      </c>
      <c r="R268">
        <v>0.03</v>
      </c>
      <c r="S268">
        <v>0.25</v>
      </c>
      <c r="T268">
        <v>0.5</v>
      </c>
      <c r="U268">
        <v>7</v>
      </c>
      <c r="V268">
        <v>1</v>
      </c>
      <c r="W268">
        <v>0.73</v>
      </c>
      <c r="X268">
        <v>5</v>
      </c>
      <c r="Y268">
        <v>0.5</v>
      </c>
      <c r="Z268">
        <v>0.01</v>
      </c>
      <c r="AA268">
        <v>10</v>
      </c>
      <c r="AB268">
        <v>0.11</v>
      </c>
      <c r="AC268">
        <v>30</v>
      </c>
      <c r="AD268">
        <v>0.5</v>
      </c>
      <c r="AE268">
        <v>5.0000000000000001E-3</v>
      </c>
      <c r="AF268">
        <v>2</v>
      </c>
      <c r="AG268">
        <v>40</v>
      </c>
      <c r="AH268">
        <v>4</v>
      </c>
      <c r="AI268">
        <v>1</v>
      </c>
      <c r="AJ268">
        <v>0.5</v>
      </c>
      <c r="AK268">
        <v>12</v>
      </c>
      <c r="AL268">
        <v>0.02</v>
      </c>
      <c r="AM268">
        <v>5</v>
      </c>
      <c r="AN268">
        <v>5</v>
      </c>
      <c r="AO268">
        <v>11</v>
      </c>
      <c r="AP268">
        <v>5</v>
      </c>
      <c r="AQ268">
        <v>4</v>
      </c>
    </row>
    <row r="269" spans="1:43" hidden="1" x14ac:dyDescent="0.25">
      <c r="A269" t="s">
        <v>849</v>
      </c>
      <c r="B269" t="s">
        <v>835</v>
      </c>
      <c r="C269" s="1" t="str">
        <f t="shared" si="16"/>
        <v>11:0001</v>
      </c>
      <c r="D269" s="1" t="str">
        <f t="shared" si="17"/>
        <v>11:0001</v>
      </c>
      <c r="E269" t="s">
        <v>850</v>
      </c>
      <c r="F269" t="s">
        <v>851</v>
      </c>
      <c r="H269">
        <v>59.397083299999998</v>
      </c>
      <c r="I269">
        <v>-110.198289</v>
      </c>
      <c r="J269" s="1" t="str">
        <f t="shared" si="18"/>
        <v>Till</v>
      </c>
      <c r="K269" s="1" t="str">
        <f t="shared" si="19"/>
        <v>&lt;2 micron</v>
      </c>
      <c r="L269">
        <v>0.1</v>
      </c>
      <c r="M269">
        <v>1.71</v>
      </c>
      <c r="N269">
        <v>4</v>
      </c>
      <c r="O269">
        <v>30</v>
      </c>
      <c r="P269">
        <v>0.25</v>
      </c>
      <c r="Q269">
        <v>2</v>
      </c>
      <c r="R269">
        <v>7.0000000000000007E-2</v>
      </c>
      <c r="S269">
        <v>0.25</v>
      </c>
      <c r="T269">
        <v>2</v>
      </c>
      <c r="U269">
        <v>20</v>
      </c>
      <c r="V269">
        <v>4</v>
      </c>
      <c r="W269">
        <v>1.94</v>
      </c>
      <c r="X269">
        <v>5</v>
      </c>
      <c r="Y269">
        <v>0.5</v>
      </c>
      <c r="Z269">
        <v>0.04</v>
      </c>
      <c r="AA269">
        <v>40</v>
      </c>
      <c r="AB269">
        <v>0.26</v>
      </c>
      <c r="AC269">
        <v>85</v>
      </c>
      <c r="AD269">
        <v>0.5</v>
      </c>
      <c r="AE269">
        <v>5.0000000000000001E-3</v>
      </c>
      <c r="AF269">
        <v>6</v>
      </c>
      <c r="AG269">
        <v>140</v>
      </c>
      <c r="AH269">
        <v>8</v>
      </c>
      <c r="AI269">
        <v>1</v>
      </c>
      <c r="AJ269">
        <v>3</v>
      </c>
      <c r="AK269">
        <v>24</v>
      </c>
      <c r="AL269">
        <v>7.0000000000000007E-2</v>
      </c>
      <c r="AM269">
        <v>5</v>
      </c>
      <c r="AN269">
        <v>5</v>
      </c>
      <c r="AO269">
        <v>27</v>
      </c>
      <c r="AP269">
        <v>5</v>
      </c>
      <c r="AQ269">
        <v>14</v>
      </c>
    </row>
    <row r="270" spans="1:43" hidden="1" x14ac:dyDescent="0.25">
      <c r="A270" t="s">
        <v>852</v>
      </c>
      <c r="B270" t="s">
        <v>838</v>
      </c>
      <c r="C270" s="1" t="str">
        <f t="shared" si="16"/>
        <v>11:0001</v>
      </c>
      <c r="D270" s="1" t="str">
        <f t="shared" si="17"/>
        <v>11:0001</v>
      </c>
      <c r="E270" t="s">
        <v>853</v>
      </c>
      <c r="F270" t="s">
        <v>854</v>
      </c>
      <c r="H270">
        <v>59.386766999999999</v>
      </c>
      <c r="I270">
        <v>-110.15453909999999</v>
      </c>
      <c r="J270" s="1" t="str">
        <f t="shared" si="18"/>
        <v>Till</v>
      </c>
      <c r="K270" s="1" t="str">
        <f t="shared" si="19"/>
        <v>&lt;2 micron</v>
      </c>
      <c r="L270">
        <v>0.1</v>
      </c>
      <c r="M270">
        <v>1.31</v>
      </c>
      <c r="N270">
        <v>1</v>
      </c>
      <c r="O270">
        <v>30</v>
      </c>
      <c r="P270">
        <v>0.25</v>
      </c>
      <c r="Q270">
        <v>2</v>
      </c>
      <c r="R270">
        <v>7.0000000000000007E-2</v>
      </c>
      <c r="S270">
        <v>0.25</v>
      </c>
      <c r="T270">
        <v>1</v>
      </c>
      <c r="U270">
        <v>13</v>
      </c>
      <c r="V270">
        <v>3</v>
      </c>
      <c r="W270">
        <v>1.33</v>
      </c>
      <c r="X270">
        <v>5</v>
      </c>
      <c r="Y270">
        <v>0.5</v>
      </c>
      <c r="Z270">
        <v>0.03</v>
      </c>
      <c r="AA270">
        <v>20</v>
      </c>
      <c r="AB270">
        <v>0.2</v>
      </c>
      <c r="AC270">
        <v>55</v>
      </c>
      <c r="AD270">
        <v>0.5</v>
      </c>
      <c r="AE270">
        <v>5.0000000000000001E-3</v>
      </c>
      <c r="AF270">
        <v>4</v>
      </c>
      <c r="AG270">
        <v>280</v>
      </c>
      <c r="AH270">
        <v>4</v>
      </c>
      <c r="AI270">
        <v>1</v>
      </c>
      <c r="AJ270">
        <v>1</v>
      </c>
      <c r="AK270">
        <v>20</v>
      </c>
      <c r="AL270">
        <v>0.04</v>
      </c>
      <c r="AM270">
        <v>5</v>
      </c>
      <c r="AN270">
        <v>5</v>
      </c>
      <c r="AO270">
        <v>21</v>
      </c>
      <c r="AP270">
        <v>5</v>
      </c>
      <c r="AQ270">
        <v>12</v>
      </c>
    </row>
    <row r="271" spans="1:43" hidden="1" x14ac:dyDescent="0.25">
      <c r="A271" t="s">
        <v>855</v>
      </c>
      <c r="B271" t="s">
        <v>841</v>
      </c>
      <c r="C271" s="1" t="str">
        <f t="shared" si="16"/>
        <v>11:0001</v>
      </c>
      <c r="D271" s="1" t="str">
        <f t="shared" si="17"/>
        <v>11:0001</v>
      </c>
      <c r="E271" t="s">
        <v>856</v>
      </c>
      <c r="F271" t="s">
        <v>857</v>
      </c>
      <c r="H271">
        <v>59.378357700000002</v>
      </c>
      <c r="I271">
        <v>-110.1951758</v>
      </c>
      <c r="J271" s="1" t="str">
        <f t="shared" si="18"/>
        <v>Till</v>
      </c>
      <c r="K271" s="1" t="str">
        <f t="shared" si="19"/>
        <v>&lt;2 micron</v>
      </c>
      <c r="L271">
        <v>0.1</v>
      </c>
      <c r="M271">
        <v>0.71</v>
      </c>
      <c r="N271">
        <v>2</v>
      </c>
      <c r="O271">
        <v>30</v>
      </c>
      <c r="P271">
        <v>0.25</v>
      </c>
      <c r="Q271">
        <v>1</v>
      </c>
      <c r="R271">
        <v>7.0000000000000007E-2</v>
      </c>
      <c r="S271">
        <v>0.25</v>
      </c>
      <c r="T271">
        <v>1</v>
      </c>
      <c r="U271">
        <v>9</v>
      </c>
      <c r="V271">
        <v>1</v>
      </c>
      <c r="W271">
        <v>0.97</v>
      </c>
      <c r="X271">
        <v>5</v>
      </c>
      <c r="Y271">
        <v>0.5</v>
      </c>
      <c r="Z271">
        <v>0.03</v>
      </c>
      <c r="AA271">
        <v>10</v>
      </c>
      <c r="AB271">
        <v>0.14000000000000001</v>
      </c>
      <c r="AC271">
        <v>55</v>
      </c>
      <c r="AD271">
        <v>0.5</v>
      </c>
      <c r="AE271">
        <v>5.0000000000000001E-3</v>
      </c>
      <c r="AF271">
        <v>3</v>
      </c>
      <c r="AG271">
        <v>160</v>
      </c>
      <c r="AH271">
        <v>4</v>
      </c>
      <c r="AI271">
        <v>1</v>
      </c>
      <c r="AJ271">
        <v>1</v>
      </c>
      <c r="AK271">
        <v>25</v>
      </c>
      <c r="AL271">
        <v>0.03</v>
      </c>
      <c r="AM271">
        <v>5</v>
      </c>
      <c r="AN271">
        <v>5</v>
      </c>
      <c r="AO271">
        <v>14</v>
      </c>
      <c r="AP271">
        <v>5</v>
      </c>
      <c r="AQ271">
        <v>6</v>
      </c>
    </row>
    <row r="272" spans="1:43" hidden="1" x14ac:dyDescent="0.25">
      <c r="A272" t="s">
        <v>858</v>
      </c>
      <c r="B272" t="s">
        <v>844</v>
      </c>
      <c r="C272" s="1" t="str">
        <f t="shared" si="16"/>
        <v>11:0001</v>
      </c>
      <c r="D272" s="1" t="str">
        <f t="shared" si="17"/>
        <v>11:0001</v>
      </c>
      <c r="E272" t="s">
        <v>859</v>
      </c>
      <c r="F272" t="s">
        <v>860</v>
      </c>
      <c r="H272">
        <v>59.835344200000002</v>
      </c>
      <c r="I272">
        <v>-110.45434950000001</v>
      </c>
      <c r="J272" s="1" t="str">
        <f t="shared" si="18"/>
        <v>Till</v>
      </c>
      <c r="K272" s="1" t="str">
        <f t="shared" si="19"/>
        <v>&lt;2 micron</v>
      </c>
      <c r="L272">
        <v>0.1</v>
      </c>
      <c r="M272">
        <v>1.17</v>
      </c>
      <c r="N272">
        <v>6</v>
      </c>
      <c r="O272">
        <v>30</v>
      </c>
      <c r="P272">
        <v>0.25</v>
      </c>
      <c r="Q272">
        <v>2</v>
      </c>
      <c r="R272">
        <v>0.17</v>
      </c>
      <c r="S272">
        <v>0.25</v>
      </c>
      <c r="T272">
        <v>1</v>
      </c>
      <c r="U272">
        <v>11</v>
      </c>
      <c r="V272">
        <v>4</v>
      </c>
      <c r="W272">
        <v>1.0900000000000001</v>
      </c>
      <c r="X272">
        <v>5</v>
      </c>
      <c r="Y272">
        <v>0.5</v>
      </c>
      <c r="Z272">
        <v>0.03</v>
      </c>
      <c r="AA272">
        <v>60</v>
      </c>
      <c r="AB272">
        <v>0.21</v>
      </c>
      <c r="AC272">
        <v>75</v>
      </c>
      <c r="AD272">
        <v>0.5</v>
      </c>
      <c r="AE272">
        <v>5.0000000000000001E-3</v>
      </c>
      <c r="AF272">
        <v>4</v>
      </c>
      <c r="AG272">
        <v>200</v>
      </c>
      <c r="AH272">
        <v>6</v>
      </c>
      <c r="AI272">
        <v>2</v>
      </c>
      <c r="AJ272">
        <v>2</v>
      </c>
      <c r="AK272">
        <v>20</v>
      </c>
      <c r="AL272">
        <v>7.0000000000000007E-2</v>
      </c>
      <c r="AM272">
        <v>5</v>
      </c>
      <c r="AN272">
        <v>5</v>
      </c>
      <c r="AO272">
        <v>19</v>
      </c>
      <c r="AP272">
        <v>5</v>
      </c>
      <c r="AQ272">
        <v>8</v>
      </c>
    </row>
    <row r="273" spans="1:43" hidden="1" x14ac:dyDescent="0.25">
      <c r="A273" t="s">
        <v>861</v>
      </c>
      <c r="B273" t="s">
        <v>847</v>
      </c>
      <c r="C273" s="1" t="str">
        <f t="shared" si="16"/>
        <v>11:0001</v>
      </c>
      <c r="D273" s="1" t="str">
        <f t="shared" si="17"/>
        <v>11:0001</v>
      </c>
      <c r="E273" t="s">
        <v>862</v>
      </c>
      <c r="F273" t="s">
        <v>863</v>
      </c>
      <c r="H273">
        <v>59.865105200000002</v>
      </c>
      <c r="I273">
        <v>-110.4549157</v>
      </c>
      <c r="J273" s="1" t="str">
        <f t="shared" si="18"/>
        <v>Till</v>
      </c>
      <c r="K273" s="1" t="str">
        <f t="shared" si="19"/>
        <v>&lt;2 micron</v>
      </c>
      <c r="L273">
        <v>0.1</v>
      </c>
      <c r="M273">
        <v>1.05</v>
      </c>
      <c r="N273">
        <v>1</v>
      </c>
      <c r="O273">
        <v>30</v>
      </c>
      <c r="P273">
        <v>0.25</v>
      </c>
      <c r="Q273">
        <v>2</v>
      </c>
      <c r="R273">
        <v>0.16</v>
      </c>
      <c r="S273">
        <v>0.25</v>
      </c>
      <c r="T273">
        <v>2</v>
      </c>
      <c r="U273">
        <v>12</v>
      </c>
      <c r="V273">
        <v>4</v>
      </c>
      <c r="W273">
        <v>1.22</v>
      </c>
      <c r="X273">
        <v>5</v>
      </c>
      <c r="Y273">
        <v>0.5</v>
      </c>
      <c r="Z273">
        <v>0.03</v>
      </c>
      <c r="AA273">
        <v>40</v>
      </c>
      <c r="AB273">
        <v>0.2</v>
      </c>
      <c r="AC273">
        <v>75</v>
      </c>
      <c r="AD273">
        <v>0.5</v>
      </c>
      <c r="AE273">
        <v>5.0000000000000001E-3</v>
      </c>
      <c r="AF273">
        <v>6</v>
      </c>
      <c r="AG273">
        <v>110</v>
      </c>
      <c r="AH273">
        <v>4</v>
      </c>
      <c r="AI273">
        <v>1</v>
      </c>
      <c r="AJ273">
        <v>1</v>
      </c>
      <c r="AK273">
        <v>20</v>
      </c>
      <c r="AL273">
        <v>7.0000000000000007E-2</v>
      </c>
      <c r="AM273">
        <v>5</v>
      </c>
      <c r="AN273">
        <v>5</v>
      </c>
      <c r="AO273">
        <v>20</v>
      </c>
      <c r="AP273">
        <v>5</v>
      </c>
      <c r="AQ273">
        <v>8</v>
      </c>
    </row>
    <row r="274" spans="1:43" hidden="1" x14ac:dyDescent="0.25">
      <c r="A274" t="s">
        <v>864</v>
      </c>
      <c r="B274" t="s">
        <v>850</v>
      </c>
      <c r="C274" s="1" t="str">
        <f t="shared" si="16"/>
        <v>11:0001</v>
      </c>
      <c r="D274" s="1" t="str">
        <f t="shared" si="17"/>
        <v>11:0001</v>
      </c>
      <c r="E274" t="s">
        <v>865</v>
      </c>
      <c r="F274" t="s">
        <v>866</v>
      </c>
      <c r="H274">
        <v>59.905032800000001</v>
      </c>
      <c r="I274">
        <v>-110.458123</v>
      </c>
      <c r="J274" s="1" t="str">
        <f t="shared" si="18"/>
        <v>Till</v>
      </c>
      <c r="K274" s="1" t="str">
        <f t="shared" si="19"/>
        <v>&lt;2 micron</v>
      </c>
      <c r="L274">
        <v>0.1</v>
      </c>
      <c r="M274">
        <v>1.33</v>
      </c>
      <c r="N274">
        <v>1</v>
      </c>
      <c r="O274">
        <v>30</v>
      </c>
      <c r="P274">
        <v>0.25</v>
      </c>
      <c r="Q274">
        <v>2</v>
      </c>
      <c r="R274">
        <v>0.3</v>
      </c>
      <c r="S274">
        <v>0.25</v>
      </c>
      <c r="T274">
        <v>3</v>
      </c>
      <c r="U274">
        <v>15</v>
      </c>
      <c r="V274">
        <v>4</v>
      </c>
      <c r="W274">
        <v>1.51</v>
      </c>
      <c r="X274">
        <v>5</v>
      </c>
      <c r="Y274">
        <v>0.5</v>
      </c>
      <c r="Z274">
        <v>0.03</v>
      </c>
      <c r="AA274">
        <v>60</v>
      </c>
      <c r="AB274">
        <v>0.39</v>
      </c>
      <c r="AC274">
        <v>120</v>
      </c>
      <c r="AD274">
        <v>0.5</v>
      </c>
      <c r="AE274">
        <v>0.01</v>
      </c>
      <c r="AF274">
        <v>6</v>
      </c>
      <c r="AG274">
        <v>440</v>
      </c>
      <c r="AH274">
        <v>8</v>
      </c>
      <c r="AI274">
        <v>1</v>
      </c>
      <c r="AJ274">
        <v>2</v>
      </c>
      <c r="AK274">
        <v>28</v>
      </c>
      <c r="AL274">
        <v>0.08</v>
      </c>
      <c r="AM274">
        <v>5</v>
      </c>
      <c r="AN274">
        <v>5</v>
      </c>
      <c r="AO274">
        <v>28</v>
      </c>
      <c r="AP274">
        <v>5</v>
      </c>
      <c r="AQ274">
        <v>20</v>
      </c>
    </row>
    <row r="275" spans="1:43" hidden="1" x14ac:dyDescent="0.25">
      <c r="A275" t="s">
        <v>867</v>
      </c>
      <c r="B275" t="s">
        <v>853</v>
      </c>
      <c r="C275" s="1" t="str">
        <f t="shared" si="16"/>
        <v>11:0001</v>
      </c>
      <c r="D275" s="1" t="str">
        <f t="shared" si="17"/>
        <v>11:0001</v>
      </c>
      <c r="E275" t="s">
        <v>868</v>
      </c>
      <c r="F275" t="s">
        <v>869</v>
      </c>
      <c r="H275">
        <v>59.8934487</v>
      </c>
      <c r="I275">
        <v>-110.42003130000001</v>
      </c>
      <c r="J275" s="1" t="str">
        <f t="shared" si="18"/>
        <v>Till</v>
      </c>
      <c r="K275" s="1" t="str">
        <f t="shared" si="19"/>
        <v>&lt;2 micron</v>
      </c>
      <c r="L275">
        <v>0.1</v>
      </c>
      <c r="M275">
        <v>0.72</v>
      </c>
      <c r="N275">
        <v>1</v>
      </c>
      <c r="O275">
        <v>20</v>
      </c>
      <c r="P275">
        <v>0.25</v>
      </c>
      <c r="Q275">
        <v>2</v>
      </c>
      <c r="R275">
        <v>0.26</v>
      </c>
      <c r="S275">
        <v>0.25</v>
      </c>
      <c r="T275">
        <v>0.5</v>
      </c>
      <c r="U275">
        <v>10</v>
      </c>
      <c r="V275">
        <v>1</v>
      </c>
      <c r="W275">
        <v>0.89</v>
      </c>
      <c r="X275">
        <v>5</v>
      </c>
      <c r="Y275">
        <v>0.5</v>
      </c>
      <c r="Z275">
        <v>0.02</v>
      </c>
      <c r="AA275">
        <v>40</v>
      </c>
      <c r="AB275">
        <v>0.19</v>
      </c>
      <c r="AC275">
        <v>75</v>
      </c>
      <c r="AD275">
        <v>0.5</v>
      </c>
      <c r="AE275">
        <v>0.01</v>
      </c>
      <c r="AF275">
        <v>2</v>
      </c>
      <c r="AG275">
        <v>240</v>
      </c>
      <c r="AH275">
        <v>4</v>
      </c>
      <c r="AI275">
        <v>1</v>
      </c>
      <c r="AJ275">
        <v>2</v>
      </c>
      <c r="AK275">
        <v>24</v>
      </c>
      <c r="AL275">
        <v>7.0000000000000007E-2</v>
      </c>
      <c r="AM275">
        <v>5</v>
      </c>
      <c r="AN275">
        <v>5</v>
      </c>
      <c r="AO275">
        <v>16</v>
      </c>
      <c r="AP275">
        <v>5</v>
      </c>
      <c r="AQ275">
        <v>10</v>
      </c>
    </row>
    <row r="276" spans="1:43" hidden="1" x14ac:dyDescent="0.25">
      <c r="A276" t="s">
        <v>870</v>
      </c>
      <c r="B276" t="s">
        <v>856</v>
      </c>
      <c r="C276" s="1" t="str">
        <f t="shared" si="16"/>
        <v>11:0001</v>
      </c>
      <c r="D276" s="1" t="str">
        <f t="shared" si="17"/>
        <v>11:0001</v>
      </c>
      <c r="E276" t="s">
        <v>871</v>
      </c>
      <c r="F276" t="s">
        <v>872</v>
      </c>
      <c r="H276">
        <v>59.880168099999999</v>
      </c>
      <c r="I276">
        <v>-110.4283373</v>
      </c>
      <c r="J276" s="1" t="str">
        <f t="shared" si="18"/>
        <v>Till</v>
      </c>
      <c r="K276" s="1" t="str">
        <f t="shared" si="19"/>
        <v>&lt;2 micron</v>
      </c>
      <c r="L276">
        <v>0.1</v>
      </c>
      <c r="M276">
        <v>1.63</v>
      </c>
      <c r="N276">
        <v>4</v>
      </c>
      <c r="O276">
        <v>30</v>
      </c>
      <c r="P276">
        <v>0.25</v>
      </c>
      <c r="Q276">
        <v>4</v>
      </c>
      <c r="R276">
        <v>0.17</v>
      </c>
      <c r="S276">
        <v>0.25</v>
      </c>
      <c r="T276">
        <v>1</v>
      </c>
      <c r="U276">
        <v>15</v>
      </c>
      <c r="V276">
        <v>4</v>
      </c>
      <c r="W276">
        <v>1.21</v>
      </c>
      <c r="X276">
        <v>5</v>
      </c>
      <c r="Y276">
        <v>0.5</v>
      </c>
      <c r="Z276">
        <v>0.03</v>
      </c>
      <c r="AA276">
        <v>40</v>
      </c>
      <c r="AB276">
        <v>0.24</v>
      </c>
      <c r="AC276">
        <v>75</v>
      </c>
      <c r="AD276">
        <v>1</v>
      </c>
      <c r="AE276">
        <v>5.0000000000000001E-3</v>
      </c>
      <c r="AF276">
        <v>4</v>
      </c>
      <c r="AG276">
        <v>550</v>
      </c>
      <c r="AH276">
        <v>6</v>
      </c>
      <c r="AI276">
        <v>1</v>
      </c>
      <c r="AJ276">
        <v>1</v>
      </c>
      <c r="AK276">
        <v>16</v>
      </c>
      <c r="AL276">
        <v>0.06</v>
      </c>
      <c r="AM276">
        <v>5</v>
      </c>
      <c r="AN276">
        <v>5</v>
      </c>
      <c r="AO276">
        <v>19</v>
      </c>
      <c r="AP276">
        <v>5</v>
      </c>
      <c r="AQ276">
        <v>16</v>
      </c>
    </row>
    <row r="277" spans="1:43" hidden="1" x14ac:dyDescent="0.25">
      <c r="A277" t="s">
        <v>873</v>
      </c>
      <c r="B277" t="s">
        <v>859</v>
      </c>
      <c r="C277" s="1" t="str">
        <f t="shared" si="16"/>
        <v>11:0001</v>
      </c>
      <c r="D277" s="1" t="str">
        <f t="shared" si="17"/>
        <v>11:0001</v>
      </c>
      <c r="E277" t="s">
        <v>874</v>
      </c>
      <c r="F277" t="s">
        <v>875</v>
      </c>
      <c r="H277">
        <v>59.371755700000001</v>
      </c>
      <c r="I277">
        <v>-111.1241735</v>
      </c>
      <c r="J277" s="1" t="str">
        <f t="shared" si="18"/>
        <v>Till</v>
      </c>
      <c r="K277" s="1" t="str">
        <f t="shared" si="19"/>
        <v>&lt;2 micron</v>
      </c>
      <c r="L277">
        <v>0.1</v>
      </c>
      <c r="M277">
        <v>2.0699999999999998</v>
      </c>
      <c r="N277">
        <v>4</v>
      </c>
      <c r="O277">
        <v>90</v>
      </c>
      <c r="P277">
        <v>0.5</v>
      </c>
      <c r="Q277">
        <v>2</v>
      </c>
      <c r="R277">
        <v>0.39</v>
      </c>
      <c r="S277">
        <v>0.25</v>
      </c>
      <c r="T277">
        <v>6</v>
      </c>
      <c r="U277">
        <v>97</v>
      </c>
      <c r="V277">
        <v>16</v>
      </c>
      <c r="W277">
        <v>2.82</v>
      </c>
      <c r="X277">
        <v>5</v>
      </c>
      <c r="Y277">
        <v>0.5</v>
      </c>
      <c r="Z277">
        <v>0.11</v>
      </c>
      <c r="AA277">
        <v>70</v>
      </c>
      <c r="AB277">
        <v>1.06</v>
      </c>
      <c r="AC277">
        <v>185</v>
      </c>
      <c r="AD277">
        <v>0.5</v>
      </c>
      <c r="AE277">
        <v>0.01</v>
      </c>
      <c r="AF277">
        <v>25</v>
      </c>
      <c r="AG277">
        <v>890</v>
      </c>
      <c r="AH277">
        <v>6</v>
      </c>
      <c r="AI277">
        <v>4</v>
      </c>
      <c r="AJ277">
        <v>4</v>
      </c>
      <c r="AK277">
        <v>29</v>
      </c>
      <c r="AL277">
        <v>0.11</v>
      </c>
      <c r="AM277">
        <v>5</v>
      </c>
      <c r="AN277">
        <v>5</v>
      </c>
      <c r="AO277">
        <v>61</v>
      </c>
      <c r="AP277">
        <v>5</v>
      </c>
      <c r="AQ277">
        <v>32</v>
      </c>
    </row>
    <row r="278" spans="1:43" hidden="1" x14ac:dyDescent="0.25">
      <c r="A278" t="s">
        <v>876</v>
      </c>
      <c r="B278" t="s">
        <v>862</v>
      </c>
      <c r="C278" s="1" t="str">
        <f t="shared" si="16"/>
        <v>11:0001</v>
      </c>
      <c r="D278" s="1" t="str">
        <f t="shared" si="17"/>
        <v>11:0001</v>
      </c>
      <c r="E278" t="s">
        <v>877</v>
      </c>
      <c r="F278" t="s">
        <v>878</v>
      </c>
      <c r="H278">
        <v>59.379312400000003</v>
      </c>
      <c r="I278">
        <v>-111.3140673</v>
      </c>
      <c r="J278" s="1" t="str">
        <f t="shared" si="18"/>
        <v>Till</v>
      </c>
      <c r="K278" s="1" t="str">
        <f t="shared" si="19"/>
        <v>&lt;2 micron</v>
      </c>
      <c r="L278">
        <v>0.1</v>
      </c>
      <c r="M278">
        <v>3.68</v>
      </c>
      <c r="N278">
        <v>12</v>
      </c>
      <c r="O278">
        <v>150</v>
      </c>
      <c r="P278">
        <v>0.5</v>
      </c>
      <c r="Q278">
        <v>1</v>
      </c>
      <c r="R278">
        <v>0.18</v>
      </c>
      <c r="S278">
        <v>0.25</v>
      </c>
      <c r="T278">
        <v>6</v>
      </c>
      <c r="U278">
        <v>33</v>
      </c>
      <c r="V278">
        <v>14</v>
      </c>
      <c r="W278">
        <v>2.91</v>
      </c>
      <c r="X278">
        <v>5</v>
      </c>
      <c r="Y278">
        <v>0.5</v>
      </c>
      <c r="Z278">
        <v>0.1</v>
      </c>
      <c r="AA278">
        <v>30</v>
      </c>
      <c r="AB278">
        <v>0.59</v>
      </c>
      <c r="AC278">
        <v>180</v>
      </c>
      <c r="AD278">
        <v>0.5</v>
      </c>
      <c r="AE278">
        <v>5.0000000000000001E-3</v>
      </c>
      <c r="AF278">
        <v>24</v>
      </c>
      <c r="AG278">
        <v>1350</v>
      </c>
      <c r="AH278">
        <v>14</v>
      </c>
      <c r="AI278">
        <v>2</v>
      </c>
      <c r="AJ278">
        <v>3</v>
      </c>
      <c r="AK278">
        <v>26</v>
      </c>
      <c r="AL278">
        <v>0.03</v>
      </c>
      <c r="AM278">
        <v>5</v>
      </c>
      <c r="AN278">
        <v>5</v>
      </c>
      <c r="AO278">
        <v>53</v>
      </c>
      <c r="AP278">
        <v>5</v>
      </c>
      <c r="AQ278">
        <v>60</v>
      </c>
    </row>
    <row r="279" spans="1:43" hidden="1" x14ac:dyDescent="0.25">
      <c r="A279" t="s">
        <v>879</v>
      </c>
      <c r="B279" t="s">
        <v>865</v>
      </c>
      <c r="C279" s="1" t="str">
        <f t="shared" si="16"/>
        <v>11:0001</v>
      </c>
      <c r="D279" s="1" t="str">
        <f t="shared" si="17"/>
        <v>11:0001</v>
      </c>
      <c r="E279" t="s">
        <v>880</v>
      </c>
      <c r="F279" t="s">
        <v>881</v>
      </c>
      <c r="H279">
        <v>59.345924500000002</v>
      </c>
      <c r="I279">
        <v>-110.8626285</v>
      </c>
      <c r="J279" s="1" t="str">
        <f t="shared" si="18"/>
        <v>Till</v>
      </c>
      <c r="K279" s="1" t="str">
        <f t="shared" si="19"/>
        <v>&lt;2 micron</v>
      </c>
      <c r="L279">
        <v>0.1</v>
      </c>
      <c r="M279">
        <v>1.71</v>
      </c>
      <c r="N279">
        <v>2</v>
      </c>
      <c r="O279">
        <v>80</v>
      </c>
      <c r="P279">
        <v>0.25</v>
      </c>
      <c r="Q279">
        <v>4</v>
      </c>
      <c r="R279">
        <v>0.13</v>
      </c>
      <c r="S279">
        <v>0.25</v>
      </c>
      <c r="T279">
        <v>4</v>
      </c>
      <c r="U279">
        <v>21</v>
      </c>
      <c r="V279">
        <v>9</v>
      </c>
      <c r="W279">
        <v>1.76</v>
      </c>
      <c r="X279">
        <v>5</v>
      </c>
      <c r="Y279">
        <v>0.5</v>
      </c>
      <c r="Z279">
        <v>0.06</v>
      </c>
      <c r="AA279">
        <v>30</v>
      </c>
      <c r="AB279">
        <v>0.43</v>
      </c>
      <c r="AC279">
        <v>90</v>
      </c>
      <c r="AD279">
        <v>0.5</v>
      </c>
      <c r="AE279">
        <v>0.01</v>
      </c>
      <c r="AF279">
        <v>9</v>
      </c>
      <c r="AG279">
        <v>520</v>
      </c>
      <c r="AH279">
        <v>6</v>
      </c>
      <c r="AI279">
        <v>1</v>
      </c>
      <c r="AJ279">
        <v>1</v>
      </c>
      <c r="AK279">
        <v>17</v>
      </c>
      <c r="AL279">
        <v>0.04</v>
      </c>
      <c r="AM279">
        <v>5</v>
      </c>
      <c r="AN279">
        <v>5</v>
      </c>
      <c r="AO279">
        <v>30</v>
      </c>
      <c r="AP279">
        <v>5</v>
      </c>
      <c r="AQ279">
        <v>36</v>
      </c>
    </row>
    <row r="280" spans="1:43" hidden="1" x14ac:dyDescent="0.25">
      <c r="A280" t="s">
        <v>882</v>
      </c>
      <c r="B280" t="s">
        <v>868</v>
      </c>
      <c r="C280" s="1" t="str">
        <f t="shared" si="16"/>
        <v>11:0001</v>
      </c>
      <c r="D280" s="1" t="str">
        <f t="shared" si="17"/>
        <v>11:0001</v>
      </c>
      <c r="E280" t="s">
        <v>883</v>
      </c>
      <c r="F280" t="s">
        <v>884</v>
      </c>
      <c r="H280">
        <v>59.433619399999998</v>
      </c>
      <c r="I280">
        <v>-110.0054988</v>
      </c>
      <c r="J280" s="1" t="str">
        <f t="shared" si="18"/>
        <v>Till</v>
      </c>
      <c r="K280" s="1" t="str">
        <f t="shared" si="19"/>
        <v>&lt;2 micron</v>
      </c>
      <c r="L280">
        <v>0.1</v>
      </c>
      <c r="M280">
        <v>0.96</v>
      </c>
      <c r="N280">
        <v>2</v>
      </c>
      <c r="O280">
        <v>30</v>
      </c>
      <c r="P280">
        <v>0.25</v>
      </c>
      <c r="Q280">
        <v>1</v>
      </c>
      <c r="R280">
        <v>0.06</v>
      </c>
      <c r="S280">
        <v>0.25</v>
      </c>
      <c r="T280">
        <v>1</v>
      </c>
      <c r="U280">
        <v>12</v>
      </c>
      <c r="V280">
        <v>4</v>
      </c>
      <c r="W280">
        <v>1.33</v>
      </c>
      <c r="X280">
        <v>5</v>
      </c>
      <c r="Y280">
        <v>0.5</v>
      </c>
      <c r="Z280">
        <v>0.03</v>
      </c>
      <c r="AA280">
        <v>20</v>
      </c>
      <c r="AB280">
        <v>0.15</v>
      </c>
      <c r="AC280">
        <v>50</v>
      </c>
      <c r="AD280">
        <v>0.5</v>
      </c>
      <c r="AE280">
        <v>5.0000000000000001E-3</v>
      </c>
      <c r="AF280">
        <v>4</v>
      </c>
      <c r="AG280">
        <v>190</v>
      </c>
      <c r="AH280">
        <v>6</v>
      </c>
      <c r="AI280">
        <v>1</v>
      </c>
      <c r="AJ280">
        <v>1</v>
      </c>
      <c r="AK280">
        <v>41</v>
      </c>
      <c r="AL280">
        <v>0.03</v>
      </c>
      <c r="AM280">
        <v>5</v>
      </c>
      <c r="AN280">
        <v>5</v>
      </c>
      <c r="AO280">
        <v>16</v>
      </c>
      <c r="AP280">
        <v>5</v>
      </c>
      <c r="AQ280">
        <v>6</v>
      </c>
    </row>
    <row r="281" spans="1:43" hidden="1" x14ac:dyDescent="0.25">
      <c r="A281" t="s">
        <v>885</v>
      </c>
      <c r="B281" t="s">
        <v>871</v>
      </c>
      <c r="C281" s="1" t="str">
        <f t="shared" si="16"/>
        <v>11:0001</v>
      </c>
      <c r="D281" s="1" t="str">
        <f t="shared" si="17"/>
        <v>11:0001</v>
      </c>
      <c r="E281" t="s">
        <v>336</v>
      </c>
      <c r="F281" t="s">
        <v>886</v>
      </c>
      <c r="H281">
        <v>59.828510899999998</v>
      </c>
      <c r="I281">
        <v>-110.1385365</v>
      </c>
      <c r="J281" s="1" t="str">
        <f t="shared" si="18"/>
        <v>Till</v>
      </c>
      <c r="K281" s="1" t="str">
        <f t="shared" si="19"/>
        <v>&lt;2 micron</v>
      </c>
      <c r="L281">
        <v>0.1</v>
      </c>
      <c r="M281">
        <v>1.47</v>
      </c>
      <c r="N281">
        <v>8</v>
      </c>
      <c r="O281">
        <v>20</v>
      </c>
      <c r="P281">
        <v>0.25</v>
      </c>
      <c r="Q281">
        <v>1</v>
      </c>
      <c r="R281">
        <v>0.16</v>
      </c>
      <c r="S281">
        <v>0.25</v>
      </c>
      <c r="T281">
        <v>2</v>
      </c>
      <c r="U281">
        <v>18</v>
      </c>
      <c r="V281">
        <v>8</v>
      </c>
      <c r="W281">
        <v>1.37</v>
      </c>
      <c r="X281">
        <v>5</v>
      </c>
      <c r="Y281">
        <v>0.5</v>
      </c>
      <c r="Z281">
        <v>0.04</v>
      </c>
      <c r="AA281">
        <v>60</v>
      </c>
      <c r="AB281">
        <v>0.31</v>
      </c>
      <c r="AC281">
        <v>95</v>
      </c>
      <c r="AD281">
        <v>1</v>
      </c>
      <c r="AE281">
        <v>0.01</v>
      </c>
      <c r="AF281">
        <v>6</v>
      </c>
      <c r="AG281">
        <v>1070</v>
      </c>
      <c r="AH281">
        <v>10</v>
      </c>
      <c r="AI281">
        <v>2</v>
      </c>
      <c r="AJ281">
        <v>2</v>
      </c>
      <c r="AK281">
        <v>15</v>
      </c>
      <c r="AL281">
        <v>7.0000000000000007E-2</v>
      </c>
      <c r="AM281">
        <v>5</v>
      </c>
      <c r="AN281">
        <v>5</v>
      </c>
      <c r="AO281">
        <v>25</v>
      </c>
      <c r="AP281">
        <v>5</v>
      </c>
      <c r="AQ281">
        <v>20</v>
      </c>
    </row>
    <row r="282" spans="1:43" hidden="1" x14ac:dyDescent="0.25">
      <c r="A282" t="s">
        <v>887</v>
      </c>
      <c r="B282" t="s">
        <v>874</v>
      </c>
      <c r="C282" s="1" t="str">
        <f t="shared" si="16"/>
        <v>11:0001</v>
      </c>
      <c r="D282" s="1" t="str">
        <f t="shared" si="17"/>
        <v>11:0001</v>
      </c>
      <c r="E282" t="s">
        <v>888</v>
      </c>
      <c r="F282" t="s">
        <v>889</v>
      </c>
      <c r="H282">
        <v>59.227600899999999</v>
      </c>
      <c r="I282">
        <v>-110.8629292</v>
      </c>
      <c r="J282" s="1" t="str">
        <f t="shared" si="18"/>
        <v>Till</v>
      </c>
      <c r="K282" s="1" t="str">
        <f t="shared" si="19"/>
        <v>&lt;2 micron</v>
      </c>
      <c r="L282">
        <v>0.1</v>
      </c>
      <c r="M282">
        <v>1.3</v>
      </c>
      <c r="N282">
        <v>1</v>
      </c>
      <c r="O282">
        <v>30</v>
      </c>
      <c r="P282">
        <v>0.25</v>
      </c>
      <c r="Q282">
        <v>1</v>
      </c>
      <c r="R282">
        <v>0.03</v>
      </c>
      <c r="S282">
        <v>0.25</v>
      </c>
      <c r="T282">
        <v>1</v>
      </c>
      <c r="U282">
        <v>12</v>
      </c>
      <c r="V282">
        <v>1</v>
      </c>
      <c r="W282">
        <v>0.83</v>
      </c>
      <c r="X282">
        <v>5</v>
      </c>
      <c r="Y282">
        <v>0.5</v>
      </c>
      <c r="Z282">
        <v>0.03</v>
      </c>
      <c r="AA282">
        <v>10</v>
      </c>
      <c r="AB282">
        <v>0.2</v>
      </c>
      <c r="AC282">
        <v>35</v>
      </c>
      <c r="AD282">
        <v>0.5</v>
      </c>
      <c r="AE282">
        <v>5.0000000000000001E-3</v>
      </c>
      <c r="AF282">
        <v>4</v>
      </c>
      <c r="AG282">
        <v>100</v>
      </c>
      <c r="AH282">
        <v>2</v>
      </c>
      <c r="AI282">
        <v>1</v>
      </c>
      <c r="AJ282">
        <v>0.5</v>
      </c>
      <c r="AK282">
        <v>13</v>
      </c>
      <c r="AL282">
        <v>0.02</v>
      </c>
      <c r="AM282">
        <v>5</v>
      </c>
      <c r="AN282">
        <v>5</v>
      </c>
      <c r="AO282">
        <v>15</v>
      </c>
      <c r="AP282">
        <v>5</v>
      </c>
      <c r="AQ282">
        <v>10</v>
      </c>
    </row>
    <row r="283" spans="1:43" hidden="1" x14ac:dyDescent="0.25">
      <c r="A283" t="s">
        <v>890</v>
      </c>
      <c r="B283" t="s">
        <v>877</v>
      </c>
      <c r="C283" s="1" t="str">
        <f t="shared" si="16"/>
        <v>11:0001</v>
      </c>
      <c r="D283" s="1" t="str">
        <f t="shared" si="17"/>
        <v>11:0001</v>
      </c>
      <c r="E283" t="s">
        <v>891</v>
      </c>
      <c r="F283" t="s">
        <v>892</v>
      </c>
      <c r="H283">
        <v>59.217157100000001</v>
      </c>
      <c r="I283">
        <v>-110.88155570000001</v>
      </c>
      <c r="J283" s="1" t="str">
        <f t="shared" si="18"/>
        <v>Till</v>
      </c>
      <c r="K283" s="1" t="str">
        <f t="shared" si="19"/>
        <v>&lt;2 micron</v>
      </c>
      <c r="L283">
        <v>0.1</v>
      </c>
      <c r="M283">
        <v>1.37</v>
      </c>
      <c r="N283">
        <v>1</v>
      </c>
      <c r="O283">
        <v>40</v>
      </c>
      <c r="P283">
        <v>0.25</v>
      </c>
      <c r="Q283">
        <v>2</v>
      </c>
      <c r="R283">
        <v>0.08</v>
      </c>
      <c r="S283">
        <v>0.25</v>
      </c>
      <c r="T283">
        <v>2</v>
      </c>
      <c r="U283">
        <v>15</v>
      </c>
      <c r="V283">
        <v>6</v>
      </c>
      <c r="W283">
        <v>1.38</v>
      </c>
      <c r="X283">
        <v>5</v>
      </c>
      <c r="Y283">
        <v>0.5</v>
      </c>
      <c r="Z283">
        <v>0.06</v>
      </c>
      <c r="AA283">
        <v>20</v>
      </c>
      <c r="AB283">
        <v>0.33</v>
      </c>
      <c r="AC283">
        <v>100</v>
      </c>
      <c r="AD283">
        <v>0.5</v>
      </c>
      <c r="AE283">
        <v>5.0000000000000001E-3</v>
      </c>
      <c r="AF283">
        <v>7</v>
      </c>
      <c r="AG283">
        <v>380</v>
      </c>
      <c r="AH283">
        <v>6</v>
      </c>
      <c r="AI283">
        <v>1</v>
      </c>
      <c r="AJ283">
        <v>1</v>
      </c>
      <c r="AK283">
        <v>14</v>
      </c>
      <c r="AL283">
        <v>0.04</v>
      </c>
      <c r="AM283">
        <v>5</v>
      </c>
      <c r="AN283">
        <v>5</v>
      </c>
      <c r="AO283">
        <v>23</v>
      </c>
      <c r="AP283">
        <v>5</v>
      </c>
      <c r="AQ283">
        <v>24</v>
      </c>
    </row>
    <row r="284" spans="1:43" hidden="1" x14ac:dyDescent="0.25">
      <c r="A284" t="s">
        <v>893</v>
      </c>
      <c r="B284" t="s">
        <v>880</v>
      </c>
      <c r="C284" s="1" t="str">
        <f t="shared" si="16"/>
        <v>11:0001</v>
      </c>
      <c r="D284" s="1" t="str">
        <f t="shared" si="17"/>
        <v>11:0001</v>
      </c>
      <c r="E284" t="s">
        <v>894</v>
      </c>
      <c r="F284" t="s">
        <v>895</v>
      </c>
      <c r="H284">
        <v>59.456880599999998</v>
      </c>
      <c r="I284">
        <v>-110.1689483</v>
      </c>
      <c r="J284" s="1" t="str">
        <f t="shared" si="18"/>
        <v>Till</v>
      </c>
      <c r="K284" s="1" t="str">
        <f t="shared" si="19"/>
        <v>&lt;2 micron</v>
      </c>
      <c r="L284">
        <v>0.1</v>
      </c>
      <c r="M284">
        <v>1.21</v>
      </c>
      <c r="N284">
        <v>2</v>
      </c>
      <c r="O284">
        <v>30</v>
      </c>
      <c r="P284">
        <v>0.5</v>
      </c>
      <c r="Q284">
        <v>2</v>
      </c>
      <c r="R284">
        <v>0.08</v>
      </c>
      <c r="S284">
        <v>0.25</v>
      </c>
      <c r="T284">
        <v>2</v>
      </c>
      <c r="U284">
        <v>11</v>
      </c>
      <c r="V284">
        <v>3</v>
      </c>
      <c r="W284">
        <v>1.23</v>
      </c>
      <c r="X284">
        <v>5</v>
      </c>
      <c r="Y284">
        <v>0.5</v>
      </c>
      <c r="Z284">
        <v>0.03</v>
      </c>
      <c r="AA284">
        <v>10</v>
      </c>
      <c r="AB284">
        <v>0.2</v>
      </c>
      <c r="AC284">
        <v>70</v>
      </c>
      <c r="AD284">
        <v>0.5</v>
      </c>
      <c r="AE284">
        <v>5.0000000000000001E-3</v>
      </c>
      <c r="AF284">
        <v>5</v>
      </c>
      <c r="AG284">
        <v>540</v>
      </c>
      <c r="AH284">
        <v>6</v>
      </c>
      <c r="AI284">
        <v>1</v>
      </c>
      <c r="AJ284">
        <v>1</v>
      </c>
      <c r="AK284">
        <v>14</v>
      </c>
      <c r="AL284">
        <v>0.04</v>
      </c>
      <c r="AM284">
        <v>5</v>
      </c>
      <c r="AN284">
        <v>5</v>
      </c>
      <c r="AO284">
        <v>21</v>
      </c>
      <c r="AP284">
        <v>5</v>
      </c>
      <c r="AQ284">
        <v>18</v>
      </c>
    </row>
    <row r="285" spans="1:43" hidden="1" x14ac:dyDescent="0.25">
      <c r="A285" t="s">
        <v>896</v>
      </c>
      <c r="B285" t="s">
        <v>883</v>
      </c>
      <c r="C285" s="1" t="str">
        <f t="shared" si="16"/>
        <v>11:0001</v>
      </c>
      <c r="D285" s="1" t="str">
        <f t="shared" si="17"/>
        <v>11:0001</v>
      </c>
      <c r="E285" t="s">
        <v>897</v>
      </c>
      <c r="F285" t="s">
        <v>898</v>
      </c>
      <c r="H285">
        <v>59.472409200000001</v>
      </c>
      <c r="I285">
        <v>-110.2353858</v>
      </c>
      <c r="J285" s="1" t="str">
        <f t="shared" si="18"/>
        <v>Till</v>
      </c>
      <c r="K285" s="1" t="str">
        <f t="shared" si="19"/>
        <v>&lt;2 micron</v>
      </c>
      <c r="L285">
        <v>0.1</v>
      </c>
      <c r="M285">
        <v>1.3</v>
      </c>
      <c r="N285">
        <v>2</v>
      </c>
      <c r="O285">
        <v>40</v>
      </c>
      <c r="P285">
        <v>0.5</v>
      </c>
      <c r="Q285">
        <v>2</v>
      </c>
      <c r="R285">
        <v>0.08</v>
      </c>
      <c r="S285">
        <v>0.25</v>
      </c>
      <c r="T285">
        <v>3</v>
      </c>
      <c r="U285">
        <v>12</v>
      </c>
      <c r="V285">
        <v>4</v>
      </c>
      <c r="W285">
        <v>1.36</v>
      </c>
      <c r="X285">
        <v>10</v>
      </c>
      <c r="Y285">
        <v>0.5</v>
      </c>
      <c r="Z285">
        <v>0.02</v>
      </c>
      <c r="AA285">
        <v>20</v>
      </c>
      <c r="AB285">
        <v>0.23</v>
      </c>
      <c r="AC285">
        <v>80</v>
      </c>
      <c r="AD285">
        <v>0.5</v>
      </c>
      <c r="AE285">
        <v>5.0000000000000001E-3</v>
      </c>
      <c r="AF285">
        <v>5</v>
      </c>
      <c r="AG285">
        <v>240</v>
      </c>
      <c r="AH285">
        <v>6</v>
      </c>
      <c r="AI285">
        <v>1</v>
      </c>
      <c r="AJ285">
        <v>2</v>
      </c>
      <c r="AK285">
        <v>23</v>
      </c>
      <c r="AL285">
        <v>0.04</v>
      </c>
      <c r="AM285">
        <v>5</v>
      </c>
      <c r="AN285">
        <v>5</v>
      </c>
      <c r="AO285">
        <v>24</v>
      </c>
      <c r="AP285">
        <v>5</v>
      </c>
      <c r="AQ285">
        <v>16</v>
      </c>
    </row>
    <row r="286" spans="1:43" hidden="1" x14ac:dyDescent="0.25">
      <c r="A286" t="s">
        <v>899</v>
      </c>
      <c r="B286" t="s">
        <v>888</v>
      </c>
      <c r="C286" s="1" t="str">
        <f t="shared" si="16"/>
        <v>11:0001</v>
      </c>
      <c r="D286" s="1" t="str">
        <f t="shared" si="17"/>
        <v>11:0001</v>
      </c>
      <c r="E286" t="s">
        <v>900</v>
      </c>
      <c r="F286" t="s">
        <v>901</v>
      </c>
      <c r="H286">
        <v>58.949377900000002</v>
      </c>
      <c r="I286">
        <v>-110.75530329999999</v>
      </c>
      <c r="J286" s="1" t="str">
        <f t="shared" si="18"/>
        <v>Till</v>
      </c>
      <c r="K286" s="1" t="str">
        <f t="shared" si="19"/>
        <v>&lt;2 micron</v>
      </c>
      <c r="L286">
        <v>0.1</v>
      </c>
      <c r="M286">
        <v>1.07</v>
      </c>
      <c r="N286">
        <v>1</v>
      </c>
      <c r="O286">
        <v>60</v>
      </c>
      <c r="P286">
        <v>0.5</v>
      </c>
      <c r="Q286">
        <v>2</v>
      </c>
      <c r="R286">
        <v>0.06</v>
      </c>
      <c r="S286">
        <v>0.25</v>
      </c>
      <c r="T286">
        <v>3</v>
      </c>
      <c r="U286">
        <v>11</v>
      </c>
      <c r="V286">
        <v>4</v>
      </c>
      <c r="W286">
        <v>1.1299999999999999</v>
      </c>
      <c r="X286">
        <v>5</v>
      </c>
      <c r="Y286">
        <v>0.5</v>
      </c>
      <c r="Z286">
        <v>0.09</v>
      </c>
      <c r="AA286">
        <v>10</v>
      </c>
      <c r="AB286">
        <v>0.15</v>
      </c>
      <c r="AC286">
        <v>80</v>
      </c>
      <c r="AD286">
        <v>0.5</v>
      </c>
      <c r="AE286">
        <v>5.0000000000000001E-3</v>
      </c>
      <c r="AF286">
        <v>9</v>
      </c>
      <c r="AG286">
        <v>220</v>
      </c>
      <c r="AH286">
        <v>2</v>
      </c>
      <c r="AI286">
        <v>1</v>
      </c>
      <c r="AJ286">
        <v>1</v>
      </c>
      <c r="AK286">
        <v>32</v>
      </c>
      <c r="AL286">
        <v>0.03</v>
      </c>
      <c r="AM286">
        <v>5</v>
      </c>
      <c r="AN286">
        <v>5</v>
      </c>
      <c r="AO286">
        <v>16</v>
      </c>
      <c r="AP286">
        <v>5</v>
      </c>
      <c r="AQ286">
        <v>8</v>
      </c>
    </row>
    <row r="287" spans="1:43" hidden="1" x14ac:dyDescent="0.25">
      <c r="A287" t="s">
        <v>902</v>
      </c>
      <c r="B287" t="s">
        <v>891</v>
      </c>
      <c r="C287" s="1" t="str">
        <f t="shared" si="16"/>
        <v>11:0001</v>
      </c>
      <c r="D287" s="1" t="str">
        <f t="shared" si="17"/>
        <v>11:0001</v>
      </c>
      <c r="E287" t="s">
        <v>903</v>
      </c>
      <c r="F287" t="s">
        <v>904</v>
      </c>
      <c r="H287">
        <v>58.933133599999998</v>
      </c>
      <c r="I287">
        <v>-110.79236880000001</v>
      </c>
      <c r="J287" s="1" t="str">
        <f t="shared" si="18"/>
        <v>Till</v>
      </c>
      <c r="K287" s="1" t="str">
        <f t="shared" si="19"/>
        <v>&lt;2 micron</v>
      </c>
      <c r="L287">
        <v>0.1</v>
      </c>
      <c r="M287">
        <v>0.79</v>
      </c>
      <c r="N287">
        <v>1</v>
      </c>
      <c r="O287">
        <v>20</v>
      </c>
      <c r="P287">
        <v>0.25</v>
      </c>
      <c r="Q287">
        <v>2</v>
      </c>
      <c r="R287">
        <v>0.04</v>
      </c>
      <c r="S287">
        <v>0.25</v>
      </c>
      <c r="T287">
        <v>2</v>
      </c>
      <c r="U287">
        <v>9</v>
      </c>
      <c r="V287">
        <v>2</v>
      </c>
      <c r="W287">
        <v>1.02</v>
      </c>
      <c r="X287">
        <v>5</v>
      </c>
      <c r="Y287">
        <v>0.5</v>
      </c>
      <c r="Z287">
        <v>0.01</v>
      </c>
      <c r="AA287">
        <v>10</v>
      </c>
      <c r="AB287">
        <v>0.13</v>
      </c>
      <c r="AC287">
        <v>40</v>
      </c>
      <c r="AD287">
        <v>1</v>
      </c>
      <c r="AE287">
        <v>5.0000000000000001E-3</v>
      </c>
      <c r="AF287">
        <v>4</v>
      </c>
      <c r="AG287">
        <v>80</v>
      </c>
      <c r="AH287">
        <v>6</v>
      </c>
      <c r="AI287">
        <v>1</v>
      </c>
      <c r="AJ287">
        <v>1</v>
      </c>
      <c r="AK287">
        <v>10</v>
      </c>
      <c r="AL287">
        <v>0.03</v>
      </c>
      <c r="AM287">
        <v>5</v>
      </c>
      <c r="AN287">
        <v>5</v>
      </c>
      <c r="AO287">
        <v>17</v>
      </c>
      <c r="AP287">
        <v>5</v>
      </c>
      <c r="AQ287">
        <v>6</v>
      </c>
    </row>
    <row r="288" spans="1:43" hidden="1" x14ac:dyDescent="0.25">
      <c r="A288" t="s">
        <v>905</v>
      </c>
      <c r="B288" t="s">
        <v>894</v>
      </c>
      <c r="C288" s="1" t="str">
        <f t="shared" si="16"/>
        <v>11:0001</v>
      </c>
      <c r="D288" s="1" t="str">
        <f t="shared" si="17"/>
        <v>11:0001</v>
      </c>
      <c r="E288" t="s">
        <v>906</v>
      </c>
      <c r="F288" t="s">
        <v>907</v>
      </c>
      <c r="H288">
        <v>59.002343799999998</v>
      </c>
      <c r="I288">
        <v>-110.9164293</v>
      </c>
      <c r="J288" s="1" t="str">
        <f t="shared" si="18"/>
        <v>Till</v>
      </c>
      <c r="K288" s="1" t="str">
        <f t="shared" si="19"/>
        <v>&lt;2 micron</v>
      </c>
      <c r="L288">
        <v>0.4</v>
      </c>
      <c r="M288">
        <v>0.55000000000000004</v>
      </c>
      <c r="N288">
        <v>2</v>
      </c>
      <c r="O288">
        <v>30</v>
      </c>
      <c r="P288">
        <v>0.25</v>
      </c>
      <c r="Q288">
        <v>6</v>
      </c>
      <c r="R288">
        <v>0.16</v>
      </c>
      <c r="S288">
        <v>0.25</v>
      </c>
      <c r="T288">
        <v>2</v>
      </c>
      <c r="U288">
        <v>12</v>
      </c>
      <c r="V288">
        <v>7</v>
      </c>
      <c r="W288">
        <v>0.99</v>
      </c>
      <c r="X288">
        <v>10</v>
      </c>
      <c r="Y288">
        <v>0.5</v>
      </c>
      <c r="Z288">
        <v>0.1</v>
      </c>
      <c r="AA288">
        <v>10</v>
      </c>
      <c r="AB288">
        <v>0.23</v>
      </c>
      <c r="AC288">
        <v>85</v>
      </c>
      <c r="AD288">
        <v>0.5</v>
      </c>
      <c r="AE288">
        <v>0.01</v>
      </c>
      <c r="AF288">
        <v>7</v>
      </c>
      <c r="AG288">
        <v>270</v>
      </c>
      <c r="AH288">
        <v>2</v>
      </c>
      <c r="AI288">
        <v>1</v>
      </c>
      <c r="AJ288">
        <v>2</v>
      </c>
      <c r="AK288">
        <v>39</v>
      </c>
      <c r="AL288">
        <v>0.02</v>
      </c>
      <c r="AM288">
        <v>5</v>
      </c>
      <c r="AN288">
        <v>5</v>
      </c>
      <c r="AO288">
        <v>18</v>
      </c>
      <c r="AP288">
        <v>5</v>
      </c>
      <c r="AQ288">
        <v>10</v>
      </c>
    </row>
    <row r="289" spans="1:43" hidden="1" x14ac:dyDescent="0.25">
      <c r="A289" t="s">
        <v>908</v>
      </c>
      <c r="B289" t="s">
        <v>897</v>
      </c>
      <c r="C289" s="1" t="str">
        <f t="shared" si="16"/>
        <v>11:0001</v>
      </c>
      <c r="D289" s="1" t="str">
        <f t="shared" si="17"/>
        <v>11:0001</v>
      </c>
      <c r="E289" t="s">
        <v>909</v>
      </c>
      <c r="F289" t="s">
        <v>910</v>
      </c>
      <c r="H289">
        <v>58.941388799999999</v>
      </c>
      <c r="I289">
        <v>-110.8885836</v>
      </c>
      <c r="J289" s="1" t="str">
        <f t="shared" si="18"/>
        <v>Till</v>
      </c>
      <c r="K289" s="1" t="str">
        <f t="shared" si="19"/>
        <v>&lt;2 micron</v>
      </c>
      <c r="L289">
        <v>0.1</v>
      </c>
      <c r="M289">
        <v>0.32</v>
      </c>
      <c r="N289">
        <v>1</v>
      </c>
      <c r="O289">
        <v>10</v>
      </c>
      <c r="P289">
        <v>0.25</v>
      </c>
      <c r="Q289">
        <v>2</v>
      </c>
      <c r="R289">
        <v>0.03</v>
      </c>
      <c r="S289">
        <v>0.25</v>
      </c>
      <c r="T289">
        <v>1</v>
      </c>
      <c r="U289">
        <v>1</v>
      </c>
      <c r="V289">
        <v>0.5</v>
      </c>
      <c r="W289">
        <v>0.47</v>
      </c>
      <c r="X289">
        <v>5</v>
      </c>
      <c r="Y289">
        <v>0.5</v>
      </c>
      <c r="Z289">
        <v>0.02</v>
      </c>
      <c r="AA289">
        <v>5</v>
      </c>
      <c r="AB289">
        <v>0.06</v>
      </c>
      <c r="AC289">
        <v>25</v>
      </c>
      <c r="AD289">
        <v>0.5</v>
      </c>
      <c r="AE289">
        <v>5.0000000000000001E-3</v>
      </c>
      <c r="AF289">
        <v>1</v>
      </c>
      <c r="AG289">
        <v>90</v>
      </c>
      <c r="AH289">
        <v>2</v>
      </c>
      <c r="AI289">
        <v>1</v>
      </c>
      <c r="AJ289">
        <v>0.5</v>
      </c>
      <c r="AK289">
        <v>21</v>
      </c>
      <c r="AL289">
        <v>0.01</v>
      </c>
      <c r="AM289">
        <v>5</v>
      </c>
      <c r="AN289">
        <v>5</v>
      </c>
      <c r="AO289">
        <v>7</v>
      </c>
      <c r="AP289">
        <v>5</v>
      </c>
      <c r="AQ289">
        <v>2</v>
      </c>
    </row>
    <row r="290" spans="1:43" hidden="1" x14ac:dyDescent="0.25">
      <c r="A290" t="s">
        <v>911</v>
      </c>
      <c r="B290" t="s">
        <v>900</v>
      </c>
      <c r="C290" s="1" t="str">
        <f t="shared" si="16"/>
        <v>11:0001</v>
      </c>
      <c r="D290" s="1" t="str">
        <f t="shared" si="17"/>
        <v>11:0001</v>
      </c>
      <c r="E290" t="s">
        <v>912</v>
      </c>
      <c r="F290" t="s">
        <v>913</v>
      </c>
      <c r="H290">
        <v>58.9226016</v>
      </c>
      <c r="I290">
        <v>-110.8699227</v>
      </c>
      <c r="J290" s="1" t="str">
        <f t="shared" si="18"/>
        <v>Till</v>
      </c>
      <c r="K290" s="1" t="str">
        <f t="shared" si="19"/>
        <v>&lt;2 micron</v>
      </c>
      <c r="L290">
        <v>0.1</v>
      </c>
      <c r="M290">
        <v>0.89</v>
      </c>
      <c r="N290">
        <v>1</v>
      </c>
      <c r="O290">
        <v>40</v>
      </c>
      <c r="P290">
        <v>0.25</v>
      </c>
      <c r="Q290">
        <v>2</v>
      </c>
      <c r="R290">
        <v>0.1</v>
      </c>
      <c r="S290">
        <v>0.25</v>
      </c>
      <c r="T290">
        <v>2</v>
      </c>
      <c r="U290">
        <v>14</v>
      </c>
      <c r="V290">
        <v>3</v>
      </c>
      <c r="W290">
        <v>1.2</v>
      </c>
      <c r="X290">
        <v>5</v>
      </c>
      <c r="Y290">
        <v>0.5</v>
      </c>
      <c r="Z290">
        <v>0.08</v>
      </c>
      <c r="AA290">
        <v>10</v>
      </c>
      <c r="AB290">
        <v>0.22</v>
      </c>
      <c r="AC290">
        <v>75</v>
      </c>
      <c r="AD290">
        <v>0.5</v>
      </c>
      <c r="AE290">
        <v>5.0000000000000001E-3</v>
      </c>
      <c r="AF290">
        <v>7</v>
      </c>
      <c r="AG290">
        <v>250</v>
      </c>
      <c r="AH290">
        <v>2</v>
      </c>
      <c r="AI290">
        <v>1</v>
      </c>
      <c r="AJ290">
        <v>1</v>
      </c>
      <c r="AK290">
        <v>29</v>
      </c>
      <c r="AL290">
        <v>0.04</v>
      </c>
      <c r="AM290">
        <v>5</v>
      </c>
      <c r="AN290">
        <v>5</v>
      </c>
      <c r="AO290">
        <v>20</v>
      </c>
      <c r="AP290">
        <v>5</v>
      </c>
      <c r="AQ290">
        <v>8</v>
      </c>
    </row>
    <row r="291" spans="1:43" hidden="1" x14ac:dyDescent="0.25">
      <c r="A291" t="s">
        <v>914</v>
      </c>
      <c r="B291" t="s">
        <v>903</v>
      </c>
      <c r="C291" s="1" t="str">
        <f t="shared" si="16"/>
        <v>11:0001</v>
      </c>
      <c r="D291" s="1" t="str">
        <f t="shared" si="17"/>
        <v>11:0001</v>
      </c>
      <c r="E291" t="s">
        <v>915</v>
      </c>
      <c r="F291" t="s">
        <v>916</v>
      </c>
      <c r="H291">
        <v>58.974188099999999</v>
      </c>
      <c r="I291">
        <v>-110.98130279999999</v>
      </c>
      <c r="J291" s="1" t="str">
        <f t="shared" si="18"/>
        <v>Till</v>
      </c>
      <c r="K291" s="1" t="str">
        <f t="shared" si="19"/>
        <v>&lt;2 micron</v>
      </c>
      <c r="L291">
        <v>0.1</v>
      </c>
      <c r="M291">
        <v>2.57</v>
      </c>
      <c r="N291">
        <v>6</v>
      </c>
      <c r="O291">
        <v>40</v>
      </c>
      <c r="P291">
        <v>1.5</v>
      </c>
      <c r="Q291">
        <v>4</v>
      </c>
      <c r="R291">
        <v>0.13</v>
      </c>
      <c r="S291">
        <v>0.25</v>
      </c>
      <c r="T291">
        <v>9</v>
      </c>
      <c r="U291">
        <v>69</v>
      </c>
      <c r="V291">
        <v>34</v>
      </c>
      <c r="W291">
        <v>2.37</v>
      </c>
      <c r="X291">
        <v>10</v>
      </c>
      <c r="Y291">
        <v>0.5</v>
      </c>
      <c r="Z291">
        <v>0.03</v>
      </c>
      <c r="AA291">
        <v>40</v>
      </c>
      <c r="AB291">
        <v>0.62</v>
      </c>
      <c r="AC291">
        <v>115</v>
      </c>
      <c r="AD291">
        <v>0.5</v>
      </c>
      <c r="AE291">
        <v>5.0000000000000001E-3</v>
      </c>
      <c r="AF291">
        <v>22</v>
      </c>
      <c r="AG291">
        <v>550</v>
      </c>
      <c r="AH291">
        <v>10</v>
      </c>
      <c r="AI291">
        <v>2</v>
      </c>
      <c r="AJ291">
        <v>4</v>
      </c>
      <c r="AK291">
        <v>17</v>
      </c>
      <c r="AL291">
        <v>0.1</v>
      </c>
      <c r="AM291">
        <v>5</v>
      </c>
      <c r="AN291">
        <v>5</v>
      </c>
      <c r="AO291">
        <v>50</v>
      </c>
      <c r="AP291">
        <v>5</v>
      </c>
      <c r="AQ291">
        <v>32</v>
      </c>
    </row>
    <row r="292" spans="1:43" hidden="1" x14ac:dyDescent="0.25">
      <c r="A292" t="s">
        <v>917</v>
      </c>
      <c r="B292" t="s">
        <v>906</v>
      </c>
      <c r="C292" s="1" t="str">
        <f t="shared" si="16"/>
        <v>11:0001</v>
      </c>
      <c r="D292" s="1" t="str">
        <f t="shared" si="17"/>
        <v>11:0001</v>
      </c>
      <c r="E292" t="s">
        <v>918</v>
      </c>
      <c r="F292" t="s">
        <v>919</v>
      </c>
      <c r="H292">
        <v>58.970593100000002</v>
      </c>
      <c r="I292">
        <v>-111.0321732</v>
      </c>
      <c r="J292" s="1" t="str">
        <f t="shared" si="18"/>
        <v>Till</v>
      </c>
      <c r="K292" s="1" t="str">
        <f t="shared" si="19"/>
        <v>&lt;2 micron</v>
      </c>
      <c r="L292">
        <v>0.1</v>
      </c>
      <c r="M292">
        <v>2.72</v>
      </c>
      <c r="N292">
        <v>1</v>
      </c>
      <c r="O292">
        <v>80</v>
      </c>
      <c r="P292">
        <v>0.5</v>
      </c>
      <c r="Q292">
        <v>6</v>
      </c>
      <c r="R292">
        <v>0.11</v>
      </c>
      <c r="S292">
        <v>0.25</v>
      </c>
      <c r="T292">
        <v>8</v>
      </c>
      <c r="U292">
        <v>40</v>
      </c>
      <c r="V292">
        <v>11</v>
      </c>
      <c r="W292">
        <v>2.76</v>
      </c>
      <c r="X292">
        <v>10</v>
      </c>
      <c r="Y292">
        <v>0.5</v>
      </c>
      <c r="Z292">
        <v>0.06</v>
      </c>
      <c r="AA292">
        <v>20</v>
      </c>
      <c r="AB292">
        <v>0.6</v>
      </c>
      <c r="AC292">
        <v>150</v>
      </c>
      <c r="AD292">
        <v>1</v>
      </c>
      <c r="AE292">
        <v>5.0000000000000001E-3</v>
      </c>
      <c r="AF292">
        <v>17</v>
      </c>
      <c r="AG292">
        <v>770</v>
      </c>
      <c r="AH292">
        <v>16</v>
      </c>
      <c r="AI292">
        <v>1</v>
      </c>
      <c r="AJ292">
        <v>4</v>
      </c>
      <c r="AK292">
        <v>15</v>
      </c>
      <c r="AL292">
        <v>0.09</v>
      </c>
      <c r="AM292">
        <v>5</v>
      </c>
      <c r="AN292">
        <v>5</v>
      </c>
      <c r="AO292">
        <v>57</v>
      </c>
      <c r="AP292">
        <v>5</v>
      </c>
      <c r="AQ292">
        <v>54</v>
      </c>
    </row>
    <row r="293" spans="1:43" hidden="1" x14ac:dyDescent="0.25">
      <c r="A293" t="s">
        <v>920</v>
      </c>
      <c r="B293" t="s">
        <v>909</v>
      </c>
      <c r="C293" s="1" t="str">
        <f t="shared" si="16"/>
        <v>11:0001</v>
      </c>
      <c r="D293" s="1" t="str">
        <f t="shared" si="17"/>
        <v>11:0001</v>
      </c>
      <c r="E293" t="s">
        <v>921</v>
      </c>
      <c r="F293" t="s">
        <v>922</v>
      </c>
      <c r="H293">
        <v>58.952459900000001</v>
      </c>
      <c r="I293">
        <v>-111.0605582</v>
      </c>
      <c r="J293" s="1" t="str">
        <f t="shared" si="18"/>
        <v>Till</v>
      </c>
      <c r="K293" s="1" t="str">
        <f t="shared" si="19"/>
        <v>&lt;2 micron</v>
      </c>
      <c r="L293">
        <v>0.1</v>
      </c>
      <c r="M293">
        <v>2.06</v>
      </c>
      <c r="N293">
        <v>1</v>
      </c>
      <c r="O293">
        <v>90</v>
      </c>
      <c r="P293">
        <v>0.5</v>
      </c>
      <c r="Q293">
        <v>4</v>
      </c>
      <c r="R293">
        <v>0.14000000000000001</v>
      </c>
      <c r="S293">
        <v>0.25</v>
      </c>
      <c r="T293">
        <v>7</v>
      </c>
      <c r="U293">
        <v>34</v>
      </c>
      <c r="V293">
        <v>6</v>
      </c>
      <c r="W293">
        <v>2.6</v>
      </c>
      <c r="X293">
        <v>10</v>
      </c>
      <c r="Y293">
        <v>0.5</v>
      </c>
      <c r="Z293">
        <v>0.06</v>
      </c>
      <c r="AA293">
        <v>20</v>
      </c>
      <c r="AB293">
        <v>0.78</v>
      </c>
      <c r="AC293">
        <v>150</v>
      </c>
      <c r="AD293">
        <v>0.5</v>
      </c>
      <c r="AE293">
        <v>5.0000000000000001E-3</v>
      </c>
      <c r="AF293">
        <v>15</v>
      </c>
      <c r="AG293">
        <v>390</v>
      </c>
      <c r="AH293">
        <v>8</v>
      </c>
      <c r="AI293">
        <v>1</v>
      </c>
      <c r="AJ293">
        <v>3</v>
      </c>
      <c r="AK293">
        <v>16</v>
      </c>
      <c r="AL293">
        <v>0.11</v>
      </c>
      <c r="AM293">
        <v>5</v>
      </c>
      <c r="AN293">
        <v>5</v>
      </c>
      <c r="AO293">
        <v>59</v>
      </c>
      <c r="AP293">
        <v>5</v>
      </c>
      <c r="AQ293">
        <v>80</v>
      </c>
    </row>
    <row r="294" spans="1:43" hidden="1" x14ac:dyDescent="0.25">
      <c r="A294" t="s">
        <v>923</v>
      </c>
      <c r="B294" t="s">
        <v>912</v>
      </c>
      <c r="C294" s="1" t="str">
        <f t="shared" si="16"/>
        <v>11:0001</v>
      </c>
      <c r="D294" s="1" t="str">
        <f t="shared" si="17"/>
        <v>11:0001</v>
      </c>
      <c r="E294" t="s">
        <v>924</v>
      </c>
      <c r="F294" t="s">
        <v>925</v>
      </c>
      <c r="H294">
        <v>58.945936099999997</v>
      </c>
      <c r="I294">
        <v>-111.1181217</v>
      </c>
      <c r="J294" s="1" t="str">
        <f t="shared" si="18"/>
        <v>Till</v>
      </c>
      <c r="K294" s="1" t="str">
        <f t="shared" si="19"/>
        <v>&lt;2 micron</v>
      </c>
      <c r="L294">
        <v>0.1</v>
      </c>
      <c r="M294">
        <v>1.01</v>
      </c>
      <c r="N294">
        <v>1</v>
      </c>
      <c r="O294">
        <v>60</v>
      </c>
      <c r="P294">
        <v>0.25</v>
      </c>
      <c r="Q294">
        <v>1</v>
      </c>
      <c r="R294">
        <v>0.08</v>
      </c>
      <c r="S294">
        <v>0.25</v>
      </c>
      <c r="T294">
        <v>3</v>
      </c>
      <c r="U294">
        <v>14</v>
      </c>
      <c r="V294">
        <v>5</v>
      </c>
      <c r="W294">
        <v>1.38</v>
      </c>
      <c r="X294">
        <v>5</v>
      </c>
      <c r="Y294">
        <v>0.5</v>
      </c>
      <c r="Z294">
        <v>0.02</v>
      </c>
      <c r="AA294">
        <v>10</v>
      </c>
      <c r="AB294">
        <v>0.2</v>
      </c>
      <c r="AC294">
        <v>60</v>
      </c>
      <c r="AD294">
        <v>0.5</v>
      </c>
      <c r="AE294">
        <v>5.0000000000000001E-3</v>
      </c>
      <c r="AF294">
        <v>7</v>
      </c>
      <c r="AG294">
        <v>430</v>
      </c>
      <c r="AH294">
        <v>6</v>
      </c>
      <c r="AI294">
        <v>1</v>
      </c>
      <c r="AJ294">
        <v>1</v>
      </c>
      <c r="AK294">
        <v>11</v>
      </c>
      <c r="AL294">
        <v>0.03</v>
      </c>
      <c r="AM294">
        <v>5</v>
      </c>
      <c r="AN294">
        <v>5</v>
      </c>
      <c r="AO294">
        <v>29</v>
      </c>
      <c r="AP294">
        <v>5</v>
      </c>
      <c r="AQ294">
        <v>20</v>
      </c>
    </row>
    <row r="295" spans="1:43" hidden="1" x14ac:dyDescent="0.25">
      <c r="A295" t="s">
        <v>926</v>
      </c>
      <c r="B295" t="s">
        <v>915</v>
      </c>
      <c r="C295" s="1" t="str">
        <f t="shared" si="16"/>
        <v>11:0001</v>
      </c>
      <c r="D295" s="1" t="str">
        <f t="shared" si="17"/>
        <v>11:0001</v>
      </c>
      <c r="E295" t="s">
        <v>927</v>
      </c>
      <c r="F295" t="s">
        <v>928</v>
      </c>
      <c r="H295">
        <v>59.238653800000002</v>
      </c>
      <c r="I295">
        <v>-111.25237420000001</v>
      </c>
      <c r="J295" s="1" t="str">
        <f t="shared" si="18"/>
        <v>Till</v>
      </c>
      <c r="K295" s="1" t="str">
        <f t="shared" si="19"/>
        <v>&lt;2 micron</v>
      </c>
      <c r="L295">
        <v>0.1</v>
      </c>
      <c r="M295">
        <v>0.75</v>
      </c>
      <c r="N295">
        <v>1</v>
      </c>
      <c r="O295">
        <v>40</v>
      </c>
      <c r="P295">
        <v>0.25</v>
      </c>
      <c r="Q295">
        <v>2</v>
      </c>
      <c r="R295">
        <v>0.12</v>
      </c>
      <c r="S295">
        <v>0.25</v>
      </c>
      <c r="T295">
        <v>2</v>
      </c>
      <c r="U295">
        <v>14</v>
      </c>
      <c r="V295">
        <v>4</v>
      </c>
      <c r="W295">
        <v>1.01</v>
      </c>
      <c r="X295">
        <v>5</v>
      </c>
      <c r="Y295">
        <v>0.5</v>
      </c>
      <c r="Z295">
        <v>0.06</v>
      </c>
      <c r="AA295">
        <v>10</v>
      </c>
      <c r="AB295">
        <v>0.28999999999999998</v>
      </c>
      <c r="AC295">
        <v>80</v>
      </c>
      <c r="AD295">
        <v>0.5</v>
      </c>
      <c r="AE295">
        <v>5.0000000000000001E-3</v>
      </c>
      <c r="AF295">
        <v>6</v>
      </c>
      <c r="AG295">
        <v>250</v>
      </c>
      <c r="AH295">
        <v>4</v>
      </c>
      <c r="AI295">
        <v>1</v>
      </c>
      <c r="AJ295">
        <v>1</v>
      </c>
      <c r="AK295">
        <v>18</v>
      </c>
      <c r="AL295">
        <v>0.04</v>
      </c>
      <c r="AM295">
        <v>5</v>
      </c>
      <c r="AN295">
        <v>5</v>
      </c>
      <c r="AO295">
        <v>19</v>
      </c>
      <c r="AP295">
        <v>5</v>
      </c>
      <c r="AQ295">
        <v>14</v>
      </c>
    </row>
    <row r="296" spans="1:43" hidden="1" x14ac:dyDescent="0.25">
      <c r="A296" t="s">
        <v>929</v>
      </c>
      <c r="B296" t="s">
        <v>918</v>
      </c>
      <c r="C296" s="1" t="str">
        <f t="shared" si="16"/>
        <v>11:0001</v>
      </c>
      <c r="D296" s="1" t="str">
        <f t="shared" si="17"/>
        <v>11:0001</v>
      </c>
      <c r="E296" t="s">
        <v>930</v>
      </c>
      <c r="F296" t="s">
        <v>931</v>
      </c>
      <c r="H296">
        <v>59.246614399999999</v>
      </c>
      <c r="I296">
        <v>-111.2096566</v>
      </c>
      <c r="J296" s="1" t="str">
        <f t="shared" si="18"/>
        <v>Till</v>
      </c>
      <c r="K296" s="1" t="str">
        <f t="shared" si="19"/>
        <v>&lt;2 micron</v>
      </c>
      <c r="L296">
        <v>0.1</v>
      </c>
      <c r="M296">
        <v>2.06</v>
      </c>
      <c r="N296">
        <v>6</v>
      </c>
      <c r="O296">
        <v>170</v>
      </c>
      <c r="P296">
        <v>1</v>
      </c>
      <c r="Q296">
        <v>2</v>
      </c>
      <c r="R296">
        <v>0.1</v>
      </c>
      <c r="S296">
        <v>0.25</v>
      </c>
      <c r="T296">
        <v>6</v>
      </c>
      <c r="U296">
        <v>24</v>
      </c>
      <c r="V296">
        <v>6</v>
      </c>
      <c r="W296">
        <v>1.75</v>
      </c>
      <c r="X296">
        <v>5</v>
      </c>
      <c r="Y296">
        <v>0.5</v>
      </c>
      <c r="Z296">
        <v>0.03</v>
      </c>
      <c r="AA296">
        <v>10</v>
      </c>
      <c r="AB296">
        <v>0.27</v>
      </c>
      <c r="AC296">
        <v>145</v>
      </c>
      <c r="AD296">
        <v>0.5</v>
      </c>
      <c r="AE296">
        <v>5.0000000000000001E-3</v>
      </c>
      <c r="AF296">
        <v>12</v>
      </c>
      <c r="AG296">
        <v>370</v>
      </c>
      <c r="AH296">
        <v>8</v>
      </c>
      <c r="AI296">
        <v>1</v>
      </c>
      <c r="AJ296">
        <v>2</v>
      </c>
      <c r="AK296">
        <v>11</v>
      </c>
      <c r="AL296">
        <v>0.03</v>
      </c>
      <c r="AM296">
        <v>5</v>
      </c>
      <c r="AN296">
        <v>5</v>
      </c>
      <c r="AO296">
        <v>40</v>
      </c>
      <c r="AP296">
        <v>5</v>
      </c>
      <c r="AQ296">
        <v>118</v>
      </c>
    </row>
    <row r="297" spans="1:43" hidden="1" x14ac:dyDescent="0.25">
      <c r="A297" t="s">
        <v>932</v>
      </c>
      <c r="B297" t="s">
        <v>921</v>
      </c>
      <c r="C297" s="1" t="str">
        <f t="shared" si="16"/>
        <v>11:0001</v>
      </c>
      <c r="D297" s="1" t="str">
        <f t="shared" si="17"/>
        <v>11:0001</v>
      </c>
      <c r="E297" t="s">
        <v>933</v>
      </c>
      <c r="F297" t="s">
        <v>934</v>
      </c>
      <c r="H297">
        <v>59.261059400000001</v>
      </c>
      <c r="I297">
        <v>-111.2571351</v>
      </c>
      <c r="J297" s="1" t="str">
        <f t="shared" si="18"/>
        <v>Till</v>
      </c>
      <c r="K297" s="1" t="str">
        <f t="shared" si="19"/>
        <v>&lt;2 micron</v>
      </c>
      <c r="L297">
        <v>0.1</v>
      </c>
      <c r="M297">
        <v>2.4</v>
      </c>
      <c r="N297">
        <v>1</v>
      </c>
      <c r="O297">
        <v>90</v>
      </c>
      <c r="P297">
        <v>0.5</v>
      </c>
      <c r="Q297">
        <v>1</v>
      </c>
      <c r="R297">
        <v>0.05</v>
      </c>
      <c r="S297">
        <v>0.25</v>
      </c>
      <c r="T297">
        <v>4</v>
      </c>
      <c r="U297">
        <v>39</v>
      </c>
      <c r="V297">
        <v>9</v>
      </c>
      <c r="W297">
        <v>2.4500000000000002</v>
      </c>
      <c r="X297">
        <v>5</v>
      </c>
      <c r="Y297">
        <v>0.5</v>
      </c>
      <c r="Z297">
        <v>0.11</v>
      </c>
      <c r="AA297">
        <v>30</v>
      </c>
      <c r="AB297">
        <v>0.4</v>
      </c>
      <c r="AC297">
        <v>85</v>
      </c>
      <c r="AD297">
        <v>1</v>
      </c>
      <c r="AE297">
        <v>5.0000000000000001E-3</v>
      </c>
      <c r="AF297">
        <v>15</v>
      </c>
      <c r="AG297">
        <v>140</v>
      </c>
      <c r="AH297">
        <v>8</v>
      </c>
      <c r="AI297">
        <v>1</v>
      </c>
      <c r="AJ297">
        <v>4</v>
      </c>
      <c r="AK297">
        <v>46</v>
      </c>
      <c r="AL297">
        <v>0.06</v>
      </c>
      <c r="AM297">
        <v>5</v>
      </c>
      <c r="AN297">
        <v>5</v>
      </c>
      <c r="AO297">
        <v>46</v>
      </c>
      <c r="AP297">
        <v>5</v>
      </c>
      <c r="AQ297">
        <v>22</v>
      </c>
    </row>
    <row r="298" spans="1:43" hidden="1" x14ac:dyDescent="0.25">
      <c r="A298" t="s">
        <v>935</v>
      </c>
      <c r="B298" t="s">
        <v>924</v>
      </c>
      <c r="C298" s="1" t="str">
        <f t="shared" si="16"/>
        <v>11:0001</v>
      </c>
      <c r="D298" s="1" t="str">
        <f t="shared" si="17"/>
        <v>11:0001</v>
      </c>
      <c r="E298" t="s">
        <v>936</v>
      </c>
      <c r="F298" t="s">
        <v>937</v>
      </c>
      <c r="H298">
        <v>59.242174300000002</v>
      </c>
      <c r="I298">
        <v>-111.3028139</v>
      </c>
      <c r="J298" s="1" t="str">
        <f t="shared" si="18"/>
        <v>Till</v>
      </c>
      <c r="K298" s="1" t="str">
        <f t="shared" si="19"/>
        <v>&lt;2 micron</v>
      </c>
      <c r="L298">
        <v>0.1</v>
      </c>
      <c r="M298">
        <v>1.0900000000000001</v>
      </c>
      <c r="N298">
        <v>1</v>
      </c>
      <c r="O298">
        <v>80</v>
      </c>
      <c r="P298">
        <v>0.5</v>
      </c>
      <c r="Q298">
        <v>1</v>
      </c>
      <c r="R298">
        <v>0.15</v>
      </c>
      <c r="S298">
        <v>0.25</v>
      </c>
      <c r="T298">
        <v>4</v>
      </c>
      <c r="U298">
        <v>15</v>
      </c>
      <c r="V298">
        <v>3</v>
      </c>
      <c r="W298">
        <v>1.5</v>
      </c>
      <c r="X298">
        <v>5</v>
      </c>
      <c r="Y298">
        <v>0.5</v>
      </c>
      <c r="Z298">
        <v>7.0000000000000007E-2</v>
      </c>
      <c r="AA298">
        <v>20</v>
      </c>
      <c r="AB298">
        <v>0.27</v>
      </c>
      <c r="AC298">
        <v>110</v>
      </c>
      <c r="AD298">
        <v>0.5</v>
      </c>
      <c r="AE298">
        <v>5.0000000000000001E-3</v>
      </c>
      <c r="AF298">
        <v>9</v>
      </c>
      <c r="AG298">
        <v>480</v>
      </c>
      <c r="AH298">
        <v>4</v>
      </c>
      <c r="AI298">
        <v>1</v>
      </c>
      <c r="AJ298">
        <v>2</v>
      </c>
      <c r="AK298">
        <v>17</v>
      </c>
      <c r="AL298">
        <v>0.03</v>
      </c>
      <c r="AM298">
        <v>5</v>
      </c>
      <c r="AN298">
        <v>5</v>
      </c>
      <c r="AO298">
        <v>30</v>
      </c>
      <c r="AP298">
        <v>5</v>
      </c>
      <c r="AQ298">
        <v>58</v>
      </c>
    </row>
    <row r="299" spans="1:43" hidden="1" x14ac:dyDescent="0.25">
      <c r="A299" t="s">
        <v>938</v>
      </c>
      <c r="B299" t="s">
        <v>927</v>
      </c>
      <c r="C299" s="1" t="str">
        <f t="shared" si="16"/>
        <v>11:0001</v>
      </c>
      <c r="D299" s="1" t="str">
        <f t="shared" si="17"/>
        <v>11:0001</v>
      </c>
      <c r="E299" t="s">
        <v>939</v>
      </c>
      <c r="F299" t="s">
        <v>940</v>
      </c>
      <c r="H299">
        <v>59.257587299999997</v>
      </c>
      <c r="I299">
        <v>-110.6549605</v>
      </c>
      <c r="J299" s="1" t="str">
        <f t="shared" si="18"/>
        <v>Till</v>
      </c>
      <c r="K299" s="1" t="str">
        <f t="shared" si="19"/>
        <v>&lt;2 micron</v>
      </c>
      <c r="L299">
        <v>0.1</v>
      </c>
      <c r="M299">
        <v>1.68</v>
      </c>
      <c r="N299">
        <v>1</v>
      </c>
      <c r="O299">
        <v>50</v>
      </c>
      <c r="P299">
        <v>0.5</v>
      </c>
      <c r="Q299">
        <v>4</v>
      </c>
      <c r="R299">
        <v>0.13</v>
      </c>
      <c r="S299">
        <v>0.25</v>
      </c>
      <c r="T299">
        <v>6</v>
      </c>
      <c r="U299">
        <v>25</v>
      </c>
      <c r="V299">
        <v>10</v>
      </c>
      <c r="W299">
        <v>2.04</v>
      </c>
      <c r="X299">
        <v>5</v>
      </c>
      <c r="Y299">
        <v>0.5</v>
      </c>
      <c r="Z299">
        <v>0.11</v>
      </c>
      <c r="AA299">
        <v>30</v>
      </c>
      <c r="AB299">
        <v>0.63</v>
      </c>
      <c r="AC299">
        <v>155</v>
      </c>
      <c r="AD299">
        <v>0.5</v>
      </c>
      <c r="AE299">
        <v>5.0000000000000001E-3</v>
      </c>
      <c r="AF299">
        <v>12</v>
      </c>
      <c r="AG299">
        <v>790</v>
      </c>
      <c r="AH299">
        <v>6</v>
      </c>
      <c r="AI299">
        <v>1</v>
      </c>
      <c r="AJ299">
        <v>3</v>
      </c>
      <c r="AK299">
        <v>20</v>
      </c>
      <c r="AL299">
        <v>0.06</v>
      </c>
      <c r="AM299">
        <v>5</v>
      </c>
      <c r="AN299">
        <v>5</v>
      </c>
      <c r="AO299">
        <v>33</v>
      </c>
      <c r="AP299">
        <v>5</v>
      </c>
      <c r="AQ299">
        <v>24</v>
      </c>
    </row>
    <row r="300" spans="1:43" hidden="1" x14ac:dyDescent="0.25">
      <c r="A300" t="s">
        <v>941</v>
      </c>
      <c r="B300" t="s">
        <v>930</v>
      </c>
      <c r="C300" s="1" t="str">
        <f t="shared" si="16"/>
        <v>11:0001</v>
      </c>
      <c r="D300" s="1" t="str">
        <f t="shared" si="17"/>
        <v>11:0001</v>
      </c>
      <c r="E300" t="s">
        <v>942</v>
      </c>
      <c r="F300" t="s">
        <v>943</v>
      </c>
      <c r="H300">
        <v>59.250934899999997</v>
      </c>
      <c r="I300">
        <v>-110.5603108</v>
      </c>
      <c r="J300" s="1" t="str">
        <f t="shared" si="18"/>
        <v>Till</v>
      </c>
      <c r="K300" s="1" t="str">
        <f t="shared" si="19"/>
        <v>&lt;2 micron</v>
      </c>
      <c r="L300">
        <v>0.1</v>
      </c>
      <c r="M300">
        <v>1.45</v>
      </c>
      <c r="N300">
        <v>1</v>
      </c>
      <c r="O300">
        <v>30</v>
      </c>
      <c r="P300">
        <v>0.5</v>
      </c>
      <c r="Q300">
        <v>1</v>
      </c>
      <c r="R300">
        <v>0.03</v>
      </c>
      <c r="S300">
        <v>0.25</v>
      </c>
      <c r="T300">
        <v>3</v>
      </c>
      <c r="U300">
        <v>14</v>
      </c>
      <c r="V300">
        <v>3</v>
      </c>
      <c r="W300">
        <v>1.34</v>
      </c>
      <c r="X300">
        <v>5</v>
      </c>
      <c r="Y300">
        <v>0.5</v>
      </c>
      <c r="Z300">
        <v>0.05</v>
      </c>
      <c r="AA300">
        <v>10</v>
      </c>
      <c r="AB300">
        <v>0.27</v>
      </c>
      <c r="AC300">
        <v>70</v>
      </c>
      <c r="AD300">
        <v>0.5</v>
      </c>
      <c r="AE300">
        <v>5.0000000000000001E-3</v>
      </c>
      <c r="AF300">
        <v>5</v>
      </c>
      <c r="AG300">
        <v>110</v>
      </c>
      <c r="AH300">
        <v>4</v>
      </c>
      <c r="AI300">
        <v>1</v>
      </c>
      <c r="AJ300">
        <v>2</v>
      </c>
      <c r="AK300">
        <v>16</v>
      </c>
      <c r="AL300">
        <v>0.04</v>
      </c>
      <c r="AM300">
        <v>5</v>
      </c>
      <c r="AN300">
        <v>5</v>
      </c>
      <c r="AO300">
        <v>23</v>
      </c>
      <c r="AP300">
        <v>5</v>
      </c>
      <c r="AQ300">
        <v>12</v>
      </c>
    </row>
    <row r="301" spans="1:43" hidden="1" x14ac:dyDescent="0.25">
      <c r="A301" t="s">
        <v>944</v>
      </c>
      <c r="B301" t="s">
        <v>933</v>
      </c>
      <c r="C301" s="1" t="str">
        <f t="shared" si="16"/>
        <v>11:0001</v>
      </c>
      <c r="D301" s="1" t="str">
        <f t="shared" si="17"/>
        <v>11:0001</v>
      </c>
      <c r="E301" t="s">
        <v>945</v>
      </c>
      <c r="F301" t="s">
        <v>946</v>
      </c>
      <c r="H301">
        <v>59.136317300000002</v>
      </c>
      <c r="I301">
        <v>-110.6391605</v>
      </c>
      <c r="J301" s="1" t="str">
        <f t="shared" si="18"/>
        <v>Till</v>
      </c>
      <c r="K301" s="1" t="str">
        <f t="shared" si="19"/>
        <v>&lt;2 micron</v>
      </c>
      <c r="L301">
        <v>0.1</v>
      </c>
      <c r="M301">
        <v>0.95</v>
      </c>
      <c r="N301">
        <v>1</v>
      </c>
      <c r="O301">
        <v>30</v>
      </c>
      <c r="P301">
        <v>0.25</v>
      </c>
      <c r="Q301">
        <v>1</v>
      </c>
      <c r="R301">
        <v>0.02</v>
      </c>
      <c r="S301">
        <v>0.25</v>
      </c>
      <c r="T301">
        <v>1</v>
      </c>
      <c r="U301">
        <v>13</v>
      </c>
      <c r="V301">
        <v>4</v>
      </c>
      <c r="W301">
        <v>0.91</v>
      </c>
      <c r="X301">
        <v>5</v>
      </c>
      <c r="Y301">
        <v>0.5</v>
      </c>
      <c r="Z301">
        <v>0.01</v>
      </c>
      <c r="AA301">
        <v>5</v>
      </c>
      <c r="AB301">
        <v>0.14000000000000001</v>
      </c>
      <c r="AC301">
        <v>35</v>
      </c>
      <c r="AD301">
        <v>0.5</v>
      </c>
      <c r="AE301">
        <v>5.0000000000000001E-3</v>
      </c>
      <c r="AF301">
        <v>4</v>
      </c>
      <c r="AG301">
        <v>70</v>
      </c>
      <c r="AH301">
        <v>2</v>
      </c>
      <c r="AI301">
        <v>1</v>
      </c>
      <c r="AJ301">
        <v>1</v>
      </c>
      <c r="AK301">
        <v>9</v>
      </c>
      <c r="AL301">
        <v>0.02</v>
      </c>
      <c r="AM301">
        <v>5</v>
      </c>
      <c r="AN301">
        <v>5</v>
      </c>
      <c r="AO301">
        <v>17</v>
      </c>
      <c r="AP301">
        <v>5</v>
      </c>
      <c r="AQ301">
        <v>14</v>
      </c>
    </row>
    <row r="302" spans="1:43" hidden="1" x14ac:dyDescent="0.25">
      <c r="A302" t="s">
        <v>947</v>
      </c>
      <c r="B302" t="s">
        <v>936</v>
      </c>
      <c r="C302" s="1" t="str">
        <f t="shared" si="16"/>
        <v>11:0001</v>
      </c>
      <c r="D302" s="1" t="str">
        <f t="shared" si="17"/>
        <v>11:0001</v>
      </c>
      <c r="E302" t="s">
        <v>948</v>
      </c>
      <c r="F302" t="s">
        <v>949</v>
      </c>
      <c r="H302">
        <v>59.144157800000002</v>
      </c>
      <c r="I302">
        <v>-110.5937198</v>
      </c>
      <c r="J302" s="1" t="str">
        <f t="shared" si="18"/>
        <v>Till</v>
      </c>
      <c r="K302" s="1" t="str">
        <f t="shared" si="19"/>
        <v>&lt;2 micron</v>
      </c>
      <c r="L302">
        <v>0.1</v>
      </c>
      <c r="M302">
        <v>0.56000000000000005</v>
      </c>
      <c r="N302">
        <v>1</v>
      </c>
      <c r="O302">
        <v>20</v>
      </c>
      <c r="P302">
        <v>0.25</v>
      </c>
      <c r="Q302">
        <v>1</v>
      </c>
      <c r="R302">
        <v>0.04</v>
      </c>
      <c r="S302">
        <v>0.25</v>
      </c>
      <c r="T302">
        <v>2</v>
      </c>
      <c r="U302">
        <v>11</v>
      </c>
      <c r="V302">
        <v>2</v>
      </c>
      <c r="W302">
        <v>0.91</v>
      </c>
      <c r="X302">
        <v>5</v>
      </c>
      <c r="Y302">
        <v>0.5</v>
      </c>
      <c r="Z302">
        <v>0.02</v>
      </c>
      <c r="AA302">
        <v>10</v>
      </c>
      <c r="AB302">
        <v>0.12</v>
      </c>
      <c r="AC302">
        <v>50</v>
      </c>
      <c r="AD302">
        <v>0.5</v>
      </c>
      <c r="AE302">
        <v>5.0000000000000001E-3</v>
      </c>
      <c r="AF302">
        <v>4</v>
      </c>
      <c r="AG302">
        <v>40</v>
      </c>
      <c r="AH302">
        <v>1</v>
      </c>
      <c r="AI302">
        <v>1</v>
      </c>
      <c r="AJ302">
        <v>1</v>
      </c>
      <c r="AK302">
        <v>15</v>
      </c>
      <c r="AL302">
        <v>0.03</v>
      </c>
      <c r="AM302">
        <v>5</v>
      </c>
      <c r="AN302">
        <v>5</v>
      </c>
      <c r="AO302">
        <v>15</v>
      </c>
      <c r="AP302">
        <v>5</v>
      </c>
      <c r="AQ302">
        <v>4</v>
      </c>
    </row>
    <row r="303" spans="1:43" hidden="1" x14ac:dyDescent="0.25">
      <c r="A303" t="s">
        <v>950</v>
      </c>
      <c r="B303" t="s">
        <v>939</v>
      </c>
      <c r="C303" s="1" t="str">
        <f t="shared" si="16"/>
        <v>11:0001</v>
      </c>
      <c r="D303" s="1" t="str">
        <f t="shared" si="17"/>
        <v>11:0001</v>
      </c>
      <c r="E303" t="s">
        <v>951</v>
      </c>
      <c r="F303" t="s">
        <v>952</v>
      </c>
      <c r="H303">
        <v>59.319715500000001</v>
      </c>
      <c r="I303">
        <v>-110.5420295</v>
      </c>
      <c r="J303" s="1" t="str">
        <f t="shared" si="18"/>
        <v>Till</v>
      </c>
      <c r="K303" s="1" t="str">
        <f t="shared" si="19"/>
        <v>&lt;2 micron</v>
      </c>
      <c r="L303">
        <v>0.1</v>
      </c>
      <c r="M303">
        <v>0.99</v>
      </c>
      <c r="N303">
        <v>1</v>
      </c>
      <c r="O303">
        <v>20</v>
      </c>
      <c r="P303">
        <v>0.25</v>
      </c>
      <c r="Q303">
        <v>1</v>
      </c>
      <c r="R303">
        <v>0.04</v>
      </c>
      <c r="S303">
        <v>0.25</v>
      </c>
      <c r="T303">
        <v>2</v>
      </c>
      <c r="U303">
        <v>15</v>
      </c>
      <c r="V303">
        <v>3</v>
      </c>
      <c r="W303">
        <v>1.05</v>
      </c>
      <c r="X303">
        <v>5</v>
      </c>
      <c r="Y303">
        <v>0.5</v>
      </c>
      <c r="Z303">
        <v>0.02</v>
      </c>
      <c r="AA303">
        <v>20</v>
      </c>
      <c r="AB303">
        <v>0.26</v>
      </c>
      <c r="AC303">
        <v>65</v>
      </c>
      <c r="AD303">
        <v>0.5</v>
      </c>
      <c r="AE303">
        <v>5.0000000000000001E-3</v>
      </c>
      <c r="AF303">
        <v>6</v>
      </c>
      <c r="AG303">
        <v>60</v>
      </c>
      <c r="AH303">
        <v>4</v>
      </c>
      <c r="AI303">
        <v>1</v>
      </c>
      <c r="AJ303">
        <v>1</v>
      </c>
      <c r="AK303">
        <v>13</v>
      </c>
      <c r="AL303">
        <v>0.03</v>
      </c>
      <c r="AM303">
        <v>5</v>
      </c>
      <c r="AN303">
        <v>5</v>
      </c>
      <c r="AO303">
        <v>19</v>
      </c>
      <c r="AP303">
        <v>5</v>
      </c>
      <c r="AQ303">
        <v>8</v>
      </c>
    </row>
    <row r="304" spans="1:43" hidden="1" x14ac:dyDescent="0.25">
      <c r="A304" t="s">
        <v>953</v>
      </c>
      <c r="B304" t="s">
        <v>942</v>
      </c>
      <c r="C304" s="1" t="str">
        <f t="shared" si="16"/>
        <v>11:0001</v>
      </c>
      <c r="D304" s="1" t="str">
        <f t="shared" si="17"/>
        <v>11:0001</v>
      </c>
      <c r="E304" t="s">
        <v>954</v>
      </c>
      <c r="F304" t="s">
        <v>955</v>
      </c>
      <c r="H304">
        <v>59.301738999999998</v>
      </c>
      <c r="I304">
        <v>-110.5884185</v>
      </c>
      <c r="J304" s="1" t="str">
        <f t="shared" si="18"/>
        <v>Till</v>
      </c>
      <c r="K304" s="1" t="str">
        <f t="shared" si="19"/>
        <v>&lt;2 micron</v>
      </c>
      <c r="L304">
        <v>0.4</v>
      </c>
      <c r="M304">
        <v>1.29</v>
      </c>
      <c r="N304">
        <v>8</v>
      </c>
      <c r="O304">
        <v>30</v>
      </c>
      <c r="P304">
        <v>0.5</v>
      </c>
      <c r="Q304">
        <v>1</v>
      </c>
      <c r="R304">
        <v>7.0000000000000007E-2</v>
      </c>
      <c r="S304">
        <v>0.25</v>
      </c>
      <c r="T304">
        <v>4</v>
      </c>
      <c r="U304">
        <v>23</v>
      </c>
      <c r="V304">
        <v>5</v>
      </c>
      <c r="W304">
        <v>1.88</v>
      </c>
      <c r="X304">
        <v>5</v>
      </c>
      <c r="Y304">
        <v>0.5</v>
      </c>
      <c r="Z304">
        <v>0.04</v>
      </c>
      <c r="AA304">
        <v>10</v>
      </c>
      <c r="AB304">
        <v>0.32</v>
      </c>
      <c r="AC304">
        <v>85</v>
      </c>
      <c r="AD304">
        <v>0.5</v>
      </c>
      <c r="AE304">
        <v>5.0000000000000001E-3</v>
      </c>
      <c r="AF304">
        <v>9</v>
      </c>
      <c r="AG304">
        <v>200</v>
      </c>
      <c r="AH304">
        <v>6</v>
      </c>
      <c r="AI304">
        <v>2</v>
      </c>
      <c r="AJ304">
        <v>1</v>
      </c>
      <c r="AK304">
        <v>15</v>
      </c>
      <c r="AL304">
        <v>0.04</v>
      </c>
      <c r="AM304">
        <v>5</v>
      </c>
      <c r="AN304">
        <v>5</v>
      </c>
      <c r="AO304">
        <v>27</v>
      </c>
      <c r="AP304">
        <v>5</v>
      </c>
      <c r="AQ304">
        <v>12</v>
      </c>
    </row>
    <row r="305" spans="1:43" hidden="1" x14ac:dyDescent="0.25">
      <c r="A305" t="s">
        <v>956</v>
      </c>
      <c r="B305" t="s">
        <v>945</v>
      </c>
      <c r="C305" s="1" t="str">
        <f t="shared" si="16"/>
        <v>11:0001</v>
      </c>
      <c r="D305" s="1" t="str">
        <f t="shared" si="17"/>
        <v>11:0001</v>
      </c>
      <c r="E305" t="s">
        <v>957</v>
      </c>
      <c r="F305" t="s">
        <v>958</v>
      </c>
      <c r="H305">
        <v>58.908561200000001</v>
      </c>
      <c r="I305">
        <v>-110.8217674</v>
      </c>
      <c r="J305" s="1" t="str">
        <f t="shared" si="18"/>
        <v>Till</v>
      </c>
      <c r="K305" s="1" t="str">
        <f t="shared" si="19"/>
        <v>&lt;2 micron</v>
      </c>
      <c r="L305">
        <v>0.4</v>
      </c>
      <c r="M305">
        <v>2.23</v>
      </c>
      <c r="N305">
        <v>1</v>
      </c>
      <c r="O305">
        <v>40</v>
      </c>
      <c r="P305">
        <v>0.5</v>
      </c>
      <c r="Q305">
        <v>1</v>
      </c>
      <c r="R305">
        <v>0.06</v>
      </c>
      <c r="S305">
        <v>0.25</v>
      </c>
      <c r="T305">
        <v>3</v>
      </c>
      <c r="U305">
        <v>26</v>
      </c>
      <c r="V305">
        <v>8</v>
      </c>
      <c r="W305">
        <v>1.81</v>
      </c>
      <c r="X305">
        <v>5</v>
      </c>
      <c r="Y305">
        <v>0.5</v>
      </c>
      <c r="Z305">
        <v>0.08</v>
      </c>
      <c r="AA305">
        <v>20</v>
      </c>
      <c r="AB305">
        <v>0.33</v>
      </c>
      <c r="AC305">
        <v>95</v>
      </c>
      <c r="AD305">
        <v>0.5</v>
      </c>
      <c r="AE305">
        <v>5.0000000000000001E-3</v>
      </c>
      <c r="AF305">
        <v>9</v>
      </c>
      <c r="AG305">
        <v>260</v>
      </c>
      <c r="AH305">
        <v>4</v>
      </c>
      <c r="AI305">
        <v>1</v>
      </c>
      <c r="AJ305">
        <v>2</v>
      </c>
      <c r="AK305">
        <v>26</v>
      </c>
      <c r="AL305">
        <v>0.04</v>
      </c>
      <c r="AM305">
        <v>5</v>
      </c>
      <c r="AN305">
        <v>5</v>
      </c>
      <c r="AO305">
        <v>22</v>
      </c>
      <c r="AP305">
        <v>5</v>
      </c>
      <c r="AQ305">
        <v>20</v>
      </c>
    </row>
    <row r="306" spans="1:43" hidden="1" x14ac:dyDescent="0.25">
      <c r="A306" t="s">
        <v>959</v>
      </c>
      <c r="B306" t="s">
        <v>948</v>
      </c>
      <c r="C306" s="1" t="str">
        <f t="shared" si="16"/>
        <v>11:0001</v>
      </c>
      <c r="D306" s="1" t="str">
        <f t="shared" si="17"/>
        <v>11:0001</v>
      </c>
      <c r="E306" t="s">
        <v>960</v>
      </c>
      <c r="F306" t="s">
        <v>961</v>
      </c>
      <c r="H306">
        <v>58.815342000000001</v>
      </c>
      <c r="I306">
        <v>-110.96739940000001</v>
      </c>
      <c r="J306" s="1" t="str">
        <f t="shared" si="18"/>
        <v>Till</v>
      </c>
      <c r="K306" s="1" t="str">
        <f t="shared" si="19"/>
        <v>&lt;2 micron</v>
      </c>
      <c r="L306">
        <v>0.2</v>
      </c>
      <c r="M306">
        <v>1.1599999999999999</v>
      </c>
      <c r="N306">
        <v>6</v>
      </c>
      <c r="O306">
        <v>30</v>
      </c>
      <c r="P306">
        <v>0.25</v>
      </c>
      <c r="Q306">
        <v>1</v>
      </c>
      <c r="R306">
        <v>0.06</v>
      </c>
      <c r="S306">
        <v>0.25</v>
      </c>
      <c r="T306">
        <v>1</v>
      </c>
      <c r="U306">
        <v>11</v>
      </c>
      <c r="V306">
        <v>2</v>
      </c>
      <c r="W306">
        <v>1.38</v>
      </c>
      <c r="X306">
        <v>5</v>
      </c>
      <c r="Y306">
        <v>0.5</v>
      </c>
      <c r="Z306">
        <v>0.03</v>
      </c>
      <c r="AA306">
        <v>10</v>
      </c>
      <c r="AB306">
        <v>0.19</v>
      </c>
      <c r="AC306">
        <v>60</v>
      </c>
      <c r="AD306">
        <v>0.5</v>
      </c>
      <c r="AE306">
        <v>5.0000000000000001E-3</v>
      </c>
      <c r="AF306">
        <v>4</v>
      </c>
      <c r="AG306">
        <v>320</v>
      </c>
      <c r="AH306">
        <v>6</v>
      </c>
      <c r="AI306">
        <v>1</v>
      </c>
      <c r="AJ306">
        <v>1</v>
      </c>
      <c r="AK306">
        <v>12</v>
      </c>
      <c r="AL306">
        <v>0.03</v>
      </c>
      <c r="AM306">
        <v>5</v>
      </c>
      <c r="AN306">
        <v>5</v>
      </c>
      <c r="AO306">
        <v>23</v>
      </c>
      <c r="AP306">
        <v>5</v>
      </c>
      <c r="AQ306">
        <v>18</v>
      </c>
    </row>
    <row r="307" spans="1:43" hidden="1" x14ac:dyDescent="0.25">
      <c r="A307" t="s">
        <v>962</v>
      </c>
      <c r="B307" t="s">
        <v>951</v>
      </c>
      <c r="C307" s="1" t="str">
        <f t="shared" si="16"/>
        <v>11:0001</v>
      </c>
      <c r="D307" s="1" t="str">
        <f t="shared" si="17"/>
        <v>11:0001</v>
      </c>
      <c r="E307" t="s">
        <v>963</v>
      </c>
      <c r="F307" t="s">
        <v>964</v>
      </c>
      <c r="H307">
        <v>59.065028900000001</v>
      </c>
      <c r="I307">
        <v>-111.2458153</v>
      </c>
      <c r="J307" s="1" t="str">
        <f t="shared" si="18"/>
        <v>Till</v>
      </c>
      <c r="K307" s="1" t="str">
        <f t="shared" si="19"/>
        <v>&lt;2 micron</v>
      </c>
      <c r="L307">
        <v>0.4</v>
      </c>
      <c r="M307">
        <v>2.16</v>
      </c>
      <c r="N307">
        <v>2</v>
      </c>
      <c r="O307">
        <v>90</v>
      </c>
      <c r="P307">
        <v>0.5</v>
      </c>
      <c r="Q307">
        <v>2</v>
      </c>
      <c r="R307">
        <v>0.09</v>
      </c>
      <c r="S307">
        <v>0.25</v>
      </c>
      <c r="T307">
        <v>4</v>
      </c>
      <c r="U307">
        <v>24</v>
      </c>
      <c r="V307">
        <v>13</v>
      </c>
      <c r="W307">
        <v>1.84</v>
      </c>
      <c r="X307">
        <v>5</v>
      </c>
      <c r="Y307">
        <v>0.5</v>
      </c>
      <c r="Z307">
        <v>0.1</v>
      </c>
      <c r="AA307">
        <v>20</v>
      </c>
      <c r="AB307">
        <v>0.32</v>
      </c>
      <c r="AC307">
        <v>95</v>
      </c>
      <c r="AD307">
        <v>0.5</v>
      </c>
      <c r="AE307">
        <v>5.0000000000000001E-3</v>
      </c>
      <c r="AF307">
        <v>12</v>
      </c>
      <c r="AG307">
        <v>290</v>
      </c>
      <c r="AH307">
        <v>8</v>
      </c>
      <c r="AI307">
        <v>1</v>
      </c>
      <c r="AJ307">
        <v>3</v>
      </c>
      <c r="AK307">
        <v>22</v>
      </c>
      <c r="AL307">
        <v>0.03</v>
      </c>
      <c r="AM307">
        <v>5</v>
      </c>
      <c r="AN307">
        <v>5</v>
      </c>
      <c r="AO307">
        <v>32</v>
      </c>
      <c r="AP307">
        <v>5</v>
      </c>
      <c r="AQ307">
        <v>28</v>
      </c>
    </row>
    <row r="308" spans="1:43" hidden="1" x14ac:dyDescent="0.25">
      <c r="A308" t="s">
        <v>965</v>
      </c>
      <c r="B308" t="s">
        <v>954</v>
      </c>
      <c r="C308" s="1" t="str">
        <f t="shared" si="16"/>
        <v>11:0001</v>
      </c>
      <c r="D308" s="1" t="str">
        <f t="shared" si="17"/>
        <v>11:0001</v>
      </c>
      <c r="E308" t="s">
        <v>966</v>
      </c>
      <c r="F308" t="s">
        <v>967</v>
      </c>
      <c r="H308">
        <v>59.044803100000003</v>
      </c>
      <c r="I308">
        <v>-111.2053937</v>
      </c>
      <c r="J308" s="1" t="str">
        <f t="shared" si="18"/>
        <v>Till</v>
      </c>
      <c r="K308" s="1" t="str">
        <f t="shared" si="19"/>
        <v>&lt;2 micron</v>
      </c>
      <c r="L308">
        <v>0.4</v>
      </c>
      <c r="M308">
        <v>1.63</v>
      </c>
      <c r="N308">
        <v>6</v>
      </c>
      <c r="O308">
        <v>40</v>
      </c>
      <c r="P308">
        <v>0.5</v>
      </c>
      <c r="Q308">
        <v>1</v>
      </c>
      <c r="R308">
        <v>0.08</v>
      </c>
      <c r="S308">
        <v>0.25</v>
      </c>
      <c r="T308">
        <v>3</v>
      </c>
      <c r="U308">
        <v>22</v>
      </c>
      <c r="V308">
        <v>5</v>
      </c>
      <c r="W308">
        <v>1.6</v>
      </c>
      <c r="X308">
        <v>5</v>
      </c>
      <c r="Y308">
        <v>0.5</v>
      </c>
      <c r="Z308">
        <v>0.06</v>
      </c>
      <c r="AA308">
        <v>10</v>
      </c>
      <c r="AB308">
        <v>0.34</v>
      </c>
      <c r="AC308">
        <v>105</v>
      </c>
      <c r="AD308">
        <v>1</v>
      </c>
      <c r="AE308">
        <v>5.0000000000000001E-3</v>
      </c>
      <c r="AF308">
        <v>11</v>
      </c>
      <c r="AG308">
        <v>830</v>
      </c>
      <c r="AH308">
        <v>8</v>
      </c>
      <c r="AI308">
        <v>1</v>
      </c>
      <c r="AJ308">
        <v>1</v>
      </c>
      <c r="AK308">
        <v>12</v>
      </c>
      <c r="AL308">
        <v>0.04</v>
      </c>
      <c r="AM308">
        <v>5</v>
      </c>
      <c r="AN308">
        <v>5</v>
      </c>
      <c r="AO308">
        <v>33</v>
      </c>
      <c r="AP308">
        <v>5</v>
      </c>
      <c r="AQ308">
        <v>44</v>
      </c>
    </row>
    <row r="309" spans="1:43" hidden="1" x14ac:dyDescent="0.25">
      <c r="A309" t="s">
        <v>968</v>
      </c>
      <c r="B309" t="s">
        <v>957</v>
      </c>
      <c r="C309" s="1" t="str">
        <f t="shared" si="16"/>
        <v>11:0001</v>
      </c>
      <c r="D309" s="1" t="str">
        <f t="shared" si="17"/>
        <v>11:0001</v>
      </c>
      <c r="E309" t="s">
        <v>969</v>
      </c>
      <c r="F309" t="s">
        <v>970</v>
      </c>
      <c r="H309">
        <v>59.015574899999997</v>
      </c>
      <c r="I309">
        <v>-111.292288</v>
      </c>
      <c r="J309" s="1" t="str">
        <f t="shared" si="18"/>
        <v>Till</v>
      </c>
      <c r="K309" s="1" t="str">
        <f t="shared" si="19"/>
        <v>&lt;2 micron</v>
      </c>
      <c r="L309">
        <v>0.4</v>
      </c>
      <c r="M309">
        <v>1.08</v>
      </c>
      <c r="N309">
        <v>6</v>
      </c>
      <c r="O309">
        <v>20</v>
      </c>
      <c r="P309">
        <v>0.5</v>
      </c>
      <c r="Q309">
        <v>1</v>
      </c>
      <c r="R309">
        <v>7.0000000000000007E-2</v>
      </c>
      <c r="S309">
        <v>0.25</v>
      </c>
      <c r="T309">
        <v>3</v>
      </c>
      <c r="U309">
        <v>20</v>
      </c>
      <c r="V309">
        <v>5</v>
      </c>
      <c r="W309">
        <v>1.25</v>
      </c>
      <c r="X309">
        <v>5</v>
      </c>
      <c r="Y309">
        <v>0.5</v>
      </c>
      <c r="Z309">
        <v>0.04</v>
      </c>
      <c r="AA309">
        <v>10</v>
      </c>
      <c r="AB309">
        <v>0.28000000000000003</v>
      </c>
      <c r="AC309">
        <v>75</v>
      </c>
      <c r="AD309">
        <v>0.5</v>
      </c>
      <c r="AE309">
        <v>5.0000000000000001E-3</v>
      </c>
      <c r="AF309">
        <v>7</v>
      </c>
      <c r="AG309">
        <v>540</v>
      </c>
      <c r="AH309">
        <v>6</v>
      </c>
      <c r="AI309">
        <v>1</v>
      </c>
      <c r="AJ309">
        <v>2</v>
      </c>
      <c r="AK309">
        <v>13</v>
      </c>
      <c r="AL309">
        <v>0.04</v>
      </c>
      <c r="AM309">
        <v>5</v>
      </c>
      <c r="AN309">
        <v>5</v>
      </c>
      <c r="AO309">
        <v>24</v>
      </c>
      <c r="AP309">
        <v>5</v>
      </c>
      <c r="AQ309">
        <v>16</v>
      </c>
    </row>
    <row r="310" spans="1:43" hidden="1" x14ac:dyDescent="0.25">
      <c r="A310" t="s">
        <v>971</v>
      </c>
      <c r="B310" t="s">
        <v>960</v>
      </c>
      <c r="C310" s="1" t="str">
        <f t="shared" si="16"/>
        <v>11:0001</v>
      </c>
      <c r="D310" s="1" t="str">
        <f t="shared" si="17"/>
        <v>11:0001</v>
      </c>
      <c r="E310" t="s">
        <v>972</v>
      </c>
      <c r="F310" t="s">
        <v>973</v>
      </c>
      <c r="H310">
        <v>58.844958200000001</v>
      </c>
      <c r="I310">
        <v>-110.9065679</v>
      </c>
      <c r="J310" s="1" t="str">
        <f t="shared" si="18"/>
        <v>Till</v>
      </c>
      <c r="K310" s="1" t="str">
        <f t="shared" si="19"/>
        <v>&lt;2 micron</v>
      </c>
      <c r="L310">
        <v>0.2</v>
      </c>
      <c r="M310">
        <v>1.21</v>
      </c>
      <c r="N310">
        <v>2</v>
      </c>
      <c r="O310">
        <v>60</v>
      </c>
      <c r="P310">
        <v>0.25</v>
      </c>
      <c r="Q310">
        <v>1</v>
      </c>
      <c r="R310">
        <v>0.03</v>
      </c>
      <c r="S310">
        <v>0.25</v>
      </c>
      <c r="T310">
        <v>2</v>
      </c>
      <c r="U310">
        <v>12</v>
      </c>
      <c r="V310">
        <v>4</v>
      </c>
      <c r="W310">
        <v>1.17</v>
      </c>
      <c r="X310">
        <v>5</v>
      </c>
      <c r="Y310">
        <v>0.5</v>
      </c>
      <c r="Z310">
        <v>0.05</v>
      </c>
      <c r="AA310">
        <v>10</v>
      </c>
      <c r="AB310">
        <v>0.13</v>
      </c>
      <c r="AC310">
        <v>40</v>
      </c>
      <c r="AD310">
        <v>0.5</v>
      </c>
      <c r="AE310">
        <v>5.0000000000000001E-3</v>
      </c>
      <c r="AF310">
        <v>6</v>
      </c>
      <c r="AG310">
        <v>180</v>
      </c>
      <c r="AH310">
        <v>2</v>
      </c>
      <c r="AI310">
        <v>1</v>
      </c>
      <c r="AJ310">
        <v>1</v>
      </c>
      <c r="AK310">
        <v>15</v>
      </c>
      <c r="AL310">
        <v>0.02</v>
      </c>
      <c r="AM310">
        <v>5</v>
      </c>
      <c r="AN310">
        <v>5</v>
      </c>
      <c r="AO310">
        <v>19</v>
      </c>
      <c r="AP310">
        <v>5</v>
      </c>
      <c r="AQ310">
        <v>14</v>
      </c>
    </row>
    <row r="311" spans="1:43" hidden="1" x14ac:dyDescent="0.25">
      <c r="A311" t="s">
        <v>974</v>
      </c>
      <c r="B311" t="s">
        <v>963</v>
      </c>
      <c r="C311" s="1" t="str">
        <f t="shared" si="16"/>
        <v>11:0001</v>
      </c>
      <c r="D311" s="1" t="str">
        <f t="shared" si="17"/>
        <v>11:0001</v>
      </c>
      <c r="E311" t="s">
        <v>975</v>
      </c>
      <c r="F311" t="s">
        <v>976</v>
      </c>
      <c r="H311">
        <v>59.061413100000003</v>
      </c>
      <c r="I311">
        <v>-110.8157801</v>
      </c>
      <c r="J311" s="1" t="str">
        <f t="shared" si="18"/>
        <v>Till</v>
      </c>
      <c r="K311" s="1" t="str">
        <f t="shared" si="19"/>
        <v>&lt;2 micron</v>
      </c>
      <c r="L311">
        <v>0.2</v>
      </c>
      <c r="M311">
        <v>1.21</v>
      </c>
      <c r="N311">
        <v>4</v>
      </c>
      <c r="O311">
        <v>20</v>
      </c>
      <c r="P311">
        <v>0.25</v>
      </c>
      <c r="Q311">
        <v>1</v>
      </c>
      <c r="R311">
        <v>0.06</v>
      </c>
      <c r="S311">
        <v>0.25</v>
      </c>
      <c r="T311">
        <v>2</v>
      </c>
      <c r="U311">
        <v>10</v>
      </c>
      <c r="V311">
        <v>4</v>
      </c>
      <c r="W311">
        <v>1.1200000000000001</v>
      </c>
      <c r="X311">
        <v>5</v>
      </c>
      <c r="Y311">
        <v>0.5</v>
      </c>
      <c r="Z311">
        <v>0.03</v>
      </c>
      <c r="AA311">
        <v>10</v>
      </c>
      <c r="AB311">
        <v>0.14000000000000001</v>
      </c>
      <c r="AC311">
        <v>60</v>
      </c>
      <c r="AD311">
        <v>0.5</v>
      </c>
      <c r="AE311">
        <v>5.0000000000000001E-3</v>
      </c>
      <c r="AF311">
        <v>6</v>
      </c>
      <c r="AG311">
        <v>290</v>
      </c>
      <c r="AH311">
        <v>2</v>
      </c>
      <c r="AI311">
        <v>1</v>
      </c>
      <c r="AJ311">
        <v>1</v>
      </c>
      <c r="AK311">
        <v>20</v>
      </c>
      <c r="AL311">
        <v>0.03</v>
      </c>
      <c r="AM311">
        <v>5</v>
      </c>
      <c r="AN311">
        <v>5</v>
      </c>
      <c r="AO311">
        <v>16</v>
      </c>
      <c r="AP311">
        <v>5</v>
      </c>
      <c r="AQ311">
        <v>12</v>
      </c>
    </row>
    <row r="312" spans="1:43" hidden="1" x14ac:dyDescent="0.25">
      <c r="A312" t="s">
        <v>977</v>
      </c>
      <c r="B312" t="s">
        <v>966</v>
      </c>
      <c r="C312" s="1" t="str">
        <f t="shared" si="16"/>
        <v>11:0001</v>
      </c>
      <c r="D312" s="1" t="str">
        <f t="shared" si="17"/>
        <v>11:0001</v>
      </c>
      <c r="E312" t="s">
        <v>978</v>
      </c>
      <c r="F312" t="s">
        <v>979</v>
      </c>
      <c r="J312" s="1" t="str">
        <f t="shared" si="18"/>
        <v>Till</v>
      </c>
      <c r="K312" s="1" t="str">
        <f t="shared" si="19"/>
        <v>&lt;2 micron</v>
      </c>
      <c r="L312">
        <v>0.2</v>
      </c>
      <c r="M312">
        <v>1.21</v>
      </c>
      <c r="N312">
        <v>2</v>
      </c>
      <c r="O312">
        <v>30</v>
      </c>
      <c r="P312">
        <v>0.25</v>
      </c>
      <c r="Q312">
        <v>2</v>
      </c>
      <c r="R312">
        <v>0.03</v>
      </c>
      <c r="S312">
        <v>0.25</v>
      </c>
      <c r="T312">
        <v>1</v>
      </c>
      <c r="U312">
        <v>12</v>
      </c>
      <c r="V312">
        <v>3</v>
      </c>
      <c r="W312">
        <v>0.98</v>
      </c>
      <c r="X312">
        <v>5</v>
      </c>
      <c r="Y312">
        <v>0.5</v>
      </c>
      <c r="Z312">
        <v>0.03</v>
      </c>
      <c r="AA312">
        <v>10</v>
      </c>
      <c r="AB312">
        <v>0.16</v>
      </c>
      <c r="AC312">
        <v>45</v>
      </c>
      <c r="AD312">
        <v>0.5</v>
      </c>
      <c r="AE312">
        <v>5.0000000000000001E-3</v>
      </c>
      <c r="AF312">
        <v>5</v>
      </c>
      <c r="AG312">
        <v>250</v>
      </c>
      <c r="AH312">
        <v>2</v>
      </c>
      <c r="AI312">
        <v>1</v>
      </c>
      <c r="AJ312">
        <v>1</v>
      </c>
      <c r="AK312">
        <v>11</v>
      </c>
      <c r="AL312">
        <v>0.02</v>
      </c>
      <c r="AM312">
        <v>5</v>
      </c>
      <c r="AN312">
        <v>5</v>
      </c>
      <c r="AO312">
        <v>18</v>
      </c>
      <c r="AP312">
        <v>5</v>
      </c>
      <c r="AQ312">
        <v>22</v>
      </c>
    </row>
    <row r="313" spans="1:43" hidden="1" x14ac:dyDescent="0.25">
      <c r="A313" t="s">
        <v>980</v>
      </c>
      <c r="B313" t="s">
        <v>969</v>
      </c>
      <c r="C313" s="1" t="str">
        <f t="shared" si="16"/>
        <v>11:0001</v>
      </c>
      <c r="D313" s="1" t="str">
        <f t="shared" si="17"/>
        <v>11:0001</v>
      </c>
      <c r="E313" t="s">
        <v>981</v>
      </c>
      <c r="F313" t="s">
        <v>982</v>
      </c>
      <c r="J313" s="1" t="str">
        <f t="shared" si="18"/>
        <v>Till</v>
      </c>
      <c r="K313" s="1" t="str">
        <f t="shared" si="19"/>
        <v>&lt;2 micron</v>
      </c>
      <c r="L313">
        <v>0.4</v>
      </c>
      <c r="M313">
        <v>2.42</v>
      </c>
      <c r="N313">
        <v>6</v>
      </c>
      <c r="O313">
        <v>40</v>
      </c>
      <c r="P313">
        <v>0.5</v>
      </c>
      <c r="Q313">
        <v>1</v>
      </c>
      <c r="R313">
        <v>0.04</v>
      </c>
      <c r="S313">
        <v>0.25</v>
      </c>
      <c r="T313">
        <v>3</v>
      </c>
      <c r="U313">
        <v>24</v>
      </c>
      <c r="V313">
        <v>5</v>
      </c>
      <c r="W313">
        <v>2.0299999999999998</v>
      </c>
      <c r="X313">
        <v>5</v>
      </c>
      <c r="Y313">
        <v>0.5</v>
      </c>
      <c r="Z313">
        <v>0.04</v>
      </c>
      <c r="AA313">
        <v>20</v>
      </c>
      <c r="AB313">
        <v>0.24</v>
      </c>
      <c r="AC313">
        <v>55</v>
      </c>
      <c r="AD313">
        <v>1</v>
      </c>
      <c r="AE313">
        <v>5.0000000000000001E-3</v>
      </c>
      <c r="AF313">
        <v>7</v>
      </c>
      <c r="AG313">
        <v>460</v>
      </c>
      <c r="AH313">
        <v>6</v>
      </c>
      <c r="AI313">
        <v>1</v>
      </c>
      <c r="AJ313">
        <v>3</v>
      </c>
      <c r="AK313">
        <v>8</v>
      </c>
      <c r="AL313">
        <v>0.04</v>
      </c>
      <c r="AM313">
        <v>5</v>
      </c>
      <c r="AN313">
        <v>5</v>
      </c>
      <c r="AO313">
        <v>30</v>
      </c>
      <c r="AP313">
        <v>5</v>
      </c>
      <c r="AQ313">
        <v>30</v>
      </c>
    </row>
    <row r="314" spans="1:43" hidden="1" x14ac:dyDescent="0.25">
      <c r="A314" t="s">
        <v>983</v>
      </c>
      <c r="B314" t="s">
        <v>972</v>
      </c>
      <c r="C314" s="1" t="str">
        <f t="shared" si="16"/>
        <v>11:0001</v>
      </c>
      <c r="D314" s="1" t="str">
        <f t="shared" si="17"/>
        <v>11:0001</v>
      </c>
      <c r="E314" t="s">
        <v>984</v>
      </c>
      <c r="F314" t="s">
        <v>985</v>
      </c>
      <c r="J314" s="1" t="str">
        <f t="shared" si="18"/>
        <v>Till</v>
      </c>
      <c r="K314" s="1" t="str">
        <f t="shared" si="19"/>
        <v>&lt;2 micron</v>
      </c>
      <c r="L314">
        <v>0.2</v>
      </c>
      <c r="M314">
        <v>1.17</v>
      </c>
      <c r="N314">
        <v>1</v>
      </c>
      <c r="O314">
        <v>30</v>
      </c>
      <c r="P314">
        <v>0.5</v>
      </c>
      <c r="Q314">
        <v>2</v>
      </c>
      <c r="R314">
        <v>0.04</v>
      </c>
      <c r="S314">
        <v>0.25</v>
      </c>
      <c r="T314">
        <v>2</v>
      </c>
      <c r="U314">
        <v>16</v>
      </c>
      <c r="V314">
        <v>6</v>
      </c>
      <c r="W314">
        <v>1.21</v>
      </c>
      <c r="X314">
        <v>5</v>
      </c>
      <c r="Y314">
        <v>0.5</v>
      </c>
      <c r="Z314">
        <v>0.03</v>
      </c>
      <c r="AA314">
        <v>10</v>
      </c>
      <c r="AB314">
        <v>0.28000000000000003</v>
      </c>
      <c r="AC314">
        <v>70</v>
      </c>
      <c r="AD314">
        <v>0.5</v>
      </c>
      <c r="AE314">
        <v>5.0000000000000001E-3</v>
      </c>
      <c r="AF314">
        <v>7</v>
      </c>
      <c r="AG314">
        <v>340</v>
      </c>
      <c r="AH314">
        <v>2</v>
      </c>
      <c r="AI314">
        <v>1</v>
      </c>
      <c r="AJ314">
        <v>2</v>
      </c>
      <c r="AK314">
        <v>11</v>
      </c>
      <c r="AL314">
        <v>0.04</v>
      </c>
      <c r="AM314">
        <v>5</v>
      </c>
      <c r="AN314">
        <v>5</v>
      </c>
      <c r="AO314">
        <v>21</v>
      </c>
      <c r="AP314">
        <v>5</v>
      </c>
      <c r="AQ314">
        <v>18</v>
      </c>
    </row>
    <row r="315" spans="1:43" hidden="1" x14ac:dyDescent="0.25">
      <c r="A315" t="s">
        <v>986</v>
      </c>
      <c r="B315" t="s">
        <v>975</v>
      </c>
      <c r="C315" s="1" t="str">
        <f t="shared" si="16"/>
        <v>11:0001</v>
      </c>
      <c r="D315" s="1" t="str">
        <f t="shared" si="17"/>
        <v>11:0001</v>
      </c>
      <c r="E315" t="s">
        <v>987</v>
      </c>
      <c r="F315" t="s">
        <v>988</v>
      </c>
      <c r="H315">
        <v>59.026923199999999</v>
      </c>
      <c r="I315">
        <v>-110.6654781</v>
      </c>
      <c r="J315" s="1" t="str">
        <f t="shared" si="18"/>
        <v>Till</v>
      </c>
      <c r="K315" s="1" t="str">
        <f t="shared" si="19"/>
        <v>&lt;2 micron</v>
      </c>
      <c r="L315">
        <v>0.2</v>
      </c>
      <c r="M315">
        <v>1.08</v>
      </c>
      <c r="N315">
        <v>1</v>
      </c>
      <c r="O315">
        <v>60</v>
      </c>
      <c r="P315">
        <v>0.5</v>
      </c>
      <c r="Q315">
        <v>2</v>
      </c>
      <c r="R315">
        <v>0.06</v>
      </c>
      <c r="S315">
        <v>0.25</v>
      </c>
      <c r="T315">
        <v>3</v>
      </c>
      <c r="U315">
        <v>11</v>
      </c>
      <c r="V315">
        <v>1</v>
      </c>
      <c r="W315">
        <v>1.43</v>
      </c>
      <c r="X315">
        <v>5</v>
      </c>
      <c r="Y315">
        <v>0.5</v>
      </c>
      <c r="Z315">
        <v>0.08</v>
      </c>
      <c r="AA315">
        <v>20</v>
      </c>
      <c r="AB315">
        <v>0.28000000000000003</v>
      </c>
      <c r="AC315">
        <v>55</v>
      </c>
      <c r="AD315">
        <v>0.5</v>
      </c>
      <c r="AE315">
        <v>5.0000000000000001E-3</v>
      </c>
      <c r="AF315">
        <v>7</v>
      </c>
      <c r="AG315">
        <v>180</v>
      </c>
      <c r="AH315">
        <v>2</v>
      </c>
      <c r="AI315">
        <v>1</v>
      </c>
      <c r="AJ315">
        <v>1</v>
      </c>
      <c r="AK315">
        <v>20</v>
      </c>
      <c r="AL315">
        <v>0.02</v>
      </c>
      <c r="AM315">
        <v>5</v>
      </c>
      <c r="AN315">
        <v>5</v>
      </c>
      <c r="AO315">
        <v>14</v>
      </c>
      <c r="AP315">
        <v>5</v>
      </c>
      <c r="AQ315">
        <v>12</v>
      </c>
    </row>
    <row r="316" spans="1:43" hidden="1" x14ac:dyDescent="0.25">
      <c r="A316" t="s">
        <v>989</v>
      </c>
      <c r="B316" t="s">
        <v>978</v>
      </c>
      <c r="C316" s="1" t="str">
        <f t="shared" si="16"/>
        <v>11:0001</v>
      </c>
      <c r="D316" s="1" t="str">
        <f t="shared" si="17"/>
        <v>11:0001</v>
      </c>
      <c r="E316" t="s">
        <v>990</v>
      </c>
      <c r="F316" t="s">
        <v>991</v>
      </c>
      <c r="H316">
        <v>59.006607000000002</v>
      </c>
      <c r="I316">
        <v>-110.7093897</v>
      </c>
      <c r="J316" s="1" t="str">
        <f t="shared" si="18"/>
        <v>Till</v>
      </c>
      <c r="K316" s="1" t="str">
        <f t="shared" si="19"/>
        <v>&lt;2 micron</v>
      </c>
      <c r="L316">
        <v>0.2</v>
      </c>
      <c r="M316">
        <v>0.56000000000000005</v>
      </c>
      <c r="N316">
        <v>1</v>
      </c>
      <c r="O316">
        <v>20</v>
      </c>
      <c r="P316">
        <v>0.25</v>
      </c>
      <c r="Q316">
        <v>1</v>
      </c>
      <c r="R316">
        <v>0.03</v>
      </c>
      <c r="S316">
        <v>0.25</v>
      </c>
      <c r="T316">
        <v>1</v>
      </c>
      <c r="U316">
        <v>6</v>
      </c>
      <c r="V316">
        <v>1</v>
      </c>
      <c r="W316">
        <v>0.75</v>
      </c>
      <c r="X316">
        <v>5</v>
      </c>
      <c r="Y316">
        <v>0.5</v>
      </c>
      <c r="Z316">
        <v>0.02</v>
      </c>
      <c r="AA316">
        <v>10</v>
      </c>
      <c r="AB316">
        <v>0.11</v>
      </c>
      <c r="AC316">
        <v>35</v>
      </c>
      <c r="AD316">
        <v>0.5</v>
      </c>
      <c r="AE316">
        <v>5.0000000000000001E-3</v>
      </c>
      <c r="AF316">
        <v>3</v>
      </c>
      <c r="AG316">
        <v>80</v>
      </c>
      <c r="AH316">
        <v>2</v>
      </c>
      <c r="AI316">
        <v>1</v>
      </c>
      <c r="AJ316">
        <v>0.5</v>
      </c>
      <c r="AK316">
        <v>10</v>
      </c>
      <c r="AL316">
        <v>0.02</v>
      </c>
      <c r="AM316">
        <v>5</v>
      </c>
      <c r="AN316">
        <v>5</v>
      </c>
      <c r="AO316">
        <v>10</v>
      </c>
      <c r="AP316">
        <v>5</v>
      </c>
      <c r="AQ316">
        <v>12</v>
      </c>
    </row>
    <row r="317" spans="1:43" hidden="1" x14ac:dyDescent="0.25">
      <c r="A317" t="s">
        <v>992</v>
      </c>
      <c r="B317" t="s">
        <v>981</v>
      </c>
      <c r="C317" s="1" t="str">
        <f t="shared" si="16"/>
        <v>11:0001</v>
      </c>
      <c r="D317" s="1" t="str">
        <f t="shared" si="17"/>
        <v>11:0001</v>
      </c>
      <c r="E317" t="s">
        <v>993</v>
      </c>
      <c r="F317" t="s">
        <v>994</v>
      </c>
      <c r="H317">
        <v>59.000048499999998</v>
      </c>
      <c r="I317">
        <v>-110.7759179</v>
      </c>
      <c r="J317" s="1" t="str">
        <f t="shared" si="18"/>
        <v>Till</v>
      </c>
      <c r="K317" s="1" t="str">
        <f t="shared" si="19"/>
        <v>&lt;2 micron</v>
      </c>
      <c r="L317">
        <v>0.2</v>
      </c>
      <c r="M317">
        <v>1.24</v>
      </c>
      <c r="N317">
        <v>1</v>
      </c>
      <c r="O317">
        <v>30</v>
      </c>
      <c r="P317">
        <v>0.25</v>
      </c>
      <c r="Q317">
        <v>2</v>
      </c>
      <c r="R317">
        <v>0.03</v>
      </c>
      <c r="S317">
        <v>0.25</v>
      </c>
      <c r="T317">
        <v>1</v>
      </c>
      <c r="U317">
        <v>6</v>
      </c>
      <c r="V317">
        <v>5</v>
      </c>
      <c r="W317">
        <v>1</v>
      </c>
      <c r="X317">
        <v>5</v>
      </c>
      <c r="Y317">
        <v>0.5</v>
      </c>
      <c r="Z317">
        <v>0.03</v>
      </c>
      <c r="AA317">
        <v>20</v>
      </c>
      <c r="AB317">
        <v>0.19</v>
      </c>
      <c r="AC317">
        <v>60</v>
      </c>
      <c r="AD317">
        <v>0.5</v>
      </c>
      <c r="AE317">
        <v>5.0000000000000001E-3</v>
      </c>
      <c r="AF317">
        <v>4</v>
      </c>
      <c r="AG317">
        <v>300</v>
      </c>
      <c r="AH317">
        <v>4</v>
      </c>
      <c r="AI317">
        <v>1</v>
      </c>
      <c r="AJ317">
        <v>1</v>
      </c>
      <c r="AK317">
        <v>8</v>
      </c>
      <c r="AL317">
        <v>0.01</v>
      </c>
      <c r="AM317">
        <v>5</v>
      </c>
      <c r="AN317">
        <v>5</v>
      </c>
      <c r="AO317">
        <v>16</v>
      </c>
      <c r="AP317">
        <v>5</v>
      </c>
      <c r="AQ317">
        <v>30</v>
      </c>
    </row>
    <row r="318" spans="1:43" hidden="1" x14ac:dyDescent="0.25">
      <c r="A318" t="s">
        <v>995</v>
      </c>
      <c r="B318" t="s">
        <v>984</v>
      </c>
      <c r="C318" s="1" t="str">
        <f t="shared" si="16"/>
        <v>11:0001</v>
      </c>
      <c r="D318" s="1" t="str">
        <f t="shared" si="17"/>
        <v>11:0001</v>
      </c>
      <c r="E318" t="s">
        <v>996</v>
      </c>
      <c r="F318" t="s">
        <v>997</v>
      </c>
      <c r="H318">
        <v>58.988008800000003</v>
      </c>
      <c r="I318">
        <v>-110.8181905</v>
      </c>
      <c r="J318" s="1" t="str">
        <f t="shared" si="18"/>
        <v>Till</v>
      </c>
      <c r="K318" s="1" t="str">
        <f t="shared" si="19"/>
        <v>&lt;2 micron</v>
      </c>
      <c r="L318">
        <v>0.1</v>
      </c>
      <c r="M318">
        <v>0.85</v>
      </c>
      <c r="N318">
        <v>2</v>
      </c>
      <c r="O318">
        <v>20</v>
      </c>
      <c r="P318">
        <v>0.25</v>
      </c>
      <c r="Q318">
        <v>2</v>
      </c>
      <c r="R318">
        <v>0.03</v>
      </c>
      <c r="S318">
        <v>0.25</v>
      </c>
      <c r="T318">
        <v>1</v>
      </c>
      <c r="U318">
        <v>11</v>
      </c>
      <c r="V318">
        <v>2</v>
      </c>
      <c r="W318">
        <v>0.87</v>
      </c>
      <c r="X318">
        <v>5</v>
      </c>
      <c r="Y318">
        <v>0.5</v>
      </c>
      <c r="Z318">
        <v>0.02</v>
      </c>
      <c r="AA318">
        <v>10</v>
      </c>
      <c r="AB318">
        <v>0.16</v>
      </c>
      <c r="AC318">
        <v>40</v>
      </c>
      <c r="AD318">
        <v>0.5</v>
      </c>
      <c r="AE318">
        <v>5.0000000000000001E-3</v>
      </c>
      <c r="AF318">
        <v>3</v>
      </c>
      <c r="AG318">
        <v>40</v>
      </c>
      <c r="AH318">
        <v>2</v>
      </c>
      <c r="AI318">
        <v>1</v>
      </c>
      <c r="AJ318">
        <v>1</v>
      </c>
      <c r="AK318">
        <v>15</v>
      </c>
      <c r="AL318">
        <v>0.02</v>
      </c>
      <c r="AM318">
        <v>5</v>
      </c>
      <c r="AN318">
        <v>5</v>
      </c>
      <c r="AO318">
        <v>15</v>
      </c>
      <c r="AP318">
        <v>5</v>
      </c>
      <c r="AQ318">
        <v>8</v>
      </c>
    </row>
    <row r="319" spans="1:43" hidden="1" x14ac:dyDescent="0.25">
      <c r="A319" t="s">
        <v>998</v>
      </c>
      <c r="B319" t="s">
        <v>987</v>
      </c>
      <c r="C319" s="1" t="str">
        <f t="shared" si="16"/>
        <v>11:0001</v>
      </c>
      <c r="D319" s="1" t="str">
        <f t="shared" si="17"/>
        <v>11:0001</v>
      </c>
      <c r="E319" t="s">
        <v>999</v>
      </c>
      <c r="F319" t="s">
        <v>1000</v>
      </c>
      <c r="H319">
        <v>58.798100699999999</v>
      </c>
      <c r="I319">
        <v>-111.168408</v>
      </c>
      <c r="J319" s="1" t="str">
        <f t="shared" si="18"/>
        <v>Till</v>
      </c>
      <c r="K319" s="1" t="str">
        <f t="shared" si="19"/>
        <v>&lt;2 micron</v>
      </c>
      <c r="L319">
        <v>0.1</v>
      </c>
      <c r="M319">
        <v>0.37</v>
      </c>
      <c r="N319">
        <v>2</v>
      </c>
      <c r="O319">
        <v>20</v>
      </c>
      <c r="P319">
        <v>0.25</v>
      </c>
      <c r="Q319">
        <v>1</v>
      </c>
      <c r="R319">
        <v>0.09</v>
      </c>
      <c r="S319">
        <v>0.25</v>
      </c>
      <c r="T319">
        <v>1</v>
      </c>
      <c r="U319">
        <v>11</v>
      </c>
      <c r="V319">
        <v>2</v>
      </c>
      <c r="W319">
        <v>0.67</v>
      </c>
      <c r="X319">
        <v>5</v>
      </c>
      <c r="Y319">
        <v>0.5</v>
      </c>
      <c r="Z319">
        <v>0.04</v>
      </c>
      <c r="AA319">
        <v>10</v>
      </c>
      <c r="AB319">
        <v>0.12</v>
      </c>
      <c r="AC319">
        <v>55</v>
      </c>
      <c r="AD319">
        <v>0.5</v>
      </c>
      <c r="AE319">
        <v>5.0000000000000001E-3</v>
      </c>
      <c r="AF319">
        <v>4</v>
      </c>
      <c r="AG319">
        <v>190</v>
      </c>
      <c r="AH319">
        <v>2</v>
      </c>
      <c r="AI319">
        <v>1</v>
      </c>
      <c r="AJ319">
        <v>0.5</v>
      </c>
      <c r="AK319">
        <v>14</v>
      </c>
      <c r="AL319">
        <v>0.02</v>
      </c>
      <c r="AM319">
        <v>5</v>
      </c>
      <c r="AN319">
        <v>5</v>
      </c>
      <c r="AO319">
        <v>11</v>
      </c>
      <c r="AP319">
        <v>5</v>
      </c>
      <c r="AQ319">
        <v>4</v>
      </c>
    </row>
    <row r="320" spans="1:43" hidden="1" x14ac:dyDescent="0.25">
      <c r="A320" t="s">
        <v>1001</v>
      </c>
      <c r="B320" t="s">
        <v>990</v>
      </c>
      <c r="C320" s="1" t="str">
        <f t="shared" si="16"/>
        <v>11:0001</v>
      </c>
      <c r="D320" s="1" t="str">
        <f t="shared" si="17"/>
        <v>11:0001</v>
      </c>
      <c r="E320" t="s">
        <v>1002</v>
      </c>
      <c r="F320" t="s">
        <v>1003</v>
      </c>
      <c r="H320">
        <v>59.120008900000002</v>
      </c>
      <c r="I320">
        <v>-110.5823554</v>
      </c>
      <c r="J320" s="1" t="str">
        <f t="shared" si="18"/>
        <v>Till</v>
      </c>
      <c r="K320" s="1" t="str">
        <f t="shared" si="19"/>
        <v>&lt;2 micron</v>
      </c>
      <c r="L320">
        <v>0.1</v>
      </c>
      <c r="M320">
        <v>0.42</v>
      </c>
      <c r="N320">
        <v>1</v>
      </c>
      <c r="O320">
        <v>20</v>
      </c>
      <c r="P320">
        <v>0.25</v>
      </c>
      <c r="Q320">
        <v>1</v>
      </c>
      <c r="R320">
        <v>0.03</v>
      </c>
      <c r="S320">
        <v>0.25</v>
      </c>
      <c r="T320">
        <v>1</v>
      </c>
      <c r="U320">
        <v>6</v>
      </c>
      <c r="V320">
        <v>3</v>
      </c>
      <c r="W320">
        <v>0.62</v>
      </c>
      <c r="X320">
        <v>5</v>
      </c>
      <c r="Y320">
        <v>0.5</v>
      </c>
      <c r="Z320">
        <v>0.02</v>
      </c>
      <c r="AA320">
        <v>5</v>
      </c>
      <c r="AB320">
        <v>7.0000000000000007E-2</v>
      </c>
      <c r="AC320">
        <v>40</v>
      </c>
      <c r="AD320">
        <v>0.5</v>
      </c>
      <c r="AE320">
        <v>5.0000000000000001E-3</v>
      </c>
      <c r="AF320">
        <v>4</v>
      </c>
      <c r="AG320">
        <v>80</v>
      </c>
      <c r="AH320">
        <v>2</v>
      </c>
      <c r="AI320">
        <v>1</v>
      </c>
      <c r="AJ320">
        <v>1</v>
      </c>
      <c r="AK320">
        <v>13</v>
      </c>
      <c r="AL320">
        <v>0.02</v>
      </c>
      <c r="AM320">
        <v>5</v>
      </c>
      <c r="AN320">
        <v>5</v>
      </c>
      <c r="AO320">
        <v>9</v>
      </c>
      <c r="AP320">
        <v>5</v>
      </c>
      <c r="AQ320">
        <v>2</v>
      </c>
    </row>
    <row r="321" spans="1:43" hidden="1" x14ac:dyDescent="0.25">
      <c r="A321" t="s">
        <v>1004</v>
      </c>
      <c r="B321" t="s">
        <v>993</v>
      </c>
      <c r="C321" s="1" t="str">
        <f t="shared" si="16"/>
        <v>11:0001</v>
      </c>
      <c r="D321" s="1" t="str">
        <f t="shared" si="17"/>
        <v>11:0001</v>
      </c>
      <c r="E321" t="s">
        <v>1005</v>
      </c>
      <c r="F321" t="s">
        <v>1006</v>
      </c>
      <c r="H321">
        <v>59.159451400000002</v>
      </c>
      <c r="I321">
        <v>-110.5605058</v>
      </c>
      <c r="J321" s="1" t="str">
        <f t="shared" si="18"/>
        <v>Till</v>
      </c>
      <c r="K321" s="1" t="str">
        <f t="shared" si="19"/>
        <v>&lt;2 micron</v>
      </c>
      <c r="L321">
        <v>0.2</v>
      </c>
      <c r="M321">
        <v>0.75</v>
      </c>
      <c r="N321">
        <v>1</v>
      </c>
      <c r="O321">
        <v>20</v>
      </c>
      <c r="P321">
        <v>0.25</v>
      </c>
      <c r="Q321">
        <v>1</v>
      </c>
      <c r="R321">
        <v>0.03</v>
      </c>
      <c r="S321">
        <v>0.25</v>
      </c>
      <c r="T321">
        <v>1</v>
      </c>
      <c r="U321">
        <v>8</v>
      </c>
      <c r="V321">
        <v>2</v>
      </c>
      <c r="W321">
        <v>1.07</v>
      </c>
      <c r="X321">
        <v>5</v>
      </c>
      <c r="Y321">
        <v>0.5</v>
      </c>
      <c r="Z321">
        <v>0.02</v>
      </c>
      <c r="AA321">
        <v>5</v>
      </c>
      <c r="AB321">
        <v>0.13</v>
      </c>
      <c r="AC321">
        <v>35</v>
      </c>
      <c r="AD321">
        <v>0.5</v>
      </c>
      <c r="AE321">
        <v>5.0000000000000001E-3</v>
      </c>
      <c r="AF321">
        <v>3</v>
      </c>
      <c r="AG321">
        <v>320</v>
      </c>
      <c r="AH321">
        <v>1</v>
      </c>
      <c r="AI321">
        <v>1</v>
      </c>
      <c r="AJ321">
        <v>0.5</v>
      </c>
      <c r="AK321">
        <v>9</v>
      </c>
      <c r="AL321">
        <v>0.02</v>
      </c>
      <c r="AM321">
        <v>5</v>
      </c>
      <c r="AN321">
        <v>5</v>
      </c>
      <c r="AO321">
        <v>19</v>
      </c>
      <c r="AP321">
        <v>5</v>
      </c>
      <c r="AQ321">
        <v>12</v>
      </c>
    </row>
    <row r="322" spans="1:43" hidden="1" x14ac:dyDescent="0.25">
      <c r="A322" t="s">
        <v>1007</v>
      </c>
      <c r="B322" t="s">
        <v>996</v>
      </c>
      <c r="C322" s="1" t="str">
        <f t="shared" ref="C322:C328" si="20">HYPERLINK("http://geochem.nrcan.gc.ca/cdogs/content/bdl/bdl110001_e.htm", "11:0001")</f>
        <v>11:0001</v>
      </c>
      <c r="D322" s="1" t="str">
        <f t="shared" ref="D322:D385" si="21">HYPERLINK("http://geochem.nrcan.gc.ca/cdogs/content/svy/svy110001_e.htm", "11:0001")</f>
        <v>11:0001</v>
      </c>
      <c r="E322" t="s">
        <v>1008</v>
      </c>
      <c r="F322" t="s">
        <v>1009</v>
      </c>
      <c r="H322">
        <v>59.238494799999998</v>
      </c>
      <c r="I322">
        <v>-110.2716696</v>
      </c>
      <c r="J322" s="1" t="str">
        <f t="shared" ref="J322:J385" si="22">HYPERLINK("http://geochem.nrcan.gc.ca/cdogs/content/kwd/kwd020044_e.htm", "Till")</f>
        <v>Till</v>
      </c>
      <c r="K322" s="1" t="str">
        <f t="shared" ref="K322:K328" si="23">HYPERLINK("http://geochem.nrcan.gc.ca/cdogs/content/kwd/kwd080003_e.htm", "&lt;2 micron")</f>
        <v>&lt;2 micron</v>
      </c>
      <c r="L322">
        <v>0.2</v>
      </c>
      <c r="M322">
        <v>0.32</v>
      </c>
      <c r="N322">
        <v>1</v>
      </c>
      <c r="O322">
        <v>10</v>
      </c>
      <c r="P322">
        <v>0.25</v>
      </c>
      <c r="Q322">
        <v>1</v>
      </c>
      <c r="R322">
        <v>0.01</v>
      </c>
      <c r="S322">
        <v>0.25</v>
      </c>
      <c r="T322">
        <v>1</v>
      </c>
      <c r="U322">
        <v>7</v>
      </c>
      <c r="V322">
        <v>1</v>
      </c>
      <c r="W322">
        <v>0.51</v>
      </c>
      <c r="X322">
        <v>5</v>
      </c>
      <c r="Y322">
        <v>0.5</v>
      </c>
      <c r="Z322">
        <v>0.01</v>
      </c>
      <c r="AA322">
        <v>5</v>
      </c>
      <c r="AB322">
        <v>0.04</v>
      </c>
      <c r="AC322">
        <v>20</v>
      </c>
      <c r="AD322">
        <v>0.5</v>
      </c>
      <c r="AE322">
        <v>5.0000000000000001E-3</v>
      </c>
      <c r="AF322">
        <v>1</v>
      </c>
      <c r="AG322">
        <v>70</v>
      </c>
      <c r="AH322">
        <v>2</v>
      </c>
      <c r="AI322">
        <v>1</v>
      </c>
      <c r="AJ322">
        <v>0.5</v>
      </c>
      <c r="AK322">
        <v>12</v>
      </c>
      <c r="AL322">
        <v>0.01</v>
      </c>
      <c r="AM322">
        <v>5</v>
      </c>
      <c r="AN322">
        <v>5</v>
      </c>
      <c r="AO322">
        <v>7</v>
      </c>
      <c r="AP322">
        <v>5</v>
      </c>
      <c r="AQ322">
        <v>1</v>
      </c>
    </row>
    <row r="323" spans="1:43" hidden="1" x14ac:dyDescent="0.25">
      <c r="A323" t="s">
        <v>1010</v>
      </c>
      <c r="B323" t="s">
        <v>999</v>
      </c>
      <c r="C323" s="1" t="str">
        <f t="shared" si="20"/>
        <v>11:0001</v>
      </c>
      <c r="D323" s="1" t="str">
        <f t="shared" si="21"/>
        <v>11:0001</v>
      </c>
      <c r="E323" t="s">
        <v>1011</v>
      </c>
      <c r="F323" t="s">
        <v>1012</v>
      </c>
      <c r="H323">
        <v>58.847491699999999</v>
      </c>
      <c r="I323">
        <v>-111.06210780000001</v>
      </c>
      <c r="J323" s="1" t="str">
        <f t="shared" si="22"/>
        <v>Till</v>
      </c>
      <c r="K323" s="1" t="str">
        <f t="shared" si="23"/>
        <v>&lt;2 micron</v>
      </c>
      <c r="L323">
        <v>0.1</v>
      </c>
      <c r="M323">
        <v>0.49</v>
      </c>
      <c r="N323">
        <v>1</v>
      </c>
      <c r="O323">
        <v>20</v>
      </c>
      <c r="P323">
        <v>0.25</v>
      </c>
      <c r="Q323">
        <v>1</v>
      </c>
      <c r="R323">
        <v>0.08</v>
      </c>
      <c r="S323">
        <v>0.25</v>
      </c>
      <c r="T323">
        <v>1</v>
      </c>
      <c r="U323">
        <v>9</v>
      </c>
      <c r="V323">
        <v>3</v>
      </c>
      <c r="W323">
        <v>0.65</v>
      </c>
      <c r="X323">
        <v>5</v>
      </c>
      <c r="Y323">
        <v>0.5</v>
      </c>
      <c r="Z323">
        <v>0.05</v>
      </c>
      <c r="AA323">
        <v>10</v>
      </c>
      <c r="AB323">
        <v>0.09</v>
      </c>
      <c r="AC323">
        <v>60</v>
      </c>
      <c r="AD323">
        <v>0.5</v>
      </c>
      <c r="AE323">
        <v>5.0000000000000001E-3</v>
      </c>
      <c r="AF323">
        <v>3</v>
      </c>
      <c r="AG323">
        <v>170</v>
      </c>
      <c r="AH323">
        <v>2</v>
      </c>
      <c r="AI323">
        <v>1</v>
      </c>
      <c r="AJ323">
        <v>1</v>
      </c>
      <c r="AK323">
        <v>18</v>
      </c>
      <c r="AL323">
        <v>0.02</v>
      </c>
      <c r="AM323">
        <v>5</v>
      </c>
      <c r="AN323">
        <v>5</v>
      </c>
      <c r="AO323">
        <v>11</v>
      </c>
      <c r="AP323">
        <v>5</v>
      </c>
      <c r="AQ323">
        <v>2</v>
      </c>
    </row>
    <row r="324" spans="1:43" hidden="1" x14ac:dyDescent="0.25">
      <c r="A324" t="s">
        <v>1013</v>
      </c>
      <c r="B324" t="s">
        <v>1002</v>
      </c>
      <c r="C324" s="1" t="str">
        <f t="shared" si="20"/>
        <v>11:0001</v>
      </c>
      <c r="D324" s="1" t="str">
        <f t="shared" si="21"/>
        <v>11:0001</v>
      </c>
      <c r="E324" t="s">
        <v>1014</v>
      </c>
      <c r="F324" t="s">
        <v>1015</v>
      </c>
      <c r="H324">
        <v>58.923260800000001</v>
      </c>
      <c r="I324">
        <v>-111.9865616</v>
      </c>
      <c r="J324" s="1" t="str">
        <f t="shared" si="22"/>
        <v>Till</v>
      </c>
      <c r="K324" s="1" t="str">
        <f t="shared" si="23"/>
        <v>&lt;2 micron</v>
      </c>
      <c r="L324">
        <v>0.6</v>
      </c>
      <c r="M324">
        <v>1.25</v>
      </c>
      <c r="N324">
        <v>4</v>
      </c>
      <c r="O324">
        <v>300</v>
      </c>
      <c r="P324">
        <v>1</v>
      </c>
      <c r="Q324">
        <v>2</v>
      </c>
      <c r="R324">
        <v>4.66</v>
      </c>
      <c r="S324">
        <v>0.5</v>
      </c>
      <c r="T324">
        <v>9</v>
      </c>
      <c r="U324">
        <v>28</v>
      </c>
      <c r="V324">
        <v>27</v>
      </c>
      <c r="W324">
        <v>2.5099999999999998</v>
      </c>
      <c r="X324">
        <v>5</v>
      </c>
      <c r="Y324">
        <v>0.5</v>
      </c>
      <c r="Z324">
        <v>0.15</v>
      </c>
      <c r="AA324">
        <v>5</v>
      </c>
      <c r="AB324">
        <v>1.1200000000000001</v>
      </c>
      <c r="AC324">
        <v>475</v>
      </c>
      <c r="AD324">
        <v>0.5</v>
      </c>
      <c r="AE324">
        <v>0.01</v>
      </c>
      <c r="AF324">
        <v>29</v>
      </c>
      <c r="AG324">
        <v>720</v>
      </c>
      <c r="AH324">
        <v>10</v>
      </c>
      <c r="AI324">
        <v>2</v>
      </c>
      <c r="AJ324">
        <v>4</v>
      </c>
      <c r="AK324">
        <v>119</v>
      </c>
      <c r="AL324">
        <v>0.01</v>
      </c>
      <c r="AM324">
        <v>5</v>
      </c>
      <c r="AN324">
        <v>5</v>
      </c>
      <c r="AO324">
        <v>36</v>
      </c>
      <c r="AP324">
        <v>5</v>
      </c>
      <c r="AQ324">
        <v>96</v>
      </c>
    </row>
    <row r="325" spans="1:43" hidden="1" x14ac:dyDescent="0.25">
      <c r="A325" t="s">
        <v>1016</v>
      </c>
      <c r="B325" t="s">
        <v>1005</v>
      </c>
      <c r="C325" s="1" t="str">
        <f t="shared" si="20"/>
        <v>11:0001</v>
      </c>
      <c r="D325" s="1" t="str">
        <f t="shared" si="21"/>
        <v>11:0001</v>
      </c>
      <c r="E325" t="s">
        <v>1017</v>
      </c>
      <c r="F325" t="s">
        <v>1018</v>
      </c>
      <c r="H325">
        <v>58.8741208</v>
      </c>
      <c r="I325">
        <v>-110.90902130000001</v>
      </c>
      <c r="J325" s="1" t="str">
        <f t="shared" si="22"/>
        <v>Till</v>
      </c>
      <c r="K325" s="1" t="str">
        <f t="shared" si="23"/>
        <v>&lt;2 micron</v>
      </c>
      <c r="L325">
        <v>0.2</v>
      </c>
      <c r="M325">
        <v>1.68</v>
      </c>
      <c r="N325">
        <v>12</v>
      </c>
      <c r="O325">
        <v>80</v>
      </c>
      <c r="P325">
        <v>0.5</v>
      </c>
      <c r="Q325">
        <v>2</v>
      </c>
      <c r="R325">
        <v>0.06</v>
      </c>
      <c r="S325">
        <v>0.25</v>
      </c>
      <c r="T325">
        <v>3</v>
      </c>
      <c r="U325">
        <v>20</v>
      </c>
      <c r="V325">
        <v>6</v>
      </c>
      <c r="W325">
        <v>1.46</v>
      </c>
      <c r="X325">
        <v>5</v>
      </c>
      <c r="Y325">
        <v>0.5</v>
      </c>
      <c r="Z325">
        <v>0.05</v>
      </c>
      <c r="AA325">
        <v>10</v>
      </c>
      <c r="AB325">
        <v>0.34</v>
      </c>
      <c r="AC325">
        <v>85</v>
      </c>
      <c r="AD325">
        <v>0.5</v>
      </c>
      <c r="AE325">
        <v>5.0000000000000001E-3</v>
      </c>
      <c r="AF325">
        <v>8</v>
      </c>
      <c r="AG325">
        <v>270</v>
      </c>
      <c r="AH325">
        <v>6</v>
      </c>
      <c r="AI325">
        <v>2</v>
      </c>
      <c r="AJ325">
        <v>2</v>
      </c>
      <c r="AK325">
        <v>22</v>
      </c>
      <c r="AL325">
        <v>0.03</v>
      </c>
      <c r="AM325">
        <v>5</v>
      </c>
      <c r="AN325">
        <v>5</v>
      </c>
      <c r="AO325">
        <v>26</v>
      </c>
      <c r="AP325">
        <v>5</v>
      </c>
      <c r="AQ325">
        <v>22</v>
      </c>
    </row>
    <row r="326" spans="1:43" hidden="1" x14ac:dyDescent="0.25">
      <c r="A326" t="s">
        <v>1019</v>
      </c>
      <c r="B326" t="s">
        <v>1008</v>
      </c>
      <c r="C326" s="1" t="str">
        <f t="shared" si="20"/>
        <v>11:0001</v>
      </c>
      <c r="D326" s="1" t="str">
        <f t="shared" si="21"/>
        <v>11:0001</v>
      </c>
      <c r="E326" t="s">
        <v>1020</v>
      </c>
      <c r="F326" t="s">
        <v>1021</v>
      </c>
      <c r="H326">
        <v>58.909196100000003</v>
      </c>
      <c r="I326">
        <v>-110.9524682</v>
      </c>
      <c r="J326" s="1" t="str">
        <f t="shared" si="22"/>
        <v>Till</v>
      </c>
      <c r="K326" s="1" t="str">
        <f t="shared" si="23"/>
        <v>&lt;2 micron</v>
      </c>
      <c r="L326">
        <v>0.2</v>
      </c>
      <c r="M326">
        <v>1.1599999999999999</v>
      </c>
      <c r="N326">
        <v>1</v>
      </c>
      <c r="O326">
        <v>40</v>
      </c>
      <c r="P326">
        <v>0.5</v>
      </c>
      <c r="Q326">
        <v>1</v>
      </c>
      <c r="R326">
        <v>0.06</v>
      </c>
      <c r="S326">
        <v>0.25</v>
      </c>
      <c r="T326">
        <v>2</v>
      </c>
      <c r="U326">
        <v>17</v>
      </c>
      <c r="V326">
        <v>5</v>
      </c>
      <c r="W326">
        <v>1.35</v>
      </c>
      <c r="X326">
        <v>5</v>
      </c>
      <c r="Y326">
        <v>0.5</v>
      </c>
      <c r="Z326">
        <v>0.03</v>
      </c>
      <c r="AA326">
        <v>10</v>
      </c>
      <c r="AB326">
        <v>0.26</v>
      </c>
      <c r="AC326">
        <v>70</v>
      </c>
      <c r="AD326">
        <v>0.5</v>
      </c>
      <c r="AE326">
        <v>5.0000000000000001E-3</v>
      </c>
      <c r="AF326">
        <v>6</v>
      </c>
      <c r="AG326">
        <v>80</v>
      </c>
      <c r="AH326">
        <v>4</v>
      </c>
      <c r="AI326">
        <v>2</v>
      </c>
      <c r="AJ326">
        <v>1</v>
      </c>
      <c r="AK326">
        <v>18</v>
      </c>
      <c r="AL326">
        <v>0.04</v>
      </c>
      <c r="AM326">
        <v>5</v>
      </c>
      <c r="AN326">
        <v>5</v>
      </c>
      <c r="AO326">
        <v>27</v>
      </c>
      <c r="AP326">
        <v>5</v>
      </c>
      <c r="AQ326">
        <v>14</v>
      </c>
    </row>
    <row r="327" spans="1:43" hidden="1" x14ac:dyDescent="0.25">
      <c r="A327" t="s">
        <v>1022</v>
      </c>
      <c r="B327" t="s">
        <v>1011</v>
      </c>
      <c r="C327" s="1" t="str">
        <f t="shared" si="20"/>
        <v>11:0001</v>
      </c>
      <c r="D327" s="1" t="str">
        <f t="shared" si="21"/>
        <v>11:0001</v>
      </c>
      <c r="E327" t="s">
        <v>1023</v>
      </c>
      <c r="F327" t="s">
        <v>1024</v>
      </c>
      <c r="H327">
        <v>59.530362400000001</v>
      </c>
      <c r="I327">
        <v>-111.4784499</v>
      </c>
      <c r="J327" s="1" t="str">
        <f t="shared" si="22"/>
        <v>Till</v>
      </c>
      <c r="K327" s="1" t="str">
        <f t="shared" si="23"/>
        <v>&lt;2 micron</v>
      </c>
      <c r="L327">
        <v>0.4</v>
      </c>
      <c r="M327">
        <v>1.49</v>
      </c>
      <c r="N327">
        <v>2</v>
      </c>
      <c r="O327">
        <v>240</v>
      </c>
      <c r="P327">
        <v>0.5</v>
      </c>
      <c r="Q327">
        <v>1</v>
      </c>
      <c r="R327">
        <v>0.27</v>
      </c>
      <c r="S327">
        <v>0.25</v>
      </c>
      <c r="T327">
        <v>7</v>
      </c>
      <c r="U327">
        <v>32</v>
      </c>
      <c r="V327">
        <v>7</v>
      </c>
      <c r="W327">
        <v>2.34</v>
      </c>
      <c r="X327">
        <v>5</v>
      </c>
      <c r="Y327">
        <v>0.5</v>
      </c>
      <c r="Z327">
        <v>0.15</v>
      </c>
      <c r="AA327">
        <v>20</v>
      </c>
      <c r="AB327">
        <v>0.49</v>
      </c>
      <c r="AC327">
        <v>250</v>
      </c>
      <c r="AD327">
        <v>0.5</v>
      </c>
      <c r="AE327">
        <v>5.0000000000000001E-3</v>
      </c>
      <c r="AF327">
        <v>16</v>
      </c>
      <c r="AG327">
        <v>290</v>
      </c>
      <c r="AH327">
        <v>12</v>
      </c>
      <c r="AI327">
        <v>1</v>
      </c>
      <c r="AJ327">
        <v>3</v>
      </c>
      <c r="AK327">
        <v>16</v>
      </c>
      <c r="AL327">
        <v>0.06</v>
      </c>
      <c r="AM327">
        <v>5</v>
      </c>
      <c r="AN327">
        <v>5</v>
      </c>
      <c r="AO327">
        <v>50</v>
      </c>
      <c r="AP327">
        <v>5</v>
      </c>
      <c r="AQ327">
        <v>40</v>
      </c>
    </row>
    <row r="328" spans="1:43" hidden="1" x14ac:dyDescent="0.25">
      <c r="A328" t="s">
        <v>1025</v>
      </c>
      <c r="B328" t="s">
        <v>1014</v>
      </c>
      <c r="C328" s="1" t="str">
        <f t="shared" si="20"/>
        <v>11:0001</v>
      </c>
      <c r="D328" s="1" t="str">
        <f t="shared" si="21"/>
        <v>11:0001</v>
      </c>
      <c r="E328" t="s">
        <v>1026</v>
      </c>
      <c r="F328" t="s">
        <v>1027</v>
      </c>
      <c r="H328">
        <v>59.817863699999997</v>
      </c>
      <c r="I328">
        <v>-111.9633455</v>
      </c>
      <c r="J328" s="1" t="str">
        <f t="shared" si="22"/>
        <v>Till</v>
      </c>
      <c r="K328" s="1" t="str">
        <f t="shared" si="23"/>
        <v>&lt;2 micron</v>
      </c>
      <c r="L328">
        <v>0.2</v>
      </c>
      <c r="M328">
        <v>0.91</v>
      </c>
      <c r="N328">
        <v>1</v>
      </c>
      <c r="O328">
        <v>130</v>
      </c>
      <c r="P328">
        <v>0.5</v>
      </c>
      <c r="Q328">
        <v>1</v>
      </c>
      <c r="R328">
        <v>10</v>
      </c>
      <c r="S328">
        <v>0.25</v>
      </c>
      <c r="T328">
        <v>3</v>
      </c>
      <c r="U328">
        <v>18</v>
      </c>
      <c r="V328">
        <v>11</v>
      </c>
      <c r="W328">
        <v>1.26</v>
      </c>
      <c r="X328">
        <v>5</v>
      </c>
      <c r="Y328">
        <v>0.5</v>
      </c>
      <c r="Z328">
        <v>0.21</v>
      </c>
      <c r="AA328">
        <v>5</v>
      </c>
      <c r="AB328">
        <v>3.05</v>
      </c>
      <c r="AC328">
        <v>235</v>
      </c>
      <c r="AD328">
        <v>0.5</v>
      </c>
      <c r="AE328">
        <v>0.05</v>
      </c>
      <c r="AF328">
        <v>11</v>
      </c>
      <c r="AG328">
        <v>370</v>
      </c>
      <c r="AH328">
        <v>16</v>
      </c>
      <c r="AI328">
        <v>2</v>
      </c>
      <c r="AJ328">
        <v>3</v>
      </c>
      <c r="AK328">
        <v>59</v>
      </c>
      <c r="AL328">
        <v>0.04</v>
      </c>
      <c r="AM328">
        <v>5</v>
      </c>
      <c r="AN328">
        <v>5</v>
      </c>
      <c r="AO328">
        <v>20</v>
      </c>
      <c r="AP328">
        <v>5</v>
      </c>
      <c r="AQ328">
        <v>26</v>
      </c>
    </row>
    <row r="329" spans="1:43" hidden="1" x14ac:dyDescent="0.25">
      <c r="A329" t="s">
        <v>43</v>
      </c>
      <c r="B329" t="s">
        <v>1028</v>
      </c>
      <c r="C329" s="1" t="str">
        <f t="shared" ref="C329:C392" si="24">HYPERLINK("http://geochem.nrcan.gc.ca/cdogs/content/bdl/bdl110002_e.htm", "11:0002")</f>
        <v>11:0002</v>
      </c>
      <c r="D329" s="1" t="str">
        <f t="shared" si="21"/>
        <v>11:0001</v>
      </c>
      <c r="E329" t="s">
        <v>44</v>
      </c>
      <c r="F329" t="s">
        <v>1029</v>
      </c>
      <c r="H329">
        <v>59.967968599999999</v>
      </c>
      <c r="I329">
        <v>-111.8614998</v>
      </c>
      <c r="J329" s="1" t="str">
        <f t="shared" si="22"/>
        <v>Till</v>
      </c>
      <c r="K329" s="1" t="str">
        <f t="shared" ref="K329:K392" si="25">HYPERLINK("http://geochem.nrcan.gc.ca/cdogs/content/kwd/kwd080004_e.htm", "&lt;63 micron")</f>
        <v>&lt;63 micron</v>
      </c>
      <c r="L329">
        <v>0.1</v>
      </c>
      <c r="M329">
        <v>5.84</v>
      </c>
      <c r="N329">
        <v>24</v>
      </c>
      <c r="O329">
        <v>490</v>
      </c>
      <c r="P329">
        <v>0.25</v>
      </c>
      <c r="Q329">
        <v>4</v>
      </c>
      <c r="R329">
        <v>0.23</v>
      </c>
      <c r="S329">
        <v>0.25</v>
      </c>
      <c r="T329">
        <v>22</v>
      </c>
      <c r="U329">
        <v>100</v>
      </c>
      <c r="V329">
        <v>48</v>
      </c>
      <c r="W329">
        <v>7.2</v>
      </c>
      <c r="X329">
        <v>20</v>
      </c>
      <c r="Y329">
        <v>0.5</v>
      </c>
      <c r="Z329">
        <v>0.44</v>
      </c>
      <c r="AA329">
        <v>40</v>
      </c>
      <c r="AB329">
        <v>0.88</v>
      </c>
      <c r="AC329">
        <v>485</v>
      </c>
      <c r="AD329">
        <v>2</v>
      </c>
      <c r="AE329">
        <v>1</v>
      </c>
      <c r="AF329">
        <v>93</v>
      </c>
      <c r="AG329">
        <v>6160</v>
      </c>
      <c r="AH329">
        <v>26</v>
      </c>
      <c r="AI329">
        <v>1</v>
      </c>
      <c r="AJ329">
        <v>21</v>
      </c>
      <c r="AK329">
        <v>50</v>
      </c>
      <c r="AL329">
        <v>0.01</v>
      </c>
      <c r="AM329">
        <v>5</v>
      </c>
      <c r="AN329">
        <v>5</v>
      </c>
      <c r="AO329">
        <v>147</v>
      </c>
      <c r="AP329">
        <v>5</v>
      </c>
      <c r="AQ329">
        <v>210</v>
      </c>
    </row>
    <row r="330" spans="1:43" hidden="1" x14ac:dyDescent="0.25">
      <c r="A330" t="s">
        <v>46</v>
      </c>
      <c r="B330" t="s">
        <v>1030</v>
      </c>
      <c r="C330" s="1" t="str">
        <f t="shared" si="24"/>
        <v>11:0002</v>
      </c>
      <c r="D330" s="1" t="str">
        <f t="shared" si="21"/>
        <v>11:0001</v>
      </c>
      <c r="E330" t="s">
        <v>47</v>
      </c>
      <c r="F330" t="s">
        <v>1031</v>
      </c>
      <c r="H330">
        <v>59.863988300000003</v>
      </c>
      <c r="I330">
        <v>-111.9007714</v>
      </c>
      <c r="J330" s="1" t="str">
        <f t="shared" si="22"/>
        <v>Till</v>
      </c>
      <c r="K330" s="1" t="str">
        <f t="shared" si="25"/>
        <v>&lt;63 micron</v>
      </c>
      <c r="L330">
        <v>0.1</v>
      </c>
      <c r="M330">
        <v>4.05</v>
      </c>
      <c r="N330">
        <v>38</v>
      </c>
      <c r="O330">
        <v>320</v>
      </c>
      <c r="P330">
        <v>0.25</v>
      </c>
      <c r="Q330">
        <v>2</v>
      </c>
      <c r="R330">
        <v>0.37</v>
      </c>
      <c r="S330">
        <v>0.5</v>
      </c>
      <c r="T330">
        <v>29</v>
      </c>
      <c r="U330">
        <v>83</v>
      </c>
      <c r="V330">
        <v>55</v>
      </c>
      <c r="W330">
        <v>7.56</v>
      </c>
      <c r="X330">
        <v>20</v>
      </c>
      <c r="Y330">
        <v>0.5</v>
      </c>
      <c r="Z330">
        <v>0.37</v>
      </c>
      <c r="AA330">
        <v>50</v>
      </c>
      <c r="AB330">
        <v>0.8</v>
      </c>
      <c r="AC330">
        <v>775</v>
      </c>
      <c r="AD330">
        <v>1</v>
      </c>
      <c r="AE330">
        <v>0.86</v>
      </c>
      <c r="AF330">
        <v>102</v>
      </c>
      <c r="AG330">
        <v>5630</v>
      </c>
      <c r="AH330">
        <v>42</v>
      </c>
      <c r="AI330">
        <v>2</v>
      </c>
      <c r="AJ330">
        <v>22</v>
      </c>
      <c r="AK330">
        <v>53</v>
      </c>
      <c r="AL330">
        <v>0.01</v>
      </c>
      <c r="AM330">
        <v>5</v>
      </c>
      <c r="AN330">
        <v>5</v>
      </c>
      <c r="AO330">
        <v>126</v>
      </c>
      <c r="AP330">
        <v>5</v>
      </c>
      <c r="AQ330">
        <v>164</v>
      </c>
    </row>
    <row r="331" spans="1:43" hidden="1" x14ac:dyDescent="0.25">
      <c r="A331" t="s">
        <v>49</v>
      </c>
      <c r="B331" t="s">
        <v>1032</v>
      </c>
      <c r="C331" s="1" t="str">
        <f t="shared" si="24"/>
        <v>11:0002</v>
      </c>
      <c r="D331" s="1" t="str">
        <f t="shared" si="21"/>
        <v>11:0001</v>
      </c>
      <c r="E331" t="s">
        <v>50</v>
      </c>
      <c r="F331" t="s">
        <v>1033</v>
      </c>
      <c r="H331">
        <v>59.819089699999999</v>
      </c>
      <c r="I331">
        <v>-111.9639337</v>
      </c>
      <c r="J331" s="1" t="str">
        <f t="shared" si="22"/>
        <v>Till</v>
      </c>
      <c r="K331" s="1" t="str">
        <f t="shared" si="25"/>
        <v>&lt;63 micron</v>
      </c>
      <c r="L331">
        <v>0.1</v>
      </c>
      <c r="M331">
        <v>3.13</v>
      </c>
      <c r="N331">
        <v>4</v>
      </c>
      <c r="O331">
        <v>150</v>
      </c>
      <c r="P331">
        <v>0.25</v>
      </c>
      <c r="Q331">
        <v>6</v>
      </c>
      <c r="R331">
        <v>6.42</v>
      </c>
      <c r="S331">
        <v>0.25</v>
      </c>
      <c r="T331">
        <v>12</v>
      </c>
      <c r="U331">
        <v>56</v>
      </c>
      <c r="V331">
        <v>31</v>
      </c>
      <c r="W331">
        <v>3.47</v>
      </c>
      <c r="X331">
        <v>10</v>
      </c>
      <c r="Y331">
        <v>0.5</v>
      </c>
      <c r="Z331">
        <v>0.74</v>
      </c>
      <c r="AA331">
        <v>50</v>
      </c>
      <c r="AB331">
        <v>2.5299999999999998</v>
      </c>
      <c r="AC331">
        <v>400</v>
      </c>
      <c r="AD331">
        <v>1</v>
      </c>
      <c r="AE331">
        <v>0.45</v>
      </c>
      <c r="AF331">
        <v>33</v>
      </c>
      <c r="AG331">
        <v>1800</v>
      </c>
      <c r="AH331">
        <v>28</v>
      </c>
      <c r="AI331">
        <v>1</v>
      </c>
      <c r="AJ331">
        <v>8</v>
      </c>
      <c r="AK331">
        <v>68</v>
      </c>
      <c r="AL331">
        <v>0.1</v>
      </c>
      <c r="AM331">
        <v>5</v>
      </c>
      <c r="AN331">
        <v>5</v>
      </c>
      <c r="AO331">
        <v>58</v>
      </c>
      <c r="AP331">
        <v>5</v>
      </c>
      <c r="AQ331">
        <v>92</v>
      </c>
    </row>
    <row r="332" spans="1:43" hidden="1" x14ac:dyDescent="0.25">
      <c r="A332" t="s">
        <v>52</v>
      </c>
      <c r="B332" t="s">
        <v>1034</v>
      </c>
      <c r="C332" s="1" t="str">
        <f t="shared" si="24"/>
        <v>11:0002</v>
      </c>
      <c r="D332" s="1" t="str">
        <f t="shared" si="21"/>
        <v>11:0001</v>
      </c>
      <c r="E332" t="s">
        <v>53</v>
      </c>
      <c r="F332" t="s">
        <v>1035</v>
      </c>
      <c r="H332">
        <v>59.8164309</v>
      </c>
      <c r="I332">
        <v>-111.9713459</v>
      </c>
      <c r="J332" s="1" t="str">
        <f t="shared" si="22"/>
        <v>Till</v>
      </c>
      <c r="K332" s="1" t="str">
        <f t="shared" si="25"/>
        <v>&lt;63 micron</v>
      </c>
      <c r="L332">
        <v>0.1</v>
      </c>
      <c r="M332">
        <v>3.12</v>
      </c>
      <c r="N332">
        <v>8</v>
      </c>
      <c r="O332">
        <v>770</v>
      </c>
      <c r="P332">
        <v>0.25</v>
      </c>
      <c r="Q332">
        <v>6</v>
      </c>
      <c r="R332">
        <v>1.36</v>
      </c>
      <c r="S332">
        <v>0.25</v>
      </c>
      <c r="T332">
        <v>13</v>
      </c>
      <c r="U332">
        <v>47</v>
      </c>
      <c r="V332">
        <v>48</v>
      </c>
      <c r="W332">
        <v>4.03</v>
      </c>
      <c r="X332">
        <v>10</v>
      </c>
      <c r="Y332">
        <v>0.5</v>
      </c>
      <c r="Z332">
        <v>0.32</v>
      </c>
      <c r="AA332">
        <v>20</v>
      </c>
      <c r="AB332">
        <v>1.17</v>
      </c>
      <c r="AC332">
        <v>360</v>
      </c>
      <c r="AD332">
        <v>0.5</v>
      </c>
      <c r="AE332">
        <v>0.35</v>
      </c>
      <c r="AF332">
        <v>42</v>
      </c>
      <c r="AG332">
        <v>1990</v>
      </c>
      <c r="AH332">
        <v>12</v>
      </c>
      <c r="AI332">
        <v>2</v>
      </c>
      <c r="AJ332">
        <v>10</v>
      </c>
      <c r="AK332">
        <v>65</v>
      </c>
      <c r="AL332">
        <v>0.02</v>
      </c>
      <c r="AM332">
        <v>5</v>
      </c>
      <c r="AN332">
        <v>5</v>
      </c>
      <c r="AO332">
        <v>71</v>
      </c>
      <c r="AP332">
        <v>5</v>
      </c>
      <c r="AQ332">
        <v>108</v>
      </c>
    </row>
    <row r="333" spans="1:43" hidden="1" x14ac:dyDescent="0.25">
      <c r="A333" t="s">
        <v>55</v>
      </c>
      <c r="B333" t="s">
        <v>1036</v>
      </c>
      <c r="C333" s="1" t="str">
        <f t="shared" si="24"/>
        <v>11:0002</v>
      </c>
      <c r="D333" s="1" t="str">
        <f t="shared" si="21"/>
        <v>11:0001</v>
      </c>
      <c r="E333" t="s">
        <v>56</v>
      </c>
      <c r="F333" t="s">
        <v>1037</v>
      </c>
      <c r="H333">
        <v>59.972575399999997</v>
      </c>
      <c r="I333">
        <v>-111.00716540000001</v>
      </c>
      <c r="J333" s="1" t="str">
        <f t="shared" si="22"/>
        <v>Till</v>
      </c>
      <c r="K333" s="1" t="str">
        <f t="shared" si="25"/>
        <v>&lt;63 micron</v>
      </c>
      <c r="L333">
        <v>0.2</v>
      </c>
      <c r="M333">
        <v>2.82</v>
      </c>
      <c r="N333">
        <v>2</v>
      </c>
      <c r="O333">
        <v>110</v>
      </c>
      <c r="P333">
        <v>0.25</v>
      </c>
      <c r="Q333">
        <v>1</v>
      </c>
      <c r="R333">
        <v>0.1</v>
      </c>
      <c r="S333">
        <v>0.25</v>
      </c>
      <c r="T333">
        <v>2</v>
      </c>
      <c r="U333">
        <v>54</v>
      </c>
      <c r="V333">
        <v>21</v>
      </c>
      <c r="W333">
        <v>3.07</v>
      </c>
      <c r="X333">
        <v>20</v>
      </c>
      <c r="Y333">
        <v>0.5</v>
      </c>
      <c r="Z333">
        <v>0.12</v>
      </c>
      <c r="AA333">
        <v>10</v>
      </c>
      <c r="AB333">
        <v>0.38</v>
      </c>
      <c r="AC333">
        <v>130</v>
      </c>
      <c r="AD333">
        <v>3</v>
      </c>
      <c r="AE333">
        <v>0.97</v>
      </c>
      <c r="AF333">
        <v>19</v>
      </c>
      <c r="AG333">
        <v>8080</v>
      </c>
      <c r="AH333">
        <v>18</v>
      </c>
      <c r="AI333">
        <v>1</v>
      </c>
      <c r="AJ333">
        <v>4</v>
      </c>
      <c r="AK333">
        <v>18</v>
      </c>
      <c r="AL333">
        <v>0.06</v>
      </c>
      <c r="AM333">
        <v>5</v>
      </c>
      <c r="AN333">
        <v>5</v>
      </c>
      <c r="AO333">
        <v>67</v>
      </c>
      <c r="AP333">
        <v>5</v>
      </c>
      <c r="AQ333">
        <v>104</v>
      </c>
    </row>
    <row r="334" spans="1:43" hidden="1" x14ac:dyDescent="0.25">
      <c r="A334" t="s">
        <v>58</v>
      </c>
      <c r="B334" t="s">
        <v>1038</v>
      </c>
      <c r="C334" s="1" t="str">
        <f t="shared" si="24"/>
        <v>11:0002</v>
      </c>
      <c r="D334" s="1" t="str">
        <f t="shared" si="21"/>
        <v>11:0001</v>
      </c>
      <c r="E334" t="s">
        <v>59</v>
      </c>
      <c r="F334" t="s">
        <v>1039</v>
      </c>
      <c r="H334">
        <v>59.999061099999999</v>
      </c>
      <c r="I334">
        <v>-110.9702398</v>
      </c>
      <c r="J334" s="1" t="str">
        <f t="shared" si="22"/>
        <v>Till</v>
      </c>
      <c r="K334" s="1" t="str">
        <f t="shared" si="25"/>
        <v>&lt;63 micron</v>
      </c>
      <c r="L334">
        <v>0.1</v>
      </c>
      <c r="M334">
        <v>4.12</v>
      </c>
      <c r="N334">
        <v>1</v>
      </c>
      <c r="O334">
        <v>150</v>
      </c>
      <c r="P334">
        <v>0.25</v>
      </c>
      <c r="Q334">
        <v>1</v>
      </c>
      <c r="R334">
        <v>0.38</v>
      </c>
      <c r="S334">
        <v>0.25</v>
      </c>
      <c r="T334">
        <v>16</v>
      </c>
      <c r="U334">
        <v>64</v>
      </c>
      <c r="V334">
        <v>28</v>
      </c>
      <c r="W334">
        <v>4.51</v>
      </c>
      <c r="X334">
        <v>20</v>
      </c>
      <c r="Y334">
        <v>0.5</v>
      </c>
      <c r="Z334">
        <v>0.55000000000000004</v>
      </c>
      <c r="AA334">
        <v>80</v>
      </c>
      <c r="AB334">
        <v>1.22</v>
      </c>
      <c r="AC334">
        <v>320</v>
      </c>
      <c r="AD334">
        <v>0.5</v>
      </c>
      <c r="AE334">
        <v>0.99</v>
      </c>
      <c r="AF334">
        <v>27</v>
      </c>
      <c r="AG334">
        <v>5210</v>
      </c>
      <c r="AH334">
        <v>14</v>
      </c>
      <c r="AI334">
        <v>1</v>
      </c>
      <c r="AJ334">
        <v>11</v>
      </c>
      <c r="AK334">
        <v>62</v>
      </c>
      <c r="AL334">
        <v>0.13</v>
      </c>
      <c r="AM334">
        <v>5</v>
      </c>
      <c r="AN334">
        <v>5</v>
      </c>
      <c r="AO334">
        <v>81</v>
      </c>
      <c r="AP334">
        <v>5</v>
      </c>
      <c r="AQ334">
        <v>78</v>
      </c>
    </row>
    <row r="335" spans="1:43" hidden="1" x14ac:dyDescent="0.25">
      <c r="A335" t="s">
        <v>61</v>
      </c>
      <c r="B335" t="s">
        <v>1040</v>
      </c>
      <c r="C335" s="1" t="str">
        <f t="shared" si="24"/>
        <v>11:0002</v>
      </c>
      <c r="D335" s="1" t="str">
        <f t="shared" si="21"/>
        <v>11:0001</v>
      </c>
      <c r="E335" t="s">
        <v>62</v>
      </c>
      <c r="F335" t="s">
        <v>1041</v>
      </c>
      <c r="H335">
        <v>59.997175400000003</v>
      </c>
      <c r="I335">
        <v>-110.9702415</v>
      </c>
      <c r="J335" s="1" t="str">
        <f t="shared" si="22"/>
        <v>Till</v>
      </c>
      <c r="K335" s="1" t="str">
        <f t="shared" si="25"/>
        <v>&lt;63 micron</v>
      </c>
      <c r="L335">
        <v>0.39</v>
      </c>
      <c r="M335">
        <v>15</v>
      </c>
      <c r="N335">
        <v>1</v>
      </c>
      <c r="O335">
        <v>260</v>
      </c>
      <c r="P335">
        <v>0.25</v>
      </c>
      <c r="Q335">
        <v>4</v>
      </c>
      <c r="R335">
        <v>0.34</v>
      </c>
      <c r="S335">
        <v>0.25</v>
      </c>
      <c r="T335">
        <v>20</v>
      </c>
      <c r="U335">
        <v>122</v>
      </c>
      <c r="V335">
        <v>50</v>
      </c>
      <c r="W335">
        <v>10</v>
      </c>
      <c r="X335">
        <v>20</v>
      </c>
      <c r="Y335">
        <v>0.5</v>
      </c>
      <c r="Z335">
        <v>0.28000000000000003</v>
      </c>
      <c r="AA335">
        <v>40</v>
      </c>
      <c r="AB335">
        <v>0.84</v>
      </c>
      <c r="AC335">
        <v>2000</v>
      </c>
      <c r="AD335">
        <v>6</v>
      </c>
      <c r="AE335">
        <v>3.26</v>
      </c>
      <c r="AF335">
        <v>66</v>
      </c>
      <c r="AG335">
        <v>10000</v>
      </c>
      <c r="AH335">
        <v>20</v>
      </c>
      <c r="AI335">
        <v>3.9</v>
      </c>
      <c r="AJ335">
        <v>8</v>
      </c>
      <c r="AK335">
        <v>42</v>
      </c>
      <c r="AL335">
        <v>0.26</v>
      </c>
      <c r="AM335">
        <v>19.899999999999999</v>
      </c>
      <c r="AN335">
        <v>19.899999999999999</v>
      </c>
      <c r="AO335">
        <v>148</v>
      </c>
      <c r="AP335">
        <v>5</v>
      </c>
      <c r="AQ335">
        <v>212</v>
      </c>
    </row>
    <row r="336" spans="1:43" hidden="1" x14ac:dyDescent="0.25">
      <c r="A336" t="s">
        <v>64</v>
      </c>
      <c r="B336" t="s">
        <v>1042</v>
      </c>
      <c r="C336" s="1" t="str">
        <f t="shared" si="24"/>
        <v>11:0002</v>
      </c>
      <c r="D336" s="1" t="str">
        <f t="shared" si="21"/>
        <v>11:0001</v>
      </c>
      <c r="E336" t="s">
        <v>65</v>
      </c>
      <c r="F336" t="s">
        <v>1043</v>
      </c>
      <c r="H336">
        <v>59.989185300000003</v>
      </c>
      <c r="I336">
        <v>-110.9772385</v>
      </c>
      <c r="J336" s="1" t="str">
        <f t="shared" si="22"/>
        <v>Till</v>
      </c>
      <c r="K336" s="1" t="str">
        <f t="shared" si="25"/>
        <v>&lt;63 micron</v>
      </c>
      <c r="L336">
        <v>0.1</v>
      </c>
      <c r="M336">
        <v>5.32</v>
      </c>
      <c r="N336">
        <v>6</v>
      </c>
      <c r="O336">
        <v>110</v>
      </c>
      <c r="P336">
        <v>0.25</v>
      </c>
      <c r="Q336">
        <v>6</v>
      </c>
      <c r="R336">
        <v>0.18</v>
      </c>
      <c r="S336">
        <v>0.25</v>
      </c>
      <c r="T336">
        <v>5</v>
      </c>
      <c r="U336">
        <v>43</v>
      </c>
      <c r="V336">
        <v>13</v>
      </c>
      <c r="W336">
        <v>6.02</v>
      </c>
      <c r="X336">
        <v>30</v>
      </c>
      <c r="Y336">
        <v>0.5</v>
      </c>
      <c r="Z336">
        <v>0.15</v>
      </c>
      <c r="AA336">
        <v>20</v>
      </c>
      <c r="AB336">
        <v>0.6</v>
      </c>
      <c r="AC336">
        <v>145</v>
      </c>
      <c r="AD336">
        <v>3</v>
      </c>
      <c r="AE336">
        <v>0.59</v>
      </c>
      <c r="AF336">
        <v>17</v>
      </c>
      <c r="AG336">
        <v>5020</v>
      </c>
      <c r="AH336">
        <v>14</v>
      </c>
      <c r="AI336">
        <v>4</v>
      </c>
      <c r="AJ336">
        <v>4</v>
      </c>
      <c r="AK336">
        <v>37</v>
      </c>
      <c r="AL336">
        <v>0.18</v>
      </c>
      <c r="AM336">
        <v>5</v>
      </c>
      <c r="AN336">
        <v>5</v>
      </c>
      <c r="AO336">
        <v>147</v>
      </c>
      <c r="AP336">
        <v>5</v>
      </c>
      <c r="AQ336">
        <v>74</v>
      </c>
    </row>
    <row r="337" spans="1:43" hidden="1" x14ac:dyDescent="0.25">
      <c r="A337" t="s">
        <v>67</v>
      </c>
      <c r="B337" t="s">
        <v>1044</v>
      </c>
      <c r="C337" s="1" t="str">
        <f t="shared" si="24"/>
        <v>11:0002</v>
      </c>
      <c r="D337" s="1" t="str">
        <f t="shared" si="21"/>
        <v>11:0001</v>
      </c>
      <c r="E337" t="s">
        <v>68</v>
      </c>
      <c r="F337" t="s">
        <v>1045</v>
      </c>
      <c r="H337">
        <v>59.990980499999999</v>
      </c>
      <c r="I337">
        <v>-110.974011</v>
      </c>
      <c r="J337" s="1" t="str">
        <f t="shared" si="22"/>
        <v>Till</v>
      </c>
      <c r="K337" s="1" t="str">
        <f t="shared" si="25"/>
        <v>&lt;63 micron</v>
      </c>
      <c r="L337">
        <v>0.1</v>
      </c>
      <c r="M337">
        <v>6.27</v>
      </c>
      <c r="N337">
        <v>1</v>
      </c>
      <c r="O337">
        <v>240</v>
      </c>
      <c r="P337">
        <v>0.25</v>
      </c>
      <c r="Q337">
        <v>1</v>
      </c>
      <c r="R337">
        <v>0.26</v>
      </c>
      <c r="S337">
        <v>0.25</v>
      </c>
      <c r="T337">
        <v>13</v>
      </c>
      <c r="U337">
        <v>63</v>
      </c>
      <c r="V337">
        <v>15</v>
      </c>
      <c r="W337">
        <v>5.7</v>
      </c>
      <c r="X337">
        <v>30</v>
      </c>
      <c r="Y337">
        <v>0.5</v>
      </c>
      <c r="Z337">
        <v>0.27</v>
      </c>
      <c r="AA337">
        <v>20</v>
      </c>
      <c r="AB337">
        <v>0.93</v>
      </c>
      <c r="AC337">
        <v>795</v>
      </c>
      <c r="AD337">
        <v>1</v>
      </c>
      <c r="AE337">
        <v>0.93</v>
      </c>
      <c r="AF337">
        <v>33</v>
      </c>
      <c r="AG337">
        <v>10000</v>
      </c>
      <c r="AH337">
        <v>22</v>
      </c>
      <c r="AI337">
        <v>2</v>
      </c>
      <c r="AJ337">
        <v>6</v>
      </c>
      <c r="AK337">
        <v>41</v>
      </c>
      <c r="AL337">
        <v>7.0000000000000007E-2</v>
      </c>
      <c r="AM337">
        <v>5</v>
      </c>
      <c r="AN337">
        <v>5</v>
      </c>
      <c r="AO337">
        <v>90</v>
      </c>
      <c r="AP337">
        <v>5</v>
      </c>
      <c r="AQ337">
        <v>256</v>
      </c>
    </row>
    <row r="338" spans="1:43" hidden="1" x14ac:dyDescent="0.25">
      <c r="A338" t="s">
        <v>70</v>
      </c>
      <c r="B338" t="s">
        <v>1046</v>
      </c>
      <c r="C338" s="1" t="str">
        <f t="shared" si="24"/>
        <v>11:0002</v>
      </c>
      <c r="D338" s="1" t="str">
        <f t="shared" si="21"/>
        <v>11:0001</v>
      </c>
      <c r="E338" t="s">
        <v>71</v>
      </c>
      <c r="F338" t="s">
        <v>1047</v>
      </c>
      <c r="H338">
        <v>59.975986499999998</v>
      </c>
      <c r="I338">
        <v>-110.9822638</v>
      </c>
      <c r="J338" s="1" t="str">
        <f t="shared" si="22"/>
        <v>Till</v>
      </c>
      <c r="K338" s="1" t="str">
        <f t="shared" si="25"/>
        <v>&lt;63 micron</v>
      </c>
      <c r="L338">
        <v>0.2</v>
      </c>
      <c r="M338">
        <v>6.27</v>
      </c>
      <c r="N338">
        <v>1</v>
      </c>
      <c r="O338">
        <v>400</v>
      </c>
      <c r="P338">
        <v>0.25</v>
      </c>
      <c r="Q338">
        <v>2</v>
      </c>
      <c r="R338">
        <v>0.27</v>
      </c>
      <c r="S338">
        <v>0.25</v>
      </c>
      <c r="T338">
        <v>16</v>
      </c>
      <c r="U338">
        <v>54</v>
      </c>
      <c r="V338">
        <v>17</v>
      </c>
      <c r="W338">
        <v>5.22</v>
      </c>
      <c r="X338">
        <v>30</v>
      </c>
      <c r="Y338">
        <v>0.5</v>
      </c>
      <c r="Z338">
        <v>0.21</v>
      </c>
      <c r="AA338">
        <v>20</v>
      </c>
      <c r="AB338">
        <v>0.65</v>
      </c>
      <c r="AC338">
        <v>715</v>
      </c>
      <c r="AD338">
        <v>0.5</v>
      </c>
      <c r="AE338">
        <v>1.01</v>
      </c>
      <c r="AF338">
        <v>24</v>
      </c>
      <c r="AG338">
        <v>10000</v>
      </c>
      <c r="AH338">
        <v>23</v>
      </c>
      <c r="AI338">
        <v>1</v>
      </c>
      <c r="AJ338">
        <v>5</v>
      </c>
      <c r="AK338">
        <v>40</v>
      </c>
      <c r="AL338">
        <v>0.12</v>
      </c>
      <c r="AM338">
        <v>5</v>
      </c>
      <c r="AN338">
        <v>5</v>
      </c>
      <c r="AO338">
        <v>82</v>
      </c>
      <c r="AP338">
        <v>5</v>
      </c>
      <c r="AQ338">
        <v>414</v>
      </c>
    </row>
    <row r="339" spans="1:43" hidden="1" x14ac:dyDescent="0.25">
      <c r="A339" t="s">
        <v>73</v>
      </c>
      <c r="B339" t="s">
        <v>1048</v>
      </c>
      <c r="C339" s="1" t="str">
        <f t="shared" si="24"/>
        <v>11:0002</v>
      </c>
      <c r="D339" s="1" t="str">
        <f t="shared" si="21"/>
        <v>11:0001</v>
      </c>
      <c r="E339" t="s">
        <v>74</v>
      </c>
      <c r="F339" t="s">
        <v>1049</v>
      </c>
      <c r="H339">
        <v>59.973922299999998</v>
      </c>
      <c r="I339">
        <v>-110.9942674</v>
      </c>
      <c r="J339" s="1" t="str">
        <f t="shared" si="22"/>
        <v>Till</v>
      </c>
      <c r="K339" s="1" t="str">
        <f t="shared" si="25"/>
        <v>&lt;63 micron</v>
      </c>
      <c r="L339">
        <v>0.1</v>
      </c>
      <c r="M339">
        <v>5.07</v>
      </c>
      <c r="N339">
        <v>8</v>
      </c>
      <c r="O339">
        <v>130</v>
      </c>
      <c r="P339">
        <v>0.25</v>
      </c>
      <c r="Q339">
        <v>4</v>
      </c>
      <c r="R339">
        <v>0.26</v>
      </c>
      <c r="S339">
        <v>0.25</v>
      </c>
      <c r="T339">
        <v>11</v>
      </c>
      <c r="U339">
        <v>54</v>
      </c>
      <c r="V339">
        <v>29</v>
      </c>
      <c r="W339">
        <v>4.33</v>
      </c>
      <c r="X339">
        <v>10</v>
      </c>
      <c r="Y339">
        <v>0.5</v>
      </c>
      <c r="Z339">
        <v>0.35</v>
      </c>
      <c r="AA339">
        <v>30</v>
      </c>
      <c r="AB339">
        <v>5.0000000000000001E-3</v>
      </c>
      <c r="AC339">
        <v>165</v>
      </c>
      <c r="AD339">
        <v>0.5</v>
      </c>
      <c r="AE339">
        <v>0.8</v>
      </c>
      <c r="AF339">
        <v>26</v>
      </c>
      <c r="AG339">
        <v>4630</v>
      </c>
      <c r="AH339">
        <v>26</v>
      </c>
      <c r="AI339">
        <v>1</v>
      </c>
      <c r="AJ339">
        <v>8</v>
      </c>
      <c r="AK339">
        <v>57</v>
      </c>
      <c r="AL339">
        <v>7.0000000000000007E-2</v>
      </c>
      <c r="AM339">
        <v>5</v>
      </c>
      <c r="AN339">
        <v>5</v>
      </c>
      <c r="AO339">
        <v>88</v>
      </c>
      <c r="AP339">
        <v>5</v>
      </c>
      <c r="AQ339">
        <v>52</v>
      </c>
    </row>
    <row r="340" spans="1:43" hidden="1" x14ac:dyDescent="0.25">
      <c r="A340" t="s">
        <v>76</v>
      </c>
      <c r="B340" t="s">
        <v>1050</v>
      </c>
      <c r="C340" s="1" t="str">
        <f t="shared" si="24"/>
        <v>11:0002</v>
      </c>
      <c r="D340" s="1" t="str">
        <f t="shared" si="21"/>
        <v>11:0001</v>
      </c>
      <c r="E340" t="s">
        <v>77</v>
      </c>
      <c r="F340" t="s">
        <v>1051</v>
      </c>
      <c r="H340">
        <v>59.974371300000001</v>
      </c>
      <c r="I340">
        <v>-110.99408819999999</v>
      </c>
      <c r="J340" s="1" t="str">
        <f t="shared" si="22"/>
        <v>Till</v>
      </c>
      <c r="K340" s="1" t="str">
        <f t="shared" si="25"/>
        <v>&lt;63 micron</v>
      </c>
      <c r="L340">
        <v>0.1</v>
      </c>
      <c r="M340">
        <v>3.48</v>
      </c>
      <c r="N340">
        <v>78</v>
      </c>
      <c r="O340">
        <v>120</v>
      </c>
      <c r="P340">
        <v>0.25</v>
      </c>
      <c r="Q340">
        <v>2</v>
      </c>
      <c r="R340">
        <v>0.33</v>
      </c>
      <c r="S340">
        <v>0.25</v>
      </c>
      <c r="T340">
        <v>12</v>
      </c>
      <c r="U340">
        <v>51</v>
      </c>
      <c r="V340">
        <v>37</v>
      </c>
      <c r="W340">
        <v>5.68</v>
      </c>
      <c r="X340">
        <v>40</v>
      </c>
      <c r="Y340">
        <v>0.5</v>
      </c>
      <c r="Z340">
        <v>0.46</v>
      </c>
      <c r="AA340">
        <v>210</v>
      </c>
      <c r="AB340">
        <v>0.97</v>
      </c>
      <c r="AC340">
        <v>370</v>
      </c>
      <c r="AD340">
        <v>2</v>
      </c>
      <c r="AE340">
        <v>1.2</v>
      </c>
      <c r="AF340">
        <v>27</v>
      </c>
      <c r="AG340">
        <v>7580</v>
      </c>
      <c r="AH340">
        <v>27</v>
      </c>
      <c r="AI340">
        <v>2</v>
      </c>
      <c r="AJ340">
        <v>12</v>
      </c>
      <c r="AK340">
        <v>89</v>
      </c>
      <c r="AL340">
        <v>7.0000000000000007E-2</v>
      </c>
      <c r="AM340">
        <v>5</v>
      </c>
      <c r="AN340">
        <v>5</v>
      </c>
      <c r="AO340">
        <v>65</v>
      </c>
      <c r="AP340">
        <v>5</v>
      </c>
      <c r="AQ340">
        <v>52</v>
      </c>
    </row>
    <row r="341" spans="1:43" hidden="1" x14ac:dyDescent="0.25">
      <c r="A341" t="s">
        <v>79</v>
      </c>
      <c r="B341" t="s">
        <v>1052</v>
      </c>
      <c r="C341" s="1" t="str">
        <f t="shared" si="24"/>
        <v>11:0002</v>
      </c>
      <c r="D341" s="1" t="str">
        <f t="shared" si="21"/>
        <v>11:0001</v>
      </c>
      <c r="E341" t="s">
        <v>80</v>
      </c>
      <c r="F341" t="s">
        <v>1053</v>
      </c>
      <c r="H341">
        <v>59.950572700000002</v>
      </c>
      <c r="I341">
        <v>-111.0306118</v>
      </c>
      <c r="J341" s="1" t="str">
        <f t="shared" si="22"/>
        <v>Till</v>
      </c>
      <c r="K341" s="1" t="str">
        <f t="shared" si="25"/>
        <v>&lt;63 micron</v>
      </c>
      <c r="L341">
        <v>0.1</v>
      </c>
      <c r="M341">
        <v>6.37</v>
      </c>
      <c r="N341">
        <v>44</v>
      </c>
      <c r="O341">
        <v>140</v>
      </c>
      <c r="P341">
        <v>0.5</v>
      </c>
      <c r="Q341">
        <v>2</v>
      </c>
      <c r="R341">
        <v>0.36</v>
      </c>
      <c r="S341">
        <v>0.25</v>
      </c>
      <c r="T341">
        <v>14</v>
      </c>
      <c r="U341">
        <v>65</v>
      </c>
      <c r="V341">
        <v>35</v>
      </c>
      <c r="W341">
        <v>6.02</v>
      </c>
      <c r="X341">
        <v>20</v>
      </c>
      <c r="Y341">
        <v>0.5</v>
      </c>
      <c r="Z341">
        <v>0.18</v>
      </c>
      <c r="AA341">
        <v>20</v>
      </c>
      <c r="AB341">
        <v>0.68</v>
      </c>
      <c r="AC341">
        <v>305</v>
      </c>
      <c r="AD341">
        <v>3</v>
      </c>
      <c r="AE341">
        <v>0.85</v>
      </c>
      <c r="AF341">
        <v>41</v>
      </c>
      <c r="AG341">
        <v>10000</v>
      </c>
      <c r="AH341">
        <v>41</v>
      </c>
      <c r="AI341">
        <v>1</v>
      </c>
      <c r="AJ341">
        <v>6</v>
      </c>
      <c r="AK341">
        <v>46</v>
      </c>
      <c r="AL341">
        <v>0.06</v>
      </c>
      <c r="AM341">
        <v>5</v>
      </c>
      <c r="AN341">
        <v>5</v>
      </c>
      <c r="AO341">
        <v>124</v>
      </c>
      <c r="AP341">
        <v>5</v>
      </c>
      <c r="AQ341">
        <v>98</v>
      </c>
    </row>
    <row r="342" spans="1:43" hidden="1" x14ac:dyDescent="0.25">
      <c r="A342" t="s">
        <v>82</v>
      </c>
      <c r="B342" t="s">
        <v>1054</v>
      </c>
      <c r="C342" s="1" t="str">
        <f t="shared" si="24"/>
        <v>11:0002</v>
      </c>
      <c r="D342" s="1" t="str">
        <f t="shared" si="21"/>
        <v>11:0001</v>
      </c>
      <c r="E342" t="s">
        <v>83</v>
      </c>
      <c r="F342" t="s">
        <v>1055</v>
      </c>
      <c r="H342">
        <v>59.911944499999997</v>
      </c>
      <c r="I342">
        <v>-111.07349019999999</v>
      </c>
      <c r="J342" s="1" t="str">
        <f t="shared" si="22"/>
        <v>Till</v>
      </c>
      <c r="K342" s="1" t="str">
        <f t="shared" si="25"/>
        <v>&lt;63 micron</v>
      </c>
      <c r="L342">
        <v>0.1</v>
      </c>
      <c r="M342">
        <v>8.2200000000000006</v>
      </c>
      <c r="N342">
        <v>22</v>
      </c>
      <c r="O342">
        <v>120</v>
      </c>
      <c r="P342">
        <v>0.25</v>
      </c>
      <c r="Q342">
        <v>12</v>
      </c>
      <c r="R342">
        <v>0.13</v>
      </c>
      <c r="S342">
        <v>0.25</v>
      </c>
      <c r="T342">
        <v>16</v>
      </c>
      <c r="U342">
        <v>70</v>
      </c>
      <c r="V342">
        <v>16</v>
      </c>
      <c r="W342">
        <v>9.93</v>
      </c>
      <c r="X342">
        <v>30</v>
      </c>
      <c r="Y342">
        <v>0.5</v>
      </c>
      <c r="Z342">
        <v>0.16</v>
      </c>
      <c r="AA342">
        <v>10</v>
      </c>
      <c r="AB342">
        <v>0.54</v>
      </c>
      <c r="AC342">
        <v>105</v>
      </c>
      <c r="AD342">
        <v>5</v>
      </c>
      <c r="AE342">
        <v>0.75</v>
      </c>
      <c r="AF342">
        <v>28</v>
      </c>
      <c r="AG342">
        <v>7450</v>
      </c>
      <c r="AH342">
        <v>28</v>
      </c>
      <c r="AI342">
        <v>1</v>
      </c>
      <c r="AJ342">
        <v>4</v>
      </c>
      <c r="AK342">
        <v>24</v>
      </c>
      <c r="AL342">
        <v>0.18</v>
      </c>
      <c r="AM342">
        <v>5</v>
      </c>
      <c r="AN342">
        <v>5</v>
      </c>
      <c r="AO342">
        <v>203</v>
      </c>
      <c r="AP342">
        <v>5</v>
      </c>
      <c r="AQ342">
        <v>52</v>
      </c>
    </row>
    <row r="343" spans="1:43" hidden="1" x14ac:dyDescent="0.25">
      <c r="A343" t="s">
        <v>85</v>
      </c>
      <c r="B343" t="s">
        <v>1056</v>
      </c>
      <c r="C343" s="1" t="str">
        <f t="shared" si="24"/>
        <v>11:0002</v>
      </c>
      <c r="D343" s="1" t="str">
        <f t="shared" si="21"/>
        <v>11:0001</v>
      </c>
      <c r="E343" t="s">
        <v>86</v>
      </c>
      <c r="F343" t="s">
        <v>1057</v>
      </c>
      <c r="H343">
        <v>59.922905999999998</v>
      </c>
      <c r="I343">
        <v>-111.06045709999999</v>
      </c>
      <c r="J343" s="1" t="str">
        <f t="shared" si="22"/>
        <v>Till</v>
      </c>
      <c r="K343" s="1" t="str">
        <f t="shared" si="25"/>
        <v>&lt;63 micron</v>
      </c>
      <c r="L343">
        <v>0.1</v>
      </c>
      <c r="M343">
        <v>7.62</v>
      </c>
      <c r="N343">
        <v>2</v>
      </c>
      <c r="O343">
        <v>140</v>
      </c>
      <c r="P343">
        <v>0.25</v>
      </c>
      <c r="Q343">
        <v>1</v>
      </c>
      <c r="R343">
        <v>0.11</v>
      </c>
      <c r="S343">
        <v>0.25</v>
      </c>
      <c r="T343">
        <v>5</v>
      </c>
      <c r="U343">
        <v>36</v>
      </c>
      <c r="V343">
        <v>19</v>
      </c>
      <c r="W343">
        <v>3.42</v>
      </c>
      <c r="X343">
        <v>20</v>
      </c>
      <c r="Y343">
        <v>0.5</v>
      </c>
      <c r="Z343">
        <v>0.17</v>
      </c>
      <c r="AA343">
        <v>20</v>
      </c>
      <c r="AB343">
        <v>0.46</v>
      </c>
      <c r="AC343">
        <v>140</v>
      </c>
      <c r="AD343">
        <v>3</v>
      </c>
      <c r="AE343">
        <v>0.7</v>
      </c>
      <c r="AF343">
        <v>14</v>
      </c>
      <c r="AG343">
        <v>10000</v>
      </c>
      <c r="AH343">
        <v>14</v>
      </c>
      <c r="AI343">
        <v>1</v>
      </c>
      <c r="AJ343">
        <v>6</v>
      </c>
      <c r="AK343">
        <v>34</v>
      </c>
      <c r="AL343">
        <v>0.14000000000000001</v>
      </c>
      <c r="AM343">
        <v>5</v>
      </c>
      <c r="AN343">
        <v>60</v>
      </c>
      <c r="AO343">
        <v>68</v>
      </c>
      <c r="AP343">
        <v>5</v>
      </c>
      <c r="AQ343">
        <v>102</v>
      </c>
    </row>
    <row r="344" spans="1:43" hidden="1" x14ac:dyDescent="0.25">
      <c r="A344" t="s">
        <v>88</v>
      </c>
      <c r="B344" t="s">
        <v>1058</v>
      </c>
      <c r="C344" s="1" t="str">
        <f t="shared" si="24"/>
        <v>11:0002</v>
      </c>
      <c r="D344" s="1" t="str">
        <f t="shared" si="21"/>
        <v>11:0001</v>
      </c>
      <c r="E344" t="s">
        <v>89</v>
      </c>
      <c r="F344" t="s">
        <v>1059</v>
      </c>
      <c r="H344">
        <v>59.921382000000001</v>
      </c>
      <c r="I344">
        <v>-111.0547309</v>
      </c>
      <c r="J344" s="1" t="str">
        <f t="shared" si="22"/>
        <v>Till</v>
      </c>
      <c r="K344" s="1" t="str">
        <f t="shared" si="25"/>
        <v>&lt;63 micron</v>
      </c>
      <c r="L344">
        <v>0.1</v>
      </c>
      <c r="M344">
        <v>6.18</v>
      </c>
      <c r="N344">
        <v>24</v>
      </c>
      <c r="O344">
        <v>210</v>
      </c>
      <c r="P344">
        <v>0.25</v>
      </c>
      <c r="Q344">
        <v>1</v>
      </c>
      <c r="R344">
        <v>0.3</v>
      </c>
      <c r="S344">
        <v>0.25</v>
      </c>
      <c r="T344">
        <v>9</v>
      </c>
      <c r="U344">
        <v>70</v>
      </c>
      <c r="V344">
        <v>25</v>
      </c>
      <c r="W344">
        <v>5.66</v>
      </c>
      <c r="X344">
        <v>20</v>
      </c>
      <c r="Y344">
        <v>0.5</v>
      </c>
      <c r="Z344">
        <v>0.24</v>
      </c>
      <c r="AA344">
        <v>20</v>
      </c>
      <c r="AB344">
        <v>0.71</v>
      </c>
      <c r="AC344">
        <v>1425</v>
      </c>
      <c r="AD344">
        <v>2</v>
      </c>
      <c r="AE344">
        <v>1.0900000000000001</v>
      </c>
      <c r="AF344">
        <v>28</v>
      </c>
      <c r="AG344">
        <v>10000</v>
      </c>
      <c r="AH344">
        <v>28</v>
      </c>
      <c r="AI344">
        <v>1</v>
      </c>
      <c r="AJ344">
        <v>5</v>
      </c>
      <c r="AK344">
        <v>34</v>
      </c>
      <c r="AL344">
        <v>0.13</v>
      </c>
      <c r="AM344">
        <v>5</v>
      </c>
      <c r="AN344">
        <v>5</v>
      </c>
      <c r="AO344">
        <v>94</v>
      </c>
      <c r="AP344">
        <v>5</v>
      </c>
      <c r="AQ344">
        <v>222</v>
      </c>
    </row>
    <row r="345" spans="1:43" hidden="1" x14ac:dyDescent="0.25">
      <c r="A345" t="s">
        <v>91</v>
      </c>
      <c r="B345" t="s">
        <v>1060</v>
      </c>
      <c r="C345" s="1" t="str">
        <f t="shared" si="24"/>
        <v>11:0002</v>
      </c>
      <c r="D345" s="1" t="str">
        <f t="shared" si="21"/>
        <v>11:0001</v>
      </c>
      <c r="E345" t="s">
        <v>92</v>
      </c>
      <c r="F345" t="s">
        <v>1061</v>
      </c>
      <c r="H345">
        <v>59.919866800000001</v>
      </c>
      <c r="I345">
        <v>-110.9946345</v>
      </c>
      <c r="J345" s="1" t="str">
        <f t="shared" si="22"/>
        <v>Till</v>
      </c>
      <c r="K345" s="1" t="str">
        <f t="shared" si="25"/>
        <v>&lt;63 micron</v>
      </c>
      <c r="L345">
        <v>0.1</v>
      </c>
      <c r="M345">
        <v>5.23</v>
      </c>
      <c r="N345">
        <v>1</v>
      </c>
      <c r="O345">
        <v>110</v>
      </c>
      <c r="P345">
        <v>0.25</v>
      </c>
      <c r="Q345">
        <v>6</v>
      </c>
      <c r="R345">
        <v>0.27</v>
      </c>
      <c r="S345">
        <v>0.25</v>
      </c>
      <c r="T345">
        <v>11</v>
      </c>
      <c r="U345">
        <v>58</v>
      </c>
      <c r="V345">
        <v>15</v>
      </c>
      <c r="W345">
        <v>5.69</v>
      </c>
      <c r="X345">
        <v>30</v>
      </c>
      <c r="Y345">
        <v>0.5</v>
      </c>
      <c r="Z345">
        <v>0.18</v>
      </c>
      <c r="AA345">
        <v>30</v>
      </c>
      <c r="AB345">
        <v>1.18</v>
      </c>
      <c r="AC345">
        <v>420</v>
      </c>
      <c r="AD345">
        <v>3</v>
      </c>
      <c r="AE345">
        <v>0.91</v>
      </c>
      <c r="AF345">
        <v>29</v>
      </c>
      <c r="AG345">
        <v>7280</v>
      </c>
      <c r="AH345">
        <v>29</v>
      </c>
      <c r="AI345">
        <v>1</v>
      </c>
      <c r="AJ345">
        <v>7</v>
      </c>
      <c r="AK345">
        <v>38</v>
      </c>
      <c r="AL345">
        <v>0.14000000000000001</v>
      </c>
      <c r="AM345">
        <v>5</v>
      </c>
      <c r="AN345">
        <v>5</v>
      </c>
      <c r="AO345">
        <v>115</v>
      </c>
      <c r="AP345">
        <v>5</v>
      </c>
      <c r="AQ345">
        <v>84</v>
      </c>
    </row>
    <row r="346" spans="1:43" hidden="1" x14ac:dyDescent="0.25">
      <c r="A346" t="s">
        <v>94</v>
      </c>
      <c r="B346" t="s">
        <v>1062</v>
      </c>
      <c r="C346" s="1" t="str">
        <f t="shared" si="24"/>
        <v>11:0002</v>
      </c>
      <c r="D346" s="1" t="str">
        <f t="shared" si="21"/>
        <v>11:0001</v>
      </c>
      <c r="E346" t="s">
        <v>95</v>
      </c>
      <c r="F346" t="s">
        <v>1063</v>
      </c>
      <c r="H346">
        <v>59.946085699999998</v>
      </c>
      <c r="I346">
        <v>-110.98514369999999</v>
      </c>
      <c r="J346" s="1" t="str">
        <f t="shared" si="22"/>
        <v>Till</v>
      </c>
      <c r="K346" s="1" t="str">
        <f t="shared" si="25"/>
        <v>&lt;63 micron</v>
      </c>
      <c r="L346">
        <v>0.1</v>
      </c>
      <c r="M346">
        <v>3.97</v>
      </c>
      <c r="N346">
        <v>1</v>
      </c>
      <c r="O346">
        <v>110</v>
      </c>
      <c r="P346">
        <v>0.25</v>
      </c>
      <c r="Q346">
        <v>4</v>
      </c>
      <c r="R346">
        <v>0.28999999999999998</v>
      </c>
      <c r="S346">
        <v>0.25</v>
      </c>
      <c r="T346">
        <v>10</v>
      </c>
      <c r="U346">
        <v>43</v>
      </c>
      <c r="V346">
        <v>11</v>
      </c>
      <c r="W346">
        <v>3.17</v>
      </c>
      <c r="X346">
        <v>10</v>
      </c>
      <c r="Y346">
        <v>0.5</v>
      </c>
      <c r="Z346">
        <v>0.24</v>
      </c>
      <c r="AA346">
        <v>20</v>
      </c>
      <c r="AB346">
        <v>0.89</v>
      </c>
      <c r="AC346">
        <v>210</v>
      </c>
      <c r="AD346">
        <v>1</v>
      </c>
      <c r="AE346">
        <v>0.56000000000000005</v>
      </c>
      <c r="AF346">
        <v>24</v>
      </c>
      <c r="AG346">
        <v>3500</v>
      </c>
      <c r="AH346">
        <v>24</v>
      </c>
      <c r="AI346">
        <v>1</v>
      </c>
      <c r="AJ346">
        <v>6</v>
      </c>
      <c r="AK346">
        <v>54</v>
      </c>
      <c r="AL346">
        <v>0.1</v>
      </c>
      <c r="AM346">
        <v>5</v>
      </c>
      <c r="AN346">
        <v>5</v>
      </c>
      <c r="AO346">
        <v>60</v>
      </c>
      <c r="AP346">
        <v>5</v>
      </c>
      <c r="AQ346">
        <v>52</v>
      </c>
    </row>
    <row r="347" spans="1:43" hidden="1" x14ac:dyDescent="0.25">
      <c r="A347" t="s">
        <v>97</v>
      </c>
      <c r="B347" t="s">
        <v>1064</v>
      </c>
      <c r="C347" s="1" t="str">
        <f t="shared" si="24"/>
        <v>11:0002</v>
      </c>
      <c r="D347" s="1" t="str">
        <f t="shared" si="21"/>
        <v>11:0001</v>
      </c>
      <c r="E347" t="s">
        <v>98</v>
      </c>
      <c r="F347" t="s">
        <v>1065</v>
      </c>
      <c r="H347">
        <v>59.741868599999997</v>
      </c>
      <c r="I347">
        <v>-111.0805883</v>
      </c>
      <c r="J347" s="1" t="str">
        <f t="shared" si="22"/>
        <v>Till</v>
      </c>
      <c r="K347" s="1" t="str">
        <f t="shared" si="25"/>
        <v>&lt;63 micron</v>
      </c>
      <c r="L347">
        <v>0.1</v>
      </c>
      <c r="M347">
        <v>5.48</v>
      </c>
      <c r="N347">
        <v>1</v>
      </c>
      <c r="O347">
        <v>90</v>
      </c>
      <c r="P347">
        <v>0.25</v>
      </c>
      <c r="Q347">
        <v>6</v>
      </c>
      <c r="R347">
        <v>0.15</v>
      </c>
      <c r="S347">
        <v>0.25</v>
      </c>
      <c r="T347">
        <v>12</v>
      </c>
      <c r="U347">
        <v>48</v>
      </c>
      <c r="V347">
        <v>29</v>
      </c>
      <c r="W347">
        <v>5.75</v>
      </c>
      <c r="X347">
        <v>20</v>
      </c>
      <c r="Y347">
        <v>0.5</v>
      </c>
      <c r="Z347">
        <v>0.14000000000000001</v>
      </c>
      <c r="AA347">
        <v>20</v>
      </c>
      <c r="AB347">
        <v>1.19</v>
      </c>
      <c r="AC347">
        <v>230</v>
      </c>
      <c r="AD347">
        <v>6</v>
      </c>
      <c r="AE347">
        <v>0.7</v>
      </c>
      <c r="AF347">
        <v>24</v>
      </c>
      <c r="AG347">
        <v>5110</v>
      </c>
      <c r="AH347">
        <v>24</v>
      </c>
      <c r="AI347">
        <v>1</v>
      </c>
      <c r="AJ347">
        <v>6</v>
      </c>
      <c r="AK347">
        <v>28</v>
      </c>
      <c r="AL347">
        <v>0.09</v>
      </c>
      <c r="AM347">
        <v>5</v>
      </c>
      <c r="AN347">
        <v>5</v>
      </c>
      <c r="AO347">
        <v>129</v>
      </c>
      <c r="AP347">
        <v>5</v>
      </c>
      <c r="AQ347">
        <v>58</v>
      </c>
    </row>
    <row r="348" spans="1:43" hidden="1" x14ac:dyDescent="0.25">
      <c r="A348" t="s">
        <v>100</v>
      </c>
      <c r="B348" t="s">
        <v>1066</v>
      </c>
      <c r="C348" s="1" t="str">
        <f t="shared" si="24"/>
        <v>11:0002</v>
      </c>
      <c r="D348" s="1" t="str">
        <f t="shared" si="21"/>
        <v>11:0001</v>
      </c>
      <c r="E348" t="s">
        <v>101</v>
      </c>
      <c r="F348" t="s">
        <v>1067</v>
      </c>
      <c r="H348">
        <v>59.7714134</v>
      </c>
      <c r="I348">
        <v>-111.0772764</v>
      </c>
      <c r="J348" s="1" t="str">
        <f t="shared" si="22"/>
        <v>Till</v>
      </c>
      <c r="K348" s="1" t="str">
        <f t="shared" si="25"/>
        <v>&lt;63 micron</v>
      </c>
      <c r="L348">
        <v>0.1</v>
      </c>
      <c r="M348">
        <v>5.54</v>
      </c>
      <c r="N348">
        <v>1</v>
      </c>
      <c r="O348">
        <v>90</v>
      </c>
      <c r="P348">
        <v>0.25</v>
      </c>
      <c r="Q348">
        <v>1</v>
      </c>
      <c r="R348">
        <v>0.18</v>
      </c>
      <c r="S348">
        <v>0.25</v>
      </c>
      <c r="T348">
        <v>8</v>
      </c>
      <c r="U348">
        <v>37</v>
      </c>
      <c r="V348">
        <v>17</v>
      </c>
      <c r="W348">
        <v>3.78</v>
      </c>
      <c r="X348">
        <v>20</v>
      </c>
      <c r="Y348">
        <v>0.5</v>
      </c>
      <c r="Z348">
        <v>0.16</v>
      </c>
      <c r="AA348">
        <v>20</v>
      </c>
      <c r="AB348">
        <v>0.66</v>
      </c>
      <c r="AC348">
        <v>265</v>
      </c>
      <c r="AD348">
        <v>1</v>
      </c>
      <c r="AE348">
        <v>0.55000000000000004</v>
      </c>
      <c r="AF348">
        <v>20</v>
      </c>
      <c r="AG348">
        <v>10000</v>
      </c>
      <c r="AH348">
        <v>20</v>
      </c>
      <c r="AI348">
        <v>1</v>
      </c>
      <c r="AJ348">
        <v>5</v>
      </c>
      <c r="AK348">
        <v>30</v>
      </c>
      <c r="AL348">
        <v>0.09</v>
      </c>
      <c r="AM348">
        <v>5</v>
      </c>
      <c r="AN348">
        <v>5</v>
      </c>
      <c r="AO348">
        <v>64</v>
      </c>
      <c r="AP348">
        <v>5</v>
      </c>
      <c r="AQ348">
        <v>158</v>
      </c>
    </row>
    <row r="349" spans="1:43" hidden="1" x14ac:dyDescent="0.25">
      <c r="A349" t="s">
        <v>103</v>
      </c>
      <c r="B349" t="s">
        <v>1068</v>
      </c>
      <c r="C349" s="1" t="str">
        <f t="shared" si="24"/>
        <v>11:0002</v>
      </c>
      <c r="D349" s="1" t="str">
        <f t="shared" si="21"/>
        <v>11:0001</v>
      </c>
      <c r="E349" t="s">
        <v>105</v>
      </c>
      <c r="F349" t="s">
        <v>1069</v>
      </c>
      <c r="H349">
        <v>59.800888</v>
      </c>
      <c r="I349">
        <v>-111.01675210000001</v>
      </c>
      <c r="J349" s="1" t="str">
        <f t="shared" si="22"/>
        <v>Till</v>
      </c>
      <c r="K349" s="1" t="str">
        <f t="shared" si="25"/>
        <v>&lt;63 micron</v>
      </c>
      <c r="L349">
        <v>0.1</v>
      </c>
      <c r="M349">
        <v>4.6100000000000003</v>
      </c>
      <c r="N349">
        <v>1</v>
      </c>
      <c r="O349">
        <v>180</v>
      </c>
      <c r="P349">
        <v>0.25</v>
      </c>
      <c r="Q349">
        <v>2</v>
      </c>
      <c r="R349">
        <v>0.28999999999999998</v>
      </c>
      <c r="S349">
        <v>0.25</v>
      </c>
      <c r="T349">
        <v>26</v>
      </c>
      <c r="U349">
        <v>93</v>
      </c>
      <c r="V349">
        <v>16</v>
      </c>
      <c r="W349">
        <v>4.5199999999999996</v>
      </c>
      <c r="X349">
        <v>20</v>
      </c>
      <c r="Y349">
        <v>0.5</v>
      </c>
      <c r="Z349">
        <v>0.32</v>
      </c>
      <c r="AA349">
        <v>20</v>
      </c>
      <c r="AB349">
        <v>1.29</v>
      </c>
      <c r="AC349">
        <v>1460</v>
      </c>
      <c r="AD349">
        <v>2</v>
      </c>
      <c r="AE349">
        <v>0.93</v>
      </c>
      <c r="AF349">
        <v>39</v>
      </c>
      <c r="AG349">
        <v>6070</v>
      </c>
      <c r="AH349">
        <v>18</v>
      </c>
      <c r="AI349">
        <v>1</v>
      </c>
      <c r="AJ349">
        <v>7</v>
      </c>
      <c r="AK349">
        <v>41</v>
      </c>
      <c r="AL349">
        <v>0.11</v>
      </c>
      <c r="AM349">
        <v>5</v>
      </c>
      <c r="AN349">
        <v>5</v>
      </c>
      <c r="AO349">
        <v>76</v>
      </c>
      <c r="AP349">
        <v>5</v>
      </c>
      <c r="AQ349">
        <v>116</v>
      </c>
    </row>
    <row r="350" spans="1:43" hidden="1" x14ac:dyDescent="0.25">
      <c r="A350" t="s">
        <v>107</v>
      </c>
      <c r="B350" t="s">
        <v>1070</v>
      </c>
      <c r="C350" s="1" t="str">
        <f t="shared" si="24"/>
        <v>11:0002</v>
      </c>
      <c r="D350" s="1" t="str">
        <f t="shared" si="21"/>
        <v>11:0001</v>
      </c>
      <c r="E350" t="s">
        <v>108</v>
      </c>
      <c r="F350" t="s">
        <v>1071</v>
      </c>
      <c r="H350">
        <v>59.838782199999997</v>
      </c>
      <c r="I350">
        <v>-111.01106179999999</v>
      </c>
      <c r="J350" s="1" t="str">
        <f t="shared" si="22"/>
        <v>Till</v>
      </c>
      <c r="K350" s="1" t="str">
        <f t="shared" si="25"/>
        <v>&lt;63 micron</v>
      </c>
      <c r="L350">
        <v>0.1</v>
      </c>
      <c r="M350">
        <v>5.65</v>
      </c>
      <c r="N350">
        <v>1</v>
      </c>
      <c r="O350">
        <v>70</v>
      </c>
      <c r="P350">
        <v>0.25</v>
      </c>
      <c r="Q350">
        <v>2</v>
      </c>
      <c r="R350">
        <v>0.26</v>
      </c>
      <c r="S350">
        <v>0.25</v>
      </c>
      <c r="T350">
        <v>13</v>
      </c>
      <c r="U350">
        <v>45</v>
      </c>
      <c r="V350">
        <v>30</v>
      </c>
      <c r="W350">
        <v>4.62</v>
      </c>
      <c r="X350">
        <v>10</v>
      </c>
      <c r="Y350">
        <v>0.5</v>
      </c>
      <c r="Z350">
        <v>0.11</v>
      </c>
      <c r="AA350">
        <v>30</v>
      </c>
      <c r="AB350">
        <v>0.83</v>
      </c>
      <c r="AC350">
        <v>245</v>
      </c>
      <c r="AD350">
        <v>1</v>
      </c>
      <c r="AE350">
        <v>0.51</v>
      </c>
      <c r="AF350">
        <v>28</v>
      </c>
      <c r="AG350">
        <v>4300</v>
      </c>
      <c r="AH350">
        <v>16</v>
      </c>
      <c r="AI350">
        <v>1</v>
      </c>
      <c r="AJ350">
        <v>6</v>
      </c>
      <c r="AK350">
        <v>37</v>
      </c>
      <c r="AL350">
        <v>0.14000000000000001</v>
      </c>
      <c r="AM350">
        <v>5</v>
      </c>
      <c r="AN350">
        <v>5</v>
      </c>
      <c r="AO350">
        <v>88</v>
      </c>
      <c r="AP350">
        <v>5</v>
      </c>
      <c r="AQ350">
        <v>68</v>
      </c>
    </row>
    <row r="351" spans="1:43" hidden="1" x14ac:dyDescent="0.25">
      <c r="A351" t="s">
        <v>110</v>
      </c>
      <c r="B351" t="s">
        <v>1072</v>
      </c>
      <c r="C351" s="1" t="str">
        <f t="shared" si="24"/>
        <v>11:0002</v>
      </c>
      <c r="D351" s="1" t="str">
        <f t="shared" si="21"/>
        <v>11:0001</v>
      </c>
      <c r="E351" t="s">
        <v>111</v>
      </c>
      <c r="F351" t="s">
        <v>1073</v>
      </c>
      <c r="H351">
        <v>59.863744199999999</v>
      </c>
      <c r="I351">
        <v>-111.0189262</v>
      </c>
      <c r="J351" s="1" t="str">
        <f t="shared" si="22"/>
        <v>Till</v>
      </c>
      <c r="K351" s="1" t="str">
        <f t="shared" si="25"/>
        <v>&lt;63 micron</v>
      </c>
      <c r="L351">
        <v>0.1</v>
      </c>
      <c r="M351">
        <v>5.71</v>
      </c>
      <c r="N351">
        <v>1</v>
      </c>
      <c r="O351">
        <v>80</v>
      </c>
      <c r="P351">
        <v>0.25</v>
      </c>
      <c r="Q351">
        <v>1</v>
      </c>
      <c r="R351">
        <v>0.5</v>
      </c>
      <c r="S351">
        <v>0.25</v>
      </c>
      <c r="T351">
        <v>20</v>
      </c>
      <c r="U351">
        <v>64</v>
      </c>
      <c r="V351">
        <v>42</v>
      </c>
      <c r="W351">
        <v>5.34</v>
      </c>
      <c r="X351">
        <v>20</v>
      </c>
      <c r="Y351">
        <v>0.5</v>
      </c>
      <c r="Z351">
        <v>0.15</v>
      </c>
      <c r="AA351">
        <v>30</v>
      </c>
      <c r="AB351">
        <v>1.54</v>
      </c>
      <c r="AC351">
        <v>345</v>
      </c>
      <c r="AD351">
        <v>1</v>
      </c>
      <c r="AE351">
        <v>0.51</v>
      </c>
      <c r="AF351">
        <v>39</v>
      </c>
      <c r="AG351">
        <v>4320</v>
      </c>
      <c r="AH351">
        <v>14</v>
      </c>
      <c r="AI351">
        <v>1</v>
      </c>
      <c r="AJ351">
        <v>9</v>
      </c>
      <c r="AK351">
        <v>48</v>
      </c>
      <c r="AL351">
        <v>0.15</v>
      </c>
      <c r="AM351">
        <v>5</v>
      </c>
      <c r="AN351">
        <v>5</v>
      </c>
      <c r="AO351">
        <v>109</v>
      </c>
      <c r="AP351">
        <v>5</v>
      </c>
      <c r="AQ351">
        <v>76</v>
      </c>
    </row>
    <row r="352" spans="1:43" hidden="1" x14ac:dyDescent="0.25">
      <c r="A352" t="s">
        <v>113</v>
      </c>
      <c r="B352" t="s">
        <v>1074</v>
      </c>
      <c r="C352" s="1" t="str">
        <f t="shared" si="24"/>
        <v>11:0002</v>
      </c>
      <c r="D352" s="1" t="str">
        <f t="shared" si="21"/>
        <v>11:0001</v>
      </c>
      <c r="E352" t="s">
        <v>114</v>
      </c>
      <c r="F352" t="s">
        <v>1075</v>
      </c>
      <c r="H352">
        <v>59.897328600000002</v>
      </c>
      <c r="I352">
        <v>-111.0005362</v>
      </c>
      <c r="J352" s="1" t="str">
        <f t="shared" si="22"/>
        <v>Till</v>
      </c>
      <c r="K352" s="1" t="str">
        <f t="shared" si="25"/>
        <v>&lt;63 micron</v>
      </c>
      <c r="L352">
        <v>0.1</v>
      </c>
      <c r="M352">
        <v>5.95</v>
      </c>
      <c r="N352">
        <v>1</v>
      </c>
      <c r="O352">
        <v>120</v>
      </c>
      <c r="P352">
        <v>0.25</v>
      </c>
      <c r="Q352">
        <v>2</v>
      </c>
      <c r="R352">
        <v>0.24</v>
      </c>
      <c r="S352">
        <v>0.25</v>
      </c>
      <c r="T352">
        <v>15</v>
      </c>
      <c r="U352">
        <v>59</v>
      </c>
      <c r="V352">
        <v>25</v>
      </c>
      <c r="W352">
        <v>5.18</v>
      </c>
      <c r="X352">
        <v>20</v>
      </c>
      <c r="Y352">
        <v>0.5</v>
      </c>
      <c r="Z352">
        <v>0.16</v>
      </c>
      <c r="AA352">
        <v>30</v>
      </c>
      <c r="AB352">
        <v>1.03</v>
      </c>
      <c r="AC352">
        <v>225</v>
      </c>
      <c r="AD352">
        <v>2</v>
      </c>
      <c r="AE352">
        <v>0.78</v>
      </c>
      <c r="AF352">
        <v>31</v>
      </c>
      <c r="AG352">
        <v>4890</v>
      </c>
      <c r="AH352">
        <v>14</v>
      </c>
      <c r="AI352">
        <v>1</v>
      </c>
      <c r="AJ352">
        <v>7</v>
      </c>
      <c r="AK352">
        <v>30</v>
      </c>
      <c r="AL352">
        <v>0.1</v>
      </c>
      <c r="AM352">
        <v>5</v>
      </c>
      <c r="AN352">
        <v>5</v>
      </c>
      <c r="AO352">
        <v>104</v>
      </c>
      <c r="AP352">
        <v>5</v>
      </c>
      <c r="AQ352">
        <v>78</v>
      </c>
    </row>
    <row r="353" spans="1:43" hidden="1" x14ac:dyDescent="0.25">
      <c r="A353" t="s">
        <v>116</v>
      </c>
      <c r="B353" t="s">
        <v>1076</v>
      </c>
      <c r="C353" s="1" t="str">
        <f t="shared" si="24"/>
        <v>11:0002</v>
      </c>
      <c r="D353" s="1" t="str">
        <f t="shared" si="21"/>
        <v>11:0001</v>
      </c>
      <c r="E353" t="s">
        <v>117</v>
      </c>
      <c r="F353" t="s">
        <v>1077</v>
      </c>
      <c r="H353">
        <v>59.850453000000002</v>
      </c>
      <c r="I353">
        <v>-110.9723359</v>
      </c>
      <c r="J353" s="1" t="str">
        <f t="shared" si="22"/>
        <v>Till</v>
      </c>
      <c r="K353" s="1" t="str">
        <f t="shared" si="25"/>
        <v>&lt;63 micron</v>
      </c>
      <c r="L353">
        <v>0.1</v>
      </c>
      <c r="M353">
        <v>2.15</v>
      </c>
      <c r="N353">
        <v>1</v>
      </c>
      <c r="O353">
        <v>240</v>
      </c>
      <c r="P353">
        <v>0.25</v>
      </c>
      <c r="Q353">
        <v>1</v>
      </c>
      <c r="R353">
        <v>0.53</v>
      </c>
      <c r="S353">
        <v>0.25</v>
      </c>
      <c r="T353">
        <v>8</v>
      </c>
      <c r="U353">
        <v>35</v>
      </c>
      <c r="V353">
        <v>22</v>
      </c>
      <c r="W353">
        <v>2.08</v>
      </c>
      <c r="X353">
        <v>10</v>
      </c>
      <c r="Y353">
        <v>0.5</v>
      </c>
      <c r="Z353">
        <v>0.25</v>
      </c>
      <c r="AA353">
        <v>30</v>
      </c>
      <c r="AB353">
        <v>0.52</v>
      </c>
      <c r="AC353">
        <v>305</v>
      </c>
      <c r="AD353">
        <v>1</v>
      </c>
      <c r="AE353">
        <v>1.27</v>
      </c>
      <c r="AF353">
        <v>21</v>
      </c>
      <c r="AG353">
        <v>10000</v>
      </c>
      <c r="AH353">
        <v>8</v>
      </c>
      <c r="AI353">
        <v>1</v>
      </c>
      <c r="AJ353">
        <v>6</v>
      </c>
      <c r="AK353">
        <v>70</v>
      </c>
      <c r="AL353">
        <v>7.0000000000000007E-2</v>
      </c>
      <c r="AM353">
        <v>5</v>
      </c>
      <c r="AN353">
        <v>5</v>
      </c>
      <c r="AO353">
        <v>46</v>
      </c>
      <c r="AP353">
        <v>5</v>
      </c>
      <c r="AQ353">
        <v>80</v>
      </c>
    </row>
    <row r="354" spans="1:43" hidden="1" x14ac:dyDescent="0.25">
      <c r="A354" t="s">
        <v>119</v>
      </c>
      <c r="B354" t="s">
        <v>1078</v>
      </c>
      <c r="C354" s="1" t="str">
        <f t="shared" si="24"/>
        <v>11:0002</v>
      </c>
      <c r="D354" s="1" t="str">
        <f t="shared" si="21"/>
        <v>11:0001</v>
      </c>
      <c r="E354" t="s">
        <v>120</v>
      </c>
      <c r="F354" t="s">
        <v>1079</v>
      </c>
      <c r="H354">
        <v>59.853864600000001</v>
      </c>
      <c r="I354">
        <v>-110.9696556</v>
      </c>
      <c r="J354" s="1" t="str">
        <f t="shared" si="22"/>
        <v>Till</v>
      </c>
      <c r="K354" s="1" t="str">
        <f t="shared" si="25"/>
        <v>&lt;63 micron</v>
      </c>
      <c r="L354">
        <v>0.1</v>
      </c>
      <c r="M354">
        <v>7.57</v>
      </c>
      <c r="N354">
        <v>1</v>
      </c>
      <c r="O354">
        <v>120</v>
      </c>
      <c r="P354">
        <v>0.25</v>
      </c>
      <c r="Q354">
        <v>8</v>
      </c>
      <c r="R354">
        <v>0.15</v>
      </c>
      <c r="S354">
        <v>0.25</v>
      </c>
      <c r="T354">
        <v>12</v>
      </c>
      <c r="U354">
        <v>46</v>
      </c>
      <c r="V354">
        <v>19</v>
      </c>
      <c r="W354">
        <v>4.8600000000000003</v>
      </c>
      <c r="X354">
        <v>20</v>
      </c>
      <c r="Y354">
        <v>0.5</v>
      </c>
      <c r="Z354">
        <v>0.22</v>
      </c>
      <c r="AA354">
        <v>60</v>
      </c>
      <c r="AB354">
        <v>0.93</v>
      </c>
      <c r="AC354">
        <v>190</v>
      </c>
      <c r="AD354">
        <v>4</v>
      </c>
      <c r="AE354">
        <v>0.54</v>
      </c>
      <c r="AF354">
        <v>21</v>
      </c>
      <c r="AG354">
        <v>7260</v>
      </c>
      <c r="AH354">
        <v>16</v>
      </c>
      <c r="AI354">
        <v>1</v>
      </c>
      <c r="AJ354">
        <v>8</v>
      </c>
      <c r="AK354">
        <v>39</v>
      </c>
      <c r="AL354">
        <v>0.15</v>
      </c>
      <c r="AM354">
        <v>5</v>
      </c>
      <c r="AN354">
        <v>5</v>
      </c>
      <c r="AO354">
        <v>92</v>
      </c>
      <c r="AP354">
        <v>5</v>
      </c>
      <c r="AQ354">
        <v>98</v>
      </c>
    </row>
    <row r="355" spans="1:43" hidden="1" x14ac:dyDescent="0.25">
      <c r="A355" t="s">
        <v>122</v>
      </c>
      <c r="B355" t="s">
        <v>1080</v>
      </c>
      <c r="C355" s="1" t="str">
        <f t="shared" si="24"/>
        <v>11:0002</v>
      </c>
      <c r="D355" s="1" t="str">
        <f t="shared" si="21"/>
        <v>11:0001</v>
      </c>
      <c r="E355" t="s">
        <v>123</v>
      </c>
      <c r="F355" t="s">
        <v>1081</v>
      </c>
      <c r="H355">
        <v>59.858086299999997</v>
      </c>
      <c r="I355">
        <v>-110.9758999</v>
      </c>
      <c r="J355" s="1" t="str">
        <f t="shared" si="22"/>
        <v>Till</v>
      </c>
      <c r="K355" s="1" t="str">
        <f t="shared" si="25"/>
        <v>&lt;63 micron</v>
      </c>
      <c r="L355">
        <v>0.1</v>
      </c>
      <c r="M355">
        <v>3.33</v>
      </c>
      <c r="N355">
        <v>1</v>
      </c>
      <c r="O355">
        <v>160</v>
      </c>
      <c r="P355">
        <v>0.25</v>
      </c>
      <c r="Q355">
        <v>4</v>
      </c>
      <c r="R355">
        <v>0.43</v>
      </c>
      <c r="S355">
        <v>0.25</v>
      </c>
      <c r="T355">
        <v>12</v>
      </c>
      <c r="U355">
        <v>52</v>
      </c>
      <c r="V355">
        <v>19</v>
      </c>
      <c r="W355">
        <v>3.2</v>
      </c>
      <c r="X355">
        <v>10</v>
      </c>
      <c r="Y355">
        <v>0.5</v>
      </c>
      <c r="Z355">
        <v>0.53</v>
      </c>
      <c r="AA355">
        <v>40</v>
      </c>
      <c r="AB355">
        <v>1.1399999999999999</v>
      </c>
      <c r="AC355">
        <v>310</v>
      </c>
      <c r="AD355">
        <v>0.5</v>
      </c>
      <c r="AE355">
        <v>0.48</v>
      </c>
      <c r="AF355">
        <v>31</v>
      </c>
      <c r="AG355">
        <v>1820</v>
      </c>
      <c r="AH355">
        <v>12</v>
      </c>
      <c r="AI355">
        <v>1</v>
      </c>
      <c r="AJ355">
        <v>9</v>
      </c>
      <c r="AK355">
        <v>119</v>
      </c>
      <c r="AL355">
        <v>0.12</v>
      </c>
      <c r="AM355">
        <v>5</v>
      </c>
      <c r="AN355">
        <v>5</v>
      </c>
      <c r="AO355">
        <v>70</v>
      </c>
      <c r="AP355">
        <v>5</v>
      </c>
      <c r="AQ355">
        <v>74</v>
      </c>
    </row>
    <row r="356" spans="1:43" hidden="1" x14ac:dyDescent="0.25">
      <c r="A356" t="s">
        <v>125</v>
      </c>
      <c r="B356" t="s">
        <v>1082</v>
      </c>
      <c r="C356" s="1" t="str">
        <f t="shared" si="24"/>
        <v>11:0002</v>
      </c>
      <c r="D356" s="1" t="str">
        <f t="shared" si="21"/>
        <v>11:0001</v>
      </c>
      <c r="E356" t="s">
        <v>126</v>
      </c>
      <c r="F356" t="s">
        <v>1083</v>
      </c>
      <c r="H356">
        <v>59.8573679</v>
      </c>
      <c r="I356">
        <v>-110.9759004</v>
      </c>
      <c r="J356" s="1" t="str">
        <f t="shared" si="22"/>
        <v>Till</v>
      </c>
      <c r="K356" s="1" t="str">
        <f t="shared" si="25"/>
        <v>&lt;63 micron</v>
      </c>
      <c r="L356">
        <v>0.1</v>
      </c>
      <c r="M356">
        <v>5.1100000000000003</v>
      </c>
      <c r="N356">
        <v>4</v>
      </c>
      <c r="O356">
        <v>120</v>
      </c>
      <c r="P356">
        <v>0.25</v>
      </c>
      <c r="Q356">
        <v>2</v>
      </c>
      <c r="R356">
        <v>0.4</v>
      </c>
      <c r="S356">
        <v>0.25</v>
      </c>
      <c r="T356">
        <v>18</v>
      </c>
      <c r="U356">
        <v>82</v>
      </c>
      <c r="V356">
        <v>33</v>
      </c>
      <c r="W356">
        <v>4.72</v>
      </c>
      <c r="X356">
        <v>30</v>
      </c>
      <c r="Y356">
        <v>0.5</v>
      </c>
      <c r="Z356">
        <v>0.3</v>
      </c>
      <c r="AA356">
        <v>50</v>
      </c>
      <c r="AB356">
        <v>0.8</v>
      </c>
      <c r="AC356">
        <v>345</v>
      </c>
      <c r="AD356">
        <v>3</v>
      </c>
      <c r="AE356">
        <v>0.75</v>
      </c>
      <c r="AF356">
        <v>39</v>
      </c>
      <c r="AG356">
        <v>8480</v>
      </c>
      <c r="AH356">
        <v>24</v>
      </c>
      <c r="AI356">
        <v>1</v>
      </c>
      <c r="AJ356">
        <v>7</v>
      </c>
      <c r="AK356">
        <v>41</v>
      </c>
      <c r="AL356">
        <v>0.11</v>
      </c>
      <c r="AM356">
        <v>5</v>
      </c>
      <c r="AN356">
        <v>5</v>
      </c>
      <c r="AO356">
        <v>87</v>
      </c>
      <c r="AP356">
        <v>5</v>
      </c>
      <c r="AQ356">
        <v>72</v>
      </c>
    </row>
    <row r="357" spans="1:43" hidden="1" x14ac:dyDescent="0.25">
      <c r="A357" t="s">
        <v>128</v>
      </c>
      <c r="B357" t="s">
        <v>1084</v>
      </c>
      <c r="C357" s="1" t="str">
        <f t="shared" si="24"/>
        <v>11:0002</v>
      </c>
      <c r="D357" s="1" t="str">
        <f t="shared" si="21"/>
        <v>11:0001</v>
      </c>
      <c r="E357" t="s">
        <v>129</v>
      </c>
      <c r="F357" t="s">
        <v>1085</v>
      </c>
      <c r="H357">
        <v>59.983525100000001</v>
      </c>
      <c r="I357">
        <v>-111.036914</v>
      </c>
      <c r="J357" s="1" t="str">
        <f t="shared" si="22"/>
        <v>Till</v>
      </c>
      <c r="K357" s="1" t="str">
        <f t="shared" si="25"/>
        <v>&lt;63 micron</v>
      </c>
      <c r="L357">
        <v>0.1</v>
      </c>
      <c r="M357">
        <v>6.18</v>
      </c>
      <c r="N357">
        <v>10</v>
      </c>
      <c r="O357">
        <v>140</v>
      </c>
      <c r="P357">
        <v>0.25</v>
      </c>
      <c r="Q357">
        <v>2</v>
      </c>
      <c r="R357">
        <v>0.1</v>
      </c>
      <c r="S357">
        <v>0.25</v>
      </c>
      <c r="T357">
        <v>5</v>
      </c>
      <c r="U357">
        <v>33</v>
      </c>
      <c r="V357">
        <v>20</v>
      </c>
      <c r="W357">
        <v>2.58</v>
      </c>
      <c r="X357">
        <v>20</v>
      </c>
      <c r="Y357">
        <v>0.5</v>
      </c>
      <c r="Z357">
        <v>0.12</v>
      </c>
      <c r="AA357">
        <v>20</v>
      </c>
      <c r="AB357">
        <v>0.48</v>
      </c>
      <c r="AC357">
        <v>85</v>
      </c>
      <c r="AD357">
        <v>3</v>
      </c>
      <c r="AE357">
        <v>0.56000000000000005</v>
      </c>
      <c r="AF357">
        <v>15</v>
      </c>
      <c r="AG357">
        <v>3900</v>
      </c>
      <c r="AH357">
        <v>18</v>
      </c>
      <c r="AI357">
        <v>1</v>
      </c>
      <c r="AJ357">
        <v>4</v>
      </c>
      <c r="AK357">
        <v>34</v>
      </c>
      <c r="AL357">
        <v>0.03</v>
      </c>
      <c r="AM357">
        <v>5</v>
      </c>
      <c r="AN357">
        <v>5</v>
      </c>
      <c r="AO357">
        <v>51</v>
      </c>
      <c r="AP357">
        <v>5</v>
      </c>
      <c r="AQ357">
        <v>60</v>
      </c>
    </row>
    <row r="358" spans="1:43" hidden="1" x14ac:dyDescent="0.25">
      <c r="A358" t="s">
        <v>131</v>
      </c>
      <c r="B358" t="s">
        <v>1086</v>
      </c>
      <c r="C358" s="1" t="str">
        <f t="shared" si="24"/>
        <v>11:0002</v>
      </c>
      <c r="D358" s="1" t="str">
        <f t="shared" si="21"/>
        <v>11:0001</v>
      </c>
      <c r="E358" t="s">
        <v>132</v>
      </c>
      <c r="F358" t="s">
        <v>1087</v>
      </c>
      <c r="H358">
        <v>59.9828963</v>
      </c>
      <c r="I358">
        <v>-111.0379884</v>
      </c>
      <c r="J358" s="1" t="str">
        <f t="shared" si="22"/>
        <v>Till</v>
      </c>
      <c r="K358" s="1" t="str">
        <f t="shared" si="25"/>
        <v>&lt;63 micron</v>
      </c>
      <c r="L358">
        <v>0.1</v>
      </c>
      <c r="M358">
        <v>7.06</v>
      </c>
      <c r="N358">
        <v>20</v>
      </c>
      <c r="O358">
        <v>150</v>
      </c>
      <c r="P358">
        <v>0.25</v>
      </c>
      <c r="Q358">
        <v>1</v>
      </c>
      <c r="R358">
        <v>0.08</v>
      </c>
      <c r="S358">
        <v>0.25</v>
      </c>
      <c r="T358">
        <v>8</v>
      </c>
      <c r="U358">
        <v>41</v>
      </c>
      <c r="V358">
        <v>16</v>
      </c>
      <c r="W358">
        <v>2.64</v>
      </c>
      <c r="X358">
        <v>20</v>
      </c>
      <c r="Y358">
        <v>0.5</v>
      </c>
      <c r="Z358">
        <v>0.15</v>
      </c>
      <c r="AA358">
        <v>30</v>
      </c>
      <c r="AB358">
        <v>0.63</v>
      </c>
      <c r="AC358">
        <v>110</v>
      </c>
      <c r="AD358">
        <v>1</v>
      </c>
      <c r="AE358">
        <v>0.43</v>
      </c>
      <c r="AF358">
        <v>22</v>
      </c>
      <c r="AG358">
        <v>3550</v>
      </c>
      <c r="AH358">
        <v>16</v>
      </c>
      <c r="AI358">
        <v>1</v>
      </c>
      <c r="AJ358">
        <v>6</v>
      </c>
      <c r="AK358">
        <v>39</v>
      </c>
      <c r="AL358">
        <v>7.0000000000000007E-2</v>
      </c>
      <c r="AM358">
        <v>5</v>
      </c>
      <c r="AN358">
        <v>60</v>
      </c>
      <c r="AO358">
        <v>51</v>
      </c>
      <c r="AP358">
        <v>5</v>
      </c>
      <c r="AQ358">
        <v>46</v>
      </c>
    </row>
    <row r="359" spans="1:43" hidden="1" x14ac:dyDescent="0.25">
      <c r="A359" t="s">
        <v>134</v>
      </c>
      <c r="B359" t="s">
        <v>1088</v>
      </c>
      <c r="C359" s="1" t="str">
        <f t="shared" si="24"/>
        <v>11:0002</v>
      </c>
      <c r="D359" s="1" t="str">
        <f t="shared" si="21"/>
        <v>11:0001</v>
      </c>
      <c r="E359" t="s">
        <v>135</v>
      </c>
      <c r="F359" t="s">
        <v>1089</v>
      </c>
      <c r="H359">
        <v>59.9133067</v>
      </c>
      <c r="I359">
        <v>-111.03719359999999</v>
      </c>
      <c r="J359" s="1" t="str">
        <f t="shared" si="22"/>
        <v>Till</v>
      </c>
      <c r="K359" s="1" t="str">
        <f t="shared" si="25"/>
        <v>&lt;63 micron</v>
      </c>
      <c r="L359">
        <v>0.1</v>
      </c>
      <c r="M359">
        <v>3.05</v>
      </c>
      <c r="N359">
        <v>1</v>
      </c>
      <c r="O359">
        <v>200</v>
      </c>
      <c r="P359">
        <v>0.25</v>
      </c>
      <c r="Q359">
        <v>6</v>
      </c>
      <c r="R359">
        <v>0.5</v>
      </c>
      <c r="S359">
        <v>0.25</v>
      </c>
      <c r="T359">
        <v>9</v>
      </c>
      <c r="U359">
        <v>45</v>
      </c>
      <c r="V359">
        <v>20</v>
      </c>
      <c r="W359">
        <v>3.64</v>
      </c>
      <c r="X359">
        <v>10</v>
      </c>
      <c r="Y359">
        <v>0.5</v>
      </c>
      <c r="Z359">
        <v>0.53</v>
      </c>
      <c r="AA359">
        <v>30</v>
      </c>
      <c r="AB359">
        <v>1.17</v>
      </c>
      <c r="AC359">
        <v>330</v>
      </c>
      <c r="AD359">
        <v>0.5</v>
      </c>
      <c r="AE359">
        <v>0.35</v>
      </c>
      <c r="AF359">
        <v>25</v>
      </c>
      <c r="AG359">
        <v>1800</v>
      </c>
      <c r="AH359">
        <v>8</v>
      </c>
      <c r="AI359">
        <v>1</v>
      </c>
      <c r="AJ359">
        <v>9</v>
      </c>
      <c r="AK359">
        <v>85</v>
      </c>
      <c r="AL359">
        <v>0.13</v>
      </c>
      <c r="AM359">
        <v>5</v>
      </c>
      <c r="AN359">
        <v>5</v>
      </c>
      <c r="AO359">
        <v>63</v>
      </c>
      <c r="AP359">
        <v>5</v>
      </c>
      <c r="AQ359">
        <v>72</v>
      </c>
    </row>
    <row r="360" spans="1:43" hidden="1" x14ac:dyDescent="0.25">
      <c r="A360" t="s">
        <v>137</v>
      </c>
      <c r="B360" t="s">
        <v>1090</v>
      </c>
      <c r="C360" s="1" t="str">
        <f t="shared" si="24"/>
        <v>11:0002</v>
      </c>
      <c r="D360" s="1" t="str">
        <f t="shared" si="21"/>
        <v>11:0001</v>
      </c>
      <c r="E360" t="s">
        <v>138</v>
      </c>
      <c r="F360" t="s">
        <v>1091</v>
      </c>
      <c r="H360">
        <v>59.920583600000001</v>
      </c>
      <c r="I360">
        <v>-111.0203894</v>
      </c>
      <c r="J360" s="1" t="str">
        <f t="shared" si="22"/>
        <v>Till</v>
      </c>
      <c r="K360" s="1" t="str">
        <f t="shared" si="25"/>
        <v>&lt;63 micron</v>
      </c>
      <c r="L360">
        <v>0.1</v>
      </c>
      <c r="M360">
        <v>6.49</v>
      </c>
      <c r="N360">
        <v>20</v>
      </c>
      <c r="O360">
        <v>180</v>
      </c>
      <c r="P360">
        <v>0.25</v>
      </c>
      <c r="Q360">
        <v>2</v>
      </c>
      <c r="R360">
        <v>0.45</v>
      </c>
      <c r="S360">
        <v>0.25</v>
      </c>
      <c r="T360">
        <v>21</v>
      </c>
      <c r="U360">
        <v>101</v>
      </c>
      <c r="V360">
        <v>64</v>
      </c>
      <c r="W360">
        <v>5.42</v>
      </c>
      <c r="X360">
        <v>20</v>
      </c>
      <c r="Y360">
        <v>0.5</v>
      </c>
      <c r="Z360">
        <v>0.43</v>
      </c>
      <c r="AA360">
        <v>40</v>
      </c>
      <c r="AB360">
        <v>1.43</v>
      </c>
      <c r="AC360">
        <v>345</v>
      </c>
      <c r="AD360">
        <v>2</v>
      </c>
      <c r="AE360">
        <v>0.67</v>
      </c>
      <c r="AF360">
        <v>53</v>
      </c>
      <c r="AG360">
        <v>5610</v>
      </c>
      <c r="AH360">
        <v>20</v>
      </c>
      <c r="AI360">
        <v>1</v>
      </c>
      <c r="AJ360">
        <v>9</v>
      </c>
      <c r="AK360">
        <v>62</v>
      </c>
      <c r="AL360">
        <v>0.21</v>
      </c>
      <c r="AM360">
        <v>5</v>
      </c>
      <c r="AN360">
        <v>5</v>
      </c>
      <c r="AO360">
        <v>100</v>
      </c>
      <c r="AP360">
        <v>5</v>
      </c>
      <c r="AQ360">
        <v>72</v>
      </c>
    </row>
    <row r="361" spans="1:43" hidden="1" x14ac:dyDescent="0.25">
      <c r="A361" t="s">
        <v>140</v>
      </c>
      <c r="B361" t="s">
        <v>1092</v>
      </c>
      <c r="C361" s="1" t="str">
        <f t="shared" si="24"/>
        <v>11:0002</v>
      </c>
      <c r="D361" s="1" t="str">
        <f t="shared" si="21"/>
        <v>11:0001</v>
      </c>
      <c r="E361" t="s">
        <v>142</v>
      </c>
      <c r="F361" t="s">
        <v>1093</v>
      </c>
      <c r="H361">
        <v>59.940635499999999</v>
      </c>
      <c r="I361">
        <v>-110.47332710000001</v>
      </c>
      <c r="J361" s="1" t="str">
        <f t="shared" si="22"/>
        <v>Till</v>
      </c>
      <c r="K361" s="1" t="str">
        <f t="shared" si="25"/>
        <v>&lt;63 micron</v>
      </c>
      <c r="L361">
        <v>0.1</v>
      </c>
      <c r="M361">
        <v>5.2</v>
      </c>
      <c r="N361">
        <v>1</v>
      </c>
      <c r="O361">
        <v>160</v>
      </c>
      <c r="P361">
        <v>0.25</v>
      </c>
      <c r="Q361">
        <v>2</v>
      </c>
      <c r="R361">
        <v>0.17</v>
      </c>
      <c r="S361">
        <v>0.25</v>
      </c>
      <c r="T361">
        <v>12</v>
      </c>
      <c r="U361">
        <v>29</v>
      </c>
      <c r="V361">
        <v>15</v>
      </c>
      <c r="W361">
        <v>3.65</v>
      </c>
      <c r="X361">
        <v>20</v>
      </c>
      <c r="Y361">
        <v>0.5</v>
      </c>
      <c r="Z361">
        <v>0.11</v>
      </c>
      <c r="AA361">
        <v>70</v>
      </c>
      <c r="AB361">
        <v>0.5</v>
      </c>
      <c r="AC361">
        <v>430</v>
      </c>
      <c r="AD361">
        <v>3</v>
      </c>
      <c r="AE361">
        <v>0.74</v>
      </c>
      <c r="AF361">
        <v>19</v>
      </c>
      <c r="AG361">
        <v>8340</v>
      </c>
      <c r="AH361">
        <v>16</v>
      </c>
      <c r="AI361">
        <v>1</v>
      </c>
      <c r="AJ361">
        <v>4</v>
      </c>
      <c r="AK361">
        <v>29</v>
      </c>
      <c r="AL361">
        <v>0.11</v>
      </c>
      <c r="AM361">
        <v>5</v>
      </c>
      <c r="AN361">
        <v>5</v>
      </c>
      <c r="AO361">
        <v>61</v>
      </c>
      <c r="AP361">
        <v>5</v>
      </c>
      <c r="AQ361">
        <v>62</v>
      </c>
    </row>
    <row r="362" spans="1:43" hidden="1" x14ac:dyDescent="0.25">
      <c r="A362" t="s">
        <v>144</v>
      </c>
      <c r="B362" t="s">
        <v>1094</v>
      </c>
      <c r="C362" s="1" t="str">
        <f t="shared" si="24"/>
        <v>11:0002</v>
      </c>
      <c r="D362" s="1" t="str">
        <f t="shared" si="21"/>
        <v>11:0001</v>
      </c>
      <c r="E362" t="s">
        <v>145</v>
      </c>
      <c r="F362" t="s">
        <v>1095</v>
      </c>
      <c r="H362">
        <v>59.941078699999998</v>
      </c>
      <c r="I362">
        <v>-110.4718883</v>
      </c>
      <c r="J362" s="1" t="str">
        <f t="shared" si="22"/>
        <v>Till</v>
      </c>
      <c r="K362" s="1" t="str">
        <f t="shared" si="25"/>
        <v>&lt;63 micron</v>
      </c>
      <c r="L362">
        <v>0.1</v>
      </c>
      <c r="M362">
        <v>6.3</v>
      </c>
      <c r="N362">
        <v>1</v>
      </c>
      <c r="O362">
        <v>110</v>
      </c>
      <c r="P362">
        <v>0.25</v>
      </c>
      <c r="Q362">
        <v>10</v>
      </c>
      <c r="R362">
        <v>0.23</v>
      </c>
      <c r="S362">
        <v>0.25</v>
      </c>
      <c r="T362">
        <v>16</v>
      </c>
      <c r="U362">
        <v>43</v>
      </c>
      <c r="V362">
        <v>18</v>
      </c>
      <c r="W362">
        <v>4.87</v>
      </c>
      <c r="X362">
        <v>20</v>
      </c>
      <c r="Y362">
        <v>0.5</v>
      </c>
      <c r="Z362">
        <v>0.11</v>
      </c>
      <c r="AA362">
        <v>20</v>
      </c>
      <c r="AB362">
        <v>0.74</v>
      </c>
      <c r="AC362">
        <v>190</v>
      </c>
      <c r="AD362">
        <v>4</v>
      </c>
      <c r="AE362">
        <v>0.53</v>
      </c>
      <c r="AF362">
        <v>26</v>
      </c>
      <c r="AG362">
        <v>3440</v>
      </c>
      <c r="AH362">
        <v>36</v>
      </c>
      <c r="AI362">
        <v>1</v>
      </c>
      <c r="AJ362">
        <v>6</v>
      </c>
      <c r="AK362">
        <v>33</v>
      </c>
      <c r="AL362">
        <v>0.15</v>
      </c>
      <c r="AM362">
        <v>5</v>
      </c>
      <c r="AN362">
        <v>5</v>
      </c>
      <c r="AO362">
        <v>97</v>
      </c>
      <c r="AP362">
        <v>5</v>
      </c>
      <c r="AQ362">
        <v>166</v>
      </c>
    </row>
    <row r="363" spans="1:43" hidden="1" x14ac:dyDescent="0.25">
      <c r="A363" t="s">
        <v>147</v>
      </c>
      <c r="B363" t="s">
        <v>1096</v>
      </c>
      <c r="C363" s="1" t="str">
        <f t="shared" si="24"/>
        <v>11:0002</v>
      </c>
      <c r="D363" s="1" t="str">
        <f t="shared" si="21"/>
        <v>11:0001</v>
      </c>
      <c r="E363" t="s">
        <v>148</v>
      </c>
      <c r="F363" t="s">
        <v>1097</v>
      </c>
      <c r="H363">
        <v>59.9326662</v>
      </c>
      <c r="I363">
        <v>-110.47900009999999</v>
      </c>
      <c r="J363" s="1" t="str">
        <f t="shared" si="22"/>
        <v>Till</v>
      </c>
      <c r="K363" s="1" t="str">
        <f t="shared" si="25"/>
        <v>&lt;63 micron</v>
      </c>
      <c r="L363">
        <v>0.1</v>
      </c>
      <c r="M363">
        <v>3.04</v>
      </c>
      <c r="N363">
        <v>1</v>
      </c>
      <c r="O363">
        <v>160</v>
      </c>
      <c r="P363">
        <v>0.25</v>
      </c>
      <c r="Q363">
        <v>1</v>
      </c>
      <c r="R363">
        <v>0.69</v>
      </c>
      <c r="S363">
        <v>0.25</v>
      </c>
      <c r="T363">
        <v>13</v>
      </c>
      <c r="U363">
        <v>57</v>
      </c>
      <c r="V363">
        <v>17</v>
      </c>
      <c r="W363">
        <v>3.87</v>
      </c>
      <c r="X363">
        <v>20</v>
      </c>
      <c r="Y363">
        <v>0.5</v>
      </c>
      <c r="Z363">
        <v>0.5</v>
      </c>
      <c r="AA363">
        <v>60</v>
      </c>
      <c r="AB363">
        <v>1.08</v>
      </c>
      <c r="AC363">
        <v>285</v>
      </c>
      <c r="AD363">
        <v>3</v>
      </c>
      <c r="AE363">
        <v>0.57999999999999996</v>
      </c>
      <c r="AF363">
        <v>25</v>
      </c>
      <c r="AG363">
        <v>2770</v>
      </c>
      <c r="AH363">
        <v>10</v>
      </c>
      <c r="AI363">
        <v>1</v>
      </c>
      <c r="AJ363">
        <v>11</v>
      </c>
      <c r="AK363">
        <v>68</v>
      </c>
      <c r="AL363">
        <v>0.18</v>
      </c>
      <c r="AM363">
        <v>5</v>
      </c>
      <c r="AN363">
        <v>5</v>
      </c>
      <c r="AO363">
        <v>76</v>
      </c>
      <c r="AP363">
        <v>5</v>
      </c>
      <c r="AQ363">
        <v>74</v>
      </c>
    </row>
    <row r="364" spans="1:43" hidden="1" x14ac:dyDescent="0.25">
      <c r="A364" t="s">
        <v>150</v>
      </c>
      <c r="B364" t="s">
        <v>1098</v>
      </c>
      <c r="C364" s="1" t="str">
        <f t="shared" si="24"/>
        <v>11:0002</v>
      </c>
      <c r="D364" s="1" t="str">
        <f t="shared" si="21"/>
        <v>11:0001</v>
      </c>
      <c r="E364" t="s">
        <v>151</v>
      </c>
      <c r="F364" t="s">
        <v>1099</v>
      </c>
      <c r="H364">
        <v>59.931856699999997</v>
      </c>
      <c r="I364">
        <v>-110.4786549</v>
      </c>
      <c r="J364" s="1" t="str">
        <f t="shared" si="22"/>
        <v>Till</v>
      </c>
      <c r="K364" s="1" t="str">
        <f t="shared" si="25"/>
        <v>&lt;63 micron</v>
      </c>
      <c r="L364">
        <v>0.1</v>
      </c>
      <c r="M364">
        <v>6.47</v>
      </c>
      <c r="N364">
        <v>4</v>
      </c>
      <c r="O364">
        <v>100</v>
      </c>
      <c r="P364">
        <v>0.25</v>
      </c>
      <c r="Q364">
        <v>2</v>
      </c>
      <c r="R364">
        <v>0.21</v>
      </c>
      <c r="S364">
        <v>0.25</v>
      </c>
      <c r="T364">
        <v>13</v>
      </c>
      <c r="U364">
        <v>47</v>
      </c>
      <c r="V364">
        <v>34</v>
      </c>
      <c r="W364">
        <v>5.01</v>
      </c>
      <c r="X364">
        <v>20</v>
      </c>
      <c r="Y364">
        <v>0.5</v>
      </c>
      <c r="Z364">
        <v>0.16</v>
      </c>
      <c r="AA364">
        <v>60</v>
      </c>
      <c r="AB364">
        <v>0.72</v>
      </c>
      <c r="AC364">
        <v>255</v>
      </c>
      <c r="AD364">
        <v>6</v>
      </c>
      <c r="AE364">
        <v>0.56999999999999995</v>
      </c>
      <c r="AF364">
        <v>26</v>
      </c>
      <c r="AG364">
        <v>9610</v>
      </c>
      <c r="AH364">
        <v>28</v>
      </c>
      <c r="AI364">
        <v>1</v>
      </c>
      <c r="AJ364">
        <v>9</v>
      </c>
      <c r="AK364">
        <v>31</v>
      </c>
      <c r="AL364">
        <v>0.16</v>
      </c>
      <c r="AM364">
        <v>5</v>
      </c>
      <c r="AN364">
        <v>5</v>
      </c>
      <c r="AO364">
        <v>90</v>
      </c>
      <c r="AP364">
        <v>5</v>
      </c>
      <c r="AQ364">
        <v>74</v>
      </c>
    </row>
    <row r="365" spans="1:43" hidden="1" x14ac:dyDescent="0.25">
      <c r="A365" t="s">
        <v>153</v>
      </c>
      <c r="B365" t="s">
        <v>1100</v>
      </c>
      <c r="C365" s="1" t="str">
        <f t="shared" si="24"/>
        <v>11:0002</v>
      </c>
      <c r="D365" s="1" t="str">
        <f t="shared" si="21"/>
        <v>11:0001</v>
      </c>
      <c r="E365" t="s">
        <v>154</v>
      </c>
      <c r="F365" t="s">
        <v>1101</v>
      </c>
      <c r="H365">
        <v>59.919400500000002</v>
      </c>
      <c r="I365">
        <v>-110.4851101</v>
      </c>
      <c r="J365" s="1" t="str">
        <f t="shared" si="22"/>
        <v>Till</v>
      </c>
      <c r="K365" s="1" t="str">
        <f t="shared" si="25"/>
        <v>&lt;63 micron</v>
      </c>
      <c r="L365">
        <v>0.1</v>
      </c>
      <c r="M365">
        <v>6.7</v>
      </c>
      <c r="N365">
        <v>6</v>
      </c>
      <c r="O365">
        <v>80</v>
      </c>
      <c r="P365">
        <v>0.25</v>
      </c>
      <c r="Q365">
        <v>6</v>
      </c>
      <c r="R365">
        <v>5.0000000000000001E-3</v>
      </c>
      <c r="S365">
        <v>0.25</v>
      </c>
      <c r="T365">
        <v>22</v>
      </c>
      <c r="U365">
        <v>58</v>
      </c>
      <c r="V365">
        <v>34</v>
      </c>
      <c r="W365">
        <v>5.77</v>
      </c>
      <c r="X365">
        <v>20</v>
      </c>
      <c r="Y365">
        <v>0.5</v>
      </c>
      <c r="Z365">
        <v>0.12</v>
      </c>
      <c r="AA365">
        <v>50</v>
      </c>
      <c r="AB365">
        <v>0.61</v>
      </c>
      <c r="AC365">
        <v>160</v>
      </c>
      <c r="AD365">
        <v>4</v>
      </c>
      <c r="AE365">
        <v>0.52</v>
      </c>
      <c r="AF365">
        <v>38</v>
      </c>
      <c r="AG365">
        <v>5340</v>
      </c>
      <c r="AH365">
        <v>18</v>
      </c>
      <c r="AI365">
        <v>1</v>
      </c>
      <c r="AJ365">
        <v>10</v>
      </c>
      <c r="AK365">
        <v>27</v>
      </c>
      <c r="AL365">
        <v>0.18</v>
      </c>
      <c r="AM365">
        <v>5</v>
      </c>
      <c r="AN365">
        <v>5</v>
      </c>
      <c r="AO365">
        <v>90</v>
      </c>
      <c r="AP365">
        <v>5</v>
      </c>
      <c r="AQ365">
        <v>134</v>
      </c>
    </row>
    <row r="366" spans="1:43" hidden="1" x14ac:dyDescent="0.25">
      <c r="A366" t="s">
        <v>156</v>
      </c>
      <c r="B366" t="s">
        <v>1102</v>
      </c>
      <c r="C366" s="1" t="str">
        <f t="shared" si="24"/>
        <v>11:0002</v>
      </c>
      <c r="D366" s="1" t="str">
        <f t="shared" si="21"/>
        <v>11:0001</v>
      </c>
      <c r="E366" t="s">
        <v>157</v>
      </c>
      <c r="F366" t="s">
        <v>1103</v>
      </c>
      <c r="H366">
        <v>59.886289400000003</v>
      </c>
      <c r="I366">
        <v>-110.4911613</v>
      </c>
      <c r="J366" s="1" t="str">
        <f t="shared" si="22"/>
        <v>Till</v>
      </c>
      <c r="K366" s="1" t="str">
        <f t="shared" si="25"/>
        <v>&lt;63 micron</v>
      </c>
      <c r="L366">
        <v>0.1</v>
      </c>
      <c r="M366">
        <v>6.27</v>
      </c>
      <c r="N366">
        <v>4</v>
      </c>
      <c r="O366">
        <v>110</v>
      </c>
      <c r="P366">
        <v>0.25</v>
      </c>
      <c r="Q366">
        <v>2</v>
      </c>
      <c r="R366">
        <v>0.22</v>
      </c>
      <c r="S366">
        <v>0.25</v>
      </c>
      <c r="T366">
        <v>16</v>
      </c>
      <c r="U366">
        <v>63</v>
      </c>
      <c r="V366">
        <v>41</v>
      </c>
      <c r="W366">
        <v>4.6500000000000004</v>
      </c>
      <c r="X366">
        <v>20</v>
      </c>
      <c r="Y366">
        <v>0.5</v>
      </c>
      <c r="Z366">
        <v>0.2</v>
      </c>
      <c r="AA366">
        <v>50</v>
      </c>
      <c r="AB366">
        <v>0.74</v>
      </c>
      <c r="AC366">
        <v>175</v>
      </c>
      <c r="AD366">
        <v>3</v>
      </c>
      <c r="AE366">
        <v>0.67</v>
      </c>
      <c r="AF366">
        <v>38</v>
      </c>
      <c r="AG366">
        <v>5540</v>
      </c>
      <c r="AH366">
        <v>32</v>
      </c>
      <c r="AI366">
        <v>1</v>
      </c>
      <c r="AJ366">
        <v>8</v>
      </c>
      <c r="AK366">
        <v>40</v>
      </c>
      <c r="AL366">
        <v>0.17</v>
      </c>
      <c r="AM366">
        <v>5</v>
      </c>
      <c r="AN366">
        <v>5</v>
      </c>
      <c r="AO366">
        <v>93</v>
      </c>
      <c r="AP366">
        <v>5</v>
      </c>
      <c r="AQ366">
        <v>60</v>
      </c>
    </row>
    <row r="367" spans="1:43" hidden="1" x14ac:dyDescent="0.25">
      <c r="A367" t="s">
        <v>159</v>
      </c>
      <c r="B367" t="s">
        <v>1104</v>
      </c>
      <c r="C367" s="1" t="str">
        <f t="shared" si="24"/>
        <v>11:0002</v>
      </c>
      <c r="D367" s="1" t="str">
        <f t="shared" si="21"/>
        <v>11:0001</v>
      </c>
      <c r="E367" t="s">
        <v>160</v>
      </c>
      <c r="F367" t="s">
        <v>1105</v>
      </c>
      <c r="H367">
        <v>59.885834899999999</v>
      </c>
      <c r="I367">
        <v>-110.4897388</v>
      </c>
      <c r="J367" s="1" t="str">
        <f t="shared" si="22"/>
        <v>Till</v>
      </c>
      <c r="K367" s="1" t="str">
        <f t="shared" si="25"/>
        <v>&lt;63 micron</v>
      </c>
      <c r="L367">
        <v>0.1</v>
      </c>
      <c r="M367">
        <v>5.69</v>
      </c>
      <c r="N367">
        <v>1</v>
      </c>
      <c r="O367">
        <v>150</v>
      </c>
      <c r="P367">
        <v>0.25</v>
      </c>
      <c r="Q367">
        <v>2</v>
      </c>
      <c r="R367">
        <v>0.16</v>
      </c>
      <c r="S367">
        <v>0.25</v>
      </c>
      <c r="T367">
        <v>7</v>
      </c>
      <c r="U367">
        <v>43</v>
      </c>
      <c r="V367">
        <v>20</v>
      </c>
      <c r="W367">
        <v>2.93</v>
      </c>
      <c r="X367">
        <v>30</v>
      </c>
      <c r="Y367">
        <v>0.5</v>
      </c>
      <c r="Z367">
        <v>0.11</v>
      </c>
      <c r="AA367">
        <v>80</v>
      </c>
      <c r="AB367">
        <v>0.45</v>
      </c>
      <c r="AC367">
        <v>140</v>
      </c>
      <c r="AD367">
        <v>3</v>
      </c>
      <c r="AE367">
        <v>0.85</v>
      </c>
      <c r="AF367">
        <v>19</v>
      </c>
      <c r="AG367">
        <v>8740</v>
      </c>
      <c r="AH367">
        <v>86</v>
      </c>
      <c r="AI367">
        <v>1</v>
      </c>
      <c r="AJ367">
        <v>6</v>
      </c>
      <c r="AK367">
        <v>27</v>
      </c>
      <c r="AL367">
        <v>0.11</v>
      </c>
      <c r="AM367">
        <v>5</v>
      </c>
      <c r="AN367">
        <v>5</v>
      </c>
      <c r="AO367">
        <v>68</v>
      </c>
      <c r="AP367">
        <v>5</v>
      </c>
      <c r="AQ367">
        <v>46</v>
      </c>
    </row>
    <row r="368" spans="1:43" hidden="1" x14ac:dyDescent="0.25">
      <c r="A368" t="s">
        <v>162</v>
      </c>
      <c r="B368" t="s">
        <v>1106</v>
      </c>
      <c r="C368" s="1" t="str">
        <f t="shared" si="24"/>
        <v>11:0002</v>
      </c>
      <c r="D368" s="1" t="str">
        <f t="shared" si="21"/>
        <v>11:0001</v>
      </c>
      <c r="E368" t="s">
        <v>163</v>
      </c>
      <c r="F368" t="s">
        <v>1107</v>
      </c>
      <c r="H368">
        <v>59.998908499999999</v>
      </c>
      <c r="I368">
        <v>-110.600228</v>
      </c>
      <c r="J368" s="1" t="str">
        <f t="shared" si="22"/>
        <v>Till</v>
      </c>
      <c r="K368" s="1" t="str">
        <f t="shared" si="25"/>
        <v>&lt;63 micron</v>
      </c>
      <c r="L368">
        <v>0.1</v>
      </c>
      <c r="M368">
        <v>5.6</v>
      </c>
      <c r="N368">
        <v>1</v>
      </c>
      <c r="O368">
        <v>180</v>
      </c>
      <c r="P368">
        <v>0.25</v>
      </c>
      <c r="Q368">
        <v>1</v>
      </c>
      <c r="R368">
        <v>0.26</v>
      </c>
      <c r="S368">
        <v>0.25</v>
      </c>
      <c r="T368">
        <v>8</v>
      </c>
      <c r="U368">
        <v>44</v>
      </c>
      <c r="V368">
        <v>14</v>
      </c>
      <c r="W368">
        <v>4.04</v>
      </c>
      <c r="X368">
        <v>20</v>
      </c>
      <c r="Y368">
        <v>0.5</v>
      </c>
      <c r="Z368">
        <v>0.15</v>
      </c>
      <c r="AA368">
        <v>40</v>
      </c>
      <c r="AB368">
        <v>0.63</v>
      </c>
      <c r="AC368">
        <v>240</v>
      </c>
      <c r="AD368">
        <v>3</v>
      </c>
      <c r="AE368">
        <v>0.54</v>
      </c>
      <c r="AF368">
        <v>18</v>
      </c>
      <c r="AG368">
        <v>9310</v>
      </c>
      <c r="AH368">
        <v>12</v>
      </c>
      <c r="AI368">
        <v>1</v>
      </c>
      <c r="AJ368">
        <v>6</v>
      </c>
      <c r="AK368">
        <v>40</v>
      </c>
      <c r="AL368">
        <v>0.1</v>
      </c>
      <c r="AM368">
        <v>5</v>
      </c>
      <c r="AN368">
        <v>5</v>
      </c>
      <c r="AO368">
        <v>58</v>
      </c>
      <c r="AP368">
        <v>5</v>
      </c>
      <c r="AQ368">
        <v>188</v>
      </c>
    </row>
    <row r="369" spans="1:43" hidden="1" x14ac:dyDescent="0.25">
      <c r="A369" t="s">
        <v>165</v>
      </c>
      <c r="B369" t="s">
        <v>1108</v>
      </c>
      <c r="C369" s="1" t="str">
        <f t="shared" si="24"/>
        <v>11:0002</v>
      </c>
      <c r="D369" s="1" t="str">
        <f t="shared" si="21"/>
        <v>11:0001</v>
      </c>
      <c r="E369" t="s">
        <v>166</v>
      </c>
      <c r="F369" t="s">
        <v>1109</v>
      </c>
      <c r="H369">
        <v>59.980605599999997</v>
      </c>
      <c r="I369">
        <v>-110.5762593</v>
      </c>
      <c r="J369" s="1" t="str">
        <f t="shared" si="22"/>
        <v>Till</v>
      </c>
      <c r="K369" s="1" t="str">
        <f t="shared" si="25"/>
        <v>&lt;63 micron</v>
      </c>
      <c r="L369">
        <v>0.2</v>
      </c>
      <c r="M369">
        <v>5.29</v>
      </c>
      <c r="N369">
        <v>1</v>
      </c>
      <c r="O369">
        <v>260</v>
      </c>
      <c r="P369">
        <v>0.25</v>
      </c>
      <c r="Q369">
        <v>4</v>
      </c>
      <c r="R369">
        <v>0.45</v>
      </c>
      <c r="S369">
        <v>0.25</v>
      </c>
      <c r="T369">
        <v>19</v>
      </c>
      <c r="U369">
        <v>81</v>
      </c>
      <c r="V369">
        <v>93</v>
      </c>
      <c r="W369">
        <v>4.79</v>
      </c>
      <c r="X369">
        <v>30</v>
      </c>
      <c r="Y369">
        <v>0.5</v>
      </c>
      <c r="Z369">
        <v>0.33</v>
      </c>
      <c r="AA369">
        <v>160</v>
      </c>
      <c r="AB369">
        <v>1.1100000000000001</v>
      </c>
      <c r="AC369">
        <v>270</v>
      </c>
      <c r="AD369">
        <v>1</v>
      </c>
      <c r="AE369">
        <v>0.96</v>
      </c>
      <c r="AF369">
        <v>44</v>
      </c>
      <c r="AG369">
        <v>4730</v>
      </c>
      <c r="AH369">
        <v>16</v>
      </c>
      <c r="AI369">
        <v>1</v>
      </c>
      <c r="AJ369">
        <v>12</v>
      </c>
      <c r="AK369">
        <v>56</v>
      </c>
      <c r="AL369">
        <v>0.12</v>
      </c>
      <c r="AM369">
        <v>5</v>
      </c>
      <c r="AN369">
        <v>5</v>
      </c>
      <c r="AO369">
        <v>91</v>
      </c>
      <c r="AP369">
        <v>10</v>
      </c>
      <c r="AQ369">
        <v>132</v>
      </c>
    </row>
    <row r="370" spans="1:43" hidden="1" x14ac:dyDescent="0.25">
      <c r="A370" t="s">
        <v>168</v>
      </c>
      <c r="B370" t="s">
        <v>1110</v>
      </c>
      <c r="C370" s="1" t="str">
        <f t="shared" si="24"/>
        <v>11:0002</v>
      </c>
      <c r="D370" s="1" t="str">
        <f t="shared" si="21"/>
        <v>11:0001</v>
      </c>
      <c r="E370" t="s">
        <v>166</v>
      </c>
      <c r="F370" t="s">
        <v>1111</v>
      </c>
      <c r="H370">
        <v>59.980605599999997</v>
      </c>
      <c r="I370">
        <v>-110.5762593</v>
      </c>
      <c r="J370" s="1" t="str">
        <f t="shared" si="22"/>
        <v>Till</v>
      </c>
      <c r="K370" s="1" t="str">
        <f t="shared" si="25"/>
        <v>&lt;63 micron</v>
      </c>
      <c r="L370">
        <v>0.39</v>
      </c>
      <c r="M370">
        <v>8.82</v>
      </c>
      <c r="N370">
        <v>1</v>
      </c>
      <c r="P370">
        <v>0.25</v>
      </c>
      <c r="Q370">
        <v>3.9</v>
      </c>
      <c r="R370">
        <v>0.6</v>
      </c>
      <c r="S370">
        <v>4</v>
      </c>
      <c r="T370">
        <v>34</v>
      </c>
      <c r="U370">
        <v>370</v>
      </c>
      <c r="V370">
        <v>62</v>
      </c>
      <c r="W370">
        <v>7</v>
      </c>
      <c r="X370">
        <v>40</v>
      </c>
      <c r="Y370">
        <v>0.5</v>
      </c>
      <c r="Z370">
        <v>0.5</v>
      </c>
      <c r="AA370">
        <v>80</v>
      </c>
      <c r="AB370">
        <v>2.1</v>
      </c>
      <c r="AC370">
        <v>460</v>
      </c>
      <c r="AD370">
        <v>16</v>
      </c>
      <c r="AE370">
        <v>3.2</v>
      </c>
      <c r="AF370">
        <v>70</v>
      </c>
      <c r="AG370">
        <v>10000</v>
      </c>
      <c r="AH370">
        <v>14</v>
      </c>
      <c r="AI370">
        <v>3.9</v>
      </c>
      <c r="AJ370">
        <v>12</v>
      </c>
      <c r="AK370">
        <v>90</v>
      </c>
      <c r="AL370">
        <v>0.22</v>
      </c>
      <c r="AM370">
        <v>19.899999999999999</v>
      </c>
      <c r="AN370">
        <v>5</v>
      </c>
      <c r="AO370">
        <v>140</v>
      </c>
      <c r="AP370">
        <v>20</v>
      </c>
      <c r="AQ370">
        <v>70</v>
      </c>
    </row>
    <row r="371" spans="1:43" hidden="1" x14ac:dyDescent="0.25">
      <c r="A371" t="s">
        <v>170</v>
      </c>
      <c r="B371" t="s">
        <v>1112</v>
      </c>
      <c r="C371" s="1" t="str">
        <f t="shared" si="24"/>
        <v>11:0002</v>
      </c>
      <c r="D371" s="1" t="str">
        <f t="shared" si="21"/>
        <v>11:0001</v>
      </c>
      <c r="E371" t="s">
        <v>171</v>
      </c>
      <c r="F371" t="s">
        <v>1113</v>
      </c>
      <c r="H371">
        <v>59.9821314</v>
      </c>
      <c r="I371">
        <v>-110.57606060000001</v>
      </c>
      <c r="J371" s="1" t="str">
        <f t="shared" si="22"/>
        <v>Till</v>
      </c>
      <c r="K371" s="1" t="str">
        <f t="shared" si="25"/>
        <v>&lt;63 micron</v>
      </c>
      <c r="L371">
        <v>0.1</v>
      </c>
      <c r="M371">
        <v>6.76</v>
      </c>
      <c r="N371">
        <v>1</v>
      </c>
      <c r="O371">
        <v>160</v>
      </c>
      <c r="P371">
        <v>0.25</v>
      </c>
      <c r="Q371">
        <v>2</v>
      </c>
      <c r="R371">
        <v>0.31</v>
      </c>
      <c r="S371">
        <v>0.25</v>
      </c>
      <c r="T371">
        <v>18</v>
      </c>
      <c r="U371">
        <v>75</v>
      </c>
      <c r="V371">
        <v>64</v>
      </c>
      <c r="W371">
        <v>5.26</v>
      </c>
      <c r="X371">
        <v>30</v>
      </c>
      <c r="Y371">
        <v>0.5</v>
      </c>
      <c r="Z371">
        <v>0.18</v>
      </c>
      <c r="AA371">
        <v>110</v>
      </c>
      <c r="AB371">
        <v>1.1100000000000001</v>
      </c>
      <c r="AC371">
        <v>295</v>
      </c>
      <c r="AD371">
        <v>4</v>
      </c>
      <c r="AE371">
        <v>0.89</v>
      </c>
      <c r="AF371">
        <v>43</v>
      </c>
      <c r="AG371">
        <v>7360</v>
      </c>
      <c r="AH371">
        <v>20</v>
      </c>
      <c r="AI371">
        <v>1</v>
      </c>
      <c r="AJ371">
        <v>8</v>
      </c>
      <c r="AK371">
        <v>41</v>
      </c>
      <c r="AL371">
        <v>5.0000000000000001E-3</v>
      </c>
      <c r="AM371">
        <v>5</v>
      </c>
      <c r="AN371">
        <v>5</v>
      </c>
      <c r="AO371">
        <v>108</v>
      </c>
      <c r="AP371">
        <v>20</v>
      </c>
      <c r="AQ371">
        <v>116</v>
      </c>
    </row>
    <row r="372" spans="1:43" hidden="1" x14ac:dyDescent="0.25">
      <c r="A372" t="s">
        <v>173</v>
      </c>
      <c r="B372" t="s">
        <v>1114</v>
      </c>
      <c r="C372" s="1" t="str">
        <f t="shared" si="24"/>
        <v>11:0002</v>
      </c>
      <c r="D372" s="1" t="str">
        <f t="shared" si="21"/>
        <v>11:0001</v>
      </c>
      <c r="E372" t="s">
        <v>174</v>
      </c>
      <c r="F372" t="s">
        <v>1115</v>
      </c>
      <c r="H372">
        <v>59.951267399999999</v>
      </c>
      <c r="I372">
        <v>-110.5839737</v>
      </c>
      <c r="J372" s="1" t="str">
        <f t="shared" si="22"/>
        <v>Till</v>
      </c>
      <c r="K372" s="1" t="str">
        <f t="shared" si="25"/>
        <v>&lt;63 micron</v>
      </c>
      <c r="L372">
        <v>0.1</v>
      </c>
      <c r="M372">
        <v>6.61</v>
      </c>
      <c r="N372">
        <v>4</v>
      </c>
      <c r="O372">
        <v>200</v>
      </c>
      <c r="P372">
        <v>0.25</v>
      </c>
      <c r="Q372">
        <v>1</v>
      </c>
      <c r="R372">
        <v>0.35</v>
      </c>
      <c r="S372">
        <v>0.25</v>
      </c>
      <c r="T372">
        <v>18</v>
      </c>
      <c r="U372">
        <v>47</v>
      </c>
      <c r="V372">
        <v>21</v>
      </c>
      <c r="W372">
        <v>5.08</v>
      </c>
      <c r="X372">
        <v>20</v>
      </c>
      <c r="Y372">
        <v>0.5</v>
      </c>
      <c r="Z372">
        <v>0.23</v>
      </c>
      <c r="AA372">
        <v>30</v>
      </c>
      <c r="AB372">
        <v>0.8</v>
      </c>
      <c r="AC372">
        <v>235</v>
      </c>
      <c r="AD372">
        <v>2</v>
      </c>
      <c r="AE372">
        <v>0.6</v>
      </c>
      <c r="AF372">
        <v>37</v>
      </c>
      <c r="AG372">
        <v>5740</v>
      </c>
      <c r="AH372">
        <v>20</v>
      </c>
      <c r="AI372">
        <v>1</v>
      </c>
      <c r="AJ372">
        <v>7</v>
      </c>
      <c r="AK372">
        <v>48</v>
      </c>
      <c r="AL372">
        <v>0.16</v>
      </c>
      <c r="AM372">
        <v>5</v>
      </c>
      <c r="AN372">
        <v>5</v>
      </c>
      <c r="AO372">
        <v>82</v>
      </c>
      <c r="AP372">
        <v>20</v>
      </c>
      <c r="AQ372">
        <v>128</v>
      </c>
    </row>
    <row r="373" spans="1:43" hidden="1" x14ac:dyDescent="0.25">
      <c r="A373" t="s">
        <v>176</v>
      </c>
      <c r="B373" t="s">
        <v>1116</v>
      </c>
      <c r="C373" s="1" t="str">
        <f t="shared" si="24"/>
        <v>11:0002</v>
      </c>
      <c r="D373" s="1" t="str">
        <f t="shared" si="21"/>
        <v>11:0001</v>
      </c>
      <c r="E373" t="s">
        <v>177</v>
      </c>
      <c r="F373" t="s">
        <v>1117</v>
      </c>
      <c r="H373">
        <v>59.935513899999997</v>
      </c>
      <c r="I373">
        <v>-110.57164539999999</v>
      </c>
      <c r="J373" s="1" t="str">
        <f t="shared" si="22"/>
        <v>Till</v>
      </c>
      <c r="K373" s="1" t="str">
        <f t="shared" si="25"/>
        <v>&lt;63 micron</v>
      </c>
      <c r="L373">
        <v>0.1</v>
      </c>
      <c r="M373">
        <v>6.61</v>
      </c>
      <c r="N373">
        <v>4</v>
      </c>
      <c r="O373">
        <v>130</v>
      </c>
      <c r="P373">
        <v>0.25</v>
      </c>
      <c r="Q373">
        <v>4</v>
      </c>
      <c r="R373">
        <v>0.18</v>
      </c>
      <c r="S373">
        <v>0.25</v>
      </c>
      <c r="T373">
        <v>13</v>
      </c>
      <c r="U373">
        <v>41</v>
      </c>
      <c r="V373">
        <v>34</v>
      </c>
      <c r="W373">
        <v>5.55</v>
      </c>
      <c r="X373">
        <v>20</v>
      </c>
      <c r="Y373">
        <v>1</v>
      </c>
      <c r="Z373">
        <v>0.17</v>
      </c>
      <c r="AA373">
        <v>40</v>
      </c>
      <c r="AB373">
        <v>0.63</v>
      </c>
      <c r="AC373">
        <v>205</v>
      </c>
      <c r="AD373">
        <v>4</v>
      </c>
      <c r="AE373">
        <v>0.69</v>
      </c>
      <c r="AF373">
        <v>27</v>
      </c>
      <c r="AG373">
        <v>9080</v>
      </c>
      <c r="AH373">
        <v>18</v>
      </c>
      <c r="AI373">
        <v>1</v>
      </c>
      <c r="AJ373">
        <v>6</v>
      </c>
      <c r="AK373">
        <v>39</v>
      </c>
      <c r="AL373">
        <v>0.15</v>
      </c>
      <c r="AM373">
        <v>5</v>
      </c>
      <c r="AN373">
        <v>5</v>
      </c>
      <c r="AO373">
        <v>96</v>
      </c>
      <c r="AP373">
        <v>10</v>
      </c>
      <c r="AQ373">
        <v>76</v>
      </c>
    </row>
    <row r="374" spans="1:43" hidden="1" x14ac:dyDescent="0.25">
      <c r="A374" t="s">
        <v>179</v>
      </c>
      <c r="B374" t="s">
        <v>1118</v>
      </c>
      <c r="C374" s="1" t="str">
        <f t="shared" si="24"/>
        <v>11:0002</v>
      </c>
      <c r="D374" s="1" t="str">
        <f t="shared" si="21"/>
        <v>11:0001</v>
      </c>
      <c r="E374" t="s">
        <v>180</v>
      </c>
      <c r="F374" t="s">
        <v>1119</v>
      </c>
      <c r="H374">
        <v>59.923672500000002</v>
      </c>
      <c r="I374">
        <v>-110.54818659999999</v>
      </c>
      <c r="J374" s="1" t="str">
        <f t="shared" si="22"/>
        <v>Till</v>
      </c>
      <c r="K374" s="1" t="str">
        <f t="shared" si="25"/>
        <v>&lt;63 micron</v>
      </c>
      <c r="L374">
        <v>0.4</v>
      </c>
      <c r="M374">
        <v>11.4</v>
      </c>
      <c r="N374">
        <v>2</v>
      </c>
      <c r="O374">
        <v>120</v>
      </c>
      <c r="P374">
        <v>0.25</v>
      </c>
      <c r="Q374">
        <v>4</v>
      </c>
      <c r="R374">
        <v>0.4</v>
      </c>
      <c r="S374">
        <v>0.25</v>
      </c>
      <c r="T374">
        <v>34</v>
      </c>
      <c r="U374">
        <v>260</v>
      </c>
      <c r="V374">
        <v>68</v>
      </c>
      <c r="W374">
        <v>8.2200000000000006</v>
      </c>
      <c r="X374">
        <v>40</v>
      </c>
      <c r="Y374">
        <v>2</v>
      </c>
      <c r="Z374">
        <v>0.32</v>
      </c>
      <c r="AA374">
        <v>80</v>
      </c>
      <c r="AB374">
        <v>1.2</v>
      </c>
      <c r="AC374">
        <v>540</v>
      </c>
      <c r="AD374">
        <v>16</v>
      </c>
      <c r="AE374">
        <v>2.6</v>
      </c>
      <c r="AF374">
        <v>80</v>
      </c>
      <c r="AG374">
        <v>10000</v>
      </c>
      <c r="AH374">
        <v>20</v>
      </c>
      <c r="AI374">
        <v>3.9</v>
      </c>
      <c r="AJ374">
        <v>10</v>
      </c>
      <c r="AK374">
        <v>44</v>
      </c>
      <c r="AL374">
        <v>0.26</v>
      </c>
      <c r="AM374">
        <v>19.899999999999999</v>
      </c>
      <c r="AN374">
        <v>19.899999999999999</v>
      </c>
      <c r="AO374">
        <v>120</v>
      </c>
      <c r="AP374">
        <v>20</v>
      </c>
      <c r="AQ374">
        <v>86</v>
      </c>
    </row>
    <row r="375" spans="1:43" hidden="1" x14ac:dyDescent="0.25">
      <c r="A375" t="s">
        <v>182</v>
      </c>
      <c r="B375" t="s">
        <v>1120</v>
      </c>
      <c r="C375" s="1" t="str">
        <f t="shared" si="24"/>
        <v>11:0002</v>
      </c>
      <c r="D375" s="1" t="str">
        <f t="shared" si="21"/>
        <v>11:0001</v>
      </c>
      <c r="E375" t="s">
        <v>183</v>
      </c>
      <c r="F375" t="s">
        <v>1121</v>
      </c>
      <c r="H375">
        <v>59.906923499999998</v>
      </c>
      <c r="I375">
        <v>-110.5346478</v>
      </c>
      <c r="J375" s="1" t="str">
        <f t="shared" si="22"/>
        <v>Till</v>
      </c>
      <c r="K375" s="1" t="str">
        <f t="shared" si="25"/>
        <v>&lt;63 micron</v>
      </c>
      <c r="L375">
        <v>0.1</v>
      </c>
      <c r="M375">
        <v>5.47</v>
      </c>
      <c r="N375">
        <v>1</v>
      </c>
      <c r="O375">
        <v>110</v>
      </c>
      <c r="P375">
        <v>0.25</v>
      </c>
      <c r="Q375">
        <v>1</v>
      </c>
      <c r="R375">
        <v>0.17</v>
      </c>
      <c r="S375">
        <v>0.25</v>
      </c>
      <c r="T375">
        <v>12</v>
      </c>
      <c r="U375">
        <v>44</v>
      </c>
      <c r="V375">
        <v>25</v>
      </c>
      <c r="W375">
        <v>5.55</v>
      </c>
      <c r="X375">
        <v>20</v>
      </c>
      <c r="Y375">
        <v>0.5</v>
      </c>
      <c r="Z375">
        <v>0.08</v>
      </c>
      <c r="AA375">
        <v>30</v>
      </c>
      <c r="AB375">
        <v>0.79</v>
      </c>
      <c r="AC375">
        <v>265</v>
      </c>
      <c r="AD375">
        <v>4</v>
      </c>
      <c r="AE375">
        <v>0.56000000000000005</v>
      </c>
      <c r="AF375">
        <v>24</v>
      </c>
      <c r="AG375">
        <v>4450</v>
      </c>
      <c r="AH375">
        <v>18</v>
      </c>
      <c r="AI375">
        <v>1</v>
      </c>
      <c r="AJ375">
        <v>5</v>
      </c>
      <c r="AK375">
        <v>25</v>
      </c>
      <c r="AL375">
        <v>0.11</v>
      </c>
      <c r="AM375">
        <v>5</v>
      </c>
      <c r="AN375">
        <v>5</v>
      </c>
      <c r="AO375">
        <v>96</v>
      </c>
      <c r="AP375">
        <v>10</v>
      </c>
      <c r="AQ375">
        <v>128</v>
      </c>
    </row>
    <row r="376" spans="1:43" hidden="1" x14ac:dyDescent="0.25">
      <c r="A376" t="s">
        <v>185</v>
      </c>
      <c r="B376" t="s">
        <v>1122</v>
      </c>
      <c r="C376" s="1" t="str">
        <f t="shared" si="24"/>
        <v>11:0002</v>
      </c>
      <c r="D376" s="1" t="str">
        <f t="shared" si="21"/>
        <v>11:0001</v>
      </c>
      <c r="E376" t="s">
        <v>186</v>
      </c>
      <c r="F376" t="s">
        <v>1123</v>
      </c>
      <c r="H376">
        <v>59.882764199999997</v>
      </c>
      <c r="I376">
        <v>-110.5087233</v>
      </c>
      <c r="J376" s="1" t="str">
        <f t="shared" si="22"/>
        <v>Till</v>
      </c>
      <c r="K376" s="1" t="str">
        <f t="shared" si="25"/>
        <v>&lt;63 micron</v>
      </c>
      <c r="L376">
        <v>0.1</v>
      </c>
      <c r="M376">
        <v>4.51</v>
      </c>
      <c r="N376">
        <v>4</v>
      </c>
      <c r="O376">
        <v>110</v>
      </c>
      <c r="P376">
        <v>0.25</v>
      </c>
      <c r="Q376">
        <v>1</v>
      </c>
      <c r="R376">
        <v>0.25</v>
      </c>
      <c r="S376">
        <v>0.25</v>
      </c>
      <c r="T376">
        <v>12</v>
      </c>
      <c r="U376">
        <v>38</v>
      </c>
      <c r="V376">
        <v>16</v>
      </c>
      <c r="W376">
        <v>3.65</v>
      </c>
      <c r="X376">
        <v>10</v>
      </c>
      <c r="Y376">
        <v>1</v>
      </c>
      <c r="Z376">
        <v>0.09</v>
      </c>
      <c r="AA376">
        <v>20</v>
      </c>
      <c r="AB376">
        <v>0.66</v>
      </c>
      <c r="AC376">
        <v>300</v>
      </c>
      <c r="AD376">
        <v>2</v>
      </c>
      <c r="AE376">
        <v>0.44</v>
      </c>
      <c r="AF376">
        <v>16</v>
      </c>
      <c r="AG376">
        <v>3120</v>
      </c>
      <c r="AH376">
        <v>12</v>
      </c>
      <c r="AI376">
        <v>1</v>
      </c>
      <c r="AJ376">
        <v>69</v>
      </c>
      <c r="AK376">
        <v>30</v>
      </c>
      <c r="AL376">
        <v>0.06</v>
      </c>
      <c r="AM376">
        <v>5</v>
      </c>
      <c r="AN376">
        <v>5</v>
      </c>
      <c r="AO376">
        <v>59</v>
      </c>
      <c r="AP376">
        <v>10</v>
      </c>
      <c r="AQ376">
        <v>130</v>
      </c>
    </row>
    <row r="377" spans="1:43" hidden="1" x14ac:dyDescent="0.25">
      <c r="A377" t="s">
        <v>188</v>
      </c>
      <c r="B377" t="s">
        <v>1124</v>
      </c>
      <c r="C377" s="1" t="str">
        <f t="shared" si="24"/>
        <v>11:0002</v>
      </c>
      <c r="D377" s="1" t="str">
        <f t="shared" si="21"/>
        <v>11:0001</v>
      </c>
      <c r="E377" t="s">
        <v>189</v>
      </c>
      <c r="F377" t="s">
        <v>1125</v>
      </c>
      <c r="H377">
        <v>59.884649799999998</v>
      </c>
      <c r="I377">
        <v>-110.5086955</v>
      </c>
      <c r="J377" s="1" t="str">
        <f t="shared" si="22"/>
        <v>Till</v>
      </c>
      <c r="K377" s="1" t="str">
        <f t="shared" si="25"/>
        <v>&lt;63 micron</v>
      </c>
      <c r="L377">
        <v>0.1</v>
      </c>
      <c r="M377">
        <v>5.85</v>
      </c>
      <c r="N377">
        <v>6</v>
      </c>
      <c r="O377">
        <v>150</v>
      </c>
      <c r="P377">
        <v>0.25</v>
      </c>
      <c r="Q377">
        <v>1</v>
      </c>
      <c r="R377">
        <v>0.17</v>
      </c>
      <c r="S377">
        <v>0.25</v>
      </c>
      <c r="T377">
        <v>7</v>
      </c>
      <c r="U377">
        <v>37</v>
      </c>
      <c r="V377">
        <v>52</v>
      </c>
      <c r="W377">
        <v>3.73</v>
      </c>
      <c r="X377">
        <v>20</v>
      </c>
      <c r="Y377">
        <v>0.5</v>
      </c>
      <c r="Z377">
        <v>0.15</v>
      </c>
      <c r="AA377">
        <v>60</v>
      </c>
      <c r="AB377">
        <v>0.54</v>
      </c>
      <c r="AC377">
        <v>215</v>
      </c>
      <c r="AD377">
        <v>4</v>
      </c>
      <c r="AE377">
        <v>0.73</v>
      </c>
      <c r="AF377">
        <v>19</v>
      </c>
      <c r="AG377">
        <v>10000</v>
      </c>
      <c r="AH377">
        <v>12</v>
      </c>
      <c r="AI377">
        <v>1</v>
      </c>
      <c r="AJ377">
        <v>7</v>
      </c>
      <c r="AK377">
        <v>29</v>
      </c>
      <c r="AL377">
        <v>0.1</v>
      </c>
      <c r="AM377">
        <v>5</v>
      </c>
      <c r="AN377">
        <v>5</v>
      </c>
      <c r="AO377">
        <v>68</v>
      </c>
      <c r="AP377">
        <v>10</v>
      </c>
      <c r="AQ377">
        <v>66</v>
      </c>
    </row>
    <row r="378" spans="1:43" hidden="1" x14ac:dyDescent="0.25">
      <c r="A378" t="s">
        <v>191</v>
      </c>
      <c r="B378" t="s">
        <v>1126</v>
      </c>
      <c r="C378" s="1" t="str">
        <f t="shared" si="24"/>
        <v>11:0002</v>
      </c>
      <c r="D378" s="1" t="str">
        <f t="shared" si="21"/>
        <v>11:0001</v>
      </c>
      <c r="E378" t="s">
        <v>192</v>
      </c>
      <c r="F378" t="s">
        <v>1127</v>
      </c>
      <c r="H378">
        <v>59.779316000000001</v>
      </c>
      <c r="I378">
        <v>-110.5862935</v>
      </c>
      <c r="J378" s="1" t="str">
        <f t="shared" si="22"/>
        <v>Till</v>
      </c>
      <c r="K378" s="1" t="str">
        <f t="shared" si="25"/>
        <v>&lt;63 micron</v>
      </c>
      <c r="L378">
        <v>0.1</v>
      </c>
      <c r="M378">
        <v>5.7</v>
      </c>
      <c r="N378">
        <v>18</v>
      </c>
      <c r="O378">
        <v>100</v>
      </c>
      <c r="P378">
        <v>0.25</v>
      </c>
      <c r="Q378">
        <v>1</v>
      </c>
      <c r="R378">
        <v>0.23</v>
      </c>
      <c r="S378">
        <v>0.25</v>
      </c>
      <c r="T378">
        <v>14</v>
      </c>
      <c r="U378">
        <v>49</v>
      </c>
      <c r="V378">
        <v>20</v>
      </c>
      <c r="W378">
        <v>5.34</v>
      </c>
      <c r="X378">
        <v>10</v>
      </c>
      <c r="Y378">
        <v>1</v>
      </c>
      <c r="Z378">
        <v>5.0000000000000001E-3</v>
      </c>
      <c r="AA378">
        <v>20</v>
      </c>
      <c r="AB378">
        <v>0.65</v>
      </c>
      <c r="AC378">
        <v>160</v>
      </c>
      <c r="AD378">
        <v>5</v>
      </c>
      <c r="AE378">
        <v>0.68</v>
      </c>
      <c r="AF378">
        <v>30</v>
      </c>
      <c r="AG378">
        <v>4180</v>
      </c>
      <c r="AH378">
        <v>18</v>
      </c>
      <c r="AI378">
        <v>2</v>
      </c>
      <c r="AJ378">
        <v>5</v>
      </c>
      <c r="AK378">
        <v>42</v>
      </c>
      <c r="AL378">
        <v>0.15</v>
      </c>
      <c r="AM378">
        <v>5</v>
      </c>
      <c r="AN378">
        <v>5</v>
      </c>
      <c r="AO378">
        <v>91</v>
      </c>
      <c r="AP378">
        <v>10</v>
      </c>
      <c r="AQ378">
        <v>130</v>
      </c>
    </row>
    <row r="379" spans="1:43" hidden="1" x14ac:dyDescent="0.25">
      <c r="A379" t="s">
        <v>194</v>
      </c>
      <c r="B379" t="s">
        <v>1128</v>
      </c>
      <c r="C379" s="1" t="str">
        <f t="shared" si="24"/>
        <v>11:0002</v>
      </c>
      <c r="D379" s="1" t="str">
        <f t="shared" si="21"/>
        <v>11:0001</v>
      </c>
      <c r="E379" t="s">
        <v>195</v>
      </c>
      <c r="F379" t="s">
        <v>1129</v>
      </c>
      <c r="H379">
        <v>59.780223999999997</v>
      </c>
      <c r="I379">
        <v>-110.58948820000001</v>
      </c>
      <c r="J379" s="1" t="str">
        <f t="shared" si="22"/>
        <v>Till</v>
      </c>
      <c r="K379" s="1" t="str">
        <f t="shared" si="25"/>
        <v>&lt;63 micron</v>
      </c>
      <c r="L379">
        <v>0.1</v>
      </c>
      <c r="M379">
        <v>6.94</v>
      </c>
      <c r="N379">
        <v>16</v>
      </c>
      <c r="O379">
        <v>110</v>
      </c>
      <c r="P379">
        <v>0.25</v>
      </c>
      <c r="Q379">
        <v>1</v>
      </c>
      <c r="R379">
        <v>0.31</v>
      </c>
      <c r="S379">
        <v>0.25</v>
      </c>
      <c r="T379">
        <v>18</v>
      </c>
      <c r="U379">
        <v>136</v>
      </c>
      <c r="V379">
        <v>38</v>
      </c>
      <c r="W379">
        <v>4.9800000000000004</v>
      </c>
      <c r="X379">
        <v>20</v>
      </c>
      <c r="Y379">
        <v>0.5</v>
      </c>
      <c r="Z379">
        <v>0.25</v>
      </c>
      <c r="AA379">
        <v>50</v>
      </c>
      <c r="AB379">
        <v>0.73</v>
      </c>
      <c r="AC379">
        <v>255</v>
      </c>
      <c r="AD379">
        <v>5</v>
      </c>
      <c r="AE379">
        <v>1.2</v>
      </c>
      <c r="AF379">
        <v>52</v>
      </c>
      <c r="AG379">
        <v>10000</v>
      </c>
      <c r="AH379">
        <v>20</v>
      </c>
      <c r="AI379">
        <v>1</v>
      </c>
      <c r="AJ379">
        <v>9</v>
      </c>
      <c r="AK379">
        <v>38</v>
      </c>
      <c r="AL379">
        <v>7.0000000000000007E-2</v>
      </c>
      <c r="AM379">
        <v>5</v>
      </c>
      <c r="AN379">
        <v>5</v>
      </c>
      <c r="AO379">
        <v>81</v>
      </c>
      <c r="AP379">
        <v>20</v>
      </c>
      <c r="AQ379">
        <v>30</v>
      </c>
    </row>
    <row r="380" spans="1:43" hidden="1" x14ac:dyDescent="0.25">
      <c r="A380" t="s">
        <v>197</v>
      </c>
      <c r="B380" t="s">
        <v>1130</v>
      </c>
      <c r="C380" s="1" t="str">
        <f t="shared" si="24"/>
        <v>11:0002</v>
      </c>
      <c r="D380" s="1" t="str">
        <f t="shared" si="21"/>
        <v>11:0001</v>
      </c>
      <c r="E380" t="s">
        <v>198</v>
      </c>
      <c r="F380" t="s">
        <v>1131</v>
      </c>
      <c r="H380">
        <v>59.762723700000002</v>
      </c>
      <c r="I380">
        <v>-110.59272919999999</v>
      </c>
      <c r="J380" s="1" t="str">
        <f t="shared" si="22"/>
        <v>Till</v>
      </c>
      <c r="K380" s="1" t="str">
        <f t="shared" si="25"/>
        <v>&lt;63 micron</v>
      </c>
      <c r="L380">
        <v>0.1</v>
      </c>
      <c r="M380">
        <v>4.13</v>
      </c>
      <c r="N380">
        <v>2</v>
      </c>
      <c r="O380">
        <v>80</v>
      </c>
      <c r="P380">
        <v>0.25</v>
      </c>
      <c r="Q380">
        <v>1</v>
      </c>
      <c r="R380">
        <v>0.18</v>
      </c>
      <c r="S380">
        <v>0.25</v>
      </c>
      <c r="T380">
        <v>7</v>
      </c>
      <c r="U380">
        <v>37</v>
      </c>
      <c r="V380">
        <v>13</v>
      </c>
      <c r="W380">
        <v>3.47</v>
      </c>
      <c r="X380">
        <v>10</v>
      </c>
      <c r="Y380">
        <v>0.5</v>
      </c>
      <c r="Z380">
        <v>0.12</v>
      </c>
      <c r="AA380">
        <v>20</v>
      </c>
      <c r="AB380">
        <v>5.0000000000000001E-3</v>
      </c>
      <c r="AC380">
        <v>110</v>
      </c>
      <c r="AD380">
        <v>0.5</v>
      </c>
      <c r="AE380">
        <v>0.71</v>
      </c>
      <c r="AF380">
        <v>14</v>
      </c>
      <c r="AG380">
        <v>3110</v>
      </c>
      <c r="AH380">
        <v>10</v>
      </c>
      <c r="AI380">
        <v>2</v>
      </c>
      <c r="AJ380">
        <v>4</v>
      </c>
      <c r="AK380">
        <v>33</v>
      </c>
      <c r="AL380">
        <v>7.0000000000000007E-2</v>
      </c>
      <c r="AM380">
        <v>5</v>
      </c>
      <c r="AN380">
        <v>5</v>
      </c>
      <c r="AO380">
        <v>69</v>
      </c>
      <c r="AP380">
        <v>10</v>
      </c>
      <c r="AQ380">
        <v>60</v>
      </c>
    </row>
    <row r="381" spans="1:43" hidden="1" x14ac:dyDescent="0.25">
      <c r="A381" t="s">
        <v>200</v>
      </c>
      <c r="B381" t="s">
        <v>1132</v>
      </c>
      <c r="C381" s="1" t="str">
        <f t="shared" si="24"/>
        <v>11:0002</v>
      </c>
      <c r="D381" s="1" t="str">
        <f t="shared" si="21"/>
        <v>11:0001</v>
      </c>
      <c r="E381" t="s">
        <v>201</v>
      </c>
      <c r="F381" t="s">
        <v>1133</v>
      </c>
      <c r="H381">
        <v>59.7534396</v>
      </c>
      <c r="I381">
        <v>-110.6108164</v>
      </c>
      <c r="J381" s="1" t="str">
        <f t="shared" si="22"/>
        <v>Till</v>
      </c>
      <c r="K381" s="1" t="str">
        <f t="shared" si="25"/>
        <v>&lt;63 micron</v>
      </c>
      <c r="L381">
        <v>0.1</v>
      </c>
      <c r="M381">
        <v>5.53</v>
      </c>
      <c r="N381">
        <v>6</v>
      </c>
      <c r="O381">
        <v>110</v>
      </c>
      <c r="P381">
        <v>0.25</v>
      </c>
      <c r="Q381">
        <v>1</v>
      </c>
      <c r="R381">
        <v>0.14000000000000001</v>
      </c>
      <c r="S381">
        <v>0.25</v>
      </c>
      <c r="T381">
        <v>5</v>
      </c>
      <c r="U381">
        <v>32</v>
      </c>
      <c r="V381">
        <v>14</v>
      </c>
      <c r="W381">
        <v>3.41</v>
      </c>
      <c r="X381">
        <v>20</v>
      </c>
      <c r="Y381">
        <v>0.5</v>
      </c>
      <c r="Z381">
        <v>0.11</v>
      </c>
      <c r="AA381">
        <v>30</v>
      </c>
      <c r="AB381">
        <v>0.34</v>
      </c>
      <c r="AC381">
        <v>115</v>
      </c>
      <c r="AD381">
        <v>4</v>
      </c>
      <c r="AE381">
        <v>0.8</v>
      </c>
      <c r="AF381">
        <v>16</v>
      </c>
      <c r="AG381">
        <v>10000</v>
      </c>
      <c r="AH381">
        <v>6</v>
      </c>
      <c r="AI381">
        <v>1</v>
      </c>
      <c r="AJ381">
        <v>3</v>
      </c>
      <c r="AK381">
        <v>25</v>
      </c>
      <c r="AL381">
        <v>0.1</v>
      </c>
      <c r="AM381">
        <v>5</v>
      </c>
      <c r="AN381">
        <v>5</v>
      </c>
      <c r="AO381">
        <v>53</v>
      </c>
      <c r="AP381">
        <v>10</v>
      </c>
      <c r="AQ381">
        <v>46</v>
      </c>
    </row>
    <row r="382" spans="1:43" hidden="1" x14ac:dyDescent="0.25">
      <c r="A382" t="s">
        <v>203</v>
      </c>
      <c r="B382" t="s">
        <v>1134</v>
      </c>
      <c r="C382" s="1" t="str">
        <f t="shared" si="24"/>
        <v>11:0002</v>
      </c>
      <c r="D382" s="1" t="str">
        <f t="shared" si="21"/>
        <v>11:0001</v>
      </c>
      <c r="E382" t="s">
        <v>204</v>
      </c>
      <c r="F382" t="s">
        <v>1135</v>
      </c>
      <c r="H382">
        <v>59.742060600000002</v>
      </c>
      <c r="I382">
        <v>-110.58960039999999</v>
      </c>
      <c r="J382" s="1" t="str">
        <f t="shared" si="22"/>
        <v>Till</v>
      </c>
      <c r="K382" s="1" t="str">
        <f t="shared" si="25"/>
        <v>&lt;63 micron</v>
      </c>
      <c r="L382">
        <v>0.1</v>
      </c>
      <c r="M382">
        <v>5.25</v>
      </c>
      <c r="N382">
        <v>2</v>
      </c>
      <c r="O382">
        <v>110</v>
      </c>
      <c r="P382">
        <v>0.25</v>
      </c>
      <c r="Q382">
        <v>1</v>
      </c>
      <c r="R382">
        <v>5.0000000000000001E-3</v>
      </c>
      <c r="S382">
        <v>0.25</v>
      </c>
      <c r="T382">
        <v>9</v>
      </c>
      <c r="U382">
        <v>30</v>
      </c>
      <c r="V382">
        <v>11</v>
      </c>
      <c r="W382">
        <v>3.82</v>
      </c>
      <c r="X382">
        <v>20</v>
      </c>
      <c r="Y382">
        <v>1</v>
      </c>
      <c r="Z382">
        <v>0.13</v>
      </c>
      <c r="AA382">
        <v>20</v>
      </c>
      <c r="AB382">
        <v>0.39</v>
      </c>
      <c r="AC382">
        <v>90</v>
      </c>
      <c r="AD382">
        <v>2</v>
      </c>
      <c r="AE382">
        <v>0.56999999999999995</v>
      </c>
      <c r="AF382">
        <v>14</v>
      </c>
      <c r="AG382">
        <v>6840</v>
      </c>
      <c r="AH382">
        <v>16</v>
      </c>
      <c r="AI382">
        <v>1</v>
      </c>
      <c r="AJ382">
        <v>4</v>
      </c>
      <c r="AK382">
        <v>42</v>
      </c>
      <c r="AL382">
        <v>7.0000000000000007E-2</v>
      </c>
      <c r="AM382">
        <v>5</v>
      </c>
      <c r="AN382">
        <v>5</v>
      </c>
      <c r="AO382">
        <v>57</v>
      </c>
      <c r="AP382">
        <v>10</v>
      </c>
      <c r="AQ382">
        <v>84</v>
      </c>
    </row>
    <row r="383" spans="1:43" hidden="1" x14ac:dyDescent="0.25">
      <c r="A383" t="s">
        <v>206</v>
      </c>
      <c r="B383" t="s">
        <v>1136</v>
      </c>
      <c r="C383" s="1" t="str">
        <f t="shared" si="24"/>
        <v>11:0002</v>
      </c>
      <c r="D383" s="1" t="str">
        <f t="shared" si="21"/>
        <v>11:0001</v>
      </c>
      <c r="E383" t="s">
        <v>207</v>
      </c>
      <c r="F383" t="s">
        <v>1137</v>
      </c>
      <c r="H383">
        <v>59.713532499999999</v>
      </c>
      <c r="I383">
        <v>-110.5984818</v>
      </c>
      <c r="J383" s="1" t="str">
        <f t="shared" si="22"/>
        <v>Till</v>
      </c>
      <c r="K383" s="1" t="str">
        <f t="shared" si="25"/>
        <v>&lt;63 micron</v>
      </c>
      <c r="L383">
        <v>0.1</v>
      </c>
      <c r="M383">
        <v>5.39</v>
      </c>
      <c r="N383">
        <v>4</v>
      </c>
      <c r="O383">
        <v>130</v>
      </c>
      <c r="P383">
        <v>0.25</v>
      </c>
      <c r="Q383">
        <v>1</v>
      </c>
      <c r="R383">
        <v>0.41</v>
      </c>
      <c r="S383">
        <v>0.25</v>
      </c>
      <c r="T383">
        <v>13</v>
      </c>
      <c r="U383">
        <v>49</v>
      </c>
      <c r="V383">
        <v>23</v>
      </c>
      <c r="W383">
        <v>4.33</v>
      </c>
      <c r="X383">
        <v>20</v>
      </c>
      <c r="Y383">
        <v>0.5</v>
      </c>
      <c r="Z383">
        <v>0.23</v>
      </c>
      <c r="AA383">
        <v>30</v>
      </c>
      <c r="AB383">
        <v>0.85</v>
      </c>
      <c r="AC383">
        <v>290</v>
      </c>
      <c r="AD383">
        <v>4</v>
      </c>
      <c r="AE383">
        <v>0.86</v>
      </c>
      <c r="AF383">
        <v>30</v>
      </c>
      <c r="AG383">
        <v>7140</v>
      </c>
      <c r="AH383">
        <v>20</v>
      </c>
      <c r="AI383">
        <v>1</v>
      </c>
      <c r="AJ383">
        <v>6</v>
      </c>
      <c r="AK383">
        <v>50</v>
      </c>
      <c r="AL383">
        <v>0.13</v>
      </c>
      <c r="AM383">
        <v>5</v>
      </c>
      <c r="AN383">
        <v>5</v>
      </c>
      <c r="AO383">
        <v>90</v>
      </c>
      <c r="AP383">
        <v>10</v>
      </c>
      <c r="AQ383">
        <v>58</v>
      </c>
    </row>
    <row r="384" spans="1:43" hidden="1" x14ac:dyDescent="0.25">
      <c r="A384" t="s">
        <v>209</v>
      </c>
      <c r="B384" t="s">
        <v>1138</v>
      </c>
      <c r="C384" s="1" t="str">
        <f t="shared" si="24"/>
        <v>11:0002</v>
      </c>
      <c r="D384" s="1" t="str">
        <f t="shared" si="21"/>
        <v>11:0001</v>
      </c>
      <c r="E384" t="s">
        <v>210</v>
      </c>
      <c r="F384" t="s">
        <v>1139</v>
      </c>
      <c r="H384">
        <v>59.696523800000001</v>
      </c>
      <c r="I384">
        <v>-110.5866044</v>
      </c>
      <c r="J384" s="1" t="str">
        <f t="shared" si="22"/>
        <v>Till</v>
      </c>
      <c r="K384" s="1" t="str">
        <f t="shared" si="25"/>
        <v>&lt;63 micron</v>
      </c>
      <c r="L384">
        <v>0.1</v>
      </c>
      <c r="M384">
        <v>6.85</v>
      </c>
      <c r="N384">
        <v>6</v>
      </c>
      <c r="O384">
        <v>80</v>
      </c>
      <c r="P384">
        <v>0.25</v>
      </c>
      <c r="Q384">
        <v>2</v>
      </c>
      <c r="R384">
        <v>0.14000000000000001</v>
      </c>
      <c r="S384">
        <v>0.25</v>
      </c>
      <c r="T384">
        <v>15</v>
      </c>
      <c r="U384">
        <v>47</v>
      </c>
      <c r="V384">
        <v>14</v>
      </c>
      <c r="W384">
        <v>4.79</v>
      </c>
      <c r="X384">
        <v>10</v>
      </c>
      <c r="Y384">
        <v>0.5</v>
      </c>
      <c r="Z384">
        <v>0.16</v>
      </c>
      <c r="AA384">
        <v>20</v>
      </c>
      <c r="AB384">
        <v>0.69</v>
      </c>
      <c r="AC384">
        <v>175</v>
      </c>
      <c r="AD384">
        <v>2</v>
      </c>
      <c r="AE384">
        <v>0.67</v>
      </c>
      <c r="AF384">
        <v>33</v>
      </c>
      <c r="AG384">
        <v>4930</v>
      </c>
      <c r="AH384">
        <v>12</v>
      </c>
      <c r="AI384">
        <v>1</v>
      </c>
      <c r="AJ384">
        <v>6</v>
      </c>
      <c r="AK384">
        <v>36</v>
      </c>
      <c r="AL384">
        <v>0.12</v>
      </c>
      <c r="AM384">
        <v>5</v>
      </c>
      <c r="AN384">
        <v>5</v>
      </c>
      <c r="AO384">
        <v>84</v>
      </c>
      <c r="AP384">
        <v>10</v>
      </c>
      <c r="AQ384">
        <v>62</v>
      </c>
    </row>
    <row r="385" spans="1:43" hidden="1" x14ac:dyDescent="0.25">
      <c r="A385" t="s">
        <v>212</v>
      </c>
      <c r="B385" t="s">
        <v>1140</v>
      </c>
      <c r="C385" s="1" t="str">
        <f t="shared" si="24"/>
        <v>11:0002</v>
      </c>
      <c r="D385" s="1" t="str">
        <f t="shared" si="21"/>
        <v>11:0001</v>
      </c>
      <c r="E385" t="s">
        <v>213</v>
      </c>
      <c r="F385" t="s">
        <v>1141</v>
      </c>
      <c r="H385">
        <v>59.668018699999998</v>
      </c>
      <c r="I385">
        <v>-110.57435220000001</v>
      </c>
      <c r="J385" s="1" t="str">
        <f t="shared" si="22"/>
        <v>Till</v>
      </c>
      <c r="K385" s="1" t="str">
        <f t="shared" si="25"/>
        <v>&lt;63 micron</v>
      </c>
      <c r="L385">
        <v>0.1</v>
      </c>
      <c r="M385">
        <v>6.87</v>
      </c>
      <c r="N385">
        <v>6</v>
      </c>
      <c r="O385">
        <v>120</v>
      </c>
      <c r="P385">
        <v>0.25</v>
      </c>
      <c r="Q385">
        <v>1</v>
      </c>
      <c r="R385">
        <v>0.17</v>
      </c>
      <c r="S385">
        <v>0.25</v>
      </c>
      <c r="T385">
        <v>12</v>
      </c>
      <c r="U385">
        <v>63</v>
      </c>
      <c r="V385">
        <v>13</v>
      </c>
      <c r="W385">
        <v>5.82</v>
      </c>
      <c r="X385">
        <v>20</v>
      </c>
      <c r="Y385">
        <v>0.5</v>
      </c>
      <c r="Z385">
        <v>0.14000000000000001</v>
      </c>
      <c r="AA385">
        <v>30</v>
      </c>
      <c r="AB385">
        <v>0.61</v>
      </c>
      <c r="AC385">
        <v>255</v>
      </c>
      <c r="AD385">
        <v>3</v>
      </c>
      <c r="AE385">
        <v>0.88</v>
      </c>
      <c r="AF385">
        <v>21</v>
      </c>
      <c r="AG385">
        <v>7520</v>
      </c>
      <c r="AH385">
        <v>14</v>
      </c>
      <c r="AI385">
        <v>2</v>
      </c>
      <c r="AJ385">
        <v>9</v>
      </c>
      <c r="AK385">
        <v>40</v>
      </c>
      <c r="AL385">
        <v>0.17</v>
      </c>
      <c r="AM385">
        <v>5</v>
      </c>
      <c r="AN385">
        <v>5</v>
      </c>
      <c r="AO385">
        <v>109</v>
      </c>
      <c r="AP385">
        <v>5</v>
      </c>
      <c r="AQ385">
        <v>30</v>
      </c>
    </row>
    <row r="386" spans="1:43" hidden="1" x14ac:dyDescent="0.25">
      <c r="A386" t="s">
        <v>215</v>
      </c>
      <c r="B386" t="s">
        <v>1142</v>
      </c>
      <c r="C386" s="1" t="str">
        <f t="shared" si="24"/>
        <v>11:0002</v>
      </c>
      <c r="D386" s="1" t="str">
        <f t="shared" ref="D386:D449" si="26">HYPERLINK("http://geochem.nrcan.gc.ca/cdogs/content/svy/svy110001_e.htm", "11:0001")</f>
        <v>11:0001</v>
      </c>
      <c r="E386" t="s">
        <v>216</v>
      </c>
      <c r="F386" t="s">
        <v>1143</v>
      </c>
      <c r="H386">
        <v>59.725317199999999</v>
      </c>
      <c r="I386">
        <v>-110.5766473</v>
      </c>
      <c r="J386" s="1" t="str">
        <f t="shared" ref="J386:J449" si="27">HYPERLINK("http://geochem.nrcan.gc.ca/cdogs/content/kwd/kwd020044_e.htm", "Till")</f>
        <v>Till</v>
      </c>
      <c r="K386" s="1" t="str">
        <f t="shared" si="25"/>
        <v>&lt;63 micron</v>
      </c>
      <c r="L386">
        <v>0.2</v>
      </c>
      <c r="M386">
        <v>5.34</v>
      </c>
      <c r="N386">
        <v>14</v>
      </c>
      <c r="O386">
        <v>160</v>
      </c>
      <c r="P386">
        <v>0.25</v>
      </c>
      <c r="Q386">
        <v>4</v>
      </c>
      <c r="R386">
        <v>0.39</v>
      </c>
      <c r="S386">
        <v>0.25</v>
      </c>
      <c r="T386">
        <v>15</v>
      </c>
      <c r="U386">
        <v>79</v>
      </c>
      <c r="V386">
        <v>30</v>
      </c>
      <c r="W386">
        <v>5.0599999999999996</v>
      </c>
      <c r="X386">
        <v>20</v>
      </c>
      <c r="Y386">
        <v>0.5</v>
      </c>
      <c r="Z386">
        <v>0.37</v>
      </c>
      <c r="AA386">
        <v>40</v>
      </c>
      <c r="AB386">
        <v>0.88</v>
      </c>
      <c r="AC386">
        <v>530</v>
      </c>
      <c r="AD386">
        <v>2</v>
      </c>
      <c r="AE386">
        <v>1.05</v>
      </c>
      <c r="AF386">
        <v>37</v>
      </c>
      <c r="AG386">
        <v>10000</v>
      </c>
      <c r="AH386">
        <v>26</v>
      </c>
      <c r="AI386">
        <v>1</v>
      </c>
      <c r="AJ386">
        <v>7</v>
      </c>
      <c r="AK386">
        <v>51</v>
      </c>
      <c r="AL386">
        <v>0.13</v>
      </c>
      <c r="AM386">
        <v>5</v>
      </c>
      <c r="AN386">
        <v>5</v>
      </c>
      <c r="AO386">
        <v>85</v>
      </c>
      <c r="AP386">
        <v>5</v>
      </c>
      <c r="AQ386">
        <v>32</v>
      </c>
    </row>
    <row r="387" spans="1:43" hidden="1" x14ac:dyDescent="0.25">
      <c r="A387" t="s">
        <v>218</v>
      </c>
      <c r="B387" t="s">
        <v>1144</v>
      </c>
      <c r="C387" s="1" t="str">
        <f t="shared" si="24"/>
        <v>11:0002</v>
      </c>
      <c r="D387" s="1" t="str">
        <f t="shared" si="26"/>
        <v>11:0001</v>
      </c>
      <c r="E387" t="s">
        <v>219</v>
      </c>
      <c r="F387" t="s">
        <v>1145</v>
      </c>
      <c r="H387">
        <v>59.746025299999999</v>
      </c>
      <c r="I387">
        <v>-110.56588790000001</v>
      </c>
      <c r="J387" s="1" t="str">
        <f t="shared" si="27"/>
        <v>Till</v>
      </c>
      <c r="K387" s="1" t="str">
        <f t="shared" si="25"/>
        <v>&lt;63 micron</v>
      </c>
      <c r="L387">
        <v>0.1</v>
      </c>
      <c r="M387">
        <v>5.83</v>
      </c>
      <c r="N387">
        <v>8</v>
      </c>
      <c r="O387">
        <v>100</v>
      </c>
      <c r="P387">
        <v>0.25</v>
      </c>
      <c r="Q387">
        <v>1</v>
      </c>
      <c r="R387">
        <v>0.14000000000000001</v>
      </c>
      <c r="S387">
        <v>0.25</v>
      </c>
      <c r="T387">
        <v>4</v>
      </c>
      <c r="U387">
        <v>30</v>
      </c>
      <c r="V387">
        <v>18</v>
      </c>
      <c r="W387">
        <v>3.34</v>
      </c>
      <c r="X387">
        <v>10</v>
      </c>
      <c r="Y387">
        <v>0.5</v>
      </c>
      <c r="Z387">
        <v>0.1</v>
      </c>
      <c r="AA387">
        <v>40</v>
      </c>
      <c r="AB387">
        <v>0.39</v>
      </c>
      <c r="AC387">
        <v>180</v>
      </c>
      <c r="AD387">
        <v>4</v>
      </c>
      <c r="AE387">
        <v>0.59</v>
      </c>
      <c r="AF387">
        <v>10</v>
      </c>
      <c r="AG387">
        <v>9390</v>
      </c>
      <c r="AH387">
        <v>12</v>
      </c>
      <c r="AI387">
        <v>1</v>
      </c>
      <c r="AJ387">
        <v>6</v>
      </c>
      <c r="AK387">
        <v>27</v>
      </c>
      <c r="AL387">
        <v>0.1</v>
      </c>
      <c r="AM387">
        <v>5</v>
      </c>
      <c r="AN387">
        <v>5</v>
      </c>
      <c r="AO387">
        <v>58</v>
      </c>
      <c r="AP387">
        <v>5</v>
      </c>
      <c r="AQ387">
        <v>108</v>
      </c>
    </row>
    <row r="388" spans="1:43" hidden="1" x14ac:dyDescent="0.25">
      <c r="A388" t="s">
        <v>221</v>
      </c>
      <c r="B388" t="s">
        <v>1146</v>
      </c>
      <c r="C388" s="1" t="str">
        <f t="shared" si="24"/>
        <v>11:0002</v>
      </c>
      <c r="D388" s="1" t="str">
        <f t="shared" si="26"/>
        <v>11:0001</v>
      </c>
      <c r="E388" t="s">
        <v>222</v>
      </c>
      <c r="F388" t="s">
        <v>1147</v>
      </c>
      <c r="H388">
        <v>59.778278100000001</v>
      </c>
      <c r="I388">
        <v>-110.570634</v>
      </c>
      <c r="J388" s="1" t="str">
        <f t="shared" si="27"/>
        <v>Till</v>
      </c>
      <c r="K388" s="1" t="str">
        <f t="shared" si="25"/>
        <v>&lt;63 micron</v>
      </c>
      <c r="L388">
        <v>0.2</v>
      </c>
      <c r="M388">
        <v>6.18</v>
      </c>
      <c r="N388">
        <v>4</v>
      </c>
      <c r="O388">
        <v>80</v>
      </c>
      <c r="P388">
        <v>0.25</v>
      </c>
      <c r="Q388">
        <v>4</v>
      </c>
      <c r="R388">
        <v>0.09</v>
      </c>
      <c r="S388">
        <v>0.25</v>
      </c>
      <c r="T388">
        <v>7</v>
      </c>
      <c r="U388">
        <v>87</v>
      </c>
      <c r="V388">
        <v>22</v>
      </c>
      <c r="W388">
        <v>4.88</v>
      </c>
      <c r="X388">
        <v>10</v>
      </c>
      <c r="Y388">
        <v>1</v>
      </c>
      <c r="Z388">
        <v>0.08</v>
      </c>
      <c r="AA388">
        <v>30</v>
      </c>
      <c r="AB388">
        <v>0.36</v>
      </c>
      <c r="AC388">
        <v>110</v>
      </c>
      <c r="AD388">
        <v>7</v>
      </c>
      <c r="AE388">
        <v>0.68</v>
      </c>
      <c r="AF388">
        <v>26</v>
      </c>
      <c r="AG388">
        <v>6310</v>
      </c>
      <c r="AH388">
        <v>16</v>
      </c>
      <c r="AI388">
        <v>2</v>
      </c>
      <c r="AJ388">
        <v>4</v>
      </c>
      <c r="AK388">
        <v>21</v>
      </c>
      <c r="AL388">
        <v>0.08</v>
      </c>
      <c r="AM388">
        <v>5</v>
      </c>
      <c r="AN388">
        <v>5</v>
      </c>
      <c r="AO388">
        <v>81</v>
      </c>
      <c r="AP388">
        <v>5</v>
      </c>
      <c r="AQ388">
        <v>56</v>
      </c>
    </row>
    <row r="389" spans="1:43" hidden="1" x14ac:dyDescent="0.25">
      <c r="A389" t="s">
        <v>224</v>
      </c>
      <c r="B389" t="s">
        <v>1148</v>
      </c>
      <c r="C389" s="1" t="str">
        <f t="shared" si="24"/>
        <v>11:0002</v>
      </c>
      <c r="D389" s="1" t="str">
        <f t="shared" si="26"/>
        <v>11:0001</v>
      </c>
      <c r="E389" t="s">
        <v>225</v>
      </c>
      <c r="F389" t="s">
        <v>1149</v>
      </c>
      <c r="H389">
        <v>59.811981400000001</v>
      </c>
      <c r="I389">
        <v>-110.5525514</v>
      </c>
      <c r="J389" s="1" t="str">
        <f t="shared" si="27"/>
        <v>Till</v>
      </c>
      <c r="K389" s="1" t="str">
        <f t="shared" si="25"/>
        <v>&lt;63 micron</v>
      </c>
      <c r="L389">
        <v>0.1</v>
      </c>
      <c r="M389">
        <v>2.9</v>
      </c>
      <c r="N389">
        <v>2</v>
      </c>
      <c r="O389">
        <v>100</v>
      </c>
      <c r="P389">
        <v>0.25</v>
      </c>
      <c r="Q389">
        <v>1</v>
      </c>
      <c r="R389">
        <v>0.18</v>
      </c>
      <c r="S389">
        <v>0.25</v>
      </c>
      <c r="T389">
        <v>6</v>
      </c>
      <c r="U389">
        <v>27</v>
      </c>
      <c r="V389">
        <v>7</v>
      </c>
      <c r="W389">
        <v>2.08</v>
      </c>
      <c r="X389">
        <v>20</v>
      </c>
      <c r="Y389">
        <v>0.5</v>
      </c>
      <c r="Z389">
        <v>0.12</v>
      </c>
      <c r="AA389">
        <v>20</v>
      </c>
      <c r="AB389">
        <v>5.0000000000000001E-3</v>
      </c>
      <c r="AC389">
        <v>140</v>
      </c>
      <c r="AD389">
        <v>1</v>
      </c>
      <c r="AE389">
        <v>0.89</v>
      </c>
      <c r="AF389">
        <v>10</v>
      </c>
      <c r="AG389">
        <v>4120</v>
      </c>
      <c r="AH389">
        <v>10</v>
      </c>
      <c r="AI389">
        <v>1</v>
      </c>
      <c r="AJ389">
        <v>3</v>
      </c>
      <c r="AK389">
        <v>33</v>
      </c>
      <c r="AL389">
        <v>0.03</v>
      </c>
      <c r="AM389">
        <v>5</v>
      </c>
      <c r="AN389">
        <v>5</v>
      </c>
      <c r="AO389">
        <v>35</v>
      </c>
      <c r="AP389">
        <v>5</v>
      </c>
      <c r="AQ389">
        <v>46</v>
      </c>
    </row>
    <row r="390" spans="1:43" hidden="1" x14ac:dyDescent="0.25">
      <c r="A390" t="s">
        <v>227</v>
      </c>
      <c r="B390" t="s">
        <v>1150</v>
      </c>
      <c r="C390" s="1" t="str">
        <f t="shared" si="24"/>
        <v>11:0002</v>
      </c>
      <c r="D390" s="1" t="str">
        <f t="shared" si="26"/>
        <v>11:0001</v>
      </c>
      <c r="E390" t="s">
        <v>225</v>
      </c>
      <c r="F390" t="s">
        <v>1151</v>
      </c>
      <c r="H390">
        <v>59.811981400000001</v>
      </c>
      <c r="I390">
        <v>-110.5525514</v>
      </c>
      <c r="J390" s="1" t="str">
        <f t="shared" si="27"/>
        <v>Till</v>
      </c>
      <c r="K390" s="1" t="str">
        <f t="shared" si="25"/>
        <v>&lt;63 micron</v>
      </c>
      <c r="L390">
        <v>0.1</v>
      </c>
      <c r="M390">
        <v>4.8</v>
      </c>
      <c r="N390">
        <v>6</v>
      </c>
      <c r="O390">
        <v>160</v>
      </c>
      <c r="P390">
        <v>0.25</v>
      </c>
      <c r="Q390">
        <v>6</v>
      </c>
      <c r="R390">
        <v>0.17</v>
      </c>
      <c r="S390">
        <v>0.25</v>
      </c>
      <c r="T390">
        <v>9</v>
      </c>
      <c r="U390">
        <v>43</v>
      </c>
      <c r="V390">
        <v>13</v>
      </c>
      <c r="W390">
        <v>5.24</v>
      </c>
      <c r="X390">
        <v>20</v>
      </c>
      <c r="Y390">
        <v>0.5</v>
      </c>
      <c r="Z390">
        <v>0.18</v>
      </c>
      <c r="AA390">
        <v>20</v>
      </c>
      <c r="AB390">
        <v>0.59</v>
      </c>
      <c r="AC390">
        <v>200</v>
      </c>
      <c r="AD390">
        <v>4</v>
      </c>
      <c r="AE390">
        <v>0.74</v>
      </c>
      <c r="AF390">
        <v>15</v>
      </c>
      <c r="AG390">
        <v>10000</v>
      </c>
      <c r="AH390">
        <v>24</v>
      </c>
      <c r="AI390">
        <v>1</v>
      </c>
      <c r="AJ390">
        <v>4</v>
      </c>
      <c r="AK390">
        <v>38</v>
      </c>
      <c r="AL390">
        <v>0.08</v>
      </c>
      <c r="AM390">
        <v>5</v>
      </c>
      <c r="AN390">
        <v>5</v>
      </c>
      <c r="AO390">
        <v>78</v>
      </c>
      <c r="AP390">
        <v>5</v>
      </c>
      <c r="AQ390">
        <v>48</v>
      </c>
    </row>
    <row r="391" spans="1:43" hidden="1" x14ac:dyDescent="0.25">
      <c r="A391" t="s">
        <v>229</v>
      </c>
      <c r="B391" t="s">
        <v>1152</v>
      </c>
      <c r="C391" s="1" t="str">
        <f t="shared" si="24"/>
        <v>11:0002</v>
      </c>
      <c r="D391" s="1" t="str">
        <f t="shared" si="26"/>
        <v>11:0001</v>
      </c>
      <c r="E391" t="s">
        <v>230</v>
      </c>
      <c r="F391" t="s">
        <v>1153</v>
      </c>
      <c r="H391">
        <v>59.926241900000001</v>
      </c>
      <c r="I391">
        <v>-110.5926947</v>
      </c>
      <c r="J391" s="1" t="str">
        <f t="shared" si="27"/>
        <v>Till</v>
      </c>
      <c r="K391" s="1" t="str">
        <f t="shared" si="25"/>
        <v>&lt;63 micron</v>
      </c>
      <c r="L391">
        <v>0.1</v>
      </c>
      <c r="M391">
        <v>5.57</v>
      </c>
      <c r="N391">
        <v>4</v>
      </c>
      <c r="O391">
        <v>190</v>
      </c>
      <c r="P391">
        <v>0.25</v>
      </c>
      <c r="Q391">
        <v>1</v>
      </c>
      <c r="R391">
        <v>0.32</v>
      </c>
      <c r="S391">
        <v>0.25</v>
      </c>
      <c r="T391">
        <v>11</v>
      </c>
      <c r="U391">
        <v>41</v>
      </c>
      <c r="V391">
        <v>17</v>
      </c>
      <c r="W391">
        <v>4.05</v>
      </c>
      <c r="X391">
        <v>20</v>
      </c>
      <c r="Y391">
        <v>0.5</v>
      </c>
      <c r="Z391">
        <v>0.2</v>
      </c>
      <c r="AA391">
        <v>40</v>
      </c>
      <c r="AB391">
        <v>0.71</v>
      </c>
      <c r="AC391">
        <v>360</v>
      </c>
      <c r="AD391">
        <v>2</v>
      </c>
      <c r="AE391">
        <v>0.62</v>
      </c>
      <c r="AF391">
        <v>24</v>
      </c>
      <c r="AG391">
        <v>9050</v>
      </c>
      <c r="AH391">
        <v>14</v>
      </c>
      <c r="AI391">
        <v>1</v>
      </c>
      <c r="AJ391">
        <v>6</v>
      </c>
      <c r="AK391">
        <v>46</v>
      </c>
      <c r="AL391">
        <v>0.12</v>
      </c>
      <c r="AM391">
        <v>5</v>
      </c>
      <c r="AN391">
        <v>5</v>
      </c>
      <c r="AO391">
        <v>68</v>
      </c>
      <c r="AP391">
        <v>5</v>
      </c>
      <c r="AQ391">
        <v>50</v>
      </c>
    </row>
    <row r="392" spans="1:43" hidden="1" x14ac:dyDescent="0.25">
      <c r="A392" t="s">
        <v>232</v>
      </c>
      <c r="B392" t="s">
        <v>1154</v>
      </c>
      <c r="C392" s="1" t="str">
        <f t="shared" si="24"/>
        <v>11:0002</v>
      </c>
      <c r="D392" s="1" t="str">
        <f t="shared" si="26"/>
        <v>11:0001</v>
      </c>
      <c r="E392" t="s">
        <v>233</v>
      </c>
      <c r="F392" t="s">
        <v>1155</v>
      </c>
      <c r="H392">
        <v>59.902521</v>
      </c>
      <c r="I392">
        <v>-110.617654</v>
      </c>
      <c r="J392" s="1" t="str">
        <f t="shared" si="27"/>
        <v>Till</v>
      </c>
      <c r="K392" s="1" t="str">
        <f t="shared" si="25"/>
        <v>&lt;63 micron</v>
      </c>
      <c r="L392">
        <v>0.1</v>
      </c>
      <c r="M392">
        <v>7.1</v>
      </c>
      <c r="N392">
        <v>8</v>
      </c>
      <c r="O392">
        <v>180</v>
      </c>
      <c r="P392">
        <v>0.25</v>
      </c>
      <c r="Q392">
        <v>4</v>
      </c>
      <c r="R392">
        <v>0.32</v>
      </c>
      <c r="S392">
        <v>0.25</v>
      </c>
      <c r="T392">
        <v>17</v>
      </c>
      <c r="U392">
        <v>59</v>
      </c>
      <c r="V392">
        <v>73</v>
      </c>
      <c r="W392">
        <v>4.8600000000000003</v>
      </c>
      <c r="X392">
        <v>30</v>
      </c>
      <c r="Y392">
        <v>0.5</v>
      </c>
      <c r="Z392">
        <v>0.22</v>
      </c>
      <c r="AA392">
        <v>140</v>
      </c>
      <c r="AB392">
        <v>0.95</v>
      </c>
      <c r="AC392">
        <v>450</v>
      </c>
      <c r="AD392">
        <v>3</v>
      </c>
      <c r="AE392">
        <v>0.57999999999999996</v>
      </c>
      <c r="AF392">
        <v>39</v>
      </c>
      <c r="AG392">
        <v>6260</v>
      </c>
      <c r="AH392">
        <v>28</v>
      </c>
      <c r="AI392">
        <v>2</v>
      </c>
      <c r="AJ392">
        <v>8</v>
      </c>
      <c r="AK392">
        <v>48</v>
      </c>
      <c r="AL392">
        <v>0.15</v>
      </c>
      <c r="AM392">
        <v>5</v>
      </c>
      <c r="AN392">
        <v>5</v>
      </c>
      <c r="AO392">
        <v>91</v>
      </c>
      <c r="AP392">
        <v>10</v>
      </c>
      <c r="AQ392">
        <v>72</v>
      </c>
    </row>
    <row r="393" spans="1:43" hidden="1" x14ac:dyDescent="0.25">
      <c r="A393" t="s">
        <v>235</v>
      </c>
      <c r="B393" t="s">
        <v>1156</v>
      </c>
      <c r="C393" s="1" t="str">
        <f t="shared" ref="C393:C456" si="28">HYPERLINK("http://geochem.nrcan.gc.ca/cdogs/content/bdl/bdl110002_e.htm", "11:0002")</f>
        <v>11:0002</v>
      </c>
      <c r="D393" s="1" t="str">
        <f t="shared" si="26"/>
        <v>11:0001</v>
      </c>
      <c r="E393" t="s">
        <v>236</v>
      </c>
      <c r="F393" t="s">
        <v>1157</v>
      </c>
      <c r="H393">
        <v>59.860018799999999</v>
      </c>
      <c r="I393">
        <v>-110.5786863</v>
      </c>
      <c r="J393" s="1" t="str">
        <f t="shared" si="27"/>
        <v>Till</v>
      </c>
      <c r="K393" s="1" t="str">
        <f t="shared" ref="K393:K456" si="29">HYPERLINK("http://geochem.nrcan.gc.ca/cdogs/content/kwd/kwd080004_e.htm", "&lt;63 micron")</f>
        <v>&lt;63 micron</v>
      </c>
      <c r="L393">
        <v>0.1</v>
      </c>
      <c r="M393">
        <v>5.61</v>
      </c>
      <c r="N393">
        <v>2</v>
      </c>
      <c r="O393">
        <v>170</v>
      </c>
      <c r="P393">
        <v>0.25</v>
      </c>
      <c r="Q393">
        <v>2</v>
      </c>
      <c r="R393">
        <v>0.16</v>
      </c>
      <c r="S393">
        <v>0.25</v>
      </c>
      <c r="T393">
        <v>9</v>
      </c>
      <c r="U393">
        <v>33</v>
      </c>
      <c r="V393">
        <v>14</v>
      </c>
      <c r="W393">
        <v>4.2300000000000004</v>
      </c>
      <c r="X393">
        <v>20</v>
      </c>
      <c r="Y393">
        <v>0.5</v>
      </c>
      <c r="Z393">
        <v>0.12</v>
      </c>
      <c r="AA393">
        <v>20</v>
      </c>
      <c r="AB393">
        <v>0.5</v>
      </c>
      <c r="AC393">
        <v>210</v>
      </c>
      <c r="AD393">
        <v>3</v>
      </c>
      <c r="AE393">
        <v>0.57999999999999996</v>
      </c>
      <c r="AF393">
        <v>19</v>
      </c>
      <c r="AG393">
        <v>5100</v>
      </c>
      <c r="AH393">
        <v>18</v>
      </c>
      <c r="AI393">
        <v>1</v>
      </c>
      <c r="AJ393">
        <v>4</v>
      </c>
      <c r="AK393">
        <v>31</v>
      </c>
      <c r="AL393">
        <v>0.09</v>
      </c>
      <c r="AM393">
        <v>5</v>
      </c>
      <c r="AN393">
        <v>5</v>
      </c>
      <c r="AO393">
        <v>70</v>
      </c>
      <c r="AP393">
        <v>5</v>
      </c>
      <c r="AQ393">
        <v>68</v>
      </c>
    </row>
    <row r="394" spans="1:43" hidden="1" x14ac:dyDescent="0.25">
      <c r="A394" t="s">
        <v>238</v>
      </c>
      <c r="B394" t="s">
        <v>1158</v>
      </c>
      <c r="C394" s="1" t="str">
        <f t="shared" si="28"/>
        <v>11:0002</v>
      </c>
      <c r="D394" s="1" t="str">
        <f t="shared" si="26"/>
        <v>11:0001</v>
      </c>
      <c r="E394" t="s">
        <v>239</v>
      </c>
      <c r="F394" t="s">
        <v>1159</v>
      </c>
      <c r="H394">
        <v>59.825758499999999</v>
      </c>
      <c r="I394">
        <v>-110.56395929999999</v>
      </c>
      <c r="J394" s="1" t="str">
        <f t="shared" si="27"/>
        <v>Till</v>
      </c>
      <c r="K394" s="1" t="str">
        <f t="shared" si="29"/>
        <v>&lt;63 micron</v>
      </c>
      <c r="L394">
        <v>0.1</v>
      </c>
      <c r="M394">
        <v>6.93</v>
      </c>
      <c r="N394">
        <v>10</v>
      </c>
      <c r="O394">
        <v>110</v>
      </c>
      <c r="P394">
        <v>0.25</v>
      </c>
      <c r="Q394">
        <v>6</v>
      </c>
      <c r="R394">
        <v>0.26</v>
      </c>
      <c r="S394">
        <v>0.25</v>
      </c>
      <c r="T394">
        <v>14</v>
      </c>
      <c r="U394">
        <v>55</v>
      </c>
      <c r="V394">
        <v>42</v>
      </c>
      <c r="W394">
        <v>4.83</v>
      </c>
      <c r="X394">
        <v>20</v>
      </c>
      <c r="Y394">
        <v>0.5</v>
      </c>
      <c r="Z394">
        <v>0.12</v>
      </c>
      <c r="AA394">
        <v>70</v>
      </c>
      <c r="AB394">
        <v>0.86</v>
      </c>
      <c r="AC394">
        <v>2450</v>
      </c>
      <c r="AD394">
        <v>3</v>
      </c>
      <c r="AE394">
        <v>0.47</v>
      </c>
      <c r="AF394">
        <v>29</v>
      </c>
      <c r="AG394">
        <v>4210</v>
      </c>
      <c r="AH394">
        <v>20</v>
      </c>
      <c r="AI394">
        <v>1</v>
      </c>
      <c r="AJ394">
        <v>9</v>
      </c>
      <c r="AK394">
        <v>42</v>
      </c>
      <c r="AL394">
        <v>0.2</v>
      </c>
      <c r="AM394">
        <v>5</v>
      </c>
      <c r="AN394">
        <v>5</v>
      </c>
      <c r="AO394">
        <v>90</v>
      </c>
      <c r="AP394">
        <v>5</v>
      </c>
      <c r="AQ394">
        <v>124</v>
      </c>
    </row>
    <row r="395" spans="1:43" hidden="1" x14ac:dyDescent="0.25">
      <c r="A395" t="s">
        <v>241</v>
      </c>
      <c r="B395" t="s">
        <v>1160</v>
      </c>
      <c r="C395" s="1" t="str">
        <f t="shared" si="28"/>
        <v>11:0002</v>
      </c>
      <c r="D395" s="1" t="str">
        <f t="shared" si="26"/>
        <v>11:0001</v>
      </c>
      <c r="E395" t="s">
        <v>242</v>
      </c>
      <c r="F395" t="s">
        <v>1161</v>
      </c>
      <c r="H395">
        <v>59.899113800000002</v>
      </c>
      <c r="I395">
        <v>-110.5615683</v>
      </c>
      <c r="J395" s="1" t="str">
        <f t="shared" si="27"/>
        <v>Till</v>
      </c>
      <c r="K395" s="1" t="str">
        <f t="shared" si="29"/>
        <v>&lt;63 micron</v>
      </c>
      <c r="L395">
        <v>0.1</v>
      </c>
      <c r="M395">
        <v>6.53</v>
      </c>
      <c r="N395">
        <v>4</v>
      </c>
      <c r="O395">
        <v>110</v>
      </c>
      <c r="P395">
        <v>0.25</v>
      </c>
      <c r="Q395">
        <v>2</v>
      </c>
      <c r="R395">
        <v>0.11</v>
      </c>
      <c r="S395">
        <v>0.25</v>
      </c>
      <c r="T395">
        <v>7</v>
      </c>
      <c r="U395">
        <v>32</v>
      </c>
      <c r="V395">
        <v>16</v>
      </c>
      <c r="W395">
        <v>4.2300000000000004</v>
      </c>
      <c r="X395">
        <v>20</v>
      </c>
      <c r="Y395">
        <v>0.5</v>
      </c>
      <c r="Z395">
        <v>0.1</v>
      </c>
      <c r="AA395">
        <v>60</v>
      </c>
      <c r="AB395">
        <v>0.41</v>
      </c>
      <c r="AC395">
        <v>135</v>
      </c>
      <c r="AD395">
        <v>4</v>
      </c>
      <c r="AE395">
        <v>0.62</v>
      </c>
      <c r="AF395">
        <v>11</v>
      </c>
      <c r="AG395">
        <v>9190</v>
      </c>
      <c r="AH395">
        <v>22</v>
      </c>
      <c r="AI395">
        <v>1</v>
      </c>
      <c r="AJ395">
        <v>6</v>
      </c>
      <c r="AK395">
        <v>25</v>
      </c>
      <c r="AL395">
        <v>0.1</v>
      </c>
      <c r="AM395">
        <v>5</v>
      </c>
      <c r="AN395">
        <v>10</v>
      </c>
      <c r="AO395">
        <v>70</v>
      </c>
      <c r="AP395">
        <v>5</v>
      </c>
      <c r="AQ395">
        <v>64</v>
      </c>
    </row>
    <row r="396" spans="1:43" hidden="1" x14ac:dyDescent="0.25">
      <c r="A396" t="s">
        <v>244</v>
      </c>
      <c r="B396" t="s">
        <v>1162</v>
      </c>
      <c r="C396" s="1" t="str">
        <f t="shared" si="28"/>
        <v>11:0002</v>
      </c>
      <c r="D396" s="1" t="str">
        <f t="shared" si="26"/>
        <v>11:0001</v>
      </c>
      <c r="E396" t="s">
        <v>245</v>
      </c>
      <c r="F396" t="s">
        <v>1163</v>
      </c>
      <c r="H396">
        <v>59.935045500000001</v>
      </c>
      <c r="I396">
        <v>-110.5142132</v>
      </c>
      <c r="J396" s="1" t="str">
        <f t="shared" si="27"/>
        <v>Till</v>
      </c>
      <c r="K396" s="1" t="str">
        <f t="shared" si="29"/>
        <v>&lt;63 micron</v>
      </c>
      <c r="L396">
        <v>0.1</v>
      </c>
      <c r="M396">
        <v>4.3</v>
      </c>
      <c r="N396">
        <v>4</v>
      </c>
      <c r="O396">
        <v>50</v>
      </c>
      <c r="P396">
        <v>0.25</v>
      </c>
      <c r="Q396">
        <v>4</v>
      </c>
      <c r="R396">
        <v>0.15</v>
      </c>
      <c r="S396">
        <v>0.25</v>
      </c>
      <c r="T396">
        <v>4</v>
      </c>
      <c r="U396">
        <v>29</v>
      </c>
      <c r="V396">
        <v>10</v>
      </c>
      <c r="W396">
        <v>3.35</v>
      </c>
      <c r="X396">
        <v>10</v>
      </c>
      <c r="Y396">
        <v>0.5</v>
      </c>
      <c r="Z396">
        <v>7.0000000000000007E-2</v>
      </c>
      <c r="AA396">
        <v>20</v>
      </c>
      <c r="AB396">
        <v>0.52</v>
      </c>
      <c r="AC396">
        <v>95</v>
      </c>
      <c r="AD396">
        <v>2</v>
      </c>
      <c r="AE396">
        <v>0.54</v>
      </c>
      <c r="AF396">
        <v>10</v>
      </c>
      <c r="AG396">
        <v>2030</v>
      </c>
      <c r="AH396">
        <v>10</v>
      </c>
      <c r="AI396">
        <v>1</v>
      </c>
      <c r="AJ396">
        <v>4</v>
      </c>
      <c r="AK396">
        <v>45</v>
      </c>
      <c r="AL396">
        <v>0.1</v>
      </c>
      <c r="AM396">
        <v>5</v>
      </c>
      <c r="AN396">
        <v>5</v>
      </c>
      <c r="AO396">
        <v>66</v>
      </c>
      <c r="AP396">
        <v>5</v>
      </c>
      <c r="AQ396">
        <v>78</v>
      </c>
    </row>
    <row r="397" spans="1:43" hidden="1" x14ac:dyDescent="0.25">
      <c r="A397" t="s">
        <v>247</v>
      </c>
      <c r="B397" t="s">
        <v>1164</v>
      </c>
      <c r="C397" s="1" t="str">
        <f t="shared" si="28"/>
        <v>11:0002</v>
      </c>
      <c r="D397" s="1" t="str">
        <f t="shared" si="26"/>
        <v>11:0001</v>
      </c>
      <c r="E397" t="s">
        <v>248</v>
      </c>
      <c r="F397" t="s">
        <v>1165</v>
      </c>
      <c r="H397">
        <v>59.935000600000002</v>
      </c>
      <c r="I397">
        <v>-110.52656039999999</v>
      </c>
      <c r="J397" s="1" t="str">
        <f t="shared" si="27"/>
        <v>Till</v>
      </c>
      <c r="K397" s="1" t="str">
        <f t="shared" si="29"/>
        <v>&lt;63 micron</v>
      </c>
      <c r="L397">
        <v>0.2</v>
      </c>
      <c r="M397">
        <v>7.37</v>
      </c>
      <c r="N397">
        <v>10</v>
      </c>
      <c r="O397">
        <v>210</v>
      </c>
      <c r="P397">
        <v>0.25</v>
      </c>
      <c r="Q397">
        <v>1</v>
      </c>
      <c r="R397">
        <v>0.45</v>
      </c>
      <c r="S397">
        <v>0.25</v>
      </c>
      <c r="T397">
        <v>27</v>
      </c>
      <c r="U397">
        <v>61</v>
      </c>
      <c r="V397">
        <v>68</v>
      </c>
      <c r="W397">
        <v>4.74</v>
      </c>
      <c r="X397">
        <v>30</v>
      </c>
      <c r="Y397">
        <v>0.5</v>
      </c>
      <c r="Z397">
        <v>0.51</v>
      </c>
      <c r="AA397">
        <v>100</v>
      </c>
      <c r="AB397">
        <v>1.18</v>
      </c>
      <c r="AC397">
        <v>385</v>
      </c>
      <c r="AD397">
        <v>2</v>
      </c>
      <c r="AE397">
        <v>0.64</v>
      </c>
      <c r="AF397">
        <v>45</v>
      </c>
      <c r="AG397">
        <v>5700</v>
      </c>
      <c r="AH397">
        <v>38</v>
      </c>
      <c r="AI397">
        <v>2</v>
      </c>
      <c r="AJ397">
        <v>15</v>
      </c>
      <c r="AK397">
        <v>62</v>
      </c>
      <c r="AL397">
        <v>0.22</v>
      </c>
      <c r="AM397">
        <v>5</v>
      </c>
      <c r="AN397">
        <v>5</v>
      </c>
      <c r="AO397">
        <v>89</v>
      </c>
      <c r="AP397">
        <v>10</v>
      </c>
      <c r="AQ397">
        <v>20</v>
      </c>
    </row>
    <row r="398" spans="1:43" hidden="1" x14ac:dyDescent="0.25">
      <c r="A398" t="s">
        <v>250</v>
      </c>
      <c r="B398" t="s">
        <v>1166</v>
      </c>
      <c r="C398" s="1" t="str">
        <f t="shared" si="28"/>
        <v>11:0002</v>
      </c>
      <c r="D398" s="1" t="str">
        <f t="shared" si="26"/>
        <v>11:0001</v>
      </c>
      <c r="E398" t="s">
        <v>251</v>
      </c>
      <c r="F398" t="s">
        <v>1167</v>
      </c>
      <c r="H398">
        <v>59.922722999999998</v>
      </c>
      <c r="I398">
        <v>-110.5086694</v>
      </c>
      <c r="J398" s="1" t="str">
        <f t="shared" si="27"/>
        <v>Till</v>
      </c>
      <c r="K398" s="1" t="str">
        <f t="shared" si="29"/>
        <v>&lt;63 micron</v>
      </c>
      <c r="L398">
        <v>0.2</v>
      </c>
      <c r="M398">
        <v>6.02</v>
      </c>
      <c r="N398">
        <v>12</v>
      </c>
      <c r="O398">
        <v>130</v>
      </c>
      <c r="P398">
        <v>0.25</v>
      </c>
      <c r="Q398">
        <v>6</v>
      </c>
      <c r="R398">
        <v>0.28999999999999998</v>
      </c>
      <c r="S398">
        <v>0.25</v>
      </c>
      <c r="T398">
        <v>14</v>
      </c>
      <c r="U398">
        <v>58</v>
      </c>
      <c r="V398">
        <v>27</v>
      </c>
      <c r="W398">
        <v>4.8499999999999996</v>
      </c>
      <c r="X398">
        <v>20</v>
      </c>
      <c r="Y398">
        <v>0.5</v>
      </c>
      <c r="Z398">
        <v>0.16</v>
      </c>
      <c r="AA398">
        <v>30</v>
      </c>
      <c r="AB398">
        <v>0.94</v>
      </c>
      <c r="AC398">
        <v>225</v>
      </c>
      <c r="AD398">
        <v>1</v>
      </c>
      <c r="AE398">
        <v>0.53</v>
      </c>
      <c r="AF398">
        <v>26</v>
      </c>
      <c r="AG398">
        <v>3010</v>
      </c>
      <c r="AH398">
        <v>14</v>
      </c>
      <c r="AI398">
        <v>1</v>
      </c>
      <c r="AJ398">
        <v>6</v>
      </c>
      <c r="AK398">
        <v>41</v>
      </c>
      <c r="AL398">
        <v>0.14000000000000001</v>
      </c>
      <c r="AM398">
        <v>5</v>
      </c>
      <c r="AN398">
        <v>5</v>
      </c>
      <c r="AO398">
        <v>97</v>
      </c>
      <c r="AP398">
        <v>5</v>
      </c>
      <c r="AQ398">
        <v>66</v>
      </c>
    </row>
    <row r="399" spans="1:43" hidden="1" x14ac:dyDescent="0.25">
      <c r="A399" t="s">
        <v>253</v>
      </c>
      <c r="B399" t="s">
        <v>1168</v>
      </c>
      <c r="C399" s="1" t="str">
        <f t="shared" si="28"/>
        <v>11:0002</v>
      </c>
      <c r="D399" s="1" t="str">
        <f t="shared" si="26"/>
        <v>11:0001</v>
      </c>
      <c r="E399" t="s">
        <v>254</v>
      </c>
      <c r="F399" t="s">
        <v>1169</v>
      </c>
      <c r="H399">
        <v>59.8810024</v>
      </c>
      <c r="I399">
        <v>-110.5698459</v>
      </c>
      <c r="J399" s="1" t="str">
        <f t="shared" si="27"/>
        <v>Till</v>
      </c>
      <c r="K399" s="1" t="str">
        <f t="shared" si="29"/>
        <v>&lt;63 micron</v>
      </c>
      <c r="L399">
        <v>0.1</v>
      </c>
      <c r="M399">
        <v>5.75</v>
      </c>
      <c r="N399">
        <v>4</v>
      </c>
      <c r="O399">
        <v>90</v>
      </c>
      <c r="P399">
        <v>0.25</v>
      </c>
      <c r="Q399">
        <v>1</v>
      </c>
      <c r="R399">
        <v>0.25</v>
      </c>
      <c r="S399">
        <v>0.25</v>
      </c>
      <c r="T399">
        <v>9</v>
      </c>
      <c r="U399">
        <v>41</v>
      </c>
      <c r="V399">
        <v>28</v>
      </c>
      <c r="W399">
        <v>3.43</v>
      </c>
      <c r="X399">
        <v>20</v>
      </c>
      <c r="Y399">
        <v>0.5</v>
      </c>
      <c r="Z399">
        <v>0.15</v>
      </c>
      <c r="AA399">
        <v>80</v>
      </c>
      <c r="AB399">
        <v>0.56999999999999995</v>
      </c>
      <c r="AC399">
        <v>215</v>
      </c>
      <c r="AD399">
        <v>17</v>
      </c>
      <c r="AE399">
        <v>0.92</v>
      </c>
      <c r="AF399">
        <v>22</v>
      </c>
      <c r="AG399">
        <v>10000</v>
      </c>
      <c r="AH399">
        <v>26</v>
      </c>
      <c r="AI399">
        <v>1</v>
      </c>
      <c r="AJ399">
        <v>5</v>
      </c>
      <c r="AK399">
        <v>36</v>
      </c>
      <c r="AL399">
        <v>0.13</v>
      </c>
      <c r="AM399">
        <v>5</v>
      </c>
      <c r="AN399">
        <v>10</v>
      </c>
      <c r="AO399">
        <v>57</v>
      </c>
      <c r="AP399">
        <v>5</v>
      </c>
      <c r="AQ399">
        <v>84</v>
      </c>
    </row>
    <row r="400" spans="1:43" hidden="1" x14ac:dyDescent="0.25">
      <c r="A400" t="s">
        <v>256</v>
      </c>
      <c r="B400" t="s">
        <v>1170</v>
      </c>
      <c r="C400" s="1" t="str">
        <f t="shared" si="28"/>
        <v>11:0002</v>
      </c>
      <c r="D400" s="1" t="str">
        <f t="shared" si="26"/>
        <v>11:0001</v>
      </c>
      <c r="E400" t="s">
        <v>257</v>
      </c>
      <c r="F400" t="s">
        <v>1171</v>
      </c>
      <c r="H400">
        <v>59.858072300000003</v>
      </c>
      <c r="I400">
        <v>-110.5092659</v>
      </c>
      <c r="J400" s="1" t="str">
        <f t="shared" si="27"/>
        <v>Till</v>
      </c>
      <c r="K400" s="1" t="str">
        <f t="shared" si="29"/>
        <v>&lt;63 micron</v>
      </c>
      <c r="L400">
        <v>0.1</v>
      </c>
      <c r="M400">
        <v>6.86</v>
      </c>
      <c r="N400">
        <v>8</v>
      </c>
      <c r="O400">
        <v>90</v>
      </c>
      <c r="P400">
        <v>0.25</v>
      </c>
      <c r="Q400">
        <v>1</v>
      </c>
      <c r="R400">
        <v>0.25</v>
      </c>
      <c r="S400">
        <v>0.25</v>
      </c>
      <c r="T400">
        <v>17</v>
      </c>
      <c r="U400">
        <v>66</v>
      </c>
      <c r="V400">
        <v>35</v>
      </c>
      <c r="W400">
        <v>4.8099999999999996</v>
      </c>
      <c r="X400">
        <v>10</v>
      </c>
      <c r="Y400">
        <v>0.5</v>
      </c>
      <c r="Z400">
        <v>5.0000000000000001E-3</v>
      </c>
      <c r="AA400">
        <v>30</v>
      </c>
      <c r="AB400">
        <v>0.62</v>
      </c>
      <c r="AC400">
        <v>155</v>
      </c>
      <c r="AD400">
        <v>3</v>
      </c>
      <c r="AE400">
        <v>0.45</v>
      </c>
      <c r="AF400">
        <v>33</v>
      </c>
      <c r="AG400">
        <v>3670</v>
      </c>
      <c r="AH400">
        <v>18</v>
      </c>
      <c r="AI400">
        <v>2</v>
      </c>
      <c r="AJ400">
        <v>7</v>
      </c>
      <c r="AK400">
        <v>41</v>
      </c>
      <c r="AL400">
        <v>0.23</v>
      </c>
      <c r="AM400">
        <v>5</v>
      </c>
      <c r="AN400">
        <v>5</v>
      </c>
      <c r="AO400">
        <v>84</v>
      </c>
      <c r="AP400">
        <v>5</v>
      </c>
      <c r="AQ400">
        <v>46</v>
      </c>
    </row>
    <row r="401" spans="1:43" hidden="1" x14ac:dyDescent="0.25">
      <c r="A401" t="s">
        <v>259</v>
      </c>
      <c r="B401" t="s">
        <v>1172</v>
      </c>
      <c r="C401" s="1" t="str">
        <f t="shared" si="28"/>
        <v>11:0002</v>
      </c>
      <c r="D401" s="1" t="str">
        <f t="shared" si="26"/>
        <v>11:0001</v>
      </c>
      <c r="E401" t="s">
        <v>260</v>
      </c>
      <c r="F401" t="s">
        <v>1173</v>
      </c>
      <c r="H401">
        <v>59.809444599999999</v>
      </c>
      <c r="I401">
        <v>-110.601429</v>
      </c>
      <c r="J401" s="1" t="str">
        <f t="shared" si="27"/>
        <v>Till</v>
      </c>
      <c r="K401" s="1" t="str">
        <f t="shared" si="29"/>
        <v>&lt;63 micron</v>
      </c>
      <c r="L401">
        <v>0.1</v>
      </c>
      <c r="M401">
        <v>6.25</v>
      </c>
      <c r="N401">
        <v>6</v>
      </c>
      <c r="O401">
        <v>90</v>
      </c>
      <c r="P401">
        <v>0.25</v>
      </c>
      <c r="Q401">
        <v>6</v>
      </c>
      <c r="R401">
        <v>0.13</v>
      </c>
      <c r="S401">
        <v>0.25</v>
      </c>
      <c r="T401">
        <v>10</v>
      </c>
      <c r="U401">
        <v>57</v>
      </c>
      <c r="V401">
        <v>23</v>
      </c>
      <c r="W401">
        <v>4.67</v>
      </c>
      <c r="X401">
        <v>20</v>
      </c>
      <c r="Y401">
        <v>0.5</v>
      </c>
      <c r="Z401">
        <v>0.08</v>
      </c>
      <c r="AA401">
        <v>30</v>
      </c>
      <c r="AB401">
        <v>0.6</v>
      </c>
      <c r="AC401">
        <v>125</v>
      </c>
      <c r="AD401">
        <v>3</v>
      </c>
      <c r="AE401">
        <v>0.53</v>
      </c>
      <c r="AF401">
        <v>28</v>
      </c>
      <c r="AG401">
        <v>3630</v>
      </c>
      <c r="AH401">
        <v>16</v>
      </c>
      <c r="AI401">
        <v>1</v>
      </c>
      <c r="AJ401">
        <v>7</v>
      </c>
      <c r="AK401">
        <v>29</v>
      </c>
      <c r="AL401">
        <v>0.14000000000000001</v>
      </c>
      <c r="AM401">
        <v>5</v>
      </c>
      <c r="AN401">
        <v>5</v>
      </c>
      <c r="AO401">
        <v>83</v>
      </c>
      <c r="AP401">
        <v>5</v>
      </c>
      <c r="AQ401">
        <v>34</v>
      </c>
    </row>
    <row r="402" spans="1:43" hidden="1" x14ac:dyDescent="0.25">
      <c r="A402" t="s">
        <v>262</v>
      </c>
      <c r="B402" t="s">
        <v>1174</v>
      </c>
      <c r="C402" s="1" t="str">
        <f t="shared" si="28"/>
        <v>11:0002</v>
      </c>
      <c r="D402" s="1" t="str">
        <f t="shared" si="26"/>
        <v>11:0001</v>
      </c>
      <c r="E402" t="s">
        <v>263</v>
      </c>
      <c r="F402" t="s">
        <v>1175</v>
      </c>
      <c r="H402">
        <v>59.7705415</v>
      </c>
      <c r="I402">
        <v>-110.5399299</v>
      </c>
      <c r="J402" s="1" t="str">
        <f t="shared" si="27"/>
        <v>Till</v>
      </c>
      <c r="K402" s="1" t="str">
        <f t="shared" si="29"/>
        <v>&lt;63 micron</v>
      </c>
      <c r="L402">
        <v>0.1</v>
      </c>
      <c r="M402">
        <v>5.27</v>
      </c>
      <c r="N402">
        <v>6</v>
      </c>
      <c r="O402">
        <v>70</v>
      </c>
      <c r="P402">
        <v>0.25</v>
      </c>
      <c r="Q402">
        <v>1</v>
      </c>
      <c r="R402">
        <v>0.15</v>
      </c>
      <c r="S402">
        <v>0.25</v>
      </c>
      <c r="T402">
        <v>9</v>
      </c>
      <c r="U402">
        <v>39</v>
      </c>
      <c r="V402">
        <v>11</v>
      </c>
      <c r="W402">
        <v>3.81</v>
      </c>
      <c r="X402">
        <v>10</v>
      </c>
      <c r="Y402">
        <v>1</v>
      </c>
      <c r="Z402">
        <v>0.09</v>
      </c>
      <c r="AA402">
        <v>10</v>
      </c>
      <c r="AB402">
        <v>0.57999999999999996</v>
      </c>
      <c r="AC402">
        <v>140</v>
      </c>
      <c r="AD402">
        <v>2</v>
      </c>
      <c r="AE402">
        <v>0.54</v>
      </c>
      <c r="AF402">
        <v>20</v>
      </c>
      <c r="AG402">
        <v>3340</v>
      </c>
      <c r="AH402">
        <v>10</v>
      </c>
      <c r="AI402">
        <v>1</v>
      </c>
      <c r="AJ402">
        <v>3</v>
      </c>
      <c r="AK402">
        <v>31</v>
      </c>
      <c r="AL402">
        <v>0.06</v>
      </c>
      <c r="AM402">
        <v>5</v>
      </c>
      <c r="AN402">
        <v>5</v>
      </c>
      <c r="AO402">
        <v>72</v>
      </c>
      <c r="AP402">
        <v>5</v>
      </c>
      <c r="AQ402">
        <v>46</v>
      </c>
    </row>
    <row r="403" spans="1:43" hidden="1" x14ac:dyDescent="0.25">
      <c r="A403" t="s">
        <v>265</v>
      </c>
      <c r="B403" t="s">
        <v>1176</v>
      </c>
      <c r="C403" s="1" t="str">
        <f t="shared" si="28"/>
        <v>11:0002</v>
      </c>
      <c r="D403" s="1" t="str">
        <f t="shared" si="26"/>
        <v>11:0001</v>
      </c>
      <c r="E403" t="s">
        <v>266</v>
      </c>
      <c r="F403" t="s">
        <v>1177</v>
      </c>
      <c r="H403">
        <v>59.7921871</v>
      </c>
      <c r="I403">
        <v>-110.54123540000001</v>
      </c>
      <c r="J403" s="1" t="str">
        <f t="shared" si="27"/>
        <v>Till</v>
      </c>
      <c r="K403" s="1" t="str">
        <f t="shared" si="29"/>
        <v>&lt;63 micron</v>
      </c>
      <c r="L403">
        <v>0.1</v>
      </c>
      <c r="M403">
        <v>4.4400000000000004</v>
      </c>
      <c r="N403">
        <v>10</v>
      </c>
      <c r="O403">
        <v>160</v>
      </c>
      <c r="P403">
        <v>0.25</v>
      </c>
      <c r="Q403">
        <v>1</v>
      </c>
      <c r="R403">
        <v>0.51</v>
      </c>
      <c r="S403">
        <v>0.25</v>
      </c>
      <c r="T403">
        <v>21</v>
      </c>
      <c r="U403">
        <v>76</v>
      </c>
      <c r="V403">
        <v>47</v>
      </c>
      <c r="W403">
        <v>4.07</v>
      </c>
      <c r="X403">
        <v>20</v>
      </c>
      <c r="Y403">
        <v>1</v>
      </c>
      <c r="Z403">
        <v>0.47</v>
      </c>
      <c r="AA403">
        <v>40</v>
      </c>
      <c r="AB403">
        <v>1.1100000000000001</v>
      </c>
      <c r="AC403">
        <v>510</v>
      </c>
      <c r="AD403">
        <v>1</v>
      </c>
      <c r="AE403">
        <v>0.73</v>
      </c>
      <c r="AF403">
        <v>36</v>
      </c>
      <c r="AG403">
        <v>4780</v>
      </c>
      <c r="AH403">
        <v>34</v>
      </c>
      <c r="AI403">
        <v>1</v>
      </c>
      <c r="AJ403">
        <v>8</v>
      </c>
      <c r="AK403">
        <v>69</v>
      </c>
      <c r="AL403">
        <v>0.14000000000000001</v>
      </c>
      <c r="AM403">
        <v>5</v>
      </c>
      <c r="AN403">
        <v>5</v>
      </c>
      <c r="AO403">
        <v>70</v>
      </c>
      <c r="AP403">
        <v>10</v>
      </c>
      <c r="AQ403">
        <v>36</v>
      </c>
    </row>
    <row r="404" spans="1:43" hidden="1" x14ac:dyDescent="0.25">
      <c r="A404" t="s">
        <v>268</v>
      </c>
      <c r="B404" t="s">
        <v>1178</v>
      </c>
      <c r="C404" s="1" t="str">
        <f t="shared" si="28"/>
        <v>11:0002</v>
      </c>
      <c r="D404" s="1" t="str">
        <f t="shared" si="26"/>
        <v>11:0001</v>
      </c>
      <c r="E404" t="s">
        <v>269</v>
      </c>
      <c r="F404" t="s">
        <v>1179</v>
      </c>
      <c r="H404">
        <v>59.796224100000003</v>
      </c>
      <c r="I404">
        <v>-110.5401109</v>
      </c>
      <c r="J404" s="1" t="str">
        <f t="shared" si="27"/>
        <v>Till</v>
      </c>
      <c r="K404" s="1" t="str">
        <f t="shared" si="29"/>
        <v>&lt;63 micron</v>
      </c>
      <c r="L404">
        <v>0.1</v>
      </c>
      <c r="M404">
        <v>4.58</v>
      </c>
      <c r="N404">
        <v>1</v>
      </c>
      <c r="O404">
        <v>110</v>
      </c>
      <c r="P404">
        <v>0.25</v>
      </c>
      <c r="Q404">
        <v>4</v>
      </c>
      <c r="R404">
        <v>0.18</v>
      </c>
      <c r="S404">
        <v>0.25</v>
      </c>
      <c r="T404">
        <v>7</v>
      </c>
      <c r="U404">
        <v>41</v>
      </c>
      <c r="V404">
        <v>12</v>
      </c>
      <c r="W404">
        <v>3.7</v>
      </c>
      <c r="X404">
        <v>10</v>
      </c>
      <c r="Y404">
        <v>0.5</v>
      </c>
      <c r="Z404">
        <v>0.08</v>
      </c>
      <c r="AA404">
        <v>30</v>
      </c>
      <c r="AB404">
        <v>0.61</v>
      </c>
      <c r="AC404">
        <v>150</v>
      </c>
      <c r="AD404">
        <v>2</v>
      </c>
      <c r="AE404">
        <v>0.44</v>
      </c>
      <c r="AF404">
        <v>16</v>
      </c>
      <c r="AG404">
        <v>2870</v>
      </c>
      <c r="AH404">
        <v>16</v>
      </c>
      <c r="AI404">
        <v>1</v>
      </c>
      <c r="AJ404">
        <v>6</v>
      </c>
      <c r="AK404">
        <v>32</v>
      </c>
      <c r="AL404">
        <v>0.13</v>
      </c>
      <c r="AM404">
        <v>5</v>
      </c>
      <c r="AN404">
        <v>5</v>
      </c>
      <c r="AO404">
        <v>67</v>
      </c>
      <c r="AP404">
        <v>5</v>
      </c>
      <c r="AQ404">
        <v>82</v>
      </c>
    </row>
    <row r="405" spans="1:43" hidden="1" x14ac:dyDescent="0.25">
      <c r="A405" t="s">
        <v>271</v>
      </c>
      <c r="B405" t="s">
        <v>1180</v>
      </c>
      <c r="C405" s="1" t="str">
        <f t="shared" si="28"/>
        <v>11:0002</v>
      </c>
      <c r="D405" s="1" t="str">
        <f t="shared" si="26"/>
        <v>11:0001</v>
      </c>
      <c r="E405" t="s">
        <v>272</v>
      </c>
      <c r="F405" t="s">
        <v>1181</v>
      </c>
      <c r="H405">
        <v>59.793680100000003</v>
      </c>
      <c r="I405">
        <v>-110.1971664</v>
      </c>
      <c r="J405" s="1" t="str">
        <f t="shared" si="27"/>
        <v>Till</v>
      </c>
      <c r="K405" s="1" t="str">
        <f t="shared" si="29"/>
        <v>&lt;63 micron</v>
      </c>
      <c r="L405">
        <v>0.1</v>
      </c>
      <c r="M405">
        <v>7.56</v>
      </c>
      <c r="N405">
        <v>86</v>
      </c>
      <c r="O405">
        <v>80</v>
      </c>
      <c r="P405">
        <v>0.25</v>
      </c>
      <c r="Q405">
        <v>6</v>
      </c>
      <c r="R405">
        <v>0.18</v>
      </c>
      <c r="S405">
        <v>0.25</v>
      </c>
      <c r="T405">
        <v>17</v>
      </c>
      <c r="U405">
        <v>167</v>
      </c>
      <c r="V405">
        <v>60</v>
      </c>
      <c r="W405">
        <v>5.13</v>
      </c>
      <c r="X405">
        <v>30</v>
      </c>
      <c r="Y405">
        <v>0.5</v>
      </c>
      <c r="Z405">
        <v>0.18</v>
      </c>
      <c r="AA405">
        <v>90</v>
      </c>
      <c r="AB405">
        <v>0.62</v>
      </c>
      <c r="AC405">
        <v>185</v>
      </c>
      <c r="AD405">
        <v>8</v>
      </c>
      <c r="AE405">
        <v>0.99</v>
      </c>
      <c r="AF405">
        <v>45</v>
      </c>
      <c r="AG405">
        <v>10000</v>
      </c>
      <c r="AH405">
        <v>36</v>
      </c>
      <c r="AI405">
        <v>1</v>
      </c>
      <c r="AJ405">
        <v>14</v>
      </c>
      <c r="AK405">
        <v>25</v>
      </c>
      <c r="AL405">
        <v>0.15</v>
      </c>
      <c r="AM405">
        <v>5</v>
      </c>
      <c r="AN405">
        <v>5</v>
      </c>
      <c r="AO405">
        <v>95</v>
      </c>
      <c r="AP405">
        <v>10</v>
      </c>
      <c r="AQ405">
        <v>42</v>
      </c>
    </row>
    <row r="406" spans="1:43" hidden="1" x14ac:dyDescent="0.25">
      <c r="A406" t="s">
        <v>274</v>
      </c>
      <c r="B406" t="s">
        <v>1182</v>
      </c>
      <c r="C406" s="1" t="str">
        <f t="shared" si="28"/>
        <v>11:0002</v>
      </c>
      <c r="D406" s="1" t="str">
        <f t="shared" si="26"/>
        <v>11:0001</v>
      </c>
      <c r="E406" t="s">
        <v>275</v>
      </c>
      <c r="F406" t="s">
        <v>1183</v>
      </c>
      <c r="H406">
        <v>59.804069300000002</v>
      </c>
      <c r="I406">
        <v>-110.20743280000001</v>
      </c>
      <c r="J406" s="1" t="str">
        <f t="shared" si="27"/>
        <v>Till</v>
      </c>
      <c r="K406" s="1" t="str">
        <f t="shared" si="29"/>
        <v>&lt;63 micron</v>
      </c>
      <c r="L406">
        <v>0.1</v>
      </c>
      <c r="M406">
        <v>5.99</v>
      </c>
      <c r="N406">
        <v>14</v>
      </c>
      <c r="O406">
        <v>120</v>
      </c>
      <c r="P406">
        <v>0.25</v>
      </c>
      <c r="Q406">
        <v>6</v>
      </c>
      <c r="R406">
        <v>0.14000000000000001</v>
      </c>
      <c r="S406">
        <v>0.25</v>
      </c>
      <c r="T406">
        <v>9</v>
      </c>
      <c r="U406">
        <v>49</v>
      </c>
      <c r="V406">
        <v>19</v>
      </c>
      <c r="W406">
        <v>6.03</v>
      </c>
      <c r="X406">
        <v>30</v>
      </c>
      <c r="Y406">
        <v>0.5</v>
      </c>
      <c r="Z406">
        <v>0.1</v>
      </c>
      <c r="AA406">
        <v>30</v>
      </c>
      <c r="AB406">
        <v>0.62</v>
      </c>
      <c r="AC406">
        <v>135</v>
      </c>
      <c r="AD406">
        <v>6</v>
      </c>
      <c r="AE406">
        <v>0.53</v>
      </c>
      <c r="AF406">
        <v>16</v>
      </c>
      <c r="AG406">
        <v>4640</v>
      </c>
      <c r="AH406">
        <v>32</v>
      </c>
      <c r="AI406">
        <v>1</v>
      </c>
      <c r="AJ406">
        <v>6</v>
      </c>
      <c r="AK406">
        <v>26</v>
      </c>
      <c r="AL406">
        <v>0.16</v>
      </c>
      <c r="AM406">
        <v>5</v>
      </c>
      <c r="AN406">
        <v>5</v>
      </c>
      <c r="AO406">
        <v>119</v>
      </c>
      <c r="AP406">
        <v>5</v>
      </c>
      <c r="AQ406">
        <v>44</v>
      </c>
    </row>
    <row r="407" spans="1:43" hidden="1" x14ac:dyDescent="0.25">
      <c r="A407" t="s">
        <v>277</v>
      </c>
      <c r="B407" t="s">
        <v>1184</v>
      </c>
      <c r="C407" s="1" t="str">
        <f t="shared" si="28"/>
        <v>11:0002</v>
      </c>
      <c r="D407" s="1" t="str">
        <f t="shared" si="26"/>
        <v>11:0001</v>
      </c>
      <c r="E407" t="s">
        <v>278</v>
      </c>
      <c r="F407" t="s">
        <v>1185</v>
      </c>
      <c r="H407">
        <v>59.8531184</v>
      </c>
      <c r="I407">
        <v>-110.3062267</v>
      </c>
      <c r="J407" s="1" t="str">
        <f t="shared" si="27"/>
        <v>Till</v>
      </c>
      <c r="K407" s="1" t="str">
        <f t="shared" si="29"/>
        <v>&lt;63 micron</v>
      </c>
      <c r="L407">
        <v>0.1</v>
      </c>
      <c r="M407">
        <v>6.45</v>
      </c>
      <c r="N407">
        <v>28</v>
      </c>
      <c r="O407">
        <v>100</v>
      </c>
      <c r="P407">
        <v>0.25</v>
      </c>
      <c r="Q407">
        <v>6</v>
      </c>
      <c r="R407">
        <v>0.21</v>
      </c>
      <c r="S407">
        <v>0.25</v>
      </c>
      <c r="T407">
        <v>17</v>
      </c>
      <c r="U407">
        <v>103</v>
      </c>
      <c r="V407">
        <v>56</v>
      </c>
      <c r="W407">
        <v>5.83</v>
      </c>
      <c r="X407">
        <v>20</v>
      </c>
      <c r="Y407">
        <v>0.5</v>
      </c>
      <c r="Z407">
        <v>0.14000000000000001</v>
      </c>
      <c r="AA407">
        <v>30</v>
      </c>
      <c r="AB407">
        <v>0.67</v>
      </c>
      <c r="AC407">
        <v>155</v>
      </c>
      <c r="AD407">
        <v>4</v>
      </c>
      <c r="AE407">
        <v>0.57999999999999996</v>
      </c>
      <c r="AF407">
        <v>44</v>
      </c>
      <c r="AG407">
        <v>4520</v>
      </c>
      <c r="AH407">
        <v>22</v>
      </c>
      <c r="AI407">
        <v>1</v>
      </c>
      <c r="AJ407">
        <v>7</v>
      </c>
      <c r="AK407">
        <v>28</v>
      </c>
      <c r="AL407">
        <v>0.14000000000000001</v>
      </c>
      <c r="AM407">
        <v>5</v>
      </c>
      <c r="AN407">
        <v>5</v>
      </c>
      <c r="AO407">
        <v>93</v>
      </c>
      <c r="AP407">
        <v>5</v>
      </c>
      <c r="AQ407">
        <v>52</v>
      </c>
    </row>
    <row r="408" spans="1:43" hidden="1" x14ac:dyDescent="0.25">
      <c r="A408" t="s">
        <v>280</v>
      </c>
      <c r="B408" t="s">
        <v>1186</v>
      </c>
      <c r="C408" s="1" t="str">
        <f t="shared" si="28"/>
        <v>11:0002</v>
      </c>
      <c r="D408" s="1" t="str">
        <f t="shared" si="26"/>
        <v>11:0001</v>
      </c>
      <c r="E408" t="s">
        <v>281</v>
      </c>
      <c r="F408" t="s">
        <v>1187</v>
      </c>
      <c r="H408">
        <v>59.828334400000003</v>
      </c>
      <c r="I408">
        <v>-110.28944060000001</v>
      </c>
      <c r="J408" s="1" t="str">
        <f t="shared" si="27"/>
        <v>Till</v>
      </c>
      <c r="K408" s="1" t="str">
        <f t="shared" si="29"/>
        <v>&lt;63 micron</v>
      </c>
      <c r="L408">
        <v>0.1</v>
      </c>
      <c r="M408">
        <v>5.49</v>
      </c>
      <c r="N408">
        <v>2</v>
      </c>
      <c r="O408">
        <v>40</v>
      </c>
      <c r="P408">
        <v>0.25</v>
      </c>
      <c r="Q408">
        <v>6</v>
      </c>
      <c r="R408">
        <v>0.14000000000000001</v>
      </c>
      <c r="S408">
        <v>0.25</v>
      </c>
      <c r="T408">
        <v>9</v>
      </c>
      <c r="U408">
        <v>52</v>
      </c>
      <c r="V408">
        <v>35</v>
      </c>
      <c r="W408">
        <v>4.87</v>
      </c>
      <c r="X408">
        <v>20</v>
      </c>
      <c r="Y408">
        <v>0.5</v>
      </c>
      <c r="Z408">
        <v>0.08</v>
      </c>
      <c r="AA408">
        <v>40</v>
      </c>
      <c r="AB408">
        <v>0.56999999999999995</v>
      </c>
      <c r="AC408">
        <v>105</v>
      </c>
      <c r="AD408">
        <v>3</v>
      </c>
      <c r="AE408">
        <v>0.56000000000000005</v>
      </c>
      <c r="AF408">
        <v>18</v>
      </c>
      <c r="AG408">
        <v>2860</v>
      </c>
      <c r="AH408">
        <v>16</v>
      </c>
      <c r="AI408">
        <v>1</v>
      </c>
      <c r="AJ408">
        <v>11</v>
      </c>
      <c r="AK408">
        <v>31</v>
      </c>
      <c r="AL408">
        <v>0.12</v>
      </c>
      <c r="AM408">
        <v>5</v>
      </c>
      <c r="AN408">
        <v>5</v>
      </c>
      <c r="AO408">
        <v>75</v>
      </c>
      <c r="AP408">
        <v>5</v>
      </c>
      <c r="AQ408">
        <v>48</v>
      </c>
    </row>
    <row r="409" spans="1:43" hidden="1" x14ac:dyDescent="0.25">
      <c r="A409" t="s">
        <v>283</v>
      </c>
      <c r="B409" t="s">
        <v>1188</v>
      </c>
      <c r="C409" s="1" t="str">
        <f t="shared" si="28"/>
        <v>11:0002</v>
      </c>
      <c r="D409" s="1" t="str">
        <f t="shared" si="26"/>
        <v>11:0001</v>
      </c>
      <c r="E409" t="s">
        <v>284</v>
      </c>
      <c r="F409" t="s">
        <v>1189</v>
      </c>
      <c r="H409">
        <v>59.8084767</v>
      </c>
      <c r="I409">
        <v>-110.2707893</v>
      </c>
      <c r="J409" s="1" t="str">
        <f t="shared" si="27"/>
        <v>Till</v>
      </c>
      <c r="K409" s="1" t="str">
        <f t="shared" si="29"/>
        <v>&lt;63 micron</v>
      </c>
      <c r="L409">
        <v>0.1</v>
      </c>
      <c r="M409">
        <v>6.55</v>
      </c>
      <c r="N409">
        <v>6</v>
      </c>
      <c r="O409">
        <v>80</v>
      </c>
      <c r="P409">
        <v>0.25</v>
      </c>
      <c r="Q409">
        <v>4</v>
      </c>
      <c r="R409">
        <v>0.13</v>
      </c>
      <c r="S409">
        <v>0.25</v>
      </c>
      <c r="T409">
        <v>9</v>
      </c>
      <c r="U409">
        <v>47</v>
      </c>
      <c r="V409">
        <v>17</v>
      </c>
      <c r="W409">
        <v>4.6100000000000003</v>
      </c>
      <c r="X409">
        <v>20</v>
      </c>
      <c r="Y409">
        <v>0.5</v>
      </c>
      <c r="Z409">
        <v>0.16</v>
      </c>
      <c r="AA409">
        <v>30</v>
      </c>
      <c r="AB409">
        <v>0.52</v>
      </c>
      <c r="AC409">
        <v>100</v>
      </c>
      <c r="AD409">
        <v>7</v>
      </c>
      <c r="AE409">
        <v>0.66</v>
      </c>
      <c r="AF409">
        <v>19</v>
      </c>
      <c r="AG409">
        <v>4680</v>
      </c>
      <c r="AH409">
        <v>16</v>
      </c>
      <c r="AI409">
        <v>1</v>
      </c>
      <c r="AJ409">
        <v>8</v>
      </c>
      <c r="AK409">
        <v>51</v>
      </c>
      <c r="AL409">
        <v>0.08</v>
      </c>
      <c r="AM409">
        <v>5</v>
      </c>
      <c r="AN409">
        <v>5</v>
      </c>
      <c r="AO409">
        <v>77</v>
      </c>
      <c r="AP409">
        <v>5</v>
      </c>
      <c r="AQ409">
        <v>38</v>
      </c>
    </row>
    <row r="410" spans="1:43" hidden="1" x14ac:dyDescent="0.25">
      <c r="A410" t="s">
        <v>286</v>
      </c>
      <c r="B410" t="s">
        <v>1190</v>
      </c>
      <c r="C410" s="1" t="str">
        <f t="shared" si="28"/>
        <v>11:0002</v>
      </c>
      <c r="D410" s="1" t="str">
        <f t="shared" si="26"/>
        <v>11:0001</v>
      </c>
      <c r="E410" t="s">
        <v>287</v>
      </c>
      <c r="F410" t="s">
        <v>1191</v>
      </c>
      <c r="H410">
        <v>59.810186999999999</v>
      </c>
      <c r="I410">
        <v>-110.22440159999999</v>
      </c>
      <c r="J410" s="1" t="str">
        <f t="shared" si="27"/>
        <v>Till</v>
      </c>
      <c r="K410" s="1" t="str">
        <f t="shared" si="29"/>
        <v>&lt;63 micron</v>
      </c>
      <c r="L410">
        <v>0.1</v>
      </c>
      <c r="M410">
        <v>6.37</v>
      </c>
      <c r="N410">
        <v>14</v>
      </c>
      <c r="O410">
        <v>120</v>
      </c>
      <c r="P410">
        <v>0.25</v>
      </c>
      <c r="Q410">
        <v>2</v>
      </c>
      <c r="R410">
        <v>0.18</v>
      </c>
      <c r="S410">
        <v>0.25</v>
      </c>
      <c r="T410">
        <v>12</v>
      </c>
      <c r="U410">
        <v>62</v>
      </c>
      <c r="V410">
        <v>26</v>
      </c>
      <c r="W410">
        <v>5.4</v>
      </c>
      <c r="X410">
        <v>20</v>
      </c>
      <c r="Y410">
        <v>0.5</v>
      </c>
      <c r="Z410">
        <v>0.15</v>
      </c>
      <c r="AA410">
        <v>40</v>
      </c>
      <c r="AB410">
        <v>0.61</v>
      </c>
      <c r="AC410">
        <v>145</v>
      </c>
      <c r="AD410">
        <v>4</v>
      </c>
      <c r="AE410">
        <v>5.0000000000000001E-3</v>
      </c>
      <c r="AF410">
        <v>25</v>
      </c>
      <c r="AG410">
        <v>3330</v>
      </c>
      <c r="AH410">
        <v>20</v>
      </c>
      <c r="AI410">
        <v>1</v>
      </c>
      <c r="AJ410">
        <v>8</v>
      </c>
      <c r="AK410">
        <v>31</v>
      </c>
      <c r="AL410">
        <v>0.15</v>
      </c>
      <c r="AM410">
        <v>5</v>
      </c>
      <c r="AN410">
        <v>5</v>
      </c>
      <c r="AO410">
        <v>98</v>
      </c>
      <c r="AP410">
        <v>10</v>
      </c>
      <c r="AQ410">
        <v>18</v>
      </c>
    </row>
    <row r="411" spans="1:43" hidden="1" x14ac:dyDescent="0.25">
      <c r="A411" t="s">
        <v>289</v>
      </c>
      <c r="B411" t="s">
        <v>1192</v>
      </c>
      <c r="C411" s="1" t="str">
        <f t="shared" si="28"/>
        <v>11:0002</v>
      </c>
      <c r="D411" s="1" t="str">
        <f t="shared" si="26"/>
        <v>11:0001</v>
      </c>
      <c r="E411" t="s">
        <v>290</v>
      </c>
      <c r="F411" t="s">
        <v>1193</v>
      </c>
      <c r="H411">
        <v>59.817965200000003</v>
      </c>
      <c r="I411">
        <v>-110.1744715</v>
      </c>
      <c r="J411" s="1" t="str">
        <f t="shared" si="27"/>
        <v>Till</v>
      </c>
      <c r="K411" s="1" t="str">
        <f t="shared" si="29"/>
        <v>&lt;63 micron</v>
      </c>
      <c r="L411">
        <v>0.1</v>
      </c>
      <c r="M411">
        <v>5.55</v>
      </c>
      <c r="N411">
        <v>4</v>
      </c>
      <c r="O411">
        <v>80</v>
      </c>
      <c r="P411">
        <v>0.25</v>
      </c>
      <c r="Q411">
        <v>1</v>
      </c>
      <c r="R411">
        <v>0.13</v>
      </c>
      <c r="S411">
        <v>0.25</v>
      </c>
      <c r="T411">
        <v>7</v>
      </c>
      <c r="U411">
        <v>47</v>
      </c>
      <c r="V411">
        <v>15</v>
      </c>
      <c r="W411">
        <v>3.48</v>
      </c>
      <c r="X411">
        <v>20</v>
      </c>
      <c r="Y411">
        <v>1</v>
      </c>
      <c r="Z411">
        <v>0.1</v>
      </c>
      <c r="AA411">
        <v>40</v>
      </c>
      <c r="AB411">
        <v>0.61</v>
      </c>
      <c r="AC411">
        <v>125</v>
      </c>
      <c r="AD411">
        <v>2</v>
      </c>
      <c r="AE411">
        <v>0.51</v>
      </c>
      <c r="AF411">
        <v>17</v>
      </c>
      <c r="AG411">
        <v>3280</v>
      </c>
      <c r="AH411">
        <v>10</v>
      </c>
      <c r="AI411">
        <v>1</v>
      </c>
      <c r="AJ411">
        <v>6</v>
      </c>
      <c r="AK411">
        <v>29</v>
      </c>
      <c r="AL411">
        <v>7.0000000000000007E-2</v>
      </c>
      <c r="AM411">
        <v>5</v>
      </c>
      <c r="AN411">
        <v>5</v>
      </c>
      <c r="AO411">
        <v>60</v>
      </c>
      <c r="AP411">
        <v>5</v>
      </c>
      <c r="AQ411">
        <v>66</v>
      </c>
    </row>
    <row r="412" spans="1:43" hidden="1" x14ac:dyDescent="0.25">
      <c r="A412" t="s">
        <v>292</v>
      </c>
      <c r="B412" t="s">
        <v>1194</v>
      </c>
      <c r="C412" s="1" t="str">
        <f t="shared" si="28"/>
        <v>11:0002</v>
      </c>
      <c r="D412" s="1" t="str">
        <f t="shared" si="26"/>
        <v>11:0001</v>
      </c>
      <c r="E412" t="s">
        <v>293</v>
      </c>
      <c r="F412" t="s">
        <v>1195</v>
      </c>
      <c r="H412">
        <v>59.898741600000001</v>
      </c>
      <c r="I412">
        <v>-110.06075060000001</v>
      </c>
      <c r="J412" s="1" t="str">
        <f t="shared" si="27"/>
        <v>Till</v>
      </c>
      <c r="K412" s="1" t="str">
        <f t="shared" si="29"/>
        <v>&lt;63 micron</v>
      </c>
      <c r="L412">
        <v>0.1</v>
      </c>
      <c r="M412">
        <v>6.38</v>
      </c>
      <c r="N412">
        <v>16</v>
      </c>
      <c r="O412">
        <v>80</v>
      </c>
      <c r="P412">
        <v>0.25</v>
      </c>
      <c r="Q412">
        <v>1</v>
      </c>
      <c r="R412">
        <v>0.13</v>
      </c>
      <c r="S412">
        <v>0.25</v>
      </c>
      <c r="T412">
        <v>10</v>
      </c>
      <c r="U412">
        <v>48</v>
      </c>
      <c r="V412">
        <v>27</v>
      </c>
      <c r="W412">
        <v>4.62</v>
      </c>
      <c r="X412">
        <v>20</v>
      </c>
      <c r="Y412">
        <v>0.5</v>
      </c>
      <c r="Z412">
        <v>0.12</v>
      </c>
      <c r="AA412">
        <v>30</v>
      </c>
      <c r="AB412">
        <v>0.54</v>
      </c>
      <c r="AC412">
        <v>115</v>
      </c>
      <c r="AD412">
        <v>2</v>
      </c>
      <c r="AE412">
        <v>0.56000000000000005</v>
      </c>
      <c r="AF412">
        <v>18</v>
      </c>
      <c r="AG412">
        <v>4370</v>
      </c>
      <c r="AH412">
        <v>20</v>
      </c>
      <c r="AI412">
        <v>1</v>
      </c>
      <c r="AJ412">
        <v>8</v>
      </c>
      <c r="AK412">
        <v>29</v>
      </c>
      <c r="AL412">
        <v>0.17</v>
      </c>
      <c r="AM412">
        <v>5</v>
      </c>
      <c r="AN412">
        <v>5</v>
      </c>
      <c r="AO412">
        <v>83</v>
      </c>
      <c r="AP412">
        <v>5</v>
      </c>
      <c r="AQ412">
        <v>68</v>
      </c>
    </row>
    <row r="413" spans="1:43" hidden="1" x14ac:dyDescent="0.25">
      <c r="A413" t="s">
        <v>295</v>
      </c>
      <c r="B413" t="s">
        <v>1196</v>
      </c>
      <c r="C413" s="1" t="str">
        <f t="shared" si="28"/>
        <v>11:0002</v>
      </c>
      <c r="D413" s="1" t="str">
        <f t="shared" si="26"/>
        <v>11:0001</v>
      </c>
      <c r="E413" t="s">
        <v>296</v>
      </c>
      <c r="F413" t="s">
        <v>1197</v>
      </c>
      <c r="H413">
        <v>59.9291239</v>
      </c>
      <c r="I413">
        <v>-110.05237750000001</v>
      </c>
      <c r="J413" s="1" t="str">
        <f t="shared" si="27"/>
        <v>Till</v>
      </c>
      <c r="K413" s="1" t="str">
        <f t="shared" si="29"/>
        <v>&lt;63 micron</v>
      </c>
      <c r="L413">
        <v>0.2</v>
      </c>
      <c r="M413">
        <v>5.56</v>
      </c>
      <c r="N413">
        <v>6</v>
      </c>
      <c r="O413">
        <v>100</v>
      </c>
      <c r="P413">
        <v>0.25</v>
      </c>
      <c r="Q413">
        <v>4</v>
      </c>
      <c r="R413">
        <v>0.17</v>
      </c>
      <c r="S413">
        <v>0.25</v>
      </c>
      <c r="T413">
        <v>7</v>
      </c>
      <c r="U413">
        <v>52</v>
      </c>
      <c r="V413">
        <v>17</v>
      </c>
      <c r="W413">
        <v>2.84</v>
      </c>
      <c r="X413">
        <v>20</v>
      </c>
      <c r="Y413">
        <v>0.5</v>
      </c>
      <c r="Z413">
        <v>0.13</v>
      </c>
      <c r="AA413">
        <v>60</v>
      </c>
      <c r="AB413">
        <v>0.45</v>
      </c>
      <c r="AC413">
        <v>80</v>
      </c>
      <c r="AD413">
        <v>2</v>
      </c>
      <c r="AE413">
        <v>0.36</v>
      </c>
      <c r="AF413">
        <v>16</v>
      </c>
      <c r="AG413">
        <v>4870</v>
      </c>
      <c r="AH413">
        <v>14</v>
      </c>
      <c r="AI413">
        <v>1</v>
      </c>
      <c r="AJ413">
        <v>11</v>
      </c>
      <c r="AK413">
        <v>32</v>
      </c>
      <c r="AL413">
        <v>7.0000000000000007E-2</v>
      </c>
      <c r="AM413">
        <v>5</v>
      </c>
      <c r="AN413">
        <v>100</v>
      </c>
      <c r="AO413">
        <v>50</v>
      </c>
      <c r="AP413">
        <v>5</v>
      </c>
      <c r="AQ413">
        <v>46</v>
      </c>
    </row>
    <row r="414" spans="1:43" hidden="1" x14ac:dyDescent="0.25">
      <c r="A414" t="s">
        <v>298</v>
      </c>
      <c r="B414" t="s">
        <v>1198</v>
      </c>
      <c r="C414" s="1" t="str">
        <f t="shared" si="28"/>
        <v>11:0002</v>
      </c>
      <c r="D414" s="1" t="str">
        <f t="shared" si="26"/>
        <v>11:0001</v>
      </c>
      <c r="E414" t="s">
        <v>299</v>
      </c>
      <c r="F414" t="s">
        <v>1199</v>
      </c>
      <c r="H414">
        <v>59.9294753</v>
      </c>
      <c r="I414">
        <v>-110.051294</v>
      </c>
      <c r="J414" s="1" t="str">
        <f t="shared" si="27"/>
        <v>Till</v>
      </c>
      <c r="K414" s="1" t="str">
        <f t="shared" si="29"/>
        <v>&lt;63 micron</v>
      </c>
      <c r="L414">
        <v>0.1</v>
      </c>
      <c r="M414">
        <v>5.6</v>
      </c>
      <c r="N414">
        <v>6</v>
      </c>
      <c r="O414">
        <v>70</v>
      </c>
      <c r="P414">
        <v>0.25</v>
      </c>
      <c r="Q414">
        <v>4</v>
      </c>
      <c r="R414">
        <v>0.2</v>
      </c>
      <c r="S414">
        <v>0.25</v>
      </c>
      <c r="T414">
        <v>11</v>
      </c>
      <c r="U414">
        <v>56</v>
      </c>
      <c r="V414">
        <v>21</v>
      </c>
      <c r="W414">
        <v>5.09</v>
      </c>
      <c r="X414">
        <v>20</v>
      </c>
      <c r="Y414">
        <v>0.5</v>
      </c>
      <c r="Z414">
        <v>0.1</v>
      </c>
      <c r="AA414">
        <v>30</v>
      </c>
      <c r="AB414">
        <v>0.48</v>
      </c>
      <c r="AC414">
        <v>105</v>
      </c>
      <c r="AD414">
        <v>4</v>
      </c>
      <c r="AE414">
        <v>0.55000000000000004</v>
      </c>
      <c r="AF414">
        <v>21</v>
      </c>
      <c r="AG414">
        <v>4170</v>
      </c>
      <c r="AH414">
        <v>18</v>
      </c>
      <c r="AI414">
        <v>1</v>
      </c>
      <c r="AJ414">
        <v>7</v>
      </c>
      <c r="AK414">
        <v>31</v>
      </c>
      <c r="AL414">
        <v>0.11</v>
      </c>
      <c r="AM414">
        <v>5</v>
      </c>
      <c r="AN414">
        <v>40</v>
      </c>
      <c r="AO414">
        <v>98</v>
      </c>
      <c r="AP414">
        <v>5</v>
      </c>
      <c r="AQ414">
        <v>32</v>
      </c>
    </row>
    <row r="415" spans="1:43" hidden="1" x14ac:dyDescent="0.25">
      <c r="A415" t="s">
        <v>301</v>
      </c>
      <c r="B415" t="s">
        <v>1200</v>
      </c>
      <c r="C415" s="1" t="str">
        <f t="shared" si="28"/>
        <v>11:0002</v>
      </c>
      <c r="D415" s="1" t="str">
        <f t="shared" si="26"/>
        <v>11:0001</v>
      </c>
      <c r="E415" t="s">
        <v>302</v>
      </c>
      <c r="F415" t="s">
        <v>1201</v>
      </c>
      <c r="H415">
        <v>59.945994599999999</v>
      </c>
      <c r="I415">
        <v>-110.0760616</v>
      </c>
      <c r="J415" s="1" t="str">
        <f t="shared" si="27"/>
        <v>Till</v>
      </c>
      <c r="K415" s="1" t="str">
        <f t="shared" si="29"/>
        <v>&lt;63 micron</v>
      </c>
      <c r="L415">
        <v>0.2</v>
      </c>
      <c r="M415">
        <v>6.57</v>
      </c>
      <c r="N415">
        <v>8</v>
      </c>
      <c r="O415">
        <v>100</v>
      </c>
      <c r="P415">
        <v>0.25</v>
      </c>
      <c r="Q415">
        <v>2</v>
      </c>
      <c r="R415">
        <v>0.25</v>
      </c>
      <c r="S415">
        <v>0.25</v>
      </c>
      <c r="T415">
        <v>17</v>
      </c>
      <c r="U415">
        <v>91</v>
      </c>
      <c r="V415">
        <v>42</v>
      </c>
      <c r="W415">
        <v>5.71</v>
      </c>
      <c r="X415">
        <v>30</v>
      </c>
      <c r="Y415">
        <v>0.5</v>
      </c>
      <c r="Z415">
        <v>0.28000000000000003</v>
      </c>
      <c r="AA415">
        <v>60</v>
      </c>
      <c r="AB415">
        <v>1.08</v>
      </c>
      <c r="AC415">
        <v>300</v>
      </c>
      <c r="AD415">
        <v>4</v>
      </c>
      <c r="AE415">
        <v>0.62</v>
      </c>
      <c r="AF415">
        <v>39</v>
      </c>
      <c r="AG415">
        <v>7450</v>
      </c>
      <c r="AH415">
        <v>44</v>
      </c>
      <c r="AI415">
        <v>1</v>
      </c>
      <c r="AJ415">
        <v>12</v>
      </c>
      <c r="AK415">
        <v>35</v>
      </c>
      <c r="AL415">
        <v>0.17</v>
      </c>
      <c r="AM415">
        <v>5</v>
      </c>
      <c r="AN415">
        <v>5</v>
      </c>
      <c r="AO415">
        <v>76</v>
      </c>
      <c r="AP415">
        <v>10</v>
      </c>
      <c r="AQ415">
        <v>22</v>
      </c>
    </row>
    <row r="416" spans="1:43" hidden="1" x14ac:dyDescent="0.25">
      <c r="A416" t="s">
        <v>304</v>
      </c>
      <c r="B416" t="s">
        <v>1202</v>
      </c>
      <c r="C416" s="1" t="str">
        <f t="shared" si="28"/>
        <v>11:0002</v>
      </c>
      <c r="D416" s="1" t="str">
        <f t="shared" si="26"/>
        <v>11:0001</v>
      </c>
      <c r="E416" t="s">
        <v>305</v>
      </c>
      <c r="F416" t="s">
        <v>1203</v>
      </c>
      <c r="H416">
        <v>59.967227000000001</v>
      </c>
      <c r="I416">
        <v>-110.0563047</v>
      </c>
      <c r="J416" s="1" t="str">
        <f t="shared" si="27"/>
        <v>Till</v>
      </c>
      <c r="K416" s="1" t="str">
        <f t="shared" si="29"/>
        <v>&lt;63 micron</v>
      </c>
      <c r="L416">
        <v>0.1</v>
      </c>
      <c r="M416">
        <v>5.92</v>
      </c>
      <c r="N416">
        <v>8</v>
      </c>
      <c r="O416">
        <v>80</v>
      </c>
      <c r="P416">
        <v>0.25</v>
      </c>
      <c r="Q416">
        <v>2</v>
      </c>
      <c r="R416">
        <v>0.2</v>
      </c>
      <c r="S416">
        <v>0.25</v>
      </c>
      <c r="T416">
        <v>10</v>
      </c>
      <c r="U416">
        <v>49</v>
      </c>
      <c r="V416">
        <v>17</v>
      </c>
      <c r="W416">
        <v>3.69</v>
      </c>
      <c r="X416">
        <v>20</v>
      </c>
      <c r="Y416">
        <v>0.5</v>
      </c>
      <c r="Z416">
        <v>0.12</v>
      </c>
      <c r="AA416">
        <v>70</v>
      </c>
      <c r="AB416">
        <v>0.54</v>
      </c>
      <c r="AC416">
        <v>150</v>
      </c>
      <c r="AD416">
        <v>2</v>
      </c>
      <c r="AE416">
        <v>0.55000000000000004</v>
      </c>
      <c r="AF416">
        <v>19</v>
      </c>
      <c r="AG416">
        <v>6840</v>
      </c>
      <c r="AH416">
        <v>18</v>
      </c>
      <c r="AI416">
        <v>1</v>
      </c>
      <c r="AJ416">
        <v>9</v>
      </c>
      <c r="AK416">
        <v>31</v>
      </c>
      <c r="AL416">
        <v>0.18</v>
      </c>
      <c r="AM416">
        <v>5</v>
      </c>
      <c r="AN416">
        <v>5</v>
      </c>
      <c r="AO416">
        <v>74</v>
      </c>
      <c r="AP416">
        <v>5</v>
      </c>
      <c r="AQ416">
        <v>68</v>
      </c>
    </row>
    <row r="417" spans="1:43" hidden="1" x14ac:dyDescent="0.25">
      <c r="A417" t="s">
        <v>307</v>
      </c>
      <c r="B417" t="s">
        <v>1204</v>
      </c>
      <c r="C417" s="1" t="str">
        <f t="shared" si="28"/>
        <v>11:0002</v>
      </c>
      <c r="D417" s="1" t="str">
        <f t="shared" si="26"/>
        <v>11:0001</v>
      </c>
      <c r="E417" t="s">
        <v>308</v>
      </c>
      <c r="F417" t="s">
        <v>1205</v>
      </c>
      <c r="H417">
        <v>59.987961800000001</v>
      </c>
      <c r="I417">
        <v>-110.1200578</v>
      </c>
      <c r="J417" s="1" t="str">
        <f t="shared" si="27"/>
        <v>Till</v>
      </c>
      <c r="K417" s="1" t="str">
        <f t="shared" si="29"/>
        <v>&lt;63 micron</v>
      </c>
      <c r="L417">
        <v>0.1</v>
      </c>
      <c r="M417">
        <v>6.19</v>
      </c>
      <c r="N417">
        <v>4</v>
      </c>
      <c r="O417">
        <v>140</v>
      </c>
      <c r="P417">
        <v>0.25</v>
      </c>
      <c r="Q417">
        <v>6</v>
      </c>
      <c r="R417">
        <v>0.35</v>
      </c>
      <c r="S417">
        <v>0.25</v>
      </c>
      <c r="T417">
        <v>22</v>
      </c>
      <c r="U417">
        <v>66</v>
      </c>
      <c r="V417">
        <v>26</v>
      </c>
      <c r="W417">
        <v>5.27</v>
      </c>
      <c r="X417">
        <v>20</v>
      </c>
      <c r="Y417">
        <v>0.5</v>
      </c>
      <c r="Z417">
        <v>0.4</v>
      </c>
      <c r="AA417">
        <v>30</v>
      </c>
      <c r="AB417">
        <v>0.86</v>
      </c>
      <c r="AC417">
        <v>335</v>
      </c>
      <c r="AD417">
        <v>4</v>
      </c>
      <c r="AE417">
        <v>0.64</v>
      </c>
      <c r="AF417">
        <v>42</v>
      </c>
      <c r="AG417">
        <v>6440</v>
      </c>
      <c r="AH417">
        <v>44</v>
      </c>
      <c r="AI417">
        <v>1</v>
      </c>
      <c r="AJ417">
        <v>8</v>
      </c>
      <c r="AK417">
        <v>42</v>
      </c>
      <c r="AL417">
        <v>5.0000000000000001E-3</v>
      </c>
      <c r="AM417">
        <v>5</v>
      </c>
      <c r="AN417">
        <v>5</v>
      </c>
      <c r="AO417">
        <v>79</v>
      </c>
      <c r="AP417">
        <v>10</v>
      </c>
      <c r="AQ417">
        <v>46</v>
      </c>
    </row>
    <row r="418" spans="1:43" hidden="1" x14ac:dyDescent="0.25">
      <c r="A418" t="s">
        <v>310</v>
      </c>
      <c r="B418" t="s">
        <v>1206</v>
      </c>
      <c r="C418" s="1" t="str">
        <f t="shared" si="28"/>
        <v>11:0002</v>
      </c>
      <c r="D418" s="1" t="str">
        <f t="shared" si="26"/>
        <v>11:0001</v>
      </c>
      <c r="E418" t="s">
        <v>311</v>
      </c>
      <c r="F418" t="s">
        <v>1207</v>
      </c>
      <c r="H418">
        <v>59.980403299999999</v>
      </c>
      <c r="I418">
        <v>-110.1177498</v>
      </c>
      <c r="J418" s="1" t="str">
        <f t="shared" si="27"/>
        <v>Till</v>
      </c>
      <c r="K418" s="1" t="str">
        <f t="shared" si="29"/>
        <v>&lt;63 micron</v>
      </c>
      <c r="L418">
        <v>0.1</v>
      </c>
      <c r="M418">
        <v>5.35</v>
      </c>
      <c r="N418">
        <v>6</v>
      </c>
      <c r="O418">
        <v>170</v>
      </c>
      <c r="P418">
        <v>0.25</v>
      </c>
      <c r="Q418">
        <v>2</v>
      </c>
      <c r="R418">
        <v>0.51</v>
      </c>
      <c r="S418">
        <v>0.25</v>
      </c>
      <c r="T418">
        <v>19</v>
      </c>
      <c r="U418">
        <v>42</v>
      </c>
      <c r="V418">
        <v>29</v>
      </c>
      <c r="W418">
        <v>3.6</v>
      </c>
      <c r="X418">
        <v>20</v>
      </c>
      <c r="Y418">
        <v>0.5</v>
      </c>
      <c r="Z418">
        <v>0.54</v>
      </c>
      <c r="AA418">
        <v>30</v>
      </c>
      <c r="AB418">
        <v>0.89</v>
      </c>
      <c r="AC418">
        <v>300</v>
      </c>
      <c r="AD418">
        <v>3</v>
      </c>
      <c r="AE418">
        <v>0.55000000000000004</v>
      </c>
      <c r="AF418">
        <v>31</v>
      </c>
      <c r="AG418">
        <v>5390</v>
      </c>
      <c r="AH418">
        <v>30</v>
      </c>
      <c r="AI418">
        <v>1</v>
      </c>
      <c r="AJ418">
        <v>10</v>
      </c>
      <c r="AK418">
        <v>61</v>
      </c>
      <c r="AL418">
        <v>0.18</v>
      </c>
      <c r="AM418">
        <v>5</v>
      </c>
      <c r="AN418">
        <v>5</v>
      </c>
      <c r="AO418">
        <v>61</v>
      </c>
      <c r="AP418">
        <v>10</v>
      </c>
      <c r="AQ418">
        <v>64</v>
      </c>
    </row>
    <row r="419" spans="1:43" hidden="1" x14ac:dyDescent="0.25">
      <c r="A419" t="s">
        <v>313</v>
      </c>
      <c r="B419" t="s">
        <v>1208</v>
      </c>
      <c r="C419" s="1" t="str">
        <f t="shared" si="28"/>
        <v>11:0002</v>
      </c>
      <c r="D419" s="1" t="str">
        <f t="shared" si="26"/>
        <v>11:0001</v>
      </c>
      <c r="E419" t="s">
        <v>314</v>
      </c>
      <c r="F419" t="s">
        <v>1209</v>
      </c>
      <c r="H419">
        <v>59.958602900000002</v>
      </c>
      <c r="I419">
        <v>-110.1208364</v>
      </c>
      <c r="J419" s="1" t="str">
        <f t="shared" si="27"/>
        <v>Till</v>
      </c>
      <c r="K419" s="1" t="str">
        <f t="shared" si="29"/>
        <v>&lt;63 micron</v>
      </c>
      <c r="L419">
        <v>0.1</v>
      </c>
      <c r="M419">
        <v>6.66</v>
      </c>
      <c r="N419">
        <v>1</v>
      </c>
      <c r="O419">
        <v>110</v>
      </c>
      <c r="P419">
        <v>0.25</v>
      </c>
      <c r="Q419">
        <v>4</v>
      </c>
      <c r="R419">
        <v>0.08</v>
      </c>
      <c r="S419">
        <v>0.25</v>
      </c>
      <c r="T419">
        <v>7</v>
      </c>
      <c r="U419">
        <v>44</v>
      </c>
      <c r="V419">
        <v>23</v>
      </c>
      <c r="W419">
        <v>3.96</v>
      </c>
      <c r="X419">
        <v>20</v>
      </c>
      <c r="Y419">
        <v>1</v>
      </c>
      <c r="Z419">
        <v>0.09</v>
      </c>
      <c r="AA419">
        <v>30</v>
      </c>
      <c r="AB419">
        <v>0.42</v>
      </c>
      <c r="AC419">
        <v>60</v>
      </c>
      <c r="AD419">
        <v>3</v>
      </c>
      <c r="AE419">
        <v>0.42</v>
      </c>
      <c r="AF419">
        <v>18</v>
      </c>
      <c r="AG419">
        <v>3460</v>
      </c>
      <c r="AH419">
        <v>18</v>
      </c>
      <c r="AI419">
        <v>1</v>
      </c>
      <c r="AJ419">
        <v>5</v>
      </c>
      <c r="AK419">
        <v>27</v>
      </c>
      <c r="AL419">
        <v>0.09</v>
      </c>
      <c r="AM419">
        <v>5</v>
      </c>
      <c r="AN419">
        <v>5</v>
      </c>
      <c r="AO419">
        <v>63</v>
      </c>
      <c r="AP419">
        <v>5</v>
      </c>
      <c r="AQ419">
        <v>72</v>
      </c>
    </row>
    <row r="420" spans="1:43" hidden="1" x14ac:dyDescent="0.25">
      <c r="A420" t="s">
        <v>316</v>
      </c>
      <c r="B420" t="s">
        <v>1210</v>
      </c>
      <c r="C420" s="1" t="str">
        <f t="shared" si="28"/>
        <v>11:0002</v>
      </c>
      <c r="D420" s="1" t="str">
        <f t="shared" si="26"/>
        <v>11:0001</v>
      </c>
      <c r="E420" t="s">
        <v>317</v>
      </c>
      <c r="F420" t="s">
        <v>1211</v>
      </c>
      <c r="H420">
        <v>59.9182281</v>
      </c>
      <c r="I420">
        <v>-110.1126041</v>
      </c>
      <c r="J420" s="1" t="str">
        <f t="shared" si="27"/>
        <v>Till</v>
      </c>
      <c r="K420" s="1" t="str">
        <f t="shared" si="29"/>
        <v>&lt;63 micron</v>
      </c>
      <c r="L420">
        <v>0.6</v>
      </c>
      <c r="M420">
        <v>5.85</v>
      </c>
      <c r="N420">
        <v>10</v>
      </c>
      <c r="O420">
        <v>40</v>
      </c>
      <c r="P420">
        <v>0.25</v>
      </c>
      <c r="Q420">
        <v>1</v>
      </c>
      <c r="R420">
        <v>0.21</v>
      </c>
      <c r="S420">
        <v>0.25</v>
      </c>
      <c r="T420">
        <v>4</v>
      </c>
      <c r="U420">
        <v>34</v>
      </c>
      <c r="V420">
        <v>23</v>
      </c>
      <c r="W420">
        <v>3.13</v>
      </c>
      <c r="X420">
        <v>10</v>
      </c>
      <c r="Y420">
        <v>0.5</v>
      </c>
      <c r="Z420">
        <v>0.09</v>
      </c>
      <c r="AA420">
        <v>60</v>
      </c>
      <c r="AB420">
        <v>0.31</v>
      </c>
      <c r="AC420">
        <v>95</v>
      </c>
      <c r="AD420">
        <v>7</v>
      </c>
      <c r="AE420">
        <v>1.04</v>
      </c>
      <c r="AF420">
        <v>19</v>
      </c>
      <c r="AG420">
        <v>10000</v>
      </c>
      <c r="AH420">
        <v>22</v>
      </c>
      <c r="AI420">
        <v>1</v>
      </c>
      <c r="AJ420">
        <v>6</v>
      </c>
      <c r="AK420">
        <v>23</v>
      </c>
      <c r="AL420">
        <v>7.0000000000000007E-2</v>
      </c>
      <c r="AM420">
        <v>5</v>
      </c>
      <c r="AN420">
        <v>120</v>
      </c>
      <c r="AO420">
        <v>55</v>
      </c>
      <c r="AP420">
        <v>5</v>
      </c>
      <c r="AQ420">
        <v>34</v>
      </c>
    </row>
    <row r="421" spans="1:43" hidden="1" x14ac:dyDescent="0.25">
      <c r="A421" t="s">
        <v>319</v>
      </c>
      <c r="B421" t="s">
        <v>1212</v>
      </c>
      <c r="C421" s="1" t="str">
        <f t="shared" si="28"/>
        <v>11:0002</v>
      </c>
      <c r="D421" s="1" t="str">
        <f t="shared" si="26"/>
        <v>11:0001</v>
      </c>
      <c r="E421" t="s">
        <v>320</v>
      </c>
      <c r="F421" t="s">
        <v>1213</v>
      </c>
      <c r="H421">
        <v>59.878798699999997</v>
      </c>
      <c r="I421">
        <v>-110.1249095</v>
      </c>
      <c r="J421" s="1" t="str">
        <f t="shared" si="27"/>
        <v>Till</v>
      </c>
      <c r="K421" s="1" t="str">
        <f t="shared" si="29"/>
        <v>&lt;63 micron</v>
      </c>
      <c r="L421">
        <v>0.1</v>
      </c>
      <c r="M421">
        <v>6.31</v>
      </c>
      <c r="N421">
        <v>12</v>
      </c>
      <c r="O421">
        <v>120</v>
      </c>
      <c r="P421">
        <v>0.25</v>
      </c>
      <c r="Q421">
        <v>6</v>
      </c>
      <c r="R421">
        <v>0.2</v>
      </c>
      <c r="S421">
        <v>0.25</v>
      </c>
      <c r="T421">
        <v>18</v>
      </c>
      <c r="U421">
        <v>70</v>
      </c>
      <c r="V421">
        <v>56</v>
      </c>
      <c r="W421">
        <v>5.29</v>
      </c>
      <c r="X421">
        <v>10</v>
      </c>
      <c r="Y421">
        <v>0.5</v>
      </c>
      <c r="Z421">
        <v>0.52</v>
      </c>
      <c r="AA421">
        <v>20</v>
      </c>
      <c r="AB421">
        <v>0.98</v>
      </c>
      <c r="AC421">
        <v>220</v>
      </c>
      <c r="AD421">
        <v>6</v>
      </c>
      <c r="AE421">
        <v>0.41</v>
      </c>
      <c r="AF421">
        <v>45</v>
      </c>
      <c r="AG421">
        <v>3280</v>
      </c>
      <c r="AH421">
        <v>42</v>
      </c>
      <c r="AI421">
        <v>1</v>
      </c>
      <c r="AJ421">
        <v>11</v>
      </c>
      <c r="AK421">
        <v>31</v>
      </c>
      <c r="AL421">
        <v>0.18</v>
      </c>
      <c r="AM421">
        <v>5</v>
      </c>
      <c r="AN421">
        <v>5</v>
      </c>
      <c r="AO421">
        <v>81</v>
      </c>
      <c r="AP421">
        <v>10</v>
      </c>
      <c r="AQ421">
        <v>28</v>
      </c>
    </row>
    <row r="422" spans="1:43" hidden="1" x14ac:dyDescent="0.25">
      <c r="A422" t="s">
        <v>322</v>
      </c>
      <c r="B422" t="s">
        <v>1214</v>
      </c>
      <c r="C422" s="1" t="str">
        <f t="shared" si="28"/>
        <v>11:0002</v>
      </c>
      <c r="D422" s="1" t="str">
        <f t="shared" si="26"/>
        <v>11:0001</v>
      </c>
      <c r="E422" t="s">
        <v>323</v>
      </c>
      <c r="F422" t="s">
        <v>1215</v>
      </c>
      <c r="H422">
        <v>59.879008599999999</v>
      </c>
      <c r="I422">
        <v>-110.0639869</v>
      </c>
      <c r="J422" s="1" t="str">
        <f t="shared" si="27"/>
        <v>Till</v>
      </c>
      <c r="K422" s="1" t="str">
        <f t="shared" si="29"/>
        <v>&lt;63 micron</v>
      </c>
      <c r="L422">
        <v>0.1</v>
      </c>
      <c r="M422">
        <v>7.13</v>
      </c>
      <c r="N422">
        <v>18</v>
      </c>
      <c r="O422">
        <v>150</v>
      </c>
      <c r="P422">
        <v>0.25</v>
      </c>
      <c r="Q422">
        <v>6</v>
      </c>
      <c r="R422">
        <v>5.0000000000000001E-3</v>
      </c>
      <c r="S422">
        <v>0.25</v>
      </c>
      <c r="T422">
        <v>12</v>
      </c>
      <c r="U422">
        <v>53</v>
      </c>
      <c r="V422">
        <v>33</v>
      </c>
      <c r="W422">
        <v>4.4800000000000004</v>
      </c>
      <c r="X422">
        <v>20</v>
      </c>
      <c r="Y422">
        <v>0.5</v>
      </c>
      <c r="Z422">
        <v>0.17</v>
      </c>
      <c r="AA422">
        <v>40</v>
      </c>
      <c r="AB422">
        <v>0.64</v>
      </c>
      <c r="AC422">
        <v>145</v>
      </c>
      <c r="AD422">
        <v>18</v>
      </c>
      <c r="AE422">
        <v>0.51</v>
      </c>
      <c r="AF422">
        <v>25</v>
      </c>
      <c r="AG422">
        <v>5130</v>
      </c>
      <c r="AH422">
        <v>18</v>
      </c>
      <c r="AI422">
        <v>2</v>
      </c>
      <c r="AJ422">
        <v>7</v>
      </c>
      <c r="AK422">
        <v>38</v>
      </c>
      <c r="AL422">
        <v>0.11</v>
      </c>
      <c r="AM422">
        <v>5</v>
      </c>
      <c r="AN422">
        <v>5</v>
      </c>
      <c r="AO422">
        <v>79</v>
      </c>
      <c r="AP422">
        <v>5</v>
      </c>
      <c r="AQ422">
        <v>56</v>
      </c>
    </row>
    <row r="423" spans="1:43" hidden="1" x14ac:dyDescent="0.25">
      <c r="A423" t="s">
        <v>325</v>
      </c>
      <c r="B423" t="s">
        <v>1216</v>
      </c>
      <c r="C423" s="1" t="str">
        <f t="shared" si="28"/>
        <v>11:0002</v>
      </c>
      <c r="D423" s="1" t="str">
        <f t="shared" si="26"/>
        <v>11:0001</v>
      </c>
      <c r="E423" t="s">
        <v>327</v>
      </c>
      <c r="F423" t="s">
        <v>1217</v>
      </c>
      <c r="H423">
        <v>59.847674499999997</v>
      </c>
      <c r="I423">
        <v>-110.1035959</v>
      </c>
      <c r="J423" s="1" t="str">
        <f t="shared" si="27"/>
        <v>Till</v>
      </c>
      <c r="K423" s="1" t="str">
        <f t="shared" si="29"/>
        <v>&lt;63 micron</v>
      </c>
      <c r="L423">
        <v>0.1</v>
      </c>
      <c r="M423">
        <v>7.47</v>
      </c>
      <c r="N423">
        <v>6</v>
      </c>
      <c r="O423">
        <v>110</v>
      </c>
      <c r="P423">
        <v>0.25</v>
      </c>
      <c r="Q423">
        <v>10</v>
      </c>
      <c r="R423">
        <v>0.09</v>
      </c>
      <c r="S423">
        <v>0.25</v>
      </c>
      <c r="T423">
        <v>11</v>
      </c>
      <c r="U423">
        <v>81</v>
      </c>
      <c r="V423">
        <v>22</v>
      </c>
      <c r="W423">
        <v>5.31</v>
      </c>
      <c r="X423">
        <v>30</v>
      </c>
      <c r="Y423">
        <v>0.5</v>
      </c>
      <c r="Z423">
        <v>0.12</v>
      </c>
      <c r="AA423">
        <v>40</v>
      </c>
      <c r="AB423">
        <v>0.52</v>
      </c>
      <c r="AC423">
        <v>100</v>
      </c>
      <c r="AD423">
        <v>2</v>
      </c>
      <c r="AE423">
        <v>0.48</v>
      </c>
      <c r="AF423">
        <v>25</v>
      </c>
      <c r="AG423">
        <v>4080</v>
      </c>
      <c r="AH423">
        <v>24</v>
      </c>
      <c r="AI423">
        <v>1</v>
      </c>
      <c r="AJ423">
        <v>6</v>
      </c>
      <c r="AK423">
        <v>27</v>
      </c>
      <c r="AL423">
        <v>0.17</v>
      </c>
      <c r="AM423">
        <v>5</v>
      </c>
      <c r="AN423">
        <v>5</v>
      </c>
      <c r="AO423">
        <v>106</v>
      </c>
      <c r="AP423">
        <v>10</v>
      </c>
      <c r="AQ423">
        <v>62</v>
      </c>
    </row>
    <row r="424" spans="1:43" hidden="1" x14ac:dyDescent="0.25">
      <c r="A424" t="s">
        <v>329</v>
      </c>
      <c r="B424" t="s">
        <v>1218</v>
      </c>
      <c r="C424" s="1" t="str">
        <f t="shared" si="28"/>
        <v>11:0002</v>
      </c>
      <c r="D424" s="1" t="str">
        <f t="shared" si="26"/>
        <v>11:0001</v>
      </c>
      <c r="E424" t="s">
        <v>330</v>
      </c>
      <c r="F424" t="s">
        <v>1219</v>
      </c>
      <c r="H424">
        <v>59.836202999999998</v>
      </c>
      <c r="I424">
        <v>-110.1203182</v>
      </c>
      <c r="J424" s="1" t="str">
        <f t="shared" si="27"/>
        <v>Till</v>
      </c>
      <c r="K424" s="1" t="str">
        <f t="shared" si="29"/>
        <v>&lt;63 micron</v>
      </c>
      <c r="L424">
        <v>0.1</v>
      </c>
      <c r="M424">
        <v>6.61</v>
      </c>
      <c r="N424">
        <v>20</v>
      </c>
      <c r="O424">
        <v>100</v>
      </c>
      <c r="P424">
        <v>0.25</v>
      </c>
      <c r="Q424">
        <v>6</v>
      </c>
      <c r="R424">
        <v>5.0000000000000001E-3</v>
      </c>
      <c r="S424">
        <v>0.25</v>
      </c>
      <c r="T424">
        <v>12</v>
      </c>
      <c r="U424">
        <v>67</v>
      </c>
      <c r="V424">
        <v>45</v>
      </c>
      <c r="W424">
        <v>3.98</v>
      </c>
      <c r="X424">
        <v>30</v>
      </c>
      <c r="Y424">
        <v>0.5</v>
      </c>
      <c r="Z424">
        <v>0.16</v>
      </c>
      <c r="AA424">
        <v>140</v>
      </c>
      <c r="AB424">
        <v>0.63</v>
      </c>
      <c r="AC424">
        <v>200</v>
      </c>
      <c r="AD424">
        <v>4</v>
      </c>
      <c r="AE424">
        <v>0.6</v>
      </c>
      <c r="AF424">
        <v>28</v>
      </c>
      <c r="AG424">
        <v>10000</v>
      </c>
      <c r="AH424">
        <v>32</v>
      </c>
      <c r="AI424">
        <v>1</v>
      </c>
      <c r="AJ424">
        <v>9</v>
      </c>
      <c r="AK424">
        <v>30</v>
      </c>
      <c r="AL424">
        <v>0.16</v>
      </c>
      <c r="AM424">
        <v>5</v>
      </c>
      <c r="AN424">
        <v>5</v>
      </c>
      <c r="AO424">
        <v>75</v>
      </c>
      <c r="AP424">
        <v>10</v>
      </c>
      <c r="AQ424">
        <v>82</v>
      </c>
    </row>
    <row r="425" spans="1:43" hidden="1" x14ac:dyDescent="0.25">
      <c r="A425" t="s">
        <v>332</v>
      </c>
      <c r="B425" t="s">
        <v>1220</v>
      </c>
      <c r="C425" s="1" t="str">
        <f t="shared" si="28"/>
        <v>11:0002</v>
      </c>
      <c r="D425" s="1" t="str">
        <f t="shared" si="26"/>
        <v>11:0001</v>
      </c>
      <c r="E425" t="s">
        <v>333</v>
      </c>
      <c r="F425" t="s">
        <v>1221</v>
      </c>
      <c r="H425">
        <v>59.841083599999997</v>
      </c>
      <c r="I425">
        <v>-110.1524867</v>
      </c>
      <c r="J425" s="1" t="str">
        <f t="shared" si="27"/>
        <v>Till</v>
      </c>
      <c r="K425" s="1" t="str">
        <f t="shared" si="29"/>
        <v>&lt;63 micron</v>
      </c>
      <c r="L425">
        <v>0.1</v>
      </c>
      <c r="M425">
        <v>6.96</v>
      </c>
      <c r="N425">
        <v>16</v>
      </c>
      <c r="O425">
        <v>100</v>
      </c>
      <c r="P425">
        <v>0.25</v>
      </c>
      <c r="Q425">
        <v>1</v>
      </c>
      <c r="R425">
        <v>0.21</v>
      </c>
      <c r="S425">
        <v>0.25</v>
      </c>
      <c r="T425">
        <v>9</v>
      </c>
      <c r="U425">
        <v>63</v>
      </c>
      <c r="V425">
        <v>42</v>
      </c>
      <c r="W425">
        <v>4.76</v>
      </c>
      <c r="X425">
        <v>30</v>
      </c>
      <c r="Y425">
        <v>0.5</v>
      </c>
      <c r="Z425">
        <v>0.17</v>
      </c>
      <c r="AA425">
        <v>90</v>
      </c>
      <c r="AB425">
        <v>0.62</v>
      </c>
      <c r="AC425">
        <v>190</v>
      </c>
      <c r="AD425">
        <v>3</v>
      </c>
      <c r="AE425">
        <v>0.56000000000000005</v>
      </c>
      <c r="AF425">
        <v>22</v>
      </c>
      <c r="AG425">
        <v>8580</v>
      </c>
      <c r="AH425">
        <v>24</v>
      </c>
      <c r="AI425">
        <v>1</v>
      </c>
      <c r="AJ425">
        <v>12</v>
      </c>
      <c r="AK425">
        <v>32</v>
      </c>
      <c r="AL425">
        <v>0.11</v>
      </c>
      <c r="AM425">
        <v>5</v>
      </c>
      <c r="AN425">
        <v>5</v>
      </c>
      <c r="AO425">
        <v>81</v>
      </c>
      <c r="AP425">
        <v>10</v>
      </c>
      <c r="AQ425">
        <v>64</v>
      </c>
    </row>
    <row r="426" spans="1:43" hidden="1" x14ac:dyDescent="0.25">
      <c r="A426" t="s">
        <v>335</v>
      </c>
      <c r="B426" t="s">
        <v>1222</v>
      </c>
      <c r="C426" s="1" t="str">
        <f t="shared" si="28"/>
        <v>11:0002</v>
      </c>
      <c r="D426" s="1" t="str">
        <f t="shared" si="26"/>
        <v>11:0001</v>
      </c>
      <c r="E426" t="s">
        <v>336</v>
      </c>
      <c r="F426" t="s">
        <v>1223</v>
      </c>
      <c r="H426">
        <v>59.828510899999998</v>
      </c>
      <c r="I426">
        <v>-110.1385365</v>
      </c>
      <c r="J426" s="1" t="str">
        <f t="shared" si="27"/>
        <v>Till</v>
      </c>
      <c r="K426" s="1" t="str">
        <f t="shared" si="29"/>
        <v>&lt;63 micron</v>
      </c>
      <c r="L426">
        <v>0.1</v>
      </c>
      <c r="M426">
        <v>4.2</v>
      </c>
      <c r="N426">
        <v>2</v>
      </c>
      <c r="O426">
        <v>210</v>
      </c>
      <c r="P426">
        <v>0.25</v>
      </c>
      <c r="Q426">
        <v>4</v>
      </c>
      <c r="R426">
        <v>0.23</v>
      </c>
      <c r="S426">
        <v>0.25</v>
      </c>
      <c r="T426">
        <v>3</v>
      </c>
      <c r="U426">
        <v>73</v>
      </c>
      <c r="V426">
        <v>15</v>
      </c>
      <c r="W426">
        <v>3.1</v>
      </c>
      <c r="X426">
        <v>10</v>
      </c>
      <c r="Y426">
        <v>1</v>
      </c>
      <c r="Z426">
        <v>0.08</v>
      </c>
      <c r="AA426">
        <v>30</v>
      </c>
      <c r="AB426">
        <v>0.28999999999999998</v>
      </c>
      <c r="AC426">
        <v>140</v>
      </c>
      <c r="AD426">
        <v>4</v>
      </c>
      <c r="AE426">
        <v>0.89</v>
      </c>
      <c r="AF426">
        <v>14</v>
      </c>
      <c r="AG426">
        <v>10000</v>
      </c>
      <c r="AH426">
        <v>18</v>
      </c>
      <c r="AI426">
        <v>1</v>
      </c>
      <c r="AJ426">
        <v>5</v>
      </c>
      <c r="AK426">
        <v>25</v>
      </c>
      <c r="AL426">
        <v>0.05</v>
      </c>
      <c r="AM426">
        <v>5</v>
      </c>
      <c r="AN426">
        <v>5</v>
      </c>
      <c r="AO426">
        <v>37</v>
      </c>
      <c r="AP426">
        <v>5</v>
      </c>
      <c r="AQ426">
        <v>62</v>
      </c>
    </row>
    <row r="427" spans="1:43" hidden="1" x14ac:dyDescent="0.25">
      <c r="A427" t="s">
        <v>338</v>
      </c>
      <c r="B427" t="s">
        <v>1224</v>
      </c>
      <c r="C427" s="1" t="str">
        <f t="shared" si="28"/>
        <v>11:0002</v>
      </c>
      <c r="D427" s="1" t="str">
        <f t="shared" si="26"/>
        <v>11:0001</v>
      </c>
      <c r="E427" t="s">
        <v>339</v>
      </c>
      <c r="F427" t="s">
        <v>1225</v>
      </c>
      <c r="H427">
        <v>59.823705099999998</v>
      </c>
      <c r="I427">
        <v>-110.11797249999999</v>
      </c>
      <c r="J427" s="1" t="str">
        <f t="shared" si="27"/>
        <v>Till</v>
      </c>
      <c r="K427" s="1" t="str">
        <f t="shared" si="29"/>
        <v>&lt;63 micron</v>
      </c>
      <c r="L427">
        <v>0.1</v>
      </c>
      <c r="M427">
        <v>6.79</v>
      </c>
      <c r="N427">
        <v>20</v>
      </c>
      <c r="O427">
        <v>110</v>
      </c>
      <c r="P427">
        <v>0.25</v>
      </c>
      <c r="Q427">
        <v>6</v>
      </c>
      <c r="R427">
        <v>0.18</v>
      </c>
      <c r="S427">
        <v>0.25</v>
      </c>
      <c r="T427">
        <v>11</v>
      </c>
      <c r="U427">
        <v>57</v>
      </c>
      <c r="V427">
        <v>37</v>
      </c>
      <c r="W427">
        <v>4.01</v>
      </c>
      <c r="X427">
        <v>20</v>
      </c>
      <c r="Y427">
        <v>0.5</v>
      </c>
      <c r="Z427">
        <v>0.14000000000000001</v>
      </c>
      <c r="AA427">
        <v>50</v>
      </c>
      <c r="AB427">
        <v>0.57999999999999996</v>
      </c>
      <c r="AC427">
        <v>130</v>
      </c>
      <c r="AD427">
        <v>2</v>
      </c>
      <c r="AE427">
        <v>0.61</v>
      </c>
      <c r="AF427">
        <v>29</v>
      </c>
      <c r="AG427">
        <v>4570</v>
      </c>
      <c r="AH427">
        <v>22</v>
      </c>
      <c r="AI427">
        <v>1</v>
      </c>
      <c r="AJ427">
        <v>9</v>
      </c>
      <c r="AK427">
        <v>31</v>
      </c>
      <c r="AL427">
        <v>0.08</v>
      </c>
      <c r="AM427">
        <v>5</v>
      </c>
      <c r="AN427">
        <v>5</v>
      </c>
      <c r="AO427">
        <v>61</v>
      </c>
      <c r="AP427">
        <v>10</v>
      </c>
      <c r="AQ427">
        <v>28</v>
      </c>
    </row>
    <row r="428" spans="1:43" hidden="1" x14ac:dyDescent="0.25">
      <c r="A428" t="s">
        <v>341</v>
      </c>
      <c r="B428" t="s">
        <v>1226</v>
      </c>
      <c r="C428" s="1" t="str">
        <f t="shared" si="28"/>
        <v>11:0002</v>
      </c>
      <c r="D428" s="1" t="str">
        <f t="shared" si="26"/>
        <v>11:0001</v>
      </c>
      <c r="E428" t="s">
        <v>342</v>
      </c>
      <c r="F428" t="s">
        <v>1227</v>
      </c>
      <c r="H428">
        <v>59.810348300000001</v>
      </c>
      <c r="I428">
        <v>-110.1488102</v>
      </c>
      <c r="J428" s="1" t="str">
        <f t="shared" si="27"/>
        <v>Till</v>
      </c>
      <c r="K428" s="1" t="str">
        <f t="shared" si="29"/>
        <v>&lt;63 micron</v>
      </c>
      <c r="L428">
        <v>0.1</v>
      </c>
      <c r="M428">
        <v>6.64</v>
      </c>
      <c r="N428">
        <v>4</v>
      </c>
      <c r="O428">
        <v>170</v>
      </c>
      <c r="P428">
        <v>0.25</v>
      </c>
      <c r="Q428">
        <v>2</v>
      </c>
      <c r="R428">
        <v>0.14000000000000001</v>
      </c>
      <c r="S428">
        <v>0.25</v>
      </c>
      <c r="T428">
        <v>9</v>
      </c>
      <c r="U428">
        <v>35</v>
      </c>
      <c r="V428">
        <v>21</v>
      </c>
      <c r="W428">
        <v>3.87</v>
      </c>
      <c r="X428">
        <v>20</v>
      </c>
      <c r="Y428">
        <v>0.5</v>
      </c>
      <c r="Z428">
        <v>0.08</v>
      </c>
      <c r="AA428">
        <v>20</v>
      </c>
      <c r="AB428">
        <v>0.57999999999999996</v>
      </c>
      <c r="AC428">
        <v>270</v>
      </c>
      <c r="AD428">
        <v>3</v>
      </c>
      <c r="AE428">
        <v>0.42</v>
      </c>
      <c r="AF428">
        <v>20</v>
      </c>
      <c r="AG428">
        <v>3520</v>
      </c>
      <c r="AH428">
        <v>12</v>
      </c>
      <c r="AI428">
        <v>1</v>
      </c>
      <c r="AJ428">
        <v>4</v>
      </c>
      <c r="AK428">
        <v>17</v>
      </c>
      <c r="AL428">
        <v>0.01</v>
      </c>
      <c r="AM428">
        <v>5</v>
      </c>
      <c r="AN428">
        <v>5</v>
      </c>
      <c r="AO428">
        <v>73</v>
      </c>
      <c r="AP428">
        <v>10</v>
      </c>
      <c r="AQ428">
        <v>28</v>
      </c>
    </row>
    <row r="429" spans="1:43" hidden="1" x14ac:dyDescent="0.25">
      <c r="A429" t="s">
        <v>344</v>
      </c>
      <c r="B429" t="s">
        <v>1228</v>
      </c>
      <c r="C429" s="1" t="str">
        <f t="shared" si="28"/>
        <v>11:0002</v>
      </c>
      <c r="D429" s="1" t="str">
        <f t="shared" si="26"/>
        <v>11:0001</v>
      </c>
      <c r="E429" t="s">
        <v>345</v>
      </c>
      <c r="F429" t="s">
        <v>1229</v>
      </c>
      <c r="H429">
        <v>59.258091800000003</v>
      </c>
      <c r="I429">
        <v>-110.80218069999999</v>
      </c>
      <c r="J429" s="1" t="str">
        <f t="shared" si="27"/>
        <v>Till</v>
      </c>
      <c r="K429" s="1" t="str">
        <f t="shared" si="29"/>
        <v>&lt;63 micron</v>
      </c>
      <c r="L429">
        <v>0.1</v>
      </c>
      <c r="M429">
        <v>6.15</v>
      </c>
      <c r="N429">
        <v>6</v>
      </c>
      <c r="O429">
        <v>90</v>
      </c>
      <c r="P429">
        <v>0.25</v>
      </c>
      <c r="Q429">
        <v>1</v>
      </c>
      <c r="R429">
        <v>0.03</v>
      </c>
      <c r="S429">
        <v>0.25</v>
      </c>
      <c r="T429">
        <v>8</v>
      </c>
      <c r="U429">
        <v>46</v>
      </c>
      <c r="V429">
        <v>8</v>
      </c>
      <c r="W429">
        <v>4.26</v>
      </c>
      <c r="X429">
        <v>10</v>
      </c>
      <c r="Y429">
        <v>0.5</v>
      </c>
      <c r="Z429">
        <v>0.12</v>
      </c>
      <c r="AA429">
        <v>20</v>
      </c>
      <c r="AB429">
        <v>0.47</v>
      </c>
      <c r="AC429">
        <v>85</v>
      </c>
      <c r="AD429">
        <v>1</v>
      </c>
      <c r="AE429">
        <v>0.48</v>
      </c>
      <c r="AF429">
        <v>17</v>
      </c>
      <c r="AG429">
        <v>4420</v>
      </c>
      <c r="AH429">
        <v>12</v>
      </c>
      <c r="AI429">
        <v>1</v>
      </c>
      <c r="AJ429">
        <v>5</v>
      </c>
      <c r="AK429">
        <v>45</v>
      </c>
      <c r="AL429">
        <v>0.06</v>
      </c>
      <c r="AM429">
        <v>5</v>
      </c>
      <c r="AN429">
        <v>20</v>
      </c>
      <c r="AO429">
        <v>71</v>
      </c>
      <c r="AP429">
        <v>5</v>
      </c>
      <c r="AQ429">
        <v>144</v>
      </c>
    </row>
    <row r="430" spans="1:43" hidden="1" x14ac:dyDescent="0.25">
      <c r="A430" t="s">
        <v>347</v>
      </c>
      <c r="B430" t="s">
        <v>1230</v>
      </c>
      <c r="C430" s="1" t="str">
        <f t="shared" si="28"/>
        <v>11:0002</v>
      </c>
      <c r="D430" s="1" t="str">
        <f t="shared" si="26"/>
        <v>11:0001</v>
      </c>
      <c r="E430" t="s">
        <v>348</v>
      </c>
      <c r="F430" t="s">
        <v>1231</v>
      </c>
      <c r="H430">
        <v>59.143720100000003</v>
      </c>
      <c r="I430">
        <v>-110.9237931</v>
      </c>
      <c r="J430" s="1" t="str">
        <f t="shared" si="27"/>
        <v>Till</v>
      </c>
      <c r="K430" s="1" t="str">
        <f t="shared" si="29"/>
        <v>&lt;63 micron</v>
      </c>
      <c r="L430">
        <v>0.1</v>
      </c>
      <c r="M430">
        <v>4.95</v>
      </c>
      <c r="N430">
        <v>1</v>
      </c>
      <c r="O430">
        <v>80</v>
      </c>
      <c r="P430">
        <v>0.25</v>
      </c>
      <c r="Q430">
        <v>1</v>
      </c>
      <c r="R430">
        <v>7.0000000000000007E-2</v>
      </c>
      <c r="S430">
        <v>0.25</v>
      </c>
      <c r="T430">
        <v>8</v>
      </c>
      <c r="U430">
        <v>90</v>
      </c>
      <c r="V430">
        <v>14</v>
      </c>
      <c r="W430">
        <v>3.7</v>
      </c>
      <c r="X430">
        <v>20</v>
      </c>
      <c r="Y430">
        <v>0.5</v>
      </c>
      <c r="Z430">
        <v>0.13</v>
      </c>
      <c r="AA430">
        <v>20</v>
      </c>
      <c r="AB430">
        <v>0.82</v>
      </c>
      <c r="AC430">
        <v>105</v>
      </c>
      <c r="AD430">
        <v>2</v>
      </c>
      <c r="AE430">
        <v>1.06</v>
      </c>
      <c r="AF430">
        <v>25</v>
      </c>
      <c r="AG430">
        <v>5660</v>
      </c>
      <c r="AH430">
        <v>6</v>
      </c>
      <c r="AI430">
        <v>1</v>
      </c>
      <c r="AJ430">
        <v>6</v>
      </c>
      <c r="AK430">
        <v>19</v>
      </c>
      <c r="AL430">
        <v>0.03</v>
      </c>
      <c r="AM430">
        <v>5</v>
      </c>
      <c r="AN430">
        <v>5</v>
      </c>
      <c r="AO430">
        <v>82</v>
      </c>
      <c r="AP430">
        <v>10</v>
      </c>
      <c r="AQ430">
        <v>28</v>
      </c>
    </row>
    <row r="431" spans="1:43" hidden="1" x14ac:dyDescent="0.25">
      <c r="A431" t="s">
        <v>353</v>
      </c>
      <c r="B431" t="s">
        <v>1232</v>
      </c>
      <c r="C431" s="1" t="str">
        <f t="shared" si="28"/>
        <v>11:0002</v>
      </c>
      <c r="D431" s="1" t="str">
        <f t="shared" si="26"/>
        <v>11:0001</v>
      </c>
      <c r="E431" t="s">
        <v>163</v>
      </c>
      <c r="F431" t="s">
        <v>1233</v>
      </c>
      <c r="H431">
        <v>59.998908499999999</v>
      </c>
      <c r="I431">
        <v>-110.600228</v>
      </c>
      <c r="J431" s="1" t="str">
        <f t="shared" si="27"/>
        <v>Till</v>
      </c>
      <c r="K431" s="1" t="str">
        <f t="shared" si="29"/>
        <v>&lt;63 micron</v>
      </c>
      <c r="L431">
        <v>0.1</v>
      </c>
      <c r="M431">
        <v>5.25</v>
      </c>
      <c r="N431">
        <v>1</v>
      </c>
      <c r="O431">
        <v>80</v>
      </c>
      <c r="P431">
        <v>0.25</v>
      </c>
      <c r="Q431">
        <v>2</v>
      </c>
      <c r="R431">
        <v>0.3</v>
      </c>
      <c r="S431">
        <v>0.25</v>
      </c>
      <c r="T431">
        <v>17</v>
      </c>
      <c r="U431">
        <v>51</v>
      </c>
      <c r="V431">
        <v>34</v>
      </c>
      <c r="W431">
        <v>3.91</v>
      </c>
      <c r="X431">
        <v>20</v>
      </c>
      <c r="Y431">
        <v>0.5</v>
      </c>
      <c r="Z431">
        <v>0.16</v>
      </c>
      <c r="AA431">
        <v>60</v>
      </c>
      <c r="AB431">
        <v>0.85</v>
      </c>
      <c r="AC431">
        <v>230</v>
      </c>
      <c r="AD431">
        <v>0.5</v>
      </c>
      <c r="AE431">
        <v>0.66</v>
      </c>
      <c r="AF431">
        <v>30</v>
      </c>
      <c r="AG431">
        <v>5460</v>
      </c>
      <c r="AH431">
        <v>12</v>
      </c>
      <c r="AI431">
        <v>1</v>
      </c>
      <c r="AJ431">
        <v>7</v>
      </c>
      <c r="AK431">
        <v>41</v>
      </c>
      <c r="AL431">
        <v>0.14000000000000001</v>
      </c>
      <c r="AM431">
        <v>5</v>
      </c>
      <c r="AN431">
        <v>5</v>
      </c>
      <c r="AO431">
        <v>69</v>
      </c>
      <c r="AP431">
        <v>10</v>
      </c>
      <c r="AQ431">
        <v>32</v>
      </c>
    </row>
    <row r="432" spans="1:43" hidden="1" x14ac:dyDescent="0.25">
      <c r="A432" t="s">
        <v>355</v>
      </c>
      <c r="B432" t="s">
        <v>1234</v>
      </c>
      <c r="C432" s="1" t="str">
        <f t="shared" si="28"/>
        <v>11:0002</v>
      </c>
      <c r="D432" s="1" t="str">
        <f t="shared" si="26"/>
        <v>11:0001</v>
      </c>
      <c r="E432" t="s">
        <v>357</v>
      </c>
      <c r="F432" t="s">
        <v>1235</v>
      </c>
      <c r="H432">
        <v>59.693394300000001</v>
      </c>
      <c r="I432">
        <v>-110.5630163</v>
      </c>
      <c r="J432" s="1" t="str">
        <f t="shared" si="27"/>
        <v>Till</v>
      </c>
      <c r="K432" s="1" t="str">
        <f t="shared" si="29"/>
        <v>&lt;63 micron</v>
      </c>
      <c r="L432">
        <v>0.1</v>
      </c>
      <c r="M432">
        <v>2.8</v>
      </c>
      <c r="N432">
        <v>1</v>
      </c>
      <c r="O432">
        <v>30</v>
      </c>
      <c r="P432">
        <v>0.25</v>
      </c>
      <c r="Q432">
        <v>4</v>
      </c>
      <c r="R432">
        <v>0.27</v>
      </c>
      <c r="S432">
        <v>0.25</v>
      </c>
      <c r="T432">
        <v>6</v>
      </c>
      <c r="U432">
        <v>42</v>
      </c>
      <c r="V432">
        <v>17</v>
      </c>
      <c r="W432">
        <v>2.78</v>
      </c>
      <c r="X432">
        <v>10</v>
      </c>
      <c r="Y432">
        <v>0.5</v>
      </c>
      <c r="Z432">
        <v>0.11</v>
      </c>
      <c r="AA432">
        <v>30</v>
      </c>
      <c r="AB432">
        <v>0.74</v>
      </c>
      <c r="AC432">
        <v>205</v>
      </c>
      <c r="AD432">
        <v>0.5</v>
      </c>
      <c r="AE432">
        <v>0.55000000000000004</v>
      </c>
      <c r="AF432">
        <v>16</v>
      </c>
      <c r="AG432">
        <v>3110</v>
      </c>
      <c r="AH432">
        <v>8</v>
      </c>
      <c r="AI432">
        <v>1</v>
      </c>
      <c r="AJ432">
        <v>4</v>
      </c>
      <c r="AK432">
        <v>38</v>
      </c>
      <c r="AL432">
        <v>0.09</v>
      </c>
      <c r="AM432">
        <v>5</v>
      </c>
      <c r="AN432">
        <v>5</v>
      </c>
      <c r="AO432">
        <v>51</v>
      </c>
      <c r="AP432">
        <v>5</v>
      </c>
      <c r="AQ432">
        <v>40</v>
      </c>
    </row>
    <row r="433" spans="1:43" hidden="1" x14ac:dyDescent="0.25">
      <c r="A433" t="s">
        <v>359</v>
      </c>
      <c r="B433" t="s">
        <v>1236</v>
      </c>
      <c r="C433" s="1" t="str">
        <f t="shared" si="28"/>
        <v>11:0002</v>
      </c>
      <c r="D433" s="1" t="str">
        <f t="shared" si="26"/>
        <v>11:0001</v>
      </c>
      <c r="E433" t="s">
        <v>361</v>
      </c>
      <c r="F433" t="s">
        <v>1237</v>
      </c>
      <c r="H433">
        <v>59.8914404</v>
      </c>
      <c r="I433">
        <v>-110.1354783</v>
      </c>
      <c r="J433" s="1" t="str">
        <f t="shared" si="27"/>
        <v>Till</v>
      </c>
      <c r="K433" s="1" t="str">
        <f t="shared" si="29"/>
        <v>&lt;63 micron</v>
      </c>
      <c r="L433">
        <v>0.1</v>
      </c>
      <c r="M433">
        <v>3.99</v>
      </c>
      <c r="N433">
        <v>10</v>
      </c>
      <c r="O433">
        <v>30</v>
      </c>
      <c r="P433">
        <v>0.25</v>
      </c>
      <c r="Q433">
        <v>4</v>
      </c>
      <c r="R433">
        <v>0.13</v>
      </c>
      <c r="S433">
        <v>0.25</v>
      </c>
      <c r="T433">
        <v>7</v>
      </c>
      <c r="U433">
        <v>43</v>
      </c>
      <c r="V433">
        <v>24</v>
      </c>
      <c r="W433">
        <v>3.16</v>
      </c>
      <c r="X433">
        <v>10</v>
      </c>
      <c r="Y433">
        <v>0.5</v>
      </c>
      <c r="Z433">
        <v>0.1</v>
      </c>
      <c r="AA433">
        <v>40</v>
      </c>
      <c r="AB433">
        <v>0.37</v>
      </c>
      <c r="AC433">
        <v>90</v>
      </c>
      <c r="AD433">
        <v>2</v>
      </c>
      <c r="AE433">
        <v>0.43</v>
      </c>
      <c r="AF433">
        <v>14</v>
      </c>
      <c r="AG433">
        <v>4780</v>
      </c>
      <c r="AH433">
        <v>14</v>
      </c>
      <c r="AI433">
        <v>1</v>
      </c>
      <c r="AJ433">
        <v>10</v>
      </c>
      <c r="AK433">
        <v>20</v>
      </c>
      <c r="AL433">
        <v>0.11</v>
      </c>
      <c r="AM433">
        <v>5</v>
      </c>
      <c r="AN433">
        <v>20</v>
      </c>
      <c r="AO433">
        <v>46</v>
      </c>
      <c r="AP433">
        <v>10</v>
      </c>
      <c r="AQ433">
        <v>36</v>
      </c>
    </row>
    <row r="434" spans="1:43" hidden="1" x14ac:dyDescent="0.25">
      <c r="A434" t="s">
        <v>371</v>
      </c>
      <c r="B434" t="s">
        <v>1238</v>
      </c>
      <c r="C434" s="1" t="str">
        <f t="shared" si="28"/>
        <v>11:0002</v>
      </c>
      <c r="D434" s="1" t="str">
        <f t="shared" si="26"/>
        <v>11:0001</v>
      </c>
      <c r="E434" t="s">
        <v>372</v>
      </c>
      <c r="F434" t="s">
        <v>1239</v>
      </c>
      <c r="H434">
        <v>59.678775000000002</v>
      </c>
      <c r="I434">
        <v>-111.2570253</v>
      </c>
      <c r="J434" s="1" t="str">
        <f t="shared" si="27"/>
        <v>Till</v>
      </c>
      <c r="K434" s="1" t="str">
        <f t="shared" si="29"/>
        <v>&lt;63 micron</v>
      </c>
      <c r="L434">
        <v>0.1</v>
      </c>
      <c r="M434">
        <v>5.05</v>
      </c>
      <c r="N434">
        <v>2</v>
      </c>
      <c r="O434">
        <v>350</v>
      </c>
      <c r="P434">
        <v>0.25</v>
      </c>
      <c r="Q434">
        <v>2</v>
      </c>
      <c r="R434">
        <v>5.0000000000000001E-3</v>
      </c>
      <c r="S434">
        <v>0.25</v>
      </c>
      <c r="T434">
        <v>26</v>
      </c>
      <c r="U434">
        <v>59</v>
      </c>
      <c r="V434">
        <v>18</v>
      </c>
      <c r="W434">
        <v>4.34</v>
      </c>
      <c r="X434">
        <v>20</v>
      </c>
      <c r="Y434">
        <v>0.5</v>
      </c>
      <c r="Z434">
        <v>0.22</v>
      </c>
      <c r="AA434">
        <v>10</v>
      </c>
      <c r="AB434">
        <v>0.84</v>
      </c>
      <c r="AC434">
        <v>450</v>
      </c>
      <c r="AD434">
        <v>0.5</v>
      </c>
      <c r="AE434">
        <v>0.71</v>
      </c>
      <c r="AF434">
        <v>33</v>
      </c>
      <c r="AG434">
        <v>9900</v>
      </c>
      <c r="AH434">
        <v>44</v>
      </c>
      <c r="AI434">
        <v>1</v>
      </c>
      <c r="AJ434">
        <v>7</v>
      </c>
      <c r="AK434">
        <v>31</v>
      </c>
      <c r="AL434">
        <v>0.01</v>
      </c>
      <c r="AM434">
        <v>5</v>
      </c>
      <c r="AN434">
        <v>5</v>
      </c>
      <c r="AO434">
        <v>77</v>
      </c>
      <c r="AP434">
        <v>5</v>
      </c>
      <c r="AQ434">
        <v>430</v>
      </c>
    </row>
    <row r="435" spans="1:43" hidden="1" x14ac:dyDescent="0.25">
      <c r="A435" t="s">
        <v>374</v>
      </c>
      <c r="B435" t="s">
        <v>1240</v>
      </c>
      <c r="C435" s="1" t="str">
        <f t="shared" si="28"/>
        <v>11:0002</v>
      </c>
      <c r="D435" s="1" t="str">
        <f t="shared" si="26"/>
        <v>11:0001</v>
      </c>
      <c r="E435" t="s">
        <v>375</v>
      </c>
      <c r="F435" t="s">
        <v>1241</v>
      </c>
      <c r="H435">
        <v>59.692568899999998</v>
      </c>
      <c r="I435">
        <v>-111.26107450000001</v>
      </c>
      <c r="J435" s="1" t="str">
        <f t="shared" si="27"/>
        <v>Till</v>
      </c>
      <c r="K435" s="1" t="str">
        <f t="shared" si="29"/>
        <v>&lt;63 micron</v>
      </c>
      <c r="L435">
        <v>0.1</v>
      </c>
      <c r="M435">
        <v>4.3</v>
      </c>
      <c r="N435">
        <v>4</v>
      </c>
      <c r="O435">
        <v>120</v>
      </c>
      <c r="P435">
        <v>0.25</v>
      </c>
      <c r="Q435">
        <v>2</v>
      </c>
      <c r="R435">
        <v>0.12</v>
      </c>
      <c r="S435">
        <v>0.25</v>
      </c>
      <c r="T435">
        <v>14</v>
      </c>
      <c r="U435">
        <v>66</v>
      </c>
      <c r="V435">
        <v>55</v>
      </c>
      <c r="W435">
        <v>3.84</v>
      </c>
      <c r="X435">
        <v>20</v>
      </c>
      <c r="Y435">
        <v>0.5</v>
      </c>
      <c r="Z435">
        <v>0.24</v>
      </c>
      <c r="AA435">
        <v>30</v>
      </c>
      <c r="AB435">
        <v>0.87</v>
      </c>
      <c r="AC435">
        <v>295</v>
      </c>
      <c r="AD435">
        <v>0.5</v>
      </c>
      <c r="AE435">
        <v>0.56000000000000005</v>
      </c>
      <c r="AF435">
        <v>36</v>
      </c>
      <c r="AG435">
        <v>2880</v>
      </c>
      <c r="AH435">
        <v>8</v>
      </c>
      <c r="AI435">
        <v>1</v>
      </c>
      <c r="AJ435">
        <v>9</v>
      </c>
      <c r="AK435">
        <v>38</v>
      </c>
      <c r="AL435">
        <v>0.04</v>
      </c>
      <c r="AM435">
        <v>5</v>
      </c>
      <c r="AN435">
        <v>5</v>
      </c>
      <c r="AO435">
        <v>61</v>
      </c>
      <c r="AP435">
        <v>5</v>
      </c>
      <c r="AQ435">
        <v>64</v>
      </c>
    </row>
    <row r="436" spans="1:43" hidden="1" x14ac:dyDescent="0.25">
      <c r="A436" t="s">
        <v>380</v>
      </c>
      <c r="B436" t="s">
        <v>1242</v>
      </c>
      <c r="C436" s="1" t="str">
        <f t="shared" si="28"/>
        <v>11:0002</v>
      </c>
      <c r="D436" s="1" t="str">
        <f t="shared" si="26"/>
        <v>11:0001</v>
      </c>
      <c r="E436" t="s">
        <v>381</v>
      </c>
      <c r="F436" t="s">
        <v>1243</v>
      </c>
      <c r="H436">
        <v>59.7347155</v>
      </c>
      <c r="I436">
        <v>-111.2080266</v>
      </c>
      <c r="J436" s="1" t="str">
        <f t="shared" si="27"/>
        <v>Till</v>
      </c>
      <c r="K436" s="1" t="str">
        <f t="shared" si="29"/>
        <v>&lt;63 micron</v>
      </c>
      <c r="L436">
        <v>0.1</v>
      </c>
      <c r="M436">
        <v>2.85</v>
      </c>
      <c r="N436">
        <v>2</v>
      </c>
      <c r="O436">
        <v>220</v>
      </c>
      <c r="P436">
        <v>0.25</v>
      </c>
      <c r="Q436">
        <v>1</v>
      </c>
      <c r="R436">
        <v>0.39</v>
      </c>
      <c r="S436">
        <v>0.25</v>
      </c>
      <c r="T436">
        <v>13</v>
      </c>
      <c r="U436">
        <v>55</v>
      </c>
      <c r="V436">
        <v>31</v>
      </c>
      <c r="W436">
        <v>3.57</v>
      </c>
      <c r="X436">
        <v>20</v>
      </c>
      <c r="Y436">
        <v>0.5</v>
      </c>
      <c r="Z436">
        <v>0.39</v>
      </c>
      <c r="AA436">
        <v>50</v>
      </c>
      <c r="AB436">
        <v>1.07</v>
      </c>
      <c r="AC436">
        <v>410</v>
      </c>
      <c r="AD436">
        <v>0.5</v>
      </c>
      <c r="AE436">
        <v>0.57999999999999996</v>
      </c>
      <c r="AF436">
        <v>34.5</v>
      </c>
      <c r="AG436">
        <v>1680</v>
      </c>
      <c r="AH436">
        <v>11</v>
      </c>
      <c r="AI436">
        <v>1</v>
      </c>
      <c r="AJ436">
        <v>9</v>
      </c>
      <c r="AK436">
        <v>84</v>
      </c>
      <c r="AL436">
        <v>7.0000000000000007E-2</v>
      </c>
      <c r="AM436">
        <v>5</v>
      </c>
      <c r="AN436">
        <v>5</v>
      </c>
      <c r="AO436">
        <v>62.5</v>
      </c>
      <c r="AP436">
        <v>5</v>
      </c>
      <c r="AQ436">
        <v>87</v>
      </c>
    </row>
    <row r="437" spans="1:43" hidden="1" x14ac:dyDescent="0.25">
      <c r="A437" t="s">
        <v>383</v>
      </c>
      <c r="B437" t="s">
        <v>1244</v>
      </c>
      <c r="C437" s="1" t="str">
        <f t="shared" si="28"/>
        <v>11:0002</v>
      </c>
      <c r="D437" s="1" t="str">
        <f t="shared" si="26"/>
        <v>11:0001</v>
      </c>
      <c r="E437" t="s">
        <v>384</v>
      </c>
      <c r="F437" t="s">
        <v>1245</v>
      </c>
      <c r="H437">
        <v>59.734115099999997</v>
      </c>
      <c r="I437">
        <v>-111.2072759</v>
      </c>
      <c r="J437" s="1" t="str">
        <f t="shared" si="27"/>
        <v>Till</v>
      </c>
      <c r="K437" s="1" t="str">
        <f t="shared" si="29"/>
        <v>&lt;63 micron</v>
      </c>
      <c r="L437">
        <v>0.1</v>
      </c>
      <c r="M437">
        <v>7.06</v>
      </c>
      <c r="N437">
        <v>16</v>
      </c>
      <c r="O437">
        <v>130</v>
      </c>
      <c r="P437">
        <v>0.25</v>
      </c>
      <c r="Q437">
        <v>6</v>
      </c>
      <c r="R437">
        <v>0.13</v>
      </c>
      <c r="S437">
        <v>0.25</v>
      </c>
      <c r="T437">
        <v>17</v>
      </c>
      <c r="U437">
        <v>81</v>
      </c>
      <c r="V437">
        <v>35</v>
      </c>
      <c r="W437">
        <v>4.83</v>
      </c>
      <c r="X437">
        <v>20</v>
      </c>
      <c r="Y437">
        <v>0.5</v>
      </c>
      <c r="Z437">
        <v>0.2</v>
      </c>
      <c r="AA437">
        <v>20</v>
      </c>
      <c r="AB437">
        <v>0.81</v>
      </c>
      <c r="AC437">
        <v>200</v>
      </c>
      <c r="AD437">
        <v>1</v>
      </c>
      <c r="AE437">
        <v>0.92</v>
      </c>
      <c r="AF437">
        <v>45</v>
      </c>
      <c r="AG437">
        <v>10000</v>
      </c>
      <c r="AH437">
        <v>6</v>
      </c>
      <c r="AI437">
        <v>1</v>
      </c>
      <c r="AJ437">
        <v>5</v>
      </c>
      <c r="AK437">
        <v>27</v>
      </c>
      <c r="AL437">
        <v>7.0000000000000007E-2</v>
      </c>
      <c r="AM437">
        <v>5</v>
      </c>
      <c r="AN437">
        <v>5</v>
      </c>
      <c r="AO437">
        <v>95</v>
      </c>
      <c r="AP437">
        <v>5</v>
      </c>
      <c r="AQ437">
        <v>158</v>
      </c>
    </row>
    <row r="438" spans="1:43" hidden="1" x14ac:dyDescent="0.25">
      <c r="A438" t="s">
        <v>386</v>
      </c>
      <c r="B438" t="s">
        <v>1246</v>
      </c>
      <c r="C438" s="1" t="str">
        <f t="shared" si="28"/>
        <v>11:0002</v>
      </c>
      <c r="D438" s="1" t="str">
        <f t="shared" si="26"/>
        <v>11:0001</v>
      </c>
      <c r="E438" t="s">
        <v>387</v>
      </c>
      <c r="F438" t="s">
        <v>1247</v>
      </c>
      <c r="H438">
        <v>59.748047700000001</v>
      </c>
      <c r="I438">
        <v>-111.2410804</v>
      </c>
      <c r="J438" s="1" t="str">
        <f t="shared" si="27"/>
        <v>Till</v>
      </c>
      <c r="K438" s="1" t="str">
        <f t="shared" si="29"/>
        <v>&lt;63 micron</v>
      </c>
      <c r="L438">
        <v>0.1</v>
      </c>
      <c r="M438">
        <v>2.9</v>
      </c>
      <c r="N438">
        <v>2</v>
      </c>
      <c r="O438">
        <v>110</v>
      </c>
      <c r="P438">
        <v>0.25</v>
      </c>
      <c r="Q438">
        <v>2</v>
      </c>
      <c r="R438">
        <v>0.24</v>
      </c>
      <c r="S438">
        <v>0.25</v>
      </c>
      <c r="T438">
        <v>10</v>
      </c>
      <c r="U438">
        <v>45</v>
      </c>
      <c r="V438">
        <v>11</v>
      </c>
      <c r="W438">
        <v>2.84</v>
      </c>
      <c r="X438">
        <v>10</v>
      </c>
      <c r="Y438">
        <v>0.5</v>
      </c>
      <c r="Z438">
        <v>0.28000000000000003</v>
      </c>
      <c r="AA438">
        <v>20</v>
      </c>
      <c r="AB438">
        <v>0.84</v>
      </c>
      <c r="AC438">
        <v>275</v>
      </c>
      <c r="AD438">
        <v>0.5</v>
      </c>
      <c r="AE438">
        <v>0.52</v>
      </c>
      <c r="AF438">
        <v>21</v>
      </c>
      <c r="AG438">
        <v>3150</v>
      </c>
      <c r="AH438">
        <v>4</v>
      </c>
      <c r="AI438">
        <v>1</v>
      </c>
      <c r="AJ438">
        <v>5</v>
      </c>
      <c r="AK438">
        <v>61</v>
      </c>
      <c r="AL438">
        <v>0.05</v>
      </c>
      <c r="AM438">
        <v>5</v>
      </c>
      <c r="AN438">
        <v>5</v>
      </c>
      <c r="AO438">
        <v>54</v>
      </c>
      <c r="AP438">
        <v>5</v>
      </c>
      <c r="AQ438">
        <v>70</v>
      </c>
    </row>
    <row r="439" spans="1:43" hidden="1" x14ac:dyDescent="0.25">
      <c r="A439" t="s">
        <v>389</v>
      </c>
      <c r="B439" t="s">
        <v>1248</v>
      </c>
      <c r="C439" s="1" t="str">
        <f t="shared" si="28"/>
        <v>11:0002</v>
      </c>
      <c r="D439" s="1" t="str">
        <f t="shared" si="26"/>
        <v>11:0001</v>
      </c>
      <c r="E439" t="s">
        <v>390</v>
      </c>
      <c r="F439" t="s">
        <v>1249</v>
      </c>
      <c r="H439">
        <v>59.749150499999999</v>
      </c>
      <c r="I439">
        <v>-111.274007</v>
      </c>
      <c r="J439" s="1" t="str">
        <f t="shared" si="27"/>
        <v>Till</v>
      </c>
      <c r="K439" s="1" t="str">
        <f t="shared" si="29"/>
        <v>&lt;63 micron</v>
      </c>
      <c r="L439">
        <v>0.1</v>
      </c>
      <c r="M439">
        <v>7.33</v>
      </c>
      <c r="N439">
        <v>8</v>
      </c>
      <c r="O439">
        <v>170</v>
      </c>
      <c r="P439">
        <v>0.25</v>
      </c>
      <c r="Q439">
        <v>4</v>
      </c>
      <c r="R439">
        <v>0.1</v>
      </c>
      <c r="S439">
        <v>0.25</v>
      </c>
      <c r="T439">
        <v>14</v>
      </c>
      <c r="U439">
        <v>61</v>
      </c>
      <c r="V439">
        <v>26</v>
      </c>
      <c r="W439">
        <v>5.2</v>
      </c>
      <c r="X439">
        <v>30</v>
      </c>
      <c r="Y439">
        <v>0.5</v>
      </c>
      <c r="Z439">
        <v>5.0000000000000001E-3</v>
      </c>
      <c r="AA439">
        <v>20</v>
      </c>
      <c r="AB439">
        <v>0.67</v>
      </c>
      <c r="AC439">
        <v>155</v>
      </c>
      <c r="AD439">
        <v>2</v>
      </c>
      <c r="AE439">
        <v>0.65</v>
      </c>
      <c r="AF439">
        <v>28</v>
      </c>
      <c r="AG439">
        <v>5690</v>
      </c>
      <c r="AH439">
        <v>12</v>
      </c>
      <c r="AI439">
        <v>1</v>
      </c>
      <c r="AJ439">
        <v>5</v>
      </c>
      <c r="AK439">
        <v>23</v>
      </c>
      <c r="AL439">
        <v>0.06</v>
      </c>
      <c r="AM439">
        <v>5</v>
      </c>
      <c r="AN439">
        <v>5</v>
      </c>
      <c r="AO439">
        <v>98</v>
      </c>
      <c r="AP439">
        <v>5</v>
      </c>
      <c r="AQ439">
        <v>132</v>
      </c>
    </row>
    <row r="440" spans="1:43" hidden="1" x14ac:dyDescent="0.25">
      <c r="A440" t="s">
        <v>392</v>
      </c>
      <c r="B440" t="s">
        <v>1250</v>
      </c>
      <c r="C440" s="1" t="str">
        <f t="shared" si="28"/>
        <v>11:0002</v>
      </c>
      <c r="D440" s="1" t="str">
        <f t="shared" si="26"/>
        <v>11:0001</v>
      </c>
      <c r="E440" t="s">
        <v>393</v>
      </c>
      <c r="F440" t="s">
        <v>1251</v>
      </c>
      <c r="H440">
        <v>59.719902500000003</v>
      </c>
      <c r="I440">
        <v>-111.2521849</v>
      </c>
      <c r="J440" s="1" t="str">
        <f t="shared" si="27"/>
        <v>Till</v>
      </c>
      <c r="K440" s="1" t="str">
        <f t="shared" si="29"/>
        <v>&lt;63 micron</v>
      </c>
      <c r="L440">
        <v>0.1</v>
      </c>
      <c r="M440">
        <v>6.7</v>
      </c>
      <c r="N440">
        <v>4</v>
      </c>
      <c r="O440">
        <v>180</v>
      </c>
      <c r="P440">
        <v>0.25</v>
      </c>
      <c r="Q440">
        <v>6</v>
      </c>
      <c r="R440">
        <v>0.09</v>
      </c>
      <c r="S440">
        <v>0.25</v>
      </c>
      <c r="T440">
        <v>12</v>
      </c>
      <c r="U440">
        <v>64</v>
      </c>
      <c r="V440">
        <v>24</v>
      </c>
      <c r="W440">
        <v>4.58</v>
      </c>
      <c r="X440">
        <v>20</v>
      </c>
      <c r="Y440">
        <v>0.5</v>
      </c>
      <c r="Z440">
        <v>0.12</v>
      </c>
      <c r="AA440">
        <v>20</v>
      </c>
      <c r="AB440">
        <v>0.55000000000000004</v>
      </c>
      <c r="AC440">
        <v>265</v>
      </c>
      <c r="AD440">
        <v>2</v>
      </c>
      <c r="AE440">
        <v>0.7</v>
      </c>
      <c r="AF440">
        <v>26</v>
      </c>
      <c r="AG440">
        <v>9830</v>
      </c>
      <c r="AH440">
        <v>8</v>
      </c>
      <c r="AI440">
        <v>1</v>
      </c>
      <c r="AJ440">
        <v>6</v>
      </c>
      <c r="AK440">
        <v>16</v>
      </c>
      <c r="AL440">
        <v>0.08</v>
      </c>
      <c r="AM440">
        <v>5</v>
      </c>
      <c r="AN440">
        <v>5</v>
      </c>
      <c r="AO440">
        <v>80</v>
      </c>
      <c r="AP440">
        <v>5</v>
      </c>
      <c r="AQ440">
        <v>200</v>
      </c>
    </row>
    <row r="441" spans="1:43" hidden="1" x14ac:dyDescent="0.25">
      <c r="A441" t="s">
        <v>395</v>
      </c>
      <c r="B441" t="s">
        <v>1252</v>
      </c>
      <c r="C441" s="1" t="str">
        <f t="shared" si="28"/>
        <v>11:0002</v>
      </c>
      <c r="D441" s="1" t="str">
        <f t="shared" si="26"/>
        <v>11:0001</v>
      </c>
      <c r="E441" t="s">
        <v>396</v>
      </c>
      <c r="F441" t="s">
        <v>1253</v>
      </c>
      <c r="H441">
        <v>59.7190862</v>
      </c>
      <c r="I441">
        <v>-111.2517699</v>
      </c>
      <c r="J441" s="1" t="str">
        <f t="shared" si="27"/>
        <v>Till</v>
      </c>
      <c r="K441" s="1" t="str">
        <f t="shared" si="29"/>
        <v>&lt;63 micron</v>
      </c>
      <c r="L441">
        <v>0.1</v>
      </c>
      <c r="M441">
        <v>2.89</v>
      </c>
      <c r="N441">
        <v>3</v>
      </c>
      <c r="O441">
        <v>110</v>
      </c>
      <c r="P441">
        <v>0.25</v>
      </c>
      <c r="Q441">
        <v>2</v>
      </c>
      <c r="R441">
        <v>0.15</v>
      </c>
      <c r="S441">
        <v>0.25</v>
      </c>
      <c r="T441">
        <v>9.5</v>
      </c>
      <c r="U441">
        <v>53.5</v>
      </c>
      <c r="V441">
        <v>14.5</v>
      </c>
      <c r="W441">
        <v>3.15</v>
      </c>
      <c r="X441">
        <v>10</v>
      </c>
      <c r="Y441">
        <v>0.5</v>
      </c>
      <c r="Z441">
        <v>0.11</v>
      </c>
      <c r="AA441">
        <v>20</v>
      </c>
      <c r="AB441">
        <v>0.74</v>
      </c>
      <c r="AC441">
        <v>195</v>
      </c>
      <c r="AD441">
        <v>0.5</v>
      </c>
      <c r="AE441">
        <v>0.43</v>
      </c>
      <c r="AF441">
        <v>22</v>
      </c>
      <c r="AG441">
        <v>1280</v>
      </c>
      <c r="AH441">
        <v>6</v>
      </c>
      <c r="AI441">
        <v>1</v>
      </c>
      <c r="AJ441">
        <v>5</v>
      </c>
      <c r="AK441">
        <v>36.5</v>
      </c>
      <c r="AL441">
        <v>0.04</v>
      </c>
      <c r="AM441">
        <v>5</v>
      </c>
      <c r="AN441">
        <v>5</v>
      </c>
      <c r="AO441">
        <v>63</v>
      </c>
      <c r="AP441">
        <v>5</v>
      </c>
      <c r="AQ441">
        <v>53</v>
      </c>
    </row>
    <row r="442" spans="1:43" hidden="1" x14ac:dyDescent="0.25">
      <c r="A442" t="s">
        <v>398</v>
      </c>
      <c r="B442" t="s">
        <v>1254</v>
      </c>
      <c r="C442" s="1" t="str">
        <f t="shared" si="28"/>
        <v>11:0002</v>
      </c>
      <c r="D442" s="1" t="str">
        <f t="shared" si="26"/>
        <v>11:0001</v>
      </c>
      <c r="E442" t="s">
        <v>399</v>
      </c>
      <c r="F442" t="s">
        <v>1255</v>
      </c>
      <c r="H442">
        <v>59.706941899999997</v>
      </c>
      <c r="I442">
        <v>-111.29257079999999</v>
      </c>
      <c r="J442" s="1" t="str">
        <f t="shared" si="27"/>
        <v>Till</v>
      </c>
      <c r="K442" s="1" t="str">
        <f t="shared" si="29"/>
        <v>&lt;63 micron</v>
      </c>
      <c r="L442">
        <v>0.4</v>
      </c>
      <c r="M442">
        <v>4.28</v>
      </c>
      <c r="N442">
        <v>2</v>
      </c>
      <c r="O442">
        <v>210</v>
      </c>
      <c r="P442">
        <v>0.25</v>
      </c>
      <c r="Q442">
        <v>4</v>
      </c>
      <c r="R442">
        <v>0.22</v>
      </c>
      <c r="S442">
        <v>0.25</v>
      </c>
      <c r="T442">
        <v>12</v>
      </c>
      <c r="U442">
        <v>68</v>
      </c>
      <c r="V442">
        <v>14</v>
      </c>
      <c r="W442">
        <v>3.27</v>
      </c>
      <c r="X442">
        <v>30</v>
      </c>
      <c r="Y442">
        <v>0.5</v>
      </c>
      <c r="Z442">
        <v>0.2</v>
      </c>
      <c r="AA442">
        <v>20</v>
      </c>
      <c r="AB442">
        <v>5.0000000000000001E-3</v>
      </c>
      <c r="AC442">
        <v>260</v>
      </c>
      <c r="AD442">
        <v>0.5</v>
      </c>
      <c r="AE442">
        <v>0.97</v>
      </c>
      <c r="AF442">
        <v>25</v>
      </c>
      <c r="AG442">
        <v>4210</v>
      </c>
      <c r="AH442">
        <v>20</v>
      </c>
      <c r="AI442">
        <v>1</v>
      </c>
      <c r="AJ442">
        <v>6</v>
      </c>
      <c r="AK442">
        <v>28</v>
      </c>
      <c r="AL442">
        <v>0.03</v>
      </c>
      <c r="AM442">
        <v>5</v>
      </c>
      <c r="AN442">
        <v>5</v>
      </c>
      <c r="AO442">
        <v>80</v>
      </c>
      <c r="AP442">
        <v>5</v>
      </c>
      <c r="AQ442">
        <v>178</v>
      </c>
    </row>
    <row r="443" spans="1:43" hidden="1" x14ac:dyDescent="0.25">
      <c r="A443" t="s">
        <v>407</v>
      </c>
      <c r="B443" t="s">
        <v>1256</v>
      </c>
      <c r="C443" s="1" t="str">
        <f t="shared" si="28"/>
        <v>11:0002</v>
      </c>
      <c r="D443" s="1" t="str">
        <f t="shared" si="26"/>
        <v>11:0001</v>
      </c>
      <c r="E443" t="s">
        <v>408</v>
      </c>
      <c r="F443" t="s">
        <v>1257</v>
      </c>
      <c r="H443">
        <v>59.540602300000003</v>
      </c>
      <c r="I443">
        <v>-111.10932080000001</v>
      </c>
      <c r="J443" s="1" t="str">
        <f t="shared" si="27"/>
        <v>Till</v>
      </c>
      <c r="K443" s="1" t="str">
        <f t="shared" si="29"/>
        <v>&lt;63 micron</v>
      </c>
      <c r="L443">
        <v>0.1</v>
      </c>
      <c r="M443">
        <v>7.19</v>
      </c>
      <c r="N443">
        <v>2</v>
      </c>
      <c r="O443">
        <v>140</v>
      </c>
      <c r="P443">
        <v>0.25</v>
      </c>
      <c r="Q443">
        <v>2</v>
      </c>
      <c r="R443">
        <v>0.08</v>
      </c>
      <c r="S443">
        <v>0.25</v>
      </c>
      <c r="T443">
        <v>9</v>
      </c>
      <c r="U443">
        <v>53</v>
      </c>
      <c r="V443">
        <v>12</v>
      </c>
      <c r="W443">
        <v>4.82</v>
      </c>
      <c r="X443">
        <v>20</v>
      </c>
      <c r="Y443">
        <v>0.5</v>
      </c>
      <c r="Z443">
        <v>0.1</v>
      </c>
      <c r="AA443">
        <v>20</v>
      </c>
      <c r="AB443">
        <v>0.47</v>
      </c>
      <c r="AC443">
        <v>115</v>
      </c>
      <c r="AD443">
        <v>2</v>
      </c>
      <c r="AE443">
        <v>1.04</v>
      </c>
      <c r="AF443">
        <v>16</v>
      </c>
      <c r="AG443">
        <v>9490</v>
      </c>
      <c r="AH443">
        <v>8</v>
      </c>
      <c r="AI443">
        <v>1</v>
      </c>
      <c r="AJ443">
        <v>6</v>
      </c>
      <c r="AK443">
        <v>17</v>
      </c>
      <c r="AL443">
        <v>0.04</v>
      </c>
      <c r="AM443">
        <v>5</v>
      </c>
      <c r="AN443">
        <v>5</v>
      </c>
      <c r="AO443">
        <v>102</v>
      </c>
      <c r="AP443">
        <v>5</v>
      </c>
      <c r="AQ443">
        <v>156</v>
      </c>
    </row>
    <row r="444" spans="1:43" hidden="1" x14ac:dyDescent="0.25">
      <c r="A444" t="s">
        <v>410</v>
      </c>
      <c r="B444" t="s">
        <v>1258</v>
      </c>
      <c r="C444" s="1" t="str">
        <f t="shared" si="28"/>
        <v>11:0002</v>
      </c>
      <c r="D444" s="1" t="str">
        <f t="shared" si="26"/>
        <v>11:0001</v>
      </c>
      <c r="E444" t="s">
        <v>411</v>
      </c>
      <c r="F444" t="s">
        <v>1259</v>
      </c>
      <c r="H444">
        <v>59.545095400000001</v>
      </c>
      <c r="I444">
        <v>-111.15889180000001</v>
      </c>
      <c r="J444" s="1" t="str">
        <f t="shared" si="27"/>
        <v>Till</v>
      </c>
      <c r="K444" s="1" t="str">
        <f t="shared" si="29"/>
        <v>&lt;63 micron</v>
      </c>
      <c r="L444">
        <v>0.1</v>
      </c>
      <c r="M444">
        <v>6.73</v>
      </c>
      <c r="N444">
        <v>2</v>
      </c>
      <c r="O444">
        <v>160</v>
      </c>
      <c r="P444">
        <v>0.25</v>
      </c>
      <c r="Q444">
        <v>2</v>
      </c>
      <c r="R444">
        <v>0.12</v>
      </c>
      <c r="S444">
        <v>0.25</v>
      </c>
      <c r="T444">
        <v>13</v>
      </c>
      <c r="U444">
        <v>67</v>
      </c>
      <c r="V444">
        <v>20</v>
      </c>
      <c r="W444">
        <v>5.45</v>
      </c>
      <c r="X444">
        <v>30</v>
      </c>
      <c r="Y444">
        <v>0.5</v>
      </c>
      <c r="Z444">
        <v>0.18</v>
      </c>
      <c r="AA444">
        <v>20</v>
      </c>
      <c r="AB444">
        <v>0.71</v>
      </c>
      <c r="AC444">
        <v>175</v>
      </c>
      <c r="AD444">
        <v>1</v>
      </c>
      <c r="AE444">
        <v>0.8</v>
      </c>
      <c r="AF444">
        <v>35</v>
      </c>
      <c r="AG444">
        <v>9370</v>
      </c>
      <c r="AH444">
        <v>16</v>
      </c>
      <c r="AI444">
        <v>2</v>
      </c>
      <c r="AJ444">
        <v>5</v>
      </c>
      <c r="AK444">
        <v>28</v>
      </c>
      <c r="AL444">
        <v>0.03</v>
      </c>
      <c r="AM444">
        <v>5</v>
      </c>
      <c r="AN444">
        <v>5</v>
      </c>
      <c r="AO444">
        <v>105</v>
      </c>
      <c r="AP444">
        <v>5</v>
      </c>
      <c r="AQ444">
        <v>144</v>
      </c>
    </row>
    <row r="445" spans="1:43" hidden="1" x14ac:dyDescent="0.25">
      <c r="A445" t="s">
        <v>419</v>
      </c>
      <c r="B445" t="s">
        <v>1260</v>
      </c>
      <c r="C445" s="1" t="str">
        <f t="shared" si="28"/>
        <v>11:0002</v>
      </c>
      <c r="D445" s="1" t="str">
        <f t="shared" si="26"/>
        <v>11:0001</v>
      </c>
      <c r="E445" t="s">
        <v>420</v>
      </c>
      <c r="F445" t="s">
        <v>1261</v>
      </c>
      <c r="H445">
        <v>59.476143899999997</v>
      </c>
      <c r="I445">
        <v>-111.16875210000001</v>
      </c>
      <c r="J445" s="1" t="str">
        <f t="shared" si="27"/>
        <v>Till</v>
      </c>
      <c r="K445" s="1" t="str">
        <f t="shared" si="29"/>
        <v>&lt;63 micron</v>
      </c>
      <c r="L445">
        <v>0.1</v>
      </c>
      <c r="M445">
        <v>4.2699999999999996</v>
      </c>
      <c r="N445">
        <v>2</v>
      </c>
      <c r="O445">
        <v>230</v>
      </c>
      <c r="P445">
        <v>0.25</v>
      </c>
      <c r="Q445">
        <v>1</v>
      </c>
      <c r="R445">
        <v>0.31</v>
      </c>
      <c r="S445">
        <v>0.25</v>
      </c>
      <c r="T445">
        <v>13</v>
      </c>
      <c r="U445">
        <v>49</v>
      </c>
      <c r="V445">
        <v>13</v>
      </c>
      <c r="W445">
        <v>3.83</v>
      </c>
      <c r="X445">
        <v>20</v>
      </c>
      <c r="Y445">
        <v>0.5</v>
      </c>
      <c r="Z445">
        <v>5.0000000000000001E-3</v>
      </c>
      <c r="AA445">
        <v>30</v>
      </c>
      <c r="AB445">
        <v>0.92</v>
      </c>
      <c r="AC445">
        <v>300</v>
      </c>
      <c r="AD445">
        <v>0.5</v>
      </c>
      <c r="AE445">
        <v>0.75</v>
      </c>
      <c r="AF445">
        <v>27</v>
      </c>
      <c r="AG445">
        <v>9060</v>
      </c>
      <c r="AH445">
        <v>10</v>
      </c>
      <c r="AI445">
        <v>1</v>
      </c>
      <c r="AJ445">
        <v>6</v>
      </c>
      <c r="AK445">
        <v>44</v>
      </c>
      <c r="AL445">
        <v>0.06</v>
      </c>
      <c r="AM445">
        <v>5</v>
      </c>
      <c r="AN445">
        <v>5</v>
      </c>
      <c r="AO445">
        <v>67</v>
      </c>
      <c r="AP445">
        <v>5</v>
      </c>
      <c r="AQ445">
        <v>150</v>
      </c>
    </row>
    <row r="446" spans="1:43" hidden="1" x14ac:dyDescent="0.25">
      <c r="A446" t="s">
        <v>422</v>
      </c>
      <c r="B446" t="s">
        <v>1262</v>
      </c>
      <c r="C446" s="1" t="str">
        <f t="shared" si="28"/>
        <v>11:0002</v>
      </c>
      <c r="D446" s="1" t="str">
        <f t="shared" si="26"/>
        <v>11:0001</v>
      </c>
      <c r="E446" t="s">
        <v>423</v>
      </c>
      <c r="F446" t="s">
        <v>1263</v>
      </c>
      <c r="H446">
        <v>59.481752700000001</v>
      </c>
      <c r="I446">
        <v>-111.0911775</v>
      </c>
      <c r="J446" s="1" t="str">
        <f t="shared" si="27"/>
        <v>Till</v>
      </c>
      <c r="K446" s="1" t="str">
        <f t="shared" si="29"/>
        <v>&lt;63 micron</v>
      </c>
      <c r="L446">
        <v>0.1</v>
      </c>
      <c r="M446">
        <v>5.73</v>
      </c>
      <c r="N446">
        <v>2</v>
      </c>
      <c r="O446">
        <v>160</v>
      </c>
      <c r="P446">
        <v>0.25</v>
      </c>
      <c r="Q446">
        <v>2</v>
      </c>
      <c r="R446">
        <v>0.08</v>
      </c>
      <c r="S446">
        <v>0.25</v>
      </c>
      <c r="T446">
        <v>10</v>
      </c>
      <c r="U446">
        <v>55</v>
      </c>
      <c r="V446">
        <v>18</v>
      </c>
      <c r="W446">
        <v>4.0999999999999996</v>
      </c>
      <c r="X446">
        <v>20</v>
      </c>
      <c r="Y446">
        <v>0.5</v>
      </c>
      <c r="Z446">
        <v>0.14000000000000001</v>
      </c>
      <c r="AA446">
        <v>20</v>
      </c>
      <c r="AB446">
        <v>0.7</v>
      </c>
      <c r="AC446">
        <v>195</v>
      </c>
      <c r="AD446">
        <v>1</v>
      </c>
      <c r="AE446">
        <v>0.62</v>
      </c>
      <c r="AF446">
        <v>23</v>
      </c>
      <c r="AG446">
        <v>3330</v>
      </c>
      <c r="AH446">
        <v>8</v>
      </c>
      <c r="AI446">
        <v>2</v>
      </c>
      <c r="AJ446">
        <v>6</v>
      </c>
      <c r="AK446">
        <v>32</v>
      </c>
      <c r="AL446">
        <v>0.03</v>
      </c>
      <c r="AM446">
        <v>5</v>
      </c>
      <c r="AN446">
        <v>5</v>
      </c>
      <c r="AO446">
        <v>75</v>
      </c>
      <c r="AP446">
        <v>5</v>
      </c>
      <c r="AQ446">
        <v>120</v>
      </c>
    </row>
    <row r="447" spans="1:43" hidden="1" x14ac:dyDescent="0.25">
      <c r="A447" t="s">
        <v>425</v>
      </c>
      <c r="B447" t="s">
        <v>1264</v>
      </c>
      <c r="C447" s="1" t="str">
        <f t="shared" si="28"/>
        <v>11:0002</v>
      </c>
      <c r="D447" s="1" t="str">
        <f t="shared" si="26"/>
        <v>11:0001</v>
      </c>
      <c r="E447" t="s">
        <v>426</v>
      </c>
      <c r="F447" t="s">
        <v>1265</v>
      </c>
      <c r="H447">
        <v>59.457050700000003</v>
      </c>
      <c r="I447">
        <v>-111.02744800000001</v>
      </c>
      <c r="J447" s="1" t="str">
        <f t="shared" si="27"/>
        <v>Till</v>
      </c>
      <c r="K447" s="1" t="str">
        <f t="shared" si="29"/>
        <v>&lt;63 micron</v>
      </c>
      <c r="L447">
        <v>0.1</v>
      </c>
      <c r="M447">
        <v>6.55</v>
      </c>
      <c r="N447">
        <v>2</v>
      </c>
      <c r="O447">
        <v>130</v>
      </c>
      <c r="P447">
        <v>0.25</v>
      </c>
      <c r="Q447">
        <v>1</v>
      </c>
      <c r="R447">
        <v>0.2</v>
      </c>
      <c r="S447">
        <v>0.25</v>
      </c>
      <c r="T447">
        <v>12</v>
      </c>
      <c r="U447">
        <v>52</v>
      </c>
      <c r="V447">
        <v>14</v>
      </c>
      <c r="W447">
        <v>4.7</v>
      </c>
      <c r="X447">
        <v>30</v>
      </c>
      <c r="Y447">
        <v>0.5</v>
      </c>
      <c r="Z447">
        <v>0.16</v>
      </c>
      <c r="AA447">
        <v>30</v>
      </c>
      <c r="AB447">
        <v>0.95</v>
      </c>
      <c r="AC447">
        <v>310</v>
      </c>
      <c r="AD447">
        <v>0.5</v>
      </c>
      <c r="AE447">
        <v>1.19</v>
      </c>
      <c r="AF447">
        <v>29</v>
      </c>
      <c r="AG447">
        <v>10000</v>
      </c>
      <c r="AH447">
        <v>8</v>
      </c>
      <c r="AI447">
        <v>1</v>
      </c>
      <c r="AJ447">
        <v>8</v>
      </c>
      <c r="AK447">
        <v>29</v>
      </c>
      <c r="AL447">
        <v>0.04</v>
      </c>
      <c r="AM447">
        <v>5</v>
      </c>
      <c r="AN447">
        <v>5</v>
      </c>
      <c r="AO447">
        <v>87</v>
      </c>
      <c r="AP447">
        <v>5</v>
      </c>
      <c r="AQ447">
        <v>152</v>
      </c>
    </row>
    <row r="448" spans="1:43" hidden="1" x14ac:dyDescent="0.25">
      <c r="A448" t="s">
        <v>428</v>
      </c>
      <c r="B448" t="s">
        <v>1266</v>
      </c>
      <c r="C448" s="1" t="str">
        <f t="shared" si="28"/>
        <v>11:0002</v>
      </c>
      <c r="D448" s="1" t="str">
        <f t="shared" si="26"/>
        <v>11:0001</v>
      </c>
      <c r="E448" t="s">
        <v>429</v>
      </c>
      <c r="F448" t="s">
        <v>1267</v>
      </c>
      <c r="H448">
        <v>59.4756389</v>
      </c>
      <c r="I448">
        <v>-111.02943980000001</v>
      </c>
      <c r="J448" s="1" t="str">
        <f t="shared" si="27"/>
        <v>Till</v>
      </c>
      <c r="K448" s="1" t="str">
        <f t="shared" si="29"/>
        <v>&lt;63 micron</v>
      </c>
      <c r="L448">
        <v>0.1</v>
      </c>
      <c r="M448">
        <v>4.7699999999999996</v>
      </c>
      <c r="N448">
        <v>2</v>
      </c>
      <c r="O448">
        <v>170</v>
      </c>
      <c r="P448">
        <v>0.25</v>
      </c>
      <c r="Q448">
        <v>2</v>
      </c>
      <c r="R448">
        <v>0.17</v>
      </c>
      <c r="S448">
        <v>0.25</v>
      </c>
      <c r="T448">
        <v>14</v>
      </c>
      <c r="U448">
        <v>47</v>
      </c>
      <c r="V448">
        <v>12</v>
      </c>
      <c r="W448">
        <v>3.63</v>
      </c>
      <c r="X448">
        <v>20</v>
      </c>
      <c r="Y448">
        <v>0.5</v>
      </c>
      <c r="Z448">
        <v>0.12</v>
      </c>
      <c r="AA448">
        <v>20</v>
      </c>
      <c r="AB448">
        <v>0.68</v>
      </c>
      <c r="AC448">
        <v>255</v>
      </c>
      <c r="AD448">
        <v>0.5</v>
      </c>
      <c r="AE448">
        <v>0.64</v>
      </c>
      <c r="AF448">
        <v>20</v>
      </c>
      <c r="AG448">
        <v>3810</v>
      </c>
      <c r="AH448">
        <v>6</v>
      </c>
      <c r="AI448">
        <v>1</v>
      </c>
      <c r="AJ448">
        <v>5</v>
      </c>
      <c r="AK448">
        <v>26</v>
      </c>
      <c r="AL448">
        <v>0.04</v>
      </c>
      <c r="AM448">
        <v>5</v>
      </c>
      <c r="AN448">
        <v>5</v>
      </c>
      <c r="AO448">
        <v>60</v>
      </c>
      <c r="AP448">
        <v>5</v>
      </c>
      <c r="AQ448">
        <v>206</v>
      </c>
    </row>
    <row r="449" spans="1:43" hidden="1" x14ac:dyDescent="0.25">
      <c r="A449" t="s">
        <v>431</v>
      </c>
      <c r="B449" t="s">
        <v>1268</v>
      </c>
      <c r="C449" s="1" t="str">
        <f t="shared" si="28"/>
        <v>11:0002</v>
      </c>
      <c r="D449" s="1" t="str">
        <f t="shared" si="26"/>
        <v>11:0001</v>
      </c>
      <c r="E449" t="s">
        <v>432</v>
      </c>
      <c r="F449" t="s">
        <v>1269</v>
      </c>
      <c r="H449">
        <v>59.466664100000003</v>
      </c>
      <c r="I449">
        <v>-111.0809557</v>
      </c>
      <c r="J449" s="1" t="str">
        <f t="shared" si="27"/>
        <v>Till</v>
      </c>
      <c r="K449" s="1" t="str">
        <f t="shared" si="29"/>
        <v>&lt;63 micron</v>
      </c>
      <c r="L449">
        <v>0.1</v>
      </c>
      <c r="M449">
        <v>6.14</v>
      </c>
      <c r="N449">
        <v>2</v>
      </c>
      <c r="O449">
        <v>240</v>
      </c>
      <c r="P449">
        <v>0.25</v>
      </c>
      <c r="Q449">
        <v>2</v>
      </c>
      <c r="R449">
        <v>0.13</v>
      </c>
      <c r="S449">
        <v>0.25</v>
      </c>
      <c r="T449">
        <v>11</v>
      </c>
      <c r="U449">
        <v>53</v>
      </c>
      <c r="V449">
        <v>9</v>
      </c>
      <c r="W449">
        <v>2.71</v>
      </c>
      <c r="X449">
        <v>20</v>
      </c>
      <c r="Y449">
        <v>0.5</v>
      </c>
      <c r="Z449">
        <v>0.12</v>
      </c>
      <c r="AA449">
        <v>20</v>
      </c>
      <c r="AB449">
        <v>0.85</v>
      </c>
      <c r="AC449">
        <v>165</v>
      </c>
      <c r="AD449">
        <v>0.5</v>
      </c>
      <c r="AE449">
        <v>5.0000000000000001E-3</v>
      </c>
      <c r="AF449">
        <v>26</v>
      </c>
      <c r="AG449">
        <v>5700</v>
      </c>
      <c r="AH449">
        <v>2</v>
      </c>
      <c r="AI449">
        <v>1</v>
      </c>
      <c r="AJ449">
        <v>5</v>
      </c>
      <c r="AK449">
        <v>24</v>
      </c>
      <c r="AL449">
        <v>0.02</v>
      </c>
      <c r="AM449">
        <v>5</v>
      </c>
      <c r="AN449">
        <v>5</v>
      </c>
      <c r="AO449">
        <v>62</v>
      </c>
      <c r="AP449">
        <v>5</v>
      </c>
      <c r="AQ449">
        <v>240</v>
      </c>
    </row>
    <row r="450" spans="1:43" hidden="1" x14ac:dyDescent="0.25">
      <c r="A450" t="s">
        <v>440</v>
      </c>
      <c r="B450" t="s">
        <v>1270</v>
      </c>
      <c r="C450" s="1" t="str">
        <f t="shared" si="28"/>
        <v>11:0002</v>
      </c>
      <c r="D450" s="1" t="str">
        <f t="shared" ref="D450:D513" si="30">HYPERLINK("http://geochem.nrcan.gc.ca/cdogs/content/svy/svy110001_e.htm", "11:0001")</f>
        <v>11:0001</v>
      </c>
      <c r="E450" t="s">
        <v>441</v>
      </c>
      <c r="F450" t="s">
        <v>1271</v>
      </c>
      <c r="H450">
        <v>59.306229500000001</v>
      </c>
      <c r="I450">
        <v>-110.97147940000001</v>
      </c>
      <c r="J450" s="1" t="str">
        <f t="shared" ref="J450:J513" si="31">HYPERLINK("http://geochem.nrcan.gc.ca/cdogs/content/kwd/kwd020044_e.htm", "Till")</f>
        <v>Till</v>
      </c>
      <c r="K450" s="1" t="str">
        <f t="shared" si="29"/>
        <v>&lt;63 micron</v>
      </c>
      <c r="L450">
        <v>0.4</v>
      </c>
      <c r="M450">
        <v>4.1500000000000004</v>
      </c>
      <c r="N450">
        <v>2</v>
      </c>
      <c r="O450">
        <v>90</v>
      </c>
      <c r="P450">
        <v>0.25</v>
      </c>
      <c r="Q450">
        <v>6</v>
      </c>
      <c r="R450">
        <v>0.04</v>
      </c>
      <c r="S450">
        <v>0.25</v>
      </c>
      <c r="T450">
        <v>3</v>
      </c>
      <c r="U450">
        <v>40</v>
      </c>
      <c r="V450">
        <v>7</v>
      </c>
      <c r="W450">
        <v>5.19</v>
      </c>
      <c r="X450">
        <v>30</v>
      </c>
      <c r="Y450">
        <v>0.5</v>
      </c>
      <c r="Z450">
        <v>0.08</v>
      </c>
      <c r="AA450">
        <v>10</v>
      </c>
      <c r="AB450">
        <v>0.38</v>
      </c>
      <c r="AC450">
        <v>70</v>
      </c>
      <c r="AD450">
        <v>3</v>
      </c>
      <c r="AE450">
        <v>1</v>
      </c>
      <c r="AF450">
        <v>8</v>
      </c>
      <c r="AG450">
        <v>6270</v>
      </c>
      <c r="AH450">
        <v>8</v>
      </c>
      <c r="AI450">
        <v>1</v>
      </c>
      <c r="AJ450">
        <v>3</v>
      </c>
      <c r="AK450">
        <v>14</v>
      </c>
      <c r="AL450">
        <v>0.05</v>
      </c>
      <c r="AM450">
        <v>5</v>
      </c>
      <c r="AN450">
        <v>5</v>
      </c>
      <c r="AO450">
        <v>118</v>
      </c>
      <c r="AP450">
        <v>5</v>
      </c>
      <c r="AQ450">
        <v>76</v>
      </c>
    </row>
    <row r="451" spans="1:43" hidden="1" x14ac:dyDescent="0.25">
      <c r="A451" t="s">
        <v>443</v>
      </c>
      <c r="B451" t="s">
        <v>1272</v>
      </c>
      <c r="C451" s="1" t="str">
        <f t="shared" si="28"/>
        <v>11:0002</v>
      </c>
      <c r="D451" s="1" t="str">
        <f t="shared" si="30"/>
        <v>11:0001</v>
      </c>
      <c r="E451" t="s">
        <v>444</v>
      </c>
      <c r="F451" t="s">
        <v>1273</v>
      </c>
      <c r="H451">
        <v>59.314627299999998</v>
      </c>
      <c r="I451">
        <v>-111.021343</v>
      </c>
      <c r="J451" s="1" t="str">
        <f t="shared" si="31"/>
        <v>Till</v>
      </c>
      <c r="K451" s="1" t="str">
        <f t="shared" si="29"/>
        <v>&lt;63 micron</v>
      </c>
      <c r="L451">
        <v>0.1</v>
      </c>
      <c r="M451">
        <v>6.03</v>
      </c>
      <c r="N451">
        <v>2</v>
      </c>
      <c r="O451">
        <v>200</v>
      </c>
      <c r="P451">
        <v>0.25</v>
      </c>
      <c r="Q451">
        <v>4</v>
      </c>
      <c r="R451">
        <v>0.09</v>
      </c>
      <c r="S451">
        <v>0.25</v>
      </c>
      <c r="T451">
        <v>9</v>
      </c>
      <c r="U451">
        <v>47</v>
      </c>
      <c r="V451">
        <v>14</v>
      </c>
      <c r="W451">
        <v>4.3899999999999997</v>
      </c>
      <c r="X451">
        <v>20</v>
      </c>
      <c r="Y451">
        <v>0.5</v>
      </c>
      <c r="Z451">
        <v>0.14000000000000001</v>
      </c>
      <c r="AA451">
        <v>10</v>
      </c>
      <c r="AB451">
        <v>0.57999999999999996</v>
      </c>
      <c r="AC451">
        <v>215</v>
      </c>
      <c r="AD451">
        <v>6</v>
      </c>
      <c r="AE451">
        <v>0.7</v>
      </c>
      <c r="AF451">
        <v>18</v>
      </c>
      <c r="AG451">
        <v>7140</v>
      </c>
      <c r="AH451">
        <v>12</v>
      </c>
      <c r="AI451">
        <v>1</v>
      </c>
      <c r="AJ451">
        <v>5</v>
      </c>
      <c r="AK451">
        <v>25</v>
      </c>
      <c r="AL451">
        <v>0.03</v>
      </c>
      <c r="AM451">
        <v>5</v>
      </c>
      <c r="AN451">
        <v>5</v>
      </c>
      <c r="AO451">
        <v>88</v>
      </c>
      <c r="AP451">
        <v>5</v>
      </c>
      <c r="AQ451">
        <v>166</v>
      </c>
    </row>
    <row r="452" spans="1:43" hidden="1" x14ac:dyDescent="0.25">
      <c r="A452" t="s">
        <v>446</v>
      </c>
      <c r="B452" t="s">
        <v>1274</v>
      </c>
      <c r="C452" s="1" t="str">
        <f t="shared" si="28"/>
        <v>11:0002</v>
      </c>
      <c r="D452" s="1" t="str">
        <f t="shared" si="30"/>
        <v>11:0001</v>
      </c>
      <c r="E452" t="s">
        <v>447</v>
      </c>
      <c r="F452" t="s">
        <v>1275</v>
      </c>
      <c r="H452">
        <v>59.302597300000002</v>
      </c>
      <c r="I452">
        <v>-111.06498980000001</v>
      </c>
      <c r="J452" s="1" t="str">
        <f t="shared" si="31"/>
        <v>Till</v>
      </c>
      <c r="K452" s="1" t="str">
        <f t="shared" si="29"/>
        <v>&lt;63 micron</v>
      </c>
      <c r="L452">
        <v>0.1</v>
      </c>
      <c r="M452">
        <v>8.48</v>
      </c>
      <c r="N452">
        <v>2</v>
      </c>
      <c r="O452">
        <v>110</v>
      </c>
      <c r="P452">
        <v>0.25</v>
      </c>
      <c r="Q452">
        <v>1</v>
      </c>
      <c r="R452">
        <v>7.0000000000000007E-2</v>
      </c>
      <c r="S452">
        <v>0.25</v>
      </c>
      <c r="T452">
        <v>13</v>
      </c>
      <c r="U452">
        <v>80</v>
      </c>
      <c r="V452">
        <v>19</v>
      </c>
      <c r="W452">
        <v>6.88</v>
      </c>
      <c r="X452">
        <v>20</v>
      </c>
      <c r="Y452">
        <v>0.5</v>
      </c>
      <c r="Z452">
        <v>0.14000000000000001</v>
      </c>
      <c r="AA452">
        <v>20</v>
      </c>
      <c r="AB452">
        <v>0.54</v>
      </c>
      <c r="AC452">
        <v>120</v>
      </c>
      <c r="AD452">
        <v>1</v>
      </c>
      <c r="AE452">
        <v>0.96</v>
      </c>
      <c r="AF452">
        <v>24</v>
      </c>
      <c r="AG452">
        <v>9260</v>
      </c>
      <c r="AH452">
        <v>10</v>
      </c>
      <c r="AI452">
        <v>1</v>
      </c>
      <c r="AJ452">
        <v>8</v>
      </c>
      <c r="AK452">
        <v>26</v>
      </c>
      <c r="AL452">
        <v>0.09</v>
      </c>
      <c r="AM452">
        <v>5</v>
      </c>
      <c r="AN452">
        <v>5</v>
      </c>
      <c r="AO452">
        <v>110</v>
      </c>
      <c r="AP452">
        <v>5</v>
      </c>
      <c r="AQ452">
        <v>74</v>
      </c>
    </row>
    <row r="453" spans="1:43" hidden="1" x14ac:dyDescent="0.25">
      <c r="A453" t="s">
        <v>449</v>
      </c>
      <c r="B453" t="s">
        <v>1276</v>
      </c>
      <c r="C453" s="1" t="str">
        <f t="shared" si="28"/>
        <v>11:0002</v>
      </c>
      <c r="D453" s="1" t="str">
        <f t="shared" si="30"/>
        <v>11:0001</v>
      </c>
      <c r="E453" t="s">
        <v>451</v>
      </c>
      <c r="F453" t="s">
        <v>1277</v>
      </c>
      <c r="H453">
        <v>59.470471400000001</v>
      </c>
      <c r="I453">
        <v>-111.1438414</v>
      </c>
      <c r="J453" s="1" t="str">
        <f t="shared" si="31"/>
        <v>Till</v>
      </c>
      <c r="K453" s="1" t="str">
        <f t="shared" si="29"/>
        <v>&lt;63 micron</v>
      </c>
      <c r="L453">
        <v>0.39</v>
      </c>
      <c r="M453">
        <v>5.2</v>
      </c>
      <c r="N453">
        <v>4</v>
      </c>
      <c r="O453">
        <v>200</v>
      </c>
      <c r="P453">
        <v>0.25</v>
      </c>
      <c r="Q453">
        <v>3.9</v>
      </c>
      <c r="R453">
        <v>0.57999999999999996</v>
      </c>
      <c r="S453">
        <v>0.25</v>
      </c>
      <c r="T453">
        <v>10</v>
      </c>
      <c r="U453">
        <v>52</v>
      </c>
      <c r="V453">
        <v>12</v>
      </c>
      <c r="W453">
        <v>5.48</v>
      </c>
      <c r="X453">
        <v>20</v>
      </c>
      <c r="Y453">
        <v>0.5</v>
      </c>
      <c r="Z453">
        <v>0.2</v>
      </c>
      <c r="AA453">
        <v>20</v>
      </c>
      <c r="AB453">
        <v>0.62</v>
      </c>
      <c r="AC453">
        <v>350</v>
      </c>
      <c r="AD453">
        <v>0.5</v>
      </c>
      <c r="AE453">
        <v>1.52</v>
      </c>
      <c r="AF453">
        <v>18</v>
      </c>
      <c r="AG453">
        <v>10000</v>
      </c>
      <c r="AH453">
        <v>16</v>
      </c>
      <c r="AI453">
        <v>3.9</v>
      </c>
      <c r="AJ453">
        <v>4</v>
      </c>
      <c r="AK453">
        <v>42</v>
      </c>
      <c r="AL453">
        <v>0.06</v>
      </c>
      <c r="AM453">
        <v>19.899999999999999</v>
      </c>
      <c r="AN453">
        <v>19.899999999999999</v>
      </c>
      <c r="AO453">
        <v>84</v>
      </c>
      <c r="AP453">
        <v>19.899999999999999</v>
      </c>
      <c r="AQ453">
        <v>124</v>
      </c>
    </row>
    <row r="454" spans="1:43" hidden="1" x14ac:dyDescent="0.25">
      <c r="A454" t="s">
        <v>453</v>
      </c>
      <c r="B454" t="s">
        <v>1278</v>
      </c>
      <c r="C454" s="1" t="str">
        <f t="shared" si="28"/>
        <v>11:0002</v>
      </c>
      <c r="D454" s="1" t="str">
        <f t="shared" si="30"/>
        <v>11:0001</v>
      </c>
      <c r="E454" t="s">
        <v>454</v>
      </c>
      <c r="F454" t="s">
        <v>1279</v>
      </c>
      <c r="H454">
        <v>59.195286299999999</v>
      </c>
      <c r="I454">
        <v>-111.1834872</v>
      </c>
      <c r="J454" s="1" t="str">
        <f t="shared" si="31"/>
        <v>Till</v>
      </c>
      <c r="K454" s="1" t="str">
        <f t="shared" si="29"/>
        <v>&lt;63 micron</v>
      </c>
      <c r="L454">
        <v>0.1</v>
      </c>
      <c r="M454">
        <v>6.73</v>
      </c>
      <c r="N454">
        <v>4</v>
      </c>
      <c r="O454">
        <v>110</v>
      </c>
      <c r="P454">
        <v>0.25</v>
      </c>
      <c r="Q454">
        <v>1</v>
      </c>
      <c r="R454">
        <v>7.0000000000000007E-2</v>
      </c>
      <c r="S454">
        <v>0.25</v>
      </c>
      <c r="T454">
        <v>9</v>
      </c>
      <c r="U454">
        <v>61</v>
      </c>
      <c r="V454">
        <v>14</v>
      </c>
      <c r="W454">
        <v>5.52</v>
      </c>
      <c r="X454">
        <v>20</v>
      </c>
      <c r="Y454">
        <v>0.5</v>
      </c>
      <c r="Z454">
        <v>0.15</v>
      </c>
      <c r="AA454">
        <v>30</v>
      </c>
      <c r="AB454">
        <v>0.6</v>
      </c>
      <c r="AC454">
        <v>165</v>
      </c>
      <c r="AD454">
        <v>1</v>
      </c>
      <c r="AE454">
        <v>0.69</v>
      </c>
      <c r="AF454">
        <v>18</v>
      </c>
      <c r="AG454">
        <v>7640</v>
      </c>
      <c r="AH454">
        <v>6</v>
      </c>
      <c r="AI454">
        <v>2</v>
      </c>
      <c r="AJ454">
        <v>7</v>
      </c>
      <c r="AK454">
        <v>27</v>
      </c>
      <c r="AL454">
        <v>0.06</v>
      </c>
      <c r="AM454">
        <v>5</v>
      </c>
      <c r="AN454">
        <v>5</v>
      </c>
      <c r="AO454">
        <v>107</v>
      </c>
      <c r="AP454">
        <v>5</v>
      </c>
      <c r="AQ454">
        <v>102</v>
      </c>
    </row>
    <row r="455" spans="1:43" hidden="1" x14ac:dyDescent="0.25">
      <c r="A455" t="s">
        <v>456</v>
      </c>
      <c r="B455" t="s">
        <v>1280</v>
      </c>
      <c r="C455" s="1" t="str">
        <f t="shared" si="28"/>
        <v>11:0002</v>
      </c>
      <c r="D455" s="1" t="str">
        <f t="shared" si="30"/>
        <v>11:0001</v>
      </c>
      <c r="E455" t="s">
        <v>457</v>
      </c>
      <c r="F455" t="s">
        <v>1281</v>
      </c>
      <c r="H455">
        <v>59.1923885</v>
      </c>
      <c r="I455">
        <v>-111.13748990000001</v>
      </c>
      <c r="J455" s="1" t="str">
        <f t="shared" si="31"/>
        <v>Till</v>
      </c>
      <c r="K455" s="1" t="str">
        <f t="shared" si="29"/>
        <v>&lt;63 micron</v>
      </c>
      <c r="L455">
        <v>0.1</v>
      </c>
      <c r="M455">
        <v>6.16</v>
      </c>
      <c r="N455">
        <v>2</v>
      </c>
      <c r="O455">
        <v>200</v>
      </c>
      <c r="P455">
        <v>0.25</v>
      </c>
      <c r="Q455">
        <v>1</v>
      </c>
      <c r="R455">
        <v>0.09</v>
      </c>
      <c r="S455">
        <v>0.25</v>
      </c>
      <c r="T455">
        <v>18</v>
      </c>
      <c r="U455">
        <v>60</v>
      </c>
      <c r="V455">
        <v>12</v>
      </c>
      <c r="W455">
        <v>4.66</v>
      </c>
      <c r="X455">
        <v>20</v>
      </c>
      <c r="Y455">
        <v>0.5</v>
      </c>
      <c r="Z455">
        <v>0.22</v>
      </c>
      <c r="AA455">
        <v>20</v>
      </c>
      <c r="AB455">
        <v>0.55000000000000004</v>
      </c>
      <c r="AC455">
        <v>235</v>
      </c>
      <c r="AD455">
        <v>1</v>
      </c>
      <c r="AE455">
        <v>0.94</v>
      </c>
      <c r="AF455">
        <v>39</v>
      </c>
      <c r="AG455">
        <v>5920</v>
      </c>
      <c r="AH455">
        <v>6</v>
      </c>
      <c r="AI455">
        <v>1</v>
      </c>
      <c r="AJ455">
        <v>6</v>
      </c>
      <c r="AK455">
        <v>27</v>
      </c>
      <c r="AL455">
        <v>0.01</v>
      </c>
      <c r="AM455">
        <v>5</v>
      </c>
      <c r="AN455">
        <v>5</v>
      </c>
      <c r="AO455">
        <v>104</v>
      </c>
      <c r="AP455">
        <v>5</v>
      </c>
      <c r="AQ455">
        <v>238</v>
      </c>
    </row>
    <row r="456" spans="1:43" hidden="1" x14ac:dyDescent="0.25">
      <c r="A456" t="s">
        <v>459</v>
      </c>
      <c r="B456" t="s">
        <v>1282</v>
      </c>
      <c r="C456" s="1" t="str">
        <f t="shared" si="28"/>
        <v>11:0002</v>
      </c>
      <c r="D456" s="1" t="str">
        <f t="shared" si="30"/>
        <v>11:0001</v>
      </c>
      <c r="E456" t="s">
        <v>460</v>
      </c>
      <c r="F456" t="s">
        <v>1283</v>
      </c>
      <c r="H456">
        <v>59.202266999999999</v>
      </c>
      <c r="I456">
        <v>-111.1374421</v>
      </c>
      <c r="J456" s="1" t="str">
        <f t="shared" si="31"/>
        <v>Till</v>
      </c>
      <c r="K456" s="1" t="str">
        <f t="shared" si="29"/>
        <v>&lt;63 micron</v>
      </c>
      <c r="L456">
        <v>0.1</v>
      </c>
      <c r="M456">
        <v>5.76</v>
      </c>
      <c r="N456">
        <v>2</v>
      </c>
      <c r="O456">
        <v>300</v>
      </c>
      <c r="P456">
        <v>0.25</v>
      </c>
      <c r="Q456">
        <v>1</v>
      </c>
      <c r="R456">
        <v>0.14000000000000001</v>
      </c>
      <c r="S456">
        <v>0.25</v>
      </c>
      <c r="T456">
        <v>10</v>
      </c>
      <c r="U456">
        <v>59</v>
      </c>
      <c r="V456">
        <v>23</v>
      </c>
      <c r="W456">
        <v>4.4000000000000004</v>
      </c>
      <c r="X456">
        <v>20</v>
      </c>
      <c r="Y456">
        <v>0.5</v>
      </c>
      <c r="Z456">
        <v>0.16</v>
      </c>
      <c r="AA456">
        <v>20</v>
      </c>
      <c r="AB456">
        <v>0.52</v>
      </c>
      <c r="AC456">
        <v>490</v>
      </c>
      <c r="AD456">
        <v>0.5</v>
      </c>
      <c r="AE456">
        <v>0.72</v>
      </c>
      <c r="AF456">
        <v>26</v>
      </c>
      <c r="AG456">
        <v>9950</v>
      </c>
      <c r="AH456">
        <v>6</v>
      </c>
      <c r="AI456">
        <v>1</v>
      </c>
      <c r="AJ456">
        <v>4</v>
      </c>
      <c r="AK456">
        <v>25</v>
      </c>
      <c r="AL456">
        <v>0.03</v>
      </c>
      <c r="AM456">
        <v>5</v>
      </c>
      <c r="AN456">
        <v>5</v>
      </c>
      <c r="AO456">
        <v>77</v>
      </c>
      <c r="AP456">
        <v>5</v>
      </c>
      <c r="AQ456">
        <v>272</v>
      </c>
    </row>
    <row r="457" spans="1:43" hidden="1" x14ac:dyDescent="0.25">
      <c r="A457" t="s">
        <v>1284</v>
      </c>
      <c r="B457" t="s">
        <v>1285</v>
      </c>
      <c r="C457" s="1" t="str">
        <f t="shared" ref="C457:C520" si="32">HYPERLINK("http://geochem.nrcan.gc.ca/cdogs/content/bdl/bdl110002_e.htm", "11:0002")</f>
        <v>11:0002</v>
      </c>
      <c r="D457" s="1" t="str">
        <f t="shared" si="30"/>
        <v>11:0001</v>
      </c>
      <c r="E457" t="s">
        <v>472</v>
      </c>
      <c r="F457" t="s">
        <v>1286</v>
      </c>
      <c r="H457">
        <v>59.164145599999998</v>
      </c>
      <c r="I457">
        <v>-110.9902586</v>
      </c>
      <c r="J457" s="1" t="str">
        <f t="shared" si="31"/>
        <v>Till</v>
      </c>
      <c r="K457" s="1" t="str">
        <f t="shared" ref="K457:K520" si="33">HYPERLINK("http://geochem.nrcan.gc.ca/cdogs/content/kwd/kwd080004_e.htm", "&lt;63 micron")</f>
        <v>&lt;63 micron</v>
      </c>
      <c r="L457">
        <v>0.2</v>
      </c>
      <c r="M457">
        <v>5.74</v>
      </c>
      <c r="N457">
        <v>2</v>
      </c>
      <c r="O457">
        <v>250</v>
      </c>
      <c r="P457">
        <v>0.25</v>
      </c>
      <c r="Q457">
        <v>2</v>
      </c>
      <c r="R457">
        <v>0.12</v>
      </c>
      <c r="S457">
        <v>0.25</v>
      </c>
      <c r="T457">
        <v>8</v>
      </c>
      <c r="U457">
        <v>54</v>
      </c>
      <c r="V457">
        <v>15</v>
      </c>
      <c r="W457">
        <v>4.0599999999999996</v>
      </c>
      <c r="X457">
        <v>20</v>
      </c>
      <c r="Y457">
        <v>0.5</v>
      </c>
      <c r="Z457">
        <v>0.14000000000000001</v>
      </c>
      <c r="AA457">
        <v>20</v>
      </c>
      <c r="AB457">
        <v>0.56000000000000005</v>
      </c>
      <c r="AC457">
        <v>390</v>
      </c>
      <c r="AD457">
        <v>0.5</v>
      </c>
      <c r="AE457">
        <v>0.98</v>
      </c>
      <c r="AF457">
        <v>18</v>
      </c>
      <c r="AG457">
        <v>10000</v>
      </c>
      <c r="AH457">
        <v>12</v>
      </c>
      <c r="AI457">
        <v>2</v>
      </c>
      <c r="AJ457">
        <v>4</v>
      </c>
      <c r="AK457">
        <v>27</v>
      </c>
      <c r="AL457">
        <v>0.04</v>
      </c>
      <c r="AM457">
        <v>5</v>
      </c>
      <c r="AN457">
        <v>5</v>
      </c>
      <c r="AO457">
        <v>71</v>
      </c>
      <c r="AP457">
        <v>5</v>
      </c>
      <c r="AQ457">
        <v>240</v>
      </c>
    </row>
    <row r="458" spans="1:43" hidden="1" x14ac:dyDescent="0.25">
      <c r="A458" t="s">
        <v>465</v>
      </c>
      <c r="B458" t="s">
        <v>1287</v>
      </c>
      <c r="C458" s="1" t="str">
        <f t="shared" si="32"/>
        <v>11:0002</v>
      </c>
      <c r="D458" s="1" t="str">
        <f t="shared" si="30"/>
        <v>11:0001</v>
      </c>
      <c r="E458" t="s">
        <v>466</v>
      </c>
      <c r="F458" t="s">
        <v>1288</v>
      </c>
      <c r="H458">
        <v>59.170397899999998</v>
      </c>
      <c r="I458">
        <v>-111.0438705</v>
      </c>
      <c r="J458" s="1" t="str">
        <f t="shared" si="31"/>
        <v>Till</v>
      </c>
      <c r="K458" s="1" t="str">
        <f t="shared" si="33"/>
        <v>&lt;63 micron</v>
      </c>
      <c r="L458">
        <v>0.1</v>
      </c>
      <c r="M458">
        <v>3.4</v>
      </c>
      <c r="N458">
        <v>2</v>
      </c>
      <c r="O458">
        <v>140</v>
      </c>
      <c r="P458">
        <v>0.25</v>
      </c>
      <c r="Q458">
        <v>1</v>
      </c>
      <c r="R458">
        <v>0.06</v>
      </c>
      <c r="S458">
        <v>0.25</v>
      </c>
      <c r="T458">
        <v>8</v>
      </c>
      <c r="U458">
        <v>49</v>
      </c>
      <c r="V458">
        <v>15</v>
      </c>
      <c r="W458">
        <v>3.12</v>
      </c>
      <c r="X458">
        <v>10</v>
      </c>
      <c r="Y458">
        <v>0.5</v>
      </c>
      <c r="Z458">
        <v>0.15</v>
      </c>
      <c r="AA458">
        <v>20</v>
      </c>
      <c r="AB458">
        <v>0.69</v>
      </c>
      <c r="AC458">
        <v>125</v>
      </c>
      <c r="AD458">
        <v>0.5</v>
      </c>
      <c r="AE458">
        <v>0.53</v>
      </c>
      <c r="AF458">
        <v>20</v>
      </c>
      <c r="AG458">
        <v>1750</v>
      </c>
      <c r="AH458">
        <v>6</v>
      </c>
      <c r="AI458">
        <v>1</v>
      </c>
      <c r="AJ458">
        <v>7</v>
      </c>
      <c r="AK458">
        <v>51</v>
      </c>
      <c r="AL458">
        <v>0.03</v>
      </c>
      <c r="AM458">
        <v>5</v>
      </c>
      <c r="AN458">
        <v>5</v>
      </c>
      <c r="AO458">
        <v>50</v>
      </c>
      <c r="AP458">
        <v>5</v>
      </c>
      <c r="AQ458">
        <v>40</v>
      </c>
    </row>
    <row r="459" spans="1:43" hidden="1" x14ac:dyDescent="0.25">
      <c r="A459" t="s">
        <v>468</v>
      </c>
      <c r="B459" t="s">
        <v>1289</v>
      </c>
      <c r="C459" s="1" t="str">
        <f t="shared" si="32"/>
        <v>11:0002</v>
      </c>
      <c r="D459" s="1" t="str">
        <f t="shared" si="30"/>
        <v>11:0001</v>
      </c>
      <c r="E459" t="s">
        <v>469</v>
      </c>
      <c r="F459" t="s">
        <v>1290</v>
      </c>
      <c r="H459">
        <v>59.182120300000001</v>
      </c>
      <c r="I459">
        <v>-111.059144</v>
      </c>
      <c r="J459" s="1" t="str">
        <f t="shared" si="31"/>
        <v>Till</v>
      </c>
      <c r="K459" s="1" t="str">
        <f t="shared" si="33"/>
        <v>&lt;63 micron</v>
      </c>
      <c r="L459">
        <v>0.1</v>
      </c>
      <c r="M459">
        <v>5.52</v>
      </c>
      <c r="N459">
        <v>2</v>
      </c>
      <c r="O459">
        <v>160</v>
      </c>
      <c r="P459">
        <v>0.25</v>
      </c>
      <c r="Q459">
        <v>2</v>
      </c>
      <c r="R459">
        <v>0.06</v>
      </c>
      <c r="S459">
        <v>0.25</v>
      </c>
      <c r="T459">
        <v>10</v>
      </c>
      <c r="U459">
        <v>51</v>
      </c>
      <c r="V459">
        <v>16</v>
      </c>
      <c r="W459">
        <v>3.69</v>
      </c>
      <c r="X459">
        <v>20</v>
      </c>
      <c r="Y459">
        <v>0.5</v>
      </c>
      <c r="Z459">
        <v>5.0000000000000001E-3</v>
      </c>
      <c r="AA459">
        <v>20</v>
      </c>
      <c r="AB459">
        <v>0.6</v>
      </c>
      <c r="AC459">
        <v>160</v>
      </c>
      <c r="AD459">
        <v>0.5</v>
      </c>
      <c r="AE459">
        <v>0.65</v>
      </c>
      <c r="AF459">
        <v>26</v>
      </c>
      <c r="AG459">
        <v>4940</v>
      </c>
      <c r="AH459">
        <v>10</v>
      </c>
      <c r="AI459">
        <v>1</v>
      </c>
      <c r="AJ459">
        <v>6</v>
      </c>
      <c r="AK459">
        <v>40</v>
      </c>
      <c r="AL459">
        <v>0.02</v>
      </c>
      <c r="AM459">
        <v>5</v>
      </c>
      <c r="AN459">
        <v>5</v>
      </c>
      <c r="AO459">
        <v>68</v>
      </c>
      <c r="AP459">
        <v>5</v>
      </c>
      <c r="AQ459">
        <v>112</v>
      </c>
    </row>
    <row r="460" spans="1:43" hidden="1" x14ac:dyDescent="0.25">
      <c r="A460" t="s">
        <v>471</v>
      </c>
      <c r="B460" t="s">
        <v>1291</v>
      </c>
      <c r="C460" s="1" t="str">
        <f t="shared" si="32"/>
        <v>11:0002</v>
      </c>
      <c r="D460" s="1" t="str">
        <f t="shared" si="30"/>
        <v>11:0001</v>
      </c>
      <c r="E460" t="s">
        <v>473</v>
      </c>
      <c r="F460" t="s">
        <v>1292</v>
      </c>
      <c r="H460">
        <v>59.024891199999999</v>
      </c>
      <c r="I460">
        <v>-110.8996879</v>
      </c>
      <c r="J460" s="1" t="str">
        <f t="shared" si="31"/>
        <v>Till</v>
      </c>
      <c r="K460" s="1" t="str">
        <f t="shared" si="33"/>
        <v>&lt;63 micron</v>
      </c>
      <c r="L460">
        <v>0.1</v>
      </c>
      <c r="M460">
        <v>6.08</v>
      </c>
      <c r="N460">
        <v>2</v>
      </c>
      <c r="O460">
        <v>110</v>
      </c>
      <c r="P460">
        <v>0.25</v>
      </c>
      <c r="Q460">
        <v>1</v>
      </c>
      <c r="R460">
        <v>7.0000000000000007E-2</v>
      </c>
      <c r="S460">
        <v>0.25</v>
      </c>
      <c r="T460">
        <v>11</v>
      </c>
      <c r="U460">
        <v>109</v>
      </c>
      <c r="V460">
        <v>19</v>
      </c>
      <c r="W460">
        <v>6.41</v>
      </c>
      <c r="X460">
        <v>20</v>
      </c>
      <c r="Y460">
        <v>0.5</v>
      </c>
      <c r="Z460">
        <v>0.15</v>
      </c>
      <c r="AA460">
        <v>20</v>
      </c>
      <c r="AB460">
        <v>0.71</v>
      </c>
      <c r="AC460">
        <v>145</v>
      </c>
      <c r="AD460">
        <v>2</v>
      </c>
      <c r="AE460">
        <v>1.0900000000000001</v>
      </c>
      <c r="AF460">
        <v>24</v>
      </c>
      <c r="AG460">
        <v>9560</v>
      </c>
      <c r="AH460">
        <v>6</v>
      </c>
      <c r="AI460">
        <v>2</v>
      </c>
      <c r="AJ460">
        <v>6</v>
      </c>
      <c r="AK460">
        <v>28</v>
      </c>
      <c r="AL460">
        <v>0.08</v>
      </c>
      <c r="AM460">
        <v>5</v>
      </c>
      <c r="AN460">
        <v>5</v>
      </c>
      <c r="AO460">
        <v>126</v>
      </c>
      <c r="AP460">
        <v>5</v>
      </c>
      <c r="AQ460">
        <v>82</v>
      </c>
    </row>
    <row r="461" spans="1:43" hidden="1" x14ac:dyDescent="0.25">
      <c r="A461" t="s">
        <v>475</v>
      </c>
      <c r="B461" t="s">
        <v>1293</v>
      </c>
      <c r="C461" s="1" t="str">
        <f t="shared" si="32"/>
        <v>11:0002</v>
      </c>
      <c r="D461" s="1" t="str">
        <f t="shared" si="30"/>
        <v>11:0001</v>
      </c>
      <c r="E461" t="s">
        <v>476</v>
      </c>
      <c r="F461" t="s">
        <v>1294</v>
      </c>
      <c r="H461">
        <v>59.022493300000001</v>
      </c>
      <c r="I461">
        <v>-110.89950330000001</v>
      </c>
      <c r="J461" s="1" t="str">
        <f t="shared" si="31"/>
        <v>Till</v>
      </c>
      <c r="K461" s="1" t="str">
        <f t="shared" si="33"/>
        <v>&lt;63 micron</v>
      </c>
      <c r="L461">
        <v>0.1</v>
      </c>
      <c r="M461">
        <v>4.4400000000000004</v>
      </c>
      <c r="N461">
        <v>2</v>
      </c>
      <c r="O461">
        <v>70</v>
      </c>
      <c r="P461">
        <v>0.25</v>
      </c>
      <c r="Q461">
        <v>1</v>
      </c>
      <c r="R461">
        <v>0.12</v>
      </c>
      <c r="S461">
        <v>0.25</v>
      </c>
      <c r="T461">
        <v>16</v>
      </c>
      <c r="U461">
        <v>55</v>
      </c>
      <c r="V461">
        <v>21</v>
      </c>
      <c r="W461">
        <v>4.2</v>
      </c>
      <c r="X461">
        <v>10</v>
      </c>
      <c r="Y461">
        <v>0.5</v>
      </c>
      <c r="Z461">
        <v>5.0000000000000001E-3</v>
      </c>
      <c r="AA461">
        <v>20</v>
      </c>
      <c r="AB461">
        <v>0.38</v>
      </c>
      <c r="AC461">
        <v>135</v>
      </c>
      <c r="AD461">
        <v>0.5</v>
      </c>
      <c r="AE461">
        <v>0.87</v>
      </c>
      <c r="AF461">
        <v>33</v>
      </c>
      <c r="AG461">
        <v>10000</v>
      </c>
      <c r="AH461">
        <v>8</v>
      </c>
      <c r="AI461">
        <v>1</v>
      </c>
      <c r="AJ461">
        <v>6</v>
      </c>
      <c r="AK461">
        <v>54</v>
      </c>
      <c r="AL461">
        <v>0.04</v>
      </c>
      <c r="AM461">
        <v>5</v>
      </c>
      <c r="AN461">
        <v>5</v>
      </c>
      <c r="AO461">
        <v>62</v>
      </c>
      <c r="AP461">
        <v>5</v>
      </c>
      <c r="AQ461">
        <v>76</v>
      </c>
    </row>
    <row r="462" spans="1:43" hidden="1" x14ac:dyDescent="0.25">
      <c r="A462" t="s">
        <v>478</v>
      </c>
      <c r="B462" t="s">
        <v>1295</v>
      </c>
      <c r="C462" s="1" t="str">
        <f t="shared" si="32"/>
        <v>11:0002</v>
      </c>
      <c r="D462" s="1" t="str">
        <f t="shared" si="30"/>
        <v>11:0001</v>
      </c>
      <c r="E462" t="s">
        <v>479</v>
      </c>
      <c r="F462" t="s">
        <v>1296</v>
      </c>
      <c r="H462">
        <v>59.006735300000003</v>
      </c>
      <c r="I462">
        <v>-110.8818267</v>
      </c>
      <c r="J462" s="1" t="str">
        <f t="shared" si="31"/>
        <v>Till</v>
      </c>
      <c r="K462" s="1" t="str">
        <f t="shared" si="33"/>
        <v>&lt;63 micron</v>
      </c>
      <c r="L462">
        <v>0.1</v>
      </c>
      <c r="M462">
        <v>6.09</v>
      </c>
      <c r="N462">
        <v>8</v>
      </c>
      <c r="O462">
        <v>110</v>
      </c>
      <c r="P462">
        <v>0.25</v>
      </c>
      <c r="Q462">
        <v>1</v>
      </c>
      <c r="R462">
        <v>0.03</v>
      </c>
      <c r="S462">
        <v>0.25</v>
      </c>
      <c r="T462">
        <v>12</v>
      </c>
      <c r="U462">
        <v>54</v>
      </c>
      <c r="V462">
        <v>36</v>
      </c>
      <c r="W462">
        <v>4.16</v>
      </c>
      <c r="X462">
        <v>20</v>
      </c>
      <c r="Y462">
        <v>0.5</v>
      </c>
      <c r="Z462">
        <v>0.13</v>
      </c>
      <c r="AA462">
        <v>20</v>
      </c>
      <c r="AB462">
        <v>0.6</v>
      </c>
      <c r="AC462">
        <v>110</v>
      </c>
      <c r="AD462">
        <v>1</v>
      </c>
      <c r="AE462">
        <v>0.64</v>
      </c>
      <c r="AF462">
        <v>23</v>
      </c>
      <c r="AG462">
        <v>5070</v>
      </c>
      <c r="AH462">
        <v>2</v>
      </c>
      <c r="AI462">
        <v>1</v>
      </c>
      <c r="AJ462">
        <v>5</v>
      </c>
      <c r="AK462">
        <v>25</v>
      </c>
      <c r="AL462">
        <v>0.01</v>
      </c>
      <c r="AM462">
        <v>5</v>
      </c>
      <c r="AN462">
        <v>5</v>
      </c>
      <c r="AO462">
        <v>73</v>
      </c>
      <c r="AP462">
        <v>5</v>
      </c>
      <c r="AQ462">
        <v>98</v>
      </c>
    </row>
    <row r="463" spans="1:43" hidden="1" x14ac:dyDescent="0.25">
      <c r="A463" t="s">
        <v>481</v>
      </c>
      <c r="B463" t="s">
        <v>1297</v>
      </c>
      <c r="C463" s="1" t="str">
        <f t="shared" si="32"/>
        <v>11:0002</v>
      </c>
      <c r="D463" s="1" t="str">
        <f t="shared" si="30"/>
        <v>11:0001</v>
      </c>
      <c r="E463" t="s">
        <v>482</v>
      </c>
      <c r="F463" t="s">
        <v>1298</v>
      </c>
      <c r="H463">
        <v>58.996135600000002</v>
      </c>
      <c r="I463">
        <v>-110.91252849999999</v>
      </c>
      <c r="J463" s="1" t="str">
        <f t="shared" si="31"/>
        <v>Till</v>
      </c>
      <c r="K463" s="1" t="str">
        <f t="shared" si="33"/>
        <v>&lt;63 micron</v>
      </c>
      <c r="L463">
        <v>0.1</v>
      </c>
      <c r="M463">
        <v>3.9</v>
      </c>
      <c r="N463">
        <v>2</v>
      </c>
      <c r="O463">
        <v>160</v>
      </c>
      <c r="P463">
        <v>0.25</v>
      </c>
      <c r="Q463">
        <v>1</v>
      </c>
      <c r="R463">
        <v>0.11</v>
      </c>
      <c r="S463">
        <v>0.25</v>
      </c>
      <c r="T463">
        <v>9</v>
      </c>
      <c r="U463">
        <v>47</v>
      </c>
      <c r="V463">
        <v>12</v>
      </c>
      <c r="W463">
        <v>2.84</v>
      </c>
      <c r="X463">
        <v>10</v>
      </c>
      <c r="Y463">
        <v>0.5</v>
      </c>
      <c r="Z463">
        <v>0.18</v>
      </c>
      <c r="AA463">
        <v>10</v>
      </c>
      <c r="AB463">
        <v>0.7</v>
      </c>
      <c r="AC463">
        <v>205</v>
      </c>
      <c r="AD463">
        <v>0.5</v>
      </c>
      <c r="AE463">
        <v>0.51</v>
      </c>
      <c r="AF463">
        <v>17</v>
      </c>
      <c r="AG463">
        <v>1780</v>
      </c>
      <c r="AH463">
        <v>2</v>
      </c>
      <c r="AI463">
        <v>1</v>
      </c>
      <c r="AJ463">
        <v>4</v>
      </c>
      <c r="AK463">
        <v>38</v>
      </c>
      <c r="AL463">
        <v>0.01</v>
      </c>
      <c r="AM463">
        <v>5</v>
      </c>
      <c r="AN463">
        <v>5</v>
      </c>
      <c r="AO463">
        <v>54</v>
      </c>
      <c r="AP463">
        <v>5</v>
      </c>
      <c r="AQ463">
        <v>66</v>
      </c>
    </row>
    <row r="464" spans="1:43" hidden="1" x14ac:dyDescent="0.25">
      <c r="A464" t="s">
        <v>484</v>
      </c>
      <c r="B464" t="s">
        <v>1299</v>
      </c>
      <c r="C464" s="1" t="str">
        <f t="shared" si="32"/>
        <v>11:0002</v>
      </c>
      <c r="D464" s="1" t="str">
        <f t="shared" si="30"/>
        <v>11:0001</v>
      </c>
      <c r="E464" t="s">
        <v>485</v>
      </c>
      <c r="F464" t="s">
        <v>1300</v>
      </c>
      <c r="H464">
        <v>59.000273200000002</v>
      </c>
      <c r="I464">
        <v>-110.9397408</v>
      </c>
      <c r="J464" s="1" t="str">
        <f t="shared" si="31"/>
        <v>Till</v>
      </c>
      <c r="K464" s="1" t="str">
        <f t="shared" si="33"/>
        <v>&lt;63 micron</v>
      </c>
      <c r="L464">
        <v>0.1</v>
      </c>
      <c r="M464">
        <v>6.44</v>
      </c>
      <c r="N464">
        <v>2</v>
      </c>
      <c r="O464">
        <v>90</v>
      </c>
      <c r="P464">
        <v>0.25</v>
      </c>
      <c r="Q464">
        <v>1</v>
      </c>
      <c r="R464">
        <v>0.09</v>
      </c>
      <c r="S464">
        <v>0.25</v>
      </c>
      <c r="T464">
        <v>10</v>
      </c>
      <c r="U464">
        <v>57</v>
      </c>
      <c r="V464">
        <v>14</v>
      </c>
      <c r="W464">
        <v>5</v>
      </c>
      <c r="X464">
        <v>30</v>
      </c>
      <c r="Y464">
        <v>0.5</v>
      </c>
      <c r="Z464">
        <v>0.09</v>
      </c>
      <c r="AA464">
        <v>30</v>
      </c>
      <c r="AB464">
        <v>0.56999999999999995</v>
      </c>
      <c r="AC464">
        <v>100</v>
      </c>
      <c r="AD464">
        <v>1</v>
      </c>
      <c r="AE464">
        <v>0.7</v>
      </c>
      <c r="AF464">
        <v>18</v>
      </c>
      <c r="AG464">
        <v>3410</v>
      </c>
      <c r="AH464">
        <v>8</v>
      </c>
      <c r="AI464">
        <v>1</v>
      </c>
      <c r="AJ464">
        <v>6</v>
      </c>
      <c r="AK464">
        <v>28</v>
      </c>
      <c r="AL464">
        <v>0.14000000000000001</v>
      </c>
      <c r="AM464">
        <v>5</v>
      </c>
      <c r="AN464">
        <v>5</v>
      </c>
      <c r="AO464">
        <v>96</v>
      </c>
      <c r="AP464">
        <v>5</v>
      </c>
      <c r="AQ464">
        <v>66</v>
      </c>
    </row>
    <row r="465" spans="1:43" hidden="1" x14ac:dyDescent="0.25">
      <c r="A465" t="s">
        <v>490</v>
      </c>
      <c r="B465" t="s">
        <v>1301</v>
      </c>
      <c r="C465" s="1" t="str">
        <f t="shared" si="32"/>
        <v>11:0002</v>
      </c>
      <c r="D465" s="1" t="str">
        <f t="shared" si="30"/>
        <v>11:0001</v>
      </c>
      <c r="E465" t="s">
        <v>491</v>
      </c>
      <c r="F465" t="s">
        <v>1302</v>
      </c>
      <c r="H465">
        <v>59.969795099999999</v>
      </c>
      <c r="I465">
        <v>-110.3000444</v>
      </c>
      <c r="J465" s="1" t="str">
        <f t="shared" si="31"/>
        <v>Till</v>
      </c>
      <c r="K465" s="1" t="str">
        <f t="shared" si="33"/>
        <v>&lt;63 micron</v>
      </c>
      <c r="L465">
        <v>0.1</v>
      </c>
      <c r="M465">
        <v>6.37</v>
      </c>
      <c r="N465">
        <v>2</v>
      </c>
      <c r="O465">
        <v>120</v>
      </c>
      <c r="P465">
        <v>0.25</v>
      </c>
      <c r="Q465">
        <v>1</v>
      </c>
      <c r="R465">
        <v>0.33</v>
      </c>
      <c r="S465">
        <v>0.25</v>
      </c>
      <c r="T465">
        <v>17</v>
      </c>
      <c r="U465">
        <v>65</v>
      </c>
      <c r="V465">
        <v>40</v>
      </c>
      <c r="W465">
        <v>5.09</v>
      </c>
      <c r="X465">
        <v>40</v>
      </c>
      <c r="Y465">
        <v>0.5</v>
      </c>
      <c r="Z465">
        <v>0.33</v>
      </c>
      <c r="AA465">
        <v>90</v>
      </c>
      <c r="AB465">
        <v>1.1399999999999999</v>
      </c>
      <c r="AC465">
        <v>330</v>
      </c>
      <c r="AD465">
        <v>0.5</v>
      </c>
      <c r="AE465">
        <v>0.64</v>
      </c>
      <c r="AF465">
        <v>26</v>
      </c>
      <c r="AG465">
        <v>3770</v>
      </c>
      <c r="AH465">
        <v>20</v>
      </c>
      <c r="AI465">
        <v>1</v>
      </c>
      <c r="AJ465">
        <v>12</v>
      </c>
      <c r="AK465">
        <v>40</v>
      </c>
      <c r="AL465">
        <v>0.11</v>
      </c>
      <c r="AM465">
        <v>5</v>
      </c>
      <c r="AN465">
        <v>5</v>
      </c>
      <c r="AO465">
        <v>77</v>
      </c>
      <c r="AP465">
        <v>5</v>
      </c>
      <c r="AQ465">
        <v>72</v>
      </c>
    </row>
    <row r="466" spans="1:43" hidden="1" x14ac:dyDescent="0.25">
      <c r="A466" t="s">
        <v>493</v>
      </c>
      <c r="B466" t="s">
        <v>1303</v>
      </c>
      <c r="C466" s="1" t="str">
        <f t="shared" si="32"/>
        <v>11:0002</v>
      </c>
      <c r="D466" s="1" t="str">
        <f t="shared" si="30"/>
        <v>11:0001</v>
      </c>
      <c r="E466" t="s">
        <v>494</v>
      </c>
      <c r="F466" t="s">
        <v>1304</v>
      </c>
      <c r="H466">
        <v>59.970579299999997</v>
      </c>
      <c r="I466">
        <v>-110.2972334</v>
      </c>
      <c r="J466" s="1" t="str">
        <f t="shared" si="31"/>
        <v>Till</v>
      </c>
      <c r="K466" s="1" t="str">
        <f t="shared" si="33"/>
        <v>&lt;63 micron</v>
      </c>
      <c r="L466">
        <v>0.1</v>
      </c>
      <c r="M466">
        <v>4.47</v>
      </c>
      <c r="N466">
        <v>4</v>
      </c>
      <c r="O466">
        <v>100</v>
      </c>
      <c r="P466">
        <v>0.25</v>
      </c>
      <c r="Q466">
        <v>1</v>
      </c>
      <c r="R466">
        <v>0.54</v>
      </c>
      <c r="S466">
        <v>0.25</v>
      </c>
      <c r="T466">
        <v>24</v>
      </c>
      <c r="U466">
        <v>51</v>
      </c>
      <c r="V466">
        <v>65</v>
      </c>
      <c r="W466">
        <v>4.5599999999999996</v>
      </c>
      <c r="X466">
        <v>40</v>
      </c>
      <c r="Y466">
        <v>0.5</v>
      </c>
      <c r="Z466">
        <v>0.46</v>
      </c>
      <c r="AA466">
        <v>90</v>
      </c>
      <c r="AB466">
        <v>1.05</v>
      </c>
      <c r="AC466">
        <v>410</v>
      </c>
      <c r="AD466">
        <v>1</v>
      </c>
      <c r="AE466">
        <v>0.66</v>
      </c>
      <c r="AF466">
        <v>39</v>
      </c>
      <c r="AG466">
        <v>5450</v>
      </c>
      <c r="AH466">
        <v>36</v>
      </c>
      <c r="AI466">
        <v>1</v>
      </c>
      <c r="AJ466">
        <v>10</v>
      </c>
      <c r="AK466">
        <v>52</v>
      </c>
      <c r="AL466">
        <v>0.05</v>
      </c>
      <c r="AM466">
        <v>5</v>
      </c>
      <c r="AN466">
        <v>5</v>
      </c>
      <c r="AO466">
        <v>64</v>
      </c>
      <c r="AP466">
        <v>5</v>
      </c>
      <c r="AQ466">
        <v>120</v>
      </c>
    </row>
    <row r="467" spans="1:43" hidden="1" x14ac:dyDescent="0.25">
      <c r="A467" t="s">
        <v>496</v>
      </c>
      <c r="B467" t="s">
        <v>1305</v>
      </c>
      <c r="C467" s="1" t="str">
        <f t="shared" si="32"/>
        <v>11:0002</v>
      </c>
      <c r="D467" s="1" t="str">
        <f t="shared" si="30"/>
        <v>11:0001</v>
      </c>
      <c r="E467" t="s">
        <v>497</v>
      </c>
      <c r="F467" t="s">
        <v>1306</v>
      </c>
      <c r="H467">
        <v>59.947000199999998</v>
      </c>
      <c r="I467">
        <v>-110.2958172</v>
      </c>
      <c r="J467" s="1" t="str">
        <f t="shared" si="31"/>
        <v>Till</v>
      </c>
      <c r="K467" s="1" t="str">
        <f t="shared" si="33"/>
        <v>&lt;63 micron</v>
      </c>
      <c r="L467">
        <v>0.1</v>
      </c>
      <c r="M467">
        <v>6.57</v>
      </c>
      <c r="N467">
        <v>2</v>
      </c>
      <c r="O467">
        <v>110</v>
      </c>
      <c r="P467">
        <v>0.25</v>
      </c>
      <c r="Q467">
        <v>1</v>
      </c>
      <c r="R467">
        <v>0.14000000000000001</v>
      </c>
      <c r="S467">
        <v>0.25</v>
      </c>
      <c r="T467">
        <v>10</v>
      </c>
      <c r="U467">
        <v>41</v>
      </c>
      <c r="V467">
        <v>8</v>
      </c>
      <c r="W467">
        <v>4.33</v>
      </c>
      <c r="X467">
        <v>30</v>
      </c>
      <c r="Y467">
        <v>0.5</v>
      </c>
      <c r="Z467">
        <v>0.1</v>
      </c>
      <c r="AA467">
        <v>40</v>
      </c>
      <c r="AB467">
        <v>0.44</v>
      </c>
      <c r="AC467">
        <v>125</v>
      </c>
      <c r="AD467">
        <v>0.5</v>
      </c>
      <c r="AE467">
        <v>0.81</v>
      </c>
      <c r="AF467">
        <v>14</v>
      </c>
      <c r="AG467">
        <v>9180</v>
      </c>
      <c r="AH467">
        <v>10</v>
      </c>
      <c r="AI467">
        <v>1</v>
      </c>
      <c r="AJ467">
        <v>4</v>
      </c>
      <c r="AK467">
        <v>23</v>
      </c>
      <c r="AL467">
        <v>0.1</v>
      </c>
      <c r="AM467">
        <v>5</v>
      </c>
      <c r="AN467">
        <v>5</v>
      </c>
      <c r="AO467">
        <v>67</v>
      </c>
      <c r="AP467">
        <v>5</v>
      </c>
      <c r="AQ467">
        <v>94</v>
      </c>
    </row>
    <row r="468" spans="1:43" hidden="1" x14ac:dyDescent="0.25">
      <c r="A468" t="s">
        <v>499</v>
      </c>
      <c r="B468" t="s">
        <v>1307</v>
      </c>
      <c r="C468" s="1" t="str">
        <f t="shared" si="32"/>
        <v>11:0002</v>
      </c>
      <c r="D468" s="1" t="str">
        <f t="shared" si="30"/>
        <v>11:0001</v>
      </c>
      <c r="E468" t="s">
        <v>501</v>
      </c>
      <c r="F468" t="s">
        <v>1308</v>
      </c>
      <c r="H468">
        <v>59.9243095</v>
      </c>
      <c r="I468">
        <v>-110.3376016</v>
      </c>
      <c r="J468" s="1" t="str">
        <f t="shared" si="31"/>
        <v>Till</v>
      </c>
      <c r="K468" s="1" t="str">
        <f t="shared" si="33"/>
        <v>&lt;63 micron</v>
      </c>
      <c r="L468">
        <v>0.1</v>
      </c>
      <c r="M468">
        <v>6.78</v>
      </c>
      <c r="N468">
        <v>2</v>
      </c>
      <c r="O468">
        <v>100</v>
      </c>
      <c r="P468">
        <v>0.25</v>
      </c>
      <c r="Q468">
        <v>1</v>
      </c>
      <c r="R468">
        <v>0.18</v>
      </c>
      <c r="S468">
        <v>0.25</v>
      </c>
      <c r="T468">
        <v>14</v>
      </c>
      <c r="U468">
        <v>59</v>
      </c>
      <c r="V468">
        <v>23</v>
      </c>
      <c r="W468">
        <v>5.7</v>
      </c>
      <c r="X468">
        <v>30</v>
      </c>
      <c r="Y468">
        <v>0.5</v>
      </c>
      <c r="Z468">
        <v>0.11</v>
      </c>
      <c r="AA468">
        <v>40</v>
      </c>
      <c r="AB468">
        <v>1.1599999999999999</v>
      </c>
      <c r="AC468">
        <v>215</v>
      </c>
      <c r="AD468">
        <v>1</v>
      </c>
      <c r="AE468">
        <v>0.7</v>
      </c>
      <c r="AF468">
        <v>24</v>
      </c>
      <c r="AG468">
        <v>3840</v>
      </c>
      <c r="AH468">
        <v>14</v>
      </c>
      <c r="AI468">
        <v>1</v>
      </c>
      <c r="AJ468">
        <v>8</v>
      </c>
      <c r="AK468">
        <v>28</v>
      </c>
      <c r="AL468">
        <v>0.18</v>
      </c>
      <c r="AM468">
        <v>5</v>
      </c>
      <c r="AN468">
        <v>5</v>
      </c>
      <c r="AO468">
        <v>92</v>
      </c>
      <c r="AP468">
        <v>5</v>
      </c>
      <c r="AQ468">
        <v>62</v>
      </c>
    </row>
    <row r="469" spans="1:43" hidden="1" x14ac:dyDescent="0.25">
      <c r="A469" t="s">
        <v>503</v>
      </c>
      <c r="B469" t="s">
        <v>1309</v>
      </c>
      <c r="C469" s="1" t="str">
        <f t="shared" si="32"/>
        <v>11:0002</v>
      </c>
      <c r="D469" s="1" t="str">
        <f t="shared" si="30"/>
        <v>11:0001</v>
      </c>
      <c r="E469" t="s">
        <v>504</v>
      </c>
      <c r="F469" t="s">
        <v>1310</v>
      </c>
      <c r="H469">
        <v>59.879744500000001</v>
      </c>
      <c r="I469">
        <v>-110.3522974</v>
      </c>
      <c r="J469" s="1" t="str">
        <f t="shared" si="31"/>
        <v>Till</v>
      </c>
      <c r="K469" s="1" t="str">
        <f t="shared" si="33"/>
        <v>&lt;63 micron</v>
      </c>
      <c r="L469">
        <v>0.1</v>
      </c>
      <c r="M469">
        <v>6.26</v>
      </c>
      <c r="N469">
        <v>2</v>
      </c>
      <c r="O469">
        <v>140</v>
      </c>
      <c r="P469">
        <v>0.25</v>
      </c>
      <c r="Q469">
        <v>1</v>
      </c>
      <c r="R469">
        <v>0.23</v>
      </c>
      <c r="S469">
        <v>0.25</v>
      </c>
      <c r="T469">
        <v>16</v>
      </c>
      <c r="U469">
        <v>92</v>
      </c>
      <c r="V469">
        <v>26</v>
      </c>
      <c r="W469">
        <v>5.35</v>
      </c>
      <c r="X469">
        <v>30</v>
      </c>
      <c r="Y469">
        <v>0.5</v>
      </c>
      <c r="Z469">
        <v>0.16</v>
      </c>
      <c r="AA469">
        <v>40</v>
      </c>
      <c r="AB469">
        <v>1.0900000000000001</v>
      </c>
      <c r="AC469">
        <v>280</v>
      </c>
      <c r="AD469">
        <v>1</v>
      </c>
      <c r="AE469">
        <v>0.81</v>
      </c>
      <c r="AF469">
        <v>43</v>
      </c>
      <c r="AG469">
        <v>6610</v>
      </c>
      <c r="AH469">
        <v>8</v>
      </c>
      <c r="AI469">
        <v>1</v>
      </c>
      <c r="AJ469">
        <v>6</v>
      </c>
      <c r="AK469">
        <v>31</v>
      </c>
      <c r="AL469">
        <v>0.11</v>
      </c>
      <c r="AM469">
        <v>5</v>
      </c>
      <c r="AN469">
        <v>5</v>
      </c>
      <c r="AO469">
        <v>91</v>
      </c>
      <c r="AP469">
        <v>5</v>
      </c>
      <c r="AQ469">
        <v>104</v>
      </c>
    </row>
    <row r="470" spans="1:43" hidden="1" x14ac:dyDescent="0.25">
      <c r="A470" t="s">
        <v>506</v>
      </c>
      <c r="B470" t="s">
        <v>1311</v>
      </c>
      <c r="C470" s="1" t="str">
        <f t="shared" si="32"/>
        <v>11:0002</v>
      </c>
      <c r="D470" s="1" t="str">
        <f t="shared" si="30"/>
        <v>11:0001</v>
      </c>
      <c r="E470" t="s">
        <v>507</v>
      </c>
      <c r="F470" t="s">
        <v>1312</v>
      </c>
      <c r="H470">
        <v>59.896338</v>
      </c>
      <c r="I470">
        <v>-110.3130827</v>
      </c>
      <c r="J470" s="1" t="str">
        <f t="shared" si="31"/>
        <v>Till</v>
      </c>
      <c r="K470" s="1" t="str">
        <f t="shared" si="33"/>
        <v>&lt;63 micron</v>
      </c>
      <c r="L470">
        <v>0.1</v>
      </c>
      <c r="M470">
        <v>4.84</v>
      </c>
      <c r="N470">
        <v>2</v>
      </c>
      <c r="O470">
        <v>90</v>
      </c>
      <c r="P470">
        <v>0.25</v>
      </c>
      <c r="Q470">
        <v>1</v>
      </c>
      <c r="R470">
        <v>7.0000000000000007E-2</v>
      </c>
      <c r="S470">
        <v>0.25</v>
      </c>
      <c r="T470">
        <v>4</v>
      </c>
      <c r="U470">
        <v>34</v>
      </c>
      <c r="V470">
        <v>10</v>
      </c>
      <c r="W470">
        <v>3.42</v>
      </c>
      <c r="X470">
        <v>20</v>
      </c>
      <c r="Y470">
        <v>0.5</v>
      </c>
      <c r="Z470">
        <v>7.0000000000000007E-2</v>
      </c>
      <c r="AA470">
        <v>10</v>
      </c>
      <c r="AB470">
        <v>0.45</v>
      </c>
      <c r="AC470">
        <v>50</v>
      </c>
      <c r="AD470">
        <v>1</v>
      </c>
      <c r="AE470">
        <v>1.0900000000000001</v>
      </c>
      <c r="AF470">
        <v>7</v>
      </c>
      <c r="AG470">
        <v>5390</v>
      </c>
      <c r="AH470">
        <v>8</v>
      </c>
      <c r="AI470">
        <v>1</v>
      </c>
      <c r="AJ470">
        <v>3</v>
      </c>
      <c r="AK470">
        <v>22</v>
      </c>
      <c r="AL470">
        <v>0.04</v>
      </c>
      <c r="AM470">
        <v>5</v>
      </c>
      <c r="AN470">
        <v>5</v>
      </c>
      <c r="AO470">
        <v>52</v>
      </c>
      <c r="AP470">
        <v>5</v>
      </c>
      <c r="AQ470">
        <v>26</v>
      </c>
    </row>
    <row r="471" spans="1:43" hidden="1" x14ac:dyDescent="0.25">
      <c r="A471" t="s">
        <v>509</v>
      </c>
      <c r="B471" t="s">
        <v>1313</v>
      </c>
      <c r="C471" s="1" t="str">
        <f t="shared" si="32"/>
        <v>11:0002</v>
      </c>
      <c r="D471" s="1" t="str">
        <f t="shared" si="30"/>
        <v>11:0001</v>
      </c>
      <c r="E471" t="s">
        <v>510</v>
      </c>
      <c r="F471" t="s">
        <v>1314</v>
      </c>
      <c r="H471">
        <v>59.897235899999998</v>
      </c>
      <c r="I471">
        <v>-110.31306410000001</v>
      </c>
      <c r="J471" s="1" t="str">
        <f t="shared" si="31"/>
        <v>Till</v>
      </c>
      <c r="K471" s="1" t="str">
        <f t="shared" si="33"/>
        <v>&lt;63 micron</v>
      </c>
      <c r="L471">
        <v>0.1</v>
      </c>
      <c r="M471">
        <v>6.97</v>
      </c>
      <c r="N471">
        <v>2</v>
      </c>
      <c r="O471">
        <v>140</v>
      </c>
      <c r="P471">
        <v>0.25</v>
      </c>
      <c r="Q471">
        <v>1</v>
      </c>
      <c r="R471">
        <v>5.0000000000000001E-3</v>
      </c>
      <c r="S471">
        <v>0.25</v>
      </c>
      <c r="T471">
        <v>21</v>
      </c>
      <c r="U471">
        <v>84</v>
      </c>
      <c r="V471">
        <v>27</v>
      </c>
      <c r="W471">
        <v>7.74</v>
      </c>
      <c r="X471">
        <v>20</v>
      </c>
      <c r="Y471">
        <v>0.5</v>
      </c>
      <c r="Z471">
        <v>0.26</v>
      </c>
      <c r="AA471">
        <v>20</v>
      </c>
      <c r="AB471">
        <v>0.72</v>
      </c>
      <c r="AC471">
        <v>270</v>
      </c>
      <c r="AD471">
        <v>3</v>
      </c>
      <c r="AE471">
        <v>0.97</v>
      </c>
      <c r="AF471">
        <v>42</v>
      </c>
      <c r="AG471">
        <v>10000</v>
      </c>
      <c r="AH471">
        <v>16</v>
      </c>
      <c r="AI471">
        <v>1</v>
      </c>
      <c r="AJ471">
        <v>6</v>
      </c>
      <c r="AK471">
        <v>23</v>
      </c>
      <c r="AL471">
        <v>0.01</v>
      </c>
      <c r="AM471">
        <v>5</v>
      </c>
      <c r="AN471">
        <v>5</v>
      </c>
      <c r="AO471">
        <v>120</v>
      </c>
      <c r="AP471">
        <v>5</v>
      </c>
      <c r="AQ471">
        <v>68</v>
      </c>
    </row>
    <row r="472" spans="1:43" hidden="1" x14ac:dyDescent="0.25">
      <c r="A472" t="s">
        <v>512</v>
      </c>
      <c r="B472" t="s">
        <v>1315</v>
      </c>
      <c r="C472" s="1" t="str">
        <f t="shared" si="32"/>
        <v>11:0002</v>
      </c>
      <c r="D472" s="1" t="str">
        <f t="shared" si="30"/>
        <v>11:0001</v>
      </c>
      <c r="E472" t="s">
        <v>513</v>
      </c>
      <c r="F472" t="s">
        <v>1316</v>
      </c>
      <c r="H472">
        <v>59.777194299999998</v>
      </c>
      <c r="I472">
        <v>-110.3915599</v>
      </c>
      <c r="J472" s="1" t="str">
        <f t="shared" si="31"/>
        <v>Till</v>
      </c>
      <c r="K472" s="1" t="str">
        <f t="shared" si="33"/>
        <v>&lt;63 micron</v>
      </c>
      <c r="L472">
        <v>0.1</v>
      </c>
      <c r="M472">
        <v>5.15</v>
      </c>
      <c r="N472">
        <v>12</v>
      </c>
      <c r="O472">
        <v>60</v>
      </c>
      <c r="P472">
        <v>0.25</v>
      </c>
      <c r="Q472">
        <v>1</v>
      </c>
      <c r="R472">
        <v>0.14000000000000001</v>
      </c>
      <c r="S472">
        <v>0.25</v>
      </c>
      <c r="T472">
        <v>15</v>
      </c>
      <c r="U472">
        <v>62</v>
      </c>
      <c r="V472">
        <v>28</v>
      </c>
      <c r="W472">
        <v>4.7699999999999996</v>
      </c>
      <c r="X472">
        <v>30</v>
      </c>
      <c r="Y472">
        <v>0.5</v>
      </c>
      <c r="Z472">
        <v>0.13</v>
      </c>
      <c r="AA472">
        <v>70</v>
      </c>
      <c r="AB472">
        <v>0.68</v>
      </c>
      <c r="AC472">
        <v>165</v>
      </c>
      <c r="AD472">
        <v>1</v>
      </c>
      <c r="AE472">
        <v>0.56999999999999995</v>
      </c>
      <c r="AF472">
        <v>30</v>
      </c>
      <c r="AG472">
        <v>3650</v>
      </c>
      <c r="AH472">
        <v>12</v>
      </c>
      <c r="AI472">
        <v>1</v>
      </c>
      <c r="AJ472">
        <v>9</v>
      </c>
      <c r="AK472">
        <v>30</v>
      </c>
      <c r="AL472">
        <v>0.13</v>
      </c>
      <c r="AM472">
        <v>5</v>
      </c>
      <c r="AN472">
        <v>5</v>
      </c>
      <c r="AO472">
        <v>73</v>
      </c>
      <c r="AP472">
        <v>5</v>
      </c>
      <c r="AQ472">
        <v>42</v>
      </c>
    </row>
    <row r="473" spans="1:43" hidden="1" x14ac:dyDescent="0.25">
      <c r="A473" t="s">
        <v>515</v>
      </c>
      <c r="B473" t="s">
        <v>1317</v>
      </c>
      <c r="C473" s="1" t="str">
        <f t="shared" si="32"/>
        <v>11:0002</v>
      </c>
      <c r="D473" s="1" t="str">
        <f t="shared" si="30"/>
        <v>11:0001</v>
      </c>
      <c r="E473" t="s">
        <v>516</v>
      </c>
      <c r="F473" t="s">
        <v>1318</v>
      </c>
      <c r="H473">
        <v>59.741456599999999</v>
      </c>
      <c r="I473">
        <v>-110.395892</v>
      </c>
      <c r="J473" s="1" t="str">
        <f t="shared" si="31"/>
        <v>Till</v>
      </c>
      <c r="K473" s="1" t="str">
        <f t="shared" si="33"/>
        <v>&lt;63 micron</v>
      </c>
      <c r="L473">
        <v>0.1</v>
      </c>
      <c r="M473">
        <v>5.03</v>
      </c>
      <c r="N473">
        <v>4</v>
      </c>
      <c r="O473">
        <v>90</v>
      </c>
      <c r="P473">
        <v>0.25</v>
      </c>
      <c r="Q473">
        <v>1</v>
      </c>
      <c r="R473">
        <v>0.1</v>
      </c>
      <c r="S473">
        <v>0.25</v>
      </c>
      <c r="T473">
        <v>7</v>
      </c>
      <c r="U473">
        <v>39</v>
      </c>
      <c r="V473">
        <v>17</v>
      </c>
      <c r="W473">
        <v>3.9</v>
      </c>
      <c r="X473">
        <v>20</v>
      </c>
      <c r="Y473">
        <v>0.5</v>
      </c>
      <c r="Z473">
        <v>7.0000000000000007E-2</v>
      </c>
      <c r="AA473">
        <v>70</v>
      </c>
      <c r="AB473">
        <v>0.31</v>
      </c>
      <c r="AC473">
        <v>80</v>
      </c>
      <c r="AD473">
        <v>1</v>
      </c>
      <c r="AE473">
        <v>0.83</v>
      </c>
      <c r="AF473">
        <v>15</v>
      </c>
      <c r="AG473">
        <v>8580</v>
      </c>
      <c r="AH473">
        <v>2</v>
      </c>
      <c r="AI473">
        <v>1</v>
      </c>
      <c r="AJ473">
        <v>4</v>
      </c>
      <c r="AK473">
        <v>16</v>
      </c>
      <c r="AL473">
        <v>0.1</v>
      </c>
      <c r="AM473">
        <v>5</v>
      </c>
      <c r="AN473">
        <v>5</v>
      </c>
      <c r="AO473">
        <v>61</v>
      </c>
      <c r="AP473">
        <v>5</v>
      </c>
      <c r="AQ473">
        <v>58</v>
      </c>
    </row>
    <row r="474" spans="1:43" hidden="1" x14ac:dyDescent="0.25">
      <c r="A474" t="s">
        <v>518</v>
      </c>
      <c r="B474" t="s">
        <v>1319</v>
      </c>
      <c r="C474" s="1" t="str">
        <f t="shared" si="32"/>
        <v>11:0002</v>
      </c>
      <c r="D474" s="1" t="str">
        <f t="shared" si="30"/>
        <v>11:0001</v>
      </c>
      <c r="E474" t="s">
        <v>519</v>
      </c>
      <c r="F474" t="s">
        <v>1320</v>
      </c>
      <c r="H474">
        <v>59.715826300000003</v>
      </c>
      <c r="I474">
        <v>-110.4507325</v>
      </c>
      <c r="J474" s="1" t="str">
        <f t="shared" si="31"/>
        <v>Till</v>
      </c>
      <c r="K474" s="1" t="str">
        <f t="shared" si="33"/>
        <v>&lt;63 micron</v>
      </c>
      <c r="L474">
        <v>0.1</v>
      </c>
      <c r="M474">
        <v>7.16</v>
      </c>
      <c r="N474">
        <v>12</v>
      </c>
      <c r="O474">
        <v>100</v>
      </c>
      <c r="P474">
        <v>0.25</v>
      </c>
      <c r="Q474">
        <v>1</v>
      </c>
      <c r="R474">
        <v>0.16</v>
      </c>
      <c r="S474">
        <v>0.25</v>
      </c>
      <c r="T474">
        <v>25</v>
      </c>
      <c r="U474">
        <v>69</v>
      </c>
      <c r="V474">
        <v>34</v>
      </c>
      <c r="W474">
        <v>6.34</v>
      </c>
      <c r="X474">
        <v>30</v>
      </c>
      <c r="Y474">
        <v>0.5</v>
      </c>
      <c r="Z474">
        <v>0.25</v>
      </c>
      <c r="AA474">
        <v>60</v>
      </c>
      <c r="AB474">
        <v>0.75</v>
      </c>
      <c r="AC474">
        <v>285</v>
      </c>
      <c r="AD474">
        <v>3</v>
      </c>
      <c r="AE474">
        <v>0.76</v>
      </c>
      <c r="AF474">
        <v>35</v>
      </c>
      <c r="AG474">
        <v>5170</v>
      </c>
      <c r="AH474">
        <v>6</v>
      </c>
      <c r="AI474">
        <v>1</v>
      </c>
      <c r="AJ474">
        <v>9</v>
      </c>
      <c r="AK474">
        <v>39</v>
      </c>
      <c r="AL474">
        <v>0.1</v>
      </c>
      <c r="AM474">
        <v>5</v>
      </c>
      <c r="AN474">
        <v>5</v>
      </c>
      <c r="AO474">
        <v>100</v>
      </c>
      <c r="AP474">
        <v>5</v>
      </c>
      <c r="AQ474">
        <v>50</v>
      </c>
    </row>
    <row r="475" spans="1:43" hidden="1" x14ac:dyDescent="0.25">
      <c r="A475" t="s">
        <v>521</v>
      </c>
      <c r="B475" t="s">
        <v>1321</v>
      </c>
      <c r="C475" s="1" t="str">
        <f t="shared" si="32"/>
        <v>11:0002</v>
      </c>
      <c r="D475" s="1" t="str">
        <f t="shared" si="30"/>
        <v>11:0001</v>
      </c>
      <c r="E475" t="s">
        <v>522</v>
      </c>
      <c r="F475" t="s">
        <v>1322</v>
      </c>
      <c r="H475">
        <v>59.693393</v>
      </c>
      <c r="I475">
        <v>-110.4397305</v>
      </c>
      <c r="J475" s="1" t="str">
        <f t="shared" si="31"/>
        <v>Till</v>
      </c>
      <c r="K475" s="1" t="str">
        <f t="shared" si="33"/>
        <v>&lt;63 micron</v>
      </c>
      <c r="L475">
        <v>0.1</v>
      </c>
      <c r="M475">
        <v>7.97</v>
      </c>
      <c r="N475">
        <v>12</v>
      </c>
      <c r="O475">
        <v>100</v>
      </c>
      <c r="P475">
        <v>0.25</v>
      </c>
      <c r="Q475">
        <v>1</v>
      </c>
      <c r="R475">
        <v>0.09</v>
      </c>
      <c r="S475">
        <v>0.25</v>
      </c>
      <c r="T475">
        <v>13</v>
      </c>
      <c r="U475">
        <v>54</v>
      </c>
      <c r="V475">
        <v>19</v>
      </c>
      <c r="W475">
        <v>5.26</v>
      </c>
      <c r="X475">
        <v>30</v>
      </c>
      <c r="Y475">
        <v>0.5</v>
      </c>
      <c r="Z475">
        <v>0.1</v>
      </c>
      <c r="AA475">
        <v>50</v>
      </c>
      <c r="AB475">
        <v>0.56999999999999995</v>
      </c>
      <c r="AC475">
        <v>140</v>
      </c>
      <c r="AD475">
        <v>1</v>
      </c>
      <c r="AE475">
        <v>0.73</v>
      </c>
      <c r="AF475">
        <v>19</v>
      </c>
      <c r="AG475">
        <v>6060</v>
      </c>
      <c r="AH475">
        <v>4</v>
      </c>
      <c r="AI475">
        <v>1</v>
      </c>
      <c r="AJ475">
        <v>7</v>
      </c>
      <c r="AK475">
        <v>24</v>
      </c>
      <c r="AL475">
        <v>0.14000000000000001</v>
      </c>
      <c r="AM475">
        <v>5</v>
      </c>
      <c r="AN475">
        <v>5</v>
      </c>
      <c r="AO475">
        <v>89</v>
      </c>
      <c r="AP475">
        <v>5</v>
      </c>
      <c r="AQ475">
        <v>80</v>
      </c>
    </row>
    <row r="476" spans="1:43" hidden="1" x14ac:dyDescent="0.25">
      <c r="A476" t="s">
        <v>524</v>
      </c>
      <c r="B476" t="s">
        <v>1323</v>
      </c>
      <c r="C476" s="1" t="str">
        <f t="shared" si="32"/>
        <v>11:0002</v>
      </c>
      <c r="D476" s="1" t="str">
        <f t="shared" si="30"/>
        <v>11:0001</v>
      </c>
      <c r="E476" t="s">
        <v>525</v>
      </c>
      <c r="F476" t="s">
        <v>1324</v>
      </c>
      <c r="H476">
        <v>59.7215171</v>
      </c>
      <c r="I476">
        <v>-110.48792280000001</v>
      </c>
      <c r="J476" s="1" t="str">
        <f t="shared" si="31"/>
        <v>Till</v>
      </c>
      <c r="K476" s="1" t="str">
        <f t="shared" si="33"/>
        <v>&lt;63 micron</v>
      </c>
      <c r="L476">
        <v>0.1</v>
      </c>
      <c r="M476">
        <v>5.7</v>
      </c>
      <c r="N476">
        <v>6</v>
      </c>
      <c r="O476">
        <v>80</v>
      </c>
      <c r="P476">
        <v>0.25</v>
      </c>
      <c r="Q476">
        <v>1</v>
      </c>
      <c r="R476">
        <v>0.12</v>
      </c>
      <c r="S476">
        <v>0.25</v>
      </c>
      <c r="T476">
        <v>9</v>
      </c>
      <c r="U476">
        <v>53</v>
      </c>
      <c r="V476">
        <v>15</v>
      </c>
      <c r="W476">
        <v>4.51</v>
      </c>
      <c r="X476">
        <v>20</v>
      </c>
      <c r="Y476">
        <v>0.5</v>
      </c>
      <c r="Z476">
        <v>0.1</v>
      </c>
      <c r="AA476">
        <v>30</v>
      </c>
      <c r="AB476">
        <v>0.59</v>
      </c>
      <c r="AC476">
        <v>115</v>
      </c>
      <c r="AD476">
        <v>2</v>
      </c>
      <c r="AE476">
        <v>0.79</v>
      </c>
      <c r="AF476">
        <v>17</v>
      </c>
      <c r="AG476">
        <v>5310</v>
      </c>
      <c r="AH476">
        <v>8</v>
      </c>
      <c r="AI476">
        <v>1</v>
      </c>
      <c r="AJ476">
        <v>6</v>
      </c>
      <c r="AK476">
        <v>27</v>
      </c>
      <c r="AL476">
        <v>0.09</v>
      </c>
      <c r="AM476">
        <v>5</v>
      </c>
      <c r="AN476">
        <v>5</v>
      </c>
      <c r="AO476">
        <v>81</v>
      </c>
      <c r="AP476">
        <v>5</v>
      </c>
      <c r="AQ476">
        <v>60</v>
      </c>
    </row>
    <row r="477" spans="1:43" hidden="1" x14ac:dyDescent="0.25">
      <c r="A477" t="s">
        <v>527</v>
      </c>
      <c r="B477" t="s">
        <v>1325</v>
      </c>
      <c r="C477" s="1" t="str">
        <f t="shared" si="32"/>
        <v>11:0002</v>
      </c>
      <c r="D477" s="1" t="str">
        <f t="shared" si="30"/>
        <v>11:0001</v>
      </c>
      <c r="E477" t="s">
        <v>528</v>
      </c>
      <c r="F477" t="s">
        <v>1326</v>
      </c>
      <c r="H477">
        <v>59.7612326</v>
      </c>
      <c r="I477">
        <v>-110.3244387</v>
      </c>
      <c r="J477" s="1" t="str">
        <f t="shared" si="31"/>
        <v>Till</v>
      </c>
      <c r="K477" s="1" t="str">
        <f t="shared" si="33"/>
        <v>&lt;63 micron</v>
      </c>
      <c r="L477">
        <v>0.1</v>
      </c>
      <c r="M477">
        <v>6.39</v>
      </c>
      <c r="N477">
        <v>48</v>
      </c>
      <c r="O477">
        <v>100</v>
      </c>
      <c r="P477">
        <v>0.25</v>
      </c>
      <c r="Q477">
        <v>1</v>
      </c>
      <c r="R477">
        <v>0.26</v>
      </c>
      <c r="S477">
        <v>0.25</v>
      </c>
      <c r="T477">
        <v>21</v>
      </c>
      <c r="U477">
        <v>58</v>
      </c>
      <c r="V477">
        <v>56</v>
      </c>
      <c r="W477">
        <v>5.24</v>
      </c>
      <c r="X477">
        <v>40</v>
      </c>
      <c r="Y477">
        <v>0.5</v>
      </c>
      <c r="Z477">
        <v>0.26</v>
      </c>
      <c r="AA477">
        <v>100</v>
      </c>
      <c r="AB477">
        <v>0.82</v>
      </c>
      <c r="AC477">
        <v>300</v>
      </c>
      <c r="AD477">
        <v>2</v>
      </c>
      <c r="AE477">
        <v>0.89</v>
      </c>
      <c r="AF477">
        <v>42</v>
      </c>
      <c r="AG477">
        <v>8760</v>
      </c>
      <c r="AH477">
        <v>24</v>
      </c>
      <c r="AI477">
        <v>1</v>
      </c>
      <c r="AJ477">
        <v>7</v>
      </c>
      <c r="AK477">
        <v>40</v>
      </c>
      <c r="AL477">
        <v>7.0000000000000007E-2</v>
      </c>
      <c r="AM477">
        <v>5</v>
      </c>
      <c r="AN477">
        <v>5</v>
      </c>
      <c r="AO477">
        <v>74</v>
      </c>
      <c r="AP477">
        <v>5</v>
      </c>
      <c r="AQ477">
        <v>116</v>
      </c>
    </row>
    <row r="478" spans="1:43" hidden="1" x14ac:dyDescent="0.25">
      <c r="A478" t="s">
        <v>530</v>
      </c>
      <c r="B478" t="s">
        <v>1327</v>
      </c>
      <c r="C478" s="1" t="str">
        <f t="shared" si="32"/>
        <v>11:0002</v>
      </c>
      <c r="D478" s="1" t="str">
        <f t="shared" si="30"/>
        <v>11:0001</v>
      </c>
      <c r="E478" t="s">
        <v>531</v>
      </c>
      <c r="F478" t="s">
        <v>1328</v>
      </c>
      <c r="H478">
        <v>59.752271700000001</v>
      </c>
      <c r="I478">
        <v>-110.48074320000001</v>
      </c>
      <c r="J478" s="1" t="str">
        <f t="shared" si="31"/>
        <v>Till</v>
      </c>
      <c r="K478" s="1" t="str">
        <f t="shared" si="33"/>
        <v>&lt;63 micron</v>
      </c>
      <c r="L478">
        <v>0.1</v>
      </c>
      <c r="M478">
        <v>7.22</v>
      </c>
      <c r="N478">
        <v>10</v>
      </c>
      <c r="O478">
        <v>80</v>
      </c>
      <c r="P478">
        <v>0.25</v>
      </c>
      <c r="Q478">
        <v>1</v>
      </c>
      <c r="R478">
        <v>0.18</v>
      </c>
      <c r="S478">
        <v>0.25</v>
      </c>
      <c r="T478">
        <v>18</v>
      </c>
      <c r="U478">
        <v>87</v>
      </c>
      <c r="V478">
        <v>42</v>
      </c>
      <c r="W478">
        <v>6.08</v>
      </c>
      <c r="X478">
        <v>40</v>
      </c>
      <c r="Y478">
        <v>0.5</v>
      </c>
      <c r="Z478">
        <v>0.12</v>
      </c>
      <c r="AA478">
        <v>60</v>
      </c>
      <c r="AB478">
        <v>1.1200000000000001</v>
      </c>
      <c r="AC478">
        <v>215</v>
      </c>
      <c r="AD478">
        <v>0.5</v>
      </c>
      <c r="AE478">
        <v>0.6</v>
      </c>
      <c r="AF478">
        <v>37</v>
      </c>
      <c r="AG478">
        <v>4810</v>
      </c>
      <c r="AH478">
        <v>16</v>
      </c>
      <c r="AI478">
        <v>1</v>
      </c>
      <c r="AJ478">
        <v>11</v>
      </c>
      <c r="AK478">
        <v>35</v>
      </c>
      <c r="AL478">
        <v>0.15</v>
      </c>
      <c r="AM478">
        <v>5</v>
      </c>
      <c r="AN478">
        <v>5</v>
      </c>
      <c r="AO478">
        <v>103</v>
      </c>
      <c r="AP478">
        <v>5</v>
      </c>
      <c r="AQ478">
        <v>74</v>
      </c>
    </row>
    <row r="479" spans="1:43" hidden="1" x14ac:dyDescent="0.25">
      <c r="A479" t="s">
        <v>533</v>
      </c>
      <c r="B479" t="s">
        <v>1329</v>
      </c>
      <c r="C479" s="1" t="str">
        <f t="shared" si="32"/>
        <v>11:0002</v>
      </c>
      <c r="D479" s="1" t="str">
        <f t="shared" si="30"/>
        <v>11:0001</v>
      </c>
      <c r="E479" t="s">
        <v>534</v>
      </c>
      <c r="F479" t="s">
        <v>1330</v>
      </c>
      <c r="H479">
        <v>59.792105800000002</v>
      </c>
      <c r="I479">
        <v>-110.46724260000001</v>
      </c>
      <c r="J479" s="1" t="str">
        <f t="shared" si="31"/>
        <v>Till</v>
      </c>
      <c r="K479" s="1" t="str">
        <f t="shared" si="33"/>
        <v>&lt;63 micron</v>
      </c>
      <c r="L479">
        <v>0.1</v>
      </c>
      <c r="M479">
        <v>6.05</v>
      </c>
      <c r="N479">
        <v>14</v>
      </c>
      <c r="O479">
        <v>90</v>
      </c>
      <c r="P479">
        <v>0.25</v>
      </c>
      <c r="Q479">
        <v>2</v>
      </c>
      <c r="R479">
        <v>0.21</v>
      </c>
      <c r="S479">
        <v>0.5</v>
      </c>
      <c r="T479">
        <v>15</v>
      </c>
      <c r="U479">
        <v>52</v>
      </c>
      <c r="V479">
        <v>50</v>
      </c>
      <c r="W479">
        <v>3.97</v>
      </c>
      <c r="X479">
        <v>70</v>
      </c>
      <c r="Y479">
        <v>0.5</v>
      </c>
      <c r="Z479">
        <v>0.16</v>
      </c>
      <c r="AA479">
        <v>210</v>
      </c>
      <c r="AB479">
        <v>0.75</v>
      </c>
      <c r="AC479">
        <v>235</v>
      </c>
      <c r="AD479">
        <v>3</v>
      </c>
      <c r="AE479">
        <v>0.6</v>
      </c>
      <c r="AF479">
        <v>27</v>
      </c>
      <c r="AG479">
        <v>7130</v>
      </c>
      <c r="AH479">
        <v>16</v>
      </c>
      <c r="AI479">
        <v>1</v>
      </c>
      <c r="AJ479">
        <v>9</v>
      </c>
      <c r="AK479">
        <v>36</v>
      </c>
      <c r="AL479">
        <v>0.1</v>
      </c>
      <c r="AM479">
        <v>5</v>
      </c>
      <c r="AN479">
        <v>5</v>
      </c>
      <c r="AO479">
        <v>67</v>
      </c>
      <c r="AP479">
        <v>5</v>
      </c>
      <c r="AQ479">
        <v>86</v>
      </c>
    </row>
    <row r="480" spans="1:43" hidden="1" x14ac:dyDescent="0.25">
      <c r="A480" t="s">
        <v>536</v>
      </c>
      <c r="B480" t="s">
        <v>1331</v>
      </c>
      <c r="C480" s="1" t="str">
        <f t="shared" si="32"/>
        <v>11:0002</v>
      </c>
      <c r="D480" s="1" t="str">
        <f t="shared" si="30"/>
        <v>11:0001</v>
      </c>
      <c r="E480" t="s">
        <v>537</v>
      </c>
      <c r="F480" t="s">
        <v>1332</v>
      </c>
      <c r="H480">
        <v>59.772189699999998</v>
      </c>
      <c r="I480">
        <v>-110.4608825</v>
      </c>
      <c r="J480" s="1" t="str">
        <f t="shared" si="31"/>
        <v>Till</v>
      </c>
      <c r="K480" s="1" t="str">
        <f t="shared" si="33"/>
        <v>&lt;63 micron</v>
      </c>
      <c r="L480">
        <v>0.1</v>
      </c>
      <c r="M480">
        <v>4.8600000000000003</v>
      </c>
      <c r="N480">
        <v>18</v>
      </c>
      <c r="O480">
        <v>60</v>
      </c>
      <c r="P480">
        <v>0.25</v>
      </c>
      <c r="Q480">
        <v>1</v>
      </c>
      <c r="R480">
        <v>0.18</v>
      </c>
      <c r="S480">
        <v>0.25</v>
      </c>
      <c r="T480">
        <v>16</v>
      </c>
      <c r="U480">
        <v>62</v>
      </c>
      <c r="V480">
        <v>35</v>
      </c>
      <c r="W480">
        <v>5.9</v>
      </c>
      <c r="X480">
        <v>30</v>
      </c>
      <c r="Y480">
        <v>0.5</v>
      </c>
      <c r="Z480">
        <v>0.08</v>
      </c>
      <c r="AA480">
        <v>40</v>
      </c>
      <c r="AB480">
        <v>0.85</v>
      </c>
      <c r="AC480">
        <v>185</v>
      </c>
      <c r="AD480">
        <v>2</v>
      </c>
      <c r="AE480">
        <v>0.69</v>
      </c>
      <c r="AF480">
        <v>27</v>
      </c>
      <c r="AG480">
        <v>3380</v>
      </c>
      <c r="AH480">
        <v>12</v>
      </c>
      <c r="AI480">
        <v>1</v>
      </c>
      <c r="AJ480">
        <v>7</v>
      </c>
      <c r="AK480">
        <v>29</v>
      </c>
      <c r="AL480">
        <v>0.14000000000000001</v>
      </c>
      <c r="AM480">
        <v>5</v>
      </c>
      <c r="AN480">
        <v>5</v>
      </c>
      <c r="AO480">
        <v>99</v>
      </c>
      <c r="AP480">
        <v>5</v>
      </c>
      <c r="AQ480">
        <v>60</v>
      </c>
    </row>
    <row r="481" spans="1:43" hidden="1" x14ac:dyDescent="0.25">
      <c r="A481" t="s">
        <v>539</v>
      </c>
      <c r="B481" t="s">
        <v>1333</v>
      </c>
      <c r="C481" s="1" t="str">
        <f t="shared" si="32"/>
        <v>11:0002</v>
      </c>
      <c r="D481" s="1" t="str">
        <f t="shared" si="30"/>
        <v>11:0001</v>
      </c>
      <c r="E481" t="s">
        <v>540</v>
      </c>
      <c r="F481" t="s">
        <v>1334</v>
      </c>
      <c r="H481">
        <v>59.678218999999999</v>
      </c>
      <c r="I481">
        <v>-110.2339698</v>
      </c>
      <c r="J481" s="1" t="str">
        <f t="shared" si="31"/>
        <v>Till</v>
      </c>
      <c r="K481" s="1" t="str">
        <f t="shared" si="33"/>
        <v>&lt;63 micron</v>
      </c>
      <c r="L481">
        <v>0.1</v>
      </c>
      <c r="M481">
        <v>5.56</v>
      </c>
      <c r="N481">
        <v>8</v>
      </c>
      <c r="O481">
        <v>70</v>
      </c>
      <c r="P481">
        <v>0.25</v>
      </c>
      <c r="Q481">
        <v>2</v>
      </c>
      <c r="R481">
        <v>0.25</v>
      </c>
      <c r="S481">
        <v>0.25</v>
      </c>
      <c r="T481">
        <v>14</v>
      </c>
      <c r="U481">
        <v>61</v>
      </c>
      <c r="V481">
        <v>34</v>
      </c>
      <c r="W481">
        <v>4.5</v>
      </c>
      <c r="X481">
        <v>30</v>
      </c>
      <c r="Y481">
        <v>0.5</v>
      </c>
      <c r="Z481">
        <v>0.14000000000000001</v>
      </c>
      <c r="AA481">
        <v>60</v>
      </c>
      <c r="AB481">
        <v>0.67</v>
      </c>
      <c r="AC481">
        <v>205</v>
      </c>
      <c r="AD481">
        <v>0.5</v>
      </c>
      <c r="AE481">
        <v>1</v>
      </c>
      <c r="AF481">
        <v>26</v>
      </c>
      <c r="AG481">
        <v>9050</v>
      </c>
      <c r="AH481">
        <v>24</v>
      </c>
      <c r="AI481">
        <v>1</v>
      </c>
      <c r="AJ481">
        <v>11</v>
      </c>
      <c r="AK481">
        <v>30</v>
      </c>
      <c r="AL481">
        <v>0.04</v>
      </c>
      <c r="AM481">
        <v>5</v>
      </c>
      <c r="AN481">
        <v>5</v>
      </c>
      <c r="AO481">
        <v>71</v>
      </c>
      <c r="AP481">
        <v>5</v>
      </c>
      <c r="AQ481">
        <v>54</v>
      </c>
    </row>
    <row r="482" spans="1:43" hidden="1" x14ac:dyDescent="0.25">
      <c r="A482" t="s">
        <v>542</v>
      </c>
      <c r="B482" t="s">
        <v>1335</v>
      </c>
      <c r="C482" s="1" t="str">
        <f t="shared" si="32"/>
        <v>11:0002</v>
      </c>
      <c r="D482" s="1" t="str">
        <f t="shared" si="30"/>
        <v>11:0001</v>
      </c>
      <c r="E482" t="s">
        <v>543</v>
      </c>
      <c r="F482" t="s">
        <v>1336</v>
      </c>
      <c r="H482">
        <v>59.687320499999998</v>
      </c>
      <c r="I482">
        <v>-110.28576839999999</v>
      </c>
      <c r="J482" s="1" t="str">
        <f t="shared" si="31"/>
        <v>Till</v>
      </c>
      <c r="K482" s="1" t="str">
        <f t="shared" si="33"/>
        <v>&lt;63 micron</v>
      </c>
      <c r="L482">
        <v>0.1</v>
      </c>
      <c r="M482">
        <v>5.91</v>
      </c>
      <c r="N482">
        <v>12</v>
      </c>
      <c r="O482">
        <v>80</v>
      </c>
      <c r="P482">
        <v>0.25</v>
      </c>
      <c r="Q482">
        <v>4</v>
      </c>
      <c r="R482">
        <v>5.0000000000000001E-3</v>
      </c>
      <c r="S482">
        <v>0.25</v>
      </c>
      <c r="T482">
        <v>15</v>
      </c>
      <c r="U482">
        <v>74</v>
      </c>
      <c r="V482">
        <v>42</v>
      </c>
      <c r="W482">
        <v>5.23</v>
      </c>
      <c r="X482">
        <v>40</v>
      </c>
      <c r="Y482">
        <v>0.5</v>
      </c>
      <c r="Z482">
        <v>0.13</v>
      </c>
      <c r="AA482">
        <v>70</v>
      </c>
      <c r="AB482">
        <v>0.8</v>
      </c>
      <c r="AC482">
        <v>225</v>
      </c>
      <c r="AD482">
        <v>2</v>
      </c>
      <c r="AE482">
        <v>0.76</v>
      </c>
      <c r="AF482">
        <v>28</v>
      </c>
      <c r="AG482">
        <v>6630</v>
      </c>
      <c r="AH482">
        <v>26</v>
      </c>
      <c r="AI482">
        <v>1</v>
      </c>
      <c r="AJ482">
        <v>11</v>
      </c>
      <c r="AK482">
        <v>24</v>
      </c>
      <c r="AL482">
        <v>0.03</v>
      </c>
      <c r="AM482">
        <v>5</v>
      </c>
      <c r="AN482">
        <v>5</v>
      </c>
      <c r="AO482">
        <v>92</v>
      </c>
      <c r="AP482">
        <v>5</v>
      </c>
      <c r="AQ482">
        <v>84</v>
      </c>
    </row>
    <row r="483" spans="1:43" hidden="1" x14ac:dyDescent="0.25">
      <c r="A483" t="s">
        <v>545</v>
      </c>
      <c r="B483" t="s">
        <v>1337</v>
      </c>
      <c r="C483" s="1" t="str">
        <f t="shared" si="32"/>
        <v>11:0002</v>
      </c>
      <c r="D483" s="1" t="str">
        <f t="shared" si="30"/>
        <v>11:0001</v>
      </c>
      <c r="E483" t="s">
        <v>546</v>
      </c>
      <c r="F483" t="s">
        <v>1338</v>
      </c>
      <c r="H483">
        <v>59.7006801</v>
      </c>
      <c r="I483">
        <v>-110.24671240000001</v>
      </c>
      <c r="J483" s="1" t="str">
        <f t="shared" si="31"/>
        <v>Till</v>
      </c>
      <c r="K483" s="1" t="str">
        <f t="shared" si="33"/>
        <v>&lt;63 micron</v>
      </c>
      <c r="L483">
        <v>0.1</v>
      </c>
      <c r="M483">
        <v>5.49</v>
      </c>
      <c r="N483">
        <v>12</v>
      </c>
      <c r="O483">
        <v>80</v>
      </c>
      <c r="P483">
        <v>0.25</v>
      </c>
      <c r="Q483">
        <v>4</v>
      </c>
      <c r="R483">
        <v>0.17</v>
      </c>
      <c r="S483">
        <v>0.25</v>
      </c>
      <c r="T483">
        <v>12</v>
      </c>
      <c r="U483">
        <v>47</v>
      </c>
      <c r="V483">
        <v>32</v>
      </c>
      <c r="W483">
        <v>4.0199999999999996</v>
      </c>
      <c r="X483">
        <v>30</v>
      </c>
      <c r="Y483">
        <v>0.5</v>
      </c>
      <c r="Z483">
        <v>0.13</v>
      </c>
      <c r="AA483">
        <v>90</v>
      </c>
      <c r="AB483">
        <v>0.64</v>
      </c>
      <c r="AC483">
        <v>175</v>
      </c>
      <c r="AD483">
        <v>3</v>
      </c>
      <c r="AE483">
        <v>0.84</v>
      </c>
      <c r="AF483">
        <v>18</v>
      </c>
      <c r="AG483">
        <v>10000</v>
      </c>
      <c r="AH483">
        <v>28</v>
      </c>
      <c r="AI483">
        <v>1</v>
      </c>
      <c r="AJ483">
        <v>8</v>
      </c>
      <c r="AK483">
        <v>29</v>
      </c>
      <c r="AL483">
        <v>0.06</v>
      </c>
      <c r="AM483">
        <v>5</v>
      </c>
      <c r="AN483">
        <v>5</v>
      </c>
      <c r="AO483">
        <v>64</v>
      </c>
      <c r="AP483">
        <v>5</v>
      </c>
      <c r="AQ483">
        <v>52</v>
      </c>
    </row>
    <row r="484" spans="1:43" hidden="1" x14ac:dyDescent="0.25">
      <c r="A484" t="s">
        <v>548</v>
      </c>
      <c r="B484" t="s">
        <v>1339</v>
      </c>
      <c r="C484" s="1" t="str">
        <f t="shared" si="32"/>
        <v>11:0002</v>
      </c>
      <c r="D484" s="1" t="str">
        <f t="shared" si="30"/>
        <v>11:0001</v>
      </c>
      <c r="E484" t="s">
        <v>549</v>
      </c>
      <c r="F484" t="s">
        <v>1340</v>
      </c>
      <c r="H484">
        <v>59.6526225</v>
      </c>
      <c r="I484">
        <v>-110.2137049</v>
      </c>
      <c r="J484" s="1" t="str">
        <f t="shared" si="31"/>
        <v>Till</v>
      </c>
      <c r="K484" s="1" t="str">
        <f t="shared" si="33"/>
        <v>&lt;63 micron</v>
      </c>
      <c r="L484">
        <v>0.1</v>
      </c>
      <c r="M484">
        <v>7.22</v>
      </c>
      <c r="N484">
        <v>10</v>
      </c>
      <c r="O484">
        <v>100</v>
      </c>
      <c r="P484">
        <v>0.25</v>
      </c>
      <c r="Q484">
        <v>2</v>
      </c>
      <c r="R484">
        <v>0.15</v>
      </c>
      <c r="S484">
        <v>0.25</v>
      </c>
      <c r="T484">
        <v>18</v>
      </c>
      <c r="U484">
        <v>63</v>
      </c>
      <c r="V484">
        <v>51</v>
      </c>
      <c r="W484">
        <v>6.05</v>
      </c>
      <c r="X484">
        <v>40</v>
      </c>
      <c r="Y484">
        <v>0.5</v>
      </c>
      <c r="Z484">
        <v>0.16</v>
      </c>
      <c r="AA484">
        <v>80</v>
      </c>
      <c r="AB484">
        <v>5.0000000000000001E-3</v>
      </c>
      <c r="AC484">
        <v>265</v>
      </c>
      <c r="AD484">
        <v>2</v>
      </c>
      <c r="AE484">
        <v>0.86</v>
      </c>
      <c r="AF484">
        <v>24</v>
      </c>
      <c r="AG484">
        <v>6180</v>
      </c>
      <c r="AH484">
        <v>24</v>
      </c>
      <c r="AI484">
        <v>1</v>
      </c>
      <c r="AJ484">
        <v>11</v>
      </c>
      <c r="AK484">
        <v>23</v>
      </c>
      <c r="AL484">
        <v>0.04</v>
      </c>
      <c r="AM484">
        <v>5</v>
      </c>
      <c r="AN484">
        <v>5</v>
      </c>
      <c r="AO484">
        <v>107</v>
      </c>
      <c r="AP484">
        <v>10</v>
      </c>
      <c r="AQ484">
        <v>66</v>
      </c>
    </row>
    <row r="485" spans="1:43" hidden="1" x14ac:dyDescent="0.25">
      <c r="A485" t="s">
        <v>551</v>
      </c>
      <c r="B485" t="s">
        <v>1341</v>
      </c>
      <c r="C485" s="1" t="str">
        <f t="shared" si="32"/>
        <v>11:0002</v>
      </c>
      <c r="D485" s="1" t="str">
        <f t="shared" si="30"/>
        <v>11:0001</v>
      </c>
      <c r="E485" t="s">
        <v>552</v>
      </c>
      <c r="F485" t="s">
        <v>1342</v>
      </c>
      <c r="H485">
        <v>59.681871399999999</v>
      </c>
      <c r="I485">
        <v>-110.146246</v>
      </c>
      <c r="J485" s="1" t="str">
        <f t="shared" si="31"/>
        <v>Till</v>
      </c>
      <c r="K485" s="1" t="str">
        <f t="shared" si="33"/>
        <v>&lt;63 micron</v>
      </c>
      <c r="L485">
        <v>0.1</v>
      </c>
      <c r="M485">
        <v>7.89</v>
      </c>
      <c r="N485">
        <v>10</v>
      </c>
      <c r="O485">
        <v>110</v>
      </c>
      <c r="P485">
        <v>0.25</v>
      </c>
      <c r="Q485">
        <v>2</v>
      </c>
      <c r="R485">
        <v>0.08</v>
      </c>
      <c r="S485">
        <v>0.25</v>
      </c>
      <c r="T485">
        <v>16</v>
      </c>
      <c r="U485">
        <v>77</v>
      </c>
      <c r="V485">
        <v>55</v>
      </c>
      <c r="W485">
        <v>6.55</v>
      </c>
      <c r="X485">
        <v>50</v>
      </c>
      <c r="Y485">
        <v>0.5</v>
      </c>
      <c r="Z485">
        <v>0.14000000000000001</v>
      </c>
      <c r="AA485">
        <v>100</v>
      </c>
      <c r="AB485">
        <v>0.72</v>
      </c>
      <c r="AC485">
        <v>195</v>
      </c>
      <c r="AD485">
        <v>2</v>
      </c>
      <c r="AE485">
        <v>0.88</v>
      </c>
      <c r="AF485">
        <v>26</v>
      </c>
      <c r="AG485">
        <v>4440</v>
      </c>
      <c r="AH485">
        <v>26</v>
      </c>
      <c r="AI485">
        <v>2</v>
      </c>
      <c r="AJ485">
        <v>20</v>
      </c>
      <c r="AK485">
        <v>22</v>
      </c>
      <c r="AL485">
        <v>0.17</v>
      </c>
      <c r="AM485">
        <v>5</v>
      </c>
      <c r="AN485">
        <v>5</v>
      </c>
      <c r="AO485">
        <v>114</v>
      </c>
      <c r="AP485">
        <v>10</v>
      </c>
      <c r="AQ485">
        <v>52</v>
      </c>
    </row>
    <row r="486" spans="1:43" hidden="1" x14ac:dyDescent="0.25">
      <c r="A486" t="s">
        <v>554</v>
      </c>
      <c r="B486" t="s">
        <v>1343</v>
      </c>
      <c r="C486" s="1" t="str">
        <f t="shared" si="32"/>
        <v>11:0002</v>
      </c>
      <c r="D486" s="1" t="str">
        <f t="shared" si="30"/>
        <v>11:0001</v>
      </c>
      <c r="E486" t="s">
        <v>555</v>
      </c>
      <c r="F486" t="s">
        <v>1344</v>
      </c>
      <c r="H486">
        <v>59.6792339</v>
      </c>
      <c r="I486">
        <v>-110.17904040000001</v>
      </c>
      <c r="J486" s="1" t="str">
        <f t="shared" si="31"/>
        <v>Till</v>
      </c>
      <c r="K486" s="1" t="str">
        <f t="shared" si="33"/>
        <v>&lt;63 micron</v>
      </c>
      <c r="L486">
        <v>0.1</v>
      </c>
      <c r="M486">
        <v>5.77</v>
      </c>
      <c r="N486">
        <v>10</v>
      </c>
      <c r="O486">
        <v>120</v>
      </c>
      <c r="P486">
        <v>0.25</v>
      </c>
      <c r="Q486">
        <v>4</v>
      </c>
      <c r="R486">
        <v>0.21</v>
      </c>
      <c r="S486">
        <v>0.25</v>
      </c>
      <c r="T486">
        <v>19</v>
      </c>
      <c r="U486">
        <v>51</v>
      </c>
      <c r="V486">
        <v>43</v>
      </c>
      <c r="W486">
        <v>4.34</v>
      </c>
      <c r="X486">
        <v>40</v>
      </c>
      <c r="Y486">
        <v>0.5</v>
      </c>
      <c r="Z486">
        <v>0.25</v>
      </c>
      <c r="AA486">
        <v>60</v>
      </c>
      <c r="AB486">
        <v>0.74</v>
      </c>
      <c r="AC486">
        <v>430</v>
      </c>
      <c r="AD486">
        <v>0.5</v>
      </c>
      <c r="AE486">
        <v>2.19</v>
      </c>
      <c r="AF486">
        <v>29</v>
      </c>
      <c r="AG486">
        <v>10000</v>
      </c>
      <c r="AH486">
        <v>18</v>
      </c>
      <c r="AI486">
        <v>1</v>
      </c>
      <c r="AJ486">
        <v>7</v>
      </c>
      <c r="AK486">
        <v>47</v>
      </c>
      <c r="AL486">
        <v>0.02</v>
      </c>
      <c r="AM486">
        <v>5</v>
      </c>
      <c r="AN486">
        <v>5</v>
      </c>
      <c r="AO486">
        <v>69</v>
      </c>
      <c r="AP486">
        <v>5</v>
      </c>
      <c r="AQ486">
        <v>82</v>
      </c>
    </row>
    <row r="487" spans="1:43" hidden="1" x14ac:dyDescent="0.25">
      <c r="A487" t="s">
        <v>560</v>
      </c>
      <c r="B487" t="s">
        <v>1345</v>
      </c>
      <c r="C487" s="1" t="str">
        <f t="shared" si="32"/>
        <v>11:0002</v>
      </c>
      <c r="D487" s="1" t="str">
        <f t="shared" si="30"/>
        <v>11:0001</v>
      </c>
      <c r="E487" t="s">
        <v>561</v>
      </c>
      <c r="F487" t="s">
        <v>1346</v>
      </c>
      <c r="H487">
        <v>59.373290900000001</v>
      </c>
      <c r="I487">
        <v>-110.6454983</v>
      </c>
      <c r="J487" s="1" t="str">
        <f t="shared" si="31"/>
        <v>Till</v>
      </c>
      <c r="K487" s="1" t="str">
        <f t="shared" si="33"/>
        <v>&lt;63 micron</v>
      </c>
      <c r="L487">
        <v>0.1</v>
      </c>
      <c r="M487">
        <v>5.3</v>
      </c>
      <c r="N487">
        <v>8</v>
      </c>
      <c r="O487">
        <v>70</v>
      </c>
      <c r="P487">
        <v>0.25</v>
      </c>
      <c r="Q487">
        <v>4</v>
      </c>
      <c r="R487">
        <v>0.09</v>
      </c>
      <c r="S487">
        <v>0.25</v>
      </c>
      <c r="T487">
        <v>11</v>
      </c>
      <c r="U487">
        <v>91</v>
      </c>
      <c r="V487">
        <v>19</v>
      </c>
      <c r="W487">
        <v>3.59</v>
      </c>
      <c r="X487">
        <v>20</v>
      </c>
      <c r="Y487">
        <v>0.5</v>
      </c>
      <c r="Z487">
        <v>5.0000000000000001E-3</v>
      </c>
      <c r="AA487">
        <v>70</v>
      </c>
      <c r="AB487">
        <v>0.51</v>
      </c>
      <c r="AC487">
        <v>155</v>
      </c>
      <c r="AD487">
        <v>1</v>
      </c>
      <c r="AE487">
        <v>1.7</v>
      </c>
      <c r="AF487">
        <v>22</v>
      </c>
      <c r="AG487">
        <v>10000</v>
      </c>
      <c r="AH487">
        <v>6</v>
      </c>
      <c r="AI487">
        <v>1</v>
      </c>
      <c r="AJ487">
        <v>6</v>
      </c>
      <c r="AK487">
        <v>41</v>
      </c>
      <c r="AL487">
        <v>0.03</v>
      </c>
      <c r="AM487">
        <v>5</v>
      </c>
      <c r="AN487">
        <v>5</v>
      </c>
      <c r="AO487">
        <v>58</v>
      </c>
      <c r="AP487">
        <v>5</v>
      </c>
      <c r="AQ487">
        <v>64</v>
      </c>
    </row>
    <row r="488" spans="1:43" hidden="1" x14ac:dyDescent="0.25">
      <c r="A488" t="s">
        <v>563</v>
      </c>
      <c r="B488" t="s">
        <v>1347</v>
      </c>
      <c r="C488" s="1" t="str">
        <f t="shared" si="32"/>
        <v>11:0002</v>
      </c>
      <c r="D488" s="1" t="str">
        <f t="shared" si="30"/>
        <v>11:0001</v>
      </c>
      <c r="E488" t="s">
        <v>564</v>
      </c>
      <c r="F488" t="s">
        <v>1348</v>
      </c>
      <c r="H488">
        <v>59.394583400000002</v>
      </c>
      <c r="I488">
        <v>-110.5962206</v>
      </c>
      <c r="J488" s="1" t="str">
        <f t="shared" si="31"/>
        <v>Till</v>
      </c>
      <c r="K488" s="1" t="str">
        <f t="shared" si="33"/>
        <v>&lt;63 micron</v>
      </c>
      <c r="L488">
        <v>0.1</v>
      </c>
      <c r="M488">
        <v>4.99</v>
      </c>
      <c r="N488">
        <v>26</v>
      </c>
      <c r="O488">
        <v>80</v>
      </c>
      <c r="P488">
        <v>0.25</v>
      </c>
      <c r="Q488">
        <v>1</v>
      </c>
      <c r="R488">
        <v>0.12</v>
      </c>
      <c r="S488">
        <v>0.25</v>
      </c>
      <c r="T488">
        <v>18</v>
      </c>
      <c r="U488">
        <v>62</v>
      </c>
      <c r="V488">
        <v>25</v>
      </c>
      <c r="W488">
        <v>5.9</v>
      </c>
      <c r="X488">
        <v>20</v>
      </c>
      <c r="Y488">
        <v>0.5</v>
      </c>
      <c r="Z488">
        <v>0.31</v>
      </c>
      <c r="AA488">
        <v>20</v>
      </c>
      <c r="AB488">
        <v>0.76</v>
      </c>
      <c r="AC488">
        <v>220</v>
      </c>
      <c r="AD488">
        <v>2</v>
      </c>
      <c r="AE488">
        <v>3.55</v>
      </c>
      <c r="AF488">
        <v>28</v>
      </c>
      <c r="AG488">
        <v>10000</v>
      </c>
      <c r="AH488">
        <v>14</v>
      </c>
      <c r="AI488">
        <v>2</v>
      </c>
      <c r="AJ488">
        <v>5</v>
      </c>
      <c r="AK488">
        <v>40</v>
      </c>
      <c r="AL488">
        <v>0.02</v>
      </c>
      <c r="AM488">
        <v>5</v>
      </c>
      <c r="AN488">
        <v>5</v>
      </c>
      <c r="AO488">
        <v>90</v>
      </c>
      <c r="AP488">
        <v>5</v>
      </c>
      <c r="AQ488">
        <v>92</v>
      </c>
    </row>
    <row r="489" spans="1:43" hidden="1" x14ac:dyDescent="0.25">
      <c r="A489" t="s">
        <v>566</v>
      </c>
      <c r="B489" t="s">
        <v>1349</v>
      </c>
      <c r="C489" s="1" t="str">
        <f t="shared" si="32"/>
        <v>11:0002</v>
      </c>
      <c r="D489" s="1" t="str">
        <f t="shared" si="30"/>
        <v>11:0001</v>
      </c>
      <c r="E489" t="s">
        <v>567</v>
      </c>
      <c r="F489" t="s">
        <v>1350</v>
      </c>
      <c r="H489">
        <v>59.3860223</v>
      </c>
      <c r="I489">
        <v>-110.5513105</v>
      </c>
      <c r="J489" s="1" t="str">
        <f t="shared" si="31"/>
        <v>Till</v>
      </c>
      <c r="K489" s="1" t="str">
        <f t="shared" si="33"/>
        <v>&lt;63 micron</v>
      </c>
      <c r="L489">
        <v>0.1</v>
      </c>
      <c r="M489">
        <v>4.76</v>
      </c>
      <c r="N489">
        <v>2</v>
      </c>
      <c r="O489">
        <v>70</v>
      </c>
      <c r="P489">
        <v>0.25</v>
      </c>
      <c r="Q489">
        <v>1</v>
      </c>
      <c r="R489">
        <v>0.1</v>
      </c>
      <c r="S489">
        <v>0.25</v>
      </c>
      <c r="T489">
        <v>8</v>
      </c>
      <c r="U489">
        <v>46</v>
      </c>
      <c r="V489">
        <v>17</v>
      </c>
      <c r="W489">
        <v>3.79</v>
      </c>
      <c r="X489">
        <v>10</v>
      </c>
      <c r="Y489">
        <v>0.5</v>
      </c>
      <c r="Z489">
        <v>0.1</v>
      </c>
      <c r="AA489">
        <v>20</v>
      </c>
      <c r="AB489">
        <v>0.55000000000000004</v>
      </c>
      <c r="AC489">
        <v>105</v>
      </c>
      <c r="AD489">
        <v>0.5</v>
      </c>
      <c r="AE489">
        <v>0.66</v>
      </c>
      <c r="AF489">
        <v>14</v>
      </c>
      <c r="AG489">
        <v>4540</v>
      </c>
      <c r="AH489">
        <v>6</v>
      </c>
      <c r="AI489">
        <v>2</v>
      </c>
      <c r="AJ489">
        <v>7</v>
      </c>
      <c r="AK489">
        <v>41</v>
      </c>
      <c r="AL489">
        <v>0.04</v>
      </c>
      <c r="AM489">
        <v>5</v>
      </c>
      <c r="AN489">
        <v>5</v>
      </c>
      <c r="AO489">
        <v>57</v>
      </c>
      <c r="AP489">
        <v>5</v>
      </c>
      <c r="AQ489">
        <v>46</v>
      </c>
    </row>
    <row r="490" spans="1:43" hidden="1" x14ac:dyDescent="0.25">
      <c r="A490" t="s">
        <v>569</v>
      </c>
      <c r="B490" t="s">
        <v>1351</v>
      </c>
      <c r="C490" s="1" t="str">
        <f t="shared" si="32"/>
        <v>11:0002</v>
      </c>
      <c r="D490" s="1" t="str">
        <f t="shared" si="30"/>
        <v>11:0001</v>
      </c>
      <c r="E490" t="s">
        <v>570</v>
      </c>
      <c r="F490" t="s">
        <v>1352</v>
      </c>
      <c r="H490">
        <v>59.375846699999997</v>
      </c>
      <c r="I490">
        <v>-110.57242189999999</v>
      </c>
      <c r="J490" s="1" t="str">
        <f t="shared" si="31"/>
        <v>Till</v>
      </c>
      <c r="K490" s="1" t="str">
        <f t="shared" si="33"/>
        <v>&lt;63 micron</v>
      </c>
      <c r="L490">
        <v>0.1</v>
      </c>
      <c r="M490">
        <v>5.45</v>
      </c>
      <c r="N490">
        <v>2</v>
      </c>
      <c r="O490">
        <v>140</v>
      </c>
      <c r="P490">
        <v>0.25</v>
      </c>
      <c r="Q490">
        <v>1</v>
      </c>
      <c r="R490">
        <v>0.09</v>
      </c>
      <c r="S490">
        <v>0.25</v>
      </c>
      <c r="T490">
        <v>8</v>
      </c>
      <c r="U490">
        <v>65</v>
      </c>
      <c r="V490">
        <v>17</v>
      </c>
      <c r="W490">
        <v>4.1399999999999997</v>
      </c>
      <c r="X490">
        <v>10</v>
      </c>
      <c r="Y490">
        <v>0.5</v>
      </c>
      <c r="Z490">
        <v>0.16</v>
      </c>
      <c r="AA490">
        <v>10</v>
      </c>
      <c r="AB490">
        <v>0.93</v>
      </c>
      <c r="AC490">
        <v>185</v>
      </c>
      <c r="AD490">
        <v>0.5</v>
      </c>
      <c r="AE490">
        <v>0.78</v>
      </c>
      <c r="AF490">
        <v>13</v>
      </c>
      <c r="AG490">
        <v>6510</v>
      </c>
      <c r="AH490">
        <v>1</v>
      </c>
      <c r="AI490">
        <v>2</v>
      </c>
      <c r="AJ490">
        <v>6</v>
      </c>
      <c r="AK490">
        <v>20</v>
      </c>
      <c r="AL490">
        <v>5.0000000000000001E-3</v>
      </c>
      <c r="AM490">
        <v>5</v>
      </c>
      <c r="AN490">
        <v>5</v>
      </c>
      <c r="AO490">
        <v>69</v>
      </c>
      <c r="AP490">
        <v>5</v>
      </c>
      <c r="AQ490">
        <v>112</v>
      </c>
    </row>
    <row r="491" spans="1:43" hidden="1" x14ac:dyDescent="0.25">
      <c r="A491" t="s">
        <v>572</v>
      </c>
      <c r="B491" t="s">
        <v>1353</v>
      </c>
      <c r="C491" s="1" t="str">
        <f t="shared" si="32"/>
        <v>11:0002</v>
      </c>
      <c r="D491" s="1" t="str">
        <f t="shared" si="30"/>
        <v>11:0001</v>
      </c>
      <c r="E491" t="s">
        <v>573</v>
      </c>
      <c r="F491" t="s">
        <v>1354</v>
      </c>
      <c r="H491">
        <v>59.626680399999998</v>
      </c>
      <c r="I491">
        <v>-110.61673399999999</v>
      </c>
      <c r="J491" s="1" t="str">
        <f t="shared" si="31"/>
        <v>Till</v>
      </c>
      <c r="K491" s="1" t="str">
        <f t="shared" si="33"/>
        <v>&lt;63 micron</v>
      </c>
      <c r="L491">
        <v>0.1</v>
      </c>
      <c r="M491">
        <v>6.35</v>
      </c>
      <c r="N491">
        <v>6</v>
      </c>
      <c r="O491">
        <v>120</v>
      </c>
      <c r="P491">
        <v>0.25</v>
      </c>
      <c r="Q491">
        <v>1</v>
      </c>
      <c r="R491">
        <v>0.18</v>
      </c>
      <c r="S491">
        <v>0.25</v>
      </c>
      <c r="T491">
        <v>18</v>
      </c>
      <c r="U491">
        <v>69</v>
      </c>
      <c r="V491">
        <v>17</v>
      </c>
      <c r="W491">
        <v>5.82</v>
      </c>
      <c r="X491">
        <v>30</v>
      </c>
      <c r="Y491">
        <v>0.5</v>
      </c>
      <c r="Z491">
        <v>0.27</v>
      </c>
      <c r="AA491">
        <v>50</v>
      </c>
      <c r="AB491">
        <v>0.89</v>
      </c>
      <c r="AC491">
        <v>485</v>
      </c>
      <c r="AD491">
        <v>0.5</v>
      </c>
      <c r="AE491">
        <v>0.89</v>
      </c>
      <c r="AF491">
        <v>27</v>
      </c>
      <c r="AG491">
        <v>4570</v>
      </c>
      <c r="AH491">
        <v>12</v>
      </c>
      <c r="AI491">
        <v>1</v>
      </c>
      <c r="AJ491">
        <v>16</v>
      </c>
      <c r="AK491">
        <v>55</v>
      </c>
      <c r="AL491">
        <v>0.16</v>
      </c>
      <c r="AM491">
        <v>5</v>
      </c>
      <c r="AN491">
        <v>5</v>
      </c>
      <c r="AO491">
        <v>94</v>
      </c>
      <c r="AP491">
        <v>5</v>
      </c>
      <c r="AQ491">
        <v>54</v>
      </c>
    </row>
    <row r="492" spans="1:43" hidden="1" x14ac:dyDescent="0.25">
      <c r="A492" t="s">
        <v>575</v>
      </c>
      <c r="B492" t="s">
        <v>1355</v>
      </c>
      <c r="C492" s="1" t="str">
        <f t="shared" si="32"/>
        <v>11:0002</v>
      </c>
      <c r="D492" s="1" t="str">
        <f t="shared" si="30"/>
        <v>11:0001</v>
      </c>
      <c r="E492" t="s">
        <v>576</v>
      </c>
      <c r="F492" t="s">
        <v>1356</v>
      </c>
      <c r="H492">
        <v>59.625461100000003</v>
      </c>
      <c r="I492">
        <v>-110.6563179</v>
      </c>
      <c r="J492" s="1" t="str">
        <f t="shared" si="31"/>
        <v>Till</v>
      </c>
      <c r="K492" s="1" t="str">
        <f t="shared" si="33"/>
        <v>&lt;63 micron</v>
      </c>
      <c r="L492">
        <v>0.1</v>
      </c>
      <c r="M492">
        <v>7.76</v>
      </c>
      <c r="N492">
        <v>4</v>
      </c>
      <c r="O492">
        <v>90</v>
      </c>
      <c r="P492">
        <v>0.25</v>
      </c>
      <c r="Q492">
        <v>1</v>
      </c>
      <c r="R492">
        <v>0.1</v>
      </c>
      <c r="S492">
        <v>0.25</v>
      </c>
      <c r="T492">
        <v>7</v>
      </c>
      <c r="U492">
        <v>45</v>
      </c>
      <c r="V492">
        <v>5</v>
      </c>
      <c r="W492">
        <v>5.26</v>
      </c>
      <c r="X492">
        <v>30</v>
      </c>
      <c r="Y492">
        <v>0.5</v>
      </c>
      <c r="Z492">
        <v>0.12</v>
      </c>
      <c r="AA492">
        <v>60</v>
      </c>
      <c r="AB492">
        <v>0.43</v>
      </c>
      <c r="AC492">
        <v>115</v>
      </c>
      <c r="AD492">
        <v>1</v>
      </c>
      <c r="AE492">
        <v>0.97</v>
      </c>
      <c r="AF492">
        <v>13</v>
      </c>
      <c r="AG492">
        <v>10000</v>
      </c>
      <c r="AH492">
        <v>6</v>
      </c>
      <c r="AI492">
        <v>1</v>
      </c>
      <c r="AJ492">
        <v>5</v>
      </c>
      <c r="AK492">
        <v>22</v>
      </c>
      <c r="AL492">
        <v>0.13</v>
      </c>
      <c r="AM492">
        <v>5</v>
      </c>
      <c r="AN492">
        <v>5</v>
      </c>
      <c r="AO492">
        <v>74</v>
      </c>
      <c r="AP492">
        <v>5</v>
      </c>
      <c r="AQ492">
        <v>70</v>
      </c>
    </row>
    <row r="493" spans="1:43" hidden="1" x14ac:dyDescent="0.25">
      <c r="A493" t="s">
        <v>578</v>
      </c>
      <c r="B493" t="s">
        <v>1357</v>
      </c>
      <c r="C493" s="1" t="str">
        <f t="shared" si="32"/>
        <v>11:0002</v>
      </c>
      <c r="D493" s="1" t="str">
        <f t="shared" si="30"/>
        <v>11:0001</v>
      </c>
      <c r="E493" t="s">
        <v>579</v>
      </c>
      <c r="F493" t="s">
        <v>1358</v>
      </c>
      <c r="H493">
        <v>59.601439900000003</v>
      </c>
      <c r="I493">
        <v>-110.6267651</v>
      </c>
      <c r="J493" s="1" t="str">
        <f t="shared" si="31"/>
        <v>Till</v>
      </c>
      <c r="K493" s="1" t="str">
        <f t="shared" si="33"/>
        <v>&lt;63 micron</v>
      </c>
      <c r="L493">
        <v>0.1</v>
      </c>
      <c r="M493">
        <v>5.7</v>
      </c>
      <c r="N493">
        <v>8</v>
      </c>
      <c r="O493">
        <v>100</v>
      </c>
      <c r="P493">
        <v>0.25</v>
      </c>
      <c r="Q493">
        <v>1</v>
      </c>
      <c r="R493">
        <v>5.0000000000000001E-3</v>
      </c>
      <c r="S493">
        <v>0.25</v>
      </c>
      <c r="T493">
        <v>19</v>
      </c>
      <c r="U493">
        <v>85</v>
      </c>
      <c r="V493">
        <v>47</v>
      </c>
      <c r="W493">
        <v>6.53</v>
      </c>
      <c r="X493">
        <v>20</v>
      </c>
      <c r="Y493">
        <v>0.5</v>
      </c>
      <c r="Z493">
        <v>0.16</v>
      </c>
      <c r="AA493">
        <v>40</v>
      </c>
      <c r="AB493">
        <v>1.05</v>
      </c>
      <c r="AC493">
        <v>260</v>
      </c>
      <c r="AD493">
        <v>0.5</v>
      </c>
      <c r="AE493">
        <v>0.62</v>
      </c>
      <c r="AF493">
        <v>36</v>
      </c>
      <c r="AG493">
        <v>3530</v>
      </c>
      <c r="AH493">
        <v>18</v>
      </c>
      <c r="AI493">
        <v>1</v>
      </c>
      <c r="AJ493">
        <v>8</v>
      </c>
      <c r="AK493">
        <v>40</v>
      </c>
      <c r="AL493">
        <v>5.0000000000000001E-3</v>
      </c>
      <c r="AM493">
        <v>5</v>
      </c>
      <c r="AN493">
        <v>5</v>
      </c>
      <c r="AO493">
        <v>131</v>
      </c>
      <c r="AP493">
        <v>5</v>
      </c>
      <c r="AQ493">
        <v>54</v>
      </c>
    </row>
    <row r="494" spans="1:43" hidden="1" x14ac:dyDescent="0.25">
      <c r="A494" t="s">
        <v>581</v>
      </c>
      <c r="B494" t="s">
        <v>1359</v>
      </c>
      <c r="C494" s="1" t="str">
        <f t="shared" si="32"/>
        <v>11:0002</v>
      </c>
      <c r="D494" s="1" t="str">
        <f t="shared" si="30"/>
        <v>11:0001</v>
      </c>
      <c r="E494" t="s">
        <v>582</v>
      </c>
      <c r="F494" t="s">
        <v>1360</v>
      </c>
      <c r="H494">
        <v>59.598575199999999</v>
      </c>
      <c r="I494">
        <v>-110.511972</v>
      </c>
      <c r="J494" s="1" t="str">
        <f t="shared" si="31"/>
        <v>Till</v>
      </c>
      <c r="K494" s="1" t="str">
        <f t="shared" si="33"/>
        <v>&lt;63 micron</v>
      </c>
      <c r="L494">
        <v>0.1</v>
      </c>
      <c r="M494">
        <v>4.87</v>
      </c>
      <c r="N494">
        <v>2</v>
      </c>
      <c r="O494">
        <v>80</v>
      </c>
      <c r="P494">
        <v>0.25</v>
      </c>
      <c r="Q494">
        <v>1</v>
      </c>
      <c r="R494">
        <v>0.18</v>
      </c>
      <c r="S494">
        <v>0.25</v>
      </c>
      <c r="T494">
        <v>9</v>
      </c>
      <c r="U494">
        <v>56</v>
      </c>
      <c r="V494">
        <v>20</v>
      </c>
      <c r="W494">
        <v>4.87</v>
      </c>
      <c r="X494">
        <v>20</v>
      </c>
      <c r="Y494">
        <v>0.5</v>
      </c>
      <c r="Z494">
        <v>0.15</v>
      </c>
      <c r="AA494">
        <v>30</v>
      </c>
      <c r="AB494">
        <v>0.65</v>
      </c>
      <c r="AC494">
        <v>220</v>
      </c>
      <c r="AD494">
        <v>0.5</v>
      </c>
      <c r="AE494">
        <v>0.54</v>
      </c>
      <c r="AF494">
        <v>20</v>
      </c>
      <c r="AG494">
        <v>3310</v>
      </c>
      <c r="AH494">
        <v>6</v>
      </c>
      <c r="AI494">
        <v>1</v>
      </c>
      <c r="AJ494">
        <v>6</v>
      </c>
      <c r="AK494">
        <v>35</v>
      </c>
      <c r="AL494">
        <v>0.06</v>
      </c>
      <c r="AM494">
        <v>5</v>
      </c>
      <c r="AN494">
        <v>5</v>
      </c>
      <c r="AO494">
        <v>65</v>
      </c>
      <c r="AP494">
        <v>5</v>
      </c>
      <c r="AQ494">
        <v>74</v>
      </c>
    </row>
    <row r="495" spans="1:43" hidden="1" x14ac:dyDescent="0.25">
      <c r="A495" t="s">
        <v>584</v>
      </c>
      <c r="B495" t="s">
        <v>1361</v>
      </c>
      <c r="C495" s="1" t="str">
        <f t="shared" si="32"/>
        <v>11:0002</v>
      </c>
      <c r="D495" s="1" t="str">
        <f t="shared" si="30"/>
        <v>11:0001</v>
      </c>
      <c r="E495" t="s">
        <v>585</v>
      </c>
      <c r="F495" t="s">
        <v>1362</v>
      </c>
      <c r="H495">
        <v>59.348883499999999</v>
      </c>
      <c r="I495">
        <v>-110.41411549999999</v>
      </c>
      <c r="J495" s="1" t="str">
        <f t="shared" si="31"/>
        <v>Till</v>
      </c>
      <c r="K495" s="1" t="str">
        <f t="shared" si="33"/>
        <v>&lt;63 micron</v>
      </c>
      <c r="L495">
        <v>0.1</v>
      </c>
      <c r="M495">
        <v>3.01</v>
      </c>
      <c r="N495">
        <v>1</v>
      </c>
      <c r="O495">
        <v>50</v>
      </c>
      <c r="P495">
        <v>0.25</v>
      </c>
      <c r="Q495">
        <v>1</v>
      </c>
      <c r="R495">
        <v>0.14000000000000001</v>
      </c>
      <c r="S495">
        <v>0.25</v>
      </c>
      <c r="T495">
        <v>16</v>
      </c>
      <c r="U495">
        <v>46</v>
      </c>
      <c r="V495">
        <v>28</v>
      </c>
      <c r="W495">
        <v>4.28</v>
      </c>
      <c r="X495">
        <v>10</v>
      </c>
      <c r="Y495">
        <v>0.5</v>
      </c>
      <c r="Z495">
        <v>0.23</v>
      </c>
      <c r="AA495">
        <v>30</v>
      </c>
      <c r="AB495">
        <v>0.56999999999999995</v>
      </c>
      <c r="AC495">
        <v>195</v>
      </c>
      <c r="AD495">
        <v>1</v>
      </c>
      <c r="AE495">
        <v>2.94</v>
      </c>
      <c r="AF495">
        <v>26</v>
      </c>
      <c r="AG495">
        <v>10000</v>
      </c>
      <c r="AH495">
        <v>22</v>
      </c>
      <c r="AI495">
        <v>1</v>
      </c>
      <c r="AJ495">
        <v>5</v>
      </c>
      <c r="AK495">
        <v>61</v>
      </c>
      <c r="AL495">
        <v>0.02</v>
      </c>
      <c r="AM495">
        <v>5</v>
      </c>
      <c r="AN495">
        <v>5</v>
      </c>
      <c r="AO495">
        <v>67</v>
      </c>
      <c r="AP495">
        <v>5</v>
      </c>
      <c r="AQ495">
        <v>42</v>
      </c>
    </row>
    <row r="496" spans="1:43" hidden="1" x14ac:dyDescent="0.25">
      <c r="A496" t="s">
        <v>587</v>
      </c>
      <c r="B496" t="s">
        <v>1363</v>
      </c>
      <c r="C496" s="1" t="str">
        <f t="shared" si="32"/>
        <v>11:0002</v>
      </c>
      <c r="D496" s="1" t="str">
        <f t="shared" si="30"/>
        <v>11:0001</v>
      </c>
      <c r="E496" t="s">
        <v>588</v>
      </c>
      <c r="F496" t="s">
        <v>1364</v>
      </c>
      <c r="H496">
        <v>59.351512800000002</v>
      </c>
      <c r="I496">
        <v>-110.4116786</v>
      </c>
      <c r="J496" s="1" t="str">
        <f t="shared" si="31"/>
        <v>Till</v>
      </c>
      <c r="K496" s="1" t="str">
        <f t="shared" si="33"/>
        <v>&lt;63 micron</v>
      </c>
      <c r="L496">
        <v>0.1</v>
      </c>
      <c r="M496">
        <v>5.31</v>
      </c>
      <c r="N496">
        <v>1</v>
      </c>
      <c r="O496">
        <v>70</v>
      </c>
      <c r="P496">
        <v>0.25</v>
      </c>
      <c r="Q496">
        <v>1</v>
      </c>
      <c r="R496">
        <v>0.06</v>
      </c>
      <c r="S496">
        <v>0.25</v>
      </c>
      <c r="T496">
        <v>10</v>
      </c>
      <c r="U496">
        <v>65</v>
      </c>
      <c r="V496">
        <v>40</v>
      </c>
      <c r="W496">
        <v>3.75</v>
      </c>
      <c r="X496">
        <v>20</v>
      </c>
      <c r="Y496">
        <v>0.5</v>
      </c>
      <c r="Z496">
        <v>0.16</v>
      </c>
      <c r="AA496">
        <v>40</v>
      </c>
      <c r="AB496">
        <v>0.6</v>
      </c>
      <c r="AC496">
        <v>145</v>
      </c>
      <c r="AD496">
        <v>1</v>
      </c>
      <c r="AE496">
        <v>0.47</v>
      </c>
      <c r="AF496">
        <v>21</v>
      </c>
      <c r="AG496">
        <v>5640</v>
      </c>
      <c r="AH496">
        <v>16</v>
      </c>
      <c r="AI496">
        <v>1</v>
      </c>
      <c r="AJ496">
        <v>7</v>
      </c>
      <c r="AK496">
        <v>45</v>
      </c>
      <c r="AL496">
        <v>0.03</v>
      </c>
      <c r="AM496">
        <v>5</v>
      </c>
      <c r="AN496">
        <v>5</v>
      </c>
      <c r="AO496">
        <v>59</v>
      </c>
      <c r="AP496">
        <v>5</v>
      </c>
      <c r="AQ496">
        <v>72</v>
      </c>
    </row>
    <row r="497" spans="1:43" hidden="1" x14ac:dyDescent="0.25">
      <c r="A497" t="s">
        <v>590</v>
      </c>
      <c r="B497" t="s">
        <v>1365</v>
      </c>
      <c r="C497" s="1" t="str">
        <f t="shared" si="32"/>
        <v>11:0002</v>
      </c>
      <c r="D497" s="1" t="str">
        <f t="shared" si="30"/>
        <v>11:0001</v>
      </c>
      <c r="E497" t="s">
        <v>591</v>
      </c>
      <c r="F497" t="s">
        <v>1366</v>
      </c>
      <c r="H497">
        <v>59.322487199999998</v>
      </c>
      <c r="I497">
        <v>-110.3107086</v>
      </c>
      <c r="J497" s="1" t="str">
        <f t="shared" si="31"/>
        <v>Till</v>
      </c>
      <c r="K497" s="1" t="str">
        <f t="shared" si="33"/>
        <v>&lt;63 micron</v>
      </c>
      <c r="L497">
        <v>0.1</v>
      </c>
      <c r="M497">
        <v>7.29</v>
      </c>
      <c r="N497">
        <v>1</v>
      </c>
      <c r="O497">
        <v>130</v>
      </c>
      <c r="P497">
        <v>0.25</v>
      </c>
      <c r="Q497">
        <v>1</v>
      </c>
      <c r="R497">
        <v>0.03</v>
      </c>
      <c r="S497">
        <v>0.25</v>
      </c>
      <c r="T497">
        <v>6</v>
      </c>
      <c r="U497">
        <v>46</v>
      </c>
      <c r="V497">
        <v>18</v>
      </c>
      <c r="W497">
        <v>5.0199999999999996</v>
      </c>
      <c r="X497">
        <v>20</v>
      </c>
      <c r="Y497">
        <v>0.5</v>
      </c>
      <c r="Z497">
        <v>0.06</v>
      </c>
      <c r="AA497">
        <v>20</v>
      </c>
      <c r="AB497">
        <v>0.35</v>
      </c>
      <c r="AC497">
        <v>60</v>
      </c>
      <c r="AD497">
        <v>1</v>
      </c>
      <c r="AE497">
        <v>1.1200000000000001</v>
      </c>
      <c r="AF497">
        <v>10</v>
      </c>
      <c r="AG497">
        <v>10000</v>
      </c>
      <c r="AH497">
        <v>10</v>
      </c>
      <c r="AI497">
        <v>1</v>
      </c>
      <c r="AJ497">
        <v>6</v>
      </c>
      <c r="AK497">
        <v>19</v>
      </c>
      <c r="AL497">
        <v>0.05</v>
      </c>
      <c r="AM497">
        <v>5</v>
      </c>
      <c r="AN497">
        <v>5</v>
      </c>
      <c r="AO497">
        <v>79</v>
      </c>
      <c r="AP497">
        <v>5</v>
      </c>
      <c r="AQ497">
        <v>124</v>
      </c>
    </row>
    <row r="498" spans="1:43" hidden="1" x14ac:dyDescent="0.25">
      <c r="A498" t="s">
        <v>593</v>
      </c>
      <c r="B498" t="s">
        <v>1367</v>
      </c>
      <c r="C498" s="1" t="str">
        <f t="shared" si="32"/>
        <v>11:0002</v>
      </c>
      <c r="D498" s="1" t="str">
        <f t="shared" si="30"/>
        <v>11:0001</v>
      </c>
      <c r="E498" t="s">
        <v>594</v>
      </c>
      <c r="F498" t="s">
        <v>1368</v>
      </c>
      <c r="H498">
        <v>59.324891999999998</v>
      </c>
      <c r="I498">
        <v>-110.3103436</v>
      </c>
      <c r="J498" s="1" t="str">
        <f t="shared" si="31"/>
        <v>Till</v>
      </c>
      <c r="K498" s="1" t="str">
        <f t="shared" si="33"/>
        <v>&lt;63 micron</v>
      </c>
      <c r="L498">
        <v>0.1</v>
      </c>
      <c r="M498">
        <v>6.42</v>
      </c>
      <c r="N498">
        <v>2</v>
      </c>
      <c r="O498">
        <v>110</v>
      </c>
      <c r="P498">
        <v>0.25</v>
      </c>
      <c r="Q498">
        <v>1</v>
      </c>
      <c r="R498">
        <v>7.0000000000000007E-2</v>
      </c>
      <c r="S498">
        <v>0.25</v>
      </c>
      <c r="T498">
        <v>7</v>
      </c>
      <c r="U498">
        <v>47</v>
      </c>
      <c r="V498">
        <v>8</v>
      </c>
      <c r="W498">
        <v>4.97</v>
      </c>
      <c r="X498">
        <v>20</v>
      </c>
      <c r="Y498">
        <v>0.5</v>
      </c>
      <c r="Z498">
        <v>0.11</v>
      </c>
      <c r="AA498">
        <v>20</v>
      </c>
      <c r="AB498">
        <v>0.4</v>
      </c>
      <c r="AC498">
        <v>105</v>
      </c>
      <c r="AD498">
        <v>1</v>
      </c>
      <c r="AE498">
        <v>1.41</v>
      </c>
      <c r="AF498">
        <v>15</v>
      </c>
      <c r="AG498">
        <v>10000</v>
      </c>
      <c r="AH498">
        <v>6</v>
      </c>
      <c r="AI498">
        <v>2</v>
      </c>
      <c r="AJ498">
        <v>4</v>
      </c>
      <c r="AK498">
        <v>30</v>
      </c>
      <c r="AL498">
        <v>0.02</v>
      </c>
      <c r="AM498">
        <v>5</v>
      </c>
      <c r="AN498">
        <v>5</v>
      </c>
      <c r="AO498">
        <v>89</v>
      </c>
      <c r="AP498">
        <v>5</v>
      </c>
      <c r="AQ498">
        <v>86</v>
      </c>
    </row>
    <row r="499" spans="1:43" hidden="1" x14ac:dyDescent="0.25">
      <c r="A499" t="s">
        <v>596</v>
      </c>
      <c r="B499" t="s">
        <v>1369</v>
      </c>
      <c r="C499" s="1" t="str">
        <f t="shared" si="32"/>
        <v>11:0002</v>
      </c>
      <c r="D499" s="1" t="str">
        <f t="shared" si="30"/>
        <v>11:0001</v>
      </c>
      <c r="E499" t="s">
        <v>597</v>
      </c>
      <c r="F499" t="s">
        <v>1370</v>
      </c>
      <c r="H499">
        <v>59.306346300000001</v>
      </c>
      <c r="I499">
        <v>-110.35759349999999</v>
      </c>
      <c r="J499" s="1" t="str">
        <f t="shared" si="31"/>
        <v>Till</v>
      </c>
      <c r="K499" s="1" t="str">
        <f t="shared" si="33"/>
        <v>&lt;63 micron</v>
      </c>
      <c r="L499">
        <v>0.1</v>
      </c>
      <c r="M499">
        <v>7.07</v>
      </c>
      <c r="N499">
        <v>4</v>
      </c>
      <c r="O499">
        <v>90</v>
      </c>
      <c r="P499">
        <v>0.25</v>
      </c>
      <c r="Q499">
        <v>1</v>
      </c>
      <c r="R499">
        <v>7.0000000000000007E-2</v>
      </c>
      <c r="S499">
        <v>0.25</v>
      </c>
      <c r="T499">
        <v>11</v>
      </c>
      <c r="U499">
        <v>49</v>
      </c>
      <c r="V499">
        <v>15</v>
      </c>
      <c r="W499">
        <v>5.57</v>
      </c>
      <c r="X499">
        <v>20</v>
      </c>
      <c r="Y499">
        <v>0.5</v>
      </c>
      <c r="Z499">
        <v>0.15</v>
      </c>
      <c r="AA499">
        <v>20</v>
      </c>
      <c r="AB499">
        <v>0.63</v>
      </c>
      <c r="AC499">
        <v>90</v>
      </c>
      <c r="AD499">
        <v>0.5</v>
      </c>
      <c r="AE499">
        <v>0.63</v>
      </c>
      <c r="AF499">
        <v>18</v>
      </c>
      <c r="AG499">
        <v>5610</v>
      </c>
      <c r="AH499">
        <v>14</v>
      </c>
      <c r="AI499">
        <v>1</v>
      </c>
      <c r="AJ499">
        <v>6</v>
      </c>
      <c r="AK499">
        <v>39</v>
      </c>
      <c r="AL499">
        <v>0.04</v>
      </c>
      <c r="AM499">
        <v>5</v>
      </c>
      <c r="AN499">
        <v>5</v>
      </c>
      <c r="AO499">
        <v>82</v>
      </c>
      <c r="AP499">
        <v>5</v>
      </c>
      <c r="AQ499">
        <v>66</v>
      </c>
    </row>
    <row r="500" spans="1:43" hidden="1" x14ac:dyDescent="0.25">
      <c r="A500" t="s">
        <v>599</v>
      </c>
      <c r="B500" t="s">
        <v>1371</v>
      </c>
      <c r="C500" s="1" t="str">
        <f t="shared" si="32"/>
        <v>11:0002</v>
      </c>
      <c r="D500" s="1" t="str">
        <f t="shared" si="30"/>
        <v>11:0001</v>
      </c>
      <c r="E500" t="s">
        <v>600</v>
      </c>
      <c r="F500" t="s">
        <v>1372</v>
      </c>
      <c r="H500">
        <v>59.606254900000003</v>
      </c>
      <c r="I500">
        <v>-110.14580789999999</v>
      </c>
      <c r="J500" s="1" t="str">
        <f t="shared" si="31"/>
        <v>Till</v>
      </c>
      <c r="K500" s="1" t="str">
        <f t="shared" si="33"/>
        <v>&lt;63 micron</v>
      </c>
      <c r="L500">
        <v>0.1</v>
      </c>
      <c r="M500">
        <v>7.15</v>
      </c>
      <c r="N500">
        <v>2</v>
      </c>
      <c r="O500">
        <v>70</v>
      </c>
      <c r="P500">
        <v>0.25</v>
      </c>
      <c r="Q500">
        <v>1</v>
      </c>
      <c r="R500">
        <v>0.21</v>
      </c>
      <c r="S500">
        <v>0.25</v>
      </c>
      <c r="T500">
        <v>17</v>
      </c>
      <c r="U500">
        <v>99</v>
      </c>
      <c r="V500">
        <v>23</v>
      </c>
      <c r="W500">
        <v>6.36</v>
      </c>
      <c r="X500">
        <v>30</v>
      </c>
      <c r="Y500">
        <v>0.5</v>
      </c>
      <c r="Z500">
        <v>0.21</v>
      </c>
      <c r="AA500">
        <v>60</v>
      </c>
      <c r="AB500">
        <v>1.26</v>
      </c>
      <c r="AC500">
        <v>325</v>
      </c>
      <c r="AD500">
        <v>1</v>
      </c>
      <c r="AE500">
        <v>5.0000000000000001E-3</v>
      </c>
      <c r="AF500">
        <v>28</v>
      </c>
      <c r="AG500">
        <v>7380</v>
      </c>
      <c r="AH500">
        <v>28</v>
      </c>
      <c r="AI500">
        <v>1</v>
      </c>
      <c r="AJ500">
        <v>12</v>
      </c>
      <c r="AK500">
        <v>26</v>
      </c>
      <c r="AL500">
        <v>0.02</v>
      </c>
      <c r="AM500">
        <v>5</v>
      </c>
      <c r="AN500">
        <v>5</v>
      </c>
      <c r="AO500">
        <v>116</v>
      </c>
      <c r="AP500">
        <v>5</v>
      </c>
      <c r="AQ500">
        <v>60</v>
      </c>
    </row>
    <row r="501" spans="1:43" hidden="1" x14ac:dyDescent="0.25">
      <c r="A501" t="s">
        <v>602</v>
      </c>
      <c r="B501" t="s">
        <v>1373</v>
      </c>
      <c r="C501" s="1" t="str">
        <f t="shared" si="32"/>
        <v>11:0002</v>
      </c>
      <c r="D501" s="1" t="str">
        <f t="shared" si="30"/>
        <v>11:0001</v>
      </c>
      <c r="E501" t="s">
        <v>603</v>
      </c>
      <c r="F501" t="s">
        <v>1374</v>
      </c>
      <c r="H501">
        <v>59.604081800000003</v>
      </c>
      <c r="I501">
        <v>-110.17812739999999</v>
      </c>
      <c r="J501" s="1" t="str">
        <f t="shared" si="31"/>
        <v>Till</v>
      </c>
      <c r="K501" s="1" t="str">
        <f t="shared" si="33"/>
        <v>&lt;63 micron</v>
      </c>
      <c r="L501">
        <v>0.1</v>
      </c>
      <c r="M501">
        <v>4.01</v>
      </c>
      <c r="N501">
        <v>2</v>
      </c>
      <c r="O501">
        <v>70</v>
      </c>
      <c r="P501">
        <v>0.25</v>
      </c>
      <c r="Q501">
        <v>1</v>
      </c>
      <c r="R501">
        <v>0.27</v>
      </c>
      <c r="S501">
        <v>0.25</v>
      </c>
      <c r="T501">
        <v>18</v>
      </c>
      <c r="U501">
        <v>47</v>
      </c>
      <c r="V501">
        <v>39</v>
      </c>
      <c r="W501">
        <v>4.78</v>
      </c>
      <c r="X501">
        <v>40</v>
      </c>
      <c r="Y501">
        <v>0.5</v>
      </c>
      <c r="Z501">
        <v>0.28000000000000003</v>
      </c>
      <c r="AA501">
        <v>60</v>
      </c>
      <c r="AB501">
        <v>0.74</v>
      </c>
      <c r="AC501">
        <v>615</v>
      </c>
      <c r="AD501">
        <v>2</v>
      </c>
      <c r="AE501">
        <v>2.17</v>
      </c>
      <c r="AF501">
        <v>25</v>
      </c>
      <c r="AG501">
        <v>10000</v>
      </c>
      <c r="AH501">
        <v>20</v>
      </c>
      <c r="AI501">
        <v>1</v>
      </c>
      <c r="AJ501">
        <v>10</v>
      </c>
      <c r="AK501">
        <v>51</v>
      </c>
      <c r="AL501">
        <v>0.01</v>
      </c>
      <c r="AM501">
        <v>5</v>
      </c>
      <c r="AN501">
        <v>5</v>
      </c>
      <c r="AO501">
        <v>77</v>
      </c>
      <c r="AP501">
        <v>5</v>
      </c>
      <c r="AQ501">
        <v>60</v>
      </c>
    </row>
    <row r="502" spans="1:43" hidden="1" x14ac:dyDescent="0.25">
      <c r="A502" t="s">
        <v>605</v>
      </c>
      <c r="B502" t="s">
        <v>1375</v>
      </c>
      <c r="C502" s="1" t="str">
        <f t="shared" si="32"/>
        <v>11:0002</v>
      </c>
      <c r="D502" s="1" t="str">
        <f t="shared" si="30"/>
        <v>11:0001</v>
      </c>
      <c r="E502" t="s">
        <v>606</v>
      </c>
      <c r="F502" t="s">
        <v>1376</v>
      </c>
      <c r="H502">
        <v>59.613085400000003</v>
      </c>
      <c r="I502">
        <v>-110.100973</v>
      </c>
      <c r="J502" s="1" t="str">
        <f t="shared" si="31"/>
        <v>Till</v>
      </c>
      <c r="K502" s="1" t="str">
        <f t="shared" si="33"/>
        <v>&lt;63 micron</v>
      </c>
      <c r="L502">
        <v>0.1</v>
      </c>
      <c r="M502">
        <v>6.21</v>
      </c>
      <c r="N502">
        <v>8</v>
      </c>
      <c r="O502">
        <v>60</v>
      </c>
      <c r="P502">
        <v>0.25</v>
      </c>
      <c r="Q502">
        <v>2</v>
      </c>
      <c r="R502">
        <v>0.11</v>
      </c>
      <c r="S502">
        <v>0.5</v>
      </c>
      <c r="T502">
        <v>9</v>
      </c>
      <c r="U502">
        <v>40</v>
      </c>
      <c r="V502">
        <v>21</v>
      </c>
      <c r="W502">
        <v>2.96</v>
      </c>
      <c r="X502">
        <v>30</v>
      </c>
      <c r="Y502">
        <v>0.5</v>
      </c>
      <c r="Z502">
        <v>0.13</v>
      </c>
      <c r="AA502">
        <v>70</v>
      </c>
      <c r="AB502">
        <v>0.52</v>
      </c>
      <c r="AC502">
        <v>210</v>
      </c>
      <c r="AD502">
        <v>0.5</v>
      </c>
      <c r="AE502">
        <v>3.01</v>
      </c>
      <c r="AF502">
        <v>13</v>
      </c>
      <c r="AG502">
        <v>10000</v>
      </c>
      <c r="AH502">
        <v>10</v>
      </c>
      <c r="AI502">
        <v>1</v>
      </c>
      <c r="AJ502">
        <v>9</v>
      </c>
      <c r="AK502">
        <v>29</v>
      </c>
      <c r="AL502">
        <v>0.06</v>
      </c>
      <c r="AM502">
        <v>5</v>
      </c>
      <c r="AN502">
        <v>5</v>
      </c>
      <c r="AO502">
        <v>56</v>
      </c>
      <c r="AP502">
        <v>5</v>
      </c>
      <c r="AQ502">
        <v>56</v>
      </c>
    </row>
    <row r="503" spans="1:43" hidden="1" x14ac:dyDescent="0.25">
      <c r="A503" t="s">
        <v>608</v>
      </c>
      <c r="B503" t="s">
        <v>1377</v>
      </c>
      <c r="C503" s="1" t="str">
        <f t="shared" si="32"/>
        <v>11:0002</v>
      </c>
      <c r="D503" s="1" t="str">
        <f t="shared" si="30"/>
        <v>11:0001</v>
      </c>
      <c r="E503" t="s">
        <v>609</v>
      </c>
      <c r="F503" t="s">
        <v>1378</v>
      </c>
      <c r="H503">
        <v>59.580867499999997</v>
      </c>
      <c r="I503">
        <v>-110.1213623</v>
      </c>
      <c r="J503" s="1" t="str">
        <f t="shared" si="31"/>
        <v>Till</v>
      </c>
      <c r="K503" s="1" t="str">
        <f t="shared" si="33"/>
        <v>&lt;63 micron</v>
      </c>
      <c r="L503">
        <v>0.1</v>
      </c>
      <c r="M503">
        <v>5.89</v>
      </c>
      <c r="N503">
        <v>12</v>
      </c>
      <c r="O503">
        <v>70</v>
      </c>
      <c r="P503">
        <v>0.25</v>
      </c>
      <c r="Q503">
        <v>1</v>
      </c>
      <c r="R503">
        <v>0.1</v>
      </c>
      <c r="S503">
        <v>0.25</v>
      </c>
      <c r="T503">
        <v>10</v>
      </c>
      <c r="U503">
        <v>46</v>
      </c>
      <c r="V503">
        <v>17</v>
      </c>
      <c r="W503">
        <v>4.7</v>
      </c>
      <c r="X503">
        <v>20</v>
      </c>
      <c r="Y503">
        <v>0.5</v>
      </c>
      <c r="Z503">
        <v>0.12</v>
      </c>
      <c r="AA503">
        <v>30</v>
      </c>
      <c r="AB503">
        <v>0.62</v>
      </c>
      <c r="AC503">
        <v>190</v>
      </c>
      <c r="AD503">
        <v>3</v>
      </c>
      <c r="AE503">
        <v>1.83</v>
      </c>
      <c r="AF503">
        <v>17</v>
      </c>
      <c r="AG503">
        <v>10000</v>
      </c>
      <c r="AH503">
        <v>22</v>
      </c>
      <c r="AI503">
        <v>1</v>
      </c>
      <c r="AJ503">
        <v>6</v>
      </c>
      <c r="AK503">
        <v>21</v>
      </c>
      <c r="AL503">
        <v>7.0000000000000007E-2</v>
      </c>
      <c r="AM503">
        <v>5</v>
      </c>
      <c r="AN503">
        <v>5</v>
      </c>
      <c r="AO503">
        <v>75</v>
      </c>
      <c r="AP503">
        <v>5</v>
      </c>
      <c r="AQ503">
        <v>82</v>
      </c>
    </row>
    <row r="504" spans="1:43" hidden="1" x14ac:dyDescent="0.25">
      <c r="A504" t="s">
        <v>611</v>
      </c>
      <c r="B504" t="s">
        <v>1379</v>
      </c>
      <c r="C504" s="1" t="str">
        <f t="shared" si="32"/>
        <v>11:0002</v>
      </c>
      <c r="D504" s="1" t="str">
        <f t="shared" si="30"/>
        <v>11:0001</v>
      </c>
      <c r="E504" t="s">
        <v>612</v>
      </c>
      <c r="F504" t="s">
        <v>1380</v>
      </c>
      <c r="H504">
        <v>59.275548200000003</v>
      </c>
      <c r="I504">
        <v>-110.4749109</v>
      </c>
      <c r="J504" s="1" t="str">
        <f t="shared" si="31"/>
        <v>Till</v>
      </c>
      <c r="K504" s="1" t="str">
        <f t="shared" si="33"/>
        <v>&lt;63 micron</v>
      </c>
      <c r="L504">
        <v>0.1</v>
      </c>
      <c r="M504">
        <v>6.85</v>
      </c>
      <c r="N504">
        <v>2</v>
      </c>
      <c r="O504">
        <v>160</v>
      </c>
      <c r="P504">
        <v>0.25</v>
      </c>
      <c r="Q504">
        <v>1</v>
      </c>
      <c r="R504">
        <v>0.05</v>
      </c>
      <c r="S504">
        <v>0.25</v>
      </c>
      <c r="T504">
        <v>6</v>
      </c>
      <c r="U504">
        <v>48</v>
      </c>
      <c r="V504">
        <v>10</v>
      </c>
      <c r="W504">
        <v>4.75</v>
      </c>
      <c r="X504">
        <v>20</v>
      </c>
      <c r="Y504">
        <v>0.5</v>
      </c>
      <c r="Z504">
        <v>0.13</v>
      </c>
      <c r="AA504">
        <v>20</v>
      </c>
      <c r="AB504">
        <v>0.51</v>
      </c>
      <c r="AC504">
        <v>90</v>
      </c>
      <c r="AD504">
        <v>2</v>
      </c>
      <c r="AE504">
        <v>1.31</v>
      </c>
      <c r="AF504">
        <v>14</v>
      </c>
      <c r="AG504">
        <v>10000</v>
      </c>
      <c r="AH504">
        <v>12</v>
      </c>
      <c r="AI504">
        <v>4</v>
      </c>
      <c r="AJ504">
        <v>4</v>
      </c>
      <c r="AK504">
        <v>30</v>
      </c>
      <c r="AL504">
        <v>7.0000000000000007E-2</v>
      </c>
      <c r="AM504">
        <v>5</v>
      </c>
      <c r="AN504">
        <v>5</v>
      </c>
      <c r="AO504">
        <v>90</v>
      </c>
      <c r="AP504">
        <v>5</v>
      </c>
      <c r="AQ504">
        <v>126</v>
      </c>
    </row>
    <row r="505" spans="1:43" hidden="1" x14ac:dyDescent="0.25">
      <c r="A505" t="s">
        <v>614</v>
      </c>
      <c r="B505" t="s">
        <v>1381</v>
      </c>
      <c r="C505" s="1" t="str">
        <f t="shared" si="32"/>
        <v>11:0002</v>
      </c>
      <c r="D505" s="1" t="str">
        <f t="shared" si="30"/>
        <v>11:0001</v>
      </c>
      <c r="E505" t="s">
        <v>615</v>
      </c>
      <c r="F505" t="s">
        <v>1382</v>
      </c>
      <c r="H505">
        <v>59.278013299999998</v>
      </c>
      <c r="I505">
        <v>-110.4029972</v>
      </c>
      <c r="J505" s="1" t="str">
        <f t="shared" si="31"/>
        <v>Till</v>
      </c>
      <c r="K505" s="1" t="str">
        <f t="shared" si="33"/>
        <v>&lt;63 micron</v>
      </c>
      <c r="L505">
        <v>0.1</v>
      </c>
      <c r="M505">
        <v>7.51</v>
      </c>
      <c r="N505">
        <v>6</v>
      </c>
      <c r="O505">
        <v>100</v>
      </c>
      <c r="P505">
        <v>0.25</v>
      </c>
      <c r="Q505">
        <v>1</v>
      </c>
      <c r="R505">
        <v>0.04</v>
      </c>
      <c r="S505">
        <v>0.25</v>
      </c>
      <c r="T505">
        <v>11</v>
      </c>
      <c r="U505">
        <v>74</v>
      </c>
      <c r="V505">
        <v>11</v>
      </c>
      <c r="W505">
        <v>6.42</v>
      </c>
      <c r="X505">
        <v>20</v>
      </c>
      <c r="Y505">
        <v>0.5</v>
      </c>
      <c r="Z505">
        <v>0.17</v>
      </c>
      <c r="AA505">
        <v>20</v>
      </c>
      <c r="AB505">
        <v>0.62</v>
      </c>
      <c r="AC505">
        <v>140</v>
      </c>
      <c r="AD505">
        <v>0.5</v>
      </c>
      <c r="AE505">
        <v>1</v>
      </c>
      <c r="AF505">
        <v>25</v>
      </c>
      <c r="AG505">
        <v>10000</v>
      </c>
      <c r="AH505">
        <v>2</v>
      </c>
      <c r="AI505">
        <v>1</v>
      </c>
      <c r="AJ505">
        <v>5</v>
      </c>
      <c r="AK505">
        <v>52</v>
      </c>
      <c r="AL505">
        <v>0.06</v>
      </c>
      <c r="AM505">
        <v>5</v>
      </c>
      <c r="AN505">
        <v>5</v>
      </c>
      <c r="AO505">
        <v>82</v>
      </c>
      <c r="AP505">
        <v>5</v>
      </c>
      <c r="AQ505">
        <v>42</v>
      </c>
    </row>
    <row r="506" spans="1:43" hidden="1" x14ac:dyDescent="0.25">
      <c r="A506" t="s">
        <v>617</v>
      </c>
      <c r="B506" t="s">
        <v>1383</v>
      </c>
      <c r="C506" s="1" t="str">
        <f t="shared" si="32"/>
        <v>11:0002</v>
      </c>
      <c r="D506" s="1" t="str">
        <f t="shared" si="30"/>
        <v>11:0001</v>
      </c>
      <c r="E506" t="s">
        <v>618</v>
      </c>
      <c r="F506" t="s">
        <v>1384</v>
      </c>
      <c r="H506">
        <v>59.275894600000001</v>
      </c>
      <c r="I506">
        <v>-110.34342770000001</v>
      </c>
      <c r="J506" s="1" t="str">
        <f t="shared" si="31"/>
        <v>Till</v>
      </c>
      <c r="K506" s="1" t="str">
        <f t="shared" si="33"/>
        <v>&lt;63 micron</v>
      </c>
      <c r="L506">
        <v>0.1</v>
      </c>
      <c r="M506">
        <v>6.02</v>
      </c>
      <c r="N506">
        <v>4</v>
      </c>
      <c r="O506">
        <v>60</v>
      </c>
      <c r="P506">
        <v>0.25</v>
      </c>
      <c r="Q506">
        <v>1</v>
      </c>
      <c r="R506">
        <v>0.05</v>
      </c>
      <c r="S506">
        <v>0.25</v>
      </c>
      <c r="T506">
        <v>10</v>
      </c>
      <c r="U506">
        <v>50</v>
      </c>
      <c r="V506">
        <v>16</v>
      </c>
      <c r="W506">
        <v>3.88</v>
      </c>
      <c r="X506">
        <v>20</v>
      </c>
      <c r="Y506">
        <v>0.5</v>
      </c>
      <c r="Z506">
        <v>0.13</v>
      </c>
      <c r="AA506">
        <v>10</v>
      </c>
      <c r="AB506">
        <v>0.3</v>
      </c>
      <c r="AC506">
        <v>70</v>
      </c>
      <c r="AD506">
        <v>0.5</v>
      </c>
      <c r="AE506">
        <v>3.47</v>
      </c>
      <c r="AF506">
        <v>18</v>
      </c>
      <c r="AG506">
        <v>10000</v>
      </c>
      <c r="AH506">
        <v>6</v>
      </c>
      <c r="AI506">
        <v>1</v>
      </c>
      <c r="AJ506">
        <v>4</v>
      </c>
      <c r="AK506">
        <v>42</v>
      </c>
      <c r="AL506">
        <v>0.03</v>
      </c>
      <c r="AM506">
        <v>5</v>
      </c>
      <c r="AN506">
        <v>5</v>
      </c>
      <c r="AO506">
        <v>57</v>
      </c>
      <c r="AP506">
        <v>5</v>
      </c>
      <c r="AQ506">
        <v>32</v>
      </c>
    </row>
    <row r="507" spans="1:43" hidden="1" x14ac:dyDescent="0.25">
      <c r="A507" t="s">
        <v>1385</v>
      </c>
      <c r="B507" t="s">
        <v>1386</v>
      </c>
      <c r="C507" s="1" t="str">
        <f t="shared" si="32"/>
        <v>11:0002</v>
      </c>
      <c r="D507" s="1" t="str">
        <f t="shared" si="30"/>
        <v>11:0001</v>
      </c>
      <c r="E507" t="s">
        <v>633</v>
      </c>
      <c r="F507" t="s">
        <v>1387</v>
      </c>
      <c r="H507">
        <v>59.265700600000002</v>
      </c>
      <c r="I507">
        <v>-110.3001381</v>
      </c>
      <c r="J507" s="1" t="str">
        <f t="shared" si="31"/>
        <v>Till</v>
      </c>
      <c r="K507" s="1" t="str">
        <f t="shared" si="33"/>
        <v>&lt;63 micron</v>
      </c>
      <c r="L507">
        <v>0.39</v>
      </c>
      <c r="M507">
        <v>2.3199999999999998</v>
      </c>
      <c r="N507">
        <v>4</v>
      </c>
      <c r="O507">
        <v>60</v>
      </c>
      <c r="P507">
        <v>0.25</v>
      </c>
      <c r="Q507">
        <v>3.9</v>
      </c>
      <c r="R507">
        <v>0.06</v>
      </c>
      <c r="S507">
        <v>0.25</v>
      </c>
      <c r="T507">
        <v>8</v>
      </c>
      <c r="U507">
        <v>226</v>
      </c>
      <c r="V507">
        <v>28</v>
      </c>
      <c r="W507">
        <v>3.9</v>
      </c>
      <c r="X507">
        <v>19.899999999999999</v>
      </c>
      <c r="Y507">
        <v>0.5</v>
      </c>
      <c r="Z507">
        <v>0.18</v>
      </c>
      <c r="AA507">
        <v>40</v>
      </c>
      <c r="AB507">
        <v>0.5</v>
      </c>
      <c r="AC507">
        <v>240</v>
      </c>
      <c r="AD507">
        <v>0.5</v>
      </c>
      <c r="AE507">
        <v>3.68</v>
      </c>
      <c r="AF507">
        <v>16</v>
      </c>
      <c r="AG507">
        <v>10000</v>
      </c>
      <c r="AH507">
        <v>12</v>
      </c>
      <c r="AI507">
        <v>3.9</v>
      </c>
      <c r="AJ507">
        <v>4</v>
      </c>
      <c r="AK507">
        <v>66</v>
      </c>
      <c r="AL507">
        <v>0.02</v>
      </c>
      <c r="AM507">
        <v>19.899999999999999</v>
      </c>
      <c r="AN507">
        <v>19.899999999999999</v>
      </c>
      <c r="AO507">
        <v>40</v>
      </c>
      <c r="AP507">
        <v>19.899999999999999</v>
      </c>
      <c r="AQ507">
        <v>40</v>
      </c>
    </row>
    <row r="508" spans="1:43" hidden="1" x14ac:dyDescent="0.25">
      <c r="A508" t="s">
        <v>620</v>
      </c>
      <c r="B508" t="s">
        <v>1388</v>
      </c>
      <c r="C508" s="1" t="str">
        <f t="shared" si="32"/>
        <v>11:0002</v>
      </c>
      <c r="D508" s="1" t="str">
        <f t="shared" si="30"/>
        <v>11:0001</v>
      </c>
      <c r="E508" t="s">
        <v>621</v>
      </c>
      <c r="F508" t="s">
        <v>1389</v>
      </c>
      <c r="H508">
        <v>59.635675900000003</v>
      </c>
      <c r="I508">
        <v>-110.5304268</v>
      </c>
      <c r="J508" s="1" t="str">
        <f t="shared" si="31"/>
        <v>Till</v>
      </c>
      <c r="K508" s="1" t="str">
        <f t="shared" si="33"/>
        <v>&lt;63 micron</v>
      </c>
      <c r="L508">
        <v>0.1</v>
      </c>
      <c r="M508">
        <v>6.11</v>
      </c>
      <c r="N508">
        <v>1</v>
      </c>
      <c r="O508">
        <v>240</v>
      </c>
      <c r="P508">
        <v>0.25</v>
      </c>
      <c r="Q508">
        <v>1</v>
      </c>
      <c r="R508">
        <v>0.08</v>
      </c>
      <c r="S508">
        <v>0.25</v>
      </c>
      <c r="T508">
        <v>9</v>
      </c>
      <c r="U508">
        <v>53</v>
      </c>
      <c r="V508">
        <v>30</v>
      </c>
      <c r="W508">
        <v>2.39</v>
      </c>
      <c r="X508">
        <v>50</v>
      </c>
      <c r="Y508">
        <v>0.5</v>
      </c>
      <c r="Z508">
        <v>0.09</v>
      </c>
      <c r="AA508">
        <v>160</v>
      </c>
      <c r="AB508">
        <v>0.41</v>
      </c>
      <c r="AC508">
        <v>65</v>
      </c>
      <c r="AD508">
        <v>0.5</v>
      </c>
      <c r="AE508">
        <v>1.39</v>
      </c>
      <c r="AF508">
        <v>18</v>
      </c>
      <c r="AG508">
        <v>10000</v>
      </c>
      <c r="AH508">
        <v>14</v>
      </c>
      <c r="AI508">
        <v>1</v>
      </c>
      <c r="AJ508">
        <v>12</v>
      </c>
      <c r="AK508">
        <v>19</v>
      </c>
      <c r="AL508">
        <v>0.06</v>
      </c>
      <c r="AM508">
        <v>5</v>
      </c>
      <c r="AN508">
        <v>5</v>
      </c>
      <c r="AO508">
        <v>48</v>
      </c>
      <c r="AP508">
        <v>5</v>
      </c>
      <c r="AQ508">
        <v>90</v>
      </c>
    </row>
    <row r="509" spans="1:43" hidden="1" x14ac:dyDescent="0.25">
      <c r="A509" t="s">
        <v>623</v>
      </c>
      <c r="B509" t="s">
        <v>1390</v>
      </c>
      <c r="C509" s="1" t="str">
        <f t="shared" si="32"/>
        <v>11:0002</v>
      </c>
      <c r="D509" s="1" t="str">
        <f t="shared" si="30"/>
        <v>11:0001</v>
      </c>
      <c r="E509" t="s">
        <v>624</v>
      </c>
      <c r="F509" t="s">
        <v>1391</v>
      </c>
      <c r="H509">
        <v>59.568439900000001</v>
      </c>
      <c r="I509">
        <v>-110.5910962</v>
      </c>
      <c r="J509" s="1" t="str">
        <f t="shared" si="31"/>
        <v>Till</v>
      </c>
      <c r="K509" s="1" t="str">
        <f t="shared" si="33"/>
        <v>&lt;63 micron</v>
      </c>
      <c r="L509">
        <v>0.1</v>
      </c>
      <c r="M509">
        <v>4.24</v>
      </c>
      <c r="N509">
        <v>1</v>
      </c>
      <c r="O509">
        <v>180</v>
      </c>
      <c r="P509">
        <v>0.25</v>
      </c>
      <c r="Q509">
        <v>1</v>
      </c>
      <c r="R509">
        <v>0.27</v>
      </c>
      <c r="S509">
        <v>0.25</v>
      </c>
      <c r="T509">
        <v>21</v>
      </c>
      <c r="U509">
        <v>118</v>
      </c>
      <c r="V509">
        <v>47</v>
      </c>
      <c r="W509">
        <v>5.45</v>
      </c>
      <c r="X509">
        <v>20</v>
      </c>
      <c r="Y509">
        <v>0.5</v>
      </c>
      <c r="Z509">
        <v>0.28999999999999998</v>
      </c>
      <c r="AA509">
        <v>40</v>
      </c>
      <c r="AB509">
        <v>1.31</v>
      </c>
      <c r="AC509">
        <v>385</v>
      </c>
      <c r="AD509">
        <v>1</v>
      </c>
      <c r="AE509">
        <v>1.31</v>
      </c>
      <c r="AF509">
        <v>68</v>
      </c>
      <c r="AG509">
        <v>10000</v>
      </c>
      <c r="AH509">
        <v>8</v>
      </c>
      <c r="AI509">
        <v>1</v>
      </c>
      <c r="AJ509">
        <v>8</v>
      </c>
      <c r="AK509">
        <v>36</v>
      </c>
      <c r="AL509">
        <v>0.01</v>
      </c>
      <c r="AM509">
        <v>5</v>
      </c>
      <c r="AN509">
        <v>5</v>
      </c>
      <c r="AO509">
        <v>100</v>
      </c>
      <c r="AP509">
        <v>5</v>
      </c>
      <c r="AQ509">
        <v>64</v>
      </c>
    </row>
    <row r="510" spans="1:43" hidden="1" x14ac:dyDescent="0.25">
      <c r="A510" t="s">
        <v>626</v>
      </c>
      <c r="B510" t="s">
        <v>1392</v>
      </c>
      <c r="C510" s="1" t="str">
        <f t="shared" si="32"/>
        <v>11:0002</v>
      </c>
      <c r="D510" s="1" t="str">
        <f t="shared" si="30"/>
        <v>11:0001</v>
      </c>
      <c r="E510" t="s">
        <v>627</v>
      </c>
      <c r="F510" t="s">
        <v>1393</v>
      </c>
      <c r="H510">
        <v>59.542221400000003</v>
      </c>
      <c r="I510">
        <v>-110.6511</v>
      </c>
      <c r="J510" s="1" t="str">
        <f t="shared" si="31"/>
        <v>Till</v>
      </c>
      <c r="K510" s="1" t="str">
        <f t="shared" si="33"/>
        <v>&lt;63 micron</v>
      </c>
      <c r="L510">
        <v>0.1</v>
      </c>
      <c r="M510">
        <v>5.23</v>
      </c>
      <c r="N510">
        <v>4</v>
      </c>
      <c r="O510">
        <v>90</v>
      </c>
      <c r="P510">
        <v>0.25</v>
      </c>
      <c r="Q510">
        <v>1</v>
      </c>
      <c r="R510">
        <v>0.08</v>
      </c>
      <c r="S510">
        <v>0.25</v>
      </c>
      <c r="T510">
        <v>9</v>
      </c>
      <c r="U510">
        <v>45</v>
      </c>
      <c r="V510">
        <v>14</v>
      </c>
      <c r="W510">
        <v>3.48</v>
      </c>
      <c r="X510">
        <v>20</v>
      </c>
      <c r="Y510">
        <v>0.5</v>
      </c>
      <c r="Z510">
        <v>0.1</v>
      </c>
      <c r="AA510">
        <v>30</v>
      </c>
      <c r="AB510">
        <v>0.46</v>
      </c>
      <c r="AC510">
        <v>140</v>
      </c>
      <c r="AD510">
        <v>0.5</v>
      </c>
      <c r="AE510">
        <v>1.52</v>
      </c>
      <c r="AF510">
        <v>15</v>
      </c>
      <c r="AG510">
        <v>10000</v>
      </c>
      <c r="AH510">
        <v>6</v>
      </c>
      <c r="AI510">
        <v>1</v>
      </c>
      <c r="AJ510">
        <v>6</v>
      </c>
      <c r="AK510">
        <v>21</v>
      </c>
      <c r="AL510">
        <v>0.06</v>
      </c>
      <c r="AM510">
        <v>5</v>
      </c>
      <c r="AN510">
        <v>5</v>
      </c>
      <c r="AO510">
        <v>67</v>
      </c>
      <c r="AP510">
        <v>5</v>
      </c>
      <c r="AQ510">
        <v>76</v>
      </c>
    </row>
    <row r="511" spans="1:43" hidden="1" x14ac:dyDescent="0.25">
      <c r="A511" t="s">
        <v>629</v>
      </c>
      <c r="B511" t="s">
        <v>1394</v>
      </c>
      <c r="C511" s="1" t="str">
        <f t="shared" si="32"/>
        <v>11:0002</v>
      </c>
      <c r="D511" s="1" t="str">
        <f t="shared" si="30"/>
        <v>11:0001</v>
      </c>
      <c r="E511" t="s">
        <v>630</v>
      </c>
      <c r="F511" t="s">
        <v>1395</v>
      </c>
      <c r="H511">
        <v>59.567839900000003</v>
      </c>
      <c r="I511">
        <v>-110.64725989999999</v>
      </c>
      <c r="J511" s="1" t="str">
        <f t="shared" si="31"/>
        <v>Till</v>
      </c>
      <c r="K511" s="1" t="str">
        <f t="shared" si="33"/>
        <v>&lt;63 micron</v>
      </c>
      <c r="L511">
        <v>0.1</v>
      </c>
      <c r="M511">
        <v>7.05</v>
      </c>
      <c r="N511">
        <v>4</v>
      </c>
      <c r="O511">
        <v>60</v>
      </c>
      <c r="P511">
        <v>0.25</v>
      </c>
      <c r="Q511">
        <v>1</v>
      </c>
      <c r="R511">
        <v>0.08</v>
      </c>
      <c r="S511">
        <v>0.25</v>
      </c>
      <c r="T511">
        <v>10</v>
      </c>
      <c r="U511">
        <v>63</v>
      </c>
      <c r="V511">
        <v>20</v>
      </c>
      <c r="W511">
        <v>4.4800000000000004</v>
      </c>
      <c r="X511">
        <v>20</v>
      </c>
      <c r="Y511">
        <v>0.5</v>
      </c>
      <c r="Z511">
        <v>0.12</v>
      </c>
      <c r="AA511">
        <v>30</v>
      </c>
      <c r="AB511">
        <v>0.4</v>
      </c>
      <c r="AC511">
        <v>115</v>
      </c>
      <c r="AD511">
        <v>4</v>
      </c>
      <c r="AE511">
        <v>3.55</v>
      </c>
      <c r="AF511">
        <v>17</v>
      </c>
      <c r="AG511">
        <v>10000</v>
      </c>
      <c r="AH511">
        <v>4</v>
      </c>
      <c r="AI511">
        <v>2</v>
      </c>
      <c r="AJ511">
        <v>13</v>
      </c>
      <c r="AK511">
        <v>19</v>
      </c>
      <c r="AL511">
        <v>0.02</v>
      </c>
      <c r="AM511">
        <v>5</v>
      </c>
      <c r="AN511">
        <v>5</v>
      </c>
      <c r="AO511">
        <v>70</v>
      </c>
      <c r="AP511">
        <v>5</v>
      </c>
      <c r="AQ511">
        <v>32</v>
      </c>
    </row>
    <row r="512" spans="1:43" hidden="1" x14ac:dyDescent="0.25">
      <c r="A512" t="s">
        <v>632</v>
      </c>
      <c r="B512" t="s">
        <v>1396</v>
      </c>
      <c r="C512" s="1" t="str">
        <f t="shared" si="32"/>
        <v>11:0002</v>
      </c>
      <c r="D512" s="1" t="str">
        <f t="shared" si="30"/>
        <v>11:0001</v>
      </c>
      <c r="E512" t="s">
        <v>634</v>
      </c>
      <c r="F512" t="s">
        <v>1397</v>
      </c>
      <c r="H512">
        <v>59.565089700000001</v>
      </c>
      <c r="I512">
        <v>-110.6463861</v>
      </c>
      <c r="J512" s="1" t="str">
        <f t="shared" si="31"/>
        <v>Till</v>
      </c>
      <c r="K512" s="1" t="str">
        <f t="shared" si="33"/>
        <v>&lt;63 micron</v>
      </c>
      <c r="L512">
        <v>0.1</v>
      </c>
      <c r="M512">
        <v>2.0699999999999998</v>
      </c>
      <c r="N512">
        <v>1</v>
      </c>
      <c r="O512">
        <v>100</v>
      </c>
      <c r="P512">
        <v>0.25</v>
      </c>
      <c r="Q512">
        <v>1</v>
      </c>
      <c r="R512">
        <v>0.57999999999999996</v>
      </c>
      <c r="S512">
        <v>0.25</v>
      </c>
      <c r="T512">
        <v>10</v>
      </c>
      <c r="U512">
        <v>36</v>
      </c>
      <c r="V512">
        <v>30</v>
      </c>
      <c r="W512">
        <v>2.59</v>
      </c>
      <c r="X512">
        <v>20</v>
      </c>
      <c r="Y512">
        <v>0.5</v>
      </c>
      <c r="Z512">
        <v>0.28000000000000003</v>
      </c>
      <c r="AA512">
        <v>80</v>
      </c>
      <c r="AB512">
        <v>0.94</v>
      </c>
      <c r="AC512">
        <v>415</v>
      </c>
      <c r="AD512">
        <v>0.5</v>
      </c>
      <c r="AE512">
        <v>0.33</v>
      </c>
      <c r="AF512">
        <v>19</v>
      </c>
      <c r="AG512">
        <v>1430</v>
      </c>
      <c r="AH512">
        <v>8</v>
      </c>
      <c r="AI512">
        <v>1</v>
      </c>
      <c r="AJ512">
        <v>8</v>
      </c>
      <c r="AK512">
        <v>93</v>
      </c>
      <c r="AL512">
        <v>0.1</v>
      </c>
      <c r="AM512">
        <v>5</v>
      </c>
      <c r="AN512">
        <v>5</v>
      </c>
      <c r="AO512">
        <v>44</v>
      </c>
      <c r="AP512">
        <v>5</v>
      </c>
      <c r="AQ512">
        <v>56</v>
      </c>
    </row>
    <row r="513" spans="1:43" hidden="1" x14ac:dyDescent="0.25">
      <c r="A513" t="s">
        <v>636</v>
      </c>
      <c r="B513" t="s">
        <v>1398</v>
      </c>
      <c r="C513" s="1" t="str">
        <f t="shared" si="32"/>
        <v>11:0002</v>
      </c>
      <c r="D513" s="1" t="str">
        <f t="shared" si="30"/>
        <v>11:0001</v>
      </c>
      <c r="E513" t="s">
        <v>637</v>
      </c>
      <c r="F513" t="s">
        <v>1399</v>
      </c>
      <c r="H513">
        <v>59.565169699999998</v>
      </c>
      <c r="I513">
        <v>-110.1307618</v>
      </c>
      <c r="J513" s="1" t="str">
        <f t="shared" si="31"/>
        <v>Till</v>
      </c>
      <c r="K513" s="1" t="str">
        <f t="shared" si="33"/>
        <v>&lt;63 micron</v>
      </c>
      <c r="L513">
        <v>0.1</v>
      </c>
      <c r="M513">
        <v>4.93</v>
      </c>
      <c r="N513">
        <v>1</v>
      </c>
      <c r="O513">
        <v>60</v>
      </c>
      <c r="P513">
        <v>0.25</v>
      </c>
      <c r="Q513">
        <v>1</v>
      </c>
      <c r="R513">
        <v>0.21</v>
      </c>
      <c r="S513">
        <v>0.25</v>
      </c>
      <c r="T513">
        <v>17</v>
      </c>
      <c r="U513">
        <v>42</v>
      </c>
      <c r="V513">
        <v>21</v>
      </c>
      <c r="W513">
        <v>4.08</v>
      </c>
      <c r="X513">
        <v>20</v>
      </c>
      <c r="Y513">
        <v>0.5</v>
      </c>
      <c r="Z513">
        <v>0.15</v>
      </c>
      <c r="AA513">
        <v>40</v>
      </c>
      <c r="AB513">
        <v>0.66</v>
      </c>
      <c r="AC513">
        <v>225</v>
      </c>
      <c r="AD513">
        <v>3</v>
      </c>
      <c r="AE513">
        <v>0.88</v>
      </c>
      <c r="AF513">
        <v>23</v>
      </c>
      <c r="AG513">
        <v>9990</v>
      </c>
      <c r="AH513">
        <v>12</v>
      </c>
      <c r="AI513">
        <v>1</v>
      </c>
      <c r="AJ513">
        <v>6</v>
      </c>
      <c r="AK513">
        <v>29</v>
      </c>
      <c r="AL513">
        <v>7.0000000000000007E-2</v>
      </c>
      <c r="AM513">
        <v>5</v>
      </c>
      <c r="AN513">
        <v>5</v>
      </c>
      <c r="AO513">
        <v>84</v>
      </c>
      <c r="AP513">
        <v>5</v>
      </c>
      <c r="AQ513">
        <v>42</v>
      </c>
    </row>
    <row r="514" spans="1:43" hidden="1" x14ac:dyDescent="0.25">
      <c r="A514" t="s">
        <v>639</v>
      </c>
      <c r="B514" t="s">
        <v>1400</v>
      </c>
      <c r="C514" s="1" t="str">
        <f t="shared" si="32"/>
        <v>11:0002</v>
      </c>
      <c r="D514" s="1" t="str">
        <f t="shared" ref="D514:D577" si="34">HYPERLINK("http://geochem.nrcan.gc.ca/cdogs/content/svy/svy110001_e.htm", "11:0001")</f>
        <v>11:0001</v>
      </c>
      <c r="E514" t="s">
        <v>640</v>
      </c>
      <c r="F514" t="s">
        <v>1401</v>
      </c>
      <c r="H514">
        <v>59.5640632</v>
      </c>
      <c r="I514">
        <v>-110.0652934</v>
      </c>
      <c r="J514" s="1" t="str">
        <f t="shared" ref="J514:J577" si="35">HYPERLINK("http://geochem.nrcan.gc.ca/cdogs/content/kwd/kwd020044_e.htm", "Till")</f>
        <v>Till</v>
      </c>
      <c r="K514" s="1" t="str">
        <f t="shared" si="33"/>
        <v>&lt;63 micron</v>
      </c>
      <c r="L514">
        <v>0.1</v>
      </c>
      <c r="M514">
        <v>2.61</v>
      </c>
      <c r="N514">
        <v>1</v>
      </c>
      <c r="O514">
        <v>60</v>
      </c>
      <c r="P514">
        <v>0.25</v>
      </c>
      <c r="Q514">
        <v>1</v>
      </c>
      <c r="R514">
        <v>0.17</v>
      </c>
      <c r="S514">
        <v>0.25</v>
      </c>
      <c r="T514">
        <v>7</v>
      </c>
      <c r="U514">
        <v>31</v>
      </c>
      <c r="V514">
        <v>9</v>
      </c>
      <c r="W514">
        <v>2.73</v>
      </c>
      <c r="X514">
        <v>10</v>
      </c>
      <c r="Y514">
        <v>0.5</v>
      </c>
      <c r="Z514">
        <v>0.09</v>
      </c>
      <c r="AA514">
        <v>30</v>
      </c>
      <c r="AB514">
        <v>0.38</v>
      </c>
      <c r="AC514">
        <v>105</v>
      </c>
      <c r="AD514">
        <v>0.5</v>
      </c>
      <c r="AE514">
        <v>0.28000000000000003</v>
      </c>
      <c r="AF514">
        <v>8</v>
      </c>
      <c r="AG514">
        <v>6720</v>
      </c>
      <c r="AH514">
        <v>8</v>
      </c>
      <c r="AI514">
        <v>1</v>
      </c>
      <c r="AJ514">
        <v>6</v>
      </c>
      <c r="AK514">
        <v>24</v>
      </c>
      <c r="AL514">
        <v>0.04</v>
      </c>
      <c r="AM514">
        <v>5</v>
      </c>
      <c r="AN514">
        <v>5</v>
      </c>
      <c r="AO514">
        <v>43</v>
      </c>
      <c r="AP514">
        <v>5</v>
      </c>
      <c r="AQ514">
        <v>26</v>
      </c>
    </row>
    <row r="515" spans="1:43" hidden="1" x14ac:dyDescent="0.25">
      <c r="A515" t="s">
        <v>642</v>
      </c>
      <c r="B515" t="s">
        <v>1402</v>
      </c>
      <c r="C515" s="1" t="str">
        <f t="shared" si="32"/>
        <v>11:0002</v>
      </c>
      <c r="D515" s="1" t="str">
        <f t="shared" si="34"/>
        <v>11:0001</v>
      </c>
      <c r="E515" t="s">
        <v>643</v>
      </c>
      <c r="F515" t="s">
        <v>1403</v>
      </c>
      <c r="H515">
        <v>59.528101200000002</v>
      </c>
      <c r="I515">
        <v>-110.0313743</v>
      </c>
      <c r="J515" s="1" t="str">
        <f t="shared" si="35"/>
        <v>Till</v>
      </c>
      <c r="K515" s="1" t="str">
        <f t="shared" si="33"/>
        <v>&lt;63 micron</v>
      </c>
      <c r="L515">
        <v>0.1</v>
      </c>
      <c r="M515">
        <v>6.73</v>
      </c>
      <c r="N515">
        <v>1</v>
      </c>
      <c r="O515">
        <v>90</v>
      </c>
      <c r="P515">
        <v>0.25</v>
      </c>
      <c r="Q515">
        <v>1</v>
      </c>
      <c r="R515">
        <v>0.08</v>
      </c>
      <c r="S515">
        <v>0.25</v>
      </c>
      <c r="T515">
        <v>15</v>
      </c>
      <c r="U515">
        <v>56</v>
      </c>
      <c r="V515">
        <v>19</v>
      </c>
      <c r="W515">
        <v>7.36</v>
      </c>
      <c r="X515">
        <v>20</v>
      </c>
      <c r="Y515">
        <v>0.5</v>
      </c>
      <c r="Z515">
        <v>0.16</v>
      </c>
      <c r="AA515">
        <v>20</v>
      </c>
      <c r="AB515">
        <v>5.0000000000000001E-3</v>
      </c>
      <c r="AC515">
        <v>115</v>
      </c>
      <c r="AD515">
        <v>1</v>
      </c>
      <c r="AE515">
        <v>1.32</v>
      </c>
      <c r="AF515">
        <v>26</v>
      </c>
      <c r="AG515">
        <v>10000</v>
      </c>
      <c r="AH515">
        <v>6</v>
      </c>
      <c r="AI515">
        <v>1</v>
      </c>
      <c r="AJ515">
        <v>5</v>
      </c>
      <c r="AK515">
        <v>33</v>
      </c>
      <c r="AL515">
        <v>0.03</v>
      </c>
      <c r="AM515">
        <v>5</v>
      </c>
      <c r="AN515">
        <v>5</v>
      </c>
      <c r="AO515">
        <v>94</v>
      </c>
      <c r="AP515">
        <v>5</v>
      </c>
      <c r="AQ515">
        <v>44</v>
      </c>
    </row>
    <row r="516" spans="1:43" hidden="1" x14ac:dyDescent="0.25">
      <c r="A516" t="s">
        <v>645</v>
      </c>
      <c r="B516" t="s">
        <v>1404</v>
      </c>
      <c r="C516" s="1" t="str">
        <f t="shared" si="32"/>
        <v>11:0002</v>
      </c>
      <c r="D516" s="1" t="str">
        <f t="shared" si="34"/>
        <v>11:0001</v>
      </c>
      <c r="E516" t="s">
        <v>646</v>
      </c>
      <c r="F516" t="s">
        <v>1405</v>
      </c>
      <c r="H516">
        <v>59.535876500000001</v>
      </c>
      <c r="I516">
        <v>-110.155564</v>
      </c>
      <c r="J516" s="1" t="str">
        <f t="shared" si="35"/>
        <v>Till</v>
      </c>
      <c r="K516" s="1" t="str">
        <f t="shared" si="33"/>
        <v>&lt;63 micron</v>
      </c>
      <c r="L516">
        <v>0.1</v>
      </c>
      <c r="M516">
        <v>6</v>
      </c>
      <c r="N516">
        <v>1</v>
      </c>
      <c r="O516">
        <v>30</v>
      </c>
      <c r="P516">
        <v>0.25</v>
      </c>
      <c r="Q516">
        <v>1</v>
      </c>
      <c r="R516">
        <v>0.26</v>
      </c>
      <c r="S516">
        <v>0.25</v>
      </c>
      <c r="T516">
        <v>8</v>
      </c>
      <c r="U516">
        <v>28</v>
      </c>
      <c r="V516">
        <v>9</v>
      </c>
      <c r="W516">
        <v>2.5</v>
      </c>
      <c r="X516">
        <v>10</v>
      </c>
      <c r="Y516">
        <v>0.5</v>
      </c>
      <c r="Z516">
        <v>0.13</v>
      </c>
      <c r="AA516">
        <v>30</v>
      </c>
      <c r="AB516">
        <v>0.43</v>
      </c>
      <c r="AC516">
        <v>210</v>
      </c>
      <c r="AD516">
        <v>0.5</v>
      </c>
      <c r="AE516">
        <v>0.21</v>
      </c>
      <c r="AF516">
        <v>12</v>
      </c>
      <c r="AG516">
        <v>1780</v>
      </c>
      <c r="AH516">
        <v>8</v>
      </c>
      <c r="AI516">
        <v>1</v>
      </c>
      <c r="AJ516">
        <v>4</v>
      </c>
      <c r="AK516">
        <v>40</v>
      </c>
      <c r="AL516">
        <v>7.0000000000000007E-2</v>
      </c>
      <c r="AM516">
        <v>5</v>
      </c>
      <c r="AN516">
        <v>5</v>
      </c>
      <c r="AO516">
        <v>40</v>
      </c>
      <c r="AP516">
        <v>5</v>
      </c>
      <c r="AQ516">
        <v>24</v>
      </c>
    </row>
    <row r="517" spans="1:43" hidden="1" x14ac:dyDescent="0.25">
      <c r="A517" t="s">
        <v>648</v>
      </c>
      <c r="B517" t="s">
        <v>1406</v>
      </c>
      <c r="C517" s="1" t="str">
        <f t="shared" si="32"/>
        <v>11:0002</v>
      </c>
      <c r="D517" s="1" t="str">
        <f t="shared" si="34"/>
        <v>11:0001</v>
      </c>
      <c r="E517" t="s">
        <v>649</v>
      </c>
      <c r="F517" t="s">
        <v>1407</v>
      </c>
      <c r="H517">
        <v>59.548787900000001</v>
      </c>
      <c r="I517">
        <v>-110.1892921</v>
      </c>
      <c r="J517" s="1" t="str">
        <f t="shared" si="35"/>
        <v>Till</v>
      </c>
      <c r="K517" s="1" t="str">
        <f t="shared" si="33"/>
        <v>&lt;63 micron</v>
      </c>
      <c r="L517">
        <v>0.1</v>
      </c>
      <c r="M517">
        <v>2.58</v>
      </c>
      <c r="N517">
        <v>1</v>
      </c>
      <c r="O517">
        <v>20</v>
      </c>
      <c r="P517">
        <v>0.25</v>
      </c>
      <c r="Q517">
        <v>1</v>
      </c>
      <c r="R517">
        <v>0.17</v>
      </c>
      <c r="S517">
        <v>0.25</v>
      </c>
      <c r="T517">
        <v>7</v>
      </c>
      <c r="U517">
        <v>27</v>
      </c>
      <c r="V517">
        <v>8</v>
      </c>
      <c r="W517">
        <v>2.21</v>
      </c>
      <c r="X517">
        <v>10</v>
      </c>
      <c r="Y517">
        <v>0.5</v>
      </c>
      <c r="Z517">
        <v>0.13</v>
      </c>
      <c r="AA517">
        <v>30</v>
      </c>
      <c r="AB517">
        <v>0.53</v>
      </c>
      <c r="AC517">
        <v>150</v>
      </c>
      <c r="AD517">
        <v>0.5</v>
      </c>
      <c r="AE517">
        <v>0.25</v>
      </c>
      <c r="AF517">
        <v>10</v>
      </c>
      <c r="AG517">
        <v>2480</v>
      </c>
      <c r="AH517">
        <v>6</v>
      </c>
      <c r="AI517">
        <v>1</v>
      </c>
      <c r="AJ517">
        <v>4</v>
      </c>
      <c r="AK517">
        <v>28</v>
      </c>
      <c r="AL517">
        <v>0.04</v>
      </c>
      <c r="AM517">
        <v>5</v>
      </c>
      <c r="AN517">
        <v>5</v>
      </c>
      <c r="AO517">
        <v>34</v>
      </c>
      <c r="AP517">
        <v>5</v>
      </c>
      <c r="AQ517">
        <v>32</v>
      </c>
    </row>
    <row r="518" spans="1:43" hidden="1" x14ac:dyDescent="0.25">
      <c r="A518" t="s">
        <v>651</v>
      </c>
      <c r="B518" t="s">
        <v>1408</v>
      </c>
      <c r="C518" s="1" t="str">
        <f t="shared" si="32"/>
        <v>11:0002</v>
      </c>
      <c r="D518" s="1" t="str">
        <f t="shared" si="34"/>
        <v>11:0001</v>
      </c>
      <c r="E518" t="s">
        <v>652</v>
      </c>
      <c r="F518" t="s">
        <v>1409</v>
      </c>
      <c r="H518">
        <v>59.536326299999999</v>
      </c>
      <c r="I518">
        <v>-110.2936337</v>
      </c>
      <c r="J518" s="1" t="str">
        <f t="shared" si="35"/>
        <v>Till</v>
      </c>
      <c r="K518" s="1" t="str">
        <f t="shared" si="33"/>
        <v>&lt;63 micron</v>
      </c>
      <c r="L518">
        <v>0.1</v>
      </c>
      <c r="M518">
        <v>6.17</v>
      </c>
      <c r="N518">
        <v>1</v>
      </c>
      <c r="O518">
        <v>80</v>
      </c>
      <c r="P518">
        <v>0.25</v>
      </c>
      <c r="Q518">
        <v>1</v>
      </c>
      <c r="R518">
        <v>0.18</v>
      </c>
      <c r="S518">
        <v>0.25</v>
      </c>
      <c r="T518">
        <v>12</v>
      </c>
      <c r="U518">
        <v>55</v>
      </c>
      <c r="V518">
        <v>28</v>
      </c>
      <c r="W518">
        <v>4.24</v>
      </c>
      <c r="X518">
        <v>20</v>
      </c>
      <c r="Y518">
        <v>0.5</v>
      </c>
      <c r="Z518">
        <v>0.22</v>
      </c>
      <c r="AA518">
        <v>40</v>
      </c>
      <c r="AB518">
        <v>0.69</v>
      </c>
      <c r="AC518">
        <v>240</v>
      </c>
      <c r="AD518">
        <v>0.5</v>
      </c>
      <c r="AE518">
        <v>1</v>
      </c>
      <c r="AF518">
        <v>25</v>
      </c>
      <c r="AG518">
        <v>10000</v>
      </c>
      <c r="AH518">
        <v>14</v>
      </c>
      <c r="AI518">
        <v>2</v>
      </c>
      <c r="AJ518">
        <v>6</v>
      </c>
      <c r="AK518">
        <v>41</v>
      </c>
      <c r="AL518">
        <v>0.08</v>
      </c>
      <c r="AM518">
        <v>5</v>
      </c>
      <c r="AN518">
        <v>5</v>
      </c>
      <c r="AO518">
        <v>73</v>
      </c>
      <c r="AP518">
        <v>5</v>
      </c>
      <c r="AQ518">
        <v>62</v>
      </c>
    </row>
    <row r="519" spans="1:43" hidden="1" x14ac:dyDescent="0.25">
      <c r="A519" t="s">
        <v>657</v>
      </c>
      <c r="B519" t="s">
        <v>1410</v>
      </c>
      <c r="C519" s="1" t="str">
        <f t="shared" si="32"/>
        <v>11:0002</v>
      </c>
      <c r="D519" s="1" t="str">
        <f t="shared" si="34"/>
        <v>11:0001</v>
      </c>
      <c r="E519" t="s">
        <v>658</v>
      </c>
      <c r="F519" t="s">
        <v>1411</v>
      </c>
      <c r="H519">
        <v>59.596992299999997</v>
      </c>
      <c r="I519">
        <v>-110.3610384</v>
      </c>
      <c r="J519" s="1" t="str">
        <f t="shared" si="35"/>
        <v>Till</v>
      </c>
      <c r="K519" s="1" t="str">
        <f t="shared" si="33"/>
        <v>&lt;63 micron</v>
      </c>
      <c r="L519">
        <v>0.1</v>
      </c>
      <c r="M519">
        <v>5.7</v>
      </c>
      <c r="N519">
        <v>2</v>
      </c>
      <c r="O519">
        <v>60</v>
      </c>
      <c r="P519">
        <v>0.25</v>
      </c>
      <c r="Q519">
        <v>1</v>
      </c>
      <c r="R519">
        <v>0.18</v>
      </c>
      <c r="S519">
        <v>0.25</v>
      </c>
      <c r="T519">
        <v>10</v>
      </c>
      <c r="U519">
        <v>43</v>
      </c>
      <c r="V519">
        <v>14</v>
      </c>
      <c r="W519">
        <v>4.1900000000000004</v>
      </c>
      <c r="X519">
        <v>30</v>
      </c>
      <c r="Y519">
        <v>0.5</v>
      </c>
      <c r="Z519">
        <v>0.16</v>
      </c>
      <c r="AA519">
        <v>30</v>
      </c>
      <c r="AB519">
        <v>0.65</v>
      </c>
      <c r="AC519">
        <v>115</v>
      </c>
      <c r="AD519">
        <v>0.5</v>
      </c>
      <c r="AE519">
        <v>1.06</v>
      </c>
      <c r="AF519">
        <v>17</v>
      </c>
      <c r="AG519">
        <v>5720</v>
      </c>
      <c r="AH519">
        <v>6</v>
      </c>
      <c r="AI519">
        <v>1</v>
      </c>
      <c r="AJ519">
        <v>5</v>
      </c>
      <c r="AK519">
        <v>33</v>
      </c>
      <c r="AL519">
        <v>0.06</v>
      </c>
      <c r="AM519">
        <v>5</v>
      </c>
      <c r="AN519">
        <v>5</v>
      </c>
      <c r="AO519">
        <v>89</v>
      </c>
      <c r="AP519">
        <v>5</v>
      </c>
      <c r="AQ519">
        <v>40</v>
      </c>
    </row>
    <row r="520" spans="1:43" hidden="1" x14ac:dyDescent="0.25">
      <c r="A520" t="s">
        <v>660</v>
      </c>
      <c r="B520" t="s">
        <v>1412</v>
      </c>
      <c r="C520" s="1" t="str">
        <f t="shared" si="32"/>
        <v>11:0002</v>
      </c>
      <c r="D520" s="1" t="str">
        <f t="shared" si="34"/>
        <v>11:0001</v>
      </c>
      <c r="E520" t="s">
        <v>661</v>
      </c>
      <c r="F520" t="s">
        <v>1413</v>
      </c>
      <c r="H520">
        <v>59.595477199999998</v>
      </c>
      <c r="I520">
        <v>-110.3560544</v>
      </c>
      <c r="J520" s="1" t="str">
        <f t="shared" si="35"/>
        <v>Till</v>
      </c>
      <c r="K520" s="1" t="str">
        <f t="shared" si="33"/>
        <v>&lt;63 micron</v>
      </c>
      <c r="L520">
        <v>0.1</v>
      </c>
      <c r="M520">
        <v>7.32</v>
      </c>
      <c r="N520">
        <v>4</v>
      </c>
      <c r="O520">
        <v>100</v>
      </c>
      <c r="P520">
        <v>0.25</v>
      </c>
      <c r="Q520">
        <v>1</v>
      </c>
      <c r="R520">
        <v>0.11</v>
      </c>
      <c r="S520">
        <v>0.25</v>
      </c>
      <c r="T520">
        <v>17</v>
      </c>
      <c r="U520">
        <v>50</v>
      </c>
      <c r="V520">
        <v>26</v>
      </c>
      <c r="W520">
        <v>4.5999999999999996</v>
      </c>
      <c r="X520">
        <v>40</v>
      </c>
      <c r="Y520">
        <v>0.5</v>
      </c>
      <c r="Z520">
        <v>0.14000000000000001</v>
      </c>
      <c r="AA520">
        <v>80</v>
      </c>
      <c r="AB520">
        <v>0.61</v>
      </c>
      <c r="AC520">
        <v>125</v>
      </c>
      <c r="AD520">
        <v>0.5</v>
      </c>
      <c r="AE520">
        <v>1</v>
      </c>
      <c r="AF520">
        <v>25</v>
      </c>
      <c r="AG520">
        <v>8480</v>
      </c>
      <c r="AH520">
        <v>4</v>
      </c>
      <c r="AI520">
        <v>1</v>
      </c>
      <c r="AJ520">
        <v>7</v>
      </c>
      <c r="AK520">
        <v>29</v>
      </c>
      <c r="AL520">
        <v>7.0000000000000007E-2</v>
      </c>
      <c r="AM520">
        <v>5</v>
      </c>
      <c r="AN520">
        <v>5</v>
      </c>
      <c r="AO520">
        <v>79</v>
      </c>
      <c r="AP520">
        <v>5</v>
      </c>
      <c r="AQ520">
        <v>46</v>
      </c>
    </row>
    <row r="521" spans="1:43" hidden="1" x14ac:dyDescent="0.25">
      <c r="A521" t="s">
        <v>663</v>
      </c>
      <c r="B521" t="s">
        <v>1414</v>
      </c>
      <c r="C521" s="1" t="str">
        <f t="shared" ref="C521:C584" si="36">HYPERLINK("http://geochem.nrcan.gc.ca/cdogs/content/bdl/bdl110002_e.htm", "11:0002")</f>
        <v>11:0002</v>
      </c>
      <c r="D521" s="1" t="str">
        <f t="shared" si="34"/>
        <v>11:0001</v>
      </c>
      <c r="E521" t="s">
        <v>664</v>
      </c>
      <c r="F521" t="s">
        <v>1415</v>
      </c>
      <c r="H521">
        <v>59.5941616</v>
      </c>
      <c r="I521">
        <v>-110.3179093</v>
      </c>
      <c r="J521" s="1" t="str">
        <f t="shared" si="35"/>
        <v>Till</v>
      </c>
      <c r="K521" s="1" t="str">
        <f t="shared" ref="K521:K584" si="37">HYPERLINK("http://geochem.nrcan.gc.ca/cdogs/content/kwd/kwd080004_e.htm", "&lt;63 micron")</f>
        <v>&lt;63 micron</v>
      </c>
      <c r="L521">
        <v>0.1</v>
      </c>
      <c r="M521">
        <v>6.6</v>
      </c>
      <c r="N521">
        <v>2</v>
      </c>
      <c r="O521">
        <v>110</v>
      </c>
      <c r="P521">
        <v>0.25</v>
      </c>
      <c r="Q521">
        <v>1</v>
      </c>
      <c r="R521">
        <v>0.14000000000000001</v>
      </c>
      <c r="S521">
        <v>0.25</v>
      </c>
      <c r="T521">
        <v>17</v>
      </c>
      <c r="U521">
        <v>60</v>
      </c>
      <c r="V521">
        <v>36</v>
      </c>
      <c r="W521">
        <v>4.71</v>
      </c>
      <c r="X521">
        <v>40</v>
      </c>
      <c r="Y521">
        <v>0.5</v>
      </c>
      <c r="Z521">
        <v>0.16</v>
      </c>
      <c r="AA521">
        <v>90</v>
      </c>
      <c r="AB521">
        <v>1.04</v>
      </c>
      <c r="AC521">
        <v>260</v>
      </c>
      <c r="AD521">
        <v>0.5</v>
      </c>
      <c r="AE521">
        <v>0.66</v>
      </c>
      <c r="AF521">
        <v>26</v>
      </c>
      <c r="AG521">
        <v>5510</v>
      </c>
      <c r="AH521">
        <v>14</v>
      </c>
      <c r="AI521">
        <v>1</v>
      </c>
      <c r="AJ521">
        <v>11</v>
      </c>
      <c r="AK521">
        <v>29</v>
      </c>
      <c r="AL521">
        <v>0.13</v>
      </c>
      <c r="AM521">
        <v>5</v>
      </c>
      <c r="AN521">
        <v>5</v>
      </c>
      <c r="AO521">
        <v>79</v>
      </c>
      <c r="AP521">
        <v>5</v>
      </c>
      <c r="AQ521">
        <v>58</v>
      </c>
    </row>
    <row r="522" spans="1:43" hidden="1" x14ac:dyDescent="0.25">
      <c r="A522" t="s">
        <v>666</v>
      </c>
      <c r="B522" t="s">
        <v>1416</v>
      </c>
      <c r="C522" s="1" t="str">
        <f t="shared" si="36"/>
        <v>11:0002</v>
      </c>
      <c r="D522" s="1" t="str">
        <f t="shared" si="34"/>
        <v>11:0001</v>
      </c>
      <c r="E522" t="s">
        <v>667</v>
      </c>
      <c r="F522" t="s">
        <v>1417</v>
      </c>
      <c r="H522">
        <v>59.466564300000002</v>
      </c>
      <c r="I522">
        <v>-110.8259669</v>
      </c>
      <c r="J522" s="1" t="str">
        <f t="shared" si="35"/>
        <v>Till</v>
      </c>
      <c r="K522" s="1" t="str">
        <f t="shared" si="37"/>
        <v>&lt;63 micron</v>
      </c>
      <c r="L522">
        <v>0.1</v>
      </c>
      <c r="M522">
        <v>4.9000000000000004</v>
      </c>
      <c r="N522">
        <v>1</v>
      </c>
      <c r="O522">
        <v>70</v>
      </c>
      <c r="P522">
        <v>0.25</v>
      </c>
      <c r="Q522">
        <v>1</v>
      </c>
      <c r="R522">
        <v>0.15</v>
      </c>
      <c r="S522">
        <v>0.25</v>
      </c>
      <c r="T522">
        <v>17</v>
      </c>
      <c r="U522">
        <v>74</v>
      </c>
      <c r="V522">
        <v>27</v>
      </c>
      <c r="W522">
        <v>4.26</v>
      </c>
      <c r="X522">
        <v>20</v>
      </c>
      <c r="Y522">
        <v>0.5</v>
      </c>
      <c r="Z522">
        <v>0.21</v>
      </c>
      <c r="AA522">
        <v>30</v>
      </c>
      <c r="AB522">
        <v>0.71</v>
      </c>
      <c r="AC522">
        <v>415</v>
      </c>
      <c r="AD522">
        <v>2</v>
      </c>
      <c r="AE522">
        <v>0.87</v>
      </c>
      <c r="AF522">
        <v>39</v>
      </c>
      <c r="AG522">
        <v>8020</v>
      </c>
      <c r="AH522">
        <v>16</v>
      </c>
      <c r="AI522">
        <v>1</v>
      </c>
      <c r="AJ522">
        <v>6</v>
      </c>
      <c r="AK522">
        <v>44</v>
      </c>
      <c r="AL522">
        <v>7.0000000000000007E-2</v>
      </c>
      <c r="AM522">
        <v>5</v>
      </c>
      <c r="AN522">
        <v>5</v>
      </c>
      <c r="AO522">
        <v>67</v>
      </c>
      <c r="AP522">
        <v>5</v>
      </c>
      <c r="AQ522">
        <v>72</v>
      </c>
    </row>
    <row r="523" spans="1:43" hidden="1" x14ac:dyDescent="0.25">
      <c r="A523" t="s">
        <v>669</v>
      </c>
      <c r="B523" t="s">
        <v>1418</v>
      </c>
      <c r="C523" s="1" t="str">
        <f t="shared" si="36"/>
        <v>11:0002</v>
      </c>
      <c r="D523" s="1" t="str">
        <f t="shared" si="34"/>
        <v>11:0001</v>
      </c>
      <c r="E523" t="s">
        <v>670</v>
      </c>
      <c r="F523" t="s">
        <v>1419</v>
      </c>
      <c r="H523">
        <v>59.458107200000001</v>
      </c>
      <c r="I523">
        <v>-110.8144028</v>
      </c>
      <c r="J523" s="1" t="str">
        <f t="shared" si="35"/>
        <v>Till</v>
      </c>
      <c r="K523" s="1" t="str">
        <f t="shared" si="37"/>
        <v>&lt;63 micron</v>
      </c>
      <c r="L523">
        <v>0.1</v>
      </c>
      <c r="M523">
        <v>6.3</v>
      </c>
      <c r="N523">
        <v>1</v>
      </c>
      <c r="O523">
        <v>250</v>
      </c>
      <c r="P523">
        <v>0.25</v>
      </c>
      <c r="Q523">
        <v>1</v>
      </c>
      <c r="R523">
        <v>5.0000000000000001E-3</v>
      </c>
      <c r="S523">
        <v>0.25</v>
      </c>
      <c r="T523">
        <v>30</v>
      </c>
      <c r="U523">
        <v>108</v>
      </c>
      <c r="V523">
        <v>54</v>
      </c>
      <c r="W523">
        <v>7.81</v>
      </c>
      <c r="X523">
        <v>20</v>
      </c>
      <c r="Y523">
        <v>0.5</v>
      </c>
      <c r="Z523">
        <v>0.5</v>
      </c>
      <c r="AA523">
        <v>20</v>
      </c>
      <c r="AB523">
        <v>3.02</v>
      </c>
      <c r="AC523">
        <v>325</v>
      </c>
      <c r="AD523">
        <v>4</v>
      </c>
      <c r="AE523">
        <v>1.21</v>
      </c>
      <c r="AF523">
        <v>44</v>
      </c>
      <c r="AG523">
        <v>8420</v>
      </c>
      <c r="AH523">
        <v>1</v>
      </c>
      <c r="AI523">
        <v>1</v>
      </c>
      <c r="AJ523">
        <v>25</v>
      </c>
      <c r="AK523">
        <v>23</v>
      </c>
      <c r="AL523">
        <v>0.02</v>
      </c>
      <c r="AM523">
        <v>5</v>
      </c>
      <c r="AN523">
        <v>5</v>
      </c>
      <c r="AO523">
        <v>157</v>
      </c>
      <c r="AP523">
        <v>5</v>
      </c>
      <c r="AQ523">
        <v>104</v>
      </c>
    </row>
    <row r="524" spans="1:43" hidden="1" x14ac:dyDescent="0.25">
      <c r="A524" t="s">
        <v>672</v>
      </c>
      <c r="B524" t="s">
        <v>1420</v>
      </c>
      <c r="C524" s="1" t="str">
        <f t="shared" si="36"/>
        <v>11:0002</v>
      </c>
      <c r="D524" s="1" t="str">
        <f t="shared" si="34"/>
        <v>11:0001</v>
      </c>
      <c r="E524" t="s">
        <v>673</v>
      </c>
      <c r="F524" t="s">
        <v>1421</v>
      </c>
      <c r="H524">
        <v>59.0750259</v>
      </c>
      <c r="I524">
        <v>-110.6527123</v>
      </c>
      <c r="J524" s="1" t="str">
        <f t="shared" si="35"/>
        <v>Till</v>
      </c>
      <c r="K524" s="1" t="str">
        <f t="shared" si="37"/>
        <v>&lt;63 micron</v>
      </c>
      <c r="L524">
        <v>0.1</v>
      </c>
      <c r="M524">
        <v>4.55</v>
      </c>
      <c r="N524">
        <v>1</v>
      </c>
      <c r="O524">
        <v>60</v>
      </c>
      <c r="P524">
        <v>0.25</v>
      </c>
      <c r="Q524">
        <v>1</v>
      </c>
      <c r="R524">
        <v>0.03</v>
      </c>
      <c r="S524">
        <v>0.25</v>
      </c>
      <c r="T524">
        <v>8</v>
      </c>
      <c r="U524">
        <v>51</v>
      </c>
      <c r="V524">
        <v>7</v>
      </c>
      <c r="W524">
        <v>3.48</v>
      </c>
      <c r="X524">
        <v>10</v>
      </c>
      <c r="Y524">
        <v>0.5</v>
      </c>
      <c r="Z524">
        <v>0.05</v>
      </c>
      <c r="AA524">
        <v>20</v>
      </c>
      <c r="AB524">
        <v>0.24</v>
      </c>
      <c r="AC524">
        <v>45</v>
      </c>
      <c r="AD524">
        <v>0.5</v>
      </c>
      <c r="AE524">
        <v>0.46</v>
      </c>
      <c r="AF524">
        <v>14</v>
      </c>
      <c r="AG524">
        <v>4370</v>
      </c>
      <c r="AH524">
        <v>4</v>
      </c>
      <c r="AI524">
        <v>1</v>
      </c>
      <c r="AJ524">
        <v>4</v>
      </c>
      <c r="AK524">
        <v>57</v>
      </c>
      <c r="AL524">
        <v>0.05</v>
      </c>
      <c r="AM524">
        <v>5</v>
      </c>
      <c r="AN524">
        <v>5</v>
      </c>
      <c r="AO524">
        <v>50</v>
      </c>
      <c r="AP524">
        <v>5</v>
      </c>
      <c r="AQ524">
        <v>30</v>
      </c>
    </row>
    <row r="525" spans="1:43" hidden="1" x14ac:dyDescent="0.25">
      <c r="A525" t="s">
        <v>675</v>
      </c>
      <c r="B525" t="s">
        <v>1422</v>
      </c>
      <c r="C525" s="1" t="str">
        <f t="shared" si="36"/>
        <v>11:0002</v>
      </c>
      <c r="D525" s="1" t="str">
        <f t="shared" si="34"/>
        <v>11:0001</v>
      </c>
      <c r="E525" t="s">
        <v>676</v>
      </c>
      <c r="F525" t="s">
        <v>1423</v>
      </c>
      <c r="H525">
        <v>59.092900800000002</v>
      </c>
      <c r="I525">
        <v>-110.6375745</v>
      </c>
      <c r="J525" s="1" t="str">
        <f t="shared" si="35"/>
        <v>Till</v>
      </c>
      <c r="K525" s="1" t="str">
        <f t="shared" si="37"/>
        <v>&lt;63 micron</v>
      </c>
      <c r="L525">
        <v>0.1</v>
      </c>
      <c r="M525">
        <v>3.58</v>
      </c>
      <c r="N525">
        <v>1</v>
      </c>
      <c r="O525">
        <v>60</v>
      </c>
      <c r="P525">
        <v>0.25</v>
      </c>
      <c r="Q525">
        <v>1</v>
      </c>
      <c r="R525">
        <v>0.03</v>
      </c>
      <c r="S525">
        <v>0.25</v>
      </c>
      <c r="T525">
        <v>7</v>
      </c>
      <c r="U525">
        <v>38</v>
      </c>
      <c r="V525">
        <v>22</v>
      </c>
      <c r="W525">
        <v>3.37</v>
      </c>
      <c r="X525">
        <v>10</v>
      </c>
      <c r="Y525">
        <v>0.5</v>
      </c>
      <c r="Z525">
        <v>0.08</v>
      </c>
      <c r="AA525">
        <v>20</v>
      </c>
      <c r="AB525">
        <v>0.27</v>
      </c>
      <c r="AC525">
        <v>65</v>
      </c>
      <c r="AD525">
        <v>0.5</v>
      </c>
      <c r="AE525">
        <v>0.47</v>
      </c>
      <c r="AF525">
        <v>18</v>
      </c>
      <c r="AG525">
        <v>3570</v>
      </c>
      <c r="AH525">
        <v>4</v>
      </c>
      <c r="AI525">
        <v>1</v>
      </c>
      <c r="AJ525">
        <v>3</v>
      </c>
      <c r="AK525">
        <v>87</v>
      </c>
      <c r="AL525">
        <v>0.05</v>
      </c>
      <c r="AM525">
        <v>5</v>
      </c>
      <c r="AN525">
        <v>5</v>
      </c>
      <c r="AO525">
        <v>44</v>
      </c>
      <c r="AP525">
        <v>5</v>
      </c>
      <c r="AQ525">
        <v>24</v>
      </c>
    </row>
    <row r="526" spans="1:43" hidden="1" x14ac:dyDescent="0.25">
      <c r="A526" t="s">
        <v>678</v>
      </c>
      <c r="B526" t="s">
        <v>1424</v>
      </c>
      <c r="C526" s="1" t="str">
        <f t="shared" si="36"/>
        <v>11:0002</v>
      </c>
      <c r="D526" s="1" t="str">
        <f t="shared" si="34"/>
        <v>11:0001</v>
      </c>
      <c r="E526" t="s">
        <v>679</v>
      </c>
      <c r="F526" t="s">
        <v>1425</v>
      </c>
      <c r="H526">
        <v>59.085307999999998</v>
      </c>
      <c r="I526">
        <v>-110.69153729999999</v>
      </c>
      <c r="J526" s="1" t="str">
        <f t="shared" si="35"/>
        <v>Till</v>
      </c>
      <c r="K526" s="1" t="str">
        <f t="shared" si="37"/>
        <v>&lt;63 micron</v>
      </c>
      <c r="L526">
        <v>0.1</v>
      </c>
      <c r="M526">
        <v>8</v>
      </c>
      <c r="N526">
        <v>1</v>
      </c>
      <c r="O526">
        <v>40</v>
      </c>
      <c r="P526">
        <v>0.25</v>
      </c>
      <c r="Q526">
        <v>1</v>
      </c>
      <c r="R526">
        <v>0.08</v>
      </c>
      <c r="S526">
        <v>0.25</v>
      </c>
      <c r="T526">
        <v>5</v>
      </c>
      <c r="U526">
        <v>16</v>
      </c>
      <c r="V526">
        <v>7</v>
      </c>
      <c r="W526">
        <v>1.56</v>
      </c>
      <c r="X526">
        <v>5</v>
      </c>
      <c r="Y526">
        <v>0.5</v>
      </c>
      <c r="Z526">
        <v>7.0000000000000007E-2</v>
      </c>
      <c r="AA526">
        <v>20</v>
      </c>
      <c r="AB526">
        <v>0.13</v>
      </c>
      <c r="AC526">
        <v>75</v>
      </c>
      <c r="AD526">
        <v>0.5</v>
      </c>
      <c r="AE526">
        <v>0.32</v>
      </c>
      <c r="AF526">
        <v>11</v>
      </c>
      <c r="AG526">
        <v>3390</v>
      </c>
      <c r="AH526">
        <v>4</v>
      </c>
      <c r="AI526">
        <v>1</v>
      </c>
      <c r="AJ526">
        <v>2</v>
      </c>
      <c r="AK526">
        <v>81</v>
      </c>
      <c r="AL526">
        <v>0.03</v>
      </c>
      <c r="AM526">
        <v>5</v>
      </c>
      <c r="AN526">
        <v>5</v>
      </c>
      <c r="AO526">
        <v>20</v>
      </c>
      <c r="AP526">
        <v>5</v>
      </c>
      <c r="AQ526">
        <v>8</v>
      </c>
    </row>
    <row r="527" spans="1:43" hidden="1" x14ac:dyDescent="0.25">
      <c r="A527" t="s">
        <v>681</v>
      </c>
      <c r="B527" t="s">
        <v>1426</v>
      </c>
      <c r="C527" s="1" t="str">
        <f t="shared" si="36"/>
        <v>11:0002</v>
      </c>
      <c r="D527" s="1" t="str">
        <f t="shared" si="34"/>
        <v>11:0001</v>
      </c>
      <c r="E527" t="s">
        <v>682</v>
      </c>
      <c r="F527" t="s">
        <v>1427</v>
      </c>
      <c r="H527">
        <v>59.296055199999998</v>
      </c>
      <c r="I527">
        <v>-110.6151033</v>
      </c>
      <c r="J527" s="1" t="str">
        <f t="shared" si="35"/>
        <v>Till</v>
      </c>
      <c r="K527" s="1" t="str">
        <f t="shared" si="37"/>
        <v>&lt;63 micron</v>
      </c>
      <c r="L527">
        <v>0.1</v>
      </c>
      <c r="M527">
        <v>5.26</v>
      </c>
      <c r="N527">
        <v>4</v>
      </c>
      <c r="O527">
        <v>70</v>
      </c>
      <c r="P527">
        <v>0.25</v>
      </c>
      <c r="Q527">
        <v>1</v>
      </c>
      <c r="R527">
        <v>0.08</v>
      </c>
      <c r="S527">
        <v>0.25</v>
      </c>
      <c r="T527">
        <v>15</v>
      </c>
      <c r="U527">
        <v>56</v>
      </c>
      <c r="V527">
        <v>26</v>
      </c>
      <c r="W527">
        <v>5</v>
      </c>
      <c r="X527">
        <v>10</v>
      </c>
      <c r="Y527">
        <v>0.5</v>
      </c>
      <c r="Z527">
        <v>0.17</v>
      </c>
      <c r="AA527">
        <v>20</v>
      </c>
      <c r="AB527">
        <v>0.6</v>
      </c>
      <c r="AC527">
        <v>225</v>
      </c>
      <c r="AD527">
        <v>0.5</v>
      </c>
      <c r="AE527">
        <v>0.75</v>
      </c>
      <c r="AF527">
        <v>28</v>
      </c>
      <c r="AG527">
        <v>6520</v>
      </c>
      <c r="AH527">
        <v>8</v>
      </c>
      <c r="AI527">
        <v>1</v>
      </c>
      <c r="AJ527">
        <v>4</v>
      </c>
      <c r="AK527">
        <v>45</v>
      </c>
      <c r="AL527">
        <v>0.04</v>
      </c>
      <c r="AM527">
        <v>5</v>
      </c>
      <c r="AN527">
        <v>5</v>
      </c>
      <c r="AO527">
        <v>66</v>
      </c>
      <c r="AP527">
        <v>5</v>
      </c>
      <c r="AQ527">
        <v>64</v>
      </c>
    </row>
    <row r="528" spans="1:43" hidden="1" x14ac:dyDescent="0.25">
      <c r="A528" t="s">
        <v>684</v>
      </c>
      <c r="B528" t="s">
        <v>1428</v>
      </c>
      <c r="C528" s="1" t="str">
        <f t="shared" si="36"/>
        <v>11:0002</v>
      </c>
      <c r="D528" s="1" t="str">
        <f t="shared" si="34"/>
        <v>11:0001</v>
      </c>
      <c r="E528" t="s">
        <v>685</v>
      </c>
      <c r="F528" t="s">
        <v>1429</v>
      </c>
      <c r="H528">
        <v>59.275875399999997</v>
      </c>
      <c r="I528">
        <v>-110.8363806</v>
      </c>
      <c r="J528" s="1" t="str">
        <f t="shared" si="35"/>
        <v>Till</v>
      </c>
      <c r="K528" s="1" t="str">
        <f t="shared" si="37"/>
        <v>&lt;63 micron</v>
      </c>
      <c r="L528">
        <v>0.1</v>
      </c>
      <c r="M528">
        <v>5.49</v>
      </c>
      <c r="N528">
        <v>6</v>
      </c>
      <c r="O528">
        <v>80</v>
      </c>
      <c r="P528">
        <v>0.25</v>
      </c>
      <c r="Q528">
        <v>2</v>
      </c>
      <c r="R528">
        <v>0.06</v>
      </c>
      <c r="S528">
        <v>0.25</v>
      </c>
      <c r="T528">
        <v>10</v>
      </c>
      <c r="U528">
        <v>53</v>
      </c>
      <c r="V528">
        <v>7</v>
      </c>
      <c r="W528">
        <v>4.5599999999999996</v>
      </c>
      <c r="X528">
        <v>10</v>
      </c>
      <c r="Y528">
        <v>0.5</v>
      </c>
      <c r="Z528">
        <v>0.17</v>
      </c>
      <c r="AA528">
        <v>20</v>
      </c>
      <c r="AB528">
        <v>0.5</v>
      </c>
      <c r="AC528">
        <v>115</v>
      </c>
      <c r="AD528">
        <v>1</v>
      </c>
      <c r="AE528">
        <v>5.0000000000000001E-3</v>
      </c>
      <c r="AF528">
        <v>16</v>
      </c>
      <c r="AG528">
        <v>4980</v>
      </c>
      <c r="AH528">
        <v>8</v>
      </c>
      <c r="AI528">
        <v>1</v>
      </c>
      <c r="AJ528">
        <v>6</v>
      </c>
      <c r="AK528">
        <v>46</v>
      </c>
      <c r="AL528">
        <v>0.05</v>
      </c>
      <c r="AM528">
        <v>5</v>
      </c>
      <c r="AN528">
        <v>5</v>
      </c>
      <c r="AO528">
        <v>73</v>
      </c>
      <c r="AP528">
        <v>5</v>
      </c>
      <c r="AQ528">
        <v>38</v>
      </c>
    </row>
    <row r="529" spans="1:43" hidden="1" x14ac:dyDescent="0.25">
      <c r="A529" t="s">
        <v>687</v>
      </c>
      <c r="B529" t="s">
        <v>1430</v>
      </c>
      <c r="C529" s="1" t="str">
        <f t="shared" si="36"/>
        <v>11:0002</v>
      </c>
      <c r="D529" s="1" t="str">
        <f t="shared" si="34"/>
        <v>11:0001</v>
      </c>
      <c r="E529" t="s">
        <v>688</v>
      </c>
      <c r="F529" t="s">
        <v>1431</v>
      </c>
      <c r="H529">
        <v>59.269690400000002</v>
      </c>
      <c r="I529">
        <v>-110.81158670000001</v>
      </c>
      <c r="J529" s="1" t="str">
        <f t="shared" si="35"/>
        <v>Till</v>
      </c>
      <c r="K529" s="1" t="str">
        <f t="shared" si="37"/>
        <v>&lt;63 micron</v>
      </c>
      <c r="L529">
        <v>0.1</v>
      </c>
      <c r="M529">
        <v>5.67</v>
      </c>
      <c r="N529">
        <v>6</v>
      </c>
      <c r="O529">
        <v>100</v>
      </c>
      <c r="P529">
        <v>0.25</v>
      </c>
      <c r="Q529">
        <v>2</v>
      </c>
      <c r="R529">
        <v>0.04</v>
      </c>
      <c r="S529">
        <v>0.25</v>
      </c>
      <c r="T529">
        <v>8</v>
      </c>
      <c r="U529">
        <v>44</v>
      </c>
      <c r="V529">
        <v>10</v>
      </c>
      <c r="W529">
        <v>4.0199999999999996</v>
      </c>
      <c r="X529">
        <v>10</v>
      </c>
      <c r="Y529">
        <v>0.5</v>
      </c>
      <c r="Z529">
        <v>0.11</v>
      </c>
      <c r="AA529">
        <v>20</v>
      </c>
      <c r="AB529">
        <v>0.5</v>
      </c>
      <c r="AC529">
        <v>80</v>
      </c>
      <c r="AD529">
        <v>1</v>
      </c>
      <c r="AE529">
        <v>0.69</v>
      </c>
      <c r="AF529">
        <v>17</v>
      </c>
      <c r="AG529">
        <v>4120</v>
      </c>
      <c r="AH529">
        <v>8</v>
      </c>
      <c r="AI529">
        <v>1</v>
      </c>
      <c r="AJ529">
        <v>3</v>
      </c>
      <c r="AK529">
        <v>35</v>
      </c>
      <c r="AL529">
        <v>0.02</v>
      </c>
      <c r="AM529">
        <v>5</v>
      </c>
      <c r="AN529">
        <v>5</v>
      </c>
      <c r="AO529">
        <v>64</v>
      </c>
      <c r="AP529">
        <v>5</v>
      </c>
      <c r="AQ529">
        <v>54</v>
      </c>
    </row>
    <row r="530" spans="1:43" hidden="1" x14ac:dyDescent="0.25">
      <c r="A530" t="s">
        <v>690</v>
      </c>
      <c r="B530" t="s">
        <v>1432</v>
      </c>
      <c r="C530" s="1" t="str">
        <f t="shared" si="36"/>
        <v>11:0002</v>
      </c>
      <c r="D530" s="1" t="str">
        <f t="shared" si="34"/>
        <v>11:0001</v>
      </c>
      <c r="E530" t="s">
        <v>691</v>
      </c>
      <c r="F530" t="s">
        <v>1433</v>
      </c>
      <c r="H530">
        <v>59.254476400000001</v>
      </c>
      <c r="I530">
        <v>-110.7714972</v>
      </c>
      <c r="J530" s="1" t="str">
        <f t="shared" si="35"/>
        <v>Till</v>
      </c>
      <c r="K530" s="1" t="str">
        <f t="shared" si="37"/>
        <v>&lt;63 micron</v>
      </c>
      <c r="L530">
        <v>0.1</v>
      </c>
      <c r="M530">
        <v>6.2</v>
      </c>
      <c r="N530">
        <v>4</v>
      </c>
      <c r="O530">
        <v>90</v>
      </c>
      <c r="P530">
        <v>0.25</v>
      </c>
      <c r="Q530">
        <v>1</v>
      </c>
      <c r="R530">
        <v>0.04</v>
      </c>
      <c r="S530">
        <v>0.25</v>
      </c>
      <c r="T530">
        <v>8</v>
      </c>
      <c r="U530">
        <v>52</v>
      </c>
      <c r="V530">
        <v>15</v>
      </c>
      <c r="W530">
        <v>5.09</v>
      </c>
      <c r="X530">
        <v>20</v>
      </c>
      <c r="Y530">
        <v>0.5</v>
      </c>
      <c r="Z530">
        <v>0.09</v>
      </c>
      <c r="AA530">
        <v>20</v>
      </c>
      <c r="AB530">
        <v>0.47</v>
      </c>
      <c r="AC530">
        <v>80</v>
      </c>
      <c r="AD530">
        <v>5</v>
      </c>
      <c r="AE530">
        <v>0.61</v>
      </c>
      <c r="AF530">
        <v>14</v>
      </c>
      <c r="AG530">
        <v>4200</v>
      </c>
      <c r="AH530">
        <v>2</v>
      </c>
      <c r="AI530">
        <v>1</v>
      </c>
      <c r="AJ530">
        <v>4</v>
      </c>
      <c r="AK530">
        <v>28</v>
      </c>
      <c r="AL530">
        <v>0.04</v>
      </c>
      <c r="AM530">
        <v>5</v>
      </c>
      <c r="AN530">
        <v>5</v>
      </c>
      <c r="AO530">
        <v>83</v>
      </c>
      <c r="AP530">
        <v>5</v>
      </c>
      <c r="AQ530">
        <v>52</v>
      </c>
    </row>
    <row r="531" spans="1:43" hidden="1" x14ac:dyDescent="0.25">
      <c r="A531" t="s">
        <v>693</v>
      </c>
      <c r="B531" t="s">
        <v>1434</v>
      </c>
      <c r="C531" s="1" t="str">
        <f t="shared" si="36"/>
        <v>11:0002</v>
      </c>
      <c r="D531" s="1" t="str">
        <f t="shared" si="34"/>
        <v>11:0001</v>
      </c>
      <c r="E531" t="s">
        <v>694</v>
      </c>
      <c r="F531" t="s">
        <v>1435</v>
      </c>
      <c r="H531">
        <v>59.273727999999998</v>
      </c>
      <c r="I531">
        <v>-110.7806848</v>
      </c>
      <c r="J531" s="1" t="str">
        <f t="shared" si="35"/>
        <v>Till</v>
      </c>
      <c r="K531" s="1" t="str">
        <f t="shared" si="37"/>
        <v>&lt;63 micron</v>
      </c>
      <c r="L531">
        <v>0.1</v>
      </c>
      <c r="M531">
        <v>5.57</v>
      </c>
      <c r="N531">
        <v>4</v>
      </c>
      <c r="O531">
        <v>180</v>
      </c>
      <c r="P531">
        <v>0.25</v>
      </c>
      <c r="Q531">
        <v>1</v>
      </c>
      <c r="R531">
        <v>0.05</v>
      </c>
      <c r="S531">
        <v>0.25</v>
      </c>
      <c r="T531">
        <v>4</v>
      </c>
      <c r="U531">
        <v>40</v>
      </c>
      <c r="V531">
        <v>11</v>
      </c>
      <c r="W531">
        <v>4.76</v>
      </c>
      <c r="X531">
        <v>20</v>
      </c>
      <c r="Y531">
        <v>0.5</v>
      </c>
      <c r="Z531">
        <v>0.1</v>
      </c>
      <c r="AA531">
        <v>10</v>
      </c>
      <c r="AB531">
        <v>0.38</v>
      </c>
      <c r="AC531">
        <v>90</v>
      </c>
      <c r="AD531">
        <v>2</v>
      </c>
      <c r="AE531">
        <v>0.55000000000000004</v>
      </c>
      <c r="AF531">
        <v>11</v>
      </c>
      <c r="AG531">
        <v>5900</v>
      </c>
      <c r="AH531">
        <v>12</v>
      </c>
      <c r="AI531">
        <v>1</v>
      </c>
      <c r="AJ531">
        <v>3</v>
      </c>
      <c r="AK531">
        <v>18</v>
      </c>
      <c r="AL531">
        <v>0.03</v>
      </c>
      <c r="AM531">
        <v>5</v>
      </c>
      <c r="AN531">
        <v>5</v>
      </c>
      <c r="AO531">
        <v>87</v>
      </c>
      <c r="AP531">
        <v>5</v>
      </c>
      <c r="AQ531">
        <v>160</v>
      </c>
    </row>
    <row r="532" spans="1:43" hidden="1" x14ac:dyDescent="0.25">
      <c r="A532" t="s">
        <v>696</v>
      </c>
      <c r="B532" t="s">
        <v>1436</v>
      </c>
      <c r="C532" s="1" t="str">
        <f t="shared" si="36"/>
        <v>11:0002</v>
      </c>
      <c r="D532" s="1" t="str">
        <f t="shared" si="34"/>
        <v>11:0001</v>
      </c>
      <c r="E532" t="s">
        <v>697</v>
      </c>
      <c r="F532" t="s">
        <v>1437</v>
      </c>
      <c r="H532">
        <v>59.504021600000002</v>
      </c>
      <c r="I532">
        <v>-110.56458360000001</v>
      </c>
      <c r="J532" s="1" t="str">
        <f t="shared" si="35"/>
        <v>Till</v>
      </c>
      <c r="K532" s="1" t="str">
        <f t="shared" si="37"/>
        <v>&lt;63 micron</v>
      </c>
      <c r="L532">
        <v>0.1</v>
      </c>
      <c r="M532">
        <v>8.07</v>
      </c>
      <c r="N532">
        <v>8</v>
      </c>
      <c r="O532">
        <v>100</v>
      </c>
      <c r="P532">
        <v>0.25</v>
      </c>
      <c r="Q532">
        <v>1</v>
      </c>
      <c r="R532">
        <v>0.08</v>
      </c>
      <c r="S532">
        <v>0.25</v>
      </c>
      <c r="T532">
        <v>13</v>
      </c>
      <c r="U532">
        <v>63</v>
      </c>
      <c r="V532">
        <v>27</v>
      </c>
      <c r="W532">
        <v>5.29</v>
      </c>
      <c r="X532">
        <v>30</v>
      </c>
      <c r="Y532">
        <v>0.5</v>
      </c>
      <c r="Z532">
        <v>0.15</v>
      </c>
      <c r="AA532">
        <v>90</v>
      </c>
      <c r="AB532">
        <v>0.64</v>
      </c>
      <c r="AC532">
        <v>160</v>
      </c>
      <c r="AD532">
        <v>6</v>
      </c>
      <c r="AE532">
        <v>0.56000000000000005</v>
      </c>
      <c r="AF532">
        <v>21</v>
      </c>
      <c r="AG532">
        <v>7620</v>
      </c>
      <c r="AH532">
        <v>8</v>
      </c>
      <c r="AI532">
        <v>1</v>
      </c>
      <c r="AJ532">
        <v>13</v>
      </c>
      <c r="AK532">
        <v>35</v>
      </c>
      <c r="AL532">
        <v>0.12</v>
      </c>
      <c r="AM532">
        <v>5</v>
      </c>
      <c r="AN532">
        <v>5</v>
      </c>
      <c r="AO532">
        <v>91</v>
      </c>
      <c r="AP532">
        <v>5</v>
      </c>
      <c r="AQ532">
        <v>68</v>
      </c>
    </row>
    <row r="533" spans="1:43" hidden="1" x14ac:dyDescent="0.25">
      <c r="A533" t="s">
        <v>702</v>
      </c>
      <c r="B533" t="s">
        <v>1438</v>
      </c>
      <c r="C533" s="1" t="str">
        <f t="shared" si="36"/>
        <v>11:0002</v>
      </c>
      <c r="D533" s="1" t="str">
        <f t="shared" si="34"/>
        <v>11:0001</v>
      </c>
      <c r="E533" t="s">
        <v>703</v>
      </c>
      <c r="F533" t="s">
        <v>1439</v>
      </c>
      <c r="H533">
        <v>59.527106000000003</v>
      </c>
      <c r="I533">
        <v>-110.734337</v>
      </c>
      <c r="J533" s="1" t="str">
        <f t="shared" si="35"/>
        <v>Till</v>
      </c>
      <c r="K533" s="1" t="str">
        <f t="shared" si="37"/>
        <v>&lt;63 micron</v>
      </c>
      <c r="L533">
        <v>0.1</v>
      </c>
      <c r="M533">
        <v>6.6</v>
      </c>
      <c r="N533">
        <v>6</v>
      </c>
      <c r="O533">
        <v>120</v>
      </c>
      <c r="P533">
        <v>0.25</v>
      </c>
      <c r="Q533">
        <v>1</v>
      </c>
      <c r="R533">
        <v>0.14000000000000001</v>
      </c>
      <c r="S533">
        <v>0.25</v>
      </c>
      <c r="T533">
        <v>12</v>
      </c>
      <c r="U533">
        <v>65</v>
      </c>
      <c r="V533">
        <v>18</v>
      </c>
      <c r="W533">
        <v>4.87</v>
      </c>
      <c r="X533">
        <v>20</v>
      </c>
      <c r="Y533">
        <v>0.5</v>
      </c>
      <c r="Z533">
        <v>0.11</v>
      </c>
      <c r="AA533">
        <v>30</v>
      </c>
      <c r="AB533">
        <v>0.79</v>
      </c>
      <c r="AC533">
        <v>260</v>
      </c>
      <c r="AD533">
        <v>0.5</v>
      </c>
      <c r="AE533">
        <v>0.53</v>
      </c>
      <c r="AF533">
        <v>40</v>
      </c>
      <c r="AG533">
        <v>2010</v>
      </c>
      <c r="AH533">
        <v>4</v>
      </c>
      <c r="AI533">
        <v>1</v>
      </c>
      <c r="AJ533">
        <v>5</v>
      </c>
      <c r="AK533">
        <v>36</v>
      </c>
      <c r="AL533">
        <v>0.09</v>
      </c>
      <c r="AM533">
        <v>5</v>
      </c>
      <c r="AN533">
        <v>5</v>
      </c>
      <c r="AO533">
        <v>84</v>
      </c>
      <c r="AP533">
        <v>5</v>
      </c>
      <c r="AQ533">
        <v>94</v>
      </c>
    </row>
    <row r="534" spans="1:43" hidden="1" x14ac:dyDescent="0.25">
      <c r="A534" t="s">
        <v>705</v>
      </c>
      <c r="B534" t="s">
        <v>1440</v>
      </c>
      <c r="C534" s="1" t="str">
        <f t="shared" si="36"/>
        <v>11:0002</v>
      </c>
      <c r="D534" s="1" t="str">
        <f t="shared" si="34"/>
        <v>11:0001</v>
      </c>
      <c r="E534" t="s">
        <v>706</v>
      </c>
      <c r="F534" t="s">
        <v>1441</v>
      </c>
      <c r="H534">
        <v>59.363922899999999</v>
      </c>
      <c r="I534">
        <v>-110.2197953</v>
      </c>
      <c r="J534" s="1" t="str">
        <f t="shared" si="35"/>
        <v>Till</v>
      </c>
      <c r="K534" s="1" t="str">
        <f t="shared" si="37"/>
        <v>&lt;63 micron</v>
      </c>
      <c r="L534">
        <v>0.1</v>
      </c>
      <c r="M534">
        <v>5.48</v>
      </c>
      <c r="N534">
        <v>8</v>
      </c>
      <c r="O534">
        <v>70</v>
      </c>
      <c r="P534">
        <v>0.25</v>
      </c>
      <c r="Q534">
        <v>1</v>
      </c>
      <c r="R534">
        <v>0.08</v>
      </c>
      <c r="S534">
        <v>0.25</v>
      </c>
      <c r="T534">
        <v>11</v>
      </c>
      <c r="U534">
        <v>66</v>
      </c>
      <c r="V534">
        <v>19</v>
      </c>
      <c r="W534">
        <v>4.88</v>
      </c>
      <c r="X534">
        <v>20</v>
      </c>
      <c r="Y534">
        <v>0.5</v>
      </c>
      <c r="Z534">
        <v>0.15</v>
      </c>
      <c r="AA534">
        <v>30</v>
      </c>
      <c r="AB534">
        <v>0.55000000000000004</v>
      </c>
      <c r="AC534">
        <v>165</v>
      </c>
      <c r="AD534">
        <v>0.5</v>
      </c>
      <c r="AE534">
        <v>0.75</v>
      </c>
      <c r="AF534">
        <v>18</v>
      </c>
      <c r="AG534">
        <v>7520</v>
      </c>
      <c r="AH534">
        <v>6</v>
      </c>
      <c r="AI534">
        <v>1</v>
      </c>
      <c r="AJ534">
        <v>10</v>
      </c>
      <c r="AK534">
        <v>64</v>
      </c>
      <c r="AL534">
        <v>0.03</v>
      </c>
      <c r="AM534">
        <v>5</v>
      </c>
      <c r="AN534">
        <v>5</v>
      </c>
      <c r="AO534">
        <v>81</v>
      </c>
      <c r="AP534">
        <v>5</v>
      </c>
      <c r="AQ534">
        <v>70</v>
      </c>
    </row>
    <row r="535" spans="1:43" hidden="1" x14ac:dyDescent="0.25">
      <c r="A535" t="s">
        <v>708</v>
      </c>
      <c r="B535" t="s">
        <v>1442</v>
      </c>
      <c r="C535" s="1" t="str">
        <f t="shared" si="36"/>
        <v>11:0002</v>
      </c>
      <c r="D535" s="1" t="str">
        <f t="shared" si="34"/>
        <v>11:0001</v>
      </c>
      <c r="E535" t="s">
        <v>709</v>
      </c>
      <c r="F535" t="s">
        <v>1443</v>
      </c>
      <c r="H535">
        <v>59.514935399999999</v>
      </c>
      <c r="I535">
        <v>-110.4298635</v>
      </c>
      <c r="J535" s="1" t="str">
        <f t="shared" si="35"/>
        <v>Till</v>
      </c>
      <c r="K535" s="1" t="str">
        <f t="shared" si="37"/>
        <v>&lt;63 micron</v>
      </c>
      <c r="L535">
        <v>0.1</v>
      </c>
      <c r="M535">
        <v>5.49</v>
      </c>
      <c r="N535">
        <v>4</v>
      </c>
      <c r="O535">
        <v>80</v>
      </c>
      <c r="P535">
        <v>0.25</v>
      </c>
      <c r="Q535">
        <v>1</v>
      </c>
      <c r="R535">
        <v>0.17</v>
      </c>
      <c r="S535">
        <v>0.25</v>
      </c>
      <c r="T535">
        <v>36</v>
      </c>
      <c r="U535">
        <v>84</v>
      </c>
      <c r="V535">
        <v>92</v>
      </c>
      <c r="W535">
        <v>6.63</v>
      </c>
      <c r="X535">
        <v>30</v>
      </c>
      <c r="Y535">
        <v>0.5</v>
      </c>
      <c r="Z535">
        <v>0.5</v>
      </c>
      <c r="AA535">
        <v>70</v>
      </c>
      <c r="AB535">
        <v>1.05</v>
      </c>
      <c r="AC535">
        <v>580</v>
      </c>
      <c r="AD535">
        <v>5</v>
      </c>
      <c r="AE535">
        <v>1.35</v>
      </c>
      <c r="AF535">
        <v>54</v>
      </c>
      <c r="AG535">
        <v>10000</v>
      </c>
      <c r="AH535">
        <v>32</v>
      </c>
      <c r="AI535">
        <v>1</v>
      </c>
      <c r="AJ535">
        <v>13</v>
      </c>
      <c r="AK535">
        <v>31</v>
      </c>
      <c r="AL535">
        <v>0.04</v>
      </c>
      <c r="AM535">
        <v>5</v>
      </c>
      <c r="AN535">
        <v>5</v>
      </c>
      <c r="AO535">
        <v>91</v>
      </c>
      <c r="AP535">
        <v>5</v>
      </c>
      <c r="AQ535">
        <v>104</v>
      </c>
    </row>
    <row r="536" spans="1:43" hidden="1" x14ac:dyDescent="0.25">
      <c r="A536" t="s">
        <v>714</v>
      </c>
      <c r="B536" t="s">
        <v>1444</v>
      </c>
      <c r="C536" s="1" t="str">
        <f t="shared" si="36"/>
        <v>11:0002</v>
      </c>
      <c r="D536" s="1" t="str">
        <f t="shared" si="34"/>
        <v>11:0001</v>
      </c>
      <c r="E536" t="s">
        <v>715</v>
      </c>
      <c r="F536" t="s">
        <v>1445</v>
      </c>
      <c r="H536">
        <v>59.5177069</v>
      </c>
      <c r="I536">
        <v>-110.47408540000001</v>
      </c>
      <c r="J536" s="1" t="str">
        <f t="shared" si="35"/>
        <v>Till</v>
      </c>
      <c r="K536" s="1" t="str">
        <f t="shared" si="37"/>
        <v>&lt;63 micron</v>
      </c>
      <c r="L536">
        <v>0.1</v>
      </c>
      <c r="M536">
        <v>6.8</v>
      </c>
      <c r="N536">
        <v>8</v>
      </c>
      <c r="O536">
        <v>100</v>
      </c>
      <c r="P536">
        <v>0.25</v>
      </c>
      <c r="Q536">
        <v>1</v>
      </c>
      <c r="R536">
        <v>0.15</v>
      </c>
      <c r="S536">
        <v>0.25</v>
      </c>
      <c r="T536">
        <v>14</v>
      </c>
      <c r="U536">
        <v>61</v>
      </c>
      <c r="V536">
        <v>41</v>
      </c>
      <c r="W536">
        <v>4.88</v>
      </c>
      <c r="X536">
        <v>30</v>
      </c>
      <c r="Y536">
        <v>0.5</v>
      </c>
      <c r="Z536">
        <v>0.18</v>
      </c>
      <c r="AA536">
        <v>70</v>
      </c>
      <c r="AB536">
        <v>0.97</v>
      </c>
      <c r="AC536">
        <v>255</v>
      </c>
      <c r="AD536">
        <v>1</v>
      </c>
      <c r="AE536">
        <v>0.69</v>
      </c>
      <c r="AF536">
        <v>26</v>
      </c>
      <c r="AG536">
        <v>7090</v>
      </c>
      <c r="AH536">
        <v>6</v>
      </c>
      <c r="AI536">
        <v>1</v>
      </c>
      <c r="AJ536">
        <v>8</v>
      </c>
      <c r="AK536">
        <v>35</v>
      </c>
      <c r="AL536">
        <v>0.09</v>
      </c>
      <c r="AM536">
        <v>5</v>
      </c>
      <c r="AN536">
        <v>5</v>
      </c>
      <c r="AO536">
        <v>76</v>
      </c>
      <c r="AP536">
        <v>5</v>
      </c>
      <c r="AQ536">
        <v>88</v>
      </c>
    </row>
    <row r="537" spans="1:43" hidden="1" x14ac:dyDescent="0.25">
      <c r="A537" t="s">
        <v>717</v>
      </c>
      <c r="B537" t="s">
        <v>1446</v>
      </c>
      <c r="C537" s="1" t="str">
        <f t="shared" si="36"/>
        <v>11:0002</v>
      </c>
      <c r="D537" s="1" t="str">
        <f t="shared" si="34"/>
        <v>11:0001</v>
      </c>
      <c r="E537" t="s">
        <v>718</v>
      </c>
      <c r="F537" t="s">
        <v>1447</v>
      </c>
      <c r="H537">
        <v>59.362974600000001</v>
      </c>
      <c r="I537">
        <v>-110.1472145</v>
      </c>
      <c r="J537" s="1" t="str">
        <f t="shared" si="35"/>
        <v>Till</v>
      </c>
      <c r="K537" s="1" t="str">
        <f t="shared" si="37"/>
        <v>&lt;63 micron</v>
      </c>
      <c r="L537">
        <v>0.1</v>
      </c>
      <c r="M537">
        <v>6.16</v>
      </c>
      <c r="N537">
        <v>4</v>
      </c>
      <c r="O537">
        <v>60</v>
      </c>
      <c r="P537">
        <v>0.25</v>
      </c>
      <c r="Q537">
        <v>1</v>
      </c>
      <c r="R537">
        <v>0.05</v>
      </c>
      <c r="S537">
        <v>0.25</v>
      </c>
      <c r="T537">
        <v>9</v>
      </c>
      <c r="U537">
        <v>48</v>
      </c>
      <c r="V537">
        <v>7</v>
      </c>
      <c r="W537">
        <v>4.54</v>
      </c>
      <c r="X537">
        <v>10</v>
      </c>
      <c r="Y537">
        <v>0.5</v>
      </c>
      <c r="Z537">
        <v>0.1</v>
      </c>
      <c r="AA537">
        <v>20</v>
      </c>
      <c r="AB537">
        <v>0.44</v>
      </c>
      <c r="AC537">
        <v>90</v>
      </c>
      <c r="AD537">
        <v>0.5</v>
      </c>
      <c r="AE537">
        <v>0.5</v>
      </c>
      <c r="AF537">
        <v>12</v>
      </c>
      <c r="AG537">
        <v>4950</v>
      </c>
      <c r="AH537">
        <v>4</v>
      </c>
      <c r="AI537">
        <v>1</v>
      </c>
      <c r="AJ537">
        <v>7</v>
      </c>
      <c r="AK537">
        <v>41</v>
      </c>
      <c r="AL537">
        <v>0.08</v>
      </c>
      <c r="AM537">
        <v>5</v>
      </c>
      <c r="AN537">
        <v>5</v>
      </c>
      <c r="AO537">
        <v>73</v>
      </c>
      <c r="AP537">
        <v>5</v>
      </c>
      <c r="AQ537">
        <v>34</v>
      </c>
    </row>
    <row r="538" spans="1:43" hidden="1" x14ac:dyDescent="0.25">
      <c r="A538" t="s">
        <v>720</v>
      </c>
      <c r="B538" t="s">
        <v>1448</v>
      </c>
      <c r="C538" s="1" t="str">
        <f t="shared" si="36"/>
        <v>11:0002</v>
      </c>
      <c r="D538" s="1" t="str">
        <f t="shared" si="34"/>
        <v>11:0001</v>
      </c>
      <c r="E538" t="s">
        <v>721</v>
      </c>
      <c r="F538" t="s">
        <v>1449</v>
      </c>
      <c r="H538">
        <v>59.3509387</v>
      </c>
      <c r="I538">
        <v>-110.1414492</v>
      </c>
      <c r="J538" s="1" t="str">
        <f t="shared" si="35"/>
        <v>Till</v>
      </c>
      <c r="K538" s="1" t="str">
        <f t="shared" si="37"/>
        <v>&lt;63 micron</v>
      </c>
      <c r="L538">
        <v>0.1</v>
      </c>
      <c r="M538">
        <v>4.79</v>
      </c>
      <c r="N538">
        <v>4</v>
      </c>
      <c r="O538">
        <v>50</v>
      </c>
      <c r="P538">
        <v>0.25</v>
      </c>
      <c r="Q538">
        <v>1</v>
      </c>
      <c r="R538">
        <v>0.11</v>
      </c>
      <c r="S538">
        <v>0.25</v>
      </c>
      <c r="T538">
        <v>11</v>
      </c>
      <c r="U538">
        <v>47</v>
      </c>
      <c r="V538">
        <v>7</v>
      </c>
      <c r="W538">
        <v>3.81</v>
      </c>
      <c r="X538">
        <v>10</v>
      </c>
      <c r="Y538">
        <v>0.5</v>
      </c>
      <c r="Z538">
        <v>0.12</v>
      </c>
      <c r="AA538">
        <v>20</v>
      </c>
      <c r="AB538">
        <v>0.43</v>
      </c>
      <c r="AC538">
        <v>125</v>
      </c>
      <c r="AD538">
        <v>0.5</v>
      </c>
      <c r="AE538">
        <v>0.45</v>
      </c>
      <c r="AF538">
        <v>15</v>
      </c>
      <c r="AG538">
        <v>4590</v>
      </c>
      <c r="AH538">
        <v>1</v>
      </c>
      <c r="AI538">
        <v>1</v>
      </c>
      <c r="AJ538">
        <v>8</v>
      </c>
      <c r="AK538">
        <v>51</v>
      </c>
      <c r="AL538">
        <v>0.1</v>
      </c>
      <c r="AM538">
        <v>5</v>
      </c>
      <c r="AN538">
        <v>5</v>
      </c>
      <c r="AO538">
        <v>58</v>
      </c>
      <c r="AP538">
        <v>5</v>
      </c>
      <c r="AQ538">
        <v>30</v>
      </c>
    </row>
    <row r="539" spans="1:43" hidden="1" x14ac:dyDescent="0.25">
      <c r="A539" t="s">
        <v>723</v>
      </c>
      <c r="B539" t="s">
        <v>1450</v>
      </c>
      <c r="C539" s="1" t="str">
        <f t="shared" si="36"/>
        <v>11:0002</v>
      </c>
      <c r="D539" s="1" t="str">
        <f t="shared" si="34"/>
        <v>11:0001</v>
      </c>
      <c r="E539" t="s">
        <v>724</v>
      </c>
      <c r="F539" t="s">
        <v>1451</v>
      </c>
      <c r="H539">
        <v>59.339723800000002</v>
      </c>
      <c r="I539">
        <v>-110.1708976</v>
      </c>
      <c r="J539" s="1" t="str">
        <f t="shared" si="35"/>
        <v>Till</v>
      </c>
      <c r="K539" s="1" t="str">
        <f t="shared" si="37"/>
        <v>&lt;63 micron</v>
      </c>
      <c r="L539">
        <v>0.1</v>
      </c>
      <c r="M539">
        <v>3</v>
      </c>
      <c r="N539">
        <v>2</v>
      </c>
      <c r="O539">
        <v>40</v>
      </c>
      <c r="P539">
        <v>0.25</v>
      </c>
      <c r="Q539">
        <v>1</v>
      </c>
      <c r="R539">
        <v>0.09</v>
      </c>
      <c r="S539">
        <v>0.25</v>
      </c>
      <c r="T539">
        <v>6</v>
      </c>
      <c r="U539">
        <v>26</v>
      </c>
      <c r="V539">
        <v>14</v>
      </c>
      <c r="W539">
        <v>2.27</v>
      </c>
      <c r="X539">
        <v>10</v>
      </c>
      <c r="Y539">
        <v>0.5</v>
      </c>
      <c r="Z539">
        <v>0.13</v>
      </c>
      <c r="AA539">
        <v>30</v>
      </c>
      <c r="AB539">
        <v>0.36</v>
      </c>
      <c r="AC539">
        <v>185</v>
      </c>
      <c r="AD539">
        <v>0.5</v>
      </c>
      <c r="AE539">
        <v>0.27</v>
      </c>
      <c r="AF539">
        <v>9</v>
      </c>
      <c r="AG539">
        <v>2150</v>
      </c>
      <c r="AH539">
        <v>6</v>
      </c>
      <c r="AI539">
        <v>1</v>
      </c>
      <c r="AJ539">
        <v>5</v>
      </c>
      <c r="AK539">
        <v>70</v>
      </c>
      <c r="AL539">
        <v>0.06</v>
      </c>
      <c r="AM539">
        <v>5</v>
      </c>
      <c r="AN539">
        <v>5</v>
      </c>
      <c r="AO539">
        <v>33</v>
      </c>
      <c r="AP539">
        <v>5</v>
      </c>
      <c r="AQ539">
        <v>24</v>
      </c>
    </row>
    <row r="540" spans="1:43" hidden="1" x14ac:dyDescent="0.25">
      <c r="A540" t="s">
        <v>726</v>
      </c>
      <c r="B540" t="s">
        <v>1452</v>
      </c>
      <c r="C540" s="1" t="str">
        <f t="shared" si="36"/>
        <v>11:0002</v>
      </c>
      <c r="D540" s="1" t="str">
        <f t="shared" si="34"/>
        <v>11:0001</v>
      </c>
      <c r="E540" t="s">
        <v>727</v>
      </c>
      <c r="F540" t="s">
        <v>1453</v>
      </c>
      <c r="H540">
        <v>59.333983799999999</v>
      </c>
      <c r="I540">
        <v>-110.2111835</v>
      </c>
      <c r="J540" s="1" t="str">
        <f t="shared" si="35"/>
        <v>Till</v>
      </c>
      <c r="K540" s="1" t="str">
        <f t="shared" si="37"/>
        <v>&lt;63 micron</v>
      </c>
      <c r="L540">
        <v>0.1</v>
      </c>
      <c r="M540">
        <v>5.15</v>
      </c>
      <c r="N540">
        <v>1</v>
      </c>
      <c r="O540">
        <v>110</v>
      </c>
      <c r="P540">
        <v>0.25</v>
      </c>
      <c r="Q540">
        <v>1</v>
      </c>
      <c r="R540">
        <v>0.09</v>
      </c>
      <c r="S540">
        <v>0.25</v>
      </c>
      <c r="T540">
        <v>8</v>
      </c>
      <c r="U540">
        <v>35</v>
      </c>
      <c r="V540">
        <v>14</v>
      </c>
      <c r="W540">
        <v>3.62</v>
      </c>
      <c r="X540">
        <v>20</v>
      </c>
      <c r="Y540">
        <v>0.5</v>
      </c>
      <c r="Z540">
        <v>0.08</v>
      </c>
      <c r="AA540">
        <v>10</v>
      </c>
      <c r="AB540">
        <v>0.44</v>
      </c>
      <c r="AC540">
        <v>100</v>
      </c>
      <c r="AD540">
        <v>0.5</v>
      </c>
      <c r="AE540">
        <v>0.46</v>
      </c>
      <c r="AF540">
        <v>11</v>
      </c>
      <c r="AG540">
        <v>2480</v>
      </c>
      <c r="AH540">
        <v>4</v>
      </c>
      <c r="AI540">
        <v>1</v>
      </c>
      <c r="AJ540">
        <v>3</v>
      </c>
      <c r="AK540">
        <v>31</v>
      </c>
      <c r="AL540">
        <v>0.04</v>
      </c>
      <c r="AM540">
        <v>5</v>
      </c>
      <c r="AN540">
        <v>5</v>
      </c>
      <c r="AO540">
        <v>60</v>
      </c>
      <c r="AP540">
        <v>5</v>
      </c>
      <c r="AQ540">
        <v>104</v>
      </c>
    </row>
    <row r="541" spans="1:43" hidden="1" x14ac:dyDescent="0.25">
      <c r="A541" t="s">
        <v>729</v>
      </c>
      <c r="B541" t="s">
        <v>1454</v>
      </c>
      <c r="C541" s="1" t="str">
        <f t="shared" si="36"/>
        <v>11:0002</v>
      </c>
      <c r="D541" s="1" t="str">
        <f t="shared" si="34"/>
        <v>11:0001</v>
      </c>
      <c r="E541" t="s">
        <v>730</v>
      </c>
      <c r="F541" t="s">
        <v>1455</v>
      </c>
      <c r="H541">
        <v>59.348567299999999</v>
      </c>
      <c r="I541">
        <v>-110.236677</v>
      </c>
      <c r="J541" s="1" t="str">
        <f t="shared" si="35"/>
        <v>Till</v>
      </c>
      <c r="K541" s="1" t="str">
        <f t="shared" si="37"/>
        <v>&lt;63 micron</v>
      </c>
      <c r="L541">
        <v>0.1</v>
      </c>
      <c r="M541">
        <v>4.7300000000000004</v>
      </c>
      <c r="N541">
        <v>1</v>
      </c>
      <c r="O541">
        <v>70</v>
      </c>
      <c r="P541">
        <v>0.25</v>
      </c>
      <c r="Q541">
        <v>1</v>
      </c>
      <c r="R541">
        <v>0.09</v>
      </c>
      <c r="S541">
        <v>0.25</v>
      </c>
      <c r="T541">
        <v>12</v>
      </c>
      <c r="U541">
        <v>47</v>
      </c>
      <c r="V541">
        <v>15</v>
      </c>
      <c r="W541">
        <v>4.67</v>
      </c>
      <c r="X541">
        <v>10</v>
      </c>
      <c r="Y541">
        <v>0.5</v>
      </c>
      <c r="Z541">
        <v>0.12</v>
      </c>
      <c r="AA541">
        <v>30</v>
      </c>
      <c r="AB541">
        <v>0.56000000000000005</v>
      </c>
      <c r="AC541">
        <v>175</v>
      </c>
      <c r="AD541">
        <v>0.5</v>
      </c>
      <c r="AE541">
        <v>0.47</v>
      </c>
      <c r="AF541">
        <v>21</v>
      </c>
      <c r="AG541">
        <v>3560</v>
      </c>
      <c r="AH541">
        <v>8</v>
      </c>
      <c r="AI541">
        <v>1</v>
      </c>
      <c r="AJ541">
        <v>6</v>
      </c>
      <c r="AK541">
        <v>47</v>
      </c>
      <c r="AL541">
        <v>0.1</v>
      </c>
      <c r="AM541">
        <v>5</v>
      </c>
      <c r="AN541">
        <v>5</v>
      </c>
      <c r="AO541">
        <v>67</v>
      </c>
      <c r="AP541">
        <v>5</v>
      </c>
      <c r="AQ541">
        <v>38</v>
      </c>
    </row>
    <row r="542" spans="1:43" hidden="1" x14ac:dyDescent="0.25">
      <c r="A542" t="s">
        <v>732</v>
      </c>
      <c r="B542" t="s">
        <v>1456</v>
      </c>
      <c r="C542" s="1" t="str">
        <f t="shared" si="36"/>
        <v>11:0002</v>
      </c>
      <c r="D542" s="1" t="str">
        <f t="shared" si="34"/>
        <v>11:0001</v>
      </c>
      <c r="E542" t="s">
        <v>733</v>
      </c>
      <c r="F542" t="s">
        <v>1457</v>
      </c>
      <c r="H542">
        <v>59.915507699999999</v>
      </c>
      <c r="I542">
        <v>-110.7101917</v>
      </c>
      <c r="J542" s="1" t="str">
        <f t="shared" si="35"/>
        <v>Till</v>
      </c>
      <c r="K542" s="1" t="str">
        <f t="shared" si="37"/>
        <v>&lt;63 micron</v>
      </c>
      <c r="L542">
        <v>0.1</v>
      </c>
      <c r="M542">
        <v>7.85</v>
      </c>
      <c r="N542">
        <v>4</v>
      </c>
      <c r="O542">
        <v>90</v>
      </c>
      <c r="P542">
        <v>0.25</v>
      </c>
      <c r="Q542">
        <v>1</v>
      </c>
      <c r="R542">
        <v>0.2</v>
      </c>
      <c r="S542">
        <v>0.25</v>
      </c>
      <c r="T542">
        <v>18</v>
      </c>
      <c r="U542">
        <v>95</v>
      </c>
      <c r="V542">
        <v>44</v>
      </c>
      <c r="W542">
        <v>5.28</v>
      </c>
      <c r="X542">
        <v>20</v>
      </c>
      <c r="Y542">
        <v>0.5</v>
      </c>
      <c r="Z542">
        <v>0.16</v>
      </c>
      <c r="AA542">
        <v>60</v>
      </c>
      <c r="AB542">
        <v>0.71</v>
      </c>
      <c r="AC542">
        <v>205</v>
      </c>
      <c r="AD542">
        <v>1</v>
      </c>
      <c r="AE542">
        <v>1.04</v>
      </c>
      <c r="AF542">
        <v>33</v>
      </c>
      <c r="AG542">
        <v>10000</v>
      </c>
      <c r="AH542">
        <v>14</v>
      </c>
      <c r="AI542">
        <v>1</v>
      </c>
      <c r="AJ542">
        <v>11</v>
      </c>
      <c r="AK542">
        <v>31</v>
      </c>
      <c r="AL542">
        <v>0.06</v>
      </c>
      <c r="AM542">
        <v>5</v>
      </c>
      <c r="AN542">
        <v>5</v>
      </c>
      <c r="AO542">
        <v>76</v>
      </c>
      <c r="AP542">
        <v>5</v>
      </c>
      <c r="AQ542">
        <v>62</v>
      </c>
    </row>
    <row r="543" spans="1:43" hidden="1" x14ac:dyDescent="0.25">
      <c r="A543" t="s">
        <v>735</v>
      </c>
      <c r="B543" t="s">
        <v>1458</v>
      </c>
      <c r="C543" s="1" t="str">
        <f t="shared" si="36"/>
        <v>11:0002</v>
      </c>
      <c r="D543" s="1" t="str">
        <f t="shared" si="34"/>
        <v>11:0001</v>
      </c>
      <c r="E543" t="s">
        <v>736</v>
      </c>
      <c r="F543" t="s">
        <v>1459</v>
      </c>
      <c r="H543">
        <v>59.915022399999998</v>
      </c>
      <c r="I543">
        <v>-110.7494303</v>
      </c>
      <c r="J543" s="1" t="str">
        <f t="shared" si="35"/>
        <v>Till</v>
      </c>
      <c r="K543" s="1" t="str">
        <f t="shared" si="37"/>
        <v>&lt;63 micron</v>
      </c>
      <c r="L543">
        <v>0.1</v>
      </c>
      <c r="M543">
        <v>6.4</v>
      </c>
      <c r="N543">
        <v>4</v>
      </c>
      <c r="O543">
        <v>120</v>
      </c>
      <c r="P543">
        <v>0.25</v>
      </c>
      <c r="Q543">
        <v>1</v>
      </c>
      <c r="R543">
        <v>0.23</v>
      </c>
      <c r="S543">
        <v>0.25</v>
      </c>
      <c r="T543">
        <v>17</v>
      </c>
      <c r="U543">
        <v>72</v>
      </c>
      <c r="V543">
        <v>45</v>
      </c>
      <c r="W543">
        <v>6.48</v>
      </c>
      <c r="X543">
        <v>20</v>
      </c>
      <c r="Y543">
        <v>0.5</v>
      </c>
      <c r="Z543">
        <v>0.14000000000000001</v>
      </c>
      <c r="AA543">
        <v>30</v>
      </c>
      <c r="AB543">
        <v>1.06</v>
      </c>
      <c r="AC543">
        <v>330</v>
      </c>
      <c r="AD543">
        <v>0.5</v>
      </c>
      <c r="AE543">
        <v>0.73</v>
      </c>
      <c r="AF543">
        <v>36</v>
      </c>
      <c r="AG543">
        <v>3910</v>
      </c>
      <c r="AH543">
        <v>4</v>
      </c>
      <c r="AI543">
        <v>1</v>
      </c>
      <c r="AJ543">
        <v>8</v>
      </c>
      <c r="AK543">
        <v>42</v>
      </c>
      <c r="AL543">
        <v>0.12</v>
      </c>
      <c r="AM543">
        <v>5</v>
      </c>
      <c r="AN543">
        <v>5</v>
      </c>
      <c r="AO543">
        <v>102</v>
      </c>
      <c r="AP543">
        <v>5</v>
      </c>
      <c r="AQ543">
        <v>88</v>
      </c>
    </row>
    <row r="544" spans="1:43" hidden="1" x14ac:dyDescent="0.25">
      <c r="A544" t="s">
        <v>738</v>
      </c>
      <c r="B544" t="s">
        <v>1460</v>
      </c>
      <c r="C544" s="1" t="str">
        <f t="shared" si="36"/>
        <v>11:0002</v>
      </c>
      <c r="D544" s="1" t="str">
        <f t="shared" si="34"/>
        <v>11:0001</v>
      </c>
      <c r="E544" t="s">
        <v>739</v>
      </c>
      <c r="F544" t="s">
        <v>1461</v>
      </c>
      <c r="H544">
        <v>59.937292599999999</v>
      </c>
      <c r="I544">
        <v>-110.7146901</v>
      </c>
      <c r="J544" s="1" t="str">
        <f t="shared" si="35"/>
        <v>Till</v>
      </c>
      <c r="K544" s="1" t="str">
        <f t="shared" si="37"/>
        <v>&lt;63 micron</v>
      </c>
      <c r="L544">
        <v>0.1</v>
      </c>
      <c r="M544">
        <v>8.6199999999999992</v>
      </c>
      <c r="N544">
        <v>4</v>
      </c>
      <c r="O544">
        <v>60</v>
      </c>
      <c r="P544">
        <v>0.25</v>
      </c>
      <c r="Q544">
        <v>1</v>
      </c>
      <c r="R544">
        <v>0.14000000000000001</v>
      </c>
      <c r="S544">
        <v>0.25</v>
      </c>
      <c r="T544">
        <v>15</v>
      </c>
      <c r="U544">
        <v>81</v>
      </c>
      <c r="V544">
        <v>27</v>
      </c>
      <c r="W544">
        <v>5.72</v>
      </c>
      <c r="X544">
        <v>20</v>
      </c>
      <c r="Y544">
        <v>0.5</v>
      </c>
      <c r="Z544">
        <v>0.13</v>
      </c>
      <c r="AA544">
        <v>30</v>
      </c>
      <c r="AB544">
        <v>0.39</v>
      </c>
      <c r="AC544">
        <v>120</v>
      </c>
      <c r="AD544">
        <v>2</v>
      </c>
      <c r="AE544">
        <v>1.1599999999999999</v>
      </c>
      <c r="AF544">
        <v>26</v>
      </c>
      <c r="AG544">
        <v>10000</v>
      </c>
      <c r="AH544">
        <v>8</v>
      </c>
      <c r="AI544">
        <v>1</v>
      </c>
      <c r="AJ544">
        <v>6</v>
      </c>
      <c r="AK544">
        <v>24</v>
      </c>
      <c r="AL544">
        <v>0.06</v>
      </c>
      <c r="AM544">
        <v>5</v>
      </c>
      <c r="AN544">
        <v>5</v>
      </c>
      <c r="AO544">
        <v>81</v>
      </c>
      <c r="AP544">
        <v>5</v>
      </c>
      <c r="AQ544">
        <v>80</v>
      </c>
    </row>
    <row r="545" spans="1:43" hidden="1" x14ac:dyDescent="0.25">
      <c r="A545" t="s">
        <v>741</v>
      </c>
      <c r="B545" t="s">
        <v>1462</v>
      </c>
      <c r="C545" s="1" t="str">
        <f t="shared" si="36"/>
        <v>11:0002</v>
      </c>
      <c r="D545" s="1" t="str">
        <f t="shared" si="34"/>
        <v>11:0001</v>
      </c>
      <c r="E545" t="s">
        <v>742</v>
      </c>
      <c r="F545" t="s">
        <v>1463</v>
      </c>
      <c r="H545">
        <v>59.959828100000003</v>
      </c>
      <c r="I545">
        <v>-110.7175763</v>
      </c>
      <c r="J545" s="1" t="str">
        <f t="shared" si="35"/>
        <v>Till</v>
      </c>
      <c r="K545" s="1" t="str">
        <f t="shared" si="37"/>
        <v>&lt;63 micron</v>
      </c>
      <c r="L545">
        <v>0.1</v>
      </c>
      <c r="M545">
        <v>6.53</v>
      </c>
      <c r="N545">
        <v>4</v>
      </c>
      <c r="O545">
        <v>110</v>
      </c>
      <c r="P545">
        <v>0.25</v>
      </c>
      <c r="Q545">
        <v>1</v>
      </c>
      <c r="R545">
        <v>0.15</v>
      </c>
      <c r="S545">
        <v>0.25</v>
      </c>
      <c r="T545">
        <v>10</v>
      </c>
      <c r="U545">
        <v>51</v>
      </c>
      <c r="V545">
        <v>18</v>
      </c>
      <c r="W545">
        <v>4.3600000000000003</v>
      </c>
      <c r="X545">
        <v>20</v>
      </c>
      <c r="Y545">
        <v>0.5</v>
      </c>
      <c r="Z545">
        <v>0.1</v>
      </c>
      <c r="AA545">
        <v>50</v>
      </c>
      <c r="AB545">
        <v>0.59</v>
      </c>
      <c r="AC545">
        <v>120</v>
      </c>
      <c r="AD545">
        <v>0.5</v>
      </c>
      <c r="AE545">
        <v>0.47</v>
      </c>
      <c r="AF545">
        <v>18</v>
      </c>
      <c r="AG545">
        <v>2310</v>
      </c>
      <c r="AH545">
        <v>4</v>
      </c>
      <c r="AI545">
        <v>1</v>
      </c>
      <c r="AJ545">
        <v>6</v>
      </c>
      <c r="AK545">
        <v>43</v>
      </c>
      <c r="AL545">
        <v>0.14000000000000001</v>
      </c>
      <c r="AM545">
        <v>5</v>
      </c>
      <c r="AN545">
        <v>5</v>
      </c>
      <c r="AO545">
        <v>78</v>
      </c>
      <c r="AP545">
        <v>5</v>
      </c>
      <c r="AQ545">
        <v>90</v>
      </c>
    </row>
    <row r="546" spans="1:43" hidden="1" x14ac:dyDescent="0.25">
      <c r="A546" t="s">
        <v>744</v>
      </c>
      <c r="B546" t="s">
        <v>1464</v>
      </c>
      <c r="C546" s="1" t="str">
        <f t="shared" si="36"/>
        <v>11:0002</v>
      </c>
      <c r="D546" s="1" t="str">
        <f t="shared" si="34"/>
        <v>11:0001</v>
      </c>
      <c r="E546" t="s">
        <v>745</v>
      </c>
      <c r="F546" t="s">
        <v>1465</v>
      </c>
      <c r="H546">
        <v>59.971436099999998</v>
      </c>
      <c r="I546">
        <v>-110.6886018</v>
      </c>
      <c r="J546" s="1" t="str">
        <f t="shared" si="35"/>
        <v>Till</v>
      </c>
      <c r="K546" s="1" t="str">
        <f t="shared" si="37"/>
        <v>&lt;63 micron</v>
      </c>
      <c r="L546">
        <v>0.1</v>
      </c>
      <c r="M546">
        <v>6.48</v>
      </c>
      <c r="N546">
        <v>2</v>
      </c>
      <c r="O546">
        <v>110</v>
      </c>
      <c r="P546">
        <v>0.25</v>
      </c>
      <c r="Q546">
        <v>1</v>
      </c>
      <c r="R546">
        <v>5.0000000000000001E-3</v>
      </c>
      <c r="S546">
        <v>0.25</v>
      </c>
      <c r="T546">
        <v>12</v>
      </c>
      <c r="U546">
        <v>47</v>
      </c>
      <c r="V546">
        <v>21</v>
      </c>
      <c r="W546">
        <v>4.53</v>
      </c>
      <c r="X546">
        <v>20</v>
      </c>
      <c r="Y546">
        <v>0.5</v>
      </c>
      <c r="Z546">
        <v>0.11</v>
      </c>
      <c r="AA546">
        <v>30</v>
      </c>
      <c r="AB546">
        <v>0.69</v>
      </c>
      <c r="AC546">
        <v>175</v>
      </c>
      <c r="AD546">
        <v>0.5</v>
      </c>
      <c r="AE546">
        <v>0.53</v>
      </c>
      <c r="AF546">
        <v>21</v>
      </c>
      <c r="AG546">
        <v>3520</v>
      </c>
      <c r="AH546">
        <v>6</v>
      </c>
      <c r="AI546">
        <v>1</v>
      </c>
      <c r="AJ546">
        <v>5</v>
      </c>
      <c r="AK546">
        <v>37</v>
      </c>
      <c r="AL546">
        <v>0.13</v>
      </c>
      <c r="AM546">
        <v>5</v>
      </c>
      <c r="AN546">
        <v>5</v>
      </c>
      <c r="AO546">
        <v>80</v>
      </c>
      <c r="AP546">
        <v>5</v>
      </c>
      <c r="AQ546">
        <v>108</v>
      </c>
    </row>
    <row r="547" spans="1:43" hidden="1" x14ac:dyDescent="0.25">
      <c r="A547" t="s">
        <v>747</v>
      </c>
      <c r="B547" t="s">
        <v>1466</v>
      </c>
      <c r="C547" s="1" t="str">
        <f t="shared" si="36"/>
        <v>11:0002</v>
      </c>
      <c r="D547" s="1" t="str">
        <f t="shared" si="34"/>
        <v>11:0001</v>
      </c>
      <c r="E547" t="s">
        <v>748</v>
      </c>
      <c r="F547" t="s">
        <v>1467</v>
      </c>
      <c r="H547">
        <v>59.949272100000002</v>
      </c>
      <c r="I547">
        <v>-110.679877</v>
      </c>
      <c r="J547" s="1" t="str">
        <f t="shared" si="35"/>
        <v>Till</v>
      </c>
      <c r="K547" s="1" t="str">
        <f t="shared" si="37"/>
        <v>&lt;63 micron</v>
      </c>
      <c r="L547">
        <v>0.1</v>
      </c>
      <c r="M547">
        <v>6.65</v>
      </c>
      <c r="N547">
        <v>1</v>
      </c>
      <c r="O547">
        <v>110</v>
      </c>
      <c r="P547">
        <v>0.25</v>
      </c>
      <c r="Q547">
        <v>1</v>
      </c>
      <c r="R547">
        <v>0.2</v>
      </c>
      <c r="S547">
        <v>0.25</v>
      </c>
      <c r="T547">
        <v>20</v>
      </c>
      <c r="U547">
        <v>74</v>
      </c>
      <c r="V547">
        <v>29</v>
      </c>
      <c r="W547">
        <v>6.33</v>
      </c>
      <c r="X547">
        <v>20</v>
      </c>
      <c r="Y547">
        <v>0.5</v>
      </c>
      <c r="Z547">
        <v>0.21</v>
      </c>
      <c r="AA547">
        <v>30</v>
      </c>
      <c r="AB547">
        <v>0.67</v>
      </c>
      <c r="AC547">
        <v>270</v>
      </c>
      <c r="AD547">
        <v>1</v>
      </c>
      <c r="AE547">
        <v>0.84</v>
      </c>
      <c r="AF547">
        <v>35</v>
      </c>
      <c r="AG547">
        <v>8630</v>
      </c>
      <c r="AH547">
        <v>14</v>
      </c>
      <c r="AI547">
        <v>1</v>
      </c>
      <c r="AJ547">
        <v>4</v>
      </c>
      <c r="AK547">
        <v>42</v>
      </c>
      <c r="AL547">
        <v>0.08</v>
      </c>
      <c r="AM547">
        <v>5</v>
      </c>
      <c r="AN547">
        <v>5</v>
      </c>
      <c r="AO547">
        <v>91</v>
      </c>
      <c r="AP547">
        <v>5</v>
      </c>
      <c r="AQ547">
        <v>94</v>
      </c>
    </row>
    <row r="548" spans="1:43" hidden="1" x14ac:dyDescent="0.25">
      <c r="A548" t="s">
        <v>750</v>
      </c>
      <c r="B548" t="s">
        <v>1468</v>
      </c>
      <c r="C548" s="1" t="str">
        <f t="shared" si="36"/>
        <v>11:0002</v>
      </c>
      <c r="D548" s="1" t="str">
        <f t="shared" si="34"/>
        <v>11:0001</v>
      </c>
      <c r="E548" t="s">
        <v>751</v>
      </c>
      <c r="F548" t="s">
        <v>1469</v>
      </c>
      <c r="H548">
        <v>59.9216476</v>
      </c>
      <c r="I548">
        <v>-110.67103899999999</v>
      </c>
      <c r="J548" s="1" t="str">
        <f t="shared" si="35"/>
        <v>Till</v>
      </c>
      <c r="K548" s="1" t="str">
        <f t="shared" si="37"/>
        <v>&lt;63 micron</v>
      </c>
      <c r="L548">
        <v>0.1</v>
      </c>
      <c r="M548">
        <v>7.4</v>
      </c>
      <c r="N548">
        <v>4</v>
      </c>
      <c r="O548">
        <v>110</v>
      </c>
      <c r="P548">
        <v>0.25</v>
      </c>
      <c r="Q548">
        <v>1</v>
      </c>
      <c r="R548">
        <v>0.33</v>
      </c>
      <c r="S548">
        <v>0.25</v>
      </c>
      <c r="T548">
        <v>27</v>
      </c>
      <c r="U548">
        <v>61</v>
      </c>
      <c r="V548">
        <v>61</v>
      </c>
      <c r="W548">
        <v>5.42</v>
      </c>
      <c r="X548">
        <v>20</v>
      </c>
      <c r="Y548">
        <v>0.5</v>
      </c>
      <c r="Z548">
        <v>0.22</v>
      </c>
      <c r="AA548">
        <v>50</v>
      </c>
      <c r="AB548">
        <v>0.75</v>
      </c>
      <c r="AC548">
        <v>215</v>
      </c>
      <c r="AD548">
        <v>1</v>
      </c>
      <c r="AE548">
        <v>1.35</v>
      </c>
      <c r="AF548">
        <v>45</v>
      </c>
      <c r="AG548">
        <v>10000</v>
      </c>
      <c r="AH548">
        <v>20</v>
      </c>
      <c r="AI548">
        <v>1</v>
      </c>
      <c r="AJ548">
        <v>7</v>
      </c>
      <c r="AK548">
        <v>52</v>
      </c>
      <c r="AL548">
        <v>0.01</v>
      </c>
      <c r="AM548">
        <v>5</v>
      </c>
      <c r="AN548">
        <v>5</v>
      </c>
      <c r="AO548">
        <v>76</v>
      </c>
      <c r="AP548">
        <v>5</v>
      </c>
      <c r="AQ548">
        <v>80</v>
      </c>
    </row>
    <row r="549" spans="1:43" hidden="1" x14ac:dyDescent="0.25">
      <c r="A549" t="s">
        <v>753</v>
      </c>
      <c r="B549" t="s">
        <v>1470</v>
      </c>
      <c r="C549" s="1" t="str">
        <f t="shared" si="36"/>
        <v>11:0002</v>
      </c>
      <c r="D549" s="1" t="str">
        <f t="shared" si="34"/>
        <v>11:0001</v>
      </c>
      <c r="E549" t="s">
        <v>754</v>
      </c>
      <c r="F549" t="s">
        <v>1471</v>
      </c>
      <c r="H549">
        <v>59.480986899999998</v>
      </c>
      <c r="I549">
        <v>-110.12263369999999</v>
      </c>
      <c r="J549" s="1" t="str">
        <f t="shared" si="35"/>
        <v>Till</v>
      </c>
      <c r="K549" s="1" t="str">
        <f t="shared" si="37"/>
        <v>&lt;63 micron</v>
      </c>
      <c r="L549">
        <v>0.1</v>
      </c>
      <c r="M549">
        <v>5.21</v>
      </c>
      <c r="N549">
        <v>2</v>
      </c>
      <c r="O549">
        <v>80</v>
      </c>
      <c r="P549">
        <v>0.25</v>
      </c>
      <c r="Q549">
        <v>1</v>
      </c>
      <c r="R549">
        <v>0.08</v>
      </c>
      <c r="S549">
        <v>0.25</v>
      </c>
      <c r="T549">
        <v>11</v>
      </c>
      <c r="U549">
        <v>57</v>
      </c>
      <c r="V549">
        <v>25</v>
      </c>
      <c r="W549">
        <v>4.6900000000000004</v>
      </c>
      <c r="X549">
        <v>20</v>
      </c>
      <c r="Y549">
        <v>0.5</v>
      </c>
      <c r="Z549">
        <v>0.16</v>
      </c>
      <c r="AA549">
        <v>40</v>
      </c>
      <c r="AB549">
        <v>0.65</v>
      </c>
      <c r="AC549">
        <v>220</v>
      </c>
      <c r="AD549">
        <v>0.5</v>
      </c>
      <c r="AE549">
        <v>0.62</v>
      </c>
      <c r="AF549">
        <v>19</v>
      </c>
      <c r="AG549">
        <v>3820</v>
      </c>
      <c r="AH549">
        <v>8</v>
      </c>
      <c r="AI549">
        <v>1</v>
      </c>
      <c r="AJ549">
        <v>6</v>
      </c>
      <c r="AK549">
        <v>76</v>
      </c>
      <c r="AL549">
        <v>0.08</v>
      </c>
      <c r="AM549">
        <v>5</v>
      </c>
      <c r="AN549">
        <v>5</v>
      </c>
      <c r="AO549">
        <v>68</v>
      </c>
      <c r="AP549">
        <v>5</v>
      </c>
      <c r="AQ549">
        <v>44</v>
      </c>
    </row>
    <row r="550" spans="1:43" hidden="1" x14ac:dyDescent="0.25">
      <c r="A550" t="s">
        <v>756</v>
      </c>
      <c r="B550" t="s">
        <v>1472</v>
      </c>
      <c r="C550" s="1" t="str">
        <f t="shared" si="36"/>
        <v>11:0002</v>
      </c>
      <c r="D550" s="1" t="str">
        <f t="shared" si="34"/>
        <v>11:0001</v>
      </c>
      <c r="E550" t="s">
        <v>757</v>
      </c>
      <c r="F550" t="s">
        <v>1473</v>
      </c>
      <c r="H550">
        <v>59.476880399999999</v>
      </c>
      <c r="I550">
        <v>-110.15638370000001</v>
      </c>
      <c r="J550" s="1" t="str">
        <f t="shared" si="35"/>
        <v>Till</v>
      </c>
      <c r="K550" s="1" t="str">
        <f t="shared" si="37"/>
        <v>&lt;63 micron</v>
      </c>
      <c r="L550">
        <v>0.1</v>
      </c>
      <c r="M550">
        <v>6.31</v>
      </c>
      <c r="N550">
        <v>4</v>
      </c>
      <c r="O550">
        <v>60</v>
      </c>
      <c r="P550">
        <v>0.25</v>
      </c>
      <c r="Q550">
        <v>1</v>
      </c>
      <c r="R550">
        <v>0.09</v>
      </c>
      <c r="S550">
        <v>0.25</v>
      </c>
      <c r="T550">
        <v>13</v>
      </c>
      <c r="U550">
        <v>58</v>
      </c>
      <c r="V550">
        <v>15</v>
      </c>
      <c r="W550">
        <v>5.23</v>
      </c>
      <c r="X550">
        <v>20</v>
      </c>
      <c r="Y550">
        <v>0.5</v>
      </c>
      <c r="Z550">
        <v>0.13</v>
      </c>
      <c r="AA550">
        <v>30</v>
      </c>
      <c r="AB550">
        <v>0.74</v>
      </c>
      <c r="AC550">
        <v>150</v>
      </c>
      <c r="AD550">
        <v>1</v>
      </c>
      <c r="AE550">
        <v>5.0000000000000001E-3</v>
      </c>
      <c r="AF550">
        <v>25</v>
      </c>
      <c r="AG550">
        <v>6860</v>
      </c>
      <c r="AH550">
        <v>8</v>
      </c>
      <c r="AI550">
        <v>1</v>
      </c>
      <c r="AJ550">
        <v>6</v>
      </c>
      <c r="AK550">
        <v>34</v>
      </c>
      <c r="AL550">
        <v>0.09</v>
      </c>
      <c r="AM550">
        <v>5</v>
      </c>
      <c r="AN550">
        <v>5</v>
      </c>
      <c r="AO550">
        <v>82</v>
      </c>
      <c r="AP550">
        <v>5</v>
      </c>
      <c r="AQ550">
        <v>60</v>
      </c>
    </row>
    <row r="551" spans="1:43" hidden="1" x14ac:dyDescent="0.25">
      <c r="A551" t="s">
        <v>759</v>
      </c>
      <c r="B551" t="s">
        <v>1474</v>
      </c>
      <c r="C551" s="1" t="str">
        <f t="shared" si="36"/>
        <v>11:0002</v>
      </c>
      <c r="D551" s="1" t="str">
        <f t="shared" si="34"/>
        <v>11:0001</v>
      </c>
      <c r="E551" t="s">
        <v>760</v>
      </c>
      <c r="F551" t="s">
        <v>1475</v>
      </c>
      <c r="H551">
        <v>59.509344200000001</v>
      </c>
      <c r="I551">
        <v>-110.19624570000001</v>
      </c>
      <c r="J551" s="1" t="str">
        <f t="shared" si="35"/>
        <v>Till</v>
      </c>
      <c r="K551" s="1" t="str">
        <f t="shared" si="37"/>
        <v>&lt;63 micron</v>
      </c>
      <c r="L551">
        <v>0.1</v>
      </c>
      <c r="M551">
        <v>5.31</v>
      </c>
      <c r="N551">
        <v>2</v>
      </c>
      <c r="O551">
        <v>70</v>
      </c>
      <c r="P551">
        <v>0.25</v>
      </c>
      <c r="Q551">
        <v>1</v>
      </c>
      <c r="R551">
        <v>0.06</v>
      </c>
      <c r="S551">
        <v>0.25</v>
      </c>
      <c r="T551">
        <v>5</v>
      </c>
      <c r="U551">
        <v>73</v>
      </c>
      <c r="V551">
        <v>11</v>
      </c>
      <c r="W551">
        <v>9.43</v>
      </c>
      <c r="X551">
        <v>20</v>
      </c>
      <c r="Y551">
        <v>0.5</v>
      </c>
      <c r="Z551">
        <v>0.13</v>
      </c>
      <c r="AA551">
        <v>20</v>
      </c>
      <c r="AB551">
        <v>0.61</v>
      </c>
      <c r="AC551">
        <v>100</v>
      </c>
      <c r="AD551">
        <v>2</v>
      </c>
      <c r="AE551">
        <v>1.01</v>
      </c>
      <c r="AF551">
        <v>14</v>
      </c>
      <c r="AG551">
        <v>5540</v>
      </c>
      <c r="AH551">
        <v>2</v>
      </c>
      <c r="AI551">
        <v>1</v>
      </c>
      <c r="AJ551">
        <v>4</v>
      </c>
      <c r="AK551">
        <v>46</v>
      </c>
      <c r="AL551">
        <v>0.08</v>
      </c>
      <c r="AM551">
        <v>5</v>
      </c>
      <c r="AN551">
        <v>5</v>
      </c>
      <c r="AO551">
        <v>138</v>
      </c>
      <c r="AP551">
        <v>5</v>
      </c>
      <c r="AQ551">
        <v>36</v>
      </c>
    </row>
    <row r="552" spans="1:43" hidden="1" x14ac:dyDescent="0.25">
      <c r="A552" t="s">
        <v>762</v>
      </c>
      <c r="B552" t="s">
        <v>1476</v>
      </c>
      <c r="C552" s="1" t="str">
        <f t="shared" si="36"/>
        <v>11:0002</v>
      </c>
      <c r="D552" s="1" t="str">
        <f t="shared" si="34"/>
        <v>11:0001</v>
      </c>
      <c r="E552" t="s">
        <v>763</v>
      </c>
      <c r="F552" t="s">
        <v>1477</v>
      </c>
      <c r="H552">
        <v>59.513521900000001</v>
      </c>
      <c r="I552">
        <v>-110.1552039</v>
      </c>
      <c r="J552" s="1" t="str">
        <f t="shared" si="35"/>
        <v>Till</v>
      </c>
      <c r="K552" s="1" t="str">
        <f t="shared" si="37"/>
        <v>&lt;63 micron</v>
      </c>
      <c r="L552">
        <v>0.1</v>
      </c>
      <c r="M552">
        <v>6.93</v>
      </c>
      <c r="N552">
        <v>4</v>
      </c>
      <c r="O552">
        <v>90</v>
      </c>
      <c r="P552">
        <v>0.25</v>
      </c>
      <c r="Q552">
        <v>1</v>
      </c>
      <c r="R552">
        <v>0.13</v>
      </c>
      <c r="S552">
        <v>0.25</v>
      </c>
      <c r="T552">
        <v>26</v>
      </c>
      <c r="U552">
        <v>65</v>
      </c>
      <c r="V552">
        <v>36</v>
      </c>
      <c r="W552">
        <v>5.84</v>
      </c>
      <c r="X552">
        <v>20</v>
      </c>
      <c r="Y552">
        <v>0.5</v>
      </c>
      <c r="Z552">
        <v>0.22</v>
      </c>
      <c r="AA552">
        <v>30</v>
      </c>
      <c r="AB552">
        <v>0.72</v>
      </c>
      <c r="AC552">
        <v>520</v>
      </c>
      <c r="AD552">
        <v>0.5</v>
      </c>
      <c r="AE552">
        <v>1.1000000000000001</v>
      </c>
      <c r="AF552">
        <v>37</v>
      </c>
      <c r="AG552">
        <v>9700</v>
      </c>
      <c r="AH552">
        <v>20</v>
      </c>
      <c r="AI552">
        <v>1</v>
      </c>
      <c r="AJ552">
        <v>7</v>
      </c>
      <c r="AK552">
        <v>37</v>
      </c>
      <c r="AL552">
        <v>0.08</v>
      </c>
      <c r="AM552">
        <v>5</v>
      </c>
      <c r="AN552">
        <v>5</v>
      </c>
      <c r="AO552">
        <v>78</v>
      </c>
      <c r="AP552">
        <v>5</v>
      </c>
      <c r="AQ552">
        <v>56</v>
      </c>
    </row>
    <row r="553" spans="1:43" hidden="1" x14ac:dyDescent="0.25">
      <c r="A553" t="s">
        <v>765</v>
      </c>
      <c r="B553" t="s">
        <v>1478</v>
      </c>
      <c r="C553" s="1" t="str">
        <f t="shared" si="36"/>
        <v>11:0002</v>
      </c>
      <c r="D553" s="1" t="str">
        <f t="shared" si="34"/>
        <v>11:0001</v>
      </c>
      <c r="E553" t="s">
        <v>766</v>
      </c>
      <c r="F553" t="s">
        <v>1479</v>
      </c>
      <c r="H553">
        <v>59.501181000000003</v>
      </c>
      <c r="I553">
        <v>-110.1343155</v>
      </c>
      <c r="J553" s="1" t="str">
        <f t="shared" si="35"/>
        <v>Till</v>
      </c>
      <c r="K553" s="1" t="str">
        <f t="shared" si="37"/>
        <v>&lt;63 micron</v>
      </c>
      <c r="L553">
        <v>0.1</v>
      </c>
      <c r="M553">
        <v>6.63</v>
      </c>
      <c r="N553">
        <v>2</v>
      </c>
      <c r="O553">
        <v>80</v>
      </c>
      <c r="P553">
        <v>0.25</v>
      </c>
      <c r="Q553">
        <v>4</v>
      </c>
      <c r="R553">
        <v>0.06</v>
      </c>
      <c r="S553">
        <v>0.25</v>
      </c>
      <c r="T553">
        <v>7</v>
      </c>
      <c r="U553">
        <v>43</v>
      </c>
      <c r="V553">
        <v>11</v>
      </c>
      <c r="W553">
        <v>4.2699999999999996</v>
      </c>
      <c r="X553">
        <v>20</v>
      </c>
      <c r="Y553">
        <v>0.5</v>
      </c>
      <c r="Z553">
        <v>0.1</v>
      </c>
      <c r="AA553">
        <v>40</v>
      </c>
      <c r="AB553">
        <v>0.41</v>
      </c>
      <c r="AC553">
        <v>105</v>
      </c>
      <c r="AD553">
        <v>9</v>
      </c>
      <c r="AE553">
        <v>0.66</v>
      </c>
      <c r="AF553">
        <v>13</v>
      </c>
      <c r="AG553">
        <v>8350</v>
      </c>
      <c r="AH553">
        <v>28</v>
      </c>
      <c r="AI553">
        <v>1</v>
      </c>
      <c r="AJ553">
        <v>6</v>
      </c>
      <c r="AK553">
        <v>20</v>
      </c>
      <c r="AL553">
        <v>0.06</v>
      </c>
      <c r="AM553">
        <v>5</v>
      </c>
      <c r="AN553">
        <v>5</v>
      </c>
      <c r="AO553">
        <v>59</v>
      </c>
      <c r="AP553">
        <v>5</v>
      </c>
      <c r="AQ553">
        <v>68</v>
      </c>
    </row>
    <row r="554" spans="1:43" hidden="1" x14ac:dyDescent="0.25">
      <c r="A554" t="s">
        <v>768</v>
      </c>
      <c r="B554" t="s">
        <v>1480</v>
      </c>
      <c r="C554" s="1" t="str">
        <f t="shared" si="36"/>
        <v>11:0002</v>
      </c>
      <c r="D554" s="1" t="str">
        <f t="shared" si="34"/>
        <v>11:0001</v>
      </c>
      <c r="E554" t="s">
        <v>769</v>
      </c>
      <c r="F554" t="s">
        <v>1481</v>
      </c>
      <c r="H554">
        <v>59.492282400000001</v>
      </c>
      <c r="I554">
        <v>-110.14953610000001</v>
      </c>
      <c r="J554" s="1" t="str">
        <f t="shared" si="35"/>
        <v>Till</v>
      </c>
      <c r="K554" s="1" t="str">
        <f t="shared" si="37"/>
        <v>&lt;63 micron</v>
      </c>
      <c r="L554">
        <v>0.1</v>
      </c>
      <c r="M554">
        <v>5.64</v>
      </c>
      <c r="N554">
        <v>1</v>
      </c>
      <c r="O554">
        <v>70</v>
      </c>
      <c r="P554">
        <v>0.25</v>
      </c>
      <c r="Q554">
        <v>2</v>
      </c>
      <c r="R554">
        <v>0.06</v>
      </c>
      <c r="S554">
        <v>0.25</v>
      </c>
      <c r="T554">
        <v>10</v>
      </c>
      <c r="U554">
        <v>44</v>
      </c>
      <c r="V554">
        <v>13</v>
      </c>
      <c r="W554">
        <v>4.83</v>
      </c>
      <c r="X554">
        <v>20</v>
      </c>
      <c r="Y554">
        <v>0.5</v>
      </c>
      <c r="Z554">
        <v>0.1</v>
      </c>
      <c r="AA554">
        <v>40</v>
      </c>
      <c r="AB554">
        <v>0.71</v>
      </c>
      <c r="AC554">
        <v>165</v>
      </c>
      <c r="AD554">
        <v>0.5</v>
      </c>
      <c r="AE554">
        <v>0.64</v>
      </c>
      <c r="AF554">
        <v>14</v>
      </c>
      <c r="AG554">
        <v>3990</v>
      </c>
      <c r="AH554">
        <v>18</v>
      </c>
      <c r="AI554">
        <v>1</v>
      </c>
      <c r="AJ554">
        <v>7</v>
      </c>
      <c r="AK554">
        <v>32</v>
      </c>
      <c r="AL554">
        <v>7.0000000000000007E-2</v>
      </c>
      <c r="AM554">
        <v>5</v>
      </c>
      <c r="AN554">
        <v>5</v>
      </c>
      <c r="AO554">
        <v>76</v>
      </c>
      <c r="AP554">
        <v>5</v>
      </c>
      <c r="AQ554">
        <v>48</v>
      </c>
    </row>
    <row r="555" spans="1:43" hidden="1" x14ac:dyDescent="0.25">
      <c r="A555" t="s">
        <v>771</v>
      </c>
      <c r="B555" t="s">
        <v>1482</v>
      </c>
      <c r="C555" s="1" t="str">
        <f t="shared" si="36"/>
        <v>11:0002</v>
      </c>
      <c r="D555" s="1" t="str">
        <f t="shared" si="34"/>
        <v>11:0001</v>
      </c>
      <c r="E555" t="s">
        <v>772</v>
      </c>
      <c r="F555" t="s">
        <v>1483</v>
      </c>
      <c r="H555">
        <v>59.600814800000002</v>
      </c>
      <c r="I555">
        <v>-110.4409351</v>
      </c>
      <c r="J555" s="1" t="str">
        <f t="shared" si="35"/>
        <v>Till</v>
      </c>
      <c r="K555" s="1" t="str">
        <f t="shared" si="37"/>
        <v>&lt;63 micron</v>
      </c>
      <c r="L555">
        <v>0.1</v>
      </c>
      <c r="M555">
        <v>7</v>
      </c>
      <c r="N555">
        <v>1</v>
      </c>
      <c r="O555">
        <v>130</v>
      </c>
      <c r="P555">
        <v>0.25</v>
      </c>
      <c r="Q555">
        <v>2</v>
      </c>
      <c r="R555">
        <v>0.09</v>
      </c>
      <c r="S555">
        <v>0.25</v>
      </c>
      <c r="T555">
        <v>12</v>
      </c>
      <c r="U555">
        <v>55</v>
      </c>
      <c r="V555">
        <v>12</v>
      </c>
      <c r="W555">
        <v>4.33</v>
      </c>
      <c r="X555">
        <v>30</v>
      </c>
      <c r="Y555">
        <v>0.5</v>
      </c>
      <c r="Z555">
        <v>0.14000000000000001</v>
      </c>
      <c r="AA555">
        <v>40</v>
      </c>
      <c r="AB555">
        <v>0.66</v>
      </c>
      <c r="AC555">
        <v>145</v>
      </c>
      <c r="AD555">
        <v>1</v>
      </c>
      <c r="AE555">
        <v>0.69</v>
      </c>
      <c r="AF555">
        <v>17</v>
      </c>
      <c r="AG555">
        <v>7000</v>
      </c>
      <c r="AH555">
        <v>14</v>
      </c>
      <c r="AI555">
        <v>1</v>
      </c>
      <c r="AJ555">
        <v>12</v>
      </c>
      <c r="AK555">
        <v>23</v>
      </c>
      <c r="AL555">
        <v>0.09</v>
      </c>
      <c r="AM555">
        <v>5</v>
      </c>
      <c r="AN555">
        <v>5</v>
      </c>
      <c r="AO555">
        <v>85</v>
      </c>
      <c r="AP555">
        <v>5</v>
      </c>
      <c r="AQ555">
        <v>66</v>
      </c>
    </row>
    <row r="556" spans="1:43" hidden="1" x14ac:dyDescent="0.25">
      <c r="A556" t="s">
        <v>774</v>
      </c>
      <c r="B556" t="s">
        <v>1484</v>
      </c>
      <c r="C556" s="1" t="str">
        <f t="shared" si="36"/>
        <v>11:0002</v>
      </c>
      <c r="D556" s="1" t="str">
        <f t="shared" si="34"/>
        <v>11:0001</v>
      </c>
      <c r="E556" t="s">
        <v>775</v>
      </c>
      <c r="F556" t="s">
        <v>1485</v>
      </c>
      <c r="H556">
        <v>59.907009700000003</v>
      </c>
      <c r="I556">
        <v>-111.1448132</v>
      </c>
      <c r="J556" s="1" t="str">
        <f t="shared" si="35"/>
        <v>Till</v>
      </c>
      <c r="K556" s="1" t="str">
        <f t="shared" si="37"/>
        <v>&lt;63 micron</v>
      </c>
      <c r="L556">
        <v>0.2</v>
      </c>
      <c r="M556">
        <v>6.26</v>
      </c>
      <c r="N556">
        <v>52</v>
      </c>
      <c r="O556">
        <v>100</v>
      </c>
      <c r="P556">
        <v>2.5</v>
      </c>
      <c r="Q556">
        <v>12</v>
      </c>
      <c r="R556">
        <v>0.21</v>
      </c>
      <c r="S556">
        <v>0.25</v>
      </c>
      <c r="T556">
        <v>21</v>
      </c>
      <c r="U556">
        <v>66</v>
      </c>
      <c r="V556">
        <v>40</v>
      </c>
      <c r="W556">
        <v>4.8499999999999996</v>
      </c>
      <c r="X556">
        <v>10</v>
      </c>
      <c r="Y556">
        <v>0.5</v>
      </c>
      <c r="Z556">
        <v>0.36</v>
      </c>
      <c r="AA556">
        <v>30</v>
      </c>
      <c r="AB556">
        <v>0.81</v>
      </c>
      <c r="AC556">
        <v>285</v>
      </c>
      <c r="AD556">
        <v>2</v>
      </c>
      <c r="AE556">
        <v>1.18</v>
      </c>
      <c r="AF556">
        <v>45</v>
      </c>
      <c r="AG556">
        <v>10000</v>
      </c>
      <c r="AH556">
        <v>22</v>
      </c>
      <c r="AI556">
        <v>1</v>
      </c>
      <c r="AJ556">
        <v>7</v>
      </c>
      <c r="AK556">
        <v>46</v>
      </c>
      <c r="AL556">
        <v>0.09</v>
      </c>
      <c r="AM556">
        <v>5</v>
      </c>
      <c r="AN556">
        <v>5</v>
      </c>
      <c r="AO556">
        <v>72</v>
      </c>
      <c r="AP556">
        <v>10</v>
      </c>
      <c r="AQ556">
        <v>52</v>
      </c>
    </row>
    <row r="557" spans="1:43" hidden="1" x14ac:dyDescent="0.25">
      <c r="A557" t="s">
        <v>777</v>
      </c>
      <c r="B557" t="s">
        <v>1486</v>
      </c>
      <c r="C557" s="1" t="str">
        <f t="shared" si="36"/>
        <v>11:0002</v>
      </c>
      <c r="D557" s="1" t="str">
        <f t="shared" si="34"/>
        <v>11:0001</v>
      </c>
      <c r="E557" t="s">
        <v>778</v>
      </c>
      <c r="F557" t="s">
        <v>1487</v>
      </c>
      <c r="H557">
        <v>59.937578299999998</v>
      </c>
      <c r="I557">
        <v>-111.1422086</v>
      </c>
      <c r="J557" s="1" t="str">
        <f t="shared" si="35"/>
        <v>Till</v>
      </c>
      <c r="K557" s="1" t="str">
        <f t="shared" si="37"/>
        <v>&lt;63 micron</v>
      </c>
      <c r="L557">
        <v>0.4</v>
      </c>
      <c r="M557">
        <v>8.08</v>
      </c>
      <c r="N557">
        <v>20</v>
      </c>
      <c r="O557">
        <v>110</v>
      </c>
      <c r="P557">
        <v>4</v>
      </c>
      <c r="Q557">
        <v>6</v>
      </c>
      <c r="R557">
        <v>0.12</v>
      </c>
      <c r="S557">
        <v>0.25</v>
      </c>
      <c r="T557">
        <v>19</v>
      </c>
      <c r="U557">
        <v>72</v>
      </c>
      <c r="V557">
        <v>24</v>
      </c>
      <c r="W557">
        <v>5.84</v>
      </c>
      <c r="X557">
        <v>20</v>
      </c>
      <c r="Y557">
        <v>2</v>
      </c>
      <c r="Z557">
        <v>0.21</v>
      </c>
      <c r="AA557">
        <v>20</v>
      </c>
      <c r="AB557">
        <v>0.44</v>
      </c>
      <c r="AC557">
        <v>400</v>
      </c>
      <c r="AD557">
        <v>2</v>
      </c>
      <c r="AE557">
        <v>1.73</v>
      </c>
      <c r="AF557">
        <v>43</v>
      </c>
      <c r="AG557">
        <v>10000</v>
      </c>
      <c r="AH557">
        <v>28</v>
      </c>
      <c r="AI557">
        <v>1</v>
      </c>
      <c r="AJ557">
        <v>6</v>
      </c>
      <c r="AK557">
        <v>25</v>
      </c>
      <c r="AL557">
        <v>7.0000000000000007E-2</v>
      </c>
      <c r="AM557">
        <v>5</v>
      </c>
      <c r="AN557">
        <v>5</v>
      </c>
      <c r="AO557">
        <v>83</v>
      </c>
      <c r="AP557">
        <v>10</v>
      </c>
      <c r="AQ557">
        <v>100</v>
      </c>
    </row>
    <row r="558" spans="1:43" hidden="1" x14ac:dyDescent="0.25">
      <c r="A558" t="s">
        <v>780</v>
      </c>
      <c r="B558" t="s">
        <v>1488</v>
      </c>
      <c r="C558" s="1" t="str">
        <f t="shared" si="36"/>
        <v>11:0002</v>
      </c>
      <c r="D558" s="1" t="str">
        <f t="shared" si="34"/>
        <v>11:0001</v>
      </c>
      <c r="E558" t="s">
        <v>781</v>
      </c>
      <c r="F558" t="s">
        <v>1489</v>
      </c>
      <c r="H558">
        <v>59.886489400000002</v>
      </c>
      <c r="I558">
        <v>-111.1547296</v>
      </c>
      <c r="J558" s="1" t="str">
        <f t="shared" si="35"/>
        <v>Till</v>
      </c>
      <c r="K558" s="1" t="str">
        <f t="shared" si="37"/>
        <v>&lt;63 micron</v>
      </c>
      <c r="L558">
        <v>0.6</v>
      </c>
      <c r="M558">
        <v>5.79</v>
      </c>
      <c r="N558">
        <v>10</v>
      </c>
      <c r="O558">
        <v>180</v>
      </c>
      <c r="P558">
        <v>2</v>
      </c>
      <c r="Q558">
        <v>1</v>
      </c>
      <c r="R558">
        <v>0.2</v>
      </c>
      <c r="S558">
        <v>0.25</v>
      </c>
      <c r="T558">
        <v>10</v>
      </c>
      <c r="U558">
        <v>49</v>
      </c>
      <c r="V558">
        <v>23</v>
      </c>
      <c r="W558">
        <v>4.08</v>
      </c>
      <c r="X558">
        <v>10</v>
      </c>
      <c r="Y558">
        <v>0.5</v>
      </c>
      <c r="Z558">
        <v>0.18</v>
      </c>
      <c r="AA558">
        <v>20</v>
      </c>
      <c r="AB558">
        <v>0.55000000000000004</v>
      </c>
      <c r="AC558">
        <v>275</v>
      </c>
      <c r="AD558">
        <v>1</v>
      </c>
      <c r="AE558">
        <v>1.95</v>
      </c>
      <c r="AF558">
        <v>32</v>
      </c>
      <c r="AG558">
        <v>10000</v>
      </c>
      <c r="AH558">
        <v>22</v>
      </c>
      <c r="AI558">
        <v>1</v>
      </c>
      <c r="AJ558">
        <v>4</v>
      </c>
      <c r="AK558">
        <v>38</v>
      </c>
      <c r="AL558">
        <v>7.0000000000000007E-2</v>
      </c>
      <c r="AM558">
        <v>5</v>
      </c>
      <c r="AN558">
        <v>5</v>
      </c>
      <c r="AO558">
        <v>65</v>
      </c>
      <c r="AP558">
        <v>10</v>
      </c>
      <c r="AQ558">
        <v>218</v>
      </c>
    </row>
    <row r="559" spans="1:43" hidden="1" x14ac:dyDescent="0.25">
      <c r="A559" t="s">
        <v>783</v>
      </c>
      <c r="B559" t="s">
        <v>1490</v>
      </c>
      <c r="C559" s="1" t="str">
        <f t="shared" si="36"/>
        <v>11:0002</v>
      </c>
      <c r="D559" s="1" t="str">
        <f t="shared" si="34"/>
        <v>11:0001</v>
      </c>
      <c r="E559" t="s">
        <v>784</v>
      </c>
      <c r="F559" t="s">
        <v>1491</v>
      </c>
      <c r="H559">
        <v>59.8921511</v>
      </c>
      <c r="I559">
        <v>-111.1151376</v>
      </c>
      <c r="J559" s="1" t="str">
        <f t="shared" si="35"/>
        <v>Till</v>
      </c>
      <c r="K559" s="1" t="str">
        <f t="shared" si="37"/>
        <v>&lt;63 micron</v>
      </c>
      <c r="L559">
        <v>0.6</v>
      </c>
      <c r="M559">
        <v>5.88</v>
      </c>
      <c r="N559">
        <v>102</v>
      </c>
      <c r="O559">
        <v>190</v>
      </c>
      <c r="P559">
        <v>3</v>
      </c>
      <c r="Q559">
        <v>1</v>
      </c>
      <c r="R559">
        <v>0.31</v>
      </c>
      <c r="S559">
        <v>0.25</v>
      </c>
      <c r="T559">
        <v>13</v>
      </c>
      <c r="U559">
        <v>82</v>
      </c>
      <c r="V559">
        <v>32</v>
      </c>
      <c r="W559">
        <v>5.82</v>
      </c>
      <c r="X559">
        <v>20</v>
      </c>
      <c r="Y559">
        <v>0.5</v>
      </c>
      <c r="Z559">
        <v>0.21</v>
      </c>
      <c r="AA559">
        <v>20</v>
      </c>
      <c r="AB559">
        <v>0.68</v>
      </c>
      <c r="AC559">
        <v>345</v>
      </c>
      <c r="AD559">
        <v>3</v>
      </c>
      <c r="AE559">
        <v>3.04</v>
      </c>
      <c r="AF559">
        <v>33</v>
      </c>
      <c r="AG559">
        <v>10000</v>
      </c>
      <c r="AH559">
        <v>24</v>
      </c>
      <c r="AI559">
        <v>1</v>
      </c>
      <c r="AJ559">
        <v>4</v>
      </c>
      <c r="AK559">
        <v>40</v>
      </c>
      <c r="AL559">
        <v>0.12</v>
      </c>
      <c r="AM559">
        <v>5</v>
      </c>
      <c r="AN559">
        <v>5</v>
      </c>
      <c r="AO559">
        <v>99</v>
      </c>
      <c r="AP559">
        <v>5</v>
      </c>
      <c r="AQ559">
        <v>104</v>
      </c>
    </row>
    <row r="560" spans="1:43" hidden="1" x14ac:dyDescent="0.25">
      <c r="A560" t="s">
        <v>786</v>
      </c>
      <c r="B560" t="s">
        <v>1492</v>
      </c>
      <c r="C560" s="1" t="str">
        <f t="shared" si="36"/>
        <v>11:0002</v>
      </c>
      <c r="D560" s="1" t="str">
        <f t="shared" si="34"/>
        <v>11:0001</v>
      </c>
      <c r="E560" t="s">
        <v>787</v>
      </c>
      <c r="F560" t="s">
        <v>1493</v>
      </c>
      <c r="H560">
        <v>59.994654599999997</v>
      </c>
      <c r="I560">
        <v>-111.2290335</v>
      </c>
      <c r="J560" s="1" t="str">
        <f t="shared" si="35"/>
        <v>Till</v>
      </c>
      <c r="K560" s="1" t="str">
        <f t="shared" si="37"/>
        <v>&lt;63 micron</v>
      </c>
      <c r="L560">
        <v>0.4</v>
      </c>
      <c r="M560">
        <v>7.37</v>
      </c>
      <c r="N560">
        <v>22</v>
      </c>
      <c r="O560">
        <v>120</v>
      </c>
      <c r="P560">
        <v>3</v>
      </c>
      <c r="Q560">
        <v>4</v>
      </c>
      <c r="R560">
        <v>0.11</v>
      </c>
      <c r="S560">
        <v>0.25</v>
      </c>
      <c r="T560">
        <v>13</v>
      </c>
      <c r="U560">
        <v>57</v>
      </c>
      <c r="V560">
        <v>22</v>
      </c>
      <c r="W560">
        <v>5.58</v>
      </c>
      <c r="X560">
        <v>10</v>
      </c>
      <c r="Y560">
        <v>0.5</v>
      </c>
      <c r="Z560">
        <v>0.15</v>
      </c>
      <c r="AA560">
        <v>10</v>
      </c>
      <c r="AB560">
        <v>0.55000000000000004</v>
      </c>
      <c r="AC560">
        <v>150</v>
      </c>
      <c r="AD560">
        <v>3</v>
      </c>
      <c r="AE560">
        <v>1.33</v>
      </c>
      <c r="AF560">
        <v>25</v>
      </c>
      <c r="AG560">
        <v>10000</v>
      </c>
      <c r="AH560">
        <v>22</v>
      </c>
      <c r="AI560">
        <v>2</v>
      </c>
      <c r="AJ560">
        <v>6</v>
      </c>
      <c r="AK560">
        <v>23</v>
      </c>
      <c r="AL560">
        <v>0.11</v>
      </c>
      <c r="AM560">
        <v>5</v>
      </c>
      <c r="AN560">
        <v>30</v>
      </c>
      <c r="AO560">
        <v>92</v>
      </c>
      <c r="AP560">
        <v>10</v>
      </c>
      <c r="AQ560">
        <v>124</v>
      </c>
    </row>
    <row r="561" spans="1:43" hidden="1" x14ac:dyDescent="0.25">
      <c r="A561" t="s">
        <v>789</v>
      </c>
      <c r="B561" t="s">
        <v>1494</v>
      </c>
      <c r="C561" s="1" t="str">
        <f t="shared" si="36"/>
        <v>11:0002</v>
      </c>
      <c r="D561" s="1" t="str">
        <f t="shared" si="34"/>
        <v>11:0001</v>
      </c>
      <c r="E561" t="s">
        <v>790</v>
      </c>
      <c r="F561" t="s">
        <v>1495</v>
      </c>
      <c r="H561">
        <v>59.994466000000003</v>
      </c>
      <c r="I561">
        <v>-111.22903220000001</v>
      </c>
      <c r="J561" s="1" t="str">
        <f t="shared" si="35"/>
        <v>Till</v>
      </c>
      <c r="K561" s="1" t="str">
        <f t="shared" si="37"/>
        <v>&lt;63 micron</v>
      </c>
      <c r="L561">
        <v>0.2</v>
      </c>
      <c r="M561">
        <v>3.07</v>
      </c>
      <c r="N561">
        <v>4</v>
      </c>
      <c r="O561">
        <v>210</v>
      </c>
      <c r="P561">
        <v>1</v>
      </c>
      <c r="Q561">
        <v>1</v>
      </c>
      <c r="R561">
        <v>0.32</v>
      </c>
      <c r="S561">
        <v>0.25</v>
      </c>
      <c r="T561">
        <v>10</v>
      </c>
      <c r="U561">
        <v>50</v>
      </c>
      <c r="V561">
        <v>24</v>
      </c>
      <c r="W561">
        <v>3.7</v>
      </c>
      <c r="X561">
        <v>10</v>
      </c>
      <c r="Y561">
        <v>0.5</v>
      </c>
      <c r="Z561">
        <v>0.49</v>
      </c>
      <c r="AA561">
        <v>30</v>
      </c>
      <c r="AB561">
        <v>1.17</v>
      </c>
      <c r="AC561">
        <v>335</v>
      </c>
      <c r="AD561">
        <v>1</v>
      </c>
      <c r="AE561">
        <v>0.37</v>
      </c>
      <c r="AF561">
        <v>25</v>
      </c>
      <c r="AG561">
        <v>1530</v>
      </c>
      <c r="AH561">
        <v>12</v>
      </c>
      <c r="AI561">
        <v>1</v>
      </c>
      <c r="AJ561">
        <v>9</v>
      </c>
      <c r="AK561">
        <v>83</v>
      </c>
      <c r="AL561">
        <v>0.11</v>
      </c>
      <c r="AM561">
        <v>5</v>
      </c>
      <c r="AN561">
        <v>5</v>
      </c>
      <c r="AO561">
        <v>63</v>
      </c>
      <c r="AP561">
        <v>5</v>
      </c>
      <c r="AQ561">
        <v>66</v>
      </c>
    </row>
    <row r="562" spans="1:43" hidden="1" x14ac:dyDescent="0.25">
      <c r="A562" t="s">
        <v>792</v>
      </c>
      <c r="B562" t="s">
        <v>1496</v>
      </c>
      <c r="C562" s="1" t="str">
        <f t="shared" si="36"/>
        <v>11:0002</v>
      </c>
      <c r="D562" s="1" t="str">
        <f t="shared" si="34"/>
        <v>11:0001</v>
      </c>
      <c r="E562" t="s">
        <v>793</v>
      </c>
      <c r="F562" t="s">
        <v>1497</v>
      </c>
      <c r="H562">
        <v>59.996588899999999</v>
      </c>
      <c r="I562">
        <v>-111.24686579999999</v>
      </c>
      <c r="J562" s="1" t="str">
        <f t="shared" si="35"/>
        <v>Till</v>
      </c>
      <c r="K562" s="1" t="str">
        <f t="shared" si="37"/>
        <v>&lt;63 micron</v>
      </c>
      <c r="L562">
        <v>0.2</v>
      </c>
      <c r="M562">
        <v>2.96</v>
      </c>
      <c r="N562">
        <v>8</v>
      </c>
      <c r="O562">
        <v>360</v>
      </c>
      <c r="P562">
        <v>1</v>
      </c>
      <c r="Q562">
        <v>2</v>
      </c>
      <c r="R562">
        <v>0.46</v>
      </c>
      <c r="S562">
        <v>0.25</v>
      </c>
      <c r="T562">
        <v>12</v>
      </c>
      <c r="U562">
        <v>60</v>
      </c>
      <c r="V562">
        <v>29</v>
      </c>
      <c r="W562">
        <v>3.74</v>
      </c>
      <c r="X562">
        <v>10</v>
      </c>
      <c r="Y562">
        <v>0.5</v>
      </c>
      <c r="Z562">
        <v>0.57999999999999996</v>
      </c>
      <c r="AA562">
        <v>40</v>
      </c>
      <c r="AB562">
        <v>1.41</v>
      </c>
      <c r="AC562">
        <v>410</v>
      </c>
      <c r="AD562">
        <v>0.5</v>
      </c>
      <c r="AE562">
        <v>0.53</v>
      </c>
      <c r="AF562">
        <v>35</v>
      </c>
      <c r="AG562">
        <v>1830</v>
      </c>
      <c r="AH562">
        <v>16</v>
      </c>
      <c r="AI562">
        <v>1</v>
      </c>
      <c r="AJ562">
        <v>9</v>
      </c>
      <c r="AK562">
        <v>92</v>
      </c>
      <c r="AL562">
        <v>0.11</v>
      </c>
      <c r="AM562">
        <v>5</v>
      </c>
      <c r="AN562">
        <v>5</v>
      </c>
      <c r="AO562">
        <v>61</v>
      </c>
      <c r="AP562">
        <v>5</v>
      </c>
      <c r="AQ562">
        <v>90</v>
      </c>
    </row>
    <row r="563" spans="1:43" hidden="1" x14ac:dyDescent="0.25">
      <c r="A563" t="s">
        <v>795</v>
      </c>
      <c r="B563" t="s">
        <v>1498</v>
      </c>
      <c r="C563" s="1" t="str">
        <f t="shared" si="36"/>
        <v>11:0002</v>
      </c>
      <c r="D563" s="1" t="str">
        <f t="shared" si="34"/>
        <v>11:0001</v>
      </c>
      <c r="E563" t="s">
        <v>796</v>
      </c>
      <c r="F563" t="s">
        <v>1499</v>
      </c>
      <c r="H563">
        <v>59.997526100000002</v>
      </c>
      <c r="I563">
        <v>-111.4950745</v>
      </c>
      <c r="J563" s="1" t="str">
        <f t="shared" si="35"/>
        <v>Till</v>
      </c>
      <c r="K563" s="1" t="str">
        <f t="shared" si="37"/>
        <v>&lt;63 micron</v>
      </c>
      <c r="L563">
        <v>0.2</v>
      </c>
      <c r="M563">
        <v>2.68</v>
      </c>
      <c r="N563">
        <v>4</v>
      </c>
      <c r="O563">
        <v>330</v>
      </c>
      <c r="P563">
        <v>1</v>
      </c>
      <c r="Q563">
        <v>1</v>
      </c>
      <c r="R563">
        <v>1.83</v>
      </c>
      <c r="S563">
        <v>0.25</v>
      </c>
      <c r="T563">
        <v>12</v>
      </c>
      <c r="U563">
        <v>57</v>
      </c>
      <c r="V563">
        <v>38</v>
      </c>
      <c r="W563">
        <v>3.95</v>
      </c>
      <c r="X563">
        <v>10</v>
      </c>
      <c r="Y563">
        <v>0.5</v>
      </c>
      <c r="Z563">
        <v>0.43</v>
      </c>
      <c r="AA563">
        <v>30</v>
      </c>
      <c r="AB563">
        <v>1.18</v>
      </c>
      <c r="AC563">
        <v>380</v>
      </c>
      <c r="AD563">
        <v>0.5</v>
      </c>
      <c r="AE563">
        <v>0.71</v>
      </c>
      <c r="AF563">
        <v>37</v>
      </c>
      <c r="AG563">
        <v>2580</v>
      </c>
      <c r="AH563">
        <v>16</v>
      </c>
      <c r="AI563">
        <v>1</v>
      </c>
      <c r="AJ563">
        <v>9</v>
      </c>
      <c r="AK563">
        <v>96</v>
      </c>
      <c r="AL563">
        <v>0.04</v>
      </c>
      <c r="AM563">
        <v>5</v>
      </c>
      <c r="AN563">
        <v>5</v>
      </c>
      <c r="AO563">
        <v>62</v>
      </c>
      <c r="AP563">
        <v>10</v>
      </c>
      <c r="AQ563">
        <v>116</v>
      </c>
    </row>
    <row r="564" spans="1:43" hidden="1" x14ac:dyDescent="0.25">
      <c r="A564" t="s">
        <v>798</v>
      </c>
      <c r="B564" t="s">
        <v>1500</v>
      </c>
      <c r="C564" s="1" t="str">
        <f t="shared" si="36"/>
        <v>11:0002</v>
      </c>
      <c r="D564" s="1" t="str">
        <f t="shared" si="34"/>
        <v>11:0001</v>
      </c>
      <c r="E564" t="s">
        <v>799</v>
      </c>
      <c r="F564" t="s">
        <v>1501</v>
      </c>
      <c r="H564">
        <v>59.985438100000003</v>
      </c>
      <c r="I564">
        <v>-111.4288024</v>
      </c>
      <c r="J564" s="1" t="str">
        <f t="shared" si="35"/>
        <v>Till</v>
      </c>
      <c r="K564" s="1" t="str">
        <f t="shared" si="37"/>
        <v>&lt;63 micron</v>
      </c>
      <c r="L564">
        <v>0.2</v>
      </c>
      <c r="M564">
        <v>6.26</v>
      </c>
      <c r="N564">
        <v>28</v>
      </c>
      <c r="O564">
        <v>130</v>
      </c>
      <c r="P564">
        <v>2.5</v>
      </c>
      <c r="Q564">
        <v>4</v>
      </c>
      <c r="R564">
        <v>0.14000000000000001</v>
      </c>
      <c r="S564">
        <v>0.25</v>
      </c>
      <c r="T564">
        <v>14</v>
      </c>
      <c r="U564">
        <v>85</v>
      </c>
      <c r="V564">
        <v>36</v>
      </c>
      <c r="W564">
        <v>4.5</v>
      </c>
      <c r="X564">
        <v>10</v>
      </c>
      <c r="Y564">
        <v>0.5</v>
      </c>
      <c r="Z564">
        <v>0.16</v>
      </c>
      <c r="AA564">
        <v>20</v>
      </c>
      <c r="AB564">
        <v>0.74</v>
      </c>
      <c r="AC564">
        <v>185</v>
      </c>
      <c r="AD564">
        <v>3</v>
      </c>
      <c r="AE564">
        <v>1.78</v>
      </c>
      <c r="AF564">
        <v>42</v>
      </c>
      <c r="AG564">
        <v>10000</v>
      </c>
      <c r="AH564">
        <v>24</v>
      </c>
      <c r="AI564">
        <v>1</v>
      </c>
      <c r="AJ564">
        <v>6</v>
      </c>
      <c r="AK564">
        <v>27</v>
      </c>
      <c r="AL564">
        <v>0.14000000000000001</v>
      </c>
      <c r="AM564">
        <v>5</v>
      </c>
      <c r="AN564">
        <v>5</v>
      </c>
      <c r="AO564">
        <v>102</v>
      </c>
      <c r="AP564">
        <v>10</v>
      </c>
      <c r="AQ564">
        <v>90</v>
      </c>
    </row>
    <row r="565" spans="1:43" hidden="1" x14ac:dyDescent="0.25">
      <c r="A565" t="s">
        <v>801</v>
      </c>
      <c r="B565" t="s">
        <v>1502</v>
      </c>
      <c r="C565" s="1" t="str">
        <f t="shared" si="36"/>
        <v>11:0002</v>
      </c>
      <c r="D565" s="1" t="str">
        <f t="shared" si="34"/>
        <v>11:0001</v>
      </c>
      <c r="E565" t="s">
        <v>802</v>
      </c>
      <c r="F565" t="s">
        <v>1503</v>
      </c>
      <c r="H565">
        <v>59.832809599999997</v>
      </c>
      <c r="I565">
        <v>-110.043216</v>
      </c>
      <c r="J565" s="1" t="str">
        <f t="shared" si="35"/>
        <v>Till</v>
      </c>
      <c r="K565" s="1" t="str">
        <f t="shared" si="37"/>
        <v>&lt;63 micron</v>
      </c>
      <c r="L565">
        <v>0.4</v>
      </c>
      <c r="M565">
        <v>5.92</v>
      </c>
      <c r="N565">
        <v>128</v>
      </c>
      <c r="O565">
        <v>120</v>
      </c>
      <c r="P565">
        <v>2</v>
      </c>
      <c r="Q565">
        <v>4</v>
      </c>
      <c r="R565">
        <v>0.31</v>
      </c>
      <c r="S565">
        <v>0.25</v>
      </c>
      <c r="T565">
        <v>26</v>
      </c>
      <c r="U565">
        <v>89</v>
      </c>
      <c r="V565">
        <v>79</v>
      </c>
      <c r="W565">
        <v>6.53</v>
      </c>
      <c r="X565">
        <v>30</v>
      </c>
      <c r="Y565">
        <v>0.5</v>
      </c>
      <c r="Z565">
        <v>0.27</v>
      </c>
      <c r="AA565">
        <v>100</v>
      </c>
      <c r="AB565">
        <v>0.74</v>
      </c>
      <c r="AC565">
        <v>400</v>
      </c>
      <c r="AD565">
        <v>8</v>
      </c>
      <c r="AE565">
        <v>1.9</v>
      </c>
      <c r="AF565">
        <v>70</v>
      </c>
      <c r="AG565">
        <v>10000</v>
      </c>
      <c r="AH565">
        <v>102</v>
      </c>
      <c r="AI565">
        <v>1</v>
      </c>
      <c r="AJ565">
        <v>6</v>
      </c>
      <c r="AK565">
        <v>46</v>
      </c>
      <c r="AL565">
        <v>0.04</v>
      </c>
      <c r="AM565">
        <v>5</v>
      </c>
      <c r="AN565">
        <v>5</v>
      </c>
      <c r="AO565">
        <v>90</v>
      </c>
      <c r="AP565">
        <v>10</v>
      </c>
      <c r="AQ565">
        <v>188</v>
      </c>
    </row>
    <row r="566" spans="1:43" hidden="1" x14ac:dyDescent="0.25">
      <c r="A566" t="s">
        <v>804</v>
      </c>
      <c r="B566" t="s">
        <v>1504</v>
      </c>
      <c r="C566" s="1" t="str">
        <f t="shared" si="36"/>
        <v>11:0002</v>
      </c>
      <c r="D566" s="1" t="str">
        <f t="shared" si="34"/>
        <v>11:0001</v>
      </c>
      <c r="E566" t="s">
        <v>805</v>
      </c>
      <c r="F566" t="s">
        <v>1505</v>
      </c>
      <c r="H566">
        <v>59.797783000000003</v>
      </c>
      <c r="I566">
        <v>-110.04142160000001</v>
      </c>
      <c r="J566" s="1" t="str">
        <f t="shared" si="35"/>
        <v>Till</v>
      </c>
      <c r="K566" s="1" t="str">
        <f t="shared" si="37"/>
        <v>&lt;63 micron</v>
      </c>
      <c r="L566">
        <v>0.2</v>
      </c>
      <c r="M566">
        <v>5.66</v>
      </c>
      <c r="N566">
        <v>110</v>
      </c>
      <c r="O566">
        <v>100</v>
      </c>
      <c r="P566">
        <v>1.5</v>
      </c>
      <c r="Q566">
        <v>6</v>
      </c>
      <c r="R566">
        <v>0.23</v>
      </c>
      <c r="S566">
        <v>0.25</v>
      </c>
      <c r="T566">
        <v>17</v>
      </c>
      <c r="U566">
        <v>116</v>
      </c>
      <c r="V566">
        <v>94</v>
      </c>
      <c r="W566">
        <v>7.22</v>
      </c>
      <c r="X566">
        <v>30</v>
      </c>
      <c r="Y566">
        <v>0.5</v>
      </c>
      <c r="Z566">
        <v>0.3</v>
      </c>
      <c r="AA566">
        <v>90</v>
      </c>
      <c r="AB566">
        <v>1.02</v>
      </c>
      <c r="AC566">
        <v>235</v>
      </c>
      <c r="AD566">
        <v>13</v>
      </c>
      <c r="AE566">
        <v>0.91</v>
      </c>
      <c r="AF566">
        <v>44</v>
      </c>
      <c r="AG566">
        <v>6220</v>
      </c>
      <c r="AH566">
        <v>46</v>
      </c>
      <c r="AI566">
        <v>2</v>
      </c>
      <c r="AJ566">
        <v>15</v>
      </c>
      <c r="AK566">
        <v>31</v>
      </c>
      <c r="AL566">
        <v>0.09</v>
      </c>
      <c r="AM566">
        <v>5</v>
      </c>
      <c r="AN566">
        <v>5</v>
      </c>
      <c r="AO566">
        <v>97</v>
      </c>
      <c r="AP566">
        <v>30</v>
      </c>
      <c r="AQ566">
        <v>44</v>
      </c>
    </row>
    <row r="567" spans="1:43" hidden="1" x14ac:dyDescent="0.25">
      <c r="A567" t="s">
        <v>807</v>
      </c>
      <c r="B567" t="s">
        <v>1506</v>
      </c>
      <c r="C567" s="1" t="str">
        <f t="shared" si="36"/>
        <v>11:0002</v>
      </c>
      <c r="D567" s="1" t="str">
        <f t="shared" si="34"/>
        <v>11:0001</v>
      </c>
      <c r="E567" t="s">
        <v>808</v>
      </c>
      <c r="F567" t="s">
        <v>1507</v>
      </c>
      <c r="H567">
        <v>59.795354600000003</v>
      </c>
      <c r="I567">
        <v>-110.025026</v>
      </c>
      <c r="J567" s="1" t="str">
        <f t="shared" si="35"/>
        <v>Till</v>
      </c>
      <c r="K567" s="1" t="str">
        <f t="shared" si="37"/>
        <v>&lt;63 micron</v>
      </c>
      <c r="L567">
        <v>0.2</v>
      </c>
      <c r="M567">
        <v>4.6100000000000003</v>
      </c>
      <c r="N567">
        <v>1</v>
      </c>
      <c r="O567">
        <v>90</v>
      </c>
      <c r="P567">
        <v>1.5</v>
      </c>
      <c r="Q567">
        <v>6</v>
      </c>
      <c r="R567">
        <v>0.5</v>
      </c>
      <c r="S567">
        <v>0.25</v>
      </c>
      <c r="T567">
        <v>15</v>
      </c>
      <c r="U567">
        <v>54</v>
      </c>
      <c r="V567">
        <v>23</v>
      </c>
      <c r="W567">
        <v>4.5</v>
      </c>
      <c r="X567">
        <v>20</v>
      </c>
      <c r="Y567">
        <v>0.5</v>
      </c>
      <c r="Z567">
        <v>0.32</v>
      </c>
      <c r="AA567">
        <v>60</v>
      </c>
      <c r="AB567">
        <v>0.91</v>
      </c>
      <c r="AC567">
        <v>435</v>
      </c>
      <c r="AD567">
        <v>2</v>
      </c>
      <c r="AE567">
        <v>0.8</v>
      </c>
      <c r="AF567">
        <v>19</v>
      </c>
      <c r="AG567">
        <v>5640</v>
      </c>
      <c r="AH567">
        <v>16</v>
      </c>
      <c r="AI567">
        <v>1</v>
      </c>
      <c r="AJ567">
        <v>12</v>
      </c>
      <c r="AK567">
        <v>52</v>
      </c>
      <c r="AL567">
        <v>0.16</v>
      </c>
      <c r="AM567">
        <v>5</v>
      </c>
      <c r="AN567">
        <v>5</v>
      </c>
      <c r="AO567">
        <v>80</v>
      </c>
      <c r="AP567">
        <v>10</v>
      </c>
      <c r="AQ567">
        <v>54</v>
      </c>
    </row>
    <row r="568" spans="1:43" hidden="1" x14ac:dyDescent="0.25">
      <c r="A568" t="s">
        <v>810</v>
      </c>
      <c r="B568" t="s">
        <v>1508</v>
      </c>
      <c r="C568" s="1" t="str">
        <f t="shared" si="36"/>
        <v>11:0002</v>
      </c>
      <c r="D568" s="1" t="str">
        <f t="shared" si="34"/>
        <v>11:0001</v>
      </c>
      <c r="E568" t="s">
        <v>811</v>
      </c>
      <c r="F568" t="s">
        <v>1509</v>
      </c>
      <c r="H568">
        <v>59.812320200000002</v>
      </c>
      <c r="I568">
        <v>-110.0156518</v>
      </c>
      <c r="J568" s="1" t="str">
        <f t="shared" si="35"/>
        <v>Till</v>
      </c>
      <c r="K568" s="1" t="str">
        <f t="shared" si="37"/>
        <v>&lt;63 micron</v>
      </c>
      <c r="L568">
        <v>0.2</v>
      </c>
      <c r="M568">
        <v>7.22</v>
      </c>
      <c r="N568">
        <v>80</v>
      </c>
      <c r="O568">
        <v>110</v>
      </c>
      <c r="P568">
        <v>1</v>
      </c>
      <c r="Q568">
        <v>2</v>
      </c>
      <c r="R568">
        <v>0.13</v>
      </c>
      <c r="S568">
        <v>0.25</v>
      </c>
      <c r="T568">
        <v>18</v>
      </c>
      <c r="U568">
        <v>80</v>
      </c>
      <c r="V568">
        <v>76</v>
      </c>
      <c r="W568">
        <v>8.0399999999999991</v>
      </c>
      <c r="X568">
        <v>30</v>
      </c>
      <c r="Y568">
        <v>0.5</v>
      </c>
      <c r="Z568">
        <v>0.16</v>
      </c>
      <c r="AA568">
        <v>80</v>
      </c>
      <c r="AB568">
        <v>0.85</v>
      </c>
      <c r="AC568">
        <v>190</v>
      </c>
      <c r="AD568">
        <v>5</v>
      </c>
      <c r="AE568">
        <v>0.96</v>
      </c>
      <c r="AF568">
        <v>46</v>
      </c>
      <c r="AG568">
        <v>6500</v>
      </c>
      <c r="AH568">
        <v>38</v>
      </c>
      <c r="AI568">
        <v>2</v>
      </c>
      <c r="AJ568">
        <v>13</v>
      </c>
      <c r="AK568">
        <v>22</v>
      </c>
      <c r="AL568">
        <v>0.15</v>
      </c>
      <c r="AM568">
        <v>5</v>
      </c>
      <c r="AN568">
        <v>5</v>
      </c>
      <c r="AO568">
        <v>98</v>
      </c>
      <c r="AP568">
        <v>10</v>
      </c>
      <c r="AQ568">
        <v>42</v>
      </c>
    </row>
    <row r="569" spans="1:43" hidden="1" x14ac:dyDescent="0.25">
      <c r="A569" t="s">
        <v>813</v>
      </c>
      <c r="B569" t="s">
        <v>1510</v>
      </c>
      <c r="C569" s="1" t="str">
        <f t="shared" si="36"/>
        <v>11:0002</v>
      </c>
      <c r="D569" s="1" t="str">
        <f t="shared" si="34"/>
        <v>11:0001</v>
      </c>
      <c r="E569" t="s">
        <v>814</v>
      </c>
      <c r="F569" t="s">
        <v>1511</v>
      </c>
      <c r="H569">
        <v>59.812730999999999</v>
      </c>
      <c r="I569">
        <v>-111.24899929999999</v>
      </c>
      <c r="J569" s="1" t="str">
        <f t="shared" si="35"/>
        <v>Till</v>
      </c>
      <c r="K569" s="1" t="str">
        <f t="shared" si="37"/>
        <v>&lt;63 micron</v>
      </c>
      <c r="L569">
        <v>0.4</v>
      </c>
      <c r="M569">
        <v>6.49</v>
      </c>
      <c r="N569">
        <v>40</v>
      </c>
      <c r="O569">
        <v>170</v>
      </c>
      <c r="P569">
        <v>3</v>
      </c>
      <c r="Q569">
        <v>1</v>
      </c>
      <c r="R569">
        <v>0.3</v>
      </c>
      <c r="S569">
        <v>0.25</v>
      </c>
      <c r="T569">
        <v>16</v>
      </c>
      <c r="U569">
        <v>136</v>
      </c>
      <c r="V569">
        <v>46</v>
      </c>
      <c r="W569">
        <v>5.13</v>
      </c>
      <c r="X569">
        <v>30</v>
      </c>
      <c r="Y569">
        <v>0.5</v>
      </c>
      <c r="Z569">
        <v>0.31</v>
      </c>
      <c r="AA569">
        <v>70</v>
      </c>
      <c r="AB569">
        <v>0.97</v>
      </c>
      <c r="AC569">
        <v>420</v>
      </c>
      <c r="AD569">
        <v>2</v>
      </c>
      <c r="AE569">
        <v>1.1100000000000001</v>
      </c>
      <c r="AF569">
        <v>50</v>
      </c>
      <c r="AG569">
        <v>10000</v>
      </c>
      <c r="AH569">
        <v>20</v>
      </c>
      <c r="AI569">
        <v>1</v>
      </c>
      <c r="AJ569">
        <v>8</v>
      </c>
      <c r="AK569">
        <v>45</v>
      </c>
      <c r="AL569">
        <v>0.13</v>
      </c>
      <c r="AM569">
        <v>5</v>
      </c>
      <c r="AN569">
        <v>5</v>
      </c>
      <c r="AO569">
        <v>89</v>
      </c>
      <c r="AP569">
        <v>10</v>
      </c>
      <c r="AQ569">
        <v>94</v>
      </c>
    </row>
    <row r="570" spans="1:43" hidden="1" x14ac:dyDescent="0.25">
      <c r="A570" t="s">
        <v>816</v>
      </c>
      <c r="B570" t="s">
        <v>1512</v>
      </c>
      <c r="C570" s="1" t="str">
        <f t="shared" si="36"/>
        <v>11:0002</v>
      </c>
      <c r="D570" s="1" t="str">
        <f t="shared" si="34"/>
        <v>11:0001</v>
      </c>
      <c r="E570" t="s">
        <v>817</v>
      </c>
      <c r="F570" t="s">
        <v>1513</v>
      </c>
      <c r="H570">
        <v>59.806636699999999</v>
      </c>
      <c r="I570">
        <v>-111.24269750000001</v>
      </c>
      <c r="J570" s="1" t="str">
        <f t="shared" si="35"/>
        <v>Till</v>
      </c>
      <c r="K570" s="1" t="str">
        <f t="shared" si="37"/>
        <v>&lt;63 micron</v>
      </c>
      <c r="L570">
        <v>0.2</v>
      </c>
      <c r="M570">
        <v>7.06</v>
      </c>
      <c r="N570">
        <v>1</v>
      </c>
      <c r="O570">
        <v>140</v>
      </c>
      <c r="P570">
        <v>1.5</v>
      </c>
      <c r="Q570">
        <v>1</v>
      </c>
      <c r="R570">
        <v>0.13</v>
      </c>
      <c r="S570">
        <v>0.25</v>
      </c>
      <c r="T570">
        <v>9</v>
      </c>
      <c r="U570">
        <v>53</v>
      </c>
      <c r="V570">
        <v>20</v>
      </c>
      <c r="W570">
        <v>2.83</v>
      </c>
      <c r="X570">
        <v>10</v>
      </c>
      <c r="Y570">
        <v>0.5</v>
      </c>
      <c r="Z570">
        <v>0.15</v>
      </c>
      <c r="AA570">
        <v>40</v>
      </c>
      <c r="AB570">
        <v>0.61</v>
      </c>
      <c r="AC570">
        <v>125</v>
      </c>
      <c r="AD570">
        <v>1</v>
      </c>
      <c r="AE570">
        <v>0.88</v>
      </c>
      <c r="AF570">
        <v>24</v>
      </c>
      <c r="AG570">
        <v>7590</v>
      </c>
      <c r="AH570">
        <v>18</v>
      </c>
      <c r="AI570">
        <v>1</v>
      </c>
      <c r="AJ570">
        <v>7</v>
      </c>
      <c r="AK570">
        <v>30</v>
      </c>
      <c r="AL570">
        <v>0.08</v>
      </c>
      <c r="AM570">
        <v>5</v>
      </c>
      <c r="AN570">
        <v>40</v>
      </c>
      <c r="AO570">
        <v>55</v>
      </c>
      <c r="AP570">
        <v>5</v>
      </c>
      <c r="AQ570">
        <v>44</v>
      </c>
    </row>
    <row r="571" spans="1:43" hidden="1" x14ac:dyDescent="0.25">
      <c r="A571" t="s">
        <v>819</v>
      </c>
      <c r="B571" t="s">
        <v>1514</v>
      </c>
      <c r="C571" s="1" t="str">
        <f t="shared" si="36"/>
        <v>11:0002</v>
      </c>
      <c r="D571" s="1" t="str">
        <f t="shared" si="34"/>
        <v>11:0001</v>
      </c>
      <c r="E571" t="s">
        <v>820</v>
      </c>
      <c r="F571" t="s">
        <v>1515</v>
      </c>
      <c r="H571">
        <v>59.775051699999999</v>
      </c>
      <c r="I571">
        <v>-111.2447476</v>
      </c>
      <c r="J571" s="1" t="str">
        <f t="shared" si="35"/>
        <v>Till</v>
      </c>
      <c r="K571" s="1" t="str">
        <f t="shared" si="37"/>
        <v>&lt;63 micron</v>
      </c>
      <c r="L571">
        <v>0.2</v>
      </c>
      <c r="M571">
        <v>5.23</v>
      </c>
      <c r="N571">
        <v>4</v>
      </c>
      <c r="O571">
        <v>120</v>
      </c>
      <c r="P571">
        <v>1.5</v>
      </c>
      <c r="Q571">
        <v>4</v>
      </c>
      <c r="R571">
        <v>0.14000000000000001</v>
      </c>
      <c r="S571">
        <v>0.25</v>
      </c>
      <c r="T571">
        <v>8</v>
      </c>
      <c r="U571">
        <v>73</v>
      </c>
      <c r="V571">
        <v>24</v>
      </c>
      <c r="W571">
        <v>4.67</v>
      </c>
      <c r="X571">
        <v>10</v>
      </c>
      <c r="Y571">
        <v>0.5</v>
      </c>
      <c r="Z571">
        <v>0.09</v>
      </c>
      <c r="AA571">
        <v>30</v>
      </c>
      <c r="AB571">
        <v>0.66</v>
      </c>
      <c r="AC571">
        <v>130</v>
      </c>
      <c r="AD571">
        <v>1</v>
      </c>
      <c r="AE571">
        <v>0.71</v>
      </c>
      <c r="AF571">
        <v>19</v>
      </c>
      <c r="AG571">
        <v>3140</v>
      </c>
      <c r="AH571">
        <v>16</v>
      </c>
      <c r="AI571">
        <v>2</v>
      </c>
      <c r="AJ571">
        <v>6</v>
      </c>
      <c r="AK571">
        <v>32</v>
      </c>
      <c r="AL571">
        <v>0.09</v>
      </c>
      <c r="AM571">
        <v>5</v>
      </c>
      <c r="AN571">
        <v>10</v>
      </c>
      <c r="AO571">
        <v>91</v>
      </c>
      <c r="AP571">
        <v>10</v>
      </c>
      <c r="AQ571">
        <v>34</v>
      </c>
    </row>
    <row r="572" spans="1:43" hidden="1" x14ac:dyDescent="0.25">
      <c r="A572" t="s">
        <v>822</v>
      </c>
      <c r="B572" t="s">
        <v>1516</v>
      </c>
      <c r="C572" s="1" t="str">
        <f t="shared" si="36"/>
        <v>11:0002</v>
      </c>
      <c r="D572" s="1" t="str">
        <f t="shared" si="34"/>
        <v>11:0001</v>
      </c>
      <c r="E572" t="s">
        <v>823</v>
      </c>
      <c r="F572" t="s">
        <v>1517</v>
      </c>
      <c r="H572">
        <v>59.5563754</v>
      </c>
      <c r="I572">
        <v>-110.9219075</v>
      </c>
      <c r="J572" s="1" t="str">
        <f t="shared" si="35"/>
        <v>Till</v>
      </c>
      <c r="K572" s="1" t="str">
        <f t="shared" si="37"/>
        <v>&lt;63 micron</v>
      </c>
      <c r="L572">
        <v>0.2</v>
      </c>
      <c r="M572">
        <v>7.09</v>
      </c>
      <c r="N572">
        <v>1</v>
      </c>
      <c r="O572">
        <v>130</v>
      </c>
      <c r="P572">
        <v>2</v>
      </c>
      <c r="Q572">
        <v>2</v>
      </c>
      <c r="R572">
        <v>0.15</v>
      </c>
      <c r="S572">
        <v>0.25</v>
      </c>
      <c r="T572">
        <v>10</v>
      </c>
      <c r="U572">
        <v>48</v>
      </c>
      <c r="V572">
        <v>20</v>
      </c>
      <c r="W572">
        <v>4.76</v>
      </c>
      <c r="X572">
        <v>20</v>
      </c>
      <c r="Y572">
        <v>0.5</v>
      </c>
      <c r="Z572">
        <v>0.11</v>
      </c>
      <c r="AA572">
        <v>20</v>
      </c>
      <c r="AB572">
        <v>0.65</v>
      </c>
      <c r="AC572">
        <v>175</v>
      </c>
      <c r="AD572">
        <v>1</v>
      </c>
      <c r="AE572">
        <v>0.73</v>
      </c>
      <c r="AF572">
        <v>21</v>
      </c>
      <c r="AG572">
        <v>5070</v>
      </c>
      <c r="AH572">
        <v>14</v>
      </c>
      <c r="AI572">
        <v>2</v>
      </c>
      <c r="AJ572">
        <v>4</v>
      </c>
      <c r="AK572">
        <v>31</v>
      </c>
      <c r="AL572">
        <v>0.06</v>
      </c>
      <c r="AM572">
        <v>5</v>
      </c>
      <c r="AN572">
        <v>5</v>
      </c>
      <c r="AO572">
        <v>79</v>
      </c>
      <c r="AP572">
        <v>10</v>
      </c>
      <c r="AQ572">
        <v>146</v>
      </c>
    </row>
    <row r="573" spans="1:43" hidden="1" x14ac:dyDescent="0.25">
      <c r="A573" t="s">
        <v>825</v>
      </c>
      <c r="B573" t="s">
        <v>1518</v>
      </c>
      <c r="C573" s="1" t="str">
        <f t="shared" si="36"/>
        <v>11:0002</v>
      </c>
      <c r="D573" s="1" t="str">
        <f t="shared" si="34"/>
        <v>11:0001</v>
      </c>
      <c r="E573" t="s">
        <v>826</v>
      </c>
      <c r="F573" t="s">
        <v>1519</v>
      </c>
      <c r="H573">
        <v>59.527929200000003</v>
      </c>
      <c r="I573">
        <v>-110.88773279999999</v>
      </c>
      <c r="J573" s="1" t="str">
        <f t="shared" si="35"/>
        <v>Till</v>
      </c>
      <c r="K573" s="1" t="str">
        <f t="shared" si="37"/>
        <v>&lt;63 micron</v>
      </c>
      <c r="L573">
        <v>0.4</v>
      </c>
      <c r="M573">
        <v>5.42</v>
      </c>
      <c r="N573">
        <v>4</v>
      </c>
      <c r="O573">
        <v>100</v>
      </c>
      <c r="P573">
        <v>2</v>
      </c>
      <c r="Q573">
        <v>1</v>
      </c>
      <c r="R573">
        <v>0.19</v>
      </c>
      <c r="S573">
        <v>0.25</v>
      </c>
      <c r="T573">
        <v>15</v>
      </c>
      <c r="U573">
        <v>77</v>
      </c>
      <c r="V573">
        <v>40</v>
      </c>
      <c r="W573">
        <v>4.82</v>
      </c>
      <c r="X573">
        <v>20</v>
      </c>
      <c r="Y573">
        <v>1</v>
      </c>
      <c r="Z573">
        <v>0.27</v>
      </c>
      <c r="AA573">
        <v>70</v>
      </c>
      <c r="AB573">
        <v>1.18</v>
      </c>
      <c r="AC573">
        <v>515</v>
      </c>
      <c r="AD573">
        <v>3</v>
      </c>
      <c r="AE573">
        <v>1.01</v>
      </c>
      <c r="AF573">
        <v>44</v>
      </c>
      <c r="AG573">
        <v>8040</v>
      </c>
      <c r="AH573">
        <v>18</v>
      </c>
      <c r="AI573">
        <v>2</v>
      </c>
      <c r="AJ573">
        <v>7</v>
      </c>
      <c r="AK573">
        <v>36</v>
      </c>
      <c r="AL573">
        <v>7.0000000000000007E-2</v>
      </c>
      <c r="AM573">
        <v>5</v>
      </c>
      <c r="AN573">
        <v>5</v>
      </c>
      <c r="AO573">
        <v>82</v>
      </c>
      <c r="AP573">
        <v>10</v>
      </c>
      <c r="AQ573">
        <v>84</v>
      </c>
    </row>
    <row r="574" spans="1:43" hidden="1" x14ac:dyDescent="0.25">
      <c r="A574" t="s">
        <v>828</v>
      </c>
      <c r="B574" t="s">
        <v>1520</v>
      </c>
      <c r="C574" s="1" t="str">
        <f t="shared" si="36"/>
        <v>11:0002</v>
      </c>
      <c r="D574" s="1" t="str">
        <f t="shared" si="34"/>
        <v>11:0001</v>
      </c>
      <c r="E574" t="s">
        <v>829</v>
      </c>
      <c r="F574" t="s">
        <v>1521</v>
      </c>
      <c r="H574">
        <v>59.725816199999997</v>
      </c>
      <c r="I574">
        <v>-110.34761159999999</v>
      </c>
      <c r="J574" s="1" t="str">
        <f t="shared" si="35"/>
        <v>Till</v>
      </c>
      <c r="K574" s="1" t="str">
        <f t="shared" si="37"/>
        <v>&lt;63 micron</v>
      </c>
      <c r="L574">
        <v>0.2</v>
      </c>
      <c r="M574">
        <v>5.21</v>
      </c>
      <c r="N574">
        <v>24</v>
      </c>
      <c r="O574">
        <v>100</v>
      </c>
      <c r="P574">
        <v>1.5</v>
      </c>
      <c r="Q574">
        <v>2</v>
      </c>
      <c r="R574">
        <v>0.25</v>
      </c>
      <c r="S574">
        <v>0.25</v>
      </c>
      <c r="T574">
        <v>14</v>
      </c>
      <c r="U574">
        <v>52</v>
      </c>
      <c r="V574">
        <v>25</v>
      </c>
      <c r="W574">
        <v>4.93</v>
      </c>
      <c r="X574">
        <v>10</v>
      </c>
      <c r="Y574">
        <v>1</v>
      </c>
      <c r="Z574">
        <v>0.19</v>
      </c>
      <c r="AA574">
        <v>20</v>
      </c>
      <c r="AB574">
        <v>0.69</v>
      </c>
      <c r="AC574">
        <v>240</v>
      </c>
      <c r="AD574">
        <v>3</v>
      </c>
      <c r="AE574">
        <v>0.63</v>
      </c>
      <c r="AF574">
        <v>25</v>
      </c>
      <c r="AG574">
        <v>2370</v>
      </c>
      <c r="AH574">
        <v>28</v>
      </c>
      <c r="AI574">
        <v>1</v>
      </c>
      <c r="AJ574">
        <v>4</v>
      </c>
      <c r="AK574">
        <v>45</v>
      </c>
      <c r="AL574">
        <v>0.09</v>
      </c>
      <c r="AM574">
        <v>5</v>
      </c>
      <c r="AN574">
        <v>5</v>
      </c>
      <c r="AO574">
        <v>76</v>
      </c>
      <c r="AP574">
        <v>10</v>
      </c>
      <c r="AQ574">
        <v>82</v>
      </c>
    </row>
    <row r="575" spans="1:43" hidden="1" x14ac:dyDescent="0.25">
      <c r="A575" t="s">
        <v>831</v>
      </c>
      <c r="B575" t="s">
        <v>1522</v>
      </c>
      <c r="C575" s="1" t="str">
        <f t="shared" si="36"/>
        <v>11:0002</v>
      </c>
      <c r="D575" s="1" t="str">
        <f t="shared" si="34"/>
        <v>11:0001</v>
      </c>
      <c r="E575" t="s">
        <v>832</v>
      </c>
      <c r="F575" t="s">
        <v>1523</v>
      </c>
      <c r="H575">
        <v>59.706005400000002</v>
      </c>
      <c r="I575">
        <v>-110.3601706</v>
      </c>
      <c r="J575" s="1" t="str">
        <f t="shared" si="35"/>
        <v>Till</v>
      </c>
      <c r="K575" s="1" t="str">
        <f t="shared" si="37"/>
        <v>&lt;63 micron</v>
      </c>
      <c r="L575">
        <v>0.4</v>
      </c>
      <c r="M575">
        <v>6.79</v>
      </c>
      <c r="N575">
        <v>24</v>
      </c>
      <c r="O575">
        <v>120</v>
      </c>
      <c r="P575">
        <v>2</v>
      </c>
      <c r="Q575">
        <v>6</v>
      </c>
      <c r="R575">
        <v>0.14000000000000001</v>
      </c>
      <c r="S575">
        <v>0.25</v>
      </c>
      <c r="T575">
        <v>16</v>
      </c>
      <c r="U575">
        <v>74</v>
      </c>
      <c r="V575">
        <v>58</v>
      </c>
      <c r="W575">
        <v>6.15</v>
      </c>
      <c r="X575">
        <v>30</v>
      </c>
      <c r="Y575">
        <v>0.5</v>
      </c>
      <c r="Z575">
        <v>0.17</v>
      </c>
      <c r="AA575">
        <v>100</v>
      </c>
      <c r="AB575">
        <v>0.69</v>
      </c>
      <c r="AC575">
        <v>165</v>
      </c>
      <c r="AD575">
        <v>4</v>
      </c>
      <c r="AE575">
        <v>0.83</v>
      </c>
      <c r="AF575">
        <v>36</v>
      </c>
      <c r="AG575">
        <v>5500</v>
      </c>
      <c r="AH575">
        <v>30</v>
      </c>
      <c r="AI575">
        <v>1</v>
      </c>
      <c r="AJ575">
        <v>13</v>
      </c>
      <c r="AK575">
        <v>31</v>
      </c>
      <c r="AL575">
        <v>0.16</v>
      </c>
      <c r="AM575">
        <v>10</v>
      </c>
      <c r="AN575">
        <v>5</v>
      </c>
      <c r="AO575">
        <v>101</v>
      </c>
      <c r="AP575">
        <v>10</v>
      </c>
      <c r="AQ575">
        <v>52</v>
      </c>
    </row>
    <row r="576" spans="1:43" hidden="1" x14ac:dyDescent="0.25">
      <c r="A576" t="s">
        <v>834</v>
      </c>
      <c r="B576" t="s">
        <v>1524</v>
      </c>
      <c r="C576" s="1" t="str">
        <f t="shared" si="36"/>
        <v>11:0002</v>
      </c>
      <c r="D576" s="1" t="str">
        <f t="shared" si="34"/>
        <v>11:0001</v>
      </c>
      <c r="E576" t="s">
        <v>835</v>
      </c>
      <c r="F576" t="s">
        <v>1525</v>
      </c>
      <c r="H576">
        <v>59.754852700000001</v>
      </c>
      <c r="I576">
        <v>-110.12842000000001</v>
      </c>
      <c r="J576" s="1" t="str">
        <f t="shared" si="35"/>
        <v>Till</v>
      </c>
      <c r="K576" s="1" t="str">
        <f t="shared" si="37"/>
        <v>&lt;63 micron</v>
      </c>
      <c r="L576">
        <v>0.4</v>
      </c>
      <c r="M576">
        <v>6.65</v>
      </c>
      <c r="N576">
        <v>42</v>
      </c>
      <c r="O576">
        <v>80</v>
      </c>
      <c r="P576">
        <v>2</v>
      </c>
      <c r="Q576">
        <v>4</v>
      </c>
      <c r="R576">
        <v>0.23</v>
      </c>
      <c r="S576">
        <v>0.25</v>
      </c>
      <c r="T576">
        <v>25</v>
      </c>
      <c r="U576">
        <v>98</v>
      </c>
      <c r="V576">
        <v>77</v>
      </c>
      <c r="W576">
        <v>7.7</v>
      </c>
      <c r="X576">
        <v>30</v>
      </c>
      <c r="Y576">
        <v>0.5</v>
      </c>
      <c r="Z576">
        <v>0.36</v>
      </c>
      <c r="AA576">
        <v>40</v>
      </c>
      <c r="AB576">
        <v>1.05</v>
      </c>
      <c r="AC576">
        <v>280</v>
      </c>
      <c r="AD576">
        <v>6</v>
      </c>
      <c r="AE576">
        <v>0.9</v>
      </c>
      <c r="AF576">
        <v>54</v>
      </c>
      <c r="AG576">
        <v>5280</v>
      </c>
      <c r="AH576">
        <v>42</v>
      </c>
      <c r="AI576">
        <v>1</v>
      </c>
      <c r="AJ576">
        <v>12</v>
      </c>
      <c r="AK576">
        <v>39</v>
      </c>
      <c r="AL576">
        <v>0.2</v>
      </c>
      <c r="AM576">
        <v>5</v>
      </c>
      <c r="AN576">
        <v>5</v>
      </c>
      <c r="AO576">
        <v>121</v>
      </c>
      <c r="AP576">
        <v>10</v>
      </c>
      <c r="AQ576">
        <v>54</v>
      </c>
    </row>
    <row r="577" spans="1:43" hidden="1" x14ac:dyDescent="0.25">
      <c r="A577" t="s">
        <v>837</v>
      </c>
      <c r="B577" t="s">
        <v>1526</v>
      </c>
      <c r="C577" s="1" t="str">
        <f t="shared" si="36"/>
        <v>11:0002</v>
      </c>
      <c r="D577" s="1" t="str">
        <f t="shared" si="34"/>
        <v>11:0001</v>
      </c>
      <c r="E577" t="s">
        <v>838</v>
      </c>
      <c r="F577" t="s">
        <v>1527</v>
      </c>
      <c r="H577">
        <v>59.754523900000002</v>
      </c>
      <c r="I577">
        <v>-110.10488220000001</v>
      </c>
      <c r="J577" s="1" t="str">
        <f t="shared" si="35"/>
        <v>Till</v>
      </c>
      <c r="K577" s="1" t="str">
        <f t="shared" si="37"/>
        <v>&lt;63 micron</v>
      </c>
      <c r="L577">
        <v>0.2</v>
      </c>
      <c r="M577">
        <v>6.21</v>
      </c>
      <c r="N577">
        <v>8</v>
      </c>
      <c r="O577">
        <v>120</v>
      </c>
      <c r="P577">
        <v>2</v>
      </c>
      <c r="Q577">
        <v>2</v>
      </c>
      <c r="R577">
        <v>0.15</v>
      </c>
      <c r="S577">
        <v>0.25</v>
      </c>
      <c r="T577">
        <v>8</v>
      </c>
      <c r="U577">
        <v>68</v>
      </c>
      <c r="V577">
        <v>20</v>
      </c>
      <c r="W577">
        <v>4.8899999999999997</v>
      </c>
      <c r="X577">
        <v>20</v>
      </c>
      <c r="Y577">
        <v>1</v>
      </c>
      <c r="Z577">
        <v>0.13</v>
      </c>
      <c r="AA577">
        <v>30</v>
      </c>
      <c r="AB577">
        <v>0.71</v>
      </c>
      <c r="AC577">
        <v>160</v>
      </c>
      <c r="AD577">
        <v>2</v>
      </c>
      <c r="AE577">
        <v>0.84</v>
      </c>
      <c r="AF577">
        <v>23</v>
      </c>
      <c r="AG577">
        <v>4200</v>
      </c>
      <c r="AH577">
        <v>24</v>
      </c>
      <c r="AI577">
        <v>2</v>
      </c>
      <c r="AJ577">
        <v>7</v>
      </c>
      <c r="AK577">
        <v>31</v>
      </c>
      <c r="AL577">
        <v>0.16</v>
      </c>
      <c r="AM577">
        <v>5</v>
      </c>
      <c r="AN577">
        <v>10</v>
      </c>
      <c r="AO577">
        <v>98</v>
      </c>
      <c r="AP577">
        <v>10</v>
      </c>
      <c r="AQ577">
        <v>32</v>
      </c>
    </row>
    <row r="578" spans="1:43" hidden="1" x14ac:dyDescent="0.25">
      <c r="A578" t="s">
        <v>840</v>
      </c>
      <c r="B578" t="s">
        <v>1528</v>
      </c>
      <c r="C578" s="1" t="str">
        <f t="shared" si="36"/>
        <v>11:0002</v>
      </c>
      <c r="D578" s="1" t="str">
        <f t="shared" ref="D578:D639" si="38">HYPERLINK("http://geochem.nrcan.gc.ca/cdogs/content/svy/svy110001_e.htm", "11:0001")</f>
        <v>11:0001</v>
      </c>
      <c r="E578" t="s">
        <v>841</v>
      </c>
      <c r="F578" t="s">
        <v>1529</v>
      </c>
      <c r="H578">
        <v>59.721571300000001</v>
      </c>
      <c r="I578">
        <v>-110.0963747</v>
      </c>
      <c r="J578" s="1" t="str">
        <f t="shared" ref="J578:J641" si="39">HYPERLINK("http://geochem.nrcan.gc.ca/cdogs/content/kwd/kwd020044_e.htm", "Till")</f>
        <v>Till</v>
      </c>
      <c r="K578" s="1" t="str">
        <f t="shared" si="37"/>
        <v>&lt;63 micron</v>
      </c>
      <c r="L578">
        <v>0.4</v>
      </c>
      <c r="M578">
        <v>8.2200000000000006</v>
      </c>
      <c r="N578">
        <v>10</v>
      </c>
      <c r="O578">
        <v>120</v>
      </c>
      <c r="P578">
        <v>3</v>
      </c>
      <c r="Q578">
        <v>6</v>
      </c>
      <c r="R578">
        <v>0.15</v>
      </c>
      <c r="S578">
        <v>0.25</v>
      </c>
      <c r="T578">
        <v>11</v>
      </c>
      <c r="U578">
        <v>65</v>
      </c>
      <c r="V578">
        <v>27</v>
      </c>
      <c r="W578">
        <v>5.19</v>
      </c>
      <c r="X578">
        <v>30</v>
      </c>
      <c r="Y578">
        <v>0.5</v>
      </c>
      <c r="Z578">
        <v>0.14000000000000001</v>
      </c>
      <c r="AA578">
        <v>40</v>
      </c>
      <c r="AB578">
        <v>0.81</v>
      </c>
      <c r="AC578">
        <v>230</v>
      </c>
      <c r="AD578">
        <v>2</v>
      </c>
      <c r="AE578">
        <v>0.79</v>
      </c>
      <c r="AF578">
        <v>19</v>
      </c>
      <c r="AG578">
        <v>6120</v>
      </c>
      <c r="AH578">
        <v>40</v>
      </c>
      <c r="AI578">
        <v>1</v>
      </c>
      <c r="AJ578">
        <v>10</v>
      </c>
      <c r="AK578">
        <v>28</v>
      </c>
      <c r="AL578">
        <v>0.17</v>
      </c>
      <c r="AM578">
        <v>5</v>
      </c>
      <c r="AN578">
        <v>80</v>
      </c>
      <c r="AO578">
        <v>98</v>
      </c>
      <c r="AP578">
        <v>10</v>
      </c>
      <c r="AQ578">
        <v>112</v>
      </c>
    </row>
    <row r="579" spans="1:43" hidden="1" x14ac:dyDescent="0.25">
      <c r="A579" t="s">
        <v>843</v>
      </c>
      <c r="B579" t="s">
        <v>1530</v>
      </c>
      <c r="C579" s="1" t="str">
        <f t="shared" si="36"/>
        <v>11:0002</v>
      </c>
      <c r="D579" s="1" t="str">
        <f t="shared" si="38"/>
        <v>11:0001</v>
      </c>
      <c r="E579" t="s">
        <v>844</v>
      </c>
      <c r="F579" t="s">
        <v>1531</v>
      </c>
      <c r="H579">
        <v>59.404569899999998</v>
      </c>
      <c r="I579">
        <v>-110.31268799999999</v>
      </c>
      <c r="J579" s="1" t="str">
        <f t="shared" si="39"/>
        <v>Till</v>
      </c>
      <c r="K579" s="1" t="str">
        <f t="shared" si="37"/>
        <v>&lt;63 micron</v>
      </c>
      <c r="L579">
        <v>0.1</v>
      </c>
      <c r="M579">
        <v>6.68</v>
      </c>
      <c r="N579">
        <v>4</v>
      </c>
      <c r="O579">
        <v>80</v>
      </c>
      <c r="P579">
        <v>2</v>
      </c>
      <c r="Q579">
        <v>1</v>
      </c>
      <c r="R579">
        <v>0.08</v>
      </c>
      <c r="S579">
        <v>0.25</v>
      </c>
      <c r="T579">
        <v>9</v>
      </c>
      <c r="U579">
        <v>80</v>
      </c>
      <c r="V579">
        <v>26</v>
      </c>
      <c r="W579">
        <v>6.24</v>
      </c>
      <c r="X579">
        <v>10</v>
      </c>
      <c r="Y579">
        <v>0.5</v>
      </c>
      <c r="Z579">
        <v>0.15</v>
      </c>
      <c r="AA579">
        <v>20</v>
      </c>
      <c r="AB579">
        <v>0.41</v>
      </c>
      <c r="AC579">
        <v>80</v>
      </c>
      <c r="AD579">
        <v>1</v>
      </c>
      <c r="AE579">
        <v>0.87</v>
      </c>
      <c r="AF579">
        <v>22</v>
      </c>
      <c r="AG579">
        <v>7740</v>
      </c>
      <c r="AH579">
        <v>8</v>
      </c>
      <c r="AI579">
        <v>1</v>
      </c>
      <c r="AJ579">
        <v>6</v>
      </c>
      <c r="AK579">
        <v>47</v>
      </c>
      <c r="AL579">
        <v>7.0000000000000007E-2</v>
      </c>
      <c r="AM579">
        <v>5</v>
      </c>
      <c r="AN579">
        <v>5</v>
      </c>
      <c r="AO579">
        <v>95</v>
      </c>
      <c r="AP579">
        <v>10</v>
      </c>
      <c r="AQ579">
        <v>20</v>
      </c>
    </row>
    <row r="580" spans="1:43" hidden="1" x14ac:dyDescent="0.25">
      <c r="A580" t="s">
        <v>846</v>
      </c>
      <c r="B580" t="s">
        <v>1532</v>
      </c>
      <c r="C580" s="1" t="str">
        <f t="shared" si="36"/>
        <v>11:0002</v>
      </c>
      <c r="D580" s="1" t="str">
        <f t="shared" si="38"/>
        <v>11:0001</v>
      </c>
      <c r="E580" t="s">
        <v>847</v>
      </c>
      <c r="F580" t="s">
        <v>1533</v>
      </c>
      <c r="H580">
        <v>59.395411799999998</v>
      </c>
      <c r="I580">
        <v>-110.404438</v>
      </c>
      <c r="J580" s="1" t="str">
        <f t="shared" si="39"/>
        <v>Till</v>
      </c>
      <c r="K580" s="1" t="str">
        <f t="shared" si="37"/>
        <v>&lt;63 micron</v>
      </c>
      <c r="L580">
        <v>0.2</v>
      </c>
      <c r="M580">
        <v>5.85</v>
      </c>
      <c r="N580">
        <v>14</v>
      </c>
      <c r="O580">
        <v>70</v>
      </c>
      <c r="P580">
        <v>1</v>
      </c>
      <c r="Q580">
        <v>4</v>
      </c>
      <c r="R580">
        <v>7.0000000000000007E-2</v>
      </c>
      <c r="S580">
        <v>0.25</v>
      </c>
      <c r="T580">
        <v>8</v>
      </c>
      <c r="U580">
        <v>57</v>
      </c>
      <c r="V580">
        <v>22</v>
      </c>
      <c r="W580">
        <v>5.29</v>
      </c>
      <c r="X580">
        <v>10</v>
      </c>
      <c r="Y580">
        <v>0.5</v>
      </c>
      <c r="Z580">
        <v>0.11</v>
      </c>
      <c r="AA580">
        <v>20</v>
      </c>
      <c r="AB580">
        <v>0.57999999999999996</v>
      </c>
      <c r="AC580">
        <v>115</v>
      </c>
      <c r="AD580">
        <v>1</v>
      </c>
      <c r="AE580">
        <v>1</v>
      </c>
      <c r="AF580">
        <v>16</v>
      </c>
      <c r="AG580">
        <v>5000</v>
      </c>
      <c r="AH580">
        <v>16</v>
      </c>
      <c r="AI580">
        <v>1</v>
      </c>
      <c r="AJ580">
        <v>6</v>
      </c>
      <c r="AK580">
        <v>61</v>
      </c>
      <c r="AL580">
        <v>0.11</v>
      </c>
      <c r="AM580">
        <v>5</v>
      </c>
      <c r="AN580">
        <v>5</v>
      </c>
      <c r="AO580">
        <v>84</v>
      </c>
      <c r="AP580">
        <v>10</v>
      </c>
      <c r="AQ580">
        <v>22</v>
      </c>
    </row>
    <row r="581" spans="1:43" hidden="1" x14ac:dyDescent="0.25">
      <c r="A581" t="s">
        <v>849</v>
      </c>
      <c r="B581" t="s">
        <v>1534</v>
      </c>
      <c r="C581" s="1" t="str">
        <f t="shared" si="36"/>
        <v>11:0002</v>
      </c>
      <c r="D581" s="1" t="str">
        <f t="shared" si="38"/>
        <v>11:0001</v>
      </c>
      <c r="E581" t="s">
        <v>850</v>
      </c>
      <c r="F581" t="s">
        <v>1535</v>
      </c>
      <c r="H581">
        <v>59.397083299999998</v>
      </c>
      <c r="I581">
        <v>-110.198289</v>
      </c>
      <c r="J581" s="1" t="str">
        <f t="shared" si="39"/>
        <v>Till</v>
      </c>
      <c r="K581" s="1" t="str">
        <f t="shared" si="37"/>
        <v>&lt;63 micron</v>
      </c>
      <c r="L581">
        <v>0.2</v>
      </c>
      <c r="M581">
        <v>5.83</v>
      </c>
      <c r="N581">
        <v>12</v>
      </c>
      <c r="O581">
        <v>60</v>
      </c>
      <c r="P581">
        <v>1</v>
      </c>
      <c r="Q581">
        <v>4</v>
      </c>
      <c r="R581">
        <v>0.11</v>
      </c>
      <c r="S581">
        <v>0.25</v>
      </c>
      <c r="T581">
        <v>8</v>
      </c>
      <c r="U581">
        <v>67</v>
      </c>
      <c r="V581">
        <v>21</v>
      </c>
      <c r="W581">
        <v>5.57</v>
      </c>
      <c r="X581">
        <v>20</v>
      </c>
      <c r="Y581">
        <v>0.5</v>
      </c>
      <c r="Z581">
        <v>0.12</v>
      </c>
      <c r="AA581">
        <v>30</v>
      </c>
      <c r="AB581">
        <v>0.46</v>
      </c>
      <c r="AC581">
        <v>130</v>
      </c>
      <c r="AD581">
        <v>1</v>
      </c>
      <c r="AE581">
        <v>0.78</v>
      </c>
      <c r="AF581">
        <v>16</v>
      </c>
      <c r="AG581">
        <v>6680</v>
      </c>
      <c r="AH581">
        <v>26</v>
      </c>
      <c r="AI581">
        <v>1</v>
      </c>
      <c r="AJ581">
        <v>15</v>
      </c>
      <c r="AK581">
        <v>55</v>
      </c>
      <c r="AL581">
        <v>0.16</v>
      </c>
      <c r="AM581">
        <v>5</v>
      </c>
      <c r="AN581">
        <v>5</v>
      </c>
      <c r="AO581">
        <v>86</v>
      </c>
      <c r="AP581">
        <v>10</v>
      </c>
      <c r="AQ581">
        <v>26</v>
      </c>
    </row>
    <row r="582" spans="1:43" hidden="1" x14ac:dyDescent="0.25">
      <c r="A582" t="s">
        <v>852</v>
      </c>
      <c r="B582" t="s">
        <v>1536</v>
      </c>
      <c r="C582" s="1" t="str">
        <f t="shared" si="36"/>
        <v>11:0002</v>
      </c>
      <c r="D582" s="1" t="str">
        <f t="shared" si="38"/>
        <v>11:0001</v>
      </c>
      <c r="E582" t="s">
        <v>853</v>
      </c>
      <c r="F582" t="s">
        <v>1537</v>
      </c>
      <c r="H582">
        <v>59.386766999999999</v>
      </c>
      <c r="I582">
        <v>-110.15453909999999</v>
      </c>
      <c r="J582" s="1" t="str">
        <f t="shared" si="39"/>
        <v>Till</v>
      </c>
      <c r="K582" s="1" t="str">
        <f t="shared" si="37"/>
        <v>&lt;63 micron</v>
      </c>
      <c r="L582">
        <v>0.1</v>
      </c>
      <c r="M582">
        <v>6.3</v>
      </c>
      <c r="N582">
        <v>12</v>
      </c>
      <c r="O582">
        <v>90</v>
      </c>
      <c r="P582">
        <v>1.5</v>
      </c>
      <c r="Q582">
        <v>8</v>
      </c>
      <c r="R582">
        <v>0.1</v>
      </c>
      <c r="S582">
        <v>0.25</v>
      </c>
      <c r="T582">
        <v>11</v>
      </c>
      <c r="U582">
        <v>56</v>
      </c>
      <c r="V582">
        <v>19</v>
      </c>
      <c r="W582">
        <v>5.0599999999999996</v>
      </c>
      <c r="X582">
        <v>10</v>
      </c>
      <c r="Y582">
        <v>3</v>
      </c>
      <c r="Z582">
        <v>0.19</v>
      </c>
      <c r="AA582">
        <v>20</v>
      </c>
      <c r="AB582">
        <v>0.68</v>
      </c>
      <c r="AC582">
        <v>160</v>
      </c>
      <c r="AD582">
        <v>1</v>
      </c>
      <c r="AE582">
        <v>0.9</v>
      </c>
      <c r="AF582">
        <v>20</v>
      </c>
      <c r="AG582">
        <v>9070</v>
      </c>
      <c r="AH582">
        <v>20</v>
      </c>
      <c r="AI582">
        <v>4</v>
      </c>
      <c r="AJ582">
        <v>6</v>
      </c>
      <c r="AK582">
        <v>55</v>
      </c>
      <c r="AL582">
        <v>0.09</v>
      </c>
      <c r="AM582">
        <v>5</v>
      </c>
      <c r="AN582">
        <v>5</v>
      </c>
      <c r="AO582">
        <v>80</v>
      </c>
      <c r="AP582">
        <v>5</v>
      </c>
      <c r="AQ582">
        <v>44</v>
      </c>
    </row>
    <row r="583" spans="1:43" hidden="1" x14ac:dyDescent="0.25">
      <c r="A583" t="s">
        <v>855</v>
      </c>
      <c r="B583" t="s">
        <v>1538</v>
      </c>
      <c r="C583" s="1" t="str">
        <f t="shared" si="36"/>
        <v>11:0002</v>
      </c>
      <c r="D583" s="1" t="str">
        <f t="shared" si="38"/>
        <v>11:0001</v>
      </c>
      <c r="E583" t="s">
        <v>856</v>
      </c>
      <c r="F583" t="s">
        <v>1539</v>
      </c>
      <c r="H583">
        <v>59.378357700000002</v>
      </c>
      <c r="I583">
        <v>-110.1951758</v>
      </c>
      <c r="J583" s="1" t="str">
        <f t="shared" si="39"/>
        <v>Till</v>
      </c>
      <c r="K583" s="1" t="str">
        <f t="shared" si="37"/>
        <v>&lt;63 micron</v>
      </c>
      <c r="L583">
        <v>0.2</v>
      </c>
      <c r="M583">
        <v>4.6399999999999997</v>
      </c>
      <c r="N583">
        <v>12</v>
      </c>
      <c r="O583">
        <v>80</v>
      </c>
      <c r="P583">
        <v>1.5</v>
      </c>
      <c r="Q583">
        <v>1</v>
      </c>
      <c r="R583">
        <v>0.1</v>
      </c>
      <c r="S583">
        <v>0.25</v>
      </c>
      <c r="T583">
        <v>10</v>
      </c>
      <c r="U583">
        <v>44</v>
      </c>
      <c r="V583">
        <v>12</v>
      </c>
      <c r="W583">
        <v>3.9</v>
      </c>
      <c r="X583">
        <v>10</v>
      </c>
      <c r="Y583">
        <v>0.5</v>
      </c>
      <c r="Z583">
        <v>0.15</v>
      </c>
      <c r="AA583">
        <v>20</v>
      </c>
      <c r="AB583">
        <v>0.52</v>
      </c>
      <c r="AC583">
        <v>145</v>
      </c>
      <c r="AD583">
        <v>1</v>
      </c>
      <c r="AE583">
        <v>0.6</v>
      </c>
      <c r="AF583">
        <v>21</v>
      </c>
      <c r="AG583">
        <v>5050</v>
      </c>
      <c r="AH583">
        <v>14</v>
      </c>
      <c r="AI583">
        <v>1</v>
      </c>
      <c r="AJ583">
        <v>4</v>
      </c>
      <c r="AK583">
        <v>73</v>
      </c>
      <c r="AL583">
        <v>0.08</v>
      </c>
      <c r="AM583">
        <v>5</v>
      </c>
      <c r="AN583">
        <v>5</v>
      </c>
      <c r="AO583">
        <v>56</v>
      </c>
      <c r="AP583">
        <v>5</v>
      </c>
      <c r="AQ583">
        <v>24</v>
      </c>
    </row>
    <row r="584" spans="1:43" hidden="1" x14ac:dyDescent="0.25">
      <c r="A584" t="s">
        <v>858</v>
      </c>
      <c r="B584" t="s">
        <v>1540</v>
      </c>
      <c r="C584" s="1" t="str">
        <f t="shared" si="36"/>
        <v>11:0002</v>
      </c>
      <c r="D584" s="1" t="str">
        <f t="shared" si="38"/>
        <v>11:0001</v>
      </c>
      <c r="E584" t="s">
        <v>859</v>
      </c>
      <c r="F584" t="s">
        <v>1541</v>
      </c>
      <c r="H584">
        <v>59.835344200000002</v>
      </c>
      <c r="I584">
        <v>-110.45434950000001</v>
      </c>
      <c r="J584" s="1" t="str">
        <f t="shared" si="39"/>
        <v>Till</v>
      </c>
      <c r="K584" s="1" t="str">
        <f t="shared" si="37"/>
        <v>&lt;63 micron</v>
      </c>
      <c r="L584">
        <v>0.2</v>
      </c>
      <c r="M584">
        <v>6.74</v>
      </c>
      <c r="N584">
        <v>20</v>
      </c>
      <c r="O584">
        <v>90</v>
      </c>
      <c r="P584">
        <v>1.5</v>
      </c>
      <c r="Q584">
        <v>1</v>
      </c>
      <c r="R584">
        <v>0.1</v>
      </c>
      <c r="S584">
        <v>0.25</v>
      </c>
      <c r="T584">
        <v>11</v>
      </c>
      <c r="U584">
        <v>57</v>
      </c>
      <c r="V584">
        <v>31</v>
      </c>
      <c r="W584">
        <v>4.4400000000000004</v>
      </c>
      <c r="X584">
        <v>20</v>
      </c>
      <c r="Y584">
        <v>0.5</v>
      </c>
      <c r="Z584">
        <v>0.09</v>
      </c>
      <c r="AA584">
        <v>60</v>
      </c>
      <c r="AB584">
        <v>0.51</v>
      </c>
      <c r="AC584">
        <v>85</v>
      </c>
      <c r="AD584">
        <v>4</v>
      </c>
      <c r="AE584">
        <v>0.65</v>
      </c>
      <c r="AF584">
        <v>20</v>
      </c>
      <c r="AG584">
        <v>4570</v>
      </c>
      <c r="AH584">
        <v>18</v>
      </c>
      <c r="AI584">
        <v>1</v>
      </c>
      <c r="AJ584">
        <v>8</v>
      </c>
      <c r="AK584">
        <v>34</v>
      </c>
      <c r="AL584">
        <v>0.14000000000000001</v>
      </c>
      <c r="AM584">
        <v>5</v>
      </c>
      <c r="AN584">
        <v>10</v>
      </c>
      <c r="AO584">
        <v>81</v>
      </c>
      <c r="AP584">
        <v>10</v>
      </c>
      <c r="AQ584">
        <v>24</v>
      </c>
    </row>
    <row r="585" spans="1:43" hidden="1" x14ac:dyDescent="0.25">
      <c r="A585" t="s">
        <v>861</v>
      </c>
      <c r="B585" t="s">
        <v>1542</v>
      </c>
      <c r="C585" s="1" t="str">
        <f t="shared" ref="C585:C639" si="40">HYPERLINK("http://geochem.nrcan.gc.ca/cdogs/content/bdl/bdl110002_e.htm", "11:0002")</f>
        <v>11:0002</v>
      </c>
      <c r="D585" s="1" t="str">
        <f t="shared" si="38"/>
        <v>11:0001</v>
      </c>
      <c r="E585" t="s">
        <v>862</v>
      </c>
      <c r="F585" t="s">
        <v>1543</v>
      </c>
      <c r="H585">
        <v>59.865105200000002</v>
      </c>
      <c r="I585">
        <v>-110.4549157</v>
      </c>
      <c r="J585" s="1" t="str">
        <f t="shared" si="39"/>
        <v>Till</v>
      </c>
      <c r="K585" s="1" t="str">
        <f t="shared" ref="K585:K639" si="41">HYPERLINK("http://geochem.nrcan.gc.ca/cdogs/content/kwd/kwd080004_e.htm", "&lt;63 micron")</f>
        <v>&lt;63 micron</v>
      </c>
      <c r="L585">
        <v>0.2</v>
      </c>
      <c r="M585">
        <v>6.43</v>
      </c>
      <c r="N585">
        <v>1</v>
      </c>
      <c r="O585">
        <v>90</v>
      </c>
      <c r="P585">
        <v>1.5</v>
      </c>
      <c r="Q585">
        <v>4</v>
      </c>
      <c r="R585">
        <v>0.27</v>
      </c>
      <c r="S585">
        <v>0.25</v>
      </c>
      <c r="T585">
        <v>20</v>
      </c>
      <c r="U585">
        <v>73</v>
      </c>
      <c r="V585">
        <v>50</v>
      </c>
      <c r="W585">
        <v>5.43</v>
      </c>
      <c r="X585">
        <v>20</v>
      </c>
      <c r="Y585">
        <v>0.5</v>
      </c>
      <c r="Z585">
        <v>0.24</v>
      </c>
      <c r="AA585">
        <v>40</v>
      </c>
      <c r="AB585">
        <v>0.86</v>
      </c>
      <c r="AC585">
        <v>225</v>
      </c>
      <c r="AD585">
        <v>3</v>
      </c>
      <c r="AE585">
        <v>0.74</v>
      </c>
      <c r="AF585">
        <v>38</v>
      </c>
      <c r="AG585">
        <v>4650</v>
      </c>
      <c r="AH585">
        <v>26</v>
      </c>
      <c r="AI585">
        <v>1</v>
      </c>
      <c r="AJ585">
        <v>10</v>
      </c>
      <c r="AK585">
        <v>43</v>
      </c>
      <c r="AL585">
        <v>0.22</v>
      </c>
      <c r="AM585">
        <v>5</v>
      </c>
      <c r="AN585">
        <v>5</v>
      </c>
      <c r="AO585">
        <v>93</v>
      </c>
      <c r="AP585">
        <v>10</v>
      </c>
      <c r="AQ585">
        <v>40</v>
      </c>
    </row>
    <row r="586" spans="1:43" hidden="1" x14ac:dyDescent="0.25">
      <c r="A586" t="s">
        <v>864</v>
      </c>
      <c r="B586" t="s">
        <v>1544</v>
      </c>
      <c r="C586" s="1" t="str">
        <f t="shared" si="40"/>
        <v>11:0002</v>
      </c>
      <c r="D586" s="1" t="str">
        <f t="shared" si="38"/>
        <v>11:0001</v>
      </c>
      <c r="E586" t="s">
        <v>865</v>
      </c>
      <c r="F586" t="s">
        <v>1545</v>
      </c>
      <c r="H586">
        <v>59.905032800000001</v>
      </c>
      <c r="I586">
        <v>-110.458123</v>
      </c>
      <c r="J586" s="1" t="str">
        <f t="shared" si="39"/>
        <v>Till</v>
      </c>
      <c r="K586" s="1" t="str">
        <f t="shared" si="41"/>
        <v>&lt;63 micron</v>
      </c>
      <c r="L586">
        <v>0.2</v>
      </c>
      <c r="M586">
        <v>6.73</v>
      </c>
      <c r="N586">
        <v>20</v>
      </c>
      <c r="O586">
        <v>130</v>
      </c>
      <c r="P586">
        <v>2</v>
      </c>
      <c r="Q586">
        <v>2</v>
      </c>
      <c r="R586">
        <v>0.34</v>
      </c>
      <c r="S586">
        <v>0.25</v>
      </c>
      <c r="T586">
        <v>17</v>
      </c>
      <c r="U586">
        <v>60</v>
      </c>
      <c r="V586">
        <v>31</v>
      </c>
      <c r="W586">
        <v>4.96</v>
      </c>
      <c r="X586">
        <v>30</v>
      </c>
      <c r="Y586">
        <v>0.5</v>
      </c>
      <c r="Z586">
        <v>0.21</v>
      </c>
      <c r="AA586">
        <v>80</v>
      </c>
      <c r="AB586">
        <v>1.18</v>
      </c>
      <c r="AC586">
        <v>265</v>
      </c>
      <c r="AD586">
        <v>1</v>
      </c>
      <c r="AE586">
        <v>0.87</v>
      </c>
      <c r="AF586">
        <v>36</v>
      </c>
      <c r="AG586">
        <v>6560</v>
      </c>
      <c r="AH586">
        <v>28</v>
      </c>
      <c r="AI586">
        <v>2</v>
      </c>
      <c r="AJ586">
        <v>8</v>
      </c>
      <c r="AK586">
        <v>50</v>
      </c>
      <c r="AL586">
        <v>0.15</v>
      </c>
      <c r="AM586">
        <v>5</v>
      </c>
      <c r="AN586">
        <v>5</v>
      </c>
      <c r="AO586">
        <v>99</v>
      </c>
      <c r="AP586">
        <v>5</v>
      </c>
      <c r="AQ586">
        <v>64</v>
      </c>
    </row>
    <row r="587" spans="1:43" hidden="1" x14ac:dyDescent="0.25">
      <c r="A587" t="s">
        <v>867</v>
      </c>
      <c r="B587" t="s">
        <v>1546</v>
      </c>
      <c r="C587" s="1" t="str">
        <f t="shared" si="40"/>
        <v>11:0002</v>
      </c>
      <c r="D587" s="1" t="str">
        <f t="shared" si="38"/>
        <v>11:0001</v>
      </c>
      <c r="E587" t="s">
        <v>868</v>
      </c>
      <c r="F587" t="s">
        <v>1547</v>
      </c>
      <c r="H587">
        <v>59.8934487</v>
      </c>
      <c r="I587">
        <v>-110.42003130000001</v>
      </c>
      <c r="J587" s="1" t="str">
        <f t="shared" si="39"/>
        <v>Till</v>
      </c>
      <c r="K587" s="1" t="str">
        <f t="shared" si="41"/>
        <v>&lt;63 micron</v>
      </c>
      <c r="L587">
        <v>0.1</v>
      </c>
      <c r="M587">
        <v>4.3499999999999996</v>
      </c>
      <c r="N587">
        <v>1</v>
      </c>
      <c r="O587">
        <v>90</v>
      </c>
      <c r="P587">
        <v>1</v>
      </c>
      <c r="Q587">
        <v>1</v>
      </c>
      <c r="R587">
        <v>0.47</v>
      </c>
      <c r="S587">
        <v>0.25</v>
      </c>
      <c r="T587">
        <v>8</v>
      </c>
      <c r="U587">
        <v>45</v>
      </c>
      <c r="V587">
        <v>15</v>
      </c>
      <c r="W587">
        <v>3.8</v>
      </c>
      <c r="X587">
        <v>20</v>
      </c>
      <c r="Y587">
        <v>0.5</v>
      </c>
      <c r="Z587">
        <v>0.13</v>
      </c>
      <c r="AA587">
        <v>40</v>
      </c>
      <c r="AB587">
        <v>0.69</v>
      </c>
      <c r="AC587">
        <v>195</v>
      </c>
      <c r="AD587">
        <v>1</v>
      </c>
      <c r="AE587">
        <v>0.81</v>
      </c>
      <c r="AF587">
        <v>15</v>
      </c>
      <c r="AG587">
        <v>4910</v>
      </c>
      <c r="AH587">
        <v>16</v>
      </c>
      <c r="AI587">
        <v>1</v>
      </c>
      <c r="AJ587">
        <v>8</v>
      </c>
      <c r="AK587">
        <v>53</v>
      </c>
      <c r="AL587">
        <v>0.16</v>
      </c>
      <c r="AM587">
        <v>5</v>
      </c>
      <c r="AN587">
        <v>5</v>
      </c>
      <c r="AO587">
        <v>71</v>
      </c>
      <c r="AP587">
        <v>5</v>
      </c>
      <c r="AQ587">
        <v>50</v>
      </c>
    </row>
    <row r="588" spans="1:43" hidden="1" x14ac:dyDescent="0.25">
      <c r="A588" t="s">
        <v>870</v>
      </c>
      <c r="B588" t="s">
        <v>1548</v>
      </c>
      <c r="C588" s="1" t="str">
        <f t="shared" si="40"/>
        <v>11:0002</v>
      </c>
      <c r="D588" s="1" t="str">
        <f t="shared" si="38"/>
        <v>11:0001</v>
      </c>
      <c r="E588" t="s">
        <v>871</v>
      </c>
      <c r="F588" t="s">
        <v>1549</v>
      </c>
      <c r="H588">
        <v>59.880168099999999</v>
      </c>
      <c r="I588">
        <v>-110.4283373</v>
      </c>
      <c r="J588" s="1" t="str">
        <f t="shared" si="39"/>
        <v>Till</v>
      </c>
      <c r="K588" s="1" t="str">
        <f t="shared" si="41"/>
        <v>&lt;63 micron</v>
      </c>
      <c r="L588">
        <v>0.4</v>
      </c>
      <c r="M588">
        <v>6.68</v>
      </c>
      <c r="N588">
        <v>22</v>
      </c>
      <c r="O588">
        <v>100</v>
      </c>
      <c r="P588">
        <v>1.5</v>
      </c>
      <c r="Q588">
        <v>1</v>
      </c>
      <c r="R588">
        <v>0.1</v>
      </c>
      <c r="S588">
        <v>0.25</v>
      </c>
      <c r="T588">
        <v>6</v>
      </c>
      <c r="U588">
        <v>45</v>
      </c>
      <c r="V588">
        <v>16</v>
      </c>
      <c r="W588">
        <v>3.52</v>
      </c>
      <c r="X588">
        <v>20</v>
      </c>
      <c r="Y588">
        <v>0.5</v>
      </c>
      <c r="Z588">
        <v>0.09</v>
      </c>
      <c r="AA588">
        <v>80</v>
      </c>
      <c r="AB588">
        <v>0.34</v>
      </c>
      <c r="AC588">
        <v>110</v>
      </c>
      <c r="AD588">
        <v>6</v>
      </c>
      <c r="AE588">
        <v>1.53</v>
      </c>
      <c r="AF588">
        <v>13</v>
      </c>
      <c r="AG588">
        <v>10000</v>
      </c>
      <c r="AH588">
        <v>22</v>
      </c>
      <c r="AI588">
        <v>1</v>
      </c>
      <c r="AJ588">
        <v>6</v>
      </c>
      <c r="AK588">
        <v>23</v>
      </c>
      <c r="AL588">
        <v>0.08</v>
      </c>
      <c r="AM588">
        <v>5</v>
      </c>
      <c r="AN588">
        <v>20</v>
      </c>
      <c r="AO588">
        <v>56</v>
      </c>
      <c r="AP588">
        <v>5</v>
      </c>
      <c r="AQ588">
        <v>44</v>
      </c>
    </row>
    <row r="589" spans="1:43" hidden="1" x14ac:dyDescent="0.25">
      <c r="A589" t="s">
        <v>873</v>
      </c>
      <c r="B589" t="s">
        <v>1550</v>
      </c>
      <c r="C589" s="1" t="str">
        <f t="shared" si="40"/>
        <v>11:0002</v>
      </c>
      <c r="D589" s="1" t="str">
        <f t="shared" si="38"/>
        <v>11:0001</v>
      </c>
      <c r="E589" t="s">
        <v>874</v>
      </c>
      <c r="F589" t="s">
        <v>1551</v>
      </c>
      <c r="H589">
        <v>59.371755700000001</v>
      </c>
      <c r="I589">
        <v>-111.1241735</v>
      </c>
      <c r="J589" s="1" t="str">
        <f t="shared" si="39"/>
        <v>Till</v>
      </c>
      <c r="K589" s="1" t="str">
        <f t="shared" si="41"/>
        <v>&lt;63 micron</v>
      </c>
      <c r="L589">
        <v>0.2</v>
      </c>
      <c r="M589">
        <v>5.94</v>
      </c>
      <c r="N589">
        <v>30</v>
      </c>
      <c r="O589">
        <v>210</v>
      </c>
      <c r="P589">
        <v>2</v>
      </c>
      <c r="Q589">
        <v>8</v>
      </c>
      <c r="R589">
        <v>0.31</v>
      </c>
      <c r="S589">
        <v>0.25</v>
      </c>
      <c r="T589">
        <v>25</v>
      </c>
      <c r="U589">
        <v>203</v>
      </c>
      <c r="V589">
        <v>58</v>
      </c>
      <c r="W589">
        <v>5.17</v>
      </c>
      <c r="X589">
        <v>20</v>
      </c>
      <c r="Y589">
        <v>0.5</v>
      </c>
      <c r="Z589">
        <v>0.37</v>
      </c>
      <c r="AA589">
        <v>40</v>
      </c>
      <c r="AB589">
        <v>2.17</v>
      </c>
      <c r="AC589">
        <v>500</v>
      </c>
      <c r="AD589">
        <v>1</v>
      </c>
      <c r="AE589">
        <v>0.67</v>
      </c>
      <c r="AF589">
        <v>68</v>
      </c>
      <c r="AG589">
        <v>3360</v>
      </c>
      <c r="AH589">
        <v>12</v>
      </c>
      <c r="AI589">
        <v>1</v>
      </c>
      <c r="AJ589">
        <v>12</v>
      </c>
      <c r="AK589">
        <v>41</v>
      </c>
      <c r="AL589">
        <v>0.2</v>
      </c>
      <c r="AM589">
        <v>5</v>
      </c>
      <c r="AN589">
        <v>5</v>
      </c>
      <c r="AO589">
        <v>114</v>
      </c>
      <c r="AP589">
        <v>10</v>
      </c>
      <c r="AQ589">
        <v>70</v>
      </c>
    </row>
    <row r="590" spans="1:43" hidden="1" x14ac:dyDescent="0.25">
      <c r="A590" t="s">
        <v>876</v>
      </c>
      <c r="B590" t="s">
        <v>1552</v>
      </c>
      <c r="C590" s="1" t="str">
        <f t="shared" si="40"/>
        <v>11:0002</v>
      </c>
      <c r="D590" s="1" t="str">
        <f t="shared" si="38"/>
        <v>11:0001</v>
      </c>
      <c r="E590" t="s">
        <v>877</v>
      </c>
      <c r="F590" t="s">
        <v>1553</v>
      </c>
      <c r="H590">
        <v>59.379312400000003</v>
      </c>
      <c r="I590">
        <v>-111.3140673</v>
      </c>
      <c r="J590" s="1" t="str">
        <f t="shared" si="39"/>
        <v>Till</v>
      </c>
      <c r="K590" s="1" t="str">
        <f t="shared" si="41"/>
        <v>&lt;63 micron</v>
      </c>
      <c r="L590">
        <v>0.2</v>
      </c>
      <c r="M590">
        <v>7.09</v>
      </c>
      <c r="N590">
        <v>22</v>
      </c>
      <c r="O590">
        <v>280</v>
      </c>
      <c r="P590">
        <v>1</v>
      </c>
      <c r="Q590">
        <v>1</v>
      </c>
      <c r="R590">
        <v>0.16</v>
      </c>
      <c r="S590">
        <v>0.25</v>
      </c>
      <c r="T590">
        <v>15</v>
      </c>
      <c r="U590">
        <v>68</v>
      </c>
      <c r="V590">
        <v>28</v>
      </c>
      <c r="W590">
        <v>4.6399999999999997</v>
      </c>
      <c r="X590">
        <v>10</v>
      </c>
      <c r="Y590">
        <v>0.5</v>
      </c>
      <c r="Z590">
        <v>0.23</v>
      </c>
      <c r="AA590">
        <v>20</v>
      </c>
      <c r="AB590">
        <v>0.98</v>
      </c>
      <c r="AC590">
        <v>300</v>
      </c>
      <c r="AD590">
        <v>1</v>
      </c>
      <c r="AE590">
        <v>0.64</v>
      </c>
      <c r="AF590">
        <v>47</v>
      </c>
      <c r="AG590">
        <v>5540</v>
      </c>
      <c r="AH590">
        <v>18</v>
      </c>
      <c r="AI590">
        <v>1</v>
      </c>
      <c r="AJ590">
        <v>8</v>
      </c>
      <c r="AK590">
        <v>41</v>
      </c>
      <c r="AL590">
        <v>0.03</v>
      </c>
      <c r="AM590">
        <v>5</v>
      </c>
      <c r="AN590">
        <v>5</v>
      </c>
      <c r="AO590">
        <v>95</v>
      </c>
      <c r="AP590">
        <v>10</v>
      </c>
      <c r="AQ590">
        <v>106</v>
      </c>
    </row>
    <row r="591" spans="1:43" hidden="1" x14ac:dyDescent="0.25">
      <c r="A591" t="s">
        <v>879</v>
      </c>
      <c r="B591" t="s">
        <v>1554</v>
      </c>
      <c r="C591" s="1" t="str">
        <f t="shared" si="40"/>
        <v>11:0002</v>
      </c>
      <c r="D591" s="1" t="str">
        <f t="shared" si="38"/>
        <v>11:0001</v>
      </c>
      <c r="E591" t="s">
        <v>880</v>
      </c>
      <c r="F591" t="s">
        <v>1555</v>
      </c>
      <c r="H591">
        <v>59.345924500000002</v>
      </c>
      <c r="I591">
        <v>-110.8626285</v>
      </c>
      <c r="J591" s="1" t="str">
        <f t="shared" si="39"/>
        <v>Till</v>
      </c>
      <c r="K591" s="1" t="str">
        <f t="shared" si="41"/>
        <v>&lt;63 micron</v>
      </c>
      <c r="L591">
        <v>0.2</v>
      </c>
      <c r="M591">
        <v>6.02</v>
      </c>
      <c r="N591">
        <v>8</v>
      </c>
      <c r="O591">
        <v>160</v>
      </c>
      <c r="P591">
        <v>1.5</v>
      </c>
      <c r="Q591">
        <v>4</v>
      </c>
      <c r="R591">
        <v>0.15</v>
      </c>
      <c r="S591">
        <v>0.25</v>
      </c>
      <c r="T591">
        <v>15</v>
      </c>
      <c r="U591">
        <v>52</v>
      </c>
      <c r="V591">
        <v>36</v>
      </c>
      <c r="W591">
        <v>4.2300000000000004</v>
      </c>
      <c r="X591">
        <v>10</v>
      </c>
      <c r="Y591">
        <v>2</v>
      </c>
      <c r="Z591">
        <v>0.21</v>
      </c>
      <c r="AA591">
        <v>30</v>
      </c>
      <c r="AB591">
        <v>0.75</v>
      </c>
      <c r="AC591">
        <v>205</v>
      </c>
      <c r="AD591">
        <v>1</v>
      </c>
      <c r="AE591">
        <v>0.65</v>
      </c>
      <c r="AF591">
        <v>30</v>
      </c>
      <c r="AG591">
        <v>5930</v>
      </c>
      <c r="AH591">
        <v>18</v>
      </c>
      <c r="AI591">
        <v>1</v>
      </c>
      <c r="AJ591">
        <v>6</v>
      </c>
      <c r="AK591">
        <v>47</v>
      </c>
      <c r="AL591">
        <v>7.0000000000000007E-2</v>
      </c>
      <c r="AM591">
        <v>5</v>
      </c>
      <c r="AN591">
        <v>5</v>
      </c>
      <c r="AO591">
        <v>71</v>
      </c>
      <c r="AP591">
        <v>5</v>
      </c>
      <c r="AQ591">
        <v>102</v>
      </c>
    </row>
    <row r="592" spans="1:43" hidden="1" x14ac:dyDescent="0.25">
      <c r="A592" t="s">
        <v>882</v>
      </c>
      <c r="B592" t="s">
        <v>1556</v>
      </c>
      <c r="C592" s="1" t="str">
        <f t="shared" si="40"/>
        <v>11:0002</v>
      </c>
      <c r="D592" s="1" t="str">
        <f t="shared" si="38"/>
        <v>11:0001</v>
      </c>
      <c r="E592" t="s">
        <v>883</v>
      </c>
      <c r="F592" t="s">
        <v>1557</v>
      </c>
      <c r="H592">
        <v>59.433619399999998</v>
      </c>
      <c r="I592">
        <v>-110.0054988</v>
      </c>
      <c r="J592" s="1" t="str">
        <f t="shared" si="39"/>
        <v>Till</v>
      </c>
      <c r="K592" s="1" t="str">
        <f t="shared" si="41"/>
        <v>&lt;63 micron</v>
      </c>
      <c r="L592">
        <v>0.2</v>
      </c>
      <c r="M592">
        <v>5.04</v>
      </c>
      <c r="N592">
        <v>6</v>
      </c>
      <c r="O592">
        <v>90</v>
      </c>
      <c r="P592">
        <v>1</v>
      </c>
      <c r="Q592">
        <v>1</v>
      </c>
      <c r="R592">
        <v>0.11</v>
      </c>
      <c r="S592">
        <v>0.25</v>
      </c>
      <c r="T592">
        <v>11</v>
      </c>
      <c r="U592">
        <v>61</v>
      </c>
      <c r="V592">
        <v>31</v>
      </c>
      <c r="W592">
        <v>4.43</v>
      </c>
      <c r="X592">
        <v>10</v>
      </c>
      <c r="Y592">
        <v>0.5</v>
      </c>
      <c r="Z592">
        <v>0.16</v>
      </c>
      <c r="AA592">
        <v>50</v>
      </c>
      <c r="AB592">
        <v>0.53</v>
      </c>
      <c r="AC592">
        <v>190</v>
      </c>
      <c r="AD592">
        <v>0.5</v>
      </c>
      <c r="AE592">
        <v>0.78</v>
      </c>
      <c r="AF592">
        <v>22</v>
      </c>
      <c r="AG592">
        <v>6230</v>
      </c>
      <c r="AH592">
        <v>14</v>
      </c>
      <c r="AI592">
        <v>1</v>
      </c>
      <c r="AJ592">
        <v>7</v>
      </c>
      <c r="AK592">
        <v>136</v>
      </c>
      <c r="AL592">
        <v>0.08</v>
      </c>
      <c r="AM592">
        <v>5</v>
      </c>
      <c r="AN592">
        <v>5</v>
      </c>
      <c r="AO592">
        <v>54</v>
      </c>
      <c r="AP592">
        <v>5</v>
      </c>
      <c r="AQ592">
        <v>28</v>
      </c>
    </row>
    <row r="593" spans="1:43" hidden="1" x14ac:dyDescent="0.25">
      <c r="A593" t="s">
        <v>885</v>
      </c>
      <c r="B593" t="s">
        <v>1558</v>
      </c>
      <c r="C593" s="1" t="str">
        <f t="shared" si="40"/>
        <v>11:0002</v>
      </c>
      <c r="D593" s="1" t="str">
        <f t="shared" si="38"/>
        <v>11:0001</v>
      </c>
      <c r="E593" t="s">
        <v>336</v>
      </c>
      <c r="F593" t="s">
        <v>1559</v>
      </c>
      <c r="H593">
        <v>59.828510899999998</v>
      </c>
      <c r="I593">
        <v>-110.1385365</v>
      </c>
      <c r="J593" s="1" t="str">
        <f t="shared" si="39"/>
        <v>Till</v>
      </c>
      <c r="K593" s="1" t="str">
        <f t="shared" si="41"/>
        <v>&lt;63 micron</v>
      </c>
      <c r="L593">
        <v>0.2</v>
      </c>
      <c r="M593">
        <v>6.37</v>
      </c>
      <c r="N593">
        <v>20</v>
      </c>
      <c r="O593">
        <v>90</v>
      </c>
      <c r="P593">
        <v>1.5</v>
      </c>
      <c r="Q593">
        <v>1</v>
      </c>
      <c r="R593">
        <v>0.23</v>
      </c>
      <c r="S593">
        <v>0.5</v>
      </c>
      <c r="T593">
        <v>10</v>
      </c>
      <c r="U593">
        <v>68</v>
      </c>
      <c r="V593">
        <v>43</v>
      </c>
      <c r="W593">
        <v>3.82</v>
      </c>
      <c r="X593">
        <v>30</v>
      </c>
      <c r="Y593">
        <v>0.5</v>
      </c>
      <c r="Z593">
        <v>0.17</v>
      </c>
      <c r="AA593">
        <v>130</v>
      </c>
      <c r="AB593">
        <v>0.67</v>
      </c>
      <c r="AC593">
        <v>215</v>
      </c>
      <c r="AD593">
        <v>3</v>
      </c>
      <c r="AE593">
        <v>0.98</v>
      </c>
      <c r="AF593">
        <v>24</v>
      </c>
      <c r="AG593">
        <v>10000</v>
      </c>
      <c r="AH593">
        <v>40</v>
      </c>
      <c r="AI593">
        <v>2</v>
      </c>
      <c r="AJ593">
        <v>8</v>
      </c>
      <c r="AK593">
        <v>30</v>
      </c>
      <c r="AL593">
        <v>0.15</v>
      </c>
      <c r="AM593">
        <v>5</v>
      </c>
      <c r="AN593">
        <v>5</v>
      </c>
      <c r="AO593">
        <v>71</v>
      </c>
      <c r="AP593">
        <v>10</v>
      </c>
      <c r="AQ593">
        <v>60</v>
      </c>
    </row>
    <row r="594" spans="1:43" hidden="1" x14ac:dyDescent="0.25">
      <c r="A594" t="s">
        <v>887</v>
      </c>
      <c r="B594" t="s">
        <v>1560</v>
      </c>
      <c r="C594" s="1" t="str">
        <f t="shared" si="40"/>
        <v>11:0002</v>
      </c>
      <c r="D594" s="1" t="str">
        <f t="shared" si="38"/>
        <v>11:0001</v>
      </c>
      <c r="E594" t="s">
        <v>888</v>
      </c>
      <c r="F594" t="s">
        <v>1561</v>
      </c>
      <c r="H594">
        <v>59.227600899999999</v>
      </c>
      <c r="I594">
        <v>-110.8629292</v>
      </c>
      <c r="J594" s="1" t="str">
        <f t="shared" si="39"/>
        <v>Till</v>
      </c>
      <c r="K594" s="1" t="str">
        <f t="shared" si="41"/>
        <v>&lt;63 micron</v>
      </c>
      <c r="L594">
        <v>0.1</v>
      </c>
      <c r="M594">
        <v>6.91</v>
      </c>
      <c r="N594">
        <v>8</v>
      </c>
      <c r="O594">
        <v>100</v>
      </c>
      <c r="P594">
        <v>2</v>
      </c>
      <c r="Q594">
        <v>4</v>
      </c>
      <c r="R594">
        <v>0.05</v>
      </c>
      <c r="S594">
        <v>0.25</v>
      </c>
      <c r="T594">
        <v>8</v>
      </c>
      <c r="U594">
        <v>53</v>
      </c>
      <c r="V594">
        <v>10</v>
      </c>
      <c r="W594">
        <v>3.32</v>
      </c>
      <c r="X594">
        <v>10</v>
      </c>
      <c r="Y594">
        <v>0.5</v>
      </c>
      <c r="Z594">
        <v>0.14000000000000001</v>
      </c>
      <c r="AA594">
        <v>20</v>
      </c>
      <c r="AB594">
        <v>0.59</v>
      </c>
      <c r="AC594">
        <v>90</v>
      </c>
      <c r="AD594">
        <v>2</v>
      </c>
      <c r="AE594">
        <v>0.92</v>
      </c>
      <c r="AF594">
        <v>17</v>
      </c>
      <c r="AG594">
        <v>5840</v>
      </c>
      <c r="AH594">
        <v>16</v>
      </c>
      <c r="AI594">
        <v>1</v>
      </c>
      <c r="AJ594">
        <v>4</v>
      </c>
      <c r="AK594">
        <v>39</v>
      </c>
      <c r="AL594">
        <v>0.02</v>
      </c>
      <c r="AM594">
        <v>5</v>
      </c>
      <c r="AN594">
        <v>5</v>
      </c>
      <c r="AO594">
        <v>57</v>
      </c>
      <c r="AP594">
        <v>5</v>
      </c>
      <c r="AQ594">
        <v>44</v>
      </c>
    </row>
    <row r="595" spans="1:43" hidden="1" x14ac:dyDescent="0.25">
      <c r="A595" t="s">
        <v>890</v>
      </c>
      <c r="B595" t="s">
        <v>1562</v>
      </c>
      <c r="C595" s="1" t="str">
        <f t="shared" si="40"/>
        <v>11:0002</v>
      </c>
      <c r="D595" s="1" t="str">
        <f t="shared" si="38"/>
        <v>11:0001</v>
      </c>
      <c r="E595" t="s">
        <v>891</v>
      </c>
      <c r="F595" t="s">
        <v>1563</v>
      </c>
      <c r="H595">
        <v>59.217157100000001</v>
      </c>
      <c r="I595">
        <v>-110.88155570000001</v>
      </c>
      <c r="J595" s="1" t="str">
        <f t="shared" si="39"/>
        <v>Till</v>
      </c>
      <c r="K595" s="1" t="str">
        <f t="shared" si="41"/>
        <v>&lt;63 micron</v>
      </c>
      <c r="L595">
        <v>0.2</v>
      </c>
      <c r="M595">
        <v>5.48</v>
      </c>
      <c r="N595">
        <v>22</v>
      </c>
      <c r="O595">
        <v>100</v>
      </c>
      <c r="P595">
        <v>2</v>
      </c>
      <c r="Q595">
        <v>2</v>
      </c>
      <c r="R595">
        <v>0.1</v>
      </c>
      <c r="S595">
        <v>0.25</v>
      </c>
      <c r="T595">
        <v>13</v>
      </c>
      <c r="U595">
        <v>80</v>
      </c>
      <c r="V595">
        <v>29</v>
      </c>
      <c r="W595">
        <v>4.2300000000000004</v>
      </c>
      <c r="X595">
        <v>10</v>
      </c>
      <c r="Y595">
        <v>0.5</v>
      </c>
      <c r="Z595">
        <v>0.26</v>
      </c>
      <c r="AA595">
        <v>30</v>
      </c>
      <c r="AB595">
        <v>0.75</v>
      </c>
      <c r="AC595">
        <v>395</v>
      </c>
      <c r="AD595">
        <v>1</v>
      </c>
      <c r="AE595">
        <v>0.85</v>
      </c>
      <c r="AF595">
        <v>31</v>
      </c>
      <c r="AG595">
        <v>6620</v>
      </c>
      <c r="AH595">
        <v>18</v>
      </c>
      <c r="AI595">
        <v>1</v>
      </c>
      <c r="AJ595">
        <v>5</v>
      </c>
      <c r="AK595">
        <v>50</v>
      </c>
      <c r="AL595">
        <v>0.05</v>
      </c>
      <c r="AM595">
        <v>5</v>
      </c>
      <c r="AN595">
        <v>5</v>
      </c>
      <c r="AO595">
        <v>73</v>
      </c>
      <c r="AP595">
        <v>5</v>
      </c>
      <c r="AQ595">
        <v>68</v>
      </c>
    </row>
    <row r="596" spans="1:43" hidden="1" x14ac:dyDescent="0.25">
      <c r="A596" t="s">
        <v>893</v>
      </c>
      <c r="B596" t="s">
        <v>1564</v>
      </c>
      <c r="C596" s="1" t="str">
        <f t="shared" si="40"/>
        <v>11:0002</v>
      </c>
      <c r="D596" s="1" t="str">
        <f t="shared" si="38"/>
        <v>11:0001</v>
      </c>
      <c r="E596" t="s">
        <v>894</v>
      </c>
      <c r="F596" t="s">
        <v>1565</v>
      </c>
      <c r="H596">
        <v>59.456880599999998</v>
      </c>
      <c r="I596">
        <v>-110.1689483</v>
      </c>
      <c r="J596" s="1" t="str">
        <f t="shared" si="39"/>
        <v>Till</v>
      </c>
      <c r="K596" s="1" t="str">
        <f t="shared" si="41"/>
        <v>&lt;63 micron</v>
      </c>
      <c r="L596">
        <v>0.2</v>
      </c>
      <c r="M596">
        <v>6.5</v>
      </c>
      <c r="N596">
        <v>2</v>
      </c>
      <c r="O596">
        <v>100</v>
      </c>
      <c r="P596">
        <v>1.5</v>
      </c>
      <c r="Q596">
        <v>1</v>
      </c>
      <c r="R596">
        <v>0.11</v>
      </c>
      <c r="S596">
        <v>0.25</v>
      </c>
      <c r="T596">
        <v>7</v>
      </c>
      <c r="U596">
        <v>64</v>
      </c>
      <c r="V596">
        <v>18</v>
      </c>
      <c r="W596">
        <v>4.29</v>
      </c>
      <c r="X596">
        <v>20</v>
      </c>
      <c r="Y596">
        <v>2</v>
      </c>
      <c r="Z596">
        <v>0.14000000000000001</v>
      </c>
      <c r="AA596">
        <v>20</v>
      </c>
      <c r="AB596">
        <v>0.61</v>
      </c>
      <c r="AC596">
        <v>165</v>
      </c>
      <c r="AD596">
        <v>1</v>
      </c>
      <c r="AE596">
        <v>0.93</v>
      </c>
      <c r="AF596">
        <v>20</v>
      </c>
      <c r="AG596">
        <v>10000</v>
      </c>
      <c r="AH596">
        <v>14</v>
      </c>
      <c r="AI596">
        <v>1</v>
      </c>
      <c r="AJ596">
        <v>6</v>
      </c>
      <c r="AK596">
        <v>34</v>
      </c>
      <c r="AL596">
        <v>0.09</v>
      </c>
      <c r="AM596">
        <v>5</v>
      </c>
      <c r="AN596">
        <v>5</v>
      </c>
      <c r="AO596">
        <v>67</v>
      </c>
      <c r="AP596">
        <v>5</v>
      </c>
      <c r="AQ596">
        <v>74</v>
      </c>
    </row>
    <row r="597" spans="1:43" hidden="1" x14ac:dyDescent="0.25">
      <c r="A597" t="s">
        <v>896</v>
      </c>
      <c r="B597" t="s">
        <v>1566</v>
      </c>
      <c r="C597" s="1" t="str">
        <f t="shared" si="40"/>
        <v>11:0002</v>
      </c>
      <c r="D597" s="1" t="str">
        <f t="shared" si="38"/>
        <v>11:0001</v>
      </c>
      <c r="E597" t="s">
        <v>897</v>
      </c>
      <c r="F597" t="s">
        <v>1567</v>
      </c>
      <c r="H597">
        <v>59.472409200000001</v>
      </c>
      <c r="I597">
        <v>-110.2353858</v>
      </c>
      <c r="J597" s="1" t="str">
        <f t="shared" si="39"/>
        <v>Till</v>
      </c>
      <c r="K597" s="1" t="str">
        <f t="shared" si="41"/>
        <v>&lt;63 micron</v>
      </c>
      <c r="L597">
        <v>0.1</v>
      </c>
      <c r="M597">
        <v>6.35</v>
      </c>
      <c r="N597">
        <v>1</v>
      </c>
      <c r="O597">
        <v>110</v>
      </c>
      <c r="P597">
        <v>1.5</v>
      </c>
      <c r="Q597">
        <v>2</v>
      </c>
      <c r="R597">
        <v>0.08</v>
      </c>
      <c r="S597">
        <v>0.25</v>
      </c>
      <c r="T597">
        <v>8</v>
      </c>
      <c r="U597">
        <v>57</v>
      </c>
      <c r="V597">
        <v>22</v>
      </c>
      <c r="W597">
        <v>4.91</v>
      </c>
      <c r="X597">
        <v>20</v>
      </c>
      <c r="Y597">
        <v>0.5</v>
      </c>
      <c r="Z597">
        <v>0.09</v>
      </c>
      <c r="AA597">
        <v>30</v>
      </c>
      <c r="AB597">
        <v>0.63</v>
      </c>
      <c r="AC597">
        <v>165</v>
      </c>
      <c r="AD597">
        <v>0.5</v>
      </c>
      <c r="AE597">
        <v>0.62</v>
      </c>
      <c r="AF597">
        <v>16</v>
      </c>
      <c r="AG597">
        <v>3390</v>
      </c>
      <c r="AH597">
        <v>18</v>
      </c>
      <c r="AI597">
        <v>2</v>
      </c>
      <c r="AJ597">
        <v>7</v>
      </c>
      <c r="AK597">
        <v>41</v>
      </c>
      <c r="AL597">
        <v>7.0000000000000007E-2</v>
      </c>
      <c r="AM597">
        <v>5</v>
      </c>
      <c r="AN597">
        <v>5</v>
      </c>
      <c r="AO597">
        <v>78</v>
      </c>
      <c r="AP597">
        <v>5</v>
      </c>
      <c r="AQ597">
        <v>64</v>
      </c>
    </row>
    <row r="598" spans="1:43" hidden="1" x14ac:dyDescent="0.25">
      <c r="A598" t="s">
        <v>899</v>
      </c>
      <c r="B598" t="s">
        <v>1568</v>
      </c>
      <c r="C598" s="1" t="str">
        <f t="shared" si="40"/>
        <v>11:0002</v>
      </c>
      <c r="D598" s="1" t="str">
        <f t="shared" si="38"/>
        <v>11:0001</v>
      </c>
      <c r="E598" t="s">
        <v>900</v>
      </c>
      <c r="F598" t="s">
        <v>1569</v>
      </c>
      <c r="H598">
        <v>58.949377900000002</v>
      </c>
      <c r="I598">
        <v>-110.75530329999999</v>
      </c>
      <c r="J598" s="1" t="str">
        <f t="shared" si="39"/>
        <v>Till</v>
      </c>
      <c r="K598" s="1" t="str">
        <f t="shared" si="41"/>
        <v>&lt;63 micron</v>
      </c>
      <c r="L598">
        <v>0.1</v>
      </c>
      <c r="M598">
        <v>4.5</v>
      </c>
      <c r="N598">
        <v>1</v>
      </c>
      <c r="O598">
        <v>120</v>
      </c>
      <c r="P598">
        <v>1</v>
      </c>
      <c r="Q598">
        <v>2</v>
      </c>
      <c r="R598">
        <v>0.11</v>
      </c>
      <c r="S598">
        <v>0.25</v>
      </c>
      <c r="T598">
        <v>10</v>
      </c>
      <c r="U598">
        <v>52</v>
      </c>
      <c r="V598">
        <v>19</v>
      </c>
      <c r="W598">
        <v>3.82</v>
      </c>
      <c r="X598">
        <v>10</v>
      </c>
      <c r="Y598">
        <v>0.5</v>
      </c>
      <c r="Z598">
        <v>0.33</v>
      </c>
      <c r="AA598">
        <v>20</v>
      </c>
      <c r="AB598">
        <v>0.59</v>
      </c>
      <c r="AC598">
        <v>345</v>
      </c>
      <c r="AD598">
        <v>1</v>
      </c>
      <c r="AE598">
        <v>0.53</v>
      </c>
      <c r="AF598">
        <v>28</v>
      </c>
      <c r="AG598">
        <v>4210</v>
      </c>
      <c r="AH598">
        <v>16</v>
      </c>
      <c r="AI598">
        <v>1</v>
      </c>
      <c r="AJ598">
        <v>6</v>
      </c>
      <c r="AK598">
        <v>85</v>
      </c>
      <c r="AL598">
        <v>0.08</v>
      </c>
      <c r="AM598">
        <v>5</v>
      </c>
      <c r="AN598">
        <v>5</v>
      </c>
      <c r="AO598">
        <v>52</v>
      </c>
      <c r="AP598">
        <v>5</v>
      </c>
      <c r="AQ598">
        <v>34</v>
      </c>
    </row>
    <row r="599" spans="1:43" hidden="1" x14ac:dyDescent="0.25">
      <c r="A599" t="s">
        <v>902</v>
      </c>
      <c r="B599" t="s">
        <v>1570</v>
      </c>
      <c r="C599" s="1" t="str">
        <f t="shared" si="40"/>
        <v>11:0002</v>
      </c>
      <c r="D599" s="1" t="str">
        <f t="shared" si="38"/>
        <v>11:0001</v>
      </c>
      <c r="E599" t="s">
        <v>903</v>
      </c>
      <c r="F599" t="s">
        <v>1571</v>
      </c>
      <c r="H599">
        <v>58.933133599999998</v>
      </c>
      <c r="I599">
        <v>-110.79236880000001</v>
      </c>
      <c r="J599" s="1" t="str">
        <f t="shared" si="39"/>
        <v>Till</v>
      </c>
      <c r="K599" s="1" t="str">
        <f t="shared" si="41"/>
        <v>&lt;63 micron</v>
      </c>
      <c r="L599">
        <v>0.1</v>
      </c>
      <c r="M599">
        <v>4.6100000000000003</v>
      </c>
      <c r="N599">
        <v>12</v>
      </c>
      <c r="O599">
        <v>70</v>
      </c>
      <c r="P599">
        <v>1</v>
      </c>
      <c r="Q599">
        <v>4</v>
      </c>
      <c r="R599">
        <v>0.05</v>
      </c>
      <c r="S599">
        <v>0.25</v>
      </c>
      <c r="T599">
        <v>8</v>
      </c>
      <c r="U599">
        <v>103</v>
      </c>
      <c r="V599">
        <v>19</v>
      </c>
      <c r="W599">
        <v>6.35</v>
      </c>
      <c r="X599">
        <v>20</v>
      </c>
      <c r="Y599">
        <v>0.5</v>
      </c>
      <c r="Z599">
        <v>7.0000000000000007E-2</v>
      </c>
      <c r="AA599">
        <v>20</v>
      </c>
      <c r="AB599">
        <v>0.4</v>
      </c>
      <c r="AC599">
        <v>100</v>
      </c>
      <c r="AD599">
        <v>13</v>
      </c>
      <c r="AE599">
        <v>0.95</v>
      </c>
      <c r="AF599">
        <v>25</v>
      </c>
      <c r="AG599">
        <v>4900</v>
      </c>
      <c r="AH599">
        <v>12</v>
      </c>
      <c r="AI599">
        <v>1</v>
      </c>
      <c r="AJ599">
        <v>3</v>
      </c>
      <c r="AK599">
        <v>23</v>
      </c>
      <c r="AL599">
        <v>0.06</v>
      </c>
      <c r="AM599">
        <v>5</v>
      </c>
      <c r="AN599">
        <v>5</v>
      </c>
      <c r="AO599">
        <v>101</v>
      </c>
      <c r="AP599">
        <v>5</v>
      </c>
      <c r="AQ599">
        <v>48</v>
      </c>
    </row>
    <row r="600" spans="1:43" hidden="1" x14ac:dyDescent="0.25">
      <c r="A600" t="s">
        <v>905</v>
      </c>
      <c r="B600" t="s">
        <v>1572</v>
      </c>
      <c r="C600" s="1" t="str">
        <f t="shared" si="40"/>
        <v>11:0002</v>
      </c>
      <c r="D600" s="1" t="str">
        <f t="shared" si="38"/>
        <v>11:0001</v>
      </c>
      <c r="E600" t="s">
        <v>906</v>
      </c>
      <c r="F600" t="s">
        <v>1573</v>
      </c>
      <c r="H600">
        <v>59.002343799999998</v>
      </c>
      <c r="I600">
        <v>-110.9164293</v>
      </c>
      <c r="J600" s="1" t="str">
        <f t="shared" si="39"/>
        <v>Till</v>
      </c>
      <c r="K600" s="1" t="str">
        <f t="shared" si="41"/>
        <v>&lt;63 micron</v>
      </c>
      <c r="L600">
        <v>0.1</v>
      </c>
      <c r="M600">
        <v>2.95</v>
      </c>
      <c r="N600">
        <v>2</v>
      </c>
      <c r="O600">
        <v>170</v>
      </c>
      <c r="P600">
        <v>1</v>
      </c>
      <c r="Q600">
        <v>2</v>
      </c>
      <c r="R600">
        <v>0.28999999999999998</v>
      </c>
      <c r="S600">
        <v>0.25</v>
      </c>
      <c r="T600">
        <v>10</v>
      </c>
      <c r="U600">
        <v>49</v>
      </c>
      <c r="V600">
        <v>33</v>
      </c>
      <c r="W600">
        <v>3.9</v>
      </c>
      <c r="X600">
        <v>10</v>
      </c>
      <c r="Y600">
        <v>0.5</v>
      </c>
      <c r="Z600">
        <v>0.49</v>
      </c>
      <c r="AA600">
        <v>30</v>
      </c>
      <c r="AB600">
        <v>1.19</v>
      </c>
      <c r="AC600">
        <v>345</v>
      </c>
      <c r="AD600">
        <v>1</v>
      </c>
      <c r="AE600">
        <v>0.72</v>
      </c>
      <c r="AF600">
        <v>30</v>
      </c>
      <c r="AG600">
        <v>2290</v>
      </c>
      <c r="AH600">
        <v>6</v>
      </c>
      <c r="AI600">
        <v>1</v>
      </c>
      <c r="AJ600">
        <v>9</v>
      </c>
      <c r="AK600">
        <v>78</v>
      </c>
      <c r="AL600">
        <v>0.03</v>
      </c>
      <c r="AM600">
        <v>5</v>
      </c>
      <c r="AN600">
        <v>5</v>
      </c>
      <c r="AO600">
        <v>62</v>
      </c>
      <c r="AP600">
        <v>5</v>
      </c>
      <c r="AQ600">
        <v>82</v>
      </c>
    </row>
    <row r="601" spans="1:43" hidden="1" x14ac:dyDescent="0.25">
      <c r="A601" t="s">
        <v>908</v>
      </c>
      <c r="B601" t="s">
        <v>1574</v>
      </c>
      <c r="C601" s="1" t="str">
        <f t="shared" si="40"/>
        <v>11:0002</v>
      </c>
      <c r="D601" s="1" t="str">
        <f t="shared" si="38"/>
        <v>11:0001</v>
      </c>
      <c r="E601" t="s">
        <v>909</v>
      </c>
      <c r="F601" t="s">
        <v>1575</v>
      </c>
      <c r="H601">
        <v>58.941388799999999</v>
      </c>
      <c r="I601">
        <v>-110.8885836</v>
      </c>
      <c r="J601" s="1" t="str">
        <f t="shared" si="39"/>
        <v>Till</v>
      </c>
      <c r="K601" s="1" t="str">
        <f t="shared" si="41"/>
        <v>&lt;63 micron</v>
      </c>
      <c r="L601">
        <v>0.1</v>
      </c>
      <c r="M601">
        <v>3.01</v>
      </c>
      <c r="N601">
        <v>2</v>
      </c>
      <c r="O601">
        <v>80</v>
      </c>
      <c r="P601">
        <v>1</v>
      </c>
      <c r="Q601">
        <v>4</v>
      </c>
      <c r="R601">
        <v>0.08</v>
      </c>
      <c r="S601">
        <v>0.25</v>
      </c>
      <c r="T601">
        <v>5</v>
      </c>
      <c r="U601">
        <v>36</v>
      </c>
      <c r="V601">
        <v>7</v>
      </c>
      <c r="W601">
        <v>3.41</v>
      </c>
      <c r="X601">
        <v>10</v>
      </c>
      <c r="Y601">
        <v>0.5</v>
      </c>
      <c r="Z601">
        <v>0.13</v>
      </c>
      <c r="AA601">
        <v>20</v>
      </c>
      <c r="AB601">
        <v>0.34</v>
      </c>
      <c r="AC601">
        <v>95</v>
      </c>
      <c r="AD601">
        <v>2</v>
      </c>
      <c r="AE601">
        <v>0.49</v>
      </c>
      <c r="AF601">
        <v>14</v>
      </c>
      <c r="AG601">
        <v>3520</v>
      </c>
      <c r="AH601">
        <v>10</v>
      </c>
      <c r="AI601">
        <v>1</v>
      </c>
      <c r="AJ601">
        <v>2</v>
      </c>
      <c r="AK601">
        <v>61</v>
      </c>
      <c r="AL601">
        <v>0.06</v>
      </c>
      <c r="AM601">
        <v>5</v>
      </c>
      <c r="AN601">
        <v>5</v>
      </c>
      <c r="AO601">
        <v>55</v>
      </c>
      <c r="AP601">
        <v>5</v>
      </c>
      <c r="AQ601">
        <v>52</v>
      </c>
    </row>
    <row r="602" spans="1:43" hidden="1" x14ac:dyDescent="0.25">
      <c r="A602" t="s">
        <v>911</v>
      </c>
      <c r="B602" t="s">
        <v>1576</v>
      </c>
      <c r="C602" s="1" t="str">
        <f t="shared" si="40"/>
        <v>11:0002</v>
      </c>
      <c r="D602" s="1" t="str">
        <f t="shared" si="38"/>
        <v>11:0001</v>
      </c>
      <c r="E602" t="s">
        <v>912</v>
      </c>
      <c r="F602" t="s">
        <v>1577</v>
      </c>
      <c r="H602">
        <v>58.9226016</v>
      </c>
      <c r="I602">
        <v>-110.8699227</v>
      </c>
      <c r="J602" s="1" t="str">
        <f t="shared" si="39"/>
        <v>Till</v>
      </c>
      <c r="K602" s="1" t="str">
        <f t="shared" si="41"/>
        <v>&lt;63 micron</v>
      </c>
      <c r="L602">
        <v>0.2</v>
      </c>
      <c r="M602">
        <v>4.13</v>
      </c>
      <c r="N602">
        <v>6</v>
      </c>
      <c r="O602">
        <v>120</v>
      </c>
      <c r="P602">
        <v>1</v>
      </c>
      <c r="Q602">
        <v>2</v>
      </c>
      <c r="R602">
        <v>0.14000000000000001</v>
      </c>
      <c r="S602">
        <v>0.25</v>
      </c>
      <c r="T602">
        <v>8</v>
      </c>
      <c r="U602">
        <v>64</v>
      </c>
      <c r="V602">
        <v>20</v>
      </c>
      <c r="W602">
        <v>4.5999999999999996</v>
      </c>
      <c r="X602">
        <v>10</v>
      </c>
      <c r="Y602">
        <v>0.5</v>
      </c>
      <c r="Z602">
        <v>0.33</v>
      </c>
      <c r="AA602">
        <v>20</v>
      </c>
      <c r="AB602">
        <v>0.7</v>
      </c>
      <c r="AC602">
        <v>170</v>
      </c>
      <c r="AD602">
        <v>2</v>
      </c>
      <c r="AE602">
        <v>0.68</v>
      </c>
      <c r="AF602">
        <v>26</v>
      </c>
      <c r="AG602">
        <v>3750</v>
      </c>
      <c r="AH602">
        <v>12</v>
      </c>
      <c r="AI602">
        <v>1</v>
      </c>
      <c r="AJ602">
        <v>5</v>
      </c>
      <c r="AK602">
        <v>86</v>
      </c>
      <c r="AL602">
        <v>0.1</v>
      </c>
      <c r="AM602">
        <v>5</v>
      </c>
      <c r="AN602">
        <v>5</v>
      </c>
      <c r="AO602">
        <v>73</v>
      </c>
      <c r="AP602">
        <v>5</v>
      </c>
      <c r="AQ602">
        <v>36</v>
      </c>
    </row>
    <row r="603" spans="1:43" hidden="1" x14ac:dyDescent="0.25">
      <c r="A603" t="s">
        <v>914</v>
      </c>
      <c r="B603" t="s">
        <v>1578</v>
      </c>
      <c r="C603" s="1" t="str">
        <f t="shared" si="40"/>
        <v>11:0002</v>
      </c>
      <c r="D603" s="1" t="str">
        <f t="shared" si="38"/>
        <v>11:0001</v>
      </c>
      <c r="E603" t="s">
        <v>915</v>
      </c>
      <c r="F603" t="s">
        <v>1579</v>
      </c>
      <c r="H603">
        <v>58.974188099999999</v>
      </c>
      <c r="I603">
        <v>-110.98130279999999</v>
      </c>
      <c r="J603" s="1" t="str">
        <f t="shared" si="39"/>
        <v>Till</v>
      </c>
      <c r="K603" s="1" t="str">
        <f t="shared" si="41"/>
        <v>&lt;63 micron</v>
      </c>
      <c r="L603">
        <v>0.2</v>
      </c>
      <c r="M603">
        <v>7.09</v>
      </c>
      <c r="N603">
        <v>12</v>
      </c>
      <c r="O603">
        <v>90</v>
      </c>
      <c r="P603">
        <v>2.5</v>
      </c>
      <c r="Q603">
        <v>1</v>
      </c>
      <c r="R603">
        <v>0.08</v>
      </c>
      <c r="S603">
        <v>0.25</v>
      </c>
      <c r="T603">
        <v>14</v>
      </c>
      <c r="U603">
        <v>121</v>
      </c>
      <c r="V603">
        <v>92</v>
      </c>
      <c r="W603">
        <v>4.72</v>
      </c>
      <c r="X603">
        <v>20</v>
      </c>
      <c r="Y603">
        <v>0.5</v>
      </c>
      <c r="Z603">
        <v>0.1</v>
      </c>
      <c r="AA603">
        <v>50</v>
      </c>
      <c r="AB603">
        <v>0.78</v>
      </c>
      <c r="AC603">
        <v>135</v>
      </c>
      <c r="AD603">
        <v>2</v>
      </c>
      <c r="AE603">
        <v>0.9</v>
      </c>
      <c r="AF603">
        <v>46</v>
      </c>
      <c r="AG603">
        <v>7140</v>
      </c>
      <c r="AH603">
        <v>16</v>
      </c>
      <c r="AI603">
        <v>1</v>
      </c>
      <c r="AJ603">
        <v>7</v>
      </c>
      <c r="AK603">
        <v>36</v>
      </c>
      <c r="AL603">
        <v>0.11</v>
      </c>
      <c r="AM603">
        <v>5</v>
      </c>
      <c r="AN603">
        <v>5</v>
      </c>
      <c r="AO603">
        <v>98</v>
      </c>
      <c r="AP603">
        <v>10</v>
      </c>
      <c r="AQ603">
        <v>80</v>
      </c>
    </row>
    <row r="604" spans="1:43" hidden="1" x14ac:dyDescent="0.25">
      <c r="A604" t="s">
        <v>917</v>
      </c>
      <c r="B604" t="s">
        <v>1580</v>
      </c>
      <c r="C604" s="1" t="str">
        <f t="shared" si="40"/>
        <v>11:0002</v>
      </c>
      <c r="D604" s="1" t="str">
        <f t="shared" si="38"/>
        <v>11:0001</v>
      </c>
      <c r="E604" t="s">
        <v>918</v>
      </c>
      <c r="F604" t="s">
        <v>1581</v>
      </c>
      <c r="H604">
        <v>58.970593100000002</v>
      </c>
      <c r="I604">
        <v>-111.0321732</v>
      </c>
      <c r="J604" s="1" t="str">
        <f t="shared" si="39"/>
        <v>Till</v>
      </c>
      <c r="K604" s="1" t="str">
        <f t="shared" si="41"/>
        <v>&lt;63 micron</v>
      </c>
      <c r="L604">
        <v>0.1</v>
      </c>
      <c r="M604">
        <v>6.55</v>
      </c>
      <c r="N604">
        <v>14</v>
      </c>
      <c r="O604">
        <v>140</v>
      </c>
      <c r="P604">
        <v>0.5</v>
      </c>
      <c r="Q604">
        <v>4</v>
      </c>
      <c r="R604">
        <v>0.09</v>
      </c>
      <c r="S604">
        <v>0.25</v>
      </c>
      <c r="T604">
        <v>10</v>
      </c>
      <c r="U604">
        <v>63</v>
      </c>
      <c r="V604">
        <v>26</v>
      </c>
      <c r="W604">
        <v>5.6</v>
      </c>
      <c r="X604">
        <v>10</v>
      </c>
      <c r="Y604">
        <v>0.5</v>
      </c>
      <c r="Z604">
        <v>0.13</v>
      </c>
      <c r="AA604">
        <v>20</v>
      </c>
      <c r="AB604">
        <v>0.64</v>
      </c>
      <c r="AC604">
        <v>165</v>
      </c>
      <c r="AD604">
        <v>4</v>
      </c>
      <c r="AE604">
        <v>0.8</v>
      </c>
      <c r="AF604">
        <v>24</v>
      </c>
      <c r="AG604">
        <v>7080</v>
      </c>
      <c r="AH604">
        <v>20</v>
      </c>
      <c r="AI604">
        <v>2</v>
      </c>
      <c r="AJ604">
        <v>7</v>
      </c>
      <c r="AK604">
        <v>34</v>
      </c>
      <c r="AL604">
        <v>0.09</v>
      </c>
      <c r="AM604">
        <v>5</v>
      </c>
      <c r="AN604">
        <v>10</v>
      </c>
      <c r="AO604">
        <v>110</v>
      </c>
      <c r="AP604">
        <v>10</v>
      </c>
      <c r="AQ604">
        <v>108</v>
      </c>
    </row>
    <row r="605" spans="1:43" hidden="1" x14ac:dyDescent="0.25">
      <c r="A605" t="s">
        <v>920</v>
      </c>
      <c r="B605" t="s">
        <v>1582</v>
      </c>
      <c r="C605" s="1" t="str">
        <f t="shared" si="40"/>
        <v>11:0002</v>
      </c>
      <c r="D605" s="1" t="str">
        <f t="shared" si="38"/>
        <v>11:0001</v>
      </c>
      <c r="E605" t="s">
        <v>921</v>
      </c>
      <c r="F605" t="s">
        <v>1583</v>
      </c>
      <c r="H605">
        <v>58.952459900000001</v>
      </c>
      <c r="I605">
        <v>-111.0605582</v>
      </c>
      <c r="J605" s="1" t="str">
        <f t="shared" si="39"/>
        <v>Till</v>
      </c>
      <c r="K605" s="1" t="str">
        <f t="shared" si="41"/>
        <v>&lt;63 micron</v>
      </c>
      <c r="L605">
        <v>0.1</v>
      </c>
      <c r="M605">
        <v>6.17</v>
      </c>
      <c r="N605">
        <v>6</v>
      </c>
      <c r="O605">
        <v>230</v>
      </c>
      <c r="P605">
        <v>1</v>
      </c>
      <c r="Q605">
        <v>4</v>
      </c>
      <c r="R605">
        <v>0.09</v>
      </c>
      <c r="S605">
        <v>0.25</v>
      </c>
      <c r="T605">
        <v>11</v>
      </c>
      <c r="U605">
        <v>71</v>
      </c>
      <c r="V605">
        <v>20</v>
      </c>
      <c r="W605">
        <v>7.57</v>
      </c>
      <c r="X605">
        <v>30</v>
      </c>
      <c r="Y605">
        <v>0.5</v>
      </c>
      <c r="Z605">
        <v>0.18</v>
      </c>
      <c r="AA605">
        <v>20</v>
      </c>
      <c r="AB605">
        <v>0.94</v>
      </c>
      <c r="AC605">
        <v>200</v>
      </c>
      <c r="AD605">
        <v>3</v>
      </c>
      <c r="AE605">
        <v>0.98</v>
      </c>
      <c r="AF605">
        <v>27</v>
      </c>
      <c r="AG605">
        <v>5030</v>
      </c>
      <c r="AH605">
        <v>28</v>
      </c>
      <c r="AI605">
        <v>2</v>
      </c>
      <c r="AJ605">
        <v>6</v>
      </c>
      <c r="AK605">
        <v>26</v>
      </c>
      <c r="AL605">
        <v>0.09</v>
      </c>
      <c r="AM605">
        <v>5</v>
      </c>
      <c r="AN605">
        <v>5</v>
      </c>
      <c r="AO605">
        <v>167</v>
      </c>
      <c r="AP605">
        <v>10</v>
      </c>
      <c r="AQ605">
        <v>278</v>
      </c>
    </row>
    <row r="606" spans="1:43" hidden="1" x14ac:dyDescent="0.25">
      <c r="A606" t="s">
        <v>923</v>
      </c>
      <c r="B606" t="s">
        <v>1584</v>
      </c>
      <c r="C606" s="1" t="str">
        <f t="shared" si="40"/>
        <v>11:0002</v>
      </c>
      <c r="D606" s="1" t="str">
        <f t="shared" si="38"/>
        <v>11:0001</v>
      </c>
      <c r="E606" t="s">
        <v>924</v>
      </c>
      <c r="F606" t="s">
        <v>1585</v>
      </c>
      <c r="H606">
        <v>58.945936099999997</v>
      </c>
      <c r="I606">
        <v>-111.1181217</v>
      </c>
      <c r="J606" s="1" t="str">
        <f t="shared" si="39"/>
        <v>Till</v>
      </c>
      <c r="K606" s="1" t="str">
        <f t="shared" si="41"/>
        <v>&lt;63 micron</v>
      </c>
      <c r="L606">
        <v>0.1</v>
      </c>
      <c r="M606">
        <v>5.0599999999999996</v>
      </c>
      <c r="N606">
        <v>8</v>
      </c>
      <c r="O606">
        <v>170</v>
      </c>
      <c r="P606">
        <v>1</v>
      </c>
      <c r="Q606">
        <v>2</v>
      </c>
      <c r="R606">
        <v>0.12</v>
      </c>
      <c r="S606">
        <v>0.25</v>
      </c>
      <c r="T606">
        <v>13</v>
      </c>
      <c r="U606">
        <v>66</v>
      </c>
      <c r="V606">
        <v>27</v>
      </c>
      <c r="W606">
        <v>5.43</v>
      </c>
      <c r="X606">
        <v>10</v>
      </c>
      <c r="Y606">
        <v>0.5</v>
      </c>
      <c r="Z606">
        <v>0.13</v>
      </c>
      <c r="AA606">
        <v>20</v>
      </c>
      <c r="AB606">
        <v>0.55000000000000004</v>
      </c>
      <c r="AC606">
        <v>115</v>
      </c>
      <c r="AD606">
        <v>3</v>
      </c>
      <c r="AE606">
        <v>0.7</v>
      </c>
      <c r="AF606">
        <v>26</v>
      </c>
      <c r="AG606">
        <v>3780</v>
      </c>
      <c r="AH606">
        <v>14</v>
      </c>
      <c r="AI606">
        <v>1</v>
      </c>
      <c r="AJ606">
        <v>5</v>
      </c>
      <c r="AK606">
        <v>35</v>
      </c>
      <c r="AL606">
        <v>0.06</v>
      </c>
      <c r="AM606">
        <v>5</v>
      </c>
      <c r="AN606">
        <v>5</v>
      </c>
      <c r="AO606">
        <v>112</v>
      </c>
      <c r="AP606">
        <v>5</v>
      </c>
      <c r="AQ606">
        <v>78</v>
      </c>
    </row>
    <row r="607" spans="1:43" hidden="1" x14ac:dyDescent="0.25">
      <c r="A607" t="s">
        <v>926</v>
      </c>
      <c r="B607" t="s">
        <v>1586</v>
      </c>
      <c r="C607" s="1" t="str">
        <f t="shared" si="40"/>
        <v>11:0002</v>
      </c>
      <c r="D607" s="1" t="str">
        <f t="shared" si="38"/>
        <v>11:0001</v>
      </c>
      <c r="E607" t="s">
        <v>927</v>
      </c>
      <c r="F607" t="s">
        <v>1587</v>
      </c>
      <c r="H607">
        <v>59.238653800000002</v>
      </c>
      <c r="I607">
        <v>-111.25237420000001</v>
      </c>
      <c r="J607" s="1" t="str">
        <f t="shared" si="39"/>
        <v>Till</v>
      </c>
      <c r="K607" s="1" t="str">
        <f t="shared" si="41"/>
        <v>&lt;63 micron</v>
      </c>
      <c r="L607">
        <v>0.2</v>
      </c>
      <c r="M607">
        <v>2.52</v>
      </c>
      <c r="N607">
        <v>1</v>
      </c>
      <c r="O607">
        <v>110</v>
      </c>
      <c r="P607">
        <v>1</v>
      </c>
      <c r="Q607">
        <v>1</v>
      </c>
      <c r="R607">
        <v>0.11</v>
      </c>
      <c r="S607">
        <v>0.25</v>
      </c>
      <c r="T607">
        <v>7</v>
      </c>
      <c r="U607">
        <v>57</v>
      </c>
      <c r="V607">
        <v>16</v>
      </c>
      <c r="W607">
        <v>2.66</v>
      </c>
      <c r="X607">
        <v>10</v>
      </c>
      <c r="Y607">
        <v>0.5</v>
      </c>
      <c r="Z607">
        <v>0.16</v>
      </c>
      <c r="AA607">
        <v>20</v>
      </c>
      <c r="AB607">
        <v>0.63</v>
      </c>
      <c r="AC607">
        <v>165</v>
      </c>
      <c r="AD607">
        <v>0.5</v>
      </c>
      <c r="AE607">
        <v>0.6</v>
      </c>
      <c r="AF607">
        <v>20</v>
      </c>
      <c r="AG607">
        <v>2010</v>
      </c>
      <c r="AH607">
        <v>12</v>
      </c>
      <c r="AI607">
        <v>2</v>
      </c>
      <c r="AJ607">
        <v>4</v>
      </c>
      <c r="AK607">
        <v>50</v>
      </c>
      <c r="AL607">
        <v>0.03</v>
      </c>
      <c r="AM607">
        <v>5</v>
      </c>
      <c r="AN607">
        <v>5</v>
      </c>
      <c r="AO607">
        <v>53</v>
      </c>
      <c r="AP607">
        <v>5</v>
      </c>
      <c r="AQ607">
        <v>36</v>
      </c>
    </row>
    <row r="608" spans="1:43" hidden="1" x14ac:dyDescent="0.25">
      <c r="A608" t="s">
        <v>929</v>
      </c>
      <c r="B608" t="s">
        <v>1588</v>
      </c>
      <c r="C608" s="1" t="str">
        <f t="shared" si="40"/>
        <v>11:0002</v>
      </c>
      <c r="D608" s="1" t="str">
        <f t="shared" si="38"/>
        <v>11:0001</v>
      </c>
      <c r="E608" t="s">
        <v>930</v>
      </c>
      <c r="F608" t="s">
        <v>1589</v>
      </c>
      <c r="H608">
        <v>59.246614399999999</v>
      </c>
      <c r="I608">
        <v>-111.2096566</v>
      </c>
      <c r="J608" s="1" t="str">
        <f t="shared" si="39"/>
        <v>Till</v>
      </c>
      <c r="K608" s="1" t="str">
        <f t="shared" si="41"/>
        <v>&lt;63 micron</v>
      </c>
      <c r="L608">
        <v>0.2</v>
      </c>
      <c r="M608">
        <v>8.3000000000000007</v>
      </c>
      <c r="N608">
        <v>2</v>
      </c>
      <c r="O608">
        <v>500</v>
      </c>
      <c r="P608">
        <v>3.5</v>
      </c>
      <c r="Q608">
        <v>1</v>
      </c>
      <c r="R608">
        <v>0.1</v>
      </c>
      <c r="S608">
        <v>0.25</v>
      </c>
      <c r="T608">
        <v>16</v>
      </c>
      <c r="U608">
        <v>75</v>
      </c>
      <c r="V608">
        <v>26</v>
      </c>
      <c r="W608">
        <v>5.97</v>
      </c>
      <c r="X608">
        <v>20</v>
      </c>
      <c r="Y608">
        <v>0.5</v>
      </c>
      <c r="Z608">
        <v>0.13</v>
      </c>
      <c r="AA608">
        <v>10</v>
      </c>
      <c r="AB608">
        <v>0.64</v>
      </c>
      <c r="AC608">
        <v>345</v>
      </c>
      <c r="AD608">
        <v>3</v>
      </c>
      <c r="AE608">
        <v>0.71</v>
      </c>
      <c r="AF608">
        <v>35</v>
      </c>
      <c r="AG608">
        <v>4470</v>
      </c>
      <c r="AH608">
        <v>16</v>
      </c>
      <c r="AI608">
        <v>1</v>
      </c>
      <c r="AJ608">
        <v>8</v>
      </c>
      <c r="AK608">
        <v>23</v>
      </c>
      <c r="AL608">
        <v>0.04</v>
      </c>
      <c r="AM608">
        <v>5</v>
      </c>
      <c r="AN608">
        <v>5</v>
      </c>
      <c r="AO608">
        <v>139</v>
      </c>
      <c r="AP608">
        <v>10</v>
      </c>
      <c r="AQ608">
        <v>416</v>
      </c>
    </row>
    <row r="609" spans="1:43" hidden="1" x14ac:dyDescent="0.25">
      <c r="A609" t="s">
        <v>932</v>
      </c>
      <c r="B609" t="s">
        <v>1590</v>
      </c>
      <c r="C609" s="1" t="str">
        <f t="shared" si="40"/>
        <v>11:0002</v>
      </c>
      <c r="D609" s="1" t="str">
        <f t="shared" si="38"/>
        <v>11:0001</v>
      </c>
      <c r="E609" t="s">
        <v>933</v>
      </c>
      <c r="F609" t="s">
        <v>1591</v>
      </c>
      <c r="H609">
        <v>59.261059400000001</v>
      </c>
      <c r="I609">
        <v>-111.2571351</v>
      </c>
      <c r="J609" s="1" t="str">
        <f t="shared" si="39"/>
        <v>Till</v>
      </c>
      <c r="K609" s="1" t="str">
        <f t="shared" si="41"/>
        <v>&lt;63 micron</v>
      </c>
      <c r="L609">
        <v>0.2</v>
      </c>
      <c r="M609">
        <v>5.53</v>
      </c>
      <c r="N609">
        <v>4</v>
      </c>
      <c r="O609">
        <v>170</v>
      </c>
      <c r="P609">
        <v>1.5</v>
      </c>
      <c r="Q609">
        <v>2</v>
      </c>
      <c r="R609">
        <v>0.04</v>
      </c>
      <c r="S609">
        <v>0.25</v>
      </c>
      <c r="T609">
        <v>9</v>
      </c>
      <c r="U609">
        <v>81</v>
      </c>
      <c r="V609">
        <v>19</v>
      </c>
      <c r="W609">
        <v>5.08</v>
      </c>
      <c r="X609">
        <v>10</v>
      </c>
      <c r="Y609">
        <v>0.5</v>
      </c>
      <c r="Z609">
        <v>0.25</v>
      </c>
      <c r="AA609">
        <v>20</v>
      </c>
      <c r="AB609">
        <v>0.71</v>
      </c>
      <c r="AC609">
        <v>140</v>
      </c>
      <c r="AD609">
        <v>1</v>
      </c>
      <c r="AE609">
        <v>0.52</v>
      </c>
      <c r="AF609">
        <v>29</v>
      </c>
      <c r="AG609">
        <v>2710</v>
      </c>
      <c r="AH609">
        <v>18</v>
      </c>
      <c r="AI609">
        <v>1</v>
      </c>
      <c r="AJ609">
        <v>8</v>
      </c>
      <c r="AK609">
        <v>80</v>
      </c>
      <c r="AL609">
        <v>0.06</v>
      </c>
      <c r="AM609">
        <v>5</v>
      </c>
      <c r="AN609">
        <v>5</v>
      </c>
      <c r="AO609">
        <v>92</v>
      </c>
      <c r="AP609">
        <v>5</v>
      </c>
      <c r="AQ609">
        <v>46</v>
      </c>
    </row>
    <row r="610" spans="1:43" hidden="1" x14ac:dyDescent="0.25">
      <c r="A610" t="s">
        <v>935</v>
      </c>
      <c r="B610" t="s">
        <v>1592</v>
      </c>
      <c r="C610" s="1" t="str">
        <f t="shared" si="40"/>
        <v>11:0002</v>
      </c>
      <c r="D610" s="1" t="str">
        <f t="shared" si="38"/>
        <v>11:0001</v>
      </c>
      <c r="E610" t="s">
        <v>936</v>
      </c>
      <c r="F610" t="s">
        <v>1593</v>
      </c>
      <c r="H610">
        <v>59.242174300000002</v>
      </c>
      <c r="I610">
        <v>-111.3028139</v>
      </c>
      <c r="J610" s="1" t="str">
        <f t="shared" si="39"/>
        <v>Till</v>
      </c>
      <c r="K610" s="1" t="str">
        <f t="shared" si="41"/>
        <v>&lt;63 micron</v>
      </c>
      <c r="L610">
        <v>0.2</v>
      </c>
      <c r="M610">
        <v>4.43</v>
      </c>
      <c r="N610">
        <v>6</v>
      </c>
      <c r="O610">
        <v>250</v>
      </c>
      <c r="P610">
        <v>1.5</v>
      </c>
      <c r="Q610">
        <v>1</v>
      </c>
      <c r="R610">
        <v>0.19</v>
      </c>
      <c r="S610">
        <v>0.25</v>
      </c>
      <c r="T610">
        <v>16</v>
      </c>
      <c r="U610">
        <v>83</v>
      </c>
      <c r="V610">
        <v>18</v>
      </c>
      <c r="W610">
        <v>5.12</v>
      </c>
      <c r="X610">
        <v>10</v>
      </c>
      <c r="Y610">
        <v>0.5</v>
      </c>
      <c r="Z610">
        <v>0.26</v>
      </c>
      <c r="AA610">
        <v>20</v>
      </c>
      <c r="AB610">
        <v>0.73</v>
      </c>
      <c r="AC610">
        <v>280</v>
      </c>
      <c r="AD610">
        <v>1</v>
      </c>
      <c r="AE610">
        <v>0.7</v>
      </c>
      <c r="AF610">
        <v>40</v>
      </c>
      <c r="AG610">
        <v>3880</v>
      </c>
      <c r="AH610">
        <v>14</v>
      </c>
      <c r="AI610">
        <v>1</v>
      </c>
      <c r="AJ610">
        <v>5</v>
      </c>
      <c r="AK610">
        <v>36</v>
      </c>
      <c r="AL610">
        <v>0.03</v>
      </c>
      <c r="AM610">
        <v>5</v>
      </c>
      <c r="AN610">
        <v>5</v>
      </c>
      <c r="AO610">
        <v>94</v>
      </c>
      <c r="AP610">
        <v>5</v>
      </c>
      <c r="AQ610">
        <v>218</v>
      </c>
    </row>
    <row r="611" spans="1:43" hidden="1" x14ac:dyDescent="0.25">
      <c r="A611" t="s">
        <v>938</v>
      </c>
      <c r="B611" t="s">
        <v>1594</v>
      </c>
      <c r="C611" s="1" t="str">
        <f t="shared" si="40"/>
        <v>11:0002</v>
      </c>
      <c r="D611" s="1" t="str">
        <f t="shared" si="38"/>
        <v>11:0001</v>
      </c>
      <c r="E611" t="s">
        <v>939</v>
      </c>
      <c r="F611" t="s">
        <v>1595</v>
      </c>
      <c r="H611">
        <v>59.257587299999997</v>
      </c>
      <c r="I611">
        <v>-110.6549605</v>
      </c>
      <c r="J611" s="1" t="str">
        <f t="shared" si="39"/>
        <v>Till</v>
      </c>
      <c r="K611" s="1" t="str">
        <f t="shared" si="41"/>
        <v>&lt;63 micron</v>
      </c>
      <c r="L611">
        <v>0.2</v>
      </c>
      <c r="M611">
        <v>5.36</v>
      </c>
      <c r="N611">
        <v>18</v>
      </c>
      <c r="O611">
        <v>130</v>
      </c>
      <c r="P611">
        <v>2</v>
      </c>
      <c r="Q611">
        <v>2</v>
      </c>
      <c r="R611">
        <v>0.15</v>
      </c>
      <c r="S611">
        <v>0.25</v>
      </c>
      <c r="T611">
        <v>12</v>
      </c>
      <c r="U611">
        <v>74</v>
      </c>
      <c r="V611">
        <v>39</v>
      </c>
      <c r="W611">
        <v>4.76</v>
      </c>
      <c r="X611">
        <v>20</v>
      </c>
      <c r="Y611">
        <v>0.5</v>
      </c>
      <c r="Z611">
        <v>0.27</v>
      </c>
      <c r="AA611">
        <v>60</v>
      </c>
      <c r="AB611">
        <v>1.06</v>
      </c>
      <c r="AC611">
        <v>250</v>
      </c>
      <c r="AD611">
        <v>2</v>
      </c>
      <c r="AE611">
        <v>0.61</v>
      </c>
      <c r="AF611">
        <v>29</v>
      </c>
      <c r="AG611">
        <v>7130</v>
      </c>
      <c r="AH611">
        <v>20</v>
      </c>
      <c r="AI611">
        <v>1</v>
      </c>
      <c r="AJ611">
        <v>8</v>
      </c>
      <c r="AK611">
        <v>53</v>
      </c>
      <c r="AL611">
        <v>0.08</v>
      </c>
      <c r="AM611">
        <v>5</v>
      </c>
      <c r="AN611">
        <v>5</v>
      </c>
      <c r="AO611">
        <v>77</v>
      </c>
      <c r="AP611">
        <v>5</v>
      </c>
      <c r="AQ611">
        <v>50</v>
      </c>
    </row>
    <row r="612" spans="1:43" hidden="1" x14ac:dyDescent="0.25">
      <c r="A612" t="s">
        <v>941</v>
      </c>
      <c r="B612" t="s">
        <v>1596</v>
      </c>
      <c r="C612" s="1" t="str">
        <f t="shared" si="40"/>
        <v>11:0002</v>
      </c>
      <c r="D612" s="1" t="str">
        <f t="shared" si="38"/>
        <v>11:0001</v>
      </c>
      <c r="E612" t="s">
        <v>942</v>
      </c>
      <c r="F612" t="s">
        <v>1597</v>
      </c>
      <c r="H612">
        <v>59.250934899999997</v>
      </c>
      <c r="I612">
        <v>-110.5603108</v>
      </c>
      <c r="J612" s="1" t="str">
        <f t="shared" si="39"/>
        <v>Till</v>
      </c>
      <c r="K612" s="1" t="str">
        <f t="shared" si="41"/>
        <v>&lt;63 micron</v>
      </c>
      <c r="L612">
        <v>0.1</v>
      </c>
      <c r="M612">
        <v>6.56</v>
      </c>
      <c r="N612">
        <v>20</v>
      </c>
      <c r="O612">
        <v>90</v>
      </c>
      <c r="P612">
        <v>1.5</v>
      </c>
      <c r="Q612">
        <v>2</v>
      </c>
      <c r="R612">
        <v>0.06</v>
      </c>
      <c r="S612">
        <v>0.25</v>
      </c>
      <c r="T612">
        <v>12</v>
      </c>
      <c r="U612">
        <v>65</v>
      </c>
      <c r="V612">
        <v>20</v>
      </c>
      <c r="W612">
        <v>5.05</v>
      </c>
      <c r="X612">
        <v>10</v>
      </c>
      <c r="Y612">
        <v>0.5</v>
      </c>
      <c r="Z612">
        <v>0.19</v>
      </c>
      <c r="AA612">
        <v>30</v>
      </c>
      <c r="AB612">
        <v>0.62</v>
      </c>
      <c r="AC612">
        <v>140</v>
      </c>
      <c r="AD612">
        <v>3</v>
      </c>
      <c r="AE612">
        <v>0.66</v>
      </c>
      <c r="AF612">
        <v>26</v>
      </c>
      <c r="AG612">
        <v>5650</v>
      </c>
      <c r="AH612">
        <v>20</v>
      </c>
      <c r="AI612">
        <v>1</v>
      </c>
      <c r="AJ612">
        <v>8</v>
      </c>
      <c r="AK612">
        <v>56</v>
      </c>
      <c r="AL612">
        <v>7.0000000000000007E-2</v>
      </c>
      <c r="AM612">
        <v>5</v>
      </c>
      <c r="AN612">
        <v>5</v>
      </c>
      <c r="AO612">
        <v>78</v>
      </c>
      <c r="AP612">
        <v>5</v>
      </c>
      <c r="AQ612">
        <v>34</v>
      </c>
    </row>
    <row r="613" spans="1:43" hidden="1" x14ac:dyDescent="0.25">
      <c r="A613" t="s">
        <v>944</v>
      </c>
      <c r="B613" t="s">
        <v>1598</v>
      </c>
      <c r="C613" s="1" t="str">
        <f t="shared" si="40"/>
        <v>11:0002</v>
      </c>
      <c r="D613" s="1" t="str">
        <f t="shared" si="38"/>
        <v>11:0001</v>
      </c>
      <c r="E613" t="s">
        <v>945</v>
      </c>
      <c r="F613" t="s">
        <v>1599</v>
      </c>
      <c r="H613">
        <v>59.136317300000002</v>
      </c>
      <c r="I613">
        <v>-110.6391605</v>
      </c>
      <c r="J613" s="1" t="str">
        <f t="shared" si="39"/>
        <v>Till</v>
      </c>
      <c r="K613" s="1" t="str">
        <f t="shared" si="41"/>
        <v>&lt;63 micron</v>
      </c>
      <c r="L613">
        <v>0.2</v>
      </c>
      <c r="M613">
        <v>6.11</v>
      </c>
      <c r="N613">
        <v>1</v>
      </c>
      <c r="O613">
        <v>130</v>
      </c>
      <c r="P613">
        <v>1.5</v>
      </c>
      <c r="Q613">
        <v>2</v>
      </c>
      <c r="R613">
        <v>0.04</v>
      </c>
      <c r="S613">
        <v>0.25</v>
      </c>
      <c r="T613">
        <v>8</v>
      </c>
      <c r="U613">
        <v>68</v>
      </c>
      <c r="V613">
        <v>28</v>
      </c>
      <c r="W613">
        <v>5.53</v>
      </c>
      <c r="X613">
        <v>10</v>
      </c>
      <c r="Y613">
        <v>2</v>
      </c>
      <c r="Z613">
        <v>0.11</v>
      </c>
      <c r="AA613">
        <v>10</v>
      </c>
      <c r="AB613">
        <v>0.51</v>
      </c>
      <c r="AC613">
        <v>85</v>
      </c>
      <c r="AD613">
        <v>4</v>
      </c>
      <c r="AE613">
        <v>0.62</v>
      </c>
      <c r="AF613">
        <v>25</v>
      </c>
      <c r="AG613">
        <v>2580</v>
      </c>
      <c r="AH613">
        <v>20</v>
      </c>
      <c r="AI613">
        <v>1</v>
      </c>
      <c r="AJ613">
        <v>4</v>
      </c>
      <c r="AK613">
        <v>35</v>
      </c>
      <c r="AL613">
        <v>0.04</v>
      </c>
      <c r="AM613">
        <v>5</v>
      </c>
      <c r="AN613">
        <v>5</v>
      </c>
      <c r="AO613">
        <v>92</v>
      </c>
      <c r="AP613">
        <v>5</v>
      </c>
      <c r="AQ613">
        <v>76</v>
      </c>
    </row>
    <row r="614" spans="1:43" hidden="1" x14ac:dyDescent="0.25">
      <c r="A614" t="s">
        <v>947</v>
      </c>
      <c r="B614" t="s">
        <v>1600</v>
      </c>
      <c r="C614" s="1" t="str">
        <f t="shared" si="40"/>
        <v>11:0002</v>
      </c>
      <c r="D614" s="1" t="str">
        <f t="shared" si="38"/>
        <v>11:0001</v>
      </c>
      <c r="E614" t="s">
        <v>948</v>
      </c>
      <c r="F614" t="s">
        <v>1601</v>
      </c>
      <c r="H614">
        <v>59.144157800000002</v>
      </c>
      <c r="I614">
        <v>-110.5937198</v>
      </c>
      <c r="J614" s="1" t="str">
        <f t="shared" si="39"/>
        <v>Till</v>
      </c>
      <c r="K614" s="1" t="str">
        <f t="shared" si="41"/>
        <v>&lt;63 micron</v>
      </c>
      <c r="L614">
        <v>0.2</v>
      </c>
      <c r="M614">
        <v>5.18</v>
      </c>
      <c r="N614">
        <v>6</v>
      </c>
      <c r="O614">
        <v>70</v>
      </c>
      <c r="P614">
        <v>2</v>
      </c>
      <c r="Q614">
        <v>2</v>
      </c>
      <c r="R614">
        <v>0.08</v>
      </c>
      <c r="S614">
        <v>0.25</v>
      </c>
      <c r="T614">
        <v>16</v>
      </c>
      <c r="U614">
        <v>71</v>
      </c>
      <c r="V614">
        <v>23</v>
      </c>
      <c r="W614">
        <v>5.8</v>
      </c>
      <c r="X614">
        <v>20</v>
      </c>
      <c r="Y614">
        <v>0.5</v>
      </c>
      <c r="Z614">
        <v>0.14000000000000001</v>
      </c>
      <c r="AA614">
        <v>30</v>
      </c>
      <c r="AB614">
        <v>0.51</v>
      </c>
      <c r="AC614">
        <v>210</v>
      </c>
      <c r="AD614">
        <v>2</v>
      </c>
      <c r="AE614">
        <v>0.64</v>
      </c>
      <c r="AF614">
        <v>35</v>
      </c>
      <c r="AG614">
        <v>3710</v>
      </c>
      <c r="AH614">
        <v>16</v>
      </c>
      <c r="AI614">
        <v>1</v>
      </c>
      <c r="AJ614">
        <v>7</v>
      </c>
      <c r="AK614">
        <v>57</v>
      </c>
      <c r="AL614">
        <v>0.11</v>
      </c>
      <c r="AM614">
        <v>5</v>
      </c>
      <c r="AN614">
        <v>5</v>
      </c>
      <c r="AO614">
        <v>85</v>
      </c>
      <c r="AP614">
        <v>5</v>
      </c>
      <c r="AQ614">
        <v>24</v>
      </c>
    </row>
    <row r="615" spans="1:43" hidden="1" x14ac:dyDescent="0.25">
      <c r="A615" t="s">
        <v>950</v>
      </c>
      <c r="B615" t="s">
        <v>1602</v>
      </c>
      <c r="C615" s="1" t="str">
        <f t="shared" si="40"/>
        <v>11:0002</v>
      </c>
      <c r="D615" s="1" t="str">
        <f t="shared" si="38"/>
        <v>11:0001</v>
      </c>
      <c r="E615" t="s">
        <v>951</v>
      </c>
      <c r="F615" t="s">
        <v>1603</v>
      </c>
      <c r="H615">
        <v>59.319715500000001</v>
      </c>
      <c r="I615">
        <v>-110.5420295</v>
      </c>
      <c r="J615" s="1" t="str">
        <f t="shared" si="39"/>
        <v>Till</v>
      </c>
      <c r="K615" s="1" t="str">
        <f t="shared" si="41"/>
        <v>&lt;63 micron</v>
      </c>
      <c r="L615">
        <v>0.1</v>
      </c>
      <c r="M615">
        <v>5.17</v>
      </c>
      <c r="N615">
        <v>1</v>
      </c>
      <c r="O615">
        <v>80</v>
      </c>
      <c r="P615">
        <v>1.5</v>
      </c>
      <c r="Q615">
        <v>1</v>
      </c>
      <c r="R615">
        <v>7.0000000000000007E-2</v>
      </c>
      <c r="S615">
        <v>0.25</v>
      </c>
      <c r="T615">
        <v>9</v>
      </c>
      <c r="U615">
        <v>58</v>
      </c>
      <c r="V615">
        <v>16</v>
      </c>
      <c r="W615">
        <v>4.3099999999999996</v>
      </c>
      <c r="X615">
        <v>10</v>
      </c>
      <c r="Y615">
        <v>0.5</v>
      </c>
      <c r="Z615">
        <v>0.11</v>
      </c>
      <c r="AA615">
        <v>40</v>
      </c>
      <c r="AB615">
        <v>0.65</v>
      </c>
      <c r="AC615">
        <v>125</v>
      </c>
      <c r="AD615">
        <v>2</v>
      </c>
      <c r="AE615">
        <v>0.52</v>
      </c>
      <c r="AF615">
        <v>21</v>
      </c>
      <c r="AG615">
        <v>2370</v>
      </c>
      <c r="AH615">
        <v>6</v>
      </c>
      <c r="AI615">
        <v>1</v>
      </c>
      <c r="AJ615">
        <v>5</v>
      </c>
      <c r="AK615">
        <v>38</v>
      </c>
      <c r="AL615">
        <v>7.0000000000000007E-2</v>
      </c>
      <c r="AM615">
        <v>5</v>
      </c>
      <c r="AN615">
        <v>5</v>
      </c>
      <c r="AO615">
        <v>73</v>
      </c>
      <c r="AP615">
        <v>5</v>
      </c>
      <c r="AQ615">
        <v>30</v>
      </c>
    </row>
    <row r="616" spans="1:43" hidden="1" x14ac:dyDescent="0.25">
      <c r="A616" t="s">
        <v>953</v>
      </c>
      <c r="B616" t="s">
        <v>1604</v>
      </c>
      <c r="C616" s="1" t="str">
        <f t="shared" si="40"/>
        <v>11:0002</v>
      </c>
      <c r="D616" s="1" t="str">
        <f t="shared" si="38"/>
        <v>11:0001</v>
      </c>
      <c r="E616" t="s">
        <v>954</v>
      </c>
      <c r="F616" t="s">
        <v>1605</v>
      </c>
      <c r="H616">
        <v>59.301738999999998</v>
      </c>
      <c r="I616">
        <v>-110.5884185</v>
      </c>
      <c r="J616" s="1" t="str">
        <f t="shared" si="39"/>
        <v>Till</v>
      </c>
      <c r="K616" s="1" t="str">
        <f t="shared" si="41"/>
        <v>&lt;63 micron</v>
      </c>
      <c r="L616">
        <v>0.1</v>
      </c>
      <c r="M616">
        <v>5.74</v>
      </c>
      <c r="N616">
        <v>8</v>
      </c>
      <c r="O616">
        <v>90</v>
      </c>
      <c r="P616">
        <v>0.25</v>
      </c>
      <c r="Q616">
        <v>1</v>
      </c>
      <c r="R616">
        <v>0.06</v>
      </c>
      <c r="S616">
        <v>0.25</v>
      </c>
      <c r="T616">
        <v>12</v>
      </c>
      <c r="U616">
        <v>76</v>
      </c>
      <c r="V616">
        <v>24</v>
      </c>
      <c r="W616">
        <v>7.92</v>
      </c>
      <c r="X616">
        <v>10</v>
      </c>
      <c r="Y616">
        <v>1</v>
      </c>
      <c r="Z616">
        <v>0.16</v>
      </c>
      <c r="AA616">
        <v>10</v>
      </c>
      <c r="AB616">
        <v>0.56999999999999995</v>
      </c>
      <c r="AC616">
        <v>125</v>
      </c>
      <c r="AD616">
        <v>3</v>
      </c>
      <c r="AE616">
        <v>0.85</v>
      </c>
      <c r="AF616">
        <v>32</v>
      </c>
      <c r="AG616">
        <v>5040</v>
      </c>
      <c r="AH616">
        <v>14</v>
      </c>
      <c r="AI616">
        <v>1</v>
      </c>
      <c r="AJ616">
        <v>4</v>
      </c>
      <c r="AK616">
        <v>37</v>
      </c>
      <c r="AL616">
        <v>0.09</v>
      </c>
      <c r="AM616">
        <v>5</v>
      </c>
      <c r="AN616">
        <v>5</v>
      </c>
      <c r="AO616">
        <v>115</v>
      </c>
      <c r="AP616">
        <v>5</v>
      </c>
      <c r="AQ616">
        <v>22</v>
      </c>
    </row>
    <row r="617" spans="1:43" hidden="1" x14ac:dyDescent="0.25">
      <c r="A617" t="s">
        <v>956</v>
      </c>
      <c r="B617" t="s">
        <v>1606</v>
      </c>
      <c r="C617" s="1" t="str">
        <f t="shared" si="40"/>
        <v>11:0002</v>
      </c>
      <c r="D617" s="1" t="str">
        <f t="shared" si="38"/>
        <v>11:0001</v>
      </c>
      <c r="E617" t="s">
        <v>957</v>
      </c>
      <c r="F617" t="s">
        <v>1607</v>
      </c>
      <c r="H617">
        <v>58.908561200000001</v>
      </c>
      <c r="I617">
        <v>-110.8217674</v>
      </c>
      <c r="J617" s="1" t="str">
        <f t="shared" si="39"/>
        <v>Till</v>
      </c>
      <c r="K617" s="1" t="str">
        <f t="shared" si="41"/>
        <v>&lt;63 micron</v>
      </c>
      <c r="L617">
        <v>0.2</v>
      </c>
      <c r="M617">
        <v>6.5</v>
      </c>
      <c r="N617">
        <v>2</v>
      </c>
      <c r="O617">
        <v>120</v>
      </c>
      <c r="P617">
        <v>0.5</v>
      </c>
      <c r="Q617">
        <v>1</v>
      </c>
      <c r="R617">
        <v>0.09</v>
      </c>
      <c r="S617">
        <v>0.25</v>
      </c>
      <c r="T617">
        <v>11</v>
      </c>
      <c r="U617">
        <v>67</v>
      </c>
      <c r="V617">
        <v>29</v>
      </c>
      <c r="W617">
        <v>4.91</v>
      </c>
      <c r="X617">
        <v>10</v>
      </c>
      <c r="Y617">
        <v>0.5</v>
      </c>
      <c r="Z617">
        <v>0.25</v>
      </c>
      <c r="AA617">
        <v>40</v>
      </c>
      <c r="AB617">
        <v>0.83</v>
      </c>
      <c r="AC617">
        <v>205</v>
      </c>
      <c r="AD617">
        <v>2</v>
      </c>
      <c r="AE617">
        <v>0.71</v>
      </c>
      <c r="AF617">
        <v>27</v>
      </c>
      <c r="AG617">
        <v>6100</v>
      </c>
      <c r="AH617">
        <v>18</v>
      </c>
      <c r="AI617">
        <v>1</v>
      </c>
      <c r="AJ617">
        <v>8</v>
      </c>
      <c r="AK617">
        <v>54</v>
      </c>
      <c r="AL617">
        <v>0.06</v>
      </c>
      <c r="AM617">
        <v>5</v>
      </c>
      <c r="AN617">
        <v>5</v>
      </c>
      <c r="AO617">
        <v>64</v>
      </c>
      <c r="AP617">
        <v>5</v>
      </c>
      <c r="AQ617">
        <v>60</v>
      </c>
    </row>
    <row r="618" spans="1:43" hidden="1" x14ac:dyDescent="0.25">
      <c r="A618" t="s">
        <v>959</v>
      </c>
      <c r="B618" t="s">
        <v>1608</v>
      </c>
      <c r="C618" s="1" t="str">
        <f t="shared" si="40"/>
        <v>11:0002</v>
      </c>
      <c r="D618" s="1" t="str">
        <f t="shared" si="38"/>
        <v>11:0001</v>
      </c>
      <c r="E618" t="s">
        <v>960</v>
      </c>
      <c r="F618" t="s">
        <v>1609</v>
      </c>
      <c r="H618">
        <v>58.815342000000001</v>
      </c>
      <c r="I618">
        <v>-110.96739940000001</v>
      </c>
      <c r="J618" s="1" t="str">
        <f t="shared" si="39"/>
        <v>Till</v>
      </c>
      <c r="K618" s="1" t="str">
        <f t="shared" si="41"/>
        <v>&lt;63 micron</v>
      </c>
      <c r="L618">
        <v>0.1</v>
      </c>
      <c r="M618">
        <v>5.59</v>
      </c>
      <c r="N618">
        <v>8</v>
      </c>
      <c r="O618">
        <v>130</v>
      </c>
      <c r="P618">
        <v>1</v>
      </c>
      <c r="Q618">
        <v>2</v>
      </c>
      <c r="R618">
        <v>7.0000000000000007E-2</v>
      </c>
      <c r="S618">
        <v>0.25</v>
      </c>
      <c r="T618">
        <v>6</v>
      </c>
      <c r="U618">
        <v>49</v>
      </c>
      <c r="V618">
        <v>12</v>
      </c>
      <c r="W618">
        <v>5.85</v>
      </c>
      <c r="X618">
        <v>20</v>
      </c>
      <c r="Y618">
        <v>0.5</v>
      </c>
      <c r="Z618">
        <v>0.13</v>
      </c>
      <c r="AA618">
        <v>10</v>
      </c>
      <c r="AB618">
        <v>0.49</v>
      </c>
      <c r="AC618">
        <v>130</v>
      </c>
      <c r="AD618">
        <v>3</v>
      </c>
      <c r="AE618">
        <v>0.93</v>
      </c>
      <c r="AF618">
        <v>14</v>
      </c>
      <c r="AG618">
        <v>7000</v>
      </c>
      <c r="AH618">
        <v>16</v>
      </c>
      <c r="AI618">
        <v>1</v>
      </c>
      <c r="AJ618">
        <v>4</v>
      </c>
      <c r="AK618">
        <v>33</v>
      </c>
      <c r="AL618">
        <v>0.05</v>
      </c>
      <c r="AM618">
        <v>5</v>
      </c>
      <c r="AN618">
        <v>5</v>
      </c>
      <c r="AO618">
        <v>105</v>
      </c>
      <c r="AP618">
        <v>5</v>
      </c>
      <c r="AQ618">
        <v>102</v>
      </c>
    </row>
    <row r="619" spans="1:43" hidden="1" x14ac:dyDescent="0.25">
      <c r="A619" t="s">
        <v>962</v>
      </c>
      <c r="B619" t="s">
        <v>1610</v>
      </c>
      <c r="C619" s="1" t="str">
        <f t="shared" si="40"/>
        <v>11:0002</v>
      </c>
      <c r="D619" s="1" t="str">
        <f t="shared" si="38"/>
        <v>11:0001</v>
      </c>
      <c r="E619" t="s">
        <v>963</v>
      </c>
      <c r="F619" t="s">
        <v>1611</v>
      </c>
      <c r="H619">
        <v>59.065028900000001</v>
      </c>
      <c r="I619">
        <v>-111.2458153</v>
      </c>
      <c r="J619" s="1" t="str">
        <f t="shared" si="39"/>
        <v>Till</v>
      </c>
      <c r="K619" s="1" t="str">
        <f t="shared" si="41"/>
        <v>&lt;63 micron</v>
      </c>
      <c r="L619">
        <v>0.1</v>
      </c>
      <c r="M619">
        <v>5.73</v>
      </c>
      <c r="N619">
        <v>2</v>
      </c>
      <c r="O619">
        <v>170</v>
      </c>
      <c r="P619">
        <v>1</v>
      </c>
      <c r="Q619">
        <v>1</v>
      </c>
      <c r="R619">
        <v>7.0000000000000007E-2</v>
      </c>
      <c r="S619">
        <v>0.25</v>
      </c>
      <c r="T619">
        <v>9</v>
      </c>
      <c r="U619">
        <v>56</v>
      </c>
      <c r="V619">
        <v>33</v>
      </c>
      <c r="W619">
        <v>3.83</v>
      </c>
      <c r="X619">
        <v>10</v>
      </c>
      <c r="Y619">
        <v>0.5</v>
      </c>
      <c r="Z619">
        <v>0.25</v>
      </c>
      <c r="AA619">
        <v>20</v>
      </c>
      <c r="AB619">
        <v>0.67</v>
      </c>
      <c r="AC619">
        <v>145</v>
      </c>
      <c r="AD619">
        <v>1</v>
      </c>
      <c r="AE619">
        <v>0.64</v>
      </c>
      <c r="AF619">
        <v>26</v>
      </c>
      <c r="AG619">
        <v>3040</v>
      </c>
      <c r="AH619">
        <v>10</v>
      </c>
      <c r="AI619">
        <v>2</v>
      </c>
      <c r="AJ619">
        <v>8</v>
      </c>
      <c r="AK619">
        <v>57</v>
      </c>
      <c r="AL619">
        <v>0.03</v>
      </c>
      <c r="AM619">
        <v>5</v>
      </c>
      <c r="AN619">
        <v>5</v>
      </c>
      <c r="AO619">
        <v>72</v>
      </c>
      <c r="AP619">
        <v>5</v>
      </c>
      <c r="AQ619">
        <v>52</v>
      </c>
    </row>
    <row r="620" spans="1:43" hidden="1" x14ac:dyDescent="0.25">
      <c r="A620" t="s">
        <v>965</v>
      </c>
      <c r="B620" t="s">
        <v>1612</v>
      </c>
      <c r="C620" s="1" t="str">
        <f t="shared" si="40"/>
        <v>11:0002</v>
      </c>
      <c r="D620" s="1" t="str">
        <f t="shared" si="38"/>
        <v>11:0001</v>
      </c>
      <c r="E620" t="s">
        <v>966</v>
      </c>
      <c r="F620" t="s">
        <v>1613</v>
      </c>
      <c r="H620">
        <v>59.044803100000003</v>
      </c>
      <c r="I620">
        <v>-111.2053937</v>
      </c>
      <c r="J620" s="1" t="str">
        <f t="shared" si="39"/>
        <v>Till</v>
      </c>
      <c r="K620" s="1" t="str">
        <f t="shared" si="41"/>
        <v>&lt;63 micron</v>
      </c>
      <c r="L620">
        <v>0.2</v>
      </c>
      <c r="M620">
        <v>5.09</v>
      </c>
      <c r="N620">
        <v>18</v>
      </c>
      <c r="O620">
        <v>100</v>
      </c>
      <c r="P620">
        <v>0.5</v>
      </c>
      <c r="Q620">
        <v>1</v>
      </c>
      <c r="R620">
        <v>0.1</v>
      </c>
      <c r="S620">
        <v>0.25</v>
      </c>
      <c r="T620">
        <v>7</v>
      </c>
      <c r="U620">
        <v>50</v>
      </c>
      <c r="V620">
        <v>15</v>
      </c>
      <c r="W620">
        <v>3.59</v>
      </c>
      <c r="X620">
        <v>20</v>
      </c>
      <c r="Y620">
        <v>0.5</v>
      </c>
      <c r="Z620">
        <v>0.2</v>
      </c>
      <c r="AA620">
        <v>30</v>
      </c>
      <c r="AB620">
        <v>0.72</v>
      </c>
      <c r="AC620">
        <v>175</v>
      </c>
      <c r="AD620">
        <v>3</v>
      </c>
      <c r="AE620">
        <v>0.81</v>
      </c>
      <c r="AF620">
        <v>23</v>
      </c>
      <c r="AG620">
        <v>8030</v>
      </c>
      <c r="AH620">
        <v>16</v>
      </c>
      <c r="AI620">
        <v>1</v>
      </c>
      <c r="AJ620">
        <v>4</v>
      </c>
      <c r="AK620">
        <v>49</v>
      </c>
      <c r="AL620">
        <v>7.0000000000000007E-2</v>
      </c>
      <c r="AM620">
        <v>5</v>
      </c>
      <c r="AN620">
        <v>5</v>
      </c>
      <c r="AO620">
        <v>70</v>
      </c>
      <c r="AP620">
        <v>5</v>
      </c>
      <c r="AQ620">
        <v>78</v>
      </c>
    </row>
    <row r="621" spans="1:43" hidden="1" x14ac:dyDescent="0.25">
      <c r="A621" t="s">
        <v>968</v>
      </c>
      <c r="B621" t="s">
        <v>1614</v>
      </c>
      <c r="C621" s="1" t="str">
        <f t="shared" si="40"/>
        <v>11:0002</v>
      </c>
      <c r="D621" s="1" t="str">
        <f t="shared" si="38"/>
        <v>11:0001</v>
      </c>
      <c r="E621" t="s">
        <v>969</v>
      </c>
      <c r="F621" t="s">
        <v>1615</v>
      </c>
      <c r="H621">
        <v>59.015574899999997</v>
      </c>
      <c r="I621">
        <v>-111.292288</v>
      </c>
      <c r="J621" s="1" t="str">
        <f t="shared" si="39"/>
        <v>Till</v>
      </c>
      <c r="K621" s="1" t="str">
        <f t="shared" si="41"/>
        <v>&lt;63 micron</v>
      </c>
      <c r="L621">
        <v>0.1</v>
      </c>
      <c r="M621">
        <v>4.58</v>
      </c>
      <c r="N621">
        <v>12</v>
      </c>
      <c r="O621">
        <v>90</v>
      </c>
      <c r="P621">
        <v>1</v>
      </c>
      <c r="Q621">
        <v>4</v>
      </c>
      <c r="R621">
        <v>0.12</v>
      </c>
      <c r="S621">
        <v>0.25</v>
      </c>
      <c r="T621">
        <v>8</v>
      </c>
      <c r="U621">
        <v>70</v>
      </c>
      <c r="V621">
        <v>22</v>
      </c>
      <c r="W621">
        <v>3.89</v>
      </c>
      <c r="X621">
        <v>10</v>
      </c>
      <c r="Y621">
        <v>0.5</v>
      </c>
      <c r="Z621">
        <v>0.15</v>
      </c>
      <c r="AA621">
        <v>30</v>
      </c>
      <c r="AB621">
        <v>0.65</v>
      </c>
      <c r="AC621">
        <v>165</v>
      </c>
      <c r="AD621">
        <v>1</v>
      </c>
      <c r="AE621">
        <v>0.54</v>
      </c>
      <c r="AF621">
        <v>27</v>
      </c>
      <c r="AG621">
        <v>6440</v>
      </c>
      <c r="AH621">
        <v>14</v>
      </c>
      <c r="AI621">
        <v>1</v>
      </c>
      <c r="AJ621">
        <v>8</v>
      </c>
      <c r="AK621">
        <v>42</v>
      </c>
      <c r="AL621">
        <v>0.09</v>
      </c>
      <c r="AM621">
        <v>5</v>
      </c>
      <c r="AN621">
        <v>5</v>
      </c>
      <c r="AO621">
        <v>78</v>
      </c>
      <c r="AP621">
        <v>5</v>
      </c>
      <c r="AQ621">
        <v>64</v>
      </c>
    </row>
    <row r="622" spans="1:43" hidden="1" x14ac:dyDescent="0.25">
      <c r="A622" t="s">
        <v>971</v>
      </c>
      <c r="B622" t="s">
        <v>1616</v>
      </c>
      <c r="C622" s="1" t="str">
        <f t="shared" si="40"/>
        <v>11:0002</v>
      </c>
      <c r="D622" s="1" t="str">
        <f t="shared" si="38"/>
        <v>11:0001</v>
      </c>
      <c r="E622" t="s">
        <v>972</v>
      </c>
      <c r="F622" t="s">
        <v>1617</v>
      </c>
      <c r="H622">
        <v>58.844958200000001</v>
      </c>
      <c r="I622">
        <v>-110.9065679</v>
      </c>
      <c r="J622" s="1" t="str">
        <f t="shared" si="39"/>
        <v>Till</v>
      </c>
      <c r="K622" s="1" t="str">
        <f t="shared" si="41"/>
        <v>&lt;63 micron</v>
      </c>
      <c r="L622">
        <v>0.2</v>
      </c>
      <c r="M622">
        <v>5.85</v>
      </c>
      <c r="N622">
        <v>14</v>
      </c>
      <c r="O622">
        <v>200</v>
      </c>
      <c r="P622">
        <v>1.5</v>
      </c>
      <c r="Q622">
        <v>4</v>
      </c>
      <c r="R622">
        <v>0.08</v>
      </c>
      <c r="S622">
        <v>0.25</v>
      </c>
      <c r="T622">
        <v>11</v>
      </c>
      <c r="U622">
        <v>78</v>
      </c>
      <c r="V622">
        <v>19</v>
      </c>
      <c r="W622">
        <v>5.27</v>
      </c>
      <c r="X622">
        <v>10</v>
      </c>
      <c r="Y622">
        <v>0.5</v>
      </c>
      <c r="Z622">
        <v>0.17</v>
      </c>
      <c r="AA622">
        <v>10</v>
      </c>
      <c r="AB622">
        <v>0.42</v>
      </c>
      <c r="AC622">
        <v>105</v>
      </c>
      <c r="AD622">
        <v>2</v>
      </c>
      <c r="AE622">
        <v>0.93</v>
      </c>
      <c r="AF622">
        <v>30</v>
      </c>
      <c r="AG622">
        <v>7720</v>
      </c>
      <c r="AH622">
        <v>12</v>
      </c>
      <c r="AI622">
        <v>2</v>
      </c>
      <c r="AJ622">
        <v>4</v>
      </c>
      <c r="AK622">
        <v>47</v>
      </c>
      <c r="AL622">
        <v>0.03</v>
      </c>
      <c r="AM622">
        <v>5</v>
      </c>
      <c r="AN622">
        <v>5</v>
      </c>
      <c r="AO622">
        <v>84</v>
      </c>
      <c r="AP622">
        <v>5</v>
      </c>
      <c r="AQ622">
        <v>74</v>
      </c>
    </row>
    <row r="623" spans="1:43" hidden="1" x14ac:dyDescent="0.25">
      <c r="A623" t="s">
        <v>974</v>
      </c>
      <c r="B623" t="s">
        <v>1618</v>
      </c>
      <c r="C623" s="1" t="str">
        <f t="shared" si="40"/>
        <v>11:0002</v>
      </c>
      <c r="D623" s="1" t="str">
        <f t="shared" si="38"/>
        <v>11:0001</v>
      </c>
      <c r="E623" t="s">
        <v>975</v>
      </c>
      <c r="F623" t="s">
        <v>1619</v>
      </c>
      <c r="H623">
        <v>59.061413100000003</v>
      </c>
      <c r="I623">
        <v>-110.8157801</v>
      </c>
      <c r="J623" s="1" t="str">
        <f t="shared" si="39"/>
        <v>Till</v>
      </c>
      <c r="K623" s="1" t="str">
        <f t="shared" si="41"/>
        <v>&lt;63 micron</v>
      </c>
      <c r="L623">
        <v>0.2</v>
      </c>
      <c r="M623">
        <v>6.31</v>
      </c>
      <c r="N623">
        <v>14</v>
      </c>
      <c r="O623">
        <v>130</v>
      </c>
      <c r="P623">
        <v>1.5</v>
      </c>
      <c r="Q623">
        <v>1</v>
      </c>
      <c r="R623">
        <v>0.1</v>
      </c>
      <c r="S623">
        <v>0.25</v>
      </c>
      <c r="T623">
        <v>10</v>
      </c>
      <c r="U623">
        <v>83</v>
      </c>
      <c r="V623">
        <v>25</v>
      </c>
      <c r="W623">
        <v>5.67</v>
      </c>
      <c r="X623">
        <v>20</v>
      </c>
      <c r="Y623">
        <v>0.5</v>
      </c>
      <c r="Z623">
        <v>0.13</v>
      </c>
      <c r="AA623">
        <v>30</v>
      </c>
      <c r="AB623">
        <v>0.47</v>
      </c>
      <c r="AC623">
        <v>205</v>
      </c>
      <c r="AD623">
        <v>3</v>
      </c>
      <c r="AE623">
        <v>1.06</v>
      </c>
      <c r="AF623">
        <v>30</v>
      </c>
      <c r="AG623">
        <v>9330</v>
      </c>
      <c r="AH623">
        <v>16</v>
      </c>
      <c r="AI623">
        <v>2</v>
      </c>
      <c r="AJ623">
        <v>5</v>
      </c>
      <c r="AK623">
        <v>42</v>
      </c>
      <c r="AL623">
        <v>0.08</v>
      </c>
      <c r="AM623">
        <v>5</v>
      </c>
      <c r="AN623">
        <v>5</v>
      </c>
      <c r="AO623">
        <v>90</v>
      </c>
      <c r="AP623">
        <v>5</v>
      </c>
      <c r="AQ623">
        <v>118</v>
      </c>
    </row>
    <row r="624" spans="1:43" hidden="1" x14ac:dyDescent="0.25">
      <c r="A624" t="s">
        <v>977</v>
      </c>
      <c r="B624" t="s">
        <v>1620</v>
      </c>
      <c r="C624" s="1" t="str">
        <f t="shared" si="40"/>
        <v>11:0002</v>
      </c>
      <c r="D624" s="1" t="str">
        <f t="shared" si="38"/>
        <v>11:0001</v>
      </c>
      <c r="E624" t="s">
        <v>978</v>
      </c>
      <c r="F624" t="s">
        <v>1621</v>
      </c>
      <c r="J624" s="1" t="str">
        <f t="shared" si="39"/>
        <v>Till</v>
      </c>
      <c r="K624" s="1" t="str">
        <f t="shared" si="41"/>
        <v>&lt;63 micron</v>
      </c>
      <c r="L624">
        <v>0.2</v>
      </c>
      <c r="M624">
        <v>7.19</v>
      </c>
      <c r="N624">
        <v>6</v>
      </c>
      <c r="O624">
        <v>130</v>
      </c>
      <c r="P624">
        <v>1.5</v>
      </c>
      <c r="Q624">
        <v>1</v>
      </c>
      <c r="R624">
        <v>0.06</v>
      </c>
      <c r="S624">
        <v>0.25</v>
      </c>
      <c r="T624">
        <v>9</v>
      </c>
      <c r="U624">
        <v>57</v>
      </c>
      <c r="V624">
        <v>24</v>
      </c>
      <c r="W624">
        <v>4.7699999999999996</v>
      </c>
      <c r="X624">
        <v>10</v>
      </c>
      <c r="Y624">
        <v>0.5</v>
      </c>
      <c r="Z624">
        <v>0.16</v>
      </c>
      <c r="AA624">
        <v>20</v>
      </c>
      <c r="AB624">
        <v>0.56999999999999995</v>
      </c>
      <c r="AC624">
        <v>140</v>
      </c>
      <c r="AD624">
        <v>2</v>
      </c>
      <c r="AE624">
        <v>0.81</v>
      </c>
      <c r="AF624">
        <v>22</v>
      </c>
      <c r="AG624">
        <v>7040</v>
      </c>
      <c r="AH624">
        <v>18</v>
      </c>
      <c r="AI624">
        <v>1</v>
      </c>
      <c r="AJ624">
        <v>6</v>
      </c>
      <c r="AK624">
        <v>36</v>
      </c>
      <c r="AL624">
        <v>0.05</v>
      </c>
      <c r="AM624">
        <v>5</v>
      </c>
      <c r="AN624">
        <v>10</v>
      </c>
      <c r="AO624">
        <v>82</v>
      </c>
      <c r="AP624">
        <v>5</v>
      </c>
      <c r="AQ624">
        <v>118</v>
      </c>
    </row>
    <row r="625" spans="1:43" hidden="1" x14ac:dyDescent="0.25">
      <c r="A625" t="s">
        <v>980</v>
      </c>
      <c r="B625" t="s">
        <v>1622</v>
      </c>
      <c r="C625" s="1" t="str">
        <f t="shared" si="40"/>
        <v>11:0002</v>
      </c>
      <c r="D625" s="1" t="str">
        <f t="shared" si="38"/>
        <v>11:0001</v>
      </c>
      <c r="E625" t="s">
        <v>981</v>
      </c>
      <c r="F625" t="s">
        <v>1623</v>
      </c>
      <c r="J625" s="1" t="str">
        <f t="shared" si="39"/>
        <v>Till</v>
      </c>
      <c r="K625" s="1" t="str">
        <f t="shared" si="41"/>
        <v>&lt;63 micron</v>
      </c>
      <c r="L625">
        <v>0.2</v>
      </c>
      <c r="M625">
        <v>7.36</v>
      </c>
      <c r="N625">
        <v>16</v>
      </c>
      <c r="O625">
        <v>130</v>
      </c>
      <c r="P625">
        <v>1.5</v>
      </c>
      <c r="Q625">
        <v>2</v>
      </c>
      <c r="R625">
        <v>0.06</v>
      </c>
      <c r="S625">
        <v>0.25</v>
      </c>
      <c r="T625">
        <v>8</v>
      </c>
      <c r="U625">
        <v>80</v>
      </c>
      <c r="V625">
        <v>19</v>
      </c>
      <c r="W625">
        <v>6.56</v>
      </c>
      <c r="X625">
        <v>20</v>
      </c>
      <c r="Y625">
        <v>0.5</v>
      </c>
      <c r="Z625">
        <v>0.12</v>
      </c>
      <c r="AA625">
        <v>30</v>
      </c>
      <c r="AB625">
        <v>0.39</v>
      </c>
      <c r="AC625">
        <v>90</v>
      </c>
      <c r="AD625">
        <v>7</v>
      </c>
      <c r="AE625">
        <v>0.9</v>
      </c>
      <c r="AF625">
        <v>19</v>
      </c>
      <c r="AG625">
        <v>8940</v>
      </c>
      <c r="AH625">
        <v>14</v>
      </c>
      <c r="AI625">
        <v>2</v>
      </c>
      <c r="AJ625">
        <v>8</v>
      </c>
      <c r="AK625">
        <v>22</v>
      </c>
      <c r="AL625">
        <v>0.06</v>
      </c>
      <c r="AM625">
        <v>5</v>
      </c>
      <c r="AN625">
        <v>5</v>
      </c>
      <c r="AO625">
        <v>92</v>
      </c>
      <c r="AP625">
        <v>5</v>
      </c>
      <c r="AQ625">
        <v>76</v>
      </c>
    </row>
    <row r="626" spans="1:43" hidden="1" x14ac:dyDescent="0.25">
      <c r="A626" t="s">
        <v>983</v>
      </c>
      <c r="B626" t="s">
        <v>1624</v>
      </c>
      <c r="C626" s="1" t="str">
        <f t="shared" si="40"/>
        <v>11:0002</v>
      </c>
      <c r="D626" s="1" t="str">
        <f t="shared" si="38"/>
        <v>11:0001</v>
      </c>
      <c r="E626" t="s">
        <v>984</v>
      </c>
      <c r="F626" t="s">
        <v>1625</v>
      </c>
      <c r="J626" s="1" t="str">
        <f t="shared" si="39"/>
        <v>Till</v>
      </c>
      <c r="K626" s="1" t="str">
        <f t="shared" si="41"/>
        <v>&lt;63 micron</v>
      </c>
      <c r="L626">
        <v>0.1</v>
      </c>
      <c r="M626">
        <v>4.8099999999999996</v>
      </c>
      <c r="N626">
        <v>6</v>
      </c>
      <c r="O626">
        <v>90</v>
      </c>
      <c r="P626">
        <v>1</v>
      </c>
      <c r="Q626">
        <v>1</v>
      </c>
      <c r="R626">
        <v>0.09</v>
      </c>
      <c r="S626">
        <v>0.25</v>
      </c>
      <c r="T626">
        <v>8</v>
      </c>
      <c r="U626">
        <v>66</v>
      </c>
      <c r="V626">
        <v>26</v>
      </c>
      <c r="W626">
        <v>3.86</v>
      </c>
      <c r="X626">
        <v>10</v>
      </c>
      <c r="Y626">
        <v>0.5</v>
      </c>
      <c r="Z626">
        <v>0.11</v>
      </c>
      <c r="AA626">
        <v>30</v>
      </c>
      <c r="AB626">
        <v>0.64</v>
      </c>
      <c r="AC626">
        <v>160</v>
      </c>
      <c r="AD626">
        <v>2</v>
      </c>
      <c r="AE626">
        <v>0.6</v>
      </c>
      <c r="AF626">
        <v>26</v>
      </c>
      <c r="AG626">
        <v>5600</v>
      </c>
      <c r="AH626">
        <v>12</v>
      </c>
      <c r="AI626">
        <v>2</v>
      </c>
      <c r="AJ626">
        <v>6</v>
      </c>
      <c r="AK626">
        <v>33</v>
      </c>
      <c r="AL626">
        <v>0.06</v>
      </c>
      <c r="AM626">
        <v>5</v>
      </c>
      <c r="AN626">
        <v>5</v>
      </c>
      <c r="AO626">
        <v>70</v>
      </c>
      <c r="AP626">
        <v>5</v>
      </c>
      <c r="AQ626">
        <v>56</v>
      </c>
    </row>
    <row r="627" spans="1:43" hidden="1" x14ac:dyDescent="0.25">
      <c r="A627" t="s">
        <v>986</v>
      </c>
      <c r="B627" t="s">
        <v>1626</v>
      </c>
      <c r="C627" s="1" t="str">
        <f t="shared" si="40"/>
        <v>11:0002</v>
      </c>
      <c r="D627" s="1" t="str">
        <f t="shared" si="38"/>
        <v>11:0001</v>
      </c>
      <c r="E627" t="s">
        <v>987</v>
      </c>
      <c r="F627" t="s">
        <v>1627</v>
      </c>
      <c r="H627">
        <v>59.026923199999999</v>
      </c>
      <c r="I627">
        <v>-110.6654781</v>
      </c>
      <c r="J627" s="1" t="str">
        <f t="shared" si="39"/>
        <v>Till</v>
      </c>
      <c r="K627" s="1" t="str">
        <f t="shared" si="41"/>
        <v>&lt;63 micron</v>
      </c>
      <c r="L627">
        <v>0.1</v>
      </c>
      <c r="M627">
        <v>4.54</v>
      </c>
      <c r="N627">
        <v>1</v>
      </c>
      <c r="O627">
        <v>140</v>
      </c>
      <c r="P627">
        <v>1</v>
      </c>
      <c r="Q627">
        <v>1</v>
      </c>
      <c r="R627">
        <v>0.03</v>
      </c>
      <c r="S627">
        <v>0.25</v>
      </c>
      <c r="T627">
        <v>7</v>
      </c>
      <c r="U627">
        <v>40</v>
      </c>
      <c r="V627">
        <v>5</v>
      </c>
      <c r="W627">
        <v>3.78</v>
      </c>
      <c r="X627">
        <v>10</v>
      </c>
      <c r="Y627">
        <v>0.5</v>
      </c>
      <c r="Z627">
        <v>0.18</v>
      </c>
      <c r="AA627">
        <v>50</v>
      </c>
      <c r="AB627">
        <v>0.67</v>
      </c>
      <c r="AC627">
        <v>85</v>
      </c>
      <c r="AD627">
        <v>1</v>
      </c>
      <c r="AE627">
        <v>0.74</v>
      </c>
      <c r="AF627">
        <v>16</v>
      </c>
      <c r="AG627">
        <v>2810</v>
      </c>
      <c r="AH627">
        <v>8</v>
      </c>
      <c r="AI627">
        <v>1</v>
      </c>
      <c r="AJ627">
        <v>4</v>
      </c>
      <c r="AK627">
        <v>45</v>
      </c>
      <c r="AL627">
        <v>0.01</v>
      </c>
      <c r="AM627">
        <v>5</v>
      </c>
      <c r="AN627">
        <v>5</v>
      </c>
      <c r="AO627">
        <v>42</v>
      </c>
      <c r="AP627">
        <v>5</v>
      </c>
      <c r="AQ627">
        <v>22</v>
      </c>
    </row>
    <row r="628" spans="1:43" hidden="1" x14ac:dyDescent="0.25">
      <c r="A628" t="s">
        <v>989</v>
      </c>
      <c r="B628" t="s">
        <v>1628</v>
      </c>
      <c r="C628" s="1" t="str">
        <f t="shared" si="40"/>
        <v>11:0002</v>
      </c>
      <c r="D628" s="1" t="str">
        <f t="shared" si="38"/>
        <v>11:0001</v>
      </c>
      <c r="E628" t="s">
        <v>990</v>
      </c>
      <c r="F628" t="s">
        <v>1629</v>
      </c>
      <c r="H628">
        <v>59.006607000000002</v>
      </c>
      <c r="I628">
        <v>-110.7093897</v>
      </c>
      <c r="J628" s="1" t="str">
        <f t="shared" si="39"/>
        <v>Till</v>
      </c>
      <c r="K628" s="1" t="str">
        <f t="shared" si="41"/>
        <v>&lt;63 micron</v>
      </c>
      <c r="L628">
        <v>0.1</v>
      </c>
      <c r="M628">
        <v>4.6900000000000004</v>
      </c>
      <c r="N628">
        <v>12</v>
      </c>
      <c r="O628">
        <v>160</v>
      </c>
      <c r="P628">
        <v>1</v>
      </c>
      <c r="Q628">
        <v>1</v>
      </c>
      <c r="R628">
        <v>0.06</v>
      </c>
      <c r="S628">
        <v>0.25</v>
      </c>
      <c r="T628">
        <v>7</v>
      </c>
      <c r="U628">
        <v>45</v>
      </c>
      <c r="V628">
        <v>11</v>
      </c>
      <c r="W628">
        <v>3.49</v>
      </c>
      <c r="X628">
        <v>10</v>
      </c>
      <c r="Y628">
        <v>0.5</v>
      </c>
      <c r="Z628">
        <v>0.19</v>
      </c>
      <c r="AA628">
        <v>30</v>
      </c>
      <c r="AB628">
        <v>0.6</v>
      </c>
      <c r="AC628">
        <v>215</v>
      </c>
      <c r="AD628">
        <v>0.5</v>
      </c>
      <c r="AE628">
        <v>0.93</v>
      </c>
      <c r="AF628">
        <v>19</v>
      </c>
      <c r="AG628">
        <v>5900</v>
      </c>
      <c r="AH628">
        <v>6</v>
      </c>
      <c r="AI628">
        <v>1</v>
      </c>
      <c r="AJ628">
        <v>6</v>
      </c>
      <c r="AK628">
        <v>36</v>
      </c>
      <c r="AL628">
        <v>0.03</v>
      </c>
      <c r="AM628">
        <v>5</v>
      </c>
      <c r="AN628">
        <v>5</v>
      </c>
      <c r="AO628">
        <v>60</v>
      </c>
      <c r="AP628">
        <v>5</v>
      </c>
      <c r="AQ628">
        <v>100</v>
      </c>
    </row>
    <row r="629" spans="1:43" hidden="1" x14ac:dyDescent="0.25">
      <c r="A629" t="s">
        <v>995</v>
      </c>
      <c r="B629" t="s">
        <v>1630</v>
      </c>
      <c r="C629" s="1" t="str">
        <f t="shared" si="40"/>
        <v>11:0002</v>
      </c>
      <c r="D629" s="1" t="str">
        <f t="shared" si="38"/>
        <v>11:0001</v>
      </c>
      <c r="E629" t="s">
        <v>996</v>
      </c>
      <c r="F629" t="s">
        <v>1631</v>
      </c>
      <c r="H629">
        <v>58.988008800000003</v>
      </c>
      <c r="I629">
        <v>-110.8181905</v>
      </c>
      <c r="J629" s="1" t="str">
        <f t="shared" si="39"/>
        <v>Till</v>
      </c>
      <c r="K629" s="1" t="str">
        <f t="shared" si="41"/>
        <v>&lt;63 micron</v>
      </c>
      <c r="L629">
        <v>0.1</v>
      </c>
      <c r="M629">
        <v>3.7</v>
      </c>
      <c r="N629">
        <v>4</v>
      </c>
      <c r="O629">
        <v>80</v>
      </c>
      <c r="P629">
        <v>1.5</v>
      </c>
      <c r="Q629">
        <v>1</v>
      </c>
      <c r="R629">
        <v>7.0000000000000007E-2</v>
      </c>
      <c r="S629">
        <v>0.25</v>
      </c>
      <c r="T629">
        <v>6</v>
      </c>
      <c r="U629">
        <v>43</v>
      </c>
      <c r="V629">
        <v>11</v>
      </c>
      <c r="W629">
        <v>3.36</v>
      </c>
      <c r="X629">
        <v>10</v>
      </c>
      <c r="Y629">
        <v>0.5</v>
      </c>
      <c r="Z629">
        <v>0.08</v>
      </c>
      <c r="AA629">
        <v>10</v>
      </c>
      <c r="AB629">
        <v>0.6</v>
      </c>
      <c r="AC629">
        <v>110</v>
      </c>
      <c r="AD629">
        <v>1</v>
      </c>
      <c r="AE629">
        <v>0.63</v>
      </c>
      <c r="AF629">
        <v>14</v>
      </c>
      <c r="AG629">
        <v>2040</v>
      </c>
      <c r="AH629">
        <v>8</v>
      </c>
      <c r="AI629">
        <v>1</v>
      </c>
      <c r="AJ629">
        <v>4</v>
      </c>
      <c r="AK629">
        <v>37</v>
      </c>
      <c r="AL629">
        <v>0.03</v>
      </c>
      <c r="AM629">
        <v>5</v>
      </c>
      <c r="AN629">
        <v>5</v>
      </c>
      <c r="AO629">
        <v>58</v>
      </c>
      <c r="AP629">
        <v>5</v>
      </c>
      <c r="AQ629">
        <v>34</v>
      </c>
    </row>
    <row r="630" spans="1:43" hidden="1" x14ac:dyDescent="0.25">
      <c r="A630" t="s">
        <v>998</v>
      </c>
      <c r="B630" t="s">
        <v>1632</v>
      </c>
      <c r="C630" s="1" t="str">
        <f t="shared" si="40"/>
        <v>11:0002</v>
      </c>
      <c r="D630" s="1" t="str">
        <f t="shared" si="38"/>
        <v>11:0001</v>
      </c>
      <c r="E630" t="s">
        <v>999</v>
      </c>
      <c r="F630" t="s">
        <v>1633</v>
      </c>
      <c r="H630">
        <v>58.798100699999999</v>
      </c>
      <c r="I630">
        <v>-111.168408</v>
      </c>
      <c r="J630" s="1" t="str">
        <f t="shared" si="39"/>
        <v>Till</v>
      </c>
      <c r="K630" s="1" t="str">
        <f t="shared" si="41"/>
        <v>&lt;63 micron</v>
      </c>
      <c r="L630">
        <v>0.2</v>
      </c>
      <c r="M630">
        <v>3.2</v>
      </c>
      <c r="N630">
        <v>8</v>
      </c>
      <c r="O630">
        <v>110</v>
      </c>
      <c r="P630">
        <v>0.5</v>
      </c>
      <c r="Q630">
        <v>2</v>
      </c>
      <c r="R630">
        <v>0.21</v>
      </c>
      <c r="S630">
        <v>0.25</v>
      </c>
      <c r="T630">
        <v>14</v>
      </c>
      <c r="U630">
        <v>73</v>
      </c>
      <c r="V630">
        <v>23</v>
      </c>
      <c r="W630">
        <v>3.66</v>
      </c>
      <c r="X630">
        <v>10</v>
      </c>
      <c r="Y630">
        <v>0.5</v>
      </c>
      <c r="Z630">
        <v>0.33</v>
      </c>
      <c r="AA630">
        <v>20</v>
      </c>
      <c r="AB630">
        <v>0.75</v>
      </c>
      <c r="AC630">
        <v>325</v>
      </c>
      <c r="AD630">
        <v>0.5</v>
      </c>
      <c r="AE630">
        <v>0.51</v>
      </c>
      <c r="AF630">
        <v>29</v>
      </c>
      <c r="AG630">
        <v>2700</v>
      </c>
      <c r="AH630">
        <v>16</v>
      </c>
      <c r="AI630">
        <v>2</v>
      </c>
      <c r="AJ630">
        <v>6</v>
      </c>
      <c r="AK630">
        <v>73</v>
      </c>
      <c r="AL630">
        <v>0.08</v>
      </c>
      <c r="AM630">
        <v>5</v>
      </c>
      <c r="AN630">
        <v>5</v>
      </c>
      <c r="AO630">
        <v>54</v>
      </c>
      <c r="AP630">
        <v>5</v>
      </c>
      <c r="AQ630">
        <v>36</v>
      </c>
    </row>
    <row r="631" spans="1:43" hidden="1" x14ac:dyDescent="0.25">
      <c r="A631" t="s">
        <v>1001</v>
      </c>
      <c r="B631" t="s">
        <v>1634</v>
      </c>
      <c r="C631" s="1" t="str">
        <f t="shared" si="40"/>
        <v>11:0002</v>
      </c>
      <c r="D631" s="1" t="str">
        <f t="shared" si="38"/>
        <v>11:0001</v>
      </c>
      <c r="E631" t="s">
        <v>1002</v>
      </c>
      <c r="F631" t="s">
        <v>1635</v>
      </c>
      <c r="H631">
        <v>59.120008900000002</v>
      </c>
      <c r="I631">
        <v>-110.5823554</v>
      </c>
      <c r="J631" s="1" t="str">
        <f t="shared" si="39"/>
        <v>Till</v>
      </c>
      <c r="K631" s="1" t="str">
        <f t="shared" si="41"/>
        <v>&lt;63 micron</v>
      </c>
      <c r="L631">
        <v>0.2</v>
      </c>
      <c r="M631">
        <v>4.33</v>
      </c>
      <c r="N631">
        <v>1</v>
      </c>
      <c r="O631">
        <v>100</v>
      </c>
      <c r="P631">
        <v>1</v>
      </c>
      <c r="Q631">
        <v>4</v>
      </c>
      <c r="R631">
        <v>0.13</v>
      </c>
      <c r="S631">
        <v>0.25</v>
      </c>
      <c r="T631">
        <v>13</v>
      </c>
      <c r="U631">
        <v>55</v>
      </c>
      <c r="V631">
        <v>40</v>
      </c>
      <c r="W631">
        <v>3.71</v>
      </c>
      <c r="X631">
        <v>10</v>
      </c>
      <c r="Y631">
        <v>3</v>
      </c>
      <c r="Z631">
        <v>0.24</v>
      </c>
      <c r="AA631">
        <v>30</v>
      </c>
      <c r="AB631">
        <v>0.65</v>
      </c>
      <c r="AC631">
        <v>190</v>
      </c>
      <c r="AD631">
        <v>1</v>
      </c>
      <c r="AE631">
        <v>0.53</v>
      </c>
      <c r="AF631">
        <v>33</v>
      </c>
      <c r="AG631">
        <v>4360</v>
      </c>
      <c r="AH631">
        <v>14</v>
      </c>
      <c r="AI631">
        <v>1</v>
      </c>
      <c r="AJ631">
        <v>9</v>
      </c>
      <c r="AK631">
        <v>82</v>
      </c>
      <c r="AL631">
        <v>0.09</v>
      </c>
      <c r="AM631">
        <v>5</v>
      </c>
      <c r="AN631">
        <v>5</v>
      </c>
      <c r="AO631">
        <v>54</v>
      </c>
      <c r="AP631">
        <v>5</v>
      </c>
      <c r="AQ631">
        <v>30</v>
      </c>
    </row>
    <row r="632" spans="1:43" hidden="1" x14ac:dyDescent="0.25">
      <c r="A632" t="s">
        <v>1004</v>
      </c>
      <c r="B632" t="s">
        <v>1636</v>
      </c>
      <c r="C632" s="1" t="str">
        <f t="shared" si="40"/>
        <v>11:0002</v>
      </c>
      <c r="D632" s="1" t="str">
        <f t="shared" si="38"/>
        <v>11:0001</v>
      </c>
      <c r="E632" t="s">
        <v>1005</v>
      </c>
      <c r="F632" t="s">
        <v>1637</v>
      </c>
      <c r="H632">
        <v>59.159451400000002</v>
      </c>
      <c r="I632">
        <v>-110.5605058</v>
      </c>
      <c r="J632" s="1" t="str">
        <f t="shared" si="39"/>
        <v>Till</v>
      </c>
      <c r="K632" s="1" t="str">
        <f t="shared" si="41"/>
        <v>&lt;63 micron</v>
      </c>
      <c r="L632">
        <v>0.1</v>
      </c>
      <c r="M632">
        <v>4.8099999999999996</v>
      </c>
      <c r="N632">
        <v>4</v>
      </c>
      <c r="O632">
        <v>100</v>
      </c>
      <c r="P632">
        <v>1.5</v>
      </c>
      <c r="Q632">
        <v>1</v>
      </c>
      <c r="R632">
        <v>0.06</v>
      </c>
      <c r="S632">
        <v>0.25</v>
      </c>
      <c r="T632">
        <v>5</v>
      </c>
      <c r="U632">
        <v>55</v>
      </c>
      <c r="V632">
        <v>16</v>
      </c>
      <c r="W632">
        <v>6.17</v>
      </c>
      <c r="X632">
        <v>20</v>
      </c>
      <c r="Y632">
        <v>0.5</v>
      </c>
      <c r="Z632">
        <v>0.16</v>
      </c>
      <c r="AA632">
        <v>10</v>
      </c>
      <c r="AB632">
        <v>0.57999999999999996</v>
      </c>
      <c r="AC632">
        <v>115</v>
      </c>
      <c r="AD632">
        <v>3</v>
      </c>
      <c r="AE632">
        <v>0.98</v>
      </c>
      <c r="AF632">
        <v>15</v>
      </c>
      <c r="AG632">
        <v>5960</v>
      </c>
      <c r="AH632">
        <v>24</v>
      </c>
      <c r="AI632">
        <v>4</v>
      </c>
      <c r="AJ632">
        <v>3</v>
      </c>
      <c r="AK632">
        <v>38</v>
      </c>
      <c r="AL632">
        <v>0.05</v>
      </c>
      <c r="AM632">
        <v>5</v>
      </c>
      <c r="AN632">
        <v>5</v>
      </c>
      <c r="AO632">
        <v>115</v>
      </c>
      <c r="AP632">
        <v>5</v>
      </c>
      <c r="AQ632">
        <v>80</v>
      </c>
    </row>
    <row r="633" spans="1:43" hidden="1" x14ac:dyDescent="0.25">
      <c r="A633" t="s">
        <v>1007</v>
      </c>
      <c r="B633" t="s">
        <v>1638</v>
      </c>
      <c r="C633" s="1" t="str">
        <f t="shared" si="40"/>
        <v>11:0002</v>
      </c>
      <c r="D633" s="1" t="str">
        <f t="shared" si="38"/>
        <v>11:0001</v>
      </c>
      <c r="E633" t="s">
        <v>1008</v>
      </c>
      <c r="F633" t="s">
        <v>1639</v>
      </c>
      <c r="H633">
        <v>59.238494799999998</v>
      </c>
      <c r="I633">
        <v>-110.2716696</v>
      </c>
      <c r="J633" s="1" t="str">
        <f t="shared" si="39"/>
        <v>Till</v>
      </c>
      <c r="K633" s="1" t="str">
        <f t="shared" si="41"/>
        <v>&lt;63 micron</v>
      </c>
      <c r="L633">
        <v>0.1</v>
      </c>
      <c r="M633">
        <v>2.73</v>
      </c>
      <c r="N633">
        <v>4</v>
      </c>
      <c r="O633">
        <v>50</v>
      </c>
      <c r="P633">
        <v>0.5</v>
      </c>
      <c r="Q633">
        <v>1</v>
      </c>
      <c r="R633">
        <v>0.09</v>
      </c>
      <c r="S633">
        <v>0.25</v>
      </c>
      <c r="T633">
        <v>6</v>
      </c>
      <c r="U633">
        <v>55</v>
      </c>
      <c r="V633">
        <v>12</v>
      </c>
      <c r="W633">
        <v>2.5299999999999998</v>
      </c>
      <c r="X633">
        <v>10</v>
      </c>
      <c r="Y633">
        <v>0.5</v>
      </c>
      <c r="Z633">
        <v>0.08</v>
      </c>
      <c r="AA633">
        <v>20</v>
      </c>
      <c r="AB633">
        <v>0.32</v>
      </c>
      <c r="AC633">
        <v>110</v>
      </c>
      <c r="AD633">
        <v>1</v>
      </c>
      <c r="AE633">
        <v>0.6</v>
      </c>
      <c r="AF633">
        <v>23</v>
      </c>
      <c r="AG633">
        <v>6430</v>
      </c>
      <c r="AH633">
        <v>10</v>
      </c>
      <c r="AI633">
        <v>1</v>
      </c>
      <c r="AJ633">
        <v>3</v>
      </c>
      <c r="AK633">
        <v>80</v>
      </c>
      <c r="AL633">
        <v>0.06</v>
      </c>
      <c r="AM633">
        <v>5</v>
      </c>
      <c r="AN633">
        <v>5</v>
      </c>
      <c r="AO633">
        <v>33</v>
      </c>
      <c r="AP633">
        <v>5</v>
      </c>
      <c r="AQ633">
        <v>16</v>
      </c>
    </row>
    <row r="634" spans="1:43" hidden="1" x14ac:dyDescent="0.25">
      <c r="A634" t="s">
        <v>1010</v>
      </c>
      <c r="B634" t="s">
        <v>1640</v>
      </c>
      <c r="C634" s="1" t="str">
        <f t="shared" si="40"/>
        <v>11:0002</v>
      </c>
      <c r="D634" s="1" t="str">
        <f t="shared" si="38"/>
        <v>11:0001</v>
      </c>
      <c r="E634" t="s">
        <v>1011</v>
      </c>
      <c r="F634" t="s">
        <v>1641</v>
      </c>
      <c r="H634">
        <v>58.847491699999999</v>
      </c>
      <c r="I634">
        <v>-111.06210780000001</v>
      </c>
      <c r="J634" s="1" t="str">
        <f t="shared" si="39"/>
        <v>Till</v>
      </c>
      <c r="K634" s="1" t="str">
        <f t="shared" si="41"/>
        <v>&lt;63 micron</v>
      </c>
      <c r="L634">
        <v>0.2</v>
      </c>
      <c r="M634">
        <v>3.23</v>
      </c>
      <c r="N634">
        <v>2</v>
      </c>
      <c r="O634">
        <v>80</v>
      </c>
      <c r="P634">
        <v>0.5</v>
      </c>
      <c r="Q634">
        <v>1</v>
      </c>
      <c r="R634">
        <v>0.2</v>
      </c>
      <c r="S634">
        <v>0.25</v>
      </c>
      <c r="T634">
        <v>9</v>
      </c>
      <c r="U634">
        <v>39</v>
      </c>
      <c r="V634">
        <v>23</v>
      </c>
      <c r="W634">
        <v>2.89</v>
      </c>
      <c r="X634">
        <v>10</v>
      </c>
      <c r="Y634">
        <v>0.5</v>
      </c>
      <c r="Z634">
        <v>0.26</v>
      </c>
      <c r="AA634">
        <v>20</v>
      </c>
      <c r="AB634">
        <v>0.51</v>
      </c>
      <c r="AC634">
        <v>245</v>
      </c>
      <c r="AD634">
        <v>1</v>
      </c>
      <c r="AE634">
        <v>0.4</v>
      </c>
      <c r="AF634">
        <v>23</v>
      </c>
      <c r="AG634">
        <v>2960</v>
      </c>
      <c r="AH634">
        <v>2</v>
      </c>
      <c r="AI634">
        <v>1</v>
      </c>
      <c r="AJ634">
        <v>5</v>
      </c>
      <c r="AK634">
        <v>82</v>
      </c>
      <c r="AL634">
        <v>0.08</v>
      </c>
      <c r="AM634">
        <v>5</v>
      </c>
      <c r="AN634">
        <v>5</v>
      </c>
      <c r="AO634">
        <v>44</v>
      </c>
      <c r="AP634">
        <v>5</v>
      </c>
      <c r="AQ634">
        <v>24</v>
      </c>
    </row>
    <row r="635" spans="1:43" hidden="1" x14ac:dyDescent="0.25">
      <c r="A635" t="s">
        <v>1013</v>
      </c>
      <c r="B635" t="s">
        <v>1642</v>
      </c>
      <c r="C635" s="1" t="str">
        <f t="shared" si="40"/>
        <v>11:0002</v>
      </c>
      <c r="D635" s="1" t="str">
        <f t="shared" si="38"/>
        <v>11:0001</v>
      </c>
      <c r="E635" t="s">
        <v>1014</v>
      </c>
      <c r="F635" t="s">
        <v>1643</v>
      </c>
      <c r="H635">
        <v>58.923260800000001</v>
      </c>
      <c r="I635">
        <v>-111.9865616</v>
      </c>
      <c r="J635" s="1" t="str">
        <f t="shared" si="39"/>
        <v>Till</v>
      </c>
      <c r="K635" s="1" t="str">
        <f t="shared" si="41"/>
        <v>&lt;63 micron</v>
      </c>
      <c r="L635">
        <v>0.2</v>
      </c>
      <c r="M635">
        <v>2.3199999999999998</v>
      </c>
      <c r="N635">
        <v>10</v>
      </c>
      <c r="O635">
        <v>450</v>
      </c>
      <c r="P635">
        <v>1</v>
      </c>
      <c r="Q635">
        <v>1</v>
      </c>
      <c r="R635">
        <v>2.83</v>
      </c>
      <c r="S635">
        <v>0.5</v>
      </c>
      <c r="T635">
        <v>15</v>
      </c>
      <c r="U635">
        <v>43</v>
      </c>
      <c r="V635">
        <v>53</v>
      </c>
      <c r="W635">
        <v>3.92</v>
      </c>
      <c r="X635">
        <v>5</v>
      </c>
      <c r="Y635">
        <v>0.5</v>
      </c>
      <c r="Z635">
        <v>0.35</v>
      </c>
      <c r="AA635">
        <v>10</v>
      </c>
      <c r="AB635">
        <v>1.07</v>
      </c>
      <c r="AC635">
        <v>535</v>
      </c>
      <c r="AD635">
        <v>1</v>
      </c>
      <c r="AE635">
        <v>0.64</v>
      </c>
      <c r="AF635">
        <v>50</v>
      </c>
      <c r="AG635">
        <v>3390</v>
      </c>
      <c r="AH635">
        <v>20</v>
      </c>
      <c r="AI635">
        <v>2</v>
      </c>
      <c r="AJ635">
        <v>8</v>
      </c>
      <c r="AK635">
        <v>112</v>
      </c>
      <c r="AL635">
        <v>5.0000000000000001E-3</v>
      </c>
      <c r="AM635">
        <v>5</v>
      </c>
      <c r="AN635">
        <v>5</v>
      </c>
      <c r="AO635">
        <v>59</v>
      </c>
      <c r="AP635">
        <v>5</v>
      </c>
      <c r="AQ635">
        <v>174</v>
      </c>
    </row>
    <row r="636" spans="1:43" hidden="1" x14ac:dyDescent="0.25">
      <c r="A636" t="s">
        <v>1016</v>
      </c>
      <c r="B636" t="s">
        <v>1644</v>
      </c>
      <c r="C636" s="1" t="str">
        <f t="shared" si="40"/>
        <v>11:0002</v>
      </c>
      <c r="D636" s="1" t="str">
        <f t="shared" si="38"/>
        <v>11:0001</v>
      </c>
      <c r="E636" t="s">
        <v>1017</v>
      </c>
      <c r="F636" t="s">
        <v>1645</v>
      </c>
      <c r="H636">
        <v>58.8741208</v>
      </c>
      <c r="I636">
        <v>-110.90902130000001</v>
      </c>
      <c r="J636" s="1" t="str">
        <f t="shared" si="39"/>
        <v>Till</v>
      </c>
      <c r="K636" s="1" t="str">
        <f t="shared" si="41"/>
        <v>&lt;63 micron</v>
      </c>
      <c r="L636">
        <v>0.1</v>
      </c>
      <c r="M636">
        <v>5.96</v>
      </c>
      <c r="N636">
        <v>2</v>
      </c>
      <c r="O636">
        <v>160</v>
      </c>
      <c r="P636">
        <v>1</v>
      </c>
      <c r="Q636">
        <v>1</v>
      </c>
      <c r="R636">
        <v>0.06</v>
      </c>
      <c r="S636">
        <v>0.25</v>
      </c>
      <c r="T636">
        <v>10</v>
      </c>
      <c r="U636">
        <v>51</v>
      </c>
      <c r="V636">
        <v>20</v>
      </c>
      <c r="W636">
        <v>3.75</v>
      </c>
      <c r="X636">
        <v>10</v>
      </c>
      <c r="Y636">
        <v>1</v>
      </c>
      <c r="Z636">
        <v>0.15</v>
      </c>
      <c r="AA636">
        <v>20</v>
      </c>
      <c r="AB636">
        <v>0.65</v>
      </c>
      <c r="AC636">
        <v>110</v>
      </c>
      <c r="AD636">
        <v>1</v>
      </c>
      <c r="AE636">
        <v>0.98</v>
      </c>
      <c r="AF636">
        <v>17</v>
      </c>
      <c r="AG636">
        <v>8660</v>
      </c>
      <c r="AH636">
        <v>14</v>
      </c>
      <c r="AI636">
        <v>1</v>
      </c>
      <c r="AJ636">
        <v>6</v>
      </c>
      <c r="AK636">
        <v>60</v>
      </c>
      <c r="AL636">
        <v>0.03</v>
      </c>
      <c r="AM636">
        <v>5</v>
      </c>
      <c r="AN636">
        <v>5</v>
      </c>
      <c r="AO636">
        <v>65</v>
      </c>
      <c r="AP636">
        <v>5</v>
      </c>
      <c r="AQ636">
        <v>54</v>
      </c>
    </row>
    <row r="637" spans="1:43" hidden="1" x14ac:dyDescent="0.25">
      <c r="A637" t="s">
        <v>1019</v>
      </c>
      <c r="B637" t="s">
        <v>1646</v>
      </c>
      <c r="C637" s="1" t="str">
        <f t="shared" si="40"/>
        <v>11:0002</v>
      </c>
      <c r="D637" s="1" t="str">
        <f t="shared" si="38"/>
        <v>11:0001</v>
      </c>
      <c r="E637" t="s">
        <v>1020</v>
      </c>
      <c r="F637" t="s">
        <v>1647</v>
      </c>
      <c r="H637">
        <v>58.909196100000003</v>
      </c>
      <c r="I637">
        <v>-110.9524682</v>
      </c>
      <c r="J637" s="1" t="str">
        <f t="shared" si="39"/>
        <v>Till</v>
      </c>
      <c r="K637" s="1" t="str">
        <f t="shared" si="41"/>
        <v>&lt;63 micron</v>
      </c>
      <c r="L637">
        <v>0.1</v>
      </c>
      <c r="M637">
        <v>5.36</v>
      </c>
      <c r="N637">
        <v>1</v>
      </c>
      <c r="O637">
        <v>130</v>
      </c>
      <c r="P637">
        <v>1.5</v>
      </c>
      <c r="Q637">
        <v>2</v>
      </c>
      <c r="R637">
        <v>0.08</v>
      </c>
      <c r="S637">
        <v>0.25</v>
      </c>
      <c r="T637">
        <v>9</v>
      </c>
      <c r="U637">
        <v>55</v>
      </c>
      <c r="V637">
        <v>25</v>
      </c>
      <c r="W637">
        <v>4.71</v>
      </c>
      <c r="X637">
        <v>10</v>
      </c>
      <c r="Y637">
        <v>0.5</v>
      </c>
      <c r="Z637">
        <v>0.12</v>
      </c>
      <c r="AA637">
        <v>20</v>
      </c>
      <c r="AB637">
        <v>0.76</v>
      </c>
      <c r="AC637">
        <v>165</v>
      </c>
      <c r="AD637">
        <v>1</v>
      </c>
      <c r="AE637">
        <v>0.7</v>
      </c>
      <c r="AF637">
        <v>21</v>
      </c>
      <c r="AG637">
        <v>2700</v>
      </c>
      <c r="AH637">
        <v>8</v>
      </c>
      <c r="AI637">
        <v>1</v>
      </c>
      <c r="AJ637">
        <v>6</v>
      </c>
      <c r="AK637">
        <v>44</v>
      </c>
      <c r="AL637">
        <v>0.06</v>
      </c>
      <c r="AM637">
        <v>5</v>
      </c>
      <c r="AN637">
        <v>5</v>
      </c>
      <c r="AO637">
        <v>88</v>
      </c>
      <c r="AP637">
        <v>5</v>
      </c>
      <c r="AQ637">
        <v>42</v>
      </c>
    </row>
    <row r="638" spans="1:43" hidden="1" x14ac:dyDescent="0.25">
      <c r="A638" t="s">
        <v>1022</v>
      </c>
      <c r="B638" t="s">
        <v>1648</v>
      </c>
      <c r="C638" s="1" t="str">
        <f t="shared" si="40"/>
        <v>11:0002</v>
      </c>
      <c r="D638" s="1" t="str">
        <f t="shared" si="38"/>
        <v>11:0001</v>
      </c>
      <c r="E638" t="s">
        <v>1023</v>
      </c>
      <c r="F638" t="s">
        <v>1649</v>
      </c>
      <c r="H638">
        <v>59.530362400000001</v>
      </c>
      <c r="I638">
        <v>-111.4784499</v>
      </c>
      <c r="J638" s="1" t="str">
        <f t="shared" si="39"/>
        <v>Till</v>
      </c>
      <c r="K638" s="1" t="str">
        <f t="shared" si="41"/>
        <v>&lt;63 micron</v>
      </c>
      <c r="L638">
        <v>0.1</v>
      </c>
      <c r="M638">
        <v>5.09</v>
      </c>
      <c r="N638">
        <v>26</v>
      </c>
      <c r="O638">
        <v>610</v>
      </c>
      <c r="P638">
        <v>2</v>
      </c>
      <c r="Q638">
        <v>2</v>
      </c>
      <c r="R638">
        <v>0.27</v>
      </c>
      <c r="S638">
        <v>0.25</v>
      </c>
      <c r="T638">
        <v>15</v>
      </c>
      <c r="U638">
        <v>76</v>
      </c>
      <c r="V638">
        <v>18</v>
      </c>
      <c r="W638">
        <v>6.37</v>
      </c>
      <c r="X638">
        <v>10</v>
      </c>
      <c r="Y638">
        <v>1</v>
      </c>
      <c r="Z638">
        <v>0.42</v>
      </c>
      <c r="AA638">
        <v>20</v>
      </c>
      <c r="AB638">
        <v>0.91</v>
      </c>
      <c r="AC638">
        <v>505</v>
      </c>
      <c r="AD638">
        <v>3</v>
      </c>
      <c r="AE638">
        <v>0.8</v>
      </c>
      <c r="AF638">
        <v>38</v>
      </c>
      <c r="AG638">
        <v>4930</v>
      </c>
      <c r="AH638">
        <v>24</v>
      </c>
      <c r="AI638">
        <v>4</v>
      </c>
      <c r="AJ638">
        <v>9</v>
      </c>
      <c r="AK638">
        <v>26</v>
      </c>
      <c r="AL638">
        <v>0.01</v>
      </c>
      <c r="AM638">
        <v>5</v>
      </c>
      <c r="AN638">
        <v>5</v>
      </c>
      <c r="AO638">
        <v>132</v>
      </c>
      <c r="AP638">
        <v>5</v>
      </c>
      <c r="AQ638">
        <v>98</v>
      </c>
    </row>
    <row r="639" spans="1:43" hidden="1" x14ac:dyDescent="0.25">
      <c r="A639" t="s">
        <v>1025</v>
      </c>
      <c r="B639" t="s">
        <v>1650</v>
      </c>
      <c r="C639" s="1" t="str">
        <f t="shared" si="40"/>
        <v>11:0002</v>
      </c>
      <c r="D639" s="1" t="str">
        <f t="shared" si="38"/>
        <v>11:0001</v>
      </c>
      <c r="E639" t="s">
        <v>1026</v>
      </c>
      <c r="F639" t="s">
        <v>1651</v>
      </c>
      <c r="H639">
        <v>59.817863699999997</v>
      </c>
      <c r="I639">
        <v>-111.9633455</v>
      </c>
      <c r="J639" s="1" t="str">
        <f t="shared" si="39"/>
        <v>Till</v>
      </c>
      <c r="K639" s="1" t="str">
        <f t="shared" si="41"/>
        <v>&lt;63 micron</v>
      </c>
      <c r="L639">
        <v>0.2</v>
      </c>
      <c r="M639">
        <v>2.76</v>
      </c>
      <c r="N639">
        <v>1</v>
      </c>
      <c r="O639">
        <v>120</v>
      </c>
      <c r="P639">
        <v>1.5</v>
      </c>
      <c r="Q639">
        <v>1</v>
      </c>
      <c r="R639">
        <v>6.54</v>
      </c>
      <c r="S639">
        <v>0.25</v>
      </c>
      <c r="T639">
        <v>10</v>
      </c>
      <c r="U639">
        <v>55</v>
      </c>
      <c r="V639">
        <v>30</v>
      </c>
      <c r="W639">
        <v>3.52</v>
      </c>
      <c r="X639">
        <v>10</v>
      </c>
      <c r="Y639">
        <v>0.5</v>
      </c>
      <c r="Z639">
        <v>0.69</v>
      </c>
      <c r="AA639">
        <v>40</v>
      </c>
      <c r="AB639">
        <v>2.13</v>
      </c>
      <c r="AC639">
        <v>355</v>
      </c>
      <c r="AD639">
        <v>0.5</v>
      </c>
      <c r="AE639">
        <v>0.55000000000000004</v>
      </c>
      <c r="AF639">
        <v>32</v>
      </c>
      <c r="AG639">
        <v>2450</v>
      </c>
      <c r="AH639">
        <v>22</v>
      </c>
      <c r="AI639">
        <v>1</v>
      </c>
      <c r="AJ639">
        <v>7</v>
      </c>
      <c r="AK639">
        <v>65</v>
      </c>
      <c r="AL639">
        <v>0.08</v>
      </c>
      <c r="AM639">
        <v>5</v>
      </c>
      <c r="AN639">
        <v>5</v>
      </c>
      <c r="AO639">
        <v>51</v>
      </c>
      <c r="AP639">
        <v>5</v>
      </c>
      <c r="AQ639">
        <v>84</v>
      </c>
    </row>
    <row r="640" spans="1:43" hidden="1" x14ac:dyDescent="0.25">
      <c r="A640" t="s">
        <v>1652</v>
      </c>
      <c r="B640" t="s">
        <v>1653</v>
      </c>
      <c r="C640" s="1" t="str">
        <f t="shared" ref="C640:C703" si="42">HYPERLINK("http://geochem.nrcan.gc.ca/cdogs/content/bdl/bdl210085_e.htm", "21:0085")</f>
        <v>21:0085</v>
      </c>
      <c r="D640" s="1" t="str">
        <f t="shared" ref="D640:D703" si="43">HYPERLINK("http://geochem.nrcan.gc.ca/cdogs/content/svy/svy210023_e.htm", "21:0023")</f>
        <v>21:0023</v>
      </c>
      <c r="E640" t="s">
        <v>1654</v>
      </c>
      <c r="F640" t="s">
        <v>1655</v>
      </c>
      <c r="H640">
        <v>67.696315600000005</v>
      </c>
      <c r="I640">
        <v>-111.0622264</v>
      </c>
      <c r="J640" s="1" t="str">
        <f t="shared" si="39"/>
        <v>Till</v>
      </c>
      <c r="K640" s="1" t="str">
        <f t="shared" ref="K640:K703" si="44">HYPERLINK("http://geochem.nrcan.gc.ca/cdogs/content/kwd/kwd080003_e.htm", "&lt;2 micron")</f>
        <v>&lt;2 micron</v>
      </c>
      <c r="L640">
        <v>0.2</v>
      </c>
      <c r="M640">
        <v>4.63</v>
      </c>
      <c r="N640">
        <v>52</v>
      </c>
      <c r="O640">
        <v>110</v>
      </c>
      <c r="P640">
        <v>0.25</v>
      </c>
      <c r="Q640">
        <v>1</v>
      </c>
      <c r="R640">
        <v>0.26</v>
      </c>
      <c r="S640">
        <v>0.25</v>
      </c>
      <c r="T640">
        <v>50</v>
      </c>
      <c r="U640">
        <v>118</v>
      </c>
      <c r="V640">
        <v>168</v>
      </c>
      <c r="W640">
        <v>6.82</v>
      </c>
      <c r="X640">
        <v>5</v>
      </c>
      <c r="Y640">
        <v>0.5</v>
      </c>
      <c r="Z640">
        <v>0.33</v>
      </c>
      <c r="AA640">
        <v>40</v>
      </c>
      <c r="AB640">
        <v>1.99</v>
      </c>
      <c r="AC640">
        <v>1815</v>
      </c>
      <c r="AD640">
        <v>4</v>
      </c>
      <c r="AE640">
        <v>0.59</v>
      </c>
      <c r="AF640">
        <v>65</v>
      </c>
      <c r="AG640">
        <v>4170</v>
      </c>
      <c r="AH640">
        <v>120</v>
      </c>
      <c r="AI640">
        <v>4</v>
      </c>
      <c r="AJ640">
        <v>12</v>
      </c>
      <c r="AK640">
        <v>16</v>
      </c>
      <c r="AL640">
        <v>0.17</v>
      </c>
      <c r="AM640">
        <v>5</v>
      </c>
      <c r="AN640">
        <v>5</v>
      </c>
      <c r="AO640">
        <v>146</v>
      </c>
      <c r="AP640">
        <v>5</v>
      </c>
      <c r="AQ640">
        <v>356</v>
      </c>
    </row>
    <row r="641" spans="1:43" hidden="1" x14ac:dyDescent="0.25">
      <c r="A641" t="s">
        <v>1656</v>
      </c>
      <c r="B641" t="s">
        <v>1657</v>
      </c>
      <c r="C641" s="1" t="str">
        <f t="shared" si="42"/>
        <v>21:0085</v>
      </c>
      <c r="D641" s="1" t="str">
        <f t="shared" si="43"/>
        <v>21:0023</v>
      </c>
      <c r="E641" t="s">
        <v>1658</v>
      </c>
      <c r="F641" t="s">
        <v>1659</v>
      </c>
      <c r="H641">
        <v>67.752995900000002</v>
      </c>
      <c r="I641">
        <v>-110.917055</v>
      </c>
      <c r="J641" s="1" t="str">
        <f t="shared" si="39"/>
        <v>Till</v>
      </c>
      <c r="K641" s="1" t="str">
        <f t="shared" si="44"/>
        <v>&lt;2 micron</v>
      </c>
      <c r="L641">
        <v>0.1</v>
      </c>
      <c r="M641">
        <v>4.46</v>
      </c>
      <c r="N641">
        <v>20</v>
      </c>
      <c r="O641">
        <v>110</v>
      </c>
      <c r="P641">
        <v>0.25</v>
      </c>
      <c r="Q641">
        <v>1</v>
      </c>
      <c r="R641">
        <v>0.13</v>
      </c>
      <c r="S641">
        <v>0.5</v>
      </c>
      <c r="T641">
        <v>50</v>
      </c>
      <c r="U641">
        <v>116</v>
      </c>
      <c r="V641">
        <v>51</v>
      </c>
      <c r="W641">
        <v>10.15</v>
      </c>
      <c r="X641">
        <v>5</v>
      </c>
      <c r="Y641">
        <v>0.5</v>
      </c>
      <c r="Z641">
        <v>0.25</v>
      </c>
      <c r="AA641">
        <v>20</v>
      </c>
      <c r="AB641">
        <v>1.35</v>
      </c>
      <c r="AC641">
        <v>2240</v>
      </c>
      <c r="AD641">
        <v>3</v>
      </c>
      <c r="AE641">
        <v>0.73</v>
      </c>
      <c r="AF641">
        <v>28</v>
      </c>
      <c r="AG641">
        <v>5340</v>
      </c>
      <c r="AH641">
        <v>60</v>
      </c>
      <c r="AI641">
        <v>1</v>
      </c>
      <c r="AJ641">
        <v>10</v>
      </c>
      <c r="AK641">
        <v>12</v>
      </c>
      <c r="AL641">
        <v>0.24</v>
      </c>
      <c r="AM641">
        <v>5</v>
      </c>
      <c r="AN641">
        <v>5</v>
      </c>
      <c r="AO641">
        <v>224</v>
      </c>
      <c r="AP641">
        <v>5</v>
      </c>
      <c r="AQ641">
        <v>90</v>
      </c>
    </row>
    <row r="642" spans="1:43" hidden="1" x14ac:dyDescent="0.25">
      <c r="A642" t="s">
        <v>1660</v>
      </c>
      <c r="B642" t="s">
        <v>1661</v>
      </c>
      <c r="C642" s="1" t="str">
        <f t="shared" si="42"/>
        <v>21:0085</v>
      </c>
      <c r="D642" s="1" t="str">
        <f t="shared" si="43"/>
        <v>21:0023</v>
      </c>
      <c r="E642" t="s">
        <v>1662</v>
      </c>
      <c r="F642" t="s">
        <v>1663</v>
      </c>
      <c r="H642">
        <v>67.702684500000004</v>
      </c>
      <c r="I642">
        <v>-110.93706589999999</v>
      </c>
      <c r="J642" s="1" t="str">
        <f t="shared" ref="J642:J705" si="45">HYPERLINK("http://geochem.nrcan.gc.ca/cdogs/content/kwd/kwd020044_e.htm", "Till")</f>
        <v>Till</v>
      </c>
      <c r="K642" s="1" t="str">
        <f t="shared" si="44"/>
        <v>&lt;2 micron</v>
      </c>
      <c r="L642">
        <v>0.1</v>
      </c>
      <c r="M642">
        <v>4.59</v>
      </c>
      <c r="N642">
        <v>32</v>
      </c>
      <c r="O642">
        <v>70</v>
      </c>
      <c r="P642">
        <v>0.25</v>
      </c>
      <c r="Q642">
        <v>1</v>
      </c>
      <c r="R642">
        <v>0.12</v>
      </c>
      <c r="S642">
        <v>0.25</v>
      </c>
      <c r="T642">
        <v>13</v>
      </c>
      <c r="U642">
        <v>75</v>
      </c>
      <c r="V642">
        <v>71</v>
      </c>
      <c r="W642">
        <v>6.26</v>
      </c>
      <c r="X642">
        <v>5</v>
      </c>
      <c r="Y642">
        <v>0.5</v>
      </c>
      <c r="Z642">
        <v>0.22</v>
      </c>
      <c r="AA642">
        <v>30</v>
      </c>
      <c r="AB642">
        <v>1.1299999999999999</v>
      </c>
      <c r="AC642">
        <v>395</v>
      </c>
      <c r="AD642">
        <v>3</v>
      </c>
      <c r="AE642">
        <v>0.46</v>
      </c>
      <c r="AF642">
        <v>28</v>
      </c>
      <c r="AG642">
        <v>3740</v>
      </c>
      <c r="AH642">
        <v>32</v>
      </c>
      <c r="AI642">
        <v>1</v>
      </c>
      <c r="AJ642">
        <v>7</v>
      </c>
      <c r="AK642">
        <v>15</v>
      </c>
      <c r="AL642">
        <v>0.19</v>
      </c>
      <c r="AM642">
        <v>5</v>
      </c>
      <c r="AN642">
        <v>5</v>
      </c>
      <c r="AO642">
        <v>157</v>
      </c>
      <c r="AP642">
        <v>5</v>
      </c>
      <c r="AQ642">
        <v>122</v>
      </c>
    </row>
    <row r="643" spans="1:43" hidden="1" x14ac:dyDescent="0.25">
      <c r="A643" t="s">
        <v>1664</v>
      </c>
      <c r="B643" t="s">
        <v>1665</v>
      </c>
      <c r="C643" s="1" t="str">
        <f t="shared" si="42"/>
        <v>21:0085</v>
      </c>
      <c r="D643" s="1" t="str">
        <f t="shared" si="43"/>
        <v>21:0023</v>
      </c>
      <c r="E643" t="s">
        <v>1666</v>
      </c>
      <c r="F643" t="s">
        <v>1667</v>
      </c>
      <c r="H643">
        <v>67.653801700000002</v>
      </c>
      <c r="I643">
        <v>-110.9440255</v>
      </c>
      <c r="J643" s="1" t="str">
        <f t="shared" si="45"/>
        <v>Till</v>
      </c>
      <c r="K643" s="1" t="str">
        <f t="shared" si="44"/>
        <v>&lt;2 micron</v>
      </c>
      <c r="L643">
        <v>0.1</v>
      </c>
      <c r="M643">
        <v>3.88</v>
      </c>
      <c r="N643">
        <v>70</v>
      </c>
      <c r="O643">
        <v>70</v>
      </c>
      <c r="P643">
        <v>0.25</v>
      </c>
      <c r="Q643">
        <v>1</v>
      </c>
      <c r="R643">
        <v>0.19</v>
      </c>
      <c r="S643">
        <v>0.25</v>
      </c>
      <c r="T643">
        <v>24</v>
      </c>
      <c r="U643">
        <v>75</v>
      </c>
      <c r="V643">
        <v>185</v>
      </c>
      <c r="W643">
        <v>7.11</v>
      </c>
      <c r="X643">
        <v>5</v>
      </c>
      <c r="Y643">
        <v>0.5</v>
      </c>
      <c r="Z643">
        <v>0.23</v>
      </c>
      <c r="AA643">
        <v>30</v>
      </c>
      <c r="AB643">
        <v>1.42</v>
      </c>
      <c r="AC643">
        <v>570</v>
      </c>
      <c r="AD643">
        <v>3</v>
      </c>
      <c r="AE643">
        <v>0.39</v>
      </c>
      <c r="AF643">
        <v>35</v>
      </c>
      <c r="AG643">
        <v>2290</v>
      </c>
      <c r="AH643">
        <v>34</v>
      </c>
      <c r="AI643">
        <v>1</v>
      </c>
      <c r="AJ643">
        <v>7</v>
      </c>
      <c r="AK643">
        <v>13</v>
      </c>
      <c r="AL643">
        <v>0.2</v>
      </c>
      <c r="AM643">
        <v>5</v>
      </c>
      <c r="AN643">
        <v>5</v>
      </c>
      <c r="AO643">
        <v>174</v>
      </c>
      <c r="AP643">
        <v>5</v>
      </c>
      <c r="AQ643">
        <v>138</v>
      </c>
    </row>
    <row r="644" spans="1:43" hidden="1" x14ac:dyDescent="0.25">
      <c r="A644" t="s">
        <v>1668</v>
      </c>
      <c r="B644" t="s">
        <v>1669</v>
      </c>
      <c r="C644" s="1" t="str">
        <f t="shared" si="42"/>
        <v>21:0085</v>
      </c>
      <c r="D644" s="1" t="str">
        <f t="shared" si="43"/>
        <v>21:0023</v>
      </c>
      <c r="E644" t="s">
        <v>1670</v>
      </c>
      <c r="F644" t="s">
        <v>1671</v>
      </c>
      <c r="H644">
        <v>67.5935159</v>
      </c>
      <c r="I644">
        <v>-110.9225347</v>
      </c>
      <c r="J644" s="1" t="str">
        <f t="shared" si="45"/>
        <v>Till</v>
      </c>
      <c r="K644" s="1" t="str">
        <f t="shared" si="44"/>
        <v>&lt;2 micron</v>
      </c>
      <c r="L644">
        <v>0.2</v>
      </c>
      <c r="M644">
        <v>4.8499999999999996</v>
      </c>
      <c r="N644">
        <v>34</v>
      </c>
      <c r="O644">
        <v>90</v>
      </c>
      <c r="P644">
        <v>0.25</v>
      </c>
      <c r="Q644">
        <v>1</v>
      </c>
      <c r="R644">
        <v>0.23</v>
      </c>
      <c r="S644">
        <v>0.5</v>
      </c>
      <c r="T644">
        <v>35</v>
      </c>
      <c r="U644">
        <v>89</v>
      </c>
      <c r="V644">
        <v>155</v>
      </c>
      <c r="W644">
        <v>6.79</v>
      </c>
      <c r="X644">
        <v>5</v>
      </c>
      <c r="Y644">
        <v>0.5</v>
      </c>
      <c r="Z644">
        <v>0.38</v>
      </c>
      <c r="AA644">
        <v>60</v>
      </c>
      <c r="AB644">
        <v>2.86</v>
      </c>
      <c r="AC644">
        <v>940</v>
      </c>
      <c r="AD644">
        <v>1</v>
      </c>
      <c r="AE644">
        <v>0.63</v>
      </c>
      <c r="AF644">
        <v>55</v>
      </c>
      <c r="AG644">
        <v>4980</v>
      </c>
      <c r="AH644">
        <v>26</v>
      </c>
      <c r="AI644">
        <v>1</v>
      </c>
      <c r="AJ644">
        <v>11</v>
      </c>
      <c r="AK644">
        <v>15</v>
      </c>
      <c r="AL644">
        <v>0.15</v>
      </c>
      <c r="AM644">
        <v>5</v>
      </c>
      <c r="AN644">
        <v>5</v>
      </c>
      <c r="AO644">
        <v>153</v>
      </c>
      <c r="AP644">
        <v>5</v>
      </c>
      <c r="AQ644">
        <v>204</v>
      </c>
    </row>
    <row r="645" spans="1:43" hidden="1" x14ac:dyDescent="0.25">
      <c r="A645" t="s">
        <v>1672</v>
      </c>
      <c r="B645" t="s">
        <v>1673</v>
      </c>
      <c r="C645" s="1" t="str">
        <f t="shared" si="42"/>
        <v>21:0085</v>
      </c>
      <c r="D645" s="1" t="str">
        <f t="shared" si="43"/>
        <v>21:0023</v>
      </c>
      <c r="E645" t="s">
        <v>1674</v>
      </c>
      <c r="F645" t="s">
        <v>1675</v>
      </c>
      <c r="H645">
        <v>67.026399699999999</v>
      </c>
      <c r="I645">
        <v>-111.9352933</v>
      </c>
      <c r="J645" s="1" t="str">
        <f t="shared" si="45"/>
        <v>Till</v>
      </c>
      <c r="K645" s="1" t="str">
        <f t="shared" si="44"/>
        <v>&lt;2 micron</v>
      </c>
      <c r="L645">
        <v>0.1</v>
      </c>
      <c r="M645">
        <v>3.97</v>
      </c>
      <c r="N645">
        <v>1</v>
      </c>
      <c r="O645">
        <v>120</v>
      </c>
      <c r="P645">
        <v>0.25</v>
      </c>
      <c r="Q645">
        <v>1</v>
      </c>
      <c r="R645">
        <v>0.41</v>
      </c>
      <c r="S645">
        <v>0.25</v>
      </c>
      <c r="T645">
        <v>20</v>
      </c>
      <c r="U645">
        <v>41</v>
      </c>
      <c r="V645">
        <v>97</v>
      </c>
      <c r="W645">
        <v>6.07</v>
      </c>
      <c r="X645">
        <v>5</v>
      </c>
      <c r="Y645">
        <v>0.5</v>
      </c>
      <c r="Z645">
        <v>0.59</v>
      </c>
      <c r="AA645">
        <v>80</v>
      </c>
      <c r="AB645">
        <v>2</v>
      </c>
      <c r="AC645">
        <v>830</v>
      </c>
      <c r="AD645">
        <v>1</v>
      </c>
      <c r="AE645">
        <v>0.44</v>
      </c>
      <c r="AF645">
        <v>31</v>
      </c>
      <c r="AG645">
        <v>2260</v>
      </c>
      <c r="AH645">
        <v>24</v>
      </c>
      <c r="AI645">
        <v>1</v>
      </c>
      <c r="AJ645">
        <v>11</v>
      </c>
      <c r="AK645">
        <v>19</v>
      </c>
      <c r="AL645">
        <v>0.23</v>
      </c>
      <c r="AM645">
        <v>5</v>
      </c>
      <c r="AN645">
        <v>5</v>
      </c>
      <c r="AO645">
        <v>105</v>
      </c>
      <c r="AP645">
        <v>5</v>
      </c>
      <c r="AQ645">
        <v>110</v>
      </c>
    </row>
    <row r="646" spans="1:43" hidden="1" x14ac:dyDescent="0.25">
      <c r="A646" t="s">
        <v>1676</v>
      </c>
      <c r="B646" t="s">
        <v>1677</v>
      </c>
      <c r="C646" s="1" t="str">
        <f t="shared" si="42"/>
        <v>21:0085</v>
      </c>
      <c r="D646" s="1" t="str">
        <f t="shared" si="43"/>
        <v>21:0023</v>
      </c>
      <c r="E646" t="s">
        <v>1678</v>
      </c>
      <c r="F646" t="s">
        <v>1679</v>
      </c>
      <c r="H646">
        <v>67.089408599999999</v>
      </c>
      <c r="I646">
        <v>-111.9602862</v>
      </c>
      <c r="J646" s="1" t="str">
        <f t="shared" si="45"/>
        <v>Till</v>
      </c>
      <c r="K646" s="1" t="str">
        <f t="shared" si="44"/>
        <v>&lt;2 micron</v>
      </c>
      <c r="L646">
        <v>0.2</v>
      </c>
      <c r="M646">
        <v>3.95</v>
      </c>
      <c r="N646">
        <v>1</v>
      </c>
      <c r="O646">
        <v>140</v>
      </c>
      <c r="P646">
        <v>0.25</v>
      </c>
      <c r="Q646">
        <v>1</v>
      </c>
      <c r="R646">
        <v>0.39</v>
      </c>
      <c r="S646">
        <v>0.25</v>
      </c>
      <c r="T646">
        <v>18</v>
      </c>
      <c r="U646">
        <v>40</v>
      </c>
      <c r="V646">
        <v>113</v>
      </c>
      <c r="W646">
        <v>5.88</v>
      </c>
      <c r="X646">
        <v>5</v>
      </c>
      <c r="Y646">
        <v>0.5</v>
      </c>
      <c r="Z646">
        <v>0.56999999999999995</v>
      </c>
      <c r="AA646">
        <v>50</v>
      </c>
      <c r="AB646">
        <v>1.79</v>
      </c>
      <c r="AC646">
        <v>635</v>
      </c>
      <c r="AD646">
        <v>1</v>
      </c>
      <c r="AE646">
        <v>0.28999999999999998</v>
      </c>
      <c r="AF646">
        <v>30</v>
      </c>
      <c r="AG646">
        <v>1100</v>
      </c>
      <c r="AH646">
        <v>18</v>
      </c>
      <c r="AI646">
        <v>1</v>
      </c>
      <c r="AJ646">
        <v>10</v>
      </c>
      <c r="AK646">
        <v>17</v>
      </c>
      <c r="AL646">
        <v>0.22</v>
      </c>
      <c r="AM646">
        <v>5</v>
      </c>
      <c r="AN646">
        <v>5</v>
      </c>
      <c r="AO646">
        <v>100</v>
      </c>
      <c r="AP646">
        <v>5</v>
      </c>
      <c r="AQ646">
        <v>108</v>
      </c>
    </row>
    <row r="647" spans="1:43" hidden="1" x14ac:dyDescent="0.25">
      <c r="A647" t="s">
        <v>1680</v>
      </c>
      <c r="B647" t="s">
        <v>1681</v>
      </c>
      <c r="C647" s="1" t="str">
        <f t="shared" si="42"/>
        <v>21:0085</v>
      </c>
      <c r="D647" s="1" t="str">
        <f t="shared" si="43"/>
        <v>21:0023</v>
      </c>
      <c r="E647" t="s">
        <v>1678</v>
      </c>
      <c r="F647" t="s">
        <v>1682</v>
      </c>
      <c r="H647">
        <v>67.089408599999999</v>
      </c>
      <c r="I647">
        <v>-111.9602862</v>
      </c>
      <c r="J647" s="1" t="str">
        <f t="shared" si="45"/>
        <v>Till</v>
      </c>
      <c r="K647" s="1" t="str">
        <f t="shared" si="44"/>
        <v>&lt;2 micron</v>
      </c>
      <c r="L647">
        <v>0.1</v>
      </c>
      <c r="M647">
        <v>3.96</v>
      </c>
      <c r="N647">
        <v>2</v>
      </c>
      <c r="O647">
        <v>150</v>
      </c>
      <c r="P647">
        <v>0.25</v>
      </c>
      <c r="Q647">
        <v>1</v>
      </c>
      <c r="R647">
        <v>0.45</v>
      </c>
      <c r="S647">
        <v>0.25</v>
      </c>
      <c r="T647">
        <v>19</v>
      </c>
      <c r="U647">
        <v>40</v>
      </c>
      <c r="V647">
        <v>111</v>
      </c>
      <c r="W647">
        <v>5.9</v>
      </c>
      <c r="X647">
        <v>5</v>
      </c>
      <c r="Y647">
        <v>0.5</v>
      </c>
      <c r="Z647">
        <v>0.59</v>
      </c>
      <c r="AA647">
        <v>50</v>
      </c>
      <c r="AB647">
        <v>1.78</v>
      </c>
      <c r="AC647">
        <v>645</v>
      </c>
      <c r="AD647">
        <v>1</v>
      </c>
      <c r="AE647">
        <v>0.3</v>
      </c>
      <c r="AF647">
        <v>29</v>
      </c>
      <c r="AG647">
        <v>1170</v>
      </c>
      <c r="AH647">
        <v>16</v>
      </c>
      <c r="AI647">
        <v>1</v>
      </c>
      <c r="AJ647">
        <v>10</v>
      </c>
      <c r="AK647">
        <v>20</v>
      </c>
      <c r="AL647">
        <v>0.23</v>
      </c>
      <c r="AM647">
        <v>5</v>
      </c>
      <c r="AN647">
        <v>5</v>
      </c>
      <c r="AO647">
        <v>100</v>
      </c>
      <c r="AP647">
        <v>10</v>
      </c>
      <c r="AQ647">
        <v>108</v>
      </c>
    </row>
    <row r="648" spans="1:43" hidden="1" x14ac:dyDescent="0.25">
      <c r="A648" t="s">
        <v>1683</v>
      </c>
      <c r="B648" t="s">
        <v>1684</v>
      </c>
      <c r="C648" s="1" t="str">
        <f t="shared" si="42"/>
        <v>21:0085</v>
      </c>
      <c r="D648" s="1" t="str">
        <f t="shared" si="43"/>
        <v>21:0023</v>
      </c>
      <c r="E648" t="s">
        <v>1685</v>
      </c>
      <c r="F648" t="s">
        <v>1686</v>
      </c>
      <c r="H648">
        <v>67.151097500000006</v>
      </c>
      <c r="I648">
        <v>-111.9657388</v>
      </c>
      <c r="J648" s="1" t="str">
        <f t="shared" si="45"/>
        <v>Till</v>
      </c>
      <c r="K648" s="1" t="str">
        <f t="shared" si="44"/>
        <v>&lt;2 micron</v>
      </c>
      <c r="L648">
        <v>0.1</v>
      </c>
      <c r="M648">
        <v>3.63</v>
      </c>
      <c r="N648">
        <v>1</v>
      </c>
      <c r="O648">
        <v>100</v>
      </c>
      <c r="P648">
        <v>0.25</v>
      </c>
      <c r="Q648">
        <v>1</v>
      </c>
      <c r="R648">
        <v>0.32</v>
      </c>
      <c r="S648">
        <v>0.25</v>
      </c>
      <c r="T648">
        <v>20</v>
      </c>
      <c r="U648">
        <v>40</v>
      </c>
      <c r="V648">
        <v>105</v>
      </c>
      <c r="W648">
        <v>5.68</v>
      </c>
      <c r="X648">
        <v>5</v>
      </c>
      <c r="Y648">
        <v>0.5</v>
      </c>
      <c r="Z648">
        <v>0.37</v>
      </c>
      <c r="AA648">
        <v>30</v>
      </c>
      <c r="AB648">
        <v>1.35</v>
      </c>
      <c r="AC648">
        <v>710</v>
      </c>
      <c r="AD648">
        <v>1</v>
      </c>
      <c r="AE648">
        <v>0.34</v>
      </c>
      <c r="AF648">
        <v>30</v>
      </c>
      <c r="AG648">
        <v>2150</v>
      </c>
      <c r="AH648">
        <v>12</v>
      </c>
      <c r="AI648">
        <v>1</v>
      </c>
      <c r="AJ648">
        <v>7</v>
      </c>
      <c r="AK648">
        <v>17</v>
      </c>
      <c r="AL648">
        <v>0.2</v>
      </c>
      <c r="AM648">
        <v>5</v>
      </c>
      <c r="AN648">
        <v>5</v>
      </c>
      <c r="AO648">
        <v>104</v>
      </c>
      <c r="AP648">
        <v>5</v>
      </c>
      <c r="AQ648">
        <v>90</v>
      </c>
    </row>
    <row r="649" spans="1:43" hidden="1" x14ac:dyDescent="0.25">
      <c r="A649" t="s">
        <v>1687</v>
      </c>
      <c r="B649" t="s">
        <v>1688</v>
      </c>
      <c r="C649" s="1" t="str">
        <f t="shared" si="42"/>
        <v>21:0085</v>
      </c>
      <c r="D649" s="1" t="str">
        <f t="shared" si="43"/>
        <v>21:0023</v>
      </c>
      <c r="E649" t="s">
        <v>1689</v>
      </c>
      <c r="F649" t="s">
        <v>1690</v>
      </c>
      <c r="H649">
        <v>67.202872099999993</v>
      </c>
      <c r="I649">
        <v>-111.9488477</v>
      </c>
      <c r="J649" s="1" t="str">
        <f t="shared" si="45"/>
        <v>Till</v>
      </c>
      <c r="K649" s="1" t="str">
        <f t="shared" si="44"/>
        <v>&lt;2 micron</v>
      </c>
      <c r="L649">
        <v>0.2</v>
      </c>
      <c r="M649">
        <v>3.65</v>
      </c>
      <c r="N649">
        <v>2</v>
      </c>
      <c r="O649">
        <v>100</v>
      </c>
      <c r="P649">
        <v>0.25</v>
      </c>
      <c r="Q649">
        <v>1</v>
      </c>
      <c r="R649">
        <v>0.46</v>
      </c>
      <c r="S649">
        <v>0.25</v>
      </c>
      <c r="T649">
        <v>24</v>
      </c>
      <c r="U649">
        <v>44</v>
      </c>
      <c r="V649">
        <v>95</v>
      </c>
      <c r="W649">
        <v>5.75</v>
      </c>
      <c r="X649">
        <v>5</v>
      </c>
      <c r="Y649">
        <v>0.5</v>
      </c>
      <c r="Z649">
        <v>0.47</v>
      </c>
      <c r="AA649">
        <v>60</v>
      </c>
      <c r="AB649">
        <v>1.55</v>
      </c>
      <c r="AC649">
        <v>825</v>
      </c>
      <c r="AD649">
        <v>1</v>
      </c>
      <c r="AE649">
        <v>0.49</v>
      </c>
      <c r="AF649">
        <v>30</v>
      </c>
      <c r="AG649">
        <v>2840</v>
      </c>
      <c r="AH649">
        <v>16</v>
      </c>
      <c r="AI649">
        <v>1</v>
      </c>
      <c r="AJ649">
        <v>10</v>
      </c>
      <c r="AK649">
        <v>22</v>
      </c>
      <c r="AL649">
        <v>0.22</v>
      </c>
      <c r="AM649">
        <v>5</v>
      </c>
      <c r="AN649">
        <v>5</v>
      </c>
      <c r="AO649">
        <v>110</v>
      </c>
      <c r="AP649">
        <v>5</v>
      </c>
      <c r="AQ649">
        <v>104</v>
      </c>
    </row>
    <row r="650" spans="1:43" hidden="1" x14ac:dyDescent="0.25">
      <c r="A650" t="s">
        <v>1691</v>
      </c>
      <c r="B650" t="s">
        <v>1692</v>
      </c>
      <c r="C650" s="1" t="str">
        <f t="shared" si="42"/>
        <v>21:0085</v>
      </c>
      <c r="D650" s="1" t="str">
        <f t="shared" si="43"/>
        <v>21:0023</v>
      </c>
      <c r="E650" t="s">
        <v>1693</v>
      </c>
      <c r="F650" t="s">
        <v>1694</v>
      </c>
      <c r="H650">
        <v>67.246390899999994</v>
      </c>
      <c r="I650">
        <v>-111.96238270000001</v>
      </c>
      <c r="J650" s="1" t="str">
        <f t="shared" si="45"/>
        <v>Till</v>
      </c>
      <c r="K650" s="1" t="str">
        <f t="shared" si="44"/>
        <v>&lt;2 micron</v>
      </c>
      <c r="L650">
        <v>0.2</v>
      </c>
      <c r="M650">
        <v>3.69</v>
      </c>
      <c r="N650">
        <v>1</v>
      </c>
      <c r="O650">
        <v>100</v>
      </c>
      <c r="P650">
        <v>0.25</v>
      </c>
      <c r="Q650">
        <v>1</v>
      </c>
      <c r="R650">
        <v>0.51</v>
      </c>
      <c r="S650">
        <v>0.25</v>
      </c>
      <c r="T650">
        <v>16</v>
      </c>
      <c r="U650">
        <v>65</v>
      </c>
      <c r="V650">
        <v>102</v>
      </c>
      <c r="W650">
        <v>5.1100000000000003</v>
      </c>
      <c r="X650">
        <v>5</v>
      </c>
      <c r="Y650">
        <v>0.5</v>
      </c>
      <c r="Z650">
        <v>0.56999999999999995</v>
      </c>
      <c r="AA650">
        <v>70</v>
      </c>
      <c r="AB650">
        <v>1.8</v>
      </c>
      <c r="AC650">
        <v>660</v>
      </c>
      <c r="AD650">
        <v>13</v>
      </c>
      <c r="AE650">
        <v>0.44</v>
      </c>
      <c r="AF650">
        <v>32</v>
      </c>
      <c r="AG650">
        <v>2620</v>
      </c>
      <c r="AH650">
        <v>14</v>
      </c>
      <c r="AI650">
        <v>1</v>
      </c>
      <c r="AJ650">
        <v>10</v>
      </c>
      <c r="AK650">
        <v>23</v>
      </c>
      <c r="AL650">
        <v>0.2</v>
      </c>
      <c r="AM650">
        <v>5</v>
      </c>
      <c r="AN650">
        <v>5</v>
      </c>
      <c r="AO650">
        <v>87</v>
      </c>
      <c r="AP650">
        <v>5</v>
      </c>
      <c r="AQ650">
        <v>114</v>
      </c>
    </row>
    <row r="651" spans="1:43" hidden="1" x14ac:dyDescent="0.25">
      <c r="A651" t="s">
        <v>1695</v>
      </c>
      <c r="B651" t="s">
        <v>1696</v>
      </c>
      <c r="C651" s="1" t="str">
        <f t="shared" si="42"/>
        <v>21:0085</v>
      </c>
      <c r="D651" s="1" t="str">
        <f t="shared" si="43"/>
        <v>21:0023</v>
      </c>
      <c r="E651" t="s">
        <v>1697</v>
      </c>
      <c r="F651" t="s">
        <v>1698</v>
      </c>
      <c r="H651">
        <v>67.308990899999998</v>
      </c>
      <c r="I651">
        <v>-111.9193619</v>
      </c>
      <c r="J651" s="1" t="str">
        <f t="shared" si="45"/>
        <v>Till</v>
      </c>
      <c r="K651" s="1" t="str">
        <f t="shared" si="44"/>
        <v>&lt;2 micron</v>
      </c>
      <c r="L651">
        <v>0.1</v>
      </c>
      <c r="M651">
        <v>4.71</v>
      </c>
      <c r="N651">
        <v>1</v>
      </c>
      <c r="O651">
        <v>80</v>
      </c>
      <c r="P651">
        <v>0.25</v>
      </c>
      <c r="Q651">
        <v>1</v>
      </c>
      <c r="R651">
        <v>0.25</v>
      </c>
      <c r="S651">
        <v>0.25</v>
      </c>
      <c r="T651">
        <v>30</v>
      </c>
      <c r="U651">
        <v>210</v>
      </c>
      <c r="V651">
        <v>109</v>
      </c>
      <c r="W651">
        <v>5.74</v>
      </c>
      <c r="X651">
        <v>5</v>
      </c>
      <c r="Y651">
        <v>0.5</v>
      </c>
      <c r="Z651">
        <v>0.28000000000000003</v>
      </c>
      <c r="AA651">
        <v>70</v>
      </c>
      <c r="AB651">
        <v>2.37</v>
      </c>
      <c r="AC651">
        <v>725</v>
      </c>
      <c r="AD651">
        <v>1</v>
      </c>
      <c r="AE651">
        <v>0.53</v>
      </c>
      <c r="AF651">
        <v>95</v>
      </c>
      <c r="AG651">
        <v>3500</v>
      </c>
      <c r="AH651">
        <v>20</v>
      </c>
      <c r="AI651">
        <v>1</v>
      </c>
      <c r="AJ651">
        <v>12</v>
      </c>
      <c r="AK651">
        <v>17</v>
      </c>
      <c r="AL651">
        <v>0.2</v>
      </c>
      <c r="AM651">
        <v>5</v>
      </c>
      <c r="AN651">
        <v>5</v>
      </c>
      <c r="AO651">
        <v>132</v>
      </c>
      <c r="AP651">
        <v>5</v>
      </c>
      <c r="AQ651">
        <v>96</v>
      </c>
    </row>
    <row r="652" spans="1:43" hidden="1" x14ac:dyDescent="0.25">
      <c r="A652" t="s">
        <v>1699</v>
      </c>
      <c r="B652" t="s">
        <v>1700</v>
      </c>
      <c r="C652" s="1" t="str">
        <f t="shared" si="42"/>
        <v>21:0085</v>
      </c>
      <c r="D652" s="1" t="str">
        <f t="shared" si="43"/>
        <v>21:0023</v>
      </c>
      <c r="E652" t="s">
        <v>1701</v>
      </c>
      <c r="F652" t="s">
        <v>1702</v>
      </c>
      <c r="H652">
        <v>67.362194099999996</v>
      </c>
      <c r="I652">
        <v>-111.93398139999999</v>
      </c>
      <c r="J652" s="1" t="str">
        <f t="shared" si="45"/>
        <v>Till</v>
      </c>
      <c r="K652" s="1" t="str">
        <f t="shared" si="44"/>
        <v>&lt;2 micron</v>
      </c>
      <c r="L652">
        <v>0.2</v>
      </c>
      <c r="M652">
        <v>3.59</v>
      </c>
      <c r="N652">
        <v>1</v>
      </c>
      <c r="O652">
        <v>70</v>
      </c>
      <c r="P652">
        <v>0.25</v>
      </c>
      <c r="Q652">
        <v>1</v>
      </c>
      <c r="R652">
        <v>0.44</v>
      </c>
      <c r="S652">
        <v>0.25</v>
      </c>
      <c r="T652">
        <v>17</v>
      </c>
      <c r="U652">
        <v>64</v>
      </c>
      <c r="V652">
        <v>98</v>
      </c>
      <c r="W652">
        <v>5.49</v>
      </c>
      <c r="X652">
        <v>5</v>
      </c>
      <c r="Y652">
        <v>0.5</v>
      </c>
      <c r="Z652">
        <v>0.43</v>
      </c>
      <c r="AA652">
        <v>70</v>
      </c>
      <c r="AB652">
        <v>1.63</v>
      </c>
      <c r="AC652">
        <v>620</v>
      </c>
      <c r="AD652">
        <v>1</v>
      </c>
      <c r="AE652">
        <v>0.6</v>
      </c>
      <c r="AF652">
        <v>36</v>
      </c>
      <c r="AG652">
        <v>3560</v>
      </c>
      <c r="AH652">
        <v>24</v>
      </c>
      <c r="AI652">
        <v>1</v>
      </c>
      <c r="AJ652">
        <v>13</v>
      </c>
      <c r="AK652">
        <v>25</v>
      </c>
      <c r="AL652">
        <v>0.17</v>
      </c>
      <c r="AM652">
        <v>5</v>
      </c>
      <c r="AN652">
        <v>5</v>
      </c>
      <c r="AO652">
        <v>111</v>
      </c>
      <c r="AP652">
        <v>5</v>
      </c>
      <c r="AQ652">
        <v>108</v>
      </c>
    </row>
    <row r="653" spans="1:43" hidden="1" x14ac:dyDescent="0.25">
      <c r="A653" t="s">
        <v>1703</v>
      </c>
      <c r="B653" t="s">
        <v>1704</v>
      </c>
      <c r="C653" s="1" t="str">
        <f t="shared" si="42"/>
        <v>21:0085</v>
      </c>
      <c r="D653" s="1" t="str">
        <f t="shared" si="43"/>
        <v>21:0023</v>
      </c>
      <c r="E653" t="s">
        <v>1705</v>
      </c>
      <c r="F653" t="s">
        <v>1706</v>
      </c>
      <c r="H653">
        <v>67.420703200000005</v>
      </c>
      <c r="I653">
        <v>-111.9306727</v>
      </c>
      <c r="J653" s="1" t="str">
        <f t="shared" si="45"/>
        <v>Till</v>
      </c>
      <c r="K653" s="1" t="str">
        <f t="shared" si="44"/>
        <v>&lt;2 micron</v>
      </c>
      <c r="L653">
        <v>0.2</v>
      </c>
      <c r="M653">
        <v>5.15</v>
      </c>
      <c r="N653">
        <v>4</v>
      </c>
      <c r="O653">
        <v>70</v>
      </c>
      <c r="P653">
        <v>0.25</v>
      </c>
      <c r="Q653">
        <v>1</v>
      </c>
      <c r="R653">
        <v>0.2</v>
      </c>
      <c r="S653">
        <v>0.25</v>
      </c>
      <c r="T653">
        <v>12</v>
      </c>
      <c r="U653">
        <v>80</v>
      </c>
      <c r="V653">
        <v>89</v>
      </c>
      <c r="W653">
        <v>5.35</v>
      </c>
      <c r="X653">
        <v>5</v>
      </c>
      <c r="Y653">
        <v>0.5</v>
      </c>
      <c r="Z653">
        <v>0.22</v>
      </c>
      <c r="AA653">
        <v>70</v>
      </c>
      <c r="AB653">
        <v>1.1299999999999999</v>
      </c>
      <c r="AC653">
        <v>395</v>
      </c>
      <c r="AD653">
        <v>1</v>
      </c>
      <c r="AE653">
        <v>0.75</v>
      </c>
      <c r="AF653">
        <v>27</v>
      </c>
      <c r="AG653">
        <v>6000</v>
      </c>
      <c r="AH653">
        <v>24</v>
      </c>
      <c r="AI653">
        <v>1</v>
      </c>
      <c r="AJ653">
        <v>9</v>
      </c>
      <c r="AK653">
        <v>16</v>
      </c>
      <c r="AL653">
        <v>0.2</v>
      </c>
      <c r="AM653">
        <v>5</v>
      </c>
      <c r="AN653">
        <v>10</v>
      </c>
      <c r="AO653">
        <v>125</v>
      </c>
      <c r="AP653">
        <v>5</v>
      </c>
      <c r="AQ653">
        <v>70</v>
      </c>
    </row>
    <row r="654" spans="1:43" hidden="1" x14ac:dyDescent="0.25">
      <c r="A654" t="s">
        <v>1707</v>
      </c>
      <c r="B654" t="s">
        <v>1708</v>
      </c>
      <c r="C654" s="1" t="str">
        <f t="shared" si="42"/>
        <v>21:0085</v>
      </c>
      <c r="D654" s="1" t="str">
        <f t="shared" si="43"/>
        <v>21:0023</v>
      </c>
      <c r="E654" t="s">
        <v>1709</v>
      </c>
      <c r="F654" t="s">
        <v>1710</v>
      </c>
      <c r="H654">
        <v>67.479062099999993</v>
      </c>
      <c r="I654">
        <v>-111.9376396</v>
      </c>
      <c r="J654" s="1" t="str">
        <f t="shared" si="45"/>
        <v>Till</v>
      </c>
      <c r="K654" s="1" t="str">
        <f t="shared" si="44"/>
        <v>&lt;2 micron</v>
      </c>
      <c r="L654">
        <v>0.2</v>
      </c>
      <c r="M654">
        <v>4.55</v>
      </c>
      <c r="N654">
        <v>6</v>
      </c>
      <c r="O654">
        <v>130</v>
      </c>
      <c r="P654">
        <v>0.25</v>
      </c>
      <c r="Q654">
        <v>1</v>
      </c>
      <c r="R654">
        <v>0.23</v>
      </c>
      <c r="S654">
        <v>0.25</v>
      </c>
      <c r="T654">
        <v>21</v>
      </c>
      <c r="U654">
        <v>90</v>
      </c>
      <c r="V654">
        <v>120</v>
      </c>
      <c r="W654">
        <v>5.49</v>
      </c>
      <c r="X654">
        <v>5</v>
      </c>
      <c r="Y654">
        <v>0.5</v>
      </c>
      <c r="Z654">
        <v>0.32</v>
      </c>
      <c r="AA654">
        <v>60</v>
      </c>
      <c r="AB654">
        <v>1.52</v>
      </c>
      <c r="AC654">
        <v>475</v>
      </c>
      <c r="AD654">
        <v>2</v>
      </c>
      <c r="AE654">
        <v>0.76</v>
      </c>
      <c r="AF654">
        <v>38</v>
      </c>
      <c r="AG654">
        <v>5300</v>
      </c>
      <c r="AH654">
        <v>20</v>
      </c>
      <c r="AI654">
        <v>1</v>
      </c>
      <c r="AJ654">
        <v>13</v>
      </c>
      <c r="AK654">
        <v>16</v>
      </c>
      <c r="AL654">
        <v>0.17</v>
      </c>
      <c r="AM654">
        <v>5</v>
      </c>
      <c r="AN654">
        <v>20</v>
      </c>
      <c r="AO654">
        <v>141</v>
      </c>
      <c r="AP654">
        <v>5</v>
      </c>
      <c r="AQ654">
        <v>100</v>
      </c>
    </row>
    <row r="655" spans="1:43" hidden="1" x14ac:dyDescent="0.25">
      <c r="A655" t="s">
        <v>1711</v>
      </c>
      <c r="B655" t="s">
        <v>1712</v>
      </c>
      <c r="C655" s="1" t="str">
        <f t="shared" si="42"/>
        <v>21:0085</v>
      </c>
      <c r="D655" s="1" t="str">
        <f t="shared" si="43"/>
        <v>21:0023</v>
      </c>
      <c r="E655" t="s">
        <v>1713</v>
      </c>
      <c r="F655" t="s">
        <v>1714</v>
      </c>
      <c r="H655">
        <v>67.526085300000005</v>
      </c>
      <c r="I655">
        <v>-111.9029297</v>
      </c>
      <c r="J655" s="1" t="str">
        <f t="shared" si="45"/>
        <v>Till</v>
      </c>
      <c r="K655" s="1" t="str">
        <f t="shared" si="44"/>
        <v>&lt;2 micron</v>
      </c>
      <c r="L655">
        <v>0.1</v>
      </c>
      <c r="M655">
        <v>4.6500000000000004</v>
      </c>
      <c r="N655">
        <v>8</v>
      </c>
      <c r="O655">
        <v>70</v>
      </c>
      <c r="P655">
        <v>0.25</v>
      </c>
      <c r="Q655">
        <v>1</v>
      </c>
      <c r="R655">
        <v>0.19</v>
      </c>
      <c r="S655">
        <v>0.25</v>
      </c>
      <c r="T655">
        <v>56</v>
      </c>
      <c r="U655">
        <v>76</v>
      </c>
      <c r="V655">
        <v>376</v>
      </c>
      <c r="W655">
        <v>8.74</v>
      </c>
      <c r="X655">
        <v>5</v>
      </c>
      <c r="Y655">
        <v>0.5</v>
      </c>
      <c r="Z655">
        <v>0.23</v>
      </c>
      <c r="AA655">
        <v>20</v>
      </c>
      <c r="AB655">
        <v>1.1399999999999999</v>
      </c>
      <c r="AC655">
        <v>870</v>
      </c>
      <c r="AD655">
        <v>3</v>
      </c>
      <c r="AE655">
        <v>0.96</v>
      </c>
      <c r="AF655">
        <v>34</v>
      </c>
      <c r="AG655">
        <v>6820</v>
      </c>
      <c r="AH655">
        <v>24</v>
      </c>
      <c r="AI655">
        <v>1</v>
      </c>
      <c r="AJ655">
        <v>13</v>
      </c>
      <c r="AK655">
        <v>11</v>
      </c>
      <c r="AL655">
        <v>0.15</v>
      </c>
      <c r="AM655">
        <v>5</v>
      </c>
      <c r="AN655">
        <v>5</v>
      </c>
      <c r="AO655">
        <v>164</v>
      </c>
      <c r="AP655">
        <v>5</v>
      </c>
      <c r="AQ655">
        <v>118</v>
      </c>
    </row>
    <row r="656" spans="1:43" hidden="1" x14ac:dyDescent="0.25">
      <c r="A656" t="s">
        <v>1715</v>
      </c>
      <c r="B656" t="s">
        <v>1716</v>
      </c>
      <c r="C656" s="1" t="str">
        <f t="shared" si="42"/>
        <v>21:0085</v>
      </c>
      <c r="D656" s="1" t="str">
        <f t="shared" si="43"/>
        <v>21:0023</v>
      </c>
      <c r="E656" t="s">
        <v>1717</v>
      </c>
      <c r="F656" t="s">
        <v>1718</v>
      </c>
      <c r="H656">
        <v>67.590772200000004</v>
      </c>
      <c r="I656">
        <v>-111.90117309999999</v>
      </c>
      <c r="J656" s="1" t="str">
        <f t="shared" si="45"/>
        <v>Till</v>
      </c>
      <c r="K656" s="1" t="str">
        <f t="shared" si="44"/>
        <v>&lt;2 micron</v>
      </c>
      <c r="L656">
        <v>0.1</v>
      </c>
      <c r="M656">
        <v>4.9000000000000004</v>
      </c>
      <c r="N656">
        <v>26</v>
      </c>
      <c r="O656">
        <v>240</v>
      </c>
      <c r="P656">
        <v>0.25</v>
      </c>
      <c r="Q656">
        <v>1</v>
      </c>
      <c r="R656">
        <v>0.18</v>
      </c>
      <c r="S656">
        <v>0.25</v>
      </c>
      <c r="T656">
        <v>31</v>
      </c>
      <c r="U656">
        <v>91</v>
      </c>
      <c r="V656">
        <v>39</v>
      </c>
      <c r="W656">
        <v>5.96</v>
      </c>
      <c r="X656">
        <v>5</v>
      </c>
      <c r="Y656">
        <v>0.5</v>
      </c>
      <c r="Z656">
        <v>0.5</v>
      </c>
      <c r="AA656">
        <v>20</v>
      </c>
      <c r="AB656">
        <v>1.58</v>
      </c>
      <c r="AC656">
        <v>975</v>
      </c>
      <c r="AD656">
        <v>2</v>
      </c>
      <c r="AE656">
        <v>0.56999999999999995</v>
      </c>
      <c r="AF656">
        <v>48</v>
      </c>
      <c r="AG656">
        <v>3430</v>
      </c>
      <c r="AH656">
        <v>24</v>
      </c>
      <c r="AI656">
        <v>1</v>
      </c>
      <c r="AJ656">
        <v>9</v>
      </c>
      <c r="AK656">
        <v>12</v>
      </c>
      <c r="AL656">
        <v>0.14000000000000001</v>
      </c>
      <c r="AM656">
        <v>5</v>
      </c>
      <c r="AN656">
        <v>5</v>
      </c>
      <c r="AO656">
        <v>108</v>
      </c>
      <c r="AP656">
        <v>5</v>
      </c>
      <c r="AQ656">
        <v>84</v>
      </c>
    </row>
    <row r="657" spans="1:43" hidden="1" x14ac:dyDescent="0.25">
      <c r="A657" t="s">
        <v>1719</v>
      </c>
      <c r="B657" t="s">
        <v>1720</v>
      </c>
      <c r="C657" s="1" t="str">
        <f t="shared" si="42"/>
        <v>21:0085</v>
      </c>
      <c r="D657" s="1" t="str">
        <f t="shared" si="43"/>
        <v>21:0023</v>
      </c>
      <c r="E657" t="s">
        <v>1721</v>
      </c>
      <c r="F657" t="s">
        <v>1722</v>
      </c>
      <c r="H657">
        <v>67.666991600000003</v>
      </c>
      <c r="I657">
        <v>-111.9224878</v>
      </c>
      <c r="J657" s="1" t="str">
        <f t="shared" si="45"/>
        <v>Till</v>
      </c>
      <c r="K657" s="1" t="str">
        <f t="shared" si="44"/>
        <v>&lt;2 micron</v>
      </c>
      <c r="L657">
        <v>0.1</v>
      </c>
      <c r="M657">
        <v>3.94</v>
      </c>
      <c r="N657">
        <v>8</v>
      </c>
      <c r="O657">
        <v>1160</v>
      </c>
      <c r="P657">
        <v>0.25</v>
      </c>
      <c r="Q657">
        <v>1</v>
      </c>
      <c r="R657">
        <v>2.48</v>
      </c>
      <c r="S657">
        <v>0.25</v>
      </c>
      <c r="T657">
        <v>21</v>
      </c>
      <c r="U657">
        <v>78</v>
      </c>
      <c r="V657">
        <v>124</v>
      </c>
      <c r="W657">
        <v>4.88</v>
      </c>
      <c r="X657">
        <v>5</v>
      </c>
      <c r="Y657">
        <v>0.5</v>
      </c>
      <c r="Z657">
        <v>0.98</v>
      </c>
      <c r="AA657">
        <v>30</v>
      </c>
      <c r="AB657">
        <v>4.58</v>
      </c>
      <c r="AC657">
        <v>535</v>
      </c>
      <c r="AD657">
        <v>1</v>
      </c>
      <c r="AE657">
        <v>0.69</v>
      </c>
      <c r="AF657">
        <v>49</v>
      </c>
      <c r="AG657">
        <v>2920</v>
      </c>
      <c r="AH657">
        <v>16</v>
      </c>
      <c r="AI657">
        <v>2</v>
      </c>
      <c r="AJ657">
        <v>11</v>
      </c>
      <c r="AK657">
        <v>22</v>
      </c>
      <c r="AL657">
        <v>0.12</v>
      </c>
      <c r="AM657">
        <v>5</v>
      </c>
      <c r="AN657">
        <v>5</v>
      </c>
      <c r="AO657">
        <v>83</v>
      </c>
      <c r="AP657">
        <v>5</v>
      </c>
      <c r="AQ657">
        <v>112</v>
      </c>
    </row>
    <row r="658" spans="1:43" hidden="1" x14ac:dyDescent="0.25">
      <c r="A658" t="s">
        <v>1723</v>
      </c>
      <c r="B658" t="s">
        <v>1724</v>
      </c>
      <c r="C658" s="1" t="str">
        <f t="shared" si="42"/>
        <v>21:0085</v>
      </c>
      <c r="D658" s="1" t="str">
        <f t="shared" si="43"/>
        <v>21:0023</v>
      </c>
      <c r="E658" t="s">
        <v>1725</v>
      </c>
      <c r="F658" t="s">
        <v>1726</v>
      </c>
      <c r="H658">
        <v>67.708775000000003</v>
      </c>
      <c r="I658">
        <v>-111.9869764</v>
      </c>
      <c r="J658" s="1" t="str">
        <f t="shared" si="45"/>
        <v>Till</v>
      </c>
      <c r="K658" s="1" t="str">
        <f t="shared" si="44"/>
        <v>&lt;2 micron</v>
      </c>
      <c r="L658">
        <v>0.2</v>
      </c>
      <c r="M658">
        <v>4.1900000000000004</v>
      </c>
      <c r="N658">
        <v>4</v>
      </c>
      <c r="O658">
        <v>920</v>
      </c>
      <c r="P658">
        <v>0.25</v>
      </c>
      <c r="Q658">
        <v>1</v>
      </c>
      <c r="R658">
        <v>0.63</v>
      </c>
      <c r="S658">
        <v>0.25</v>
      </c>
      <c r="T658">
        <v>24</v>
      </c>
      <c r="U658">
        <v>82</v>
      </c>
      <c r="V658">
        <v>106</v>
      </c>
      <c r="W658">
        <v>5.83</v>
      </c>
      <c r="X658">
        <v>5</v>
      </c>
      <c r="Y658">
        <v>0.5</v>
      </c>
      <c r="Z658">
        <v>0.8</v>
      </c>
      <c r="AA658">
        <v>40</v>
      </c>
      <c r="AB658">
        <v>2.5499999999999998</v>
      </c>
      <c r="AC658">
        <v>820</v>
      </c>
      <c r="AD658">
        <v>1</v>
      </c>
      <c r="AE658">
        <v>0.5</v>
      </c>
      <c r="AF658">
        <v>51</v>
      </c>
      <c r="AG658">
        <v>2430</v>
      </c>
      <c r="AH658">
        <v>22</v>
      </c>
      <c r="AI658">
        <v>1</v>
      </c>
      <c r="AJ658">
        <v>13</v>
      </c>
      <c r="AK658">
        <v>16</v>
      </c>
      <c r="AL658">
        <v>0.1</v>
      </c>
      <c r="AM658">
        <v>5</v>
      </c>
      <c r="AN658">
        <v>5</v>
      </c>
      <c r="AO658">
        <v>90</v>
      </c>
      <c r="AP658">
        <v>5</v>
      </c>
      <c r="AQ658">
        <v>126</v>
      </c>
    </row>
    <row r="659" spans="1:43" hidden="1" x14ac:dyDescent="0.25">
      <c r="A659" t="s">
        <v>1727</v>
      </c>
      <c r="B659" t="s">
        <v>1728</v>
      </c>
      <c r="C659" s="1" t="str">
        <f t="shared" si="42"/>
        <v>21:0085</v>
      </c>
      <c r="D659" s="1" t="str">
        <f t="shared" si="43"/>
        <v>21:0023</v>
      </c>
      <c r="E659" t="s">
        <v>1729</v>
      </c>
      <c r="F659" t="s">
        <v>1730</v>
      </c>
      <c r="H659">
        <v>67.027913999999996</v>
      </c>
      <c r="I659">
        <v>-111.7879318</v>
      </c>
      <c r="J659" s="1" t="str">
        <f t="shared" si="45"/>
        <v>Till</v>
      </c>
      <c r="K659" s="1" t="str">
        <f t="shared" si="44"/>
        <v>&lt;2 micron</v>
      </c>
      <c r="L659">
        <v>0.1</v>
      </c>
      <c r="M659">
        <v>5.04</v>
      </c>
      <c r="N659">
        <v>6</v>
      </c>
      <c r="O659">
        <v>170</v>
      </c>
      <c r="P659">
        <v>0.25</v>
      </c>
      <c r="Q659">
        <v>1</v>
      </c>
      <c r="R659">
        <v>0.35</v>
      </c>
      <c r="S659">
        <v>0.25</v>
      </c>
      <c r="T659">
        <v>24</v>
      </c>
      <c r="U659">
        <v>52</v>
      </c>
      <c r="V659">
        <v>193</v>
      </c>
      <c r="W659">
        <v>7.51</v>
      </c>
      <c r="X659">
        <v>5</v>
      </c>
      <c r="Y659">
        <v>0.5</v>
      </c>
      <c r="Z659">
        <v>0.78</v>
      </c>
      <c r="AA659">
        <v>50</v>
      </c>
      <c r="AB659">
        <v>1.85</v>
      </c>
      <c r="AC659">
        <v>765</v>
      </c>
      <c r="AD659">
        <v>2</v>
      </c>
      <c r="AE659">
        <v>0.64</v>
      </c>
      <c r="AF659">
        <v>35</v>
      </c>
      <c r="AG659">
        <v>3260</v>
      </c>
      <c r="AH659">
        <v>16</v>
      </c>
      <c r="AI659">
        <v>1</v>
      </c>
      <c r="AJ659">
        <v>14</v>
      </c>
      <c r="AK659">
        <v>18</v>
      </c>
      <c r="AL659">
        <v>0.23</v>
      </c>
      <c r="AM659">
        <v>5</v>
      </c>
      <c r="AN659">
        <v>5</v>
      </c>
      <c r="AO659">
        <v>143</v>
      </c>
      <c r="AP659">
        <v>5</v>
      </c>
      <c r="AQ659">
        <v>152</v>
      </c>
    </row>
    <row r="660" spans="1:43" hidden="1" x14ac:dyDescent="0.25">
      <c r="A660" t="s">
        <v>1731</v>
      </c>
      <c r="B660" t="s">
        <v>1732</v>
      </c>
      <c r="C660" s="1" t="str">
        <f t="shared" si="42"/>
        <v>21:0085</v>
      </c>
      <c r="D660" s="1" t="str">
        <f t="shared" si="43"/>
        <v>21:0023</v>
      </c>
      <c r="E660" t="s">
        <v>1733</v>
      </c>
      <c r="F660" t="s">
        <v>1734</v>
      </c>
      <c r="H660">
        <v>67.088414200000003</v>
      </c>
      <c r="I660">
        <v>-111.76204540000001</v>
      </c>
      <c r="J660" s="1" t="str">
        <f t="shared" si="45"/>
        <v>Till</v>
      </c>
      <c r="K660" s="1" t="str">
        <f t="shared" si="44"/>
        <v>&lt;2 micron</v>
      </c>
      <c r="L660">
        <v>0.2</v>
      </c>
      <c r="M660">
        <v>4.62</v>
      </c>
      <c r="N660">
        <v>1</v>
      </c>
      <c r="O660">
        <v>120</v>
      </c>
      <c r="P660">
        <v>0.25</v>
      </c>
      <c r="Q660">
        <v>1</v>
      </c>
      <c r="R660">
        <v>0.24</v>
      </c>
      <c r="S660">
        <v>0.25</v>
      </c>
      <c r="T660">
        <v>15</v>
      </c>
      <c r="U660">
        <v>55</v>
      </c>
      <c r="V660">
        <v>129</v>
      </c>
      <c r="W660">
        <v>5.97</v>
      </c>
      <c r="X660">
        <v>5</v>
      </c>
      <c r="Y660">
        <v>0.5</v>
      </c>
      <c r="Z660">
        <v>0.45</v>
      </c>
      <c r="AA660">
        <v>70</v>
      </c>
      <c r="AB660">
        <v>1.3</v>
      </c>
      <c r="AC660">
        <v>325</v>
      </c>
      <c r="AD660">
        <v>1</v>
      </c>
      <c r="AE660">
        <v>0.74</v>
      </c>
      <c r="AF660">
        <v>27</v>
      </c>
      <c r="AG660">
        <v>5820</v>
      </c>
      <c r="AH660">
        <v>12</v>
      </c>
      <c r="AI660">
        <v>2</v>
      </c>
      <c r="AJ660">
        <v>11</v>
      </c>
      <c r="AK660">
        <v>17</v>
      </c>
      <c r="AL660">
        <v>0.17</v>
      </c>
      <c r="AM660">
        <v>5</v>
      </c>
      <c r="AN660">
        <v>5</v>
      </c>
      <c r="AO660">
        <v>111</v>
      </c>
      <c r="AP660">
        <v>5</v>
      </c>
      <c r="AQ660">
        <v>98</v>
      </c>
    </row>
    <row r="661" spans="1:43" hidden="1" x14ac:dyDescent="0.25">
      <c r="A661" t="s">
        <v>1735</v>
      </c>
      <c r="B661" t="s">
        <v>1736</v>
      </c>
      <c r="C661" s="1" t="str">
        <f t="shared" si="42"/>
        <v>21:0085</v>
      </c>
      <c r="D661" s="1" t="str">
        <f t="shared" si="43"/>
        <v>21:0023</v>
      </c>
      <c r="E661" t="s">
        <v>1737</v>
      </c>
      <c r="F661" t="s">
        <v>1738</v>
      </c>
      <c r="H661">
        <v>67.150787300000005</v>
      </c>
      <c r="I661">
        <v>-111.7753214</v>
      </c>
      <c r="J661" s="1" t="str">
        <f t="shared" si="45"/>
        <v>Till</v>
      </c>
      <c r="K661" s="1" t="str">
        <f t="shared" si="44"/>
        <v>&lt;2 micron</v>
      </c>
      <c r="L661">
        <v>0.2</v>
      </c>
      <c r="M661">
        <v>4.49</v>
      </c>
      <c r="N661">
        <v>1</v>
      </c>
      <c r="O661">
        <v>210</v>
      </c>
      <c r="P661">
        <v>0.25</v>
      </c>
      <c r="Q661">
        <v>1</v>
      </c>
      <c r="R661">
        <v>0.45</v>
      </c>
      <c r="S661">
        <v>0.25</v>
      </c>
      <c r="T661">
        <v>22</v>
      </c>
      <c r="U661">
        <v>50</v>
      </c>
      <c r="V661">
        <v>86</v>
      </c>
      <c r="W661">
        <v>6.16</v>
      </c>
      <c r="X661">
        <v>5</v>
      </c>
      <c r="Y661">
        <v>0.5</v>
      </c>
      <c r="Z661">
        <v>1.1200000000000001</v>
      </c>
      <c r="AA661">
        <v>80</v>
      </c>
      <c r="AB661">
        <v>2.19</v>
      </c>
      <c r="AC661">
        <v>1130</v>
      </c>
      <c r="AD661">
        <v>1</v>
      </c>
      <c r="AE661">
        <v>0.42</v>
      </c>
      <c r="AF661">
        <v>34</v>
      </c>
      <c r="AG661">
        <v>2130</v>
      </c>
      <c r="AH661">
        <v>18</v>
      </c>
      <c r="AI661">
        <v>1</v>
      </c>
      <c r="AJ661">
        <v>11</v>
      </c>
      <c r="AK661">
        <v>25</v>
      </c>
      <c r="AL661">
        <v>0.2</v>
      </c>
      <c r="AM661">
        <v>5</v>
      </c>
      <c r="AN661">
        <v>5</v>
      </c>
      <c r="AO661">
        <v>92</v>
      </c>
      <c r="AP661">
        <v>5</v>
      </c>
      <c r="AQ661">
        <v>162</v>
      </c>
    </row>
    <row r="662" spans="1:43" hidden="1" x14ac:dyDescent="0.25">
      <c r="A662" t="s">
        <v>1739</v>
      </c>
      <c r="B662" t="s">
        <v>1740</v>
      </c>
      <c r="C662" s="1" t="str">
        <f t="shared" si="42"/>
        <v>21:0085</v>
      </c>
      <c r="D662" s="1" t="str">
        <f t="shared" si="43"/>
        <v>21:0023</v>
      </c>
      <c r="E662" t="s">
        <v>1737</v>
      </c>
      <c r="F662" t="s">
        <v>1741</v>
      </c>
      <c r="H662">
        <v>67.150787300000005</v>
      </c>
      <c r="I662">
        <v>-111.7753214</v>
      </c>
      <c r="J662" s="1" t="str">
        <f t="shared" si="45"/>
        <v>Till</v>
      </c>
      <c r="K662" s="1" t="str">
        <f t="shared" si="44"/>
        <v>&lt;2 micron</v>
      </c>
      <c r="L662">
        <v>0.1</v>
      </c>
      <c r="M662">
        <v>4.41</v>
      </c>
      <c r="N662">
        <v>2</v>
      </c>
      <c r="O662">
        <v>210</v>
      </c>
      <c r="P662">
        <v>0.25</v>
      </c>
      <c r="Q662">
        <v>1</v>
      </c>
      <c r="R662">
        <v>0.44</v>
      </c>
      <c r="S662">
        <v>0.25</v>
      </c>
      <c r="T662">
        <v>21</v>
      </c>
      <c r="U662">
        <v>49</v>
      </c>
      <c r="V662">
        <v>84</v>
      </c>
      <c r="W662">
        <v>6.1</v>
      </c>
      <c r="X662">
        <v>5</v>
      </c>
      <c r="Y662">
        <v>0.5</v>
      </c>
      <c r="Z662">
        <v>1.1000000000000001</v>
      </c>
      <c r="AA662">
        <v>80</v>
      </c>
      <c r="AB662">
        <v>2.14</v>
      </c>
      <c r="AC662">
        <v>1125</v>
      </c>
      <c r="AD662">
        <v>1</v>
      </c>
      <c r="AE662">
        <v>0.42</v>
      </c>
      <c r="AF662">
        <v>32</v>
      </c>
      <c r="AG662">
        <v>1960</v>
      </c>
      <c r="AH662">
        <v>14</v>
      </c>
      <c r="AI662">
        <v>1</v>
      </c>
      <c r="AJ662">
        <v>11</v>
      </c>
      <c r="AK662">
        <v>25</v>
      </c>
      <c r="AL662">
        <v>0.2</v>
      </c>
      <c r="AM662">
        <v>5</v>
      </c>
      <c r="AN662">
        <v>5</v>
      </c>
      <c r="AO662">
        <v>91</v>
      </c>
      <c r="AP662">
        <v>10</v>
      </c>
      <c r="AQ662">
        <v>160</v>
      </c>
    </row>
    <row r="663" spans="1:43" hidden="1" x14ac:dyDescent="0.25">
      <c r="A663" t="s">
        <v>1742</v>
      </c>
      <c r="B663" t="s">
        <v>1743</v>
      </c>
      <c r="C663" s="1" t="str">
        <f t="shared" si="42"/>
        <v>21:0085</v>
      </c>
      <c r="D663" s="1" t="str">
        <f t="shared" si="43"/>
        <v>21:0023</v>
      </c>
      <c r="E663" t="s">
        <v>1744</v>
      </c>
      <c r="F663" t="s">
        <v>1745</v>
      </c>
      <c r="H663">
        <v>67.208443599999995</v>
      </c>
      <c r="I663">
        <v>-111.7806473</v>
      </c>
      <c r="J663" s="1" t="str">
        <f t="shared" si="45"/>
        <v>Till</v>
      </c>
      <c r="K663" s="1" t="str">
        <f t="shared" si="44"/>
        <v>&lt;2 micron</v>
      </c>
      <c r="L663">
        <v>0.2</v>
      </c>
      <c r="M663">
        <v>4.0599999999999996</v>
      </c>
      <c r="N663">
        <v>4</v>
      </c>
      <c r="O663">
        <v>90</v>
      </c>
      <c r="P663">
        <v>0.25</v>
      </c>
      <c r="Q663">
        <v>1</v>
      </c>
      <c r="R663">
        <v>0.21</v>
      </c>
      <c r="S663">
        <v>0.25</v>
      </c>
      <c r="T663">
        <v>16</v>
      </c>
      <c r="U663">
        <v>41</v>
      </c>
      <c r="V663">
        <v>101</v>
      </c>
      <c r="W663">
        <v>6.52</v>
      </c>
      <c r="X663">
        <v>5</v>
      </c>
      <c r="Y663">
        <v>0.5</v>
      </c>
      <c r="Z663">
        <v>0.43</v>
      </c>
      <c r="AA663">
        <v>30</v>
      </c>
      <c r="AB663">
        <v>1.2</v>
      </c>
      <c r="AC663">
        <v>695</v>
      </c>
      <c r="AD663">
        <v>66</v>
      </c>
      <c r="AE663">
        <v>0.64</v>
      </c>
      <c r="AF663">
        <v>23</v>
      </c>
      <c r="AG663">
        <v>4620</v>
      </c>
      <c r="AH663">
        <v>32</v>
      </c>
      <c r="AI663">
        <v>1</v>
      </c>
      <c r="AJ663">
        <v>6</v>
      </c>
      <c r="AK663">
        <v>16</v>
      </c>
      <c r="AL663">
        <v>0.27</v>
      </c>
      <c r="AM663">
        <v>5</v>
      </c>
      <c r="AN663">
        <v>5</v>
      </c>
      <c r="AO663">
        <v>120</v>
      </c>
      <c r="AP663">
        <v>5</v>
      </c>
      <c r="AQ663">
        <v>150</v>
      </c>
    </row>
    <row r="664" spans="1:43" hidden="1" x14ac:dyDescent="0.25">
      <c r="A664" t="s">
        <v>1746</v>
      </c>
      <c r="B664" t="s">
        <v>1747</v>
      </c>
      <c r="C664" s="1" t="str">
        <f t="shared" si="42"/>
        <v>21:0085</v>
      </c>
      <c r="D664" s="1" t="str">
        <f t="shared" si="43"/>
        <v>21:0023</v>
      </c>
      <c r="E664" t="s">
        <v>1748</v>
      </c>
      <c r="F664" t="s">
        <v>1749</v>
      </c>
      <c r="H664">
        <v>67.252260399999997</v>
      </c>
      <c r="I664">
        <v>-111.8089554</v>
      </c>
      <c r="J664" s="1" t="str">
        <f t="shared" si="45"/>
        <v>Till</v>
      </c>
      <c r="K664" s="1" t="str">
        <f t="shared" si="44"/>
        <v>&lt;2 micron</v>
      </c>
      <c r="L664">
        <v>0.1</v>
      </c>
      <c r="M664">
        <v>3.43</v>
      </c>
      <c r="N664">
        <v>1</v>
      </c>
      <c r="O664">
        <v>70</v>
      </c>
      <c r="P664">
        <v>0.25</v>
      </c>
      <c r="Q664">
        <v>1</v>
      </c>
      <c r="R664">
        <v>0.28999999999999998</v>
      </c>
      <c r="S664">
        <v>0.25</v>
      </c>
      <c r="T664">
        <v>24</v>
      </c>
      <c r="U664">
        <v>36</v>
      </c>
      <c r="V664">
        <v>90</v>
      </c>
      <c r="W664">
        <v>4.33</v>
      </c>
      <c r="X664">
        <v>5</v>
      </c>
      <c r="Y664">
        <v>0.5</v>
      </c>
      <c r="Z664">
        <v>0.32</v>
      </c>
      <c r="AA664">
        <v>50</v>
      </c>
      <c r="AB664">
        <v>1.31</v>
      </c>
      <c r="AC664">
        <v>615</v>
      </c>
      <c r="AD664">
        <v>1</v>
      </c>
      <c r="AE664">
        <v>0.31</v>
      </c>
      <c r="AF664">
        <v>29</v>
      </c>
      <c r="AG664">
        <v>2010</v>
      </c>
      <c r="AH664">
        <v>24</v>
      </c>
      <c r="AI664">
        <v>1</v>
      </c>
      <c r="AJ664">
        <v>7</v>
      </c>
      <c r="AK664">
        <v>17</v>
      </c>
      <c r="AL664">
        <v>0.17</v>
      </c>
      <c r="AM664">
        <v>5</v>
      </c>
      <c r="AN664">
        <v>5</v>
      </c>
      <c r="AO664">
        <v>73</v>
      </c>
      <c r="AP664">
        <v>5</v>
      </c>
      <c r="AQ664">
        <v>122</v>
      </c>
    </row>
    <row r="665" spans="1:43" hidden="1" x14ac:dyDescent="0.25">
      <c r="A665" t="s">
        <v>1750</v>
      </c>
      <c r="B665" t="s">
        <v>1751</v>
      </c>
      <c r="C665" s="1" t="str">
        <f t="shared" si="42"/>
        <v>21:0085</v>
      </c>
      <c r="D665" s="1" t="str">
        <f t="shared" si="43"/>
        <v>21:0023</v>
      </c>
      <c r="E665" t="s">
        <v>1748</v>
      </c>
      <c r="F665" t="s">
        <v>1752</v>
      </c>
      <c r="H665">
        <v>67.252260399999997</v>
      </c>
      <c r="I665">
        <v>-111.8089554</v>
      </c>
      <c r="J665" s="1" t="str">
        <f t="shared" si="45"/>
        <v>Till</v>
      </c>
      <c r="K665" s="1" t="str">
        <f t="shared" si="44"/>
        <v>&lt;2 micron</v>
      </c>
      <c r="L665">
        <v>0.1</v>
      </c>
      <c r="M665">
        <v>3.4</v>
      </c>
      <c r="N665">
        <v>2</v>
      </c>
      <c r="O665">
        <v>70</v>
      </c>
      <c r="P665">
        <v>0.25</v>
      </c>
      <c r="Q665">
        <v>1</v>
      </c>
      <c r="R665">
        <v>0.3</v>
      </c>
      <c r="S665">
        <v>0.25</v>
      </c>
      <c r="T665">
        <v>23</v>
      </c>
      <c r="U665">
        <v>37</v>
      </c>
      <c r="V665">
        <v>89</v>
      </c>
      <c r="W665">
        <v>4.29</v>
      </c>
      <c r="X665">
        <v>5</v>
      </c>
      <c r="Y665">
        <v>0.5</v>
      </c>
      <c r="Z665">
        <v>0.32</v>
      </c>
      <c r="AA665">
        <v>40</v>
      </c>
      <c r="AB665">
        <v>1.29</v>
      </c>
      <c r="AC665">
        <v>620</v>
      </c>
      <c r="AD665">
        <v>3</v>
      </c>
      <c r="AE665">
        <v>0.32</v>
      </c>
      <c r="AF665">
        <v>30</v>
      </c>
      <c r="AG665">
        <v>2010</v>
      </c>
      <c r="AH665">
        <v>22</v>
      </c>
      <c r="AI665">
        <v>1</v>
      </c>
      <c r="AJ665">
        <v>7</v>
      </c>
      <c r="AK665">
        <v>18</v>
      </c>
      <c r="AL665">
        <v>0.17</v>
      </c>
      <c r="AM665">
        <v>5</v>
      </c>
      <c r="AN665">
        <v>5</v>
      </c>
      <c r="AO665">
        <v>73</v>
      </c>
      <c r="AP665">
        <v>10</v>
      </c>
      <c r="AQ665">
        <v>122</v>
      </c>
    </row>
    <row r="666" spans="1:43" hidden="1" x14ac:dyDescent="0.25">
      <c r="A666" t="s">
        <v>1753</v>
      </c>
      <c r="B666" t="s">
        <v>1754</v>
      </c>
      <c r="C666" s="1" t="str">
        <f t="shared" si="42"/>
        <v>21:0085</v>
      </c>
      <c r="D666" s="1" t="str">
        <f t="shared" si="43"/>
        <v>21:0023</v>
      </c>
      <c r="E666" t="s">
        <v>1755</v>
      </c>
      <c r="F666" t="s">
        <v>1756</v>
      </c>
      <c r="H666">
        <v>67.310640000000006</v>
      </c>
      <c r="I666">
        <v>-111.79489580000001</v>
      </c>
      <c r="J666" s="1" t="str">
        <f t="shared" si="45"/>
        <v>Till</v>
      </c>
      <c r="K666" s="1" t="str">
        <f t="shared" si="44"/>
        <v>&lt;2 micron</v>
      </c>
      <c r="L666">
        <v>0.1</v>
      </c>
      <c r="M666">
        <v>3.61</v>
      </c>
      <c r="N666">
        <v>2</v>
      </c>
      <c r="O666">
        <v>80</v>
      </c>
      <c r="P666">
        <v>0.25</v>
      </c>
      <c r="Q666">
        <v>1</v>
      </c>
      <c r="R666">
        <v>0.26</v>
      </c>
      <c r="S666">
        <v>0.25</v>
      </c>
      <c r="T666">
        <v>14</v>
      </c>
      <c r="U666">
        <v>59</v>
      </c>
      <c r="V666">
        <v>59</v>
      </c>
      <c r="W666">
        <v>4.9800000000000004</v>
      </c>
      <c r="X666">
        <v>5</v>
      </c>
      <c r="Y666">
        <v>0.5</v>
      </c>
      <c r="Z666">
        <v>0.26</v>
      </c>
      <c r="AA666">
        <v>40</v>
      </c>
      <c r="AB666">
        <v>1.17</v>
      </c>
      <c r="AC666">
        <v>460</v>
      </c>
      <c r="AD666">
        <v>1</v>
      </c>
      <c r="AE666">
        <v>0.42</v>
      </c>
      <c r="AF666">
        <v>28</v>
      </c>
      <c r="AG666">
        <v>2450</v>
      </c>
      <c r="AH666">
        <v>26</v>
      </c>
      <c r="AI666">
        <v>1</v>
      </c>
      <c r="AJ666">
        <v>7</v>
      </c>
      <c r="AK666">
        <v>17</v>
      </c>
      <c r="AL666">
        <v>0.21</v>
      </c>
      <c r="AM666">
        <v>5</v>
      </c>
      <c r="AN666">
        <v>5</v>
      </c>
      <c r="AO666">
        <v>98</v>
      </c>
      <c r="AP666">
        <v>5</v>
      </c>
      <c r="AQ666">
        <v>78</v>
      </c>
    </row>
    <row r="667" spans="1:43" hidden="1" x14ac:dyDescent="0.25">
      <c r="A667" t="s">
        <v>1757</v>
      </c>
      <c r="B667" t="s">
        <v>1758</v>
      </c>
      <c r="C667" s="1" t="str">
        <f t="shared" si="42"/>
        <v>21:0085</v>
      </c>
      <c r="D667" s="1" t="str">
        <f t="shared" si="43"/>
        <v>21:0023</v>
      </c>
      <c r="E667" t="s">
        <v>1759</v>
      </c>
      <c r="F667" t="s">
        <v>1760</v>
      </c>
      <c r="H667">
        <v>67.365606299999996</v>
      </c>
      <c r="I667">
        <v>-111.7997522</v>
      </c>
      <c r="J667" s="1" t="str">
        <f t="shared" si="45"/>
        <v>Till</v>
      </c>
      <c r="K667" s="1" t="str">
        <f t="shared" si="44"/>
        <v>&lt;2 micron</v>
      </c>
      <c r="L667">
        <v>0.1</v>
      </c>
      <c r="M667">
        <v>4.4000000000000004</v>
      </c>
      <c r="N667">
        <v>8</v>
      </c>
      <c r="O667">
        <v>160</v>
      </c>
      <c r="P667">
        <v>0.25</v>
      </c>
      <c r="Q667">
        <v>1</v>
      </c>
      <c r="R667">
        <v>0.26</v>
      </c>
      <c r="S667">
        <v>0.25</v>
      </c>
      <c r="T667">
        <v>21</v>
      </c>
      <c r="U667">
        <v>84</v>
      </c>
      <c r="V667">
        <v>62</v>
      </c>
      <c r="W667">
        <v>6.2</v>
      </c>
      <c r="X667">
        <v>5</v>
      </c>
      <c r="Y667">
        <v>0.5</v>
      </c>
      <c r="Z667">
        <v>0.73</v>
      </c>
      <c r="AA667">
        <v>50</v>
      </c>
      <c r="AB667">
        <v>1.57</v>
      </c>
      <c r="AC667">
        <v>645</v>
      </c>
      <c r="AD667">
        <v>1</v>
      </c>
      <c r="AE667">
        <v>0.46</v>
      </c>
      <c r="AF667">
        <v>46</v>
      </c>
      <c r="AG667">
        <v>2820</v>
      </c>
      <c r="AH667">
        <v>26</v>
      </c>
      <c r="AI667">
        <v>1</v>
      </c>
      <c r="AJ667">
        <v>10</v>
      </c>
      <c r="AK667">
        <v>18</v>
      </c>
      <c r="AL667">
        <v>0.26</v>
      </c>
      <c r="AM667">
        <v>5</v>
      </c>
      <c r="AN667">
        <v>5</v>
      </c>
      <c r="AO667">
        <v>115</v>
      </c>
      <c r="AP667">
        <v>5</v>
      </c>
      <c r="AQ667">
        <v>110</v>
      </c>
    </row>
    <row r="668" spans="1:43" hidden="1" x14ac:dyDescent="0.25">
      <c r="A668" t="s">
        <v>1761</v>
      </c>
      <c r="B668" t="s">
        <v>1762</v>
      </c>
      <c r="C668" s="1" t="str">
        <f t="shared" si="42"/>
        <v>21:0085</v>
      </c>
      <c r="D668" s="1" t="str">
        <f t="shared" si="43"/>
        <v>21:0023</v>
      </c>
      <c r="E668" t="s">
        <v>1763</v>
      </c>
      <c r="F668" t="s">
        <v>1764</v>
      </c>
      <c r="H668">
        <v>67.422841099999999</v>
      </c>
      <c r="I668">
        <v>-111.78089970000001</v>
      </c>
      <c r="J668" s="1" t="str">
        <f t="shared" si="45"/>
        <v>Till</v>
      </c>
      <c r="K668" s="1" t="str">
        <f t="shared" si="44"/>
        <v>&lt;2 micron</v>
      </c>
      <c r="L668">
        <v>0.2</v>
      </c>
      <c r="M668">
        <v>4.3899999999999997</v>
      </c>
      <c r="N668">
        <v>26</v>
      </c>
      <c r="O668">
        <v>180</v>
      </c>
      <c r="P668">
        <v>0.25</v>
      </c>
      <c r="Q668">
        <v>1</v>
      </c>
      <c r="R668">
        <v>0.38</v>
      </c>
      <c r="S668">
        <v>0.25</v>
      </c>
      <c r="T668">
        <v>21</v>
      </c>
      <c r="U668">
        <v>126</v>
      </c>
      <c r="V668">
        <v>104</v>
      </c>
      <c r="W668">
        <v>5.82</v>
      </c>
      <c r="X668">
        <v>5</v>
      </c>
      <c r="Y668">
        <v>0.5</v>
      </c>
      <c r="Z668">
        <v>0.92</v>
      </c>
      <c r="AA668">
        <v>50</v>
      </c>
      <c r="AB668">
        <v>2</v>
      </c>
      <c r="AC668">
        <v>595</v>
      </c>
      <c r="AD668">
        <v>1</v>
      </c>
      <c r="AE668">
        <v>0.41</v>
      </c>
      <c r="AF668">
        <v>66</v>
      </c>
      <c r="AG668">
        <v>1820</v>
      </c>
      <c r="AH668">
        <v>20</v>
      </c>
      <c r="AI668">
        <v>1</v>
      </c>
      <c r="AJ668">
        <v>14</v>
      </c>
      <c r="AK668">
        <v>20</v>
      </c>
      <c r="AL668">
        <v>0.19</v>
      </c>
      <c r="AM668">
        <v>5</v>
      </c>
      <c r="AN668">
        <v>5</v>
      </c>
      <c r="AO668">
        <v>108</v>
      </c>
      <c r="AP668">
        <v>5</v>
      </c>
      <c r="AQ668">
        <v>164</v>
      </c>
    </row>
    <row r="669" spans="1:43" hidden="1" x14ac:dyDescent="0.25">
      <c r="A669" t="s">
        <v>1765</v>
      </c>
      <c r="B669" t="s">
        <v>1766</v>
      </c>
      <c r="C669" s="1" t="str">
        <f t="shared" si="42"/>
        <v>21:0085</v>
      </c>
      <c r="D669" s="1" t="str">
        <f t="shared" si="43"/>
        <v>21:0023</v>
      </c>
      <c r="E669" t="s">
        <v>1763</v>
      </c>
      <c r="F669" t="s">
        <v>1767</v>
      </c>
      <c r="H669">
        <v>67.422841099999999</v>
      </c>
      <c r="I669">
        <v>-111.78089970000001</v>
      </c>
      <c r="J669" s="1" t="str">
        <f t="shared" si="45"/>
        <v>Till</v>
      </c>
      <c r="K669" s="1" t="str">
        <f t="shared" si="44"/>
        <v>&lt;2 micron</v>
      </c>
      <c r="L669">
        <v>0.1</v>
      </c>
      <c r="M669">
        <v>4.16</v>
      </c>
      <c r="N669">
        <v>24</v>
      </c>
      <c r="O669">
        <v>170</v>
      </c>
      <c r="P669">
        <v>0.25</v>
      </c>
      <c r="Q669">
        <v>2</v>
      </c>
      <c r="R669">
        <v>0.36</v>
      </c>
      <c r="S669">
        <v>0.25</v>
      </c>
      <c r="T669">
        <v>22</v>
      </c>
      <c r="U669">
        <v>124</v>
      </c>
      <c r="V669">
        <v>101</v>
      </c>
      <c r="W669">
        <v>5.74</v>
      </c>
      <c r="X669">
        <v>5</v>
      </c>
      <c r="Y669">
        <v>0.5</v>
      </c>
      <c r="Z669">
        <v>0.85</v>
      </c>
      <c r="AA669">
        <v>50</v>
      </c>
      <c r="AB669">
        <v>1.94</v>
      </c>
      <c r="AC669">
        <v>590</v>
      </c>
      <c r="AD669">
        <v>3</v>
      </c>
      <c r="AE669">
        <v>0.39</v>
      </c>
      <c r="AF669">
        <v>67</v>
      </c>
      <c r="AG669">
        <v>1690</v>
      </c>
      <c r="AH669">
        <v>18</v>
      </c>
      <c r="AI669">
        <v>1</v>
      </c>
      <c r="AJ669">
        <v>13</v>
      </c>
      <c r="AK669">
        <v>19</v>
      </c>
      <c r="AL669">
        <v>0.19</v>
      </c>
      <c r="AM669">
        <v>5</v>
      </c>
      <c r="AN669">
        <v>5</v>
      </c>
      <c r="AO669">
        <v>104</v>
      </c>
      <c r="AP669">
        <v>10</v>
      </c>
      <c r="AQ669">
        <v>164</v>
      </c>
    </row>
    <row r="670" spans="1:43" hidden="1" x14ac:dyDescent="0.25">
      <c r="A670" t="s">
        <v>1768</v>
      </c>
      <c r="B670" t="s">
        <v>1769</v>
      </c>
      <c r="C670" s="1" t="str">
        <f t="shared" si="42"/>
        <v>21:0085</v>
      </c>
      <c r="D670" s="1" t="str">
        <f t="shared" si="43"/>
        <v>21:0023</v>
      </c>
      <c r="E670" t="s">
        <v>1770</v>
      </c>
      <c r="F670" t="s">
        <v>1771</v>
      </c>
      <c r="H670">
        <v>67.481181199999995</v>
      </c>
      <c r="I670">
        <v>-111.7926478</v>
      </c>
      <c r="J670" s="1" t="str">
        <f t="shared" si="45"/>
        <v>Till</v>
      </c>
      <c r="K670" s="1" t="str">
        <f t="shared" si="44"/>
        <v>&lt;2 micron</v>
      </c>
      <c r="L670">
        <v>0.1</v>
      </c>
      <c r="M670">
        <v>3.71</v>
      </c>
      <c r="N670">
        <v>8</v>
      </c>
      <c r="O670">
        <v>50</v>
      </c>
      <c r="P670">
        <v>0.25</v>
      </c>
      <c r="Q670">
        <v>1</v>
      </c>
      <c r="R670">
        <v>0.11</v>
      </c>
      <c r="S670">
        <v>0.25</v>
      </c>
      <c r="T670">
        <v>7</v>
      </c>
      <c r="U670">
        <v>55</v>
      </c>
      <c r="V670">
        <v>29</v>
      </c>
      <c r="W670">
        <v>5.44</v>
      </c>
      <c r="X670">
        <v>5</v>
      </c>
      <c r="Y670">
        <v>0.5</v>
      </c>
      <c r="Z670">
        <v>0.17</v>
      </c>
      <c r="AA670">
        <v>30</v>
      </c>
      <c r="AB670">
        <v>0.69</v>
      </c>
      <c r="AC670">
        <v>370</v>
      </c>
      <c r="AD670">
        <v>1</v>
      </c>
      <c r="AE670">
        <v>1.07</v>
      </c>
      <c r="AF670">
        <v>16</v>
      </c>
      <c r="AG670">
        <v>7720</v>
      </c>
      <c r="AH670">
        <v>26</v>
      </c>
      <c r="AI670">
        <v>1</v>
      </c>
      <c r="AJ670">
        <v>4</v>
      </c>
      <c r="AK670">
        <v>15</v>
      </c>
      <c r="AL670">
        <v>0.19</v>
      </c>
      <c r="AM670">
        <v>5</v>
      </c>
      <c r="AN670">
        <v>5</v>
      </c>
      <c r="AO670">
        <v>122</v>
      </c>
      <c r="AP670">
        <v>5</v>
      </c>
      <c r="AQ670">
        <v>82</v>
      </c>
    </row>
    <row r="671" spans="1:43" hidden="1" x14ac:dyDescent="0.25">
      <c r="A671" t="s">
        <v>1772</v>
      </c>
      <c r="B671" t="s">
        <v>1773</v>
      </c>
      <c r="C671" s="1" t="str">
        <f t="shared" si="42"/>
        <v>21:0085</v>
      </c>
      <c r="D671" s="1" t="str">
        <f t="shared" si="43"/>
        <v>21:0023</v>
      </c>
      <c r="E671" t="s">
        <v>1774</v>
      </c>
      <c r="F671" t="s">
        <v>1775</v>
      </c>
      <c r="H671">
        <v>67.528443699999997</v>
      </c>
      <c r="I671">
        <v>-111.7949338</v>
      </c>
      <c r="J671" s="1" t="str">
        <f t="shared" si="45"/>
        <v>Till</v>
      </c>
      <c r="K671" s="1" t="str">
        <f t="shared" si="44"/>
        <v>&lt;2 micron</v>
      </c>
      <c r="L671">
        <v>0.2</v>
      </c>
      <c r="M671">
        <v>4.41</v>
      </c>
      <c r="N671">
        <v>30</v>
      </c>
      <c r="O671">
        <v>50</v>
      </c>
      <c r="P671">
        <v>0.25</v>
      </c>
      <c r="Q671">
        <v>1</v>
      </c>
      <c r="R671">
        <v>0.14000000000000001</v>
      </c>
      <c r="S671">
        <v>0.25</v>
      </c>
      <c r="T671">
        <v>11</v>
      </c>
      <c r="U671">
        <v>82</v>
      </c>
      <c r="V671">
        <v>132</v>
      </c>
      <c r="W671">
        <v>5.25</v>
      </c>
      <c r="X671">
        <v>5</v>
      </c>
      <c r="Y671">
        <v>0.5</v>
      </c>
      <c r="Z671">
        <v>0.15</v>
      </c>
      <c r="AA671">
        <v>40</v>
      </c>
      <c r="AB671">
        <v>0.86</v>
      </c>
      <c r="AC671">
        <v>300</v>
      </c>
      <c r="AD671">
        <v>1</v>
      </c>
      <c r="AE671">
        <v>0.76</v>
      </c>
      <c r="AF671">
        <v>24</v>
      </c>
      <c r="AG671">
        <v>5590</v>
      </c>
      <c r="AH671">
        <v>10</v>
      </c>
      <c r="AI671">
        <v>1</v>
      </c>
      <c r="AJ671">
        <v>8</v>
      </c>
      <c r="AK671">
        <v>11</v>
      </c>
      <c r="AL671">
        <v>0.16</v>
      </c>
      <c r="AM671">
        <v>5</v>
      </c>
      <c r="AN671">
        <v>5</v>
      </c>
      <c r="AO671">
        <v>125</v>
      </c>
      <c r="AP671">
        <v>5</v>
      </c>
      <c r="AQ671">
        <v>50</v>
      </c>
    </row>
    <row r="672" spans="1:43" hidden="1" x14ac:dyDescent="0.25">
      <c r="A672" t="s">
        <v>1776</v>
      </c>
      <c r="B672" t="s">
        <v>1777</v>
      </c>
      <c r="C672" s="1" t="str">
        <f t="shared" si="42"/>
        <v>21:0085</v>
      </c>
      <c r="D672" s="1" t="str">
        <f t="shared" si="43"/>
        <v>21:0023</v>
      </c>
      <c r="E672" t="s">
        <v>1778</v>
      </c>
      <c r="F672" t="s">
        <v>1779</v>
      </c>
      <c r="H672">
        <v>67.593382899999995</v>
      </c>
      <c r="I672">
        <v>-111.7776071</v>
      </c>
      <c r="J672" s="1" t="str">
        <f t="shared" si="45"/>
        <v>Till</v>
      </c>
      <c r="K672" s="1" t="str">
        <f t="shared" si="44"/>
        <v>&lt;2 micron</v>
      </c>
      <c r="L672">
        <v>0.2</v>
      </c>
      <c r="M672">
        <v>5.57</v>
      </c>
      <c r="N672">
        <v>24</v>
      </c>
      <c r="O672">
        <v>140</v>
      </c>
      <c r="P672">
        <v>0.25</v>
      </c>
      <c r="Q672">
        <v>1</v>
      </c>
      <c r="R672">
        <v>0.2</v>
      </c>
      <c r="S672">
        <v>0.25</v>
      </c>
      <c r="T672">
        <v>33</v>
      </c>
      <c r="U672">
        <v>113</v>
      </c>
      <c r="V672">
        <v>117</v>
      </c>
      <c r="W672">
        <v>6.97</v>
      </c>
      <c r="X672">
        <v>5</v>
      </c>
      <c r="Y672">
        <v>0.5</v>
      </c>
      <c r="Z672">
        <v>0.47</v>
      </c>
      <c r="AA672">
        <v>40</v>
      </c>
      <c r="AB672">
        <v>2.57</v>
      </c>
      <c r="AC672">
        <v>725</v>
      </c>
      <c r="AD672">
        <v>4</v>
      </c>
      <c r="AE672">
        <v>0.38</v>
      </c>
      <c r="AF672">
        <v>64</v>
      </c>
      <c r="AG672">
        <v>2590</v>
      </c>
      <c r="AH672">
        <v>22</v>
      </c>
      <c r="AI672">
        <v>1</v>
      </c>
      <c r="AJ672">
        <v>14</v>
      </c>
      <c r="AK672">
        <v>14</v>
      </c>
      <c r="AL672">
        <v>0.18</v>
      </c>
      <c r="AM672">
        <v>5</v>
      </c>
      <c r="AN672">
        <v>60</v>
      </c>
      <c r="AO672">
        <v>142</v>
      </c>
      <c r="AP672">
        <v>5</v>
      </c>
      <c r="AQ672">
        <v>154</v>
      </c>
    </row>
    <row r="673" spans="1:43" hidden="1" x14ac:dyDescent="0.25">
      <c r="A673" t="s">
        <v>1780</v>
      </c>
      <c r="B673" t="s">
        <v>1781</v>
      </c>
      <c r="C673" s="1" t="str">
        <f t="shared" si="42"/>
        <v>21:0085</v>
      </c>
      <c r="D673" s="1" t="str">
        <f t="shared" si="43"/>
        <v>21:0023</v>
      </c>
      <c r="E673" t="s">
        <v>1778</v>
      </c>
      <c r="F673" t="s">
        <v>1782</v>
      </c>
      <c r="H673">
        <v>67.593382899999995</v>
      </c>
      <c r="I673">
        <v>-111.7776071</v>
      </c>
      <c r="J673" s="1" t="str">
        <f t="shared" si="45"/>
        <v>Till</v>
      </c>
      <c r="K673" s="1" t="str">
        <f t="shared" si="44"/>
        <v>&lt;2 micron</v>
      </c>
      <c r="L673">
        <v>0.1</v>
      </c>
      <c r="M673">
        <v>5.52</v>
      </c>
      <c r="N673">
        <v>22</v>
      </c>
      <c r="O673">
        <v>150</v>
      </c>
      <c r="P673">
        <v>0.25</v>
      </c>
      <c r="Q673">
        <v>1</v>
      </c>
      <c r="R673">
        <v>0.2</v>
      </c>
      <c r="S673">
        <v>0.25</v>
      </c>
      <c r="T673">
        <v>32</v>
      </c>
      <c r="U673">
        <v>113</v>
      </c>
      <c r="V673">
        <v>116</v>
      </c>
      <c r="W673">
        <v>6.87</v>
      </c>
      <c r="X673">
        <v>5</v>
      </c>
      <c r="Y673">
        <v>0.5</v>
      </c>
      <c r="Z673">
        <v>0.48</v>
      </c>
      <c r="AA673">
        <v>40</v>
      </c>
      <c r="AB673">
        <v>2.5299999999999998</v>
      </c>
      <c r="AC673">
        <v>725</v>
      </c>
      <c r="AD673">
        <v>4</v>
      </c>
      <c r="AE673">
        <v>0.37</v>
      </c>
      <c r="AF673">
        <v>63</v>
      </c>
      <c r="AG673">
        <v>2550</v>
      </c>
      <c r="AH673">
        <v>18</v>
      </c>
      <c r="AI673">
        <v>1</v>
      </c>
      <c r="AJ673">
        <v>14</v>
      </c>
      <c r="AK673">
        <v>15</v>
      </c>
      <c r="AL673">
        <v>0.18</v>
      </c>
      <c r="AM673">
        <v>5</v>
      </c>
      <c r="AN673">
        <v>50</v>
      </c>
      <c r="AO673">
        <v>141</v>
      </c>
      <c r="AP673">
        <v>10</v>
      </c>
      <c r="AQ673">
        <v>154</v>
      </c>
    </row>
    <row r="674" spans="1:43" hidden="1" x14ac:dyDescent="0.25">
      <c r="A674" t="s">
        <v>1783</v>
      </c>
      <c r="B674" t="s">
        <v>1784</v>
      </c>
      <c r="C674" s="1" t="str">
        <f t="shared" si="42"/>
        <v>21:0085</v>
      </c>
      <c r="D674" s="1" t="str">
        <f t="shared" si="43"/>
        <v>21:0023</v>
      </c>
      <c r="E674" t="s">
        <v>1785</v>
      </c>
      <c r="F674" t="s">
        <v>1786</v>
      </c>
      <c r="H674">
        <v>67.648314200000002</v>
      </c>
      <c r="I674">
        <v>-111.7893201</v>
      </c>
      <c r="J674" s="1" t="str">
        <f t="shared" si="45"/>
        <v>Till</v>
      </c>
      <c r="K674" s="1" t="str">
        <f t="shared" si="44"/>
        <v>&lt;2 micron</v>
      </c>
      <c r="L674">
        <v>0.1</v>
      </c>
      <c r="M674">
        <v>4.2699999999999996</v>
      </c>
      <c r="N674">
        <v>80</v>
      </c>
      <c r="O674">
        <v>110</v>
      </c>
      <c r="P674">
        <v>0.25</v>
      </c>
      <c r="Q674">
        <v>1</v>
      </c>
      <c r="R674">
        <v>0.15</v>
      </c>
      <c r="S674">
        <v>0.25</v>
      </c>
      <c r="T674">
        <v>33</v>
      </c>
      <c r="U674">
        <v>79</v>
      </c>
      <c r="V674">
        <v>59</v>
      </c>
      <c r="W674">
        <v>8.61</v>
      </c>
      <c r="X674">
        <v>5</v>
      </c>
      <c r="Y674">
        <v>0.5</v>
      </c>
      <c r="Z674">
        <v>0.34</v>
      </c>
      <c r="AA674">
        <v>20</v>
      </c>
      <c r="AB674">
        <v>1.22</v>
      </c>
      <c r="AC674">
        <v>930</v>
      </c>
      <c r="AD674">
        <v>5</v>
      </c>
      <c r="AE674">
        <v>0.65</v>
      </c>
      <c r="AF674">
        <v>35</v>
      </c>
      <c r="AG674">
        <v>5240</v>
      </c>
      <c r="AH674">
        <v>22</v>
      </c>
      <c r="AI674">
        <v>1</v>
      </c>
      <c r="AJ674">
        <v>8</v>
      </c>
      <c r="AK674">
        <v>11</v>
      </c>
      <c r="AL674">
        <v>0.26</v>
      </c>
      <c r="AM674">
        <v>5</v>
      </c>
      <c r="AN674">
        <v>5</v>
      </c>
      <c r="AO674">
        <v>157</v>
      </c>
      <c r="AP674">
        <v>5</v>
      </c>
      <c r="AQ674">
        <v>102</v>
      </c>
    </row>
    <row r="675" spans="1:43" hidden="1" x14ac:dyDescent="0.25">
      <c r="A675" t="s">
        <v>1787</v>
      </c>
      <c r="B675" t="s">
        <v>1788</v>
      </c>
      <c r="C675" s="1" t="str">
        <f t="shared" si="42"/>
        <v>21:0085</v>
      </c>
      <c r="D675" s="1" t="str">
        <f t="shared" si="43"/>
        <v>21:0023</v>
      </c>
      <c r="E675" t="s">
        <v>1789</v>
      </c>
      <c r="F675" t="s">
        <v>1790</v>
      </c>
      <c r="H675">
        <v>67.701501800000003</v>
      </c>
      <c r="I675">
        <v>-111.7715079</v>
      </c>
      <c r="J675" s="1" t="str">
        <f t="shared" si="45"/>
        <v>Till</v>
      </c>
      <c r="K675" s="1" t="str">
        <f t="shared" si="44"/>
        <v>&lt;2 micron</v>
      </c>
      <c r="L675">
        <v>0.6</v>
      </c>
      <c r="M675">
        <v>4.9000000000000004</v>
      </c>
      <c r="N675">
        <v>4</v>
      </c>
      <c r="O675">
        <v>300</v>
      </c>
      <c r="P675">
        <v>0.25</v>
      </c>
      <c r="Q675">
        <v>1</v>
      </c>
      <c r="R675">
        <v>0.57999999999999996</v>
      </c>
      <c r="S675">
        <v>0.25</v>
      </c>
      <c r="T675">
        <v>21</v>
      </c>
      <c r="U675">
        <v>154</v>
      </c>
      <c r="V675">
        <v>171</v>
      </c>
      <c r="W675">
        <v>5</v>
      </c>
      <c r="X675">
        <v>5</v>
      </c>
      <c r="Y675">
        <v>0.5</v>
      </c>
      <c r="Z675">
        <v>0.53</v>
      </c>
      <c r="AA675">
        <v>100</v>
      </c>
      <c r="AB675">
        <v>2.1800000000000002</v>
      </c>
      <c r="AC675">
        <v>450</v>
      </c>
      <c r="AD675">
        <v>1</v>
      </c>
      <c r="AE675">
        <v>0.67</v>
      </c>
      <c r="AF675">
        <v>71</v>
      </c>
      <c r="AG675">
        <v>5540</v>
      </c>
      <c r="AH675">
        <v>14</v>
      </c>
      <c r="AI675">
        <v>1</v>
      </c>
      <c r="AJ675">
        <v>19</v>
      </c>
      <c r="AK675">
        <v>27</v>
      </c>
      <c r="AL675">
        <v>0.13</v>
      </c>
      <c r="AM675">
        <v>5</v>
      </c>
      <c r="AN675">
        <v>130</v>
      </c>
      <c r="AO675">
        <v>102</v>
      </c>
      <c r="AP675">
        <v>5</v>
      </c>
      <c r="AQ675">
        <v>118</v>
      </c>
    </row>
    <row r="676" spans="1:43" hidden="1" x14ac:dyDescent="0.25">
      <c r="A676" t="s">
        <v>1791</v>
      </c>
      <c r="B676" t="s">
        <v>1792</v>
      </c>
      <c r="C676" s="1" t="str">
        <f t="shared" si="42"/>
        <v>21:0085</v>
      </c>
      <c r="D676" s="1" t="str">
        <f t="shared" si="43"/>
        <v>21:0023</v>
      </c>
      <c r="E676" t="s">
        <v>1793</v>
      </c>
      <c r="F676" t="s">
        <v>1794</v>
      </c>
      <c r="H676">
        <v>67.746609899999996</v>
      </c>
      <c r="I676">
        <v>-111.99022859999999</v>
      </c>
      <c r="J676" s="1" t="str">
        <f t="shared" si="45"/>
        <v>Till</v>
      </c>
      <c r="K676" s="1" t="str">
        <f t="shared" si="44"/>
        <v>&lt;2 micron</v>
      </c>
      <c r="L676">
        <v>0.1</v>
      </c>
      <c r="M676">
        <v>3.63</v>
      </c>
      <c r="N676">
        <v>1</v>
      </c>
      <c r="O676">
        <v>370</v>
      </c>
      <c r="P676">
        <v>0.25</v>
      </c>
      <c r="Q676">
        <v>1</v>
      </c>
      <c r="R676">
        <v>0.21</v>
      </c>
      <c r="S676">
        <v>0.25</v>
      </c>
      <c r="T676">
        <v>23</v>
      </c>
      <c r="U676">
        <v>58</v>
      </c>
      <c r="V676">
        <v>136</v>
      </c>
      <c r="W676">
        <v>4.6500000000000004</v>
      </c>
      <c r="X676">
        <v>5</v>
      </c>
      <c r="Y676">
        <v>0.5</v>
      </c>
      <c r="Z676">
        <v>0.76</v>
      </c>
      <c r="AA676">
        <v>30</v>
      </c>
      <c r="AB676">
        <v>1.95</v>
      </c>
      <c r="AC676">
        <v>335</v>
      </c>
      <c r="AD676">
        <v>1</v>
      </c>
      <c r="AE676">
        <v>0.46</v>
      </c>
      <c r="AF676">
        <v>46</v>
      </c>
      <c r="AG676">
        <v>1850</v>
      </c>
      <c r="AH676">
        <v>10</v>
      </c>
      <c r="AI676">
        <v>1</v>
      </c>
      <c r="AJ676">
        <v>15</v>
      </c>
      <c r="AK676">
        <v>9</v>
      </c>
      <c r="AL676">
        <v>7.0000000000000007E-2</v>
      </c>
      <c r="AM676">
        <v>5</v>
      </c>
      <c r="AN676">
        <v>5</v>
      </c>
      <c r="AO676">
        <v>82</v>
      </c>
      <c r="AP676">
        <v>5</v>
      </c>
      <c r="AQ676">
        <v>74</v>
      </c>
    </row>
    <row r="677" spans="1:43" hidden="1" x14ac:dyDescent="0.25">
      <c r="A677" t="s">
        <v>1795</v>
      </c>
      <c r="B677" t="s">
        <v>1796</v>
      </c>
      <c r="C677" s="1" t="str">
        <f t="shared" si="42"/>
        <v>21:0085</v>
      </c>
      <c r="D677" s="1" t="str">
        <f t="shared" si="43"/>
        <v>21:0023</v>
      </c>
      <c r="E677" t="s">
        <v>1797</v>
      </c>
      <c r="F677" t="s">
        <v>1798</v>
      </c>
      <c r="H677">
        <v>67.792400799999996</v>
      </c>
      <c r="I677">
        <v>-111.2362871</v>
      </c>
      <c r="J677" s="1" t="str">
        <f t="shared" si="45"/>
        <v>Till</v>
      </c>
      <c r="K677" s="1" t="str">
        <f t="shared" si="44"/>
        <v>&lt;2 micron</v>
      </c>
      <c r="L677">
        <v>0.2</v>
      </c>
      <c r="M677">
        <v>4.3</v>
      </c>
      <c r="N677">
        <v>6</v>
      </c>
      <c r="O677">
        <v>250</v>
      </c>
      <c r="P677">
        <v>0.25</v>
      </c>
      <c r="Q677">
        <v>1</v>
      </c>
      <c r="R677">
        <v>1.47</v>
      </c>
      <c r="S677">
        <v>0.25</v>
      </c>
      <c r="T677">
        <v>23</v>
      </c>
      <c r="U677">
        <v>101</v>
      </c>
      <c r="V677">
        <v>83</v>
      </c>
      <c r="W677">
        <v>5.28</v>
      </c>
      <c r="X677">
        <v>5</v>
      </c>
      <c r="Y677">
        <v>0.5</v>
      </c>
      <c r="Z677">
        <v>1.1200000000000001</v>
      </c>
      <c r="AA677">
        <v>40</v>
      </c>
      <c r="AB677">
        <v>2.67</v>
      </c>
      <c r="AC677">
        <v>530</v>
      </c>
      <c r="AD677">
        <v>1</v>
      </c>
      <c r="AE677">
        <v>0.3</v>
      </c>
      <c r="AF677">
        <v>54</v>
      </c>
      <c r="AG677">
        <v>1330</v>
      </c>
      <c r="AH677">
        <v>20</v>
      </c>
      <c r="AI677">
        <v>1</v>
      </c>
      <c r="AJ677">
        <v>11</v>
      </c>
      <c r="AK677">
        <v>67</v>
      </c>
      <c r="AL677">
        <v>0.15</v>
      </c>
      <c r="AM677">
        <v>5</v>
      </c>
      <c r="AN677">
        <v>5</v>
      </c>
      <c r="AO677">
        <v>101</v>
      </c>
      <c r="AP677">
        <v>5</v>
      </c>
      <c r="AQ677">
        <v>166</v>
      </c>
    </row>
    <row r="678" spans="1:43" hidden="1" x14ac:dyDescent="0.25">
      <c r="A678" t="s">
        <v>1799</v>
      </c>
      <c r="B678" t="s">
        <v>1800</v>
      </c>
      <c r="C678" s="1" t="str">
        <f t="shared" si="42"/>
        <v>21:0085</v>
      </c>
      <c r="D678" s="1" t="str">
        <f t="shared" si="43"/>
        <v>21:0023</v>
      </c>
      <c r="E678" t="s">
        <v>1801</v>
      </c>
      <c r="F678" t="s">
        <v>1802</v>
      </c>
      <c r="H678">
        <v>67.766605499999997</v>
      </c>
      <c r="I678">
        <v>-111.2087915</v>
      </c>
      <c r="J678" s="1" t="str">
        <f t="shared" si="45"/>
        <v>Till</v>
      </c>
      <c r="K678" s="1" t="str">
        <f t="shared" si="44"/>
        <v>&lt;2 micron</v>
      </c>
      <c r="L678">
        <v>0.2</v>
      </c>
      <c r="M678">
        <v>4.55</v>
      </c>
      <c r="N678">
        <v>20</v>
      </c>
      <c r="O678">
        <v>130</v>
      </c>
      <c r="P678">
        <v>0.25</v>
      </c>
      <c r="Q678">
        <v>1</v>
      </c>
      <c r="R678">
        <v>0.3</v>
      </c>
      <c r="S678">
        <v>0.25</v>
      </c>
      <c r="T678">
        <v>29</v>
      </c>
      <c r="U678">
        <v>110</v>
      </c>
      <c r="V678">
        <v>161</v>
      </c>
      <c r="W678">
        <v>6.49</v>
      </c>
      <c r="X678">
        <v>5</v>
      </c>
      <c r="Y678">
        <v>0.5</v>
      </c>
      <c r="Z678">
        <v>0.56999999999999995</v>
      </c>
      <c r="AA678">
        <v>30</v>
      </c>
      <c r="AB678">
        <v>2.1800000000000002</v>
      </c>
      <c r="AC678">
        <v>835</v>
      </c>
      <c r="AD678">
        <v>1</v>
      </c>
      <c r="AE678">
        <v>0.72</v>
      </c>
      <c r="AF678">
        <v>68</v>
      </c>
      <c r="AG678">
        <v>3250</v>
      </c>
      <c r="AH678">
        <v>24</v>
      </c>
      <c r="AI678">
        <v>2</v>
      </c>
      <c r="AJ678">
        <v>17</v>
      </c>
      <c r="AK678">
        <v>16</v>
      </c>
      <c r="AL678">
        <v>0.13</v>
      </c>
      <c r="AM678">
        <v>5</v>
      </c>
      <c r="AN678">
        <v>5</v>
      </c>
      <c r="AO678">
        <v>156</v>
      </c>
      <c r="AP678">
        <v>5</v>
      </c>
      <c r="AQ678">
        <v>160</v>
      </c>
    </row>
    <row r="679" spans="1:43" hidden="1" x14ac:dyDescent="0.25">
      <c r="A679" t="s">
        <v>1803</v>
      </c>
      <c r="B679" t="s">
        <v>1804</v>
      </c>
      <c r="C679" s="1" t="str">
        <f t="shared" si="42"/>
        <v>21:0085</v>
      </c>
      <c r="D679" s="1" t="str">
        <f t="shared" si="43"/>
        <v>21:0023</v>
      </c>
      <c r="E679" t="s">
        <v>1805</v>
      </c>
      <c r="F679" t="s">
        <v>1806</v>
      </c>
      <c r="H679">
        <v>67.689356700000005</v>
      </c>
      <c r="I679">
        <v>-111.22367389999999</v>
      </c>
      <c r="J679" s="1" t="str">
        <f t="shared" si="45"/>
        <v>Till</v>
      </c>
      <c r="K679" s="1" t="str">
        <f t="shared" si="44"/>
        <v>&lt;2 micron</v>
      </c>
      <c r="L679">
        <v>0.1</v>
      </c>
      <c r="M679">
        <v>4.72</v>
      </c>
      <c r="N679">
        <v>42</v>
      </c>
      <c r="O679">
        <v>90</v>
      </c>
      <c r="P679">
        <v>0.25</v>
      </c>
      <c r="Q679">
        <v>1</v>
      </c>
      <c r="R679">
        <v>0.24</v>
      </c>
      <c r="S679">
        <v>0.25</v>
      </c>
      <c r="T679">
        <v>25</v>
      </c>
      <c r="U679">
        <v>97</v>
      </c>
      <c r="V679">
        <v>152</v>
      </c>
      <c r="W679">
        <v>5.94</v>
      </c>
      <c r="X679">
        <v>5</v>
      </c>
      <c r="Y679">
        <v>0.5</v>
      </c>
      <c r="Z679">
        <v>0.28000000000000003</v>
      </c>
      <c r="AA679">
        <v>40</v>
      </c>
      <c r="AB679">
        <v>1.72</v>
      </c>
      <c r="AC679">
        <v>575</v>
      </c>
      <c r="AD679">
        <v>4</v>
      </c>
      <c r="AE679">
        <v>0.51</v>
      </c>
      <c r="AF679">
        <v>47</v>
      </c>
      <c r="AG679">
        <v>3200</v>
      </c>
      <c r="AH679">
        <v>26</v>
      </c>
      <c r="AI679">
        <v>1</v>
      </c>
      <c r="AJ679">
        <v>11</v>
      </c>
      <c r="AK679">
        <v>15</v>
      </c>
      <c r="AL679">
        <v>0.17</v>
      </c>
      <c r="AM679">
        <v>5</v>
      </c>
      <c r="AN679">
        <v>5</v>
      </c>
      <c r="AO679">
        <v>133</v>
      </c>
      <c r="AP679">
        <v>5</v>
      </c>
      <c r="AQ679">
        <v>124</v>
      </c>
    </row>
    <row r="680" spans="1:43" hidden="1" x14ac:dyDescent="0.25">
      <c r="A680" t="s">
        <v>1807</v>
      </c>
      <c r="B680" t="s">
        <v>1808</v>
      </c>
      <c r="C680" s="1" t="str">
        <f t="shared" si="42"/>
        <v>21:0085</v>
      </c>
      <c r="D680" s="1" t="str">
        <f t="shared" si="43"/>
        <v>21:0023</v>
      </c>
      <c r="E680" t="s">
        <v>1809</v>
      </c>
      <c r="F680" t="s">
        <v>1810</v>
      </c>
      <c r="H680">
        <v>67.023602699999998</v>
      </c>
      <c r="I680">
        <v>-111.64981419999999</v>
      </c>
      <c r="J680" s="1" t="str">
        <f t="shared" si="45"/>
        <v>Till</v>
      </c>
      <c r="K680" s="1" t="str">
        <f t="shared" si="44"/>
        <v>&lt;2 micron</v>
      </c>
      <c r="L680">
        <v>0.1</v>
      </c>
      <c r="M680">
        <v>3.75</v>
      </c>
      <c r="N680">
        <v>2</v>
      </c>
      <c r="O680">
        <v>120</v>
      </c>
      <c r="P680">
        <v>0.25</v>
      </c>
      <c r="Q680">
        <v>1</v>
      </c>
      <c r="R680">
        <v>0.28000000000000003</v>
      </c>
      <c r="S680">
        <v>0.25</v>
      </c>
      <c r="T680">
        <v>19</v>
      </c>
      <c r="U680">
        <v>41</v>
      </c>
      <c r="V680">
        <v>44</v>
      </c>
      <c r="W680">
        <v>5.0999999999999996</v>
      </c>
      <c r="X680">
        <v>5</v>
      </c>
      <c r="Y680">
        <v>0.5</v>
      </c>
      <c r="Z680">
        <v>0.5</v>
      </c>
      <c r="AA680">
        <v>30</v>
      </c>
      <c r="AB680">
        <v>1.37</v>
      </c>
      <c r="AC680">
        <v>790</v>
      </c>
      <c r="AD680">
        <v>1</v>
      </c>
      <c r="AE680">
        <v>0.32</v>
      </c>
      <c r="AF680">
        <v>24</v>
      </c>
      <c r="AG680">
        <v>2050</v>
      </c>
      <c r="AH680">
        <v>10</v>
      </c>
      <c r="AI680">
        <v>2</v>
      </c>
      <c r="AJ680">
        <v>7</v>
      </c>
      <c r="AK680">
        <v>20</v>
      </c>
      <c r="AL680">
        <v>0.19</v>
      </c>
      <c r="AM680">
        <v>5</v>
      </c>
      <c r="AN680">
        <v>5</v>
      </c>
      <c r="AO680">
        <v>81</v>
      </c>
      <c r="AP680">
        <v>5</v>
      </c>
      <c r="AQ680">
        <v>96</v>
      </c>
    </row>
    <row r="681" spans="1:43" hidden="1" x14ac:dyDescent="0.25">
      <c r="A681" t="s">
        <v>1811</v>
      </c>
      <c r="B681" t="s">
        <v>1812</v>
      </c>
      <c r="C681" s="1" t="str">
        <f t="shared" si="42"/>
        <v>21:0085</v>
      </c>
      <c r="D681" s="1" t="str">
        <f t="shared" si="43"/>
        <v>21:0023</v>
      </c>
      <c r="E681" t="s">
        <v>1813</v>
      </c>
      <c r="F681" t="s">
        <v>1814</v>
      </c>
      <c r="H681">
        <v>67.0912273</v>
      </c>
      <c r="I681">
        <v>-111.6311386</v>
      </c>
      <c r="J681" s="1" t="str">
        <f t="shared" si="45"/>
        <v>Till</v>
      </c>
      <c r="K681" s="1" t="str">
        <f t="shared" si="44"/>
        <v>&lt;2 micron</v>
      </c>
      <c r="L681">
        <v>0.1</v>
      </c>
      <c r="M681">
        <v>4.3499999999999996</v>
      </c>
      <c r="N681">
        <v>4</v>
      </c>
      <c r="O681">
        <v>110</v>
      </c>
      <c r="P681">
        <v>0.25</v>
      </c>
      <c r="Q681">
        <v>1</v>
      </c>
      <c r="R681">
        <v>0.25</v>
      </c>
      <c r="S681">
        <v>0.25</v>
      </c>
      <c r="T681">
        <v>13</v>
      </c>
      <c r="U681">
        <v>39</v>
      </c>
      <c r="V681">
        <v>67</v>
      </c>
      <c r="W681">
        <v>5.23</v>
      </c>
      <c r="X681">
        <v>5</v>
      </c>
      <c r="Y681">
        <v>0.5</v>
      </c>
      <c r="Z681">
        <v>0.4</v>
      </c>
      <c r="AA681">
        <v>70</v>
      </c>
      <c r="AB681">
        <v>1.1399999999999999</v>
      </c>
      <c r="AC681">
        <v>465</v>
      </c>
      <c r="AD681">
        <v>2</v>
      </c>
      <c r="AE681">
        <v>0.42</v>
      </c>
      <c r="AF681">
        <v>20</v>
      </c>
      <c r="AG681">
        <v>2320</v>
      </c>
      <c r="AH681">
        <v>18</v>
      </c>
      <c r="AI681">
        <v>1</v>
      </c>
      <c r="AJ681">
        <v>7</v>
      </c>
      <c r="AK681">
        <v>18</v>
      </c>
      <c r="AL681">
        <v>0.21</v>
      </c>
      <c r="AM681">
        <v>5</v>
      </c>
      <c r="AN681">
        <v>5</v>
      </c>
      <c r="AO681">
        <v>86</v>
      </c>
      <c r="AP681">
        <v>5</v>
      </c>
      <c r="AQ681">
        <v>84</v>
      </c>
    </row>
    <row r="682" spans="1:43" hidden="1" x14ac:dyDescent="0.25">
      <c r="A682" t="s">
        <v>1815</v>
      </c>
      <c r="B682" t="s">
        <v>1816</v>
      </c>
      <c r="C682" s="1" t="str">
        <f t="shared" si="42"/>
        <v>21:0085</v>
      </c>
      <c r="D682" s="1" t="str">
        <f t="shared" si="43"/>
        <v>21:0023</v>
      </c>
      <c r="E682" t="s">
        <v>1817</v>
      </c>
      <c r="F682" t="s">
        <v>1818</v>
      </c>
      <c r="H682">
        <v>67.153882699999997</v>
      </c>
      <c r="I682">
        <v>-111.6433925</v>
      </c>
      <c r="J682" s="1" t="str">
        <f t="shared" si="45"/>
        <v>Till</v>
      </c>
      <c r="K682" s="1" t="str">
        <f t="shared" si="44"/>
        <v>&lt;2 micron</v>
      </c>
      <c r="L682">
        <v>0.2</v>
      </c>
      <c r="M682">
        <v>4.22</v>
      </c>
      <c r="N682">
        <v>2</v>
      </c>
      <c r="O682">
        <v>90</v>
      </c>
      <c r="P682">
        <v>0.25</v>
      </c>
      <c r="Q682">
        <v>1</v>
      </c>
      <c r="R682">
        <v>0.2</v>
      </c>
      <c r="S682">
        <v>0.25</v>
      </c>
      <c r="T682">
        <v>14</v>
      </c>
      <c r="U682">
        <v>45</v>
      </c>
      <c r="V682">
        <v>58</v>
      </c>
      <c r="W682">
        <v>5.09</v>
      </c>
      <c r="X682">
        <v>5</v>
      </c>
      <c r="Y682">
        <v>0.5</v>
      </c>
      <c r="Z682">
        <v>0.39</v>
      </c>
      <c r="AA682">
        <v>40</v>
      </c>
      <c r="AB682">
        <v>1.39</v>
      </c>
      <c r="AC682">
        <v>605</v>
      </c>
      <c r="AD682">
        <v>4</v>
      </c>
      <c r="AE682">
        <v>0.33</v>
      </c>
      <c r="AF682">
        <v>26</v>
      </c>
      <c r="AG682">
        <v>2390</v>
      </c>
      <c r="AH682">
        <v>24</v>
      </c>
      <c r="AI682">
        <v>1</v>
      </c>
      <c r="AJ682">
        <v>7</v>
      </c>
      <c r="AK682">
        <v>15</v>
      </c>
      <c r="AL682">
        <v>0.18</v>
      </c>
      <c r="AM682">
        <v>5</v>
      </c>
      <c r="AN682">
        <v>5</v>
      </c>
      <c r="AO682">
        <v>86</v>
      </c>
      <c r="AP682">
        <v>5</v>
      </c>
      <c r="AQ682">
        <v>94</v>
      </c>
    </row>
    <row r="683" spans="1:43" hidden="1" x14ac:dyDescent="0.25">
      <c r="A683" t="s">
        <v>1819</v>
      </c>
      <c r="B683" t="s">
        <v>1820</v>
      </c>
      <c r="C683" s="1" t="str">
        <f t="shared" si="42"/>
        <v>21:0085</v>
      </c>
      <c r="D683" s="1" t="str">
        <f t="shared" si="43"/>
        <v>21:0023</v>
      </c>
      <c r="E683" t="s">
        <v>1817</v>
      </c>
      <c r="F683" t="s">
        <v>1821</v>
      </c>
      <c r="H683">
        <v>67.153882699999997</v>
      </c>
      <c r="I683">
        <v>-111.6433925</v>
      </c>
      <c r="J683" s="1" t="str">
        <f t="shared" si="45"/>
        <v>Till</v>
      </c>
      <c r="K683" s="1" t="str">
        <f t="shared" si="44"/>
        <v>&lt;2 micron</v>
      </c>
      <c r="L683">
        <v>0.1</v>
      </c>
      <c r="M683">
        <v>4.45</v>
      </c>
      <c r="N683">
        <v>4</v>
      </c>
      <c r="O683">
        <v>100</v>
      </c>
      <c r="P683">
        <v>0.25</v>
      </c>
      <c r="Q683">
        <v>1</v>
      </c>
      <c r="R683">
        <v>0.22</v>
      </c>
      <c r="S683">
        <v>0.25</v>
      </c>
      <c r="T683">
        <v>15</v>
      </c>
      <c r="U683">
        <v>49</v>
      </c>
      <c r="V683">
        <v>60</v>
      </c>
      <c r="W683">
        <v>5.29</v>
      </c>
      <c r="X683">
        <v>5</v>
      </c>
      <c r="Y683">
        <v>0.5</v>
      </c>
      <c r="Z683">
        <v>0.45</v>
      </c>
      <c r="AA683">
        <v>40</v>
      </c>
      <c r="AB683">
        <v>1.44</v>
      </c>
      <c r="AC683">
        <v>635</v>
      </c>
      <c r="AD683">
        <v>5</v>
      </c>
      <c r="AE683">
        <v>0.35</v>
      </c>
      <c r="AF683">
        <v>24</v>
      </c>
      <c r="AG683">
        <v>2500</v>
      </c>
      <c r="AH683">
        <v>20</v>
      </c>
      <c r="AI683">
        <v>1</v>
      </c>
      <c r="AJ683">
        <v>8</v>
      </c>
      <c r="AK683">
        <v>17</v>
      </c>
      <c r="AL683">
        <v>0.19</v>
      </c>
      <c r="AM683">
        <v>5</v>
      </c>
      <c r="AN683">
        <v>5</v>
      </c>
      <c r="AO683">
        <v>90</v>
      </c>
      <c r="AP683">
        <v>5</v>
      </c>
      <c r="AQ683">
        <v>100</v>
      </c>
    </row>
    <row r="684" spans="1:43" hidden="1" x14ac:dyDescent="0.25">
      <c r="A684" t="s">
        <v>1822</v>
      </c>
      <c r="B684" t="s">
        <v>1823</v>
      </c>
      <c r="C684" s="1" t="str">
        <f t="shared" si="42"/>
        <v>21:0085</v>
      </c>
      <c r="D684" s="1" t="str">
        <f t="shared" si="43"/>
        <v>21:0023</v>
      </c>
      <c r="E684" t="s">
        <v>1824</v>
      </c>
      <c r="F684" t="s">
        <v>1825</v>
      </c>
      <c r="H684">
        <v>67.212003699999997</v>
      </c>
      <c r="I684">
        <v>-111.6454079</v>
      </c>
      <c r="J684" s="1" t="str">
        <f t="shared" si="45"/>
        <v>Till</v>
      </c>
      <c r="K684" s="1" t="str">
        <f t="shared" si="44"/>
        <v>&lt;2 micron</v>
      </c>
      <c r="L684">
        <v>0.4</v>
      </c>
      <c r="M684">
        <v>3.26</v>
      </c>
      <c r="N684">
        <v>1</v>
      </c>
      <c r="O684">
        <v>60</v>
      </c>
      <c r="P684">
        <v>0.25</v>
      </c>
      <c r="Q684">
        <v>1</v>
      </c>
      <c r="R684">
        <v>0.22</v>
      </c>
      <c r="S684">
        <v>0.25</v>
      </c>
      <c r="T684">
        <v>10</v>
      </c>
      <c r="U684">
        <v>41</v>
      </c>
      <c r="V684">
        <v>51</v>
      </c>
      <c r="W684">
        <v>4.8099999999999996</v>
      </c>
      <c r="X684">
        <v>5</v>
      </c>
      <c r="Y684">
        <v>0.5</v>
      </c>
      <c r="Z684">
        <v>0.25</v>
      </c>
      <c r="AA684">
        <v>100</v>
      </c>
      <c r="AB684">
        <v>0.98</v>
      </c>
      <c r="AC684">
        <v>490</v>
      </c>
      <c r="AD684">
        <v>1</v>
      </c>
      <c r="AE684">
        <v>0.49</v>
      </c>
      <c r="AF684">
        <v>20</v>
      </c>
      <c r="AG684">
        <v>3210</v>
      </c>
      <c r="AH684">
        <v>32</v>
      </c>
      <c r="AI684">
        <v>2</v>
      </c>
      <c r="AJ684">
        <v>8</v>
      </c>
      <c r="AK684">
        <v>15</v>
      </c>
      <c r="AL684">
        <v>0.17</v>
      </c>
      <c r="AM684">
        <v>5</v>
      </c>
      <c r="AN684">
        <v>40</v>
      </c>
      <c r="AO684">
        <v>91</v>
      </c>
      <c r="AP684">
        <v>5</v>
      </c>
      <c r="AQ684">
        <v>84</v>
      </c>
    </row>
    <row r="685" spans="1:43" hidden="1" x14ac:dyDescent="0.25">
      <c r="A685" t="s">
        <v>1826</v>
      </c>
      <c r="B685" t="s">
        <v>1827</v>
      </c>
      <c r="C685" s="1" t="str">
        <f t="shared" si="42"/>
        <v>21:0085</v>
      </c>
      <c r="D685" s="1" t="str">
        <f t="shared" si="43"/>
        <v>21:0023</v>
      </c>
      <c r="E685" t="s">
        <v>1828</v>
      </c>
      <c r="F685" t="s">
        <v>1829</v>
      </c>
      <c r="H685">
        <v>67.248299399999993</v>
      </c>
      <c r="I685">
        <v>-111.6540292</v>
      </c>
      <c r="J685" s="1" t="str">
        <f t="shared" si="45"/>
        <v>Till</v>
      </c>
      <c r="K685" s="1" t="str">
        <f t="shared" si="44"/>
        <v>&lt;2 micron</v>
      </c>
      <c r="L685">
        <v>0.4</v>
      </c>
      <c r="M685">
        <v>3.6</v>
      </c>
      <c r="N685">
        <v>2</v>
      </c>
      <c r="O685">
        <v>80</v>
      </c>
      <c r="P685">
        <v>0.25</v>
      </c>
      <c r="Q685">
        <v>1</v>
      </c>
      <c r="R685">
        <v>0.31</v>
      </c>
      <c r="S685">
        <v>0.25</v>
      </c>
      <c r="T685">
        <v>12</v>
      </c>
      <c r="U685">
        <v>44</v>
      </c>
      <c r="V685">
        <v>55</v>
      </c>
      <c r="W685">
        <v>4.47</v>
      </c>
      <c r="X685">
        <v>5</v>
      </c>
      <c r="Y685">
        <v>0.5</v>
      </c>
      <c r="Z685">
        <v>0.34</v>
      </c>
      <c r="AA685">
        <v>80</v>
      </c>
      <c r="AB685">
        <v>1.1499999999999999</v>
      </c>
      <c r="AC685">
        <v>495</v>
      </c>
      <c r="AD685">
        <v>1</v>
      </c>
      <c r="AE685">
        <v>0.56000000000000005</v>
      </c>
      <c r="AF685">
        <v>22</v>
      </c>
      <c r="AG685">
        <v>4530</v>
      </c>
      <c r="AH685">
        <v>30</v>
      </c>
      <c r="AI685">
        <v>1</v>
      </c>
      <c r="AJ685">
        <v>8</v>
      </c>
      <c r="AK685">
        <v>22</v>
      </c>
      <c r="AL685">
        <v>0.16</v>
      </c>
      <c r="AM685">
        <v>5</v>
      </c>
      <c r="AN685">
        <v>10</v>
      </c>
      <c r="AO685">
        <v>88</v>
      </c>
      <c r="AP685">
        <v>5</v>
      </c>
      <c r="AQ685">
        <v>80</v>
      </c>
    </row>
    <row r="686" spans="1:43" hidden="1" x14ac:dyDescent="0.25">
      <c r="A686" t="s">
        <v>1830</v>
      </c>
      <c r="B686" t="s">
        <v>1831</v>
      </c>
      <c r="C686" s="1" t="str">
        <f t="shared" si="42"/>
        <v>21:0085</v>
      </c>
      <c r="D686" s="1" t="str">
        <f t="shared" si="43"/>
        <v>21:0023</v>
      </c>
      <c r="E686" t="s">
        <v>1832</v>
      </c>
      <c r="F686" t="s">
        <v>1833</v>
      </c>
      <c r="H686">
        <v>67.308737600000001</v>
      </c>
      <c r="I686">
        <v>-111.6596287</v>
      </c>
      <c r="J686" s="1" t="str">
        <f t="shared" si="45"/>
        <v>Till</v>
      </c>
      <c r="K686" s="1" t="str">
        <f t="shared" si="44"/>
        <v>&lt;2 micron</v>
      </c>
      <c r="L686">
        <v>0.1</v>
      </c>
      <c r="M686">
        <v>4.62</v>
      </c>
      <c r="N686">
        <v>14</v>
      </c>
      <c r="O686">
        <v>100</v>
      </c>
      <c r="P686">
        <v>0.25</v>
      </c>
      <c r="Q686">
        <v>1</v>
      </c>
      <c r="R686">
        <v>0.33</v>
      </c>
      <c r="S686">
        <v>0.25</v>
      </c>
      <c r="T686">
        <v>25</v>
      </c>
      <c r="U686">
        <v>47</v>
      </c>
      <c r="V686">
        <v>107</v>
      </c>
      <c r="W686">
        <v>4.95</v>
      </c>
      <c r="X686">
        <v>5</v>
      </c>
      <c r="Y686">
        <v>0.5</v>
      </c>
      <c r="Z686">
        <v>0.33</v>
      </c>
      <c r="AA686">
        <v>50</v>
      </c>
      <c r="AB686">
        <v>1.18</v>
      </c>
      <c r="AC686">
        <v>630</v>
      </c>
      <c r="AD686">
        <v>2</v>
      </c>
      <c r="AE686">
        <v>0.68</v>
      </c>
      <c r="AF686">
        <v>34</v>
      </c>
      <c r="AG686">
        <v>4970</v>
      </c>
      <c r="AH686">
        <v>34</v>
      </c>
      <c r="AI686">
        <v>6</v>
      </c>
      <c r="AJ686">
        <v>7</v>
      </c>
      <c r="AK686">
        <v>19</v>
      </c>
      <c r="AL686">
        <v>7.0000000000000007E-2</v>
      </c>
      <c r="AM686">
        <v>5</v>
      </c>
      <c r="AN686">
        <v>5</v>
      </c>
      <c r="AO686">
        <v>89</v>
      </c>
      <c r="AP686">
        <v>5</v>
      </c>
      <c r="AQ686">
        <v>136</v>
      </c>
    </row>
    <row r="687" spans="1:43" hidden="1" x14ac:dyDescent="0.25">
      <c r="A687" t="s">
        <v>1834</v>
      </c>
      <c r="B687" t="s">
        <v>1835</v>
      </c>
      <c r="C687" s="1" t="str">
        <f t="shared" si="42"/>
        <v>21:0085</v>
      </c>
      <c r="D687" s="1" t="str">
        <f t="shared" si="43"/>
        <v>21:0023</v>
      </c>
      <c r="E687" t="s">
        <v>1836</v>
      </c>
      <c r="F687" t="s">
        <v>1837</v>
      </c>
      <c r="H687">
        <v>67.365631300000004</v>
      </c>
      <c r="I687">
        <v>-111.6544476</v>
      </c>
      <c r="J687" s="1" t="str">
        <f t="shared" si="45"/>
        <v>Till</v>
      </c>
      <c r="K687" s="1" t="str">
        <f t="shared" si="44"/>
        <v>&lt;2 micron</v>
      </c>
      <c r="L687">
        <v>0.2</v>
      </c>
      <c r="M687">
        <v>4.7699999999999996</v>
      </c>
      <c r="N687">
        <v>10</v>
      </c>
      <c r="O687">
        <v>40</v>
      </c>
      <c r="P687">
        <v>0.25</v>
      </c>
      <c r="Q687">
        <v>1</v>
      </c>
      <c r="R687">
        <v>0.12</v>
      </c>
      <c r="S687">
        <v>0.25</v>
      </c>
      <c r="T687">
        <v>9</v>
      </c>
      <c r="U687">
        <v>99</v>
      </c>
      <c r="V687">
        <v>87</v>
      </c>
      <c r="W687">
        <v>5.48</v>
      </c>
      <c r="X687">
        <v>5</v>
      </c>
      <c r="Y687">
        <v>0.5</v>
      </c>
      <c r="Z687">
        <v>0.12</v>
      </c>
      <c r="AA687">
        <v>40</v>
      </c>
      <c r="AB687">
        <v>0.93</v>
      </c>
      <c r="AC687">
        <v>250</v>
      </c>
      <c r="AD687">
        <v>2</v>
      </c>
      <c r="AE687">
        <v>0.55000000000000004</v>
      </c>
      <c r="AF687">
        <v>25</v>
      </c>
      <c r="AG687">
        <v>4530</v>
      </c>
      <c r="AH687">
        <v>22</v>
      </c>
      <c r="AI687">
        <v>2</v>
      </c>
      <c r="AJ687">
        <v>9</v>
      </c>
      <c r="AK687">
        <v>13</v>
      </c>
      <c r="AL687">
        <v>0.16</v>
      </c>
      <c r="AM687">
        <v>5</v>
      </c>
      <c r="AN687">
        <v>40</v>
      </c>
      <c r="AO687">
        <v>130</v>
      </c>
      <c r="AP687">
        <v>5</v>
      </c>
      <c r="AQ687">
        <v>54</v>
      </c>
    </row>
    <row r="688" spans="1:43" hidden="1" x14ac:dyDescent="0.25">
      <c r="A688" t="s">
        <v>1838</v>
      </c>
      <c r="B688" t="s">
        <v>1839</v>
      </c>
      <c r="C688" s="1" t="str">
        <f t="shared" si="42"/>
        <v>21:0085</v>
      </c>
      <c r="D688" s="1" t="str">
        <f t="shared" si="43"/>
        <v>21:0023</v>
      </c>
      <c r="E688" t="s">
        <v>1840</v>
      </c>
      <c r="F688" t="s">
        <v>1841</v>
      </c>
      <c r="H688">
        <v>67.425913100000002</v>
      </c>
      <c r="I688">
        <v>-111.6542377</v>
      </c>
      <c r="J688" s="1" t="str">
        <f t="shared" si="45"/>
        <v>Till</v>
      </c>
      <c r="K688" s="1" t="str">
        <f t="shared" si="44"/>
        <v>&lt;2 micron</v>
      </c>
      <c r="L688">
        <v>0.1</v>
      </c>
      <c r="M688">
        <v>3.74</v>
      </c>
      <c r="N688">
        <v>64</v>
      </c>
      <c r="O688">
        <v>60</v>
      </c>
      <c r="P688">
        <v>0.25</v>
      </c>
      <c r="Q688">
        <v>1</v>
      </c>
      <c r="R688">
        <v>0.16</v>
      </c>
      <c r="S688">
        <v>0.25</v>
      </c>
      <c r="T688">
        <v>22</v>
      </c>
      <c r="U688">
        <v>62</v>
      </c>
      <c r="V688">
        <v>83</v>
      </c>
      <c r="W688">
        <v>4.8099999999999996</v>
      </c>
      <c r="X688">
        <v>5</v>
      </c>
      <c r="Y688">
        <v>0.5</v>
      </c>
      <c r="Z688">
        <v>0.16</v>
      </c>
      <c r="AA688">
        <v>20</v>
      </c>
      <c r="AB688">
        <v>0.76</v>
      </c>
      <c r="AC688">
        <v>610</v>
      </c>
      <c r="AD688">
        <v>2</v>
      </c>
      <c r="AE688">
        <v>0.94</v>
      </c>
      <c r="AF688">
        <v>28</v>
      </c>
      <c r="AG688">
        <v>7350</v>
      </c>
      <c r="AH688">
        <v>20</v>
      </c>
      <c r="AI688">
        <v>1</v>
      </c>
      <c r="AJ688">
        <v>6</v>
      </c>
      <c r="AK688">
        <v>13</v>
      </c>
      <c r="AL688">
        <v>0.13</v>
      </c>
      <c r="AM688">
        <v>5</v>
      </c>
      <c r="AN688">
        <v>5</v>
      </c>
      <c r="AO688">
        <v>101</v>
      </c>
      <c r="AP688">
        <v>5</v>
      </c>
      <c r="AQ688">
        <v>70</v>
      </c>
    </row>
    <row r="689" spans="1:43" hidden="1" x14ac:dyDescent="0.25">
      <c r="A689" t="s">
        <v>1842</v>
      </c>
      <c r="B689" t="s">
        <v>1843</v>
      </c>
      <c r="C689" s="1" t="str">
        <f t="shared" si="42"/>
        <v>21:0085</v>
      </c>
      <c r="D689" s="1" t="str">
        <f t="shared" si="43"/>
        <v>21:0023</v>
      </c>
      <c r="E689" t="s">
        <v>1844</v>
      </c>
      <c r="F689" t="s">
        <v>1845</v>
      </c>
      <c r="H689">
        <v>67.484121000000002</v>
      </c>
      <c r="I689">
        <v>-111.6783082</v>
      </c>
      <c r="J689" s="1" t="str">
        <f t="shared" si="45"/>
        <v>Till</v>
      </c>
      <c r="K689" s="1" t="str">
        <f t="shared" si="44"/>
        <v>&lt;2 micron</v>
      </c>
      <c r="L689">
        <v>0.2</v>
      </c>
      <c r="M689">
        <v>4.74</v>
      </c>
      <c r="N689">
        <v>70</v>
      </c>
      <c r="O689">
        <v>80</v>
      </c>
      <c r="P689">
        <v>0.25</v>
      </c>
      <c r="Q689">
        <v>1</v>
      </c>
      <c r="R689">
        <v>0.17</v>
      </c>
      <c r="S689">
        <v>0.25</v>
      </c>
      <c r="T689">
        <v>20</v>
      </c>
      <c r="U689">
        <v>170</v>
      </c>
      <c r="V689">
        <v>87</v>
      </c>
      <c r="W689">
        <v>6.13</v>
      </c>
      <c r="X689">
        <v>5</v>
      </c>
      <c r="Y689">
        <v>0.5</v>
      </c>
      <c r="Z689">
        <v>0.23</v>
      </c>
      <c r="AA689">
        <v>50</v>
      </c>
      <c r="AB689">
        <v>1.4</v>
      </c>
      <c r="AC689">
        <v>500</v>
      </c>
      <c r="AD689">
        <v>5</v>
      </c>
      <c r="AE689">
        <v>0.65</v>
      </c>
      <c r="AF689">
        <v>49</v>
      </c>
      <c r="AG689">
        <v>4340</v>
      </c>
      <c r="AH689">
        <v>26</v>
      </c>
      <c r="AI689">
        <v>2</v>
      </c>
      <c r="AJ689">
        <v>9</v>
      </c>
      <c r="AK689">
        <v>13</v>
      </c>
      <c r="AL689">
        <v>0.19</v>
      </c>
      <c r="AM689">
        <v>5</v>
      </c>
      <c r="AN689">
        <v>20</v>
      </c>
      <c r="AO689">
        <v>142</v>
      </c>
      <c r="AP689">
        <v>5</v>
      </c>
      <c r="AQ689">
        <v>86</v>
      </c>
    </row>
    <row r="690" spans="1:43" hidden="1" x14ac:dyDescent="0.25">
      <c r="A690" t="s">
        <v>1846</v>
      </c>
      <c r="B690" t="s">
        <v>1847</v>
      </c>
      <c r="C690" s="1" t="str">
        <f t="shared" si="42"/>
        <v>21:0085</v>
      </c>
      <c r="D690" s="1" t="str">
        <f t="shared" si="43"/>
        <v>21:0023</v>
      </c>
      <c r="E690" t="s">
        <v>1848</v>
      </c>
      <c r="F690" t="s">
        <v>1849</v>
      </c>
      <c r="H690">
        <v>67.531246300000006</v>
      </c>
      <c r="I690">
        <v>-111.6707476</v>
      </c>
      <c r="J690" s="1" t="str">
        <f t="shared" si="45"/>
        <v>Till</v>
      </c>
      <c r="K690" s="1" t="str">
        <f t="shared" si="44"/>
        <v>&lt;2 micron</v>
      </c>
      <c r="L690">
        <v>0.1</v>
      </c>
      <c r="M690">
        <v>4.25</v>
      </c>
      <c r="N690">
        <v>26</v>
      </c>
      <c r="O690">
        <v>40</v>
      </c>
      <c r="P690">
        <v>0.25</v>
      </c>
      <c r="Q690">
        <v>1</v>
      </c>
      <c r="R690">
        <v>0.13</v>
      </c>
      <c r="S690">
        <v>0.25</v>
      </c>
      <c r="T690">
        <v>17</v>
      </c>
      <c r="U690">
        <v>95</v>
      </c>
      <c r="V690">
        <v>229</v>
      </c>
      <c r="W690">
        <v>7.43</v>
      </c>
      <c r="X690">
        <v>5</v>
      </c>
      <c r="Y690">
        <v>0.5</v>
      </c>
      <c r="Z690">
        <v>0.13</v>
      </c>
      <c r="AA690">
        <v>30</v>
      </c>
      <c r="AB690">
        <v>1.18</v>
      </c>
      <c r="AC690">
        <v>460</v>
      </c>
      <c r="AD690">
        <v>2</v>
      </c>
      <c r="AE690">
        <v>0.65</v>
      </c>
      <c r="AF690">
        <v>30</v>
      </c>
      <c r="AG690">
        <v>4310</v>
      </c>
      <c r="AH690">
        <v>20</v>
      </c>
      <c r="AI690">
        <v>1</v>
      </c>
      <c r="AJ690">
        <v>14</v>
      </c>
      <c r="AK690">
        <v>10</v>
      </c>
      <c r="AL690">
        <v>0.15</v>
      </c>
      <c r="AM690">
        <v>5</v>
      </c>
      <c r="AN690">
        <v>5</v>
      </c>
      <c r="AO690">
        <v>198</v>
      </c>
      <c r="AP690">
        <v>5</v>
      </c>
      <c r="AQ690">
        <v>92</v>
      </c>
    </row>
    <row r="691" spans="1:43" hidden="1" x14ac:dyDescent="0.25">
      <c r="A691" t="s">
        <v>1850</v>
      </c>
      <c r="B691" t="s">
        <v>1851</v>
      </c>
      <c r="C691" s="1" t="str">
        <f t="shared" si="42"/>
        <v>21:0085</v>
      </c>
      <c r="D691" s="1" t="str">
        <f t="shared" si="43"/>
        <v>21:0023</v>
      </c>
      <c r="E691" t="s">
        <v>1852</v>
      </c>
      <c r="F691" t="s">
        <v>1853</v>
      </c>
      <c r="H691">
        <v>67.597222500000001</v>
      </c>
      <c r="I691">
        <v>-111.65969010000001</v>
      </c>
      <c r="J691" s="1" t="str">
        <f t="shared" si="45"/>
        <v>Till</v>
      </c>
      <c r="K691" s="1" t="str">
        <f t="shared" si="44"/>
        <v>&lt;2 micron</v>
      </c>
      <c r="L691">
        <v>0.1</v>
      </c>
      <c r="M691">
        <v>5.71</v>
      </c>
      <c r="N691">
        <v>52</v>
      </c>
      <c r="O691">
        <v>140</v>
      </c>
      <c r="P691">
        <v>0.25</v>
      </c>
      <c r="Q691">
        <v>1</v>
      </c>
      <c r="R691">
        <v>0.21</v>
      </c>
      <c r="S691">
        <v>0.25</v>
      </c>
      <c r="T691">
        <v>30</v>
      </c>
      <c r="U691">
        <v>133</v>
      </c>
      <c r="V691">
        <v>135</v>
      </c>
      <c r="W691">
        <v>7.04</v>
      </c>
      <c r="X691">
        <v>5</v>
      </c>
      <c r="Y691">
        <v>0.5</v>
      </c>
      <c r="Z691">
        <v>0.48</v>
      </c>
      <c r="AA691">
        <v>40</v>
      </c>
      <c r="AB691">
        <v>2.42</v>
      </c>
      <c r="AC691">
        <v>640</v>
      </c>
      <c r="AD691">
        <v>5</v>
      </c>
      <c r="AE691">
        <v>0.31</v>
      </c>
      <c r="AF691">
        <v>72</v>
      </c>
      <c r="AG691">
        <v>2450</v>
      </c>
      <c r="AH691">
        <v>20</v>
      </c>
      <c r="AI691">
        <v>1</v>
      </c>
      <c r="AJ691">
        <v>14</v>
      </c>
      <c r="AK691">
        <v>13</v>
      </c>
      <c r="AL691">
        <v>0.18</v>
      </c>
      <c r="AM691">
        <v>5</v>
      </c>
      <c r="AN691">
        <v>5</v>
      </c>
      <c r="AO691">
        <v>145</v>
      </c>
      <c r="AP691">
        <v>5</v>
      </c>
      <c r="AQ691">
        <v>158</v>
      </c>
    </row>
    <row r="692" spans="1:43" hidden="1" x14ac:dyDescent="0.25">
      <c r="A692" t="s">
        <v>1854</v>
      </c>
      <c r="B692" t="s">
        <v>1855</v>
      </c>
      <c r="C692" s="1" t="str">
        <f t="shared" si="42"/>
        <v>21:0085</v>
      </c>
      <c r="D692" s="1" t="str">
        <f t="shared" si="43"/>
        <v>21:0023</v>
      </c>
      <c r="E692" t="s">
        <v>1856</v>
      </c>
      <c r="F692" t="s">
        <v>1857</v>
      </c>
      <c r="H692">
        <v>67.649592299999995</v>
      </c>
      <c r="I692">
        <v>-111.6851978</v>
      </c>
      <c r="J692" s="1" t="str">
        <f t="shared" si="45"/>
        <v>Till</v>
      </c>
      <c r="K692" s="1" t="str">
        <f t="shared" si="44"/>
        <v>&lt;2 micron</v>
      </c>
      <c r="L692">
        <v>0.1</v>
      </c>
      <c r="M692">
        <v>3.91</v>
      </c>
      <c r="N692">
        <v>22</v>
      </c>
      <c r="O692">
        <v>80</v>
      </c>
      <c r="P692">
        <v>0.25</v>
      </c>
      <c r="Q692">
        <v>1</v>
      </c>
      <c r="R692">
        <v>0.13</v>
      </c>
      <c r="S692">
        <v>0.25</v>
      </c>
      <c r="T692">
        <v>17</v>
      </c>
      <c r="U692">
        <v>90</v>
      </c>
      <c r="V692">
        <v>84</v>
      </c>
      <c r="W692">
        <v>5.27</v>
      </c>
      <c r="X692">
        <v>5</v>
      </c>
      <c r="Y692">
        <v>0.5</v>
      </c>
      <c r="Z692">
        <v>0.25</v>
      </c>
      <c r="AA692">
        <v>30</v>
      </c>
      <c r="AB692">
        <v>1.35</v>
      </c>
      <c r="AC692">
        <v>305</v>
      </c>
      <c r="AD692">
        <v>7</v>
      </c>
      <c r="AE692">
        <v>0.86</v>
      </c>
      <c r="AF692">
        <v>36</v>
      </c>
      <c r="AG692">
        <v>6520</v>
      </c>
      <c r="AH692">
        <v>18</v>
      </c>
      <c r="AI692">
        <v>1</v>
      </c>
      <c r="AJ692">
        <v>9</v>
      </c>
      <c r="AK692">
        <v>11</v>
      </c>
      <c r="AL692">
        <v>0.11</v>
      </c>
      <c r="AM692">
        <v>5</v>
      </c>
      <c r="AN692">
        <v>10</v>
      </c>
      <c r="AO692">
        <v>107</v>
      </c>
      <c r="AP692">
        <v>5</v>
      </c>
      <c r="AQ692">
        <v>94</v>
      </c>
    </row>
    <row r="693" spans="1:43" hidden="1" x14ac:dyDescent="0.25">
      <c r="A693" t="s">
        <v>1858</v>
      </c>
      <c r="B693" t="s">
        <v>1859</v>
      </c>
      <c r="C693" s="1" t="str">
        <f t="shared" si="42"/>
        <v>21:0085</v>
      </c>
      <c r="D693" s="1" t="str">
        <f t="shared" si="43"/>
        <v>21:0023</v>
      </c>
      <c r="E693" t="s">
        <v>1860</v>
      </c>
      <c r="F693" t="s">
        <v>1861</v>
      </c>
      <c r="H693">
        <v>67.754926600000005</v>
      </c>
      <c r="I693">
        <v>-111.7976546</v>
      </c>
      <c r="J693" s="1" t="str">
        <f t="shared" si="45"/>
        <v>Till</v>
      </c>
      <c r="K693" s="1" t="str">
        <f t="shared" si="44"/>
        <v>&lt;2 micron</v>
      </c>
      <c r="L693">
        <v>0.1</v>
      </c>
      <c r="M693">
        <v>4.47</v>
      </c>
      <c r="N693">
        <v>8</v>
      </c>
      <c r="O693">
        <v>490</v>
      </c>
      <c r="P693">
        <v>0.25</v>
      </c>
      <c r="Q693">
        <v>1</v>
      </c>
      <c r="R693">
        <v>0.27</v>
      </c>
      <c r="S693">
        <v>0.5</v>
      </c>
      <c r="T693">
        <v>31</v>
      </c>
      <c r="U693">
        <v>183</v>
      </c>
      <c r="V693">
        <v>190</v>
      </c>
      <c r="W693">
        <v>7.16</v>
      </c>
      <c r="X693">
        <v>5</v>
      </c>
      <c r="Y693">
        <v>0.5</v>
      </c>
      <c r="Z693">
        <v>0.5</v>
      </c>
      <c r="AA693">
        <v>20</v>
      </c>
      <c r="AB693">
        <v>1.89</v>
      </c>
      <c r="AC693">
        <v>840</v>
      </c>
      <c r="AD693">
        <v>1</v>
      </c>
      <c r="AE693">
        <v>0.34</v>
      </c>
      <c r="AF693">
        <v>97</v>
      </c>
      <c r="AG693">
        <v>2050</v>
      </c>
      <c r="AH693">
        <v>22</v>
      </c>
      <c r="AI693">
        <v>1</v>
      </c>
      <c r="AJ693">
        <v>18</v>
      </c>
      <c r="AK693">
        <v>12</v>
      </c>
      <c r="AL693">
        <v>0.1</v>
      </c>
      <c r="AM693">
        <v>5</v>
      </c>
      <c r="AN693">
        <v>5</v>
      </c>
      <c r="AO693">
        <v>129</v>
      </c>
      <c r="AP693">
        <v>5</v>
      </c>
      <c r="AQ693">
        <v>106</v>
      </c>
    </row>
    <row r="694" spans="1:43" hidden="1" x14ac:dyDescent="0.25">
      <c r="A694" t="s">
        <v>1862</v>
      </c>
      <c r="B694" t="s">
        <v>1863</v>
      </c>
      <c r="C694" s="1" t="str">
        <f t="shared" si="42"/>
        <v>21:0085</v>
      </c>
      <c r="D694" s="1" t="str">
        <f t="shared" si="43"/>
        <v>21:0023</v>
      </c>
      <c r="E694" t="s">
        <v>1860</v>
      </c>
      <c r="F694" t="s">
        <v>1864</v>
      </c>
      <c r="H694">
        <v>67.754926600000005</v>
      </c>
      <c r="I694">
        <v>-111.7976546</v>
      </c>
      <c r="J694" s="1" t="str">
        <f t="shared" si="45"/>
        <v>Till</v>
      </c>
      <c r="K694" s="1" t="str">
        <f t="shared" si="44"/>
        <v>&lt;2 micron</v>
      </c>
      <c r="L694">
        <v>0.1</v>
      </c>
      <c r="M694">
        <v>4.84</v>
      </c>
      <c r="N694">
        <v>14</v>
      </c>
      <c r="O694">
        <v>520</v>
      </c>
      <c r="P694">
        <v>0.25</v>
      </c>
      <c r="Q694">
        <v>1</v>
      </c>
      <c r="R694">
        <v>0.28999999999999998</v>
      </c>
      <c r="S694">
        <v>0.25</v>
      </c>
      <c r="T694">
        <v>32</v>
      </c>
      <c r="U694">
        <v>198</v>
      </c>
      <c r="V694">
        <v>201</v>
      </c>
      <c r="W694">
        <v>7.61</v>
      </c>
      <c r="X694">
        <v>5</v>
      </c>
      <c r="Y694">
        <v>0.5</v>
      </c>
      <c r="Z694">
        <v>0.57999999999999996</v>
      </c>
      <c r="AA694">
        <v>20</v>
      </c>
      <c r="AB694">
        <v>2.0099999999999998</v>
      </c>
      <c r="AC694">
        <v>900</v>
      </c>
      <c r="AD694">
        <v>1</v>
      </c>
      <c r="AE694">
        <v>0.36</v>
      </c>
      <c r="AF694">
        <v>104</v>
      </c>
      <c r="AG694">
        <v>2160</v>
      </c>
      <c r="AH694">
        <v>18</v>
      </c>
      <c r="AI694">
        <v>1</v>
      </c>
      <c r="AJ694">
        <v>19</v>
      </c>
      <c r="AK694">
        <v>15</v>
      </c>
      <c r="AL694">
        <v>0.1</v>
      </c>
      <c r="AM694">
        <v>5</v>
      </c>
      <c r="AN694">
        <v>5</v>
      </c>
      <c r="AO694">
        <v>137</v>
      </c>
      <c r="AP694">
        <v>10</v>
      </c>
      <c r="AQ694">
        <v>114</v>
      </c>
    </row>
    <row r="695" spans="1:43" hidden="1" x14ac:dyDescent="0.25">
      <c r="A695" t="s">
        <v>1865</v>
      </c>
      <c r="B695" t="s">
        <v>1866</v>
      </c>
      <c r="C695" s="1" t="str">
        <f t="shared" si="42"/>
        <v>21:0085</v>
      </c>
      <c r="D695" s="1" t="str">
        <f t="shared" si="43"/>
        <v>21:0023</v>
      </c>
      <c r="E695" t="s">
        <v>1867</v>
      </c>
      <c r="F695" t="s">
        <v>1868</v>
      </c>
      <c r="H695">
        <v>67.758447099999998</v>
      </c>
      <c r="I695">
        <v>-111.36071889999999</v>
      </c>
      <c r="J695" s="1" t="str">
        <f t="shared" si="45"/>
        <v>Till</v>
      </c>
      <c r="K695" s="1" t="str">
        <f t="shared" si="44"/>
        <v>&lt;2 micron</v>
      </c>
      <c r="L695">
        <v>0.1</v>
      </c>
      <c r="M695">
        <v>4.3099999999999996</v>
      </c>
      <c r="N695">
        <v>24</v>
      </c>
      <c r="O695">
        <v>140</v>
      </c>
      <c r="P695">
        <v>0.25</v>
      </c>
      <c r="Q695">
        <v>1</v>
      </c>
      <c r="R695">
        <v>0.28999999999999998</v>
      </c>
      <c r="S695">
        <v>0.5</v>
      </c>
      <c r="T695">
        <v>35</v>
      </c>
      <c r="U695">
        <v>116</v>
      </c>
      <c r="V695">
        <v>203</v>
      </c>
      <c r="W695">
        <v>6.85</v>
      </c>
      <c r="X695">
        <v>5</v>
      </c>
      <c r="Y695">
        <v>0.5</v>
      </c>
      <c r="Z695">
        <v>0.51</v>
      </c>
      <c r="AA695">
        <v>30</v>
      </c>
      <c r="AB695">
        <v>1.98</v>
      </c>
      <c r="AC695">
        <v>855</v>
      </c>
      <c r="AD695">
        <v>2</v>
      </c>
      <c r="AE695">
        <v>0.77</v>
      </c>
      <c r="AF695">
        <v>63</v>
      </c>
      <c r="AG695">
        <v>4720</v>
      </c>
      <c r="AH695">
        <v>30</v>
      </c>
      <c r="AI695">
        <v>1</v>
      </c>
      <c r="AJ695">
        <v>16</v>
      </c>
      <c r="AK695">
        <v>15</v>
      </c>
      <c r="AL695">
        <v>0.15</v>
      </c>
      <c r="AM695">
        <v>5</v>
      </c>
      <c r="AN695">
        <v>5</v>
      </c>
      <c r="AO695">
        <v>169</v>
      </c>
      <c r="AP695">
        <v>5</v>
      </c>
      <c r="AQ695">
        <v>134</v>
      </c>
    </row>
    <row r="696" spans="1:43" hidden="1" x14ac:dyDescent="0.25">
      <c r="A696" t="s">
        <v>1869</v>
      </c>
      <c r="B696" t="s">
        <v>1870</v>
      </c>
      <c r="C696" s="1" t="str">
        <f t="shared" si="42"/>
        <v>21:0085</v>
      </c>
      <c r="D696" s="1" t="str">
        <f t="shared" si="43"/>
        <v>21:0023</v>
      </c>
      <c r="E696" t="s">
        <v>1871</v>
      </c>
      <c r="F696" t="s">
        <v>1872</v>
      </c>
      <c r="H696">
        <v>67.652933700000006</v>
      </c>
      <c r="I696">
        <v>-111.22803740000001</v>
      </c>
      <c r="J696" s="1" t="str">
        <f t="shared" si="45"/>
        <v>Till</v>
      </c>
      <c r="K696" s="1" t="str">
        <f t="shared" si="44"/>
        <v>&lt;2 micron</v>
      </c>
      <c r="L696">
        <v>0.1</v>
      </c>
      <c r="M696">
        <v>4.4000000000000004</v>
      </c>
      <c r="N696">
        <v>30</v>
      </c>
      <c r="O696">
        <v>60</v>
      </c>
      <c r="P696">
        <v>0.25</v>
      </c>
      <c r="Q696">
        <v>1</v>
      </c>
      <c r="R696">
        <v>0.12</v>
      </c>
      <c r="S696">
        <v>0.25</v>
      </c>
      <c r="T696">
        <v>17</v>
      </c>
      <c r="U696">
        <v>80</v>
      </c>
      <c r="V696">
        <v>102</v>
      </c>
      <c r="W696">
        <v>5.78</v>
      </c>
      <c r="X696">
        <v>5</v>
      </c>
      <c r="Y696">
        <v>0.5</v>
      </c>
      <c r="Z696">
        <v>0.16</v>
      </c>
      <c r="AA696">
        <v>20</v>
      </c>
      <c r="AB696">
        <v>1.58</v>
      </c>
      <c r="AC696">
        <v>515</v>
      </c>
      <c r="AD696">
        <v>3</v>
      </c>
      <c r="AE696">
        <v>0.63</v>
      </c>
      <c r="AF696">
        <v>32</v>
      </c>
      <c r="AG696">
        <v>4010</v>
      </c>
      <c r="AH696">
        <v>24</v>
      </c>
      <c r="AI696">
        <v>1</v>
      </c>
      <c r="AJ696">
        <v>8</v>
      </c>
      <c r="AK696">
        <v>11</v>
      </c>
      <c r="AL696">
        <v>0.14000000000000001</v>
      </c>
      <c r="AM696">
        <v>5</v>
      </c>
      <c r="AN696">
        <v>5</v>
      </c>
      <c r="AO696">
        <v>135</v>
      </c>
      <c r="AP696">
        <v>5</v>
      </c>
      <c r="AQ696">
        <v>80</v>
      </c>
    </row>
    <row r="697" spans="1:43" hidden="1" x14ac:dyDescent="0.25">
      <c r="A697" t="s">
        <v>1873</v>
      </c>
      <c r="B697" t="s">
        <v>1874</v>
      </c>
      <c r="C697" s="1" t="str">
        <f t="shared" si="42"/>
        <v>21:0085</v>
      </c>
      <c r="D697" s="1" t="str">
        <f t="shared" si="43"/>
        <v>21:0023</v>
      </c>
      <c r="E697" t="s">
        <v>1875</v>
      </c>
      <c r="F697" t="s">
        <v>1876</v>
      </c>
      <c r="H697">
        <v>67.599039599999998</v>
      </c>
      <c r="I697">
        <v>-111.2178747</v>
      </c>
      <c r="J697" s="1" t="str">
        <f t="shared" si="45"/>
        <v>Till</v>
      </c>
      <c r="K697" s="1" t="str">
        <f t="shared" si="44"/>
        <v>&lt;2 micron</v>
      </c>
      <c r="L697">
        <v>0.2</v>
      </c>
      <c r="M697">
        <v>4.5599999999999996</v>
      </c>
      <c r="N697">
        <v>46</v>
      </c>
      <c r="O697">
        <v>100</v>
      </c>
      <c r="P697">
        <v>0.25</v>
      </c>
      <c r="Q697">
        <v>1</v>
      </c>
      <c r="R697">
        <v>0.19</v>
      </c>
      <c r="S697">
        <v>0.5</v>
      </c>
      <c r="T697">
        <v>52</v>
      </c>
      <c r="U697">
        <v>166</v>
      </c>
      <c r="V697">
        <v>111</v>
      </c>
      <c r="W697">
        <v>8.35</v>
      </c>
      <c r="X697">
        <v>5</v>
      </c>
      <c r="Y697">
        <v>0.5</v>
      </c>
      <c r="Z697">
        <v>0.21</v>
      </c>
      <c r="AA697">
        <v>40</v>
      </c>
      <c r="AB697">
        <v>1.55</v>
      </c>
      <c r="AC697">
        <v>1920</v>
      </c>
      <c r="AD697">
        <v>1</v>
      </c>
      <c r="AE697">
        <v>0.64</v>
      </c>
      <c r="AF697">
        <v>69</v>
      </c>
      <c r="AG697">
        <v>3940</v>
      </c>
      <c r="AH697">
        <v>42</v>
      </c>
      <c r="AI697">
        <v>1</v>
      </c>
      <c r="AJ697">
        <v>11</v>
      </c>
      <c r="AK697">
        <v>13</v>
      </c>
      <c r="AL697">
        <v>0.19</v>
      </c>
      <c r="AM697">
        <v>5</v>
      </c>
      <c r="AN697">
        <v>5</v>
      </c>
      <c r="AO697">
        <v>154</v>
      </c>
      <c r="AP697">
        <v>5</v>
      </c>
      <c r="AQ697">
        <v>112</v>
      </c>
    </row>
    <row r="698" spans="1:43" hidden="1" x14ac:dyDescent="0.25">
      <c r="A698" t="s">
        <v>1877</v>
      </c>
      <c r="B698" t="s">
        <v>1878</v>
      </c>
      <c r="C698" s="1" t="str">
        <f t="shared" si="42"/>
        <v>21:0085</v>
      </c>
      <c r="D698" s="1" t="str">
        <f t="shared" si="43"/>
        <v>21:0023</v>
      </c>
      <c r="E698" t="s">
        <v>1879</v>
      </c>
      <c r="F698" t="s">
        <v>1880</v>
      </c>
      <c r="H698">
        <v>67.601857800000005</v>
      </c>
      <c r="I698">
        <v>-111.3905309</v>
      </c>
      <c r="J698" s="1" t="str">
        <f t="shared" si="45"/>
        <v>Till</v>
      </c>
      <c r="K698" s="1" t="str">
        <f t="shared" si="44"/>
        <v>&lt;2 micron</v>
      </c>
      <c r="L698">
        <v>0.1</v>
      </c>
      <c r="M698">
        <v>5.31</v>
      </c>
      <c r="N698">
        <v>46</v>
      </c>
      <c r="O698">
        <v>130</v>
      </c>
      <c r="P698">
        <v>0.25</v>
      </c>
      <c r="Q698">
        <v>1</v>
      </c>
      <c r="R698">
        <v>0.3</v>
      </c>
      <c r="S698">
        <v>0.25</v>
      </c>
      <c r="T698">
        <v>38</v>
      </c>
      <c r="U698">
        <v>111</v>
      </c>
      <c r="V698">
        <v>164</v>
      </c>
      <c r="W698">
        <v>7.86</v>
      </c>
      <c r="X698">
        <v>5</v>
      </c>
      <c r="Y698">
        <v>0.5</v>
      </c>
      <c r="Z698">
        <v>0.43</v>
      </c>
      <c r="AA698">
        <v>40</v>
      </c>
      <c r="AB698">
        <v>2.4500000000000002</v>
      </c>
      <c r="AC698">
        <v>1110</v>
      </c>
      <c r="AD698">
        <v>1</v>
      </c>
      <c r="AE698">
        <v>0.59</v>
      </c>
      <c r="AF698">
        <v>85</v>
      </c>
      <c r="AG698">
        <v>4140</v>
      </c>
      <c r="AH698">
        <v>24</v>
      </c>
      <c r="AI698">
        <v>2</v>
      </c>
      <c r="AJ698">
        <v>14</v>
      </c>
      <c r="AK698">
        <v>16</v>
      </c>
      <c r="AL698">
        <v>0.18</v>
      </c>
      <c r="AM698">
        <v>5</v>
      </c>
      <c r="AN698">
        <v>5</v>
      </c>
      <c r="AO698">
        <v>133</v>
      </c>
      <c r="AP698">
        <v>5</v>
      </c>
      <c r="AQ698">
        <v>180</v>
      </c>
    </row>
    <row r="699" spans="1:43" hidden="1" x14ac:dyDescent="0.25">
      <c r="A699" t="s">
        <v>1881</v>
      </c>
      <c r="B699" t="s">
        <v>1882</v>
      </c>
      <c r="C699" s="1" t="str">
        <f t="shared" si="42"/>
        <v>21:0085</v>
      </c>
      <c r="D699" s="1" t="str">
        <f t="shared" si="43"/>
        <v>21:0023</v>
      </c>
      <c r="E699" t="s">
        <v>1883</v>
      </c>
      <c r="F699" t="s">
        <v>1884</v>
      </c>
      <c r="H699">
        <v>67.653650600000006</v>
      </c>
      <c r="I699">
        <v>-111.3744207</v>
      </c>
      <c r="J699" s="1" t="str">
        <f t="shared" si="45"/>
        <v>Till</v>
      </c>
      <c r="K699" s="1" t="str">
        <f t="shared" si="44"/>
        <v>&lt;2 micron</v>
      </c>
      <c r="L699">
        <v>0.1</v>
      </c>
      <c r="M699">
        <v>4.84</v>
      </c>
      <c r="N699">
        <v>28</v>
      </c>
      <c r="O699">
        <v>120</v>
      </c>
      <c r="P699">
        <v>0.25</v>
      </c>
      <c r="Q699">
        <v>1</v>
      </c>
      <c r="R699">
        <v>0.2</v>
      </c>
      <c r="S699">
        <v>0.25</v>
      </c>
      <c r="T699">
        <v>27</v>
      </c>
      <c r="U699">
        <v>98</v>
      </c>
      <c r="V699">
        <v>95</v>
      </c>
      <c r="W699">
        <v>7.26</v>
      </c>
      <c r="X699">
        <v>5</v>
      </c>
      <c r="Y699">
        <v>0.5</v>
      </c>
      <c r="Z699">
        <v>0.36</v>
      </c>
      <c r="AA699">
        <v>20</v>
      </c>
      <c r="AB699">
        <v>1.89</v>
      </c>
      <c r="AC699">
        <v>770</v>
      </c>
      <c r="AD699">
        <v>3</v>
      </c>
      <c r="AE699">
        <v>0.56000000000000005</v>
      </c>
      <c r="AF699">
        <v>56</v>
      </c>
      <c r="AG699">
        <v>3890</v>
      </c>
      <c r="AH699">
        <v>18</v>
      </c>
      <c r="AI699">
        <v>1</v>
      </c>
      <c r="AJ699">
        <v>10</v>
      </c>
      <c r="AK699">
        <v>14</v>
      </c>
      <c r="AL699">
        <v>0.21</v>
      </c>
      <c r="AM699">
        <v>5</v>
      </c>
      <c r="AN699">
        <v>5</v>
      </c>
      <c r="AO699">
        <v>151</v>
      </c>
      <c r="AP699">
        <v>5</v>
      </c>
      <c r="AQ699">
        <v>118</v>
      </c>
    </row>
    <row r="700" spans="1:43" hidden="1" x14ac:dyDescent="0.25">
      <c r="A700" t="s">
        <v>1885</v>
      </c>
      <c r="B700" t="s">
        <v>1886</v>
      </c>
      <c r="C700" s="1" t="str">
        <f t="shared" si="42"/>
        <v>21:0085</v>
      </c>
      <c r="D700" s="1" t="str">
        <f t="shared" si="43"/>
        <v>21:0023</v>
      </c>
      <c r="E700" t="s">
        <v>1887</v>
      </c>
      <c r="F700" t="s">
        <v>1888</v>
      </c>
      <c r="H700">
        <v>67.691256600000003</v>
      </c>
      <c r="I700">
        <v>-111.3641643</v>
      </c>
      <c r="J700" s="1" t="str">
        <f t="shared" si="45"/>
        <v>Till</v>
      </c>
      <c r="K700" s="1" t="str">
        <f t="shared" si="44"/>
        <v>&lt;2 micron</v>
      </c>
      <c r="L700">
        <v>0.2</v>
      </c>
      <c r="M700">
        <v>2.93</v>
      </c>
      <c r="N700">
        <v>104</v>
      </c>
      <c r="O700">
        <v>160</v>
      </c>
      <c r="P700">
        <v>0.25</v>
      </c>
      <c r="Q700">
        <v>1</v>
      </c>
      <c r="R700">
        <v>0.26</v>
      </c>
      <c r="S700">
        <v>0.25</v>
      </c>
      <c r="T700">
        <v>28</v>
      </c>
      <c r="U700">
        <v>82</v>
      </c>
      <c r="V700">
        <v>109</v>
      </c>
      <c r="W700">
        <v>15</v>
      </c>
      <c r="X700">
        <v>5</v>
      </c>
      <c r="Y700">
        <v>0.5</v>
      </c>
      <c r="Z700">
        <v>0.4</v>
      </c>
      <c r="AA700">
        <v>20</v>
      </c>
      <c r="AB700">
        <v>1.21</v>
      </c>
      <c r="AC700">
        <v>865</v>
      </c>
      <c r="AD700">
        <v>3</v>
      </c>
      <c r="AE700">
        <v>0.34</v>
      </c>
      <c r="AF700">
        <v>38</v>
      </c>
      <c r="AG700">
        <v>2500</v>
      </c>
      <c r="AH700">
        <v>54</v>
      </c>
      <c r="AI700">
        <v>1</v>
      </c>
      <c r="AJ700">
        <v>10</v>
      </c>
      <c r="AK700">
        <v>16</v>
      </c>
      <c r="AL700">
        <v>0.11</v>
      </c>
      <c r="AM700">
        <v>5</v>
      </c>
      <c r="AN700">
        <v>5</v>
      </c>
      <c r="AO700">
        <v>137</v>
      </c>
      <c r="AP700">
        <v>5</v>
      </c>
      <c r="AQ700">
        <v>86</v>
      </c>
    </row>
    <row r="701" spans="1:43" hidden="1" x14ac:dyDescent="0.25">
      <c r="A701" t="s">
        <v>1889</v>
      </c>
      <c r="B701" t="s">
        <v>1890</v>
      </c>
      <c r="C701" s="1" t="str">
        <f t="shared" si="42"/>
        <v>21:0085</v>
      </c>
      <c r="D701" s="1" t="str">
        <f t="shared" si="43"/>
        <v>21:0023</v>
      </c>
      <c r="E701" t="s">
        <v>1891</v>
      </c>
      <c r="F701" t="s">
        <v>1892</v>
      </c>
      <c r="H701">
        <v>67.699514500000006</v>
      </c>
      <c r="I701">
        <v>-111.5267748</v>
      </c>
      <c r="J701" s="1" t="str">
        <f t="shared" si="45"/>
        <v>Till</v>
      </c>
      <c r="K701" s="1" t="str">
        <f t="shared" si="44"/>
        <v>&lt;2 micron</v>
      </c>
      <c r="L701">
        <v>0.1</v>
      </c>
      <c r="M701">
        <v>5.32</v>
      </c>
      <c r="N701">
        <v>38</v>
      </c>
      <c r="O701">
        <v>90</v>
      </c>
      <c r="P701">
        <v>0.25</v>
      </c>
      <c r="Q701">
        <v>1</v>
      </c>
      <c r="R701">
        <v>0.43</v>
      </c>
      <c r="S701">
        <v>0.5</v>
      </c>
      <c r="T701">
        <v>81</v>
      </c>
      <c r="U701">
        <v>121</v>
      </c>
      <c r="V701">
        <v>308</v>
      </c>
      <c r="W701">
        <v>9.6199999999999992</v>
      </c>
      <c r="X701">
        <v>5</v>
      </c>
      <c r="Y701">
        <v>0.5</v>
      </c>
      <c r="Z701">
        <v>0.19</v>
      </c>
      <c r="AA701">
        <v>30</v>
      </c>
      <c r="AB701">
        <v>2.79</v>
      </c>
      <c r="AC701">
        <v>2185</v>
      </c>
      <c r="AD701">
        <v>1</v>
      </c>
      <c r="AE701">
        <v>0.56999999999999995</v>
      </c>
      <c r="AF701">
        <v>77</v>
      </c>
      <c r="AG701">
        <v>3830</v>
      </c>
      <c r="AH701">
        <v>90</v>
      </c>
      <c r="AI701">
        <v>1</v>
      </c>
      <c r="AJ701">
        <v>19</v>
      </c>
      <c r="AK701">
        <v>14</v>
      </c>
      <c r="AL701">
        <v>0.2</v>
      </c>
      <c r="AM701">
        <v>5</v>
      </c>
      <c r="AN701">
        <v>5</v>
      </c>
      <c r="AO701">
        <v>183</v>
      </c>
      <c r="AP701">
        <v>5</v>
      </c>
      <c r="AQ701">
        <v>264</v>
      </c>
    </row>
    <row r="702" spans="1:43" hidden="1" x14ac:dyDescent="0.25">
      <c r="A702" t="s">
        <v>1893</v>
      </c>
      <c r="B702" t="s">
        <v>1894</v>
      </c>
      <c r="C702" s="1" t="str">
        <f t="shared" si="42"/>
        <v>21:0085</v>
      </c>
      <c r="D702" s="1" t="str">
        <f t="shared" si="43"/>
        <v>21:0023</v>
      </c>
      <c r="E702" t="s">
        <v>1895</v>
      </c>
      <c r="F702" t="s">
        <v>1896</v>
      </c>
      <c r="H702">
        <v>67.653633299999996</v>
      </c>
      <c r="I702">
        <v>-111.5408276</v>
      </c>
      <c r="J702" s="1" t="str">
        <f t="shared" si="45"/>
        <v>Till</v>
      </c>
      <c r="K702" s="1" t="str">
        <f t="shared" si="44"/>
        <v>&lt;2 micron</v>
      </c>
      <c r="L702">
        <v>0.1</v>
      </c>
      <c r="M702">
        <v>5.22</v>
      </c>
      <c r="N702">
        <v>18</v>
      </c>
      <c r="O702">
        <v>120</v>
      </c>
      <c r="P702">
        <v>0.25</v>
      </c>
      <c r="Q702">
        <v>1</v>
      </c>
      <c r="R702">
        <v>0.37</v>
      </c>
      <c r="S702">
        <v>0.5</v>
      </c>
      <c r="T702">
        <v>36</v>
      </c>
      <c r="U702">
        <v>103</v>
      </c>
      <c r="V702">
        <v>174</v>
      </c>
      <c r="W702">
        <v>8.43</v>
      </c>
      <c r="X702">
        <v>5</v>
      </c>
      <c r="Y702">
        <v>0.5</v>
      </c>
      <c r="Z702">
        <v>0.26</v>
      </c>
      <c r="AA702">
        <v>20</v>
      </c>
      <c r="AB702">
        <v>2.5</v>
      </c>
      <c r="AC702">
        <v>1235</v>
      </c>
      <c r="AD702">
        <v>4</v>
      </c>
      <c r="AE702">
        <v>0.65</v>
      </c>
      <c r="AF702">
        <v>65</v>
      </c>
      <c r="AG702">
        <v>4090</v>
      </c>
      <c r="AH702">
        <v>26</v>
      </c>
      <c r="AI702">
        <v>1</v>
      </c>
      <c r="AJ702">
        <v>13</v>
      </c>
      <c r="AK702">
        <v>15</v>
      </c>
      <c r="AL702">
        <v>0.2</v>
      </c>
      <c r="AM702">
        <v>5</v>
      </c>
      <c r="AN702">
        <v>5</v>
      </c>
      <c r="AO702">
        <v>176</v>
      </c>
      <c r="AP702">
        <v>5</v>
      </c>
      <c r="AQ702">
        <v>230</v>
      </c>
    </row>
    <row r="703" spans="1:43" hidden="1" x14ac:dyDescent="0.25">
      <c r="A703" t="s">
        <v>1897</v>
      </c>
      <c r="B703" t="s">
        <v>1898</v>
      </c>
      <c r="C703" s="1" t="str">
        <f t="shared" si="42"/>
        <v>21:0085</v>
      </c>
      <c r="D703" s="1" t="str">
        <f t="shared" si="43"/>
        <v>21:0023</v>
      </c>
      <c r="E703" t="s">
        <v>1899</v>
      </c>
      <c r="F703" t="s">
        <v>1900</v>
      </c>
      <c r="H703">
        <v>67.598849999999999</v>
      </c>
      <c r="I703">
        <v>-111.5339264</v>
      </c>
      <c r="J703" s="1" t="str">
        <f t="shared" si="45"/>
        <v>Till</v>
      </c>
      <c r="K703" s="1" t="str">
        <f t="shared" si="44"/>
        <v>&lt;2 micron</v>
      </c>
      <c r="L703">
        <v>0.2</v>
      </c>
      <c r="M703">
        <v>5.31</v>
      </c>
      <c r="N703">
        <v>22</v>
      </c>
      <c r="O703">
        <v>180</v>
      </c>
      <c r="P703">
        <v>0.25</v>
      </c>
      <c r="Q703">
        <v>1</v>
      </c>
      <c r="R703">
        <v>0.36</v>
      </c>
      <c r="S703">
        <v>0.25</v>
      </c>
      <c r="T703">
        <v>38</v>
      </c>
      <c r="U703">
        <v>153</v>
      </c>
      <c r="V703">
        <v>156</v>
      </c>
      <c r="W703">
        <v>8.43</v>
      </c>
      <c r="X703">
        <v>5</v>
      </c>
      <c r="Y703">
        <v>0.5</v>
      </c>
      <c r="Z703">
        <v>0.52</v>
      </c>
      <c r="AA703">
        <v>30</v>
      </c>
      <c r="AB703">
        <v>2.79</v>
      </c>
      <c r="AC703">
        <v>910</v>
      </c>
      <c r="AD703">
        <v>7</v>
      </c>
      <c r="AE703">
        <v>0.37</v>
      </c>
      <c r="AF703">
        <v>86</v>
      </c>
      <c r="AG703">
        <v>2300</v>
      </c>
      <c r="AH703">
        <v>32</v>
      </c>
      <c r="AI703">
        <v>1</v>
      </c>
      <c r="AJ703">
        <v>16</v>
      </c>
      <c r="AK703">
        <v>15</v>
      </c>
      <c r="AL703">
        <v>0.27</v>
      </c>
      <c r="AM703">
        <v>5</v>
      </c>
      <c r="AN703">
        <v>5</v>
      </c>
      <c r="AO703">
        <v>183</v>
      </c>
      <c r="AP703">
        <v>5</v>
      </c>
      <c r="AQ703">
        <v>336</v>
      </c>
    </row>
    <row r="704" spans="1:43" hidden="1" x14ac:dyDescent="0.25">
      <c r="A704" t="s">
        <v>1901</v>
      </c>
      <c r="B704" t="s">
        <v>1902</v>
      </c>
      <c r="C704" s="1" t="str">
        <f t="shared" ref="C704:C767" si="46">HYPERLINK("http://geochem.nrcan.gc.ca/cdogs/content/bdl/bdl210085_e.htm", "21:0085")</f>
        <v>21:0085</v>
      </c>
      <c r="D704" s="1" t="str">
        <f t="shared" ref="D704:D767" si="47">HYPERLINK("http://geochem.nrcan.gc.ca/cdogs/content/svy/svy210023_e.htm", "21:0023")</f>
        <v>21:0023</v>
      </c>
      <c r="E704" t="s">
        <v>1903</v>
      </c>
      <c r="F704" t="s">
        <v>1904</v>
      </c>
      <c r="H704">
        <v>67.536893899999995</v>
      </c>
      <c r="I704">
        <v>-111.5257265</v>
      </c>
      <c r="J704" s="1" t="str">
        <f t="shared" si="45"/>
        <v>Till</v>
      </c>
      <c r="K704" s="1" t="str">
        <f t="shared" ref="K704:K767" si="48">HYPERLINK("http://geochem.nrcan.gc.ca/cdogs/content/kwd/kwd080003_e.htm", "&lt;2 micron")</f>
        <v>&lt;2 micron</v>
      </c>
      <c r="L704">
        <v>0.1</v>
      </c>
      <c r="M704">
        <v>5.71</v>
      </c>
      <c r="N704">
        <v>68</v>
      </c>
      <c r="O704">
        <v>160</v>
      </c>
      <c r="P704">
        <v>0.25</v>
      </c>
      <c r="Q704">
        <v>1</v>
      </c>
      <c r="R704">
        <v>0.25</v>
      </c>
      <c r="S704">
        <v>0.25</v>
      </c>
      <c r="T704">
        <v>31</v>
      </c>
      <c r="U704">
        <v>82</v>
      </c>
      <c r="V704">
        <v>139</v>
      </c>
      <c r="W704">
        <v>8.0500000000000007</v>
      </c>
      <c r="X704">
        <v>5</v>
      </c>
      <c r="Y704">
        <v>0.5</v>
      </c>
      <c r="Z704">
        <v>0.44</v>
      </c>
      <c r="AA704">
        <v>40</v>
      </c>
      <c r="AB704">
        <v>1.91</v>
      </c>
      <c r="AC704">
        <v>785</v>
      </c>
      <c r="AD704">
        <v>3</v>
      </c>
      <c r="AE704">
        <v>0.54</v>
      </c>
      <c r="AF704">
        <v>58</v>
      </c>
      <c r="AG704">
        <v>3200</v>
      </c>
      <c r="AH704">
        <v>20</v>
      </c>
      <c r="AI704">
        <v>2</v>
      </c>
      <c r="AJ704">
        <v>12</v>
      </c>
      <c r="AK704">
        <v>14</v>
      </c>
      <c r="AL704">
        <v>0.19</v>
      </c>
      <c r="AM704">
        <v>5</v>
      </c>
      <c r="AN704">
        <v>5</v>
      </c>
      <c r="AO704">
        <v>150</v>
      </c>
      <c r="AP704">
        <v>5</v>
      </c>
      <c r="AQ704">
        <v>122</v>
      </c>
    </row>
    <row r="705" spans="1:43" hidden="1" x14ac:dyDescent="0.25">
      <c r="A705" t="s">
        <v>1905</v>
      </c>
      <c r="B705" t="s">
        <v>1906</v>
      </c>
      <c r="C705" s="1" t="str">
        <f t="shared" si="46"/>
        <v>21:0085</v>
      </c>
      <c r="D705" s="1" t="str">
        <f t="shared" si="47"/>
        <v>21:0023</v>
      </c>
      <c r="E705" t="s">
        <v>1907</v>
      </c>
      <c r="F705" t="s">
        <v>1908</v>
      </c>
      <c r="H705">
        <v>67.532993300000001</v>
      </c>
      <c r="I705">
        <v>-111.3804842</v>
      </c>
      <c r="J705" s="1" t="str">
        <f t="shared" si="45"/>
        <v>Till</v>
      </c>
      <c r="K705" s="1" t="str">
        <f t="shared" si="48"/>
        <v>&lt;2 micron</v>
      </c>
      <c r="L705">
        <v>0.1</v>
      </c>
      <c r="M705">
        <v>4.71</v>
      </c>
      <c r="N705">
        <v>44</v>
      </c>
      <c r="O705">
        <v>100</v>
      </c>
      <c r="P705">
        <v>0.25</v>
      </c>
      <c r="Q705">
        <v>1</v>
      </c>
      <c r="R705">
        <v>0.26</v>
      </c>
      <c r="S705">
        <v>0.5</v>
      </c>
      <c r="T705">
        <v>67</v>
      </c>
      <c r="U705">
        <v>102</v>
      </c>
      <c r="V705">
        <v>120</v>
      </c>
      <c r="W705">
        <v>8.92</v>
      </c>
      <c r="X705">
        <v>5</v>
      </c>
      <c r="Y705">
        <v>0.5</v>
      </c>
      <c r="Z705">
        <v>0.26</v>
      </c>
      <c r="AA705">
        <v>30</v>
      </c>
      <c r="AB705">
        <v>1.73</v>
      </c>
      <c r="AC705">
        <v>1860</v>
      </c>
      <c r="AD705">
        <v>3</v>
      </c>
      <c r="AE705">
        <v>0.61</v>
      </c>
      <c r="AF705">
        <v>84</v>
      </c>
      <c r="AG705">
        <v>4560</v>
      </c>
      <c r="AH705">
        <v>22</v>
      </c>
      <c r="AI705">
        <v>1</v>
      </c>
      <c r="AJ705">
        <v>10</v>
      </c>
      <c r="AK705">
        <v>14</v>
      </c>
      <c r="AL705">
        <v>0.19</v>
      </c>
      <c r="AM705">
        <v>5</v>
      </c>
      <c r="AN705">
        <v>5</v>
      </c>
      <c r="AO705">
        <v>135</v>
      </c>
      <c r="AP705">
        <v>5</v>
      </c>
      <c r="AQ705">
        <v>138</v>
      </c>
    </row>
    <row r="706" spans="1:43" hidden="1" x14ac:dyDescent="0.25">
      <c r="A706" t="s">
        <v>1909</v>
      </c>
      <c r="B706" t="s">
        <v>1910</v>
      </c>
      <c r="C706" s="1" t="str">
        <f t="shared" si="46"/>
        <v>21:0085</v>
      </c>
      <c r="D706" s="1" t="str">
        <f t="shared" si="47"/>
        <v>21:0023</v>
      </c>
      <c r="E706" t="s">
        <v>1911</v>
      </c>
      <c r="F706" t="s">
        <v>1912</v>
      </c>
      <c r="H706">
        <v>67.541185100000007</v>
      </c>
      <c r="I706">
        <v>-111.21781300000001</v>
      </c>
      <c r="J706" s="1" t="str">
        <f t="shared" ref="J706:J769" si="49">HYPERLINK("http://geochem.nrcan.gc.ca/cdogs/content/kwd/kwd020044_e.htm", "Till")</f>
        <v>Till</v>
      </c>
      <c r="K706" s="1" t="str">
        <f t="shared" si="48"/>
        <v>&lt;2 micron</v>
      </c>
      <c r="L706">
        <v>0.1</v>
      </c>
      <c r="M706">
        <v>4.7300000000000004</v>
      </c>
      <c r="N706">
        <v>36</v>
      </c>
      <c r="O706">
        <v>160</v>
      </c>
      <c r="P706">
        <v>0.25</v>
      </c>
      <c r="Q706">
        <v>1</v>
      </c>
      <c r="R706">
        <v>0.28000000000000003</v>
      </c>
      <c r="S706">
        <v>0.25</v>
      </c>
      <c r="T706">
        <v>31</v>
      </c>
      <c r="U706">
        <v>94</v>
      </c>
      <c r="V706">
        <v>82</v>
      </c>
      <c r="W706">
        <v>6.81</v>
      </c>
      <c r="X706">
        <v>5</v>
      </c>
      <c r="Y706">
        <v>0.5</v>
      </c>
      <c r="Z706">
        <v>0.41</v>
      </c>
      <c r="AA706">
        <v>30</v>
      </c>
      <c r="AB706">
        <v>1.8</v>
      </c>
      <c r="AC706">
        <v>770</v>
      </c>
      <c r="AD706">
        <v>6</v>
      </c>
      <c r="AE706">
        <v>0.38</v>
      </c>
      <c r="AF706">
        <v>54</v>
      </c>
      <c r="AG706">
        <v>2380</v>
      </c>
      <c r="AH706">
        <v>16</v>
      </c>
      <c r="AI706">
        <v>2</v>
      </c>
      <c r="AJ706">
        <v>10</v>
      </c>
      <c r="AK706">
        <v>14</v>
      </c>
      <c r="AL706">
        <v>0.15</v>
      </c>
      <c r="AM706">
        <v>5</v>
      </c>
      <c r="AN706">
        <v>5</v>
      </c>
      <c r="AO706">
        <v>125</v>
      </c>
      <c r="AP706">
        <v>5</v>
      </c>
      <c r="AQ706">
        <v>110</v>
      </c>
    </row>
    <row r="707" spans="1:43" hidden="1" x14ac:dyDescent="0.25">
      <c r="A707" t="s">
        <v>1913</v>
      </c>
      <c r="B707" t="s">
        <v>1914</v>
      </c>
      <c r="C707" s="1" t="str">
        <f t="shared" si="46"/>
        <v>21:0085</v>
      </c>
      <c r="D707" s="1" t="str">
        <f t="shared" si="47"/>
        <v>21:0023</v>
      </c>
      <c r="E707" t="s">
        <v>1915</v>
      </c>
      <c r="F707" t="s">
        <v>1916</v>
      </c>
      <c r="H707">
        <v>67.536108999999996</v>
      </c>
      <c r="I707">
        <v>-111.0777458</v>
      </c>
      <c r="J707" s="1" t="str">
        <f t="shared" si="49"/>
        <v>Till</v>
      </c>
      <c r="K707" s="1" t="str">
        <f t="shared" si="48"/>
        <v>&lt;2 micron</v>
      </c>
      <c r="L707">
        <v>0.2</v>
      </c>
      <c r="M707">
        <v>4.34</v>
      </c>
      <c r="N707">
        <v>36</v>
      </c>
      <c r="O707">
        <v>140</v>
      </c>
      <c r="P707">
        <v>0.25</v>
      </c>
      <c r="Q707">
        <v>1</v>
      </c>
      <c r="R707">
        <v>0.22</v>
      </c>
      <c r="S707">
        <v>0.25</v>
      </c>
      <c r="T707">
        <v>30</v>
      </c>
      <c r="U707">
        <v>111</v>
      </c>
      <c r="V707">
        <v>121</v>
      </c>
      <c r="W707">
        <v>5.51</v>
      </c>
      <c r="X707">
        <v>5</v>
      </c>
      <c r="Y707">
        <v>0.5</v>
      </c>
      <c r="Z707">
        <v>0.39</v>
      </c>
      <c r="AA707">
        <v>40</v>
      </c>
      <c r="AB707">
        <v>1.46</v>
      </c>
      <c r="AC707">
        <v>510</v>
      </c>
      <c r="AD707">
        <v>2</v>
      </c>
      <c r="AE707">
        <v>0.5</v>
      </c>
      <c r="AF707">
        <v>60</v>
      </c>
      <c r="AG707">
        <v>2950</v>
      </c>
      <c r="AH707">
        <v>20</v>
      </c>
      <c r="AI707">
        <v>1</v>
      </c>
      <c r="AJ707">
        <v>11</v>
      </c>
      <c r="AK707">
        <v>12</v>
      </c>
      <c r="AL707">
        <v>0.14000000000000001</v>
      </c>
      <c r="AM707">
        <v>5</v>
      </c>
      <c r="AN707">
        <v>5</v>
      </c>
      <c r="AO707">
        <v>108</v>
      </c>
      <c r="AP707">
        <v>5</v>
      </c>
      <c r="AQ707">
        <v>128</v>
      </c>
    </row>
    <row r="708" spans="1:43" hidden="1" x14ac:dyDescent="0.25">
      <c r="A708" t="s">
        <v>1917</v>
      </c>
      <c r="B708" t="s">
        <v>1918</v>
      </c>
      <c r="C708" s="1" t="str">
        <f t="shared" si="46"/>
        <v>21:0085</v>
      </c>
      <c r="D708" s="1" t="str">
        <f t="shared" si="47"/>
        <v>21:0023</v>
      </c>
      <c r="E708" t="s">
        <v>1919</v>
      </c>
      <c r="F708" t="s">
        <v>1920</v>
      </c>
      <c r="H708">
        <v>67.594861600000002</v>
      </c>
      <c r="I708">
        <v>-111.0765287</v>
      </c>
      <c r="J708" s="1" t="str">
        <f t="shared" si="49"/>
        <v>Till</v>
      </c>
      <c r="K708" s="1" t="str">
        <f t="shared" si="48"/>
        <v>&lt;2 micron</v>
      </c>
      <c r="L708">
        <v>0.2</v>
      </c>
      <c r="M708">
        <v>4.7300000000000004</v>
      </c>
      <c r="N708">
        <v>70</v>
      </c>
      <c r="O708">
        <v>170</v>
      </c>
      <c r="P708">
        <v>0.25</v>
      </c>
      <c r="Q708">
        <v>1</v>
      </c>
      <c r="R708">
        <v>0.33</v>
      </c>
      <c r="S708">
        <v>0.5</v>
      </c>
      <c r="T708">
        <v>40</v>
      </c>
      <c r="U708">
        <v>133</v>
      </c>
      <c r="V708">
        <v>141</v>
      </c>
      <c r="W708">
        <v>6.79</v>
      </c>
      <c r="X708">
        <v>5</v>
      </c>
      <c r="Y708">
        <v>0.5</v>
      </c>
      <c r="Z708">
        <v>0.44</v>
      </c>
      <c r="AA708">
        <v>40</v>
      </c>
      <c r="AB708">
        <v>1.78</v>
      </c>
      <c r="AC708">
        <v>640</v>
      </c>
      <c r="AD708">
        <v>2</v>
      </c>
      <c r="AE708">
        <v>0.46</v>
      </c>
      <c r="AF708">
        <v>79</v>
      </c>
      <c r="AG708">
        <v>2040</v>
      </c>
      <c r="AH708">
        <v>22</v>
      </c>
      <c r="AI708">
        <v>4</v>
      </c>
      <c r="AJ708">
        <v>10</v>
      </c>
      <c r="AK708">
        <v>15</v>
      </c>
      <c r="AL708">
        <v>0.16</v>
      </c>
      <c r="AM708">
        <v>5</v>
      </c>
      <c r="AN708">
        <v>5</v>
      </c>
      <c r="AO708">
        <v>144</v>
      </c>
      <c r="AP708">
        <v>5</v>
      </c>
      <c r="AQ708">
        <v>210</v>
      </c>
    </row>
    <row r="709" spans="1:43" hidden="1" x14ac:dyDescent="0.25">
      <c r="A709" t="s">
        <v>1921</v>
      </c>
      <c r="B709" t="s">
        <v>1922</v>
      </c>
      <c r="C709" s="1" t="str">
        <f t="shared" si="46"/>
        <v>21:0085</v>
      </c>
      <c r="D709" s="1" t="str">
        <f t="shared" si="47"/>
        <v>21:0023</v>
      </c>
      <c r="E709" t="s">
        <v>1923</v>
      </c>
      <c r="F709" t="s">
        <v>1924</v>
      </c>
      <c r="H709">
        <v>67.649936699999998</v>
      </c>
      <c r="I709">
        <v>-111.0748237</v>
      </c>
      <c r="J709" s="1" t="str">
        <f t="shared" si="49"/>
        <v>Till</v>
      </c>
      <c r="K709" s="1" t="str">
        <f t="shared" si="48"/>
        <v>&lt;2 micron</v>
      </c>
      <c r="L709">
        <v>0.1</v>
      </c>
      <c r="M709">
        <v>3.98</v>
      </c>
      <c r="N709">
        <v>74</v>
      </c>
      <c r="O709">
        <v>80</v>
      </c>
      <c r="P709">
        <v>0.25</v>
      </c>
      <c r="Q709">
        <v>1</v>
      </c>
      <c r="R709">
        <v>0.21</v>
      </c>
      <c r="S709">
        <v>0.25</v>
      </c>
      <c r="T709">
        <v>28</v>
      </c>
      <c r="U709">
        <v>86</v>
      </c>
      <c r="V709">
        <v>132</v>
      </c>
      <c r="W709">
        <v>7.19</v>
      </c>
      <c r="X709">
        <v>5</v>
      </c>
      <c r="Y709">
        <v>0.5</v>
      </c>
      <c r="Z709">
        <v>0.24</v>
      </c>
      <c r="AA709">
        <v>30</v>
      </c>
      <c r="AB709">
        <v>1.3</v>
      </c>
      <c r="AC709">
        <v>650</v>
      </c>
      <c r="AD709">
        <v>3</v>
      </c>
      <c r="AE709">
        <v>0.73</v>
      </c>
      <c r="AF709">
        <v>39</v>
      </c>
      <c r="AG709">
        <v>4280</v>
      </c>
      <c r="AH709">
        <v>20</v>
      </c>
      <c r="AI709">
        <v>1</v>
      </c>
      <c r="AJ709">
        <v>8</v>
      </c>
      <c r="AK709">
        <v>13</v>
      </c>
      <c r="AL709">
        <v>0.23</v>
      </c>
      <c r="AM709">
        <v>5</v>
      </c>
      <c r="AN709">
        <v>5</v>
      </c>
      <c r="AO709">
        <v>180</v>
      </c>
      <c r="AP709">
        <v>5</v>
      </c>
      <c r="AQ709">
        <v>122</v>
      </c>
    </row>
    <row r="710" spans="1:43" hidden="1" x14ac:dyDescent="0.25">
      <c r="A710" t="s">
        <v>1925</v>
      </c>
      <c r="B710" t="s">
        <v>1926</v>
      </c>
      <c r="C710" s="1" t="str">
        <f t="shared" si="46"/>
        <v>21:0085</v>
      </c>
      <c r="D710" s="1" t="str">
        <f t="shared" si="47"/>
        <v>21:0023</v>
      </c>
      <c r="E710" t="s">
        <v>1927</v>
      </c>
      <c r="F710" t="s">
        <v>1928</v>
      </c>
      <c r="H710">
        <v>67.489904600000003</v>
      </c>
      <c r="I710">
        <v>-111.52140799999999</v>
      </c>
      <c r="J710" s="1" t="str">
        <f t="shared" si="49"/>
        <v>Till</v>
      </c>
      <c r="K710" s="1" t="str">
        <f t="shared" si="48"/>
        <v>&lt;2 micron</v>
      </c>
      <c r="L710">
        <v>0.4</v>
      </c>
      <c r="M710">
        <v>4.07</v>
      </c>
      <c r="N710">
        <v>58</v>
      </c>
      <c r="O710">
        <v>60</v>
      </c>
      <c r="P710">
        <v>0.25</v>
      </c>
      <c r="Q710">
        <v>1</v>
      </c>
      <c r="R710">
        <v>0.22</v>
      </c>
      <c r="S710">
        <v>0.25</v>
      </c>
      <c r="T710">
        <v>31</v>
      </c>
      <c r="U710">
        <v>66</v>
      </c>
      <c r="V710">
        <v>117</v>
      </c>
      <c r="W710">
        <v>6.64</v>
      </c>
      <c r="X710">
        <v>5</v>
      </c>
      <c r="Y710">
        <v>0.5</v>
      </c>
      <c r="Z710">
        <v>0.12</v>
      </c>
      <c r="AA710">
        <v>30</v>
      </c>
      <c r="AB710">
        <v>0.88</v>
      </c>
      <c r="AC710">
        <v>935</v>
      </c>
      <c r="AD710">
        <v>3</v>
      </c>
      <c r="AE710">
        <v>0.59</v>
      </c>
      <c r="AF710">
        <v>36</v>
      </c>
      <c r="AG710">
        <v>3630</v>
      </c>
      <c r="AH710">
        <v>12</v>
      </c>
      <c r="AI710">
        <v>1</v>
      </c>
      <c r="AJ710">
        <v>9</v>
      </c>
      <c r="AK710">
        <v>11</v>
      </c>
      <c r="AL710">
        <v>0.15</v>
      </c>
      <c r="AM710">
        <v>5</v>
      </c>
      <c r="AN710">
        <v>5</v>
      </c>
      <c r="AO710">
        <v>128</v>
      </c>
      <c r="AP710">
        <v>5</v>
      </c>
      <c r="AQ710">
        <v>52</v>
      </c>
    </row>
    <row r="711" spans="1:43" hidden="1" x14ac:dyDescent="0.25">
      <c r="A711" t="s">
        <v>1929</v>
      </c>
      <c r="B711" t="s">
        <v>1930</v>
      </c>
      <c r="C711" s="1" t="str">
        <f t="shared" si="46"/>
        <v>21:0085</v>
      </c>
      <c r="D711" s="1" t="str">
        <f t="shared" si="47"/>
        <v>21:0023</v>
      </c>
      <c r="E711" t="s">
        <v>1931</v>
      </c>
      <c r="F711" t="s">
        <v>1932</v>
      </c>
      <c r="H711">
        <v>67.441588499999995</v>
      </c>
      <c r="I711">
        <v>-111.51100479999999</v>
      </c>
      <c r="J711" s="1" t="str">
        <f t="shared" si="49"/>
        <v>Till</v>
      </c>
      <c r="K711" s="1" t="str">
        <f t="shared" si="48"/>
        <v>&lt;2 micron</v>
      </c>
      <c r="L711">
        <v>0.2</v>
      </c>
      <c r="M711">
        <v>5.42</v>
      </c>
      <c r="N711">
        <v>66</v>
      </c>
      <c r="O711">
        <v>250</v>
      </c>
      <c r="P711">
        <v>0.25</v>
      </c>
      <c r="Q711">
        <v>1</v>
      </c>
      <c r="R711">
        <v>0.49</v>
      </c>
      <c r="S711">
        <v>0.25</v>
      </c>
      <c r="T711">
        <v>32</v>
      </c>
      <c r="U711">
        <v>108</v>
      </c>
      <c r="V711">
        <v>245</v>
      </c>
      <c r="W711">
        <v>7.89</v>
      </c>
      <c r="X711">
        <v>5</v>
      </c>
      <c r="Y711">
        <v>0.5</v>
      </c>
      <c r="Z711">
        <v>0.82</v>
      </c>
      <c r="AA711">
        <v>60</v>
      </c>
      <c r="AB711">
        <v>2.75</v>
      </c>
      <c r="AC711">
        <v>885</v>
      </c>
      <c r="AD711">
        <v>3</v>
      </c>
      <c r="AE711">
        <v>0.42</v>
      </c>
      <c r="AF711">
        <v>79</v>
      </c>
      <c r="AG711">
        <v>2150</v>
      </c>
      <c r="AH711">
        <v>18</v>
      </c>
      <c r="AI711">
        <v>1</v>
      </c>
      <c r="AJ711">
        <v>19</v>
      </c>
      <c r="AK711">
        <v>19</v>
      </c>
      <c r="AL711">
        <v>0.18</v>
      </c>
      <c r="AM711">
        <v>5</v>
      </c>
      <c r="AN711">
        <v>5</v>
      </c>
      <c r="AO711">
        <v>146</v>
      </c>
      <c r="AP711">
        <v>5</v>
      </c>
      <c r="AQ711">
        <v>214</v>
      </c>
    </row>
    <row r="712" spans="1:43" hidden="1" x14ac:dyDescent="0.25">
      <c r="A712" t="s">
        <v>1933</v>
      </c>
      <c r="B712" t="s">
        <v>1934</v>
      </c>
      <c r="C712" s="1" t="str">
        <f t="shared" si="46"/>
        <v>21:0085</v>
      </c>
      <c r="D712" s="1" t="str">
        <f t="shared" si="47"/>
        <v>21:0023</v>
      </c>
      <c r="E712" t="s">
        <v>1935</v>
      </c>
      <c r="F712" t="s">
        <v>1936</v>
      </c>
      <c r="H712">
        <v>67.375887599999999</v>
      </c>
      <c r="I712">
        <v>-111.4946879</v>
      </c>
      <c r="J712" s="1" t="str">
        <f t="shared" si="49"/>
        <v>Till</v>
      </c>
      <c r="K712" s="1" t="str">
        <f t="shared" si="48"/>
        <v>&lt;2 micron</v>
      </c>
      <c r="L712">
        <v>0.1</v>
      </c>
      <c r="M712">
        <v>5.18</v>
      </c>
      <c r="N712">
        <v>56</v>
      </c>
      <c r="O712">
        <v>160</v>
      </c>
      <c r="P712">
        <v>0.25</v>
      </c>
      <c r="Q712">
        <v>1</v>
      </c>
      <c r="R712">
        <v>0.33</v>
      </c>
      <c r="S712">
        <v>0.25</v>
      </c>
      <c r="T712">
        <v>25</v>
      </c>
      <c r="U712">
        <v>81</v>
      </c>
      <c r="V712">
        <v>108</v>
      </c>
      <c r="W712">
        <v>6.74</v>
      </c>
      <c r="X712">
        <v>5</v>
      </c>
      <c r="Y712">
        <v>0.5</v>
      </c>
      <c r="Z712">
        <v>0.85</v>
      </c>
      <c r="AA712">
        <v>110</v>
      </c>
      <c r="AB712">
        <v>2.4300000000000002</v>
      </c>
      <c r="AC712">
        <v>750</v>
      </c>
      <c r="AD712">
        <v>2</v>
      </c>
      <c r="AE712">
        <v>0.47</v>
      </c>
      <c r="AF712">
        <v>54</v>
      </c>
      <c r="AG712">
        <v>2430</v>
      </c>
      <c r="AH712">
        <v>30</v>
      </c>
      <c r="AI712">
        <v>2</v>
      </c>
      <c r="AJ712">
        <v>14</v>
      </c>
      <c r="AK712">
        <v>19</v>
      </c>
      <c r="AL712">
        <v>0.21</v>
      </c>
      <c r="AM712">
        <v>5</v>
      </c>
      <c r="AN712">
        <v>5</v>
      </c>
      <c r="AO712">
        <v>124</v>
      </c>
      <c r="AP712">
        <v>5</v>
      </c>
      <c r="AQ712">
        <v>182</v>
      </c>
    </row>
    <row r="713" spans="1:43" hidden="1" x14ac:dyDescent="0.25">
      <c r="A713" t="s">
        <v>1937</v>
      </c>
      <c r="B713" t="s">
        <v>1938</v>
      </c>
      <c r="C713" s="1" t="str">
        <f t="shared" si="46"/>
        <v>21:0085</v>
      </c>
      <c r="D713" s="1" t="str">
        <f t="shared" si="47"/>
        <v>21:0023</v>
      </c>
      <c r="E713" t="s">
        <v>1935</v>
      </c>
      <c r="F713" t="s">
        <v>1939</v>
      </c>
      <c r="H713">
        <v>67.375887599999999</v>
      </c>
      <c r="I713">
        <v>-111.4946879</v>
      </c>
      <c r="J713" s="1" t="str">
        <f t="shared" si="49"/>
        <v>Till</v>
      </c>
      <c r="K713" s="1" t="str">
        <f t="shared" si="48"/>
        <v>&lt;2 micron</v>
      </c>
      <c r="L713">
        <v>0.1</v>
      </c>
      <c r="M713">
        <v>5.32</v>
      </c>
      <c r="N713">
        <v>60</v>
      </c>
      <c r="O713">
        <v>170</v>
      </c>
      <c r="P713">
        <v>0.25</v>
      </c>
      <c r="Q713">
        <v>1</v>
      </c>
      <c r="R713">
        <v>0.33</v>
      </c>
      <c r="S713">
        <v>0.25</v>
      </c>
      <c r="T713">
        <v>27</v>
      </c>
      <c r="U713">
        <v>84</v>
      </c>
      <c r="V713">
        <v>112</v>
      </c>
      <c r="W713">
        <v>6.91</v>
      </c>
      <c r="X713">
        <v>5</v>
      </c>
      <c r="Y713">
        <v>0.5</v>
      </c>
      <c r="Z713">
        <v>0.87</v>
      </c>
      <c r="AA713">
        <v>110</v>
      </c>
      <c r="AB713">
        <v>2.48</v>
      </c>
      <c r="AC713">
        <v>775</v>
      </c>
      <c r="AD713">
        <v>1</v>
      </c>
      <c r="AE713">
        <v>0.49</v>
      </c>
      <c r="AF713">
        <v>54</v>
      </c>
      <c r="AG713">
        <v>2570</v>
      </c>
      <c r="AH713">
        <v>30</v>
      </c>
      <c r="AI713">
        <v>1</v>
      </c>
      <c r="AJ713">
        <v>14</v>
      </c>
      <c r="AK713">
        <v>20</v>
      </c>
      <c r="AL713">
        <v>0.21</v>
      </c>
      <c r="AM713">
        <v>5</v>
      </c>
      <c r="AN713">
        <v>10</v>
      </c>
      <c r="AO713">
        <v>126</v>
      </c>
      <c r="AP713">
        <v>10</v>
      </c>
      <c r="AQ713">
        <v>194</v>
      </c>
    </row>
    <row r="714" spans="1:43" hidden="1" x14ac:dyDescent="0.25">
      <c r="A714" t="s">
        <v>1940</v>
      </c>
      <c r="B714" t="s">
        <v>1941</v>
      </c>
      <c r="C714" s="1" t="str">
        <f t="shared" si="46"/>
        <v>21:0085</v>
      </c>
      <c r="D714" s="1" t="str">
        <f t="shared" si="47"/>
        <v>21:0023</v>
      </c>
      <c r="E714" t="s">
        <v>1942</v>
      </c>
      <c r="F714" t="s">
        <v>1943</v>
      </c>
      <c r="H714">
        <v>67.318894799999995</v>
      </c>
      <c r="I714">
        <v>-111.5048966</v>
      </c>
      <c r="J714" s="1" t="str">
        <f t="shared" si="49"/>
        <v>Till</v>
      </c>
      <c r="K714" s="1" t="str">
        <f t="shared" si="48"/>
        <v>&lt;2 micron</v>
      </c>
      <c r="L714">
        <v>0.2</v>
      </c>
      <c r="M714">
        <v>4.38</v>
      </c>
      <c r="N714">
        <v>52</v>
      </c>
      <c r="O714">
        <v>90</v>
      </c>
      <c r="P714">
        <v>0.25</v>
      </c>
      <c r="Q714">
        <v>1</v>
      </c>
      <c r="R714">
        <v>0.26</v>
      </c>
      <c r="S714">
        <v>0.25</v>
      </c>
      <c r="T714">
        <v>24</v>
      </c>
      <c r="U714">
        <v>61</v>
      </c>
      <c r="V714">
        <v>74</v>
      </c>
      <c r="W714">
        <v>5.66</v>
      </c>
      <c r="X714">
        <v>5</v>
      </c>
      <c r="Y714">
        <v>0.5</v>
      </c>
      <c r="Z714">
        <v>0.34</v>
      </c>
      <c r="AA714">
        <v>90</v>
      </c>
      <c r="AB714">
        <v>1.41</v>
      </c>
      <c r="AC714">
        <v>725</v>
      </c>
      <c r="AD714">
        <v>2</v>
      </c>
      <c r="AE714">
        <v>0.53</v>
      </c>
      <c r="AF714">
        <v>41</v>
      </c>
      <c r="AG714">
        <v>4750</v>
      </c>
      <c r="AH714">
        <v>38</v>
      </c>
      <c r="AI714">
        <v>2</v>
      </c>
      <c r="AJ714">
        <v>10</v>
      </c>
      <c r="AK714">
        <v>16</v>
      </c>
      <c r="AL714">
        <v>0.17</v>
      </c>
      <c r="AM714">
        <v>5</v>
      </c>
      <c r="AN714">
        <v>10</v>
      </c>
      <c r="AO714">
        <v>99</v>
      </c>
      <c r="AP714">
        <v>5</v>
      </c>
      <c r="AQ714">
        <v>102</v>
      </c>
    </row>
    <row r="715" spans="1:43" hidden="1" x14ac:dyDescent="0.25">
      <c r="A715" t="s">
        <v>1944</v>
      </c>
      <c r="B715" t="s">
        <v>1945</v>
      </c>
      <c r="C715" s="1" t="str">
        <f t="shared" si="46"/>
        <v>21:0085</v>
      </c>
      <c r="D715" s="1" t="str">
        <f t="shared" si="47"/>
        <v>21:0023</v>
      </c>
      <c r="E715" t="s">
        <v>1946</v>
      </c>
      <c r="F715" t="s">
        <v>1947</v>
      </c>
      <c r="H715">
        <v>67.255394100000004</v>
      </c>
      <c r="I715">
        <v>-111.5019381</v>
      </c>
      <c r="J715" s="1" t="str">
        <f t="shared" si="49"/>
        <v>Till</v>
      </c>
      <c r="K715" s="1" t="str">
        <f t="shared" si="48"/>
        <v>&lt;2 micron</v>
      </c>
      <c r="L715">
        <v>0.2</v>
      </c>
      <c r="M715">
        <v>4.26</v>
      </c>
      <c r="N715">
        <v>36</v>
      </c>
      <c r="O715">
        <v>110</v>
      </c>
      <c r="P715">
        <v>0.25</v>
      </c>
      <c r="Q715">
        <v>1</v>
      </c>
      <c r="R715">
        <v>0.27</v>
      </c>
      <c r="S715">
        <v>0.5</v>
      </c>
      <c r="T715">
        <v>20</v>
      </c>
      <c r="U715">
        <v>71</v>
      </c>
      <c r="V715">
        <v>53</v>
      </c>
      <c r="W715">
        <v>6.54</v>
      </c>
      <c r="X715">
        <v>5</v>
      </c>
      <c r="Y715">
        <v>0.5</v>
      </c>
      <c r="Z715">
        <v>0.37</v>
      </c>
      <c r="AA715">
        <v>60</v>
      </c>
      <c r="AB715">
        <v>1.4</v>
      </c>
      <c r="AC715">
        <v>570</v>
      </c>
      <c r="AD715">
        <v>2</v>
      </c>
      <c r="AE715">
        <v>0.41</v>
      </c>
      <c r="AF715">
        <v>34</v>
      </c>
      <c r="AG715">
        <v>2980</v>
      </c>
      <c r="AH715">
        <v>28</v>
      </c>
      <c r="AI715">
        <v>2</v>
      </c>
      <c r="AJ715">
        <v>9</v>
      </c>
      <c r="AK715">
        <v>16</v>
      </c>
      <c r="AL715">
        <v>0.23</v>
      </c>
      <c r="AM715">
        <v>5</v>
      </c>
      <c r="AN715">
        <v>5</v>
      </c>
      <c r="AO715">
        <v>114</v>
      </c>
      <c r="AP715">
        <v>5</v>
      </c>
      <c r="AQ715">
        <v>96</v>
      </c>
    </row>
    <row r="716" spans="1:43" hidden="1" x14ac:dyDescent="0.25">
      <c r="A716" t="s">
        <v>1948</v>
      </c>
      <c r="B716" t="s">
        <v>1949</v>
      </c>
      <c r="C716" s="1" t="str">
        <f t="shared" si="46"/>
        <v>21:0085</v>
      </c>
      <c r="D716" s="1" t="str">
        <f t="shared" si="47"/>
        <v>21:0023</v>
      </c>
      <c r="E716" t="s">
        <v>1950</v>
      </c>
      <c r="F716" t="s">
        <v>1951</v>
      </c>
      <c r="H716">
        <v>67.208708599999994</v>
      </c>
      <c r="I716">
        <v>-111.4856958</v>
      </c>
      <c r="J716" s="1" t="str">
        <f t="shared" si="49"/>
        <v>Till</v>
      </c>
      <c r="K716" s="1" t="str">
        <f t="shared" si="48"/>
        <v>&lt;2 micron</v>
      </c>
      <c r="L716">
        <v>0.2</v>
      </c>
      <c r="M716">
        <v>3.64</v>
      </c>
      <c r="N716">
        <v>8</v>
      </c>
      <c r="O716">
        <v>100</v>
      </c>
      <c r="P716">
        <v>0.25</v>
      </c>
      <c r="Q716">
        <v>1</v>
      </c>
      <c r="R716">
        <v>0.36</v>
      </c>
      <c r="S716">
        <v>0.25</v>
      </c>
      <c r="T716">
        <v>18</v>
      </c>
      <c r="U716">
        <v>59</v>
      </c>
      <c r="V716">
        <v>59</v>
      </c>
      <c r="W716">
        <v>5.18</v>
      </c>
      <c r="X716">
        <v>5</v>
      </c>
      <c r="Y716">
        <v>0.5</v>
      </c>
      <c r="Z716">
        <v>0.47</v>
      </c>
      <c r="AA716">
        <v>80</v>
      </c>
      <c r="AB716">
        <v>1.46</v>
      </c>
      <c r="AC716">
        <v>765</v>
      </c>
      <c r="AD716">
        <v>2</v>
      </c>
      <c r="AE716">
        <v>0.43</v>
      </c>
      <c r="AF716">
        <v>34</v>
      </c>
      <c r="AG716">
        <v>3010</v>
      </c>
      <c r="AH716">
        <v>38</v>
      </c>
      <c r="AI716">
        <v>1</v>
      </c>
      <c r="AJ716">
        <v>10</v>
      </c>
      <c r="AK716">
        <v>23</v>
      </c>
      <c r="AL716">
        <v>0.17</v>
      </c>
      <c r="AM716">
        <v>5</v>
      </c>
      <c r="AN716">
        <v>5</v>
      </c>
      <c r="AO716">
        <v>88</v>
      </c>
      <c r="AP716">
        <v>5</v>
      </c>
      <c r="AQ716">
        <v>100</v>
      </c>
    </row>
    <row r="717" spans="1:43" hidden="1" x14ac:dyDescent="0.25">
      <c r="A717" t="s">
        <v>1952</v>
      </c>
      <c r="B717" t="s">
        <v>1953</v>
      </c>
      <c r="C717" s="1" t="str">
        <f t="shared" si="46"/>
        <v>21:0085</v>
      </c>
      <c r="D717" s="1" t="str">
        <f t="shared" si="47"/>
        <v>21:0023</v>
      </c>
      <c r="E717" t="s">
        <v>1954</v>
      </c>
      <c r="F717" t="s">
        <v>1955</v>
      </c>
      <c r="H717">
        <v>67.150022800000002</v>
      </c>
      <c r="I717">
        <v>-111.4921306</v>
      </c>
      <c r="J717" s="1" t="str">
        <f t="shared" si="49"/>
        <v>Till</v>
      </c>
      <c r="K717" s="1" t="str">
        <f t="shared" si="48"/>
        <v>&lt;2 micron</v>
      </c>
      <c r="L717">
        <v>0.2</v>
      </c>
      <c r="M717">
        <v>2.92</v>
      </c>
      <c r="N717">
        <v>2</v>
      </c>
      <c r="O717">
        <v>80</v>
      </c>
      <c r="P717">
        <v>0.25</v>
      </c>
      <c r="Q717">
        <v>1</v>
      </c>
      <c r="R717">
        <v>0.3</v>
      </c>
      <c r="S717">
        <v>0.25</v>
      </c>
      <c r="T717">
        <v>15</v>
      </c>
      <c r="U717">
        <v>37</v>
      </c>
      <c r="V717">
        <v>32</v>
      </c>
      <c r="W717">
        <v>3.52</v>
      </c>
      <c r="X717">
        <v>5</v>
      </c>
      <c r="Y717">
        <v>0.5</v>
      </c>
      <c r="Z717">
        <v>0.38</v>
      </c>
      <c r="AA717">
        <v>40</v>
      </c>
      <c r="AB717">
        <v>1.0900000000000001</v>
      </c>
      <c r="AC717">
        <v>700</v>
      </c>
      <c r="AD717">
        <v>1</v>
      </c>
      <c r="AE717">
        <v>0.34</v>
      </c>
      <c r="AF717">
        <v>25</v>
      </c>
      <c r="AG717">
        <v>2320</v>
      </c>
      <c r="AH717">
        <v>18</v>
      </c>
      <c r="AI717">
        <v>1</v>
      </c>
      <c r="AJ717">
        <v>5</v>
      </c>
      <c r="AK717">
        <v>17</v>
      </c>
      <c r="AL717">
        <v>0.15</v>
      </c>
      <c r="AM717">
        <v>5</v>
      </c>
      <c r="AN717">
        <v>5</v>
      </c>
      <c r="AO717">
        <v>52</v>
      </c>
      <c r="AP717">
        <v>5</v>
      </c>
      <c r="AQ717">
        <v>84</v>
      </c>
    </row>
    <row r="718" spans="1:43" hidden="1" x14ac:dyDescent="0.25">
      <c r="A718" t="s">
        <v>1956</v>
      </c>
      <c r="B718" t="s">
        <v>1957</v>
      </c>
      <c r="C718" s="1" t="str">
        <f t="shared" si="46"/>
        <v>21:0085</v>
      </c>
      <c r="D718" s="1" t="str">
        <f t="shared" si="47"/>
        <v>21:0023</v>
      </c>
      <c r="E718" t="s">
        <v>1958</v>
      </c>
      <c r="F718" t="s">
        <v>1959</v>
      </c>
      <c r="H718">
        <v>67.092790699999995</v>
      </c>
      <c r="I718">
        <v>-111.49234989999999</v>
      </c>
      <c r="J718" s="1" t="str">
        <f t="shared" si="49"/>
        <v>Till</v>
      </c>
      <c r="K718" s="1" t="str">
        <f t="shared" si="48"/>
        <v>&lt;2 micron</v>
      </c>
      <c r="L718">
        <v>0.2</v>
      </c>
      <c r="M718">
        <v>3.89</v>
      </c>
      <c r="N718">
        <v>1</v>
      </c>
      <c r="O718">
        <v>70</v>
      </c>
      <c r="P718">
        <v>0.25</v>
      </c>
      <c r="Q718">
        <v>1</v>
      </c>
      <c r="R718">
        <v>0.17</v>
      </c>
      <c r="S718">
        <v>0.25</v>
      </c>
      <c r="T718">
        <v>16</v>
      </c>
      <c r="U718">
        <v>47</v>
      </c>
      <c r="V718">
        <v>50</v>
      </c>
      <c r="W718">
        <v>4.68</v>
      </c>
      <c r="X718">
        <v>5</v>
      </c>
      <c r="Y718">
        <v>0.5</v>
      </c>
      <c r="Z718">
        <v>0.22</v>
      </c>
      <c r="AA718">
        <v>40</v>
      </c>
      <c r="AB718">
        <v>0.96</v>
      </c>
      <c r="AC718">
        <v>580</v>
      </c>
      <c r="AD718">
        <v>1</v>
      </c>
      <c r="AE718">
        <v>0.54</v>
      </c>
      <c r="AF718">
        <v>25</v>
      </c>
      <c r="AG718">
        <v>3700</v>
      </c>
      <c r="AH718">
        <v>18</v>
      </c>
      <c r="AI718">
        <v>1</v>
      </c>
      <c r="AJ718">
        <v>5</v>
      </c>
      <c r="AK718">
        <v>13</v>
      </c>
      <c r="AL718">
        <v>0.14000000000000001</v>
      </c>
      <c r="AM718">
        <v>5</v>
      </c>
      <c r="AN718">
        <v>5</v>
      </c>
      <c r="AO718">
        <v>74</v>
      </c>
      <c r="AP718">
        <v>5</v>
      </c>
      <c r="AQ718">
        <v>82</v>
      </c>
    </row>
    <row r="719" spans="1:43" hidden="1" x14ac:dyDescent="0.25">
      <c r="A719" t="s">
        <v>1960</v>
      </c>
      <c r="B719" t="s">
        <v>1961</v>
      </c>
      <c r="C719" s="1" t="str">
        <f t="shared" si="46"/>
        <v>21:0085</v>
      </c>
      <c r="D719" s="1" t="str">
        <f t="shared" si="47"/>
        <v>21:0023</v>
      </c>
      <c r="E719" t="s">
        <v>1962</v>
      </c>
      <c r="F719" t="s">
        <v>1963</v>
      </c>
      <c r="H719">
        <v>67.0353925</v>
      </c>
      <c r="I719">
        <v>-111.4879705</v>
      </c>
      <c r="J719" s="1" t="str">
        <f t="shared" si="49"/>
        <v>Till</v>
      </c>
      <c r="K719" s="1" t="str">
        <f t="shared" si="48"/>
        <v>&lt;2 micron</v>
      </c>
      <c r="L719">
        <v>0.1</v>
      </c>
      <c r="M719">
        <v>3.68</v>
      </c>
      <c r="N719">
        <v>2</v>
      </c>
      <c r="O719">
        <v>100</v>
      </c>
      <c r="P719">
        <v>0.25</v>
      </c>
      <c r="Q719">
        <v>1</v>
      </c>
      <c r="R719">
        <v>0.17</v>
      </c>
      <c r="S719">
        <v>0.25</v>
      </c>
      <c r="T719">
        <v>13</v>
      </c>
      <c r="U719">
        <v>53</v>
      </c>
      <c r="V719">
        <v>51</v>
      </c>
      <c r="W719">
        <v>4.91</v>
      </c>
      <c r="X719">
        <v>5</v>
      </c>
      <c r="Y719">
        <v>0.5</v>
      </c>
      <c r="Z719">
        <v>0.36</v>
      </c>
      <c r="AA719">
        <v>30</v>
      </c>
      <c r="AB719">
        <v>1.23</v>
      </c>
      <c r="AC719">
        <v>440</v>
      </c>
      <c r="AD719">
        <v>3</v>
      </c>
      <c r="AE719">
        <v>0.42</v>
      </c>
      <c r="AF719">
        <v>28</v>
      </c>
      <c r="AG719">
        <v>2670</v>
      </c>
      <c r="AH719">
        <v>12</v>
      </c>
      <c r="AI719">
        <v>1</v>
      </c>
      <c r="AJ719">
        <v>7</v>
      </c>
      <c r="AK719">
        <v>14</v>
      </c>
      <c r="AL719">
        <v>0.15</v>
      </c>
      <c r="AM719">
        <v>5</v>
      </c>
      <c r="AN719">
        <v>5</v>
      </c>
      <c r="AO719">
        <v>87</v>
      </c>
      <c r="AP719">
        <v>5</v>
      </c>
      <c r="AQ719">
        <v>84</v>
      </c>
    </row>
    <row r="720" spans="1:43" hidden="1" x14ac:dyDescent="0.25">
      <c r="A720" t="s">
        <v>1964</v>
      </c>
      <c r="B720" t="s">
        <v>1965</v>
      </c>
      <c r="C720" s="1" t="str">
        <f t="shared" si="46"/>
        <v>21:0085</v>
      </c>
      <c r="D720" s="1" t="str">
        <f t="shared" si="47"/>
        <v>21:0023</v>
      </c>
      <c r="E720" t="s">
        <v>1966</v>
      </c>
      <c r="F720" t="s">
        <v>1967</v>
      </c>
      <c r="H720">
        <v>67.033448500000006</v>
      </c>
      <c r="I720">
        <v>-111.33727089999999</v>
      </c>
      <c r="J720" s="1" t="str">
        <f t="shared" si="49"/>
        <v>Till</v>
      </c>
      <c r="K720" s="1" t="str">
        <f t="shared" si="48"/>
        <v>&lt;2 micron</v>
      </c>
      <c r="L720">
        <v>0.4</v>
      </c>
      <c r="M720">
        <v>3.48</v>
      </c>
      <c r="N720">
        <v>8</v>
      </c>
      <c r="O720">
        <v>60</v>
      </c>
      <c r="P720">
        <v>0.25</v>
      </c>
      <c r="Q720">
        <v>1</v>
      </c>
      <c r="R720">
        <v>0.09</v>
      </c>
      <c r="S720">
        <v>0.25</v>
      </c>
      <c r="T720">
        <v>7</v>
      </c>
      <c r="U720">
        <v>50</v>
      </c>
      <c r="V720">
        <v>26</v>
      </c>
      <c r="W720">
        <v>5.0999999999999996</v>
      </c>
      <c r="X720">
        <v>5</v>
      </c>
      <c r="Y720">
        <v>0.5</v>
      </c>
      <c r="Z720">
        <v>0.2</v>
      </c>
      <c r="AA720">
        <v>40</v>
      </c>
      <c r="AB720">
        <v>0.62</v>
      </c>
      <c r="AC720">
        <v>295</v>
      </c>
      <c r="AD720">
        <v>2</v>
      </c>
      <c r="AE720">
        <v>0.57999999999999996</v>
      </c>
      <c r="AF720">
        <v>14</v>
      </c>
      <c r="AG720">
        <v>4200</v>
      </c>
      <c r="AH720">
        <v>20</v>
      </c>
      <c r="AI720">
        <v>1</v>
      </c>
      <c r="AJ720">
        <v>5</v>
      </c>
      <c r="AK720">
        <v>9</v>
      </c>
      <c r="AL720">
        <v>0.18</v>
      </c>
      <c r="AM720">
        <v>5</v>
      </c>
      <c r="AN720">
        <v>5</v>
      </c>
      <c r="AO720">
        <v>93</v>
      </c>
      <c r="AP720">
        <v>5</v>
      </c>
      <c r="AQ720">
        <v>44</v>
      </c>
    </row>
    <row r="721" spans="1:43" hidden="1" x14ac:dyDescent="0.25">
      <c r="A721" t="s">
        <v>1968</v>
      </c>
      <c r="B721" t="s">
        <v>1969</v>
      </c>
      <c r="C721" s="1" t="str">
        <f t="shared" si="46"/>
        <v>21:0085</v>
      </c>
      <c r="D721" s="1" t="str">
        <f t="shared" si="47"/>
        <v>21:0023</v>
      </c>
      <c r="E721" t="s">
        <v>1970</v>
      </c>
      <c r="F721" t="s">
        <v>1971</v>
      </c>
      <c r="H721">
        <v>67.0911835</v>
      </c>
      <c r="I721">
        <v>-111.3919442</v>
      </c>
      <c r="J721" s="1" t="str">
        <f t="shared" si="49"/>
        <v>Till</v>
      </c>
      <c r="K721" s="1" t="str">
        <f t="shared" si="48"/>
        <v>&lt;2 micron</v>
      </c>
      <c r="L721">
        <v>0.2</v>
      </c>
      <c r="M721">
        <v>3.43</v>
      </c>
      <c r="N721">
        <v>20</v>
      </c>
      <c r="O721">
        <v>110</v>
      </c>
      <c r="P721">
        <v>0.25</v>
      </c>
      <c r="Q721">
        <v>1</v>
      </c>
      <c r="R721">
        <v>0.2</v>
      </c>
      <c r="S721">
        <v>0.25</v>
      </c>
      <c r="T721">
        <v>23</v>
      </c>
      <c r="U721">
        <v>67</v>
      </c>
      <c r="V721">
        <v>64</v>
      </c>
      <c r="W721">
        <v>5.1100000000000003</v>
      </c>
      <c r="X721">
        <v>5</v>
      </c>
      <c r="Y721">
        <v>0.5</v>
      </c>
      <c r="Z721">
        <v>0.35</v>
      </c>
      <c r="AA721">
        <v>60</v>
      </c>
      <c r="AB721">
        <v>1.1299999999999999</v>
      </c>
      <c r="AC721">
        <v>875</v>
      </c>
      <c r="AD721">
        <v>1</v>
      </c>
      <c r="AE721">
        <v>0.71</v>
      </c>
      <c r="AF721">
        <v>34</v>
      </c>
      <c r="AG721">
        <v>5630</v>
      </c>
      <c r="AH721">
        <v>14</v>
      </c>
      <c r="AI721">
        <v>2</v>
      </c>
      <c r="AJ721">
        <v>7</v>
      </c>
      <c r="AK721">
        <v>14</v>
      </c>
      <c r="AL721">
        <v>0.13</v>
      </c>
      <c r="AM721">
        <v>5</v>
      </c>
      <c r="AN721">
        <v>5</v>
      </c>
      <c r="AO721">
        <v>92</v>
      </c>
      <c r="AP721">
        <v>5</v>
      </c>
      <c r="AQ721">
        <v>72</v>
      </c>
    </row>
    <row r="722" spans="1:43" hidden="1" x14ac:dyDescent="0.25">
      <c r="A722" t="s">
        <v>1972</v>
      </c>
      <c r="B722" t="s">
        <v>1973</v>
      </c>
      <c r="C722" s="1" t="str">
        <f t="shared" si="46"/>
        <v>21:0085</v>
      </c>
      <c r="D722" s="1" t="str">
        <f t="shared" si="47"/>
        <v>21:0023</v>
      </c>
      <c r="E722" t="s">
        <v>1974</v>
      </c>
      <c r="F722" t="s">
        <v>1975</v>
      </c>
      <c r="H722">
        <v>67.158168500000002</v>
      </c>
      <c r="I722">
        <v>-111.36394249999999</v>
      </c>
      <c r="J722" s="1" t="str">
        <f t="shared" si="49"/>
        <v>Till</v>
      </c>
      <c r="K722" s="1" t="str">
        <f t="shared" si="48"/>
        <v>&lt;2 micron</v>
      </c>
      <c r="L722">
        <v>0.1</v>
      </c>
      <c r="M722">
        <v>4.4400000000000004</v>
      </c>
      <c r="N722">
        <v>28</v>
      </c>
      <c r="O722">
        <v>90</v>
      </c>
      <c r="P722">
        <v>0.25</v>
      </c>
      <c r="Q722">
        <v>1</v>
      </c>
      <c r="R722">
        <v>0.14000000000000001</v>
      </c>
      <c r="S722">
        <v>0.25</v>
      </c>
      <c r="T722">
        <v>21</v>
      </c>
      <c r="U722">
        <v>149</v>
      </c>
      <c r="V722">
        <v>61</v>
      </c>
      <c r="W722">
        <v>6.23</v>
      </c>
      <c r="X722">
        <v>5</v>
      </c>
      <c r="Y722">
        <v>0.5</v>
      </c>
      <c r="Z722">
        <v>0.25</v>
      </c>
      <c r="AA722">
        <v>40</v>
      </c>
      <c r="AB722">
        <v>1.3</v>
      </c>
      <c r="AC722">
        <v>635</v>
      </c>
      <c r="AD722">
        <v>30</v>
      </c>
      <c r="AE722">
        <v>0.57999999999999996</v>
      </c>
      <c r="AF722">
        <v>89</v>
      </c>
      <c r="AG722">
        <v>5010</v>
      </c>
      <c r="AH722">
        <v>32</v>
      </c>
      <c r="AI722">
        <v>1</v>
      </c>
      <c r="AJ722">
        <v>7</v>
      </c>
      <c r="AK722">
        <v>19</v>
      </c>
      <c r="AL722">
        <v>0.17</v>
      </c>
      <c r="AM722">
        <v>5</v>
      </c>
      <c r="AN722">
        <v>5</v>
      </c>
      <c r="AO722">
        <v>122</v>
      </c>
      <c r="AP722">
        <v>5</v>
      </c>
      <c r="AQ722">
        <v>106</v>
      </c>
    </row>
    <row r="723" spans="1:43" hidden="1" x14ac:dyDescent="0.25">
      <c r="A723" t="s">
        <v>1976</v>
      </c>
      <c r="B723" t="s">
        <v>1977</v>
      </c>
      <c r="C723" s="1" t="str">
        <f t="shared" si="46"/>
        <v>21:0085</v>
      </c>
      <c r="D723" s="1" t="str">
        <f t="shared" si="47"/>
        <v>21:0023</v>
      </c>
      <c r="E723" t="s">
        <v>1978</v>
      </c>
      <c r="F723" t="s">
        <v>1979</v>
      </c>
      <c r="H723">
        <v>67.204487299999997</v>
      </c>
      <c r="I723">
        <v>-111.34960890000001</v>
      </c>
      <c r="J723" s="1" t="str">
        <f t="shared" si="49"/>
        <v>Till</v>
      </c>
      <c r="K723" s="1" t="str">
        <f t="shared" si="48"/>
        <v>&lt;2 micron</v>
      </c>
      <c r="L723">
        <v>0.2</v>
      </c>
      <c r="M723">
        <v>4.45</v>
      </c>
      <c r="N723">
        <v>64</v>
      </c>
      <c r="O723">
        <v>150</v>
      </c>
      <c r="P723">
        <v>0.25</v>
      </c>
      <c r="Q723">
        <v>1</v>
      </c>
      <c r="R723">
        <v>0.22</v>
      </c>
      <c r="S723">
        <v>0.25</v>
      </c>
      <c r="T723">
        <v>24</v>
      </c>
      <c r="U723">
        <v>96</v>
      </c>
      <c r="V723">
        <v>68</v>
      </c>
      <c r="W723">
        <v>6.44</v>
      </c>
      <c r="X723">
        <v>5</v>
      </c>
      <c r="Y723">
        <v>0.5</v>
      </c>
      <c r="Z723">
        <v>0.59</v>
      </c>
      <c r="AA723">
        <v>20</v>
      </c>
      <c r="AB723">
        <v>1.41</v>
      </c>
      <c r="AC723">
        <v>645</v>
      </c>
      <c r="AD723">
        <v>2</v>
      </c>
      <c r="AE723">
        <v>0.57999999999999996</v>
      </c>
      <c r="AF723">
        <v>45</v>
      </c>
      <c r="AG723">
        <v>4280</v>
      </c>
      <c r="AH723">
        <v>22</v>
      </c>
      <c r="AI723">
        <v>1</v>
      </c>
      <c r="AJ723">
        <v>10</v>
      </c>
      <c r="AK723">
        <v>14</v>
      </c>
      <c r="AL723">
        <v>0.22</v>
      </c>
      <c r="AM723">
        <v>5</v>
      </c>
      <c r="AN723">
        <v>5</v>
      </c>
      <c r="AO723">
        <v>135</v>
      </c>
      <c r="AP723">
        <v>5</v>
      </c>
      <c r="AQ723">
        <v>110</v>
      </c>
    </row>
    <row r="724" spans="1:43" hidden="1" x14ac:dyDescent="0.25">
      <c r="A724" t="s">
        <v>1980</v>
      </c>
      <c r="B724" t="s">
        <v>1981</v>
      </c>
      <c r="C724" s="1" t="str">
        <f t="shared" si="46"/>
        <v>21:0085</v>
      </c>
      <c r="D724" s="1" t="str">
        <f t="shared" si="47"/>
        <v>21:0023</v>
      </c>
      <c r="E724" t="s">
        <v>1982</v>
      </c>
      <c r="F724" t="s">
        <v>1983</v>
      </c>
      <c r="H724">
        <v>67.259603799999994</v>
      </c>
      <c r="I724">
        <v>-111.3311709</v>
      </c>
      <c r="J724" s="1" t="str">
        <f t="shared" si="49"/>
        <v>Till</v>
      </c>
      <c r="K724" s="1" t="str">
        <f t="shared" si="48"/>
        <v>&lt;2 micron</v>
      </c>
      <c r="L724">
        <v>0.1</v>
      </c>
      <c r="M724">
        <v>5.0199999999999996</v>
      </c>
      <c r="N724">
        <v>128</v>
      </c>
      <c r="O724">
        <v>160</v>
      </c>
      <c r="P724">
        <v>0.25</v>
      </c>
      <c r="Q724">
        <v>1</v>
      </c>
      <c r="R724">
        <v>0.24</v>
      </c>
      <c r="S724">
        <v>0.25</v>
      </c>
      <c r="T724">
        <v>40</v>
      </c>
      <c r="U724">
        <v>95</v>
      </c>
      <c r="V724">
        <v>129</v>
      </c>
      <c r="W724">
        <v>7.26</v>
      </c>
      <c r="X724">
        <v>5</v>
      </c>
      <c r="Y724">
        <v>0.5</v>
      </c>
      <c r="Z724">
        <v>0.69</v>
      </c>
      <c r="AA724">
        <v>20</v>
      </c>
      <c r="AB724">
        <v>1.74</v>
      </c>
      <c r="AC724">
        <v>820</v>
      </c>
      <c r="AD724">
        <v>1</v>
      </c>
      <c r="AE724">
        <v>0.71</v>
      </c>
      <c r="AF724">
        <v>70</v>
      </c>
      <c r="AG724">
        <v>4540</v>
      </c>
      <c r="AH724">
        <v>18</v>
      </c>
      <c r="AI724">
        <v>1</v>
      </c>
      <c r="AJ724">
        <v>11</v>
      </c>
      <c r="AK724">
        <v>13</v>
      </c>
      <c r="AL724">
        <v>0.2</v>
      </c>
      <c r="AM724">
        <v>5</v>
      </c>
      <c r="AN724">
        <v>5</v>
      </c>
      <c r="AO724">
        <v>138</v>
      </c>
      <c r="AP724">
        <v>5</v>
      </c>
      <c r="AQ724">
        <v>152</v>
      </c>
    </row>
    <row r="725" spans="1:43" hidden="1" x14ac:dyDescent="0.25">
      <c r="A725" t="s">
        <v>1984</v>
      </c>
      <c r="B725" t="s">
        <v>1985</v>
      </c>
      <c r="C725" s="1" t="str">
        <f t="shared" si="46"/>
        <v>21:0085</v>
      </c>
      <c r="D725" s="1" t="str">
        <f t="shared" si="47"/>
        <v>21:0023</v>
      </c>
      <c r="E725" t="s">
        <v>1986</v>
      </c>
      <c r="F725" t="s">
        <v>1987</v>
      </c>
      <c r="H725">
        <v>67.484741900000003</v>
      </c>
      <c r="I725">
        <v>-111.37760489999999</v>
      </c>
      <c r="J725" s="1" t="str">
        <f t="shared" si="49"/>
        <v>Till</v>
      </c>
      <c r="K725" s="1" t="str">
        <f t="shared" si="48"/>
        <v>&lt;2 micron</v>
      </c>
      <c r="L725">
        <v>0.1</v>
      </c>
      <c r="M725">
        <v>5.3</v>
      </c>
      <c r="N725">
        <v>28</v>
      </c>
      <c r="O725">
        <v>130</v>
      </c>
      <c r="P725">
        <v>0.25</v>
      </c>
      <c r="Q725">
        <v>1</v>
      </c>
      <c r="R725">
        <v>0.28999999999999998</v>
      </c>
      <c r="S725">
        <v>0.25</v>
      </c>
      <c r="T725">
        <v>30</v>
      </c>
      <c r="U725">
        <v>101</v>
      </c>
      <c r="V725">
        <v>89</v>
      </c>
      <c r="W725">
        <v>7.56</v>
      </c>
      <c r="X725">
        <v>5</v>
      </c>
      <c r="Y725">
        <v>0.5</v>
      </c>
      <c r="Z725">
        <v>0.44</v>
      </c>
      <c r="AA725">
        <v>20</v>
      </c>
      <c r="AB725">
        <v>2.33</v>
      </c>
      <c r="AC725">
        <v>775</v>
      </c>
      <c r="AD725">
        <v>2</v>
      </c>
      <c r="AE725">
        <v>0.38</v>
      </c>
      <c r="AF725">
        <v>57</v>
      </c>
      <c r="AG725">
        <v>1920</v>
      </c>
      <c r="AH725">
        <v>8</v>
      </c>
      <c r="AI725">
        <v>1</v>
      </c>
      <c r="AJ725">
        <v>12</v>
      </c>
      <c r="AK725">
        <v>16</v>
      </c>
      <c r="AL725">
        <v>0.18</v>
      </c>
      <c r="AM725">
        <v>5</v>
      </c>
      <c r="AN725">
        <v>5</v>
      </c>
      <c r="AO725">
        <v>144</v>
      </c>
      <c r="AP725">
        <v>5</v>
      </c>
      <c r="AQ725">
        <v>132</v>
      </c>
    </row>
    <row r="726" spans="1:43" hidden="1" x14ac:dyDescent="0.25">
      <c r="A726" t="s">
        <v>1988</v>
      </c>
      <c r="B726" t="s">
        <v>1989</v>
      </c>
      <c r="C726" s="1" t="str">
        <f t="shared" si="46"/>
        <v>21:0085</v>
      </c>
      <c r="D726" s="1" t="str">
        <f t="shared" si="47"/>
        <v>21:0023</v>
      </c>
      <c r="E726" t="s">
        <v>1990</v>
      </c>
      <c r="F726" t="s">
        <v>1991</v>
      </c>
      <c r="H726">
        <v>67.485047399999999</v>
      </c>
      <c r="I726">
        <v>-111.2077043</v>
      </c>
      <c r="J726" s="1" t="str">
        <f t="shared" si="49"/>
        <v>Till</v>
      </c>
      <c r="K726" s="1" t="str">
        <f t="shared" si="48"/>
        <v>&lt;2 micron</v>
      </c>
      <c r="L726">
        <v>0.2</v>
      </c>
      <c r="M726">
        <v>5.01</v>
      </c>
      <c r="N726">
        <v>48</v>
      </c>
      <c r="O726">
        <v>80</v>
      </c>
      <c r="P726">
        <v>0.25</v>
      </c>
      <c r="Q726">
        <v>1</v>
      </c>
      <c r="R726">
        <v>0.2</v>
      </c>
      <c r="S726">
        <v>0.25</v>
      </c>
      <c r="T726">
        <v>25</v>
      </c>
      <c r="U726">
        <v>92</v>
      </c>
      <c r="V726">
        <v>129</v>
      </c>
      <c r="W726">
        <v>7.6</v>
      </c>
      <c r="X726">
        <v>5</v>
      </c>
      <c r="Y726">
        <v>0.5</v>
      </c>
      <c r="Z726">
        <v>0.24</v>
      </c>
      <c r="AA726">
        <v>30</v>
      </c>
      <c r="AB726">
        <v>1.8</v>
      </c>
      <c r="AC726">
        <v>595</v>
      </c>
      <c r="AD726">
        <v>6</v>
      </c>
      <c r="AE726">
        <v>0.61</v>
      </c>
      <c r="AF726">
        <v>55</v>
      </c>
      <c r="AG726">
        <v>4440</v>
      </c>
      <c r="AH726">
        <v>16</v>
      </c>
      <c r="AI726">
        <v>2</v>
      </c>
      <c r="AJ726">
        <v>10</v>
      </c>
      <c r="AK726">
        <v>13</v>
      </c>
      <c r="AL726">
        <v>0.19</v>
      </c>
      <c r="AM726">
        <v>5</v>
      </c>
      <c r="AN726">
        <v>5</v>
      </c>
      <c r="AO726">
        <v>126</v>
      </c>
      <c r="AP726">
        <v>5</v>
      </c>
      <c r="AQ726">
        <v>118</v>
      </c>
    </row>
    <row r="727" spans="1:43" hidden="1" x14ac:dyDescent="0.25">
      <c r="A727" t="s">
        <v>1992</v>
      </c>
      <c r="B727" t="s">
        <v>1993</v>
      </c>
      <c r="C727" s="1" t="str">
        <f t="shared" si="46"/>
        <v>21:0085</v>
      </c>
      <c r="D727" s="1" t="str">
        <f t="shared" si="47"/>
        <v>21:0023</v>
      </c>
      <c r="E727" t="s">
        <v>1994</v>
      </c>
      <c r="F727" t="s">
        <v>1995</v>
      </c>
      <c r="H727">
        <v>67.482646000000003</v>
      </c>
      <c r="I727">
        <v>-111.0834215</v>
      </c>
      <c r="J727" s="1" t="str">
        <f t="shared" si="49"/>
        <v>Till</v>
      </c>
      <c r="K727" s="1" t="str">
        <f t="shared" si="48"/>
        <v>&lt;2 micron</v>
      </c>
      <c r="L727">
        <v>0.1</v>
      </c>
      <c r="M727">
        <v>4.41</v>
      </c>
      <c r="N727">
        <v>44</v>
      </c>
      <c r="O727">
        <v>90</v>
      </c>
      <c r="P727">
        <v>0.25</v>
      </c>
      <c r="Q727">
        <v>1</v>
      </c>
      <c r="R727">
        <v>0.17</v>
      </c>
      <c r="S727">
        <v>0.25</v>
      </c>
      <c r="T727">
        <v>24</v>
      </c>
      <c r="U727">
        <v>78</v>
      </c>
      <c r="V727">
        <v>73</v>
      </c>
      <c r="W727">
        <v>6.85</v>
      </c>
      <c r="X727">
        <v>5</v>
      </c>
      <c r="Y727">
        <v>0.5</v>
      </c>
      <c r="Z727">
        <v>0.28999999999999998</v>
      </c>
      <c r="AA727">
        <v>20</v>
      </c>
      <c r="AB727">
        <v>1.18</v>
      </c>
      <c r="AC727">
        <v>580</v>
      </c>
      <c r="AD727">
        <v>3</v>
      </c>
      <c r="AE727">
        <v>0.6</v>
      </c>
      <c r="AF727">
        <v>41</v>
      </c>
      <c r="AG727">
        <v>3810</v>
      </c>
      <c r="AH727">
        <v>20</v>
      </c>
      <c r="AI727">
        <v>1</v>
      </c>
      <c r="AJ727">
        <v>7</v>
      </c>
      <c r="AK727">
        <v>11</v>
      </c>
      <c r="AL727">
        <v>0.2</v>
      </c>
      <c r="AM727">
        <v>5</v>
      </c>
      <c r="AN727">
        <v>5</v>
      </c>
      <c r="AO727">
        <v>122</v>
      </c>
      <c r="AP727">
        <v>5</v>
      </c>
      <c r="AQ727">
        <v>92</v>
      </c>
    </row>
    <row r="728" spans="1:43" hidden="1" x14ac:dyDescent="0.25">
      <c r="A728" t="s">
        <v>1996</v>
      </c>
      <c r="B728" t="s">
        <v>1997</v>
      </c>
      <c r="C728" s="1" t="str">
        <f t="shared" si="46"/>
        <v>21:0085</v>
      </c>
      <c r="D728" s="1" t="str">
        <f t="shared" si="47"/>
        <v>21:0023</v>
      </c>
      <c r="E728" t="s">
        <v>1998</v>
      </c>
      <c r="F728" t="s">
        <v>1999</v>
      </c>
      <c r="H728">
        <v>67.482287900000003</v>
      </c>
      <c r="I728">
        <v>-110.9198513</v>
      </c>
      <c r="J728" s="1" t="str">
        <f t="shared" si="49"/>
        <v>Till</v>
      </c>
      <c r="K728" s="1" t="str">
        <f t="shared" si="48"/>
        <v>&lt;2 micron</v>
      </c>
      <c r="L728">
        <v>0.1</v>
      </c>
      <c r="M728">
        <v>4.83</v>
      </c>
      <c r="N728">
        <v>78</v>
      </c>
      <c r="O728">
        <v>140</v>
      </c>
      <c r="P728">
        <v>0.25</v>
      </c>
      <c r="Q728">
        <v>1</v>
      </c>
      <c r="R728">
        <v>0.22</v>
      </c>
      <c r="S728">
        <v>0.25</v>
      </c>
      <c r="T728">
        <v>35</v>
      </c>
      <c r="U728">
        <v>99</v>
      </c>
      <c r="V728">
        <v>152</v>
      </c>
      <c r="W728">
        <v>7.17</v>
      </c>
      <c r="X728">
        <v>5</v>
      </c>
      <c r="Y728">
        <v>0.5</v>
      </c>
      <c r="Z728">
        <v>0.63</v>
      </c>
      <c r="AA728">
        <v>30</v>
      </c>
      <c r="AB728">
        <v>2.08</v>
      </c>
      <c r="AC728">
        <v>695</v>
      </c>
      <c r="AD728">
        <v>2</v>
      </c>
      <c r="AE728">
        <v>0.5</v>
      </c>
      <c r="AF728">
        <v>78</v>
      </c>
      <c r="AG728">
        <v>2670</v>
      </c>
      <c r="AH728">
        <v>28</v>
      </c>
      <c r="AI728">
        <v>4</v>
      </c>
      <c r="AJ728">
        <v>12</v>
      </c>
      <c r="AK728">
        <v>14</v>
      </c>
      <c r="AL728">
        <v>0.17</v>
      </c>
      <c r="AM728">
        <v>5</v>
      </c>
      <c r="AN728">
        <v>5</v>
      </c>
      <c r="AO728">
        <v>118</v>
      </c>
      <c r="AP728">
        <v>5</v>
      </c>
      <c r="AQ728">
        <v>204</v>
      </c>
    </row>
    <row r="729" spans="1:43" hidden="1" x14ac:dyDescent="0.25">
      <c r="A729" t="s">
        <v>2000</v>
      </c>
      <c r="B729" t="s">
        <v>2001</v>
      </c>
      <c r="C729" s="1" t="str">
        <f t="shared" si="46"/>
        <v>21:0085</v>
      </c>
      <c r="D729" s="1" t="str">
        <f t="shared" si="47"/>
        <v>21:0023</v>
      </c>
      <c r="E729" t="s">
        <v>2002</v>
      </c>
      <c r="F729" t="s">
        <v>2003</v>
      </c>
      <c r="H729">
        <v>67.321742099999994</v>
      </c>
      <c r="I729">
        <v>-111.3431875</v>
      </c>
      <c r="J729" s="1" t="str">
        <f t="shared" si="49"/>
        <v>Till</v>
      </c>
      <c r="K729" s="1" t="str">
        <f t="shared" si="48"/>
        <v>&lt;2 micron</v>
      </c>
      <c r="L729">
        <v>0.2</v>
      </c>
      <c r="M729">
        <v>6.23</v>
      </c>
      <c r="N729">
        <v>90</v>
      </c>
      <c r="O729">
        <v>190</v>
      </c>
      <c r="P729">
        <v>0.25</v>
      </c>
      <c r="Q729">
        <v>1</v>
      </c>
      <c r="R729">
        <v>0.17</v>
      </c>
      <c r="S729">
        <v>0.25</v>
      </c>
      <c r="T729">
        <v>30</v>
      </c>
      <c r="U729">
        <v>90</v>
      </c>
      <c r="V729">
        <v>146</v>
      </c>
      <c r="W729">
        <v>8.43</v>
      </c>
      <c r="X729">
        <v>5</v>
      </c>
      <c r="Y729">
        <v>0.5</v>
      </c>
      <c r="Z729">
        <v>0.78</v>
      </c>
      <c r="AA729">
        <v>40</v>
      </c>
      <c r="AB729">
        <v>1.96</v>
      </c>
      <c r="AC729">
        <v>780</v>
      </c>
      <c r="AD729">
        <v>4</v>
      </c>
      <c r="AE729">
        <v>0.46</v>
      </c>
      <c r="AF729">
        <v>65</v>
      </c>
      <c r="AG729">
        <v>2920</v>
      </c>
      <c r="AH729">
        <v>16</v>
      </c>
      <c r="AI729">
        <v>2</v>
      </c>
      <c r="AJ729">
        <v>14</v>
      </c>
      <c r="AK729">
        <v>14</v>
      </c>
      <c r="AL729">
        <v>0.2</v>
      </c>
      <c r="AM729">
        <v>5</v>
      </c>
      <c r="AN729">
        <v>5</v>
      </c>
      <c r="AO729">
        <v>154</v>
      </c>
      <c r="AP729">
        <v>5</v>
      </c>
      <c r="AQ729">
        <v>192</v>
      </c>
    </row>
    <row r="730" spans="1:43" hidden="1" x14ac:dyDescent="0.25">
      <c r="A730" t="s">
        <v>2004</v>
      </c>
      <c r="B730" t="s">
        <v>2005</v>
      </c>
      <c r="C730" s="1" t="str">
        <f t="shared" si="46"/>
        <v>21:0085</v>
      </c>
      <c r="D730" s="1" t="str">
        <f t="shared" si="47"/>
        <v>21:0023</v>
      </c>
      <c r="E730" t="s">
        <v>2006</v>
      </c>
      <c r="F730" t="s">
        <v>2007</v>
      </c>
      <c r="H730">
        <v>67.3169477</v>
      </c>
      <c r="I730">
        <v>-111.20903319999999</v>
      </c>
      <c r="J730" s="1" t="str">
        <f t="shared" si="49"/>
        <v>Till</v>
      </c>
      <c r="K730" s="1" t="str">
        <f t="shared" si="48"/>
        <v>&lt;2 micron</v>
      </c>
      <c r="L730">
        <v>0.2</v>
      </c>
      <c r="M730">
        <v>4.32</v>
      </c>
      <c r="N730">
        <v>32</v>
      </c>
      <c r="O730">
        <v>110</v>
      </c>
      <c r="P730">
        <v>0.25</v>
      </c>
      <c r="Q730">
        <v>1</v>
      </c>
      <c r="R730">
        <v>0.22</v>
      </c>
      <c r="S730">
        <v>0.25</v>
      </c>
      <c r="T730">
        <v>26</v>
      </c>
      <c r="U730">
        <v>79</v>
      </c>
      <c r="V730">
        <v>374</v>
      </c>
      <c r="W730">
        <v>5.98</v>
      </c>
      <c r="X730">
        <v>5</v>
      </c>
      <c r="Y730">
        <v>0.5</v>
      </c>
      <c r="Z730">
        <v>0.38</v>
      </c>
      <c r="AA730">
        <v>60</v>
      </c>
      <c r="AB730">
        <v>1.76</v>
      </c>
      <c r="AC730">
        <v>415</v>
      </c>
      <c r="AD730">
        <v>4</v>
      </c>
      <c r="AE730">
        <v>0.32</v>
      </c>
      <c r="AF730">
        <v>45</v>
      </c>
      <c r="AG730">
        <v>2210</v>
      </c>
      <c r="AH730">
        <v>22</v>
      </c>
      <c r="AI730">
        <v>1</v>
      </c>
      <c r="AJ730">
        <v>10</v>
      </c>
      <c r="AK730">
        <v>13</v>
      </c>
      <c r="AL730">
        <v>0.14000000000000001</v>
      </c>
      <c r="AM730">
        <v>5</v>
      </c>
      <c r="AN730">
        <v>5</v>
      </c>
      <c r="AO730">
        <v>103</v>
      </c>
      <c r="AP730">
        <v>5</v>
      </c>
      <c r="AQ730">
        <v>188</v>
      </c>
    </row>
    <row r="731" spans="1:43" hidden="1" x14ac:dyDescent="0.25">
      <c r="A731" t="s">
        <v>2008</v>
      </c>
      <c r="B731" t="s">
        <v>2009</v>
      </c>
      <c r="C731" s="1" t="str">
        <f t="shared" si="46"/>
        <v>21:0085</v>
      </c>
      <c r="D731" s="1" t="str">
        <f t="shared" si="47"/>
        <v>21:0023</v>
      </c>
      <c r="E731" t="s">
        <v>2010</v>
      </c>
      <c r="F731" t="s">
        <v>2011</v>
      </c>
      <c r="H731">
        <v>67.247698499999998</v>
      </c>
      <c r="I731">
        <v>-111.2091269</v>
      </c>
      <c r="J731" s="1" t="str">
        <f t="shared" si="49"/>
        <v>Till</v>
      </c>
      <c r="K731" s="1" t="str">
        <f t="shared" si="48"/>
        <v>&lt;2 micron</v>
      </c>
      <c r="L731">
        <v>0.1</v>
      </c>
      <c r="M731">
        <v>4.96</v>
      </c>
      <c r="N731">
        <v>124</v>
      </c>
      <c r="O731">
        <v>170</v>
      </c>
      <c r="P731">
        <v>0.25</v>
      </c>
      <c r="Q731">
        <v>1</v>
      </c>
      <c r="R731">
        <v>0.23</v>
      </c>
      <c r="S731">
        <v>0.25</v>
      </c>
      <c r="T731">
        <v>37</v>
      </c>
      <c r="U731">
        <v>92</v>
      </c>
      <c r="V731">
        <v>197</v>
      </c>
      <c r="W731">
        <v>8.18</v>
      </c>
      <c r="X731">
        <v>5</v>
      </c>
      <c r="Y731">
        <v>0.5</v>
      </c>
      <c r="Z731">
        <v>0.6</v>
      </c>
      <c r="AA731">
        <v>30</v>
      </c>
      <c r="AB731">
        <v>2.3199999999999998</v>
      </c>
      <c r="AC731">
        <v>890</v>
      </c>
      <c r="AD731">
        <v>1</v>
      </c>
      <c r="AE731">
        <v>0.34</v>
      </c>
      <c r="AF731">
        <v>69</v>
      </c>
      <c r="AG731">
        <v>2230</v>
      </c>
      <c r="AH731">
        <v>18</v>
      </c>
      <c r="AI731">
        <v>1</v>
      </c>
      <c r="AJ731">
        <v>16</v>
      </c>
      <c r="AK731">
        <v>12</v>
      </c>
      <c r="AL731">
        <v>0.19</v>
      </c>
      <c r="AM731">
        <v>5</v>
      </c>
      <c r="AN731">
        <v>5</v>
      </c>
      <c r="AO731">
        <v>168</v>
      </c>
      <c r="AP731">
        <v>5</v>
      </c>
      <c r="AQ731">
        <v>190</v>
      </c>
    </row>
    <row r="732" spans="1:43" hidden="1" x14ac:dyDescent="0.25">
      <c r="A732" t="s">
        <v>2012</v>
      </c>
      <c r="B732" t="s">
        <v>2013</v>
      </c>
      <c r="C732" s="1" t="str">
        <f t="shared" si="46"/>
        <v>21:0085</v>
      </c>
      <c r="D732" s="1" t="str">
        <f t="shared" si="47"/>
        <v>21:0023</v>
      </c>
      <c r="E732" t="s">
        <v>2014</v>
      </c>
      <c r="F732" t="s">
        <v>2015</v>
      </c>
      <c r="H732">
        <v>67.203363899999999</v>
      </c>
      <c r="I732">
        <v>-111.2251622</v>
      </c>
      <c r="J732" s="1" t="str">
        <f t="shared" si="49"/>
        <v>Till</v>
      </c>
      <c r="K732" s="1" t="str">
        <f t="shared" si="48"/>
        <v>&lt;2 micron</v>
      </c>
      <c r="L732">
        <v>0.1</v>
      </c>
      <c r="M732">
        <v>4.9400000000000004</v>
      </c>
      <c r="N732">
        <v>90</v>
      </c>
      <c r="O732">
        <v>170</v>
      </c>
      <c r="P732">
        <v>0.25</v>
      </c>
      <c r="Q732">
        <v>1</v>
      </c>
      <c r="R732">
        <v>0.19</v>
      </c>
      <c r="S732">
        <v>0.25</v>
      </c>
      <c r="T732">
        <v>31</v>
      </c>
      <c r="U732">
        <v>96</v>
      </c>
      <c r="V732">
        <v>106</v>
      </c>
      <c r="W732">
        <v>7.14</v>
      </c>
      <c r="X732">
        <v>5</v>
      </c>
      <c r="Y732">
        <v>0.5</v>
      </c>
      <c r="Z732">
        <v>0.48</v>
      </c>
      <c r="AA732">
        <v>30</v>
      </c>
      <c r="AB732">
        <v>1.77</v>
      </c>
      <c r="AC732">
        <v>710</v>
      </c>
      <c r="AD732">
        <v>8</v>
      </c>
      <c r="AE732">
        <v>0.3</v>
      </c>
      <c r="AF732">
        <v>62</v>
      </c>
      <c r="AG732">
        <v>1660</v>
      </c>
      <c r="AH732">
        <v>22</v>
      </c>
      <c r="AI732">
        <v>1</v>
      </c>
      <c r="AJ732">
        <v>11</v>
      </c>
      <c r="AK732">
        <v>12</v>
      </c>
      <c r="AL732">
        <v>0.2</v>
      </c>
      <c r="AM732">
        <v>5</v>
      </c>
      <c r="AN732">
        <v>5</v>
      </c>
      <c r="AO732">
        <v>142</v>
      </c>
      <c r="AP732">
        <v>5</v>
      </c>
      <c r="AQ732">
        <v>120</v>
      </c>
    </row>
    <row r="733" spans="1:43" hidden="1" x14ac:dyDescent="0.25">
      <c r="A733" t="s">
        <v>2016</v>
      </c>
      <c r="B733" t="s">
        <v>2017</v>
      </c>
      <c r="C733" s="1" t="str">
        <f t="shared" si="46"/>
        <v>21:0085</v>
      </c>
      <c r="D733" s="1" t="str">
        <f t="shared" si="47"/>
        <v>21:0023</v>
      </c>
      <c r="E733" t="s">
        <v>2018</v>
      </c>
      <c r="F733" t="s">
        <v>2019</v>
      </c>
      <c r="H733">
        <v>67.153313999999995</v>
      </c>
      <c r="I733">
        <v>-111.2219253</v>
      </c>
      <c r="J733" s="1" t="str">
        <f t="shared" si="49"/>
        <v>Till</v>
      </c>
      <c r="K733" s="1" t="str">
        <f t="shared" si="48"/>
        <v>&lt;2 micron</v>
      </c>
      <c r="L733">
        <v>0.1</v>
      </c>
      <c r="M733">
        <v>4.43</v>
      </c>
      <c r="N733">
        <v>64</v>
      </c>
      <c r="O733">
        <v>140</v>
      </c>
      <c r="P733">
        <v>0.25</v>
      </c>
      <c r="Q733">
        <v>1</v>
      </c>
      <c r="R733">
        <v>0.34</v>
      </c>
      <c r="S733">
        <v>0.25</v>
      </c>
      <c r="T733">
        <v>33</v>
      </c>
      <c r="U733">
        <v>112</v>
      </c>
      <c r="V733">
        <v>109</v>
      </c>
      <c r="W733">
        <v>6.13</v>
      </c>
      <c r="X733">
        <v>5</v>
      </c>
      <c r="Y733">
        <v>0.5</v>
      </c>
      <c r="Z733">
        <v>0.66</v>
      </c>
      <c r="AA733">
        <v>30</v>
      </c>
      <c r="AB733">
        <v>1.98</v>
      </c>
      <c r="AC733">
        <v>600</v>
      </c>
      <c r="AD733">
        <v>1</v>
      </c>
      <c r="AE733">
        <v>0.33</v>
      </c>
      <c r="AF733">
        <v>73</v>
      </c>
      <c r="AG733">
        <v>1690</v>
      </c>
      <c r="AH733">
        <v>20</v>
      </c>
      <c r="AI733">
        <v>2</v>
      </c>
      <c r="AJ733">
        <v>13</v>
      </c>
      <c r="AK733">
        <v>14</v>
      </c>
      <c r="AL733">
        <v>0.19</v>
      </c>
      <c r="AM733">
        <v>5</v>
      </c>
      <c r="AN733">
        <v>5</v>
      </c>
      <c r="AO733">
        <v>137</v>
      </c>
      <c r="AP733">
        <v>5</v>
      </c>
      <c r="AQ733">
        <v>150</v>
      </c>
    </row>
    <row r="734" spans="1:43" hidden="1" x14ac:dyDescent="0.25">
      <c r="A734" t="s">
        <v>2020</v>
      </c>
      <c r="B734" t="s">
        <v>2021</v>
      </c>
      <c r="C734" s="1" t="str">
        <f t="shared" si="46"/>
        <v>21:0085</v>
      </c>
      <c r="D734" s="1" t="str">
        <f t="shared" si="47"/>
        <v>21:0023</v>
      </c>
      <c r="E734" t="s">
        <v>2022</v>
      </c>
      <c r="F734" t="s">
        <v>2023</v>
      </c>
      <c r="H734">
        <v>67.093740800000006</v>
      </c>
      <c r="I734">
        <v>-111.22874760000001</v>
      </c>
      <c r="J734" s="1" t="str">
        <f t="shared" si="49"/>
        <v>Till</v>
      </c>
      <c r="K734" s="1" t="str">
        <f t="shared" si="48"/>
        <v>&lt;2 micron</v>
      </c>
      <c r="L734">
        <v>0.2</v>
      </c>
      <c r="M734">
        <v>4.6100000000000003</v>
      </c>
      <c r="N734">
        <v>48</v>
      </c>
      <c r="O734">
        <v>220</v>
      </c>
      <c r="P734">
        <v>0.25</v>
      </c>
      <c r="Q734">
        <v>1</v>
      </c>
      <c r="R734">
        <v>0.27</v>
      </c>
      <c r="S734">
        <v>0.25</v>
      </c>
      <c r="T734">
        <v>19</v>
      </c>
      <c r="U734">
        <v>98</v>
      </c>
      <c r="V734">
        <v>109</v>
      </c>
      <c r="W734">
        <v>6</v>
      </c>
      <c r="X734">
        <v>5</v>
      </c>
      <c r="Y734">
        <v>0.5</v>
      </c>
      <c r="Z734">
        <v>1.1100000000000001</v>
      </c>
      <c r="AA734">
        <v>40</v>
      </c>
      <c r="AB734">
        <v>1.79</v>
      </c>
      <c r="AC734">
        <v>665</v>
      </c>
      <c r="AD734">
        <v>1</v>
      </c>
      <c r="AE734">
        <v>0.38</v>
      </c>
      <c r="AF734">
        <v>65</v>
      </c>
      <c r="AG734">
        <v>1570</v>
      </c>
      <c r="AH734">
        <v>22</v>
      </c>
      <c r="AI734">
        <v>4</v>
      </c>
      <c r="AJ734">
        <v>13</v>
      </c>
      <c r="AK734">
        <v>16</v>
      </c>
      <c r="AL734">
        <v>0.17</v>
      </c>
      <c r="AM734">
        <v>5</v>
      </c>
      <c r="AN734">
        <v>5</v>
      </c>
      <c r="AO734">
        <v>98</v>
      </c>
      <c r="AP734">
        <v>5</v>
      </c>
      <c r="AQ734">
        <v>202</v>
      </c>
    </row>
    <row r="735" spans="1:43" hidden="1" x14ac:dyDescent="0.25">
      <c r="A735" t="s">
        <v>2024</v>
      </c>
      <c r="B735" t="s">
        <v>2025</v>
      </c>
      <c r="C735" s="1" t="str">
        <f t="shared" si="46"/>
        <v>21:0085</v>
      </c>
      <c r="D735" s="1" t="str">
        <f t="shared" si="47"/>
        <v>21:0023</v>
      </c>
      <c r="E735" t="s">
        <v>2026</v>
      </c>
      <c r="F735" t="s">
        <v>2027</v>
      </c>
      <c r="H735">
        <v>67.031154799999996</v>
      </c>
      <c r="I735">
        <v>-111.2086388</v>
      </c>
      <c r="J735" s="1" t="str">
        <f t="shared" si="49"/>
        <v>Till</v>
      </c>
      <c r="K735" s="1" t="str">
        <f t="shared" si="48"/>
        <v>&lt;2 micron</v>
      </c>
      <c r="L735">
        <v>0.2</v>
      </c>
      <c r="M735">
        <v>3.73</v>
      </c>
      <c r="N735">
        <v>14</v>
      </c>
      <c r="O735">
        <v>140</v>
      </c>
      <c r="P735">
        <v>0.25</v>
      </c>
      <c r="Q735">
        <v>1</v>
      </c>
      <c r="R735">
        <v>0.37</v>
      </c>
      <c r="S735">
        <v>0.25</v>
      </c>
      <c r="T735">
        <v>28</v>
      </c>
      <c r="U735">
        <v>63</v>
      </c>
      <c r="V735">
        <v>70</v>
      </c>
      <c r="W735">
        <v>5.61</v>
      </c>
      <c r="X735">
        <v>5</v>
      </c>
      <c r="Y735">
        <v>0.5</v>
      </c>
      <c r="Z735">
        <v>0.65</v>
      </c>
      <c r="AA735">
        <v>70</v>
      </c>
      <c r="AB735">
        <v>1.79</v>
      </c>
      <c r="AC735">
        <v>1225</v>
      </c>
      <c r="AD735">
        <v>1</v>
      </c>
      <c r="AE735">
        <v>0.3</v>
      </c>
      <c r="AF735">
        <v>43</v>
      </c>
      <c r="AG735">
        <v>1850</v>
      </c>
      <c r="AH735">
        <v>24</v>
      </c>
      <c r="AI735">
        <v>1</v>
      </c>
      <c r="AJ735">
        <v>10</v>
      </c>
      <c r="AK735">
        <v>19</v>
      </c>
      <c r="AL735">
        <v>0.2</v>
      </c>
      <c r="AM735">
        <v>5</v>
      </c>
      <c r="AN735">
        <v>5</v>
      </c>
      <c r="AO735">
        <v>85</v>
      </c>
      <c r="AP735">
        <v>5</v>
      </c>
      <c r="AQ735">
        <v>140</v>
      </c>
    </row>
    <row r="736" spans="1:43" hidden="1" x14ac:dyDescent="0.25">
      <c r="A736" t="s">
        <v>2028</v>
      </c>
      <c r="B736" t="s">
        <v>2029</v>
      </c>
      <c r="C736" s="1" t="str">
        <f t="shared" si="46"/>
        <v>21:0085</v>
      </c>
      <c r="D736" s="1" t="str">
        <f t="shared" si="47"/>
        <v>21:0023</v>
      </c>
      <c r="E736" t="s">
        <v>2030</v>
      </c>
      <c r="F736" t="s">
        <v>2031</v>
      </c>
      <c r="H736">
        <v>67.025000599999998</v>
      </c>
      <c r="I736">
        <v>-111.0533889</v>
      </c>
      <c r="J736" s="1" t="str">
        <f t="shared" si="49"/>
        <v>Till</v>
      </c>
      <c r="K736" s="1" t="str">
        <f t="shared" si="48"/>
        <v>&lt;2 micron</v>
      </c>
      <c r="L736">
        <v>0.4</v>
      </c>
      <c r="M736">
        <v>4.32</v>
      </c>
      <c r="N736">
        <v>60</v>
      </c>
      <c r="O736">
        <v>210</v>
      </c>
      <c r="P736">
        <v>0.25</v>
      </c>
      <c r="Q736">
        <v>1</v>
      </c>
      <c r="R736">
        <v>0.33</v>
      </c>
      <c r="S736">
        <v>0.25</v>
      </c>
      <c r="T736">
        <v>20</v>
      </c>
      <c r="U736">
        <v>108</v>
      </c>
      <c r="V736">
        <v>101</v>
      </c>
      <c r="W736">
        <v>5.96</v>
      </c>
      <c r="X736">
        <v>5</v>
      </c>
      <c r="Y736">
        <v>0.5</v>
      </c>
      <c r="Z736">
        <v>1.18</v>
      </c>
      <c r="AA736">
        <v>40</v>
      </c>
      <c r="AB736">
        <v>1.93</v>
      </c>
      <c r="AC736">
        <v>580</v>
      </c>
      <c r="AD736">
        <v>2</v>
      </c>
      <c r="AE736">
        <v>0.39</v>
      </c>
      <c r="AF736">
        <v>63</v>
      </c>
      <c r="AG736">
        <v>1400</v>
      </c>
      <c r="AH736">
        <v>24</v>
      </c>
      <c r="AI736">
        <v>1</v>
      </c>
      <c r="AJ736">
        <v>12</v>
      </c>
      <c r="AK736">
        <v>15</v>
      </c>
      <c r="AL736">
        <v>0.17</v>
      </c>
      <c r="AM736">
        <v>5</v>
      </c>
      <c r="AN736">
        <v>5</v>
      </c>
      <c r="AO736">
        <v>102</v>
      </c>
      <c r="AP736">
        <v>5</v>
      </c>
      <c r="AQ736">
        <v>208</v>
      </c>
    </row>
    <row r="737" spans="1:43" hidden="1" x14ac:dyDescent="0.25">
      <c r="A737" t="s">
        <v>2032</v>
      </c>
      <c r="B737" t="s">
        <v>2033</v>
      </c>
      <c r="C737" s="1" t="str">
        <f t="shared" si="46"/>
        <v>21:0085</v>
      </c>
      <c r="D737" s="1" t="str">
        <f t="shared" si="47"/>
        <v>21:0023</v>
      </c>
      <c r="E737" t="s">
        <v>2030</v>
      </c>
      <c r="F737" t="s">
        <v>2034</v>
      </c>
      <c r="H737">
        <v>67.025000599999998</v>
      </c>
      <c r="I737">
        <v>-111.0533889</v>
      </c>
      <c r="J737" s="1" t="str">
        <f t="shared" si="49"/>
        <v>Till</v>
      </c>
      <c r="K737" s="1" t="str">
        <f t="shared" si="48"/>
        <v>&lt;2 micron</v>
      </c>
      <c r="L737">
        <v>0.1</v>
      </c>
      <c r="M737">
        <v>4.37</v>
      </c>
      <c r="N737">
        <v>60</v>
      </c>
      <c r="O737">
        <v>220</v>
      </c>
      <c r="P737">
        <v>0.25</v>
      </c>
      <c r="Q737">
        <v>1</v>
      </c>
      <c r="R737">
        <v>0.32</v>
      </c>
      <c r="S737">
        <v>0.25</v>
      </c>
      <c r="T737">
        <v>21</v>
      </c>
      <c r="U737">
        <v>108</v>
      </c>
      <c r="V737">
        <v>102</v>
      </c>
      <c r="W737">
        <v>5.97</v>
      </c>
      <c r="X737">
        <v>5</v>
      </c>
      <c r="Y737">
        <v>0.5</v>
      </c>
      <c r="Z737">
        <v>1.19</v>
      </c>
      <c r="AA737">
        <v>40</v>
      </c>
      <c r="AB737">
        <v>1.93</v>
      </c>
      <c r="AC737">
        <v>590</v>
      </c>
      <c r="AD737">
        <v>4</v>
      </c>
      <c r="AE737">
        <v>0.39</v>
      </c>
      <c r="AF737">
        <v>62</v>
      </c>
      <c r="AG737">
        <v>1420</v>
      </c>
      <c r="AH737">
        <v>22</v>
      </c>
      <c r="AI737">
        <v>1</v>
      </c>
      <c r="AJ737">
        <v>13</v>
      </c>
      <c r="AK737">
        <v>16</v>
      </c>
      <c r="AL737">
        <v>0.17</v>
      </c>
      <c r="AM737">
        <v>5</v>
      </c>
      <c r="AN737">
        <v>5</v>
      </c>
      <c r="AO737">
        <v>102</v>
      </c>
      <c r="AP737">
        <v>10</v>
      </c>
      <c r="AQ737">
        <v>210</v>
      </c>
    </row>
    <row r="738" spans="1:43" hidden="1" x14ac:dyDescent="0.25">
      <c r="A738" t="s">
        <v>2035</v>
      </c>
      <c r="B738" t="s">
        <v>2036</v>
      </c>
      <c r="C738" s="1" t="str">
        <f t="shared" si="46"/>
        <v>21:0085</v>
      </c>
      <c r="D738" s="1" t="str">
        <f t="shared" si="47"/>
        <v>21:0023</v>
      </c>
      <c r="E738" t="s">
        <v>2037</v>
      </c>
      <c r="F738" t="s">
        <v>2038</v>
      </c>
      <c r="H738">
        <v>67.091203899999996</v>
      </c>
      <c r="I738">
        <v>-111.04662740000001</v>
      </c>
      <c r="J738" s="1" t="str">
        <f t="shared" si="49"/>
        <v>Till</v>
      </c>
      <c r="K738" s="1" t="str">
        <f t="shared" si="48"/>
        <v>&lt;2 micron</v>
      </c>
      <c r="L738">
        <v>0.1</v>
      </c>
      <c r="M738">
        <v>4.74</v>
      </c>
      <c r="N738">
        <v>60</v>
      </c>
      <c r="O738">
        <v>200</v>
      </c>
      <c r="P738">
        <v>0.25</v>
      </c>
      <c r="Q738">
        <v>1</v>
      </c>
      <c r="R738">
        <v>0.18</v>
      </c>
      <c r="S738">
        <v>0.25</v>
      </c>
      <c r="T738">
        <v>32</v>
      </c>
      <c r="U738">
        <v>118</v>
      </c>
      <c r="V738">
        <v>110</v>
      </c>
      <c r="W738">
        <v>6.39</v>
      </c>
      <c r="X738">
        <v>5</v>
      </c>
      <c r="Y738">
        <v>0.5</v>
      </c>
      <c r="Z738">
        <v>0.71</v>
      </c>
      <c r="AA738">
        <v>30</v>
      </c>
      <c r="AB738">
        <v>1.71</v>
      </c>
      <c r="AC738">
        <v>600</v>
      </c>
      <c r="AD738">
        <v>1</v>
      </c>
      <c r="AE738">
        <v>0.4</v>
      </c>
      <c r="AF738">
        <v>76</v>
      </c>
      <c r="AG738">
        <v>2150</v>
      </c>
      <c r="AH738">
        <v>12</v>
      </c>
      <c r="AI738">
        <v>2</v>
      </c>
      <c r="AJ738">
        <v>12</v>
      </c>
      <c r="AK738">
        <v>12</v>
      </c>
      <c r="AL738">
        <v>0.16</v>
      </c>
      <c r="AM738">
        <v>5</v>
      </c>
      <c r="AN738">
        <v>5</v>
      </c>
      <c r="AO738">
        <v>127</v>
      </c>
      <c r="AP738">
        <v>5</v>
      </c>
      <c r="AQ738">
        <v>114</v>
      </c>
    </row>
    <row r="739" spans="1:43" hidden="1" x14ac:dyDescent="0.25">
      <c r="A739" t="s">
        <v>2039</v>
      </c>
      <c r="B739" t="s">
        <v>2040</v>
      </c>
      <c r="C739" s="1" t="str">
        <f t="shared" si="46"/>
        <v>21:0085</v>
      </c>
      <c r="D739" s="1" t="str">
        <f t="shared" si="47"/>
        <v>21:0023</v>
      </c>
      <c r="E739" t="s">
        <v>2041</v>
      </c>
      <c r="F739" t="s">
        <v>2042</v>
      </c>
      <c r="H739">
        <v>67.158928599999996</v>
      </c>
      <c r="I739">
        <v>-111.0525282</v>
      </c>
      <c r="J739" s="1" t="str">
        <f t="shared" si="49"/>
        <v>Till</v>
      </c>
      <c r="K739" s="1" t="str">
        <f t="shared" si="48"/>
        <v>&lt;2 micron</v>
      </c>
      <c r="L739">
        <v>0.2</v>
      </c>
      <c r="M739">
        <v>4.97</v>
      </c>
      <c r="N739">
        <v>144</v>
      </c>
      <c r="O739">
        <v>120</v>
      </c>
      <c r="P739">
        <v>0.25</v>
      </c>
      <c r="Q739">
        <v>1</v>
      </c>
      <c r="R739">
        <v>0.23</v>
      </c>
      <c r="S739">
        <v>0.5</v>
      </c>
      <c r="T739">
        <v>43</v>
      </c>
      <c r="U739">
        <v>90</v>
      </c>
      <c r="V739">
        <v>134</v>
      </c>
      <c r="W739">
        <v>7.34</v>
      </c>
      <c r="X739">
        <v>5</v>
      </c>
      <c r="Y739">
        <v>0.5</v>
      </c>
      <c r="Z739">
        <v>0.51</v>
      </c>
      <c r="AA739">
        <v>40</v>
      </c>
      <c r="AB739">
        <v>1.79</v>
      </c>
      <c r="AC739">
        <v>765</v>
      </c>
      <c r="AD739">
        <v>2</v>
      </c>
      <c r="AE739">
        <v>0.39</v>
      </c>
      <c r="AF739">
        <v>82</v>
      </c>
      <c r="AG739">
        <v>2170</v>
      </c>
      <c r="AH739">
        <v>14</v>
      </c>
      <c r="AI739">
        <v>1</v>
      </c>
      <c r="AJ739">
        <v>13</v>
      </c>
      <c r="AK739">
        <v>13</v>
      </c>
      <c r="AL739">
        <v>0.18</v>
      </c>
      <c r="AM739">
        <v>5</v>
      </c>
      <c r="AN739">
        <v>5</v>
      </c>
      <c r="AO739">
        <v>129</v>
      </c>
      <c r="AP739">
        <v>5</v>
      </c>
      <c r="AQ739">
        <v>124</v>
      </c>
    </row>
    <row r="740" spans="1:43" hidden="1" x14ac:dyDescent="0.25">
      <c r="A740" t="s">
        <v>2043</v>
      </c>
      <c r="B740" t="s">
        <v>2044</v>
      </c>
      <c r="C740" s="1" t="str">
        <f t="shared" si="46"/>
        <v>21:0085</v>
      </c>
      <c r="D740" s="1" t="str">
        <f t="shared" si="47"/>
        <v>21:0023</v>
      </c>
      <c r="E740" t="s">
        <v>2045</v>
      </c>
      <c r="F740" t="s">
        <v>2046</v>
      </c>
      <c r="H740">
        <v>67.204315500000007</v>
      </c>
      <c r="I740">
        <v>-111.0602591</v>
      </c>
      <c r="J740" s="1" t="str">
        <f t="shared" si="49"/>
        <v>Till</v>
      </c>
      <c r="K740" s="1" t="str">
        <f t="shared" si="48"/>
        <v>&lt;2 micron</v>
      </c>
      <c r="L740">
        <v>0.1</v>
      </c>
      <c r="M740">
        <v>4.6399999999999997</v>
      </c>
      <c r="N740">
        <v>50</v>
      </c>
      <c r="O740">
        <v>120</v>
      </c>
      <c r="P740">
        <v>0.25</v>
      </c>
      <c r="Q740">
        <v>1</v>
      </c>
      <c r="R740">
        <v>0.28999999999999998</v>
      </c>
      <c r="S740">
        <v>0.25</v>
      </c>
      <c r="T740">
        <v>37</v>
      </c>
      <c r="U740">
        <v>75</v>
      </c>
      <c r="V740">
        <v>94</v>
      </c>
      <c r="W740">
        <v>7.08</v>
      </c>
      <c r="X740">
        <v>5</v>
      </c>
      <c r="Y740">
        <v>0.5</v>
      </c>
      <c r="Z740">
        <v>0.5</v>
      </c>
      <c r="AA740">
        <v>40</v>
      </c>
      <c r="AB740">
        <v>2.09</v>
      </c>
      <c r="AC740">
        <v>970</v>
      </c>
      <c r="AD740">
        <v>3</v>
      </c>
      <c r="AE740">
        <v>0.41</v>
      </c>
      <c r="AF740">
        <v>53</v>
      </c>
      <c r="AG740">
        <v>2730</v>
      </c>
      <c r="AH740">
        <v>16</v>
      </c>
      <c r="AI740">
        <v>4</v>
      </c>
      <c r="AJ740">
        <v>10</v>
      </c>
      <c r="AK740">
        <v>16</v>
      </c>
      <c r="AL740">
        <v>0.21</v>
      </c>
      <c r="AM740">
        <v>5</v>
      </c>
      <c r="AN740">
        <v>5</v>
      </c>
      <c r="AO740">
        <v>120</v>
      </c>
      <c r="AP740">
        <v>5</v>
      </c>
      <c r="AQ740">
        <v>148</v>
      </c>
    </row>
    <row r="741" spans="1:43" hidden="1" x14ac:dyDescent="0.25">
      <c r="A741" t="s">
        <v>2047</v>
      </c>
      <c r="B741" t="s">
        <v>2048</v>
      </c>
      <c r="C741" s="1" t="str">
        <f t="shared" si="46"/>
        <v>21:0085</v>
      </c>
      <c r="D741" s="1" t="str">
        <f t="shared" si="47"/>
        <v>21:0023</v>
      </c>
      <c r="E741" t="s">
        <v>2049</v>
      </c>
      <c r="F741" t="s">
        <v>2050</v>
      </c>
      <c r="H741">
        <v>67.257508799999997</v>
      </c>
      <c r="I741">
        <v>-111.05969589999999</v>
      </c>
      <c r="J741" s="1" t="str">
        <f t="shared" si="49"/>
        <v>Till</v>
      </c>
      <c r="K741" s="1" t="str">
        <f t="shared" si="48"/>
        <v>&lt;2 micron</v>
      </c>
      <c r="L741">
        <v>0.2</v>
      </c>
      <c r="M741">
        <v>4.6500000000000004</v>
      </c>
      <c r="N741">
        <v>86</v>
      </c>
      <c r="O741">
        <v>190</v>
      </c>
      <c r="P741">
        <v>0.25</v>
      </c>
      <c r="Q741">
        <v>1</v>
      </c>
      <c r="R741">
        <v>0.36</v>
      </c>
      <c r="S741">
        <v>0.25</v>
      </c>
      <c r="T741">
        <v>24</v>
      </c>
      <c r="U741">
        <v>88</v>
      </c>
      <c r="V741">
        <v>173</v>
      </c>
      <c r="W741">
        <v>7.15</v>
      </c>
      <c r="X741">
        <v>5</v>
      </c>
      <c r="Y741">
        <v>0.5</v>
      </c>
      <c r="Z741">
        <v>0.89</v>
      </c>
      <c r="AA741">
        <v>60</v>
      </c>
      <c r="AB741">
        <v>2.13</v>
      </c>
      <c r="AC741">
        <v>745</v>
      </c>
      <c r="AD741">
        <v>1</v>
      </c>
      <c r="AE741">
        <v>0.37</v>
      </c>
      <c r="AF741">
        <v>83</v>
      </c>
      <c r="AG741">
        <v>1560</v>
      </c>
      <c r="AH741">
        <v>18</v>
      </c>
      <c r="AI741">
        <v>1</v>
      </c>
      <c r="AJ741">
        <v>13</v>
      </c>
      <c r="AK741">
        <v>17</v>
      </c>
      <c r="AL741">
        <v>0.16</v>
      </c>
      <c r="AM741">
        <v>5</v>
      </c>
      <c r="AN741">
        <v>5</v>
      </c>
      <c r="AO741">
        <v>106</v>
      </c>
      <c r="AP741">
        <v>5</v>
      </c>
      <c r="AQ741">
        <v>218</v>
      </c>
    </row>
    <row r="742" spans="1:43" hidden="1" x14ac:dyDescent="0.25">
      <c r="A742" t="s">
        <v>2051</v>
      </c>
      <c r="B742" t="s">
        <v>2052</v>
      </c>
      <c r="C742" s="1" t="str">
        <f t="shared" si="46"/>
        <v>21:0085</v>
      </c>
      <c r="D742" s="1" t="str">
        <f t="shared" si="47"/>
        <v>21:0023</v>
      </c>
      <c r="E742" t="s">
        <v>2053</v>
      </c>
      <c r="F742" t="s">
        <v>2054</v>
      </c>
      <c r="H742">
        <v>67.533863699999998</v>
      </c>
      <c r="I742">
        <v>-110.917333</v>
      </c>
      <c r="J742" s="1" t="str">
        <f t="shared" si="49"/>
        <v>Till</v>
      </c>
      <c r="K742" s="1" t="str">
        <f t="shared" si="48"/>
        <v>&lt;2 micron</v>
      </c>
      <c r="L742">
        <v>0.1</v>
      </c>
      <c r="M742">
        <v>4.96</v>
      </c>
      <c r="N742">
        <v>120</v>
      </c>
      <c r="O742">
        <v>120</v>
      </c>
      <c r="P742">
        <v>0.25</v>
      </c>
      <c r="Q742">
        <v>1</v>
      </c>
      <c r="R742">
        <v>0.28999999999999998</v>
      </c>
      <c r="S742">
        <v>0.25</v>
      </c>
      <c r="T742">
        <v>48</v>
      </c>
      <c r="U742">
        <v>100</v>
      </c>
      <c r="V742">
        <v>267</v>
      </c>
      <c r="W742">
        <v>7.13</v>
      </c>
      <c r="X742">
        <v>5</v>
      </c>
      <c r="Y742">
        <v>0.5</v>
      </c>
      <c r="Z742">
        <v>0.37</v>
      </c>
      <c r="AA742">
        <v>60</v>
      </c>
      <c r="AB742">
        <v>1.94</v>
      </c>
      <c r="AC742">
        <v>970</v>
      </c>
      <c r="AD742">
        <v>3</v>
      </c>
      <c r="AE742">
        <v>0.56000000000000005</v>
      </c>
      <c r="AF742">
        <v>75</v>
      </c>
      <c r="AG742">
        <v>4000</v>
      </c>
      <c r="AH742">
        <v>48</v>
      </c>
      <c r="AI742">
        <v>1</v>
      </c>
      <c r="AJ742">
        <v>12</v>
      </c>
      <c r="AK742">
        <v>17</v>
      </c>
      <c r="AL742">
        <v>0.19</v>
      </c>
      <c r="AM742">
        <v>5</v>
      </c>
      <c r="AN742">
        <v>5</v>
      </c>
      <c r="AO742">
        <v>146</v>
      </c>
      <c r="AP742">
        <v>5</v>
      </c>
      <c r="AQ742">
        <v>206</v>
      </c>
    </row>
    <row r="743" spans="1:43" hidden="1" x14ac:dyDescent="0.25">
      <c r="A743" t="s">
        <v>2055</v>
      </c>
      <c r="B743" t="s">
        <v>2056</v>
      </c>
      <c r="C743" s="1" t="str">
        <f t="shared" si="46"/>
        <v>21:0085</v>
      </c>
      <c r="D743" s="1" t="str">
        <f t="shared" si="47"/>
        <v>21:0023</v>
      </c>
      <c r="E743" t="s">
        <v>2057</v>
      </c>
      <c r="F743" t="s">
        <v>2058</v>
      </c>
      <c r="H743">
        <v>67.5409243</v>
      </c>
      <c r="I743">
        <v>-110.7894677</v>
      </c>
      <c r="J743" s="1" t="str">
        <f t="shared" si="49"/>
        <v>Till</v>
      </c>
      <c r="K743" s="1" t="str">
        <f t="shared" si="48"/>
        <v>&lt;2 micron</v>
      </c>
      <c r="L743">
        <v>0.2</v>
      </c>
      <c r="M743">
        <v>4.8499999999999996</v>
      </c>
      <c r="N743">
        <v>232</v>
      </c>
      <c r="O743">
        <v>180</v>
      </c>
      <c r="P743">
        <v>0.25</v>
      </c>
      <c r="Q743">
        <v>1</v>
      </c>
      <c r="R743">
        <v>0.38</v>
      </c>
      <c r="S743">
        <v>0.25</v>
      </c>
      <c r="T743">
        <v>43</v>
      </c>
      <c r="U743">
        <v>104</v>
      </c>
      <c r="V743">
        <v>222</v>
      </c>
      <c r="W743">
        <v>7.2</v>
      </c>
      <c r="X743">
        <v>5</v>
      </c>
      <c r="Y743">
        <v>0.5</v>
      </c>
      <c r="Z743">
        <v>0.78</v>
      </c>
      <c r="AA743">
        <v>50</v>
      </c>
      <c r="AB743">
        <v>2.63</v>
      </c>
      <c r="AC743">
        <v>810</v>
      </c>
      <c r="AD743">
        <v>2</v>
      </c>
      <c r="AE743">
        <v>0.66</v>
      </c>
      <c r="AF743">
        <v>75</v>
      </c>
      <c r="AG743">
        <v>3260</v>
      </c>
      <c r="AH743">
        <v>48</v>
      </c>
      <c r="AI743">
        <v>6</v>
      </c>
      <c r="AJ743">
        <v>14</v>
      </c>
      <c r="AK743">
        <v>19</v>
      </c>
      <c r="AL743">
        <v>0.19</v>
      </c>
      <c r="AM743">
        <v>5</v>
      </c>
      <c r="AN743">
        <v>5</v>
      </c>
      <c r="AO743">
        <v>145</v>
      </c>
      <c r="AP743">
        <v>5</v>
      </c>
      <c r="AQ743">
        <v>244</v>
      </c>
    </row>
    <row r="744" spans="1:43" hidden="1" x14ac:dyDescent="0.25">
      <c r="A744" t="s">
        <v>2059</v>
      </c>
      <c r="B744" t="s">
        <v>2060</v>
      </c>
      <c r="C744" s="1" t="str">
        <f t="shared" si="46"/>
        <v>21:0085</v>
      </c>
      <c r="D744" s="1" t="str">
        <f t="shared" si="47"/>
        <v>21:0023</v>
      </c>
      <c r="E744" t="s">
        <v>2061</v>
      </c>
      <c r="F744" t="s">
        <v>2062</v>
      </c>
      <c r="H744">
        <v>67.595982399999997</v>
      </c>
      <c r="I744">
        <v>-110.77651950000001</v>
      </c>
      <c r="J744" s="1" t="str">
        <f t="shared" si="49"/>
        <v>Till</v>
      </c>
      <c r="K744" s="1" t="str">
        <f t="shared" si="48"/>
        <v>&lt;2 micron</v>
      </c>
      <c r="L744">
        <v>0.1</v>
      </c>
      <c r="M744">
        <v>4.93</v>
      </c>
      <c r="N744">
        <v>96</v>
      </c>
      <c r="O744">
        <v>120</v>
      </c>
      <c r="P744">
        <v>0.25</v>
      </c>
      <c r="Q744">
        <v>1</v>
      </c>
      <c r="R744">
        <v>0.25</v>
      </c>
      <c r="S744">
        <v>0.25</v>
      </c>
      <c r="T744">
        <v>21</v>
      </c>
      <c r="U744">
        <v>103</v>
      </c>
      <c r="V744">
        <v>120</v>
      </c>
      <c r="W744">
        <v>6.43</v>
      </c>
      <c r="X744">
        <v>5</v>
      </c>
      <c r="Y744">
        <v>0.5</v>
      </c>
      <c r="Z744">
        <v>0.34</v>
      </c>
      <c r="AA744">
        <v>30</v>
      </c>
      <c r="AB744">
        <v>1.75</v>
      </c>
      <c r="AC744">
        <v>395</v>
      </c>
      <c r="AD744">
        <v>3</v>
      </c>
      <c r="AE744">
        <v>0.63</v>
      </c>
      <c r="AF744">
        <v>51</v>
      </c>
      <c r="AG744">
        <v>3760</v>
      </c>
      <c r="AH744">
        <v>30</v>
      </c>
      <c r="AI744">
        <v>4</v>
      </c>
      <c r="AJ744">
        <v>10</v>
      </c>
      <c r="AK744">
        <v>19</v>
      </c>
      <c r="AL744">
        <v>0.19</v>
      </c>
      <c r="AM744">
        <v>5</v>
      </c>
      <c r="AN744">
        <v>5</v>
      </c>
      <c r="AO744">
        <v>163</v>
      </c>
      <c r="AP744">
        <v>5</v>
      </c>
      <c r="AQ744">
        <v>178</v>
      </c>
    </row>
    <row r="745" spans="1:43" hidden="1" x14ac:dyDescent="0.25">
      <c r="A745" t="s">
        <v>2063</v>
      </c>
      <c r="B745" t="s">
        <v>2064</v>
      </c>
      <c r="C745" s="1" t="str">
        <f t="shared" si="46"/>
        <v>21:0085</v>
      </c>
      <c r="D745" s="1" t="str">
        <f t="shared" si="47"/>
        <v>21:0023</v>
      </c>
      <c r="E745" t="s">
        <v>2065</v>
      </c>
      <c r="F745" t="s">
        <v>2066</v>
      </c>
      <c r="H745">
        <v>67.649991</v>
      </c>
      <c r="I745">
        <v>-110.7837924</v>
      </c>
      <c r="J745" s="1" t="str">
        <f t="shared" si="49"/>
        <v>Till</v>
      </c>
      <c r="K745" s="1" t="str">
        <f t="shared" si="48"/>
        <v>&lt;2 micron</v>
      </c>
      <c r="L745">
        <v>0.1</v>
      </c>
      <c r="M745">
        <v>3.83</v>
      </c>
      <c r="N745">
        <v>84</v>
      </c>
      <c r="O745">
        <v>110</v>
      </c>
      <c r="P745">
        <v>0.25</v>
      </c>
      <c r="Q745">
        <v>1</v>
      </c>
      <c r="R745">
        <v>0.45</v>
      </c>
      <c r="S745">
        <v>0.25</v>
      </c>
      <c r="T745">
        <v>38</v>
      </c>
      <c r="U745">
        <v>88</v>
      </c>
      <c r="V745">
        <v>156</v>
      </c>
      <c r="W745">
        <v>5.29</v>
      </c>
      <c r="X745">
        <v>5</v>
      </c>
      <c r="Y745">
        <v>0.5</v>
      </c>
      <c r="Z745">
        <v>0.54</v>
      </c>
      <c r="AA745">
        <v>40</v>
      </c>
      <c r="AB745">
        <v>2.0299999999999998</v>
      </c>
      <c r="AC745">
        <v>560</v>
      </c>
      <c r="AD745">
        <v>2</v>
      </c>
      <c r="AE745">
        <v>0.67</v>
      </c>
      <c r="AF745">
        <v>78</v>
      </c>
      <c r="AG745">
        <v>6000</v>
      </c>
      <c r="AH745">
        <v>58</v>
      </c>
      <c r="AI745">
        <v>1</v>
      </c>
      <c r="AJ745">
        <v>8</v>
      </c>
      <c r="AK745">
        <v>27</v>
      </c>
      <c r="AL745">
        <v>0.06</v>
      </c>
      <c r="AM745">
        <v>5</v>
      </c>
      <c r="AN745">
        <v>5</v>
      </c>
      <c r="AO745">
        <v>89</v>
      </c>
      <c r="AP745">
        <v>5</v>
      </c>
      <c r="AQ745">
        <v>230</v>
      </c>
    </row>
    <row r="746" spans="1:43" hidden="1" x14ac:dyDescent="0.25">
      <c r="A746" t="s">
        <v>2067</v>
      </c>
      <c r="B746" t="s">
        <v>2068</v>
      </c>
      <c r="C746" s="1" t="str">
        <f t="shared" si="46"/>
        <v>21:0085</v>
      </c>
      <c r="D746" s="1" t="str">
        <f t="shared" si="47"/>
        <v>21:0023</v>
      </c>
      <c r="E746" t="s">
        <v>2069</v>
      </c>
      <c r="F746" t="s">
        <v>2070</v>
      </c>
      <c r="H746">
        <v>67.691694900000002</v>
      </c>
      <c r="I746">
        <v>-110.7793999</v>
      </c>
      <c r="J746" s="1" t="str">
        <f t="shared" si="49"/>
        <v>Till</v>
      </c>
      <c r="K746" s="1" t="str">
        <f t="shared" si="48"/>
        <v>&lt;2 micron</v>
      </c>
      <c r="L746">
        <v>0.1</v>
      </c>
      <c r="M746">
        <v>3.75</v>
      </c>
      <c r="N746">
        <v>32</v>
      </c>
      <c r="O746">
        <v>130</v>
      </c>
      <c r="P746">
        <v>0.25</v>
      </c>
      <c r="Q746">
        <v>1</v>
      </c>
      <c r="R746">
        <v>0.3</v>
      </c>
      <c r="S746">
        <v>0.5</v>
      </c>
      <c r="T746">
        <v>31</v>
      </c>
      <c r="U746">
        <v>85</v>
      </c>
      <c r="V746">
        <v>154</v>
      </c>
      <c r="W746">
        <v>5.24</v>
      </c>
      <c r="X746">
        <v>5</v>
      </c>
      <c r="Y746">
        <v>0.5</v>
      </c>
      <c r="Z746">
        <v>0.59</v>
      </c>
      <c r="AA746">
        <v>30</v>
      </c>
      <c r="AB746">
        <v>1.89</v>
      </c>
      <c r="AC746">
        <v>575</v>
      </c>
      <c r="AD746">
        <v>1</v>
      </c>
      <c r="AE746">
        <v>0.66</v>
      </c>
      <c r="AF746">
        <v>62</v>
      </c>
      <c r="AG746">
        <v>5790</v>
      </c>
      <c r="AH746">
        <v>38</v>
      </c>
      <c r="AI746">
        <v>1</v>
      </c>
      <c r="AJ746">
        <v>9</v>
      </c>
      <c r="AK746">
        <v>16</v>
      </c>
      <c r="AL746">
        <v>0.14000000000000001</v>
      </c>
      <c r="AM746">
        <v>5</v>
      </c>
      <c r="AN746">
        <v>5</v>
      </c>
      <c r="AO746">
        <v>112</v>
      </c>
      <c r="AP746">
        <v>5</v>
      </c>
      <c r="AQ746">
        <v>212</v>
      </c>
    </row>
    <row r="747" spans="1:43" hidden="1" x14ac:dyDescent="0.25">
      <c r="A747" t="s">
        <v>2071</v>
      </c>
      <c r="B747" t="s">
        <v>2072</v>
      </c>
      <c r="C747" s="1" t="str">
        <f t="shared" si="46"/>
        <v>21:0085</v>
      </c>
      <c r="D747" s="1" t="str">
        <f t="shared" si="47"/>
        <v>21:0023</v>
      </c>
      <c r="E747" t="s">
        <v>2073</v>
      </c>
      <c r="F747" t="s">
        <v>2074</v>
      </c>
      <c r="H747">
        <v>67.758505299999996</v>
      </c>
      <c r="I747">
        <v>-110.76883050000001</v>
      </c>
      <c r="J747" s="1" t="str">
        <f t="shared" si="49"/>
        <v>Till</v>
      </c>
      <c r="K747" s="1" t="str">
        <f t="shared" si="48"/>
        <v>&lt;2 micron</v>
      </c>
      <c r="L747">
        <v>0.1</v>
      </c>
      <c r="M747">
        <v>4.74</v>
      </c>
      <c r="N747">
        <v>16</v>
      </c>
      <c r="O747">
        <v>130</v>
      </c>
      <c r="P747">
        <v>0.25</v>
      </c>
      <c r="Q747">
        <v>1</v>
      </c>
      <c r="R747">
        <v>0.28000000000000003</v>
      </c>
      <c r="S747">
        <v>0.25</v>
      </c>
      <c r="T747">
        <v>50</v>
      </c>
      <c r="U747">
        <v>214</v>
      </c>
      <c r="V747">
        <v>110</v>
      </c>
      <c r="W747">
        <v>6.82</v>
      </c>
      <c r="X747">
        <v>5</v>
      </c>
      <c r="Y747">
        <v>0.5</v>
      </c>
      <c r="Z747">
        <v>0.48</v>
      </c>
      <c r="AA747">
        <v>30</v>
      </c>
      <c r="AB747">
        <v>4.41</v>
      </c>
      <c r="AC747">
        <v>1370</v>
      </c>
      <c r="AD747">
        <v>1</v>
      </c>
      <c r="AE747">
        <v>0.74</v>
      </c>
      <c r="AF747">
        <v>108</v>
      </c>
      <c r="AG747">
        <v>4530</v>
      </c>
      <c r="AH747">
        <v>42</v>
      </c>
      <c r="AI747">
        <v>1</v>
      </c>
      <c r="AJ747">
        <v>14</v>
      </c>
      <c r="AK747">
        <v>18</v>
      </c>
      <c r="AL747">
        <v>0.16</v>
      </c>
      <c r="AM747">
        <v>5</v>
      </c>
      <c r="AN747">
        <v>5</v>
      </c>
      <c r="AO747">
        <v>168</v>
      </c>
      <c r="AP747">
        <v>5</v>
      </c>
      <c r="AQ747">
        <v>228</v>
      </c>
    </row>
    <row r="748" spans="1:43" hidden="1" x14ac:dyDescent="0.25">
      <c r="A748" t="s">
        <v>2075</v>
      </c>
      <c r="B748" t="s">
        <v>2076</v>
      </c>
      <c r="C748" s="1" t="str">
        <f t="shared" si="46"/>
        <v>21:0085</v>
      </c>
      <c r="D748" s="1" t="str">
        <f t="shared" si="47"/>
        <v>21:0023</v>
      </c>
      <c r="E748" t="s">
        <v>2077</v>
      </c>
      <c r="F748" t="s">
        <v>2078</v>
      </c>
      <c r="H748">
        <v>67.817436599999994</v>
      </c>
      <c r="I748">
        <v>-110.76895709999999</v>
      </c>
      <c r="J748" s="1" t="str">
        <f t="shared" si="49"/>
        <v>Till</v>
      </c>
      <c r="K748" s="1" t="str">
        <f t="shared" si="48"/>
        <v>&lt;2 micron</v>
      </c>
      <c r="L748">
        <v>0.2</v>
      </c>
      <c r="M748">
        <v>3.95</v>
      </c>
      <c r="N748">
        <v>12</v>
      </c>
      <c r="O748">
        <v>190</v>
      </c>
      <c r="P748">
        <v>0.25</v>
      </c>
      <c r="Q748">
        <v>1</v>
      </c>
      <c r="R748">
        <v>0.34</v>
      </c>
      <c r="S748">
        <v>0.25</v>
      </c>
      <c r="T748">
        <v>25</v>
      </c>
      <c r="U748">
        <v>102</v>
      </c>
      <c r="V748">
        <v>109</v>
      </c>
      <c r="W748">
        <v>5.64</v>
      </c>
      <c r="X748">
        <v>5</v>
      </c>
      <c r="Y748">
        <v>0.5</v>
      </c>
      <c r="Z748">
        <v>1.06</v>
      </c>
      <c r="AA748">
        <v>50</v>
      </c>
      <c r="AB748">
        <v>2.56</v>
      </c>
      <c r="AC748">
        <v>790</v>
      </c>
      <c r="AD748">
        <v>1</v>
      </c>
      <c r="AE748">
        <v>0.38</v>
      </c>
      <c r="AF748">
        <v>62</v>
      </c>
      <c r="AG748">
        <v>1910</v>
      </c>
      <c r="AH748">
        <v>68</v>
      </c>
      <c r="AI748">
        <v>1</v>
      </c>
      <c r="AJ748">
        <v>12</v>
      </c>
      <c r="AK748">
        <v>21</v>
      </c>
      <c r="AL748">
        <v>0.19</v>
      </c>
      <c r="AM748">
        <v>5</v>
      </c>
      <c r="AN748">
        <v>5</v>
      </c>
      <c r="AO748">
        <v>117</v>
      </c>
      <c r="AP748">
        <v>5</v>
      </c>
      <c r="AQ748">
        <v>334</v>
      </c>
    </row>
    <row r="749" spans="1:43" hidden="1" x14ac:dyDescent="0.25">
      <c r="A749" t="s">
        <v>2079</v>
      </c>
      <c r="B749" t="s">
        <v>2080</v>
      </c>
      <c r="C749" s="1" t="str">
        <f t="shared" si="46"/>
        <v>21:0085</v>
      </c>
      <c r="D749" s="1" t="str">
        <f t="shared" si="47"/>
        <v>21:0023</v>
      </c>
      <c r="E749" t="s">
        <v>2081</v>
      </c>
      <c r="F749" t="s">
        <v>2082</v>
      </c>
      <c r="H749">
        <v>67.313029799999995</v>
      </c>
      <c r="I749">
        <v>-111.06889169999999</v>
      </c>
      <c r="J749" s="1" t="str">
        <f t="shared" si="49"/>
        <v>Till</v>
      </c>
      <c r="K749" s="1" t="str">
        <f t="shared" si="48"/>
        <v>&lt;2 micron</v>
      </c>
      <c r="L749">
        <v>0.1</v>
      </c>
      <c r="M749">
        <v>5.15</v>
      </c>
      <c r="N749">
        <v>50</v>
      </c>
      <c r="O749">
        <v>130</v>
      </c>
      <c r="P749">
        <v>0.25</v>
      </c>
      <c r="Q749">
        <v>1</v>
      </c>
      <c r="R749">
        <v>0.24</v>
      </c>
      <c r="S749">
        <v>0.25</v>
      </c>
      <c r="T749">
        <v>38</v>
      </c>
      <c r="U749">
        <v>89</v>
      </c>
      <c r="V749">
        <v>124</v>
      </c>
      <c r="W749">
        <v>7.41</v>
      </c>
      <c r="X749">
        <v>5</v>
      </c>
      <c r="Y749">
        <v>0.5</v>
      </c>
      <c r="Z749">
        <v>0.51</v>
      </c>
      <c r="AA749">
        <v>30</v>
      </c>
      <c r="AB749">
        <v>2.13</v>
      </c>
      <c r="AC749">
        <v>1070</v>
      </c>
      <c r="AD749">
        <v>3</v>
      </c>
      <c r="AE749">
        <v>0.51</v>
      </c>
      <c r="AF749">
        <v>63</v>
      </c>
      <c r="AG749">
        <v>3370</v>
      </c>
      <c r="AH749">
        <v>16</v>
      </c>
      <c r="AI749">
        <v>2</v>
      </c>
      <c r="AJ749">
        <v>12</v>
      </c>
      <c r="AK749">
        <v>14</v>
      </c>
      <c r="AL749">
        <v>0.17</v>
      </c>
      <c r="AM749">
        <v>5</v>
      </c>
      <c r="AN749">
        <v>5</v>
      </c>
      <c r="AO749">
        <v>123</v>
      </c>
      <c r="AP749">
        <v>5</v>
      </c>
      <c r="AQ749">
        <v>164</v>
      </c>
    </row>
    <row r="750" spans="1:43" hidden="1" x14ac:dyDescent="0.25">
      <c r="A750" t="s">
        <v>2083</v>
      </c>
      <c r="B750" t="s">
        <v>2084</v>
      </c>
      <c r="C750" s="1" t="str">
        <f t="shared" si="46"/>
        <v>21:0085</v>
      </c>
      <c r="D750" s="1" t="str">
        <f t="shared" si="47"/>
        <v>21:0023</v>
      </c>
      <c r="E750" t="s">
        <v>2085</v>
      </c>
      <c r="F750" t="s">
        <v>2086</v>
      </c>
      <c r="H750">
        <v>67.308875200000003</v>
      </c>
      <c r="I750">
        <v>-110.88443030000001</v>
      </c>
      <c r="J750" s="1" t="str">
        <f t="shared" si="49"/>
        <v>Till</v>
      </c>
      <c r="K750" s="1" t="str">
        <f t="shared" si="48"/>
        <v>&lt;2 micron</v>
      </c>
      <c r="L750">
        <v>0.1</v>
      </c>
      <c r="M750">
        <v>4.96</v>
      </c>
      <c r="N750">
        <v>54</v>
      </c>
      <c r="O750">
        <v>230</v>
      </c>
      <c r="P750">
        <v>0.25</v>
      </c>
      <c r="Q750">
        <v>1</v>
      </c>
      <c r="R750">
        <v>0.39</v>
      </c>
      <c r="S750">
        <v>0.25</v>
      </c>
      <c r="T750">
        <v>40</v>
      </c>
      <c r="U750">
        <v>102</v>
      </c>
      <c r="V750">
        <v>175</v>
      </c>
      <c r="W750">
        <v>7.84</v>
      </c>
      <c r="X750">
        <v>5</v>
      </c>
      <c r="Y750">
        <v>0.5</v>
      </c>
      <c r="Z750">
        <v>1.04</v>
      </c>
      <c r="AA750">
        <v>70</v>
      </c>
      <c r="AB750">
        <v>2.17</v>
      </c>
      <c r="AC750">
        <v>935</v>
      </c>
      <c r="AD750">
        <v>1</v>
      </c>
      <c r="AE750">
        <v>0.46</v>
      </c>
      <c r="AF750">
        <v>81</v>
      </c>
      <c r="AG750">
        <v>1920</v>
      </c>
      <c r="AH750">
        <v>16</v>
      </c>
      <c r="AI750">
        <v>1</v>
      </c>
      <c r="AJ750">
        <v>14</v>
      </c>
      <c r="AK750">
        <v>19</v>
      </c>
      <c r="AL750">
        <v>0.18</v>
      </c>
      <c r="AM750">
        <v>5</v>
      </c>
      <c r="AN750">
        <v>5</v>
      </c>
      <c r="AO750">
        <v>109</v>
      </c>
      <c r="AP750">
        <v>5</v>
      </c>
      <c r="AQ750">
        <v>248</v>
      </c>
    </row>
    <row r="751" spans="1:43" hidden="1" x14ac:dyDescent="0.25">
      <c r="A751" t="s">
        <v>2087</v>
      </c>
      <c r="B751" t="s">
        <v>2088</v>
      </c>
      <c r="C751" s="1" t="str">
        <f t="shared" si="46"/>
        <v>21:0085</v>
      </c>
      <c r="D751" s="1" t="str">
        <f t="shared" si="47"/>
        <v>21:0023</v>
      </c>
      <c r="E751" t="s">
        <v>2089</v>
      </c>
      <c r="F751" t="s">
        <v>2090</v>
      </c>
      <c r="H751">
        <v>67.250030300000006</v>
      </c>
      <c r="I751">
        <v>-110.8835582</v>
      </c>
      <c r="J751" s="1" t="str">
        <f t="shared" si="49"/>
        <v>Till</v>
      </c>
      <c r="K751" s="1" t="str">
        <f t="shared" si="48"/>
        <v>&lt;2 micron</v>
      </c>
      <c r="L751">
        <v>0.1</v>
      </c>
      <c r="M751">
        <v>4.91</v>
      </c>
      <c r="N751">
        <v>44</v>
      </c>
      <c r="O751">
        <v>250</v>
      </c>
      <c r="P751">
        <v>0.25</v>
      </c>
      <c r="Q751">
        <v>1</v>
      </c>
      <c r="R751">
        <v>0.43</v>
      </c>
      <c r="S751">
        <v>0.25</v>
      </c>
      <c r="T751">
        <v>27</v>
      </c>
      <c r="U751">
        <v>83</v>
      </c>
      <c r="V751">
        <v>192</v>
      </c>
      <c r="W751">
        <v>8.0299999999999994</v>
      </c>
      <c r="X751">
        <v>5</v>
      </c>
      <c r="Y751">
        <v>0.5</v>
      </c>
      <c r="Z751">
        <v>1.47</v>
      </c>
      <c r="AA751">
        <v>70</v>
      </c>
      <c r="AB751">
        <v>2.12</v>
      </c>
      <c r="AC751">
        <v>770</v>
      </c>
      <c r="AD751">
        <v>1</v>
      </c>
      <c r="AE751">
        <v>0.46</v>
      </c>
      <c r="AF751">
        <v>68</v>
      </c>
      <c r="AG751">
        <v>1860</v>
      </c>
      <c r="AH751">
        <v>10</v>
      </c>
      <c r="AI751">
        <v>2</v>
      </c>
      <c r="AJ751">
        <v>15</v>
      </c>
      <c r="AK751">
        <v>18</v>
      </c>
      <c r="AL751">
        <v>0.22</v>
      </c>
      <c r="AM751">
        <v>5</v>
      </c>
      <c r="AN751">
        <v>5</v>
      </c>
      <c r="AO751">
        <v>114</v>
      </c>
      <c r="AP751">
        <v>5</v>
      </c>
      <c r="AQ751">
        <v>234</v>
      </c>
    </row>
    <row r="752" spans="1:43" hidden="1" x14ac:dyDescent="0.25">
      <c r="A752" t="s">
        <v>2091</v>
      </c>
      <c r="B752" t="s">
        <v>2092</v>
      </c>
      <c r="C752" s="1" t="str">
        <f t="shared" si="46"/>
        <v>21:0085</v>
      </c>
      <c r="D752" s="1" t="str">
        <f t="shared" si="47"/>
        <v>21:0023</v>
      </c>
      <c r="E752" t="s">
        <v>2089</v>
      </c>
      <c r="F752" t="s">
        <v>2093</v>
      </c>
      <c r="H752">
        <v>67.250030300000006</v>
      </c>
      <c r="I752">
        <v>-110.8835582</v>
      </c>
      <c r="J752" s="1" t="str">
        <f t="shared" si="49"/>
        <v>Till</v>
      </c>
      <c r="K752" s="1" t="str">
        <f t="shared" si="48"/>
        <v>&lt;2 micron</v>
      </c>
      <c r="L752">
        <v>0.1</v>
      </c>
      <c r="M752">
        <v>5.01</v>
      </c>
      <c r="N752">
        <v>52</v>
      </c>
      <c r="O752">
        <v>260</v>
      </c>
      <c r="P752">
        <v>0.25</v>
      </c>
      <c r="Q752">
        <v>1</v>
      </c>
      <c r="R752">
        <v>0.43</v>
      </c>
      <c r="S752">
        <v>0.25</v>
      </c>
      <c r="T752">
        <v>30</v>
      </c>
      <c r="U752">
        <v>88</v>
      </c>
      <c r="V752">
        <v>201</v>
      </c>
      <c r="W752">
        <v>8.33</v>
      </c>
      <c r="X752">
        <v>5</v>
      </c>
      <c r="Y752">
        <v>0.5</v>
      </c>
      <c r="Z752">
        <v>1.47</v>
      </c>
      <c r="AA752">
        <v>80</v>
      </c>
      <c r="AB752">
        <v>2.21</v>
      </c>
      <c r="AC752">
        <v>805</v>
      </c>
      <c r="AD752">
        <v>2</v>
      </c>
      <c r="AE752">
        <v>0.49</v>
      </c>
      <c r="AF752">
        <v>73</v>
      </c>
      <c r="AG752">
        <v>2000</v>
      </c>
      <c r="AH752">
        <v>8</v>
      </c>
      <c r="AI752">
        <v>1</v>
      </c>
      <c r="AJ752">
        <v>16</v>
      </c>
      <c r="AK752">
        <v>19</v>
      </c>
      <c r="AL752">
        <v>0.23</v>
      </c>
      <c r="AM752">
        <v>5</v>
      </c>
      <c r="AN752">
        <v>5</v>
      </c>
      <c r="AO752">
        <v>117</v>
      </c>
      <c r="AP752">
        <v>20</v>
      </c>
      <c r="AQ752">
        <v>246</v>
      </c>
    </row>
    <row r="753" spans="1:43" hidden="1" x14ac:dyDescent="0.25">
      <c r="A753" t="s">
        <v>2094</v>
      </c>
      <c r="B753" t="s">
        <v>2095</v>
      </c>
      <c r="C753" s="1" t="str">
        <f t="shared" si="46"/>
        <v>21:0085</v>
      </c>
      <c r="D753" s="1" t="str">
        <f t="shared" si="47"/>
        <v>21:0023</v>
      </c>
      <c r="E753" t="s">
        <v>2096</v>
      </c>
      <c r="F753" t="s">
        <v>2097</v>
      </c>
      <c r="H753">
        <v>67.202033200000002</v>
      </c>
      <c r="I753">
        <v>-110.8750045</v>
      </c>
      <c r="J753" s="1" t="str">
        <f t="shared" si="49"/>
        <v>Till</v>
      </c>
      <c r="K753" s="1" t="str">
        <f t="shared" si="48"/>
        <v>&lt;2 micron</v>
      </c>
      <c r="L753">
        <v>0.2</v>
      </c>
      <c r="M753">
        <v>4.13</v>
      </c>
      <c r="N753">
        <v>54</v>
      </c>
      <c r="O753">
        <v>140</v>
      </c>
      <c r="P753">
        <v>0.25</v>
      </c>
      <c r="Q753">
        <v>1</v>
      </c>
      <c r="R753">
        <v>0.28999999999999998</v>
      </c>
      <c r="S753">
        <v>0.25</v>
      </c>
      <c r="T753">
        <v>41</v>
      </c>
      <c r="U753">
        <v>73</v>
      </c>
      <c r="V753">
        <v>186</v>
      </c>
      <c r="W753">
        <v>6.71</v>
      </c>
      <c r="X753">
        <v>5</v>
      </c>
      <c r="Y753">
        <v>0.5</v>
      </c>
      <c r="Z753">
        <v>0.44</v>
      </c>
      <c r="AA753">
        <v>70</v>
      </c>
      <c r="AB753">
        <v>1.68</v>
      </c>
      <c r="AC753">
        <v>1930</v>
      </c>
      <c r="AD753">
        <v>1</v>
      </c>
      <c r="AE753">
        <v>0.82</v>
      </c>
      <c r="AF753">
        <v>83</v>
      </c>
      <c r="AG753">
        <v>4840</v>
      </c>
      <c r="AH753">
        <v>22</v>
      </c>
      <c r="AI753">
        <v>1</v>
      </c>
      <c r="AJ753">
        <v>12</v>
      </c>
      <c r="AK753">
        <v>18</v>
      </c>
      <c r="AL753">
        <v>0.12</v>
      </c>
      <c r="AM753">
        <v>5</v>
      </c>
      <c r="AN753">
        <v>5</v>
      </c>
      <c r="AO753">
        <v>77</v>
      </c>
      <c r="AP753">
        <v>5</v>
      </c>
      <c r="AQ753">
        <v>188</v>
      </c>
    </row>
    <row r="754" spans="1:43" hidden="1" x14ac:dyDescent="0.25">
      <c r="A754" t="s">
        <v>2098</v>
      </c>
      <c r="B754" t="s">
        <v>2099</v>
      </c>
      <c r="C754" s="1" t="str">
        <f t="shared" si="46"/>
        <v>21:0085</v>
      </c>
      <c r="D754" s="1" t="str">
        <f t="shared" si="47"/>
        <v>21:0023</v>
      </c>
      <c r="E754" t="s">
        <v>2100</v>
      </c>
      <c r="F754" t="s">
        <v>2101</v>
      </c>
      <c r="H754">
        <v>67.155483700000005</v>
      </c>
      <c r="I754">
        <v>-110.88309599999999</v>
      </c>
      <c r="J754" s="1" t="str">
        <f t="shared" si="49"/>
        <v>Till</v>
      </c>
      <c r="K754" s="1" t="str">
        <f t="shared" si="48"/>
        <v>&lt;2 micron</v>
      </c>
      <c r="L754">
        <v>0.4</v>
      </c>
      <c r="M754">
        <v>4.6399999999999997</v>
      </c>
      <c r="N754">
        <v>88</v>
      </c>
      <c r="O754">
        <v>140</v>
      </c>
      <c r="P754">
        <v>0.25</v>
      </c>
      <c r="Q754">
        <v>1</v>
      </c>
      <c r="R754">
        <v>0.32</v>
      </c>
      <c r="S754">
        <v>0.25</v>
      </c>
      <c r="T754">
        <v>55</v>
      </c>
      <c r="U754">
        <v>80</v>
      </c>
      <c r="V754">
        <v>104</v>
      </c>
      <c r="W754">
        <v>7.22</v>
      </c>
      <c r="X754">
        <v>5</v>
      </c>
      <c r="Y754">
        <v>0.5</v>
      </c>
      <c r="Z754">
        <v>0.27</v>
      </c>
      <c r="AA754">
        <v>70</v>
      </c>
      <c r="AB754">
        <v>1.19</v>
      </c>
      <c r="AC754">
        <v>1375</v>
      </c>
      <c r="AD754">
        <v>5</v>
      </c>
      <c r="AE754">
        <v>0.51</v>
      </c>
      <c r="AF754">
        <v>75</v>
      </c>
      <c r="AG754">
        <v>2740</v>
      </c>
      <c r="AH754">
        <v>26</v>
      </c>
      <c r="AI754">
        <v>4</v>
      </c>
      <c r="AJ754">
        <v>10</v>
      </c>
      <c r="AK754">
        <v>27</v>
      </c>
      <c r="AL754">
        <v>0.13</v>
      </c>
      <c r="AM754">
        <v>5</v>
      </c>
      <c r="AN754">
        <v>5</v>
      </c>
      <c r="AO754">
        <v>112</v>
      </c>
      <c r="AP754">
        <v>5</v>
      </c>
      <c r="AQ754">
        <v>116</v>
      </c>
    </row>
    <row r="755" spans="1:43" hidden="1" x14ac:dyDescent="0.25">
      <c r="A755" t="s">
        <v>2102</v>
      </c>
      <c r="B755" t="s">
        <v>2103</v>
      </c>
      <c r="C755" s="1" t="str">
        <f t="shared" si="46"/>
        <v>21:0085</v>
      </c>
      <c r="D755" s="1" t="str">
        <f t="shared" si="47"/>
        <v>21:0023</v>
      </c>
      <c r="E755" t="s">
        <v>2104</v>
      </c>
      <c r="F755" t="s">
        <v>2105</v>
      </c>
      <c r="H755">
        <v>67.085967499999995</v>
      </c>
      <c r="I755">
        <v>-110.888268</v>
      </c>
      <c r="J755" s="1" t="str">
        <f t="shared" si="49"/>
        <v>Till</v>
      </c>
      <c r="K755" s="1" t="str">
        <f t="shared" si="48"/>
        <v>&lt;2 micron</v>
      </c>
      <c r="L755">
        <v>0.1</v>
      </c>
      <c r="M755">
        <v>4.59</v>
      </c>
      <c r="N755">
        <v>70</v>
      </c>
      <c r="O755">
        <v>90</v>
      </c>
      <c r="P755">
        <v>0.25</v>
      </c>
      <c r="Q755">
        <v>1</v>
      </c>
      <c r="R755">
        <v>0.15</v>
      </c>
      <c r="S755">
        <v>0.25</v>
      </c>
      <c r="T755">
        <v>30</v>
      </c>
      <c r="U755">
        <v>62</v>
      </c>
      <c r="V755">
        <v>48</v>
      </c>
      <c r="W755">
        <v>6.27</v>
      </c>
      <c r="X755">
        <v>5</v>
      </c>
      <c r="Y755">
        <v>0.5</v>
      </c>
      <c r="Z755">
        <v>0.22</v>
      </c>
      <c r="AA755">
        <v>40</v>
      </c>
      <c r="AB755">
        <v>0.67</v>
      </c>
      <c r="AC755">
        <v>695</v>
      </c>
      <c r="AD755">
        <v>4</v>
      </c>
      <c r="AE755">
        <v>0.47</v>
      </c>
      <c r="AF755">
        <v>27</v>
      </c>
      <c r="AG755">
        <v>3460</v>
      </c>
      <c r="AH755">
        <v>16</v>
      </c>
      <c r="AI755">
        <v>1</v>
      </c>
      <c r="AJ755">
        <v>6</v>
      </c>
      <c r="AK755">
        <v>15</v>
      </c>
      <c r="AL755">
        <v>0.17</v>
      </c>
      <c r="AM755">
        <v>5</v>
      </c>
      <c r="AN755">
        <v>5</v>
      </c>
      <c r="AO755">
        <v>115</v>
      </c>
      <c r="AP755">
        <v>5</v>
      </c>
      <c r="AQ755">
        <v>52</v>
      </c>
    </row>
    <row r="756" spans="1:43" hidden="1" x14ac:dyDescent="0.25">
      <c r="A756" t="s">
        <v>2106</v>
      </c>
      <c r="B756" t="s">
        <v>2107</v>
      </c>
      <c r="C756" s="1" t="str">
        <f t="shared" si="46"/>
        <v>21:0085</v>
      </c>
      <c r="D756" s="1" t="str">
        <f t="shared" si="47"/>
        <v>21:0023</v>
      </c>
      <c r="E756" t="s">
        <v>2108</v>
      </c>
      <c r="F756" t="s">
        <v>2109</v>
      </c>
      <c r="H756">
        <v>67.023898799999998</v>
      </c>
      <c r="I756">
        <v>-110.8972784</v>
      </c>
      <c r="J756" s="1" t="str">
        <f t="shared" si="49"/>
        <v>Till</v>
      </c>
      <c r="K756" s="1" t="str">
        <f t="shared" si="48"/>
        <v>&lt;2 micron</v>
      </c>
      <c r="L756">
        <v>0.1</v>
      </c>
      <c r="M756">
        <v>4.28</v>
      </c>
      <c r="N756">
        <v>34</v>
      </c>
      <c r="O756">
        <v>170</v>
      </c>
      <c r="P756">
        <v>0.25</v>
      </c>
      <c r="Q756">
        <v>1</v>
      </c>
      <c r="R756">
        <v>0.19</v>
      </c>
      <c r="S756">
        <v>0.25</v>
      </c>
      <c r="T756">
        <v>26</v>
      </c>
      <c r="U756">
        <v>89</v>
      </c>
      <c r="V756">
        <v>95</v>
      </c>
      <c r="W756">
        <v>6</v>
      </c>
      <c r="X756">
        <v>5</v>
      </c>
      <c r="Y756">
        <v>0.5</v>
      </c>
      <c r="Z756">
        <v>0.77</v>
      </c>
      <c r="AA756">
        <v>20</v>
      </c>
      <c r="AB756">
        <v>1.68</v>
      </c>
      <c r="AC756">
        <v>655</v>
      </c>
      <c r="AD756">
        <v>1</v>
      </c>
      <c r="AE756">
        <v>0.37</v>
      </c>
      <c r="AF756">
        <v>62</v>
      </c>
      <c r="AG756">
        <v>1850</v>
      </c>
      <c r="AH756">
        <v>8</v>
      </c>
      <c r="AI756">
        <v>1</v>
      </c>
      <c r="AJ756">
        <v>10</v>
      </c>
      <c r="AK756">
        <v>15</v>
      </c>
      <c r="AL756">
        <v>0.15</v>
      </c>
      <c r="AM756">
        <v>5</v>
      </c>
      <c r="AN756">
        <v>5</v>
      </c>
      <c r="AO756">
        <v>102</v>
      </c>
      <c r="AP756">
        <v>5</v>
      </c>
      <c r="AQ756">
        <v>104</v>
      </c>
    </row>
    <row r="757" spans="1:43" hidden="1" x14ac:dyDescent="0.25">
      <c r="A757" t="s">
        <v>2110</v>
      </c>
      <c r="B757" t="s">
        <v>2111</v>
      </c>
      <c r="C757" s="1" t="str">
        <f t="shared" si="46"/>
        <v>21:0085</v>
      </c>
      <c r="D757" s="1" t="str">
        <f t="shared" si="47"/>
        <v>21:0023</v>
      </c>
      <c r="E757" t="s">
        <v>2112</v>
      </c>
      <c r="F757" t="s">
        <v>2113</v>
      </c>
      <c r="H757">
        <v>67.026641699999999</v>
      </c>
      <c r="I757">
        <v>-110.7739728</v>
      </c>
      <c r="J757" s="1" t="str">
        <f t="shared" si="49"/>
        <v>Till</v>
      </c>
      <c r="K757" s="1" t="str">
        <f t="shared" si="48"/>
        <v>&lt;2 micron</v>
      </c>
      <c r="L757">
        <v>0.4</v>
      </c>
      <c r="M757">
        <v>5.4</v>
      </c>
      <c r="N757">
        <v>10</v>
      </c>
      <c r="O757">
        <v>190</v>
      </c>
      <c r="P757">
        <v>0.25</v>
      </c>
      <c r="Q757">
        <v>1</v>
      </c>
      <c r="R757">
        <v>0.23</v>
      </c>
      <c r="S757">
        <v>0.25</v>
      </c>
      <c r="T757">
        <v>25</v>
      </c>
      <c r="U757">
        <v>75</v>
      </c>
      <c r="V757">
        <v>57</v>
      </c>
      <c r="W757">
        <v>7.19</v>
      </c>
      <c r="X757">
        <v>5</v>
      </c>
      <c r="Y757">
        <v>0.5</v>
      </c>
      <c r="Z757">
        <v>0.72</v>
      </c>
      <c r="AA757">
        <v>180</v>
      </c>
      <c r="AB757">
        <v>2.14</v>
      </c>
      <c r="AC757">
        <v>725</v>
      </c>
      <c r="AD757">
        <v>5</v>
      </c>
      <c r="AE757">
        <v>0.34</v>
      </c>
      <c r="AF757">
        <v>35</v>
      </c>
      <c r="AG757">
        <v>1890</v>
      </c>
      <c r="AH757">
        <v>38</v>
      </c>
      <c r="AI757">
        <v>1</v>
      </c>
      <c r="AJ757">
        <v>20</v>
      </c>
      <c r="AK757">
        <v>15</v>
      </c>
      <c r="AL757">
        <v>0.22</v>
      </c>
      <c r="AM757">
        <v>5</v>
      </c>
      <c r="AN757">
        <v>5</v>
      </c>
      <c r="AO757">
        <v>137</v>
      </c>
      <c r="AP757">
        <v>5</v>
      </c>
      <c r="AQ757">
        <v>164</v>
      </c>
    </row>
    <row r="758" spans="1:43" hidden="1" x14ac:dyDescent="0.25">
      <c r="A758" t="s">
        <v>2114</v>
      </c>
      <c r="B758" t="s">
        <v>2115</v>
      </c>
      <c r="C758" s="1" t="str">
        <f t="shared" si="46"/>
        <v>21:0085</v>
      </c>
      <c r="D758" s="1" t="str">
        <f t="shared" si="47"/>
        <v>21:0023</v>
      </c>
      <c r="E758" t="s">
        <v>2116</v>
      </c>
      <c r="F758" t="s">
        <v>2117</v>
      </c>
      <c r="H758">
        <v>67.087970400000003</v>
      </c>
      <c r="I758">
        <v>-110.7545247</v>
      </c>
      <c r="J758" s="1" t="str">
        <f t="shared" si="49"/>
        <v>Till</v>
      </c>
      <c r="K758" s="1" t="str">
        <f t="shared" si="48"/>
        <v>&lt;2 micron</v>
      </c>
      <c r="L758">
        <v>0.6</v>
      </c>
      <c r="M758">
        <v>4.59</v>
      </c>
      <c r="N758">
        <v>62</v>
      </c>
      <c r="O758">
        <v>130</v>
      </c>
      <c r="P758">
        <v>0.25</v>
      </c>
      <c r="Q758">
        <v>1</v>
      </c>
      <c r="R758">
        <v>0.42</v>
      </c>
      <c r="S758">
        <v>0.25</v>
      </c>
      <c r="T758">
        <v>37</v>
      </c>
      <c r="U758">
        <v>67</v>
      </c>
      <c r="V758">
        <v>616</v>
      </c>
      <c r="W758">
        <v>7.42</v>
      </c>
      <c r="X758">
        <v>5</v>
      </c>
      <c r="Y758">
        <v>0.5</v>
      </c>
      <c r="Z758">
        <v>0.71</v>
      </c>
      <c r="AA758">
        <v>80</v>
      </c>
      <c r="AB758">
        <v>1.73</v>
      </c>
      <c r="AC758">
        <v>610</v>
      </c>
      <c r="AD758">
        <v>3</v>
      </c>
      <c r="AE758">
        <v>0.79</v>
      </c>
      <c r="AF758">
        <v>59</v>
      </c>
      <c r="AG758">
        <v>4820</v>
      </c>
      <c r="AH758">
        <v>16</v>
      </c>
      <c r="AI758">
        <v>2</v>
      </c>
      <c r="AJ758">
        <v>12</v>
      </c>
      <c r="AK758">
        <v>14</v>
      </c>
      <c r="AL758">
        <v>7.0000000000000007E-2</v>
      </c>
      <c r="AM758">
        <v>5</v>
      </c>
      <c r="AN758">
        <v>5</v>
      </c>
      <c r="AO758">
        <v>122</v>
      </c>
      <c r="AP758">
        <v>5</v>
      </c>
      <c r="AQ758">
        <v>230</v>
      </c>
    </row>
    <row r="759" spans="1:43" hidden="1" x14ac:dyDescent="0.25">
      <c r="A759" t="s">
        <v>2118</v>
      </c>
      <c r="B759" t="s">
        <v>2119</v>
      </c>
      <c r="C759" s="1" t="str">
        <f t="shared" si="46"/>
        <v>21:0085</v>
      </c>
      <c r="D759" s="1" t="str">
        <f t="shared" si="47"/>
        <v>21:0023</v>
      </c>
      <c r="E759" t="s">
        <v>2120</v>
      </c>
      <c r="F759" t="s">
        <v>2121</v>
      </c>
      <c r="H759">
        <v>67.1501169</v>
      </c>
      <c r="I759">
        <v>-110.7430438</v>
      </c>
      <c r="J759" s="1" t="str">
        <f t="shared" si="49"/>
        <v>Till</v>
      </c>
      <c r="K759" s="1" t="str">
        <f t="shared" si="48"/>
        <v>&lt;2 micron</v>
      </c>
      <c r="L759">
        <v>0.2</v>
      </c>
      <c r="M759">
        <v>3.75</v>
      </c>
      <c r="N759">
        <v>10</v>
      </c>
      <c r="O759">
        <v>130</v>
      </c>
      <c r="P759">
        <v>0.25</v>
      </c>
      <c r="Q759">
        <v>1</v>
      </c>
      <c r="R759">
        <v>0.49</v>
      </c>
      <c r="S759">
        <v>0.25</v>
      </c>
      <c r="T759">
        <v>27</v>
      </c>
      <c r="U759">
        <v>68</v>
      </c>
      <c r="V759">
        <v>84</v>
      </c>
      <c r="W759">
        <v>6.25</v>
      </c>
      <c r="X759">
        <v>5</v>
      </c>
      <c r="Y759">
        <v>0.5</v>
      </c>
      <c r="Z759">
        <v>0.82</v>
      </c>
      <c r="AA759">
        <v>70</v>
      </c>
      <c r="AB759">
        <v>1.68</v>
      </c>
      <c r="AC759">
        <v>745</v>
      </c>
      <c r="AD759">
        <v>1</v>
      </c>
      <c r="AE759">
        <v>0.53</v>
      </c>
      <c r="AF759">
        <v>46</v>
      </c>
      <c r="AG759">
        <v>3560</v>
      </c>
      <c r="AH759">
        <v>22</v>
      </c>
      <c r="AI759">
        <v>2</v>
      </c>
      <c r="AJ759">
        <v>10</v>
      </c>
      <c r="AK759">
        <v>18</v>
      </c>
      <c r="AL759">
        <v>0.09</v>
      </c>
      <c r="AM759">
        <v>5</v>
      </c>
      <c r="AN759">
        <v>5</v>
      </c>
      <c r="AO759">
        <v>97</v>
      </c>
      <c r="AP759">
        <v>5</v>
      </c>
      <c r="AQ759">
        <v>192</v>
      </c>
    </row>
    <row r="760" spans="1:43" hidden="1" x14ac:dyDescent="0.25">
      <c r="A760" t="s">
        <v>2122</v>
      </c>
      <c r="B760" t="s">
        <v>2123</v>
      </c>
      <c r="C760" s="1" t="str">
        <f t="shared" si="46"/>
        <v>21:0085</v>
      </c>
      <c r="D760" s="1" t="str">
        <f t="shared" si="47"/>
        <v>21:0023</v>
      </c>
      <c r="E760" t="s">
        <v>2124</v>
      </c>
      <c r="F760" t="s">
        <v>2125</v>
      </c>
      <c r="H760">
        <v>67.1991534</v>
      </c>
      <c r="I760">
        <v>-110.72425</v>
      </c>
      <c r="J760" s="1" t="str">
        <f t="shared" si="49"/>
        <v>Till</v>
      </c>
      <c r="K760" s="1" t="str">
        <f t="shared" si="48"/>
        <v>&lt;2 micron</v>
      </c>
      <c r="L760">
        <v>0.2</v>
      </c>
      <c r="M760">
        <v>5.32</v>
      </c>
      <c r="N760">
        <v>100</v>
      </c>
      <c r="O760">
        <v>150</v>
      </c>
      <c r="P760">
        <v>0.25</v>
      </c>
      <c r="Q760">
        <v>1</v>
      </c>
      <c r="R760">
        <v>0.32</v>
      </c>
      <c r="S760">
        <v>1.5</v>
      </c>
      <c r="T760">
        <v>111</v>
      </c>
      <c r="U760">
        <v>110</v>
      </c>
      <c r="V760">
        <v>279</v>
      </c>
      <c r="W760">
        <v>8.58</v>
      </c>
      <c r="X760">
        <v>5</v>
      </c>
      <c r="Y760">
        <v>0.5</v>
      </c>
      <c r="Z760">
        <v>0.6</v>
      </c>
      <c r="AA760">
        <v>120</v>
      </c>
      <c r="AB760">
        <v>2.15</v>
      </c>
      <c r="AC760">
        <v>1410</v>
      </c>
      <c r="AD760">
        <v>6</v>
      </c>
      <c r="AE760">
        <v>0.36</v>
      </c>
      <c r="AF760">
        <v>203</v>
      </c>
      <c r="AG760">
        <v>2580</v>
      </c>
      <c r="AH760">
        <v>84</v>
      </c>
      <c r="AI760">
        <v>1</v>
      </c>
      <c r="AJ760">
        <v>17</v>
      </c>
      <c r="AK760">
        <v>15</v>
      </c>
      <c r="AL760">
        <v>0.21</v>
      </c>
      <c r="AM760">
        <v>5</v>
      </c>
      <c r="AN760">
        <v>5</v>
      </c>
      <c r="AO760">
        <v>119</v>
      </c>
      <c r="AP760">
        <v>5</v>
      </c>
      <c r="AQ760">
        <v>304</v>
      </c>
    </row>
    <row r="761" spans="1:43" hidden="1" x14ac:dyDescent="0.25">
      <c r="A761" t="s">
        <v>2126</v>
      </c>
      <c r="B761" t="s">
        <v>2127</v>
      </c>
      <c r="C761" s="1" t="str">
        <f t="shared" si="46"/>
        <v>21:0085</v>
      </c>
      <c r="D761" s="1" t="str">
        <f t="shared" si="47"/>
        <v>21:0023</v>
      </c>
      <c r="E761" t="s">
        <v>2128</v>
      </c>
      <c r="F761" t="s">
        <v>2129</v>
      </c>
      <c r="H761">
        <v>67.245229800000004</v>
      </c>
      <c r="I761">
        <v>-110.7068057</v>
      </c>
      <c r="J761" s="1" t="str">
        <f t="shared" si="49"/>
        <v>Till</v>
      </c>
      <c r="K761" s="1" t="str">
        <f t="shared" si="48"/>
        <v>&lt;2 micron</v>
      </c>
      <c r="L761">
        <v>0.2</v>
      </c>
      <c r="M761">
        <v>4.24</v>
      </c>
      <c r="N761">
        <v>136</v>
      </c>
      <c r="O761">
        <v>70</v>
      </c>
      <c r="P761">
        <v>0.25</v>
      </c>
      <c r="Q761">
        <v>1</v>
      </c>
      <c r="R761">
        <v>0.14000000000000001</v>
      </c>
      <c r="S761">
        <v>1</v>
      </c>
      <c r="T761">
        <v>46</v>
      </c>
      <c r="U761">
        <v>118</v>
      </c>
      <c r="V761">
        <v>231</v>
      </c>
      <c r="W761">
        <v>7.25</v>
      </c>
      <c r="X761">
        <v>5</v>
      </c>
      <c r="Y761">
        <v>0.5</v>
      </c>
      <c r="Z761">
        <v>0.3</v>
      </c>
      <c r="AA761">
        <v>30</v>
      </c>
      <c r="AB761">
        <v>2.17</v>
      </c>
      <c r="AC761">
        <v>510</v>
      </c>
      <c r="AD761">
        <v>7</v>
      </c>
      <c r="AE761">
        <v>0.57999999999999996</v>
      </c>
      <c r="AF761">
        <v>140</v>
      </c>
      <c r="AG761">
        <v>5200</v>
      </c>
      <c r="AH761">
        <v>72</v>
      </c>
      <c r="AI761">
        <v>1</v>
      </c>
      <c r="AJ761">
        <v>7</v>
      </c>
      <c r="AK761">
        <v>9</v>
      </c>
      <c r="AL761">
        <v>0.11</v>
      </c>
      <c r="AM761">
        <v>5</v>
      </c>
      <c r="AN761">
        <v>5</v>
      </c>
      <c r="AO761">
        <v>83</v>
      </c>
      <c r="AP761">
        <v>5</v>
      </c>
      <c r="AQ761">
        <v>210</v>
      </c>
    </row>
    <row r="762" spans="1:43" hidden="1" x14ac:dyDescent="0.25">
      <c r="A762" t="s">
        <v>2130</v>
      </c>
      <c r="B762" t="s">
        <v>2131</v>
      </c>
      <c r="C762" s="1" t="str">
        <f t="shared" si="46"/>
        <v>21:0085</v>
      </c>
      <c r="D762" s="1" t="str">
        <f t="shared" si="47"/>
        <v>21:0023</v>
      </c>
      <c r="E762" t="s">
        <v>2132</v>
      </c>
      <c r="F762" t="s">
        <v>2133</v>
      </c>
      <c r="H762">
        <v>67.3031462</v>
      </c>
      <c r="I762">
        <v>-110.7406998</v>
      </c>
      <c r="J762" s="1" t="str">
        <f t="shared" si="49"/>
        <v>Till</v>
      </c>
      <c r="K762" s="1" t="str">
        <f t="shared" si="48"/>
        <v>&lt;2 micron</v>
      </c>
      <c r="L762">
        <v>0.1</v>
      </c>
      <c r="M762">
        <v>3.52</v>
      </c>
      <c r="N762">
        <v>122</v>
      </c>
      <c r="O762">
        <v>110</v>
      </c>
      <c r="P762">
        <v>0.25</v>
      </c>
      <c r="Q762">
        <v>1</v>
      </c>
      <c r="R762">
        <v>0.13</v>
      </c>
      <c r="S762">
        <v>0.25</v>
      </c>
      <c r="T762">
        <v>30</v>
      </c>
      <c r="U762">
        <v>92</v>
      </c>
      <c r="V762">
        <v>70</v>
      </c>
      <c r="W762">
        <v>8.5399999999999991</v>
      </c>
      <c r="X762">
        <v>5</v>
      </c>
      <c r="Y762">
        <v>0.5</v>
      </c>
      <c r="Z762">
        <v>0.36</v>
      </c>
      <c r="AA762">
        <v>30</v>
      </c>
      <c r="AB762">
        <v>1.1599999999999999</v>
      </c>
      <c r="AC762">
        <v>475</v>
      </c>
      <c r="AD762">
        <v>5</v>
      </c>
      <c r="AE762">
        <v>1</v>
      </c>
      <c r="AF762">
        <v>49</v>
      </c>
      <c r="AG762">
        <v>6110</v>
      </c>
      <c r="AH762">
        <v>46</v>
      </c>
      <c r="AI762">
        <v>1</v>
      </c>
      <c r="AJ762">
        <v>6</v>
      </c>
      <c r="AK762">
        <v>13</v>
      </c>
      <c r="AL762">
        <v>0.06</v>
      </c>
      <c r="AM762">
        <v>5</v>
      </c>
      <c r="AN762">
        <v>5</v>
      </c>
      <c r="AO762">
        <v>188</v>
      </c>
      <c r="AP762">
        <v>5</v>
      </c>
      <c r="AQ762">
        <v>128</v>
      </c>
    </row>
    <row r="763" spans="1:43" hidden="1" x14ac:dyDescent="0.25">
      <c r="A763" t="s">
        <v>2134</v>
      </c>
      <c r="B763" t="s">
        <v>2135</v>
      </c>
      <c r="C763" s="1" t="str">
        <f t="shared" si="46"/>
        <v>21:0085</v>
      </c>
      <c r="D763" s="1" t="str">
        <f t="shared" si="47"/>
        <v>21:0023</v>
      </c>
      <c r="E763" t="s">
        <v>2136</v>
      </c>
      <c r="F763" t="s">
        <v>2137</v>
      </c>
      <c r="H763">
        <v>67.366927700000005</v>
      </c>
      <c r="I763">
        <v>-110.7428001</v>
      </c>
      <c r="J763" s="1" t="str">
        <f t="shared" si="49"/>
        <v>Till</v>
      </c>
      <c r="K763" s="1" t="str">
        <f t="shared" si="48"/>
        <v>&lt;2 micron</v>
      </c>
      <c r="L763">
        <v>0.1</v>
      </c>
      <c r="M763">
        <v>3.6</v>
      </c>
      <c r="N763">
        <v>44</v>
      </c>
      <c r="O763">
        <v>100</v>
      </c>
      <c r="P763">
        <v>0.25</v>
      </c>
      <c r="Q763">
        <v>1</v>
      </c>
      <c r="R763">
        <v>0.19</v>
      </c>
      <c r="S763">
        <v>0.25</v>
      </c>
      <c r="T763">
        <v>22</v>
      </c>
      <c r="U763">
        <v>69</v>
      </c>
      <c r="V763">
        <v>87</v>
      </c>
      <c r="W763">
        <v>6.46</v>
      </c>
      <c r="X763">
        <v>5</v>
      </c>
      <c r="Y763">
        <v>0.5</v>
      </c>
      <c r="Z763">
        <v>0.31</v>
      </c>
      <c r="AA763">
        <v>20</v>
      </c>
      <c r="AB763">
        <v>1.25</v>
      </c>
      <c r="AC763">
        <v>440</v>
      </c>
      <c r="AD763">
        <v>5</v>
      </c>
      <c r="AE763">
        <v>0.78</v>
      </c>
      <c r="AF763">
        <v>41</v>
      </c>
      <c r="AG763">
        <v>4260</v>
      </c>
      <c r="AH763">
        <v>42</v>
      </c>
      <c r="AI763">
        <v>1</v>
      </c>
      <c r="AJ763">
        <v>7</v>
      </c>
      <c r="AK763">
        <v>16</v>
      </c>
      <c r="AL763">
        <v>0.21</v>
      </c>
      <c r="AM763">
        <v>5</v>
      </c>
      <c r="AN763">
        <v>5</v>
      </c>
      <c r="AO763">
        <v>133</v>
      </c>
      <c r="AP763">
        <v>5</v>
      </c>
      <c r="AQ763">
        <v>138</v>
      </c>
    </row>
    <row r="764" spans="1:43" hidden="1" x14ac:dyDescent="0.25">
      <c r="A764" t="s">
        <v>2138</v>
      </c>
      <c r="B764" t="s">
        <v>2139</v>
      </c>
      <c r="C764" s="1" t="str">
        <f t="shared" si="46"/>
        <v>21:0085</v>
      </c>
      <c r="D764" s="1" t="str">
        <f t="shared" si="47"/>
        <v>21:0023</v>
      </c>
      <c r="E764" t="s">
        <v>2140</v>
      </c>
      <c r="F764" t="s">
        <v>2141</v>
      </c>
      <c r="H764">
        <v>67.419423699999996</v>
      </c>
      <c r="I764">
        <v>-110.75623450000001</v>
      </c>
      <c r="J764" s="1" t="str">
        <f t="shared" si="49"/>
        <v>Till</v>
      </c>
      <c r="K764" s="1" t="str">
        <f t="shared" si="48"/>
        <v>&lt;2 micron</v>
      </c>
      <c r="L764">
        <v>0.1</v>
      </c>
      <c r="M764">
        <v>4.34</v>
      </c>
      <c r="N764">
        <v>40</v>
      </c>
      <c r="O764">
        <v>130</v>
      </c>
      <c r="P764">
        <v>0.25</v>
      </c>
      <c r="Q764">
        <v>1</v>
      </c>
      <c r="R764">
        <v>0.23</v>
      </c>
      <c r="S764">
        <v>0.5</v>
      </c>
      <c r="T764">
        <v>32</v>
      </c>
      <c r="U764">
        <v>75</v>
      </c>
      <c r="V764">
        <v>104</v>
      </c>
      <c r="W764">
        <v>5.7</v>
      </c>
      <c r="X764">
        <v>5</v>
      </c>
      <c r="Y764">
        <v>0.5</v>
      </c>
      <c r="Z764">
        <v>0.61</v>
      </c>
      <c r="AA764">
        <v>30</v>
      </c>
      <c r="AB764">
        <v>1.68</v>
      </c>
      <c r="AC764">
        <v>590</v>
      </c>
      <c r="AD764">
        <v>2</v>
      </c>
      <c r="AE764">
        <v>0.64</v>
      </c>
      <c r="AF764">
        <v>61</v>
      </c>
      <c r="AG764">
        <v>5460</v>
      </c>
      <c r="AH764">
        <v>82</v>
      </c>
      <c r="AI764">
        <v>1</v>
      </c>
      <c r="AJ764">
        <v>8</v>
      </c>
      <c r="AK764">
        <v>14</v>
      </c>
      <c r="AL764">
        <v>0.17</v>
      </c>
      <c r="AM764">
        <v>5</v>
      </c>
      <c r="AN764">
        <v>5</v>
      </c>
      <c r="AO764">
        <v>100</v>
      </c>
      <c r="AP764">
        <v>5</v>
      </c>
      <c r="AQ764">
        <v>328</v>
      </c>
    </row>
    <row r="765" spans="1:43" hidden="1" x14ac:dyDescent="0.25">
      <c r="A765" t="s">
        <v>2142</v>
      </c>
      <c r="B765" t="s">
        <v>2143</v>
      </c>
      <c r="C765" s="1" t="str">
        <f t="shared" si="46"/>
        <v>21:0085</v>
      </c>
      <c r="D765" s="1" t="str">
        <f t="shared" si="47"/>
        <v>21:0023</v>
      </c>
      <c r="E765" t="s">
        <v>2144</v>
      </c>
      <c r="F765" t="s">
        <v>2145</v>
      </c>
      <c r="H765">
        <v>67.480068099999997</v>
      </c>
      <c r="I765">
        <v>-110.7607599</v>
      </c>
      <c r="J765" s="1" t="str">
        <f t="shared" si="49"/>
        <v>Till</v>
      </c>
      <c r="K765" s="1" t="str">
        <f t="shared" si="48"/>
        <v>&lt;2 micron</v>
      </c>
      <c r="L765">
        <v>0.6</v>
      </c>
      <c r="M765">
        <v>4.62</v>
      </c>
      <c r="N765">
        <v>110</v>
      </c>
      <c r="O765">
        <v>90</v>
      </c>
      <c r="P765">
        <v>0.25</v>
      </c>
      <c r="Q765">
        <v>1</v>
      </c>
      <c r="R765">
        <v>0.27</v>
      </c>
      <c r="S765">
        <v>0.5</v>
      </c>
      <c r="T765">
        <v>44</v>
      </c>
      <c r="U765">
        <v>80</v>
      </c>
      <c r="V765">
        <v>79</v>
      </c>
      <c r="W765">
        <v>6.44</v>
      </c>
      <c r="X765">
        <v>5</v>
      </c>
      <c r="Y765">
        <v>0.5</v>
      </c>
      <c r="Z765">
        <v>0.39</v>
      </c>
      <c r="AA765">
        <v>30</v>
      </c>
      <c r="AB765">
        <v>1.61</v>
      </c>
      <c r="AC765">
        <v>705</v>
      </c>
      <c r="AD765">
        <v>2</v>
      </c>
      <c r="AE765">
        <v>0.57999999999999996</v>
      </c>
      <c r="AF765">
        <v>70</v>
      </c>
      <c r="AG765">
        <v>4840</v>
      </c>
      <c r="AH765">
        <v>108</v>
      </c>
      <c r="AI765">
        <v>1</v>
      </c>
      <c r="AJ765">
        <v>8</v>
      </c>
      <c r="AK765">
        <v>16</v>
      </c>
      <c r="AL765">
        <v>0.17</v>
      </c>
      <c r="AM765">
        <v>5</v>
      </c>
      <c r="AN765">
        <v>5</v>
      </c>
      <c r="AO765">
        <v>113</v>
      </c>
      <c r="AP765">
        <v>5</v>
      </c>
      <c r="AQ765">
        <v>386</v>
      </c>
    </row>
    <row r="766" spans="1:43" hidden="1" x14ac:dyDescent="0.25">
      <c r="A766" t="s">
        <v>2146</v>
      </c>
      <c r="B766" t="s">
        <v>2147</v>
      </c>
      <c r="C766" s="1" t="str">
        <f t="shared" si="46"/>
        <v>21:0085</v>
      </c>
      <c r="D766" s="1" t="str">
        <f t="shared" si="47"/>
        <v>21:0023</v>
      </c>
      <c r="E766" t="s">
        <v>2148</v>
      </c>
      <c r="F766" t="s">
        <v>2149</v>
      </c>
      <c r="H766">
        <v>67.370310500000002</v>
      </c>
      <c r="I766">
        <v>-110.59837039999999</v>
      </c>
      <c r="J766" s="1" t="str">
        <f t="shared" si="49"/>
        <v>Till</v>
      </c>
      <c r="K766" s="1" t="str">
        <f t="shared" si="48"/>
        <v>&lt;2 micron</v>
      </c>
      <c r="L766">
        <v>0.1</v>
      </c>
      <c r="M766">
        <v>3.57</v>
      </c>
      <c r="N766">
        <v>10</v>
      </c>
      <c r="O766">
        <v>100</v>
      </c>
      <c r="P766">
        <v>0.25</v>
      </c>
      <c r="Q766">
        <v>1</v>
      </c>
      <c r="R766">
        <v>0.39</v>
      </c>
      <c r="S766">
        <v>0.5</v>
      </c>
      <c r="T766">
        <v>23</v>
      </c>
      <c r="U766">
        <v>66</v>
      </c>
      <c r="V766">
        <v>136</v>
      </c>
      <c r="W766">
        <v>5.05</v>
      </c>
      <c r="X766">
        <v>5</v>
      </c>
      <c r="Y766">
        <v>0.5</v>
      </c>
      <c r="Z766">
        <v>0.38</v>
      </c>
      <c r="AA766">
        <v>40</v>
      </c>
      <c r="AB766">
        <v>1.38</v>
      </c>
      <c r="AC766">
        <v>440</v>
      </c>
      <c r="AD766">
        <v>1</v>
      </c>
      <c r="AE766">
        <v>0.4</v>
      </c>
      <c r="AF766">
        <v>36</v>
      </c>
      <c r="AG766">
        <v>2590</v>
      </c>
      <c r="AH766">
        <v>24</v>
      </c>
      <c r="AI766">
        <v>1</v>
      </c>
      <c r="AJ766">
        <v>8</v>
      </c>
      <c r="AK766">
        <v>17</v>
      </c>
      <c r="AL766">
        <v>0.16</v>
      </c>
      <c r="AM766">
        <v>5</v>
      </c>
      <c r="AN766">
        <v>5</v>
      </c>
      <c r="AO766">
        <v>106</v>
      </c>
      <c r="AP766">
        <v>5</v>
      </c>
      <c r="AQ766">
        <v>90</v>
      </c>
    </row>
    <row r="767" spans="1:43" hidden="1" x14ac:dyDescent="0.25">
      <c r="A767" t="s">
        <v>2150</v>
      </c>
      <c r="B767" t="s">
        <v>2151</v>
      </c>
      <c r="C767" s="1" t="str">
        <f t="shared" si="46"/>
        <v>21:0085</v>
      </c>
      <c r="D767" s="1" t="str">
        <f t="shared" si="47"/>
        <v>21:0023</v>
      </c>
      <c r="E767" t="s">
        <v>2152</v>
      </c>
      <c r="F767" t="s">
        <v>2153</v>
      </c>
      <c r="H767">
        <v>67.311348899999999</v>
      </c>
      <c r="I767">
        <v>-110.58774440000001</v>
      </c>
      <c r="J767" s="1" t="str">
        <f t="shared" si="49"/>
        <v>Till</v>
      </c>
      <c r="K767" s="1" t="str">
        <f t="shared" si="48"/>
        <v>&lt;2 micron</v>
      </c>
      <c r="L767">
        <v>0.1</v>
      </c>
      <c r="M767">
        <v>4.26</v>
      </c>
      <c r="N767">
        <v>8</v>
      </c>
      <c r="O767">
        <v>180</v>
      </c>
      <c r="P767">
        <v>0.25</v>
      </c>
      <c r="Q767">
        <v>1</v>
      </c>
      <c r="R767">
        <v>0.37</v>
      </c>
      <c r="S767">
        <v>0.5</v>
      </c>
      <c r="T767">
        <v>22</v>
      </c>
      <c r="U767">
        <v>85</v>
      </c>
      <c r="V767">
        <v>125</v>
      </c>
      <c r="W767">
        <v>5.84</v>
      </c>
      <c r="X767">
        <v>5</v>
      </c>
      <c r="Y767">
        <v>0.5</v>
      </c>
      <c r="Z767">
        <v>0.89</v>
      </c>
      <c r="AA767">
        <v>40</v>
      </c>
      <c r="AB767">
        <v>2.0099999999999998</v>
      </c>
      <c r="AC767">
        <v>505</v>
      </c>
      <c r="AD767">
        <v>1</v>
      </c>
      <c r="AE767">
        <v>0.54</v>
      </c>
      <c r="AF767">
        <v>51</v>
      </c>
      <c r="AG767">
        <v>1820</v>
      </c>
      <c r="AH767">
        <v>16</v>
      </c>
      <c r="AI767">
        <v>1</v>
      </c>
      <c r="AJ767">
        <v>11</v>
      </c>
      <c r="AK767">
        <v>15</v>
      </c>
      <c r="AL767">
        <v>0.19</v>
      </c>
      <c r="AM767">
        <v>5</v>
      </c>
      <c r="AN767">
        <v>5</v>
      </c>
      <c r="AO767">
        <v>121</v>
      </c>
      <c r="AP767">
        <v>5</v>
      </c>
      <c r="AQ767">
        <v>138</v>
      </c>
    </row>
    <row r="768" spans="1:43" hidden="1" x14ac:dyDescent="0.25">
      <c r="A768" t="s">
        <v>2154</v>
      </c>
      <c r="B768" t="s">
        <v>2155</v>
      </c>
      <c r="C768" s="1" t="str">
        <f t="shared" ref="C768:C831" si="50">HYPERLINK("http://geochem.nrcan.gc.ca/cdogs/content/bdl/bdl210085_e.htm", "21:0085")</f>
        <v>21:0085</v>
      </c>
      <c r="D768" s="1" t="str">
        <f t="shared" ref="D768:D831" si="51">HYPERLINK("http://geochem.nrcan.gc.ca/cdogs/content/svy/svy210023_e.htm", "21:0023")</f>
        <v>21:0023</v>
      </c>
      <c r="E768" t="s">
        <v>2152</v>
      </c>
      <c r="F768" t="s">
        <v>2156</v>
      </c>
      <c r="H768">
        <v>67.311348899999999</v>
      </c>
      <c r="I768">
        <v>-110.58774440000001</v>
      </c>
      <c r="J768" s="1" t="str">
        <f t="shared" si="49"/>
        <v>Till</v>
      </c>
      <c r="K768" s="1" t="str">
        <f t="shared" ref="K768:K831" si="52">HYPERLINK("http://geochem.nrcan.gc.ca/cdogs/content/kwd/kwd080003_e.htm", "&lt;2 micron")</f>
        <v>&lt;2 micron</v>
      </c>
      <c r="L768">
        <v>0.1</v>
      </c>
      <c r="M768">
        <v>4.37</v>
      </c>
      <c r="N768">
        <v>8</v>
      </c>
      <c r="O768">
        <v>180</v>
      </c>
      <c r="P768">
        <v>0.25</v>
      </c>
      <c r="Q768">
        <v>1</v>
      </c>
      <c r="R768">
        <v>0.37</v>
      </c>
      <c r="S768">
        <v>0.25</v>
      </c>
      <c r="T768">
        <v>22</v>
      </c>
      <c r="U768">
        <v>88</v>
      </c>
      <c r="V768">
        <v>127</v>
      </c>
      <c r="W768">
        <v>5.86</v>
      </c>
      <c r="X768">
        <v>5</v>
      </c>
      <c r="Y768">
        <v>0.5</v>
      </c>
      <c r="Z768">
        <v>0.92</v>
      </c>
      <c r="AA768">
        <v>40</v>
      </c>
      <c r="AB768">
        <v>2</v>
      </c>
      <c r="AC768">
        <v>515</v>
      </c>
      <c r="AD768">
        <v>2</v>
      </c>
      <c r="AE768">
        <v>0.56000000000000005</v>
      </c>
      <c r="AF768">
        <v>49</v>
      </c>
      <c r="AG768">
        <v>1870</v>
      </c>
      <c r="AH768">
        <v>12</v>
      </c>
      <c r="AI768">
        <v>1</v>
      </c>
      <c r="AJ768">
        <v>11</v>
      </c>
      <c r="AK768">
        <v>15</v>
      </c>
      <c r="AL768">
        <v>0.19</v>
      </c>
      <c r="AM768">
        <v>5</v>
      </c>
      <c r="AN768">
        <v>5</v>
      </c>
      <c r="AO768">
        <v>124</v>
      </c>
      <c r="AP768">
        <v>10</v>
      </c>
      <c r="AQ768">
        <v>142</v>
      </c>
    </row>
    <row r="769" spans="1:43" hidden="1" x14ac:dyDescent="0.25">
      <c r="A769" t="s">
        <v>2157</v>
      </c>
      <c r="B769" t="s">
        <v>2158</v>
      </c>
      <c r="C769" s="1" t="str">
        <f t="shared" si="50"/>
        <v>21:0085</v>
      </c>
      <c r="D769" s="1" t="str">
        <f t="shared" si="51"/>
        <v>21:0023</v>
      </c>
      <c r="E769" t="s">
        <v>2159</v>
      </c>
      <c r="F769" t="s">
        <v>2160</v>
      </c>
      <c r="H769">
        <v>67.251043699999997</v>
      </c>
      <c r="I769">
        <v>-110.5454459</v>
      </c>
      <c r="J769" s="1" t="str">
        <f t="shared" si="49"/>
        <v>Till</v>
      </c>
      <c r="K769" s="1" t="str">
        <f t="shared" si="52"/>
        <v>&lt;2 micron</v>
      </c>
      <c r="L769">
        <v>0.2</v>
      </c>
      <c r="M769">
        <v>3.55</v>
      </c>
      <c r="N769">
        <v>4</v>
      </c>
      <c r="O769">
        <v>100</v>
      </c>
      <c r="P769">
        <v>0.25</v>
      </c>
      <c r="Q769">
        <v>1</v>
      </c>
      <c r="R769">
        <v>0.35</v>
      </c>
      <c r="S769">
        <v>0.5</v>
      </c>
      <c r="T769">
        <v>27</v>
      </c>
      <c r="U769">
        <v>49</v>
      </c>
      <c r="V769">
        <v>291</v>
      </c>
      <c r="W769">
        <v>5.28</v>
      </c>
      <c r="X769">
        <v>5</v>
      </c>
      <c r="Y769">
        <v>0.5</v>
      </c>
      <c r="Z769">
        <v>0.45</v>
      </c>
      <c r="AA769">
        <v>40</v>
      </c>
      <c r="AB769">
        <v>1.4</v>
      </c>
      <c r="AC769">
        <v>585</v>
      </c>
      <c r="AD769">
        <v>1</v>
      </c>
      <c r="AE769">
        <v>0.37</v>
      </c>
      <c r="AF769">
        <v>41</v>
      </c>
      <c r="AG769">
        <v>2770</v>
      </c>
      <c r="AH769">
        <v>24</v>
      </c>
      <c r="AI769">
        <v>1</v>
      </c>
      <c r="AJ769">
        <v>8</v>
      </c>
      <c r="AK769">
        <v>14</v>
      </c>
      <c r="AL769">
        <v>0.14000000000000001</v>
      </c>
      <c r="AM769">
        <v>5</v>
      </c>
      <c r="AN769">
        <v>5</v>
      </c>
      <c r="AO769">
        <v>99</v>
      </c>
      <c r="AP769">
        <v>5</v>
      </c>
      <c r="AQ769">
        <v>164</v>
      </c>
    </row>
    <row r="770" spans="1:43" hidden="1" x14ac:dyDescent="0.25">
      <c r="A770" t="s">
        <v>2161</v>
      </c>
      <c r="B770" t="s">
        <v>2162</v>
      </c>
      <c r="C770" s="1" t="str">
        <f t="shared" si="50"/>
        <v>21:0085</v>
      </c>
      <c r="D770" s="1" t="str">
        <f t="shared" si="51"/>
        <v>21:0023</v>
      </c>
      <c r="E770" t="s">
        <v>2163</v>
      </c>
      <c r="F770" t="s">
        <v>2164</v>
      </c>
      <c r="H770">
        <v>67.205217000000005</v>
      </c>
      <c r="I770">
        <v>-110.5497824</v>
      </c>
      <c r="J770" s="1" t="str">
        <f t="shared" ref="J770:J833" si="53">HYPERLINK("http://geochem.nrcan.gc.ca/cdogs/content/kwd/kwd020044_e.htm", "Till")</f>
        <v>Till</v>
      </c>
      <c r="K770" s="1" t="str">
        <f t="shared" si="52"/>
        <v>&lt;2 micron</v>
      </c>
      <c r="L770">
        <v>0.2</v>
      </c>
      <c r="M770">
        <v>3.51</v>
      </c>
      <c r="N770">
        <v>4</v>
      </c>
      <c r="O770">
        <v>130</v>
      </c>
      <c r="P770">
        <v>0.25</v>
      </c>
      <c r="Q770">
        <v>1</v>
      </c>
      <c r="R770">
        <v>0.31</v>
      </c>
      <c r="S770">
        <v>1</v>
      </c>
      <c r="T770">
        <v>19</v>
      </c>
      <c r="U770">
        <v>63</v>
      </c>
      <c r="V770">
        <v>80</v>
      </c>
      <c r="W770">
        <v>5.66</v>
      </c>
      <c r="X770">
        <v>5</v>
      </c>
      <c r="Y770">
        <v>0.5</v>
      </c>
      <c r="Z770">
        <v>0.55000000000000004</v>
      </c>
      <c r="AA770">
        <v>70</v>
      </c>
      <c r="AB770">
        <v>1.31</v>
      </c>
      <c r="AC770">
        <v>405</v>
      </c>
      <c r="AD770">
        <v>2</v>
      </c>
      <c r="AE770">
        <v>0.65</v>
      </c>
      <c r="AF770">
        <v>32</v>
      </c>
      <c r="AG770">
        <v>4940</v>
      </c>
      <c r="AH770">
        <v>38</v>
      </c>
      <c r="AI770">
        <v>1</v>
      </c>
      <c r="AJ770">
        <v>9</v>
      </c>
      <c r="AK770">
        <v>16</v>
      </c>
      <c r="AL770">
        <v>0.17</v>
      </c>
      <c r="AM770">
        <v>5</v>
      </c>
      <c r="AN770">
        <v>5</v>
      </c>
      <c r="AO770">
        <v>93</v>
      </c>
      <c r="AP770">
        <v>5</v>
      </c>
      <c r="AQ770">
        <v>162</v>
      </c>
    </row>
    <row r="771" spans="1:43" hidden="1" x14ac:dyDescent="0.25">
      <c r="A771" t="s">
        <v>2165</v>
      </c>
      <c r="B771" t="s">
        <v>2166</v>
      </c>
      <c r="C771" s="1" t="str">
        <f t="shared" si="50"/>
        <v>21:0085</v>
      </c>
      <c r="D771" s="1" t="str">
        <f t="shared" si="51"/>
        <v>21:0023</v>
      </c>
      <c r="E771" t="s">
        <v>2167</v>
      </c>
      <c r="F771" t="s">
        <v>2168</v>
      </c>
      <c r="H771">
        <v>67.149774699999995</v>
      </c>
      <c r="I771">
        <v>-110.5810489</v>
      </c>
      <c r="J771" s="1" t="str">
        <f t="shared" si="53"/>
        <v>Till</v>
      </c>
      <c r="K771" s="1" t="str">
        <f t="shared" si="52"/>
        <v>&lt;2 micron</v>
      </c>
      <c r="L771">
        <v>0.2</v>
      </c>
      <c r="M771">
        <v>3.93</v>
      </c>
      <c r="N771">
        <v>6</v>
      </c>
      <c r="O771">
        <v>110</v>
      </c>
      <c r="P771">
        <v>0.25</v>
      </c>
      <c r="Q771">
        <v>1</v>
      </c>
      <c r="R771">
        <v>0.24</v>
      </c>
      <c r="S771">
        <v>0.5</v>
      </c>
      <c r="T771">
        <v>20</v>
      </c>
      <c r="U771">
        <v>69</v>
      </c>
      <c r="V771">
        <v>57</v>
      </c>
      <c r="W771">
        <v>5.72</v>
      </c>
      <c r="X771">
        <v>20</v>
      </c>
      <c r="Y771">
        <v>0.5</v>
      </c>
      <c r="Z771">
        <v>0.44</v>
      </c>
      <c r="AA771">
        <v>30</v>
      </c>
      <c r="AB771">
        <v>1.35</v>
      </c>
      <c r="AC771">
        <v>430</v>
      </c>
      <c r="AD771">
        <v>1</v>
      </c>
      <c r="AE771">
        <v>0.47</v>
      </c>
      <c r="AF771">
        <v>38</v>
      </c>
      <c r="AG771">
        <v>3610</v>
      </c>
      <c r="AH771">
        <v>16</v>
      </c>
      <c r="AI771">
        <v>1</v>
      </c>
      <c r="AJ771">
        <v>7</v>
      </c>
      <c r="AK771">
        <v>13</v>
      </c>
      <c r="AL771">
        <v>0.17</v>
      </c>
      <c r="AM771">
        <v>5</v>
      </c>
      <c r="AN771">
        <v>5</v>
      </c>
      <c r="AO771">
        <v>107</v>
      </c>
      <c r="AP771">
        <v>5</v>
      </c>
      <c r="AQ771">
        <v>110</v>
      </c>
    </row>
    <row r="772" spans="1:43" hidden="1" x14ac:dyDescent="0.25">
      <c r="A772" t="s">
        <v>2169</v>
      </c>
      <c r="B772" t="s">
        <v>2170</v>
      </c>
      <c r="C772" s="1" t="str">
        <f t="shared" si="50"/>
        <v>21:0085</v>
      </c>
      <c r="D772" s="1" t="str">
        <f t="shared" si="51"/>
        <v>21:0023</v>
      </c>
      <c r="E772" t="s">
        <v>2171</v>
      </c>
      <c r="F772" t="s">
        <v>2172</v>
      </c>
      <c r="H772">
        <v>67.089427000000001</v>
      </c>
      <c r="I772">
        <v>-110.59015170000001</v>
      </c>
      <c r="J772" s="1" t="str">
        <f t="shared" si="53"/>
        <v>Till</v>
      </c>
      <c r="K772" s="1" t="str">
        <f t="shared" si="52"/>
        <v>&lt;2 micron</v>
      </c>
      <c r="L772">
        <v>0.1</v>
      </c>
      <c r="M772">
        <v>3.89</v>
      </c>
      <c r="N772">
        <v>8</v>
      </c>
      <c r="O772">
        <v>160</v>
      </c>
      <c r="P772">
        <v>0.25</v>
      </c>
      <c r="Q772">
        <v>1</v>
      </c>
      <c r="R772">
        <v>0.33</v>
      </c>
      <c r="S772">
        <v>0.25</v>
      </c>
      <c r="T772">
        <v>26</v>
      </c>
      <c r="U772">
        <v>83</v>
      </c>
      <c r="V772">
        <v>128</v>
      </c>
      <c r="W772">
        <v>5.57</v>
      </c>
      <c r="X772">
        <v>20</v>
      </c>
      <c r="Y772">
        <v>0.5</v>
      </c>
      <c r="Z772">
        <v>0.71</v>
      </c>
      <c r="AA772">
        <v>40</v>
      </c>
      <c r="AB772">
        <v>1.78</v>
      </c>
      <c r="AC772">
        <v>650</v>
      </c>
      <c r="AD772">
        <v>1</v>
      </c>
      <c r="AE772">
        <v>0.34</v>
      </c>
      <c r="AF772">
        <v>57</v>
      </c>
      <c r="AG772">
        <v>2070</v>
      </c>
      <c r="AH772">
        <v>16</v>
      </c>
      <c r="AI772">
        <v>1</v>
      </c>
      <c r="AJ772">
        <v>10</v>
      </c>
      <c r="AK772">
        <v>17</v>
      </c>
      <c r="AL772">
        <v>0.15</v>
      </c>
      <c r="AM772">
        <v>5</v>
      </c>
      <c r="AN772">
        <v>5</v>
      </c>
      <c r="AO772">
        <v>104</v>
      </c>
      <c r="AP772">
        <v>5</v>
      </c>
      <c r="AQ772">
        <v>130</v>
      </c>
    </row>
    <row r="773" spans="1:43" hidden="1" x14ac:dyDescent="0.25">
      <c r="A773" t="s">
        <v>2173</v>
      </c>
      <c r="B773" t="s">
        <v>2174</v>
      </c>
      <c r="C773" s="1" t="str">
        <f t="shared" si="50"/>
        <v>21:0085</v>
      </c>
      <c r="D773" s="1" t="str">
        <f t="shared" si="51"/>
        <v>21:0023</v>
      </c>
      <c r="E773" t="s">
        <v>2175</v>
      </c>
      <c r="F773" t="s">
        <v>2176</v>
      </c>
      <c r="H773">
        <v>67.023438600000006</v>
      </c>
      <c r="I773">
        <v>-110.6038925</v>
      </c>
      <c r="J773" s="1" t="str">
        <f t="shared" si="53"/>
        <v>Till</v>
      </c>
      <c r="K773" s="1" t="str">
        <f t="shared" si="52"/>
        <v>&lt;2 micron</v>
      </c>
      <c r="L773">
        <v>0.1</v>
      </c>
      <c r="M773">
        <v>4.21</v>
      </c>
      <c r="N773">
        <v>4</v>
      </c>
      <c r="O773">
        <v>100</v>
      </c>
      <c r="P773">
        <v>0.25</v>
      </c>
      <c r="Q773">
        <v>2</v>
      </c>
      <c r="R773">
        <v>0.22</v>
      </c>
      <c r="S773">
        <v>0.5</v>
      </c>
      <c r="T773">
        <v>32</v>
      </c>
      <c r="U773">
        <v>54</v>
      </c>
      <c r="V773">
        <v>161</v>
      </c>
      <c r="W773">
        <v>6.23</v>
      </c>
      <c r="X773">
        <v>20</v>
      </c>
      <c r="Y773">
        <v>0.5</v>
      </c>
      <c r="Z773">
        <v>0.4</v>
      </c>
      <c r="AA773">
        <v>50</v>
      </c>
      <c r="AB773">
        <v>1.0900000000000001</v>
      </c>
      <c r="AC773">
        <v>850</v>
      </c>
      <c r="AD773">
        <v>1</v>
      </c>
      <c r="AE773">
        <v>0.51</v>
      </c>
      <c r="AF773">
        <v>27</v>
      </c>
      <c r="AG773">
        <v>3380</v>
      </c>
      <c r="AH773">
        <v>14</v>
      </c>
      <c r="AI773">
        <v>1</v>
      </c>
      <c r="AJ773">
        <v>8</v>
      </c>
      <c r="AK773">
        <v>14</v>
      </c>
      <c r="AL773">
        <v>0.15</v>
      </c>
      <c r="AM773">
        <v>5</v>
      </c>
      <c r="AN773">
        <v>5</v>
      </c>
      <c r="AO773">
        <v>117</v>
      </c>
      <c r="AP773">
        <v>5</v>
      </c>
      <c r="AQ773">
        <v>90</v>
      </c>
    </row>
    <row r="774" spans="1:43" hidden="1" x14ac:dyDescent="0.25">
      <c r="A774" t="s">
        <v>2177</v>
      </c>
      <c r="B774" t="s">
        <v>2178</v>
      </c>
      <c r="C774" s="1" t="str">
        <f t="shared" si="50"/>
        <v>21:0085</v>
      </c>
      <c r="D774" s="1" t="str">
        <f t="shared" si="51"/>
        <v>21:0023</v>
      </c>
      <c r="E774" t="s">
        <v>2179</v>
      </c>
      <c r="F774" t="s">
        <v>2180</v>
      </c>
      <c r="H774">
        <v>67.023795899999996</v>
      </c>
      <c r="I774">
        <v>-110.4521383</v>
      </c>
      <c r="J774" s="1" t="str">
        <f t="shared" si="53"/>
        <v>Till</v>
      </c>
      <c r="K774" s="1" t="str">
        <f t="shared" si="52"/>
        <v>&lt;2 micron</v>
      </c>
      <c r="L774">
        <v>0.1</v>
      </c>
      <c r="M774">
        <v>3.62</v>
      </c>
      <c r="N774">
        <v>8</v>
      </c>
      <c r="O774">
        <v>100</v>
      </c>
      <c r="P774">
        <v>0.25</v>
      </c>
      <c r="Q774">
        <v>1</v>
      </c>
      <c r="R774">
        <v>0.22</v>
      </c>
      <c r="S774">
        <v>0.25</v>
      </c>
      <c r="T774">
        <v>25</v>
      </c>
      <c r="U774">
        <v>67</v>
      </c>
      <c r="V774">
        <v>86</v>
      </c>
      <c r="W774">
        <v>4.84</v>
      </c>
      <c r="X774">
        <v>10</v>
      </c>
      <c r="Y774">
        <v>0.5</v>
      </c>
      <c r="Z774">
        <v>0.33</v>
      </c>
      <c r="AA774">
        <v>40</v>
      </c>
      <c r="AB774">
        <v>1.1299999999999999</v>
      </c>
      <c r="AC774">
        <v>555</v>
      </c>
      <c r="AD774">
        <v>1</v>
      </c>
      <c r="AE774">
        <v>0.65</v>
      </c>
      <c r="AF774">
        <v>39</v>
      </c>
      <c r="AG774">
        <v>4610</v>
      </c>
      <c r="AH774">
        <v>8</v>
      </c>
      <c r="AI774">
        <v>1</v>
      </c>
      <c r="AJ774">
        <v>7</v>
      </c>
      <c r="AK774">
        <v>15</v>
      </c>
      <c r="AL774">
        <v>0.12</v>
      </c>
      <c r="AM774">
        <v>5</v>
      </c>
      <c r="AN774">
        <v>5</v>
      </c>
      <c r="AO774">
        <v>87</v>
      </c>
      <c r="AP774">
        <v>5</v>
      </c>
      <c r="AQ774">
        <v>66</v>
      </c>
    </row>
    <row r="775" spans="1:43" hidden="1" x14ac:dyDescent="0.25">
      <c r="A775" t="s">
        <v>2181</v>
      </c>
      <c r="B775" t="s">
        <v>2182</v>
      </c>
      <c r="C775" s="1" t="str">
        <f t="shared" si="50"/>
        <v>21:0085</v>
      </c>
      <c r="D775" s="1" t="str">
        <f t="shared" si="51"/>
        <v>21:0023</v>
      </c>
      <c r="E775" t="s">
        <v>2183</v>
      </c>
      <c r="F775" t="s">
        <v>2184</v>
      </c>
      <c r="H775">
        <v>67.075505399999997</v>
      </c>
      <c r="I775">
        <v>-110.4633927</v>
      </c>
      <c r="J775" s="1" t="str">
        <f t="shared" si="53"/>
        <v>Till</v>
      </c>
      <c r="K775" s="1" t="str">
        <f t="shared" si="52"/>
        <v>&lt;2 micron</v>
      </c>
      <c r="L775">
        <v>0.2</v>
      </c>
      <c r="M775">
        <v>3.53</v>
      </c>
      <c r="N775">
        <v>4</v>
      </c>
      <c r="O775">
        <v>110</v>
      </c>
      <c r="P775">
        <v>0.25</v>
      </c>
      <c r="Q775">
        <v>1</v>
      </c>
      <c r="R775">
        <v>0.55000000000000004</v>
      </c>
      <c r="S775">
        <v>0.5</v>
      </c>
      <c r="T775">
        <v>27</v>
      </c>
      <c r="U775">
        <v>56</v>
      </c>
      <c r="V775">
        <v>97</v>
      </c>
      <c r="W775">
        <v>4.1100000000000003</v>
      </c>
      <c r="X775">
        <v>10</v>
      </c>
      <c r="Y775">
        <v>0.5</v>
      </c>
      <c r="Z775">
        <v>0.48</v>
      </c>
      <c r="AA775">
        <v>40</v>
      </c>
      <c r="AB775">
        <v>1.47</v>
      </c>
      <c r="AC775">
        <v>605</v>
      </c>
      <c r="AD775">
        <v>1</v>
      </c>
      <c r="AE775">
        <v>0.22</v>
      </c>
      <c r="AF775">
        <v>42</v>
      </c>
      <c r="AG775">
        <v>1720</v>
      </c>
      <c r="AH775">
        <v>10</v>
      </c>
      <c r="AI775">
        <v>1</v>
      </c>
      <c r="AJ775">
        <v>7</v>
      </c>
      <c r="AK775">
        <v>18</v>
      </c>
      <c r="AL775">
        <v>0.15</v>
      </c>
      <c r="AM775">
        <v>5</v>
      </c>
      <c r="AN775">
        <v>5</v>
      </c>
      <c r="AO775">
        <v>71</v>
      </c>
      <c r="AP775">
        <v>5</v>
      </c>
      <c r="AQ775">
        <v>92</v>
      </c>
    </row>
    <row r="776" spans="1:43" hidden="1" x14ac:dyDescent="0.25">
      <c r="A776" t="s">
        <v>2185</v>
      </c>
      <c r="B776" t="s">
        <v>2186</v>
      </c>
      <c r="C776" s="1" t="str">
        <f t="shared" si="50"/>
        <v>21:0085</v>
      </c>
      <c r="D776" s="1" t="str">
        <f t="shared" si="51"/>
        <v>21:0023</v>
      </c>
      <c r="E776" t="s">
        <v>2187</v>
      </c>
      <c r="F776" t="s">
        <v>2188</v>
      </c>
      <c r="H776">
        <v>67.150360300000003</v>
      </c>
      <c r="I776">
        <v>-110.4488053</v>
      </c>
      <c r="J776" s="1" t="str">
        <f t="shared" si="53"/>
        <v>Till</v>
      </c>
      <c r="K776" s="1" t="str">
        <f t="shared" si="52"/>
        <v>&lt;2 micron</v>
      </c>
      <c r="L776">
        <v>0.1</v>
      </c>
      <c r="M776">
        <v>2.76</v>
      </c>
      <c r="N776">
        <v>2</v>
      </c>
      <c r="O776">
        <v>80</v>
      </c>
      <c r="P776">
        <v>0.25</v>
      </c>
      <c r="Q776">
        <v>1</v>
      </c>
      <c r="R776">
        <v>0.47</v>
      </c>
      <c r="S776">
        <v>0.25</v>
      </c>
      <c r="T776">
        <v>17</v>
      </c>
      <c r="U776">
        <v>39</v>
      </c>
      <c r="V776">
        <v>59</v>
      </c>
      <c r="W776">
        <v>3.22</v>
      </c>
      <c r="X776">
        <v>10</v>
      </c>
      <c r="Y776">
        <v>0.5</v>
      </c>
      <c r="Z776">
        <v>0.45</v>
      </c>
      <c r="AA776">
        <v>40</v>
      </c>
      <c r="AB776">
        <v>1.1399999999999999</v>
      </c>
      <c r="AC776">
        <v>370</v>
      </c>
      <c r="AD776">
        <v>1</v>
      </c>
      <c r="AE776">
        <v>0.15</v>
      </c>
      <c r="AF776">
        <v>31</v>
      </c>
      <c r="AG776">
        <v>1290</v>
      </c>
      <c r="AH776">
        <v>10</v>
      </c>
      <c r="AI776">
        <v>1</v>
      </c>
      <c r="AJ776">
        <v>5</v>
      </c>
      <c r="AK776">
        <v>14</v>
      </c>
      <c r="AL776">
        <v>0.13</v>
      </c>
      <c r="AM776">
        <v>5</v>
      </c>
      <c r="AN776">
        <v>5</v>
      </c>
      <c r="AO776">
        <v>52</v>
      </c>
      <c r="AP776">
        <v>5</v>
      </c>
      <c r="AQ776">
        <v>92</v>
      </c>
    </row>
    <row r="777" spans="1:43" hidden="1" x14ac:dyDescent="0.25">
      <c r="A777" t="s">
        <v>2189</v>
      </c>
      <c r="B777" t="s">
        <v>2190</v>
      </c>
      <c r="C777" s="1" t="str">
        <f t="shared" si="50"/>
        <v>21:0085</v>
      </c>
      <c r="D777" s="1" t="str">
        <f t="shared" si="51"/>
        <v>21:0023</v>
      </c>
      <c r="E777" t="s">
        <v>2191</v>
      </c>
      <c r="F777" t="s">
        <v>2192</v>
      </c>
      <c r="H777">
        <v>67.199095700000001</v>
      </c>
      <c r="I777">
        <v>-110.4303464</v>
      </c>
      <c r="J777" s="1" t="str">
        <f t="shared" si="53"/>
        <v>Till</v>
      </c>
      <c r="K777" s="1" t="str">
        <f t="shared" si="52"/>
        <v>&lt;2 micron</v>
      </c>
      <c r="L777">
        <v>0.2</v>
      </c>
      <c r="M777">
        <v>3.42</v>
      </c>
      <c r="N777">
        <v>4</v>
      </c>
      <c r="O777">
        <v>110</v>
      </c>
      <c r="P777">
        <v>0.25</v>
      </c>
      <c r="Q777">
        <v>1</v>
      </c>
      <c r="R777">
        <v>0.36</v>
      </c>
      <c r="S777">
        <v>0.5</v>
      </c>
      <c r="T777">
        <v>18</v>
      </c>
      <c r="U777">
        <v>38</v>
      </c>
      <c r="V777">
        <v>35</v>
      </c>
      <c r="W777">
        <v>4.4800000000000004</v>
      </c>
      <c r="X777">
        <v>20</v>
      </c>
      <c r="Y777">
        <v>0.5</v>
      </c>
      <c r="Z777">
        <v>0.51</v>
      </c>
      <c r="AA777">
        <v>40</v>
      </c>
      <c r="AB777">
        <v>1.2</v>
      </c>
      <c r="AC777">
        <v>445</v>
      </c>
      <c r="AD777">
        <v>1</v>
      </c>
      <c r="AE777">
        <v>0.17</v>
      </c>
      <c r="AF777">
        <v>26</v>
      </c>
      <c r="AG777">
        <v>1130</v>
      </c>
      <c r="AH777">
        <v>24</v>
      </c>
      <c r="AI777">
        <v>1</v>
      </c>
      <c r="AJ777">
        <v>7</v>
      </c>
      <c r="AK777">
        <v>17</v>
      </c>
      <c r="AL777">
        <v>0.17</v>
      </c>
      <c r="AM777">
        <v>5</v>
      </c>
      <c r="AN777">
        <v>5</v>
      </c>
      <c r="AO777">
        <v>66</v>
      </c>
      <c r="AP777">
        <v>5</v>
      </c>
      <c r="AQ777">
        <v>102</v>
      </c>
    </row>
    <row r="778" spans="1:43" hidden="1" x14ac:dyDescent="0.25">
      <c r="A778" t="s">
        <v>2193</v>
      </c>
      <c r="B778" t="s">
        <v>2194</v>
      </c>
      <c r="C778" s="1" t="str">
        <f t="shared" si="50"/>
        <v>21:0085</v>
      </c>
      <c r="D778" s="1" t="str">
        <f t="shared" si="51"/>
        <v>21:0023</v>
      </c>
      <c r="E778" t="s">
        <v>2195</v>
      </c>
      <c r="F778" t="s">
        <v>2196</v>
      </c>
      <c r="H778">
        <v>67.243280999999996</v>
      </c>
      <c r="I778">
        <v>-110.419337</v>
      </c>
      <c r="J778" s="1" t="str">
        <f t="shared" si="53"/>
        <v>Till</v>
      </c>
      <c r="K778" s="1" t="str">
        <f t="shared" si="52"/>
        <v>&lt;2 micron</v>
      </c>
      <c r="L778">
        <v>0.2</v>
      </c>
      <c r="M778">
        <v>4.26</v>
      </c>
      <c r="N778">
        <v>4</v>
      </c>
      <c r="O778">
        <v>80</v>
      </c>
      <c r="P778">
        <v>0.25</v>
      </c>
      <c r="Q778">
        <v>1</v>
      </c>
      <c r="R778">
        <v>0.19</v>
      </c>
      <c r="S778">
        <v>0.25</v>
      </c>
      <c r="T778">
        <v>13</v>
      </c>
      <c r="U778">
        <v>55</v>
      </c>
      <c r="V778">
        <v>80</v>
      </c>
      <c r="W778">
        <v>5.63</v>
      </c>
      <c r="X778">
        <v>20</v>
      </c>
      <c r="Y778">
        <v>0.5</v>
      </c>
      <c r="Z778">
        <v>0.26</v>
      </c>
      <c r="AA778">
        <v>40</v>
      </c>
      <c r="AB778">
        <v>0.93</v>
      </c>
      <c r="AC778">
        <v>375</v>
      </c>
      <c r="AD778">
        <v>3</v>
      </c>
      <c r="AE778">
        <v>0.33</v>
      </c>
      <c r="AF778">
        <v>23</v>
      </c>
      <c r="AG778">
        <v>2040</v>
      </c>
      <c r="AH778">
        <v>18</v>
      </c>
      <c r="AI778">
        <v>2</v>
      </c>
      <c r="AJ778">
        <v>7</v>
      </c>
      <c r="AK778">
        <v>13</v>
      </c>
      <c r="AL778">
        <v>0.2</v>
      </c>
      <c r="AM778">
        <v>5</v>
      </c>
      <c r="AN778">
        <v>5</v>
      </c>
      <c r="AO778">
        <v>106</v>
      </c>
      <c r="AP778">
        <v>5</v>
      </c>
      <c r="AQ778">
        <v>76</v>
      </c>
    </row>
    <row r="779" spans="1:43" hidden="1" x14ac:dyDescent="0.25">
      <c r="A779" t="s">
        <v>2197</v>
      </c>
      <c r="B779" t="s">
        <v>2198</v>
      </c>
      <c r="C779" s="1" t="str">
        <f t="shared" si="50"/>
        <v>21:0085</v>
      </c>
      <c r="D779" s="1" t="str">
        <f t="shared" si="51"/>
        <v>21:0023</v>
      </c>
      <c r="E779" t="s">
        <v>2199</v>
      </c>
      <c r="F779" t="s">
        <v>2200</v>
      </c>
      <c r="H779">
        <v>67.307306299999993</v>
      </c>
      <c r="I779">
        <v>-110.4377618</v>
      </c>
      <c r="J779" s="1" t="str">
        <f t="shared" si="53"/>
        <v>Till</v>
      </c>
      <c r="K779" s="1" t="str">
        <f t="shared" si="52"/>
        <v>&lt;2 micron</v>
      </c>
      <c r="L779">
        <v>0.2</v>
      </c>
      <c r="M779">
        <v>3.92</v>
      </c>
      <c r="N779">
        <v>10</v>
      </c>
      <c r="O779">
        <v>150</v>
      </c>
      <c r="P779">
        <v>0.25</v>
      </c>
      <c r="Q779">
        <v>1</v>
      </c>
      <c r="R779">
        <v>0.56000000000000005</v>
      </c>
      <c r="S779">
        <v>1</v>
      </c>
      <c r="T779">
        <v>32</v>
      </c>
      <c r="U779">
        <v>75</v>
      </c>
      <c r="V779">
        <v>158</v>
      </c>
      <c r="W779">
        <v>4.57</v>
      </c>
      <c r="X779">
        <v>10</v>
      </c>
      <c r="Y779">
        <v>0.5</v>
      </c>
      <c r="Z779">
        <v>0.65</v>
      </c>
      <c r="AA779">
        <v>40</v>
      </c>
      <c r="AB779">
        <v>1.69</v>
      </c>
      <c r="AC779">
        <v>550</v>
      </c>
      <c r="AD779">
        <v>1</v>
      </c>
      <c r="AE779">
        <v>0.44</v>
      </c>
      <c r="AF779">
        <v>57</v>
      </c>
      <c r="AG779">
        <v>2830</v>
      </c>
      <c r="AH779">
        <v>18</v>
      </c>
      <c r="AI779">
        <v>1</v>
      </c>
      <c r="AJ779">
        <v>8</v>
      </c>
      <c r="AK779">
        <v>28</v>
      </c>
      <c r="AL779">
        <v>0.19</v>
      </c>
      <c r="AM779">
        <v>5</v>
      </c>
      <c r="AN779">
        <v>5</v>
      </c>
      <c r="AO779">
        <v>88</v>
      </c>
      <c r="AP779">
        <v>5</v>
      </c>
      <c r="AQ779">
        <v>152</v>
      </c>
    </row>
    <row r="780" spans="1:43" hidden="1" x14ac:dyDescent="0.25">
      <c r="A780" t="s">
        <v>2201</v>
      </c>
      <c r="B780" t="s">
        <v>2202</v>
      </c>
      <c r="C780" s="1" t="str">
        <f t="shared" si="50"/>
        <v>21:0085</v>
      </c>
      <c r="D780" s="1" t="str">
        <f t="shared" si="51"/>
        <v>21:0023</v>
      </c>
      <c r="E780" t="s">
        <v>2203</v>
      </c>
      <c r="F780" t="s">
        <v>2204</v>
      </c>
      <c r="H780">
        <v>67.360018600000004</v>
      </c>
      <c r="I780">
        <v>-110.4539809</v>
      </c>
      <c r="J780" s="1" t="str">
        <f t="shared" si="53"/>
        <v>Till</v>
      </c>
      <c r="K780" s="1" t="str">
        <f t="shared" si="52"/>
        <v>&lt;2 micron</v>
      </c>
      <c r="L780">
        <v>0.1</v>
      </c>
      <c r="M780">
        <v>3.59</v>
      </c>
      <c r="N780">
        <v>6</v>
      </c>
      <c r="O780">
        <v>70</v>
      </c>
      <c r="P780">
        <v>0.25</v>
      </c>
      <c r="Q780">
        <v>1</v>
      </c>
      <c r="R780">
        <v>0.27</v>
      </c>
      <c r="S780">
        <v>0.25</v>
      </c>
      <c r="T780">
        <v>10</v>
      </c>
      <c r="U780">
        <v>76</v>
      </c>
      <c r="V780">
        <v>73</v>
      </c>
      <c r="W780">
        <v>4.1100000000000003</v>
      </c>
      <c r="X780">
        <v>10</v>
      </c>
      <c r="Y780">
        <v>0.5</v>
      </c>
      <c r="Z780">
        <v>0.18</v>
      </c>
      <c r="AA780">
        <v>40</v>
      </c>
      <c r="AB780">
        <v>0.88</v>
      </c>
      <c r="AC780">
        <v>190</v>
      </c>
      <c r="AD780">
        <v>2</v>
      </c>
      <c r="AE780">
        <v>0.45</v>
      </c>
      <c r="AF780">
        <v>23</v>
      </c>
      <c r="AG780">
        <v>2250</v>
      </c>
      <c r="AH780">
        <v>6</v>
      </c>
      <c r="AI780">
        <v>1</v>
      </c>
      <c r="AJ780">
        <v>5</v>
      </c>
      <c r="AK780">
        <v>17</v>
      </c>
      <c r="AL780">
        <v>0.14000000000000001</v>
      </c>
      <c r="AM780">
        <v>5</v>
      </c>
      <c r="AN780">
        <v>5</v>
      </c>
      <c r="AO780">
        <v>89</v>
      </c>
      <c r="AP780">
        <v>5</v>
      </c>
      <c r="AQ780">
        <v>48</v>
      </c>
    </row>
    <row r="781" spans="1:43" hidden="1" x14ac:dyDescent="0.25">
      <c r="A781" t="s">
        <v>2205</v>
      </c>
      <c r="B781" t="s">
        <v>2206</v>
      </c>
      <c r="C781" s="1" t="str">
        <f t="shared" si="50"/>
        <v>21:0085</v>
      </c>
      <c r="D781" s="1" t="str">
        <f t="shared" si="51"/>
        <v>21:0023</v>
      </c>
      <c r="E781" t="s">
        <v>2207</v>
      </c>
      <c r="F781" t="s">
        <v>2208</v>
      </c>
      <c r="H781">
        <v>67.420737200000005</v>
      </c>
      <c r="I781">
        <v>-110.4777946</v>
      </c>
      <c r="J781" s="1" t="str">
        <f t="shared" si="53"/>
        <v>Till</v>
      </c>
      <c r="K781" s="1" t="str">
        <f t="shared" si="52"/>
        <v>&lt;2 micron</v>
      </c>
      <c r="L781">
        <v>0.2</v>
      </c>
      <c r="M781">
        <v>4.45</v>
      </c>
      <c r="N781">
        <v>16</v>
      </c>
      <c r="O781">
        <v>170</v>
      </c>
      <c r="P781">
        <v>0.25</v>
      </c>
      <c r="Q781">
        <v>2</v>
      </c>
      <c r="R781">
        <v>0.37</v>
      </c>
      <c r="S781">
        <v>0.5</v>
      </c>
      <c r="T781">
        <v>30</v>
      </c>
      <c r="U781">
        <v>105</v>
      </c>
      <c r="V781">
        <v>224</v>
      </c>
      <c r="W781">
        <v>6.21</v>
      </c>
      <c r="X781">
        <v>20</v>
      </c>
      <c r="Y781">
        <v>0.5</v>
      </c>
      <c r="Z781">
        <v>0.79</v>
      </c>
      <c r="AA781">
        <v>60</v>
      </c>
      <c r="AB781">
        <v>2.12</v>
      </c>
      <c r="AC781">
        <v>470</v>
      </c>
      <c r="AD781">
        <v>1</v>
      </c>
      <c r="AE781">
        <v>0.46</v>
      </c>
      <c r="AF781">
        <v>76</v>
      </c>
      <c r="AG781">
        <v>2030</v>
      </c>
      <c r="AH781">
        <v>22</v>
      </c>
      <c r="AI781">
        <v>1</v>
      </c>
      <c r="AJ781">
        <v>12</v>
      </c>
      <c r="AK781">
        <v>23</v>
      </c>
      <c r="AL781">
        <v>0.21</v>
      </c>
      <c r="AM781">
        <v>5</v>
      </c>
      <c r="AN781">
        <v>5</v>
      </c>
      <c r="AO781">
        <v>151</v>
      </c>
      <c r="AP781">
        <v>5</v>
      </c>
      <c r="AQ781">
        <v>192</v>
      </c>
    </row>
    <row r="782" spans="1:43" hidden="1" x14ac:dyDescent="0.25">
      <c r="A782" t="s">
        <v>2209</v>
      </c>
      <c r="B782" t="s">
        <v>2210</v>
      </c>
      <c r="C782" s="1" t="str">
        <f t="shared" si="50"/>
        <v>21:0085</v>
      </c>
      <c r="D782" s="1" t="str">
        <f t="shared" si="51"/>
        <v>21:0023</v>
      </c>
      <c r="E782" t="s">
        <v>2211</v>
      </c>
      <c r="F782" t="s">
        <v>2212</v>
      </c>
      <c r="H782">
        <v>67.418781999999993</v>
      </c>
      <c r="I782">
        <v>-110.6115544</v>
      </c>
      <c r="J782" s="1" t="str">
        <f t="shared" si="53"/>
        <v>Till</v>
      </c>
      <c r="K782" s="1" t="str">
        <f t="shared" si="52"/>
        <v>&lt;2 micron</v>
      </c>
      <c r="L782">
        <v>0.2</v>
      </c>
      <c r="M782">
        <v>4.3899999999999997</v>
      </c>
      <c r="N782">
        <v>10</v>
      </c>
      <c r="O782">
        <v>150</v>
      </c>
      <c r="P782">
        <v>0.25</v>
      </c>
      <c r="Q782">
        <v>4</v>
      </c>
      <c r="R782">
        <v>0.37</v>
      </c>
      <c r="S782">
        <v>0.5</v>
      </c>
      <c r="T782">
        <v>31</v>
      </c>
      <c r="U782">
        <v>99</v>
      </c>
      <c r="V782">
        <v>144</v>
      </c>
      <c r="W782">
        <v>6.31</v>
      </c>
      <c r="X782">
        <v>20</v>
      </c>
      <c r="Y782">
        <v>0.5</v>
      </c>
      <c r="Z782">
        <v>0.89</v>
      </c>
      <c r="AA782">
        <v>40</v>
      </c>
      <c r="AB782">
        <v>2.2200000000000002</v>
      </c>
      <c r="AC782">
        <v>625</v>
      </c>
      <c r="AD782">
        <v>1</v>
      </c>
      <c r="AE782">
        <v>0.49</v>
      </c>
      <c r="AF782">
        <v>54</v>
      </c>
      <c r="AG782">
        <v>2720</v>
      </c>
      <c r="AH782">
        <v>32</v>
      </c>
      <c r="AI782">
        <v>1</v>
      </c>
      <c r="AJ782">
        <v>13</v>
      </c>
      <c r="AK782">
        <v>20</v>
      </c>
      <c r="AL782">
        <v>0.22</v>
      </c>
      <c r="AM782">
        <v>5</v>
      </c>
      <c r="AN782">
        <v>5</v>
      </c>
      <c r="AO782">
        <v>151</v>
      </c>
      <c r="AP782">
        <v>5</v>
      </c>
      <c r="AQ782">
        <v>226</v>
      </c>
    </row>
    <row r="783" spans="1:43" hidden="1" x14ac:dyDescent="0.25">
      <c r="A783" t="s">
        <v>2213</v>
      </c>
      <c r="B783" t="s">
        <v>2214</v>
      </c>
      <c r="C783" s="1" t="str">
        <f t="shared" si="50"/>
        <v>21:0085</v>
      </c>
      <c r="D783" s="1" t="str">
        <f t="shared" si="51"/>
        <v>21:0023</v>
      </c>
      <c r="E783" t="s">
        <v>2215</v>
      </c>
      <c r="F783" t="s">
        <v>2216</v>
      </c>
      <c r="H783">
        <v>67.855662899999999</v>
      </c>
      <c r="I783">
        <v>-110.6299807</v>
      </c>
      <c r="J783" s="1" t="str">
        <f t="shared" si="53"/>
        <v>Till</v>
      </c>
      <c r="K783" s="1" t="str">
        <f t="shared" si="52"/>
        <v>&lt;2 micron</v>
      </c>
      <c r="L783">
        <v>0.2</v>
      </c>
      <c r="M783">
        <v>4.1100000000000003</v>
      </c>
      <c r="N783">
        <v>6</v>
      </c>
      <c r="O783">
        <v>170</v>
      </c>
      <c r="P783">
        <v>0.25</v>
      </c>
      <c r="Q783">
        <v>1</v>
      </c>
      <c r="R783">
        <v>0.31</v>
      </c>
      <c r="S783">
        <v>0.5</v>
      </c>
      <c r="T783">
        <v>25</v>
      </c>
      <c r="U783">
        <v>135</v>
      </c>
      <c r="V783">
        <v>181</v>
      </c>
      <c r="W783">
        <v>4.96</v>
      </c>
      <c r="X783">
        <v>20</v>
      </c>
      <c r="Y783">
        <v>0.5</v>
      </c>
      <c r="Z783">
        <v>0.56999999999999995</v>
      </c>
      <c r="AA783">
        <v>60</v>
      </c>
      <c r="AB783">
        <v>2.33</v>
      </c>
      <c r="AC783">
        <v>430</v>
      </c>
      <c r="AD783">
        <v>1</v>
      </c>
      <c r="AE783">
        <v>0.42</v>
      </c>
      <c r="AF783">
        <v>59</v>
      </c>
      <c r="AG783">
        <v>1680</v>
      </c>
      <c r="AH783">
        <v>26</v>
      </c>
      <c r="AI783">
        <v>1</v>
      </c>
      <c r="AJ783">
        <v>18</v>
      </c>
      <c r="AK783">
        <v>18</v>
      </c>
      <c r="AL783">
        <v>0.2</v>
      </c>
      <c r="AM783">
        <v>5</v>
      </c>
      <c r="AN783">
        <v>5</v>
      </c>
      <c r="AO783">
        <v>195</v>
      </c>
      <c r="AP783">
        <v>5</v>
      </c>
      <c r="AQ783">
        <v>156</v>
      </c>
    </row>
    <row r="784" spans="1:43" hidden="1" x14ac:dyDescent="0.25">
      <c r="A784" t="s">
        <v>2217</v>
      </c>
      <c r="B784" t="s">
        <v>2218</v>
      </c>
      <c r="C784" s="1" t="str">
        <f t="shared" si="50"/>
        <v>21:0085</v>
      </c>
      <c r="D784" s="1" t="str">
        <f t="shared" si="51"/>
        <v>21:0023</v>
      </c>
      <c r="E784" t="s">
        <v>2219</v>
      </c>
      <c r="F784" t="s">
        <v>2220</v>
      </c>
      <c r="H784">
        <v>67.905775199999994</v>
      </c>
      <c r="I784">
        <v>-110.45789139999999</v>
      </c>
      <c r="J784" s="1" t="str">
        <f t="shared" si="53"/>
        <v>Till</v>
      </c>
      <c r="K784" s="1" t="str">
        <f t="shared" si="52"/>
        <v>&lt;2 micron</v>
      </c>
      <c r="L784">
        <v>0.2</v>
      </c>
      <c r="M784">
        <v>3.3</v>
      </c>
      <c r="N784">
        <v>14</v>
      </c>
      <c r="O784">
        <v>390</v>
      </c>
      <c r="P784">
        <v>0.25</v>
      </c>
      <c r="Q784">
        <v>1</v>
      </c>
      <c r="R784">
        <v>0.5</v>
      </c>
      <c r="S784">
        <v>0.25</v>
      </c>
      <c r="T784">
        <v>18</v>
      </c>
      <c r="U784">
        <v>65</v>
      </c>
      <c r="V784">
        <v>111</v>
      </c>
      <c r="W784">
        <v>4.34</v>
      </c>
      <c r="X784">
        <v>20</v>
      </c>
      <c r="Y784">
        <v>0.5</v>
      </c>
      <c r="Z784">
        <v>0.8</v>
      </c>
      <c r="AA784">
        <v>50</v>
      </c>
      <c r="AB784">
        <v>1.9</v>
      </c>
      <c r="AC784">
        <v>475</v>
      </c>
      <c r="AD784">
        <v>1</v>
      </c>
      <c r="AE784">
        <v>0.22</v>
      </c>
      <c r="AF784">
        <v>37</v>
      </c>
      <c r="AG784">
        <v>1170</v>
      </c>
      <c r="AH784">
        <v>16</v>
      </c>
      <c r="AI784">
        <v>1</v>
      </c>
      <c r="AJ784">
        <v>10</v>
      </c>
      <c r="AK784">
        <v>17</v>
      </c>
      <c r="AL784">
        <v>0.14000000000000001</v>
      </c>
      <c r="AM784">
        <v>5</v>
      </c>
      <c r="AN784">
        <v>5</v>
      </c>
      <c r="AO784">
        <v>81</v>
      </c>
      <c r="AP784">
        <v>5</v>
      </c>
      <c r="AQ784">
        <v>120</v>
      </c>
    </row>
    <row r="785" spans="1:43" hidden="1" x14ac:dyDescent="0.25">
      <c r="A785" t="s">
        <v>2221</v>
      </c>
      <c r="B785" t="s">
        <v>2222</v>
      </c>
      <c r="C785" s="1" t="str">
        <f t="shared" si="50"/>
        <v>21:0085</v>
      </c>
      <c r="D785" s="1" t="str">
        <f t="shared" si="51"/>
        <v>21:0023</v>
      </c>
      <c r="E785" t="s">
        <v>2223</v>
      </c>
      <c r="F785" t="s">
        <v>2224</v>
      </c>
      <c r="H785">
        <v>67.807997599999993</v>
      </c>
      <c r="I785">
        <v>-110.4561191</v>
      </c>
      <c r="J785" s="1" t="str">
        <f t="shared" si="53"/>
        <v>Till</v>
      </c>
      <c r="K785" s="1" t="str">
        <f t="shared" si="52"/>
        <v>&lt;2 micron</v>
      </c>
      <c r="L785">
        <v>0.2</v>
      </c>
      <c r="M785">
        <v>3.55</v>
      </c>
      <c r="N785">
        <v>40</v>
      </c>
      <c r="O785">
        <v>80</v>
      </c>
      <c r="P785">
        <v>0.25</v>
      </c>
      <c r="Q785">
        <v>4</v>
      </c>
      <c r="R785">
        <v>0.19</v>
      </c>
      <c r="S785">
        <v>0.5</v>
      </c>
      <c r="T785">
        <v>16</v>
      </c>
      <c r="U785">
        <v>72</v>
      </c>
      <c r="V785">
        <v>106</v>
      </c>
      <c r="W785">
        <v>5.63</v>
      </c>
      <c r="X785">
        <v>20</v>
      </c>
      <c r="Y785">
        <v>0.5</v>
      </c>
      <c r="Z785">
        <v>0.26</v>
      </c>
      <c r="AA785">
        <v>40</v>
      </c>
      <c r="AB785">
        <v>1.07</v>
      </c>
      <c r="AC785">
        <v>385</v>
      </c>
      <c r="AD785">
        <v>1</v>
      </c>
      <c r="AE785">
        <v>0.93</v>
      </c>
      <c r="AF785">
        <v>28</v>
      </c>
      <c r="AG785">
        <v>7130</v>
      </c>
      <c r="AH785">
        <v>6</v>
      </c>
      <c r="AI785">
        <v>1</v>
      </c>
      <c r="AJ785">
        <v>9</v>
      </c>
      <c r="AK785">
        <v>17</v>
      </c>
      <c r="AL785">
        <v>0.15</v>
      </c>
      <c r="AM785">
        <v>5</v>
      </c>
      <c r="AN785">
        <v>5</v>
      </c>
      <c r="AO785">
        <v>153</v>
      </c>
      <c r="AP785">
        <v>5</v>
      </c>
      <c r="AQ785">
        <v>64</v>
      </c>
    </row>
    <row r="786" spans="1:43" hidden="1" x14ac:dyDescent="0.25">
      <c r="A786" t="s">
        <v>2225</v>
      </c>
      <c r="B786" t="s">
        <v>2226</v>
      </c>
      <c r="C786" s="1" t="str">
        <f t="shared" si="50"/>
        <v>21:0085</v>
      </c>
      <c r="D786" s="1" t="str">
        <f t="shared" si="51"/>
        <v>21:0023</v>
      </c>
      <c r="E786" t="s">
        <v>2227</v>
      </c>
      <c r="F786" t="s">
        <v>2228</v>
      </c>
      <c r="H786">
        <v>67.819619399999993</v>
      </c>
      <c r="I786">
        <v>-110.6367218</v>
      </c>
      <c r="J786" s="1" t="str">
        <f t="shared" si="53"/>
        <v>Till</v>
      </c>
      <c r="K786" s="1" t="str">
        <f t="shared" si="52"/>
        <v>&lt;2 micron</v>
      </c>
      <c r="L786">
        <v>0.2</v>
      </c>
      <c r="M786">
        <v>4.78</v>
      </c>
      <c r="N786">
        <v>20</v>
      </c>
      <c r="O786">
        <v>200</v>
      </c>
      <c r="P786">
        <v>0.25</v>
      </c>
      <c r="Q786">
        <v>1</v>
      </c>
      <c r="R786">
        <v>0.34</v>
      </c>
      <c r="S786">
        <v>1</v>
      </c>
      <c r="T786">
        <v>31</v>
      </c>
      <c r="U786">
        <v>128</v>
      </c>
      <c r="V786">
        <v>144</v>
      </c>
      <c r="W786">
        <v>6.61</v>
      </c>
      <c r="X786">
        <v>20</v>
      </c>
      <c r="Y786">
        <v>0.5</v>
      </c>
      <c r="Z786">
        <v>1.0900000000000001</v>
      </c>
      <c r="AA786">
        <v>40</v>
      </c>
      <c r="AB786">
        <v>2.5299999999999998</v>
      </c>
      <c r="AC786">
        <v>740</v>
      </c>
      <c r="AD786">
        <v>1</v>
      </c>
      <c r="AE786">
        <v>0.47</v>
      </c>
      <c r="AF786">
        <v>67</v>
      </c>
      <c r="AG786">
        <v>2320</v>
      </c>
      <c r="AH786">
        <v>56</v>
      </c>
      <c r="AI786">
        <v>1</v>
      </c>
      <c r="AJ786">
        <v>16</v>
      </c>
      <c r="AK786">
        <v>22</v>
      </c>
      <c r="AL786">
        <v>0.22</v>
      </c>
      <c r="AM786">
        <v>5</v>
      </c>
      <c r="AN786">
        <v>5</v>
      </c>
      <c r="AO786">
        <v>143</v>
      </c>
      <c r="AP786">
        <v>5</v>
      </c>
      <c r="AQ786">
        <v>240</v>
      </c>
    </row>
    <row r="787" spans="1:43" hidden="1" x14ac:dyDescent="0.25">
      <c r="A787" t="s">
        <v>2229</v>
      </c>
      <c r="B787" t="s">
        <v>2230</v>
      </c>
      <c r="C787" s="1" t="str">
        <f t="shared" si="50"/>
        <v>21:0085</v>
      </c>
      <c r="D787" s="1" t="str">
        <f t="shared" si="51"/>
        <v>21:0023</v>
      </c>
      <c r="E787" t="s">
        <v>2231</v>
      </c>
      <c r="F787" t="s">
        <v>2232</v>
      </c>
      <c r="H787">
        <v>67.755369299999998</v>
      </c>
      <c r="I787">
        <v>-110.62517219999999</v>
      </c>
      <c r="J787" s="1" t="str">
        <f t="shared" si="53"/>
        <v>Till</v>
      </c>
      <c r="K787" s="1" t="str">
        <f t="shared" si="52"/>
        <v>&lt;2 micron</v>
      </c>
      <c r="L787">
        <v>0.1</v>
      </c>
      <c r="M787">
        <v>4.7</v>
      </c>
      <c r="N787">
        <v>16</v>
      </c>
      <c r="O787">
        <v>150</v>
      </c>
      <c r="P787">
        <v>0.25</v>
      </c>
      <c r="Q787">
        <v>1</v>
      </c>
      <c r="R787">
        <v>0.28000000000000003</v>
      </c>
      <c r="S787">
        <v>0.25</v>
      </c>
      <c r="T787">
        <v>24</v>
      </c>
      <c r="U787">
        <v>101</v>
      </c>
      <c r="V787">
        <v>95</v>
      </c>
      <c r="W787">
        <v>5.98</v>
      </c>
      <c r="X787">
        <v>20</v>
      </c>
      <c r="Y787">
        <v>0.5</v>
      </c>
      <c r="Z787">
        <v>0.63</v>
      </c>
      <c r="AA787">
        <v>30</v>
      </c>
      <c r="AB787">
        <v>2.19</v>
      </c>
      <c r="AC787">
        <v>555</v>
      </c>
      <c r="AD787">
        <v>1</v>
      </c>
      <c r="AE787">
        <v>0.4</v>
      </c>
      <c r="AF787">
        <v>54</v>
      </c>
      <c r="AG787">
        <v>2730</v>
      </c>
      <c r="AH787">
        <v>28</v>
      </c>
      <c r="AI787">
        <v>1</v>
      </c>
      <c r="AJ787">
        <v>11</v>
      </c>
      <c r="AK787">
        <v>22</v>
      </c>
      <c r="AL787">
        <v>0.2</v>
      </c>
      <c r="AM787">
        <v>5</v>
      </c>
      <c r="AN787">
        <v>5</v>
      </c>
      <c r="AO787">
        <v>125</v>
      </c>
      <c r="AP787">
        <v>5</v>
      </c>
      <c r="AQ787">
        <v>142</v>
      </c>
    </row>
    <row r="788" spans="1:43" hidden="1" x14ac:dyDescent="0.25">
      <c r="A788" t="s">
        <v>2233</v>
      </c>
      <c r="B788" t="s">
        <v>2234</v>
      </c>
      <c r="C788" s="1" t="str">
        <f t="shared" si="50"/>
        <v>21:0085</v>
      </c>
      <c r="D788" s="1" t="str">
        <f t="shared" si="51"/>
        <v>21:0023</v>
      </c>
      <c r="E788" t="s">
        <v>2231</v>
      </c>
      <c r="F788" t="s">
        <v>2235</v>
      </c>
      <c r="H788">
        <v>67.755369299999998</v>
      </c>
      <c r="I788">
        <v>-110.62517219999999</v>
      </c>
      <c r="J788" s="1" t="str">
        <f t="shared" si="53"/>
        <v>Till</v>
      </c>
      <c r="K788" s="1" t="str">
        <f t="shared" si="52"/>
        <v>&lt;2 micron</v>
      </c>
      <c r="L788">
        <v>0.1</v>
      </c>
      <c r="M788">
        <v>4.21</v>
      </c>
      <c r="N788">
        <v>14</v>
      </c>
      <c r="O788">
        <v>130</v>
      </c>
      <c r="P788">
        <v>0.25</v>
      </c>
      <c r="Q788">
        <v>1</v>
      </c>
      <c r="R788">
        <v>0.22</v>
      </c>
      <c r="S788">
        <v>0.25</v>
      </c>
      <c r="T788">
        <v>24</v>
      </c>
      <c r="U788">
        <v>94</v>
      </c>
      <c r="V788">
        <v>87</v>
      </c>
      <c r="W788">
        <v>5.5</v>
      </c>
      <c r="X788">
        <v>5</v>
      </c>
      <c r="Y788">
        <v>0.5</v>
      </c>
      <c r="Z788">
        <v>0.53</v>
      </c>
      <c r="AA788">
        <v>30</v>
      </c>
      <c r="AB788">
        <v>1.98</v>
      </c>
      <c r="AC788">
        <v>520</v>
      </c>
      <c r="AD788">
        <v>3</v>
      </c>
      <c r="AE788">
        <v>0.37</v>
      </c>
      <c r="AF788">
        <v>50</v>
      </c>
      <c r="AG788">
        <v>2570</v>
      </c>
      <c r="AH788">
        <v>20</v>
      </c>
      <c r="AI788">
        <v>1</v>
      </c>
      <c r="AJ788">
        <v>9</v>
      </c>
      <c r="AK788">
        <v>16</v>
      </c>
      <c r="AL788">
        <v>0.17</v>
      </c>
      <c r="AM788">
        <v>5</v>
      </c>
      <c r="AN788">
        <v>5</v>
      </c>
      <c r="AO788">
        <v>115</v>
      </c>
      <c r="AP788">
        <v>5</v>
      </c>
      <c r="AQ788">
        <v>134</v>
      </c>
    </row>
    <row r="789" spans="1:43" hidden="1" x14ac:dyDescent="0.25">
      <c r="A789" t="s">
        <v>2236</v>
      </c>
      <c r="B789" t="s">
        <v>2237</v>
      </c>
      <c r="C789" s="1" t="str">
        <f t="shared" si="50"/>
        <v>21:0085</v>
      </c>
      <c r="D789" s="1" t="str">
        <f t="shared" si="51"/>
        <v>21:0023</v>
      </c>
      <c r="E789" t="s">
        <v>2238</v>
      </c>
      <c r="F789" t="s">
        <v>2239</v>
      </c>
      <c r="H789">
        <v>67.760842600000004</v>
      </c>
      <c r="I789">
        <v>-110.4924905</v>
      </c>
      <c r="J789" s="1" t="str">
        <f t="shared" si="53"/>
        <v>Till</v>
      </c>
      <c r="K789" s="1" t="str">
        <f t="shared" si="52"/>
        <v>&lt;2 micron</v>
      </c>
      <c r="L789">
        <v>0.1</v>
      </c>
      <c r="M789">
        <v>4.0599999999999996</v>
      </c>
      <c r="N789">
        <v>20</v>
      </c>
      <c r="O789">
        <v>170</v>
      </c>
      <c r="P789">
        <v>0.25</v>
      </c>
      <c r="Q789">
        <v>1</v>
      </c>
      <c r="R789">
        <v>0.27</v>
      </c>
      <c r="S789">
        <v>0.5</v>
      </c>
      <c r="T789">
        <v>30</v>
      </c>
      <c r="U789">
        <v>81</v>
      </c>
      <c r="V789">
        <v>124</v>
      </c>
      <c r="W789">
        <v>5.82</v>
      </c>
      <c r="X789">
        <v>20</v>
      </c>
      <c r="Y789">
        <v>0.5</v>
      </c>
      <c r="Z789">
        <v>0.74</v>
      </c>
      <c r="AA789">
        <v>40</v>
      </c>
      <c r="AB789">
        <v>1.92</v>
      </c>
      <c r="AC789">
        <v>550</v>
      </c>
      <c r="AD789">
        <v>1</v>
      </c>
      <c r="AE789">
        <v>0.51</v>
      </c>
      <c r="AF789">
        <v>48</v>
      </c>
      <c r="AG789">
        <v>2660</v>
      </c>
      <c r="AH789">
        <v>14</v>
      </c>
      <c r="AI789">
        <v>2</v>
      </c>
      <c r="AJ789">
        <v>10</v>
      </c>
      <c r="AK789">
        <v>19</v>
      </c>
      <c r="AL789">
        <v>0.22</v>
      </c>
      <c r="AM789">
        <v>5</v>
      </c>
      <c r="AN789">
        <v>5</v>
      </c>
      <c r="AO789">
        <v>122</v>
      </c>
      <c r="AP789">
        <v>5</v>
      </c>
      <c r="AQ789">
        <v>98</v>
      </c>
    </row>
    <row r="790" spans="1:43" hidden="1" x14ac:dyDescent="0.25">
      <c r="A790" t="s">
        <v>2240</v>
      </c>
      <c r="B790" t="s">
        <v>2241</v>
      </c>
      <c r="C790" s="1" t="str">
        <f t="shared" si="50"/>
        <v>21:0085</v>
      </c>
      <c r="D790" s="1" t="str">
        <f t="shared" si="51"/>
        <v>21:0023</v>
      </c>
      <c r="E790" t="s">
        <v>2242</v>
      </c>
      <c r="F790" t="s">
        <v>2243</v>
      </c>
      <c r="H790">
        <v>67.700584500000005</v>
      </c>
      <c r="I790">
        <v>-110.4992276</v>
      </c>
      <c r="J790" s="1" t="str">
        <f t="shared" si="53"/>
        <v>Till</v>
      </c>
      <c r="K790" s="1" t="str">
        <f t="shared" si="52"/>
        <v>&lt;2 micron</v>
      </c>
      <c r="L790">
        <v>0.1</v>
      </c>
      <c r="M790">
        <v>3.73</v>
      </c>
      <c r="N790">
        <v>28</v>
      </c>
      <c r="O790">
        <v>110</v>
      </c>
      <c r="P790">
        <v>0.25</v>
      </c>
      <c r="Q790">
        <v>2</v>
      </c>
      <c r="R790">
        <v>0.23</v>
      </c>
      <c r="S790">
        <v>0.25</v>
      </c>
      <c r="T790">
        <v>20</v>
      </c>
      <c r="U790">
        <v>76</v>
      </c>
      <c r="V790">
        <v>97</v>
      </c>
      <c r="W790">
        <v>5.03</v>
      </c>
      <c r="X790">
        <v>20</v>
      </c>
      <c r="Y790">
        <v>0.5</v>
      </c>
      <c r="Z790">
        <v>0.42</v>
      </c>
      <c r="AA790">
        <v>40</v>
      </c>
      <c r="AB790">
        <v>1.32</v>
      </c>
      <c r="AC790">
        <v>445</v>
      </c>
      <c r="AD790">
        <v>1</v>
      </c>
      <c r="AE790">
        <v>0.41</v>
      </c>
      <c r="AF790">
        <v>37</v>
      </c>
      <c r="AG790">
        <v>2370</v>
      </c>
      <c r="AH790">
        <v>12</v>
      </c>
      <c r="AI790">
        <v>1</v>
      </c>
      <c r="AJ790">
        <v>8</v>
      </c>
      <c r="AK790">
        <v>16</v>
      </c>
      <c r="AL790">
        <v>0.18</v>
      </c>
      <c r="AM790">
        <v>5</v>
      </c>
      <c r="AN790">
        <v>5</v>
      </c>
      <c r="AO790">
        <v>111</v>
      </c>
      <c r="AP790">
        <v>5</v>
      </c>
      <c r="AQ790">
        <v>70</v>
      </c>
    </row>
    <row r="791" spans="1:43" hidden="1" x14ac:dyDescent="0.25">
      <c r="A791" t="s">
        <v>2244</v>
      </c>
      <c r="B791" t="s">
        <v>2245</v>
      </c>
      <c r="C791" s="1" t="str">
        <f t="shared" si="50"/>
        <v>21:0085</v>
      </c>
      <c r="D791" s="1" t="str">
        <f t="shared" si="51"/>
        <v>21:0023</v>
      </c>
      <c r="E791" t="s">
        <v>2246</v>
      </c>
      <c r="F791" t="s">
        <v>2247</v>
      </c>
      <c r="H791">
        <v>67.693967900000004</v>
      </c>
      <c r="I791">
        <v>-110.6440952</v>
      </c>
      <c r="J791" s="1" t="str">
        <f t="shared" si="53"/>
        <v>Till</v>
      </c>
      <c r="K791" s="1" t="str">
        <f t="shared" si="52"/>
        <v>&lt;2 micron</v>
      </c>
      <c r="L791">
        <v>0.2</v>
      </c>
      <c r="M791">
        <v>3.7</v>
      </c>
      <c r="N791">
        <v>36</v>
      </c>
      <c r="O791">
        <v>120</v>
      </c>
      <c r="P791">
        <v>0.25</v>
      </c>
      <c r="Q791">
        <v>1</v>
      </c>
      <c r="R791">
        <v>0.31</v>
      </c>
      <c r="S791">
        <v>0.5</v>
      </c>
      <c r="T791">
        <v>38</v>
      </c>
      <c r="U791">
        <v>92</v>
      </c>
      <c r="V791">
        <v>130</v>
      </c>
      <c r="W791">
        <v>5.37</v>
      </c>
      <c r="X791">
        <v>20</v>
      </c>
      <c r="Y791">
        <v>0.5</v>
      </c>
      <c r="Z791">
        <v>0.62</v>
      </c>
      <c r="AA791">
        <v>40</v>
      </c>
      <c r="AB791">
        <v>2.1</v>
      </c>
      <c r="AC791">
        <v>660</v>
      </c>
      <c r="AD791">
        <v>3</v>
      </c>
      <c r="AE791">
        <v>0.36</v>
      </c>
      <c r="AF791">
        <v>63</v>
      </c>
      <c r="AG791">
        <v>2510</v>
      </c>
      <c r="AH791">
        <v>156</v>
      </c>
      <c r="AI791">
        <v>1</v>
      </c>
      <c r="AJ791">
        <v>9</v>
      </c>
      <c r="AK791">
        <v>17</v>
      </c>
      <c r="AL791">
        <v>0.16</v>
      </c>
      <c r="AM791">
        <v>5</v>
      </c>
      <c r="AN791">
        <v>5</v>
      </c>
      <c r="AO791">
        <v>98</v>
      </c>
      <c r="AP791">
        <v>5</v>
      </c>
      <c r="AQ791">
        <v>534</v>
      </c>
    </row>
    <row r="792" spans="1:43" hidden="1" x14ac:dyDescent="0.25">
      <c r="A792" t="s">
        <v>2248</v>
      </c>
      <c r="B792" t="s">
        <v>2249</v>
      </c>
      <c r="C792" s="1" t="str">
        <f t="shared" si="50"/>
        <v>21:0085</v>
      </c>
      <c r="D792" s="1" t="str">
        <f t="shared" si="51"/>
        <v>21:0023</v>
      </c>
      <c r="E792" t="s">
        <v>2250</v>
      </c>
      <c r="F792" t="s">
        <v>2251</v>
      </c>
      <c r="H792">
        <v>67.643394799999996</v>
      </c>
      <c r="I792">
        <v>-110.6521582</v>
      </c>
      <c r="J792" s="1" t="str">
        <f t="shared" si="53"/>
        <v>Till</v>
      </c>
      <c r="K792" s="1" t="str">
        <f t="shared" si="52"/>
        <v>&lt;2 micron</v>
      </c>
      <c r="L792">
        <v>0.6</v>
      </c>
      <c r="M792">
        <v>4.99</v>
      </c>
      <c r="N792">
        <v>126</v>
      </c>
      <c r="O792">
        <v>80</v>
      </c>
      <c r="P792">
        <v>0.25</v>
      </c>
      <c r="Q792">
        <v>1</v>
      </c>
      <c r="R792">
        <v>0.21</v>
      </c>
      <c r="S792">
        <v>0.5</v>
      </c>
      <c r="T792">
        <v>54</v>
      </c>
      <c r="U792">
        <v>106</v>
      </c>
      <c r="V792">
        <v>171</v>
      </c>
      <c r="W792">
        <v>7.61</v>
      </c>
      <c r="X792">
        <v>10</v>
      </c>
      <c r="Y792">
        <v>0.5</v>
      </c>
      <c r="Z792">
        <v>0.3</v>
      </c>
      <c r="AA792">
        <v>30</v>
      </c>
      <c r="AB792">
        <v>1.59</v>
      </c>
      <c r="AC792">
        <v>580</v>
      </c>
      <c r="AD792">
        <v>6</v>
      </c>
      <c r="AE792">
        <v>0.54</v>
      </c>
      <c r="AF792">
        <v>83</v>
      </c>
      <c r="AG792">
        <v>4340</v>
      </c>
      <c r="AH792">
        <v>178</v>
      </c>
      <c r="AI792">
        <v>1</v>
      </c>
      <c r="AJ792">
        <v>9</v>
      </c>
      <c r="AK792">
        <v>13</v>
      </c>
      <c r="AL792">
        <v>0.19</v>
      </c>
      <c r="AM792">
        <v>5</v>
      </c>
      <c r="AN792">
        <v>5</v>
      </c>
      <c r="AO792">
        <v>126</v>
      </c>
      <c r="AP792">
        <v>5</v>
      </c>
      <c r="AQ792">
        <v>382</v>
      </c>
    </row>
    <row r="793" spans="1:43" hidden="1" x14ac:dyDescent="0.25">
      <c r="A793" t="s">
        <v>2252</v>
      </c>
      <c r="B793" t="s">
        <v>2253</v>
      </c>
      <c r="C793" s="1" t="str">
        <f t="shared" si="50"/>
        <v>21:0085</v>
      </c>
      <c r="D793" s="1" t="str">
        <f t="shared" si="51"/>
        <v>21:0023</v>
      </c>
      <c r="E793" t="s">
        <v>2254</v>
      </c>
      <c r="F793" t="s">
        <v>2255</v>
      </c>
      <c r="H793">
        <v>67.644359399999999</v>
      </c>
      <c r="I793">
        <v>-110.5048992</v>
      </c>
      <c r="J793" s="1" t="str">
        <f t="shared" si="53"/>
        <v>Till</v>
      </c>
      <c r="K793" s="1" t="str">
        <f t="shared" si="52"/>
        <v>&lt;2 micron</v>
      </c>
      <c r="L793">
        <v>0.2</v>
      </c>
      <c r="M793">
        <v>3.81</v>
      </c>
      <c r="N793">
        <v>18</v>
      </c>
      <c r="O793">
        <v>200</v>
      </c>
      <c r="P793">
        <v>0.25</v>
      </c>
      <c r="Q793">
        <v>1</v>
      </c>
      <c r="R793">
        <v>0.34</v>
      </c>
      <c r="S793">
        <v>0.5</v>
      </c>
      <c r="T793">
        <v>30</v>
      </c>
      <c r="U793">
        <v>106</v>
      </c>
      <c r="V793">
        <v>110</v>
      </c>
      <c r="W793">
        <v>5.52</v>
      </c>
      <c r="X793">
        <v>20</v>
      </c>
      <c r="Y793">
        <v>0.5</v>
      </c>
      <c r="Z793">
        <v>0.82</v>
      </c>
      <c r="AA793">
        <v>30</v>
      </c>
      <c r="AB793">
        <v>1.96</v>
      </c>
      <c r="AC793">
        <v>605</v>
      </c>
      <c r="AD793">
        <v>1</v>
      </c>
      <c r="AE793">
        <v>0.55000000000000004</v>
      </c>
      <c r="AF793">
        <v>55</v>
      </c>
      <c r="AG793">
        <v>3280</v>
      </c>
      <c r="AH793">
        <v>20</v>
      </c>
      <c r="AI793">
        <v>1</v>
      </c>
      <c r="AJ793">
        <v>10</v>
      </c>
      <c r="AK793">
        <v>22</v>
      </c>
      <c r="AL793">
        <v>0.21</v>
      </c>
      <c r="AM793">
        <v>5</v>
      </c>
      <c r="AN793">
        <v>5</v>
      </c>
      <c r="AO793">
        <v>129</v>
      </c>
      <c r="AP793">
        <v>5</v>
      </c>
      <c r="AQ793">
        <v>122</v>
      </c>
    </row>
    <row r="794" spans="1:43" hidden="1" x14ac:dyDescent="0.25">
      <c r="A794" t="s">
        <v>2256</v>
      </c>
      <c r="B794" t="s">
        <v>2257</v>
      </c>
      <c r="C794" s="1" t="str">
        <f t="shared" si="50"/>
        <v>21:0085</v>
      </c>
      <c r="D794" s="1" t="str">
        <f t="shared" si="51"/>
        <v>21:0023</v>
      </c>
      <c r="E794" t="s">
        <v>2258</v>
      </c>
      <c r="F794" t="s">
        <v>2259</v>
      </c>
      <c r="H794">
        <v>67.416155500000002</v>
      </c>
      <c r="I794">
        <v>-110.3089595</v>
      </c>
      <c r="J794" s="1" t="str">
        <f t="shared" si="53"/>
        <v>Till</v>
      </c>
      <c r="K794" s="1" t="str">
        <f t="shared" si="52"/>
        <v>&lt;2 micron</v>
      </c>
      <c r="L794">
        <v>0.1</v>
      </c>
      <c r="M794">
        <v>3.01</v>
      </c>
      <c r="N794">
        <v>18</v>
      </c>
      <c r="O794">
        <v>110</v>
      </c>
      <c r="P794">
        <v>0.25</v>
      </c>
      <c r="Q794">
        <v>1</v>
      </c>
      <c r="R794">
        <v>0.53</v>
      </c>
      <c r="S794">
        <v>0.25</v>
      </c>
      <c r="T794">
        <v>23</v>
      </c>
      <c r="U794">
        <v>53</v>
      </c>
      <c r="V794">
        <v>122</v>
      </c>
      <c r="W794">
        <v>3.83</v>
      </c>
      <c r="X794">
        <v>10</v>
      </c>
      <c r="Y794">
        <v>0.5</v>
      </c>
      <c r="Z794">
        <v>0.44</v>
      </c>
      <c r="AA794">
        <v>40</v>
      </c>
      <c r="AB794">
        <v>1.1399999999999999</v>
      </c>
      <c r="AC794">
        <v>390</v>
      </c>
      <c r="AD794">
        <v>1</v>
      </c>
      <c r="AE794">
        <v>0.68</v>
      </c>
      <c r="AF794">
        <v>42</v>
      </c>
      <c r="AG794">
        <v>5890</v>
      </c>
      <c r="AH794">
        <v>18</v>
      </c>
      <c r="AI794">
        <v>1</v>
      </c>
      <c r="AJ794">
        <v>7</v>
      </c>
      <c r="AK794">
        <v>29</v>
      </c>
      <c r="AL794">
        <v>0.12</v>
      </c>
      <c r="AM794">
        <v>5</v>
      </c>
      <c r="AN794">
        <v>5</v>
      </c>
      <c r="AO794">
        <v>72</v>
      </c>
      <c r="AP794">
        <v>5</v>
      </c>
      <c r="AQ794">
        <v>96</v>
      </c>
    </row>
    <row r="795" spans="1:43" hidden="1" x14ac:dyDescent="0.25">
      <c r="A795" t="s">
        <v>2260</v>
      </c>
      <c r="B795" t="s">
        <v>2261</v>
      </c>
      <c r="C795" s="1" t="str">
        <f t="shared" si="50"/>
        <v>21:0085</v>
      </c>
      <c r="D795" s="1" t="str">
        <f t="shared" si="51"/>
        <v>21:0023</v>
      </c>
      <c r="E795" t="s">
        <v>2262</v>
      </c>
      <c r="F795" t="s">
        <v>2263</v>
      </c>
      <c r="H795">
        <v>67.362347700000001</v>
      </c>
      <c r="I795">
        <v>-110.2918889</v>
      </c>
      <c r="J795" s="1" t="str">
        <f t="shared" si="53"/>
        <v>Till</v>
      </c>
      <c r="K795" s="1" t="str">
        <f t="shared" si="52"/>
        <v>&lt;2 micron</v>
      </c>
      <c r="L795">
        <v>0.1</v>
      </c>
      <c r="M795">
        <v>3</v>
      </c>
      <c r="N795">
        <v>6</v>
      </c>
      <c r="O795">
        <v>110</v>
      </c>
      <c r="P795">
        <v>0.25</v>
      </c>
      <c r="Q795">
        <v>1</v>
      </c>
      <c r="R795">
        <v>0.3</v>
      </c>
      <c r="S795">
        <v>0.5</v>
      </c>
      <c r="T795">
        <v>14</v>
      </c>
      <c r="U795">
        <v>71</v>
      </c>
      <c r="V795">
        <v>64</v>
      </c>
      <c r="W795">
        <v>4.13</v>
      </c>
      <c r="X795">
        <v>10</v>
      </c>
      <c r="Y795">
        <v>0.5</v>
      </c>
      <c r="Z795">
        <v>0.33</v>
      </c>
      <c r="AA795">
        <v>20</v>
      </c>
      <c r="AB795">
        <v>1.06</v>
      </c>
      <c r="AC795">
        <v>270</v>
      </c>
      <c r="AD795">
        <v>1</v>
      </c>
      <c r="AE795">
        <v>0.6</v>
      </c>
      <c r="AF795">
        <v>31</v>
      </c>
      <c r="AG795">
        <v>2860</v>
      </c>
      <c r="AH795">
        <v>8</v>
      </c>
      <c r="AI795">
        <v>1</v>
      </c>
      <c r="AJ795">
        <v>6</v>
      </c>
      <c r="AK795">
        <v>21</v>
      </c>
      <c r="AL795">
        <v>0.17</v>
      </c>
      <c r="AM795">
        <v>5</v>
      </c>
      <c r="AN795">
        <v>5</v>
      </c>
      <c r="AO795">
        <v>92</v>
      </c>
      <c r="AP795">
        <v>5</v>
      </c>
      <c r="AQ795">
        <v>66</v>
      </c>
    </row>
    <row r="796" spans="1:43" hidden="1" x14ac:dyDescent="0.25">
      <c r="A796" t="s">
        <v>2264</v>
      </c>
      <c r="B796" t="s">
        <v>2265</v>
      </c>
      <c r="C796" s="1" t="str">
        <f t="shared" si="50"/>
        <v>21:0085</v>
      </c>
      <c r="D796" s="1" t="str">
        <f t="shared" si="51"/>
        <v>21:0023</v>
      </c>
      <c r="E796" t="s">
        <v>2266</v>
      </c>
      <c r="F796" t="s">
        <v>2267</v>
      </c>
      <c r="H796">
        <v>67.304662800000003</v>
      </c>
      <c r="I796">
        <v>-110.2910375</v>
      </c>
      <c r="J796" s="1" t="str">
        <f t="shared" si="53"/>
        <v>Till</v>
      </c>
      <c r="K796" s="1" t="str">
        <f t="shared" si="52"/>
        <v>&lt;2 micron</v>
      </c>
      <c r="L796">
        <v>0.1</v>
      </c>
      <c r="M796">
        <v>3.48</v>
      </c>
      <c r="N796">
        <v>10</v>
      </c>
      <c r="O796">
        <v>110</v>
      </c>
      <c r="P796">
        <v>0.25</v>
      </c>
      <c r="Q796">
        <v>1</v>
      </c>
      <c r="R796">
        <v>0.56000000000000005</v>
      </c>
      <c r="S796">
        <v>0.5</v>
      </c>
      <c r="T796">
        <v>24</v>
      </c>
      <c r="U796">
        <v>71</v>
      </c>
      <c r="V796">
        <v>105</v>
      </c>
      <c r="W796">
        <v>4.3499999999999996</v>
      </c>
      <c r="X796">
        <v>10</v>
      </c>
      <c r="Y796">
        <v>0.5</v>
      </c>
      <c r="Z796">
        <v>0.42</v>
      </c>
      <c r="AA796">
        <v>30</v>
      </c>
      <c r="AB796">
        <v>1.39</v>
      </c>
      <c r="AC796">
        <v>475</v>
      </c>
      <c r="AD796">
        <v>3</v>
      </c>
      <c r="AE796">
        <v>0.53</v>
      </c>
      <c r="AF796">
        <v>40</v>
      </c>
      <c r="AG796">
        <v>4040</v>
      </c>
      <c r="AH796">
        <v>10</v>
      </c>
      <c r="AI796">
        <v>1</v>
      </c>
      <c r="AJ796">
        <v>8</v>
      </c>
      <c r="AK796">
        <v>28</v>
      </c>
      <c r="AL796">
        <v>0.14000000000000001</v>
      </c>
      <c r="AM796">
        <v>5</v>
      </c>
      <c r="AN796">
        <v>5</v>
      </c>
      <c r="AO796">
        <v>86</v>
      </c>
      <c r="AP796">
        <v>5</v>
      </c>
      <c r="AQ796">
        <v>84</v>
      </c>
    </row>
    <row r="797" spans="1:43" hidden="1" x14ac:dyDescent="0.25">
      <c r="A797" t="s">
        <v>2268</v>
      </c>
      <c r="B797" t="s">
        <v>2269</v>
      </c>
      <c r="C797" s="1" t="str">
        <f t="shared" si="50"/>
        <v>21:0085</v>
      </c>
      <c r="D797" s="1" t="str">
        <f t="shared" si="51"/>
        <v>21:0023</v>
      </c>
      <c r="E797" t="s">
        <v>2270</v>
      </c>
      <c r="F797" t="s">
        <v>2271</v>
      </c>
      <c r="H797">
        <v>67.251981700000002</v>
      </c>
      <c r="I797">
        <v>-110.26593920000001</v>
      </c>
      <c r="J797" s="1" t="str">
        <f t="shared" si="53"/>
        <v>Till</v>
      </c>
      <c r="K797" s="1" t="str">
        <f t="shared" si="52"/>
        <v>&lt;2 micron</v>
      </c>
      <c r="L797">
        <v>0.1</v>
      </c>
      <c r="M797">
        <v>3.57</v>
      </c>
      <c r="N797">
        <v>10</v>
      </c>
      <c r="O797">
        <v>110</v>
      </c>
      <c r="P797">
        <v>0.25</v>
      </c>
      <c r="Q797">
        <v>1</v>
      </c>
      <c r="R797">
        <v>0.45</v>
      </c>
      <c r="S797">
        <v>0.5</v>
      </c>
      <c r="T797">
        <v>30</v>
      </c>
      <c r="U797">
        <v>54</v>
      </c>
      <c r="V797">
        <v>100</v>
      </c>
      <c r="W797">
        <v>3.72</v>
      </c>
      <c r="X797">
        <v>10</v>
      </c>
      <c r="Y797">
        <v>0.5</v>
      </c>
      <c r="Z797">
        <v>0.5</v>
      </c>
      <c r="AA797">
        <v>30</v>
      </c>
      <c r="AB797">
        <v>1.31</v>
      </c>
      <c r="AC797">
        <v>500</v>
      </c>
      <c r="AD797">
        <v>1</v>
      </c>
      <c r="AE797">
        <v>1.3</v>
      </c>
      <c r="AF797">
        <v>48</v>
      </c>
      <c r="AG797">
        <v>10000</v>
      </c>
      <c r="AH797">
        <v>10</v>
      </c>
      <c r="AI797">
        <v>1</v>
      </c>
      <c r="AJ797">
        <v>6</v>
      </c>
      <c r="AK797">
        <v>22</v>
      </c>
      <c r="AL797">
        <v>0.06</v>
      </c>
      <c r="AM797">
        <v>5</v>
      </c>
      <c r="AN797">
        <v>5</v>
      </c>
      <c r="AO797">
        <v>66</v>
      </c>
      <c r="AP797">
        <v>5</v>
      </c>
      <c r="AQ797">
        <v>88</v>
      </c>
    </row>
    <row r="798" spans="1:43" hidden="1" x14ac:dyDescent="0.25">
      <c r="A798" t="s">
        <v>2272</v>
      </c>
      <c r="B798" t="s">
        <v>2273</v>
      </c>
      <c r="C798" s="1" t="str">
        <f t="shared" si="50"/>
        <v>21:0085</v>
      </c>
      <c r="D798" s="1" t="str">
        <f t="shared" si="51"/>
        <v>21:0023</v>
      </c>
      <c r="E798" t="s">
        <v>2274</v>
      </c>
      <c r="F798" t="s">
        <v>2275</v>
      </c>
      <c r="H798">
        <v>67.244950799999998</v>
      </c>
      <c r="I798">
        <v>-110.13339449999999</v>
      </c>
      <c r="J798" s="1" t="str">
        <f t="shared" si="53"/>
        <v>Till</v>
      </c>
      <c r="K798" s="1" t="str">
        <f t="shared" si="52"/>
        <v>&lt;2 micron</v>
      </c>
      <c r="L798">
        <v>0.2</v>
      </c>
      <c r="M798">
        <v>3.51</v>
      </c>
      <c r="N798">
        <v>12</v>
      </c>
      <c r="O798">
        <v>110</v>
      </c>
      <c r="P798">
        <v>0.25</v>
      </c>
      <c r="Q798">
        <v>1</v>
      </c>
      <c r="R798">
        <v>0.43</v>
      </c>
      <c r="S798">
        <v>0.5</v>
      </c>
      <c r="T798">
        <v>20</v>
      </c>
      <c r="U798">
        <v>83</v>
      </c>
      <c r="V798">
        <v>94</v>
      </c>
      <c r="W798">
        <v>5.32</v>
      </c>
      <c r="X798">
        <v>10</v>
      </c>
      <c r="Y798">
        <v>0.5</v>
      </c>
      <c r="Z798">
        <v>0.28000000000000003</v>
      </c>
      <c r="AA798">
        <v>30</v>
      </c>
      <c r="AB798">
        <v>1.2</v>
      </c>
      <c r="AC798">
        <v>320</v>
      </c>
      <c r="AD798">
        <v>1</v>
      </c>
      <c r="AE798">
        <v>0.86</v>
      </c>
      <c r="AF798">
        <v>39</v>
      </c>
      <c r="AG798">
        <v>6460</v>
      </c>
      <c r="AH798">
        <v>44</v>
      </c>
      <c r="AI798">
        <v>1</v>
      </c>
      <c r="AJ798">
        <v>7</v>
      </c>
      <c r="AK798">
        <v>31</v>
      </c>
      <c r="AL798">
        <v>0.18</v>
      </c>
      <c r="AM798">
        <v>5</v>
      </c>
      <c r="AN798">
        <v>5</v>
      </c>
      <c r="AO798">
        <v>113</v>
      </c>
      <c r="AP798">
        <v>5</v>
      </c>
      <c r="AQ798">
        <v>98</v>
      </c>
    </row>
    <row r="799" spans="1:43" hidden="1" x14ac:dyDescent="0.25">
      <c r="A799" t="s">
        <v>2276</v>
      </c>
      <c r="B799" t="s">
        <v>2277</v>
      </c>
      <c r="C799" s="1" t="str">
        <f t="shared" si="50"/>
        <v>21:0085</v>
      </c>
      <c r="D799" s="1" t="str">
        <f t="shared" si="51"/>
        <v>21:0023</v>
      </c>
      <c r="E799" t="s">
        <v>2278</v>
      </c>
      <c r="F799" t="s">
        <v>2279</v>
      </c>
      <c r="H799">
        <v>67.304246800000001</v>
      </c>
      <c r="I799">
        <v>-110.14983460000001</v>
      </c>
      <c r="J799" s="1" t="str">
        <f t="shared" si="53"/>
        <v>Till</v>
      </c>
      <c r="K799" s="1" t="str">
        <f t="shared" si="52"/>
        <v>&lt;2 micron</v>
      </c>
      <c r="L799">
        <v>0.1</v>
      </c>
      <c r="M799">
        <v>3.7</v>
      </c>
      <c r="N799">
        <v>10</v>
      </c>
      <c r="O799">
        <v>110</v>
      </c>
      <c r="P799">
        <v>0.25</v>
      </c>
      <c r="Q799">
        <v>4</v>
      </c>
      <c r="R799">
        <v>0.27</v>
      </c>
      <c r="S799">
        <v>0.5</v>
      </c>
      <c r="T799">
        <v>17</v>
      </c>
      <c r="U799">
        <v>63</v>
      </c>
      <c r="V799">
        <v>60</v>
      </c>
      <c r="W799">
        <v>4.1900000000000004</v>
      </c>
      <c r="X799">
        <v>10</v>
      </c>
      <c r="Y799">
        <v>0.5</v>
      </c>
      <c r="Z799">
        <v>0.25</v>
      </c>
      <c r="AA799">
        <v>20</v>
      </c>
      <c r="AB799">
        <v>0.78</v>
      </c>
      <c r="AC799">
        <v>230</v>
      </c>
      <c r="AD799">
        <v>2</v>
      </c>
      <c r="AE799">
        <v>1.35</v>
      </c>
      <c r="AF799">
        <v>29</v>
      </c>
      <c r="AG799">
        <v>9810</v>
      </c>
      <c r="AH799">
        <v>10</v>
      </c>
      <c r="AI799">
        <v>1</v>
      </c>
      <c r="AJ799">
        <v>4</v>
      </c>
      <c r="AK799">
        <v>20</v>
      </c>
      <c r="AL799">
        <v>0.13</v>
      </c>
      <c r="AM799">
        <v>5</v>
      </c>
      <c r="AN799">
        <v>5</v>
      </c>
      <c r="AO799">
        <v>89</v>
      </c>
      <c r="AP799">
        <v>5</v>
      </c>
      <c r="AQ799">
        <v>50</v>
      </c>
    </row>
    <row r="800" spans="1:43" hidden="1" x14ac:dyDescent="0.25">
      <c r="A800" t="s">
        <v>2280</v>
      </c>
      <c r="B800" t="s">
        <v>2281</v>
      </c>
      <c r="C800" s="1" t="str">
        <f t="shared" si="50"/>
        <v>21:0085</v>
      </c>
      <c r="D800" s="1" t="str">
        <f t="shared" si="51"/>
        <v>21:0023</v>
      </c>
      <c r="E800" t="s">
        <v>2282</v>
      </c>
      <c r="F800" t="s">
        <v>2283</v>
      </c>
      <c r="H800">
        <v>67.360939700000003</v>
      </c>
      <c r="I800">
        <v>-110.16644580000001</v>
      </c>
      <c r="J800" s="1" t="str">
        <f t="shared" si="53"/>
        <v>Till</v>
      </c>
      <c r="K800" s="1" t="str">
        <f t="shared" si="52"/>
        <v>&lt;2 micron</v>
      </c>
      <c r="L800">
        <v>0.1</v>
      </c>
      <c r="M800">
        <v>3.03</v>
      </c>
      <c r="N800">
        <v>14</v>
      </c>
      <c r="O800">
        <v>130</v>
      </c>
      <c r="P800">
        <v>0.25</v>
      </c>
      <c r="Q800">
        <v>1</v>
      </c>
      <c r="R800">
        <v>0.43</v>
      </c>
      <c r="S800">
        <v>0.5</v>
      </c>
      <c r="T800">
        <v>25</v>
      </c>
      <c r="U800">
        <v>68</v>
      </c>
      <c r="V800">
        <v>59</v>
      </c>
      <c r="W800">
        <v>3.82</v>
      </c>
      <c r="X800">
        <v>10</v>
      </c>
      <c r="Y800">
        <v>0.5</v>
      </c>
      <c r="Z800">
        <v>0.48</v>
      </c>
      <c r="AA800">
        <v>30</v>
      </c>
      <c r="AB800">
        <v>1.2</v>
      </c>
      <c r="AC800">
        <v>395</v>
      </c>
      <c r="AD800">
        <v>1</v>
      </c>
      <c r="AE800">
        <v>1.43</v>
      </c>
      <c r="AF800">
        <v>44</v>
      </c>
      <c r="AG800">
        <v>10000</v>
      </c>
      <c r="AH800">
        <v>16</v>
      </c>
      <c r="AI800">
        <v>1</v>
      </c>
      <c r="AJ800">
        <v>6</v>
      </c>
      <c r="AK800">
        <v>28</v>
      </c>
      <c r="AL800">
        <v>0.04</v>
      </c>
      <c r="AM800">
        <v>5</v>
      </c>
      <c r="AN800">
        <v>5</v>
      </c>
      <c r="AO800">
        <v>78</v>
      </c>
      <c r="AP800">
        <v>5</v>
      </c>
      <c r="AQ800">
        <v>98</v>
      </c>
    </row>
    <row r="801" spans="1:43" hidden="1" x14ac:dyDescent="0.25">
      <c r="A801" t="s">
        <v>2284</v>
      </c>
      <c r="B801" t="s">
        <v>2285</v>
      </c>
      <c r="C801" s="1" t="str">
        <f t="shared" si="50"/>
        <v>21:0085</v>
      </c>
      <c r="D801" s="1" t="str">
        <f t="shared" si="51"/>
        <v>21:0023</v>
      </c>
      <c r="E801" t="s">
        <v>2286</v>
      </c>
      <c r="F801" t="s">
        <v>2287</v>
      </c>
      <c r="H801">
        <v>67.477907000000002</v>
      </c>
      <c r="I801">
        <v>-110.61643909999999</v>
      </c>
      <c r="J801" s="1" t="str">
        <f t="shared" si="53"/>
        <v>Till</v>
      </c>
      <c r="K801" s="1" t="str">
        <f t="shared" si="52"/>
        <v>&lt;2 micron</v>
      </c>
      <c r="L801">
        <v>0.1</v>
      </c>
      <c r="M801">
        <v>3.88</v>
      </c>
      <c r="N801">
        <v>18</v>
      </c>
      <c r="O801">
        <v>110</v>
      </c>
      <c r="P801">
        <v>0.25</v>
      </c>
      <c r="Q801">
        <v>1</v>
      </c>
      <c r="R801">
        <v>0.32</v>
      </c>
      <c r="S801">
        <v>0.5</v>
      </c>
      <c r="T801">
        <v>33</v>
      </c>
      <c r="U801">
        <v>67</v>
      </c>
      <c r="V801">
        <v>98</v>
      </c>
      <c r="W801">
        <v>5.31</v>
      </c>
      <c r="X801">
        <v>20</v>
      </c>
      <c r="Y801">
        <v>0.5</v>
      </c>
      <c r="Z801">
        <v>0.56000000000000005</v>
      </c>
      <c r="AA801">
        <v>30</v>
      </c>
      <c r="AB801">
        <v>1.4</v>
      </c>
      <c r="AC801">
        <v>605</v>
      </c>
      <c r="AD801">
        <v>1</v>
      </c>
      <c r="AE801">
        <v>0.8</v>
      </c>
      <c r="AF801">
        <v>49</v>
      </c>
      <c r="AG801">
        <v>6940</v>
      </c>
      <c r="AH801">
        <v>24</v>
      </c>
      <c r="AI801">
        <v>1</v>
      </c>
      <c r="AJ801">
        <v>7</v>
      </c>
      <c r="AK801">
        <v>18</v>
      </c>
      <c r="AL801">
        <v>0.12</v>
      </c>
      <c r="AM801">
        <v>5</v>
      </c>
      <c r="AN801">
        <v>5</v>
      </c>
      <c r="AO801">
        <v>100</v>
      </c>
      <c r="AP801">
        <v>5</v>
      </c>
      <c r="AQ801">
        <v>112</v>
      </c>
    </row>
    <row r="802" spans="1:43" hidden="1" x14ac:dyDescent="0.25">
      <c r="A802" t="s">
        <v>2288</v>
      </c>
      <c r="B802" t="s">
        <v>2289</v>
      </c>
      <c r="C802" s="1" t="str">
        <f t="shared" si="50"/>
        <v>21:0085</v>
      </c>
      <c r="D802" s="1" t="str">
        <f t="shared" si="51"/>
        <v>21:0023</v>
      </c>
      <c r="E802" t="s">
        <v>2290</v>
      </c>
      <c r="F802" t="s">
        <v>2291</v>
      </c>
      <c r="H802">
        <v>67.5302188</v>
      </c>
      <c r="I802">
        <v>-110.62333080000001</v>
      </c>
      <c r="J802" s="1" t="str">
        <f t="shared" si="53"/>
        <v>Till</v>
      </c>
      <c r="K802" s="1" t="str">
        <f t="shared" si="52"/>
        <v>&lt;2 micron</v>
      </c>
      <c r="L802">
        <v>0.1</v>
      </c>
      <c r="M802">
        <v>3.63</v>
      </c>
      <c r="N802">
        <v>10</v>
      </c>
      <c r="O802">
        <v>90</v>
      </c>
      <c r="P802">
        <v>0.25</v>
      </c>
      <c r="Q802">
        <v>1</v>
      </c>
      <c r="R802">
        <v>0.19</v>
      </c>
      <c r="S802">
        <v>0.25</v>
      </c>
      <c r="T802">
        <v>16</v>
      </c>
      <c r="U802">
        <v>83</v>
      </c>
      <c r="V802">
        <v>84</v>
      </c>
      <c r="W802">
        <v>4.66</v>
      </c>
      <c r="X802">
        <v>10</v>
      </c>
      <c r="Y802">
        <v>0.5</v>
      </c>
      <c r="Z802">
        <v>0.36</v>
      </c>
      <c r="AA802">
        <v>30</v>
      </c>
      <c r="AB802">
        <v>1.58</v>
      </c>
      <c r="AC802">
        <v>295</v>
      </c>
      <c r="AD802">
        <v>3</v>
      </c>
      <c r="AE802">
        <v>0.63</v>
      </c>
      <c r="AF802">
        <v>35</v>
      </c>
      <c r="AG802">
        <v>3670</v>
      </c>
      <c r="AH802">
        <v>18</v>
      </c>
      <c r="AI802">
        <v>1</v>
      </c>
      <c r="AJ802">
        <v>7</v>
      </c>
      <c r="AK802">
        <v>15</v>
      </c>
      <c r="AL802">
        <v>0.13</v>
      </c>
      <c r="AM802">
        <v>5</v>
      </c>
      <c r="AN802">
        <v>5</v>
      </c>
      <c r="AO802">
        <v>122</v>
      </c>
      <c r="AP802">
        <v>5</v>
      </c>
      <c r="AQ802">
        <v>120</v>
      </c>
    </row>
    <row r="803" spans="1:43" hidden="1" x14ac:dyDescent="0.25">
      <c r="A803" t="s">
        <v>2292</v>
      </c>
      <c r="B803" t="s">
        <v>2293</v>
      </c>
      <c r="C803" s="1" t="str">
        <f t="shared" si="50"/>
        <v>21:0085</v>
      </c>
      <c r="D803" s="1" t="str">
        <f t="shared" si="51"/>
        <v>21:0023</v>
      </c>
      <c r="E803" t="s">
        <v>2294</v>
      </c>
      <c r="F803" t="s">
        <v>2295</v>
      </c>
      <c r="H803">
        <v>67.147057500000003</v>
      </c>
      <c r="I803">
        <v>-110.2933572</v>
      </c>
      <c r="J803" s="1" t="str">
        <f t="shared" si="53"/>
        <v>Till</v>
      </c>
      <c r="K803" s="1" t="str">
        <f t="shared" si="52"/>
        <v>&lt;2 micron</v>
      </c>
      <c r="L803">
        <v>0.1</v>
      </c>
      <c r="M803">
        <v>3.67</v>
      </c>
      <c r="N803">
        <v>4</v>
      </c>
      <c r="O803">
        <v>80</v>
      </c>
      <c r="P803">
        <v>0.25</v>
      </c>
      <c r="Q803">
        <v>2</v>
      </c>
      <c r="R803">
        <v>0.28999999999999998</v>
      </c>
      <c r="S803">
        <v>0.25</v>
      </c>
      <c r="T803">
        <v>15</v>
      </c>
      <c r="U803">
        <v>57</v>
      </c>
      <c r="V803">
        <v>61</v>
      </c>
      <c r="W803">
        <v>4.6500000000000004</v>
      </c>
      <c r="X803">
        <v>10</v>
      </c>
      <c r="Y803">
        <v>0.5</v>
      </c>
      <c r="Z803">
        <v>0.31</v>
      </c>
      <c r="AA803">
        <v>30</v>
      </c>
      <c r="AB803">
        <v>1.19</v>
      </c>
      <c r="AC803">
        <v>285</v>
      </c>
      <c r="AD803">
        <v>1</v>
      </c>
      <c r="AE803">
        <v>0.54</v>
      </c>
      <c r="AF803">
        <v>32</v>
      </c>
      <c r="AG803">
        <v>3700</v>
      </c>
      <c r="AH803">
        <v>10</v>
      </c>
      <c r="AI803">
        <v>1</v>
      </c>
      <c r="AJ803">
        <v>6</v>
      </c>
      <c r="AK803">
        <v>13</v>
      </c>
      <c r="AL803">
        <v>0.16</v>
      </c>
      <c r="AM803">
        <v>5</v>
      </c>
      <c r="AN803">
        <v>5</v>
      </c>
      <c r="AO803">
        <v>86</v>
      </c>
      <c r="AP803">
        <v>5</v>
      </c>
      <c r="AQ803">
        <v>66</v>
      </c>
    </row>
    <row r="804" spans="1:43" hidden="1" x14ac:dyDescent="0.25">
      <c r="A804" t="s">
        <v>2296</v>
      </c>
      <c r="B804" t="s">
        <v>2297</v>
      </c>
      <c r="C804" s="1" t="str">
        <f t="shared" si="50"/>
        <v>21:0085</v>
      </c>
      <c r="D804" s="1" t="str">
        <f t="shared" si="51"/>
        <v>21:0023</v>
      </c>
      <c r="E804" t="s">
        <v>2298</v>
      </c>
      <c r="F804" t="s">
        <v>2299</v>
      </c>
      <c r="H804">
        <v>67.0822328</v>
      </c>
      <c r="I804">
        <v>-110.32194440000001</v>
      </c>
      <c r="J804" s="1" t="str">
        <f t="shared" si="53"/>
        <v>Till</v>
      </c>
      <c r="K804" s="1" t="str">
        <f t="shared" si="52"/>
        <v>&lt;2 micron</v>
      </c>
      <c r="L804">
        <v>0.2</v>
      </c>
      <c r="M804">
        <v>3.46</v>
      </c>
      <c r="N804">
        <v>4</v>
      </c>
      <c r="O804">
        <v>80</v>
      </c>
      <c r="P804">
        <v>0.25</v>
      </c>
      <c r="Q804">
        <v>1</v>
      </c>
      <c r="R804">
        <v>0.38</v>
      </c>
      <c r="S804">
        <v>0.25</v>
      </c>
      <c r="T804">
        <v>21</v>
      </c>
      <c r="U804">
        <v>47</v>
      </c>
      <c r="V804">
        <v>77</v>
      </c>
      <c r="W804">
        <v>4.13</v>
      </c>
      <c r="X804">
        <v>10</v>
      </c>
      <c r="Y804">
        <v>0.5</v>
      </c>
      <c r="Z804">
        <v>0.34</v>
      </c>
      <c r="AA804">
        <v>30</v>
      </c>
      <c r="AB804">
        <v>1.23</v>
      </c>
      <c r="AC804">
        <v>390</v>
      </c>
      <c r="AD804">
        <v>1</v>
      </c>
      <c r="AE804">
        <v>0.56000000000000005</v>
      </c>
      <c r="AF804">
        <v>35</v>
      </c>
      <c r="AG804">
        <v>3160</v>
      </c>
      <c r="AH804">
        <v>10</v>
      </c>
      <c r="AI804">
        <v>1</v>
      </c>
      <c r="AJ804">
        <v>6</v>
      </c>
      <c r="AK804">
        <v>12</v>
      </c>
      <c r="AL804">
        <v>0.13</v>
      </c>
      <c r="AM804">
        <v>5</v>
      </c>
      <c r="AN804">
        <v>5</v>
      </c>
      <c r="AO804">
        <v>77</v>
      </c>
      <c r="AP804">
        <v>5</v>
      </c>
      <c r="AQ804">
        <v>88</v>
      </c>
    </row>
    <row r="805" spans="1:43" hidden="1" x14ac:dyDescent="0.25">
      <c r="A805" t="s">
        <v>2300</v>
      </c>
      <c r="B805" t="s">
        <v>2301</v>
      </c>
      <c r="C805" s="1" t="str">
        <f t="shared" si="50"/>
        <v>21:0085</v>
      </c>
      <c r="D805" s="1" t="str">
        <f t="shared" si="51"/>
        <v>21:0023</v>
      </c>
      <c r="E805" t="s">
        <v>2302</v>
      </c>
      <c r="F805" t="s">
        <v>2303</v>
      </c>
      <c r="H805">
        <v>67.021196099999997</v>
      </c>
      <c r="I805">
        <v>-110.3137763</v>
      </c>
      <c r="J805" s="1" t="str">
        <f t="shared" si="53"/>
        <v>Till</v>
      </c>
      <c r="K805" s="1" t="str">
        <f t="shared" si="52"/>
        <v>&lt;2 micron</v>
      </c>
      <c r="L805">
        <v>0.1</v>
      </c>
      <c r="M805">
        <v>3.3</v>
      </c>
      <c r="N805">
        <v>4</v>
      </c>
      <c r="O805">
        <v>90</v>
      </c>
      <c r="P805">
        <v>0.25</v>
      </c>
      <c r="Q805">
        <v>1</v>
      </c>
      <c r="R805">
        <v>0.26</v>
      </c>
      <c r="S805">
        <v>0.25</v>
      </c>
      <c r="T805">
        <v>21</v>
      </c>
      <c r="U805">
        <v>49</v>
      </c>
      <c r="V805">
        <v>67</v>
      </c>
      <c r="W805">
        <v>3.98</v>
      </c>
      <c r="X805">
        <v>20</v>
      </c>
      <c r="Y805">
        <v>0.5</v>
      </c>
      <c r="Z805">
        <v>0.31</v>
      </c>
      <c r="AA805">
        <v>50</v>
      </c>
      <c r="AB805">
        <v>1.1000000000000001</v>
      </c>
      <c r="AC805">
        <v>480</v>
      </c>
      <c r="AD805">
        <v>1</v>
      </c>
      <c r="AE805">
        <v>0.44</v>
      </c>
      <c r="AF805">
        <v>34</v>
      </c>
      <c r="AG805">
        <v>2840</v>
      </c>
      <c r="AH805">
        <v>14</v>
      </c>
      <c r="AI805">
        <v>1</v>
      </c>
      <c r="AJ805">
        <v>5</v>
      </c>
      <c r="AK805">
        <v>14</v>
      </c>
      <c r="AL805">
        <v>0.11</v>
      </c>
      <c r="AM805">
        <v>5</v>
      </c>
      <c r="AN805">
        <v>5</v>
      </c>
      <c r="AO805">
        <v>66</v>
      </c>
      <c r="AP805">
        <v>5</v>
      </c>
      <c r="AQ805">
        <v>80</v>
      </c>
    </row>
    <row r="806" spans="1:43" hidden="1" x14ac:dyDescent="0.25">
      <c r="A806" t="s">
        <v>2304</v>
      </c>
      <c r="B806" t="s">
        <v>2305</v>
      </c>
      <c r="C806" s="1" t="str">
        <f t="shared" si="50"/>
        <v>21:0085</v>
      </c>
      <c r="D806" s="1" t="str">
        <f t="shared" si="51"/>
        <v>21:0023</v>
      </c>
      <c r="E806" t="s">
        <v>2306</v>
      </c>
      <c r="F806" t="s">
        <v>2307</v>
      </c>
      <c r="H806">
        <v>67.016543400000003</v>
      </c>
      <c r="I806">
        <v>-110.16610009999999</v>
      </c>
      <c r="J806" s="1" t="str">
        <f t="shared" si="53"/>
        <v>Till</v>
      </c>
      <c r="K806" s="1" t="str">
        <f t="shared" si="52"/>
        <v>&lt;2 micron</v>
      </c>
      <c r="L806">
        <v>0.1</v>
      </c>
      <c r="M806">
        <v>3.65</v>
      </c>
      <c r="N806">
        <v>2</v>
      </c>
      <c r="O806">
        <v>90</v>
      </c>
      <c r="P806">
        <v>0.25</v>
      </c>
      <c r="Q806">
        <v>1</v>
      </c>
      <c r="R806">
        <v>0.2</v>
      </c>
      <c r="S806">
        <v>0.25</v>
      </c>
      <c r="T806">
        <v>13</v>
      </c>
      <c r="U806">
        <v>63</v>
      </c>
      <c r="V806">
        <v>53</v>
      </c>
      <c r="W806">
        <v>4.55</v>
      </c>
      <c r="X806">
        <v>10</v>
      </c>
      <c r="Y806">
        <v>0.5</v>
      </c>
      <c r="Z806">
        <v>0.28999999999999998</v>
      </c>
      <c r="AA806">
        <v>30</v>
      </c>
      <c r="AB806">
        <v>1.35</v>
      </c>
      <c r="AC806">
        <v>250</v>
      </c>
      <c r="AD806">
        <v>1</v>
      </c>
      <c r="AE806">
        <v>0.37</v>
      </c>
      <c r="AF806">
        <v>29</v>
      </c>
      <c r="AG806">
        <v>1840</v>
      </c>
      <c r="AH806">
        <v>6</v>
      </c>
      <c r="AI806">
        <v>1</v>
      </c>
      <c r="AJ806">
        <v>6</v>
      </c>
      <c r="AK806">
        <v>10</v>
      </c>
      <c r="AL806">
        <v>0.12</v>
      </c>
      <c r="AM806">
        <v>5</v>
      </c>
      <c r="AN806">
        <v>5</v>
      </c>
      <c r="AO806">
        <v>94</v>
      </c>
      <c r="AP806">
        <v>5</v>
      </c>
      <c r="AQ806">
        <v>58</v>
      </c>
    </row>
    <row r="807" spans="1:43" hidden="1" x14ac:dyDescent="0.25">
      <c r="A807" t="s">
        <v>2308</v>
      </c>
      <c r="B807" t="s">
        <v>2309</v>
      </c>
      <c r="C807" s="1" t="str">
        <f t="shared" si="50"/>
        <v>21:0085</v>
      </c>
      <c r="D807" s="1" t="str">
        <f t="shared" si="51"/>
        <v>21:0023</v>
      </c>
      <c r="E807" t="s">
        <v>2310</v>
      </c>
      <c r="F807" t="s">
        <v>2311</v>
      </c>
      <c r="H807">
        <v>67.0813962</v>
      </c>
      <c r="I807">
        <v>-110.1645602</v>
      </c>
      <c r="J807" s="1" t="str">
        <f t="shared" si="53"/>
        <v>Till</v>
      </c>
      <c r="K807" s="1" t="str">
        <f t="shared" si="52"/>
        <v>&lt;2 micron</v>
      </c>
      <c r="L807">
        <v>0.1</v>
      </c>
      <c r="M807">
        <v>2.83</v>
      </c>
      <c r="N807">
        <v>4</v>
      </c>
      <c r="O807">
        <v>100</v>
      </c>
      <c r="P807">
        <v>0.25</v>
      </c>
      <c r="Q807">
        <v>1</v>
      </c>
      <c r="R807">
        <v>0.28999999999999998</v>
      </c>
      <c r="S807">
        <v>0.25</v>
      </c>
      <c r="T807">
        <v>20</v>
      </c>
      <c r="U807">
        <v>58</v>
      </c>
      <c r="V807">
        <v>72</v>
      </c>
      <c r="W807">
        <v>4.34</v>
      </c>
      <c r="X807">
        <v>20</v>
      </c>
      <c r="Y807">
        <v>0.5</v>
      </c>
      <c r="Z807">
        <v>0.56000000000000005</v>
      </c>
      <c r="AA807">
        <v>70</v>
      </c>
      <c r="AB807">
        <v>1.56</v>
      </c>
      <c r="AC807">
        <v>515</v>
      </c>
      <c r="AD807">
        <v>1</v>
      </c>
      <c r="AE807">
        <v>0.34</v>
      </c>
      <c r="AF807">
        <v>39</v>
      </c>
      <c r="AG807">
        <v>2860</v>
      </c>
      <c r="AH807">
        <v>10</v>
      </c>
      <c r="AI807">
        <v>1</v>
      </c>
      <c r="AJ807">
        <v>7</v>
      </c>
      <c r="AK807">
        <v>17</v>
      </c>
      <c r="AL807">
        <v>0.12</v>
      </c>
      <c r="AM807">
        <v>5</v>
      </c>
      <c r="AN807">
        <v>5</v>
      </c>
      <c r="AO807">
        <v>71</v>
      </c>
      <c r="AP807">
        <v>5</v>
      </c>
      <c r="AQ807">
        <v>92</v>
      </c>
    </row>
    <row r="808" spans="1:43" hidden="1" x14ac:dyDescent="0.25">
      <c r="A808" t="s">
        <v>2312</v>
      </c>
      <c r="B808" t="s">
        <v>2313</v>
      </c>
      <c r="C808" s="1" t="str">
        <f t="shared" si="50"/>
        <v>21:0085</v>
      </c>
      <c r="D808" s="1" t="str">
        <f t="shared" si="51"/>
        <v>21:0023</v>
      </c>
      <c r="E808" t="s">
        <v>2314</v>
      </c>
      <c r="F808" t="s">
        <v>2315</v>
      </c>
      <c r="H808">
        <v>67.144202500000006</v>
      </c>
      <c r="I808">
        <v>-110.16631080000001</v>
      </c>
      <c r="J808" s="1" t="str">
        <f t="shared" si="53"/>
        <v>Till</v>
      </c>
      <c r="K808" s="1" t="str">
        <f t="shared" si="52"/>
        <v>&lt;2 micron</v>
      </c>
      <c r="L808">
        <v>0.2</v>
      </c>
      <c r="M808">
        <v>3.6</v>
      </c>
      <c r="N808">
        <v>2</v>
      </c>
      <c r="O808">
        <v>70</v>
      </c>
      <c r="P808">
        <v>0.25</v>
      </c>
      <c r="Q808">
        <v>2</v>
      </c>
      <c r="R808">
        <v>0.26</v>
      </c>
      <c r="S808">
        <v>0.5</v>
      </c>
      <c r="T808">
        <v>13</v>
      </c>
      <c r="U808">
        <v>62</v>
      </c>
      <c r="V808">
        <v>67</v>
      </c>
      <c r="W808">
        <v>4.9400000000000004</v>
      </c>
      <c r="X808">
        <v>10</v>
      </c>
      <c r="Y808">
        <v>0.5</v>
      </c>
      <c r="Z808">
        <v>0.23</v>
      </c>
      <c r="AA808">
        <v>30</v>
      </c>
      <c r="AB808">
        <v>1.1299999999999999</v>
      </c>
      <c r="AC808">
        <v>270</v>
      </c>
      <c r="AD808">
        <v>2</v>
      </c>
      <c r="AE808">
        <v>0.37</v>
      </c>
      <c r="AF808">
        <v>28</v>
      </c>
      <c r="AG808">
        <v>1730</v>
      </c>
      <c r="AH808">
        <v>10</v>
      </c>
      <c r="AI808">
        <v>1</v>
      </c>
      <c r="AJ808">
        <v>7</v>
      </c>
      <c r="AK808">
        <v>13</v>
      </c>
      <c r="AL808">
        <v>0.18</v>
      </c>
      <c r="AM808">
        <v>5</v>
      </c>
      <c r="AN808">
        <v>5</v>
      </c>
      <c r="AO808">
        <v>101</v>
      </c>
      <c r="AP808">
        <v>5</v>
      </c>
      <c r="AQ808">
        <v>64</v>
      </c>
    </row>
    <row r="809" spans="1:43" hidden="1" x14ac:dyDescent="0.25">
      <c r="A809" t="s">
        <v>2316</v>
      </c>
      <c r="B809" t="s">
        <v>2317</v>
      </c>
      <c r="C809" s="1" t="str">
        <f t="shared" si="50"/>
        <v>21:0085</v>
      </c>
      <c r="D809" s="1" t="str">
        <f t="shared" si="51"/>
        <v>21:0023</v>
      </c>
      <c r="E809" t="s">
        <v>2318</v>
      </c>
      <c r="F809" t="s">
        <v>2319</v>
      </c>
      <c r="H809">
        <v>67.198273400000005</v>
      </c>
      <c r="I809">
        <v>-110.144785</v>
      </c>
      <c r="J809" s="1" t="str">
        <f t="shared" si="53"/>
        <v>Till</v>
      </c>
      <c r="K809" s="1" t="str">
        <f t="shared" si="52"/>
        <v>&lt;2 micron</v>
      </c>
      <c r="L809">
        <v>0.2</v>
      </c>
      <c r="M809">
        <v>3.17</v>
      </c>
      <c r="N809">
        <v>4</v>
      </c>
      <c r="O809">
        <v>120</v>
      </c>
      <c r="P809">
        <v>0.25</v>
      </c>
      <c r="Q809">
        <v>1</v>
      </c>
      <c r="R809">
        <v>0.28000000000000003</v>
      </c>
      <c r="S809">
        <v>0.25</v>
      </c>
      <c r="T809">
        <v>21</v>
      </c>
      <c r="U809">
        <v>87</v>
      </c>
      <c r="V809">
        <v>127</v>
      </c>
      <c r="W809">
        <v>4.8499999999999996</v>
      </c>
      <c r="X809">
        <v>10</v>
      </c>
      <c r="Y809">
        <v>0.5</v>
      </c>
      <c r="Z809">
        <v>0.43</v>
      </c>
      <c r="AA809">
        <v>30</v>
      </c>
      <c r="AB809">
        <v>1.41</v>
      </c>
      <c r="AC809">
        <v>325</v>
      </c>
      <c r="AD809">
        <v>1</v>
      </c>
      <c r="AE809">
        <v>0.59</v>
      </c>
      <c r="AF809">
        <v>42</v>
      </c>
      <c r="AG809">
        <v>3290</v>
      </c>
      <c r="AH809">
        <v>8</v>
      </c>
      <c r="AI809">
        <v>1</v>
      </c>
      <c r="AJ809">
        <v>7</v>
      </c>
      <c r="AK809">
        <v>16</v>
      </c>
      <c r="AL809">
        <v>0.14000000000000001</v>
      </c>
      <c r="AM809">
        <v>5</v>
      </c>
      <c r="AN809">
        <v>5</v>
      </c>
      <c r="AO809">
        <v>111</v>
      </c>
      <c r="AP809">
        <v>5</v>
      </c>
      <c r="AQ809">
        <v>74</v>
      </c>
    </row>
    <row r="810" spans="1:43" hidden="1" x14ac:dyDescent="0.25">
      <c r="A810" t="s">
        <v>2320</v>
      </c>
      <c r="B810" t="s">
        <v>2321</v>
      </c>
      <c r="C810" s="1" t="str">
        <f t="shared" si="50"/>
        <v>21:0085</v>
      </c>
      <c r="D810" s="1" t="str">
        <f t="shared" si="51"/>
        <v>21:0023</v>
      </c>
      <c r="E810" t="s">
        <v>2322</v>
      </c>
      <c r="F810" t="s">
        <v>2323</v>
      </c>
      <c r="H810">
        <v>67.202033200000002</v>
      </c>
      <c r="I810">
        <v>-110.270005</v>
      </c>
      <c r="J810" s="1" t="str">
        <f t="shared" si="53"/>
        <v>Till</v>
      </c>
      <c r="K810" s="1" t="str">
        <f t="shared" si="52"/>
        <v>&lt;2 micron</v>
      </c>
      <c r="L810">
        <v>0.2</v>
      </c>
      <c r="M810">
        <v>3.93</v>
      </c>
      <c r="N810">
        <v>6</v>
      </c>
      <c r="O810">
        <v>170</v>
      </c>
      <c r="P810">
        <v>0.25</v>
      </c>
      <c r="Q810">
        <v>4</v>
      </c>
      <c r="R810">
        <v>0.28999999999999998</v>
      </c>
      <c r="S810">
        <v>0.25</v>
      </c>
      <c r="T810">
        <v>22</v>
      </c>
      <c r="U810">
        <v>94</v>
      </c>
      <c r="V810">
        <v>108</v>
      </c>
      <c r="W810">
        <v>5.12</v>
      </c>
      <c r="X810">
        <v>20</v>
      </c>
      <c r="Y810">
        <v>0.5</v>
      </c>
      <c r="Z810">
        <v>0.88</v>
      </c>
      <c r="AA810">
        <v>30</v>
      </c>
      <c r="AB810">
        <v>1.63</v>
      </c>
      <c r="AC810">
        <v>365</v>
      </c>
      <c r="AD810">
        <v>2</v>
      </c>
      <c r="AE810">
        <v>0.3</v>
      </c>
      <c r="AF810">
        <v>61</v>
      </c>
      <c r="AG810">
        <v>1560</v>
      </c>
      <c r="AH810">
        <v>24</v>
      </c>
      <c r="AI810">
        <v>1</v>
      </c>
      <c r="AJ810">
        <v>10</v>
      </c>
      <c r="AK810">
        <v>19</v>
      </c>
      <c r="AL810">
        <v>0.21</v>
      </c>
      <c r="AM810">
        <v>5</v>
      </c>
      <c r="AN810">
        <v>5</v>
      </c>
      <c r="AO810">
        <v>108</v>
      </c>
      <c r="AP810">
        <v>5</v>
      </c>
      <c r="AQ810">
        <v>176</v>
      </c>
    </row>
    <row r="811" spans="1:43" hidden="1" x14ac:dyDescent="0.25">
      <c r="A811" t="s">
        <v>2324</v>
      </c>
      <c r="B811" t="s">
        <v>2325</v>
      </c>
      <c r="C811" s="1" t="str">
        <f t="shared" si="50"/>
        <v>21:0085</v>
      </c>
      <c r="D811" s="1" t="str">
        <f t="shared" si="51"/>
        <v>21:0023</v>
      </c>
      <c r="E811" t="s">
        <v>2326</v>
      </c>
      <c r="F811" t="s">
        <v>2327</v>
      </c>
      <c r="H811">
        <v>67.419468899999998</v>
      </c>
      <c r="I811">
        <v>-110.1742034</v>
      </c>
      <c r="J811" s="1" t="str">
        <f t="shared" si="53"/>
        <v>Till</v>
      </c>
      <c r="K811" s="1" t="str">
        <f t="shared" si="52"/>
        <v>&lt;2 micron</v>
      </c>
      <c r="L811">
        <v>0.1</v>
      </c>
      <c r="M811">
        <v>3.33</v>
      </c>
      <c r="N811">
        <v>10</v>
      </c>
      <c r="O811">
        <v>120</v>
      </c>
      <c r="P811">
        <v>0.25</v>
      </c>
      <c r="Q811">
        <v>1</v>
      </c>
      <c r="R811">
        <v>0.38</v>
      </c>
      <c r="S811">
        <v>0.5</v>
      </c>
      <c r="T811">
        <v>19</v>
      </c>
      <c r="U811">
        <v>71</v>
      </c>
      <c r="V811">
        <v>72</v>
      </c>
      <c r="W811">
        <v>4.1500000000000004</v>
      </c>
      <c r="X811">
        <v>10</v>
      </c>
      <c r="Y811">
        <v>0.5</v>
      </c>
      <c r="Z811">
        <v>0.39</v>
      </c>
      <c r="AA811">
        <v>40</v>
      </c>
      <c r="AB811">
        <v>1.07</v>
      </c>
      <c r="AC811">
        <v>335</v>
      </c>
      <c r="AD811">
        <v>1</v>
      </c>
      <c r="AE811">
        <v>0.45</v>
      </c>
      <c r="AF811">
        <v>32</v>
      </c>
      <c r="AG811">
        <v>2860</v>
      </c>
      <c r="AH811">
        <v>10</v>
      </c>
      <c r="AI811">
        <v>1</v>
      </c>
      <c r="AJ811">
        <v>7</v>
      </c>
      <c r="AK811">
        <v>27</v>
      </c>
      <c r="AL811">
        <v>0.18</v>
      </c>
      <c r="AM811">
        <v>5</v>
      </c>
      <c r="AN811">
        <v>5</v>
      </c>
      <c r="AO811">
        <v>92</v>
      </c>
      <c r="AP811">
        <v>5</v>
      </c>
      <c r="AQ811">
        <v>72</v>
      </c>
    </row>
    <row r="812" spans="1:43" hidden="1" x14ac:dyDescent="0.25">
      <c r="A812" t="s">
        <v>2328</v>
      </c>
      <c r="B812" t="s">
        <v>2329</v>
      </c>
      <c r="C812" s="1" t="str">
        <f t="shared" si="50"/>
        <v>21:0085</v>
      </c>
      <c r="D812" s="1" t="str">
        <f t="shared" si="51"/>
        <v>21:0023</v>
      </c>
      <c r="E812" t="s">
        <v>2330</v>
      </c>
      <c r="F812" t="s">
        <v>2331</v>
      </c>
      <c r="H812">
        <v>67.473870099999999</v>
      </c>
      <c r="I812">
        <v>-110.1643631</v>
      </c>
      <c r="J812" s="1" t="str">
        <f t="shared" si="53"/>
        <v>Till</v>
      </c>
      <c r="K812" s="1" t="str">
        <f t="shared" si="52"/>
        <v>&lt;2 micron</v>
      </c>
      <c r="L812">
        <v>0.1</v>
      </c>
      <c r="M812">
        <v>3.61</v>
      </c>
      <c r="N812">
        <v>14</v>
      </c>
      <c r="O812">
        <v>150</v>
      </c>
      <c r="P812">
        <v>0.25</v>
      </c>
      <c r="Q812">
        <v>2</v>
      </c>
      <c r="R812">
        <v>0.39</v>
      </c>
      <c r="S812">
        <v>0.5</v>
      </c>
      <c r="T812">
        <v>26</v>
      </c>
      <c r="U812">
        <v>93</v>
      </c>
      <c r="V812">
        <v>173</v>
      </c>
      <c r="W812">
        <v>5.43</v>
      </c>
      <c r="X812">
        <v>5</v>
      </c>
      <c r="Y812">
        <v>0.5</v>
      </c>
      <c r="Z812">
        <v>0.76</v>
      </c>
      <c r="AA812">
        <v>40</v>
      </c>
      <c r="AB812">
        <v>1.7</v>
      </c>
      <c r="AC812">
        <v>475</v>
      </c>
      <c r="AD812">
        <v>1</v>
      </c>
      <c r="AE812">
        <v>0.85</v>
      </c>
      <c r="AF812">
        <v>54</v>
      </c>
      <c r="AG812">
        <v>4980</v>
      </c>
      <c r="AH812">
        <v>12</v>
      </c>
      <c r="AI812">
        <v>1</v>
      </c>
      <c r="AJ812">
        <v>11</v>
      </c>
      <c r="AK812">
        <v>26</v>
      </c>
      <c r="AL812">
        <v>7.0000000000000007E-2</v>
      </c>
      <c r="AM812">
        <v>5</v>
      </c>
      <c r="AN812">
        <v>5</v>
      </c>
      <c r="AO812">
        <v>135</v>
      </c>
      <c r="AP812">
        <v>5</v>
      </c>
      <c r="AQ812">
        <v>112</v>
      </c>
    </row>
    <row r="813" spans="1:43" hidden="1" x14ac:dyDescent="0.25">
      <c r="A813" t="s">
        <v>2332</v>
      </c>
      <c r="B813" t="s">
        <v>2333</v>
      </c>
      <c r="C813" s="1" t="str">
        <f t="shared" si="50"/>
        <v>21:0085</v>
      </c>
      <c r="D813" s="1" t="str">
        <f t="shared" si="51"/>
        <v>21:0023</v>
      </c>
      <c r="E813" t="s">
        <v>2334</v>
      </c>
      <c r="F813" t="s">
        <v>2335</v>
      </c>
      <c r="H813">
        <v>67.477121299999993</v>
      </c>
      <c r="I813">
        <v>-110.280755</v>
      </c>
      <c r="J813" s="1" t="str">
        <f t="shared" si="53"/>
        <v>Till</v>
      </c>
      <c r="K813" s="1" t="str">
        <f t="shared" si="52"/>
        <v>&lt;2 micron</v>
      </c>
      <c r="L813">
        <v>0.2</v>
      </c>
      <c r="M813">
        <v>4.04</v>
      </c>
      <c r="N813">
        <v>20</v>
      </c>
      <c r="O813">
        <v>170</v>
      </c>
      <c r="P813">
        <v>0.25</v>
      </c>
      <c r="Q813">
        <v>1</v>
      </c>
      <c r="R813">
        <v>0.41</v>
      </c>
      <c r="S813">
        <v>1</v>
      </c>
      <c r="T813">
        <v>26</v>
      </c>
      <c r="U813">
        <v>81</v>
      </c>
      <c r="V813">
        <v>84</v>
      </c>
      <c r="W813">
        <v>5.12</v>
      </c>
      <c r="X813">
        <v>5</v>
      </c>
      <c r="Y813">
        <v>0.5</v>
      </c>
      <c r="Z813">
        <v>0.55000000000000004</v>
      </c>
      <c r="AA813">
        <v>30</v>
      </c>
      <c r="AB813">
        <v>1.44</v>
      </c>
      <c r="AC813">
        <v>440</v>
      </c>
      <c r="AD813">
        <v>1</v>
      </c>
      <c r="AE813">
        <v>0.31</v>
      </c>
      <c r="AF813">
        <v>43</v>
      </c>
      <c r="AG813">
        <v>1580</v>
      </c>
      <c r="AH813">
        <v>12</v>
      </c>
      <c r="AI813">
        <v>1</v>
      </c>
      <c r="AJ813">
        <v>8</v>
      </c>
      <c r="AK813">
        <v>28</v>
      </c>
      <c r="AL813">
        <v>0.21</v>
      </c>
      <c r="AM813">
        <v>5</v>
      </c>
      <c r="AN813">
        <v>5</v>
      </c>
      <c r="AO813">
        <v>111</v>
      </c>
      <c r="AP813">
        <v>5</v>
      </c>
      <c r="AQ813">
        <v>84</v>
      </c>
    </row>
    <row r="814" spans="1:43" hidden="1" x14ac:dyDescent="0.25">
      <c r="A814" t="s">
        <v>2336</v>
      </c>
      <c r="B814" t="s">
        <v>2337</v>
      </c>
      <c r="C814" s="1" t="str">
        <f t="shared" si="50"/>
        <v>21:0085</v>
      </c>
      <c r="D814" s="1" t="str">
        <f t="shared" si="51"/>
        <v>21:0023</v>
      </c>
      <c r="E814" t="s">
        <v>2338</v>
      </c>
      <c r="F814" t="s">
        <v>2339</v>
      </c>
      <c r="H814">
        <v>67.480596800000001</v>
      </c>
      <c r="I814">
        <v>-110.4589368</v>
      </c>
      <c r="J814" s="1" t="str">
        <f t="shared" si="53"/>
        <v>Till</v>
      </c>
      <c r="K814" s="1" t="str">
        <f t="shared" si="52"/>
        <v>&lt;2 micron</v>
      </c>
      <c r="L814">
        <v>0.2</v>
      </c>
      <c r="M814">
        <v>4.49</v>
      </c>
      <c r="N814">
        <v>30</v>
      </c>
      <c r="O814">
        <v>210</v>
      </c>
      <c r="P814">
        <v>0.25</v>
      </c>
      <c r="Q814">
        <v>1</v>
      </c>
      <c r="R814">
        <v>0.31</v>
      </c>
      <c r="S814">
        <v>0.5</v>
      </c>
      <c r="T814">
        <v>36</v>
      </c>
      <c r="U814">
        <v>133</v>
      </c>
      <c r="V814">
        <v>175</v>
      </c>
      <c r="W814">
        <v>6.24</v>
      </c>
      <c r="X814">
        <v>5</v>
      </c>
      <c r="Y814">
        <v>0.5</v>
      </c>
      <c r="Z814">
        <v>0.84</v>
      </c>
      <c r="AA814">
        <v>30</v>
      </c>
      <c r="AB814">
        <v>1.76</v>
      </c>
      <c r="AC814">
        <v>545</v>
      </c>
      <c r="AD814">
        <v>3</v>
      </c>
      <c r="AE814">
        <v>0.42</v>
      </c>
      <c r="AF814">
        <v>92</v>
      </c>
      <c r="AG814">
        <v>2880</v>
      </c>
      <c r="AH814">
        <v>68</v>
      </c>
      <c r="AI814">
        <v>1</v>
      </c>
      <c r="AJ814">
        <v>11</v>
      </c>
      <c r="AK814">
        <v>18</v>
      </c>
      <c r="AL814">
        <v>0.23</v>
      </c>
      <c r="AM814">
        <v>5</v>
      </c>
      <c r="AN814">
        <v>5</v>
      </c>
      <c r="AO814">
        <v>126</v>
      </c>
      <c r="AP814">
        <v>5</v>
      </c>
      <c r="AQ814">
        <v>234</v>
      </c>
    </row>
    <row r="815" spans="1:43" hidden="1" x14ac:dyDescent="0.25">
      <c r="A815" t="s">
        <v>2340</v>
      </c>
      <c r="B815" t="s">
        <v>2341</v>
      </c>
      <c r="C815" s="1" t="str">
        <f t="shared" si="50"/>
        <v>21:0085</v>
      </c>
      <c r="D815" s="1" t="str">
        <f t="shared" si="51"/>
        <v>21:0023</v>
      </c>
      <c r="E815" t="s">
        <v>2342</v>
      </c>
      <c r="F815" t="s">
        <v>2343</v>
      </c>
      <c r="H815">
        <v>67.536655699999997</v>
      </c>
      <c r="I815">
        <v>-110.4848635</v>
      </c>
      <c r="J815" s="1" t="str">
        <f t="shared" si="53"/>
        <v>Till</v>
      </c>
      <c r="K815" s="1" t="str">
        <f t="shared" si="52"/>
        <v>&lt;2 micron</v>
      </c>
      <c r="L815">
        <v>0.2</v>
      </c>
      <c r="M815">
        <v>4.05</v>
      </c>
      <c r="N815">
        <v>90</v>
      </c>
      <c r="O815">
        <v>100</v>
      </c>
      <c r="P815">
        <v>0.25</v>
      </c>
      <c r="Q815">
        <v>1</v>
      </c>
      <c r="R815">
        <v>0.2</v>
      </c>
      <c r="S815">
        <v>0.5</v>
      </c>
      <c r="T815">
        <v>19</v>
      </c>
      <c r="U815">
        <v>90</v>
      </c>
      <c r="V815">
        <v>126</v>
      </c>
      <c r="W815">
        <v>5.56</v>
      </c>
      <c r="X815">
        <v>5</v>
      </c>
      <c r="Y815">
        <v>0.5</v>
      </c>
      <c r="Z815">
        <v>0.38</v>
      </c>
      <c r="AA815">
        <v>20</v>
      </c>
      <c r="AB815">
        <v>1.1299999999999999</v>
      </c>
      <c r="AC815">
        <v>345</v>
      </c>
      <c r="AD815">
        <v>7</v>
      </c>
      <c r="AE815">
        <v>0.4</v>
      </c>
      <c r="AF815">
        <v>48</v>
      </c>
      <c r="AG815">
        <v>2570</v>
      </c>
      <c r="AH815">
        <v>188</v>
      </c>
      <c r="AI815">
        <v>1</v>
      </c>
      <c r="AJ815">
        <v>7</v>
      </c>
      <c r="AK815">
        <v>14</v>
      </c>
      <c r="AL815">
        <v>0.15</v>
      </c>
      <c r="AM815">
        <v>5</v>
      </c>
      <c r="AN815">
        <v>5</v>
      </c>
      <c r="AO815">
        <v>104</v>
      </c>
      <c r="AP815">
        <v>5</v>
      </c>
      <c r="AQ815">
        <v>368</v>
      </c>
    </row>
    <row r="816" spans="1:43" hidden="1" x14ac:dyDescent="0.25">
      <c r="A816" t="s">
        <v>2344</v>
      </c>
      <c r="B816" t="s">
        <v>2345</v>
      </c>
      <c r="C816" s="1" t="str">
        <f t="shared" si="50"/>
        <v>21:0085</v>
      </c>
      <c r="D816" s="1" t="str">
        <f t="shared" si="51"/>
        <v>21:0023</v>
      </c>
      <c r="E816" t="s">
        <v>2346</v>
      </c>
      <c r="F816" t="s">
        <v>2347</v>
      </c>
      <c r="H816">
        <v>67.536229000000006</v>
      </c>
      <c r="I816">
        <v>-110.6234699</v>
      </c>
      <c r="J816" s="1" t="str">
        <f t="shared" si="53"/>
        <v>Till</v>
      </c>
      <c r="K816" s="1" t="str">
        <f t="shared" si="52"/>
        <v>&lt;2 micron</v>
      </c>
      <c r="L816">
        <v>0.1</v>
      </c>
      <c r="M816">
        <v>4.22</v>
      </c>
      <c r="N816">
        <v>12</v>
      </c>
      <c r="O816">
        <v>90</v>
      </c>
      <c r="P816">
        <v>0.25</v>
      </c>
      <c r="Q816">
        <v>1</v>
      </c>
      <c r="R816">
        <v>0.21</v>
      </c>
      <c r="S816">
        <v>0.25</v>
      </c>
      <c r="T816">
        <v>22</v>
      </c>
      <c r="U816">
        <v>82</v>
      </c>
      <c r="V816">
        <v>65</v>
      </c>
      <c r="W816">
        <v>5.62</v>
      </c>
      <c r="X816">
        <v>5</v>
      </c>
      <c r="Y816">
        <v>0.5</v>
      </c>
      <c r="Z816">
        <v>0.36</v>
      </c>
      <c r="AA816">
        <v>30</v>
      </c>
      <c r="AB816">
        <v>1.36</v>
      </c>
      <c r="AC816">
        <v>465</v>
      </c>
      <c r="AD816">
        <v>2</v>
      </c>
      <c r="AE816">
        <v>0.47</v>
      </c>
      <c r="AF816">
        <v>33</v>
      </c>
      <c r="AG816">
        <v>3030</v>
      </c>
      <c r="AH816">
        <v>18</v>
      </c>
      <c r="AI816">
        <v>1</v>
      </c>
      <c r="AJ816">
        <v>7</v>
      </c>
      <c r="AK816">
        <v>16</v>
      </c>
      <c r="AL816">
        <v>0.19</v>
      </c>
      <c r="AM816">
        <v>5</v>
      </c>
      <c r="AN816">
        <v>5</v>
      </c>
      <c r="AO816">
        <v>128</v>
      </c>
      <c r="AP816">
        <v>5</v>
      </c>
      <c r="AQ816">
        <v>86</v>
      </c>
    </row>
    <row r="817" spans="1:43" hidden="1" x14ac:dyDescent="0.25">
      <c r="A817" t="s">
        <v>2348</v>
      </c>
      <c r="B817" t="s">
        <v>2349</v>
      </c>
      <c r="C817" s="1" t="str">
        <f t="shared" si="50"/>
        <v>21:0085</v>
      </c>
      <c r="D817" s="1" t="str">
        <f t="shared" si="51"/>
        <v>21:0023</v>
      </c>
      <c r="E817" t="s">
        <v>2350</v>
      </c>
      <c r="F817" t="s">
        <v>2351</v>
      </c>
      <c r="H817">
        <v>67.534927400000001</v>
      </c>
      <c r="I817">
        <v>-110.3310656</v>
      </c>
      <c r="J817" s="1" t="str">
        <f t="shared" si="53"/>
        <v>Till</v>
      </c>
      <c r="K817" s="1" t="str">
        <f t="shared" si="52"/>
        <v>&lt;2 micron</v>
      </c>
      <c r="L817">
        <v>0.1</v>
      </c>
      <c r="M817">
        <v>3.82</v>
      </c>
      <c r="N817">
        <v>14</v>
      </c>
      <c r="O817">
        <v>150</v>
      </c>
      <c r="P817">
        <v>0.25</v>
      </c>
      <c r="Q817">
        <v>1</v>
      </c>
      <c r="R817">
        <v>0.4</v>
      </c>
      <c r="S817">
        <v>0.25</v>
      </c>
      <c r="T817">
        <v>24</v>
      </c>
      <c r="U817">
        <v>79</v>
      </c>
      <c r="V817">
        <v>121</v>
      </c>
      <c r="W817">
        <v>4.26</v>
      </c>
      <c r="X817">
        <v>5</v>
      </c>
      <c r="Y817">
        <v>0.5</v>
      </c>
      <c r="Z817">
        <v>0.54</v>
      </c>
      <c r="AA817">
        <v>40</v>
      </c>
      <c r="AB817">
        <v>1.39</v>
      </c>
      <c r="AC817">
        <v>375</v>
      </c>
      <c r="AD817">
        <v>1</v>
      </c>
      <c r="AE817">
        <v>0.2</v>
      </c>
      <c r="AF817">
        <v>47</v>
      </c>
      <c r="AG817">
        <v>1540</v>
      </c>
      <c r="AH817">
        <v>10</v>
      </c>
      <c r="AI817">
        <v>1</v>
      </c>
      <c r="AJ817">
        <v>9</v>
      </c>
      <c r="AK817">
        <v>24</v>
      </c>
      <c r="AL817">
        <v>0.18</v>
      </c>
      <c r="AM817">
        <v>5</v>
      </c>
      <c r="AN817">
        <v>5</v>
      </c>
      <c r="AO817">
        <v>94</v>
      </c>
      <c r="AP817">
        <v>10</v>
      </c>
      <c r="AQ817">
        <v>90</v>
      </c>
    </row>
    <row r="818" spans="1:43" hidden="1" x14ac:dyDescent="0.25">
      <c r="A818" t="s">
        <v>2352</v>
      </c>
      <c r="B818" t="s">
        <v>2353</v>
      </c>
      <c r="C818" s="1" t="str">
        <f t="shared" si="50"/>
        <v>21:0085</v>
      </c>
      <c r="D818" s="1" t="str">
        <f t="shared" si="51"/>
        <v>21:0023</v>
      </c>
      <c r="E818" t="s">
        <v>2354</v>
      </c>
      <c r="F818" t="s">
        <v>2355</v>
      </c>
      <c r="H818">
        <v>67.528587200000004</v>
      </c>
      <c r="I818">
        <v>-110.1811936</v>
      </c>
      <c r="J818" s="1" t="str">
        <f t="shared" si="53"/>
        <v>Till</v>
      </c>
      <c r="K818" s="1" t="str">
        <f t="shared" si="52"/>
        <v>&lt;2 micron</v>
      </c>
      <c r="L818">
        <v>0.1</v>
      </c>
      <c r="M818">
        <v>3.35</v>
      </c>
      <c r="N818">
        <v>14</v>
      </c>
      <c r="O818">
        <v>100</v>
      </c>
      <c r="P818">
        <v>0.25</v>
      </c>
      <c r="Q818">
        <v>1</v>
      </c>
      <c r="R818">
        <v>0.25</v>
      </c>
      <c r="S818">
        <v>0.25</v>
      </c>
      <c r="T818">
        <v>12</v>
      </c>
      <c r="U818">
        <v>83</v>
      </c>
      <c r="V818">
        <v>82</v>
      </c>
      <c r="W818">
        <v>4.5</v>
      </c>
      <c r="X818">
        <v>5</v>
      </c>
      <c r="Y818">
        <v>0.5</v>
      </c>
      <c r="Z818">
        <v>0.38</v>
      </c>
      <c r="AA818">
        <v>50</v>
      </c>
      <c r="AB818">
        <v>0.99</v>
      </c>
      <c r="AC818">
        <v>240</v>
      </c>
      <c r="AD818">
        <v>1</v>
      </c>
      <c r="AE818">
        <v>0.35</v>
      </c>
      <c r="AF818">
        <v>29</v>
      </c>
      <c r="AG818">
        <v>2220</v>
      </c>
      <c r="AH818">
        <v>6</v>
      </c>
      <c r="AI818">
        <v>1</v>
      </c>
      <c r="AJ818">
        <v>7</v>
      </c>
      <c r="AK818">
        <v>16</v>
      </c>
      <c r="AL818">
        <v>0.15</v>
      </c>
      <c r="AM818">
        <v>5</v>
      </c>
      <c r="AN818">
        <v>5</v>
      </c>
      <c r="AO818">
        <v>121</v>
      </c>
      <c r="AP818">
        <v>5</v>
      </c>
      <c r="AQ818">
        <v>70</v>
      </c>
    </row>
    <row r="819" spans="1:43" hidden="1" x14ac:dyDescent="0.25">
      <c r="A819" t="s">
        <v>2356</v>
      </c>
      <c r="B819" t="s">
        <v>2357</v>
      </c>
      <c r="C819" s="1" t="str">
        <f t="shared" si="50"/>
        <v>21:0085</v>
      </c>
      <c r="D819" s="1" t="str">
        <f t="shared" si="51"/>
        <v>21:0023</v>
      </c>
      <c r="E819" t="s">
        <v>2358</v>
      </c>
      <c r="F819" t="s">
        <v>2359</v>
      </c>
      <c r="H819">
        <v>67.950768600000004</v>
      </c>
      <c r="I819">
        <v>-110.1701594</v>
      </c>
      <c r="J819" s="1" t="str">
        <f t="shared" si="53"/>
        <v>Till</v>
      </c>
      <c r="K819" s="1" t="str">
        <f t="shared" si="52"/>
        <v>&lt;2 micron</v>
      </c>
      <c r="L819">
        <v>0.1</v>
      </c>
      <c r="M819">
        <v>2.99</v>
      </c>
      <c r="N819">
        <v>8</v>
      </c>
      <c r="O819">
        <v>250</v>
      </c>
      <c r="P819">
        <v>0.25</v>
      </c>
      <c r="Q819">
        <v>1</v>
      </c>
      <c r="R819">
        <v>0.56999999999999995</v>
      </c>
      <c r="S819">
        <v>0.25</v>
      </c>
      <c r="T819">
        <v>21</v>
      </c>
      <c r="U819">
        <v>91</v>
      </c>
      <c r="V819">
        <v>187</v>
      </c>
      <c r="W819">
        <v>5.22</v>
      </c>
      <c r="X819">
        <v>5</v>
      </c>
      <c r="Y819">
        <v>0.5</v>
      </c>
      <c r="Z819">
        <v>0.5</v>
      </c>
      <c r="AA819">
        <v>30</v>
      </c>
      <c r="AB819">
        <v>2.08</v>
      </c>
      <c r="AC819">
        <v>495</v>
      </c>
      <c r="AD819">
        <v>1</v>
      </c>
      <c r="AE819">
        <v>0.36</v>
      </c>
      <c r="AF819">
        <v>55</v>
      </c>
      <c r="AG819">
        <v>1270</v>
      </c>
      <c r="AH819">
        <v>10</v>
      </c>
      <c r="AI819">
        <v>1</v>
      </c>
      <c r="AJ819">
        <v>13</v>
      </c>
      <c r="AK819">
        <v>16</v>
      </c>
      <c r="AL819">
        <v>0.25</v>
      </c>
      <c r="AM819">
        <v>5</v>
      </c>
      <c r="AN819">
        <v>5</v>
      </c>
      <c r="AO819">
        <v>109</v>
      </c>
      <c r="AP819">
        <v>10</v>
      </c>
      <c r="AQ819">
        <v>106</v>
      </c>
    </row>
    <row r="820" spans="1:43" hidden="1" x14ac:dyDescent="0.25">
      <c r="A820" t="s">
        <v>2360</v>
      </c>
      <c r="B820" t="s">
        <v>2361</v>
      </c>
      <c r="C820" s="1" t="str">
        <f t="shared" si="50"/>
        <v>21:0085</v>
      </c>
      <c r="D820" s="1" t="str">
        <f t="shared" si="51"/>
        <v>21:0023</v>
      </c>
      <c r="E820" t="s">
        <v>2362</v>
      </c>
      <c r="F820" t="s">
        <v>2363</v>
      </c>
      <c r="H820">
        <v>67.907263299999997</v>
      </c>
      <c r="I820">
        <v>-110.1702792</v>
      </c>
      <c r="J820" s="1" t="str">
        <f t="shared" si="53"/>
        <v>Till</v>
      </c>
      <c r="K820" s="1" t="str">
        <f t="shared" si="52"/>
        <v>&lt;2 micron</v>
      </c>
      <c r="L820">
        <v>0.2</v>
      </c>
      <c r="M820">
        <v>3.06</v>
      </c>
      <c r="N820">
        <v>12</v>
      </c>
      <c r="O820">
        <v>460</v>
      </c>
      <c r="P820">
        <v>0.25</v>
      </c>
      <c r="Q820">
        <v>1</v>
      </c>
      <c r="R820">
        <v>0.54</v>
      </c>
      <c r="S820">
        <v>0.25</v>
      </c>
      <c r="T820">
        <v>18</v>
      </c>
      <c r="U820">
        <v>63</v>
      </c>
      <c r="V820">
        <v>156</v>
      </c>
      <c r="W820">
        <v>4.0999999999999996</v>
      </c>
      <c r="X820">
        <v>5</v>
      </c>
      <c r="Y820">
        <v>0.5</v>
      </c>
      <c r="Z820">
        <v>0.5</v>
      </c>
      <c r="AA820">
        <v>40</v>
      </c>
      <c r="AB820">
        <v>1.74</v>
      </c>
      <c r="AC820">
        <v>510</v>
      </c>
      <c r="AD820">
        <v>1</v>
      </c>
      <c r="AE820">
        <v>0.19</v>
      </c>
      <c r="AF820">
        <v>41</v>
      </c>
      <c r="AG820">
        <v>1130</v>
      </c>
      <c r="AH820">
        <v>10</v>
      </c>
      <c r="AI820">
        <v>1</v>
      </c>
      <c r="AJ820">
        <v>10</v>
      </c>
      <c r="AK820">
        <v>12</v>
      </c>
      <c r="AL820">
        <v>0.13</v>
      </c>
      <c r="AM820">
        <v>5</v>
      </c>
      <c r="AN820">
        <v>5</v>
      </c>
      <c r="AO820">
        <v>73</v>
      </c>
      <c r="AP820">
        <v>10</v>
      </c>
      <c r="AQ820">
        <v>92</v>
      </c>
    </row>
    <row r="821" spans="1:43" hidden="1" x14ac:dyDescent="0.25">
      <c r="A821" t="s">
        <v>2364</v>
      </c>
      <c r="B821" t="s">
        <v>2365</v>
      </c>
      <c r="C821" s="1" t="str">
        <f t="shared" si="50"/>
        <v>21:0085</v>
      </c>
      <c r="D821" s="1" t="str">
        <f t="shared" si="51"/>
        <v>21:0023</v>
      </c>
      <c r="E821" t="s">
        <v>2362</v>
      </c>
      <c r="F821" t="s">
        <v>2366</v>
      </c>
      <c r="H821">
        <v>67.907263299999997</v>
      </c>
      <c r="I821">
        <v>-110.1702792</v>
      </c>
      <c r="J821" s="1" t="str">
        <f t="shared" si="53"/>
        <v>Till</v>
      </c>
      <c r="K821" s="1" t="str">
        <f t="shared" si="52"/>
        <v>&lt;2 micron</v>
      </c>
      <c r="L821">
        <v>0.2</v>
      </c>
      <c r="M821">
        <v>3.44</v>
      </c>
      <c r="N821">
        <v>12</v>
      </c>
      <c r="O821">
        <v>480</v>
      </c>
      <c r="P821">
        <v>0.25</v>
      </c>
      <c r="Q821">
        <v>1</v>
      </c>
      <c r="R821">
        <v>0.57999999999999996</v>
      </c>
      <c r="S821">
        <v>0.25</v>
      </c>
      <c r="T821">
        <v>18</v>
      </c>
      <c r="U821">
        <v>67</v>
      </c>
      <c r="V821">
        <v>160</v>
      </c>
      <c r="W821">
        <v>4.29</v>
      </c>
      <c r="X821">
        <v>5</v>
      </c>
      <c r="Y821">
        <v>0.5</v>
      </c>
      <c r="Z821">
        <v>0.65</v>
      </c>
      <c r="AA821">
        <v>40</v>
      </c>
      <c r="AB821">
        <v>1.83</v>
      </c>
      <c r="AC821">
        <v>535</v>
      </c>
      <c r="AD821">
        <v>1</v>
      </c>
      <c r="AE821">
        <v>0.2</v>
      </c>
      <c r="AF821">
        <v>41</v>
      </c>
      <c r="AG821">
        <v>1160</v>
      </c>
      <c r="AH821">
        <v>8</v>
      </c>
      <c r="AI821">
        <v>1</v>
      </c>
      <c r="AJ821">
        <v>11</v>
      </c>
      <c r="AK821">
        <v>15</v>
      </c>
      <c r="AL821">
        <v>0.14000000000000001</v>
      </c>
      <c r="AM821">
        <v>5</v>
      </c>
      <c r="AN821">
        <v>5</v>
      </c>
      <c r="AO821">
        <v>78</v>
      </c>
      <c r="AP821">
        <v>10</v>
      </c>
      <c r="AQ821">
        <v>96</v>
      </c>
    </row>
    <row r="822" spans="1:43" hidden="1" x14ac:dyDescent="0.25">
      <c r="A822" t="s">
        <v>2367</v>
      </c>
      <c r="B822" t="s">
        <v>2368</v>
      </c>
      <c r="C822" s="1" t="str">
        <f t="shared" si="50"/>
        <v>21:0085</v>
      </c>
      <c r="D822" s="1" t="str">
        <f t="shared" si="51"/>
        <v>21:0023</v>
      </c>
      <c r="E822" t="s">
        <v>2369</v>
      </c>
      <c r="F822" t="s">
        <v>2370</v>
      </c>
      <c r="H822">
        <v>67.849333099999996</v>
      </c>
      <c r="I822">
        <v>-110.1737621</v>
      </c>
      <c r="J822" s="1" t="str">
        <f t="shared" si="53"/>
        <v>Till</v>
      </c>
      <c r="K822" s="1" t="str">
        <f t="shared" si="52"/>
        <v>&lt;2 micron</v>
      </c>
      <c r="L822">
        <v>0.2</v>
      </c>
      <c r="M822">
        <v>2.97</v>
      </c>
      <c r="N822">
        <v>12</v>
      </c>
      <c r="O822">
        <v>400</v>
      </c>
      <c r="P822">
        <v>0.5</v>
      </c>
      <c r="Q822">
        <v>1</v>
      </c>
      <c r="R822">
        <v>0.44</v>
      </c>
      <c r="S822">
        <v>0.5</v>
      </c>
      <c r="T822">
        <v>13</v>
      </c>
      <c r="U822">
        <v>42</v>
      </c>
      <c r="V822">
        <v>78</v>
      </c>
      <c r="W822">
        <v>3.42</v>
      </c>
      <c r="X822">
        <v>5</v>
      </c>
      <c r="Y822">
        <v>0.5</v>
      </c>
      <c r="Z822">
        <v>0.73</v>
      </c>
      <c r="AA822">
        <v>40</v>
      </c>
      <c r="AB822">
        <v>1.5</v>
      </c>
      <c r="AC822">
        <v>365</v>
      </c>
      <c r="AD822">
        <v>1</v>
      </c>
      <c r="AE822">
        <v>0.24</v>
      </c>
      <c r="AF822">
        <v>27</v>
      </c>
      <c r="AG822">
        <v>1270</v>
      </c>
      <c r="AH822">
        <v>12</v>
      </c>
      <c r="AI822">
        <v>1</v>
      </c>
      <c r="AJ822">
        <v>6</v>
      </c>
      <c r="AK822">
        <v>10</v>
      </c>
      <c r="AL822">
        <v>0.08</v>
      </c>
      <c r="AM822">
        <v>5</v>
      </c>
      <c r="AN822">
        <v>5</v>
      </c>
      <c r="AO822">
        <v>46</v>
      </c>
      <c r="AP822">
        <v>5</v>
      </c>
      <c r="AQ822">
        <v>120</v>
      </c>
    </row>
    <row r="823" spans="1:43" hidden="1" x14ac:dyDescent="0.25">
      <c r="A823" t="s">
        <v>2371</v>
      </c>
      <c r="B823" t="s">
        <v>2372</v>
      </c>
      <c r="C823" s="1" t="str">
        <f t="shared" si="50"/>
        <v>21:0085</v>
      </c>
      <c r="D823" s="1" t="str">
        <f t="shared" si="51"/>
        <v>21:0023</v>
      </c>
      <c r="E823" t="s">
        <v>2373</v>
      </c>
      <c r="F823" t="s">
        <v>2374</v>
      </c>
      <c r="H823">
        <v>67.795175700000001</v>
      </c>
      <c r="I823">
        <v>-110.16073369999999</v>
      </c>
      <c r="J823" s="1" t="str">
        <f t="shared" si="53"/>
        <v>Till</v>
      </c>
      <c r="K823" s="1" t="str">
        <f t="shared" si="52"/>
        <v>&lt;2 micron</v>
      </c>
      <c r="L823">
        <v>0.2</v>
      </c>
      <c r="M823">
        <v>3.32</v>
      </c>
      <c r="N823">
        <v>34</v>
      </c>
      <c r="O823">
        <v>110</v>
      </c>
      <c r="P823">
        <v>0.25</v>
      </c>
      <c r="Q823">
        <v>1</v>
      </c>
      <c r="R823">
        <v>0.14000000000000001</v>
      </c>
      <c r="S823">
        <v>0.25</v>
      </c>
      <c r="T823">
        <v>19</v>
      </c>
      <c r="U823">
        <v>55</v>
      </c>
      <c r="V823">
        <v>95</v>
      </c>
      <c r="W823">
        <v>4.2300000000000004</v>
      </c>
      <c r="X823">
        <v>5</v>
      </c>
      <c r="Y823">
        <v>0.5</v>
      </c>
      <c r="Z823">
        <v>0.27</v>
      </c>
      <c r="AA823">
        <v>50</v>
      </c>
      <c r="AB823">
        <v>0.87</v>
      </c>
      <c r="AC823">
        <v>405</v>
      </c>
      <c r="AD823">
        <v>1</v>
      </c>
      <c r="AE823">
        <v>0.61</v>
      </c>
      <c r="AF823">
        <v>33</v>
      </c>
      <c r="AG823">
        <v>3070</v>
      </c>
      <c r="AH823">
        <v>20</v>
      </c>
      <c r="AI823">
        <v>1</v>
      </c>
      <c r="AJ823">
        <v>7</v>
      </c>
      <c r="AK823">
        <v>8</v>
      </c>
      <c r="AL823">
        <v>0.09</v>
      </c>
      <c r="AM823">
        <v>5</v>
      </c>
      <c r="AN823">
        <v>5</v>
      </c>
      <c r="AO823">
        <v>80</v>
      </c>
      <c r="AP823">
        <v>5</v>
      </c>
      <c r="AQ823">
        <v>74</v>
      </c>
    </row>
    <row r="824" spans="1:43" hidden="1" x14ac:dyDescent="0.25">
      <c r="A824" t="s">
        <v>2375</v>
      </c>
      <c r="B824" t="s">
        <v>2376</v>
      </c>
      <c r="C824" s="1" t="str">
        <f t="shared" si="50"/>
        <v>21:0085</v>
      </c>
      <c r="D824" s="1" t="str">
        <f t="shared" si="51"/>
        <v>21:0023</v>
      </c>
      <c r="E824" t="s">
        <v>2377</v>
      </c>
      <c r="F824" t="s">
        <v>2378</v>
      </c>
      <c r="H824">
        <v>67.738556000000003</v>
      </c>
      <c r="I824">
        <v>-110.1575531</v>
      </c>
      <c r="J824" s="1" t="str">
        <f t="shared" si="53"/>
        <v>Till</v>
      </c>
      <c r="K824" s="1" t="str">
        <f t="shared" si="52"/>
        <v>&lt;2 micron</v>
      </c>
      <c r="L824">
        <v>0.1</v>
      </c>
      <c r="M824">
        <v>3.82</v>
      </c>
      <c r="N824">
        <v>48</v>
      </c>
      <c r="O824">
        <v>160</v>
      </c>
      <c r="P824">
        <v>0.25</v>
      </c>
      <c r="Q824">
        <v>1</v>
      </c>
      <c r="R824">
        <v>0.23</v>
      </c>
      <c r="S824">
        <v>0.25</v>
      </c>
      <c r="T824">
        <v>26</v>
      </c>
      <c r="U824">
        <v>94</v>
      </c>
      <c r="V824">
        <v>113</v>
      </c>
      <c r="W824">
        <v>5.04</v>
      </c>
      <c r="X824">
        <v>5</v>
      </c>
      <c r="Y824">
        <v>0.5</v>
      </c>
      <c r="Z824">
        <v>0.8</v>
      </c>
      <c r="AA824">
        <v>30</v>
      </c>
      <c r="AB824">
        <v>1.78</v>
      </c>
      <c r="AC824">
        <v>480</v>
      </c>
      <c r="AD824">
        <v>1</v>
      </c>
      <c r="AE824">
        <v>0.56000000000000005</v>
      </c>
      <c r="AF824">
        <v>61</v>
      </c>
      <c r="AG824">
        <v>3090</v>
      </c>
      <c r="AH824">
        <v>16</v>
      </c>
      <c r="AI824">
        <v>2</v>
      </c>
      <c r="AJ824">
        <v>10</v>
      </c>
      <c r="AK824">
        <v>14</v>
      </c>
      <c r="AL824">
        <v>0.15</v>
      </c>
      <c r="AM824">
        <v>5</v>
      </c>
      <c r="AN824">
        <v>5</v>
      </c>
      <c r="AO824">
        <v>106</v>
      </c>
      <c r="AP824">
        <v>10</v>
      </c>
      <c r="AQ824">
        <v>124</v>
      </c>
    </row>
    <row r="825" spans="1:43" hidden="1" x14ac:dyDescent="0.25">
      <c r="A825" t="s">
        <v>2379</v>
      </c>
      <c r="B825" t="s">
        <v>2380</v>
      </c>
      <c r="C825" s="1" t="str">
        <f t="shared" si="50"/>
        <v>21:0085</v>
      </c>
      <c r="D825" s="1" t="str">
        <f t="shared" si="51"/>
        <v>21:0023</v>
      </c>
      <c r="E825" t="s">
        <v>2381</v>
      </c>
      <c r="F825" t="s">
        <v>2382</v>
      </c>
      <c r="H825">
        <v>67.690229000000002</v>
      </c>
      <c r="I825">
        <v>-110.179822</v>
      </c>
      <c r="J825" s="1" t="str">
        <f t="shared" si="53"/>
        <v>Till</v>
      </c>
      <c r="K825" s="1" t="str">
        <f t="shared" si="52"/>
        <v>&lt;2 micron</v>
      </c>
      <c r="L825">
        <v>0.1</v>
      </c>
      <c r="M825">
        <v>3.78</v>
      </c>
      <c r="N825">
        <v>56</v>
      </c>
      <c r="O825">
        <v>190</v>
      </c>
      <c r="P825">
        <v>0.25</v>
      </c>
      <c r="Q825">
        <v>1</v>
      </c>
      <c r="R825">
        <v>0.27</v>
      </c>
      <c r="S825">
        <v>0.25</v>
      </c>
      <c r="T825">
        <v>36</v>
      </c>
      <c r="U825">
        <v>116</v>
      </c>
      <c r="V825">
        <v>177</v>
      </c>
      <c r="W825">
        <v>5.39</v>
      </c>
      <c r="X825">
        <v>5</v>
      </c>
      <c r="Y825">
        <v>0.5</v>
      </c>
      <c r="Z825">
        <v>0.82</v>
      </c>
      <c r="AA825">
        <v>30</v>
      </c>
      <c r="AB825">
        <v>1.95</v>
      </c>
      <c r="AC825">
        <v>535</v>
      </c>
      <c r="AD825">
        <v>1</v>
      </c>
      <c r="AE825">
        <v>0.6</v>
      </c>
      <c r="AF825">
        <v>96</v>
      </c>
      <c r="AG825">
        <v>3070</v>
      </c>
      <c r="AH825">
        <v>26</v>
      </c>
      <c r="AI825">
        <v>1</v>
      </c>
      <c r="AJ825">
        <v>11</v>
      </c>
      <c r="AK825">
        <v>15</v>
      </c>
      <c r="AL825">
        <v>0.17</v>
      </c>
      <c r="AM825">
        <v>5</v>
      </c>
      <c r="AN825">
        <v>5</v>
      </c>
      <c r="AO825">
        <v>111</v>
      </c>
      <c r="AP825">
        <v>10</v>
      </c>
      <c r="AQ825">
        <v>176</v>
      </c>
    </row>
    <row r="826" spans="1:43" hidden="1" x14ac:dyDescent="0.25">
      <c r="A826" t="s">
        <v>2383</v>
      </c>
      <c r="B826" t="s">
        <v>2384</v>
      </c>
      <c r="C826" s="1" t="str">
        <f t="shared" si="50"/>
        <v>21:0085</v>
      </c>
      <c r="D826" s="1" t="str">
        <f t="shared" si="51"/>
        <v>21:0023</v>
      </c>
      <c r="E826" t="s">
        <v>2385</v>
      </c>
      <c r="F826" t="s">
        <v>2386</v>
      </c>
      <c r="H826">
        <v>67.642207099999993</v>
      </c>
      <c r="I826">
        <v>-110.1739537</v>
      </c>
      <c r="J826" s="1" t="str">
        <f t="shared" si="53"/>
        <v>Till</v>
      </c>
      <c r="K826" s="1" t="str">
        <f t="shared" si="52"/>
        <v>&lt;2 micron</v>
      </c>
      <c r="L826">
        <v>0.1</v>
      </c>
      <c r="M826">
        <v>4.25</v>
      </c>
      <c r="N826">
        <v>24</v>
      </c>
      <c r="O826">
        <v>210</v>
      </c>
      <c r="P826">
        <v>0.25</v>
      </c>
      <c r="Q826">
        <v>1</v>
      </c>
      <c r="R826">
        <v>0.14000000000000001</v>
      </c>
      <c r="S826">
        <v>0.25</v>
      </c>
      <c r="T826">
        <v>22</v>
      </c>
      <c r="U826">
        <v>121</v>
      </c>
      <c r="V826">
        <v>108</v>
      </c>
      <c r="W826">
        <v>5.28</v>
      </c>
      <c r="X826">
        <v>5</v>
      </c>
      <c r="Y826">
        <v>0.5</v>
      </c>
      <c r="Z826">
        <v>0.74</v>
      </c>
      <c r="AA826">
        <v>30</v>
      </c>
      <c r="AB826">
        <v>1.59</v>
      </c>
      <c r="AC826">
        <v>305</v>
      </c>
      <c r="AD826">
        <v>2</v>
      </c>
      <c r="AE826">
        <v>0.43</v>
      </c>
      <c r="AF826">
        <v>60</v>
      </c>
      <c r="AG826">
        <v>2060</v>
      </c>
      <c r="AH826">
        <v>10</v>
      </c>
      <c r="AI826">
        <v>1</v>
      </c>
      <c r="AJ826">
        <v>11</v>
      </c>
      <c r="AK826">
        <v>12</v>
      </c>
      <c r="AL826">
        <v>0.18</v>
      </c>
      <c r="AM826">
        <v>5</v>
      </c>
      <c r="AN826">
        <v>10</v>
      </c>
      <c r="AO826">
        <v>128</v>
      </c>
      <c r="AP826">
        <v>10</v>
      </c>
      <c r="AQ826">
        <v>102</v>
      </c>
    </row>
    <row r="827" spans="1:43" hidden="1" x14ac:dyDescent="0.25">
      <c r="A827" t="s">
        <v>2387</v>
      </c>
      <c r="B827" t="s">
        <v>2388</v>
      </c>
      <c r="C827" s="1" t="str">
        <f t="shared" si="50"/>
        <v>21:0085</v>
      </c>
      <c r="D827" s="1" t="str">
        <f t="shared" si="51"/>
        <v>21:0023</v>
      </c>
      <c r="E827" t="s">
        <v>2389</v>
      </c>
      <c r="F827" t="s">
        <v>2390</v>
      </c>
      <c r="H827">
        <v>67.589247200000003</v>
      </c>
      <c r="I827">
        <v>-110.16734169999999</v>
      </c>
      <c r="J827" s="1" t="str">
        <f t="shared" si="53"/>
        <v>Till</v>
      </c>
      <c r="K827" s="1" t="str">
        <f t="shared" si="52"/>
        <v>&lt;2 micron</v>
      </c>
      <c r="L827">
        <v>0.1</v>
      </c>
      <c r="M827">
        <v>3.77</v>
      </c>
      <c r="N827">
        <v>28</v>
      </c>
      <c r="O827">
        <v>150</v>
      </c>
      <c r="P827">
        <v>0.25</v>
      </c>
      <c r="Q827">
        <v>1</v>
      </c>
      <c r="R827">
        <v>0.22</v>
      </c>
      <c r="S827">
        <v>0.25</v>
      </c>
      <c r="T827">
        <v>18</v>
      </c>
      <c r="U827">
        <v>92</v>
      </c>
      <c r="V827">
        <v>106</v>
      </c>
      <c r="W827">
        <v>5.22</v>
      </c>
      <c r="X827">
        <v>5</v>
      </c>
      <c r="Y827">
        <v>0.5</v>
      </c>
      <c r="Z827">
        <v>0.45</v>
      </c>
      <c r="AA827">
        <v>40</v>
      </c>
      <c r="AB827">
        <v>1.17</v>
      </c>
      <c r="AC827">
        <v>345</v>
      </c>
      <c r="AD827">
        <v>1</v>
      </c>
      <c r="AE827">
        <v>0.52</v>
      </c>
      <c r="AF827">
        <v>41</v>
      </c>
      <c r="AG827">
        <v>2970</v>
      </c>
      <c r="AH827">
        <v>10</v>
      </c>
      <c r="AI827">
        <v>1</v>
      </c>
      <c r="AJ827">
        <v>7</v>
      </c>
      <c r="AK827">
        <v>15</v>
      </c>
      <c r="AL827">
        <v>0.12</v>
      </c>
      <c r="AM827">
        <v>5</v>
      </c>
      <c r="AN827">
        <v>5</v>
      </c>
      <c r="AO827">
        <v>142</v>
      </c>
      <c r="AP827">
        <v>5</v>
      </c>
      <c r="AQ827">
        <v>96</v>
      </c>
    </row>
    <row r="828" spans="1:43" hidden="1" x14ac:dyDescent="0.25">
      <c r="A828" t="s">
        <v>2391</v>
      </c>
      <c r="B828" t="s">
        <v>2392</v>
      </c>
      <c r="C828" s="1" t="str">
        <f t="shared" si="50"/>
        <v>21:0085</v>
      </c>
      <c r="D828" s="1" t="str">
        <f t="shared" si="51"/>
        <v>21:0023</v>
      </c>
      <c r="E828" t="s">
        <v>2393</v>
      </c>
      <c r="F828" t="s">
        <v>2394</v>
      </c>
      <c r="H828">
        <v>67.590924799999996</v>
      </c>
      <c r="I828">
        <v>-110.3365343</v>
      </c>
      <c r="J828" s="1" t="str">
        <f t="shared" si="53"/>
        <v>Till</v>
      </c>
      <c r="K828" s="1" t="str">
        <f t="shared" si="52"/>
        <v>&lt;2 micron</v>
      </c>
      <c r="L828">
        <v>0.1</v>
      </c>
      <c r="M828">
        <v>3.65</v>
      </c>
      <c r="N828">
        <v>18</v>
      </c>
      <c r="O828">
        <v>140</v>
      </c>
      <c r="P828">
        <v>0.25</v>
      </c>
      <c r="Q828">
        <v>1</v>
      </c>
      <c r="R828">
        <v>0.2</v>
      </c>
      <c r="S828">
        <v>0.25</v>
      </c>
      <c r="T828">
        <v>16</v>
      </c>
      <c r="U828">
        <v>86</v>
      </c>
      <c r="V828">
        <v>129</v>
      </c>
      <c r="W828">
        <v>4.54</v>
      </c>
      <c r="X828">
        <v>5</v>
      </c>
      <c r="Y828">
        <v>0.5</v>
      </c>
      <c r="Z828">
        <v>0.51</v>
      </c>
      <c r="AA828">
        <v>30</v>
      </c>
      <c r="AB828">
        <v>1.1499999999999999</v>
      </c>
      <c r="AC828">
        <v>270</v>
      </c>
      <c r="AD828">
        <v>3</v>
      </c>
      <c r="AE828">
        <v>0.95</v>
      </c>
      <c r="AF828">
        <v>38</v>
      </c>
      <c r="AG828">
        <v>6470</v>
      </c>
      <c r="AH828">
        <v>6</v>
      </c>
      <c r="AI828">
        <v>1</v>
      </c>
      <c r="AJ828">
        <v>8</v>
      </c>
      <c r="AK828">
        <v>16</v>
      </c>
      <c r="AL828">
        <v>0.13</v>
      </c>
      <c r="AM828">
        <v>5</v>
      </c>
      <c r="AN828">
        <v>5</v>
      </c>
      <c r="AO828">
        <v>100</v>
      </c>
      <c r="AP828">
        <v>10</v>
      </c>
      <c r="AQ828">
        <v>80</v>
      </c>
    </row>
    <row r="829" spans="1:43" hidden="1" x14ac:dyDescent="0.25">
      <c r="A829" t="s">
        <v>2395</v>
      </c>
      <c r="B829" t="s">
        <v>2396</v>
      </c>
      <c r="C829" s="1" t="str">
        <f t="shared" si="50"/>
        <v>21:0085</v>
      </c>
      <c r="D829" s="1" t="str">
        <f t="shared" si="51"/>
        <v>21:0023</v>
      </c>
      <c r="E829" t="s">
        <v>2397</v>
      </c>
      <c r="F829" t="s">
        <v>2398</v>
      </c>
      <c r="H829">
        <v>67.908073299999998</v>
      </c>
      <c r="I829">
        <v>-110.3275081</v>
      </c>
      <c r="J829" s="1" t="str">
        <f t="shared" si="53"/>
        <v>Till</v>
      </c>
      <c r="K829" s="1" t="str">
        <f t="shared" si="52"/>
        <v>&lt;2 micron</v>
      </c>
      <c r="L829">
        <v>0.2</v>
      </c>
      <c r="M829">
        <v>3.42</v>
      </c>
      <c r="N829">
        <v>12</v>
      </c>
      <c r="O829">
        <v>300</v>
      </c>
      <c r="P829">
        <v>0.25</v>
      </c>
      <c r="Q829">
        <v>1</v>
      </c>
      <c r="R829">
        <v>0.48</v>
      </c>
      <c r="S829">
        <v>0.25</v>
      </c>
      <c r="T829">
        <v>20</v>
      </c>
      <c r="U829">
        <v>69</v>
      </c>
      <c r="V829">
        <v>133</v>
      </c>
      <c r="W829">
        <v>4.3600000000000003</v>
      </c>
      <c r="X829">
        <v>5</v>
      </c>
      <c r="Y829">
        <v>0.5</v>
      </c>
      <c r="Z829">
        <v>0.8</v>
      </c>
      <c r="AA829">
        <v>40</v>
      </c>
      <c r="AB829">
        <v>1.79</v>
      </c>
      <c r="AC829">
        <v>475</v>
      </c>
      <c r="AD829">
        <v>1</v>
      </c>
      <c r="AE829">
        <v>0.36</v>
      </c>
      <c r="AF829">
        <v>43</v>
      </c>
      <c r="AG829">
        <v>1560</v>
      </c>
      <c r="AH829">
        <v>12</v>
      </c>
      <c r="AI829">
        <v>1</v>
      </c>
      <c r="AJ829">
        <v>10</v>
      </c>
      <c r="AK829">
        <v>15</v>
      </c>
      <c r="AL829">
        <v>0.13</v>
      </c>
      <c r="AM829">
        <v>5</v>
      </c>
      <c r="AN829">
        <v>5</v>
      </c>
      <c r="AO829">
        <v>81</v>
      </c>
      <c r="AP829">
        <v>10</v>
      </c>
      <c r="AQ829">
        <v>108</v>
      </c>
    </row>
    <row r="830" spans="1:43" hidden="1" x14ac:dyDescent="0.25">
      <c r="A830" t="s">
        <v>2399</v>
      </c>
      <c r="B830" t="s">
        <v>2400</v>
      </c>
      <c r="C830" s="1" t="str">
        <f t="shared" si="50"/>
        <v>21:0085</v>
      </c>
      <c r="D830" s="1" t="str">
        <f t="shared" si="51"/>
        <v>21:0023</v>
      </c>
      <c r="E830" t="s">
        <v>2397</v>
      </c>
      <c r="F830" t="s">
        <v>2401</v>
      </c>
      <c r="H830">
        <v>67.908073299999998</v>
      </c>
      <c r="I830">
        <v>-110.3275081</v>
      </c>
      <c r="J830" s="1" t="str">
        <f t="shared" si="53"/>
        <v>Till</v>
      </c>
      <c r="K830" s="1" t="str">
        <f t="shared" si="52"/>
        <v>&lt;2 micron</v>
      </c>
      <c r="L830">
        <v>0.4</v>
      </c>
      <c r="M830">
        <v>3.35</v>
      </c>
      <c r="N830">
        <v>12</v>
      </c>
      <c r="O830">
        <v>310</v>
      </c>
      <c r="P830">
        <v>0.25</v>
      </c>
      <c r="Q830">
        <v>1</v>
      </c>
      <c r="R830">
        <v>0.5</v>
      </c>
      <c r="S830">
        <v>0.25</v>
      </c>
      <c r="T830">
        <v>21</v>
      </c>
      <c r="U830">
        <v>72</v>
      </c>
      <c r="V830">
        <v>142</v>
      </c>
      <c r="W830">
        <v>4.5</v>
      </c>
      <c r="X830">
        <v>5</v>
      </c>
      <c r="Y830">
        <v>0.5</v>
      </c>
      <c r="Z830">
        <v>0.74</v>
      </c>
      <c r="AA830">
        <v>40</v>
      </c>
      <c r="AB830">
        <v>1.86</v>
      </c>
      <c r="AC830">
        <v>495</v>
      </c>
      <c r="AD830">
        <v>1</v>
      </c>
      <c r="AE830">
        <v>0.37</v>
      </c>
      <c r="AF830">
        <v>44</v>
      </c>
      <c r="AG830">
        <v>1600</v>
      </c>
      <c r="AH830">
        <v>12</v>
      </c>
      <c r="AI830">
        <v>1</v>
      </c>
      <c r="AJ830">
        <v>10</v>
      </c>
      <c r="AK830">
        <v>13</v>
      </c>
      <c r="AL830">
        <v>0.13</v>
      </c>
      <c r="AM830">
        <v>5</v>
      </c>
      <c r="AN830">
        <v>5</v>
      </c>
      <c r="AO830">
        <v>82</v>
      </c>
      <c r="AP830">
        <v>10</v>
      </c>
      <c r="AQ830">
        <v>112</v>
      </c>
    </row>
    <row r="831" spans="1:43" hidden="1" x14ac:dyDescent="0.25">
      <c r="A831" t="s">
        <v>2402</v>
      </c>
      <c r="B831" t="s">
        <v>2403</v>
      </c>
      <c r="C831" s="1" t="str">
        <f t="shared" si="50"/>
        <v>21:0085</v>
      </c>
      <c r="D831" s="1" t="str">
        <f t="shared" si="51"/>
        <v>21:0023</v>
      </c>
      <c r="E831" t="s">
        <v>2404</v>
      </c>
      <c r="F831" t="s">
        <v>2405</v>
      </c>
      <c r="H831">
        <v>67.853776100000005</v>
      </c>
      <c r="I831">
        <v>-110.3423791</v>
      </c>
      <c r="J831" s="1" t="str">
        <f t="shared" si="53"/>
        <v>Till</v>
      </c>
      <c r="K831" s="1" t="str">
        <f t="shared" si="52"/>
        <v>&lt;2 micron</v>
      </c>
      <c r="L831">
        <v>0.1</v>
      </c>
      <c r="M831">
        <v>3.25</v>
      </c>
      <c r="N831">
        <v>28</v>
      </c>
      <c r="O831">
        <v>70</v>
      </c>
      <c r="P831">
        <v>0.25</v>
      </c>
      <c r="Q831">
        <v>1</v>
      </c>
      <c r="R831">
        <v>0.08</v>
      </c>
      <c r="S831">
        <v>0.25</v>
      </c>
      <c r="T831">
        <v>10</v>
      </c>
      <c r="U831">
        <v>41</v>
      </c>
      <c r="V831">
        <v>46</v>
      </c>
      <c r="W831">
        <v>4.42</v>
      </c>
      <c r="X831">
        <v>5</v>
      </c>
      <c r="Y831">
        <v>0.5</v>
      </c>
      <c r="Z831">
        <v>0.24</v>
      </c>
      <c r="AA831">
        <v>40</v>
      </c>
      <c r="AB831">
        <v>0.64</v>
      </c>
      <c r="AC831">
        <v>420</v>
      </c>
      <c r="AD831">
        <v>2</v>
      </c>
      <c r="AE831">
        <v>1.0900000000000001</v>
      </c>
      <c r="AF831">
        <v>17</v>
      </c>
      <c r="AG831">
        <v>8390</v>
      </c>
      <c r="AH831">
        <v>22</v>
      </c>
      <c r="AI831">
        <v>1</v>
      </c>
      <c r="AJ831">
        <v>4</v>
      </c>
      <c r="AK831">
        <v>11</v>
      </c>
      <c r="AL831">
        <v>7.0000000000000007E-2</v>
      </c>
      <c r="AM831">
        <v>5</v>
      </c>
      <c r="AN831">
        <v>10</v>
      </c>
      <c r="AO831">
        <v>76</v>
      </c>
      <c r="AP831">
        <v>5</v>
      </c>
      <c r="AQ831">
        <v>66</v>
      </c>
    </row>
    <row r="832" spans="1:43" hidden="1" x14ac:dyDescent="0.25">
      <c r="A832" t="s">
        <v>2406</v>
      </c>
      <c r="B832" t="s">
        <v>2407</v>
      </c>
      <c r="C832" s="1" t="str">
        <f t="shared" ref="C832:C853" si="54">HYPERLINK("http://geochem.nrcan.gc.ca/cdogs/content/bdl/bdl210085_e.htm", "21:0085")</f>
        <v>21:0085</v>
      </c>
      <c r="D832" s="1" t="str">
        <f t="shared" ref="D832:D849" si="55">HYPERLINK("http://geochem.nrcan.gc.ca/cdogs/content/svy/svy210023_e.htm", "21:0023")</f>
        <v>21:0023</v>
      </c>
      <c r="E832" t="s">
        <v>2408</v>
      </c>
      <c r="F832" t="s">
        <v>2409</v>
      </c>
      <c r="H832">
        <v>67.787209099999998</v>
      </c>
      <c r="I832">
        <v>-110.2766927</v>
      </c>
      <c r="J832" s="1" t="str">
        <f t="shared" si="53"/>
        <v>Till</v>
      </c>
      <c r="K832" s="1" t="str">
        <f t="shared" ref="K832:K849" si="56">HYPERLINK("http://geochem.nrcan.gc.ca/cdogs/content/kwd/kwd080003_e.htm", "&lt;2 micron")</f>
        <v>&lt;2 micron</v>
      </c>
      <c r="L832">
        <v>0.1</v>
      </c>
      <c r="M832">
        <v>3.48</v>
      </c>
      <c r="N832">
        <v>18</v>
      </c>
      <c r="O832">
        <v>150</v>
      </c>
      <c r="P832">
        <v>0.25</v>
      </c>
      <c r="Q832">
        <v>1</v>
      </c>
      <c r="R832">
        <v>0.21</v>
      </c>
      <c r="S832">
        <v>0.25</v>
      </c>
      <c r="T832">
        <v>22</v>
      </c>
      <c r="U832">
        <v>68</v>
      </c>
      <c r="V832">
        <v>106</v>
      </c>
      <c r="W832">
        <v>4.7300000000000004</v>
      </c>
      <c r="X832">
        <v>5</v>
      </c>
      <c r="Y832">
        <v>0.5</v>
      </c>
      <c r="Z832">
        <v>0.46</v>
      </c>
      <c r="AA832">
        <v>40</v>
      </c>
      <c r="AB832">
        <v>1.39</v>
      </c>
      <c r="AC832">
        <v>415</v>
      </c>
      <c r="AD832">
        <v>1</v>
      </c>
      <c r="AE832">
        <v>0.53</v>
      </c>
      <c r="AF832">
        <v>44</v>
      </c>
      <c r="AG832">
        <v>2360</v>
      </c>
      <c r="AH832">
        <v>16</v>
      </c>
      <c r="AI832">
        <v>1</v>
      </c>
      <c r="AJ832">
        <v>9</v>
      </c>
      <c r="AK832">
        <v>12</v>
      </c>
      <c r="AL832">
        <v>0.11</v>
      </c>
      <c r="AM832">
        <v>5</v>
      </c>
      <c r="AN832">
        <v>5</v>
      </c>
      <c r="AO832">
        <v>106</v>
      </c>
      <c r="AP832">
        <v>10</v>
      </c>
      <c r="AQ832">
        <v>104</v>
      </c>
    </row>
    <row r="833" spans="1:43" hidden="1" x14ac:dyDescent="0.25">
      <c r="A833" t="s">
        <v>2410</v>
      </c>
      <c r="B833" t="s">
        <v>2411</v>
      </c>
      <c r="C833" s="1" t="str">
        <f t="shared" si="54"/>
        <v>21:0085</v>
      </c>
      <c r="D833" s="1" t="str">
        <f t="shared" si="55"/>
        <v>21:0023</v>
      </c>
      <c r="E833" t="s">
        <v>2412</v>
      </c>
      <c r="F833" t="s">
        <v>2413</v>
      </c>
      <c r="H833">
        <v>67.749621599999998</v>
      </c>
      <c r="I833">
        <v>-110.3178461</v>
      </c>
      <c r="J833" s="1" t="str">
        <f t="shared" si="53"/>
        <v>Till</v>
      </c>
      <c r="K833" s="1" t="str">
        <f t="shared" si="56"/>
        <v>&lt;2 micron</v>
      </c>
      <c r="L833">
        <v>0.1</v>
      </c>
      <c r="M833">
        <v>4.4400000000000004</v>
      </c>
      <c r="N833">
        <v>18</v>
      </c>
      <c r="O833">
        <v>170</v>
      </c>
      <c r="P833">
        <v>0.25</v>
      </c>
      <c r="Q833">
        <v>1</v>
      </c>
      <c r="R833">
        <v>0.18</v>
      </c>
      <c r="S833">
        <v>0.25</v>
      </c>
      <c r="T833">
        <v>24</v>
      </c>
      <c r="U833">
        <v>108</v>
      </c>
      <c r="V833">
        <v>84</v>
      </c>
      <c r="W833">
        <v>5.55</v>
      </c>
      <c r="X833">
        <v>5</v>
      </c>
      <c r="Y833">
        <v>0.5</v>
      </c>
      <c r="Z833">
        <v>0.76</v>
      </c>
      <c r="AA833">
        <v>30</v>
      </c>
      <c r="AB833">
        <v>1.77</v>
      </c>
      <c r="AC833">
        <v>360</v>
      </c>
      <c r="AD833">
        <v>1</v>
      </c>
      <c r="AE833">
        <v>0.37</v>
      </c>
      <c r="AF833">
        <v>52</v>
      </c>
      <c r="AG833">
        <v>1820</v>
      </c>
      <c r="AH833">
        <v>14</v>
      </c>
      <c r="AI833">
        <v>1</v>
      </c>
      <c r="AJ833">
        <v>10</v>
      </c>
      <c r="AK833">
        <v>14</v>
      </c>
      <c r="AL833">
        <v>0.18</v>
      </c>
      <c r="AM833">
        <v>5</v>
      </c>
      <c r="AN833">
        <v>5</v>
      </c>
      <c r="AO833">
        <v>128</v>
      </c>
      <c r="AP833">
        <v>10</v>
      </c>
      <c r="AQ833">
        <v>112</v>
      </c>
    </row>
    <row r="834" spans="1:43" hidden="1" x14ac:dyDescent="0.25">
      <c r="A834" t="s">
        <v>2414</v>
      </c>
      <c r="B834" t="s">
        <v>2415</v>
      </c>
      <c r="C834" s="1" t="str">
        <f t="shared" si="54"/>
        <v>21:0085</v>
      </c>
      <c r="D834" s="1" t="str">
        <f t="shared" si="55"/>
        <v>21:0023</v>
      </c>
      <c r="E834" t="s">
        <v>2416</v>
      </c>
      <c r="F834" t="s">
        <v>2417</v>
      </c>
      <c r="H834">
        <v>67.695472899999999</v>
      </c>
      <c r="I834">
        <v>-110.3475172</v>
      </c>
      <c r="J834" s="1" t="str">
        <f t="shared" ref="J834:J849" si="57">HYPERLINK("http://geochem.nrcan.gc.ca/cdogs/content/kwd/kwd020044_e.htm", "Till")</f>
        <v>Till</v>
      </c>
      <c r="K834" s="1" t="str">
        <f t="shared" si="56"/>
        <v>&lt;2 micron</v>
      </c>
      <c r="L834">
        <v>0.1</v>
      </c>
      <c r="M834">
        <v>3.38</v>
      </c>
      <c r="N834">
        <v>34</v>
      </c>
      <c r="O834">
        <v>160</v>
      </c>
      <c r="P834">
        <v>0.25</v>
      </c>
      <c r="Q834">
        <v>1</v>
      </c>
      <c r="R834">
        <v>0.31</v>
      </c>
      <c r="S834">
        <v>0.25</v>
      </c>
      <c r="T834">
        <v>27</v>
      </c>
      <c r="U834">
        <v>87</v>
      </c>
      <c r="V834">
        <v>94</v>
      </c>
      <c r="W834">
        <v>4.5599999999999996</v>
      </c>
      <c r="X834">
        <v>5</v>
      </c>
      <c r="Y834">
        <v>0.5</v>
      </c>
      <c r="Z834">
        <v>0.56000000000000005</v>
      </c>
      <c r="AA834">
        <v>30</v>
      </c>
      <c r="AB834">
        <v>1.36</v>
      </c>
      <c r="AC834">
        <v>470</v>
      </c>
      <c r="AD834">
        <v>1</v>
      </c>
      <c r="AE834">
        <v>0.43</v>
      </c>
      <c r="AF834">
        <v>52</v>
      </c>
      <c r="AG834">
        <v>2650</v>
      </c>
      <c r="AH834">
        <v>12</v>
      </c>
      <c r="AI834">
        <v>1</v>
      </c>
      <c r="AJ834">
        <v>9</v>
      </c>
      <c r="AK834">
        <v>17</v>
      </c>
      <c r="AL834">
        <v>0.16</v>
      </c>
      <c r="AM834">
        <v>5</v>
      </c>
      <c r="AN834">
        <v>5</v>
      </c>
      <c r="AO834">
        <v>98</v>
      </c>
      <c r="AP834">
        <v>10</v>
      </c>
      <c r="AQ834">
        <v>96</v>
      </c>
    </row>
    <row r="835" spans="1:43" hidden="1" x14ac:dyDescent="0.25">
      <c r="A835" t="s">
        <v>2418</v>
      </c>
      <c r="B835" t="s">
        <v>2419</v>
      </c>
      <c r="C835" s="1" t="str">
        <f t="shared" si="54"/>
        <v>21:0085</v>
      </c>
      <c r="D835" s="1" t="str">
        <f t="shared" si="55"/>
        <v>21:0023</v>
      </c>
      <c r="E835" t="s">
        <v>2420</v>
      </c>
      <c r="F835" t="s">
        <v>2421</v>
      </c>
      <c r="H835">
        <v>67.653961100000004</v>
      </c>
      <c r="I835">
        <v>-110.3305191</v>
      </c>
      <c r="J835" s="1" t="str">
        <f t="shared" si="57"/>
        <v>Till</v>
      </c>
      <c r="K835" s="1" t="str">
        <f t="shared" si="56"/>
        <v>&lt;2 micron</v>
      </c>
      <c r="L835">
        <v>0.1</v>
      </c>
      <c r="M835">
        <v>5.15</v>
      </c>
      <c r="N835">
        <v>32</v>
      </c>
      <c r="O835">
        <v>210</v>
      </c>
      <c r="P835">
        <v>0.25</v>
      </c>
      <c r="Q835">
        <v>1</v>
      </c>
      <c r="R835">
        <v>0.18</v>
      </c>
      <c r="S835">
        <v>0.25</v>
      </c>
      <c r="T835">
        <v>29</v>
      </c>
      <c r="U835">
        <v>116</v>
      </c>
      <c r="V835">
        <v>208</v>
      </c>
      <c r="W835">
        <v>6.74</v>
      </c>
      <c r="X835">
        <v>5</v>
      </c>
      <c r="Y835">
        <v>0.5</v>
      </c>
      <c r="Z835">
        <v>0.67</v>
      </c>
      <c r="AA835">
        <v>70</v>
      </c>
      <c r="AB835">
        <v>1.72</v>
      </c>
      <c r="AC835">
        <v>460</v>
      </c>
      <c r="AD835">
        <v>2</v>
      </c>
      <c r="AE835">
        <v>0.35</v>
      </c>
      <c r="AF835">
        <v>70</v>
      </c>
      <c r="AG835">
        <v>2500</v>
      </c>
      <c r="AH835">
        <v>18</v>
      </c>
      <c r="AI835">
        <v>1</v>
      </c>
      <c r="AJ835">
        <v>14</v>
      </c>
      <c r="AK835">
        <v>14</v>
      </c>
      <c r="AL835">
        <v>0.2</v>
      </c>
      <c r="AM835">
        <v>5</v>
      </c>
      <c r="AN835">
        <v>20</v>
      </c>
      <c r="AO835">
        <v>158</v>
      </c>
      <c r="AP835">
        <v>10</v>
      </c>
      <c r="AQ835">
        <v>120</v>
      </c>
    </row>
    <row r="836" spans="1:43" hidden="1" x14ac:dyDescent="0.25">
      <c r="A836" t="s">
        <v>2422</v>
      </c>
      <c r="B836" t="s">
        <v>2423</v>
      </c>
      <c r="C836" s="1" t="str">
        <f t="shared" si="54"/>
        <v>21:0085</v>
      </c>
      <c r="D836" s="1" t="str">
        <f t="shared" si="55"/>
        <v>21:0023</v>
      </c>
      <c r="E836" t="s">
        <v>2424</v>
      </c>
      <c r="F836" t="s">
        <v>2425</v>
      </c>
      <c r="H836">
        <v>67.591566400000005</v>
      </c>
      <c r="I836">
        <v>-110.4890747</v>
      </c>
      <c r="J836" s="1" t="str">
        <f t="shared" si="57"/>
        <v>Till</v>
      </c>
      <c r="K836" s="1" t="str">
        <f t="shared" si="56"/>
        <v>&lt;2 micron</v>
      </c>
      <c r="L836">
        <v>0.1</v>
      </c>
      <c r="M836">
        <v>3.76</v>
      </c>
      <c r="N836">
        <v>10</v>
      </c>
      <c r="O836">
        <v>110</v>
      </c>
      <c r="P836">
        <v>0.25</v>
      </c>
      <c r="Q836">
        <v>1</v>
      </c>
      <c r="R836">
        <v>0.23</v>
      </c>
      <c r="S836">
        <v>0.25</v>
      </c>
      <c r="T836">
        <v>13</v>
      </c>
      <c r="U836">
        <v>81</v>
      </c>
      <c r="V836">
        <v>73</v>
      </c>
      <c r="W836">
        <v>4.57</v>
      </c>
      <c r="X836">
        <v>5</v>
      </c>
      <c r="Y836">
        <v>0.5</v>
      </c>
      <c r="Z836">
        <v>0.41</v>
      </c>
      <c r="AA836">
        <v>30</v>
      </c>
      <c r="AB836">
        <v>1.04</v>
      </c>
      <c r="AC836">
        <v>255</v>
      </c>
      <c r="AD836">
        <v>1</v>
      </c>
      <c r="AE836">
        <v>0.61</v>
      </c>
      <c r="AF836">
        <v>31</v>
      </c>
      <c r="AG836">
        <v>3010</v>
      </c>
      <c r="AH836">
        <v>8</v>
      </c>
      <c r="AI836">
        <v>1</v>
      </c>
      <c r="AJ836">
        <v>6</v>
      </c>
      <c r="AK836">
        <v>19</v>
      </c>
      <c r="AL836">
        <v>0.17</v>
      </c>
      <c r="AM836">
        <v>5</v>
      </c>
      <c r="AN836">
        <v>5</v>
      </c>
      <c r="AO836">
        <v>113</v>
      </c>
      <c r="AP836">
        <v>10</v>
      </c>
      <c r="AQ836">
        <v>66</v>
      </c>
    </row>
    <row r="837" spans="1:43" hidden="1" x14ac:dyDescent="0.25">
      <c r="A837" t="s">
        <v>2426</v>
      </c>
      <c r="B837" t="s">
        <v>2427</v>
      </c>
      <c r="C837" s="1" t="str">
        <f t="shared" si="54"/>
        <v>21:0085</v>
      </c>
      <c r="D837" s="1" t="str">
        <f t="shared" si="55"/>
        <v>21:0023</v>
      </c>
      <c r="E837" t="s">
        <v>2428</v>
      </c>
      <c r="F837" t="s">
        <v>2429</v>
      </c>
      <c r="H837">
        <v>67.587723199999999</v>
      </c>
      <c r="I837">
        <v>-110.626176</v>
      </c>
      <c r="J837" s="1" t="str">
        <f t="shared" si="57"/>
        <v>Till</v>
      </c>
      <c r="K837" s="1" t="str">
        <f t="shared" si="56"/>
        <v>&lt;2 micron</v>
      </c>
      <c r="L837">
        <v>0.1</v>
      </c>
      <c r="M837">
        <v>4.92</v>
      </c>
      <c r="N837">
        <v>22</v>
      </c>
      <c r="O837">
        <v>120</v>
      </c>
      <c r="P837">
        <v>0.25</v>
      </c>
      <c r="Q837">
        <v>1</v>
      </c>
      <c r="R837">
        <v>0.27</v>
      </c>
      <c r="S837">
        <v>0.25</v>
      </c>
      <c r="T837">
        <v>33</v>
      </c>
      <c r="U837">
        <v>106</v>
      </c>
      <c r="V837">
        <v>146</v>
      </c>
      <c r="W837">
        <v>7.04</v>
      </c>
      <c r="X837">
        <v>5</v>
      </c>
      <c r="Y837">
        <v>0.5</v>
      </c>
      <c r="Z837">
        <v>0.45</v>
      </c>
      <c r="AA837">
        <v>30</v>
      </c>
      <c r="AB837">
        <v>1.87</v>
      </c>
      <c r="AC837">
        <v>680</v>
      </c>
      <c r="AD837">
        <v>4</v>
      </c>
      <c r="AE837">
        <v>0.39</v>
      </c>
      <c r="AF837">
        <v>54</v>
      </c>
      <c r="AG837">
        <v>3160</v>
      </c>
      <c r="AH837">
        <v>28</v>
      </c>
      <c r="AI837">
        <v>1</v>
      </c>
      <c r="AJ837">
        <v>10</v>
      </c>
      <c r="AK837">
        <v>21</v>
      </c>
      <c r="AL837">
        <v>0.28000000000000003</v>
      </c>
      <c r="AM837">
        <v>5</v>
      </c>
      <c r="AN837">
        <v>5</v>
      </c>
      <c r="AO837">
        <v>167</v>
      </c>
      <c r="AP837">
        <v>10</v>
      </c>
      <c r="AQ837">
        <v>130</v>
      </c>
    </row>
    <row r="838" spans="1:43" hidden="1" x14ac:dyDescent="0.25">
      <c r="A838" t="s">
        <v>2430</v>
      </c>
      <c r="B838" t="s">
        <v>2431</v>
      </c>
      <c r="C838" s="1" t="str">
        <f t="shared" si="54"/>
        <v>21:0085</v>
      </c>
      <c r="D838" s="1" t="str">
        <f t="shared" si="55"/>
        <v>21:0023</v>
      </c>
      <c r="E838" t="s">
        <v>2432</v>
      </c>
      <c r="F838" t="s">
        <v>2433</v>
      </c>
      <c r="H838">
        <v>67.426275399999994</v>
      </c>
      <c r="I838">
        <v>-111.36967370000001</v>
      </c>
      <c r="J838" s="1" t="str">
        <f t="shared" si="57"/>
        <v>Till</v>
      </c>
      <c r="K838" s="1" t="str">
        <f t="shared" si="56"/>
        <v>&lt;2 micron</v>
      </c>
      <c r="L838">
        <v>0.2</v>
      </c>
      <c r="M838">
        <v>5.1100000000000003</v>
      </c>
      <c r="N838">
        <v>34</v>
      </c>
      <c r="O838">
        <v>130</v>
      </c>
      <c r="P838">
        <v>0.25</v>
      </c>
      <c r="Q838">
        <v>1</v>
      </c>
      <c r="R838">
        <v>0.33</v>
      </c>
      <c r="S838">
        <v>0.5</v>
      </c>
      <c r="T838">
        <v>29</v>
      </c>
      <c r="U838">
        <v>98</v>
      </c>
      <c r="V838">
        <v>146</v>
      </c>
      <c r="W838">
        <v>7.71</v>
      </c>
      <c r="X838">
        <v>5</v>
      </c>
      <c r="Y838">
        <v>0.5</v>
      </c>
      <c r="Z838">
        <v>0.59</v>
      </c>
      <c r="AA838">
        <v>80</v>
      </c>
      <c r="AB838">
        <v>2.63</v>
      </c>
      <c r="AC838">
        <v>685</v>
      </c>
      <c r="AD838">
        <v>1</v>
      </c>
      <c r="AE838">
        <v>0.53</v>
      </c>
      <c r="AF838">
        <v>65</v>
      </c>
      <c r="AG838">
        <v>2060</v>
      </c>
      <c r="AH838">
        <v>14</v>
      </c>
      <c r="AI838">
        <v>1</v>
      </c>
      <c r="AJ838">
        <v>18</v>
      </c>
      <c r="AK838">
        <v>18</v>
      </c>
      <c r="AL838">
        <v>0.2</v>
      </c>
      <c r="AM838">
        <v>5</v>
      </c>
      <c r="AN838">
        <v>90</v>
      </c>
      <c r="AO838">
        <v>156</v>
      </c>
      <c r="AP838">
        <v>10</v>
      </c>
      <c r="AQ838">
        <v>174</v>
      </c>
    </row>
    <row r="839" spans="1:43" hidden="1" x14ac:dyDescent="0.25">
      <c r="A839" t="s">
        <v>2434</v>
      </c>
      <c r="B839" t="s">
        <v>2435</v>
      </c>
      <c r="C839" s="1" t="str">
        <f t="shared" si="54"/>
        <v>21:0085</v>
      </c>
      <c r="D839" s="1" t="str">
        <f t="shared" si="55"/>
        <v>21:0023</v>
      </c>
      <c r="E839" t="s">
        <v>2436</v>
      </c>
      <c r="F839" t="s">
        <v>2437</v>
      </c>
      <c r="H839">
        <v>67.370769199999998</v>
      </c>
      <c r="I839">
        <v>-111.3613605</v>
      </c>
      <c r="J839" s="1" t="str">
        <f t="shared" si="57"/>
        <v>Till</v>
      </c>
      <c r="K839" s="1" t="str">
        <f t="shared" si="56"/>
        <v>&lt;2 micron</v>
      </c>
      <c r="L839">
        <v>0.1</v>
      </c>
      <c r="M839">
        <v>5.5</v>
      </c>
      <c r="N839">
        <v>58</v>
      </c>
      <c r="O839">
        <v>150</v>
      </c>
      <c r="P839">
        <v>0.25</v>
      </c>
      <c r="Q839">
        <v>1</v>
      </c>
      <c r="R839">
        <v>0.2</v>
      </c>
      <c r="S839">
        <v>0.25</v>
      </c>
      <c r="T839">
        <v>31</v>
      </c>
      <c r="U839">
        <v>81</v>
      </c>
      <c r="V839">
        <v>97</v>
      </c>
      <c r="W839">
        <v>7.12</v>
      </c>
      <c r="X839">
        <v>5</v>
      </c>
      <c r="Y839">
        <v>0.5</v>
      </c>
      <c r="Z839">
        <v>0.5</v>
      </c>
      <c r="AA839">
        <v>40</v>
      </c>
      <c r="AB839">
        <v>1.88</v>
      </c>
      <c r="AC839">
        <v>760</v>
      </c>
      <c r="AD839">
        <v>2</v>
      </c>
      <c r="AE839">
        <v>0.18</v>
      </c>
      <c r="AF839">
        <v>55</v>
      </c>
      <c r="AG839">
        <v>1220</v>
      </c>
      <c r="AH839">
        <v>16</v>
      </c>
      <c r="AI839">
        <v>1</v>
      </c>
      <c r="AJ839">
        <v>11</v>
      </c>
      <c r="AK839">
        <v>14</v>
      </c>
      <c r="AL839">
        <v>0.2</v>
      </c>
      <c r="AM839">
        <v>5</v>
      </c>
      <c r="AN839">
        <v>5</v>
      </c>
      <c r="AO839">
        <v>125</v>
      </c>
      <c r="AP839">
        <v>10</v>
      </c>
      <c r="AQ839">
        <v>140</v>
      </c>
    </row>
    <row r="840" spans="1:43" hidden="1" x14ac:dyDescent="0.25">
      <c r="A840" t="s">
        <v>2438</v>
      </c>
      <c r="B840" t="s">
        <v>2439</v>
      </c>
      <c r="C840" s="1" t="str">
        <f t="shared" si="54"/>
        <v>21:0085</v>
      </c>
      <c r="D840" s="1" t="str">
        <f t="shared" si="55"/>
        <v>21:0023</v>
      </c>
      <c r="E840" t="s">
        <v>2440</v>
      </c>
      <c r="F840" t="s">
        <v>2441</v>
      </c>
      <c r="H840">
        <v>67.362955999999997</v>
      </c>
      <c r="I840">
        <v>-111.2152567</v>
      </c>
      <c r="J840" s="1" t="str">
        <f t="shared" si="57"/>
        <v>Till</v>
      </c>
      <c r="K840" s="1" t="str">
        <f t="shared" si="56"/>
        <v>&lt;2 micron</v>
      </c>
      <c r="L840">
        <v>0.1</v>
      </c>
      <c r="M840">
        <v>4.57</v>
      </c>
      <c r="N840">
        <v>74</v>
      </c>
      <c r="O840">
        <v>170</v>
      </c>
      <c r="P840">
        <v>0.25</v>
      </c>
      <c r="Q840">
        <v>1</v>
      </c>
      <c r="R840">
        <v>0.33</v>
      </c>
      <c r="S840">
        <v>0.25</v>
      </c>
      <c r="T840">
        <v>39</v>
      </c>
      <c r="U840">
        <v>89</v>
      </c>
      <c r="V840">
        <v>148</v>
      </c>
      <c r="W840">
        <v>7.58</v>
      </c>
      <c r="X840">
        <v>5</v>
      </c>
      <c r="Y840">
        <v>0.5</v>
      </c>
      <c r="Z840">
        <v>0.57999999999999996</v>
      </c>
      <c r="AA840">
        <v>50</v>
      </c>
      <c r="AB840">
        <v>2.17</v>
      </c>
      <c r="AC840">
        <v>1075</v>
      </c>
      <c r="AD840">
        <v>2</v>
      </c>
      <c r="AE840">
        <v>0.4</v>
      </c>
      <c r="AF840">
        <v>70</v>
      </c>
      <c r="AG840">
        <v>2050</v>
      </c>
      <c r="AH840">
        <v>18</v>
      </c>
      <c r="AI840">
        <v>1</v>
      </c>
      <c r="AJ840">
        <v>15</v>
      </c>
      <c r="AK840">
        <v>16</v>
      </c>
      <c r="AL840">
        <v>0.18</v>
      </c>
      <c r="AM840">
        <v>5</v>
      </c>
      <c r="AN840">
        <v>5</v>
      </c>
      <c r="AO840">
        <v>127</v>
      </c>
      <c r="AP840">
        <v>10</v>
      </c>
      <c r="AQ840">
        <v>178</v>
      </c>
    </row>
    <row r="841" spans="1:43" hidden="1" x14ac:dyDescent="0.25">
      <c r="A841" t="s">
        <v>2442</v>
      </c>
      <c r="B841" t="s">
        <v>2443</v>
      </c>
      <c r="C841" s="1" t="str">
        <f t="shared" si="54"/>
        <v>21:0085</v>
      </c>
      <c r="D841" s="1" t="str">
        <f t="shared" si="55"/>
        <v>21:0023</v>
      </c>
      <c r="E841" t="s">
        <v>2444</v>
      </c>
      <c r="F841" t="s">
        <v>2445</v>
      </c>
      <c r="H841">
        <v>67.424868500000002</v>
      </c>
      <c r="I841">
        <v>-111.20017679999999</v>
      </c>
      <c r="J841" s="1" t="str">
        <f t="shared" si="57"/>
        <v>Till</v>
      </c>
      <c r="K841" s="1" t="str">
        <f t="shared" si="56"/>
        <v>&lt;2 micron</v>
      </c>
      <c r="L841">
        <v>0.1</v>
      </c>
      <c r="M841">
        <v>5.07</v>
      </c>
      <c r="N841">
        <v>32</v>
      </c>
      <c r="O841">
        <v>190</v>
      </c>
      <c r="P841">
        <v>0.25</v>
      </c>
      <c r="Q841">
        <v>1</v>
      </c>
      <c r="R841">
        <v>0.26</v>
      </c>
      <c r="S841">
        <v>0.25</v>
      </c>
      <c r="T841">
        <v>33</v>
      </c>
      <c r="U841">
        <v>92</v>
      </c>
      <c r="V841">
        <v>184</v>
      </c>
      <c r="W841">
        <v>7.23</v>
      </c>
      <c r="X841">
        <v>5</v>
      </c>
      <c r="Y841">
        <v>0.5</v>
      </c>
      <c r="Z841">
        <v>0.45</v>
      </c>
      <c r="AA841">
        <v>40</v>
      </c>
      <c r="AB841">
        <v>2.11</v>
      </c>
      <c r="AC841">
        <v>915</v>
      </c>
      <c r="AD841">
        <v>2</v>
      </c>
      <c r="AE841">
        <v>0.28000000000000003</v>
      </c>
      <c r="AF841">
        <v>71</v>
      </c>
      <c r="AG841">
        <v>1820</v>
      </c>
      <c r="AH841">
        <v>18</v>
      </c>
      <c r="AI841">
        <v>1</v>
      </c>
      <c r="AJ841">
        <v>15</v>
      </c>
      <c r="AK841">
        <v>15</v>
      </c>
      <c r="AL841">
        <v>0.11</v>
      </c>
      <c r="AM841">
        <v>5</v>
      </c>
      <c r="AN841">
        <v>5</v>
      </c>
      <c r="AO841">
        <v>107</v>
      </c>
      <c r="AP841">
        <v>10</v>
      </c>
      <c r="AQ841">
        <v>242</v>
      </c>
    </row>
    <row r="842" spans="1:43" hidden="1" x14ac:dyDescent="0.25">
      <c r="A842" t="s">
        <v>2446</v>
      </c>
      <c r="B842" t="s">
        <v>2447</v>
      </c>
      <c r="C842" s="1" t="str">
        <f t="shared" si="54"/>
        <v>21:0085</v>
      </c>
      <c r="D842" s="1" t="str">
        <f t="shared" si="55"/>
        <v>21:0023</v>
      </c>
      <c r="E842" t="s">
        <v>2448</v>
      </c>
      <c r="F842" t="s">
        <v>2449</v>
      </c>
      <c r="H842">
        <v>67.423086699999999</v>
      </c>
      <c r="I842">
        <v>-111.081113</v>
      </c>
      <c r="J842" s="1" t="str">
        <f t="shared" si="57"/>
        <v>Till</v>
      </c>
      <c r="K842" s="1" t="str">
        <f t="shared" si="56"/>
        <v>&lt;2 micron</v>
      </c>
      <c r="L842">
        <v>0.1</v>
      </c>
      <c r="M842">
        <v>4.96</v>
      </c>
      <c r="N842">
        <v>32</v>
      </c>
      <c r="O842">
        <v>230</v>
      </c>
      <c r="P842">
        <v>0.25</v>
      </c>
      <c r="Q842">
        <v>1</v>
      </c>
      <c r="R842">
        <v>0.44</v>
      </c>
      <c r="S842">
        <v>0.25</v>
      </c>
      <c r="T842">
        <v>37</v>
      </c>
      <c r="U842">
        <v>102</v>
      </c>
      <c r="V842">
        <v>127</v>
      </c>
      <c r="W842">
        <v>7.21</v>
      </c>
      <c r="X842">
        <v>5</v>
      </c>
      <c r="Y842">
        <v>0.5</v>
      </c>
      <c r="Z842">
        <v>0.72</v>
      </c>
      <c r="AA842">
        <v>60</v>
      </c>
      <c r="AB842">
        <v>2.29</v>
      </c>
      <c r="AC842">
        <v>885</v>
      </c>
      <c r="AD842">
        <v>1</v>
      </c>
      <c r="AE842">
        <v>0.39</v>
      </c>
      <c r="AF842">
        <v>74</v>
      </c>
      <c r="AG842">
        <v>1660</v>
      </c>
      <c r="AH842">
        <v>18</v>
      </c>
      <c r="AI842">
        <v>2</v>
      </c>
      <c r="AJ842">
        <v>14</v>
      </c>
      <c r="AK842">
        <v>18</v>
      </c>
      <c r="AL842">
        <v>0.17</v>
      </c>
      <c r="AM842">
        <v>5</v>
      </c>
      <c r="AN842">
        <v>5</v>
      </c>
      <c r="AO842">
        <v>123</v>
      </c>
      <c r="AP842">
        <v>10</v>
      </c>
      <c r="AQ842">
        <v>204</v>
      </c>
    </row>
    <row r="843" spans="1:43" hidden="1" x14ac:dyDescent="0.25">
      <c r="A843" t="s">
        <v>2450</v>
      </c>
      <c r="B843" t="s">
        <v>2451</v>
      </c>
      <c r="C843" s="1" t="str">
        <f t="shared" si="54"/>
        <v>21:0085</v>
      </c>
      <c r="D843" s="1" t="str">
        <f t="shared" si="55"/>
        <v>21:0023</v>
      </c>
      <c r="E843" t="s">
        <v>2452</v>
      </c>
      <c r="F843" t="s">
        <v>2453</v>
      </c>
      <c r="H843">
        <v>67.366487199999995</v>
      </c>
      <c r="I843">
        <v>-111.0781264</v>
      </c>
      <c r="J843" s="1" t="str">
        <f t="shared" si="57"/>
        <v>Till</v>
      </c>
      <c r="K843" s="1" t="str">
        <f t="shared" si="56"/>
        <v>&lt;2 micron</v>
      </c>
      <c r="L843">
        <v>0.1</v>
      </c>
      <c r="M843">
        <v>4.88</v>
      </c>
      <c r="N843">
        <v>48</v>
      </c>
      <c r="O843">
        <v>160</v>
      </c>
      <c r="P843">
        <v>0.25</v>
      </c>
      <c r="Q843">
        <v>1</v>
      </c>
      <c r="R843">
        <v>0.28000000000000003</v>
      </c>
      <c r="S843">
        <v>0.25</v>
      </c>
      <c r="T843">
        <v>37</v>
      </c>
      <c r="U843">
        <v>96</v>
      </c>
      <c r="V843">
        <v>174</v>
      </c>
      <c r="W843">
        <v>7.5</v>
      </c>
      <c r="X843">
        <v>5</v>
      </c>
      <c r="Y843">
        <v>0.5</v>
      </c>
      <c r="Z843">
        <v>0.62</v>
      </c>
      <c r="AA843">
        <v>40</v>
      </c>
      <c r="AB843">
        <v>2.13</v>
      </c>
      <c r="AC843">
        <v>1120</v>
      </c>
      <c r="AD843">
        <v>2</v>
      </c>
      <c r="AE843">
        <v>0.56000000000000005</v>
      </c>
      <c r="AF843">
        <v>74</v>
      </c>
      <c r="AG843">
        <v>3500</v>
      </c>
      <c r="AH843">
        <v>16</v>
      </c>
      <c r="AI843">
        <v>1</v>
      </c>
      <c r="AJ843">
        <v>13</v>
      </c>
      <c r="AK843">
        <v>15</v>
      </c>
      <c r="AL843">
        <v>0.13</v>
      </c>
      <c r="AM843">
        <v>5</v>
      </c>
      <c r="AN843">
        <v>5</v>
      </c>
      <c r="AO843">
        <v>113</v>
      </c>
      <c r="AP843">
        <v>10</v>
      </c>
      <c r="AQ843">
        <v>212</v>
      </c>
    </row>
    <row r="844" spans="1:43" hidden="1" x14ac:dyDescent="0.25">
      <c r="A844" t="s">
        <v>2454</v>
      </c>
      <c r="B844" t="s">
        <v>2455</v>
      </c>
      <c r="C844" s="1" t="str">
        <f t="shared" si="54"/>
        <v>21:0085</v>
      </c>
      <c r="D844" s="1" t="str">
        <f t="shared" si="55"/>
        <v>21:0023</v>
      </c>
      <c r="E844" t="s">
        <v>2452</v>
      </c>
      <c r="F844" t="s">
        <v>2456</v>
      </c>
      <c r="H844">
        <v>67.366487199999995</v>
      </c>
      <c r="I844">
        <v>-111.0781264</v>
      </c>
      <c r="J844" s="1" t="str">
        <f t="shared" si="57"/>
        <v>Till</v>
      </c>
      <c r="K844" s="1" t="str">
        <f t="shared" si="56"/>
        <v>&lt;2 micron</v>
      </c>
      <c r="L844">
        <v>0.1</v>
      </c>
      <c r="M844">
        <v>4.46</v>
      </c>
      <c r="N844">
        <v>44</v>
      </c>
      <c r="O844">
        <v>140</v>
      </c>
      <c r="P844">
        <v>0.25</v>
      </c>
      <c r="Q844">
        <v>1</v>
      </c>
      <c r="R844">
        <v>0.26</v>
      </c>
      <c r="S844">
        <v>0.25</v>
      </c>
      <c r="T844">
        <v>36</v>
      </c>
      <c r="U844">
        <v>86</v>
      </c>
      <c r="V844">
        <v>159</v>
      </c>
      <c r="W844">
        <v>6.92</v>
      </c>
      <c r="X844">
        <v>5</v>
      </c>
      <c r="Y844">
        <v>0.5</v>
      </c>
      <c r="Z844">
        <v>0.55000000000000004</v>
      </c>
      <c r="AA844">
        <v>30</v>
      </c>
      <c r="AB844">
        <v>1.96</v>
      </c>
      <c r="AC844">
        <v>1035</v>
      </c>
      <c r="AD844">
        <v>1</v>
      </c>
      <c r="AE844">
        <v>0.51</v>
      </c>
      <c r="AF844">
        <v>71</v>
      </c>
      <c r="AG844">
        <v>3180</v>
      </c>
      <c r="AH844">
        <v>12</v>
      </c>
      <c r="AI844">
        <v>1</v>
      </c>
      <c r="AJ844">
        <v>12</v>
      </c>
      <c r="AK844">
        <v>14</v>
      </c>
      <c r="AL844">
        <v>0.12</v>
      </c>
      <c r="AM844">
        <v>5</v>
      </c>
      <c r="AN844">
        <v>5</v>
      </c>
      <c r="AO844">
        <v>104</v>
      </c>
      <c r="AP844">
        <v>10</v>
      </c>
      <c r="AQ844">
        <v>196</v>
      </c>
    </row>
    <row r="845" spans="1:43" hidden="1" x14ac:dyDescent="0.25">
      <c r="A845" t="s">
        <v>2457</v>
      </c>
      <c r="B845" t="s">
        <v>2458</v>
      </c>
      <c r="C845" s="1" t="str">
        <f t="shared" si="54"/>
        <v>21:0085</v>
      </c>
      <c r="D845" s="1" t="str">
        <f t="shared" si="55"/>
        <v>21:0023</v>
      </c>
      <c r="E845" t="s">
        <v>2459</v>
      </c>
      <c r="F845" t="s">
        <v>2460</v>
      </c>
      <c r="H845">
        <v>67.367288799999997</v>
      </c>
      <c r="I845">
        <v>-110.9134865</v>
      </c>
      <c r="J845" s="1" t="str">
        <f t="shared" si="57"/>
        <v>Till</v>
      </c>
      <c r="K845" s="1" t="str">
        <f t="shared" si="56"/>
        <v>&lt;2 micron</v>
      </c>
      <c r="L845">
        <v>0.1</v>
      </c>
      <c r="M845">
        <v>4.28</v>
      </c>
      <c r="N845">
        <v>66</v>
      </c>
      <c r="O845">
        <v>140</v>
      </c>
      <c r="P845">
        <v>0.25</v>
      </c>
      <c r="Q845">
        <v>1</v>
      </c>
      <c r="R845">
        <v>0.27</v>
      </c>
      <c r="S845">
        <v>0.25</v>
      </c>
      <c r="T845">
        <v>46</v>
      </c>
      <c r="U845">
        <v>89</v>
      </c>
      <c r="V845">
        <v>143</v>
      </c>
      <c r="W845">
        <v>7.17</v>
      </c>
      <c r="X845">
        <v>5</v>
      </c>
      <c r="Y845">
        <v>0.5</v>
      </c>
      <c r="Z845">
        <v>0.73</v>
      </c>
      <c r="AA845">
        <v>60</v>
      </c>
      <c r="AB845">
        <v>1.78</v>
      </c>
      <c r="AC845">
        <v>1445</v>
      </c>
      <c r="AD845">
        <v>1</v>
      </c>
      <c r="AE845">
        <v>0.57999999999999996</v>
      </c>
      <c r="AF845">
        <v>93</v>
      </c>
      <c r="AG845">
        <v>3820</v>
      </c>
      <c r="AH845">
        <v>22</v>
      </c>
      <c r="AI845">
        <v>1</v>
      </c>
      <c r="AJ845">
        <v>12</v>
      </c>
      <c r="AK845">
        <v>14</v>
      </c>
      <c r="AL845">
        <v>0.16</v>
      </c>
      <c r="AM845">
        <v>5</v>
      </c>
      <c r="AN845">
        <v>5</v>
      </c>
      <c r="AO845">
        <v>93</v>
      </c>
      <c r="AP845">
        <v>10</v>
      </c>
      <c r="AQ845">
        <v>232</v>
      </c>
    </row>
    <row r="846" spans="1:43" hidden="1" x14ac:dyDescent="0.25">
      <c r="A846" t="s">
        <v>2461</v>
      </c>
      <c r="B846" t="s">
        <v>2462</v>
      </c>
      <c r="C846" s="1" t="str">
        <f t="shared" si="54"/>
        <v>21:0085</v>
      </c>
      <c r="D846" s="1" t="str">
        <f t="shared" si="55"/>
        <v>21:0023</v>
      </c>
      <c r="E846" t="s">
        <v>2463</v>
      </c>
      <c r="F846" t="s">
        <v>2464</v>
      </c>
      <c r="H846">
        <v>67.421105800000007</v>
      </c>
      <c r="I846">
        <v>-110.9072216</v>
      </c>
      <c r="J846" s="1" t="str">
        <f t="shared" si="57"/>
        <v>Till</v>
      </c>
      <c r="K846" s="1" t="str">
        <f t="shared" si="56"/>
        <v>&lt;2 micron</v>
      </c>
      <c r="L846">
        <v>0.1</v>
      </c>
      <c r="M846">
        <v>4.91</v>
      </c>
      <c r="N846">
        <v>88</v>
      </c>
      <c r="O846">
        <v>220</v>
      </c>
      <c r="P846">
        <v>0.25</v>
      </c>
      <c r="Q846">
        <v>1</v>
      </c>
      <c r="R846">
        <v>0.36</v>
      </c>
      <c r="S846">
        <v>0.25</v>
      </c>
      <c r="T846">
        <v>41</v>
      </c>
      <c r="U846">
        <v>105</v>
      </c>
      <c r="V846">
        <v>218</v>
      </c>
      <c r="W846">
        <v>8.0500000000000007</v>
      </c>
      <c r="X846">
        <v>5</v>
      </c>
      <c r="Y846">
        <v>0.5</v>
      </c>
      <c r="Z846">
        <v>0.9</v>
      </c>
      <c r="AA846">
        <v>70</v>
      </c>
      <c r="AB846">
        <v>2.15</v>
      </c>
      <c r="AC846">
        <v>965</v>
      </c>
      <c r="AD846">
        <v>3</v>
      </c>
      <c r="AE846">
        <v>0.31</v>
      </c>
      <c r="AF846">
        <v>100</v>
      </c>
      <c r="AG846">
        <v>1850</v>
      </c>
      <c r="AH846">
        <v>28</v>
      </c>
      <c r="AI846">
        <v>1</v>
      </c>
      <c r="AJ846">
        <v>15</v>
      </c>
      <c r="AK846">
        <v>18</v>
      </c>
      <c r="AL846">
        <v>0.19</v>
      </c>
      <c r="AM846">
        <v>5</v>
      </c>
      <c r="AN846">
        <v>5</v>
      </c>
      <c r="AO846">
        <v>120</v>
      </c>
      <c r="AP846">
        <v>10</v>
      </c>
      <c r="AQ846">
        <v>280</v>
      </c>
    </row>
    <row r="847" spans="1:43" hidden="1" x14ac:dyDescent="0.25">
      <c r="A847" t="s">
        <v>2465</v>
      </c>
      <c r="B847" t="s">
        <v>2466</v>
      </c>
      <c r="C847" s="1" t="str">
        <f t="shared" si="54"/>
        <v>21:0085</v>
      </c>
      <c r="D847" s="1" t="str">
        <f t="shared" si="55"/>
        <v>21:0023</v>
      </c>
      <c r="E847" t="s">
        <v>2467</v>
      </c>
      <c r="F847" t="s">
        <v>2468</v>
      </c>
      <c r="H847">
        <v>67.389010299999995</v>
      </c>
      <c r="I847">
        <v>-110.3840957</v>
      </c>
      <c r="J847" s="1" t="str">
        <f t="shared" si="57"/>
        <v>Till</v>
      </c>
      <c r="K847" s="1" t="str">
        <f t="shared" si="56"/>
        <v>&lt;2 micron</v>
      </c>
      <c r="L847">
        <v>0.1</v>
      </c>
      <c r="M847">
        <v>3.85</v>
      </c>
      <c r="N847">
        <v>10</v>
      </c>
      <c r="O847">
        <v>190</v>
      </c>
      <c r="P847">
        <v>0.25</v>
      </c>
      <c r="Q847">
        <v>1</v>
      </c>
      <c r="R847">
        <v>0.52</v>
      </c>
      <c r="S847">
        <v>0.25</v>
      </c>
      <c r="T847">
        <v>25</v>
      </c>
      <c r="U847">
        <v>111</v>
      </c>
      <c r="V847">
        <v>128</v>
      </c>
      <c r="W847">
        <v>5.64</v>
      </c>
      <c r="X847">
        <v>5</v>
      </c>
      <c r="Y847">
        <v>0.5</v>
      </c>
      <c r="Z847">
        <v>1.1399999999999999</v>
      </c>
      <c r="AA847">
        <v>50</v>
      </c>
      <c r="AB847">
        <v>2.29</v>
      </c>
      <c r="AC847">
        <v>555</v>
      </c>
      <c r="AD847">
        <v>1</v>
      </c>
      <c r="AE847">
        <v>0.53</v>
      </c>
      <c r="AF847">
        <v>59</v>
      </c>
      <c r="AG847">
        <v>3010</v>
      </c>
      <c r="AH847">
        <v>12</v>
      </c>
      <c r="AI847">
        <v>1</v>
      </c>
      <c r="AJ847">
        <v>11</v>
      </c>
      <c r="AK847">
        <v>28</v>
      </c>
      <c r="AL847">
        <v>0.22</v>
      </c>
      <c r="AM847">
        <v>5</v>
      </c>
      <c r="AN847">
        <v>5</v>
      </c>
      <c r="AO847">
        <v>124</v>
      </c>
      <c r="AP847">
        <v>10</v>
      </c>
      <c r="AQ847">
        <v>156</v>
      </c>
    </row>
    <row r="848" spans="1:43" hidden="1" x14ac:dyDescent="0.25">
      <c r="A848" t="s">
        <v>2469</v>
      </c>
      <c r="B848" t="s">
        <v>2470</v>
      </c>
      <c r="C848" s="1" t="str">
        <f t="shared" si="54"/>
        <v>21:0085</v>
      </c>
      <c r="D848" s="1" t="str">
        <f t="shared" si="55"/>
        <v>21:0023</v>
      </c>
      <c r="E848" t="s">
        <v>2471</v>
      </c>
      <c r="F848" t="s">
        <v>2472</v>
      </c>
      <c r="H848">
        <v>67.382208500000004</v>
      </c>
      <c r="I848">
        <v>-110.3882322</v>
      </c>
      <c r="J848" s="1" t="str">
        <f t="shared" si="57"/>
        <v>Till</v>
      </c>
      <c r="K848" s="1" t="str">
        <f t="shared" si="56"/>
        <v>&lt;2 micron</v>
      </c>
      <c r="L848">
        <v>0.1</v>
      </c>
      <c r="M848">
        <v>3.5</v>
      </c>
      <c r="N848">
        <v>16</v>
      </c>
      <c r="O848">
        <v>110</v>
      </c>
      <c r="P848">
        <v>0.25</v>
      </c>
      <c r="Q848">
        <v>1</v>
      </c>
      <c r="R848">
        <v>0.35</v>
      </c>
      <c r="S848">
        <v>0.25</v>
      </c>
      <c r="T848">
        <v>23</v>
      </c>
      <c r="U848">
        <v>70</v>
      </c>
      <c r="V848">
        <v>112</v>
      </c>
      <c r="W848">
        <v>4.1900000000000004</v>
      </c>
      <c r="X848">
        <v>5</v>
      </c>
      <c r="Y848">
        <v>0.5</v>
      </c>
      <c r="Z848">
        <v>0.38</v>
      </c>
      <c r="AA848">
        <v>40</v>
      </c>
      <c r="AB848">
        <v>1.1499999999999999</v>
      </c>
      <c r="AC848">
        <v>380</v>
      </c>
      <c r="AD848">
        <v>2</v>
      </c>
      <c r="AE848">
        <v>1.0900000000000001</v>
      </c>
      <c r="AF848">
        <v>40</v>
      </c>
      <c r="AG848">
        <v>7490</v>
      </c>
      <c r="AH848">
        <v>8</v>
      </c>
      <c r="AI848">
        <v>1</v>
      </c>
      <c r="AJ848">
        <v>6</v>
      </c>
      <c r="AK848">
        <v>20</v>
      </c>
      <c r="AL848">
        <v>0.12</v>
      </c>
      <c r="AM848">
        <v>5</v>
      </c>
      <c r="AN848">
        <v>5</v>
      </c>
      <c r="AO848">
        <v>82</v>
      </c>
      <c r="AP848">
        <v>5</v>
      </c>
      <c r="AQ848">
        <v>78</v>
      </c>
    </row>
    <row r="849" spans="1:43" hidden="1" x14ac:dyDescent="0.25">
      <c r="A849" t="s">
        <v>2473</v>
      </c>
      <c r="B849" t="s">
        <v>2474</v>
      </c>
      <c r="C849" s="1" t="str">
        <f t="shared" si="54"/>
        <v>21:0085</v>
      </c>
      <c r="D849" s="1" t="str">
        <f t="shared" si="55"/>
        <v>21:0023</v>
      </c>
      <c r="E849" t="s">
        <v>2475</v>
      </c>
      <c r="F849" t="s">
        <v>2476</v>
      </c>
      <c r="H849">
        <v>67.379449100000002</v>
      </c>
      <c r="I849">
        <v>-110.39389439999999</v>
      </c>
      <c r="J849" s="1" t="str">
        <f t="shared" si="57"/>
        <v>Till</v>
      </c>
      <c r="K849" s="1" t="str">
        <f t="shared" si="56"/>
        <v>&lt;2 micron</v>
      </c>
      <c r="L849">
        <v>0.1</v>
      </c>
      <c r="M849">
        <v>3</v>
      </c>
      <c r="N849">
        <v>14</v>
      </c>
      <c r="O849">
        <v>90</v>
      </c>
      <c r="P849">
        <v>0.25</v>
      </c>
      <c r="Q849">
        <v>1</v>
      </c>
      <c r="R849">
        <v>0.39</v>
      </c>
      <c r="S849">
        <v>0.25</v>
      </c>
      <c r="T849">
        <v>21</v>
      </c>
      <c r="U849">
        <v>71</v>
      </c>
      <c r="V849">
        <v>139</v>
      </c>
      <c r="W849">
        <v>4.42</v>
      </c>
      <c r="X849">
        <v>5</v>
      </c>
      <c r="Y849">
        <v>0.5</v>
      </c>
      <c r="Z849">
        <v>0.34</v>
      </c>
      <c r="AA849">
        <v>30</v>
      </c>
      <c r="AB849">
        <v>1.17</v>
      </c>
      <c r="AC849">
        <v>470</v>
      </c>
      <c r="AD849">
        <v>2</v>
      </c>
      <c r="AE849">
        <v>1.08</v>
      </c>
      <c r="AF849">
        <v>37</v>
      </c>
      <c r="AG849">
        <v>7680</v>
      </c>
      <c r="AH849">
        <v>12</v>
      </c>
      <c r="AI849">
        <v>1</v>
      </c>
      <c r="AJ849">
        <v>6</v>
      </c>
      <c r="AK849">
        <v>21</v>
      </c>
      <c r="AL849">
        <v>0.13</v>
      </c>
      <c r="AM849">
        <v>5</v>
      </c>
      <c r="AN849">
        <v>5</v>
      </c>
      <c r="AO849">
        <v>96</v>
      </c>
      <c r="AP849">
        <v>5</v>
      </c>
      <c r="AQ849">
        <v>88</v>
      </c>
    </row>
    <row r="850" spans="1:43" hidden="1" x14ac:dyDescent="0.25">
      <c r="A850" t="s">
        <v>2477</v>
      </c>
      <c r="B850" t="s">
        <v>2478</v>
      </c>
      <c r="C850" s="1" t="str">
        <f t="shared" si="54"/>
        <v>21:0085</v>
      </c>
      <c r="D850" s="1" t="str">
        <f>HYPERLINK("http://geochem.nrcan.gc.ca/cdogs/content/svy/svy_e.htm", "")</f>
        <v/>
      </c>
      <c r="G850" s="1" t="str">
        <f>HYPERLINK("http://geochem.nrcan.gc.ca/cdogs/content/cr_/cr_00138_e.htm", "138")</f>
        <v>138</v>
      </c>
      <c r="J850" t="s">
        <v>2479</v>
      </c>
      <c r="K850" t="s">
        <v>2480</v>
      </c>
      <c r="L850">
        <v>0.1</v>
      </c>
      <c r="M850">
        <v>3.16</v>
      </c>
      <c r="N850">
        <v>24</v>
      </c>
      <c r="O850">
        <v>90</v>
      </c>
      <c r="P850">
        <v>0.5</v>
      </c>
      <c r="Q850">
        <v>1</v>
      </c>
      <c r="R850">
        <v>0.08</v>
      </c>
      <c r="S850">
        <v>0.5</v>
      </c>
      <c r="T850">
        <v>16</v>
      </c>
      <c r="U850">
        <v>38</v>
      </c>
      <c r="V850">
        <v>70</v>
      </c>
      <c r="W850">
        <v>3.47</v>
      </c>
      <c r="X850">
        <v>5</v>
      </c>
      <c r="Y850">
        <v>0.5</v>
      </c>
      <c r="Z850">
        <v>0.34</v>
      </c>
      <c r="AA850">
        <v>30</v>
      </c>
      <c r="AB850">
        <v>0.78</v>
      </c>
      <c r="AC850">
        <v>790</v>
      </c>
      <c r="AD850">
        <v>1</v>
      </c>
      <c r="AF850">
        <v>33</v>
      </c>
      <c r="AG850">
        <v>570</v>
      </c>
      <c r="AH850">
        <v>18</v>
      </c>
      <c r="AI850">
        <v>1</v>
      </c>
      <c r="AJ850">
        <v>8</v>
      </c>
      <c r="AK850">
        <v>9</v>
      </c>
      <c r="AL850">
        <v>0.1</v>
      </c>
      <c r="AM850">
        <v>5</v>
      </c>
      <c r="AN850">
        <v>5</v>
      </c>
      <c r="AO850">
        <v>47</v>
      </c>
      <c r="AP850">
        <v>5</v>
      </c>
      <c r="AQ850">
        <v>98</v>
      </c>
    </row>
    <row r="851" spans="1:43" hidden="1" x14ac:dyDescent="0.25">
      <c r="A851" t="s">
        <v>2481</v>
      </c>
      <c r="B851" t="s">
        <v>2482</v>
      </c>
      <c r="C851" s="1" t="str">
        <f t="shared" si="54"/>
        <v>21:0085</v>
      </c>
      <c r="D851" s="1" t="str">
        <f>HYPERLINK("http://geochem.nrcan.gc.ca/cdogs/content/svy/svy_e.htm", "")</f>
        <v/>
      </c>
      <c r="G851" s="1" t="str">
        <f>HYPERLINK("http://geochem.nrcan.gc.ca/cdogs/content/cr_/cr_00138_e.htm", "138")</f>
        <v>138</v>
      </c>
      <c r="J851" t="s">
        <v>2479</v>
      </c>
      <c r="K851" t="s">
        <v>2480</v>
      </c>
      <c r="L851">
        <v>0.1</v>
      </c>
      <c r="M851">
        <v>3.34</v>
      </c>
      <c r="N851">
        <v>26</v>
      </c>
      <c r="O851">
        <v>100</v>
      </c>
      <c r="P851">
        <v>0.5</v>
      </c>
      <c r="Q851">
        <v>1</v>
      </c>
      <c r="R851">
        <v>0.09</v>
      </c>
      <c r="S851">
        <v>0.25</v>
      </c>
      <c r="T851">
        <v>14</v>
      </c>
      <c r="U851">
        <v>39</v>
      </c>
      <c r="V851">
        <v>72</v>
      </c>
      <c r="W851">
        <v>3.55</v>
      </c>
      <c r="X851">
        <v>5</v>
      </c>
      <c r="Y851">
        <v>0.5</v>
      </c>
      <c r="Z851">
        <v>0.36</v>
      </c>
      <c r="AA851">
        <v>30</v>
      </c>
      <c r="AB851">
        <v>0.8</v>
      </c>
      <c r="AC851">
        <v>805</v>
      </c>
      <c r="AD851">
        <v>1</v>
      </c>
      <c r="AF851">
        <v>35</v>
      </c>
      <c r="AG851">
        <v>560</v>
      </c>
      <c r="AH851">
        <v>16</v>
      </c>
      <c r="AI851">
        <v>1</v>
      </c>
      <c r="AJ851">
        <v>8</v>
      </c>
      <c r="AK851">
        <v>10</v>
      </c>
      <c r="AL851">
        <v>0.1</v>
      </c>
      <c r="AM851">
        <v>5</v>
      </c>
      <c r="AN851">
        <v>5</v>
      </c>
      <c r="AO851">
        <v>48</v>
      </c>
      <c r="AP851">
        <v>5</v>
      </c>
      <c r="AQ851">
        <v>102</v>
      </c>
    </row>
    <row r="852" spans="1:43" hidden="1" x14ac:dyDescent="0.25">
      <c r="A852" t="s">
        <v>2483</v>
      </c>
      <c r="B852" t="s">
        <v>2484</v>
      </c>
      <c r="C852" s="1" t="str">
        <f t="shared" si="54"/>
        <v>21:0085</v>
      </c>
      <c r="D852" s="1" t="str">
        <f>HYPERLINK("http://geochem.nrcan.gc.ca/cdogs/content/svy/svy_e.htm", "")</f>
        <v/>
      </c>
      <c r="G852" s="1" t="str">
        <f>HYPERLINK("http://geochem.nrcan.gc.ca/cdogs/content/cr_/cr_00138_e.htm", "138")</f>
        <v>138</v>
      </c>
      <c r="J852" t="s">
        <v>2479</v>
      </c>
      <c r="K852" t="s">
        <v>2480</v>
      </c>
      <c r="L852">
        <v>0.1</v>
      </c>
      <c r="M852">
        <v>3.4</v>
      </c>
      <c r="N852">
        <v>26</v>
      </c>
      <c r="O852">
        <v>100</v>
      </c>
      <c r="P852">
        <v>0.5</v>
      </c>
      <c r="Q852">
        <v>2</v>
      </c>
      <c r="R852">
        <v>0.09</v>
      </c>
      <c r="S852">
        <v>0.25</v>
      </c>
      <c r="T852">
        <v>15</v>
      </c>
      <c r="U852">
        <v>39</v>
      </c>
      <c r="V852">
        <v>73</v>
      </c>
      <c r="W852">
        <v>3.63</v>
      </c>
      <c r="X852">
        <v>5</v>
      </c>
      <c r="Y852">
        <v>0.5</v>
      </c>
      <c r="Z852">
        <v>0.37</v>
      </c>
      <c r="AA852">
        <v>30</v>
      </c>
      <c r="AB852">
        <v>0.83</v>
      </c>
      <c r="AC852">
        <v>820</v>
      </c>
      <c r="AD852">
        <v>1</v>
      </c>
      <c r="AF852">
        <v>36</v>
      </c>
      <c r="AG852">
        <v>580</v>
      </c>
      <c r="AH852">
        <v>16</v>
      </c>
      <c r="AI852">
        <v>1</v>
      </c>
      <c r="AJ852">
        <v>8</v>
      </c>
      <c r="AK852">
        <v>10</v>
      </c>
      <c r="AL852">
        <v>0.1</v>
      </c>
      <c r="AM852">
        <v>5</v>
      </c>
      <c r="AN852">
        <v>5</v>
      </c>
      <c r="AO852">
        <v>49</v>
      </c>
      <c r="AP852">
        <v>5</v>
      </c>
      <c r="AQ852">
        <v>104</v>
      </c>
    </row>
    <row r="853" spans="1:43" hidden="1" x14ac:dyDescent="0.25">
      <c r="A853" t="s">
        <v>2485</v>
      </c>
      <c r="B853" t="s">
        <v>2486</v>
      </c>
      <c r="C853" s="1" t="str">
        <f t="shared" si="54"/>
        <v>21:0085</v>
      </c>
      <c r="D853" s="1" t="str">
        <f>HYPERLINK("http://geochem.nrcan.gc.ca/cdogs/content/svy/svy_e.htm", "")</f>
        <v/>
      </c>
      <c r="G853" s="1" t="str">
        <f>HYPERLINK("http://geochem.nrcan.gc.ca/cdogs/content/cr_/cr_00138_e.htm", "138")</f>
        <v>138</v>
      </c>
      <c r="J853" t="s">
        <v>2479</v>
      </c>
      <c r="K853" t="s">
        <v>2480</v>
      </c>
      <c r="L853">
        <v>0.1</v>
      </c>
      <c r="M853">
        <v>3.6</v>
      </c>
      <c r="N853">
        <v>26</v>
      </c>
      <c r="O853">
        <v>100</v>
      </c>
      <c r="P853">
        <v>1</v>
      </c>
      <c r="Q853">
        <v>1</v>
      </c>
      <c r="R853">
        <v>0.09</v>
      </c>
      <c r="S853">
        <v>0.25</v>
      </c>
      <c r="T853">
        <v>15</v>
      </c>
      <c r="U853">
        <v>41</v>
      </c>
      <c r="V853">
        <v>75</v>
      </c>
      <c r="W853">
        <v>3.71</v>
      </c>
      <c r="X853">
        <v>5</v>
      </c>
      <c r="Y853">
        <v>0.5</v>
      </c>
      <c r="Z853">
        <v>0.4</v>
      </c>
      <c r="AA853">
        <v>30</v>
      </c>
      <c r="AB853">
        <v>0.85</v>
      </c>
      <c r="AC853">
        <v>830</v>
      </c>
      <c r="AD853">
        <v>1</v>
      </c>
      <c r="AE853">
        <v>0.01</v>
      </c>
      <c r="AF853">
        <v>38</v>
      </c>
      <c r="AG853">
        <v>610</v>
      </c>
      <c r="AH853">
        <v>16</v>
      </c>
      <c r="AI853">
        <v>1</v>
      </c>
      <c r="AJ853">
        <v>9</v>
      </c>
      <c r="AK853">
        <v>10</v>
      </c>
      <c r="AL853">
        <v>0.1</v>
      </c>
      <c r="AM853">
        <v>5</v>
      </c>
      <c r="AN853">
        <v>5</v>
      </c>
      <c r="AO853">
        <v>51</v>
      </c>
      <c r="AP853">
        <v>5</v>
      </c>
      <c r="AQ853">
        <v>106</v>
      </c>
    </row>
    <row r="854" spans="1:43" hidden="1" x14ac:dyDescent="0.25">
      <c r="A854" t="s">
        <v>2487</v>
      </c>
      <c r="B854" t="s">
        <v>2488</v>
      </c>
      <c r="C854" s="1" t="str">
        <f t="shared" ref="C854:C917" si="58">HYPERLINK("http://geochem.nrcan.gc.ca/cdogs/content/bdl/bdl210087_e.htm", "21:0087")</f>
        <v>21:0087</v>
      </c>
      <c r="D854" s="1" t="str">
        <f t="shared" ref="D854:D917" si="59">HYPERLINK("http://geochem.nrcan.gc.ca/cdogs/content/svy/svy210001_e.htm", "21:0001")</f>
        <v>21:0001</v>
      </c>
      <c r="E854" t="s">
        <v>2489</v>
      </c>
      <c r="F854" t="s">
        <v>2490</v>
      </c>
      <c r="H854">
        <v>64.788417300000006</v>
      </c>
      <c r="I854">
        <v>-109.9901672</v>
      </c>
      <c r="J854" s="1" t="str">
        <f t="shared" ref="J854:J917" si="60">HYPERLINK("http://geochem.nrcan.gc.ca/cdogs/content/kwd/kwd020044_e.htm", "Till")</f>
        <v>Till</v>
      </c>
      <c r="K854" s="1" t="str">
        <f t="shared" ref="K854:K917" si="61">HYPERLINK("http://geochem.nrcan.gc.ca/cdogs/content/kwd/kwd080003_e.htm", "&lt;2 micron")</f>
        <v>&lt;2 micron</v>
      </c>
      <c r="L854">
        <v>0.1</v>
      </c>
      <c r="M854">
        <v>4.41</v>
      </c>
      <c r="N854">
        <v>8</v>
      </c>
      <c r="O854">
        <v>250</v>
      </c>
      <c r="P854">
        <v>0.25</v>
      </c>
      <c r="Q854">
        <v>1</v>
      </c>
      <c r="R854">
        <v>0.23</v>
      </c>
      <c r="S854">
        <v>0.25</v>
      </c>
      <c r="T854">
        <v>33</v>
      </c>
      <c r="U854">
        <v>138</v>
      </c>
      <c r="V854">
        <v>75</v>
      </c>
      <c r="W854">
        <v>5.58</v>
      </c>
      <c r="X854">
        <v>30</v>
      </c>
      <c r="Y854">
        <v>0.5</v>
      </c>
      <c r="Z854">
        <v>1.1599999999999999</v>
      </c>
      <c r="AA854">
        <v>30</v>
      </c>
      <c r="AB854">
        <v>1.91</v>
      </c>
      <c r="AC854">
        <v>620</v>
      </c>
      <c r="AD854">
        <v>0.5</v>
      </c>
      <c r="AE854">
        <v>0.47</v>
      </c>
      <c r="AF854">
        <v>70</v>
      </c>
      <c r="AH854">
        <v>8</v>
      </c>
      <c r="AI854">
        <v>1</v>
      </c>
      <c r="AJ854">
        <v>13</v>
      </c>
      <c r="AK854">
        <v>14</v>
      </c>
      <c r="AL854">
        <v>0.13</v>
      </c>
      <c r="AO854">
        <v>106</v>
      </c>
      <c r="AQ854">
        <v>152</v>
      </c>
    </row>
    <row r="855" spans="1:43" hidden="1" x14ac:dyDescent="0.25">
      <c r="A855" t="s">
        <v>2491</v>
      </c>
      <c r="B855" t="s">
        <v>2492</v>
      </c>
      <c r="C855" s="1" t="str">
        <f t="shared" si="58"/>
        <v>21:0087</v>
      </c>
      <c r="D855" s="1" t="str">
        <f t="shared" si="59"/>
        <v>21:0001</v>
      </c>
      <c r="E855" t="s">
        <v>2493</v>
      </c>
      <c r="F855" t="s">
        <v>2494</v>
      </c>
      <c r="H855">
        <v>64.777536100000006</v>
      </c>
      <c r="I855">
        <v>-109.7221184</v>
      </c>
      <c r="J855" s="1" t="str">
        <f t="shared" si="60"/>
        <v>Till</v>
      </c>
      <c r="K855" s="1" t="str">
        <f t="shared" si="61"/>
        <v>&lt;2 micron</v>
      </c>
      <c r="L855">
        <v>0.1</v>
      </c>
      <c r="M855">
        <v>5.08</v>
      </c>
      <c r="N855">
        <v>48</v>
      </c>
      <c r="O855">
        <v>240</v>
      </c>
      <c r="P855">
        <v>0.25</v>
      </c>
      <c r="Q855">
        <v>1</v>
      </c>
      <c r="R855">
        <v>0.19</v>
      </c>
      <c r="S855">
        <v>0.25</v>
      </c>
      <c r="T855">
        <v>30</v>
      </c>
      <c r="U855">
        <v>168</v>
      </c>
      <c r="V855">
        <v>86</v>
      </c>
      <c r="W855">
        <v>6.14</v>
      </c>
      <c r="X855">
        <v>30</v>
      </c>
      <c r="Y855">
        <v>0.5</v>
      </c>
      <c r="Z855">
        <v>1.04</v>
      </c>
      <c r="AA855">
        <v>20</v>
      </c>
      <c r="AB855">
        <v>1.91</v>
      </c>
      <c r="AC855">
        <v>550</v>
      </c>
      <c r="AD855">
        <v>2</v>
      </c>
      <c r="AE855">
        <v>0.42</v>
      </c>
      <c r="AF855">
        <v>78</v>
      </c>
      <c r="AH855">
        <v>14</v>
      </c>
      <c r="AI855">
        <v>1</v>
      </c>
      <c r="AJ855">
        <v>13</v>
      </c>
      <c r="AK855">
        <v>12</v>
      </c>
      <c r="AL855">
        <v>0.21</v>
      </c>
      <c r="AO855">
        <v>122</v>
      </c>
      <c r="AQ855">
        <v>174</v>
      </c>
    </row>
    <row r="856" spans="1:43" hidden="1" x14ac:dyDescent="0.25">
      <c r="A856" t="s">
        <v>2495</v>
      </c>
      <c r="B856" t="s">
        <v>2496</v>
      </c>
      <c r="C856" s="1" t="str">
        <f t="shared" si="58"/>
        <v>21:0087</v>
      </c>
      <c r="D856" s="1" t="str">
        <f t="shared" si="59"/>
        <v>21:0001</v>
      </c>
      <c r="E856" t="s">
        <v>2497</v>
      </c>
      <c r="F856" t="s">
        <v>2498</v>
      </c>
      <c r="H856">
        <v>64.814817300000001</v>
      </c>
      <c r="I856">
        <v>-109.7087464</v>
      </c>
      <c r="J856" s="1" t="str">
        <f t="shared" si="60"/>
        <v>Till</v>
      </c>
      <c r="K856" s="1" t="str">
        <f t="shared" si="61"/>
        <v>&lt;2 micron</v>
      </c>
      <c r="L856">
        <v>0.1</v>
      </c>
      <c r="M856">
        <v>4.9000000000000004</v>
      </c>
      <c r="N856">
        <v>130</v>
      </c>
      <c r="O856">
        <v>290</v>
      </c>
      <c r="P856">
        <v>0.25</v>
      </c>
      <c r="Q856">
        <v>1</v>
      </c>
      <c r="R856">
        <v>0.21</v>
      </c>
      <c r="S856">
        <v>0.25</v>
      </c>
      <c r="T856">
        <v>34</v>
      </c>
      <c r="U856">
        <v>187</v>
      </c>
      <c r="V856">
        <v>180</v>
      </c>
      <c r="W856">
        <v>7.09</v>
      </c>
      <c r="X856">
        <v>30</v>
      </c>
      <c r="Y856">
        <v>0.5</v>
      </c>
      <c r="Z856">
        <v>1.53</v>
      </c>
      <c r="AA856">
        <v>30</v>
      </c>
      <c r="AB856">
        <v>2.41</v>
      </c>
      <c r="AC856">
        <v>635</v>
      </c>
      <c r="AD856">
        <v>2</v>
      </c>
      <c r="AE856">
        <v>0.56999999999999995</v>
      </c>
      <c r="AF856">
        <v>112</v>
      </c>
      <c r="AH856">
        <v>16</v>
      </c>
      <c r="AI856">
        <v>1</v>
      </c>
      <c r="AJ856">
        <v>18</v>
      </c>
      <c r="AK856">
        <v>13</v>
      </c>
      <c r="AL856">
        <v>0.23</v>
      </c>
      <c r="AO856">
        <v>138</v>
      </c>
      <c r="AQ856">
        <v>182</v>
      </c>
    </row>
    <row r="857" spans="1:43" hidden="1" x14ac:dyDescent="0.25">
      <c r="A857" t="s">
        <v>2499</v>
      </c>
      <c r="B857" t="s">
        <v>2500</v>
      </c>
      <c r="C857" s="1" t="str">
        <f t="shared" si="58"/>
        <v>21:0087</v>
      </c>
      <c r="D857" s="1" t="str">
        <f t="shared" si="59"/>
        <v>21:0001</v>
      </c>
      <c r="E857" t="s">
        <v>2501</v>
      </c>
      <c r="F857" t="s">
        <v>2502</v>
      </c>
      <c r="H857">
        <v>64.9740793</v>
      </c>
      <c r="I857">
        <v>-109.82585520000001</v>
      </c>
      <c r="J857" s="1" t="str">
        <f t="shared" si="60"/>
        <v>Till</v>
      </c>
      <c r="K857" s="1" t="str">
        <f t="shared" si="61"/>
        <v>&lt;2 micron</v>
      </c>
      <c r="L857">
        <v>0.1</v>
      </c>
      <c r="M857">
        <v>4.84</v>
      </c>
      <c r="N857">
        <v>56</v>
      </c>
      <c r="O857">
        <v>330</v>
      </c>
      <c r="P857">
        <v>0.25</v>
      </c>
      <c r="Q857">
        <v>1</v>
      </c>
      <c r="R857">
        <v>0.2</v>
      </c>
      <c r="S857">
        <v>0.25</v>
      </c>
      <c r="T857">
        <v>31</v>
      </c>
      <c r="U857">
        <v>213</v>
      </c>
      <c r="V857">
        <v>146</v>
      </c>
      <c r="W857">
        <v>6.77</v>
      </c>
      <c r="X857">
        <v>30</v>
      </c>
      <c r="Y857">
        <v>0.5</v>
      </c>
      <c r="Z857">
        <v>1.68</v>
      </c>
      <c r="AA857">
        <v>20</v>
      </c>
      <c r="AB857">
        <v>2.5499999999999998</v>
      </c>
      <c r="AC857">
        <v>640</v>
      </c>
      <c r="AD857">
        <v>2</v>
      </c>
      <c r="AE857">
        <v>0.37</v>
      </c>
      <c r="AF857">
        <v>107</v>
      </c>
      <c r="AH857">
        <v>14</v>
      </c>
      <c r="AI857">
        <v>1</v>
      </c>
      <c r="AJ857">
        <v>18</v>
      </c>
      <c r="AK857">
        <v>10</v>
      </c>
      <c r="AL857">
        <v>0.28000000000000003</v>
      </c>
      <c r="AO857">
        <v>142</v>
      </c>
      <c r="AQ857">
        <v>174</v>
      </c>
    </row>
    <row r="858" spans="1:43" hidden="1" x14ac:dyDescent="0.25">
      <c r="A858" t="s">
        <v>2503</v>
      </c>
      <c r="B858" t="s">
        <v>2504</v>
      </c>
      <c r="C858" s="1" t="str">
        <f t="shared" si="58"/>
        <v>21:0087</v>
      </c>
      <c r="D858" s="1" t="str">
        <f t="shared" si="59"/>
        <v>21:0001</v>
      </c>
      <c r="E858" t="s">
        <v>2505</v>
      </c>
      <c r="F858" t="s">
        <v>2506</v>
      </c>
      <c r="H858">
        <v>64.958080800000005</v>
      </c>
      <c r="I858">
        <v>-109.5837672</v>
      </c>
      <c r="J858" s="1" t="str">
        <f t="shared" si="60"/>
        <v>Till</v>
      </c>
      <c r="K858" s="1" t="str">
        <f t="shared" si="61"/>
        <v>&lt;2 micron</v>
      </c>
      <c r="L858">
        <v>0.1</v>
      </c>
      <c r="M858">
        <v>5.28</v>
      </c>
      <c r="N858">
        <v>72</v>
      </c>
      <c r="O858">
        <v>240</v>
      </c>
      <c r="P858">
        <v>0.25</v>
      </c>
      <c r="Q858">
        <v>1</v>
      </c>
      <c r="R858">
        <v>0.15</v>
      </c>
      <c r="S858">
        <v>0.25</v>
      </c>
      <c r="T858">
        <v>39</v>
      </c>
      <c r="U858">
        <v>204</v>
      </c>
      <c r="V858">
        <v>171</v>
      </c>
      <c r="W858">
        <v>7.55</v>
      </c>
      <c r="X858">
        <v>30</v>
      </c>
      <c r="Y858">
        <v>0.5</v>
      </c>
      <c r="Z858">
        <v>1</v>
      </c>
      <c r="AA858">
        <v>20</v>
      </c>
      <c r="AB858">
        <v>2.0499999999999998</v>
      </c>
      <c r="AC858">
        <v>620</v>
      </c>
      <c r="AD858">
        <v>6</v>
      </c>
      <c r="AE858">
        <v>0.61</v>
      </c>
      <c r="AF858">
        <v>106</v>
      </c>
      <c r="AH858">
        <v>14</v>
      </c>
      <c r="AI858">
        <v>1</v>
      </c>
      <c r="AJ858">
        <v>16</v>
      </c>
      <c r="AK858">
        <v>11</v>
      </c>
      <c r="AL858">
        <v>0.2</v>
      </c>
      <c r="AO858">
        <v>157</v>
      </c>
      <c r="AQ858">
        <v>166</v>
      </c>
    </row>
    <row r="859" spans="1:43" hidden="1" x14ac:dyDescent="0.25">
      <c r="A859" t="s">
        <v>2507</v>
      </c>
      <c r="B859" t="s">
        <v>2508</v>
      </c>
      <c r="C859" s="1" t="str">
        <f t="shared" si="58"/>
        <v>21:0087</v>
      </c>
      <c r="D859" s="1" t="str">
        <f t="shared" si="59"/>
        <v>21:0001</v>
      </c>
      <c r="E859" t="s">
        <v>2509</v>
      </c>
      <c r="F859" t="s">
        <v>2510</v>
      </c>
      <c r="H859">
        <v>64.924414499999997</v>
      </c>
      <c r="I859">
        <v>-109.56477409999999</v>
      </c>
      <c r="J859" s="1" t="str">
        <f t="shared" si="60"/>
        <v>Till</v>
      </c>
      <c r="K859" s="1" t="str">
        <f t="shared" si="61"/>
        <v>&lt;2 micron</v>
      </c>
      <c r="L859">
        <v>0.1</v>
      </c>
      <c r="M859">
        <v>5.63</v>
      </c>
      <c r="N859">
        <v>90</v>
      </c>
      <c r="O859">
        <v>390</v>
      </c>
      <c r="P859">
        <v>0.25</v>
      </c>
      <c r="Q859">
        <v>1</v>
      </c>
      <c r="R859">
        <v>0.16</v>
      </c>
      <c r="S859">
        <v>0.25</v>
      </c>
      <c r="T859">
        <v>34</v>
      </c>
      <c r="U859">
        <v>228</v>
      </c>
      <c r="V859">
        <v>243</v>
      </c>
      <c r="W859">
        <v>7.7</v>
      </c>
      <c r="X859">
        <v>30</v>
      </c>
      <c r="Y859">
        <v>1</v>
      </c>
      <c r="Z859">
        <v>1.84</v>
      </c>
      <c r="AA859">
        <v>20</v>
      </c>
      <c r="AB859">
        <v>2.58</v>
      </c>
      <c r="AC859">
        <v>690</v>
      </c>
      <c r="AD859">
        <v>2</v>
      </c>
      <c r="AE859">
        <v>0.42</v>
      </c>
      <c r="AF859">
        <v>143</v>
      </c>
      <c r="AH859">
        <v>14</v>
      </c>
      <c r="AI859">
        <v>1</v>
      </c>
      <c r="AJ859">
        <v>20</v>
      </c>
      <c r="AK859">
        <v>13</v>
      </c>
      <c r="AL859">
        <v>0.22</v>
      </c>
      <c r="AO859">
        <v>148</v>
      </c>
      <c r="AQ859">
        <v>204</v>
      </c>
    </row>
    <row r="860" spans="1:43" hidden="1" x14ac:dyDescent="0.25">
      <c r="A860" t="s">
        <v>2511</v>
      </c>
      <c r="B860" t="s">
        <v>2512</v>
      </c>
      <c r="C860" s="1" t="str">
        <f t="shared" si="58"/>
        <v>21:0087</v>
      </c>
      <c r="D860" s="1" t="str">
        <f t="shared" si="59"/>
        <v>21:0001</v>
      </c>
      <c r="E860" t="s">
        <v>2509</v>
      </c>
      <c r="F860" t="s">
        <v>2513</v>
      </c>
      <c r="H860">
        <v>64.924414499999997</v>
      </c>
      <c r="I860">
        <v>-109.56477409999999</v>
      </c>
      <c r="J860" s="1" t="str">
        <f t="shared" si="60"/>
        <v>Till</v>
      </c>
      <c r="K860" s="1" t="str">
        <f t="shared" si="61"/>
        <v>&lt;2 micron</v>
      </c>
      <c r="L860">
        <v>0.1</v>
      </c>
      <c r="M860">
        <v>6.1</v>
      </c>
      <c r="N860">
        <v>76</v>
      </c>
      <c r="O860">
        <v>410</v>
      </c>
      <c r="P860">
        <v>0.25</v>
      </c>
      <c r="Q860">
        <v>1</v>
      </c>
      <c r="R860">
        <v>0.19</v>
      </c>
      <c r="S860">
        <v>0.5</v>
      </c>
      <c r="T860">
        <v>37</v>
      </c>
      <c r="U860">
        <v>224</v>
      </c>
      <c r="V860">
        <v>233</v>
      </c>
      <c r="W860">
        <v>7.26</v>
      </c>
      <c r="X860">
        <v>30</v>
      </c>
      <c r="Y860">
        <v>0.5</v>
      </c>
      <c r="Z860">
        <v>1.91</v>
      </c>
      <c r="AA860">
        <v>20</v>
      </c>
      <c r="AB860">
        <v>2.64</v>
      </c>
      <c r="AC860">
        <v>675</v>
      </c>
      <c r="AD860">
        <v>3</v>
      </c>
      <c r="AE860">
        <v>0.42</v>
      </c>
      <c r="AF860">
        <v>139</v>
      </c>
      <c r="AG860">
        <v>1810</v>
      </c>
      <c r="AH860">
        <v>30</v>
      </c>
      <c r="AI860">
        <v>2</v>
      </c>
      <c r="AJ860">
        <v>21</v>
      </c>
      <c r="AK860">
        <v>17</v>
      </c>
      <c r="AL860">
        <v>0.24</v>
      </c>
      <c r="AO860">
        <v>153</v>
      </c>
      <c r="AQ860">
        <v>186</v>
      </c>
    </row>
    <row r="861" spans="1:43" hidden="1" x14ac:dyDescent="0.25">
      <c r="A861" t="s">
        <v>2514</v>
      </c>
      <c r="B861" t="s">
        <v>2515</v>
      </c>
      <c r="C861" s="1" t="str">
        <f t="shared" si="58"/>
        <v>21:0087</v>
      </c>
      <c r="D861" s="1" t="str">
        <f t="shared" si="59"/>
        <v>21:0001</v>
      </c>
      <c r="E861" t="s">
        <v>2516</v>
      </c>
      <c r="F861" t="s">
        <v>2517</v>
      </c>
      <c r="H861">
        <v>64.536432500000004</v>
      </c>
      <c r="I861">
        <v>-109.90399119999999</v>
      </c>
      <c r="J861" s="1" t="str">
        <f t="shared" si="60"/>
        <v>Till</v>
      </c>
      <c r="K861" s="1" t="str">
        <f t="shared" si="61"/>
        <v>&lt;2 micron</v>
      </c>
      <c r="L861">
        <v>0.1</v>
      </c>
      <c r="M861">
        <v>4.5999999999999996</v>
      </c>
      <c r="N861">
        <v>68</v>
      </c>
      <c r="O861">
        <v>270</v>
      </c>
      <c r="P861">
        <v>0.25</v>
      </c>
      <c r="Q861">
        <v>1</v>
      </c>
      <c r="R861">
        <v>0.23</v>
      </c>
      <c r="S861">
        <v>0.25</v>
      </c>
      <c r="T861">
        <v>37</v>
      </c>
      <c r="U861">
        <v>182</v>
      </c>
      <c r="V861">
        <v>185</v>
      </c>
      <c r="W861">
        <v>6.92</v>
      </c>
      <c r="X861">
        <v>30</v>
      </c>
      <c r="Y861">
        <v>0.5</v>
      </c>
      <c r="Z861">
        <v>1.39</v>
      </c>
      <c r="AA861">
        <v>30</v>
      </c>
      <c r="AB861">
        <v>2.25</v>
      </c>
      <c r="AC861">
        <v>710</v>
      </c>
      <c r="AD861">
        <v>2</v>
      </c>
      <c r="AE861">
        <v>0.44</v>
      </c>
      <c r="AF861">
        <v>129</v>
      </c>
      <c r="AH861">
        <v>16</v>
      </c>
      <c r="AI861">
        <v>1</v>
      </c>
      <c r="AJ861">
        <v>16</v>
      </c>
      <c r="AK861">
        <v>14</v>
      </c>
      <c r="AL861">
        <v>0.22</v>
      </c>
      <c r="AO861">
        <v>128</v>
      </c>
      <c r="AQ861">
        <v>202</v>
      </c>
    </row>
    <row r="862" spans="1:43" hidden="1" x14ac:dyDescent="0.25">
      <c r="A862" t="s">
        <v>2518</v>
      </c>
      <c r="B862" t="s">
        <v>2519</v>
      </c>
      <c r="C862" s="1" t="str">
        <f t="shared" si="58"/>
        <v>21:0087</v>
      </c>
      <c r="D862" s="1" t="str">
        <f t="shared" si="59"/>
        <v>21:0001</v>
      </c>
      <c r="E862" t="s">
        <v>2520</v>
      </c>
      <c r="F862" t="s">
        <v>2521</v>
      </c>
      <c r="H862">
        <v>64.616802500000006</v>
      </c>
      <c r="I862">
        <v>-109.9351297</v>
      </c>
      <c r="J862" s="1" t="str">
        <f t="shared" si="60"/>
        <v>Till</v>
      </c>
      <c r="K862" s="1" t="str">
        <f t="shared" si="61"/>
        <v>&lt;2 micron</v>
      </c>
      <c r="L862">
        <v>0.1</v>
      </c>
      <c r="M862">
        <v>4.62</v>
      </c>
      <c r="N862">
        <v>42</v>
      </c>
      <c r="O862">
        <v>260</v>
      </c>
      <c r="P862">
        <v>0.25</v>
      </c>
      <c r="Q862">
        <v>1</v>
      </c>
      <c r="R862">
        <v>0.21</v>
      </c>
      <c r="S862">
        <v>0.25</v>
      </c>
      <c r="T862">
        <v>31</v>
      </c>
      <c r="U862">
        <v>173</v>
      </c>
      <c r="V862">
        <v>137</v>
      </c>
      <c r="W862">
        <v>6.39</v>
      </c>
      <c r="X862">
        <v>30</v>
      </c>
      <c r="Y862">
        <v>0.5</v>
      </c>
      <c r="Z862">
        <v>1.37</v>
      </c>
      <c r="AA862">
        <v>30</v>
      </c>
      <c r="AB862">
        <v>2.2000000000000002</v>
      </c>
      <c r="AC862">
        <v>605</v>
      </c>
      <c r="AD862">
        <v>0.5</v>
      </c>
      <c r="AE862">
        <v>0.43</v>
      </c>
      <c r="AF862">
        <v>87</v>
      </c>
      <c r="AH862">
        <v>8</v>
      </c>
      <c r="AI862">
        <v>1</v>
      </c>
      <c r="AJ862">
        <v>15</v>
      </c>
      <c r="AK862">
        <v>14</v>
      </c>
      <c r="AL862">
        <v>0.22</v>
      </c>
      <c r="AO862">
        <v>125</v>
      </c>
      <c r="AQ862">
        <v>174</v>
      </c>
    </row>
    <row r="863" spans="1:43" hidden="1" x14ac:dyDescent="0.25">
      <c r="A863" t="s">
        <v>2522</v>
      </c>
      <c r="B863" t="s">
        <v>2523</v>
      </c>
      <c r="C863" s="1" t="str">
        <f t="shared" si="58"/>
        <v>21:0087</v>
      </c>
      <c r="D863" s="1" t="str">
        <f t="shared" si="59"/>
        <v>21:0001</v>
      </c>
      <c r="E863" t="s">
        <v>2524</v>
      </c>
      <c r="F863" t="s">
        <v>2525</v>
      </c>
      <c r="H863">
        <v>64.682369800000004</v>
      </c>
      <c r="I863">
        <v>-109.6924575</v>
      </c>
      <c r="J863" s="1" t="str">
        <f t="shared" si="60"/>
        <v>Till</v>
      </c>
      <c r="K863" s="1" t="str">
        <f t="shared" si="61"/>
        <v>&lt;2 micron</v>
      </c>
      <c r="L863">
        <v>0.2</v>
      </c>
      <c r="M863">
        <v>3.9</v>
      </c>
      <c r="N863">
        <v>48</v>
      </c>
      <c r="O863">
        <v>160</v>
      </c>
      <c r="P863">
        <v>0.25</v>
      </c>
      <c r="Q863">
        <v>1</v>
      </c>
      <c r="R863">
        <v>0.18</v>
      </c>
      <c r="S863">
        <v>0.25</v>
      </c>
      <c r="T863">
        <v>38</v>
      </c>
      <c r="U863">
        <v>97</v>
      </c>
      <c r="V863">
        <v>83</v>
      </c>
      <c r="W863">
        <v>4.5599999999999996</v>
      </c>
      <c r="X863">
        <v>20</v>
      </c>
      <c r="Y863">
        <v>0.5</v>
      </c>
      <c r="Z863">
        <v>0.91</v>
      </c>
      <c r="AA863">
        <v>20</v>
      </c>
      <c r="AB863">
        <v>1.37</v>
      </c>
      <c r="AC863">
        <v>705</v>
      </c>
      <c r="AD863">
        <v>0.5</v>
      </c>
      <c r="AE863">
        <v>2.04</v>
      </c>
      <c r="AF863">
        <v>70</v>
      </c>
      <c r="AH863">
        <v>14</v>
      </c>
      <c r="AI863">
        <v>1</v>
      </c>
      <c r="AJ863">
        <v>9</v>
      </c>
      <c r="AK863">
        <v>11</v>
      </c>
      <c r="AL863">
        <v>0.03</v>
      </c>
      <c r="AO863">
        <v>65</v>
      </c>
      <c r="AQ863">
        <v>148</v>
      </c>
    </row>
    <row r="864" spans="1:43" hidden="1" x14ac:dyDescent="0.25">
      <c r="A864" t="s">
        <v>2526</v>
      </c>
      <c r="B864" t="s">
        <v>2527</v>
      </c>
      <c r="C864" s="1" t="str">
        <f t="shared" si="58"/>
        <v>21:0087</v>
      </c>
      <c r="D864" s="1" t="str">
        <f t="shared" si="59"/>
        <v>21:0001</v>
      </c>
      <c r="E864" t="s">
        <v>2528</v>
      </c>
      <c r="F864" t="s">
        <v>2529</v>
      </c>
      <c r="H864">
        <v>64.707932200000002</v>
      </c>
      <c r="I864">
        <v>-109.5779489</v>
      </c>
      <c r="J864" s="1" t="str">
        <f t="shared" si="60"/>
        <v>Till</v>
      </c>
      <c r="K864" s="1" t="str">
        <f t="shared" si="61"/>
        <v>&lt;2 micron</v>
      </c>
      <c r="L864">
        <v>0.1</v>
      </c>
      <c r="M864">
        <v>4.8</v>
      </c>
      <c r="N864">
        <v>44</v>
      </c>
      <c r="O864">
        <v>200</v>
      </c>
      <c r="P864">
        <v>0.25</v>
      </c>
      <c r="Q864">
        <v>1</v>
      </c>
      <c r="R864">
        <v>0.2</v>
      </c>
      <c r="S864">
        <v>0.25</v>
      </c>
      <c r="T864">
        <v>34</v>
      </c>
      <c r="U864">
        <v>152</v>
      </c>
      <c r="V864">
        <v>71</v>
      </c>
      <c r="W864">
        <v>6.24</v>
      </c>
      <c r="X864">
        <v>20</v>
      </c>
      <c r="Y864">
        <v>0.5</v>
      </c>
      <c r="Z864">
        <v>0.86</v>
      </c>
      <c r="AA864">
        <v>30</v>
      </c>
      <c r="AB864">
        <v>1.85</v>
      </c>
      <c r="AC864">
        <v>645</v>
      </c>
      <c r="AD864">
        <v>2</v>
      </c>
      <c r="AE864">
        <v>1.86</v>
      </c>
      <c r="AF864">
        <v>73</v>
      </c>
      <c r="AH864">
        <v>16</v>
      </c>
      <c r="AI864">
        <v>1</v>
      </c>
      <c r="AJ864">
        <v>11</v>
      </c>
      <c r="AK864">
        <v>15</v>
      </c>
      <c r="AL864">
        <v>0.03</v>
      </c>
      <c r="AO864">
        <v>118</v>
      </c>
      <c r="AQ864">
        <v>126</v>
      </c>
    </row>
    <row r="865" spans="1:43" hidden="1" x14ac:dyDescent="0.25">
      <c r="A865" t="s">
        <v>2530</v>
      </c>
      <c r="B865" t="s">
        <v>2531</v>
      </c>
      <c r="C865" s="1" t="str">
        <f t="shared" si="58"/>
        <v>21:0087</v>
      </c>
      <c r="D865" s="1" t="str">
        <f t="shared" si="59"/>
        <v>21:0001</v>
      </c>
      <c r="E865" t="s">
        <v>2532</v>
      </c>
      <c r="F865" t="s">
        <v>2533</v>
      </c>
      <c r="H865">
        <v>64.583504199999993</v>
      </c>
      <c r="I865">
        <v>-109.69870659999999</v>
      </c>
      <c r="J865" s="1" t="str">
        <f t="shared" si="60"/>
        <v>Till</v>
      </c>
      <c r="K865" s="1" t="str">
        <f t="shared" si="61"/>
        <v>&lt;2 micron</v>
      </c>
      <c r="L865">
        <v>0.1</v>
      </c>
      <c r="M865">
        <v>5.41</v>
      </c>
      <c r="N865">
        <v>78</v>
      </c>
      <c r="O865">
        <v>250</v>
      </c>
      <c r="P865">
        <v>0.25</v>
      </c>
      <c r="Q865">
        <v>1</v>
      </c>
      <c r="R865">
        <v>0.16</v>
      </c>
      <c r="S865">
        <v>0.25</v>
      </c>
      <c r="T865">
        <v>33</v>
      </c>
      <c r="U865">
        <v>183</v>
      </c>
      <c r="V865">
        <v>172</v>
      </c>
      <c r="W865">
        <v>7.16</v>
      </c>
      <c r="X865">
        <v>20</v>
      </c>
      <c r="Y865">
        <v>2</v>
      </c>
      <c r="Z865">
        <v>1.1000000000000001</v>
      </c>
      <c r="AA865">
        <v>20</v>
      </c>
      <c r="AB865">
        <v>2.0099999999999998</v>
      </c>
      <c r="AC865">
        <v>525</v>
      </c>
      <c r="AD865">
        <v>4</v>
      </c>
      <c r="AE865">
        <v>1.29</v>
      </c>
      <c r="AF865">
        <v>115</v>
      </c>
      <c r="AH865">
        <v>16</v>
      </c>
      <c r="AI865">
        <v>1</v>
      </c>
      <c r="AJ865">
        <v>14</v>
      </c>
      <c r="AK865">
        <v>13</v>
      </c>
      <c r="AL865">
        <v>0.06</v>
      </c>
      <c r="AO865">
        <v>135</v>
      </c>
      <c r="AQ865">
        <v>166</v>
      </c>
    </row>
    <row r="866" spans="1:43" hidden="1" x14ac:dyDescent="0.25">
      <c r="A866" t="s">
        <v>2534</v>
      </c>
      <c r="B866" t="s">
        <v>2535</v>
      </c>
      <c r="C866" s="1" t="str">
        <f t="shared" si="58"/>
        <v>21:0087</v>
      </c>
      <c r="D866" s="1" t="str">
        <f t="shared" si="59"/>
        <v>21:0001</v>
      </c>
      <c r="E866" t="s">
        <v>2536</v>
      </c>
      <c r="F866" t="s">
        <v>2537</v>
      </c>
      <c r="H866">
        <v>64.521170600000005</v>
      </c>
      <c r="I866">
        <v>-109.6072831</v>
      </c>
      <c r="J866" s="1" t="str">
        <f t="shared" si="60"/>
        <v>Till</v>
      </c>
      <c r="K866" s="1" t="str">
        <f t="shared" si="61"/>
        <v>&lt;2 micron</v>
      </c>
      <c r="L866">
        <v>0.1</v>
      </c>
      <c r="M866">
        <v>5.26</v>
      </c>
      <c r="N866">
        <v>84</v>
      </c>
      <c r="O866">
        <v>320</v>
      </c>
      <c r="P866">
        <v>0.25</v>
      </c>
      <c r="Q866">
        <v>1</v>
      </c>
      <c r="R866">
        <v>0.25</v>
      </c>
      <c r="S866">
        <v>0.25</v>
      </c>
      <c r="T866">
        <v>38</v>
      </c>
      <c r="U866">
        <v>196</v>
      </c>
      <c r="V866">
        <v>271</v>
      </c>
      <c r="W866">
        <v>7.45</v>
      </c>
      <c r="X866">
        <v>30</v>
      </c>
      <c r="Y866">
        <v>0.5</v>
      </c>
      <c r="Z866">
        <v>1.44</v>
      </c>
      <c r="AA866">
        <v>30</v>
      </c>
      <c r="AB866">
        <v>2.35</v>
      </c>
      <c r="AC866">
        <v>725</v>
      </c>
      <c r="AD866">
        <v>4</v>
      </c>
      <c r="AE866">
        <v>0.56999999999999995</v>
      </c>
      <c r="AF866">
        <v>150</v>
      </c>
      <c r="AH866">
        <v>16</v>
      </c>
      <c r="AI866">
        <v>1</v>
      </c>
      <c r="AJ866">
        <v>18</v>
      </c>
      <c r="AK866">
        <v>20</v>
      </c>
      <c r="AL866">
        <v>0.16</v>
      </c>
      <c r="AO866">
        <v>142</v>
      </c>
      <c r="AQ866">
        <v>212</v>
      </c>
    </row>
    <row r="867" spans="1:43" hidden="1" x14ac:dyDescent="0.25">
      <c r="A867" t="s">
        <v>2538</v>
      </c>
      <c r="B867" t="s">
        <v>2539</v>
      </c>
      <c r="C867" s="1" t="str">
        <f t="shared" si="58"/>
        <v>21:0087</v>
      </c>
      <c r="D867" s="1" t="str">
        <f t="shared" si="59"/>
        <v>21:0001</v>
      </c>
      <c r="E867" t="s">
        <v>2540</v>
      </c>
      <c r="F867" t="s">
        <v>2541</v>
      </c>
      <c r="H867">
        <v>64.429107799999997</v>
      </c>
      <c r="I867">
        <v>-109.5852706</v>
      </c>
      <c r="J867" s="1" t="str">
        <f t="shared" si="60"/>
        <v>Till</v>
      </c>
      <c r="K867" s="1" t="str">
        <f t="shared" si="61"/>
        <v>&lt;2 micron</v>
      </c>
      <c r="L867">
        <v>0.4</v>
      </c>
      <c r="M867">
        <v>4.66</v>
      </c>
      <c r="N867">
        <v>92</v>
      </c>
      <c r="O867">
        <v>150</v>
      </c>
      <c r="P867">
        <v>0.25</v>
      </c>
      <c r="Q867">
        <v>1</v>
      </c>
      <c r="R867">
        <v>0.18</v>
      </c>
      <c r="S867">
        <v>0.25</v>
      </c>
      <c r="T867">
        <v>27</v>
      </c>
      <c r="U867">
        <v>119</v>
      </c>
      <c r="V867">
        <v>138</v>
      </c>
      <c r="W867">
        <v>4.8099999999999996</v>
      </c>
      <c r="X867">
        <v>10</v>
      </c>
      <c r="Y867">
        <v>0.5</v>
      </c>
      <c r="Z867">
        <v>0.61</v>
      </c>
      <c r="AA867">
        <v>20</v>
      </c>
      <c r="AB867">
        <v>1.03</v>
      </c>
      <c r="AC867">
        <v>380</v>
      </c>
      <c r="AD867">
        <v>3</v>
      </c>
      <c r="AE867">
        <v>4.47</v>
      </c>
      <c r="AF867">
        <v>66</v>
      </c>
      <c r="AH867">
        <v>16</v>
      </c>
      <c r="AI867">
        <v>1</v>
      </c>
      <c r="AJ867">
        <v>9</v>
      </c>
      <c r="AK867">
        <v>11</v>
      </c>
      <c r="AL867">
        <v>0.03</v>
      </c>
      <c r="AO867">
        <v>77</v>
      </c>
      <c r="AQ867">
        <v>82</v>
      </c>
    </row>
    <row r="868" spans="1:43" hidden="1" x14ac:dyDescent="0.25">
      <c r="A868" t="s">
        <v>2542</v>
      </c>
      <c r="B868" t="s">
        <v>2543</v>
      </c>
      <c r="C868" s="1" t="str">
        <f t="shared" si="58"/>
        <v>21:0087</v>
      </c>
      <c r="D868" s="1" t="str">
        <f t="shared" si="59"/>
        <v>21:0001</v>
      </c>
      <c r="E868" t="s">
        <v>2544</v>
      </c>
      <c r="F868" t="s">
        <v>2545</v>
      </c>
      <c r="H868">
        <v>64.361428799999999</v>
      </c>
      <c r="I868">
        <v>-109.5184574</v>
      </c>
      <c r="J868" s="1" t="str">
        <f t="shared" si="60"/>
        <v>Till</v>
      </c>
      <c r="K868" s="1" t="str">
        <f t="shared" si="61"/>
        <v>&lt;2 micron</v>
      </c>
      <c r="L868">
        <v>0.1</v>
      </c>
      <c r="M868">
        <v>3.42</v>
      </c>
      <c r="N868">
        <v>38</v>
      </c>
      <c r="O868">
        <v>150</v>
      </c>
      <c r="P868">
        <v>0.25</v>
      </c>
      <c r="Q868">
        <v>1</v>
      </c>
      <c r="R868">
        <v>0.28999999999999998</v>
      </c>
      <c r="S868">
        <v>0.25</v>
      </c>
      <c r="T868">
        <v>26</v>
      </c>
      <c r="U868">
        <v>88</v>
      </c>
      <c r="V868">
        <v>129</v>
      </c>
      <c r="W868">
        <v>3.83</v>
      </c>
      <c r="X868">
        <v>10</v>
      </c>
      <c r="Y868">
        <v>0.5</v>
      </c>
      <c r="Z868">
        <v>0.66</v>
      </c>
      <c r="AA868">
        <v>30</v>
      </c>
      <c r="AB868">
        <v>1.1399999999999999</v>
      </c>
      <c r="AC868">
        <v>430</v>
      </c>
      <c r="AD868">
        <v>2</v>
      </c>
      <c r="AE868">
        <v>2.97</v>
      </c>
      <c r="AF868">
        <v>73</v>
      </c>
      <c r="AH868">
        <v>8</v>
      </c>
      <c r="AI868">
        <v>1</v>
      </c>
      <c r="AJ868">
        <v>8</v>
      </c>
      <c r="AK868">
        <v>16</v>
      </c>
      <c r="AL868">
        <v>0.01</v>
      </c>
      <c r="AO868">
        <v>67</v>
      </c>
      <c r="AQ868">
        <v>86</v>
      </c>
    </row>
    <row r="869" spans="1:43" hidden="1" x14ac:dyDescent="0.25">
      <c r="A869" t="s">
        <v>2546</v>
      </c>
      <c r="B869" t="s">
        <v>2547</v>
      </c>
      <c r="C869" s="1" t="str">
        <f t="shared" si="58"/>
        <v>21:0087</v>
      </c>
      <c r="D869" s="1" t="str">
        <f t="shared" si="59"/>
        <v>21:0001</v>
      </c>
      <c r="E869" t="s">
        <v>2548</v>
      </c>
      <c r="F869" t="s">
        <v>2549</v>
      </c>
      <c r="H869">
        <v>64.263522600000002</v>
      </c>
      <c r="I869">
        <v>-109.48510159999999</v>
      </c>
      <c r="J869" s="1" t="str">
        <f t="shared" si="60"/>
        <v>Till</v>
      </c>
      <c r="K869" s="1" t="str">
        <f t="shared" si="61"/>
        <v>&lt;2 micron</v>
      </c>
      <c r="L869">
        <v>0.1</v>
      </c>
      <c r="M869">
        <v>4.6399999999999997</v>
      </c>
      <c r="N869">
        <v>116</v>
      </c>
      <c r="O869">
        <v>230</v>
      </c>
      <c r="P869">
        <v>0.25</v>
      </c>
      <c r="Q869">
        <v>1</v>
      </c>
      <c r="R869">
        <v>0.24</v>
      </c>
      <c r="S869">
        <v>0.25</v>
      </c>
      <c r="T869">
        <v>26</v>
      </c>
      <c r="U869">
        <v>127</v>
      </c>
      <c r="V869">
        <v>210</v>
      </c>
      <c r="W869">
        <v>5.64</v>
      </c>
      <c r="X869">
        <v>20</v>
      </c>
      <c r="Y869">
        <v>0.5</v>
      </c>
      <c r="Z869">
        <v>0.91</v>
      </c>
      <c r="AA869">
        <v>30</v>
      </c>
      <c r="AB869">
        <v>1.46</v>
      </c>
      <c r="AC869">
        <v>445</v>
      </c>
      <c r="AD869">
        <v>7</v>
      </c>
      <c r="AE869">
        <v>1.52</v>
      </c>
      <c r="AF869">
        <v>87</v>
      </c>
      <c r="AH869">
        <v>20</v>
      </c>
      <c r="AI869">
        <v>1</v>
      </c>
      <c r="AJ869">
        <v>12</v>
      </c>
      <c r="AK869">
        <v>20</v>
      </c>
      <c r="AL869">
        <v>0.04</v>
      </c>
      <c r="AO869">
        <v>97</v>
      </c>
      <c r="AQ869">
        <v>100</v>
      </c>
    </row>
    <row r="870" spans="1:43" hidden="1" x14ac:dyDescent="0.25">
      <c r="A870" t="s">
        <v>2550</v>
      </c>
      <c r="B870" t="s">
        <v>2551</v>
      </c>
      <c r="C870" s="1" t="str">
        <f t="shared" si="58"/>
        <v>21:0087</v>
      </c>
      <c r="D870" s="1" t="str">
        <f t="shared" si="59"/>
        <v>21:0001</v>
      </c>
      <c r="E870" t="s">
        <v>2552</v>
      </c>
      <c r="F870" t="s">
        <v>2553</v>
      </c>
      <c r="H870">
        <v>64.202916000000002</v>
      </c>
      <c r="I870">
        <v>-109.8588669</v>
      </c>
      <c r="J870" s="1" t="str">
        <f t="shared" si="60"/>
        <v>Till</v>
      </c>
      <c r="K870" s="1" t="str">
        <f t="shared" si="61"/>
        <v>&lt;2 micron</v>
      </c>
      <c r="L870">
        <v>0.1</v>
      </c>
      <c r="M870">
        <v>3.88</v>
      </c>
      <c r="N870">
        <v>6</v>
      </c>
      <c r="O870">
        <v>170</v>
      </c>
      <c r="P870">
        <v>0.25</v>
      </c>
      <c r="Q870">
        <v>1</v>
      </c>
      <c r="R870">
        <v>0.31</v>
      </c>
      <c r="S870">
        <v>0.25</v>
      </c>
      <c r="T870">
        <v>25</v>
      </c>
      <c r="U870">
        <v>109</v>
      </c>
      <c r="V870">
        <v>121</v>
      </c>
      <c r="W870">
        <v>4.5999999999999996</v>
      </c>
      <c r="X870">
        <v>20</v>
      </c>
      <c r="Y870">
        <v>0.5</v>
      </c>
      <c r="Z870">
        <v>0.72</v>
      </c>
      <c r="AA870">
        <v>30</v>
      </c>
      <c r="AB870">
        <v>1.47</v>
      </c>
      <c r="AC870">
        <v>450</v>
      </c>
      <c r="AD870">
        <v>1</v>
      </c>
      <c r="AE870">
        <v>0.34</v>
      </c>
      <c r="AF870">
        <v>71</v>
      </c>
      <c r="AH870">
        <v>6</v>
      </c>
      <c r="AI870">
        <v>1</v>
      </c>
      <c r="AJ870">
        <v>10</v>
      </c>
      <c r="AK870">
        <v>15</v>
      </c>
      <c r="AL870">
        <v>0.16</v>
      </c>
      <c r="AO870">
        <v>82</v>
      </c>
      <c r="AQ870">
        <v>106</v>
      </c>
    </row>
    <row r="871" spans="1:43" hidden="1" x14ac:dyDescent="0.25">
      <c r="A871" t="s">
        <v>2554</v>
      </c>
      <c r="B871" t="s">
        <v>2555</v>
      </c>
      <c r="C871" s="1" t="str">
        <f t="shared" si="58"/>
        <v>21:0087</v>
      </c>
      <c r="D871" s="1" t="str">
        <f t="shared" si="59"/>
        <v>21:0001</v>
      </c>
      <c r="E871" t="s">
        <v>2556</v>
      </c>
      <c r="F871" t="s">
        <v>2557</v>
      </c>
      <c r="H871">
        <v>64.391314199999997</v>
      </c>
      <c r="I871">
        <v>-109.7378626</v>
      </c>
      <c r="J871" s="1" t="str">
        <f t="shared" si="60"/>
        <v>Till</v>
      </c>
      <c r="K871" s="1" t="str">
        <f t="shared" si="61"/>
        <v>&lt;2 micron</v>
      </c>
      <c r="L871">
        <v>0.1</v>
      </c>
      <c r="M871">
        <v>4.58</v>
      </c>
      <c r="N871">
        <v>48</v>
      </c>
      <c r="O871">
        <v>260</v>
      </c>
      <c r="P871">
        <v>0.25</v>
      </c>
      <c r="Q871">
        <v>1</v>
      </c>
      <c r="R871">
        <v>0.23</v>
      </c>
      <c r="S871">
        <v>0.25</v>
      </c>
      <c r="T871">
        <v>26</v>
      </c>
      <c r="U871">
        <v>158</v>
      </c>
      <c r="V871">
        <v>160</v>
      </c>
      <c r="W871">
        <v>5.88</v>
      </c>
      <c r="X871">
        <v>30</v>
      </c>
      <c r="Y871">
        <v>0.5</v>
      </c>
      <c r="Z871">
        <v>1.2</v>
      </c>
      <c r="AA871">
        <v>30</v>
      </c>
      <c r="AB871">
        <v>1.97</v>
      </c>
      <c r="AC871">
        <v>525</v>
      </c>
      <c r="AD871">
        <v>3</v>
      </c>
      <c r="AE871">
        <v>0.4</v>
      </c>
      <c r="AF871">
        <v>82</v>
      </c>
      <c r="AH871">
        <v>14</v>
      </c>
      <c r="AI871">
        <v>1</v>
      </c>
      <c r="AJ871">
        <v>14</v>
      </c>
      <c r="AK871">
        <v>13</v>
      </c>
      <c r="AL871">
        <v>0.2</v>
      </c>
      <c r="AO871">
        <v>116</v>
      </c>
      <c r="AQ871">
        <v>136</v>
      </c>
    </row>
    <row r="872" spans="1:43" hidden="1" x14ac:dyDescent="0.25">
      <c r="A872" t="s">
        <v>2558</v>
      </c>
      <c r="B872" t="s">
        <v>2559</v>
      </c>
      <c r="C872" s="1" t="str">
        <f t="shared" si="58"/>
        <v>21:0087</v>
      </c>
      <c r="D872" s="1" t="str">
        <f t="shared" si="59"/>
        <v>21:0001</v>
      </c>
      <c r="E872" t="s">
        <v>2560</v>
      </c>
      <c r="F872" t="s">
        <v>2561</v>
      </c>
      <c r="H872">
        <v>64.326726800000003</v>
      </c>
      <c r="I872">
        <v>-109.8891852</v>
      </c>
      <c r="J872" s="1" t="str">
        <f t="shared" si="60"/>
        <v>Till</v>
      </c>
      <c r="K872" s="1" t="str">
        <f t="shared" si="61"/>
        <v>&lt;2 micron</v>
      </c>
      <c r="L872">
        <v>0.1</v>
      </c>
      <c r="M872">
        <v>3.76</v>
      </c>
      <c r="N872">
        <v>58</v>
      </c>
      <c r="O872">
        <v>170</v>
      </c>
      <c r="P872">
        <v>0.25</v>
      </c>
      <c r="Q872">
        <v>8</v>
      </c>
      <c r="R872">
        <v>0.28000000000000003</v>
      </c>
      <c r="S872">
        <v>0.25</v>
      </c>
      <c r="T872">
        <v>23</v>
      </c>
      <c r="U872">
        <v>92</v>
      </c>
      <c r="V872">
        <v>76</v>
      </c>
      <c r="W872">
        <v>4</v>
      </c>
      <c r="X872">
        <v>10</v>
      </c>
      <c r="Y872">
        <v>0.5</v>
      </c>
      <c r="Z872">
        <v>0.69</v>
      </c>
      <c r="AA872">
        <v>20</v>
      </c>
      <c r="AB872">
        <v>1.04</v>
      </c>
      <c r="AC872">
        <v>380</v>
      </c>
      <c r="AD872">
        <v>2</v>
      </c>
      <c r="AE872">
        <v>1.32</v>
      </c>
      <c r="AF872">
        <v>58</v>
      </c>
      <c r="AH872">
        <v>12</v>
      </c>
      <c r="AI872">
        <v>2</v>
      </c>
      <c r="AJ872">
        <v>8</v>
      </c>
      <c r="AK872">
        <v>21</v>
      </c>
      <c r="AL872">
        <v>0.14000000000000001</v>
      </c>
      <c r="AO872">
        <v>69</v>
      </c>
      <c r="AQ872">
        <v>72</v>
      </c>
    </row>
    <row r="873" spans="1:43" hidden="1" x14ac:dyDescent="0.25">
      <c r="A873" t="s">
        <v>2562</v>
      </c>
      <c r="B873" t="s">
        <v>2563</v>
      </c>
      <c r="C873" s="1" t="str">
        <f t="shared" si="58"/>
        <v>21:0087</v>
      </c>
      <c r="D873" s="1" t="str">
        <f t="shared" si="59"/>
        <v>21:0001</v>
      </c>
      <c r="E873" t="s">
        <v>2564</v>
      </c>
      <c r="F873" t="s">
        <v>2565</v>
      </c>
      <c r="H873">
        <v>64.143014199999996</v>
      </c>
      <c r="I873">
        <v>-109.9114543</v>
      </c>
      <c r="J873" s="1" t="str">
        <f t="shared" si="60"/>
        <v>Till</v>
      </c>
      <c r="K873" s="1" t="str">
        <f t="shared" si="61"/>
        <v>&lt;2 micron</v>
      </c>
      <c r="L873">
        <v>0.1</v>
      </c>
      <c r="M873">
        <v>3.71</v>
      </c>
      <c r="N873">
        <v>28</v>
      </c>
      <c r="O873">
        <v>190</v>
      </c>
      <c r="P873">
        <v>0.25</v>
      </c>
      <c r="Q873">
        <v>1</v>
      </c>
      <c r="R873">
        <v>0.39</v>
      </c>
      <c r="S873">
        <v>0.25</v>
      </c>
      <c r="T873">
        <v>23</v>
      </c>
      <c r="U873">
        <v>110</v>
      </c>
      <c r="V873">
        <v>127</v>
      </c>
      <c r="W873">
        <v>4.3499999999999996</v>
      </c>
      <c r="X873">
        <v>20</v>
      </c>
      <c r="Y873">
        <v>0.5</v>
      </c>
      <c r="Z873">
        <v>0.86</v>
      </c>
      <c r="AA873">
        <v>30</v>
      </c>
      <c r="AB873">
        <v>1.45</v>
      </c>
      <c r="AC873">
        <v>445</v>
      </c>
      <c r="AD873">
        <v>0.5</v>
      </c>
      <c r="AE873">
        <v>0.42</v>
      </c>
      <c r="AF873">
        <v>71</v>
      </c>
      <c r="AH873">
        <v>8</v>
      </c>
      <c r="AI873">
        <v>1</v>
      </c>
      <c r="AJ873">
        <v>11</v>
      </c>
      <c r="AK873">
        <v>19</v>
      </c>
      <c r="AL873">
        <v>0.06</v>
      </c>
      <c r="AO873">
        <v>81</v>
      </c>
      <c r="AQ873">
        <v>94</v>
      </c>
    </row>
    <row r="874" spans="1:43" hidden="1" x14ac:dyDescent="0.25">
      <c r="A874" t="s">
        <v>2566</v>
      </c>
      <c r="B874" t="s">
        <v>2567</v>
      </c>
      <c r="C874" s="1" t="str">
        <f t="shared" si="58"/>
        <v>21:0087</v>
      </c>
      <c r="D874" s="1" t="str">
        <f t="shared" si="59"/>
        <v>21:0001</v>
      </c>
      <c r="E874" t="s">
        <v>2568</v>
      </c>
      <c r="F874" t="s">
        <v>2569</v>
      </c>
      <c r="H874">
        <v>64.005327800000003</v>
      </c>
      <c r="I874">
        <v>-109.7320364</v>
      </c>
      <c r="J874" s="1" t="str">
        <f t="shared" si="60"/>
        <v>Till</v>
      </c>
      <c r="K874" s="1" t="str">
        <f t="shared" si="61"/>
        <v>&lt;2 micron</v>
      </c>
      <c r="L874">
        <v>0.1</v>
      </c>
      <c r="M874">
        <v>2.5299999999999998</v>
      </c>
      <c r="N874">
        <v>40</v>
      </c>
      <c r="O874">
        <v>140</v>
      </c>
      <c r="P874">
        <v>0.25</v>
      </c>
      <c r="Q874">
        <v>1</v>
      </c>
      <c r="R874">
        <v>0.64</v>
      </c>
      <c r="S874">
        <v>0.25</v>
      </c>
      <c r="T874">
        <v>28</v>
      </c>
      <c r="U874">
        <v>78</v>
      </c>
      <c r="V874">
        <v>72</v>
      </c>
      <c r="W874">
        <v>3.45</v>
      </c>
      <c r="X874">
        <v>20</v>
      </c>
      <c r="Y874">
        <v>0.5</v>
      </c>
      <c r="Z874">
        <v>0.54</v>
      </c>
      <c r="AA874">
        <v>70</v>
      </c>
      <c r="AB874">
        <v>1.0900000000000001</v>
      </c>
      <c r="AC874">
        <v>505</v>
      </c>
      <c r="AD874">
        <v>3</v>
      </c>
      <c r="AE874">
        <v>0.77</v>
      </c>
      <c r="AF874">
        <v>49</v>
      </c>
      <c r="AH874">
        <v>8</v>
      </c>
      <c r="AI874">
        <v>2</v>
      </c>
      <c r="AJ874">
        <v>9</v>
      </c>
      <c r="AK874">
        <v>34</v>
      </c>
      <c r="AL874">
        <v>0.08</v>
      </c>
      <c r="AO874">
        <v>70</v>
      </c>
      <c r="AQ874">
        <v>78</v>
      </c>
    </row>
    <row r="875" spans="1:43" hidden="1" x14ac:dyDescent="0.25">
      <c r="A875" t="s">
        <v>2570</v>
      </c>
      <c r="B875" t="s">
        <v>2571</v>
      </c>
      <c r="C875" s="1" t="str">
        <f t="shared" si="58"/>
        <v>21:0087</v>
      </c>
      <c r="D875" s="1" t="str">
        <f t="shared" si="59"/>
        <v>21:0001</v>
      </c>
      <c r="E875" t="s">
        <v>2572</v>
      </c>
      <c r="F875" t="s">
        <v>2573</v>
      </c>
      <c r="H875">
        <v>64.106233500000002</v>
      </c>
      <c r="I875">
        <v>-109.75654919999999</v>
      </c>
      <c r="J875" s="1" t="str">
        <f t="shared" si="60"/>
        <v>Till</v>
      </c>
      <c r="K875" s="1" t="str">
        <f t="shared" si="61"/>
        <v>&lt;2 micron</v>
      </c>
      <c r="L875">
        <v>0.1</v>
      </c>
      <c r="M875">
        <v>3.16</v>
      </c>
      <c r="N875">
        <v>30</v>
      </c>
      <c r="O875">
        <v>160</v>
      </c>
      <c r="P875">
        <v>0.25</v>
      </c>
      <c r="Q875">
        <v>1</v>
      </c>
      <c r="R875">
        <v>0.3</v>
      </c>
      <c r="S875">
        <v>0.25</v>
      </c>
      <c r="T875">
        <v>26</v>
      </c>
      <c r="U875">
        <v>84</v>
      </c>
      <c r="V875">
        <v>108</v>
      </c>
      <c r="W875">
        <v>3.47</v>
      </c>
      <c r="X875">
        <v>20</v>
      </c>
      <c r="Y875">
        <v>0.5</v>
      </c>
      <c r="Z875">
        <v>0.61</v>
      </c>
      <c r="AA875">
        <v>30</v>
      </c>
      <c r="AB875">
        <v>1.1399999999999999</v>
      </c>
      <c r="AC875">
        <v>385</v>
      </c>
      <c r="AD875">
        <v>0.5</v>
      </c>
      <c r="AE875">
        <v>1.06</v>
      </c>
      <c r="AF875">
        <v>71</v>
      </c>
      <c r="AH875">
        <v>10</v>
      </c>
      <c r="AI875">
        <v>1</v>
      </c>
      <c r="AJ875">
        <v>8</v>
      </c>
      <c r="AK875">
        <v>14</v>
      </c>
      <c r="AL875">
        <v>0.05</v>
      </c>
      <c r="AO875">
        <v>62</v>
      </c>
      <c r="AQ875">
        <v>80</v>
      </c>
    </row>
    <row r="876" spans="1:43" hidden="1" x14ac:dyDescent="0.25">
      <c r="A876" t="s">
        <v>2574</v>
      </c>
      <c r="B876" t="s">
        <v>2575</v>
      </c>
      <c r="C876" s="1" t="str">
        <f t="shared" si="58"/>
        <v>21:0087</v>
      </c>
      <c r="D876" s="1" t="str">
        <f t="shared" si="59"/>
        <v>21:0001</v>
      </c>
      <c r="E876" t="s">
        <v>2576</v>
      </c>
      <c r="F876" t="s">
        <v>2577</v>
      </c>
      <c r="H876">
        <v>64.150997399999994</v>
      </c>
      <c r="I876">
        <v>-109.5125393</v>
      </c>
      <c r="J876" s="1" t="str">
        <f t="shared" si="60"/>
        <v>Till</v>
      </c>
      <c r="K876" s="1" t="str">
        <f t="shared" si="61"/>
        <v>&lt;2 micron</v>
      </c>
      <c r="L876">
        <v>0.1</v>
      </c>
      <c r="M876">
        <v>3.95</v>
      </c>
      <c r="N876">
        <v>42</v>
      </c>
      <c r="O876">
        <v>130</v>
      </c>
      <c r="P876">
        <v>0.25</v>
      </c>
      <c r="Q876">
        <v>1</v>
      </c>
      <c r="R876">
        <v>0.22</v>
      </c>
      <c r="S876">
        <v>0.25</v>
      </c>
      <c r="T876">
        <v>13</v>
      </c>
      <c r="U876">
        <v>106</v>
      </c>
      <c r="V876">
        <v>118</v>
      </c>
      <c r="W876">
        <v>5</v>
      </c>
      <c r="X876">
        <v>20</v>
      </c>
      <c r="Y876">
        <v>0.5</v>
      </c>
      <c r="Z876">
        <v>0.48</v>
      </c>
      <c r="AA876">
        <v>30</v>
      </c>
      <c r="AB876">
        <v>0.95</v>
      </c>
      <c r="AC876">
        <v>250</v>
      </c>
      <c r="AD876">
        <v>3</v>
      </c>
      <c r="AE876">
        <v>0.71</v>
      </c>
      <c r="AF876">
        <v>41</v>
      </c>
      <c r="AH876">
        <v>10</v>
      </c>
      <c r="AI876">
        <v>1</v>
      </c>
      <c r="AJ876">
        <v>9</v>
      </c>
      <c r="AK876">
        <v>12</v>
      </c>
      <c r="AL876">
        <v>0.12</v>
      </c>
      <c r="AO876">
        <v>83</v>
      </c>
      <c r="AQ876">
        <v>64</v>
      </c>
    </row>
    <row r="877" spans="1:43" hidden="1" x14ac:dyDescent="0.25">
      <c r="A877" t="s">
        <v>2578</v>
      </c>
      <c r="B877" t="s">
        <v>2579</v>
      </c>
      <c r="C877" s="1" t="str">
        <f t="shared" si="58"/>
        <v>21:0087</v>
      </c>
      <c r="D877" s="1" t="str">
        <f t="shared" si="59"/>
        <v>21:0001</v>
      </c>
      <c r="E877" t="s">
        <v>2580</v>
      </c>
      <c r="F877" t="s">
        <v>2581</v>
      </c>
      <c r="H877">
        <v>64.228256299999998</v>
      </c>
      <c r="I877">
        <v>-109.42559</v>
      </c>
      <c r="J877" s="1" t="str">
        <f t="shared" si="60"/>
        <v>Till</v>
      </c>
      <c r="K877" s="1" t="str">
        <f t="shared" si="61"/>
        <v>&lt;2 micron</v>
      </c>
      <c r="L877">
        <v>0.1</v>
      </c>
      <c r="M877">
        <v>3.63</v>
      </c>
      <c r="N877">
        <v>22</v>
      </c>
      <c r="O877">
        <v>160</v>
      </c>
      <c r="P877">
        <v>0.25</v>
      </c>
      <c r="Q877">
        <v>1</v>
      </c>
      <c r="R877">
        <v>0.3</v>
      </c>
      <c r="S877">
        <v>0.25</v>
      </c>
      <c r="T877">
        <v>33</v>
      </c>
      <c r="U877">
        <v>116</v>
      </c>
      <c r="V877">
        <v>120</v>
      </c>
      <c r="W877">
        <v>4.8099999999999996</v>
      </c>
      <c r="X877">
        <v>30</v>
      </c>
      <c r="Y877">
        <v>0.5</v>
      </c>
      <c r="Z877">
        <v>0.71</v>
      </c>
      <c r="AA877">
        <v>40</v>
      </c>
      <c r="AB877">
        <v>1.52</v>
      </c>
      <c r="AC877">
        <v>670</v>
      </c>
      <c r="AD877">
        <v>2</v>
      </c>
      <c r="AE877">
        <v>0.49</v>
      </c>
      <c r="AF877">
        <v>69</v>
      </c>
      <c r="AH877">
        <v>10</v>
      </c>
      <c r="AI877">
        <v>1</v>
      </c>
      <c r="AJ877">
        <v>10</v>
      </c>
      <c r="AK877">
        <v>18</v>
      </c>
      <c r="AL877">
        <v>0.13</v>
      </c>
      <c r="AO877">
        <v>89</v>
      </c>
      <c r="AQ877">
        <v>116</v>
      </c>
    </row>
    <row r="878" spans="1:43" hidden="1" x14ac:dyDescent="0.25">
      <c r="A878" t="s">
        <v>2582</v>
      </c>
      <c r="B878" t="s">
        <v>2583</v>
      </c>
      <c r="C878" s="1" t="str">
        <f t="shared" si="58"/>
        <v>21:0087</v>
      </c>
      <c r="D878" s="1" t="str">
        <f t="shared" si="59"/>
        <v>21:0001</v>
      </c>
      <c r="E878" t="s">
        <v>2584</v>
      </c>
      <c r="F878" t="s">
        <v>2585</v>
      </c>
      <c r="H878">
        <v>64.983181099999996</v>
      </c>
      <c r="I878">
        <v>-109.4285884</v>
      </c>
      <c r="J878" s="1" t="str">
        <f t="shared" si="60"/>
        <v>Till</v>
      </c>
      <c r="K878" s="1" t="str">
        <f t="shared" si="61"/>
        <v>&lt;2 micron</v>
      </c>
      <c r="L878">
        <v>0.1</v>
      </c>
      <c r="M878">
        <v>5.27</v>
      </c>
      <c r="N878">
        <v>118</v>
      </c>
      <c r="O878">
        <v>350</v>
      </c>
      <c r="P878">
        <v>0.25</v>
      </c>
      <c r="Q878">
        <v>1</v>
      </c>
      <c r="R878">
        <v>0.14000000000000001</v>
      </c>
      <c r="S878">
        <v>0.25</v>
      </c>
      <c r="T878">
        <v>49</v>
      </c>
      <c r="U878">
        <v>201</v>
      </c>
      <c r="V878">
        <v>226</v>
      </c>
      <c r="W878">
        <v>7.7</v>
      </c>
      <c r="X878">
        <v>30</v>
      </c>
      <c r="Y878">
        <v>0.5</v>
      </c>
      <c r="Z878">
        <v>1.41</v>
      </c>
      <c r="AA878">
        <v>20</v>
      </c>
      <c r="AB878">
        <v>2.21</v>
      </c>
      <c r="AC878">
        <v>710</v>
      </c>
      <c r="AD878">
        <v>4</v>
      </c>
      <c r="AE878">
        <v>0.6</v>
      </c>
      <c r="AF878">
        <v>129</v>
      </c>
      <c r="AH878">
        <v>14</v>
      </c>
      <c r="AI878">
        <v>1</v>
      </c>
      <c r="AJ878">
        <v>16</v>
      </c>
      <c r="AK878">
        <v>9</v>
      </c>
      <c r="AL878">
        <v>0.23</v>
      </c>
      <c r="AO878">
        <v>146</v>
      </c>
      <c r="AQ878">
        <v>194</v>
      </c>
    </row>
    <row r="879" spans="1:43" hidden="1" x14ac:dyDescent="0.25">
      <c r="A879" t="s">
        <v>2586</v>
      </c>
      <c r="B879" t="s">
        <v>2587</v>
      </c>
      <c r="C879" s="1" t="str">
        <f t="shared" si="58"/>
        <v>21:0087</v>
      </c>
      <c r="D879" s="1" t="str">
        <f t="shared" si="59"/>
        <v>21:0001</v>
      </c>
      <c r="E879" t="s">
        <v>2588</v>
      </c>
      <c r="F879" t="s">
        <v>2589</v>
      </c>
      <c r="H879">
        <v>64.971697000000006</v>
      </c>
      <c r="I879">
        <v>-109.03444709999999</v>
      </c>
      <c r="J879" s="1" t="str">
        <f t="shared" si="60"/>
        <v>Till</v>
      </c>
      <c r="K879" s="1" t="str">
        <f t="shared" si="61"/>
        <v>&lt;2 micron</v>
      </c>
      <c r="L879">
        <v>0.1</v>
      </c>
      <c r="M879">
        <v>5.42</v>
      </c>
      <c r="N879">
        <v>116</v>
      </c>
      <c r="O879">
        <v>360</v>
      </c>
      <c r="P879">
        <v>0.25</v>
      </c>
      <c r="Q879">
        <v>1</v>
      </c>
      <c r="R879">
        <v>0.17</v>
      </c>
      <c r="S879">
        <v>0.25</v>
      </c>
      <c r="T879">
        <v>43</v>
      </c>
      <c r="U879">
        <v>217</v>
      </c>
      <c r="V879">
        <v>248</v>
      </c>
      <c r="W879">
        <v>7.97</v>
      </c>
      <c r="X879">
        <v>30</v>
      </c>
      <c r="Y879">
        <v>0.5</v>
      </c>
      <c r="Z879">
        <v>1.57</v>
      </c>
      <c r="AA879">
        <v>30</v>
      </c>
      <c r="AB879">
        <v>2.61</v>
      </c>
      <c r="AC879">
        <v>740</v>
      </c>
      <c r="AD879">
        <v>6</v>
      </c>
      <c r="AE879">
        <v>0.47</v>
      </c>
      <c r="AF879">
        <v>135</v>
      </c>
      <c r="AH879">
        <v>20</v>
      </c>
      <c r="AI879">
        <v>1</v>
      </c>
      <c r="AJ879">
        <v>18</v>
      </c>
      <c r="AK879">
        <v>11</v>
      </c>
      <c r="AL879">
        <v>0.24</v>
      </c>
      <c r="AO879">
        <v>149</v>
      </c>
      <c r="AQ879">
        <v>264</v>
      </c>
    </row>
    <row r="880" spans="1:43" hidden="1" x14ac:dyDescent="0.25">
      <c r="A880" t="s">
        <v>2590</v>
      </c>
      <c r="B880" t="s">
        <v>2591</v>
      </c>
      <c r="C880" s="1" t="str">
        <f t="shared" si="58"/>
        <v>21:0087</v>
      </c>
      <c r="D880" s="1" t="str">
        <f t="shared" si="59"/>
        <v>21:0001</v>
      </c>
      <c r="E880" t="s">
        <v>2588</v>
      </c>
      <c r="F880" t="s">
        <v>2592</v>
      </c>
      <c r="H880">
        <v>64.971697000000006</v>
      </c>
      <c r="I880">
        <v>-109.03444709999999</v>
      </c>
      <c r="J880" s="1" t="str">
        <f t="shared" si="60"/>
        <v>Till</v>
      </c>
      <c r="K880" s="1" t="str">
        <f t="shared" si="61"/>
        <v>&lt;2 micron</v>
      </c>
      <c r="L880">
        <v>0.2</v>
      </c>
      <c r="M880">
        <v>5.21</v>
      </c>
      <c r="N880">
        <v>126</v>
      </c>
      <c r="O880">
        <v>340</v>
      </c>
      <c r="P880">
        <v>0.25</v>
      </c>
      <c r="Q880">
        <v>1</v>
      </c>
      <c r="R880">
        <v>0.17</v>
      </c>
      <c r="S880">
        <v>0.25</v>
      </c>
      <c r="T880">
        <v>46</v>
      </c>
      <c r="U880">
        <v>203</v>
      </c>
      <c r="V880">
        <v>229</v>
      </c>
      <c r="W880">
        <v>7.54</v>
      </c>
      <c r="X880">
        <v>20</v>
      </c>
      <c r="Y880">
        <v>0.5</v>
      </c>
      <c r="Z880">
        <v>1.46</v>
      </c>
      <c r="AA880">
        <v>20</v>
      </c>
      <c r="AB880">
        <v>2.59</v>
      </c>
      <c r="AC880">
        <v>715</v>
      </c>
      <c r="AD880">
        <v>8</v>
      </c>
      <c r="AE880">
        <v>0.4</v>
      </c>
      <c r="AF880">
        <v>130</v>
      </c>
      <c r="AG880">
        <v>2220</v>
      </c>
      <c r="AH880">
        <v>20</v>
      </c>
      <c r="AI880">
        <v>6</v>
      </c>
      <c r="AJ880">
        <v>17</v>
      </c>
      <c r="AK880">
        <v>10</v>
      </c>
      <c r="AL880">
        <v>0.25</v>
      </c>
      <c r="AO880">
        <v>143</v>
      </c>
      <c r="AQ880">
        <v>236</v>
      </c>
    </row>
    <row r="881" spans="1:43" hidden="1" x14ac:dyDescent="0.25">
      <c r="A881" t="s">
        <v>2593</v>
      </c>
      <c r="B881" t="s">
        <v>2594</v>
      </c>
      <c r="C881" s="1" t="str">
        <f t="shared" si="58"/>
        <v>21:0087</v>
      </c>
      <c r="D881" s="1" t="str">
        <f t="shared" si="59"/>
        <v>21:0001</v>
      </c>
      <c r="E881" t="s">
        <v>2595</v>
      </c>
      <c r="F881" t="s">
        <v>2596</v>
      </c>
      <c r="H881">
        <v>64.161269599999997</v>
      </c>
      <c r="I881">
        <v>-108.56334680000001</v>
      </c>
      <c r="J881" s="1" t="str">
        <f t="shared" si="60"/>
        <v>Till</v>
      </c>
      <c r="K881" s="1" t="str">
        <f t="shared" si="61"/>
        <v>&lt;2 micron</v>
      </c>
      <c r="L881">
        <v>0.1</v>
      </c>
      <c r="M881">
        <v>4.01</v>
      </c>
      <c r="N881">
        <v>1</v>
      </c>
      <c r="O881">
        <v>180</v>
      </c>
      <c r="P881">
        <v>0.25</v>
      </c>
      <c r="Q881">
        <v>1</v>
      </c>
      <c r="R881">
        <v>0.25</v>
      </c>
      <c r="S881">
        <v>0.25</v>
      </c>
      <c r="T881">
        <v>25</v>
      </c>
      <c r="U881">
        <v>137</v>
      </c>
      <c r="V881">
        <v>122</v>
      </c>
      <c r="W881">
        <v>5.95</v>
      </c>
      <c r="X881">
        <v>30</v>
      </c>
      <c r="Y881">
        <v>0.5</v>
      </c>
      <c r="Z881">
        <v>0.75</v>
      </c>
      <c r="AA881">
        <v>30</v>
      </c>
      <c r="AB881">
        <v>1.76</v>
      </c>
      <c r="AC881">
        <v>535</v>
      </c>
      <c r="AD881">
        <v>4</v>
      </c>
      <c r="AE881">
        <v>0.66</v>
      </c>
      <c r="AF881">
        <v>69</v>
      </c>
      <c r="AH881">
        <v>12</v>
      </c>
      <c r="AI881">
        <v>1</v>
      </c>
      <c r="AJ881">
        <v>11</v>
      </c>
      <c r="AK881">
        <v>15</v>
      </c>
      <c r="AL881">
        <v>0.15</v>
      </c>
      <c r="AO881">
        <v>119</v>
      </c>
      <c r="AQ881">
        <v>118</v>
      </c>
    </row>
    <row r="882" spans="1:43" hidden="1" x14ac:dyDescent="0.25">
      <c r="A882" t="s">
        <v>2597</v>
      </c>
      <c r="B882" t="s">
        <v>2598</v>
      </c>
      <c r="C882" s="1" t="str">
        <f t="shared" si="58"/>
        <v>21:0087</v>
      </c>
      <c r="D882" s="1" t="str">
        <f t="shared" si="59"/>
        <v>21:0001</v>
      </c>
      <c r="E882" t="s">
        <v>2599</v>
      </c>
      <c r="F882" t="s">
        <v>2600</v>
      </c>
      <c r="H882">
        <v>64.132269300000004</v>
      </c>
      <c r="I882">
        <v>-108.4073927</v>
      </c>
      <c r="J882" s="1" t="str">
        <f t="shared" si="60"/>
        <v>Till</v>
      </c>
      <c r="K882" s="1" t="str">
        <f t="shared" si="61"/>
        <v>&lt;2 micron</v>
      </c>
      <c r="L882">
        <v>0.1</v>
      </c>
      <c r="M882">
        <v>4.0199999999999996</v>
      </c>
      <c r="N882">
        <v>8</v>
      </c>
      <c r="O882">
        <v>170</v>
      </c>
      <c r="P882">
        <v>0.25</v>
      </c>
      <c r="Q882">
        <v>1</v>
      </c>
      <c r="R882">
        <v>0.26</v>
      </c>
      <c r="S882">
        <v>0.25</v>
      </c>
      <c r="T882">
        <v>20</v>
      </c>
      <c r="U882">
        <v>145</v>
      </c>
      <c r="V882">
        <v>93</v>
      </c>
      <c r="W882">
        <v>5.72</v>
      </c>
      <c r="X882">
        <v>30</v>
      </c>
      <c r="Y882">
        <v>0.5</v>
      </c>
      <c r="Z882">
        <v>0.7</v>
      </c>
      <c r="AA882">
        <v>30</v>
      </c>
      <c r="AB882">
        <v>1.74</v>
      </c>
      <c r="AC882">
        <v>420</v>
      </c>
      <c r="AD882">
        <v>2</v>
      </c>
      <c r="AE882">
        <v>0.55000000000000004</v>
      </c>
      <c r="AF882">
        <v>65</v>
      </c>
      <c r="AH882">
        <v>6</v>
      </c>
      <c r="AI882">
        <v>1</v>
      </c>
      <c r="AJ882">
        <v>10</v>
      </c>
      <c r="AK882">
        <v>13</v>
      </c>
      <c r="AL882">
        <v>0.17</v>
      </c>
      <c r="AO882">
        <v>117</v>
      </c>
      <c r="AQ882">
        <v>130</v>
      </c>
    </row>
    <row r="883" spans="1:43" hidden="1" x14ac:dyDescent="0.25">
      <c r="A883" t="s">
        <v>2601</v>
      </c>
      <c r="B883" t="s">
        <v>2602</v>
      </c>
      <c r="C883" s="1" t="str">
        <f t="shared" si="58"/>
        <v>21:0087</v>
      </c>
      <c r="D883" s="1" t="str">
        <f t="shared" si="59"/>
        <v>21:0001</v>
      </c>
      <c r="E883" t="s">
        <v>2603</v>
      </c>
      <c r="F883" t="s">
        <v>2604</v>
      </c>
      <c r="H883">
        <v>64.121380000000002</v>
      </c>
      <c r="I883">
        <v>-108.1652168</v>
      </c>
      <c r="J883" s="1" t="str">
        <f t="shared" si="60"/>
        <v>Till</v>
      </c>
      <c r="K883" s="1" t="str">
        <f t="shared" si="61"/>
        <v>&lt;2 micron</v>
      </c>
      <c r="L883">
        <v>0.1</v>
      </c>
      <c r="M883">
        <v>3.49</v>
      </c>
      <c r="N883">
        <v>28</v>
      </c>
      <c r="O883">
        <v>150</v>
      </c>
      <c r="P883">
        <v>0.25</v>
      </c>
      <c r="Q883">
        <v>1</v>
      </c>
      <c r="R883">
        <v>0.3</v>
      </c>
      <c r="S883">
        <v>0.25</v>
      </c>
      <c r="T883">
        <v>24</v>
      </c>
      <c r="U883">
        <v>118</v>
      </c>
      <c r="V883">
        <v>133</v>
      </c>
      <c r="W883">
        <v>5.05</v>
      </c>
      <c r="X883">
        <v>30</v>
      </c>
      <c r="Y883">
        <v>0.5</v>
      </c>
      <c r="Z883">
        <v>0.75</v>
      </c>
      <c r="AA883">
        <v>50</v>
      </c>
      <c r="AB883">
        <v>1.61</v>
      </c>
      <c r="AC883">
        <v>490</v>
      </c>
      <c r="AD883">
        <v>2</v>
      </c>
      <c r="AE883">
        <v>0.7</v>
      </c>
      <c r="AF883">
        <v>64</v>
      </c>
      <c r="AH883">
        <v>14</v>
      </c>
      <c r="AI883">
        <v>1</v>
      </c>
      <c r="AJ883">
        <v>10</v>
      </c>
      <c r="AK883">
        <v>16</v>
      </c>
      <c r="AL883">
        <v>0.12</v>
      </c>
      <c r="AO883">
        <v>87</v>
      </c>
      <c r="AQ883">
        <v>130</v>
      </c>
    </row>
    <row r="884" spans="1:43" hidden="1" x14ac:dyDescent="0.25">
      <c r="A884" t="s">
        <v>2605</v>
      </c>
      <c r="B884" t="s">
        <v>2606</v>
      </c>
      <c r="C884" s="1" t="str">
        <f t="shared" si="58"/>
        <v>21:0087</v>
      </c>
      <c r="D884" s="1" t="str">
        <f t="shared" si="59"/>
        <v>21:0001</v>
      </c>
      <c r="E884" t="s">
        <v>2607</v>
      </c>
      <c r="F884" t="s">
        <v>2608</v>
      </c>
      <c r="H884">
        <v>64.216135600000001</v>
      </c>
      <c r="I884">
        <v>-108.14591179999999</v>
      </c>
      <c r="J884" s="1" t="str">
        <f t="shared" si="60"/>
        <v>Till</v>
      </c>
      <c r="K884" s="1" t="str">
        <f t="shared" si="61"/>
        <v>&lt;2 micron</v>
      </c>
      <c r="L884">
        <v>0.1</v>
      </c>
      <c r="M884">
        <v>2.91</v>
      </c>
      <c r="N884">
        <v>8</v>
      </c>
      <c r="O884">
        <v>140</v>
      </c>
      <c r="P884">
        <v>0.25</v>
      </c>
      <c r="Q884">
        <v>1</v>
      </c>
      <c r="R884">
        <v>0.33</v>
      </c>
      <c r="S884">
        <v>0.25</v>
      </c>
      <c r="T884">
        <v>26</v>
      </c>
      <c r="U884">
        <v>152</v>
      </c>
      <c r="V884">
        <v>106</v>
      </c>
      <c r="W884">
        <v>4.42</v>
      </c>
      <c r="X884">
        <v>20</v>
      </c>
      <c r="Y884">
        <v>0.5</v>
      </c>
      <c r="Z884">
        <v>0.74</v>
      </c>
      <c r="AA884">
        <v>50</v>
      </c>
      <c r="AB884">
        <v>1.93</v>
      </c>
      <c r="AC884">
        <v>500</v>
      </c>
      <c r="AD884">
        <v>3</v>
      </c>
      <c r="AE884">
        <v>0.73</v>
      </c>
      <c r="AF884">
        <v>87</v>
      </c>
      <c r="AH884">
        <v>12</v>
      </c>
      <c r="AI884">
        <v>1</v>
      </c>
      <c r="AJ884">
        <v>8</v>
      </c>
      <c r="AK884">
        <v>16</v>
      </c>
      <c r="AL884">
        <v>7.0000000000000007E-2</v>
      </c>
      <c r="AO884">
        <v>80</v>
      </c>
      <c r="AQ884">
        <v>126</v>
      </c>
    </row>
    <row r="885" spans="1:43" hidden="1" x14ac:dyDescent="0.25">
      <c r="A885" t="s">
        <v>2609</v>
      </c>
      <c r="B885" t="s">
        <v>2610</v>
      </c>
      <c r="C885" s="1" t="str">
        <f t="shared" si="58"/>
        <v>21:0087</v>
      </c>
      <c r="D885" s="1" t="str">
        <f t="shared" si="59"/>
        <v>21:0001</v>
      </c>
      <c r="E885" t="s">
        <v>2611</v>
      </c>
      <c r="F885" t="s">
        <v>2612</v>
      </c>
      <c r="H885">
        <v>64.291301200000007</v>
      </c>
      <c r="I885">
        <v>-108.05202079999999</v>
      </c>
      <c r="J885" s="1" t="str">
        <f t="shared" si="60"/>
        <v>Till</v>
      </c>
      <c r="K885" s="1" t="str">
        <f t="shared" si="61"/>
        <v>&lt;2 micron</v>
      </c>
      <c r="L885">
        <v>0.1</v>
      </c>
      <c r="M885">
        <v>3.76</v>
      </c>
      <c r="N885">
        <v>4</v>
      </c>
      <c r="O885">
        <v>170</v>
      </c>
      <c r="P885">
        <v>0.25</v>
      </c>
      <c r="Q885">
        <v>1</v>
      </c>
      <c r="R885">
        <v>0.33</v>
      </c>
      <c r="S885">
        <v>0.25</v>
      </c>
      <c r="T885">
        <v>23</v>
      </c>
      <c r="U885">
        <v>119</v>
      </c>
      <c r="V885">
        <v>109</v>
      </c>
      <c r="W885">
        <v>5.14</v>
      </c>
      <c r="X885">
        <v>30</v>
      </c>
      <c r="Y885">
        <v>0.5</v>
      </c>
      <c r="Z885">
        <v>0.89</v>
      </c>
      <c r="AA885">
        <v>40</v>
      </c>
      <c r="AB885">
        <v>1.7</v>
      </c>
      <c r="AC885">
        <v>490</v>
      </c>
      <c r="AD885">
        <v>1</v>
      </c>
      <c r="AE885">
        <v>0.47</v>
      </c>
      <c r="AF885">
        <v>59</v>
      </c>
      <c r="AH885">
        <v>12</v>
      </c>
      <c r="AI885">
        <v>1</v>
      </c>
      <c r="AJ885">
        <v>11</v>
      </c>
      <c r="AK885">
        <v>18</v>
      </c>
      <c r="AL885">
        <v>0.17</v>
      </c>
      <c r="AO885">
        <v>97</v>
      </c>
      <c r="AQ885">
        <v>132</v>
      </c>
    </row>
    <row r="886" spans="1:43" hidden="1" x14ac:dyDescent="0.25">
      <c r="A886" t="s">
        <v>2613</v>
      </c>
      <c r="B886" t="s">
        <v>2614</v>
      </c>
      <c r="C886" s="1" t="str">
        <f t="shared" si="58"/>
        <v>21:0087</v>
      </c>
      <c r="D886" s="1" t="str">
        <f t="shared" si="59"/>
        <v>21:0001</v>
      </c>
      <c r="E886" t="s">
        <v>2615</v>
      </c>
      <c r="F886" t="s">
        <v>2616</v>
      </c>
      <c r="H886">
        <v>64.356345500000003</v>
      </c>
      <c r="I886">
        <v>-108.3211731</v>
      </c>
      <c r="J886" s="1" t="str">
        <f t="shared" si="60"/>
        <v>Till</v>
      </c>
      <c r="K886" s="1" t="str">
        <f t="shared" si="61"/>
        <v>&lt;2 micron</v>
      </c>
      <c r="L886">
        <v>0.2</v>
      </c>
      <c r="M886">
        <v>1.85</v>
      </c>
      <c r="N886">
        <v>2</v>
      </c>
      <c r="O886">
        <v>90</v>
      </c>
      <c r="P886">
        <v>0.25</v>
      </c>
      <c r="Q886">
        <v>1</v>
      </c>
      <c r="R886">
        <v>0.47</v>
      </c>
      <c r="S886">
        <v>0.25</v>
      </c>
      <c r="T886">
        <v>16</v>
      </c>
      <c r="U886">
        <v>62</v>
      </c>
      <c r="V886">
        <v>49</v>
      </c>
      <c r="W886">
        <v>2.73</v>
      </c>
      <c r="X886">
        <v>20</v>
      </c>
      <c r="Y886">
        <v>0.5</v>
      </c>
      <c r="Z886">
        <v>0.51</v>
      </c>
      <c r="AA886">
        <v>60</v>
      </c>
      <c r="AB886">
        <v>0.91</v>
      </c>
      <c r="AC886">
        <v>370</v>
      </c>
      <c r="AD886">
        <v>0.5</v>
      </c>
      <c r="AE886">
        <v>0.57999999999999996</v>
      </c>
      <c r="AF886">
        <v>33</v>
      </c>
      <c r="AH886">
        <v>12</v>
      </c>
      <c r="AI886">
        <v>1</v>
      </c>
      <c r="AJ886">
        <v>7</v>
      </c>
      <c r="AK886">
        <v>23</v>
      </c>
      <c r="AL886">
        <v>0.04</v>
      </c>
      <c r="AO886">
        <v>57</v>
      </c>
      <c r="AQ886">
        <v>70</v>
      </c>
    </row>
    <row r="887" spans="1:43" hidden="1" x14ac:dyDescent="0.25">
      <c r="A887" t="s">
        <v>2617</v>
      </c>
      <c r="B887" t="s">
        <v>2618</v>
      </c>
      <c r="C887" s="1" t="str">
        <f t="shared" si="58"/>
        <v>21:0087</v>
      </c>
      <c r="D887" s="1" t="str">
        <f t="shared" si="59"/>
        <v>21:0001</v>
      </c>
      <c r="E887" t="s">
        <v>2619</v>
      </c>
      <c r="F887" t="s">
        <v>2620</v>
      </c>
      <c r="H887">
        <v>64.371800800000003</v>
      </c>
      <c r="I887">
        <v>-108.3884243</v>
      </c>
      <c r="J887" s="1" t="str">
        <f t="shared" si="60"/>
        <v>Till</v>
      </c>
      <c r="K887" s="1" t="str">
        <f t="shared" si="61"/>
        <v>&lt;2 micron</v>
      </c>
      <c r="L887">
        <v>0.1</v>
      </c>
      <c r="M887">
        <v>3.28</v>
      </c>
      <c r="N887">
        <v>2</v>
      </c>
      <c r="O887">
        <v>160</v>
      </c>
      <c r="P887">
        <v>0.25</v>
      </c>
      <c r="Q887">
        <v>1</v>
      </c>
      <c r="R887">
        <v>0.36</v>
      </c>
      <c r="S887">
        <v>0.25</v>
      </c>
      <c r="T887">
        <v>21</v>
      </c>
      <c r="U887">
        <v>111</v>
      </c>
      <c r="V887">
        <v>89</v>
      </c>
      <c r="W887">
        <v>4.6100000000000003</v>
      </c>
      <c r="X887">
        <v>30</v>
      </c>
      <c r="Y887">
        <v>0.5</v>
      </c>
      <c r="Z887">
        <v>0.96</v>
      </c>
      <c r="AA887">
        <v>40</v>
      </c>
      <c r="AB887">
        <v>1.61</v>
      </c>
      <c r="AC887">
        <v>530</v>
      </c>
      <c r="AD887">
        <v>2</v>
      </c>
      <c r="AE887">
        <v>0.37</v>
      </c>
      <c r="AF887">
        <v>57</v>
      </c>
      <c r="AH887">
        <v>14</v>
      </c>
      <c r="AI887">
        <v>1</v>
      </c>
      <c r="AJ887">
        <v>11</v>
      </c>
      <c r="AK887">
        <v>18</v>
      </c>
      <c r="AL887">
        <v>0.18</v>
      </c>
      <c r="AO887">
        <v>86</v>
      </c>
      <c r="AQ887">
        <v>122</v>
      </c>
    </row>
    <row r="888" spans="1:43" hidden="1" x14ac:dyDescent="0.25">
      <c r="A888" t="s">
        <v>2621</v>
      </c>
      <c r="B888" t="s">
        <v>2622</v>
      </c>
      <c r="C888" s="1" t="str">
        <f t="shared" si="58"/>
        <v>21:0087</v>
      </c>
      <c r="D888" s="1" t="str">
        <f t="shared" si="59"/>
        <v>21:0001</v>
      </c>
      <c r="E888" t="s">
        <v>2623</v>
      </c>
      <c r="F888" t="s">
        <v>2624</v>
      </c>
      <c r="H888">
        <v>64.897085399999995</v>
      </c>
      <c r="I888">
        <v>-109.1036028</v>
      </c>
      <c r="J888" s="1" t="str">
        <f t="shared" si="60"/>
        <v>Till</v>
      </c>
      <c r="K888" s="1" t="str">
        <f t="shared" si="61"/>
        <v>&lt;2 micron</v>
      </c>
      <c r="L888">
        <v>0.1</v>
      </c>
      <c r="M888">
        <v>5.76</v>
      </c>
      <c r="N888">
        <v>112</v>
      </c>
      <c r="O888">
        <v>350</v>
      </c>
      <c r="P888">
        <v>0.25</v>
      </c>
      <c r="Q888">
        <v>1</v>
      </c>
      <c r="R888">
        <v>0.13</v>
      </c>
      <c r="S888">
        <v>0.25</v>
      </c>
      <c r="T888">
        <v>69</v>
      </c>
      <c r="U888">
        <v>205</v>
      </c>
      <c r="V888">
        <v>271</v>
      </c>
      <c r="W888">
        <v>8.2899999999999991</v>
      </c>
      <c r="X888">
        <v>30</v>
      </c>
      <c r="Y888">
        <v>0.5</v>
      </c>
      <c r="Z888">
        <v>1.39</v>
      </c>
      <c r="AA888">
        <v>30</v>
      </c>
      <c r="AB888">
        <v>2.2000000000000002</v>
      </c>
      <c r="AC888">
        <v>885</v>
      </c>
      <c r="AD888">
        <v>6</v>
      </c>
      <c r="AE888">
        <v>0.63</v>
      </c>
      <c r="AF888">
        <v>139</v>
      </c>
      <c r="AH888">
        <v>20</v>
      </c>
      <c r="AI888">
        <v>1</v>
      </c>
      <c r="AJ888">
        <v>17</v>
      </c>
      <c r="AK888">
        <v>10</v>
      </c>
      <c r="AL888">
        <v>0.12</v>
      </c>
      <c r="AO888">
        <v>147</v>
      </c>
      <c r="AQ888">
        <v>170</v>
      </c>
    </row>
    <row r="889" spans="1:43" hidden="1" x14ac:dyDescent="0.25">
      <c r="A889" t="s">
        <v>2625</v>
      </c>
      <c r="B889" t="s">
        <v>2626</v>
      </c>
      <c r="C889" s="1" t="str">
        <f t="shared" si="58"/>
        <v>21:0087</v>
      </c>
      <c r="D889" s="1" t="str">
        <f t="shared" si="59"/>
        <v>21:0001</v>
      </c>
      <c r="E889" t="s">
        <v>2627</v>
      </c>
      <c r="F889" t="s">
        <v>2628</v>
      </c>
      <c r="H889">
        <v>64.743266399999996</v>
      </c>
      <c r="I889">
        <v>-109.5328141</v>
      </c>
      <c r="J889" s="1" t="str">
        <f t="shared" si="60"/>
        <v>Till</v>
      </c>
      <c r="K889" s="1" t="str">
        <f t="shared" si="61"/>
        <v>&lt;2 micron</v>
      </c>
      <c r="L889">
        <v>0.1</v>
      </c>
      <c r="M889">
        <v>4.09</v>
      </c>
      <c r="N889">
        <v>66</v>
      </c>
      <c r="O889">
        <v>250</v>
      </c>
      <c r="P889">
        <v>0.25</v>
      </c>
      <c r="Q889">
        <v>1</v>
      </c>
      <c r="R889">
        <v>0.23</v>
      </c>
      <c r="S889">
        <v>0.25</v>
      </c>
      <c r="T889">
        <v>31</v>
      </c>
      <c r="U889">
        <v>165</v>
      </c>
      <c r="V889">
        <v>116</v>
      </c>
      <c r="W889">
        <v>5.88</v>
      </c>
      <c r="X889">
        <v>30</v>
      </c>
      <c r="Y889">
        <v>0.5</v>
      </c>
      <c r="Z889">
        <v>1.31</v>
      </c>
      <c r="AA889">
        <v>20</v>
      </c>
      <c r="AB889">
        <v>2.06</v>
      </c>
      <c r="AC889">
        <v>610</v>
      </c>
      <c r="AD889">
        <v>1</v>
      </c>
      <c r="AE889">
        <v>0.35</v>
      </c>
      <c r="AF889">
        <v>93</v>
      </c>
      <c r="AH889">
        <v>20</v>
      </c>
      <c r="AI889">
        <v>1</v>
      </c>
      <c r="AJ889">
        <v>15</v>
      </c>
      <c r="AK889">
        <v>12</v>
      </c>
      <c r="AL889">
        <v>0.22</v>
      </c>
      <c r="AO889">
        <v>118</v>
      </c>
      <c r="AQ889">
        <v>152</v>
      </c>
    </row>
    <row r="890" spans="1:43" hidden="1" x14ac:dyDescent="0.25">
      <c r="A890" t="s">
        <v>2629</v>
      </c>
      <c r="B890" t="s">
        <v>2630</v>
      </c>
      <c r="C890" s="1" t="str">
        <f t="shared" si="58"/>
        <v>21:0087</v>
      </c>
      <c r="D890" s="1" t="str">
        <f t="shared" si="59"/>
        <v>21:0001</v>
      </c>
      <c r="E890" t="s">
        <v>2631</v>
      </c>
      <c r="F890" t="s">
        <v>2632</v>
      </c>
      <c r="H890">
        <v>64.715078800000001</v>
      </c>
      <c r="I890">
        <v>-109.3882057</v>
      </c>
      <c r="J890" s="1" t="str">
        <f t="shared" si="60"/>
        <v>Till</v>
      </c>
      <c r="K890" s="1" t="str">
        <f t="shared" si="61"/>
        <v>&lt;2 micron</v>
      </c>
      <c r="L890">
        <v>0.1</v>
      </c>
      <c r="M890">
        <v>4.8</v>
      </c>
      <c r="N890">
        <v>56</v>
      </c>
      <c r="O890">
        <v>410</v>
      </c>
      <c r="P890">
        <v>0.25</v>
      </c>
      <c r="Q890">
        <v>1</v>
      </c>
      <c r="R890">
        <v>0.16</v>
      </c>
      <c r="S890">
        <v>0.25</v>
      </c>
      <c r="T890">
        <v>36</v>
      </c>
      <c r="U890">
        <v>215</v>
      </c>
      <c r="V890">
        <v>172</v>
      </c>
      <c r="W890">
        <v>6.76</v>
      </c>
      <c r="X890">
        <v>30</v>
      </c>
      <c r="Y890">
        <v>0.5</v>
      </c>
      <c r="Z890">
        <v>1.77</v>
      </c>
      <c r="AA890">
        <v>20</v>
      </c>
      <c r="AB890">
        <v>2.4700000000000002</v>
      </c>
      <c r="AC890">
        <v>625</v>
      </c>
      <c r="AD890">
        <v>1</v>
      </c>
      <c r="AE890">
        <v>0.45</v>
      </c>
      <c r="AF890">
        <v>116</v>
      </c>
      <c r="AH890">
        <v>12</v>
      </c>
      <c r="AI890">
        <v>1</v>
      </c>
      <c r="AJ890">
        <v>19</v>
      </c>
      <c r="AK890">
        <v>11</v>
      </c>
      <c r="AL890">
        <v>0.24</v>
      </c>
      <c r="AO890">
        <v>149</v>
      </c>
      <c r="AQ890">
        <v>170</v>
      </c>
    </row>
    <row r="891" spans="1:43" hidden="1" x14ac:dyDescent="0.25">
      <c r="A891" t="s">
        <v>2633</v>
      </c>
      <c r="B891" t="s">
        <v>2634</v>
      </c>
      <c r="C891" s="1" t="str">
        <f t="shared" si="58"/>
        <v>21:0087</v>
      </c>
      <c r="D891" s="1" t="str">
        <f t="shared" si="59"/>
        <v>21:0001</v>
      </c>
      <c r="E891" t="s">
        <v>2635</v>
      </c>
      <c r="F891" t="s">
        <v>2636</v>
      </c>
      <c r="H891">
        <v>64.697501399999993</v>
      </c>
      <c r="I891">
        <v>-109.2359878</v>
      </c>
      <c r="J891" s="1" t="str">
        <f t="shared" si="60"/>
        <v>Till</v>
      </c>
      <c r="K891" s="1" t="str">
        <f t="shared" si="61"/>
        <v>&lt;2 micron</v>
      </c>
      <c r="L891">
        <v>0.1</v>
      </c>
      <c r="M891">
        <v>3.98</v>
      </c>
      <c r="N891">
        <v>80</v>
      </c>
      <c r="O891">
        <v>240</v>
      </c>
      <c r="P891">
        <v>0.25</v>
      </c>
      <c r="Q891">
        <v>1</v>
      </c>
      <c r="R891">
        <v>0.24</v>
      </c>
      <c r="S891">
        <v>0.25</v>
      </c>
      <c r="T891">
        <v>37</v>
      </c>
      <c r="U891">
        <v>163</v>
      </c>
      <c r="V891">
        <v>164</v>
      </c>
      <c r="W891">
        <v>6.31</v>
      </c>
      <c r="X891">
        <v>30</v>
      </c>
      <c r="Y891">
        <v>0.5</v>
      </c>
      <c r="Z891">
        <v>1.27</v>
      </c>
      <c r="AA891">
        <v>30</v>
      </c>
      <c r="AB891">
        <v>2.1</v>
      </c>
      <c r="AC891">
        <v>735</v>
      </c>
      <c r="AD891">
        <v>3</v>
      </c>
      <c r="AE891">
        <v>0.44</v>
      </c>
      <c r="AF891">
        <v>105</v>
      </c>
      <c r="AH891">
        <v>14</v>
      </c>
      <c r="AI891">
        <v>1</v>
      </c>
      <c r="AJ891">
        <v>14</v>
      </c>
      <c r="AK891">
        <v>11</v>
      </c>
      <c r="AL891">
        <v>0.2</v>
      </c>
      <c r="AO891">
        <v>121</v>
      </c>
      <c r="AQ891">
        <v>166</v>
      </c>
    </row>
    <row r="892" spans="1:43" hidden="1" x14ac:dyDescent="0.25">
      <c r="A892" t="s">
        <v>2637</v>
      </c>
      <c r="B892" t="s">
        <v>2638</v>
      </c>
      <c r="C892" s="1" t="str">
        <f t="shared" si="58"/>
        <v>21:0087</v>
      </c>
      <c r="D892" s="1" t="str">
        <f t="shared" si="59"/>
        <v>21:0001</v>
      </c>
      <c r="E892" t="s">
        <v>2639</v>
      </c>
      <c r="F892" t="s">
        <v>2640</v>
      </c>
      <c r="H892">
        <v>64.552146699999994</v>
      </c>
      <c r="I892">
        <v>-109.479574</v>
      </c>
      <c r="J892" s="1" t="str">
        <f t="shared" si="60"/>
        <v>Till</v>
      </c>
      <c r="K892" s="1" t="str">
        <f t="shared" si="61"/>
        <v>&lt;2 micron</v>
      </c>
      <c r="L892">
        <v>0.1</v>
      </c>
      <c r="M892">
        <v>4.6399999999999997</v>
      </c>
      <c r="N892">
        <v>78</v>
      </c>
      <c r="O892">
        <v>290</v>
      </c>
      <c r="P892">
        <v>0.25</v>
      </c>
      <c r="Q892">
        <v>1</v>
      </c>
      <c r="R892">
        <v>0.14000000000000001</v>
      </c>
      <c r="S892">
        <v>0.25</v>
      </c>
      <c r="T892">
        <v>42</v>
      </c>
      <c r="U892">
        <v>181</v>
      </c>
      <c r="V892">
        <v>241</v>
      </c>
      <c r="W892">
        <v>7.26</v>
      </c>
      <c r="X892">
        <v>30</v>
      </c>
      <c r="Y892">
        <v>0.5</v>
      </c>
      <c r="Z892">
        <v>1.32</v>
      </c>
      <c r="AA892">
        <v>20</v>
      </c>
      <c r="AB892">
        <v>2.2000000000000002</v>
      </c>
      <c r="AC892">
        <v>755</v>
      </c>
      <c r="AD892">
        <v>2</v>
      </c>
      <c r="AE892">
        <v>0.4</v>
      </c>
      <c r="AF892">
        <v>122</v>
      </c>
      <c r="AH892">
        <v>18</v>
      </c>
      <c r="AI892">
        <v>1</v>
      </c>
      <c r="AJ892">
        <v>16</v>
      </c>
      <c r="AK892">
        <v>11</v>
      </c>
      <c r="AL892">
        <v>0.2</v>
      </c>
      <c r="AO892">
        <v>137</v>
      </c>
      <c r="AQ892">
        <v>196</v>
      </c>
    </row>
    <row r="893" spans="1:43" hidden="1" x14ac:dyDescent="0.25">
      <c r="A893" t="s">
        <v>2641</v>
      </c>
      <c r="B893" t="s">
        <v>2642</v>
      </c>
      <c r="C893" s="1" t="str">
        <f t="shared" si="58"/>
        <v>21:0087</v>
      </c>
      <c r="D893" s="1" t="str">
        <f t="shared" si="59"/>
        <v>21:0001</v>
      </c>
      <c r="E893" t="s">
        <v>2643</v>
      </c>
      <c r="F893" t="s">
        <v>2644</v>
      </c>
      <c r="H893">
        <v>64.6219258</v>
      </c>
      <c r="I893">
        <v>-109.14525639999999</v>
      </c>
      <c r="J893" s="1" t="str">
        <f t="shared" si="60"/>
        <v>Till</v>
      </c>
      <c r="K893" s="1" t="str">
        <f t="shared" si="61"/>
        <v>&lt;2 micron</v>
      </c>
      <c r="L893">
        <v>0.1</v>
      </c>
      <c r="M893">
        <v>4.5199999999999996</v>
      </c>
      <c r="N893">
        <v>62</v>
      </c>
      <c r="O893">
        <v>270</v>
      </c>
      <c r="P893">
        <v>0.25</v>
      </c>
      <c r="Q893">
        <v>1</v>
      </c>
      <c r="R893">
        <v>0.19</v>
      </c>
      <c r="S893">
        <v>0.25</v>
      </c>
      <c r="T893">
        <v>36</v>
      </c>
      <c r="U893">
        <v>178</v>
      </c>
      <c r="V893">
        <v>185</v>
      </c>
      <c r="W893">
        <v>7.03</v>
      </c>
      <c r="X893">
        <v>30</v>
      </c>
      <c r="Y893">
        <v>0.5</v>
      </c>
      <c r="Z893">
        <v>1.27</v>
      </c>
      <c r="AA893">
        <v>30</v>
      </c>
      <c r="AB893">
        <v>2.27</v>
      </c>
      <c r="AC893">
        <v>765</v>
      </c>
      <c r="AD893">
        <v>1</v>
      </c>
      <c r="AE893">
        <v>0.41</v>
      </c>
      <c r="AF893">
        <v>105</v>
      </c>
      <c r="AH893">
        <v>16</v>
      </c>
      <c r="AI893">
        <v>1</v>
      </c>
      <c r="AJ893">
        <v>16</v>
      </c>
      <c r="AK893">
        <v>12</v>
      </c>
      <c r="AL893">
        <v>0.23</v>
      </c>
      <c r="AO893">
        <v>132</v>
      </c>
      <c r="AQ893">
        <v>176</v>
      </c>
    </row>
    <row r="894" spans="1:43" hidden="1" x14ac:dyDescent="0.25">
      <c r="A894" t="s">
        <v>2645</v>
      </c>
      <c r="B894" t="s">
        <v>2646</v>
      </c>
      <c r="C894" s="1" t="str">
        <f t="shared" si="58"/>
        <v>21:0087</v>
      </c>
      <c r="D894" s="1" t="str">
        <f t="shared" si="59"/>
        <v>21:0001</v>
      </c>
      <c r="E894" t="s">
        <v>2643</v>
      </c>
      <c r="F894" t="s">
        <v>2647</v>
      </c>
      <c r="H894">
        <v>64.6219258</v>
      </c>
      <c r="I894">
        <v>-109.14525639999999</v>
      </c>
      <c r="J894" s="1" t="str">
        <f t="shared" si="60"/>
        <v>Till</v>
      </c>
      <c r="K894" s="1" t="str">
        <f t="shared" si="61"/>
        <v>&lt;2 micron</v>
      </c>
      <c r="L894">
        <v>0.2</v>
      </c>
      <c r="M894">
        <v>4.8899999999999997</v>
      </c>
      <c r="N894">
        <v>60</v>
      </c>
      <c r="O894">
        <v>280</v>
      </c>
      <c r="P894">
        <v>0.25</v>
      </c>
      <c r="Q894">
        <v>1</v>
      </c>
      <c r="R894">
        <v>0.24</v>
      </c>
      <c r="S894">
        <v>0.5</v>
      </c>
      <c r="T894">
        <v>40</v>
      </c>
      <c r="U894">
        <v>183</v>
      </c>
      <c r="V894">
        <v>185</v>
      </c>
      <c r="W894">
        <v>7.18</v>
      </c>
      <c r="X894">
        <v>20</v>
      </c>
      <c r="Y894">
        <v>0.5</v>
      </c>
      <c r="Z894">
        <v>1.33</v>
      </c>
      <c r="AA894">
        <v>30</v>
      </c>
      <c r="AB894">
        <v>2.41</v>
      </c>
      <c r="AC894">
        <v>785</v>
      </c>
      <c r="AD894">
        <v>2</v>
      </c>
      <c r="AE894">
        <v>0.42</v>
      </c>
      <c r="AF894">
        <v>104</v>
      </c>
      <c r="AG894">
        <v>2140</v>
      </c>
      <c r="AH894">
        <v>20</v>
      </c>
      <c r="AI894">
        <v>6</v>
      </c>
      <c r="AJ894">
        <v>16</v>
      </c>
      <c r="AK894">
        <v>16</v>
      </c>
      <c r="AL894">
        <v>0.25</v>
      </c>
      <c r="AO894">
        <v>137</v>
      </c>
      <c r="AQ894">
        <v>168</v>
      </c>
    </row>
    <row r="895" spans="1:43" hidden="1" x14ac:dyDescent="0.25">
      <c r="A895" t="s">
        <v>2648</v>
      </c>
      <c r="B895" t="s">
        <v>2649</v>
      </c>
      <c r="C895" s="1" t="str">
        <f t="shared" si="58"/>
        <v>21:0087</v>
      </c>
      <c r="D895" s="1" t="str">
        <f t="shared" si="59"/>
        <v>21:0001</v>
      </c>
      <c r="E895" t="s">
        <v>2650</v>
      </c>
      <c r="F895" t="s">
        <v>2651</v>
      </c>
      <c r="H895">
        <v>64.810132300000006</v>
      </c>
      <c r="I895">
        <v>-108.47451340000001</v>
      </c>
      <c r="J895" s="1" t="str">
        <f t="shared" si="60"/>
        <v>Till</v>
      </c>
      <c r="K895" s="1" t="str">
        <f t="shared" si="61"/>
        <v>&lt;2 micron</v>
      </c>
      <c r="L895">
        <v>0.1</v>
      </c>
      <c r="M895">
        <v>4.49</v>
      </c>
      <c r="N895">
        <v>96</v>
      </c>
      <c r="O895">
        <v>140</v>
      </c>
      <c r="P895">
        <v>0.25</v>
      </c>
      <c r="Q895">
        <v>1</v>
      </c>
      <c r="R895">
        <v>0.15</v>
      </c>
      <c r="S895">
        <v>0.25</v>
      </c>
      <c r="T895">
        <v>48</v>
      </c>
      <c r="U895">
        <v>125</v>
      </c>
      <c r="V895">
        <v>173</v>
      </c>
      <c r="W895">
        <v>6.56</v>
      </c>
      <c r="X895">
        <v>30</v>
      </c>
      <c r="Y895">
        <v>0.5</v>
      </c>
      <c r="Z895">
        <v>0.53</v>
      </c>
      <c r="AA895">
        <v>30</v>
      </c>
      <c r="AB895">
        <v>1.65</v>
      </c>
      <c r="AC895">
        <v>725</v>
      </c>
      <c r="AD895">
        <v>3</v>
      </c>
      <c r="AE895">
        <v>0.41</v>
      </c>
      <c r="AF895">
        <v>100</v>
      </c>
      <c r="AH895">
        <v>16</v>
      </c>
      <c r="AI895">
        <v>1</v>
      </c>
      <c r="AJ895">
        <v>9</v>
      </c>
      <c r="AK895">
        <v>13</v>
      </c>
      <c r="AL895">
        <v>0.13</v>
      </c>
      <c r="AO895">
        <v>92</v>
      </c>
      <c r="AQ895">
        <v>124</v>
      </c>
    </row>
    <row r="896" spans="1:43" hidden="1" x14ac:dyDescent="0.25">
      <c r="A896" t="s">
        <v>2652</v>
      </c>
      <c r="B896" t="s">
        <v>2653</v>
      </c>
      <c r="C896" s="1" t="str">
        <f t="shared" si="58"/>
        <v>21:0087</v>
      </c>
      <c r="D896" s="1" t="str">
        <f t="shared" si="59"/>
        <v>21:0001</v>
      </c>
      <c r="E896" t="s">
        <v>2654</v>
      </c>
      <c r="F896" t="s">
        <v>2655</v>
      </c>
      <c r="H896">
        <v>64.850795500000004</v>
      </c>
      <c r="I896">
        <v>-108.4309844</v>
      </c>
      <c r="J896" s="1" t="str">
        <f t="shared" si="60"/>
        <v>Till</v>
      </c>
      <c r="K896" s="1" t="str">
        <f t="shared" si="61"/>
        <v>&lt;2 micron</v>
      </c>
      <c r="L896">
        <v>0.1</v>
      </c>
      <c r="M896">
        <v>4.59</v>
      </c>
      <c r="N896">
        <v>136</v>
      </c>
      <c r="O896">
        <v>130</v>
      </c>
      <c r="P896">
        <v>0.25</v>
      </c>
      <c r="Q896">
        <v>1</v>
      </c>
      <c r="R896">
        <v>0.12</v>
      </c>
      <c r="S896">
        <v>0.25</v>
      </c>
      <c r="T896">
        <v>52</v>
      </c>
      <c r="U896">
        <v>221</v>
      </c>
      <c r="V896">
        <v>191</v>
      </c>
      <c r="W896">
        <v>7.88</v>
      </c>
      <c r="X896">
        <v>20</v>
      </c>
      <c r="Y896">
        <v>1</v>
      </c>
      <c r="Z896">
        <v>0.46</v>
      </c>
      <c r="AA896">
        <v>30</v>
      </c>
      <c r="AB896">
        <v>1.75</v>
      </c>
      <c r="AC896">
        <v>595</v>
      </c>
      <c r="AD896">
        <v>4</v>
      </c>
      <c r="AE896">
        <v>0.59</v>
      </c>
      <c r="AF896">
        <v>132</v>
      </c>
      <c r="AH896">
        <v>14</v>
      </c>
      <c r="AI896">
        <v>1</v>
      </c>
      <c r="AJ896">
        <v>9</v>
      </c>
      <c r="AK896">
        <v>10</v>
      </c>
      <c r="AL896">
        <v>0.13</v>
      </c>
      <c r="AO896">
        <v>108</v>
      </c>
      <c r="AQ896">
        <v>120</v>
      </c>
    </row>
    <row r="897" spans="1:43" hidden="1" x14ac:dyDescent="0.25">
      <c r="A897" t="s">
        <v>2656</v>
      </c>
      <c r="B897" t="s">
        <v>2657</v>
      </c>
      <c r="C897" s="1" t="str">
        <f t="shared" si="58"/>
        <v>21:0087</v>
      </c>
      <c r="D897" s="1" t="str">
        <f t="shared" si="59"/>
        <v>21:0001</v>
      </c>
      <c r="E897" t="s">
        <v>2654</v>
      </c>
      <c r="F897" t="s">
        <v>2658</v>
      </c>
      <c r="H897">
        <v>64.850795500000004</v>
      </c>
      <c r="I897">
        <v>-108.4309844</v>
      </c>
      <c r="J897" s="1" t="str">
        <f t="shared" si="60"/>
        <v>Till</v>
      </c>
      <c r="K897" s="1" t="str">
        <f t="shared" si="61"/>
        <v>&lt;2 micron</v>
      </c>
      <c r="L897">
        <v>0.1</v>
      </c>
      <c r="M897">
        <v>4.99</v>
      </c>
      <c r="N897">
        <v>146</v>
      </c>
      <c r="O897">
        <v>160</v>
      </c>
      <c r="P897">
        <v>0.25</v>
      </c>
      <c r="Q897">
        <v>1</v>
      </c>
      <c r="R897">
        <v>0.17</v>
      </c>
      <c r="S897">
        <v>0.25</v>
      </c>
      <c r="T897">
        <v>73</v>
      </c>
      <c r="U897">
        <v>236</v>
      </c>
      <c r="V897">
        <v>252</v>
      </c>
      <c r="W897">
        <v>7.82</v>
      </c>
      <c r="X897">
        <v>30</v>
      </c>
      <c r="Y897">
        <v>0.5</v>
      </c>
      <c r="Z897">
        <v>0.59</v>
      </c>
      <c r="AA897">
        <v>30</v>
      </c>
      <c r="AB897">
        <v>2.0299999999999998</v>
      </c>
      <c r="AC897">
        <v>795</v>
      </c>
      <c r="AD897">
        <v>5</v>
      </c>
      <c r="AE897">
        <v>0.52</v>
      </c>
      <c r="AF897">
        <v>192</v>
      </c>
      <c r="AH897">
        <v>18</v>
      </c>
      <c r="AI897">
        <v>1</v>
      </c>
      <c r="AJ897">
        <v>10</v>
      </c>
      <c r="AK897">
        <v>13</v>
      </c>
      <c r="AL897">
        <v>0.14000000000000001</v>
      </c>
      <c r="AO897">
        <v>102</v>
      </c>
      <c r="AQ897">
        <v>148</v>
      </c>
    </row>
    <row r="898" spans="1:43" hidden="1" x14ac:dyDescent="0.25">
      <c r="A898" t="s">
        <v>2659</v>
      </c>
      <c r="B898" t="s">
        <v>2660</v>
      </c>
      <c r="C898" s="1" t="str">
        <f t="shared" si="58"/>
        <v>21:0087</v>
      </c>
      <c r="D898" s="1" t="str">
        <f t="shared" si="59"/>
        <v>21:0001</v>
      </c>
      <c r="E898" t="s">
        <v>2661</v>
      </c>
      <c r="F898" t="s">
        <v>2662</v>
      </c>
      <c r="H898">
        <v>64.887986900000001</v>
      </c>
      <c r="I898">
        <v>-108.45828</v>
      </c>
      <c r="J898" s="1" t="str">
        <f t="shared" si="60"/>
        <v>Till</v>
      </c>
      <c r="K898" s="1" t="str">
        <f t="shared" si="61"/>
        <v>&lt;2 micron</v>
      </c>
      <c r="L898">
        <v>0.1</v>
      </c>
      <c r="M898">
        <v>4.9400000000000004</v>
      </c>
      <c r="N898">
        <v>128</v>
      </c>
      <c r="O898">
        <v>190</v>
      </c>
      <c r="P898">
        <v>0.25</v>
      </c>
      <c r="Q898">
        <v>1</v>
      </c>
      <c r="R898">
        <v>0.25</v>
      </c>
      <c r="S898">
        <v>0.25</v>
      </c>
      <c r="T898">
        <v>40</v>
      </c>
      <c r="U898">
        <v>167</v>
      </c>
      <c r="V898">
        <v>283</v>
      </c>
      <c r="W898">
        <v>7.76</v>
      </c>
      <c r="X898">
        <v>30</v>
      </c>
      <c r="Y898">
        <v>0.5</v>
      </c>
      <c r="Z898">
        <v>0.88</v>
      </c>
      <c r="AA898">
        <v>40</v>
      </c>
      <c r="AB898">
        <v>1.97</v>
      </c>
      <c r="AC898">
        <v>725</v>
      </c>
      <c r="AD898">
        <v>3</v>
      </c>
      <c r="AE898">
        <v>0.52</v>
      </c>
      <c r="AF898">
        <v>169</v>
      </c>
      <c r="AH898">
        <v>16</v>
      </c>
      <c r="AI898">
        <v>1</v>
      </c>
      <c r="AJ898">
        <v>14</v>
      </c>
      <c r="AK898">
        <v>16</v>
      </c>
      <c r="AL898">
        <v>0.12</v>
      </c>
      <c r="AO898">
        <v>108</v>
      </c>
      <c r="AQ898">
        <v>206</v>
      </c>
    </row>
    <row r="899" spans="1:43" hidden="1" x14ac:dyDescent="0.25">
      <c r="A899" t="s">
        <v>2663</v>
      </c>
      <c r="B899" t="s">
        <v>2664</v>
      </c>
      <c r="C899" s="1" t="str">
        <f t="shared" si="58"/>
        <v>21:0087</v>
      </c>
      <c r="D899" s="1" t="str">
        <f t="shared" si="59"/>
        <v>21:0001</v>
      </c>
      <c r="E899" t="s">
        <v>2665</v>
      </c>
      <c r="F899" t="s">
        <v>2666</v>
      </c>
      <c r="H899">
        <v>64.987240900000003</v>
      </c>
      <c r="I899">
        <v>-108.2665484</v>
      </c>
      <c r="J899" s="1" t="str">
        <f t="shared" si="60"/>
        <v>Till</v>
      </c>
      <c r="K899" s="1" t="str">
        <f t="shared" si="61"/>
        <v>&lt;2 micron</v>
      </c>
      <c r="L899">
        <v>0.1</v>
      </c>
      <c r="M899">
        <v>4.6500000000000004</v>
      </c>
      <c r="N899">
        <v>110</v>
      </c>
      <c r="O899">
        <v>240</v>
      </c>
      <c r="P899">
        <v>0.25</v>
      </c>
      <c r="Q899">
        <v>1</v>
      </c>
      <c r="R899">
        <v>0.35</v>
      </c>
      <c r="S899">
        <v>0.25</v>
      </c>
      <c r="T899">
        <v>25</v>
      </c>
      <c r="U899">
        <v>195</v>
      </c>
      <c r="V899">
        <v>310</v>
      </c>
      <c r="W899">
        <v>6.91</v>
      </c>
      <c r="X899">
        <v>30</v>
      </c>
      <c r="Y899">
        <v>0.5</v>
      </c>
      <c r="Z899">
        <v>0.99</v>
      </c>
      <c r="AA899">
        <v>40</v>
      </c>
      <c r="AB899">
        <v>2.2999999999999998</v>
      </c>
      <c r="AC899">
        <v>510</v>
      </c>
      <c r="AD899">
        <v>0.5</v>
      </c>
      <c r="AE899">
        <v>0.49</v>
      </c>
      <c r="AF899">
        <v>149</v>
      </c>
      <c r="AH899">
        <v>16</v>
      </c>
      <c r="AI899">
        <v>1</v>
      </c>
      <c r="AJ899">
        <v>15</v>
      </c>
      <c r="AK899">
        <v>20</v>
      </c>
      <c r="AL899">
        <v>0.12</v>
      </c>
      <c r="AO899">
        <v>105</v>
      </c>
      <c r="AQ899">
        <v>194</v>
      </c>
    </row>
    <row r="900" spans="1:43" hidden="1" x14ac:dyDescent="0.25">
      <c r="A900" t="s">
        <v>2667</v>
      </c>
      <c r="B900" t="s">
        <v>2668</v>
      </c>
      <c r="C900" s="1" t="str">
        <f t="shared" si="58"/>
        <v>21:0087</v>
      </c>
      <c r="D900" s="1" t="str">
        <f t="shared" si="59"/>
        <v>21:0001</v>
      </c>
      <c r="E900" t="s">
        <v>2669</v>
      </c>
      <c r="F900" t="s">
        <v>2670</v>
      </c>
      <c r="H900">
        <v>64.978554500000001</v>
      </c>
      <c r="I900">
        <v>-108.1738155</v>
      </c>
      <c r="J900" s="1" t="str">
        <f t="shared" si="60"/>
        <v>Till</v>
      </c>
      <c r="K900" s="1" t="str">
        <f t="shared" si="61"/>
        <v>&lt;2 micron</v>
      </c>
      <c r="L900">
        <v>0.1</v>
      </c>
      <c r="M900">
        <v>4.32</v>
      </c>
      <c r="N900">
        <v>110</v>
      </c>
      <c r="O900">
        <v>150</v>
      </c>
      <c r="P900">
        <v>0.25</v>
      </c>
      <c r="Q900">
        <v>1</v>
      </c>
      <c r="R900">
        <v>0.28999999999999998</v>
      </c>
      <c r="S900">
        <v>0.25</v>
      </c>
      <c r="T900">
        <v>27</v>
      </c>
      <c r="U900">
        <v>144</v>
      </c>
      <c r="V900">
        <v>216</v>
      </c>
      <c r="W900">
        <v>6.42</v>
      </c>
      <c r="X900">
        <v>20</v>
      </c>
      <c r="Y900">
        <v>0.5</v>
      </c>
      <c r="Z900">
        <v>0.8</v>
      </c>
      <c r="AA900">
        <v>40</v>
      </c>
      <c r="AB900">
        <v>2.0299999999999998</v>
      </c>
      <c r="AC900">
        <v>485</v>
      </c>
      <c r="AD900">
        <v>2</v>
      </c>
      <c r="AE900">
        <v>0.44</v>
      </c>
      <c r="AF900">
        <v>140</v>
      </c>
      <c r="AH900">
        <v>14</v>
      </c>
      <c r="AI900">
        <v>1</v>
      </c>
      <c r="AJ900">
        <v>12</v>
      </c>
      <c r="AK900">
        <v>18</v>
      </c>
      <c r="AL900">
        <v>0.11</v>
      </c>
      <c r="AO900">
        <v>90</v>
      </c>
      <c r="AQ900">
        <v>202</v>
      </c>
    </row>
    <row r="901" spans="1:43" hidden="1" x14ac:dyDescent="0.25">
      <c r="A901" t="s">
        <v>2671</v>
      </c>
      <c r="B901" t="s">
        <v>2672</v>
      </c>
      <c r="C901" s="1" t="str">
        <f t="shared" si="58"/>
        <v>21:0087</v>
      </c>
      <c r="D901" s="1" t="str">
        <f t="shared" si="59"/>
        <v>21:0001</v>
      </c>
      <c r="E901" t="s">
        <v>2673</v>
      </c>
      <c r="F901" t="s">
        <v>2674</v>
      </c>
      <c r="H901">
        <v>64.880840599999999</v>
      </c>
      <c r="I901">
        <v>-108.168397</v>
      </c>
      <c r="J901" s="1" t="str">
        <f t="shared" si="60"/>
        <v>Till</v>
      </c>
      <c r="K901" s="1" t="str">
        <f t="shared" si="61"/>
        <v>&lt;2 micron</v>
      </c>
      <c r="L901">
        <v>0.2</v>
      </c>
      <c r="M901">
        <v>4.13</v>
      </c>
      <c r="N901">
        <v>68</v>
      </c>
      <c r="O901">
        <v>120</v>
      </c>
      <c r="P901">
        <v>0.25</v>
      </c>
      <c r="Q901">
        <v>1</v>
      </c>
      <c r="R901">
        <v>0.23</v>
      </c>
      <c r="S901">
        <v>0.25</v>
      </c>
      <c r="T901">
        <v>37</v>
      </c>
      <c r="U901">
        <v>97</v>
      </c>
      <c r="V901">
        <v>119</v>
      </c>
      <c r="W901">
        <v>5.25</v>
      </c>
      <c r="X901">
        <v>30</v>
      </c>
      <c r="Y901">
        <v>0.5</v>
      </c>
      <c r="Z901">
        <v>0.37</v>
      </c>
      <c r="AA901">
        <v>60</v>
      </c>
      <c r="AB901">
        <v>1.0900000000000001</v>
      </c>
      <c r="AC901">
        <v>455</v>
      </c>
      <c r="AD901">
        <v>0.5</v>
      </c>
      <c r="AE901">
        <v>0.5</v>
      </c>
      <c r="AF901">
        <v>106</v>
      </c>
      <c r="AH901">
        <v>12</v>
      </c>
      <c r="AI901">
        <v>1</v>
      </c>
      <c r="AJ901">
        <v>8</v>
      </c>
      <c r="AK901">
        <v>18</v>
      </c>
      <c r="AL901">
        <v>0.11</v>
      </c>
      <c r="AO901">
        <v>78</v>
      </c>
      <c r="AQ901">
        <v>126</v>
      </c>
    </row>
    <row r="902" spans="1:43" hidden="1" x14ac:dyDescent="0.25">
      <c r="A902" t="s">
        <v>2675</v>
      </c>
      <c r="B902" t="s">
        <v>2676</v>
      </c>
      <c r="C902" s="1" t="str">
        <f t="shared" si="58"/>
        <v>21:0087</v>
      </c>
      <c r="D902" s="1" t="str">
        <f t="shared" si="59"/>
        <v>21:0001</v>
      </c>
      <c r="E902" t="s">
        <v>2673</v>
      </c>
      <c r="F902" t="s">
        <v>2677</v>
      </c>
      <c r="H902">
        <v>64.880840599999999</v>
      </c>
      <c r="I902">
        <v>-108.168397</v>
      </c>
      <c r="J902" s="1" t="str">
        <f t="shared" si="60"/>
        <v>Till</v>
      </c>
      <c r="K902" s="1" t="str">
        <f t="shared" si="61"/>
        <v>&lt;2 micron</v>
      </c>
      <c r="L902">
        <v>0.2</v>
      </c>
      <c r="M902">
        <v>4.12</v>
      </c>
      <c r="N902">
        <v>62</v>
      </c>
      <c r="O902">
        <v>100</v>
      </c>
      <c r="P902">
        <v>0.25</v>
      </c>
      <c r="Q902">
        <v>1</v>
      </c>
      <c r="R902">
        <v>0.16</v>
      </c>
      <c r="S902">
        <v>0.25</v>
      </c>
      <c r="T902">
        <v>20</v>
      </c>
      <c r="U902">
        <v>92</v>
      </c>
      <c r="V902">
        <v>79</v>
      </c>
      <c r="W902">
        <v>5.24</v>
      </c>
      <c r="X902">
        <v>20</v>
      </c>
      <c r="Y902">
        <v>0.5</v>
      </c>
      <c r="Z902">
        <v>0.27</v>
      </c>
      <c r="AA902">
        <v>30</v>
      </c>
      <c r="AB902">
        <v>0.84</v>
      </c>
      <c r="AC902">
        <v>285</v>
      </c>
      <c r="AD902">
        <v>1</v>
      </c>
      <c r="AE902">
        <v>0.73</v>
      </c>
      <c r="AF902">
        <v>58</v>
      </c>
      <c r="AH902">
        <v>8</v>
      </c>
      <c r="AI902">
        <v>1</v>
      </c>
      <c r="AJ902">
        <v>7</v>
      </c>
      <c r="AK902">
        <v>13</v>
      </c>
      <c r="AL902">
        <v>0.1</v>
      </c>
      <c r="AO902">
        <v>75</v>
      </c>
      <c r="AQ902">
        <v>80</v>
      </c>
    </row>
    <row r="903" spans="1:43" hidden="1" x14ac:dyDescent="0.25">
      <c r="A903" t="s">
        <v>2678</v>
      </c>
      <c r="B903" t="s">
        <v>2679</v>
      </c>
      <c r="C903" s="1" t="str">
        <f t="shared" si="58"/>
        <v>21:0087</v>
      </c>
      <c r="D903" s="1" t="str">
        <f t="shared" si="59"/>
        <v>21:0001</v>
      </c>
      <c r="E903" t="s">
        <v>2680</v>
      </c>
      <c r="F903" t="s">
        <v>2681</v>
      </c>
      <c r="H903">
        <v>64.786381700000007</v>
      </c>
      <c r="I903">
        <v>-108.0918595</v>
      </c>
      <c r="J903" s="1" t="str">
        <f t="shared" si="60"/>
        <v>Till</v>
      </c>
      <c r="K903" s="1" t="str">
        <f t="shared" si="61"/>
        <v>&lt;2 micron</v>
      </c>
      <c r="L903">
        <v>0.2</v>
      </c>
      <c r="M903">
        <v>3.89</v>
      </c>
      <c r="N903">
        <v>42</v>
      </c>
      <c r="O903">
        <v>130</v>
      </c>
      <c r="P903">
        <v>0.25</v>
      </c>
      <c r="Q903">
        <v>1</v>
      </c>
      <c r="R903">
        <v>0.19</v>
      </c>
      <c r="S903">
        <v>0.25</v>
      </c>
      <c r="T903">
        <v>31</v>
      </c>
      <c r="U903">
        <v>97</v>
      </c>
      <c r="V903">
        <v>75</v>
      </c>
      <c r="W903">
        <v>5.98</v>
      </c>
      <c r="X903">
        <v>20</v>
      </c>
      <c r="Y903">
        <v>0.5</v>
      </c>
      <c r="Z903">
        <v>0.47</v>
      </c>
      <c r="AA903">
        <v>30</v>
      </c>
      <c r="AB903">
        <v>1.1200000000000001</v>
      </c>
      <c r="AC903">
        <v>630</v>
      </c>
      <c r="AD903">
        <v>2</v>
      </c>
      <c r="AE903">
        <v>0.67</v>
      </c>
      <c r="AF903">
        <v>59</v>
      </c>
      <c r="AH903">
        <v>14</v>
      </c>
      <c r="AI903">
        <v>1</v>
      </c>
      <c r="AJ903">
        <v>9</v>
      </c>
      <c r="AK903">
        <v>15</v>
      </c>
      <c r="AL903">
        <v>0.12</v>
      </c>
      <c r="AO903">
        <v>97</v>
      </c>
      <c r="AQ903">
        <v>84</v>
      </c>
    </row>
    <row r="904" spans="1:43" hidden="1" x14ac:dyDescent="0.25">
      <c r="A904" t="s">
        <v>2682</v>
      </c>
      <c r="B904" t="s">
        <v>2683</v>
      </c>
      <c r="C904" s="1" t="str">
        <f t="shared" si="58"/>
        <v>21:0087</v>
      </c>
      <c r="D904" s="1" t="str">
        <f t="shared" si="59"/>
        <v>21:0001</v>
      </c>
      <c r="E904" t="s">
        <v>2684</v>
      </c>
      <c r="F904" t="s">
        <v>2685</v>
      </c>
      <c r="H904">
        <v>64.608925499999998</v>
      </c>
      <c r="I904">
        <v>-108.978812</v>
      </c>
      <c r="J904" s="1" t="str">
        <f t="shared" si="60"/>
        <v>Till</v>
      </c>
      <c r="K904" s="1" t="str">
        <f t="shared" si="61"/>
        <v>&lt;2 micron</v>
      </c>
      <c r="L904">
        <v>0.1</v>
      </c>
      <c r="M904">
        <v>4.63</v>
      </c>
      <c r="N904">
        <v>72</v>
      </c>
      <c r="O904">
        <v>200</v>
      </c>
      <c r="P904">
        <v>0.25</v>
      </c>
      <c r="Q904">
        <v>1</v>
      </c>
      <c r="R904">
        <v>0.3</v>
      </c>
      <c r="S904">
        <v>0.25</v>
      </c>
      <c r="T904">
        <v>26</v>
      </c>
      <c r="U904">
        <v>165</v>
      </c>
      <c r="V904">
        <v>179</v>
      </c>
      <c r="W904">
        <v>7.2</v>
      </c>
      <c r="X904">
        <v>30</v>
      </c>
      <c r="Y904">
        <v>0.5</v>
      </c>
      <c r="Z904">
        <v>1.21</v>
      </c>
      <c r="AA904">
        <v>40</v>
      </c>
      <c r="AB904">
        <v>2.2599999999999998</v>
      </c>
      <c r="AC904">
        <v>595</v>
      </c>
      <c r="AD904">
        <v>2</v>
      </c>
      <c r="AE904">
        <v>0.5</v>
      </c>
      <c r="AF904">
        <v>98</v>
      </c>
      <c r="AH904">
        <v>10</v>
      </c>
      <c r="AI904">
        <v>1</v>
      </c>
      <c r="AJ904">
        <v>15</v>
      </c>
      <c r="AK904">
        <v>16</v>
      </c>
      <c r="AL904">
        <v>0.19</v>
      </c>
      <c r="AO904">
        <v>119</v>
      </c>
      <c r="AQ904">
        <v>184</v>
      </c>
    </row>
    <row r="905" spans="1:43" hidden="1" x14ac:dyDescent="0.25">
      <c r="A905" t="s">
        <v>2686</v>
      </c>
      <c r="B905" t="s">
        <v>2687</v>
      </c>
      <c r="C905" s="1" t="str">
        <f t="shared" si="58"/>
        <v>21:0087</v>
      </c>
      <c r="D905" s="1" t="str">
        <f t="shared" si="59"/>
        <v>21:0001</v>
      </c>
      <c r="E905" t="s">
        <v>2684</v>
      </c>
      <c r="F905" t="s">
        <v>2688</v>
      </c>
      <c r="H905">
        <v>64.608925499999998</v>
      </c>
      <c r="I905">
        <v>-108.978812</v>
      </c>
      <c r="J905" s="1" t="str">
        <f t="shared" si="60"/>
        <v>Till</v>
      </c>
      <c r="K905" s="1" t="str">
        <f t="shared" si="61"/>
        <v>&lt;2 micron</v>
      </c>
      <c r="L905">
        <v>0.2</v>
      </c>
      <c r="M905">
        <v>4.59</v>
      </c>
      <c r="N905">
        <v>72</v>
      </c>
      <c r="O905">
        <v>200</v>
      </c>
      <c r="P905">
        <v>0.25</v>
      </c>
      <c r="Q905">
        <v>1</v>
      </c>
      <c r="R905">
        <v>0.31</v>
      </c>
      <c r="S905">
        <v>0.25</v>
      </c>
      <c r="T905">
        <v>28</v>
      </c>
      <c r="U905">
        <v>160</v>
      </c>
      <c r="V905">
        <v>177</v>
      </c>
      <c r="W905">
        <v>6.97</v>
      </c>
      <c r="X905">
        <v>20</v>
      </c>
      <c r="Y905">
        <v>0.5</v>
      </c>
      <c r="Z905">
        <v>1.19</v>
      </c>
      <c r="AA905">
        <v>30</v>
      </c>
      <c r="AB905">
        <v>2.2799999999999998</v>
      </c>
      <c r="AC905">
        <v>590</v>
      </c>
      <c r="AD905">
        <v>2</v>
      </c>
      <c r="AE905">
        <v>0.5</v>
      </c>
      <c r="AF905">
        <v>96</v>
      </c>
      <c r="AG905">
        <v>2480</v>
      </c>
      <c r="AH905">
        <v>20</v>
      </c>
      <c r="AI905">
        <v>6</v>
      </c>
      <c r="AJ905">
        <v>14</v>
      </c>
      <c r="AK905">
        <v>16</v>
      </c>
      <c r="AL905">
        <v>0.21</v>
      </c>
      <c r="AO905">
        <v>119</v>
      </c>
      <c r="AQ905">
        <v>170</v>
      </c>
    </row>
    <row r="906" spans="1:43" hidden="1" x14ac:dyDescent="0.25">
      <c r="A906" t="s">
        <v>2689</v>
      </c>
      <c r="B906" t="s">
        <v>2690</v>
      </c>
      <c r="C906" s="1" t="str">
        <f t="shared" si="58"/>
        <v>21:0087</v>
      </c>
      <c r="D906" s="1" t="str">
        <f t="shared" si="59"/>
        <v>21:0001</v>
      </c>
      <c r="E906" t="s">
        <v>2691</v>
      </c>
      <c r="F906" t="s">
        <v>2692</v>
      </c>
      <c r="H906">
        <v>64.817163399999998</v>
      </c>
      <c r="I906">
        <v>-108.8824455</v>
      </c>
      <c r="J906" s="1" t="str">
        <f t="shared" si="60"/>
        <v>Till</v>
      </c>
      <c r="K906" s="1" t="str">
        <f t="shared" si="61"/>
        <v>&lt;2 micron</v>
      </c>
      <c r="L906">
        <v>0.1</v>
      </c>
      <c r="M906">
        <v>5.26</v>
      </c>
      <c r="N906">
        <v>194</v>
      </c>
      <c r="O906">
        <v>220</v>
      </c>
      <c r="P906">
        <v>0.25</v>
      </c>
      <c r="Q906">
        <v>1</v>
      </c>
      <c r="R906">
        <v>0.1</v>
      </c>
      <c r="S906">
        <v>0.25</v>
      </c>
      <c r="T906">
        <v>49</v>
      </c>
      <c r="U906">
        <v>183</v>
      </c>
      <c r="V906">
        <v>236</v>
      </c>
      <c r="W906">
        <v>8.64</v>
      </c>
      <c r="X906">
        <v>30</v>
      </c>
      <c r="Y906">
        <v>0.5</v>
      </c>
      <c r="Z906">
        <v>0.77</v>
      </c>
      <c r="AA906">
        <v>20</v>
      </c>
      <c r="AB906">
        <v>1.64</v>
      </c>
      <c r="AC906">
        <v>720</v>
      </c>
      <c r="AD906">
        <v>6</v>
      </c>
      <c r="AE906">
        <v>0.52</v>
      </c>
      <c r="AF906">
        <v>124</v>
      </c>
      <c r="AH906">
        <v>14</v>
      </c>
      <c r="AI906">
        <v>1</v>
      </c>
      <c r="AJ906">
        <v>14</v>
      </c>
      <c r="AK906">
        <v>10</v>
      </c>
      <c r="AL906">
        <v>0.2</v>
      </c>
      <c r="AO906">
        <v>158</v>
      </c>
      <c r="AQ906">
        <v>146</v>
      </c>
    </row>
    <row r="907" spans="1:43" hidden="1" x14ac:dyDescent="0.25">
      <c r="A907" t="s">
        <v>2693</v>
      </c>
      <c r="B907" t="s">
        <v>2694</v>
      </c>
      <c r="C907" s="1" t="str">
        <f t="shared" si="58"/>
        <v>21:0087</v>
      </c>
      <c r="D907" s="1" t="str">
        <f t="shared" si="59"/>
        <v>21:0001</v>
      </c>
      <c r="E907" t="s">
        <v>2695</v>
      </c>
      <c r="F907" t="s">
        <v>2696</v>
      </c>
      <c r="H907">
        <v>64.840363999999994</v>
      </c>
      <c r="I907">
        <v>-108.98480259999999</v>
      </c>
      <c r="J907" s="1" t="str">
        <f t="shared" si="60"/>
        <v>Till</v>
      </c>
      <c r="K907" s="1" t="str">
        <f t="shared" si="61"/>
        <v>&lt;2 micron</v>
      </c>
      <c r="L907">
        <v>0.1</v>
      </c>
      <c r="M907">
        <v>5.62</v>
      </c>
      <c r="N907">
        <v>92</v>
      </c>
      <c r="O907">
        <v>380</v>
      </c>
      <c r="P907">
        <v>0.25</v>
      </c>
      <c r="Q907">
        <v>1</v>
      </c>
      <c r="R907">
        <v>0.17</v>
      </c>
      <c r="S907">
        <v>0.25</v>
      </c>
      <c r="T907">
        <v>64</v>
      </c>
      <c r="U907">
        <v>218</v>
      </c>
      <c r="V907">
        <v>288</v>
      </c>
      <c r="W907">
        <v>8.3699999999999992</v>
      </c>
      <c r="X907">
        <v>30</v>
      </c>
      <c r="Y907">
        <v>0.5</v>
      </c>
      <c r="Z907">
        <v>1.55</v>
      </c>
      <c r="AA907">
        <v>20</v>
      </c>
      <c r="AB907">
        <v>2.39</v>
      </c>
      <c r="AC907">
        <v>925</v>
      </c>
      <c r="AD907">
        <v>6</v>
      </c>
      <c r="AE907">
        <v>0.61</v>
      </c>
      <c r="AF907">
        <v>161</v>
      </c>
      <c r="AH907">
        <v>12</v>
      </c>
      <c r="AI907">
        <v>1</v>
      </c>
      <c r="AJ907">
        <v>18</v>
      </c>
      <c r="AK907">
        <v>10</v>
      </c>
      <c r="AL907">
        <v>0.11</v>
      </c>
      <c r="AO907">
        <v>157</v>
      </c>
      <c r="AQ907">
        <v>202</v>
      </c>
    </row>
    <row r="908" spans="1:43" hidden="1" x14ac:dyDescent="0.25">
      <c r="A908" t="s">
        <v>2697</v>
      </c>
      <c r="B908" t="s">
        <v>2698</v>
      </c>
      <c r="C908" s="1" t="str">
        <f t="shared" si="58"/>
        <v>21:0087</v>
      </c>
      <c r="D908" s="1" t="str">
        <f t="shared" si="59"/>
        <v>21:0001</v>
      </c>
      <c r="E908" t="s">
        <v>2699</v>
      </c>
      <c r="F908" t="s">
        <v>2700</v>
      </c>
      <c r="H908">
        <v>64.896996799999997</v>
      </c>
      <c r="I908">
        <v>-108.72727980000001</v>
      </c>
      <c r="J908" s="1" t="str">
        <f t="shared" si="60"/>
        <v>Till</v>
      </c>
      <c r="K908" s="1" t="str">
        <f t="shared" si="61"/>
        <v>&lt;2 micron</v>
      </c>
      <c r="L908">
        <v>0.1</v>
      </c>
      <c r="M908">
        <v>4.67</v>
      </c>
      <c r="N908">
        <v>36</v>
      </c>
      <c r="O908">
        <v>210</v>
      </c>
      <c r="P908">
        <v>0.25</v>
      </c>
      <c r="Q908">
        <v>1</v>
      </c>
      <c r="R908">
        <v>0.39</v>
      </c>
      <c r="S908">
        <v>0.25</v>
      </c>
      <c r="T908">
        <v>41</v>
      </c>
      <c r="U908">
        <v>175</v>
      </c>
      <c r="V908">
        <v>228</v>
      </c>
      <c r="W908">
        <v>7.5</v>
      </c>
      <c r="X908">
        <v>30</v>
      </c>
      <c r="Y908">
        <v>0.5</v>
      </c>
      <c r="Z908">
        <v>0.95</v>
      </c>
      <c r="AA908">
        <v>40</v>
      </c>
      <c r="AB908">
        <v>2.39</v>
      </c>
      <c r="AC908">
        <v>790</v>
      </c>
      <c r="AD908">
        <v>12</v>
      </c>
      <c r="AE908">
        <v>0.54</v>
      </c>
      <c r="AF908">
        <v>109</v>
      </c>
      <c r="AH908">
        <v>16</v>
      </c>
      <c r="AI908">
        <v>1</v>
      </c>
      <c r="AJ908">
        <v>14</v>
      </c>
      <c r="AK908">
        <v>14</v>
      </c>
      <c r="AL908">
        <v>0.12</v>
      </c>
      <c r="AO908">
        <v>129</v>
      </c>
      <c r="AQ908">
        <v>262</v>
      </c>
    </row>
    <row r="909" spans="1:43" hidden="1" x14ac:dyDescent="0.25">
      <c r="A909" t="s">
        <v>2701</v>
      </c>
      <c r="B909" t="s">
        <v>2702</v>
      </c>
      <c r="C909" s="1" t="str">
        <f t="shared" si="58"/>
        <v>21:0087</v>
      </c>
      <c r="D909" s="1" t="str">
        <f t="shared" si="59"/>
        <v>21:0001</v>
      </c>
      <c r="E909" t="s">
        <v>2703</v>
      </c>
      <c r="F909" t="s">
        <v>2704</v>
      </c>
      <c r="H909">
        <v>64.769130399999995</v>
      </c>
      <c r="I909">
        <v>-108.7609501</v>
      </c>
      <c r="J909" s="1" t="str">
        <f t="shared" si="60"/>
        <v>Till</v>
      </c>
      <c r="K909" s="1" t="str">
        <f t="shared" si="61"/>
        <v>&lt;2 micron</v>
      </c>
      <c r="L909">
        <v>0.2</v>
      </c>
      <c r="M909">
        <v>3.9</v>
      </c>
      <c r="N909">
        <v>62</v>
      </c>
      <c r="O909">
        <v>120</v>
      </c>
      <c r="P909">
        <v>0.25</v>
      </c>
      <c r="Q909">
        <v>1</v>
      </c>
      <c r="R909">
        <v>0.32</v>
      </c>
      <c r="S909">
        <v>0.25</v>
      </c>
      <c r="T909">
        <v>43</v>
      </c>
      <c r="U909">
        <v>105</v>
      </c>
      <c r="V909">
        <v>143</v>
      </c>
      <c r="W909">
        <v>5.84</v>
      </c>
      <c r="X909">
        <v>30</v>
      </c>
      <c r="Y909">
        <v>0.5</v>
      </c>
      <c r="Z909">
        <v>0.52</v>
      </c>
      <c r="AA909">
        <v>50</v>
      </c>
      <c r="AB909">
        <v>1.54</v>
      </c>
      <c r="AC909">
        <v>760</v>
      </c>
      <c r="AD909">
        <v>3</v>
      </c>
      <c r="AE909">
        <v>0.47</v>
      </c>
      <c r="AF909">
        <v>81</v>
      </c>
      <c r="AH909">
        <v>12</v>
      </c>
      <c r="AI909">
        <v>1</v>
      </c>
      <c r="AJ909">
        <v>10</v>
      </c>
      <c r="AK909">
        <v>17</v>
      </c>
      <c r="AL909">
        <v>0.15</v>
      </c>
      <c r="AO909">
        <v>86</v>
      </c>
      <c r="AQ909">
        <v>114</v>
      </c>
    </row>
    <row r="910" spans="1:43" hidden="1" x14ac:dyDescent="0.25">
      <c r="A910" t="s">
        <v>2705</v>
      </c>
      <c r="B910" t="s">
        <v>2706</v>
      </c>
      <c r="C910" s="1" t="str">
        <f t="shared" si="58"/>
        <v>21:0087</v>
      </c>
      <c r="D910" s="1" t="str">
        <f t="shared" si="59"/>
        <v>21:0001</v>
      </c>
      <c r="E910" t="s">
        <v>2707</v>
      </c>
      <c r="F910" t="s">
        <v>2708</v>
      </c>
      <c r="H910">
        <v>64.726594399999996</v>
      </c>
      <c r="I910">
        <v>-108.7243763</v>
      </c>
      <c r="J910" s="1" t="str">
        <f t="shared" si="60"/>
        <v>Till</v>
      </c>
      <c r="K910" s="1" t="str">
        <f t="shared" si="61"/>
        <v>&lt;2 micron</v>
      </c>
      <c r="L910">
        <v>0.1</v>
      </c>
      <c r="M910">
        <v>5.56</v>
      </c>
      <c r="N910">
        <v>56</v>
      </c>
      <c r="O910">
        <v>200</v>
      </c>
      <c r="P910">
        <v>0.25</v>
      </c>
      <c r="Q910">
        <v>1</v>
      </c>
      <c r="R910">
        <v>0.25</v>
      </c>
      <c r="S910">
        <v>0.25</v>
      </c>
      <c r="T910">
        <v>51</v>
      </c>
      <c r="U910">
        <v>162</v>
      </c>
      <c r="V910">
        <v>270</v>
      </c>
      <c r="W910">
        <v>8.18</v>
      </c>
      <c r="X910">
        <v>30</v>
      </c>
      <c r="Y910">
        <v>0.5</v>
      </c>
      <c r="Z910">
        <v>0.85</v>
      </c>
      <c r="AA910">
        <v>40</v>
      </c>
      <c r="AB910">
        <v>2.0299999999999998</v>
      </c>
      <c r="AC910">
        <v>910</v>
      </c>
      <c r="AD910">
        <v>3</v>
      </c>
      <c r="AE910">
        <v>0.44</v>
      </c>
      <c r="AF910">
        <v>106</v>
      </c>
      <c r="AH910">
        <v>22</v>
      </c>
      <c r="AI910">
        <v>1</v>
      </c>
      <c r="AJ910">
        <v>16</v>
      </c>
      <c r="AK910">
        <v>15</v>
      </c>
      <c r="AL910">
        <v>0.2</v>
      </c>
      <c r="AO910">
        <v>128</v>
      </c>
      <c r="AQ910">
        <v>194</v>
      </c>
    </row>
    <row r="911" spans="1:43" hidden="1" x14ac:dyDescent="0.25">
      <c r="A911" t="s">
        <v>2709</v>
      </c>
      <c r="B911" t="s">
        <v>2710</v>
      </c>
      <c r="C911" s="1" t="str">
        <f t="shared" si="58"/>
        <v>21:0087</v>
      </c>
      <c r="D911" s="1" t="str">
        <f t="shared" si="59"/>
        <v>21:0001</v>
      </c>
      <c r="E911" t="s">
        <v>2707</v>
      </c>
      <c r="F911" t="s">
        <v>2711</v>
      </c>
      <c r="H911">
        <v>64.726594399999996</v>
      </c>
      <c r="I911">
        <v>-108.7243763</v>
      </c>
      <c r="J911" s="1" t="str">
        <f t="shared" si="60"/>
        <v>Till</v>
      </c>
      <c r="K911" s="1" t="str">
        <f t="shared" si="61"/>
        <v>&lt;2 micron</v>
      </c>
      <c r="L911">
        <v>0.1</v>
      </c>
      <c r="M911">
        <v>2.36</v>
      </c>
      <c r="N911">
        <v>38</v>
      </c>
      <c r="O911">
        <v>170</v>
      </c>
      <c r="P911">
        <v>0.25</v>
      </c>
      <c r="Q911">
        <v>1</v>
      </c>
      <c r="R911">
        <v>0.08</v>
      </c>
      <c r="S911">
        <v>0.25</v>
      </c>
      <c r="T911">
        <v>9</v>
      </c>
      <c r="U911">
        <v>133</v>
      </c>
      <c r="V911">
        <v>122</v>
      </c>
      <c r="W911">
        <v>15</v>
      </c>
      <c r="X911">
        <v>10</v>
      </c>
      <c r="Y911">
        <v>0.5</v>
      </c>
      <c r="Z911">
        <v>0.96</v>
      </c>
      <c r="AA911">
        <v>10</v>
      </c>
      <c r="AB911">
        <v>1.2</v>
      </c>
      <c r="AC911">
        <v>345</v>
      </c>
      <c r="AD911">
        <v>3</v>
      </c>
      <c r="AE911">
        <v>0.49</v>
      </c>
      <c r="AF911">
        <v>43</v>
      </c>
      <c r="AH911">
        <v>36</v>
      </c>
      <c r="AI911">
        <v>1</v>
      </c>
      <c r="AJ911">
        <v>12</v>
      </c>
      <c r="AK911">
        <v>36</v>
      </c>
      <c r="AL911">
        <v>0.03</v>
      </c>
      <c r="AO911">
        <v>118</v>
      </c>
      <c r="AQ911">
        <v>104</v>
      </c>
    </row>
    <row r="912" spans="1:43" hidden="1" x14ac:dyDescent="0.25">
      <c r="A912" t="s">
        <v>2712</v>
      </c>
      <c r="B912" t="s">
        <v>2713</v>
      </c>
      <c r="C912" s="1" t="str">
        <f t="shared" si="58"/>
        <v>21:0087</v>
      </c>
      <c r="D912" s="1" t="str">
        <f t="shared" si="59"/>
        <v>21:0001</v>
      </c>
      <c r="E912" t="s">
        <v>2714</v>
      </c>
      <c r="F912" t="s">
        <v>2715</v>
      </c>
      <c r="H912">
        <v>64.644476699999998</v>
      </c>
      <c r="I912">
        <v>-108.6190428</v>
      </c>
      <c r="J912" s="1" t="str">
        <f t="shared" si="60"/>
        <v>Till</v>
      </c>
      <c r="K912" s="1" t="str">
        <f t="shared" si="61"/>
        <v>&lt;2 micron</v>
      </c>
      <c r="L912">
        <v>0.1</v>
      </c>
      <c r="M912">
        <v>4.41</v>
      </c>
      <c r="N912">
        <v>86</v>
      </c>
      <c r="O912">
        <v>180</v>
      </c>
      <c r="P912">
        <v>0.25</v>
      </c>
      <c r="Q912">
        <v>1</v>
      </c>
      <c r="R912">
        <v>0.17</v>
      </c>
      <c r="S912">
        <v>0.25</v>
      </c>
      <c r="T912">
        <v>38</v>
      </c>
      <c r="U912">
        <v>149</v>
      </c>
      <c r="V912">
        <v>242</v>
      </c>
      <c r="W912">
        <v>7.09</v>
      </c>
      <c r="X912">
        <v>20</v>
      </c>
      <c r="Y912">
        <v>0.5</v>
      </c>
      <c r="Z912">
        <v>0.85</v>
      </c>
      <c r="AA912">
        <v>30</v>
      </c>
      <c r="AB912">
        <v>1.57</v>
      </c>
      <c r="AC912">
        <v>620</v>
      </c>
      <c r="AD912">
        <v>3</v>
      </c>
      <c r="AE912">
        <v>0.67</v>
      </c>
      <c r="AF912">
        <v>111</v>
      </c>
      <c r="AH912">
        <v>6</v>
      </c>
      <c r="AI912">
        <v>1</v>
      </c>
      <c r="AJ912">
        <v>13</v>
      </c>
      <c r="AK912">
        <v>10</v>
      </c>
      <c r="AL912">
        <v>0.15</v>
      </c>
      <c r="AO912">
        <v>116</v>
      </c>
      <c r="AQ912">
        <v>140</v>
      </c>
    </row>
    <row r="913" spans="1:43" hidden="1" x14ac:dyDescent="0.25">
      <c r="A913" t="s">
        <v>2716</v>
      </c>
      <c r="B913" t="s">
        <v>2717</v>
      </c>
      <c r="C913" s="1" t="str">
        <f t="shared" si="58"/>
        <v>21:0087</v>
      </c>
      <c r="D913" s="1" t="str">
        <f t="shared" si="59"/>
        <v>21:0001</v>
      </c>
      <c r="E913" t="s">
        <v>2718</v>
      </c>
      <c r="F913" t="s">
        <v>2719</v>
      </c>
      <c r="H913">
        <v>64.535172799999998</v>
      </c>
      <c r="I913">
        <v>-109.1249409</v>
      </c>
      <c r="J913" s="1" t="str">
        <f t="shared" si="60"/>
        <v>Till</v>
      </c>
      <c r="K913" s="1" t="str">
        <f t="shared" si="61"/>
        <v>&lt;2 micron</v>
      </c>
      <c r="L913">
        <v>0.1</v>
      </c>
      <c r="M913">
        <v>4.55</v>
      </c>
      <c r="N913">
        <v>30</v>
      </c>
      <c r="O913">
        <v>160</v>
      </c>
      <c r="P913">
        <v>0.25</v>
      </c>
      <c r="Q913">
        <v>1</v>
      </c>
      <c r="R913">
        <v>0.17</v>
      </c>
      <c r="S913">
        <v>0.25</v>
      </c>
      <c r="T913">
        <v>27</v>
      </c>
      <c r="U913">
        <v>156</v>
      </c>
      <c r="V913">
        <v>92</v>
      </c>
      <c r="W913">
        <v>6.54</v>
      </c>
      <c r="X913">
        <v>20</v>
      </c>
      <c r="Y913">
        <v>0.5</v>
      </c>
      <c r="Z913">
        <v>0.65</v>
      </c>
      <c r="AA913">
        <v>30</v>
      </c>
      <c r="AB913">
        <v>1.84</v>
      </c>
      <c r="AC913">
        <v>455</v>
      </c>
      <c r="AD913">
        <v>1</v>
      </c>
      <c r="AE913">
        <v>0.48</v>
      </c>
      <c r="AF913">
        <v>77</v>
      </c>
      <c r="AH913">
        <v>8</v>
      </c>
      <c r="AI913">
        <v>1</v>
      </c>
      <c r="AJ913">
        <v>11</v>
      </c>
      <c r="AK913">
        <v>10</v>
      </c>
      <c r="AL913">
        <v>0.16</v>
      </c>
      <c r="AO913">
        <v>123</v>
      </c>
      <c r="AQ913">
        <v>132</v>
      </c>
    </row>
    <row r="914" spans="1:43" hidden="1" x14ac:dyDescent="0.25">
      <c r="A914" t="s">
        <v>2720</v>
      </c>
      <c r="B914" t="s">
        <v>2721</v>
      </c>
      <c r="C914" s="1" t="str">
        <f t="shared" si="58"/>
        <v>21:0087</v>
      </c>
      <c r="D914" s="1" t="str">
        <f t="shared" si="59"/>
        <v>21:0001</v>
      </c>
      <c r="E914" t="s">
        <v>2722</v>
      </c>
      <c r="F914" t="s">
        <v>2723</v>
      </c>
      <c r="H914">
        <v>64.468934000000004</v>
      </c>
      <c r="I914">
        <v>-109.2744556</v>
      </c>
      <c r="J914" s="1" t="str">
        <f t="shared" si="60"/>
        <v>Till</v>
      </c>
      <c r="K914" s="1" t="str">
        <f t="shared" si="61"/>
        <v>&lt;2 micron</v>
      </c>
      <c r="L914">
        <v>0.1</v>
      </c>
      <c r="M914">
        <v>4.07</v>
      </c>
      <c r="N914">
        <v>28</v>
      </c>
      <c r="O914">
        <v>200</v>
      </c>
      <c r="P914">
        <v>0.25</v>
      </c>
      <c r="Q914">
        <v>1</v>
      </c>
      <c r="R914">
        <v>0.2</v>
      </c>
      <c r="S914">
        <v>0.25</v>
      </c>
      <c r="T914">
        <v>31</v>
      </c>
      <c r="U914">
        <v>154</v>
      </c>
      <c r="V914">
        <v>137</v>
      </c>
      <c r="W914">
        <v>5.93</v>
      </c>
      <c r="X914">
        <v>20</v>
      </c>
      <c r="Y914">
        <v>0.5</v>
      </c>
      <c r="Z914">
        <v>0.93</v>
      </c>
      <c r="AA914">
        <v>30</v>
      </c>
      <c r="AB914">
        <v>1.86</v>
      </c>
      <c r="AC914">
        <v>580</v>
      </c>
      <c r="AD914">
        <v>2</v>
      </c>
      <c r="AE914">
        <v>0.41</v>
      </c>
      <c r="AF914">
        <v>87</v>
      </c>
      <c r="AH914">
        <v>8</v>
      </c>
      <c r="AI914">
        <v>1</v>
      </c>
      <c r="AJ914">
        <v>12</v>
      </c>
      <c r="AK914">
        <v>12</v>
      </c>
      <c r="AL914">
        <v>0.18</v>
      </c>
      <c r="AO914">
        <v>109</v>
      </c>
      <c r="AQ914">
        <v>138</v>
      </c>
    </row>
    <row r="915" spans="1:43" hidden="1" x14ac:dyDescent="0.25">
      <c r="A915" t="s">
        <v>2724</v>
      </c>
      <c r="B915" t="s">
        <v>2725</v>
      </c>
      <c r="C915" s="1" t="str">
        <f t="shared" si="58"/>
        <v>21:0087</v>
      </c>
      <c r="D915" s="1" t="str">
        <f t="shared" si="59"/>
        <v>21:0001</v>
      </c>
      <c r="E915" t="s">
        <v>2726</v>
      </c>
      <c r="F915" t="s">
        <v>2727</v>
      </c>
      <c r="H915">
        <v>64.482780000000005</v>
      </c>
      <c r="I915">
        <v>-109.4774347</v>
      </c>
      <c r="J915" s="1" t="str">
        <f t="shared" si="60"/>
        <v>Till</v>
      </c>
      <c r="K915" s="1" t="str">
        <f t="shared" si="61"/>
        <v>&lt;2 micron</v>
      </c>
      <c r="L915">
        <v>0.1</v>
      </c>
      <c r="M915">
        <v>5.34</v>
      </c>
      <c r="N915">
        <v>38</v>
      </c>
      <c r="O915">
        <v>330</v>
      </c>
      <c r="P915">
        <v>0.25</v>
      </c>
      <c r="Q915">
        <v>1</v>
      </c>
      <c r="R915">
        <v>0.18</v>
      </c>
      <c r="S915">
        <v>0.25</v>
      </c>
      <c r="T915">
        <v>38</v>
      </c>
      <c r="U915">
        <v>203</v>
      </c>
      <c r="V915">
        <v>190</v>
      </c>
      <c r="W915">
        <v>7.29</v>
      </c>
      <c r="X915">
        <v>30</v>
      </c>
      <c r="Y915">
        <v>0.5</v>
      </c>
      <c r="Z915">
        <v>1.69</v>
      </c>
      <c r="AA915">
        <v>30</v>
      </c>
      <c r="AB915">
        <v>2.44</v>
      </c>
      <c r="AC915">
        <v>785</v>
      </c>
      <c r="AD915">
        <v>4</v>
      </c>
      <c r="AE915">
        <v>0.41</v>
      </c>
      <c r="AF915">
        <v>107</v>
      </c>
      <c r="AH915">
        <v>16</v>
      </c>
      <c r="AI915">
        <v>1</v>
      </c>
      <c r="AJ915">
        <v>18</v>
      </c>
      <c r="AK915">
        <v>15</v>
      </c>
      <c r="AL915">
        <v>0.25</v>
      </c>
      <c r="AO915">
        <v>142</v>
      </c>
      <c r="AQ915">
        <v>196</v>
      </c>
    </row>
    <row r="916" spans="1:43" hidden="1" x14ac:dyDescent="0.25">
      <c r="A916" t="s">
        <v>2728</v>
      </c>
      <c r="B916" t="s">
        <v>2729</v>
      </c>
      <c r="C916" s="1" t="str">
        <f t="shared" si="58"/>
        <v>21:0087</v>
      </c>
      <c r="D916" s="1" t="str">
        <f t="shared" si="59"/>
        <v>21:0001</v>
      </c>
      <c r="E916" t="s">
        <v>2730</v>
      </c>
      <c r="F916" t="s">
        <v>2731</v>
      </c>
      <c r="H916">
        <v>64.399463100000006</v>
      </c>
      <c r="I916">
        <v>-109.36662010000001</v>
      </c>
      <c r="J916" s="1" t="str">
        <f t="shared" si="60"/>
        <v>Till</v>
      </c>
      <c r="K916" s="1" t="str">
        <f t="shared" si="61"/>
        <v>&lt;2 micron</v>
      </c>
      <c r="L916">
        <v>0.1</v>
      </c>
      <c r="M916">
        <v>5.44</v>
      </c>
      <c r="N916">
        <v>138</v>
      </c>
      <c r="O916">
        <v>390</v>
      </c>
      <c r="P916">
        <v>0.25</v>
      </c>
      <c r="Q916">
        <v>1</v>
      </c>
      <c r="R916">
        <v>0.18</v>
      </c>
      <c r="S916">
        <v>0.25</v>
      </c>
      <c r="T916">
        <v>35</v>
      </c>
      <c r="U916">
        <v>196</v>
      </c>
      <c r="V916">
        <v>194</v>
      </c>
      <c r="W916">
        <v>7.55</v>
      </c>
      <c r="X916">
        <v>20</v>
      </c>
      <c r="Y916">
        <v>0.5</v>
      </c>
      <c r="Z916">
        <v>1.39</v>
      </c>
      <c r="AA916">
        <v>20</v>
      </c>
      <c r="AB916">
        <v>2.2200000000000002</v>
      </c>
      <c r="AC916">
        <v>535</v>
      </c>
      <c r="AD916">
        <v>4</v>
      </c>
      <c r="AE916">
        <v>0.74</v>
      </c>
      <c r="AF916">
        <v>108</v>
      </c>
      <c r="AH916">
        <v>14</v>
      </c>
      <c r="AI916">
        <v>1</v>
      </c>
      <c r="AJ916">
        <v>16</v>
      </c>
      <c r="AK916">
        <v>11</v>
      </c>
      <c r="AL916">
        <v>0.03</v>
      </c>
      <c r="AO916">
        <v>134</v>
      </c>
      <c r="AQ916">
        <v>138</v>
      </c>
    </row>
    <row r="917" spans="1:43" hidden="1" x14ac:dyDescent="0.25">
      <c r="A917" t="s">
        <v>2732</v>
      </c>
      <c r="B917" t="s">
        <v>2733</v>
      </c>
      <c r="C917" s="1" t="str">
        <f t="shared" si="58"/>
        <v>21:0087</v>
      </c>
      <c r="D917" s="1" t="str">
        <f t="shared" si="59"/>
        <v>21:0001</v>
      </c>
      <c r="E917" t="s">
        <v>2734</v>
      </c>
      <c r="F917" t="s">
        <v>2735</v>
      </c>
      <c r="H917">
        <v>64.435032000000007</v>
      </c>
      <c r="I917">
        <v>-109.1082088</v>
      </c>
      <c r="J917" s="1" t="str">
        <f t="shared" si="60"/>
        <v>Till</v>
      </c>
      <c r="K917" s="1" t="str">
        <f t="shared" si="61"/>
        <v>&lt;2 micron</v>
      </c>
      <c r="L917">
        <v>0.1</v>
      </c>
      <c r="M917">
        <v>4.63</v>
      </c>
      <c r="N917">
        <v>14</v>
      </c>
      <c r="O917">
        <v>230</v>
      </c>
      <c r="P917">
        <v>0.25</v>
      </c>
      <c r="Q917">
        <v>1</v>
      </c>
      <c r="R917">
        <v>0.27</v>
      </c>
      <c r="S917">
        <v>0.25</v>
      </c>
      <c r="T917">
        <v>33</v>
      </c>
      <c r="U917">
        <v>166</v>
      </c>
      <c r="V917">
        <v>158</v>
      </c>
      <c r="W917">
        <v>6.5</v>
      </c>
      <c r="X917">
        <v>30</v>
      </c>
      <c r="Y917">
        <v>0.5</v>
      </c>
      <c r="Z917">
        <v>1.1599999999999999</v>
      </c>
      <c r="AA917">
        <v>30</v>
      </c>
      <c r="AB917">
        <v>2.0499999999999998</v>
      </c>
      <c r="AC917">
        <v>605</v>
      </c>
      <c r="AD917">
        <v>3</v>
      </c>
      <c r="AE917">
        <v>0.62</v>
      </c>
      <c r="AF917">
        <v>90</v>
      </c>
      <c r="AH917">
        <v>16</v>
      </c>
      <c r="AI917">
        <v>1</v>
      </c>
      <c r="AJ917">
        <v>14</v>
      </c>
      <c r="AK917">
        <v>16</v>
      </c>
      <c r="AL917">
        <v>0.06</v>
      </c>
      <c r="AO917">
        <v>124</v>
      </c>
      <c r="AQ917">
        <v>166</v>
      </c>
    </row>
    <row r="918" spans="1:43" hidden="1" x14ac:dyDescent="0.25">
      <c r="A918" t="s">
        <v>2736</v>
      </c>
      <c r="B918" t="s">
        <v>2737</v>
      </c>
      <c r="C918" s="1" t="str">
        <f t="shared" ref="C918:C981" si="62">HYPERLINK("http://geochem.nrcan.gc.ca/cdogs/content/bdl/bdl210087_e.htm", "21:0087")</f>
        <v>21:0087</v>
      </c>
      <c r="D918" s="1" t="str">
        <f t="shared" ref="D918:D981" si="63">HYPERLINK("http://geochem.nrcan.gc.ca/cdogs/content/svy/svy210001_e.htm", "21:0001")</f>
        <v>21:0001</v>
      </c>
      <c r="E918" t="s">
        <v>2738</v>
      </c>
      <c r="F918" t="s">
        <v>2739</v>
      </c>
      <c r="H918">
        <v>64.317873700000007</v>
      </c>
      <c r="I918">
        <v>-109.1451074</v>
      </c>
      <c r="J918" s="1" t="str">
        <f t="shared" ref="J918:J981" si="64">HYPERLINK("http://geochem.nrcan.gc.ca/cdogs/content/kwd/kwd020044_e.htm", "Till")</f>
        <v>Till</v>
      </c>
      <c r="K918" s="1" t="str">
        <f t="shared" ref="K918:K981" si="65">HYPERLINK("http://geochem.nrcan.gc.ca/cdogs/content/kwd/kwd080003_e.htm", "&lt;2 micron")</f>
        <v>&lt;2 micron</v>
      </c>
      <c r="L918">
        <v>0.1</v>
      </c>
      <c r="M918">
        <v>3.53</v>
      </c>
      <c r="N918">
        <v>38</v>
      </c>
      <c r="O918">
        <v>150</v>
      </c>
      <c r="P918">
        <v>0.25</v>
      </c>
      <c r="Q918">
        <v>1</v>
      </c>
      <c r="R918">
        <v>0.38</v>
      </c>
      <c r="S918">
        <v>0.25</v>
      </c>
      <c r="T918">
        <v>26</v>
      </c>
      <c r="U918">
        <v>118</v>
      </c>
      <c r="V918">
        <v>171</v>
      </c>
      <c r="W918">
        <v>4.74</v>
      </c>
      <c r="X918">
        <v>20</v>
      </c>
      <c r="Y918">
        <v>0.5</v>
      </c>
      <c r="Z918">
        <v>0.75</v>
      </c>
      <c r="AA918">
        <v>50</v>
      </c>
      <c r="AB918">
        <v>1.49</v>
      </c>
      <c r="AC918">
        <v>505</v>
      </c>
      <c r="AD918">
        <v>6</v>
      </c>
      <c r="AE918">
        <v>0.59</v>
      </c>
      <c r="AF918">
        <v>75</v>
      </c>
      <c r="AH918">
        <v>12</v>
      </c>
      <c r="AI918">
        <v>1</v>
      </c>
      <c r="AJ918">
        <v>12</v>
      </c>
      <c r="AK918">
        <v>19</v>
      </c>
      <c r="AL918">
        <v>0.1</v>
      </c>
      <c r="AO918">
        <v>86</v>
      </c>
      <c r="AQ918">
        <v>112</v>
      </c>
    </row>
    <row r="919" spans="1:43" hidden="1" x14ac:dyDescent="0.25">
      <c r="A919" t="s">
        <v>2740</v>
      </c>
      <c r="B919" t="s">
        <v>2741</v>
      </c>
      <c r="C919" s="1" t="str">
        <f t="shared" si="62"/>
        <v>21:0087</v>
      </c>
      <c r="D919" s="1" t="str">
        <f t="shared" si="63"/>
        <v>21:0001</v>
      </c>
      <c r="E919" t="s">
        <v>2742</v>
      </c>
      <c r="F919" t="s">
        <v>2743</v>
      </c>
      <c r="H919">
        <v>64.271797000000007</v>
      </c>
      <c r="I919">
        <v>-109.1715165</v>
      </c>
      <c r="J919" s="1" t="str">
        <f t="shared" si="64"/>
        <v>Till</v>
      </c>
      <c r="K919" s="1" t="str">
        <f t="shared" si="65"/>
        <v>&lt;2 micron</v>
      </c>
      <c r="L919">
        <v>0.1</v>
      </c>
      <c r="M919">
        <v>4.0199999999999996</v>
      </c>
      <c r="N919">
        <v>78</v>
      </c>
      <c r="O919">
        <v>190</v>
      </c>
      <c r="P919">
        <v>0.25</v>
      </c>
      <c r="Q919">
        <v>1</v>
      </c>
      <c r="R919">
        <v>0.3</v>
      </c>
      <c r="S919">
        <v>0.25</v>
      </c>
      <c r="T919">
        <v>29</v>
      </c>
      <c r="U919">
        <v>119</v>
      </c>
      <c r="V919">
        <v>162</v>
      </c>
      <c r="W919">
        <v>4.9000000000000004</v>
      </c>
      <c r="X919">
        <v>20</v>
      </c>
      <c r="Y919">
        <v>0.5</v>
      </c>
      <c r="Z919">
        <v>0.77</v>
      </c>
      <c r="AA919">
        <v>30</v>
      </c>
      <c r="AB919">
        <v>1.57</v>
      </c>
      <c r="AC919">
        <v>435</v>
      </c>
      <c r="AD919">
        <v>1</v>
      </c>
      <c r="AE919">
        <v>0.4</v>
      </c>
      <c r="AF919">
        <v>88</v>
      </c>
      <c r="AH919">
        <v>6</v>
      </c>
      <c r="AI919">
        <v>1</v>
      </c>
      <c r="AJ919">
        <v>10</v>
      </c>
      <c r="AK919">
        <v>14</v>
      </c>
      <c r="AL919">
        <v>0.15</v>
      </c>
      <c r="AO919">
        <v>86</v>
      </c>
      <c r="AQ919">
        <v>106</v>
      </c>
    </row>
    <row r="920" spans="1:43" hidden="1" x14ac:dyDescent="0.25">
      <c r="A920" t="s">
        <v>2744</v>
      </c>
      <c r="B920" t="s">
        <v>2745</v>
      </c>
      <c r="C920" s="1" t="str">
        <f t="shared" si="62"/>
        <v>21:0087</v>
      </c>
      <c r="D920" s="1" t="str">
        <f t="shared" si="63"/>
        <v>21:0001</v>
      </c>
      <c r="E920" t="s">
        <v>2746</v>
      </c>
      <c r="F920" t="s">
        <v>2747</v>
      </c>
      <c r="H920">
        <v>64.529933799999995</v>
      </c>
      <c r="I920">
        <v>-108.4326415</v>
      </c>
      <c r="J920" s="1" t="str">
        <f t="shared" si="64"/>
        <v>Till</v>
      </c>
      <c r="K920" s="1" t="str">
        <f t="shared" si="65"/>
        <v>&lt;2 micron</v>
      </c>
      <c r="L920">
        <v>0.1</v>
      </c>
      <c r="M920">
        <v>4.1399999999999997</v>
      </c>
      <c r="N920">
        <v>20</v>
      </c>
      <c r="O920">
        <v>180</v>
      </c>
      <c r="P920">
        <v>0.25</v>
      </c>
      <c r="Q920">
        <v>1</v>
      </c>
      <c r="R920">
        <v>0.28999999999999998</v>
      </c>
      <c r="S920">
        <v>0.25</v>
      </c>
      <c r="T920">
        <v>26</v>
      </c>
      <c r="U920">
        <v>127</v>
      </c>
      <c r="V920">
        <v>147</v>
      </c>
      <c r="W920">
        <v>5.6</v>
      </c>
      <c r="X920">
        <v>30</v>
      </c>
      <c r="Y920">
        <v>0.5</v>
      </c>
      <c r="Z920">
        <v>0.8</v>
      </c>
      <c r="AA920">
        <v>40</v>
      </c>
      <c r="AB920">
        <v>1.69</v>
      </c>
      <c r="AC920">
        <v>495</v>
      </c>
      <c r="AD920">
        <v>3</v>
      </c>
      <c r="AE920">
        <v>0.47</v>
      </c>
      <c r="AF920">
        <v>71</v>
      </c>
      <c r="AH920">
        <v>14</v>
      </c>
      <c r="AI920">
        <v>1</v>
      </c>
      <c r="AJ920">
        <v>11</v>
      </c>
      <c r="AK920">
        <v>17</v>
      </c>
      <c r="AL920">
        <v>0.18</v>
      </c>
      <c r="AO920">
        <v>103</v>
      </c>
      <c r="AQ920">
        <v>124</v>
      </c>
    </row>
    <row r="921" spans="1:43" hidden="1" x14ac:dyDescent="0.25">
      <c r="A921" t="s">
        <v>2748</v>
      </c>
      <c r="B921" t="s">
        <v>2749</v>
      </c>
      <c r="C921" s="1" t="str">
        <f t="shared" si="62"/>
        <v>21:0087</v>
      </c>
      <c r="D921" s="1" t="str">
        <f t="shared" si="63"/>
        <v>21:0001</v>
      </c>
      <c r="E921" t="s">
        <v>2750</v>
      </c>
      <c r="F921" t="s">
        <v>2751</v>
      </c>
      <c r="H921">
        <v>64.676370199999994</v>
      </c>
      <c r="I921">
        <v>-108.4873295</v>
      </c>
      <c r="J921" s="1" t="str">
        <f t="shared" si="64"/>
        <v>Till</v>
      </c>
      <c r="K921" s="1" t="str">
        <f t="shared" si="65"/>
        <v>&lt;2 micron</v>
      </c>
      <c r="L921">
        <v>0.1</v>
      </c>
      <c r="M921">
        <v>5.0599999999999996</v>
      </c>
      <c r="N921">
        <v>86</v>
      </c>
      <c r="O921">
        <v>300</v>
      </c>
      <c r="P921">
        <v>0.25</v>
      </c>
      <c r="Q921">
        <v>1</v>
      </c>
      <c r="R921">
        <v>0.3</v>
      </c>
      <c r="S921">
        <v>0.25</v>
      </c>
      <c r="T921">
        <v>28</v>
      </c>
      <c r="U921">
        <v>175</v>
      </c>
      <c r="V921">
        <v>232</v>
      </c>
      <c r="W921">
        <v>7.83</v>
      </c>
      <c r="X921">
        <v>30</v>
      </c>
      <c r="Y921">
        <v>0.5</v>
      </c>
      <c r="Z921">
        <v>1.28</v>
      </c>
      <c r="AA921">
        <v>40</v>
      </c>
      <c r="AB921">
        <v>2.4</v>
      </c>
      <c r="AC921">
        <v>610</v>
      </c>
      <c r="AD921">
        <v>2</v>
      </c>
      <c r="AE921">
        <v>0.44</v>
      </c>
      <c r="AF921">
        <v>130</v>
      </c>
      <c r="AH921">
        <v>12</v>
      </c>
      <c r="AI921">
        <v>1</v>
      </c>
      <c r="AJ921">
        <v>15</v>
      </c>
      <c r="AK921">
        <v>19</v>
      </c>
      <c r="AL921">
        <v>0.18</v>
      </c>
      <c r="AO921">
        <v>121</v>
      </c>
      <c r="AQ921">
        <v>236</v>
      </c>
    </row>
    <row r="922" spans="1:43" hidden="1" x14ac:dyDescent="0.25">
      <c r="A922" t="s">
        <v>2752</v>
      </c>
      <c r="B922" t="s">
        <v>2753</v>
      </c>
      <c r="C922" s="1" t="str">
        <f t="shared" si="62"/>
        <v>21:0087</v>
      </c>
      <c r="D922" s="1" t="str">
        <f t="shared" si="63"/>
        <v>21:0001</v>
      </c>
      <c r="E922" t="s">
        <v>2754</v>
      </c>
      <c r="F922" t="s">
        <v>2755</v>
      </c>
      <c r="H922">
        <v>64.739676900000006</v>
      </c>
      <c r="I922">
        <v>-108.2905007</v>
      </c>
      <c r="J922" s="1" t="str">
        <f t="shared" si="64"/>
        <v>Till</v>
      </c>
      <c r="K922" s="1" t="str">
        <f t="shared" si="65"/>
        <v>&lt;2 micron</v>
      </c>
      <c r="L922">
        <v>0.1</v>
      </c>
      <c r="M922">
        <v>4.16</v>
      </c>
      <c r="N922">
        <v>120</v>
      </c>
      <c r="O922">
        <v>140</v>
      </c>
      <c r="P922">
        <v>0.25</v>
      </c>
      <c r="Q922">
        <v>1</v>
      </c>
      <c r="R922">
        <v>0.2</v>
      </c>
      <c r="S922">
        <v>0.25</v>
      </c>
      <c r="T922">
        <v>65</v>
      </c>
      <c r="U922">
        <v>128</v>
      </c>
      <c r="V922">
        <v>176</v>
      </c>
      <c r="W922">
        <v>7.43</v>
      </c>
      <c r="X922">
        <v>20</v>
      </c>
      <c r="Y922">
        <v>0.5</v>
      </c>
      <c r="Z922">
        <v>0.56999999999999995</v>
      </c>
      <c r="AA922">
        <v>30</v>
      </c>
      <c r="AB922">
        <v>1.69</v>
      </c>
      <c r="AC922">
        <v>1275</v>
      </c>
      <c r="AD922">
        <v>5</v>
      </c>
      <c r="AE922">
        <v>0.66</v>
      </c>
      <c r="AF922">
        <v>96</v>
      </c>
      <c r="AH922">
        <v>16</v>
      </c>
      <c r="AI922">
        <v>1</v>
      </c>
      <c r="AJ922">
        <v>9</v>
      </c>
      <c r="AK922">
        <v>11</v>
      </c>
      <c r="AL922">
        <v>0.13</v>
      </c>
      <c r="AO922">
        <v>96</v>
      </c>
      <c r="AQ922">
        <v>152</v>
      </c>
    </row>
    <row r="923" spans="1:43" hidden="1" x14ac:dyDescent="0.25">
      <c r="A923" t="s">
        <v>2756</v>
      </c>
      <c r="B923" t="s">
        <v>2757</v>
      </c>
      <c r="C923" s="1" t="str">
        <f t="shared" si="62"/>
        <v>21:0087</v>
      </c>
      <c r="D923" s="1" t="str">
        <f t="shared" si="63"/>
        <v>21:0001</v>
      </c>
      <c r="E923" t="s">
        <v>2758</v>
      </c>
      <c r="F923" t="s">
        <v>2759</v>
      </c>
      <c r="H923">
        <v>64.676552999999998</v>
      </c>
      <c r="I923">
        <v>-108.26868949999999</v>
      </c>
      <c r="J923" s="1" t="str">
        <f t="shared" si="64"/>
        <v>Till</v>
      </c>
      <c r="K923" s="1" t="str">
        <f t="shared" si="65"/>
        <v>&lt;2 micron</v>
      </c>
      <c r="L923">
        <v>0.1</v>
      </c>
      <c r="M923">
        <v>4.6500000000000004</v>
      </c>
      <c r="N923">
        <v>54</v>
      </c>
      <c r="O923">
        <v>210</v>
      </c>
      <c r="P923">
        <v>0.25</v>
      </c>
      <c r="Q923">
        <v>1</v>
      </c>
      <c r="R923">
        <v>0.28999999999999998</v>
      </c>
      <c r="S923">
        <v>0.25</v>
      </c>
      <c r="T923">
        <v>30</v>
      </c>
      <c r="U923">
        <v>145</v>
      </c>
      <c r="V923">
        <v>206</v>
      </c>
      <c r="W923">
        <v>7.41</v>
      </c>
      <c r="X923">
        <v>30</v>
      </c>
      <c r="Y923">
        <v>0.5</v>
      </c>
      <c r="Z923">
        <v>0.93</v>
      </c>
      <c r="AA923">
        <v>30</v>
      </c>
      <c r="AB923">
        <v>2.2799999999999998</v>
      </c>
      <c r="AC923">
        <v>795</v>
      </c>
      <c r="AD923">
        <v>1</v>
      </c>
      <c r="AE923">
        <v>0.38</v>
      </c>
      <c r="AF923">
        <v>113</v>
      </c>
      <c r="AH923">
        <v>4</v>
      </c>
      <c r="AI923">
        <v>1</v>
      </c>
      <c r="AJ923">
        <v>13</v>
      </c>
      <c r="AK923">
        <v>16</v>
      </c>
      <c r="AL923">
        <v>0.14000000000000001</v>
      </c>
      <c r="AO923">
        <v>106</v>
      </c>
      <c r="AQ923">
        <v>162</v>
      </c>
    </row>
    <row r="924" spans="1:43" hidden="1" x14ac:dyDescent="0.25">
      <c r="A924" t="s">
        <v>2760</v>
      </c>
      <c r="B924" t="s">
        <v>2761</v>
      </c>
      <c r="C924" s="1" t="str">
        <f t="shared" si="62"/>
        <v>21:0087</v>
      </c>
      <c r="D924" s="1" t="str">
        <f t="shared" si="63"/>
        <v>21:0001</v>
      </c>
      <c r="E924" t="s">
        <v>2758</v>
      </c>
      <c r="F924" t="s">
        <v>2762</v>
      </c>
      <c r="H924">
        <v>64.676552999999998</v>
      </c>
      <c r="I924">
        <v>-108.26868949999999</v>
      </c>
      <c r="J924" s="1" t="str">
        <f t="shared" si="64"/>
        <v>Till</v>
      </c>
      <c r="K924" s="1" t="str">
        <f t="shared" si="65"/>
        <v>&lt;2 micron</v>
      </c>
      <c r="L924">
        <v>0.1</v>
      </c>
      <c r="M924">
        <v>5.24</v>
      </c>
      <c r="N924">
        <v>72</v>
      </c>
      <c r="O924">
        <v>240</v>
      </c>
      <c r="P924">
        <v>0.25</v>
      </c>
      <c r="Q924">
        <v>1</v>
      </c>
      <c r="R924">
        <v>0.38</v>
      </c>
      <c r="S924">
        <v>0.5</v>
      </c>
      <c r="T924">
        <v>37</v>
      </c>
      <c r="U924">
        <v>153</v>
      </c>
      <c r="V924">
        <v>216</v>
      </c>
      <c r="W924">
        <v>7.81</v>
      </c>
      <c r="X924">
        <v>20</v>
      </c>
      <c r="Y924">
        <v>0.5</v>
      </c>
      <c r="Z924">
        <v>1.04</v>
      </c>
      <c r="AA924">
        <v>30</v>
      </c>
      <c r="AB924">
        <v>2.5299999999999998</v>
      </c>
      <c r="AC924">
        <v>860</v>
      </c>
      <c r="AD924">
        <v>3</v>
      </c>
      <c r="AE924">
        <v>0.4</v>
      </c>
      <c r="AF924">
        <v>122</v>
      </c>
      <c r="AG924">
        <v>1990</v>
      </c>
      <c r="AH924">
        <v>8</v>
      </c>
      <c r="AI924">
        <v>4</v>
      </c>
      <c r="AJ924">
        <v>15</v>
      </c>
      <c r="AK924">
        <v>22</v>
      </c>
      <c r="AL924">
        <v>0.18</v>
      </c>
      <c r="AO924">
        <v>118</v>
      </c>
      <c r="AQ924">
        <v>160</v>
      </c>
    </row>
    <row r="925" spans="1:43" hidden="1" x14ac:dyDescent="0.25">
      <c r="A925" t="s">
        <v>2763</v>
      </c>
      <c r="B925" t="s">
        <v>2764</v>
      </c>
      <c r="C925" s="1" t="str">
        <f t="shared" si="62"/>
        <v>21:0087</v>
      </c>
      <c r="D925" s="1" t="str">
        <f t="shared" si="63"/>
        <v>21:0001</v>
      </c>
      <c r="E925" t="s">
        <v>2765</v>
      </c>
      <c r="F925" t="s">
        <v>2766</v>
      </c>
      <c r="H925">
        <v>64.668106300000005</v>
      </c>
      <c r="I925">
        <v>-108.109658</v>
      </c>
      <c r="J925" s="1" t="str">
        <f t="shared" si="64"/>
        <v>Till</v>
      </c>
      <c r="K925" s="1" t="str">
        <f t="shared" si="65"/>
        <v>&lt;2 micron</v>
      </c>
      <c r="L925">
        <v>0.1</v>
      </c>
      <c r="M925">
        <v>5.87</v>
      </c>
      <c r="N925">
        <v>132</v>
      </c>
      <c r="O925">
        <v>170</v>
      </c>
      <c r="P925">
        <v>0.25</v>
      </c>
      <c r="Q925">
        <v>1</v>
      </c>
      <c r="R925">
        <v>0.24</v>
      </c>
      <c r="S925">
        <v>0.25</v>
      </c>
      <c r="T925">
        <v>106</v>
      </c>
      <c r="U925">
        <v>168</v>
      </c>
      <c r="V925">
        <v>251</v>
      </c>
      <c r="W925">
        <v>7.26</v>
      </c>
      <c r="X925">
        <v>30</v>
      </c>
      <c r="Y925">
        <v>1</v>
      </c>
      <c r="Z925">
        <v>0.75</v>
      </c>
      <c r="AA925">
        <v>50</v>
      </c>
      <c r="AB925">
        <v>1.94</v>
      </c>
      <c r="AC925">
        <v>1535</v>
      </c>
      <c r="AD925">
        <v>6</v>
      </c>
      <c r="AE925">
        <v>0.56000000000000005</v>
      </c>
      <c r="AF925">
        <v>171</v>
      </c>
      <c r="AH925">
        <v>16</v>
      </c>
      <c r="AI925">
        <v>4</v>
      </c>
      <c r="AJ925">
        <v>12</v>
      </c>
      <c r="AK925">
        <v>16</v>
      </c>
      <c r="AL925">
        <v>0.19</v>
      </c>
      <c r="AO925">
        <v>106</v>
      </c>
      <c r="AQ925">
        <v>130</v>
      </c>
    </row>
    <row r="926" spans="1:43" hidden="1" x14ac:dyDescent="0.25">
      <c r="A926" t="s">
        <v>2767</v>
      </c>
      <c r="B926" t="s">
        <v>2768</v>
      </c>
      <c r="C926" s="1" t="str">
        <f t="shared" si="62"/>
        <v>21:0087</v>
      </c>
      <c r="D926" s="1" t="str">
        <f t="shared" si="63"/>
        <v>21:0001</v>
      </c>
      <c r="E926" t="s">
        <v>2769</v>
      </c>
      <c r="F926" t="s">
        <v>2770</v>
      </c>
      <c r="H926">
        <v>64.5524846</v>
      </c>
      <c r="I926">
        <v>-108.0725473</v>
      </c>
      <c r="J926" s="1" t="str">
        <f t="shared" si="64"/>
        <v>Till</v>
      </c>
      <c r="K926" s="1" t="str">
        <f t="shared" si="65"/>
        <v>&lt;2 micron</v>
      </c>
      <c r="L926">
        <v>0.1</v>
      </c>
      <c r="M926">
        <v>4.24</v>
      </c>
      <c r="N926">
        <v>40</v>
      </c>
      <c r="O926">
        <v>190</v>
      </c>
      <c r="P926">
        <v>0.25</v>
      </c>
      <c r="Q926">
        <v>1</v>
      </c>
      <c r="R926">
        <v>0.19</v>
      </c>
      <c r="S926">
        <v>0.25</v>
      </c>
      <c r="T926">
        <v>24</v>
      </c>
      <c r="U926">
        <v>163</v>
      </c>
      <c r="V926">
        <v>177</v>
      </c>
      <c r="W926">
        <v>5.64</v>
      </c>
      <c r="X926">
        <v>30</v>
      </c>
      <c r="Y926">
        <v>0.5</v>
      </c>
      <c r="Z926">
        <v>0.86</v>
      </c>
      <c r="AA926">
        <v>40</v>
      </c>
      <c r="AB926">
        <v>1.54</v>
      </c>
      <c r="AC926">
        <v>360</v>
      </c>
      <c r="AD926">
        <v>3</v>
      </c>
      <c r="AE926">
        <v>0.89</v>
      </c>
      <c r="AF926">
        <v>82</v>
      </c>
      <c r="AH926">
        <v>14</v>
      </c>
      <c r="AI926">
        <v>1</v>
      </c>
      <c r="AJ926">
        <v>11</v>
      </c>
      <c r="AK926">
        <v>12</v>
      </c>
      <c r="AL926">
        <v>0.13</v>
      </c>
      <c r="AO926">
        <v>117</v>
      </c>
      <c r="AQ926">
        <v>122</v>
      </c>
    </row>
    <row r="927" spans="1:43" hidden="1" x14ac:dyDescent="0.25">
      <c r="A927" t="s">
        <v>2771</v>
      </c>
      <c r="B927" t="s">
        <v>2772</v>
      </c>
      <c r="C927" s="1" t="str">
        <f t="shared" si="62"/>
        <v>21:0087</v>
      </c>
      <c r="D927" s="1" t="str">
        <f t="shared" si="63"/>
        <v>21:0001</v>
      </c>
      <c r="E927" t="s">
        <v>2773</v>
      </c>
      <c r="F927" t="s">
        <v>2774</v>
      </c>
      <c r="H927">
        <v>64.4646221</v>
      </c>
      <c r="I927">
        <v>-108.2975428</v>
      </c>
      <c r="J927" s="1" t="str">
        <f t="shared" si="64"/>
        <v>Till</v>
      </c>
      <c r="K927" s="1" t="str">
        <f t="shared" si="65"/>
        <v>&lt;2 micron</v>
      </c>
      <c r="L927">
        <v>0.1</v>
      </c>
      <c r="M927">
        <v>3.34</v>
      </c>
      <c r="N927">
        <v>24</v>
      </c>
      <c r="O927">
        <v>150</v>
      </c>
      <c r="P927">
        <v>0.25</v>
      </c>
      <c r="Q927">
        <v>1</v>
      </c>
      <c r="R927">
        <v>0.23</v>
      </c>
      <c r="S927">
        <v>0.25</v>
      </c>
      <c r="T927">
        <v>31</v>
      </c>
      <c r="U927">
        <v>116</v>
      </c>
      <c r="V927">
        <v>70</v>
      </c>
      <c r="W927">
        <v>4.88</v>
      </c>
      <c r="X927">
        <v>20</v>
      </c>
      <c r="Y927">
        <v>0.5</v>
      </c>
      <c r="Z927">
        <v>0.71</v>
      </c>
      <c r="AA927">
        <v>20</v>
      </c>
      <c r="AB927">
        <v>1.42</v>
      </c>
      <c r="AC927">
        <v>620</v>
      </c>
      <c r="AD927">
        <v>2</v>
      </c>
      <c r="AE927">
        <v>0.55000000000000004</v>
      </c>
      <c r="AF927">
        <v>58</v>
      </c>
      <c r="AH927">
        <v>10</v>
      </c>
      <c r="AI927">
        <v>1</v>
      </c>
      <c r="AJ927">
        <v>8</v>
      </c>
      <c r="AK927">
        <v>13</v>
      </c>
      <c r="AL927">
        <v>0.14000000000000001</v>
      </c>
      <c r="AO927">
        <v>93</v>
      </c>
      <c r="AQ927">
        <v>114</v>
      </c>
    </row>
    <row r="928" spans="1:43" hidden="1" x14ac:dyDescent="0.25">
      <c r="A928" t="s">
        <v>2775</v>
      </c>
      <c r="B928" t="s">
        <v>2776</v>
      </c>
      <c r="C928" s="1" t="str">
        <f t="shared" si="62"/>
        <v>21:0087</v>
      </c>
      <c r="D928" s="1" t="str">
        <f t="shared" si="63"/>
        <v>21:0001</v>
      </c>
      <c r="E928" t="s">
        <v>2777</v>
      </c>
      <c r="F928" t="s">
        <v>2778</v>
      </c>
      <c r="H928">
        <v>64.144698000000005</v>
      </c>
      <c r="I928">
        <v>-108.9791905</v>
      </c>
      <c r="J928" s="1" t="str">
        <f t="shared" si="64"/>
        <v>Till</v>
      </c>
      <c r="K928" s="1" t="str">
        <f t="shared" si="65"/>
        <v>&lt;2 micron</v>
      </c>
      <c r="L928">
        <v>0.1</v>
      </c>
      <c r="M928">
        <v>4.59</v>
      </c>
      <c r="N928">
        <v>108</v>
      </c>
      <c r="O928">
        <v>200</v>
      </c>
      <c r="P928">
        <v>0.25</v>
      </c>
      <c r="Q928">
        <v>1</v>
      </c>
      <c r="R928">
        <v>0.34</v>
      </c>
      <c r="S928">
        <v>0.25</v>
      </c>
      <c r="T928">
        <v>38</v>
      </c>
      <c r="U928">
        <v>133</v>
      </c>
      <c r="V928">
        <v>168</v>
      </c>
      <c r="W928">
        <v>5.37</v>
      </c>
      <c r="X928">
        <v>30</v>
      </c>
      <c r="Y928">
        <v>0.5</v>
      </c>
      <c r="Z928">
        <v>0.75</v>
      </c>
      <c r="AA928">
        <v>40</v>
      </c>
      <c r="AB928">
        <v>1.62</v>
      </c>
      <c r="AC928">
        <v>580</v>
      </c>
      <c r="AD928">
        <v>2</v>
      </c>
      <c r="AE928">
        <v>0.47</v>
      </c>
      <c r="AF928">
        <v>107</v>
      </c>
      <c r="AH928">
        <v>6</v>
      </c>
      <c r="AI928">
        <v>1</v>
      </c>
      <c r="AJ928">
        <v>12</v>
      </c>
      <c r="AK928">
        <v>21</v>
      </c>
      <c r="AL928">
        <v>0.21</v>
      </c>
      <c r="AO928">
        <v>101</v>
      </c>
      <c r="AQ928">
        <v>106</v>
      </c>
    </row>
    <row r="929" spans="1:43" hidden="1" x14ac:dyDescent="0.25">
      <c r="A929" t="s">
        <v>2779</v>
      </c>
      <c r="B929" t="s">
        <v>2780</v>
      </c>
      <c r="C929" s="1" t="str">
        <f t="shared" si="62"/>
        <v>21:0087</v>
      </c>
      <c r="D929" s="1" t="str">
        <f t="shared" si="63"/>
        <v>21:0001</v>
      </c>
      <c r="E929" t="s">
        <v>2781</v>
      </c>
      <c r="F929" t="s">
        <v>2782</v>
      </c>
      <c r="H929">
        <v>64.022995399999999</v>
      </c>
      <c r="I929">
        <v>-108.892256</v>
      </c>
      <c r="J929" s="1" t="str">
        <f t="shared" si="64"/>
        <v>Till</v>
      </c>
      <c r="K929" s="1" t="str">
        <f t="shared" si="65"/>
        <v>&lt;2 micron</v>
      </c>
      <c r="L929">
        <v>0.1</v>
      </c>
      <c r="M929">
        <v>3.6</v>
      </c>
      <c r="N929">
        <v>1</v>
      </c>
      <c r="O929">
        <v>170</v>
      </c>
      <c r="P929">
        <v>0.25</v>
      </c>
      <c r="Q929">
        <v>1</v>
      </c>
      <c r="R929">
        <v>0.28000000000000003</v>
      </c>
      <c r="S929">
        <v>0.25</v>
      </c>
      <c r="T929">
        <v>21</v>
      </c>
      <c r="U929">
        <v>111</v>
      </c>
      <c r="V929">
        <v>103</v>
      </c>
      <c r="W929">
        <v>4.53</v>
      </c>
      <c r="X929">
        <v>20</v>
      </c>
      <c r="Y929">
        <v>0.5</v>
      </c>
      <c r="Z929">
        <v>0.62</v>
      </c>
      <c r="AA929">
        <v>30</v>
      </c>
      <c r="AB929">
        <v>1.39</v>
      </c>
      <c r="AC929">
        <v>415</v>
      </c>
      <c r="AD929">
        <v>0.5</v>
      </c>
      <c r="AE929">
        <v>0.53</v>
      </c>
      <c r="AF929">
        <v>55</v>
      </c>
      <c r="AH929">
        <v>6</v>
      </c>
      <c r="AI929">
        <v>1</v>
      </c>
      <c r="AJ929">
        <v>10</v>
      </c>
      <c r="AK929">
        <v>17</v>
      </c>
      <c r="AL929">
        <v>0.16</v>
      </c>
      <c r="AO929">
        <v>87</v>
      </c>
      <c r="AQ929">
        <v>92</v>
      </c>
    </row>
    <row r="930" spans="1:43" hidden="1" x14ac:dyDescent="0.25">
      <c r="A930" t="s">
        <v>2783</v>
      </c>
      <c r="B930" t="s">
        <v>2784</v>
      </c>
      <c r="C930" s="1" t="str">
        <f t="shared" si="62"/>
        <v>21:0087</v>
      </c>
      <c r="D930" s="1" t="str">
        <f t="shared" si="63"/>
        <v>21:0001</v>
      </c>
      <c r="E930" t="s">
        <v>2785</v>
      </c>
      <c r="F930" t="s">
        <v>2786</v>
      </c>
      <c r="H930">
        <v>64.173332299999998</v>
      </c>
      <c r="I930">
        <v>-108.69956139999999</v>
      </c>
      <c r="J930" s="1" t="str">
        <f t="shared" si="64"/>
        <v>Till</v>
      </c>
      <c r="K930" s="1" t="str">
        <f t="shared" si="65"/>
        <v>&lt;2 micron</v>
      </c>
      <c r="L930">
        <v>0.1</v>
      </c>
      <c r="M930">
        <v>3.61</v>
      </c>
      <c r="N930">
        <v>12</v>
      </c>
      <c r="O930">
        <v>150</v>
      </c>
      <c r="P930">
        <v>0.25</v>
      </c>
      <c r="Q930">
        <v>1</v>
      </c>
      <c r="R930">
        <v>0.28999999999999998</v>
      </c>
      <c r="S930">
        <v>0.25</v>
      </c>
      <c r="T930">
        <v>17</v>
      </c>
      <c r="U930">
        <v>108</v>
      </c>
      <c r="V930">
        <v>89</v>
      </c>
      <c r="W930">
        <v>4.59</v>
      </c>
      <c r="X930">
        <v>20</v>
      </c>
      <c r="Y930">
        <v>0.5</v>
      </c>
      <c r="Z930">
        <v>0.48</v>
      </c>
      <c r="AA930">
        <v>30</v>
      </c>
      <c r="AB930">
        <v>1.23</v>
      </c>
      <c r="AC930">
        <v>330</v>
      </c>
      <c r="AD930">
        <v>2</v>
      </c>
      <c r="AE930">
        <v>0.47</v>
      </c>
      <c r="AF930">
        <v>49</v>
      </c>
      <c r="AH930">
        <v>4</v>
      </c>
      <c r="AI930">
        <v>1</v>
      </c>
      <c r="AJ930">
        <v>9</v>
      </c>
      <c r="AK930">
        <v>18</v>
      </c>
      <c r="AL930">
        <v>0.18</v>
      </c>
      <c r="AO930">
        <v>87</v>
      </c>
      <c r="AQ930">
        <v>76</v>
      </c>
    </row>
    <row r="931" spans="1:43" hidden="1" x14ac:dyDescent="0.25">
      <c r="A931" t="s">
        <v>2787</v>
      </c>
      <c r="B931" t="s">
        <v>2788</v>
      </c>
      <c r="C931" s="1" t="str">
        <f t="shared" si="62"/>
        <v>21:0087</v>
      </c>
      <c r="D931" s="1" t="str">
        <f t="shared" si="63"/>
        <v>21:0001</v>
      </c>
      <c r="E931" t="s">
        <v>2789</v>
      </c>
      <c r="F931" t="s">
        <v>2790</v>
      </c>
      <c r="H931">
        <v>64.247518299999996</v>
      </c>
      <c r="I931">
        <v>-108.9472317</v>
      </c>
      <c r="J931" s="1" t="str">
        <f t="shared" si="64"/>
        <v>Till</v>
      </c>
      <c r="K931" s="1" t="str">
        <f t="shared" si="65"/>
        <v>&lt;2 micron</v>
      </c>
      <c r="L931">
        <v>0.1</v>
      </c>
      <c r="M931">
        <v>5.0199999999999996</v>
      </c>
      <c r="N931">
        <v>30</v>
      </c>
      <c r="O931">
        <v>320</v>
      </c>
      <c r="P931">
        <v>0.25</v>
      </c>
      <c r="Q931">
        <v>1</v>
      </c>
      <c r="R931">
        <v>0.24</v>
      </c>
      <c r="S931">
        <v>0.25</v>
      </c>
      <c r="T931">
        <v>35</v>
      </c>
      <c r="U931">
        <v>199</v>
      </c>
      <c r="V931">
        <v>212</v>
      </c>
      <c r="W931">
        <v>6.96</v>
      </c>
      <c r="X931">
        <v>30</v>
      </c>
      <c r="Y931">
        <v>0.5</v>
      </c>
      <c r="Z931">
        <v>1.52</v>
      </c>
      <c r="AA931">
        <v>30</v>
      </c>
      <c r="AB931">
        <v>2.42</v>
      </c>
      <c r="AC931">
        <v>740</v>
      </c>
      <c r="AD931">
        <v>4</v>
      </c>
      <c r="AE931">
        <v>0.44</v>
      </c>
      <c r="AF931">
        <v>99</v>
      </c>
      <c r="AH931">
        <v>14</v>
      </c>
      <c r="AI931">
        <v>1</v>
      </c>
      <c r="AJ931">
        <v>17</v>
      </c>
      <c r="AK931">
        <v>18</v>
      </c>
      <c r="AL931">
        <v>0.26</v>
      </c>
      <c r="AO931">
        <v>131</v>
      </c>
      <c r="AQ931">
        <v>174</v>
      </c>
    </row>
    <row r="932" spans="1:43" hidden="1" x14ac:dyDescent="0.25">
      <c r="A932" t="s">
        <v>2791</v>
      </c>
      <c r="B932" t="s">
        <v>2792</v>
      </c>
      <c r="C932" s="1" t="str">
        <f t="shared" si="62"/>
        <v>21:0087</v>
      </c>
      <c r="D932" s="1" t="str">
        <f t="shared" si="63"/>
        <v>21:0001</v>
      </c>
      <c r="E932" t="s">
        <v>2793</v>
      </c>
      <c r="F932" t="s">
        <v>2794</v>
      </c>
      <c r="H932">
        <v>64.357019800000003</v>
      </c>
      <c r="I932">
        <v>-109.0154565</v>
      </c>
      <c r="J932" s="1" t="str">
        <f t="shared" si="64"/>
        <v>Till</v>
      </c>
      <c r="K932" s="1" t="str">
        <f t="shared" si="65"/>
        <v>&lt;2 micron</v>
      </c>
      <c r="L932">
        <v>0.1</v>
      </c>
      <c r="M932">
        <v>4.8899999999999997</v>
      </c>
      <c r="N932">
        <v>72</v>
      </c>
      <c r="O932">
        <v>300</v>
      </c>
      <c r="P932">
        <v>0.25</v>
      </c>
      <c r="Q932">
        <v>1</v>
      </c>
      <c r="R932">
        <v>0.28000000000000003</v>
      </c>
      <c r="S932">
        <v>0.25</v>
      </c>
      <c r="T932">
        <v>50</v>
      </c>
      <c r="U932">
        <v>167</v>
      </c>
      <c r="V932">
        <v>208</v>
      </c>
      <c r="W932">
        <v>5.94</v>
      </c>
      <c r="X932">
        <v>20</v>
      </c>
      <c r="Y932">
        <v>0.5</v>
      </c>
      <c r="Z932">
        <v>1.24</v>
      </c>
      <c r="AA932">
        <v>30</v>
      </c>
      <c r="AB932">
        <v>2.06</v>
      </c>
      <c r="AC932">
        <v>635</v>
      </c>
      <c r="AD932">
        <v>2</v>
      </c>
      <c r="AE932">
        <v>0.57999999999999996</v>
      </c>
      <c r="AF932">
        <v>129</v>
      </c>
      <c r="AH932">
        <v>10</v>
      </c>
      <c r="AI932">
        <v>1</v>
      </c>
      <c r="AJ932">
        <v>14</v>
      </c>
      <c r="AK932">
        <v>16</v>
      </c>
      <c r="AL932">
        <v>0.17</v>
      </c>
      <c r="AO932">
        <v>114</v>
      </c>
      <c r="AQ932">
        <v>142</v>
      </c>
    </row>
    <row r="933" spans="1:43" hidden="1" x14ac:dyDescent="0.25">
      <c r="A933" t="s">
        <v>2795</v>
      </c>
      <c r="B933" t="s">
        <v>2796</v>
      </c>
      <c r="C933" s="1" t="str">
        <f t="shared" si="62"/>
        <v>21:0087</v>
      </c>
      <c r="D933" s="1" t="str">
        <f t="shared" si="63"/>
        <v>21:0001</v>
      </c>
      <c r="E933" t="s">
        <v>2797</v>
      </c>
      <c r="F933" t="s">
        <v>2798</v>
      </c>
      <c r="H933">
        <v>64.204165000000003</v>
      </c>
      <c r="I933">
        <v>-109.20243050000001</v>
      </c>
      <c r="J933" s="1" t="str">
        <f t="shared" si="64"/>
        <v>Till</v>
      </c>
      <c r="K933" s="1" t="str">
        <f t="shared" si="65"/>
        <v>&lt;2 micron</v>
      </c>
      <c r="L933">
        <v>0.1</v>
      </c>
      <c r="M933">
        <v>4.4000000000000004</v>
      </c>
      <c r="N933">
        <v>36</v>
      </c>
      <c r="O933">
        <v>190</v>
      </c>
      <c r="P933">
        <v>0.25</v>
      </c>
      <c r="Q933">
        <v>1</v>
      </c>
      <c r="R933">
        <v>0.31</v>
      </c>
      <c r="S933">
        <v>0.25</v>
      </c>
      <c r="T933">
        <v>28</v>
      </c>
      <c r="U933">
        <v>112</v>
      </c>
      <c r="V933">
        <v>99</v>
      </c>
      <c r="W933">
        <v>4.62</v>
      </c>
      <c r="X933">
        <v>20</v>
      </c>
      <c r="Y933">
        <v>0.5</v>
      </c>
      <c r="Z933">
        <v>0.71</v>
      </c>
      <c r="AA933">
        <v>30</v>
      </c>
      <c r="AB933">
        <v>1.29</v>
      </c>
      <c r="AC933">
        <v>450</v>
      </c>
      <c r="AD933">
        <v>2</v>
      </c>
      <c r="AE933">
        <v>0.49</v>
      </c>
      <c r="AF933">
        <v>67</v>
      </c>
      <c r="AH933">
        <v>12</v>
      </c>
      <c r="AI933">
        <v>2</v>
      </c>
      <c r="AJ933">
        <v>9</v>
      </c>
      <c r="AK933">
        <v>19</v>
      </c>
      <c r="AL933">
        <v>0.18</v>
      </c>
      <c r="AO933">
        <v>84</v>
      </c>
      <c r="AQ933">
        <v>88</v>
      </c>
    </row>
    <row r="934" spans="1:43" hidden="1" x14ac:dyDescent="0.25">
      <c r="A934" t="s">
        <v>2799</v>
      </c>
      <c r="B934" t="s">
        <v>2800</v>
      </c>
      <c r="C934" s="1" t="str">
        <f t="shared" si="62"/>
        <v>21:0087</v>
      </c>
      <c r="D934" s="1" t="str">
        <f t="shared" si="63"/>
        <v>21:0001</v>
      </c>
      <c r="E934" t="s">
        <v>2801</v>
      </c>
      <c r="F934" t="s">
        <v>2802</v>
      </c>
      <c r="H934">
        <v>64.218059699999998</v>
      </c>
      <c r="I934">
        <v>-109.1392602</v>
      </c>
      <c r="J934" s="1" t="str">
        <f t="shared" si="64"/>
        <v>Till</v>
      </c>
      <c r="K934" s="1" t="str">
        <f t="shared" si="65"/>
        <v>&lt;2 micron</v>
      </c>
      <c r="L934">
        <v>0.1</v>
      </c>
      <c r="M934">
        <v>3.8</v>
      </c>
      <c r="N934">
        <v>42</v>
      </c>
      <c r="O934">
        <v>180</v>
      </c>
      <c r="P934">
        <v>0.25</v>
      </c>
      <c r="Q934">
        <v>1</v>
      </c>
      <c r="R934">
        <v>0.39</v>
      </c>
      <c r="S934">
        <v>0.25</v>
      </c>
      <c r="T934">
        <v>22</v>
      </c>
      <c r="U934">
        <v>103</v>
      </c>
      <c r="V934">
        <v>180</v>
      </c>
      <c r="W934">
        <v>5.23</v>
      </c>
      <c r="X934">
        <v>20</v>
      </c>
      <c r="Y934">
        <v>0.5</v>
      </c>
      <c r="Z934">
        <v>0.59</v>
      </c>
      <c r="AA934">
        <v>60</v>
      </c>
      <c r="AB934">
        <v>1.2</v>
      </c>
      <c r="AC934">
        <v>430</v>
      </c>
      <c r="AD934">
        <v>7</v>
      </c>
      <c r="AE934">
        <v>1.19</v>
      </c>
      <c r="AF934">
        <v>61</v>
      </c>
      <c r="AH934">
        <v>26</v>
      </c>
      <c r="AI934">
        <v>1</v>
      </c>
      <c r="AJ934">
        <v>9</v>
      </c>
      <c r="AK934">
        <v>32</v>
      </c>
      <c r="AL934">
        <v>0.13</v>
      </c>
      <c r="AO934">
        <v>87</v>
      </c>
      <c r="AQ934">
        <v>88</v>
      </c>
    </row>
    <row r="935" spans="1:43" hidden="1" x14ac:dyDescent="0.25">
      <c r="A935" t="s">
        <v>2803</v>
      </c>
      <c r="B935" t="s">
        <v>2804</v>
      </c>
      <c r="C935" s="1" t="str">
        <f t="shared" si="62"/>
        <v>21:0087</v>
      </c>
      <c r="D935" s="1" t="str">
        <f t="shared" si="63"/>
        <v>21:0001</v>
      </c>
      <c r="E935" t="s">
        <v>2805</v>
      </c>
      <c r="F935" t="s">
        <v>2806</v>
      </c>
      <c r="H935">
        <v>64.242069200000003</v>
      </c>
      <c r="I935">
        <v>-109.3253332</v>
      </c>
      <c r="J935" s="1" t="str">
        <f t="shared" si="64"/>
        <v>Till</v>
      </c>
      <c r="K935" s="1" t="str">
        <f t="shared" si="65"/>
        <v>&lt;2 micron</v>
      </c>
      <c r="L935">
        <v>0.1</v>
      </c>
      <c r="M935">
        <v>9.0500000000000007</v>
      </c>
      <c r="N935">
        <v>112</v>
      </c>
      <c r="O935">
        <v>370</v>
      </c>
      <c r="P935">
        <v>0.25</v>
      </c>
      <c r="Q935">
        <v>1</v>
      </c>
      <c r="R935">
        <v>0.64</v>
      </c>
      <c r="S935">
        <v>0.25</v>
      </c>
      <c r="T935">
        <v>48</v>
      </c>
      <c r="U935">
        <v>272</v>
      </c>
      <c r="V935">
        <v>302</v>
      </c>
      <c r="W935">
        <v>11.82</v>
      </c>
      <c r="X935">
        <v>40</v>
      </c>
      <c r="Y935">
        <v>2</v>
      </c>
      <c r="Z935">
        <v>1.24</v>
      </c>
      <c r="AA935">
        <v>80</v>
      </c>
      <c r="AB935">
        <v>2.8</v>
      </c>
      <c r="AC935">
        <v>635</v>
      </c>
      <c r="AD935">
        <v>9</v>
      </c>
      <c r="AE935">
        <v>1.1200000000000001</v>
      </c>
      <c r="AF935">
        <v>178</v>
      </c>
      <c r="AH935">
        <v>24</v>
      </c>
      <c r="AI935">
        <v>4</v>
      </c>
      <c r="AJ935">
        <v>22</v>
      </c>
      <c r="AK935">
        <v>43</v>
      </c>
      <c r="AL935">
        <v>0.38</v>
      </c>
      <c r="AO935">
        <v>228</v>
      </c>
      <c r="AQ935">
        <v>206</v>
      </c>
    </row>
    <row r="936" spans="1:43" hidden="1" x14ac:dyDescent="0.25">
      <c r="A936" t="s">
        <v>2807</v>
      </c>
      <c r="B936" t="s">
        <v>2808</v>
      </c>
      <c r="C936" s="1" t="str">
        <f t="shared" si="62"/>
        <v>21:0087</v>
      </c>
      <c r="D936" s="1" t="str">
        <f t="shared" si="63"/>
        <v>21:0001</v>
      </c>
      <c r="E936" t="s">
        <v>2809</v>
      </c>
      <c r="F936" t="s">
        <v>2810</v>
      </c>
      <c r="H936">
        <v>64.138212699999997</v>
      </c>
      <c r="I936">
        <v>-109.2517871</v>
      </c>
      <c r="J936" s="1" t="str">
        <f t="shared" si="64"/>
        <v>Till</v>
      </c>
      <c r="K936" s="1" t="str">
        <f t="shared" si="65"/>
        <v>&lt;2 micron</v>
      </c>
      <c r="L936">
        <v>0.1</v>
      </c>
      <c r="M936">
        <v>3.75</v>
      </c>
      <c r="N936">
        <v>28</v>
      </c>
      <c r="O936">
        <v>170</v>
      </c>
      <c r="P936">
        <v>0.25</v>
      </c>
      <c r="Q936">
        <v>1</v>
      </c>
      <c r="R936">
        <v>0.32</v>
      </c>
      <c r="S936">
        <v>0.25</v>
      </c>
      <c r="T936">
        <v>19</v>
      </c>
      <c r="U936">
        <v>107</v>
      </c>
      <c r="V936">
        <v>84</v>
      </c>
      <c r="W936">
        <v>4.7300000000000004</v>
      </c>
      <c r="X936">
        <v>20</v>
      </c>
      <c r="Y936">
        <v>0.5</v>
      </c>
      <c r="Z936">
        <v>0.6</v>
      </c>
      <c r="AA936">
        <v>30</v>
      </c>
      <c r="AB936">
        <v>1.18</v>
      </c>
      <c r="AC936">
        <v>325</v>
      </c>
      <c r="AD936">
        <v>2</v>
      </c>
      <c r="AE936">
        <v>0.62</v>
      </c>
      <c r="AF936">
        <v>52</v>
      </c>
      <c r="AH936">
        <v>12</v>
      </c>
      <c r="AI936">
        <v>1</v>
      </c>
      <c r="AJ936">
        <v>10</v>
      </c>
      <c r="AK936">
        <v>17</v>
      </c>
      <c r="AL936">
        <v>0.11</v>
      </c>
      <c r="AO936">
        <v>86</v>
      </c>
      <c r="AQ936">
        <v>72</v>
      </c>
    </row>
    <row r="937" spans="1:43" hidden="1" x14ac:dyDescent="0.25">
      <c r="A937" t="s">
        <v>2811</v>
      </c>
      <c r="B937" t="s">
        <v>2812</v>
      </c>
      <c r="C937" s="1" t="str">
        <f t="shared" si="62"/>
        <v>21:0087</v>
      </c>
      <c r="D937" s="1" t="str">
        <f t="shared" si="63"/>
        <v>21:0001</v>
      </c>
      <c r="E937" t="s">
        <v>2813</v>
      </c>
      <c r="F937" t="s">
        <v>2814</v>
      </c>
      <c r="H937">
        <v>64.081133800000003</v>
      </c>
      <c r="I937">
        <v>-109.4560338</v>
      </c>
      <c r="J937" s="1" t="str">
        <f t="shared" si="64"/>
        <v>Till</v>
      </c>
      <c r="K937" s="1" t="str">
        <f t="shared" si="65"/>
        <v>&lt;2 micron</v>
      </c>
      <c r="L937">
        <v>0.1</v>
      </c>
      <c r="M937">
        <v>4.5999999999999996</v>
      </c>
      <c r="N937">
        <v>30</v>
      </c>
      <c r="O937">
        <v>180</v>
      </c>
      <c r="P937">
        <v>0.25</v>
      </c>
      <c r="Q937">
        <v>1</v>
      </c>
      <c r="R937">
        <v>0.27</v>
      </c>
      <c r="S937">
        <v>0.25</v>
      </c>
      <c r="T937">
        <v>20</v>
      </c>
      <c r="U937">
        <v>109</v>
      </c>
      <c r="V937">
        <v>112</v>
      </c>
      <c r="W937">
        <v>4.66</v>
      </c>
      <c r="X937">
        <v>20</v>
      </c>
      <c r="Y937">
        <v>0.5</v>
      </c>
      <c r="Z937">
        <v>0.67</v>
      </c>
      <c r="AA937">
        <v>20</v>
      </c>
      <c r="AB937">
        <v>1.24</v>
      </c>
      <c r="AC937">
        <v>355</v>
      </c>
      <c r="AD937">
        <v>1</v>
      </c>
      <c r="AE937">
        <v>0.6</v>
      </c>
      <c r="AF937">
        <v>57</v>
      </c>
      <c r="AH937">
        <v>6</v>
      </c>
      <c r="AI937">
        <v>2</v>
      </c>
      <c r="AJ937">
        <v>10</v>
      </c>
      <c r="AK937">
        <v>17</v>
      </c>
      <c r="AL937">
        <v>0.17</v>
      </c>
      <c r="AO937">
        <v>85</v>
      </c>
      <c r="AQ937">
        <v>88</v>
      </c>
    </row>
    <row r="938" spans="1:43" hidden="1" x14ac:dyDescent="0.25">
      <c r="A938" t="s">
        <v>2815</v>
      </c>
      <c r="B938" t="s">
        <v>2816</v>
      </c>
      <c r="C938" s="1" t="str">
        <f t="shared" si="62"/>
        <v>21:0087</v>
      </c>
      <c r="D938" s="1" t="str">
        <f t="shared" si="63"/>
        <v>21:0001</v>
      </c>
      <c r="E938" t="s">
        <v>2817</v>
      </c>
      <c r="F938" t="s">
        <v>2818</v>
      </c>
      <c r="H938">
        <v>64.025737399999997</v>
      </c>
      <c r="I938">
        <v>-109.3596584</v>
      </c>
      <c r="J938" s="1" t="str">
        <f t="shared" si="64"/>
        <v>Till</v>
      </c>
      <c r="K938" s="1" t="str">
        <f t="shared" si="65"/>
        <v>&lt;2 micron</v>
      </c>
      <c r="L938">
        <v>0.1</v>
      </c>
      <c r="M938">
        <v>2.87</v>
      </c>
      <c r="N938">
        <v>20</v>
      </c>
      <c r="O938">
        <v>140</v>
      </c>
      <c r="P938">
        <v>0.25</v>
      </c>
      <c r="Q938">
        <v>1</v>
      </c>
      <c r="R938">
        <v>0.41</v>
      </c>
      <c r="S938">
        <v>0.25</v>
      </c>
      <c r="T938">
        <v>27</v>
      </c>
      <c r="U938">
        <v>93</v>
      </c>
      <c r="V938">
        <v>96</v>
      </c>
      <c r="W938">
        <v>4.0999999999999996</v>
      </c>
      <c r="X938">
        <v>20</v>
      </c>
      <c r="Y938">
        <v>0.5</v>
      </c>
      <c r="Z938">
        <v>0.56999999999999995</v>
      </c>
      <c r="AA938">
        <v>40</v>
      </c>
      <c r="AB938">
        <v>1.34</v>
      </c>
      <c r="AC938">
        <v>480</v>
      </c>
      <c r="AD938">
        <v>0.5</v>
      </c>
      <c r="AE938">
        <v>0.44</v>
      </c>
      <c r="AF938">
        <v>60</v>
      </c>
      <c r="AH938">
        <v>12</v>
      </c>
      <c r="AI938">
        <v>1</v>
      </c>
      <c r="AJ938">
        <v>9</v>
      </c>
      <c r="AK938">
        <v>24</v>
      </c>
      <c r="AL938">
        <v>0.14000000000000001</v>
      </c>
      <c r="AO938">
        <v>77</v>
      </c>
      <c r="AQ938">
        <v>100</v>
      </c>
    </row>
    <row r="939" spans="1:43" hidden="1" x14ac:dyDescent="0.25">
      <c r="A939" t="s">
        <v>2819</v>
      </c>
      <c r="B939" t="s">
        <v>2820</v>
      </c>
      <c r="C939" s="1" t="str">
        <f t="shared" si="62"/>
        <v>21:0087</v>
      </c>
      <c r="D939" s="1" t="str">
        <f t="shared" si="63"/>
        <v>21:0001</v>
      </c>
      <c r="E939" t="s">
        <v>2821</v>
      </c>
      <c r="F939" t="s">
        <v>2822</v>
      </c>
      <c r="H939">
        <v>64.038719700000001</v>
      </c>
      <c r="I939">
        <v>-109.1154997</v>
      </c>
      <c r="J939" s="1" t="str">
        <f t="shared" si="64"/>
        <v>Till</v>
      </c>
      <c r="K939" s="1" t="str">
        <f t="shared" si="65"/>
        <v>&lt;2 micron</v>
      </c>
      <c r="L939">
        <v>0.1</v>
      </c>
      <c r="M939">
        <v>3.1</v>
      </c>
      <c r="N939">
        <v>6</v>
      </c>
      <c r="O939">
        <v>140</v>
      </c>
      <c r="P939">
        <v>0.25</v>
      </c>
      <c r="Q939">
        <v>1</v>
      </c>
      <c r="R939">
        <v>0.43</v>
      </c>
      <c r="S939">
        <v>0.25</v>
      </c>
      <c r="T939">
        <v>21</v>
      </c>
      <c r="U939">
        <v>100</v>
      </c>
      <c r="V939">
        <v>94</v>
      </c>
      <c r="W939">
        <v>3.94</v>
      </c>
      <c r="X939">
        <v>20</v>
      </c>
      <c r="Y939">
        <v>0.5</v>
      </c>
      <c r="Z939">
        <v>0.59</v>
      </c>
      <c r="AA939">
        <v>40</v>
      </c>
      <c r="AB939">
        <v>1.3</v>
      </c>
      <c r="AC939">
        <v>440</v>
      </c>
      <c r="AD939">
        <v>2</v>
      </c>
      <c r="AE939">
        <v>0.32</v>
      </c>
      <c r="AF939">
        <v>54</v>
      </c>
      <c r="AH939">
        <v>12</v>
      </c>
      <c r="AI939">
        <v>1</v>
      </c>
      <c r="AJ939">
        <v>10</v>
      </c>
      <c r="AK939">
        <v>22</v>
      </c>
      <c r="AL939">
        <v>0.16</v>
      </c>
      <c r="AO939">
        <v>81</v>
      </c>
      <c r="AQ939">
        <v>88</v>
      </c>
    </row>
    <row r="940" spans="1:43" hidden="1" x14ac:dyDescent="0.25">
      <c r="A940" t="s">
        <v>2823</v>
      </c>
      <c r="B940" t="s">
        <v>2824</v>
      </c>
      <c r="C940" s="1" t="str">
        <f t="shared" si="62"/>
        <v>21:0087</v>
      </c>
      <c r="D940" s="1" t="str">
        <f t="shared" si="63"/>
        <v>21:0001</v>
      </c>
      <c r="E940" t="s">
        <v>2825</v>
      </c>
      <c r="F940" t="s">
        <v>2826</v>
      </c>
      <c r="H940">
        <v>64.204257299999995</v>
      </c>
      <c r="I940">
        <v>-109.0440766</v>
      </c>
      <c r="J940" s="1" t="str">
        <f t="shared" si="64"/>
        <v>Till</v>
      </c>
      <c r="K940" s="1" t="str">
        <f t="shared" si="65"/>
        <v>&lt;2 micron</v>
      </c>
      <c r="L940">
        <v>0.1</v>
      </c>
      <c r="M940">
        <v>3.84</v>
      </c>
      <c r="N940">
        <v>2</v>
      </c>
      <c r="O940">
        <v>170</v>
      </c>
      <c r="P940">
        <v>0.25</v>
      </c>
      <c r="Q940">
        <v>1</v>
      </c>
      <c r="R940">
        <v>0.37</v>
      </c>
      <c r="S940">
        <v>0.25</v>
      </c>
      <c r="T940">
        <v>24</v>
      </c>
      <c r="U940">
        <v>127</v>
      </c>
      <c r="V940">
        <v>150</v>
      </c>
      <c r="W940">
        <v>5.19</v>
      </c>
      <c r="X940">
        <v>20</v>
      </c>
      <c r="Y940">
        <v>0.5</v>
      </c>
      <c r="Z940">
        <v>0.77</v>
      </c>
      <c r="AA940">
        <v>40</v>
      </c>
      <c r="AB940">
        <v>1.64</v>
      </c>
      <c r="AC940">
        <v>530</v>
      </c>
      <c r="AD940">
        <v>4</v>
      </c>
      <c r="AE940">
        <v>0.46</v>
      </c>
      <c r="AF940">
        <v>65</v>
      </c>
      <c r="AH940">
        <v>12</v>
      </c>
      <c r="AI940">
        <v>1</v>
      </c>
      <c r="AJ940">
        <v>12</v>
      </c>
      <c r="AK940">
        <v>19</v>
      </c>
      <c r="AL940">
        <v>0.2</v>
      </c>
      <c r="AO940">
        <v>94</v>
      </c>
      <c r="AQ940">
        <v>114</v>
      </c>
    </row>
    <row r="941" spans="1:43" hidden="1" x14ac:dyDescent="0.25">
      <c r="A941" t="s">
        <v>2827</v>
      </c>
      <c r="B941" t="s">
        <v>2828</v>
      </c>
      <c r="C941" s="1" t="str">
        <f t="shared" si="62"/>
        <v>21:0087</v>
      </c>
      <c r="D941" s="1" t="str">
        <f t="shared" si="63"/>
        <v>21:0001</v>
      </c>
      <c r="E941" t="s">
        <v>2829</v>
      </c>
      <c r="F941" t="s">
        <v>2830</v>
      </c>
      <c r="H941">
        <v>64.345826599999995</v>
      </c>
      <c r="I941">
        <v>-108.7624807</v>
      </c>
      <c r="J941" s="1" t="str">
        <f t="shared" si="64"/>
        <v>Till</v>
      </c>
      <c r="K941" s="1" t="str">
        <f t="shared" si="65"/>
        <v>&lt;2 micron</v>
      </c>
      <c r="L941">
        <v>0.1</v>
      </c>
      <c r="M941">
        <v>5.27</v>
      </c>
      <c r="N941">
        <v>34</v>
      </c>
      <c r="O941">
        <v>150</v>
      </c>
      <c r="P941">
        <v>0.25</v>
      </c>
      <c r="Q941">
        <v>1</v>
      </c>
      <c r="R941">
        <v>0.14000000000000001</v>
      </c>
      <c r="S941">
        <v>0.25</v>
      </c>
      <c r="T941">
        <v>21</v>
      </c>
      <c r="U941">
        <v>144</v>
      </c>
      <c r="V941">
        <v>114</v>
      </c>
      <c r="W941">
        <v>6.76</v>
      </c>
      <c r="X941">
        <v>30</v>
      </c>
      <c r="Y941">
        <v>0.5</v>
      </c>
      <c r="Z941">
        <v>0.63</v>
      </c>
      <c r="AA941">
        <v>30</v>
      </c>
      <c r="AB941">
        <v>1.41</v>
      </c>
      <c r="AC941">
        <v>355</v>
      </c>
      <c r="AD941">
        <v>7</v>
      </c>
      <c r="AE941">
        <v>0.87</v>
      </c>
      <c r="AF941">
        <v>57</v>
      </c>
      <c r="AH941">
        <v>22</v>
      </c>
      <c r="AI941">
        <v>1</v>
      </c>
      <c r="AJ941">
        <v>11</v>
      </c>
      <c r="AK941">
        <v>15</v>
      </c>
      <c r="AL941">
        <v>0.11</v>
      </c>
      <c r="AO941">
        <v>125</v>
      </c>
      <c r="AQ941">
        <v>124</v>
      </c>
    </row>
    <row r="942" spans="1:43" hidden="1" x14ac:dyDescent="0.25">
      <c r="A942" t="s">
        <v>2831</v>
      </c>
      <c r="B942" t="s">
        <v>2832</v>
      </c>
      <c r="C942" s="1" t="str">
        <f t="shared" si="62"/>
        <v>21:0087</v>
      </c>
      <c r="D942" s="1" t="str">
        <f t="shared" si="63"/>
        <v>21:0001</v>
      </c>
      <c r="E942" t="s">
        <v>2833</v>
      </c>
      <c r="F942" t="s">
        <v>2834</v>
      </c>
      <c r="H942">
        <v>64.382309800000002</v>
      </c>
      <c r="I942">
        <v>-108.9330068</v>
      </c>
      <c r="J942" s="1" t="str">
        <f t="shared" si="64"/>
        <v>Till</v>
      </c>
      <c r="K942" s="1" t="str">
        <f t="shared" si="65"/>
        <v>&lt;2 micron</v>
      </c>
      <c r="L942">
        <v>0.1</v>
      </c>
      <c r="M942">
        <v>4.3</v>
      </c>
      <c r="N942">
        <v>20</v>
      </c>
      <c r="O942">
        <v>160</v>
      </c>
      <c r="P942">
        <v>0.25</v>
      </c>
      <c r="Q942">
        <v>1</v>
      </c>
      <c r="R942">
        <v>0.27</v>
      </c>
      <c r="S942">
        <v>0.25</v>
      </c>
      <c r="T942">
        <v>21</v>
      </c>
      <c r="U942">
        <v>170</v>
      </c>
      <c r="V942">
        <v>112</v>
      </c>
      <c r="W942">
        <v>5.93</v>
      </c>
      <c r="X942">
        <v>30</v>
      </c>
      <c r="Y942">
        <v>0.5</v>
      </c>
      <c r="Z942">
        <v>0.68</v>
      </c>
      <c r="AA942">
        <v>30</v>
      </c>
      <c r="AB942">
        <v>1.71</v>
      </c>
      <c r="AC942">
        <v>425</v>
      </c>
      <c r="AD942">
        <v>2</v>
      </c>
      <c r="AE942">
        <v>0.45</v>
      </c>
      <c r="AF942">
        <v>69</v>
      </c>
      <c r="AH942">
        <v>10</v>
      </c>
      <c r="AI942">
        <v>1</v>
      </c>
      <c r="AJ942">
        <v>13</v>
      </c>
      <c r="AK942">
        <v>17</v>
      </c>
      <c r="AL942">
        <v>0.2</v>
      </c>
      <c r="AO942">
        <v>122</v>
      </c>
      <c r="AQ942">
        <v>122</v>
      </c>
    </row>
    <row r="943" spans="1:43" hidden="1" x14ac:dyDescent="0.25">
      <c r="A943" t="s">
        <v>2835</v>
      </c>
      <c r="B943" t="s">
        <v>2836</v>
      </c>
      <c r="C943" s="1" t="str">
        <f t="shared" si="62"/>
        <v>21:0087</v>
      </c>
      <c r="D943" s="1" t="str">
        <f t="shared" si="63"/>
        <v>21:0001</v>
      </c>
      <c r="E943" t="s">
        <v>2837</v>
      </c>
      <c r="F943" t="s">
        <v>2838</v>
      </c>
      <c r="H943">
        <v>64.440845800000005</v>
      </c>
      <c r="I943">
        <v>-108.98177509999999</v>
      </c>
      <c r="J943" s="1" t="str">
        <f t="shared" si="64"/>
        <v>Till</v>
      </c>
      <c r="K943" s="1" t="str">
        <f t="shared" si="65"/>
        <v>&lt;2 micron</v>
      </c>
      <c r="L943">
        <v>0.1</v>
      </c>
      <c r="M943">
        <v>4.46</v>
      </c>
      <c r="N943">
        <v>24</v>
      </c>
      <c r="O943">
        <v>170</v>
      </c>
      <c r="P943">
        <v>0.25</v>
      </c>
      <c r="Q943">
        <v>1</v>
      </c>
      <c r="R943">
        <v>0.17</v>
      </c>
      <c r="S943">
        <v>0.25</v>
      </c>
      <c r="T943">
        <v>29</v>
      </c>
      <c r="U943">
        <v>136</v>
      </c>
      <c r="V943">
        <v>160</v>
      </c>
      <c r="W943">
        <v>5.87</v>
      </c>
      <c r="X943">
        <v>20</v>
      </c>
      <c r="Y943">
        <v>0.5</v>
      </c>
      <c r="Z943">
        <v>0.61</v>
      </c>
      <c r="AA943">
        <v>30</v>
      </c>
      <c r="AB943">
        <v>1.22</v>
      </c>
      <c r="AC943">
        <v>400</v>
      </c>
      <c r="AD943">
        <v>3</v>
      </c>
      <c r="AE943">
        <v>0.95</v>
      </c>
      <c r="AF943">
        <v>77</v>
      </c>
      <c r="AH943">
        <v>8</v>
      </c>
      <c r="AI943">
        <v>1</v>
      </c>
      <c r="AJ943">
        <v>10</v>
      </c>
      <c r="AK943">
        <v>13</v>
      </c>
      <c r="AL943">
        <v>0.14000000000000001</v>
      </c>
      <c r="AO943">
        <v>106</v>
      </c>
      <c r="AQ943">
        <v>92</v>
      </c>
    </row>
    <row r="944" spans="1:43" hidden="1" x14ac:dyDescent="0.25">
      <c r="A944" t="s">
        <v>2839</v>
      </c>
      <c r="B944" t="s">
        <v>2840</v>
      </c>
      <c r="C944" s="1" t="str">
        <f t="shared" si="62"/>
        <v>21:0087</v>
      </c>
      <c r="D944" s="1" t="str">
        <f t="shared" si="63"/>
        <v>21:0001</v>
      </c>
      <c r="E944" t="s">
        <v>2841</v>
      </c>
      <c r="F944" t="s">
        <v>2842</v>
      </c>
      <c r="H944">
        <v>64.490271699999994</v>
      </c>
      <c r="I944">
        <v>-108.9299556</v>
      </c>
      <c r="J944" s="1" t="str">
        <f t="shared" si="64"/>
        <v>Till</v>
      </c>
      <c r="K944" s="1" t="str">
        <f t="shared" si="65"/>
        <v>&lt;2 micron</v>
      </c>
      <c r="L944">
        <v>0.1</v>
      </c>
      <c r="M944">
        <v>3.91</v>
      </c>
      <c r="N944">
        <v>20</v>
      </c>
      <c r="O944">
        <v>250</v>
      </c>
      <c r="P944">
        <v>0.25</v>
      </c>
      <c r="Q944">
        <v>1</v>
      </c>
      <c r="R944">
        <v>0.28999999999999998</v>
      </c>
      <c r="S944">
        <v>0.25</v>
      </c>
      <c r="T944">
        <v>27</v>
      </c>
      <c r="U944">
        <v>152</v>
      </c>
      <c r="V944">
        <v>95</v>
      </c>
      <c r="W944">
        <v>5.43</v>
      </c>
      <c r="X944">
        <v>30</v>
      </c>
      <c r="Y944">
        <v>0.5</v>
      </c>
      <c r="Z944">
        <v>1.23</v>
      </c>
      <c r="AA944">
        <v>30</v>
      </c>
      <c r="AB944">
        <v>1.89</v>
      </c>
      <c r="AC944">
        <v>540</v>
      </c>
      <c r="AD944">
        <v>1</v>
      </c>
      <c r="AE944">
        <v>0.42</v>
      </c>
      <c r="AF944">
        <v>75</v>
      </c>
      <c r="AH944">
        <v>12</v>
      </c>
      <c r="AI944">
        <v>1</v>
      </c>
      <c r="AJ944">
        <v>13</v>
      </c>
      <c r="AK944">
        <v>18</v>
      </c>
      <c r="AL944">
        <v>0.22</v>
      </c>
      <c r="AO944">
        <v>104</v>
      </c>
      <c r="AQ944">
        <v>148</v>
      </c>
    </row>
    <row r="945" spans="1:43" hidden="1" x14ac:dyDescent="0.25">
      <c r="A945" t="s">
        <v>2843</v>
      </c>
      <c r="B945" t="s">
        <v>2844</v>
      </c>
      <c r="C945" s="1" t="str">
        <f t="shared" si="62"/>
        <v>21:0087</v>
      </c>
      <c r="D945" s="1" t="str">
        <f t="shared" si="63"/>
        <v>21:0001</v>
      </c>
      <c r="E945" t="s">
        <v>2845</v>
      </c>
      <c r="F945" t="s">
        <v>2846</v>
      </c>
      <c r="H945">
        <v>64.595207900000005</v>
      </c>
      <c r="I945">
        <v>-108.7710622</v>
      </c>
      <c r="J945" s="1" t="str">
        <f t="shared" si="64"/>
        <v>Till</v>
      </c>
      <c r="K945" s="1" t="str">
        <f t="shared" si="65"/>
        <v>&lt;2 micron</v>
      </c>
      <c r="L945">
        <v>0.1</v>
      </c>
      <c r="M945">
        <v>4.8499999999999996</v>
      </c>
      <c r="N945">
        <v>56</v>
      </c>
      <c r="O945">
        <v>260</v>
      </c>
      <c r="P945">
        <v>0.25</v>
      </c>
      <c r="Q945">
        <v>1</v>
      </c>
      <c r="R945">
        <v>0.28999999999999998</v>
      </c>
      <c r="S945">
        <v>0.25</v>
      </c>
      <c r="T945">
        <v>29</v>
      </c>
      <c r="U945">
        <v>187</v>
      </c>
      <c r="V945">
        <v>177</v>
      </c>
      <c r="W945">
        <v>7.16</v>
      </c>
      <c r="X945">
        <v>30</v>
      </c>
      <c r="Y945">
        <v>0.5</v>
      </c>
      <c r="Z945">
        <v>1.33</v>
      </c>
      <c r="AA945">
        <v>30</v>
      </c>
      <c r="AB945">
        <v>2.3199999999999998</v>
      </c>
      <c r="AC945">
        <v>700</v>
      </c>
      <c r="AD945">
        <v>3</v>
      </c>
      <c r="AE945">
        <v>0.43</v>
      </c>
      <c r="AF945">
        <v>103</v>
      </c>
      <c r="AH945">
        <v>8</v>
      </c>
      <c r="AI945">
        <v>1</v>
      </c>
      <c r="AJ945">
        <v>16</v>
      </c>
      <c r="AK945">
        <v>17</v>
      </c>
      <c r="AL945">
        <v>0.24</v>
      </c>
      <c r="AO945">
        <v>130</v>
      </c>
      <c r="AQ945">
        <v>176</v>
      </c>
    </row>
    <row r="946" spans="1:43" hidden="1" x14ac:dyDescent="0.25">
      <c r="A946" t="s">
        <v>2847</v>
      </c>
      <c r="B946" t="s">
        <v>2848</v>
      </c>
      <c r="C946" s="1" t="str">
        <f t="shared" si="62"/>
        <v>21:0087</v>
      </c>
      <c r="D946" s="1" t="str">
        <f t="shared" si="63"/>
        <v>21:0001</v>
      </c>
      <c r="E946" t="s">
        <v>2845</v>
      </c>
      <c r="F946" t="s">
        <v>2849</v>
      </c>
      <c r="H946">
        <v>64.595207900000005</v>
      </c>
      <c r="I946">
        <v>-108.7710622</v>
      </c>
      <c r="J946" s="1" t="str">
        <f t="shared" si="64"/>
        <v>Till</v>
      </c>
      <c r="K946" s="1" t="str">
        <f t="shared" si="65"/>
        <v>&lt;2 micron</v>
      </c>
      <c r="L946">
        <v>0.1</v>
      </c>
      <c r="M946">
        <v>5.19</v>
      </c>
      <c r="N946">
        <v>82</v>
      </c>
      <c r="O946">
        <v>280</v>
      </c>
      <c r="P946">
        <v>0.25</v>
      </c>
      <c r="Q946">
        <v>1</v>
      </c>
      <c r="R946">
        <v>0.33</v>
      </c>
      <c r="S946">
        <v>0.25</v>
      </c>
      <c r="T946">
        <v>36</v>
      </c>
      <c r="U946">
        <v>191</v>
      </c>
      <c r="V946">
        <v>187</v>
      </c>
      <c r="W946">
        <v>7.42</v>
      </c>
      <c r="X946">
        <v>20</v>
      </c>
      <c r="Y946">
        <v>0.5</v>
      </c>
      <c r="Z946">
        <v>1.44</v>
      </c>
      <c r="AA946">
        <v>30</v>
      </c>
      <c r="AB946">
        <v>2.5099999999999998</v>
      </c>
      <c r="AC946">
        <v>760</v>
      </c>
      <c r="AD946">
        <v>3</v>
      </c>
      <c r="AE946">
        <v>0.45</v>
      </c>
      <c r="AF946">
        <v>111</v>
      </c>
      <c r="AG946">
        <v>2130</v>
      </c>
      <c r="AH946">
        <v>16</v>
      </c>
      <c r="AI946">
        <v>4</v>
      </c>
      <c r="AJ946">
        <v>18</v>
      </c>
      <c r="AK946">
        <v>19</v>
      </c>
      <c r="AL946">
        <v>0.25</v>
      </c>
      <c r="AO946">
        <v>141</v>
      </c>
      <c r="AQ946">
        <v>170</v>
      </c>
    </row>
    <row r="947" spans="1:43" hidden="1" x14ac:dyDescent="0.25">
      <c r="A947" t="s">
        <v>2850</v>
      </c>
      <c r="B947" t="s">
        <v>2851</v>
      </c>
      <c r="C947" s="1" t="str">
        <f t="shared" si="62"/>
        <v>21:0087</v>
      </c>
      <c r="D947" s="1" t="str">
        <f t="shared" si="63"/>
        <v>21:0001</v>
      </c>
      <c r="E947" t="s">
        <v>2852</v>
      </c>
      <c r="F947" t="s">
        <v>2853</v>
      </c>
      <c r="H947">
        <v>64.530974400000005</v>
      </c>
      <c r="I947">
        <v>-108.7611268</v>
      </c>
      <c r="J947" s="1" t="str">
        <f t="shared" si="64"/>
        <v>Till</v>
      </c>
      <c r="K947" s="1" t="str">
        <f t="shared" si="65"/>
        <v>&lt;2 micron</v>
      </c>
      <c r="L947">
        <v>0.1</v>
      </c>
      <c r="M947">
        <v>5.56</v>
      </c>
      <c r="N947">
        <v>16</v>
      </c>
      <c r="O947">
        <v>210</v>
      </c>
      <c r="P947">
        <v>0.25</v>
      </c>
      <c r="Q947">
        <v>1</v>
      </c>
      <c r="R947">
        <v>0.32</v>
      </c>
      <c r="S947">
        <v>0.25</v>
      </c>
      <c r="T947">
        <v>43</v>
      </c>
      <c r="U947">
        <v>147</v>
      </c>
      <c r="V947">
        <v>85</v>
      </c>
      <c r="W947">
        <v>6.04</v>
      </c>
      <c r="X947">
        <v>30</v>
      </c>
      <c r="Y947">
        <v>0.5</v>
      </c>
      <c r="Z947">
        <v>0.82</v>
      </c>
      <c r="AA947">
        <v>30</v>
      </c>
      <c r="AB947">
        <v>1.94</v>
      </c>
      <c r="AC947">
        <v>985</v>
      </c>
      <c r="AD947">
        <v>0.5</v>
      </c>
      <c r="AE947">
        <v>0.57999999999999996</v>
      </c>
      <c r="AF947">
        <v>81</v>
      </c>
      <c r="AH947">
        <v>14</v>
      </c>
      <c r="AI947">
        <v>1</v>
      </c>
      <c r="AJ947">
        <v>12</v>
      </c>
      <c r="AK947">
        <v>24</v>
      </c>
      <c r="AL947">
        <v>0.23</v>
      </c>
      <c r="AO947">
        <v>106</v>
      </c>
      <c r="AQ947">
        <v>146</v>
      </c>
    </row>
    <row r="948" spans="1:43" hidden="1" x14ac:dyDescent="0.25">
      <c r="A948" t="s">
        <v>2854</v>
      </c>
      <c r="B948" t="s">
        <v>2855</v>
      </c>
      <c r="C948" s="1" t="str">
        <f t="shared" si="62"/>
        <v>21:0087</v>
      </c>
      <c r="D948" s="1" t="str">
        <f t="shared" si="63"/>
        <v>21:0001</v>
      </c>
      <c r="E948" t="s">
        <v>2856</v>
      </c>
      <c r="F948" t="s">
        <v>2857</v>
      </c>
      <c r="H948">
        <v>64.513474400000007</v>
      </c>
      <c r="I948">
        <v>-108.5920133</v>
      </c>
      <c r="J948" s="1" t="str">
        <f t="shared" si="64"/>
        <v>Till</v>
      </c>
      <c r="K948" s="1" t="str">
        <f t="shared" si="65"/>
        <v>&lt;2 micron</v>
      </c>
      <c r="L948">
        <v>0.1</v>
      </c>
      <c r="M948">
        <v>5.78</v>
      </c>
      <c r="N948">
        <v>40</v>
      </c>
      <c r="O948">
        <v>200</v>
      </c>
      <c r="P948">
        <v>0.25</v>
      </c>
      <c r="Q948">
        <v>1</v>
      </c>
      <c r="R948">
        <v>0.25</v>
      </c>
      <c r="S948">
        <v>0.25</v>
      </c>
      <c r="T948">
        <v>58</v>
      </c>
      <c r="U948">
        <v>149</v>
      </c>
      <c r="V948">
        <v>148</v>
      </c>
      <c r="W948">
        <v>6.75</v>
      </c>
      <c r="X948">
        <v>30</v>
      </c>
      <c r="Y948">
        <v>0.5</v>
      </c>
      <c r="Z948">
        <v>0.77</v>
      </c>
      <c r="AA948">
        <v>30</v>
      </c>
      <c r="AB948">
        <v>1.73</v>
      </c>
      <c r="AC948">
        <v>875</v>
      </c>
      <c r="AD948">
        <v>3</v>
      </c>
      <c r="AE948">
        <v>0.47</v>
      </c>
      <c r="AF948">
        <v>115</v>
      </c>
      <c r="AH948">
        <v>8</v>
      </c>
      <c r="AI948">
        <v>1</v>
      </c>
      <c r="AJ948">
        <v>12</v>
      </c>
      <c r="AK948">
        <v>18</v>
      </c>
      <c r="AL948">
        <v>0.23</v>
      </c>
      <c r="AO948">
        <v>110</v>
      </c>
      <c r="AQ948">
        <v>124</v>
      </c>
    </row>
    <row r="949" spans="1:43" hidden="1" x14ac:dyDescent="0.25">
      <c r="A949" t="s">
        <v>2858</v>
      </c>
      <c r="B949" t="s">
        <v>2859</v>
      </c>
      <c r="C949" s="1" t="str">
        <f t="shared" si="62"/>
        <v>21:0087</v>
      </c>
      <c r="D949" s="1" t="str">
        <f t="shared" si="63"/>
        <v>21:0001</v>
      </c>
      <c r="E949" t="s">
        <v>2860</v>
      </c>
      <c r="F949" t="s">
        <v>2861</v>
      </c>
      <c r="H949">
        <v>64.448292100000003</v>
      </c>
      <c r="I949">
        <v>-108.6780316</v>
      </c>
      <c r="J949" s="1" t="str">
        <f t="shared" si="64"/>
        <v>Till</v>
      </c>
      <c r="K949" s="1" t="str">
        <f t="shared" si="65"/>
        <v>&lt;2 micron</v>
      </c>
      <c r="L949">
        <v>0.1</v>
      </c>
      <c r="M949">
        <v>4.75</v>
      </c>
      <c r="N949">
        <v>8</v>
      </c>
      <c r="O949">
        <v>260</v>
      </c>
      <c r="P949">
        <v>0.25</v>
      </c>
      <c r="Q949">
        <v>1</v>
      </c>
      <c r="R949">
        <v>0.27</v>
      </c>
      <c r="S949">
        <v>0.25</v>
      </c>
      <c r="T949">
        <v>28</v>
      </c>
      <c r="U949">
        <v>186</v>
      </c>
      <c r="V949">
        <v>167</v>
      </c>
      <c r="W949">
        <v>6.73</v>
      </c>
      <c r="X949">
        <v>30</v>
      </c>
      <c r="Y949">
        <v>0.5</v>
      </c>
      <c r="Z949">
        <v>1.2</v>
      </c>
      <c r="AA949">
        <v>30</v>
      </c>
      <c r="AB949">
        <v>2.15</v>
      </c>
      <c r="AC949">
        <v>630</v>
      </c>
      <c r="AD949">
        <v>3</v>
      </c>
      <c r="AE949">
        <v>0.53</v>
      </c>
      <c r="AF949">
        <v>91</v>
      </c>
      <c r="AH949">
        <v>12</v>
      </c>
      <c r="AI949">
        <v>1</v>
      </c>
      <c r="AJ949">
        <v>16</v>
      </c>
      <c r="AK949">
        <v>18</v>
      </c>
      <c r="AL949">
        <v>0.25</v>
      </c>
      <c r="AO949">
        <v>130</v>
      </c>
      <c r="AQ949">
        <v>150</v>
      </c>
    </row>
    <row r="950" spans="1:43" hidden="1" x14ac:dyDescent="0.25">
      <c r="A950" t="s">
        <v>2862</v>
      </c>
      <c r="B950" t="s">
        <v>2863</v>
      </c>
      <c r="C950" s="1" t="str">
        <f t="shared" si="62"/>
        <v>21:0087</v>
      </c>
      <c r="D950" s="1" t="str">
        <f t="shared" si="63"/>
        <v>21:0001</v>
      </c>
      <c r="E950" t="s">
        <v>2864</v>
      </c>
      <c r="F950" t="s">
        <v>2865</v>
      </c>
      <c r="H950">
        <v>64.771763300000003</v>
      </c>
      <c r="I950">
        <v>-109.81363949999999</v>
      </c>
      <c r="J950" s="1" t="str">
        <f t="shared" si="64"/>
        <v>Till</v>
      </c>
      <c r="K950" s="1" t="str">
        <f t="shared" si="65"/>
        <v>&lt;2 micron</v>
      </c>
      <c r="L950">
        <v>0.1</v>
      </c>
      <c r="M950">
        <v>5.63</v>
      </c>
      <c r="N950">
        <v>36</v>
      </c>
      <c r="O950">
        <v>360</v>
      </c>
      <c r="P950">
        <v>0.25</v>
      </c>
      <c r="Q950">
        <v>1</v>
      </c>
      <c r="R950">
        <v>0.2</v>
      </c>
      <c r="S950">
        <v>0.25</v>
      </c>
      <c r="T950">
        <v>31</v>
      </c>
      <c r="U950">
        <v>212</v>
      </c>
      <c r="V950">
        <v>127</v>
      </c>
      <c r="W950">
        <v>7.31</v>
      </c>
      <c r="X950">
        <v>5</v>
      </c>
      <c r="Y950">
        <v>0.5</v>
      </c>
      <c r="Z950">
        <v>1.87</v>
      </c>
      <c r="AA950">
        <v>30</v>
      </c>
      <c r="AB950">
        <v>2.56</v>
      </c>
      <c r="AC950">
        <v>695</v>
      </c>
      <c r="AD950">
        <v>2</v>
      </c>
      <c r="AE950">
        <v>0.51</v>
      </c>
      <c r="AF950">
        <v>101</v>
      </c>
      <c r="AH950">
        <v>16</v>
      </c>
      <c r="AI950">
        <v>1</v>
      </c>
      <c r="AJ950">
        <v>19</v>
      </c>
      <c r="AK950">
        <v>14</v>
      </c>
      <c r="AL950">
        <v>0.27</v>
      </c>
      <c r="AO950">
        <v>149</v>
      </c>
      <c r="AQ950">
        <v>202</v>
      </c>
    </row>
    <row r="951" spans="1:43" hidden="1" x14ac:dyDescent="0.25">
      <c r="A951" t="s">
        <v>2866</v>
      </c>
      <c r="B951" t="s">
        <v>2867</v>
      </c>
      <c r="C951" s="1" t="str">
        <f t="shared" si="62"/>
        <v>21:0087</v>
      </c>
      <c r="D951" s="1" t="str">
        <f t="shared" si="63"/>
        <v>21:0001</v>
      </c>
      <c r="E951" t="s">
        <v>2868</v>
      </c>
      <c r="F951" t="s">
        <v>2869</v>
      </c>
      <c r="H951">
        <v>64.793106499999993</v>
      </c>
      <c r="I951">
        <v>-109.5438918</v>
      </c>
      <c r="J951" s="1" t="str">
        <f t="shared" si="64"/>
        <v>Till</v>
      </c>
      <c r="K951" s="1" t="str">
        <f t="shared" si="65"/>
        <v>&lt;2 micron</v>
      </c>
      <c r="L951">
        <v>0.1</v>
      </c>
      <c r="M951">
        <v>5.67</v>
      </c>
      <c r="N951">
        <v>58</v>
      </c>
      <c r="O951">
        <v>310</v>
      </c>
      <c r="P951">
        <v>0.25</v>
      </c>
      <c r="Q951">
        <v>1</v>
      </c>
      <c r="R951">
        <v>0.22</v>
      </c>
      <c r="S951">
        <v>0.25</v>
      </c>
      <c r="T951">
        <v>31</v>
      </c>
      <c r="U951">
        <v>217</v>
      </c>
      <c r="V951">
        <v>140</v>
      </c>
      <c r="W951">
        <v>7.5</v>
      </c>
      <c r="X951">
        <v>5</v>
      </c>
      <c r="Y951">
        <v>0.5</v>
      </c>
      <c r="Z951">
        <v>1.46</v>
      </c>
      <c r="AA951">
        <v>30</v>
      </c>
      <c r="AB951">
        <v>2.48</v>
      </c>
      <c r="AC951">
        <v>630</v>
      </c>
      <c r="AD951">
        <v>2</v>
      </c>
      <c r="AE951">
        <v>0.63</v>
      </c>
      <c r="AF951">
        <v>112</v>
      </c>
      <c r="AH951">
        <v>12</v>
      </c>
      <c r="AI951">
        <v>1</v>
      </c>
      <c r="AJ951">
        <v>18</v>
      </c>
      <c r="AK951">
        <v>14</v>
      </c>
      <c r="AL951">
        <v>0.25</v>
      </c>
      <c r="AO951">
        <v>151</v>
      </c>
      <c r="AQ951">
        <v>176</v>
      </c>
    </row>
    <row r="952" spans="1:43" hidden="1" x14ac:dyDescent="0.25">
      <c r="A952" t="s">
        <v>2870</v>
      </c>
      <c r="B952" t="s">
        <v>2871</v>
      </c>
      <c r="C952" s="1" t="str">
        <f t="shared" si="62"/>
        <v>21:0087</v>
      </c>
      <c r="D952" s="1" t="str">
        <f t="shared" si="63"/>
        <v>21:0001</v>
      </c>
      <c r="E952" t="s">
        <v>2872</v>
      </c>
      <c r="F952" t="s">
        <v>2873</v>
      </c>
      <c r="H952">
        <v>64.864340400000003</v>
      </c>
      <c r="I952">
        <v>-109.83817639999999</v>
      </c>
      <c r="J952" s="1" t="str">
        <f t="shared" si="64"/>
        <v>Till</v>
      </c>
      <c r="K952" s="1" t="str">
        <f t="shared" si="65"/>
        <v>&lt;2 micron</v>
      </c>
      <c r="L952">
        <v>0.1</v>
      </c>
      <c r="M952">
        <v>5.51</v>
      </c>
      <c r="N952">
        <v>80</v>
      </c>
      <c r="O952">
        <v>270</v>
      </c>
      <c r="P952">
        <v>0.25</v>
      </c>
      <c r="Q952">
        <v>1</v>
      </c>
      <c r="R952">
        <v>0.17</v>
      </c>
      <c r="S952">
        <v>0.25</v>
      </c>
      <c r="T952">
        <v>37</v>
      </c>
      <c r="U952">
        <v>206</v>
      </c>
      <c r="V952">
        <v>165</v>
      </c>
      <c r="W952">
        <v>7.38</v>
      </c>
      <c r="X952">
        <v>5</v>
      </c>
      <c r="Y952">
        <v>0.5</v>
      </c>
      <c r="Z952">
        <v>1.41</v>
      </c>
      <c r="AA952">
        <v>30</v>
      </c>
      <c r="AB952">
        <v>2.23</v>
      </c>
      <c r="AC952">
        <v>645</v>
      </c>
      <c r="AD952">
        <v>3</v>
      </c>
      <c r="AE952">
        <v>0.7</v>
      </c>
      <c r="AF952">
        <v>117</v>
      </c>
      <c r="AH952">
        <v>10</v>
      </c>
      <c r="AI952">
        <v>1</v>
      </c>
      <c r="AJ952">
        <v>18</v>
      </c>
      <c r="AK952">
        <v>12</v>
      </c>
      <c r="AL952">
        <v>0.24</v>
      </c>
      <c r="AO952">
        <v>149</v>
      </c>
      <c r="AQ952">
        <v>162</v>
      </c>
    </row>
    <row r="953" spans="1:43" hidden="1" x14ac:dyDescent="0.25">
      <c r="A953" t="s">
        <v>2874</v>
      </c>
      <c r="B953" t="s">
        <v>2875</v>
      </c>
      <c r="C953" s="1" t="str">
        <f t="shared" si="62"/>
        <v>21:0087</v>
      </c>
      <c r="D953" s="1" t="str">
        <f t="shared" si="63"/>
        <v>21:0001</v>
      </c>
      <c r="E953" t="s">
        <v>2876</v>
      </c>
      <c r="F953" t="s">
        <v>2877</v>
      </c>
      <c r="H953">
        <v>64.920384600000006</v>
      </c>
      <c r="I953">
        <v>-109.7128288</v>
      </c>
      <c r="J953" s="1" t="str">
        <f t="shared" si="64"/>
        <v>Till</v>
      </c>
      <c r="K953" s="1" t="str">
        <f t="shared" si="65"/>
        <v>&lt;2 micron</v>
      </c>
      <c r="L953">
        <v>0.1</v>
      </c>
      <c r="M953">
        <v>6.34</v>
      </c>
      <c r="N953">
        <v>84</v>
      </c>
      <c r="O953">
        <v>500</v>
      </c>
      <c r="P953">
        <v>0.25</v>
      </c>
      <c r="Q953">
        <v>1</v>
      </c>
      <c r="R953">
        <v>0.17</v>
      </c>
      <c r="S953">
        <v>0.25</v>
      </c>
      <c r="T953">
        <v>40</v>
      </c>
      <c r="U953">
        <v>241</v>
      </c>
      <c r="V953">
        <v>309</v>
      </c>
      <c r="W953">
        <v>8.06</v>
      </c>
      <c r="X953">
        <v>5</v>
      </c>
      <c r="Y953">
        <v>1</v>
      </c>
      <c r="Z953">
        <v>2.04</v>
      </c>
      <c r="AA953">
        <v>30</v>
      </c>
      <c r="AB953">
        <v>2.85</v>
      </c>
      <c r="AC953">
        <v>735</v>
      </c>
      <c r="AD953">
        <v>4</v>
      </c>
      <c r="AE953">
        <v>0.51</v>
      </c>
      <c r="AF953">
        <v>163</v>
      </c>
      <c r="AH953">
        <v>18</v>
      </c>
      <c r="AI953">
        <v>1</v>
      </c>
      <c r="AJ953">
        <v>21</v>
      </c>
      <c r="AK953">
        <v>18</v>
      </c>
      <c r="AL953">
        <v>0.28000000000000003</v>
      </c>
      <c r="AO953">
        <v>158</v>
      </c>
      <c r="AQ953">
        <v>250</v>
      </c>
    </row>
    <row r="954" spans="1:43" hidden="1" x14ac:dyDescent="0.25">
      <c r="A954" t="s">
        <v>2878</v>
      </c>
      <c r="B954" t="s">
        <v>2879</v>
      </c>
      <c r="C954" s="1" t="str">
        <f t="shared" si="62"/>
        <v>21:0087</v>
      </c>
      <c r="D954" s="1" t="str">
        <f t="shared" si="63"/>
        <v>21:0001</v>
      </c>
      <c r="E954" t="s">
        <v>2876</v>
      </c>
      <c r="F954" t="s">
        <v>2880</v>
      </c>
      <c r="H954">
        <v>64.920384600000006</v>
      </c>
      <c r="I954">
        <v>-109.7128288</v>
      </c>
      <c r="J954" s="1" t="str">
        <f t="shared" si="64"/>
        <v>Till</v>
      </c>
      <c r="K954" s="1" t="str">
        <f t="shared" si="65"/>
        <v>&lt;2 micron</v>
      </c>
      <c r="L954">
        <v>0.1</v>
      </c>
      <c r="M954">
        <v>6.37</v>
      </c>
      <c r="N954">
        <v>80</v>
      </c>
      <c r="O954">
        <v>510</v>
      </c>
      <c r="P954">
        <v>0.25</v>
      </c>
      <c r="Q954">
        <v>1</v>
      </c>
      <c r="R954">
        <v>0.19</v>
      </c>
      <c r="S954">
        <v>0.25</v>
      </c>
      <c r="T954">
        <v>43</v>
      </c>
      <c r="U954">
        <v>234</v>
      </c>
      <c r="V954">
        <v>299</v>
      </c>
      <c r="W954">
        <v>7.54</v>
      </c>
      <c r="X954">
        <v>30</v>
      </c>
      <c r="Y954">
        <v>0.5</v>
      </c>
      <c r="Z954">
        <v>2.12</v>
      </c>
      <c r="AA954">
        <v>20</v>
      </c>
      <c r="AB954">
        <v>2.87</v>
      </c>
      <c r="AC954">
        <v>730</v>
      </c>
      <c r="AD954">
        <v>4</v>
      </c>
      <c r="AE954">
        <v>0.52</v>
      </c>
      <c r="AF954">
        <v>162</v>
      </c>
      <c r="AG954">
        <v>2190</v>
      </c>
      <c r="AH954">
        <v>22</v>
      </c>
      <c r="AI954">
        <v>4</v>
      </c>
      <c r="AJ954">
        <v>21</v>
      </c>
      <c r="AK954">
        <v>20</v>
      </c>
      <c r="AL954">
        <v>0.25</v>
      </c>
      <c r="AO954">
        <v>159</v>
      </c>
      <c r="AQ954">
        <v>226</v>
      </c>
    </row>
    <row r="955" spans="1:43" hidden="1" x14ac:dyDescent="0.25">
      <c r="A955" t="s">
        <v>2881</v>
      </c>
      <c r="B955" t="s">
        <v>2882</v>
      </c>
      <c r="C955" s="1" t="str">
        <f t="shared" si="62"/>
        <v>21:0087</v>
      </c>
      <c r="D955" s="1" t="str">
        <f t="shared" si="63"/>
        <v>21:0001</v>
      </c>
      <c r="E955" t="s">
        <v>2883</v>
      </c>
      <c r="F955" t="s">
        <v>2884</v>
      </c>
      <c r="H955">
        <v>64.935511399999996</v>
      </c>
      <c r="I955">
        <v>-109.47928810000001</v>
      </c>
      <c r="J955" s="1" t="str">
        <f t="shared" si="64"/>
        <v>Till</v>
      </c>
      <c r="K955" s="1" t="str">
        <f t="shared" si="65"/>
        <v>&lt;2 micron</v>
      </c>
      <c r="L955">
        <v>0.1</v>
      </c>
      <c r="M955">
        <v>4.84</v>
      </c>
      <c r="N955">
        <v>78</v>
      </c>
      <c r="O955">
        <v>200</v>
      </c>
      <c r="P955">
        <v>0.25</v>
      </c>
      <c r="Q955">
        <v>1</v>
      </c>
      <c r="R955">
        <v>0.15</v>
      </c>
      <c r="S955">
        <v>0.25</v>
      </c>
      <c r="T955">
        <v>27</v>
      </c>
      <c r="U955">
        <v>168</v>
      </c>
      <c r="V955">
        <v>134</v>
      </c>
      <c r="W955">
        <v>6.73</v>
      </c>
      <c r="X955">
        <v>5</v>
      </c>
      <c r="Y955">
        <v>0.5</v>
      </c>
      <c r="Z955">
        <v>0.67</v>
      </c>
      <c r="AA955">
        <v>30</v>
      </c>
      <c r="AB955">
        <v>1.64</v>
      </c>
      <c r="AC955">
        <v>405</v>
      </c>
      <c r="AD955">
        <v>2</v>
      </c>
      <c r="AE955">
        <v>1.06</v>
      </c>
      <c r="AF955">
        <v>77</v>
      </c>
      <c r="AH955">
        <v>8</v>
      </c>
      <c r="AI955">
        <v>1</v>
      </c>
      <c r="AJ955">
        <v>12</v>
      </c>
      <c r="AK955">
        <v>12</v>
      </c>
      <c r="AL955">
        <v>0.09</v>
      </c>
      <c r="AO955">
        <v>126</v>
      </c>
      <c r="AQ955">
        <v>110</v>
      </c>
    </row>
    <row r="956" spans="1:43" hidden="1" x14ac:dyDescent="0.25">
      <c r="A956" t="s">
        <v>2885</v>
      </c>
      <c r="B956" t="s">
        <v>2886</v>
      </c>
      <c r="C956" s="1" t="str">
        <f t="shared" si="62"/>
        <v>21:0087</v>
      </c>
      <c r="D956" s="1" t="str">
        <f t="shared" si="63"/>
        <v>21:0001</v>
      </c>
      <c r="E956" t="s">
        <v>2887</v>
      </c>
      <c r="F956" t="s">
        <v>2888</v>
      </c>
      <c r="H956">
        <v>64.883080100000001</v>
      </c>
      <c r="I956">
        <v>-109.57914479999999</v>
      </c>
      <c r="J956" s="1" t="str">
        <f t="shared" si="64"/>
        <v>Till</v>
      </c>
      <c r="K956" s="1" t="str">
        <f t="shared" si="65"/>
        <v>&lt;2 micron</v>
      </c>
      <c r="L956">
        <v>0.1</v>
      </c>
      <c r="M956">
        <v>5.13</v>
      </c>
      <c r="N956">
        <v>58</v>
      </c>
      <c r="O956">
        <v>240</v>
      </c>
      <c r="P956">
        <v>0.25</v>
      </c>
      <c r="Q956">
        <v>1</v>
      </c>
      <c r="R956">
        <v>0.12</v>
      </c>
      <c r="S956">
        <v>0.25</v>
      </c>
      <c r="T956">
        <v>26</v>
      </c>
      <c r="U956">
        <v>187</v>
      </c>
      <c r="V956">
        <v>140</v>
      </c>
      <c r="W956">
        <v>7.39</v>
      </c>
      <c r="X956">
        <v>5</v>
      </c>
      <c r="Y956">
        <v>0.5</v>
      </c>
      <c r="Z956">
        <v>0.88</v>
      </c>
      <c r="AA956">
        <v>20</v>
      </c>
      <c r="AB956">
        <v>1.72</v>
      </c>
      <c r="AC956">
        <v>435</v>
      </c>
      <c r="AD956">
        <v>5</v>
      </c>
      <c r="AE956">
        <v>0.73</v>
      </c>
      <c r="AF956">
        <v>72</v>
      </c>
      <c r="AH956">
        <v>18</v>
      </c>
      <c r="AI956">
        <v>1</v>
      </c>
      <c r="AJ956">
        <v>14</v>
      </c>
      <c r="AK956">
        <v>11</v>
      </c>
      <c r="AL956">
        <v>0.25</v>
      </c>
      <c r="AO956">
        <v>153</v>
      </c>
      <c r="AQ956">
        <v>132</v>
      </c>
    </row>
    <row r="957" spans="1:43" hidden="1" x14ac:dyDescent="0.25">
      <c r="A957" t="s">
        <v>2889</v>
      </c>
      <c r="B957" t="s">
        <v>2890</v>
      </c>
      <c r="C957" s="1" t="str">
        <f t="shared" si="62"/>
        <v>21:0087</v>
      </c>
      <c r="D957" s="1" t="str">
        <f t="shared" si="63"/>
        <v>21:0001</v>
      </c>
      <c r="E957" t="s">
        <v>2891</v>
      </c>
      <c r="F957" t="s">
        <v>2892</v>
      </c>
      <c r="H957">
        <v>64.567048700000001</v>
      </c>
      <c r="I957">
        <v>-109.9401412</v>
      </c>
      <c r="J957" s="1" t="str">
        <f t="shared" si="64"/>
        <v>Till</v>
      </c>
      <c r="K957" s="1" t="str">
        <f t="shared" si="65"/>
        <v>&lt;2 micron</v>
      </c>
      <c r="L957">
        <v>0.1</v>
      </c>
      <c r="M957">
        <v>4.7300000000000004</v>
      </c>
      <c r="N957">
        <v>72</v>
      </c>
      <c r="O957">
        <v>270</v>
      </c>
      <c r="P957">
        <v>0.25</v>
      </c>
      <c r="Q957">
        <v>1</v>
      </c>
      <c r="R957">
        <v>0.19</v>
      </c>
      <c r="S957">
        <v>0.25</v>
      </c>
      <c r="T957">
        <v>41</v>
      </c>
      <c r="U957">
        <v>194</v>
      </c>
      <c r="V957">
        <v>182</v>
      </c>
      <c r="W957">
        <v>6.8</v>
      </c>
      <c r="X957">
        <v>5</v>
      </c>
      <c r="Y957">
        <v>0.5</v>
      </c>
      <c r="Z957">
        <v>1.21</v>
      </c>
      <c r="AA957">
        <v>30</v>
      </c>
      <c r="AB957">
        <v>2.23</v>
      </c>
      <c r="AC957">
        <v>695</v>
      </c>
      <c r="AD957">
        <v>3</v>
      </c>
      <c r="AE957">
        <v>0.47</v>
      </c>
      <c r="AF957">
        <v>113</v>
      </c>
      <c r="AH957">
        <v>18</v>
      </c>
      <c r="AI957">
        <v>1</v>
      </c>
      <c r="AJ957">
        <v>16</v>
      </c>
      <c r="AK957">
        <v>12</v>
      </c>
      <c r="AL957">
        <v>0.24</v>
      </c>
      <c r="AO957">
        <v>129</v>
      </c>
      <c r="AQ957">
        <v>172</v>
      </c>
    </row>
    <row r="958" spans="1:43" hidden="1" x14ac:dyDescent="0.25">
      <c r="A958" t="s">
        <v>2893</v>
      </c>
      <c r="B958" t="s">
        <v>2894</v>
      </c>
      <c r="C958" s="1" t="str">
        <f t="shared" si="62"/>
        <v>21:0087</v>
      </c>
      <c r="D958" s="1" t="str">
        <f t="shared" si="63"/>
        <v>21:0001</v>
      </c>
      <c r="E958" t="s">
        <v>2895</v>
      </c>
      <c r="F958" t="s">
        <v>2896</v>
      </c>
      <c r="H958">
        <v>64.684236999999996</v>
      </c>
      <c r="I958">
        <v>-109.9554565</v>
      </c>
      <c r="J958" s="1" t="str">
        <f t="shared" si="64"/>
        <v>Till</v>
      </c>
      <c r="K958" s="1" t="str">
        <f t="shared" si="65"/>
        <v>&lt;2 micron</v>
      </c>
      <c r="L958">
        <v>0.2</v>
      </c>
      <c r="M958">
        <v>4.68</v>
      </c>
      <c r="N958">
        <v>66</v>
      </c>
      <c r="O958">
        <v>200</v>
      </c>
      <c r="P958">
        <v>0.25</v>
      </c>
      <c r="Q958">
        <v>1</v>
      </c>
      <c r="R958">
        <v>0.2</v>
      </c>
      <c r="S958">
        <v>0.25</v>
      </c>
      <c r="T958">
        <v>21</v>
      </c>
      <c r="U958">
        <v>172</v>
      </c>
      <c r="V958">
        <v>180</v>
      </c>
      <c r="W958">
        <v>5.55</v>
      </c>
      <c r="X958">
        <v>5</v>
      </c>
      <c r="Y958">
        <v>1</v>
      </c>
      <c r="Z958">
        <v>1</v>
      </c>
      <c r="AA958">
        <v>40</v>
      </c>
      <c r="AB958">
        <v>1.92</v>
      </c>
      <c r="AC958">
        <v>360</v>
      </c>
      <c r="AD958">
        <v>7</v>
      </c>
      <c r="AE958">
        <v>1.24</v>
      </c>
      <c r="AF958">
        <v>77</v>
      </c>
      <c r="AH958">
        <v>18</v>
      </c>
      <c r="AI958">
        <v>1</v>
      </c>
      <c r="AJ958">
        <v>14</v>
      </c>
      <c r="AK958">
        <v>17</v>
      </c>
      <c r="AL958">
        <v>7.0000000000000007E-2</v>
      </c>
      <c r="AO958">
        <v>138</v>
      </c>
      <c r="AQ958">
        <v>154</v>
      </c>
    </row>
    <row r="959" spans="1:43" hidden="1" x14ac:dyDescent="0.25">
      <c r="A959" t="s">
        <v>2897</v>
      </c>
      <c r="B959" t="s">
        <v>2898</v>
      </c>
      <c r="C959" s="1" t="str">
        <f t="shared" si="62"/>
        <v>21:0087</v>
      </c>
      <c r="D959" s="1" t="str">
        <f t="shared" si="63"/>
        <v>21:0001</v>
      </c>
      <c r="E959" t="s">
        <v>2899</v>
      </c>
      <c r="F959" t="s">
        <v>2900</v>
      </c>
      <c r="H959">
        <v>64.682310400000006</v>
      </c>
      <c r="I959">
        <v>-109.81308749999999</v>
      </c>
      <c r="J959" s="1" t="str">
        <f t="shared" si="64"/>
        <v>Till</v>
      </c>
      <c r="K959" s="1" t="str">
        <f t="shared" si="65"/>
        <v>&lt;2 micron</v>
      </c>
      <c r="L959">
        <v>0.1</v>
      </c>
      <c r="M959">
        <v>5.13</v>
      </c>
      <c r="N959">
        <v>68</v>
      </c>
      <c r="O959">
        <v>200</v>
      </c>
      <c r="P959">
        <v>0.25</v>
      </c>
      <c r="Q959">
        <v>1</v>
      </c>
      <c r="R959">
        <v>0.2</v>
      </c>
      <c r="S959">
        <v>0.25</v>
      </c>
      <c r="T959">
        <v>48</v>
      </c>
      <c r="U959">
        <v>142</v>
      </c>
      <c r="V959">
        <v>130</v>
      </c>
      <c r="W959">
        <v>6.62</v>
      </c>
      <c r="X959">
        <v>5</v>
      </c>
      <c r="Y959">
        <v>0.5</v>
      </c>
      <c r="Z959">
        <v>0.8</v>
      </c>
      <c r="AA959">
        <v>30</v>
      </c>
      <c r="AB959">
        <v>1.63</v>
      </c>
      <c r="AC959">
        <v>755</v>
      </c>
      <c r="AD959">
        <v>3</v>
      </c>
      <c r="AE959">
        <v>0.98</v>
      </c>
      <c r="AF959">
        <v>93</v>
      </c>
      <c r="AH959">
        <v>18</v>
      </c>
      <c r="AI959">
        <v>1</v>
      </c>
      <c r="AJ959">
        <v>11</v>
      </c>
      <c r="AK959">
        <v>14</v>
      </c>
      <c r="AL959">
        <v>0.12</v>
      </c>
      <c r="AO959">
        <v>115</v>
      </c>
      <c r="AQ959">
        <v>138</v>
      </c>
    </row>
    <row r="960" spans="1:43" hidden="1" x14ac:dyDescent="0.25">
      <c r="A960" t="s">
        <v>2901</v>
      </c>
      <c r="B960" t="s">
        <v>2902</v>
      </c>
      <c r="C960" s="1" t="str">
        <f t="shared" si="62"/>
        <v>21:0087</v>
      </c>
      <c r="D960" s="1" t="str">
        <f t="shared" si="63"/>
        <v>21:0001</v>
      </c>
      <c r="E960" t="s">
        <v>2903</v>
      </c>
      <c r="F960" t="s">
        <v>2904</v>
      </c>
      <c r="H960">
        <v>64.655543300000005</v>
      </c>
      <c r="I960">
        <v>-109.52117869999999</v>
      </c>
      <c r="J960" s="1" t="str">
        <f t="shared" si="64"/>
        <v>Till</v>
      </c>
      <c r="K960" s="1" t="str">
        <f t="shared" si="65"/>
        <v>&lt;2 micron</v>
      </c>
      <c r="L960">
        <v>0.1</v>
      </c>
      <c r="M960">
        <v>5.08</v>
      </c>
      <c r="N960">
        <v>42</v>
      </c>
      <c r="O960">
        <v>290</v>
      </c>
      <c r="P960">
        <v>0.25</v>
      </c>
      <c r="Q960">
        <v>1</v>
      </c>
      <c r="R960">
        <v>0.24</v>
      </c>
      <c r="S960">
        <v>0.5</v>
      </c>
      <c r="T960">
        <v>38</v>
      </c>
      <c r="U960">
        <v>189</v>
      </c>
      <c r="V960">
        <v>169</v>
      </c>
      <c r="W960">
        <v>7.18</v>
      </c>
      <c r="X960">
        <v>5</v>
      </c>
      <c r="Y960">
        <v>0.5</v>
      </c>
      <c r="Z960">
        <v>1.26</v>
      </c>
      <c r="AA960">
        <v>30</v>
      </c>
      <c r="AB960">
        <v>2.2999999999999998</v>
      </c>
      <c r="AC960">
        <v>780</v>
      </c>
      <c r="AD960">
        <v>2</v>
      </c>
      <c r="AE960">
        <v>0.46</v>
      </c>
      <c r="AF960">
        <v>115</v>
      </c>
      <c r="AH960">
        <v>12</v>
      </c>
      <c r="AI960">
        <v>1</v>
      </c>
      <c r="AJ960">
        <v>16</v>
      </c>
      <c r="AK960">
        <v>18</v>
      </c>
      <c r="AL960">
        <v>0.22</v>
      </c>
      <c r="AO960">
        <v>132</v>
      </c>
      <c r="AQ960">
        <v>182</v>
      </c>
    </row>
    <row r="961" spans="1:43" hidden="1" x14ac:dyDescent="0.25">
      <c r="A961" t="s">
        <v>2905</v>
      </c>
      <c r="B961" t="s">
        <v>2906</v>
      </c>
      <c r="C961" s="1" t="str">
        <f t="shared" si="62"/>
        <v>21:0087</v>
      </c>
      <c r="D961" s="1" t="str">
        <f t="shared" si="63"/>
        <v>21:0001</v>
      </c>
      <c r="E961" t="s">
        <v>2907</v>
      </c>
      <c r="F961" t="s">
        <v>2908</v>
      </c>
      <c r="H961">
        <v>64.590684300000007</v>
      </c>
      <c r="I961">
        <v>-109.8047559</v>
      </c>
      <c r="J961" s="1" t="str">
        <f t="shared" si="64"/>
        <v>Till</v>
      </c>
      <c r="K961" s="1" t="str">
        <f t="shared" si="65"/>
        <v>&lt;2 micron</v>
      </c>
      <c r="L961">
        <v>0.1</v>
      </c>
      <c r="M961">
        <v>4.96</v>
      </c>
      <c r="N961">
        <v>54</v>
      </c>
      <c r="O961">
        <v>240</v>
      </c>
      <c r="P961">
        <v>0.25</v>
      </c>
      <c r="Q961">
        <v>1</v>
      </c>
      <c r="R961">
        <v>0.22</v>
      </c>
      <c r="S961">
        <v>0.25</v>
      </c>
      <c r="T961">
        <v>30</v>
      </c>
      <c r="U961">
        <v>186</v>
      </c>
      <c r="V961">
        <v>122</v>
      </c>
      <c r="W961">
        <v>6.77</v>
      </c>
      <c r="X961">
        <v>5</v>
      </c>
      <c r="Y961">
        <v>0.5</v>
      </c>
      <c r="Z961">
        <v>1.01</v>
      </c>
      <c r="AA961">
        <v>30</v>
      </c>
      <c r="AB961">
        <v>2.16</v>
      </c>
      <c r="AC961">
        <v>580</v>
      </c>
      <c r="AD961">
        <v>1</v>
      </c>
      <c r="AE961">
        <v>0.48</v>
      </c>
      <c r="AF961">
        <v>96</v>
      </c>
      <c r="AH961">
        <v>6</v>
      </c>
      <c r="AI961">
        <v>1</v>
      </c>
      <c r="AJ961">
        <v>14</v>
      </c>
      <c r="AK961">
        <v>15</v>
      </c>
      <c r="AL961">
        <v>0.22</v>
      </c>
      <c r="AO961">
        <v>131</v>
      </c>
      <c r="AQ961">
        <v>156</v>
      </c>
    </row>
    <row r="962" spans="1:43" hidden="1" x14ac:dyDescent="0.25">
      <c r="A962" t="s">
        <v>2909</v>
      </c>
      <c r="B962" t="s">
        <v>2910</v>
      </c>
      <c r="C962" s="1" t="str">
        <f t="shared" si="62"/>
        <v>21:0087</v>
      </c>
      <c r="D962" s="1" t="str">
        <f t="shared" si="63"/>
        <v>21:0001</v>
      </c>
      <c r="E962" t="s">
        <v>2911</v>
      </c>
      <c r="F962" t="s">
        <v>2912</v>
      </c>
      <c r="H962">
        <v>64.550953800000002</v>
      </c>
      <c r="I962">
        <v>-109.6162143</v>
      </c>
      <c r="J962" s="1" t="str">
        <f t="shared" si="64"/>
        <v>Till</v>
      </c>
      <c r="K962" s="1" t="str">
        <f t="shared" si="65"/>
        <v>&lt;2 micron</v>
      </c>
      <c r="L962">
        <v>0.1</v>
      </c>
      <c r="M962">
        <v>4.25</v>
      </c>
      <c r="N962">
        <v>80</v>
      </c>
      <c r="O962">
        <v>250</v>
      </c>
      <c r="P962">
        <v>0.25</v>
      </c>
      <c r="Q962">
        <v>1</v>
      </c>
      <c r="R962">
        <v>0.18</v>
      </c>
      <c r="S962">
        <v>0.25</v>
      </c>
      <c r="T962">
        <v>39</v>
      </c>
      <c r="U962">
        <v>163</v>
      </c>
      <c r="V962">
        <v>128</v>
      </c>
      <c r="W962">
        <v>6.1</v>
      </c>
      <c r="X962">
        <v>5</v>
      </c>
      <c r="Y962">
        <v>0.5</v>
      </c>
      <c r="Z962">
        <v>0.97</v>
      </c>
      <c r="AA962">
        <v>20</v>
      </c>
      <c r="AB962">
        <v>1.85</v>
      </c>
      <c r="AC962">
        <v>615</v>
      </c>
      <c r="AD962">
        <v>3</v>
      </c>
      <c r="AE962">
        <v>0.41</v>
      </c>
      <c r="AF962">
        <v>91</v>
      </c>
      <c r="AH962">
        <v>14</v>
      </c>
      <c r="AI962">
        <v>1</v>
      </c>
      <c r="AJ962">
        <v>12</v>
      </c>
      <c r="AK962">
        <v>12</v>
      </c>
      <c r="AL962">
        <v>0.21</v>
      </c>
      <c r="AO962">
        <v>112</v>
      </c>
      <c r="AQ962">
        <v>144</v>
      </c>
    </row>
    <row r="963" spans="1:43" hidden="1" x14ac:dyDescent="0.25">
      <c r="A963" t="s">
        <v>2913</v>
      </c>
      <c r="B963" t="s">
        <v>2914</v>
      </c>
      <c r="C963" s="1" t="str">
        <f t="shared" si="62"/>
        <v>21:0087</v>
      </c>
      <c r="D963" s="1" t="str">
        <f t="shared" si="63"/>
        <v>21:0001</v>
      </c>
      <c r="E963" t="s">
        <v>2915</v>
      </c>
      <c r="F963" t="s">
        <v>2916</v>
      </c>
      <c r="H963">
        <v>64.518054699999993</v>
      </c>
      <c r="I963">
        <v>-109.77132779999999</v>
      </c>
      <c r="J963" s="1" t="str">
        <f t="shared" si="64"/>
        <v>Till</v>
      </c>
      <c r="K963" s="1" t="str">
        <f t="shared" si="65"/>
        <v>&lt;2 micron</v>
      </c>
      <c r="L963">
        <v>0.1</v>
      </c>
      <c r="M963">
        <v>5.24</v>
      </c>
      <c r="N963">
        <v>70</v>
      </c>
      <c r="O963">
        <v>270</v>
      </c>
      <c r="P963">
        <v>0.25</v>
      </c>
      <c r="Q963">
        <v>1</v>
      </c>
      <c r="R963">
        <v>0.15</v>
      </c>
      <c r="S963">
        <v>0.25</v>
      </c>
      <c r="T963">
        <v>42</v>
      </c>
      <c r="U963">
        <v>162</v>
      </c>
      <c r="V963">
        <v>159</v>
      </c>
      <c r="W963">
        <v>7.21</v>
      </c>
      <c r="X963">
        <v>5</v>
      </c>
      <c r="Y963">
        <v>0.5</v>
      </c>
      <c r="Z963">
        <v>0.72</v>
      </c>
      <c r="AA963">
        <v>30</v>
      </c>
      <c r="AB963">
        <v>1.58</v>
      </c>
      <c r="AC963">
        <v>615</v>
      </c>
      <c r="AD963">
        <v>4</v>
      </c>
      <c r="AE963">
        <v>0.74</v>
      </c>
      <c r="AF963">
        <v>91</v>
      </c>
      <c r="AH963">
        <v>12</v>
      </c>
      <c r="AI963">
        <v>1</v>
      </c>
      <c r="AJ963">
        <v>12</v>
      </c>
      <c r="AK963">
        <v>13</v>
      </c>
      <c r="AL963">
        <v>0.2</v>
      </c>
      <c r="AO963">
        <v>124</v>
      </c>
      <c r="AQ963">
        <v>134</v>
      </c>
    </row>
    <row r="964" spans="1:43" hidden="1" x14ac:dyDescent="0.25">
      <c r="A964" t="s">
        <v>2917</v>
      </c>
      <c r="B964" t="s">
        <v>2918</v>
      </c>
      <c r="C964" s="1" t="str">
        <f t="shared" si="62"/>
        <v>21:0087</v>
      </c>
      <c r="D964" s="1" t="str">
        <f t="shared" si="63"/>
        <v>21:0001</v>
      </c>
      <c r="E964" t="s">
        <v>2919</v>
      </c>
      <c r="F964" t="s">
        <v>2920</v>
      </c>
      <c r="H964">
        <v>64.402321799999996</v>
      </c>
      <c r="I964">
        <v>-109.534594</v>
      </c>
      <c r="J964" s="1" t="str">
        <f t="shared" si="64"/>
        <v>Till</v>
      </c>
      <c r="K964" s="1" t="str">
        <f t="shared" si="65"/>
        <v>&lt;2 micron</v>
      </c>
      <c r="L964">
        <v>0.1</v>
      </c>
      <c r="M964">
        <v>5.05</v>
      </c>
      <c r="N964">
        <v>86</v>
      </c>
      <c r="O964">
        <v>190</v>
      </c>
      <c r="P964">
        <v>0.25</v>
      </c>
      <c r="Q964">
        <v>1</v>
      </c>
      <c r="R964">
        <v>0.24</v>
      </c>
      <c r="S964">
        <v>0.25</v>
      </c>
      <c r="T964">
        <v>33</v>
      </c>
      <c r="U964">
        <v>138</v>
      </c>
      <c r="V964">
        <v>166</v>
      </c>
      <c r="W964">
        <v>6.74</v>
      </c>
      <c r="X964">
        <v>5</v>
      </c>
      <c r="Y964">
        <v>0.5</v>
      </c>
      <c r="Z964">
        <v>0.65</v>
      </c>
      <c r="AA964">
        <v>30</v>
      </c>
      <c r="AB964">
        <v>1.37</v>
      </c>
      <c r="AC964">
        <v>545</v>
      </c>
      <c r="AD964">
        <v>4</v>
      </c>
      <c r="AE964">
        <v>0.93</v>
      </c>
      <c r="AF964">
        <v>73</v>
      </c>
      <c r="AH964">
        <v>24</v>
      </c>
      <c r="AI964">
        <v>1</v>
      </c>
      <c r="AJ964">
        <v>12</v>
      </c>
      <c r="AK964">
        <v>17</v>
      </c>
      <c r="AL964">
        <v>0.12</v>
      </c>
      <c r="AO964">
        <v>106</v>
      </c>
      <c r="AQ964">
        <v>100</v>
      </c>
    </row>
    <row r="965" spans="1:43" hidden="1" x14ac:dyDescent="0.25">
      <c r="A965" t="s">
        <v>2921</v>
      </c>
      <c r="B965" t="s">
        <v>2922</v>
      </c>
      <c r="C965" s="1" t="str">
        <f t="shared" si="62"/>
        <v>21:0087</v>
      </c>
      <c r="D965" s="1" t="str">
        <f t="shared" si="63"/>
        <v>21:0001</v>
      </c>
      <c r="E965" t="s">
        <v>2923</v>
      </c>
      <c r="F965" t="s">
        <v>2924</v>
      </c>
      <c r="H965">
        <v>64.311994900000002</v>
      </c>
      <c r="I965">
        <v>-109.5776304</v>
      </c>
      <c r="J965" s="1" t="str">
        <f t="shared" si="64"/>
        <v>Till</v>
      </c>
      <c r="K965" s="1" t="str">
        <f t="shared" si="65"/>
        <v>&lt;2 micron</v>
      </c>
      <c r="L965">
        <v>0.1</v>
      </c>
      <c r="M965">
        <v>4.3899999999999997</v>
      </c>
      <c r="N965">
        <v>8</v>
      </c>
      <c r="O965">
        <v>190</v>
      </c>
      <c r="P965">
        <v>0.25</v>
      </c>
      <c r="Q965">
        <v>1</v>
      </c>
      <c r="R965">
        <v>0.33</v>
      </c>
      <c r="S965">
        <v>0.5</v>
      </c>
      <c r="T965">
        <v>26</v>
      </c>
      <c r="U965">
        <v>129</v>
      </c>
      <c r="V965">
        <v>89</v>
      </c>
      <c r="W965">
        <v>5.07</v>
      </c>
      <c r="X965">
        <v>5</v>
      </c>
      <c r="Y965">
        <v>0.5</v>
      </c>
      <c r="Z965">
        <v>0.79</v>
      </c>
      <c r="AA965">
        <v>30</v>
      </c>
      <c r="AB965">
        <v>1.49</v>
      </c>
      <c r="AC965">
        <v>465</v>
      </c>
      <c r="AD965">
        <v>2</v>
      </c>
      <c r="AE965">
        <v>0.51</v>
      </c>
      <c r="AF965">
        <v>72</v>
      </c>
      <c r="AH965">
        <v>8</v>
      </c>
      <c r="AI965">
        <v>1</v>
      </c>
      <c r="AJ965">
        <v>10</v>
      </c>
      <c r="AK965">
        <v>25</v>
      </c>
      <c r="AL965">
        <v>0.19</v>
      </c>
      <c r="AO965">
        <v>90</v>
      </c>
      <c r="AQ965">
        <v>106</v>
      </c>
    </row>
    <row r="966" spans="1:43" hidden="1" x14ac:dyDescent="0.25">
      <c r="A966" t="s">
        <v>2925</v>
      </c>
      <c r="B966" t="s">
        <v>2926</v>
      </c>
      <c r="C966" s="1" t="str">
        <f t="shared" si="62"/>
        <v>21:0087</v>
      </c>
      <c r="D966" s="1" t="str">
        <f t="shared" si="63"/>
        <v>21:0001</v>
      </c>
      <c r="E966" t="s">
        <v>2927</v>
      </c>
      <c r="F966" t="s">
        <v>2928</v>
      </c>
      <c r="H966">
        <v>64.236638299999996</v>
      </c>
      <c r="I966">
        <v>-109.7370215</v>
      </c>
      <c r="J966" s="1" t="str">
        <f t="shared" si="64"/>
        <v>Till</v>
      </c>
      <c r="K966" s="1" t="str">
        <f t="shared" si="65"/>
        <v>&lt;2 micron</v>
      </c>
      <c r="L966">
        <v>0.1</v>
      </c>
      <c r="M966">
        <v>3.68</v>
      </c>
      <c r="N966">
        <v>16</v>
      </c>
      <c r="O966">
        <v>180</v>
      </c>
      <c r="P966">
        <v>0.25</v>
      </c>
      <c r="Q966">
        <v>1</v>
      </c>
      <c r="R966">
        <v>0.37</v>
      </c>
      <c r="S966">
        <v>0.25</v>
      </c>
      <c r="T966">
        <v>17</v>
      </c>
      <c r="U966">
        <v>99</v>
      </c>
      <c r="V966">
        <v>73</v>
      </c>
      <c r="W966">
        <v>3.96</v>
      </c>
      <c r="X966">
        <v>5</v>
      </c>
      <c r="Y966">
        <v>0.5</v>
      </c>
      <c r="Z966">
        <v>0.66</v>
      </c>
      <c r="AA966">
        <v>30</v>
      </c>
      <c r="AB966">
        <v>1.33</v>
      </c>
      <c r="AC966">
        <v>370</v>
      </c>
      <c r="AD966">
        <v>0.5</v>
      </c>
      <c r="AE966">
        <v>2.14</v>
      </c>
      <c r="AF966">
        <v>53</v>
      </c>
      <c r="AH966">
        <v>6</v>
      </c>
      <c r="AI966">
        <v>1</v>
      </c>
      <c r="AJ966">
        <v>8</v>
      </c>
      <c r="AK966">
        <v>21</v>
      </c>
      <c r="AL966">
        <v>0.02</v>
      </c>
      <c r="AO966">
        <v>72</v>
      </c>
      <c r="AQ966">
        <v>84</v>
      </c>
    </row>
    <row r="967" spans="1:43" hidden="1" x14ac:dyDescent="0.25">
      <c r="A967" t="s">
        <v>2929</v>
      </c>
      <c r="B967" t="s">
        <v>2930</v>
      </c>
      <c r="C967" s="1" t="str">
        <f t="shared" si="62"/>
        <v>21:0087</v>
      </c>
      <c r="D967" s="1" t="str">
        <f t="shared" si="63"/>
        <v>21:0001</v>
      </c>
      <c r="E967" t="s">
        <v>2931</v>
      </c>
      <c r="F967" t="s">
        <v>2932</v>
      </c>
      <c r="H967">
        <v>64.280309599999995</v>
      </c>
      <c r="I967">
        <v>-109.7202568</v>
      </c>
      <c r="J967" s="1" t="str">
        <f t="shared" si="64"/>
        <v>Till</v>
      </c>
      <c r="K967" s="1" t="str">
        <f t="shared" si="65"/>
        <v>&lt;2 micron</v>
      </c>
      <c r="L967">
        <v>0.1</v>
      </c>
      <c r="M967">
        <v>4.4000000000000004</v>
      </c>
      <c r="N967">
        <v>24</v>
      </c>
      <c r="O967">
        <v>220</v>
      </c>
      <c r="P967">
        <v>0.25</v>
      </c>
      <c r="Q967">
        <v>1</v>
      </c>
      <c r="R967">
        <v>0.34</v>
      </c>
      <c r="S967">
        <v>0.25</v>
      </c>
      <c r="T967">
        <v>23</v>
      </c>
      <c r="U967">
        <v>125</v>
      </c>
      <c r="V967">
        <v>119</v>
      </c>
      <c r="W967">
        <v>5.18</v>
      </c>
      <c r="X967">
        <v>5</v>
      </c>
      <c r="Y967">
        <v>0.5</v>
      </c>
      <c r="Z967">
        <v>0.85</v>
      </c>
      <c r="AA967">
        <v>30</v>
      </c>
      <c r="AB967">
        <v>1.64</v>
      </c>
      <c r="AC967">
        <v>440</v>
      </c>
      <c r="AD967">
        <v>1</v>
      </c>
      <c r="AE967">
        <v>0.61</v>
      </c>
      <c r="AF967">
        <v>70</v>
      </c>
      <c r="AH967">
        <v>6</v>
      </c>
      <c r="AI967">
        <v>1</v>
      </c>
      <c r="AJ967">
        <v>10</v>
      </c>
      <c r="AK967">
        <v>27</v>
      </c>
      <c r="AL967">
        <v>0.18</v>
      </c>
      <c r="AO967">
        <v>88</v>
      </c>
      <c r="AQ967">
        <v>114</v>
      </c>
    </row>
    <row r="968" spans="1:43" hidden="1" x14ac:dyDescent="0.25">
      <c r="A968" t="s">
        <v>2933</v>
      </c>
      <c r="B968" t="s">
        <v>2934</v>
      </c>
      <c r="C968" s="1" t="str">
        <f t="shared" si="62"/>
        <v>21:0087</v>
      </c>
      <c r="D968" s="1" t="str">
        <f t="shared" si="63"/>
        <v>21:0001</v>
      </c>
      <c r="E968" t="s">
        <v>2931</v>
      </c>
      <c r="F968" t="s">
        <v>2935</v>
      </c>
      <c r="H968">
        <v>64.280309599999995</v>
      </c>
      <c r="I968">
        <v>-109.7202568</v>
      </c>
      <c r="J968" s="1" t="str">
        <f t="shared" si="64"/>
        <v>Till</v>
      </c>
      <c r="K968" s="1" t="str">
        <f t="shared" si="65"/>
        <v>&lt;2 micron</v>
      </c>
      <c r="L968">
        <v>0.1</v>
      </c>
      <c r="M968">
        <v>4.3499999999999996</v>
      </c>
      <c r="N968">
        <v>60</v>
      </c>
      <c r="O968">
        <v>210</v>
      </c>
      <c r="P968">
        <v>0.25</v>
      </c>
      <c r="Q968">
        <v>1</v>
      </c>
      <c r="R968">
        <v>0.37</v>
      </c>
      <c r="S968">
        <v>0.25</v>
      </c>
      <c r="T968">
        <v>25</v>
      </c>
      <c r="U968">
        <v>121</v>
      </c>
      <c r="V968">
        <v>119</v>
      </c>
      <c r="W968">
        <v>4.8899999999999997</v>
      </c>
      <c r="X968">
        <v>20</v>
      </c>
      <c r="Y968">
        <v>0.5</v>
      </c>
      <c r="Z968">
        <v>0.86</v>
      </c>
      <c r="AA968">
        <v>30</v>
      </c>
      <c r="AB968">
        <v>1.66</v>
      </c>
      <c r="AC968">
        <v>440</v>
      </c>
      <c r="AD968">
        <v>1</v>
      </c>
      <c r="AE968">
        <v>0.61</v>
      </c>
      <c r="AF968">
        <v>69</v>
      </c>
      <c r="AG968">
        <v>5080</v>
      </c>
      <c r="AH968">
        <v>14</v>
      </c>
      <c r="AI968">
        <v>4</v>
      </c>
      <c r="AJ968">
        <v>11</v>
      </c>
      <c r="AK968">
        <v>28</v>
      </c>
      <c r="AL968">
        <v>0.15</v>
      </c>
      <c r="AO968">
        <v>91</v>
      </c>
      <c r="AQ968">
        <v>104</v>
      </c>
    </row>
    <row r="969" spans="1:43" hidden="1" x14ac:dyDescent="0.25">
      <c r="A969" t="s">
        <v>2936</v>
      </c>
      <c r="B969" t="s">
        <v>2937</v>
      </c>
      <c r="C969" s="1" t="str">
        <f t="shared" si="62"/>
        <v>21:0087</v>
      </c>
      <c r="D969" s="1" t="str">
        <f t="shared" si="63"/>
        <v>21:0001</v>
      </c>
      <c r="E969" t="s">
        <v>2938</v>
      </c>
      <c r="F969" t="s">
        <v>2939</v>
      </c>
      <c r="H969">
        <v>64.4624144</v>
      </c>
      <c r="I969">
        <v>-109.697807</v>
      </c>
      <c r="J969" s="1" t="str">
        <f t="shared" si="64"/>
        <v>Till</v>
      </c>
      <c r="K969" s="1" t="str">
        <f t="shared" si="65"/>
        <v>&lt;2 micron</v>
      </c>
      <c r="L969">
        <v>0.1</v>
      </c>
      <c r="M969">
        <v>5.77</v>
      </c>
      <c r="N969">
        <v>102</v>
      </c>
      <c r="O969">
        <v>280</v>
      </c>
      <c r="P969">
        <v>0.25</v>
      </c>
      <c r="Q969">
        <v>1</v>
      </c>
      <c r="R969">
        <v>0.16</v>
      </c>
      <c r="S969">
        <v>0.25</v>
      </c>
      <c r="T969">
        <v>47</v>
      </c>
      <c r="U969">
        <v>196</v>
      </c>
      <c r="V969">
        <v>265</v>
      </c>
      <c r="W969">
        <v>8.1</v>
      </c>
      <c r="X969">
        <v>5</v>
      </c>
      <c r="Y969">
        <v>0.5</v>
      </c>
      <c r="Z969">
        <v>1.25</v>
      </c>
      <c r="AA969">
        <v>30</v>
      </c>
      <c r="AB969">
        <v>2.13</v>
      </c>
      <c r="AC969">
        <v>695</v>
      </c>
      <c r="AD969">
        <v>6</v>
      </c>
      <c r="AE969">
        <v>0.65</v>
      </c>
      <c r="AF969">
        <v>135</v>
      </c>
      <c r="AH969">
        <v>26</v>
      </c>
      <c r="AI969">
        <v>1</v>
      </c>
      <c r="AJ969">
        <v>17</v>
      </c>
      <c r="AK969">
        <v>14</v>
      </c>
      <c r="AL969">
        <v>0.23</v>
      </c>
      <c r="AO969">
        <v>150</v>
      </c>
      <c r="AQ969">
        <v>174</v>
      </c>
    </row>
    <row r="970" spans="1:43" hidden="1" x14ac:dyDescent="0.25">
      <c r="A970" t="s">
        <v>2940</v>
      </c>
      <c r="B970" t="s">
        <v>2941</v>
      </c>
      <c r="C970" s="1" t="str">
        <f t="shared" si="62"/>
        <v>21:0087</v>
      </c>
      <c r="D970" s="1" t="str">
        <f t="shared" si="63"/>
        <v>21:0001</v>
      </c>
      <c r="E970" t="s">
        <v>2942</v>
      </c>
      <c r="F970" t="s">
        <v>2943</v>
      </c>
      <c r="H970">
        <v>64.274675500000001</v>
      </c>
      <c r="I970">
        <v>-109.949161</v>
      </c>
      <c r="J970" s="1" t="str">
        <f t="shared" si="64"/>
        <v>Till</v>
      </c>
      <c r="K970" s="1" t="str">
        <f t="shared" si="65"/>
        <v>&lt;2 micron</v>
      </c>
      <c r="L970">
        <v>0.2</v>
      </c>
      <c r="M970">
        <v>4.5999999999999996</v>
      </c>
      <c r="N970">
        <v>56</v>
      </c>
      <c r="O970">
        <v>170</v>
      </c>
      <c r="P970">
        <v>0.5</v>
      </c>
      <c r="Q970">
        <v>1</v>
      </c>
      <c r="R970">
        <v>0.24</v>
      </c>
      <c r="S970">
        <v>0.25</v>
      </c>
      <c r="T970">
        <v>21</v>
      </c>
      <c r="U970">
        <v>102</v>
      </c>
      <c r="V970">
        <v>145</v>
      </c>
      <c r="W970">
        <v>4.6900000000000004</v>
      </c>
      <c r="X970">
        <v>5</v>
      </c>
      <c r="Y970">
        <v>0.5</v>
      </c>
      <c r="Z970">
        <v>0.57999999999999996</v>
      </c>
      <c r="AA970">
        <v>30</v>
      </c>
      <c r="AB970">
        <v>1.1200000000000001</v>
      </c>
      <c r="AC970">
        <v>380</v>
      </c>
      <c r="AD970">
        <v>3</v>
      </c>
      <c r="AE970">
        <v>2.19</v>
      </c>
      <c r="AF970">
        <v>57</v>
      </c>
      <c r="AH970">
        <v>10</v>
      </c>
      <c r="AI970">
        <v>1</v>
      </c>
      <c r="AJ970">
        <v>9</v>
      </c>
      <c r="AK970">
        <v>17</v>
      </c>
      <c r="AL970">
        <v>0.09</v>
      </c>
      <c r="AO970">
        <v>76</v>
      </c>
      <c r="AQ970">
        <v>78</v>
      </c>
    </row>
    <row r="971" spans="1:43" hidden="1" x14ac:dyDescent="0.25">
      <c r="A971" t="s">
        <v>2944</v>
      </c>
      <c r="B971" t="s">
        <v>2945</v>
      </c>
      <c r="C971" s="1" t="str">
        <f t="shared" si="62"/>
        <v>21:0087</v>
      </c>
      <c r="D971" s="1" t="str">
        <f t="shared" si="63"/>
        <v>21:0001</v>
      </c>
      <c r="E971" t="s">
        <v>2946</v>
      </c>
      <c r="F971" t="s">
        <v>2947</v>
      </c>
      <c r="H971">
        <v>64.037014900000003</v>
      </c>
      <c r="I971">
        <v>-109.951069</v>
      </c>
      <c r="J971" s="1" t="str">
        <f t="shared" si="64"/>
        <v>Till</v>
      </c>
      <c r="K971" s="1" t="str">
        <f t="shared" si="65"/>
        <v>&lt;2 micron</v>
      </c>
      <c r="L971">
        <v>0.2</v>
      </c>
      <c r="M971">
        <v>4.7</v>
      </c>
      <c r="N971">
        <v>50</v>
      </c>
      <c r="O971">
        <v>290</v>
      </c>
      <c r="P971">
        <v>0.25</v>
      </c>
      <c r="Q971">
        <v>1</v>
      </c>
      <c r="R971">
        <v>0.38</v>
      </c>
      <c r="S971">
        <v>0.25</v>
      </c>
      <c r="T971">
        <v>27</v>
      </c>
      <c r="U971">
        <v>121</v>
      </c>
      <c r="V971">
        <v>125</v>
      </c>
      <c r="W971">
        <v>4.6900000000000004</v>
      </c>
      <c r="X971">
        <v>5</v>
      </c>
      <c r="Y971">
        <v>0.5</v>
      </c>
      <c r="Z971">
        <v>1.18</v>
      </c>
      <c r="AA971">
        <v>20</v>
      </c>
      <c r="AB971">
        <v>1.51</v>
      </c>
      <c r="AC971">
        <v>425</v>
      </c>
      <c r="AD971">
        <v>1</v>
      </c>
      <c r="AE971">
        <v>0.56000000000000005</v>
      </c>
      <c r="AF971">
        <v>85</v>
      </c>
      <c r="AH971">
        <v>6</v>
      </c>
      <c r="AI971">
        <v>1</v>
      </c>
      <c r="AJ971">
        <v>12</v>
      </c>
      <c r="AK971">
        <v>38</v>
      </c>
      <c r="AL971">
        <v>0.23</v>
      </c>
      <c r="AO971">
        <v>92</v>
      </c>
      <c r="AQ971">
        <v>102</v>
      </c>
    </row>
    <row r="972" spans="1:43" hidden="1" x14ac:dyDescent="0.25">
      <c r="A972" t="s">
        <v>2948</v>
      </c>
      <c r="B972" t="s">
        <v>2949</v>
      </c>
      <c r="C972" s="1" t="str">
        <f t="shared" si="62"/>
        <v>21:0087</v>
      </c>
      <c r="D972" s="1" t="str">
        <f t="shared" si="63"/>
        <v>21:0001</v>
      </c>
      <c r="E972" t="s">
        <v>2950</v>
      </c>
      <c r="F972" t="s">
        <v>2951</v>
      </c>
      <c r="H972">
        <v>64.009804000000003</v>
      </c>
      <c r="I972">
        <v>-109.63374930000001</v>
      </c>
      <c r="J972" s="1" t="str">
        <f t="shared" si="64"/>
        <v>Till</v>
      </c>
      <c r="K972" s="1" t="str">
        <f t="shared" si="65"/>
        <v>&lt;2 micron</v>
      </c>
      <c r="L972">
        <v>0.2</v>
      </c>
      <c r="M972">
        <v>3.56</v>
      </c>
      <c r="N972">
        <v>40</v>
      </c>
      <c r="O972">
        <v>170</v>
      </c>
      <c r="P972">
        <v>0.25</v>
      </c>
      <c r="Q972">
        <v>1</v>
      </c>
      <c r="R972">
        <v>0.31</v>
      </c>
      <c r="S972">
        <v>0.25</v>
      </c>
      <c r="T972">
        <v>19</v>
      </c>
      <c r="U972">
        <v>110</v>
      </c>
      <c r="V972">
        <v>92</v>
      </c>
      <c r="W972">
        <v>4.54</v>
      </c>
      <c r="X972">
        <v>5</v>
      </c>
      <c r="Y972">
        <v>0.5</v>
      </c>
      <c r="Z972">
        <v>0.61</v>
      </c>
      <c r="AA972">
        <v>30</v>
      </c>
      <c r="AB972">
        <v>1.33</v>
      </c>
      <c r="AC972">
        <v>365</v>
      </c>
      <c r="AD972">
        <v>2</v>
      </c>
      <c r="AE972">
        <v>0.46</v>
      </c>
      <c r="AF972">
        <v>56</v>
      </c>
      <c r="AH972">
        <v>6</v>
      </c>
      <c r="AI972">
        <v>1</v>
      </c>
      <c r="AJ972">
        <v>10</v>
      </c>
      <c r="AK972">
        <v>19</v>
      </c>
      <c r="AL972">
        <v>0.16</v>
      </c>
      <c r="AO972">
        <v>93</v>
      </c>
      <c r="AQ972">
        <v>80</v>
      </c>
    </row>
    <row r="973" spans="1:43" hidden="1" x14ac:dyDescent="0.25">
      <c r="A973" t="s">
        <v>2952</v>
      </c>
      <c r="B973" t="s">
        <v>2953</v>
      </c>
      <c r="C973" s="1" t="str">
        <f t="shared" si="62"/>
        <v>21:0087</v>
      </c>
      <c r="D973" s="1" t="str">
        <f t="shared" si="63"/>
        <v>21:0001</v>
      </c>
      <c r="E973" t="s">
        <v>2954</v>
      </c>
      <c r="F973" t="s">
        <v>2955</v>
      </c>
      <c r="H973">
        <v>64.171257100000005</v>
      </c>
      <c r="I973">
        <v>-109.790465</v>
      </c>
      <c r="J973" s="1" t="str">
        <f t="shared" si="64"/>
        <v>Till</v>
      </c>
      <c r="K973" s="1" t="str">
        <f t="shared" si="65"/>
        <v>&lt;2 micron</v>
      </c>
      <c r="L973">
        <v>0.2</v>
      </c>
      <c r="M973">
        <v>4.01</v>
      </c>
      <c r="N973">
        <v>30</v>
      </c>
      <c r="O973">
        <v>140</v>
      </c>
      <c r="P973">
        <v>1</v>
      </c>
      <c r="Q973">
        <v>1</v>
      </c>
      <c r="R973">
        <v>0.23</v>
      </c>
      <c r="S973">
        <v>0.25</v>
      </c>
      <c r="T973">
        <v>12</v>
      </c>
      <c r="U973">
        <v>93</v>
      </c>
      <c r="V973">
        <v>104</v>
      </c>
      <c r="W973">
        <v>4.63</v>
      </c>
      <c r="X973">
        <v>5</v>
      </c>
      <c r="Y973">
        <v>0.5</v>
      </c>
      <c r="Z973">
        <v>0.49</v>
      </c>
      <c r="AA973">
        <v>20</v>
      </c>
      <c r="AB973">
        <v>0.89</v>
      </c>
      <c r="AC973">
        <v>230</v>
      </c>
      <c r="AD973">
        <v>5</v>
      </c>
      <c r="AE973">
        <v>0.73</v>
      </c>
      <c r="AF973">
        <v>40</v>
      </c>
      <c r="AH973">
        <v>10</v>
      </c>
      <c r="AI973">
        <v>1</v>
      </c>
      <c r="AJ973">
        <v>9</v>
      </c>
      <c r="AK973">
        <v>21</v>
      </c>
      <c r="AL973">
        <v>0.16</v>
      </c>
      <c r="AO973">
        <v>73</v>
      </c>
      <c r="AQ973">
        <v>64</v>
      </c>
    </row>
    <row r="974" spans="1:43" hidden="1" x14ac:dyDescent="0.25">
      <c r="A974" t="s">
        <v>2956</v>
      </c>
      <c r="B974" t="s">
        <v>2957</v>
      </c>
      <c r="C974" s="1" t="str">
        <f t="shared" si="62"/>
        <v>21:0087</v>
      </c>
      <c r="D974" s="1" t="str">
        <f t="shared" si="63"/>
        <v>21:0001</v>
      </c>
      <c r="E974" t="s">
        <v>2958</v>
      </c>
      <c r="F974" t="s">
        <v>2959</v>
      </c>
      <c r="H974">
        <v>64.085085399999997</v>
      </c>
      <c r="I974">
        <v>-109.576013</v>
      </c>
      <c r="J974" s="1" t="str">
        <f t="shared" si="64"/>
        <v>Till</v>
      </c>
      <c r="K974" s="1" t="str">
        <f t="shared" si="65"/>
        <v>&lt;2 micron</v>
      </c>
      <c r="L974">
        <v>0.4</v>
      </c>
      <c r="M974">
        <v>3.74</v>
      </c>
      <c r="N974">
        <v>52</v>
      </c>
      <c r="O974">
        <v>170</v>
      </c>
      <c r="P974">
        <v>0.5</v>
      </c>
      <c r="Q974">
        <v>1</v>
      </c>
      <c r="R974">
        <v>0.33</v>
      </c>
      <c r="S974">
        <v>0.5</v>
      </c>
      <c r="T974">
        <v>20</v>
      </c>
      <c r="U974">
        <v>98</v>
      </c>
      <c r="V974">
        <v>121</v>
      </c>
      <c r="W974">
        <v>4.2300000000000004</v>
      </c>
      <c r="X974">
        <v>5</v>
      </c>
      <c r="Y974">
        <v>0.5</v>
      </c>
      <c r="Z974">
        <v>0.67</v>
      </c>
      <c r="AA974">
        <v>30</v>
      </c>
      <c r="AB974">
        <v>1.1100000000000001</v>
      </c>
      <c r="AC974">
        <v>355</v>
      </c>
      <c r="AD974">
        <v>0.5</v>
      </c>
      <c r="AE974">
        <v>1.21</v>
      </c>
      <c r="AF974">
        <v>56</v>
      </c>
      <c r="AH974">
        <v>12</v>
      </c>
      <c r="AI974">
        <v>1</v>
      </c>
      <c r="AJ974">
        <v>8</v>
      </c>
      <c r="AK974">
        <v>21</v>
      </c>
      <c r="AL974">
        <v>0.05</v>
      </c>
      <c r="AO974">
        <v>69</v>
      </c>
      <c r="AQ974">
        <v>74</v>
      </c>
    </row>
    <row r="975" spans="1:43" hidden="1" x14ac:dyDescent="0.25">
      <c r="A975" t="s">
        <v>2960</v>
      </c>
      <c r="B975" t="s">
        <v>2961</v>
      </c>
      <c r="C975" s="1" t="str">
        <f t="shared" si="62"/>
        <v>21:0087</v>
      </c>
      <c r="D975" s="1" t="str">
        <f t="shared" si="63"/>
        <v>21:0001</v>
      </c>
      <c r="E975" t="s">
        <v>2962</v>
      </c>
      <c r="F975" t="s">
        <v>2963</v>
      </c>
      <c r="H975">
        <v>64.153081099999994</v>
      </c>
      <c r="I975">
        <v>-109.4171432</v>
      </c>
      <c r="J975" s="1" t="str">
        <f t="shared" si="64"/>
        <v>Till</v>
      </c>
      <c r="K975" s="1" t="str">
        <f t="shared" si="65"/>
        <v>&lt;2 micron</v>
      </c>
      <c r="L975">
        <v>0.1</v>
      </c>
      <c r="M975">
        <v>3.86</v>
      </c>
      <c r="N975">
        <v>100</v>
      </c>
      <c r="O975">
        <v>220</v>
      </c>
      <c r="P975">
        <v>0.5</v>
      </c>
      <c r="Q975">
        <v>1</v>
      </c>
      <c r="R975">
        <v>0.37</v>
      </c>
      <c r="S975">
        <v>0.25</v>
      </c>
      <c r="T975">
        <v>31</v>
      </c>
      <c r="U975">
        <v>114</v>
      </c>
      <c r="V975">
        <v>115</v>
      </c>
      <c r="W975">
        <v>4.8899999999999997</v>
      </c>
      <c r="X975">
        <v>5</v>
      </c>
      <c r="Y975">
        <v>0.5</v>
      </c>
      <c r="Z975">
        <v>0.84</v>
      </c>
      <c r="AA975">
        <v>30</v>
      </c>
      <c r="AB975">
        <v>1.52</v>
      </c>
      <c r="AC975">
        <v>430</v>
      </c>
      <c r="AD975">
        <v>2</v>
      </c>
      <c r="AE975">
        <v>0.88</v>
      </c>
      <c r="AF975">
        <v>90</v>
      </c>
      <c r="AH975">
        <v>8</v>
      </c>
      <c r="AI975">
        <v>1</v>
      </c>
      <c r="AJ975">
        <v>11</v>
      </c>
      <c r="AK975">
        <v>18</v>
      </c>
      <c r="AL975">
        <v>7.0000000000000007E-2</v>
      </c>
      <c r="AO975">
        <v>85</v>
      </c>
      <c r="AQ975">
        <v>104</v>
      </c>
    </row>
    <row r="976" spans="1:43" hidden="1" x14ac:dyDescent="0.25">
      <c r="A976" t="s">
        <v>2964</v>
      </c>
      <c r="B976" t="s">
        <v>2965</v>
      </c>
      <c r="C976" s="1" t="str">
        <f t="shared" si="62"/>
        <v>21:0087</v>
      </c>
      <c r="D976" s="1" t="str">
        <f t="shared" si="63"/>
        <v>21:0001</v>
      </c>
      <c r="E976" t="s">
        <v>2966</v>
      </c>
      <c r="F976" t="s">
        <v>2967</v>
      </c>
      <c r="H976">
        <v>64.310028399999993</v>
      </c>
      <c r="I976">
        <v>-109.3886253</v>
      </c>
      <c r="J976" s="1" t="str">
        <f t="shared" si="64"/>
        <v>Till</v>
      </c>
      <c r="K976" s="1" t="str">
        <f t="shared" si="65"/>
        <v>&lt;2 micron</v>
      </c>
      <c r="L976">
        <v>0.2</v>
      </c>
      <c r="M976">
        <v>4.08</v>
      </c>
      <c r="N976">
        <v>30</v>
      </c>
      <c r="O976">
        <v>100</v>
      </c>
      <c r="P976">
        <v>0.25</v>
      </c>
      <c r="Q976">
        <v>1</v>
      </c>
      <c r="R976">
        <v>0.24</v>
      </c>
      <c r="S976">
        <v>0.5</v>
      </c>
      <c r="T976">
        <v>20</v>
      </c>
      <c r="U976">
        <v>84</v>
      </c>
      <c r="V976">
        <v>94</v>
      </c>
      <c r="W976">
        <v>4.09</v>
      </c>
      <c r="X976">
        <v>5</v>
      </c>
      <c r="Y976">
        <v>0.5</v>
      </c>
      <c r="Z976">
        <v>0.35</v>
      </c>
      <c r="AA976">
        <v>30</v>
      </c>
      <c r="AB976">
        <v>0.88</v>
      </c>
      <c r="AC976">
        <v>305</v>
      </c>
      <c r="AD976">
        <v>1</v>
      </c>
      <c r="AE976">
        <v>0.81</v>
      </c>
      <c r="AF976">
        <v>51</v>
      </c>
      <c r="AH976">
        <v>8</v>
      </c>
      <c r="AI976">
        <v>1</v>
      </c>
      <c r="AJ976">
        <v>7</v>
      </c>
      <c r="AK976">
        <v>13</v>
      </c>
      <c r="AL976">
        <v>0.13</v>
      </c>
      <c r="AO976">
        <v>68</v>
      </c>
      <c r="AQ976">
        <v>62</v>
      </c>
    </row>
    <row r="977" spans="1:43" hidden="1" x14ac:dyDescent="0.25">
      <c r="A977" t="s">
        <v>2968</v>
      </c>
      <c r="B977" t="s">
        <v>2969</v>
      </c>
      <c r="C977" s="1" t="str">
        <f t="shared" si="62"/>
        <v>21:0087</v>
      </c>
      <c r="D977" s="1" t="str">
        <f t="shared" si="63"/>
        <v>21:0001</v>
      </c>
      <c r="E977" t="s">
        <v>2970</v>
      </c>
      <c r="F977" t="s">
        <v>2971</v>
      </c>
      <c r="H977">
        <v>64.863999500000006</v>
      </c>
      <c r="I977">
        <v>-109.3433489</v>
      </c>
      <c r="J977" s="1" t="str">
        <f t="shared" si="64"/>
        <v>Till</v>
      </c>
      <c r="K977" s="1" t="str">
        <f t="shared" si="65"/>
        <v>&lt;2 micron</v>
      </c>
      <c r="L977">
        <v>0.1</v>
      </c>
      <c r="M977">
        <v>4.78</v>
      </c>
      <c r="N977">
        <v>62</v>
      </c>
      <c r="O977">
        <v>310</v>
      </c>
      <c r="P977">
        <v>0.25</v>
      </c>
      <c r="Q977">
        <v>1</v>
      </c>
      <c r="R977">
        <v>0.26</v>
      </c>
      <c r="S977">
        <v>0.25</v>
      </c>
      <c r="T977">
        <v>31</v>
      </c>
      <c r="U977">
        <v>174</v>
      </c>
      <c r="V977">
        <v>186</v>
      </c>
      <c r="W977">
        <v>6.29</v>
      </c>
      <c r="X977">
        <v>5</v>
      </c>
      <c r="Y977">
        <v>0.5</v>
      </c>
      <c r="Z977">
        <v>1.54</v>
      </c>
      <c r="AA977">
        <v>30</v>
      </c>
      <c r="AB977">
        <v>2.1800000000000002</v>
      </c>
      <c r="AC977">
        <v>610</v>
      </c>
      <c r="AD977">
        <v>2</v>
      </c>
      <c r="AE977">
        <v>0.31</v>
      </c>
      <c r="AF977">
        <v>119</v>
      </c>
      <c r="AH977">
        <v>14</v>
      </c>
      <c r="AI977">
        <v>1</v>
      </c>
      <c r="AJ977">
        <v>16</v>
      </c>
      <c r="AK977">
        <v>17</v>
      </c>
      <c r="AL977">
        <v>0.23</v>
      </c>
      <c r="AO977">
        <v>115</v>
      </c>
      <c r="AQ977">
        <v>186</v>
      </c>
    </row>
    <row r="978" spans="1:43" hidden="1" x14ac:dyDescent="0.25">
      <c r="A978" t="s">
        <v>2972</v>
      </c>
      <c r="B978" t="s">
        <v>2973</v>
      </c>
      <c r="C978" s="1" t="str">
        <f t="shared" si="62"/>
        <v>21:0087</v>
      </c>
      <c r="D978" s="1" t="str">
        <f t="shared" si="63"/>
        <v>21:0001</v>
      </c>
      <c r="E978" t="s">
        <v>2974</v>
      </c>
      <c r="F978" t="s">
        <v>2975</v>
      </c>
      <c r="H978">
        <v>64.9395126</v>
      </c>
      <c r="I978">
        <v>-109.36719189999999</v>
      </c>
      <c r="J978" s="1" t="str">
        <f t="shared" si="64"/>
        <v>Till</v>
      </c>
      <c r="K978" s="1" t="str">
        <f t="shared" si="65"/>
        <v>&lt;2 micron</v>
      </c>
      <c r="L978">
        <v>0.1</v>
      </c>
      <c r="M978">
        <v>5.81</v>
      </c>
      <c r="N978">
        <v>38</v>
      </c>
      <c r="O978">
        <v>440</v>
      </c>
      <c r="P978">
        <v>0.25</v>
      </c>
      <c r="Q978">
        <v>1</v>
      </c>
      <c r="R978">
        <v>0.17</v>
      </c>
      <c r="S978">
        <v>0.5</v>
      </c>
      <c r="T978">
        <v>52</v>
      </c>
      <c r="U978">
        <v>233</v>
      </c>
      <c r="V978">
        <v>238</v>
      </c>
      <c r="W978">
        <v>7.27</v>
      </c>
      <c r="X978">
        <v>5</v>
      </c>
      <c r="Y978">
        <v>0.5</v>
      </c>
      <c r="Z978">
        <v>1.91</v>
      </c>
      <c r="AA978">
        <v>20</v>
      </c>
      <c r="AB978">
        <v>2.5499999999999998</v>
      </c>
      <c r="AC978">
        <v>705</v>
      </c>
      <c r="AD978">
        <v>4</v>
      </c>
      <c r="AE978">
        <v>0.52</v>
      </c>
      <c r="AF978">
        <v>127</v>
      </c>
      <c r="AH978">
        <v>16</v>
      </c>
      <c r="AI978">
        <v>1</v>
      </c>
      <c r="AJ978">
        <v>22</v>
      </c>
      <c r="AK978">
        <v>12</v>
      </c>
      <c r="AL978">
        <v>0.28999999999999998</v>
      </c>
      <c r="AO978">
        <v>155</v>
      </c>
      <c r="AQ978">
        <v>174</v>
      </c>
    </row>
    <row r="979" spans="1:43" hidden="1" x14ac:dyDescent="0.25">
      <c r="A979" t="s">
        <v>2976</v>
      </c>
      <c r="B979" t="s">
        <v>2977</v>
      </c>
      <c r="C979" s="1" t="str">
        <f t="shared" si="62"/>
        <v>21:0087</v>
      </c>
      <c r="D979" s="1" t="str">
        <f t="shared" si="63"/>
        <v>21:0001</v>
      </c>
      <c r="E979" t="s">
        <v>2978</v>
      </c>
      <c r="F979" t="s">
        <v>2979</v>
      </c>
      <c r="H979">
        <v>64.9626296</v>
      </c>
      <c r="I979">
        <v>-109.2300242</v>
      </c>
      <c r="J979" s="1" t="str">
        <f t="shared" si="64"/>
        <v>Till</v>
      </c>
      <c r="K979" s="1" t="str">
        <f t="shared" si="65"/>
        <v>&lt;2 micron</v>
      </c>
      <c r="L979">
        <v>0.1</v>
      </c>
      <c r="M979">
        <v>5.5</v>
      </c>
      <c r="N979">
        <v>142</v>
      </c>
      <c r="O979">
        <v>300</v>
      </c>
      <c r="P979">
        <v>0.25</v>
      </c>
      <c r="Q979">
        <v>1</v>
      </c>
      <c r="R979">
        <v>0.13</v>
      </c>
      <c r="S979">
        <v>0.25</v>
      </c>
      <c r="T979">
        <v>32</v>
      </c>
      <c r="U979">
        <v>204</v>
      </c>
      <c r="V979">
        <v>175</v>
      </c>
      <c r="W979">
        <v>7.71</v>
      </c>
      <c r="X979">
        <v>5</v>
      </c>
      <c r="Y979">
        <v>0.5</v>
      </c>
      <c r="Z979">
        <v>1.04</v>
      </c>
      <c r="AA979">
        <v>20</v>
      </c>
      <c r="AB979">
        <v>1.95</v>
      </c>
      <c r="AC979">
        <v>460</v>
      </c>
      <c r="AD979">
        <v>4</v>
      </c>
      <c r="AE979">
        <v>0.54</v>
      </c>
      <c r="AF979">
        <v>95</v>
      </c>
      <c r="AH979">
        <v>12</v>
      </c>
      <c r="AI979">
        <v>1</v>
      </c>
      <c r="AJ979">
        <v>16</v>
      </c>
      <c r="AK979">
        <v>12</v>
      </c>
      <c r="AL979">
        <v>0.26</v>
      </c>
      <c r="AO979">
        <v>157</v>
      </c>
      <c r="AQ979">
        <v>142</v>
      </c>
    </row>
    <row r="980" spans="1:43" hidden="1" x14ac:dyDescent="0.25">
      <c r="A980" t="s">
        <v>2980</v>
      </c>
      <c r="B980" t="s">
        <v>2981</v>
      </c>
      <c r="C980" s="1" t="str">
        <f t="shared" si="62"/>
        <v>21:0087</v>
      </c>
      <c r="D980" s="1" t="str">
        <f t="shared" si="63"/>
        <v>21:0001</v>
      </c>
      <c r="E980" t="s">
        <v>2982</v>
      </c>
      <c r="F980" t="s">
        <v>2983</v>
      </c>
      <c r="H980">
        <v>64.045959499999995</v>
      </c>
      <c r="I980">
        <v>-108.5444459</v>
      </c>
      <c r="J980" s="1" t="str">
        <f t="shared" si="64"/>
        <v>Till</v>
      </c>
      <c r="K980" s="1" t="str">
        <f t="shared" si="65"/>
        <v>&lt;2 micron</v>
      </c>
      <c r="L980">
        <v>0.1</v>
      </c>
      <c r="M980">
        <v>3.8</v>
      </c>
      <c r="N980">
        <v>4</v>
      </c>
      <c r="O980">
        <v>160</v>
      </c>
      <c r="P980">
        <v>0.25</v>
      </c>
      <c r="Q980">
        <v>1</v>
      </c>
      <c r="R980">
        <v>0.54</v>
      </c>
      <c r="S980">
        <v>0.25</v>
      </c>
      <c r="T980">
        <v>26</v>
      </c>
      <c r="U980">
        <v>110</v>
      </c>
      <c r="V980">
        <v>113</v>
      </c>
      <c r="W980">
        <v>5.72</v>
      </c>
      <c r="X980">
        <v>5</v>
      </c>
      <c r="Y980">
        <v>0.5</v>
      </c>
      <c r="Z980">
        <v>0.71</v>
      </c>
      <c r="AA980">
        <v>40</v>
      </c>
      <c r="AB980">
        <v>1.85</v>
      </c>
      <c r="AC980">
        <v>550</v>
      </c>
      <c r="AD980">
        <v>3</v>
      </c>
      <c r="AE980">
        <v>0.53</v>
      </c>
      <c r="AF980">
        <v>69</v>
      </c>
      <c r="AH980">
        <v>10</v>
      </c>
      <c r="AI980">
        <v>1</v>
      </c>
      <c r="AJ980">
        <v>12</v>
      </c>
      <c r="AK980">
        <v>26</v>
      </c>
      <c r="AL980">
        <v>0.17</v>
      </c>
      <c r="AO980">
        <v>113</v>
      </c>
      <c r="AQ980">
        <v>136</v>
      </c>
    </row>
    <row r="981" spans="1:43" hidden="1" x14ac:dyDescent="0.25">
      <c r="A981" t="s">
        <v>2984</v>
      </c>
      <c r="B981" t="s">
        <v>2985</v>
      </c>
      <c r="C981" s="1" t="str">
        <f t="shared" si="62"/>
        <v>21:0087</v>
      </c>
      <c r="D981" s="1" t="str">
        <f t="shared" si="63"/>
        <v>21:0001</v>
      </c>
      <c r="E981" t="s">
        <v>2986</v>
      </c>
      <c r="F981" t="s">
        <v>2987</v>
      </c>
      <c r="H981">
        <v>64.152519999999996</v>
      </c>
      <c r="I981">
        <v>-108.3328678</v>
      </c>
      <c r="J981" s="1" t="str">
        <f t="shared" si="64"/>
        <v>Till</v>
      </c>
      <c r="K981" s="1" t="str">
        <f t="shared" si="65"/>
        <v>&lt;2 micron</v>
      </c>
      <c r="L981">
        <v>0.1</v>
      </c>
      <c r="M981">
        <v>3.3</v>
      </c>
      <c r="N981">
        <v>2</v>
      </c>
      <c r="O981">
        <v>160</v>
      </c>
      <c r="P981">
        <v>0.25</v>
      </c>
      <c r="Q981">
        <v>1</v>
      </c>
      <c r="R981">
        <v>0.4</v>
      </c>
      <c r="S981">
        <v>0.25</v>
      </c>
      <c r="T981">
        <v>23</v>
      </c>
      <c r="U981">
        <v>110</v>
      </c>
      <c r="V981">
        <v>106</v>
      </c>
      <c r="W981">
        <v>4.5199999999999996</v>
      </c>
      <c r="X981">
        <v>5</v>
      </c>
      <c r="Y981">
        <v>0.5</v>
      </c>
      <c r="Z981">
        <v>0.78</v>
      </c>
      <c r="AA981">
        <v>40</v>
      </c>
      <c r="AB981">
        <v>1.64</v>
      </c>
      <c r="AC981">
        <v>485</v>
      </c>
      <c r="AD981">
        <v>2</v>
      </c>
      <c r="AE981">
        <v>0.42</v>
      </c>
      <c r="AF981">
        <v>65</v>
      </c>
      <c r="AH981">
        <v>6</v>
      </c>
      <c r="AI981">
        <v>1</v>
      </c>
      <c r="AJ981">
        <v>10</v>
      </c>
      <c r="AK981">
        <v>21</v>
      </c>
      <c r="AL981">
        <v>0.16</v>
      </c>
      <c r="AO981">
        <v>82</v>
      </c>
      <c r="AQ981">
        <v>122</v>
      </c>
    </row>
    <row r="982" spans="1:43" hidden="1" x14ac:dyDescent="0.25">
      <c r="A982" t="s">
        <v>2988</v>
      </c>
      <c r="B982" t="s">
        <v>2989</v>
      </c>
      <c r="C982" s="1" t="str">
        <f t="shared" ref="C982:C1045" si="66">HYPERLINK("http://geochem.nrcan.gc.ca/cdogs/content/bdl/bdl210087_e.htm", "21:0087")</f>
        <v>21:0087</v>
      </c>
      <c r="D982" s="1" t="str">
        <f t="shared" ref="D982:D1045" si="67">HYPERLINK("http://geochem.nrcan.gc.ca/cdogs/content/svy/svy210001_e.htm", "21:0001")</f>
        <v>21:0001</v>
      </c>
      <c r="E982" t="s">
        <v>2990</v>
      </c>
      <c r="F982" t="s">
        <v>2991</v>
      </c>
      <c r="H982">
        <v>64.065072400000005</v>
      </c>
      <c r="I982">
        <v>-108.1015419</v>
      </c>
      <c r="J982" s="1" t="str">
        <f t="shared" ref="J982:J1045" si="68">HYPERLINK("http://geochem.nrcan.gc.ca/cdogs/content/kwd/kwd020044_e.htm", "Till")</f>
        <v>Till</v>
      </c>
      <c r="K982" s="1" t="str">
        <f t="shared" ref="K982:K1045" si="69">HYPERLINK("http://geochem.nrcan.gc.ca/cdogs/content/kwd/kwd080003_e.htm", "&lt;2 micron")</f>
        <v>&lt;2 micron</v>
      </c>
      <c r="L982">
        <v>0.1</v>
      </c>
      <c r="M982">
        <v>3.67</v>
      </c>
      <c r="N982">
        <v>18</v>
      </c>
      <c r="O982">
        <v>170</v>
      </c>
      <c r="P982">
        <v>0.25</v>
      </c>
      <c r="Q982">
        <v>1</v>
      </c>
      <c r="R982">
        <v>0.46</v>
      </c>
      <c r="S982">
        <v>0.25</v>
      </c>
      <c r="T982">
        <v>36</v>
      </c>
      <c r="U982">
        <v>118</v>
      </c>
      <c r="V982">
        <v>158</v>
      </c>
      <c r="W982">
        <v>5.63</v>
      </c>
      <c r="X982">
        <v>5</v>
      </c>
      <c r="Y982">
        <v>0.5</v>
      </c>
      <c r="Z982">
        <v>0.73</v>
      </c>
      <c r="AA982">
        <v>60</v>
      </c>
      <c r="AB982">
        <v>1.67</v>
      </c>
      <c r="AC982">
        <v>655</v>
      </c>
      <c r="AD982">
        <v>3</v>
      </c>
      <c r="AE982">
        <v>1.03</v>
      </c>
      <c r="AF982">
        <v>84</v>
      </c>
      <c r="AH982">
        <v>12</v>
      </c>
      <c r="AI982">
        <v>1</v>
      </c>
      <c r="AJ982">
        <v>12</v>
      </c>
      <c r="AK982">
        <v>25</v>
      </c>
      <c r="AL982">
        <v>0.1</v>
      </c>
      <c r="AO982">
        <v>107</v>
      </c>
      <c r="AQ982">
        <v>144</v>
      </c>
    </row>
    <row r="983" spans="1:43" hidden="1" x14ac:dyDescent="0.25">
      <c r="A983" t="s">
        <v>2992</v>
      </c>
      <c r="B983" t="s">
        <v>2993</v>
      </c>
      <c r="C983" s="1" t="str">
        <f t="shared" si="66"/>
        <v>21:0087</v>
      </c>
      <c r="D983" s="1" t="str">
        <f t="shared" si="67"/>
        <v>21:0001</v>
      </c>
      <c r="E983" t="s">
        <v>2994</v>
      </c>
      <c r="F983" t="s">
        <v>2995</v>
      </c>
      <c r="H983">
        <v>64.252189000000001</v>
      </c>
      <c r="I983">
        <v>-108.1109713</v>
      </c>
      <c r="J983" s="1" t="str">
        <f t="shared" si="68"/>
        <v>Till</v>
      </c>
      <c r="K983" s="1" t="str">
        <f t="shared" si="69"/>
        <v>&lt;2 micron</v>
      </c>
      <c r="L983">
        <v>0.1</v>
      </c>
      <c r="M983">
        <v>4.32</v>
      </c>
      <c r="N983">
        <v>16</v>
      </c>
      <c r="O983">
        <v>140</v>
      </c>
      <c r="P983">
        <v>0.25</v>
      </c>
      <c r="Q983">
        <v>1</v>
      </c>
      <c r="R983">
        <v>0.17</v>
      </c>
      <c r="S983">
        <v>0.25</v>
      </c>
      <c r="T983">
        <v>19</v>
      </c>
      <c r="U983">
        <v>161</v>
      </c>
      <c r="V983">
        <v>111</v>
      </c>
      <c r="W983">
        <v>6.04</v>
      </c>
      <c r="X983">
        <v>5</v>
      </c>
      <c r="Y983">
        <v>0.5</v>
      </c>
      <c r="Z983">
        <v>0.48</v>
      </c>
      <c r="AA983">
        <v>30</v>
      </c>
      <c r="AB983">
        <v>1.45</v>
      </c>
      <c r="AC983">
        <v>325</v>
      </c>
      <c r="AD983">
        <v>7</v>
      </c>
      <c r="AE983">
        <v>0.65</v>
      </c>
      <c r="AF983">
        <v>73</v>
      </c>
      <c r="AH983">
        <v>12</v>
      </c>
      <c r="AI983">
        <v>1</v>
      </c>
      <c r="AJ983">
        <v>9</v>
      </c>
      <c r="AK983">
        <v>13</v>
      </c>
      <c r="AL983">
        <v>0.19</v>
      </c>
      <c r="AO983">
        <v>119</v>
      </c>
      <c r="AQ983">
        <v>100</v>
      </c>
    </row>
    <row r="984" spans="1:43" hidden="1" x14ac:dyDescent="0.25">
      <c r="A984" t="s">
        <v>2996</v>
      </c>
      <c r="B984" t="s">
        <v>2997</v>
      </c>
      <c r="C984" s="1" t="str">
        <f t="shared" si="66"/>
        <v>21:0087</v>
      </c>
      <c r="D984" s="1" t="str">
        <f t="shared" si="67"/>
        <v>21:0001</v>
      </c>
      <c r="E984" t="s">
        <v>2998</v>
      </c>
      <c r="F984" t="s">
        <v>2999</v>
      </c>
      <c r="H984">
        <v>64.326488499999996</v>
      </c>
      <c r="I984">
        <v>-108.1187525</v>
      </c>
      <c r="J984" s="1" t="str">
        <f t="shared" si="68"/>
        <v>Till</v>
      </c>
      <c r="K984" s="1" t="str">
        <f t="shared" si="69"/>
        <v>&lt;2 micron</v>
      </c>
      <c r="L984">
        <v>0.1</v>
      </c>
      <c r="M984">
        <v>2.78</v>
      </c>
      <c r="N984">
        <v>1</v>
      </c>
      <c r="O984">
        <v>100</v>
      </c>
      <c r="P984">
        <v>1.5</v>
      </c>
      <c r="Q984">
        <v>1</v>
      </c>
      <c r="R984">
        <v>0.28000000000000003</v>
      </c>
      <c r="S984">
        <v>0.25</v>
      </c>
      <c r="T984">
        <v>17</v>
      </c>
      <c r="U984">
        <v>58</v>
      </c>
      <c r="V984">
        <v>41</v>
      </c>
      <c r="W984">
        <v>3.34</v>
      </c>
      <c r="X984">
        <v>5</v>
      </c>
      <c r="Y984">
        <v>0.5</v>
      </c>
      <c r="Z984">
        <v>0.72</v>
      </c>
      <c r="AA984">
        <v>50</v>
      </c>
      <c r="AB984">
        <v>1.2</v>
      </c>
      <c r="AC984">
        <v>460</v>
      </c>
      <c r="AD984">
        <v>0.5</v>
      </c>
      <c r="AE984">
        <v>0.45</v>
      </c>
      <c r="AF984">
        <v>38</v>
      </c>
      <c r="AH984">
        <v>18</v>
      </c>
      <c r="AI984">
        <v>1</v>
      </c>
      <c r="AJ984">
        <v>6</v>
      </c>
      <c r="AK984">
        <v>13</v>
      </c>
      <c r="AL984">
        <v>0.08</v>
      </c>
      <c r="AO984">
        <v>49</v>
      </c>
      <c r="AQ984">
        <v>140</v>
      </c>
    </row>
    <row r="985" spans="1:43" hidden="1" x14ac:dyDescent="0.25">
      <c r="A985" t="s">
        <v>3000</v>
      </c>
      <c r="B985" t="s">
        <v>3001</v>
      </c>
      <c r="C985" s="1" t="str">
        <f t="shared" si="66"/>
        <v>21:0087</v>
      </c>
      <c r="D985" s="1" t="str">
        <f t="shared" si="67"/>
        <v>21:0001</v>
      </c>
      <c r="E985" t="s">
        <v>3002</v>
      </c>
      <c r="F985" t="s">
        <v>3003</v>
      </c>
      <c r="H985">
        <v>64.379919400000006</v>
      </c>
      <c r="I985">
        <v>-108.1125729</v>
      </c>
      <c r="J985" s="1" t="str">
        <f t="shared" si="68"/>
        <v>Till</v>
      </c>
      <c r="K985" s="1" t="str">
        <f t="shared" si="69"/>
        <v>&lt;2 micron</v>
      </c>
      <c r="L985">
        <v>0.1</v>
      </c>
      <c r="M985">
        <v>3</v>
      </c>
      <c r="N985">
        <v>4</v>
      </c>
      <c r="O985">
        <v>130</v>
      </c>
      <c r="P985">
        <v>1</v>
      </c>
      <c r="Q985">
        <v>1</v>
      </c>
      <c r="R985">
        <v>0.3</v>
      </c>
      <c r="S985">
        <v>0.25</v>
      </c>
      <c r="T985">
        <v>24</v>
      </c>
      <c r="U985">
        <v>118</v>
      </c>
      <c r="V985">
        <v>68</v>
      </c>
      <c r="W985">
        <v>3.07</v>
      </c>
      <c r="X985">
        <v>5</v>
      </c>
      <c r="Y985">
        <v>0.5</v>
      </c>
      <c r="Z985">
        <v>0.61</v>
      </c>
      <c r="AA985">
        <v>30</v>
      </c>
      <c r="AB985">
        <v>1.22</v>
      </c>
      <c r="AC985">
        <v>455</v>
      </c>
      <c r="AD985">
        <v>1</v>
      </c>
      <c r="AE985">
        <v>1.4</v>
      </c>
      <c r="AF985">
        <v>58</v>
      </c>
      <c r="AH985">
        <v>16</v>
      </c>
      <c r="AI985">
        <v>1</v>
      </c>
      <c r="AJ985">
        <v>7</v>
      </c>
      <c r="AK985">
        <v>13</v>
      </c>
      <c r="AL985">
        <v>0.02</v>
      </c>
      <c r="AO985">
        <v>60</v>
      </c>
      <c r="AQ985">
        <v>98</v>
      </c>
    </row>
    <row r="986" spans="1:43" hidden="1" x14ac:dyDescent="0.25">
      <c r="A986" t="s">
        <v>3004</v>
      </c>
      <c r="B986" t="s">
        <v>3005</v>
      </c>
      <c r="C986" s="1" t="str">
        <f t="shared" si="66"/>
        <v>21:0087</v>
      </c>
      <c r="D986" s="1" t="str">
        <f t="shared" si="67"/>
        <v>21:0001</v>
      </c>
      <c r="E986" t="s">
        <v>3006</v>
      </c>
      <c r="F986" t="s">
        <v>3007</v>
      </c>
      <c r="H986">
        <v>64.406473000000005</v>
      </c>
      <c r="I986">
        <v>-108.3799997</v>
      </c>
      <c r="J986" s="1" t="str">
        <f t="shared" si="68"/>
        <v>Till</v>
      </c>
      <c r="K986" s="1" t="str">
        <f t="shared" si="69"/>
        <v>&lt;2 micron</v>
      </c>
      <c r="L986">
        <v>0.1</v>
      </c>
      <c r="M986">
        <v>4.12</v>
      </c>
      <c r="N986">
        <v>8</v>
      </c>
      <c r="O986">
        <v>220</v>
      </c>
      <c r="P986">
        <v>0.25</v>
      </c>
      <c r="Q986">
        <v>1</v>
      </c>
      <c r="R986">
        <v>0.39</v>
      </c>
      <c r="S986">
        <v>0.25</v>
      </c>
      <c r="T986">
        <v>27</v>
      </c>
      <c r="U986">
        <v>157</v>
      </c>
      <c r="V986">
        <v>112</v>
      </c>
      <c r="W986">
        <v>5.56</v>
      </c>
      <c r="X986">
        <v>5</v>
      </c>
      <c r="Y986">
        <v>0.5</v>
      </c>
      <c r="Z986">
        <v>1.35</v>
      </c>
      <c r="AA986">
        <v>40</v>
      </c>
      <c r="AB986">
        <v>2.06</v>
      </c>
      <c r="AC986">
        <v>620</v>
      </c>
      <c r="AD986">
        <v>2</v>
      </c>
      <c r="AE986">
        <v>0.54</v>
      </c>
      <c r="AF986">
        <v>77</v>
      </c>
      <c r="AH986">
        <v>12</v>
      </c>
      <c r="AI986">
        <v>1</v>
      </c>
      <c r="AJ986">
        <v>14</v>
      </c>
      <c r="AK986">
        <v>21</v>
      </c>
      <c r="AL986">
        <v>0.22</v>
      </c>
      <c r="AO986">
        <v>106</v>
      </c>
      <c r="AQ986">
        <v>148</v>
      </c>
    </row>
    <row r="987" spans="1:43" hidden="1" x14ac:dyDescent="0.25">
      <c r="A987" t="s">
        <v>3008</v>
      </c>
      <c r="B987" t="s">
        <v>3009</v>
      </c>
      <c r="C987" s="1" t="str">
        <f t="shared" si="66"/>
        <v>21:0087</v>
      </c>
      <c r="D987" s="1" t="str">
        <f t="shared" si="67"/>
        <v>21:0001</v>
      </c>
      <c r="E987" t="s">
        <v>3010</v>
      </c>
      <c r="F987" t="s">
        <v>3011</v>
      </c>
      <c r="H987">
        <v>64.409777700000006</v>
      </c>
      <c r="I987">
        <v>-108.5285919</v>
      </c>
      <c r="J987" s="1" t="str">
        <f t="shared" si="68"/>
        <v>Till</v>
      </c>
      <c r="K987" s="1" t="str">
        <f t="shared" si="69"/>
        <v>&lt;2 micron</v>
      </c>
      <c r="L987">
        <v>0.1</v>
      </c>
      <c r="M987">
        <v>4.1500000000000004</v>
      </c>
      <c r="N987">
        <v>14</v>
      </c>
      <c r="O987">
        <v>230</v>
      </c>
      <c r="P987">
        <v>0.25</v>
      </c>
      <c r="Q987">
        <v>1</v>
      </c>
      <c r="R987">
        <v>0.39</v>
      </c>
      <c r="S987">
        <v>0.25</v>
      </c>
      <c r="T987">
        <v>25</v>
      </c>
      <c r="U987">
        <v>157</v>
      </c>
      <c r="V987">
        <v>99</v>
      </c>
      <c r="W987">
        <v>5.51</v>
      </c>
      <c r="X987">
        <v>5</v>
      </c>
      <c r="Y987">
        <v>0.5</v>
      </c>
      <c r="Z987">
        <v>1.33</v>
      </c>
      <c r="AA987">
        <v>40</v>
      </c>
      <c r="AB987">
        <v>2.08</v>
      </c>
      <c r="AC987">
        <v>610</v>
      </c>
      <c r="AD987">
        <v>1</v>
      </c>
      <c r="AE987">
        <v>0.41</v>
      </c>
      <c r="AF987">
        <v>75</v>
      </c>
      <c r="AH987">
        <v>8</v>
      </c>
      <c r="AI987">
        <v>1</v>
      </c>
      <c r="AJ987">
        <v>14</v>
      </c>
      <c r="AK987">
        <v>20</v>
      </c>
      <c r="AL987">
        <v>0.25</v>
      </c>
      <c r="AO987">
        <v>107</v>
      </c>
      <c r="AQ987">
        <v>148</v>
      </c>
    </row>
    <row r="988" spans="1:43" hidden="1" x14ac:dyDescent="0.25">
      <c r="A988" t="s">
        <v>3012</v>
      </c>
      <c r="B988" t="s">
        <v>3013</v>
      </c>
      <c r="C988" s="1" t="str">
        <f t="shared" si="66"/>
        <v>21:0087</v>
      </c>
      <c r="D988" s="1" t="str">
        <f t="shared" si="67"/>
        <v>21:0001</v>
      </c>
      <c r="E988" t="s">
        <v>3010</v>
      </c>
      <c r="F988" t="s">
        <v>3014</v>
      </c>
      <c r="H988">
        <v>64.409777700000006</v>
      </c>
      <c r="I988">
        <v>-108.5285919</v>
      </c>
      <c r="J988" s="1" t="str">
        <f t="shared" si="68"/>
        <v>Till</v>
      </c>
      <c r="K988" s="1" t="str">
        <f t="shared" si="69"/>
        <v>&lt;2 micron</v>
      </c>
      <c r="L988">
        <v>0.1</v>
      </c>
      <c r="M988">
        <v>4.1500000000000004</v>
      </c>
      <c r="N988">
        <v>12</v>
      </c>
      <c r="O988">
        <v>230</v>
      </c>
      <c r="P988">
        <v>0.25</v>
      </c>
      <c r="Q988">
        <v>6</v>
      </c>
      <c r="R988">
        <v>0.4</v>
      </c>
      <c r="S988">
        <v>0.25</v>
      </c>
      <c r="T988">
        <v>28</v>
      </c>
      <c r="U988">
        <v>155</v>
      </c>
      <c r="V988">
        <v>101</v>
      </c>
      <c r="W988">
        <v>5.2</v>
      </c>
      <c r="X988">
        <v>20</v>
      </c>
      <c r="Y988">
        <v>0.5</v>
      </c>
      <c r="Z988">
        <v>1.35</v>
      </c>
      <c r="AA988">
        <v>30</v>
      </c>
      <c r="AB988">
        <v>2.11</v>
      </c>
      <c r="AC988">
        <v>610</v>
      </c>
      <c r="AD988">
        <v>2</v>
      </c>
      <c r="AE988">
        <v>0.42</v>
      </c>
      <c r="AF988">
        <v>74</v>
      </c>
      <c r="AG988">
        <v>2460</v>
      </c>
      <c r="AH988">
        <v>14</v>
      </c>
      <c r="AI988">
        <v>8</v>
      </c>
      <c r="AJ988">
        <v>14</v>
      </c>
      <c r="AK988">
        <v>21</v>
      </c>
      <c r="AL988">
        <v>0.23</v>
      </c>
      <c r="AO988">
        <v>111</v>
      </c>
      <c r="AQ988">
        <v>136</v>
      </c>
    </row>
    <row r="989" spans="1:43" hidden="1" x14ac:dyDescent="0.25">
      <c r="A989" t="s">
        <v>3015</v>
      </c>
      <c r="B989" t="s">
        <v>3016</v>
      </c>
      <c r="C989" s="1" t="str">
        <f t="shared" si="66"/>
        <v>21:0087</v>
      </c>
      <c r="D989" s="1" t="str">
        <f t="shared" si="67"/>
        <v>21:0001</v>
      </c>
      <c r="E989" t="s">
        <v>3017</v>
      </c>
      <c r="F989" t="s">
        <v>3018</v>
      </c>
      <c r="H989">
        <v>64.738562400000006</v>
      </c>
      <c r="I989">
        <v>-109.13234850000001</v>
      </c>
      <c r="J989" s="1" t="str">
        <f t="shared" si="68"/>
        <v>Till</v>
      </c>
      <c r="K989" s="1" t="str">
        <f t="shared" si="69"/>
        <v>&lt;2 micron</v>
      </c>
      <c r="L989">
        <v>0.1</v>
      </c>
      <c r="M989">
        <v>5.0199999999999996</v>
      </c>
      <c r="N989">
        <v>58</v>
      </c>
      <c r="O989">
        <v>290</v>
      </c>
      <c r="P989">
        <v>0.25</v>
      </c>
      <c r="Q989">
        <v>1</v>
      </c>
      <c r="R989">
        <v>0.24</v>
      </c>
      <c r="S989">
        <v>0.25</v>
      </c>
      <c r="T989">
        <v>42</v>
      </c>
      <c r="U989">
        <v>179</v>
      </c>
      <c r="V989">
        <v>138</v>
      </c>
      <c r="W989">
        <v>6.43</v>
      </c>
      <c r="X989">
        <v>5</v>
      </c>
      <c r="Y989">
        <v>0.5</v>
      </c>
      <c r="Z989">
        <v>1.1100000000000001</v>
      </c>
      <c r="AA989">
        <v>30</v>
      </c>
      <c r="AB989">
        <v>2.08</v>
      </c>
      <c r="AC989">
        <v>640</v>
      </c>
      <c r="AD989">
        <v>2</v>
      </c>
      <c r="AE989">
        <v>0.98</v>
      </c>
      <c r="AF989">
        <v>106</v>
      </c>
      <c r="AH989">
        <v>8</v>
      </c>
      <c r="AI989">
        <v>1</v>
      </c>
      <c r="AJ989">
        <v>14</v>
      </c>
      <c r="AK989">
        <v>16</v>
      </c>
      <c r="AL989">
        <v>0.06</v>
      </c>
      <c r="AO989">
        <v>108</v>
      </c>
      <c r="AQ989">
        <v>162</v>
      </c>
    </row>
    <row r="990" spans="1:43" hidden="1" x14ac:dyDescent="0.25">
      <c r="A990" t="s">
        <v>3019</v>
      </c>
      <c r="B990" t="s">
        <v>3020</v>
      </c>
      <c r="C990" s="1" t="str">
        <f t="shared" si="66"/>
        <v>21:0087</v>
      </c>
      <c r="D990" s="1" t="str">
        <f t="shared" si="67"/>
        <v>21:0001</v>
      </c>
      <c r="E990" t="s">
        <v>3021</v>
      </c>
      <c r="F990" t="s">
        <v>3022</v>
      </c>
      <c r="H990">
        <v>64.8396951</v>
      </c>
      <c r="I990">
        <v>-109.18218760000001</v>
      </c>
      <c r="J990" s="1" t="str">
        <f t="shared" si="68"/>
        <v>Till</v>
      </c>
      <c r="K990" s="1" t="str">
        <f t="shared" si="69"/>
        <v>&lt;2 micron</v>
      </c>
      <c r="L990">
        <v>0.1</v>
      </c>
      <c r="M990">
        <v>5.4</v>
      </c>
      <c r="N990">
        <v>84</v>
      </c>
      <c r="O990">
        <v>340</v>
      </c>
      <c r="P990">
        <v>0.25</v>
      </c>
      <c r="Q990">
        <v>1</v>
      </c>
      <c r="R990">
        <v>0.27</v>
      </c>
      <c r="S990">
        <v>0.25</v>
      </c>
      <c r="T990">
        <v>32</v>
      </c>
      <c r="U990">
        <v>217</v>
      </c>
      <c r="V990">
        <v>216</v>
      </c>
      <c r="W990">
        <v>7.53</v>
      </c>
      <c r="X990">
        <v>5</v>
      </c>
      <c r="Y990">
        <v>0.5</v>
      </c>
      <c r="Z990">
        <v>1.75</v>
      </c>
      <c r="AA990">
        <v>30</v>
      </c>
      <c r="AB990">
        <v>2.59</v>
      </c>
      <c r="AC990">
        <v>680</v>
      </c>
      <c r="AD990">
        <v>3</v>
      </c>
      <c r="AE990">
        <v>0.46</v>
      </c>
      <c r="AF990">
        <v>131</v>
      </c>
      <c r="AH990">
        <v>10</v>
      </c>
      <c r="AI990">
        <v>1</v>
      </c>
      <c r="AJ990">
        <v>19</v>
      </c>
      <c r="AK990">
        <v>17</v>
      </c>
      <c r="AL990">
        <v>0.27</v>
      </c>
      <c r="AO990">
        <v>137</v>
      </c>
      <c r="AQ990">
        <v>208</v>
      </c>
    </row>
    <row r="991" spans="1:43" hidden="1" x14ac:dyDescent="0.25">
      <c r="A991" t="s">
        <v>3023</v>
      </c>
      <c r="B991" t="s">
        <v>3024</v>
      </c>
      <c r="C991" s="1" t="str">
        <f t="shared" si="66"/>
        <v>21:0087</v>
      </c>
      <c r="D991" s="1" t="str">
        <f t="shared" si="67"/>
        <v>21:0001</v>
      </c>
      <c r="E991" t="s">
        <v>3025</v>
      </c>
      <c r="F991" t="s">
        <v>3026</v>
      </c>
      <c r="H991">
        <v>64.765640899999994</v>
      </c>
      <c r="I991">
        <v>-109.2985364</v>
      </c>
      <c r="J991" s="1" t="str">
        <f t="shared" si="68"/>
        <v>Till</v>
      </c>
      <c r="K991" s="1" t="str">
        <f t="shared" si="69"/>
        <v>&lt;2 micron</v>
      </c>
      <c r="L991">
        <v>0.1</v>
      </c>
      <c r="M991">
        <v>4.6399999999999997</v>
      </c>
      <c r="N991">
        <v>62</v>
      </c>
      <c r="O991">
        <v>290</v>
      </c>
      <c r="P991">
        <v>0.25</v>
      </c>
      <c r="Q991">
        <v>1</v>
      </c>
      <c r="R991">
        <v>0.34</v>
      </c>
      <c r="S991">
        <v>0.25</v>
      </c>
      <c r="T991">
        <v>37</v>
      </c>
      <c r="U991">
        <v>178</v>
      </c>
      <c r="V991">
        <v>136</v>
      </c>
      <c r="W991">
        <v>6.43</v>
      </c>
      <c r="X991">
        <v>5</v>
      </c>
      <c r="Y991">
        <v>0.5</v>
      </c>
      <c r="Z991">
        <v>1.35</v>
      </c>
      <c r="AA991">
        <v>30</v>
      </c>
      <c r="AB991">
        <v>2.33</v>
      </c>
      <c r="AC991">
        <v>750</v>
      </c>
      <c r="AD991">
        <v>1</v>
      </c>
      <c r="AE991">
        <v>0.39</v>
      </c>
      <c r="AF991">
        <v>98</v>
      </c>
      <c r="AH991">
        <v>10</v>
      </c>
      <c r="AI991">
        <v>1</v>
      </c>
      <c r="AJ991">
        <v>15</v>
      </c>
      <c r="AK991">
        <v>17</v>
      </c>
      <c r="AL991">
        <v>0.27</v>
      </c>
      <c r="AO991">
        <v>122</v>
      </c>
      <c r="AQ991">
        <v>170</v>
      </c>
    </row>
    <row r="992" spans="1:43" hidden="1" x14ac:dyDescent="0.25">
      <c r="A992" t="s">
        <v>3027</v>
      </c>
      <c r="B992" t="s">
        <v>3028</v>
      </c>
      <c r="C992" s="1" t="str">
        <f t="shared" si="66"/>
        <v>21:0087</v>
      </c>
      <c r="D992" s="1" t="str">
        <f t="shared" si="67"/>
        <v>21:0001</v>
      </c>
      <c r="E992" t="s">
        <v>3029</v>
      </c>
      <c r="F992" t="s">
        <v>3030</v>
      </c>
      <c r="H992">
        <v>64.652147600000006</v>
      </c>
      <c r="I992">
        <v>-109.4019079</v>
      </c>
      <c r="J992" s="1" t="str">
        <f t="shared" si="68"/>
        <v>Till</v>
      </c>
      <c r="K992" s="1" t="str">
        <f t="shared" si="69"/>
        <v>&lt;2 micron</v>
      </c>
      <c r="L992">
        <v>0.1</v>
      </c>
      <c r="M992">
        <v>4.6399999999999997</v>
      </c>
      <c r="N992">
        <v>44</v>
      </c>
      <c r="O992">
        <v>240</v>
      </c>
      <c r="P992">
        <v>0.25</v>
      </c>
      <c r="Q992">
        <v>1</v>
      </c>
      <c r="R992">
        <v>0.24</v>
      </c>
      <c r="S992">
        <v>0.25</v>
      </c>
      <c r="T992">
        <v>40</v>
      </c>
      <c r="U992">
        <v>159</v>
      </c>
      <c r="V992">
        <v>124</v>
      </c>
      <c r="W992">
        <v>6.33</v>
      </c>
      <c r="X992">
        <v>5</v>
      </c>
      <c r="Y992">
        <v>0.5</v>
      </c>
      <c r="Z992">
        <v>0.91</v>
      </c>
      <c r="AA992">
        <v>20</v>
      </c>
      <c r="AB992">
        <v>1.8</v>
      </c>
      <c r="AC992">
        <v>720</v>
      </c>
      <c r="AD992">
        <v>2</v>
      </c>
      <c r="AE992">
        <v>0.64</v>
      </c>
      <c r="AF992">
        <v>84</v>
      </c>
      <c r="AH992">
        <v>10</v>
      </c>
      <c r="AI992">
        <v>1</v>
      </c>
      <c r="AJ992">
        <v>13</v>
      </c>
      <c r="AK992">
        <v>15</v>
      </c>
      <c r="AL992">
        <v>0.21</v>
      </c>
      <c r="AO992">
        <v>120</v>
      </c>
      <c r="AQ992">
        <v>136</v>
      </c>
    </row>
    <row r="993" spans="1:43" hidden="1" x14ac:dyDescent="0.25">
      <c r="A993" t="s">
        <v>3031</v>
      </c>
      <c r="B993" t="s">
        <v>3032</v>
      </c>
      <c r="C993" s="1" t="str">
        <f t="shared" si="66"/>
        <v>21:0087</v>
      </c>
      <c r="D993" s="1" t="str">
        <f t="shared" si="67"/>
        <v>21:0001</v>
      </c>
      <c r="E993" t="s">
        <v>3033</v>
      </c>
      <c r="F993" t="s">
        <v>3034</v>
      </c>
      <c r="H993">
        <v>64.603414000000001</v>
      </c>
      <c r="I993">
        <v>-109.5219414</v>
      </c>
      <c r="J993" s="1" t="str">
        <f t="shared" si="68"/>
        <v>Till</v>
      </c>
      <c r="K993" s="1" t="str">
        <f t="shared" si="69"/>
        <v>&lt;2 micron</v>
      </c>
      <c r="L993">
        <v>0.1</v>
      </c>
      <c r="M993">
        <v>5.79</v>
      </c>
      <c r="N993">
        <v>64</v>
      </c>
      <c r="O993">
        <v>280</v>
      </c>
      <c r="P993">
        <v>0.25</v>
      </c>
      <c r="Q993">
        <v>1</v>
      </c>
      <c r="R993">
        <v>0.22</v>
      </c>
      <c r="S993">
        <v>0.25</v>
      </c>
      <c r="T993">
        <v>36</v>
      </c>
      <c r="U993">
        <v>202</v>
      </c>
      <c r="V993">
        <v>166</v>
      </c>
      <c r="W993">
        <v>7.53</v>
      </c>
      <c r="X993">
        <v>5</v>
      </c>
      <c r="Y993">
        <v>0.5</v>
      </c>
      <c r="Z993">
        <v>1.32</v>
      </c>
      <c r="AA993">
        <v>20</v>
      </c>
      <c r="AB993">
        <v>2.36</v>
      </c>
      <c r="AC993">
        <v>630</v>
      </c>
      <c r="AD993">
        <v>4</v>
      </c>
      <c r="AE993">
        <v>0.53</v>
      </c>
      <c r="AF993">
        <v>110</v>
      </c>
      <c r="AH993">
        <v>14</v>
      </c>
      <c r="AI993">
        <v>2</v>
      </c>
      <c r="AJ993">
        <v>17</v>
      </c>
      <c r="AK993">
        <v>17</v>
      </c>
      <c r="AL993">
        <v>0.25</v>
      </c>
      <c r="AO993">
        <v>155</v>
      </c>
      <c r="AQ993">
        <v>184</v>
      </c>
    </row>
    <row r="994" spans="1:43" hidden="1" x14ac:dyDescent="0.25">
      <c r="A994" t="s">
        <v>3035</v>
      </c>
      <c r="B994" t="s">
        <v>3036</v>
      </c>
      <c r="C994" s="1" t="str">
        <f t="shared" si="66"/>
        <v>21:0087</v>
      </c>
      <c r="D994" s="1" t="str">
        <f t="shared" si="67"/>
        <v>21:0001</v>
      </c>
      <c r="E994" t="s">
        <v>3037</v>
      </c>
      <c r="F994" t="s">
        <v>3038</v>
      </c>
      <c r="H994">
        <v>64.612524100000002</v>
      </c>
      <c r="I994">
        <v>-109.2411013</v>
      </c>
      <c r="J994" s="1" t="str">
        <f t="shared" si="68"/>
        <v>Till</v>
      </c>
      <c r="K994" s="1" t="str">
        <f t="shared" si="69"/>
        <v>&lt;2 micron</v>
      </c>
      <c r="L994">
        <v>0.1</v>
      </c>
      <c r="M994">
        <v>5.33</v>
      </c>
      <c r="N994">
        <v>64</v>
      </c>
      <c r="O994">
        <v>270</v>
      </c>
      <c r="P994">
        <v>0.25</v>
      </c>
      <c r="Q994">
        <v>1</v>
      </c>
      <c r="R994">
        <v>0.32</v>
      </c>
      <c r="S994">
        <v>0.25</v>
      </c>
      <c r="T994">
        <v>38</v>
      </c>
      <c r="U994">
        <v>193</v>
      </c>
      <c r="V994">
        <v>203</v>
      </c>
      <c r="W994">
        <v>7.59</v>
      </c>
      <c r="X994">
        <v>5</v>
      </c>
      <c r="Y994">
        <v>0.5</v>
      </c>
      <c r="Z994">
        <v>1.42</v>
      </c>
      <c r="AA994">
        <v>40</v>
      </c>
      <c r="AB994">
        <v>2.4300000000000002</v>
      </c>
      <c r="AC994">
        <v>745</v>
      </c>
      <c r="AD994">
        <v>5</v>
      </c>
      <c r="AE994">
        <v>0.61</v>
      </c>
      <c r="AF994">
        <v>119</v>
      </c>
      <c r="AH994">
        <v>16</v>
      </c>
      <c r="AI994">
        <v>1</v>
      </c>
      <c r="AJ994">
        <v>16</v>
      </c>
      <c r="AK994">
        <v>20</v>
      </c>
      <c r="AL994">
        <v>0.25</v>
      </c>
      <c r="AO994">
        <v>136</v>
      </c>
      <c r="AQ994">
        <v>196</v>
      </c>
    </row>
    <row r="995" spans="1:43" hidden="1" x14ac:dyDescent="0.25">
      <c r="A995" t="s">
        <v>3039</v>
      </c>
      <c r="B995" t="s">
        <v>3040</v>
      </c>
      <c r="C995" s="1" t="str">
        <f t="shared" si="66"/>
        <v>21:0087</v>
      </c>
      <c r="D995" s="1" t="str">
        <f t="shared" si="67"/>
        <v>21:0001</v>
      </c>
      <c r="E995" t="s">
        <v>3041</v>
      </c>
      <c r="F995" t="s">
        <v>3042</v>
      </c>
      <c r="H995">
        <v>64.842645099999999</v>
      </c>
      <c r="I995">
        <v>-108.5453382</v>
      </c>
      <c r="J995" s="1" t="str">
        <f t="shared" si="68"/>
        <v>Till</v>
      </c>
      <c r="K995" s="1" t="str">
        <f t="shared" si="69"/>
        <v>&lt;2 micron</v>
      </c>
      <c r="L995">
        <v>0.1</v>
      </c>
      <c r="M995">
        <v>4.99</v>
      </c>
      <c r="N995">
        <v>36</v>
      </c>
      <c r="O995">
        <v>190</v>
      </c>
      <c r="P995">
        <v>0.25</v>
      </c>
      <c r="Q995">
        <v>1</v>
      </c>
      <c r="R995">
        <v>0.37</v>
      </c>
      <c r="S995">
        <v>0.25</v>
      </c>
      <c r="T995">
        <v>54</v>
      </c>
      <c r="U995">
        <v>147</v>
      </c>
      <c r="V995">
        <v>322</v>
      </c>
      <c r="W995">
        <v>7.21</v>
      </c>
      <c r="X995">
        <v>5</v>
      </c>
      <c r="Y995">
        <v>0.5</v>
      </c>
      <c r="Z995">
        <v>0.82</v>
      </c>
      <c r="AA995">
        <v>40</v>
      </c>
      <c r="AB995">
        <v>2.12</v>
      </c>
      <c r="AC995">
        <v>880</v>
      </c>
      <c r="AD995">
        <v>12</v>
      </c>
      <c r="AE995">
        <v>0.74</v>
      </c>
      <c r="AF995">
        <v>117</v>
      </c>
      <c r="AH995">
        <v>24</v>
      </c>
      <c r="AI995">
        <v>1</v>
      </c>
      <c r="AJ995">
        <v>13</v>
      </c>
      <c r="AK995">
        <v>17</v>
      </c>
      <c r="AL995">
        <v>0.21</v>
      </c>
      <c r="AO995">
        <v>116</v>
      </c>
      <c r="AQ995">
        <v>234</v>
      </c>
    </row>
    <row r="996" spans="1:43" hidden="1" x14ac:dyDescent="0.25">
      <c r="A996" t="s">
        <v>3043</v>
      </c>
      <c r="B996" t="s">
        <v>3044</v>
      </c>
      <c r="C996" s="1" t="str">
        <f t="shared" si="66"/>
        <v>21:0087</v>
      </c>
      <c r="D996" s="1" t="str">
        <f t="shared" si="67"/>
        <v>21:0001</v>
      </c>
      <c r="E996" t="s">
        <v>3045</v>
      </c>
      <c r="F996" t="s">
        <v>3046</v>
      </c>
      <c r="H996">
        <v>64.860710400000002</v>
      </c>
      <c r="I996">
        <v>-108.34122619999999</v>
      </c>
      <c r="J996" s="1" t="str">
        <f t="shared" si="68"/>
        <v>Till</v>
      </c>
      <c r="K996" s="1" t="str">
        <f t="shared" si="69"/>
        <v>&lt;2 micron</v>
      </c>
      <c r="L996">
        <v>0.1</v>
      </c>
      <c r="M996">
        <v>5.37</v>
      </c>
      <c r="N996">
        <v>138</v>
      </c>
      <c r="O996">
        <v>210</v>
      </c>
      <c r="P996">
        <v>0.25</v>
      </c>
      <c r="Q996">
        <v>1</v>
      </c>
      <c r="R996">
        <v>0.18</v>
      </c>
      <c r="S996">
        <v>0.25</v>
      </c>
      <c r="T996">
        <v>36</v>
      </c>
      <c r="U996">
        <v>196</v>
      </c>
      <c r="V996">
        <v>391</v>
      </c>
      <c r="W996">
        <v>10</v>
      </c>
      <c r="X996">
        <v>5</v>
      </c>
      <c r="Y996">
        <v>0.5</v>
      </c>
      <c r="Z996">
        <v>0.65</v>
      </c>
      <c r="AA996">
        <v>80</v>
      </c>
      <c r="AB996">
        <v>2.5099999999999998</v>
      </c>
      <c r="AC996">
        <v>585</v>
      </c>
      <c r="AD996">
        <v>8</v>
      </c>
      <c r="AE996">
        <v>0.44</v>
      </c>
      <c r="AF996">
        <v>122</v>
      </c>
      <c r="AH996">
        <v>38</v>
      </c>
      <c r="AI996">
        <v>1</v>
      </c>
      <c r="AJ996">
        <v>14</v>
      </c>
      <c r="AK996">
        <v>26</v>
      </c>
      <c r="AL996">
        <v>0.15</v>
      </c>
      <c r="AO996">
        <v>123</v>
      </c>
      <c r="AQ996">
        <v>198</v>
      </c>
    </row>
    <row r="997" spans="1:43" hidden="1" x14ac:dyDescent="0.25">
      <c r="A997" t="s">
        <v>3047</v>
      </c>
      <c r="B997" t="s">
        <v>3048</v>
      </c>
      <c r="C997" s="1" t="str">
        <f t="shared" si="66"/>
        <v>21:0087</v>
      </c>
      <c r="D997" s="1" t="str">
        <f t="shared" si="67"/>
        <v>21:0001</v>
      </c>
      <c r="E997" t="s">
        <v>3049</v>
      </c>
      <c r="F997" t="s">
        <v>3050</v>
      </c>
      <c r="H997">
        <v>64.921241300000005</v>
      </c>
      <c r="I997">
        <v>-108.52319129999999</v>
      </c>
      <c r="J997" s="1" t="str">
        <f t="shared" si="68"/>
        <v>Till</v>
      </c>
      <c r="K997" s="1" t="str">
        <f t="shared" si="69"/>
        <v>&lt;2 micron</v>
      </c>
      <c r="L997">
        <v>0.1</v>
      </c>
      <c r="M997">
        <v>4.74</v>
      </c>
      <c r="N997">
        <v>212</v>
      </c>
      <c r="O997">
        <v>180</v>
      </c>
      <c r="P997">
        <v>0.25</v>
      </c>
      <c r="Q997">
        <v>1</v>
      </c>
      <c r="R997">
        <v>0.18</v>
      </c>
      <c r="S997">
        <v>0.25</v>
      </c>
      <c r="T997">
        <v>43</v>
      </c>
      <c r="U997">
        <v>163</v>
      </c>
      <c r="V997">
        <v>329</v>
      </c>
      <c r="W997">
        <v>9.16</v>
      </c>
      <c r="X997">
        <v>5</v>
      </c>
      <c r="Y997">
        <v>0.5</v>
      </c>
      <c r="Z997">
        <v>0.5</v>
      </c>
      <c r="AA997">
        <v>40</v>
      </c>
      <c r="AB997">
        <v>1.63</v>
      </c>
      <c r="AC997">
        <v>580</v>
      </c>
      <c r="AD997">
        <v>7</v>
      </c>
      <c r="AE997">
        <v>0.89</v>
      </c>
      <c r="AF997">
        <v>104</v>
      </c>
      <c r="AH997">
        <v>24</v>
      </c>
      <c r="AI997">
        <v>1</v>
      </c>
      <c r="AJ997">
        <v>10</v>
      </c>
      <c r="AK997">
        <v>21</v>
      </c>
      <c r="AL997">
        <v>0.12</v>
      </c>
      <c r="AO997">
        <v>97</v>
      </c>
      <c r="AQ997">
        <v>134</v>
      </c>
    </row>
    <row r="998" spans="1:43" hidden="1" x14ac:dyDescent="0.25">
      <c r="A998" t="s">
        <v>3051</v>
      </c>
      <c r="B998" t="s">
        <v>3052</v>
      </c>
      <c r="C998" s="1" t="str">
        <f t="shared" si="66"/>
        <v>21:0087</v>
      </c>
      <c r="D998" s="1" t="str">
        <f t="shared" si="67"/>
        <v>21:0001</v>
      </c>
      <c r="E998" t="s">
        <v>3053</v>
      </c>
      <c r="F998" t="s">
        <v>3054</v>
      </c>
      <c r="H998">
        <v>64.930532299999996</v>
      </c>
      <c r="I998">
        <v>-108.2072632</v>
      </c>
      <c r="J998" s="1" t="str">
        <f t="shared" si="68"/>
        <v>Till</v>
      </c>
      <c r="K998" s="1" t="str">
        <f t="shared" si="69"/>
        <v>&lt;2 micron</v>
      </c>
      <c r="L998">
        <v>0.2</v>
      </c>
      <c r="M998">
        <v>4.71</v>
      </c>
      <c r="N998">
        <v>56</v>
      </c>
      <c r="O998">
        <v>160</v>
      </c>
      <c r="P998">
        <v>0.25</v>
      </c>
      <c r="Q998">
        <v>1</v>
      </c>
      <c r="R998">
        <v>0.24</v>
      </c>
      <c r="S998">
        <v>0.25</v>
      </c>
      <c r="T998">
        <v>33</v>
      </c>
      <c r="U998">
        <v>160</v>
      </c>
      <c r="V998">
        <v>90</v>
      </c>
      <c r="W998">
        <v>5.82</v>
      </c>
      <c r="X998">
        <v>20</v>
      </c>
      <c r="Y998">
        <v>0.5</v>
      </c>
      <c r="Z998">
        <v>0.56000000000000005</v>
      </c>
      <c r="AA998">
        <v>30</v>
      </c>
      <c r="AB998">
        <v>1.67</v>
      </c>
      <c r="AC998">
        <v>540</v>
      </c>
      <c r="AD998">
        <v>2</v>
      </c>
      <c r="AE998">
        <v>0.5</v>
      </c>
      <c r="AF998">
        <v>82</v>
      </c>
      <c r="AH998">
        <v>22</v>
      </c>
      <c r="AI998">
        <v>8</v>
      </c>
      <c r="AJ998">
        <v>10</v>
      </c>
      <c r="AK998">
        <v>17</v>
      </c>
      <c r="AL998">
        <v>0.16</v>
      </c>
      <c r="AO998">
        <v>96</v>
      </c>
      <c r="AQ998">
        <v>152</v>
      </c>
    </row>
    <row r="999" spans="1:43" hidden="1" x14ac:dyDescent="0.25">
      <c r="A999" t="s">
        <v>3055</v>
      </c>
      <c r="B999" t="s">
        <v>3056</v>
      </c>
      <c r="C999" s="1" t="str">
        <f t="shared" si="66"/>
        <v>21:0087</v>
      </c>
      <c r="D999" s="1" t="str">
        <f t="shared" si="67"/>
        <v>21:0001</v>
      </c>
      <c r="E999" t="s">
        <v>3057</v>
      </c>
      <c r="F999" t="s">
        <v>3058</v>
      </c>
      <c r="H999">
        <v>64.9502351</v>
      </c>
      <c r="I999">
        <v>-108.0968562</v>
      </c>
      <c r="J999" s="1" t="str">
        <f t="shared" si="68"/>
        <v>Till</v>
      </c>
      <c r="K999" s="1" t="str">
        <f t="shared" si="69"/>
        <v>&lt;2 micron</v>
      </c>
      <c r="L999">
        <v>0.1</v>
      </c>
      <c r="M999">
        <v>4.29</v>
      </c>
      <c r="N999">
        <v>134</v>
      </c>
      <c r="O999">
        <v>160</v>
      </c>
      <c r="P999">
        <v>0.25</v>
      </c>
      <c r="Q999">
        <v>1</v>
      </c>
      <c r="R999">
        <v>0.26</v>
      </c>
      <c r="S999">
        <v>0.5</v>
      </c>
      <c r="T999">
        <v>36</v>
      </c>
      <c r="U999">
        <v>132</v>
      </c>
      <c r="V999">
        <v>195</v>
      </c>
      <c r="W999">
        <v>7.26</v>
      </c>
      <c r="X999">
        <v>20</v>
      </c>
      <c r="Y999">
        <v>0.5</v>
      </c>
      <c r="Z999">
        <v>0.51</v>
      </c>
      <c r="AA999">
        <v>40</v>
      </c>
      <c r="AB999">
        <v>1.4</v>
      </c>
      <c r="AC999">
        <v>565</v>
      </c>
      <c r="AD999">
        <v>3</v>
      </c>
      <c r="AE999">
        <v>0.81</v>
      </c>
      <c r="AF999">
        <v>106</v>
      </c>
      <c r="AH999">
        <v>26</v>
      </c>
      <c r="AI999">
        <v>8</v>
      </c>
      <c r="AJ999">
        <v>11</v>
      </c>
      <c r="AK999">
        <v>17</v>
      </c>
      <c r="AL999">
        <v>0.13</v>
      </c>
      <c r="AO999">
        <v>128</v>
      </c>
      <c r="AQ999">
        <v>112</v>
      </c>
    </row>
    <row r="1000" spans="1:43" hidden="1" x14ac:dyDescent="0.25">
      <c r="A1000" t="s">
        <v>3059</v>
      </c>
      <c r="B1000" t="s">
        <v>3060</v>
      </c>
      <c r="C1000" s="1" t="str">
        <f t="shared" si="66"/>
        <v>21:0087</v>
      </c>
      <c r="D1000" s="1" t="str">
        <f t="shared" si="67"/>
        <v>21:0001</v>
      </c>
      <c r="E1000" t="s">
        <v>3057</v>
      </c>
      <c r="F1000" t="s">
        <v>3061</v>
      </c>
      <c r="H1000">
        <v>64.9502351</v>
      </c>
      <c r="I1000">
        <v>-108.0968562</v>
      </c>
      <c r="J1000" s="1" t="str">
        <f t="shared" si="68"/>
        <v>Till</v>
      </c>
      <c r="K1000" s="1" t="str">
        <f t="shared" si="69"/>
        <v>&lt;2 micron</v>
      </c>
      <c r="L1000">
        <v>0.1</v>
      </c>
      <c r="M1000">
        <v>4.29</v>
      </c>
      <c r="N1000">
        <v>120</v>
      </c>
      <c r="O1000">
        <v>150</v>
      </c>
      <c r="P1000">
        <v>0.25</v>
      </c>
      <c r="Q1000">
        <v>1</v>
      </c>
      <c r="R1000">
        <v>0.26</v>
      </c>
      <c r="S1000">
        <v>0.5</v>
      </c>
      <c r="T1000">
        <v>36</v>
      </c>
      <c r="U1000">
        <v>130</v>
      </c>
      <c r="V1000">
        <v>192</v>
      </c>
      <c r="W1000">
        <v>7.04</v>
      </c>
      <c r="X1000">
        <v>20</v>
      </c>
      <c r="Y1000">
        <v>0.5</v>
      </c>
      <c r="Z1000">
        <v>0.5</v>
      </c>
      <c r="AA1000">
        <v>30</v>
      </c>
      <c r="AB1000">
        <v>1.39</v>
      </c>
      <c r="AC1000">
        <v>555</v>
      </c>
      <c r="AD1000">
        <v>4</v>
      </c>
      <c r="AE1000">
        <v>0.81</v>
      </c>
      <c r="AF1000">
        <v>106</v>
      </c>
      <c r="AG1000">
        <v>5120</v>
      </c>
      <c r="AH1000">
        <v>22</v>
      </c>
      <c r="AI1000">
        <v>8</v>
      </c>
      <c r="AJ1000">
        <v>11</v>
      </c>
      <c r="AK1000">
        <v>16</v>
      </c>
      <c r="AL1000">
        <v>0.13</v>
      </c>
      <c r="AO1000">
        <v>127</v>
      </c>
      <c r="AQ1000">
        <v>110</v>
      </c>
    </row>
    <row r="1001" spans="1:43" hidden="1" x14ac:dyDescent="0.25">
      <c r="A1001" t="s">
        <v>3062</v>
      </c>
      <c r="B1001" t="s">
        <v>3063</v>
      </c>
      <c r="C1001" s="1" t="str">
        <f t="shared" si="66"/>
        <v>21:0087</v>
      </c>
      <c r="D1001" s="1" t="str">
        <f t="shared" si="67"/>
        <v>21:0001</v>
      </c>
      <c r="E1001" t="s">
        <v>3064</v>
      </c>
      <c r="F1001" t="s">
        <v>3065</v>
      </c>
      <c r="H1001">
        <v>64.843018099999995</v>
      </c>
      <c r="I1001">
        <v>-108.0862063</v>
      </c>
      <c r="J1001" s="1" t="str">
        <f t="shared" si="68"/>
        <v>Till</v>
      </c>
      <c r="K1001" s="1" t="str">
        <f t="shared" si="69"/>
        <v>&lt;2 micron</v>
      </c>
      <c r="L1001">
        <v>0.2</v>
      </c>
      <c r="M1001">
        <v>4.05</v>
      </c>
      <c r="N1001">
        <v>68</v>
      </c>
      <c r="O1001">
        <v>120</v>
      </c>
      <c r="P1001">
        <v>0.25</v>
      </c>
      <c r="Q1001">
        <v>1</v>
      </c>
      <c r="R1001">
        <v>0.15</v>
      </c>
      <c r="S1001">
        <v>0.25</v>
      </c>
      <c r="T1001">
        <v>27</v>
      </c>
      <c r="U1001">
        <v>93</v>
      </c>
      <c r="V1001">
        <v>96</v>
      </c>
      <c r="W1001">
        <v>6.88</v>
      </c>
      <c r="X1001">
        <v>10</v>
      </c>
      <c r="Y1001">
        <v>0.5</v>
      </c>
      <c r="Z1001">
        <v>0.37</v>
      </c>
      <c r="AA1001">
        <v>20</v>
      </c>
      <c r="AB1001">
        <v>0.87</v>
      </c>
      <c r="AC1001">
        <v>450</v>
      </c>
      <c r="AD1001">
        <v>4</v>
      </c>
      <c r="AE1001">
        <v>0.68</v>
      </c>
      <c r="AF1001">
        <v>48</v>
      </c>
      <c r="AH1001">
        <v>14</v>
      </c>
      <c r="AI1001">
        <v>8</v>
      </c>
      <c r="AJ1001">
        <v>8</v>
      </c>
      <c r="AK1001">
        <v>16</v>
      </c>
      <c r="AL1001">
        <v>0.14000000000000001</v>
      </c>
      <c r="AO1001">
        <v>92</v>
      </c>
      <c r="AQ1001">
        <v>64</v>
      </c>
    </row>
    <row r="1002" spans="1:43" hidden="1" x14ac:dyDescent="0.25">
      <c r="A1002" t="s">
        <v>3066</v>
      </c>
      <c r="B1002" t="s">
        <v>3067</v>
      </c>
      <c r="C1002" s="1" t="str">
        <f t="shared" si="66"/>
        <v>21:0087</v>
      </c>
      <c r="D1002" s="1" t="str">
        <f t="shared" si="67"/>
        <v>21:0001</v>
      </c>
      <c r="E1002" t="s">
        <v>3068</v>
      </c>
      <c r="F1002" t="s">
        <v>3069</v>
      </c>
      <c r="H1002">
        <v>64.795881699999995</v>
      </c>
      <c r="I1002">
        <v>-108.1566772</v>
      </c>
      <c r="J1002" s="1" t="str">
        <f t="shared" si="68"/>
        <v>Till</v>
      </c>
      <c r="K1002" s="1" t="str">
        <f t="shared" si="69"/>
        <v>&lt;2 micron</v>
      </c>
      <c r="L1002">
        <v>0.1</v>
      </c>
      <c r="M1002">
        <v>4.59</v>
      </c>
      <c r="N1002">
        <v>224</v>
      </c>
      <c r="O1002">
        <v>190</v>
      </c>
      <c r="P1002">
        <v>0.25</v>
      </c>
      <c r="Q1002">
        <v>1</v>
      </c>
      <c r="R1002">
        <v>0.18</v>
      </c>
      <c r="S1002">
        <v>0.25</v>
      </c>
      <c r="T1002">
        <v>36</v>
      </c>
      <c r="U1002">
        <v>127</v>
      </c>
      <c r="V1002">
        <v>291</v>
      </c>
      <c r="W1002">
        <v>8.26</v>
      </c>
      <c r="X1002">
        <v>20</v>
      </c>
      <c r="Y1002">
        <v>0.5</v>
      </c>
      <c r="Z1002">
        <v>0.74</v>
      </c>
      <c r="AA1002">
        <v>40</v>
      </c>
      <c r="AB1002">
        <v>2.1800000000000002</v>
      </c>
      <c r="AC1002">
        <v>640</v>
      </c>
      <c r="AD1002">
        <v>3</v>
      </c>
      <c r="AE1002">
        <v>0.39</v>
      </c>
      <c r="AF1002">
        <v>173</v>
      </c>
      <c r="AH1002">
        <v>12</v>
      </c>
      <c r="AI1002">
        <v>6</v>
      </c>
      <c r="AJ1002">
        <v>12</v>
      </c>
      <c r="AK1002">
        <v>15</v>
      </c>
      <c r="AL1002">
        <v>0.09</v>
      </c>
      <c r="AO1002">
        <v>93</v>
      </c>
      <c r="AQ1002">
        <v>220</v>
      </c>
    </row>
    <row r="1003" spans="1:43" hidden="1" x14ac:dyDescent="0.25">
      <c r="A1003" t="s">
        <v>3070</v>
      </c>
      <c r="B1003" t="s">
        <v>3071</v>
      </c>
      <c r="C1003" s="1" t="str">
        <f t="shared" si="66"/>
        <v>21:0087</v>
      </c>
      <c r="D1003" s="1" t="str">
        <f t="shared" si="67"/>
        <v>21:0001</v>
      </c>
      <c r="E1003" t="s">
        <v>3072</v>
      </c>
      <c r="F1003" t="s">
        <v>3073</v>
      </c>
      <c r="H1003">
        <v>64.786156599999998</v>
      </c>
      <c r="I1003">
        <v>-108.35227810000001</v>
      </c>
      <c r="J1003" s="1" t="str">
        <f t="shared" si="68"/>
        <v>Till</v>
      </c>
      <c r="K1003" s="1" t="str">
        <f t="shared" si="69"/>
        <v>&lt;2 micron</v>
      </c>
      <c r="L1003">
        <v>0.2</v>
      </c>
      <c r="M1003">
        <v>6.13</v>
      </c>
      <c r="N1003">
        <v>186</v>
      </c>
      <c r="O1003">
        <v>230</v>
      </c>
      <c r="P1003">
        <v>0.25</v>
      </c>
      <c r="Q1003">
        <v>1</v>
      </c>
      <c r="R1003">
        <v>0.28000000000000003</v>
      </c>
      <c r="S1003">
        <v>0.25</v>
      </c>
      <c r="T1003">
        <v>123</v>
      </c>
      <c r="U1003">
        <v>131</v>
      </c>
      <c r="V1003">
        <v>227</v>
      </c>
      <c r="W1003">
        <v>8.23</v>
      </c>
      <c r="X1003">
        <v>20</v>
      </c>
      <c r="Y1003">
        <v>0.5</v>
      </c>
      <c r="Z1003">
        <v>0.81</v>
      </c>
      <c r="AA1003">
        <v>40</v>
      </c>
      <c r="AB1003">
        <v>1.76</v>
      </c>
      <c r="AC1003">
        <v>1990</v>
      </c>
      <c r="AD1003">
        <v>6</v>
      </c>
      <c r="AE1003">
        <v>1.01</v>
      </c>
      <c r="AF1003">
        <v>158</v>
      </c>
      <c r="AH1003">
        <v>36</v>
      </c>
      <c r="AI1003">
        <v>8</v>
      </c>
      <c r="AJ1003">
        <v>12</v>
      </c>
      <c r="AK1003">
        <v>31</v>
      </c>
      <c r="AL1003">
        <v>0.15</v>
      </c>
      <c r="AO1003">
        <v>93</v>
      </c>
      <c r="AQ1003">
        <v>164</v>
      </c>
    </row>
    <row r="1004" spans="1:43" hidden="1" x14ac:dyDescent="0.25">
      <c r="A1004" t="s">
        <v>3074</v>
      </c>
      <c r="B1004" t="s">
        <v>3075</v>
      </c>
      <c r="C1004" s="1" t="str">
        <f t="shared" si="66"/>
        <v>21:0087</v>
      </c>
      <c r="D1004" s="1" t="str">
        <f t="shared" si="67"/>
        <v>21:0001</v>
      </c>
      <c r="E1004" t="s">
        <v>3076</v>
      </c>
      <c r="F1004" t="s">
        <v>3077</v>
      </c>
      <c r="H1004">
        <v>64.716163300000005</v>
      </c>
      <c r="I1004">
        <v>-108.9572714</v>
      </c>
      <c r="J1004" s="1" t="str">
        <f t="shared" si="68"/>
        <v>Till</v>
      </c>
      <c r="K1004" s="1" t="str">
        <f t="shared" si="69"/>
        <v>&lt;2 micron</v>
      </c>
      <c r="L1004">
        <v>0.1</v>
      </c>
      <c r="M1004">
        <v>5.39</v>
      </c>
      <c r="N1004">
        <v>150</v>
      </c>
      <c r="O1004">
        <v>250</v>
      </c>
      <c r="P1004">
        <v>0.25</v>
      </c>
      <c r="Q1004">
        <v>1</v>
      </c>
      <c r="R1004">
        <v>0.27</v>
      </c>
      <c r="S1004">
        <v>0.25</v>
      </c>
      <c r="T1004">
        <v>46</v>
      </c>
      <c r="U1004">
        <v>191</v>
      </c>
      <c r="V1004">
        <v>242</v>
      </c>
      <c r="W1004">
        <v>8.19</v>
      </c>
      <c r="X1004">
        <v>30</v>
      </c>
      <c r="Y1004">
        <v>0.5</v>
      </c>
      <c r="Z1004">
        <v>1.23</v>
      </c>
      <c r="AA1004">
        <v>30</v>
      </c>
      <c r="AB1004">
        <v>2.19</v>
      </c>
      <c r="AC1004">
        <v>810</v>
      </c>
      <c r="AD1004">
        <v>6</v>
      </c>
      <c r="AE1004">
        <v>1.03</v>
      </c>
      <c r="AF1004">
        <v>137</v>
      </c>
      <c r="AH1004">
        <v>26</v>
      </c>
      <c r="AI1004">
        <v>4</v>
      </c>
      <c r="AJ1004">
        <v>18</v>
      </c>
      <c r="AK1004">
        <v>16</v>
      </c>
      <c r="AL1004">
        <v>0.11</v>
      </c>
      <c r="AO1004">
        <v>150</v>
      </c>
      <c r="AQ1004">
        <v>190</v>
      </c>
    </row>
    <row r="1005" spans="1:43" hidden="1" x14ac:dyDescent="0.25">
      <c r="A1005" t="s">
        <v>3078</v>
      </c>
      <c r="B1005" t="s">
        <v>3079</v>
      </c>
      <c r="C1005" s="1" t="str">
        <f t="shared" si="66"/>
        <v>21:0087</v>
      </c>
      <c r="D1005" s="1" t="str">
        <f t="shared" si="67"/>
        <v>21:0001</v>
      </c>
      <c r="E1005" t="s">
        <v>3080</v>
      </c>
      <c r="F1005" t="s">
        <v>3081</v>
      </c>
      <c r="H1005">
        <v>64.799512500000006</v>
      </c>
      <c r="I1005">
        <v>-108.961849</v>
      </c>
      <c r="J1005" s="1" t="str">
        <f t="shared" si="68"/>
        <v>Till</v>
      </c>
      <c r="K1005" s="1" t="str">
        <f t="shared" si="69"/>
        <v>&lt;2 micron</v>
      </c>
      <c r="L1005">
        <v>0.1</v>
      </c>
      <c r="M1005">
        <v>4.8</v>
      </c>
      <c r="N1005">
        <v>120</v>
      </c>
      <c r="O1005">
        <v>250</v>
      </c>
      <c r="P1005">
        <v>0.25</v>
      </c>
      <c r="Q1005">
        <v>1</v>
      </c>
      <c r="R1005">
        <v>0.28999999999999998</v>
      </c>
      <c r="S1005">
        <v>0.25</v>
      </c>
      <c r="T1005">
        <v>66</v>
      </c>
      <c r="U1005">
        <v>167</v>
      </c>
      <c r="V1005">
        <v>200</v>
      </c>
      <c r="W1005">
        <v>6.91</v>
      </c>
      <c r="X1005">
        <v>20</v>
      </c>
      <c r="Y1005">
        <v>0.5</v>
      </c>
      <c r="Z1005">
        <v>0.89</v>
      </c>
      <c r="AA1005">
        <v>40</v>
      </c>
      <c r="AB1005">
        <v>1.98</v>
      </c>
      <c r="AC1005">
        <v>975</v>
      </c>
      <c r="AD1005">
        <v>4</v>
      </c>
      <c r="AE1005">
        <v>1.49</v>
      </c>
      <c r="AF1005">
        <v>122</v>
      </c>
      <c r="AH1005">
        <v>22</v>
      </c>
      <c r="AI1005">
        <v>4</v>
      </c>
      <c r="AJ1005">
        <v>13</v>
      </c>
      <c r="AK1005">
        <v>19</v>
      </c>
      <c r="AL1005">
        <v>7.0000000000000007E-2</v>
      </c>
      <c r="AO1005">
        <v>117</v>
      </c>
      <c r="AQ1005">
        <v>148</v>
      </c>
    </row>
    <row r="1006" spans="1:43" hidden="1" x14ac:dyDescent="0.25">
      <c r="A1006" t="s">
        <v>3082</v>
      </c>
      <c r="B1006" t="s">
        <v>3083</v>
      </c>
      <c r="C1006" s="1" t="str">
        <f t="shared" si="66"/>
        <v>21:0087</v>
      </c>
      <c r="D1006" s="1" t="str">
        <f t="shared" si="67"/>
        <v>21:0001</v>
      </c>
      <c r="E1006" t="s">
        <v>3084</v>
      </c>
      <c r="F1006" t="s">
        <v>3085</v>
      </c>
      <c r="H1006">
        <v>64.926393300000001</v>
      </c>
      <c r="I1006">
        <v>-108.8023975</v>
      </c>
      <c r="J1006" s="1" t="str">
        <f t="shared" si="68"/>
        <v>Till</v>
      </c>
      <c r="K1006" s="1" t="str">
        <f t="shared" si="69"/>
        <v>&lt;2 micron</v>
      </c>
      <c r="L1006">
        <v>0.1</v>
      </c>
      <c r="M1006">
        <v>5.84</v>
      </c>
      <c r="N1006">
        <v>102</v>
      </c>
      <c r="O1006">
        <v>260</v>
      </c>
      <c r="P1006">
        <v>0.25</v>
      </c>
      <c r="Q1006">
        <v>4</v>
      </c>
      <c r="R1006">
        <v>0.32</v>
      </c>
      <c r="S1006">
        <v>0.25</v>
      </c>
      <c r="T1006">
        <v>62</v>
      </c>
      <c r="U1006">
        <v>182</v>
      </c>
      <c r="V1006">
        <v>238</v>
      </c>
      <c r="W1006">
        <v>7.87</v>
      </c>
      <c r="X1006">
        <v>20</v>
      </c>
      <c r="Y1006">
        <v>0.5</v>
      </c>
      <c r="Z1006">
        <v>0.97</v>
      </c>
      <c r="AA1006">
        <v>30</v>
      </c>
      <c r="AB1006">
        <v>2.2599999999999998</v>
      </c>
      <c r="AC1006">
        <v>915</v>
      </c>
      <c r="AD1006">
        <v>10</v>
      </c>
      <c r="AE1006">
        <v>0.78</v>
      </c>
      <c r="AF1006">
        <v>132</v>
      </c>
      <c r="AH1006">
        <v>32</v>
      </c>
      <c r="AI1006">
        <v>8</v>
      </c>
      <c r="AJ1006">
        <v>15</v>
      </c>
      <c r="AK1006">
        <v>17</v>
      </c>
      <c r="AL1006">
        <v>0.19</v>
      </c>
      <c r="AO1006">
        <v>136</v>
      </c>
      <c r="AQ1006">
        <v>234</v>
      </c>
    </row>
    <row r="1007" spans="1:43" hidden="1" x14ac:dyDescent="0.25">
      <c r="A1007" t="s">
        <v>3086</v>
      </c>
      <c r="B1007" t="s">
        <v>3087</v>
      </c>
      <c r="C1007" s="1" t="str">
        <f t="shared" si="66"/>
        <v>21:0087</v>
      </c>
      <c r="D1007" s="1" t="str">
        <f t="shared" si="67"/>
        <v>21:0001</v>
      </c>
      <c r="E1007" t="s">
        <v>3088</v>
      </c>
      <c r="F1007" t="s">
        <v>3089</v>
      </c>
      <c r="H1007">
        <v>64.830945099999994</v>
      </c>
      <c r="I1007">
        <v>-108.692605</v>
      </c>
      <c r="J1007" s="1" t="str">
        <f t="shared" si="68"/>
        <v>Till</v>
      </c>
      <c r="K1007" s="1" t="str">
        <f t="shared" si="69"/>
        <v>&lt;2 micron</v>
      </c>
      <c r="L1007">
        <v>0.1</v>
      </c>
      <c r="M1007">
        <v>3.21</v>
      </c>
      <c r="N1007">
        <v>34</v>
      </c>
      <c r="O1007">
        <v>110</v>
      </c>
      <c r="P1007">
        <v>0.25</v>
      </c>
      <c r="Q1007">
        <v>1</v>
      </c>
      <c r="R1007">
        <v>0.42</v>
      </c>
      <c r="S1007">
        <v>0.5</v>
      </c>
      <c r="T1007">
        <v>32</v>
      </c>
      <c r="U1007">
        <v>81</v>
      </c>
      <c r="V1007">
        <v>84</v>
      </c>
      <c r="W1007">
        <v>3.65</v>
      </c>
      <c r="X1007">
        <v>20</v>
      </c>
      <c r="Y1007">
        <v>0.5</v>
      </c>
      <c r="Z1007">
        <v>0.47</v>
      </c>
      <c r="AA1007">
        <v>50</v>
      </c>
      <c r="AB1007">
        <v>1.32</v>
      </c>
      <c r="AC1007">
        <v>670</v>
      </c>
      <c r="AD1007">
        <v>2</v>
      </c>
      <c r="AE1007">
        <v>2.2400000000000002</v>
      </c>
      <c r="AF1007">
        <v>57</v>
      </c>
      <c r="AH1007">
        <v>12</v>
      </c>
      <c r="AI1007">
        <v>8</v>
      </c>
      <c r="AJ1007">
        <v>7</v>
      </c>
      <c r="AK1007">
        <v>19</v>
      </c>
      <c r="AL1007">
        <v>0.03</v>
      </c>
      <c r="AO1007">
        <v>62</v>
      </c>
      <c r="AQ1007">
        <v>108</v>
      </c>
    </row>
    <row r="1008" spans="1:43" hidden="1" x14ac:dyDescent="0.25">
      <c r="A1008" t="s">
        <v>3090</v>
      </c>
      <c r="B1008" t="s">
        <v>3091</v>
      </c>
      <c r="C1008" s="1" t="str">
        <f t="shared" si="66"/>
        <v>21:0087</v>
      </c>
      <c r="D1008" s="1" t="str">
        <f t="shared" si="67"/>
        <v>21:0001</v>
      </c>
      <c r="E1008" t="s">
        <v>3092</v>
      </c>
      <c r="F1008" t="s">
        <v>3093</v>
      </c>
      <c r="H1008">
        <v>64.751068000000004</v>
      </c>
      <c r="I1008">
        <v>-108.5809434</v>
      </c>
      <c r="J1008" s="1" t="str">
        <f t="shared" si="68"/>
        <v>Till</v>
      </c>
      <c r="K1008" s="1" t="str">
        <f t="shared" si="69"/>
        <v>&lt;2 micron</v>
      </c>
      <c r="L1008">
        <v>0.1</v>
      </c>
      <c r="M1008">
        <v>5.25</v>
      </c>
      <c r="N1008">
        <v>46</v>
      </c>
      <c r="O1008">
        <v>120</v>
      </c>
      <c r="P1008">
        <v>0.25</v>
      </c>
      <c r="Q1008">
        <v>1</v>
      </c>
      <c r="R1008">
        <v>0.21</v>
      </c>
      <c r="S1008">
        <v>0.25</v>
      </c>
      <c r="T1008">
        <v>30</v>
      </c>
      <c r="U1008">
        <v>121</v>
      </c>
      <c r="V1008">
        <v>149</v>
      </c>
      <c r="W1008">
        <v>5.95</v>
      </c>
      <c r="X1008">
        <v>30</v>
      </c>
      <c r="Y1008">
        <v>0.5</v>
      </c>
      <c r="Z1008">
        <v>0.54</v>
      </c>
      <c r="AA1008">
        <v>70</v>
      </c>
      <c r="AB1008">
        <v>1.54</v>
      </c>
      <c r="AC1008">
        <v>640</v>
      </c>
      <c r="AD1008">
        <v>4</v>
      </c>
      <c r="AE1008">
        <v>0.86</v>
      </c>
      <c r="AF1008">
        <v>64</v>
      </c>
      <c r="AH1008">
        <v>26</v>
      </c>
      <c r="AI1008">
        <v>4</v>
      </c>
      <c r="AJ1008">
        <v>9</v>
      </c>
      <c r="AK1008">
        <v>18</v>
      </c>
      <c r="AL1008">
        <v>0.22</v>
      </c>
      <c r="AO1008">
        <v>111</v>
      </c>
      <c r="AQ1008">
        <v>102</v>
      </c>
    </row>
    <row r="1009" spans="1:43" hidden="1" x14ac:dyDescent="0.25">
      <c r="A1009" t="s">
        <v>3094</v>
      </c>
      <c r="B1009" t="s">
        <v>3095</v>
      </c>
      <c r="C1009" s="1" t="str">
        <f t="shared" si="66"/>
        <v>21:0087</v>
      </c>
      <c r="D1009" s="1" t="str">
        <f t="shared" si="67"/>
        <v>21:0001</v>
      </c>
      <c r="E1009" t="s">
        <v>3096</v>
      </c>
      <c r="F1009" t="s">
        <v>3097</v>
      </c>
      <c r="H1009">
        <v>64.659140800000003</v>
      </c>
      <c r="I1009">
        <v>-108.71538769999999</v>
      </c>
      <c r="J1009" s="1" t="str">
        <f t="shared" si="68"/>
        <v>Till</v>
      </c>
      <c r="K1009" s="1" t="str">
        <f t="shared" si="69"/>
        <v>&lt;2 micron</v>
      </c>
      <c r="L1009">
        <v>0.1</v>
      </c>
      <c r="M1009">
        <v>4.8600000000000003</v>
      </c>
      <c r="N1009">
        <v>80</v>
      </c>
      <c r="O1009">
        <v>230</v>
      </c>
      <c r="P1009">
        <v>0.25</v>
      </c>
      <c r="Q1009">
        <v>4</v>
      </c>
      <c r="R1009">
        <v>0.32</v>
      </c>
      <c r="S1009">
        <v>0.25</v>
      </c>
      <c r="T1009">
        <v>34</v>
      </c>
      <c r="U1009">
        <v>171</v>
      </c>
      <c r="V1009">
        <v>180</v>
      </c>
      <c r="W1009">
        <v>7.15</v>
      </c>
      <c r="X1009">
        <v>20</v>
      </c>
      <c r="Y1009">
        <v>0.5</v>
      </c>
      <c r="Z1009">
        <v>1.2</v>
      </c>
      <c r="AA1009">
        <v>30</v>
      </c>
      <c r="AB1009">
        <v>2.39</v>
      </c>
      <c r="AC1009">
        <v>690</v>
      </c>
      <c r="AD1009">
        <v>2</v>
      </c>
      <c r="AE1009">
        <v>0.46</v>
      </c>
      <c r="AF1009">
        <v>106</v>
      </c>
      <c r="AH1009">
        <v>18</v>
      </c>
      <c r="AI1009">
        <v>6</v>
      </c>
      <c r="AJ1009">
        <v>16</v>
      </c>
      <c r="AK1009">
        <v>20</v>
      </c>
      <c r="AL1009">
        <v>0.2</v>
      </c>
      <c r="AO1009">
        <v>125</v>
      </c>
      <c r="AQ1009">
        <v>170</v>
      </c>
    </row>
    <row r="1010" spans="1:43" hidden="1" x14ac:dyDescent="0.25">
      <c r="A1010" t="s">
        <v>3098</v>
      </c>
      <c r="B1010" t="s">
        <v>3099</v>
      </c>
      <c r="C1010" s="1" t="str">
        <f t="shared" si="66"/>
        <v>21:0087</v>
      </c>
      <c r="D1010" s="1" t="str">
        <f t="shared" si="67"/>
        <v>21:0001</v>
      </c>
      <c r="E1010" t="s">
        <v>3100</v>
      </c>
      <c r="F1010" t="s">
        <v>3101</v>
      </c>
      <c r="H1010">
        <v>64.6012317</v>
      </c>
      <c r="I1010">
        <v>-108.5800505</v>
      </c>
      <c r="J1010" s="1" t="str">
        <f t="shared" si="68"/>
        <v>Till</v>
      </c>
      <c r="K1010" s="1" t="str">
        <f t="shared" si="69"/>
        <v>&lt;2 micron</v>
      </c>
      <c r="L1010">
        <v>0.2</v>
      </c>
      <c r="M1010">
        <v>5.5</v>
      </c>
      <c r="N1010">
        <v>86</v>
      </c>
      <c r="O1010">
        <v>180</v>
      </c>
      <c r="P1010">
        <v>0.25</v>
      </c>
      <c r="Q1010">
        <v>1</v>
      </c>
      <c r="R1010">
        <v>0.21</v>
      </c>
      <c r="S1010">
        <v>0.25</v>
      </c>
      <c r="T1010">
        <v>34</v>
      </c>
      <c r="U1010">
        <v>173</v>
      </c>
      <c r="V1010">
        <v>169</v>
      </c>
      <c r="W1010">
        <v>8.08</v>
      </c>
      <c r="X1010">
        <v>30</v>
      </c>
      <c r="Y1010">
        <v>0.5</v>
      </c>
      <c r="Z1010">
        <v>0.69</v>
      </c>
      <c r="AA1010">
        <v>30</v>
      </c>
      <c r="AB1010">
        <v>1.69</v>
      </c>
      <c r="AC1010">
        <v>520</v>
      </c>
      <c r="AD1010">
        <v>8</v>
      </c>
      <c r="AE1010">
        <v>0.81</v>
      </c>
      <c r="AF1010">
        <v>88</v>
      </c>
      <c r="AH1010">
        <v>20</v>
      </c>
      <c r="AI1010">
        <v>10</v>
      </c>
      <c r="AJ1010">
        <v>13</v>
      </c>
      <c r="AK1010">
        <v>17</v>
      </c>
      <c r="AL1010">
        <v>0.22</v>
      </c>
      <c r="AO1010">
        <v>140</v>
      </c>
      <c r="AQ1010">
        <v>110</v>
      </c>
    </row>
    <row r="1011" spans="1:43" hidden="1" x14ac:dyDescent="0.25">
      <c r="A1011" t="s">
        <v>3102</v>
      </c>
      <c r="B1011" t="s">
        <v>3103</v>
      </c>
      <c r="C1011" s="1" t="str">
        <f t="shared" si="66"/>
        <v>21:0087</v>
      </c>
      <c r="D1011" s="1" t="str">
        <f t="shared" si="67"/>
        <v>21:0001</v>
      </c>
      <c r="E1011" t="s">
        <v>3104</v>
      </c>
      <c r="F1011" t="s">
        <v>3105</v>
      </c>
      <c r="H1011">
        <v>64.510218600000002</v>
      </c>
      <c r="I1011">
        <v>-109.03948870000001</v>
      </c>
      <c r="J1011" s="1" t="str">
        <f t="shared" si="68"/>
        <v>Till</v>
      </c>
      <c r="K1011" s="1" t="str">
        <f t="shared" si="69"/>
        <v>&lt;2 micron</v>
      </c>
      <c r="L1011">
        <v>0.1</v>
      </c>
      <c r="M1011">
        <v>4.82</v>
      </c>
      <c r="N1011">
        <v>18</v>
      </c>
      <c r="O1011">
        <v>320</v>
      </c>
      <c r="P1011">
        <v>0.25</v>
      </c>
      <c r="Q1011">
        <v>2</v>
      </c>
      <c r="R1011">
        <v>0.25</v>
      </c>
      <c r="S1011">
        <v>0.25</v>
      </c>
      <c r="T1011">
        <v>38</v>
      </c>
      <c r="U1011">
        <v>179</v>
      </c>
      <c r="V1011">
        <v>161</v>
      </c>
      <c r="W1011">
        <v>6.53</v>
      </c>
      <c r="X1011">
        <v>20</v>
      </c>
      <c r="Y1011">
        <v>0.5</v>
      </c>
      <c r="Z1011">
        <v>1.41</v>
      </c>
      <c r="AA1011">
        <v>30</v>
      </c>
      <c r="AB1011">
        <v>2.4</v>
      </c>
      <c r="AC1011">
        <v>705</v>
      </c>
      <c r="AD1011">
        <v>2</v>
      </c>
      <c r="AE1011">
        <v>0.52</v>
      </c>
      <c r="AF1011">
        <v>106</v>
      </c>
      <c r="AH1011">
        <v>18</v>
      </c>
      <c r="AI1011">
        <v>12</v>
      </c>
      <c r="AJ1011">
        <v>16</v>
      </c>
      <c r="AK1011">
        <v>17</v>
      </c>
      <c r="AL1011">
        <v>0.2</v>
      </c>
      <c r="AO1011">
        <v>131</v>
      </c>
      <c r="AQ1011">
        <v>184</v>
      </c>
    </row>
    <row r="1012" spans="1:43" hidden="1" x14ac:dyDescent="0.25">
      <c r="A1012" t="s">
        <v>3106</v>
      </c>
      <c r="B1012" t="s">
        <v>3107</v>
      </c>
      <c r="C1012" s="1" t="str">
        <f t="shared" si="66"/>
        <v>21:0087</v>
      </c>
      <c r="D1012" s="1" t="str">
        <f t="shared" si="67"/>
        <v>21:0001</v>
      </c>
      <c r="E1012" t="s">
        <v>3108</v>
      </c>
      <c r="F1012" t="s">
        <v>3109</v>
      </c>
      <c r="H1012">
        <v>64.532780200000005</v>
      </c>
      <c r="I1012">
        <v>-109.3657827</v>
      </c>
      <c r="J1012" s="1" t="str">
        <f t="shared" si="68"/>
        <v>Till</v>
      </c>
      <c r="K1012" s="1" t="str">
        <f t="shared" si="69"/>
        <v>&lt;2 micron</v>
      </c>
      <c r="L1012">
        <v>0.1</v>
      </c>
      <c r="M1012">
        <v>5.28</v>
      </c>
      <c r="N1012">
        <v>80</v>
      </c>
      <c r="O1012">
        <v>260</v>
      </c>
      <c r="P1012">
        <v>0.25</v>
      </c>
      <c r="Q1012">
        <v>1</v>
      </c>
      <c r="R1012">
        <v>0.17</v>
      </c>
      <c r="S1012">
        <v>0.25</v>
      </c>
      <c r="T1012">
        <v>44</v>
      </c>
      <c r="U1012">
        <v>180</v>
      </c>
      <c r="V1012">
        <v>166</v>
      </c>
      <c r="W1012">
        <v>7.28</v>
      </c>
      <c r="X1012">
        <v>20</v>
      </c>
      <c r="Y1012">
        <v>0.5</v>
      </c>
      <c r="Z1012">
        <v>1.1200000000000001</v>
      </c>
      <c r="AA1012">
        <v>20</v>
      </c>
      <c r="AB1012">
        <v>2.0499999999999998</v>
      </c>
      <c r="AC1012">
        <v>760</v>
      </c>
      <c r="AD1012">
        <v>3</v>
      </c>
      <c r="AE1012">
        <v>0.69</v>
      </c>
      <c r="AF1012">
        <v>91</v>
      </c>
      <c r="AH1012">
        <v>20</v>
      </c>
      <c r="AI1012">
        <v>8</v>
      </c>
      <c r="AJ1012">
        <v>15</v>
      </c>
      <c r="AK1012">
        <v>14</v>
      </c>
      <c r="AL1012">
        <v>0.21</v>
      </c>
      <c r="AO1012">
        <v>143</v>
      </c>
      <c r="AQ1012">
        <v>140</v>
      </c>
    </row>
    <row r="1013" spans="1:43" hidden="1" x14ac:dyDescent="0.25">
      <c r="A1013" t="s">
        <v>3110</v>
      </c>
      <c r="B1013" t="s">
        <v>3111</v>
      </c>
      <c r="C1013" s="1" t="str">
        <f t="shared" si="66"/>
        <v>21:0087</v>
      </c>
      <c r="D1013" s="1" t="str">
        <f t="shared" si="67"/>
        <v>21:0001</v>
      </c>
      <c r="E1013" t="s">
        <v>3112</v>
      </c>
      <c r="F1013" t="s">
        <v>3113</v>
      </c>
      <c r="H1013">
        <v>64.439904499999997</v>
      </c>
      <c r="I1013">
        <v>-109.4671203</v>
      </c>
      <c r="J1013" s="1" t="str">
        <f t="shared" si="68"/>
        <v>Till</v>
      </c>
      <c r="K1013" s="1" t="str">
        <f t="shared" si="69"/>
        <v>&lt;2 micron</v>
      </c>
      <c r="L1013">
        <v>0.1</v>
      </c>
      <c r="M1013">
        <v>4.25</v>
      </c>
      <c r="N1013">
        <v>68</v>
      </c>
      <c r="O1013">
        <v>220</v>
      </c>
      <c r="P1013">
        <v>0.25</v>
      </c>
      <c r="Q1013">
        <v>1</v>
      </c>
      <c r="R1013">
        <v>0.32</v>
      </c>
      <c r="S1013">
        <v>0.25</v>
      </c>
      <c r="T1013">
        <v>31</v>
      </c>
      <c r="U1013">
        <v>125</v>
      </c>
      <c r="V1013">
        <v>130</v>
      </c>
      <c r="W1013">
        <v>5.09</v>
      </c>
      <c r="X1013">
        <v>20</v>
      </c>
      <c r="Y1013">
        <v>0.5</v>
      </c>
      <c r="Z1013">
        <v>0.95</v>
      </c>
      <c r="AA1013">
        <v>20</v>
      </c>
      <c r="AB1013">
        <v>1.65</v>
      </c>
      <c r="AC1013">
        <v>475</v>
      </c>
      <c r="AD1013">
        <v>3</v>
      </c>
      <c r="AE1013">
        <v>0.73</v>
      </c>
      <c r="AF1013">
        <v>77</v>
      </c>
      <c r="AH1013">
        <v>14</v>
      </c>
      <c r="AI1013">
        <v>8</v>
      </c>
      <c r="AJ1013">
        <v>11</v>
      </c>
      <c r="AK1013">
        <v>19</v>
      </c>
      <c r="AL1013">
        <v>0.19</v>
      </c>
      <c r="AO1013">
        <v>95</v>
      </c>
      <c r="AQ1013">
        <v>146</v>
      </c>
    </row>
    <row r="1014" spans="1:43" hidden="1" x14ac:dyDescent="0.25">
      <c r="A1014" t="s">
        <v>3114</v>
      </c>
      <c r="B1014" t="s">
        <v>3115</v>
      </c>
      <c r="C1014" s="1" t="str">
        <f t="shared" si="66"/>
        <v>21:0087</v>
      </c>
      <c r="D1014" s="1" t="str">
        <f t="shared" si="67"/>
        <v>21:0001</v>
      </c>
      <c r="E1014" t="s">
        <v>3112</v>
      </c>
      <c r="F1014" t="s">
        <v>3116</v>
      </c>
      <c r="H1014">
        <v>64.439904499999997</v>
      </c>
      <c r="I1014">
        <v>-109.4671203</v>
      </c>
      <c r="J1014" s="1" t="str">
        <f t="shared" si="68"/>
        <v>Till</v>
      </c>
      <c r="K1014" s="1" t="str">
        <f t="shared" si="69"/>
        <v>&lt;2 micron</v>
      </c>
      <c r="L1014">
        <v>0.1</v>
      </c>
      <c r="M1014">
        <v>3.84</v>
      </c>
      <c r="N1014">
        <v>54</v>
      </c>
      <c r="O1014">
        <v>200</v>
      </c>
      <c r="P1014">
        <v>0.25</v>
      </c>
      <c r="Q1014">
        <v>1</v>
      </c>
      <c r="R1014">
        <v>0.3</v>
      </c>
      <c r="S1014">
        <v>0.5</v>
      </c>
      <c r="T1014">
        <v>30</v>
      </c>
      <c r="U1014">
        <v>113</v>
      </c>
      <c r="V1014">
        <v>117</v>
      </c>
      <c r="W1014">
        <v>4.5599999999999996</v>
      </c>
      <c r="X1014">
        <v>20</v>
      </c>
      <c r="Y1014">
        <v>0.5</v>
      </c>
      <c r="Z1014">
        <v>0.84</v>
      </c>
      <c r="AA1014">
        <v>20</v>
      </c>
      <c r="AB1014">
        <v>1.5</v>
      </c>
      <c r="AC1014">
        <v>430</v>
      </c>
      <c r="AD1014">
        <v>2</v>
      </c>
      <c r="AE1014">
        <v>0.65</v>
      </c>
      <c r="AF1014">
        <v>73</v>
      </c>
      <c r="AG1014">
        <v>4060</v>
      </c>
      <c r="AH1014">
        <v>18</v>
      </c>
      <c r="AI1014">
        <v>4</v>
      </c>
      <c r="AJ1014">
        <v>10</v>
      </c>
      <c r="AK1014">
        <v>16</v>
      </c>
      <c r="AL1014">
        <v>0.17</v>
      </c>
      <c r="AO1014">
        <v>86</v>
      </c>
      <c r="AQ1014">
        <v>132</v>
      </c>
    </row>
    <row r="1015" spans="1:43" hidden="1" x14ac:dyDescent="0.25">
      <c r="A1015" t="s">
        <v>3117</v>
      </c>
      <c r="B1015" t="s">
        <v>3118</v>
      </c>
      <c r="C1015" s="1" t="str">
        <f t="shared" si="66"/>
        <v>21:0087</v>
      </c>
      <c r="D1015" s="1" t="str">
        <f t="shared" si="67"/>
        <v>21:0001</v>
      </c>
      <c r="E1015" t="s">
        <v>3119</v>
      </c>
      <c r="F1015" t="s">
        <v>3120</v>
      </c>
      <c r="H1015">
        <v>64.432255799999993</v>
      </c>
      <c r="I1015">
        <v>-109.2750592</v>
      </c>
      <c r="J1015" s="1" t="str">
        <f t="shared" si="68"/>
        <v>Till</v>
      </c>
      <c r="K1015" s="1" t="str">
        <f t="shared" si="69"/>
        <v>&lt;2 micron</v>
      </c>
      <c r="L1015">
        <v>0.1</v>
      </c>
      <c r="M1015">
        <v>2.8</v>
      </c>
      <c r="N1015">
        <v>20</v>
      </c>
      <c r="O1015">
        <v>130</v>
      </c>
      <c r="P1015">
        <v>0.25</v>
      </c>
      <c r="Q1015">
        <v>1</v>
      </c>
      <c r="R1015">
        <v>0.43</v>
      </c>
      <c r="S1015">
        <v>0.25</v>
      </c>
      <c r="T1015">
        <v>18</v>
      </c>
      <c r="U1015">
        <v>93</v>
      </c>
      <c r="V1015">
        <v>74</v>
      </c>
      <c r="W1015">
        <v>3.75</v>
      </c>
      <c r="X1015">
        <v>20</v>
      </c>
      <c r="Y1015">
        <v>0.5</v>
      </c>
      <c r="Z1015">
        <v>0.63</v>
      </c>
      <c r="AA1015">
        <v>40</v>
      </c>
      <c r="AB1015">
        <v>1.35</v>
      </c>
      <c r="AC1015">
        <v>415</v>
      </c>
      <c r="AD1015">
        <v>1</v>
      </c>
      <c r="AE1015">
        <v>1.91</v>
      </c>
      <c r="AF1015">
        <v>47</v>
      </c>
      <c r="AH1015">
        <v>14</v>
      </c>
      <c r="AI1015">
        <v>8</v>
      </c>
      <c r="AJ1015">
        <v>8</v>
      </c>
      <c r="AK1015">
        <v>22</v>
      </c>
      <c r="AL1015">
        <v>0.03</v>
      </c>
      <c r="AO1015">
        <v>78</v>
      </c>
      <c r="AQ1015">
        <v>90</v>
      </c>
    </row>
    <row r="1016" spans="1:43" hidden="1" x14ac:dyDescent="0.25">
      <c r="A1016" t="s">
        <v>3121</v>
      </c>
      <c r="B1016" t="s">
        <v>3122</v>
      </c>
      <c r="C1016" s="1" t="str">
        <f t="shared" si="66"/>
        <v>21:0087</v>
      </c>
      <c r="D1016" s="1" t="str">
        <f t="shared" si="67"/>
        <v>21:0001</v>
      </c>
      <c r="E1016" t="s">
        <v>3123</v>
      </c>
      <c r="F1016" t="s">
        <v>3124</v>
      </c>
      <c r="H1016">
        <v>64.398629700000001</v>
      </c>
      <c r="I1016">
        <v>-109.07353500000001</v>
      </c>
      <c r="J1016" s="1" t="str">
        <f t="shared" si="68"/>
        <v>Till</v>
      </c>
      <c r="K1016" s="1" t="str">
        <f t="shared" si="69"/>
        <v>&lt;2 micron</v>
      </c>
      <c r="L1016">
        <v>0.1</v>
      </c>
      <c r="M1016">
        <v>4.97</v>
      </c>
      <c r="N1016">
        <v>48</v>
      </c>
      <c r="O1016">
        <v>190</v>
      </c>
      <c r="P1016">
        <v>0.25</v>
      </c>
      <c r="Q1016">
        <v>1</v>
      </c>
      <c r="R1016">
        <v>0.26</v>
      </c>
      <c r="S1016">
        <v>0.25</v>
      </c>
      <c r="T1016">
        <v>27</v>
      </c>
      <c r="U1016">
        <v>181</v>
      </c>
      <c r="V1016">
        <v>122</v>
      </c>
      <c r="W1016">
        <v>6.55</v>
      </c>
      <c r="X1016">
        <v>20</v>
      </c>
      <c r="Y1016">
        <v>0.5</v>
      </c>
      <c r="Z1016">
        <v>0.79</v>
      </c>
      <c r="AA1016">
        <v>30</v>
      </c>
      <c r="AB1016">
        <v>1.95</v>
      </c>
      <c r="AC1016">
        <v>465</v>
      </c>
      <c r="AD1016">
        <v>4</v>
      </c>
      <c r="AE1016">
        <v>1.91</v>
      </c>
      <c r="AF1016">
        <v>78</v>
      </c>
      <c r="AH1016">
        <v>26</v>
      </c>
      <c r="AI1016">
        <v>2</v>
      </c>
      <c r="AJ1016">
        <v>13</v>
      </c>
      <c r="AK1016">
        <v>18</v>
      </c>
      <c r="AL1016">
        <v>0.06</v>
      </c>
      <c r="AO1016">
        <v>149</v>
      </c>
      <c r="AQ1016">
        <v>140</v>
      </c>
    </row>
    <row r="1017" spans="1:43" hidden="1" x14ac:dyDescent="0.25">
      <c r="A1017" t="s">
        <v>3125</v>
      </c>
      <c r="B1017" t="s">
        <v>3126</v>
      </c>
      <c r="C1017" s="1" t="str">
        <f t="shared" si="66"/>
        <v>21:0087</v>
      </c>
      <c r="D1017" s="1" t="str">
        <f t="shared" si="67"/>
        <v>21:0001</v>
      </c>
      <c r="E1017" t="s">
        <v>3127</v>
      </c>
      <c r="F1017" t="s">
        <v>3128</v>
      </c>
      <c r="H1017">
        <v>64.351084700000001</v>
      </c>
      <c r="I1017">
        <v>-109.1850812</v>
      </c>
      <c r="J1017" s="1" t="str">
        <f t="shared" si="68"/>
        <v>Till</v>
      </c>
      <c r="K1017" s="1" t="str">
        <f t="shared" si="69"/>
        <v>&lt;2 micron</v>
      </c>
      <c r="L1017">
        <v>0.1</v>
      </c>
      <c r="M1017">
        <v>4.03</v>
      </c>
      <c r="N1017">
        <v>22</v>
      </c>
      <c r="O1017">
        <v>190</v>
      </c>
      <c r="P1017">
        <v>0.25</v>
      </c>
      <c r="Q1017">
        <v>2</v>
      </c>
      <c r="R1017">
        <v>0.38</v>
      </c>
      <c r="S1017">
        <v>0.5</v>
      </c>
      <c r="T1017">
        <v>36</v>
      </c>
      <c r="U1017">
        <v>107</v>
      </c>
      <c r="V1017">
        <v>150</v>
      </c>
      <c r="W1017">
        <v>4.72</v>
      </c>
      <c r="X1017">
        <v>20</v>
      </c>
      <c r="Y1017">
        <v>0.5</v>
      </c>
      <c r="Z1017">
        <v>0.76</v>
      </c>
      <c r="AA1017">
        <v>30</v>
      </c>
      <c r="AB1017">
        <v>1.51</v>
      </c>
      <c r="AC1017">
        <v>560</v>
      </c>
      <c r="AD1017">
        <v>2</v>
      </c>
      <c r="AE1017">
        <v>1.0900000000000001</v>
      </c>
      <c r="AF1017">
        <v>74</v>
      </c>
      <c r="AH1017">
        <v>12</v>
      </c>
      <c r="AI1017">
        <v>8</v>
      </c>
      <c r="AJ1017">
        <v>9</v>
      </c>
      <c r="AK1017">
        <v>27</v>
      </c>
      <c r="AL1017">
        <v>0.13</v>
      </c>
      <c r="AO1017">
        <v>86</v>
      </c>
      <c r="AQ1017">
        <v>102</v>
      </c>
    </row>
    <row r="1018" spans="1:43" hidden="1" x14ac:dyDescent="0.25">
      <c r="A1018" t="s">
        <v>3129</v>
      </c>
      <c r="B1018" t="s">
        <v>3130</v>
      </c>
      <c r="C1018" s="1" t="str">
        <f t="shared" si="66"/>
        <v>21:0087</v>
      </c>
      <c r="D1018" s="1" t="str">
        <f t="shared" si="67"/>
        <v>21:0001</v>
      </c>
      <c r="E1018" t="s">
        <v>3131</v>
      </c>
      <c r="F1018" t="s">
        <v>3132</v>
      </c>
      <c r="H1018">
        <v>64.308520799999997</v>
      </c>
      <c r="I1018">
        <v>-109.2307701</v>
      </c>
      <c r="J1018" s="1" t="str">
        <f t="shared" si="68"/>
        <v>Till</v>
      </c>
      <c r="K1018" s="1" t="str">
        <f t="shared" si="69"/>
        <v>&lt;2 micron</v>
      </c>
      <c r="L1018">
        <v>0.4</v>
      </c>
      <c r="M1018">
        <v>5.55</v>
      </c>
      <c r="N1018">
        <v>48</v>
      </c>
      <c r="O1018">
        <v>260</v>
      </c>
      <c r="P1018">
        <v>0.25</v>
      </c>
      <c r="Q1018">
        <v>1</v>
      </c>
      <c r="R1018">
        <v>0.44</v>
      </c>
      <c r="S1018">
        <v>0.25</v>
      </c>
      <c r="T1018">
        <v>37</v>
      </c>
      <c r="U1018">
        <v>118</v>
      </c>
      <c r="V1018">
        <v>222</v>
      </c>
      <c r="W1018">
        <v>5.07</v>
      </c>
      <c r="X1018">
        <v>20</v>
      </c>
      <c r="Y1018">
        <v>0.5</v>
      </c>
      <c r="Z1018">
        <v>0.95</v>
      </c>
      <c r="AA1018">
        <v>40</v>
      </c>
      <c r="AB1018">
        <v>1.6</v>
      </c>
      <c r="AC1018">
        <v>570</v>
      </c>
      <c r="AD1018">
        <v>2</v>
      </c>
      <c r="AE1018">
        <v>0.89</v>
      </c>
      <c r="AF1018">
        <v>88</v>
      </c>
      <c r="AH1018">
        <v>22</v>
      </c>
      <c r="AI1018">
        <v>6</v>
      </c>
      <c r="AJ1018">
        <v>11</v>
      </c>
      <c r="AK1018">
        <v>41</v>
      </c>
      <c r="AL1018">
        <v>0.19</v>
      </c>
      <c r="AO1018">
        <v>91</v>
      </c>
      <c r="AQ1018">
        <v>108</v>
      </c>
    </row>
    <row r="1019" spans="1:43" hidden="1" x14ac:dyDescent="0.25">
      <c r="A1019" t="s">
        <v>3133</v>
      </c>
      <c r="B1019" t="s">
        <v>3134</v>
      </c>
      <c r="C1019" s="1" t="str">
        <f t="shared" si="66"/>
        <v>21:0087</v>
      </c>
      <c r="D1019" s="1" t="str">
        <f t="shared" si="67"/>
        <v>21:0001</v>
      </c>
      <c r="E1019" t="s">
        <v>3135</v>
      </c>
      <c r="F1019" t="s">
        <v>3136</v>
      </c>
      <c r="H1019">
        <v>64.546197800000002</v>
      </c>
      <c r="I1019">
        <v>-108.3873337</v>
      </c>
      <c r="J1019" s="1" t="str">
        <f t="shared" si="68"/>
        <v>Till</v>
      </c>
      <c r="K1019" s="1" t="str">
        <f t="shared" si="69"/>
        <v>&lt;2 micron</v>
      </c>
      <c r="L1019">
        <v>0.1</v>
      </c>
      <c r="M1019">
        <v>3.28</v>
      </c>
      <c r="N1019">
        <v>28</v>
      </c>
      <c r="O1019">
        <v>230</v>
      </c>
      <c r="P1019">
        <v>0.25</v>
      </c>
      <c r="Q1019">
        <v>1</v>
      </c>
      <c r="R1019">
        <v>0.24</v>
      </c>
      <c r="S1019">
        <v>0.25</v>
      </c>
      <c r="T1019">
        <v>29</v>
      </c>
      <c r="U1019">
        <v>139</v>
      </c>
      <c r="V1019">
        <v>107</v>
      </c>
      <c r="W1019">
        <v>4.45</v>
      </c>
      <c r="X1019">
        <v>20</v>
      </c>
      <c r="Y1019">
        <v>0.5</v>
      </c>
      <c r="Z1019">
        <v>1.1100000000000001</v>
      </c>
      <c r="AA1019">
        <v>20</v>
      </c>
      <c r="AB1019">
        <v>1.75</v>
      </c>
      <c r="AC1019">
        <v>490</v>
      </c>
      <c r="AD1019">
        <v>2</v>
      </c>
      <c r="AE1019">
        <v>0.26</v>
      </c>
      <c r="AF1019">
        <v>69</v>
      </c>
      <c r="AH1019">
        <v>14</v>
      </c>
      <c r="AI1019">
        <v>6</v>
      </c>
      <c r="AJ1019">
        <v>12</v>
      </c>
      <c r="AK1019">
        <v>13</v>
      </c>
      <c r="AL1019">
        <v>0.21</v>
      </c>
      <c r="AO1019">
        <v>99</v>
      </c>
      <c r="AQ1019">
        <v>104</v>
      </c>
    </row>
    <row r="1020" spans="1:43" hidden="1" x14ac:dyDescent="0.25">
      <c r="A1020" t="s">
        <v>3137</v>
      </c>
      <c r="B1020" t="s">
        <v>3138</v>
      </c>
      <c r="C1020" s="1" t="str">
        <f t="shared" si="66"/>
        <v>21:0087</v>
      </c>
      <c r="D1020" s="1" t="str">
        <f t="shared" si="67"/>
        <v>21:0001</v>
      </c>
      <c r="E1020" t="s">
        <v>3139</v>
      </c>
      <c r="F1020" t="s">
        <v>3140</v>
      </c>
      <c r="H1020">
        <v>64.712965299999993</v>
      </c>
      <c r="I1020">
        <v>-108.4183063</v>
      </c>
      <c r="J1020" s="1" t="str">
        <f t="shared" si="68"/>
        <v>Till</v>
      </c>
      <c r="K1020" s="1" t="str">
        <f t="shared" si="69"/>
        <v>&lt;2 micron</v>
      </c>
      <c r="L1020">
        <v>0.1</v>
      </c>
      <c r="M1020">
        <v>4.7300000000000004</v>
      </c>
      <c r="N1020">
        <v>70</v>
      </c>
      <c r="O1020">
        <v>160</v>
      </c>
      <c r="P1020">
        <v>0.25</v>
      </c>
      <c r="Q1020">
        <v>1</v>
      </c>
      <c r="R1020">
        <v>0.21</v>
      </c>
      <c r="S1020">
        <v>0.25</v>
      </c>
      <c r="T1020">
        <v>47</v>
      </c>
      <c r="U1020">
        <v>111</v>
      </c>
      <c r="V1020">
        <v>154</v>
      </c>
      <c r="W1020">
        <v>6.28</v>
      </c>
      <c r="X1020">
        <v>20</v>
      </c>
      <c r="Y1020">
        <v>0.5</v>
      </c>
      <c r="Z1020">
        <v>0.79</v>
      </c>
      <c r="AA1020">
        <v>40</v>
      </c>
      <c r="AB1020">
        <v>1.78</v>
      </c>
      <c r="AC1020">
        <v>815</v>
      </c>
      <c r="AD1020">
        <v>3</v>
      </c>
      <c r="AE1020">
        <v>2</v>
      </c>
      <c r="AF1020">
        <v>86</v>
      </c>
      <c r="AH1020">
        <v>20</v>
      </c>
      <c r="AI1020">
        <v>6</v>
      </c>
      <c r="AJ1020">
        <v>11</v>
      </c>
      <c r="AK1020">
        <v>19</v>
      </c>
      <c r="AL1020">
        <v>0.04</v>
      </c>
      <c r="AO1020">
        <v>95</v>
      </c>
      <c r="AQ1020">
        <v>142</v>
      </c>
    </row>
    <row r="1021" spans="1:43" hidden="1" x14ac:dyDescent="0.25">
      <c r="A1021" t="s">
        <v>3141</v>
      </c>
      <c r="B1021" t="s">
        <v>3142</v>
      </c>
      <c r="C1021" s="1" t="str">
        <f t="shared" si="66"/>
        <v>21:0087</v>
      </c>
      <c r="D1021" s="1" t="str">
        <f t="shared" si="67"/>
        <v>21:0001</v>
      </c>
      <c r="E1021" t="s">
        <v>3143</v>
      </c>
      <c r="F1021" t="s">
        <v>3144</v>
      </c>
      <c r="H1021">
        <v>64.712357699999998</v>
      </c>
      <c r="I1021">
        <v>-108.2224776</v>
      </c>
      <c r="J1021" s="1" t="str">
        <f t="shared" si="68"/>
        <v>Till</v>
      </c>
      <c r="K1021" s="1" t="str">
        <f t="shared" si="69"/>
        <v>&lt;2 micron</v>
      </c>
      <c r="L1021">
        <v>0.2</v>
      </c>
      <c r="M1021">
        <v>3.96</v>
      </c>
      <c r="N1021">
        <v>1</v>
      </c>
      <c r="O1021">
        <v>180</v>
      </c>
      <c r="P1021">
        <v>0.25</v>
      </c>
      <c r="Q1021">
        <v>1</v>
      </c>
      <c r="R1021">
        <v>0.25</v>
      </c>
      <c r="S1021">
        <v>0.25</v>
      </c>
      <c r="T1021">
        <v>27</v>
      </c>
      <c r="U1021">
        <v>155</v>
      </c>
      <c r="V1021">
        <v>202</v>
      </c>
      <c r="W1021">
        <v>6.71</v>
      </c>
      <c r="X1021">
        <v>20</v>
      </c>
      <c r="Y1021">
        <v>0.5</v>
      </c>
      <c r="Z1021">
        <v>0.56999999999999995</v>
      </c>
      <c r="AA1021">
        <v>40</v>
      </c>
      <c r="AB1021">
        <v>1.61</v>
      </c>
      <c r="AC1021">
        <v>415</v>
      </c>
      <c r="AD1021">
        <v>5</v>
      </c>
      <c r="AE1021">
        <v>0.74</v>
      </c>
      <c r="AF1021">
        <v>68</v>
      </c>
      <c r="AH1021">
        <v>8</v>
      </c>
      <c r="AI1021">
        <v>8</v>
      </c>
      <c r="AJ1021">
        <v>9</v>
      </c>
      <c r="AK1021">
        <v>16</v>
      </c>
      <c r="AL1021">
        <v>0.14000000000000001</v>
      </c>
      <c r="AO1021">
        <v>154</v>
      </c>
      <c r="AQ1021">
        <v>80</v>
      </c>
    </row>
    <row r="1022" spans="1:43" hidden="1" x14ac:dyDescent="0.25">
      <c r="A1022" t="s">
        <v>3145</v>
      </c>
      <c r="B1022" t="s">
        <v>3146</v>
      </c>
      <c r="C1022" s="1" t="str">
        <f t="shared" si="66"/>
        <v>21:0087</v>
      </c>
      <c r="D1022" s="1" t="str">
        <f t="shared" si="67"/>
        <v>21:0001</v>
      </c>
      <c r="E1022" t="s">
        <v>3143</v>
      </c>
      <c r="F1022" t="s">
        <v>3147</v>
      </c>
      <c r="H1022">
        <v>64.712357699999998</v>
      </c>
      <c r="I1022">
        <v>-108.2224776</v>
      </c>
      <c r="J1022" s="1" t="str">
        <f t="shared" si="68"/>
        <v>Till</v>
      </c>
      <c r="K1022" s="1" t="str">
        <f t="shared" si="69"/>
        <v>&lt;2 micron</v>
      </c>
      <c r="L1022">
        <v>1</v>
      </c>
      <c r="M1022">
        <v>1.58</v>
      </c>
      <c r="N1022">
        <v>26</v>
      </c>
      <c r="O1022">
        <v>60</v>
      </c>
      <c r="P1022">
        <v>0.25</v>
      </c>
      <c r="Q1022">
        <v>1</v>
      </c>
      <c r="R1022">
        <v>0.03</v>
      </c>
      <c r="S1022">
        <v>0.25</v>
      </c>
      <c r="T1022">
        <v>2</v>
      </c>
      <c r="U1022">
        <v>26</v>
      </c>
      <c r="V1022">
        <v>91</v>
      </c>
      <c r="W1022">
        <v>15</v>
      </c>
      <c r="X1022">
        <v>10</v>
      </c>
      <c r="Y1022">
        <v>0.5</v>
      </c>
      <c r="Z1022">
        <v>2.91</v>
      </c>
      <c r="AA1022">
        <v>5</v>
      </c>
      <c r="AB1022">
        <v>0.39</v>
      </c>
      <c r="AC1022">
        <v>105</v>
      </c>
      <c r="AD1022">
        <v>2</v>
      </c>
      <c r="AE1022">
        <v>1.91</v>
      </c>
      <c r="AF1022">
        <v>0.5</v>
      </c>
      <c r="AH1022">
        <v>8</v>
      </c>
      <c r="AI1022">
        <v>24</v>
      </c>
      <c r="AJ1022">
        <v>7</v>
      </c>
      <c r="AK1022">
        <v>39</v>
      </c>
      <c r="AL1022">
        <v>0.02</v>
      </c>
      <c r="AO1022">
        <v>144</v>
      </c>
      <c r="AQ1022">
        <v>32</v>
      </c>
    </row>
    <row r="1023" spans="1:43" hidden="1" x14ac:dyDescent="0.25">
      <c r="A1023" t="s">
        <v>3148</v>
      </c>
      <c r="B1023" t="s">
        <v>3149</v>
      </c>
      <c r="C1023" s="1" t="str">
        <f t="shared" si="66"/>
        <v>21:0087</v>
      </c>
      <c r="D1023" s="1" t="str">
        <f t="shared" si="67"/>
        <v>21:0001</v>
      </c>
      <c r="E1023" t="s">
        <v>3150</v>
      </c>
      <c r="F1023" t="s">
        <v>3151</v>
      </c>
      <c r="H1023">
        <v>64.5821155</v>
      </c>
      <c r="I1023">
        <v>-108.15625420000001</v>
      </c>
      <c r="J1023" s="1" t="str">
        <f t="shared" si="68"/>
        <v>Till</v>
      </c>
      <c r="K1023" s="1" t="str">
        <f t="shared" si="69"/>
        <v>&lt;2 micron</v>
      </c>
      <c r="L1023">
        <v>0.1</v>
      </c>
      <c r="M1023">
        <v>2.34</v>
      </c>
      <c r="N1023">
        <v>24</v>
      </c>
      <c r="O1023">
        <v>120</v>
      </c>
      <c r="P1023">
        <v>0.25</v>
      </c>
      <c r="Q1023">
        <v>1</v>
      </c>
      <c r="R1023">
        <v>0.31</v>
      </c>
      <c r="S1023">
        <v>0.25</v>
      </c>
      <c r="T1023">
        <v>17</v>
      </c>
      <c r="U1023">
        <v>87</v>
      </c>
      <c r="V1023">
        <v>48</v>
      </c>
      <c r="W1023">
        <v>3.19</v>
      </c>
      <c r="X1023">
        <v>10</v>
      </c>
      <c r="Y1023">
        <v>0.5</v>
      </c>
      <c r="Z1023">
        <v>0.53</v>
      </c>
      <c r="AA1023">
        <v>30</v>
      </c>
      <c r="AB1023">
        <v>1.04</v>
      </c>
      <c r="AC1023">
        <v>350</v>
      </c>
      <c r="AD1023">
        <v>1</v>
      </c>
      <c r="AE1023">
        <v>0.39</v>
      </c>
      <c r="AF1023">
        <v>38</v>
      </c>
      <c r="AH1023">
        <v>12</v>
      </c>
      <c r="AI1023">
        <v>2</v>
      </c>
      <c r="AJ1023">
        <v>7</v>
      </c>
      <c r="AK1023">
        <v>16</v>
      </c>
      <c r="AL1023">
        <v>7.0000000000000007E-2</v>
      </c>
      <c r="AO1023">
        <v>65</v>
      </c>
      <c r="AQ1023">
        <v>70</v>
      </c>
    </row>
    <row r="1024" spans="1:43" hidden="1" x14ac:dyDescent="0.25">
      <c r="A1024" t="s">
        <v>3152</v>
      </c>
      <c r="B1024" t="s">
        <v>3153</v>
      </c>
      <c r="C1024" s="1" t="str">
        <f t="shared" si="66"/>
        <v>21:0087</v>
      </c>
      <c r="D1024" s="1" t="str">
        <f t="shared" si="67"/>
        <v>21:0001</v>
      </c>
      <c r="E1024" t="s">
        <v>3154</v>
      </c>
      <c r="F1024" t="s">
        <v>3155</v>
      </c>
      <c r="H1024">
        <v>64.457137900000006</v>
      </c>
      <c r="I1024">
        <v>-108.1606228</v>
      </c>
      <c r="J1024" s="1" t="str">
        <f t="shared" si="68"/>
        <v>Till</v>
      </c>
      <c r="K1024" s="1" t="str">
        <f t="shared" si="69"/>
        <v>&lt;2 micron</v>
      </c>
      <c r="L1024">
        <v>0.1</v>
      </c>
      <c r="M1024">
        <v>2.58</v>
      </c>
      <c r="N1024">
        <v>14</v>
      </c>
      <c r="O1024">
        <v>150</v>
      </c>
      <c r="P1024">
        <v>0.25</v>
      </c>
      <c r="Q1024">
        <v>1</v>
      </c>
      <c r="R1024">
        <v>0.35</v>
      </c>
      <c r="S1024">
        <v>0.25</v>
      </c>
      <c r="T1024">
        <v>20</v>
      </c>
      <c r="U1024">
        <v>85</v>
      </c>
      <c r="V1024">
        <v>45</v>
      </c>
      <c r="W1024">
        <v>3.31</v>
      </c>
      <c r="X1024">
        <v>10</v>
      </c>
      <c r="Y1024">
        <v>0.5</v>
      </c>
      <c r="Z1024">
        <v>0.79</v>
      </c>
      <c r="AA1024">
        <v>40</v>
      </c>
      <c r="AB1024">
        <v>1.1299999999999999</v>
      </c>
      <c r="AC1024">
        <v>395</v>
      </c>
      <c r="AD1024">
        <v>1</v>
      </c>
      <c r="AE1024">
        <v>0.56000000000000005</v>
      </c>
      <c r="AF1024">
        <v>43</v>
      </c>
      <c r="AH1024">
        <v>8</v>
      </c>
      <c r="AI1024">
        <v>4</v>
      </c>
      <c r="AJ1024">
        <v>8</v>
      </c>
      <c r="AK1024">
        <v>14</v>
      </c>
      <c r="AL1024">
        <v>0.06</v>
      </c>
      <c r="AO1024">
        <v>70</v>
      </c>
      <c r="AQ1024">
        <v>72</v>
      </c>
    </row>
    <row r="1025" spans="1:43" hidden="1" x14ac:dyDescent="0.25">
      <c r="A1025" t="s">
        <v>3156</v>
      </c>
      <c r="B1025" t="s">
        <v>3157</v>
      </c>
      <c r="C1025" s="1" t="str">
        <f t="shared" si="66"/>
        <v>21:0087</v>
      </c>
      <c r="D1025" s="1" t="str">
        <f t="shared" si="67"/>
        <v>21:0001</v>
      </c>
      <c r="E1025" t="s">
        <v>3158</v>
      </c>
      <c r="F1025" t="s">
        <v>3159</v>
      </c>
      <c r="H1025">
        <v>64.472986899999995</v>
      </c>
      <c r="I1025">
        <v>-108.38166940000001</v>
      </c>
      <c r="J1025" s="1" t="str">
        <f t="shared" si="68"/>
        <v>Till</v>
      </c>
      <c r="K1025" s="1" t="str">
        <f t="shared" si="69"/>
        <v>&lt;2 micron</v>
      </c>
      <c r="L1025">
        <v>0.1</v>
      </c>
      <c r="M1025">
        <v>4.87</v>
      </c>
      <c r="N1025">
        <v>40</v>
      </c>
      <c r="O1025">
        <v>310</v>
      </c>
      <c r="P1025">
        <v>0.25</v>
      </c>
      <c r="Q1025">
        <v>1</v>
      </c>
      <c r="R1025">
        <v>0.3</v>
      </c>
      <c r="S1025">
        <v>0.25</v>
      </c>
      <c r="T1025">
        <v>32</v>
      </c>
      <c r="U1025">
        <v>191</v>
      </c>
      <c r="V1025">
        <v>158</v>
      </c>
      <c r="W1025">
        <v>6.61</v>
      </c>
      <c r="X1025">
        <v>20</v>
      </c>
      <c r="Y1025">
        <v>0.5</v>
      </c>
      <c r="Z1025">
        <v>1.6</v>
      </c>
      <c r="AA1025">
        <v>30</v>
      </c>
      <c r="AB1025">
        <v>2.56</v>
      </c>
      <c r="AC1025">
        <v>680</v>
      </c>
      <c r="AD1025">
        <v>3</v>
      </c>
      <c r="AE1025">
        <v>0.34</v>
      </c>
      <c r="AF1025">
        <v>108</v>
      </c>
      <c r="AH1025">
        <v>2</v>
      </c>
      <c r="AI1025">
        <v>8</v>
      </c>
      <c r="AJ1025">
        <v>16</v>
      </c>
      <c r="AK1025">
        <v>19</v>
      </c>
      <c r="AL1025">
        <v>0.24</v>
      </c>
      <c r="AO1025">
        <v>135</v>
      </c>
      <c r="AQ1025">
        <v>156</v>
      </c>
    </row>
    <row r="1026" spans="1:43" hidden="1" x14ac:dyDescent="0.25">
      <c r="A1026" t="s">
        <v>3160</v>
      </c>
      <c r="B1026" t="s">
        <v>3161</v>
      </c>
      <c r="C1026" s="1" t="str">
        <f t="shared" si="66"/>
        <v>21:0087</v>
      </c>
      <c r="D1026" s="1" t="str">
        <f t="shared" si="67"/>
        <v>21:0001</v>
      </c>
      <c r="E1026" t="s">
        <v>3162</v>
      </c>
      <c r="F1026" t="s">
        <v>3163</v>
      </c>
      <c r="H1026">
        <v>64.034894300000005</v>
      </c>
      <c r="I1026">
        <v>-109.020844</v>
      </c>
      <c r="J1026" s="1" t="str">
        <f t="shared" si="68"/>
        <v>Till</v>
      </c>
      <c r="K1026" s="1" t="str">
        <f t="shared" si="69"/>
        <v>&lt;2 micron</v>
      </c>
      <c r="L1026">
        <v>0.1</v>
      </c>
      <c r="M1026">
        <v>1.6</v>
      </c>
      <c r="N1026">
        <v>2</v>
      </c>
      <c r="O1026">
        <v>90</v>
      </c>
      <c r="P1026">
        <v>0.25</v>
      </c>
      <c r="Q1026">
        <v>1</v>
      </c>
      <c r="R1026">
        <v>0.33</v>
      </c>
      <c r="S1026">
        <v>0.25</v>
      </c>
      <c r="T1026">
        <v>13</v>
      </c>
      <c r="U1026">
        <v>56</v>
      </c>
      <c r="V1026">
        <v>53</v>
      </c>
      <c r="W1026">
        <v>2.37</v>
      </c>
      <c r="X1026">
        <v>10</v>
      </c>
      <c r="Y1026">
        <v>0.5</v>
      </c>
      <c r="Z1026">
        <v>0.41</v>
      </c>
      <c r="AA1026">
        <v>20</v>
      </c>
      <c r="AB1026">
        <v>0.84</v>
      </c>
      <c r="AC1026">
        <v>310</v>
      </c>
      <c r="AD1026">
        <v>1</v>
      </c>
      <c r="AE1026">
        <v>0.17</v>
      </c>
      <c r="AF1026">
        <v>34</v>
      </c>
      <c r="AH1026">
        <v>6</v>
      </c>
      <c r="AI1026">
        <v>2</v>
      </c>
      <c r="AJ1026">
        <v>6</v>
      </c>
      <c r="AK1026">
        <v>13</v>
      </c>
      <c r="AL1026">
        <v>0.08</v>
      </c>
      <c r="AO1026">
        <v>47</v>
      </c>
      <c r="AQ1026">
        <v>54</v>
      </c>
    </row>
    <row r="1027" spans="1:43" hidden="1" x14ac:dyDescent="0.25">
      <c r="A1027" t="s">
        <v>3164</v>
      </c>
      <c r="B1027" t="s">
        <v>3165</v>
      </c>
      <c r="C1027" s="1" t="str">
        <f t="shared" si="66"/>
        <v>21:0087</v>
      </c>
      <c r="D1027" s="1" t="str">
        <f t="shared" si="67"/>
        <v>21:0001</v>
      </c>
      <c r="E1027" t="s">
        <v>3166</v>
      </c>
      <c r="F1027" t="s">
        <v>3167</v>
      </c>
      <c r="H1027">
        <v>64.045507700000002</v>
      </c>
      <c r="I1027">
        <v>-108.78984060000001</v>
      </c>
      <c r="J1027" s="1" t="str">
        <f t="shared" si="68"/>
        <v>Till</v>
      </c>
      <c r="K1027" s="1" t="str">
        <f t="shared" si="69"/>
        <v>&lt;2 micron</v>
      </c>
      <c r="L1027">
        <v>0.1</v>
      </c>
      <c r="M1027">
        <v>3.79</v>
      </c>
      <c r="N1027">
        <v>12</v>
      </c>
      <c r="O1027">
        <v>160</v>
      </c>
      <c r="P1027">
        <v>0.25</v>
      </c>
      <c r="Q1027">
        <v>1</v>
      </c>
      <c r="R1027">
        <v>0.31</v>
      </c>
      <c r="S1027">
        <v>0.25</v>
      </c>
      <c r="T1027">
        <v>23</v>
      </c>
      <c r="U1027">
        <v>90</v>
      </c>
      <c r="V1027">
        <v>82</v>
      </c>
      <c r="W1027">
        <v>4.1900000000000004</v>
      </c>
      <c r="X1027">
        <v>10</v>
      </c>
      <c r="Y1027">
        <v>0.5</v>
      </c>
      <c r="Z1027">
        <v>0.56999999999999995</v>
      </c>
      <c r="AA1027">
        <v>20</v>
      </c>
      <c r="AB1027">
        <v>1.18</v>
      </c>
      <c r="AC1027">
        <v>370</v>
      </c>
      <c r="AD1027">
        <v>1</v>
      </c>
      <c r="AE1027">
        <v>0.6</v>
      </c>
      <c r="AF1027">
        <v>52</v>
      </c>
      <c r="AH1027">
        <v>12</v>
      </c>
      <c r="AI1027">
        <v>2</v>
      </c>
      <c r="AJ1027">
        <v>8</v>
      </c>
      <c r="AK1027">
        <v>25</v>
      </c>
      <c r="AL1027">
        <v>0.14000000000000001</v>
      </c>
      <c r="AO1027">
        <v>80</v>
      </c>
      <c r="AQ1027">
        <v>72</v>
      </c>
    </row>
    <row r="1028" spans="1:43" hidden="1" x14ac:dyDescent="0.25">
      <c r="A1028" t="s">
        <v>3168</v>
      </c>
      <c r="B1028" t="s">
        <v>3169</v>
      </c>
      <c r="C1028" s="1" t="str">
        <f t="shared" si="66"/>
        <v>21:0087</v>
      </c>
      <c r="D1028" s="1" t="str">
        <f t="shared" si="67"/>
        <v>21:0001</v>
      </c>
      <c r="E1028" t="s">
        <v>3170</v>
      </c>
      <c r="F1028" t="s">
        <v>3171</v>
      </c>
      <c r="H1028">
        <v>64.186428000000006</v>
      </c>
      <c r="I1028">
        <v>-108.80598929999999</v>
      </c>
      <c r="J1028" s="1" t="str">
        <f t="shared" si="68"/>
        <v>Till</v>
      </c>
      <c r="K1028" s="1" t="str">
        <f t="shared" si="69"/>
        <v>&lt;2 micron</v>
      </c>
      <c r="L1028">
        <v>0.1</v>
      </c>
      <c r="M1028">
        <v>5.26</v>
      </c>
      <c r="N1028">
        <v>16</v>
      </c>
      <c r="O1028">
        <v>280</v>
      </c>
      <c r="P1028">
        <v>0.25</v>
      </c>
      <c r="Q1028">
        <v>1</v>
      </c>
      <c r="R1028">
        <v>0.44</v>
      </c>
      <c r="S1028">
        <v>0.25</v>
      </c>
      <c r="T1028">
        <v>37</v>
      </c>
      <c r="U1028">
        <v>134</v>
      </c>
      <c r="V1028">
        <v>169</v>
      </c>
      <c r="W1028">
        <v>5.54</v>
      </c>
      <c r="X1028">
        <v>20</v>
      </c>
      <c r="Y1028">
        <v>0.5</v>
      </c>
      <c r="Z1028">
        <v>1.01</v>
      </c>
      <c r="AA1028">
        <v>40</v>
      </c>
      <c r="AB1028">
        <v>1.87</v>
      </c>
      <c r="AC1028">
        <v>650</v>
      </c>
      <c r="AD1028">
        <v>6</v>
      </c>
      <c r="AE1028">
        <v>0.62</v>
      </c>
      <c r="AF1028">
        <v>86</v>
      </c>
      <c r="AH1028">
        <v>20</v>
      </c>
      <c r="AI1028">
        <v>2</v>
      </c>
      <c r="AJ1028">
        <v>13</v>
      </c>
      <c r="AK1028">
        <v>39</v>
      </c>
      <c r="AL1028">
        <v>0.24</v>
      </c>
      <c r="AO1028">
        <v>109</v>
      </c>
      <c r="AQ1028">
        <v>116</v>
      </c>
    </row>
    <row r="1029" spans="1:43" hidden="1" x14ac:dyDescent="0.25">
      <c r="A1029" t="s">
        <v>3172</v>
      </c>
      <c r="B1029" t="s">
        <v>3173</v>
      </c>
      <c r="C1029" s="1" t="str">
        <f t="shared" si="66"/>
        <v>21:0087</v>
      </c>
      <c r="D1029" s="1" t="str">
        <f t="shared" si="67"/>
        <v>21:0001</v>
      </c>
      <c r="E1029" t="s">
        <v>3170</v>
      </c>
      <c r="F1029" t="s">
        <v>3174</v>
      </c>
      <c r="H1029">
        <v>64.186428000000006</v>
      </c>
      <c r="I1029">
        <v>-108.80598929999999</v>
      </c>
      <c r="J1029" s="1" t="str">
        <f t="shared" si="68"/>
        <v>Till</v>
      </c>
      <c r="K1029" s="1" t="str">
        <f t="shared" si="69"/>
        <v>&lt;2 micron</v>
      </c>
      <c r="L1029">
        <v>0.1</v>
      </c>
      <c r="M1029">
        <v>4.53</v>
      </c>
      <c r="N1029">
        <v>24</v>
      </c>
      <c r="O1029">
        <v>200</v>
      </c>
      <c r="P1029">
        <v>0.25</v>
      </c>
      <c r="Q1029">
        <v>1</v>
      </c>
      <c r="R1029">
        <v>0.37</v>
      </c>
      <c r="S1029">
        <v>0.25</v>
      </c>
      <c r="T1029">
        <v>35</v>
      </c>
      <c r="U1029">
        <v>124</v>
      </c>
      <c r="V1029">
        <v>160</v>
      </c>
      <c r="W1029">
        <v>5.22</v>
      </c>
      <c r="X1029">
        <v>20</v>
      </c>
      <c r="Y1029">
        <v>0.5</v>
      </c>
      <c r="Z1029">
        <v>0.76</v>
      </c>
      <c r="AA1029">
        <v>40</v>
      </c>
      <c r="AB1029">
        <v>1.76</v>
      </c>
      <c r="AC1029">
        <v>610</v>
      </c>
      <c r="AD1029">
        <v>5</v>
      </c>
      <c r="AE1029">
        <v>0.47</v>
      </c>
      <c r="AF1029">
        <v>82</v>
      </c>
      <c r="AG1029">
        <v>3950</v>
      </c>
      <c r="AH1029">
        <v>16</v>
      </c>
      <c r="AI1029">
        <v>4</v>
      </c>
      <c r="AJ1029">
        <v>11</v>
      </c>
      <c r="AK1029">
        <v>22</v>
      </c>
      <c r="AL1029">
        <v>0.21</v>
      </c>
      <c r="AO1029">
        <v>102</v>
      </c>
      <c r="AQ1029">
        <v>112</v>
      </c>
    </row>
    <row r="1030" spans="1:43" hidden="1" x14ac:dyDescent="0.25">
      <c r="A1030" t="s">
        <v>3175</v>
      </c>
      <c r="B1030" t="s">
        <v>3176</v>
      </c>
      <c r="C1030" s="1" t="str">
        <f t="shared" si="66"/>
        <v>21:0087</v>
      </c>
      <c r="D1030" s="1" t="str">
        <f t="shared" si="67"/>
        <v>21:0001</v>
      </c>
      <c r="E1030" t="s">
        <v>3177</v>
      </c>
      <c r="F1030" t="s">
        <v>3178</v>
      </c>
      <c r="H1030">
        <v>64.3023618</v>
      </c>
      <c r="I1030">
        <v>-108.75351620000001</v>
      </c>
      <c r="J1030" s="1" t="str">
        <f t="shared" si="68"/>
        <v>Till</v>
      </c>
      <c r="K1030" s="1" t="str">
        <f t="shared" si="69"/>
        <v>&lt;2 micron</v>
      </c>
      <c r="L1030">
        <v>0.1</v>
      </c>
      <c r="M1030">
        <v>3.55</v>
      </c>
      <c r="N1030">
        <v>34</v>
      </c>
      <c r="O1030">
        <v>200</v>
      </c>
      <c r="P1030">
        <v>0.25</v>
      </c>
      <c r="Q1030">
        <v>1</v>
      </c>
      <c r="R1030">
        <v>0.35</v>
      </c>
      <c r="S1030">
        <v>0.25</v>
      </c>
      <c r="T1030">
        <v>22</v>
      </c>
      <c r="U1030">
        <v>105</v>
      </c>
      <c r="V1030">
        <v>102</v>
      </c>
      <c r="W1030">
        <v>4.2</v>
      </c>
      <c r="X1030">
        <v>10</v>
      </c>
      <c r="Y1030">
        <v>0.5</v>
      </c>
      <c r="Z1030">
        <v>0.72</v>
      </c>
      <c r="AA1030">
        <v>20</v>
      </c>
      <c r="AB1030">
        <v>1.36</v>
      </c>
      <c r="AC1030">
        <v>395</v>
      </c>
      <c r="AD1030">
        <v>3</v>
      </c>
      <c r="AE1030">
        <v>0.85</v>
      </c>
      <c r="AF1030">
        <v>59</v>
      </c>
      <c r="AH1030">
        <v>12</v>
      </c>
      <c r="AI1030">
        <v>6</v>
      </c>
      <c r="AJ1030">
        <v>8</v>
      </c>
      <c r="AK1030">
        <v>26</v>
      </c>
      <c r="AL1030">
        <v>7.0000000000000007E-2</v>
      </c>
      <c r="AO1030">
        <v>78</v>
      </c>
      <c r="AQ1030">
        <v>80</v>
      </c>
    </row>
    <row r="1031" spans="1:43" hidden="1" x14ac:dyDescent="0.25">
      <c r="A1031" t="s">
        <v>3179</v>
      </c>
      <c r="B1031" t="s">
        <v>3180</v>
      </c>
      <c r="C1031" s="1" t="str">
        <f t="shared" si="66"/>
        <v>21:0087</v>
      </c>
      <c r="D1031" s="1" t="str">
        <f t="shared" si="67"/>
        <v>21:0001</v>
      </c>
      <c r="E1031" t="s">
        <v>3181</v>
      </c>
      <c r="F1031" t="s">
        <v>3182</v>
      </c>
      <c r="H1031">
        <v>64.318048300000001</v>
      </c>
      <c r="I1031">
        <v>-108.88693000000001</v>
      </c>
      <c r="J1031" s="1" t="str">
        <f t="shared" si="68"/>
        <v>Till</v>
      </c>
      <c r="K1031" s="1" t="str">
        <f t="shared" si="69"/>
        <v>&lt;2 micron</v>
      </c>
      <c r="L1031">
        <v>0.1</v>
      </c>
      <c r="M1031">
        <v>3.44</v>
      </c>
      <c r="N1031">
        <v>28</v>
      </c>
      <c r="O1031">
        <v>170</v>
      </c>
      <c r="P1031">
        <v>0.25</v>
      </c>
      <c r="Q1031">
        <v>1</v>
      </c>
      <c r="R1031">
        <v>0.32</v>
      </c>
      <c r="S1031">
        <v>0.25</v>
      </c>
      <c r="T1031">
        <v>29</v>
      </c>
      <c r="U1031">
        <v>119</v>
      </c>
      <c r="V1031">
        <v>161</v>
      </c>
      <c r="W1031">
        <v>4.5599999999999996</v>
      </c>
      <c r="X1031">
        <v>10</v>
      </c>
      <c r="Y1031">
        <v>0.5</v>
      </c>
      <c r="Z1031">
        <v>0.74</v>
      </c>
      <c r="AA1031">
        <v>20</v>
      </c>
      <c r="AB1031">
        <v>1.49</v>
      </c>
      <c r="AC1031">
        <v>485</v>
      </c>
      <c r="AD1031">
        <v>3</v>
      </c>
      <c r="AE1031">
        <v>1.34</v>
      </c>
      <c r="AF1031">
        <v>68</v>
      </c>
      <c r="AH1031">
        <v>18</v>
      </c>
      <c r="AI1031">
        <v>6</v>
      </c>
      <c r="AJ1031">
        <v>8</v>
      </c>
      <c r="AK1031">
        <v>20</v>
      </c>
      <c r="AL1031">
        <v>0.06</v>
      </c>
      <c r="AO1031">
        <v>85</v>
      </c>
      <c r="AQ1031">
        <v>98</v>
      </c>
    </row>
    <row r="1032" spans="1:43" hidden="1" x14ac:dyDescent="0.25">
      <c r="A1032" t="s">
        <v>3183</v>
      </c>
      <c r="B1032" t="s">
        <v>3184</v>
      </c>
      <c r="C1032" s="1" t="str">
        <f t="shared" si="66"/>
        <v>21:0087</v>
      </c>
      <c r="D1032" s="1" t="str">
        <f t="shared" si="67"/>
        <v>21:0001</v>
      </c>
      <c r="E1032" t="s">
        <v>3185</v>
      </c>
      <c r="F1032" t="s">
        <v>3186</v>
      </c>
      <c r="H1032">
        <v>64.314281500000007</v>
      </c>
      <c r="I1032">
        <v>-108.86922149999999</v>
      </c>
      <c r="J1032" s="1" t="str">
        <f t="shared" si="68"/>
        <v>Till</v>
      </c>
      <c r="K1032" s="1" t="str">
        <f t="shared" si="69"/>
        <v>&lt;2 micron</v>
      </c>
      <c r="L1032">
        <v>0.1</v>
      </c>
      <c r="M1032">
        <v>4.34</v>
      </c>
      <c r="N1032">
        <v>36</v>
      </c>
      <c r="O1032">
        <v>150</v>
      </c>
      <c r="P1032">
        <v>0.25</v>
      </c>
      <c r="Q1032">
        <v>1</v>
      </c>
      <c r="R1032">
        <v>0.28000000000000003</v>
      </c>
      <c r="S1032">
        <v>0.25</v>
      </c>
      <c r="T1032">
        <v>21</v>
      </c>
      <c r="U1032">
        <v>123</v>
      </c>
      <c r="V1032">
        <v>106</v>
      </c>
      <c r="W1032">
        <v>4.9000000000000004</v>
      </c>
      <c r="X1032">
        <v>20</v>
      </c>
      <c r="Y1032">
        <v>0.5</v>
      </c>
      <c r="Z1032">
        <v>0.52</v>
      </c>
      <c r="AA1032">
        <v>30</v>
      </c>
      <c r="AB1032">
        <v>1.25</v>
      </c>
      <c r="AC1032">
        <v>355</v>
      </c>
      <c r="AD1032">
        <v>4</v>
      </c>
      <c r="AE1032">
        <v>0.77</v>
      </c>
      <c r="AF1032">
        <v>50</v>
      </c>
      <c r="AH1032">
        <v>8</v>
      </c>
      <c r="AI1032">
        <v>1</v>
      </c>
      <c r="AJ1032">
        <v>9</v>
      </c>
      <c r="AK1032">
        <v>22</v>
      </c>
      <c r="AL1032">
        <v>0.15</v>
      </c>
      <c r="AO1032">
        <v>95</v>
      </c>
      <c r="AQ1032">
        <v>92</v>
      </c>
    </row>
    <row r="1033" spans="1:43" hidden="1" x14ac:dyDescent="0.25">
      <c r="A1033" t="s">
        <v>3187</v>
      </c>
      <c r="B1033" t="s">
        <v>3188</v>
      </c>
      <c r="C1033" s="1" t="str">
        <f t="shared" si="66"/>
        <v>21:0087</v>
      </c>
      <c r="D1033" s="1" t="str">
        <f t="shared" si="67"/>
        <v>21:0001</v>
      </c>
      <c r="E1033" t="s">
        <v>3189</v>
      </c>
      <c r="F1033" t="s">
        <v>3190</v>
      </c>
      <c r="H1033">
        <v>64.284582400000005</v>
      </c>
      <c r="I1033">
        <v>-109.04533379999999</v>
      </c>
      <c r="J1033" s="1" t="str">
        <f t="shared" si="68"/>
        <v>Till</v>
      </c>
      <c r="K1033" s="1" t="str">
        <f t="shared" si="69"/>
        <v>&lt;2 micron</v>
      </c>
      <c r="L1033">
        <v>0.1</v>
      </c>
      <c r="M1033">
        <v>3.13</v>
      </c>
      <c r="N1033">
        <v>26</v>
      </c>
      <c r="O1033">
        <v>160</v>
      </c>
      <c r="P1033">
        <v>0.25</v>
      </c>
      <c r="Q1033">
        <v>1</v>
      </c>
      <c r="R1033">
        <v>0.48</v>
      </c>
      <c r="S1033">
        <v>0.25</v>
      </c>
      <c r="T1033">
        <v>25</v>
      </c>
      <c r="U1033">
        <v>78</v>
      </c>
      <c r="V1033">
        <v>90</v>
      </c>
      <c r="W1033">
        <v>3.51</v>
      </c>
      <c r="X1033">
        <v>10</v>
      </c>
      <c r="Y1033">
        <v>0.5</v>
      </c>
      <c r="Z1033">
        <v>0.69</v>
      </c>
      <c r="AA1033">
        <v>40</v>
      </c>
      <c r="AB1033">
        <v>1.28</v>
      </c>
      <c r="AC1033">
        <v>425</v>
      </c>
      <c r="AD1033">
        <v>1</v>
      </c>
      <c r="AE1033">
        <v>0.84</v>
      </c>
      <c r="AF1033">
        <v>60</v>
      </c>
      <c r="AH1033">
        <v>16</v>
      </c>
      <c r="AI1033">
        <v>8</v>
      </c>
      <c r="AJ1033">
        <v>8</v>
      </c>
      <c r="AK1033">
        <v>31</v>
      </c>
      <c r="AL1033">
        <v>0.08</v>
      </c>
      <c r="AO1033">
        <v>65</v>
      </c>
      <c r="AQ1033">
        <v>92</v>
      </c>
    </row>
    <row r="1034" spans="1:43" hidden="1" x14ac:dyDescent="0.25">
      <c r="A1034" t="s">
        <v>3191</v>
      </c>
      <c r="B1034" t="s">
        <v>3192</v>
      </c>
      <c r="C1034" s="1" t="str">
        <f t="shared" si="66"/>
        <v>21:0087</v>
      </c>
      <c r="D1034" s="1" t="str">
        <f t="shared" si="67"/>
        <v>21:0001</v>
      </c>
      <c r="E1034" t="s">
        <v>3193</v>
      </c>
      <c r="F1034" t="s">
        <v>3194</v>
      </c>
      <c r="H1034">
        <v>64.193328100000002</v>
      </c>
      <c r="I1034">
        <v>-109.31748589999999</v>
      </c>
      <c r="J1034" s="1" t="str">
        <f t="shared" si="68"/>
        <v>Till</v>
      </c>
      <c r="K1034" s="1" t="str">
        <f t="shared" si="69"/>
        <v>&lt;2 micron</v>
      </c>
      <c r="L1034">
        <v>0.1</v>
      </c>
      <c r="M1034">
        <v>3.95</v>
      </c>
      <c r="N1034">
        <v>30</v>
      </c>
      <c r="O1034">
        <v>180</v>
      </c>
      <c r="P1034">
        <v>0.25</v>
      </c>
      <c r="Q1034">
        <v>1</v>
      </c>
      <c r="R1034">
        <v>0.26</v>
      </c>
      <c r="S1034">
        <v>0.25</v>
      </c>
      <c r="T1034">
        <v>23</v>
      </c>
      <c r="U1034">
        <v>127</v>
      </c>
      <c r="V1034">
        <v>150</v>
      </c>
      <c r="W1034">
        <v>5.27</v>
      </c>
      <c r="X1034">
        <v>20</v>
      </c>
      <c r="Y1034">
        <v>0.5</v>
      </c>
      <c r="Z1034">
        <v>0.8</v>
      </c>
      <c r="AA1034">
        <v>30</v>
      </c>
      <c r="AB1034">
        <v>1.68</v>
      </c>
      <c r="AC1034">
        <v>480</v>
      </c>
      <c r="AD1034">
        <v>6</v>
      </c>
      <c r="AE1034">
        <v>0.52</v>
      </c>
      <c r="AF1034">
        <v>69</v>
      </c>
      <c r="AH1034">
        <v>20</v>
      </c>
      <c r="AI1034">
        <v>6</v>
      </c>
      <c r="AJ1034">
        <v>12</v>
      </c>
      <c r="AK1034">
        <v>15</v>
      </c>
      <c r="AL1034">
        <v>0.18</v>
      </c>
      <c r="AO1034">
        <v>103</v>
      </c>
      <c r="AQ1034">
        <v>108</v>
      </c>
    </row>
    <row r="1035" spans="1:43" hidden="1" x14ac:dyDescent="0.25">
      <c r="A1035" t="s">
        <v>3195</v>
      </c>
      <c r="B1035" t="s">
        <v>3196</v>
      </c>
      <c r="C1035" s="1" t="str">
        <f t="shared" si="66"/>
        <v>21:0087</v>
      </c>
      <c r="D1035" s="1" t="str">
        <f t="shared" si="67"/>
        <v>21:0001</v>
      </c>
      <c r="E1035" t="s">
        <v>3197</v>
      </c>
      <c r="F1035" t="s">
        <v>3198</v>
      </c>
      <c r="H1035">
        <v>64.128162700000004</v>
      </c>
      <c r="I1035">
        <v>-109.32939949999999</v>
      </c>
      <c r="J1035" s="1" t="str">
        <f t="shared" si="68"/>
        <v>Till</v>
      </c>
      <c r="K1035" s="1" t="str">
        <f t="shared" si="69"/>
        <v>&lt;2 micron</v>
      </c>
      <c r="L1035">
        <v>0.1</v>
      </c>
      <c r="M1035">
        <v>3.46</v>
      </c>
      <c r="N1035">
        <v>40</v>
      </c>
      <c r="O1035">
        <v>240</v>
      </c>
      <c r="P1035">
        <v>0.25</v>
      </c>
      <c r="Q1035">
        <v>1</v>
      </c>
      <c r="R1035">
        <v>0.34</v>
      </c>
      <c r="S1035">
        <v>0.25</v>
      </c>
      <c r="T1035">
        <v>23</v>
      </c>
      <c r="U1035">
        <v>99</v>
      </c>
      <c r="V1035">
        <v>147</v>
      </c>
      <c r="W1035">
        <v>4.2</v>
      </c>
      <c r="X1035">
        <v>10</v>
      </c>
      <c r="Y1035">
        <v>0.5</v>
      </c>
      <c r="Z1035">
        <v>0.75</v>
      </c>
      <c r="AA1035">
        <v>30</v>
      </c>
      <c r="AB1035">
        <v>1.26</v>
      </c>
      <c r="AC1035">
        <v>400</v>
      </c>
      <c r="AD1035">
        <v>3</v>
      </c>
      <c r="AE1035">
        <v>1.05</v>
      </c>
      <c r="AF1035">
        <v>51</v>
      </c>
      <c r="AH1035">
        <v>20</v>
      </c>
      <c r="AI1035">
        <v>6</v>
      </c>
      <c r="AJ1035">
        <v>9</v>
      </c>
      <c r="AK1035">
        <v>32</v>
      </c>
      <c r="AL1035">
        <v>0.05</v>
      </c>
      <c r="AO1035">
        <v>78</v>
      </c>
      <c r="AQ1035">
        <v>74</v>
      </c>
    </row>
    <row r="1036" spans="1:43" hidden="1" x14ac:dyDescent="0.25">
      <c r="A1036" t="s">
        <v>3199</v>
      </c>
      <c r="B1036" t="s">
        <v>3200</v>
      </c>
      <c r="C1036" s="1" t="str">
        <f t="shared" si="66"/>
        <v>21:0087</v>
      </c>
      <c r="D1036" s="1" t="str">
        <f t="shared" si="67"/>
        <v>21:0001</v>
      </c>
      <c r="E1036" t="s">
        <v>3201</v>
      </c>
      <c r="F1036" t="s">
        <v>3202</v>
      </c>
      <c r="H1036">
        <v>64.0688052</v>
      </c>
      <c r="I1036">
        <v>-109.34851569999999</v>
      </c>
      <c r="J1036" s="1" t="str">
        <f t="shared" si="68"/>
        <v>Till</v>
      </c>
      <c r="K1036" s="1" t="str">
        <f t="shared" si="69"/>
        <v>&lt;2 micron</v>
      </c>
      <c r="L1036">
        <v>0.2</v>
      </c>
      <c r="M1036">
        <v>5.9</v>
      </c>
      <c r="N1036">
        <v>50</v>
      </c>
      <c r="O1036">
        <v>300</v>
      </c>
      <c r="P1036">
        <v>0.25</v>
      </c>
      <c r="Q1036">
        <v>2</v>
      </c>
      <c r="R1036">
        <v>0.37</v>
      </c>
      <c r="S1036">
        <v>0.25</v>
      </c>
      <c r="T1036">
        <v>37</v>
      </c>
      <c r="U1036">
        <v>143</v>
      </c>
      <c r="V1036">
        <v>196</v>
      </c>
      <c r="W1036">
        <v>5.81</v>
      </c>
      <c r="X1036">
        <v>30</v>
      </c>
      <c r="Y1036">
        <v>0.5</v>
      </c>
      <c r="Z1036">
        <v>1.1399999999999999</v>
      </c>
      <c r="AA1036">
        <v>30</v>
      </c>
      <c r="AB1036">
        <v>1.8</v>
      </c>
      <c r="AC1036">
        <v>635</v>
      </c>
      <c r="AD1036">
        <v>4</v>
      </c>
      <c r="AE1036">
        <v>0.66</v>
      </c>
      <c r="AF1036">
        <v>106</v>
      </c>
      <c r="AH1036">
        <v>22</v>
      </c>
      <c r="AI1036">
        <v>8</v>
      </c>
      <c r="AJ1036">
        <v>15</v>
      </c>
      <c r="AK1036">
        <v>36</v>
      </c>
      <c r="AL1036">
        <v>0.25</v>
      </c>
      <c r="AO1036">
        <v>112</v>
      </c>
      <c r="AQ1036">
        <v>116</v>
      </c>
    </row>
    <row r="1037" spans="1:43" hidden="1" x14ac:dyDescent="0.25">
      <c r="A1037" t="s">
        <v>3203</v>
      </c>
      <c r="B1037" t="s">
        <v>3204</v>
      </c>
      <c r="C1037" s="1" t="str">
        <f t="shared" si="66"/>
        <v>21:0087</v>
      </c>
      <c r="D1037" s="1" t="str">
        <f t="shared" si="67"/>
        <v>21:0001</v>
      </c>
      <c r="E1037" t="s">
        <v>3205</v>
      </c>
      <c r="F1037" t="s">
        <v>3206</v>
      </c>
      <c r="H1037">
        <v>64.066232299999996</v>
      </c>
      <c r="I1037">
        <v>-109.24527070000001</v>
      </c>
      <c r="J1037" s="1" t="str">
        <f t="shared" si="68"/>
        <v>Till</v>
      </c>
      <c r="K1037" s="1" t="str">
        <f t="shared" si="69"/>
        <v>&lt;2 micron</v>
      </c>
      <c r="L1037">
        <v>0.1</v>
      </c>
      <c r="M1037">
        <v>4.38</v>
      </c>
      <c r="N1037">
        <v>14</v>
      </c>
      <c r="O1037">
        <v>220</v>
      </c>
      <c r="P1037">
        <v>0.25</v>
      </c>
      <c r="Q1037">
        <v>1</v>
      </c>
      <c r="R1037">
        <v>0.33</v>
      </c>
      <c r="S1037">
        <v>0.25</v>
      </c>
      <c r="T1037">
        <v>29</v>
      </c>
      <c r="U1037">
        <v>117</v>
      </c>
      <c r="V1037">
        <v>117</v>
      </c>
      <c r="W1037">
        <v>4.97</v>
      </c>
      <c r="X1037">
        <v>20</v>
      </c>
      <c r="Y1037">
        <v>0.5</v>
      </c>
      <c r="Z1037">
        <v>0.72</v>
      </c>
      <c r="AA1037">
        <v>30</v>
      </c>
      <c r="AB1037">
        <v>1.52</v>
      </c>
      <c r="AC1037">
        <v>460</v>
      </c>
      <c r="AD1037">
        <v>2</v>
      </c>
      <c r="AE1037">
        <v>0.81</v>
      </c>
      <c r="AF1037">
        <v>69</v>
      </c>
      <c r="AH1037">
        <v>16</v>
      </c>
      <c r="AI1037">
        <v>6</v>
      </c>
      <c r="AJ1037">
        <v>10</v>
      </c>
      <c r="AK1037">
        <v>27</v>
      </c>
      <c r="AL1037">
        <v>0.14000000000000001</v>
      </c>
      <c r="AO1037">
        <v>97</v>
      </c>
      <c r="AQ1037">
        <v>92</v>
      </c>
    </row>
    <row r="1038" spans="1:43" hidden="1" x14ac:dyDescent="0.25">
      <c r="A1038" t="s">
        <v>3207</v>
      </c>
      <c r="B1038" t="s">
        <v>3208</v>
      </c>
      <c r="C1038" s="1" t="str">
        <f t="shared" si="66"/>
        <v>21:0087</v>
      </c>
      <c r="D1038" s="1" t="str">
        <f t="shared" si="67"/>
        <v>21:0001</v>
      </c>
      <c r="E1038" t="s">
        <v>3209</v>
      </c>
      <c r="F1038" t="s">
        <v>3210</v>
      </c>
      <c r="H1038">
        <v>64.100706000000002</v>
      </c>
      <c r="I1038">
        <v>-109.05141260000001</v>
      </c>
      <c r="J1038" s="1" t="str">
        <f t="shared" si="68"/>
        <v>Till</v>
      </c>
      <c r="K1038" s="1" t="str">
        <f t="shared" si="69"/>
        <v>&lt;2 micron</v>
      </c>
      <c r="L1038">
        <v>0.1</v>
      </c>
      <c r="M1038">
        <v>4.8600000000000003</v>
      </c>
      <c r="N1038">
        <v>118</v>
      </c>
      <c r="O1038">
        <v>280</v>
      </c>
      <c r="P1038">
        <v>0.25</v>
      </c>
      <c r="Q1038">
        <v>4</v>
      </c>
      <c r="R1038">
        <v>0.37</v>
      </c>
      <c r="S1038">
        <v>0.5</v>
      </c>
      <c r="T1038">
        <v>37</v>
      </c>
      <c r="U1038">
        <v>143</v>
      </c>
      <c r="V1038">
        <v>197</v>
      </c>
      <c r="W1038">
        <v>6.04</v>
      </c>
      <c r="X1038">
        <v>20</v>
      </c>
      <c r="Y1038">
        <v>0.5</v>
      </c>
      <c r="Z1038">
        <v>1.1100000000000001</v>
      </c>
      <c r="AA1038">
        <v>30</v>
      </c>
      <c r="AB1038">
        <v>1.79</v>
      </c>
      <c r="AC1038">
        <v>535</v>
      </c>
      <c r="AD1038">
        <v>5</v>
      </c>
      <c r="AE1038">
        <v>0.61</v>
      </c>
      <c r="AF1038">
        <v>97</v>
      </c>
      <c r="AH1038">
        <v>24</v>
      </c>
      <c r="AI1038">
        <v>6</v>
      </c>
      <c r="AJ1038">
        <v>13</v>
      </c>
      <c r="AK1038">
        <v>30</v>
      </c>
      <c r="AL1038">
        <v>0.22</v>
      </c>
      <c r="AO1038">
        <v>107</v>
      </c>
      <c r="AQ1038">
        <v>112</v>
      </c>
    </row>
    <row r="1039" spans="1:43" hidden="1" x14ac:dyDescent="0.25">
      <c r="A1039" t="s">
        <v>3211</v>
      </c>
      <c r="B1039" t="s">
        <v>3212</v>
      </c>
      <c r="C1039" s="1" t="str">
        <f t="shared" si="66"/>
        <v>21:0087</v>
      </c>
      <c r="D1039" s="1" t="str">
        <f t="shared" si="67"/>
        <v>21:0001</v>
      </c>
      <c r="E1039" t="s">
        <v>3213</v>
      </c>
      <c r="F1039" t="s">
        <v>3214</v>
      </c>
      <c r="H1039">
        <v>64.170015699999993</v>
      </c>
      <c r="I1039">
        <v>-109.10437229999999</v>
      </c>
      <c r="J1039" s="1" t="str">
        <f t="shared" si="68"/>
        <v>Till</v>
      </c>
      <c r="K1039" s="1" t="str">
        <f t="shared" si="69"/>
        <v>&lt;2 micron</v>
      </c>
      <c r="L1039">
        <v>0.1</v>
      </c>
      <c r="M1039">
        <v>4.6500000000000004</v>
      </c>
      <c r="N1039">
        <v>28</v>
      </c>
      <c r="O1039">
        <v>170</v>
      </c>
      <c r="P1039">
        <v>0.25</v>
      </c>
      <c r="Q1039">
        <v>1</v>
      </c>
      <c r="R1039">
        <v>0.24</v>
      </c>
      <c r="S1039">
        <v>0.25</v>
      </c>
      <c r="T1039">
        <v>28</v>
      </c>
      <c r="U1039">
        <v>123</v>
      </c>
      <c r="V1039">
        <v>133</v>
      </c>
      <c r="W1039">
        <v>5.76</v>
      </c>
      <c r="X1039">
        <v>20</v>
      </c>
      <c r="Y1039">
        <v>0.5</v>
      </c>
      <c r="Z1039">
        <v>0.42</v>
      </c>
      <c r="AA1039">
        <v>30</v>
      </c>
      <c r="AB1039">
        <v>1.2</v>
      </c>
      <c r="AC1039">
        <v>340</v>
      </c>
      <c r="AD1039">
        <v>3</v>
      </c>
      <c r="AE1039">
        <v>0.68</v>
      </c>
      <c r="AF1039">
        <v>85</v>
      </c>
      <c r="AH1039">
        <v>18</v>
      </c>
      <c r="AI1039">
        <v>6</v>
      </c>
      <c r="AJ1039">
        <v>11</v>
      </c>
      <c r="AK1039">
        <v>18</v>
      </c>
      <c r="AL1039">
        <v>0.18</v>
      </c>
      <c r="AO1039">
        <v>107</v>
      </c>
      <c r="AQ1039">
        <v>92</v>
      </c>
    </row>
    <row r="1040" spans="1:43" hidden="1" x14ac:dyDescent="0.25">
      <c r="A1040" t="s">
        <v>3215</v>
      </c>
      <c r="B1040" t="s">
        <v>3216</v>
      </c>
      <c r="C1040" s="1" t="str">
        <f t="shared" si="66"/>
        <v>21:0087</v>
      </c>
      <c r="D1040" s="1" t="str">
        <f t="shared" si="67"/>
        <v>21:0001</v>
      </c>
      <c r="E1040" t="s">
        <v>3213</v>
      </c>
      <c r="F1040" t="s">
        <v>3217</v>
      </c>
      <c r="H1040">
        <v>64.170015699999993</v>
      </c>
      <c r="I1040">
        <v>-109.10437229999999</v>
      </c>
      <c r="J1040" s="1" t="str">
        <f t="shared" si="68"/>
        <v>Till</v>
      </c>
      <c r="K1040" s="1" t="str">
        <f t="shared" si="69"/>
        <v>&lt;2 micron</v>
      </c>
      <c r="L1040">
        <v>0.1</v>
      </c>
      <c r="M1040">
        <v>4.95</v>
      </c>
      <c r="N1040">
        <v>36</v>
      </c>
      <c r="O1040">
        <v>190</v>
      </c>
      <c r="P1040">
        <v>0.25</v>
      </c>
      <c r="Q1040">
        <v>1</v>
      </c>
      <c r="R1040">
        <v>0.25</v>
      </c>
      <c r="S1040">
        <v>0.25</v>
      </c>
      <c r="T1040">
        <v>27</v>
      </c>
      <c r="U1040">
        <v>129</v>
      </c>
      <c r="V1040">
        <v>140</v>
      </c>
      <c r="W1040">
        <v>5.93</v>
      </c>
      <c r="X1040">
        <v>30</v>
      </c>
      <c r="Y1040">
        <v>0.5</v>
      </c>
      <c r="Z1040">
        <v>0.44</v>
      </c>
      <c r="AA1040">
        <v>40</v>
      </c>
      <c r="AB1040">
        <v>1.25</v>
      </c>
      <c r="AC1040">
        <v>355</v>
      </c>
      <c r="AD1040">
        <v>3</v>
      </c>
      <c r="AE1040">
        <v>0.66</v>
      </c>
      <c r="AF1040">
        <v>88</v>
      </c>
      <c r="AG1040">
        <v>6140</v>
      </c>
      <c r="AH1040">
        <v>14</v>
      </c>
      <c r="AI1040">
        <v>1</v>
      </c>
      <c r="AJ1040">
        <v>12</v>
      </c>
      <c r="AK1040">
        <v>20</v>
      </c>
      <c r="AL1040">
        <v>0.17</v>
      </c>
      <c r="AO1040">
        <v>112</v>
      </c>
      <c r="AQ1040">
        <v>94</v>
      </c>
    </row>
    <row r="1041" spans="1:43" hidden="1" x14ac:dyDescent="0.25">
      <c r="A1041" t="s">
        <v>3218</v>
      </c>
      <c r="B1041" t="s">
        <v>3219</v>
      </c>
      <c r="C1041" s="1" t="str">
        <f t="shared" si="66"/>
        <v>21:0087</v>
      </c>
      <c r="D1041" s="1" t="str">
        <f t="shared" si="67"/>
        <v>21:0001</v>
      </c>
      <c r="E1041" t="s">
        <v>3220</v>
      </c>
      <c r="F1041" t="s">
        <v>3221</v>
      </c>
      <c r="H1041">
        <v>64.340284499999996</v>
      </c>
      <c r="I1041">
        <v>-108.6409822</v>
      </c>
      <c r="J1041" s="1" t="str">
        <f t="shared" si="68"/>
        <v>Till</v>
      </c>
      <c r="K1041" s="1" t="str">
        <f t="shared" si="69"/>
        <v>&lt;2 micron</v>
      </c>
      <c r="L1041">
        <v>0.1</v>
      </c>
      <c r="M1041">
        <v>2.89</v>
      </c>
      <c r="N1041">
        <v>16</v>
      </c>
      <c r="O1041">
        <v>170</v>
      </c>
      <c r="P1041">
        <v>0.5</v>
      </c>
      <c r="Q1041">
        <v>1</v>
      </c>
      <c r="R1041">
        <v>0.42</v>
      </c>
      <c r="S1041">
        <v>0.25</v>
      </c>
      <c r="T1041">
        <v>25</v>
      </c>
      <c r="U1041">
        <v>105</v>
      </c>
      <c r="V1041">
        <v>82</v>
      </c>
      <c r="W1041">
        <v>3.8</v>
      </c>
      <c r="X1041">
        <v>10</v>
      </c>
      <c r="Y1041">
        <v>0.5</v>
      </c>
      <c r="Z1041">
        <v>0.71</v>
      </c>
      <c r="AA1041">
        <v>30</v>
      </c>
      <c r="AB1041">
        <v>1.49</v>
      </c>
      <c r="AC1041">
        <v>455</v>
      </c>
      <c r="AD1041">
        <v>2</v>
      </c>
      <c r="AE1041">
        <v>1.88</v>
      </c>
      <c r="AF1041">
        <v>57</v>
      </c>
      <c r="AH1041">
        <v>16</v>
      </c>
      <c r="AI1041">
        <v>4</v>
      </c>
      <c r="AJ1041">
        <v>8</v>
      </c>
      <c r="AK1041">
        <v>23</v>
      </c>
      <c r="AL1041">
        <v>0.02</v>
      </c>
      <c r="AO1041">
        <v>75</v>
      </c>
      <c r="AQ1041">
        <v>92</v>
      </c>
    </row>
    <row r="1042" spans="1:43" hidden="1" x14ac:dyDescent="0.25">
      <c r="A1042" t="s">
        <v>3222</v>
      </c>
      <c r="B1042" t="s">
        <v>3223</v>
      </c>
      <c r="C1042" s="1" t="str">
        <f t="shared" si="66"/>
        <v>21:0087</v>
      </c>
      <c r="D1042" s="1" t="str">
        <f t="shared" si="67"/>
        <v>21:0001</v>
      </c>
      <c r="E1042" t="s">
        <v>3224</v>
      </c>
      <c r="F1042" t="s">
        <v>3225</v>
      </c>
      <c r="H1042">
        <v>64.421893299999994</v>
      </c>
      <c r="I1042">
        <v>-108.8927699</v>
      </c>
      <c r="J1042" s="1" t="str">
        <f t="shared" si="68"/>
        <v>Till</v>
      </c>
      <c r="K1042" s="1" t="str">
        <f t="shared" si="69"/>
        <v>&lt;2 micron</v>
      </c>
      <c r="L1042">
        <v>0.1</v>
      </c>
      <c r="M1042">
        <v>3.42</v>
      </c>
      <c r="N1042">
        <v>24</v>
      </c>
      <c r="O1042">
        <v>150</v>
      </c>
      <c r="P1042">
        <v>0.5</v>
      </c>
      <c r="Q1042">
        <v>1</v>
      </c>
      <c r="R1042">
        <v>0.28999999999999998</v>
      </c>
      <c r="S1042">
        <v>0.25</v>
      </c>
      <c r="T1042">
        <v>21</v>
      </c>
      <c r="U1042">
        <v>113</v>
      </c>
      <c r="V1042">
        <v>99</v>
      </c>
      <c r="W1042">
        <v>4.4400000000000004</v>
      </c>
      <c r="X1042">
        <v>10</v>
      </c>
      <c r="Y1042">
        <v>0.5</v>
      </c>
      <c r="Z1042">
        <v>0.65</v>
      </c>
      <c r="AA1042">
        <v>20</v>
      </c>
      <c r="AB1042">
        <v>1.48</v>
      </c>
      <c r="AC1042">
        <v>430</v>
      </c>
      <c r="AD1042">
        <v>2</v>
      </c>
      <c r="AE1042">
        <v>1.56</v>
      </c>
      <c r="AF1042">
        <v>56</v>
      </c>
      <c r="AH1042">
        <v>12</v>
      </c>
      <c r="AI1042">
        <v>1</v>
      </c>
      <c r="AJ1042">
        <v>9</v>
      </c>
      <c r="AK1042">
        <v>18</v>
      </c>
      <c r="AL1042">
        <v>0.04</v>
      </c>
      <c r="AO1042">
        <v>84</v>
      </c>
      <c r="AQ1042">
        <v>94</v>
      </c>
    </row>
    <row r="1043" spans="1:43" hidden="1" x14ac:dyDescent="0.25">
      <c r="A1043" t="s">
        <v>3226</v>
      </c>
      <c r="B1043" t="s">
        <v>3227</v>
      </c>
      <c r="C1043" s="1" t="str">
        <f t="shared" si="66"/>
        <v>21:0087</v>
      </c>
      <c r="D1043" s="1" t="str">
        <f t="shared" si="67"/>
        <v>21:0001</v>
      </c>
      <c r="E1043" t="s">
        <v>3228</v>
      </c>
      <c r="F1043" t="s">
        <v>3229</v>
      </c>
      <c r="H1043">
        <v>64.489796900000002</v>
      </c>
      <c r="I1043">
        <v>-108.8939541</v>
      </c>
      <c r="J1043" s="1" t="str">
        <f t="shared" si="68"/>
        <v>Till</v>
      </c>
      <c r="K1043" s="1" t="str">
        <f t="shared" si="69"/>
        <v>&lt;2 micron</v>
      </c>
      <c r="L1043">
        <v>0.1</v>
      </c>
      <c r="M1043">
        <v>5.13</v>
      </c>
      <c r="N1043">
        <v>34</v>
      </c>
      <c r="O1043">
        <v>230</v>
      </c>
      <c r="P1043">
        <v>0.25</v>
      </c>
      <c r="Q1043">
        <v>1</v>
      </c>
      <c r="R1043">
        <v>0.24</v>
      </c>
      <c r="S1043">
        <v>0.25</v>
      </c>
      <c r="T1043">
        <v>31</v>
      </c>
      <c r="U1043">
        <v>180</v>
      </c>
      <c r="V1043">
        <v>157</v>
      </c>
      <c r="W1043">
        <v>6.76</v>
      </c>
      <c r="X1043">
        <v>20</v>
      </c>
      <c r="Y1043">
        <v>0.5</v>
      </c>
      <c r="Z1043">
        <v>1.22</v>
      </c>
      <c r="AA1043">
        <v>30</v>
      </c>
      <c r="AB1043">
        <v>2.16</v>
      </c>
      <c r="AC1043">
        <v>575</v>
      </c>
      <c r="AD1043">
        <v>6</v>
      </c>
      <c r="AE1043">
        <v>0.89</v>
      </c>
      <c r="AF1043">
        <v>90</v>
      </c>
      <c r="AH1043">
        <v>20</v>
      </c>
      <c r="AI1043">
        <v>6</v>
      </c>
      <c r="AJ1043">
        <v>15</v>
      </c>
      <c r="AK1043">
        <v>15</v>
      </c>
      <c r="AL1043">
        <v>0.14000000000000001</v>
      </c>
      <c r="AO1043">
        <v>139</v>
      </c>
      <c r="AQ1043">
        <v>142</v>
      </c>
    </row>
    <row r="1044" spans="1:43" hidden="1" x14ac:dyDescent="0.25">
      <c r="A1044" t="s">
        <v>3230</v>
      </c>
      <c r="B1044" t="s">
        <v>3231</v>
      </c>
      <c r="C1044" s="1" t="str">
        <f t="shared" si="66"/>
        <v>21:0087</v>
      </c>
      <c r="D1044" s="1" t="str">
        <f t="shared" si="67"/>
        <v>21:0001</v>
      </c>
      <c r="E1044" t="s">
        <v>3232</v>
      </c>
      <c r="F1044" t="s">
        <v>3233</v>
      </c>
      <c r="H1044">
        <v>64.572436100000004</v>
      </c>
      <c r="I1044">
        <v>-108.9080771</v>
      </c>
      <c r="J1044" s="1" t="str">
        <f t="shared" si="68"/>
        <v>Till</v>
      </c>
      <c r="K1044" s="1" t="str">
        <f t="shared" si="69"/>
        <v>&lt;2 micron</v>
      </c>
      <c r="L1044">
        <v>0.1</v>
      </c>
      <c r="M1044">
        <v>4.45</v>
      </c>
      <c r="N1044">
        <v>44</v>
      </c>
      <c r="O1044">
        <v>220</v>
      </c>
      <c r="P1044">
        <v>0.25</v>
      </c>
      <c r="Q1044">
        <v>1</v>
      </c>
      <c r="R1044">
        <v>0.32</v>
      </c>
      <c r="S1044">
        <v>0.25</v>
      </c>
      <c r="T1044">
        <v>29</v>
      </c>
      <c r="U1044">
        <v>161</v>
      </c>
      <c r="V1044">
        <v>158</v>
      </c>
      <c r="W1044">
        <v>6.67</v>
      </c>
      <c r="X1044">
        <v>20</v>
      </c>
      <c r="Y1044">
        <v>0.5</v>
      </c>
      <c r="Z1044">
        <v>1.1599999999999999</v>
      </c>
      <c r="AA1044">
        <v>30</v>
      </c>
      <c r="AB1044">
        <v>2.39</v>
      </c>
      <c r="AC1044">
        <v>675</v>
      </c>
      <c r="AD1044">
        <v>2</v>
      </c>
      <c r="AE1044">
        <v>0.45</v>
      </c>
      <c r="AF1044">
        <v>87</v>
      </c>
      <c r="AH1044">
        <v>12</v>
      </c>
      <c r="AI1044">
        <v>4</v>
      </c>
      <c r="AJ1044">
        <v>14</v>
      </c>
      <c r="AK1044">
        <v>19</v>
      </c>
      <c r="AL1044">
        <v>0.23</v>
      </c>
      <c r="AO1044">
        <v>119</v>
      </c>
      <c r="AQ1044">
        <v>168</v>
      </c>
    </row>
    <row r="1045" spans="1:43" hidden="1" x14ac:dyDescent="0.25">
      <c r="A1045" t="s">
        <v>3234</v>
      </c>
      <c r="B1045" t="s">
        <v>3235</v>
      </c>
      <c r="C1045" s="1" t="str">
        <f t="shared" si="66"/>
        <v>21:0087</v>
      </c>
      <c r="D1045" s="1" t="str">
        <f t="shared" si="67"/>
        <v>21:0001</v>
      </c>
      <c r="E1045" t="s">
        <v>3236</v>
      </c>
      <c r="F1045" t="s">
        <v>3237</v>
      </c>
      <c r="H1045">
        <v>64.479456900000002</v>
      </c>
      <c r="I1045">
        <v>-108.7298978</v>
      </c>
      <c r="J1045" s="1" t="str">
        <f t="shared" si="68"/>
        <v>Till</v>
      </c>
      <c r="K1045" s="1" t="str">
        <f t="shared" si="69"/>
        <v>&lt;2 micron</v>
      </c>
      <c r="L1045">
        <v>0.2</v>
      </c>
      <c r="M1045">
        <v>5.46</v>
      </c>
      <c r="N1045">
        <v>54</v>
      </c>
      <c r="O1045">
        <v>230</v>
      </c>
      <c r="P1045">
        <v>0.25</v>
      </c>
      <c r="Q1045">
        <v>1</v>
      </c>
      <c r="R1045">
        <v>0.35</v>
      </c>
      <c r="S1045">
        <v>0.25</v>
      </c>
      <c r="T1045">
        <v>46</v>
      </c>
      <c r="U1045">
        <v>143</v>
      </c>
      <c r="V1045">
        <v>115</v>
      </c>
      <c r="W1045">
        <v>6.08</v>
      </c>
      <c r="X1045">
        <v>20</v>
      </c>
      <c r="Y1045">
        <v>0.5</v>
      </c>
      <c r="Z1045">
        <v>0.94</v>
      </c>
      <c r="AA1045">
        <v>30</v>
      </c>
      <c r="AB1045">
        <v>1.72</v>
      </c>
      <c r="AC1045">
        <v>790</v>
      </c>
      <c r="AD1045">
        <v>2</v>
      </c>
      <c r="AE1045">
        <v>0.68</v>
      </c>
      <c r="AF1045">
        <v>79</v>
      </c>
      <c r="AH1045">
        <v>22</v>
      </c>
      <c r="AI1045">
        <v>6</v>
      </c>
      <c r="AJ1045">
        <v>13</v>
      </c>
      <c r="AK1045">
        <v>30</v>
      </c>
      <c r="AL1045">
        <v>0.24</v>
      </c>
      <c r="AO1045">
        <v>115</v>
      </c>
      <c r="AQ1045">
        <v>102</v>
      </c>
    </row>
    <row r="1046" spans="1:43" hidden="1" x14ac:dyDescent="0.25">
      <c r="A1046" t="s">
        <v>3238</v>
      </c>
      <c r="B1046" t="s">
        <v>3239</v>
      </c>
      <c r="C1046" s="1" t="str">
        <f t="shared" ref="C1046:C1056" si="70">HYPERLINK("http://geochem.nrcan.gc.ca/cdogs/content/bdl/bdl210087_e.htm", "21:0087")</f>
        <v>21:0087</v>
      </c>
      <c r="D1046" s="1" t="str">
        <f t="shared" ref="D1046:D1056" si="71">HYPERLINK("http://geochem.nrcan.gc.ca/cdogs/content/svy/svy210001_e.htm", "21:0001")</f>
        <v>21:0001</v>
      </c>
      <c r="E1046" t="s">
        <v>3240</v>
      </c>
      <c r="F1046" t="s">
        <v>3241</v>
      </c>
      <c r="H1046">
        <v>64.469318599999994</v>
      </c>
      <c r="I1046">
        <v>-108.5431942</v>
      </c>
      <c r="J1046" s="1" t="str">
        <f t="shared" ref="J1046:J1113" si="72">HYPERLINK("http://geochem.nrcan.gc.ca/cdogs/content/kwd/kwd020044_e.htm", "Till")</f>
        <v>Till</v>
      </c>
      <c r="K1046" s="1" t="str">
        <f t="shared" ref="K1046:K1109" si="73">HYPERLINK("http://geochem.nrcan.gc.ca/cdogs/content/kwd/kwd080003_e.htm", "&lt;2 micron")</f>
        <v>&lt;2 micron</v>
      </c>
      <c r="L1046">
        <v>0.1</v>
      </c>
      <c r="M1046">
        <v>4.9400000000000004</v>
      </c>
      <c r="N1046">
        <v>34</v>
      </c>
      <c r="O1046">
        <v>300</v>
      </c>
      <c r="P1046">
        <v>0.25</v>
      </c>
      <c r="Q1046">
        <v>2</v>
      </c>
      <c r="R1046">
        <v>0.31</v>
      </c>
      <c r="S1046">
        <v>0.25</v>
      </c>
      <c r="T1046">
        <v>32</v>
      </c>
      <c r="U1046">
        <v>179</v>
      </c>
      <c r="V1046">
        <v>177</v>
      </c>
      <c r="W1046">
        <v>6.58</v>
      </c>
      <c r="X1046">
        <v>20</v>
      </c>
      <c r="Y1046">
        <v>0.5</v>
      </c>
      <c r="Z1046">
        <v>1.48</v>
      </c>
      <c r="AA1046">
        <v>20</v>
      </c>
      <c r="AB1046">
        <v>2.42</v>
      </c>
      <c r="AC1046">
        <v>690</v>
      </c>
      <c r="AD1046">
        <v>0.5</v>
      </c>
      <c r="AE1046">
        <v>0.43</v>
      </c>
      <c r="AF1046">
        <v>106</v>
      </c>
      <c r="AH1046">
        <v>14</v>
      </c>
      <c r="AI1046">
        <v>4</v>
      </c>
      <c r="AJ1046">
        <v>16</v>
      </c>
      <c r="AK1046">
        <v>19</v>
      </c>
      <c r="AL1046">
        <v>0.23</v>
      </c>
      <c r="AO1046">
        <v>126</v>
      </c>
      <c r="AQ1046">
        <v>164</v>
      </c>
    </row>
    <row r="1047" spans="1:43" hidden="1" x14ac:dyDescent="0.25">
      <c r="A1047" t="s">
        <v>3242</v>
      </c>
      <c r="B1047" t="s">
        <v>3243</v>
      </c>
      <c r="C1047" s="1" t="str">
        <f t="shared" si="70"/>
        <v>21:0087</v>
      </c>
      <c r="D1047" s="1" t="str">
        <f t="shared" si="71"/>
        <v>21:0001</v>
      </c>
      <c r="E1047" t="s">
        <v>3244</v>
      </c>
      <c r="F1047" t="s">
        <v>3245</v>
      </c>
      <c r="H1047">
        <v>64.3732787</v>
      </c>
      <c r="I1047">
        <v>-108.666702</v>
      </c>
      <c r="J1047" s="1" t="str">
        <f t="shared" si="72"/>
        <v>Till</v>
      </c>
      <c r="K1047" s="1" t="str">
        <f t="shared" si="73"/>
        <v>&lt;2 micron</v>
      </c>
      <c r="L1047">
        <v>0.1</v>
      </c>
      <c r="M1047">
        <v>4.8</v>
      </c>
      <c r="N1047">
        <v>34</v>
      </c>
      <c r="O1047">
        <v>200</v>
      </c>
      <c r="P1047">
        <v>0.25</v>
      </c>
      <c r="Q1047">
        <v>1</v>
      </c>
      <c r="R1047">
        <v>0.27</v>
      </c>
      <c r="S1047">
        <v>0.25</v>
      </c>
      <c r="T1047">
        <v>32</v>
      </c>
      <c r="U1047">
        <v>176</v>
      </c>
      <c r="V1047">
        <v>120</v>
      </c>
      <c r="W1047">
        <v>6.66</v>
      </c>
      <c r="X1047">
        <v>20</v>
      </c>
      <c r="Y1047">
        <v>0.5</v>
      </c>
      <c r="Z1047">
        <v>0.97</v>
      </c>
      <c r="AA1047">
        <v>30</v>
      </c>
      <c r="AB1047">
        <v>2.1</v>
      </c>
      <c r="AC1047">
        <v>655</v>
      </c>
      <c r="AD1047">
        <v>6</v>
      </c>
      <c r="AE1047">
        <v>0.83</v>
      </c>
      <c r="AF1047">
        <v>80</v>
      </c>
      <c r="AH1047">
        <v>6</v>
      </c>
      <c r="AI1047">
        <v>4</v>
      </c>
      <c r="AJ1047">
        <v>14</v>
      </c>
      <c r="AK1047">
        <v>16</v>
      </c>
      <c r="AL1047">
        <v>0.19</v>
      </c>
      <c r="AO1047">
        <v>141</v>
      </c>
      <c r="AQ1047">
        <v>126</v>
      </c>
    </row>
    <row r="1048" spans="1:43" hidden="1" x14ac:dyDescent="0.25">
      <c r="A1048" t="s">
        <v>3246</v>
      </c>
      <c r="B1048" t="s">
        <v>3247</v>
      </c>
      <c r="C1048" s="1" t="str">
        <f t="shared" si="70"/>
        <v>21:0087</v>
      </c>
      <c r="D1048" s="1" t="str">
        <f t="shared" si="71"/>
        <v>21:0001</v>
      </c>
      <c r="E1048" t="s">
        <v>3248</v>
      </c>
      <c r="F1048" t="s">
        <v>3249</v>
      </c>
      <c r="H1048">
        <v>64.218512700000005</v>
      </c>
      <c r="I1048">
        <v>-109.4976004</v>
      </c>
      <c r="J1048" s="1" t="str">
        <f t="shared" si="72"/>
        <v>Till</v>
      </c>
      <c r="K1048" s="1" t="str">
        <f t="shared" si="73"/>
        <v>&lt;2 micron</v>
      </c>
      <c r="L1048">
        <v>0.1</v>
      </c>
      <c r="M1048">
        <v>5.21</v>
      </c>
      <c r="N1048">
        <v>38</v>
      </c>
      <c r="O1048">
        <v>230</v>
      </c>
      <c r="P1048">
        <v>1.5</v>
      </c>
      <c r="Q1048">
        <v>1</v>
      </c>
      <c r="R1048">
        <v>0.35</v>
      </c>
      <c r="S1048">
        <v>0.5</v>
      </c>
      <c r="T1048">
        <v>28</v>
      </c>
      <c r="U1048">
        <v>119</v>
      </c>
      <c r="V1048">
        <v>148</v>
      </c>
      <c r="W1048">
        <v>4.99</v>
      </c>
      <c r="X1048">
        <v>20</v>
      </c>
      <c r="Y1048">
        <v>0.5</v>
      </c>
      <c r="Z1048">
        <v>0.82</v>
      </c>
      <c r="AA1048">
        <v>30</v>
      </c>
      <c r="AB1048">
        <v>1.48</v>
      </c>
      <c r="AC1048">
        <v>440</v>
      </c>
      <c r="AD1048">
        <v>4</v>
      </c>
      <c r="AE1048">
        <v>0.74</v>
      </c>
      <c r="AF1048">
        <v>70</v>
      </c>
      <c r="AH1048">
        <v>16</v>
      </c>
      <c r="AI1048">
        <v>4</v>
      </c>
      <c r="AJ1048">
        <v>11</v>
      </c>
      <c r="AK1048">
        <v>29</v>
      </c>
      <c r="AL1048">
        <v>0.19</v>
      </c>
      <c r="AO1048">
        <v>92</v>
      </c>
      <c r="AQ1048">
        <v>96</v>
      </c>
    </row>
    <row r="1049" spans="1:43" hidden="1" x14ac:dyDescent="0.25">
      <c r="A1049" t="s">
        <v>3250</v>
      </c>
      <c r="B1049" t="s">
        <v>3251</v>
      </c>
      <c r="C1049" s="1" t="str">
        <f t="shared" si="70"/>
        <v>21:0087</v>
      </c>
      <c r="D1049" s="1" t="str">
        <f t="shared" si="71"/>
        <v>21:0001</v>
      </c>
      <c r="E1049" t="s">
        <v>3252</v>
      </c>
      <c r="F1049" t="s">
        <v>3253</v>
      </c>
      <c r="H1049">
        <v>64.098563799999994</v>
      </c>
      <c r="I1049">
        <v>-108.60459640000001</v>
      </c>
      <c r="J1049" s="1" t="str">
        <f t="shared" si="72"/>
        <v>Till</v>
      </c>
      <c r="K1049" s="1" t="str">
        <f t="shared" si="73"/>
        <v>&lt;2 micron</v>
      </c>
      <c r="L1049">
        <v>0.1</v>
      </c>
      <c r="M1049">
        <v>3.71</v>
      </c>
      <c r="N1049">
        <v>1</v>
      </c>
      <c r="O1049">
        <v>220</v>
      </c>
      <c r="P1049">
        <v>0.25</v>
      </c>
      <c r="Q1049">
        <v>1</v>
      </c>
      <c r="R1049">
        <v>0.46</v>
      </c>
      <c r="S1049">
        <v>0.5</v>
      </c>
      <c r="T1049">
        <v>29</v>
      </c>
      <c r="U1049">
        <v>131</v>
      </c>
      <c r="V1049">
        <v>105</v>
      </c>
      <c r="W1049">
        <v>5.2</v>
      </c>
      <c r="X1049">
        <v>20</v>
      </c>
      <c r="Y1049">
        <v>0.5</v>
      </c>
      <c r="Z1049">
        <v>0.9</v>
      </c>
      <c r="AA1049">
        <v>30</v>
      </c>
      <c r="AB1049">
        <v>1.93</v>
      </c>
      <c r="AC1049">
        <v>560</v>
      </c>
      <c r="AD1049">
        <v>3</v>
      </c>
      <c r="AE1049">
        <v>0.54</v>
      </c>
      <c r="AF1049">
        <v>65</v>
      </c>
      <c r="AH1049">
        <v>4</v>
      </c>
      <c r="AI1049">
        <v>4</v>
      </c>
      <c r="AJ1049">
        <v>11</v>
      </c>
      <c r="AK1049">
        <v>24</v>
      </c>
      <c r="AL1049">
        <v>0.14000000000000001</v>
      </c>
      <c r="AO1049">
        <v>99</v>
      </c>
      <c r="AQ1049">
        <v>106</v>
      </c>
    </row>
    <row r="1050" spans="1:43" hidden="1" x14ac:dyDescent="0.25">
      <c r="A1050" t="s">
        <v>3254</v>
      </c>
      <c r="B1050" t="s">
        <v>3255</v>
      </c>
      <c r="C1050" s="1" t="str">
        <f t="shared" si="70"/>
        <v>21:0087</v>
      </c>
      <c r="D1050" s="1" t="str">
        <f t="shared" si="71"/>
        <v>21:0001</v>
      </c>
      <c r="E1050" t="s">
        <v>3256</v>
      </c>
      <c r="F1050" t="s">
        <v>3257</v>
      </c>
      <c r="H1050">
        <v>64.200336800000002</v>
      </c>
      <c r="I1050">
        <v>-108.5238964</v>
      </c>
      <c r="J1050" s="1" t="str">
        <f t="shared" si="72"/>
        <v>Till</v>
      </c>
      <c r="K1050" s="1" t="str">
        <f t="shared" si="73"/>
        <v>&lt;2 micron</v>
      </c>
      <c r="L1050">
        <v>0.1</v>
      </c>
      <c r="M1050">
        <v>2.92</v>
      </c>
      <c r="N1050">
        <v>1</v>
      </c>
      <c r="O1050">
        <v>150</v>
      </c>
      <c r="P1050">
        <v>0.25</v>
      </c>
      <c r="Q1050">
        <v>1</v>
      </c>
      <c r="R1050">
        <v>0.56000000000000005</v>
      </c>
      <c r="S1050">
        <v>0.5</v>
      </c>
      <c r="T1050">
        <v>23</v>
      </c>
      <c r="U1050">
        <v>98</v>
      </c>
      <c r="V1050">
        <v>74</v>
      </c>
      <c r="W1050">
        <v>3.71</v>
      </c>
      <c r="X1050">
        <v>20</v>
      </c>
      <c r="Y1050">
        <v>0.5</v>
      </c>
      <c r="Z1050">
        <v>0.63</v>
      </c>
      <c r="AA1050">
        <v>40</v>
      </c>
      <c r="AB1050">
        <v>1.52</v>
      </c>
      <c r="AC1050">
        <v>480</v>
      </c>
      <c r="AD1050">
        <v>0.5</v>
      </c>
      <c r="AE1050">
        <v>0.94</v>
      </c>
      <c r="AF1050">
        <v>57</v>
      </c>
      <c r="AH1050">
        <v>12</v>
      </c>
      <c r="AI1050">
        <v>2</v>
      </c>
      <c r="AJ1050">
        <v>9</v>
      </c>
      <c r="AK1050">
        <v>27</v>
      </c>
      <c r="AL1050">
        <v>0.03</v>
      </c>
      <c r="AO1050">
        <v>73</v>
      </c>
      <c r="AQ1050">
        <v>96</v>
      </c>
    </row>
    <row r="1051" spans="1:43" hidden="1" x14ac:dyDescent="0.25">
      <c r="A1051" t="s">
        <v>3258</v>
      </c>
      <c r="B1051" t="s">
        <v>3259</v>
      </c>
      <c r="C1051" s="1" t="str">
        <f t="shared" si="70"/>
        <v>21:0087</v>
      </c>
      <c r="D1051" s="1" t="str">
        <f t="shared" si="71"/>
        <v>21:0001</v>
      </c>
      <c r="E1051" t="s">
        <v>3260</v>
      </c>
      <c r="F1051" t="s">
        <v>3261</v>
      </c>
      <c r="H1051">
        <v>64.2586005</v>
      </c>
      <c r="I1051">
        <v>-108.8011731</v>
      </c>
      <c r="J1051" s="1" t="str">
        <f t="shared" si="72"/>
        <v>Till</v>
      </c>
      <c r="K1051" s="1" t="str">
        <f t="shared" si="73"/>
        <v>&lt;2 micron</v>
      </c>
      <c r="L1051">
        <v>0.1</v>
      </c>
      <c r="M1051">
        <v>2.99</v>
      </c>
      <c r="N1051">
        <v>8</v>
      </c>
      <c r="O1051">
        <v>140</v>
      </c>
      <c r="P1051">
        <v>0.25</v>
      </c>
      <c r="Q1051">
        <v>1</v>
      </c>
      <c r="R1051">
        <v>0.47</v>
      </c>
      <c r="S1051">
        <v>0.25</v>
      </c>
      <c r="T1051">
        <v>27</v>
      </c>
      <c r="U1051">
        <v>78</v>
      </c>
      <c r="V1051">
        <v>69</v>
      </c>
      <c r="W1051">
        <v>3.64</v>
      </c>
      <c r="X1051">
        <v>20</v>
      </c>
      <c r="Y1051">
        <v>0.5</v>
      </c>
      <c r="Z1051">
        <v>0.64</v>
      </c>
      <c r="AA1051">
        <v>40</v>
      </c>
      <c r="AB1051">
        <v>1.38</v>
      </c>
      <c r="AC1051">
        <v>490</v>
      </c>
      <c r="AD1051">
        <v>2</v>
      </c>
      <c r="AE1051">
        <v>0.52</v>
      </c>
      <c r="AF1051">
        <v>47</v>
      </c>
      <c r="AH1051">
        <v>12</v>
      </c>
      <c r="AI1051">
        <v>4</v>
      </c>
      <c r="AJ1051">
        <v>8</v>
      </c>
      <c r="AK1051">
        <v>26</v>
      </c>
      <c r="AL1051">
        <v>7.0000000000000007E-2</v>
      </c>
      <c r="AO1051">
        <v>68</v>
      </c>
      <c r="AQ1051">
        <v>96</v>
      </c>
    </row>
    <row r="1052" spans="1:43" hidden="1" x14ac:dyDescent="0.25">
      <c r="A1052" t="s">
        <v>3262</v>
      </c>
      <c r="B1052" t="s">
        <v>3263</v>
      </c>
      <c r="C1052" s="1" t="str">
        <f t="shared" si="70"/>
        <v>21:0087</v>
      </c>
      <c r="D1052" s="1" t="str">
        <f t="shared" si="71"/>
        <v>21:0001</v>
      </c>
      <c r="E1052" t="s">
        <v>3264</v>
      </c>
      <c r="F1052" t="s">
        <v>3265</v>
      </c>
      <c r="H1052">
        <v>64.391207699999995</v>
      </c>
      <c r="I1052">
        <v>-108.80212419999999</v>
      </c>
      <c r="J1052" s="1" t="str">
        <f t="shared" si="72"/>
        <v>Till</v>
      </c>
      <c r="K1052" s="1" t="str">
        <f t="shared" si="73"/>
        <v>&lt;2 micron</v>
      </c>
      <c r="L1052">
        <v>0.1</v>
      </c>
      <c r="M1052">
        <v>3.91</v>
      </c>
      <c r="N1052">
        <v>16</v>
      </c>
      <c r="O1052">
        <v>190</v>
      </c>
      <c r="P1052">
        <v>0.25</v>
      </c>
      <c r="Q1052">
        <v>1</v>
      </c>
      <c r="R1052">
        <v>0.32</v>
      </c>
      <c r="S1052">
        <v>0.25</v>
      </c>
      <c r="T1052">
        <v>30</v>
      </c>
      <c r="U1052">
        <v>139</v>
      </c>
      <c r="V1052">
        <v>103</v>
      </c>
      <c r="W1052">
        <v>5.14</v>
      </c>
      <c r="X1052">
        <v>20</v>
      </c>
      <c r="Y1052">
        <v>0.5</v>
      </c>
      <c r="Z1052">
        <v>0.82</v>
      </c>
      <c r="AA1052">
        <v>30</v>
      </c>
      <c r="AB1052">
        <v>1.76</v>
      </c>
      <c r="AC1052">
        <v>590</v>
      </c>
      <c r="AD1052">
        <v>4</v>
      </c>
      <c r="AE1052">
        <v>0.9</v>
      </c>
      <c r="AF1052">
        <v>68</v>
      </c>
      <c r="AH1052">
        <v>8</v>
      </c>
      <c r="AI1052">
        <v>4</v>
      </c>
      <c r="AJ1052">
        <v>11</v>
      </c>
      <c r="AK1052">
        <v>20</v>
      </c>
      <c r="AL1052">
        <v>0.11</v>
      </c>
      <c r="AO1052">
        <v>101</v>
      </c>
      <c r="AQ1052">
        <v>114</v>
      </c>
    </row>
    <row r="1053" spans="1:43" hidden="1" x14ac:dyDescent="0.25">
      <c r="A1053" t="s">
        <v>3266</v>
      </c>
      <c r="B1053" t="s">
        <v>3267</v>
      </c>
      <c r="C1053" s="1" t="str">
        <f t="shared" si="70"/>
        <v>21:0087</v>
      </c>
      <c r="D1053" s="1" t="str">
        <f t="shared" si="71"/>
        <v>21:0001</v>
      </c>
      <c r="E1053" t="s">
        <v>3268</v>
      </c>
      <c r="F1053" t="s">
        <v>3269</v>
      </c>
      <c r="H1053">
        <v>64.625281999999999</v>
      </c>
      <c r="I1053">
        <v>-108.3941351</v>
      </c>
      <c r="J1053" s="1" t="str">
        <f t="shared" si="72"/>
        <v>Till</v>
      </c>
      <c r="K1053" s="1" t="str">
        <f t="shared" si="73"/>
        <v>&lt;2 micron</v>
      </c>
      <c r="L1053">
        <v>0.1</v>
      </c>
      <c r="M1053">
        <v>5.16</v>
      </c>
      <c r="N1053">
        <v>54</v>
      </c>
      <c r="O1053">
        <v>220</v>
      </c>
      <c r="P1053">
        <v>0.25</v>
      </c>
      <c r="Q1053">
        <v>1</v>
      </c>
      <c r="R1053">
        <v>0.28999999999999998</v>
      </c>
      <c r="S1053">
        <v>0.5</v>
      </c>
      <c r="T1053">
        <v>36</v>
      </c>
      <c r="U1053">
        <v>185</v>
      </c>
      <c r="V1053">
        <v>180</v>
      </c>
      <c r="W1053">
        <v>7.16</v>
      </c>
      <c r="X1053">
        <v>20</v>
      </c>
      <c r="Y1053">
        <v>0.5</v>
      </c>
      <c r="Z1053">
        <v>1.1299999999999999</v>
      </c>
      <c r="AA1053">
        <v>20</v>
      </c>
      <c r="AB1053">
        <v>2.33</v>
      </c>
      <c r="AC1053">
        <v>700</v>
      </c>
      <c r="AD1053">
        <v>5</v>
      </c>
      <c r="AE1053">
        <v>0.56000000000000005</v>
      </c>
      <c r="AF1053">
        <v>113</v>
      </c>
      <c r="AH1053">
        <v>16</v>
      </c>
      <c r="AI1053">
        <v>8</v>
      </c>
      <c r="AJ1053">
        <v>15</v>
      </c>
      <c r="AK1053">
        <v>17</v>
      </c>
      <c r="AL1053">
        <v>0.22</v>
      </c>
      <c r="AO1053">
        <v>137</v>
      </c>
      <c r="AQ1053">
        <v>160</v>
      </c>
    </row>
    <row r="1054" spans="1:43" hidden="1" x14ac:dyDescent="0.25">
      <c r="A1054" t="s">
        <v>3270</v>
      </c>
      <c r="B1054" t="s">
        <v>3271</v>
      </c>
      <c r="C1054" s="1" t="str">
        <f t="shared" si="70"/>
        <v>21:0087</v>
      </c>
      <c r="D1054" s="1" t="str">
        <f t="shared" si="71"/>
        <v>21:0001</v>
      </c>
      <c r="E1054" t="s">
        <v>3272</v>
      </c>
      <c r="F1054" t="s">
        <v>3273</v>
      </c>
      <c r="H1054">
        <v>64.334768999999994</v>
      </c>
      <c r="I1054">
        <v>-108.46248079999999</v>
      </c>
      <c r="J1054" s="1" t="str">
        <f t="shared" si="72"/>
        <v>Till</v>
      </c>
      <c r="K1054" s="1" t="str">
        <f t="shared" si="73"/>
        <v>&lt;2 micron</v>
      </c>
      <c r="L1054">
        <v>0.1</v>
      </c>
      <c r="M1054">
        <v>5.1100000000000003</v>
      </c>
      <c r="N1054">
        <v>12</v>
      </c>
      <c r="O1054">
        <v>220</v>
      </c>
      <c r="P1054">
        <v>0.25</v>
      </c>
      <c r="Q1054">
        <v>1</v>
      </c>
      <c r="R1054">
        <v>0.3</v>
      </c>
      <c r="S1054">
        <v>0.25</v>
      </c>
      <c r="T1054">
        <v>36</v>
      </c>
      <c r="U1054">
        <v>135</v>
      </c>
      <c r="V1054">
        <v>157</v>
      </c>
      <c r="W1054">
        <v>5.23</v>
      </c>
      <c r="X1054">
        <v>20</v>
      </c>
      <c r="Y1054">
        <v>0.5</v>
      </c>
      <c r="Z1054">
        <v>0.97</v>
      </c>
      <c r="AA1054">
        <v>30</v>
      </c>
      <c r="AB1054">
        <v>1.88</v>
      </c>
      <c r="AC1054">
        <v>685</v>
      </c>
      <c r="AD1054">
        <v>5</v>
      </c>
      <c r="AE1054">
        <v>0.5</v>
      </c>
      <c r="AF1054">
        <v>78</v>
      </c>
      <c r="AH1054">
        <v>22</v>
      </c>
      <c r="AI1054">
        <v>8</v>
      </c>
      <c r="AJ1054">
        <v>12</v>
      </c>
      <c r="AK1054">
        <v>24</v>
      </c>
      <c r="AL1054">
        <v>0.23</v>
      </c>
      <c r="AO1054">
        <v>99</v>
      </c>
      <c r="AQ1054">
        <v>132</v>
      </c>
    </row>
    <row r="1055" spans="1:43" hidden="1" x14ac:dyDescent="0.25">
      <c r="A1055" t="s">
        <v>3274</v>
      </c>
      <c r="B1055" t="s">
        <v>3275</v>
      </c>
      <c r="C1055" s="1" t="str">
        <f t="shared" si="70"/>
        <v>21:0087</v>
      </c>
      <c r="D1055" s="1" t="str">
        <f t="shared" si="71"/>
        <v>21:0001</v>
      </c>
      <c r="E1055" t="s">
        <v>3272</v>
      </c>
      <c r="F1055" t="s">
        <v>3276</v>
      </c>
      <c r="H1055">
        <v>64.334768999999994</v>
      </c>
      <c r="I1055">
        <v>-108.46248079999999</v>
      </c>
      <c r="J1055" s="1" t="str">
        <f t="shared" si="72"/>
        <v>Till</v>
      </c>
      <c r="K1055" s="1" t="str">
        <f t="shared" si="73"/>
        <v>&lt;2 micron</v>
      </c>
      <c r="L1055">
        <v>0.1</v>
      </c>
      <c r="M1055">
        <v>4.93</v>
      </c>
      <c r="N1055">
        <v>32</v>
      </c>
      <c r="O1055">
        <v>200</v>
      </c>
      <c r="P1055">
        <v>0.25</v>
      </c>
      <c r="Q1055">
        <v>2</v>
      </c>
      <c r="R1055">
        <v>0.31</v>
      </c>
      <c r="S1055">
        <v>0.25</v>
      </c>
      <c r="T1055">
        <v>36</v>
      </c>
      <c r="U1055">
        <v>138</v>
      </c>
      <c r="V1055">
        <v>156</v>
      </c>
      <c r="W1055">
        <v>5.21</v>
      </c>
      <c r="X1055">
        <v>20</v>
      </c>
      <c r="Y1055">
        <v>0.5</v>
      </c>
      <c r="Z1055">
        <v>0.87</v>
      </c>
      <c r="AA1055">
        <v>30</v>
      </c>
      <c r="AB1055">
        <v>1.9</v>
      </c>
      <c r="AC1055">
        <v>680</v>
      </c>
      <c r="AD1055">
        <v>4</v>
      </c>
      <c r="AE1055">
        <v>0.42</v>
      </c>
      <c r="AF1055">
        <v>79</v>
      </c>
      <c r="AG1055">
        <v>3110</v>
      </c>
      <c r="AH1055">
        <v>22</v>
      </c>
      <c r="AI1055">
        <v>6</v>
      </c>
      <c r="AJ1055">
        <v>11</v>
      </c>
      <c r="AK1055">
        <v>18</v>
      </c>
      <c r="AL1055">
        <v>0.21</v>
      </c>
      <c r="AO1055">
        <v>99</v>
      </c>
      <c r="AQ1055">
        <v>132</v>
      </c>
    </row>
    <row r="1056" spans="1:43" hidden="1" x14ac:dyDescent="0.25">
      <c r="A1056" t="s">
        <v>3277</v>
      </c>
      <c r="B1056" t="s">
        <v>3278</v>
      </c>
      <c r="C1056" s="1" t="str">
        <f t="shared" si="70"/>
        <v>21:0087</v>
      </c>
      <c r="D1056" s="1" t="str">
        <f t="shared" si="71"/>
        <v>21:0001</v>
      </c>
      <c r="E1056" t="s">
        <v>3279</v>
      </c>
      <c r="F1056" t="s">
        <v>3280</v>
      </c>
      <c r="H1056">
        <v>64.277498399999999</v>
      </c>
      <c r="I1056">
        <v>-108.3599427</v>
      </c>
      <c r="J1056" s="1" t="str">
        <f t="shared" si="72"/>
        <v>Till</v>
      </c>
      <c r="K1056" s="1" t="str">
        <f t="shared" si="73"/>
        <v>&lt;2 micron</v>
      </c>
      <c r="L1056">
        <v>0.1</v>
      </c>
      <c r="M1056">
        <v>4.4400000000000004</v>
      </c>
      <c r="N1056">
        <v>14</v>
      </c>
      <c r="O1056">
        <v>140</v>
      </c>
      <c r="P1056">
        <v>0.25</v>
      </c>
      <c r="Q1056">
        <v>1</v>
      </c>
      <c r="R1056">
        <v>0.22</v>
      </c>
      <c r="S1056">
        <v>0.5</v>
      </c>
      <c r="T1056">
        <v>22</v>
      </c>
      <c r="U1056">
        <v>137</v>
      </c>
      <c r="V1056">
        <v>106</v>
      </c>
      <c r="W1056">
        <v>5.0199999999999996</v>
      </c>
      <c r="X1056">
        <v>20</v>
      </c>
      <c r="Y1056">
        <v>0.5</v>
      </c>
      <c r="Z1056">
        <v>0.45</v>
      </c>
      <c r="AA1056">
        <v>30</v>
      </c>
      <c r="AB1056">
        <v>1.24</v>
      </c>
      <c r="AC1056">
        <v>345</v>
      </c>
      <c r="AD1056">
        <v>4</v>
      </c>
      <c r="AE1056">
        <v>1.1399999999999999</v>
      </c>
      <c r="AF1056">
        <v>63</v>
      </c>
      <c r="AH1056">
        <v>12</v>
      </c>
      <c r="AI1056">
        <v>2</v>
      </c>
      <c r="AJ1056">
        <v>8</v>
      </c>
      <c r="AK1056">
        <v>17</v>
      </c>
      <c r="AL1056">
        <v>0.11</v>
      </c>
      <c r="AO1056">
        <v>103</v>
      </c>
      <c r="AQ1056">
        <v>80</v>
      </c>
    </row>
    <row r="1057" spans="1:43" hidden="1" x14ac:dyDescent="0.25">
      <c r="A1057" t="s">
        <v>3281</v>
      </c>
      <c r="B1057" t="s">
        <v>3282</v>
      </c>
      <c r="C1057" s="1" t="str">
        <f t="shared" ref="C1057:C1120" si="74">HYPERLINK("http://geochem.nrcan.gc.ca/cdogs/content/bdl/bdl210089_e.htm", "21:0089")</f>
        <v>21:0089</v>
      </c>
      <c r="D1057" s="1" t="str">
        <f t="shared" ref="D1057:D1120" si="75">HYPERLINK("http://geochem.nrcan.gc.ca/cdogs/content/svy/svy210006_e.htm", "21:0006")</f>
        <v>21:0006</v>
      </c>
      <c r="E1057" t="s">
        <v>3283</v>
      </c>
      <c r="F1057" t="s">
        <v>3284</v>
      </c>
      <c r="H1057">
        <v>64.984633900000006</v>
      </c>
      <c r="I1057">
        <v>-111.1360172</v>
      </c>
      <c r="J1057" s="1" t="str">
        <f t="shared" si="72"/>
        <v>Till</v>
      </c>
      <c r="K1057" s="1" t="str">
        <f t="shared" si="73"/>
        <v>&lt;2 micron</v>
      </c>
      <c r="L1057">
        <v>0.1</v>
      </c>
      <c r="M1057">
        <v>4.2</v>
      </c>
      <c r="N1057">
        <v>40</v>
      </c>
      <c r="O1057">
        <v>190</v>
      </c>
      <c r="P1057">
        <v>0.25</v>
      </c>
      <c r="Q1057">
        <v>1</v>
      </c>
      <c r="R1057">
        <v>0.17</v>
      </c>
      <c r="S1057">
        <v>0.25</v>
      </c>
      <c r="T1057">
        <v>25</v>
      </c>
      <c r="U1057">
        <v>143</v>
      </c>
      <c r="V1057">
        <v>135</v>
      </c>
      <c r="W1057">
        <v>5.83</v>
      </c>
      <c r="X1057">
        <v>5</v>
      </c>
      <c r="Y1057">
        <v>0.5</v>
      </c>
      <c r="Z1057">
        <v>1.1299999999999999</v>
      </c>
      <c r="AA1057">
        <v>30</v>
      </c>
      <c r="AB1057">
        <v>1.77</v>
      </c>
      <c r="AC1057">
        <v>505</v>
      </c>
      <c r="AD1057">
        <v>3</v>
      </c>
      <c r="AE1057">
        <v>2.99</v>
      </c>
      <c r="AF1057">
        <v>90</v>
      </c>
      <c r="AH1057">
        <v>20</v>
      </c>
      <c r="AI1057">
        <v>1</v>
      </c>
      <c r="AJ1057">
        <v>12</v>
      </c>
      <c r="AK1057">
        <v>13</v>
      </c>
      <c r="AL1057">
        <v>0.02</v>
      </c>
      <c r="AO1057">
        <v>101</v>
      </c>
      <c r="AQ1057">
        <v>152</v>
      </c>
    </row>
    <row r="1058" spans="1:43" hidden="1" x14ac:dyDescent="0.25">
      <c r="A1058" t="s">
        <v>3285</v>
      </c>
      <c r="B1058" t="s">
        <v>3286</v>
      </c>
      <c r="C1058" s="1" t="str">
        <f t="shared" si="74"/>
        <v>21:0089</v>
      </c>
      <c r="D1058" s="1" t="str">
        <f t="shared" si="75"/>
        <v>21:0006</v>
      </c>
      <c r="E1058" t="s">
        <v>3287</v>
      </c>
      <c r="F1058" t="s">
        <v>3288</v>
      </c>
      <c r="H1058">
        <v>64.983060699999996</v>
      </c>
      <c r="I1058">
        <v>-111.3700383</v>
      </c>
      <c r="J1058" s="1" t="str">
        <f t="shared" si="72"/>
        <v>Till</v>
      </c>
      <c r="K1058" s="1" t="str">
        <f t="shared" si="73"/>
        <v>&lt;2 micron</v>
      </c>
      <c r="L1058">
        <v>0.2</v>
      </c>
      <c r="M1058">
        <v>2.4300000000000002</v>
      </c>
      <c r="N1058">
        <v>18</v>
      </c>
      <c r="O1058">
        <v>100</v>
      </c>
      <c r="P1058">
        <v>0.25</v>
      </c>
      <c r="Q1058">
        <v>1</v>
      </c>
      <c r="R1058">
        <v>0.16</v>
      </c>
      <c r="S1058">
        <v>0.25</v>
      </c>
      <c r="T1058">
        <v>16</v>
      </c>
      <c r="U1058">
        <v>76</v>
      </c>
      <c r="V1058">
        <v>41</v>
      </c>
      <c r="W1058">
        <v>3.33</v>
      </c>
      <c r="X1058">
        <v>5</v>
      </c>
      <c r="Y1058">
        <v>0.5</v>
      </c>
      <c r="Z1058">
        <v>0.45</v>
      </c>
      <c r="AA1058">
        <v>20</v>
      </c>
      <c r="AB1058">
        <v>0.91</v>
      </c>
      <c r="AC1058">
        <v>260</v>
      </c>
      <c r="AD1058">
        <v>1</v>
      </c>
      <c r="AE1058">
        <v>5</v>
      </c>
      <c r="AF1058">
        <v>38</v>
      </c>
      <c r="AH1058">
        <v>8</v>
      </c>
      <c r="AI1058">
        <v>1</v>
      </c>
      <c r="AJ1058">
        <v>6</v>
      </c>
      <c r="AK1058">
        <v>10</v>
      </c>
      <c r="AL1058">
        <v>0.03</v>
      </c>
      <c r="AO1058">
        <v>58</v>
      </c>
      <c r="AQ1058">
        <v>76</v>
      </c>
    </row>
    <row r="1059" spans="1:43" hidden="1" x14ac:dyDescent="0.25">
      <c r="A1059" t="s">
        <v>3289</v>
      </c>
      <c r="B1059" t="s">
        <v>3290</v>
      </c>
      <c r="C1059" s="1" t="str">
        <f t="shared" si="74"/>
        <v>21:0089</v>
      </c>
      <c r="D1059" s="1" t="str">
        <f t="shared" si="75"/>
        <v>21:0006</v>
      </c>
      <c r="E1059" t="s">
        <v>3291</v>
      </c>
      <c r="F1059" t="s">
        <v>3292</v>
      </c>
      <c r="H1059">
        <v>64.9538175</v>
      </c>
      <c r="I1059">
        <v>-111.61649749999999</v>
      </c>
      <c r="J1059" s="1" t="str">
        <f t="shared" si="72"/>
        <v>Till</v>
      </c>
      <c r="K1059" s="1" t="str">
        <f t="shared" si="73"/>
        <v>&lt;2 micron</v>
      </c>
      <c r="L1059">
        <v>0.2</v>
      </c>
      <c r="M1059">
        <v>2.64</v>
      </c>
      <c r="N1059">
        <v>20</v>
      </c>
      <c r="O1059">
        <v>110</v>
      </c>
      <c r="P1059">
        <v>0.25</v>
      </c>
      <c r="Q1059">
        <v>1</v>
      </c>
      <c r="R1059">
        <v>0.23</v>
      </c>
      <c r="S1059">
        <v>0.25</v>
      </c>
      <c r="T1059">
        <v>18</v>
      </c>
      <c r="U1059">
        <v>73</v>
      </c>
      <c r="V1059">
        <v>49</v>
      </c>
      <c r="W1059">
        <v>3.36</v>
      </c>
      <c r="X1059">
        <v>5</v>
      </c>
      <c r="Y1059">
        <v>0.5</v>
      </c>
      <c r="Z1059">
        <v>0.56999999999999995</v>
      </c>
      <c r="AA1059">
        <v>30</v>
      </c>
      <c r="AB1059">
        <v>0.99</v>
      </c>
      <c r="AC1059">
        <v>325</v>
      </c>
      <c r="AD1059">
        <v>1</v>
      </c>
      <c r="AE1059">
        <v>5</v>
      </c>
      <c r="AF1059">
        <v>41</v>
      </c>
      <c r="AH1059">
        <v>16</v>
      </c>
      <c r="AI1059">
        <v>1</v>
      </c>
      <c r="AJ1059">
        <v>7</v>
      </c>
      <c r="AK1059">
        <v>14</v>
      </c>
      <c r="AL1059">
        <v>0.03</v>
      </c>
      <c r="AO1059">
        <v>57</v>
      </c>
      <c r="AQ1059">
        <v>84</v>
      </c>
    </row>
    <row r="1060" spans="1:43" hidden="1" x14ac:dyDescent="0.25">
      <c r="A1060" t="s">
        <v>3293</v>
      </c>
      <c r="B1060" t="s">
        <v>3294</v>
      </c>
      <c r="C1060" s="1" t="str">
        <f t="shared" si="74"/>
        <v>21:0089</v>
      </c>
      <c r="D1060" s="1" t="str">
        <f t="shared" si="75"/>
        <v>21:0006</v>
      </c>
      <c r="E1060" t="s">
        <v>3295</v>
      </c>
      <c r="F1060" t="s">
        <v>3296</v>
      </c>
      <c r="H1060">
        <v>64.883038900000003</v>
      </c>
      <c r="I1060">
        <v>-111.6537261</v>
      </c>
      <c r="J1060" s="1" t="str">
        <f t="shared" si="72"/>
        <v>Till</v>
      </c>
      <c r="K1060" s="1" t="str">
        <f t="shared" si="73"/>
        <v>&lt;2 micron</v>
      </c>
      <c r="L1060">
        <v>0.2</v>
      </c>
      <c r="M1060">
        <v>3.19</v>
      </c>
      <c r="N1060">
        <v>10</v>
      </c>
      <c r="O1060">
        <v>100</v>
      </c>
      <c r="P1060">
        <v>0.25</v>
      </c>
      <c r="Q1060">
        <v>1</v>
      </c>
      <c r="R1060">
        <v>0.11</v>
      </c>
      <c r="S1060">
        <v>0.25</v>
      </c>
      <c r="T1060">
        <v>13</v>
      </c>
      <c r="U1060">
        <v>75</v>
      </c>
      <c r="V1060">
        <v>56</v>
      </c>
      <c r="W1060">
        <v>3.72</v>
      </c>
      <c r="X1060">
        <v>5</v>
      </c>
      <c r="Y1060">
        <v>0.5</v>
      </c>
      <c r="Z1060">
        <v>0.44</v>
      </c>
      <c r="AA1060">
        <v>30</v>
      </c>
      <c r="AB1060">
        <v>0.8</v>
      </c>
      <c r="AC1060">
        <v>275</v>
      </c>
      <c r="AD1060">
        <v>4</v>
      </c>
      <c r="AE1060">
        <v>5</v>
      </c>
      <c r="AF1060">
        <v>29</v>
      </c>
      <c r="AH1060">
        <v>20</v>
      </c>
      <c r="AI1060">
        <v>1</v>
      </c>
      <c r="AJ1060">
        <v>7</v>
      </c>
      <c r="AK1060">
        <v>12</v>
      </c>
      <c r="AL1060">
        <v>0.09</v>
      </c>
      <c r="AO1060">
        <v>69</v>
      </c>
      <c r="AQ1060">
        <v>70</v>
      </c>
    </row>
    <row r="1061" spans="1:43" hidden="1" x14ac:dyDescent="0.25">
      <c r="A1061" t="s">
        <v>3297</v>
      </c>
      <c r="B1061" t="s">
        <v>3298</v>
      </c>
      <c r="C1061" s="1" t="str">
        <f t="shared" si="74"/>
        <v>21:0089</v>
      </c>
      <c r="D1061" s="1" t="str">
        <f t="shared" si="75"/>
        <v>21:0006</v>
      </c>
      <c r="E1061" t="s">
        <v>3299</v>
      </c>
      <c r="F1061" t="s">
        <v>3300</v>
      </c>
      <c r="H1061">
        <v>64.814526799999996</v>
      </c>
      <c r="I1061">
        <v>-111.5849458</v>
      </c>
      <c r="J1061" s="1" t="str">
        <f t="shared" si="72"/>
        <v>Till</v>
      </c>
      <c r="K1061" s="1" t="str">
        <f t="shared" si="73"/>
        <v>&lt;2 micron</v>
      </c>
      <c r="L1061">
        <v>0.1</v>
      </c>
      <c r="M1061">
        <v>2.2400000000000002</v>
      </c>
      <c r="N1061">
        <v>24</v>
      </c>
      <c r="O1061">
        <v>100</v>
      </c>
      <c r="P1061">
        <v>0.25</v>
      </c>
      <c r="Q1061">
        <v>1</v>
      </c>
      <c r="R1061">
        <v>0.14000000000000001</v>
      </c>
      <c r="S1061">
        <v>0.25</v>
      </c>
      <c r="T1061">
        <v>12</v>
      </c>
      <c r="U1061">
        <v>62</v>
      </c>
      <c r="V1061">
        <v>48</v>
      </c>
      <c r="W1061">
        <v>2.41</v>
      </c>
      <c r="X1061">
        <v>5</v>
      </c>
      <c r="Y1061">
        <v>0.5</v>
      </c>
      <c r="Z1061">
        <v>0.46</v>
      </c>
      <c r="AA1061">
        <v>10</v>
      </c>
      <c r="AB1061">
        <v>0.7</v>
      </c>
      <c r="AC1061">
        <v>205</v>
      </c>
      <c r="AD1061">
        <v>1</v>
      </c>
      <c r="AE1061">
        <v>5</v>
      </c>
      <c r="AF1061">
        <v>34</v>
      </c>
      <c r="AH1061">
        <v>8</v>
      </c>
      <c r="AI1061">
        <v>1</v>
      </c>
      <c r="AJ1061">
        <v>5</v>
      </c>
      <c r="AK1061">
        <v>10</v>
      </c>
      <c r="AL1061">
        <v>0.02</v>
      </c>
      <c r="AO1061">
        <v>41</v>
      </c>
      <c r="AQ1061">
        <v>60</v>
      </c>
    </row>
    <row r="1062" spans="1:43" hidden="1" x14ac:dyDescent="0.25">
      <c r="A1062" t="s">
        <v>3301</v>
      </c>
      <c r="B1062" t="s">
        <v>3302</v>
      </c>
      <c r="C1062" s="1" t="str">
        <f t="shared" si="74"/>
        <v>21:0089</v>
      </c>
      <c r="D1062" s="1" t="str">
        <f t="shared" si="75"/>
        <v>21:0006</v>
      </c>
      <c r="E1062" t="s">
        <v>3303</v>
      </c>
      <c r="F1062" t="s">
        <v>3304</v>
      </c>
      <c r="H1062">
        <v>64.754363499999997</v>
      </c>
      <c r="I1062">
        <v>-111.5463043</v>
      </c>
      <c r="J1062" s="1" t="str">
        <f t="shared" si="72"/>
        <v>Till</v>
      </c>
      <c r="K1062" s="1" t="str">
        <f t="shared" si="73"/>
        <v>&lt;2 micron</v>
      </c>
      <c r="L1062">
        <v>0.1</v>
      </c>
      <c r="M1062">
        <v>2.95</v>
      </c>
      <c r="N1062">
        <v>34</v>
      </c>
      <c r="O1062">
        <v>120</v>
      </c>
      <c r="P1062">
        <v>0.25</v>
      </c>
      <c r="Q1062">
        <v>1</v>
      </c>
      <c r="R1062">
        <v>0.11</v>
      </c>
      <c r="S1062">
        <v>0.25</v>
      </c>
      <c r="T1062">
        <v>27</v>
      </c>
      <c r="U1062">
        <v>84</v>
      </c>
      <c r="V1062">
        <v>99</v>
      </c>
      <c r="W1062">
        <v>3.37</v>
      </c>
      <c r="X1062">
        <v>5</v>
      </c>
      <c r="Y1062">
        <v>0.5</v>
      </c>
      <c r="Z1062">
        <v>0.56999999999999995</v>
      </c>
      <c r="AA1062">
        <v>20</v>
      </c>
      <c r="AB1062">
        <v>1.01</v>
      </c>
      <c r="AC1062">
        <v>335</v>
      </c>
      <c r="AD1062">
        <v>3</v>
      </c>
      <c r="AE1062">
        <v>5</v>
      </c>
      <c r="AF1062">
        <v>77</v>
      </c>
      <c r="AH1062">
        <v>16</v>
      </c>
      <c r="AI1062">
        <v>1</v>
      </c>
      <c r="AJ1062">
        <v>7</v>
      </c>
      <c r="AK1062">
        <v>9</v>
      </c>
      <c r="AL1062">
        <v>0.03</v>
      </c>
      <c r="AO1062">
        <v>52</v>
      </c>
      <c r="AQ1062">
        <v>86</v>
      </c>
    </row>
    <row r="1063" spans="1:43" hidden="1" x14ac:dyDescent="0.25">
      <c r="A1063" t="s">
        <v>3305</v>
      </c>
      <c r="B1063" t="s">
        <v>3306</v>
      </c>
      <c r="C1063" s="1" t="str">
        <f t="shared" si="74"/>
        <v>21:0089</v>
      </c>
      <c r="D1063" s="1" t="str">
        <f t="shared" si="75"/>
        <v>21:0006</v>
      </c>
      <c r="E1063" t="s">
        <v>3307</v>
      </c>
      <c r="F1063" t="s">
        <v>3308</v>
      </c>
      <c r="H1063">
        <v>64.690735200000006</v>
      </c>
      <c r="I1063">
        <v>-111.56911289999999</v>
      </c>
      <c r="J1063" s="1" t="str">
        <f t="shared" si="72"/>
        <v>Till</v>
      </c>
      <c r="K1063" s="1" t="str">
        <f t="shared" si="73"/>
        <v>&lt;2 micron</v>
      </c>
      <c r="L1063">
        <v>0.1</v>
      </c>
      <c r="M1063">
        <v>4.28</v>
      </c>
      <c r="N1063">
        <v>32</v>
      </c>
      <c r="O1063">
        <v>210</v>
      </c>
      <c r="P1063">
        <v>0.5</v>
      </c>
      <c r="Q1063">
        <v>1</v>
      </c>
      <c r="R1063">
        <v>0.13</v>
      </c>
      <c r="S1063">
        <v>0.25</v>
      </c>
      <c r="T1063">
        <v>31</v>
      </c>
      <c r="U1063">
        <v>155</v>
      </c>
      <c r="V1063">
        <v>104</v>
      </c>
      <c r="W1063">
        <v>5.58</v>
      </c>
      <c r="X1063">
        <v>5</v>
      </c>
      <c r="Y1063">
        <v>1</v>
      </c>
      <c r="Z1063">
        <v>1</v>
      </c>
      <c r="AA1063">
        <v>60</v>
      </c>
      <c r="AB1063">
        <v>2.0099999999999998</v>
      </c>
      <c r="AC1063">
        <v>460</v>
      </c>
      <c r="AD1063">
        <v>4</v>
      </c>
      <c r="AE1063">
        <v>1.4</v>
      </c>
      <c r="AF1063">
        <v>93</v>
      </c>
      <c r="AH1063">
        <v>26</v>
      </c>
      <c r="AI1063">
        <v>1</v>
      </c>
      <c r="AJ1063">
        <v>12</v>
      </c>
      <c r="AK1063">
        <v>15</v>
      </c>
      <c r="AL1063">
        <v>0.03</v>
      </c>
      <c r="AO1063">
        <v>92</v>
      </c>
      <c r="AQ1063">
        <v>128</v>
      </c>
    </row>
    <row r="1064" spans="1:43" hidden="1" x14ac:dyDescent="0.25">
      <c r="A1064" t="s">
        <v>3309</v>
      </c>
      <c r="B1064" t="s">
        <v>3310</v>
      </c>
      <c r="C1064" s="1" t="str">
        <f t="shared" si="74"/>
        <v>21:0089</v>
      </c>
      <c r="D1064" s="1" t="str">
        <f t="shared" si="75"/>
        <v>21:0006</v>
      </c>
      <c r="E1064" t="s">
        <v>3311</v>
      </c>
      <c r="F1064" t="s">
        <v>3312</v>
      </c>
      <c r="H1064">
        <v>64.5372682</v>
      </c>
      <c r="I1064">
        <v>-110.60278049999999</v>
      </c>
      <c r="J1064" s="1" t="str">
        <f t="shared" si="72"/>
        <v>Till</v>
      </c>
      <c r="K1064" s="1" t="str">
        <f t="shared" si="73"/>
        <v>&lt;2 micron</v>
      </c>
      <c r="L1064">
        <v>0.4</v>
      </c>
      <c r="M1064">
        <v>5.01</v>
      </c>
      <c r="N1064">
        <v>48</v>
      </c>
      <c r="O1064">
        <v>200</v>
      </c>
      <c r="P1064">
        <v>0.5</v>
      </c>
      <c r="Q1064">
        <v>1</v>
      </c>
      <c r="R1064">
        <v>0.16</v>
      </c>
      <c r="S1064">
        <v>0.25</v>
      </c>
      <c r="T1064">
        <v>36</v>
      </c>
      <c r="U1064">
        <v>127</v>
      </c>
      <c r="V1064">
        <v>114</v>
      </c>
      <c r="W1064">
        <v>5.08</v>
      </c>
      <c r="X1064">
        <v>5</v>
      </c>
      <c r="Y1064">
        <v>0.5</v>
      </c>
      <c r="Z1064">
        <v>0.7</v>
      </c>
      <c r="AA1064">
        <v>20</v>
      </c>
      <c r="AB1064">
        <v>1.4</v>
      </c>
      <c r="AC1064">
        <v>535</v>
      </c>
      <c r="AD1064">
        <v>3</v>
      </c>
      <c r="AE1064">
        <v>1.01</v>
      </c>
      <c r="AF1064">
        <v>81</v>
      </c>
      <c r="AH1064">
        <v>14</v>
      </c>
      <c r="AI1064">
        <v>1</v>
      </c>
      <c r="AJ1064">
        <v>10</v>
      </c>
      <c r="AK1064">
        <v>10</v>
      </c>
      <c r="AL1064">
        <v>0.14000000000000001</v>
      </c>
      <c r="AO1064">
        <v>79</v>
      </c>
      <c r="AQ1064">
        <v>126</v>
      </c>
    </row>
    <row r="1065" spans="1:43" hidden="1" x14ac:dyDescent="0.25">
      <c r="A1065" t="s">
        <v>3313</v>
      </c>
      <c r="B1065" t="s">
        <v>3314</v>
      </c>
      <c r="C1065" s="1" t="str">
        <f t="shared" si="74"/>
        <v>21:0089</v>
      </c>
      <c r="D1065" s="1" t="str">
        <f t="shared" si="75"/>
        <v>21:0006</v>
      </c>
      <c r="E1065" t="s">
        <v>3315</v>
      </c>
      <c r="F1065" t="s">
        <v>3316</v>
      </c>
      <c r="H1065">
        <v>64.528464499999998</v>
      </c>
      <c r="I1065">
        <v>-110.4715343</v>
      </c>
      <c r="J1065" s="1" t="str">
        <f t="shared" si="72"/>
        <v>Till</v>
      </c>
      <c r="K1065" s="1" t="str">
        <f t="shared" si="73"/>
        <v>&lt;2 micron</v>
      </c>
      <c r="L1065">
        <v>0.1</v>
      </c>
      <c r="M1065">
        <v>3.96</v>
      </c>
      <c r="N1065">
        <v>24</v>
      </c>
      <c r="O1065">
        <v>270</v>
      </c>
      <c r="P1065">
        <v>0.25</v>
      </c>
      <c r="Q1065">
        <v>1</v>
      </c>
      <c r="R1065">
        <v>0.18</v>
      </c>
      <c r="S1065">
        <v>0.25</v>
      </c>
      <c r="T1065">
        <v>33</v>
      </c>
      <c r="U1065">
        <v>151</v>
      </c>
      <c r="V1065">
        <v>116</v>
      </c>
      <c r="W1065">
        <v>5.68</v>
      </c>
      <c r="X1065">
        <v>5</v>
      </c>
      <c r="Y1065">
        <v>0.5</v>
      </c>
      <c r="Z1065">
        <v>1.24</v>
      </c>
      <c r="AA1065">
        <v>30</v>
      </c>
      <c r="AB1065">
        <v>2.06</v>
      </c>
      <c r="AC1065">
        <v>590</v>
      </c>
      <c r="AD1065">
        <v>2</v>
      </c>
      <c r="AE1065">
        <v>0.79</v>
      </c>
      <c r="AF1065">
        <v>93</v>
      </c>
      <c r="AH1065">
        <v>16</v>
      </c>
      <c r="AI1065">
        <v>1</v>
      </c>
      <c r="AJ1065">
        <v>13</v>
      </c>
      <c r="AK1065">
        <v>13</v>
      </c>
      <c r="AL1065">
        <v>0.15</v>
      </c>
      <c r="AO1065">
        <v>98</v>
      </c>
      <c r="AQ1065">
        <v>148</v>
      </c>
    </row>
    <row r="1066" spans="1:43" hidden="1" x14ac:dyDescent="0.25">
      <c r="A1066" t="s">
        <v>3317</v>
      </c>
      <c r="B1066" t="s">
        <v>3318</v>
      </c>
      <c r="C1066" s="1" t="str">
        <f t="shared" si="74"/>
        <v>21:0089</v>
      </c>
      <c r="D1066" s="1" t="str">
        <f t="shared" si="75"/>
        <v>21:0006</v>
      </c>
      <c r="E1066" t="s">
        <v>3319</v>
      </c>
      <c r="F1066" t="s">
        <v>3320</v>
      </c>
      <c r="H1066">
        <v>64.540542700000003</v>
      </c>
      <c r="I1066">
        <v>-110.2791316</v>
      </c>
      <c r="J1066" s="1" t="str">
        <f t="shared" si="72"/>
        <v>Till</v>
      </c>
      <c r="K1066" s="1" t="str">
        <f t="shared" si="73"/>
        <v>&lt;2 micron</v>
      </c>
      <c r="L1066">
        <v>0.2</v>
      </c>
      <c r="M1066">
        <v>4.9000000000000004</v>
      </c>
      <c r="N1066">
        <v>50</v>
      </c>
      <c r="O1066">
        <v>190</v>
      </c>
      <c r="P1066">
        <v>0.25</v>
      </c>
      <c r="Q1066">
        <v>1</v>
      </c>
      <c r="R1066">
        <v>0.1</v>
      </c>
      <c r="S1066">
        <v>0.25</v>
      </c>
      <c r="T1066">
        <v>27</v>
      </c>
      <c r="U1066">
        <v>149</v>
      </c>
      <c r="V1066">
        <v>113</v>
      </c>
      <c r="W1066">
        <v>6.57</v>
      </c>
      <c r="X1066">
        <v>5</v>
      </c>
      <c r="Y1066">
        <v>0.5</v>
      </c>
      <c r="Z1066">
        <v>0.79</v>
      </c>
      <c r="AA1066">
        <v>20</v>
      </c>
      <c r="AB1066">
        <v>1.54</v>
      </c>
      <c r="AC1066">
        <v>435</v>
      </c>
      <c r="AD1066">
        <v>3</v>
      </c>
      <c r="AE1066">
        <v>0.87</v>
      </c>
      <c r="AF1066">
        <v>75</v>
      </c>
      <c r="AH1066">
        <v>14</v>
      </c>
      <c r="AI1066">
        <v>1</v>
      </c>
      <c r="AJ1066">
        <v>12</v>
      </c>
      <c r="AK1066">
        <v>11</v>
      </c>
      <c r="AL1066">
        <v>0.15</v>
      </c>
      <c r="AO1066">
        <v>117</v>
      </c>
      <c r="AQ1066">
        <v>122</v>
      </c>
    </row>
    <row r="1067" spans="1:43" hidden="1" x14ac:dyDescent="0.25">
      <c r="A1067" t="s">
        <v>3321</v>
      </c>
      <c r="B1067" t="s">
        <v>3322</v>
      </c>
      <c r="C1067" s="1" t="str">
        <f t="shared" si="74"/>
        <v>21:0089</v>
      </c>
      <c r="D1067" s="1" t="str">
        <f t="shared" si="75"/>
        <v>21:0006</v>
      </c>
      <c r="E1067" t="s">
        <v>3323</v>
      </c>
      <c r="F1067" t="s">
        <v>3324</v>
      </c>
      <c r="H1067">
        <v>64.583170100000004</v>
      </c>
      <c r="I1067">
        <v>-110.8411397</v>
      </c>
      <c r="J1067" s="1" t="str">
        <f t="shared" si="72"/>
        <v>Till</v>
      </c>
      <c r="K1067" s="1" t="str">
        <f t="shared" si="73"/>
        <v>&lt;2 micron</v>
      </c>
      <c r="L1067">
        <v>0.2</v>
      </c>
      <c r="M1067">
        <v>4.9800000000000004</v>
      </c>
      <c r="N1067">
        <v>114</v>
      </c>
      <c r="O1067">
        <v>240</v>
      </c>
      <c r="P1067">
        <v>0.25</v>
      </c>
      <c r="Q1067">
        <v>1</v>
      </c>
      <c r="R1067">
        <v>7.0000000000000007E-2</v>
      </c>
      <c r="S1067">
        <v>0.25</v>
      </c>
      <c r="T1067">
        <v>36</v>
      </c>
      <c r="U1067">
        <v>180</v>
      </c>
      <c r="V1067">
        <v>212</v>
      </c>
      <c r="W1067">
        <v>7.3</v>
      </c>
      <c r="X1067">
        <v>5</v>
      </c>
      <c r="Y1067">
        <v>0.5</v>
      </c>
      <c r="Z1067">
        <v>1.2</v>
      </c>
      <c r="AA1067">
        <v>20</v>
      </c>
      <c r="AB1067">
        <v>2.0099999999999998</v>
      </c>
      <c r="AC1067">
        <v>510</v>
      </c>
      <c r="AD1067">
        <v>7</v>
      </c>
      <c r="AE1067">
        <v>1.97</v>
      </c>
      <c r="AF1067">
        <v>106</v>
      </c>
      <c r="AH1067">
        <v>18</v>
      </c>
      <c r="AI1067">
        <v>1</v>
      </c>
      <c r="AJ1067">
        <v>15</v>
      </c>
      <c r="AK1067">
        <v>7</v>
      </c>
      <c r="AL1067">
        <v>0.06</v>
      </c>
      <c r="AO1067">
        <v>113</v>
      </c>
      <c r="AQ1067">
        <v>146</v>
      </c>
    </row>
    <row r="1068" spans="1:43" hidden="1" x14ac:dyDescent="0.25">
      <c r="A1068" t="s">
        <v>3325</v>
      </c>
      <c r="B1068" t="s">
        <v>3326</v>
      </c>
      <c r="C1068" s="1" t="str">
        <f t="shared" si="74"/>
        <v>21:0089</v>
      </c>
      <c r="D1068" s="1" t="str">
        <f t="shared" si="75"/>
        <v>21:0006</v>
      </c>
      <c r="E1068" t="s">
        <v>3327</v>
      </c>
      <c r="F1068" t="s">
        <v>3328</v>
      </c>
      <c r="H1068">
        <v>64.597957300000004</v>
      </c>
      <c r="I1068">
        <v>-111.1444552</v>
      </c>
      <c r="J1068" s="1" t="str">
        <f t="shared" si="72"/>
        <v>Till</v>
      </c>
      <c r="K1068" s="1" t="str">
        <f t="shared" si="73"/>
        <v>&lt;2 micron</v>
      </c>
      <c r="L1068">
        <v>0.2</v>
      </c>
      <c r="M1068">
        <v>2.44</v>
      </c>
      <c r="N1068">
        <v>50</v>
      </c>
      <c r="O1068">
        <v>160</v>
      </c>
      <c r="P1068">
        <v>0.25</v>
      </c>
      <c r="Q1068">
        <v>1</v>
      </c>
      <c r="R1068">
        <v>0.09</v>
      </c>
      <c r="S1068">
        <v>0.25</v>
      </c>
      <c r="T1068">
        <v>14</v>
      </c>
      <c r="U1068">
        <v>82</v>
      </c>
      <c r="V1068">
        <v>87</v>
      </c>
      <c r="W1068">
        <v>3.17</v>
      </c>
      <c r="X1068">
        <v>5</v>
      </c>
      <c r="Y1068">
        <v>0.5</v>
      </c>
      <c r="Z1068">
        <v>0.64</v>
      </c>
      <c r="AA1068">
        <v>10</v>
      </c>
      <c r="AB1068">
        <v>0.89</v>
      </c>
      <c r="AC1068">
        <v>240</v>
      </c>
      <c r="AD1068">
        <v>3</v>
      </c>
      <c r="AE1068">
        <v>5</v>
      </c>
      <c r="AF1068">
        <v>38</v>
      </c>
      <c r="AH1068">
        <v>6</v>
      </c>
      <c r="AI1068">
        <v>1</v>
      </c>
      <c r="AJ1068">
        <v>7</v>
      </c>
      <c r="AK1068">
        <v>9</v>
      </c>
      <c r="AL1068">
        <v>0.04</v>
      </c>
      <c r="AO1068">
        <v>55</v>
      </c>
      <c r="AQ1068">
        <v>62</v>
      </c>
    </row>
    <row r="1069" spans="1:43" hidden="1" x14ac:dyDescent="0.25">
      <c r="A1069" t="s">
        <v>3329</v>
      </c>
      <c r="B1069" t="s">
        <v>3330</v>
      </c>
      <c r="C1069" s="1" t="str">
        <f t="shared" si="74"/>
        <v>21:0089</v>
      </c>
      <c r="D1069" s="1" t="str">
        <f t="shared" si="75"/>
        <v>21:0006</v>
      </c>
      <c r="E1069" t="s">
        <v>3331</v>
      </c>
      <c r="F1069" t="s">
        <v>3332</v>
      </c>
      <c r="H1069">
        <v>64.584069400000004</v>
      </c>
      <c r="I1069">
        <v>-111.4137798</v>
      </c>
      <c r="J1069" s="1" t="str">
        <f t="shared" si="72"/>
        <v>Till</v>
      </c>
      <c r="K1069" s="1" t="str">
        <f t="shared" si="73"/>
        <v>&lt;2 micron</v>
      </c>
      <c r="L1069">
        <v>0.1</v>
      </c>
      <c r="M1069">
        <v>3.6</v>
      </c>
      <c r="N1069">
        <v>58</v>
      </c>
      <c r="O1069">
        <v>180</v>
      </c>
      <c r="P1069">
        <v>0.25</v>
      </c>
      <c r="Q1069">
        <v>1</v>
      </c>
      <c r="R1069">
        <v>0.11</v>
      </c>
      <c r="S1069">
        <v>0.25</v>
      </c>
      <c r="T1069">
        <v>24</v>
      </c>
      <c r="U1069">
        <v>109</v>
      </c>
      <c r="V1069">
        <v>121</v>
      </c>
      <c r="W1069">
        <v>4.2</v>
      </c>
      <c r="X1069">
        <v>5</v>
      </c>
      <c r="Y1069">
        <v>0.5</v>
      </c>
      <c r="Z1069">
        <v>0.76</v>
      </c>
      <c r="AA1069">
        <v>20</v>
      </c>
      <c r="AB1069">
        <v>1.24</v>
      </c>
      <c r="AC1069">
        <v>375</v>
      </c>
      <c r="AD1069">
        <v>3</v>
      </c>
      <c r="AE1069">
        <v>5</v>
      </c>
      <c r="AF1069">
        <v>70</v>
      </c>
      <c r="AH1069">
        <v>8</v>
      </c>
      <c r="AI1069">
        <v>1</v>
      </c>
      <c r="AJ1069">
        <v>9</v>
      </c>
      <c r="AK1069">
        <v>8</v>
      </c>
      <c r="AL1069">
        <v>0.04</v>
      </c>
      <c r="AO1069">
        <v>65</v>
      </c>
      <c r="AQ1069">
        <v>84</v>
      </c>
    </row>
    <row r="1070" spans="1:43" hidden="1" x14ac:dyDescent="0.25">
      <c r="A1070" t="s">
        <v>3333</v>
      </c>
      <c r="B1070" t="s">
        <v>3334</v>
      </c>
      <c r="C1070" s="1" t="str">
        <f t="shared" si="74"/>
        <v>21:0089</v>
      </c>
      <c r="D1070" s="1" t="str">
        <f t="shared" si="75"/>
        <v>21:0006</v>
      </c>
      <c r="E1070" t="s">
        <v>3335</v>
      </c>
      <c r="F1070" t="s">
        <v>3336</v>
      </c>
      <c r="H1070">
        <v>64.646803700000007</v>
      </c>
      <c r="I1070">
        <v>-111.4357467</v>
      </c>
      <c r="J1070" s="1" t="str">
        <f t="shared" si="72"/>
        <v>Till</v>
      </c>
      <c r="K1070" s="1" t="str">
        <f t="shared" si="73"/>
        <v>&lt;2 micron</v>
      </c>
      <c r="L1070">
        <v>0.1</v>
      </c>
      <c r="M1070">
        <v>3.96</v>
      </c>
      <c r="N1070">
        <v>24</v>
      </c>
      <c r="O1070">
        <v>120</v>
      </c>
      <c r="P1070">
        <v>0.25</v>
      </c>
      <c r="Q1070">
        <v>1</v>
      </c>
      <c r="R1070">
        <v>0.1</v>
      </c>
      <c r="S1070">
        <v>0.25</v>
      </c>
      <c r="T1070">
        <v>18</v>
      </c>
      <c r="U1070">
        <v>104</v>
      </c>
      <c r="V1070">
        <v>60</v>
      </c>
      <c r="W1070">
        <v>4.6399999999999997</v>
      </c>
      <c r="X1070">
        <v>5</v>
      </c>
      <c r="Y1070">
        <v>0.5</v>
      </c>
      <c r="Z1070">
        <v>0.43</v>
      </c>
      <c r="AA1070">
        <v>20</v>
      </c>
      <c r="AB1070">
        <v>1.04</v>
      </c>
      <c r="AC1070">
        <v>295</v>
      </c>
      <c r="AD1070">
        <v>4</v>
      </c>
      <c r="AE1070">
        <v>4.8499999999999996</v>
      </c>
      <c r="AF1070">
        <v>49</v>
      </c>
      <c r="AH1070">
        <v>14</v>
      </c>
      <c r="AI1070">
        <v>1</v>
      </c>
      <c r="AJ1070">
        <v>8</v>
      </c>
      <c r="AK1070">
        <v>8</v>
      </c>
      <c r="AL1070">
        <v>0.02</v>
      </c>
      <c r="AO1070">
        <v>76</v>
      </c>
      <c r="AQ1070">
        <v>86</v>
      </c>
    </row>
    <row r="1071" spans="1:43" hidden="1" x14ac:dyDescent="0.25">
      <c r="A1071" t="s">
        <v>3337</v>
      </c>
      <c r="B1071" t="s">
        <v>3338</v>
      </c>
      <c r="C1071" s="1" t="str">
        <f t="shared" si="74"/>
        <v>21:0089</v>
      </c>
      <c r="D1071" s="1" t="str">
        <f t="shared" si="75"/>
        <v>21:0006</v>
      </c>
      <c r="E1071" t="s">
        <v>3339</v>
      </c>
      <c r="F1071" t="s">
        <v>3340</v>
      </c>
      <c r="H1071">
        <v>64.937174400000004</v>
      </c>
      <c r="I1071">
        <v>-110.0405382</v>
      </c>
      <c r="J1071" s="1" t="str">
        <f t="shared" si="72"/>
        <v>Till</v>
      </c>
      <c r="K1071" s="1" t="str">
        <f t="shared" si="73"/>
        <v>&lt;2 micron</v>
      </c>
      <c r="L1071">
        <v>0.2</v>
      </c>
      <c r="M1071">
        <v>4.47</v>
      </c>
      <c r="N1071">
        <v>48</v>
      </c>
      <c r="O1071">
        <v>200</v>
      </c>
      <c r="P1071">
        <v>1</v>
      </c>
      <c r="Q1071">
        <v>1</v>
      </c>
      <c r="R1071">
        <v>0.13</v>
      </c>
      <c r="S1071">
        <v>0.25</v>
      </c>
      <c r="T1071">
        <v>32</v>
      </c>
      <c r="U1071">
        <v>150</v>
      </c>
      <c r="V1071">
        <v>122</v>
      </c>
      <c r="W1071">
        <v>5.89</v>
      </c>
      <c r="X1071">
        <v>5</v>
      </c>
      <c r="Y1071">
        <v>0.5</v>
      </c>
      <c r="Z1071">
        <v>1.0900000000000001</v>
      </c>
      <c r="AA1071">
        <v>20</v>
      </c>
      <c r="AB1071">
        <v>1.8</v>
      </c>
      <c r="AC1071">
        <v>565</v>
      </c>
      <c r="AD1071">
        <v>3</v>
      </c>
      <c r="AE1071">
        <v>2.1800000000000002</v>
      </c>
      <c r="AF1071">
        <v>86</v>
      </c>
      <c r="AH1071">
        <v>16</v>
      </c>
      <c r="AI1071">
        <v>1</v>
      </c>
      <c r="AJ1071">
        <v>13</v>
      </c>
      <c r="AK1071">
        <v>10</v>
      </c>
      <c r="AL1071">
        <v>7.0000000000000007E-2</v>
      </c>
      <c r="AO1071">
        <v>99</v>
      </c>
      <c r="AQ1071">
        <v>154</v>
      </c>
    </row>
    <row r="1072" spans="1:43" hidden="1" x14ac:dyDescent="0.25">
      <c r="A1072" t="s">
        <v>3341</v>
      </c>
      <c r="B1072" t="s">
        <v>3342</v>
      </c>
      <c r="C1072" s="1" t="str">
        <f t="shared" si="74"/>
        <v>21:0089</v>
      </c>
      <c r="D1072" s="1" t="str">
        <f t="shared" si="75"/>
        <v>21:0006</v>
      </c>
      <c r="E1072" t="s">
        <v>3343</v>
      </c>
      <c r="F1072" t="s">
        <v>3344</v>
      </c>
      <c r="H1072">
        <v>64.958327800000006</v>
      </c>
      <c r="I1072">
        <v>-110.1838948</v>
      </c>
      <c r="J1072" s="1" t="str">
        <f t="shared" si="72"/>
        <v>Till</v>
      </c>
      <c r="K1072" s="1" t="str">
        <f t="shared" si="73"/>
        <v>&lt;2 micron</v>
      </c>
      <c r="L1072">
        <v>0.1</v>
      </c>
      <c r="M1072">
        <v>3.76</v>
      </c>
      <c r="N1072">
        <v>38</v>
      </c>
      <c r="O1072">
        <v>200</v>
      </c>
      <c r="P1072">
        <v>1</v>
      </c>
      <c r="Q1072">
        <v>1</v>
      </c>
      <c r="R1072">
        <v>0.14000000000000001</v>
      </c>
      <c r="S1072">
        <v>0.25</v>
      </c>
      <c r="T1072">
        <v>27</v>
      </c>
      <c r="U1072">
        <v>131</v>
      </c>
      <c r="V1072">
        <v>104</v>
      </c>
      <c r="W1072">
        <v>4.99</v>
      </c>
      <c r="X1072">
        <v>5</v>
      </c>
      <c r="Y1072">
        <v>0.5</v>
      </c>
      <c r="Z1072">
        <v>1.1000000000000001</v>
      </c>
      <c r="AA1072">
        <v>20</v>
      </c>
      <c r="AB1072">
        <v>1.61</v>
      </c>
      <c r="AC1072">
        <v>505</v>
      </c>
      <c r="AD1072">
        <v>3</v>
      </c>
      <c r="AE1072">
        <v>5</v>
      </c>
      <c r="AF1072">
        <v>79</v>
      </c>
      <c r="AH1072">
        <v>12</v>
      </c>
      <c r="AI1072">
        <v>1</v>
      </c>
      <c r="AJ1072">
        <v>12</v>
      </c>
      <c r="AK1072">
        <v>10</v>
      </c>
      <c r="AL1072">
        <v>0.03</v>
      </c>
      <c r="AO1072">
        <v>90</v>
      </c>
      <c r="AQ1072">
        <v>140</v>
      </c>
    </row>
    <row r="1073" spans="1:43" hidden="1" x14ac:dyDescent="0.25">
      <c r="A1073" t="s">
        <v>3345</v>
      </c>
      <c r="B1073" t="s">
        <v>3346</v>
      </c>
      <c r="C1073" s="1" t="str">
        <f t="shared" si="74"/>
        <v>21:0089</v>
      </c>
      <c r="D1073" s="1" t="str">
        <f t="shared" si="75"/>
        <v>21:0006</v>
      </c>
      <c r="E1073" t="s">
        <v>3347</v>
      </c>
      <c r="F1073" t="s">
        <v>3348</v>
      </c>
      <c r="H1073">
        <v>64.974711299999996</v>
      </c>
      <c r="I1073">
        <v>-110.3575307</v>
      </c>
      <c r="J1073" s="1" t="str">
        <f t="shared" si="72"/>
        <v>Till</v>
      </c>
      <c r="K1073" s="1" t="str">
        <f t="shared" si="73"/>
        <v>&lt;2 micron</v>
      </c>
      <c r="L1073">
        <v>0.2</v>
      </c>
      <c r="M1073">
        <v>3.78</v>
      </c>
      <c r="N1073">
        <v>20</v>
      </c>
      <c r="O1073">
        <v>140</v>
      </c>
      <c r="P1073">
        <v>0.5</v>
      </c>
      <c r="Q1073">
        <v>1</v>
      </c>
      <c r="R1073">
        <v>0.1</v>
      </c>
      <c r="S1073">
        <v>0.25</v>
      </c>
      <c r="T1073">
        <v>18</v>
      </c>
      <c r="U1073">
        <v>149</v>
      </c>
      <c r="V1073">
        <v>80</v>
      </c>
      <c r="W1073">
        <v>4.42</v>
      </c>
      <c r="X1073">
        <v>5</v>
      </c>
      <c r="Y1073">
        <v>0.5</v>
      </c>
      <c r="Z1073">
        <v>0.59</v>
      </c>
      <c r="AA1073">
        <v>30</v>
      </c>
      <c r="AB1073">
        <v>1.48</v>
      </c>
      <c r="AC1073">
        <v>265</v>
      </c>
      <c r="AD1073">
        <v>1</v>
      </c>
      <c r="AE1073">
        <v>4.16</v>
      </c>
      <c r="AF1073">
        <v>55</v>
      </c>
      <c r="AH1073">
        <v>10</v>
      </c>
      <c r="AI1073">
        <v>1</v>
      </c>
      <c r="AJ1073">
        <v>12</v>
      </c>
      <c r="AK1073">
        <v>10</v>
      </c>
      <c r="AL1073">
        <v>0.06</v>
      </c>
      <c r="AO1073">
        <v>93</v>
      </c>
      <c r="AQ1073">
        <v>96</v>
      </c>
    </row>
    <row r="1074" spans="1:43" hidden="1" x14ac:dyDescent="0.25">
      <c r="A1074" t="s">
        <v>3349</v>
      </c>
      <c r="B1074" t="s">
        <v>3350</v>
      </c>
      <c r="C1074" s="1" t="str">
        <f t="shared" si="74"/>
        <v>21:0089</v>
      </c>
      <c r="D1074" s="1" t="str">
        <f t="shared" si="75"/>
        <v>21:0006</v>
      </c>
      <c r="E1074" t="s">
        <v>3351</v>
      </c>
      <c r="F1074" t="s">
        <v>3352</v>
      </c>
      <c r="H1074">
        <v>64.998413999999997</v>
      </c>
      <c r="I1074">
        <v>-110.5707093</v>
      </c>
      <c r="J1074" s="1" t="str">
        <f t="shared" si="72"/>
        <v>Till</v>
      </c>
      <c r="K1074" s="1" t="str">
        <f t="shared" si="73"/>
        <v>&lt;2 micron</v>
      </c>
      <c r="L1074">
        <v>0.1</v>
      </c>
      <c r="M1074">
        <v>3.38</v>
      </c>
      <c r="N1074">
        <v>42</v>
      </c>
      <c r="O1074">
        <v>150</v>
      </c>
      <c r="P1074">
        <v>0.25</v>
      </c>
      <c r="Q1074">
        <v>1</v>
      </c>
      <c r="R1074">
        <v>0.12</v>
      </c>
      <c r="S1074">
        <v>0.25</v>
      </c>
      <c r="T1074">
        <v>22</v>
      </c>
      <c r="U1074">
        <v>105</v>
      </c>
      <c r="V1074">
        <v>115</v>
      </c>
      <c r="W1074">
        <v>4.2</v>
      </c>
      <c r="X1074">
        <v>5</v>
      </c>
      <c r="Y1074">
        <v>0.5</v>
      </c>
      <c r="Z1074">
        <v>0.74</v>
      </c>
      <c r="AA1074">
        <v>20</v>
      </c>
      <c r="AB1074">
        <v>1.18</v>
      </c>
      <c r="AC1074">
        <v>330</v>
      </c>
      <c r="AD1074">
        <v>3</v>
      </c>
      <c r="AE1074">
        <v>5</v>
      </c>
      <c r="AF1074">
        <v>60</v>
      </c>
      <c r="AH1074">
        <v>14</v>
      </c>
      <c r="AI1074">
        <v>1</v>
      </c>
      <c r="AJ1074">
        <v>10</v>
      </c>
      <c r="AK1074">
        <v>10</v>
      </c>
      <c r="AL1074">
        <v>0.03</v>
      </c>
      <c r="AO1074">
        <v>75</v>
      </c>
      <c r="AQ1074">
        <v>112</v>
      </c>
    </row>
    <row r="1075" spans="1:43" hidden="1" x14ac:dyDescent="0.25">
      <c r="A1075" t="s">
        <v>3353</v>
      </c>
      <c r="B1075" t="s">
        <v>3354</v>
      </c>
      <c r="C1075" s="1" t="str">
        <f t="shared" si="74"/>
        <v>21:0089</v>
      </c>
      <c r="D1075" s="1" t="str">
        <f t="shared" si="75"/>
        <v>21:0006</v>
      </c>
      <c r="E1075" t="s">
        <v>3355</v>
      </c>
      <c r="F1075" t="s">
        <v>3356</v>
      </c>
      <c r="H1075">
        <v>64.999546100000003</v>
      </c>
      <c r="I1075">
        <v>-110.72725250000001</v>
      </c>
      <c r="J1075" s="1" t="str">
        <f t="shared" si="72"/>
        <v>Till</v>
      </c>
      <c r="K1075" s="1" t="str">
        <f t="shared" si="73"/>
        <v>&lt;2 micron</v>
      </c>
      <c r="L1075">
        <v>0.1</v>
      </c>
      <c r="M1075">
        <v>4.43</v>
      </c>
      <c r="N1075">
        <v>36</v>
      </c>
      <c r="O1075">
        <v>190</v>
      </c>
      <c r="P1075">
        <v>0.25</v>
      </c>
      <c r="Q1075">
        <v>1</v>
      </c>
      <c r="R1075">
        <v>0.14000000000000001</v>
      </c>
      <c r="S1075">
        <v>0.25</v>
      </c>
      <c r="T1075">
        <v>27</v>
      </c>
      <c r="U1075">
        <v>141</v>
      </c>
      <c r="V1075">
        <v>106</v>
      </c>
      <c r="W1075">
        <v>5.87</v>
      </c>
      <c r="X1075">
        <v>5</v>
      </c>
      <c r="Y1075">
        <v>0.5</v>
      </c>
      <c r="Z1075">
        <v>0.97</v>
      </c>
      <c r="AA1075">
        <v>20</v>
      </c>
      <c r="AB1075">
        <v>1.67</v>
      </c>
      <c r="AC1075">
        <v>445</v>
      </c>
      <c r="AD1075">
        <v>3</v>
      </c>
      <c r="AE1075">
        <v>2.7</v>
      </c>
      <c r="AF1075">
        <v>87</v>
      </c>
      <c r="AH1075">
        <v>12</v>
      </c>
      <c r="AI1075">
        <v>1</v>
      </c>
      <c r="AJ1075">
        <v>12</v>
      </c>
      <c r="AK1075">
        <v>11</v>
      </c>
      <c r="AL1075">
        <v>0.02</v>
      </c>
      <c r="AO1075">
        <v>106</v>
      </c>
      <c r="AQ1075">
        <v>136</v>
      </c>
    </row>
    <row r="1076" spans="1:43" hidden="1" x14ac:dyDescent="0.25">
      <c r="A1076" t="s">
        <v>3357</v>
      </c>
      <c r="B1076" t="s">
        <v>3358</v>
      </c>
      <c r="C1076" s="1" t="str">
        <f t="shared" si="74"/>
        <v>21:0089</v>
      </c>
      <c r="D1076" s="1" t="str">
        <f t="shared" si="75"/>
        <v>21:0006</v>
      </c>
      <c r="E1076" t="s">
        <v>3359</v>
      </c>
      <c r="F1076" t="s">
        <v>3360</v>
      </c>
      <c r="H1076">
        <v>64.998688400000006</v>
      </c>
      <c r="I1076">
        <v>-110.9179771</v>
      </c>
      <c r="J1076" s="1" t="str">
        <f t="shared" si="72"/>
        <v>Till</v>
      </c>
      <c r="K1076" s="1" t="str">
        <f t="shared" si="73"/>
        <v>&lt;2 micron</v>
      </c>
      <c r="L1076">
        <v>0.1</v>
      </c>
      <c r="M1076">
        <v>3.38</v>
      </c>
      <c r="N1076">
        <v>26</v>
      </c>
      <c r="O1076">
        <v>150</v>
      </c>
      <c r="P1076">
        <v>0.25</v>
      </c>
      <c r="Q1076">
        <v>1</v>
      </c>
      <c r="R1076">
        <v>0.16</v>
      </c>
      <c r="S1076">
        <v>0.25</v>
      </c>
      <c r="T1076">
        <v>24</v>
      </c>
      <c r="U1076">
        <v>93</v>
      </c>
      <c r="V1076">
        <v>95</v>
      </c>
      <c r="W1076">
        <v>4.1500000000000004</v>
      </c>
      <c r="X1076">
        <v>5</v>
      </c>
      <c r="Y1076">
        <v>0.5</v>
      </c>
      <c r="Z1076">
        <v>0.74</v>
      </c>
      <c r="AA1076">
        <v>20</v>
      </c>
      <c r="AB1076">
        <v>1.24</v>
      </c>
      <c r="AC1076">
        <v>405</v>
      </c>
      <c r="AD1076">
        <v>3</v>
      </c>
      <c r="AE1076">
        <v>4.82</v>
      </c>
      <c r="AF1076">
        <v>51</v>
      </c>
      <c r="AH1076">
        <v>14</v>
      </c>
      <c r="AI1076">
        <v>1</v>
      </c>
      <c r="AJ1076">
        <v>8</v>
      </c>
      <c r="AK1076">
        <v>12</v>
      </c>
      <c r="AL1076">
        <v>0.02</v>
      </c>
      <c r="AO1076">
        <v>67</v>
      </c>
      <c r="AQ1076">
        <v>110</v>
      </c>
    </row>
    <row r="1077" spans="1:43" hidden="1" x14ac:dyDescent="0.25">
      <c r="A1077" t="s">
        <v>3361</v>
      </c>
      <c r="B1077" t="s">
        <v>3362</v>
      </c>
      <c r="C1077" s="1" t="str">
        <f t="shared" si="74"/>
        <v>21:0089</v>
      </c>
      <c r="D1077" s="1" t="str">
        <f t="shared" si="75"/>
        <v>21:0006</v>
      </c>
      <c r="E1077" t="s">
        <v>3363</v>
      </c>
      <c r="F1077" t="s">
        <v>3364</v>
      </c>
      <c r="H1077">
        <v>64.718974900000006</v>
      </c>
      <c r="I1077">
        <v>-111.5429266</v>
      </c>
      <c r="J1077" s="1" t="str">
        <f t="shared" si="72"/>
        <v>Till</v>
      </c>
      <c r="K1077" s="1" t="str">
        <f t="shared" si="73"/>
        <v>&lt;2 micron</v>
      </c>
      <c r="L1077">
        <v>0.2</v>
      </c>
      <c r="M1077">
        <v>3.38</v>
      </c>
      <c r="N1077">
        <v>24</v>
      </c>
      <c r="O1077">
        <v>110</v>
      </c>
      <c r="P1077">
        <v>0.25</v>
      </c>
      <c r="Q1077">
        <v>1</v>
      </c>
      <c r="R1077">
        <v>0.11</v>
      </c>
      <c r="S1077">
        <v>0.25</v>
      </c>
      <c r="T1077">
        <v>17</v>
      </c>
      <c r="U1077">
        <v>77</v>
      </c>
      <c r="V1077">
        <v>68</v>
      </c>
      <c r="W1077">
        <v>3.65</v>
      </c>
      <c r="X1077">
        <v>5</v>
      </c>
      <c r="Y1077">
        <v>1</v>
      </c>
      <c r="Z1077">
        <v>0.57999999999999996</v>
      </c>
      <c r="AA1077">
        <v>20</v>
      </c>
      <c r="AB1077">
        <v>0.94</v>
      </c>
      <c r="AC1077">
        <v>290</v>
      </c>
      <c r="AD1077">
        <v>3</v>
      </c>
      <c r="AE1077">
        <v>5</v>
      </c>
      <c r="AF1077">
        <v>49</v>
      </c>
      <c r="AH1077">
        <v>20</v>
      </c>
      <c r="AI1077">
        <v>1</v>
      </c>
      <c r="AJ1077">
        <v>6</v>
      </c>
      <c r="AK1077">
        <v>8</v>
      </c>
      <c r="AL1077">
        <v>0.04</v>
      </c>
      <c r="AO1077">
        <v>55</v>
      </c>
      <c r="AQ1077">
        <v>108</v>
      </c>
    </row>
    <row r="1078" spans="1:43" hidden="1" x14ac:dyDescent="0.25">
      <c r="A1078" t="s">
        <v>3365</v>
      </c>
      <c r="B1078" t="s">
        <v>3366</v>
      </c>
      <c r="C1078" s="1" t="str">
        <f t="shared" si="74"/>
        <v>21:0089</v>
      </c>
      <c r="D1078" s="1" t="str">
        <f t="shared" si="75"/>
        <v>21:0006</v>
      </c>
      <c r="E1078" t="s">
        <v>3367</v>
      </c>
      <c r="F1078" t="s">
        <v>3368</v>
      </c>
      <c r="H1078">
        <v>64.797654100000003</v>
      </c>
      <c r="I1078">
        <v>-111.55046249999999</v>
      </c>
      <c r="J1078" s="1" t="str">
        <f t="shared" si="72"/>
        <v>Till</v>
      </c>
      <c r="K1078" s="1" t="str">
        <f t="shared" si="73"/>
        <v>&lt;2 micron</v>
      </c>
      <c r="L1078">
        <v>0.2</v>
      </c>
      <c r="M1078">
        <v>2.67</v>
      </c>
      <c r="N1078">
        <v>38</v>
      </c>
      <c r="O1078">
        <v>60</v>
      </c>
      <c r="P1078">
        <v>0.5</v>
      </c>
      <c r="Q1078">
        <v>1</v>
      </c>
      <c r="R1078">
        <v>0.06</v>
      </c>
      <c r="S1078">
        <v>0.25</v>
      </c>
      <c r="T1078">
        <v>8</v>
      </c>
      <c r="U1078">
        <v>57</v>
      </c>
      <c r="V1078">
        <v>109</v>
      </c>
      <c r="W1078">
        <v>2.62</v>
      </c>
      <c r="X1078">
        <v>5</v>
      </c>
      <c r="Y1078">
        <v>1</v>
      </c>
      <c r="Z1078">
        <v>0.28999999999999998</v>
      </c>
      <c r="AA1078">
        <v>10</v>
      </c>
      <c r="AB1078">
        <v>0.5</v>
      </c>
      <c r="AC1078">
        <v>135</v>
      </c>
      <c r="AD1078">
        <v>4</v>
      </c>
      <c r="AE1078">
        <v>5</v>
      </c>
      <c r="AF1078">
        <v>29</v>
      </c>
      <c r="AH1078">
        <v>10</v>
      </c>
      <c r="AI1078">
        <v>1</v>
      </c>
      <c r="AJ1078">
        <v>4</v>
      </c>
      <c r="AK1078">
        <v>7</v>
      </c>
      <c r="AL1078">
        <v>0.01</v>
      </c>
      <c r="AO1078">
        <v>37</v>
      </c>
      <c r="AQ1078">
        <v>50</v>
      </c>
    </row>
    <row r="1079" spans="1:43" hidden="1" x14ac:dyDescent="0.25">
      <c r="A1079" t="s">
        <v>3369</v>
      </c>
      <c r="B1079" t="s">
        <v>3370</v>
      </c>
      <c r="C1079" s="1" t="str">
        <f t="shared" si="74"/>
        <v>21:0089</v>
      </c>
      <c r="D1079" s="1" t="str">
        <f t="shared" si="75"/>
        <v>21:0006</v>
      </c>
      <c r="E1079" t="s">
        <v>3371</v>
      </c>
      <c r="F1079" t="s">
        <v>3372</v>
      </c>
      <c r="H1079">
        <v>64.844562800000006</v>
      </c>
      <c r="I1079">
        <v>-111.5418263</v>
      </c>
      <c r="J1079" s="1" t="str">
        <f t="shared" si="72"/>
        <v>Till</v>
      </c>
      <c r="K1079" s="1" t="str">
        <f t="shared" si="73"/>
        <v>&lt;2 micron</v>
      </c>
      <c r="L1079">
        <v>0.1</v>
      </c>
      <c r="M1079">
        <v>4.82</v>
      </c>
      <c r="N1079">
        <v>48</v>
      </c>
      <c r="O1079">
        <v>180</v>
      </c>
      <c r="P1079">
        <v>0.25</v>
      </c>
      <c r="Q1079">
        <v>1</v>
      </c>
      <c r="R1079">
        <v>0.12</v>
      </c>
      <c r="S1079">
        <v>0.25</v>
      </c>
      <c r="T1079">
        <v>35</v>
      </c>
      <c r="U1079">
        <v>142</v>
      </c>
      <c r="V1079">
        <v>175</v>
      </c>
      <c r="W1079">
        <v>6.06</v>
      </c>
      <c r="X1079">
        <v>5</v>
      </c>
      <c r="Y1079">
        <v>0.5</v>
      </c>
      <c r="Z1079">
        <v>0.86</v>
      </c>
      <c r="AA1079">
        <v>20</v>
      </c>
      <c r="AB1079">
        <v>1.64</v>
      </c>
      <c r="AC1079">
        <v>455</v>
      </c>
      <c r="AD1079">
        <v>5</v>
      </c>
      <c r="AE1079">
        <v>2.75</v>
      </c>
      <c r="AF1079">
        <v>92</v>
      </c>
      <c r="AH1079">
        <v>16</v>
      </c>
      <c r="AI1079">
        <v>1</v>
      </c>
      <c r="AJ1079">
        <v>11</v>
      </c>
      <c r="AK1079">
        <v>11</v>
      </c>
      <c r="AL1079">
        <v>7.0000000000000007E-2</v>
      </c>
      <c r="AO1079">
        <v>103</v>
      </c>
      <c r="AQ1079">
        <v>154</v>
      </c>
    </row>
    <row r="1080" spans="1:43" hidden="1" x14ac:dyDescent="0.25">
      <c r="A1080" t="s">
        <v>3373</v>
      </c>
      <c r="B1080" t="s">
        <v>3374</v>
      </c>
      <c r="C1080" s="1" t="str">
        <f t="shared" si="74"/>
        <v>21:0089</v>
      </c>
      <c r="D1080" s="1" t="str">
        <f t="shared" si="75"/>
        <v>21:0006</v>
      </c>
      <c r="E1080" t="s">
        <v>3375</v>
      </c>
      <c r="F1080" t="s">
        <v>3376</v>
      </c>
      <c r="H1080">
        <v>64.778793800000003</v>
      </c>
      <c r="I1080">
        <v>-110.9195505</v>
      </c>
      <c r="J1080" s="1" t="str">
        <f t="shared" si="72"/>
        <v>Till</v>
      </c>
      <c r="K1080" s="1" t="str">
        <f t="shared" si="73"/>
        <v>&lt;2 micron</v>
      </c>
      <c r="L1080">
        <v>0.1</v>
      </c>
      <c r="M1080">
        <v>4</v>
      </c>
      <c r="N1080">
        <v>60</v>
      </c>
      <c r="O1080">
        <v>140</v>
      </c>
      <c r="P1080">
        <v>0.25</v>
      </c>
      <c r="Q1080">
        <v>1</v>
      </c>
      <c r="R1080">
        <v>0.1</v>
      </c>
      <c r="S1080">
        <v>0.25</v>
      </c>
      <c r="T1080">
        <v>29</v>
      </c>
      <c r="U1080">
        <v>121</v>
      </c>
      <c r="V1080">
        <v>82</v>
      </c>
      <c r="W1080">
        <v>5.3</v>
      </c>
      <c r="X1080">
        <v>5</v>
      </c>
      <c r="Y1080">
        <v>0.5</v>
      </c>
      <c r="Z1080">
        <v>0.47</v>
      </c>
      <c r="AA1080">
        <v>20</v>
      </c>
      <c r="AB1080">
        <v>1.39</v>
      </c>
      <c r="AC1080">
        <v>345</v>
      </c>
      <c r="AD1080">
        <v>4</v>
      </c>
      <c r="AE1080">
        <v>1.72</v>
      </c>
      <c r="AF1080">
        <v>75</v>
      </c>
      <c r="AH1080">
        <v>8</v>
      </c>
      <c r="AI1080">
        <v>1</v>
      </c>
      <c r="AJ1080">
        <v>8</v>
      </c>
      <c r="AK1080">
        <v>9</v>
      </c>
      <c r="AL1080">
        <v>0.08</v>
      </c>
      <c r="AO1080">
        <v>85</v>
      </c>
      <c r="AQ1080">
        <v>110</v>
      </c>
    </row>
    <row r="1081" spans="1:43" hidden="1" x14ac:dyDescent="0.25">
      <c r="A1081" t="s">
        <v>3377</v>
      </c>
      <c r="B1081" t="s">
        <v>3378</v>
      </c>
      <c r="C1081" s="1" t="str">
        <f t="shared" si="74"/>
        <v>21:0089</v>
      </c>
      <c r="D1081" s="1" t="str">
        <f t="shared" si="75"/>
        <v>21:0006</v>
      </c>
      <c r="E1081" t="s">
        <v>3379</v>
      </c>
      <c r="F1081" t="s">
        <v>3380</v>
      </c>
      <c r="H1081">
        <v>64.823788500000006</v>
      </c>
      <c r="I1081">
        <v>-111.7574216</v>
      </c>
      <c r="J1081" s="1" t="str">
        <f t="shared" si="72"/>
        <v>Till</v>
      </c>
      <c r="K1081" s="1" t="str">
        <f t="shared" si="73"/>
        <v>&lt;2 micron</v>
      </c>
      <c r="L1081">
        <v>0.2</v>
      </c>
      <c r="M1081">
        <v>3.71</v>
      </c>
      <c r="N1081">
        <v>20</v>
      </c>
      <c r="O1081">
        <v>120</v>
      </c>
      <c r="P1081">
        <v>0.25</v>
      </c>
      <c r="Q1081">
        <v>1</v>
      </c>
      <c r="R1081">
        <v>0.1</v>
      </c>
      <c r="S1081">
        <v>0.25</v>
      </c>
      <c r="T1081">
        <v>15</v>
      </c>
      <c r="U1081">
        <v>109</v>
      </c>
      <c r="V1081">
        <v>71</v>
      </c>
      <c r="W1081">
        <v>4.25</v>
      </c>
      <c r="X1081">
        <v>5</v>
      </c>
      <c r="Y1081">
        <v>0.5</v>
      </c>
      <c r="Z1081">
        <v>0.48</v>
      </c>
      <c r="AA1081">
        <v>20</v>
      </c>
      <c r="AB1081">
        <v>1.03</v>
      </c>
      <c r="AC1081">
        <v>245</v>
      </c>
      <c r="AD1081">
        <v>3</v>
      </c>
      <c r="AE1081">
        <v>5</v>
      </c>
      <c r="AF1081">
        <v>42</v>
      </c>
      <c r="AH1081">
        <v>8</v>
      </c>
      <c r="AI1081">
        <v>1</v>
      </c>
      <c r="AJ1081">
        <v>8</v>
      </c>
      <c r="AK1081">
        <v>9</v>
      </c>
      <c r="AL1081">
        <v>0.12</v>
      </c>
      <c r="AO1081">
        <v>72</v>
      </c>
      <c r="AQ1081">
        <v>86</v>
      </c>
    </row>
    <row r="1082" spans="1:43" hidden="1" x14ac:dyDescent="0.25">
      <c r="A1082" t="s">
        <v>3381</v>
      </c>
      <c r="B1082" t="s">
        <v>3382</v>
      </c>
      <c r="C1082" s="1" t="str">
        <f t="shared" si="74"/>
        <v>21:0089</v>
      </c>
      <c r="D1082" s="1" t="str">
        <f t="shared" si="75"/>
        <v>21:0006</v>
      </c>
      <c r="E1082" t="s">
        <v>3383</v>
      </c>
      <c r="F1082" t="s">
        <v>3384</v>
      </c>
      <c r="H1082">
        <v>64.638571999999996</v>
      </c>
      <c r="I1082">
        <v>-110.2899867</v>
      </c>
      <c r="J1082" s="1" t="str">
        <f t="shared" si="72"/>
        <v>Till</v>
      </c>
      <c r="K1082" s="1" t="str">
        <f t="shared" si="73"/>
        <v>&lt;2 micron</v>
      </c>
      <c r="L1082">
        <v>0.1</v>
      </c>
      <c r="M1082">
        <v>3.68</v>
      </c>
      <c r="N1082">
        <v>24</v>
      </c>
      <c r="O1082">
        <v>170</v>
      </c>
      <c r="P1082">
        <v>0.5</v>
      </c>
      <c r="Q1082">
        <v>1</v>
      </c>
      <c r="R1082">
        <v>0.17</v>
      </c>
      <c r="S1082">
        <v>0.25</v>
      </c>
      <c r="T1082">
        <v>24</v>
      </c>
      <c r="U1082">
        <v>109</v>
      </c>
      <c r="V1082">
        <v>72</v>
      </c>
      <c r="W1082">
        <v>4.5599999999999996</v>
      </c>
      <c r="X1082">
        <v>5</v>
      </c>
      <c r="Y1082">
        <v>0.5</v>
      </c>
      <c r="Z1082">
        <v>0.95</v>
      </c>
      <c r="AA1082">
        <v>30</v>
      </c>
      <c r="AB1082">
        <v>1.47</v>
      </c>
      <c r="AC1082">
        <v>470</v>
      </c>
      <c r="AD1082">
        <v>1</v>
      </c>
      <c r="AE1082">
        <v>2.25</v>
      </c>
      <c r="AF1082">
        <v>67</v>
      </c>
      <c r="AH1082">
        <v>14</v>
      </c>
      <c r="AI1082">
        <v>1</v>
      </c>
      <c r="AJ1082">
        <v>10</v>
      </c>
      <c r="AK1082">
        <v>13</v>
      </c>
      <c r="AL1082">
        <v>0.02</v>
      </c>
      <c r="AO1082">
        <v>83</v>
      </c>
      <c r="AQ1082">
        <v>128</v>
      </c>
    </row>
    <row r="1083" spans="1:43" hidden="1" x14ac:dyDescent="0.25">
      <c r="A1083" t="s">
        <v>3385</v>
      </c>
      <c r="B1083" t="s">
        <v>3386</v>
      </c>
      <c r="C1083" s="1" t="str">
        <f t="shared" si="74"/>
        <v>21:0089</v>
      </c>
      <c r="D1083" s="1" t="str">
        <f t="shared" si="75"/>
        <v>21:0006</v>
      </c>
      <c r="E1083" t="s">
        <v>3387</v>
      </c>
      <c r="F1083" t="s">
        <v>3388</v>
      </c>
      <c r="H1083">
        <v>64.176087300000006</v>
      </c>
      <c r="I1083">
        <v>-111.95788020000001</v>
      </c>
      <c r="J1083" s="1" t="str">
        <f t="shared" si="72"/>
        <v>Till</v>
      </c>
      <c r="K1083" s="1" t="str">
        <f t="shared" si="73"/>
        <v>&lt;2 micron</v>
      </c>
      <c r="L1083">
        <v>0.2</v>
      </c>
      <c r="M1083">
        <v>2.87</v>
      </c>
      <c r="N1083">
        <v>68</v>
      </c>
      <c r="O1083">
        <v>120</v>
      </c>
      <c r="P1083">
        <v>0.25</v>
      </c>
      <c r="Q1083">
        <v>1</v>
      </c>
      <c r="R1083">
        <v>0.3</v>
      </c>
      <c r="S1083">
        <v>0.25</v>
      </c>
      <c r="T1083">
        <v>23</v>
      </c>
      <c r="U1083">
        <v>76</v>
      </c>
      <c r="V1083">
        <v>151</v>
      </c>
      <c r="W1083">
        <v>3.69</v>
      </c>
      <c r="X1083">
        <v>10</v>
      </c>
      <c r="Y1083">
        <v>1</v>
      </c>
      <c r="Z1083">
        <v>0.49</v>
      </c>
      <c r="AA1083">
        <v>30</v>
      </c>
      <c r="AB1083">
        <v>1.05</v>
      </c>
      <c r="AC1083">
        <v>430</v>
      </c>
      <c r="AD1083">
        <v>2</v>
      </c>
      <c r="AE1083">
        <v>3.05</v>
      </c>
      <c r="AF1083">
        <v>59</v>
      </c>
      <c r="AG1083">
        <v>10000</v>
      </c>
      <c r="AH1083">
        <v>8</v>
      </c>
      <c r="AI1083">
        <v>2</v>
      </c>
      <c r="AJ1083">
        <v>7</v>
      </c>
      <c r="AK1083">
        <v>12</v>
      </c>
      <c r="AL1083">
        <v>0.01</v>
      </c>
      <c r="AO1083">
        <v>66</v>
      </c>
      <c r="AQ1083">
        <v>92</v>
      </c>
    </row>
    <row r="1084" spans="1:43" hidden="1" x14ac:dyDescent="0.25">
      <c r="A1084" t="s">
        <v>3389</v>
      </c>
      <c r="B1084" t="s">
        <v>3390</v>
      </c>
      <c r="C1084" s="1" t="str">
        <f t="shared" si="74"/>
        <v>21:0089</v>
      </c>
      <c r="D1084" s="1" t="str">
        <f t="shared" si="75"/>
        <v>21:0006</v>
      </c>
      <c r="E1084" t="s">
        <v>3391</v>
      </c>
      <c r="F1084" t="s">
        <v>3392</v>
      </c>
      <c r="H1084">
        <v>64.180025700000002</v>
      </c>
      <c r="I1084">
        <v>-111.9864153</v>
      </c>
      <c r="J1084" s="1" t="str">
        <f t="shared" si="72"/>
        <v>Till</v>
      </c>
      <c r="K1084" s="1" t="str">
        <f t="shared" si="73"/>
        <v>&lt;2 micron</v>
      </c>
      <c r="L1084">
        <v>0.4</v>
      </c>
      <c r="M1084">
        <v>4.8</v>
      </c>
      <c r="N1084">
        <v>78</v>
      </c>
      <c r="O1084">
        <v>130</v>
      </c>
      <c r="P1084">
        <v>0.25</v>
      </c>
      <c r="Q1084">
        <v>1</v>
      </c>
      <c r="R1084">
        <v>0.25</v>
      </c>
      <c r="S1084">
        <v>0.25</v>
      </c>
      <c r="T1084">
        <v>33</v>
      </c>
      <c r="U1084">
        <v>101</v>
      </c>
      <c r="V1084">
        <v>189</v>
      </c>
      <c r="W1084">
        <v>5.08</v>
      </c>
      <c r="X1084">
        <v>30</v>
      </c>
      <c r="Y1084">
        <v>0.5</v>
      </c>
      <c r="Z1084">
        <v>0.48</v>
      </c>
      <c r="AA1084">
        <v>40</v>
      </c>
      <c r="AB1084">
        <v>1.1200000000000001</v>
      </c>
      <c r="AC1084">
        <v>465</v>
      </c>
      <c r="AD1084">
        <v>1</v>
      </c>
      <c r="AE1084">
        <v>2.23</v>
      </c>
      <c r="AF1084">
        <v>80</v>
      </c>
      <c r="AG1084">
        <v>10000</v>
      </c>
      <c r="AH1084">
        <v>12</v>
      </c>
      <c r="AI1084">
        <v>1</v>
      </c>
      <c r="AJ1084">
        <v>10</v>
      </c>
      <c r="AK1084">
        <v>17</v>
      </c>
      <c r="AL1084">
        <v>0.06</v>
      </c>
      <c r="AO1084">
        <v>86</v>
      </c>
      <c r="AQ1084">
        <v>86</v>
      </c>
    </row>
    <row r="1085" spans="1:43" hidden="1" x14ac:dyDescent="0.25">
      <c r="A1085" t="s">
        <v>3393</v>
      </c>
      <c r="B1085" t="s">
        <v>3394</v>
      </c>
      <c r="C1085" s="1" t="str">
        <f t="shared" si="74"/>
        <v>21:0089</v>
      </c>
      <c r="D1085" s="1" t="str">
        <f t="shared" si="75"/>
        <v>21:0006</v>
      </c>
      <c r="E1085" t="s">
        <v>3395</v>
      </c>
      <c r="F1085" t="s">
        <v>3396</v>
      </c>
      <c r="H1085">
        <v>64.704169800000003</v>
      </c>
      <c r="I1085">
        <v>-110.9040225</v>
      </c>
      <c r="J1085" s="1" t="str">
        <f t="shared" si="72"/>
        <v>Till</v>
      </c>
      <c r="K1085" s="1" t="str">
        <f t="shared" si="73"/>
        <v>&lt;2 micron</v>
      </c>
      <c r="L1085">
        <v>0.1</v>
      </c>
      <c r="M1085">
        <v>4.79</v>
      </c>
      <c r="N1085">
        <v>20</v>
      </c>
      <c r="O1085">
        <v>250</v>
      </c>
      <c r="P1085">
        <v>0.25</v>
      </c>
      <c r="Q1085">
        <v>1</v>
      </c>
      <c r="R1085">
        <v>0.27</v>
      </c>
      <c r="S1085">
        <v>0.25</v>
      </c>
      <c r="T1085">
        <v>32</v>
      </c>
      <c r="U1085">
        <v>149</v>
      </c>
      <c r="V1085">
        <v>96</v>
      </c>
      <c r="W1085">
        <v>6.05</v>
      </c>
      <c r="X1085">
        <v>30</v>
      </c>
      <c r="Y1085">
        <v>0.5</v>
      </c>
      <c r="Z1085">
        <v>1.2</v>
      </c>
      <c r="AA1085">
        <v>60</v>
      </c>
      <c r="AB1085">
        <v>2.66</v>
      </c>
      <c r="AC1085">
        <v>685</v>
      </c>
      <c r="AD1085">
        <v>0.5</v>
      </c>
      <c r="AE1085">
        <v>1.78</v>
      </c>
      <c r="AF1085">
        <v>79</v>
      </c>
      <c r="AG1085">
        <v>10000</v>
      </c>
      <c r="AH1085">
        <v>10</v>
      </c>
      <c r="AI1085">
        <v>1</v>
      </c>
      <c r="AJ1085">
        <v>11</v>
      </c>
      <c r="AK1085">
        <v>24</v>
      </c>
      <c r="AL1085">
        <v>0.02</v>
      </c>
      <c r="AO1085">
        <v>124</v>
      </c>
      <c r="AQ1085">
        <v>150</v>
      </c>
    </row>
    <row r="1086" spans="1:43" hidden="1" x14ac:dyDescent="0.25">
      <c r="A1086" t="s">
        <v>3397</v>
      </c>
      <c r="B1086" t="s">
        <v>3398</v>
      </c>
      <c r="C1086" s="1" t="str">
        <f t="shared" si="74"/>
        <v>21:0089</v>
      </c>
      <c r="D1086" s="1" t="str">
        <f t="shared" si="75"/>
        <v>21:0006</v>
      </c>
      <c r="E1086" t="s">
        <v>3399</v>
      </c>
      <c r="F1086" t="s">
        <v>3400</v>
      </c>
      <c r="H1086">
        <v>64.639453099999997</v>
      </c>
      <c r="I1086">
        <v>-110.3630557</v>
      </c>
      <c r="J1086" s="1" t="str">
        <f t="shared" si="72"/>
        <v>Till</v>
      </c>
      <c r="K1086" s="1" t="str">
        <f t="shared" si="73"/>
        <v>&lt;2 micron</v>
      </c>
      <c r="L1086">
        <v>0.1</v>
      </c>
      <c r="M1086">
        <v>4.62</v>
      </c>
      <c r="N1086">
        <v>44</v>
      </c>
      <c r="O1086">
        <v>140</v>
      </c>
      <c r="P1086">
        <v>0.25</v>
      </c>
      <c r="Q1086">
        <v>1</v>
      </c>
      <c r="R1086">
        <v>0.08</v>
      </c>
      <c r="S1086">
        <v>0.25</v>
      </c>
      <c r="T1086">
        <v>29</v>
      </c>
      <c r="U1086">
        <v>125</v>
      </c>
      <c r="V1086">
        <v>130</v>
      </c>
      <c r="W1086">
        <v>6.71</v>
      </c>
      <c r="X1086">
        <v>20</v>
      </c>
      <c r="Y1086">
        <v>0.5</v>
      </c>
      <c r="Z1086">
        <v>0.69</v>
      </c>
      <c r="AA1086">
        <v>20</v>
      </c>
      <c r="AB1086">
        <v>1.38</v>
      </c>
      <c r="AC1086">
        <v>385</v>
      </c>
      <c r="AD1086">
        <v>3</v>
      </c>
      <c r="AE1086">
        <v>2.34</v>
      </c>
      <c r="AF1086">
        <v>83</v>
      </c>
      <c r="AG1086">
        <v>10000</v>
      </c>
      <c r="AH1086">
        <v>16</v>
      </c>
      <c r="AI1086">
        <v>1</v>
      </c>
      <c r="AJ1086">
        <v>9</v>
      </c>
      <c r="AK1086">
        <v>10</v>
      </c>
      <c r="AL1086">
        <v>0.02</v>
      </c>
      <c r="AO1086">
        <v>133</v>
      </c>
      <c r="AQ1086">
        <v>132</v>
      </c>
    </row>
    <row r="1087" spans="1:43" hidden="1" x14ac:dyDescent="0.25">
      <c r="A1087" t="s">
        <v>3401</v>
      </c>
      <c r="B1087" t="s">
        <v>3402</v>
      </c>
      <c r="C1087" s="1" t="str">
        <f t="shared" si="74"/>
        <v>21:0089</v>
      </c>
      <c r="D1087" s="1" t="str">
        <f t="shared" si="75"/>
        <v>21:0006</v>
      </c>
      <c r="E1087" t="s">
        <v>3403</v>
      </c>
      <c r="F1087" t="s">
        <v>3404</v>
      </c>
      <c r="H1087">
        <v>64.321681499999997</v>
      </c>
      <c r="I1087">
        <v>-111.81873899999999</v>
      </c>
      <c r="J1087" s="1" t="str">
        <f t="shared" si="72"/>
        <v>Till</v>
      </c>
      <c r="K1087" s="1" t="str">
        <f t="shared" si="73"/>
        <v>&lt;2 micron</v>
      </c>
      <c r="L1087">
        <v>0.1</v>
      </c>
      <c r="M1087">
        <v>2.5099999999999998</v>
      </c>
      <c r="N1087">
        <v>82</v>
      </c>
      <c r="O1087">
        <v>120</v>
      </c>
      <c r="P1087">
        <v>0.25</v>
      </c>
      <c r="Q1087">
        <v>2</v>
      </c>
      <c r="R1087">
        <v>0.25</v>
      </c>
      <c r="S1087">
        <v>0.25</v>
      </c>
      <c r="T1087">
        <v>19</v>
      </c>
      <c r="U1087">
        <v>69</v>
      </c>
      <c r="V1087">
        <v>105</v>
      </c>
      <c r="W1087">
        <v>3.18</v>
      </c>
      <c r="X1087">
        <v>10</v>
      </c>
      <c r="Y1087">
        <v>0.5</v>
      </c>
      <c r="Z1087">
        <v>0.52</v>
      </c>
      <c r="AA1087">
        <v>30</v>
      </c>
      <c r="AB1087">
        <v>0.96</v>
      </c>
      <c r="AC1087">
        <v>295</v>
      </c>
      <c r="AD1087">
        <v>1</v>
      </c>
      <c r="AE1087">
        <v>3.98</v>
      </c>
      <c r="AF1087">
        <v>48</v>
      </c>
      <c r="AG1087">
        <v>10000</v>
      </c>
      <c r="AH1087">
        <v>8</v>
      </c>
      <c r="AI1087">
        <v>4</v>
      </c>
      <c r="AJ1087">
        <v>6</v>
      </c>
      <c r="AK1087">
        <v>14</v>
      </c>
      <c r="AL1087">
        <v>0.04</v>
      </c>
      <c r="AO1087">
        <v>51</v>
      </c>
      <c r="AQ1087">
        <v>70</v>
      </c>
    </row>
    <row r="1088" spans="1:43" hidden="1" x14ac:dyDescent="0.25">
      <c r="A1088" t="s">
        <v>3405</v>
      </c>
      <c r="B1088" t="s">
        <v>3406</v>
      </c>
      <c r="C1088" s="1" t="str">
        <f t="shared" si="74"/>
        <v>21:0089</v>
      </c>
      <c r="D1088" s="1" t="str">
        <f t="shared" si="75"/>
        <v>21:0006</v>
      </c>
      <c r="E1088" t="s">
        <v>3407</v>
      </c>
      <c r="F1088" t="s">
        <v>3408</v>
      </c>
      <c r="H1088">
        <v>64.448658300000005</v>
      </c>
      <c r="I1088">
        <v>-111.8807305</v>
      </c>
      <c r="J1088" s="1" t="str">
        <f t="shared" si="72"/>
        <v>Till</v>
      </c>
      <c r="K1088" s="1" t="str">
        <f t="shared" si="73"/>
        <v>&lt;2 micron</v>
      </c>
      <c r="L1088">
        <v>0.2</v>
      </c>
      <c r="M1088">
        <v>5.43</v>
      </c>
      <c r="N1088">
        <v>134</v>
      </c>
      <c r="O1088">
        <v>160</v>
      </c>
      <c r="P1088">
        <v>0.25</v>
      </c>
      <c r="Q1088">
        <v>1</v>
      </c>
      <c r="R1088">
        <v>0.15</v>
      </c>
      <c r="S1088">
        <v>0.25</v>
      </c>
      <c r="T1088">
        <v>47</v>
      </c>
      <c r="U1088">
        <v>122</v>
      </c>
      <c r="V1088">
        <v>244</v>
      </c>
      <c r="W1088">
        <v>5.86</v>
      </c>
      <c r="X1088">
        <v>20</v>
      </c>
      <c r="Y1088">
        <v>1</v>
      </c>
      <c r="Z1088">
        <v>0.59</v>
      </c>
      <c r="AA1088">
        <v>40</v>
      </c>
      <c r="AB1088">
        <v>1.35</v>
      </c>
      <c r="AC1088">
        <v>675</v>
      </c>
      <c r="AD1088">
        <v>8</v>
      </c>
      <c r="AE1088">
        <v>1.75</v>
      </c>
      <c r="AF1088">
        <v>107</v>
      </c>
      <c r="AG1088">
        <v>10000</v>
      </c>
      <c r="AH1088">
        <v>28</v>
      </c>
      <c r="AI1088">
        <v>1</v>
      </c>
      <c r="AJ1088">
        <v>11</v>
      </c>
      <c r="AK1088">
        <v>10</v>
      </c>
      <c r="AL1088">
        <v>0.06</v>
      </c>
      <c r="AO1088">
        <v>89</v>
      </c>
      <c r="AQ1088">
        <v>182</v>
      </c>
    </row>
    <row r="1089" spans="1:43" hidden="1" x14ac:dyDescent="0.25">
      <c r="A1089" t="s">
        <v>3409</v>
      </c>
      <c r="B1089" t="s">
        <v>3410</v>
      </c>
      <c r="C1089" s="1" t="str">
        <f t="shared" si="74"/>
        <v>21:0089</v>
      </c>
      <c r="D1089" s="1" t="str">
        <f t="shared" si="75"/>
        <v>21:0006</v>
      </c>
      <c r="E1089" t="s">
        <v>3411</v>
      </c>
      <c r="F1089" t="s">
        <v>3412</v>
      </c>
      <c r="H1089">
        <v>64.486906300000001</v>
      </c>
      <c r="I1089">
        <v>-111.6264075</v>
      </c>
      <c r="J1089" s="1" t="str">
        <f t="shared" si="72"/>
        <v>Till</v>
      </c>
      <c r="K1089" s="1" t="str">
        <f t="shared" si="73"/>
        <v>&lt;2 micron</v>
      </c>
      <c r="L1089">
        <v>0.8</v>
      </c>
      <c r="M1089">
        <v>5.52</v>
      </c>
      <c r="N1089">
        <v>102</v>
      </c>
      <c r="O1089">
        <v>140</v>
      </c>
      <c r="P1089">
        <v>0.25</v>
      </c>
      <c r="Q1089">
        <v>1</v>
      </c>
      <c r="R1089">
        <v>0.12</v>
      </c>
      <c r="S1089">
        <v>0.25</v>
      </c>
      <c r="T1089">
        <v>33</v>
      </c>
      <c r="U1089">
        <v>116</v>
      </c>
      <c r="V1089">
        <v>155</v>
      </c>
      <c r="W1089">
        <v>4.8</v>
      </c>
      <c r="X1089">
        <v>20</v>
      </c>
      <c r="Y1089">
        <v>1</v>
      </c>
      <c r="Z1089">
        <v>0.56999999999999995</v>
      </c>
      <c r="AA1089">
        <v>30</v>
      </c>
      <c r="AB1089">
        <v>1.18</v>
      </c>
      <c r="AC1089">
        <v>440</v>
      </c>
      <c r="AD1089">
        <v>4</v>
      </c>
      <c r="AE1089">
        <v>2.2000000000000002</v>
      </c>
      <c r="AF1089">
        <v>86</v>
      </c>
      <c r="AG1089">
        <v>10000</v>
      </c>
      <c r="AH1089">
        <v>22</v>
      </c>
      <c r="AI1089">
        <v>1</v>
      </c>
      <c r="AJ1089">
        <v>10</v>
      </c>
      <c r="AK1089">
        <v>9</v>
      </c>
      <c r="AL1089">
        <v>7.0000000000000007E-2</v>
      </c>
      <c r="AO1089">
        <v>73</v>
      </c>
      <c r="AQ1089">
        <v>104</v>
      </c>
    </row>
    <row r="1090" spans="1:43" hidden="1" x14ac:dyDescent="0.25">
      <c r="A1090" t="s">
        <v>3413</v>
      </c>
      <c r="B1090" t="s">
        <v>3414</v>
      </c>
      <c r="C1090" s="1" t="str">
        <f t="shared" si="74"/>
        <v>21:0089</v>
      </c>
      <c r="D1090" s="1" t="str">
        <f t="shared" si="75"/>
        <v>21:0006</v>
      </c>
      <c r="E1090" t="s">
        <v>3415</v>
      </c>
      <c r="F1090" t="s">
        <v>3416</v>
      </c>
      <c r="H1090">
        <v>64.370447799999994</v>
      </c>
      <c r="I1090">
        <v>-111.6638118</v>
      </c>
      <c r="J1090" s="1" t="str">
        <f t="shared" si="72"/>
        <v>Till</v>
      </c>
      <c r="K1090" s="1" t="str">
        <f t="shared" si="73"/>
        <v>&lt;2 micron</v>
      </c>
      <c r="L1090">
        <v>0.1</v>
      </c>
      <c r="M1090">
        <v>4.5</v>
      </c>
      <c r="N1090">
        <v>122</v>
      </c>
      <c r="O1090">
        <v>150</v>
      </c>
      <c r="P1090">
        <v>0.25</v>
      </c>
      <c r="Q1090">
        <v>1</v>
      </c>
      <c r="R1090">
        <v>0.21</v>
      </c>
      <c r="S1090">
        <v>0.25</v>
      </c>
      <c r="T1090">
        <v>35</v>
      </c>
      <c r="U1090">
        <v>126</v>
      </c>
      <c r="V1090">
        <v>199</v>
      </c>
      <c r="W1090">
        <v>5.43</v>
      </c>
      <c r="X1090">
        <v>20</v>
      </c>
      <c r="Y1090">
        <v>1</v>
      </c>
      <c r="Z1090">
        <v>0.71</v>
      </c>
      <c r="AA1090">
        <v>40</v>
      </c>
      <c r="AB1090">
        <v>1.53</v>
      </c>
      <c r="AC1090">
        <v>520</v>
      </c>
      <c r="AD1090">
        <v>3</v>
      </c>
      <c r="AE1090">
        <v>0.62</v>
      </c>
      <c r="AF1090">
        <v>89</v>
      </c>
      <c r="AG1090">
        <v>4960</v>
      </c>
      <c r="AH1090">
        <v>20</v>
      </c>
      <c r="AI1090">
        <v>1</v>
      </c>
      <c r="AJ1090">
        <v>11</v>
      </c>
      <c r="AK1090">
        <v>11</v>
      </c>
      <c r="AL1090">
        <v>0.15</v>
      </c>
      <c r="AO1090">
        <v>92</v>
      </c>
      <c r="AQ1090">
        <v>134</v>
      </c>
    </row>
    <row r="1091" spans="1:43" hidden="1" x14ac:dyDescent="0.25">
      <c r="A1091" t="s">
        <v>3417</v>
      </c>
      <c r="B1091" t="s">
        <v>3418</v>
      </c>
      <c r="C1091" s="1" t="str">
        <f t="shared" si="74"/>
        <v>21:0089</v>
      </c>
      <c r="D1091" s="1" t="str">
        <f t="shared" si="75"/>
        <v>21:0006</v>
      </c>
      <c r="E1091" t="s">
        <v>3419</v>
      </c>
      <c r="F1091" t="s">
        <v>3420</v>
      </c>
      <c r="H1091">
        <v>64.342372699999999</v>
      </c>
      <c r="I1091">
        <v>-111.7487064</v>
      </c>
      <c r="J1091" s="1" t="str">
        <f t="shared" si="72"/>
        <v>Till</v>
      </c>
      <c r="K1091" s="1" t="str">
        <f t="shared" si="73"/>
        <v>&lt;2 micron</v>
      </c>
      <c r="L1091">
        <v>0.1</v>
      </c>
      <c r="M1091">
        <v>5.7</v>
      </c>
      <c r="N1091">
        <v>88</v>
      </c>
      <c r="O1091">
        <v>130</v>
      </c>
      <c r="P1091">
        <v>0.25</v>
      </c>
      <c r="Q1091">
        <v>1</v>
      </c>
      <c r="R1091">
        <v>0.15</v>
      </c>
      <c r="S1091">
        <v>0.25</v>
      </c>
      <c r="T1091">
        <v>22</v>
      </c>
      <c r="U1091">
        <v>119</v>
      </c>
      <c r="V1091">
        <v>145</v>
      </c>
      <c r="W1091">
        <v>5.36</v>
      </c>
      <c r="X1091">
        <v>20</v>
      </c>
      <c r="Y1091">
        <v>0.5</v>
      </c>
      <c r="Z1091">
        <v>0.42</v>
      </c>
      <c r="AA1091">
        <v>30</v>
      </c>
      <c r="AB1091">
        <v>1.1299999999999999</v>
      </c>
      <c r="AC1091">
        <v>295</v>
      </c>
      <c r="AD1091">
        <v>4</v>
      </c>
      <c r="AE1091">
        <v>0.44</v>
      </c>
      <c r="AF1091">
        <v>67</v>
      </c>
      <c r="AG1091">
        <v>4200</v>
      </c>
      <c r="AH1091">
        <v>12</v>
      </c>
      <c r="AI1091">
        <v>1</v>
      </c>
      <c r="AJ1091">
        <v>10</v>
      </c>
      <c r="AK1091">
        <v>11</v>
      </c>
      <c r="AL1091">
        <v>0.17</v>
      </c>
      <c r="AO1091">
        <v>88</v>
      </c>
      <c r="AQ1091">
        <v>82</v>
      </c>
    </row>
    <row r="1092" spans="1:43" hidden="1" x14ac:dyDescent="0.25">
      <c r="A1092" t="s">
        <v>3421</v>
      </c>
      <c r="B1092" t="s">
        <v>3422</v>
      </c>
      <c r="C1092" s="1" t="str">
        <f t="shared" si="74"/>
        <v>21:0089</v>
      </c>
      <c r="D1092" s="1" t="str">
        <f t="shared" si="75"/>
        <v>21:0006</v>
      </c>
      <c r="E1092" t="s">
        <v>3419</v>
      </c>
      <c r="F1092" t="s">
        <v>3423</v>
      </c>
      <c r="H1092">
        <v>64.342372699999999</v>
      </c>
      <c r="I1092">
        <v>-111.7487064</v>
      </c>
      <c r="J1092" s="1" t="str">
        <f t="shared" si="72"/>
        <v>Till</v>
      </c>
      <c r="K1092" s="1" t="str">
        <f t="shared" si="73"/>
        <v>&lt;2 micron</v>
      </c>
      <c r="L1092">
        <v>0.2</v>
      </c>
      <c r="M1092">
        <v>5.97</v>
      </c>
      <c r="N1092">
        <v>76</v>
      </c>
      <c r="O1092">
        <v>150</v>
      </c>
      <c r="P1092">
        <v>0.25</v>
      </c>
      <c r="Q1092">
        <v>1</v>
      </c>
      <c r="R1092">
        <v>0.22</v>
      </c>
      <c r="S1092">
        <v>0.5</v>
      </c>
      <c r="T1092">
        <v>22</v>
      </c>
      <c r="U1092">
        <v>117</v>
      </c>
      <c r="V1092">
        <v>144</v>
      </c>
      <c r="W1092">
        <v>5.05</v>
      </c>
      <c r="X1092">
        <v>20</v>
      </c>
      <c r="Y1092">
        <v>0.5</v>
      </c>
      <c r="Z1092">
        <v>0.51</v>
      </c>
      <c r="AA1092">
        <v>30</v>
      </c>
      <c r="AB1092">
        <v>1.2</v>
      </c>
      <c r="AC1092">
        <v>310</v>
      </c>
      <c r="AD1092">
        <v>4</v>
      </c>
      <c r="AE1092">
        <v>0.48</v>
      </c>
      <c r="AF1092">
        <v>66</v>
      </c>
      <c r="AG1092">
        <v>4240</v>
      </c>
      <c r="AH1092">
        <v>24</v>
      </c>
      <c r="AI1092">
        <v>8</v>
      </c>
      <c r="AJ1092">
        <v>11</v>
      </c>
      <c r="AK1092">
        <v>20</v>
      </c>
      <c r="AL1092">
        <v>0.19</v>
      </c>
      <c r="AO1092">
        <v>94</v>
      </c>
      <c r="AQ1092">
        <v>72</v>
      </c>
    </row>
    <row r="1093" spans="1:43" hidden="1" x14ac:dyDescent="0.25">
      <c r="A1093" t="s">
        <v>3424</v>
      </c>
      <c r="B1093" t="s">
        <v>3425</v>
      </c>
      <c r="C1093" s="1" t="str">
        <f t="shared" si="74"/>
        <v>21:0089</v>
      </c>
      <c r="D1093" s="1" t="str">
        <f t="shared" si="75"/>
        <v>21:0006</v>
      </c>
      <c r="E1093" t="s">
        <v>3426</v>
      </c>
      <c r="F1093" t="s">
        <v>3427</v>
      </c>
      <c r="H1093">
        <v>64.304257300000003</v>
      </c>
      <c r="I1093">
        <v>-111.5284822</v>
      </c>
      <c r="J1093" s="1" t="str">
        <f t="shared" si="72"/>
        <v>Till</v>
      </c>
      <c r="K1093" s="1" t="str">
        <f t="shared" si="73"/>
        <v>&lt;2 micron</v>
      </c>
      <c r="L1093">
        <v>0.1</v>
      </c>
      <c r="M1093">
        <v>3.48</v>
      </c>
      <c r="N1093">
        <v>76</v>
      </c>
      <c r="O1093">
        <v>150</v>
      </c>
      <c r="P1093">
        <v>0.25</v>
      </c>
      <c r="Q1093">
        <v>1</v>
      </c>
      <c r="R1093">
        <v>0.28999999999999998</v>
      </c>
      <c r="S1093">
        <v>0.25</v>
      </c>
      <c r="T1093">
        <v>29</v>
      </c>
      <c r="U1093">
        <v>123</v>
      </c>
      <c r="V1093">
        <v>194</v>
      </c>
      <c r="W1093">
        <v>4.74</v>
      </c>
      <c r="X1093">
        <v>20</v>
      </c>
      <c r="Y1093">
        <v>1</v>
      </c>
      <c r="Z1093">
        <v>0.81</v>
      </c>
      <c r="AA1093">
        <v>50</v>
      </c>
      <c r="AB1093">
        <v>1.52</v>
      </c>
      <c r="AC1093">
        <v>440</v>
      </c>
      <c r="AD1093">
        <v>2</v>
      </c>
      <c r="AE1093">
        <v>0.62</v>
      </c>
      <c r="AF1093">
        <v>95</v>
      </c>
      <c r="AG1093">
        <v>5080</v>
      </c>
      <c r="AH1093">
        <v>14</v>
      </c>
      <c r="AI1093">
        <v>1</v>
      </c>
      <c r="AJ1093">
        <v>11</v>
      </c>
      <c r="AK1093">
        <v>14</v>
      </c>
      <c r="AL1093">
        <v>0.11</v>
      </c>
      <c r="AO1093">
        <v>81</v>
      </c>
      <c r="AQ1093">
        <v>154</v>
      </c>
    </row>
    <row r="1094" spans="1:43" hidden="1" x14ac:dyDescent="0.25">
      <c r="A1094" t="s">
        <v>3428</v>
      </c>
      <c r="B1094" t="s">
        <v>3429</v>
      </c>
      <c r="C1094" s="1" t="str">
        <f t="shared" si="74"/>
        <v>21:0089</v>
      </c>
      <c r="D1094" s="1" t="str">
        <f t="shared" si="75"/>
        <v>21:0006</v>
      </c>
      <c r="E1094" t="s">
        <v>3430</v>
      </c>
      <c r="F1094" t="s">
        <v>3431</v>
      </c>
      <c r="H1094">
        <v>64.4140297</v>
      </c>
      <c r="I1094">
        <v>-111.4313915</v>
      </c>
      <c r="J1094" s="1" t="str">
        <f t="shared" si="72"/>
        <v>Till</v>
      </c>
      <c r="K1094" s="1" t="str">
        <f t="shared" si="73"/>
        <v>&lt;2 micron</v>
      </c>
      <c r="L1094">
        <v>0.1</v>
      </c>
      <c r="M1094">
        <v>4.6500000000000004</v>
      </c>
      <c r="N1094">
        <v>118</v>
      </c>
      <c r="O1094">
        <v>210</v>
      </c>
      <c r="P1094">
        <v>0.25</v>
      </c>
      <c r="Q1094">
        <v>1</v>
      </c>
      <c r="R1094">
        <v>0.19</v>
      </c>
      <c r="S1094">
        <v>0.25</v>
      </c>
      <c r="T1094">
        <v>30</v>
      </c>
      <c r="U1094">
        <v>145</v>
      </c>
      <c r="V1094">
        <v>181</v>
      </c>
      <c r="W1094">
        <v>6.37</v>
      </c>
      <c r="X1094">
        <v>20</v>
      </c>
      <c r="Y1094">
        <v>0.5</v>
      </c>
      <c r="Z1094">
        <v>0.73</v>
      </c>
      <c r="AA1094">
        <v>40</v>
      </c>
      <c r="AB1094">
        <v>1.56</v>
      </c>
      <c r="AC1094">
        <v>440</v>
      </c>
      <c r="AD1094">
        <v>7</v>
      </c>
      <c r="AE1094">
        <v>1.02</v>
      </c>
      <c r="AF1094">
        <v>94</v>
      </c>
      <c r="AG1094">
        <v>9600</v>
      </c>
      <c r="AH1094">
        <v>20</v>
      </c>
      <c r="AI1094">
        <v>2</v>
      </c>
      <c r="AJ1094">
        <v>12</v>
      </c>
      <c r="AK1094">
        <v>18</v>
      </c>
      <c r="AL1094">
        <v>0.1</v>
      </c>
      <c r="AO1094">
        <v>107</v>
      </c>
      <c r="AQ1094">
        <v>110</v>
      </c>
    </row>
    <row r="1095" spans="1:43" hidden="1" x14ac:dyDescent="0.25">
      <c r="A1095" t="s">
        <v>3432</v>
      </c>
      <c r="B1095" t="s">
        <v>3433</v>
      </c>
      <c r="C1095" s="1" t="str">
        <f t="shared" si="74"/>
        <v>21:0089</v>
      </c>
      <c r="D1095" s="1" t="str">
        <f t="shared" si="75"/>
        <v>21:0006</v>
      </c>
      <c r="E1095" t="s">
        <v>3434</v>
      </c>
      <c r="F1095" t="s">
        <v>3435</v>
      </c>
      <c r="H1095">
        <v>64.502733599999999</v>
      </c>
      <c r="I1095">
        <v>-111.3110324</v>
      </c>
      <c r="J1095" s="1" t="str">
        <f t="shared" si="72"/>
        <v>Till</v>
      </c>
      <c r="K1095" s="1" t="str">
        <f t="shared" si="73"/>
        <v>&lt;2 micron</v>
      </c>
      <c r="L1095">
        <v>0.1</v>
      </c>
      <c r="M1095">
        <v>5.09</v>
      </c>
      <c r="N1095">
        <v>90</v>
      </c>
      <c r="O1095">
        <v>250</v>
      </c>
      <c r="P1095">
        <v>0.25</v>
      </c>
      <c r="Q1095">
        <v>1</v>
      </c>
      <c r="R1095">
        <v>0.17</v>
      </c>
      <c r="S1095">
        <v>0.25</v>
      </c>
      <c r="T1095">
        <v>28</v>
      </c>
      <c r="U1095">
        <v>175</v>
      </c>
      <c r="V1095">
        <v>206</v>
      </c>
      <c r="W1095">
        <v>6.74</v>
      </c>
      <c r="X1095">
        <v>20</v>
      </c>
      <c r="Y1095">
        <v>1</v>
      </c>
      <c r="Z1095">
        <v>1</v>
      </c>
      <c r="AA1095">
        <v>30</v>
      </c>
      <c r="AB1095">
        <v>1.9</v>
      </c>
      <c r="AC1095">
        <v>470</v>
      </c>
      <c r="AD1095">
        <v>6</v>
      </c>
      <c r="AE1095">
        <v>0.49</v>
      </c>
      <c r="AF1095">
        <v>104</v>
      </c>
      <c r="AG1095">
        <v>4000</v>
      </c>
      <c r="AH1095">
        <v>14</v>
      </c>
      <c r="AI1095">
        <v>1</v>
      </c>
      <c r="AJ1095">
        <v>13</v>
      </c>
      <c r="AK1095">
        <v>18</v>
      </c>
      <c r="AL1095">
        <v>0.2</v>
      </c>
      <c r="AO1095">
        <v>119</v>
      </c>
      <c r="AQ1095">
        <v>134</v>
      </c>
    </row>
    <row r="1096" spans="1:43" hidden="1" x14ac:dyDescent="0.25">
      <c r="A1096" t="s">
        <v>3436</v>
      </c>
      <c r="B1096" t="s">
        <v>3437</v>
      </c>
      <c r="C1096" s="1" t="str">
        <f t="shared" si="74"/>
        <v>21:0089</v>
      </c>
      <c r="D1096" s="1" t="str">
        <f t="shared" si="75"/>
        <v>21:0006</v>
      </c>
      <c r="E1096" t="s">
        <v>3438</v>
      </c>
      <c r="F1096" t="s">
        <v>3439</v>
      </c>
      <c r="H1096">
        <v>64.263516499999994</v>
      </c>
      <c r="I1096">
        <v>-111.3119145</v>
      </c>
      <c r="J1096" s="1" t="str">
        <f t="shared" si="72"/>
        <v>Till</v>
      </c>
      <c r="K1096" s="1" t="str">
        <f t="shared" si="73"/>
        <v>&lt;2 micron</v>
      </c>
      <c r="L1096">
        <v>0.1</v>
      </c>
      <c r="M1096">
        <v>4.92</v>
      </c>
      <c r="N1096">
        <v>86</v>
      </c>
      <c r="O1096">
        <v>160</v>
      </c>
      <c r="P1096">
        <v>0.25</v>
      </c>
      <c r="Q1096">
        <v>1</v>
      </c>
      <c r="R1096">
        <v>0.26</v>
      </c>
      <c r="S1096">
        <v>0.25</v>
      </c>
      <c r="T1096">
        <v>36</v>
      </c>
      <c r="U1096">
        <v>130</v>
      </c>
      <c r="V1096">
        <v>167</v>
      </c>
      <c r="W1096">
        <v>5.67</v>
      </c>
      <c r="X1096">
        <v>20</v>
      </c>
      <c r="Y1096">
        <v>0.5</v>
      </c>
      <c r="Z1096">
        <v>0.62</v>
      </c>
      <c r="AA1096">
        <v>40</v>
      </c>
      <c r="AB1096">
        <v>1.5</v>
      </c>
      <c r="AC1096">
        <v>510</v>
      </c>
      <c r="AD1096">
        <v>4</v>
      </c>
      <c r="AE1096">
        <v>0.46</v>
      </c>
      <c r="AF1096">
        <v>105</v>
      </c>
      <c r="AG1096">
        <v>3640</v>
      </c>
      <c r="AH1096">
        <v>16</v>
      </c>
      <c r="AI1096">
        <v>1</v>
      </c>
      <c r="AJ1096">
        <v>11</v>
      </c>
      <c r="AK1096">
        <v>16</v>
      </c>
      <c r="AL1096">
        <v>0.17</v>
      </c>
      <c r="AO1096">
        <v>98</v>
      </c>
      <c r="AQ1096">
        <v>122</v>
      </c>
    </row>
    <row r="1097" spans="1:43" hidden="1" x14ac:dyDescent="0.25">
      <c r="A1097" t="s">
        <v>3440</v>
      </c>
      <c r="B1097" t="s">
        <v>3441</v>
      </c>
      <c r="C1097" s="1" t="str">
        <f t="shared" si="74"/>
        <v>21:0089</v>
      </c>
      <c r="D1097" s="1" t="str">
        <f t="shared" si="75"/>
        <v>21:0006</v>
      </c>
      <c r="E1097" t="s">
        <v>3442</v>
      </c>
      <c r="F1097" t="s">
        <v>3443</v>
      </c>
      <c r="H1097">
        <v>64.356942700000005</v>
      </c>
      <c r="I1097">
        <v>-111.384275</v>
      </c>
      <c r="J1097" s="1" t="str">
        <f t="shared" si="72"/>
        <v>Till</v>
      </c>
      <c r="K1097" s="1" t="str">
        <f t="shared" si="73"/>
        <v>&lt;2 micron</v>
      </c>
      <c r="L1097">
        <v>0.1</v>
      </c>
      <c r="M1097">
        <v>4.82</v>
      </c>
      <c r="N1097">
        <v>66</v>
      </c>
      <c r="O1097">
        <v>200</v>
      </c>
      <c r="P1097">
        <v>0.25</v>
      </c>
      <c r="Q1097">
        <v>1</v>
      </c>
      <c r="R1097">
        <v>0.31</v>
      </c>
      <c r="S1097">
        <v>0.25</v>
      </c>
      <c r="T1097">
        <v>33</v>
      </c>
      <c r="U1097">
        <v>131</v>
      </c>
      <c r="V1097">
        <v>112</v>
      </c>
      <c r="W1097">
        <v>5.05</v>
      </c>
      <c r="X1097">
        <v>10</v>
      </c>
      <c r="Y1097">
        <v>1</v>
      </c>
      <c r="Z1097">
        <v>0.79</v>
      </c>
      <c r="AA1097">
        <v>30</v>
      </c>
      <c r="AB1097">
        <v>1.59</v>
      </c>
      <c r="AC1097">
        <v>495</v>
      </c>
      <c r="AD1097">
        <v>2</v>
      </c>
      <c r="AE1097">
        <v>0.31</v>
      </c>
      <c r="AF1097">
        <v>91</v>
      </c>
      <c r="AG1097">
        <v>2690</v>
      </c>
      <c r="AH1097">
        <v>14</v>
      </c>
      <c r="AI1097">
        <v>1</v>
      </c>
      <c r="AJ1097">
        <v>11</v>
      </c>
      <c r="AK1097">
        <v>18</v>
      </c>
      <c r="AL1097">
        <v>0.21</v>
      </c>
      <c r="AO1097">
        <v>93</v>
      </c>
      <c r="AQ1097">
        <v>110</v>
      </c>
    </row>
    <row r="1098" spans="1:43" hidden="1" x14ac:dyDescent="0.25">
      <c r="A1098" t="s">
        <v>3444</v>
      </c>
      <c r="B1098" t="s">
        <v>3445</v>
      </c>
      <c r="C1098" s="1" t="str">
        <f t="shared" si="74"/>
        <v>21:0089</v>
      </c>
      <c r="D1098" s="1" t="str">
        <f t="shared" si="75"/>
        <v>21:0006</v>
      </c>
      <c r="E1098" t="s">
        <v>3446</v>
      </c>
      <c r="F1098" t="s">
        <v>3447</v>
      </c>
      <c r="H1098">
        <v>64.205064699999994</v>
      </c>
      <c r="I1098">
        <v>-111.6247139</v>
      </c>
      <c r="J1098" s="1" t="str">
        <f t="shared" si="72"/>
        <v>Till</v>
      </c>
      <c r="K1098" s="1" t="str">
        <f t="shared" si="73"/>
        <v>&lt;2 micron</v>
      </c>
      <c r="L1098">
        <v>0.2</v>
      </c>
      <c r="M1098">
        <v>6.2</v>
      </c>
      <c r="N1098">
        <v>104</v>
      </c>
      <c r="O1098">
        <v>120</v>
      </c>
      <c r="P1098">
        <v>0.25</v>
      </c>
      <c r="Q1098">
        <v>1</v>
      </c>
      <c r="R1098">
        <v>0.17</v>
      </c>
      <c r="S1098">
        <v>0.25</v>
      </c>
      <c r="T1098">
        <v>34</v>
      </c>
      <c r="U1098">
        <v>131</v>
      </c>
      <c r="V1098">
        <v>218</v>
      </c>
      <c r="W1098">
        <v>6.71</v>
      </c>
      <c r="X1098">
        <v>20</v>
      </c>
      <c r="Y1098">
        <v>0.5</v>
      </c>
      <c r="Z1098">
        <v>0.38</v>
      </c>
      <c r="AA1098">
        <v>30</v>
      </c>
      <c r="AB1098">
        <v>1.23</v>
      </c>
      <c r="AC1098">
        <v>410</v>
      </c>
      <c r="AD1098">
        <v>3</v>
      </c>
      <c r="AE1098">
        <v>0.61</v>
      </c>
      <c r="AF1098">
        <v>105</v>
      </c>
      <c r="AG1098">
        <v>4320</v>
      </c>
      <c r="AH1098">
        <v>20</v>
      </c>
      <c r="AI1098">
        <v>1</v>
      </c>
      <c r="AJ1098">
        <v>11</v>
      </c>
      <c r="AK1098">
        <v>14</v>
      </c>
      <c r="AL1098">
        <v>0.22</v>
      </c>
      <c r="AO1098">
        <v>115</v>
      </c>
      <c r="AQ1098">
        <v>96</v>
      </c>
    </row>
    <row r="1099" spans="1:43" hidden="1" x14ac:dyDescent="0.25">
      <c r="A1099" t="s">
        <v>3448</v>
      </c>
      <c r="B1099" t="s">
        <v>3449</v>
      </c>
      <c r="C1099" s="1" t="str">
        <f t="shared" si="74"/>
        <v>21:0089</v>
      </c>
      <c r="D1099" s="1" t="str">
        <f t="shared" si="75"/>
        <v>21:0006</v>
      </c>
      <c r="E1099" t="s">
        <v>3450</v>
      </c>
      <c r="F1099" t="s">
        <v>3451</v>
      </c>
      <c r="H1099">
        <v>64.121561700000001</v>
      </c>
      <c r="I1099">
        <v>-111.6468247</v>
      </c>
      <c r="J1099" s="1" t="str">
        <f t="shared" si="72"/>
        <v>Till</v>
      </c>
      <c r="K1099" s="1" t="str">
        <f t="shared" si="73"/>
        <v>&lt;2 micron</v>
      </c>
      <c r="L1099">
        <v>0.2</v>
      </c>
      <c r="M1099">
        <v>6.03</v>
      </c>
      <c r="N1099">
        <v>120</v>
      </c>
      <c r="O1099">
        <v>140</v>
      </c>
      <c r="P1099">
        <v>0.25</v>
      </c>
      <c r="Q1099">
        <v>1</v>
      </c>
      <c r="R1099">
        <v>0.22</v>
      </c>
      <c r="S1099">
        <v>0.25</v>
      </c>
      <c r="T1099">
        <v>42</v>
      </c>
      <c r="U1099">
        <v>126</v>
      </c>
      <c r="V1099">
        <v>206</v>
      </c>
      <c r="W1099">
        <v>5.58</v>
      </c>
      <c r="X1099">
        <v>30</v>
      </c>
      <c r="Y1099">
        <v>2</v>
      </c>
      <c r="Z1099">
        <v>0.38</v>
      </c>
      <c r="AA1099">
        <v>40</v>
      </c>
      <c r="AB1099">
        <v>1.35</v>
      </c>
      <c r="AC1099">
        <v>500</v>
      </c>
      <c r="AD1099">
        <v>1</v>
      </c>
      <c r="AE1099">
        <v>0.64</v>
      </c>
      <c r="AF1099">
        <v>123</v>
      </c>
      <c r="AG1099">
        <v>6230</v>
      </c>
      <c r="AH1099">
        <v>18</v>
      </c>
      <c r="AI1099">
        <v>2</v>
      </c>
      <c r="AJ1099">
        <v>13</v>
      </c>
      <c r="AK1099">
        <v>17</v>
      </c>
      <c r="AL1099">
        <v>0.19</v>
      </c>
      <c r="AO1099">
        <v>95</v>
      </c>
      <c r="AQ1099">
        <v>92</v>
      </c>
    </row>
    <row r="1100" spans="1:43" hidden="1" x14ac:dyDescent="0.25">
      <c r="A1100" t="s">
        <v>3452</v>
      </c>
      <c r="B1100" t="s">
        <v>3453</v>
      </c>
      <c r="C1100" s="1" t="str">
        <f t="shared" si="74"/>
        <v>21:0089</v>
      </c>
      <c r="D1100" s="1" t="str">
        <f t="shared" si="75"/>
        <v>21:0006</v>
      </c>
      <c r="E1100" t="s">
        <v>3454</v>
      </c>
      <c r="F1100" t="s">
        <v>3455</v>
      </c>
      <c r="H1100">
        <v>64.057498699999996</v>
      </c>
      <c r="I1100">
        <v>-111.8923455</v>
      </c>
      <c r="J1100" s="1" t="str">
        <f t="shared" si="72"/>
        <v>Till</v>
      </c>
      <c r="K1100" s="1" t="str">
        <f t="shared" si="73"/>
        <v>&lt;2 micron</v>
      </c>
      <c r="L1100">
        <v>0.1</v>
      </c>
      <c r="M1100">
        <v>7.07</v>
      </c>
      <c r="N1100">
        <v>46</v>
      </c>
      <c r="O1100">
        <v>180</v>
      </c>
      <c r="P1100">
        <v>0.25</v>
      </c>
      <c r="Q1100">
        <v>1</v>
      </c>
      <c r="R1100">
        <v>0.15</v>
      </c>
      <c r="S1100">
        <v>0.25</v>
      </c>
      <c r="T1100">
        <v>28</v>
      </c>
      <c r="U1100">
        <v>155</v>
      </c>
      <c r="V1100">
        <v>166</v>
      </c>
      <c r="W1100">
        <v>6.69</v>
      </c>
      <c r="X1100">
        <v>30</v>
      </c>
      <c r="Y1100">
        <v>0.5</v>
      </c>
      <c r="Z1100">
        <v>0.57999999999999996</v>
      </c>
      <c r="AA1100">
        <v>30</v>
      </c>
      <c r="AB1100">
        <v>1.42</v>
      </c>
      <c r="AC1100">
        <v>370</v>
      </c>
      <c r="AD1100">
        <v>3</v>
      </c>
      <c r="AE1100">
        <v>0.67</v>
      </c>
      <c r="AF1100">
        <v>76</v>
      </c>
      <c r="AG1100">
        <v>6670</v>
      </c>
      <c r="AH1100">
        <v>12</v>
      </c>
      <c r="AI1100">
        <v>1</v>
      </c>
      <c r="AJ1100">
        <v>15</v>
      </c>
      <c r="AK1100">
        <v>14</v>
      </c>
      <c r="AL1100">
        <v>0.12</v>
      </c>
      <c r="AO1100">
        <v>120</v>
      </c>
      <c r="AQ1100">
        <v>98</v>
      </c>
    </row>
    <row r="1101" spans="1:43" hidden="1" x14ac:dyDescent="0.25">
      <c r="A1101" t="s">
        <v>3456</v>
      </c>
      <c r="B1101" t="s">
        <v>3457</v>
      </c>
      <c r="C1101" s="1" t="str">
        <f t="shared" si="74"/>
        <v>21:0089</v>
      </c>
      <c r="D1101" s="1" t="str">
        <f t="shared" si="75"/>
        <v>21:0006</v>
      </c>
      <c r="E1101" t="s">
        <v>3458</v>
      </c>
      <c r="F1101" t="s">
        <v>3459</v>
      </c>
      <c r="H1101">
        <v>64.072042699999997</v>
      </c>
      <c r="I1101">
        <v>-111.2915927</v>
      </c>
      <c r="J1101" s="1" t="str">
        <f t="shared" si="72"/>
        <v>Till</v>
      </c>
      <c r="K1101" s="1" t="str">
        <f t="shared" si="73"/>
        <v>&lt;2 micron</v>
      </c>
      <c r="L1101">
        <v>0.1</v>
      </c>
      <c r="M1101">
        <v>4.0599999999999996</v>
      </c>
      <c r="N1101">
        <v>126</v>
      </c>
      <c r="O1101">
        <v>160</v>
      </c>
      <c r="P1101">
        <v>0.25</v>
      </c>
      <c r="Q1101">
        <v>1</v>
      </c>
      <c r="R1101">
        <v>0.23</v>
      </c>
      <c r="S1101">
        <v>0.25</v>
      </c>
      <c r="T1101">
        <v>45</v>
      </c>
      <c r="U1101">
        <v>104</v>
      </c>
      <c r="V1101">
        <v>162</v>
      </c>
      <c r="W1101">
        <v>4.4400000000000004</v>
      </c>
      <c r="X1101">
        <v>10</v>
      </c>
      <c r="Y1101">
        <v>0.5</v>
      </c>
      <c r="Z1101">
        <v>0.57999999999999996</v>
      </c>
      <c r="AA1101">
        <v>30</v>
      </c>
      <c r="AB1101">
        <v>1.2</v>
      </c>
      <c r="AC1101">
        <v>650</v>
      </c>
      <c r="AD1101">
        <v>1</v>
      </c>
      <c r="AE1101">
        <v>1.58</v>
      </c>
      <c r="AF1101">
        <v>83</v>
      </c>
      <c r="AG1101">
        <v>10000</v>
      </c>
      <c r="AH1101">
        <v>14</v>
      </c>
      <c r="AI1101">
        <v>1</v>
      </c>
      <c r="AJ1101">
        <v>9</v>
      </c>
      <c r="AK1101">
        <v>13</v>
      </c>
      <c r="AL1101">
        <v>0.04</v>
      </c>
      <c r="AO1101">
        <v>66</v>
      </c>
      <c r="AQ1101">
        <v>92</v>
      </c>
    </row>
    <row r="1102" spans="1:43" hidden="1" x14ac:dyDescent="0.25">
      <c r="A1102" t="s">
        <v>3460</v>
      </c>
      <c r="B1102" t="s">
        <v>3461</v>
      </c>
      <c r="C1102" s="1" t="str">
        <f t="shared" si="74"/>
        <v>21:0089</v>
      </c>
      <c r="D1102" s="1" t="str">
        <f t="shared" si="75"/>
        <v>21:0006</v>
      </c>
      <c r="E1102" t="s">
        <v>3462</v>
      </c>
      <c r="F1102" t="s">
        <v>3463</v>
      </c>
      <c r="H1102">
        <v>64.090312900000001</v>
      </c>
      <c r="I1102">
        <v>-111.33807729999999</v>
      </c>
      <c r="J1102" s="1" t="str">
        <f t="shared" si="72"/>
        <v>Till</v>
      </c>
      <c r="K1102" s="1" t="str">
        <f t="shared" si="73"/>
        <v>&lt;2 micron</v>
      </c>
      <c r="L1102">
        <v>0.1</v>
      </c>
      <c r="M1102">
        <v>3.99</v>
      </c>
      <c r="N1102">
        <v>50</v>
      </c>
      <c r="O1102">
        <v>160</v>
      </c>
      <c r="P1102">
        <v>0.25</v>
      </c>
      <c r="Q1102">
        <v>1</v>
      </c>
      <c r="R1102">
        <v>0.28999999999999998</v>
      </c>
      <c r="S1102">
        <v>0.25</v>
      </c>
      <c r="T1102">
        <v>27</v>
      </c>
      <c r="U1102">
        <v>112</v>
      </c>
      <c r="V1102">
        <v>174</v>
      </c>
      <c r="W1102">
        <v>4.4000000000000004</v>
      </c>
      <c r="X1102">
        <v>20</v>
      </c>
      <c r="Y1102">
        <v>1</v>
      </c>
      <c r="Z1102">
        <v>0.69</v>
      </c>
      <c r="AA1102">
        <v>30</v>
      </c>
      <c r="AB1102">
        <v>1.48</v>
      </c>
      <c r="AC1102">
        <v>460</v>
      </c>
      <c r="AD1102">
        <v>0.5</v>
      </c>
      <c r="AE1102">
        <v>0.46</v>
      </c>
      <c r="AF1102">
        <v>89</v>
      </c>
      <c r="AG1102">
        <v>4200</v>
      </c>
      <c r="AH1102">
        <v>12</v>
      </c>
      <c r="AI1102">
        <v>1</v>
      </c>
      <c r="AJ1102">
        <v>11</v>
      </c>
      <c r="AK1102">
        <v>16</v>
      </c>
      <c r="AL1102">
        <v>0.13</v>
      </c>
      <c r="AO1102">
        <v>77</v>
      </c>
      <c r="AQ1102">
        <v>100</v>
      </c>
    </row>
    <row r="1103" spans="1:43" hidden="1" x14ac:dyDescent="0.25">
      <c r="A1103" t="s">
        <v>3464</v>
      </c>
      <c r="B1103" t="s">
        <v>3465</v>
      </c>
      <c r="C1103" s="1" t="str">
        <f t="shared" si="74"/>
        <v>21:0089</v>
      </c>
      <c r="D1103" s="1" t="str">
        <f t="shared" si="75"/>
        <v>21:0006</v>
      </c>
      <c r="E1103" t="s">
        <v>3462</v>
      </c>
      <c r="F1103" t="s">
        <v>3466</v>
      </c>
      <c r="H1103">
        <v>64.090312900000001</v>
      </c>
      <c r="I1103">
        <v>-111.33807729999999</v>
      </c>
      <c r="J1103" s="1" t="str">
        <f t="shared" si="72"/>
        <v>Till</v>
      </c>
      <c r="K1103" s="1" t="str">
        <f t="shared" si="73"/>
        <v>&lt;2 micron</v>
      </c>
      <c r="L1103">
        <v>0.1</v>
      </c>
      <c r="M1103">
        <v>4.1399999999999997</v>
      </c>
      <c r="N1103">
        <v>58</v>
      </c>
      <c r="O1103">
        <v>170</v>
      </c>
      <c r="P1103">
        <v>0.25</v>
      </c>
      <c r="Q1103">
        <v>1</v>
      </c>
      <c r="R1103">
        <v>0.36</v>
      </c>
      <c r="S1103">
        <v>0.25</v>
      </c>
      <c r="T1103">
        <v>28</v>
      </c>
      <c r="U1103">
        <v>115</v>
      </c>
      <c r="V1103">
        <v>171</v>
      </c>
      <c r="W1103">
        <v>4.26</v>
      </c>
      <c r="X1103">
        <v>20</v>
      </c>
      <c r="Y1103">
        <v>0.5</v>
      </c>
      <c r="Z1103">
        <v>0.78</v>
      </c>
      <c r="AA1103">
        <v>30</v>
      </c>
      <c r="AB1103">
        <v>1.54</v>
      </c>
      <c r="AC1103">
        <v>475</v>
      </c>
      <c r="AD1103">
        <v>0.5</v>
      </c>
      <c r="AE1103">
        <v>0.48</v>
      </c>
      <c r="AF1103">
        <v>83</v>
      </c>
      <c r="AG1103">
        <v>4120</v>
      </c>
      <c r="AH1103">
        <v>12</v>
      </c>
      <c r="AI1103">
        <v>4</v>
      </c>
      <c r="AJ1103">
        <v>12</v>
      </c>
      <c r="AK1103">
        <v>20</v>
      </c>
      <c r="AL1103">
        <v>0.15</v>
      </c>
      <c r="AO1103">
        <v>83</v>
      </c>
      <c r="AQ1103">
        <v>92</v>
      </c>
    </row>
    <row r="1104" spans="1:43" hidden="1" x14ac:dyDescent="0.25">
      <c r="A1104" t="s">
        <v>3467</v>
      </c>
      <c r="B1104" t="s">
        <v>3468</v>
      </c>
      <c r="C1104" s="1" t="str">
        <f t="shared" si="74"/>
        <v>21:0089</v>
      </c>
      <c r="D1104" s="1" t="str">
        <f t="shared" si="75"/>
        <v>21:0006</v>
      </c>
      <c r="E1104" t="s">
        <v>3469</v>
      </c>
      <c r="F1104" t="s">
        <v>3470</v>
      </c>
      <c r="H1104">
        <v>64.118261500000003</v>
      </c>
      <c r="I1104">
        <v>-111.3520493</v>
      </c>
      <c r="J1104" s="1" t="str">
        <f t="shared" si="72"/>
        <v>Till</v>
      </c>
      <c r="K1104" s="1" t="str">
        <f t="shared" si="73"/>
        <v>&lt;2 micron</v>
      </c>
      <c r="L1104">
        <v>0.1</v>
      </c>
      <c r="M1104">
        <v>5.01</v>
      </c>
      <c r="N1104">
        <v>70</v>
      </c>
      <c r="O1104">
        <v>170</v>
      </c>
      <c r="P1104">
        <v>0.25</v>
      </c>
      <c r="Q1104">
        <v>1</v>
      </c>
      <c r="R1104">
        <v>0.24</v>
      </c>
      <c r="S1104">
        <v>0.25</v>
      </c>
      <c r="T1104">
        <v>38</v>
      </c>
      <c r="U1104">
        <v>137</v>
      </c>
      <c r="V1104">
        <v>196</v>
      </c>
      <c r="W1104">
        <v>5.47</v>
      </c>
      <c r="X1104">
        <v>20</v>
      </c>
      <c r="Y1104">
        <v>0.5</v>
      </c>
      <c r="Z1104">
        <v>0.71</v>
      </c>
      <c r="AA1104">
        <v>30</v>
      </c>
      <c r="AB1104">
        <v>1.6</v>
      </c>
      <c r="AC1104">
        <v>490</v>
      </c>
      <c r="AD1104">
        <v>1</v>
      </c>
      <c r="AE1104">
        <v>0.42</v>
      </c>
      <c r="AF1104">
        <v>117</v>
      </c>
      <c r="AG1104">
        <v>3510</v>
      </c>
      <c r="AH1104">
        <v>10</v>
      </c>
      <c r="AI1104">
        <v>1</v>
      </c>
      <c r="AJ1104">
        <v>13</v>
      </c>
      <c r="AK1104">
        <v>14</v>
      </c>
      <c r="AL1104">
        <v>0.17</v>
      </c>
      <c r="AO1104">
        <v>94</v>
      </c>
      <c r="AQ1104">
        <v>128</v>
      </c>
    </row>
    <row r="1105" spans="1:43" hidden="1" x14ac:dyDescent="0.25">
      <c r="A1105" t="s">
        <v>3471</v>
      </c>
      <c r="B1105" t="s">
        <v>3472</v>
      </c>
      <c r="C1105" s="1" t="str">
        <f t="shared" si="74"/>
        <v>21:0089</v>
      </c>
      <c r="D1105" s="1" t="str">
        <f t="shared" si="75"/>
        <v>21:0006</v>
      </c>
      <c r="E1105" t="s">
        <v>3473</v>
      </c>
      <c r="F1105" t="s">
        <v>3474</v>
      </c>
      <c r="H1105">
        <v>64.229335000000006</v>
      </c>
      <c r="I1105">
        <v>-111.36623950000001</v>
      </c>
      <c r="J1105" s="1" t="str">
        <f t="shared" si="72"/>
        <v>Till</v>
      </c>
      <c r="K1105" s="1" t="str">
        <f t="shared" si="73"/>
        <v>&lt;2 micron</v>
      </c>
      <c r="L1105">
        <v>0.1</v>
      </c>
      <c r="M1105">
        <v>4.4800000000000004</v>
      </c>
      <c r="N1105">
        <v>90</v>
      </c>
      <c r="O1105">
        <v>180</v>
      </c>
      <c r="P1105">
        <v>0.25</v>
      </c>
      <c r="Q1105">
        <v>1</v>
      </c>
      <c r="R1105">
        <v>0.3</v>
      </c>
      <c r="S1105">
        <v>0.25</v>
      </c>
      <c r="T1105">
        <v>39</v>
      </c>
      <c r="U1105">
        <v>124</v>
      </c>
      <c r="V1105">
        <v>184</v>
      </c>
      <c r="W1105">
        <v>5.32</v>
      </c>
      <c r="X1105">
        <v>20</v>
      </c>
      <c r="Y1105">
        <v>0.5</v>
      </c>
      <c r="Z1105">
        <v>0.79</v>
      </c>
      <c r="AA1105">
        <v>40</v>
      </c>
      <c r="AB1105">
        <v>1.46</v>
      </c>
      <c r="AC1105">
        <v>490</v>
      </c>
      <c r="AD1105">
        <v>2</v>
      </c>
      <c r="AE1105">
        <v>0.88</v>
      </c>
      <c r="AF1105">
        <v>112</v>
      </c>
      <c r="AG1105">
        <v>7640</v>
      </c>
      <c r="AH1105">
        <v>16</v>
      </c>
      <c r="AI1105">
        <v>8</v>
      </c>
      <c r="AJ1105">
        <v>11</v>
      </c>
      <c r="AK1105">
        <v>21</v>
      </c>
      <c r="AL1105">
        <v>0.15</v>
      </c>
      <c r="AO1105">
        <v>90</v>
      </c>
      <c r="AQ1105">
        <v>118</v>
      </c>
    </row>
    <row r="1106" spans="1:43" hidden="1" x14ac:dyDescent="0.25">
      <c r="A1106" t="s">
        <v>3475</v>
      </c>
      <c r="B1106" t="s">
        <v>3476</v>
      </c>
      <c r="C1106" s="1" t="str">
        <f t="shared" si="74"/>
        <v>21:0089</v>
      </c>
      <c r="D1106" s="1" t="str">
        <f t="shared" si="75"/>
        <v>21:0006</v>
      </c>
      <c r="E1106" t="s">
        <v>3477</v>
      </c>
      <c r="F1106" t="s">
        <v>3478</v>
      </c>
      <c r="H1106">
        <v>64.226722600000002</v>
      </c>
      <c r="I1106">
        <v>-111.1006601</v>
      </c>
      <c r="J1106" s="1" t="str">
        <f t="shared" si="72"/>
        <v>Till</v>
      </c>
      <c r="K1106" s="1" t="str">
        <f t="shared" si="73"/>
        <v>&lt;2 micron</v>
      </c>
      <c r="L1106">
        <v>0.1</v>
      </c>
      <c r="M1106">
        <v>3.53</v>
      </c>
      <c r="N1106">
        <v>64</v>
      </c>
      <c r="O1106">
        <v>150</v>
      </c>
      <c r="P1106">
        <v>0.25</v>
      </c>
      <c r="Q1106">
        <v>1</v>
      </c>
      <c r="R1106">
        <v>0.24</v>
      </c>
      <c r="S1106">
        <v>0.25</v>
      </c>
      <c r="T1106">
        <v>32</v>
      </c>
      <c r="U1106">
        <v>92</v>
      </c>
      <c r="V1106">
        <v>92</v>
      </c>
      <c r="W1106">
        <v>3.86</v>
      </c>
      <c r="X1106">
        <v>10</v>
      </c>
      <c r="Y1106">
        <v>0.5</v>
      </c>
      <c r="Z1106">
        <v>0.56999999999999995</v>
      </c>
      <c r="AA1106">
        <v>30</v>
      </c>
      <c r="AB1106">
        <v>1.21</v>
      </c>
      <c r="AC1106">
        <v>415</v>
      </c>
      <c r="AD1106">
        <v>1</v>
      </c>
      <c r="AE1106">
        <v>1.74</v>
      </c>
      <c r="AF1106">
        <v>77</v>
      </c>
      <c r="AG1106">
        <v>10000</v>
      </c>
      <c r="AH1106">
        <v>14</v>
      </c>
      <c r="AI1106">
        <v>1</v>
      </c>
      <c r="AJ1106">
        <v>8</v>
      </c>
      <c r="AK1106">
        <v>14</v>
      </c>
      <c r="AL1106">
        <v>0.02</v>
      </c>
      <c r="AO1106">
        <v>61</v>
      </c>
      <c r="AQ1106">
        <v>96</v>
      </c>
    </row>
    <row r="1107" spans="1:43" hidden="1" x14ac:dyDescent="0.25">
      <c r="A1107" t="s">
        <v>3479</v>
      </c>
      <c r="B1107" t="s">
        <v>3480</v>
      </c>
      <c r="C1107" s="1" t="str">
        <f t="shared" si="74"/>
        <v>21:0089</v>
      </c>
      <c r="D1107" s="1" t="str">
        <f t="shared" si="75"/>
        <v>21:0006</v>
      </c>
      <c r="E1107" t="s">
        <v>3481</v>
      </c>
      <c r="F1107" t="s">
        <v>3482</v>
      </c>
      <c r="H1107">
        <v>64.137941299999994</v>
      </c>
      <c r="I1107">
        <v>-111.1158308</v>
      </c>
      <c r="J1107" s="1" t="str">
        <f t="shared" si="72"/>
        <v>Till</v>
      </c>
      <c r="K1107" s="1" t="str">
        <f t="shared" si="73"/>
        <v>&lt;2 micron</v>
      </c>
      <c r="L1107">
        <v>0.1</v>
      </c>
      <c r="M1107">
        <v>4.47</v>
      </c>
      <c r="N1107">
        <v>60</v>
      </c>
      <c r="O1107">
        <v>190</v>
      </c>
      <c r="P1107">
        <v>0.25</v>
      </c>
      <c r="Q1107">
        <v>1</v>
      </c>
      <c r="R1107">
        <v>0.3</v>
      </c>
      <c r="S1107">
        <v>0.25</v>
      </c>
      <c r="T1107">
        <v>30</v>
      </c>
      <c r="U1107">
        <v>129</v>
      </c>
      <c r="V1107">
        <v>191</v>
      </c>
      <c r="W1107">
        <v>5.39</v>
      </c>
      <c r="X1107">
        <v>20</v>
      </c>
      <c r="Y1107">
        <v>0.5</v>
      </c>
      <c r="Z1107">
        <v>0.77</v>
      </c>
      <c r="AA1107">
        <v>30</v>
      </c>
      <c r="AB1107">
        <v>1.62</v>
      </c>
      <c r="AC1107">
        <v>480</v>
      </c>
      <c r="AD1107">
        <v>2</v>
      </c>
      <c r="AE1107">
        <v>0.66</v>
      </c>
      <c r="AF1107">
        <v>88</v>
      </c>
      <c r="AG1107">
        <v>5850</v>
      </c>
      <c r="AH1107">
        <v>10</v>
      </c>
      <c r="AI1107">
        <v>1</v>
      </c>
      <c r="AJ1107">
        <v>12</v>
      </c>
      <c r="AK1107">
        <v>17</v>
      </c>
      <c r="AL1107">
        <v>0.11</v>
      </c>
      <c r="AO1107">
        <v>97</v>
      </c>
      <c r="AQ1107">
        <v>200</v>
      </c>
    </row>
    <row r="1108" spans="1:43" hidden="1" x14ac:dyDescent="0.25">
      <c r="A1108" t="s">
        <v>3483</v>
      </c>
      <c r="B1108" t="s">
        <v>3484</v>
      </c>
      <c r="C1108" s="1" t="str">
        <f t="shared" si="74"/>
        <v>21:0089</v>
      </c>
      <c r="D1108" s="1" t="str">
        <f t="shared" si="75"/>
        <v>21:0006</v>
      </c>
      <c r="E1108" t="s">
        <v>3485</v>
      </c>
      <c r="F1108" t="s">
        <v>3486</v>
      </c>
      <c r="H1108">
        <v>64.057942600000004</v>
      </c>
      <c r="I1108">
        <v>-111.3381162</v>
      </c>
      <c r="J1108" s="1" t="str">
        <f t="shared" si="72"/>
        <v>Till</v>
      </c>
      <c r="K1108" s="1" t="str">
        <f t="shared" si="73"/>
        <v>&lt;2 micron</v>
      </c>
      <c r="L1108">
        <v>0.1</v>
      </c>
      <c r="M1108">
        <v>4.8499999999999996</v>
      </c>
      <c r="N1108">
        <v>62</v>
      </c>
      <c r="O1108">
        <v>150</v>
      </c>
      <c r="P1108">
        <v>0.25</v>
      </c>
      <c r="Q1108">
        <v>1</v>
      </c>
      <c r="R1108">
        <v>0.2</v>
      </c>
      <c r="S1108">
        <v>0.25</v>
      </c>
      <c r="T1108">
        <v>25</v>
      </c>
      <c r="U1108">
        <v>125</v>
      </c>
      <c r="V1108">
        <v>160</v>
      </c>
      <c r="W1108">
        <v>5.67</v>
      </c>
      <c r="X1108">
        <v>20</v>
      </c>
      <c r="Y1108">
        <v>0.5</v>
      </c>
      <c r="Z1108">
        <v>0.52</v>
      </c>
      <c r="AA1108">
        <v>40</v>
      </c>
      <c r="AB1108">
        <v>1.34</v>
      </c>
      <c r="AC1108">
        <v>375</v>
      </c>
      <c r="AD1108">
        <v>2</v>
      </c>
      <c r="AE1108">
        <v>0.54</v>
      </c>
      <c r="AF1108">
        <v>81</v>
      </c>
      <c r="AG1108">
        <v>4260</v>
      </c>
      <c r="AH1108">
        <v>12</v>
      </c>
      <c r="AI1108">
        <v>1</v>
      </c>
      <c r="AJ1108">
        <v>11</v>
      </c>
      <c r="AK1108">
        <v>13</v>
      </c>
      <c r="AL1108">
        <v>0.18</v>
      </c>
      <c r="AO1108">
        <v>102</v>
      </c>
      <c r="AQ1108">
        <v>92</v>
      </c>
    </row>
    <row r="1109" spans="1:43" hidden="1" x14ac:dyDescent="0.25">
      <c r="A1109" t="s">
        <v>3487</v>
      </c>
      <c r="B1109" t="s">
        <v>3488</v>
      </c>
      <c r="C1109" s="1" t="str">
        <f t="shared" si="74"/>
        <v>21:0089</v>
      </c>
      <c r="D1109" s="1" t="str">
        <f t="shared" si="75"/>
        <v>21:0006</v>
      </c>
      <c r="E1109" t="s">
        <v>3489</v>
      </c>
      <c r="F1109" t="s">
        <v>3490</v>
      </c>
      <c r="H1109">
        <v>64.599876199999997</v>
      </c>
      <c r="I1109">
        <v>-111.97456510000001</v>
      </c>
      <c r="J1109" s="1" t="str">
        <f t="shared" si="72"/>
        <v>Till</v>
      </c>
      <c r="K1109" s="1" t="str">
        <f t="shared" si="73"/>
        <v>&lt;2 micron</v>
      </c>
      <c r="L1109">
        <v>0.1</v>
      </c>
      <c r="M1109">
        <v>3.96</v>
      </c>
      <c r="N1109">
        <v>12</v>
      </c>
      <c r="O1109">
        <v>140</v>
      </c>
      <c r="P1109">
        <v>0.25</v>
      </c>
      <c r="Q1109">
        <v>1</v>
      </c>
      <c r="R1109">
        <v>0.32</v>
      </c>
      <c r="S1109">
        <v>0.25</v>
      </c>
      <c r="T1109">
        <v>25</v>
      </c>
      <c r="U1109">
        <v>109</v>
      </c>
      <c r="V1109">
        <v>214</v>
      </c>
      <c r="W1109">
        <v>5.09</v>
      </c>
      <c r="X1109">
        <v>20</v>
      </c>
      <c r="Y1109">
        <v>0.5</v>
      </c>
      <c r="Z1109">
        <v>0.93</v>
      </c>
      <c r="AA1109">
        <v>70</v>
      </c>
      <c r="AB1109">
        <v>1.58</v>
      </c>
      <c r="AC1109">
        <v>550</v>
      </c>
      <c r="AD1109">
        <v>6</v>
      </c>
      <c r="AE1109">
        <v>0.95</v>
      </c>
      <c r="AF1109">
        <v>85</v>
      </c>
      <c r="AG1109">
        <v>8200</v>
      </c>
      <c r="AH1109">
        <v>42</v>
      </c>
      <c r="AI1109">
        <v>1</v>
      </c>
      <c r="AJ1109">
        <v>12</v>
      </c>
      <c r="AK1109">
        <v>14</v>
      </c>
      <c r="AL1109">
        <v>0.08</v>
      </c>
      <c r="AO1109">
        <v>93</v>
      </c>
      <c r="AQ1109">
        <v>134</v>
      </c>
    </row>
    <row r="1110" spans="1:43" hidden="1" x14ac:dyDescent="0.25">
      <c r="A1110" t="s">
        <v>3491</v>
      </c>
      <c r="B1110" t="s">
        <v>3492</v>
      </c>
      <c r="C1110" s="1" t="str">
        <f t="shared" si="74"/>
        <v>21:0089</v>
      </c>
      <c r="D1110" s="1" t="str">
        <f t="shared" si="75"/>
        <v>21:0006</v>
      </c>
      <c r="E1110" t="s">
        <v>3493</v>
      </c>
      <c r="F1110" t="s">
        <v>3494</v>
      </c>
      <c r="H1110">
        <v>64.704834199999993</v>
      </c>
      <c r="I1110">
        <v>-111.73050019999999</v>
      </c>
      <c r="J1110" s="1" t="str">
        <f t="shared" si="72"/>
        <v>Till</v>
      </c>
      <c r="K1110" s="1" t="str">
        <f t="shared" ref="K1110:K1173" si="76">HYPERLINK("http://geochem.nrcan.gc.ca/cdogs/content/kwd/kwd080003_e.htm", "&lt;2 micron")</f>
        <v>&lt;2 micron</v>
      </c>
      <c r="L1110">
        <v>0.1</v>
      </c>
      <c r="M1110">
        <v>4.72</v>
      </c>
      <c r="N1110">
        <v>1</v>
      </c>
      <c r="O1110">
        <v>210</v>
      </c>
      <c r="P1110">
        <v>0.25</v>
      </c>
      <c r="Q1110">
        <v>1</v>
      </c>
      <c r="R1110">
        <v>0.19</v>
      </c>
      <c r="S1110">
        <v>0.25</v>
      </c>
      <c r="T1110">
        <v>26</v>
      </c>
      <c r="U1110">
        <v>170</v>
      </c>
      <c r="V1110">
        <v>124</v>
      </c>
      <c r="W1110">
        <v>6.27</v>
      </c>
      <c r="X1110">
        <v>20</v>
      </c>
      <c r="Y1110">
        <v>0.5</v>
      </c>
      <c r="Z1110">
        <v>1.39</v>
      </c>
      <c r="AA1110">
        <v>50</v>
      </c>
      <c r="AB1110">
        <v>2.4</v>
      </c>
      <c r="AC1110">
        <v>565</v>
      </c>
      <c r="AD1110">
        <v>2</v>
      </c>
      <c r="AE1110">
        <v>0.4</v>
      </c>
      <c r="AF1110">
        <v>94</v>
      </c>
      <c r="AG1110">
        <v>2280</v>
      </c>
      <c r="AH1110">
        <v>26</v>
      </c>
      <c r="AI1110">
        <v>1</v>
      </c>
      <c r="AJ1110">
        <v>14</v>
      </c>
      <c r="AK1110">
        <v>12</v>
      </c>
      <c r="AL1110">
        <v>0.25</v>
      </c>
      <c r="AO1110">
        <v>116</v>
      </c>
      <c r="AQ1110">
        <v>176</v>
      </c>
    </row>
    <row r="1111" spans="1:43" hidden="1" x14ac:dyDescent="0.25">
      <c r="A1111" t="s">
        <v>3495</v>
      </c>
      <c r="B1111" t="s">
        <v>3496</v>
      </c>
      <c r="C1111" s="1" t="str">
        <f t="shared" si="74"/>
        <v>21:0089</v>
      </c>
      <c r="D1111" s="1" t="str">
        <f t="shared" si="75"/>
        <v>21:0006</v>
      </c>
      <c r="E1111" t="s">
        <v>3497</v>
      </c>
      <c r="F1111" t="s">
        <v>3498</v>
      </c>
      <c r="H1111">
        <v>64.591807900000006</v>
      </c>
      <c r="I1111">
        <v>-111.5129898</v>
      </c>
      <c r="J1111" s="1" t="str">
        <f t="shared" si="72"/>
        <v>Till</v>
      </c>
      <c r="K1111" s="1" t="str">
        <f t="shared" si="76"/>
        <v>&lt;2 micron</v>
      </c>
      <c r="L1111">
        <v>0.1</v>
      </c>
      <c r="M1111">
        <v>5.86</v>
      </c>
      <c r="N1111">
        <v>48</v>
      </c>
      <c r="O1111">
        <v>260</v>
      </c>
      <c r="P1111">
        <v>0.25</v>
      </c>
      <c r="Q1111">
        <v>1</v>
      </c>
      <c r="R1111">
        <v>0.2</v>
      </c>
      <c r="S1111">
        <v>0.25</v>
      </c>
      <c r="T1111">
        <v>47</v>
      </c>
      <c r="U1111">
        <v>193</v>
      </c>
      <c r="V1111">
        <v>209</v>
      </c>
      <c r="W1111">
        <v>7.18</v>
      </c>
      <c r="X1111">
        <v>20</v>
      </c>
      <c r="Y1111">
        <v>0.5</v>
      </c>
      <c r="Z1111">
        <v>1.18</v>
      </c>
      <c r="AA1111">
        <v>30</v>
      </c>
      <c r="AB1111">
        <v>2.2599999999999998</v>
      </c>
      <c r="AC1111">
        <v>760</v>
      </c>
      <c r="AD1111">
        <v>6</v>
      </c>
      <c r="AE1111">
        <v>0.48</v>
      </c>
      <c r="AF1111">
        <v>133</v>
      </c>
      <c r="AG1111">
        <v>3860</v>
      </c>
      <c r="AH1111">
        <v>22</v>
      </c>
      <c r="AI1111">
        <v>1</v>
      </c>
      <c r="AJ1111">
        <v>16</v>
      </c>
      <c r="AK1111">
        <v>14</v>
      </c>
      <c r="AL1111">
        <v>0.19</v>
      </c>
      <c r="AO1111">
        <v>133</v>
      </c>
      <c r="AQ1111">
        <v>192</v>
      </c>
    </row>
    <row r="1112" spans="1:43" hidden="1" x14ac:dyDescent="0.25">
      <c r="A1112" t="s">
        <v>3499</v>
      </c>
      <c r="B1112" t="s">
        <v>3500</v>
      </c>
      <c r="C1112" s="1" t="str">
        <f t="shared" si="74"/>
        <v>21:0089</v>
      </c>
      <c r="D1112" s="1" t="str">
        <f t="shared" si="75"/>
        <v>21:0006</v>
      </c>
      <c r="E1112" t="s">
        <v>3501</v>
      </c>
      <c r="F1112" t="s">
        <v>3502</v>
      </c>
      <c r="H1112">
        <v>64.5116692</v>
      </c>
      <c r="I1112">
        <v>-111.7900527</v>
      </c>
      <c r="J1112" s="1" t="str">
        <f t="shared" si="72"/>
        <v>Till</v>
      </c>
      <c r="K1112" s="1" t="str">
        <f t="shared" si="76"/>
        <v>&lt;2 micron</v>
      </c>
      <c r="L1112">
        <v>0.1</v>
      </c>
      <c r="M1112">
        <v>5.26</v>
      </c>
      <c r="N1112">
        <v>90</v>
      </c>
      <c r="O1112">
        <v>170</v>
      </c>
      <c r="P1112">
        <v>0.25</v>
      </c>
      <c r="Q1112">
        <v>1</v>
      </c>
      <c r="R1112">
        <v>0.23</v>
      </c>
      <c r="S1112">
        <v>0.25</v>
      </c>
      <c r="T1112">
        <v>28</v>
      </c>
      <c r="U1112">
        <v>138</v>
      </c>
      <c r="V1112">
        <v>189</v>
      </c>
      <c r="W1112">
        <v>6.37</v>
      </c>
      <c r="X1112">
        <v>20</v>
      </c>
      <c r="Y1112">
        <v>3</v>
      </c>
      <c r="Z1112">
        <v>0.82</v>
      </c>
      <c r="AA1112">
        <v>50</v>
      </c>
      <c r="AB1112">
        <v>1.66</v>
      </c>
      <c r="AC1112">
        <v>510</v>
      </c>
      <c r="AD1112">
        <v>3</v>
      </c>
      <c r="AE1112">
        <v>0.53</v>
      </c>
      <c r="AF1112">
        <v>96</v>
      </c>
      <c r="AG1112">
        <v>3880</v>
      </c>
      <c r="AH1112">
        <v>28</v>
      </c>
      <c r="AI1112">
        <v>4</v>
      </c>
      <c r="AJ1112">
        <v>13</v>
      </c>
      <c r="AK1112">
        <v>16</v>
      </c>
      <c r="AL1112">
        <v>0.19</v>
      </c>
      <c r="AO1112">
        <v>110</v>
      </c>
      <c r="AQ1112">
        <v>118</v>
      </c>
    </row>
    <row r="1113" spans="1:43" hidden="1" x14ac:dyDescent="0.25">
      <c r="A1113" t="s">
        <v>3503</v>
      </c>
      <c r="B1113" t="s">
        <v>3504</v>
      </c>
      <c r="C1113" s="1" t="str">
        <f t="shared" si="74"/>
        <v>21:0089</v>
      </c>
      <c r="D1113" s="1" t="str">
        <f t="shared" si="75"/>
        <v>21:0006</v>
      </c>
      <c r="E1113" t="s">
        <v>3505</v>
      </c>
      <c r="F1113" t="s">
        <v>3506</v>
      </c>
      <c r="H1113">
        <v>64.162689999999998</v>
      </c>
      <c r="I1113">
        <v>-111.38512420000001</v>
      </c>
      <c r="J1113" s="1" t="str">
        <f t="shared" si="72"/>
        <v>Till</v>
      </c>
      <c r="K1113" s="1" t="str">
        <f t="shared" si="76"/>
        <v>&lt;2 micron</v>
      </c>
      <c r="L1113">
        <v>0.2</v>
      </c>
      <c r="M1113">
        <v>5.05</v>
      </c>
      <c r="N1113">
        <v>98</v>
      </c>
      <c r="O1113">
        <v>140</v>
      </c>
      <c r="P1113">
        <v>0.25</v>
      </c>
      <c r="Q1113">
        <v>1</v>
      </c>
      <c r="R1113">
        <v>0.25</v>
      </c>
      <c r="S1113">
        <v>0.25</v>
      </c>
      <c r="T1113">
        <v>42</v>
      </c>
      <c r="U1113">
        <v>128</v>
      </c>
      <c r="V1113">
        <v>194</v>
      </c>
      <c r="W1113">
        <v>5.67</v>
      </c>
      <c r="X1113">
        <v>20</v>
      </c>
      <c r="Y1113">
        <v>0.5</v>
      </c>
      <c r="Z1113">
        <v>0.51</v>
      </c>
      <c r="AA1113">
        <v>40</v>
      </c>
      <c r="AB1113">
        <v>1.19</v>
      </c>
      <c r="AC1113">
        <v>535</v>
      </c>
      <c r="AD1113">
        <v>2</v>
      </c>
      <c r="AE1113">
        <v>0.69</v>
      </c>
      <c r="AF1113">
        <v>111</v>
      </c>
      <c r="AG1113">
        <v>5520</v>
      </c>
      <c r="AH1113">
        <v>14</v>
      </c>
      <c r="AI1113">
        <v>1</v>
      </c>
      <c r="AJ1113">
        <v>11</v>
      </c>
      <c r="AK1113">
        <v>17</v>
      </c>
      <c r="AL1113">
        <v>0.17</v>
      </c>
      <c r="AO1113">
        <v>99</v>
      </c>
      <c r="AQ1113">
        <v>106</v>
      </c>
    </row>
    <row r="1114" spans="1:43" hidden="1" x14ac:dyDescent="0.25">
      <c r="A1114" t="s">
        <v>3507</v>
      </c>
      <c r="B1114" t="s">
        <v>3508</v>
      </c>
      <c r="C1114" s="1" t="str">
        <f t="shared" si="74"/>
        <v>21:0089</v>
      </c>
      <c r="D1114" s="1" t="str">
        <f t="shared" si="75"/>
        <v>21:0006</v>
      </c>
      <c r="E1114" t="s">
        <v>3509</v>
      </c>
      <c r="F1114" t="s">
        <v>3510</v>
      </c>
      <c r="H1114">
        <v>64.153137299999997</v>
      </c>
      <c r="I1114">
        <v>-111.41928230000001</v>
      </c>
      <c r="J1114" s="1" t="str">
        <f>HYPERLINK("http://geochem.nrcan.gc.ca/cdogs/content/kwd/kwd020050_e.htm", "Glaciofluvial")</f>
        <v>Glaciofluvial</v>
      </c>
      <c r="K1114" s="1" t="str">
        <f t="shared" si="76"/>
        <v>&lt;2 micron</v>
      </c>
      <c r="L1114">
        <v>0.1</v>
      </c>
      <c r="M1114">
        <v>2.81</v>
      </c>
      <c r="N1114">
        <v>78</v>
      </c>
      <c r="O1114">
        <v>350</v>
      </c>
      <c r="P1114">
        <v>0.25</v>
      </c>
      <c r="Q1114">
        <v>2</v>
      </c>
      <c r="R1114">
        <v>0.34</v>
      </c>
      <c r="S1114">
        <v>0.25</v>
      </c>
      <c r="T1114">
        <v>15</v>
      </c>
      <c r="U1114">
        <v>93</v>
      </c>
      <c r="V1114">
        <v>187</v>
      </c>
      <c r="W1114">
        <v>4.74</v>
      </c>
      <c r="X1114">
        <v>10</v>
      </c>
      <c r="Y1114">
        <v>2</v>
      </c>
      <c r="Z1114">
        <v>0.95</v>
      </c>
      <c r="AA1114">
        <v>50</v>
      </c>
      <c r="AB1114">
        <v>1.39</v>
      </c>
      <c r="AC1114">
        <v>330</v>
      </c>
      <c r="AD1114">
        <v>2</v>
      </c>
      <c r="AE1114">
        <v>4.2</v>
      </c>
      <c r="AF1114">
        <v>46</v>
      </c>
      <c r="AH1114">
        <v>32</v>
      </c>
      <c r="AI1114">
        <v>2</v>
      </c>
      <c r="AJ1114">
        <v>9</v>
      </c>
      <c r="AK1114">
        <v>38</v>
      </c>
      <c r="AL1114">
        <v>0.05</v>
      </c>
      <c r="AO1114">
        <v>76</v>
      </c>
      <c r="AQ1114">
        <v>86</v>
      </c>
    </row>
    <row r="1115" spans="1:43" hidden="1" x14ac:dyDescent="0.25">
      <c r="A1115" t="s">
        <v>3511</v>
      </c>
      <c r="B1115" t="s">
        <v>3512</v>
      </c>
      <c r="C1115" s="1" t="str">
        <f t="shared" si="74"/>
        <v>21:0089</v>
      </c>
      <c r="D1115" s="1" t="str">
        <f t="shared" si="75"/>
        <v>21:0006</v>
      </c>
      <c r="E1115" t="s">
        <v>3509</v>
      </c>
      <c r="F1115" t="s">
        <v>3513</v>
      </c>
      <c r="H1115">
        <v>64.153137299999997</v>
      </c>
      <c r="I1115">
        <v>-111.41928230000001</v>
      </c>
      <c r="J1115" s="1" t="str">
        <f>HYPERLINK("http://geochem.nrcan.gc.ca/cdogs/content/kwd/kwd020050_e.htm", "Glaciofluvial")</f>
        <v>Glaciofluvial</v>
      </c>
      <c r="K1115" s="1" t="str">
        <f t="shared" si="76"/>
        <v>&lt;2 micron</v>
      </c>
      <c r="L1115">
        <v>0.2</v>
      </c>
      <c r="M1115">
        <v>1.25</v>
      </c>
      <c r="N1115">
        <v>48</v>
      </c>
      <c r="O1115">
        <v>110</v>
      </c>
      <c r="P1115">
        <v>0.25</v>
      </c>
      <c r="Q1115">
        <v>1</v>
      </c>
      <c r="R1115">
        <v>0.13</v>
      </c>
      <c r="S1115">
        <v>0.25</v>
      </c>
      <c r="T1115">
        <v>7</v>
      </c>
      <c r="U1115">
        <v>40</v>
      </c>
      <c r="V1115">
        <v>50</v>
      </c>
      <c r="W1115">
        <v>2.0699999999999998</v>
      </c>
      <c r="X1115">
        <v>10</v>
      </c>
      <c r="Y1115">
        <v>0.5</v>
      </c>
      <c r="Z1115">
        <v>0.28000000000000003</v>
      </c>
      <c r="AA1115">
        <v>20</v>
      </c>
      <c r="AB1115">
        <v>0.51</v>
      </c>
      <c r="AC1115">
        <v>165</v>
      </c>
      <c r="AD1115">
        <v>2</v>
      </c>
      <c r="AE1115">
        <v>2.64</v>
      </c>
      <c r="AF1115">
        <v>21</v>
      </c>
      <c r="AH1115">
        <v>14</v>
      </c>
      <c r="AI1115">
        <v>1</v>
      </c>
      <c r="AJ1115">
        <v>3</v>
      </c>
      <c r="AK1115">
        <v>11</v>
      </c>
      <c r="AL1115">
        <v>0.01</v>
      </c>
      <c r="AO1115">
        <v>33</v>
      </c>
      <c r="AQ1115">
        <v>34</v>
      </c>
    </row>
    <row r="1116" spans="1:43" hidden="1" x14ac:dyDescent="0.25">
      <c r="A1116" t="s">
        <v>3514</v>
      </c>
      <c r="B1116" t="s">
        <v>3515</v>
      </c>
      <c r="C1116" s="1" t="str">
        <f t="shared" si="74"/>
        <v>21:0089</v>
      </c>
      <c r="D1116" s="1" t="str">
        <f t="shared" si="75"/>
        <v>21:0006</v>
      </c>
      <c r="E1116" t="s">
        <v>3516</v>
      </c>
      <c r="F1116" t="s">
        <v>3517</v>
      </c>
      <c r="H1116">
        <v>64.153412900000006</v>
      </c>
      <c r="I1116">
        <v>-111.6153296</v>
      </c>
      <c r="J1116" s="1" t="str">
        <f t="shared" ref="J1116:J1179" si="77">HYPERLINK("http://geochem.nrcan.gc.ca/cdogs/content/kwd/kwd020044_e.htm", "Till")</f>
        <v>Till</v>
      </c>
      <c r="K1116" s="1" t="str">
        <f t="shared" si="76"/>
        <v>&lt;2 micron</v>
      </c>
      <c r="L1116">
        <v>0.1</v>
      </c>
      <c r="M1116">
        <v>5.47</v>
      </c>
      <c r="N1116">
        <v>22</v>
      </c>
      <c r="O1116">
        <v>60</v>
      </c>
      <c r="P1116">
        <v>0.25</v>
      </c>
      <c r="Q1116">
        <v>1</v>
      </c>
      <c r="R1116">
        <v>0.11</v>
      </c>
      <c r="S1116">
        <v>0.25</v>
      </c>
      <c r="T1116">
        <v>9</v>
      </c>
      <c r="U1116">
        <v>71</v>
      </c>
      <c r="V1116">
        <v>46</v>
      </c>
      <c r="W1116">
        <v>4.1500000000000004</v>
      </c>
      <c r="X1116">
        <v>10</v>
      </c>
      <c r="Y1116">
        <v>0.5</v>
      </c>
      <c r="Z1116">
        <v>0.15</v>
      </c>
      <c r="AA1116">
        <v>30</v>
      </c>
      <c r="AB1116">
        <v>0.62</v>
      </c>
      <c r="AC1116">
        <v>200</v>
      </c>
      <c r="AD1116">
        <v>2</v>
      </c>
      <c r="AE1116">
        <v>1.35</v>
      </c>
      <c r="AF1116">
        <v>22</v>
      </c>
      <c r="AG1116">
        <v>10000</v>
      </c>
      <c r="AH1116">
        <v>8</v>
      </c>
      <c r="AI1116">
        <v>1</v>
      </c>
      <c r="AJ1116">
        <v>3</v>
      </c>
      <c r="AK1116">
        <v>13</v>
      </c>
      <c r="AL1116">
        <v>0.08</v>
      </c>
      <c r="AO1116">
        <v>75</v>
      </c>
      <c r="AQ1116">
        <v>54</v>
      </c>
    </row>
    <row r="1117" spans="1:43" hidden="1" x14ac:dyDescent="0.25">
      <c r="A1117" t="s">
        <v>3518</v>
      </c>
      <c r="B1117" t="s">
        <v>3519</v>
      </c>
      <c r="C1117" s="1" t="str">
        <f t="shared" si="74"/>
        <v>21:0089</v>
      </c>
      <c r="D1117" s="1" t="str">
        <f t="shared" si="75"/>
        <v>21:0006</v>
      </c>
      <c r="E1117" t="s">
        <v>3520</v>
      </c>
      <c r="F1117" t="s">
        <v>3521</v>
      </c>
      <c r="H1117">
        <v>64.368444299999993</v>
      </c>
      <c r="I1117">
        <v>-111.0249323</v>
      </c>
      <c r="J1117" s="1" t="str">
        <f t="shared" si="77"/>
        <v>Till</v>
      </c>
      <c r="K1117" s="1" t="str">
        <f t="shared" si="76"/>
        <v>&lt;2 micron</v>
      </c>
      <c r="L1117">
        <v>0.2</v>
      </c>
      <c r="M1117">
        <v>1.99</v>
      </c>
      <c r="N1117">
        <v>52</v>
      </c>
      <c r="O1117">
        <v>100</v>
      </c>
      <c r="P1117">
        <v>0.25</v>
      </c>
      <c r="Q1117">
        <v>1</v>
      </c>
      <c r="R1117">
        <v>0.2</v>
      </c>
      <c r="S1117">
        <v>0.25</v>
      </c>
      <c r="T1117">
        <v>16</v>
      </c>
      <c r="U1117">
        <v>65</v>
      </c>
      <c r="V1117">
        <v>82</v>
      </c>
      <c r="W1117">
        <v>2.87</v>
      </c>
      <c r="X1117">
        <v>10</v>
      </c>
      <c r="Y1117">
        <v>0.5</v>
      </c>
      <c r="Z1117">
        <v>0.35</v>
      </c>
      <c r="AA1117">
        <v>30</v>
      </c>
      <c r="AB1117">
        <v>0.83</v>
      </c>
      <c r="AC1117">
        <v>275</v>
      </c>
      <c r="AD1117">
        <v>2</v>
      </c>
      <c r="AE1117">
        <v>0.55000000000000004</v>
      </c>
      <c r="AF1117">
        <v>36</v>
      </c>
      <c r="AG1117">
        <v>6270</v>
      </c>
      <c r="AH1117">
        <v>6</v>
      </c>
      <c r="AI1117">
        <v>1</v>
      </c>
      <c r="AJ1117">
        <v>4</v>
      </c>
      <c r="AK1117">
        <v>14</v>
      </c>
      <c r="AL1117">
        <v>0.03</v>
      </c>
      <c r="AO1117">
        <v>44</v>
      </c>
      <c r="AQ1117">
        <v>70</v>
      </c>
    </row>
    <row r="1118" spans="1:43" hidden="1" x14ac:dyDescent="0.25">
      <c r="A1118" t="s">
        <v>3522</v>
      </c>
      <c r="B1118" t="s">
        <v>3523</v>
      </c>
      <c r="C1118" s="1" t="str">
        <f t="shared" si="74"/>
        <v>21:0089</v>
      </c>
      <c r="D1118" s="1" t="str">
        <f t="shared" si="75"/>
        <v>21:0006</v>
      </c>
      <c r="E1118" t="s">
        <v>3524</v>
      </c>
      <c r="F1118" t="s">
        <v>3525</v>
      </c>
      <c r="H1118">
        <v>64.424621999999999</v>
      </c>
      <c r="I1118">
        <v>-111.0120895</v>
      </c>
      <c r="J1118" s="1" t="str">
        <f t="shared" si="77"/>
        <v>Till</v>
      </c>
      <c r="K1118" s="1" t="str">
        <f t="shared" si="76"/>
        <v>&lt;2 micron</v>
      </c>
      <c r="L1118">
        <v>0.1</v>
      </c>
      <c r="M1118">
        <v>5.13</v>
      </c>
      <c r="N1118">
        <v>92</v>
      </c>
      <c r="O1118">
        <v>170</v>
      </c>
      <c r="P1118">
        <v>0.25</v>
      </c>
      <c r="Q1118">
        <v>1</v>
      </c>
      <c r="R1118">
        <v>0.18</v>
      </c>
      <c r="S1118">
        <v>0.25</v>
      </c>
      <c r="T1118">
        <v>41</v>
      </c>
      <c r="U1118">
        <v>123</v>
      </c>
      <c r="V1118">
        <v>178</v>
      </c>
      <c r="W1118">
        <v>5.26</v>
      </c>
      <c r="X1118">
        <v>10</v>
      </c>
      <c r="Y1118">
        <v>0.5</v>
      </c>
      <c r="Z1118">
        <v>0.63</v>
      </c>
      <c r="AA1118">
        <v>30</v>
      </c>
      <c r="AB1118">
        <v>1.42</v>
      </c>
      <c r="AC1118">
        <v>485</v>
      </c>
      <c r="AD1118">
        <v>3</v>
      </c>
      <c r="AE1118">
        <v>0.99</v>
      </c>
      <c r="AF1118">
        <v>108</v>
      </c>
      <c r="AG1118">
        <v>10000</v>
      </c>
      <c r="AH1118">
        <v>14</v>
      </c>
      <c r="AI1118">
        <v>1</v>
      </c>
      <c r="AJ1118">
        <v>10</v>
      </c>
      <c r="AK1118">
        <v>13</v>
      </c>
      <c r="AL1118">
        <v>0.12</v>
      </c>
      <c r="AO1118">
        <v>79</v>
      </c>
      <c r="AQ1118">
        <v>116</v>
      </c>
    </row>
    <row r="1119" spans="1:43" hidden="1" x14ac:dyDescent="0.25">
      <c r="A1119" t="s">
        <v>3526</v>
      </c>
      <c r="B1119" t="s">
        <v>3527</v>
      </c>
      <c r="C1119" s="1" t="str">
        <f t="shared" si="74"/>
        <v>21:0089</v>
      </c>
      <c r="D1119" s="1" t="str">
        <f t="shared" si="75"/>
        <v>21:0006</v>
      </c>
      <c r="E1119" t="s">
        <v>3528</v>
      </c>
      <c r="F1119" t="s">
        <v>3529</v>
      </c>
      <c r="H1119">
        <v>64.495749500000002</v>
      </c>
      <c r="I1119">
        <v>-110.87790769999999</v>
      </c>
      <c r="J1119" s="1" t="str">
        <f t="shared" si="77"/>
        <v>Till</v>
      </c>
      <c r="K1119" s="1" t="str">
        <f t="shared" si="76"/>
        <v>&lt;2 micron</v>
      </c>
      <c r="L1119">
        <v>0.1</v>
      </c>
      <c r="M1119">
        <v>4.17</v>
      </c>
      <c r="N1119">
        <v>64</v>
      </c>
      <c r="O1119">
        <v>170</v>
      </c>
      <c r="P1119">
        <v>0.25</v>
      </c>
      <c r="Q1119">
        <v>1</v>
      </c>
      <c r="R1119">
        <v>0.24</v>
      </c>
      <c r="S1119">
        <v>0.25</v>
      </c>
      <c r="T1119">
        <v>24</v>
      </c>
      <c r="U1119">
        <v>127</v>
      </c>
      <c r="V1119">
        <v>141</v>
      </c>
      <c r="W1119">
        <v>5.54</v>
      </c>
      <c r="X1119">
        <v>10</v>
      </c>
      <c r="Y1119">
        <v>0.5</v>
      </c>
      <c r="Z1119">
        <v>0.63</v>
      </c>
      <c r="AA1119">
        <v>30</v>
      </c>
      <c r="AB1119">
        <v>1.54</v>
      </c>
      <c r="AC1119">
        <v>425</v>
      </c>
      <c r="AD1119">
        <v>3</v>
      </c>
      <c r="AE1119">
        <v>1.1399999999999999</v>
      </c>
      <c r="AF1119">
        <v>78</v>
      </c>
      <c r="AG1119">
        <v>10000</v>
      </c>
      <c r="AH1119">
        <v>8</v>
      </c>
      <c r="AI1119">
        <v>1</v>
      </c>
      <c r="AJ1119">
        <v>10</v>
      </c>
      <c r="AK1119">
        <v>13</v>
      </c>
      <c r="AL1119">
        <v>0.1</v>
      </c>
      <c r="AO1119">
        <v>91</v>
      </c>
      <c r="AQ1119">
        <v>122</v>
      </c>
    </row>
    <row r="1120" spans="1:43" hidden="1" x14ac:dyDescent="0.25">
      <c r="A1120" t="s">
        <v>3530</v>
      </c>
      <c r="B1120" t="s">
        <v>3531</v>
      </c>
      <c r="C1120" s="1" t="str">
        <f t="shared" si="74"/>
        <v>21:0089</v>
      </c>
      <c r="D1120" s="1" t="str">
        <f t="shared" si="75"/>
        <v>21:0006</v>
      </c>
      <c r="E1120" t="s">
        <v>3532</v>
      </c>
      <c r="F1120" t="s">
        <v>3533</v>
      </c>
      <c r="H1120">
        <v>64.4464009</v>
      </c>
      <c r="I1120">
        <v>-110.68436079999999</v>
      </c>
      <c r="J1120" s="1" t="str">
        <f t="shared" si="77"/>
        <v>Till</v>
      </c>
      <c r="K1120" s="1" t="str">
        <f t="shared" si="76"/>
        <v>&lt;2 micron</v>
      </c>
      <c r="L1120">
        <v>0.1</v>
      </c>
      <c r="M1120">
        <v>4.3899999999999997</v>
      </c>
      <c r="N1120">
        <v>114</v>
      </c>
      <c r="O1120">
        <v>140</v>
      </c>
      <c r="P1120">
        <v>0.25</v>
      </c>
      <c r="Q1120">
        <v>1</v>
      </c>
      <c r="R1120">
        <v>0.15</v>
      </c>
      <c r="S1120">
        <v>0.25</v>
      </c>
      <c r="T1120">
        <v>57</v>
      </c>
      <c r="U1120">
        <v>108</v>
      </c>
      <c r="V1120">
        <v>237</v>
      </c>
      <c r="W1120">
        <v>4.88</v>
      </c>
      <c r="X1120">
        <v>10</v>
      </c>
      <c r="Y1120">
        <v>0.5</v>
      </c>
      <c r="Z1120">
        <v>0.56999999999999995</v>
      </c>
      <c r="AA1120">
        <v>30</v>
      </c>
      <c r="AB1120">
        <v>1.34</v>
      </c>
      <c r="AC1120">
        <v>720</v>
      </c>
      <c r="AD1120">
        <v>2</v>
      </c>
      <c r="AE1120">
        <v>1.33</v>
      </c>
      <c r="AF1120">
        <v>127</v>
      </c>
      <c r="AG1120">
        <v>10000</v>
      </c>
      <c r="AH1120">
        <v>16</v>
      </c>
      <c r="AI1120">
        <v>1</v>
      </c>
      <c r="AJ1120">
        <v>8</v>
      </c>
      <c r="AK1120">
        <v>10</v>
      </c>
      <c r="AL1120">
        <v>7.0000000000000007E-2</v>
      </c>
      <c r="AO1120">
        <v>68</v>
      </c>
      <c r="AQ1120">
        <v>132</v>
      </c>
    </row>
    <row r="1121" spans="1:43" hidden="1" x14ac:dyDescent="0.25">
      <c r="A1121" t="s">
        <v>3534</v>
      </c>
      <c r="B1121" t="s">
        <v>3535</v>
      </c>
      <c r="C1121" s="1" t="str">
        <f t="shared" ref="C1121:C1184" si="78">HYPERLINK("http://geochem.nrcan.gc.ca/cdogs/content/bdl/bdl210089_e.htm", "21:0089")</f>
        <v>21:0089</v>
      </c>
      <c r="D1121" s="1" t="str">
        <f t="shared" ref="D1121:D1184" si="79">HYPERLINK("http://geochem.nrcan.gc.ca/cdogs/content/svy/svy210006_e.htm", "21:0006")</f>
        <v>21:0006</v>
      </c>
      <c r="E1121" t="s">
        <v>3536</v>
      </c>
      <c r="F1121" t="s">
        <v>3537</v>
      </c>
      <c r="H1121">
        <v>64.336008899999996</v>
      </c>
      <c r="I1121">
        <v>-110.85862880000001</v>
      </c>
      <c r="J1121" s="1" t="str">
        <f t="shared" si="77"/>
        <v>Till</v>
      </c>
      <c r="K1121" s="1" t="str">
        <f t="shared" si="76"/>
        <v>&lt;2 micron</v>
      </c>
      <c r="L1121">
        <v>0.1</v>
      </c>
      <c r="M1121">
        <v>4.84</v>
      </c>
      <c r="N1121">
        <v>74</v>
      </c>
      <c r="O1121">
        <v>220</v>
      </c>
      <c r="P1121">
        <v>0.25</v>
      </c>
      <c r="Q1121">
        <v>1</v>
      </c>
      <c r="R1121">
        <v>0.19</v>
      </c>
      <c r="S1121">
        <v>0.25</v>
      </c>
      <c r="T1121">
        <v>40</v>
      </c>
      <c r="U1121">
        <v>151</v>
      </c>
      <c r="V1121">
        <v>203</v>
      </c>
      <c r="W1121">
        <v>6.03</v>
      </c>
      <c r="X1121">
        <v>20</v>
      </c>
      <c r="Y1121">
        <v>1</v>
      </c>
      <c r="Z1121">
        <v>1.02</v>
      </c>
      <c r="AA1121">
        <v>30</v>
      </c>
      <c r="AB1121">
        <v>1.78</v>
      </c>
      <c r="AC1121">
        <v>500</v>
      </c>
      <c r="AD1121">
        <v>2</v>
      </c>
      <c r="AE1121">
        <v>0.47</v>
      </c>
      <c r="AF1121">
        <v>116</v>
      </c>
      <c r="AG1121">
        <v>3430</v>
      </c>
      <c r="AH1121">
        <v>14</v>
      </c>
      <c r="AI1121">
        <v>1</v>
      </c>
      <c r="AJ1121">
        <v>13</v>
      </c>
      <c r="AK1121">
        <v>12</v>
      </c>
      <c r="AL1121">
        <v>0.16</v>
      </c>
      <c r="AO1121">
        <v>103</v>
      </c>
      <c r="AQ1121">
        <v>146</v>
      </c>
    </row>
    <row r="1122" spans="1:43" hidden="1" x14ac:dyDescent="0.25">
      <c r="A1122" t="s">
        <v>3538</v>
      </c>
      <c r="B1122" t="s">
        <v>3539</v>
      </c>
      <c r="C1122" s="1" t="str">
        <f t="shared" si="78"/>
        <v>21:0089</v>
      </c>
      <c r="D1122" s="1" t="str">
        <f t="shared" si="79"/>
        <v>21:0006</v>
      </c>
      <c r="E1122" t="s">
        <v>3536</v>
      </c>
      <c r="F1122" t="s">
        <v>3540</v>
      </c>
      <c r="H1122">
        <v>64.336008899999996</v>
      </c>
      <c r="I1122">
        <v>-110.85862880000001</v>
      </c>
      <c r="J1122" s="1" t="str">
        <f t="shared" si="77"/>
        <v>Till</v>
      </c>
      <c r="K1122" s="1" t="str">
        <f t="shared" si="76"/>
        <v>&lt;2 micron</v>
      </c>
      <c r="L1122">
        <v>0.1</v>
      </c>
      <c r="M1122">
        <v>5.0599999999999996</v>
      </c>
      <c r="N1122">
        <v>86</v>
      </c>
      <c r="O1122">
        <v>240</v>
      </c>
      <c r="P1122">
        <v>0.25</v>
      </c>
      <c r="Q1122">
        <v>1</v>
      </c>
      <c r="R1122">
        <v>0.24</v>
      </c>
      <c r="S1122">
        <v>0.25</v>
      </c>
      <c r="T1122">
        <v>43</v>
      </c>
      <c r="U1122">
        <v>151</v>
      </c>
      <c r="V1122">
        <v>206</v>
      </c>
      <c r="W1122">
        <v>5.88</v>
      </c>
      <c r="X1122">
        <v>20</v>
      </c>
      <c r="Y1122">
        <v>0.5</v>
      </c>
      <c r="Z1122">
        <v>1.1200000000000001</v>
      </c>
      <c r="AA1122">
        <v>30</v>
      </c>
      <c r="AB1122">
        <v>1.88</v>
      </c>
      <c r="AC1122">
        <v>520</v>
      </c>
      <c r="AD1122">
        <v>3</v>
      </c>
      <c r="AE1122">
        <v>0.52</v>
      </c>
      <c r="AF1122">
        <v>114</v>
      </c>
      <c r="AG1122">
        <v>3950</v>
      </c>
      <c r="AH1122">
        <v>22</v>
      </c>
      <c r="AI1122">
        <v>8</v>
      </c>
      <c r="AJ1122">
        <v>14</v>
      </c>
      <c r="AK1122">
        <v>15</v>
      </c>
      <c r="AL1122">
        <v>0.19</v>
      </c>
      <c r="AO1122">
        <v>111</v>
      </c>
      <c r="AQ1122">
        <v>138</v>
      </c>
    </row>
    <row r="1123" spans="1:43" hidden="1" x14ac:dyDescent="0.25">
      <c r="A1123" t="s">
        <v>3541</v>
      </c>
      <c r="B1123" t="s">
        <v>3542</v>
      </c>
      <c r="C1123" s="1" t="str">
        <f t="shared" si="78"/>
        <v>21:0089</v>
      </c>
      <c r="D1123" s="1" t="str">
        <f t="shared" si="79"/>
        <v>21:0006</v>
      </c>
      <c r="E1123" t="s">
        <v>3543</v>
      </c>
      <c r="F1123" t="s">
        <v>3544</v>
      </c>
      <c r="H1123">
        <v>64.294890600000002</v>
      </c>
      <c r="I1123">
        <v>-111.0833026</v>
      </c>
      <c r="J1123" s="1" t="str">
        <f t="shared" si="77"/>
        <v>Till</v>
      </c>
      <c r="K1123" s="1" t="str">
        <f t="shared" si="76"/>
        <v>&lt;2 micron</v>
      </c>
      <c r="L1123">
        <v>0.1</v>
      </c>
      <c r="M1123">
        <v>4.05</v>
      </c>
      <c r="N1123">
        <v>56</v>
      </c>
      <c r="O1123">
        <v>190</v>
      </c>
      <c r="P1123">
        <v>0.25</v>
      </c>
      <c r="Q1123">
        <v>1</v>
      </c>
      <c r="R1123">
        <v>0.25</v>
      </c>
      <c r="S1123">
        <v>0.25</v>
      </c>
      <c r="T1123">
        <v>30</v>
      </c>
      <c r="U1123">
        <v>128</v>
      </c>
      <c r="V1123">
        <v>173</v>
      </c>
      <c r="W1123">
        <v>5.28</v>
      </c>
      <c r="X1123">
        <v>20</v>
      </c>
      <c r="Y1123">
        <v>2</v>
      </c>
      <c r="Z1123">
        <v>0.86</v>
      </c>
      <c r="AA1123">
        <v>40</v>
      </c>
      <c r="AB1123">
        <v>1.61</v>
      </c>
      <c r="AC1123">
        <v>505</v>
      </c>
      <c r="AD1123">
        <v>6</v>
      </c>
      <c r="AE1123">
        <v>0.7</v>
      </c>
      <c r="AF1123">
        <v>79</v>
      </c>
      <c r="AG1123">
        <v>6290</v>
      </c>
      <c r="AH1123">
        <v>16</v>
      </c>
      <c r="AI1123">
        <v>1</v>
      </c>
      <c r="AJ1123">
        <v>12</v>
      </c>
      <c r="AK1123">
        <v>17</v>
      </c>
      <c r="AL1123">
        <v>0.05</v>
      </c>
      <c r="AO1123">
        <v>94</v>
      </c>
      <c r="AQ1123">
        <v>130</v>
      </c>
    </row>
    <row r="1124" spans="1:43" hidden="1" x14ac:dyDescent="0.25">
      <c r="A1124" t="s">
        <v>3545</v>
      </c>
      <c r="B1124" t="s">
        <v>3546</v>
      </c>
      <c r="C1124" s="1" t="str">
        <f t="shared" si="78"/>
        <v>21:0089</v>
      </c>
      <c r="D1124" s="1" t="str">
        <f t="shared" si="79"/>
        <v>21:0006</v>
      </c>
      <c r="E1124" t="s">
        <v>3547</v>
      </c>
      <c r="F1124" t="s">
        <v>3548</v>
      </c>
      <c r="H1124">
        <v>64.771993800000004</v>
      </c>
      <c r="I1124">
        <v>-111.9504836</v>
      </c>
      <c r="J1124" s="1" t="str">
        <f t="shared" si="77"/>
        <v>Till</v>
      </c>
      <c r="K1124" s="1" t="str">
        <f t="shared" si="76"/>
        <v>&lt;2 micron</v>
      </c>
      <c r="L1124">
        <v>0.1</v>
      </c>
      <c r="M1124">
        <v>4.2300000000000004</v>
      </c>
      <c r="N1124">
        <v>26</v>
      </c>
      <c r="O1124">
        <v>160</v>
      </c>
      <c r="P1124">
        <v>0.25</v>
      </c>
      <c r="Q1124">
        <v>1</v>
      </c>
      <c r="R1124">
        <v>0.26</v>
      </c>
      <c r="S1124">
        <v>0.25</v>
      </c>
      <c r="T1124">
        <v>29</v>
      </c>
      <c r="U1124">
        <v>115</v>
      </c>
      <c r="V1124">
        <v>111</v>
      </c>
      <c r="W1124">
        <v>5.0199999999999996</v>
      </c>
      <c r="X1124">
        <v>20</v>
      </c>
      <c r="Y1124">
        <v>0.5</v>
      </c>
      <c r="Z1124">
        <v>0.53</v>
      </c>
      <c r="AA1124">
        <v>40</v>
      </c>
      <c r="AB1124">
        <v>1.48</v>
      </c>
      <c r="AC1124">
        <v>540</v>
      </c>
      <c r="AD1124">
        <v>3</v>
      </c>
      <c r="AE1124">
        <v>1.5</v>
      </c>
      <c r="AF1124">
        <v>72</v>
      </c>
      <c r="AG1124">
        <v>10000</v>
      </c>
      <c r="AH1124">
        <v>12</v>
      </c>
      <c r="AI1124">
        <v>1</v>
      </c>
      <c r="AJ1124">
        <v>10</v>
      </c>
      <c r="AK1124">
        <v>19</v>
      </c>
      <c r="AL1124">
        <v>0.03</v>
      </c>
      <c r="AO1124">
        <v>86</v>
      </c>
      <c r="AQ1124">
        <v>100</v>
      </c>
    </row>
    <row r="1125" spans="1:43" hidden="1" x14ac:dyDescent="0.25">
      <c r="A1125" t="s">
        <v>3549</v>
      </c>
      <c r="B1125" t="s">
        <v>3550</v>
      </c>
      <c r="C1125" s="1" t="str">
        <f t="shared" si="78"/>
        <v>21:0089</v>
      </c>
      <c r="D1125" s="1" t="str">
        <f t="shared" si="79"/>
        <v>21:0006</v>
      </c>
      <c r="E1125" t="s">
        <v>3551</v>
      </c>
      <c r="F1125" t="s">
        <v>3552</v>
      </c>
      <c r="H1125">
        <v>64.8423473</v>
      </c>
      <c r="I1125">
        <v>-111.8640339</v>
      </c>
      <c r="J1125" s="1" t="str">
        <f t="shared" si="77"/>
        <v>Till</v>
      </c>
      <c r="K1125" s="1" t="str">
        <f t="shared" si="76"/>
        <v>&lt;2 micron</v>
      </c>
      <c r="L1125">
        <v>0.1</v>
      </c>
      <c r="M1125">
        <v>4.68</v>
      </c>
      <c r="N1125">
        <v>22</v>
      </c>
      <c r="O1125">
        <v>210</v>
      </c>
      <c r="P1125">
        <v>0.25</v>
      </c>
      <c r="Q1125">
        <v>1</v>
      </c>
      <c r="R1125">
        <v>0.21</v>
      </c>
      <c r="S1125">
        <v>0.25</v>
      </c>
      <c r="T1125">
        <v>32</v>
      </c>
      <c r="U1125">
        <v>135</v>
      </c>
      <c r="V1125">
        <v>126</v>
      </c>
      <c r="W1125">
        <v>5.59</v>
      </c>
      <c r="X1125">
        <v>20</v>
      </c>
      <c r="Y1125">
        <v>0.5</v>
      </c>
      <c r="Z1125">
        <v>1.27</v>
      </c>
      <c r="AA1125">
        <v>40</v>
      </c>
      <c r="AB1125">
        <v>1.99</v>
      </c>
      <c r="AC1125">
        <v>510</v>
      </c>
      <c r="AD1125">
        <v>1</v>
      </c>
      <c r="AE1125">
        <v>1.17</v>
      </c>
      <c r="AF1125">
        <v>88</v>
      </c>
      <c r="AG1125">
        <v>10000</v>
      </c>
      <c r="AH1125">
        <v>14</v>
      </c>
      <c r="AI1125">
        <v>1</v>
      </c>
      <c r="AJ1125">
        <v>12</v>
      </c>
      <c r="AK1125">
        <v>15</v>
      </c>
      <c r="AL1125">
        <v>0.03</v>
      </c>
      <c r="AO1125">
        <v>109</v>
      </c>
      <c r="AQ1125">
        <v>160</v>
      </c>
    </row>
    <row r="1126" spans="1:43" hidden="1" x14ac:dyDescent="0.25">
      <c r="A1126" t="s">
        <v>3553</v>
      </c>
      <c r="B1126" t="s">
        <v>3554</v>
      </c>
      <c r="C1126" s="1" t="str">
        <f t="shared" si="78"/>
        <v>21:0089</v>
      </c>
      <c r="D1126" s="1" t="str">
        <f t="shared" si="79"/>
        <v>21:0006</v>
      </c>
      <c r="E1126" t="s">
        <v>3555</v>
      </c>
      <c r="F1126" t="s">
        <v>3556</v>
      </c>
      <c r="H1126">
        <v>64.9020376</v>
      </c>
      <c r="I1126">
        <v>-111.95265070000001</v>
      </c>
      <c r="J1126" s="1" t="str">
        <f t="shared" si="77"/>
        <v>Till</v>
      </c>
      <c r="K1126" s="1" t="str">
        <f t="shared" si="76"/>
        <v>&lt;2 micron</v>
      </c>
      <c r="L1126">
        <v>0.2</v>
      </c>
      <c r="M1126">
        <v>3.72</v>
      </c>
      <c r="N1126">
        <v>40</v>
      </c>
      <c r="O1126">
        <v>160</v>
      </c>
      <c r="P1126">
        <v>0.25</v>
      </c>
      <c r="Q1126">
        <v>1</v>
      </c>
      <c r="R1126">
        <v>0.26</v>
      </c>
      <c r="S1126">
        <v>0.25</v>
      </c>
      <c r="T1126">
        <v>24</v>
      </c>
      <c r="U1126">
        <v>102</v>
      </c>
      <c r="V1126">
        <v>91</v>
      </c>
      <c r="W1126">
        <v>4.83</v>
      </c>
      <c r="X1126">
        <v>20</v>
      </c>
      <c r="Y1126">
        <v>2</v>
      </c>
      <c r="Z1126">
        <v>0.63</v>
      </c>
      <c r="AA1126">
        <v>40</v>
      </c>
      <c r="AB1126">
        <v>1.39</v>
      </c>
      <c r="AC1126">
        <v>440</v>
      </c>
      <c r="AD1126">
        <v>2</v>
      </c>
      <c r="AE1126">
        <v>3.51</v>
      </c>
      <c r="AF1126">
        <v>72</v>
      </c>
      <c r="AG1126">
        <v>10000</v>
      </c>
      <c r="AH1126">
        <v>18</v>
      </c>
      <c r="AI1126">
        <v>4</v>
      </c>
      <c r="AJ1126">
        <v>11</v>
      </c>
      <c r="AK1126">
        <v>20</v>
      </c>
      <c r="AL1126">
        <v>0.01</v>
      </c>
      <c r="AO1126">
        <v>92</v>
      </c>
      <c r="AQ1126">
        <v>114</v>
      </c>
    </row>
    <row r="1127" spans="1:43" hidden="1" x14ac:dyDescent="0.25">
      <c r="A1127" t="s">
        <v>3557</v>
      </c>
      <c r="B1127" t="s">
        <v>3558</v>
      </c>
      <c r="C1127" s="1" t="str">
        <f t="shared" si="78"/>
        <v>21:0089</v>
      </c>
      <c r="D1127" s="1" t="str">
        <f t="shared" si="79"/>
        <v>21:0006</v>
      </c>
      <c r="E1127" t="s">
        <v>3559</v>
      </c>
      <c r="F1127" t="s">
        <v>3560</v>
      </c>
      <c r="H1127">
        <v>64.960073800000004</v>
      </c>
      <c r="I1127">
        <v>-111.8621524</v>
      </c>
      <c r="J1127" s="1" t="str">
        <f t="shared" si="77"/>
        <v>Till</v>
      </c>
      <c r="K1127" s="1" t="str">
        <f t="shared" si="76"/>
        <v>&lt;2 micron</v>
      </c>
      <c r="L1127">
        <v>0.1</v>
      </c>
      <c r="M1127">
        <v>3.38</v>
      </c>
      <c r="N1127">
        <v>20</v>
      </c>
      <c r="O1127">
        <v>170</v>
      </c>
      <c r="P1127">
        <v>0.25</v>
      </c>
      <c r="Q1127">
        <v>1</v>
      </c>
      <c r="R1127">
        <v>0.31</v>
      </c>
      <c r="S1127">
        <v>0.25</v>
      </c>
      <c r="T1127">
        <v>25</v>
      </c>
      <c r="U1127">
        <v>103</v>
      </c>
      <c r="V1127">
        <v>88</v>
      </c>
      <c r="W1127">
        <v>4.88</v>
      </c>
      <c r="X1127">
        <v>20</v>
      </c>
      <c r="Y1127">
        <v>0.5</v>
      </c>
      <c r="Z1127">
        <v>0.82</v>
      </c>
      <c r="AA1127">
        <v>60</v>
      </c>
      <c r="AB1127">
        <v>1.66</v>
      </c>
      <c r="AC1127">
        <v>530</v>
      </c>
      <c r="AD1127">
        <v>1</v>
      </c>
      <c r="AE1127">
        <v>0.99</v>
      </c>
      <c r="AF1127">
        <v>59</v>
      </c>
      <c r="AG1127">
        <v>9400</v>
      </c>
      <c r="AH1127">
        <v>18</v>
      </c>
      <c r="AI1127">
        <v>1</v>
      </c>
      <c r="AJ1127">
        <v>11</v>
      </c>
      <c r="AK1127">
        <v>21</v>
      </c>
      <c r="AL1127">
        <v>0.05</v>
      </c>
      <c r="AO1127">
        <v>87</v>
      </c>
      <c r="AQ1127">
        <v>132</v>
      </c>
    </row>
    <row r="1128" spans="1:43" hidden="1" x14ac:dyDescent="0.25">
      <c r="A1128" t="s">
        <v>3561</v>
      </c>
      <c r="B1128" t="s">
        <v>3562</v>
      </c>
      <c r="C1128" s="1" t="str">
        <f t="shared" si="78"/>
        <v>21:0089</v>
      </c>
      <c r="D1128" s="1" t="str">
        <f t="shared" si="79"/>
        <v>21:0006</v>
      </c>
      <c r="E1128" t="s">
        <v>3563</v>
      </c>
      <c r="F1128" t="s">
        <v>3564</v>
      </c>
      <c r="H1128">
        <v>64.800482500000001</v>
      </c>
      <c r="I1128">
        <v>-111.585168</v>
      </c>
      <c r="J1128" s="1" t="str">
        <f t="shared" si="77"/>
        <v>Till</v>
      </c>
      <c r="K1128" s="1" t="str">
        <f t="shared" si="76"/>
        <v>&lt;2 micron</v>
      </c>
      <c r="L1128">
        <v>0.2</v>
      </c>
      <c r="M1128">
        <v>1.66</v>
      </c>
      <c r="N1128">
        <v>26</v>
      </c>
      <c r="O1128">
        <v>120</v>
      </c>
      <c r="P1128">
        <v>0.25</v>
      </c>
      <c r="Q1128">
        <v>2</v>
      </c>
      <c r="R1128">
        <v>0.12</v>
      </c>
      <c r="S1128">
        <v>0.25</v>
      </c>
      <c r="T1128">
        <v>11</v>
      </c>
      <c r="U1128">
        <v>41</v>
      </c>
      <c r="V1128">
        <v>65</v>
      </c>
      <c r="W1128">
        <v>1.99</v>
      </c>
      <c r="X1128">
        <v>10</v>
      </c>
      <c r="Y1128">
        <v>1</v>
      </c>
      <c r="Z1128">
        <v>0.27</v>
      </c>
      <c r="AA1128">
        <v>30</v>
      </c>
      <c r="AB1128">
        <v>0.54</v>
      </c>
      <c r="AC1128">
        <v>175</v>
      </c>
      <c r="AD1128">
        <v>1</v>
      </c>
      <c r="AE1128">
        <v>2.87</v>
      </c>
      <c r="AF1128">
        <v>28</v>
      </c>
      <c r="AG1128">
        <v>10000</v>
      </c>
      <c r="AH1128">
        <v>12</v>
      </c>
      <c r="AI1128">
        <v>1</v>
      </c>
      <c r="AJ1128">
        <v>3</v>
      </c>
      <c r="AK1128">
        <v>16</v>
      </c>
      <c r="AL1128">
        <v>0.01</v>
      </c>
      <c r="AO1128">
        <v>34</v>
      </c>
      <c r="AQ1128">
        <v>40</v>
      </c>
    </row>
    <row r="1129" spans="1:43" hidden="1" x14ac:dyDescent="0.25">
      <c r="A1129" t="s">
        <v>3565</v>
      </c>
      <c r="B1129" t="s">
        <v>3566</v>
      </c>
      <c r="C1129" s="1" t="str">
        <f t="shared" si="78"/>
        <v>21:0089</v>
      </c>
      <c r="D1129" s="1" t="str">
        <f t="shared" si="79"/>
        <v>21:0006</v>
      </c>
      <c r="E1129" t="s">
        <v>3567</v>
      </c>
      <c r="F1129" t="s">
        <v>3568</v>
      </c>
      <c r="H1129">
        <v>64.147004499999994</v>
      </c>
      <c r="I1129">
        <v>-110.94895820000001</v>
      </c>
      <c r="J1129" s="1" t="str">
        <f t="shared" si="77"/>
        <v>Till</v>
      </c>
      <c r="K1129" s="1" t="str">
        <f t="shared" si="76"/>
        <v>&lt;2 micron</v>
      </c>
      <c r="L1129">
        <v>0.1</v>
      </c>
      <c r="M1129">
        <v>3.92</v>
      </c>
      <c r="N1129">
        <v>50</v>
      </c>
      <c r="O1129">
        <v>110</v>
      </c>
      <c r="P1129">
        <v>0.25</v>
      </c>
      <c r="Q1129">
        <v>1</v>
      </c>
      <c r="R1129">
        <v>0.15</v>
      </c>
      <c r="S1129">
        <v>0.25</v>
      </c>
      <c r="T1129">
        <v>17</v>
      </c>
      <c r="U1129">
        <v>99</v>
      </c>
      <c r="V1129">
        <v>86</v>
      </c>
      <c r="W1129">
        <v>4.18</v>
      </c>
      <c r="X1129">
        <v>10</v>
      </c>
      <c r="Y1129">
        <v>2</v>
      </c>
      <c r="Z1129">
        <v>0.4</v>
      </c>
      <c r="AA1129">
        <v>20</v>
      </c>
      <c r="AB1129">
        <v>0.77</v>
      </c>
      <c r="AC1129">
        <v>285</v>
      </c>
      <c r="AD1129">
        <v>2</v>
      </c>
      <c r="AE1129">
        <v>2.1</v>
      </c>
      <c r="AF1129">
        <v>44</v>
      </c>
      <c r="AG1129">
        <v>10000</v>
      </c>
      <c r="AH1129">
        <v>8</v>
      </c>
      <c r="AI1129">
        <v>1</v>
      </c>
      <c r="AJ1129">
        <v>7</v>
      </c>
      <c r="AK1129">
        <v>10</v>
      </c>
      <c r="AL1129">
        <v>0.08</v>
      </c>
      <c r="AO1129">
        <v>63</v>
      </c>
      <c r="AQ1129">
        <v>72</v>
      </c>
    </row>
    <row r="1130" spans="1:43" hidden="1" x14ac:dyDescent="0.25">
      <c r="A1130" t="s">
        <v>3569</v>
      </c>
      <c r="B1130" t="s">
        <v>3570</v>
      </c>
      <c r="C1130" s="1" t="str">
        <f t="shared" si="78"/>
        <v>21:0089</v>
      </c>
      <c r="D1130" s="1" t="str">
        <f t="shared" si="79"/>
        <v>21:0006</v>
      </c>
      <c r="E1130" t="s">
        <v>3571</v>
      </c>
      <c r="F1130" t="s">
        <v>3572</v>
      </c>
      <c r="H1130">
        <v>64.242842199999998</v>
      </c>
      <c r="I1130">
        <v>-110.8048857</v>
      </c>
      <c r="J1130" s="1" t="str">
        <f t="shared" si="77"/>
        <v>Till</v>
      </c>
      <c r="K1130" s="1" t="str">
        <f t="shared" si="76"/>
        <v>&lt;2 micron</v>
      </c>
      <c r="L1130">
        <v>0.4</v>
      </c>
      <c r="M1130">
        <v>4.97</v>
      </c>
      <c r="N1130">
        <v>118</v>
      </c>
      <c r="O1130">
        <v>170</v>
      </c>
      <c r="P1130">
        <v>0.25</v>
      </c>
      <c r="Q1130">
        <v>1</v>
      </c>
      <c r="R1130">
        <v>0.28999999999999998</v>
      </c>
      <c r="S1130">
        <v>0.25</v>
      </c>
      <c r="T1130">
        <v>40</v>
      </c>
      <c r="U1130">
        <v>128</v>
      </c>
      <c r="V1130">
        <v>217</v>
      </c>
      <c r="W1130">
        <v>5.72</v>
      </c>
      <c r="X1130">
        <v>20</v>
      </c>
      <c r="Y1130">
        <v>0.5</v>
      </c>
      <c r="Z1130">
        <v>0.64</v>
      </c>
      <c r="AA1130">
        <v>40</v>
      </c>
      <c r="AB1130">
        <v>1.48</v>
      </c>
      <c r="AC1130">
        <v>495</v>
      </c>
      <c r="AD1130">
        <v>3</v>
      </c>
      <c r="AE1130">
        <v>1.18</v>
      </c>
      <c r="AF1130">
        <v>116</v>
      </c>
      <c r="AG1130">
        <v>10000</v>
      </c>
      <c r="AH1130">
        <v>14</v>
      </c>
      <c r="AI1130">
        <v>1</v>
      </c>
      <c r="AJ1130">
        <v>11</v>
      </c>
      <c r="AK1130">
        <v>18</v>
      </c>
      <c r="AL1130">
        <v>0.04</v>
      </c>
      <c r="AO1130">
        <v>87</v>
      </c>
      <c r="AQ1130">
        <v>104</v>
      </c>
    </row>
    <row r="1131" spans="1:43" hidden="1" x14ac:dyDescent="0.25">
      <c r="A1131" t="s">
        <v>3573</v>
      </c>
      <c r="B1131" t="s">
        <v>3574</v>
      </c>
      <c r="C1131" s="1" t="str">
        <f t="shared" si="78"/>
        <v>21:0089</v>
      </c>
      <c r="D1131" s="1" t="str">
        <f t="shared" si="79"/>
        <v>21:0006</v>
      </c>
      <c r="E1131" t="s">
        <v>3575</v>
      </c>
      <c r="F1131" t="s">
        <v>3576</v>
      </c>
      <c r="H1131">
        <v>64.261704800000004</v>
      </c>
      <c r="I1131">
        <v>-110.5704034</v>
      </c>
      <c r="J1131" s="1" t="str">
        <f t="shared" si="77"/>
        <v>Till</v>
      </c>
      <c r="K1131" s="1" t="str">
        <f t="shared" si="76"/>
        <v>&lt;2 micron</v>
      </c>
      <c r="L1131">
        <v>0.2</v>
      </c>
      <c r="M1131">
        <v>4.1100000000000003</v>
      </c>
      <c r="N1131">
        <v>68</v>
      </c>
      <c r="O1131">
        <v>280</v>
      </c>
      <c r="P1131">
        <v>0.25</v>
      </c>
      <c r="Q1131">
        <v>1</v>
      </c>
      <c r="R1131">
        <v>0.25</v>
      </c>
      <c r="S1131">
        <v>0.25</v>
      </c>
      <c r="T1131">
        <v>27</v>
      </c>
      <c r="U1131">
        <v>102</v>
      </c>
      <c r="V1131">
        <v>150</v>
      </c>
      <c r="W1131">
        <v>4.9000000000000004</v>
      </c>
      <c r="X1131">
        <v>20</v>
      </c>
      <c r="Y1131">
        <v>0.5</v>
      </c>
      <c r="Z1131">
        <v>0.7</v>
      </c>
      <c r="AA1131">
        <v>80</v>
      </c>
      <c r="AB1131">
        <v>1.35</v>
      </c>
      <c r="AC1131">
        <v>440</v>
      </c>
      <c r="AD1131">
        <v>2</v>
      </c>
      <c r="AE1131">
        <v>2.58</v>
      </c>
      <c r="AF1131">
        <v>65</v>
      </c>
      <c r="AG1131">
        <v>10000</v>
      </c>
      <c r="AH1131">
        <v>28</v>
      </c>
      <c r="AI1131">
        <v>4</v>
      </c>
      <c r="AJ1131">
        <v>9</v>
      </c>
      <c r="AK1131">
        <v>35</v>
      </c>
      <c r="AL1131">
        <v>0.03</v>
      </c>
      <c r="AO1131">
        <v>81</v>
      </c>
      <c r="AQ1131">
        <v>94</v>
      </c>
    </row>
    <row r="1132" spans="1:43" hidden="1" x14ac:dyDescent="0.25">
      <c r="A1132" t="s">
        <v>3577</v>
      </c>
      <c r="B1132" t="s">
        <v>3578</v>
      </c>
      <c r="C1132" s="1" t="str">
        <f t="shared" si="78"/>
        <v>21:0089</v>
      </c>
      <c r="D1132" s="1" t="str">
        <f t="shared" si="79"/>
        <v>21:0006</v>
      </c>
      <c r="E1132" t="s">
        <v>3579</v>
      </c>
      <c r="F1132" t="s">
        <v>3580</v>
      </c>
      <c r="H1132">
        <v>64.097793199999998</v>
      </c>
      <c r="I1132">
        <v>-110.5121809</v>
      </c>
      <c r="J1132" s="1" t="str">
        <f t="shared" si="77"/>
        <v>Till</v>
      </c>
      <c r="K1132" s="1" t="str">
        <f t="shared" si="76"/>
        <v>&lt;2 micron</v>
      </c>
      <c r="L1132">
        <v>0.1</v>
      </c>
      <c r="M1132">
        <v>5.26</v>
      </c>
      <c r="N1132">
        <v>44</v>
      </c>
      <c r="O1132">
        <v>170</v>
      </c>
      <c r="P1132">
        <v>0.25</v>
      </c>
      <c r="Q1132">
        <v>1</v>
      </c>
      <c r="R1132">
        <v>0.13</v>
      </c>
      <c r="S1132">
        <v>0.25</v>
      </c>
      <c r="T1132">
        <v>31</v>
      </c>
      <c r="U1132">
        <v>160</v>
      </c>
      <c r="V1132">
        <v>165</v>
      </c>
      <c r="W1132">
        <v>6.82</v>
      </c>
      <c r="X1132">
        <v>20</v>
      </c>
      <c r="Y1132">
        <v>1</v>
      </c>
      <c r="Z1132">
        <v>0.7</v>
      </c>
      <c r="AA1132">
        <v>30</v>
      </c>
      <c r="AB1132">
        <v>1.7</v>
      </c>
      <c r="AC1132">
        <v>440</v>
      </c>
      <c r="AD1132">
        <v>7</v>
      </c>
      <c r="AE1132">
        <v>0.6</v>
      </c>
      <c r="AF1132">
        <v>102</v>
      </c>
      <c r="AG1132">
        <v>3870</v>
      </c>
      <c r="AH1132">
        <v>20</v>
      </c>
      <c r="AI1132">
        <v>1</v>
      </c>
      <c r="AJ1132">
        <v>13</v>
      </c>
      <c r="AK1132">
        <v>10</v>
      </c>
      <c r="AL1132">
        <v>0.18</v>
      </c>
      <c r="AO1132">
        <v>128</v>
      </c>
      <c r="AQ1132">
        <v>130</v>
      </c>
    </row>
    <row r="1133" spans="1:43" hidden="1" x14ac:dyDescent="0.25">
      <c r="A1133" t="s">
        <v>3581</v>
      </c>
      <c r="B1133" t="s">
        <v>3582</v>
      </c>
      <c r="C1133" s="1" t="str">
        <f t="shared" si="78"/>
        <v>21:0089</v>
      </c>
      <c r="D1133" s="1" t="str">
        <f t="shared" si="79"/>
        <v>21:0006</v>
      </c>
      <c r="E1133" t="s">
        <v>3583</v>
      </c>
      <c r="F1133" t="s">
        <v>3584</v>
      </c>
      <c r="H1133">
        <v>64.026780000000002</v>
      </c>
      <c r="I1133">
        <v>-110.704767</v>
      </c>
      <c r="J1133" s="1" t="str">
        <f t="shared" si="77"/>
        <v>Till</v>
      </c>
      <c r="K1133" s="1" t="str">
        <f t="shared" si="76"/>
        <v>&lt;2 micron</v>
      </c>
      <c r="L1133">
        <v>0.1</v>
      </c>
      <c r="M1133">
        <v>3.43</v>
      </c>
      <c r="N1133">
        <v>120</v>
      </c>
      <c r="O1133">
        <v>310</v>
      </c>
      <c r="P1133">
        <v>0.25</v>
      </c>
      <c r="Q1133">
        <v>1</v>
      </c>
      <c r="R1133">
        <v>0.24</v>
      </c>
      <c r="S1133">
        <v>0.25</v>
      </c>
      <c r="T1133">
        <v>27</v>
      </c>
      <c r="U1133">
        <v>111</v>
      </c>
      <c r="V1133">
        <v>206</v>
      </c>
      <c r="W1133">
        <v>5.15</v>
      </c>
      <c r="X1133">
        <v>20</v>
      </c>
      <c r="Y1133">
        <v>0.5</v>
      </c>
      <c r="Z1133">
        <v>0.91</v>
      </c>
      <c r="AA1133">
        <v>70</v>
      </c>
      <c r="AB1133">
        <v>1.43</v>
      </c>
      <c r="AC1133">
        <v>430</v>
      </c>
      <c r="AD1133">
        <v>3</v>
      </c>
      <c r="AE1133">
        <v>1.86</v>
      </c>
      <c r="AF1133">
        <v>69</v>
      </c>
      <c r="AG1133">
        <v>10000</v>
      </c>
      <c r="AH1133">
        <v>30</v>
      </c>
      <c r="AI1133">
        <v>1</v>
      </c>
      <c r="AJ1133">
        <v>10</v>
      </c>
      <c r="AK1133">
        <v>37</v>
      </c>
      <c r="AL1133">
        <v>0.02</v>
      </c>
      <c r="AO1133">
        <v>79</v>
      </c>
      <c r="AQ1133">
        <v>106</v>
      </c>
    </row>
    <row r="1134" spans="1:43" hidden="1" x14ac:dyDescent="0.25">
      <c r="A1134" t="s">
        <v>3585</v>
      </c>
      <c r="B1134" t="s">
        <v>3586</v>
      </c>
      <c r="C1134" s="1" t="str">
        <f t="shared" si="78"/>
        <v>21:0089</v>
      </c>
      <c r="D1134" s="1" t="str">
        <f t="shared" si="79"/>
        <v>21:0006</v>
      </c>
      <c r="E1134" t="s">
        <v>3587</v>
      </c>
      <c r="F1134" t="s">
        <v>3588</v>
      </c>
      <c r="H1134">
        <v>64.016359899999998</v>
      </c>
      <c r="I1134">
        <v>-110.9497906</v>
      </c>
      <c r="J1134" s="1" t="str">
        <f t="shared" si="77"/>
        <v>Till</v>
      </c>
      <c r="K1134" s="1" t="str">
        <f t="shared" si="76"/>
        <v>&lt;2 micron</v>
      </c>
      <c r="L1134">
        <v>0.1</v>
      </c>
      <c r="M1134">
        <v>4.26</v>
      </c>
      <c r="N1134">
        <v>114</v>
      </c>
      <c r="O1134">
        <v>200</v>
      </c>
      <c r="P1134">
        <v>0.25</v>
      </c>
      <c r="Q1134">
        <v>1</v>
      </c>
      <c r="R1134">
        <v>0.22</v>
      </c>
      <c r="S1134">
        <v>0.25</v>
      </c>
      <c r="T1134">
        <v>25</v>
      </c>
      <c r="U1134">
        <v>119</v>
      </c>
      <c r="V1134">
        <v>200</v>
      </c>
      <c r="W1134">
        <v>5.39</v>
      </c>
      <c r="X1134">
        <v>20</v>
      </c>
      <c r="Y1134">
        <v>1</v>
      </c>
      <c r="Z1134">
        <v>0.75</v>
      </c>
      <c r="AA1134">
        <v>30</v>
      </c>
      <c r="AB1134">
        <v>1.45</v>
      </c>
      <c r="AC1134">
        <v>430</v>
      </c>
      <c r="AD1134">
        <v>5</v>
      </c>
      <c r="AE1134">
        <v>1.99</v>
      </c>
      <c r="AF1134">
        <v>79</v>
      </c>
      <c r="AG1134">
        <v>10000</v>
      </c>
      <c r="AH1134">
        <v>18</v>
      </c>
      <c r="AI1134">
        <v>4</v>
      </c>
      <c r="AJ1134">
        <v>11</v>
      </c>
      <c r="AK1134">
        <v>14</v>
      </c>
      <c r="AL1134">
        <v>0.03</v>
      </c>
      <c r="AO1134">
        <v>90</v>
      </c>
      <c r="AQ1134">
        <v>100</v>
      </c>
    </row>
    <row r="1135" spans="1:43" hidden="1" x14ac:dyDescent="0.25">
      <c r="A1135" t="s">
        <v>3589</v>
      </c>
      <c r="B1135" t="s">
        <v>3590</v>
      </c>
      <c r="C1135" s="1" t="str">
        <f t="shared" si="78"/>
        <v>21:0089</v>
      </c>
      <c r="D1135" s="1" t="str">
        <f t="shared" si="79"/>
        <v>21:0006</v>
      </c>
      <c r="E1135" t="s">
        <v>3591</v>
      </c>
      <c r="F1135" t="s">
        <v>3592</v>
      </c>
      <c r="H1135">
        <v>64.188795200000001</v>
      </c>
      <c r="I1135">
        <v>-110.2489712</v>
      </c>
      <c r="J1135" s="1" t="str">
        <f t="shared" si="77"/>
        <v>Till</v>
      </c>
      <c r="K1135" s="1" t="str">
        <f t="shared" si="76"/>
        <v>&lt;2 micron</v>
      </c>
      <c r="L1135">
        <v>0.1</v>
      </c>
      <c r="M1135">
        <v>2.75</v>
      </c>
      <c r="N1135">
        <v>38</v>
      </c>
      <c r="O1135">
        <v>120</v>
      </c>
      <c r="P1135">
        <v>0.25</v>
      </c>
      <c r="Q1135">
        <v>1</v>
      </c>
      <c r="R1135">
        <v>0.19</v>
      </c>
      <c r="S1135">
        <v>0.25</v>
      </c>
      <c r="T1135">
        <v>15</v>
      </c>
      <c r="U1135">
        <v>81</v>
      </c>
      <c r="V1135">
        <v>119</v>
      </c>
      <c r="W1135">
        <v>3.51</v>
      </c>
      <c r="X1135">
        <v>10</v>
      </c>
      <c r="Y1135">
        <v>1</v>
      </c>
      <c r="Z1135">
        <v>0.46</v>
      </c>
      <c r="AA1135">
        <v>20</v>
      </c>
      <c r="AB1135">
        <v>0.9</v>
      </c>
      <c r="AC1135">
        <v>275</v>
      </c>
      <c r="AD1135">
        <v>3</v>
      </c>
      <c r="AE1135">
        <v>1.33</v>
      </c>
      <c r="AF1135">
        <v>49</v>
      </c>
      <c r="AG1135">
        <v>10000</v>
      </c>
      <c r="AH1135">
        <v>8</v>
      </c>
      <c r="AI1135">
        <v>1</v>
      </c>
      <c r="AJ1135">
        <v>7</v>
      </c>
      <c r="AK1135">
        <v>11</v>
      </c>
      <c r="AL1135">
        <v>0.06</v>
      </c>
      <c r="AO1135">
        <v>62</v>
      </c>
      <c r="AQ1135">
        <v>64</v>
      </c>
    </row>
    <row r="1136" spans="1:43" hidden="1" x14ac:dyDescent="0.25">
      <c r="A1136" t="s">
        <v>3593</v>
      </c>
      <c r="B1136" t="s">
        <v>3594</v>
      </c>
      <c r="C1136" s="1" t="str">
        <f t="shared" si="78"/>
        <v>21:0089</v>
      </c>
      <c r="D1136" s="1" t="str">
        <f t="shared" si="79"/>
        <v>21:0006</v>
      </c>
      <c r="E1136" t="s">
        <v>3595</v>
      </c>
      <c r="F1136" t="s">
        <v>3596</v>
      </c>
      <c r="H1136">
        <v>64.128820000000005</v>
      </c>
      <c r="I1136">
        <v>-110.04659820000001</v>
      </c>
      <c r="J1136" s="1" t="str">
        <f t="shared" si="77"/>
        <v>Till</v>
      </c>
      <c r="K1136" s="1" t="str">
        <f t="shared" si="76"/>
        <v>&lt;2 micron</v>
      </c>
      <c r="L1136">
        <v>0.1</v>
      </c>
      <c r="M1136">
        <v>3.63</v>
      </c>
      <c r="N1136">
        <v>108</v>
      </c>
      <c r="O1136">
        <v>150</v>
      </c>
      <c r="P1136">
        <v>0.25</v>
      </c>
      <c r="Q1136">
        <v>1</v>
      </c>
      <c r="R1136">
        <v>0.28999999999999998</v>
      </c>
      <c r="S1136">
        <v>0.25</v>
      </c>
      <c r="T1136">
        <v>24</v>
      </c>
      <c r="U1136">
        <v>82</v>
      </c>
      <c r="V1136">
        <v>200</v>
      </c>
      <c r="W1136">
        <v>4.3099999999999996</v>
      </c>
      <c r="X1136">
        <v>10</v>
      </c>
      <c r="Y1136">
        <v>0.5</v>
      </c>
      <c r="Z1136">
        <v>0.5</v>
      </c>
      <c r="AA1136">
        <v>40</v>
      </c>
      <c r="AB1136">
        <v>0.93</v>
      </c>
      <c r="AC1136">
        <v>390</v>
      </c>
      <c r="AD1136">
        <v>3</v>
      </c>
      <c r="AE1136">
        <v>1.04</v>
      </c>
      <c r="AF1136">
        <v>57</v>
      </c>
      <c r="AG1136">
        <v>10000</v>
      </c>
      <c r="AH1136">
        <v>12</v>
      </c>
      <c r="AI1136">
        <v>1</v>
      </c>
      <c r="AJ1136">
        <v>8</v>
      </c>
      <c r="AK1136">
        <v>28</v>
      </c>
      <c r="AL1136">
        <v>0.09</v>
      </c>
      <c r="AO1136">
        <v>61</v>
      </c>
      <c r="AQ1136">
        <v>74</v>
      </c>
    </row>
    <row r="1137" spans="1:43" hidden="1" x14ac:dyDescent="0.25">
      <c r="A1137" t="s">
        <v>3597</v>
      </c>
      <c r="B1137" t="s">
        <v>3598</v>
      </c>
      <c r="C1137" s="1" t="str">
        <f t="shared" si="78"/>
        <v>21:0089</v>
      </c>
      <c r="D1137" s="1" t="str">
        <f t="shared" si="79"/>
        <v>21:0006</v>
      </c>
      <c r="E1137" t="s">
        <v>3599</v>
      </c>
      <c r="F1137" t="s">
        <v>3600</v>
      </c>
      <c r="H1137">
        <v>64.082141800000002</v>
      </c>
      <c r="I1137">
        <v>-110.182185</v>
      </c>
      <c r="J1137" s="1" t="str">
        <f t="shared" si="77"/>
        <v>Till</v>
      </c>
      <c r="K1137" s="1" t="str">
        <f t="shared" si="76"/>
        <v>&lt;2 micron</v>
      </c>
      <c r="L1137">
        <v>0.1</v>
      </c>
      <c r="M1137">
        <v>3.79</v>
      </c>
      <c r="N1137">
        <v>82</v>
      </c>
      <c r="O1137">
        <v>190</v>
      </c>
      <c r="P1137">
        <v>0.25</v>
      </c>
      <c r="Q1137">
        <v>1</v>
      </c>
      <c r="R1137">
        <v>0.31</v>
      </c>
      <c r="S1137">
        <v>0.25</v>
      </c>
      <c r="T1137">
        <v>23</v>
      </c>
      <c r="U1137">
        <v>118</v>
      </c>
      <c r="V1137">
        <v>156</v>
      </c>
      <c r="W1137">
        <v>4.7699999999999996</v>
      </c>
      <c r="X1137">
        <v>20</v>
      </c>
      <c r="Y1137">
        <v>0.5</v>
      </c>
      <c r="Z1137">
        <v>0.87</v>
      </c>
      <c r="AA1137">
        <v>30</v>
      </c>
      <c r="AB1137">
        <v>1.59</v>
      </c>
      <c r="AC1137">
        <v>445</v>
      </c>
      <c r="AD1137">
        <v>0.5</v>
      </c>
      <c r="AE1137">
        <v>0.55000000000000004</v>
      </c>
      <c r="AF1137">
        <v>77</v>
      </c>
      <c r="AG1137">
        <v>5550</v>
      </c>
      <c r="AH1137">
        <v>8</v>
      </c>
      <c r="AI1137">
        <v>1</v>
      </c>
      <c r="AJ1137">
        <v>11</v>
      </c>
      <c r="AK1137">
        <v>17</v>
      </c>
      <c r="AL1137">
        <v>0.08</v>
      </c>
      <c r="AO1137">
        <v>82</v>
      </c>
      <c r="AQ1137">
        <v>108</v>
      </c>
    </row>
    <row r="1138" spans="1:43" hidden="1" x14ac:dyDescent="0.25">
      <c r="A1138" t="s">
        <v>3601</v>
      </c>
      <c r="B1138" t="s">
        <v>3602</v>
      </c>
      <c r="C1138" s="1" t="str">
        <f t="shared" si="78"/>
        <v>21:0089</v>
      </c>
      <c r="D1138" s="1" t="str">
        <f t="shared" si="79"/>
        <v>21:0006</v>
      </c>
      <c r="E1138" t="s">
        <v>3603</v>
      </c>
      <c r="F1138" t="s">
        <v>3604</v>
      </c>
      <c r="H1138">
        <v>64.0323159</v>
      </c>
      <c r="I1138">
        <v>-110.42819230000001</v>
      </c>
      <c r="J1138" s="1" t="str">
        <f t="shared" si="77"/>
        <v>Till</v>
      </c>
      <c r="K1138" s="1" t="str">
        <f t="shared" si="76"/>
        <v>&lt;2 micron</v>
      </c>
      <c r="L1138">
        <v>0.1</v>
      </c>
      <c r="M1138">
        <v>4.8499999999999996</v>
      </c>
      <c r="N1138">
        <v>60</v>
      </c>
      <c r="O1138">
        <v>190</v>
      </c>
      <c r="P1138">
        <v>0.25</v>
      </c>
      <c r="Q1138">
        <v>1</v>
      </c>
      <c r="R1138">
        <v>0.25</v>
      </c>
      <c r="S1138">
        <v>0.25</v>
      </c>
      <c r="T1138">
        <v>46</v>
      </c>
      <c r="U1138">
        <v>128</v>
      </c>
      <c r="V1138">
        <v>196</v>
      </c>
      <c r="W1138">
        <v>5.48</v>
      </c>
      <c r="X1138">
        <v>20</v>
      </c>
      <c r="Y1138">
        <v>0.5</v>
      </c>
      <c r="Z1138">
        <v>0.72</v>
      </c>
      <c r="AA1138">
        <v>30</v>
      </c>
      <c r="AB1138">
        <v>1.56</v>
      </c>
      <c r="AC1138">
        <v>560</v>
      </c>
      <c r="AD1138">
        <v>3</v>
      </c>
      <c r="AE1138">
        <v>0.53</v>
      </c>
      <c r="AF1138">
        <v>131</v>
      </c>
      <c r="AG1138">
        <v>4550</v>
      </c>
      <c r="AH1138">
        <v>14</v>
      </c>
      <c r="AI1138">
        <v>1</v>
      </c>
      <c r="AJ1138">
        <v>11</v>
      </c>
      <c r="AK1138">
        <v>15</v>
      </c>
      <c r="AL1138">
        <v>0.15</v>
      </c>
      <c r="AO1138">
        <v>94</v>
      </c>
      <c r="AQ1138">
        <v>124</v>
      </c>
    </row>
    <row r="1139" spans="1:43" hidden="1" x14ac:dyDescent="0.25">
      <c r="A1139" t="s">
        <v>3605</v>
      </c>
      <c r="B1139" t="s">
        <v>3606</v>
      </c>
      <c r="C1139" s="1" t="str">
        <f t="shared" si="78"/>
        <v>21:0089</v>
      </c>
      <c r="D1139" s="1" t="str">
        <f t="shared" si="79"/>
        <v>21:0006</v>
      </c>
      <c r="E1139" t="s">
        <v>3607</v>
      </c>
      <c r="F1139" t="s">
        <v>3608</v>
      </c>
      <c r="H1139">
        <v>64.803707599999996</v>
      </c>
      <c r="I1139">
        <v>-111.45627210000001</v>
      </c>
      <c r="J1139" s="1" t="str">
        <f t="shared" si="77"/>
        <v>Till</v>
      </c>
      <c r="K1139" s="1" t="str">
        <f t="shared" si="76"/>
        <v>&lt;2 micron</v>
      </c>
      <c r="L1139">
        <v>0.1</v>
      </c>
      <c r="M1139">
        <v>5.0999999999999996</v>
      </c>
      <c r="N1139">
        <v>90</v>
      </c>
      <c r="O1139">
        <v>230</v>
      </c>
      <c r="P1139">
        <v>0.25</v>
      </c>
      <c r="Q1139">
        <v>1</v>
      </c>
      <c r="R1139">
        <v>0.2</v>
      </c>
      <c r="S1139">
        <v>0.25</v>
      </c>
      <c r="T1139">
        <v>32</v>
      </c>
      <c r="U1139">
        <v>176</v>
      </c>
      <c r="V1139">
        <v>182</v>
      </c>
      <c r="W1139">
        <v>6.65</v>
      </c>
      <c r="X1139">
        <v>20</v>
      </c>
      <c r="Y1139">
        <v>2</v>
      </c>
      <c r="Z1139">
        <v>1.1599999999999999</v>
      </c>
      <c r="AA1139">
        <v>40</v>
      </c>
      <c r="AB1139">
        <v>2.2200000000000002</v>
      </c>
      <c r="AC1139">
        <v>515</v>
      </c>
      <c r="AD1139">
        <v>3</v>
      </c>
      <c r="AE1139">
        <v>0.98</v>
      </c>
      <c r="AF1139">
        <v>100</v>
      </c>
      <c r="AG1139">
        <v>8880</v>
      </c>
      <c r="AH1139">
        <v>18</v>
      </c>
      <c r="AI1139">
        <v>2</v>
      </c>
      <c r="AJ1139">
        <v>13</v>
      </c>
      <c r="AK1139">
        <v>15</v>
      </c>
      <c r="AL1139">
        <v>0.04</v>
      </c>
      <c r="AO1139">
        <v>127</v>
      </c>
      <c r="AQ1139">
        <v>170</v>
      </c>
    </row>
    <row r="1140" spans="1:43" hidden="1" x14ac:dyDescent="0.25">
      <c r="A1140" t="s">
        <v>3609</v>
      </c>
      <c r="B1140" t="s">
        <v>3610</v>
      </c>
      <c r="C1140" s="1" t="str">
        <f t="shared" si="78"/>
        <v>21:0089</v>
      </c>
      <c r="D1140" s="1" t="str">
        <f t="shared" si="79"/>
        <v>21:0006</v>
      </c>
      <c r="E1140" t="s">
        <v>3611</v>
      </c>
      <c r="F1140" t="s">
        <v>3612</v>
      </c>
      <c r="H1140">
        <v>64.8331692</v>
      </c>
      <c r="I1140">
        <v>-111.21217559999999</v>
      </c>
      <c r="J1140" s="1" t="str">
        <f t="shared" si="77"/>
        <v>Till</v>
      </c>
      <c r="K1140" s="1" t="str">
        <f t="shared" si="76"/>
        <v>&lt;2 micron</v>
      </c>
      <c r="L1140">
        <v>0.1</v>
      </c>
      <c r="M1140">
        <v>5.16</v>
      </c>
      <c r="N1140">
        <v>52</v>
      </c>
      <c r="O1140">
        <v>200</v>
      </c>
      <c r="P1140">
        <v>0.25</v>
      </c>
      <c r="Q1140">
        <v>1</v>
      </c>
      <c r="R1140">
        <v>0.19</v>
      </c>
      <c r="S1140">
        <v>0.25</v>
      </c>
      <c r="T1140">
        <v>37</v>
      </c>
      <c r="U1140">
        <v>170</v>
      </c>
      <c r="V1140">
        <v>194</v>
      </c>
      <c r="W1140">
        <v>7.08</v>
      </c>
      <c r="X1140">
        <v>20</v>
      </c>
      <c r="Y1140">
        <v>0.5</v>
      </c>
      <c r="Z1140">
        <v>1.08</v>
      </c>
      <c r="AA1140">
        <v>30</v>
      </c>
      <c r="AB1140">
        <v>2.21</v>
      </c>
      <c r="AC1140">
        <v>480</v>
      </c>
      <c r="AD1140">
        <v>3</v>
      </c>
      <c r="AE1140">
        <v>0.59</v>
      </c>
      <c r="AF1140">
        <v>140</v>
      </c>
      <c r="AG1140">
        <v>4210</v>
      </c>
      <c r="AH1140">
        <v>18</v>
      </c>
      <c r="AI1140">
        <v>1</v>
      </c>
      <c r="AJ1140">
        <v>13</v>
      </c>
      <c r="AK1140">
        <v>14</v>
      </c>
      <c r="AL1140">
        <v>0.16</v>
      </c>
      <c r="AO1140">
        <v>122</v>
      </c>
      <c r="AQ1140">
        <v>188</v>
      </c>
    </row>
    <row r="1141" spans="1:43" hidden="1" x14ac:dyDescent="0.25">
      <c r="A1141" t="s">
        <v>3613</v>
      </c>
      <c r="B1141" t="s">
        <v>3614</v>
      </c>
      <c r="C1141" s="1" t="str">
        <f t="shared" si="78"/>
        <v>21:0089</v>
      </c>
      <c r="D1141" s="1" t="str">
        <f t="shared" si="79"/>
        <v>21:0006</v>
      </c>
      <c r="E1141" t="s">
        <v>3615</v>
      </c>
      <c r="F1141" t="s">
        <v>3616</v>
      </c>
      <c r="H1141">
        <v>64.866566599999999</v>
      </c>
      <c r="I1141">
        <v>-111.37584289999999</v>
      </c>
      <c r="J1141" s="1" t="str">
        <f t="shared" si="77"/>
        <v>Till</v>
      </c>
      <c r="K1141" s="1" t="str">
        <f t="shared" si="76"/>
        <v>&lt;2 micron</v>
      </c>
      <c r="L1141">
        <v>0.1</v>
      </c>
      <c r="M1141">
        <v>3.85</v>
      </c>
      <c r="N1141">
        <v>16</v>
      </c>
      <c r="O1141">
        <v>220</v>
      </c>
      <c r="P1141">
        <v>0.25</v>
      </c>
      <c r="Q1141">
        <v>1</v>
      </c>
      <c r="R1141">
        <v>0.22</v>
      </c>
      <c r="S1141">
        <v>0.25</v>
      </c>
      <c r="T1141">
        <v>29</v>
      </c>
      <c r="U1141">
        <v>131</v>
      </c>
      <c r="V1141">
        <v>145</v>
      </c>
      <c r="W1141">
        <v>5.39</v>
      </c>
      <c r="X1141">
        <v>20</v>
      </c>
      <c r="Y1141">
        <v>1</v>
      </c>
      <c r="Z1141">
        <v>1.19</v>
      </c>
      <c r="AA1141">
        <v>30</v>
      </c>
      <c r="AB1141">
        <v>1.94</v>
      </c>
      <c r="AC1141">
        <v>515</v>
      </c>
      <c r="AD1141">
        <v>2</v>
      </c>
      <c r="AE1141">
        <v>0.77</v>
      </c>
      <c r="AF1141">
        <v>86</v>
      </c>
      <c r="AG1141">
        <v>6400</v>
      </c>
      <c r="AH1141">
        <v>12</v>
      </c>
      <c r="AI1141">
        <v>1</v>
      </c>
      <c r="AJ1141">
        <v>13</v>
      </c>
      <c r="AK1141">
        <v>13</v>
      </c>
      <c r="AL1141">
        <v>7.0000000000000007E-2</v>
      </c>
      <c r="AO1141">
        <v>100</v>
      </c>
      <c r="AQ1141">
        <v>172</v>
      </c>
    </row>
    <row r="1142" spans="1:43" hidden="1" x14ac:dyDescent="0.25">
      <c r="A1142" t="s">
        <v>3617</v>
      </c>
      <c r="B1142" t="s">
        <v>3618</v>
      </c>
      <c r="C1142" s="1" t="str">
        <f t="shared" si="78"/>
        <v>21:0089</v>
      </c>
      <c r="D1142" s="1" t="str">
        <f t="shared" si="79"/>
        <v>21:0006</v>
      </c>
      <c r="E1142" t="s">
        <v>3615</v>
      </c>
      <c r="F1142" t="s">
        <v>3619</v>
      </c>
      <c r="H1142">
        <v>64.866566599999999</v>
      </c>
      <c r="I1142">
        <v>-111.37584289999999</v>
      </c>
      <c r="J1142" s="1" t="str">
        <f t="shared" si="77"/>
        <v>Till</v>
      </c>
      <c r="K1142" s="1" t="str">
        <f t="shared" si="76"/>
        <v>&lt;2 micron</v>
      </c>
      <c r="L1142">
        <v>0.1</v>
      </c>
      <c r="M1142">
        <v>3.96</v>
      </c>
      <c r="N1142">
        <v>16</v>
      </c>
      <c r="O1142">
        <v>230</v>
      </c>
      <c r="P1142">
        <v>0.25</v>
      </c>
      <c r="Q1142">
        <v>1</v>
      </c>
      <c r="R1142">
        <v>0.28000000000000003</v>
      </c>
      <c r="S1142">
        <v>0.5</v>
      </c>
      <c r="T1142">
        <v>30</v>
      </c>
      <c r="U1142">
        <v>130</v>
      </c>
      <c r="V1142">
        <v>143</v>
      </c>
      <c r="W1142">
        <v>5.13</v>
      </c>
      <c r="X1142">
        <v>20</v>
      </c>
      <c r="Y1142">
        <v>0.5</v>
      </c>
      <c r="Z1142">
        <v>1.25</v>
      </c>
      <c r="AA1142">
        <v>30</v>
      </c>
      <c r="AB1142">
        <v>1.98</v>
      </c>
      <c r="AC1142">
        <v>515</v>
      </c>
      <c r="AD1142">
        <v>2</v>
      </c>
      <c r="AE1142">
        <v>0.81</v>
      </c>
      <c r="AF1142">
        <v>82</v>
      </c>
      <c r="AG1142">
        <v>6430</v>
      </c>
      <c r="AH1142">
        <v>18</v>
      </c>
      <c r="AI1142">
        <v>6</v>
      </c>
      <c r="AJ1142">
        <v>13</v>
      </c>
      <c r="AK1142">
        <v>17</v>
      </c>
      <c r="AL1142">
        <v>0.08</v>
      </c>
      <c r="AO1142">
        <v>101</v>
      </c>
      <c r="AQ1142">
        <v>160</v>
      </c>
    </row>
    <row r="1143" spans="1:43" hidden="1" x14ac:dyDescent="0.25">
      <c r="A1143" t="s">
        <v>3620</v>
      </c>
      <c r="B1143" t="s">
        <v>3621</v>
      </c>
      <c r="C1143" s="1" t="str">
        <f t="shared" si="78"/>
        <v>21:0089</v>
      </c>
      <c r="D1143" s="1" t="str">
        <f t="shared" si="79"/>
        <v>21:0006</v>
      </c>
      <c r="E1143" t="s">
        <v>3622</v>
      </c>
      <c r="F1143" t="s">
        <v>3623</v>
      </c>
      <c r="H1143">
        <v>64.953012900000004</v>
      </c>
      <c r="I1143">
        <v>-111.4620688</v>
      </c>
      <c r="J1143" s="1" t="str">
        <f t="shared" si="77"/>
        <v>Till</v>
      </c>
      <c r="K1143" s="1" t="str">
        <f t="shared" si="76"/>
        <v>&lt;2 micron</v>
      </c>
      <c r="L1143">
        <v>0.1</v>
      </c>
      <c r="M1143">
        <v>5.15</v>
      </c>
      <c r="N1143">
        <v>18</v>
      </c>
      <c r="O1143">
        <v>190</v>
      </c>
      <c r="P1143">
        <v>0.25</v>
      </c>
      <c r="Q1143">
        <v>1</v>
      </c>
      <c r="R1143">
        <v>0.26</v>
      </c>
      <c r="S1143">
        <v>0.25</v>
      </c>
      <c r="T1143">
        <v>38</v>
      </c>
      <c r="U1143">
        <v>122</v>
      </c>
      <c r="V1143">
        <v>142</v>
      </c>
      <c r="W1143">
        <v>5.66</v>
      </c>
      <c r="X1143">
        <v>20</v>
      </c>
      <c r="Y1143">
        <v>0.5</v>
      </c>
      <c r="Z1143">
        <v>0.84</v>
      </c>
      <c r="AA1143">
        <v>40</v>
      </c>
      <c r="AB1143">
        <v>1.86</v>
      </c>
      <c r="AC1143">
        <v>640</v>
      </c>
      <c r="AD1143">
        <v>2</v>
      </c>
      <c r="AE1143">
        <v>0.57999999999999996</v>
      </c>
      <c r="AF1143">
        <v>83</v>
      </c>
      <c r="AG1143">
        <v>3900</v>
      </c>
      <c r="AH1143">
        <v>20</v>
      </c>
      <c r="AI1143">
        <v>1</v>
      </c>
      <c r="AJ1143">
        <v>11</v>
      </c>
      <c r="AK1143">
        <v>17</v>
      </c>
      <c r="AL1143">
        <v>0.17</v>
      </c>
      <c r="AO1143">
        <v>104</v>
      </c>
      <c r="AQ1143">
        <v>142</v>
      </c>
    </row>
    <row r="1144" spans="1:43" hidden="1" x14ac:dyDescent="0.25">
      <c r="A1144" t="s">
        <v>3624</v>
      </c>
      <c r="B1144" t="s">
        <v>3625</v>
      </c>
      <c r="C1144" s="1" t="str">
        <f t="shared" si="78"/>
        <v>21:0089</v>
      </c>
      <c r="D1144" s="1" t="str">
        <f t="shared" si="79"/>
        <v>21:0006</v>
      </c>
      <c r="E1144" t="s">
        <v>3626</v>
      </c>
      <c r="F1144" t="s">
        <v>3627</v>
      </c>
      <c r="H1144">
        <v>64.866432099999997</v>
      </c>
      <c r="I1144">
        <v>-111.0503423</v>
      </c>
      <c r="J1144" s="1" t="str">
        <f t="shared" si="77"/>
        <v>Till</v>
      </c>
      <c r="K1144" s="1" t="str">
        <f t="shared" si="76"/>
        <v>&lt;2 micron</v>
      </c>
      <c r="L1144">
        <v>0.1</v>
      </c>
      <c r="M1144">
        <v>5.0599999999999996</v>
      </c>
      <c r="N1144">
        <v>20</v>
      </c>
      <c r="O1144">
        <v>240</v>
      </c>
      <c r="P1144">
        <v>0.25</v>
      </c>
      <c r="Q1144">
        <v>1</v>
      </c>
      <c r="R1144">
        <v>0.23</v>
      </c>
      <c r="S1144">
        <v>0.25</v>
      </c>
      <c r="T1144">
        <v>48</v>
      </c>
      <c r="U1144">
        <v>134</v>
      </c>
      <c r="V1144">
        <v>167</v>
      </c>
      <c r="W1144">
        <v>5.6</v>
      </c>
      <c r="X1144">
        <v>20</v>
      </c>
      <c r="Y1144">
        <v>0.5</v>
      </c>
      <c r="Z1144">
        <v>1.02</v>
      </c>
      <c r="AA1144">
        <v>20</v>
      </c>
      <c r="AB1144">
        <v>1.92</v>
      </c>
      <c r="AC1144">
        <v>880</v>
      </c>
      <c r="AD1144">
        <v>2</v>
      </c>
      <c r="AE1144">
        <v>0.76</v>
      </c>
      <c r="AF1144">
        <v>105</v>
      </c>
      <c r="AG1144">
        <v>6430</v>
      </c>
      <c r="AH1144">
        <v>18</v>
      </c>
      <c r="AI1144">
        <v>1</v>
      </c>
      <c r="AJ1144">
        <v>11</v>
      </c>
      <c r="AK1144">
        <v>15</v>
      </c>
      <c r="AL1144">
        <v>0.05</v>
      </c>
      <c r="AO1144">
        <v>101</v>
      </c>
      <c r="AQ1144">
        <v>188</v>
      </c>
    </row>
    <row r="1145" spans="1:43" hidden="1" x14ac:dyDescent="0.25">
      <c r="A1145" t="s">
        <v>3628</v>
      </c>
      <c r="B1145" t="s">
        <v>3629</v>
      </c>
      <c r="C1145" s="1" t="str">
        <f t="shared" si="78"/>
        <v>21:0089</v>
      </c>
      <c r="D1145" s="1" t="str">
        <f t="shared" si="79"/>
        <v>21:0006</v>
      </c>
      <c r="E1145" t="s">
        <v>3630</v>
      </c>
      <c r="F1145" t="s">
        <v>3631</v>
      </c>
      <c r="H1145">
        <v>64.249792999999997</v>
      </c>
      <c r="I1145">
        <v>-110.44476760000001</v>
      </c>
      <c r="J1145" s="1" t="str">
        <f t="shared" si="77"/>
        <v>Till</v>
      </c>
      <c r="K1145" s="1" t="str">
        <f t="shared" si="76"/>
        <v>&lt;2 micron</v>
      </c>
      <c r="L1145">
        <v>0.1</v>
      </c>
      <c r="M1145">
        <v>4.67</v>
      </c>
      <c r="N1145">
        <v>72</v>
      </c>
      <c r="O1145">
        <v>200</v>
      </c>
      <c r="P1145">
        <v>0.25</v>
      </c>
      <c r="Q1145">
        <v>1</v>
      </c>
      <c r="R1145">
        <v>0.24</v>
      </c>
      <c r="S1145">
        <v>0.25</v>
      </c>
      <c r="T1145">
        <v>24</v>
      </c>
      <c r="U1145">
        <v>125</v>
      </c>
      <c r="V1145">
        <v>157</v>
      </c>
      <c r="W1145">
        <v>5.12</v>
      </c>
      <c r="X1145">
        <v>20</v>
      </c>
      <c r="Y1145">
        <v>0.5</v>
      </c>
      <c r="Z1145">
        <v>0.77</v>
      </c>
      <c r="AA1145">
        <v>30</v>
      </c>
      <c r="AB1145">
        <v>1.47</v>
      </c>
      <c r="AC1145">
        <v>465</v>
      </c>
      <c r="AD1145">
        <v>2</v>
      </c>
      <c r="AE1145">
        <v>1.28</v>
      </c>
      <c r="AF1145">
        <v>73</v>
      </c>
      <c r="AG1145">
        <v>10000</v>
      </c>
      <c r="AH1145">
        <v>10</v>
      </c>
      <c r="AI1145">
        <v>1</v>
      </c>
      <c r="AJ1145">
        <v>11</v>
      </c>
      <c r="AK1145">
        <v>17</v>
      </c>
      <c r="AL1145">
        <v>0.02</v>
      </c>
      <c r="AO1145">
        <v>88</v>
      </c>
      <c r="AQ1145">
        <v>98</v>
      </c>
    </row>
    <row r="1146" spans="1:43" hidden="1" x14ac:dyDescent="0.25">
      <c r="A1146" t="s">
        <v>3632</v>
      </c>
      <c r="B1146" t="s">
        <v>3633</v>
      </c>
      <c r="C1146" s="1" t="str">
        <f t="shared" si="78"/>
        <v>21:0089</v>
      </c>
      <c r="D1146" s="1" t="str">
        <f t="shared" si="79"/>
        <v>21:0006</v>
      </c>
      <c r="E1146" t="s">
        <v>3634</v>
      </c>
      <c r="F1146" t="s">
        <v>3635</v>
      </c>
      <c r="H1146">
        <v>64.346186700000004</v>
      </c>
      <c r="I1146">
        <v>-110.39955620000001</v>
      </c>
      <c r="J1146" s="1" t="str">
        <f t="shared" si="77"/>
        <v>Till</v>
      </c>
      <c r="K1146" s="1" t="str">
        <f t="shared" si="76"/>
        <v>&lt;2 micron</v>
      </c>
      <c r="L1146">
        <v>0.1</v>
      </c>
      <c r="M1146">
        <v>3.93</v>
      </c>
      <c r="N1146">
        <v>102</v>
      </c>
      <c r="O1146">
        <v>180</v>
      </c>
      <c r="P1146">
        <v>0.25</v>
      </c>
      <c r="Q1146">
        <v>1</v>
      </c>
      <c r="R1146">
        <v>0.22</v>
      </c>
      <c r="S1146">
        <v>0.25</v>
      </c>
      <c r="T1146">
        <v>30</v>
      </c>
      <c r="U1146">
        <v>128</v>
      </c>
      <c r="V1146">
        <v>175</v>
      </c>
      <c r="W1146">
        <v>5.4</v>
      </c>
      <c r="X1146">
        <v>20</v>
      </c>
      <c r="Y1146">
        <v>0.5</v>
      </c>
      <c r="Z1146">
        <v>0.88</v>
      </c>
      <c r="AA1146">
        <v>20</v>
      </c>
      <c r="AB1146">
        <v>1.64</v>
      </c>
      <c r="AC1146">
        <v>400</v>
      </c>
      <c r="AD1146">
        <v>2</v>
      </c>
      <c r="AE1146">
        <v>1.34</v>
      </c>
      <c r="AF1146">
        <v>100</v>
      </c>
      <c r="AG1146">
        <v>10000</v>
      </c>
      <c r="AH1146">
        <v>12</v>
      </c>
      <c r="AI1146">
        <v>1</v>
      </c>
      <c r="AJ1146">
        <v>11</v>
      </c>
      <c r="AK1146">
        <v>14</v>
      </c>
      <c r="AL1146">
        <v>0.03</v>
      </c>
      <c r="AO1146">
        <v>84</v>
      </c>
      <c r="AQ1146">
        <v>108</v>
      </c>
    </row>
    <row r="1147" spans="1:43" hidden="1" x14ac:dyDescent="0.25">
      <c r="A1147" t="s">
        <v>3636</v>
      </c>
      <c r="B1147" t="s">
        <v>3637</v>
      </c>
      <c r="C1147" s="1" t="str">
        <f t="shared" si="78"/>
        <v>21:0089</v>
      </c>
      <c r="D1147" s="1" t="str">
        <f t="shared" si="79"/>
        <v>21:0006</v>
      </c>
      <c r="E1147" t="s">
        <v>3638</v>
      </c>
      <c r="F1147" t="s">
        <v>3639</v>
      </c>
      <c r="H1147">
        <v>64.260591300000002</v>
      </c>
      <c r="I1147">
        <v>-110.1965194</v>
      </c>
      <c r="J1147" s="1" t="str">
        <f t="shared" si="77"/>
        <v>Till</v>
      </c>
      <c r="K1147" s="1" t="str">
        <f t="shared" si="76"/>
        <v>&lt;2 micron</v>
      </c>
      <c r="L1147">
        <v>0.1</v>
      </c>
      <c r="M1147">
        <v>4.04</v>
      </c>
      <c r="N1147">
        <v>46</v>
      </c>
      <c r="O1147">
        <v>130</v>
      </c>
      <c r="P1147">
        <v>0.25</v>
      </c>
      <c r="Q1147">
        <v>1</v>
      </c>
      <c r="R1147">
        <v>0.26</v>
      </c>
      <c r="S1147">
        <v>0.25</v>
      </c>
      <c r="T1147">
        <v>27</v>
      </c>
      <c r="U1147">
        <v>82</v>
      </c>
      <c r="V1147">
        <v>88</v>
      </c>
      <c r="W1147">
        <v>3.95</v>
      </c>
      <c r="X1147">
        <v>10</v>
      </c>
      <c r="Y1147">
        <v>0.5</v>
      </c>
      <c r="Z1147">
        <v>0.53</v>
      </c>
      <c r="AA1147">
        <v>30</v>
      </c>
      <c r="AB1147">
        <v>0.93</v>
      </c>
      <c r="AC1147">
        <v>650</v>
      </c>
      <c r="AD1147">
        <v>3</v>
      </c>
      <c r="AE1147">
        <v>1.68</v>
      </c>
      <c r="AF1147">
        <v>57</v>
      </c>
      <c r="AG1147">
        <v>10000</v>
      </c>
      <c r="AH1147">
        <v>16</v>
      </c>
      <c r="AI1147">
        <v>4</v>
      </c>
      <c r="AJ1147">
        <v>7</v>
      </c>
      <c r="AK1147">
        <v>15</v>
      </c>
      <c r="AL1147">
        <v>0.1</v>
      </c>
      <c r="AO1147">
        <v>59</v>
      </c>
      <c r="AQ1147">
        <v>88</v>
      </c>
    </row>
    <row r="1148" spans="1:43" hidden="1" x14ac:dyDescent="0.25">
      <c r="A1148" t="s">
        <v>3640</v>
      </c>
      <c r="B1148" t="s">
        <v>3641</v>
      </c>
      <c r="C1148" s="1" t="str">
        <f t="shared" si="78"/>
        <v>21:0089</v>
      </c>
      <c r="D1148" s="1" t="str">
        <f t="shared" si="79"/>
        <v>21:0006</v>
      </c>
      <c r="E1148" t="s">
        <v>3642</v>
      </c>
      <c r="F1148" t="s">
        <v>3643</v>
      </c>
      <c r="H1148">
        <v>64.266817500000002</v>
      </c>
      <c r="I1148">
        <v>-110.0932861</v>
      </c>
      <c r="J1148" s="1" t="str">
        <f t="shared" si="77"/>
        <v>Till</v>
      </c>
      <c r="K1148" s="1" t="str">
        <f t="shared" si="76"/>
        <v>&lt;2 micron</v>
      </c>
      <c r="L1148">
        <v>0.1</v>
      </c>
      <c r="M1148">
        <v>3.79</v>
      </c>
      <c r="N1148">
        <v>92</v>
      </c>
      <c r="O1148">
        <v>220</v>
      </c>
      <c r="P1148">
        <v>0.25</v>
      </c>
      <c r="Q1148">
        <v>1</v>
      </c>
      <c r="R1148">
        <v>0.17</v>
      </c>
      <c r="S1148">
        <v>0.25</v>
      </c>
      <c r="T1148">
        <v>26</v>
      </c>
      <c r="U1148">
        <v>132</v>
      </c>
      <c r="V1148">
        <v>149</v>
      </c>
      <c r="W1148">
        <v>5.26</v>
      </c>
      <c r="X1148">
        <v>10</v>
      </c>
      <c r="Y1148">
        <v>1</v>
      </c>
      <c r="Z1148">
        <v>1.08</v>
      </c>
      <c r="AA1148">
        <v>20</v>
      </c>
      <c r="AB1148">
        <v>1.62</v>
      </c>
      <c r="AC1148">
        <v>430</v>
      </c>
      <c r="AD1148">
        <v>3</v>
      </c>
      <c r="AE1148">
        <v>1.63</v>
      </c>
      <c r="AF1148">
        <v>82</v>
      </c>
      <c r="AG1148">
        <v>10000</v>
      </c>
      <c r="AH1148">
        <v>10</v>
      </c>
      <c r="AI1148">
        <v>1</v>
      </c>
      <c r="AJ1148">
        <v>11</v>
      </c>
      <c r="AK1148">
        <v>11</v>
      </c>
      <c r="AL1148">
        <v>0.06</v>
      </c>
      <c r="AO1148">
        <v>93</v>
      </c>
      <c r="AQ1148">
        <v>118</v>
      </c>
    </row>
    <row r="1149" spans="1:43" hidden="1" x14ac:dyDescent="0.25">
      <c r="A1149" t="s">
        <v>3644</v>
      </c>
      <c r="B1149" t="s">
        <v>3645</v>
      </c>
      <c r="C1149" s="1" t="str">
        <f t="shared" si="78"/>
        <v>21:0089</v>
      </c>
      <c r="D1149" s="1" t="str">
        <f t="shared" si="79"/>
        <v>21:0006</v>
      </c>
      <c r="E1149" t="s">
        <v>3646</v>
      </c>
      <c r="F1149" t="s">
        <v>3647</v>
      </c>
      <c r="H1149">
        <v>64.577792500000001</v>
      </c>
      <c r="I1149">
        <v>-110.8868295</v>
      </c>
      <c r="J1149" s="1" t="str">
        <f t="shared" si="77"/>
        <v>Till</v>
      </c>
      <c r="K1149" s="1" t="str">
        <f t="shared" si="76"/>
        <v>&lt;2 micron</v>
      </c>
      <c r="L1149">
        <v>0.1</v>
      </c>
      <c r="M1149">
        <v>4.41</v>
      </c>
      <c r="N1149">
        <v>146</v>
      </c>
      <c r="O1149">
        <v>240</v>
      </c>
      <c r="P1149">
        <v>0.25</v>
      </c>
      <c r="Q1149">
        <v>1</v>
      </c>
      <c r="R1149">
        <v>0.14000000000000001</v>
      </c>
      <c r="S1149">
        <v>0.25</v>
      </c>
      <c r="T1149">
        <v>42</v>
      </c>
      <c r="U1149">
        <v>146</v>
      </c>
      <c r="V1149">
        <v>212</v>
      </c>
      <c r="W1149">
        <v>6.28</v>
      </c>
      <c r="X1149">
        <v>20</v>
      </c>
      <c r="Y1149">
        <v>0.5</v>
      </c>
      <c r="Z1149">
        <v>1.05</v>
      </c>
      <c r="AA1149">
        <v>20</v>
      </c>
      <c r="AB1149">
        <v>1.84</v>
      </c>
      <c r="AC1149">
        <v>605</v>
      </c>
      <c r="AD1149">
        <v>4</v>
      </c>
      <c r="AE1149">
        <v>2.0299999999999998</v>
      </c>
      <c r="AF1149">
        <v>106</v>
      </c>
      <c r="AG1149">
        <v>10000</v>
      </c>
      <c r="AH1149">
        <v>18</v>
      </c>
      <c r="AI1149">
        <v>1</v>
      </c>
      <c r="AJ1149">
        <v>12</v>
      </c>
      <c r="AK1149">
        <v>10</v>
      </c>
      <c r="AL1149">
        <v>0.01</v>
      </c>
      <c r="AO1149">
        <v>104</v>
      </c>
      <c r="AQ1149">
        <v>144</v>
      </c>
    </row>
    <row r="1150" spans="1:43" hidden="1" x14ac:dyDescent="0.25">
      <c r="A1150" t="s">
        <v>3648</v>
      </c>
      <c r="B1150" t="s">
        <v>3649</v>
      </c>
      <c r="C1150" s="1" t="str">
        <f t="shared" si="78"/>
        <v>21:0089</v>
      </c>
      <c r="D1150" s="1" t="str">
        <f t="shared" si="79"/>
        <v>21:0006</v>
      </c>
      <c r="E1150" t="s">
        <v>3650</v>
      </c>
      <c r="F1150" t="s">
        <v>3651</v>
      </c>
      <c r="H1150">
        <v>64.643623700000006</v>
      </c>
      <c r="I1150">
        <v>-110.4997451</v>
      </c>
      <c r="J1150" s="1" t="str">
        <f t="shared" si="77"/>
        <v>Till</v>
      </c>
      <c r="K1150" s="1" t="str">
        <f t="shared" si="76"/>
        <v>&lt;2 micron</v>
      </c>
      <c r="L1150">
        <v>0.1</v>
      </c>
      <c r="M1150">
        <v>4.17</v>
      </c>
      <c r="N1150">
        <v>38</v>
      </c>
      <c r="O1150">
        <v>180</v>
      </c>
      <c r="P1150">
        <v>0.25</v>
      </c>
      <c r="Q1150">
        <v>1</v>
      </c>
      <c r="R1150">
        <v>0.14000000000000001</v>
      </c>
      <c r="S1150">
        <v>0.25</v>
      </c>
      <c r="T1150">
        <v>38</v>
      </c>
      <c r="U1150">
        <v>115</v>
      </c>
      <c r="V1150">
        <v>93</v>
      </c>
      <c r="W1150">
        <v>5.26</v>
      </c>
      <c r="X1150">
        <v>20</v>
      </c>
      <c r="Y1150">
        <v>0.5</v>
      </c>
      <c r="Z1150">
        <v>0.73</v>
      </c>
      <c r="AA1150">
        <v>20</v>
      </c>
      <c r="AB1150">
        <v>1.25</v>
      </c>
      <c r="AC1150">
        <v>1100</v>
      </c>
      <c r="AD1150">
        <v>4</v>
      </c>
      <c r="AE1150">
        <v>1.78</v>
      </c>
      <c r="AF1150">
        <v>75</v>
      </c>
      <c r="AG1150">
        <v>10000</v>
      </c>
      <c r="AH1150">
        <v>20</v>
      </c>
      <c r="AI1150">
        <v>1</v>
      </c>
      <c r="AJ1150">
        <v>9</v>
      </c>
      <c r="AK1150">
        <v>12</v>
      </c>
      <c r="AL1150">
        <v>0.04</v>
      </c>
      <c r="AO1150">
        <v>99</v>
      </c>
      <c r="AQ1150">
        <v>118</v>
      </c>
    </row>
    <row r="1151" spans="1:43" hidden="1" x14ac:dyDescent="0.25">
      <c r="A1151" t="s">
        <v>3652</v>
      </c>
      <c r="B1151" t="s">
        <v>3653</v>
      </c>
      <c r="C1151" s="1" t="str">
        <f t="shared" si="78"/>
        <v>21:0089</v>
      </c>
      <c r="D1151" s="1" t="str">
        <f t="shared" si="79"/>
        <v>21:0006</v>
      </c>
      <c r="E1151" t="s">
        <v>3654</v>
      </c>
      <c r="F1151" t="s">
        <v>3655</v>
      </c>
      <c r="H1151">
        <v>64.698547199999993</v>
      </c>
      <c r="I1151">
        <v>-111.0186436</v>
      </c>
      <c r="J1151" s="1" t="str">
        <f t="shared" si="77"/>
        <v>Till</v>
      </c>
      <c r="K1151" s="1" t="str">
        <f t="shared" si="76"/>
        <v>&lt;2 micron</v>
      </c>
      <c r="L1151">
        <v>0.1</v>
      </c>
      <c r="M1151">
        <v>5.38</v>
      </c>
      <c r="N1151">
        <v>66</v>
      </c>
      <c r="O1151">
        <v>190</v>
      </c>
      <c r="P1151">
        <v>0.25</v>
      </c>
      <c r="Q1151">
        <v>1</v>
      </c>
      <c r="R1151">
        <v>0.15</v>
      </c>
      <c r="S1151">
        <v>0.25</v>
      </c>
      <c r="T1151">
        <v>49</v>
      </c>
      <c r="U1151">
        <v>159</v>
      </c>
      <c r="V1151">
        <v>161</v>
      </c>
      <c r="W1151">
        <v>6.8</v>
      </c>
      <c r="X1151">
        <v>30</v>
      </c>
      <c r="Y1151">
        <v>0.5</v>
      </c>
      <c r="Z1151">
        <v>0.78</v>
      </c>
      <c r="AA1151">
        <v>30</v>
      </c>
      <c r="AB1151">
        <v>1.8</v>
      </c>
      <c r="AC1151">
        <v>655</v>
      </c>
      <c r="AD1151">
        <v>5</v>
      </c>
      <c r="AE1151">
        <v>0.53</v>
      </c>
      <c r="AF1151">
        <v>106</v>
      </c>
      <c r="AG1151">
        <v>4160</v>
      </c>
      <c r="AH1151">
        <v>20</v>
      </c>
      <c r="AI1151">
        <v>1</v>
      </c>
      <c r="AJ1151">
        <v>13</v>
      </c>
      <c r="AK1151">
        <v>13</v>
      </c>
      <c r="AL1151">
        <v>0.17</v>
      </c>
      <c r="AO1151">
        <v>137</v>
      </c>
      <c r="AQ1151">
        <v>160</v>
      </c>
    </row>
    <row r="1152" spans="1:43" hidden="1" x14ac:dyDescent="0.25">
      <c r="A1152" t="s">
        <v>3656</v>
      </c>
      <c r="B1152" t="s">
        <v>3657</v>
      </c>
      <c r="C1152" s="1" t="str">
        <f t="shared" si="78"/>
        <v>21:0089</v>
      </c>
      <c r="D1152" s="1" t="str">
        <f t="shared" si="79"/>
        <v>21:0006</v>
      </c>
      <c r="E1152" t="s">
        <v>3658</v>
      </c>
      <c r="F1152" t="s">
        <v>3659</v>
      </c>
      <c r="H1152">
        <v>64.706598</v>
      </c>
      <c r="I1152">
        <v>-110.69192289999999</v>
      </c>
      <c r="J1152" s="1" t="str">
        <f t="shared" si="77"/>
        <v>Till</v>
      </c>
      <c r="K1152" s="1" t="str">
        <f t="shared" si="76"/>
        <v>&lt;2 micron</v>
      </c>
      <c r="L1152">
        <v>0.1</v>
      </c>
      <c r="M1152">
        <v>5.87</v>
      </c>
      <c r="N1152">
        <v>44</v>
      </c>
      <c r="O1152">
        <v>280</v>
      </c>
      <c r="P1152">
        <v>0.25</v>
      </c>
      <c r="Q1152">
        <v>1</v>
      </c>
      <c r="R1152">
        <v>0.15</v>
      </c>
      <c r="S1152">
        <v>0.25</v>
      </c>
      <c r="T1152">
        <v>34</v>
      </c>
      <c r="U1152">
        <v>162</v>
      </c>
      <c r="V1152">
        <v>128</v>
      </c>
      <c r="W1152">
        <v>6.59</v>
      </c>
      <c r="X1152">
        <v>30</v>
      </c>
      <c r="Y1152">
        <v>1</v>
      </c>
      <c r="Z1152">
        <v>1.38</v>
      </c>
      <c r="AA1152">
        <v>30</v>
      </c>
      <c r="AB1152">
        <v>2.16</v>
      </c>
      <c r="AC1152">
        <v>705</v>
      </c>
      <c r="AD1152">
        <v>2</v>
      </c>
      <c r="AE1152">
        <v>0.37</v>
      </c>
      <c r="AF1152">
        <v>97</v>
      </c>
      <c r="AG1152">
        <v>2940</v>
      </c>
      <c r="AH1152">
        <v>18</v>
      </c>
      <c r="AI1152">
        <v>1</v>
      </c>
      <c r="AJ1152">
        <v>13</v>
      </c>
      <c r="AK1152">
        <v>15</v>
      </c>
      <c r="AL1152">
        <v>0.27</v>
      </c>
      <c r="AO1152">
        <v>119</v>
      </c>
      <c r="AQ1152">
        <v>186</v>
      </c>
    </row>
    <row r="1153" spans="1:43" hidden="1" x14ac:dyDescent="0.25">
      <c r="A1153" t="s">
        <v>3660</v>
      </c>
      <c r="B1153" t="s">
        <v>3661</v>
      </c>
      <c r="C1153" s="1" t="str">
        <f t="shared" si="78"/>
        <v>21:0089</v>
      </c>
      <c r="D1153" s="1" t="str">
        <f t="shared" si="79"/>
        <v>21:0006</v>
      </c>
      <c r="E1153" t="s">
        <v>3662</v>
      </c>
      <c r="F1153" t="s">
        <v>3663</v>
      </c>
      <c r="H1153">
        <v>64.675616099999999</v>
      </c>
      <c r="I1153">
        <v>-110.3796395</v>
      </c>
      <c r="J1153" s="1" t="str">
        <f t="shared" si="77"/>
        <v>Till</v>
      </c>
      <c r="K1153" s="1" t="str">
        <f t="shared" si="76"/>
        <v>&lt;2 micron</v>
      </c>
      <c r="L1153">
        <v>0.1</v>
      </c>
      <c r="M1153">
        <v>4.66</v>
      </c>
      <c r="N1153">
        <v>16</v>
      </c>
      <c r="O1153">
        <v>210</v>
      </c>
      <c r="P1153">
        <v>0.25</v>
      </c>
      <c r="Q1153">
        <v>1</v>
      </c>
      <c r="R1153">
        <v>0.18</v>
      </c>
      <c r="S1153">
        <v>0.25</v>
      </c>
      <c r="T1153">
        <v>26</v>
      </c>
      <c r="U1153">
        <v>135</v>
      </c>
      <c r="V1153">
        <v>115</v>
      </c>
      <c r="W1153">
        <v>6.22</v>
      </c>
      <c r="X1153">
        <v>30</v>
      </c>
      <c r="Y1153">
        <v>0.5</v>
      </c>
      <c r="Z1153">
        <v>1.33</v>
      </c>
      <c r="AA1153">
        <v>30</v>
      </c>
      <c r="AB1153">
        <v>1.96</v>
      </c>
      <c r="AC1153">
        <v>590</v>
      </c>
      <c r="AD1153">
        <v>1</v>
      </c>
      <c r="AE1153">
        <v>0.44</v>
      </c>
      <c r="AF1153">
        <v>75</v>
      </c>
      <c r="AG1153">
        <v>2920</v>
      </c>
      <c r="AH1153">
        <v>14</v>
      </c>
      <c r="AI1153">
        <v>1</v>
      </c>
      <c r="AJ1153">
        <v>14</v>
      </c>
      <c r="AK1153">
        <v>14</v>
      </c>
      <c r="AL1153">
        <v>0.22</v>
      </c>
      <c r="AO1153">
        <v>113</v>
      </c>
      <c r="AQ1153">
        <v>220</v>
      </c>
    </row>
    <row r="1154" spans="1:43" hidden="1" x14ac:dyDescent="0.25">
      <c r="A1154" t="s">
        <v>3664</v>
      </c>
      <c r="B1154" t="s">
        <v>3665</v>
      </c>
      <c r="C1154" s="1" t="str">
        <f t="shared" si="78"/>
        <v>21:0089</v>
      </c>
      <c r="D1154" s="1" t="str">
        <f t="shared" si="79"/>
        <v>21:0006</v>
      </c>
      <c r="E1154" t="s">
        <v>3666</v>
      </c>
      <c r="F1154" t="s">
        <v>3667</v>
      </c>
      <c r="H1154">
        <v>64.723064800000003</v>
      </c>
      <c r="I1154">
        <v>-110.33130439999999</v>
      </c>
      <c r="J1154" s="1" t="str">
        <f t="shared" si="77"/>
        <v>Till</v>
      </c>
      <c r="K1154" s="1" t="str">
        <f t="shared" si="76"/>
        <v>&lt;2 micron</v>
      </c>
      <c r="L1154">
        <v>0.1</v>
      </c>
      <c r="M1154">
        <v>4.37</v>
      </c>
      <c r="N1154">
        <v>32</v>
      </c>
      <c r="O1154">
        <v>240</v>
      </c>
      <c r="P1154">
        <v>0.25</v>
      </c>
      <c r="Q1154">
        <v>1</v>
      </c>
      <c r="R1154">
        <v>0.22</v>
      </c>
      <c r="S1154">
        <v>0.25</v>
      </c>
      <c r="T1154">
        <v>28</v>
      </c>
      <c r="U1154">
        <v>156</v>
      </c>
      <c r="V1154">
        <v>110</v>
      </c>
      <c r="W1154">
        <v>6.16</v>
      </c>
      <c r="X1154">
        <v>20</v>
      </c>
      <c r="Y1154">
        <v>0.5</v>
      </c>
      <c r="Z1154">
        <v>1.34</v>
      </c>
      <c r="AA1154">
        <v>30</v>
      </c>
      <c r="AB1154">
        <v>2.2000000000000002</v>
      </c>
      <c r="AC1154">
        <v>625</v>
      </c>
      <c r="AD1154">
        <v>1</v>
      </c>
      <c r="AE1154">
        <v>0.4</v>
      </c>
      <c r="AF1154">
        <v>90</v>
      </c>
      <c r="AG1154">
        <v>2360</v>
      </c>
      <c r="AH1154">
        <v>16</v>
      </c>
      <c r="AI1154">
        <v>1</v>
      </c>
      <c r="AJ1154">
        <v>14</v>
      </c>
      <c r="AK1154">
        <v>14</v>
      </c>
      <c r="AL1154">
        <v>0.21</v>
      </c>
      <c r="AO1154">
        <v>112</v>
      </c>
      <c r="AQ1154">
        <v>168</v>
      </c>
    </row>
    <row r="1155" spans="1:43" hidden="1" x14ac:dyDescent="0.25">
      <c r="A1155" t="s">
        <v>3668</v>
      </c>
      <c r="B1155" t="s">
        <v>3669</v>
      </c>
      <c r="C1155" s="1" t="str">
        <f t="shared" si="78"/>
        <v>21:0089</v>
      </c>
      <c r="D1155" s="1" t="str">
        <f t="shared" si="79"/>
        <v>21:0006</v>
      </c>
      <c r="E1155" t="s">
        <v>3666</v>
      </c>
      <c r="F1155" t="s">
        <v>3670</v>
      </c>
      <c r="H1155">
        <v>64.723064800000003</v>
      </c>
      <c r="I1155">
        <v>-110.33130439999999</v>
      </c>
      <c r="J1155" s="1" t="str">
        <f t="shared" si="77"/>
        <v>Till</v>
      </c>
      <c r="K1155" s="1" t="str">
        <f t="shared" si="76"/>
        <v>&lt;2 micron</v>
      </c>
      <c r="L1155">
        <v>0.1</v>
      </c>
      <c r="M1155">
        <v>4.63</v>
      </c>
      <c r="N1155">
        <v>26</v>
      </c>
      <c r="O1155">
        <v>250</v>
      </c>
      <c r="P1155">
        <v>0.25</v>
      </c>
      <c r="Q1155">
        <v>2</v>
      </c>
      <c r="R1155">
        <v>0.26</v>
      </c>
      <c r="S1155">
        <v>0.25</v>
      </c>
      <c r="T1155">
        <v>31</v>
      </c>
      <c r="U1155">
        <v>159</v>
      </c>
      <c r="V1155">
        <v>113</v>
      </c>
      <c r="W1155">
        <v>5.94</v>
      </c>
      <c r="X1155">
        <v>20</v>
      </c>
      <c r="Y1155">
        <v>0.5</v>
      </c>
      <c r="Z1155">
        <v>1.36</v>
      </c>
      <c r="AA1155">
        <v>20</v>
      </c>
      <c r="AB1155">
        <v>2.2799999999999998</v>
      </c>
      <c r="AC1155">
        <v>635</v>
      </c>
      <c r="AD1155">
        <v>1</v>
      </c>
      <c r="AE1155">
        <v>0.41</v>
      </c>
      <c r="AF1155">
        <v>90</v>
      </c>
      <c r="AG1155">
        <v>2420</v>
      </c>
      <c r="AH1155">
        <v>16</v>
      </c>
      <c r="AI1155">
        <v>6</v>
      </c>
      <c r="AJ1155">
        <v>15</v>
      </c>
      <c r="AK1155">
        <v>17</v>
      </c>
      <c r="AL1155">
        <v>0.23</v>
      </c>
      <c r="AO1155">
        <v>118</v>
      </c>
      <c r="AQ1155">
        <v>158</v>
      </c>
    </row>
    <row r="1156" spans="1:43" hidden="1" x14ac:dyDescent="0.25">
      <c r="A1156" t="s">
        <v>3671</v>
      </c>
      <c r="B1156" t="s">
        <v>3672</v>
      </c>
      <c r="C1156" s="1" t="str">
        <f t="shared" si="78"/>
        <v>21:0089</v>
      </c>
      <c r="D1156" s="1" t="str">
        <f t="shared" si="79"/>
        <v>21:0006</v>
      </c>
      <c r="E1156" t="s">
        <v>3673</v>
      </c>
      <c r="F1156" t="s">
        <v>3674</v>
      </c>
      <c r="H1156">
        <v>64.727634899999998</v>
      </c>
      <c r="I1156">
        <v>-110.3813026</v>
      </c>
      <c r="J1156" s="1" t="str">
        <f t="shared" si="77"/>
        <v>Till</v>
      </c>
      <c r="K1156" s="1" t="str">
        <f t="shared" si="76"/>
        <v>&lt;2 micron</v>
      </c>
      <c r="L1156">
        <v>0.1</v>
      </c>
      <c r="M1156">
        <v>6.38</v>
      </c>
      <c r="N1156">
        <v>38</v>
      </c>
      <c r="O1156">
        <v>370</v>
      </c>
      <c r="P1156">
        <v>0.25</v>
      </c>
      <c r="Q1156">
        <v>2</v>
      </c>
      <c r="R1156">
        <v>0.26</v>
      </c>
      <c r="S1156">
        <v>0.25</v>
      </c>
      <c r="T1156">
        <v>38</v>
      </c>
      <c r="U1156">
        <v>139</v>
      </c>
      <c r="V1156">
        <v>155</v>
      </c>
      <c r="W1156">
        <v>5.44</v>
      </c>
      <c r="X1156">
        <v>20</v>
      </c>
      <c r="Y1156">
        <v>1</v>
      </c>
      <c r="Z1156">
        <v>1.53</v>
      </c>
      <c r="AA1156">
        <v>20</v>
      </c>
      <c r="AB1156">
        <v>1.78</v>
      </c>
      <c r="AC1156">
        <v>720</v>
      </c>
      <c r="AD1156">
        <v>1</v>
      </c>
      <c r="AE1156">
        <v>1.38</v>
      </c>
      <c r="AF1156">
        <v>116</v>
      </c>
      <c r="AG1156">
        <v>10000</v>
      </c>
      <c r="AH1156">
        <v>18</v>
      </c>
      <c r="AI1156">
        <v>10</v>
      </c>
      <c r="AJ1156">
        <v>11</v>
      </c>
      <c r="AK1156">
        <v>44</v>
      </c>
      <c r="AL1156">
        <v>0.24</v>
      </c>
      <c r="AO1156">
        <v>98</v>
      </c>
      <c r="AQ1156">
        <v>130</v>
      </c>
    </row>
    <row r="1157" spans="1:43" hidden="1" x14ac:dyDescent="0.25">
      <c r="A1157" t="s">
        <v>3675</v>
      </c>
      <c r="B1157" t="s">
        <v>3676</v>
      </c>
      <c r="C1157" s="1" t="str">
        <f t="shared" si="78"/>
        <v>21:0089</v>
      </c>
      <c r="D1157" s="1" t="str">
        <f t="shared" si="79"/>
        <v>21:0006</v>
      </c>
      <c r="E1157" t="s">
        <v>3677</v>
      </c>
      <c r="F1157" t="s">
        <v>3678</v>
      </c>
      <c r="H1157">
        <v>64.795590799999999</v>
      </c>
      <c r="I1157">
        <v>-110.4114199</v>
      </c>
      <c r="J1157" s="1" t="str">
        <f t="shared" si="77"/>
        <v>Till</v>
      </c>
      <c r="K1157" s="1" t="str">
        <f t="shared" si="76"/>
        <v>&lt;2 micron</v>
      </c>
      <c r="L1157">
        <v>0.1</v>
      </c>
      <c r="M1157">
        <v>6.53</v>
      </c>
      <c r="N1157">
        <v>1</v>
      </c>
      <c r="O1157">
        <v>410</v>
      </c>
      <c r="P1157">
        <v>0.25</v>
      </c>
      <c r="Q1157">
        <v>2</v>
      </c>
      <c r="R1157">
        <v>0.39</v>
      </c>
      <c r="S1157">
        <v>0.25</v>
      </c>
      <c r="T1157">
        <v>32</v>
      </c>
      <c r="U1157">
        <v>146</v>
      </c>
      <c r="V1157">
        <v>206</v>
      </c>
      <c r="W1157">
        <v>5.46</v>
      </c>
      <c r="X1157">
        <v>30</v>
      </c>
      <c r="Y1157">
        <v>2</v>
      </c>
      <c r="Z1157">
        <v>2.0299999999999998</v>
      </c>
      <c r="AA1157">
        <v>30</v>
      </c>
      <c r="AB1157">
        <v>2.0499999999999998</v>
      </c>
      <c r="AC1157">
        <v>575</v>
      </c>
      <c r="AD1157">
        <v>3</v>
      </c>
      <c r="AE1157">
        <v>1.32</v>
      </c>
      <c r="AF1157">
        <v>102</v>
      </c>
      <c r="AG1157">
        <v>9450</v>
      </c>
      <c r="AH1157">
        <v>22</v>
      </c>
      <c r="AI1157">
        <v>10</v>
      </c>
      <c r="AJ1157">
        <v>12</v>
      </c>
      <c r="AK1157">
        <v>59</v>
      </c>
      <c r="AL1157">
        <v>0.26</v>
      </c>
      <c r="AO1157">
        <v>100</v>
      </c>
      <c r="AQ1157">
        <v>148</v>
      </c>
    </row>
    <row r="1158" spans="1:43" hidden="1" x14ac:dyDescent="0.25">
      <c r="A1158" t="s">
        <v>3679</v>
      </c>
      <c r="B1158" t="s">
        <v>3680</v>
      </c>
      <c r="C1158" s="1" t="str">
        <f t="shared" si="78"/>
        <v>21:0089</v>
      </c>
      <c r="D1158" s="1" t="str">
        <f t="shared" si="79"/>
        <v>21:0006</v>
      </c>
      <c r="E1158" t="s">
        <v>3681</v>
      </c>
      <c r="F1158" t="s">
        <v>3682</v>
      </c>
      <c r="H1158">
        <v>64.945294599999997</v>
      </c>
      <c r="I1158">
        <v>-110.3465953</v>
      </c>
      <c r="J1158" s="1" t="str">
        <f t="shared" si="77"/>
        <v>Till</v>
      </c>
      <c r="K1158" s="1" t="str">
        <f t="shared" si="76"/>
        <v>&lt;2 micron</v>
      </c>
      <c r="L1158">
        <v>0.1</v>
      </c>
      <c r="M1158">
        <v>4.72</v>
      </c>
      <c r="N1158">
        <v>40</v>
      </c>
      <c r="O1158">
        <v>210</v>
      </c>
      <c r="P1158">
        <v>0.25</v>
      </c>
      <c r="Q1158">
        <v>1</v>
      </c>
      <c r="R1158">
        <v>0.26</v>
      </c>
      <c r="S1158">
        <v>0.25</v>
      </c>
      <c r="T1158">
        <v>44</v>
      </c>
      <c r="U1158">
        <v>148</v>
      </c>
      <c r="V1158">
        <v>156</v>
      </c>
      <c r="W1158">
        <v>6.33</v>
      </c>
      <c r="X1158">
        <v>20</v>
      </c>
      <c r="Y1158">
        <v>0.5</v>
      </c>
      <c r="Z1158">
        <v>0.93</v>
      </c>
      <c r="AA1158">
        <v>30</v>
      </c>
      <c r="AB1158">
        <v>2.04</v>
      </c>
      <c r="AC1158">
        <v>605</v>
      </c>
      <c r="AD1158">
        <v>1</v>
      </c>
      <c r="AE1158">
        <v>0.59</v>
      </c>
      <c r="AF1158">
        <v>115</v>
      </c>
      <c r="AG1158">
        <v>5320</v>
      </c>
      <c r="AH1158">
        <v>16</v>
      </c>
      <c r="AI1158">
        <v>1</v>
      </c>
      <c r="AJ1158">
        <v>12</v>
      </c>
      <c r="AK1158">
        <v>18</v>
      </c>
      <c r="AL1158">
        <v>0.12</v>
      </c>
      <c r="AO1158">
        <v>117</v>
      </c>
      <c r="AQ1158">
        <v>176</v>
      </c>
    </row>
    <row r="1159" spans="1:43" hidden="1" x14ac:dyDescent="0.25">
      <c r="A1159" t="s">
        <v>3683</v>
      </c>
      <c r="B1159" t="s">
        <v>3684</v>
      </c>
      <c r="C1159" s="1" t="str">
        <f t="shared" si="78"/>
        <v>21:0089</v>
      </c>
      <c r="D1159" s="1" t="str">
        <f t="shared" si="79"/>
        <v>21:0006</v>
      </c>
      <c r="E1159" t="s">
        <v>3685</v>
      </c>
      <c r="F1159" t="s">
        <v>3686</v>
      </c>
      <c r="H1159">
        <v>64.883952699999995</v>
      </c>
      <c r="I1159">
        <v>-110.0938539</v>
      </c>
      <c r="J1159" s="1" t="str">
        <f t="shared" si="77"/>
        <v>Till</v>
      </c>
      <c r="K1159" s="1" t="str">
        <f t="shared" si="76"/>
        <v>&lt;2 micron</v>
      </c>
      <c r="L1159">
        <v>0.1</v>
      </c>
      <c r="M1159">
        <v>5.59</v>
      </c>
      <c r="N1159">
        <v>64</v>
      </c>
      <c r="O1159">
        <v>330</v>
      </c>
      <c r="P1159">
        <v>0.25</v>
      </c>
      <c r="Q1159">
        <v>1</v>
      </c>
      <c r="R1159">
        <v>0.24</v>
      </c>
      <c r="S1159">
        <v>0.25</v>
      </c>
      <c r="T1159">
        <v>30</v>
      </c>
      <c r="U1159">
        <v>194</v>
      </c>
      <c r="V1159">
        <v>149</v>
      </c>
      <c r="W1159">
        <v>7.47</v>
      </c>
      <c r="X1159">
        <v>30</v>
      </c>
      <c r="Y1159">
        <v>1</v>
      </c>
      <c r="Z1159">
        <v>1.75</v>
      </c>
      <c r="AA1159">
        <v>30</v>
      </c>
      <c r="AB1159">
        <v>2.54</v>
      </c>
      <c r="AC1159">
        <v>680</v>
      </c>
      <c r="AD1159">
        <v>3</v>
      </c>
      <c r="AE1159">
        <v>0.41</v>
      </c>
      <c r="AF1159">
        <v>108</v>
      </c>
      <c r="AG1159">
        <v>1880</v>
      </c>
      <c r="AH1159">
        <v>18</v>
      </c>
      <c r="AI1159">
        <v>1</v>
      </c>
      <c r="AJ1159">
        <v>19</v>
      </c>
      <c r="AK1159">
        <v>17</v>
      </c>
      <c r="AL1159">
        <v>0.28000000000000003</v>
      </c>
      <c r="AO1159">
        <v>150</v>
      </c>
      <c r="AQ1159">
        <v>220</v>
      </c>
    </row>
    <row r="1160" spans="1:43" hidden="1" x14ac:dyDescent="0.25">
      <c r="A1160" t="s">
        <v>3687</v>
      </c>
      <c r="B1160" t="s">
        <v>3688</v>
      </c>
      <c r="C1160" s="1" t="str">
        <f t="shared" si="78"/>
        <v>21:0089</v>
      </c>
      <c r="D1160" s="1" t="str">
        <f t="shared" si="79"/>
        <v>21:0006</v>
      </c>
      <c r="E1160" t="s">
        <v>3689</v>
      </c>
      <c r="F1160" t="s">
        <v>3690</v>
      </c>
      <c r="H1160">
        <v>64.2828971</v>
      </c>
      <c r="I1160">
        <v>-110.27805739999999</v>
      </c>
      <c r="J1160" s="1" t="str">
        <f t="shared" si="77"/>
        <v>Till</v>
      </c>
      <c r="K1160" s="1" t="str">
        <f t="shared" si="76"/>
        <v>&lt;2 micron</v>
      </c>
      <c r="L1160">
        <v>0.1</v>
      </c>
      <c r="M1160">
        <v>5.09</v>
      </c>
      <c r="N1160">
        <v>34</v>
      </c>
      <c r="O1160">
        <v>180</v>
      </c>
      <c r="P1160">
        <v>0.25</v>
      </c>
      <c r="Q1160">
        <v>1</v>
      </c>
      <c r="R1160">
        <v>0.21</v>
      </c>
      <c r="S1160">
        <v>0.25</v>
      </c>
      <c r="T1160">
        <v>42</v>
      </c>
      <c r="U1160">
        <v>116</v>
      </c>
      <c r="V1160">
        <v>70</v>
      </c>
      <c r="W1160">
        <v>5.44</v>
      </c>
      <c r="X1160">
        <v>20</v>
      </c>
      <c r="Y1160">
        <v>0.5</v>
      </c>
      <c r="Z1160">
        <v>0.95</v>
      </c>
      <c r="AA1160">
        <v>20</v>
      </c>
      <c r="AB1160">
        <v>2.29</v>
      </c>
      <c r="AC1160">
        <v>730</v>
      </c>
      <c r="AD1160">
        <v>1</v>
      </c>
      <c r="AE1160">
        <v>0.76</v>
      </c>
      <c r="AF1160">
        <v>68</v>
      </c>
      <c r="AG1160">
        <v>7300</v>
      </c>
      <c r="AH1160">
        <v>24</v>
      </c>
      <c r="AI1160">
        <v>1</v>
      </c>
      <c r="AJ1160">
        <v>9</v>
      </c>
      <c r="AK1160">
        <v>13</v>
      </c>
      <c r="AL1160">
        <v>7.0000000000000007E-2</v>
      </c>
      <c r="AO1160">
        <v>82</v>
      </c>
      <c r="AQ1160">
        <v>158</v>
      </c>
    </row>
    <row r="1161" spans="1:43" hidden="1" x14ac:dyDescent="0.25">
      <c r="A1161" t="s">
        <v>3691</v>
      </c>
      <c r="B1161" t="s">
        <v>3692</v>
      </c>
      <c r="C1161" s="1" t="str">
        <f t="shared" si="78"/>
        <v>21:0089</v>
      </c>
      <c r="D1161" s="1" t="str">
        <f t="shared" si="79"/>
        <v>21:0006</v>
      </c>
      <c r="E1161" t="s">
        <v>3693</v>
      </c>
      <c r="F1161" t="s">
        <v>3694</v>
      </c>
      <c r="H1161">
        <v>64.7635875</v>
      </c>
      <c r="I1161">
        <v>-110.29582720000001</v>
      </c>
      <c r="J1161" s="1" t="str">
        <f t="shared" si="77"/>
        <v>Till</v>
      </c>
      <c r="K1161" s="1" t="str">
        <f t="shared" si="76"/>
        <v>&lt;2 micron</v>
      </c>
      <c r="L1161">
        <v>0.1</v>
      </c>
      <c r="M1161">
        <v>4.4400000000000004</v>
      </c>
      <c r="N1161">
        <v>22</v>
      </c>
      <c r="O1161">
        <v>220</v>
      </c>
      <c r="P1161">
        <v>0.25</v>
      </c>
      <c r="Q1161">
        <v>1</v>
      </c>
      <c r="R1161">
        <v>0.26</v>
      </c>
      <c r="S1161">
        <v>0.25</v>
      </c>
      <c r="T1161">
        <v>24</v>
      </c>
      <c r="U1161">
        <v>128</v>
      </c>
      <c r="V1161">
        <v>70</v>
      </c>
      <c r="W1161">
        <v>6.03</v>
      </c>
      <c r="X1161">
        <v>30</v>
      </c>
      <c r="Y1161">
        <v>0.5</v>
      </c>
      <c r="Z1161">
        <v>1.43</v>
      </c>
      <c r="AA1161">
        <v>30</v>
      </c>
      <c r="AB1161">
        <v>2.0099999999999998</v>
      </c>
      <c r="AC1161">
        <v>610</v>
      </c>
      <c r="AD1161">
        <v>0.5</v>
      </c>
      <c r="AE1161">
        <v>0.48</v>
      </c>
      <c r="AF1161">
        <v>60</v>
      </c>
      <c r="AG1161">
        <v>3530</v>
      </c>
      <c r="AH1161">
        <v>16</v>
      </c>
      <c r="AI1161">
        <v>1</v>
      </c>
      <c r="AJ1161">
        <v>14</v>
      </c>
      <c r="AK1161">
        <v>16</v>
      </c>
      <c r="AL1161">
        <v>0.19</v>
      </c>
      <c r="AO1161">
        <v>104</v>
      </c>
      <c r="AQ1161">
        <v>178</v>
      </c>
    </row>
    <row r="1162" spans="1:43" hidden="1" x14ac:dyDescent="0.25">
      <c r="A1162" t="s">
        <v>3695</v>
      </c>
      <c r="B1162" t="s">
        <v>3696</v>
      </c>
      <c r="C1162" s="1" t="str">
        <f t="shared" si="78"/>
        <v>21:0089</v>
      </c>
      <c r="D1162" s="1" t="str">
        <f t="shared" si="79"/>
        <v>21:0006</v>
      </c>
      <c r="E1162" t="s">
        <v>3697</v>
      </c>
      <c r="F1162" t="s">
        <v>3698</v>
      </c>
      <c r="H1162">
        <v>64.365111900000002</v>
      </c>
      <c r="I1162">
        <v>-110.0624943</v>
      </c>
      <c r="J1162" s="1" t="str">
        <f t="shared" si="77"/>
        <v>Till</v>
      </c>
      <c r="K1162" s="1" t="str">
        <f t="shared" si="76"/>
        <v>&lt;2 micron</v>
      </c>
      <c r="L1162">
        <v>0.1</v>
      </c>
      <c r="M1162">
        <v>5.04</v>
      </c>
      <c r="N1162">
        <v>32</v>
      </c>
      <c r="O1162">
        <v>200</v>
      </c>
      <c r="P1162">
        <v>0.25</v>
      </c>
      <c r="Q1162">
        <v>1</v>
      </c>
      <c r="R1162">
        <v>0.2</v>
      </c>
      <c r="S1162">
        <v>0.25</v>
      </c>
      <c r="T1162">
        <v>19</v>
      </c>
      <c r="U1162">
        <v>137</v>
      </c>
      <c r="V1162">
        <v>124</v>
      </c>
      <c r="W1162">
        <v>5.73</v>
      </c>
      <c r="X1162">
        <v>20</v>
      </c>
      <c r="Y1162">
        <v>0.5</v>
      </c>
      <c r="Z1162">
        <v>0.82</v>
      </c>
      <c r="AA1162">
        <v>20</v>
      </c>
      <c r="AB1162">
        <v>1.5</v>
      </c>
      <c r="AC1162">
        <v>375</v>
      </c>
      <c r="AD1162">
        <v>3</v>
      </c>
      <c r="AE1162">
        <v>0.47</v>
      </c>
      <c r="AF1162">
        <v>61</v>
      </c>
      <c r="AG1162">
        <v>4330</v>
      </c>
      <c r="AH1162">
        <v>12</v>
      </c>
      <c r="AI1162">
        <v>1</v>
      </c>
      <c r="AJ1162">
        <v>12</v>
      </c>
      <c r="AK1162">
        <v>14</v>
      </c>
      <c r="AL1162">
        <v>0.2</v>
      </c>
      <c r="AO1162">
        <v>108</v>
      </c>
      <c r="AQ1162">
        <v>108</v>
      </c>
    </row>
    <row r="1163" spans="1:43" hidden="1" x14ac:dyDescent="0.25">
      <c r="A1163" t="s">
        <v>3699</v>
      </c>
      <c r="B1163" t="s">
        <v>3700</v>
      </c>
      <c r="C1163" s="1" t="str">
        <f t="shared" si="78"/>
        <v>21:0089</v>
      </c>
      <c r="D1163" s="1" t="str">
        <f t="shared" si="79"/>
        <v>21:0006</v>
      </c>
      <c r="E1163" t="s">
        <v>3701</v>
      </c>
      <c r="F1163" t="s">
        <v>3702</v>
      </c>
      <c r="H1163">
        <v>64.371457699999993</v>
      </c>
      <c r="I1163">
        <v>-110.26742419999999</v>
      </c>
      <c r="J1163" s="1" t="str">
        <f t="shared" si="77"/>
        <v>Till</v>
      </c>
      <c r="K1163" s="1" t="str">
        <f t="shared" si="76"/>
        <v>&lt;2 micron</v>
      </c>
      <c r="L1163">
        <v>0.1</v>
      </c>
      <c r="M1163">
        <v>3.53</v>
      </c>
      <c r="N1163">
        <v>78</v>
      </c>
      <c r="O1163">
        <v>170</v>
      </c>
      <c r="P1163">
        <v>0.25</v>
      </c>
      <c r="Q1163">
        <v>1</v>
      </c>
      <c r="R1163">
        <v>0.27</v>
      </c>
      <c r="S1163">
        <v>0.25</v>
      </c>
      <c r="T1163">
        <v>34</v>
      </c>
      <c r="U1163">
        <v>108</v>
      </c>
      <c r="V1163">
        <v>136</v>
      </c>
      <c r="W1163">
        <v>4.9400000000000004</v>
      </c>
      <c r="X1163">
        <v>20</v>
      </c>
      <c r="Y1163">
        <v>0.5</v>
      </c>
      <c r="Z1163">
        <v>0.86</v>
      </c>
      <c r="AA1163">
        <v>20</v>
      </c>
      <c r="AB1163">
        <v>1.4</v>
      </c>
      <c r="AC1163">
        <v>530</v>
      </c>
      <c r="AD1163">
        <v>2</v>
      </c>
      <c r="AE1163">
        <v>0.7</v>
      </c>
      <c r="AF1163">
        <v>77</v>
      </c>
      <c r="AG1163">
        <v>5480</v>
      </c>
      <c r="AH1163">
        <v>16</v>
      </c>
      <c r="AI1163">
        <v>1</v>
      </c>
      <c r="AJ1163">
        <v>10</v>
      </c>
      <c r="AK1163">
        <v>14</v>
      </c>
      <c r="AL1163">
        <v>0.09</v>
      </c>
      <c r="AO1163">
        <v>78</v>
      </c>
      <c r="AQ1163">
        <v>118</v>
      </c>
    </row>
    <row r="1164" spans="1:43" hidden="1" x14ac:dyDescent="0.25">
      <c r="A1164" t="s">
        <v>3703</v>
      </c>
      <c r="B1164" t="s">
        <v>3704</v>
      </c>
      <c r="C1164" s="1" t="str">
        <f t="shared" si="78"/>
        <v>21:0089</v>
      </c>
      <c r="D1164" s="1" t="str">
        <f t="shared" si="79"/>
        <v>21:0006</v>
      </c>
      <c r="E1164" t="s">
        <v>3705</v>
      </c>
      <c r="F1164" t="s">
        <v>3706</v>
      </c>
      <c r="H1164">
        <v>64.411730599999999</v>
      </c>
      <c r="I1164">
        <v>-110.2214427</v>
      </c>
      <c r="J1164" s="1" t="str">
        <f t="shared" si="77"/>
        <v>Till</v>
      </c>
      <c r="K1164" s="1" t="str">
        <f t="shared" si="76"/>
        <v>&lt;2 micron</v>
      </c>
      <c r="L1164">
        <v>0.1</v>
      </c>
      <c r="M1164">
        <v>4.22</v>
      </c>
      <c r="N1164">
        <v>20</v>
      </c>
      <c r="O1164">
        <v>160</v>
      </c>
      <c r="P1164">
        <v>0.25</v>
      </c>
      <c r="Q1164">
        <v>1</v>
      </c>
      <c r="R1164">
        <v>0.28000000000000003</v>
      </c>
      <c r="S1164">
        <v>0.25</v>
      </c>
      <c r="T1164">
        <v>25</v>
      </c>
      <c r="U1164">
        <v>136</v>
      </c>
      <c r="V1164">
        <v>117</v>
      </c>
      <c r="W1164">
        <v>5.51</v>
      </c>
      <c r="X1164">
        <v>20</v>
      </c>
      <c r="Y1164">
        <v>0.5</v>
      </c>
      <c r="Z1164">
        <v>0.78</v>
      </c>
      <c r="AA1164">
        <v>30</v>
      </c>
      <c r="AB1164">
        <v>1.7</v>
      </c>
      <c r="AC1164">
        <v>480</v>
      </c>
      <c r="AD1164">
        <v>3</v>
      </c>
      <c r="AE1164">
        <v>0.5</v>
      </c>
      <c r="AF1164">
        <v>67</v>
      </c>
      <c r="AG1164">
        <v>3390</v>
      </c>
      <c r="AH1164">
        <v>10</v>
      </c>
      <c r="AI1164">
        <v>1</v>
      </c>
      <c r="AJ1164">
        <v>11</v>
      </c>
      <c r="AK1164">
        <v>17</v>
      </c>
      <c r="AL1164">
        <v>0.17</v>
      </c>
      <c r="AO1164">
        <v>105</v>
      </c>
      <c r="AQ1164">
        <v>138</v>
      </c>
    </row>
    <row r="1165" spans="1:43" hidden="1" x14ac:dyDescent="0.25">
      <c r="A1165" t="s">
        <v>3707</v>
      </c>
      <c r="B1165" t="s">
        <v>3708</v>
      </c>
      <c r="C1165" s="1" t="str">
        <f t="shared" si="78"/>
        <v>21:0089</v>
      </c>
      <c r="D1165" s="1" t="str">
        <f t="shared" si="79"/>
        <v>21:0006</v>
      </c>
      <c r="E1165" t="s">
        <v>3709</v>
      </c>
      <c r="F1165" t="s">
        <v>3710</v>
      </c>
      <c r="H1165">
        <v>64.595437899999993</v>
      </c>
      <c r="I1165">
        <v>-110.3153044</v>
      </c>
      <c r="J1165" s="1" t="str">
        <f t="shared" si="77"/>
        <v>Till</v>
      </c>
      <c r="K1165" s="1" t="str">
        <f t="shared" si="76"/>
        <v>&lt;2 micron</v>
      </c>
      <c r="L1165">
        <v>0.1</v>
      </c>
      <c r="M1165">
        <v>4.04</v>
      </c>
      <c r="N1165">
        <v>34</v>
      </c>
      <c r="O1165">
        <v>240</v>
      </c>
      <c r="P1165">
        <v>0.25</v>
      </c>
      <c r="Q1165">
        <v>1</v>
      </c>
      <c r="R1165">
        <v>0.23</v>
      </c>
      <c r="S1165">
        <v>0.25</v>
      </c>
      <c r="T1165">
        <v>34</v>
      </c>
      <c r="U1165">
        <v>144</v>
      </c>
      <c r="V1165">
        <v>109</v>
      </c>
      <c r="W1165">
        <v>5.51</v>
      </c>
      <c r="X1165">
        <v>20</v>
      </c>
      <c r="Y1165">
        <v>0.5</v>
      </c>
      <c r="Z1165">
        <v>1.1299999999999999</v>
      </c>
      <c r="AA1165">
        <v>20</v>
      </c>
      <c r="AB1165">
        <v>1.95</v>
      </c>
      <c r="AC1165">
        <v>650</v>
      </c>
      <c r="AD1165">
        <v>0.5</v>
      </c>
      <c r="AE1165">
        <v>0.45</v>
      </c>
      <c r="AF1165">
        <v>87</v>
      </c>
      <c r="AG1165">
        <v>3170</v>
      </c>
      <c r="AH1165">
        <v>8</v>
      </c>
      <c r="AI1165">
        <v>1</v>
      </c>
      <c r="AJ1165">
        <v>13</v>
      </c>
      <c r="AK1165">
        <v>13</v>
      </c>
      <c r="AL1165">
        <v>0.14000000000000001</v>
      </c>
      <c r="AO1165">
        <v>103</v>
      </c>
      <c r="AQ1165">
        <v>172</v>
      </c>
    </row>
    <row r="1166" spans="1:43" hidden="1" x14ac:dyDescent="0.25">
      <c r="A1166" t="s">
        <v>3711</v>
      </c>
      <c r="B1166" t="s">
        <v>3712</v>
      </c>
      <c r="C1166" s="1" t="str">
        <f t="shared" si="78"/>
        <v>21:0089</v>
      </c>
      <c r="D1166" s="1" t="str">
        <f t="shared" si="79"/>
        <v>21:0006</v>
      </c>
      <c r="E1166" t="s">
        <v>3713</v>
      </c>
      <c r="F1166" t="s">
        <v>3714</v>
      </c>
      <c r="H1166">
        <v>64.600668999999996</v>
      </c>
      <c r="I1166">
        <v>-110.1863713</v>
      </c>
      <c r="J1166" s="1" t="str">
        <f t="shared" si="77"/>
        <v>Till</v>
      </c>
      <c r="K1166" s="1" t="str">
        <f t="shared" si="76"/>
        <v>&lt;2 micron</v>
      </c>
      <c r="L1166">
        <v>0.1</v>
      </c>
      <c r="M1166">
        <v>5.73</v>
      </c>
      <c r="N1166">
        <v>78</v>
      </c>
      <c r="O1166">
        <v>240</v>
      </c>
      <c r="P1166">
        <v>0.25</v>
      </c>
      <c r="Q1166">
        <v>1</v>
      </c>
      <c r="R1166">
        <v>0.17</v>
      </c>
      <c r="S1166">
        <v>0.25</v>
      </c>
      <c r="T1166">
        <v>57</v>
      </c>
      <c r="U1166">
        <v>141</v>
      </c>
      <c r="V1166">
        <v>217</v>
      </c>
      <c r="W1166">
        <v>6.09</v>
      </c>
      <c r="X1166">
        <v>20</v>
      </c>
      <c r="Y1166">
        <v>0.5</v>
      </c>
      <c r="Z1166">
        <v>0.94</v>
      </c>
      <c r="AA1166">
        <v>20</v>
      </c>
      <c r="AB1166">
        <v>1.64</v>
      </c>
      <c r="AC1166">
        <v>785</v>
      </c>
      <c r="AD1166">
        <v>9</v>
      </c>
      <c r="AE1166">
        <v>1.28</v>
      </c>
      <c r="AF1166">
        <v>122</v>
      </c>
      <c r="AG1166">
        <v>10000</v>
      </c>
      <c r="AH1166">
        <v>24</v>
      </c>
      <c r="AI1166">
        <v>1</v>
      </c>
      <c r="AJ1166">
        <v>12</v>
      </c>
      <c r="AK1166">
        <v>16</v>
      </c>
      <c r="AL1166">
        <v>0.15</v>
      </c>
      <c r="AO1166">
        <v>93</v>
      </c>
      <c r="AQ1166">
        <v>118</v>
      </c>
    </row>
    <row r="1167" spans="1:43" hidden="1" x14ac:dyDescent="0.25">
      <c r="A1167" t="s">
        <v>3715</v>
      </c>
      <c r="B1167" t="s">
        <v>3716</v>
      </c>
      <c r="C1167" s="1" t="str">
        <f t="shared" si="78"/>
        <v>21:0089</v>
      </c>
      <c r="D1167" s="1" t="str">
        <f t="shared" si="79"/>
        <v>21:0006</v>
      </c>
      <c r="E1167" t="s">
        <v>3717</v>
      </c>
      <c r="F1167" t="s">
        <v>3718</v>
      </c>
      <c r="H1167">
        <v>64.678432099999995</v>
      </c>
      <c r="I1167">
        <v>-110.1853393</v>
      </c>
      <c r="J1167" s="1" t="str">
        <f t="shared" si="77"/>
        <v>Till</v>
      </c>
      <c r="K1167" s="1" t="str">
        <f t="shared" si="76"/>
        <v>&lt;2 micron</v>
      </c>
      <c r="L1167">
        <v>0.1</v>
      </c>
      <c r="M1167">
        <v>4.2699999999999996</v>
      </c>
      <c r="N1167">
        <v>24</v>
      </c>
      <c r="O1167">
        <v>190</v>
      </c>
      <c r="P1167">
        <v>0.25</v>
      </c>
      <c r="Q1167">
        <v>1</v>
      </c>
      <c r="R1167">
        <v>0.27</v>
      </c>
      <c r="S1167">
        <v>0.25</v>
      </c>
      <c r="T1167">
        <v>26</v>
      </c>
      <c r="U1167">
        <v>147</v>
      </c>
      <c r="V1167">
        <v>94</v>
      </c>
      <c r="W1167">
        <v>6.08</v>
      </c>
      <c r="X1167">
        <v>30</v>
      </c>
      <c r="Y1167">
        <v>0.5</v>
      </c>
      <c r="Z1167">
        <v>1</v>
      </c>
      <c r="AA1167">
        <v>30</v>
      </c>
      <c r="AB1167">
        <v>2.04</v>
      </c>
      <c r="AC1167">
        <v>615</v>
      </c>
      <c r="AD1167">
        <v>0.5</v>
      </c>
      <c r="AE1167">
        <v>0.45</v>
      </c>
      <c r="AF1167">
        <v>78</v>
      </c>
      <c r="AG1167">
        <v>2600</v>
      </c>
      <c r="AH1167">
        <v>8</v>
      </c>
      <c r="AI1167">
        <v>1</v>
      </c>
      <c r="AJ1167">
        <v>14</v>
      </c>
      <c r="AK1167">
        <v>15</v>
      </c>
      <c r="AL1167">
        <v>0.19</v>
      </c>
      <c r="AO1167">
        <v>112</v>
      </c>
      <c r="AQ1167">
        <v>144</v>
      </c>
    </row>
    <row r="1168" spans="1:43" hidden="1" x14ac:dyDescent="0.25">
      <c r="A1168" t="s">
        <v>3719</v>
      </c>
      <c r="B1168" t="s">
        <v>3720</v>
      </c>
      <c r="C1168" s="1" t="str">
        <f t="shared" si="78"/>
        <v>21:0089</v>
      </c>
      <c r="D1168" s="1" t="str">
        <f t="shared" si="79"/>
        <v>21:0006</v>
      </c>
      <c r="E1168" t="s">
        <v>3721</v>
      </c>
      <c r="F1168" t="s">
        <v>3722</v>
      </c>
      <c r="H1168">
        <v>64.898222099999998</v>
      </c>
      <c r="I1168">
        <v>-110.89487579999999</v>
      </c>
      <c r="J1168" s="1" t="str">
        <f t="shared" si="77"/>
        <v>Till</v>
      </c>
      <c r="K1168" s="1" t="str">
        <f t="shared" si="76"/>
        <v>&lt;2 micron</v>
      </c>
      <c r="L1168">
        <v>0.1</v>
      </c>
      <c r="M1168">
        <v>3.72</v>
      </c>
      <c r="N1168">
        <v>14</v>
      </c>
      <c r="O1168">
        <v>200</v>
      </c>
      <c r="P1168">
        <v>0.25</v>
      </c>
      <c r="Q1168">
        <v>1</v>
      </c>
      <c r="R1168">
        <v>0.28999999999999998</v>
      </c>
      <c r="S1168">
        <v>0.25</v>
      </c>
      <c r="T1168">
        <v>25</v>
      </c>
      <c r="U1168">
        <v>122</v>
      </c>
      <c r="V1168">
        <v>89</v>
      </c>
      <c r="W1168">
        <v>5.36</v>
      </c>
      <c r="X1168">
        <v>30</v>
      </c>
      <c r="Y1168">
        <v>0.5</v>
      </c>
      <c r="Z1168">
        <v>1.22</v>
      </c>
      <c r="AA1168">
        <v>30</v>
      </c>
      <c r="AB1168">
        <v>1.91</v>
      </c>
      <c r="AC1168">
        <v>585</v>
      </c>
      <c r="AD1168">
        <v>1</v>
      </c>
      <c r="AE1168">
        <v>0.32</v>
      </c>
      <c r="AF1168">
        <v>61</v>
      </c>
      <c r="AG1168">
        <v>1820</v>
      </c>
      <c r="AH1168">
        <v>14</v>
      </c>
      <c r="AI1168">
        <v>1</v>
      </c>
      <c r="AJ1168">
        <v>12</v>
      </c>
      <c r="AK1168">
        <v>16</v>
      </c>
      <c r="AL1168">
        <v>0.23</v>
      </c>
      <c r="AO1168">
        <v>102</v>
      </c>
      <c r="AQ1168">
        <v>172</v>
      </c>
    </row>
    <row r="1169" spans="1:43" hidden="1" x14ac:dyDescent="0.25">
      <c r="A1169" t="s">
        <v>3723</v>
      </c>
      <c r="B1169" t="s">
        <v>3724</v>
      </c>
      <c r="C1169" s="1" t="str">
        <f t="shared" si="78"/>
        <v>21:0089</v>
      </c>
      <c r="D1169" s="1" t="str">
        <f t="shared" si="79"/>
        <v>21:0006</v>
      </c>
      <c r="E1169" t="s">
        <v>3721</v>
      </c>
      <c r="F1169" t="s">
        <v>3725</v>
      </c>
      <c r="H1169">
        <v>64.898222099999998</v>
      </c>
      <c r="I1169">
        <v>-110.89487579999999</v>
      </c>
      <c r="J1169" s="1" t="str">
        <f t="shared" si="77"/>
        <v>Till</v>
      </c>
      <c r="K1169" s="1" t="str">
        <f t="shared" si="76"/>
        <v>&lt;2 micron</v>
      </c>
      <c r="L1169">
        <v>0.1</v>
      </c>
      <c r="M1169">
        <v>3.97</v>
      </c>
      <c r="N1169">
        <v>30</v>
      </c>
      <c r="O1169">
        <v>220</v>
      </c>
      <c r="P1169">
        <v>0.25</v>
      </c>
      <c r="Q1169">
        <v>2</v>
      </c>
      <c r="R1169">
        <v>0.36</v>
      </c>
      <c r="S1169">
        <v>0.25</v>
      </c>
      <c r="T1169">
        <v>26</v>
      </c>
      <c r="U1169">
        <v>124</v>
      </c>
      <c r="V1169">
        <v>92</v>
      </c>
      <c r="W1169">
        <v>5.23</v>
      </c>
      <c r="X1169">
        <v>20</v>
      </c>
      <c r="Y1169">
        <v>0.5</v>
      </c>
      <c r="Z1169">
        <v>1.28</v>
      </c>
      <c r="AA1169">
        <v>30</v>
      </c>
      <c r="AB1169">
        <v>2.02</v>
      </c>
      <c r="AC1169">
        <v>600</v>
      </c>
      <c r="AD1169">
        <v>2</v>
      </c>
      <c r="AE1169">
        <v>0.34</v>
      </c>
      <c r="AF1169">
        <v>61</v>
      </c>
      <c r="AG1169">
        <v>1910</v>
      </c>
      <c r="AH1169">
        <v>18</v>
      </c>
      <c r="AI1169">
        <v>8</v>
      </c>
      <c r="AJ1169">
        <v>13</v>
      </c>
      <c r="AK1169">
        <v>20</v>
      </c>
      <c r="AL1169">
        <v>0.24</v>
      </c>
      <c r="AO1169">
        <v>108</v>
      </c>
      <c r="AQ1169">
        <v>164</v>
      </c>
    </row>
    <row r="1170" spans="1:43" hidden="1" x14ac:dyDescent="0.25">
      <c r="A1170" t="s">
        <v>3726</v>
      </c>
      <c r="B1170" t="s">
        <v>3727</v>
      </c>
      <c r="C1170" s="1" t="str">
        <f t="shared" si="78"/>
        <v>21:0089</v>
      </c>
      <c r="D1170" s="1" t="str">
        <f t="shared" si="79"/>
        <v>21:0006</v>
      </c>
      <c r="E1170" t="s">
        <v>3728</v>
      </c>
      <c r="F1170" t="s">
        <v>3729</v>
      </c>
      <c r="H1170">
        <v>64.979196400000006</v>
      </c>
      <c r="I1170">
        <v>-110.9295</v>
      </c>
      <c r="J1170" s="1" t="str">
        <f t="shared" si="77"/>
        <v>Till</v>
      </c>
      <c r="K1170" s="1" t="str">
        <f t="shared" si="76"/>
        <v>&lt;2 micron</v>
      </c>
      <c r="L1170">
        <v>0.1</v>
      </c>
      <c r="M1170">
        <v>6.07</v>
      </c>
      <c r="N1170">
        <v>24</v>
      </c>
      <c r="O1170">
        <v>310</v>
      </c>
      <c r="P1170">
        <v>0.25</v>
      </c>
      <c r="Q1170">
        <v>1</v>
      </c>
      <c r="R1170">
        <v>0.37</v>
      </c>
      <c r="S1170">
        <v>0.25</v>
      </c>
      <c r="T1170">
        <v>41</v>
      </c>
      <c r="U1170">
        <v>99</v>
      </c>
      <c r="V1170">
        <v>172</v>
      </c>
      <c r="W1170">
        <v>5.01</v>
      </c>
      <c r="X1170">
        <v>20</v>
      </c>
      <c r="Y1170">
        <v>1</v>
      </c>
      <c r="Z1170">
        <v>1.78</v>
      </c>
      <c r="AA1170">
        <v>30</v>
      </c>
      <c r="AB1170">
        <v>1.69</v>
      </c>
      <c r="AC1170">
        <v>565</v>
      </c>
      <c r="AD1170">
        <v>4</v>
      </c>
      <c r="AE1170">
        <v>1.74</v>
      </c>
      <c r="AF1170">
        <v>98</v>
      </c>
      <c r="AG1170">
        <v>10000</v>
      </c>
      <c r="AH1170">
        <v>28</v>
      </c>
      <c r="AI1170">
        <v>14</v>
      </c>
      <c r="AJ1170">
        <v>10</v>
      </c>
      <c r="AK1170">
        <v>55</v>
      </c>
      <c r="AL1170">
        <v>0.2</v>
      </c>
      <c r="AO1170">
        <v>88</v>
      </c>
      <c r="AQ1170">
        <v>160</v>
      </c>
    </row>
    <row r="1171" spans="1:43" hidden="1" x14ac:dyDescent="0.25">
      <c r="A1171" t="s">
        <v>3730</v>
      </c>
      <c r="B1171" t="s">
        <v>3731</v>
      </c>
      <c r="C1171" s="1" t="str">
        <f t="shared" si="78"/>
        <v>21:0089</v>
      </c>
      <c r="D1171" s="1" t="str">
        <f t="shared" si="79"/>
        <v>21:0006</v>
      </c>
      <c r="E1171" t="s">
        <v>3732</v>
      </c>
      <c r="F1171" t="s">
        <v>3733</v>
      </c>
      <c r="H1171">
        <v>64.974514299999996</v>
      </c>
      <c r="I1171">
        <v>-110.7142025</v>
      </c>
      <c r="J1171" s="1" t="str">
        <f t="shared" si="77"/>
        <v>Till</v>
      </c>
      <c r="K1171" s="1" t="str">
        <f t="shared" si="76"/>
        <v>&lt;2 micron</v>
      </c>
      <c r="L1171">
        <v>0.1</v>
      </c>
      <c r="M1171">
        <v>5.54</v>
      </c>
      <c r="N1171">
        <v>74</v>
      </c>
      <c r="O1171">
        <v>270</v>
      </c>
      <c r="P1171">
        <v>0.25</v>
      </c>
      <c r="Q1171">
        <v>1</v>
      </c>
      <c r="R1171">
        <v>0.24</v>
      </c>
      <c r="S1171">
        <v>0.25</v>
      </c>
      <c r="T1171">
        <v>35</v>
      </c>
      <c r="U1171">
        <v>185</v>
      </c>
      <c r="V1171">
        <v>194</v>
      </c>
      <c r="W1171">
        <v>7.59</v>
      </c>
      <c r="X1171">
        <v>30</v>
      </c>
      <c r="Y1171">
        <v>0.5</v>
      </c>
      <c r="Z1171">
        <v>1.4</v>
      </c>
      <c r="AA1171">
        <v>30</v>
      </c>
      <c r="AB1171">
        <v>2.34</v>
      </c>
      <c r="AC1171">
        <v>740</v>
      </c>
      <c r="AD1171">
        <v>2</v>
      </c>
      <c r="AE1171">
        <v>0.5</v>
      </c>
      <c r="AF1171">
        <v>113</v>
      </c>
      <c r="AG1171">
        <v>2340</v>
      </c>
      <c r="AH1171">
        <v>16</v>
      </c>
      <c r="AI1171">
        <v>1</v>
      </c>
      <c r="AJ1171">
        <v>18</v>
      </c>
      <c r="AK1171">
        <v>17</v>
      </c>
      <c r="AL1171">
        <v>0.23</v>
      </c>
      <c r="AO1171">
        <v>148</v>
      </c>
      <c r="AQ1171">
        <v>200</v>
      </c>
    </row>
    <row r="1172" spans="1:43" hidden="1" x14ac:dyDescent="0.25">
      <c r="A1172" t="s">
        <v>3734</v>
      </c>
      <c r="B1172" t="s">
        <v>3735</v>
      </c>
      <c r="C1172" s="1" t="str">
        <f t="shared" si="78"/>
        <v>21:0089</v>
      </c>
      <c r="D1172" s="1" t="str">
        <f t="shared" si="79"/>
        <v>21:0006</v>
      </c>
      <c r="E1172" t="s">
        <v>3736</v>
      </c>
      <c r="F1172" t="s">
        <v>3737</v>
      </c>
      <c r="H1172">
        <v>64.871147800000003</v>
      </c>
      <c r="I1172">
        <v>-110.42251570000001</v>
      </c>
      <c r="J1172" s="1" t="str">
        <f t="shared" si="77"/>
        <v>Till</v>
      </c>
      <c r="K1172" s="1" t="str">
        <f t="shared" si="76"/>
        <v>&lt;2 micron</v>
      </c>
      <c r="L1172">
        <v>0.1</v>
      </c>
      <c r="M1172">
        <v>5.13</v>
      </c>
      <c r="N1172">
        <v>36</v>
      </c>
      <c r="O1172">
        <v>330</v>
      </c>
      <c r="P1172">
        <v>0.25</v>
      </c>
      <c r="Q1172">
        <v>1</v>
      </c>
      <c r="R1172">
        <v>0.28000000000000003</v>
      </c>
      <c r="S1172">
        <v>0.25</v>
      </c>
      <c r="T1172">
        <v>30</v>
      </c>
      <c r="U1172">
        <v>181</v>
      </c>
      <c r="V1172">
        <v>136</v>
      </c>
      <c r="W1172">
        <v>6.86</v>
      </c>
      <c r="X1172">
        <v>30</v>
      </c>
      <c r="Y1172">
        <v>0.5</v>
      </c>
      <c r="Z1172">
        <v>1.66</v>
      </c>
      <c r="AA1172">
        <v>30</v>
      </c>
      <c r="AB1172">
        <v>2.4700000000000002</v>
      </c>
      <c r="AC1172">
        <v>705</v>
      </c>
      <c r="AD1172">
        <v>0.5</v>
      </c>
      <c r="AE1172">
        <v>0.4</v>
      </c>
      <c r="AF1172">
        <v>100</v>
      </c>
      <c r="AG1172">
        <v>1710</v>
      </c>
      <c r="AH1172">
        <v>12</v>
      </c>
      <c r="AI1172">
        <v>1</v>
      </c>
      <c r="AJ1172">
        <v>17</v>
      </c>
      <c r="AK1172">
        <v>20</v>
      </c>
      <c r="AL1172">
        <v>0.22</v>
      </c>
      <c r="AO1172">
        <v>135</v>
      </c>
      <c r="AQ1172">
        <v>188</v>
      </c>
    </row>
    <row r="1173" spans="1:43" hidden="1" x14ac:dyDescent="0.25">
      <c r="A1173" t="s">
        <v>3738</v>
      </c>
      <c r="B1173" t="s">
        <v>3739</v>
      </c>
      <c r="C1173" s="1" t="str">
        <f t="shared" si="78"/>
        <v>21:0089</v>
      </c>
      <c r="D1173" s="1" t="str">
        <f t="shared" si="79"/>
        <v>21:0006</v>
      </c>
      <c r="E1173" t="s">
        <v>3736</v>
      </c>
      <c r="F1173" t="s">
        <v>3740</v>
      </c>
      <c r="H1173">
        <v>64.871147800000003</v>
      </c>
      <c r="I1173">
        <v>-110.42251570000001</v>
      </c>
      <c r="J1173" s="1" t="str">
        <f t="shared" si="77"/>
        <v>Till</v>
      </c>
      <c r="K1173" s="1" t="str">
        <f t="shared" si="76"/>
        <v>&lt;2 micron</v>
      </c>
      <c r="L1173">
        <v>0.1</v>
      </c>
      <c r="M1173">
        <v>5.63</v>
      </c>
      <c r="N1173">
        <v>38</v>
      </c>
      <c r="O1173">
        <v>330</v>
      </c>
      <c r="P1173">
        <v>0.25</v>
      </c>
      <c r="Q1173">
        <v>1</v>
      </c>
      <c r="R1173">
        <v>0.25</v>
      </c>
      <c r="S1173">
        <v>0.25</v>
      </c>
      <c r="T1173">
        <v>29</v>
      </c>
      <c r="U1173">
        <v>185</v>
      </c>
      <c r="V1173">
        <v>160</v>
      </c>
      <c r="W1173">
        <v>7.19</v>
      </c>
      <c r="X1173">
        <v>30</v>
      </c>
      <c r="Y1173">
        <v>0.5</v>
      </c>
      <c r="Z1173">
        <v>1.79</v>
      </c>
      <c r="AA1173">
        <v>30</v>
      </c>
      <c r="AB1173">
        <v>2.5099999999999998</v>
      </c>
      <c r="AC1173">
        <v>695</v>
      </c>
      <c r="AD1173">
        <v>1</v>
      </c>
      <c r="AE1173">
        <v>0.44</v>
      </c>
      <c r="AF1173">
        <v>106</v>
      </c>
      <c r="AH1173">
        <v>14</v>
      </c>
      <c r="AI1173">
        <v>1</v>
      </c>
      <c r="AJ1173">
        <v>18</v>
      </c>
      <c r="AK1173">
        <v>18</v>
      </c>
      <c r="AL1173">
        <v>0.21</v>
      </c>
      <c r="AO1173">
        <v>139</v>
      </c>
      <c r="AQ1173">
        <v>206</v>
      </c>
    </row>
    <row r="1174" spans="1:43" hidden="1" x14ac:dyDescent="0.25">
      <c r="A1174" t="s">
        <v>3741</v>
      </c>
      <c r="B1174" t="s">
        <v>3742</v>
      </c>
      <c r="C1174" s="1" t="str">
        <f t="shared" si="78"/>
        <v>21:0089</v>
      </c>
      <c r="D1174" s="1" t="str">
        <f t="shared" si="79"/>
        <v>21:0006</v>
      </c>
      <c r="E1174" t="s">
        <v>3743</v>
      </c>
      <c r="F1174" t="s">
        <v>3744</v>
      </c>
      <c r="H1174">
        <v>64.796706299999997</v>
      </c>
      <c r="I1174">
        <v>-110.64204460000001</v>
      </c>
      <c r="J1174" s="1" t="str">
        <f t="shared" si="77"/>
        <v>Till</v>
      </c>
      <c r="K1174" s="1" t="str">
        <f t="shared" ref="K1174:K1237" si="80">HYPERLINK("http://geochem.nrcan.gc.ca/cdogs/content/kwd/kwd080003_e.htm", "&lt;2 micron")</f>
        <v>&lt;2 micron</v>
      </c>
      <c r="L1174">
        <v>0.1</v>
      </c>
      <c r="M1174">
        <v>4.34</v>
      </c>
      <c r="N1174">
        <v>16</v>
      </c>
      <c r="O1174">
        <v>140</v>
      </c>
      <c r="P1174">
        <v>0.25</v>
      </c>
      <c r="Q1174">
        <v>1</v>
      </c>
      <c r="R1174">
        <v>0.2</v>
      </c>
      <c r="S1174">
        <v>0.25</v>
      </c>
      <c r="T1174">
        <v>23</v>
      </c>
      <c r="U1174">
        <v>100</v>
      </c>
      <c r="V1174">
        <v>53</v>
      </c>
      <c r="W1174">
        <v>5.19</v>
      </c>
      <c r="X1174">
        <v>20</v>
      </c>
      <c r="Y1174">
        <v>0.5</v>
      </c>
      <c r="Z1174">
        <v>0.54</v>
      </c>
      <c r="AA1174">
        <v>30</v>
      </c>
      <c r="AB1174">
        <v>1.1399999999999999</v>
      </c>
      <c r="AC1174">
        <v>420</v>
      </c>
      <c r="AD1174">
        <v>1</v>
      </c>
      <c r="AE1174">
        <v>0.69</v>
      </c>
      <c r="AF1174">
        <v>45</v>
      </c>
      <c r="AG1174">
        <v>5760</v>
      </c>
      <c r="AH1174">
        <v>14</v>
      </c>
      <c r="AI1174">
        <v>1</v>
      </c>
      <c r="AJ1174">
        <v>9</v>
      </c>
      <c r="AK1174">
        <v>20</v>
      </c>
      <c r="AL1174">
        <v>0.11</v>
      </c>
      <c r="AO1174">
        <v>99</v>
      </c>
      <c r="AQ1174">
        <v>88</v>
      </c>
    </row>
    <row r="1175" spans="1:43" hidden="1" x14ac:dyDescent="0.25">
      <c r="A1175" t="s">
        <v>3745</v>
      </c>
      <c r="B1175" t="s">
        <v>3746</v>
      </c>
      <c r="C1175" s="1" t="str">
        <f t="shared" si="78"/>
        <v>21:0089</v>
      </c>
      <c r="D1175" s="1" t="str">
        <f t="shared" si="79"/>
        <v>21:0006</v>
      </c>
      <c r="E1175" t="s">
        <v>3747</v>
      </c>
      <c r="F1175" t="s">
        <v>3748</v>
      </c>
      <c r="H1175">
        <v>64.733459600000003</v>
      </c>
      <c r="I1175">
        <v>-111.1757655</v>
      </c>
      <c r="J1175" s="1" t="str">
        <f t="shared" si="77"/>
        <v>Till</v>
      </c>
      <c r="K1175" s="1" t="str">
        <f t="shared" si="80"/>
        <v>&lt;2 micron</v>
      </c>
      <c r="L1175">
        <v>0.1</v>
      </c>
      <c r="M1175">
        <v>4.8</v>
      </c>
      <c r="N1175">
        <v>50</v>
      </c>
      <c r="O1175">
        <v>210</v>
      </c>
      <c r="P1175">
        <v>0.25</v>
      </c>
      <c r="Q1175">
        <v>1</v>
      </c>
      <c r="R1175">
        <v>0.21</v>
      </c>
      <c r="S1175">
        <v>0.25</v>
      </c>
      <c r="T1175">
        <v>37</v>
      </c>
      <c r="U1175">
        <v>149</v>
      </c>
      <c r="V1175">
        <v>190</v>
      </c>
      <c r="W1175">
        <v>6.5</v>
      </c>
      <c r="X1175">
        <v>30</v>
      </c>
      <c r="Y1175">
        <v>0.5</v>
      </c>
      <c r="Z1175">
        <v>0.99</v>
      </c>
      <c r="AA1175">
        <v>40</v>
      </c>
      <c r="AB1175">
        <v>2.04</v>
      </c>
      <c r="AC1175">
        <v>655</v>
      </c>
      <c r="AD1175">
        <v>2</v>
      </c>
      <c r="AE1175">
        <v>0.56000000000000005</v>
      </c>
      <c r="AF1175">
        <v>108</v>
      </c>
      <c r="AG1175">
        <v>4300</v>
      </c>
      <c r="AH1175">
        <v>14</v>
      </c>
      <c r="AI1175">
        <v>1</v>
      </c>
      <c r="AJ1175">
        <v>14</v>
      </c>
      <c r="AK1175">
        <v>17</v>
      </c>
      <c r="AL1175">
        <v>0.06</v>
      </c>
      <c r="AO1175">
        <v>111</v>
      </c>
      <c r="AQ1175">
        <v>158</v>
      </c>
    </row>
    <row r="1176" spans="1:43" hidden="1" x14ac:dyDescent="0.25">
      <c r="A1176" t="s">
        <v>3749</v>
      </c>
      <c r="B1176" t="s">
        <v>3750</v>
      </c>
      <c r="C1176" s="1" t="str">
        <f t="shared" si="78"/>
        <v>21:0089</v>
      </c>
      <c r="D1176" s="1" t="str">
        <f t="shared" si="79"/>
        <v>21:0006</v>
      </c>
      <c r="E1176" t="s">
        <v>3751</v>
      </c>
      <c r="F1176" t="s">
        <v>3752</v>
      </c>
      <c r="H1176">
        <v>64.739279100000005</v>
      </c>
      <c r="I1176">
        <v>-111.45600690000001</v>
      </c>
      <c r="J1176" s="1" t="str">
        <f t="shared" si="77"/>
        <v>Till</v>
      </c>
      <c r="K1176" s="1" t="str">
        <f t="shared" si="80"/>
        <v>&lt;2 micron</v>
      </c>
      <c r="L1176">
        <v>0.1</v>
      </c>
      <c r="M1176">
        <v>5.9</v>
      </c>
      <c r="N1176">
        <v>50</v>
      </c>
      <c r="O1176">
        <v>220</v>
      </c>
      <c r="P1176">
        <v>0.25</v>
      </c>
      <c r="Q1176">
        <v>1</v>
      </c>
      <c r="R1176">
        <v>0.17</v>
      </c>
      <c r="S1176">
        <v>0.25</v>
      </c>
      <c r="T1176">
        <v>40</v>
      </c>
      <c r="U1176">
        <v>168</v>
      </c>
      <c r="V1176">
        <v>156</v>
      </c>
      <c r="W1176">
        <v>7.06</v>
      </c>
      <c r="X1176">
        <v>40</v>
      </c>
      <c r="Y1176">
        <v>0.5</v>
      </c>
      <c r="Z1176">
        <v>1</v>
      </c>
      <c r="AA1176">
        <v>40</v>
      </c>
      <c r="AB1176">
        <v>2.0699999999999998</v>
      </c>
      <c r="AC1176">
        <v>645</v>
      </c>
      <c r="AD1176">
        <v>6</v>
      </c>
      <c r="AE1176">
        <v>0.48</v>
      </c>
      <c r="AF1176">
        <v>115</v>
      </c>
      <c r="AG1176">
        <v>3910</v>
      </c>
      <c r="AH1176">
        <v>20</v>
      </c>
      <c r="AI1176">
        <v>1</v>
      </c>
      <c r="AJ1176">
        <v>13</v>
      </c>
      <c r="AK1176">
        <v>14</v>
      </c>
      <c r="AL1176">
        <v>0.22</v>
      </c>
      <c r="AO1176">
        <v>135</v>
      </c>
      <c r="AQ1176">
        <v>158</v>
      </c>
    </row>
    <row r="1177" spans="1:43" hidden="1" x14ac:dyDescent="0.25">
      <c r="A1177" t="s">
        <v>3753</v>
      </c>
      <c r="B1177" t="s">
        <v>3754</v>
      </c>
      <c r="C1177" s="1" t="str">
        <f t="shared" si="78"/>
        <v>21:0089</v>
      </c>
      <c r="D1177" s="1" t="str">
        <f t="shared" si="79"/>
        <v>21:0006</v>
      </c>
      <c r="E1177" t="s">
        <v>3755</v>
      </c>
      <c r="F1177" t="s">
        <v>3756</v>
      </c>
      <c r="H1177">
        <v>64.667807499999995</v>
      </c>
      <c r="I1177">
        <v>-111.29538599999999</v>
      </c>
      <c r="J1177" s="1" t="str">
        <f t="shared" si="77"/>
        <v>Till</v>
      </c>
      <c r="K1177" s="1" t="str">
        <f t="shared" si="80"/>
        <v>&lt;2 micron</v>
      </c>
      <c r="L1177">
        <v>0.1</v>
      </c>
      <c r="M1177">
        <v>5.15</v>
      </c>
      <c r="N1177">
        <v>52</v>
      </c>
      <c r="O1177">
        <v>240</v>
      </c>
      <c r="P1177">
        <v>0.25</v>
      </c>
      <c r="Q1177">
        <v>1</v>
      </c>
      <c r="R1177">
        <v>0.15</v>
      </c>
      <c r="S1177">
        <v>0.25</v>
      </c>
      <c r="T1177">
        <v>33</v>
      </c>
      <c r="U1177">
        <v>177</v>
      </c>
      <c r="V1177">
        <v>166</v>
      </c>
      <c r="W1177">
        <v>6.88</v>
      </c>
      <c r="X1177">
        <v>30</v>
      </c>
      <c r="Y1177">
        <v>0.5</v>
      </c>
      <c r="Z1177">
        <v>1.23</v>
      </c>
      <c r="AA1177">
        <v>30</v>
      </c>
      <c r="AB1177">
        <v>2.06</v>
      </c>
      <c r="AC1177">
        <v>495</v>
      </c>
      <c r="AD1177">
        <v>2</v>
      </c>
      <c r="AE1177">
        <v>0.39</v>
      </c>
      <c r="AF1177">
        <v>107</v>
      </c>
      <c r="AG1177">
        <v>2530</v>
      </c>
      <c r="AH1177">
        <v>12</v>
      </c>
      <c r="AI1177">
        <v>1</v>
      </c>
      <c r="AJ1177">
        <v>15</v>
      </c>
      <c r="AK1177">
        <v>14</v>
      </c>
      <c r="AL1177">
        <v>0.2</v>
      </c>
      <c r="AO1177">
        <v>130</v>
      </c>
      <c r="AQ1177">
        <v>148</v>
      </c>
    </row>
    <row r="1178" spans="1:43" hidden="1" x14ac:dyDescent="0.25">
      <c r="A1178" t="s">
        <v>3757</v>
      </c>
      <c r="B1178" t="s">
        <v>3758</v>
      </c>
      <c r="C1178" s="1" t="str">
        <f t="shared" si="78"/>
        <v>21:0089</v>
      </c>
      <c r="D1178" s="1" t="str">
        <f t="shared" si="79"/>
        <v>21:0006</v>
      </c>
      <c r="E1178" t="s">
        <v>3759</v>
      </c>
      <c r="F1178" t="s">
        <v>3760</v>
      </c>
      <c r="H1178">
        <v>64.628407499999994</v>
      </c>
      <c r="I1178">
        <v>-111.5089311</v>
      </c>
      <c r="J1178" s="1" t="str">
        <f t="shared" si="77"/>
        <v>Till</v>
      </c>
      <c r="K1178" s="1" t="str">
        <f t="shared" si="80"/>
        <v>&lt;2 micron</v>
      </c>
      <c r="L1178">
        <v>0.1</v>
      </c>
      <c r="M1178">
        <v>5.87</v>
      </c>
      <c r="N1178">
        <v>88</v>
      </c>
      <c r="O1178">
        <v>210</v>
      </c>
      <c r="P1178">
        <v>0.25</v>
      </c>
      <c r="Q1178">
        <v>1</v>
      </c>
      <c r="R1178">
        <v>0.15</v>
      </c>
      <c r="S1178">
        <v>0.25</v>
      </c>
      <c r="T1178">
        <v>37</v>
      </c>
      <c r="U1178">
        <v>156</v>
      </c>
      <c r="V1178">
        <v>199</v>
      </c>
      <c r="W1178">
        <v>6.7</v>
      </c>
      <c r="X1178">
        <v>30</v>
      </c>
      <c r="Y1178">
        <v>0.5</v>
      </c>
      <c r="Z1178">
        <v>0.84</v>
      </c>
      <c r="AA1178">
        <v>30</v>
      </c>
      <c r="AB1178">
        <v>1.63</v>
      </c>
      <c r="AC1178">
        <v>420</v>
      </c>
      <c r="AD1178">
        <v>10</v>
      </c>
      <c r="AE1178">
        <v>0.53</v>
      </c>
      <c r="AF1178">
        <v>116</v>
      </c>
      <c r="AG1178">
        <v>3950</v>
      </c>
      <c r="AH1178">
        <v>18</v>
      </c>
      <c r="AI1178">
        <v>1</v>
      </c>
      <c r="AJ1178">
        <v>13</v>
      </c>
      <c r="AK1178">
        <v>12</v>
      </c>
      <c r="AL1178">
        <v>0.2</v>
      </c>
      <c r="AO1178">
        <v>121</v>
      </c>
      <c r="AQ1178">
        <v>122</v>
      </c>
    </row>
    <row r="1179" spans="1:43" hidden="1" x14ac:dyDescent="0.25">
      <c r="A1179" t="s">
        <v>3761</v>
      </c>
      <c r="B1179" t="s">
        <v>3762</v>
      </c>
      <c r="C1179" s="1" t="str">
        <f t="shared" si="78"/>
        <v>21:0089</v>
      </c>
      <c r="D1179" s="1" t="str">
        <f t="shared" si="79"/>
        <v>21:0006</v>
      </c>
      <c r="E1179" t="s">
        <v>3763</v>
      </c>
      <c r="F1179" t="s">
        <v>3764</v>
      </c>
      <c r="H1179">
        <v>64.552401799999998</v>
      </c>
      <c r="I1179">
        <v>-112.0802357</v>
      </c>
      <c r="J1179" s="1" t="str">
        <f t="shared" si="77"/>
        <v>Till</v>
      </c>
      <c r="K1179" s="1" t="str">
        <f t="shared" si="80"/>
        <v>&lt;2 micron</v>
      </c>
      <c r="L1179">
        <v>0.1</v>
      </c>
      <c r="M1179">
        <v>5.22</v>
      </c>
      <c r="N1179">
        <v>110</v>
      </c>
      <c r="O1179">
        <v>210</v>
      </c>
      <c r="P1179">
        <v>0.25</v>
      </c>
      <c r="Q1179">
        <v>1</v>
      </c>
      <c r="R1179">
        <v>0.2</v>
      </c>
      <c r="S1179">
        <v>0.25</v>
      </c>
      <c r="T1179">
        <v>36</v>
      </c>
      <c r="U1179">
        <v>143</v>
      </c>
      <c r="V1179">
        <v>197</v>
      </c>
      <c r="W1179">
        <v>6.29</v>
      </c>
      <c r="X1179">
        <v>30</v>
      </c>
      <c r="Y1179">
        <v>0.5</v>
      </c>
      <c r="Z1179">
        <v>0.91</v>
      </c>
      <c r="AA1179">
        <v>30</v>
      </c>
      <c r="AB1179">
        <v>1.75</v>
      </c>
      <c r="AC1179">
        <v>565</v>
      </c>
      <c r="AD1179">
        <v>6</v>
      </c>
      <c r="AE1179">
        <v>0.65</v>
      </c>
      <c r="AF1179">
        <v>111</v>
      </c>
      <c r="AG1179">
        <v>6330</v>
      </c>
      <c r="AH1179">
        <v>28</v>
      </c>
      <c r="AI1179">
        <v>2</v>
      </c>
      <c r="AJ1179">
        <v>12</v>
      </c>
      <c r="AK1179">
        <v>14</v>
      </c>
      <c r="AL1179">
        <v>0.14000000000000001</v>
      </c>
      <c r="AO1179">
        <v>101</v>
      </c>
      <c r="AQ1179">
        <v>154</v>
      </c>
    </row>
    <row r="1180" spans="1:43" hidden="1" x14ac:dyDescent="0.25">
      <c r="A1180" t="s">
        <v>3765</v>
      </c>
      <c r="B1180" t="s">
        <v>3766</v>
      </c>
      <c r="C1180" s="1" t="str">
        <f t="shared" si="78"/>
        <v>21:0089</v>
      </c>
      <c r="D1180" s="1" t="str">
        <f t="shared" si="79"/>
        <v>21:0006</v>
      </c>
      <c r="E1180" t="s">
        <v>3767</v>
      </c>
      <c r="F1180" t="s">
        <v>3768</v>
      </c>
      <c r="H1180">
        <v>64.530837399999996</v>
      </c>
      <c r="I1180">
        <v>-111.12250950000001</v>
      </c>
      <c r="J1180" s="1" t="str">
        <f t="shared" ref="J1180:J1243" si="81">HYPERLINK("http://geochem.nrcan.gc.ca/cdogs/content/kwd/kwd020044_e.htm", "Till")</f>
        <v>Till</v>
      </c>
      <c r="K1180" s="1" t="str">
        <f t="shared" si="80"/>
        <v>&lt;2 micron</v>
      </c>
      <c r="L1180">
        <v>0.1</v>
      </c>
      <c r="M1180">
        <v>4.49</v>
      </c>
      <c r="N1180">
        <v>64</v>
      </c>
      <c r="O1180">
        <v>250</v>
      </c>
      <c r="P1180">
        <v>0.25</v>
      </c>
      <c r="Q1180">
        <v>1</v>
      </c>
      <c r="R1180">
        <v>0.15</v>
      </c>
      <c r="S1180">
        <v>0.25</v>
      </c>
      <c r="T1180">
        <v>40</v>
      </c>
      <c r="U1180">
        <v>299</v>
      </c>
      <c r="V1180">
        <v>191</v>
      </c>
      <c r="W1180">
        <v>6.18</v>
      </c>
      <c r="X1180">
        <v>30</v>
      </c>
      <c r="Y1180">
        <v>0.5</v>
      </c>
      <c r="Z1180">
        <v>0.98</v>
      </c>
      <c r="AA1180">
        <v>20</v>
      </c>
      <c r="AB1180">
        <v>2.0499999999999998</v>
      </c>
      <c r="AC1180">
        <v>340</v>
      </c>
      <c r="AD1180">
        <v>2</v>
      </c>
      <c r="AE1180">
        <v>0.66</v>
      </c>
      <c r="AF1180">
        <v>355</v>
      </c>
      <c r="AG1180">
        <v>4360</v>
      </c>
      <c r="AH1180">
        <v>12</v>
      </c>
      <c r="AI1180">
        <v>1</v>
      </c>
      <c r="AJ1180">
        <v>10</v>
      </c>
      <c r="AK1180">
        <v>11</v>
      </c>
      <c r="AL1180">
        <v>0.15</v>
      </c>
      <c r="AO1180">
        <v>125</v>
      </c>
      <c r="AQ1180">
        <v>98</v>
      </c>
    </row>
    <row r="1181" spans="1:43" hidden="1" x14ac:dyDescent="0.25">
      <c r="A1181" t="s">
        <v>3769</v>
      </c>
      <c r="B1181" t="s">
        <v>3770</v>
      </c>
      <c r="C1181" s="1" t="str">
        <f t="shared" si="78"/>
        <v>21:0089</v>
      </c>
      <c r="D1181" s="1" t="str">
        <f t="shared" si="79"/>
        <v>21:0006</v>
      </c>
      <c r="E1181" t="s">
        <v>3771</v>
      </c>
      <c r="F1181" t="s">
        <v>3772</v>
      </c>
      <c r="H1181">
        <v>64.663042899999994</v>
      </c>
      <c r="I1181">
        <v>-111.1341606</v>
      </c>
      <c r="J1181" s="1" t="str">
        <f t="shared" si="81"/>
        <v>Till</v>
      </c>
      <c r="K1181" s="1" t="str">
        <f t="shared" si="80"/>
        <v>&lt;2 micron</v>
      </c>
      <c r="L1181">
        <v>0.1</v>
      </c>
      <c r="M1181">
        <v>5.16</v>
      </c>
      <c r="N1181">
        <v>74</v>
      </c>
      <c r="O1181">
        <v>260</v>
      </c>
      <c r="P1181">
        <v>0.25</v>
      </c>
      <c r="Q1181">
        <v>1</v>
      </c>
      <c r="R1181">
        <v>0.14000000000000001</v>
      </c>
      <c r="S1181">
        <v>0.25</v>
      </c>
      <c r="T1181">
        <v>34</v>
      </c>
      <c r="U1181">
        <v>187</v>
      </c>
      <c r="V1181">
        <v>202</v>
      </c>
      <c r="W1181">
        <v>7.09</v>
      </c>
      <c r="X1181">
        <v>30</v>
      </c>
      <c r="Y1181">
        <v>0.5</v>
      </c>
      <c r="Z1181">
        <v>1.35</v>
      </c>
      <c r="AA1181">
        <v>20</v>
      </c>
      <c r="AB1181">
        <v>2.2599999999999998</v>
      </c>
      <c r="AC1181">
        <v>500</v>
      </c>
      <c r="AD1181">
        <v>5</v>
      </c>
      <c r="AE1181">
        <v>0.42</v>
      </c>
      <c r="AF1181">
        <v>129</v>
      </c>
      <c r="AG1181">
        <v>2510</v>
      </c>
      <c r="AH1181">
        <v>8</v>
      </c>
      <c r="AI1181">
        <v>1</v>
      </c>
      <c r="AJ1181">
        <v>16</v>
      </c>
      <c r="AK1181">
        <v>11</v>
      </c>
      <c r="AL1181">
        <v>0.2</v>
      </c>
      <c r="AO1181">
        <v>140</v>
      </c>
      <c r="AQ1181">
        <v>192</v>
      </c>
    </row>
    <row r="1182" spans="1:43" hidden="1" x14ac:dyDescent="0.25">
      <c r="A1182" t="s">
        <v>3773</v>
      </c>
      <c r="B1182" t="s">
        <v>3774</v>
      </c>
      <c r="C1182" s="1" t="str">
        <f t="shared" si="78"/>
        <v>21:0089</v>
      </c>
      <c r="D1182" s="1" t="str">
        <f t="shared" si="79"/>
        <v>21:0006</v>
      </c>
      <c r="E1182" t="s">
        <v>3775</v>
      </c>
      <c r="F1182" t="s">
        <v>3776</v>
      </c>
      <c r="H1182">
        <v>64.277111399999995</v>
      </c>
      <c r="I1182">
        <v>-111.9262497</v>
      </c>
      <c r="J1182" s="1" t="str">
        <f t="shared" si="81"/>
        <v>Till</v>
      </c>
      <c r="K1182" s="1" t="str">
        <f t="shared" si="80"/>
        <v>&lt;2 micron</v>
      </c>
      <c r="L1182">
        <v>0.1</v>
      </c>
      <c r="M1182">
        <v>5.41</v>
      </c>
      <c r="N1182">
        <v>126</v>
      </c>
      <c r="O1182">
        <v>130</v>
      </c>
      <c r="P1182">
        <v>0.25</v>
      </c>
      <c r="Q1182">
        <v>1</v>
      </c>
      <c r="R1182">
        <v>0.21</v>
      </c>
      <c r="S1182">
        <v>0.25</v>
      </c>
      <c r="T1182">
        <v>28</v>
      </c>
      <c r="U1182">
        <v>98</v>
      </c>
      <c r="V1182">
        <v>175</v>
      </c>
      <c r="W1182">
        <v>5.08</v>
      </c>
      <c r="X1182">
        <v>20</v>
      </c>
      <c r="Y1182">
        <v>0.5</v>
      </c>
      <c r="Z1182">
        <v>0.37</v>
      </c>
      <c r="AA1182">
        <v>40</v>
      </c>
      <c r="AB1182">
        <v>0.98</v>
      </c>
      <c r="AC1182">
        <v>390</v>
      </c>
      <c r="AD1182">
        <v>2</v>
      </c>
      <c r="AE1182">
        <v>1.85</v>
      </c>
      <c r="AF1182">
        <v>72</v>
      </c>
      <c r="AG1182">
        <v>10000</v>
      </c>
      <c r="AH1182">
        <v>8</v>
      </c>
      <c r="AI1182">
        <v>4</v>
      </c>
      <c r="AJ1182">
        <v>10</v>
      </c>
      <c r="AK1182">
        <v>14</v>
      </c>
      <c r="AL1182">
        <v>7.0000000000000007E-2</v>
      </c>
      <c r="AO1182">
        <v>75</v>
      </c>
      <c r="AQ1182">
        <v>74</v>
      </c>
    </row>
    <row r="1183" spans="1:43" hidden="1" x14ac:dyDescent="0.25">
      <c r="A1183" t="s">
        <v>3777</v>
      </c>
      <c r="B1183" t="s">
        <v>3778</v>
      </c>
      <c r="C1183" s="1" t="str">
        <f t="shared" si="78"/>
        <v>21:0089</v>
      </c>
      <c r="D1183" s="1" t="str">
        <f t="shared" si="79"/>
        <v>21:0006</v>
      </c>
      <c r="E1183" t="s">
        <v>3779</v>
      </c>
      <c r="F1183" t="s">
        <v>3780</v>
      </c>
      <c r="H1183">
        <v>64.484148200000007</v>
      </c>
      <c r="I1183">
        <v>-111.929436</v>
      </c>
      <c r="J1183" s="1" t="str">
        <f t="shared" si="81"/>
        <v>Till</v>
      </c>
      <c r="K1183" s="1" t="str">
        <f t="shared" si="80"/>
        <v>&lt;2 micron</v>
      </c>
      <c r="L1183">
        <v>0.4</v>
      </c>
      <c r="M1183">
        <v>5.36</v>
      </c>
      <c r="N1183">
        <v>62</v>
      </c>
      <c r="O1183">
        <v>90</v>
      </c>
      <c r="P1183">
        <v>0.25</v>
      </c>
      <c r="Q1183">
        <v>1</v>
      </c>
      <c r="R1183">
        <v>0.15</v>
      </c>
      <c r="S1183">
        <v>0.25</v>
      </c>
      <c r="T1183">
        <v>13</v>
      </c>
      <c r="U1183">
        <v>92</v>
      </c>
      <c r="V1183">
        <v>103</v>
      </c>
      <c r="W1183">
        <v>5.05</v>
      </c>
      <c r="X1183">
        <v>30</v>
      </c>
      <c r="Y1183">
        <v>0.5</v>
      </c>
      <c r="Z1183">
        <v>0.28999999999999998</v>
      </c>
      <c r="AA1183">
        <v>60</v>
      </c>
      <c r="AB1183">
        <v>0.72</v>
      </c>
      <c r="AC1183">
        <v>220</v>
      </c>
      <c r="AD1183">
        <v>3</v>
      </c>
      <c r="AE1183">
        <v>1.56</v>
      </c>
      <c r="AF1183">
        <v>39</v>
      </c>
      <c r="AG1183">
        <v>10000</v>
      </c>
      <c r="AH1183">
        <v>16</v>
      </c>
      <c r="AI1183">
        <v>1</v>
      </c>
      <c r="AJ1183">
        <v>8</v>
      </c>
      <c r="AK1183">
        <v>12</v>
      </c>
      <c r="AL1183">
        <v>0.16</v>
      </c>
      <c r="AO1183">
        <v>82</v>
      </c>
      <c r="AQ1183">
        <v>62</v>
      </c>
    </row>
    <row r="1184" spans="1:43" hidden="1" x14ac:dyDescent="0.25">
      <c r="A1184" t="s">
        <v>3781</v>
      </c>
      <c r="B1184" t="s">
        <v>3782</v>
      </c>
      <c r="C1184" s="1" t="str">
        <f t="shared" si="78"/>
        <v>21:0089</v>
      </c>
      <c r="D1184" s="1" t="str">
        <f t="shared" si="79"/>
        <v>21:0006</v>
      </c>
      <c r="E1184" t="s">
        <v>3779</v>
      </c>
      <c r="F1184" t="s">
        <v>3783</v>
      </c>
      <c r="H1184">
        <v>64.484148200000007</v>
      </c>
      <c r="I1184">
        <v>-111.929436</v>
      </c>
      <c r="J1184" s="1" t="str">
        <f t="shared" si="81"/>
        <v>Till</v>
      </c>
      <c r="K1184" s="1" t="str">
        <f t="shared" si="80"/>
        <v>&lt;2 micron</v>
      </c>
      <c r="L1184">
        <v>0.1</v>
      </c>
      <c r="M1184">
        <v>5.27</v>
      </c>
      <c r="N1184">
        <v>76</v>
      </c>
      <c r="O1184">
        <v>90</v>
      </c>
      <c r="P1184">
        <v>0.25</v>
      </c>
      <c r="Q1184">
        <v>1</v>
      </c>
      <c r="R1184">
        <v>0.14000000000000001</v>
      </c>
      <c r="S1184">
        <v>0.25</v>
      </c>
      <c r="T1184">
        <v>15</v>
      </c>
      <c r="U1184">
        <v>86</v>
      </c>
      <c r="V1184">
        <v>102</v>
      </c>
      <c r="W1184">
        <v>4.7</v>
      </c>
      <c r="X1184">
        <v>20</v>
      </c>
      <c r="Y1184">
        <v>0.5</v>
      </c>
      <c r="Z1184">
        <v>0.28000000000000003</v>
      </c>
      <c r="AA1184">
        <v>50</v>
      </c>
      <c r="AB1184">
        <v>0.73</v>
      </c>
      <c r="AC1184">
        <v>220</v>
      </c>
      <c r="AD1184">
        <v>6</v>
      </c>
      <c r="AE1184">
        <v>1.55</v>
      </c>
      <c r="AF1184">
        <v>38</v>
      </c>
      <c r="AG1184">
        <v>10000</v>
      </c>
      <c r="AH1184">
        <v>28</v>
      </c>
      <c r="AI1184">
        <v>1</v>
      </c>
      <c r="AJ1184">
        <v>8</v>
      </c>
      <c r="AK1184">
        <v>11</v>
      </c>
      <c r="AL1184">
        <v>0.12</v>
      </c>
      <c r="AO1184">
        <v>83</v>
      </c>
      <c r="AQ1184">
        <v>52</v>
      </c>
    </row>
    <row r="1185" spans="1:43" hidden="1" x14ac:dyDescent="0.25">
      <c r="A1185" t="s">
        <v>3784</v>
      </c>
      <c r="B1185" t="s">
        <v>3785</v>
      </c>
      <c r="C1185" s="1" t="str">
        <f t="shared" ref="C1185:C1248" si="82">HYPERLINK("http://geochem.nrcan.gc.ca/cdogs/content/bdl/bdl210089_e.htm", "21:0089")</f>
        <v>21:0089</v>
      </c>
      <c r="D1185" s="1" t="str">
        <f t="shared" ref="D1185:D1248" si="83">HYPERLINK("http://geochem.nrcan.gc.ca/cdogs/content/svy/svy210006_e.htm", "21:0006")</f>
        <v>21:0006</v>
      </c>
      <c r="E1185" t="s">
        <v>3786</v>
      </c>
      <c r="F1185" t="s">
        <v>3787</v>
      </c>
      <c r="H1185">
        <v>64.462154100000006</v>
      </c>
      <c r="I1185">
        <v>-111.7654459</v>
      </c>
      <c r="J1185" s="1" t="str">
        <f t="shared" si="81"/>
        <v>Till</v>
      </c>
      <c r="K1185" s="1" t="str">
        <f t="shared" si="80"/>
        <v>&lt;2 micron</v>
      </c>
      <c r="L1185">
        <v>0.2</v>
      </c>
      <c r="M1185">
        <v>3.62</v>
      </c>
      <c r="N1185">
        <v>66</v>
      </c>
      <c r="O1185">
        <v>130</v>
      </c>
      <c r="P1185">
        <v>0.25</v>
      </c>
      <c r="Q1185">
        <v>1</v>
      </c>
      <c r="R1185">
        <v>0.26</v>
      </c>
      <c r="S1185">
        <v>0.25</v>
      </c>
      <c r="T1185">
        <v>21</v>
      </c>
      <c r="U1185">
        <v>97</v>
      </c>
      <c r="V1185">
        <v>126</v>
      </c>
      <c r="W1185">
        <v>4.2699999999999996</v>
      </c>
      <c r="X1185">
        <v>20</v>
      </c>
      <c r="Y1185">
        <v>0.5</v>
      </c>
      <c r="Z1185">
        <v>0.6</v>
      </c>
      <c r="AA1185">
        <v>50</v>
      </c>
      <c r="AB1185">
        <v>1.2</v>
      </c>
      <c r="AC1185">
        <v>385</v>
      </c>
      <c r="AD1185">
        <v>1</v>
      </c>
      <c r="AE1185">
        <v>0.83</v>
      </c>
      <c r="AF1185">
        <v>64</v>
      </c>
      <c r="AG1185">
        <v>9080</v>
      </c>
      <c r="AH1185">
        <v>16</v>
      </c>
      <c r="AI1185">
        <v>1</v>
      </c>
      <c r="AJ1185">
        <v>9</v>
      </c>
      <c r="AK1185">
        <v>17</v>
      </c>
      <c r="AL1185">
        <v>0.1</v>
      </c>
      <c r="AO1185">
        <v>68</v>
      </c>
      <c r="AQ1185">
        <v>84</v>
      </c>
    </row>
    <row r="1186" spans="1:43" hidden="1" x14ac:dyDescent="0.25">
      <c r="A1186" t="s">
        <v>3788</v>
      </c>
      <c r="B1186" t="s">
        <v>3789</v>
      </c>
      <c r="C1186" s="1" t="str">
        <f t="shared" si="82"/>
        <v>21:0089</v>
      </c>
      <c r="D1186" s="1" t="str">
        <f t="shared" si="83"/>
        <v>21:0006</v>
      </c>
      <c r="E1186" t="s">
        <v>3790</v>
      </c>
      <c r="F1186" t="s">
        <v>3791</v>
      </c>
      <c r="H1186">
        <v>64.420062000000001</v>
      </c>
      <c r="I1186">
        <v>-111.76433609999999</v>
      </c>
      <c r="J1186" s="1" t="str">
        <f t="shared" si="81"/>
        <v>Till</v>
      </c>
      <c r="K1186" s="1" t="str">
        <f t="shared" si="80"/>
        <v>&lt;2 micron</v>
      </c>
      <c r="L1186">
        <v>0.1</v>
      </c>
      <c r="M1186">
        <v>4.6399999999999997</v>
      </c>
      <c r="N1186">
        <v>102</v>
      </c>
      <c r="O1186">
        <v>170</v>
      </c>
      <c r="P1186">
        <v>0.25</v>
      </c>
      <c r="Q1186">
        <v>1</v>
      </c>
      <c r="R1186">
        <v>0.26</v>
      </c>
      <c r="S1186">
        <v>0.25</v>
      </c>
      <c r="T1186">
        <v>33</v>
      </c>
      <c r="U1186">
        <v>118</v>
      </c>
      <c r="V1186">
        <v>144</v>
      </c>
      <c r="W1186">
        <v>4.76</v>
      </c>
      <c r="X1186">
        <v>20</v>
      </c>
      <c r="Y1186">
        <v>0.5</v>
      </c>
      <c r="Z1186">
        <v>0.7</v>
      </c>
      <c r="AA1186">
        <v>30</v>
      </c>
      <c r="AB1186">
        <v>1.37</v>
      </c>
      <c r="AC1186">
        <v>420</v>
      </c>
      <c r="AD1186">
        <v>1</v>
      </c>
      <c r="AE1186">
        <v>0.73</v>
      </c>
      <c r="AF1186">
        <v>85</v>
      </c>
      <c r="AG1186">
        <v>7760</v>
      </c>
      <c r="AH1186">
        <v>18</v>
      </c>
      <c r="AI1186">
        <v>1</v>
      </c>
      <c r="AJ1186">
        <v>10</v>
      </c>
      <c r="AK1186">
        <v>18</v>
      </c>
      <c r="AL1186">
        <v>0.14000000000000001</v>
      </c>
      <c r="AO1186">
        <v>79</v>
      </c>
      <c r="AQ1186">
        <v>104</v>
      </c>
    </row>
    <row r="1187" spans="1:43" hidden="1" x14ac:dyDescent="0.25">
      <c r="A1187" t="s">
        <v>3792</v>
      </c>
      <c r="B1187" t="s">
        <v>3793</v>
      </c>
      <c r="C1187" s="1" t="str">
        <f t="shared" si="82"/>
        <v>21:0089</v>
      </c>
      <c r="D1187" s="1" t="str">
        <f t="shared" si="83"/>
        <v>21:0006</v>
      </c>
      <c r="E1187" t="s">
        <v>3794</v>
      </c>
      <c r="F1187" t="s">
        <v>3795</v>
      </c>
      <c r="H1187">
        <v>64.264507300000005</v>
      </c>
      <c r="I1187">
        <v>-111.6060135</v>
      </c>
      <c r="J1187" s="1" t="str">
        <f t="shared" si="81"/>
        <v>Till</v>
      </c>
      <c r="K1187" s="1" t="str">
        <f t="shared" si="80"/>
        <v>&lt;2 micron</v>
      </c>
      <c r="L1187">
        <v>0.1</v>
      </c>
      <c r="M1187">
        <v>4.63</v>
      </c>
      <c r="N1187">
        <v>126</v>
      </c>
      <c r="O1187">
        <v>150</v>
      </c>
      <c r="P1187">
        <v>0.25</v>
      </c>
      <c r="Q1187">
        <v>1</v>
      </c>
      <c r="R1187">
        <v>0.27</v>
      </c>
      <c r="S1187">
        <v>0.25</v>
      </c>
      <c r="T1187">
        <v>39</v>
      </c>
      <c r="U1187">
        <v>122</v>
      </c>
      <c r="V1187">
        <v>209</v>
      </c>
      <c r="W1187">
        <v>5.42</v>
      </c>
      <c r="X1187">
        <v>30</v>
      </c>
      <c r="Y1187">
        <v>0.5</v>
      </c>
      <c r="Z1187">
        <v>0.53</v>
      </c>
      <c r="AA1187">
        <v>40</v>
      </c>
      <c r="AB1187">
        <v>1.28</v>
      </c>
      <c r="AC1187">
        <v>480</v>
      </c>
      <c r="AD1187">
        <v>2</v>
      </c>
      <c r="AE1187">
        <v>0.78</v>
      </c>
      <c r="AF1187">
        <v>110</v>
      </c>
      <c r="AG1187">
        <v>6960</v>
      </c>
      <c r="AH1187">
        <v>16</v>
      </c>
      <c r="AI1187">
        <v>1</v>
      </c>
      <c r="AJ1187">
        <v>11</v>
      </c>
      <c r="AK1187">
        <v>18</v>
      </c>
      <c r="AL1187">
        <v>0.17</v>
      </c>
      <c r="AO1187">
        <v>91</v>
      </c>
      <c r="AQ1187">
        <v>108</v>
      </c>
    </row>
    <row r="1188" spans="1:43" hidden="1" x14ac:dyDescent="0.25">
      <c r="A1188" t="s">
        <v>3796</v>
      </c>
      <c r="B1188" t="s">
        <v>3797</v>
      </c>
      <c r="C1188" s="1" t="str">
        <f t="shared" si="82"/>
        <v>21:0089</v>
      </c>
      <c r="D1188" s="1" t="str">
        <f t="shared" si="83"/>
        <v>21:0006</v>
      </c>
      <c r="E1188" t="s">
        <v>3798</v>
      </c>
      <c r="F1188" t="s">
        <v>3799</v>
      </c>
      <c r="H1188">
        <v>64.299670399999997</v>
      </c>
      <c r="I1188">
        <v>-111.4268579</v>
      </c>
      <c r="J1188" s="1" t="str">
        <f t="shared" si="81"/>
        <v>Till</v>
      </c>
      <c r="K1188" s="1" t="str">
        <f t="shared" si="80"/>
        <v>&lt;2 micron</v>
      </c>
      <c r="L1188">
        <v>0.2</v>
      </c>
      <c r="M1188">
        <v>3.54</v>
      </c>
      <c r="N1188">
        <v>80</v>
      </c>
      <c r="O1188">
        <v>120</v>
      </c>
      <c r="P1188">
        <v>0.25</v>
      </c>
      <c r="Q1188">
        <v>1</v>
      </c>
      <c r="R1188">
        <v>0.2</v>
      </c>
      <c r="S1188">
        <v>0.25</v>
      </c>
      <c r="T1188">
        <v>23</v>
      </c>
      <c r="U1188">
        <v>102</v>
      </c>
      <c r="V1188">
        <v>168</v>
      </c>
      <c r="W1188">
        <v>4.78</v>
      </c>
      <c r="X1188">
        <v>20</v>
      </c>
      <c r="Y1188">
        <v>0.5</v>
      </c>
      <c r="Z1188">
        <v>0.45</v>
      </c>
      <c r="AA1188">
        <v>40</v>
      </c>
      <c r="AB1188">
        <v>1.04</v>
      </c>
      <c r="AC1188">
        <v>330</v>
      </c>
      <c r="AD1188">
        <v>1</v>
      </c>
      <c r="AE1188">
        <v>1.49</v>
      </c>
      <c r="AF1188">
        <v>64</v>
      </c>
      <c r="AG1188">
        <v>10000</v>
      </c>
      <c r="AH1188">
        <v>10</v>
      </c>
      <c r="AI1188">
        <v>1</v>
      </c>
      <c r="AJ1188">
        <v>8</v>
      </c>
      <c r="AK1188">
        <v>13</v>
      </c>
      <c r="AL1188">
        <v>0.09</v>
      </c>
      <c r="AO1188">
        <v>74</v>
      </c>
      <c r="AQ1188">
        <v>74</v>
      </c>
    </row>
    <row r="1189" spans="1:43" hidden="1" x14ac:dyDescent="0.25">
      <c r="A1189" t="s">
        <v>3800</v>
      </c>
      <c r="B1189" t="s">
        <v>3801</v>
      </c>
      <c r="C1189" s="1" t="str">
        <f t="shared" si="82"/>
        <v>21:0089</v>
      </c>
      <c r="D1189" s="1" t="str">
        <f t="shared" si="83"/>
        <v>21:0006</v>
      </c>
      <c r="E1189" t="s">
        <v>3802</v>
      </c>
      <c r="F1189" t="s">
        <v>3803</v>
      </c>
      <c r="H1189">
        <v>64.409467199999995</v>
      </c>
      <c r="I1189">
        <v>-111.5878546</v>
      </c>
      <c r="J1189" s="1" t="str">
        <f t="shared" si="81"/>
        <v>Till</v>
      </c>
      <c r="K1189" s="1" t="str">
        <f t="shared" si="80"/>
        <v>&lt;2 micron</v>
      </c>
      <c r="L1189">
        <v>0.1</v>
      </c>
      <c r="M1189">
        <v>4.5999999999999996</v>
      </c>
      <c r="N1189">
        <v>128</v>
      </c>
      <c r="O1189">
        <v>160</v>
      </c>
      <c r="P1189">
        <v>0.25</v>
      </c>
      <c r="Q1189">
        <v>1</v>
      </c>
      <c r="R1189">
        <v>0.21</v>
      </c>
      <c r="S1189">
        <v>0.25</v>
      </c>
      <c r="T1189">
        <v>31</v>
      </c>
      <c r="U1189">
        <v>116</v>
      </c>
      <c r="V1189">
        <v>187</v>
      </c>
      <c r="W1189">
        <v>5.29</v>
      </c>
      <c r="X1189">
        <v>30</v>
      </c>
      <c r="Y1189">
        <v>0.5</v>
      </c>
      <c r="Z1189">
        <v>0.78</v>
      </c>
      <c r="AA1189">
        <v>50</v>
      </c>
      <c r="AB1189">
        <v>1.44</v>
      </c>
      <c r="AC1189">
        <v>445</v>
      </c>
      <c r="AD1189">
        <v>2</v>
      </c>
      <c r="AE1189">
        <v>0.92</v>
      </c>
      <c r="AF1189">
        <v>86</v>
      </c>
      <c r="AG1189">
        <v>10000</v>
      </c>
      <c r="AH1189">
        <v>34</v>
      </c>
      <c r="AI1189">
        <v>2</v>
      </c>
      <c r="AJ1189">
        <v>11</v>
      </c>
      <c r="AK1189">
        <v>15</v>
      </c>
      <c r="AL1189">
        <v>0.12</v>
      </c>
      <c r="AO1189">
        <v>77</v>
      </c>
      <c r="AQ1189">
        <v>112</v>
      </c>
    </row>
    <row r="1190" spans="1:43" hidden="1" x14ac:dyDescent="0.25">
      <c r="A1190" t="s">
        <v>3804</v>
      </c>
      <c r="B1190" t="s">
        <v>3805</v>
      </c>
      <c r="C1190" s="1" t="str">
        <f t="shared" si="82"/>
        <v>21:0089</v>
      </c>
      <c r="D1190" s="1" t="str">
        <f t="shared" si="83"/>
        <v>21:0006</v>
      </c>
      <c r="E1190" t="s">
        <v>3806</v>
      </c>
      <c r="F1190" t="s">
        <v>3807</v>
      </c>
      <c r="H1190">
        <v>64.483387300000004</v>
      </c>
      <c r="I1190">
        <v>-111.4193331</v>
      </c>
      <c r="J1190" s="1" t="str">
        <f t="shared" si="81"/>
        <v>Till</v>
      </c>
      <c r="K1190" s="1" t="str">
        <f t="shared" si="80"/>
        <v>&lt;2 micron</v>
      </c>
      <c r="L1190">
        <v>0.1</v>
      </c>
      <c r="M1190">
        <v>4.9400000000000004</v>
      </c>
      <c r="N1190">
        <v>98</v>
      </c>
      <c r="O1190">
        <v>180</v>
      </c>
      <c r="P1190">
        <v>0.25</v>
      </c>
      <c r="Q1190">
        <v>1</v>
      </c>
      <c r="R1190">
        <v>0.17</v>
      </c>
      <c r="S1190">
        <v>0.25</v>
      </c>
      <c r="T1190">
        <v>23</v>
      </c>
      <c r="U1190">
        <v>129</v>
      </c>
      <c r="V1190">
        <v>166</v>
      </c>
      <c r="W1190">
        <v>5.39</v>
      </c>
      <c r="X1190">
        <v>20</v>
      </c>
      <c r="Y1190">
        <v>0.5</v>
      </c>
      <c r="Z1190">
        <v>0.69</v>
      </c>
      <c r="AA1190">
        <v>30</v>
      </c>
      <c r="AB1190">
        <v>1.36</v>
      </c>
      <c r="AC1190">
        <v>350</v>
      </c>
      <c r="AD1190">
        <v>2</v>
      </c>
      <c r="AE1190">
        <v>0.54</v>
      </c>
      <c r="AF1190">
        <v>72</v>
      </c>
      <c r="AG1190">
        <v>4880</v>
      </c>
      <c r="AH1190">
        <v>10</v>
      </c>
      <c r="AI1190">
        <v>1</v>
      </c>
      <c r="AJ1190">
        <v>10</v>
      </c>
      <c r="AK1190">
        <v>16</v>
      </c>
      <c r="AL1190">
        <v>0.15</v>
      </c>
      <c r="AO1190">
        <v>84</v>
      </c>
      <c r="AQ1190">
        <v>94</v>
      </c>
    </row>
    <row r="1191" spans="1:43" hidden="1" x14ac:dyDescent="0.25">
      <c r="A1191" t="s">
        <v>3808</v>
      </c>
      <c r="B1191" t="s">
        <v>3809</v>
      </c>
      <c r="C1191" s="1" t="str">
        <f t="shared" si="82"/>
        <v>21:0089</v>
      </c>
      <c r="D1191" s="1" t="str">
        <f t="shared" si="83"/>
        <v>21:0006</v>
      </c>
      <c r="E1191" t="s">
        <v>3810</v>
      </c>
      <c r="F1191" t="s">
        <v>3811</v>
      </c>
      <c r="H1191">
        <v>64.314165099999997</v>
      </c>
      <c r="I1191">
        <v>-111.3118874</v>
      </c>
      <c r="J1191" s="1" t="str">
        <f t="shared" si="81"/>
        <v>Till</v>
      </c>
      <c r="K1191" s="1" t="str">
        <f t="shared" si="80"/>
        <v>&lt;2 micron</v>
      </c>
      <c r="L1191">
        <v>0.1</v>
      </c>
      <c r="M1191">
        <v>4.28</v>
      </c>
      <c r="N1191">
        <v>44</v>
      </c>
      <c r="O1191">
        <v>200</v>
      </c>
      <c r="P1191">
        <v>0.25</v>
      </c>
      <c r="Q1191">
        <v>1</v>
      </c>
      <c r="R1191">
        <v>0.3</v>
      </c>
      <c r="S1191">
        <v>0.25</v>
      </c>
      <c r="T1191">
        <v>27</v>
      </c>
      <c r="U1191">
        <v>135</v>
      </c>
      <c r="V1191">
        <v>136</v>
      </c>
      <c r="W1191">
        <v>5.32</v>
      </c>
      <c r="X1191">
        <v>20</v>
      </c>
      <c r="Y1191">
        <v>0.5</v>
      </c>
      <c r="Z1191">
        <v>0.81</v>
      </c>
      <c r="AA1191">
        <v>40</v>
      </c>
      <c r="AB1191">
        <v>1.7</v>
      </c>
      <c r="AC1191">
        <v>500</v>
      </c>
      <c r="AD1191">
        <v>2</v>
      </c>
      <c r="AE1191">
        <v>0.97</v>
      </c>
      <c r="AF1191">
        <v>74</v>
      </c>
      <c r="AG1191">
        <v>10000</v>
      </c>
      <c r="AH1191">
        <v>12</v>
      </c>
      <c r="AI1191">
        <v>1</v>
      </c>
      <c r="AJ1191">
        <v>13</v>
      </c>
      <c r="AK1191">
        <v>21</v>
      </c>
      <c r="AL1191">
        <v>0.11</v>
      </c>
      <c r="AO1191">
        <v>96</v>
      </c>
      <c r="AQ1191">
        <v>114</v>
      </c>
    </row>
    <row r="1192" spans="1:43" hidden="1" x14ac:dyDescent="0.25">
      <c r="A1192" t="s">
        <v>3812</v>
      </c>
      <c r="B1192" t="s">
        <v>3813</v>
      </c>
      <c r="C1192" s="1" t="str">
        <f t="shared" si="82"/>
        <v>21:0089</v>
      </c>
      <c r="D1192" s="1" t="str">
        <f t="shared" si="83"/>
        <v>21:0006</v>
      </c>
      <c r="E1192" t="s">
        <v>3814</v>
      </c>
      <c r="F1192" t="s">
        <v>3815</v>
      </c>
      <c r="H1192">
        <v>64.182567500000005</v>
      </c>
      <c r="I1192">
        <v>-111.5188586</v>
      </c>
      <c r="J1192" s="1" t="str">
        <f t="shared" si="81"/>
        <v>Till</v>
      </c>
      <c r="K1192" s="1" t="str">
        <f t="shared" si="80"/>
        <v>&lt;2 micron</v>
      </c>
      <c r="L1192">
        <v>0.1</v>
      </c>
      <c r="M1192">
        <v>4.76</v>
      </c>
      <c r="N1192">
        <v>54</v>
      </c>
      <c r="O1192">
        <v>130</v>
      </c>
      <c r="P1192">
        <v>0.25</v>
      </c>
      <c r="Q1192">
        <v>1</v>
      </c>
      <c r="R1192">
        <v>0.2</v>
      </c>
      <c r="S1192">
        <v>0.25</v>
      </c>
      <c r="T1192">
        <v>21</v>
      </c>
      <c r="U1192">
        <v>120</v>
      </c>
      <c r="V1192">
        <v>120</v>
      </c>
      <c r="W1192">
        <v>5.19</v>
      </c>
      <c r="X1192">
        <v>20</v>
      </c>
      <c r="Y1192">
        <v>0.5</v>
      </c>
      <c r="Z1192">
        <v>0.46</v>
      </c>
      <c r="AA1192">
        <v>30</v>
      </c>
      <c r="AB1192">
        <v>1.19</v>
      </c>
      <c r="AC1192">
        <v>305</v>
      </c>
      <c r="AD1192">
        <v>2</v>
      </c>
      <c r="AE1192">
        <v>0.53</v>
      </c>
      <c r="AF1192">
        <v>65</v>
      </c>
      <c r="AG1192">
        <v>4340</v>
      </c>
      <c r="AH1192">
        <v>12</v>
      </c>
      <c r="AI1192">
        <v>1</v>
      </c>
      <c r="AJ1192">
        <v>9</v>
      </c>
      <c r="AK1192">
        <v>14</v>
      </c>
      <c r="AL1192">
        <v>0.18</v>
      </c>
      <c r="AO1192">
        <v>86</v>
      </c>
      <c r="AQ1192">
        <v>94</v>
      </c>
    </row>
    <row r="1193" spans="1:43" hidden="1" x14ac:dyDescent="0.25">
      <c r="A1193" t="s">
        <v>3816</v>
      </c>
      <c r="B1193" t="s">
        <v>3817</v>
      </c>
      <c r="C1193" s="1" t="str">
        <f t="shared" si="82"/>
        <v>21:0089</v>
      </c>
      <c r="D1193" s="1" t="str">
        <f t="shared" si="83"/>
        <v>21:0006</v>
      </c>
      <c r="E1193" t="s">
        <v>3818</v>
      </c>
      <c r="F1193" t="s">
        <v>3819</v>
      </c>
      <c r="H1193">
        <v>64.125449799999998</v>
      </c>
      <c r="I1193">
        <v>-111.52048480000001</v>
      </c>
      <c r="J1193" s="1" t="str">
        <f t="shared" si="81"/>
        <v>Till</v>
      </c>
      <c r="K1193" s="1" t="str">
        <f t="shared" si="80"/>
        <v>&lt;2 micron</v>
      </c>
      <c r="L1193">
        <v>0.2</v>
      </c>
      <c r="M1193">
        <v>5.77</v>
      </c>
      <c r="N1193">
        <v>64</v>
      </c>
      <c r="O1193">
        <v>150</v>
      </c>
      <c r="P1193">
        <v>0.25</v>
      </c>
      <c r="Q1193">
        <v>1</v>
      </c>
      <c r="R1193">
        <v>0.21</v>
      </c>
      <c r="S1193">
        <v>0.25</v>
      </c>
      <c r="T1193">
        <v>24</v>
      </c>
      <c r="U1193">
        <v>120</v>
      </c>
      <c r="V1193">
        <v>138</v>
      </c>
      <c r="W1193">
        <v>5.48</v>
      </c>
      <c r="X1193">
        <v>20</v>
      </c>
      <c r="Y1193">
        <v>0.5</v>
      </c>
      <c r="Z1193">
        <v>0.4</v>
      </c>
      <c r="AA1193">
        <v>30</v>
      </c>
      <c r="AB1193">
        <v>1.19</v>
      </c>
      <c r="AC1193">
        <v>330</v>
      </c>
      <c r="AD1193">
        <v>1</v>
      </c>
      <c r="AE1193">
        <v>0.88</v>
      </c>
      <c r="AF1193">
        <v>79</v>
      </c>
      <c r="AG1193">
        <v>8520</v>
      </c>
      <c r="AH1193">
        <v>6</v>
      </c>
      <c r="AI1193">
        <v>1</v>
      </c>
      <c r="AJ1193">
        <v>10</v>
      </c>
      <c r="AK1193">
        <v>16</v>
      </c>
      <c r="AL1193">
        <v>0.18</v>
      </c>
      <c r="AO1193">
        <v>100</v>
      </c>
      <c r="AQ1193">
        <v>130</v>
      </c>
    </row>
    <row r="1194" spans="1:43" hidden="1" x14ac:dyDescent="0.25">
      <c r="A1194" t="s">
        <v>3820</v>
      </c>
      <c r="B1194" t="s">
        <v>3821</v>
      </c>
      <c r="C1194" s="1" t="str">
        <f t="shared" si="82"/>
        <v>21:0089</v>
      </c>
      <c r="D1194" s="1" t="str">
        <f t="shared" si="83"/>
        <v>21:0006</v>
      </c>
      <c r="E1194" t="s">
        <v>3822</v>
      </c>
      <c r="F1194" t="s">
        <v>3823</v>
      </c>
      <c r="H1194">
        <v>64.036426899999995</v>
      </c>
      <c r="I1194">
        <v>-111.63529389999999</v>
      </c>
      <c r="J1194" s="1" t="str">
        <f t="shared" si="81"/>
        <v>Till</v>
      </c>
      <c r="K1194" s="1" t="str">
        <f t="shared" si="80"/>
        <v>&lt;2 micron</v>
      </c>
      <c r="L1194">
        <v>0.1</v>
      </c>
      <c r="M1194">
        <v>4.18</v>
      </c>
      <c r="N1194">
        <v>50</v>
      </c>
      <c r="O1194">
        <v>220</v>
      </c>
      <c r="P1194">
        <v>0.25</v>
      </c>
      <c r="Q1194">
        <v>1</v>
      </c>
      <c r="R1194">
        <v>0.3</v>
      </c>
      <c r="S1194">
        <v>0.25</v>
      </c>
      <c r="T1194">
        <v>37</v>
      </c>
      <c r="U1194">
        <v>135</v>
      </c>
      <c r="V1194">
        <v>192</v>
      </c>
      <c r="W1194">
        <v>5.23</v>
      </c>
      <c r="X1194">
        <v>20</v>
      </c>
      <c r="Y1194">
        <v>0.5</v>
      </c>
      <c r="Z1194">
        <v>1</v>
      </c>
      <c r="AA1194">
        <v>40</v>
      </c>
      <c r="AB1194">
        <v>1.74</v>
      </c>
      <c r="AC1194">
        <v>540</v>
      </c>
      <c r="AD1194">
        <v>1</v>
      </c>
      <c r="AE1194">
        <v>0.67</v>
      </c>
      <c r="AF1194">
        <v>101</v>
      </c>
      <c r="AG1194">
        <v>5910</v>
      </c>
      <c r="AH1194">
        <v>12</v>
      </c>
      <c r="AI1194">
        <v>1</v>
      </c>
      <c r="AJ1194">
        <v>12</v>
      </c>
      <c r="AK1194">
        <v>18</v>
      </c>
      <c r="AL1194">
        <v>0.11</v>
      </c>
      <c r="AO1194">
        <v>93</v>
      </c>
      <c r="AQ1194">
        <v>164</v>
      </c>
    </row>
    <row r="1195" spans="1:43" hidden="1" x14ac:dyDescent="0.25">
      <c r="A1195" t="s">
        <v>3824</v>
      </c>
      <c r="B1195" t="s">
        <v>3825</v>
      </c>
      <c r="C1195" s="1" t="str">
        <f t="shared" si="82"/>
        <v>21:0089</v>
      </c>
      <c r="D1195" s="1" t="str">
        <f t="shared" si="83"/>
        <v>21:0006</v>
      </c>
      <c r="E1195" t="s">
        <v>3826</v>
      </c>
      <c r="F1195" t="s">
        <v>3827</v>
      </c>
      <c r="H1195">
        <v>64.013196600000001</v>
      </c>
      <c r="I1195">
        <v>-111.8227935</v>
      </c>
      <c r="J1195" s="1" t="str">
        <f t="shared" si="81"/>
        <v>Till</v>
      </c>
      <c r="K1195" s="1" t="str">
        <f t="shared" si="80"/>
        <v>&lt;2 micron</v>
      </c>
      <c r="L1195">
        <v>0.2</v>
      </c>
      <c r="M1195">
        <v>6.41</v>
      </c>
      <c r="N1195">
        <v>66</v>
      </c>
      <c r="O1195">
        <v>170</v>
      </c>
      <c r="P1195">
        <v>0.25</v>
      </c>
      <c r="Q1195">
        <v>1</v>
      </c>
      <c r="R1195">
        <v>0.19</v>
      </c>
      <c r="S1195">
        <v>0.25</v>
      </c>
      <c r="T1195">
        <v>32</v>
      </c>
      <c r="U1195">
        <v>117</v>
      </c>
      <c r="V1195">
        <v>215</v>
      </c>
      <c r="W1195">
        <v>6.04</v>
      </c>
      <c r="X1195">
        <v>30</v>
      </c>
      <c r="Y1195">
        <v>0.5</v>
      </c>
      <c r="Z1195">
        <v>0.64</v>
      </c>
      <c r="AA1195">
        <v>50</v>
      </c>
      <c r="AB1195">
        <v>1.35</v>
      </c>
      <c r="AC1195">
        <v>530</v>
      </c>
      <c r="AD1195">
        <v>3</v>
      </c>
      <c r="AE1195">
        <v>0.88</v>
      </c>
      <c r="AF1195">
        <v>75</v>
      </c>
      <c r="AG1195">
        <v>8610</v>
      </c>
      <c r="AH1195">
        <v>18</v>
      </c>
      <c r="AI1195">
        <v>1</v>
      </c>
      <c r="AJ1195">
        <v>13</v>
      </c>
      <c r="AK1195">
        <v>19</v>
      </c>
      <c r="AL1195">
        <v>0.19</v>
      </c>
      <c r="AO1195">
        <v>97</v>
      </c>
      <c r="AQ1195">
        <v>104</v>
      </c>
    </row>
    <row r="1196" spans="1:43" hidden="1" x14ac:dyDescent="0.25">
      <c r="A1196" t="s">
        <v>3828</v>
      </c>
      <c r="B1196" t="s">
        <v>3829</v>
      </c>
      <c r="C1196" s="1" t="str">
        <f t="shared" si="82"/>
        <v>21:0089</v>
      </c>
      <c r="D1196" s="1" t="str">
        <f t="shared" si="83"/>
        <v>21:0006</v>
      </c>
      <c r="E1196" t="s">
        <v>3830</v>
      </c>
      <c r="F1196" t="s">
        <v>3831</v>
      </c>
      <c r="H1196">
        <v>64.064595699999998</v>
      </c>
      <c r="I1196">
        <v>-111.9685432</v>
      </c>
      <c r="J1196" s="1" t="str">
        <f t="shared" si="81"/>
        <v>Till</v>
      </c>
      <c r="K1196" s="1" t="str">
        <f t="shared" si="80"/>
        <v>&lt;2 micron</v>
      </c>
      <c r="L1196">
        <v>0.1</v>
      </c>
      <c r="M1196">
        <v>5.31</v>
      </c>
      <c r="N1196">
        <v>72</v>
      </c>
      <c r="O1196">
        <v>220</v>
      </c>
      <c r="P1196">
        <v>0.25</v>
      </c>
      <c r="Q1196">
        <v>1</v>
      </c>
      <c r="R1196">
        <v>0.28000000000000003</v>
      </c>
      <c r="S1196">
        <v>0.25</v>
      </c>
      <c r="T1196">
        <v>28</v>
      </c>
      <c r="U1196">
        <v>137</v>
      </c>
      <c r="V1196">
        <v>179</v>
      </c>
      <c r="W1196">
        <v>5.72</v>
      </c>
      <c r="X1196">
        <v>30</v>
      </c>
      <c r="Y1196">
        <v>1</v>
      </c>
      <c r="Z1196">
        <v>0.79</v>
      </c>
      <c r="AA1196">
        <v>40</v>
      </c>
      <c r="AB1196">
        <v>1.6</v>
      </c>
      <c r="AC1196">
        <v>520</v>
      </c>
      <c r="AD1196">
        <v>3</v>
      </c>
      <c r="AE1196">
        <v>0.63</v>
      </c>
      <c r="AF1196">
        <v>77</v>
      </c>
      <c r="AG1196">
        <v>6520</v>
      </c>
      <c r="AH1196">
        <v>8</v>
      </c>
      <c r="AI1196">
        <v>2</v>
      </c>
      <c r="AJ1196">
        <v>13</v>
      </c>
      <c r="AK1196">
        <v>20</v>
      </c>
      <c r="AL1196">
        <v>0.13</v>
      </c>
      <c r="AO1196">
        <v>101</v>
      </c>
      <c r="AQ1196">
        <v>146</v>
      </c>
    </row>
    <row r="1197" spans="1:43" hidden="1" x14ac:dyDescent="0.25">
      <c r="A1197" t="s">
        <v>3832</v>
      </c>
      <c r="B1197" t="s">
        <v>3833</v>
      </c>
      <c r="C1197" s="1" t="str">
        <f t="shared" si="82"/>
        <v>21:0089</v>
      </c>
      <c r="D1197" s="1" t="str">
        <f t="shared" si="83"/>
        <v>21:0006</v>
      </c>
      <c r="E1197" t="s">
        <v>3834</v>
      </c>
      <c r="F1197" t="s">
        <v>3835</v>
      </c>
      <c r="H1197">
        <v>64.104138500000005</v>
      </c>
      <c r="I1197">
        <v>-111.98063019999999</v>
      </c>
      <c r="J1197" s="1" t="str">
        <f t="shared" si="81"/>
        <v>Till</v>
      </c>
      <c r="K1197" s="1" t="str">
        <f t="shared" si="80"/>
        <v>&lt;2 micron</v>
      </c>
      <c r="L1197">
        <v>0.2</v>
      </c>
      <c r="M1197">
        <v>4.05</v>
      </c>
      <c r="N1197">
        <v>66</v>
      </c>
      <c r="O1197">
        <v>310</v>
      </c>
      <c r="P1197">
        <v>0.25</v>
      </c>
      <c r="Q1197">
        <v>1</v>
      </c>
      <c r="R1197">
        <v>0.61</v>
      </c>
      <c r="S1197">
        <v>0.25</v>
      </c>
      <c r="T1197">
        <v>25</v>
      </c>
      <c r="U1197">
        <v>96</v>
      </c>
      <c r="V1197">
        <v>138</v>
      </c>
      <c r="W1197">
        <v>4.5</v>
      </c>
      <c r="X1197">
        <v>20</v>
      </c>
      <c r="Y1197">
        <v>0.5</v>
      </c>
      <c r="Z1197">
        <v>0.54</v>
      </c>
      <c r="AA1197">
        <v>60</v>
      </c>
      <c r="AB1197">
        <v>1.38</v>
      </c>
      <c r="AC1197">
        <v>500</v>
      </c>
      <c r="AD1197">
        <v>1</v>
      </c>
      <c r="AE1197">
        <v>3.82</v>
      </c>
      <c r="AF1197">
        <v>73</v>
      </c>
      <c r="AG1197">
        <v>10000</v>
      </c>
      <c r="AH1197">
        <v>10</v>
      </c>
      <c r="AI1197">
        <v>1</v>
      </c>
      <c r="AJ1197">
        <v>11</v>
      </c>
      <c r="AK1197">
        <v>48</v>
      </c>
      <c r="AL1197">
        <v>0.03</v>
      </c>
      <c r="AO1197">
        <v>83</v>
      </c>
      <c r="AQ1197">
        <v>124</v>
      </c>
    </row>
    <row r="1198" spans="1:43" hidden="1" x14ac:dyDescent="0.25">
      <c r="A1198" t="s">
        <v>3836</v>
      </c>
      <c r="B1198" t="s">
        <v>3837</v>
      </c>
      <c r="C1198" s="1" t="str">
        <f t="shared" si="82"/>
        <v>21:0089</v>
      </c>
      <c r="D1198" s="1" t="str">
        <f t="shared" si="83"/>
        <v>21:0006</v>
      </c>
      <c r="E1198" t="s">
        <v>3838</v>
      </c>
      <c r="F1198" t="s">
        <v>3839</v>
      </c>
      <c r="H1198">
        <v>64.0342311</v>
      </c>
      <c r="I1198">
        <v>-111.2386726</v>
      </c>
      <c r="J1198" s="1" t="str">
        <f t="shared" si="81"/>
        <v>Till</v>
      </c>
      <c r="K1198" s="1" t="str">
        <f t="shared" si="80"/>
        <v>&lt;2 micron</v>
      </c>
      <c r="L1198">
        <v>0.1</v>
      </c>
      <c r="M1198">
        <v>3.3</v>
      </c>
      <c r="N1198">
        <v>72</v>
      </c>
      <c r="O1198">
        <v>220</v>
      </c>
      <c r="P1198">
        <v>0.25</v>
      </c>
      <c r="Q1198">
        <v>1</v>
      </c>
      <c r="R1198">
        <v>0.48</v>
      </c>
      <c r="S1198">
        <v>0.25</v>
      </c>
      <c r="T1198">
        <v>27</v>
      </c>
      <c r="U1198">
        <v>110</v>
      </c>
      <c r="V1198">
        <v>130</v>
      </c>
      <c r="W1198">
        <v>4.57</v>
      </c>
      <c r="X1198">
        <v>20</v>
      </c>
      <c r="Y1198">
        <v>0.5</v>
      </c>
      <c r="Z1198">
        <v>0.77</v>
      </c>
      <c r="AA1198">
        <v>40</v>
      </c>
      <c r="AB1198">
        <v>1.49</v>
      </c>
      <c r="AC1198">
        <v>420</v>
      </c>
      <c r="AD1198">
        <v>1</v>
      </c>
      <c r="AE1198">
        <v>1.1299999999999999</v>
      </c>
      <c r="AF1198">
        <v>103</v>
      </c>
      <c r="AG1198">
        <v>10000</v>
      </c>
      <c r="AH1198">
        <v>8</v>
      </c>
      <c r="AI1198">
        <v>2</v>
      </c>
      <c r="AJ1198">
        <v>10</v>
      </c>
      <c r="AK1198">
        <v>24</v>
      </c>
      <c r="AL1198">
        <v>0.08</v>
      </c>
      <c r="AO1198">
        <v>82</v>
      </c>
      <c r="AQ1198">
        <v>116</v>
      </c>
    </row>
    <row r="1199" spans="1:43" hidden="1" x14ac:dyDescent="0.25">
      <c r="A1199" t="s">
        <v>3840</v>
      </c>
      <c r="B1199" t="s">
        <v>3841</v>
      </c>
      <c r="C1199" s="1" t="str">
        <f t="shared" si="82"/>
        <v>21:0089</v>
      </c>
      <c r="D1199" s="1" t="str">
        <f t="shared" si="83"/>
        <v>21:0006</v>
      </c>
      <c r="E1199" t="s">
        <v>3842</v>
      </c>
      <c r="F1199" t="s">
        <v>3843</v>
      </c>
      <c r="H1199">
        <v>64.126448999999994</v>
      </c>
      <c r="I1199">
        <v>-111.4492154</v>
      </c>
      <c r="J1199" s="1" t="str">
        <f t="shared" si="81"/>
        <v>Till</v>
      </c>
      <c r="K1199" s="1" t="str">
        <f t="shared" si="80"/>
        <v>&lt;2 micron</v>
      </c>
      <c r="L1199">
        <v>0.2</v>
      </c>
      <c r="M1199">
        <v>3.4</v>
      </c>
      <c r="N1199">
        <v>72</v>
      </c>
      <c r="O1199">
        <v>150</v>
      </c>
      <c r="P1199">
        <v>0.25</v>
      </c>
      <c r="Q1199">
        <v>1</v>
      </c>
      <c r="R1199">
        <v>0.38</v>
      </c>
      <c r="S1199">
        <v>0.25</v>
      </c>
      <c r="T1199">
        <v>41</v>
      </c>
      <c r="U1199">
        <v>101</v>
      </c>
      <c r="V1199">
        <v>136</v>
      </c>
      <c r="W1199">
        <v>4.17</v>
      </c>
      <c r="X1199">
        <v>5</v>
      </c>
      <c r="Y1199">
        <v>0.5</v>
      </c>
      <c r="Z1199">
        <v>0.66</v>
      </c>
      <c r="AA1199">
        <v>40</v>
      </c>
      <c r="AB1199">
        <v>1.34</v>
      </c>
      <c r="AC1199">
        <v>560</v>
      </c>
      <c r="AD1199">
        <v>1</v>
      </c>
      <c r="AE1199">
        <v>0.62</v>
      </c>
      <c r="AF1199">
        <v>97</v>
      </c>
      <c r="AG1199">
        <v>6170</v>
      </c>
      <c r="AH1199">
        <v>12</v>
      </c>
      <c r="AI1199">
        <v>1</v>
      </c>
      <c r="AJ1199">
        <v>9</v>
      </c>
      <c r="AK1199">
        <v>17</v>
      </c>
      <c r="AL1199">
        <v>0.13</v>
      </c>
      <c r="AO1199">
        <v>79</v>
      </c>
      <c r="AQ1199">
        <v>108</v>
      </c>
    </row>
    <row r="1200" spans="1:43" hidden="1" x14ac:dyDescent="0.25">
      <c r="A1200" t="s">
        <v>3844</v>
      </c>
      <c r="B1200" t="s">
        <v>3845</v>
      </c>
      <c r="C1200" s="1" t="str">
        <f t="shared" si="82"/>
        <v>21:0089</v>
      </c>
      <c r="D1200" s="1" t="str">
        <f t="shared" si="83"/>
        <v>21:0006</v>
      </c>
      <c r="E1200" t="s">
        <v>3846</v>
      </c>
      <c r="F1200" t="s">
        <v>3847</v>
      </c>
      <c r="H1200">
        <v>64.186372000000006</v>
      </c>
      <c r="I1200">
        <v>-111.22587900000001</v>
      </c>
      <c r="J1200" s="1" t="str">
        <f t="shared" si="81"/>
        <v>Till</v>
      </c>
      <c r="K1200" s="1" t="str">
        <f t="shared" si="80"/>
        <v>&lt;2 micron</v>
      </c>
      <c r="L1200">
        <v>0.2</v>
      </c>
      <c r="M1200">
        <v>4.05</v>
      </c>
      <c r="N1200">
        <v>72</v>
      </c>
      <c r="O1200">
        <v>170</v>
      </c>
      <c r="P1200">
        <v>0.25</v>
      </c>
      <c r="Q1200">
        <v>1</v>
      </c>
      <c r="R1200">
        <v>0.24</v>
      </c>
      <c r="S1200">
        <v>0.25</v>
      </c>
      <c r="T1200">
        <v>24</v>
      </c>
      <c r="U1200">
        <v>112</v>
      </c>
      <c r="V1200">
        <v>148</v>
      </c>
      <c r="W1200">
        <v>4.57</v>
      </c>
      <c r="X1200">
        <v>5</v>
      </c>
      <c r="Y1200">
        <v>0.5</v>
      </c>
      <c r="Z1200">
        <v>0.59</v>
      </c>
      <c r="AA1200">
        <v>30</v>
      </c>
      <c r="AB1200">
        <v>1.27</v>
      </c>
      <c r="AC1200">
        <v>395</v>
      </c>
      <c r="AD1200">
        <v>2</v>
      </c>
      <c r="AE1200">
        <v>0.87</v>
      </c>
      <c r="AF1200">
        <v>71</v>
      </c>
      <c r="AG1200">
        <v>8930</v>
      </c>
      <c r="AH1200">
        <v>12</v>
      </c>
      <c r="AI1200">
        <v>2</v>
      </c>
      <c r="AJ1200">
        <v>9</v>
      </c>
      <c r="AK1200">
        <v>17</v>
      </c>
      <c r="AL1200">
        <v>0.14000000000000001</v>
      </c>
      <c r="AO1200">
        <v>84</v>
      </c>
      <c r="AQ1200">
        <v>90</v>
      </c>
    </row>
    <row r="1201" spans="1:43" hidden="1" x14ac:dyDescent="0.25">
      <c r="A1201" t="s">
        <v>3848</v>
      </c>
      <c r="B1201" t="s">
        <v>3849</v>
      </c>
      <c r="C1201" s="1" t="str">
        <f t="shared" si="82"/>
        <v>21:0089</v>
      </c>
      <c r="D1201" s="1" t="str">
        <f t="shared" si="83"/>
        <v>21:0006</v>
      </c>
      <c r="E1201" t="s">
        <v>3850</v>
      </c>
      <c r="F1201" t="s">
        <v>3851</v>
      </c>
      <c r="H1201">
        <v>64.184999000000005</v>
      </c>
      <c r="I1201">
        <v>-111.2258678</v>
      </c>
      <c r="J1201" s="1" t="str">
        <f t="shared" si="81"/>
        <v>Till</v>
      </c>
      <c r="K1201" s="1" t="str">
        <f t="shared" si="80"/>
        <v>&lt;2 micron</v>
      </c>
      <c r="L1201">
        <v>0.2</v>
      </c>
      <c r="M1201">
        <v>4.8099999999999996</v>
      </c>
      <c r="N1201">
        <v>62</v>
      </c>
      <c r="O1201">
        <v>180</v>
      </c>
      <c r="P1201">
        <v>0.25</v>
      </c>
      <c r="Q1201">
        <v>1</v>
      </c>
      <c r="R1201">
        <v>0.28000000000000003</v>
      </c>
      <c r="S1201">
        <v>0.25</v>
      </c>
      <c r="T1201">
        <v>29</v>
      </c>
      <c r="U1201">
        <v>116</v>
      </c>
      <c r="V1201">
        <v>132</v>
      </c>
      <c r="W1201">
        <v>4.8499999999999996</v>
      </c>
      <c r="X1201">
        <v>5</v>
      </c>
      <c r="Y1201">
        <v>2</v>
      </c>
      <c r="Z1201">
        <v>0.66</v>
      </c>
      <c r="AA1201">
        <v>30</v>
      </c>
      <c r="AB1201">
        <v>1.27</v>
      </c>
      <c r="AC1201">
        <v>465</v>
      </c>
      <c r="AD1201">
        <v>2</v>
      </c>
      <c r="AE1201">
        <v>0.82</v>
      </c>
      <c r="AF1201">
        <v>79</v>
      </c>
      <c r="AG1201">
        <v>7300</v>
      </c>
      <c r="AH1201">
        <v>12</v>
      </c>
      <c r="AI1201">
        <v>6</v>
      </c>
      <c r="AJ1201">
        <v>9</v>
      </c>
      <c r="AK1201">
        <v>21</v>
      </c>
      <c r="AL1201">
        <v>0.17</v>
      </c>
      <c r="AO1201">
        <v>86</v>
      </c>
      <c r="AQ1201">
        <v>92</v>
      </c>
    </row>
    <row r="1202" spans="1:43" hidden="1" x14ac:dyDescent="0.25">
      <c r="A1202" t="s">
        <v>3852</v>
      </c>
      <c r="B1202" t="s">
        <v>3853</v>
      </c>
      <c r="C1202" s="1" t="str">
        <f t="shared" si="82"/>
        <v>21:0089</v>
      </c>
      <c r="D1202" s="1" t="str">
        <f t="shared" si="83"/>
        <v>21:0006</v>
      </c>
      <c r="E1202" t="s">
        <v>3854</v>
      </c>
      <c r="F1202" t="s">
        <v>3855</v>
      </c>
      <c r="H1202">
        <v>64.038677100000001</v>
      </c>
      <c r="I1202">
        <v>-111.1794402</v>
      </c>
      <c r="J1202" s="1" t="str">
        <f t="shared" si="81"/>
        <v>Till</v>
      </c>
      <c r="K1202" s="1" t="str">
        <f t="shared" si="80"/>
        <v>&lt;2 micron</v>
      </c>
      <c r="L1202">
        <v>0.1</v>
      </c>
      <c r="M1202">
        <v>4.08</v>
      </c>
      <c r="N1202">
        <v>146</v>
      </c>
      <c r="O1202">
        <v>180</v>
      </c>
      <c r="P1202">
        <v>0.25</v>
      </c>
      <c r="Q1202">
        <v>1</v>
      </c>
      <c r="R1202">
        <v>0.21</v>
      </c>
      <c r="S1202">
        <v>0.25</v>
      </c>
      <c r="T1202">
        <v>30</v>
      </c>
      <c r="U1202">
        <v>125</v>
      </c>
      <c r="V1202">
        <v>161</v>
      </c>
      <c r="W1202">
        <v>5.03</v>
      </c>
      <c r="X1202">
        <v>5</v>
      </c>
      <c r="Y1202">
        <v>0.5</v>
      </c>
      <c r="Z1202">
        <v>0.73</v>
      </c>
      <c r="AA1202">
        <v>30</v>
      </c>
      <c r="AB1202">
        <v>1.42</v>
      </c>
      <c r="AC1202">
        <v>415</v>
      </c>
      <c r="AD1202">
        <v>3</v>
      </c>
      <c r="AE1202">
        <v>2.69</v>
      </c>
      <c r="AF1202">
        <v>82</v>
      </c>
      <c r="AH1202">
        <v>14</v>
      </c>
      <c r="AI1202">
        <v>1</v>
      </c>
      <c r="AJ1202">
        <v>10</v>
      </c>
      <c r="AK1202">
        <v>13</v>
      </c>
      <c r="AL1202">
        <v>0.02</v>
      </c>
      <c r="AO1202">
        <v>83</v>
      </c>
      <c r="AQ1202">
        <v>102</v>
      </c>
    </row>
    <row r="1203" spans="1:43" hidden="1" x14ac:dyDescent="0.25">
      <c r="A1203" t="s">
        <v>3856</v>
      </c>
      <c r="B1203" t="s">
        <v>3857</v>
      </c>
      <c r="C1203" s="1" t="str">
        <f t="shared" si="82"/>
        <v>21:0089</v>
      </c>
      <c r="D1203" s="1" t="str">
        <f t="shared" si="83"/>
        <v>21:0006</v>
      </c>
      <c r="E1203" t="s">
        <v>3858</v>
      </c>
      <c r="F1203" t="s">
        <v>3859</v>
      </c>
      <c r="H1203">
        <v>64.054026100000002</v>
      </c>
      <c r="I1203">
        <v>-111.46073149999999</v>
      </c>
      <c r="J1203" s="1" t="str">
        <f t="shared" si="81"/>
        <v>Till</v>
      </c>
      <c r="K1203" s="1" t="str">
        <f t="shared" si="80"/>
        <v>&lt;2 micron</v>
      </c>
      <c r="L1203">
        <v>0.2</v>
      </c>
      <c r="M1203">
        <v>5.18</v>
      </c>
      <c r="N1203">
        <v>50</v>
      </c>
      <c r="O1203">
        <v>100</v>
      </c>
      <c r="P1203">
        <v>0.25</v>
      </c>
      <c r="Q1203">
        <v>1</v>
      </c>
      <c r="R1203">
        <v>0.14000000000000001</v>
      </c>
      <c r="S1203">
        <v>0.25</v>
      </c>
      <c r="T1203">
        <v>12</v>
      </c>
      <c r="U1203">
        <v>116</v>
      </c>
      <c r="V1203">
        <v>99</v>
      </c>
      <c r="W1203">
        <v>4.95</v>
      </c>
      <c r="X1203">
        <v>5</v>
      </c>
      <c r="Y1203">
        <v>0.5</v>
      </c>
      <c r="Z1203">
        <v>0.26</v>
      </c>
      <c r="AA1203">
        <v>20</v>
      </c>
      <c r="AB1203">
        <v>0.76</v>
      </c>
      <c r="AC1203">
        <v>190</v>
      </c>
      <c r="AD1203">
        <v>3</v>
      </c>
      <c r="AE1203">
        <v>2.06</v>
      </c>
      <c r="AF1203">
        <v>37</v>
      </c>
      <c r="AG1203">
        <v>10000</v>
      </c>
      <c r="AH1203">
        <v>12</v>
      </c>
      <c r="AI1203">
        <v>1</v>
      </c>
      <c r="AJ1203">
        <v>8</v>
      </c>
      <c r="AK1203">
        <v>12</v>
      </c>
      <c r="AL1203">
        <v>0.04</v>
      </c>
      <c r="AO1203">
        <v>103</v>
      </c>
      <c r="AQ1203">
        <v>60</v>
      </c>
    </row>
    <row r="1204" spans="1:43" hidden="1" x14ac:dyDescent="0.25">
      <c r="A1204" t="s">
        <v>3860</v>
      </c>
      <c r="B1204" t="s">
        <v>3861</v>
      </c>
      <c r="C1204" s="1" t="str">
        <f t="shared" si="82"/>
        <v>21:0089</v>
      </c>
      <c r="D1204" s="1" t="str">
        <f t="shared" si="83"/>
        <v>21:0006</v>
      </c>
      <c r="E1204" t="s">
        <v>3862</v>
      </c>
      <c r="F1204" t="s">
        <v>3863</v>
      </c>
      <c r="H1204">
        <v>64.640325000000004</v>
      </c>
      <c r="I1204">
        <v>-111.8507254</v>
      </c>
      <c r="J1204" s="1" t="str">
        <f t="shared" si="81"/>
        <v>Till</v>
      </c>
      <c r="K1204" s="1" t="str">
        <f t="shared" si="80"/>
        <v>&lt;2 micron</v>
      </c>
      <c r="L1204">
        <v>0.1</v>
      </c>
      <c r="M1204">
        <v>5.63</v>
      </c>
      <c r="N1204">
        <v>88</v>
      </c>
      <c r="O1204">
        <v>140</v>
      </c>
      <c r="P1204">
        <v>0.25</v>
      </c>
      <c r="Q1204">
        <v>1</v>
      </c>
      <c r="R1204">
        <v>0.13</v>
      </c>
      <c r="S1204">
        <v>0.25</v>
      </c>
      <c r="T1204">
        <v>35</v>
      </c>
      <c r="U1204">
        <v>131</v>
      </c>
      <c r="V1204">
        <v>139</v>
      </c>
      <c r="W1204">
        <v>6.2</v>
      </c>
      <c r="X1204">
        <v>5</v>
      </c>
      <c r="Y1204">
        <v>0.5</v>
      </c>
      <c r="Z1204">
        <v>0.47</v>
      </c>
      <c r="AA1204">
        <v>20</v>
      </c>
      <c r="AB1204">
        <v>1.1299999999999999</v>
      </c>
      <c r="AC1204">
        <v>510</v>
      </c>
      <c r="AD1204">
        <v>6</v>
      </c>
      <c r="AE1204">
        <v>2.46</v>
      </c>
      <c r="AF1204">
        <v>86</v>
      </c>
      <c r="AG1204">
        <v>10000</v>
      </c>
      <c r="AH1204">
        <v>18</v>
      </c>
      <c r="AI1204">
        <v>1</v>
      </c>
      <c r="AJ1204">
        <v>9</v>
      </c>
      <c r="AK1204">
        <v>13</v>
      </c>
      <c r="AL1204">
        <v>0.04</v>
      </c>
      <c r="AO1204">
        <v>104</v>
      </c>
      <c r="AQ1204">
        <v>130</v>
      </c>
    </row>
    <row r="1205" spans="1:43" hidden="1" x14ac:dyDescent="0.25">
      <c r="A1205" t="s">
        <v>3864</v>
      </c>
      <c r="B1205" t="s">
        <v>3865</v>
      </c>
      <c r="C1205" s="1" t="str">
        <f t="shared" si="82"/>
        <v>21:0089</v>
      </c>
      <c r="D1205" s="1" t="str">
        <f t="shared" si="83"/>
        <v>21:0006</v>
      </c>
      <c r="E1205" t="s">
        <v>3866</v>
      </c>
      <c r="F1205" t="s">
        <v>3867</v>
      </c>
      <c r="H1205">
        <v>64.685241500000004</v>
      </c>
      <c r="I1205">
        <v>-111.5902095</v>
      </c>
      <c r="J1205" s="1" t="str">
        <f t="shared" si="81"/>
        <v>Till</v>
      </c>
      <c r="K1205" s="1" t="str">
        <f t="shared" si="80"/>
        <v>&lt;2 micron</v>
      </c>
      <c r="L1205">
        <v>0.1</v>
      </c>
      <c r="M1205">
        <v>5.37</v>
      </c>
      <c r="N1205">
        <v>36</v>
      </c>
      <c r="O1205">
        <v>200</v>
      </c>
      <c r="P1205">
        <v>0.25</v>
      </c>
      <c r="Q1205">
        <v>1</v>
      </c>
      <c r="R1205">
        <v>0.13</v>
      </c>
      <c r="S1205">
        <v>0.25</v>
      </c>
      <c r="T1205">
        <v>44</v>
      </c>
      <c r="U1205">
        <v>193</v>
      </c>
      <c r="V1205">
        <v>129</v>
      </c>
      <c r="W1205">
        <v>5.96</v>
      </c>
      <c r="X1205">
        <v>5</v>
      </c>
      <c r="Y1205">
        <v>0.5</v>
      </c>
      <c r="Z1205">
        <v>1.04</v>
      </c>
      <c r="AA1205">
        <v>50</v>
      </c>
      <c r="AB1205">
        <v>2.04</v>
      </c>
      <c r="AC1205">
        <v>730</v>
      </c>
      <c r="AD1205">
        <v>4</v>
      </c>
      <c r="AE1205">
        <v>1.06</v>
      </c>
      <c r="AF1205">
        <v>105</v>
      </c>
      <c r="AG1205">
        <v>10000</v>
      </c>
      <c r="AH1205">
        <v>28</v>
      </c>
      <c r="AI1205">
        <v>1</v>
      </c>
      <c r="AJ1205">
        <v>13</v>
      </c>
      <c r="AK1205">
        <v>12</v>
      </c>
      <c r="AL1205">
        <v>0.08</v>
      </c>
      <c r="AO1205">
        <v>107</v>
      </c>
      <c r="AQ1205">
        <v>132</v>
      </c>
    </row>
    <row r="1206" spans="1:43" hidden="1" x14ac:dyDescent="0.25">
      <c r="A1206" t="s">
        <v>3868</v>
      </c>
      <c r="B1206" t="s">
        <v>3869</v>
      </c>
      <c r="C1206" s="1" t="str">
        <f t="shared" si="82"/>
        <v>21:0089</v>
      </c>
      <c r="D1206" s="1" t="str">
        <f t="shared" si="83"/>
        <v>21:0006</v>
      </c>
      <c r="E1206" t="s">
        <v>3870</v>
      </c>
      <c r="F1206" t="s">
        <v>3871</v>
      </c>
      <c r="H1206">
        <v>64.560937300000006</v>
      </c>
      <c r="I1206">
        <v>-111.599144</v>
      </c>
      <c r="J1206" s="1" t="str">
        <f t="shared" si="81"/>
        <v>Till</v>
      </c>
      <c r="K1206" s="1" t="str">
        <f t="shared" si="80"/>
        <v>&lt;2 micron</v>
      </c>
      <c r="L1206">
        <v>0.2</v>
      </c>
      <c r="M1206">
        <v>4.83</v>
      </c>
      <c r="N1206">
        <v>48</v>
      </c>
      <c r="O1206">
        <v>190</v>
      </c>
      <c r="P1206">
        <v>0.25</v>
      </c>
      <c r="Q1206">
        <v>1</v>
      </c>
      <c r="R1206">
        <v>0.24</v>
      </c>
      <c r="S1206">
        <v>0.25</v>
      </c>
      <c r="T1206">
        <v>30</v>
      </c>
      <c r="U1206">
        <v>130</v>
      </c>
      <c r="V1206">
        <v>131</v>
      </c>
      <c r="W1206">
        <v>4.97</v>
      </c>
      <c r="X1206">
        <v>5</v>
      </c>
      <c r="Y1206">
        <v>0.5</v>
      </c>
      <c r="Z1206">
        <v>0.8</v>
      </c>
      <c r="AA1206">
        <v>30</v>
      </c>
      <c r="AB1206">
        <v>1.49</v>
      </c>
      <c r="AC1206">
        <v>430</v>
      </c>
      <c r="AD1206">
        <v>3</v>
      </c>
      <c r="AE1206">
        <v>0.46</v>
      </c>
      <c r="AF1206">
        <v>88</v>
      </c>
      <c r="AG1206">
        <v>3810</v>
      </c>
      <c r="AH1206">
        <v>16</v>
      </c>
      <c r="AI1206">
        <v>1</v>
      </c>
      <c r="AJ1206">
        <v>11</v>
      </c>
      <c r="AK1206">
        <v>18</v>
      </c>
      <c r="AL1206">
        <v>0.18</v>
      </c>
      <c r="AO1206">
        <v>88</v>
      </c>
      <c r="AQ1206">
        <v>102</v>
      </c>
    </row>
    <row r="1207" spans="1:43" hidden="1" x14ac:dyDescent="0.25">
      <c r="A1207" t="s">
        <v>3872</v>
      </c>
      <c r="B1207" t="s">
        <v>3873</v>
      </c>
      <c r="C1207" s="1" t="str">
        <f t="shared" si="82"/>
        <v>21:0089</v>
      </c>
      <c r="D1207" s="1" t="str">
        <f t="shared" si="83"/>
        <v>21:0006</v>
      </c>
      <c r="E1207" t="s">
        <v>3874</v>
      </c>
      <c r="F1207" t="s">
        <v>3875</v>
      </c>
      <c r="H1207">
        <v>64.544256399999995</v>
      </c>
      <c r="I1207">
        <v>-111.9110019</v>
      </c>
      <c r="J1207" s="1" t="str">
        <f t="shared" si="81"/>
        <v>Till</v>
      </c>
      <c r="K1207" s="1" t="str">
        <f t="shared" si="80"/>
        <v>&lt;2 micron</v>
      </c>
      <c r="L1207">
        <v>0.2</v>
      </c>
      <c r="M1207">
        <v>4.1500000000000004</v>
      </c>
      <c r="N1207">
        <v>50</v>
      </c>
      <c r="O1207">
        <v>120</v>
      </c>
      <c r="P1207">
        <v>0.25</v>
      </c>
      <c r="Q1207">
        <v>1</v>
      </c>
      <c r="R1207">
        <v>0.26</v>
      </c>
      <c r="S1207">
        <v>0.25</v>
      </c>
      <c r="T1207">
        <v>19</v>
      </c>
      <c r="U1207">
        <v>91</v>
      </c>
      <c r="V1207">
        <v>109</v>
      </c>
      <c r="W1207">
        <v>4.25</v>
      </c>
      <c r="X1207">
        <v>5</v>
      </c>
      <c r="Y1207">
        <v>0.5</v>
      </c>
      <c r="Z1207">
        <v>0.51</v>
      </c>
      <c r="AA1207">
        <v>40</v>
      </c>
      <c r="AB1207">
        <v>1.0900000000000001</v>
      </c>
      <c r="AC1207">
        <v>355</v>
      </c>
      <c r="AD1207">
        <v>2</v>
      </c>
      <c r="AE1207">
        <v>0.77</v>
      </c>
      <c r="AF1207">
        <v>52</v>
      </c>
      <c r="AG1207">
        <v>7720</v>
      </c>
      <c r="AH1207">
        <v>18</v>
      </c>
      <c r="AI1207">
        <v>1</v>
      </c>
      <c r="AJ1207">
        <v>8</v>
      </c>
      <c r="AK1207">
        <v>17</v>
      </c>
      <c r="AL1207">
        <v>0.13</v>
      </c>
      <c r="AO1207">
        <v>72</v>
      </c>
      <c r="AQ1207">
        <v>82</v>
      </c>
    </row>
    <row r="1208" spans="1:43" hidden="1" x14ac:dyDescent="0.25">
      <c r="A1208" t="s">
        <v>3876</v>
      </c>
      <c r="B1208" t="s">
        <v>3877</v>
      </c>
      <c r="C1208" s="1" t="str">
        <f t="shared" si="82"/>
        <v>21:0089</v>
      </c>
      <c r="D1208" s="1" t="str">
        <f t="shared" si="83"/>
        <v>21:0006</v>
      </c>
      <c r="E1208" t="s">
        <v>3878</v>
      </c>
      <c r="F1208" t="s">
        <v>3879</v>
      </c>
      <c r="H1208">
        <v>64.245764899999998</v>
      </c>
      <c r="I1208">
        <v>-111.8271582</v>
      </c>
      <c r="J1208" s="1" t="str">
        <f t="shared" si="81"/>
        <v>Till</v>
      </c>
      <c r="K1208" s="1" t="str">
        <f t="shared" si="80"/>
        <v>&lt;2 micron</v>
      </c>
      <c r="L1208">
        <v>0.2</v>
      </c>
      <c r="M1208">
        <v>4.0599999999999996</v>
      </c>
      <c r="N1208">
        <v>102</v>
      </c>
      <c r="O1208">
        <v>170</v>
      </c>
      <c r="P1208">
        <v>0.25</v>
      </c>
      <c r="Q1208">
        <v>1</v>
      </c>
      <c r="R1208">
        <v>0.38</v>
      </c>
      <c r="S1208">
        <v>0.25</v>
      </c>
      <c r="T1208">
        <v>28</v>
      </c>
      <c r="U1208">
        <v>112</v>
      </c>
      <c r="V1208">
        <v>183</v>
      </c>
      <c r="W1208">
        <v>4.6500000000000004</v>
      </c>
      <c r="X1208">
        <v>5</v>
      </c>
      <c r="Y1208">
        <v>1</v>
      </c>
      <c r="Z1208">
        <v>0.72</v>
      </c>
      <c r="AA1208">
        <v>30</v>
      </c>
      <c r="AB1208">
        <v>1.57</v>
      </c>
      <c r="AC1208">
        <v>470</v>
      </c>
      <c r="AD1208">
        <v>0.5</v>
      </c>
      <c r="AE1208">
        <v>0.44</v>
      </c>
      <c r="AF1208">
        <v>86</v>
      </c>
      <c r="AG1208">
        <v>4550</v>
      </c>
      <c r="AH1208">
        <v>10</v>
      </c>
      <c r="AI1208">
        <v>1</v>
      </c>
      <c r="AJ1208">
        <v>10</v>
      </c>
      <c r="AK1208">
        <v>19</v>
      </c>
      <c r="AL1208">
        <v>0.17</v>
      </c>
      <c r="AO1208">
        <v>81</v>
      </c>
      <c r="AQ1208">
        <v>108</v>
      </c>
    </row>
    <row r="1209" spans="1:43" hidden="1" x14ac:dyDescent="0.25">
      <c r="A1209" t="s">
        <v>3880</v>
      </c>
      <c r="B1209" t="s">
        <v>3881</v>
      </c>
      <c r="C1209" s="1" t="str">
        <f t="shared" si="82"/>
        <v>21:0089</v>
      </c>
      <c r="D1209" s="1" t="str">
        <f t="shared" si="83"/>
        <v>21:0006</v>
      </c>
      <c r="E1209" t="s">
        <v>3882</v>
      </c>
      <c r="F1209" t="s">
        <v>3883</v>
      </c>
      <c r="H1209">
        <v>64.154597899999999</v>
      </c>
      <c r="I1209">
        <v>-111.4473055</v>
      </c>
      <c r="J1209" s="1" t="str">
        <f t="shared" si="81"/>
        <v>Till</v>
      </c>
      <c r="K1209" s="1" t="str">
        <f t="shared" si="80"/>
        <v>&lt;2 micron</v>
      </c>
      <c r="L1209">
        <v>0.1</v>
      </c>
      <c r="M1209">
        <v>3.6</v>
      </c>
      <c r="N1209">
        <v>34</v>
      </c>
      <c r="O1209">
        <v>250</v>
      </c>
      <c r="P1209">
        <v>0.25</v>
      </c>
      <c r="Q1209">
        <v>1</v>
      </c>
      <c r="R1209">
        <v>0.37</v>
      </c>
      <c r="S1209">
        <v>0.25</v>
      </c>
      <c r="T1209">
        <v>25</v>
      </c>
      <c r="U1209">
        <v>135</v>
      </c>
      <c r="V1209">
        <v>114</v>
      </c>
      <c r="W1209">
        <v>5.09</v>
      </c>
      <c r="X1209">
        <v>5</v>
      </c>
      <c r="Y1209">
        <v>0.5</v>
      </c>
      <c r="Z1209">
        <v>1.01</v>
      </c>
      <c r="AA1209">
        <v>30</v>
      </c>
      <c r="AB1209">
        <v>1.9</v>
      </c>
      <c r="AC1209">
        <v>445</v>
      </c>
      <c r="AD1209">
        <v>1</v>
      </c>
      <c r="AE1209">
        <v>2.34</v>
      </c>
      <c r="AF1209">
        <v>76</v>
      </c>
      <c r="AG1209">
        <v>10000</v>
      </c>
      <c r="AH1209">
        <v>12</v>
      </c>
      <c r="AI1209">
        <v>1</v>
      </c>
      <c r="AJ1209">
        <v>11</v>
      </c>
      <c r="AK1209">
        <v>21</v>
      </c>
      <c r="AL1209">
        <v>0.01</v>
      </c>
      <c r="AO1209">
        <v>97</v>
      </c>
      <c r="AQ1209">
        <v>126</v>
      </c>
    </row>
    <row r="1210" spans="1:43" hidden="1" x14ac:dyDescent="0.25">
      <c r="A1210" t="s">
        <v>3884</v>
      </c>
      <c r="B1210" t="s">
        <v>3885</v>
      </c>
      <c r="C1210" s="1" t="str">
        <f t="shared" si="82"/>
        <v>21:0089</v>
      </c>
      <c r="D1210" s="1" t="str">
        <f t="shared" si="83"/>
        <v>21:0006</v>
      </c>
      <c r="E1210" t="s">
        <v>3886</v>
      </c>
      <c r="F1210" t="s">
        <v>3887</v>
      </c>
      <c r="H1210">
        <v>64.335022800000004</v>
      </c>
      <c r="I1210">
        <v>-111.15017880000001</v>
      </c>
      <c r="J1210" s="1" t="str">
        <f t="shared" si="81"/>
        <v>Till</v>
      </c>
      <c r="K1210" s="1" t="str">
        <f t="shared" si="80"/>
        <v>&lt;2 micron</v>
      </c>
      <c r="L1210">
        <v>0.2</v>
      </c>
      <c r="M1210">
        <v>4.2300000000000004</v>
      </c>
      <c r="N1210">
        <v>92</v>
      </c>
      <c r="O1210">
        <v>140</v>
      </c>
      <c r="P1210">
        <v>0.25</v>
      </c>
      <c r="Q1210">
        <v>1</v>
      </c>
      <c r="R1210">
        <v>0.24</v>
      </c>
      <c r="S1210">
        <v>0.25</v>
      </c>
      <c r="T1210">
        <v>25</v>
      </c>
      <c r="U1210">
        <v>105</v>
      </c>
      <c r="V1210">
        <v>210</v>
      </c>
      <c r="W1210">
        <v>4.92</v>
      </c>
      <c r="X1210">
        <v>5</v>
      </c>
      <c r="Y1210">
        <v>0.5</v>
      </c>
      <c r="Z1210">
        <v>0.56000000000000005</v>
      </c>
      <c r="AA1210">
        <v>40</v>
      </c>
      <c r="AB1210">
        <v>1.19</v>
      </c>
      <c r="AC1210">
        <v>350</v>
      </c>
      <c r="AD1210">
        <v>3</v>
      </c>
      <c r="AE1210">
        <v>1.21</v>
      </c>
      <c r="AF1210">
        <v>85</v>
      </c>
      <c r="AG1210">
        <v>10000</v>
      </c>
      <c r="AH1210">
        <v>12</v>
      </c>
      <c r="AI1210">
        <v>1</v>
      </c>
      <c r="AJ1210">
        <v>9</v>
      </c>
      <c r="AK1210">
        <v>15</v>
      </c>
      <c r="AL1210">
        <v>0.11</v>
      </c>
      <c r="AO1210">
        <v>79</v>
      </c>
      <c r="AQ1210">
        <v>112</v>
      </c>
    </row>
    <row r="1211" spans="1:43" hidden="1" x14ac:dyDescent="0.25">
      <c r="A1211" t="s">
        <v>3888</v>
      </c>
      <c r="B1211" t="s">
        <v>3889</v>
      </c>
      <c r="C1211" s="1" t="str">
        <f t="shared" si="82"/>
        <v>21:0089</v>
      </c>
      <c r="D1211" s="1" t="str">
        <f t="shared" si="83"/>
        <v>21:0006</v>
      </c>
      <c r="E1211" t="s">
        <v>3890</v>
      </c>
      <c r="F1211" t="s">
        <v>3891</v>
      </c>
      <c r="H1211">
        <v>64.453235599999999</v>
      </c>
      <c r="I1211">
        <v>-111.0806619</v>
      </c>
      <c r="J1211" s="1" t="str">
        <f t="shared" si="81"/>
        <v>Till</v>
      </c>
      <c r="K1211" s="1" t="str">
        <f t="shared" si="80"/>
        <v>&lt;2 micron</v>
      </c>
      <c r="L1211">
        <v>0.1</v>
      </c>
      <c r="M1211">
        <v>4.01</v>
      </c>
      <c r="N1211">
        <v>70</v>
      </c>
      <c r="O1211">
        <v>190</v>
      </c>
      <c r="P1211">
        <v>0.25</v>
      </c>
      <c r="Q1211">
        <v>1</v>
      </c>
      <c r="R1211">
        <v>0.27</v>
      </c>
      <c r="S1211">
        <v>0.25</v>
      </c>
      <c r="T1211">
        <v>35</v>
      </c>
      <c r="U1211">
        <v>123</v>
      </c>
      <c r="V1211">
        <v>144</v>
      </c>
      <c r="W1211">
        <v>4.88</v>
      </c>
      <c r="X1211">
        <v>5</v>
      </c>
      <c r="Y1211">
        <v>0.5</v>
      </c>
      <c r="Z1211">
        <v>0.84</v>
      </c>
      <c r="AA1211">
        <v>30</v>
      </c>
      <c r="AB1211">
        <v>1.66</v>
      </c>
      <c r="AC1211">
        <v>495</v>
      </c>
      <c r="AD1211">
        <v>1</v>
      </c>
      <c r="AE1211">
        <v>0.98</v>
      </c>
      <c r="AF1211">
        <v>97</v>
      </c>
      <c r="AG1211">
        <v>10000</v>
      </c>
      <c r="AH1211">
        <v>16</v>
      </c>
      <c r="AI1211">
        <v>1</v>
      </c>
      <c r="AJ1211">
        <v>10</v>
      </c>
      <c r="AK1211">
        <v>15</v>
      </c>
      <c r="AL1211">
        <v>0.06</v>
      </c>
      <c r="AO1211">
        <v>84</v>
      </c>
      <c r="AQ1211">
        <v>132</v>
      </c>
    </row>
    <row r="1212" spans="1:43" hidden="1" x14ac:dyDescent="0.25">
      <c r="A1212" t="s">
        <v>3892</v>
      </c>
      <c r="B1212" t="s">
        <v>3893</v>
      </c>
      <c r="C1212" s="1" t="str">
        <f t="shared" si="82"/>
        <v>21:0089</v>
      </c>
      <c r="D1212" s="1" t="str">
        <f t="shared" si="83"/>
        <v>21:0006</v>
      </c>
      <c r="E1212" t="s">
        <v>3894</v>
      </c>
      <c r="F1212" t="s">
        <v>3895</v>
      </c>
      <c r="H1212">
        <v>64.439137299999999</v>
      </c>
      <c r="I1212">
        <v>-110.9050184</v>
      </c>
      <c r="J1212" s="1" t="str">
        <f t="shared" si="81"/>
        <v>Till</v>
      </c>
      <c r="K1212" s="1" t="str">
        <f t="shared" si="80"/>
        <v>&lt;2 micron</v>
      </c>
      <c r="L1212">
        <v>0.2</v>
      </c>
      <c r="M1212">
        <v>4.99</v>
      </c>
      <c r="N1212">
        <v>116</v>
      </c>
      <c r="O1212">
        <v>190</v>
      </c>
      <c r="P1212">
        <v>0.25</v>
      </c>
      <c r="Q1212">
        <v>1</v>
      </c>
      <c r="R1212">
        <v>0.25</v>
      </c>
      <c r="S1212">
        <v>0.25</v>
      </c>
      <c r="T1212">
        <v>24</v>
      </c>
      <c r="U1212">
        <v>127</v>
      </c>
      <c r="V1212">
        <v>162</v>
      </c>
      <c r="W1212">
        <v>5.5</v>
      </c>
      <c r="X1212">
        <v>5</v>
      </c>
      <c r="Y1212">
        <v>0.5</v>
      </c>
      <c r="Z1212">
        <v>0.77</v>
      </c>
      <c r="AA1212">
        <v>30</v>
      </c>
      <c r="AB1212">
        <v>1.41</v>
      </c>
      <c r="AC1212">
        <v>420</v>
      </c>
      <c r="AD1212">
        <v>3</v>
      </c>
      <c r="AE1212">
        <v>0.75</v>
      </c>
      <c r="AF1212">
        <v>70</v>
      </c>
      <c r="AG1212">
        <v>7560</v>
      </c>
      <c r="AH1212">
        <v>14</v>
      </c>
      <c r="AI1212">
        <v>2</v>
      </c>
      <c r="AJ1212">
        <v>11</v>
      </c>
      <c r="AK1212">
        <v>19</v>
      </c>
      <c r="AL1212">
        <v>0.16</v>
      </c>
      <c r="AO1212">
        <v>87</v>
      </c>
      <c r="AQ1212">
        <v>98</v>
      </c>
    </row>
    <row r="1213" spans="1:43" hidden="1" x14ac:dyDescent="0.25">
      <c r="A1213" t="s">
        <v>3896</v>
      </c>
      <c r="B1213" t="s">
        <v>3897</v>
      </c>
      <c r="C1213" s="1" t="str">
        <f t="shared" si="82"/>
        <v>21:0089</v>
      </c>
      <c r="D1213" s="1" t="str">
        <f t="shared" si="83"/>
        <v>21:0006</v>
      </c>
      <c r="E1213" t="s">
        <v>3898</v>
      </c>
      <c r="F1213" t="s">
        <v>3899</v>
      </c>
      <c r="H1213">
        <v>64.416105400000006</v>
      </c>
      <c r="I1213">
        <v>-110.83789659999999</v>
      </c>
      <c r="J1213" s="1" t="str">
        <f t="shared" si="81"/>
        <v>Till</v>
      </c>
      <c r="K1213" s="1" t="str">
        <f t="shared" si="80"/>
        <v>&lt;2 micron</v>
      </c>
      <c r="L1213">
        <v>0.2</v>
      </c>
      <c r="M1213">
        <v>4.1900000000000004</v>
      </c>
      <c r="N1213">
        <v>74</v>
      </c>
      <c r="O1213">
        <v>140</v>
      </c>
      <c r="P1213">
        <v>0.25</v>
      </c>
      <c r="Q1213">
        <v>1</v>
      </c>
      <c r="R1213">
        <v>0.23</v>
      </c>
      <c r="S1213">
        <v>0.25</v>
      </c>
      <c r="T1213">
        <v>24</v>
      </c>
      <c r="U1213">
        <v>108</v>
      </c>
      <c r="V1213">
        <v>169</v>
      </c>
      <c r="W1213">
        <v>5.05</v>
      </c>
      <c r="X1213">
        <v>5</v>
      </c>
      <c r="Y1213">
        <v>0.5</v>
      </c>
      <c r="Z1213">
        <v>0.49</v>
      </c>
      <c r="AA1213">
        <v>30</v>
      </c>
      <c r="AB1213">
        <v>1.1000000000000001</v>
      </c>
      <c r="AC1213">
        <v>360</v>
      </c>
      <c r="AD1213">
        <v>3</v>
      </c>
      <c r="AE1213">
        <v>1.26</v>
      </c>
      <c r="AF1213">
        <v>71</v>
      </c>
      <c r="AG1213">
        <v>10000</v>
      </c>
      <c r="AH1213">
        <v>14</v>
      </c>
      <c r="AI1213">
        <v>1</v>
      </c>
      <c r="AJ1213">
        <v>9</v>
      </c>
      <c r="AK1213">
        <v>16</v>
      </c>
      <c r="AL1213">
        <v>0.13</v>
      </c>
      <c r="AO1213">
        <v>82</v>
      </c>
      <c r="AQ1213">
        <v>74</v>
      </c>
    </row>
    <row r="1214" spans="1:43" hidden="1" x14ac:dyDescent="0.25">
      <c r="A1214" t="s">
        <v>3900</v>
      </c>
      <c r="B1214" t="s">
        <v>3901</v>
      </c>
      <c r="C1214" s="1" t="str">
        <f t="shared" si="82"/>
        <v>21:0089</v>
      </c>
      <c r="D1214" s="1" t="str">
        <f t="shared" si="83"/>
        <v>21:0006</v>
      </c>
      <c r="E1214" t="s">
        <v>3902</v>
      </c>
      <c r="F1214" t="s">
        <v>3903</v>
      </c>
      <c r="H1214">
        <v>64.318738999999994</v>
      </c>
      <c r="I1214">
        <v>-111.0172367</v>
      </c>
      <c r="J1214" s="1" t="str">
        <f t="shared" si="81"/>
        <v>Till</v>
      </c>
      <c r="K1214" s="1" t="str">
        <f t="shared" si="80"/>
        <v>&lt;2 micron</v>
      </c>
      <c r="L1214">
        <v>0.2</v>
      </c>
      <c r="M1214">
        <v>4.8</v>
      </c>
      <c r="N1214">
        <v>154</v>
      </c>
      <c r="O1214">
        <v>180</v>
      </c>
      <c r="P1214">
        <v>0.5</v>
      </c>
      <c r="Q1214">
        <v>1</v>
      </c>
      <c r="R1214">
        <v>0.26</v>
      </c>
      <c r="S1214">
        <v>0.25</v>
      </c>
      <c r="T1214">
        <v>33</v>
      </c>
      <c r="U1214">
        <v>119</v>
      </c>
      <c r="V1214">
        <v>246</v>
      </c>
      <c r="W1214">
        <v>5.37</v>
      </c>
      <c r="X1214">
        <v>5</v>
      </c>
      <c r="Y1214">
        <v>0.5</v>
      </c>
      <c r="Z1214">
        <v>0.73</v>
      </c>
      <c r="AA1214">
        <v>40</v>
      </c>
      <c r="AB1214">
        <v>1.36</v>
      </c>
      <c r="AC1214">
        <v>395</v>
      </c>
      <c r="AD1214">
        <v>1</v>
      </c>
      <c r="AE1214">
        <v>0.89</v>
      </c>
      <c r="AF1214">
        <v>102</v>
      </c>
      <c r="AG1214">
        <v>9470</v>
      </c>
      <c r="AH1214">
        <v>20</v>
      </c>
      <c r="AI1214">
        <v>1</v>
      </c>
      <c r="AJ1214">
        <v>10</v>
      </c>
      <c r="AK1214">
        <v>24</v>
      </c>
      <c r="AL1214">
        <v>0.14000000000000001</v>
      </c>
      <c r="AO1214">
        <v>79</v>
      </c>
      <c r="AQ1214">
        <v>100</v>
      </c>
    </row>
    <row r="1215" spans="1:43" hidden="1" x14ac:dyDescent="0.25">
      <c r="A1215" t="s">
        <v>3904</v>
      </c>
      <c r="B1215" t="s">
        <v>3905</v>
      </c>
      <c r="C1215" s="1" t="str">
        <f t="shared" si="82"/>
        <v>21:0089</v>
      </c>
      <c r="D1215" s="1" t="str">
        <f t="shared" si="83"/>
        <v>21:0006</v>
      </c>
      <c r="E1215" t="s">
        <v>3906</v>
      </c>
      <c r="F1215" t="s">
        <v>3907</v>
      </c>
      <c r="H1215">
        <v>64.8150586</v>
      </c>
      <c r="I1215">
        <v>-111.970051</v>
      </c>
      <c r="J1215" s="1" t="str">
        <f t="shared" si="81"/>
        <v>Till</v>
      </c>
      <c r="K1215" s="1" t="str">
        <f t="shared" si="80"/>
        <v>&lt;2 micron</v>
      </c>
      <c r="L1215">
        <v>0.1</v>
      </c>
      <c r="M1215">
        <v>5.52</v>
      </c>
      <c r="N1215">
        <v>42</v>
      </c>
      <c r="O1215">
        <v>230</v>
      </c>
      <c r="P1215">
        <v>0.5</v>
      </c>
      <c r="Q1215">
        <v>1</v>
      </c>
      <c r="R1215">
        <v>0.16</v>
      </c>
      <c r="S1215">
        <v>0.25</v>
      </c>
      <c r="T1215">
        <v>32</v>
      </c>
      <c r="U1215">
        <v>184</v>
      </c>
      <c r="V1215">
        <v>162</v>
      </c>
      <c r="W1215">
        <v>7.23</v>
      </c>
      <c r="X1215">
        <v>5</v>
      </c>
      <c r="Y1215">
        <v>0.5</v>
      </c>
      <c r="Z1215">
        <v>1.1299999999999999</v>
      </c>
      <c r="AA1215">
        <v>30</v>
      </c>
      <c r="AB1215">
        <v>2.0699999999999998</v>
      </c>
      <c r="AC1215">
        <v>460</v>
      </c>
      <c r="AD1215">
        <v>6</v>
      </c>
      <c r="AE1215">
        <v>0.54</v>
      </c>
      <c r="AF1215">
        <v>100</v>
      </c>
      <c r="AG1215">
        <v>3030</v>
      </c>
      <c r="AH1215">
        <v>18</v>
      </c>
      <c r="AI1215">
        <v>2</v>
      </c>
      <c r="AJ1215">
        <v>16</v>
      </c>
      <c r="AK1215">
        <v>15</v>
      </c>
      <c r="AL1215">
        <v>0.24</v>
      </c>
      <c r="AO1215">
        <v>150</v>
      </c>
      <c r="AQ1215">
        <v>164</v>
      </c>
    </row>
    <row r="1216" spans="1:43" hidden="1" x14ac:dyDescent="0.25">
      <c r="A1216" t="s">
        <v>3908</v>
      </c>
      <c r="B1216" t="s">
        <v>3909</v>
      </c>
      <c r="C1216" s="1" t="str">
        <f t="shared" si="82"/>
        <v>21:0089</v>
      </c>
      <c r="D1216" s="1" t="str">
        <f t="shared" si="83"/>
        <v>21:0006</v>
      </c>
      <c r="E1216" t="s">
        <v>3906</v>
      </c>
      <c r="F1216" t="s">
        <v>3910</v>
      </c>
      <c r="H1216">
        <v>64.8150586</v>
      </c>
      <c r="I1216">
        <v>-111.970051</v>
      </c>
      <c r="J1216" s="1" t="str">
        <f t="shared" si="81"/>
        <v>Till</v>
      </c>
      <c r="K1216" s="1" t="str">
        <f t="shared" si="80"/>
        <v>&lt;2 micron</v>
      </c>
      <c r="L1216">
        <v>0.2</v>
      </c>
      <c r="M1216">
        <v>5.56</v>
      </c>
      <c r="N1216">
        <v>40</v>
      </c>
      <c r="O1216">
        <v>230</v>
      </c>
      <c r="P1216">
        <v>0.25</v>
      </c>
      <c r="Q1216">
        <v>1</v>
      </c>
      <c r="R1216">
        <v>0.17</v>
      </c>
      <c r="S1216">
        <v>0.25</v>
      </c>
      <c r="T1216">
        <v>35</v>
      </c>
      <c r="U1216">
        <v>182</v>
      </c>
      <c r="V1216">
        <v>158</v>
      </c>
      <c r="W1216">
        <v>6.9</v>
      </c>
      <c r="X1216">
        <v>30</v>
      </c>
      <c r="Y1216">
        <v>0.5</v>
      </c>
      <c r="Z1216">
        <v>1.1499999999999999</v>
      </c>
      <c r="AA1216">
        <v>30</v>
      </c>
      <c r="AB1216">
        <v>2.15</v>
      </c>
      <c r="AC1216">
        <v>455</v>
      </c>
      <c r="AD1216">
        <v>8</v>
      </c>
      <c r="AE1216">
        <v>0.52</v>
      </c>
      <c r="AF1216">
        <v>100</v>
      </c>
      <c r="AG1216">
        <v>2720</v>
      </c>
      <c r="AH1216">
        <v>24</v>
      </c>
      <c r="AI1216">
        <v>8</v>
      </c>
      <c r="AJ1216">
        <v>16</v>
      </c>
      <c r="AK1216">
        <v>15</v>
      </c>
      <c r="AL1216">
        <v>0.23</v>
      </c>
      <c r="AO1216">
        <v>150</v>
      </c>
      <c r="AQ1216">
        <v>152</v>
      </c>
    </row>
    <row r="1217" spans="1:43" hidden="1" x14ac:dyDescent="0.25">
      <c r="A1217" t="s">
        <v>3911</v>
      </c>
      <c r="B1217" t="s">
        <v>3912</v>
      </c>
      <c r="C1217" s="1" t="str">
        <f t="shared" si="82"/>
        <v>21:0089</v>
      </c>
      <c r="D1217" s="1" t="str">
        <f t="shared" si="83"/>
        <v>21:0006</v>
      </c>
      <c r="E1217" t="s">
        <v>3913</v>
      </c>
      <c r="F1217" t="s">
        <v>3914</v>
      </c>
      <c r="H1217">
        <v>64.907297099999994</v>
      </c>
      <c r="I1217">
        <v>-111.8311448</v>
      </c>
      <c r="J1217" s="1" t="str">
        <f t="shared" si="81"/>
        <v>Till</v>
      </c>
      <c r="K1217" s="1" t="str">
        <f t="shared" si="80"/>
        <v>&lt;2 micron</v>
      </c>
      <c r="L1217">
        <v>0.8</v>
      </c>
      <c r="M1217">
        <v>4.01</v>
      </c>
      <c r="N1217">
        <v>8</v>
      </c>
      <c r="O1217">
        <v>130</v>
      </c>
      <c r="P1217">
        <v>0.25</v>
      </c>
      <c r="Q1217">
        <v>1</v>
      </c>
      <c r="R1217">
        <v>0.2</v>
      </c>
      <c r="S1217">
        <v>0.25</v>
      </c>
      <c r="T1217">
        <v>16</v>
      </c>
      <c r="U1217">
        <v>104</v>
      </c>
      <c r="V1217">
        <v>72</v>
      </c>
      <c r="W1217">
        <v>5.19</v>
      </c>
      <c r="X1217">
        <v>5</v>
      </c>
      <c r="Y1217">
        <v>0.5</v>
      </c>
      <c r="Z1217">
        <v>0.52</v>
      </c>
      <c r="AA1217">
        <v>40</v>
      </c>
      <c r="AB1217">
        <v>1.32</v>
      </c>
      <c r="AC1217">
        <v>285</v>
      </c>
      <c r="AD1217">
        <v>1</v>
      </c>
      <c r="AE1217">
        <v>0.7</v>
      </c>
      <c r="AF1217">
        <v>45</v>
      </c>
      <c r="AG1217">
        <v>5210</v>
      </c>
      <c r="AH1217">
        <v>16</v>
      </c>
      <c r="AI1217">
        <v>1</v>
      </c>
      <c r="AJ1217">
        <v>9</v>
      </c>
      <c r="AK1217">
        <v>14</v>
      </c>
      <c r="AL1217">
        <v>0.17</v>
      </c>
      <c r="AO1217">
        <v>112</v>
      </c>
      <c r="AQ1217">
        <v>108</v>
      </c>
    </row>
    <row r="1218" spans="1:43" hidden="1" x14ac:dyDescent="0.25">
      <c r="A1218" t="s">
        <v>3915</v>
      </c>
      <c r="B1218" t="s">
        <v>3916</v>
      </c>
      <c r="C1218" s="1" t="str">
        <f t="shared" si="82"/>
        <v>21:0089</v>
      </c>
      <c r="D1218" s="1" t="str">
        <f t="shared" si="83"/>
        <v>21:0006</v>
      </c>
      <c r="E1218" t="s">
        <v>3917</v>
      </c>
      <c r="F1218" t="s">
        <v>3918</v>
      </c>
      <c r="H1218">
        <v>64.931125699999996</v>
      </c>
      <c r="I1218">
        <v>-111.74921670000001</v>
      </c>
      <c r="J1218" s="1" t="str">
        <f t="shared" si="81"/>
        <v>Till</v>
      </c>
      <c r="K1218" s="1" t="str">
        <f t="shared" si="80"/>
        <v>&lt;2 micron</v>
      </c>
      <c r="L1218">
        <v>0.2</v>
      </c>
      <c r="M1218">
        <v>5.07</v>
      </c>
      <c r="N1218">
        <v>14</v>
      </c>
      <c r="O1218">
        <v>170</v>
      </c>
      <c r="P1218">
        <v>0.25</v>
      </c>
      <c r="Q1218">
        <v>1</v>
      </c>
      <c r="R1218">
        <v>0.19</v>
      </c>
      <c r="S1218">
        <v>0.25</v>
      </c>
      <c r="T1218">
        <v>30</v>
      </c>
      <c r="U1218">
        <v>100</v>
      </c>
      <c r="V1218">
        <v>75</v>
      </c>
      <c r="W1218">
        <v>5.19</v>
      </c>
      <c r="X1218">
        <v>5</v>
      </c>
      <c r="Y1218">
        <v>0.5</v>
      </c>
      <c r="Z1218">
        <v>0.69</v>
      </c>
      <c r="AA1218">
        <v>60</v>
      </c>
      <c r="AB1218">
        <v>1.28</v>
      </c>
      <c r="AC1218">
        <v>1015</v>
      </c>
      <c r="AD1218">
        <v>3</v>
      </c>
      <c r="AE1218">
        <v>0.7</v>
      </c>
      <c r="AF1218">
        <v>53</v>
      </c>
      <c r="AG1218">
        <v>5380</v>
      </c>
      <c r="AH1218">
        <v>38</v>
      </c>
      <c r="AI1218">
        <v>1</v>
      </c>
      <c r="AJ1218">
        <v>10</v>
      </c>
      <c r="AK1218">
        <v>15</v>
      </c>
      <c r="AL1218">
        <v>0.18</v>
      </c>
      <c r="AO1218">
        <v>96</v>
      </c>
      <c r="AQ1218">
        <v>116</v>
      </c>
    </row>
    <row r="1219" spans="1:43" hidden="1" x14ac:dyDescent="0.25">
      <c r="A1219" t="s">
        <v>3919</v>
      </c>
      <c r="B1219" t="s">
        <v>3920</v>
      </c>
      <c r="C1219" s="1" t="str">
        <f t="shared" si="82"/>
        <v>21:0089</v>
      </c>
      <c r="D1219" s="1" t="str">
        <f t="shared" si="83"/>
        <v>21:0006</v>
      </c>
      <c r="E1219" t="s">
        <v>3921</v>
      </c>
      <c r="F1219" t="s">
        <v>3922</v>
      </c>
      <c r="H1219">
        <v>64.772392600000003</v>
      </c>
      <c r="I1219">
        <v>-111.7204016</v>
      </c>
      <c r="J1219" s="1" t="str">
        <f t="shared" si="81"/>
        <v>Till</v>
      </c>
      <c r="K1219" s="1" t="str">
        <f t="shared" si="80"/>
        <v>&lt;2 micron</v>
      </c>
      <c r="L1219">
        <v>0.1</v>
      </c>
      <c r="M1219">
        <v>5.29</v>
      </c>
      <c r="N1219">
        <v>64</v>
      </c>
      <c r="O1219">
        <v>180</v>
      </c>
      <c r="P1219">
        <v>0.25</v>
      </c>
      <c r="Q1219">
        <v>1</v>
      </c>
      <c r="R1219">
        <v>0.17</v>
      </c>
      <c r="S1219">
        <v>0.25</v>
      </c>
      <c r="T1219">
        <v>37</v>
      </c>
      <c r="U1219">
        <v>149</v>
      </c>
      <c r="V1219">
        <v>176</v>
      </c>
      <c r="W1219">
        <v>6.89</v>
      </c>
      <c r="X1219">
        <v>5</v>
      </c>
      <c r="Y1219">
        <v>0.5</v>
      </c>
      <c r="Z1219">
        <v>0.73</v>
      </c>
      <c r="AA1219">
        <v>40</v>
      </c>
      <c r="AB1219">
        <v>1.66</v>
      </c>
      <c r="AC1219">
        <v>505</v>
      </c>
      <c r="AD1219">
        <v>8</v>
      </c>
      <c r="AE1219">
        <v>0.55000000000000004</v>
      </c>
      <c r="AF1219">
        <v>100</v>
      </c>
      <c r="AG1219">
        <v>4390</v>
      </c>
      <c r="AH1219">
        <v>20</v>
      </c>
      <c r="AI1219">
        <v>1</v>
      </c>
      <c r="AJ1219">
        <v>12</v>
      </c>
      <c r="AK1219">
        <v>14</v>
      </c>
      <c r="AL1219">
        <v>0.21</v>
      </c>
      <c r="AO1219">
        <v>125</v>
      </c>
      <c r="AQ1219">
        <v>136</v>
      </c>
    </row>
    <row r="1220" spans="1:43" hidden="1" x14ac:dyDescent="0.25">
      <c r="A1220" t="s">
        <v>3923</v>
      </c>
      <c r="B1220" t="s">
        <v>3924</v>
      </c>
      <c r="C1220" s="1" t="str">
        <f t="shared" si="82"/>
        <v>21:0089</v>
      </c>
      <c r="D1220" s="1" t="str">
        <f t="shared" si="83"/>
        <v>21:0006</v>
      </c>
      <c r="E1220" t="s">
        <v>3925</v>
      </c>
      <c r="F1220" t="s">
        <v>3926</v>
      </c>
      <c r="H1220">
        <v>64.140451299999995</v>
      </c>
      <c r="I1220">
        <v>-111.79451779999999</v>
      </c>
      <c r="J1220" s="1" t="str">
        <f t="shared" si="81"/>
        <v>Till</v>
      </c>
      <c r="K1220" s="1" t="str">
        <f t="shared" si="80"/>
        <v>&lt;2 micron</v>
      </c>
      <c r="L1220">
        <v>0.1</v>
      </c>
      <c r="M1220">
        <v>4.28</v>
      </c>
      <c r="N1220">
        <v>18</v>
      </c>
      <c r="O1220">
        <v>270</v>
      </c>
      <c r="P1220">
        <v>0.25</v>
      </c>
      <c r="Q1220">
        <v>1</v>
      </c>
      <c r="R1220">
        <v>0.45</v>
      </c>
      <c r="S1220">
        <v>0.25</v>
      </c>
      <c r="T1220">
        <v>29</v>
      </c>
      <c r="U1220">
        <v>149</v>
      </c>
      <c r="V1220">
        <v>126</v>
      </c>
      <c r="W1220">
        <v>6.07</v>
      </c>
      <c r="X1220">
        <v>5</v>
      </c>
      <c r="Y1220">
        <v>0.5</v>
      </c>
      <c r="Z1220">
        <v>1.25</v>
      </c>
      <c r="AA1220">
        <v>40</v>
      </c>
      <c r="AB1220">
        <v>2.4700000000000002</v>
      </c>
      <c r="AC1220">
        <v>575</v>
      </c>
      <c r="AD1220">
        <v>0.5</v>
      </c>
      <c r="AE1220">
        <v>0.56000000000000005</v>
      </c>
      <c r="AF1220">
        <v>107</v>
      </c>
      <c r="AG1220">
        <v>3920</v>
      </c>
      <c r="AH1220">
        <v>6</v>
      </c>
      <c r="AI1220">
        <v>1</v>
      </c>
      <c r="AJ1220">
        <v>14</v>
      </c>
      <c r="AK1220">
        <v>24</v>
      </c>
      <c r="AL1220">
        <v>0.12</v>
      </c>
      <c r="AO1220">
        <v>117</v>
      </c>
      <c r="AQ1220">
        <v>208</v>
      </c>
    </row>
    <row r="1221" spans="1:43" hidden="1" x14ac:dyDescent="0.25">
      <c r="A1221" t="s">
        <v>3927</v>
      </c>
      <c r="B1221" t="s">
        <v>3928</v>
      </c>
      <c r="C1221" s="1" t="str">
        <f t="shared" si="82"/>
        <v>21:0089</v>
      </c>
      <c r="D1221" s="1" t="str">
        <f t="shared" si="83"/>
        <v>21:0006</v>
      </c>
      <c r="E1221" t="s">
        <v>3929</v>
      </c>
      <c r="F1221" t="s">
        <v>3930</v>
      </c>
      <c r="H1221">
        <v>64.190667500000004</v>
      </c>
      <c r="I1221">
        <v>-110.8802049</v>
      </c>
      <c r="J1221" s="1" t="str">
        <f t="shared" si="81"/>
        <v>Till</v>
      </c>
      <c r="K1221" s="1" t="str">
        <f t="shared" si="80"/>
        <v>&lt;2 micron</v>
      </c>
      <c r="L1221">
        <v>0.2</v>
      </c>
      <c r="M1221">
        <v>4.16</v>
      </c>
      <c r="N1221">
        <v>64</v>
      </c>
      <c r="O1221">
        <v>180</v>
      </c>
      <c r="P1221">
        <v>0.25</v>
      </c>
      <c r="Q1221">
        <v>1</v>
      </c>
      <c r="R1221">
        <v>0.32</v>
      </c>
      <c r="S1221">
        <v>0.25</v>
      </c>
      <c r="T1221">
        <v>25</v>
      </c>
      <c r="U1221">
        <v>110</v>
      </c>
      <c r="V1221">
        <v>114</v>
      </c>
      <c r="W1221">
        <v>4.49</v>
      </c>
      <c r="X1221">
        <v>5</v>
      </c>
      <c r="Y1221">
        <v>0.5</v>
      </c>
      <c r="Z1221">
        <v>0.73</v>
      </c>
      <c r="AA1221">
        <v>30</v>
      </c>
      <c r="AB1221">
        <v>1.37</v>
      </c>
      <c r="AC1221">
        <v>405</v>
      </c>
      <c r="AD1221">
        <v>1</v>
      </c>
      <c r="AE1221">
        <v>0.64</v>
      </c>
      <c r="AF1221">
        <v>70</v>
      </c>
      <c r="AG1221">
        <v>6530</v>
      </c>
      <c r="AH1221">
        <v>14</v>
      </c>
      <c r="AI1221">
        <v>1</v>
      </c>
      <c r="AJ1221">
        <v>10</v>
      </c>
      <c r="AK1221">
        <v>21</v>
      </c>
      <c r="AL1221">
        <v>0.14000000000000001</v>
      </c>
      <c r="AO1221">
        <v>78</v>
      </c>
      <c r="AQ1221">
        <v>112</v>
      </c>
    </row>
    <row r="1222" spans="1:43" hidden="1" x14ac:dyDescent="0.25">
      <c r="A1222" t="s">
        <v>3931</v>
      </c>
      <c r="B1222" t="s">
        <v>3932</v>
      </c>
      <c r="C1222" s="1" t="str">
        <f t="shared" si="82"/>
        <v>21:0089</v>
      </c>
      <c r="D1222" s="1" t="str">
        <f t="shared" si="83"/>
        <v>21:0006</v>
      </c>
      <c r="E1222" t="s">
        <v>3933</v>
      </c>
      <c r="F1222" t="s">
        <v>3934</v>
      </c>
      <c r="H1222">
        <v>64.224672699999999</v>
      </c>
      <c r="I1222">
        <v>-110.69699300000001</v>
      </c>
      <c r="J1222" s="1" t="str">
        <f t="shared" si="81"/>
        <v>Till</v>
      </c>
      <c r="K1222" s="1" t="str">
        <f t="shared" si="80"/>
        <v>&lt;2 micron</v>
      </c>
      <c r="L1222">
        <v>0.2</v>
      </c>
      <c r="M1222">
        <v>4.63</v>
      </c>
      <c r="N1222">
        <v>44</v>
      </c>
      <c r="O1222">
        <v>200</v>
      </c>
      <c r="P1222">
        <v>0.25</v>
      </c>
      <c r="Q1222">
        <v>1</v>
      </c>
      <c r="R1222">
        <v>0.28999999999999998</v>
      </c>
      <c r="S1222">
        <v>0.25</v>
      </c>
      <c r="T1222">
        <v>33</v>
      </c>
      <c r="U1222">
        <v>139</v>
      </c>
      <c r="V1222">
        <v>180</v>
      </c>
      <c r="W1222">
        <v>5.45</v>
      </c>
      <c r="X1222">
        <v>5</v>
      </c>
      <c r="Y1222">
        <v>0.5</v>
      </c>
      <c r="Z1222">
        <v>0.97</v>
      </c>
      <c r="AA1222">
        <v>40</v>
      </c>
      <c r="AB1222">
        <v>1.69</v>
      </c>
      <c r="AC1222">
        <v>550</v>
      </c>
      <c r="AD1222">
        <v>1</v>
      </c>
      <c r="AE1222">
        <v>0.59</v>
      </c>
      <c r="AF1222">
        <v>101</v>
      </c>
      <c r="AG1222">
        <v>4570</v>
      </c>
      <c r="AH1222">
        <v>14</v>
      </c>
      <c r="AI1222">
        <v>1</v>
      </c>
      <c r="AJ1222">
        <v>14</v>
      </c>
      <c r="AK1222">
        <v>17</v>
      </c>
      <c r="AL1222">
        <v>0.2</v>
      </c>
      <c r="AO1222">
        <v>104</v>
      </c>
      <c r="AQ1222">
        <v>158</v>
      </c>
    </row>
    <row r="1223" spans="1:43" hidden="1" x14ac:dyDescent="0.25">
      <c r="A1223" t="s">
        <v>3935</v>
      </c>
      <c r="B1223" t="s">
        <v>3936</v>
      </c>
      <c r="C1223" s="1" t="str">
        <f t="shared" si="82"/>
        <v>21:0089</v>
      </c>
      <c r="D1223" s="1" t="str">
        <f t="shared" si="83"/>
        <v>21:0006</v>
      </c>
      <c r="E1223" t="s">
        <v>3937</v>
      </c>
      <c r="F1223" t="s">
        <v>3938</v>
      </c>
      <c r="H1223">
        <v>64.189578499999996</v>
      </c>
      <c r="I1223">
        <v>-110.56452229999999</v>
      </c>
      <c r="J1223" s="1" t="str">
        <f t="shared" si="81"/>
        <v>Till</v>
      </c>
      <c r="K1223" s="1" t="str">
        <f t="shared" si="80"/>
        <v>&lt;2 micron</v>
      </c>
      <c r="L1223">
        <v>0.4</v>
      </c>
      <c r="M1223">
        <v>3.44</v>
      </c>
      <c r="N1223">
        <v>78</v>
      </c>
      <c r="O1223">
        <v>170</v>
      </c>
      <c r="P1223">
        <v>0.25</v>
      </c>
      <c r="Q1223">
        <v>1</v>
      </c>
      <c r="R1223">
        <v>0.28999999999999998</v>
      </c>
      <c r="S1223">
        <v>0.5</v>
      </c>
      <c r="T1223">
        <v>27</v>
      </c>
      <c r="U1223">
        <v>102</v>
      </c>
      <c r="V1223">
        <v>142</v>
      </c>
      <c r="W1223">
        <v>4.51</v>
      </c>
      <c r="X1223">
        <v>5</v>
      </c>
      <c r="Y1223">
        <v>0.5</v>
      </c>
      <c r="Z1223">
        <v>0.73</v>
      </c>
      <c r="AA1223">
        <v>40</v>
      </c>
      <c r="AB1223">
        <v>1.37</v>
      </c>
      <c r="AC1223">
        <v>410</v>
      </c>
      <c r="AD1223">
        <v>1</v>
      </c>
      <c r="AE1223">
        <v>0.73</v>
      </c>
      <c r="AF1223">
        <v>68</v>
      </c>
      <c r="AG1223">
        <v>8550</v>
      </c>
      <c r="AH1223">
        <v>14</v>
      </c>
      <c r="AI1223">
        <v>1</v>
      </c>
      <c r="AJ1223">
        <v>10</v>
      </c>
      <c r="AK1223">
        <v>17</v>
      </c>
      <c r="AL1223">
        <v>0.09</v>
      </c>
      <c r="AO1223">
        <v>74</v>
      </c>
      <c r="AQ1223">
        <v>98</v>
      </c>
    </row>
    <row r="1224" spans="1:43" hidden="1" x14ac:dyDescent="0.25">
      <c r="A1224" t="s">
        <v>3939</v>
      </c>
      <c r="B1224" t="s">
        <v>3940</v>
      </c>
      <c r="C1224" s="1" t="str">
        <f t="shared" si="82"/>
        <v>21:0089</v>
      </c>
      <c r="D1224" s="1" t="str">
        <f t="shared" si="83"/>
        <v>21:0006</v>
      </c>
      <c r="E1224" t="s">
        <v>3941</v>
      </c>
      <c r="F1224" t="s">
        <v>3942</v>
      </c>
      <c r="H1224">
        <v>64.121902000000006</v>
      </c>
      <c r="I1224">
        <v>-110.6049871</v>
      </c>
      <c r="J1224" s="1" t="str">
        <f t="shared" si="81"/>
        <v>Till</v>
      </c>
      <c r="K1224" s="1" t="str">
        <f t="shared" si="80"/>
        <v>&lt;2 micron</v>
      </c>
      <c r="L1224">
        <v>0.2</v>
      </c>
      <c r="M1224">
        <v>4.74</v>
      </c>
      <c r="N1224">
        <v>42</v>
      </c>
      <c r="O1224">
        <v>170</v>
      </c>
      <c r="P1224">
        <v>0.25</v>
      </c>
      <c r="Q1224">
        <v>1</v>
      </c>
      <c r="R1224">
        <v>0.27</v>
      </c>
      <c r="S1224">
        <v>0.25</v>
      </c>
      <c r="T1224">
        <v>24</v>
      </c>
      <c r="U1224">
        <v>115</v>
      </c>
      <c r="V1224">
        <v>133</v>
      </c>
      <c r="W1224">
        <v>5.2</v>
      </c>
      <c r="X1224">
        <v>5</v>
      </c>
      <c r="Y1224">
        <v>0.5</v>
      </c>
      <c r="Z1224">
        <v>0.61</v>
      </c>
      <c r="AA1224">
        <v>30</v>
      </c>
      <c r="AB1224">
        <v>1.36</v>
      </c>
      <c r="AC1224">
        <v>400</v>
      </c>
      <c r="AD1224">
        <v>2</v>
      </c>
      <c r="AE1224">
        <v>0.7</v>
      </c>
      <c r="AF1224">
        <v>68</v>
      </c>
      <c r="AG1224">
        <v>6560</v>
      </c>
      <c r="AH1224">
        <v>6</v>
      </c>
      <c r="AI1224">
        <v>1</v>
      </c>
      <c r="AJ1224">
        <v>10</v>
      </c>
      <c r="AK1224">
        <v>19</v>
      </c>
      <c r="AL1224">
        <v>0.16</v>
      </c>
      <c r="AO1224">
        <v>91</v>
      </c>
      <c r="AQ1224">
        <v>92</v>
      </c>
    </row>
    <row r="1225" spans="1:43" hidden="1" x14ac:dyDescent="0.25">
      <c r="A1225" t="s">
        <v>3943</v>
      </c>
      <c r="B1225" t="s">
        <v>3944</v>
      </c>
      <c r="C1225" s="1" t="str">
        <f t="shared" si="82"/>
        <v>21:0089</v>
      </c>
      <c r="D1225" s="1" t="str">
        <f t="shared" si="83"/>
        <v>21:0006</v>
      </c>
      <c r="E1225" t="s">
        <v>3945</v>
      </c>
      <c r="F1225" t="s">
        <v>3946</v>
      </c>
      <c r="H1225">
        <v>64.066635199999993</v>
      </c>
      <c r="I1225">
        <v>-110.728221</v>
      </c>
      <c r="J1225" s="1" t="str">
        <f t="shared" si="81"/>
        <v>Till</v>
      </c>
      <c r="K1225" s="1" t="str">
        <f t="shared" si="80"/>
        <v>&lt;2 micron</v>
      </c>
      <c r="L1225">
        <v>0.1</v>
      </c>
      <c r="M1225">
        <v>4.92</v>
      </c>
      <c r="N1225">
        <v>90</v>
      </c>
      <c r="O1225">
        <v>270</v>
      </c>
      <c r="P1225">
        <v>0.25</v>
      </c>
      <c r="Q1225">
        <v>1</v>
      </c>
      <c r="R1225">
        <v>0.25</v>
      </c>
      <c r="S1225">
        <v>0.25</v>
      </c>
      <c r="T1225">
        <v>46</v>
      </c>
      <c r="U1225">
        <v>157</v>
      </c>
      <c r="V1225">
        <v>208</v>
      </c>
      <c r="W1225">
        <v>6.03</v>
      </c>
      <c r="X1225">
        <v>5</v>
      </c>
      <c r="Y1225">
        <v>0.5</v>
      </c>
      <c r="Z1225">
        <v>1.22</v>
      </c>
      <c r="AA1225">
        <v>40</v>
      </c>
      <c r="AB1225">
        <v>1.89</v>
      </c>
      <c r="AC1225">
        <v>590</v>
      </c>
      <c r="AD1225">
        <v>2</v>
      </c>
      <c r="AE1225">
        <v>0.41</v>
      </c>
      <c r="AF1225">
        <v>131</v>
      </c>
      <c r="AG1225">
        <v>2930</v>
      </c>
      <c r="AH1225">
        <v>10</v>
      </c>
      <c r="AI1225">
        <v>1</v>
      </c>
      <c r="AJ1225">
        <v>15</v>
      </c>
      <c r="AK1225">
        <v>16</v>
      </c>
      <c r="AL1225">
        <v>0.22</v>
      </c>
      <c r="AO1225">
        <v>110</v>
      </c>
      <c r="AQ1225">
        <v>156</v>
      </c>
    </row>
    <row r="1226" spans="1:43" hidden="1" x14ac:dyDescent="0.25">
      <c r="A1226" t="s">
        <v>3947</v>
      </c>
      <c r="B1226" t="s">
        <v>3948</v>
      </c>
      <c r="C1226" s="1" t="str">
        <f t="shared" si="82"/>
        <v>21:0089</v>
      </c>
      <c r="D1226" s="1" t="str">
        <f t="shared" si="83"/>
        <v>21:0006</v>
      </c>
      <c r="E1226" t="s">
        <v>3949</v>
      </c>
      <c r="F1226" t="s">
        <v>3950</v>
      </c>
      <c r="H1226">
        <v>64.067467100000002</v>
      </c>
      <c r="I1226">
        <v>-110.9865472</v>
      </c>
      <c r="J1226" s="1" t="str">
        <f t="shared" si="81"/>
        <v>Till</v>
      </c>
      <c r="K1226" s="1" t="str">
        <f t="shared" si="80"/>
        <v>&lt;2 micron</v>
      </c>
      <c r="L1226">
        <v>0.2</v>
      </c>
      <c r="M1226">
        <v>3.66</v>
      </c>
      <c r="N1226">
        <v>86</v>
      </c>
      <c r="O1226">
        <v>200</v>
      </c>
      <c r="P1226">
        <v>0.25</v>
      </c>
      <c r="Q1226">
        <v>1</v>
      </c>
      <c r="R1226">
        <v>0.33</v>
      </c>
      <c r="S1226">
        <v>0.25</v>
      </c>
      <c r="T1226">
        <v>36</v>
      </c>
      <c r="U1226">
        <v>110</v>
      </c>
      <c r="V1226">
        <v>155</v>
      </c>
      <c r="W1226">
        <v>4.6900000000000004</v>
      </c>
      <c r="X1226">
        <v>5</v>
      </c>
      <c r="Y1226">
        <v>0.5</v>
      </c>
      <c r="Z1226">
        <v>0.75</v>
      </c>
      <c r="AA1226">
        <v>50</v>
      </c>
      <c r="AB1226">
        <v>1.38</v>
      </c>
      <c r="AC1226">
        <v>435</v>
      </c>
      <c r="AD1226">
        <v>2</v>
      </c>
      <c r="AE1226">
        <v>1.06</v>
      </c>
      <c r="AF1226">
        <v>104</v>
      </c>
      <c r="AG1226">
        <v>10000</v>
      </c>
      <c r="AH1226">
        <v>12</v>
      </c>
      <c r="AI1226">
        <v>1</v>
      </c>
      <c r="AJ1226">
        <v>10</v>
      </c>
      <c r="AK1226">
        <v>20</v>
      </c>
      <c r="AL1226">
        <v>7.0000000000000007E-2</v>
      </c>
      <c r="AO1226">
        <v>79</v>
      </c>
      <c r="AQ1226">
        <v>102</v>
      </c>
    </row>
    <row r="1227" spans="1:43" hidden="1" x14ac:dyDescent="0.25">
      <c r="A1227" t="s">
        <v>3951</v>
      </c>
      <c r="B1227" t="s">
        <v>3952</v>
      </c>
      <c r="C1227" s="1" t="str">
        <f t="shared" si="82"/>
        <v>21:0089</v>
      </c>
      <c r="D1227" s="1" t="str">
        <f t="shared" si="83"/>
        <v>21:0006</v>
      </c>
      <c r="E1227" t="s">
        <v>3953</v>
      </c>
      <c r="F1227" t="s">
        <v>3954</v>
      </c>
      <c r="H1227">
        <v>64.167642000000001</v>
      </c>
      <c r="I1227">
        <v>-110.431169</v>
      </c>
      <c r="J1227" s="1" t="str">
        <f t="shared" si="81"/>
        <v>Till</v>
      </c>
      <c r="K1227" s="1" t="str">
        <f t="shared" si="80"/>
        <v>&lt;2 micron</v>
      </c>
      <c r="L1227">
        <v>0.4</v>
      </c>
      <c r="M1227">
        <v>3.15</v>
      </c>
      <c r="N1227">
        <v>52</v>
      </c>
      <c r="O1227">
        <v>120</v>
      </c>
      <c r="P1227">
        <v>0.25</v>
      </c>
      <c r="Q1227">
        <v>1</v>
      </c>
      <c r="R1227">
        <v>0.21</v>
      </c>
      <c r="S1227">
        <v>0.25</v>
      </c>
      <c r="T1227">
        <v>19</v>
      </c>
      <c r="U1227">
        <v>82</v>
      </c>
      <c r="V1227">
        <v>105</v>
      </c>
      <c r="W1227">
        <v>3.92</v>
      </c>
      <c r="X1227">
        <v>5</v>
      </c>
      <c r="Y1227">
        <v>0.5</v>
      </c>
      <c r="Z1227">
        <v>0.43</v>
      </c>
      <c r="AA1227">
        <v>20</v>
      </c>
      <c r="AB1227">
        <v>1.01</v>
      </c>
      <c r="AC1227">
        <v>295</v>
      </c>
      <c r="AD1227">
        <v>3</v>
      </c>
      <c r="AE1227">
        <v>0.27</v>
      </c>
      <c r="AF1227">
        <v>62</v>
      </c>
      <c r="AG1227">
        <v>2550</v>
      </c>
      <c r="AH1227">
        <v>6</v>
      </c>
      <c r="AI1227">
        <v>1</v>
      </c>
      <c r="AJ1227">
        <v>8</v>
      </c>
      <c r="AK1227">
        <v>13</v>
      </c>
      <c r="AL1227">
        <v>0.13</v>
      </c>
      <c r="AO1227">
        <v>73</v>
      </c>
      <c r="AQ1227">
        <v>78</v>
      </c>
    </row>
    <row r="1228" spans="1:43" hidden="1" x14ac:dyDescent="0.25">
      <c r="A1228" t="s">
        <v>3955</v>
      </c>
      <c r="B1228" t="s">
        <v>3956</v>
      </c>
      <c r="C1228" s="1" t="str">
        <f t="shared" si="82"/>
        <v>21:0089</v>
      </c>
      <c r="D1228" s="1" t="str">
        <f t="shared" si="83"/>
        <v>21:0006</v>
      </c>
      <c r="E1228" t="s">
        <v>3953</v>
      </c>
      <c r="F1228" t="s">
        <v>3957</v>
      </c>
      <c r="H1228">
        <v>64.167642000000001</v>
      </c>
      <c r="I1228">
        <v>-110.431169</v>
      </c>
      <c r="J1228" s="1" t="str">
        <f t="shared" si="81"/>
        <v>Till</v>
      </c>
      <c r="K1228" s="1" t="str">
        <f t="shared" si="80"/>
        <v>&lt;2 micron</v>
      </c>
      <c r="L1228">
        <v>0.1</v>
      </c>
      <c r="M1228">
        <v>3.08</v>
      </c>
      <c r="N1228">
        <v>58</v>
      </c>
      <c r="O1228">
        <v>110</v>
      </c>
      <c r="P1228">
        <v>0.25</v>
      </c>
      <c r="Q1228">
        <v>1</v>
      </c>
      <c r="R1228">
        <v>0.21</v>
      </c>
      <c r="S1228">
        <v>0.25</v>
      </c>
      <c r="T1228">
        <v>17</v>
      </c>
      <c r="U1228">
        <v>83</v>
      </c>
      <c r="V1228">
        <v>102</v>
      </c>
      <c r="W1228">
        <v>3.7</v>
      </c>
      <c r="X1228">
        <v>10</v>
      </c>
      <c r="Y1228">
        <v>0.5</v>
      </c>
      <c r="Z1228">
        <v>0.44</v>
      </c>
      <c r="AA1228">
        <v>20</v>
      </c>
      <c r="AB1228">
        <v>1.01</v>
      </c>
      <c r="AC1228">
        <v>290</v>
      </c>
      <c r="AD1228">
        <v>4</v>
      </c>
      <c r="AE1228">
        <v>0.26</v>
      </c>
      <c r="AF1228">
        <v>59</v>
      </c>
      <c r="AG1228">
        <v>2360</v>
      </c>
      <c r="AH1228">
        <v>4</v>
      </c>
      <c r="AI1228">
        <v>2</v>
      </c>
      <c r="AJ1228">
        <v>8</v>
      </c>
      <c r="AK1228">
        <v>12</v>
      </c>
      <c r="AL1228">
        <v>0.13</v>
      </c>
      <c r="AO1228">
        <v>72</v>
      </c>
      <c r="AQ1228">
        <v>70</v>
      </c>
    </row>
    <row r="1229" spans="1:43" hidden="1" x14ac:dyDescent="0.25">
      <c r="A1229" t="s">
        <v>3958</v>
      </c>
      <c r="B1229" t="s">
        <v>3959</v>
      </c>
      <c r="C1229" s="1" t="str">
        <f t="shared" si="82"/>
        <v>21:0089</v>
      </c>
      <c r="D1229" s="1" t="str">
        <f t="shared" si="83"/>
        <v>21:0006</v>
      </c>
      <c r="E1229" t="s">
        <v>3960</v>
      </c>
      <c r="F1229" t="s">
        <v>3961</v>
      </c>
      <c r="H1229">
        <v>64.1510234</v>
      </c>
      <c r="I1229">
        <v>-110.3664879</v>
      </c>
      <c r="J1229" s="1" t="str">
        <f t="shared" si="81"/>
        <v>Till</v>
      </c>
      <c r="K1229" s="1" t="str">
        <f t="shared" si="80"/>
        <v>&lt;2 micron</v>
      </c>
      <c r="L1229">
        <v>0.2</v>
      </c>
      <c r="M1229">
        <v>3.61</v>
      </c>
      <c r="N1229">
        <v>76</v>
      </c>
      <c r="O1229">
        <v>180</v>
      </c>
      <c r="P1229">
        <v>0.25</v>
      </c>
      <c r="Q1229">
        <v>1</v>
      </c>
      <c r="R1229">
        <v>0.31</v>
      </c>
      <c r="S1229">
        <v>0.25</v>
      </c>
      <c r="T1229">
        <v>22</v>
      </c>
      <c r="U1229">
        <v>100</v>
      </c>
      <c r="V1229">
        <v>149</v>
      </c>
      <c r="W1229">
        <v>4.68</v>
      </c>
      <c r="X1229">
        <v>5</v>
      </c>
      <c r="Y1229">
        <v>0.5</v>
      </c>
      <c r="Z1229">
        <v>0.63</v>
      </c>
      <c r="AA1229">
        <v>40</v>
      </c>
      <c r="AB1229">
        <v>1.31</v>
      </c>
      <c r="AC1229">
        <v>380</v>
      </c>
      <c r="AD1229">
        <v>2</v>
      </c>
      <c r="AE1229">
        <v>1.03</v>
      </c>
      <c r="AF1229">
        <v>72</v>
      </c>
      <c r="AG1229">
        <v>10000</v>
      </c>
      <c r="AH1229">
        <v>12</v>
      </c>
      <c r="AI1229">
        <v>1</v>
      </c>
      <c r="AJ1229">
        <v>9</v>
      </c>
      <c r="AK1229">
        <v>23</v>
      </c>
      <c r="AL1229">
        <v>0.09</v>
      </c>
      <c r="AO1229">
        <v>80</v>
      </c>
      <c r="AQ1229">
        <v>96</v>
      </c>
    </row>
    <row r="1230" spans="1:43" hidden="1" x14ac:dyDescent="0.25">
      <c r="A1230" t="s">
        <v>3962</v>
      </c>
      <c r="B1230" t="s">
        <v>3963</v>
      </c>
      <c r="C1230" s="1" t="str">
        <f t="shared" si="82"/>
        <v>21:0089</v>
      </c>
      <c r="D1230" s="1" t="str">
        <f t="shared" si="83"/>
        <v>21:0006</v>
      </c>
      <c r="E1230" t="s">
        <v>3964</v>
      </c>
      <c r="F1230" t="s">
        <v>3965</v>
      </c>
      <c r="H1230">
        <v>64.136256399999994</v>
      </c>
      <c r="I1230">
        <v>-110.2643819</v>
      </c>
      <c r="J1230" s="1" t="str">
        <f t="shared" si="81"/>
        <v>Till</v>
      </c>
      <c r="K1230" s="1" t="str">
        <f t="shared" si="80"/>
        <v>&lt;2 micron</v>
      </c>
      <c r="L1230">
        <v>0.1</v>
      </c>
      <c r="M1230">
        <v>4.22</v>
      </c>
      <c r="N1230">
        <v>94</v>
      </c>
      <c r="O1230">
        <v>190</v>
      </c>
      <c r="P1230">
        <v>0.25</v>
      </c>
      <c r="Q1230">
        <v>1</v>
      </c>
      <c r="R1230">
        <v>0.26</v>
      </c>
      <c r="S1230">
        <v>0.25</v>
      </c>
      <c r="T1230">
        <v>37</v>
      </c>
      <c r="U1230">
        <v>120</v>
      </c>
      <c r="V1230">
        <v>288</v>
      </c>
      <c r="W1230">
        <v>5.52</v>
      </c>
      <c r="X1230">
        <v>5</v>
      </c>
      <c r="Y1230">
        <v>0.5</v>
      </c>
      <c r="Z1230">
        <v>0.82</v>
      </c>
      <c r="AA1230">
        <v>40</v>
      </c>
      <c r="AB1230">
        <v>1.45</v>
      </c>
      <c r="AC1230">
        <v>665</v>
      </c>
      <c r="AD1230">
        <v>6</v>
      </c>
      <c r="AE1230">
        <v>0.66</v>
      </c>
      <c r="AF1230">
        <v>110</v>
      </c>
      <c r="AG1230">
        <v>6380</v>
      </c>
      <c r="AH1230">
        <v>14</v>
      </c>
      <c r="AI1230">
        <v>1</v>
      </c>
      <c r="AJ1230">
        <v>11</v>
      </c>
      <c r="AK1230">
        <v>16</v>
      </c>
      <c r="AL1230">
        <v>0.15</v>
      </c>
      <c r="AO1230">
        <v>88</v>
      </c>
      <c r="AQ1230">
        <v>108</v>
      </c>
    </row>
    <row r="1231" spans="1:43" hidden="1" x14ac:dyDescent="0.25">
      <c r="A1231" t="s">
        <v>3966</v>
      </c>
      <c r="B1231" t="s">
        <v>3967</v>
      </c>
      <c r="C1231" s="1" t="str">
        <f t="shared" si="82"/>
        <v>21:0089</v>
      </c>
      <c r="D1231" s="1" t="str">
        <f t="shared" si="83"/>
        <v>21:0006</v>
      </c>
      <c r="E1231" t="s">
        <v>3968</v>
      </c>
      <c r="F1231" t="s">
        <v>3969</v>
      </c>
      <c r="H1231">
        <v>64.077020700000006</v>
      </c>
      <c r="I1231">
        <v>-110.1271419</v>
      </c>
      <c r="J1231" s="1" t="str">
        <f t="shared" si="81"/>
        <v>Till</v>
      </c>
      <c r="K1231" s="1" t="str">
        <f t="shared" si="80"/>
        <v>&lt;2 micron</v>
      </c>
      <c r="L1231">
        <v>0.2</v>
      </c>
      <c r="M1231">
        <v>5.1100000000000003</v>
      </c>
      <c r="N1231">
        <v>50</v>
      </c>
      <c r="O1231">
        <v>210</v>
      </c>
      <c r="P1231">
        <v>0.25</v>
      </c>
      <c r="Q1231">
        <v>1</v>
      </c>
      <c r="R1231">
        <v>0.27</v>
      </c>
      <c r="S1231">
        <v>0.25</v>
      </c>
      <c r="T1231">
        <v>32</v>
      </c>
      <c r="U1231">
        <v>126</v>
      </c>
      <c r="V1231">
        <v>167</v>
      </c>
      <c r="W1231">
        <v>5.14</v>
      </c>
      <c r="X1231">
        <v>5</v>
      </c>
      <c r="Y1231">
        <v>0.5</v>
      </c>
      <c r="Z1231">
        <v>0.78</v>
      </c>
      <c r="AA1231">
        <v>30</v>
      </c>
      <c r="AB1231">
        <v>1.59</v>
      </c>
      <c r="AC1231">
        <v>460</v>
      </c>
      <c r="AD1231">
        <v>1</v>
      </c>
      <c r="AE1231">
        <v>0.92</v>
      </c>
      <c r="AF1231">
        <v>96</v>
      </c>
      <c r="AG1231">
        <v>10000</v>
      </c>
      <c r="AH1231">
        <v>12</v>
      </c>
      <c r="AI1231">
        <v>1</v>
      </c>
      <c r="AJ1231">
        <v>12</v>
      </c>
      <c r="AK1231">
        <v>16</v>
      </c>
      <c r="AL1231">
        <v>0.11</v>
      </c>
      <c r="AO1231">
        <v>94</v>
      </c>
      <c r="AQ1231">
        <v>116</v>
      </c>
    </row>
    <row r="1232" spans="1:43" hidden="1" x14ac:dyDescent="0.25">
      <c r="A1232" t="s">
        <v>3970</v>
      </c>
      <c r="B1232" t="s">
        <v>3971</v>
      </c>
      <c r="C1232" s="1" t="str">
        <f t="shared" si="82"/>
        <v>21:0089</v>
      </c>
      <c r="D1232" s="1" t="str">
        <f t="shared" si="83"/>
        <v>21:0006</v>
      </c>
      <c r="E1232" t="s">
        <v>3972</v>
      </c>
      <c r="F1232" t="s">
        <v>3973</v>
      </c>
      <c r="H1232">
        <v>64.037384500000002</v>
      </c>
      <c r="I1232">
        <v>-110.2111549</v>
      </c>
      <c r="J1232" s="1" t="str">
        <f t="shared" si="81"/>
        <v>Till</v>
      </c>
      <c r="K1232" s="1" t="str">
        <f t="shared" si="80"/>
        <v>&lt;2 micron</v>
      </c>
      <c r="L1232">
        <v>0.2</v>
      </c>
      <c r="M1232">
        <v>3.26</v>
      </c>
      <c r="N1232">
        <v>82</v>
      </c>
      <c r="O1232">
        <v>180</v>
      </c>
      <c r="P1232">
        <v>0.25</v>
      </c>
      <c r="Q1232">
        <v>1</v>
      </c>
      <c r="R1232">
        <v>0.4</v>
      </c>
      <c r="S1232">
        <v>0.25</v>
      </c>
      <c r="T1232">
        <v>20</v>
      </c>
      <c r="U1232">
        <v>94</v>
      </c>
      <c r="V1232">
        <v>116</v>
      </c>
      <c r="W1232">
        <v>4.17</v>
      </c>
      <c r="X1232">
        <v>5</v>
      </c>
      <c r="Y1232">
        <v>0.5</v>
      </c>
      <c r="Z1232">
        <v>0.65</v>
      </c>
      <c r="AA1232">
        <v>40</v>
      </c>
      <c r="AB1232">
        <v>1.33</v>
      </c>
      <c r="AC1232">
        <v>390</v>
      </c>
      <c r="AD1232">
        <v>0.5</v>
      </c>
      <c r="AE1232">
        <v>0.81</v>
      </c>
      <c r="AF1232">
        <v>64</v>
      </c>
      <c r="AG1232">
        <v>9470</v>
      </c>
      <c r="AH1232">
        <v>10</v>
      </c>
      <c r="AI1232">
        <v>1</v>
      </c>
      <c r="AJ1232">
        <v>9</v>
      </c>
      <c r="AK1232">
        <v>22</v>
      </c>
      <c r="AL1232">
        <v>0.09</v>
      </c>
      <c r="AO1232">
        <v>73</v>
      </c>
      <c r="AQ1232">
        <v>84</v>
      </c>
    </row>
    <row r="1233" spans="1:43" hidden="1" x14ac:dyDescent="0.25">
      <c r="A1233" t="s">
        <v>3974</v>
      </c>
      <c r="B1233" t="s">
        <v>3975</v>
      </c>
      <c r="C1233" s="1" t="str">
        <f t="shared" si="82"/>
        <v>21:0089</v>
      </c>
      <c r="D1233" s="1" t="str">
        <f t="shared" si="83"/>
        <v>21:0006</v>
      </c>
      <c r="E1233" t="s">
        <v>3976</v>
      </c>
      <c r="F1233" t="s">
        <v>3977</v>
      </c>
      <c r="H1233">
        <v>64.822710299999997</v>
      </c>
      <c r="I1233">
        <v>-111.3284226</v>
      </c>
      <c r="J1233" s="1" t="str">
        <f t="shared" si="81"/>
        <v>Till</v>
      </c>
      <c r="K1233" s="1" t="str">
        <f t="shared" si="80"/>
        <v>&lt;2 micron</v>
      </c>
      <c r="L1233">
        <v>0.1</v>
      </c>
      <c r="M1233">
        <v>5.34</v>
      </c>
      <c r="N1233">
        <v>32</v>
      </c>
      <c r="O1233">
        <v>250</v>
      </c>
      <c r="P1233">
        <v>0.25</v>
      </c>
      <c r="Q1233">
        <v>1</v>
      </c>
      <c r="R1233">
        <v>0.25</v>
      </c>
      <c r="S1233">
        <v>0.25</v>
      </c>
      <c r="T1233">
        <v>31</v>
      </c>
      <c r="U1233">
        <v>170</v>
      </c>
      <c r="V1233">
        <v>163</v>
      </c>
      <c r="W1233">
        <v>7.06</v>
      </c>
      <c r="X1233">
        <v>5</v>
      </c>
      <c r="Y1233">
        <v>0.5</v>
      </c>
      <c r="Z1233">
        <v>1.26</v>
      </c>
      <c r="AA1233">
        <v>40</v>
      </c>
      <c r="AB1233">
        <v>2.39</v>
      </c>
      <c r="AC1233">
        <v>645</v>
      </c>
      <c r="AD1233">
        <v>2</v>
      </c>
      <c r="AE1233">
        <v>0.48</v>
      </c>
      <c r="AF1233">
        <v>93</v>
      </c>
      <c r="AG1233">
        <v>2900</v>
      </c>
      <c r="AH1233">
        <v>10</v>
      </c>
      <c r="AI1233">
        <v>1</v>
      </c>
      <c r="AJ1233">
        <v>16</v>
      </c>
      <c r="AK1233">
        <v>19</v>
      </c>
      <c r="AL1233">
        <v>0.26</v>
      </c>
      <c r="AO1233">
        <v>146</v>
      </c>
      <c r="AQ1233">
        <v>196</v>
      </c>
    </row>
    <row r="1234" spans="1:43" hidden="1" x14ac:dyDescent="0.25">
      <c r="A1234" t="s">
        <v>3978</v>
      </c>
      <c r="B1234" t="s">
        <v>3979</v>
      </c>
      <c r="C1234" s="1" t="str">
        <f t="shared" si="82"/>
        <v>21:0089</v>
      </c>
      <c r="D1234" s="1" t="str">
        <f t="shared" si="83"/>
        <v>21:0006</v>
      </c>
      <c r="E1234" t="s">
        <v>3980</v>
      </c>
      <c r="F1234" t="s">
        <v>3981</v>
      </c>
      <c r="H1234">
        <v>64.857046600000004</v>
      </c>
      <c r="I1234">
        <v>-111.2917372</v>
      </c>
      <c r="J1234" s="1" t="str">
        <f t="shared" si="81"/>
        <v>Till</v>
      </c>
      <c r="K1234" s="1" t="str">
        <f t="shared" si="80"/>
        <v>&lt;2 micron</v>
      </c>
      <c r="L1234">
        <v>0.1</v>
      </c>
      <c r="M1234">
        <v>3.02</v>
      </c>
      <c r="N1234">
        <v>8</v>
      </c>
      <c r="O1234">
        <v>180</v>
      </c>
      <c r="P1234">
        <v>0.25</v>
      </c>
      <c r="Q1234">
        <v>1</v>
      </c>
      <c r="R1234">
        <v>0.33</v>
      </c>
      <c r="S1234">
        <v>0.25</v>
      </c>
      <c r="T1234">
        <v>22</v>
      </c>
      <c r="U1234">
        <v>100</v>
      </c>
      <c r="V1234">
        <v>91</v>
      </c>
      <c r="W1234">
        <v>4.25</v>
      </c>
      <c r="X1234">
        <v>5</v>
      </c>
      <c r="Y1234">
        <v>0.5</v>
      </c>
      <c r="Z1234">
        <v>0.94</v>
      </c>
      <c r="AA1234">
        <v>40</v>
      </c>
      <c r="AB1234">
        <v>1.54</v>
      </c>
      <c r="AC1234">
        <v>445</v>
      </c>
      <c r="AD1234">
        <v>1</v>
      </c>
      <c r="AE1234">
        <v>0.71</v>
      </c>
      <c r="AF1234">
        <v>55</v>
      </c>
      <c r="AG1234">
        <v>6830</v>
      </c>
      <c r="AH1234">
        <v>4</v>
      </c>
      <c r="AI1234">
        <v>1</v>
      </c>
      <c r="AJ1234">
        <v>10</v>
      </c>
      <c r="AK1234">
        <v>19</v>
      </c>
      <c r="AL1234">
        <v>7.0000000000000007E-2</v>
      </c>
      <c r="AO1234">
        <v>82</v>
      </c>
      <c r="AQ1234">
        <v>192</v>
      </c>
    </row>
    <row r="1235" spans="1:43" hidden="1" x14ac:dyDescent="0.25">
      <c r="A1235" t="s">
        <v>3982</v>
      </c>
      <c r="B1235" t="s">
        <v>3983</v>
      </c>
      <c r="C1235" s="1" t="str">
        <f t="shared" si="82"/>
        <v>21:0089</v>
      </c>
      <c r="D1235" s="1" t="str">
        <f t="shared" si="83"/>
        <v>21:0006</v>
      </c>
      <c r="E1235" t="s">
        <v>3984</v>
      </c>
      <c r="F1235" t="s">
        <v>3985</v>
      </c>
      <c r="H1235">
        <v>64.8693241</v>
      </c>
      <c r="I1235">
        <v>-111.4916544</v>
      </c>
      <c r="J1235" s="1" t="str">
        <f t="shared" si="81"/>
        <v>Till</v>
      </c>
      <c r="K1235" s="1" t="str">
        <f t="shared" si="80"/>
        <v>&lt;2 micron</v>
      </c>
      <c r="L1235">
        <v>0.2</v>
      </c>
      <c r="M1235">
        <v>4.05</v>
      </c>
      <c r="N1235">
        <v>38</v>
      </c>
      <c r="O1235">
        <v>160</v>
      </c>
      <c r="P1235">
        <v>0.5</v>
      </c>
      <c r="Q1235">
        <v>1</v>
      </c>
      <c r="R1235">
        <v>0.25</v>
      </c>
      <c r="S1235">
        <v>0.25</v>
      </c>
      <c r="T1235">
        <v>33</v>
      </c>
      <c r="U1235">
        <v>100</v>
      </c>
      <c r="V1235">
        <v>116</v>
      </c>
      <c r="W1235">
        <v>4.29</v>
      </c>
      <c r="X1235">
        <v>5</v>
      </c>
      <c r="Y1235">
        <v>0.5</v>
      </c>
      <c r="Z1235">
        <v>0.67</v>
      </c>
      <c r="AA1235">
        <v>30</v>
      </c>
      <c r="AB1235">
        <v>1.25</v>
      </c>
      <c r="AC1235">
        <v>460</v>
      </c>
      <c r="AD1235">
        <v>3</v>
      </c>
      <c r="AE1235">
        <v>1.44</v>
      </c>
      <c r="AF1235">
        <v>72</v>
      </c>
      <c r="AG1235">
        <v>10000</v>
      </c>
      <c r="AH1235">
        <v>12</v>
      </c>
      <c r="AI1235">
        <v>1</v>
      </c>
      <c r="AJ1235">
        <v>8</v>
      </c>
      <c r="AK1235">
        <v>16</v>
      </c>
      <c r="AL1235">
        <v>7.0000000000000007E-2</v>
      </c>
      <c r="AO1235">
        <v>78</v>
      </c>
      <c r="AQ1235">
        <v>114</v>
      </c>
    </row>
    <row r="1236" spans="1:43" hidden="1" x14ac:dyDescent="0.25">
      <c r="A1236" t="s">
        <v>3986</v>
      </c>
      <c r="B1236" t="s">
        <v>3987</v>
      </c>
      <c r="C1236" s="1" t="str">
        <f t="shared" si="82"/>
        <v>21:0089</v>
      </c>
      <c r="D1236" s="1" t="str">
        <f t="shared" si="83"/>
        <v>21:0006</v>
      </c>
      <c r="E1236" t="s">
        <v>3988</v>
      </c>
      <c r="F1236" t="s">
        <v>3989</v>
      </c>
      <c r="H1236">
        <v>64.969733599999998</v>
      </c>
      <c r="I1236">
        <v>-111.1901033</v>
      </c>
      <c r="J1236" s="1" t="str">
        <f t="shared" si="81"/>
        <v>Till</v>
      </c>
      <c r="K1236" s="1" t="str">
        <f t="shared" si="80"/>
        <v>&lt;2 micron</v>
      </c>
      <c r="L1236">
        <v>0.2</v>
      </c>
      <c r="M1236">
        <v>5.22</v>
      </c>
      <c r="N1236">
        <v>30</v>
      </c>
      <c r="O1236">
        <v>210</v>
      </c>
      <c r="P1236">
        <v>0.25</v>
      </c>
      <c r="Q1236">
        <v>1</v>
      </c>
      <c r="R1236">
        <v>0.23</v>
      </c>
      <c r="S1236">
        <v>0.5</v>
      </c>
      <c r="T1236">
        <v>44</v>
      </c>
      <c r="U1236">
        <v>129</v>
      </c>
      <c r="V1236">
        <v>150</v>
      </c>
      <c r="W1236">
        <v>5.98</v>
      </c>
      <c r="X1236">
        <v>5</v>
      </c>
      <c r="Y1236">
        <v>0.5</v>
      </c>
      <c r="Z1236">
        <v>0.85</v>
      </c>
      <c r="AA1236">
        <v>30</v>
      </c>
      <c r="AB1236">
        <v>1.84</v>
      </c>
      <c r="AC1236">
        <v>690</v>
      </c>
      <c r="AD1236">
        <v>1</v>
      </c>
      <c r="AE1236">
        <v>0.33</v>
      </c>
      <c r="AF1236">
        <v>93</v>
      </c>
      <c r="AG1236">
        <v>2280</v>
      </c>
      <c r="AH1236">
        <v>16</v>
      </c>
      <c r="AI1236">
        <v>1</v>
      </c>
      <c r="AJ1236">
        <v>12</v>
      </c>
      <c r="AK1236">
        <v>16</v>
      </c>
      <c r="AL1236">
        <v>0.23</v>
      </c>
      <c r="AO1236">
        <v>109</v>
      </c>
      <c r="AQ1236">
        <v>152</v>
      </c>
    </row>
    <row r="1237" spans="1:43" hidden="1" x14ac:dyDescent="0.25">
      <c r="A1237" t="s">
        <v>3990</v>
      </c>
      <c r="B1237" t="s">
        <v>3991</v>
      </c>
      <c r="C1237" s="1" t="str">
        <f t="shared" si="82"/>
        <v>21:0089</v>
      </c>
      <c r="D1237" s="1" t="str">
        <f t="shared" si="83"/>
        <v>21:0006</v>
      </c>
      <c r="E1237" t="s">
        <v>3992</v>
      </c>
      <c r="F1237" t="s">
        <v>3993</v>
      </c>
      <c r="H1237">
        <v>64.789421599999997</v>
      </c>
      <c r="I1237">
        <v>-111.05480849999999</v>
      </c>
      <c r="J1237" s="1" t="str">
        <f t="shared" si="81"/>
        <v>Till</v>
      </c>
      <c r="K1237" s="1" t="str">
        <f t="shared" si="80"/>
        <v>&lt;2 micron</v>
      </c>
      <c r="L1237">
        <v>0.1</v>
      </c>
      <c r="M1237">
        <v>4.9400000000000004</v>
      </c>
      <c r="N1237">
        <v>100</v>
      </c>
      <c r="O1237">
        <v>230</v>
      </c>
      <c r="P1237">
        <v>0.25</v>
      </c>
      <c r="Q1237">
        <v>1</v>
      </c>
      <c r="R1237">
        <v>0.22</v>
      </c>
      <c r="S1237">
        <v>0.25</v>
      </c>
      <c r="T1237">
        <v>43</v>
      </c>
      <c r="U1237">
        <v>134</v>
      </c>
      <c r="V1237">
        <v>185</v>
      </c>
      <c r="W1237">
        <v>5.95</v>
      </c>
      <c r="X1237">
        <v>5</v>
      </c>
      <c r="Y1237">
        <v>0.5</v>
      </c>
      <c r="Z1237">
        <v>0.88</v>
      </c>
      <c r="AA1237">
        <v>40</v>
      </c>
      <c r="AB1237">
        <v>1.74</v>
      </c>
      <c r="AC1237">
        <v>565</v>
      </c>
      <c r="AD1237">
        <v>4</v>
      </c>
      <c r="AE1237">
        <v>0.92</v>
      </c>
      <c r="AF1237">
        <v>112</v>
      </c>
      <c r="AG1237">
        <v>8770</v>
      </c>
      <c r="AH1237">
        <v>18</v>
      </c>
      <c r="AI1237">
        <v>1</v>
      </c>
      <c r="AJ1237">
        <v>11</v>
      </c>
      <c r="AK1237">
        <v>18</v>
      </c>
      <c r="AL1237">
        <v>0.1</v>
      </c>
      <c r="AO1237">
        <v>102</v>
      </c>
      <c r="AQ1237">
        <v>136</v>
      </c>
    </row>
    <row r="1238" spans="1:43" hidden="1" x14ac:dyDescent="0.25">
      <c r="A1238" t="s">
        <v>3994</v>
      </c>
      <c r="B1238" t="s">
        <v>3995</v>
      </c>
      <c r="C1238" s="1" t="str">
        <f t="shared" si="82"/>
        <v>21:0089</v>
      </c>
      <c r="D1238" s="1" t="str">
        <f t="shared" si="83"/>
        <v>21:0006</v>
      </c>
      <c r="E1238" t="s">
        <v>3996</v>
      </c>
      <c r="F1238" t="s">
        <v>3997</v>
      </c>
      <c r="H1238">
        <v>64.103687300000004</v>
      </c>
      <c r="I1238">
        <v>-110.8041581</v>
      </c>
      <c r="J1238" s="1" t="str">
        <f t="shared" si="81"/>
        <v>Till</v>
      </c>
      <c r="K1238" s="1" t="str">
        <f t="shared" ref="K1238:K1301" si="84">HYPERLINK("http://geochem.nrcan.gc.ca/cdogs/content/kwd/kwd080003_e.htm", "&lt;2 micron")</f>
        <v>&lt;2 micron</v>
      </c>
      <c r="L1238">
        <v>0.1</v>
      </c>
      <c r="M1238">
        <v>3.74</v>
      </c>
      <c r="N1238">
        <v>48</v>
      </c>
      <c r="O1238">
        <v>250</v>
      </c>
      <c r="P1238">
        <v>0.25</v>
      </c>
      <c r="Q1238">
        <v>1</v>
      </c>
      <c r="R1238">
        <v>0.34</v>
      </c>
      <c r="S1238">
        <v>0.25</v>
      </c>
      <c r="T1238">
        <v>22</v>
      </c>
      <c r="U1238">
        <v>118</v>
      </c>
      <c r="V1238">
        <v>148</v>
      </c>
      <c r="W1238">
        <v>4.82</v>
      </c>
      <c r="X1238">
        <v>5</v>
      </c>
      <c r="Y1238">
        <v>0.5</v>
      </c>
      <c r="Z1238">
        <v>0.9</v>
      </c>
      <c r="AA1238">
        <v>50</v>
      </c>
      <c r="AB1238">
        <v>1.79</v>
      </c>
      <c r="AC1238">
        <v>465</v>
      </c>
      <c r="AD1238">
        <v>1</v>
      </c>
      <c r="AE1238">
        <v>1.37</v>
      </c>
      <c r="AF1238">
        <v>59</v>
      </c>
      <c r="AG1238">
        <v>10000</v>
      </c>
      <c r="AH1238">
        <v>10</v>
      </c>
      <c r="AI1238">
        <v>1</v>
      </c>
      <c r="AJ1238">
        <v>11</v>
      </c>
      <c r="AK1238">
        <v>21</v>
      </c>
      <c r="AL1238">
        <v>0.02</v>
      </c>
      <c r="AO1238">
        <v>91</v>
      </c>
      <c r="AQ1238">
        <v>174</v>
      </c>
    </row>
    <row r="1239" spans="1:43" hidden="1" x14ac:dyDescent="0.25">
      <c r="A1239" t="s">
        <v>3998</v>
      </c>
      <c r="B1239" t="s">
        <v>3999</v>
      </c>
      <c r="C1239" s="1" t="str">
        <f t="shared" si="82"/>
        <v>21:0089</v>
      </c>
      <c r="D1239" s="1" t="str">
        <f t="shared" si="83"/>
        <v>21:0006</v>
      </c>
      <c r="E1239" t="s">
        <v>3996</v>
      </c>
      <c r="F1239" t="s">
        <v>4000</v>
      </c>
      <c r="H1239">
        <v>64.103687300000004</v>
      </c>
      <c r="I1239">
        <v>-110.8041581</v>
      </c>
      <c r="J1239" s="1" t="str">
        <f t="shared" si="81"/>
        <v>Till</v>
      </c>
      <c r="K1239" s="1" t="str">
        <f t="shared" si="84"/>
        <v>&lt;2 micron</v>
      </c>
      <c r="L1239">
        <v>0.2</v>
      </c>
      <c r="M1239">
        <v>4.21</v>
      </c>
      <c r="N1239">
        <v>10</v>
      </c>
      <c r="O1239">
        <v>260</v>
      </c>
      <c r="P1239">
        <v>0.25</v>
      </c>
      <c r="Q1239">
        <v>1</v>
      </c>
      <c r="R1239">
        <v>0.41</v>
      </c>
      <c r="S1239">
        <v>0.25</v>
      </c>
      <c r="T1239">
        <v>37</v>
      </c>
      <c r="U1239">
        <v>147</v>
      </c>
      <c r="V1239">
        <v>324</v>
      </c>
      <c r="W1239">
        <v>4.88</v>
      </c>
      <c r="X1239">
        <v>5</v>
      </c>
      <c r="Y1239">
        <v>0.5</v>
      </c>
      <c r="Z1239">
        <v>1.2</v>
      </c>
      <c r="AA1239">
        <v>60</v>
      </c>
      <c r="AB1239">
        <v>2.2000000000000002</v>
      </c>
      <c r="AC1239">
        <v>455</v>
      </c>
      <c r="AD1239">
        <v>1</v>
      </c>
      <c r="AE1239">
        <v>0.68</v>
      </c>
      <c r="AF1239">
        <v>101</v>
      </c>
      <c r="AG1239">
        <v>4930</v>
      </c>
      <c r="AH1239">
        <v>18</v>
      </c>
      <c r="AI1239">
        <v>1</v>
      </c>
      <c r="AJ1239">
        <v>15</v>
      </c>
      <c r="AK1239">
        <v>25</v>
      </c>
      <c r="AL1239">
        <v>0.12</v>
      </c>
      <c r="AO1239">
        <v>105</v>
      </c>
      <c r="AQ1239">
        <v>168</v>
      </c>
    </row>
    <row r="1240" spans="1:43" hidden="1" x14ac:dyDescent="0.25">
      <c r="A1240" t="s">
        <v>4001</v>
      </c>
      <c r="B1240" t="s">
        <v>4002</v>
      </c>
      <c r="C1240" s="1" t="str">
        <f t="shared" si="82"/>
        <v>21:0089</v>
      </c>
      <c r="D1240" s="1" t="str">
        <f t="shared" si="83"/>
        <v>21:0006</v>
      </c>
      <c r="E1240" t="s">
        <v>3996</v>
      </c>
      <c r="F1240" t="s">
        <v>4003</v>
      </c>
      <c r="H1240">
        <v>64.103687300000004</v>
      </c>
      <c r="I1240">
        <v>-110.8041581</v>
      </c>
      <c r="J1240" s="1" t="str">
        <f t="shared" si="81"/>
        <v>Till</v>
      </c>
      <c r="K1240" s="1" t="str">
        <f t="shared" si="84"/>
        <v>&lt;2 micron</v>
      </c>
      <c r="L1240">
        <v>0.4</v>
      </c>
      <c r="M1240">
        <v>3.62</v>
      </c>
      <c r="N1240">
        <v>6</v>
      </c>
      <c r="O1240">
        <v>260</v>
      </c>
      <c r="P1240">
        <v>0.25</v>
      </c>
      <c r="Q1240">
        <v>1</v>
      </c>
      <c r="R1240">
        <v>0.48</v>
      </c>
      <c r="S1240">
        <v>0.5</v>
      </c>
      <c r="T1240">
        <v>31</v>
      </c>
      <c r="U1240">
        <v>120</v>
      </c>
      <c r="V1240">
        <v>218</v>
      </c>
      <c r="W1240">
        <v>4.3499999999999996</v>
      </c>
      <c r="X1240">
        <v>5</v>
      </c>
      <c r="Y1240">
        <v>0.5</v>
      </c>
      <c r="Z1240">
        <v>1.03</v>
      </c>
      <c r="AA1240">
        <v>100</v>
      </c>
      <c r="AB1240">
        <v>1.82</v>
      </c>
      <c r="AC1240">
        <v>405</v>
      </c>
      <c r="AD1240">
        <v>2</v>
      </c>
      <c r="AE1240">
        <v>1.71</v>
      </c>
      <c r="AF1240">
        <v>85</v>
      </c>
      <c r="AG1240">
        <v>10000</v>
      </c>
      <c r="AH1240">
        <v>36</v>
      </c>
      <c r="AI1240">
        <v>1</v>
      </c>
      <c r="AJ1240">
        <v>13</v>
      </c>
      <c r="AK1240">
        <v>47</v>
      </c>
      <c r="AL1240">
        <v>0.02</v>
      </c>
      <c r="AO1240">
        <v>92</v>
      </c>
      <c r="AQ1240">
        <v>126</v>
      </c>
    </row>
    <row r="1241" spans="1:43" hidden="1" x14ac:dyDescent="0.25">
      <c r="A1241" t="s">
        <v>4004</v>
      </c>
      <c r="B1241" t="s">
        <v>4005</v>
      </c>
      <c r="C1241" s="1" t="str">
        <f t="shared" si="82"/>
        <v>21:0089</v>
      </c>
      <c r="D1241" s="1" t="str">
        <f t="shared" si="83"/>
        <v>21:0006</v>
      </c>
      <c r="E1241" t="s">
        <v>4006</v>
      </c>
      <c r="F1241" t="s">
        <v>4007</v>
      </c>
      <c r="H1241">
        <v>64.2971206</v>
      </c>
      <c r="I1241">
        <v>-110.3878739</v>
      </c>
      <c r="J1241" s="1" t="str">
        <f t="shared" si="81"/>
        <v>Till</v>
      </c>
      <c r="K1241" s="1" t="str">
        <f t="shared" si="84"/>
        <v>&lt;2 micron</v>
      </c>
      <c r="L1241">
        <v>0.1</v>
      </c>
      <c r="M1241">
        <v>3.46</v>
      </c>
      <c r="N1241">
        <v>64</v>
      </c>
      <c r="O1241">
        <v>140</v>
      </c>
      <c r="P1241">
        <v>0.25</v>
      </c>
      <c r="Q1241">
        <v>1</v>
      </c>
      <c r="R1241">
        <v>0.28999999999999998</v>
      </c>
      <c r="S1241">
        <v>0.25</v>
      </c>
      <c r="T1241">
        <v>23</v>
      </c>
      <c r="U1241">
        <v>99</v>
      </c>
      <c r="V1241">
        <v>135</v>
      </c>
      <c r="W1241">
        <v>4.49</v>
      </c>
      <c r="X1241">
        <v>5</v>
      </c>
      <c r="Y1241">
        <v>0.5</v>
      </c>
      <c r="Z1241">
        <v>0.59</v>
      </c>
      <c r="AA1241">
        <v>40</v>
      </c>
      <c r="AB1241">
        <v>1.19</v>
      </c>
      <c r="AC1241">
        <v>360</v>
      </c>
      <c r="AD1241">
        <v>2</v>
      </c>
      <c r="AE1241">
        <v>1.28</v>
      </c>
      <c r="AF1241">
        <v>72</v>
      </c>
      <c r="AG1241">
        <v>10000</v>
      </c>
      <c r="AH1241">
        <v>8</v>
      </c>
      <c r="AI1241">
        <v>1</v>
      </c>
      <c r="AJ1241">
        <v>9</v>
      </c>
      <c r="AK1241">
        <v>18</v>
      </c>
      <c r="AL1241">
        <v>0.04</v>
      </c>
      <c r="AO1241">
        <v>76</v>
      </c>
      <c r="AQ1241">
        <v>86</v>
      </c>
    </row>
    <row r="1242" spans="1:43" hidden="1" x14ac:dyDescent="0.25">
      <c r="A1242" t="s">
        <v>4008</v>
      </c>
      <c r="B1242" t="s">
        <v>4009</v>
      </c>
      <c r="C1242" s="1" t="str">
        <f t="shared" si="82"/>
        <v>21:0089</v>
      </c>
      <c r="D1242" s="1" t="str">
        <f t="shared" si="83"/>
        <v>21:0006</v>
      </c>
      <c r="E1242" t="s">
        <v>4010</v>
      </c>
      <c r="F1242" t="s">
        <v>4011</v>
      </c>
      <c r="H1242">
        <v>64.307506799999999</v>
      </c>
      <c r="I1242">
        <v>-110.1925275</v>
      </c>
      <c r="J1242" s="1" t="str">
        <f t="shared" si="81"/>
        <v>Till</v>
      </c>
      <c r="K1242" s="1" t="str">
        <f t="shared" si="84"/>
        <v>&lt;2 micron</v>
      </c>
      <c r="L1242">
        <v>0.1</v>
      </c>
      <c r="M1242">
        <v>3.53</v>
      </c>
      <c r="N1242">
        <v>46</v>
      </c>
      <c r="O1242">
        <v>140</v>
      </c>
      <c r="P1242">
        <v>0.25</v>
      </c>
      <c r="Q1242">
        <v>1</v>
      </c>
      <c r="R1242">
        <v>0.25</v>
      </c>
      <c r="S1242">
        <v>0.25</v>
      </c>
      <c r="T1242">
        <v>20</v>
      </c>
      <c r="U1242">
        <v>88</v>
      </c>
      <c r="V1242">
        <v>127</v>
      </c>
      <c r="W1242">
        <v>4.04</v>
      </c>
      <c r="X1242">
        <v>5</v>
      </c>
      <c r="Y1242">
        <v>0.5</v>
      </c>
      <c r="Z1242">
        <v>0.54</v>
      </c>
      <c r="AA1242">
        <v>30</v>
      </c>
      <c r="AB1242">
        <v>1.03</v>
      </c>
      <c r="AC1242">
        <v>335</v>
      </c>
      <c r="AD1242">
        <v>2</v>
      </c>
      <c r="AE1242">
        <v>0.78</v>
      </c>
      <c r="AF1242">
        <v>59</v>
      </c>
      <c r="AG1242">
        <v>7970</v>
      </c>
      <c r="AH1242">
        <v>6</v>
      </c>
      <c r="AI1242">
        <v>1</v>
      </c>
      <c r="AJ1242">
        <v>8</v>
      </c>
      <c r="AK1242">
        <v>14</v>
      </c>
      <c r="AL1242">
        <v>0.11</v>
      </c>
      <c r="AO1242">
        <v>63</v>
      </c>
      <c r="AQ1242">
        <v>74</v>
      </c>
    </row>
    <row r="1243" spans="1:43" hidden="1" x14ac:dyDescent="0.25">
      <c r="A1243" t="s">
        <v>4012</v>
      </c>
      <c r="B1243" t="s">
        <v>4013</v>
      </c>
      <c r="C1243" s="1" t="str">
        <f t="shared" si="82"/>
        <v>21:0089</v>
      </c>
      <c r="D1243" s="1" t="str">
        <f t="shared" si="83"/>
        <v>21:0006</v>
      </c>
      <c r="E1243" t="s">
        <v>4014</v>
      </c>
      <c r="F1243" t="s">
        <v>4015</v>
      </c>
      <c r="H1243">
        <v>64.230562599999999</v>
      </c>
      <c r="I1243">
        <v>-110.3125938</v>
      </c>
      <c r="J1243" s="1" t="str">
        <f t="shared" si="81"/>
        <v>Till</v>
      </c>
      <c r="K1243" s="1" t="str">
        <f t="shared" si="84"/>
        <v>&lt;2 micron</v>
      </c>
      <c r="L1243">
        <v>0.1</v>
      </c>
      <c r="M1243">
        <v>3.46</v>
      </c>
      <c r="N1243">
        <v>20</v>
      </c>
      <c r="O1243">
        <v>170</v>
      </c>
      <c r="P1243">
        <v>0.25</v>
      </c>
      <c r="Q1243">
        <v>1</v>
      </c>
      <c r="R1243">
        <v>0.27</v>
      </c>
      <c r="S1243">
        <v>0.5</v>
      </c>
      <c r="T1243">
        <v>19</v>
      </c>
      <c r="U1243">
        <v>105</v>
      </c>
      <c r="V1243">
        <v>104</v>
      </c>
      <c r="W1243">
        <v>4.12</v>
      </c>
      <c r="X1243">
        <v>5</v>
      </c>
      <c r="Y1243">
        <v>0.5</v>
      </c>
      <c r="Z1243">
        <v>0.7</v>
      </c>
      <c r="AA1243">
        <v>30</v>
      </c>
      <c r="AB1243">
        <v>1.3</v>
      </c>
      <c r="AC1243">
        <v>360</v>
      </c>
      <c r="AD1243">
        <v>0.5</v>
      </c>
      <c r="AE1243">
        <v>0.69</v>
      </c>
      <c r="AF1243">
        <v>59</v>
      </c>
      <c r="AG1243">
        <v>7720</v>
      </c>
      <c r="AH1243">
        <v>6</v>
      </c>
      <c r="AI1243">
        <v>1</v>
      </c>
      <c r="AJ1243">
        <v>9</v>
      </c>
      <c r="AK1243">
        <v>15</v>
      </c>
      <c r="AL1243">
        <v>0.12</v>
      </c>
      <c r="AO1243">
        <v>73</v>
      </c>
      <c r="AQ1243">
        <v>88</v>
      </c>
    </row>
    <row r="1244" spans="1:43" hidden="1" x14ac:dyDescent="0.25">
      <c r="A1244" t="s">
        <v>4016</v>
      </c>
      <c r="B1244" t="s">
        <v>4017</v>
      </c>
      <c r="C1244" s="1" t="str">
        <f t="shared" si="82"/>
        <v>21:0089</v>
      </c>
      <c r="D1244" s="1" t="str">
        <f t="shared" si="83"/>
        <v>21:0006</v>
      </c>
      <c r="E1244" t="s">
        <v>4018</v>
      </c>
      <c r="F1244" t="s">
        <v>4019</v>
      </c>
      <c r="H1244">
        <v>64.278832300000005</v>
      </c>
      <c r="I1244">
        <v>-110.0504504</v>
      </c>
      <c r="J1244" s="1" t="str">
        <f t="shared" ref="J1244:J1307" si="85">HYPERLINK("http://geochem.nrcan.gc.ca/cdogs/content/kwd/kwd020044_e.htm", "Till")</f>
        <v>Till</v>
      </c>
      <c r="K1244" s="1" t="str">
        <f t="shared" si="84"/>
        <v>&lt;2 micron</v>
      </c>
      <c r="L1244">
        <v>0.1</v>
      </c>
      <c r="M1244">
        <v>3.97</v>
      </c>
      <c r="N1244">
        <v>30</v>
      </c>
      <c r="O1244">
        <v>140</v>
      </c>
      <c r="P1244">
        <v>0.25</v>
      </c>
      <c r="Q1244">
        <v>1</v>
      </c>
      <c r="R1244">
        <v>0.28999999999999998</v>
      </c>
      <c r="S1244">
        <v>0.5</v>
      </c>
      <c r="T1244">
        <v>24</v>
      </c>
      <c r="U1244">
        <v>105</v>
      </c>
      <c r="V1244">
        <v>102</v>
      </c>
      <c r="W1244">
        <v>4.75</v>
      </c>
      <c r="X1244">
        <v>5</v>
      </c>
      <c r="Y1244">
        <v>0.5</v>
      </c>
      <c r="Z1244">
        <v>0.57999999999999996</v>
      </c>
      <c r="AA1244">
        <v>30</v>
      </c>
      <c r="AB1244">
        <v>1.2</v>
      </c>
      <c r="AC1244">
        <v>410</v>
      </c>
      <c r="AD1244">
        <v>1</v>
      </c>
      <c r="AE1244">
        <v>0.97</v>
      </c>
      <c r="AF1244">
        <v>65</v>
      </c>
      <c r="AG1244">
        <v>10000</v>
      </c>
      <c r="AH1244">
        <v>14</v>
      </c>
      <c r="AI1244">
        <v>1</v>
      </c>
      <c r="AJ1244">
        <v>9</v>
      </c>
      <c r="AK1244">
        <v>16</v>
      </c>
      <c r="AL1244">
        <v>0.09</v>
      </c>
      <c r="AO1244">
        <v>87</v>
      </c>
      <c r="AQ1244">
        <v>88</v>
      </c>
    </row>
    <row r="1245" spans="1:43" hidden="1" x14ac:dyDescent="0.25">
      <c r="A1245" t="s">
        <v>4020</v>
      </c>
      <c r="B1245" t="s">
        <v>4021</v>
      </c>
      <c r="C1245" s="1" t="str">
        <f t="shared" si="82"/>
        <v>21:0089</v>
      </c>
      <c r="D1245" s="1" t="str">
        <f t="shared" si="83"/>
        <v>21:0006</v>
      </c>
      <c r="E1245" t="s">
        <v>4022</v>
      </c>
      <c r="F1245" t="s">
        <v>4023</v>
      </c>
      <c r="H1245">
        <v>64.582652699999997</v>
      </c>
      <c r="I1245">
        <v>-110.81320409999999</v>
      </c>
      <c r="J1245" s="1" t="str">
        <f t="shared" si="85"/>
        <v>Till</v>
      </c>
      <c r="K1245" s="1" t="str">
        <f t="shared" si="84"/>
        <v>&lt;2 micron</v>
      </c>
      <c r="L1245">
        <v>0.1</v>
      </c>
      <c r="M1245">
        <v>5.14</v>
      </c>
      <c r="N1245">
        <v>114</v>
      </c>
      <c r="O1245">
        <v>240</v>
      </c>
      <c r="P1245">
        <v>0.25</v>
      </c>
      <c r="Q1245">
        <v>1</v>
      </c>
      <c r="R1245">
        <v>0.11</v>
      </c>
      <c r="S1245">
        <v>0.25</v>
      </c>
      <c r="T1245">
        <v>49</v>
      </c>
      <c r="U1245">
        <v>181</v>
      </c>
      <c r="V1245">
        <v>221</v>
      </c>
      <c r="W1245">
        <v>7.52</v>
      </c>
      <c r="X1245">
        <v>5</v>
      </c>
      <c r="Y1245">
        <v>0.5</v>
      </c>
      <c r="Z1245">
        <v>1.1599999999999999</v>
      </c>
      <c r="AA1245">
        <v>20</v>
      </c>
      <c r="AB1245">
        <v>2.13</v>
      </c>
      <c r="AC1245">
        <v>595</v>
      </c>
      <c r="AD1245">
        <v>6</v>
      </c>
      <c r="AE1245">
        <v>0.71</v>
      </c>
      <c r="AF1245">
        <v>166</v>
      </c>
      <c r="AG1245">
        <v>6820</v>
      </c>
      <c r="AH1245">
        <v>14</v>
      </c>
      <c r="AI1245">
        <v>1</v>
      </c>
      <c r="AJ1245">
        <v>14</v>
      </c>
      <c r="AK1245">
        <v>9</v>
      </c>
      <c r="AL1245">
        <v>0.17</v>
      </c>
      <c r="AO1245">
        <v>122</v>
      </c>
      <c r="AQ1245">
        <v>158</v>
      </c>
    </row>
    <row r="1246" spans="1:43" hidden="1" x14ac:dyDescent="0.25">
      <c r="A1246" t="s">
        <v>4024</v>
      </c>
      <c r="B1246" t="s">
        <v>4025</v>
      </c>
      <c r="C1246" s="1" t="str">
        <f t="shared" si="82"/>
        <v>21:0089</v>
      </c>
      <c r="D1246" s="1" t="str">
        <f t="shared" si="83"/>
        <v>21:0006</v>
      </c>
      <c r="E1246" t="s">
        <v>4026</v>
      </c>
      <c r="F1246" t="s">
        <v>4027</v>
      </c>
      <c r="H1246">
        <v>64.586989200000005</v>
      </c>
      <c r="I1246">
        <v>-110.8079742</v>
      </c>
      <c r="J1246" s="1" t="str">
        <f t="shared" si="85"/>
        <v>Till</v>
      </c>
      <c r="K1246" s="1" t="str">
        <f t="shared" si="84"/>
        <v>&lt;2 micron</v>
      </c>
      <c r="L1246">
        <v>0.1</v>
      </c>
      <c r="M1246">
        <v>6.09</v>
      </c>
      <c r="N1246">
        <v>152</v>
      </c>
      <c r="O1246">
        <v>310</v>
      </c>
      <c r="P1246">
        <v>0.25</v>
      </c>
      <c r="Q1246">
        <v>1</v>
      </c>
      <c r="R1246">
        <v>0.11</v>
      </c>
      <c r="S1246">
        <v>0.25</v>
      </c>
      <c r="T1246">
        <v>40</v>
      </c>
      <c r="U1246">
        <v>191</v>
      </c>
      <c r="V1246">
        <v>315</v>
      </c>
      <c r="W1246">
        <v>7.92</v>
      </c>
      <c r="X1246">
        <v>5</v>
      </c>
      <c r="Y1246">
        <v>1</v>
      </c>
      <c r="Z1246">
        <v>1.51</v>
      </c>
      <c r="AA1246">
        <v>30</v>
      </c>
      <c r="AB1246">
        <v>2.34</v>
      </c>
      <c r="AC1246">
        <v>615</v>
      </c>
      <c r="AD1246">
        <v>5</v>
      </c>
      <c r="AE1246">
        <v>0.55000000000000004</v>
      </c>
      <c r="AF1246">
        <v>169</v>
      </c>
      <c r="AG1246">
        <v>3640</v>
      </c>
      <c r="AH1246">
        <v>16</v>
      </c>
      <c r="AI1246">
        <v>4</v>
      </c>
      <c r="AJ1246">
        <v>17</v>
      </c>
      <c r="AK1246">
        <v>13</v>
      </c>
      <c r="AL1246">
        <v>0.21</v>
      </c>
      <c r="AO1246">
        <v>129</v>
      </c>
      <c r="AQ1246">
        <v>206</v>
      </c>
    </row>
    <row r="1247" spans="1:43" hidden="1" x14ac:dyDescent="0.25">
      <c r="A1247" t="s">
        <v>4028</v>
      </c>
      <c r="B1247" t="s">
        <v>4029</v>
      </c>
      <c r="C1247" s="1" t="str">
        <f t="shared" si="82"/>
        <v>21:0089</v>
      </c>
      <c r="D1247" s="1" t="str">
        <f t="shared" si="83"/>
        <v>21:0006</v>
      </c>
      <c r="E1247" t="s">
        <v>4026</v>
      </c>
      <c r="F1247" t="s">
        <v>4030</v>
      </c>
      <c r="H1247">
        <v>64.586989200000005</v>
      </c>
      <c r="I1247">
        <v>-110.8079742</v>
      </c>
      <c r="J1247" s="1" t="str">
        <f t="shared" si="85"/>
        <v>Till</v>
      </c>
      <c r="K1247" s="1" t="str">
        <f t="shared" si="84"/>
        <v>&lt;2 micron</v>
      </c>
      <c r="L1247">
        <v>0.1</v>
      </c>
      <c r="M1247">
        <v>6</v>
      </c>
      <c r="N1247">
        <v>120</v>
      </c>
      <c r="O1247">
        <v>310</v>
      </c>
      <c r="P1247">
        <v>0.25</v>
      </c>
      <c r="Q1247">
        <v>1</v>
      </c>
      <c r="R1247">
        <v>0.12</v>
      </c>
      <c r="S1247">
        <v>0.5</v>
      </c>
      <c r="T1247">
        <v>42</v>
      </c>
      <c r="U1247">
        <v>185</v>
      </c>
      <c r="V1247">
        <v>296</v>
      </c>
      <c r="W1247">
        <v>7.32</v>
      </c>
      <c r="X1247">
        <v>20</v>
      </c>
      <c r="Y1247">
        <v>0.5</v>
      </c>
      <c r="Z1247">
        <v>1.56</v>
      </c>
      <c r="AA1247">
        <v>20</v>
      </c>
      <c r="AB1247">
        <v>2.33</v>
      </c>
      <c r="AC1247">
        <v>595</v>
      </c>
      <c r="AD1247">
        <v>6</v>
      </c>
      <c r="AE1247">
        <v>0.55000000000000004</v>
      </c>
      <c r="AF1247">
        <v>159</v>
      </c>
      <c r="AG1247">
        <v>3390</v>
      </c>
      <c r="AH1247">
        <v>28</v>
      </c>
      <c r="AI1247">
        <v>6</v>
      </c>
      <c r="AJ1247">
        <v>17</v>
      </c>
      <c r="AK1247">
        <v>14</v>
      </c>
      <c r="AL1247">
        <v>0.19</v>
      </c>
      <c r="AO1247">
        <v>127</v>
      </c>
      <c r="AQ1247">
        <v>184</v>
      </c>
    </row>
    <row r="1248" spans="1:43" hidden="1" x14ac:dyDescent="0.25">
      <c r="A1248" t="s">
        <v>4031</v>
      </c>
      <c r="B1248" t="s">
        <v>4032</v>
      </c>
      <c r="C1248" s="1" t="str">
        <f t="shared" si="82"/>
        <v>21:0089</v>
      </c>
      <c r="D1248" s="1" t="str">
        <f t="shared" si="83"/>
        <v>21:0006</v>
      </c>
      <c r="E1248" t="s">
        <v>4033</v>
      </c>
      <c r="F1248" t="s">
        <v>4034</v>
      </c>
      <c r="H1248">
        <v>64.055909700000001</v>
      </c>
      <c r="I1248">
        <v>-110.4833916</v>
      </c>
      <c r="J1248" s="1" t="str">
        <f t="shared" si="85"/>
        <v>Till</v>
      </c>
      <c r="K1248" s="1" t="str">
        <f t="shared" si="84"/>
        <v>&lt;2 micron</v>
      </c>
      <c r="L1248">
        <v>0.1</v>
      </c>
      <c r="M1248">
        <v>4.83</v>
      </c>
      <c r="N1248">
        <v>22</v>
      </c>
      <c r="O1248">
        <v>230</v>
      </c>
      <c r="P1248">
        <v>0.25</v>
      </c>
      <c r="Q1248">
        <v>1</v>
      </c>
      <c r="R1248">
        <v>0.16</v>
      </c>
      <c r="S1248">
        <v>0.25</v>
      </c>
      <c r="T1248">
        <v>49</v>
      </c>
      <c r="U1248">
        <v>133</v>
      </c>
      <c r="V1248">
        <v>141</v>
      </c>
      <c r="W1248">
        <v>5.86</v>
      </c>
      <c r="X1248">
        <v>5</v>
      </c>
      <c r="Y1248">
        <v>0.5</v>
      </c>
      <c r="Z1248">
        <v>1.17</v>
      </c>
      <c r="AA1248">
        <v>30</v>
      </c>
      <c r="AB1248">
        <v>1.75</v>
      </c>
      <c r="AC1248">
        <v>855</v>
      </c>
      <c r="AD1248">
        <v>2</v>
      </c>
      <c r="AE1248">
        <v>0.83</v>
      </c>
      <c r="AF1248">
        <v>109</v>
      </c>
      <c r="AG1248">
        <v>8070</v>
      </c>
      <c r="AH1248">
        <v>22</v>
      </c>
      <c r="AI1248">
        <v>1</v>
      </c>
      <c r="AJ1248">
        <v>11</v>
      </c>
      <c r="AK1248">
        <v>13</v>
      </c>
      <c r="AL1248">
        <v>0.08</v>
      </c>
      <c r="AO1248">
        <v>99</v>
      </c>
      <c r="AQ1248">
        <v>178</v>
      </c>
    </row>
    <row r="1249" spans="1:43" hidden="1" x14ac:dyDescent="0.25">
      <c r="A1249" t="s">
        <v>4035</v>
      </c>
      <c r="B1249" t="s">
        <v>4036</v>
      </c>
      <c r="C1249" s="1" t="str">
        <f t="shared" ref="C1249:C1278" si="86">HYPERLINK("http://geochem.nrcan.gc.ca/cdogs/content/bdl/bdl210089_e.htm", "21:0089")</f>
        <v>21:0089</v>
      </c>
      <c r="D1249" s="1" t="str">
        <f t="shared" ref="D1249:D1278" si="87">HYPERLINK("http://geochem.nrcan.gc.ca/cdogs/content/svy/svy210006_e.htm", "21:0006")</f>
        <v>21:0006</v>
      </c>
      <c r="E1249" t="s">
        <v>4037</v>
      </c>
      <c r="F1249" t="s">
        <v>4038</v>
      </c>
      <c r="H1249">
        <v>64.596792600000001</v>
      </c>
      <c r="I1249">
        <v>-110.3973359</v>
      </c>
      <c r="J1249" s="1" t="str">
        <f t="shared" si="85"/>
        <v>Till</v>
      </c>
      <c r="K1249" s="1" t="str">
        <f t="shared" si="84"/>
        <v>&lt;2 micron</v>
      </c>
      <c r="L1249">
        <v>0.1</v>
      </c>
      <c r="M1249">
        <v>3.48</v>
      </c>
      <c r="N1249">
        <v>8</v>
      </c>
      <c r="O1249">
        <v>170</v>
      </c>
      <c r="P1249">
        <v>0.25</v>
      </c>
      <c r="Q1249">
        <v>1</v>
      </c>
      <c r="R1249">
        <v>0.27</v>
      </c>
      <c r="S1249">
        <v>0.25</v>
      </c>
      <c r="T1249">
        <v>23</v>
      </c>
      <c r="U1249">
        <v>117</v>
      </c>
      <c r="V1249">
        <v>80</v>
      </c>
      <c r="W1249">
        <v>4.9400000000000004</v>
      </c>
      <c r="X1249">
        <v>5</v>
      </c>
      <c r="Y1249">
        <v>0.5</v>
      </c>
      <c r="Z1249">
        <v>1.1000000000000001</v>
      </c>
      <c r="AA1249">
        <v>30</v>
      </c>
      <c r="AB1249">
        <v>1.74</v>
      </c>
      <c r="AC1249">
        <v>590</v>
      </c>
      <c r="AD1249">
        <v>0.5</v>
      </c>
      <c r="AE1249">
        <v>0.6</v>
      </c>
      <c r="AF1249">
        <v>68</v>
      </c>
      <c r="AG1249">
        <v>5730</v>
      </c>
      <c r="AH1249">
        <v>6</v>
      </c>
      <c r="AI1249">
        <v>1</v>
      </c>
      <c r="AJ1249">
        <v>11</v>
      </c>
      <c r="AK1249">
        <v>19</v>
      </c>
      <c r="AL1249">
        <v>0.12</v>
      </c>
      <c r="AO1249">
        <v>89</v>
      </c>
      <c r="AQ1249">
        <v>132</v>
      </c>
    </row>
    <row r="1250" spans="1:43" hidden="1" x14ac:dyDescent="0.25">
      <c r="A1250" t="s">
        <v>4039</v>
      </c>
      <c r="B1250" t="s">
        <v>4040</v>
      </c>
      <c r="C1250" s="1" t="str">
        <f t="shared" si="86"/>
        <v>21:0089</v>
      </c>
      <c r="D1250" s="1" t="str">
        <f t="shared" si="87"/>
        <v>21:0006</v>
      </c>
      <c r="E1250" t="s">
        <v>4041</v>
      </c>
      <c r="F1250" t="s">
        <v>4042</v>
      </c>
      <c r="H1250">
        <v>64.666420500000001</v>
      </c>
      <c r="I1250">
        <v>-110.9742608</v>
      </c>
      <c r="J1250" s="1" t="str">
        <f t="shared" si="85"/>
        <v>Till</v>
      </c>
      <c r="K1250" s="1" t="str">
        <f t="shared" si="84"/>
        <v>&lt;2 micron</v>
      </c>
      <c r="L1250">
        <v>0.1</v>
      </c>
      <c r="M1250">
        <v>4.37</v>
      </c>
      <c r="N1250">
        <v>58</v>
      </c>
      <c r="O1250">
        <v>180</v>
      </c>
      <c r="P1250">
        <v>0.25</v>
      </c>
      <c r="Q1250">
        <v>1</v>
      </c>
      <c r="R1250">
        <v>0.16</v>
      </c>
      <c r="S1250">
        <v>0.25</v>
      </c>
      <c r="T1250">
        <v>46</v>
      </c>
      <c r="U1250">
        <v>111</v>
      </c>
      <c r="V1250">
        <v>110</v>
      </c>
      <c r="W1250">
        <v>5.08</v>
      </c>
      <c r="X1250">
        <v>5</v>
      </c>
      <c r="Y1250">
        <v>0.5</v>
      </c>
      <c r="Z1250">
        <v>0.83</v>
      </c>
      <c r="AA1250">
        <v>20</v>
      </c>
      <c r="AB1250">
        <v>1.39</v>
      </c>
      <c r="AC1250">
        <v>580</v>
      </c>
      <c r="AD1250">
        <v>2</v>
      </c>
      <c r="AE1250">
        <v>0.63</v>
      </c>
      <c r="AF1250">
        <v>94</v>
      </c>
      <c r="AG1250">
        <v>6300</v>
      </c>
      <c r="AH1250">
        <v>18</v>
      </c>
      <c r="AI1250">
        <v>1</v>
      </c>
      <c r="AJ1250">
        <v>9</v>
      </c>
      <c r="AK1250">
        <v>10</v>
      </c>
      <c r="AL1250">
        <v>0.15</v>
      </c>
      <c r="AO1250">
        <v>83</v>
      </c>
      <c r="AQ1250">
        <v>128</v>
      </c>
    </row>
    <row r="1251" spans="1:43" hidden="1" x14ac:dyDescent="0.25">
      <c r="A1251" t="s">
        <v>4043</v>
      </c>
      <c r="B1251" t="s">
        <v>4044</v>
      </c>
      <c r="C1251" s="1" t="str">
        <f t="shared" si="86"/>
        <v>21:0089</v>
      </c>
      <c r="D1251" s="1" t="str">
        <f t="shared" si="87"/>
        <v>21:0006</v>
      </c>
      <c r="E1251" t="s">
        <v>4045</v>
      </c>
      <c r="F1251" t="s">
        <v>4046</v>
      </c>
      <c r="H1251">
        <v>64.736152399999995</v>
      </c>
      <c r="I1251">
        <v>-110.7857041</v>
      </c>
      <c r="J1251" s="1" t="str">
        <f t="shared" si="85"/>
        <v>Till</v>
      </c>
      <c r="K1251" s="1" t="str">
        <f t="shared" si="84"/>
        <v>&lt;2 micron</v>
      </c>
      <c r="L1251">
        <v>0.1</v>
      </c>
      <c r="M1251">
        <v>4.5599999999999996</v>
      </c>
      <c r="N1251">
        <v>1</v>
      </c>
      <c r="O1251">
        <v>320</v>
      </c>
      <c r="P1251">
        <v>0.25</v>
      </c>
      <c r="Q1251">
        <v>1</v>
      </c>
      <c r="R1251">
        <v>0.3</v>
      </c>
      <c r="S1251">
        <v>0.25</v>
      </c>
      <c r="T1251">
        <v>27</v>
      </c>
      <c r="U1251">
        <v>172</v>
      </c>
      <c r="V1251">
        <v>94</v>
      </c>
      <c r="W1251">
        <v>6.11</v>
      </c>
      <c r="X1251">
        <v>5</v>
      </c>
      <c r="Y1251">
        <v>0.5</v>
      </c>
      <c r="Z1251">
        <v>1.7</v>
      </c>
      <c r="AA1251">
        <v>40</v>
      </c>
      <c r="AB1251">
        <v>2.68</v>
      </c>
      <c r="AC1251">
        <v>640</v>
      </c>
      <c r="AD1251">
        <v>0.5</v>
      </c>
      <c r="AE1251">
        <v>0.47</v>
      </c>
      <c r="AF1251">
        <v>83</v>
      </c>
      <c r="AG1251">
        <v>3080</v>
      </c>
      <c r="AH1251">
        <v>4</v>
      </c>
      <c r="AI1251">
        <v>1</v>
      </c>
      <c r="AJ1251">
        <v>15</v>
      </c>
      <c r="AK1251">
        <v>19</v>
      </c>
      <c r="AL1251">
        <v>0.31</v>
      </c>
      <c r="AO1251">
        <v>127</v>
      </c>
      <c r="AQ1251">
        <v>170</v>
      </c>
    </row>
    <row r="1252" spans="1:43" hidden="1" x14ac:dyDescent="0.25">
      <c r="A1252" t="s">
        <v>4047</v>
      </c>
      <c r="B1252" t="s">
        <v>4048</v>
      </c>
      <c r="C1252" s="1" t="str">
        <f t="shared" si="86"/>
        <v>21:0089</v>
      </c>
      <c r="D1252" s="1" t="str">
        <f t="shared" si="87"/>
        <v>21:0006</v>
      </c>
      <c r="E1252" t="s">
        <v>4049</v>
      </c>
      <c r="F1252" t="s">
        <v>4050</v>
      </c>
      <c r="H1252">
        <v>64.722633500000001</v>
      </c>
      <c r="I1252">
        <v>-110.5430549</v>
      </c>
      <c r="J1252" s="1" t="str">
        <f t="shared" si="85"/>
        <v>Till</v>
      </c>
      <c r="K1252" s="1" t="str">
        <f t="shared" si="84"/>
        <v>&lt;2 micron</v>
      </c>
      <c r="L1252">
        <v>0.1</v>
      </c>
      <c r="M1252">
        <v>4.55</v>
      </c>
      <c r="N1252">
        <v>42</v>
      </c>
      <c r="O1252">
        <v>250</v>
      </c>
      <c r="P1252">
        <v>0.25</v>
      </c>
      <c r="Q1252">
        <v>1</v>
      </c>
      <c r="R1252">
        <v>0.3</v>
      </c>
      <c r="S1252">
        <v>0.25</v>
      </c>
      <c r="T1252">
        <v>43</v>
      </c>
      <c r="U1252">
        <v>149</v>
      </c>
      <c r="V1252">
        <v>236</v>
      </c>
      <c r="W1252">
        <v>5.3</v>
      </c>
      <c r="X1252">
        <v>5</v>
      </c>
      <c r="Y1252">
        <v>2</v>
      </c>
      <c r="Z1252">
        <v>1.24</v>
      </c>
      <c r="AA1252">
        <v>40</v>
      </c>
      <c r="AB1252">
        <v>2.25</v>
      </c>
      <c r="AC1252">
        <v>650</v>
      </c>
      <c r="AD1252">
        <v>2</v>
      </c>
      <c r="AE1252">
        <v>0.44</v>
      </c>
      <c r="AF1252">
        <v>125</v>
      </c>
      <c r="AG1252">
        <v>4310</v>
      </c>
      <c r="AH1252">
        <v>18</v>
      </c>
      <c r="AI1252">
        <v>4</v>
      </c>
      <c r="AJ1252">
        <v>12</v>
      </c>
      <c r="AK1252">
        <v>20</v>
      </c>
      <c r="AL1252">
        <v>0.24</v>
      </c>
      <c r="AO1252">
        <v>104</v>
      </c>
      <c r="AQ1252">
        <v>158</v>
      </c>
    </row>
    <row r="1253" spans="1:43" hidden="1" x14ac:dyDescent="0.25">
      <c r="A1253" t="s">
        <v>4051</v>
      </c>
      <c r="B1253" t="s">
        <v>4052</v>
      </c>
      <c r="C1253" s="1" t="str">
        <f t="shared" si="86"/>
        <v>21:0089</v>
      </c>
      <c r="D1253" s="1" t="str">
        <f t="shared" si="87"/>
        <v>21:0006</v>
      </c>
      <c r="E1253" t="s">
        <v>4053</v>
      </c>
      <c r="F1253" t="s">
        <v>4054</v>
      </c>
      <c r="H1253">
        <v>64.877625899999998</v>
      </c>
      <c r="I1253">
        <v>-110.328458</v>
      </c>
      <c r="J1253" s="1" t="str">
        <f t="shared" si="85"/>
        <v>Till</v>
      </c>
      <c r="K1253" s="1" t="str">
        <f t="shared" si="84"/>
        <v>&lt;2 micron</v>
      </c>
      <c r="L1253">
        <v>0.1</v>
      </c>
      <c r="M1253">
        <v>4.7</v>
      </c>
      <c r="N1253">
        <v>24</v>
      </c>
      <c r="O1253">
        <v>230</v>
      </c>
      <c r="P1253">
        <v>0.25</v>
      </c>
      <c r="Q1253">
        <v>1</v>
      </c>
      <c r="R1253">
        <v>0.21</v>
      </c>
      <c r="S1253">
        <v>0.25</v>
      </c>
      <c r="T1253">
        <v>27</v>
      </c>
      <c r="U1253">
        <v>150</v>
      </c>
      <c r="V1253">
        <v>103</v>
      </c>
      <c r="W1253">
        <v>6.18</v>
      </c>
      <c r="X1253">
        <v>5</v>
      </c>
      <c r="Y1253">
        <v>0.5</v>
      </c>
      <c r="Z1253">
        <v>1.1399999999999999</v>
      </c>
      <c r="AA1253">
        <v>20</v>
      </c>
      <c r="AB1253">
        <v>2.09</v>
      </c>
      <c r="AC1253">
        <v>575</v>
      </c>
      <c r="AD1253">
        <v>1</v>
      </c>
      <c r="AE1253">
        <v>0.39</v>
      </c>
      <c r="AF1253">
        <v>77</v>
      </c>
      <c r="AG1253">
        <v>2260</v>
      </c>
      <c r="AH1253">
        <v>14</v>
      </c>
      <c r="AI1253">
        <v>1</v>
      </c>
      <c r="AJ1253">
        <v>14</v>
      </c>
      <c r="AK1253">
        <v>14</v>
      </c>
      <c r="AL1253">
        <v>0.26</v>
      </c>
      <c r="AO1253">
        <v>122</v>
      </c>
      <c r="AQ1253">
        <v>160</v>
      </c>
    </row>
    <row r="1254" spans="1:43" hidden="1" x14ac:dyDescent="0.25">
      <c r="A1254" t="s">
        <v>4055</v>
      </c>
      <c r="B1254" t="s">
        <v>4056</v>
      </c>
      <c r="C1254" s="1" t="str">
        <f t="shared" si="86"/>
        <v>21:0089</v>
      </c>
      <c r="D1254" s="1" t="str">
        <f t="shared" si="87"/>
        <v>21:0006</v>
      </c>
      <c r="E1254" t="s">
        <v>4057</v>
      </c>
      <c r="F1254" t="s">
        <v>4058</v>
      </c>
      <c r="H1254">
        <v>64.938467900000006</v>
      </c>
      <c r="I1254">
        <v>-110.257178</v>
      </c>
      <c r="J1254" s="1" t="str">
        <f t="shared" si="85"/>
        <v>Till</v>
      </c>
      <c r="K1254" s="1" t="str">
        <f t="shared" si="84"/>
        <v>&lt;2 micron</v>
      </c>
      <c r="L1254">
        <v>0.1</v>
      </c>
      <c r="M1254">
        <v>4.9000000000000004</v>
      </c>
      <c r="N1254">
        <v>42</v>
      </c>
      <c r="O1254">
        <v>230</v>
      </c>
      <c r="P1254">
        <v>0.25</v>
      </c>
      <c r="Q1254">
        <v>1</v>
      </c>
      <c r="R1254">
        <v>0.23</v>
      </c>
      <c r="S1254">
        <v>0.25</v>
      </c>
      <c r="T1254">
        <v>27</v>
      </c>
      <c r="U1254">
        <v>159</v>
      </c>
      <c r="V1254">
        <v>133</v>
      </c>
      <c r="W1254">
        <v>6.35</v>
      </c>
      <c r="X1254">
        <v>5</v>
      </c>
      <c r="Y1254">
        <v>0.5</v>
      </c>
      <c r="Z1254">
        <v>0.99</v>
      </c>
      <c r="AA1254">
        <v>30</v>
      </c>
      <c r="AB1254">
        <v>1.92</v>
      </c>
      <c r="AC1254">
        <v>495</v>
      </c>
      <c r="AD1254">
        <v>2</v>
      </c>
      <c r="AE1254">
        <v>0.7</v>
      </c>
      <c r="AF1254">
        <v>82</v>
      </c>
      <c r="AG1254">
        <v>5190</v>
      </c>
      <c r="AH1254">
        <v>14</v>
      </c>
      <c r="AI1254">
        <v>1</v>
      </c>
      <c r="AJ1254">
        <v>16</v>
      </c>
      <c r="AK1254">
        <v>17</v>
      </c>
      <c r="AL1254">
        <v>0.22</v>
      </c>
      <c r="AO1254">
        <v>131</v>
      </c>
      <c r="AQ1254">
        <v>158</v>
      </c>
    </row>
    <row r="1255" spans="1:43" hidden="1" x14ac:dyDescent="0.25">
      <c r="A1255" t="s">
        <v>4059</v>
      </c>
      <c r="B1255" t="s">
        <v>4060</v>
      </c>
      <c r="C1255" s="1" t="str">
        <f t="shared" si="86"/>
        <v>21:0089</v>
      </c>
      <c r="D1255" s="1" t="str">
        <f t="shared" si="87"/>
        <v>21:0006</v>
      </c>
      <c r="E1255" t="s">
        <v>4061</v>
      </c>
      <c r="F1255" t="s">
        <v>4062</v>
      </c>
      <c r="H1255">
        <v>64.849729400000001</v>
      </c>
      <c r="I1255">
        <v>-110.1274183</v>
      </c>
      <c r="J1255" s="1" t="str">
        <f t="shared" si="85"/>
        <v>Till</v>
      </c>
      <c r="K1255" s="1" t="str">
        <f t="shared" si="84"/>
        <v>&lt;2 micron</v>
      </c>
      <c r="L1255">
        <v>0.1</v>
      </c>
      <c r="M1255">
        <v>4.9400000000000004</v>
      </c>
      <c r="N1255">
        <v>34</v>
      </c>
      <c r="O1255">
        <v>250</v>
      </c>
      <c r="P1255">
        <v>0.25</v>
      </c>
      <c r="Q1255">
        <v>1</v>
      </c>
      <c r="R1255">
        <v>0.24</v>
      </c>
      <c r="S1255">
        <v>0.25</v>
      </c>
      <c r="T1255">
        <v>29</v>
      </c>
      <c r="U1255">
        <v>168</v>
      </c>
      <c r="V1255">
        <v>125</v>
      </c>
      <c r="W1255">
        <v>6.72</v>
      </c>
      <c r="X1255">
        <v>5</v>
      </c>
      <c r="Y1255">
        <v>0.5</v>
      </c>
      <c r="Z1255">
        <v>1.31</v>
      </c>
      <c r="AA1255">
        <v>30</v>
      </c>
      <c r="AB1255">
        <v>2.23</v>
      </c>
      <c r="AC1255">
        <v>675</v>
      </c>
      <c r="AD1255">
        <v>2</v>
      </c>
      <c r="AE1255">
        <v>0.45</v>
      </c>
      <c r="AF1255">
        <v>88</v>
      </c>
      <c r="AG1255">
        <v>2680</v>
      </c>
      <c r="AH1255">
        <v>16</v>
      </c>
      <c r="AI1255">
        <v>1</v>
      </c>
      <c r="AJ1255">
        <v>16</v>
      </c>
      <c r="AK1255">
        <v>16</v>
      </c>
      <c r="AL1255">
        <v>0.28000000000000003</v>
      </c>
      <c r="AO1255">
        <v>129</v>
      </c>
      <c r="AQ1255">
        <v>186</v>
      </c>
    </row>
    <row r="1256" spans="1:43" hidden="1" x14ac:dyDescent="0.25">
      <c r="A1256" t="s">
        <v>4063</v>
      </c>
      <c r="B1256" t="s">
        <v>4064</v>
      </c>
      <c r="C1256" s="1" t="str">
        <f t="shared" si="86"/>
        <v>21:0089</v>
      </c>
      <c r="D1256" s="1" t="str">
        <f t="shared" si="87"/>
        <v>21:0006</v>
      </c>
      <c r="E1256" t="s">
        <v>4065</v>
      </c>
      <c r="F1256" t="s">
        <v>4066</v>
      </c>
      <c r="H1256">
        <v>64.757830600000005</v>
      </c>
      <c r="I1256">
        <v>-110.149761</v>
      </c>
      <c r="J1256" s="1" t="str">
        <f t="shared" si="85"/>
        <v>Till</v>
      </c>
      <c r="K1256" s="1" t="str">
        <f t="shared" si="84"/>
        <v>&lt;2 micron</v>
      </c>
      <c r="L1256">
        <v>0.2</v>
      </c>
      <c r="M1256">
        <v>4.82</v>
      </c>
      <c r="N1256">
        <v>18</v>
      </c>
      <c r="O1256">
        <v>140</v>
      </c>
      <c r="P1256">
        <v>0.25</v>
      </c>
      <c r="Q1256">
        <v>1</v>
      </c>
      <c r="R1256">
        <v>0.24</v>
      </c>
      <c r="S1256">
        <v>0.25</v>
      </c>
      <c r="T1256">
        <v>24</v>
      </c>
      <c r="U1256">
        <v>91</v>
      </c>
      <c r="V1256">
        <v>61</v>
      </c>
      <c r="W1256">
        <v>5.16</v>
      </c>
      <c r="X1256">
        <v>5</v>
      </c>
      <c r="Y1256">
        <v>0.5</v>
      </c>
      <c r="Z1256">
        <v>0.69</v>
      </c>
      <c r="AA1256">
        <v>30</v>
      </c>
      <c r="AB1256">
        <v>1.41</v>
      </c>
      <c r="AC1256">
        <v>420</v>
      </c>
      <c r="AD1256">
        <v>0.5</v>
      </c>
      <c r="AE1256">
        <v>0.71</v>
      </c>
      <c r="AF1256">
        <v>51</v>
      </c>
      <c r="AG1256">
        <v>7560</v>
      </c>
      <c r="AH1256">
        <v>14</v>
      </c>
      <c r="AI1256">
        <v>1</v>
      </c>
      <c r="AJ1256">
        <v>9</v>
      </c>
      <c r="AK1256">
        <v>14</v>
      </c>
      <c r="AL1256">
        <v>0.16</v>
      </c>
      <c r="AO1256">
        <v>83</v>
      </c>
      <c r="AQ1256">
        <v>124</v>
      </c>
    </row>
    <row r="1257" spans="1:43" hidden="1" x14ac:dyDescent="0.25">
      <c r="A1257" t="s">
        <v>4067</v>
      </c>
      <c r="B1257" t="s">
        <v>4068</v>
      </c>
      <c r="C1257" s="1" t="str">
        <f t="shared" si="86"/>
        <v>21:0089</v>
      </c>
      <c r="D1257" s="1" t="str">
        <f t="shared" si="87"/>
        <v>21:0006</v>
      </c>
      <c r="E1257" t="s">
        <v>4069</v>
      </c>
      <c r="F1257" t="s">
        <v>4070</v>
      </c>
      <c r="H1257">
        <v>64.591807200000005</v>
      </c>
      <c r="I1257">
        <v>-110.1490563</v>
      </c>
      <c r="J1257" s="1" t="str">
        <f t="shared" si="85"/>
        <v>Till</v>
      </c>
      <c r="K1257" s="1" t="str">
        <f t="shared" si="84"/>
        <v>&lt;2 micron</v>
      </c>
      <c r="L1257">
        <v>0.1</v>
      </c>
      <c r="M1257">
        <v>4.66</v>
      </c>
      <c r="N1257">
        <v>58</v>
      </c>
      <c r="O1257">
        <v>470</v>
      </c>
      <c r="P1257">
        <v>0.25</v>
      </c>
      <c r="Q1257">
        <v>1</v>
      </c>
      <c r="R1257">
        <v>0.23</v>
      </c>
      <c r="S1257">
        <v>0.25</v>
      </c>
      <c r="T1257">
        <v>26</v>
      </c>
      <c r="U1257">
        <v>233</v>
      </c>
      <c r="V1257">
        <v>127</v>
      </c>
      <c r="W1257">
        <v>6.43</v>
      </c>
      <c r="X1257">
        <v>5</v>
      </c>
      <c r="Y1257">
        <v>0.5</v>
      </c>
      <c r="Z1257">
        <v>1.1399999999999999</v>
      </c>
      <c r="AA1257">
        <v>20</v>
      </c>
      <c r="AB1257">
        <v>3.91</v>
      </c>
      <c r="AC1257">
        <v>435</v>
      </c>
      <c r="AD1257">
        <v>0.5</v>
      </c>
      <c r="AE1257">
        <v>0.84</v>
      </c>
      <c r="AF1257">
        <v>253</v>
      </c>
      <c r="AG1257">
        <v>2900</v>
      </c>
      <c r="AH1257">
        <v>6</v>
      </c>
      <c r="AI1257">
        <v>1</v>
      </c>
      <c r="AJ1257">
        <v>15</v>
      </c>
      <c r="AK1257">
        <v>34</v>
      </c>
      <c r="AL1257">
        <v>0.22</v>
      </c>
      <c r="AO1257">
        <v>134</v>
      </c>
      <c r="AQ1257">
        <v>150</v>
      </c>
    </row>
    <row r="1258" spans="1:43" hidden="1" x14ac:dyDescent="0.25">
      <c r="A1258" t="s">
        <v>4071</v>
      </c>
      <c r="B1258" t="s">
        <v>4072</v>
      </c>
      <c r="C1258" s="1" t="str">
        <f t="shared" si="86"/>
        <v>21:0089</v>
      </c>
      <c r="D1258" s="1" t="str">
        <f t="shared" si="87"/>
        <v>21:0006</v>
      </c>
      <c r="E1258" t="s">
        <v>4073</v>
      </c>
      <c r="F1258" t="s">
        <v>4074</v>
      </c>
      <c r="H1258">
        <v>64.403685100000004</v>
      </c>
      <c r="I1258">
        <v>-110.1588519</v>
      </c>
      <c r="J1258" s="1" t="str">
        <f t="shared" si="85"/>
        <v>Till</v>
      </c>
      <c r="K1258" s="1" t="str">
        <f t="shared" si="84"/>
        <v>&lt;2 micron</v>
      </c>
      <c r="L1258">
        <v>0.1</v>
      </c>
      <c r="M1258">
        <v>4.51</v>
      </c>
      <c r="N1258">
        <v>42</v>
      </c>
      <c r="O1258">
        <v>190</v>
      </c>
      <c r="P1258">
        <v>0.25</v>
      </c>
      <c r="Q1258">
        <v>1</v>
      </c>
      <c r="R1258">
        <v>0.28000000000000003</v>
      </c>
      <c r="S1258">
        <v>0.25</v>
      </c>
      <c r="T1258">
        <v>27</v>
      </c>
      <c r="U1258">
        <v>127</v>
      </c>
      <c r="V1258">
        <v>203</v>
      </c>
      <c r="W1258">
        <v>5.6</v>
      </c>
      <c r="X1258">
        <v>5</v>
      </c>
      <c r="Y1258">
        <v>0.5</v>
      </c>
      <c r="Z1258">
        <v>0.85</v>
      </c>
      <c r="AA1258">
        <v>40</v>
      </c>
      <c r="AB1258">
        <v>1.5</v>
      </c>
      <c r="AC1258">
        <v>435</v>
      </c>
      <c r="AD1258">
        <v>4</v>
      </c>
      <c r="AE1258">
        <v>0.9</v>
      </c>
      <c r="AF1258">
        <v>84</v>
      </c>
      <c r="AG1258">
        <v>8160</v>
      </c>
      <c r="AH1258">
        <v>14</v>
      </c>
      <c r="AI1258">
        <v>1</v>
      </c>
      <c r="AJ1258">
        <v>12</v>
      </c>
      <c r="AK1258">
        <v>17</v>
      </c>
      <c r="AL1258">
        <v>0.13</v>
      </c>
      <c r="AO1258">
        <v>95</v>
      </c>
      <c r="AQ1258">
        <v>120</v>
      </c>
    </row>
    <row r="1259" spans="1:43" hidden="1" x14ac:dyDescent="0.25">
      <c r="A1259" t="s">
        <v>4075</v>
      </c>
      <c r="B1259" t="s">
        <v>4076</v>
      </c>
      <c r="C1259" s="1" t="str">
        <f t="shared" si="86"/>
        <v>21:0089</v>
      </c>
      <c r="D1259" s="1" t="str">
        <f t="shared" si="87"/>
        <v>21:0006</v>
      </c>
      <c r="E1259" t="s">
        <v>4077</v>
      </c>
      <c r="F1259" t="s">
        <v>4078</v>
      </c>
      <c r="H1259">
        <v>64.387241299999999</v>
      </c>
      <c r="I1259">
        <v>-110.4123225</v>
      </c>
      <c r="J1259" s="1" t="str">
        <f t="shared" si="85"/>
        <v>Till</v>
      </c>
      <c r="K1259" s="1" t="str">
        <f t="shared" si="84"/>
        <v>&lt;2 micron</v>
      </c>
      <c r="L1259">
        <v>0.1</v>
      </c>
      <c r="M1259">
        <v>3.42</v>
      </c>
      <c r="N1259">
        <v>72</v>
      </c>
      <c r="O1259">
        <v>150</v>
      </c>
      <c r="P1259">
        <v>0.25</v>
      </c>
      <c r="Q1259">
        <v>1</v>
      </c>
      <c r="R1259">
        <v>0.25</v>
      </c>
      <c r="S1259">
        <v>0.25</v>
      </c>
      <c r="T1259">
        <v>24</v>
      </c>
      <c r="U1259">
        <v>108</v>
      </c>
      <c r="V1259">
        <v>92</v>
      </c>
      <c r="W1259">
        <v>4.3499999999999996</v>
      </c>
      <c r="X1259">
        <v>5</v>
      </c>
      <c r="Y1259">
        <v>0.5</v>
      </c>
      <c r="Z1259">
        <v>0.65</v>
      </c>
      <c r="AA1259">
        <v>30</v>
      </c>
      <c r="AB1259">
        <v>1.37</v>
      </c>
      <c r="AC1259">
        <v>395</v>
      </c>
      <c r="AD1259">
        <v>1</v>
      </c>
      <c r="AE1259">
        <v>0.61</v>
      </c>
      <c r="AF1259">
        <v>71</v>
      </c>
      <c r="AG1259">
        <v>6350</v>
      </c>
      <c r="AH1259">
        <v>8</v>
      </c>
      <c r="AI1259">
        <v>1</v>
      </c>
      <c r="AJ1259">
        <v>9</v>
      </c>
      <c r="AK1259">
        <v>13</v>
      </c>
      <c r="AL1259">
        <v>0.12</v>
      </c>
      <c r="AO1259">
        <v>70</v>
      </c>
      <c r="AQ1259">
        <v>100</v>
      </c>
    </row>
    <row r="1260" spans="1:43" hidden="1" x14ac:dyDescent="0.25">
      <c r="A1260" t="s">
        <v>4079</v>
      </c>
      <c r="B1260" t="s">
        <v>4080</v>
      </c>
      <c r="C1260" s="1" t="str">
        <f t="shared" si="86"/>
        <v>21:0089</v>
      </c>
      <c r="D1260" s="1" t="str">
        <f t="shared" si="87"/>
        <v>21:0006</v>
      </c>
      <c r="E1260" t="s">
        <v>4081</v>
      </c>
      <c r="F1260" t="s">
        <v>4082</v>
      </c>
      <c r="H1260">
        <v>64.484415100000007</v>
      </c>
      <c r="I1260">
        <v>-110.3273839</v>
      </c>
      <c r="J1260" s="1" t="str">
        <f t="shared" si="85"/>
        <v>Till</v>
      </c>
      <c r="K1260" s="1" t="str">
        <f t="shared" si="84"/>
        <v>&lt;2 micron</v>
      </c>
      <c r="L1260">
        <v>0.1</v>
      </c>
      <c r="M1260">
        <v>4.47</v>
      </c>
      <c r="N1260">
        <v>34</v>
      </c>
      <c r="O1260">
        <v>230</v>
      </c>
      <c r="P1260">
        <v>0.25</v>
      </c>
      <c r="Q1260">
        <v>1</v>
      </c>
      <c r="R1260">
        <v>0.23</v>
      </c>
      <c r="S1260">
        <v>0.25</v>
      </c>
      <c r="T1260">
        <v>29</v>
      </c>
      <c r="U1260">
        <v>139</v>
      </c>
      <c r="V1260">
        <v>100</v>
      </c>
      <c r="W1260">
        <v>5.3</v>
      </c>
      <c r="X1260">
        <v>5</v>
      </c>
      <c r="Y1260">
        <v>0.5</v>
      </c>
      <c r="Z1260">
        <v>0.95</v>
      </c>
      <c r="AA1260">
        <v>30</v>
      </c>
      <c r="AB1260">
        <v>1.62</v>
      </c>
      <c r="AC1260">
        <v>480</v>
      </c>
      <c r="AD1260">
        <v>2</v>
      </c>
      <c r="AE1260">
        <v>0.62</v>
      </c>
      <c r="AF1260">
        <v>79</v>
      </c>
      <c r="AG1260">
        <v>6060</v>
      </c>
      <c r="AH1260">
        <v>14</v>
      </c>
      <c r="AI1260">
        <v>1</v>
      </c>
      <c r="AJ1260">
        <v>13</v>
      </c>
      <c r="AK1260">
        <v>14</v>
      </c>
      <c r="AL1260">
        <v>0.21</v>
      </c>
      <c r="AO1260">
        <v>102</v>
      </c>
      <c r="AQ1260">
        <v>110</v>
      </c>
    </row>
    <row r="1261" spans="1:43" hidden="1" x14ac:dyDescent="0.25">
      <c r="A1261" t="s">
        <v>4083</v>
      </c>
      <c r="B1261" t="s">
        <v>4084</v>
      </c>
      <c r="C1261" s="1" t="str">
        <f t="shared" si="86"/>
        <v>21:0089</v>
      </c>
      <c r="D1261" s="1" t="str">
        <f t="shared" si="87"/>
        <v>21:0006</v>
      </c>
      <c r="E1261" t="s">
        <v>4081</v>
      </c>
      <c r="F1261" t="s">
        <v>4085</v>
      </c>
      <c r="H1261">
        <v>64.484415100000007</v>
      </c>
      <c r="I1261">
        <v>-110.3273839</v>
      </c>
      <c r="J1261" s="1" t="str">
        <f t="shared" si="85"/>
        <v>Till</v>
      </c>
      <c r="K1261" s="1" t="str">
        <f t="shared" si="84"/>
        <v>&lt;2 micron</v>
      </c>
      <c r="L1261">
        <v>0.1</v>
      </c>
      <c r="M1261">
        <v>4.72</v>
      </c>
      <c r="N1261">
        <v>38</v>
      </c>
      <c r="O1261">
        <v>250</v>
      </c>
      <c r="P1261">
        <v>0.25</v>
      </c>
      <c r="Q1261">
        <v>1</v>
      </c>
      <c r="R1261">
        <v>0.3</v>
      </c>
      <c r="S1261">
        <v>0.25</v>
      </c>
      <c r="T1261">
        <v>30</v>
      </c>
      <c r="U1261">
        <v>137</v>
      </c>
      <c r="V1261">
        <v>98</v>
      </c>
      <c r="W1261">
        <v>4.96</v>
      </c>
      <c r="X1261">
        <v>20</v>
      </c>
      <c r="Y1261">
        <v>0.5</v>
      </c>
      <c r="Z1261">
        <v>1.07</v>
      </c>
      <c r="AA1261">
        <v>30</v>
      </c>
      <c r="AB1261">
        <v>1.63</v>
      </c>
      <c r="AC1261">
        <v>475</v>
      </c>
      <c r="AD1261">
        <v>2</v>
      </c>
      <c r="AE1261">
        <v>0.69</v>
      </c>
      <c r="AF1261">
        <v>76</v>
      </c>
      <c r="AG1261">
        <v>5280</v>
      </c>
      <c r="AH1261">
        <v>18</v>
      </c>
      <c r="AI1261">
        <v>8</v>
      </c>
      <c r="AJ1261">
        <v>13</v>
      </c>
      <c r="AK1261">
        <v>26</v>
      </c>
      <c r="AL1261">
        <v>0.15</v>
      </c>
      <c r="AO1261">
        <v>103</v>
      </c>
      <c r="AQ1261">
        <v>98</v>
      </c>
    </row>
    <row r="1262" spans="1:43" hidden="1" x14ac:dyDescent="0.25">
      <c r="A1262" t="s">
        <v>4086</v>
      </c>
      <c r="B1262" t="s">
        <v>4087</v>
      </c>
      <c r="C1262" s="1" t="str">
        <f t="shared" si="86"/>
        <v>21:0089</v>
      </c>
      <c r="D1262" s="1" t="str">
        <f t="shared" si="87"/>
        <v>21:0006</v>
      </c>
      <c r="E1262" t="s">
        <v>4088</v>
      </c>
      <c r="F1262" t="s">
        <v>4089</v>
      </c>
      <c r="H1262">
        <v>64.588883600000003</v>
      </c>
      <c r="I1262">
        <v>-110.2056468</v>
      </c>
      <c r="J1262" s="1" t="str">
        <f t="shared" si="85"/>
        <v>Till</v>
      </c>
      <c r="K1262" s="1" t="str">
        <f t="shared" si="84"/>
        <v>&lt;2 micron</v>
      </c>
      <c r="L1262">
        <v>0.1</v>
      </c>
      <c r="M1262">
        <v>4.6100000000000003</v>
      </c>
      <c r="N1262">
        <v>44</v>
      </c>
      <c r="O1262">
        <v>220</v>
      </c>
      <c r="P1262">
        <v>0.25</v>
      </c>
      <c r="Q1262">
        <v>1</v>
      </c>
      <c r="R1262">
        <v>0.16</v>
      </c>
      <c r="S1262">
        <v>0.25</v>
      </c>
      <c r="T1262">
        <v>30</v>
      </c>
      <c r="U1262">
        <v>148</v>
      </c>
      <c r="V1262">
        <v>112</v>
      </c>
      <c r="W1262">
        <v>6.05</v>
      </c>
      <c r="X1262">
        <v>5</v>
      </c>
      <c r="Y1262">
        <v>0.5</v>
      </c>
      <c r="Z1262">
        <v>0.75</v>
      </c>
      <c r="AA1262">
        <v>20</v>
      </c>
      <c r="AB1262">
        <v>1.58</v>
      </c>
      <c r="AC1262">
        <v>450</v>
      </c>
      <c r="AD1262">
        <v>2</v>
      </c>
      <c r="AE1262">
        <v>0.7</v>
      </c>
      <c r="AF1262">
        <v>78</v>
      </c>
      <c r="AG1262">
        <v>5100</v>
      </c>
      <c r="AH1262">
        <v>12</v>
      </c>
      <c r="AI1262">
        <v>1</v>
      </c>
      <c r="AJ1262">
        <v>12</v>
      </c>
      <c r="AK1262">
        <v>12</v>
      </c>
      <c r="AL1262">
        <v>0.19</v>
      </c>
      <c r="AO1262">
        <v>120</v>
      </c>
      <c r="AQ1262">
        <v>118</v>
      </c>
    </row>
    <row r="1263" spans="1:43" hidden="1" x14ac:dyDescent="0.25">
      <c r="A1263" t="s">
        <v>4090</v>
      </c>
      <c r="B1263" t="s">
        <v>4091</v>
      </c>
      <c r="C1263" s="1" t="str">
        <f t="shared" si="86"/>
        <v>21:0089</v>
      </c>
      <c r="D1263" s="1" t="str">
        <f t="shared" si="87"/>
        <v>21:0006</v>
      </c>
      <c r="E1263" t="s">
        <v>4092</v>
      </c>
      <c r="F1263" t="s">
        <v>4093</v>
      </c>
      <c r="H1263">
        <v>64.661727600000006</v>
      </c>
      <c r="I1263">
        <v>-110.2631609</v>
      </c>
      <c r="J1263" s="1" t="str">
        <f t="shared" si="85"/>
        <v>Till</v>
      </c>
      <c r="K1263" s="1" t="str">
        <f t="shared" si="84"/>
        <v>&lt;2 micron</v>
      </c>
      <c r="L1263">
        <v>0.1</v>
      </c>
      <c r="M1263">
        <v>4.4800000000000004</v>
      </c>
      <c r="N1263">
        <v>32</v>
      </c>
      <c r="O1263">
        <v>240</v>
      </c>
      <c r="P1263">
        <v>0.25</v>
      </c>
      <c r="Q1263">
        <v>1</v>
      </c>
      <c r="R1263">
        <v>0.28000000000000003</v>
      </c>
      <c r="S1263">
        <v>0.25</v>
      </c>
      <c r="T1263">
        <v>27</v>
      </c>
      <c r="U1263">
        <v>150</v>
      </c>
      <c r="V1263">
        <v>83</v>
      </c>
      <c r="W1263">
        <v>6.06</v>
      </c>
      <c r="X1263">
        <v>5</v>
      </c>
      <c r="Y1263">
        <v>0.5</v>
      </c>
      <c r="Z1263">
        <v>1.17</v>
      </c>
      <c r="AA1263">
        <v>30</v>
      </c>
      <c r="AB1263">
        <v>2.2200000000000002</v>
      </c>
      <c r="AC1263">
        <v>645</v>
      </c>
      <c r="AD1263">
        <v>1</v>
      </c>
      <c r="AE1263">
        <v>0.35</v>
      </c>
      <c r="AF1263">
        <v>81</v>
      </c>
      <c r="AG1263">
        <v>1720</v>
      </c>
      <c r="AH1263">
        <v>16</v>
      </c>
      <c r="AI1263">
        <v>2</v>
      </c>
      <c r="AJ1263">
        <v>14</v>
      </c>
      <c r="AK1263">
        <v>18</v>
      </c>
      <c r="AL1263">
        <v>0.21</v>
      </c>
      <c r="AO1263">
        <v>111</v>
      </c>
      <c r="AQ1263">
        <v>158</v>
      </c>
    </row>
    <row r="1264" spans="1:43" hidden="1" x14ac:dyDescent="0.25">
      <c r="A1264" t="s">
        <v>4094</v>
      </c>
      <c r="B1264" t="s">
        <v>4095</v>
      </c>
      <c r="C1264" s="1" t="str">
        <f t="shared" si="86"/>
        <v>21:0089</v>
      </c>
      <c r="D1264" s="1" t="str">
        <f t="shared" si="87"/>
        <v>21:0006</v>
      </c>
      <c r="E1264" t="s">
        <v>4096</v>
      </c>
      <c r="F1264" t="s">
        <v>4097</v>
      </c>
      <c r="H1264">
        <v>64.863397800000001</v>
      </c>
      <c r="I1264">
        <v>-110.883619</v>
      </c>
      <c r="J1264" s="1" t="str">
        <f t="shared" si="85"/>
        <v>Till</v>
      </c>
      <c r="K1264" s="1" t="str">
        <f t="shared" si="84"/>
        <v>&lt;2 micron</v>
      </c>
      <c r="L1264">
        <v>0.1</v>
      </c>
      <c r="M1264">
        <v>3.23</v>
      </c>
      <c r="N1264">
        <v>6</v>
      </c>
      <c r="O1264">
        <v>130</v>
      </c>
      <c r="P1264">
        <v>0.25</v>
      </c>
      <c r="Q1264">
        <v>1</v>
      </c>
      <c r="R1264">
        <v>0.25</v>
      </c>
      <c r="S1264">
        <v>0.25</v>
      </c>
      <c r="T1264">
        <v>19</v>
      </c>
      <c r="U1264">
        <v>77</v>
      </c>
      <c r="V1264">
        <v>66</v>
      </c>
      <c r="W1264">
        <v>3.95</v>
      </c>
      <c r="X1264">
        <v>5</v>
      </c>
      <c r="Y1264">
        <v>0.5</v>
      </c>
      <c r="Z1264">
        <v>0.52</v>
      </c>
      <c r="AA1264">
        <v>40</v>
      </c>
      <c r="AB1264">
        <v>1.0900000000000001</v>
      </c>
      <c r="AC1264">
        <v>400</v>
      </c>
      <c r="AD1264">
        <v>2</v>
      </c>
      <c r="AE1264">
        <v>1.58</v>
      </c>
      <c r="AF1264">
        <v>44</v>
      </c>
      <c r="AG1264">
        <v>10000</v>
      </c>
      <c r="AH1264">
        <v>12</v>
      </c>
      <c r="AI1264">
        <v>1</v>
      </c>
      <c r="AJ1264">
        <v>6</v>
      </c>
      <c r="AK1264">
        <v>16</v>
      </c>
      <c r="AL1264">
        <v>0.03</v>
      </c>
      <c r="AO1264">
        <v>73</v>
      </c>
      <c r="AQ1264">
        <v>98</v>
      </c>
    </row>
    <row r="1265" spans="1:43" hidden="1" x14ac:dyDescent="0.25">
      <c r="A1265" t="s">
        <v>4098</v>
      </c>
      <c r="B1265" t="s">
        <v>4099</v>
      </c>
      <c r="C1265" s="1" t="str">
        <f t="shared" si="86"/>
        <v>21:0089</v>
      </c>
      <c r="D1265" s="1" t="str">
        <f t="shared" si="87"/>
        <v>21:0006</v>
      </c>
      <c r="E1265" t="s">
        <v>4100</v>
      </c>
      <c r="F1265" t="s">
        <v>4101</v>
      </c>
      <c r="H1265">
        <v>64.932587699999999</v>
      </c>
      <c r="I1265">
        <v>-110.7406028</v>
      </c>
      <c r="J1265" s="1" t="str">
        <f t="shared" si="85"/>
        <v>Till</v>
      </c>
      <c r="K1265" s="1" t="str">
        <f t="shared" si="84"/>
        <v>&lt;2 micron</v>
      </c>
      <c r="L1265">
        <v>0.1</v>
      </c>
      <c r="M1265">
        <v>3.41</v>
      </c>
      <c r="N1265">
        <v>4</v>
      </c>
      <c r="O1265">
        <v>180</v>
      </c>
      <c r="P1265">
        <v>0.25</v>
      </c>
      <c r="Q1265">
        <v>1</v>
      </c>
      <c r="R1265">
        <v>0.28999999999999998</v>
      </c>
      <c r="S1265">
        <v>0.25</v>
      </c>
      <c r="T1265">
        <v>23</v>
      </c>
      <c r="U1265">
        <v>96</v>
      </c>
      <c r="V1265">
        <v>66</v>
      </c>
      <c r="W1265">
        <v>4.5199999999999996</v>
      </c>
      <c r="X1265">
        <v>5</v>
      </c>
      <c r="Y1265">
        <v>0.5</v>
      </c>
      <c r="Z1265">
        <v>0.75</v>
      </c>
      <c r="AA1265">
        <v>40</v>
      </c>
      <c r="AB1265">
        <v>1.54</v>
      </c>
      <c r="AC1265">
        <v>465</v>
      </c>
      <c r="AD1265">
        <v>0.5</v>
      </c>
      <c r="AE1265">
        <v>0.77</v>
      </c>
      <c r="AF1265">
        <v>52</v>
      </c>
      <c r="AG1265">
        <v>7950</v>
      </c>
      <c r="AH1265">
        <v>10</v>
      </c>
      <c r="AI1265">
        <v>1</v>
      </c>
      <c r="AJ1265">
        <v>9</v>
      </c>
      <c r="AK1265">
        <v>18</v>
      </c>
      <c r="AL1265">
        <v>0.1</v>
      </c>
      <c r="AO1265">
        <v>86</v>
      </c>
      <c r="AQ1265">
        <v>124</v>
      </c>
    </row>
    <row r="1266" spans="1:43" hidden="1" x14ac:dyDescent="0.25">
      <c r="A1266" t="s">
        <v>4102</v>
      </c>
      <c r="B1266" t="s">
        <v>4103</v>
      </c>
      <c r="C1266" s="1" t="str">
        <f t="shared" si="86"/>
        <v>21:0089</v>
      </c>
      <c r="D1266" s="1" t="str">
        <f t="shared" si="87"/>
        <v>21:0006</v>
      </c>
      <c r="E1266" t="s">
        <v>4104</v>
      </c>
      <c r="F1266" t="s">
        <v>4105</v>
      </c>
      <c r="H1266">
        <v>64.955734399999997</v>
      </c>
      <c r="I1266">
        <v>-110.55705949999999</v>
      </c>
      <c r="J1266" s="1" t="str">
        <f t="shared" si="85"/>
        <v>Till</v>
      </c>
      <c r="K1266" s="1" t="str">
        <f t="shared" si="84"/>
        <v>&lt;2 micron</v>
      </c>
      <c r="L1266">
        <v>0.1</v>
      </c>
      <c r="M1266">
        <v>4.1100000000000003</v>
      </c>
      <c r="N1266">
        <v>14</v>
      </c>
      <c r="O1266">
        <v>230</v>
      </c>
      <c r="P1266">
        <v>0.25</v>
      </c>
      <c r="Q1266">
        <v>1</v>
      </c>
      <c r="R1266">
        <v>0.23</v>
      </c>
      <c r="S1266">
        <v>0.25</v>
      </c>
      <c r="T1266">
        <v>26</v>
      </c>
      <c r="U1266">
        <v>130</v>
      </c>
      <c r="V1266">
        <v>136</v>
      </c>
      <c r="W1266">
        <v>5.67</v>
      </c>
      <c r="X1266">
        <v>5</v>
      </c>
      <c r="Y1266">
        <v>0.5</v>
      </c>
      <c r="Z1266">
        <v>1.1499999999999999</v>
      </c>
      <c r="AA1266">
        <v>30</v>
      </c>
      <c r="AB1266">
        <v>1.88</v>
      </c>
      <c r="AC1266">
        <v>535</v>
      </c>
      <c r="AD1266">
        <v>1</v>
      </c>
      <c r="AE1266">
        <v>0.36</v>
      </c>
      <c r="AF1266">
        <v>68</v>
      </c>
      <c r="AG1266">
        <v>2200</v>
      </c>
      <c r="AH1266">
        <v>14</v>
      </c>
      <c r="AI1266">
        <v>1</v>
      </c>
      <c r="AJ1266">
        <v>13</v>
      </c>
      <c r="AK1266">
        <v>15</v>
      </c>
      <c r="AL1266">
        <v>0.24</v>
      </c>
      <c r="AO1266">
        <v>106</v>
      </c>
      <c r="AQ1266">
        <v>182</v>
      </c>
    </row>
    <row r="1267" spans="1:43" hidden="1" x14ac:dyDescent="0.25">
      <c r="A1267" t="s">
        <v>4106</v>
      </c>
      <c r="B1267" t="s">
        <v>4107</v>
      </c>
      <c r="C1267" s="1" t="str">
        <f t="shared" si="86"/>
        <v>21:0089</v>
      </c>
      <c r="D1267" s="1" t="str">
        <f t="shared" si="87"/>
        <v>21:0006</v>
      </c>
      <c r="E1267" t="s">
        <v>4108</v>
      </c>
      <c r="F1267" t="s">
        <v>4109</v>
      </c>
      <c r="H1267">
        <v>64.867982999999995</v>
      </c>
      <c r="I1267">
        <v>-110.6035983</v>
      </c>
      <c r="J1267" s="1" t="str">
        <f t="shared" si="85"/>
        <v>Till</v>
      </c>
      <c r="K1267" s="1" t="str">
        <f t="shared" si="84"/>
        <v>&lt;2 micron</v>
      </c>
      <c r="L1267">
        <v>0.1</v>
      </c>
      <c r="M1267">
        <v>4.95</v>
      </c>
      <c r="N1267">
        <v>28</v>
      </c>
      <c r="O1267">
        <v>270</v>
      </c>
      <c r="P1267">
        <v>0.25</v>
      </c>
      <c r="Q1267">
        <v>1</v>
      </c>
      <c r="R1267">
        <v>0.25</v>
      </c>
      <c r="S1267">
        <v>0.25</v>
      </c>
      <c r="T1267">
        <v>30</v>
      </c>
      <c r="U1267">
        <v>172</v>
      </c>
      <c r="V1267">
        <v>127</v>
      </c>
      <c r="W1267">
        <v>6.75</v>
      </c>
      <c r="X1267">
        <v>5</v>
      </c>
      <c r="Y1267">
        <v>0.5</v>
      </c>
      <c r="Z1267">
        <v>1.48</v>
      </c>
      <c r="AA1267">
        <v>30</v>
      </c>
      <c r="AB1267">
        <v>2.35</v>
      </c>
      <c r="AC1267">
        <v>695</v>
      </c>
      <c r="AD1267">
        <v>0.5</v>
      </c>
      <c r="AE1267">
        <v>0.43</v>
      </c>
      <c r="AF1267">
        <v>90</v>
      </c>
      <c r="AG1267">
        <v>2070</v>
      </c>
      <c r="AH1267">
        <v>12</v>
      </c>
      <c r="AI1267">
        <v>1</v>
      </c>
      <c r="AJ1267">
        <v>16</v>
      </c>
      <c r="AK1267">
        <v>16</v>
      </c>
      <c r="AL1267">
        <v>0.25</v>
      </c>
      <c r="AO1267">
        <v>134</v>
      </c>
      <c r="AQ1267">
        <v>188</v>
      </c>
    </row>
    <row r="1268" spans="1:43" hidden="1" x14ac:dyDescent="0.25">
      <c r="A1268" t="s">
        <v>4110</v>
      </c>
      <c r="B1268" t="s">
        <v>4111</v>
      </c>
      <c r="C1268" s="1" t="str">
        <f t="shared" si="86"/>
        <v>21:0089</v>
      </c>
      <c r="D1268" s="1" t="str">
        <f t="shared" si="87"/>
        <v>21:0006</v>
      </c>
      <c r="E1268" t="s">
        <v>4112</v>
      </c>
      <c r="F1268" t="s">
        <v>4113</v>
      </c>
      <c r="H1268">
        <v>64.833287900000002</v>
      </c>
      <c r="I1268">
        <v>-110.93424400000001</v>
      </c>
      <c r="J1268" s="1" t="str">
        <f t="shared" si="85"/>
        <v>Till</v>
      </c>
      <c r="K1268" s="1" t="str">
        <f t="shared" si="84"/>
        <v>&lt;2 micron</v>
      </c>
      <c r="L1268">
        <v>0.2</v>
      </c>
      <c r="M1268">
        <v>4.0599999999999996</v>
      </c>
      <c r="N1268">
        <v>24</v>
      </c>
      <c r="O1268">
        <v>150</v>
      </c>
      <c r="P1268">
        <v>0.5</v>
      </c>
      <c r="Q1268">
        <v>1</v>
      </c>
      <c r="R1268">
        <v>0.27</v>
      </c>
      <c r="S1268">
        <v>0.25</v>
      </c>
      <c r="T1268">
        <v>48</v>
      </c>
      <c r="U1268">
        <v>115</v>
      </c>
      <c r="V1268">
        <v>302</v>
      </c>
      <c r="W1268">
        <v>4.3</v>
      </c>
      <c r="X1268">
        <v>5</v>
      </c>
      <c r="Y1268">
        <v>0.5</v>
      </c>
      <c r="Z1268">
        <v>0.71</v>
      </c>
      <c r="AA1268">
        <v>40</v>
      </c>
      <c r="AB1268">
        <v>1.44</v>
      </c>
      <c r="AC1268">
        <v>590</v>
      </c>
      <c r="AD1268">
        <v>1</v>
      </c>
      <c r="AE1268">
        <v>0.96</v>
      </c>
      <c r="AF1268">
        <v>102</v>
      </c>
      <c r="AG1268">
        <v>10000</v>
      </c>
      <c r="AH1268">
        <v>28</v>
      </c>
      <c r="AI1268">
        <v>1</v>
      </c>
      <c r="AJ1268">
        <v>9</v>
      </c>
      <c r="AK1268">
        <v>17</v>
      </c>
      <c r="AL1268">
        <v>0.09</v>
      </c>
      <c r="AO1268">
        <v>72</v>
      </c>
      <c r="AQ1268">
        <v>198</v>
      </c>
    </row>
    <row r="1269" spans="1:43" hidden="1" x14ac:dyDescent="0.25">
      <c r="A1269" t="s">
        <v>4114</v>
      </c>
      <c r="B1269" t="s">
        <v>4115</v>
      </c>
      <c r="C1269" s="1" t="str">
        <f t="shared" si="86"/>
        <v>21:0089</v>
      </c>
      <c r="D1269" s="1" t="str">
        <f t="shared" si="87"/>
        <v>21:0006</v>
      </c>
      <c r="E1269" t="s">
        <v>4116</v>
      </c>
      <c r="F1269" t="s">
        <v>4117</v>
      </c>
      <c r="H1269">
        <v>64.775575099999998</v>
      </c>
      <c r="I1269">
        <v>-110.9799364</v>
      </c>
      <c r="J1269" s="1" t="str">
        <f t="shared" si="85"/>
        <v>Till</v>
      </c>
      <c r="K1269" s="1" t="str">
        <f t="shared" si="84"/>
        <v>&lt;2 micron</v>
      </c>
      <c r="L1269">
        <v>0.1</v>
      </c>
      <c r="M1269">
        <v>4.84</v>
      </c>
      <c r="N1269">
        <v>1</v>
      </c>
      <c r="O1269">
        <v>320</v>
      </c>
      <c r="P1269">
        <v>0.25</v>
      </c>
      <c r="Q1269">
        <v>1</v>
      </c>
      <c r="R1269">
        <v>0.36</v>
      </c>
      <c r="S1269">
        <v>0.25</v>
      </c>
      <c r="T1269">
        <v>35</v>
      </c>
      <c r="U1269">
        <v>155</v>
      </c>
      <c r="V1269">
        <v>108</v>
      </c>
      <c r="W1269">
        <v>5.92</v>
      </c>
      <c r="X1269">
        <v>5</v>
      </c>
      <c r="Y1269">
        <v>0.5</v>
      </c>
      <c r="Z1269">
        <v>1.35</v>
      </c>
      <c r="AA1269">
        <v>70</v>
      </c>
      <c r="AB1269">
        <v>2.92</v>
      </c>
      <c r="AC1269">
        <v>715</v>
      </c>
      <c r="AD1269">
        <v>0.5</v>
      </c>
      <c r="AE1269">
        <v>1.1200000000000001</v>
      </c>
      <c r="AF1269">
        <v>80</v>
      </c>
      <c r="AG1269">
        <v>10000</v>
      </c>
      <c r="AH1269">
        <v>10</v>
      </c>
      <c r="AI1269">
        <v>1</v>
      </c>
      <c r="AJ1269">
        <v>10</v>
      </c>
      <c r="AK1269">
        <v>34</v>
      </c>
      <c r="AL1269">
        <v>0.06</v>
      </c>
      <c r="AO1269">
        <v>120</v>
      </c>
      <c r="AQ1269">
        <v>150</v>
      </c>
    </row>
    <row r="1270" spans="1:43" hidden="1" x14ac:dyDescent="0.25">
      <c r="A1270" t="s">
        <v>4118</v>
      </c>
      <c r="B1270" t="s">
        <v>4119</v>
      </c>
      <c r="C1270" s="1" t="str">
        <f t="shared" si="86"/>
        <v>21:0089</v>
      </c>
      <c r="D1270" s="1" t="str">
        <f t="shared" si="87"/>
        <v>21:0006</v>
      </c>
      <c r="E1270" t="s">
        <v>4120</v>
      </c>
      <c r="F1270" t="s">
        <v>4121</v>
      </c>
      <c r="H1270">
        <v>64.479702399999994</v>
      </c>
      <c r="I1270">
        <v>-110.0046262</v>
      </c>
      <c r="J1270" s="1" t="str">
        <f t="shared" si="85"/>
        <v>Till</v>
      </c>
      <c r="K1270" s="1" t="str">
        <f t="shared" si="84"/>
        <v>&lt;2 micron</v>
      </c>
      <c r="L1270">
        <v>0.1</v>
      </c>
      <c r="M1270">
        <v>4.47</v>
      </c>
      <c r="N1270">
        <v>8</v>
      </c>
      <c r="O1270">
        <v>210</v>
      </c>
      <c r="P1270">
        <v>0.25</v>
      </c>
      <c r="Q1270">
        <v>1</v>
      </c>
      <c r="R1270">
        <v>0.19</v>
      </c>
      <c r="S1270">
        <v>0.25</v>
      </c>
      <c r="T1270">
        <v>22</v>
      </c>
      <c r="U1270">
        <v>138</v>
      </c>
      <c r="V1270">
        <v>91</v>
      </c>
      <c r="W1270">
        <v>5.65</v>
      </c>
      <c r="X1270">
        <v>5</v>
      </c>
      <c r="Y1270">
        <v>0.5</v>
      </c>
      <c r="Z1270">
        <v>0.76</v>
      </c>
      <c r="AA1270">
        <v>20</v>
      </c>
      <c r="AB1270">
        <v>1.61</v>
      </c>
      <c r="AC1270">
        <v>410</v>
      </c>
      <c r="AD1270">
        <v>3</v>
      </c>
      <c r="AE1270">
        <v>0.79</v>
      </c>
      <c r="AF1270">
        <v>58</v>
      </c>
      <c r="AH1270">
        <v>16</v>
      </c>
      <c r="AI1270">
        <v>1</v>
      </c>
      <c r="AJ1270">
        <v>11</v>
      </c>
      <c r="AK1270">
        <v>15</v>
      </c>
      <c r="AL1270">
        <v>0.21</v>
      </c>
      <c r="AO1270">
        <v>111</v>
      </c>
      <c r="AQ1270">
        <v>128</v>
      </c>
    </row>
    <row r="1271" spans="1:43" hidden="1" x14ac:dyDescent="0.25">
      <c r="A1271" t="s">
        <v>4122</v>
      </c>
      <c r="B1271" t="s">
        <v>4123</v>
      </c>
      <c r="C1271" s="1" t="str">
        <f t="shared" si="86"/>
        <v>21:0089</v>
      </c>
      <c r="D1271" s="1" t="str">
        <f t="shared" si="87"/>
        <v>21:0006</v>
      </c>
      <c r="E1271" t="s">
        <v>4124</v>
      </c>
      <c r="F1271" t="s">
        <v>4125</v>
      </c>
      <c r="H1271">
        <v>64.750862400000003</v>
      </c>
      <c r="I1271">
        <v>-111.30219289999999</v>
      </c>
      <c r="J1271" s="1" t="str">
        <f t="shared" si="85"/>
        <v>Till</v>
      </c>
      <c r="K1271" s="1" t="str">
        <f t="shared" si="84"/>
        <v>&lt;2 micron</v>
      </c>
      <c r="L1271">
        <v>0.1</v>
      </c>
      <c r="M1271">
        <v>5.97</v>
      </c>
      <c r="N1271">
        <v>42</v>
      </c>
      <c r="O1271">
        <v>290</v>
      </c>
      <c r="P1271">
        <v>1</v>
      </c>
      <c r="Q1271">
        <v>1</v>
      </c>
      <c r="R1271">
        <v>0.21</v>
      </c>
      <c r="S1271">
        <v>0.25</v>
      </c>
      <c r="T1271">
        <v>38</v>
      </c>
      <c r="U1271">
        <v>163</v>
      </c>
      <c r="V1271">
        <v>168</v>
      </c>
      <c r="W1271">
        <v>6.26</v>
      </c>
      <c r="X1271">
        <v>5</v>
      </c>
      <c r="Y1271">
        <v>0.5</v>
      </c>
      <c r="Z1271">
        <v>1.24</v>
      </c>
      <c r="AA1271">
        <v>30</v>
      </c>
      <c r="AB1271">
        <v>1.94</v>
      </c>
      <c r="AC1271">
        <v>535</v>
      </c>
      <c r="AD1271">
        <v>6</v>
      </c>
      <c r="AE1271">
        <v>0.69</v>
      </c>
      <c r="AF1271">
        <v>107</v>
      </c>
      <c r="AG1271">
        <v>6060</v>
      </c>
      <c r="AH1271">
        <v>18</v>
      </c>
      <c r="AI1271">
        <v>1</v>
      </c>
      <c r="AJ1271">
        <v>13</v>
      </c>
      <c r="AK1271">
        <v>23</v>
      </c>
      <c r="AL1271">
        <v>0.25</v>
      </c>
      <c r="AO1271">
        <v>114</v>
      </c>
      <c r="AQ1271">
        <v>134</v>
      </c>
    </row>
    <row r="1272" spans="1:43" hidden="1" x14ac:dyDescent="0.25">
      <c r="A1272" t="s">
        <v>4126</v>
      </c>
      <c r="B1272" t="s">
        <v>4127</v>
      </c>
      <c r="C1272" s="1" t="str">
        <f t="shared" si="86"/>
        <v>21:0089</v>
      </c>
      <c r="D1272" s="1" t="str">
        <f t="shared" si="87"/>
        <v>21:0006</v>
      </c>
      <c r="E1272" t="s">
        <v>4128</v>
      </c>
      <c r="F1272" t="s">
        <v>4129</v>
      </c>
      <c r="H1272">
        <v>64.613872400000005</v>
      </c>
      <c r="I1272">
        <v>-111.3189476</v>
      </c>
      <c r="J1272" s="1" t="str">
        <f t="shared" si="85"/>
        <v>Till</v>
      </c>
      <c r="K1272" s="1" t="str">
        <f t="shared" si="84"/>
        <v>&lt;2 micron</v>
      </c>
      <c r="L1272">
        <v>0.1</v>
      </c>
      <c r="M1272">
        <v>5.77</v>
      </c>
      <c r="N1272">
        <v>100</v>
      </c>
      <c r="O1272">
        <v>300</v>
      </c>
      <c r="P1272">
        <v>0.25</v>
      </c>
      <c r="Q1272">
        <v>1</v>
      </c>
      <c r="R1272">
        <v>0.16</v>
      </c>
      <c r="S1272">
        <v>0.25</v>
      </c>
      <c r="T1272">
        <v>38</v>
      </c>
      <c r="U1272">
        <v>181</v>
      </c>
      <c r="V1272">
        <v>224</v>
      </c>
      <c r="W1272">
        <v>7.06</v>
      </c>
      <c r="X1272">
        <v>5</v>
      </c>
      <c r="Y1272">
        <v>0.5</v>
      </c>
      <c r="Z1272">
        <v>1.24</v>
      </c>
      <c r="AA1272">
        <v>30</v>
      </c>
      <c r="AB1272">
        <v>2.0099999999999998</v>
      </c>
      <c r="AC1272">
        <v>595</v>
      </c>
      <c r="AD1272">
        <v>6</v>
      </c>
      <c r="AE1272">
        <v>1.07</v>
      </c>
      <c r="AF1272">
        <v>110</v>
      </c>
      <c r="AG1272">
        <v>10000</v>
      </c>
      <c r="AH1272">
        <v>16</v>
      </c>
      <c r="AI1272">
        <v>1</v>
      </c>
      <c r="AJ1272">
        <v>15</v>
      </c>
      <c r="AK1272">
        <v>14</v>
      </c>
      <c r="AL1272">
        <v>0.06</v>
      </c>
      <c r="AO1272">
        <v>123</v>
      </c>
      <c r="AQ1272">
        <v>138</v>
      </c>
    </row>
    <row r="1273" spans="1:43" hidden="1" x14ac:dyDescent="0.25">
      <c r="A1273" t="s">
        <v>4130</v>
      </c>
      <c r="B1273" t="s">
        <v>4131</v>
      </c>
      <c r="C1273" s="1" t="str">
        <f t="shared" si="86"/>
        <v>21:0089</v>
      </c>
      <c r="D1273" s="1" t="str">
        <f t="shared" si="87"/>
        <v>21:0006</v>
      </c>
      <c r="E1273" t="s">
        <v>4132</v>
      </c>
      <c r="F1273" t="s">
        <v>4133</v>
      </c>
      <c r="H1273">
        <v>64.581503999999995</v>
      </c>
      <c r="I1273">
        <v>-111.0293616</v>
      </c>
      <c r="J1273" s="1" t="str">
        <f t="shared" si="85"/>
        <v>Till</v>
      </c>
      <c r="K1273" s="1" t="str">
        <f t="shared" si="84"/>
        <v>&lt;2 micron</v>
      </c>
      <c r="L1273">
        <v>0.2</v>
      </c>
      <c r="M1273">
        <v>4.5599999999999996</v>
      </c>
      <c r="N1273">
        <v>96</v>
      </c>
      <c r="O1273">
        <v>170</v>
      </c>
      <c r="P1273">
        <v>0.25</v>
      </c>
      <c r="Q1273">
        <v>1</v>
      </c>
      <c r="R1273">
        <v>0.18</v>
      </c>
      <c r="S1273">
        <v>0.25</v>
      </c>
      <c r="T1273">
        <v>28</v>
      </c>
      <c r="U1273">
        <v>140</v>
      </c>
      <c r="V1273">
        <v>203</v>
      </c>
      <c r="W1273">
        <v>6.22</v>
      </c>
      <c r="X1273">
        <v>5</v>
      </c>
      <c r="Y1273">
        <v>0.5</v>
      </c>
      <c r="Z1273">
        <v>0.66</v>
      </c>
      <c r="AA1273">
        <v>20</v>
      </c>
      <c r="AB1273">
        <v>1.46</v>
      </c>
      <c r="AC1273">
        <v>365</v>
      </c>
      <c r="AD1273">
        <v>4</v>
      </c>
      <c r="AE1273">
        <v>0.83</v>
      </c>
      <c r="AF1273">
        <v>92</v>
      </c>
      <c r="AG1273">
        <v>6210</v>
      </c>
      <c r="AH1273">
        <v>8</v>
      </c>
      <c r="AI1273">
        <v>1</v>
      </c>
      <c r="AJ1273">
        <v>11</v>
      </c>
      <c r="AK1273">
        <v>14</v>
      </c>
      <c r="AL1273">
        <v>0.15</v>
      </c>
      <c r="AO1273">
        <v>110</v>
      </c>
      <c r="AQ1273">
        <v>138</v>
      </c>
    </row>
    <row r="1274" spans="1:43" hidden="1" x14ac:dyDescent="0.25">
      <c r="A1274" t="s">
        <v>4134</v>
      </c>
      <c r="B1274" t="s">
        <v>4135</v>
      </c>
      <c r="C1274" s="1" t="str">
        <f t="shared" si="86"/>
        <v>21:0089</v>
      </c>
      <c r="D1274" s="1" t="str">
        <f t="shared" si="87"/>
        <v>21:0006</v>
      </c>
      <c r="E1274" t="s">
        <v>4136</v>
      </c>
      <c r="F1274" t="s">
        <v>4137</v>
      </c>
      <c r="H1274">
        <v>64.501668199999997</v>
      </c>
      <c r="I1274">
        <v>-110.10899310000001</v>
      </c>
      <c r="J1274" s="1" t="str">
        <f t="shared" si="85"/>
        <v>Till</v>
      </c>
      <c r="K1274" s="1" t="str">
        <f t="shared" si="84"/>
        <v>&lt;2 micron</v>
      </c>
      <c r="L1274">
        <v>0.1</v>
      </c>
      <c r="M1274">
        <v>5.0199999999999996</v>
      </c>
      <c r="N1274">
        <v>84</v>
      </c>
      <c r="O1274">
        <v>250</v>
      </c>
      <c r="P1274">
        <v>0.25</v>
      </c>
      <c r="Q1274">
        <v>1</v>
      </c>
      <c r="R1274">
        <v>0.17</v>
      </c>
      <c r="S1274">
        <v>0.25</v>
      </c>
      <c r="T1274">
        <v>41</v>
      </c>
      <c r="U1274">
        <v>179</v>
      </c>
      <c r="V1274">
        <v>168</v>
      </c>
      <c r="W1274">
        <v>6.9</v>
      </c>
      <c r="X1274">
        <v>5</v>
      </c>
      <c r="Y1274">
        <v>0.5</v>
      </c>
      <c r="Z1274">
        <v>1.02</v>
      </c>
      <c r="AA1274">
        <v>20</v>
      </c>
      <c r="AB1274">
        <v>2.06</v>
      </c>
      <c r="AC1274">
        <v>605</v>
      </c>
      <c r="AD1274">
        <v>3</v>
      </c>
      <c r="AE1274">
        <v>0.54</v>
      </c>
      <c r="AF1274">
        <v>117</v>
      </c>
      <c r="AG1274">
        <v>3780</v>
      </c>
      <c r="AH1274">
        <v>16</v>
      </c>
      <c r="AI1274">
        <v>2</v>
      </c>
      <c r="AJ1274">
        <v>15</v>
      </c>
      <c r="AK1274">
        <v>13</v>
      </c>
      <c r="AL1274">
        <v>0.21</v>
      </c>
      <c r="AO1274">
        <v>139</v>
      </c>
      <c r="AQ1274">
        <v>182</v>
      </c>
    </row>
    <row r="1275" spans="1:43" hidden="1" x14ac:dyDescent="0.25">
      <c r="A1275" t="s">
        <v>4138</v>
      </c>
      <c r="B1275" t="s">
        <v>4139</v>
      </c>
      <c r="C1275" s="1" t="str">
        <f t="shared" si="86"/>
        <v>21:0089</v>
      </c>
      <c r="D1275" s="1" t="str">
        <f t="shared" si="87"/>
        <v>21:0006</v>
      </c>
      <c r="E1275" t="s">
        <v>4140</v>
      </c>
      <c r="F1275" t="s">
        <v>4141</v>
      </c>
      <c r="H1275">
        <v>64.488303999999999</v>
      </c>
      <c r="I1275">
        <v>-110.1146725</v>
      </c>
      <c r="J1275" s="1" t="str">
        <f t="shared" si="85"/>
        <v>Till</v>
      </c>
      <c r="K1275" s="1" t="str">
        <f t="shared" si="84"/>
        <v>&lt;2 micron</v>
      </c>
      <c r="L1275">
        <v>0.1</v>
      </c>
      <c r="M1275">
        <v>5.48</v>
      </c>
      <c r="N1275">
        <v>46</v>
      </c>
      <c r="O1275">
        <v>260</v>
      </c>
      <c r="P1275">
        <v>1.5</v>
      </c>
      <c r="Q1275">
        <v>1</v>
      </c>
      <c r="R1275">
        <v>0.15</v>
      </c>
      <c r="S1275">
        <v>0.5</v>
      </c>
      <c r="T1275">
        <v>33</v>
      </c>
      <c r="U1275">
        <v>181</v>
      </c>
      <c r="V1275">
        <v>172</v>
      </c>
      <c r="W1275">
        <v>6.67</v>
      </c>
      <c r="X1275">
        <v>5</v>
      </c>
      <c r="Y1275">
        <v>0.5</v>
      </c>
      <c r="Z1275">
        <v>0.97</v>
      </c>
      <c r="AA1275">
        <v>20</v>
      </c>
      <c r="AB1275">
        <v>1.85</v>
      </c>
      <c r="AC1275">
        <v>515</v>
      </c>
      <c r="AD1275">
        <v>1</v>
      </c>
      <c r="AE1275">
        <v>0.5</v>
      </c>
      <c r="AF1275">
        <v>106</v>
      </c>
      <c r="AG1275">
        <v>2910</v>
      </c>
      <c r="AH1275">
        <v>12</v>
      </c>
      <c r="AI1275">
        <v>1</v>
      </c>
      <c r="AJ1275">
        <v>17</v>
      </c>
      <c r="AK1275">
        <v>13</v>
      </c>
      <c r="AL1275">
        <v>0.18</v>
      </c>
      <c r="AO1275">
        <v>133</v>
      </c>
      <c r="AQ1275">
        <v>154</v>
      </c>
    </row>
    <row r="1276" spans="1:43" hidden="1" x14ac:dyDescent="0.25">
      <c r="A1276" t="s">
        <v>4142</v>
      </c>
      <c r="B1276" t="s">
        <v>4143</v>
      </c>
      <c r="C1276" s="1" t="str">
        <f t="shared" si="86"/>
        <v>21:0089</v>
      </c>
      <c r="D1276" s="1" t="str">
        <f t="shared" si="87"/>
        <v>21:0006</v>
      </c>
      <c r="E1276" t="s">
        <v>4140</v>
      </c>
      <c r="F1276" t="s">
        <v>4144</v>
      </c>
      <c r="H1276">
        <v>64.488303999999999</v>
      </c>
      <c r="I1276">
        <v>-110.1146725</v>
      </c>
      <c r="J1276" s="1" t="str">
        <f t="shared" si="85"/>
        <v>Till</v>
      </c>
      <c r="K1276" s="1" t="str">
        <f t="shared" si="84"/>
        <v>&lt;2 micron</v>
      </c>
      <c r="L1276">
        <v>0.1</v>
      </c>
      <c r="M1276">
        <v>6.18</v>
      </c>
      <c r="N1276">
        <v>50</v>
      </c>
      <c r="O1276">
        <v>290</v>
      </c>
      <c r="P1276">
        <v>0.25</v>
      </c>
      <c r="Q1276">
        <v>1</v>
      </c>
      <c r="R1276">
        <v>0.18</v>
      </c>
      <c r="S1276">
        <v>0.5</v>
      </c>
      <c r="T1276">
        <v>35</v>
      </c>
      <c r="U1276">
        <v>195</v>
      </c>
      <c r="V1276">
        <v>181</v>
      </c>
      <c r="W1276">
        <v>6.72</v>
      </c>
      <c r="X1276">
        <v>30</v>
      </c>
      <c r="Y1276">
        <v>0.5</v>
      </c>
      <c r="Z1276">
        <v>1.08</v>
      </c>
      <c r="AA1276">
        <v>20</v>
      </c>
      <c r="AB1276">
        <v>2.04</v>
      </c>
      <c r="AC1276">
        <v>545</v>
      </c>
      <c r="AD1276">
        <v>3</v>
      </c>
      <c r="AE1276">
        <v>0.5</v>
      </c>
      <c r="AF1276">
        <v>110</v>
      </c>
      <c r="AG1276">
        <v>2760</v>
      </c>
      <c r="AH1276">
        <v>22</v>
      </c>
      <c r="AI1276">
        <v>8</v>
      </c>
      <c r="AJ1276">
        <v>18</v>
      </c>
      <c r="AK1276">
        <v>16</v>
      </c>
      <c r="AL1276">
        <v>0.19</v>
      </c>
      <c r="AO1276">
        <v>144</v>
      </c>
      <c r="AQ1276">
        <v>150</v>
      </c>
    </row>
    <row r="1277" spans="1:43" hidden="1" x14ac:dyDescent="0.25">
      <c r="A1277" t="s">
        <v>4145</v>
      </c>
      <c r="B1277" t="s">
        <v>4146</v>
      </c>
      <c r="C1277" s="1" t="str">
        <f t="shared" si="86"/>
        <v>21:0089</v>
      </c>
      <c r="D1277" s="1" t="str">
        <f t="shared" si="87"/>
        <v>21:0006</v>
      </c>
      <c r="E1277" t="s">
        <v>4147</v>
      </c>
      <c r="F1277" t="s">
        <v>4148</v>
      </c>
      <c r="H1277">
        <v>64.482443099999998</v>
      </c>
      <c r="I1277">
        <v>-110.1402454</v>
      </c>
      <c r="J1277" s="1" t="str">
        <f t="shared" si="85"/>
        <v>Till</v>
      </c>
      <c r="K1277" s="1" t="str">
        <f t="shared" si="84"/>
        <v>&lt;2 micron</v>
      </c>
      <c r="L1277">
        <v>0.1</v>
      </c>
      <c r="M1277">
        <v>4.4400000000000004</v>
      </c>
      <c r="N1277">
        <v>60</v>
      </c>
      <c r="O1277">
        <v>230</v>
      </c>
      <c r="P1277">
        <v>0.5</v>
      </c>
      <c r="Q1277">
        <v>1</v>
      </c>
      <c r="R1277">
        <v>0.22</v>
      </c>
      <c r="S1277">
        <v>0.25</v>
      </c>
      <c r="T1277">
        <v>38</v>
      </c>
      <c r="U1277">
        <v>138</v>
      </c>
      <c r="V1277">
        <v>127</v>
      </c>
      <c r="W1277">
        <v>5.71</v>
      </c>
      <c r="X1277">
        <v>5</v>
      </c>
      <c r="Y1277">
        <v>0.5</v>
      </c>
      <c r="Z1277">
        <v>0.96</v>
      </c>
      <c r="AA1277">
        <v>20</v>
      </c>
      <c r="AB1277">
        <v>1.65</v>
      </c>
      <c r="AC1277">
        <v>555</v>
      </c>
      <c r="AD1277">
        <v>3</v>
      </c>
      <c r="AE1277">
        <v>0.63</v>
      </c>
      <c r="AF1277">
        <v>82</v>
      </c>
      <c r="AG1277">
        <v>5030</v>
      </c>
      <c r="AH1277">
        <v>16</v>
      </c>
      <c r="AI1277">
        <v>2</v>
      </c>
      <c r="AJ1277">
        <v>12</v>
      </c>
      <c r="AK1277">
        <v>15</v>
      </c>
      <c r="AL1277">
        <v>0.19</v>
      </c>
      <c r="AO1277">
        <v>110</v>
      </c>
      <c r="AQ1277">
        <v>142</v>
      </c>
    </row>
    <row r="1278" spans="1:43" hidden="1" x14ac:dyDescent="0.25">
      <c r="A1278" t="s">
        <v>4149</v>
      </c>
      <c r="B1278" t="s">
        <v>4150</v>
      </c>
      <c r="C1278" s="1" t="str">
        <f t="shared" si="86"/>
        <v>21:0089</v>
      </c>
      <c r="D1278" s="1" t="str">
        <f t="shared" si="87"/>
        <v>21:0006</v>
      </c>
      <c r="E1278" t="s">
        <v>4151</v>
      </c>
      <c r="F1278" t="s">
        <v>4152</v>
      </c>
      <c r="H1278">
        <v>64.319178300000004</v>
      </c>
      <c r="I1278">
        <v>-110.6964706</v>
      </c>
      <c r="J1278" s="1" t="str">
        <f t="shared" si="85"/>
        <v>Till</v>
      </c>
      <c r="K1278" s="1" t="str">
        <f t="shared" si="84"/>
        <v>&lt;2 micron</v>
      </c>
      <c r="L1278">
        <v>0.2</v>
      </c>
      <c r="M1278">
        <v>4.74</v>
      </c>
      <c r="N1278">
        <v>38</v>
      </c>
      <c r="O1278">
        <v>240</v>
      </c>
      <c r="P1278">
        <v>1</v>
      </c>
      <c r="Q1278">
        <v>2</v>
      </c>
      <c r="R1278">
        <v>0.38</v>
      </c>
      <c r="S1278">
        <v>0.5</v>
      </c>
      <c r="T1278">
        <v>29</v>
      </c>
      <c r="U1278">
        <v>112</v>
      </c>
      <c r="V1278">
        <v>104</v>
      </c>
      <c r="W1278">
        <v>4.1100000000000003</v>
      </c>
      <c r="X1278">
        <v>20</v>
      </c>
      <c r="Y1278">
        <v>0.5</v>
      </c>
      <c r="Z1278">
        <v>0.99</v>
      </c>
      <c r="AA1278">
        <v>20</v>
      </c>
      <c r="AB1278">
        <v>1.42</v>
      </c>
      <c r="AC1278">
        <v>500</v>
      </c>
      <c r="AD1278">
        <v>1</v>
      </c>
      <c r="AE1278">
        <v>0.76</v>
      </c>
      <c r="AF1278">
        <v>74</v>
      </c>
      <c r="AG1278">
        <v>5180</v>
      </c>
      <c r="AH1278">
        <v>12</v>
      </c>
      <c r="AI1278">
        <v>6</v>
      </c>
      <c r="AJ1278">
        <v>10</v>
      </c>
      <c r="AK1278">
        <v>43</v>
      </c>
      <c r="AL1278">
        <v>0.16</v>
      </c>
      <c r="AO1278">
        <v>81</v>
      </c>
      <c r="AQ1278">
        <v>90</v>
      </c>
    </row>
    <row r="1279" spans="1:43" hidden="1" x14ac:dyDescent="0.25">
      <c r="A1279" t="s">
        <v>4153</v>
      </c>
      <c r="B1279" t="s">
        <v>4154</v>
      </c>
      <c r="C1279" s="1" t="str">
        <f t="shared" ref="C1279:C1310" si="88">HYPERLINK("http://geochem.nrcan.gc.ca/cdogs/content/bdl/bdl210091_e.htm", "21:0091")</f>
        <v>21:0091</v>
      </c>
      <c r="D1279" s="1" t="str">
        <f t="shared" ref="D1279:D1342" si="89">HYPERLINK("http://geochem.nrcan.gc.ca/cdogs/content/svy/svy210007_e.htm", "21:0007")</f>
        <v>21:0007</v>
      </c>
      <c r="E1279" t="s">
        <v>4155</v>
      </c>
      <c r="F1279" t="s">
        <v>4156</v>
      </c>
      <c r="H1279">
        <v>64.551105199999995</v>
      </c>
      <c r="I1279">
        <v>-112.94762830000001</v>
      </c>
      <c r="J1279" s="1" t="str">
        <f t="shared" si="85"/>
        <v>Till</v>
      </c>
      <c r="K1279" s="1" t="str">
        <f t="shared" si="84"/>
        <v>&lt;2 micron</v>
      </c>
      <c r="L1279">
        <v>0.2</v>
      </c>
      <c r="M1279">
        <v>3.64</v>
      </c>
      <c r="N1279">
        <v>12</v>
      </c>
      <c r="O1279">
        <v>70</v>
      </c>
      <c r="P1279">
        <v>1</v>
      </c>
      <c r="Q1279">
        <v>1</v>
      </c>
      <c r="R1279">
        <v>0.3</v>
      </c>
      <c r="S1279">
        <v>0.25</v>
      </c>
      <c r="T1279">
        <v>14</v>
      </c>
      <c r="U1279">
        <v>87</v>
      </c>
      <c r="V1279">
        <v>114</v>
      </c>
      <c r="W1279">
        <v>4.13</v>
      </c>
      <c r="X1279">
        <v>20</v>
      </c>
      <c r="Y1279">
        <v>0.5</v>
      </c>
      <c r="Z1279">
        <v>0.3</v>
      </c>
      <c r="AA1279">
        <v>60</v>
      </c>
      <c r="AB1279">
        <v>1</v>
      </c>
      <c r="AC1279">
        <v>305</v>
      </c>
      <c r="AD1279">
        <v>3</v>
      </c>
      <c r="AE1279">
        <v>0.45</v>
      </c>
      <c r="AF1279">
        <v>46</v>
      </c>
      <c r="AH1279">
        <v>30</v>
      </c>
      <c r="AI1279">
        <v>2</v>
      </c>
      <c r="AJ1279">
        <v>8</v>
      </c>
      <c r="AK1279">
        <v>13</v>
      </c>
      <c r="AL1279">
        <v>0.14000000000000001</v>
      </c>
      <c r="AO1279">
        <v>82</v>
      </c>
      <c r="AQ1279">
        <v>62</v>
      </c>
    </row>
    <row r="1280" spans="1:43" hidden="1" x14ac:dyDescent="0.25">
      <c r="A1280" t="s">
        <v>4157</v>
      </c>
      <c r="B1280" t="s">
        <v>4158</v>
      </c>
      <c r="C1280" s="1" t="str">
        <f t="shared" si="88"/>
        <v>21:0091</v>
      </c>
      <c r="D1280" s="1" t="str">
        <f t="shared" si="89"/>
        <v>21:0007</v>
      </c>
      <c r="E1280" t="s">
        <v>4155</v>
      </c>
      <c r="F1280" t="s">
        <v>4159</v>
      </c>
      <c r="H1280">
        <v>64.551105199999995</v>
      </c>
      <c r="I1280">
        <v>-112.94762830000001</v>
      </c>
      <c r="J1280" s="1" t="str">
        <f t="shared" si="85"/>
        <v>Till</v>
      </c>
      <c r="K1280" s="1" t="str">
        <f t="shared" si="84"/>
        <v>&lt;2 micron</v>
      </c>
      <c r="L1280">
        <v>0.1</v>
      </c>
      <c r="M1280">
        <v>3.42</v>
      </c>
      <c r="N1280">
        <v>10</v>
      </c>
      <c r="O1280">
        <v>70</v>
      </c>
      <c r="P1280">
        <v>0.5</v>
      </c>
      <c r="Q1280">
        <v>1</v>
      </c>
      <c r="R1280">
        <v>0.27</v>
      </c>
      <c r="S1280">
        <v>0.25</v>
      </c>
      <c r="T1280">
        <v>13</v>
      </c>
      <c r="U1280">
        <v>84</v>
      </c>
      <c r="V1280">
        <v>105</v>
      </c>
      <c r="W1280">
        <v>3.9</v>
      </c>
      <c r="X1280">
        <v>10</v>
      </c>
      <c r="Y1280">
        <v>0.5</v>
      </c>
      <c r="Z1280">
        <v>0.28999999999999998</v>
      </c>
      <c r="AA1280">
        <v>50</v>
      </c>
      <c r="AB1280">
        <v>0.94</v>
      </c>
      <c r="AC1280">
        <v>275</v>
      </c>
      <c r="AD1280">
        <v>3</v>
      </c>
      <c r="AE1280">
        <v>0.43</v>
      </c>
      <c r="AF1280">
        <v>43</v>
      </c>
      <c r="AH1280">
        <v>28</v>
      </c>
      <c r="AI1280">
        <v>1</v>
      </c>
      <c r="AJ1280">
        <v>7</v>
      </c>
      <c r="AK1280">
        <v>12</v>
      </c>
      <c r="AL1280">
        <v>0.13</v>
      </c>
      <c r="AO1280">
        <v>72</v>
      </c>
      <c r="AQ1280">
        <v>58</v>
      </c>
    </row>
    <row r="1281" spans="1:43" hidden="1" x14ac:dyDescent="0.25">
      <c r="A1281" t="s">
        <v>4160</v>
      </c>
      <c r="B1281" t="s">
        <v>4161</v>
      </c>
      <c r="C1281" s="1" t="str">
        <f t="shared" si="88"/>
        <v>21:0091</v>
      </c>
      <c r="D1281" s="1" t="str">
        <f t="shared" si="89"/>
        <v>21:0007</v>
      </c>
      <c r="E1281" t="s">
        <v>4162</v>
      </c>
      <c r="F1281" t="s">
        <v>4163</v>
      </c>
      <c r="H1281">
        <v>64.513447600000006</v>
      </c>
      <c r="I1281">
        <v>-112.8060578</v>
      </c>
      <c r="J1281" s="1" t="str">
        <f t="shared" si="85"/>
        <v>Till</v>
      </c>
      <c r="K1281" s="1" t="str">
        <f t="shared" si="84"/>
        <v>&lt;2 micron</v>
      </c>
      <c r="L1281">
        <v>0.1</v>
      </c>
      <c r="M1281">
        <v>3.45</v>
      </c>
      <c r="N1281">
        <v>32</v>
      </c>
      <c r="O1281">
        <v>130</v>
      </c>
      <c r="P1281">
        <v>1</v>
      </c>
      <c r="Q1281">
        <v>1</v>
      </c>
      <c r="R1281">
        <v>0.52</v>
      </c>
      <c r="S1281">
        <v>0.25</v>
      </c>
      <c r="T1281">
        <v>28</v>
      </c>
      <c r="U1281">
        <v>86</v>
      </c>
      <c r="V1281">
        <v>160</v>
      </c>
      <c r="W1281">
        <v>4.0199999999999996</v>
      </c>
      <c r="X1281">
        <v>20</v>
      </c>
      <c r="Y1281">
        <v>0.5</v>
      </c>
      <c r="Z1281">
        <v>0.66</v>
      </c>
      <c r="AA1281">
        <v>80</v>
      </c>
      <c r="AB1281">
        <v>1.22</v>
      </c>
      <c r="AC1281">
        <v>570</v>
      </c>
      <c r="AD1281">
        <v>0.5</v>
      </c>
      <c r="AE1281">
        <v>0.74</v>
      </c>
      <c r="AF1281">
        <v>72</v>
      </c>
      <c r="AH1281">
        <v>20</v>
      </c>
      <c r="AI1281">
        <v>4</v>
      </c>
      <c r="AJ1281">
        <v>10</v>
      </c>
      <c r="AK1281">
        <v>17</v>
      </c>
      <c r="AL1281">
        <v>0.06</v>
      </c>
      <c r="AO1281">
        <v>70</v>
      </c>
      <c r="AQ1281">
        <v>106</v>
      </c>
    </row>
    <row r="1282" spans="1:43" hidden="1" x14ac:dyDescent="0.25">
      <c r="A1282" t="s">
        <v>4164</v>
      </c>
      <c r="B1282" t="s">
        <v>4165</v>
      </c>
      <c r="C1282" s="1" t="str">
        <f t="shared" si="88"/>
        <v>21:0091</v>
      </c>
      <c r="D1282" s="1" t="str">
        <f t="shared" si="89"/>
        <v>21:0007</v>
      </c>
      <c r="E1282" t="s">
        <v>4166</v>
      </c>
      <c r="F1282" t="s">
        <v>4167</v>
      </c>
      <c r="H1282">
        <v>64.549209200000007</v>
      </c>
      <c r="I1282">
        <v>-112.4345138</v>
      </c>
      <c r="J1282" s="1" t="str">
        <f t="shared" si="85"/>
        <v>Till</v>
      </c>
      <c r="K1282" s="1" t="str">
        <f t="shared" si="84"/>
        <v>&lt;2 micron</v>
      </c>
      <c r="L1282">
        <v>0.2</v>
      </c>
      <c r="M1282">
        <v>3.67</v>
      </c>
      <c r="N1282">
        <v>48</v>
      </c>
      <c r="O1282">
        <v>140</v>
      </c>
      <c r="P1282">
        <v>1</v>
      </c>
      <c r="Q1282">
        <v>1</v>
      </c>
      <c r="R1282">
        <v>0.28999999999999998</v>
      </c>
      <c r="S1282">
        <v>0.25</v>
      </c>
      <c r="T1282">
        <v>24</v>
      </c>
      <c r="U1282">
        <v>97</v>
      </c>
      <c r="V1282">
        <v>127</v>
      </c>
      <c r="W1282">
        <v>3.75</v>
      </c>
      <c r="X1282">
        <v>10</v>
      </c>
      <c r="Y1282">
        <v>0.5</v>
      </c>
      <c r="Z1282">
        <v>0.56999999999999995</v>
      </c>
      <c r="AA1282">
        <v>40</v>
      </c>
      <c r="AB1282">
        <v>1.22</v>
      </c>
      <c r="AC1282">
        <v>435</v>
      </c>
      <c r="AD1282">
        <v>1</v>
      </c>
      <c r="AE1282">
        <v>0.43</v>
      </c>
      <c r="AF1282">
        <v>64</v>
      </c>
      <c r="AH1282">
        <v>20</v>
      </c>
      <c r="AI1282">
        <v>6</v>
      </c>
      <c r="AJ1282">
        <v>9</v>
      </c>
      <c r="AK1282">
        <v>15</v>
      </c>
      <c r="AL1282">
        <v>0.13</v>
      </c>
      <c r="AO1282">
        <v>68</v>
      </c>
      <c r="AQ1282">
        <v>84</v>
      </c>
    </row>
    <row r="1283" spans="1:43" hidden="1" x14ac:dyDescent="0.25">
      <c r="A1283" t="s">
        <v>4168</v>
      </c>
      <c r="B1283" t="s">
        <v>4169</v>
      </c>
      <c r="C1283" s="1" t="str">
        <f t="shared" si="88"/>
        <v>21:0091</v>
      </c>
      <c r="D1283" s="1" t="str">
        <f t="shared" si="89"/>
        <v>21:0007</v>
      </c>
      <c r="E1283" t="s">
        <v>4170</v>
      </c>
      <c r="F1283" t="s">
        <v>4171</v>
      </c>
      <c r="H1283">
        <v>64.625411400000004</v>
      </c>
      <c r="I1283">
        <v>-112.4175063</v>
      </c>
      <c r="J1283" s="1" t="str">
        <f t="shared" si="85"/>
        <v>Till</v>
      </c>
      <c r="K1283" s="1" t="str">
        <f t="shared" si="84"/>
        <v>&lt;2 micron</v>
      </c>
      <c r="L1283">
        <v>0.1</v>
      </c>
      <c r="M1283">
        <v>3.61</v>
      </c>
      <c r="N1283">
        <v>46</v>
      </c>
      <c r="O1283">
        <v>90</v>
      </c>
      <c r="P1283">
        <v>1</v>
      </c>
      <c r="Q1283">
        <v>1</v>
      </c>
      <c r="R1283">
        <v>0.3</v>
      </c>
      <c r="S1283">
        <v>0.25</v>
      </c>
      <c r="T1283">
        <v>28</v>
      </c>
      <c r="U1283">
        <v>108</v>
      </c>
      <c r="V1283">
        <v>149</v>
      </c>
      <c r="W1283">
        <v>4.18</v>
      </c>
      <c r="X1283">
        <v>10</v>
      </c>
      <c r="Y1283">
        <v>0.5</v>
      </c>
      <c r="Z1283">
        <v>0.39</v>
      </c>
      <c r="AA1283">
        <v>40</v>
      </c>
      <c r="AB1283">
        <v>0.95</v>
      </c>
      <c r="AC1283">
        <v>495</v>
      </c>
      <c r="AD1283">
        <v>2</v>
      </c>
      <c r="AE1283">
        <v>0.67</v>
      </c>
      <c r="AF1283">
        <v>63</v>
      </c>
      <c r="AH1283">
        <v>22</v>
      </c>
      <c r="AI1283">
        <v>2</v>
      </c>
      <c r="AJ1283">
        <v>8</v>
      </c>
      <c r="AK1283">
        <v>13</v>
      </c>
      <c r="AL1283">
        <v>0.12</v>
      </c>
      <c r="AO1283">
        <v>75</v>
      </c>
      <c r="AQ1283">
        <v>102</v>
      </c>
    </row>
    <row r="1284" spans="1:43" hidden="1" x14ac:dyDescent="0.25">
      <c r="A1284" t="s">
        <v>4172</v>
      </c>
      <c r="B1284" t="s">
        <v>4173</v>
      </c>
      <c r="C1284" s="1" t="str">
        <f t="shared" si="88"/>
        <v>21:0091</v>
      </c>
      <c r="D1284" s="1" t="str">
        <f t="shared" si="89"/>
        <v>21:0007</v>
      </c>
      <c r="E1284" t="s">
        <v>4174</v>
      </c>
      <c r="F1284" t="s">
        <v>4175</v>
      </c>
      <c r="H1284">
        <v>64.709946799999997</v>
      </c>
      <c r="I1284">
        <v>-112.4156929</v>
      </c>
      <c r="J1284" s="1" t="str">
        <f t="shared" si="85"/>
        <v>Till</v>
      </c>
      <c r="K1284" s="1" t="str">
        <f t="shared" si="84"/>
        <v>&lt;2 micron</v>
      </c>
      <c r="L1284">
        <v>0.1</v>
      </c>
      <c r="M1284">
        <v>4.53</v>
      </c>
      <c r="N1284">
        <v>82</v>
      </c>
      <c r="O1284">
        <v>110</v>
      </c>
      <c r="P1284">
        <v>1.5</v>
      </c>
      <c r="Q1284">
        <v>1</v>
      </c>
      <c r="R1284">
        <v>0.22</v>
      </c>
      <c r="S1284">
        <v>0.25</v>
      </c>
      <c r="T1284">
        <v>21</v>
      </c>
      <c r="U1284">
        <v>121</v>
      </c>
      <c r="V1284">
        <v>141</v>
      </c>
      <c r="W1284">
        <v>4.9000000000000004</v>
      </c>
      <c r="X1284">
        <v>10</v>
      </c>
      <c r="Y1284">
        <v>0.5</v>
      </c>
      <c r="Z1284">
        <v>0.51</v>
      </c>
      <c r="AA1284">
        <v>40</v>
      </c>
      <c r="AB1284">
        <v>1.08</v>
      </c>
      <c r="AC1284">
        <v>410</v>
      </c>
      <c r="AD1284">
        <v>3</v>
      </c>
      <c r="AE1284">
        <v>0.76</v>
      </c>
      <c r="AF1284">
        <v>72</v>
      </c>
      <c r="AH1284">
        <v>16</v>
      </c>
      <c r="AI1284">
        <v>4</v>
      </c>
      <c r="AJ1284">
        <v>9</v>
      </c>
      <c r="AK1284">
        <v>11</v>
      </c>
      <c r="AL1284">
        <v>0.14000000000000001</v>
      </c>
      <c r="AO1284">
        <v>86</v>
      </c>
      <c r="AQ1284">
        <v>72</v>
      </c>
    </row>
    <row r="1285" spans="1:43" hidden="1" x14ac:dyDescent="0.25">
      <c r="A1285" t="s">
        <v>4176</v>
      </c>
      <c r="B1285" t="s">
        <v>4177</v>
      </c>
      <c r="C1285" s="1" t="str">
        <f t="shared" si="88"/>
        <v>21:0091</v>
      </c>
      <c r="D1285" s="1" t="str">
        <f t="shared" si="89"/>
        <v>21:0007</v>
      </c>
      <c r="E1285" t="s">
        <v>4178</v>
      </c>
      <c r="F1285" t="s">
        <v>4179</v>
      </c>
      <c r="H1285">
        <v>64.684467100000006</v>
      </c>
      <c r="I1285">
        <v>-112.2092246</v>
      </c>
      <c r="J1285" s="1" t="str">
        <f t="shared" si="85"/>
        <v>Till</v>
      </c>
      <c r="K1285" s="1" t="str">
        <f t="shared" si="84"/>
        <v>&lt;2 micron</v>
      </c>
      <c r="L1285">
        <v>0.1</v>
      </c>
      <c r="M1285">
        <v>5.94</v>
      </c>
      <c r="N1285">
        <v>144</v>
      </c>
      <c r="O1285">
        <v>240</v>
      </c>
      <c r="P1285">
        <v>1.5</v>
      </c>
      <c r="Q1285">
        <v>1</v>
      </c>
      <c r="R1285">
        <v>0.12</v>
      </c>
      <c r="S1285">
        <v>0.25</v>
      </c>
      <c r="T1285">
        <v>47</v>
      </c>
      <c r="U1285">
        <v>201</v>
      </c>
      <c r="V1285">
        <v>234</v>
      </c>
      <c r="W1285">
        <v>7.36</v>
      </c>
      <c r="X1285">
        <v>20</v>
      </c>
      <c r="Y1285">
        <v>0.5</v>
      </c>
      <c r="Z1285">
        <v>1.18</v>
      </c>
      <c r="AA1285">
        <v>30</v>
      </c>
      <c r="AB1285">
        <v>2.16</v>
      </c>
      <c r="AC1285">
        <v>700</v>
      </c>
      <c r="AD1285">
        <v>3</v>
      </c>
      <c r="AE1285">
        <v>0.6</v>
      </c>
      <c r="AF1285">
        <v>128</v>
      </c>
      <c r="AH1285">
        <v>18</v>
      </c>
      <c r="AI1285">
        <v>2</v>
      </c>
      <c r="AJ1285">
        <v>18</v>
      </c>
      <c r="AK1285">
        <v>10</v>
      </c>
      <c r="AL1285">
        <v>0.15</v>
      </c>
      <c r="AO1285">
        <v>135</v>
      </c>
      <c r="AQ1285">
        <v>104</v>
      </c>
    </row>
    <row r="1286" spans="1:43" hidden="1" x14ac:dyDescent="0.25">
      <c r="A1286" t="s">
        <v>4180</v>
      </c>
      <c r="B1286" t="s">
        <v>4181</v>
      </c>
      <c r="C1286" s="1" t="str">
        <f t="shared" si="88"/>
        <v>21:0091</v>
      </c>
      <c r="D1286" s="1" t="str">
        <f t="shared" si="89"/>
        <v>21:0007</v>
      </c>
      <c r="E1286" t="s">
        <v>4182</v>
      </c>
      <c r="F1286" t="s">
        <v>4183</v>
      </c>
      <c r="H1286">
        <v>64.708514800000003</v>
      </c>
      <c r="I1286">
        <v>-112.0647996</v>
      </c>
      <c r="J1286" s="1" t="str">
        <f t="shared" si="85"/>
        <v>Till</v>
      </c>
      <c r="K1286" s="1" t="str">
        <f t="shared" si="84"/>
        <v>&lt;2 micron</v>
      </c>
      <c r="L1286">
        <v>0.1</v>
      </c>
      <c r="M1286">
        <v>5.81</v>
      </c>
      <c r="N1286">
        <v>120</v>
      </c>
      <c r="O1286">
        <v>200</v>
      </c>
      <c r="P1286">
        <v>2.5</v>
      </c>
      <c r="Q1286">
        <v>1</v>
      </c>
      <c r="R1286">
        <v>0.16</v>
      </c>
      <c r="S1286">
        <v>0.25</v>
      </c>
      <c r="T1286">
        <v>39</v>
      </c>
      <c r="U1286">
        <v>156</v>
      </c>
      <c r="V1286">
        <v>255</v>
      </c>
      <c r="W1286">
        <v>6.54</v>
      </c>
      <c r="X1286">
        <v>20</v>
      </c>
      <c r="Y1286">
        <v>0.5</v>
      </c>
      <c r="Z1286">
        <v>0.88</v>
      </c>
      <c r="AA1286">
        <v>40</v>
      </c>
      <c r="AB1286">
        <v>1.52</v>
      </c>
      <c r="AC1286">
        <v>515</v>
      </c>
      <c r="AD1286">
        <v>5</v>
      </c>
      <c r="AE1286">
        <v>0.92</v>
      </c>
      <c r="AF1286">
        <v>124</v>
      </c>
      <c r="AH1286">
        <v>24</v>
      </c>
      <c r="AI1286">
        <v>4</v>
      </c>
      <c r="AJ1286">
        <v>13</v>
      </c>
      <c r="AK1286">
        <v>12</v>
      </c>
      <c r="AL1286">
        <v>0.08</v>
      </c>
      <c r="AO1286">
        <v>113</v>
      </c>
      <c r="AQ1286">
        <v>114</v>
      </c>
    </row>
    <row r="1287" spans="1:43" hidden="1" x14ac:dyDescent="0.25">
      <c r="A1287" t="s">
        <v>4184</v>
      </c>
      <c r="B1287" t="s">
        <v>4185</v>
      </c>
      <c r="C1287" s="1" t="str">
        <f t="shared" si="88"/>
        <v>21:0091</v>
      </c>
      <c r="D1287" s="1" t="str">
        <f t="shared" si="89"/>
        <v>21:0007</v>
      </c>
      <c r="E1287" t="s">
        <v>4186</v>
      </c>
      <c r="F1287" t="s">
        <v>4187</v>
      </c>
      <c r="H1287">
        <v>64.620894100000001</v>
      </c>
      <c r="I1287">
        <v>-112.07044670000001</v>
      </c>
      <c r="J1287" s="1" t="str">
        <f t="shared" si="85"/>
        <v>Till</v>
      </c>
      <c r="K1287" s="1" t="str">
        <f t="shared" si="84"/>
        <v>&lt;2 micron</v>
      </c>
      <c r="L1287">
        <v>0.2</v>
      </c>
      <c r="M1287">
        <v>3.31</v>
      </c>
      <c r="N1287">
        <v>200</v>
      </c>
      <c r="O1287">
        <v>100</v>
      </c>
      <c r="P1287">
        <v>1</v>
      </c>
      <c r="Q1287">
        <v>1</v>
      </c>
      <c r="R1287">
        <v>0.28999999999999998</v>
      </c>
      <c r="S1287">
        <v>0.25</v>
      </c>
      <c r="T1287">
        <v>31</v>
      </c>
      <c r="U1287">
        <v>85</v>
      </c>
      <c r="V1287">
        <v>99</v>
      </c>
      <c r="W1287">
        <v>3.29</v>
      </c>
      <c r="X1287">
        <v>10</v>
      </c>
      <c r="Y1287">
        <v>0.5</v>
      </c>
      <c r="Z1287">
        <v>0.49</v>
      </c>
      <c r="AA1287">
        <v>30</v>
      </c>
      <c r="AB1287">
        <v>1.05</v>
      </c>
      <c r="AC1287">
        <v>480</v>
      </c>
      <c r="AD1287">
        <v>1</v>
      </c>
      <c r="AE1287">
        <v>1.04</v>
      </c>
      <c r="AF1287">
        <v>69</v>
      </c>
      <c r="AH1287">
        <v>30</v>
      </c>
      <c r="AI1287">
        <v>2</v>
      </c>
      <c r="AJ1287">
        <v>7</v>
      </c>
      <c r="AK1287">
        <v>11</v>
      </c>
      <c r="AL1287">
        <v>0.09</v>
      </c>
      <c r="AO1287">
        <v>60</v>
      </c>
      <c r="AQ1287">
        <v>82</v>
      </c>
    </row>
    <row r="1288" spans="1:43" hidden="1" x14ac:dyDescent="0.25">
      <c r="A1288" t="s">
        <v>4188</v>
      </c>
      <c r="B1288" t="s">
        <v>4189</v>
      </c>
      <c r="C1288" s="1" t="str">
        <f t="shared" si="88"/>
        <v>21:0091</v>
      </c>
      <c r="D1288" s="1" t="str">
        <f t="shared" si="89"/>
        <v>21:0007</v>
      </c>
      <c r="E1288" t="s">
        <v>4190</v>
      </c>
      <c r="F1288" t="s">
        <v>4191</v>
      </c>
      <c r="H1288">
        <v>64.537560900000003</v>
      </c>
      <c r="I1288">
        <v>-112.05002349999999</v>
      </c>
      <c r="J1288" s="1" t="str">
        <f t="shared" si="85"/>
        <v>Till</v>
      </c>
      <c r="K1288" s="1" t="str">
        <f t="shared" si="84"/>
        <v>&lt;2 micron</v>
      </c>
      <c r="L1288">
        <v>0.1</v>
      </c>
      <c r="M1288">
        <v>2.15</v>
      </c>
      <c r="N1288">
        <v>8</v>
      </c>
      <c r="O1288">
        <v>80</v>
      </c>
      <c r="P1288">
        <v>0.5</v>
      </c>
      <c r="Q1288">
        <v>1</v>
      </c>
      <c r="R1288">
        <v>0.25</v>
      </c>
      <c r="S1288">
        <v>0.25</v>
      </c>
      <c r="T1288">
        <v>12</v>
      </c>
      <c r="U1288">
        <v>64</v>
      </c>
      <c r="V1288">
        <v>54</v>
      </c>
      <c r="W1288">
        <v>2.7</v>
      </c>
      <c r="X1288">
        <v>10</v>
      </c>
      <c r="Y1288">
        <v>0.5</v>
      </c>
      <c r="Z1288">
        <v>0.38</v>
      </c>
      <c r="AA1288">
        <v>30</v>
      </c>
      <c r="AB1288">
        <v>0.95</v>
      </c>
      <c r="AC1288">
        <v>295</v>
      </c>
      <c r="AD1288">
        <v>0.5</v>
      </c>
      <c r="AE1288">
        <v>0.18</v>
      </c>
      <c r="AF1288">
        <v>35</v>
      </c>
      <c r="AH1288">
        <v>6</v>
      </c>
      <c r="AI1288">
        <v>1</v>
      </c>
      <c r="AJ1288">
        <v>6</v>
      </c>
      <c r="AK1288">
        <v>12</v>
      </c>
      <c r="AL1288">
        <v>0.11</v>
      </c>
      <c r="AO1288">
        <v>48</v>
      </c>
      <c r="AQ1288">
        <v>60</v>
      </c>
    </row>
    <row r="1289" spans="1:43" hidden="1" x14ac:dyDescent="0.25">
      <c r="A1289" t="s">
        <v>4192</v>
      </c>
      <c r="B1289" t="s">
        <v>4193</v>
      </c>
      <c r="C1289" s="1" t="str">
        <f t="shared" si="88"/>
        <v>21:0091</v>
      </c>
      <c r="D1289" s="1" t="str">
        <f t="shared" si="89"/>
        <v>21:0007</v>
      </c>
      <c r="E1289" t="s">
        <v>4194</v>
      </c>
      <c r="F1289" t="s">
        <v>4195</v>
      </c>
      <c r="H1289">
        <v>64.591675300000006</v>
      </c>
      <c r="I1289">
        <v>-112.2388447</v>
      </c>
      <c r="J1289" s="1" t="str">
        <f t="shared" si="85"/>
        <v>Till</v>
      </c>
      <c r="K1289" s="1" t="str">
        <f t="shared" si="84"/>
        <v>&lt;2 micron</v>
      </c>
      <c r="L1289">
        <v>0.1</v>
      </c>
      <c r="M1289">
        <v>3.04</v>
      </c>
      <c r="N1289">
        <v>44</v>
      </c>
      <c r="O1289">
        <v>110</v>
      </c>
      <c r="P1289">
        <v>1</v>
      </c>
      <c r="Q1289">
        <v>1</v>
      </c>
      <c r="R1289">
        <v>0.48</v>
      </c>
      <c r="S1289">
        <v>0.25</v>
      </c>
      <c r="T1289">
        <v>31</v>
      </c>
      <c r="U1289">
        <v>83</v>
      </c>
      <c r="V1289">
        <v>129</v>
      </c>
      <c r="W1289">
        <v>3.83</v>
      </c>
      <c r="X1289">
        <v>20</v>
      </c>
      <c r="Y1289">
        <v>0.5</v>
      </c>
      <c r="Z1289">
        <v>0.56999999999999995</v>
      </c>
      <c r="AA1289">
        <v>80</v>
      </c>
      <c r="AB1289">
        <v>1.1299999999999999</v>
      </c>
      <c r="AC1289">
        <v>620</v>
      </c>
      <c r="AD1289">
        <v>1</v>
      </c>
      <c r="AE1289">
        <v>1.3</v>
      </c>
      <c r="AF1289">
        <v>60</v>
      </c>
      <c r="AH1289">
        <v>24</v>
      </c>
      <c r="AI1289">
        <v>2</v>
      </c>
      <c r="AJ1289">
        <v>9</v>
      </c>
      <c r="AK1289">
        <v>22</v>
      </c>
      <c r="AL1289">
        <v>0.04</v>
      </c>
      <c r="AO1289">
        <v>75</v>
      </c>
      <c r="AQ1289">
        <v>90</v>
      </c>
    </row>
    <row r="1290" spans="1:43" hidden="1" x14ac:dyDescent="0.25">
      <c r="A1290" t="s">
        <v>4196</v>
      </c>
      <c r="B1290" t="s">
        <v>4197</v>
      </c>
      <c r="C1290" s="1" t="str">
        <f t="shared" si="88"/>
        <v>21:0091</v>
      </c>
      <c r="D1290" s="1" t="str">
        <f t="shared" si="89"/>
        <v>21:0007</v>
      </c>
      <c r="E1290" t="s">
        <v>4198</v>
      </c>
      <c r="F1290" t="s">
        <v>4199</v>
      </c>
      <c r="H1290">
        <v>64.546055999999993</v>
      </c>
      <c r="I1290">
        <v>-112.75950690000001</v>
      </c>
      <c r="J1290" s="1" t="str">
        <f t="shared" si="85"/>
        <v>Till</v>
      </c>
      <c r="K1290" s="1" t="str">
        <f t="shared" si="84"/>
        <v>&lt;2 micron</v>
      </c>
      <c r="L1290">
        <v>0.1</v>
      </c>
      <c r="M1290">
        <v>4.04</v>
      </c>
      <c r="N1290">
        <v>50</v>
      </c>
      <c r="O1290">
        <v>90</v>
      </c>
      <c r="P1290">
        <v>1.5</v>
      </c>
      <c r="Q1290">
        <v>1</v>
      </c>
      <c r="R1290">
        <v>0.27</v>
      </c>
      <c r="S1290">
        <v>0.25</v>
      </c>
      <c r="T1290">
        <v>17</v>
      </c>
      <c r="U1290">
        <v>88</v>
      </c>
      <c r="V1290">
        <v>121</v>
      </c>
      <c r="W1290">
        <v>4.38</v>
      </c>
      <c r="X1290">
        <v>10</v>
      </c>
      <c r="Y1290">
        <v>0.5</v>
      </c>
      <c r="Z1290">
        <v>0.31</v>
      </c>
      <c r="AA1290">
        <v>40</v>
      </c>
      <c r="AB1290">
        <v>1.02</v>
      </c>
      <c r="AC1290">
        <v>355</v>
      </c>
      <c r="AD1290">
        <v>3</v>
      </c>
      <c r="AE1290">
        <v>0.88</v>
      </c>
      <c r="AF1290">
        <v>54</v>
      </c>
      <c r="AH1290">
        <v>24</v>
      </c>
      <c r="AI1290">
        <v>2</v>
      </c>
      <c r="AJ1290">
        <v>8</v>
      </c>
      <c r="AK1290">
        <v>13</v>
      </c>
      <c r="AL1290">
        <v>0.14000000000000001</v>
      </c>
      <c r="AO1290">
        <v>80</v>
      </c>
      <c r="AQ1290">
        <v>66</v>
      </c>
    </row>
    <row r="1291" spans="1:43" hidden="1" x14ac:dyDescent="0.25">
      <c r="A1291" t="s">
        <v>4200</v>
      </c>
      <c r="B1291" t="s">
        <v>4201</v>
      </c>
      <c r="C1291" s="1" t="str">
        <f t="shared" si="88"/>
        <v>21:0091</v>
      </c>
      <c r="D1291" s="1" t="str">
        <f t="shared" si="89"/>
        <v>21:0007</v>
      </c>
      <c r="E1291" t="s">
        <v>4202</v>
      </c>
      <c r="F1291" t="s">
        <v>4203</v>
      </c>
      <c r="H1291">
        <v>64.604332999999997</v>
      </c>
      <c r="I1291">
        <v>-112.899714</v>
      </c>
      <c r="J1291" s="1" t="str">
        <f t="shared" si="85"/>
        <v>Till</v>
      </c>
      <c r="K1291" s="1" t="str">
        <f t="shared" si="84"/>
        <v>&lt;2 micron</v>
      </c>
      <c r="L1291">
        <v>0.1</v>
      </c>
      <c r="M1291">
        <v>3.81</v>
      </c>
      <c r="N1291">
        <v>66</v>
      </c>
      <c r="O1291">
        <v>90</v>
      </c>
      <c r="P1291">
        <v>1</v>
      </c>
      <c r="Q1291">
        <v>1</v>
      </c>
      <c r="R1291">
        <v>0.34</v>
      </c>
      <c r="S1291">
        <v>0.25</v>
      </c>
      <c r="T1291">
        <v>24</v>
      </c>
      <c r="U1291">
        <v>71</v>
      </c>
      <c r="V1291">
        <v>156</v>
      </c>
      <c r="W1291">
        <v>3.84</v>
      </c>
      <c r="X1291">
        <v>10</v>
      </c>
      <c r="Y1291">
        <v>0.5</v>
      </c>
      <c r="Z1291">
        <v>0.41</v>
      </c>
      <c r="AA1291">
        <v>50</v>
      </c>
      <c r="AB1291">
        <v>0.83</v>
      </c>
      <c r="AC1291">
        <v>400</v>
      </c>
      <c r="AD1291">
        <v>3</v>
      </c>
      <c r="AE1291">
        <v>0.84</v>
      </c>
      <c r="AF1291">
        <v>61</v>
      </c>
      <c r="AH1291">
        <v>26</v>
      </c>
      <c r="AI1291">
        <v>1</v>
      </c>
      <c r="AJ1291">
        <v>9</v>
      </c>
      <c r="AK1291">
        <v>13</v>
      </c>
      <c r="AL1291">
        <v>0.11</v>
      </c>
      <c r="AO1291">
        <v>65</v>
      </c>
      <c r="AQ1291">
        <v>62</v>
      </c>
    </row>
    <row r="1292" spans="1:43" hidden="1" x14ac:dyDescent="0.25">
      <c r="A1292" t="s">
        <v>4204</v>
      </c>
      <c r="B1292" t="s">
        <v>4205</v>
      </c>
      <c r="C1292" s="1" t="str">
        <f t="shared" si="88"/>
        <v>21:0091</v>
      </c>
      <c r="D1292" s="1" t="str">
        <f t="shared" si="89"/>
        <v>21:0007</v>
      </c>
      <c r="E1292" t="s">
        <v>4206</v>
      </c>
      <c r="F1292" t="s">
        <v>4207</v>
      </c>
      <c r="H1292">
        <v>64.641066100000003</v>
      </c>
      <c r="I1292">
        <v>-112.7323071</v>
      </c>
      <c r="J1292" s="1" t="str">
        <f t="shared" si="85"/>
        <v>Till</v>
      </c>
      <c r="K1292" s="1" t="str">
        <f t="shared" si="84"/>
        <v>&lt;2 micron</v>
      </c>
      <c r="L1292">
        <v>0.1</v>
      </c>
      <c r="M1292">
        <v>3.07</v>
      </c>
      <c r="N1292">
        <v>28</v>
      </c>
      <c r="O1292">
        <v>120</v>
      </c>
      <c r="P1292">
        <v>1</v>
      </c>
      <c r="Q1292">
        <v>1</v>
      </c>
      <c r="R1292">
        <v>0.49</v>
      </c>
      <c r="S1292">
        <v>0.25</v>
      </c>
      <c r="T1292">
        <v>29</v>
      </c>
      <c r="U1292">
        <v>83</v>
      </c>
      <c r="V1292">
        <v>144</v>
      </c>
      <c r="W1292">
        <v>3.67</v>
      </c>
      <c r="X1292">
        <v>20</v>
      </c>
      <c r="Y1292">
        <v>0.5</v>
      </c>
      <c r="Z1292">
        <v>0.49</v>
      </c>
      <c r="AA1292">
        <v>70</v>
      </c>
      <c r="AB1292">
        <v>1.1299999999999999</v>
      </c>
      <c r="AC1292">
        <v>540</v>
      </c>
      <c r="AD1292">
        <v>1</v>
      </c>
      <c r="AE1292">
        <v>1.1100000000000001</v>
      </c>
      <c r="AF1292">
        <v>64</v>
      </c>
      <c r="AH1292">
        <v>26</v>
      </c>
      <c r="AI1292">
        <v>2</v>
      </c>
      <c r="AJ1292">
        <v>8</v>
      </c>
      <c r="AK1292">
        <v>19</v>
      </c>
      <c r="AL1292">
        <v>0.03</v>
      </c>
      <c r="AO1292">
        <v>70</v>
      </c>
      <c r="AQ1292">
        <v>82</v>
      </c>
    </row>
    <row r="1293" spans="1:43" hidden="1" x14ac:dyDescent="0.25">
      <c r="A1293" t="s">
        <v>4208</v>
      </c>
      <c r="B1293" t="s">
        <v>4209</v>
      </c>
      <c r="C1293" s="1" t="str">
        <f t="shared" si="88"/>
        <v>21:0091</v>
      </c>
      <c r="D1293" s="1" t="str">
        <f t="shared" si="89"/>
        <v>21:0007</v>
      </c>
      <c r="E1293" t="s">
        <v>4210</v>
      </c>
      <c r="F1293" t="s">
        <v>4211</v>
      </c>
      <c r="H1293">
        <v>64.684087700000006</v>
      </c>
      <c r="I1293">
        <v>-112.8773053</v>
      </c>
      <c r="J1293" s="1" t="str">
        <f t="shared" si="85"/>
        <v>Till</v>
      </c>
      <c r="K1293" s="1" t="str">
        <f t="shared" si="84"/>
        <v>&lt;2 micron</v>
      </c>
      <c r="L1293">
        <v>0.1</v>
      </c>
      <c r="M1293">
        <v>4.1399999999999997</v>
      </c>
      <c r="N1293">
        <v>46</v>
      </c>
      <c r="O1293">
        <v>160</v>
      </c>
      <c r="P1293">
        <v>1</v>
      </c>
      <c r="Q1293">
        <v>1</v>
      </c>
      <c r="R1293">
        <v>0.42</v>
      </c>
      <c r="S1293">
        <v>0.25</v>
      </c>
      <c r="T1293">
        <v>21</v>
      </c>
      <c r="U1293">
        <v>127</v>
      </c>
      <c r="V1293">
        <v>195</v>
      </c>
      <c r="W1293">
        <v>4.76</v>
      </c>
      <c r="X1293">
        <v>20</v>
      </c>
      <c r="Y1293">
        <v>0.5</v>
      </c>
      <c r="Z1293">
        <v>1.0900000000000001</v>
      </c>
      <c r="AA1293">
        <v>60</v>
      </c>
      <c r="AB1293">
        <v>1.55</v>
      </c>
      <c r="AC1293">
        <v>490</v>
      </c>
      <c r="AD1293">
        <v>1</v>
      </c>
      <c r="AE1293">
        <v>0.4</v>
      </c>
      <c r="AF1293">
        <v>76</v>
      </c>
      <c r="AH1293">
        <v>22</v>
      </c>
      <c r="AI1293">
        <v>6</v>
      </c>
      <c r="AJ1293">
        <v>14</v>
      </c>
      <c r="AK1293">
        <v>15</v>
      </c>
      <c r="AL1293">
        <v>0.26</v>
      </c>
      <c r="AO1293">
        <v>93</v>
      </c>
      <c r="AQ1293">
        <v>124</v>
      </c>
    </row>
    <row r="1294" spans="1:43" hidden="1" x14ac:dyDescent="0.25">
      <c r="A1294" t="s">
        <v>4212</v>
      </c>
      <c r="B1294" t="s">
        <v>4213</v>
      </c>
      <c r="C1294" s="1" t="str">
        <f t="shared" si="88"/>
        <v>21:0091</v>
      </c>
      <c r="D1294" s="1" t="str">
        <f t="shared" si="89"/>
        <v>21:0007</v>
      </c>
      <c r="E1294" t="s">
        <v>4210</v>
      </c>
      <c r="F1294" t="s">
        <v>4214</v>
      </c>
      <c r="H1294">
        <v>64.684087700000006</v>
      </c>
      <c r="I1294">
        <v>-112.8773053</v>
      </c>
      <c r="J1294" s="1" t="str">
        <f t="shared" si="85"/>
        <v>Till</v>
      </c>
      <c r="K1294" s="1" t="str">
        <f t="shared" si="84"/>
        <v>&lt;2 micron</v>
      </c>
      <c r="L1294">
        <v>0.1</v>
      </c>
      <c r="M1294">
        <v>4.1100000000000003</v>
      </c>
      <c r="N1294">
        <v>48</v>
      </c>
      <c r="O1294">
        <v>160</v>
      </c>
      <c r="P1294">
        <v>1</v>
      </c>
      <c r="Q1294">
        <v>1</v>
      </c>
      <c r="R1294">
        <v>0.39</v>
      </c>
      <c r="S1294">
        <v>0.25</v>
      </c>
      <c r="T1294">
        <v>21</v>
      </c>
      <c r="U1294">
        <v>125</v>
      </c>
      <c r="V1294">
        <v>188</v>
      </c>
      <c r="W1294">
        <v>4.7</v>
      </c>
      <c r="X1294">
        <v>10</v>
      </c>
      <c r="Y1294">
        <v>0.5</v>
      </c>
      <c r="Z1294">
        <v>1.06</v>
      </c>
      <c r="AA1294">
        <v>50</v>
      </c>
      <c r="AB1294">
        <v>1.53</v>
      </c>
      <c r="AC1294">
        <v>460</v>
      </c>
      <c r="AD1294">
        <v>1</v>
      </c>
      <c r="AE1294">
        <v>0.37</v>
      </c>
      <c r="AF1294">
        <v>76</v>
      </c>
      <c r="AH1294">
        <v>18</v>
      </c>
      <c r="AI1294">
        <v>6</v>
      </c>
      <c r="AJ1294">
        <v>14</v>
      </c>
      <c r="AK1294">
        <v>14</v>
      </c>
      <c r="AL1294">
        <v>0.25</v>
      </c>
      <c r="AO1294">
        <v>84</v>
      </c>
      <c r="AQ1294">
        <v>122</v>
      </c>
    </row>
    <row r="1295" spans="1:43" hidden="1" x14ac:dyDescent="0.25">
      <c r="A1295" t="s">
        <v>4215</v>
      </c>
      <c r="B1295" t="s">
        <v>4216</v>
      </c>
      <c r="C1295" s="1" t="str">
        <f t="shared" si="88"/>
        <v>21:0091</v>
      </c>
      <c r="D1295" s="1" t="str">
        <f t="shared" si="89"/>
        <v>21:0007</v>
      </c>
      <c r="E1295" t="s">
        <v>4217</v>
      </c>
      <c r="F1295" t="s">
        <v>4218</v>
      </c>
      <c r="H1295">
        <v>64.708667300000002</v>
      </c>
      <c r="I1295">
        <v>-112.7465304</v>
      </c>
      <c r="J1295" s="1" t="str">
        <f t="shared" si="85"/>
        <v>Till</v>
      </c>
      <c r="K1295" s="1" t="str">
        <f t="shared" si="84"/>
        <v>&lt;2 micron</v>
      </c>
      <c r="L1295">
        <v>0.1</v>
      </c>
      <c r="M1295">
        <v>4.24</v>
      </c>
      <c r="N1295">
        <v>82</v>
      </c>
      <c r="O1295">
        <v>160</v>
      </c>
      <c r="P1295">
        <v>1.5</v>
      </c>
      <c r="Q1295">
        <v>1</v>
      </c>
      <c r="R1295">
        <v>0.41</v>
      </c>
      <c r="S1295">
        <v>0.25</v>
      </c>
      <c r="T1295">
        <v>20</v>
      </c>
      <c r="U1295">
        <v>109</v>
      </c>
      <c r="V1295">
        <v>197</v>
      </c>
      <c r="W1295">
        <v>4.25</v>
      </c>
      <c r="X1295">
        <v>20</v>
      </c>
      <c r="Y1295">
        <v>0.5</v>
      </c>
      <c r="Z1295">
        <v>0.91</v>
      </c>
      <c r="AA1295">
        <v>60</v>
      </c>
      <c r="AB1295">
        <v>1.4</v>
      </c>
      <c r="AC1295">
        <v>460</v>
      </c>
      <c r="AD1295">
        <v>0.5</v>
      </c>
      <c r="AE1295">
        <v>0.71</v>
      </c>
      <c r="AF1295">
        <v>72</v>
      </c>
      <c r="AH1295">
        <v>18</v>
      </c>
      <c r="AI1295">
        <v>1</v>
      </c>
      <c r="AJ1295">
        <v>11</v>
      </c>
      <c r="AK1295">
        <v>20</v>
      </c>
      <c r="AL1295">
        <v>7.0000000000000007E-2</v>
      </c>
      <c r="AO1295">
        <v>84</v>
      </c>
      <c r="AQ1295">
        <v>120</v>
      </c>
    </row>
    <row r="1296" spans="1:43" hidden="1" x14ac:dyDescent="0.25">
      <c r="A1296" t="s">
        <v>4219</v>
      </c>
      <c r="B1296" t="s">
        <v>4220</v>
      </c>
      <c r="C1296" s="1" t="str">
        <f t="shared" si="88"/>
        <v>21:0091</v>
      </c>
      <c r="D1296" s="1" t="str">
        <f t="shared" si="89"/>
        <v>21:0007</v>
      </c>
      <c r="E1296" t="s">
        <v>4221</v>
      </c>
      <c r="F1296" t="s">
        <v>4222</v>
      </c>
      <c r="H1296">
        <v>64.684775299999998</v>
      </c>
      <c r="I1296">
        <v>-112.60031050000001</v>
      </c>
      <c r="J1296" s="1" t="str">
        <f t="shared" si="85"/>
        <v>Till</v>
      </c>
      <c r="K1296" s="1" t="str">
        <f t="shared" si="84"/>
        <v>&lt;2 micron</v>
      </c>
      <c r="L1296">
        <v>0.1</v>
      </c>
      <c r="M1296">
        <v>3.41</v>
      </c>
      <c r="N1296">
        <v>54</v>
      </c>
      <c r="O1296">
        <v>80</v>
      </c>
      <c r="P1296">
        <v>1</v>
      </c>
      <c r="Q1296">
        <v>1</v>
      </c>
      <c r="R1296">
        <v>0.46</v>
      </c>
      <c r="S1296">
        <v>0.25</v>
      </c>
      <c r="T1296">
        <v>27</v>
      </c>
      <c r="U1296">
        <v>80</v>
      </c>
      <c r="V1296">
        <v>128</v>
      </c>
      <c r="W1296">
        <v>3.79</v>
      </c>
      <c r="X1296">
        <v>10</v>
      </c>
      <c r="Y1296">
        <v>0.5</v>
      </c>
      <c r="Z1296">
        <v>0.42</v>
      </c>
      <c r="AA1296">
        <v>40</v>
      </c>
      <c r="AB1296">
        <v>0.94</v>
      </c>
      <c r="AC1296">
        <v>495</v>
      </c>
      <c r="AD1296">
        <v>1</v>
      </c>
      <c r="AE1296">
        <v>0.55000000000000004</v>
      </c>
      <c r="AF1296">
        <v>62</v>
      </c>
      <c r="AH1296">
        <v>22</v>
      </c>
      <c r="AI1296">
        <v>2</v>
      </c>
      <c r="AJ1296">
        <v>9</v>
      </c>
      <c r="AK1296">
        <v>15</v>
      </c>
      <c r="AL1296">
        <v>0.11</v>
      </c>
      <c r="AO1296">
        <v>74</v>
      </c>
      <c r="AQ1296">
        <v>78</v>
      </c>
    </row>
    <row r="1297" spans="1:43" hidden="1" x14ac:dyDescent="0.25">
      <c r="A1297" t="s">
        <v>4223</v>
      </c>
      <c r="B1297" t="s">
        <v>4224</v>
      </c>
      <c r="C1297" s="1" t="str">
        <f t="shared" si="88"/>
        <v>21:0091</v>
      </c>
      <c r="D1297" s="1" t="str">
        <f t="shared" si="89"/>
        <v>21:0007</v>
      </c>
      <c r="E1297" t="s">
        <v>4225</v>
      </c>
      <c r="F1297" t="s">
        <v>4226</v>
      </c>
      <c r="H1297">
        <v>64.594296999999997</v>
      </c>
      <c r="I1297">
        <v>-112.5882465</v>
      </c>
      <c r="J1297" s="1" t="str">
        <f t="shared" si="85"/>
        <v>Till</v>
      </c>
      <c r="K1297" s="1" t="str">
        <f t="shared" si="84"/>
        <v>&lt;2 micron</v>
      </c>
      <c r="L1297">
        <v>0.1</v>
      </c>
      <c r="M1297">
        <v>4.63</v>
      </c>
      <c r="N1297">
        <v>52</v>
      </c>
      <c r="O1297">
        <v>170</v>
      </c>
      <c r="P1297">
        <v>1</v>
      </c>
      <c r="Q1297">
        <v>1</v>
      </c>
      <c r="R1297">
        <v>0.28000000000000003</v>
      </c>
      <c r="S1297">
        <v>0.25</v>
      </c>
      <c r="T1297">
        <v>31</v>
      </c>
      <c r="U1297">
        <v>125</v>
      </c>
      <c r="V1297">
        <v>154</v>
      </c>
      <c r="W1297">
        <v>5.55</v>
      </c>
      <c r="X1297">
        <v>20</v>
      </c>
      <c r="Y1297">
        <v>0.5</v>
      </c>
      <c r="Z1297">
        <v>0.66</v>
      </c>
      <c r="AA1297">
        <v>40</v>
      </c>
      <c r="AB1297">
        <v>1.43</v>
      </c>
      <c r="AC1297">
        <v>560</v>
      </c>
      <c r="AD1297">
        <v>3</v>
      </c>
      <c r="AE1297">
        <v>0.8</v>
      </c>
      <c r="AF1297">
        <v>82</v>
      </c>
      <c r="AH1297">
        <v>20</v>
      </c>
      <c r="AI1297">
        <v>4</v>
      </c>
      <c r="AJ1297">
        <v>12</v>
      </c>
      <c r="AK1297">
        <v>17</v>
      </c>
      <c r="AL1297">
        <v>0.05</v>
      </c>
      <c r="AO1297">
        <v>103</v>
      </c>
      <c r="AQ1297">
        <v>106</v>
      </c>
    </row>
    <row r="1298" spans="1:43" hidden="1" x14ac:dyDescent="0.25">
      <c r="A1298" t="s">
        <v>4227</v>
      </c>
      <c r="B1298" t="s">
        <v>4228</v>
      </c>
      <c r="C1298" s="1" t="str">
        <f t="shared" si="88"/>
        <v>21:0091</v>
      </c>
      <c r="D1298" s="1" t="str">
        <f t="shared" si="89"/>
        <v>21:0007</v>
      </c>
      <c r="E1298" t="s">
        <v>4229</v>
      </c>
      <c r="F1298" t="s">
        <v>4230</v>
      </c>
      <c r="H1298">
        <v>64.828267299999993</v>
      </c>
      <c r="I1298">
        <v>-112.40194579999999</v>
      </c>
      <c r="J1298" s="1" t="str">
        <f t="shared" si="85"/>
        <v>Till</v>
      </c>
      <c r="K1298" s="1" t="str">
        <f t="shared" si="84"/>
        <v>&lt;2 micron</v>
      </c>
      <c r="L1298">
        <v>0.1</v>
      </c>
      <c r="M1298">
        <v>4.01</v>
      </c>
      <c r="N1298">
        <v>20</v>
      </c>
      <c r="O1298">
        <v>180</v>
      </c>
      <c r="P1298">
        <v>1.5</v>
      </c>
      <c r="Q1298">
        <v>1</v>
      </c>
      <c r="R1298">
        <v>0.19</v>
      </c>
      <c r="S1298">
        <v>0.25</v>
      </c>
      <c r="T1298">
        <v>25</v>
      </c>
      <c r="U1298">
        <v>127</v>
      </c>
      <c r="V1298">
        <v>95</v>
      </c>
      <c r="W1298">
        <v>4.3899999999999997</v>
      </c>
      <c r="X1298">
        <v>10</v>
      </c>
      <c r="Y1298">
        <v>0.5</v>
      </c>
      <c r="Z1298">
        <v>0.84</v>
      </c>
      <c r="AA1298">
        <v>40</v>
      </c>
      <c r="AB1298">
        <v>1.28</v>
      </c>
      <c r="AC1298">
        <v>470</v>
      </c>
      <c r="AD1298">
        <v>2</v>
      </c>
      <c r="AE1298">
        <v>1.1200000000000001</v>
      </c>
      <c r="AF1298">
        <v>72</v>
      </c>
      <c r="AH1298">
        <v>22</v>
      </c>
      <c r="AI1298">
        <v>1</v>
      </c>
      <c r="AJ1298">
        <v>10</v>
      </c>
      <c r="AK1298">
        <v>11</v>
      </c>
      <c r="AL1298">
        <v>7.0000000000000007E-2</v>
      </c>
      <c r="AO1298">
        <v>81</v>
      </c>
      <c r="AQ1298">
        <v>110</v>
      </c>
    </row>
    <row r="1299" spans="1:43" hidden="1" x14ac:dyDescent="0.25">
      <c r="A1299" t="s">
        <v>4231</v>
      </c>
      <c r="B1299" t="s">
        <v>4232</v>
      </c>
      <c r="C1299" s="1" t="str">
        <f t="shared" si="88"/>
        <v>21:0091</v>
      </c>
      <c r="D1299" s="1" t="str">
        <f t="shared" si="89"/>
        <v>21:0007</v>
      </c>
      <c r="E1299" t="s">
        <v>4233</v>
      </c>
      <c r="F1299" t="s">
        <v>4234</v>
      </c>
      <c r="H1299">
        <v>64.792951200000005</v>
      </c>
      <c r="I1299">
        <v>-112.21675399999999</v>
      </c>
      <c r="J1299" s="1" t="str">
        <f t="shared" si="85"/>
        <v>Till</v>
      </c>
      <c r="K1299" s="1" t="str">
        <f t="shared" si="84"/>
        <v>&lt;2 micron</v>
      </c>
      <c r="L1299">
        <v>0.1</v>
      </c>
      <c r="M1299">
        <v>3.6</v>
      </c>
      <c r="N1299">
        <v>8</v>
      </c>
      <c r="O1299">
        <v>130</v>
      </c>
      <c r="P1299">
        <v>1.5</v>
      </c>
      <c r="Q1299">
        <v>1</v>
      </c>
      <c r="R1299">
        <v>0.22</v>
      </c>
      <c r="S1299">
        <v>0.25</v>
      </c>
      <c r="T1299">
        <v>21</v>
      </c>
      <c r="U1299">
        <v>96</v>
      </c>
      <c r="V1299">
        <v>108</v>
      </c>
      <c r="W1299">
        <v>4.0599999999999996</v>
      </c>
      <c r="X1299">
        <v>10</v>
      </c>
      <c r="Y1299">
        <v>0.5</v>
      </c>
      <c r="Z1299">
        <v>0.6</v>
      </c>
      <c r="AA1299">
        <v>50</v>
      </c>
      <c r="AB1299">
        <v>1.1000000000000001</v>
      </c>
      <c r="AC1299">
        <v>390</v>
      </c>
      <c r="AD1299">
        <v>3</v>
      </c>
      <c r="AE1299">
        <v>0.56999999999999995</v>
      </c>
      <c r="AF1299">
        <v>65</v>
      </c>
      <c r="AH1299">
        <v>14</v>
      </c>
      <c r="AI1299">
        <v>1</v>
      </c>
      <c r="AJ1299">
        <v>9</v>
      </c>
      <c r="AK1299">
        <v>12</v>
      </c>
      <c r="AL1299">
        <v>0.14000000000000001</v>
      </c>
      <c r="AO1299">
        <v>77</v>
      </c>
      <c r="AQ1299">
        <v>88</v>
      </c>
    </row>
    <row r="1300" spans="1:43" hidden="1" x14ac:dyDescent="0.25">
      <c r="A1300" t="s">
        <v>4235</v>
      </c>
      <c r="B1300" t="s">
        <v>4236</v>
      </c>
      <c r="C1300" s="1" t="str">
        <f t="shared" si="88"/>
        <v>21:0091</v>
      </c>
      <c r="D1300" s="1" t="str">
        <f t="shared" si="89"/>
        <v>21:0007</v>
      </c>
      <c r="E1300" t="s">
        <v>4237</v>
      </c>
      <c r="F1300" t="s">
        <v>4238</v>
      </c>
      <c r="H1300">
        <v>64.836832999999999</v>
      </c>
      <c r="I1300">
        <v>-112.08867050000001</v>
      </c>
      <c r="J1300" s="1" t="str">
        <f t="shared" si="85"/>
        <v>Till</v>
      </c>
      <c r="K1300" s="1" t="str">
        <f t="shared" si="84"/>
        <v>&lt;2 micron</v>
      </c>
      <c r="L1300">
        <v>0.1</v>
      </c>
      <c r="M1300">
        <v>4.7699999999999996</v>
      </c>
      <c r="N1300">
        <v>14</v>
      </c>
      <c r="O1300">
        <v>160</v>
      </c>
      <c r="P1300">
        <v>1.5</v>
      </c>
      <c r="Q1300">
        <v>1</v>
      </c>
      <c r="R1300">
        <v>0.28000000000000003</v>
      </c>
      <c r="S1300">
        <v>0.25</v>
      </c>
      <c r="T1300">
        <v>37</v>
      </c>
      <c r="U1300">
        <v>106</v>
      </c>
      <c r="V1300">
        <v>127</v>
      </c>
      <c r="W1300">
        <v>5.24</v>
      </c>
      <c r="X1300">
        <v>20</v>
      </c>
      <c r="Y1300">
        <v>0.5</v>
      </c>
      <c r="Z1300">
        <v>0.77</v>
      </c>
      <c r="AA1300">
        <v>60</v>
      </c>
      <c r="AB1300">
        <v>1.33</v>
      </c>
      <c r="AC1300">
        <v>635</v>
      </c>
      <c r="AD1300">
        <v>1</v>
      </c>
      <c r="AE1300">
        <v>1.27</v>
      </c>
      <c r="AF1300">
        <v>63</v>
      </c>
      <c r="AH1300">
        <v>12</v>
      </c>
      <c r="AI1300">
        <v>2</v>
      </c>
      <c r="AJ1300">
        <v>9</v>
      </c>
      <c r="AK1300">
        <v>20</v>
      </c>
      <c r="AL1300">
        <v>0.09</v>
      </c>
      <c r="AO1300">
        <v>105</v>
      </c>
      <c r="AQ1300">
        <v>118</v>
      </c>
    </row>
    <row r="1301" spans="1:43" hidden="1" x14ac:dyDescent="0.25">
      <c r="A1301" t="s">
        <v>4239</v>
      </c>
      <c r="B1301" t="s">
        <v>4240</v>
      </c>
      <c r="C1301" s="1" t="str">
        <f t="shared" si="88"/>
        <v>21:0091</v>
      </c>
      <c r="D1301" s="1" t="str">
        <f t="shared" si="89"/>
        <v>21:0007</v>
      </c>
      <c r="E1301" t="s">
        <v>4241</v>
      </c>
      <c r="F1301" t="s">
        <v>4242</v>
      </c>
      <c r="H1301">
        <v>64.918147399999995</v>
      </c>
      <c r="I1301">
        <v>-112.0787299</v>
      </c>
      <c r="J1301" s="1" t="str">
        <f t="shared" si="85"/>
        <v>Till</v>
      </c>
      <c r="K1301" s="1" t="str">
        <f t="shared" si="84"/>
        <v>&lt;2 micron</v>
      </c>
      <c r="L1301">
        <v>0.2</v>
      </c>
      <c r="M1301">
        <v>4.7699999999999996</v>
      </c>
      <c r="N1301">
        <v>36</v>
      </c>
      <c r="O1301">
        <v>160</v>
      </c>
      <c r="P1301">
        <v>1.5</v>
      </c>
      <c r="Q1301">
        <v>1</v>
      </c>
      <c r="R1301">
        <v>0.2</v>
      </c>
      <c r="S1301">
        <v>0.25</v>
      </c>
      <c r="T1301">
        <v>30</v>
      </c>
      <c r="U1301">
        <v>115</v>
      </c>
      <c r="V1301">
        <v>58</v>
      </c>
      <c r="W1301">
        <v>5.84</v>
      </c>
      <c r="X1301">
        <v>20</v>
      </c>
      <c r="Y1301">
        <v>2</v>
      </c>
      <c r="Z1301">
        <v>0.6</v>
      </c>
      <c r="AA1301">
        <v>40</v>
      </c>
      <c r="AB1301">
        <v>1.33</v>
      </c>
      <c r="AC1301">
        <v>635</v>
      </c>
      <c r="AD1301">
        <v>3</v>
      </c>
      <c r="AE1301">
        <v>0.77</v>
      </c>
      <c r="AF1301">
        <v>57</v>
      </c>
      <c r="AH1301">
        <v>14</v>
      </c>
      <c r="AI1301">
        <v>4</v>
      </c>
      <c r="AJ1301">
        <v>10</v>
      </c>
      <c r="AK1301">
        <v>15</v>
      </c>
      <c r="AL1301">
        <v>0.15</v>
      </c>
      <c r="AO1301">
        <v>124</v>
      </c>
      <c r="AQ1301">
        <v>104</v>
      </c>
    </row>
    <row r="1302" spans="1:43" hidden="1" x14ac:dyDescent="0.25">
      <c r="A1302" t="s">
        <v>4243</v>
      </c>
      <c r="B1302" t="s">
        <v>4244</v>
      </c>
      <c r="C1302" s="1" t="str">
        <f t="shared" si="88"/>
        <v>21:0091</v>
      </c>
      <c r="D1302" s="1" t="str">
        <f t="shared" si="89"/>
        <v>21:0007</v>
      </c>
      <c r="E1302" t="s">
        <v>4245</v>
      </c>
      <c r="F1302" t="s">
        <v>4246</v>
      </c>
      <c r="H1302">
        <v>64.9587176</v>
      </c>
      <c r="I1302">
        <v>-112.2230895</v>
      </c>
      <c r="J1302" s="1" t="str">
        <f t="shared" si="85"/>
        <v>Till</v>
      </c>
      <c r="K1302" s="1" t="str">
        <f t="shared" ref="K1302:K1365" si="90">HYPERLINK("http://geochem.nrcan.gc.ca/cdogs/content/kwd/kwd080003_e.htm", "&lt;2 micron")</f>
        <v>&lt;2 micron</v>
      </c>
      <c r="L1302">
        <v>0.1</v>
      </c>
      <c r="M1302">
        <v>4.04</v>
      </c>
      <c r="N1302">
        <v>30</v>
      </c>
      <c r="O1302">
        <v>160</v>
      </c>
      <c r="P1302">
        <v>1</v>
      </c>
      <c r="Q1302">
        <v>1</v>
      </c>
      <c r="R1302">
        <v>0.31</v>
      </c>
      <c r="S1302">
        <v>0.25</v>
      </c>
      <c r="T1302">
        <v>32</v>
      </c>
      <c r="U1302">
        <v>111</v>
      </c>
      <c r="V1302">
        <v>102</v>
      </c>
      <c r="W1302">
        <v>4.97</v>
      </c>
      <c r="X1302">
        <v>20</v>
      </c>
      <c r="Y1302">
        <v>0.5</v>
      </c>
      <c r="Z1302">
        <v>0.66</v>
      </c>
      <c r="AA1302">
        <v>60</v>
      </c>
      <c r="AB1302">
        <v>1.49</v>
      </c>
      <c r="AC1302">
        <v>655</v>
      </c>
      <c r="AD1302">
        <v>2</v>
      </c>
      <c r="AE1302">
        <v>0.68</v>
      </c>
      <c r="AF1302">
        <v>64</v>
      </c>
      <c r="AH1302">
        <v>20</v>
      </c>
      <c r="AI1302">
        <v>2</v>
      </c>
      <c r="AJ1302">
        <v>10</v>
      </c>
      <c r="AK1302">
        <v>19</v>
      </c>
      <c r="AL1302">
        <v>0.08</v>
      </c>
      <c r="AO1302">
        <v>96</v>
      </c>
      <c r="AQ1302">
        <v>120</v>
      </c>
    </row>
    <row r="1303" spans="1:43" hidden="1" x14ac:dyDescent="0.25">
      <c r="A1303" t="s">
        <v>4247</v>
      </c>
      <c r="B1303" t="s">
        <v>4248</v>
      </c>
      <c r="C1303" s="1" t="str">
        <f t="shared" si="88"/>
        <v>21:0091</v>
      </c>
      <c r="D1303" s="1" t="str">
        <f t="shared" si="89"/>
        <v>21:0007</v>
      </c>
      <c r="E1303" t="s">
        <v>4249</v>
      </c>
      <c r="F1303" t="s">
        <v>4250</v>
      </c>
      <c r="H1303">
        <v>64.917671400000003</v>
      </c>
      <c r="I1303">
        <v>-112.3732469</v>
      </c>
      <c r="J1303" s="1" t="str">
        <f t="shared" si="85"/>
        <v>Till</v>
      </c>
      <c r="K1303" s="1" t="str">
        <f t="shared" si="90"/>
        <v>&lt;2 micron</v>
      </c>
      <c r="L1303">
        <v>0.1</v>
      </c>
      <c r="M1303">
        <v>2.9</v>
      </c>
      <c r="N1303">
        <v>26</v>
      </c>
      <c r="O1303">
        <v>110</v>
      </c>
      <c r="P1303">
        <v>1</v>
      </c>
      <c r="Q1303">
        <v>1</v>
      </c>
      <c r="R1303">
        <v>0.31</v>
      </c>
      <c r="S1303">
        <v>0.25</v>
      </c>
      <c r="T1303">
        <v>18</v>
      </c>
      <c r="U1303">
        <v>74</v>
      </c>
      <c r="V1303">
        <v>73</v>
      </c>
      <c r="W1303">
        <v>4.38</v>
      </c>
      <c r="X1303">
        <v>20</v>
      </c>
      <c r="Y1303">
        <v>0.5</v>
      </c>
      <c r="Z1303">
        <v>0.56999999999999995</v>
      </c>
      <c r="AA1303">
        <v>50</v>
      </c>
      <c r="AB1303">
        <v>1.1100000000000001</v>
      </c>
      <c r="AC1303">
        <v>430</v>
      </c>
      <c r="AD1303">
        <v>3</v>
      </c>
      <c r="AE1303">
        <v>0.72</v>
      </c>
      <c r="AF1303">
        <v>36</v>
      </c>
      <c r="AH1303">
        <v>16</v>
      </c>
      <c r="AI1303">
        <v>2</v>
      </c>
      <c r="AJ1303">
        <v>8</v>
      </c>
      <c r="AK1303">
        <v>16</v>
      </c>
      <c r="AL1303">
        <v>0.15</v>
      </c>
      <c r="AO1303">
        <v>83</v>
      </c>
      <c r="AQ1303">
        <v>100</v>
      </c>
    </row>
    <row r="1304" spans="1:43" hidden="1" x14ac:dyDescent="0.25">
      <c r="A1304" t="s">
        <v>4251</v>
      </c>
      <c r="B1304" t="s">
        <v>4252</v>
      </c>
      <c r="C1304" s="1" t="str">
        <f t="shared" si="88"/>
        <v>21:0091</v>
      </c>
      <c r="D1304" s="1" t="str">
        <f t="shared" si="89"/>
        <v>21:0007</v>
      </c>
      <c r="E1304" t="s">
        <v>4253</v>
      </c>
      <c r="F1304" t="s">
        <v>4254</v>
      </c>
      <c r="H1304">
        <v>64.877877699999999</v>
      </c>
      <c r="I1304">
        <v>-112.21428179999999</v>
      </c>
      <c r="J1304" s="1" t="str">
        <f t="shared" si="85"/>
        <v>Till</v>
      </c>
      <c r="K1304" s="1" t="str">
        <f t="shared" si="90"/>
        <v>&lt;2 micron</v>
      </c>
      <c r="L1304">
        <v>0.2</v>
      </c>
      <c r="M1304">
        <v>3.6</v>
      </c>
      <c r="N1304">
        <v>22</v>
      </c>
      <c r="O1304">
        <v>110</v>
      </c>
      <c r="P1304">
        <v>1.5</v>
      </c>
      <c r="Q1304">
        <v>1</v>
      </c>
      <c r="R1304">
        <v>0.18</v>
      </c>
      <c r="S1304">
        <v>0.25</v>
      </c>
      <c r="T1304">
        <v>22</v>
      </c>
      <c r="U1304">
        <v>94</v>
      </c>
      <c r="V1304">
        <v>79</v>
      </c>
      <c r="W1304">
        <v>4.68</v>
      </c>
      <c r="X1304">
        <v>20</v>
      </c>
      <c r="Y1304">
        <v>0.5</v>
      </c>
      <c r="Z1304">
        <v>0.45</v>
      </c>
      <c r="AA1304">
        <v>30</v>
      </c>
      <c r="AB1304">
        <v>1.05</v>
      </c>
      <c r="AC1304">
        <v>350</v>
      </c>
      <c r="AD1304">
        <v>3</v>
      </c>
      <c r="AE1304">
        <v>0.4</v>
      </c>
      <c r="AF1304">
        <v>53</v>
      </c>
      <c r="AH1304">
        <v>18</v>
      </c>
      <c r="AI1304">
        <v>1</v>
      </c>
      <c r="AJ1304">
        <v>8</v>
      </c>
      <c r="AK1304">
        <v>12</v>
      </c>
      <c r="AL1304">
        <v>0.17</v>
      </c>
      <c r="AO1304">
        <v>92</v>
      </c>
      <c r="AQ1304">
        <v>84</v>
      </c>
    </row>
    <row r="1305" spans="1:43" hidden="1" x14ac:dyDescent="0.25">
      <c r="A1305" t="s">
        <v>4255</v>
      </c>
      <c r="B1305" t="s">
        <v>4256</v>
      </c>
      <c r="C1305" s="1" t="str">
        <f t="shared" si="88"/>
        <v>21:0091</v>
      </c>
      <c r="D1305" s="1" t="str">
        <f t="shared" si="89"/>
        <v>21:0007</v>
      </c>
      <c r="E1305" t="s">
        <v>4257</v>
      </c>
      <c r="F1305" t="s">
        <v>4258</v>
      </c>
      <c r="H1305">
        <v>64.783719399999995</v>
      </c>
      <c r="I1305">
        <v>-112.5777844</v>
      </c>
      <c r="J1305" s="1" t="str">
        <f t="shared" si="85"/>
        <v>Till</v>
      </c>
      <c r="K1305" s="1" t="str">
        <f t="shared" si="90"/>
        <v>&lt;2 micron</v>
      </c>
      <c r="L1305">
        <v>0.2</v>
      </c>
      <c r="M1305">
        <v>3.43</v>
      </c>
      <c r="N1305">
        <v>28</v>
      </c>
      <c r="O1305">
        <v>140</v>
      </c>
      <c r="P1305">
        <v>1.5</v>
      </c>
      <c r="Q1305">
        <v>1</v>
      </c>
      <c r="R1305">
        <v>0.35</v>
      </c>
      <c r="S1305">
        <v>0.25</v>
      </c>
      <c r="T1305">
        <v>20</v>
      </c>
      <c r="U1305">
        <v>99</v>
      </c>
      <c r="V1305">
        <v>135</v>
      </c>
      <c r="W1305">
        <v>3.8</v>
      </c>
      <c r="X1305">
        <v>20</v>
      </c>
      <c r="Y1305">
        <v>0.5</v>
      </c>
      <c r="Z1305">
        <v>0.82</v>
      </c>
      <c r="AA1305">
        <v>60</v>
      </c>
      <c r="AB1305">
        <v>1.27</v>
      </c>
      <c r="AC1305">
        <v>450</v>
      </c>
      <c r="AD1305">
        <v>1</v>
      </c>
      <c r="AE1305">
        <v>0.42</v>
      </c>
      <c r="AF1305">
        <v>64</v>
      </c>
      <c r="AH1305">
        <v>16</v>
      </c>
      <c r="AI1305">
        <v>4</v>
      </c>
      <c r="AJ1305">
        <v>10</v>
      </c>
      <c r="AK1305">
        <v>15</v>
      </c>
      <c r="AL1305">
        <v>0.15</v>
      </c>
      <c r="AO1305">
        <v>75</v>
      </c>
      <c r="AQ1305">
        <v>98</v>
      </c>
    </row>
    <row r="1306" spans="1:43" hidden="1" x14ac:dyDescent="0.25">
      <c r="A1306" t="s">
        <v>4259</v>
      </c>
      <c r="B1306" t="s">
        <v>4260</v>
      </c>
      <c r="C1306" s="1" t="str">
        <f t="shared" si="88"/>
        <v>21:0091</v>
      </c>
      <c r="D1306" s="1" t="str">
        <f t="shared" si="89"/>
        <v>21:0007</v>
      </c>
      <c r="E1306" t="s">
        <v>4261</v>
      </c>
      <c r="F1306" t="s">
        <v>4262</v>
      </c>
      <c r="H1306">
        <v>64.8722396</v>
      </c>
      <c r="I1306">
        <v>-112.5532718</v>
      </c>
      <c r="J1306" s="1" t="str">
        <f t="shared" si="85"/>
        <v>Till</v>
      </c>
      <c r="K1306" s="1" t="str">
        <f t="shared" si="90"/>
        <v>&lt;2 micron</v>
      </c>
      <c r="L1306">
        <v>0.1</v>
      </c>
      <c r="M1306">
        <v>4.43</v>
      </c>
      <c r="N1306">
        <v>22</v>
      </c>
      <c r="O1306">
        <v>110</v>
      </c>
      <c r="P1306">
        <v>2</v>
      </c>
      <c r="Q1306">
        <v>1</v>
      </c>
      <c r="R1306">
        <v>0.19</v>
      </c>
      <c r="S1306">
        <v>0.25</v>
      </c>
      <c r="T1306">
        <v>21</v>
      </c>
      <c r="U1306">
        <v>95</v>
      </c>
      <c r="V1306">
        <v>121</v>
      </c>
      <c r="W1306">
        <v>5.09</v>
      </c>
      <c r="X1306">
        <v>20</v>
      </c>
      <c r="Y1306">
        <v>2</v>
      </c>
      <c r="Z1306">
        <v>0.45</v>
      </c>
      <c r="AA1306">
        <v>70</v>
      </c>
      <c r="AB1306">
        <v>0.99</v>
      </c>
      <c r="AC1306">
        <v>385</v>
      </c>
      <c r="AD1306">
        <v>7</v>
      </c>
      <c r="AE1306">
        <v>0.66</v>
      </c>
      <c r="AF1306">
        <v>49</v>
      </c>
      <c r="AH1306">
        <v>18</v>
      </c>
      <c r="AI1306">
        <v>2</v>
      </c>
      <c r="AJ1306">
        <v>9</v>
      </c>
      <c r="AK1306">
        <v>15</v>
      </c>
      <c r="AL1306">
        <v>0.18</v>
      </c>
      <c r="AO1306">
        <v>97</v>
      </c>
      <c r="AQ1306">
        <v>80</v>
      </c>
    </row>
    <row r="1307" spans="1:43" hidden="1" x14ac:dyDescent="0.25">
      <c r="A1307" t="s">
        <v>4263</v>
      </c>
      <c r="B1307" t="s">
        <v>4264</v>
      </c>
      <c r="C1307" s="1" t="str">
        <f t="shared" si="88"/>
        <v>21:0091</v>
      </c>
      <c r="D1307" s="1" t="str">
        <f t="shared" si="89"/>
        <v>21:0007</v>
      </c>
      <c r="E1307" t="s">
        <v>4265</v>
      </c>
      <c r="F1307" t="s">
        <v>4266</v>
      </c>
      <c r="H1307">
        <v>64.948928800000004</v>
      </c>
      <c r="I1307">
        <v>-112.56552619999999</v>
      </c>
      <c r="J1307" s="1" t="str">
        <f t="shared" si="85"/>
        <v>Till</v>
      </c>
      <c r="K1307" s="1" t="str">
        <f t="shared" si="90"/>
        <v>&lt;2 micron</v>
      </c>
      <c r="L1307">
        <v>0.1</v>
      </c>
      <c r="M1307">
        <v>4.68</v>
      </c>
      <c r="N1307">
        <v>40</v>
      </c>
      <c r="O1307">
        <v>150</v>
      </c>
      <c r="P1307">
        <v>1.5</v>
      </c>
      <c r="Q1307">
        <v>1</v>
      </c>
      <c r="R1307">
        <v>0.26</v>
      </c>
      <c r="S1307">
        <v>0.25</v>
      </c>
      <c r="T1307">
        <v>34</v>
      </c>
      <c r="U1307">
        <v>118</v>
      </c>
      <c r="V1307">
        <v>87</v>
      </c>
      <c r="W1307">
        <v>5.76</v>
      </c>
      <c r="X1307">
        <v>20</v>
      </c>
      <c r="Y1307">
        <v>0.5</v>
      </c>
      <c r="Z1307">
        <v>0.66</v>
      </c>
      <c r="AA1307">
        <v>40</v>
      </c>
      <c r="AB1307">
        <v>1.36</v>
      </c>
      <c r="AC1307">
        <v>590</v>
      </c>
      <c r="AD1307">
        <v>2</v>
      </c>
      <c r="AE1307">
        <v>0.57999999999999996</v>
      </c>
      <c r="AF1307">
        <v>64</v>
      </c>
      <c r="AH1307">
        <v>18</v>
      </c>
      <c r="AI1307">
        <v>4</v>
      </c>
      <c r="AJ1307">
        <v>10</v>
      </c>
      <c r="AK1307">
        <v>18</v>
      </c>
      <c r="AL1307">
        <v>0.19</v>
      </c>
      <c r="AO1307">
        <v>107</v>
      </c>
      <c r="AQ1307">
        <v>106</v>
      </c>
    </row>
    <row r="1308" spans="1:43" hidden="1" x14ac:dyDescent="0.25">
      <c r="A1308" t="s">
        <v>4267</v>
      </c>
      <c r="B1308" t="s">
        <v>4268</v>
      </c>
      <c r="C1308" s="1" t="str">
        <f t="shared" si="88"/>
        <v>21:0091</v>
      </c>
      <c r="D1308" s="1" t="str">
        <f t="shared" si="89"/>
        <v>21:0007</v>
      </c>
      <c r="E1308" t="s">
        <v>4269</v>
      </c>
      <c r="F1308" t="s">
        <v>4270</v>
      </c>
      <c r="H1308">
        <v>64.968896900000004</v>
      </c>
      <c r="I1308">
        <v>-112.9059535</v>
      </c>
      <c r="J1308" s="1" t="str">
        <f t="shared" ref="J1308:J1371" si="91">HYPERLINK("http://geochem.nrcan.gc.ca/cdogs/content/kwd/kwd020044_e.htm", "Till")</f>
        <v>Till</v>
      </c>
      <c r="K1308" s="1" t="str">
        <f t="shared" si="90"/>
        <v>&lt;2 micron</v>
      </c>
      <c r="L1308">
        <v>0.1</v>
      </c>
      <c r="M1308">
        <v>3.4</v>
      </c>
      <c r="N1308">
        <v>8</v>
      </c>
      <c r="O1308">
        <v>120</v>
      </c>
      <c r="P1308">
        <v>1</v>
      </c>
      <c r="Q1308">
        <v>1</v>
      </c>
      <c r="R1308">
        <v>0.42</v>
      </c>
      <c r="S1308">
        <v>0.5</v>
      </c>
      <c r="T1308">
        <v>26</v>
      </c>
      <c r="U1308">
        <v>58</v>
      </c>
      <c r="V1308">
        <v>80</v>
      </c>
      <c r="W1308">
        <v>3.1</v>
      </c>
      <c r="X1308">
        <v>10</v>
      </c>
      <c r="Y1308">
        <v>1</v>
      </c>
      <c r="Z1308">
        <v>0.57999999999999996</v>
      </c>
      <c r="AA1308">
        <v>40</v>
      </c>
      <c r="AB1308">
        <v>0.98</v>
      </c>
      <c r="AC1308">
        <v>530</v>
      </c>
      <c r="AD1308">
        <v>1</v>
      </c>
      <c r="AE1308">
        <v>0.92</v>
      </c>
      <c r="AF1308">
        <v>52</v>
      </c>
      <c r="AH1308">
        <v>12</v>
      </c>
      <c r="AI1308">
        <v>4</v>
      </c>
      <c r="AJ1308">
        <v>6</v>
      </c>
      <c r="AK1308">
        <v>18</v>
      </c>
      <c r="AL1308">
        <v>0.08</v>
      </c>
      <c r="AO1308">
        <v>58</v>
      </c>
      <c r="AQ1308">
        <v>84</v>
      </c>
    </row>
    <row r="1309" spans="1:43" hidden="1" x14ac:dyDescent="0.25">
      <c r="A1309" t="s">
        <v>4271</v>
      </c>
      <c r="B1309" t="s">
        <v>4272</v>
      </c>
      <c r="C1309" s="1" t="str">
        <f t="shared" si="88"/>
        <v>21:0091</v>
      </c>
      <c r="D1309" s="1" t="str">
        <f t="shared" si="89"/>
        <v>21:0007</v>
      </c>
      <c r="E1309" t="s">
        <v>4273</v>
      </c>
      <c r="F1309" t="s">
        <v>4274</v>
      </c>
      <c r="H1309">
        <v>64.892183399999993</v>
      </c>
      <c r="I1309">
        <v>-112.89288310000001</v>
      </c>
      <c r="J1309" s="1" t="str">
        <f t="shared" si="91"/>
        <v>Till</v>
      </c>
      <c r="K1309" s="1" t="str">
        <f t="shared" si="90"/>
        <v>&lt;2 micron</v>
      </c>
      <c r="L1309">
        <v>0.1</v>
      </c>
      <c r="M1309">
        <v>3.66</v>
      </c>
      <c r="N1309">
        <v>18</v>
      </c>
      <c r="O1309">
        <v>120</v>
      </c>
      <c r="P1309">
        <v>1.5</v>
      </c>
      <c r="Q1309">
        <v>1</v>
      </c>
      <c r="R1309">
        <v>0.44</v>
      </c>
      <c r="S1309">
        <v>0.25</v>
      </c>
      <c r="T1309">
        <v>27</v>
      </c>
      <c r="U1309">
        <v>66</v>
      </c>
      <c r="V1309">
        <v>123</v>
      </c>
      <c r="W1309">
        <v>3.43</v>
      </c>
      <c r="X1309">
        <v>20</v>
      </c>
      <c r="Y1309">
        <v>0.5</v>
      </c>
      <c r="Z1309">
        <v>0.5</v>
      </c>
      <c r="AA1309">
        <v>80</v>
      </c>
      <c r="AB1309">
        <v>0.86</v>
      </c>
      <c r="AC1309">
        <v>490</v>
      </c>
      <c r="AD1309">
        <v>3</v>
      </c>
      <c r="AE1309">
        <v>1.37</v>
      </c>
      <c r="AF1309">
        <v>54</v>
      </c>
      <c r="AH1309">
        <v>20</v>
      </c>
      <c r="AI1309">
        <v>2</v>
      </c>
      <c r="AJ1309">
        <v>8</v>
      </c>
      <c r="AK1309">
        <v>20</v>
      </c>
      <c r="AL1309">
        <v>0.05</v>
      </c>
      <c r="AO1309">
        <v>63</v>
      </c>
      <c r="AQ1309">
        <v>76</v>
      </c>
    </row>
    <row r="1310" spans="1:43" hidden="1" x14ac:dyDescent="0.25">
      <c r="A1310" t="s">
        <v>4275</v>
      </c>
      <c r="B1310" t="s">
        <v>4276</v>
      </c>
      <c r="C1310" s="1" t="str">
        <f t="shared" si="88"/>
        <v>21:0091</v>
      </c>
      <c r="D1310" s="1" t="str">
        <f t="shared" si="89"/>
        <v>21:0007</v>
      </c>
      <c r="E1310" t="s">
        <v>4277</v>
      </c>
      <c r="F1310" t="s">
        <v>4278</v>
      </c>
      <c r="H1310">
        <v>64.790854800000005</v>
      </c>
      <c r="I1310">
        <v>-112.9143189</v>
      </c>
      <c r="J1310" s="1" t="str">
        <f t="shared" si="91"/>
        <v>Till</v>
      </c>
      <c r="K1310" s="1" t="str">
        <f t="shared" si="90"/>
        <v>&lt;2 micron</v>
      </c>
      <c r="L1310">
        <v>0.1</v>
      </c>
      <c r="M1310">
        <v>3.25</v>
      </c>
      <c r="N1310">
        <v>22</v>
      </c>
      <c r="O1310">
        <v>100</v>
      </c>
      <c r="P1310">
        <v>1.5</v>
      </c>
      <c r="Q1310">
        <v>1</v>
      </c>
      <c r="R1310">
        <v>0.37</v>
      </c>
      <c r="S1310">
        <v>0.25</v>
      </c>
      <c r="T1310">
        <v>21</v>
      </c>
      <c r="U1310">
        <v>67</v>
      </c>
      <c r="V1310">
        <v>145</v>
      </c>
      <c r="W1310">
        <v>3.55</v>
      </c>
      <c r="X1310">
        <v>20</v>
      </c>
      <c r="Y1310">
        <v>0.5</v>
      </c>
      <c r="Z1310">
        <v>0.51</v>
      </c>
      <c r="AA1310">
        <v>60</v>
      </c>
      <c r="AB1310">
        <v>0.86</v>
      </c>
      <c r="AC1310">
        <v>415</v>
      </c>
      <c r="AD1310">
        <v>1</v>
      </c>
      <c r="AE1310">
        <v>0.96</v>
      </c>
      <c r="AF1310">
        <v>54</v>
      </c>
      <c r="AH1310">
        <v>22</v>
      </c>
      <c r="AI1310">
        <v>2</v>
      </c>
      <c r="AJ1310">
        <v>8</v>
      </c>
      <c r="AK1310">
        <v>20</v>
      </c>
      <c r="AL1310">
        <v>0.05</v>
      </c>
      <c r="AO1310">
        <v>65</v>
      </c>
      <c r="AQ1310">
        <v>82</v>
      </c>
    </row>
    <row r="1311" spans="1:43" hidden="1" x14ac:dyDescent="0.25">
      <c r="A1311" t="s">
        <v>4279</v>
      </c>
      <c r="B1311" t="s">
        <v>4280</v>
      </c>
      <c r="C1311" s="1" t="str">
        <f t="shared" ref="C1311:C1342" si="92">HYPERLINK("http://geochem.nrcan.gc.ca/cdogs/content/bdl/bdl210091_e.htm", "21:0091")</f>
        <v>21:0091</v>
      </c>
      <c r="D1311" s="1" t="str">
        <f t="shared" si="89"/>
        <v>21:0007</v>
      </c>
      <c r="E1311" t="s">
        <v>4281</v>
      </c>
      <c r="F1311" t="s">
        <v>4282</v>
      </c>
      <c r="H1311">
        <v>64.827279899999994</v>
      </c>
      <c r="I1311">
        <v>-112.7322066</v>
      </c>
      <c r="J1311" s="1" t="str">
        <f t="shared" si="91"/>
        <v>Till</v>
      </c>
      <c r="K1311" s="1" t="str">
        <f t="shared" si="90"/>
        <v>&lt;2 micron</v>
      </c>
      <c r="L1311">
        <v>0.2</v>
      </c>
      <c r="M1311">
        <v>4.59</v>
      </c>
      <c r="N1311">
        <v>46</v>
      </c>
      <c r="O1311">
        <v>140</v>
      </c>
      <c r="P1311">
        <v>2</v>
      </c>
      <c r="Q1311">
        <v>1</v>
      </c>
      <c r="R1311">
        <v>0.26</v>
      </c>
      <c r="S1311">
        <v>0.25</v>
      </c>
      <c r="T1311">
        <v>23</v>
      </c>
      <c r="U1311">
        <v>109</v>
      </c>
      <c r="V1311">
        <v>99</v>
      </c>
      <c r="W1311">
        <v>4.32</v>
      </c>
      <c r="X1311">
        <v>20</v>
      </c>
      <c r="Y1311">
        <v>0.5</v>
      </c>
      <c r="Z1311">
        <v>0.65</v>
      </c>
      <c r="AA1311">
        <v>40</v>
      </c>
      <c r="AB1311">
        <v>1.1599999999999999</v>
      </c>
      <c r="AC1311">
        <v>430</v>
      </c>
      <c r="AD1311">
        <v>4</v>
      </c>
      <c r="AE1311">
        <v>0.65</v>
      </c>
      <c r="AF1311">
        <v>60</v>
      </c>
      <c r="AH1311">
        <v>20</v>
      </c>
      <c r="AI1311">
        <v>6</v>
      </c>
      <c r="AJ1311">
        <v>9</v>
      </c>
      <c r="AK1311">
        <v>15</v>
      </c>
      <c r="AL1311">
        <v>0.15</v>
      </c>
      <c r="AO1311">
        <v>83</v>
      </c>
      <c r="AQ1311">
        <v>84</v>
      </c>
    </row>
    <row r="1312" spans="1:43" hidden="1" x14ac:dyDescent="0.25">
      <c r="A1312" t="s">
        <v>4283</v>
      </c>
      <c r="B1312" t="s">
        <v>4284</v>
      </c>
      <c r="C1312" s="1" t="str">
        <f t="shared" si="92"/>
        <v>21:0091</v>
      </c>
      <c r="D1312" s="1" t="str">
        <f t="shared" si="89"/>
        <v>21:0007</v>
      </c>
      <c r="E1312" t="s">
        <v>4285</v>
      </c>
      <c r="F1312" t="s">
        <v>4286</v>
      </c>
      <c r="H1312">
        <v>64.462999300000007</v>
      </c>
      <c r="I1312">
        <v>-112.2656516</v>
      </c>
      <c r="J1312" s="1" t="str">
        <f t="shared" si="91"/>
        <v>Till</v>
      </c>
      <c r="K1312" s="1" t="str">
        <f t="shared" si="90"/>
        <v>&lt;2 micron</v>
      </c>
      <c r="L1312">
        <v>0.1</v>
      </c>
      <c r="M1312">
        <v>4.0999999999999996</v>
      </c>
      <c r="N1312">
        <v>44</v>
      </c>
      <c r="O1312">
        <v>140</v>
      </c>
      <c r="P1312">
        <v>1</v>
      </c>
      <c r="Q1312">
        <v>1</v>
      </c>
      <c r="R1312">
        <v>0.28999999999999998</v>
      </c>
      <c r="S1312">
        <v>0.25</v>
      </c>
      <c r="T1312">
        <v>25</v>
      </c>
      <c r="U1312">
        <v>93</v>
      </c>
      <c r="V1312">
        <v>113</v>
      </c>
      <c r="W1312">
        <v>4.0999999999999996</v>
      </c>
      <c r="X1312">
        <v>10</v>
      </c>
      <c r="Y1312">
        <v>0.5</v>
      </c>
      <c r="Z1312">
        <v>0.64</v>
      </c>
      <c r="AA1312">
        <v>40</v>
      </c>
      <c r="AB1312">
        <v>1.1200000000000001</v>
      </c>
      <c r="AC1312">
        <v>480</v>
      </c>
      <c r="AD1312">
        <v>2</v>
      </c>
      <c r="AE1312">
        <v>0.88</v>
      </c>
      <c r="AF1312">
        <v>63</v>
      </c>
      <c r="AH1312">
        <v>20</v>
      </c>
      <c r="AI1312">
        <v>4</v>
      </c>
      <c r="AJ1312">
        <v>9</v>
      </c>
      <c r="AK1312">
        <v>14</v>
      </c>
      <c r="AL1312">
        <v>0.09</v>
      </c>
      <c r="AO1312">
        <v>71</v>
      </c>
      <c r="AQ1312">
        <v>96</v>
      </c>
    </row>
    <row r="1313" spans="1:43" hidden="1" x14ac:dyDescent="0.25">
      <c r="A1313" t="s">
        <v>4287</v>
      </c>
      <c r="B1313" t="s">
        <v>4288</v>
      </c>
      <c r="C1313" s="1" t="str">
        <f t="shared" si="92"/>
        <v>21:0091</v>
      </c>
      <c r="D1313" s="1" t="str">
        <f t="shared" si="89"/>
        <v>21:0007</v>
      </c>
      <c r="E1313" t="s">
        <v>4289</v>
      </c>
      <c r="F1313" t="s">
        <v>4290</v>
      </c>
      <c r="H1313">
        <v>64.421978600000003</v>
      </c>
      <c r="I1313">
        <v>-112.07603880000001</v>
      </c>
      <c r="J1313" s="1" t="str">
        <f t="shared" si="91"/>
        <v>Till</v>
      </c>
      <c r="K1313" s="1" t="str">
        <f t="shared" si="90"/>
        <v>&lt;2 micron</v>
      </c>
      <c r="L1313">
        <v>0.2</v>
      </c>
      <c r="M1313">
        <v>5.72</v>
      </c>
      <c r="N1313">
        <v>84</v>
      </c>
      <c r="O1313">
        <v>130</v>
      </c>
      <c r="P1313">
        <v>2</v>
      </c>
      <c r="Q1313">
        <v>1</v>
      </c>
      <c r="R1313">
        <v>0.16</v>
      </c>
      <c r="S1313">
        <v>0.25</v>
      </c>
      <c r="T1313">
        <v>30</v>
      </c>
      <c r="U1313">
        <v>102</v>
      </c>
      <c r="V1313">
        <v>153</v>
      </c>
      <c r="W1313">
        <v>4.92</v>
      </c>
      <c r="X1313">
        <v>10</v>
      </c>
      <c r="Y1313">
        <v>0.5</v>
      </c>
      <c r="Z1313">
        <v>0.43</v>
      </c>
      <c r="AA1313">
        <v>30</v>
      </c>
      <c r="AB1313">
        <v>1.01</v>
      </c>
      <c r="AC1313">
        <v>335</v>
      </c>
      <c r="AD1313">
        <v>5</v>
      </c>
      <c r="AE1313">
        <v>0.49</v>
      </c>
      <c r="AF1313">
        <v>83</v>
      </c>
      <c r="AH1313">
        <v>22</v>
      </c>
      <c r="AI1313">
        <v>4</v>
      </c>
      <c r="AJ1313">
        <v>9</v>
      </c>
      <c r="AK1313">
        <v>15</v>
      </c>
      <c r="AL1313">
        <v>0.14000000000000001</v>
      </c>
      <c r="AO1313">
        <v>82</v>
      </c>
      <c r="AQ1313">
        <v>86</v>
      </c>
    </row>
    <row r="1314" spans="1:43" hidden="1" x14ac:dyDescent="0.25">
      <c r="A1314" t="s">
        <v>4291</v>
      </c>
      <c r="B1314" t="s">
        <v>4292</v>
      </c>
      <c r="C1314" s="1" t="str">
        <f t="shared" si="92"/>
        <v>21:0091</v>
      </c>
      <c r="D1314" s="1" t="str">
        <f t="shared" si="89"/>
        <v>21:0007</v>
      </c>
      <c r="E1314" t="s">
        <v>4293</v>
      </c>
      <c r="F1314" t="s">
        <v>4294</v>
      </c>
      <c r="H1314">
        <v>64.339708599999994</v>
      </c>
      <c r="I1314">
        <v>-112.08450070000001</v>
      </c>
      <c r="J1314" s="1" t="str">
        <f t="shared" si="91"/>
        <v>Till</v>
      </c>
      <c r="K1314" s="1" t="str">
        <f t="shared" si="90"/>
        <v>&lt;2 micron</v>
      </c>
      <c r="L1314">
        <v>0.1</v>
      </c>
      <c r="M1314">
        <v>3.1</v>
      </c>
      <c r="N1314">
        <v>44</v>
      </c>
      <c r="O1314">
        <v>130</v>
      </c>
      <c r="P1314">
        <v>0.5</v>
      </c>
      <c r="Q1314">
        <v>1</v>
      </c>
      <c r="R1314">
        <v>0.36</v>
      </c>
      <c r="S1314">
        <v>0.25</v>
      </c>
      <c r="T1314">
        <v>26</v>
      </c>
      <c r="U1314">
        <v>88</v>
      </c>
      <c r="V1314">
        <v>141</v>
      </c>
      <c r="W1314">
        <v>3.8</v>
      </c>
      <c r="X1314">
        <v>10</v>
      </c>
      <c r="Y1314">
        <v>0.5</v>
      </c>
      <c r="Z1314">
        <v>0.49</v>
      </c>
      <c r="AA1314">
        <v>50</v>
      </c>
      <c r="AB1314">
        <v>1.1200000000000001</v>
      </c>
      <c r="AC1314">
        <v>455</v>
      </c>
      <c r="AD1314">
        <v>1</v>
      </c>
      <c r="AE1314">
        <v>1.02</v>
      </c>
      <c r="AF1314">
        <v>63</v>
      </c>
      <c r="AH1314">
        <v>12</v>
      </c>
      <c r="AI1314">
        <v>1</v>
      </c>
      <c r="AJ1314">
        <v>8</v>
      </c>
      <c r="AK1314">
        <v>19</v>
      </c>
      <c r="AL1314">
        <v>0.05</v>
      </c>
      <c r="AO1314">
        <v>68</v>
      </c>
      <c r="AQ1314">
        <v>84</v>
      </c>
    </row>
    <row r="1315" spans="1:43" hidden="1" x14ac:dyDescent="0.25">
      <c r="A1315" t="s">
        <v>4295</v>
      </c>
      <c r="B1315" t="s">
        <v>4296</v>
      </c>
      <c r="C1315" s="1" t="str">
        <f t="shared" si="92"/>
        <v>21:0091</v>
      </c>
      <c r="D1315" s="1" t="str">
        <f t="shared" si="89"/>
        <v>21:0007</v>
      </c>
      <c r="E1315" t="s">
        <v>4297</v>
      </c>
      <c r="F1315" t="s">
        <v>4298</v>
      </c>
      <c r="H1315">
        <v>64.290702699999997</v>
      </c>
      <c r="I1315">
        <v>-112.2513501</v>
      </c>
      <c r="J1315" s="1" t="str">
        <f t="shared" si="91"/>
        <v>Till</v>
      </c>
      <c r="K1315" s="1" t="str">
        <f t="shared" si="90"/>
        <v>&lt;2 micron</v>
      </c>
      <c r="L1315">
        <v>0.1</v>
      </c>
      <c r="M1315">
        <v>4.09</v>
      </c>
      <c r="N1315">
        <v>66</v>
      </c>
      <c r="O1315">
        <v>140</v>
      </c>
      <c r="P1315">
        <v>1</v>
      </c>
      <c r="Q1315">
        <v>1</v>
      </c>
      <c r="R1315">
        <v>0.28000000000000003</v>
      </c>
      <c r="S1315">
        <v>0.25</v>
      </c>
      <c r="T1315">
        <v>22</v>
      </c>
      <c r="U1315">
        <v>86</v>
      </c>
      <c r="V1315">
        <v>156</v>
      </c>
      <c r="W1315">
        <v>4.13</v>
      </c>
      <c r="X1315">
        <v>10</v>
      </c>
      <c r="Y1315">
        <v>0.5</v>
      </c>
      <c r="Z1315">
        <v>0.49</v>
      </c>
      <c r="AA1315">
        <v>40</v>
      </c>
      <c r="AB1315">
        <v>1.08</v>
      </c>
      <c r="AC1315">
        <v>485</v>
      </c>
      <c r="AD1315">
        <v>3</v>
      </c>
      <c r="AE1315">
        <v>0.82</v>
      </c>
      <c r="AF1315">
        <v>50</v>
      </c>
      <c r="AH1315">
        <v>12</v>
      </c>
      <c r="AI1315">
        <v>2</v>
      </c>
      <c r="AJ1315">
        <v>8</v>
      </c>
      <c r="AK1315">
        <v>17</v>
      </c>
      <c r="AL1315">
        <v>0.11</v>
      </c>
      <c r="AO1315">
        <v>71</v>
      </c>
      <c r="AQ1315">
        <v>72</v>
      </c>
    </row>
    <row r="1316" spans="1:43" hidden="1" x14ac:dyDescent="0.25">
      <c r="A1316" t="s">
        <v>4299</v>
      </c>
      <c r="B1316" t="s">
        <v>4300</v>
      </c>
      <c r="C1316" s="1" t="str">
        <f t="shared" si="92"/>
        <v>21:0091</v>
      </c>
      <c r="D1316" s="1" t="str">
        <f t="shared" si="89"/>
        <v>21:0007</v>
      </c>
      <c r="E1316" t="s">
        <v>4301</v>
      </c>
      <c r="F1316" t="s">
        <v>4302</v>
      </c>
      <c r="H1316">
        <v>64.343129000000005</v>
      </c>
      <c r="I1316">
        <v>-112.38657910000001</v>
      </c>
      <c r="J1316" s="1" t="str">
        <f t="shared" si="91"/>
        <v>Till</v>
      </c>
      <c r="K1316" s="1" t="str">
        <f t="shared" si="90"/>
        <v>&lt;2 micron</v>
      </c>
      <c r="L1316">
        <v>0.2</v>
      </c>
      <c r="M1316">
        <v>5.26</v>
      </c>
      <c r="N1316">
        <v>74</v>
      </c>
      <c r="O1316">
        <v>120</v>
      </c>
      <c r="P1316">
        <v>1.5</v>
      </c>
      <c r="Q1316">
        <v>1</v>
      </c>
      <c r="R1316">
        <v>0.25</v>
      </c>
      <c r="S1316">
        <v>0.25</v>
      </c>
      <c r="T1316">
        <v>26</v>
      </c>
      <c r="U1316">
        <v>103</v>
      </c>
      <c r="V1316">
        <v>178</v>
      </c>
      <c r="W1316">
        <v>4.9000000000000004</v>
      </c>
      <c r="X1316">
        <v>20</v>
      </c>
      <c r="Y1316">
        <v>0.5</v>
      </c>
      <c r="Z1316">
        <v>0.41</v>
      </c>
      <c r="AA1316">
        <v>30</v>
      </c>
      <c r="AB1316">
        <v>1.1100000000000001</v>
      </c>
      <c r="AC1316">
        <v>405</v>
      </c>
      <c r="AD1316">
        <v>4</v>
      </c>
      <c r="AE1316">
        <v>0.61</v>
      </c>
      <c r="AF1316">
        <v>73</v>
      </c>
      <c r="AH1316">
        <v>16</v>
      </c>
      <c r="AI1316">
        <v>6</v>
      </c>
      <c r="AJ1316">
        <v>9</v>
      </c>
      <c r="AK1316">
        <v>15</v>
      </c>
      <c r="AL1316">
        <v>0.18</v>
      </c>
      <c r="AO1316">
        <v>91</v>
      </c>
      <c r="AQ1316">
        <v>78</v>
      </c>
    </row>
    <row r="1317" spans="1:43" hidden="1" x14ac:dyDescent="0.25">
      <c r="A1317" t="s">
        <v>4303</v>
      </c>
      <c r="B1317" t="s">
        <v>4304</v>
      </c>
      <c r="C1317" s="1" t="str">
        <f t="shared" si="92"/>
        <v>21:0091</v>
      </c>
      <c r="D1317" s="1" t="str">
        <f t="shared" si="89"/>
        <v>21:0007</v>
      </c>
      <c r="E1317" t="s">
        <v>4305</v>
      </c>
      <c r="F1317" t="s">
        <v>4306</v>
      </c>
      <c r="H1317">
        <v>64.373384200000004</v>
      </c>
      <c r="I1317">
        <v>-112.2728676</v>
      </c>
      <c r="J1317" s="1" t="str">
        <f t="shared" si="91"/>
        <v>Till</v>
      </c>
      <c r="K1317" s="1" t="str">
        <f t="shared" si="90"/>
        <v>&lt;2 micron</v>
      </c>
      <c r="L1317">
        <v>0.1</v>
      </c>
      <c r="M1317">
        <v>4.3899999999999997</v>
      </c>
      <c r="N1317">
        <v>64</v>
      </c>
      <c r="O1317">
        <v>110</v>
      </c>
      <c r="P1317">
        <v>1</v>
      </c>
      <c r="Q1317">
        <v>1</v>
      </c>
      <c r="R1317">
        <v>0.23</v>
      </c>
      <c r="S1317">
        <v>0.25</v>
      </c>
      <c r="T1317">
        <v>18</v>
      </c>
      <c r="U1317">
        <v>90</v>
      </c>
      <c r="V1317">
        <v>83</v>
      </c>
      <c r="W1317">
        <v>4.17</v>
      </c>
      <c r="X1317">
        <v>10</v>
      </c>
      <c r="Y1317">
        <v>0.5</v>
      </c>
      <c r="Z1317">
        <v>0.38</v>
      </c>
      <c r="AA1317">
        <v>30</v>
      </c>
      <c r="AB1317">
        <v>0.99</v>
      </c>
      <c r="AC1317">
        <v>325</v>
      </c>
      <c r="AD1317">
        <v>2</v>
      </c>
      <c r="AE1317">
        <v>0.35</v>
      </c>
      <c r="AF1317">
        <v>45</v>
      </c>
      <c r="AH1317">
        <v>8</v>
      </c>
      <c r="AI1317">
        <v>4</v>
      </c>
      <c r="AJ1317">
        <v>8</v>
      </c>
      <c r="AK1317">
        <v>13</v>
      </c>
      <c r="AL1317">
        <v>0.17</v>
      </c>
      <c r="AO1317">
        <v>76</v>
      </c>
      <c r="AQ1317">
        <v>66</v>
      </c>
    </row>
    <row r="1318" spans="1:43" hidden="1" x14ac:dyDescent="0.25">
      <c r="A1318" t="s">
        <v>4307</v>
      </c>
      <c r="B1318" t="s">
        <v>4308</v>
      </c>
      <c r="C1318" s="1" t="str">
        <f t="shared" si="92"/>
        <v>21:0091</v>
      </c>
      <c r="D1318" s="1" t="str">
        <f t="shared" si="89"/>
        <v>21:0007</v>
      </c>
      <c r="E1318" t="s">
        <v>4309</v>
      </c>
      <c r="F1318" t="s">
        <v>4310</v>
      </c>
      <c r="H1318">
        <v>64.430709100000001</v>
      </c>
      <c r="I1318">
        <v>-112.3810082</v>
      </c>
      <c r="J1318" s="1" t="str">
        <f t="shared" si="91"/>
        <v>Till</v>
      </c>
      <c r="K1318" s="1" t="str">
        <f t="shared" si="90"/>
        <v>&lt;2 micron</v>
      </c>
      <c r="L1318">
        <v>0.1</v>
      </c>
      <c r="M1318">
        <v>2.97</v>
      </c>
      <c r="N1318">
        <v>140</v>
      </c>
      <c r="O1318">
        <v>130</v>
      </c>
      <c r="P1318">
        <v>0.5</v>
      </c>
      <c r="Q1318">
        <v>1</v>
      </c>
      <c r="R1318">
        <v>0.43</v>
      </c>
      <c r="S1318">
        <v>0.25</v>
      </c>
      <c r="T1318">
        <v>31</v>
      </c>
      <c r="U1318">
        <v>99</v>
      </c>
      <c r="V1318">
        <v>121</v>
      </c>
      <c r="W1318">
        <v>4.17</v>
      </c>
      <c r="X1318">
        <v>10</v>
      </c>
      <c r="Y1318">
        <v>0.5</v>
      </c>
      <c r="Z1318">
        <v>0.49</v>
      </c>
      <c r="AA1318">
        <v>60</v>
      </c>
      <c r="AB1318">
        <v>1.19</v>
      </c>
      <c r="AC1318">
        <v>670</v>
      </c>
      <c r="AD1318">
        <v>1</v>
      </c>
      <c r="AE1318">
        <v>1.05</v>
      </c>
      <c r="AF1318">
        <v>86</v>
      </c>
      <c r="AH1318">
        <v>22</v>
      </c>
      <c r="AI1318">
        <v>1</v>
      </c>
      <c r="AJ1318">
        <v>8</v>
      </c>
      <c r="AK1318">
        <v>17</v>
      </c>
      <c r="AL1318">
        <v>0.02</v>
      </c>
      <c r="AO1318">
        <v>77</v>
      </c>
      <c r="AQ1318">
        <v>84</v>
      </c>
    </row>
    <row r="1319" spans="1:43" hidden="1" x14ac:dyDescent="0.25">
      <c r="A1319" t="s">
        <v>4311</v>
      </c>
      <c r="B1319" t="s">
        <v>4312</v>
      </c>
      <c r="C1319" s="1" t="str">
        <f t="shared" si="92"/>
        <v>21:0091</v>
      </c>
      <c r="D1319" s="1" t="str">
        <f t="shared" si="89"/>
        <v>21:0007</v>
      </c>
      <c r="E1319" t="s">
        <v>4313</v>
      </c>
      <c r="F1319" t="s">
        <v>4314</v>
      </c>
      <c r="H1319">
        <v>64.458177000000006</v>
      </c>
      <c r="I1319">
        <v>-112.90172440000001</v>
      </c>
      <c r="J1319" s="1" t="str">
        <f t="shared" si="91"/>
        <v>Till</v>
      </c>
      <c r="K1319" s="1" t="str">
        <f t="shared" si="90"/>
        <v>&lt;2 micron</v>
      </c>
      <c r="L1319">
        <v>0.1</v>
      </c>
      <c r="M1319">
        <v>4.8499999999999996</v>
      </c>
      <c r="N1319">
        <v>34</v>
      </c>
      <c r="O1319">
        <v>90</v>
      </c>
      <c r="P1319">
        <v>1</v>
      </c>
      <c r="Q1319">
        <v>1</v>
      </c>
      <c r="R1319">
        <v>0.28000000000000003</v>
      </c>
      <c r="S1319">
        <v>0.25</v>
      </c>
      <c r="T1319">
        <v>17</v>
      </c>
      <c r="U1319">
        <v>112</v>
      </c>
      <c r="V1319">
        <v>95</v>
      </c>
      <c r="W1319">
        <v>5.26</v>
      </c>
      <c r="X1319">
        <v>20</v>
      </c>
      <c r="Y1319">
        <v>0.5</v>
      </c>
      <c r="Z1319">
        <v>0.35</v>
      </c>
      <c r="AA1319">
        <v>60</v>
      </c>
      <c r="AB1319">
        <v>1.45</v>
      </c>
      <c r="AC1319">
        <v>445</v>
      </c>
      <c r="AD1319">
        <v>1</v>
      </c>
      <c r="AE1319">
        <v>0.41</v>
      </c>
      <c r="AF1319">
        <v>50</v>
      </c>
      <c r="AH1319">
        <v>22</v>
      </c>
      <c r="AI1319">
        <v>2</v>
      </c>
      <c r="AJ1319">
        <v>10</v>
      </c>
      <c r="AK1319">
        <v>13</v>
      </c>
      <c r="AL1319">
        <v>0.19</v>
      </c>
      <c r="AO1319">
        <v>99</v>
      </c>
      <c r="AQ1319">
        <v>74</v>
      </c>
    </row>
    <row r="1320" spans="1:43" hidden="1" x14ac:dyDescent="0.25">
      <c r="A1320" t="s">
        <v>4315</v>
      </c>
      <c r="B1320" t="s">
        <v>4316</v>
      </c>
      <c r="C1320" s="1" t="str">
        <f t="shared" si="92"/>
        <v>21:0091</v>
      </c>
      <c r="D1320" s="1" t="str">
        <f t="shared" si="89"/>
        <v>21:0007</v>
      </c>
      <c r="E1320" t="s">
        <v>4317</v>
      </c>
      <c r="F1320" t="s">
        <v>4318</v>
      </c>
      <c r="H1320">
        <v>64.434808899999993</v>
      </c>
      <c r="I1320">
        <v>-112.73729059999999</v>
      </c>
      <c r="J1320" s="1" t="str">
        <f t="shared" si="91"/>
        <v>Till</v>
      </c>
      <c r="K1320" s="1" t="str">
        <f t="shared" si="90"/>
        <v>&lt;2 micron</v>
      </c>
      <c r="L1320">
        <v>0.1</v>
      </c>
      <c r="M1320">
        <v>4.78</v>
      </c>
      <c r="N1320">
        <v>58</v>
      </c>
      <c r="O1320">
        <v>160</v>
      </c>
      <c r="P1320">
        <v>1</v>
      </c>
      <c r="Q1320">
        <v>1</v>
      </c>
      <c r="R1320">
        <v>0.32</v>
      </c>
      <c r="S1320">
        <v>0.25</v>
      </c>
      <c r="T1320">
        <v>26</v>
      </c>
      <c r="U1320">
        <v>122</v>
      </c>
      <c r="V1320">
        <v>211</v>
      </c>
      <c r="W1320">
        <v>5.93</v>
      </c>
      <c r="X1320">
        <v>20</v>
      </c>
      <c r="Y1320">
        <v>3</v>
      </c>
      <c r="Z1320">
        <v>0.63</v>
      </c>
      <c r="AA1320">
        <v>40</v>
      </c>
      <c r="AB1320">
        <v>1.42</v>
      </c>
      <c r="AC1320">
        <v>535</v>
      </c>
      <c r="AD1320">
        <v>2</v>
      </c>
      <c r="AE1320">
        <v>0.93</v>
      </c>
      <c r="AF1320">
        <v>84</v>
      </c>
      <c r="AH1320">
        <v>26</v>
      </c>
      <c r="AI1320">
        <v>4</v>
      </c>
      <c r="AJ1320">
        <v>12</v>
      </c>
      <c r="AK1320">
        <v>14</v>
      </c>
      <c r="AL1320">
        <v>7.0000000000000007E-2</v>
      </c>
      <c r="AO1320">
        <v>115</v>
      </c>
      <c r="AQ1320">
        <v>106</v>
      </c>
    </row>
    <row r="1321" spans="1:43" hidden="1" x14ac:dyDescent="0.25">
      <c r="A1321" t="s">
        <v>4319</v>
      </c>
      <c r="B1321" t="s">
        <v>4320</v>
      </c>
      <c r="C1321" s="1" t="str">
        <f t="shared" si="92"/>
        <v>21:0091</v>
      </c>
      <c r="D1321" s="1" t="str">
        <f t="shared" si="89"/>
        <v>21:0007</v>
      </c>
      <c r="E1321" t="s">
        <v>4321</v>
      </c>
      <c r="F1321" t="s">
        <v>4322</v>
      </c>
      <c r="H1321">
        <v>64.4706197</v>
      </c>
      <c r="I1321">
        <v>-112.57837189999999</v>
      </c>
      <c r="J1321" s="1" t="str">
        <f t="shared" si="91"/>
        <v>Till</v>
      </c>
      <c r="K1321" s="1" t="str">
        <f t="shared" si="90"/>
        <v>&lt;2 micron</v>
      </c>
      <c r="L1321">
        <v>0.1</v>
      </c>
      <c r="M1321">
        <v>2.95</v>
      </c>
      <c r="N1321">
        <v>52</v>
      </c>
      <c r="O1321">
        <v>90</v>
      </c>
      <c r="P1321">
        <v>0.5</v>
      </c>
      <c r="Q1321">
        <v>1</v>
      </c>
      <c r="R1321">
        <v>0.4</v>
      </c>
      <c r="S1321">
        <v>0.25</v>
      </c>
      <c r="T1321">
        <v>28</v>
      </c>
      <c r="U1321">
        <v>75</v>
      </c>
      <c r="V1321">
        <v>112</v>
      </c>
      <c r="W1321">
        <v>3.36</v>
      </c>
      <c r="X1321">
        <v>10</v>
      </c>
      <c r="Y1321">
        <v>0.5</v>
      </c>
      <c r="Z1321">
        <v>0.45</v>
      </c>
      <c r="AA1321">
        <v>50</v>
      </c>
      <c r="AB1321">
        <v>1</v>
      </c>
      <c r="AC1321">
        <v>470</v>
      </c>
      <c r="AD1321">
        <v>0.5</v>
      </c>
      <c r="AE1321">
        <v>0.75</v>
      </c>
      <c r="AF1321">
        <v>63</v>
      </c>
      <c r="AH1321">
        <v>24</v>
      </c>
      <c r="AI1321">
        <v>2</v>
      </c>
      <c r="AJ1321">
        <v>8</v>
      </c>
      <c r="AK1321">
        <v>16</v>
      </c>
      <c r="AL1321">
        <v>0.04</v>
      </c>
      <c r="AO1321">
        <v>57</v>
      </c>
      <c r="AQ1321">
        <v>82</v>
      </c>
    </row>
    <row r="1322" spans="1:43" hidden="1" x14ac:dyDescent="0.25">
      <c r="A1322" t="s">
        <v>4323</v>
      </c>
      <c r="B1322" t="s">
        <v>4324</v>
      </c>
      <c r="C1322" s="1" t="str">
        <f t="shared" si="92"/>
        <v>21:0091</v>
      </c>
      <c r="D1322" s="1" t="str">
        <f t="shared" si="89"/>
        <v>21:0007</v>
      </c>
      <c r="E1322" t="s">
        <v>4325</v>
      </c>
      <c r="F1322" t="s">
        <v>4326</v>
      </c>
      <c r="H1322">
        <v>64.367765199999994</v>
      </c>
      <c r="I1322">
        <v>-112.58926049999999</v>
      </c>
      <c r="J1322" s="1" t="str">
        <f t="shared" si="91"/>
        <v>Till</v>
      </c>
      <c r="K1322" s="1" t="str">
        <f t="shared" si="90"/>
        <v>&lt;2 micron</v>
      </c>
      <c r="L1322">
        <v>0.1</v>
      </c>
      <c r="M1322">
        <v>3.92</v>
      </c>
      <c r="N1322">
        <v>62</v>
      </c>
      <c r="O1322">
        <v>140</v>
      </c>
      <c r="P1322">
        <v>0.5</v>
      </c>
      <c r="Q1322">
        <v>1</v>
      </c>
      <c r="R1322">
        <v>0.44</v>
      </c>
      <c r="S1322">
        <v>0.25</v>
      </c>
      <c r="T1322">
        <v>26</v>
      </c>
      <c r="U1322">
        <v>114</v>
      </c>
      <c r="V1322">
        <v>149</v>
      </c>
      <c r="W1322">
        <v>4.8499999999999996</v>
      </c>
      <c r="X1322">
        <v>20</v>
      </c>
      <c r="Y1322">
        <v>0.5</v>
      </c>
      <c r="Z1322">
        <v>0.56999999999999995</v>
      </c>
      <c r="AA1322">
        <v>40</v>
      </c>
      <c r="AB1322">
        <v>1.3</v>
      </c>
      <c r="AC1322">
        <v>505</v>
      </c>
      <c r="AD1322">
        <v>0.5</v>
      </c>
      <c r="AE1322">
        <v>0.44</v>
      </c>
      <c r="AF1322">
        <v>90</v>
      </c>
      <c r="AH1322">
        <v>14</v>
      </c>
      <c r="AI1322">
        <v>4</v>
      </c>
      <c r="AJ1322">
        <v>11</v>
      </c>
      <c r="AK1322">
        <v>15</v>
      </c>
      <c r="AL1322">
        <v>0.17</v>
      </c>
      <c r="AO1322">
        <v>91</v>
      </c>
      <c r="AQ1322">
        <v>102</v>
      </c>
    </row>
    <row r="1323" spans="1:43" hidden="1" x14ac:dyDescent="0.25">
      <c r="A1323" t="s">
        <v>4327</v>
      </c>
      <c r="B1323" t="s">
        <v>4328</v>
      </c>
      <c r="C1323" s="1" t="str">
        <f t="shared" si="92"/>
        <v>21:0091</v>
      </c>
      <c r="D1323" s="1" t="str">
        <f t="shared" si="89"/>
        <v>21:0007</v>
      </c>
      <c r="E1323" t="s">
        <v>4325</v>
      </c>
      <c r="F1323" t="s">
        <v>4329</v>
      </c>
      <c r="H1323">
        <v>64.367765199999994</v>
      </c>
      <c r="I1323">
        <v>-112.58926049999999</v>
      </c>
      <c r="J1323" s="1" t="str">
        <f t="shared" si="91"/>
        <v>Till</v>
      </c>
      <c r="K1323" s="1" t="str">
        <f t="shared" si="90"/>
        <v>&lt;2 micron</v>
      </c>
      <c r="L1323">
        <v>0.1</v>
      </c>
      <c r="M1323">
        <v>3.78</v>
      </c>
      <c r="N1323">
        <v>50</v>
      </c>
      <c r="O1323">
        <v>140</v>
      </c>
      <c r="P1323">
        <v>0.5</v>
      </c>
      <c r="Q1323">
        <v>1</v>
      </c>
      <c r="R1323">
        <v>0.42</v>
      </c>
      <c r="S1323">
        <v>0.25</v>
      </c>
      <c r="T1323">
        <v>26</v>
      </c>
      <c r="U1323">
        <v>108</v>
      </c>
      <c r="V1323">
        <v>140</v>
      </c>
      <c r="W1323">
        <v>4.7</v>
      </c>
      <c r="X1323">
        <v>10</v>
      </c>
      <c r="Y1323">
        <v>0.5</v>
      </c>
      <c r="Z1323">
        <v>0.56000000000000005</v>
      </c>
      <c r="AA1323">
        <v>40</v>
      </c>
      <c r="AB1323">
        <v>1.25</v>
      </c>
      <c r="AC1323">
        <v>465</v>
      </c>
      <c r="AD1323">
        <v>1</v>
      </c>
      <c r="AE1323">
        <v>0.41</v>
      </c>
      <c r="AF1323">
        <v>89</v>
      </c>
      <c r="AH1323">
        <v>14</v>
      </c>
      <c r="AI1323">
        <v>2</v>
      </c>
      <c r="AJ1323">
        <v>11</v>
      </c>
      <c r="AK1323">
        <v>14</v>
      </c>
      <c r="AL1323">
        <v>0.16</v>
      </c>
      <c r="AO1323">
        <v>81</v>
      </c>
      <c r="AQ1323">
        <v>98</v>
      </c>
    </row>
    <row r="1324" spans="1:43" hidden="1" x14ac:dyDescent="0.25">
      <c r="A1324" t="s">
        <v>4330</v>
      </c>
      <c r="B1324" t="s">
        <v>4331</v>
      </c>
      <c r="C1324" s="1" t="str">
        <f t="shared" si="92"/>
        <v>21:0091</v>
      </c>
      <c r="D1324" s="1" t="str">
        <f t="shared" si="89"/>
        <v>21:0007</v>
      </c>
      <c r="E1324" t="s">
        <v>4332</v>
      </c>
      <c r="F1324" t="s">
        <v>4333</v>
      </c>
      <c r="H1324">
        <v>64.313922399999996</v>
      </c>
      <c r="I1324">
        <v>-112.5922405</v>
      </c>
      <c r="J1324" s="1" t="str">
        <f t="shared" si="91"/>
        <v>Till</v>
      </c>
      <c r="K1324" s="1" t="str">
        <f t="shared" si="90"/>
        <v>&lt;2 micron</v>
      </c>
      <c r="L1324">
        <v>0.1</v>
      </c>
      <c r="M1324">
        <v>5.91</v>
      </c>
      <c r="N1324">
        <v>122</v>
      </c>
      <c r="O1324">
        <v>160</v>
      </c>
      <c r="P1324">
        <v>1.5</v>
      </c>
      <c r="Q1324">
        <v>1</v>
      </c>
      <c r="R1324">
        <v>0.36</v>
      </c>
      <c r="S1324">
        <v>0.25</v>
      </c>
      <c r="T1324">
        <v>32</v>
      </c>
      <c r="U1324">
        <v>126</v>
      </c>
      <c r="V1324">
        <v>246</v>
      </c>
      <c r="W1324">
        <v>6.61</v>
      </c>
      <c r="X1324">
        <v>20</v>
      </c>
      <c r="Y1324">
        <v>0.5</v>
      </c>
      <c r="Z1324">
        <v>0.48</v>
      </c>
      <c r="AA1324">
        <v>50</v>
      </c>
      <c r="AB1324">
        <v>1.55</v>
      </c>
      <c r="AC1324">
        <v>540</v>
      </c>
      <c r="AD1324">
        <v>3</v>
      </c>
      <c r="AE1324">
        <v>0.51</v>
      </c>
      <c r="AF1324">
        <v>85</v>
      </c>
      <c r="AH1324">
        <v>24</v>
      </c>
      <c r="AI1324">
        <v>6</v>
      </c>
      <c r="AJ1324">
        <v>14</v>
      </c>
      <c r="AK1324">
        <v>17</v>
      </c>
      <c r="AL1324">
        <v>0.15</v>
      </c>
      <c r="AO1324">
        <v>104</v>
      </c>
      <c r="AQ1324">
        <v>110</v>
      </c>
    </row>
    <row r="1325" spans="1:43" hidden="1" x14ac:dyDescent="0.25">
      <c r="A1325" t="s">
        <v>4334</v>
      </c>
      <c r="B1325" t="s">
        <v>4335</v>
      </c>
      <c r="C1325" s="1" t="str">
        <f t="shared" si="92"/>
        <v>21:0091</v>
      </c>
      <c r="D1325" s="1" t="str">
        <f t="shared" si="89"/>
        <v>21:0007</v>
      </c>
      <c r="E1325" t="s">
        <v>4336</v>
      </c>
      <c r="F1325" t="s">
        <v>4337</v>
      </c>
      <c r="H1325">
        <v>64.352219099999999</v>
      </c>
      <c r="I1325">
        <v>-112.7462903</v>
      </c>
      <c r="J1325" s="1" t="str">
        <f t="shared" si="91"/>
        <v>Till</v>
      </c>
      <c r="K1325" s="1" t="str">
        <f t="shared" si="90"/>
        <v>&lt;2 micron</v>
      </c>
      <c r="L1325">
        <v>0.1</v>
      </c>
      <c r="M1325">
        <v>5.36</v>
      </c>
      <c r="N1325">
        <v>76</v>
      </c>
      <c r="O1325">
        <v>130</v>
      </c>
      <c r="P1325">
        <v>1</v>
      </c>
      <c r="Q1325">
        <v>1</v>
      </c>
      <c r="R1325">
        <v>0.28000000000000003</v>
      </c>
      <c r="S1325">
        <v>0.25</v>
      </c>
      <c r="T1325">
        <v>32</v>
      </c>
      <c r="U1325">
        <v>117</v>
      </c>
      <c r="V1325">
        <v>193</v>
      </c>
      <c r="W1325">
        <v>5.13</v>
      </c>
      <c r="X1325">
        <v>20</v>
      </c>
      <c r="Y1325">
        <v>6</v>
      </c>
      <c r="Z1325">
        <v>0.56000000000000005</v>
      </c>
      <c r="AA1325">
        <v>40</v>
      </c>
      <c r="AB1325">
        <v>1.46</v>
      </c>
      <c r="AC1325">
        <v>500</v>
      </c>
      <c r="AD1325">
        <v>2</v>
      </c>
      <c r="AE1325">
        <v>0.45</v>
      </c>
      <c r="AF1325">
        <v>81</v>
      </c>
      <c r="AH1325">
        <v>24</v>
      </c>
      <c r="AI1325">
        <v>4</v>
      </c>
      <c r="AJ1325">
        <v>11</v>
      </c>
      <c r="AK1325">
        <v>12</v>
      </c>
      <c r="AL1325">
        <v>0.19</v>
      </c>
      <c r="AO1325">
        <v>87</v>
      </c>
      <c r="AQ1325">
        <v>86</v>
      </c>
    </row>
    <row r="1326" spans="1:43" hidden="1" x14ac:dyDescent="0.25">
      <c r="A1326" t="s">
        <v>4338</v>
      </c>
      <c r="B1326" t="s">
        <v>4339</v>
      </c>
      <c r="C1326" s="1" t="str">
        <f t="shared" si="92"/>
        <v>21:0091</v>
      </c>
      <c r="D1326" s="1" t="str">
        <f t="shared" si="89"/>
        <v>21:0007</v>
      </c>
      <c r="E1326" t="s">
        <v>4340</v>
      </c>
      <c r="F1326" t="s">
        <v>4341</v>
      </c>
      <c r="H1326">
        <v>64.312646900000004</v>
      </c>
      <c r="I1326">
        <v>-112.88637300000001</v>
      </c>
      <c r="J1326" s="1" t="str">
        <f t="shared" si="91"/>
        <v>Till</v>
      </c>
      <c r="K1326" s="1" t="str">
        <f t="shared" si="90"/>
        <v>&lt;2 micron</v>
      </c>
      <c r="L1326">
        <v>0.1</v>
      </c>
      <c r="M1326">
        <v>4.88</v>
      </c>
      <c r="N1326">
        <v>50</v>
      </c>
      <c r="O1326">
        <v>120</v>
      </c>
      <c r="P1326">
        <v>1</v>
      </c>
      <c r="Q1326">
        <v>1</v>
      </c>
      <c r="R1326">
        <v>0.3</v>
      </c>
      <c r="S1326">
        <v>0.25</v>
      </c>
      <c r="T1326">
        <v>23</v>
      </c>
      <c r="U1326">
        <v>98</v>
      </c>
      <c r="V1326">
        <v>135</v>
      </c>
      <c r="W1326">
        <v>4.63</v>
      </c>
      <c r="X1326">
        <v>20</v>
      </c>
      <c r="Y1326">
        <v>0.5</v>
      </c>
      <c r="Z1326">
        <v>0.65</v>
      </c>
      <c r="AA1326">
        <v>40</v>
      </c>
      <c r="AB1326">
        <v>1.26</v>
      </c>
      <c r="AC1326">
        <v>480</v>
      </c>
      <c r="AD1326">
        <v>1</v>
      </c>
      <c r="AE1326">
        <v>0.69</v>
      </c>
      <c r="AF1326">
        <v>67</v>
      </c>
      <c r="AH1326">
        <v>22</v>
      </c>
      <c r="AI1326">
        <v>4</v>
      </c>
      <c r="AJ1326">
        <v>12</v>
      </c>
      <c r="AK1326">
        <v>14</v>
      </c>
      <c r="AL1326">
        <v>0.17</v>
      </c>
      <c r="AO1326">
        <v>85</v>
      </c>
      <c r="AQ1326">
        <v>92</v>
      </c>
    </row>
    <row r="1327" spans="1:43" hidden="1" x14ac:dyDescent="0.25">
      <c r="A1327" t="s">
        <v>4342</v>
      </c>
      <c r="B1327" t="s">
        <v>4343</v>
      </c>
      <c r="C1327" s="1" t="str">
        <f t="shared" si="92"/>
        <v>21:0091</v>
      </c>
      <c r="D1327" s="1" t="str">
        <f t="shared" si="89"/>
        <v>21:0007</v>
      </c>
      <c r="E1327" t="s">
        <v>4344</v>
      </c>
      <c r="F1327" t="s">
        <v>4345</v>
      </c>
      <c r="H1327">
        <v>64.379087499999997</v>
      </c>
      <c r="I1327">
        <v>-112.872765</v>
      </c>
      <c r="J1327" s="1" t="str">
        <f t="shared" si="91"/>
        <v>Till</v>
      </c>
      <c r="K1327" s="1" t="str">
        <f t="shared" si="90"/>
        <v>&lt;2 micron</v>
      </c>
      <c r="L1327">
        <v>0.1</v>
      </c>
      <c r="M1327">
        <v>3.31</v>
      </c>
      <c r="N1327">
        <v>26</v>
      </c>
      <c r="O1327">
        <v>110</v>
      </c>
      <c r="P1327">
        <v>0.5</v>
      </c>
      <c r="Q1327">
        <v>1</v>
      </c>
      <c r="R1327">
        <v>0.31</v>
      </c>
      <c r="S1327">
        <v>0.25</v>
      </c>
      <c r="T1327">
        <v>20</v>
      </c>
      <c r="U1327">
        <v>89</v>
      </c>
      <c r="V1327">
        <v>89</v>
      </c>
      <c r="W1327">
        <v>3.74</v>
      </c>
      <c r="X1327">
        <v>10</v>
      </c>
      <c r="Y1327">
        <v>0.5</v>
      </c>
      <c r="Z1327">
        <v>0.51</v>
      </c>
      <c r="AA1327">
        <v>40</v>
      </c>
      <c r="AB1327">
        <v>1.21</v>
      </c>
      <c r="AC1327">
        <v>425</v>
      </c>
      <c r="AD1327">
        <v>1</v>
      </c>
      <c r="AE1327">
        <v>0.73</v>
      </c>
      <c r="AF1327">
        <v>53</v>
      </c>
      <c r="AH1327">
        <v>14</v>
      </c>
      <c r="AI1327">
        <v>2</v>
      </c>
      <c r="AJ1327">
        <v>8</v>
      </c>
      <c r="AK1327">
        <v>13</v>
      </c>
      <c r="AL1327">
        <v>0.12</v>
      </c>
      <c r="AO1327">
        <v>72</v>
      </c>
      <c r="AQ1327">
        <v>76</v>
      </c>
    </row>
    <row r="1328" spans="1:43" hidden="1" x14ac:dyDescent="0.25">
      <c r="A1328" t="s">
        <v>4346</v>
      </c>
      <c r="B1328" t="s">
        <v>4347</v>
      </c>
      <c r="C1328" s="1" t="str">
        <f t="shared" si="92"/>
        <v>21:0091</v>
      </c>
      <c r="D1328" s="1" t="str">
        <f t="shared" si="89"/>
        <v>21:0007</v>
      </c>
      <c r="E1328" t="s">
        <v>4348</v>
      </c>
      <c r="F1328" t="s">
        <v>4349</v>
      </c>
      <c r="H1328">
        <v>64.226772100000005</v>
      </c>
      <c r="I1328">
        <v>-112.4257178</v>
      </c>
      <c r="J1328" s="1" t="str">
        <f t="shared" si="91"/>
        <v>Till</v>
      </c>
      <c r="K1328" s="1" t="str">
        <f t="shared" si="90"/>
        <v>&lt;2 micron</v>
      </c>
      <c r="L1328">
        <v>0.1</v>
      </c>
      <c r="M1328">
        <v>4.57</v>
      </c>
      <c r="N1328">
        <v>44</v>
      </c>
      <c r="O1328">
        <v>130</v>
      </c>
      <c r="P1328">
        <v>1</v>
      </c>
      <c r="Q1328">
        <v>1</v>
      </c>
      <c r="R1328">
        <v>0.27</v>
      </c>
      <c r="S1328">
        <v>0.25</v>
      </c>
      <c r="T1328">
        <v>14</v>
      </c>
      <c r="U1328">
        <v>111</v>
      </c>
      <c r="V1328">
        <v>95</v>
      </c>
      <c r="W1328">
        <v>4.87</v>
      </c>
      <c r="X1328">
        <v>10</v>
      </c>
      <c r="Y1328">
        <v>0.5</v>
      </c>
      <c r="Z1328">
        <v>0.41</v>
      </c>
      <c r="AA1328">
        <v>30</v>
      </c>
      <c r="AB1328">
        <v>1.06</v>
      </c>
      <c r="AC1328">
        <v>315</v>
      </c>
      <c r="AD1328">
        <v>1</v>
      </c>
      <c r="AE1328">
        <v>0.8</v>
      </c>
      <c r="AF1328">
        <v>43</v>
      </c>
      <c r="AH1328">
        <v>6</v>
      </c>
      <c r="AI1328">
        <v>2</v>
      </c>
      <c r="AJ1328">
        <v>9</v>
      </c>
      <c r="AK1328">
        <v>12</v>
      </c>
      <c r="AL1328">
        <v>0.15</v>
      </c>
      <c r="AO1328">
        <v>96</v>
      </c>
      <c r="AQ1328">
        <v>76</v>
      </c>
    </row>
    <row r="1329" spans="1:43" hidden="1" x14ac:dyDescent="0.25">
      <c r="A1329" t="s">
        <v>4350</v>
      </c>
      <c r="B1329" t="s">
        <v>4351</v>
      </c>
      <c r="C1329" s="1" t="str">
        <f t="shared" si="92"/>
        <v>21:0091</v>
      </c>
      <c r="D1329" s="1" t="str">
        <f t="shared" si="89"/>
        <v>21:0007</v>
      </c>
      <c r="E1329" t="s">
        <v>4352</v>
      </c>
      <c r="F1329" t="s">
        <v>4353</v>
      </c>
      <c r="H1329">
        <v>64.183961600000004</v>
      </c>
      <c r="I1329">
        <v>-112.2534124</v>
      </c>
      <c r="J1329" s="1" t="str">
        <f t="shared" si="91"/>
        <v>Till</v>
      </c>
      <c r="K1329" s="1" t="str">
        <f t="shared" si="90"/>
        <v>&lt;2 micron</v>
      </c>
      <c r="L1329">
        <v>0.2</v>
      </c>
      <c r="M1329">
        <v>4.07</v>
      </c>
      <c r="N1329">
        <v>76</v>
      </c>
      <c r="O1329">
        <v>140</v>
      </c>
      <c r="P1329">
        <v>1</v>
      </c>
      <c r="Q1329">
        <v>1</v>
      </c>
      <c r="R1329">
        <v>0.4</v>
      </c>
      <c r="S1329">
        <v>0.25</v>
      </c>
      <c r="T1329">
        <v>28</v>
      </c>
      <c r="U1329">
        <v>96</v>
      </c>
      <c r="V1329">
        <v>152</v>
      </c>
      <c r="W1329">
        <v>4.17</v>
      </c>
      <c r="X1329">
        <v>10</v>
      </c>
      <c r="Y1329">
        <v>0.5</v>
      </c>
      <c r="Z1329">
        <v>0.54</v>
      </c>
      <c r="AA1329">
        <v>40</v>
      </c>
      <c r="AB1329">
        <v>1.1599999999999999</v>
      </c>
      <c r="AC1329">
        <v>545</v>
      </c>
      <c r="AD1329">
        <v>2</v>
      </c>
      <c r="AE1329">
        <v>0.66</v>
      </c>
      <c r="AF1329">
        <v>63</v>
      </c>
      <c r="AH1329">
        <v>16</v>
      </c>
      <c r="AI1329">
        <v>6</v>
      </c>
      <c r="AJ1329">
        <v>9</v>
      </c>
      <c r="AK1329">
        <v>18</v>
      </c>
      <c r="AL1329">
        <v>0.13</v>
      </c>
      <c r="AO1329">
        <v>70</v>
      </c>
      <c r="AQ1329">
        <v>78</v>
      </c>
    </row>
    <row r="1330" spans="1:43" hidden="1" x14ac:dyDescent="0.25">
      <c r="A1330" t="s">
        <v>4354</v>
      </c>
      <c r="B1330" t="s">
        <v>4355</v>
      </c>
      <c r="C1330" s="1" t="str">
        <f t="shared" si="92"/>
        <v>21:0091</v>
      </c>
      <c r="D1330" s="1" t="str">
        <f t="shared" si="89"/>
        <v>21:0007</v>
      </c>
      <c r="E1330" t="s">
        <v>4356</v>
      </c>
      <c r="F1330" t="s">
        <v>4357</v>
      </c>
      <c r="H1330">
        <v>64.214683399999998</v>
      </c>
      <c r="I1330">
        <v>-112.0610023</v>
      </c>
      <c r="J1330" s="1" t="str">
        <f t="shared" si="91"/>
        <v>Till</v>
      </c>
      <c r="K1330" s="1" t="str">
        <f t="shared" si="90"/>
        <v>&lt;2 micron</v>
      </c>
      <c r="L1330">
        <v>0.1</v>
      </c>
      <c r="M1330">
        <v>6.16</v>
      </c>
      <c r="N1330">
        <v>80</v>
      </c>
      <c r="O1330">
        <v>140</v>
      </c>
      <c r="P1330">
        <v>1</v>
      </c>
      <c r="Q1330">
        <v>1</v>
      </c>
      <c r="R1330">
        <v>0.16</v>
      </c>
      <c r="S1330">
        <v>0.25</v>
      </c>
      <c r="T1330">
        <v>25</v>
      </c>
      <c r="U1330">
        <v>124</v>
      </c>
      <c r="V1330">
        <v>243</v>
      </c>
      <c r="W1330">
        <v>6.24</v>
      </c>
      <c r="X1330">
        <v>20</v>
      </c>
      <c r="Y1330">
        <v>0.5</v>
      </c>
      <c r="Z1330">
        <v>0.51</v>
      </c>
      <c r="AA1330">
        <v>30</v>
      </c>
      <c r="AB1330">
        <v>1.18</v>
      </c>
      <c r="AC1330">
        <v>415</v>
      </c>
      <c r="AD1330">
        <v>6</v>
      </c>
      <c r="AE1330">
        <v>0.56999999999999995</v>
      </c>
      <c r="AF1330">
        <v>79</v>
      </c>
      <c r="AH1330">
        <v>14</v>
      </c>
      <c r="AI1330">
        <v>2</v>
      </c>
      <c r="AJ1330">
        <v>10</v>
      </c>
      <c r="AK1330">
        <v>13</v>
      </c>
      <c r="AL1330">
        <v>0.22</v>
      </c>
      <c r="AO1330">
        <v>105</v>
      </c>
      <c r="AQ1330">
        <v>84</v>
      </c>
    </row>
    <row r="1331" spans="1:43" hidden="1" x14ac:dyDescent="0.25">
      <c r="A1331" t="s">
        <v>4358</v>
      </c>
      <c r="B1331" t="s">
        <v>4359</v>
      </c>
      <c r="C1331" s="1" t="str">
        <f t="shared" si="92"/>
        <v>21:0091</v>
      </c>
      <c r="D1331" s="1" t="str">
        <f t="shared" si="89"/>
        <v>21:0007</v>
      </c>
      <c r="E1331" t="s">
        <v>4356</v>
      </c>
      <c r="F1331" t="s">
        <v>4360</v>
      </c>
      <c r="H1331">
        <v>64.214683399999998</v>
      </c>
      <c r="I1331">
        <v>-112.0610023</v>
      </c>
      <c r="J1331" s="1" t="str">
        <f t="shared" si="91"/>
        <v>Till</v>
      </c>
      <c r="K1331" s="1" t="str">
        <f t="shared" si="90"/>
        <v>&lt;2 micron</v>
      </c>
      <c r="L1331">
        <v>0.1</v>
      </c>
      <c r="M1331">
        <v>6.06</v>
      </c>
      <c r="N1331">
        <v>72</v>
      </c>
      <c r="O1331">
        <v>140</v>
      </c>
      <c r="P1331">
        <v>1</v>
      </c>
      <c r="Q1331">
        <v>1</v>
      </c>
      <c r="R1331">
        <v>0.16</v>
      </c>
      <c r="S1331">
        <v>0.25</v>
      </c>
      <c r="T1331">
        <v>25</v>
      </c>
      <c r="U1331">
        <v>122</v>
      </c>
      <c r="V1331">
        <v>232</v>
      </c>
      <c r="W1331">
        <v>6.1</v>
      </c>
      <c r="X1331">
        <v>10</v>
      </c>
      <c r="Y1331">
        <v>0.5</v>
      </c>
      <c r="Z1331">
        <v>0.53</v>
      </c>
      <c r="AA1331">
        <v>30</v>
      </c>
      <c r="AB1331">
        <v>1.1599999999999999</v>
      </c>
      <c r="AC1331">
        <v>390</v>
      </c>
      <c r="AD1331">
        <v>5</v>
      </c>
      <c r="AE1331">
        <v>0.52</v>
      </c>
      <c r="AF1331">
        <v>78</v>
      </c>
      <c r="AH1331">
        <v>12</v>
      </c>
      <c r="AI1331">
        <v>2</v>
      </c>
      <c r="AJ1331">
        <v>10</v>
      </c>
      <c r="AK1331">
        <v>13</v>
      </c>
      <c r="AL1331">
        <v>0.21</v>
      </c>
      <c r="AO1331">
        <v>95</v>
      </c>
      <c r="AQ1331">
        <v>82</v>
      </c>
    </row>
    <row r="1332" spans="1:43" hidden="1" x14ac:dyDescent="0.25">
      <c r="A1332" t="s">
        <v>4361</v>
      </c>
      <c r="B1332" t="s">
        <v>4362</v>
      </c>
      <c r="C1332" s="1" t="str">
        <f t="shared" si="92"/>
        <v>21:0091</v>
      </c>
      <c r="D1332" s="1" t="str">
        <f t="shared" si="89"/>
        <v>21:0007</v>
      </c>
      <c r="E1332" t="s">
        <v>4363</v>
      </c>
      <c r="F1332" t="s">
        <v>4364</v>
      </c>
      <c r="H1332">
        <v>64.122574</v>
      </c>
      <c r="I1332">
        <v>-112.09745719999999</v>
      </c>
      <c r="J1332" s="1" t="str">
        <f t="shared" si="91"/>
        <v>Till</v>
      </c>
      <c r="K1332" s="1" t="str">
        <f t="shared" si="90"/>
        <v>&lt;2 micron</v>
      </c>
      <c r="L1332">
        <v>0.1</v>
      </c>
      <c r="M1332">
        <v>4.21</v>
      </c>
      <c r="N1332">
        <v>72</v>
      </c>
      <c r="O1332">
        <v>140</v>
      </c>
      <c r="P1332">
        <v>1</v>
      </c>
      <c r="Q1332">
        <v>1</v>
      </c>
      <c r="R1332">
        <v>0.23</v>
      </c>
      <c r="S1332">
        <v>0.25</v>
      </c>
      <c r="T1332">
        <v>30</v>
      </c>
      <c r="U1332">
        <v>102</v>
      </c>
      <c r="V1332">
        <v>168</v>
      </c>
      <c r="W1332">
        <v>4.84</v>
      </c>
      <c r="X1332">
        <v>10</v>
      </c>
      <c r="Y1332">
        <v>0.5</v>
      </c>
      <c r="Z1332">
        <v>0.43</v>
      </c>
      <c r="AA1332">
        <v>30</v>
      </c>
      <c r="AB1332">
        <v>1.1599999999999999</v>
      </c>
      <c r="AC1332">
        <v>515</v>
      </c>
      <c r="AD1332">
        <v>2</v>
      </c>
      <c r="AE1332">
        <v>1.59</v>
      </c>
      <c r="AF1332">
        <v>80</v>
      </c>
      <c r="AH1332">
        <v>16</v>
      </c>
      <c r="AI1332">
        <v>2</v>
      </c>
      <c r="AJ1332">
        <v>10</v>
      </c>
      <c r="AK1332">
        <v>15</v>
      </c>
      <c r="AL1332">
        <v>0.06</v>
      </c>
      <c r="AO1332">
        <v>85</v>
      </c>
      <c r="AQ1332">
        <v>84</v>
      </c>
    </row>
    <row r="1333" spans="1:43" hidden="1" x14ac:dyDescent="0.25">
      <c r="A1333" t="s">
        <v>4365</v>
      </c>
      <c r="B1333" t="s">
        <v>4366</v>
      </c>
      <c r="C1333" s="1" t="str">
        <f t="shared" si="92"/>
        <v>21:0091</v>
      </c>
      <c r="D1333" s="1" t="str">
        <f t="shared" si="89"/>
        <v>21:0007</v>
      </c>
      <c r="E1333" t="s">
        <v>4367</v>
      </c>
      <c r="F1333" t="s">
        <v>4368</v>
      </c>
      <c r="H1333">
        <v>64.040198700000005</v>
      </c>
      <c r="I1333">
        <v>-112.0906988</v>
      </c>
      <c r="J1333" s="1" t="str">
        <f t="shared" si="91"/>
        <v>Till</v>
      </c>
      <c r="K1333" s="1" t="str">
        <f t="shared" si="90"/>
        <v>&lt;2 micron</v>
      </c>
      <c r="L1333">
        <v>0.1</v>
      </c>
      <c r="M1333">
        <v>5.42</v>
      </c>
      <c r="N1333">
        <v>64</v>
      </c>
      <c r="O1333">
        <v>90</v>
      </c>
      <c r="P1333">
        <v>1</v>
      </c>
      <c r="Q1333">
        <v>1</v>
      </c>
      <c r="R1333">
        <v>0.19</v>
      </c>
      <c r="S1333">
        <v>0.25</v>
      </c>
      <c r="T1333">
        <v>17</v>
      </c>
      <c r="U1333">
        <v>95</v>
      </c>
      <c r="V1333">
        <v>94</v>
      </c>
      <c r="W1333">
        <v>5.92</v>
      </c>
      <c r="X1333">
        <v>20</v>
      </c>
      <c r="Y1333">
        <v>0.5</v>
      </c>
      <c r="Z1333">
        <v>0.26</v>
      </c>
      <c r="AA1333">
        <v>30</v>
      </c>
      <c r="AB1333">
        <v>0.9</v>
      </c>
      <c r="AC1333">
        <v>310</v>
      </c>
      <c r="AD1333">
        <v>3</v>
      </c>
      <c r="AE1333">
        <v>0.59</v>
      </c>
      <c r="AF1333">
        <v>43</v>
      </c>
      <c r="AH1333">
        <v>8</v>
      </c>
      <c r="AI1333">
        <v>4</v>
      </c>
      <c r="AJ1333">
        <v>9</v>
      </c>
      <c r="AK1333">
        <v>13</v>
      </c>
      <c r="AL1333">
        <v>0.2</v>
      </c>
      <c r="AO1333">
        <v>99</v>
      </c>
      <c r="AQ1333">
        <v>76</v>
      </c>
    </row>
    <row r="1334" spans="1:43" hidden="1" x14ac:dyDescent="0.25">
      <c r="A1334" t="s">
        <v>4369</v>
      </c>
      <c r="B1334" t="s">
        <v>4370</v>
      </c>
      <c r="C1334" s="1" t="str">
        <f t="shared" si="92"/>
        <v>21:0091</v>
      </c>
      <c r="D1334" s="1" t="str">
        <f t="shared" si="89"/>
        <v>21:0007</v>
      </c>
      <c r="E1334" t="s">
        <v>4371</v>
      </c>
      <c r="F1334" t="s">
        <v>4372</v>
      </c>
      <c r="H1334">
        <v>64.094321500000007</v>
      </c>
      <c r="I1334">
        <v>-112.2137826</v>
      </c>
      <c r="J1334" s="1" t="str">
        <f t="shared" si="91"/>
        <v>Till</v>
      </c>
      <c r="K1334" s="1" t="str">
        <f t="shared" si="90"/>
        <v>&lt;2 micron</v>
      </c>
      <c r="L1334">
        <v>0.1</v>
      </c>
      <c r="M1334">
        <v>3.46</v>
      </c>
      <c r="N1334">
        <v>54</v>
      </c>
      <c r="O1334">
        <v>120</v>
      </c>
      <c r="P1334">
        <v>1</v>
      </c>
      <c r="Q1334">
        <v>1</v>
      </c>
      <c r="R1334">
        <v>0.25</v>
      </c>
      <c r="S1334">
        <v>0.25</v>
      </c>
      <c r="T1334">
        <v>25</v>
      </c>
      <c r="U1334">
        <v>78</v>
      </c>
      <c r="V1334">
        <v>117</v>
      </c>
      <c r="W1334">
        <v>3.52</v>
      </c>
      <c r="X1334">
        <v>10</v>
      </c>
      <c r="Y1334">
        <v>0.5</v>
      </c>
      <c r="Z1334">
        <v>0.47</v>
      </c>
      <c r="AA1334">
        <v>30</v>
      </c>
      <c r="AB1334">
        <v>1.06</v>
      </c>
      <c r="AC1334">
        <v>500</v>
      </c>
      <c r="AD1334">
        <v>1</v>
      </c>
      <c r="AE1334">
        <v>0.86</v>
      </c>
      <c r="AF1334">
        <v>64</v>
      </c>
      <c r="AH1334">
        <v>12</v>
      </c>
      <c r="AI1334">
        <v>1</v>
      </c>
      <c r="AJ1334">
        <v>8</v>
      </c>
      <c r="AK1334">
        <v>13</v>
      </c>
      <c r="AL1334">
        <v>0.09</v>
      </c>
      <c r="AO1334">
        <v>60</v>
      </c>
      <c r="AQ1334">
        <v>72</v>
      </c>
    </row>
    <row r="1335" spans="1:43" hidden="1" x14ac:dyDescent="0.25">
      <c r="A1335" t="s">
        <v>4373</v>
      </c>
      <c r="B1335" t="s">
        <v>4374</v>
      </c>
      <c r="C1335" s="1" t="str">
        <f t="shared" si="92"/>
        <v>21:0091</v>
      </c>
      <c r="D1335" s="1" t="str">
        <f t="shared" si="89"/>
        <v>21:0007</v>
      </c>
      <c r="E1335" t="s">
        <v>4375</v>
      </c>
      <c r="F1335" t="s">
        <v>4376</v>
      </c>
      <c r="H1335">
        <v>64.039784100000006</v>
      </c>
      <c r="I1335">
        <v>-112.3998258</v>
      </c>
      <c r="J1335" s="1" t="str">
        <f t="shared" si="91"/>
        <v>Till</v>
      </c>
      <c r="K1335" s="1" t="str">
        <f t="shared" si="90"/>
        <v>&lt;2 micron</v>
      </c>
      <c r="L1335">
        <v>0.1</v>
      </c>
      <c r="M1335">
        <v>4.33</v>
      </c>
      <c r="N1335">
        <v>48</v>
      </c>
      <c r="O1335">
        <v>100</v>
      </c>
      <c r="P1335">
        <v>1</v>
      </c>
      <c r="Q1335">
        <v>1</v>
      </c>
      <c r="R1335">
        <v>0.17</v>
      </c>
      <c r="S1335">
        <v>0.25</v>
      </c>
      <c r="T1335">
        <v>17</v>
      </c>
      <c r="U1335">
        <v>102</v>
      </c>
      <c r="V1335">
        <v>112</v>
      </c>
      <c r="W1335">
        <v>5.42</v>
      </c>
      <c r="X1335">
        <v>10</v>
      </c>
      <c r="Y1335">
        <v>0.5</v>
      </c>
      <c r="Z1335">
        <v>0.32</v>
      </c>
      <c r="AA1335">
        <v>30</v>
      </c>
      <c r="AB1335">
        <v>1.01</v>
      </c>
      <c r="AC1335">
        <v>290</v>
      </c>
      <c r="AD1335">
        <v>4</v>
      </c>
      <c r="AE1335">
        <v>0.76</v>
      </c>
      <c r="AF1335">
        <v>53</v>
      </c>
      <c r="AH1335">
        <v>12</v>
      </c>
      <c r="AI1335">
        <v>2</v>
      </c>
      <c r="AJ1335">
        <v>8</v>
      </c>
      <c r="AK1335">
        <v>13</v>
      </c>
      <c r="AL1335">
        <v>0.17</v>
      </c>
      <c r="AO1335">
        <v>113</v>
      </c>
      <c r="AQ1335">
        <v>76</v>
      </c>
    </row>
    <row r="1336" spans="1:43" hidden="1" x14ac:dyDescent="0.25">
      <c r="A1336" t="s">
        <v>4377</v>
      </c>
      <c r="B1336" t="s">
        <v>4378</v>
      </c>
      <c r="C1336" s="1" t="str">
        <f t="shared" si="92"/>
        <v>21:0091</v>
      </c>
      <c r="D1336" s="1" t="str">
        <f t="shared" si="89"/>
        <v>21:0007</v>
      </c>
      <c r="E1336" t="s">
        <v>4379</v>
      </c>
      <c r="F1336" t="s">
        <v>4380</v>
      </c>
      <c r="H1336">
        <v>64.131070300000005</v>
      </c>
      <c r="I1336">
        <v>-112.3833784</v>
      </c>
      <c r="J1336" s="1" t="str">
        <f t="shared" si="91"/>
        <v>Till</v>
      </c>
      <c r="K1336" s="1" t="str">
        <f t="shared" si="90"/>
        <v>&lt;2 micron</v>
      </c>
      <c r="L1336">
        <v>0.1</v>
      </c>
      <c r="M1336">
        <v>2.92</v>
      </c>
      <c r="N1336">
        <v>40</v>
      </c>
      <c r="O1336">
        <v>90</v>
      </c>
      <c r="P1336">
        <v>0.5</v>
      </c>
      <c r="Q1336">
        <v>1</v>
      </c>
      <c r="R1336">
        <v>0.47</v>
      </c>
      <c r="S1336">
        <v>0.25</v>
      </c>
      <c r="T1336">
        <v>23</v>
      </c>
      <c r="U1336">
        <v>63</v>
      </c>
      <c r="V1336">
        <v>117</v>
      </c>
      <c r="W1336">
        <v>3</v>
      </c>
      <c r="X1336">
        <v>10</v>
      </c>
      <c r="Y1336">
        <v>0.5</v>
      </c>
      <c r="Z1336">
        <v>0.34</v>
      </c>
      <c r="AA1336">
        <v>30</v>
      </c>
      <c r="AB1336">
        <v>0.89</v>
      </c>
      <c r="AC1336">
        <v>395</v>
      </c>
      <c r="AD1336">
        <v>0.5</v>
      </c>
      <c r="AE1336">
        <v>0.76</v>
      </c>
      <c r="AF1336">
        <v>55</v>
      </c>
      <c r="AH1336">
        <v>10</v>
      </c>
      <c r="AI1336">
        <v>2</v>
      </c>
      <c r="AJ1336">
        <v>8</v>
      </c>
      <c r="AK1336">
        <v>18</v>
      </c>
      <c r="AL1336">
        <v>0.09</v>
      </c>
      <c r="AO1336">
        <v>54</v>
      </c>
      <c r="AQ1336">
        <v>66</v>
      </c>
    </row>
    <row r="1337" spans="1:43" hidden="1" x14ac:dyDescent="0.25">
      <c r="A1337" t="s">
        <v>4381</v>
      </c>
      <c r="B1337" t="s">
        <v>4382</v>
      </c>
      <c r="C1337" s="1" t="str">
        <f t="shared" si="92"/>
        <v>21:0091</v>
      </c>
      <c r="D1337" s="1" t="str">
        <f t="shared" si="89"/>
        <v>21:0007</v>
      </c>
      <c r="E1337" t="s">
        <v>4383</v>
      </c>
      <c r="F1337" t="s">
        <v>4384</v>
      </c>
      <c r="H1337">
        <v>64.097918899999996</v>
      </c>
      <c r="I1337">
        <v>-112.86416389999999</v>
      </c>
      <c r="J1337" s="1" t="str">
        <f t="shared" si="91"/>
        <v>Till</v>
      </c>
      <c r="K1337" s="1" t="str">
        <f t="shared" si="90"/>
        <v>&lt;2 micron</v>
      </c>
      <c r="L1337">
        <v>0.1</v>
      </c>
      <c r="M1337">
        <v>4.54</v>
      </c>
      <c r="N1337">
        <v>60</v>
      </c>
      <c r="O1337">
        <v>100</v>
      </c>
      <c r="P1337">
        <v>0.5</v>
      </c>
      <c r="Q1337">
        <v>1</v>
      </c>
      <c r="R1337">
        <v>0.37</v>
      </c>
      <c r="S1337">
        <v>0.25</v>
      </c>
      <c r="T1337">
        <v>25</v>
      </c>
      <c r="U1337">
        <v>84</v>
      </c>
      <c r="V1337">
        <v>203</v>
      </c>
      <c r="W1337">
        <v>5.39</v>
      </c>
      <c r="X1337">
        <v>20</v>
      </c>
      <c r="Y1337">
        <v>0.5</v>
      </c>
      <c r="Z1337">
        <v>0.36</v>
      </c>
      <c r="AA1337">
        <v>40</v>
      </c>
      <c r="AB1337">
        <v>1.1200000000000001</v>
      </c>
      <c r="AC1337">
        <v>450</v>
      </c>
      <c r="AD1337">
        <v>2</v>
      </c>
      <c r="AE1337">
        <v>0.82</v>
      </c>
      <c r="AF1337">
        <v>76</v>
      </c>
      <c r="AH1337">
        <v>22</v>
      </c>
      <c r="AI1337">
        <v>2</v>
      </c>
      <c r="AJ1337">
        <v>11</v>
      </c>
      <c r="AK1337">
        <v>18</v>
      </c>
      <c r="AL1337">
        <v>0.05</v>
      </c>
      <c r="AO1337">
        <v>96</v>
      </c>
      <c r="AQ1337">
        <v>78</v>
      </c>
    </row>
    <row r="1338" spans="1:43" hidden="1" x14ac:dyDescent="0.25">
      <c r="A1338" t="s">
        <v>4385</v>
      </c>
      <c r="B1338" t="s">
        <v>4386</v>
      </c>
      <c r="C1338" s="1" t="str">
        <f t="shared" si="92"/>
        <v>21:0091</v>
      </c>
      <c r="D1338" s="1" t="str">
        <f t="shared" si="89"/>
        <v>21:0007</v>
      </c>
      <c r="E1338" t="s">
        <v>4387</v>
      </c>
      <c r="F1338" t="s">
        <v>4388</v>
      </c>
      <c r="H1338">
        <v>64.049690799999993</v>
      </c>
      <c r="I1338">
        <v>-112.74145830000001</v>
      </c>
      <c r="J1338" s="1" t="str">
        <f t="shared" si="91"/>
        <v>Till</v>
      </c>
      <c r="K1338" s="1" t="str">
        <f t="shared" si="90"/>
        <v>&lt;2 micron</v>
      </c>
      <c r="L1338">
        <v>0.1</v>
      </c>
      <c r="M1338">
        <v>2.62</v>
      </c>
      <c r="N1338">
        <v>30</v>
      </c>
      <c r="O1338">
        <v>40</v>
      </c>
      <c r="P1338">
        <v>0.5</v>
      </c>
      <c r="Q1338">
        <v>1</v>
      </c>
      <c r="R1338">
        <v>0.18</v>
      </c>
      <c r="S1338">
        <v>0.25</v>
      </c>
      <c r="T1338">
        <v>8</v>
      </c>
      <c r="U1338">
        <v>62</v>
      </c>
      <c r="V1338">
        <v>60</v>
      </c>
      <c r="W1338">
        <v>3.49</v>
      </c>
      <c r="X1338">
        <v>10</v>
      </c>
      <c r="Y1338">
        <v>0.5</v>
      </c>
      <c r="Z1338">
        <v>0.12</v>
      </c>
      <c r="AA1338">
        <v>20</v>
      </c>
      <c r="AB1338">
        <v>0.69</v>
      </c>
      <c r="AC1338">
        <v>195</v>
      </c>
      <c r="AD1338">
        <v>2</v>
      </c>
      <c r="AE1338">
        <v>0.4</v>
      </c>
      <c r="AF1338">
        <v>31</v>
      </c>
      <c r="AH1338">
        <v>12</v>
      </c>
      <c r="AI1338">
        <v>2</v>
      </c>
      <c r="AJ1338">
        <v>4</v>
      </c>
      <c r="AK1338">
        <v>10</v>
      </c>
      <c r="AL1338">
        <v>0.12</v>
      </c>
      <c r="AO1338">
        <v>68</v>
      </c>
      <c r="AQ1338">
        <v>42</v>
      </c>
    </row>
    <row r="1339" spans="1:43" hidden="1" x14ac:dyDescent="0.25">
      <c r="A1339" t="s">
        <v>4389</v>
      </c>
      <c r="B1339" t="s">
        <v>4390</v>
      </c>
      <c r="C1339" s="1" t="str">
        <f t="shared" si="92"/>
        <v>21:0091</v>
      </c>
      <c r="D1339" s="1" t="str">
        <f t="shared" si="89"/>
        <v>21:0007</v>
      </c>
      <c r="E1339" t="s">
        <v>4391</v>
      </c>
      <c r="F1339" t="s">
        <v>4392</v>
      </c>
      <c r="H1339">
        <v>64.106425599999994</v>
      </c>
      <c r="I1339">
        <v>-112.57654839999999</v>
      </c>
      <c r="J1339" s="1" t="str">
        <f t="shared" si="91"/>
        <v>Till</v>
      </c>
      <c r="K1339" s="1" t="str">
        <f t="shared" si="90"/>
        <v>&lt;2 micron</v>
      </c>
      <c r="L1339">
        <v>0.1</v>
      </c>
      <c r="M1339">
        <v>5.22</v>
      </c>
      <c r="N1339">
        <v>58</v>
      </c>
      <c r="O1339">
        <v>80</v>
      </c>
      <c r="P1339">
        <v>1</v>
      </c>
      <c r="Q1339">
        <v>1</v>
      </c>
      <c r="R1339">
        <v>0.22</v>
      </c>
      <c r="S1339">
        <v>0.5</v>
      </c>
      <c r="T1339">
        <v>20</v>
      </c>
      <c r="U1339">
        <v>80</v>
      </c>
      <c r="V1339">
        <v>98</v>
      </c>
      <c r="W1339">
        <v>4.12</v>
      </c>
      <c r="X1339">
        <v>10</v>
      </c>
      <c r="Y1339">
        <v>1</v>
      </c>
      <c r="Z1339">
        <v>0.26</v>
      </c>
      <c r="AA1339">
        <v>40</v>
      </c>
      <c r="AB1339">
        <v>0.8</v>
      </c>
      <c r="AC1339">
        <v>340</v>
      </c>
      <c r="AD1339">
        <v>1</v>
      </c>
      <c r="AE1339">
        <v>0.96</v>
      </c>
      <c r="AF1339">
        <v>50</v>
      </c>
      <c r="AH1339">
        <v>20</v>
      </c>
      <c r="AI1339">
        <v>1</v>
      </c>
      <c r="AJ1339">
        <v>6</v>
      </c>
      <c r="AK1339">
        <v>16</v>
      </c>
      <c r="AL1339">
        <v>0.14000000000000001</v>
      </c>
      <c r="AO1339">
        <v>64</v>
      </c>
      <c r="AQ1339">
        <v>64</v>
      </c>
    </row>
    <row r="1340" spans="1:43" hidden="1" x14ac:dyDescent="0.25">
      <c r="A1340" t="s">
        <v>4393</v>
      </c>
      <c r="B1340" t="s">
        <v>4394</v>
      </c>
      <c r="C1340" s="1" t="str">
        <f t="shared" si="92"/>
        <v>21:0091</v>
      </c>
      <c r="D1340" s="1" t="str">
        <f t="shared" si="89"/>
        <v>21:0007</v>
      </c>
      <c r="E1340" t="s">
        <v>4395</v>
      </c>
      <c r="F1340" t="s">
        <v>4396</v>
      </c>
      <c r="H1340">
        <v>64.149057299999996</v>
      </c>
      <c r="I1340">
        <v>-112.7424997</v>
      </c>
      <c r="J1340" s="1" t="str">
        <f t="shared" si="91"/>
        <v>Till</v>
      </c>
      <c r="K1340" s="1" t="str">
        <f t="shared" si="90"/>
        <v>&lt;2 micron</v>
      </c>
      <c r="L1340">
        <v>0.1</v>
      </c>
      <c r="M1340">
        <v>3.38</v>
      </c>
      <c r="N1340">
        <v>24</v>
      </c>
      <c r="O1340">
        <v>120</v>
      </c>
      <c r="P1340">
        <v>0.5</v>
      </c>
      <c r="Q1340">
        <v>1</v>
      </c>
      <c r="R1340">
        <v>0.4</v>
      </c>
      <c r="S1340">
        <v>0.25</v>
      </c>
      <c r="T1340">
        <v>24</v>
      </c>
      <c r="U1340">
        <v>77</v>
      </c>
      <c r="V1340">
        <v>117</v>
      </c>
      <c r="W1340">
        <v>4.01</v>
      </c>
      <c r="X1340">
        <v>10</v>
      </c>
      <c r="Y1340">
        <v>0.5</v>
      </c>
      <c r="Z1340">
        <v>0.54</v>
      </c>
      <c r="AA1340">
        <v>40</v>
      </c>
      <c r="AB1340">
        <v>1.1200000000000001</v>
      </c>
      <c r="AC1340">
        <v>455</v>
      </c>
      <c r="AD1340">
        <v>1</v>
      </c>
      <c r="AE1340">
        <v>0.57999999999999996</v>
      </c>
      <c r="AF1340">
        <v>57</v>
      </c>
      <c r="AH1340">
        <v>16</v>
      </c>
      <c r="AI1340">
        <v>1</v>
      </c>
      <c r="AJ1340">
        <v>10</v>
      </c>
      <c r="AK1340">
        <v>15</v>
      </c>
      <c r="AL1340">
        <v>0.09</v>
      </c>
      <c r="AO1340">
        <v>77</v>
      </c>
      <c r="AQ1340">
        <v>86</v>
      </c>
    </row>
    <row r="1341" spans="1:43" hidden="1" x14ac:dyDescent="0.25">
      <c r="A1341" t="s">
        <v>4397</v>
      </c>
      <c r="B1341" t="s">
        <v>4398</v>
      </c>
      <c r="C1341" s="1" t="str">
        <f t="shared" si="92"/>
        <v>21:0091</v>
      </c>
      <c r="D1341" s="1" t="str">
        <f t="shared" si="89"/>
        <v>21:0007</v>
      </c>
      <c r="E1341" t="s">
        <v>4399</v>
      </c>
      <c r="F1341" t="s">
        <v>4400</v>
      </c>
      <c r="H1341">
        <v>64.189396000000002</v>
      </c>
      <c r="I1341">
        <v>-112.5950351</v>
      </c>
      <c r="J1341" s="1" t="str">
        <f t="shared" si="91"/>
        <v>Till</v>
      </c>
      <c r="K1341" s="1" t="str">
        <f t="shared" si="90"/>
        <v>&lt;2 micron</v>
      </c>
      <c r="L1341">
        <v>0.1</v>
      </c>
      <c r="M1341">
        <v>3.43</v>
      </c>
      <c r="N1341">
        <v>14</v>
      </c>
      <c r="O1341">
        <v>100</v>
      </c>
      <c r="P1341">
        <v>0.5</v>
      </c>
      <c r="Q1341">
        <v>1</v>
      </c>
      <c r="R1341">
        <v>0.43</v>
      </c>
      <c r="S1341">
        <v>0.25</v>
      </c>
      <c r="T1341">
        <v>19</v>
      </c>
      <c r="U1341">
        <v>77</v>
      </c>
      <c r="V1341">
        <v>113</v>
      </c>
      <c r="W1341">
        <v>3.68</v>
      </c>
      <c r="X1341">
        <v>10</v>
      </c>
      <c r="Y1341">
        <v>0.5</v>
      </c>
      <c r="Z1341">
        <v>0.52</v>
      </c>
      <c r="AA1341">
        <v>40</v>
      </c>
      <c r="AB1341">
        <v>1.17</v>
      </c>
      <c r="AC1341">
        <v>465</v>
      </c>
      <c r="AD1341">
        <v>0.5</v>
      </c>
      <c r="AE1341">
        <v>0.59</v>
      </c>
      <c r="AF1341">
        <v>53</v>
      </c>
      <c r="AH1341">
        <v>16</v>
      </c>
      <c r="AI1341">
        <v>1</v>
      </c>
      <c r="AJ1341">
        <v>10</v>
      </c>
      <c r="AK1341">
        <v>16</v>
      </c>
      <c r="AL1341">
        <v>0.13</v>
      </c>
      <c r="AO1341">
        <v>69</v>
      </c>
      <c r="AQ1341">
        <v>88</v>
      </c>
    </row>
    <row r="1342" spans="1:43" hidden="1" x14ac:dyDescent="0.25">
      <c r="A1342" t="s">
        <v>4401</v>
      </c>
      <c r="B1342" t="s">
        <v>4402</v>
      </c>
      <c r="C1342" s="1" t="str">
        <f t="shared" si="92"/>
        <v>21:0091</v>
      </c>
      <c r="D1342" s="1" t="str">
        <f t="shared" si="89"/>
        <v>21:0007</v>
      </c>
      <c r="E1342" t="s">
        <v>4403</v>
      </c>
      <c r="F1342" t="s">
        <v>4404</v>
      </c>
      <c r="H1342">
        <v>64.229197099999993</v>
      </c>
      <c r="I1342">
        <v>-112.7418904</v>
      </c>
      <c r="J1342" s="1" t="str">
        <f t="shared" si="91"/>
        <v>Till</v>
      </c>
      <c r="K1342" s="1" t="str">
        <f t="shared" si="90"/>
        <v>&lt;2 micron</v>
      </c>
      <c r="L1342">
        <v>0.1</v>
      </c>
      <c r="M1342">
        <v>3.95</v>
      </c>
      <c r="N1342">
        <v>30</v>
      </c>
      <c r="O1342">
        <v>170</v>
      </c>
      <c r="P1342">
        <v>0.5</v>
      </c>
      <c r="Q1342">
        <v>1</v>
      </c>
      <c r="R1342">
        <v>0.35</v>
      </c>
      <c r="S1342">
        <v>0.25</v>
      </c>
      <c r="T1342">
        <v>24</v>
      </c>
      <c r="U1342">
        <v>105</v>
      </c>
      <c r="V1342">
        <v>146</v>
      </c>
      <c r="W1342">
        <v>5.29</v>
      </c>
      <c r="X1342">
        <v>20</v>
      </c>
      <c r="Y1342">
        <v>0.5</v>
      </c>
      <c r="Z1342">
        <v>0.72</v>
      </c>
      <c r="AA1342">
        <v>30</v>
      </c>
      <c r="AB1342">
        <v>1.58</v>
      </c>
      <c r="AC1342">
        <v>555</v>
      </c>
      <c r="AD1342">
        <v>1</v>
      </c>
      <c r="AE1342">
        <v>0.56000000000000005</v>
      </c>
      <c r="AF1342">
        <v>65</v>
      </c>
      <c r="AH1342">
        <v>8</v>
      </c>
      <c r="AI1342">
        <v>1</v>
      </c>
      <c r="AJ1342">
        <v>10</v>
      </c>
      <c r="AK1342">
        <v>14</v>
      </c>
      <c r="AL1342">
        <v>0.18</v>
      </c>
      <c r="AO1342">
        <v>99</v>
      </c>
      <c r="AQ1342">
        <v>104</v>
      </c>
    </row>
    <row r="1343" spans="1:43" hidden="1" x14ac:dyDescent="0.25">
      <c r="A1343" t="s">
        <v>4405</v>
      </c>
      <c r="B1343" t="s">
        <v>4406</v>
      </c>
      <c r="C1343" s="1" t="str">
        <f t="shared" ref="C1343:C1374" si="93">HYPERLINK("http://geochem.nrcan.gc.ca/cdogs/content/bdl/bdl210091_e.htm", "21:0091")</f>
        <v>21:0091</v>
      </c>
      <c r="D1343" s="1" t="str">
        <f t="shared" ref="D1343:D1406" si="94">HYPERLINK("http://geochem.nrcan.gc.ca/cdogs/content/svy/svy210007_e.htm", "21:0007")</f>
        <v>21:0007</v>
      </c>
      <c r="E1343" t="s">
        <v>4407</v>
      </c>
      <c r="F1343" t="s">
        <v>4408</v>
      </c>
      <c r="H1343">
        <v>64.195238000000003</v>
      </c>
      <c r="I1343">
        <v>-112.9188139</v>
      </c>
      <c r="J1343" s="1" t="str">
        <f t="shared" si="91"/>
        <v>Till</v>
      </c>
      <c r="K1343" s="1" t="str">
        <f t="shared" si="90"/>
        <v>&lt;2 micron</v>
      </c>
      <c r="L1343">
        <v>0.1</v>
      </c>
      <c r="M1343">
        <v>4.38</v>
      </c>
      <c r="N1343">
        <v>34</v>
      </c>
      <c r="O1343">
        <v>60</v>
      </c>
      <c r="P1343">
        <v>0.5</v>
      </c>
      <c r="Q1343">
        <v>1</v>
      </c>
      <c r="R1343">
        <v>0.2</v>
      </c>
      <c r="S1343">
        <v>0.25</v>
      </c>
      <c r="T1343">
        <v>11</v>
      </c>
      <c r="U1343">
        <v>68</v>
      </c>
      <c r="V1343">
        <v>73</v>
      </c>
      <c r="W1343">
        <v>6.12</v>
      </c>
      <c r="X1343">
        <v>10</v>
      </c>
      <c r="Y1343">
        <v>0.5</v>
      </c>
      <c r="Z1343">
        <v>0.13</v>
      </c>
      <c r="AA1343">
        <v>30</v>
      </c>
      <c r="AB1343">
        <v>0.69</v>
      </c>
      <c r="AC1343">
        <v>210</v>
      </c>
      <c r="AD1343">
        <v>2</v>
      </c>
      <c r="AE1343">
        <v>1.1499999999999999</v>
      </c>
      <c r="AF1343">
        <v>33</v>
      </c>
      <c r="AH1343">
        <v>18</v>
      </c>
      <c r="AI1343">
        <v>2</v>
      </c>
      <c r="AJ1343">
        <v>6</v>
      </c>
      <c r="AK1343">
        <v>10</v>
      </c>
      <c r="AL1343">
        <v>0.15</v>
      </c>
      <c r="AO1343">
        <v>124</v>
      </c>
      <c r="AQ1343">
        <v>46</v>
      </c>
    </row>
    <row r="1344" spans="1:43" hidden="1" x14ac:dyDescent="0.25">
      <c r="A1344" t="s">
        <v>4409</v>
      </c>
      <c r="B1344" t="s">
        <v>4410</v>
      </c>
      <c r="C1344" s="1" t="str">
        <f t="shared" si="93"/>
        <v>21:0091</v>
      </c>
      <c r="D1344" s="1" t="str">
        <f t="shared" si="94"/>
        <v>21:0007</v>
      </c>
      <c r="E1344" t="s">
        <v>4411</v>
      </c>
      <c r="F1344" t="s">
        <v>4412</v>
      </c>
      <c r="H1344">
        <v>64.789995300000001</v>
      </c>
      <c r="I1344">
        <v>-113.2119024</v>
      </c>
      <c r="J1344" s="1" t="str">
        <f t="shared" si="91"/>
        <v>Till</v>
      </c>
      <c r="K1344" s="1" t="str">
        <f t="shared" si="90"/>
        <v>&lt;2 micron</v>
      </c>
      <c r="L1344">
        <v>0.1</v>
      </c>
      <c r="M1344">
        <v>4.1100000000000003</v>
      </c>
      <c r="N1344">
        <v>16</v>
      </c>
      <c r="O1344">
        <v>130</v>
      </c>
      <c r="P1344">
        <v>1</v>
      </c>
      <c r="Q1344">
        <v>1</v>
      </c>
      <c r="R1344">
        <v>0.18</v>
      </c>
      <c r="S1344">
        <v>0.25</v>
      </c>
      <c r="T1344">
        <v>24</v>
      </c>
      <c r="U1344">
        <v>106</v>
      </c>
      <c r="V1344">
        <v>138</v>
      </c>
      <c r="W1344">
        <v>4</v>
      </c>
      <c r="X1344">
        <v>10</v>
      </c>
      <c r="Y1344">
        <v>0.5</v>
      </c>
      <c r="Z1344">
        <v>0.62</v>
      </c>
      <c r="AA1344">
        <v>40</v>
      </c>
      <c r="AB1344">
        <v>1.0900000000000001</v>
      </c>
      <c r="AC1344">
        <v>455</v>
      </c>
      <c r="AD1344">
        <v>3</v>
      </c>
      <c r="AE1344">
        <v>0.54</v>
      </c>
      <c r="AF1344">
        <v>55</v>
      </c>
      <c r="AH1344">
        <v>24</v>
      </c>
      <c r="AI1344">
        <v>2</v>
      </c>
      <c r="AJ1344">
        <v>8</v>
      </c>
      <c r="AK1344">
        <v>9</v>
      </c>
      <c r="AL1344">
        <v>0.15</v>
      </c>
      <c r="AO1344">
        <v>65</v>
      </c>
      <c r="AQ1344">
        <v>80</v>
      </c>
    </row>
    <row r="1345" spans="1:43" hidden="1" x14ac:dyDescent="0.25">
      <c r="A1345" t="s">
        <v>4413</v>
      </c>
      <c r="B1345" t="s">
        <v>4414</v>
      </c>
      <c r="C1345" s="1" t="str">
        <f t="shared" si="93"/>
        <v>21:0091</v>
      </c>
      <c r="D1345" s="1" t="str">
        <f t="shared" si="94"/>
        <v>21:0007</v>
      </c>
      <c r="E1345" t="s">
        <v>4415</v>
      </c>
      <c r="F1345" t="s">
        <v>4416</v>
      </c>
      <c r="H1345">
        <v>64.837944199999995</v>
      </c>
      <c r="I1345">
        <v>-113.38373199999999</v>
      </c>
      <c r="J1345" s="1" t="str">
        <f t="shared" si="91"/>
        <v>Till</v>
      </c>
      <c r="K1345" s="1" t="str">
        <f t="shared" si="90"/>
        <v>&lt;2 micron</v>
      </c>
      <c r="L1345">
        <v>0.1</v>
      </c>
      <c r="M1345">
        <v>3.35</v>
      </c>
      <c r="N1345">
        <v>14</v>
      </c>
      <c r="O1345">
        <v>130</v>
      </c>
      <c r="P1345">
        <v>1</v>
      </c>
      <c r="Q1345">
        <v>1</v>
      </c>
      <c r="R1345">
        <v>0.26</v>
      </c>
      <c r="S1345">
        <v>0.25</v>
      </c>
      <c r="T1345">
        <v>18</v>
      </c>
      <c r="U1345">
        <v>96</v>
      </c>
      <c r="V1345">
        <v>93</v>
      </c>
      <c r="W1345">
        <v>3.47</v>
      </c>
      <c r="X1345">
        <v>10</v>
      </c>
      <c r="Y1345">
        <v>0.5</v>
      </c>
      <c r="Z1345">
        <v>0.73</v>
      </c>
      <c r="AA1345">
        <v>60</v>
      </c>
      <c r="AB1345">
        <v>1.31</v>
      </c>
      <c r="AC1345">
        <v>415</v>
      </c>
      <c r="AD1345">
        <v>1</v>
      </c>
      <c r="AE1345">
        <v>0.81</v>
      </c>
      <c r="AF1345">
        <v>52</v>
      </c>
      <c r="AH1345">
        <v>22</v>
      </c>
      <c r="AI1345">
        <v>4</v>
      </c>
      <c r="AJ1345">
        <v>9</v>
      </c>
      <c r="AK1345">
        <v>12</v>
      </c>
      <c r="AL1345">
        <v>7.0000000000000007E-2</v>
      </c>
      <c r="AO1345">
        <v>64</v>
      </c>
      <c r="AQ1345">
        <v>90</v>
      </c>
    </row>
    <row r="1346" spans="1:43" hidden="1" x14ac:dyDescent="0.25">
      <c r="A1346" t="s">
        <v>4417</v>
      </c>
      <c r="B1346" t="s">
        <v>4418</v>
      </c>
      <c r="C1346" s="1" t="str">
        <f t="shared" si="93"/>
        <v>21:0091</v>
      </c>
      <c r="D1346" s="1" t="str">
        <f t="shared" si="94"/>
        <v>21:0007</v>
      </c>
      <c r="E1346" t="s">
        <v>4419</v>
      </c>
      <c r="F1346" t="s">
        <v>4420</v>
      </c>
      <c r="H1346">
        <v>64.8820762</v>
      </c>
      <c r="I1346">
        <v>-113.2275034</v>
      </c>
      <c r="J1346" s="1" t="str">
        <f t="shared" si="91"/>
        <v>Till</v>
      </c>
      <c r="K1346" s="1" t="str">
        <f t="shared" si="90"/>
        <v>&lt;2 micron</v>
      </c>
      <c r="L1346">
        <v>0.1</v>
      </c>
      <c r="M1346">
        <v>3.19</v>
      </c>
      <c r="N1346">
        <v>18</v>
      </c>
      <c r="O1346">
        <v>120</v>
      </c>
      <c r="P1346">
        <v>1</v>
      </c>
      <c r="Q1346">
        <v>1</v>
      </c>
      <c r="R1346">
        <v>0.25</v>
      </c>
      <c r="S1346">
        <v>0.25</v>
      </c>
      <c r="T1346">
        <v>23</v>
      </c>
      <c r="U1346">
        <v>185</v>
      </c>
      <c r="V1346">
        <v>137</v>
      </c>
      <c r="W1346">
        <v>3.83</v>
      </c>
      <c r="X1346">
        <v>10</v>
      </c>
      <c r="Y1346">
        <v>0.5</v>
      </c>
      <c r="Z1346">
        <v>0.63</v>
      </c>
      <c r="AA1346">
        <v>50</v>
      </c>
      <c r="AB1346">
        <v>1.39</v>
      </c>
      <c r="AC1346">
        <v>495</v>
      </c>
      <c r="AD1346">
        <v>1</v>
      </c>
      <c r="AE1346">
        <v>0.42</v>
      </c>
      <c r="AF1346">
        <v>84</v>
      </c>
      <c r="AH1346">
        <v>18</v>
      </c>
      <c r="AI1346">
        <v>2</v>
      </c>
      <c r="AJ1346">
        <v>7</v>
      </c>
      <c r="AK1346">
        <v>12</v>
      </c>
      <c r="AL1346">
        <v>0.13</v>
      </c>
      <c r="AO1346">
        <v>67</v>
      </c>
      <c r="AQ1346">
        <v>88</v>
      </c>
    </row>
    <row r="1347" spans="1:43" hidden="1" x14ac:dyDescent="0.25">
      <c r="A1347" t="s">
        <v>4421</v>
      </c>
      <c r="B1347" t="s">
        <v>4422</v>
      </c>
      <c r="C1347" s="1" t="str">
        <f t="shared" si="93"/>
        <v>21:0091</v>
      </c>
      <c r="D1347" s="1" t="str">
        <f t="shared" si="94"/>
        <v>21:0007</v>
      </c>
      <c r="E1347" t="s">
        <v>4423</v>
      </c>
      <c r="F1347" t="s">
        <v>4424</v>
      </c>
      <c r="H1347">
        <v>64.9372039</v>
      </c>
      <c r="I1347">
        <v>-113.40605789999999</v>
      </c>
      <c r="J1347" s="1" t="str">
        <f t="shared" si="91"/>
        <v>Till</v>
      </c>
      <c r="K1347" s="1" t="str">
        <f t="shared" si="90"/>
        <v>&lt;2 micron</v>
      </c>
      <c r="L1347">
        <v>0.1</v>
      </c>
      <c r="M1347">
        <v>3.26</v>
      </c>
      <c r="N1347">
        <v>16</v>
      </c>
      <c r="O1347">
        <v>100</v>
      </c>
      <c r="P1347">
        <v>1</v>
      </c>
      <c r="Q1347">
        <v>1</v>
      </c>
      <c r="R1347">
        <v>0.48</v>
      </c>
      <c r="S1347">
        <v>0.5</v>
      </c>
      <c r="T1347">
        <v>24</v>
      </c>
      <c r="U1347">
        <v>104</v>
      </c>
      <c r="V1347">
        <v>120</v>
      </c>
      <c r="W1347">
        <v>3.66</v>
      </c>
      <c r="X1347">
        <v>20</v>
      </c>
      <c r="Y1347">
        <v>1</v>
      </c>
      <c r="Z1347">
        <v>0.6</v>
      </c>
      <c r="AA1347">
        <v>60</v>
      </c>
      <c r="AB1347">
        <v>1.1000000000000001</v>
      </c>
      <c r="AC1347">
        <v>490</v>
      </c>
      <c r="AD1347">
        <v>1</v>
      </c>
      <c r="AE1347">
        <v>0.8</v>
      </c>
      <c r="AF1347">
        <v>70</v>
      </c>
      <c r="AH1347">
        <v>24</v>
      </c>
      <c r="AI1347">
        <v>2</v>
      </c>
      <c r="AJ1347">
        <v>8</v>
      </c>
      <c r="AK1347">
        <v>20</v>
      </c>
      <c r="AL1347">
        <v>0.12</v>
      </c>
      <c r="AO1347">
        <v>70</v>
      </c>
      <c r="AQ1347">
        <v>92</v>
      </c>
    </row>
    <row r="1348" spans="1:43" hidden="1" x14ac:dyDescent="0.25">
      <c r="A1348" t="s">
        <v>4425</v>
      </c>
      <c r="B1348" t="s">
        <v>4426</v>
      </c>
      <c r="C1348" s="1" t="str">
        <f t="shared" si="93"/>
        <v>21:0091</v>
      </c>
      <c r="D1348" s="1" t="str">
        <f t="shared" si="94"/>
        <v>21:0007</v>
      </c>
      <c r="E1348" t="s">
        <v>4427</v>
      </c>
      <c r="F1348" t="s">
        <v>4428</v>
      </c>
      <c r="H1348">
        <v>64.961751300000003</v>
      </c>
      <c r="I1348">
        <v>-113.2183239</v>
      </c>
      <c r="J1348" s="1" t="str">
        <f t="shared" si="91"/>
        <v>Till</v>
      </c>
      <c r="K1348" s="1" t="str">
        <f t="shared" si="90"/>
        <v>&lt;2 micron</v>
      </c>
      <c r="L1348">
        <v>0.1</v>
      </c>
      <c r="M1348">
        <v>4.1399999999999997</v>
      </c>
      <c r="N1348">
        <v>12</v>
      </c>
      <c r="O1348">
        <v>100</v>
      </c>
      <c r="P1348">
        <v>1</v>
      </c>
      <c r="Q1348">
        <v>1</v>
      </c>
      <c r="R1348">
        <v>0.3</v>
      </c>
      <c r="S1348">
        <v>0.25</v>
      </c>
      <c r="T1348">
        <v>21</v>
      </c>
      <c r="U1348">
        <v>70</v>
      </c>
      <c r="V1348">
        <v>99</v>
      </c>
      <c r="W1348">
        <v>3.68</v>
      </c>
      <c r="X1348">
        <v>10</v>
      </c>
      <c r="Y1348">
        <v>0.5</v>
      </c>
      <c r="Z1348">
        <v>0.34</v>
      </c>
      <c r="AA1348">
        <v>60</v>
      </c>
      <c r="AB1348">
        <v>0.83</v>
      </c>
      <c r="AC1348">
        <v>345</v>
      </c>
      <c r="AD1348">
        <v>1</v>
      </c>
      <c r="AE1348">
        <v>0.81</v>
      </c>
      <c r="AF1348">
        <v>52</v>
      </c>
      <c r="AH1348">
        <v>18</v>
      </c>
      <c r="AI1348">
        <v>2</v>
      </c>
      <c r="AJ1348">
        <v>7</v>
      </c>
      <c r="AK1348">
        <v>16</v>
      </c>
      <c r="AL1348">
        <v>0.13</v>
      </c>
      <c r="AO1348">
        <v>61</v>
      </c>
      <c r="AQ1348">
        <v>68</v>
      </c>
    </row>
    <row r="1349" spans="1:43" hidden="1" x14ac:dyDescent="0.25">
      <c r="A1349" t="s">
        <v>4429</v>
      </c>
      <c r="B1349" t="s">
        <v>4430</v>
      </c>
      <c r="C1349" s="1" t="str">
        <f t="shared" si="93"/>
        <v>21:0091</v>
      </c>
      <c r="D1349" s="1" t="str">
        <f t="shared" si="94"/>
        <v>21:0007</v>
      </c>
      <c r="E1349" t="s">
        <v>4431</v>
      </c>
      <c r="F1349" t="s">
        <v>4432</v>
      </c>
      <c r="H1349">
        <v>64.9248805</v>
      </c>
      <c r="I1349">
        <v>-113.112813</v>
      </c>
      <c r="J1349" s="1" t="str">
        <f t="shared" si="91"/>
        <v>Till</v>
      </c>
      <c r="K1349" s="1" t="str">
        <f t="shared" si="90"/>
        <v>&lt;2 micron</v>
      </c>
      <c r="L1349">
        <v>0.1</v>
      </c>
      <c r="M1349">
        <v>5.57</v>
      </c>
      <c r="N1349">
        <v>24</v>
      </c>
      <c r="O1349">
        <v>110</v>
      </c>
      <c r="P1349">
        <v>1</v>
      </c>
      <c r="Q1349">
        <v>1</v>
      </c>
      <c r="R1349">
        <v>0.16</v>
      </c>
      <c r="S1349">
        <v>0.25</v>
      </c>
      <c r="T1349">
        <v>16</v>
      </c>
      <c r="U1349">
        <v>86</v>
      </c>
      <c r="V1349">
        <v>84</v>
      </c>
      <c r="W1349">
        <v>4.0599999999999996</v>
      </c>
      <c r="X1349">
        <v>10</v>
      </c>
      <c r="Y1349">
        <v>0.5</v>
      </c>
      <c r="Z1349">
        <v>0.4</v>
      </c>
      <c r="AA1349">
        <v>40</v>
      </c>
      <c r="AB1349">
        <v>0.85</v>
      </c>
      <c r="AC1349">
        <v>285</v>
      </c>
      <c r="AD1349">
        <v>2</v>
      </c>
      <c r="AE1349">
        <v>0.68</v>
      </c>
      <c r="AF1349">
        <v>43</v>
      </c>
      <c r="AH1349">
        <v>14</v>
      </c>
      <c r="AI1349">
        <v>4</v>
      </c>
      <c r="AJ1349">
        <v>7</v>
      </c>
      <c r="AK1349">
        <v>13</v>
      </c>
      <c r="AL1349">
        <v>0.17</v>
      </c>
      <c r="AO1349">
        <v>71</v>
      </c>
      <c r="AQ1349">
        <v>64</v>
      </c>
    </row>
    <row r="1350" spans="1:43" hidden="1" x14ac:dyDescent="0.25">
      <c r="A1350" t="s">
        <v>4433</v>
      </c>
      <c r="B1350" t="s">
        <v>4434</v>
      </c>
      <c r="C1350" s="1" t="str">
        <f t="shared" si="93"/>
        <v>21:0091</v>
      </c>
      <c r="D1350" s="1" t="str">
        <f t="shared" si="94"/>
        <v>21:0007</v>
      </c>
      <c r="E1350" t="s">
        <v>4435</v>
      </c>
      <c r="F1350" t="s">
        <v>4436</v>
      </c>
      <c r="H1350">
        <v>64.832520200000005</v>
      </c>
      <c r="I1350">
        <v>-113.12207479999999</v>
      </c>
      <c r="J1350" s="1" t="str">
        <f t="shared" si="91"/>
        <v>Till</v>
      </c>
      <c r="K1350" s="1" t="str">
        <f t="shared" si="90"/>
        <v>&lt;2 micron</v>
      </c>
      <c r="L1350">
        <v>0.1</v>
      </c>
      <c r="M1350">
        <v>5.75</v>
      </c>
      <c r="N1350">
        <v>18</v>
      </c>
      <c r="O1350">
        <v>90</v>
      </c>
      <c r="P1350">
        <v>2</v>
      </c>
      <c r="Q1350">
        <v>1</v>
      </c>
      <c r="R1350">
        <v>0.19</v>
      </c>
      <c r="S1350">
        <v>0.25</v>
      </c>
      <c r="T1350">
        <v>18</v>
      </c>
      <c r="U1350">
        <v>96</v>
      </c>
      <c r="V1350">
        <v>93</v>
      </c>
      <c r="W1350">
        <v>5.0999999999999996</v>
      </c>
      <c r="X1350">
        <v>20</v>
      </c>
      <c r="Y1350">
        <v>0.5</v>
      </c>
      <c r="Z1350">
        <v>0.28000000000000003</v>
      </c>
      <c r="AA1350">
        <v>60</v>
      </c>
      <c r="AB1350">
        <v>0.82</v>
      </c>
      <c r="AC1350">
        <v>290</v>
      </c>
      <c r="AD1350">
        <v>2</v>
      </c>
      <c r="AE1350">
        <v>0.77</v>
      </c>
      <c r="AF1350">
        <v>44</v>
      </c>
      <c r="AH1350">
        <v>20</v>
      </c>
      <c r="AI1350">
        <v>4</v>
      </c>
      <c r="AJ1350">
        <v>9</v>
      </c>
      <c r="AK1350">
        <v>15</v>
      </c>
      <c r="AL1350">
        <v>0.06</v>
      </c>
      <c r="AO1350">
        <v>82</v>
      </c>
      <c r="AQ1350">
        <v>60</v>
      </c>
    </row>
    <row r="1351" spans="1:43" hidden="1" x14ac:dyDescent="0.25">
      <c r="A1351" t="s">
        <v>4437</v>
      </c>
      <c r="B1351" t="s">
        <v>4438</v>
      </c>
      <c r="C1351" s="1" t="str">
        <f t="shared" si="93"/>
        <v>21:0091</v>
      </c>
      <c r="D1351" s="1" t="str">
        <f t="shared" si="94"/>
        <v>21:0007</v>
      </c>
      <c r="E1351" t="s">
        <v>4439</v>
      </c>
      <c r="F1351" t="s">
        <v>4440</v>
      </c>
      <c r="H1351">
        <v>64.565164899999999</v>
      </c>
      <c r="I1351">
        <v>-113.0986044</v>
      </c>
      <c r="J1351" s="1" t="str">
        <f t="shared" si="91"/>
        <v>Till</v>
      </c>
      <c r="K1351" s="1" t="str">
        <f t="shared" si="90"/>
        <v>&lt;2 micron</v>
      </c>
      <c r="L1351">
        <v>0.1</v>
      </c>
      <c r="M1351">
        <v>3.76</v>
      </c>
      <c r="N1351">
        <v>16</v>
      </c>
      <c r="O1351">
        <v>140</v>
      </c>
      <c r="P1351">
        <v>1</v>
      </c>
      <c r="Q1351">
        <v>1</v>
      </c>
      <c r="R1351">
        <v>0.4</v>
      </c>
      <c r="S1351">
        <v>0.25</v>
      </c>
      <c r="T1351">
        <v>22</v>
      </c>
      <c r="U1351">
        <v>95</v>
      </c>
      <c r="V1351">
        <v>258</v>
      </c>
      <c r="W1351">
        <v>4.53</v>
      </c>
      <c r="X1351">
        <v>20</v>
      </c>
      <c r="Y1351">
        <v>0.5</v>
      </c>
      <c r="Z1351">
        <v>1.02</v>
      </c>
      <c r="AA1351">
        <v>60</v>
      </c>
      <c r="AB1351">
        <v>1.58</v>
      </c>
      <c r="AC1351">
        <v>585</v>
      </c>
      <c r="AD1351">
        <v>2</v>
      </c>
      <c r="AE1351">
        <v>0.65</v>
      </c>
      <c r="AF1351">
        <v>61</v>
      </c>
      <c r="AH1351">
        <v>62</v>
      </c>
      <c r="AI1351">
        <v>1</v>
      </c>
      <c r="AJ1351">
        <v>13</v>
      </c>
      <c r="AK1351">
        <v>14</v>
      </c>
      <c r="AL1351">
        <v>0.09</v>
      </c>
      <c r="AO1351">
        <v>75</v>
      </c>
      <c r="AQ1351">
        <v>104</v>
      </c>
    </row>
    <row r="1352" spans="1:43" hidden="1" x14ac:dyDescent="0.25">
      <c r="A1352" t="s">
        <v>4441</v>
      </c>
      <c r="B1352" t="s">
        <v>4442</v>
      </c>
      <c r="C1352" s="1" t="str">
        <f t="shared" si="93"/>
        <v>21:0091</v>
      </c>
      <c r="D1352" s="1" t="str">
        <f t="shared" si="94"/>
        <v>21:0007</v>
      </c>
      <c r="E1352" t="s">
        <v>4443</v>
      </c>
      <c r="F1352" t="s">
        <v>4444</v>
      </c>
      <c r="H1352">
        <v>64.574080699999996</v>
      </c>
      <c r="I1352">
        <v>-113.2671552</v>
      </c>
      <c r="J1352" s="1" t="str">
        <f t="shared" si="91"/>
        <v>Till</v>
      </c>
      <c r="K1352" s="1" t="str">
        <f t="shared" si="90"/>
        <v>&lt;2 micron</v>
      </c>
      <c r="L1352">
        <v>0.1</v>
      </c>
      <c r="M1352">
        <v>4.6900000000000004</v>
      </c>
      <c r="N1352">
        <v>32</v>
      </c>
      <c r="O1352">
        <v>90</v>
      </c>
      <c r="P1352">
        <v>1.5</v>
      </c>
      <c r="Q1352">
        <v>1</v>
      </c>
      <c r="R1352">
        <v>0.32</v>
      </c>
      <c r="S1352">
        <v>0.25</v>
      </c>
      <c r="T1352">
        <v>22</v>
      </c>
      <c r="U1352">
        <v>104</v>
      </c>
      <c r="V1352">
        <v>202</v>
      </c>
      <c r="W1352">
        <v>5.51</v>
      </c>
      <c r="X1352">
        <v>20</v>
      </c>
      <c r="Y1352">
        <v>0.5</v>
      </c>
      <c r="Z1352">
        <v>0.51</v>
      </c>
      <c r="AA1352">
        <v>70</v>
      </c>
      <c r="AB1352">
        <v>1.17</v>
      </c>
      <c r="AC1352">
        <v>510</v>
      </c>
      <c r="AD1352">
        <v>3</v>
      </c>
      <c r="AE1352">
        <v>0.87</v>
      </c>
      <c r="AF1352">
        <v>60</v>
      </c>
      <c r="AH1352">
        <v>50</v>
      </c>
      <c r="AI1352">
        <v>4</v>
      </c>
      <c r="AJ1352">
        <v>12</v>
      </c>
      <c r="AK1352">
        <v>13</v>
      </c>
      <c r="AL1352">
        <v>0.12</v>
      </c>
      <c r="AO1352">
        <v>104</v>
      </c>
      <c r="AQ1352">
        <v>72</v>
      </c>
    </row>
    <row r="1353" spans="1:43" hidden="1" x14ac:dyDescent="0.25">
      <c r="A1353" t="s">
        <v>4445</v>
      </c>
      <c r="B1353" t="s">
        <v>4446</v>
      </c>
      <c r="C1353" s="1" t="str">
        <f t="shared" si="93"/>
        <v>21:0091</v>
      </c>
      <c r="D1353" s="1" t="str">
        <f t="shared" si="94"/>
        <v>21:0007</v>
      </c>
      <c r="E1353" t="s">
        <v>4447</v>
      </c>
      <c r="F1353" t="s">
        <v>4448</v>
      </c>
      <c r="H1353">
        <v>64.640492100000003</v>
      </c>
      <c r="I1353">
        <v>-113.07705439999999</v>
      </c>
      <c r="J1353" s="1" t="str">
        <f t="shared" si="91"/>
        <v>Till</v>
      </c>
      <c r="K1353" s="1" t="str">
        <f t="shared" si="90"/>
        <v>&lt;2 micron</v>
      </c>
      <c r="L1353">
        <v>0.1</v>
      </c>
      <c r="M1353">
        <v>3.44</v>
      </c>
      <c r="N1353">
        <v>16</v>
      </c>
      <c r="O1353">
        <v>60</v>
      </c>
      <c r="P1353">
        <v>0.5</v>
      </c>
      <c r="Q1353">
        <v>1</v>
      </c>
      <c r="R1353">
        <v>0.31</v>
      </c>
      <c r="S1353">
        <v>0.25</v>
      </c>
      <c r="T1353">
        <v>14</v>
      </c>
      <c r="U1353">
        <v>60</v>
      </c>
      <c r="V1353">
        <v>82</v>
      </c>
      <c r="W1353">
        <v>2.72</v>
      </c>
      <c r="X1353">
        <v>10</v>
      </c>
      <c r="Y1353">
        <v>0.5</v>
      </c>
      <c r="Z1353">
        <v>0.28999999999999998</v>
      </c>
      <c r="AA1353">
        <v>50</v>
      </c>
      <c r="AB1353">
        <v>0.84</v>
      </c>
      <c r="AC1353">
        <v>300</v>
      </c>
      <c r="AD1353">
        <v>0.5</v>
      </c>
      <c r="AE1353">
        <v>1.26</v>
      </c>
      <c r="AF1353">
        <v>37</v>
      </c>
      <c r="AH1353">
        <v>28</v>
      </c>
      <c r="AI1353">
        <v>4</v>
      </c>
      <c r="AJ1353">
        <v>8</v>
      </c>
      <c r="AK1353">
        <v>13</v>
      </c>
      <c r="AL1353">
        <v>0.03</v>
      </c>
      <c r="AO1353">
        <v>49</v>
      </c>
      <c r="AQ1353">
        <v>48</v>
      </c>
    </row>
    <row r="1354" spans="1:43" hidden="1" x14ac:dyDescent="0.25">
      <c r="A1354" t="s">
        <v>4449</v>
      </c>
      <c r="B1354" t="s">
        <v>4450</v>
      </c>
      <c r="C1354" s="1" t="str">
        <f t="shared" si="93"/>
        <v>21:0091</v>
      </c>
      <c r="D1354" s="1" t="str">
        <f t="shared" si="94"/>
        <v>21:0007</v>
      </c>
      <c r="E1354" t="s">
        <v>4451</v>
      </c>
      <c r="F1354" t="s">
        <v>4452</v>
      </c>
      <c r="H1354">
        <v>64.712883099999999</v>
      </c>
      <c r="I1354">
        <v>-113.1132461</v>
      </c>
      <c r="J1354" s="1" t="str">
        <f t="shared" si="91"/>
        <v>Till</v>
      </c>
      <c r="K1354" s="1" t="str">
        <f t="shared" si="90"/>
        <v>&lt;2 micron</v>
      </c>
      <c r="L1354">
        <v>0.1</v>
      </c>
      <c r="M1354">
        <v>3.27</v>
      </c>
      <c r="N1354">
        <v>20</v>
      </c>
      <c r="O1354">
        <v>90</v>
      </c>
      <c r="P1354">
        <v>1</v>
      </c>
      <c r="Q1354">
        <v>1</v>
      </c>
      <c r="R1354">
        <v>0.34</v>
      </c>
      <c r="S1354">
        <v>0.25</v>
      </c>
      <c r="T1354">
        <v>21</v>
      </c>
      <c r="U1354">
        <v>71</v>
      </c>
      <c r="V1354">
        <v>109</v>
      </c>
      <c r="W1354">
        <v>3.16</v>
      </c>
      <c r="X1354">
        <v>10</v>
      </c>
      <c r="Y1354">
        <v>0.5</v>
      </c>
      <c r="Z1354">
        <v>0.5</v>
      </c>
      <c r="AA1354">
        <v>50</v>
      </c>
      <c r="AB1354">
        <v>1.07</v>
      </c>
      <c r="AC1354">
        <v>450</v>
      </c>
      <c r="AD1354">
        <v>1</v>
      </c>
      <c r="AE1354">
        <v>0.53</v>
      </c>
      <c r="AF1354">
        <v>54</v>
      </c>
      <c r="AH1354">
        <v>24</v>
      </c>
      <c r="AI1354">
        <v>2</v>
      </c>
      <c r="AJ1354">
        <v>8</v>
      </c>
      <c r="AK1354">
        <v>15</v>
      </c>
      <c r="AL1354">
        <v>0.11</v>
      </c>
      <c r="AO1354">
        <v>55</v>
      </c>
      <c r="AQ1354">
        <v>68</v>
      </c>
    </row>
    <row r="1355" spans="1:43" hidden="1" x14ac:dyDescent="0.25">
      <c r="A1355" t="s">
        <v>4453</v>
      </c>
      <c r="B1355" t="s">
        <v>4454</v>
      </c>
      <c r="C1355" s="1" t="str">
        <f t="shared" si="93"/>
        <v>21:0091</v>
      </c>
      <c r="D1355" s="1" t="str">
        <f t="shared" si="94"/>
        <v>21:0007</v>
      </c>
      <c r="E1355" t="s">
        <v>4455</v>
      </c>
      <c r="F1355" t="s">
        <v>4456</v>
      </c>
      <c r="H1355">
        <v>64.690635499999999</v>
      </c>
      <c r="I1355">
        <v>-113.2657117</v>
      </c>
      <c r="J1355" s="1" t="str">
        <f t="shared" si="91"/>
        <v>Till</v>
      </c>
      <c r="K1355" s="1" t="str">
        <f t="shared" si="90"/>
        <v>&lt;2 micron</v>
      </c>
      <c r="L1355">
        <v>0.1</v>
      </c>
      <c r="M1355">
        <v>3.91</v>
      </c>
      <c r="N1355">
        <v>14</v>
      </c>
      <c r="O1355">
        <v>100</v>
      </c>
      <c r="P1355">
        <v>1</v>
      </c>
      <c r="Q1355">
        <v>1</v>
      </c>
      <c r="R1355">
        <v>0.44</v>
      </c>
      <c r="S1355">
        <v>0.25</v>
      </c>
      <c r="T1355">
        <v>25</v>
      </c>
      <c r="U1355">
        <v>93</v>
      </c>
      <c r="V1355">
        <v>154</v>
      </c>
      <c r="W1355">
        <v>4.01</v>
      </c>
      <c r="X1355">
        <v>20</v>
      </c>
      <c r="Y1355">
        <v>0.5</v>
      </c>
      <c r="Z1355">
        <v>0.67</v>
      </c>
      <c r="AA1355">
        <v>80</v>
      </c>
      <c r="AB1355">
        <v>1.31</v>
      </c>
      <c r="AC1355">
        <v>585</v>
      </c>
      <c r="AD1355">
        <v>1</v>
      </c>
      <c r="AE1355">
        <v>0.74</v>
      </c>
      <c r="AF1355">
        <v>61</v>
      </c>
      <c r="AH1355">
        <v>32</v>
      </c>
      <c r="AI1355">
        <v>4</v>
      </c>
      <c r="AJ1355">
        <v>11</v>
      </c>
      <c r="AK1355">
        <v>17</v>
      </c>
      <c r="AL1355">
        <v>0.13</v>
      </c>
      <c r="AO1355">
        <v>71</v>
      </c>
      <c r="AQ1355">
        <v>78</v>
      </c>
    </row>
    <row r="1356" spans="1:43" hidden="1" x14ac:dyDescent="0.25">
      <c r="A1356" t="s">
        <v>4457</v>
      </c>
      <c r="B1356" t="s">
        <v>4458</v>
      </c>
      <c r="C1356" s="1" t="str">
        <f t="shared" si="93"/>
        <v>21:0091</v>
      </c>
      <c r="D1356" s="1" t="str">
        <f t="shared" si="94"/>
        <v>21:0007</v>
      </c>
      <c r="E1356" t="s">
        <v>4459</v>
      </c>
      <c r="F1356" t="s">
        <v>4460</v>
      </c>
      <c r="H1356">
        <v>64.722926900000004</v>
      </c>
      <c r="I1356">
        <v>-113.4328031</v>
      </c>
      <c r="J1356" s="1" t="str">
        <f t="shared" si="91"/>
        <v>Till</v>
      </c>
      <c r="K1356" s="1" t="str">
        <f t="shared" si="90"/>
        <v>&lt;2 micron</v>
      </c>
      <c r="L1356">
        <v>0.1</v>
      </c>
      <c r="M1356">
        <v>3.57</v>
      </c>
      <c r="N1356">
        <v>16</v>
      </c>
      <c r="O1356">
        <v>140</v>
      </c>
      <c r="P1356">
        <v>1.5</v>
      </c>
      <c r="Q1356">
        <v>1</v>
      </c>
      <c r="R1356">
        <v>0.36</v>
      </c>
      <c r="S1356">
        <v>0.25</v>
      </c>
      <c r="T1356">
        <v>22</v>
      </c>
      <c r="U1356">
        <v>78</v>
      </c>
      <c r="V1356">
        <v>188</v>
      </c>
      <c r="W1356">
        <v>3.74</v>
      </c>
      <c r="X1356">
        <v>20</v>
      </c>
      <c r="Y1356">
        <v>0.5</v>
      </c>
      <c r="Z1356">
        <v>0.75</v>
      </c>
      <c r="AA1356">
        <v>70</v>
      </c>
      <c r="AB1356">
        <v>1.36</v>
      </c>
      <c r="AC1356">
        <v>485</v>
      </c>
      <c r="AD1356">
        <v>1</v>
      </c>
      <c r="AE1356">
        <v>0.68</v>
      </c>
      <c r="AF1356">
        <v>60</v>
      </c>
      <c r="AH1356">
        <v>34</v>
      </c>
      <c r="AI1356">
        <v>4</v>
      </c>
      <c r="AJ1356">
        <v>10</v>
      </c>
      <c r="AK1356">
        <v>17</v>
      </c>
      <c r="AL1356">
        <v>0.09</v>
      </c>
      <c r="AO1356">
        <v>65</v>
      </c>
      <c r="AQ1356">
        <v>86</v>
      </c>
    </row>
    <row r="1357" spans="1:43" hidden="1" x14ac:dyDescent="0.25">
      <c r="A1357" t="s">
        <v>4461</v>
      </c>
      <c r="B1357" t="s">
        <v>4462</v>
      </c>
      <c r="C1357" s="1" t="str">
        <f t="shared" si="93"/>
        <v>21:0091</v>
      </c>
      <c r="D1357" s="1" t="str">
        <f t="shared" si="94"/>
        <v>21:0007</v>
      </c>
      <c r="E1357" t="s">
        <v>4463</v>
      </c>
      <c r="F1357" t="s">
        <v>4464</v>
      </c>
      <c r="H1357">
        <v>64.644791999999995</v>
      </c>
      <c r="I1357">
        <v>-113.42323089999999</v>
      </c>
      <c r="J1357" s="1" t="str">
        <f t="shared" si="91"/>
        <v>Till</v>
      </c>
      <c r="K1357" s="1" t="str">
        <f t="shared" si="90"/>
        <v>&lt;2 micron</v>
      </c>
      <c r="L1357">
        <v>0.1</v>
      </c>
      <c r="M1357">
        <v>2.4</v>
      </c>
      <c r="N1357">
        <v>14</v>
      </c>
      <c r="O1357">
        <v>60</v>
      </c>
      <c r="P1357">
        <v>0.5</v>
      </c>
      <c r="Q1357">
        <v>1</v>
      </c>
      <c r="R1357">
        <v>0.54</v>
      </c>
      <c r="S1357">
        <v>0.25</v>
      </c>
      <c r="T1357">
        <v>15</v>
      </c>
      <c r="U1357">
        <v>52</v>
      </c>
      <c r="V1357">
        <v>70</v>
      </c>
      <c r="W1357">
        <v>2.94</v>
      </c>
      <c r="X1357">
        <v>10</v>
      </c>
      <c r="Y1357">
        <v>0.5</v>
      </c>
      <c r="Z1357">
        <v>0.38</v>
      </c>
      <c r="AA1357">
        <v>90</v>
      </c>
      <c r="AB1357">
        <v>0.87</v>
      </c>
      <c r="AC1357">
        <v>350</v>
      </c>
      <c r="AD1357">
        <v>0.5</v>
      </c>
      <c r="AE1357">
        <v>0.51</v>
      </c>
      <c r="AF1357">
        <v>35</v>
      </c>
      <c r="AH1357">
        <v>18</v>
      </c>
      <c r="AI1357">
        <v>2</v>
      </c>
      <c r="AJ1357">
        <v>8</v>
      </c>
      <c r="AK1357">
        <v>22</v>
      </c>
      <c r="AL1357">
        <v>0.09</v>
      </c>
      <c r="AO1357">
        <v>54</v>
      </c>
      <c r="AQ1357">
        <v>56</v>
      </c>
    </row>
    <row r="1358" spans="1:43" hidden="1" x14ac:dyDescent="0.25">
      <c r="A1358" t="s">
        <v>4465</v>
      </c>
      <c r="B1358" t="s">
        <v>4466</v>
      </c>
      <c r="C1358" s="1" t="str">
        <f t="shared" si="93"/>
        <v>21:0091</v>
      </c>
      <c r="D1358" s="1" t="str">
        <f t="shared" si="94"/>
        <v>21:0007</v>
      </c>
      <c r="E1358" t="s">
        <v>4467</v>
      </c>
      <c r="F1358" t="s">
        <v>4468</v>
      </c>
      <c r="H1358">
        <v>64.551193600000005</v>
      </c>
      <c r="I1358">
        <v>-113.4088242</v>
      </c>
      <c r="J1358" s="1" t="str">
        <f t="shared" si="91"/>
        <v>Till</v>
      </c>
      <c r="K1358" s="1" t="str">
        <f t="shared" si="90"/>
        <v>&lt;2 micron</v>
      </c>
      <c r="L1358">
        <v>0.2</v>
      </c>
      <c r="M1358">
        <v>3.8</v>
      </c>
      <c r="N1358">
        <v>20</v>
      </c>
      <c r="O1358">
        <v>80</v>
      </c>
      <c r="P1358">
        <v>0.5</v>
      </c>
      <c r="Q1358">
        <v>1</v>
      </c>
      <c r="R1358">
        <v>0.16</v>
      </c>
      <c r="S1358">
        <v>0.25</v>
      </c>
      <c r="T1358">
        <v>11</v>
      </c>
      <c r="U1358">
        <v>121</v>
      </c>
      <c r="V1358">
        <v>72</v>
      </c>
      <c r="W1358">
        <v>4.96</v>
      </c>
      <c r="X1358">
        <v>10</v>
      </c>
      <c r="Y1358">
        <v>0.5</v>
      </c>
      <c r="Z1358">
        <v>0.27</v>
      </c>
      <c r="AA1358">
        <v>50</v>
      </c>
      <c r="AB1358">
        <v>0.87</v>
      </c>
      <c r="AC1358">
        <v>195</v>
      </c>
      <c r="AD1358">
        <v>3</v>
      </c>
      <c r="AE1358">
        <v>0.88</v>
      </c>
      <c r="AF1358">
        <v>36</v>
      </c>
      <c r="AH1358">
        <v>18</v>
      </c>
      <c r="AI1358">
        <v>4</v>
      </c>
      <c r="AJ1358">
        <v>7</v>
      </c>
      <c r="AK1358">
        <v>10</v>
      </c>
      <c r="AL1358">
        <v>0.11</v>
      </c>
      <c r="AO1358">
        <v>110</v>
      </c>
      <c r="AQ1358">
        <v>60</v>
      </c>
    </row>
    <row r="1359" spans="1:43" hidden="1" x14ac:dyDescent="0.25">
      <c r="A1359" t="s">
        <v>4469</v>
      </c>
      <c r="B1359" t="s">
        <v>4470</v>
      </c>
      <c r="C1359" s="1" t="str">
        <f t="shared" si="93"/>
        <v>21:0091</v>
      </c>
      <c r="D1359" s="1" t="str">
        <f t="shared" si="94"/>
        <v>21:0007</v>
      </c>
      <c r="E1359" t="s">
        <v>4471</v>
      </c>
      <c r="F1359" t="s">
        <v>4472</v>
      </c>
      <c r="H1359">
        <v>64.470600399999995</v>
      </c>
      <c r="I1359">
        <v>-113.24439750000001</v>
      </c>
      <c r="J1359" s="1" t="str">
        <f t="shared" si="91"/>
        <v>Till</v>
      </c>
      <c r="K1359" s="1" t="str">
        <f t="shared" si="90"/>
        <v>&lt;2 micron</v>
      </c>
      <c r="L1359">
        <v>0.2</v>
      </c>
      <c r="M1359">
        <v>5.44</v>
      </c>
      <c r="N1359">
        <v>28</v>
      </c>
      <c r="O1359">
        <v>170</v>
      </c>
      <c r="P1359">
        <v>0.25</v>
      </c>
      <c r="Q1359">
        <v>1</v>
      </c>
      <c r="R1359">
        <v>0.27</v>
      </c>
      <c r="S1359">
        <v>0.25</v>
      </c>
      <c r="T1359">
        <v>22</v>
      </c>
      <c r="U1359">
        <v>93</v>
      </c>
      <c r="V1359">
        <v>136</v>
      </c>
      <c r="W1359">
        <v>6.14</v>
      </c>
      <c r="X1359">
        <v>20</v>
      </c>
      <c r="Y1359">
        <v>0.5</v>
      </c>
      <c r="Z1359">
        <v>0.89</v>
      </c>
      <c r="AA1359">
        <v>40</v>
      </c>
      <c r="AB1359">
        <v>1.7</v>
      </c>
      <c r="AC1359">
        <v>475</v>
      </c>
      <c r="AD1359">
        <v>1</v>
      </c>
      <c r="AE1359">
        <v>0.53</v>
      </c>
      <c r="AF1359">
        <v>62</v>
      </c>
      <c r="AH1359">
        <v>30</v>
      </c>
      <c r="AI1359">
        <v>2</v>
      </c>
      <c r="AJ1359">
        <v>12</v>
      </c>
      <c r="AK1359">
        <v>14</v>
      </c>
      <c r="AL1359">
        <v>0.28000000000000003</v>
      </c>
      <c r="AO1359">
        <v>104</v>
      </c>
      <c r="AQ1359">
        <v>112</v>
      </c>
    </row>
    <row r="1360" spans="1:43" hidden="1" x14ac:dyDescent="0.25">
      <c r="A1360" t="s">
        <v>4473</v>
      </c>
      <c r="B1360" t="s">
        <v>4474</v>
      </c>
      <c r="C1360" s="1" t="str">
        <f t="shared" si="93"/>
        <v>21:0091</v>
      </c>
      <c r="D1360" s="1" t="str">
        <f t="shared" si="94"/>
        <v>21:0007</v>
      </c>
      <c r="E1360" t="s">
        <v>4475</v>
      </c>
      <c r="F1360" t="s">
        <v>4476</v>
      </c>
      <c r="H1360">
        <v>64.434529299999994</v>
      </c>
      <c r="I1360">
        <v>-113.41688329999999</v>
      </c>
      <c r="J1360" s="1" t="str">
        <f t="shared" si="91"/>
        <v>Till</v>
      </c>
      <c r="K1360" s="1" t="str">
        <f t="shared" si="90"/>
        <v>&lt;2 micron</v>
      </c>
      <c r="L1360">
        <v>0.1</v>
      </c>
      <c r="M1360">
        <v>4.03</v>
      </c>
      <c r="N1360">
        <v>22</v>
      </c>
      <c r="O1360">
        <v>80</v>
      </c>
      <c r="P1360">
        <v>0.5</v>
      </c>
      <c r="Q1360">
        <v>1</v>
      </c>
      <c r="R1360">
        <v>0.35</v>
      </c>
      <c r="S1360">
        <v>0.25</v>
      </c>
      <c r="T1360">
        <v>19</v>
      </c>
      <c r="U1360">
        <v>63</v>
      </c>
      <c r="V1360">
        <v>99</v>
      </c>
      <c r="W1360">
        <v>3.5</v>
      </c>
      <c r="X1360">
        <v>10</v>
      </c>
      <c r="Y1360">
        <v>0.5</v>
      </c>
      <c r="Z1360">
        <v>0.33</v>
      </c>
      <c r="AA1360">
        <v>40</v>
      </c>
      <c r="AB1360">
        <v>0.96</v>
      </c>
      <c r="AC1360">
        <v>335</v>
      </c>
      <c r="AD1360">
        <v>0.5</v>
      </c>
      <c r="AE1360">
        <v>0.47</v>
      </c>
      <c r="AF1360">
        <v>44</v>
      </c>
      <c r="AH1360">
        <v>28</v>
      </c>
      <c r="AI1360">
        <v>2</v>
      </c>
      <c r="AJ1360">
        <v>10</v>
      </c>
      <c r="AK1360">
        <v>15</v>
      </c>
      <c r="AL1360">
        <v>0.17</v>
      </c>
      <c r="AO1360">
        <v>61</v>
      </c>
      <c r="AQ1360">
        <v>58</v>
      </c>
    </row>
    <row r="1361" spans="1:43" hidden="1" x14ac:dyDescent="0.25">
      <c r="A1361" t="s">
        <v>4477</v>
      </c>
      <c r="B1361" t="s">
        <v>4478</v>
      </c>
      <c r="C1361" s="1" t="str">
        <f t="shared" si="93"/>
        <v>21:0091</v>
      </c>
      <c r="D1361" s="1" t="str">
        <f t="shared" si="94"/>
        <v>21:0007</v>
      </c>
      <c r="E1361" t="s">
        <v>4479</v>
      </c>
      <c r="F1361" t="s">
        <v>4480</v>
      </c>
      <c r="H1361">
        <v>64.377901199999997</v>
      </c>
      <c r="I1361">
        <v>-113.2615064</v>
      </c>
      <c r="J1361" s="1" t="str">
        <f t="shared" si="91"/>
        <v>Till</v>
      </c>
      <c r="K1361" s="1" t="str">
        <f t="shared" si="90"/>
        <v>&lt;2 micron</v>
      </c>
      <c r="L1361">
        <v>0.2</v>
      </c>
      <c r="M1361">
        <v>2.4300000000000002</v>
      </c>
      <c r="N1361">
        <v>14</v>
      </c>
      <c r="O1361">
        <v>40</v>
      </c>
      <c r="P1361">
        <v>0.25</v>
      </c>
      <c r="Q1361">
        <v>1</v>
      </c>
      <c r="R1361">
        <v>0.23</v>
      </c>
      <c r="S1361">
        <v>0.25</v>
      </c>
      <c r="T1361">
        <v>8</v>
      </c>
      <c r="U1361">
        <v>54</v>
      </c>
      <c r="V1361">
        <v>55</v>
      </c>
      <c r="W1361">
        <v>2.64</v>
      </c>
      <c r="X1361">
        <v>10</v>
      </c>
      <c r="Y1361">
        <v>0.5</v>
      </c>
      <c r="Z1361">
        <v>0.12</v>
      </c>
      <c r="AA1361">
        <v>30</v>
      </c>
      <c r="AB1361">
        <v>0.63</v>
      </c>
      <c r="AC1361">
        <v>185</v>
      </c>
      <c r="AD1361">
        <v>1</v>
      </c>
      <c r="AE1361">
        <v>0.28999999999999998</v>
      </c>
      <c r="AF1361">
        <v>32</v>
      </c>
      <c r="AH1361">
        <v>8</v>
      </c>
      <c r="AI1361">
        <v>1</v>
      </c>
      <c r="AJ1361">
        <v>4</v>
      </c>
      <c r="AK1361">
        <v>10</v>
      </c>
      <c r="AL1361">
        <v>0.11</v>
      </c>
      <c r="AO1361">
        <v>51</v>
      </c>
      <c r="AQ1361">
        <v>36</v>
      </c>
    </row>
    <row r="1362" spans="1:43" hidden="1" x14ac:dyDescent="0.25">
      <c r="A1362" t="s">
        <v>4481</v>
      </c>
      <c r="B1362" t="s">
        <v>4482</v>
      </c>
      <c r="C1362" s="1" t="str">
        <f t="shared" si="93"/>
        <v>21:0091</v>
      </c>
      <c r="D1362" s="1" t="str">
        <f t="shared" si="94"/>
        <v>21:0007</v>
      </c>
      <c r="E1362" t="s">
        <v>4479</v>
      </c>
      <c r="F1362" t="s">
        <v>4483</v>
      </c>
      <c r="H1362">
        <v>64.377901199999997</v>
      </c>
      <c r="I1362">
        <v>-113.2615064</v>
      </c>
      <c r="J1362" s="1" t="str">
        <f t="shared" si="91"/>
        <v>Till</v>
      </c>
      <c r="K1362" s="1" t="str">
        <f t="shared" si="90"/>
        <v>&lt;2 micron</v>
      </c>
      <c r="L1362">
        <v>0.1</v>
      </c>
      <c r="M1362">
        <v>2.3199999999999998</v>
      </c>
      <c r="N1362">
        <v>10</v>
      </c>
      <c r="O1362">
        <v>40</v>
      </c>
      <c r="P1362">
        <v>0.5</v>
      </c>
      <c r="Q1362">
        <v>1</v>
      </c>
      <c r="R1362">
        <v>0.22</v>
      </c>
      <c r="S1362">
        <v>0.25</v>
      </c>
      <c r="T1362">
        <v>9</v>
      </c>
      <c r="U1362">
        <v>50</v>
      </c>
      <c r="V1362">
        <v>54</v>
      </c>
      <c r="W1362">
        <v>2.5299999999999998</v>
      </c>
      <c r="X1362">
        <v>5</v>
      </c>
      <c r="Y1362">
        <v>0.5</v>
      </c>
      <c r="Z1362">
        <v>0.12</v>
      </c>
      <c r="AA1362">
        <v>30</v>
      </c>
      <c r="AB1362">
        <v>0.6</v>
      </c>
      <c r="AC1362">
        <v>185</v>
      </c>
      <c r="AD1362">
        <v>1</v>
      </c>
      <c r="AE1362">
        <v>0.28000000000000003</v>
      </c>
      <c r="AF1362">
        <v>30</v>
      </c>
      <c r="AH1362">
        <v>12</v>
      </c>
      <c r="AI1362">
        <v>1</v>
      </c>
      <c r="AJ1362">
        <v>4</v>
      </c>
      <c r="AK1362">
        <v>10</v>
      </c>
      <c r="AL1362">
        <v>0.11</v>
      </c>
      <c r="AO1362">
        <v>48</v>
      </c>
      <c r="AQ1362">
        <v>34</v>
      </c>
    </row>
    <row r="1363" spans="1:43" hidden="1" x14ac:dyDescent="0.25">
      <c r="A1363" t="s">
        <v>4484</v>
      </c>
      <c r="B1363" t="s">
        <v>4485</v>
      </c>
      <c r="C1363" s="1" t="str">
        <f t="shared" si="93"/>
        <v>21:0091</v>
      </c>
      <c r="D1363" s="1" t="str">
        <f t="shared" si="94"/>
        <v>21:0007</v>
      </c>
      <c r="E1363" t="s">
        <v>4486</v>
      </c>
      <c r="F1363" t="s">
        <v>4487</v>
      </c>
      <c r="H1363">
        <v>64.327803500000002</v>
      </c>
      <c r="I1363">
        <v>-113.41832669999999</v>
      </c>
      <c r="J1363" s="1" t="str">
        <f t="shared" si="91"/>
        <v>Till</v>
      </c>
      <c r="K1363" s="1" t="str">
        <f t="shared" si="90"/>
        <v>&lt;2 micron</v>
      </c>
      <c r="L1363">
        <v>0.2</v>
      </c>
      <c r="M1363">
        <v>5.41</v>
      </c>
      <c r="N1363">
        <v>42</v>
      </c>
      <c r="O1363">
        <v>60</v>
      </c>
      <c r="P1363">
        <v>0.5</v>
      </c>
      <c r="Q1363">
        <v>1</v>
      </c>
      <c r="R1363">
        <v>0.16</v>
      </c>
      <c r="S1363">
        <v>0.25</v>
      </c>
      <c r="T1363">
        <v>15</v>
      </c>
      <c r="U1363">
        <v>91</v>
      </c>
      <c r="V1363">
        <v>83</v>
      </c>
      <c r="W1363">
        <v>5.67</v>
      </c>
      <c r="X1363">
        <v>10</v>
      </c>
      <c r="Y1363">
        <v>0.5</v>
      </c>
      <c r="Z1363">
        <v>0.11</v>
      </c>
      <c r="AA1363">
        <v>40</v>
      </c>
      <c r="AB1363">
        <v>0.92</v>
      </c>
      <c r="AC1363">
        <v>235</v>
      </c>
      <c r="AD1363">
        <v>2</v>
      </c>
      <c r="AE1363">
        <v>0.68</v>
      </c>
      <c r="AF1363">
        <v>52</v>
      </c>
      <c r="AH1363">
        <v>18</v>
      </c>
      <c r="AI1363">
        <v>4</v>
      </c>
      <c r="AJ1363">
        <v>8</v>
      </c>
      <c r="AK1363">
        <v>9</v>
      </c>
      <c r="AL1363">
        <v>0.24</v>
      </c>
      <c r="AO1363">
        <v>104</v>
      </c>
      <c r="AQ1363">
        <v>60</v>
      </c>
    </row>
    <row r="1364" spans="1:43" hidden="1" x14ac:dyDescent="0.25">
      <c r="A1364" t="s">
        <v>4488</v>
      </c>
      <c r="B1364" t="s">
        <v>4489</v>
      </c>
      <c r="C1364" s="1" t="str">
        <f t="shared" si="93"/>
        <v>21:0091</v>
      </c>
      <c r="D1364" s="1" t="str">
        <f t="shared" si="94"/>
        <v>21:0007</v>
      </c>
      <c r="E1364" t="s">
        <v>4490</v>
      </c>
      <c r="F1364" t="s">
        <v>4491</v>
      </c>
      <c r="H1364">
        <v>64.292491400000003</v>
      </c>
      <c r="I1364">
        <v>-113.25053990000001</v>
      </c>
      <c r="J1364" s="1" t="str">
        <f t="shared" si="91"/>
        <v>Till</v>
      </c>
      <c r="K1364" s="1" t="str">
        <f t="shared" si="90"/>
        <v>&lt;2 micron</v>
      </c>
      <c r="L1364">
        <v>0.2</v>
      </c>
      <c r="M1364">
        <v>4.55</v>
      </c>
      <c r="N1364">
        <v>28</v>
      </c>
      <c r="O1364">
        <v>140</v>
      </c>
      <c r="P1364">
        <v>0.5</v>
      </c>
      <c r="Q1364">
        <v>1</v>
      </c>
      <c r="R1364">
        <v>0.33</v>
      </c>
      <c r="S1364">
        <v>0.25</v>
      </c>
      <c r="T1364">
        <v>23</v>
      </c>
      <c r="U1364">
        <v>90</v>
      </c>
      <c r="V1364">
        <v>199</v>
      </c>
      <c r="W1364">
        <v>4.43</v>
      </c>
      <c r="X1364">
        <v>20</v>
      </c>
      <c r="Y1364">
        <v>0.5</v>
      </c>
      <c r="Z1364">
        <v>0.73</v>
      </c>
      <c r="AA1364">
        <v>60</v>
      </c>
      <c r="AB1364">
        <v>1.44</v>
      </c>
      <c r="AC1364">
        <v>430</v>
      </c>
      <c r="AD1364">
        <v>1</v>
      </c>
      <c r="AE1364">
        <v>0.86</v>
      </c>
      <c r="AF1364">
        <v>55</v>
      </c>
      <c r="AH1364">
        <v>24</v>
      </c>
      <c r="AI1364">
        <v>8</v>
      </c>
      <c r="AJ1364">
        <v>11</v>
      </c>
      <c r="AK1364">
        <v>15</v>
      </c>
      <c r="AL1364">
        <v>0.05</v>
      </c>
      <c r="AO1364">
        <v>72</v>
      </c>
      <c r="AQ1364">
        <v>92</v>
      </c>
    </row>
    <row r="1365" spans="1:43" hidden="1" x14ac:dyDescent="0.25">
      <c r="A1365" t="s">
        <v>4492</v>
      </c>
      <c r="B1365" t="s">
        <v>4493</v>
      </c>
      <c r="C1365" s="1" t="str">
        <f t="shared" si="93"/>
        <v>21:0091</v>
      </c>
      <c r="D1365" s="1" t="str">
        <f t="shared" si="94"/>
        <v>21:0007</v>
      </c>
      <c r="E1365" t="s">
        <v>4494</v>
      </c>
      <c r="F1365" t="s">
        <v>4495</v>
      </c>
      <c r="H1365">
        <v>64.339178099999998</v>
      </c>
      <c r="I1365">
        <v>-113.1005096</v>
      </c>
      <c r="J1365" s="1" t="str">
        <f t="shared" si="91"/>
        <v>Till</v>
      </c>
      <c r="K1365" s="1" t="str">
        <f t="shared" si="90"/>
        <v>&lt;2 micron</v>
      </c>
      <c r="L1365">
        <v>0.2</v>
      </c>
      <c r="M1365">
        <v>4.55</v>
      </c>
      <c r="N1365">
        <v>32</v>
      </c>
      <c r="O1365">
        <v>110</v>
      </c>
      <c r="P1365">
        <v>0.5</v>
      </c>
      <c r="Q1365">
        <v>1</v>
      </c>
      <c r="R1365">
        <v>0.27</v>
      </c>
      <c r="S1365">
        <v>0.25</v>
      </c>
      <c r="T1365">
        <v>17</v>
      </c>
      <c r="U1365">
        <v>85</v>
      </c>
      <c r="V1365">
        <v>87</v>
      </c>
      <c r="W1365">
        <v>4.8</v>
      </c>
      <c r="X1365">
        <v>20</v>
      </c>
      <c r="Y1365">
        <v>1</v>
      </c>
      <c r="Z1365">
        <v>0.47</v>
      </c>
      <c r="AA1365">
        <v>60</v>
      </c>
      <c r="AB1365">
        <v>1.1599999999999999</v>
      </c>
      <c r="AC1365">
        <v>325</v>
      </c>
      <c r="AD1365">
        <v>2</v>
      </c>
      <c r="AE1365">
        <v>0.62</v>
      </c>
      <c r="AF1365">
        <v>45</v>
      </c>
      <c r="AH1365">
        <v>16</v>
      </c>
      <c r="AI1365">
        <v>8</v>
      </c>
      <c r="AJ1365">
        <v>10</v>
      </c>
      <c r="AK1365">
        <v>12</v>
      </c>
      <c r="AL1365">
        <v>0.19</v>
      </c>
      <c r="AO1365">
        <v>80</v>
      </c>
      <c r="AQ1365">
        <v>78</v>
      </c>
    </row>
    <row r="1366" spans="1:43" hidden="1" x14ac:dyDescent="0.25">
      <c r="A1366" t="s">
        <v>4496</v>
      </c>
      <c r="B1366" t="s">
        <v>4497</v>
      </c>
      <c r="C1366" s="1" t="str">
        <f t="shared" si="93"/>
        <v>21:0091</v>
      </c>
      <c r="D1366" s="1" t="str">
        <f t="shared" si="94"/>
        <v>21:0007</v>
      </c>
      <c r="E1366" t="s">
        <v>4498</v>
      </c>
      <c r="F1366" t="s">
        <v>4499</v>
      </c>
      <c r="H1366">
        <v>64.427986200000007</v>
      </c>
      <c r="I1366">
        <v>-113.08894069999999</v>
      </c>
      <c r="J1366" s="1" t="str">
        <f t="shared" si="91"/>
        <v>Till</v>
      </c>
      <c r="K1366" s="1" t="str">
        <f t="shared" ref="K1366:K1406" si="95">HYPERLINK("http://geochem.nrcan.gc.ca/cdogs/content/kwd/kwd080003_e.htm", "&lt;2 micron")</f>
        <v>&lt;2 micron</v>
      </c>
      <c r="L1366">
        <v>0.1</v>
      </c>
      <c r="M1366">
        <v>4.41</v>
      </c>
      <c r="N1366">
        <v>38</v>
      </c>
      <c r="O1366">
        <v>110</v>
      </c>
      <c r="P1366">
        <v>0.5</v>
      </c>
      <c r="Q1366">
        <v>1</v>
      </c>
      <c r="R1366">
        <v>0.38</v>
      </c>
      <c r="S1366">
        <v>0.25</v>
      </c>
      <c r="T1366">
        <v>24</v>
      </c>
      <c r="U1366">
        <v>84</v>
      </c>
      <c r="V1366">
        <v>158</v>
      </c>
      <c r="W1366">
        <v>4.1500000000000004</v>
      </c>
      <c r="X1366">
        <v>10</v>
      </c>
      <c r="Y1366">
        <v>0.5</v>
      </c>
      <c r="Z1366">
        <v>0.55000000000000004</v>
      </c>
      <c r="AA1366">
        <v>60</v>
      </c>
      <c r="AB1366">
        <v>1.1499999999999999</v>
      </c>
      <c r="AC1366">
        <v>465</v>
      </c>
      <c r="AD1366">
        <v>1</v>
      </c>
      <c r="AE1366">
        <v>0.68</v>
      </c>
      <c r="AF1366">
        <v>66</v>
      </c>
      <c r="AH1366">
        <v>26</v>
      </c>
      <c r="AI1366">
        <v>4</v>
      </c>
      <c r="AJ1366">
        <v>10</v>
      </c>
      <c r="AK1366">
        <v>15</v>
      </c>
      <c r="AL1366">
        <v>0.11</v>
      </c>
      <c r="AO1366">
        <v>71</v>
      </c>
      <c r="AQ1366">
        <v>82</v>
      </c>
    </row>
    <row r="1367" spans="1:43" hidden="1" x14ac:dyDescent="0.25">
      <c r="A1367" t="s">
        <v>4500</v>
      </c>
      <c r="B1367" t="s">
        <v>4501</v>
      </c>
      <c r="C1367" s="1" t="str">
        <f t="shared" si="93"/>
        <v>21:0091</v>
      </c>
      <c r="D1367" s="1" t="str">
        <f t="shared" si="94"/>
        <v>21:0007</v>
      </c>
      <c r="E1367" t="s">
        <v>4502</v>
      </c>
      <c r="F1367" t="s">
        <v>4503</v>
      </c>
      <c r="H1367">
        <v>64.216974500000006</v>
      </c>
      <c r="I1367">
        <v>-113.3781556</v>
      </c>
      <c r="J1367" s="1" t="str">
        <f t="shared" si="91"/>
        <v>Till</v>
      </c>
      <c r="K1367" s="1" t="str">
        <f t="shared" si="95"/>
        <v>&lt;2 micron</v>
      </c>
      <c r="L1367">
        <v>0.1</v>
      </c>
      <c r="M1367">
        <v>4.82</v>
      </c>
      <c r="N1367">
        <v>30</v>
      </c>
      <c r="O1367">
        <v>50</v>
      </c>
      <c r="P1367">
        <v>0.5</v>
      </c>
      <c r="Q1367">
        <v>1</v>
      </c>
      <c r="R1367">
        <v>0.1</v>
      </c>
      <c r="S1367">
        <v>0.25</v>
      </c>
      <c r="T1367">
        <v>9</v>
      </c>
      <c r="U1367">
        <v>44</v>
      </c>
      <c r="V1367">
        <v>51</v>
      </c>
      <c r="W1367">
        <v>4.25</v>
      </c>
      <c r="X1367">
        <v>20</v>
      </c>
      <c r="Y1367">
        <v>0.5</v>
      </c>
      <c r="Z1367">
        <v>0.12</v>
      </c>
      <c r="AA1367">
        <v>60</v>
      </c>
      <c r="AB1367">
        <v>0.45</v>
      </c>
      <c r="AC1367">
        <v>130</v>
      </c>
      <c r="AD1367">
        <v>3</v>
      </c>
      <c r="AE1367">
        <v>0.79</v>
      </c>
      <c r="AF1367">
        <v>18</v>
      </c>
      <c r="AH1367">
        <v>16</v>
      </c>
      <c r="AI1367">
        <v>4</v>
      </c>
      <c r="AJ1367">
        <v>8</v>
      </c>
      <c r="AK1367">
        <v>12</v>
      </c>
      <c r="AL1367">
        <v>0.1</v>
      </c>
      <c r="AO1367">
        <v>66</v>
      </c>
      <c r="AQ1367">
        <v>38</v>
      </c>
    </row>
    <row r="1368" spans="1:43" hidden="1" x14ac:dyDescent="0.25">
      <c r="A1368" t="s">
        <v>4504</v>
      </c>
      <c r="B1368" t="s">
        <v>4505</v>
      </c>
      <c r="C1368" s="1" t="str">
        <f t="shared" si="93"/>
        <v>21:0091</v>
      </c>
      <c r="D1368" s="1" t="str">
        <f t="shared" si="94"/>
        <v>21:0007</v>
      </c>
      <c r="E1368" t="s">
        <v>4506</v>
      </c>
      <c r="F1368" t="s">
        <v>4507</v>
      </c>
      <c r="H1368">
        <v>64.179902200000001</v>
      </c>
      <c r="I1368">
        <v>-113.2350022</v>
      </c>
      <c r="J1368" s="1" t="str">
        <f t="shared" si="91"/>
        <v>Till</v>
      </c>
      <c r="K1368" s="1" t="str">
        <f t="shared" si="95"/>
        <v>&lt;2 micron</v>
      </c>
      <c r="L1368">
        <v>0.2</v>
      </c>
      <c r="M1368">
        <v>6.75</v>
      </c>
      <c r="N1368">
        <v>36</v>
      </c>
      <c r="O1368">
        <v>70</v>
      </c>
      <c r="P1368">
        <v>0.5</v>
      </c>
      <c r="Q1368">
        <v>1</v>
      </c>
      <c r="R1368">
        <v>0.12</v>
      </c>
      <c r="S1368">
        <v>0.25</v>
      </c>
      <c r="T1368">
        <v>17</v>
      </c>
      <c r="U1368">
        <v>102</v>
      </c>
      <c r="V1368">
        <v>102</v>
      </c>
      <c r="W1368">
        <v>6.37</v>
      </c>
      <c r="X1368">
        <v>10</v>
      </c>
      <c r="Y1368">
        <v>0.5</v>
      </c>
      <c r="Z1368">
        <v>0.21</v>
      </c>
      <c r="AA1368">
        <v>30</v>
      </c>
      <c r="AB1368">
        <v>0.78</v>
      </c>
      <c r="AC1368">
        <v>210</v>
      </c>
      <c r="AD1368">
        <v>3</v>
      </c>
      <c r="AE1368">
        <v>0.59</v>
      </c>
      <c r="AF1368">
        <v>43</v>
      </c>
      <c r="AH1368">
        <v>18</v>
      </c>
      <c r="AI1368">
        <v>2</v>
      </c>
      <c r="AJ1368">
        <v>12</v>
      </c>
      <c r="AK1368">
        <v>11</v>
      </c>
      <c r="AL1368">
        <v>0.22</v>
      </c>
      <c r="AO1368">
        <v>98</v>
      </c>
      <c r="AQ1368">
        <v>62</v>
      </c>
    </row>
    <row r="1369" spans="1:43" hidden="1" x14ac:dyDescent="0.25">
      <c r="A1369" t="s">
        <v>4508</v>
      </c>
      <c r="B1369" t="s">
        <v>4509</v>
      </c>
      <c r="C1369" s="1" t="str">
        <f t="shared" si="93"/>
        <v>21:0091</v>
      </c>
      <c r="D1369" s="1" t="str">
        <f t="shared" si="94"/>
        <v>21:0007</v>
      </c>
      <c r="E1369" t="s">
        <v>4510</v>
      </c>
      <c r="F1369" t="s">
        <v>4511</v>
      </c>
      <c r="H1369">
        <v>64.125446199999999</v>
      </c>
      <c r="I1369">
        <v>-113.3945937</v>
      </c>
      <c r="J1369" s="1" t="str">
        <f t="shared" si="91"/>
        <v>Till</v>
      </c>
      <c r="K1369" s="1" t="str">
        <f t="shared" si="95"/>
        <v>&lt;2 micron</v>
      </c>
      <c r="L1369">
        <v>0.2</v>
      </c>
      <c r="M1369">
        <v>4.93</v>
      </c>
      <c r="N1369">
        <v>20</v>
      </c>
      <c r="O1369">
        <v>40</v>
      </c>
      <c r="P1369">
        <v>0.5</v>
      </c>
      <c r="Q1369">
        <v>1</v>
      </c>
      <c r="R1369">
        <v>0.18</v>
      </c>
      <c r="S1369">
        <v>0.25</v>
      </c>
      <c r="T1369">
        <v>14</v>
      </c>
      <c r="U1369">
        <v>61</v>
      </c>
      <c r="V1369">
        <v>59</v>
      </c>
      <c r="W1369">
        <v>4.12</v>
      </c>
      <c r="X1369">
        <v>10</v>
      </c>
      <c r="Y1369">
        <v>0.5</v>
      </c>
      <c r="Z1369">
        <v>0.18</v>
      </c>
      <c r="AA1369">
        <v>40</v>
      </c>
      <c r="AB1369">
        <v>0.85</v>
      </c>
      <c r="AC1369">
        <v>200</v>
      </c>
      <c r="AD1369">
        <v>2</v>
      </c>
      <c r="AE1369">
        <v>0.51</v>
      </c>
      <c r="AF1369">
        <v>32</v>
      </c>
      <c r="AH1369">
        <v>26</v>
      </c>
      <c r="AI1369">
        <v>2</v>
      </c>
      <c r="AJ1369">
        <v>8</v>
      </c>
      <c r="AK1369">
        <v>8</v>
      </c>
      <c r="AL1369">
        <v>0.17</v>
      </c>
      <c r="AO1369">
        <v>65</v>
      </c>
      <c r="AQ1369">
        <v>52</v>
      </c>
    </row>
    <row r="1370" spans="1:43" hidden="1" x14ac:dyDescent="0.25">
      <c r="A1370" t="s">
        <v>4512</v>
      </c>
      <c r="B1370" t="s">
        <v>4513</v>
      </c>
      <c r="C1370" s="1" t="str">
        <f t="shared" si="93"/>
        <v>21:0091</v>
      </c>
      <c r="D1370" s="1" t="str">
        <f t="shared" si="94"/>
        <v>21:0007</v>
      </c>
      <c r="E1370" t="s">
        <v>4514</v>
      </c>
      <c r="F1370" t="s">
        <v>4515</v>
      </c>
      <c r="H1370">
        <v>64.048014899999998</v>
      </c>
      <c r="I1370">
        <v>-113.39175849999999</v>
      </c>
      <c r="J1370" s="1" t="str">
        <f t="shared" si="91"/>
        <v>Till</v>
      </c>
      <c r="K1370" s="1" t="str">
        <f t="shared" si="95"/>
        <v>&lt;2 micron</v>
      </c>
      <c r="L1370">
        <v>0.1</v>
      </c>
      <c r="M1370">
        <v>4.0599999999999996</v>
      </c>
      <c r="N1370">
        <v>22</v>
      </c>
      <c r="O1370">
        <v>90</v>
      </c>
      <c r="P1370">
        <v>0.5</v>
      </c>
      <c r="Q1370">
        <v>1</v>
      </c>
      <c r="R1370">
        <v>0.25</v>
      </c>
      <c r="S1370">
        <v>0.25</v>
      </c>
      <c r="T1370">
        <v>17</v>
      </c>
      <c r="U1370">
        <v>66</v>
      </c>
      <c r="V1370">
        <v>98</v>
      </c>
      <c r="W1370">
        <v>3.48</v>
      </c>
      <c r="X1370">
        <v>10</v>
      </c>
      <c r="Y1370">
        <v>0.5</v>
      </c>
      <c r="Z1370">
        <v>0.41</v>
      </c>
      <c r="AA1370">
        <v>40</v>
      </c>
      <c r="AB1370">
        <v>1.03</v>
      </c>
      <c r="AC1370">
        <v>305</v>
      </c>
      <c r="AD1370">
        <v>0.5</v>
      </c>
      <c r="AE1370">
        <v>0.56999999999999995</v>
      </c>
      <c r="AF1370">
        <v>44</v>
      </c>
      <c r="AH1370">
        <v>26</v>
      </c>
      <c r="AI1370">
        <v>4</v>
      </c>
      <c r="AJ1370">
        <v>8</v>
      </c>
      <c r="AK1370">
        <v>12</v>
      </c>
      <c r="AL1370">
        <v>0.12</v>
      </c>
      <c r="AO1370">
        <v>58</v>
      </c>
      <c r="AQ1370">
        <v>72</v>
      </c>
    </row>
    <row r="1371" spans="1:43" hidden="1" x14ac:dyDescent="0.25">
      <c r="A1371" t="s">
        <v>4516</v>
      </c>
      <c r="B1371" t="s">
        <v>4517</v>
      </c>
      <c r="C1371" s="1" t="str">
        <f t="shared" si="93"/>
        <v>21:0091</v>
      </c>
      <c r="D1371" s="1" t="str">
        <f t="shared" si="94"/>
        <v>21:0007</v>
      </c>
      <c r="E1371" t="s">
        <v>4518</v>
      </c>
      <c r="F1371" t="s">
        <v>4519</v>
      </c>
      <c r="H1371">
        <v>64.2047752</v>
      </c>
      <c r="I1371">
        <v>-113.0905061</v>
      </c>
      <c r="J1371" s="1" t="str">
        <f t="shared" si="91"/>
        <v>Till</v>
      </c>
      <c r="K1371" s="1" t="str">
        <f t="shared" si="95"/>
        <v>&lt;2 micron</v>
      </c>
      <c r="L1371">
        <v>0.1</v>
      </c>
      <c r="M1371">
        <v>4.8899999999999997</v>
      </c>
      <c r="N1371">
        <v>42</v>
      </c>
      <c r="O1371">
        <v>70</v>
      </c>
      <c r="P1371">
        <v>0.5</v>
      </c>
      <c r="Q1371">
        <v>1</v>
      </c>
      <c r="R1371">
        <v>0.23</v>
      </c>
      <c r="S1371">
        <v>0.25</v>
      </c>
      <c r="T1371">
        <v>13</v>
      </c>
      <c r="U1371">
        <v>77</v>
      </c>
      <c r="V1371">
        <v>78</v>
      </c>
      <c r="W1371">
        <v>4.1500000000000004</v>
      </c>
      <c r="X1371">
        <v>10</v>
      </c>
      <c r="Y1371">
        <v>0.5</v>
      </c>
      <c r="Z1371">
        <v>0.28999999999999998</v>
      </c>
      <c r="AA1371">
        <v>40</v>
      </c>
      <c r="AB1371">
        <v>0.9</v>
      </c>
      <c r="AC1371">
        <v>280</v>
      </c>
      <c r="AD1371">
        <v>2</v>
      </c>
      <c r="AE1371">
        <v>0.72</v>
      </c>
      <c r="AF1371">
        <v>37</v>
      </c>
      <c r="AH1371">
        <v>18</v>
      </c>
      <c r="AI1371">
        <v>6</v>
      </c>
      <c r="AJ1371">
        <v>9</v>
      </c>
      <c r="AK1371">
        <v>11</v>
      </c>
      <c r="AL1371">
        <v>0.18</v>
      </c>
      <c r="AO1371">
        <v>70</v>
      </c>
      <c r="AQ1371">
        <v>60</v>
      </c>
    </row>
    <row r="1372" spans="1:43" hidden="1" x14ac:dyDescent="0.25">
      <c r="A1372" t="s">
        <v>4520</v>
      </c>
      <c r="B1372" t="s">
        <v>4521</v>
      </c>
      <c r="C1372" s="1" t="str">
        <f t="shared" si="93"/>
        <v>21:0091</v>
      </c>
      <c r="D1372" s="1" t="str">
        <f t="shared" si="94"/>
        <v>21:0007</v>
      </c>
      <c r="E1372" t="s">
        <v>4522</v>
      </c>
      <c r="F1372" t="s">
        <v>4523</v>
      </c>
      <c r="H1372">
        <v>64.784883500000007</v>
      </c>
      <c r="I1372">
        <v>-113.57192449999999</v>
      </c>
      <c r="J1372" s="1" t="str">
        <f t="shared" ref="J1372:J1435" si="96">HYPERLINK("http://geochem.nrcan.gc.ca/cdogs/content/kwd/kwd020044_e.htm", "Till")</f>
        <v>Till</v>
      </c>
      <c r="K1372" s="1" t="str">
        <f t="shared" si="95"/>
        <v>&lt;2 micron</v>
      </c>
      <c r="L1372">
        <v>0.1</v>
      </c>
      <c r="M1372">
        <v>4.75</v>
      </c>
      <c r="N1372">
        <v>30</v>
      </c>
      <c r="O1372">
        <v>120</v>
      </c>
      <c r="P1372">
        <v>1</v>
      </c>
      <c r="Q1372">
        <v>1</v>
      </c>
      <c r="R1372">
        <v>0.19</v>
      </c>
      <c r="S1372">
        <v>0.25</v>
      </c>
      <c r="T1372">
        <v>21</v>
      </c>
      <c r="U1372">
        <v>91</v>
      </c>
      <c r="V1372">
        <v>105</v>
      </c>
      <c r="W1372">
        <v>4.7300000000000004</v>
      </c>
      <c r="X1372">
        <v>10</v>
      </c>
      <c r="Y1372">
        <v>0.5</v>
      </c>
      <c r="Z1372">
        <v>0.53</v>
      </c>
      <c r="AA1372">
        <v>60</v>
      </c>
      <c r="AB1372">
        <v>1.18</v>
      </c>
      <c r="AC1372">
        <v>370</v>
      </c>
      <c r="AD1372">
        <v>2</v>
      </c>
      <c r="AE1372">
        <v>0.5</v>
      </c>
      <c r="AF1372">
        <v>58</v>
      </c>
      <c r="AH1372">
        <v>18</v>
      </c>
      <c r="AI1372">
        <v>4</v>
      </c>
      <c r="AJ1372">
        <v>9</v>
      </c>
      <c r="AK1372">
        <v>14</v>
      </c>
      <c r="AL1372">
        <v>0.23</v>
      </c>
      <c r="AO1372">
        <v>78</v>
      </c>
      <c r="AQ1372">
        <v>90</v>
      </c>
    </row>
    <row r="1373" spans="1:43" hidden="1" x14ac:dyDescent="0.25">
      <c r="A1373" t="s">
        <v>4524</v>
      </c>
      <c r="B1373" t="s">
        <v>4525</v>
      </c>
      <c r="C1373" s="1" t="str">
        <f t="shared" si="93"/>
        <v>21:0091</v>
      </c>
      <c r="D1373" s="1" t="str">
        <f t="shared" si="94"/>
        <v>21:0007</v>
      </c>
      <c r="E1373" t="s">
        <v>4526</v>
      </c>
      <c r="F1373" t="s">
        <v>4527</v>
      </c>
      <c r="H1373">
        <v>64.821667300000001</v>
      </c>
      <c r="I1373">
        <v>-113.78324480000001</v>
      </c>
      <c r="J1373" s="1" t="str">
        <f t="shared" si="96"/>
        <v>Till</v>
      </c>
      <c r="K1373" s="1" t="str">
        <f t="shared" si="95"/>
        <v>&lt;2 micron</v>
      </c>
      <c r="L1373">
        <v>0.1</v>
      </c>
      <c r="M1373">
        <v>4.96</v>
      </c>
      <c r="N1373">
        <v>4</v>
      </c>
      <c r="O1373">
        <v>120</v>
      </c>
      <c r="P1373">
        <v>1</v>
      </c>
      <c r="Q1373">
        <v>1</v>
      </c>
      <c r="R1373">
        <v>0.19</v>
      </c>
      <c r="S1373">
        <v>0.25</v>
      </c>
      <c r="T1373">
        <v>35</v>
      </c>
      <c r="U1373">
        <v>118</v>
      </c>
      <c r="V1373">
        <v>178</v>
      </c>
      <c r="W1373">
        <v>5.77</v>
      </c>
      <c r="X1373">
        <v>10</v>
      </c>
      <c r="Y1373">
        <v>0.5</v>
      </c>
      <c r="Z1373">
        <v>0.55000000000000004</v>
      </c>
      <c r="AA1373">
        <v>50</v>
      </c>
      <c r="AB1373">
        <v>1.31</v>
      </c>
      <c r="AC1373">
        <v>525</v>
      </c>
      <c r="AD1373">
        <v>3</v>
      </c>
      <c r="AE1373">
        <v>0.52</v>
      </c>
      <c r="AF1373">
        <v>109</v>
      </c>
      <c r="AH1373">
        <v>24</v>
      </c>
      <c r="AI1373">
        <v>2</v>
      </c>
      <c r="AJ1373">
        <v>9</v>
      </c>
      <c r="AK1373">
        <v>13</v>
      </c>
      <c r="AL1373">
        <v>0.21</v>
      </c>
      <c r="AO1373">
        <v>106</v>
      </c>
      <c r="AQ1373">
        <v>80</v>
      </c>
    </row>
    <row r="1374" spans="1:43" hidden="1" x14ac:dyDescent="0.25">
      <c r="A1374" t="s">
        <v>4528</v>
      </c>
      <c r="B1374" t="s">
        <v>4529</v>
      </c>
      <c r="C1374" s="1" t="str">
        <f t="shared" si="93"/>
        <v>21:0091</v>
      </c>
      <c r="D1374" s="1" t="str">
        <f t="shared" si="94"/>
        <v>21:0007</v>
      </c>
      <c r="E1374" t="s">
        <v>4530</v>
      </c>
      <c r="F1374" t="s">
        <v>4531</v>
      </c>
      <c r="H1374">
        <v>64.791514199999995</v>
      </c>
      <c r="I1374">
        <v>-113.9291884</v>
      </c>
      <c r="J1374" s="1" t="str">
        <f t="shared" si="96"/>
        <v>Till</v>
      </c>
      <c r="K1374" s="1" t="str">
        <f t="shared" si="95"/>
        <v>&lt;2 micron</v>
      </c>
      <c r="L1374">
        <v>0.1</v>
      </c>
      <c r="M1374">
        <v>3.21</v>
      </c>
      <c r="N1374">
        <v>8</v>
      </c>
      <c r="O1374">
        <v>70</v>
      </c>
      <c r="P1374">
        <v>0.5</v>
      </c>
      <c r="Q1374">
        <v>1</v>
      </c>
      <c r="R1374">
        <v>0.28000000000000003</v>
      </c>
      <c r="S1374">
        <v>0.25</v>
      </c>
      <c r="T1374">
        <v>13</v>
      </c>
      <c r="U1374">
        <v>55</v>
      </c>
      <c r="V1374">
        <v>75</v>
      </c>
      <c r="W1374">
        <v>3.35</v>
      </c>
      <c r="X1374">
        <v>10</v>
      </c>
      <c r="Y1374">
        <v>0.5</v>
      </c>
      <c r="Z1374">
        <v>0.28999999999999998</v>
      </c>
      <c r="AA1374">
        <v>40</v>
      </c>
      <c r="AB1374">
        <v>0.73</v>
      </c>
      <c r="AC1374">
        <v>270</v>
      </c>
      <c r="AD1374">
        <v>0.5</v>
      </c>
      <c r="AE1374">
        <v>0.7</v>
      </c>
      <c r="AF1374">
        <v>33</v>
      </c>
      <c r="AH1374">
        <v>14</v>
      </c>
      <c r="AI1374">
        <v>2</v>
      </c>
      <c r="AJ1374">
        <v>6</v>
      </c>
      <c r="AK1374">
        <v>13</v>
      </c>
      <c r="AL1374">
        <v>0.12</v>
      </c>
      <c r="AO1374">
        <v>56</v>
      </c>
      <c r="AQ1374">
        <v>50</v>
      </c>
    </row>
    <row r="1375" spans="1:43" hidden="1" x14ac:dyDescent="0.25">
      <c r="A1375" t="s">
        <v>4532</v>
      </c>
      <c r="B1375" t="s">
        <v>4533</v>
      </c>
      <c r="C1375" s="1" t="str">
        <f t="shared" ref="C1375:C1406" si="97">HYPERLINK("http://geochem.nrcan.gc.ca/cdogs/content/bdl/bdl210091_e.htm", "21:0091")</f>
        <v>21:0091</v>
      </c>
      <c r="D1375" s="1" t="str">
        <f t="shared" si="94"/>
        <v>21:0007</v>
      </c>
      <c r="E1375" t="s">
        <v>4534</v>
      </c>
      <c r="F1375" t="s">
        <v>4535</v>
      </c>
      <c r="H1375">
        <v>64.875957299999996</v>
      </c>
      <c r="I1375">
        <v>-113.9242115</v>
      </c>
      <c r="J1375" s="1" t="str">
        <f t="shared" si="96"/>
        <v>Till</v>
      </c>
      <c r="K1375" s="1" t="str">
        <f t="shared" si="95"/>
        <v>&lt;2 micron</v>
      </c>
      <c r="L1375">
        <v>0.1</v>
      </c>
      <c r="M1375">
        <v>3.95</v>
      </c>
      <c r="N1375">
        <v>4</v>
      </c>
      <c r="O1375">
        <v>90</v>
      </c>
      <c r="P1375">
        <v>1</v>
      </c>
      <c r="Q1375">
        <v>1</v>
      </c>
      <c r="R1375">
        <v>0.31</v>
      </c>
      <c r="S1375">
        <v>0.25</v>
      </c>
      <c r="T1375">
        <v>17</v>
      </c>
      <c r="U1375">
        <v>67</v>
      </c>
      <c r="V1375">
        <v>121</v>
      </c>
      <c r="W1375">
        <v>3.57</v>
      </c>
      <c r="X1375">
        <v>10</v>
      </c>
      <c r="Y1375">
        <v>0.5</v>
      </c>
      <c r="Z1375">
        <v>0.48</v>
      </c>
      <c r="AA1375">
        <v>50</v>
      </c>
      <c r="AB1375">
        <v>0.97</v>
      </c>
      <c r="AC1375">
        <v>340</v>
      </c>
      <c r="AD1375">
        <v>1</v>
      </c>
      <c r="AE1375">
        <v>0.51</v>
      </c>
      <c r="AF1375">
        <v>39</v>
      </c>
      <c r="AH1375">
        <v>18</v>
      </c>
      <c r="AI1375">
        <v>4</v>
      </c>
      <c r="AJ1375">
        <v>8</v>
      </c>
      <c r="AK1375">
        <v>17</v>
      </c>
      <c r="AL1375">
        <v>0.14000000000000001</v>
      </c>
      <c r="AO1375">
        <v>58</v>
      </c>
      <c r="AQ1375">
        <v>66</v>
      </c>
    </row>
    <row r="1376" spans="1:43" hidden="1" x14ac:dyDescent="0.25">
      <c r="A1376" t="s">
        <v>4536</v>
      </c>
      <c r="B1376" t="s">
        <v>4537</v>
      </c>
      <c r="C1376" s="1" t="str">
        <f t="shared" si="97"/>
        <v>21:0091</v>
      </c>
      <c r="D1376" s="1" t="str">
        <f t="shared" si="94"/>
        <v>21:0007</v>
      </c>
      <c r="E1376" t="s">
        <v>4538</v>
      </c>
      <c r="F1376" t="s">
        <v>4539</v>
      </c>
      <c r="H1376">
        <v>64.964595500000001</v>
      </c>
      <c r="I1376">
        <v>-113.7475025</v>
      </c>
      <c r="J1376" s="1" t="str">
        <f t="shared" si="96"/>
        <v>Till</v>
      </c>
      <c r="K1376" s="1" t="str">
        <f t="shared" si="95"/>
        <v>&lt;2 micron</v>
      </c>
      <c r="L1376">
        <v>0.1</v>
      </c>
      <c r="M1376">
        <v>5.13</v>
      </c>
      <c r="N1376">
        <v>4</v>
      </c>
      <c r="O1376">
        <v>110</v>
      </c>
      <c r="P1376">
        <v>0.5</v>
      </c>
      <c r="Q1376">
        <v>1</v>
      </c>
      <c r="R1376">
        <v>0.2</v>
      </c>
      <c r="S1376">
        <v>0.25</v>
      </c>
      <c r="T1376">
        <v>18</v>
      </c>
      <c r="U1376">
        <v>79</v>
      </c>
      <c r="V1376">
        <v>152</v>
      </c>
      <c r="W1376">
        <v>4.47</v>
      </c>
      <c r="X1376">
        <v>10</v>
      </c>
      <c r="Y1376">
        <v>0.5</v>
      </c>
      <c r="Z1376">
        <v>0.51</v>
      </c>
      <c r="AA1376">
        <v>60</v>
      </c>
      <c r="AB1376">
        <v>0.97</v>
      </c>
      <c r="AC1376">
        <v>335</v>
      </c>
      <c r="AD1376">
        <v>3</v>
      </c>
      <c r="AE1376">
        <v>0.82</v>
      </c>
      <c r="AF1376">
        <v>38</v>
      </c>
      <c r="AH1376">
        <v>12</v>
      </c>
      <c r="AI1376">
        <v>1</v>
      </c>
      <c r="AJ1376">
        <v>7</v>
      </c>
      <c r="AK1376">
        <v>12</v>
      </c>
      <c r="AL1376">
        <v>0.16</v>
      </c>
      <c r="AO1376">
        <v>70</v>
      </c>
      <c r="AQ1376">
        <v>80</v>
      </c>
    </row>
    <row r="1377" spans="1:43" hidden="1" x14ac:dyDescent="0.25">
      <c r="A1377" t="s">
        <v>4540</v>
      </c>
      <c r="B1377" t="s">
        <v>4541</v>
      </c>
      <c r="C1377" s="1" t="str">
        <f t="shared" si="97"/>
        <v>21:0091</v>
      </c>
      <c r="D1377" s="1" t="str">
        <f t="shared" si="94"/>
        <v>21:0007</v>
      </c>
      <c r="E1377" t="s">
        <v>4542</v>
      </c>
      <c r="F1377" t="s">
        <v>4543</v>
      </c>
      <c r="H1377">
        <v>64.969364600000006</v>
      </c>
      <c r="I1377">
        <v>-113.56438869999999</v>
      </c>
      <c r="J1377" s="1" t="str">
        <f t="shared" si="96"/>
        <v>Till</v>
      </c>
      <c r="K1377" s="1" t="str">
        <f t="shared" si="95"/>
        <v>&lt;2 micron</v>
      </c>
      <c r="L1377">
        <v>0.1</v>
      </c>
      <c r="M1377">
        <v>4.7300000000000004</v>
      </c>
      <c r="N1377">
        <v>16</v>
      </c>
      <c r="O1377">
        <v>80</v>
      </c>
      <c r="P1377">
        <v>1</v>
      </c>
      <c r="Q1377">
        <v>1</v>
      </c>
      <c r="R1377">
        <v>0.25</v>
      </c>
      <c r="S1377">
        <v>0.25</v>
      </c>
      <c r="T1377">
        <v>19</v>
      </c>
      <c r="U1377">
        <v>65</v>
      </c>
      <c r="V1377">
        <v>91</v>
      </c>
      <c r="W1377">
        <v>3.97</v>
      </c>
      <c r="X1377">
        <v>10</v>
      </c>
      <c r="Y1377">
        <v>1</v>
      </c>
      <c r="Z1377">
        <v>0.32</v>
      </c>
      <c r="AA1377">
        <v>80</v>
      </c>
      <c r="AB1377">
        <v>0.74</v>
      </c>
      <c r="AC1377">
        <v>300</v>
      </c>
      <c r="AD1377">
        <v>2</v>
      </c>
      <c r="AE1377">
        <v>0.85</v>
      </c>
      <c r="AF1377">
        <v>36</v>
      </c>
      <c r="AH1377">
        <v>22</v>
      </c>
      <c r="AI1377">
        <v>2</v>
      </c>
      <c r="AJ1377">
        <v>9</v>
      </c>
      <c r="AK1377">
        <v>17</v>
      </c>
      <c r="AL1377">
        <v>0.13</v>
      </c>
      <c r="AO1377">
        <v>67</v>
      </c>
      <c r="AQ1377">
        <v>60</v>
      </c>
    </row>
    <row r="1378" spans="1:43" hidden="1" x14ac:dyDescent="0.25">
      <c r="A1378" t="s">
        <v>4544</v>
      </c>
      <c r="B1378" t="s">
        <v>4545</v>
      </c>
      <c r="C1378" s="1" t="str">
        <f t="shared" si="97"/>
        <v>21:0091</v>
      </c>
      <c r="D1378" s="1" t="str">
        <f t="shared" si="94"/>
        <v>21:0007</v>
      </c>
      <c r="E1378" t="s">
        <v>4546</v>
      </c>
      <c r="F1378" t="s">
        <v>4547</v>
      </c>
      <c r="H1378">
        <v>64.874652499999996</v>
      </c>
      <c r="I1378">
        <v>-113.5787328</v>
      </c>
      <c r="J1378" s="1" t="str">
        <f t="shared" si="96"/>
        <v>Till</v>
      </c>
      <c r="K1378" s="1" t="str">
        <f t="shared" si="95"/>
        <v>&lt;2 micron</v>
      </c>
      <c r="L1378">
        <v>0.2</v>
      </c>
      <c r="M1378">
        <v>4.67</v>
      </c>
      <c r="N1378">
        <v>22</v>
      </c>
      <c r="O1378">
        <v>110</v>
      </c>
      <c r="P1378">
        <v>1</v>
      </c>
      <c r="Q1378">
        <v>1</v>
      </c>
      <c r="R1378">
        <v>0.27</v>
      </c>
      <c r="S1378">
        <v>0.25</v>
      </c>
      <c r="T1378">
        <v>23</v>
      </c>
      <c r="U1378">
        <v>79</v>
      </c>
      <c r="V1378">
        <v>82</v>
      </c>
      <c r="W1378">
        <v>3.62</v>
      </c>
      <c r="X1378">
        <v>10</v>
      </c>
      <c r="Y1378">
        <v>0.5</v>
      </c>
      <c r="Z1378">
        <v>0.56999999999999995</v>
      </c>
      <c r="AA1378">
        <v>50</v>
      </c>
      <c r="AB1378">
        <v>1.02</v>
      </c>
      <c r="AC1378">
        <v>390</v>
      </c>
      <c r="AD1378">
        <v>1</v>
      </c>
      <c r="AE1378">
        <v>0.76</v>
      </c>
      <c r="AF1378">
        <v>52</v>
      </c>
      <c r="AH1378">
        <v>18</v>
      </c>
      <c r="AI1378">
        <v>4</v>
      </c>
      <c r="AJ1378">
        <v>8</v>
      </c>
      <c r="AK1378">
        <v>16</v>
      </c>
      <c r="AL1378">
        <v>0.08</v>
      </c>
      <c r="AO1378">
        <v>59</v>
      </c>
      <c r="AQ1378">
        <v>82</v>
      </c>
    </row>
    <row r="1379" spans="1:43" hidden="1" x14ac:dyDescent="0.25">
      <c r="A1379" t="s">
        <v>4548</v>
      </c>
      <c r="B1379" t="s">
        <v>4549</v>
      </c>
      <c r="C1379" s="1" t="str">
        <f t="shared" si="97"/>
        <v>21:0091</v>
      </c>
      <c r="D1379" s="1" t="str">
        <f t="shared" si="94"/>
        <v>21:0007</v>
      </c>
      <c r="E1379" t="s">
        <v>4550</v>
      </c>
      <c r="F1379" t="s">
        <v>4551</v>
      </c>
      <c r="H1379">
        <v>64.710465799999994</v>
      </c>
      <c r="I1379">
        <v>-113.72696929999999</v>
      </c>
      <c r="J1379" s="1" t="str">
        <f t="shared" si="96"/>
        <v>Till</v>
      </c>
      <c r="K1379" s="1" t="str">
        <f t="shared" si="95"/>
        <v>&lt;2 micron</v>
      </c>
      <c r="L1379">
        <v>0.1</v>
      </c>
      <c r="M1379">
        <v>5.2</v>
      </c>
      <c r="N1379">
        <v>16</v>
      </c>
      <c r="O1379">
        <v>80</v>
      </c>
      <c r="P1379">
        <v>1.5</v>
      </c>
      <c r="Q1379">
        <v>1</v>
      </c>
      <c r="R1379">
        <v>0.22</v>
      </c>
      <c r="S1379">
        <v>0.25</v>
      </c>
      <c r="T1379">
        <v>18</v>
      </c>
      <c r="U1379">
        <v>71</v>
      </c>
      <c r="V1379">
        <v>103</v>
      </c>
      <c r="W1379">
        <v>4.1500000000000004</v>
      </c>
      <c r="X1379">
        <v>10</v>
      </c>
      <c r="Y1379">
        <v>1</v>
      </c>
      <c r="Z1379">
        <v>0.28000000000000003</v>
      </c>
      <c r="AA1379">
        <v>70</v>
      </c>
      <c r="AB1379">
        <v>0.88</v>
      </c>
      <c r="AC1379">
        <v>275</v>
      </c>
      <c r="AD1379">
        <v>2</v>
      </c>
      <c r="AE1379">
        <v>0.72</v>
      </c>
      <c r="AF1379">
        <v>41</v>
      </c>
      <c r="AH1379">
        <v>24</v>
      </c>
      <c r="AI1379">
        <v>4</v>
      </c>
      <c r="AJ1379">
        <v>9</v>
      </c>
      <c r="AK1379">
        <v>16</v>
      </c>
      <c r="AL1379">
        <v>0.14000000000000001</v>
      </c>
      <c r="AO1379">
        <v>67</v>
      </c>
      <c r="AQ1379">
        <v>56</v>
      </c>
    </row>
    <row r="1380" spans="1:43" hidden="1" x14ac:dyDescent="0.25">
      <c r="A1380" t="s">
        <v>4552</v>
      </c>
      <c r="B1380" t="s">
        <v>4553</v>
      </c>
      <c r="C1380" s="1" t="str">
        <f t="shared" si="97"/>
        <v>21:0091</v>
      </c>
      <c r="D1380" s="1" t="str">
        <f t="shared" si="94"/>
        <v>21:0007</v>
      </c>
      <c r="E1380" t="s">
        <v>4554</v>
      </c>
      <c r="F1380" t="s">
        <v>4555</v>
      </c>
      <c r="H1380">
        <v>64.665848400000002</v>
      </c>
      <c r="I1380">
        <v>-113.5904862</v>
      </c>
      <c r="J1380" s="1" t="str">
        <f t="shared" si="96"/>
        <v>Till</v>
      </c>
      <c r="K1380" s="1" t="str">
        <f t="shared" si="95"/>
        <v>&lt;2 micron</v>
      </c>
      <c r="L1380">
        <v>0.1</v>
      </c>
      <c r="M1380">
        <v>4.95</v>
      </c>
      <c r="N1380">
        <v>6</v>
      </c>
      <c r="O1380">
        <v>100</v>
      </c>
      <c r="P1380">
        <v>1</v>
      </c>
      <c r="Q1380">
        <v>1</v>
      </c>
      <c r="R1380">
        <v>0.17</v>
      </c>
      <c r="S1380">
        <v>0.25</v>
      </c>
      <c r="T1380">
        <v>19</v>
      </c>
      <c r="U1380">
        <v>89</v>
      </c>
      <c r="V1380">
        <v>102</v>
      </c>
      <c r="W1380">
        <v>5.5</v>
      </c>
      <c r="X1380">
        <v>20</v>
      </c>
      <c r="Y1380">
        <v>0.5</v>
      </c>
      <c r="Z1380">
        <v>0.39</v>
      </c>
      <c r="AA1380">
        <v>60</v>
      </c>
      <c r="AB1380">
        <v>0.97</v>
      </c>
      <c r="AC1380">
        <v>315</v>
      </c>
      <c r="AD1380">
        <v>4</v>
      </c>
      <c r="AE1380">
        <v>0.63</v>
      </c>
      <c r="AF1380">
        <v>45</v>
      </c>
      <c r="AH1380">
        <v>22</v>
      </c>
      <c r="AI1380">
        <v>2</v>
      </c>
      <c r="AJ1380">
        <v>9</v>
      </c>
      <c r="AK1380">
        <v>16</v>
      </c>
      <c r="AL1380">
        <v>0.13</v>
      </c>
      <c r="AO1380">
        <v>93</v>
      </c>
      <c r="AQ1380">
        <v>72</v>
      </c>
    </row>
    <row r="1381" spans="1:43" hidden="1" x14ac:dyDescent="0.25">
      <c r="A1381" t="s">
        <v>4556</v>
      </c>
      <c r="B1381" t="s">
        <v>4557</v>
      </c>
      <c r="C1381" s="1" t="str">
        <f t="shared" si="97"/>
        <v>21:0091</v>
      </c>
      <c r="D1381" s="1" t="str">
        <f t="shared" si="94"/>
        <v>21:0007</v>
      </c>
      <c r="E1381" t="s">
        <v>4558</v>
      </c>
      <c r="F1381" t="s">
        <v>4559</v>
      </c>
      <c r="H1381">
        <v>64.595518499999997</v>
      </c>
      <c r="I1381">
        <v>-113.5515824</v>
      </c>
      <c r="J1381" s="1" t="str">
        <f t="shared" si="96"/>
        <v>Till</v>
      </c>
      <c r="K1381" s="1" t="str">
        <f t="shared" si="95"/>
        <v>&lt;2 micron</v>
      </c>
      <c r="L1381">
        <v>0.1</v>
      </c>
      <c r="M1381">
        <v>5.95</v>
      </c>
      <c r="N1381">
        <v>12</v>
      </c>
      <c r="O1381">
        <v>70</v>
      </c>
      <c r="P1381">
        <v>0.5</v>
      </c>
      <c r="Q1381">
        <v>1</v>
      </c>
      <c r="R1381">
        <v>0.13</v>
      </c>
      <c r="S1381">
        <v>0.25</v>
      </c>
      <c r="T1381">
        <v>13</v>
      </c>
      <c r="U1381">
        <v>73</v>
      </c>
      <c r="V1381">
        <v>89</v>
      </c>
      <c r="W1381">
        <v>6.73</v>
      </c>
      <c r="X1381">
        <v>20</v>
      </c>
      <c r="Y1381">
        <v>0.5</v>
      </c>
      <c r="Z1381">
        <v>0.24</v>
      </c>
      <c r="AA1381">
        <v>70</v>
      </c>
      <c r="AB1381">
        <v>0.83</v>
      </c>
      <c r="AC1381">
        <v>255</v>
      </c>
      <c r="AD1381">
        <v>4</v>
      </c>
      <c r="AE1381">
        <v>0.91</v>
      </c>
      <c r="AF1381">
        <v>28</v>
      </c>
      <c r="AH1381">
        <v>28</v>
      </c>
      <c r="AI1381">
        <v>4</v>
      </c>
      <c r="AJ1381">
        <v>9</v>
      </c>
      <c r="AK1381">
        <v>15</v>
      </c>
      <c r="AL1381">
        <v>0.1</v>
      </c>
      <c r="AO1381">
        <v>115</v>
      </c>
      <c r="AQ1381">
        <v>58</v>
      </c>
    </row>
    <row r="1382" spans="1:43" hidden="1" x14ac:dyDescent="0.25">
      <c r="A1382" t="s">
        <v>4560</v>
      </c>
      <c r="B1382" t="s">
        <v>4561</v>
      </c>
      <c r="C1382" s="1" t="str">
        <f t="shared" si="97"/>
        <v>21:0091</v>
      </c>
      <c r="D1382" s="1" t="str">
        <f t="shared" si="94"/>
        <v>21:0007</v>
      </c>
      <c r="E1382" t="s">
        <v>4562</v>
      </c>
      <c r="F1382" t="s">
        <v>4563</v>
      </c>
      <c r="H1382">
        <v>64.635694999999998</v>
      </c>
      <c r="I1382">
        <v>-113.7355242</v>
      </c>
      <c r="J1382" s="1" t="str">
        <f t="shared" si="96"/>
        <v>Till</v>
      </c>
      <c r="K1382" s="1" t="str">
        <f t="shared" si="95"/>
        <v>&lt;2 micron</v>
      </c>
      <c r="L1382">
        <v>0.2</v>
      </c>
      <c r="M1382">
        <v>5.52</v>
      </c>
      <c r="N1382">
        <v>12</v>
      </c>
      <c r="O1382">
        <v>200</v>
      </c>
      <c r="P1382">
        <v>1</v>
      </c>
      <c r="Q1382">
        <v>1</v>
      </c>
      <c r="R1382">
        <v>0.22</v>
      </c>
      <c r="S1382">
        <v>0.25</v>
      </c>
      <c r="T1382">
        <v>24</v>
      </c>
      <c r="U1382">
        <v>79</v>
      </c>
      <c r="V1382">
        <v>160</v>
      </c>
      <c r="W1382">
        <v>5.86</v>
      </c>
      <c r="X1382">
        <v>20</v>
      </c>
      <c r="Y1382">
        <v>1</v>
      </c>
      <c r="Z1382">
        <v>0.92</v>
      </c>
      <c r="AA1382">
        <v>80</v>
      </c>
      <c r="AB1382">
        <v>1.9</v>
      </c>
      <c r="AC1382">
        <v>630</v>
      </c>
      <c r="AD1382">
        <v>2</v>
      </c>
      <c r="AE1382">
        <v>0.62</v>
      </c>
      <c r="AF1382">
        <v>49</v>
      </c>
      <c r="AH1382">
        <v>20</v>
      </c>
      <c r="AI1382">
        <v>10</v>
      </c>
      <c r="AJ1382">
        <v>13</v>
      </c>
      <c r="AK1382">
        <v>18</v>
      </c>
      <c r="AL1382">
        <v>0.28999999999999998</v>
      </c>
      <c r="AO1382">
        <v>103</v>
      </c>
      <c r="AQ1382">
        <v>122</v>
      </c>
    </row>
    <row r="1383" spans="1:43" hidden="1" x14ac:dyDescent="0.25">
      <c r="A1383" t="s">
        <v>4564</v>
      </c>
      <c r="B1383" t="s">
        <v>4565</v>
      </c>
      <c r="C1383" s="1" t="str">
        <f t="shared" si="97"/>
        <v>21:0091</v>
      </c>
      <c r="D1383" s="1" t="str">
        <f t="shared" si="94"/>
        <v>21:0007</v>
      </c>
      <c r="E1383" t="s">
        <v>4562</v>
      </c>
      <c r="F1383" t="s">
        <v>4566</v>
      </c>
      <c r="H1383">
        <v>64.635694999999998</v>
      </c>
      <c r="I1383">
        <v>-113.7355242</v>
      </c>
      <c r="J1383" s="1" t="str">
        <f t="shared" si="96"/>
        <v>Till</v>
      </c>
      <c r="K1383" s="1" t="str">
        <f t="shared" si="95"/>
        <v>&lt;2 micron</v>
      </c>
      <c r="L1383">
        <v>0.1</v>
      </c>
      <c r="M1383">
        <v>5.47</v>
      </c>
      <c r="N1383">
        <v>6</v>
      </c>
      <c r="O1383">
        <v>210</v>
      </c>
      <c r="P1383">
        <v>1</v>
      </c>
      <c r="Q1383">
        <v>1</v>
      </c>
      <c r="R1383">
        <v>0.24</v>
      </c>
      <c r="S1383">
        <v>0.25</v>
      </c>
      <c r="T1383">
        <v>25</v>
      </c>
      <c r="U1383">
        <v>79</v>
      </c>
      <c r="V1383">
        <v>169</v>
      </c>
      <c r="W1383">
        <v>5.81</v>
      </c>
      <c r="X1383">
        <v>20</v>
      </c>
      <c r="Y1383">
        <v>0.5</v>
      </c>
      <c r="Z1383">
        <v>1</v>
      </c>
      <c r="AA1383">
        <v>80</v>
      </c>
      <c r="AB1383">
        <v>1.89</v>
      </c>
      <c r="AC1383">
        <v>635</v>
      </c>
      <c r="AD1383">
        <v>1</v>
      </c>
      <c r="AE1383">
        <v>0.62</v>
      </c>
      <c r="AF1383">
        <v>51</v>
      </c>
      <c r="AH1383">
        <v>22</v>
      </c>
      <c r="AI1383">
        <v>1</v>
      </c>
      <c r="AJ1383">
        <v>13</v>
      </c>
      <c r="AK1383">
        <v>19</v>
      </c>
      <c r="AL1383">
        <v>0.23</v>
      </c>
      <c r="AO1383">
        <v>101</v>
      </c>
      <c r="AQ1383">
        <v>122</v>
      </c>
    </row>
    <row r="1384" spans="1:43" hidden="1" x14ac:dyDescent="0.25">
      <c r="A1384" t="s">
        <v>4567</v>
      </c>
      <c r="B1384" t="s">
        <v>4568</v>
      </c>
      <c r="C1384" s="1" t="str">
        <f t="shared" si="97"/>
        <v>21:0091</v>
      </c>
      <c r="D1384" s="1" t="str">
        <f t="shared" si="94"/>
        <v>21:0007</v>
      </c>
      <c r="E1384" t="s">
        <v>4569</v>
      </c>
      <c r="F1384" t="s">
        <v>4570</v>
      </c>
      <c r="H1384">
        <v>64.675394600000004</v>
      </c>
      <c r="I1384">
        <v>-113.890852</v>
      </c>
      <c r="J1384" s="1" t="str">
        <f t="shared" si="96"/>
        <v>Till</v>
      </c>
      <c r="K1384" s="1" t="str">
        <f t="shared" si="95"/>
        <v>&lt;2 micron</v>
      </c>
      <c r="L1384">
        <v>0.1</v>
      </c>
      <c r="M1384">
        <v>3.71</v>
      </c>
      <c r="N1384">
        <v>4</v>
      </c>
      <c r="O1384">
        <v>80</v>
      </c>
      <c r="P1384">
        <v>1</v>
      </c>
      <c r="Q1384">
        <v>1</v>
      </c>
      <c r="R1384">
        <v>0.28000000000000003</v>
      </c>
      <c r="S1384">
        <v>0.25</v>
      </c>
      <c r="T1384">
        <v>17</v>
      </c>
      <c r="U1384">
        <v>64</v>
      </c>
      <c r="V1384">
        <v>98</v>
      </c>
      <c r="W1384">
        <v>3.46</v>
      </c>
      <c r="X1384">
        <v>10</v>
      </c>
      <c r="Y1384">
        <v>0.5</v>
      </c>
      <c r="Z1384">
        <v>0.37</v>
      </c>
      <c r="AA1384">
        <v>80</v>
      </c>
      <c r="AB1384">
        <v>0.94</v>
      </c>
      <c r="AC1384">
        <v>330</v>
      </c>
      <c r="AD1384">
        <v>1</v>
      </c>
      <c r="AE1384">
        <v>0.35</v>
      </c>
      <c r="AF1384">
        <v>38</v>
      </c>
      <c r="AH1384">
        <v>22</v>
      </c>
      <c r="AI1384">
        <v>1</v>
      </c>
      <c r="AJ1384">
        <v>8</v>
      </c>
      <c r="AK1384">
        <v>16</v>
      </c>
      <c r="AL1384">
        <v>0.16</v>
      </c>
      <c r="AO1384">
        <v>57</v>
      </c>
      <c r="AQ1384">
        <v>60</v>
      </c>
    </row>
    <row r="1385" spans="1:43" hidden="1" x14ac:dyDescent="0.25">
      <c r="A1385" t="s">
        <v>4571</v>
      </c>
      <c r="B1385" t="s">
        <v>4572</v>
      </c>
      <c r="C1385" s="1" t="str">
        <f t="shared" si="97"/>
        <v>21:0091</v>
      </c>
      <c r="D1385" s="1" t="str">
        <f t="shared" si="94"/>
        <v>21:0007</v>
      </c>
      <c r="E1385" t="s">
        <v>4573</v>
      </c>
      <c r="F1385" t="s">
        <v>4574</v>
      </c>
      <c r="H1385">
        <v>64.592902100000003</v>
      </c>
      <c r="I1385">
        <v>-113.88886479999999</v>
      </c>
      <c r="J1385" s="1" t="str">
        <f t="shared" si="96"/>
        <v>Till</v>
      </c>
      <c r="K1385" s="1" t="str">
        <f t="shared" si="95"/>
        <v>&lt;2 micron</v>
      </c>
      <c r="L1385">
        <v>0.1</v>
      </c>
      <c r="M1385">
        <v>4.1100000000000003</v>
      </c>
      <c r="N1385">
        <v>12</v>
      </c>
      <c r="O1385">
        <v>80</v>
      </c>
      <c r="P1385">
        <v>1</v>
      </c>
      <c r="Q1385">
        <v>1</v>
      </c>
      <c r="R1385">
        <v>0.27</v>
      </c>
      <c r="S1385">
        <v>0.25</v>
      </c>
      <c r="T1385">
        <v>17</v>
      </c>
      <c r="U1385">
        <v>66</v>
      </c>
      <c r="V1385">
        <v>101</v>
      </c>
      <c r="W1385">
        <v>3.71</v>
      </c>
      <c r="X1385">
        <v>10</v>
      </c>
      <c r="Y1385">
        <v>0.5</v>
      </c>
      <c r="Z1385">
        <v>0.28999999999999998</v>
      </c>
      <c r="AA1385">
        <v>70</v>
      </c>
      <c r="AB1385">
        <v>1.01</v>
      </c>
      <c r="AC1385">
        <v>335</v>
      </c>
      <c r="AD1385">
        <v>1</v>
      </c>
      <c r="AE1385">
        <v>0.63</v>
      </c>
      <c r="AF1385">
        <v>38</v>
      </c>
      <c r="AH1385">
        <v>22</v>
      </c>
      <c r="AI1385">
        <v>2</v>
      </c>
      <c r="AJ1385">
        <v>8</v>
      </c>
      <c r="AK1385">
        <v>17</v>
      </c>
      <c r="AL1385">
        <v>0.17</v>
      </c>
      <c r="AO1385">
        <v>63</v>
      </c>
      <c r="AQ1385">
        <v>62</v>
      </c>
    </row>
    <row r="1386" spans="1:43" hidden="1" x14ac:dyDescent="0.25">
      <c r="A1386" t="s">
        <v>4575</v>
      </c>
      <c r="B1386" t="s">
        <v>4576</v>
      </c>
      <c r="C1386" s="1" t="str">
        <f t="shared" si="97"/>
        <v>21:0091</v>
      </c>
      <c r="D1386" s="1" t="str">
        <f t="shared" si="94"/>
        <v>21:0007</v>
      </c>
      <c r="E1386" t="s">
        <v>4577</v>
      </c>
      <c r="F1386" t="s">
        <v>4578</v>
      </c>
      <c r="H1386">
        <v>64.547513199999997</v>
      </c>
      <c r="I1386">
        <v>-113.7335485</v>
      </c>
      <c r="J1386" s="1" t="str">
        <f t="shared" si="96"/>
        <v>Till</v>
      </c>
      <c r="K1386" s="1" t="str">
        <f t="shared" si="95"/>
        <v>&lt;2 micron</v>
      </c>
      <c r="L1386">
        <v>0.2</v>
      </c>
      <c r="M1386">
        <v>4.26</v>
      </c>
      <c r="N1386">
        <v>10</v>
      </c>
      <c r="O1386">
        <v>120</v>
      </c>
      <c r="P1386">
        <v>0.5</v>
      </c>
      <c r="Q1386">
        <v>1</v>
      </c>
      <c r="R1386">
        <v>0.22</v>
      </c>
      <c r="S1386">
        <v>0.25</v>
      </c>
      <c r="T1386">
        <v>23</v>
      </c>
      <c r="U1386">
        <v>75</v>
      </c>
      <c r="V1386">
        <v>143</v>
      </c>
      <c r="W1386">
        <v>4.46</v>
      </c>
      <c r="X1386">
        <v>10</v>
      </c>
      <c r="Y1386">
        <v>0.5</v>
      </c>
      <c r="Z1386">
        <v>0.7</v>
      </c>
      <c r="AA1386">
        <v>40</v>
      </c>
      <c r="AB1386">
        <v>1.32</v>
      </c>
      <c r="AC1386">
        <v>440</v>
      </c>
      <c r="AD1386">
        <v>2</v>
      </c>
      <c r="AE1386">
        <v>0.53</v>
      </c>
      <c r="AF1386">
        <v>54</v>
      </c>
      <c r="AH1386">
        <v>26</v>
      </c>
      <c r="AI1386">
        <v>2</v>
      </c>
      <c r="AJ1386">
        <v>11</v>
      </c>
      <c r="AK1386">
        <v>12</v>
      </c>
      <c r="AL1386">
        <v>0.23</v>
      </c>
      <c r="AO1386">
        <v>72</v>
      </c>
      <c r="AQ1386">
        <v>86</v>
      </c>
    </row>
    <row r="1387" spans="1:43" hidden="1" x14ac:dyDescent="0.25">
      <c r="A1387" t="s">
        <v>4579</v>
      </c>
      <c r="B1387" t="s">
        <v>4580</v>
      </c>
      <c r="C1387" s="1" t="str">
        <f t="shared" si="97"/>
        <v>21:0091</v>
      </c>
      <c r="D1387" s="1" t="str">
        <f t="shared" si="94"/>
        <v>21:0007</v>
      </c>
      <c r="E1387" t="s">
        <v>4581</v>
      </c>
      <c r="F1387" t="s">
        <v>4582</v>
      </c>
      <c r="H1387">
        <v>64.453345900000002</v>
      </c>
      <c r="I1387">
        <v>-113.5833203</v>
      </c>
      <c r="J1387" s="1" t="str">
        <f t="shared" si="96"/>
        <v>Till</v>
      </c>
      <c r="K1387" s="1" t="str">
        <f t="shared" si="95"/>
        <v>&lt;2 micron</v>
      </c>
      <c r="L1387">
        <v>0.2</v>
      </c>
      <c r="M1387">
        <v>2.99</v>
      </c>
      <c r="N1387">
        <v>18</v>
      </c>
      <c r="O1387">
        <v>100</v>
      </c>
      <c r="P1387">
        <v>0.5</v>
      </c>
      <c r="Q1387">
        <v>1</v>
      </c>
      <c r="R1387">
        <v>0.34</v>
      </c>
      <c r="S1387">
        <v>0.25</v>
      </c>
      <c r="T1387">
        <v>19</v>
      </c>
      <c r="U1387">
        <v>57</v>
      </c>
      <c r="V1387">
        <v>117</v>
      </c>
      <c r="W1387">
        <v>3.3</v>
      </c>
      <c r="X1387">
        <v>10</v>
      </c>
      <c r="Y1387">
        <v>0.5</v>
      </c>
      <c r="Z1387">
        <v>0.55000000000000004</v>
      </c>
      <c r="AA1387">
        <v>40</v>
      </c>
      <c r="AB1387">
        <v>1.0900000000000001</v>
      </c>
      <c r="AC1387">
        <v>395</v>
      </c>
      <c r="AD1387">
        <v>1</v>
      </c>
      <c r="AE1387">
        <v>0.4</v>
      </c>
      <c r="AF1387">
        <v>45</v>
      </c>
      <c r="AH1387">
        <v>24</v>
      </c>
      <c r="AI1387">
        <v>2</v>
      </c>
      <c r="AJ1387">
        <v>8</v>
      </c>
      <c r="AK1387">
        <v>13</v>
      </c>
      <c r="AL1387">
        <v>0.16</v>
      </c>
      <c r="AO1387">
        <v>54</v>
      </c>
      <c r="AQ1387">
        <v>76</v>
      </c>
    </row>
    <row r="1388" spans="1:43" hidden="1" x14ac:dyDescent="0.25">
      <c r="A1388" t="s">
        <v>4583</v>
      </c>
      <c r="B1388" t="s">
        <v>4584</v>
      </c>
      <c r="C1388" s="1" t="str">
        <f t="shared" si="97"/>
        <v>21:0091</v>
      </c>
      <c r="D1388" s="1" t="str">
        <f t="shared" si="94"/>
        <v>21:0007</v>
      </c>
      <c r="E1388" t="s">
        <v>4585</v>
      </c>
      <c r="F1388" t="s">
        <v>4586</v>
      </c>
      <c r="H1388">
        <v>64.464415000000002</v>
      </c>
      <c r="I1388">
        <v>-113.9107415</v>
      </c>
      <c r="J1388" s="1" t="str">
        <f t="shared" si="96"/>
        <v>Till</v>
      </c>
      <c r="K1388" s="1" t="str">
        <f t="shared" si="95"/>
        <v>&lt;2 micron</v>
      </c>
      <c r="L1388">
        <v>0.2</v>
      </c>
      <c r="M1388">
        <v>3.98</v>
      </c>
      <c r="N1388">
        <v>20</v>
      </c>
      <c r="O1388">
        <v>100</v>
      </c>
      <c r="P1388">
        <v>0.5</v>
      </c>
      <c r="Q1388">
        <v>1</v>
      </c>
      <c r="R1388">
        <v>0.22</v>
      </c>
      <c r="S1388">
        <v>0.25</v>
      </c>
      <c r="T1388">
        <v>16</v>
      </c>
      <c r="U1388">
        <v>77</v>
      </c>
      <c r="V1388">
        <v>96</v>
      </c>
      <c r="W1388">
        <v>4.4800000000000004</v>
      </c>
      <c r="X1388">
        <v>10</v>
      </c>
      <c r="Y1388">
        <v>0.5</v>
      </c>
      <c r="Z1388">
        <v>0.47</v>
      </c>
      <c r="AA1388">
        <v>50</v>
      </c>
      <c r="AB1388">
        <v>1.1299999999999999</v>
      </c>
      <c r="AC1388">
        <v>375</v>
      </c>
      <c r="AD1388">
        <v>2</v>
      </c>
      <c r="AE1388">
        <v>0.37</v>
      </c>
      <c r="AF1388">
        <v>46</v>
      </c>
      <c r="AH1388">
        <v>20</v>
      </c>
      <c r="AI1388">
        <v>4</v>
      </c>
      <c r="AJ1388">
        <v>9</v>
      </c>
      <c r="AK1388">
        <v>12</v>
      </c>
      <c r="AL1388">
        <v>0.21</v>
      </c>
      <c r="AO1388">
        <v>82</v>
      </c>
      <c r="AQ1388">
        <v>70</v>
      </c>
    </row>
    <row r="1389" spans="1:43" hidden="1" x14ac:dyDescent="0.25">
      <c r="A1389" t="s">
        <v>4587</v>
      </c>
      <c r="B1389" t="s">
        <v>4588</v>
      </c>
      <c r="C1389" s="1" t="str">
        <f t="shared" si="97"/>
        <v>21:0091</v>
      </c>
      <c r="D1389" s="1" t="str">
        <f t="shared" si="94"/>
        <v>21:0007</v>
      </c>
      <c r="E1389" t="s">
        <v>4589</v>
      </c>
      <c r="F1389" t="s">
        <v>4590</v>
      </c>
      <c r="H1389">
        <v>64.422551100000007</v>
      </c>
      <c r="I1389">
        <v>-113.7411007</v>
      </c>
      <c r="J1389" s="1" t="str">
        <f t="shared" si="96"/>
        <v>Till</v>
      </c>
      <c r="K1389" s="1" t="str">
        <f t="shared" si="95"/>
        <v>&lt;2 micron</v>
      </c>
      <c r="L1389">
        <v>0.1</v>
      </c>
      <c r="M1389">
        <v>5.87</v>
      </c>
      <c r="N1389">
        <v>26</v>
      </c>
      <c r="O1389">
        <v>90</v>
      </c>
      <c r="P1389">
        <v>1.5</v>
      </c>
      <c r="Q1389">
        <v>1</v>
      </c>
      <c r="R1389">
        <v>0.2</v>
      </c>
      <c r="S1389">
        <v>0.25</v>
      </c>
      <c r="T1389">
        <v>26</v>
      </c>
      <c r="U1389">
        <v>116</v>
      </c>
      <c r="V1389">
        <v>219</v>
      </c>
      <c r="W1389">
        <v>4.96</v>
      </c>
      <c r="X1389">
        <v>20</v>
      </c>
      <c r="Y1389">
        <v>0.5</v>
      </c>
      <c r="Z1389">
        <v>0.24</v>
      </c>
      <c r="AA1389">
        <v>50</v>
      </c>
      <c r="AB1389">
        <v>1.35</v>
      </c>
      <c r="AC1389">
        <v>375</v>
      </c>
      <c r="AD1389">
        <v>1</v>
      </c>
      <c r="AE1389">
        <v>0.89</v>
      </c>
      <c r="AF1389">
        <v>81</v>
      </c>
      <c r="AH1389">
        <v>32</v>
      </c>
      <c r="AI1389">
        <v>1</v>
      </c>
      <c r="AJ1389">
        <v>11</v>
      </c>
      <c r="AK1389">
        <v>11</v>
      </c>
      <c r="AL1389">
        <v>0.17</v>
      </c>
      <c r="AO1389">
        <v>77</v>
      </c>
      <c r="AQ1389">
        <v>76</v>
      </c>
    </row>
    <row r="1390" spans="1:43" hidden="1" x14ac:dyDescent="0.25">
      <c r="A1390" t="s">
        <v>4591</v>
      </c>
      <c r="B1390" t="s">
        <v>4592</v>
      </c>
      <c r="C1390" s="1" t="str">
        <f t="shared" si="97"/>
        <v>21:0091</v>
      </c>
      <c r="D1390" s="1" t="str">
        <f t="shared" si="94"/>
        <v>21:0007</v>
      </c>
      <c r="E1390" t="s">
        <v>4593</v>
      </c>
      <c r="F1390" t="s">
        <v>4594</v>
      </c>
      <c r="H1390">
        <v>64.374994799999996</v>
      </c>
      <c r="I1390">
        <v>-113.5836937</v>
      </c>
      <c r="J1390" s="1" t="str">
        <f t="shared" si="96"/>
        <v>Till</v>
      </c>
      <c r="K1390" s="1" t="str">
        <f t="shared" si="95"/>
        <v>&lt;2 micron</v>
      </c>
      <c r="L1390">
        <v>0.2</v>
      </c>
      <c r="M1390">
        <v>4.75</v>
      </c>
      <c r="N1390">
        <v>10</v>
      </c>
      <c r="O1390">
        <v>30</v>
      </c>
      <c r="P1390">
        <v>0.5</v>
      </c>
      <c r="Q1390">
        <v>1</v>
      </c>
      <c r="R1390">
        <v>0.06</v>
      </c>
      <c r="S1390">
        <v>0.25</v>
      </c>
      <c r="T1390">
        <v>6</v>
      </c>
      <c r="U1390">
        <v>53</v>
      </c>
      <c r="V1390">
        <v>110</v>
      </c>
      <c r="W1390">
        <v>3.81</v>
      </c>
      <c r="X1390">
        <v>10</v>
      </c>
      <c r="Y1390">
        <v>0.5</v>
      </c>
      <c r="Z1390">
        <v>7.0000000000000007E-2</v>
      </c>
      <c r="AA1390">
        <v>40</v>
      </c>
      <c r="AB1390">
        <v>0.25</v>
      </c>
      <c r="AC1390">
        <v>75</v>
      </c>
      <c r="AD1390">
        <v>3</v>
      </c>
      <c r="AE1390">
        <v>0.74</v>
      </c>
      <c r="AF1390">
        <v>12</v>
      </c>
      <c r="AH1390">
        <v>20</v>
      </c>
      <c r="AI1390">
        <v>2</v>
      </c>
      <c r="AJ1390">
        <v>6</v>
      </c>
      <c r="AK1390">
        <v>9</v>
      </c>
      <c r="AL1390">
        <v>0.09</v>
      </c>
      <c r="AO1390">
        <v>63</v>
      </c>
      <c r="AQ1390">
        <v>22</v>
      </c>
    </row>
    <row r="1391" spans="1:43" hidden="1" x14ac:dyDescent="0.25">
      <c r="A1391" t="s">
        <v>4595</v>
      </c>
      <c r="B1391" t="s">
        <v>4596</v>
      </c>
      <c r="C1391" s="1" t="str">
        <f t="shared" si="97"/>
        <v>21:0091</v>
      </c>
      <c r="D1391" s="1" t="str">
        <f t="shared" si="94"/>
        <v>21:0007</v>
      </c>
      <c r="E1391" t="s">
        <v>4593</v>
      </c>
      <c r="F1391" t="s">
        <v>4597</v>
      </c>
      <c r="H1391">
        <v>64.374994799999996</v>
      </c>
      <c r="I1391">
        <v>-113.5836937</v>
      </c>
      <c r="J1391" s="1" t="str">
        <f t="shared" si="96"/>
        <v>Till</v>
      </c>
      <c r="K1391" s="1" t="str">
        <f t="shared" si="95"/>
        <v>&lt;2 micron</v>
      </c>
      <c r="L1391">
        <v>0.1</v>
      </c>
      <c r="M1391">
        <v>4.17</v>
      </c>
      <c r="N1391">
        <v>4</v>
      </c>
      <c r="O1391">
        <v>30</v>
      </c>
      <c r="P1391">
        <v>0.5</v>
      </c>
      <c r="Q1391">
        <v>1</v>
      </c>
      <c r="R1391">
        <v>0.04</v>
      </c>
      <c r="S1391">
        <v>0.25</v>
      </c>
      <c r="T1391">
        <v>4</v>
      </c>
      <c r="U1391">
        <v>50</v>
      </c>
      <c r="V1391">
        <v>111</v>
      </c>
      <c r="W1391">
        <v>3.42</v>
      </c>
      <c r="X1391">
        <v>5</v>
      </c>
      <c r="Y1391">
        <v>0.5</v>
      </c>
      <c r="Z1391">
        <v>0.06</v>
      </c>
      <c r="AA1391">
        <v>30</v>
      </c>
      <c r="AB1391">
        <v>0.21</v>
      </c>
      <c r="AC1391">
        <v>65</v>
      </c>
      <c r="AD1391">
        <v>3</v>
      </c>
      <c r="AE1391">
        <v>0.7</v>
      </c>
      <c r="AF1391">
        <v>11</v>
      </c>
      <c r="AH1391">
        <v>16</v>
      </c>
      <c r="AI1391">
        <v>2</v>
      </c>
      <c r="AJ1391">
        <v>6</v>
      </c>
      <c r="AK1391">
        <v>8</v>
      </c>
      <c r="AL1391">
        <v>0.06</v>
      </c>
      <c r="AO1391">
        <v>57</v>
      </c>
      <c r="AQ1391">
        <v>20</v>
      </c>
    </row>
    <row r="1392" spans="1:43" hidden="1" x14ac:dyDescent="0.25">
      <c r="A1392" t="s">
        <v>4598</v>
      </c>
      <c r="B1392" t="s">
        <v>4599</v>
      </c>
      <c r="C1392" s="1" t="str">
        <f t="shared" si="97"/>
        <v>21:0091</v>
      </c>
      <c r="D1392" s="1" t="str">
        <f t="shared" si="94"/>
        <v>21:0007</v>
      </c>
      <c r="E1392" t="s">
        <v>4600</v>
      </c>
      <c r="F1392" t="s">
        <v>4601</v>
      </c>
      <c r="H1392">
        <v>64.373206999999994</v>
      </c>
      <c r="I1392">
        <v>-113.9093171</v>
      </c>
      <c r="J1392" s="1" t="str">
        <f t="shared" si="96"/>
        <v>Till</v>
      </c>
      <c r="K1392" s="1" t="str">
        <f t="shared" si="95"/>
        <v>&lt;2 micron</v>
      </c>
      <c r="L1392">
        <v>0.1</v>
      </c>
      <c r="M1392">
        <v>5.22</v>
      </c>
      <c r="N1392">
        <v>18</v>
      </c>
      <c r="O1392">
        <v>60</v>
      </c>
      <c r="P1392">
        <v>1</v>
      </c>
      <c r="Q1392">
        <v>1</v>
      </c>
      <c r="R1392">
        <v>0.19</v>
      </c>
      <c r="S1392">
        <v>0.25</v>
      </c>
      <c r="T1392">
        <v>21</v>
      </c>
      <c r="U1392">
        <v>85</v>
      </c>
      <c r="V1392">
        <v>108</v>
      </c>
      <c r="W1392">
        <v>4.58</v>
      </c>
      <c r="X1392">
        <v>10</v>
      </c>
      <c r="Y1392">
        <v>0.5</v>
      </c>
      <c r="Z1392">
        <v>0.2</v>
      </c>
      <c r="AA1392">
        <v>40</v>
      </c>
      <c r="AB1392">
        <v>1.03</v>
      </c>
      <c r="AC1392">
        <v>315</v>
      </c>
      <c r="AD1392">
        <v>2</v>
      </c>
      <c r="AE1392">
        <v>0.77</v>
      </c>
      <c r="AF1392">
        <v>63</v>
      </c>
      <c r="AH1392">
        <v>18</v>
      </c>
      <c r="AI1392">
        <v>4</v>
      </c>
      <c r="AJ1392">
        <v>10</v>
      </c>
      <c r="AK1392">
        <v>11</v>
      </c>
      <c r="AL1392">
        <v>0.09</v>
      </c>
      <c r="AO1392">
        <v>79</v>
      </c>
      <c r="AQ1392">
        <v>60</v>
      </c>
    </row>
    <row r="1393" spans="1:43" hidden="1" x14ac:dyDescent="0.25">
      <c r="A1393" t="s">
        <v>4602</v>
      </c>
      <c r="B1393" t="s">
        <v>4603</v>
      </c>
      <c r="C1393" s="1" t="str">
        <f t="shared" si="97"/>
        <v>21:0091</v>
      </c>
      <c r="D1393" s="1" t="str">
        <f t="shared" si="94"/>
        <v>21:0007</v>
      </c>
      <c r="E1393" t="s">
        <v>4604</v>
      </c>
      <c r="F1393" t="s">
        <v>4605</v>
      </c>
      <c r="H1393">
        <v>64.3420244</v>
      </c>
      <c r="I1393">
        <v>-113.7708435</v>
      </c>
      <c r="J1393" s="1" t="str">
        <f t="shared" si="96"/>
        <v>Till</v>
      </c>
      <c r="K1393" s="1" t="str">
        <f t="shared" si="95"/>
        <v>&lt;2 micron</v>
      </c>
      <c r="L1393">
        <v>0.1</v>
      </c>
      <c r="M1393">
        <v>4.6900000000000004</v>
      </c>
      <c r="N1393">
        <v>38</v>
      </c>
      <c r="O1393">
        <v>130</v>
      </c>
      <c r="P1393">
        <v>1</v>
      </c>
      <c r="Q1393">
        <v>1</v>
      </c>
      <c r="R1393">
        <v>0.31</v>
      </c>
      <c r="S1393">
        <v>0.25</v>
      </c>
      <c r="T1393">
        <v>28</v>
      </c>
      <c r="U1393">
        <v>88</v>
      </c>
      <c r="V1393">
        <v>130</v>
      </c>
      <c r="W1393">
        <v>4.0199999999999996</v>
      </c>
      <c r="X1393">
        <v>10</v>
      </c>
      <c r="Y1393">
        <v>1</v>
      </c>
      <c r="Z1393">
        <v>0.65</v>
      </c>
      <c r="AA1393">
        <v>60</v>
      </c>
      <c r="AB1393">
        <v>1.27</v>
      </c>
      <c r="AC1393">
        <v>540</v>
      </c>
      <c r="AD1393">
        <v>2</v>
      </c>
      <c r="AE1393">
        <v>1.81</v>
      </c>
      <c r="AF1393">
        <v>57</v>
      </c>
      <c r="AH1393">
        <v>30</v>
      </c>
      <c r="AI1393">
        <v>4</v>
      </c>
      <c r="AJ1393">
        <v>11</v>
      </c>
      <c r="AK1393">
        <v>13</v>
      </c>
      <c r="AL1393">
        <v>0.02</v>
      </c>
      <c r="AO1393">
        <v>68</v>
      </c>
      <c r="AQ1393">
        <v>86</v>
      </c>
    </row>
    <row r="1394" spans="1:43" hidden="1" x14ac:dyDescent="0.25">
      <c r="A1394" t="s">
        <v>4606</v>
      </c>
      <c r="B1394" t="s">
        <v>4607</v>
      </c>
      <c r="C1394" s="1" t="str">
        <f t="shared" si="97"/>
        <v>21:0091</v>
      </c>
      <c r="D1394" s="1" t="str">
        <f t="shared" si="94"/>
        <v>21:0007</v>
      </c>
      <c r="E1394" t="s">
        <v>4608</v>
      </c>
      <c r="F1394" t="s">
        <v>4609</v>
      </c>
      <c r="H1394">
        <v>64.132981999999998</v>
      </c>
      <c r="I1394">
        <v>-113.10167149999999</v>
      </c>
      <c r="J1394" s="1" t="str">
        <f t="shared" si="96"/>
        <v>Till</v>
      </c>
      <c r="K1394" s="1" t="str">
        <f t="shared" si="95"/>
        <v>&lt;2 micron</v>
      </c>
      <c r="L1394">
        <v>0.2</v>
      </c>
      <c r="M1394">
        <v>4.92</v>
      </c>
      <c r="N1394">
        <v>24</v>
      </c>
      <c r="O1394">
        <v>40</v>
      </c>
      <c r="P1394">
        <v>0.5</v>
      </c>
      <c r="Q1394">
        <v>1</v>
      </c>
      <c r="R1394">
        <v>0.18</v>
      </c>
      <c r="S1394">
        <v>0.25</v>
      </c>
      <c r="T1394">
        <v>10</v>
      </c>
      <c r="U1394">
        <v>75</v>
      </c>
      <c r="V1394">
        <v>66</v>
      </c>
      <c r="W1394">
        <v>5.89</v>
      </c>
      <c r="X1394">
        <v>10</v>
      </c>
      <c r="Y1394">
        <v>0.5</v>
      </c>
      <c r="Z1394">
        <v>0.11</v>
      </c>
      <c r="AA1394">
        <v>40</v>
      </c>
      <c r="AB1394">
        <v>0.57999999999999996</v>
      </c>
      <c r="AC1394">
        <v>160</v>
      </c>
      <c r="AD1394">
        <v>4</v>
      </c>
      <c r="AE1394">
        <v>0.68</v>
      </c>
      <c r="AF1394">
        <v>29</v>
      </c>
      <c r="AH1394">
        <v>18</v>
      </c>
      <c r="AI1394">
        <v>2</v>
      </c>
      <c r="AJ1394">
        <v>7</v>
      </c>
      <c r="AK1394">
        <v>10</v>
      </c>
      <c r="AL1394">
        <v>0.17</v>
      </c>
      <c r="AO1394">
        <v>102</v>
      </c>
      <c r="AQ1394">
        <v>52</v>
      </c>
    </row>
    <row r="1395" spans="1:43" hidden="1" x14ac:dyDescent="0.25">
      <c r="A1395" t="s">
        <v>4610</v>
      </c>
      <c r="B1395" t="s">
        <v>4611</v>
      </c>
      <c r="C1395" s="1" t="str">
        <f t="shared" si="97"/>
        <v>21:0091</v>
      </c>
      <c r="D1395" s="1" t="str">
        <f t="shared" si="94"/>
        <v>21:0007</v>
      </c>
      <c r="E1395" t="s">
        <v>4612</v>
      </c>
      <c r="F1395" t="s">
        <v>4613</v>
      </c>
      <c r="H1395">
        <v>64.0498963</v>
      </c>
      <c r="I1395">
        <v>-113.1051853</v>
      </c>
      <c r="J1395" s="1" t="str">
        <f t="shared" si="96"/>
        <v>Till</v>
      </c>
      <c r="K1395" s="1" t="str">
        <f t="shared" si="95"/>
        <v>&lt;2 micron</v>
      </c>
      <c r="L1395">
        <v>0.1</v>
      </c>
      <c r="M1395">
        <v>5.59</v>
      </c>
      <c r="N1395">
        <v>34</v>
      </c>
      <c r="O1395">
        <v>50</v>
      </c>
      <c r="P1395">
        <v>1</v>
      </c>
      <c r="Q1395">
        <v>1</v>
      </c>
      <c r="R1395">
        <v>0.19</v>
      </c>
      <c r="S1395">
        <v>0.25</v>
      </c>
      <c r="T1395">
        <v>17</v>
      </c>
      <c r="U1395">
        <v>88</v>
      </c>
      <c r="V1395">
        <v>92</v>
      </c>
      <c r="W1395">
        <v>4.3600000000000003</v>
      </c>
      <c r="X1395">
        <v>10</v>
      </c>
      <c r="Y1395">
        <v>0.5</v>
      </c>
      <c r="Z1395">
        <v>0.25</v>
      </c>
      <c r="AA1395">
        <v>20</v>
      </c>
      <c r="AB1395">
        <v>0.75</v>
      </c>
      <c r="AC1395">
        <v>225</v>
      </c>
      <c r="AD1395">
        <v>2</v>
      </c>
      <c r="AE1395">
        <v>0.98</v>
      </c>
      <c r="AF1395">
        <v>50</v>
      </c>
      <c r="AH1395">
        <v>14</v>
      </c>
      <c r="AI1395">
        <v>1</v>
      </c>
      <c r="AJ1395">
        <v>6</v>
      </c>
      <c r="AK1395">
        <v>10</v>
      </c>
      <c r="AL1395">
        <v>0.09</v>
      </c>
      <c r="AO1395">
        <v>67</v>
      </c>
      <c r="AQ1395">
        <v>54</v>
      </c>
    </row>
    <row r="1396" spans="1:43" hidden="1" x14ac:dyDescent="0.25">
      <c r="A1396" t="s">
        <v>4614</v>
      </c>
      <c r="B1396" t="s">
        <v>4615</v>
      </c>
      <c r="C1396" s="1" t="str">
        <f t="shared" si="97"/>
        <v>21:0091</v>
      </c>
      <c r="D1396" s="1" t="str">
        <f t="shared" si="94"/>
        <v>21:0007</v>
      </c>
      <c r="E1396" t="s">
        <v>4616</v>
      </c>
      <c r="F1396" t="s">
        <v>4617</v>
      </c>
      <c r="H1396">
        <v>64.078492299999994</v>
      </c>
      <c r="I1396">
        <v>-113.2461679</v>
      </c>
      <c r="J1396" s="1" t="str">
        <f t="shared" si="96"/>
        <v>Till</v>
      </c>
      <c r="K1396" s="1" t="str">
        <f t="shared" si="95"/>
        <v>&lt;2 micron</v>
      </c>
      <c r="L1396">
        <v>0.2</v>
      </c>
      <c r="M1396">
        <v>5.41</v>
      </c>
      <c r="N1396">
        <v>68</v>
      </c>
      <c r="O1396">
        <v>120</v>
      </c>
      <c r="P1396">
        <v>1</v>
      </c>
      <c r="Q1396">
        <v>1</v>
      </c>
      <c r="R1396">
        <v>0.26</v>
      </c>
      <c r="S1396">
        <v>0.25</v>
      </c>
      <c r="T1396">
        <v>35</v>
      </c>
      <c r="U1396">
        <v>109</v>
      </c>
      <c r="V1396">
        <v>157</v>
      </c>
      <c r="W1396">
        <v>5.43</v>
      </c>
      <c r="X1396">
        <v>10</v>
      </c>
      <c r="Y1396">
        <v>0.5</v>
      </c>
      <c r="Z1396">
        <v>0.39</v>
      </c>
      <c r="AA1396">
        <v>50</v>
      </c>
      <c r="AB1396">
        <v>1.02</v>
      </c>
      <c r="AC1396">
        <v>585</v>
      </c>
      <c r="AD1396">
        <v>7</v>
      </c>
      <c r="AE1396">
        <v>0.81</v>
      </c>
      <c r="AF1396">
        <v>72</v>
      </c>
      <c r="AH1396">
        <v>26</v>
      </c>
      <c r="AI1396">
        <v>4</v>
      </c>
      <c r="AJ1396">
        <v>11</v>
      </c>
      <c r="AK1396">
        <v>19</v>
      </c>
      <c r="AL1396">
        <v>0.15</v>
      </c>
      <c r="AO1396">
        <v>92</v>
      </c>
      <c r="AQ1396">
        <v>80</v>
      </c>
    </row>
    <row r="1397" spans="1:43" hidden="1" x14ac:dyDescent="0.25">
      <c r="A1397" t="s">
        <v>4618</v>
      </c>
      <c r="B1397" t="s">
        <v>4619</v>
      </c>
      <c r="C1397" s="1" t="str">
        <f t="shared" si="97"/>
        <v>21:0091</v>
      </c>
      <c r="D1397" s="1" t="str">
        <f t="shared" si="94"/>
        <v>21:0007</v>
      </c>
      <c r="E1397" t="s">
        <v>4620</v>
      </c>
      <c r="F1397" t="s">
        <v>4621</v>
      </c>
      <c r="H1397">
        <v>64.286332200000004</v>
      </c>
      <c r="I1397">
        <v>-113.60245140000001</v>
      </c>
      <c r="J1397" s="1" t="str">
        <f t="shared" si="96"/>
        <v>Till</v>
      </c>
      <c r="K1397" s="1" t="str">
        <f t="shared" si="95"/>
        <v>&lt;2 micron</v>
      </c>
      <c r="L1397">
        <v>0.2</v>
      </c>
      <c r="M1397">
        <v>6.05</v>
      </c>
      <c r="N1397">
        <v>12</v>
      </c>
      <c r="O1397">
        <v>80</v>
      </c>
      <c r="P1397">
        <v>1</v>
      </c>
      <c r="Q1397">
        <v>1</v>
      </c>
      <c r="R1397">
        <v>0.12</v>
      </c>
      <c r="S1397">
        <v>0.25</v>
      </c>
      <c r="T1397">
        <v>14</v>
      </c>
      <c r="U1397">
        <v>58</v>
      </c>
      <c r="V1397">
        <v>52</v>
      </c>
      <c r="W1397">
        <v>3.84</v>
      </c>
      <c r="X1397">
        <v>10</v>
      </c>
      <c r="Y1397">
        <v>0.5</v>
      </c>
      <c r="Z1397">
        <v>0.14000000000000001</v>
      </c>
      <c r="AA1397">
        <v>30</v>
      </c>
      <c r="AB1397">
        <v>0.56999999999999995</v>
      </c>
      <c r="AC1397">
        <v>180</v>
      </c>
      <c r="AD1397">
        <v>2</v>
      </c>
      <c r="AE1397">
        <v>0.66</v>
      </c>
      <c r="AF1397">
        <v>28</v>
      </c>
      <c r="AH1397">
        <v>18</v>
      </c>
      <c r="AI1397">
        <v>4</v>
      </c>
      <c r="AJ1397">
        <v>7</v>
      </c>
      <c r="AK1397">
        <v>10</v>
      </c>
      <c r="AL1397">
        <v>0.14000000000000001</v>
      </c>
      <c r="AO1397">
        <v>59</v>
      </c>
      <c r="AQ1397">
        <v>42</v>
      </c>
    </row>
    <row r="1398" spans="1:43" hidden="1" x14ac:dyDescent="0.25">
      <c r="A1398" t="s">
        <v>4622</v>
      </c>
      <c r="B1398" t="s">
        <v>4623</v>
      </c>
      <c r="C1398" s="1" t="str">
        <f t="shared" si="97"/>
        <v>21:0091</v>
      </c>
      <c r="D1398" s="1" t="str">
        <f t="shared" si="94"/>
        <v>21:0007</v>
      </c>
      <c r="E1398" t="s">
        <v>4624</v>
      </c>
      <c r="F1398" t="s">
        <v>4625</v>
      </c>
      <c r="H1398">
        <v>64.297051400000001</v>
      </c>
      <c r="I1398">
        <v>-113.86962320000001</v>
      </c>
      <c r="J1398" s="1" t="str">
        <f t="shared" si="96"/>
        <v>Till</v>
      </c>
      <c r="K1398" s="1" t="str">
        <f t="shared" si="95"/>
        <v>&lt;2 micron</v>
      </c>
      <c r="L1398">
        <v>0.2</v>
      </c>
      <c r="M1398">
        <v>3.46</v>
      </c>
      <c r="N1398">
        <v>20</v>
      </c>
      <c r="O1398">
        <v>70</v>
      </c>
      <c r="P1398">
        <v>0.5</v>
      </c>
      <c r="Q1398">
        <v>1</v>
      </c>
      <c r="R1398">
        <v>0.24</v>
      </c>
      <c r="S1398">
        <v>0.25</v>
      </c>
      <c r="T1398">
        <v>14</v>
      </c>
      <c r="U1398">
        <v>52</v>
      </c>
      <c r="V1398">
        <v>57</v>
      </c>
      <c r="W1398">
        <v>2.97</v>
      </c>
      <c r="X1398">
        <v>10</v>
      </c>
      <c r="Y1398">
        <v>0.5</v>
      </c>
      <c r="Z1398">
        <v>0.25</v>
      </c>
      <c r="AA1398">
        <v>40</v>
      </c>
      <c r="AB1398">
        <v>0.84</v>
      </c>
      <c r="AC1398">
        <v>265</v>
      </c>
      <c r="AD1398">
        <v>0.5</v>
      </c>
      <c r="AE1398">
        <v>0.35</v>
      </c>
      <c r="AF1398">
        <v>31</v>
      </c>
      <c r="AH1398">
        <v>20</v>
      </c>
      <c r="AI1398">
        <v>2</v>
      </c>
      <c r="AJ1398">
        <v>7</v>
      </c>
      <c r="AK1398">
        <v>12</v>
      </c>
      <c r="AL1398">
        <v>0.13</v>
      </c>
      <c r="AO1398">
        <v>49</v>
      </c>
      <c r="AQ1398">
        <v>52</v>
      </c>
    </row>
    <row r="1399" spans="1:43" hidden="1" x14ac:dyDescent="0.25">
      <c r="A1399" t="s">
        <v>4626</v>
      </c>
      <c r="B1399" t="s">
        <v>4627</v>
      </c>
      <c r="C1399" s="1" t="str">
        <f t="shared" si="97"/>
        <v>21:0091</v>
      </c>
      <c r="D1399" s="1" t="str">
        <f t="shared" si="94"/>
        <v>21:0007</v>
      </c>
      <c r="E1399" t="s">
        <v>4628</v>
      </c>
      <c r="F1399" t="s">
        <v>4629</v>
      </c>
      <c r="H1399">
        <v>64.180859999999996</v>
      </c>
      <c r="I1399">
        <v>-113.8908759</v>
      </c>
      <c r="J1399" s="1" t="str">
        <f t="shared" si="96"/>
        <v>Till</v>
      </c>
      <c r="K1399" s="1" t="str">
        <f t="shared" si="95"/>
        <v>&lt;2 micron</v>
      </c>
      <c r="L1399">
        <v>0.1</v>
      </c>
      <c r="M1399">
        <v>5.39</v>
      </c>
      <c r="N1399">
        <v>16</v>
      </c>
      <c r="O1399">
        <v>60</v>
      </c>
      <c r="P1399">
        <v>1</v>
      </c>
      <c r="Q1399">
        <v>1</v>
      </c>
      <c r="R1399">
        <v>0.19</v>
      </c>
      <c r="S1399">
        <v>0.25</v>
      </c>
      <c r="T1399">
        <v>17</v>
      </c>
      <c r="U1399">
        <v>58</v>
      </c>
      <c r="V1399">
        <v>83</v>
      </c>
      <c r="W1399">
        <v>4.63</v>
      </c>
      <c r="X1399">
        <v>20</v>
      </c>
      <c r="Y1399">
        <v>0.5</v>
      </c>
      <c r="Z1399">
        <v>0.17</v>
      </c>
      <c r="AA1399">
        <v>70</v>
      </c>
      <c r="AB1399">
        <v>0.95</v>
      </c>
      <c r="AC1399">
        <v>235</v>
      </c>
      <c r="AD1399">
        <v>1</v>
      </c>
      <c r="AE1399">
        <v>0.53</v>
      </c>
      <c r="AF1399">
        <v>36</v>
      </c>
      <c r="AH1399">
        <v>34</v>
      </c>
      <c r="AI1399">
        <v>2</v>
      </c>
      <c r="AJ1399">
        <v>11</v>
      </c>
      <c r="AK1399">
        <v>14</v>
      </c>
      <c r="AL1399">
        <v>0.18</v>
      </c>
      <c r="AO1399">
        <v>74</v>
      </c>
      <c r="AQ1399">
        <v>58</v>
      </c>
    </row>
    <row r="1400" spans="1:43" hidden="1" x14ac:dyDescent="0.25">
      <c r="A1400" t="s">
        <v>4630</v>
      </c>
      <c r="B1400" t="s">
        <v>4631</v>
      </c>
      <c r="C1400" s="1" t="str">
        <f t="shared" si="97"/>
        <v>21:0091</v>
      </c>
      <c r="D1400" s="1" t="str">
        <f t="shared" si="94"/>
        <v>21:0007</v>
      </c>
      <c r="E1400" t="s">
        <v>4632</v>
      </c>
      <c r="F1400" t="s">
        <v>4633</v>
      </c>
      <c r="H1400">
        <v>64.209435499999998</v>
      </c>
      <c r="I1400">
        <v>-113.7218924</v>
      </c>
      <c r="J1400" s="1" t="str">
        <f t="shared" si="96"/>
        <v>Till</v>
      </c>
      <c r="K1400" s="1" t="str">
        <f t="shared" si="95"/>
        <v>&lt;2 micron</v>
      </c>
      <c r="L1400">
        <v>0.1</v>
      </c>
      <c r="M1400">
        <v>6.42</v>
      </c>
      <c r="N1400">
        <v>40</v>
      </c>
      <c r="O1400">
        <v>40</v>
      </c>
      <c r="P1400">
        <v>1</v>
      </c>
      <c r="Q1400">
        <v>1</v>
      </c>
      <c r="R1400">
        <v>0.08</v>
      </c>
      <c r="S1400">
        <v>0.5</v>
      </c>
      <c r="T1400">
        <v>14</v>
      </c>
      <c r="U1400">
        <v>116</v>
      </c>
      <c r="V1400">
        <v>48</v>
      </c>
      <c r="W1400">
        <v>6.44</v>
      </c>
      <c r="X1400">
        <v>20</v>
      </c>
      <c r="Y1400">
        <v>2</v>
      </c>
      <c r="Z1400">
        <v>0.14000000000000001</v>
      </c>
      <c r="AA1400">
        <v>20</v>
      </c>
      <c r="AB1400">
        <v>0.66</v>
      </c>
      <c r="AC1400">
        <v>190</v>
      </c>
      <c r="AD1400">
        <v>4</v>
      </c>
      <c r="AE1400">
        <v>2.92</v>
      </c>
      <c r="AF1400">
        <v>34</v>
      </c>
      <c r="AH1400">
        <v>32</v>
      </c>
      <c r="AI1400">
        <v>2</v>
      </c>
      <c r="AJ1400">
        <v>6</v>
      </c>
      <c r="AK1400">
        <v>10</v>
      </c>
      <c r="AL1400">
        <v>0.06</v>
      </c>
      <c r="AO1400">
        <v>102</v>
      </c>
      <c r="AQ1400">
        <v>48</v>
      </c>
    </row>
    <row r="1401" spans="1:43" hidden="1" x14ac:dyDescent="0.25">
      <c r="A1401" t="s">
        <v>4634</v>
      </c>
      <c r="B1401" t="s">
        <v>4635</v>
      </c>
      <c r="C1401" s="1" t="str">
        <f t="shared" si="97"/>
        <v>21:0091</v>
      </c>
      <c r="D1401" s="1" t="str">
        <f t="shared" si="94"/>
        <v>21:0007</v>
      </c>
      <c r="E1401" t="s">
        <v>4636</v>
      </c>
      <c r="F1401" t="s">
        <v>4637</v>
      </c>
      <c r="H1401">
        <v>64.179394900000005</v>
      </c>
      <c r="I1401">
        <v>-113.5847765</v>
      </c>
      <c r="J1401" s="1" t="str">
        <f t="shared" si="96"/>
        <v>Till</v>
      </c>
      <c r="K1401" s="1" t="str">
        <f t="shared" si="95"/>
        <v>&lt;2 micron</v>
      </c>
      <c r="L1401">
        <v>0.1</v>
      </c>
      <c r="M1401">
        <v>4.92</v>
      </c>
      <c r="N1401">
        <v>20</v>
      </c>
      <c r="O1401">
        <v>110</v>
      </c>
      <c r="P1401">
        <v>0.5</v>
      </c>
      <c r="Q1401">
        <v>1</v>
      </c>
      <c r="R1401">
        <v>0.2</v>
      </c>
      <c r="S1401">
        <v>0.25</v>
      </c>
      <c r="T1401">
        <v>19</v>
      </c>
      <c r="U1401">
        <v>75</v>
      </c>
      <c r="V1401">
        <v>116</v>
      </c>
      <c r="W1401">
        <v>5.87</v>
      </c>
      <c r="X1401">
        <v>20</v>
      </c>
      <c r="Y1401">
        <v>0.5</v>
      </c>
      <c r="Z1401">
        <v>0.48</v>
      </c>
      <c r="AA1401">
        <v>60</v>
      </c>
      <c r="AB1401">
        <v>1.1399999999999999</v>
      </c>
      <c r="AC1401">
        <v>380</v>
      </c>
      <c r="AD1401">
        <v>1</v>
      </c>
      <c r="AE1401">
        <v>0.51</v>
      </c>
      <c r="AF1401">
        <v>49</v>
      </c>
      <c r="AH1401">
        <v>28</v>
      </c>
      <c r="AI1401">
        <v>2</v>
      </c>
      <c r="AJ1401">
        <v>11</v>
      </c>
      <c r="AK1401">
        <v>14</v>
      </c>
      <c r="AL1401">
        <v>0.22</v>
      </c>
      <c r="AO1401">
        <v>102</v>
      </c>
      <c r="AQ1401">
        <v>82</v>
      </c>
    </row>
    <row r="1402" spans="1:43" hidden="1" x14ac:dyDescent="0.25">
      <c r="A1402" t="s">
        <v>4638</v>
      </c>
      <c r="B1402" t="s">
        <v>4639</v>
      </c>
      <c r="C1402" s="1" t="str">
        <f t="shared" si="97"/>
        <v>21:0091</v>
      </c>
      <c r="D1402" s="1" t="str">
        <f t="shared" si="94"/>
        <v>21:0007</v>
      </c>
      <c r="E1402" t="s">
        <v>4640</v>
      </c>
      <c r="F1402" t="s">
        <v>4641</v>
      </c>
      <c r="H1402">
        <v>64.127336799999995</v>
      </c>
      <c r="I1402">
        <v>-113.7392558</v>
      </c>
      <c r="J1402" s="1" t="str">
        <f t="shared" si="96"/>
        <v>Till</v>
      </c>
      <c r="K1402" s="1" t="str">
        <f t="shared" si="95"/>
        <v>&lt;2 micron</v>
      </c>
      <c r="L1402">
        <v>0.1</v>
      </c>
      <c r="M1402">
        <v>5.77</v>
      </c>
      <c r="N1402">
        <v>8</v>
      </c>
      <c r="O1402">
        <v>60</v>
      </c>
      <c r="P1402">
        <v>0.5</v>
      </c>
      <c r="Q1402">
        <v>1</v>
      </c>
      <c r="R1402">
        <v>0.12</v>
      </c>
      <c r="S1402">
        <v>0.25</v>
      </c>
      <c r="T1402">
        <v>11</v>
      </c>
      <c r="U1402">
        <v>62</v>
      </c>
      <c r="V1402">
        <v>28</v>
      </c>
      <c r="W1402">
        <v>5.88</v>
      </c>
      <c r="X1402">
        <v>20</v>
      </c>
      <c r="Y1402">
        <v>0.5</v>
      </c>
      <c r="Z1402">
        <v>0.11</v>
      </c>
      <c r="AA1402">
        <v>40</v>
      </c>
      <c r="AB1402">
        <v>0.75</v>
      </c>
      <c r="AC1402">
        <v>190</v>
      </c>
      <c r="AD1402">
        <v>5</v>
      </c>
      <c r="AE1402">
        <v>0.51</v>
      </c>
      <c r="AF1402">
        <v>22</v>
      </c>
      <c r="AH1402">
        <v>26</v>
      </c>
      <c r="AI1402">
        <v>6</v>
      </c>
      <c r="AJ1402">
        <v>8</v>
      </c>
      <c r="AK1402">
        <v>13</v>
      </c>
      <c r="AL1402">
        <v>0.22</v>
      </c>
      <c r="AO1402">
        <v>104</v>
      </c>
      <c r="AQ1402">
        <v>58</v>
      </c>
    </row>
    <row r="1403" spans="1:43" hidden="1" x14ac:dyDescent="0.25">
      <c r="A1403" t="s">
        <v>4642</v>
      </c>
      <c r="B1403" t="s">
        <v>4643</v>
      </c>
      <c r="C1403" s="1" t="str">
        <f t="shared" si="97"/>
        <v>21:0091</v>
      </c>
      <c r="D1403" s="1" t="str">
        <f t="shared" si="94"/>
        <v>21:0007</v>
      </c>
      <c r="E1403" t="s">
        <v>4640</v>
      </c>
      <c r="F1403" t="s">
        <v>4644</v>
      </c>
      <c r="H1403">
        <v>64.127336799999995</v>
      </c>
      <c r="I1403">
        <v>-113.7392558</v>
      </c>
      <c r="J1403" s="1" t="str">
        <f t="shared" si="96"/>
        <v>Till</v>
      </c>
      <c r="K1403" s="1" t="str">
        <f t="shared" si="95"/>
        <v>&lt;2 micron</v>
      </c>
      <c r="L1403">
        <v>0.2</v>
      </c>
      <c r="M1403">
        <v>5.82</v>
      </c>
      <c r="N1403">
        <v>12</v>
      </c>
      <c r="O1403">
        <v>60</v>
      </c>
      <c r="P1403">
        <v>0.5</v>
      </c>
      <c r="Q1403">
        <v>1</v>
      </c>
      <c r="R1403">
        <v>0.12</v>
      </c>
      <c r="S1403">
        <v>0.25</v>
      </c>
      <c r="T1403">
        <v>10</v>
      </c>
      <c r="U1403">
        <v>61</v>
      </c>
      <c r="V1403">
        <v>26</v>
      </c>
      <c r="W1403">
        <v>5.89</v>
      </c>
      <c r="X1403">
        <v>10</v>
      </c>
      <c r="Y1403">
        <v>0.5</v>
      </c>
      <c r="Z1403">
        <v>0.11</v>
      </c>
      <c r="AA1403">
        <v>40</v>
      </c>
      <c r="AB1403">
        <v>0.74</v>
      </c>
      <c r="AC1403">
        <v>185</v>
      </c>
      <c r="AD1403">
        <v>3</v>
      </c>
      <c r="AE1403">
        <v>0.52</v>
      </c>
      <c r="AF1403">
        <v>21</v>
      </c>
      <c r="AH1403">
        <v>16</v>
      </c>
      <c r="AI1403">
        <v>4</v>
      </c>
      <c r="AJ1403">
        <v>8</v>
      </c>
      <c r="AK1403">
        <v>13</v>
      </c>
      <c r="AL1403">
        <v>0.22</v>
      </c>
      <c r="AO1403">
        <v>100</v>
      </c>
      <c r="AQ1403">
        <v>56</v>
      </c>
    </row>
    <row r="1404" spans="1:43" hidden="1" x14ac:dyDescent="0.25">
      <c r="A1404" t="s">
        <v>4645</v>
      </c>
      <c r="B1404" t="s">
        <v>4646</v>
      </c>
      <c r="C1404" s="1" t="str">
        <f t="shared" si="97"/>
        <v>21:0091</v>
      </c>
      <c r="D1404" s="1" t="str">
        <f t="shared" si="94"/>
        <v>21:0007</v>
      </c>
      <c r="E1404" t="s">
        <v>4647</v>
      </c>
      <c r="F1404" t="s">
        <v>4648</v>
      </c>
      <c r="H1404">
        <v>64.072795499999998</v>
      </c>
      <c r="I1404">
        <v>-113.901961</v>
      </c>
      <c r="J1404" s="1" t="str">
        <f t="shared" si="96"/>
        <v>Till</v>
      </c>
      <c r="K1404" s="1" t="str">
        <f t="shared" si="95"/>
        <v>&lt;2 micron</v>
      </c>
      <c r="L1404">
        <v>0.1</v>
      </c>
      <c r="M1404">
        <v>4.33</v>
      </c>
      <c r="N1404">
        <v>4</v>
      </c>
      <c r="O1404">
        <v>30</v>
      </c>
      <c r="P1404">
        <v>0.5</v>
      </c>
      <c r="Q1404">
        <v>1</v>
      </c>
      <c r="R1404">
        <v>0.06</v>
      </c>
      <c r="S1404">
        <v>0.5</v>
      </c>
      <c r="T1404">
        <v>3</v>
      </c>
      <c r="U1404">
        <v>58</v>
      </c>
      <c r="V1404">
        <v>36</v>
      </c>
      <c r="W1404">
        <v>5.09</v>
      </c>
      <c r="X1404">
        <v>10</v>
      </c>
      <c r="Y1404">
        <v>0.5</v>
      </c>
      <c r="Z1404">
        <v>7.0000000000000007E-2</v>
      </c>
      <c r="AA1404">
        <v>40</v>
      </c>
      <c r="AB1404">
        <v>0.2</v>
      </c>
      <c r="AC1404">
        <v>75</v>
      </c>
      <c r="AD1404">
        <v>3</v>
      </c>
      <c r="AE1404">
        <v>1.1399999999999999</v>
      </c>
      <c r="AF1404">
        <v>10</v>
      </c>
      <c r="AH1404">
        <v>8</v>
      </c>
      <c r="AI1404">
        <v>2</v>
      </c>
      <c r="AJ1404">
        <v>5</v>
      </c>
      <c r="AK1404">
        <v>9</v>
      </c>
      <c r="AL1404">
        <v>0.06</v>
      </c>
      <c r="AO1404">
        <v>94</v>
      </c>
      <c r="AQ1404">
        <v>18</v>
      </c>
    </row>
    <row r="1405" spans="1:43" hidden="1" x14ac:dyDescent="0.25">
      <c r="A1405" t="s">
        <v>4649</v>
      </c>
      <c r="B1405" t="s">
        <v>4650</v>
      </c>
      <c r="C1405" s="1" t="str">
        <f t="shared" si="97"/>
        <v>21:0091</v>
      </c>
      <c r="D1405" s="1" t="str">
        <f t="shared" si="94"/>
        <v>21:0007</v>
      </c>
      <c r="E1405" t="s">
        <v>4651</v>
      </c>
      <c r="F1405" t="s">
        <v>4652</v>
      </c>
      <c r="H1405">
        <v>64.0404348</v>
      </c>
      <c r="I1405">
        <v>-113.6984544</v>
      </c>
      <c r="J1405" s="1" t="str">
        <f t="shared" si="96"/>
        <v>Till</v>
      </c>
      <c r="K1405" s="1" t="str">
        <f t="shared" si="95"/>
        <v>&lt;2 micron</v>
      </c>
      <c r="L1405">
        <v>0.1</v>
      </c>
      <c r="M1405">
        <v>5.0599999999999996</v>
      </c>
      <c r="N1405">
        <v>24</v>
      </c>
      <c r="O1405">
        <v>70</v>
      </c>
      <c r="P1405">
        <v>0.5</v>
      </c>
      <c r="Q1405">
        <v>1</v>
      </c>
      <c r="R1405">
        <v>0.21</v>
      </c>
      <c r="S1405">
        <v>0.25</v>
      </c>
      <c r="T1405">
        <v>19</v>
      </c>
      <c r="U1405">
        <v>56</v>
      </c>
      <c r="V1405">
        <v>82</v>
      </c>
      <c r="W1405">
        <v>4.47</v>
      </c>
      <c r="X1405">
        <v>10</v>
      </c>
      <c r="Y1405">
        <v>1</v>
      </c>
      <c r="Z1405">
        <v>0.15</v>
      </c>
      <c r="AA1405">
        <v>40</v>
      </c>
      <c r="AB1405">
        <v>0.94</v>
      </c>
      <c r="AC1405">
        <v>280</v>
      </c>
      <c r="AD1405">
        <v>1</v>
      </c>
      <c r="AE1405">
        <v>0.79</v>
      </c>
      <c r="AF1405">
        <v>46</v>
      </c>
      <c r="AH1405">
        <v>18</v>
      </c>
      <c r="AI1405">
        <v>6</v>
      </c>
      <c r="AJ1405">
        <v>8</v>
      </c>
      <c r="AK1405">
        <v>9</v>
      </c>
      <c r="AL1405">
        <v>0.12</v>
      </c>
      <c r="AO1405">
        <v>74</v>
      </c>
      <c r="AQ1405">
        <v>58</v>
      </c>
    </row>
    <row r="1406" spans="1:43" hidden="1" x14ac:dyDescent="0.25">
      <c r="A1406" t="s">
        <v>4653</v>
      </c>
      <c r="B1406" t="s">
        <v>4654</v>
      </c>
      <c r="C1406" s="1" t="str">
        <f t="shared" si="97"/>
        <v>21:0091</v>
      </c>
      <c r="D1406" s="1" t="str">
        <f t="shared" si="94"/>
        <v>21:0007</v>
      </c>
      <c r="E1406" t="s">
        <v>4655</v>
      </c>
      <c r="F1406" t="s">
        <v>4656</v>
      </c>
      <c r="H1406">
        <v>64.079172799999995</v>
      </c>
      <c r="I1406">
        <v>-113.54821080000001</v>
      </c>
      <c r="J1406" s="1" t="str">
        <f t="shared" si="96"/>
        <v>Till</v>
      </c>
      <c r="K1406" s="1" t="str">
        <f t="shared" si="95"/>
        <v>&lt;2 micron</v>
      </c>
      <c r="L1406">
        <v>0.1</v>
      </c>
      <c r="M1406">
        <v>1.58</v>
      </c>
      <c r="N1406">
        <v>4</v>
      </c>
      <c r="O1406">
        <v>20</v>
      </c>
      <c r="P1406">
        <v>0.25</v>
      </c>
      <c r="Q1406">
        <v>1</v>
      </c>
      <c r="R1406">
        <v>0.15</v>
      </c>
      <c r="S1406">
        <v>0.25</v>
      </c>
      <c r="T1406">
        <v>7</v>
      </c>
      <c r="U1406">
        <v>27</v>
      </c>
      <c r="V1406">
        <v>27</v>
      </c>
      <c r="W1406">
        <v>1.64</v>
      </c>
      <c r="X1406">
        <v>5</v>
      </c>
      <c r="Y1406">
        <v>0.5</v>
      </c>
      <c r="Z1406">
        <v>0.09</v>
      </c>
      <c r="AA1406">
        <v>30</v>
      </c>
      <c r="AB1406">
        <v>0.45</v>
      </c>
      <c r="AC1406">
        <v>130</v>
      </c>
      <c r="AD1406">
        <v>0.5</v>
      </c>
      <c r="AE1406">
        <v>0.18</v>
      </c>
      <c r="AF1406">
        <v>17</v>
      </c>
      <c r="AH1406">
        <v>8</v>
      </c>
      <c r="AI1406">
        <v>2</v>
      </c>
      <c r="AJ1406">
        <v>3</v>
      </c>
      <c r="AK1406">
        <v>7</v>
      </c>
      <c r="AL1406">
        <v>0.06</v>
      </c>
      <c r="AO1406">
        <v>28</v>
      </c>
      <c r="AQ1406">
        <v>24</v>
      </c>
    </row>
    <row r="1407" spans="1:43" hidden="1" x14ac:dyDescent="0.25">
      <c r="A1407" t="s">
        <v>4657</v>
      </c>
      <c r="B1407" t="s">
        <v>4658</v>
      </c>
      <c r="C1407" s="1" t="str">
        <f t="shared" ref="C1407:C1438" si="98">HYPERLINK("http://geochem.nrcan.gc.ca/cdogs/content/bdl/bdl210092_e.htm", "21:0092")</f>
        <v>21:0092</v>
      </c>
      <c r="D1407" s="1" t="str">
        <f t="shared" ref="D1407:D1470" si="99">HYPERLINK("http://geochem.nrcan.gc.ca/cdogs/content/svy/svy210007_e.htm", "21:0007")</f>
        <v>21:0007</v>
      </c>
      <c r="E1407" t="s">
        <v>4155</v>
      </c>
      <c r="F1407" t="s">
        <v>4659</v>
      </c>
      <c r="H1407">
        <v>64.551105199999995</v>
      </c>
      <c r="I1407">
        <v>-112.94762830000001</v>
      </c>
      <c r="J1407" s="1" t="str">
        <f t="shared" si="96"/>
        <v>Till</v>
      </c>
      <c r="K1407" s="1" t="str">
        <f t="shared" ref="K1407:K1438" si="100">HYPERLINK("http://geochem.nrcan.gc.ca/cdogs/content/kwd/kwd080004_e.htm", "&lt;63 micron")</f>
        <v>&lt;63 micron</v>
      </c>
      <c r="L1407">
        <v>0.1</v>
      </c>
      <c r="M1407">
        <v>0.73</v>
      </c>
      <c r="N1407">
        <v>2</v>
      </c>
      <c r="O1407">
        <v>20</v>
      </c>
      <c r="P1407">
        <v>0.25</v>
      </c>
      <c r="Q1407">
        <v>1</v>
      </c>
      <c r="R1407">
        <v>0.18</v>
      </c>
      <c r="S1407">
        <v>0.25</v>
      </c>
      <c r="T1407">
        <v>4</v>
      </c>
      <c r="U1407">
        <v>21</v>
      </c>
      <c r="V1407">
        <v>17</v>
      </c>
      <c r="W1407">
        <v>1.02</v>
      </c>
      <c r="X1407">
        <v>10</v>
      </c>
      <c r="Y1407">
        <v>0.5</v>
      </c>
      <c r="Z1407">
        <v>7.0000000000000007E-2</v>
      </c>
      <c r="AA1407">
        <v>30</v>
      </c>
      <c r="AB1407">
        <v>0.28000000000000003</v>
      </c>
      <c r="AC1407">
        <v>90</v>
      </c>
      <c r="AD1407">
        <v>0.5</v>
      </c>
      <c r="AE1407">
        <v>0.01</v>
      </c>
      <c r="AF1407">
        <v>11</v>
      </c>
      <c r="AH1407">
        <v>8</v>
      </c>
      <c r="AI1407">
        <v>1</v>
      </c>
      <c r="AJ1407">
        <v>2</v>
      </c>
      <c r="AK1407">
        <v>4</v>
      </c>
      <c r="AL1407">
        <v>0.04</v>
      </c>
      <c r="AO1407">
        <v>21</v>
      </c>
      <c r="AQ1407">
        <v>16</v>
      </c>
    </row>
    <row r="1408" spans="1:43" hidden="1" x14ac:dyDescent="0.25">
      <c r="A1408" t="s">
        <v>4660</v>
      </c>
      <c r="B1408" t="s">
        <v>4661</v>
      </c>
      <c r="C1408" s="1" t="str">
        <f t="shared" si="98"/>
        <v>21:0092</v>
      </c>
      <c r="D1408" s="1" t="str">
        <f t="shared" si="99"/>
        <v>21:0007</v>
      </c>
      <c r="E1408" t="s">
        <v>4162</v>
      </c>
      <c r="F1408" t="s">
        <v>4662</v>
      </c>
      <c r="H1408">
        <v>64.513447600000006</v>
      </c>
      <c r="I1408">
        <v>-112.8060578</v>
      </c>
      <c r="J1408" s="1" t="str">
        <f t="shared" si="96"/>
        <v>Till</v>
      </c>
      <c r="K1408" s="1" t="str">
        <f t="shared" si="100"/>
        <v>&lt;63 micron</v>
      </c>
      <c r="L1408">
        <v>0.1</v>
      </c>
      <c r="M1408">
        <v>0.4</v>
      </c>
      <c r="N1408">
        <v>2</v>
      </c>
      <c r="O1408">
        <v>20</v>
      </c>
      <c r="P1408">
        <v>0.25</v>
      </c>
      <c r="Q1408">
        <v>1</v>
      </c>
      <c r="R1408">
        <v>0.18</v>
      </c>
      <c r="S1408">
        <v>0.25</v>
      </c>
      <c r="T1408">
        <v>3</v>
      </c>
      <c r="U1408">
        <v>13</v>
      </c>
      <c r="V1408">
        <v>14</v>
      </c>
      <c r="W1408">
        <v>0.7</v>
      </c>
      <c r="X1408">
        <v>5</v>
      </c>
      <c r="Y1408">
        <v>0.5</v>
      </c>
      <c r="Z1408">
        <v>0.08</v>
      </c>
      <c r="AA1408">
        <v>20</v>
      </c>
      <c r="AB1408">
        <v>0.16</v>
      </c>
      <c r="AC1408">
        <v>65</v>
      </c>
      <c r="AD1408">
        <v>0.5</v>
      </c>
      <c r="AE1408">
        <v>0.01</v>
      </c>
      <c r="AF1408">
        <v>8</v>
      </c>
      <c r="AH1408">
        <v>2</v>
      </c>
      <c r="AI1408">
        <v>1</v>
      </c>
      <c r="AJ1408">
        <v>1</v>
      </c>
      <c r="AK1408">
        <v>5</v>
      </c>
      <c r="AL1408">
        <v>0.02</v>
      </c>
      <c r="AO1408">
        <v>14</v>
      </c>
      <c r="AQ1408">
        <v>12</v>
      </c>
    </row>
    <row r="1409" spans="1:43" hidden="1" x14ac:dyDescent="0.25">
      <c r="A1409" t="s">
        <v>4663</v>
      </c>
      <c r="B1409" t="s">
        <v>4664</v>
      </c>
      <c r="C1409" s="1" t="str">
        <f t="shared" si="98"/>
        <v>21:0092</v>
      </c>
      <c r="D1409" s="1" t="str">
        <f t="shared" si="99"/>
        <v>21:0007</v>
      </c>
      <c r="E1409" t="s">
        <v>4166</v>
      </c>
      <c r="F1409" t="s">
        <v>4665</v>
      </c>
      <c r="H1409">
        <v>64.549209200000007</v>
      </c>
      <c r="I1409">
        <v>-112.4345138</v>
      </c>
      <c r="J1409" s="1" t="str">
        <f t="shared" si="96"/>
        <v>Till</v>
      </c>
      <c r="K1409" s="1" t="str">
        <f t="shared" si="100"/>
        <v>&lt;63 micron</v>
      </c>
      <c r="L1409">
        <v>0.1</v>
      </c>
      <c r="M1409">
        <v>0.6</v>
      </c>
      <c r="N1409">
        <v>4</v>
      </c>
      <c r="O1409">
        <v>20</v>
      </c>
      <c r="P1409">
        <v>0.25</v>
      </c>
      <c r="Q1409">
        <v>1</v>
      </c>
      <c r="R1409">
        <v>0.16</v>
      </c>
      <c r="S1409">
        <v>0.25</v>
      </c>
      <c r="T1409">
        <v>4</v>
      </c>
      <c r="U1409">
        <v>19</v>
      </c>
      <c r="V1409">
        <v>14</v>
      </c>
      <c r="W1409">
        <v>0.86</v>
      </c>
      <c r="X1409">
        <v>10</v>
      </c>
      <c r="Y1409">
        <v>0.5</v>
      </c>
      <c r="Z1409">
        <v>0.09</v>
      </c>
      <c r="AA1409">
        <v>30</v>
      </c>
      <c r="AB1409">
        <v>0.23</v>
      </c>
      <c r="AC1409">
        <v>85</v>
      </c>
      <c r="AD1409">
        <v>0.5</v>
      </c>
      <c r="AE1409">
        <v>0.01</v>
      </c>
      <c r="AF1409">
        <v>11</v>
      </c>
      <c r="AH1409">
        <v>4</v>
      </c>
      <c r="AI1409">
        <v>1</v>
      </c>
      <c r="AJ1409">
        <v>1</v>
      </c>
      <c r="AK1409">
        <v>6</v>
      </c>
      <c r="AL1409">
        <v>0.04</v>
      </c>
      <c r="AO1409">
        <v>19</v>
      </c>
      <c r="AQ1409">
        <v>14</v>
      </c>
    </row>
    <row r="1410" spans="1:43" hidden="1" x14ac:dyDescent="0.25">
      <c r="A1410" t="s">
        <v>4666</v>
      </c>
      <c r="B1410" t="s">
        <v>4667</v>
      </c>
      <c r="C1410" s="1" t="str">
        <f t="shared" si="98"/>
        <v>21:0092</v>
      </c>
      <c r="D1410" s="1" t="str">
        <f t="shared" si="99"/>
        <v>21:0007</v>
      </c>
      <c r="E1410" t="s">
        <v>4170</v>
      </c>
      <c r="F1410" t="s">
        <v>4668</v>
      </c>
      <c r="H1410">
        <v>64.625411400000004</v>
      </c>
      <c r="I1410">
        <v>-112.4175063</v>
      </c>
      <c r="J1410" s="1" t="str">
        <f t="shared" si="96"/>
        <v>Till</v>
      </c>
      <c r="K1410" s="1" t="str">
        <f t="shared" si="100"/>
        <v>&lt;63 micron</v>
      </c>
      <c r="L1410">
        <v>0.1</v>
      </c>
      <c r="M1410">
        <v>0.56999999999999995</v>
      </c>
      <c r="N1410">
        <v>10</v>
      </c>
      <c r="O1410">
        <v>20</v>
      </c>
      <c r="P1410">
        <v>0.25</v>
      </c>
      <c r="Q1410">
        <v>1</v>
      </c>
      <c r="R1410">
        <v>0.21</v>
      </c>
      <c r="S1410">
        <v>0.25</v>
      </c>
      <c r="T1410">
        <v>4</v>
      </c>
      <c r="U1410">
        <v>20</v>
      </c>
      <c r="V1410">
        <v>18</v>
      </c>
      <c r="W1410">
        <v>0.88</v>
      </c>
      <c r="X1410">
        <v>5</v>
      </c>
      <c r="Y1410">
        <v>0.5</v>
      </c>
      <c r="Z1410">
        <v>0.08</v>
      </c>
      <c r="AA1410">
        <v>20</v>
      </c>
      <c r="AB1410">
        <v>0.23</v>
      </c>
      <c r="AC1410">
        <v>90</v>
      </c>
      <c r="AD1410">
        <v>0.5</v>
      </c>
      <c r="AE1410">
        <v>0.01</v>
      </c>
      <c r="AF1410">
        <v>12</v>
      </c>
      <c r="AH1410">
        <v>6</v>
      </c>
      <c r="AI1410">
        <v>1</v>
      </c>
      <c r="AJ1410">
        <v>1</v>
      </c>
      <c r="AK1410">
        <v>7</v>
      </c>
      <c r="AL1410">
        <v>0.04</v>
      </c>
      <c r="AO1410">
        <v>19</v>
      </c>
      <c r="AQ1410">
        <v>18</v>
      </c>
    </row>
    <row r="1411" spans="1:43" hidden="1" x14ac:dyDescent="0.25">
      <c r="A1411" t="s">
        <v>4669</v>
      </c>
      <c r="B1411" t="s">
        <v>4670</v>
      </c>
      <c r="C1411" s="1" t="str">
        <f t="shared" si="98"/>
        <v>21:0092</v>
      </c>
      <c r="D1411" s="1" t="str">
        <f t="shared" si="99"/>
        <v>21:0007</v>
      </c>
      <c r="E1411" t="s">
        <v>4174</v>
      </c>
      <c r="F1411" t="s">
        <v>4671</v>
      </c>
      <c r="H1411">
        <v>64.709946799999997</v>
      </c>
      <c r="I1411">
        <v>-112.4156929</v>
      </c>
      <c r="J1411" s="1" t="str">
        <f t="shared" si="96"/>
        <v>Till</v>
      </c>
      <c r="K1411" s="1" t="str">
        <f t="shared" si="100"/>
        <v>&lt;63 micron</v>
      </c>
      <c r="L1411">
        <v>0.1</v>
      </c>
      <c r="M1411">
        <v>0.65</v>
      </c>
      <c r="N1411">
        <v>6</v>
      </c>
      <c r="O1411">
        <v>20</v>
      </c>
      <c r="P1411">
        <v>0.25</v>
      </c>
      <c r="Q1411">
        <v>1</v>
      </c>
      <c r="R1411">
        <v>0.15</v>
      </c>
      <c r="S1411">
        <v>0.25</v>
      </c>
      <c r="T1411">
        <v>4</v>
      </c>
      <c r="U1411">
        <v>21</v>
      </c>
      <c r="V1411">
        <v>14</v>
      </c>
      <c r="W1411">
        <v>0.89</v>
      </c>
      <c r="X1411">
        <v>10</v>
      </c>
      <c r="Y1411">
        <v>0.5</v>
      </c>
      <c r="Z1411">
        <v>0.09</v>
      </c>
      <c r="AA1411">
        <v>30</v>
      </c>
      <c r="AB1411">
        <v>0.24</v>
      </c>
      <c r="AC1411">
        <v>80</v>
      </c>
      <c r="AD1411">
        <v>0.5</v>
      </c>
      <c r="AE1411">
        <v>0.01</v>
      </c>
      <c r="AF1411">
        <v>13</v>
      </c>
      <c r="AH1411">
        <v>6</v>
      </c>
      <c r="AI1411">
        <v>1</v>
      </c>
      <c r="AJ1411">
        <v>1</v>
      </c>
      <c r="AK1411">
        <v>5</v>
      </c>
      <c r="AL1411">
        <v>0.04</v>
      </c>
      <c r="AO1411">
        <v>19</v>
      </c>
      <c r="AQ1411">
        <v>14</v>
      </c>
    </row>
    <row r="1412" spans="1:43" hidden="1" x14ac:dyDescent="0.25">
      <c r="A1412" t="s">
        <v>4672</v>
      </c>
      <c r="B1412" t="s">
        <v>4673</v>
      </c>
      <c r="C1412" s="1" t="str">
        <f t="shared" si="98"/>
        <v>21:0092</v>
      </c>
      <c r="D1412" s="1" t="str">
        <f t="shared" si="99"/>
        <v>21:0007</v>
      </c>
      <c r="E1412" t="s">
        <v>4178</v>
      </c>
      <c r="F1412" t="s">
        <v>4674</v>
      </c>
      <c r="H1412">
        <v>64.684467100000006</v>
      </c>
      <c r="I1412">
        <v>-112.2092246</v>
      </c>
      <c r="J1412" s="1" t="str">
        <f t="shared" si="96"/>
        <v>Till</v>
      </c>
      <c r="K1412" s="1" t="str">
        <f t="shared" si="100"/>
        <v>&lt;63 micron</v>
      </c>
      <c r="L1412">
        <v>0.1</v>
      </c>
      <c r="M1412">
        <v>1.49</v>
      </c>
      <c r="N1412">
        <v>34</v>
      </c>
      <c r="O1412">
        <v>70</v>
      </c>
      <c r="P1412">
        <v>0.25</v>
      </c>
      <c r="Q1412">
        <v>1</v>
      </c>
      <c r="R1412">
        <v>0.06</v>
      </c>
      <c r="S1412">
        <v>0.25</v>
      </c>
      <c r="T1412">
        <v>12</v>
      </c>
      <c r="U1412">
        <v>53</v>
      </c>
      <c r="V1412">
        <v>39</v>
      </c>
      <c r="W1412">
        <v>2.19</v>
      </c>
      <c r="X1412">
        <v>10</v>
      </c>
      <c r="Y1412">
        <v>0.5</v>
      </c>
      <c r="Z1412">
        <v>0.33</v>
      </c>
      <c r="AA1412">
        <v>30</v>
      </c>
      <c r="AB1412">
        <v>0.73</v>
      </c>
      <c r="AC1412">
        <v>170</v>
      </c>
      <c r="AD1412">
        <v>0.5</v>
      </c>
      <c r="AE1412">
        <v>0.01</v>
      </c>
      <c r="AF1412">
        <v>32</v>
      </c>
      <c r="AH1412">
        <v>4</v>
      </c>
      <c r="AI1412">
        <v>1</v>
      </c>
      <c r="AJ1412">
        <v>5</v>
      </c>
      <c r="AK1412">
        <v>4</v>
      </c>
      <c r="AL1412">
        <v>7.0000000000000007E-2</v>
      </c>
      <c r="AO1412">
        <v>44</v>
      </c>
      <c r="AQ1412">
        <v>30</v>
      </c>
    </row>
    <row r="1413" spans="1:43" hidden="1" x14ac:dyDescent="0.25">
      <c r="A1413" t="s">
        <v>4675</v>
      </c>
      <c r="B1413" t="s">
        <v>4676</v>
      </c>
      <c r="C1413" s="1" t="str">
        <f t="shared" si="98"/>
        <v>21:0092</v>
      </c>
      <c r="D1413" s="1" t="str">
        <f t="shared" si="99"/>
        <v>21:0007</v>
      </c>
      <c r="E1413" t="s">
        <v>4182</v>
      </c>
      <c r="F1413" t="s">
        <v>4677</v>
      </c>
      <c r="H1413">
        <v>64.708514800000003</v>
      </c>
      <c r="I1413">
        <v>-112.0647996</v>
      </c>
      <c r="J1413" s="1" t="str">
        <f t="shared" si="96"/>
        <v>Till</v>
      </c>
      <c r="K1413" s="1" t="str">
        <f t="shared" si="100"/>
        <v>&lt;63 micron</v>
      </c>
      <c r="L1413">
        <v>0.1</v>
      </c>
      <c r="M1413">
        <v>1.22</v>
      </c>
      <c r="N1413">
        <v>22</v>
      </c>
      <c r="O1413">
        <v>60</v>
      </c>
      <c r="P1413">
        <v>0.25</v>
      </c>
      <c r="Q1413">
        <v>1</v>
      </c>
      <c r="R1413">
        <v>0.16</v>
      </c>
      <c r="S1413">
        <v>0.25</v>
      </c>
      <c r="T1413">
        <v>10</v>
      </c>
      <c r="U1413">
        <v>38</v>
      </c>
      <c r="V1413">
        <v>35</v>
      </c>
      <c r="W1413">
        <v>1.59</v>
      </c>
      <c r="X1413">
        <v>10</v>
      </c>
      <c r="Y1413">
        <v>0.5</v>
      </c>
      <c r="Z1413">
        <v>0.25</v>
      </c>
      <c r="AA1413">
        <v>40</v>
      </c>
      <c r="AB1413">
        <v>0.51</v>
      </c>
      <c r="AC1413">
        <v>130</v>
      </c>
      <c r="AD1413">
        <v>0.5</v>
      </c>
      <c r="AE1413">
        <v>0.01</v>
      </c>
      <c r="AF1413">
        <v>29</v>
      </c>
      <c r="AH1413">
        <v>6</v>
      </c>
      <c r="AI1413">
        <v>1</v>
      </c>
      <c r="AJ1413">
        <v>3</v>
      </c>
      <c r="AK1413">
        <v>6</v>
      </c>
      <c r="AL1413">
        <v>0.06</v>
      </c>
      <c r="AO1413">
        <v>33</v>
      </c>
      <c r="AQ1413">
        <v>30</v>
      </c>
    </row>
    <row r="1414" spans="1:43" hidden="1" x14ac:dyDescent="0.25">
      <c r="A1414" t="s">
        <v>4678</v>
      </c>
      <c r="B1414" t="s">
        <v>4679</v>
      </c>
      <c r="C1414" s="1" t="str">
        <f t="shared" si="98"/>
        <v>21:0092</v>
      </c>
      <c r="D1414" s="1" t="str">
        <f t="shared" si="99"/>
        <v>21:0007</v>
      </c>
      <c r="E1414" t="s">
        <v>4190</v>
      </c>
      <c r="F1414" t="s">
        <v>4680</v>
      </c>
      <c r="H1414">
        <v>64.537560900000003</v>
      </c>
      <c r="I1414">
        <v>-112.05002349999999</v>
      </c>
      <c r="J1414" s="1" t="str">
        <f t="shared" si="96"/>
        <v>Till</v>
      </c>
      <c r="K1414" s="1" t="str">
        <f t="shared" si="100"/>
        <v>&lt;63 micron</v>
      </c>
      <c r="L1414">
        <v>0.1</v>
      </c>
      <c r="M1414">
        <v>0.75</v>
      </c>
      <c r="N1414">
        <v>4</v>
      </c>
      <c r="O1414">
        <v>30</v>
      </c>
      <c r="P1414">
        <v>0.25</v>
      </c>
      <c r="Q1414">
        <v>1</v>
      </c>
      <c r="R1414">
        <v>0.22</v>
      </c>
      <c r="S1414">
        <v>0.25</v>
      </c>
      <c r="T1414">
        <v>4</v>
      </c>
      <c r="U1414">
        <v>24</v>
      </c>
      <c r="V1414">
        <v>15</v>
      </c>
      <c r="W1414">
        <v>1.1000000000000001</v>
      </c>
      <c r="X1414">
        <v>10</v>
      </c>
      <c r="Y1414">
        <v>0.5</v>
      </c>
      <c r="Z1414">
        <v>0.13</v>
      </c>
      <c r="AA1414">
        <v>30</v>
      </c>
      <c r="AB1414">
        <v>0.34</v>
      </c>
      <c r="AC1414">
        <v>110</v>
      </c>
      <c r="AD1414">
        <v>0.5</v>
      </c>
      <c r="AE1414">
        <v>0.01</v>
      </c>
      <c r="AF1414">
        <v>12</v>
      </c>
      <c r="AH1414">
        <v>4</v>
      </c>
      <c r="AI1414">
        <v>1</v>
      </c>
      <c r="AJ1414">
        <v>2</v>
      </c>
      <c r="AK1414">
        <v>9</v>
      </c>
      <c r="AL1414">
        <v>0.05</v>
      </c>
      <c r="AO1414">
        <v>23</v>
      </c>
      <c r="AQ1414">
        <v>20</v>
      </c>
    </row>
    <row r="1415" spans="1:43" hidden="1" x14ac:dyDescent="0.25">
      <c r="A1415" t="s">
        <v>4681</v>
      </c>
      <c r="B1415" t="s">
        <v>4682</v>
      </c>
      <c r="C1415" s="1" t="str">
        <f t="shared" si="98"/>
        <v>21:0092</v>
      </c>
      <c r="D1415" s="1" t="str">
        <f t="shared" si="99"/>
        <v>21:0007</v>
      </c>
      <c r="E1415" t="s">
        <v>4194</v>
      </c>
      <c r="F1415" t="s">
        <v>4683</v>
      </c>
      <c r="H1415">
        <v>64.591675300000006</v>
      </c>
      <c r="I1415">
        <v>-112.2388447</v>
      </c>
      <c r="J1415" s="1" t="str">
        <f t="shared" si="96"/>
        <v>Till</v>
      </c>
      <c r="K1415" s="1" t="str">
        <f t="shared" si="100"/>
        <v>&lt;63 micron</v>
      </c>
      <c r="L1415">
        <v>0.1</v>
      </c>
      <c r="M1415">
        <v>0.51</v>
      </c>
      <c r="N1415">
        <v>2</v>
      </c>
      <c r="O1415">
        <v>20</v>
      </c>
      <c r="P1415">
        <v>0.25</v>
      </c>
      <c r="Q1415">
        <v>1</v>
      </c>
      <c r="R1415">
        <v>0.23</v>
      </c>
      <c r="S1415">
        <v>0.25</v>
      </c>
      <c r="T1415">
        <v>5</v>
      </c>
      <c r="U1415">
        <v>17</v>
      </c>
      <c r="V1415">
        <v>14</v>
      </c>
      <c r="W1415">
        <v>0.87</v>
      </c>
      <c r="X1415">
        <v>10</v>
      </c>
      <c r="Y1415">
        <v>0.5</v>
      </c>
      <c r="Z1415">
        <v>0.1</v>
      </c>
      <c r="AA1415">
        <v>30</v>
      </c>
      <c r="AB1415">
        <v>0.23</v>
      </c>
      <c r="AC1415">
        <v>100</v>
      </c>
      <c r="AD1415">
        <v>0.5</v>
      </c>
      <c r="AE1415">
        <v>0.01</v>
      </c>
      <c r="AF1415">
        <v>10</v>
      </c>
      <c r="AH1415">
        <v>4</v>
      </c>
      <c r="AI1415">
        <v>1</v>
      </c>
      <c r="AJ1415">
        <v>1</v>
      </c>
      <c r="AK1415">
        <v>8</v>
      </c>
      <c r="AL1415">
        <v>0.05</v>
      </c>
      <c r="AO1415">
        <v>20</v>
      </c>
      <c r="AQ1415">
        <v>16</v>
      </c>
    </row>
    <row r="1416" spans="1:43" hidden="1" x14ac:dyDescent="0.25">
      <c r="A1416" t="s">
        <v>4684</v>
      </c>
      <c r="B1416" t="s">
        <v>4685</v>
      </c>
      <c r="C1416" s="1" t="str">
        <f t="shared" si="98"/>
        <v>21:0092</v>
      </c>
      <c r="D1416" s="1" t="str">
        <f t="shared" si="99"/>
        <v>21:0007</v>
      </c>
      <c r="E1416" t="s">
        <v>4198</v>
      </c>
      <c r="F1416" t="s">
        <v>4686</v>
      </c>
      <c r="H1416">
        <v>64.546055999999993</v>
      </c>
      <c r="I1416">
        <v>-112.75950690000001</v>
      </c>
      <c r="J1416" s="1" t="str">
        <f t="shared" si="96"/>
        <v>Till</v>
      </c>
      <c r="K1416" s="1" t="str">
        <f t="shared" si="100"/>
        <v>&lt;63 micron</v>
      </c>
      <c r="L1416">
        <v>0.1</v>
      </c>
      <c r="M1416">
        <v>0.71</v>
      </c>
      <c r="N1416">
        <v>1</v>
      </c>
      <c r="O1416">
        <v>20</v>
      </c>
      <c r="P1416">
        <v>0.25</v>
      </c>
      <c r="Q1416">
        <v>1</v>
      </c>
      <c r="R1416">
        <v>0.19</v>
      </c>
      <c r="S1416">
        <v>0.25</v>
      </c>
      <c r="T1416">
        <v>3</v>
      </c>
      <c r="U1416">
        <v>20</v>
      </c>
      <c r="V1416">
        <v>14</v>
      </c>
      <c r="W1416">
        <v>0.97</v>
      </c>
      <c r="X1416">
        <v>10</v>
      </c>
      <c r="Y1416">
        <v>0.5</v>
      </c>
      <c r="Z1416">
        <v>7.0000000000000007E-2</v>
      </c>
      <c r="AA1416">
        <v>30</v>
      </c>
      <c r="AB1416">
        <v>0.24</v>
      </c>
      <c r="AC1416">
        <v>95</v>
      </c>
      <c r="AD1416">
        <v>0.5</v>
      </c>
      <c r="AE1416">
        <v>0.01</v>
      </c>
      <c r="AF1416">
        <v>10</v>
      </c>
      <c r="AH1416">
        <v>4</v>
      </c>
      <c r="AI1416">
        <v>1</v>
      </c>
      <c r="AJ1416">
        <v>2</v>
      </c>
      <c r="AK1416">
        <v>7</v>
      </c>
      <c r="AL1416">
        <v>0.06</v>
      </c>
      <c r="AO1416">
        <v>21</v>
      </c>
      <c r="AQ1416">
        <v>14</v>
      </c>
    </row>
    <row r="1417" spans="1:43" hidden="1" x14ac:dyDescent="0.25">
      <c r="A1417" t="s">
        <v>4687</v>
      </c>
      <c r="B1417" t="s">
        <v>4688</v>
      </c>
      <c r="C1417" s="1" t="str">
        <f t="shared" si="98"/>
        <v>21:0092</v>
      </c>
      <c r="D1417" s="1" t="str">
        <f t="shared" si="99"/>
        <v>21:0007</v>
      </c>
      <c r="E1417" t="s">
        <v>4202</v>
      </c>
      <c r="F1417" t="s">
        <v>4689</v>
      </c>
      <c r="H1417">
        <v>64.604332999999997</v>
      </c>
      <c r="I1417">
        <v>-112.899714</v>
      </c>
      <c r="J1417" s="1" t="str">
        <f t="shared" si="96"/>
        <v>Till</v>
      </c>
      <c r="K1417" s="1" t="str">
        <f t="shared" si="100"/>
        <v>&lt;63 micron</v>
      </c>
      <c r="L1417">
        <v>0.1</v>
      </c>
      <c r="M1417">
        <v>0.54</v>
      </c>
      <c r="N1417">
        <v>8</v>
      </c>
      <c r="O1417">
        <v>20</v>
      </c>
      <c r="P1417">
        <v>0.25</v>
      </c>
      <c r="Q1417">
        <v>1</v>
      </c>
      <c r="R1417">
        <v>0.2</v>
      </c>
      <c r="S1417">
        <v>0.25</v>
      </c>
      <c r="T1417">
        <v>4</v>
      </c>
      <c r="U1417">
        <v>17</v>
      </c>
      <c r="V1417">
        <v>15</v>
      </c>
      <c r="W1417">
        <v>0.84</v>
      </c>
      <c r="X1417">
        <v>10</v>
      </c>
      <c r="Y1417">
        <v>0.5</v>
      </c>
      <c r="Z1417">
        <v>7.0000000000000007E-2</v>
      </c>
      <c r="AA1417">
        <v>30</v>
      </c>
      <c r="AB1417">
        <v>0.19</v>
      </c>
      <c r="AC1417">
        <v>85</v>
      </c>
      <c r="AD1417">
        <v>0.5</v>
      </c>
      <c r="AE1417">
        <v>0.01</v>
      </c>
      <c r="AF1417">
        <v>10</v>
      </c>
      <c r="AH1417">
        <v>6</v>
      </c>
      <c r="AI1417">
        <v>1</v>
      </c>
      <c r="AJ1417">
        <v>1</v>
      </c>
      <c r="AK1417">
        <v>6</v>
      </c>
      <c r="AL1417">
        <v>0.04</v>
      </c>
      <c r="AO1417">
        <v>19</v>
      </c>
      <c r="AQ1417">
        <v>12</v>
      </c>
    </row>
    <row r="1418" spans="1:43" hidden="1" x14ac:dyDescent="0.25">
      <c r="A1418" t="s">
        <v>4690</v>
      </c>
      <c r="B1418" t="s">
        <v>4691</v>
      </c>
      <c r="C1418" s="1" t="str">
        <f t="shared" si="98"/>
        <v>21:0092</v>
      </c>
      <c r="D1418" s="1" t="str">
        <f t="shared" si="99"/>
        <v>21:0007</v>
      </c>
      <c r="E1418" t="s">
        <v>4206</v>
      </c>
      <c r="F1418" t="s">
        <v>4692</v>
      </c>
      <c r="H1418">
        <v>64.641066100000003</v>
      </c>
      <c r="I1418">
        <v>-112.7323071</v>
      </c>
      <c r="J1418" s="1" t="str">
        <f t="shared" si="96"/>
        <v>Till</v>
      </c>
      <c r="K1418" s="1" t="str">
        <f t="shared" si="100"/>
        <v>&lt;63 micron</v>
      </c>
      <c r="L1418">
        <v>0.1</v>
      </c>
      <c r="M1418">
        <v>0.48</v>
      </c>
      <c r="N1418">
        <v>2</v>
      </c>
      <c r="O1418">
        <v>20</v>
      </c>
      <c r="P1418">
        <v>0.25</v>
      </c>
      <c r="Q1418">
        <v>1</v>
      </c>
      <c r="R1418">
        <v>0.23</v>
      </c>
      <c r="S1418">
        <v>0.25</v>
      </c>
      <c r="T1418">
        <v>4</v>
      </c>
      <c r="U1418">
        <v>18</v>
      </c>
      <c r="V1418">
        <v>15</v>
      </c>
      <c r="W1418">
        <v>0.85</v>
      </c>
      <c r="X1418">
        <v>10</v>
      </c>
      <c r="Y1418">
        <v>0.5</v>
      </c>
      <c r="Z1418">
        <v>0.09</v>
      </c>
      <c r="AA1418">
        <v>30</v>
      </c>
      <c r="AB1418">
        <v>0.21</v>
      </c>
      <c r="AC1418">
        <v>85</v>
      </c>
      <c r="AD1418">
        <v>0.5</v>
      </c>
      <c r="AE1418">
        <v>0.01</v>
      </c>
      <c r="AF1418">
        <v>10</v>
      </c>
      <c r="AH1418">
        <v>6</v>
      </c>
      <c r="AI1418">
        <v>1</v>
      </c>
      <c r="AJ1418">
        <v>1</v>
      </c>
      <c r="AK1418">
        <v>7</v>
      </c>
      <c r="AL1418">
        <v>0.04</v>
      </c>
      <c r="AO1418">
        <v>19</v>
      </c>
      <c r="AQ1418">
        <v>14</v>
      </c>
    </row>
    <row r="1419" spans="1:43" hidden="1" x14ac:dyDescent="0.25">
      <c r="A1419" t="s">
        <v>4693</v>
      </c>
      <c r="B1419" t="s">
        <v>4694</v>
      </c>
      <c r="C1419" s="1" t="str">
        <f t="shared" si="98"/>
        <v>21:0092</v>
      </c>
      <c r="D1419" s="1" t="str">
        <f t="shared" si="99"/>
        <v>21:0007</v>
      </c>
      <c r="E1419" t="s">
        <v>4210</v>
      </c>
      <c r="F1419" t="s">
        <v>4695</v>
      </c>
      <c r="H1419">
        <v>64.684087700000006</v>
      </c>
      <c r="I1419">
        <v>-112.8773053</v>
      </c>
      <c r="J1419" s="1" t="str">
        <f t="shared" si="96"/>
        <v>Till</v>
      </c>
      <c r="K1419" s="1" t="str">
        <f t="shared" si="100"/>
        <v>&lt;63 micron</v>
      </c>
      <c r="L1419">
        <v>0.1</v>
      </c>
      <c r="M1419">
        <v>0.62</v>
      </c>
      <c r="N1419">
        <v>6</v>
      </c>
      <c r="O1419">
        <v>20</v>
      </c>
      <c r="P1419">
        <v>0.25</v>
      </c>
      <c r="Q1419">
        <v>1</v>
      </c>
      <c r="R1419">
        <v>0.23</v>
      </c>
      <c r="S1419">
        <v>0.25</v>
      </c>
      <c r="T1419">
        <v>4</v>
      </c>
      <c r="U1419">
        <v>23</v>
      </c>
      <c r="V1419">
        <v>21</v>
      </c>
      <c r="W1419">
        <v>1</v>
      </c>
      <c r="X1419">
        <v>10</v>
      </c>
      <c r="Y1419">
        <v>0.5</v>
      </c>
      <c r="Z1419">
        <v>0.14000000000000001</v>
      </c>
      <c r="AA1419">
        <v>30</v>
      </c>
      <c r="AB1419">
        <v>0.24</v>
      </c>
      <c r="AC1419">
        <v>100</v>
      </c>
      <c r="AD1419">
        <v>0.5</v>
      </c>
      <c r="AE1419">
        <v>0.02</v>
      </c>
      <c r="AF1419">
        <v>13</v>
      </c>
      <c r="AH1419">
        <v>8</v>
      </c>
      <c r="AI1419">
        <v>1</v>
      </c>
      <c r="AJ1419">
        <v>2</v>
      </c>
      <c r="AK1419">
        <v>9</v>
      </c>
      <c r="AL1419">
        <v>0.06</v>
      </c>
      <c r="AO1419">
        <v>24</v>
      </c>
      <c r="AQ1419">
        <v>18</v>
      </c>
    </row>
    <row r="1420" spans="1:43" hidden="1" x14ac:dyDescent="0.25">
      <c r="A1420" t="s">
        <v>4696</v>
      </c>
      <c r="B1420" t="s">
        <v>4697</v>
      </c>
      <c r="C1420" s="1" t="str">
        <f t="shared" si="98"/>
        <v>21:0092</v>
      </c>
      <c r="D1420" s="1" t="str">
        <f t="shared" si="99"/>
        <v>21:0007</v>
      </c>
      <c r="E1420" t="s">
        <v>4217</v>
      </c>
      <c r="F1420" t="s">
        <v>4698</v>
      </c>
      <c r="H1420">
        <v>64.708667300000002</v>
      </c>
      <c r="I1420">
        <v>-112.7465304</v>
      </c>
      <c r="J1420" s="1" t="str">
        <f t="shared" si="96"/>
        <v>Till</v>
      </c>
      <c r="K1420" s="1" t="str">
        <f t="shared" si="100"/>
        <v>&lt;63 micron</v>
      </c>
      <c r="L1420">
        <v>0.1</v>
      </c>
      <c r="M1420">
        <v>0.56000000000000005</v>
      </c>
      <c r="N1420">
        <v>8</v>
      </c>
      <c r="O1420">
        <v>20</v>
      </c>
      <c r="P1420">
        <v>0.25</v>
      </c>
      <c r="Q1420">
        <v>1</v>
      </c>
      <c r="R1420">
        <v>0.19</v>
      </c>
      <c r="S1420">
        <v>0.25</v>
      </c>
      <c r="T1420">
        <v>3</v>
      </c>
      <c r="U1420">
        <v>14</v>
      </c>
      <c r="V1420">
        <v>17</v>
      </c>
      <c r="W1420">
        <v>0.77</v>
      </c>
      <c r="X1420">
        <v>10</v>
      </c>
      <c r="Y1420">
        <v>0.5</v>
      </c>
      <c r="Z1420">
        <v>0.11</v>
      </c>
      <c r="AA1420">
        <v>30</v>
      </c>
      <c r="AB1420">
        <v>0.19</v>
      </c>
      <c r="AC1420">
        <v>80</v>
      </c>
      <c r="AD1420">
        <v>0.5</v>
      </c>
      <c r="AE1420">
        <v>0.01</v>
      </c>
      <c r="AF1420">
        <v>10</v>
      </c>
      <c r="AH1420">
        <v>4</v>
      </c>
      <c r="AI1420">
        <v>1</v>
      </c>
      <c r="AJ1420">
        <v>1</v>
      </c>
      <c r="AK1420">
        <v>10</v>
      </c>
      <c r="AL1420">
        <v>0.04</v>
      </c>
      <c r="AO1420">
        <v>18</v>
      </c>
      <c r="AQ1420">
        <v>14</v>
      </c>
    </row>
    <row r="1421" spans="1:43" hidden="1" x14ac:dyDescent="0.25">
      <c r="A1421" t="s">
        <v>4699</v>
      </c>
      <c r="B1421" t="s">
        <v>4700</v>
      </c>
      <c r="C1421" s="1" t="str">
        <f t="shared" si="98"/>
        <v>21:0092</v>
      </c>
      <c r="D1421" s="1" t="str">
        <f t="shared" si="99"/>
        <v>21:0007</v>
      </c>
      <c r="E1421" t="s">
        <v>4221</v>
      </c>
      <c r="F1421" t="s">
        <v>4701</v>
      </c>
      <c r="H1421">
        <v>64.684775299999998</v>
      </c>
      <c r="I1421">
        <v>-112.60031050000001</v>
      </c>
      <c r="J1421" s="1" t="str">
        <f t="shared" si="96"/>
        <v>Till</v>
      </c>
      <c r="K1421" s="1" t="str">
        <f t="shared" si="100"/>
        <v>&lt;63 micron</v>
      </c>
      <c r="L1421">
        <v>0.1</v>
      </c>
      <c r="M1421">
        <v>0.89</v>
      </c>
      <c r="N1421">
        <v>6</v>
      </c>
      <c r="O1421">
        <v>40</v>
      </c>
      <c r="P1421">
        <v>0.25</v>
      </c>
      <c r="Q1421">
        <v>1</v>
      </c>
      <c r="R1421">
        <v>0.21</v>
      </c>
      <c r="S1421">
        <v>0.25</v>
      </c>
      <c r="T1421">
        <v>7</v>
      </c>
      <c r="U1421">
        <v>29</v>
      </c>
      <c r="V1421">
        <v>17</v>
      </c>
      <c r="W1421">
        <v>1.28</v>
      </c>
      <c r="X1421">
        <v>10</v>
      </c>
      <c r="Y1421">
        <v>0.5</v>
      </c>
      <c r="Z1421">
        <v>0.14000000000000001</v>
      </c>
      <c r="AA1421">
        <v>30</v>
      </c>
      <c r="AB1421">
        <v>0.38</v>
      </c>
      <c r="AC1421">
        <v>125</v>
      </c>
      <c r="AD1421">
        <v>0.5</v>
      </c>
      <c r="AE1421">
        <v>0.01</v>
      </c>
      <c r="AF1421">
        <v>17</v>
      </c>
      <c r="AH1421">
        <v>4</v>
      </c>
      <c r="AI1421">
        <v>1</v>
      </c>
      <c r="AJ1421">
        <v>3</v>
      </c>
      <c r="AK1421">
        <v>9</v>
      </c>
      <c r="AL1421">
        <v>0.06</v>
      </c>
      <c r="AO1421">
        <v>27</v>
      </c>
      <c r="AQ1421">
        <v>22</v>
      </c>
    </row>
    <row r="1422" spans="1:43" hidden="1" x14ac:dyDescent="0.25">
      <c r="A1422" t="s">
        <v>4702</v>
      </c>
      <c r="B1422" t="s">
        <v>4703</v>
      </c>
      <c r="C1422" s="1" t="str">
        <f t="shared" si="98"/>
        <v>21:0092</v>
      </c>
      <c r="D1422" s="1" t="str">
        <f t="shared" si="99"/>
        <v>21:0007</v>
      </c>
      <c r="E1422" t="s">
        <v>4225</v>
      </c>
      <c r="F1422" t="s">
        <v>4704</v>
      </c>
      <c r="H1422">
        <v>64.594296999999997</v>
      </c>
      <c r="I1422">
        <v>-112.5882465</v>
      </c>
      <c r="J1422" s="1" t="str">
        <f t="shared" si="96"/>
        <v>Till</v>
      </c>
      <c r="K1422" s="1" t="str">
        <f t="shared" si="100"/>
        <v>&lt;63 micron</v>
      </c>
      <c r="L1422">
        <v>0.1</v>
      </c>
      <c r="M1422">
        <v>0.56999999999999995</v>
      </c>
      <c r="N1422">
        <v>4</v>
      </c>
      <c r="O1422">
        <v>20</v>
      </c>
      <c r="P1422">
        <v>0.25</v>
      </c>
      <c r="Q1422">
        <v>1</v>
      </c>
      <c r="R1422">
        <v>0.21</v>
      </c>
      <c r="S1422">
        <v>0.25</v>
      </c>
      <c r="T1422">
        <v>5</v>
      </c>
      <c r="U1422">
        <v>18</v>
      </c>
      <c r="V1422">
        <v>17</v>
      </c>
      <c r="W1422">
        <v>0.84</v>
      </c>
      <c r="X1422">
        <v>5</v>
      </c>
      <c r="Y1422">
        <v>0.5</v>
      </c>
      <c r="Z1422">
        <v>0.09</v>
      </c>
      <c r="AA1422">
        <v>20</v>
      </c>
      <c r="AB1422">
        <v>0.21</v>
      </c>
      <c r="AC1422">
        <v>95</v>
      </c>
      <c r="AD1422">
        <v>0.5</v>
      </c>
      <c r="AE1422">
        <v>0.01</v>
      </c>
      <c r="AF1422">
        <v>11</v>
      </c>
      <c r="AH1422">
        <v>4</v>
      </c>
      <c r="AI1422">
        <v>1</v>
      </c>
      <c r="AJ1422">
        <v>1</v>
      </c>
      <c r="AK1422">
        <v>7</v>
      </c>
      <c r="AL1422">
        <v>0.04</v>
      </c>
      <c r="AO1422">
        <v>20</v>
      </c>
      <c r="AQ1422">
        <v>16</v>
      </c>
    </row>
    <row r="1423" spans="1:43" hidden="1" x14ac:dyDescent="0.25">
      <c r="A1423" t="s">
        <v>4705</v>
      </c>
      <c r="B1423" t="s">
        <v>4706</v>
      </c>
      <c r="C1423" s="1" t="str">
        <f t="shared" si="98"/>
        <v>21:0092</v>
      </c>
      <c r="D1423" s="1" t="str">
        <f t="shared" si="99"/>
        <v>21:0007</v>
      </c>
      <c r="E1423" t="s">
        <v>4229</v>
      </c>
      <c r="F1423" t="s">
        <v>4707</v>
      </c>
      <c r="H1423">
        <v>64.828267299999993</v>
      </c>
      <c r="I1423">
        <v>-112.40194579999999</v>
      </c>
      <c r="J1423" s="1" t="str">
        <f t="shared" si="96"/>
        <v>Till</v>
      </c>
      <c r="K1423" s="1" t="str">
        <f t="shared" si="100"/>
        <v>&lt;63 micron</v>
      </c>
      <c r="L1423">
        <v>0.1</v>
      </c>
      <c r="M1423">
        <v>0.62</v>
      </c>
      <c r="N1423">
        <v>2</v>
      </c>
      <c r="O1423">
        <v>30</v>
      </c>
      <c r="P1423">
        <v>0.25</v>
      </c>
      <c r="Q1423">
        <v>1</v>
      </c>
      <c r="R1423">
        <v>0.23</v>
      </c>
      <c r="S1423">
        <v>0.25</v>
      </c>
      <c r="T1423">
        <v>4</v>
      </c>
      <c r="U1423">
        <v>16</v>
      </c>
      <c r="V1423">
        <v>10</v>
      </c>
      <c r="W1423">
        <v>0.97</v>
      </c>
      <c r="X1423">
        <v>10</v>
      </c>
      <c r="Y1423">
        <v>0.5</v>
      </c>
      <c r="Z1423">
        <v>0.13</v>
      </c>
      <c r="AA1423">
        <v>40</v>
      </c>
      <c r="AB1423">
        <v>0.21</v>
      </c>
      <c r="AC1423">
        <v>90</v>
      </c>
      <c r="AD1423">
        <v>0.5</v>
      </c>
      <c r="AE1423">
        <v>0.01</v>
      </c>
      <c r="AF1423">
        <v>10</v>
      </c>
      <c r="AH1423">
        <v>6</v>
      </c>
      <c r="AI1423">
        <v>1</v>
      </c>
      <c r="AJ1423">
        <v>1</v>
      </c>
      <c r="AK1423">
        <v>9</v>
      </c>
      <c r="AL1423">
        <v>0.04</v>
      </c>
      <c r="AO1423">
        <v>21</v>
      </c>
      <c r="AQ1423">
        <v>16</v>
      </c>
    </row>
    <row r="1424" spans="1:43" hidden="1" x14ac:dyDescent="0.25">
      <c r="A1424" t="s">
        <v>4708</v>
      </c>
      <c r="B1424" t="s">
        <v>4709</v>
      </c>
      <c r="C1424" s="1" t="str">
        <f t="shared" si="98"/>
        <v>21:0092</v>
      </c>
      <c r="D1424" s="1" t="str">
        <f t="shared" si="99"/>
        <v>21:0007</v>
      </c>
      <c r="E1424" t="s">
        <v>4233</v>
      </c>
      <c r="F1424" t="s">
        <v>4710</v>
      </c>
      <c r="H1424">
        <v>64.792951200000005</v>
      </c>
      <c r="I1424">
        <v>-112.21675399999999</v>
      </c>
      <c r="J1424" s="1" t="str">
        <f t="shared" si="96"/>
        <v>Till</v>
      </c>
      <c r="K1424" s="1" t="str">
        <f t="shared" si="100"/>
        <v>&lt;63 micron</v>
      </c>
      <c r="L1424">
        <v>0.1</v>
      </c>
      <c r="M1424">
        <v>0.91</v>
      </c>
      <c r="N1424">
        <v>2</v>
      </c>
      <c r="O1424">
        <v>30</v>
      </c>
      <c r="P1424">
        <v>0.25</v>
      </c>
      <c r="Q1424">
        <v>1</v>
      </c>
      <c r="R1424">
        <v>0.22</v>
      </c>
      <c r="S1424">
        <v>0.25</v>
      </c>
      <c r="T1424">
        <v>6</v>
      </c>
      <c r="U1424">
        <v>26</v>
      </c>
      <c r="V1424">
        <v>18</v>
      </c>
      <c r="W1424">
        <v>1.23</v>
      </c>
      <c r="X1424">
        <v>10</v>
      </c>
      <c r="Y1424">
        <v>0.5</v>
      </c>
      <c r="Z1424">
        <v>0.18</v>
      </c>
      <c r="AA1424">
        <v>40</v>
      </c>
      <c r="AB1424">
        <v>0.34</v>
      </c>
      <c r="AC1424">
        <v>120</v>
      </c>
      <c r="AD1424">
        <v>0.5</v>
      </c>
      <c r="AE1424">
        <v>0.02</v>
      </c>
      <c r="AF1424">
        <v>16</v>
      </c>
      <c r="AH1424">
        <v>6</v>
      </c>
      <c r="AI1424">
        <v>1</v>
      </c>
      <c r="AJ1424">
        <v>2</v>
      </c>
      <c r="AK1424">
        <v>9</v>
      </c>
      <c r="AL1424">
        <v>0.06</v>
      </c>
      <c r="AO1424">
        <v>26</v>
      </c>
      <c r="AQ1424">
        <v>24</v>
      </c>
    </row>
    <row r="1425" spans="1:43" hidden="1" x14ac:dyDescent="0.25">
      <c r="A1425" t="s">
        <v>4711</v>
      </c>
      <c r="B1425" t="s">
        <v>4712</v>
      </c>
      <c r="C1425" s="1" t="str">
        <f t="shared" si="98"/>
        <v>21:0092</v>
      </c>
      <c r="D1425" s="1" t="str">
        <f t="shared" si="99"/>
        <v>21:0007</v>
      </c>
      <c r="E1425" t="s">
        <v>4237</v>
      </c>
      <c r="F1425" t="s">
        <v>4713</v>
      </c>
      <c r="H1425">
        <v>64.836832999999999</v>
      </c>
      <c r="I1425">
        <v>-112.08867050000001</v>
      </c>
      <c r="J1425" s="1" t="str">
        <f t="shared" si="96"/>
        <v>Till</v>
      </c>
      <c r="K1425" s="1" t="str">
        <f t="shared" si="100"/>
        <v>&lt;63 micron</v>
      </c>
      <c r="L1425">
        <v>0.1</v>
      </c>
      <c r="M1425">
        <v>1.03</v>
      </c>
      <c r="N1425">
        <v>4</v>
      </c>
      <c r="O1425">
        <v>40</v>
      </c>
      <c r="P1425">
        <v>0.25</v>
      </c>
      <c r="Q1425">
        <v>1</v>
      </c>
      <c r="R1425">
        <v>0.32</v>
      </c>
      <c r="S1425">
        <v>0.25</v>
      </c>
      <c r="T1425">
        <v>9</v>
      </c>
      <c r="U1425">
        <v>30</v>
      </c>
      <c r="V1425">
        <v>19</v>
      </c>
      <c r="W1425">
        <v>1.63</v>
      </c>
      <c r="X1425">
        <v>10</v>
      </c>
      <c r="Y1425">
        <v>0.5</v>
      </c>
      <c r="Z1425">
        <v>0.22</v>
      </c>
      <c r="AA1425">
        <v>40</v>
      </c>
      <c r="AB1425">
        <v>0.47</v>
      </c>
      <c r="AC1425">
        <v>160</v>
      </c>
      <c r="AD1425">
        <v>0.5</v>
      </c>
      <c r="AE1425">
        <v>0.01</v>
      </c>
      <c r="AF1425">
        <v>18</v>
      </c>
      <c r="AH1425">
        <v>6</v>
      </c>
      <c r="AI1425">
        <v>2</v>
      </c>
      <c r="AJ1425">
        <v>3</v>
      </c>
      <c r="AK1425">
        <v>14</v>
      </c>
      <c r="AL1425">
        <v>0.09</v>
      </c>
      <c r="AO1425">
        <v>37</v>
      </c>
      <c r="AQ1425">
        <v>34</v>
      </c>
    </row>
    <row r="1426" spans="1:43" hidden="1" x14ac:dyDescent="0.25">
      <c r="A1426" t="s">
        <v>4714</v>
      </c>
      <c r="B1426" t="s">
        <v>4715</v>
      </c>
      <c r="C1426" s="1" t="str">
        <f t="shared" si="98"/>
        <v>21:0092</v>
      </c>
      <c r="D1426" s="1" t="str">
        <f t="shared" si="99"/>
        <v>21:0007</v>
      </c>
      <c r="E1426" t="s">
        <v>4241</v>
      </c>
      <c r="F1426" t="s">
        <v>4716</v>
      </c>
      <c r="H1426">
        <v>64.918147399999995</v>
      </c>
      <c r="I1426">
        <v>-112.0787299</v>
      </c>
      <c r="J1426" s="1" t="str">
        <f t="shared" si="96"/>
        <v>Till</v>
      </c>
      <c r="K1426" s="1" t="str">
        <f t="shared" si="100"/>
        <v>&lt;63 micron</v>
      </c>
      <c r="L1426">
        <v>0.1</v>
      </c>
      <c r="M1426">
        <v>0.65</v>
      </c>
      <c r="N1426">
        <v>2</v>
      </c>
      <c r="O1426">
        <v>20</v>
      </c>
      <c r="P1426">
        <v>0.25</v>
      </c>
      <c r="Q1426">
        <v>1</v>
      </c>
      <c r="R1426">
        <v>0.24</v>
      </c>
      <c r="S1426">
        <v>0.25</v>
      </c>
      <c r="T1426">
        <v>4</v>
      </c>
      <c r="U1426">
        <v>18</v>
      </c>
      <c r="V1426">
        <v>5</v>
      </c>
      <c r="W1426">
        <v>1.07</v>
      </c>
      <c r="X1426">
        <v>10</v>
      </c>
      <c r="Y1426">
        <v>0.5</v>
      </c>
      <c r="Z1426">
        <v>0.11</v>
      </c>
      <c r="AA1426">
        <v>30</v>
      </c>
      <c r="AB1426">
        <v>0.24</v>
      </c>
      <c r="AC1426">
        <v>100</v>
      </c>
      <c r="AD1426">
        <v>0.5</v>
      </c>
      <c r="AE1426">
        <v>0.01</v>
      </c>
      <c r="AF1426">
        <v>9</v>
      </c>
      <c r="AH1426">
        <v>4</v>
      </c>
      <c r="AI1426">
        <v>1</v>
      </c>
      <c r="AJ1426">
        <v>2</v>
      </c>
      <c r="AK1426">
        <v>10</v>
      </c>
      <c r="AL1426">
        <v>0.05</v>
      </c>
      <c r="AO1426">
        <v>23</v>
      </c>
      <c r="AQ1426">
        <v>16</v>
      </c>
    </row>
    <row r="1427" spans="1:43" hidden="1" x14ac:dyDescent="0.25">
      <c r="A1427" t="s">
        <v>4717</v>
      </c>
      <c r="B1427" t="s">
        <v>4718</v>
      </c>
      <c r="C1427" s="1" t="str">
        <f t="shared" si="98"/>
        <v>21:0092</v>
      </c>
      <c r="D1427" s="1" t="str">
        <f t="shared" si="99"/>
        <v>21:0007</v>
      </c>
      <c r="E1427" t="s">
        <v>4245</v>
      </c>
      <c r="F1427" t="s">
        <v>4719</v>
      </c>
      <c r="H1427">
        <v>64.9587176</v>
      </c>
      <c r="I1427">
        <v>-112.2230895</v>
      </c>
      <c r="J1427" s="1" t="str">
        <f t="shared" si="96"/>
        <v>Till</v>
      </c>
      <c r="K1427" s="1" t="str">
        <f t="shared" si="100"/>
        <v>&lt;63 micron</v>
      </c>
      <c r="L1427">
        <v>0.1</v>
      </c>
      <c r="M1427">
        <v>0.83</v>
      </c>
      <c r="N1427">
        <v>4</v>
      </c>
      <c r="O1427">
        <v>40</v>
      </c>
      <c r="P1427">
        <v>0.25</v>
      </c>
      <c r="Q1427">
        <v>1</v>
      </c>
      <c r="R1427">
        <v>0.28999999999999998</v>
      </c>
      <c r="S1427">
        <v>0.25</v>
      </c>
      <c r="T1427">
        <v>6</v>
      </c>
      <c r="U1427">
        <v>26</v>
      </c>
      <c r="V1427">
        <v>13</v>
      </c>
      <c r="W1427">
        <v>1.3</v>
      </c>
      <c r="X1427">
        <v>10</v>
      </c>
      <c r="Y1427">
        <v>0.5</v>
      </c>
      <c r="Z1427">
        <v>0.15</v>
      </c>
      <c r="AA1427">
        <v>30</v>
      </c>
      <c r="AB1427">
        <v>0.42</v>
      </c>
      <c r="AC1427">
        <v>130</v>
      </c>
      <c r="AD1427">
        <v>0.5</v>
      </c>
      <c r="AE1427">
        <v>0.01</v>
      </c>
      <c r="AF1427">
        <v>14</v>
      </c>
      <c r="AH1427">
        <v>2</v>
      </c>
      <c r="AI1427">
        <v>1</v>
      </c>
      <c r="AJ1427">
        <v>2</v>
      </c>
      <c r="AK1427">
        <v>10</v>
      </c>
      <c r="AL1427">
        <v>0.06</v>
      </c>
      <c r="AO1427">
        <v>25</v>
      </c>
      <c r="AQ1427">
        <v>28</v>
      </c>
    </row>
    <row r="1428" spans="1:43" hidden="1" x14ac:dyDescent="0.25">
      <c r="A1428" t="s">
        <v>4720</v>
      </c>
      <c r="B1428" t="s">
        <v>4721</v>
      </c>
      <c r="C1428" s="1" t="str">
        <f t="shared" si="98"/>
        <v>21:0092</v>
      </c>
      <c r="D1428" s="1" t="str">
        <f t="shared" si="99"/>
        <v>21:0007</v>
      </c>
      <c r="E1428" t="s">
        <v>4249</v>
      </c>
      <c r="F1428" t="s">
        <v>4722</v>
      </c>
      <c r="H1428">
        <v>64.917671400000003</v>
      </c>
      <c r="I1428">
        <v>-112.3732469</v>
      </c>
      <c r="J1428" s="1" t="str">
        <f t="shared" si="96"/>
        <v>Till</v>
      </c>
      <c r="K1428" s="1" t="str">
        <f t="shared" si="100"/>
        <v>&lt;63 micron</v>
      </c>
      <c r="L1428">
        <v>0.1</v>
      </c>
      <c r="M1428">
        <v>0.57999999999999996</v>
      </c>
      <c r="N1428">
        <v>2</v>
      </c>
      <c r="O1428">
        <v>20</v>
      </c>
      <c r="P1428">
        <v>0.25</v>
      </c>
      <c r="Q1428">
        <v>1</v>
      </c>
      <c r="R1428">
        <v>0.26</v>
      </c>
      <c r="S1428">
        <v>0.25</v>
      </c>
      <c r="T1428">
        <v>4</v>
      </c>
      <c r="U1428">
        <v>16</v>
      </c>
      <c r="V1428">
        <v>8</v>
      </c>
      <c r="W1428">
        <v>1.1000000000000001</v>
      </c>
      <c r="X1428">
        <v>10</v>
      </c>
      <c r="Y1428">
        <v>0.5</v>
      </c>
      <c r="Z1428">
        <v>0.11</v>
      </c>
      <c r="AA1428">
        <v>30</v>
      </c>
      <c r="AB1428">
        <v>0.27</v>
      </c>
      <c r="AC1428">
        <v>90</v>
      </c>
      <c r="AD1428">
        <v>0.5</v>
      </c>
      <c r="AE1428">
        <v>0.01</v>
      </c>
      <c r="AF1428">
        <v>9</v>
      </c>
      <c r="AH1428">
        <v>2</v>
      </c>
      <c r="AI1428">
        <v>1</v>
      </c>
      <c r="AJ1428">
        <v>1</v>
      </c>
      <c r="AK1428">
        <v>8</v>
      </c>
      <c r="AL1428">
        <v>0.04</v>
      </c>
      <c r="AO1428">
        <v>22</v>
      </c>
      <c r="AQ1428">
        <v>20</v>
      </c>
    </row>
    <row r="1429" spans="1:43" hidden="1" x14ac:dyDescent="0.25">
      <c r="A1429" t="s">
        <v>4723</v>
      </c>
      <c r="B1429" t="s">
        <v>4724</v>
      </c>
      <c r="C1429" s="1" t="str">
        <f t="shared" si="98"/>
        <v>21:0092</v>
      </c>
      <c r="D1429" s="1" t="str">
        <f t="shared" si="99"/>
        <v>21:0007</v>
      </c>
      <c r="E1429" t="s">
        <v>4253</v>
      </c>
      <c r="F1429" t="s">
        <v>4725</v>
      </c>
      <c r="H1429">
        <v>64.877877699999999</v>
      </c>
      <c r="I1429">
        <v>-112.21428179999999</v>
      </c>
      <c r="J1429" s="1" t="str">
        <f t="shared" si="96"/>
        <v>Till</v>
      </c>
      <c r="K1429" s="1" t="str">
        <f t="shared" si="100"/>
        <v>&lt;63 micron</v>
      </c>
      <c r="L1429">
        <v>0.1</v>
      </c>
      <c r="M1429">
        <v>0.92</v>
      </c>
      <c r="N1429">
        <v>4</v>
      </c>
      <c r="O1429">
        <v>40</v>
      </c>
      <c r="P1429">
        <v>0.25</v>
      </c>
      <c r="Q1429">
        <v>1</v>
      </c>
      <c r="R1429">
        <v>0.21</v>
      </c>
      <c r="S1429">
        <v>0.25</v>
      </c>
      <c r="T1429">
        <v>7</v>
      </c>
      <c r="U1429">
        <v>27</v>
      </c>
      <c r="V1429">
        <v>13</v>
      </c>
      <c r="W1429">
        <v>1.38</v>
      </c>
      <c r="X1429">
        <v>10</v>
      </c>
      <c r="Y1429">
        <v>0.5</v>
      </c>
      <c r="Z1429">
        <v>0.16</v>
      </c>
      <c r="AA1429">
        <v>30</v>
      </c>
      <c r="AB1429">
        <v>0.39</v>
      </c>
      <c r="AC1429">
        <v>110</v>
      </c>
      <c r="AD1429">
        <v>0.5</v>
      </c>
      <c r="AE1429">
        <v>0.01</v>
      </c>
      <c r="AF1429">
        <v>16</v>
      </c>
      <c r="AH1429">
        <v>2</v>
      </c>
      <c r="AI1429">
        <v>1</v>
      </c>
      <c r="AJ1429">
        <v>2</v>
      </c>
      <c r="AK1429">
        <v>8</v>
      </c>
      <c r="AL1429">
        <v>0.06</v>
      </c>
      <c r="AO1429">
        <v>28</v>
      </c>
      <c r="AQ1429">
        <v>26</v>
      </c>
    </row>
    <row r="1430" spans="1:43" hidden="1" x14ac:dyDescent="0.25">
      <c r="A1430" t="s">
        <v>4726</v>
      </c>
      <c r="B1430" t="s">
        <v>4727</v>
      </c>
      <c r="C1430" s="1" t="str">
        <f t="shared" si="98"/>
        <v>21:0092</v>
      </c>
      <c r="D1430" s="1" t="str">
        <f t="shared" si="99"/>
        <v>21:0007</v>
      </c>
      <c r="E1430" t="s">
        <v>4257</v>
      </c>
      <c r="F1430" t="s">
        <v>4728</v>
      </c>
      <c r="H1430">
        <v>64.783719399999995</v>
      </c>
      <c r="I1430">
        <v>-112.5777844</v>
      </c>
      <c r="J1430" s="1" t="str">
        <f t="shared" si="96"/>
        <v>Till</v>
      </c>
      <c r="K1430" s="1" t="str">
        <f t="shared" si="100"/>
        <v>&lt;63 micron</v>
      </c>
      <c r="L1430">
        <v>0.1</v>
      </c>
      <c r="M1430">
        <v>0.56999999999999995</v>
      </c>
      <c r="N1430">
        <v>1</v>
      </c>
      <c r="O1430">
        <v>20</v>
      </c>
      <c r="P1430">
        <v>0.25</v>
      </c>
      <c r="Q1430">
        <v>1</v>
      </c>
      <c r="R1430">
        <v>0.22</v>
      </c>
      <c r="S1430">
        <v>0.25</v>
      </c>
      <c r="T1430">
        <v>3</v>
      </c>
      <c r="U1430">
        <v>15</v>
      </c>
      <c r="V1430">
        <v>15</v>
      </c>
      <c r="W1430">
        <v>0.9</v>
      </c>
      <c r="X1430">
        <v>10</v>
      </c>
      <c r="Y1430">
        <v>0.5</v>
      </c>
      <c r="Z1430">
        <v>0.12</v>
      </c>
      <c r="AA1430">
        <v>30</v>
      </c>
      <c r="AB1430">
        <v>0.22</v>
      </c>
      <c r="AC1430">
        <v>85</v>
      </c>
      <c r="AD1430">
        <v>0.5</v>
      </c>
      <c r="AE1430">
        <v>0.01</v>
      </c>
      <c r="AF1430">
        <v>10</v>
      </c>
      <c r="AH1430">
        <v>6</v>
      </c>
      <c r="AI1430">
        <v>1</v>
      </c>
      <c r="AJ1430">
        <v>1</v>
      </c>
      <c r="AK1430">
        <v>7</v>
      </c>
      <c r="AL1430">
        <v>0.04</v>
      </c>
      <c r="AO1430">
        <v>20</v>
      </c>
      <c r="AQ1430">
        <v>16</v>
      </c>
    </row>
    <row r="1431" spans="1:43" hidden="1" x14ac:dyDescent="0.25">
      <c r="A1431" t="s">
        <v>4729</v>
      </c>
      <c r="B1431" t="s">
        <v>4730</v>
      </c>
      <c r="C1431" s="1" t="str">
        <f t="shared" si="98"/>
        <v>21:0092</v>
      </c>
      <c r="D1431" s="1" t="str">
        <f t="shared" si="99"/>
        <v>21:0007</v>
      </c>
      <c r="E1431" t="s">
        <v>4261</v>
      </c>
      <c r="F1431" t="s">
        <v>4731</v>
      </c>
      <c r="H1431">
        <v>64.8722396</v>
      </c>
      <c r="I1431">
        <v>-112.5532718</v>
      </c>
      <c r="J1431" s="1" t="str">
        <f t="shared" si="96"/>
        <v>Till</v>
      </c>
      <c r="K1431" s="1" t="str">
        <f t="shared" si="100"/>
        <v>&lt;63 micron</v>
      </c>
      <c r="L1431">
        <v>0.1</v>
      </c>
      <c r="M1431">
        <v>0.82</v>
      </c>
      <c r="N1431">
        <v>1</v>
      </c>
      <c r="O1431">
        <v>30</v>
      </c>
      <c r="P1431">
        <v>0.25</v>
      </c>
      <c r="Q1431">
        <v>1</v>
      </c>
      <c r="R1431">
        <v>0.21</v>
      </c>
      <c r="S1431">
        <v>0.25</v>
      </c>
      <c r="T1431">
        <v>5</v>
      </c>
      <c r="U1431">
        <v>24</v>
      </c>
      <c r="V1431">
        <v>15</v>
      </c>
      <c r="W1431">
        <v>1.22</v>
      </c>
      <c r="X1431">
        <v>10</v>
      </c>
      <c r="Y1431">
        <v>0.5</v>
      </c>
      <c r="Z1431">
        <v>0.12</v>
      </c>
      <c r="AA1431">
        <v>40</v>
      </c>
      <c r="AB1431">
        <v>0.32</v>
      </c>
      <c r="AC1431">
        <v>105</v>
      </c>
      <c r="AD1431">
        <v>0.5</v>
      </c>
      <c r="AE1431">
        <v>0.01</v>
      </c>
      <c r="AF1431">
        <v>11</v>
      </c>
      <c r="AH1431">
        <v>4</v>
      </c>
      <c r="AI1431">
        <v>1</v>
      </c>
      <c r="AJ1431">
        <v>2</v>
      </c>
      <c r="AK1431">
        <v>9</v>
      </c>
      <c r="AL1431">
        <v>0.06</v>
      </c>
      <c r="AO1431">
        <v>25</v>
      </c>
      <c r="AQ1431">
        <v>20</v>
      </c>
    </row>
    <row r="1432" spans="1:43" hidden="1" x14ac:dyDescent="0.25">
      <c r="A1432" t="s">
        <v>4732</v>
      </c>
      <c r="B1432" t="s">
        <v>4733</v>
      </c>
      <c r="C1432" s="1" t="str">
        <f t="shared" si="98"/>
        <v>21:0092</v>
      </c>
      <c r="D1432" s="1" t="str">
        <f t="shared" si="99"/>
        <v>21:0007</v>
      </c>
      <c r="E1432" t="s">
        <v>4265</v>
      </c>
      <c r="F1432" t="s">
        <v>4734</v>
      </c>
      <c r="H1432">
        <v>64.948928800000004</v>
      </c>
      <c r="I1432">
        <v>-112.56552619999999</v>
      </c>
      <c r="J1432" s="1" t="str">
        <f t="shared" si="96"/>
        <v>Till</v>
      </c>
      <c r="K1432" s="1" t="str">
        <f t="shared" si="100"/>
        <v>&lt;63 micron</v>
      </c>
      <c r="L1432">
        <v>0.1</v>
      </c>
      <c r="M1432">
        <v>0.9</v>
      </c>
      <c r="N1432">
        <v>1</v>
      </c>
      <c r="O1432">
        <v>40</v>
      </c>
      <c r="P1432">
        <v>0.25</v>
      </c>
      <c r="Q1432">
        <v>1</v>
      </c>
      <c r="R1432">
        <v>0.22</v>
      </c>
      <c r="S1432">
        <v>0.25</v>
      </c>
      <c r="T1432">
        <v>6</v>
      </c>
      <c r="U1432">
        <v>25</v>
      </c>
      <c r="V1432">
        <v>11</v>
      </c>
      <c r="W1432">
        <v>1.29</v>
      </c>
      <c r="X1432">
        <v>10</v>
      </c>
      <c r="Y1432">
        <v>0.5</v>
      </c>
      <c r="Z1432">
        <v>0.15</v>
      </c>
      <c r="AA1432">
        <v>20</v>
      </c>
      <c r="AB1432">
        <v>0.39</v>
      </c>
      <c r="AC1432">
        <v>125</v>
      </c>
      <c r="AD1432">
        <v>0.5</v>
      </c>
      <c r="AE1432">
        <v>0.01</v>
      </c>
      <c r="AF1432">
        <v>13</v>
      </c>
      <c r="AH1432">
        <v>4</v>
      </c>
      <c r="AI1432">
        <v>1</v>
      </c>
      <c r="AJ1432">
        <v>2</v>
      </c>
      <c r="AK1432">
        <v>10</v>
      </c>
      <c r="AL1432">
        <v>0.06</v>
      </c>
      <c r="AO1432">
        <v>26</v>
      </c>
      <c r="AQ1432">
        <v>24</v>
      </c>
    </row>
    <row r="1433" spans="1:43" hidden="1" x14ac:dyDescent="0.25">
      <c r="A1433" t="s">
        <v>4735</v>
      </c>
      <c r="B1433" t="s">
        <v>4736</v>
      </c>
      <c r="C1433" s="1" t="str">
        <f t="shared" si="98"/>
        <v>21:0092</v>
      </c>
      <c r="D1433" s="1" t="str">
        <f t="shared" si="99"/>
        <v>21:0007</v>
      </c>
      <c r="E1433" t="s">
        <v>4269</v>
      </c>
      <c r="F1433" t="s">
        <v>4737</v>
      </c>
      <c r="H1433">
        <v>64.968896900000004</v>
      </c>
      <c r="I1433">
        <v>-112.9059535</v>
      </c>
      <c r="J1433" s="1" t="str">
        <f t="shared" si="96"/>
        <v>Till</v>
      </c>
      <c r="K1433" s="1" t="str">
        <f t="shared" si="100"/>
        <v>&lt;63 micron</v>
      </c>
      <c r="L1433">
        <v>0.1</v>
      </c>
      <c r="M1433">
        <v>0.45</v>
      </c>
      <c r="N1433">
        <v>1</v>
      </c>
      <c r="O1433">
        <v>10</v>
      </c>
      <c r="P1433">
        <v>0.25</v>
      </c>
      <c r="Q1433">
        <v>1</v>
      </c>
      <c r="R1433">
        <v>0.21</v>
      </c>
      <c r="S1433">
        <v>0.25</v>
      </c>
      <c r="T1433">
        <v>3</v>
      </c>
      <c r="U1433">
        <v>10</v>
      </c>
      <c r="V1433">
        <v>8</v>
      </c>
      <c r="W1433">
        <v>0.7</v>
      </c>
      <c r="X1433">
        <v>5</v>
      </c>
      <c r="Y1433">
        <v>0.5</v>
      </c>
      <c r="Z1433">
        <v>7.0000000000000007E-2</v>
      </c>
      <c r="AA1433">
        <v>30</v>
      </c>
      <c r="AB1433">
        <v>0.12</v>
      </c>
      <c r="AC1433">
        <v>70</v>
      </c>
      <c r="AD1433">
        <v>0.5</v>
      </c>
      <c r="AE1433">
        <v>0.01</v>
      </c>
      <c r="AF1433">
        <v>6</v>
      </c>
      <c r="AH1433">
        <v>6</v>
      </c>
      <c r="AI1433">
        <v>1</v>
      </c>
      <c r="AJ1433">
        <v>1</v>
      </c>
      <c r="AK1433">
        <v>8</v>
      </c>
      <c r="AL1433">
        <v>0.03</v>
      </c>
      <c r="AO1433">
        <v>15</v>
      </c>
      <c r="AQ1433">
        <v>12</v>
      </c>
    </row>
    <row r="1434" spans="1:43" hidden="1" x14ac:dyDescent="0.25">
      <c r="A1434" t="s">
        <v>4738</v>
      </c>
      <c r="B1434" t="s">
        <v>4739</v>
      </c>
      <c r="C1434" s="1" t="str">
        <f t="shared" si="98"/>
        <v>21:0092</v>
      </c>
      <c r="D1434" s="1" t="str">
        <f t="shared" si="99"/>
        <v>21:0007</v>
      </c>
      <c r="E1434" t="s">
        <v>4273</v>
      </c>
      <c r="F1434" t="s">
        <v>4740</v>
      </c>
      <c r="H1434">
        <v>64.892183399999993</v>
      </c>
      <c r="I1434">
        <v>-112.89288310000001</v>
      </c>
      <c r="J1434" s="1" t="str">
        <f t="shared" si="96"/>
        <v>Till</v>
      </c>
      <c r="K1434" s="1" t="str">
        <f t="shared" si="100"/>
        <v>&lt;63 micron</v>
      </c>
      <c r="L1434">
        <v>0.1</v>
      </c>
      <c r="M1434">
        <v>0.49</v>
      </c>
      <c r="N1434">
        <v>1</v>
      </c>
      <c r="O1434">
        <v>20</v>
      </c>
      <c r="P1434">
        <v>0.25</v>
      </c>
      <c r="Q1434">
        <v>1</v>
      </c>
      <c r="R1434">
        <v>0.27</v>
      </c>
      <c r="S1434">
        <v>0.25</v>
      </c>
      <c r="T1434">
        <v>4</v>
      </c>
      <c r="U1434">
        <v>14</v>
      </c>
      <c r="V1434">
        <v>13</v>
      </c>
      <c r="W1434">
        <v>0.91</v>
      </c>
      <c r="X1434">
        <v>10</v>
      </c>
      <c r="Y1434">
        <v>0.5</v>
      </c>
      <c r="Z1434">
        <v>0.08</v>
      </c>
      <c r="AA1434">
        <v>30</v>
      </c>
      <c r="AB1434">
        <v>0.17</v>
      </c>
      <c r="AC1434">
        <v>90</v>
      </c>
      <c r="AD1434">
        <v>0.5</v>
      </c>
      <c r="AE1434">
        <v>0.01</v>
      </c>
      <c r="AF1434">
        <v>9</v>
      </c>
      <c r="AH1434">
        <v>4</v>
      </c>
      <c r="AI1434">
        <v>1</v>
      </c>
      <c r="AJ1434">
        <v>1</v>
      </c>
      <c r="AK1434">
        <v>10</v>
      </c>
      <c r="AL1434">
        <v>0.05</v>
      </c>
      <c r="AO1434">
        <v>19</v>
      </c>
      <c r="AQ1434">
        <v>14</v>
      </c>
    </row>
    <row r="1435" spans="1:43" hidden="1" x14ac:dyDescent="0.25">
      <c r="A1435" t="s">
        <v>4741</v>
      </c>
      <c r="B1435" t="s">
        <v>4742</v>
      </c>
      <c r="C1435" s="1" t="str">
        <f t="shared" si="98"/>
        <v>21:0092</v>
      </c>
      <c r="D1435" s="1" t="str">
        <f t="shared" si="99"/>
        <v>21:0007</v>
      </c>
      <c r="E1435" t="s">
        <v>4277</v>
      </c>
      <c r="F1435" t="s">
        <v>4743</v>
      </c>
      <c r="H1435">
        <v>64.790854800000005</v>
      </c>
      <c r="I1435">
        <v>-112.9143189</v>
      </c>
      <c r="J1435" s="1" t="str">
        <f t="shared" si="96"/>
        <v>Till</v>
      </c>
      <c r="K1435" s="1" t="str">
        <f t="shared" si="100"/>
        <v>&lt;63 micron</v>
      </c>
      <c r="L1435">
        <v>0.1</v>
      </c>
      <c r="M1435">
        <v>0.41</v>
      </c>
      <c r="N1435">
        <v>1</v>
      </c>
      <c r="O1435">
        <v>10</v>
      </c>
      <c r="P1435">
        <v>0.25</v>
      </c>
      <c r="Q1435">
        <v>1</v>
      </c>
      <c r="R1435">
        <v>0.22</v>
      </c>
      <c r="S1435">
        <v>0.25</v>
      </c>
      <c r="T1435">
        <v>2</v>
      </c>
      <c r="U1435">
        <v>10</v>
      </c>
      <c r="V1435">
        <v>13</v>
      </c>
      <c r="W1435">
        <v>0.81</v>
      </c>
      <c r="X1435">
        <v>10</v>
      </c>
      <c r="Y1435">
        <v>0.5</v>
      </c>
      <c r="Z1435">
        <v>7.0000000000000007E-2</v>
      </c>
      <c r="AA1435">
        <v>30</v>
      </c>
      <c r="AB1435">
        <v>0.14000000000000001</v>
      </c>
      <c r="AC1435">
        <v>70</v>
      </c>
      <c r="AD1435">
        <v>0.5</v>
      </c>
      <c r="AE1435">
        <v>0.01</v>
      </c>
      <c r="AF1435">
        <v>6</v>
      </c>
      <c r="AH1435">
        <v>4</v>
      </c>
      <c r="AI1435">
        <v>1</v>
      </c>
      <c r="AJ1435">
        <v>1</v>
      </c>
      <c r="AK1435">
        <v>9</v>
      </c>
      <c r="AL1435">
        <v>0.04</v>
      </c>
      <c r="AO1435">
        <v>18</v>
      </c>
      <c r="AQ1435">
        <v>12</v>
      </c>
    </row>
    <row r="1436" spans="1:43" hidden="1" x14ac:dyDescent="0.25">
      <c r="A1436" t="s">
        <v>4744</v>
      </c>
      <c r="B1436" t="s">
        <v>4745</v>
      </c>
      <c r="C1436" s="1" t="str">
        <f t="shared" si="98"/>
        <v>21:0092</v>
      </c>
      <c r="D1436" s="1" t="str">
        <f t="shared" si="99"/>
        <v>21:0007</v>
      </c>
      <c r="E1436" t="s">
        <v>4281</v>
      </c>
      <c r="F1436" t="s">
        <v>4746</v>
      </c>
      <c r="H1436">
        <v>64.827279899999994</v>
      </c>
      <c r="I1436">
        <v>-112.7322066</v>
      </c>
      <c r="J1436" s="1" t="str">
        <f t="shared" ref="J1436:J1499" si="101">HYPERLINK("http://geochem.nrcan.gc.ca/cdogs/content/kwd/kwd020044_e.htm", "Till")</f>
        <v>Till</v>
      </c>
      <c r="K1436" s="1" t="str">
        <f t="shared" si="100"/>
        <v>&lt;63 micron</v>
      </c>
      <c r="L1436">
        <v>0.1</v>
      </c>
      <c r="M1436">
        <v>0.56000000000000005</v>
      </c>
      <c r="N1436">
        <v>1</v>
      </c>
      <c r="O1436">
        <v>20</v>
      </c>
      <c r="P1436">
        <v>0.25</v>
      </c>
      <c r="Q1436">
        <v>1</v>
      </c>
      <c r="R1436">
        <v>0.2</v>
      </c>
      <c r="S1436">
        <v>0.25</v>
      </c>
      <c r="T1436">
        <v>3</v>
      </c>
      <c r="U1436">
        <v>15</v>
      </c>
      <c r="V1436">
        <v>9</v>
      </c>
      <c r="W1436">
        <v>0.83</v>
      </c>
      <c r="X1436">
        <v>5</v>
      </c>
      <c r="Y1436">
        <v>0.5</v>
      </c>
      <c r="Z1436">
        <v>0.1</v>
      </c>
      <c r="AA1436">
        <v>30</v>
      </c>
      <c r="AB1436">
        <v>0.21</v>
      </c>
      <c r="AC1436">
        <v>75</v>
      </c>
      <c r="AD1436">
        <v>0.5</v>
      </c>
      <c r="AE1436">
        <v>0.01</v>
      </c>
      <c r="AF1436">
        <v>9</v>
      </c>
      <c r="AH1436">
        <v>4</v>
      </c>
      <c r="AI1436">
        <v>1</v>
      </c>
      <c r="AJ1436">
        <v>1</v>
      </c>
      <c r="AK1436">
        <v>7</v>
      </c>
      <c r="AL1436">
        <v>0.04</v>
      </c>
      <c r="AO1436">
        <v>18</v>
      </c>
      <c r="AQ1436">
        <v>14</v>
      </c>
    </row>
    <row r="1437" spans="1:43" hidden="1" x14ac:dyDescent="0.25">
      <c r="A1437" t="s">
        <v>4747</v>
      </c>
      <c r="B1437" t="s">
        <v>4748</v>
      </c>
      <c r="C1437" s="1" t="str">
        <f t="shared" si="98"/>
        <v>21:0092</v>
      </c>
      <c r="D1437" s="1" t="str">
        <f t="shared" si="99"/>
        <v>21:0007</v>
      </c>
      <c r="E1437" t="s">
        <v>4285</v>
      </c>
      <c r="F1437" t="s">
        <v>4749</v>
      </c>
      <c r="H1437">
        <v>64.462999300000007</v>
      </c>
      <c r="I1437">
        <v>-112.2656516</v>
      </c>
      <c r="J1437" s="1" t="str">
        <f t="shared" si="101"/>
        <v>Till</v>
      </c>
      <c r="K1437" s="1" t="str">
        <f t="shared" si="100"/>
        <v>&lt;63 micron</v>
      </c>
      <c r="L1437">
        <v>0.1</v>
      </c>
      <c r="M1437">
        <v>0.63</v>
      </c>
      <c r="N1437">
        <v>1</v>
      </c>
      <c r="O1437">
        <v>20</v>
      </c>
      <c r="P1437">
        <v>0.25</v>
      </c>
      <c r="Q1437">
        <v>1</v>
      </c>
      <c r="R1437">
        <v>0.21</v>
      </c>
      <c r="S1437">
        <v>0.25</v>
      </c>
      <c r="T1437">
        <v>4</v>
      </c>
      <c r="U1437">
        <v>15</v>
      </c>
      <c r="V1437">
        <v>11</v>
      </c>
      <c r="W1437">
        <v>0.85</v>
      </c>
      <c r="X1437">
        <v>5</v>
      </c>
      <c r="Y1437">
        <v>0.5</v>
      </c>
      <c r="Z1437">
        <v>0.1</v>
      </c>
      <c r="AA1437">
        <v>30</v>
      </c>
      <c r="AB1437">
        <v>0.24</v>
      </c>
      <c r="AC1437">
        <v>95</v>
      </c>
      <c r="AD1437">
        <v>0.5</v>
      </c>
      <c r="AE1437">
        <v>0.01</v>
      </c>
      <c r="AF1437">
        <v>10</v>
      </c>
      <c r="AH1437">
        <v>4</v>
      </c>
      <c r="AI1437">
        <v>1</v>
      </c>
      <c r="AJ1437">
        <v>1</v>
      </c>
      <c r="AK1437">
        <v>7</v>
      </c>
      <c r="AL1437">
        <v>0.04</v>
      </c>
      <c r="AO1437">
        <v>17</v>
      </c>
      <c r="AQ1437">
        <v>16</v>
      </c>
    </row>
    <row r="1438" spans="1:43" hidden="1" x14ac:dyDescent="0.25">
      <c r="A1438" t="s">
        <v>4750</v>
      </c>
      <c r="B1438" t="s">
        <v>4751</v>
      </c>
      <c r="C1438" s="1" t="str">
        <f t="shared" si="98"/>
        <v>21:0092</v>
      </c>
      <c r="D1438" s="1" t="str">
        <f t="shared" si="99"/>
        <v>21:0007</v>
      </c>
      <c r="E1438" t="s">
        <v>4289</v>
      </c>
      <c r="F1438" t="s">
        <v>4752</v>
      </c>
      <c r="H1438">
        <v>64.421978600000003</v>
      </c>
      <c r="I1438">
        <v>-112.07603880000001</v>
      </c>
      <c r="J1438" s="1" t="str">
        <f t="shared" si="101"/>
        <v>Till</v>
      </c>
      <c r="K1438" s="1" t="str">
        <f t="shared" si="100"/>
        <v>&lt;63 micron</v>
      </c>
      <c r="L1438">
        <v>0.1</v>
      </c>
      <c r="M1438">
        <v>0.97</v>
      </c>
      <c r="N1438">
        <v>8</v>
      </c>
      <c r="O1438">
        <v>30</v>
      </c>
      <c r="P1438">
        <v>0.25</v>
      </c>
      <c r="Q1438">
        <v>1</v>
      </c>
      <c r="R1438">
        <v>0.17</v>
      </c>
      <c r="S1438">
        <v>0.25</v>
      </c>
      <c r="T1438">
        <v>6</v>
      </c>
      <c r="U1438">
        <v>21</v>
      </c>
      <c r="V1438">
        <v>19</v>
      </c>
      <c r="W1438">
        <v>1.1399999999999999</v>
      </c>
      <c r="X1438">
        <v>5</v>
      </c>
      <c r="Y1438">
        <v>0.5</v>
      </c>
      <c r="Z1438">
        <v>0.11</v>
      </c>
      <c r="AA1438">
        <v>20</v>
      </c>
      <c r="AB1438">
        <v>0.28999999999999998</v>
      </c>
      <c r="AC1438">
        <v>95</v>
      </c>
      <c r="AD1438">
        <v>0.5</v>
      </c>
      <c r="AE1438">
        <v>0.01</v>
      </c>
      <c r="AF1438">
        <v>16</v>
      </c>
      <c r="AH1438">
        <v>4</v>
      </c>
      <c r="AI1438">
        <v>1</v>
      </c>
      <c r="AJ1438">
        <v>2</v>
      </c>
      <c r="AK1438">
        <v>8</v>
      </c>
      <c r="AL1438">
        <v>0.05</v>
      </c>
      <c r="AO1438">
        <v>22</v>
      </c>
      <c r="AQ1438">
        <v>20</v>
      </c>
    </row>
    <row r="1439" spans="1:43" hidden="1" x14ac:dyDescent="0.25">
      <c r="A1439" t="s">
        <v>4753</v>
      </c>
      <c r="B1439" t="s">
        <v>4754</v>
      </c>
      <c r="C1439" s="1" t="str">
        <f t="shared" ref="C1439:C1470" si="102">HYPERLINK("http://geochem.nrcan.gc.ca/cdogs/content/bdl/bdl210092_e.htm", "21:0092")</f>
        <v>21:0092</v>
      </c>
      <c r="D1439" s="1" t="str">
        <f t="shared" si="99"/>
        <v>21:0007</v>
      </c>
      <c r="E1439" t="s">
        <v>4293</v>
      </c>
      <c r="F1439" t="s">
        <v>4755</v>
      </c>
      <c r="H1439">
        <v>64.339708599999994</v>
      </c>
      <c r="I1439">
        <v>-112.08450070000001</v>
      </c>
      <c r="J1439" s="1" t="str">
        <f t="shared" si="101"/>
        <v>Till</v>
      </c>
      <c r="K1439" s="1" t="str">
        <f t="shared" ref="K1439:K1470" si="103">HYPERLINK("http://geochem.nrcan.gc.ca/cdogs/content/kwd/kwd080004_e.htm", "&lt;63 micron")</f>
        <v>&lt;63 micron</v>
      </c>
      <c r="L1439">
        <v>0.1</v>
      </c>
      <c r="M1439">
        <v>0.63</v>
      </c>
      <c r="N1439">
        <v>8</v>
      </c>
      <c r="O1439">
        <v>20</v>
      </c>
      <c r="P1439">
        <v>0.25</v>
      </c>
      <c r="Q1439">
        <v>1</v>
      </c>
      <c r="R1439">
        <v>0.28000000000000003</v>
      </c>
      <c r="S1439">
        <v>0.25</v>
      </c>
      <c r="T1439">
        <v>4</v>
      </c>
      <c r="U1439">
        <v>20</v>
      </c>
      <c r="V1439">
        <v>16</v>
      </c>
      <c r="W1439">
        <v>0.96</v>
      </c>
      <c r="X1439">
        <v>10</v>
      </c>
      <c r="Y1439">
        <v>0.5</v>
      </c>
      <c r="Z1439">
        <v>0.09</v>
      </c>
      <c r="AA1439">
        <v>20</v>
      </c>
      <c r="AB1439">
        <v>0.28000000000000003</v>
      </c>
      <c r="AC1439">
        <v>100</v>
      </c>
      <c r="AD1439">
        <v>0.5</v>
      </c>
      <c r="AE1439">
        <v>0.01</v>
      </c>
      <c r="AF1439">
        <v>11</v>
      </c>
      <c r="AH1439">
        <v>4</v>
      </c>
      <c r="AI1439">
        <v>1</v>
      </c>
      <c r="AJ1439">
        <v>2</v>
      </c>
      <c r="AK1439">
        <v>10</v>
      </c>
      <c r="AL1439">
        <v>0.04</v>
      </c>
      <c r="AO1439">
        <v>20</v>
      </c>
      <c r="AQ1439">
        <v>18</v>
      </c>
    </row>
    <row r="1440" spans="1:43" hidden="1" x14ac:dyDescent="0.25">
      <c r="A1440" t="s">
        <v>4756</v>
      </c>
      <c r="B1440" t="s">
        <v>4757</v>
      </c>
      <c r="C1440" s="1" t="str">
        <f t="shared" si="102"/>
        <v>21:0092</v>
      </c>
      <c r="D1440" s="1" t="str">
        <f t="shared" si="99"/>
        <v>21:0007</v>
      </c>
      <c r="E1440" t="s">
        <v>4297</v>
      </c>
      <c r="F1440" t="s">
        <v>4758</v>
      </c>
      <c r="H1440">
        <v>64.290702699999997</v>
      </c>
      <c r="I1440">
        <v>-112.2513501</v>
      </c>
      <c r="J1440" s="1" t="str">
        <f t="shared" si="101"/>
        <v>Till</v>
      </c>
      <c r="K1440" s="1" t="str">
        <f t="shared" si="103"/>
        <v>&lt;63 micron</v>
      </c>
      <c r="L1440">
        <v>0.1</v>
      </c>
      <c r="M1440">
        <v>0.63</v>
      </c>
      <c r="N1440">
        <v>4</v>
      </c>
      <c r="O1440">
        <v>20</v>
      </c>
      <c r="P1440">
        <v>0.25</v>
      </c>
      <c r="Q1440">
        <v>1</v>
      </c>
      <c r="R1440">
        <v>0.27</v>
      </c>
      <c r="S1440">
        <v>0.25</v>
      </c>
      <c r="T1440">
        <v>3</v>
      </c>
      <c r="U1440">
        <v>21</v>
      </c>
      <c r="V1440">
        <v>15</v>
      </c>
      <c r="W1440">
        <v>0.96</v>
      </c>
      <c r="X1440">
        <v>10</v>
      </c>
      <c r="Y1440">
        <v>0.5</v>
      </c>
      <c r="Z1440">
        <v>0.08</v>
      </c>
      <c r="AA1440">
        <v>20</v>
      </c>
      <c r="AB1440">
        <v>0.27</v>
      </c>
      <c r="AC1440">
        <v>100</v>
      </c>
      <c r="AD1440">
        <v>0.5</v>
      </c>
      <c r="AE1440">
        <v>0.01</v>
      </c>
      <c r="AF1440">
        <v>9</v>
      </c>
      <c r="AH1440">
        <v>4</v>
      </c>
      <c r="AI1440">
        <v>1</v>
      </c>
      <c r="AJ1440">
        <v>2</v>
      </c>
      <c r="AK1440">
        <v>9</v>
      </c>
      <c r="AL1440">
        <v>0.05</v>
      </c>
      <c r="AO1440">
        <v>20</v>
      </c>
      <c r="AQ1440">
        <v>16</v>
      </c>
    </row>
    <row r="1441" spans="1:43" hidden="1" x14ac:dyDescent="0.25">
      <c r="A1441" t="s">
        <v>4759</v>
      </c>
      <c r="B1441" t="s">
        <v>4760</v>
      </c>
      <c r="C1441" s="1" t="str">
        <f t="shared" si="102"/>
        <v>21:0092</v>
      </c>
      <c r="D1441" s="1" t="str">
        <f t="shared" si="99"/>
        <v>21:0007</v>
      </c>
      <c r="E1441" t="s">
        <v>4301</v>
      </c>
      <c r="F1441" t="s">
        <v>4761</v>
      </c>
      <c r="H1441">
        <v>64.343129000000005</v>
      </c>
      <c r="I1441">
        <v>-112.38657910000001</v>
      </c>
      <c r="J1441" s="1" t="str">
        <f t="shared" si="101"/>
        <v>Till</v>
      </c>
      <c r="K1441" s="1" t="str">
        <f t="shared" si="103"/>
        <v>&lt;63 micron</v>
      </c>
      <c r="L1441">
        <v>0.1</v>
      </c>
      <c r="M1441">
        <v>0.85</v>
      </c>
      <c r="N1441">
        <v>6</v>
      </c>
      <c r="O1441">
        <v>20</v>
      </c>
      <c r="P1441">
        <v>0.25</v>
      </c>
      <c r="Q1441">
        <v>1</v>
      </c>
      <c r="R1441">
        <v>0.2</v>
      </c>
      <c r="S1441">
        <v>0.25</v>
      </c>
      <c r="T1441">
        <v>5</v>
      </c>
      <c r="U1441">
        <v>26</v>
      </c>
      <c r="V1441">
        <v>19</v>
      </c>
      <c r="W1441">
        <v>1.1100000000000001</v>
      </c>
      <c r="X1441">
        <v>5</v>
      </c>
      <c r="Y1441">
        <v>0.5</v>
      </c>
      <c r="Z1441">
        <v>0.08</v>
      </c>
      <c r="AA1441">
        <v>20</v>
      </c>
      <c r="AB1441">
        <v>0.32</v>
      </c>
      <c r="AC1441">
        <v>100</v>
      </c>
      <c r="AD1441">
        <v>0.5</v>
      </c>
      <c r="AE1441">
        <v>0.01</v>
      </c>
      <c r="AF1441">
        <v>15</v>
      </c>
      <c r="AH1441">
        <v>2</v>
      </c>
      <c r="AI1441">
        <v>1</v>
      </c>
      <c r="AJ1441">
        <v>2</v>
      </c>
      <c r="AK1441">
        <v>8</v>
      </c>
      <c r="AL1441">
        <v>0.06</v>
      </c>
      <c r="AO1441">
        <v>22</v>
      </c>
      <c r="AQ1441">
        <v>18</v>
      </c>
    </row>
    <row r="1442" spans="1:43" hidden="1" x14ac:dyDescent="0.25">
      <c r="A1442" t="s">
        <v>4762</v>
      </c>
      <c r="B1442" t="s">
        <v>4763</v>
      </c>
      <c r="C1442" s="1" t="str">
        <f t="shared" si="102"/>
        <v>21:0092</v>
      </c>
      <c r="D1442" s="1" t="str">
        <f t="shared" si="99"/>
        <v>21:0007</v>
      </c>
      <c r="E1442" t="s">
        <v>4305</v>
      </c>
      <c r="F1442" t="s">
        <v>4764</v>
      </c>
      <c r="H1442">
        <v>64.373384200000004</v>
      </c>
      <c r="I1442">
        <v>-112.2728676</v>
      </c>
      <c r="J1442" s="1" t="str">
        <f t="shared" si="101"/>
        <v>Till</v>
      </c>
      <c r="K1442" s="1" t="str">
        <f t="shared" si="103"/>
        <v>&lt;63 micron</v>
      </c>
      <c r="L1442">
        <v>0.1</v>
      </c>
      <c r="M1442">
        <v>0.74</v>
      </c>
      <c r="N1442">
        <v>1</v>
      </c>
      <c r="O1442">
        <v>20</v>
      </c>
      <c r="P1442">
        <v>0.25</v>
      </c>
      <c r="Q1442">
        <v>1</v>
      </c>
      <c r="R1442">
        <v>0.21</v>
      </c>
      <c r="S1442">
        <v>0.25</v>
      </c>
      <c r="T1442">
        <v>4</v>
      </c>
      <c r="U1442">
        <v>22</v>
      </c>
      <c r="V1442">
        <v>10</v>
      </c>
      <c r="W1442">
        <v>0.97</v>
      </c>
      <c r="X1442">
        <v>5</v>
      </c>
      <c r="Y1442">
        <v>0.5</v>
      </c>
      <c r="Z1442">
        <v>0.08</v>
      </c>
      <c r="AA1442">
        <v>20</v>
      </c>
      <c r="AB1442">
        <v>0.28000000000000003</v>
      </c>
      <c r="AC1442">
        <v>95</v>
      </c>
      <c r="AD1442">
        <v>0.5</v>
      </c>
      <c r="AE1442">
        <v>0.01</v>
      </c>
      <c r="AF1442">
        <v>10</v>
      </c>
      <c r="AH1442">
        <v>2</v>
      </c>
      <c r="AI1442">
        <v>1</v>
      </c>
      <c r="AJ1442">
        <v>2</v>
      </c>
      <c r="AK1442">
        <v>8</v>
      </c>
      <c r="AL1442">
        <v>0.05</v>
      </c>
      <c r="AO1442">
        <v>19</v>
      </c>
      <c r="AQ1442">
        <v>16</v>
      </c>
    </row>
    <row r="1443" spans="1:43" hidden="1" x14ac:dyDescent="0.25">
      <c r="A1443" t="s">
        <v>4765</v>
      </c>
      <c r="B1443" t="s">
        <v>4766</v>
      </c>
      <c r="C1443" s="1" t="str">
        <f t="shared" si="102"/>
        <v>21:0092</v>
      </c>
      <c r="D1443" s="1" t="str">
        <f t="shared" si="99"/>
        <v>21:0007</v>
      </c>
      <c r="E1443" t="s">
        <v>4309</v>
      </c>
      <c r="F1443" t="s">
        <v>4767</v>
      </c>
      <c r="H1443">
        <v>64.430709100000001</v>
      </c>
      <c r="I1443">
        <v>-112.3810082</v>
      </c>
      <c r="J1443" s="1" t="str">
        <f t="shared" si="101"/>
        <v>Till</v>
      </c>
      <c r="K1443" s="1" t="str">
        <f t="shared" si="103"/>
        <v>&lt;63 micron</v>
      </c>
      <c r="L1443">
        <v>0.1</v>
      </c>
      <c r="M1443">
        <v>0.64</v>
      </c>
      <c r="N1443">
        <v>12</v>
      </c>
      <c r="O1443">
        <v>30</v>
      </c>
      <c r="P1443">
        <v>0.25</v>
      </c>
      <c r="Q1443">
        <v>1</v>
      </c>
      <c r="R1443">
        <v>0.25</v>
      </c>
      <c r="S1443">
        <v>0.25</v>
      </c>
      <c r="T1443">
        <v>6</v>
      </c>
      <c r="U1443">
        <v>27</v>
      </c>
      <c r="V1443">
        <v>18</v>
      </c>
      <c r="W1443">
        <v>1.0900000000000001</v>
      </c>
      <c r="X1443">
        <v>10</v>
      </c>
      <c r="Y1443">
        <v>0.5</v>
      </c>
      <c r="Z1443">
        <v>0.09</v>
      </c>
      <c r="AA1443">
        <v>30</v>
      </c>
      <c r="AB1443">
        <v>0.33</v>
      </c>
      <c r="AC1443">
        <v>125</v>
      </c>
      <c r="AD1443">
        <v>0.5</v>
      </c>
      <c r="AE1443">
        <v>0.01</v>
      </c>
      <c r="AF1443">
        <v>17</v>
      </c>
      <c r="AH1443">
        <v>2</v>
      </c>
      <c r="AI1443">
        <v>1</v>
      </c>
      <c r="AJ1443">
        <v>2</v>
      </c>
      <c r="AK1443">
        <v>8</v>
      </c>
      <c r="AL1443">
        <v>0.04</v>
      </c>
      <c r="AO1443">
        <v>23</v>
      </c>
      <c r="AQ1443">
        <v>20</v>
      </c>
    </row>
    <row r="1444" spans="1:43" hidden="1" x14ac:dyDescent="0.25">
      <c r="A1444" t="s">
        <v>4768</v>
      </c>
      <c r="B1444" t="s">
        <v>4769</v>
      </c>
      <c r="C1444" s="1" t="str">
        <f t="shared" si="102"/>
        <v>21:0092</v>
      </c>
      <c r="D1444" s="1" t="str">
        <f t="shared" si="99"/>
        <v>21:0007</v>
      </c>
      <c r="E1444" t="s">
        <v>4313</v>
      </c>
      <c r="F1444" t="s">
        <v>4770</v>
      </c>
      <c r="H1444">
        <v>64.458177000000006</v>
      </c>
      <c r="I1444">
        <v>-112.90172440000001</v>
      </c>
      <c r="J1444" s="1" t="str">
        <f t="shared" si="101"/>
        <v>Till</v>
      </c>
      <c r="K1444" s="1" t="str">
        <f t="shared" si="103"/>
        <v>&lt;63 micron</v>
      </c>
      <c r="L1444">
        <v>0.1</v>
      </c>
      <c r="M1444">
        <v>0.76</v>
      </c>
      <c r="N1444">
        <v>1</v>
      </c>
      <c r="O1444">
        <v>20</v>
      </c>
      <c r="P1444">
        <v>0.25</v>
      </c>
      <c r="Q1444">
        <v>1</v>
      </c>
      <c r="R1444">
        <v>0.2</v>
      </c>
      <c r="S1444">
        <v>0.25</v>
      </c>
      <c r="T1444">
        <v>4</v>
      </c>
      <c r="U1444">
        <v>23</v>
      </c>
      <c r="V1444">
        <v>11</v>
      </c>
      <c r="W1444">
        <v>1.08</v>
      </c>
      <c r="X1444">
        <v>10</v>
      </c>
      <c r="Y1444">
        <v>0.5</v>
      </c>
      <c r="Z1444">
        <v>7.0000000000000007E-2</v>
      </c>
      <c r="AA1444">
        <v>20</v>
      </c>
      <c r="AB1444">
        <v>0.35</v>
      </c>
      <c r="AC1444">
        <v>115</v>
      </c>
      <c r="AD1444">
        <v>0.5</v>
      </c>
      <c r="AE1444">
        <v>0.01</v>
      </c>
      <c r="AF1444">
        <v>10</v>
      </c>
      <c r="AH1444">
        <v>2</v>
      </c>
      <c r="AI1444">
        <v>1</v>
      </c>
      <c r="AJ1444">
        <v>2</v>
      </c>
      <c r="AK1444">
        <v>7</v>
      </c>
      <c r="AL1444">
        <v>0.06</v>
      </c>
      <c r="AO1444">
        <v>22</v>
      </c>
      <c r="AQ1444">
        <v>16</v>
      </c>
    </row>
    <row r="1445" spans="1:43" hidden="1" x14ac:dyDescent="0.25">
      <c r="A1445" t="s">
        <v>4771</v>
      </c>
      <c r="B1445" t="s">
        <v>4772</v>
      </c>
      <c r="C1445" s="1" t="str">
        <f t="shared" si="102"/>
        <v>21:0092</v>
      </c>
      <c r="D1445" s="1" t="str">
        <f t="shared" si="99"/>
        <v>21:0007</v>
      </c>
      <c r="E1445" t="s">
        <v>4317</v>
      </c>
      <c r="F1445" t="s">
        <v>4773</v>
      </c>
      <c r="H1445">
        <v>64.434808899999993</v>
      </c>
      <c r="I1445">
        <v>-112.73729059999999</v>
      </c>
      <c r="J1445" s="1" t="str">
        <f t="shared" si="101"/>
        <v>Till</v>
      </c>
      <c r="K1445" s="1" t="str">
        <f t="shared" si="103"/>
        <v>&lt;63 micron</v>
      </c>
      <c r="L1445">
        <v>0.1</v>
      </c>
      <c r="M1445">
        <v>0.66</v>
      </c>
      <c r="N1445">
        <v>8</v>
      </c>
      <c r="O1445">
        <v>30</v>
      </c>
      <c r="P1445">
        <v>0.25</v>
      </c>
      <c r="Q1445">
        <v>1</v>
      </c>
      <c r="R1445">
        <v>0.23</v>
      </c>
      <c r="S1445">
        <v>0.25</v>
      </c>
      <c r="T1445">
        <v>4</v>
      </c>
      <c r="U1445">
        <v>23</v>
      </c>
      <c r="V1445">
        <v>20</v>
      </c>
      <c r="W1445">
        <v>1.04</v>
      </c>
      <c r="X1445">
        <v>5</v>
      </c>
      <c r="Y1445">
        <v>0.5</v>
      </c>
      <c r="Z1445">
        <v>0.1</v>
      </c>
      <c r="AA1445">
        <v>20</v>
      </c>
      <c r="AB1445">
        <v>0.3</v>
      </c>
      <c r="AC1445">
        <v>105</v>
      </c>
      <c r="AD1445">
        <v>0.5</v>
      </c>
      <c r="AE1445">
        <v>0.01</v>
      </c>
      <c r="AF1445">
        <v>12</v>
      </c>
      <c r="AH1445">
        <v>4</v>
      </c>
      <c r="AI1445">
        <v>1</v>
      </c>
      <c r="AJ1445">
        <v>2</v>
      </c>
      <c r="AK1445">
        <v>7</v>
      </c>
      <c r="AL1445">
        <v>0.06</v>
      </c>
      <c r="AO1445">
        <v>23</v>
      </c>
      <c r="AQ1445">
        <v>18</v>
      </c>
    </row>
    <row r="1446" spans="1:43" hidden="1" x14ac:dyDescent="0.25">
      <c r="A1446" t="s">
        <v>4774</v>
      </c>
      <c r="B1446" t="s">
        <v>4775</v>
      </c>
      <c r="C1446" s="1" t="str">
        <f t="shared" si="102"/>
        <v>21:0092</v>
      </c>
      <c r="D1446" s="1" t="str">
        <f t="shared" si="99"/>
        <v>21:0007</v>
      </c>
      <c r="E1446" t="s">
        <v>4321</v>
      </c>
      <c r="F1446" t="s">
        <v>4776</v>
      </c>
      <c r="H1446">
        <v>64.4706197</v>
      </c>
      <c r="I1446">
        <v>-112.57837189999999</v>
      </c>
      <c r="J1446" s="1" t="str">
        <f t="shared" si="101"/>
        <v>Till</v>
      </c>
      <c r="K1446" s="1" t="str">
        <f t="shared" si="103"/>
        <v>&lt;63 micron</v>
      </c>
      <c r="L1446">
        <v>0.1</v>
      </c>
      <c r="M1446">
        <v>0.49</v>
      </c>
      <c r="N1446">
        <v>2</v>
      </c>
      <c r="O1446">
        <v>20</v>
      </c>
      <c r="P1446">
        <v>0.25</v>
      </c>
      <c r="Q1446">
        <v>1</v>
      </c>
      <c r="R1446">
        <v>0.18</v>
      </c>
      <c r="S1446">
        <v>0.25</v>
      </c>
      <c r="T1446">
        <v>4</v>
      </c>
      <c r="U1446">
        <v>18</v>
      </c>
      <c r="V1446">
        <v>14</v>
      </c>
      <c r="W1446">
        <v>0.76</v>
      </c>
      <c r="X1446">
        <v>5</v>
      </c>
      <c r="Y1446">
        <v>0.5</v>
      </c>
      <c r="Z1446">
        <v>7.0000000000000007E-2</v>
      </c>
      <c r="AA1446">
        <v>20</v>
      </c>
      <c r="AB1446">
        <v>0.2</v>
      </c>
      <c r="AC1446">
        <v>80</v>
      </c>
      <c r="AD1446">
        <v>0.5</v>
      </c>
      <c r="AE1446">
        <v>0.01</v>
      </c>
      <c r="AF1446">
        <v>10</v>
      </c>
      <c r="AH1446">
        <v>4</v>
      </c>
      <c r="AI1446">
        <v>1</v>
      </c>
      <c r="AJ1446">
        <v>1</v>
      </c>
      <c r="AK1446">
        <v>6</v>
      </c>
      <c r="AL1446">
        <v>0.03</v>
      </c>
      <c r="AO1446">
        <v>16</v>
      </c>
      <c r="AQ1446">
        <v>14</v>
      </c>
    </row>
    <row r="1447" spans="1:43" hidden="1" x14ac:dyDescent="0.25">
      <c r="A1447" t="s">
        <v>4777</v>
      </c>
      <c r="B1447" t="s">
        <v>4778</v>
      </c>
      <c r="C1447" s="1" t="str">
        <f t="shared" si="102"/>
        <v>21:0092</v>
      </c>
      <c r="D1447" s="1" t="str">
        <f t="shared" si="99"/>
        <v>21:0007</v>
      </c>
      <c r="E1447" t="s">
        <v>4325</v>
      </c>
      <c r="F1447" t="s">
        <v>4779</v>
      </c>
      <c r="H1447">
        <v>64.367765199999994</v>
      </c>
      <c r="I1447">
        <v>-112.58926049999999</v>
      </c>
      <c r="J1447" s="1" t="str">
        <f t="shared" si="101"/>
        <v>Till</v>
      </c>
      <c r="K1447" s="1" t="str">
        <f t="shared" si="103"/>
        <v>&lt;63 micron</v>
      </c>
      <c r="L1447">
        <v>0.1</v>
      </c>
      <c r="M1447">
        <v>0.72</v>
      </c>
      <c r="N1447">
        <v>6</v>
      </c>
      <c r="O1447">
        <v>30</v>
      </c>
      <c r="P1447">
        <v>0.25</v>
      </c>
      <c r="Q1447">
        <v>1</v>
      </c>
      <c r="R1447">
        <v>0.24</v>
      </c>
      <c r="S1447">
        <v>0.25</v>
      </c>
      <c r="T1447">
        <v>6</v>
      </c>
      <c r="U1447">
        <v>28</v>
      </c>
      <c r="V1447">
        <v>21</v>
      </c>
      <c r="W1447">
        <v>1.1000000000000001</v>
      </c>
      <c r="X1447">
        <v>10</v>
      </c>
      <c r="Y1447">
        <v>0.5</v>
      </c>
      <c r="Z1447">
        <v>0.09</v>
      </c>
      <c r="AA1447">
        <v>20</v>
      </c>
      <c r="AB1447">
        <v>0.32</v>
      </c>
      <c r="AC1447">
        <v>110</v>
      </c>
      <c r="AD1447">
        <v>0.5</v>
      </c>
      <c r="AE1447">
        <v>0.01</v>
      </c>
      <c r="AF1447">
        <v>16</v>
      </c>
      <c r="AH1447">
        <v>2</v>
      </c>
      <c r="AI1447">
        <v>1</v>
      </c>
      <c r="AJ1447">
        <v>2</v>
      </c>
      <c r="AK1447">
        <v>7</v>
      </c>
      <c r="AL1447">
        <v>0.05</v>
      </c>
      <c r="AO1447">
        <v>23</v>
      </c>
      <c r="AQ1447">
        <v>22</v>
      </c>
    </row>
    <row r="1448" spans="1:43" hidden="1" x14ac:dyDescent="0.25">
      <c r="A1448" t="s">
        <v>4780</v>
      </c>
      <c r="B1448" t="s">
        <v>4781</v>
      </c>
      <c r="C1448" s="1" t="str">
        <f t="shared" si="102"/>
        <v>21:0092</v>
      </c>
      <c r="D1448" s="1" t="str">
        <f t="shared" si="99"/>
        <v>21:0007</v>
      </c>
      <c r="E1448" t="s">
        <v>4332</v>
      </c>
      <c r="F1448" t="s">
        <v>4782</v>
      </c>
      <c r="H1448">
        <v>64.313922399999996</v>
      </c>
      <c r="I1448">
        <v>-112.5922405</v>
      </c>
      <c r="J1448" s="1" t="str">
        <f t="shared" si="101"/>
        <v>Till</v>
      </c>
      <c r="K1448" s="1" t="str">
        <f t="shared" si="103"/>
        <v>&lt;63 micron</v>
      </c>
      <c r="L1448">
        <v>0.1</v>
      </c>
      <c r="M1448">
        <v>0.97</v>
      </c>
      <c r="N1448">
        <v>16</v>
      </c>
      <c r="O1448">
        <v>30</v>
      </c>
      <c r="P1448">
        <v>0.25</v>
      </c>
      <c r="Q1448">
        <v>1</v>
      </c>
      <c r="R1448">
        <v>0.18</v>
      </c>
      <c r="S1448">
        <v>0.25</v>
      </c>
      <c r="T1448">
        <v>6</v>
      </c>
      <c r="U1448">
        <v>29</v>
      </c>
      <c r="V1448">
        <v>28</v>
      </c>
      <c r="W1448">
        <v>1.38</v>
      </c>
      <c r="X1448">
        <v>5</v>
      </c>
      <c r="Y1448">
        <v>0.5</v>
      </c>
      <c r="Z1448">
        <v>0.1</v>
      </c>
      <c r="AA1448">
        <v>20</v>
      </c>
      <c r="AB1448">
        <v>0.41</v>
      </c>
      <c r="AC1448">
        <v>120</v>
      </c>
      <c r="AD1448">
        <v>0.5</v>
      </c>
      <c r="AE1448">
        <v>0.02</v>
      </c>
      <c r="AF1448">
        <v>16</v>
      </c>
      <c r="AH1448">
        <v>2</v>
      </c>
      <c r="AI1448">
        <v>1</v>
      </c>
      <c r="AJ1448">
        <v>2</v>
      </c>
      <c r="AK1448">
        <v>7</v>
      </c>
      <c r="AL1448">
        <v>7.0000000000000007E-2</v>
      </c>
      <c r="AO1448">
        <v>26</v>
      </c>
      <c r="AQ1448">
        <v>24</v>
      </c>
    </row>
    <row r="1449" spans="1:43" hidden="1" x14ac:dyDescent="0.25">
      <c r="A1449" t="s">
        <v>4783</v>
      </c>
      <c r="B1449" t="s">
        <v>4784</v>
      </c>
      <c r="C1449" s="1" t="str">
        <f t="shared" si="102"/>
        <v>21:0092</v>
      </c>
      <c r="D1449" s="1" t="str">
        <f t="shared" si="99"/>
        <v>21:0007</v>
      </c>
      <c r="E1449" t="s">
        <v>4336</v>
      </c>
      <c r="F1449" t="s">
        <v>4785</v>
      </c>
      <c r="H1449">
        <v>64.352219099999999</v>
      </c>
      <c r="I1449">
        <v>-112.7462903</v>
      </c>
      <c r="J1449" s="1" t="str">
        <f t="shared" si="101"/>
        <v>Till</v>
      </c>
      <c r="K1449" s="1" t="str">
        <f t="shared" si="103"/>
        <v>&lt;63 micron</v>
      </c>
      <c r="L1449">
        <v>0.1</v>
      </c>
      <c r="M1449">
        <v>0.83</v>
      </c>
      <c r="N1449">
        <v>6</v>
      </c>
      <c r="O1449">
        <v>20</v>
      </c>
      <c r="P1449">
        <v>0.25</v>
      </c>
      <c r="Q1449">
        <v>1</v>
      </c>
      <c r="R1449">
        <v>0.19</v>
      </c>
      <c r="S1449">
        <v>0.25</v>
      </c>
      <c r="T1449">
        <v>6</v>
      </c>
      <c r="U1449">
        <v>27</v>
      </c>
      <c r="V1449">
        <v>22</v>
      </c>
      <c r="W1449">
        <v>1.0900000000000001</v>
      </c>
      <c r="X1449">
        <v>5</v>
      </c>
      <c r="Y1449">
        <v>0.5</v>
      </c>
      <c r="Z1449">
        <v>0.1</v>
      </c>
      <c r="AA1449">
        <v>20</v>
      </c>
      <c r="AB1449">
        <v>0.34</v>
      </c>
      <c r="AC1449">
        <v>105</v>
      </c>
      <c r="AD1449">
        <v>0.5</v>
      </c>
      <c r="AE1449">
        <v>0.02</v>
      </c>
      <c r="AF1449">
        <v>14</v>
      </c>
      <c r="AH1449">
        <v>2</v>
      </c>
      <c r="AI1449">
        <v>1</v>
      </c>
      <c r="AJ1449">
        <v>2</v>
      </c>
      <c r="AK1449">
        <v>7</v>
      </c>
      <c r="AL1449">
        <v>0.06</v>
      </c>
      <c r="AO1449">
        <v>22</v>
      </c>
      <c r="AQ1449">
        <v>18</v>
      </c>
    </row>
    <row r="1450" spans="1:43" hidden="1" x14ac:dyDescent="0.25">
      <c r="A1450" t="s">
        <v>4786</v>
      </c>
      <c r="B1450" t="s">
        <v>4787</v>
      </c>
      <c r="C1450" s="1" t="str">
        <f t="shared" si="102"/>
        <v>21:0092</v>
      </c>
      <c r="D1450" s="1" t="str">
        <f t="shared" si="99"/>
        <v>21:0007</v>
      </c>
      <c r="E1450" t="s">
        <v>4340</v>
      </c>
      <c r="F1450" t="s">
        <v>4788</v>
      </c>
      <c r="H1450">
        <v>64.312646900000004</v>
      </c>
      <c r="I1450">
        <v>-112.88637300000001</v>
      </c>
      <c r="J1450" s="1" t="str">
        <f t="shared" si="101"/>
        <v>Till</v>
      </c>
      <c r="K1450" s="1" t="str">
        <f t="shared" si="103"/>
        <v>&lt;63 micron</v>
      </c>
      <c r="L1450">
        <v>0.1</v>
      </c>
      <c r="M1450">
        <v>0.66</v>
      </c>
      <c r="N1450">
        <v>1</v>
      </c>
      <c r="O1450">
        <v>20</v>
      </c>
      <c r="P1450">
        <v>0.25</v>
      </c>
      <c r="Q1450">
        <v>2</v>
      </c>
      <c r="R1450">
        <v>0.21</v>
      </c>
      <c r="S1450">
        <v>0.25</v>
      </c>
      <c r="T1450">
        <v>4</v>
      </c>
      <c r="U1450">
        <v>22</v>
      </c>
      <c r="V1450">
        <v>13</v>
      </c>
      <c r="W1450">
        <v>0.88</v>
      </c>
      <c r="X1450">
        <v>10</v>
      </c>
      <c r="Y1450">
        <v>0.5</v>
      </c>
      <c r="Z1450">
        <v>0.08</v>
      </c>
      <c r="AA1450">
        <v>20</v>
      </c>
      <c r="AB1450">
        <v>0.23</v>
      </c>
      <c r="AC1450">
        <v>90</v>
      </c>
      <c r="AD1450">
        <v>0.5</v>
      </c>
      <c r="AE1450">
        <v>0.02</v>
      </c>
      <c r="AF1450">
        <v>10</v>
      </c>
      <c r="AH1450">
        <v>2</v>
      </c>
      <c r="AI1450">
        <v>1</v>
      </c>
      <c r="AJ1450">
        <v>2</v>
      </c>
      <c r="AK1450">
        <v>8</v>
      </c>
      <c r="AL1450">
        <v>0.05</v>
      </c>
      <c r="AO1450">
        <v>20</v>
      </c>
      <c r="AQ1450">
        <v>14</v>
      </c>
    </row>
    <row r="1451" spans="1:43" hidden="1" x14ac:dyDescent="0.25">
      <c r="A1451" t="s">
        <v>4789</v>
      </c>
      <c r="B1451" t="s">
        <v>4790</v>
      </c>
      <c r="C1451" s="1" t="str">
        <f t="shared" si="102"/>
        <v>21:0092</v>
      </c>
      <c r="D1451" s="1" t="str">
        <f t="shared" si="99"/>
        <v>21:0007</v>
      </c>
      <c r="E1451" t="s">
        <v>4344</v>
      </c>
      <c r="F1451" t="s">
        <v>4791</v>
      </c>
      <c r="H1451">
        <v>64.379087499999997</v>
      </c>
      <c r="I1451">
        <v>-112.872765</v>
      </c>
      <c r="J1451" s="1" t="str">
        <f t="shared" si="101"/>
        <v>Till</v>
      </c>
      <c r="K1451" s="1" t="str">
        <f t="shared" si="103"/>
        <v>&lt;63 micron</v>
      </c>
      <c r="L1451">
        <v>0.1</v>
      </c>
      <c r="M1451">
        <v>0.57999999999999996</v>
      </c>
      <c r="N1451">
        <v>4</v>
      </c>
      <c r="O1451">
        <v>20</v>
      </c>
      <c r="P1451">
        <v>0.25</v>
      </c>
      <c r="Q1451">
        <v>2</v>
      </c>
      <c r="R1451">
        <v>0.26</v>
      </c>
      <c r="S1451">
        <v>0.25</v>
      </c>
      <c r="T1451">
        <v>4</v>
      </c>
      <c r="U1451">
        <v>21</v>
      </c>
      <c r="V1451">
        <v>10</v>
      </c>
      <c r="W1451">
        <v>0.87</v>
      </c>
      <c r="X1451">
        <v>10</v>
      </c>
      <c r="Y1451">
        <v>0.5</v>
      </c>
      <c r="Z1451">
        <v>0.09</v>
      </c>
      <c r="AA1451">
        <v>20</v>
      </c>
      <c r="AB1451">
        <v>0.27</v>
      </c>
      <c r="AC1451">
        <v>100</v>
      </c>
      <c r="AD1451">
        <v>0.5</v>
      </c>
      <c r="AE1451">
        <v>0.02</v>
      </c>
      <c r="AF1451">
        <v>9</v>
      </c>
      <c r="AH1451">
        <v>2</v>
      </c>
      <c r="AI1451">
        <v>1</v>
      </c>
      <c r="AJ1451">
        <v>2</v>
      </c>
      <c r="AK1451">
        <v>9</v>
      </c>
      <c r="AL1451">
        <v>0.05</v>
      </c>
      <c r="AO1451">
        <v>20</v>
      </c>
      <c r="AQ1451">
        <v>14</v>
      </c>
    </row>
    <row r="1452" spans="1:43" hidden="1" x14ac:dyDescent="0.25">
      <c r="A1452" t="s">
        <v>4792</v>
      </c>
      <c r="B1452" t="s">
        <v>4793</v>
      </c>
      <c r="C1452" s="1" t="str">
        <f t="shared" si="102"/>
        <v>21:0092</v>
      </c>
      <c r="D1452" s="1" t="str">
        <f t="shared" si="99"/>
        <v>21:0007</v>
      </c>
      <c r="E1452" t="s">
        <v>4348</v>
      </c>
      <c r="F1452" t="s">
        <v>4794</v>
      </c>
      <c r="H1452">
        <v>64.226772100000005</v>
      </c>
      <c r="I1452">
        <v>-112.4257178</v>
      </c>
      <c r="J1452" s="1" t="str">
        <f t="shared" si="101"/>
        <v>Till</v>
      </c>
      <c r="K1452" s="1" t="str">
        <f t="shared" si="103"/>
        <v>&lt;63 micron</v>
      </c>
      <c r="L1452">
        <v>0.1</v>
      </c>
      <c r="M1452">
        <v>0.66</v>
      </c>
      <c r="N1452">
        <v>6</v>
      </c>
      <c r="O1452">
        <v>20</v>
      </c>
      <c r="P1452">
        <v>0.25</v>
      </c>
      <c r="Q1452">
        <v>1</v>
      </c>
      <c r="R1452">
        <v>0.28000000000000003</v>
      </c>
      <c r="S1452">
        <v>0.25</v>
      </c>
      <c r="T1452">
        <v>3</v>
      </c>
      <c r="U1452">
        <v>21</v>
      </c>
      <c r="V1452">
        <v>9</v>
      </c>
      <c r="W1452">
        <v>0.91</v>
      </c>
      <c r="X1452">
        <v>10</v>
      </c>
      <c r="Y1452">
        <v>0.5</v>
      </c>
      <c r="Z1452">
        <v>0.08</v>
      </c>
      <c r="AA1452">
        <v>20</v>
      </c>
      <c r="AB1452">
        <v>0.26</v>
      </c>
      <c r="AC1452">
        <v>90</v>
      </c>
      <c r="AD1452">
        <v>0.5</v>
      </c>
      <c r="AE1452">
        <v>0.01</v>
      </c>
      <c r="AF1452">
        <v>9</v>
      </c>
      <c r="AH1452">
        <v>2</v>
      </c>
      <c r="AI1452">
        <v>1</v>
      </c>
      <c r="AJ1452">
        <v>2</v>
      </c>
      <c r="AK1452">
        <v>9</v>
      </c>
      <c r="AL1452">
        <v>0.06</v>
      </c>
      <c r="AO1452">
        <v>21</v>
      </c>
      <c r="AQ1452">
        <v>16</v>
      </c>
    </row>
    <row r="1453" spans="1:43" hidden="1" x14ac:dyDescent="0.25">
      <c r="A1453" t="s">
        <v>4795</v>
      </c>
      <c r="B1453" t="s">
        <v>4796</v>
      </c>
      <c r="C1453" s="1" t="str">
        <f t="shared" si="102"/>
        <v>21:0092</v>
      </c>
      <c r="D1453" s="1" t="str">
        <f t="shared" si="99"/>
        <v>21:0007</v>
      </c>
      <c r="E1453" t="s">
        <v>4352</v>
      </c>
      <c r="F1453" t="s">
        <v>4797</v>
      </c>
      <c r="H1453">
        <v>64.183961600000004</v>
      </c>
      <c r="I1453">
        <v>-112.2534124</v>
      </c>
      <c r="J1453" s="1" t="str">
        <f t="shared" si="101"/>
        <v>Till</v>
      </c>
      <c r="K1453" s="1" t="str">
        <f t="shared" si="103"/>
        <v>&lt;63 micron</v>
      </c>
      <c r="L1453">
        <v>0.1</v>
      </c>
      <c r="M1453">
        <v>0.59</v>
      </c>
      <c r="N1453">
        <v>6</v>
      </c>
      <c r="O1453">
        <v>20</v>
      </c>
      <c r="P1453">
        <v>0.25</v>
      </c>
      <c r="Q1453">
        <v>1</v>
      </c>
      <c r="R1453">
        <v>0.25</v>
      </c>
      <c r="S1453">
        <v>0.25</v>
      </c>
      <c r="T1453">
        <v>4</v>
      </c>
      <c r="U1453">
        <v>20</v>
      </c>
      <c r="V1453">
        <v>16</v>
      </c>
      <c r="W1453">
        <v>0.9</v>
      </c>
      <c r="X1453">
        <v>10</v>
      </c>
      <c r="Y1453">
        <v>0.5</v>
      </c>
      <c r="Z1453">
        <v>0.09</v>
      </c>
      <c r="AA1453">
        <v>20</v>
      </c>
      <c r="AB1453">
        <v>0.23</v>
      </c>
      <c r="AC1453">
        <v>90</v>
      </c>
      <c r="AD1453">
        <v>0.5</v>
      </c>
      <c r="AE1453">
        <v>0.01</v>
      </c>
      <c r="AF1453">
        <v>10</v>
      </c>
      <c r="AH1453">
        <v>4</v>
      </c>
      <c r="AI1453">
        <v>1</v>
      </c>
      <c r="AJ1453">
        <v>1</v>
      </c>
      <c r="AK1453">
        <v>8</v>
      </c>
      <c r="AL1453">
        <v>0.04</v>
      </c>
      <c r="AO1453">
        <v>19</v>
      </c>
      <c r="AQ1453">
        <v>14</v>
      </c>
    </row>
    <row r="1454" spans="1:43" hidden="1" x14ac:dyDescent="0.25">
      <c r="A1454" t="s">
        <v>4798</v>
      </c>
      <c r="B1454" t="s">
        <v>4799</v>
      </c>
      <c r="C1454" s="1" t="str">
        <f t="shared" si="102"/>
        <v>21:0092</v>
      </c>
      <c r="D1454" s="1" t="str">
        <f t="shared" si="99"/>
        <v>21:0007</v>
      </c>
      <c r="E1454" t="s">
        <v>4356</v>
      </c>
      <c r="F1454" t="s">
        <v>4800</v>
      </c>
      <c r="H1454">
        <v>64.214683399999998</v>
      </c>
      <c r="I1454">
        <v>-112.0610023</v>
      </c>
      <c r="J1454" s="1" t="str">
        <f t="shared" si="101"/>
        <v>Till</v>
      </c>
      <c r="K1454" s="1" t="str">
        <f t="shared" si="103"/>
        <v>&lt;63 micron</v>
      </c>
      <c r="L1454">
        <v>0.1</v>
      </c>
      <c r="M1454">
        <v>0.91</v>
      </c>
      <c r="N1454">
        <v>2</v>
      </c>
      <c r="O1454">
        <v>30</v>
      </c>
      <c r="P1454">
        <v>0.25</v>
      </c>
      <c r="Q1454">
        <v>1</v>
      </c>
      <c r="R1454">
        <v>0.21</v>
      </c>
      <c r="S1454">
        <v>0.25</v>
      </c>
      <c r="T1454">
        <v>4</v>
      </c>
      <c r="U1454">
        <v>26</v>
      </c>
      <c r="V1454">
        <v>22</v>
      </c>
      <c r="W1454">
        <v>1.2</v>
      </c>
      <c r="X1454">
        <v>10</v>
      </c>
      <c r="Y1454">
        <v>0.5</v>
      </c>
      <c r="Z1454">
        <v>0.08</v>
      </c>
      <c r="AA1454">
        <v>20</v>
      </c>
      <c r="AB1454">
        <v>0.3</v>
      </c>
      <c r="AC1454">
        <v>100</v>
      </c>
      <c r="AD1454">
        <v>0.5</v>
      </c>
      <c r="AE1454">
        <v>0.02</v>
      </c>
      <c r="AF1454">
        <v>12</v>
      </c>
      <c r="AH1454">
        <v>2</v>
      </c>
      <c r="AI1454">
        <v>1</v>
      </c>
      <c r="AJ1454">
        <v>2</v>
      </c>
      <c r="AK1454">
        <v>10</v>
      </c>
      <c r="AL1454">
        <v>7.0000000000000007E-2</v>
      </c>
      <c r="AO1454">
        <v>24</v>
      </c>
      <c r="AQ1454">
        <v>16</v>
      </c>
    </row>
    <row r="1455" spans="1:43" hidden="1" x14ac:dyDescent="0.25">
      <c r="A1455" t="s">
        <v>4801</v>
      </c>
      <c r="B1455" t="s">
        <v>4802</v>
      </c>
      <c r="C1455" s="1" t="str">
        <f t="shared" si="102"/>
        <v>21:0092</v>
      </c>
      <c r="D1455" s="1" t="str">
        <f t="shared" si="99"/>
        <v>21:0007</v>
      </c>
      <c r="E1455" t="s">
        <v>4363</v>
      </c>
      <c r="F1455" t="s">
        <v>4803</v>
      </c>
      <c r="H1455">
        <v>64.122574</v>
      </c>
      <c r="I1455">
        <v>-112.09745719999999</v>
      </c>
      <c r="J1455" s="1" t="str">
        <f t="shared" si="101"/>
        <v>Till</v>
      </c>
      <c r="K1455" s="1" t="str">
        <f t="shared" si="103"/>
        <v>&lt;63 micron</v>
      </c>
      <c r="L1455">
        <v>0.1</v>
      </c>
      <c r="M1455">
        <v>0.64</v>
      </c>
      <c r="N1455">
        <v>1</v>
      </c>
      <c r="O1455">
        <v>30</v>
      </c>
      <c r="P1455">
        <v>0.25</v>
      </c>
      <c r="Q1455">
        <v>1</v>
      </c>
      <c r="R1455">
        <v>0.22</v>
      </c>
      <c r="S1455">
        <v>0.25</v>
      </c>
      <c r="T1455">
        <v>5</v>
      </c>
      <c r="U1455">
        <v>23</v>
      </c>
      <c r="V1455">
        <v>17</v>
      </c>
      <c r="W1455">
        <v>0.94</v>
      </c>
      <c r="X1455">
        <v>5</v>
      </c>
      <c r="Y1455">
        <v>0.5</v>
      </c>
      <c r="Z1455">
        <v>0.08</v>
      </c>
      <c r="AA1455">
        <v>20</v>
      </c>
      <c r="AB1455">
        <v>0.25</v>
      </c>
      <c r="AC1455">
        <v>100</v>
      </c>
      <c r="AD1455">
        <v>0.5</v>
      </c>
      <c r="AE1455">
        <v>0.01</v>
      </c>
      <c r="AF1455">
        <v>13</v>
      </c>
      <c r="AH1455">
        <v>2</v>
      </c>
      <c r="AI1455">
        <v>1</v>
      </c>
      <c r="AJ1455">
        <v>2</v>
      </c>
      <c r="AK1455">
        <v>9</v>
      </c>
      <c r="AL1455">
        <v>0.04</v>
      </c>
      <c r="AO1455">
        <v>20</v>
      </c>
      <c r="AQ1455">
        <v>16</v>
      </c>
    </row>
    <row r="1456" spans="1:43" hidden="1" x14ac:dyDescent="0.25">
      <c r="A1456" t="s">
        <v>4804</v>
      </c>
      <c r="B1456" t="s">
        <v>4805</v>
      </c>
      <c r="C1456" s="1" t="str">
        <f t="shared" si="102"/>
        <v>21:0092</v>
      </c>
      <c r="D1456" s="1" t="str">
        <f t="shared" si="99"/>
        <v>21:0007</v>
      </c>
      <c r="E1456" t="s">
        <v>4367</v>
      </c>
      <c r="F1456" t="s">
        <v>4806</v>
      </c>
      <c r="H1456">
        <v>64.040198700000005</v>
      </c>
      <c r="I1456">
        <v>-112.0906988</v>
      </c>
      <c r="J1456" s="1" t="str">
        <f t="shared" si="101"/>
        <v>Till</v>
      </c>
      <c r="K1456" s="1" t="str">
        <f t="shared" si="103"/>
        <v>&lt;63 micron</v>
      </c>
      <c r="L1456">
        <v>0.1</v>
      </c>
      <c r="M1456">
        <v>0.86</v>
      </c>
      <c r="N1456">
        <v>2</v>
      </c>
      <c r="O1456">
        <v>20</v>
      </c>
      <c r="P1456">
        <v>0.25</v>
      </c>
      <c r="Q1456">
        <v>1</v>
      </c>
      <c r="R1456">
        <v>0.17</v>
      </c>
      <c r="S1456">
        <v>0.25</v>
      </c>
      <c r="T1456">
        <v>4</v>
      </c>
      <c r="U1456">
        <v>26</v>
      </c>
      <c r="V1456">
        <v>11</v>
      </c>
      <c r="W1456">
        <v>1.17</v>
      </c>
      <c r="X1456">
        <v>10</v>
      </c>
      <c r="Y1456">
        <v>0.5</v>
      </c>
      <c r="Z1456">
        <v>7.0000000000000007E-2</v>
      </c>
      <c r="AA1456">
        <v>20</v>
      </c>
      <c r="AB1456">
        <v>0.3</v>
      </c>
      <c r="AC1456">
        <v>90</v>
      </c>
      <c r="AD1456">
        <v>0.5</v>
      </c>
      <c r="AE1456">
        <v>0.01</v>
      </c>
      <c r="AF1456">
        <v>10</v>
      </c>
      <c r="AH1456">
        <v>2</v>
      </c>
      <c r="AI1456">
        <v>1</v>
      </c>
      <c r="AJ1456">
        <v>2</v>
      </c>
      <c r="AK1456">
        <v>8</v>
      </c>
      <c r="AL1456">
        <v>0.06</v>
      </c>
      <c r="AO1456">
        <v>23</v>
      </c>
      <c r="AQ1456">
        <v>18</v>
      </c>
    </row>
    <row r="1457" spans="1:43" hidden="1" x14ac:dyDescent="0.25">
      <c r="A1457" t="s">
        <v>4807</v>
      </c>
      <c r="B1457" t="s">
        <v>4808</v>
      </c>
      <c r="C1457" s="1" t="str">
        <f t="shared" si="102"/>
        <v>21:0092</v>
      </c>
      <c r="D1457" s="1" t="str">
        <f t="shared" si="99"/>
        <v>21:0007</v>
      </c>
      <c r="E1457" t="s">
        <v>4371</v>
      </c>
      <c r="F1457" t="s">
        <v>4809</v>
      </c>
      <c r="H1457">
        <v>64.094321500000007</v>
      </c>
      <c r="I1457">
        <v>-112.2137826</v>
      </c>
      <c r="J1457" s="1" t="str">
        <f t="shared" si="101"/>
        <v>Till</v>
      </c>
      <c r="K1457" s="1" t="str">
        <f t="shared" si="103"/>
        <v>&lt;63 micron</v>
      </c>
      <c r="L1457">
        <v>0.1</v>
      </c>
      <c r="M1457">
        <v>0.56000000000000005</v>
      </c>
      <c r="N1457">
        <v>4</v>
      </c>
      <c r="O1457">
        <v>20</v>
      </c>
      <c r="P1457">
        <v>0.25</v>
      </c>
      <c r="Q1457">
        <v>1</v>
      </c>
      <c r="R1457">
        <v>0.21</v>
      </c>
      <c r="S1457">
        <v>0.25</v>
      </c>
      <c r="T1457">
        <v>4</v>
      </c>
      <c r="U1457">
        <v>18</v>
      </c>
      <c r="V1457">
        <v>14</v>
      </c>
      <c r="W1457">
        <v>0.79</v>
      </c>
      <c r="X1457">
        <v>10</v>
      </c>
      <c r="Y1457">
        <v>0.5</v>
      </c>
      <c r="Z1457">
        <v>0.08</v>
      </c>
      <c r="AA1457">
        <v>20</v>
      </c>
      <c r="AB1457">
        <v>0.23</v>
      </c>
      <c r="AC1457">
        <v>85</v>
      </c>
      <c r="AD1457">
        <v>0.5</v>
      </c>
      <c r="AE1457">
        <v>0.01</v>
      </c>
      <c r="AF1457">
        <v>11</v>
      </c>
      <c r="AH1457">
        <v>2</v>
      </c>
      <c r="AI1457">
        <v>1</v>
      </c>
      <c r="AJ1457">
        <v>1</v>
      </c>
      <c r="AK1457">
        <v>7</v>
      </c>
      <c r="AL1457">
        <v>0.03</v>
      </c>
      <c r="AO1457">
        <v>16</v>
      </c>
      <c r="AQ1457">
        <v>14</v>
      </c>
    </row>
    <row r="1458" spans="1:43" hidden="1" x14ac:dyDescent="0.25">
      <c r="A1458" t="s">
        <v>4810</v>
      </c>
      <c r="B1458" t="s">
        <v>4811</v>
      </c>
      <c r="C1458" s="1" t="str">
        <f t="shared" si="102"/>
        <v>21:0092</v>
      </c>
      <c r="D1458" s="1" t="str">
        <f t="shared" si="99"/>
        <v>21:0007</v>
      </c>
      <c r="E1458" t="s">
        <v>4375</v>
      </c>
      <c r="F1458" t="s">
        <v>4812</v>
      </c>
      <c r="H1458">
        <v>64.039784100000006</v>
      </c>
      <c r="I1458">
        <v>-112.3998258</v>
      </c>
      <c r="J1458" s="1" t="str">
        <f t="shared" si="101"/>
        <v>Till</v>
      </c>
      <c r="K1458" s="1" t="str">
        <f t="shared" si="103"/>
        <v>&lt;63 micron</v>
      </c>
      <c r="L1458">
        <v>0.1</v>
      </c>
      <c r="M1458">
        <v>0.95</v>
      </c>
      <c r="N1458">
        <v>6</v>
      </c>
      <c r="O1458">
        <v>30</v>
      </c>
      <c r="P1458">
        <v>0.25</v>
      </c>
      <c r="Q1458">
        <v>1</v>
      </c>
      <c r="R1458">
        <v>0.2</v>
      </c>
      <c r="S1458">
        <v>0.25</v>
      </c>
      <c r="T1458">
        <v>4</v>
      </c>
      <c r="U1458">
        <v>28</v>
      </c>
      <c r="V1458">
        <v>16</v>
      </c>
      <c r="W1458">
        <v>1.28</v>
      </c>
      <c r="X1458">
        <v>10</v>
      </c>
      <c r="Y1458">
        <v>0.5</v>
      </c>
      <c r="Z1458">
        <v>0.09</v>
      </c>
      <c r="AA1458">
        <v>20</v>
      </c>
      <c r="AB1458">
        <v>0.37</v>
      </c>
      <c r="AC1458">
        <v>105</v>
      </c>
      <c r="AD1458">
        <v>0.5</v>
      </c>
      <c r="AE1458">
        <v>0.01</v>
      </c>
      <c r="AF1458">
        <v>14</v>
      </c>
      <c r="AH1458">
        <v>4</v>
      </c>
      <c r="AI1458">
        <v>1</v>
      </c>
      <c r="AJ1458">
        <v>2</v>
      </c>
      <c r="AK1458">
        <v>9</v>
      </c>
      <c r="AL1458">
        <v>7.0000000000000007E-2</v>
      </c>
      <c r="AO1458">
        <v>27</v>
      </c>
      <c r="AQ1458">
        <v>22</v>
      </c>
    </row>
    <row r="1459" spans="1:43" hidden="1" x14ac:dyDescent="0.25">
      <c r="A1459" t="s">
        <v>4813</v>
      </c>
      <c r="B1459" t="s">
        <v>4814</v>
      </c>
      <c r="C1459" s="1" t="str">
        <f t="shared" si="102"/>
        <v>21:0092</v>
      </c>
      <c r="D1459" s="1" t="str">
        <f t="shared" si="99"/>
        <v>21:0007</v>
      </c>
      <c r="E1459" t="s">
        <v>4379</v>
      </c>
      <c r="F1459" t="s">
        <v>4815</v>
      </c>
      <c r="H1459">
        <v>64.131070300000005</v>
      </c>
      <c r="I1459">
        <v>-112.3833784</v>
      </c>
      <c r="J1459" s="1" t="str">
        <f t="shared" si="101"/>
        <v>Till</v>
      </c>
      <c r="K1459" s="1" t="str">
        <f t="shared" si="103"/>
        <v>&lt;63 micron</v>
      </c>
      <c r="L1459">
        <v>0.1</v>
      </c>
      <c r="M1459">
        <v>0.47</v>
      </c>
      <c r="N1459">
        <v>1</v>
      </c>
      <c r="O1459">
        <v>20</v>
      </c>
      <c r="P1459">
        <v>0.25</v>
      </c>
      <c r="Q1459">
        <v>1</v>
      </c>
      <c r="R1459">
        <v>0.25</v>
      </c>
      <c r="S1459">
        <v>0.25</v>
      </c>
      <c r="T1459">
        <v>4</v>
      </c>
      <c r="U1459">
        <v>15</v>
      </c>
      <c r="V1459">
        <v>14</v>
      </c>
      <c r="W1459">
        <v>0.72</v>
      </c>
      <c r="X1459">
        <v>5</v>
      </c>
      <c r="Y1459">
        <v>0.5</v>
      </c>
      <c r="Z1459">
        <v>0.06</v>
      </c>
      <c r="AA1459">
        <v>20</v>
      </c>
      <c r="AB1459">
        <v>0.18</v>
      </c>
      <c r="AC1459">
        <v>80</v>
      </c>
      <c r="AD1459">
        <v>0.5</v>
      </c>
      <c r="AE1459">
        <v>0.01</v>
      </c>
      <c r="AF1459">
        <v>9</v>
      </c>
      <c r="AH1459">
        <v>4</v>
      </c>
      <c r="AI1459">
        <v>1</v>
      </c>
      <c r="AJ1459">
        <v>1</v>
      </c>
      <c r="AK1459">
        <v>9</v>
      </c>
      <c r="AL1459">
        <v>0.03</v>
      </c>
      <c r="AO1459">
        <v>16</v>
      </c>
      <c r="AQ1459">
        <v>12</v>
      </c>
    </row>
    <row r="1460" spans="1:43" hidden="1" x14ac:dyDescent="0.25">
      <c r="A1460" t="s">
        <v>4816</v>
      </c>
      <c r="B1460" t="s">
        <v>4817</v>
      </c>
      <c r="C1460" s="1" t="str">
        <f t="shared" si="102"/>
        <v>21:0092</v>
      </c>
      <c r="D1460" s="1" t="str">
        <f t="shared" si="99"/>
        <v>21:0007</v>
      </c>
      <c r="E1460" t="s">
        <v>4383</v>
      </c>
      <c r="F1460" t="s">
        <v>4818</v>
      </c>
      <c r="H1460">
        <v>64.097918899999996</v>
      </c>
      <c r="I1460">
        <v>-112.86416389999999</v>
      </c>
      <c r="J1460" s="1" t="str">
        <f t="shared" si="101"/>
        <v>Till</v>
      </c>
      <c r="K1460" s="1" t="str">
        <f t="shared" si="103"/>
        <v>&lt;63 micron</v>
      </c>
      <c r="L1460">
        <v>0.1</v>
      </c>
      <c r="M1460">
        <v>0.82</v>
      </c>
      <c r="N1460">
        <v>4</v>
      </c>
      <c r="O1460">
        <v>30</v>
      </c>
      <c r="P1460">
        <v>0.25</v>
      </c>
      <c r="Q1460">
        <v>1</v>
      </c>
      <c r="R1460">
        <v>0.23</v>
      </c>
      <c r="S1460">
        <v>0.25</v>
      </c>
      <c r="T1460">
        <v>5</v>
      </c>
      <c r="U1460">
        <v>23</v>
      </c>
      <c r="V1460">
        <v>27</v>
      </c>
      <c r="W1460">
        <v>1.26</v>
      </c>
      <c r="X1460">
        <v>10</v>
      </c>
      <c r="Y1460">
        <v>0.5</v>
      </c>
      <c r="Z1460">
        <v>7.0000000000000007E-2</v>
      </c>
      <c r="AA1460">
        <v>20</v>
      </c>
      <c r="AB1460">
        <v>0.31</v>
      </c>
      <c r="AC1460">
        <v>110</v>
      </c>
      <c r="AD1460">
        <v>0.5</v>
      </c>
      <c r="AE1460">
        <v>0.02</v>
      </c>
      <c r="AF1460">
        <v>13</v>
      </c>
      <c r="AH1460">
        <v>4</v>
      </c>
      <c r="AI1460">
        <v>1</v>
      </c>
      <c r="AJ1460">
        <v>2</v>
      </c>
      <c r="AK1460">
        <v>10</v>
      </c>
      <c r="AL1460">
        <v>7.0000000000000007E-2</v>
      </c>
      <c r="AO1460">
        <v>26</v>
      </c>
      <c r="AQ1460">
        <v>18</v>
      </c>
    </row>
    <row r="1461" spans="1:43" hidden="1" x14ac:dyDescent="0.25">
      <c r="A1461" t="s">
        <v>4819</v>
      </c>
      <c r="B1461" t="s">
        <v>4820</v>
      </c>
      <c r="C1461" s="1" t="str">
        <f t="shared" si="102"/>
        <v>21:0092</v>
      </c>
      <c r="D1461" s="1" t="str">
        <f t="shared" si="99"/>
        <v>21:0007</v>
      </c>
      <c r="E1461" t="s">
        <v>4387</v>
      </c>
      <c r="F1461" t="s">
        <v>4821</v>
      </c>
      <c r="H1461">
        <v>64.049690799999993</v>
      </c>
      <c r="I1461">
        <v>-112.74145830000001</v>
      </c>
      <c r="J1461" s="1" t="str">
        <f t="shared" si="101"/>
        <v>Till</v>
      </c>
      <c r="K1461" s="1" t="str">
        <f t="shared" si="103"/>
        <v>&lt;63 micron</v>
      </c>
      <c r="L1461">
        <v>0.1</v>
      </c>
      <c r="M1461">
        <v>0.77</v>
      </c>
      <c r="N1461">
        <v>4</v>
      </c>
      <c r="O1461">
        <v>20</v>
      </c>
      <c r="P1461">
        <v>0.25</v>
      </c>
      <c r="Q1461">
        <v>1</v>
      </c>
      <c r="R1461">
        <v>0.21</v>
      </c>
      <c r="S1461">
        <v>0.25</v>
      </c>
      <c r="T1461">
        <v>3</v>
      </c>
      <c r="U1461">
        <v>23</v>
      </c>
      <c r="V1461">
        <v>12</v>
      </c>
      <c r="W1461">
        <v>1.08</v>
      </c>
      <c r="X1461">
        <v>10</v>
      </c>
      <c r="Y1461">
        <v>0.5</v>
      </c>
      <c r="Z1461">
        <v>0.05</v>
      </c>
      <c r="AA1461">
        <v>20</v>
      </c>
      <c r="AB1461">
        <v>0.28999999999999998</v>
      </c>
      <c r="AC1461">
        <v>90</v>
      </c>
      <c r="AD1461">
        <v>0.5</v>
      </c>
      <c r="AE1461">
        <v>0.01</v>
      </c>
      <c r="AF1461">
        <v>10</v>
      </c>
      <c r="AH1461">
        <v>4</v>
      </c>
      <c r="AI1461">
        <v>1</v>
      </c>
      <c r="AJ1461">
        <v>2</v>
      </c>
      <c r="AK1461">
        <v>9</v>
      </c>
      <c r="AL1461">
        <v>7.0000000000000007E-2</v>
      </c>
      <c r="AO1461">
        <v>23</v>
      </c>
      <c r="AQ1461">
        <v>16</v>
      </c>
    </row>
    <row r="1462" spans="1:43" hidden="1" x14ac:dyDescent="0.25">
      <c r="A1462" t="s">
        <v>4822</v>
      </c>
      <c r="B1462" t="s">
        <v>4823</v>
      </c>
      <c r="C1462" s="1" t="str">
        <f t="shared" si="102"/>
        <v>21:0092</v>
      </c>
      <c r="D1462" s="1" t="str">
        <f t="shared" si="99"/>
        <v>21:0007</v>
      </c>
      <c r="E1462" t="s">
        <v>4391</v>
      </c>
      <c r="F1462" t="s">
        <v>4824</v>
      </c>
      <c r="H1462">
        <v>64.106425599999994</v>
      </c>
      <c r="I1462">
        <v>-112.57654839999999</v>
      </c>
      <c r="J1462" s="1" t="str">
        <f t="shared" si="101"/>
        <v>Till</v>
      </c>
      <c r="K1462" s="1" t="str">
        <f t="shared" si="103"/>
        <v>&lt;63 micron</v>
      </c>
      <c r="L1462">
        <v>0.1</v>
      </c>
      <c r="M1462">
        <v>0.53</v>
      </c>
      <c r="N1462">
        <v>1</v>
      </c>
      <c r="O1462">
        <v>10</v>
      </c>
      <c r="P1462">
        <v>0.25</v>
      </c>
      <c r="Q1462">
        <v>1</v>
      </c>
      <c r="R1462">
        <v>0.18</v>
      </c>
      <c r="S1462">
        <v>0.25</v>
      </c>
      <c r="T1462">
        <v>3</v>
      </c>
      <c r="U1462">
        <v>13</v>
      </c>
      <c r="V1462">
        <v>9</v>
      </c>
      <c r="W1462">
        <v>0.73</v>
      </c>
      <c r="X1462">
        <v>5</v>
      </c>
      <c r="Y1462">
        <v>0.5</v>
      </c>
      <c r="Z1462">
        <v>0.04</v>
      </c>
      <c r="AA1462">
        <v>20</v>
      </c>
      <c r="AB1462">
        <v>0.15</v>
      </c>
      <c r="AC1462">
        <v>65</v>
      </c>
      <c r="AD1462">
        <v>0.5</v>
      </c>
      <c r="AE1462">
        <v>0.01</v>
      </c>
      <c r="AF1462">
        <v>7</v>
      </c>
      <c r="AH1462">
        <v>1</v>
      </c>
      <c r="AI1462">
        <v>1</v>
      </c>
      <c r="AJ1462">
        <v>1</v>
      </c>
      <c r="AK1462">
        <v>7</v>
      </c>
      <c r="AL1462">
        <v>0.04</v>
      </c>
      <c r="AO1462">
        <v>16</v>
      </c>
      <c r="AQ1462">
        <v>8</v>
      </c>
    </row>
    <row r="1463" spans="1:43" hidden="1" x14ac:dyDescent="0.25">
      <c r="A1463" t="s">
        <v>4825</v>
      </c>
      <c r="B1463" t="s">
        <v>4826</v>
      </c>
      <c r="C1463" s="1" t="str">
        <f t="shared" si="102"/>
        <v>21:0092</v>
      </c>
      <c r="D1463" s="1" t="str">
        <f t="shared" si="99"/>
        <v>21:0007</v>
      </c>
      <c r="E1463" t="s">
        <v>4395</v>
      </c>
      <c r="F1463" t="s">
        <v>4827</v>
      </c>
      <c r="H1463">
        <v>64.149057299999996</v>
      </c>
      <c r="I1463">
        <v>-112.7424997</v>
      </c>
      <c r="J1463" s="1" t="str">
        <f t="shared" si="101"/>
        <v>Till</v>
      </c>
      <c r="K1463" s="1" t="str">
        <f t="shared" si="103"/>
        <v>&lt;63 micron</v>
      </c>
      <c r="L1463">
        <v>0.1</v>
      </c>
      <c r="M1463">
        <v>0.68</v>
      </c>
      <c r="N1463">
        <v>2</v>
      </c>
      <c r="O1463">
        <v>30</v>
      </c>
      <c r="P1463">
        <v>0.25</v>
      </c>
      <c r="Q1463">
        <v>1</v>
      </c>
      <c r="R1463">
        <v>0.26</v>
      </c>
      <c r="S1463">
        <v>0.25</v>
      </c>
      <c r="T1463">
        <v>5</v>
      </c>
      <c r="U1463">
        <v>21</v>
      </c>
      <c r="V1463">
        <v>18</v>
      </c>
      <c r="W1463">
        <v>1.06</v>
      </c>
      <c r="X1463">
        <v>10</v>
      </c>
      <c r="Y1463">
        <v>0.5</v>
      </c>
      <c r="Z1463">
        <v>0.11</v>
      </c>
      <c r="AA1463">
        <v>20</v>
      </c>
      <c r="AB1463">
        <v>0.28999999999999998</v>
      </c>
      <c r="AC1463">
        <v>110</v>
      </c>
      <c r="AD1463">
        <v>0.5</v>
      </c>
      <c r="AE1463">
        <v>0.02</v>
      </c>
      <c r="AF1463">
        <v>11</v>
      </c>
      <c r="AH1463">
        <v>4</v>
      </c>
      <c r="AI1463">
        <v>1</v>
      </c>
      <c r="AJ1463">
        <v>2</v>
      </c>
      <c r="AK1463">
        <v>9</v>
      </c>
      <c r="AL1463">
        <v>0.05</v>
      </c>
      <c r="AO1463">
        <v>24</v>
      </c>
      <c r="AQ1463">
        <v>20</v>
      </c>
    </row>
    <row r="1464" spans="1:43" hidden="1" x14ac:dyDescent="0.25">
      <c r="A1464" t="s">
        <v>4828</v>
      </c>
      <c r="B1464" t="s">
        <v>4829</v>
      </c>
      <c r="C1464" s="1" t="str">
        <f t="shared" si="102"/>
        <v>21:0092</v>
      </c>
      <c r="D1464" s="1" t="str">
        <f t="shared" si="99"/>
        <v>21:0007</v>
      </c>
      <c r="E1464" t="s">
        <v>4399</v>
      </c>
      <c r="F1464" t="s">
        <v>4830</v>
      </c>
      <c r="H1464">
        <v>64.189396000000002</v>
      </c>
      <c r="I1464">
        <v>-112.5950351</v>
      </c>
      <c r="J1464" s="1" t="str">
        <f t="shared" si="101"/>
        <v>Till</v>
      </c>
      <c r="K1464" s="1" t="str">
        <f t="shared" si="103"/>
        <v>&lt;63 micron</v>
      </c>
      <c r="L1464">
        <v>0.1</v>
      </c>
      <c r="M1464">
        <v>0.57999999999999996</v>
      </c>
      <c r="N1464">
        <v>1</v>
      </c>
      <c r="O1464">
        <v>20</v>
      </c>
      <c r="P1464">
        <v>0.25</v>
      </c>
      <c r="Q1464">
        <v>1</v>
      </c>
      <c r="R1464">
        <v>0.24</v>
      </c>
      <c r="S1464">
        <v>0.25</v>
      </c>
      <c r="T1464">
        <v>4</v>
      </c>
      <c r="U1464">
        <v>18</v>
      </c>
      <c r="V1464">
        <v>15</v>
      </c>
      <c r="W1464">
        <v>0.83</v>
      </c>
      <c r="X1464">
        <v>5</v>
      </c>
      <c r="Y1464">
        <v>0.5</v>
      </c>
      <c r="Z1464">
        <v>0.09</v>
      </c>
      <c r="AA1464">
        <v>20</v>
      </c>
      <c r="AB1464">
        <v>0.22</v>
      </c>
      <c r="AC1464">
        <v>100</v>
      </c>
      <c r="AD1464">
        <v>0.5</v>
      </c>
      <c r="AE1464">
        <v>0.02</v>
      </c>
      <c r="AF1464">
        <v>9</v>
      </c>
      <c r="AH1464">
        <v>4</v>
      </c>
      <c r="AI1464">
        <v>1</v>
      </c>
      <c r="AJ1464">
        <v>2</v>
      </c>
      <c r="AK1464">
        <v>9</v>
      </c>
      <c r="AL1464">
        <v>0.05</v>
      </c>
      <c r="AO1464">
        <v>19</v>
      </c>
      <c r="AQ1464">
        <v>14</v>
      </c>
    </row>
    <row r="1465" spans="1:43" hidden="1" x14ac:dyDescent="0.25">
      <c r="A1465" t="s">
        <v>4831</v>
      </c>
      <c r="B1465" t="s">
        <v>4832</v>
      </c>
      <c r="C1465" s="1" t="str">
        <f t="shared" si="102"/>
        <v>21:0092</v>
      </c>
      <c r="D1465" s="1" t="str">
        <f t="shared" si="99"/>
        <v>21:0007</v>
      </c>
      <c r="E1465" t="s">
        <v>4403</v>
      </c>
      <c r="F1465" t="s">
        <v>4833</v>
      </c>
      <c r="H1465">
        <v>64.229197099999993</v>
      </c>
      <c r="I1465">
        <v>-112.7418904</v>
      </c>
      <c r="J1465" s="1" t="str">
        <f t="shared" si="101"/>
        <v>Till</v>
      </c>
      <c r="K1465" s="1" t="str">
        <f t="shared" si="103"/>
        <v>&lt;63 micron</v>
      </c>
      <c r="L1465">
        <v>0.1</v>
      </c>
      <c r="M1465">
        <v>0.88</v>
      </c>
      <c r="N1465">
        <v>2</v>
      </c>
      <c r="O1465">
        <v>30</v>
      </c>
      <c r="P1465">
        <v>0.25</v>
      </c>
      <c r="Q1465">
        <v>1</v>
      </c>
      <c r="R1465">
        <v>0.4</v>
      </c>
      <c r="S1465">
        <v>0.25</v>
      </c>
      <c r="T1465">
        <v>6</v>
      </c>
      <c r="U1465">
        <v>32</v>
      </c>
      <c r="V1465">
        <v>19</v>
      </c>
      <c r="W1465">
        <v>1.46</v>
      </c>
      <c r="X1465">
        <v>10</v>
      </c>
      <c r="Y1465">
        <v>0.5</v>
      </c>
      <c r="Z1465">
        <v>0.14000000000000001</v>
      </c>
      <c r="AA1465">
        <v>20</v>
      </c>
      <c r="AB1465">
        <v>0.48</v>
      </c>
      <c r="AC1465">
        <v>155</v>
      </c>
      <c r="AD1465">
        <v>0.5</v>
      </c>
      <c r="AE1465">
        <v>0.02</v>
      </c>
      <c r="AF1465">
        <v>14</v>
      </c>
      <c r="AH1465">
        <v>1</v>
      </c>
      <c r="AI1465">
        <v>1</v>
      </c>
      <c r="AJ1465">
        <v>3</v>
      </c>
      <c r="AK1465">
        <v>12</v>
      </c>
      <c r="AL1465">
        <v>0.08</v>
      </c>
      <c r="AO1465">
        <v>32</v>
      </c>
      <c r="AQ1465">
        <v>26</v>
      </c>
    </row>
    <row r="1466" spans="1:43" hidden="1" x14ac:dyDescent="0.25">
      <c r="A1466" t="s">
        <v>4834</v>
      </c>
      <c r="B1466" t="s">
        <v>4835</v>
      </c>
      <c r="C1466" s="1" t="str">
        <f t="shared" si="102"/>
        <v>21:0092</v>
      </c>
      <c r="D1466" s="1" t="str">
        <f t="shared" si="99"/>
        <v>21:0007</v>
      </c>
      <c r="E1466" t="s">
        <v>4407</v>
      </c>
      <c r="F1466" t="s">
        <v>4836</v>
      </c>
      <c r="H1466">
        <v>64.195238000000003</v>
      </c>
      <c r="I1466">
        <v>-112.9188139</v>
      </c>
      <c r="J1466" s="1" t="str">
        <f t="shared" si="101"/>
        <v>Till</v>
      </c>
      <c r="K1466" s="1" t="str">
        <f t="shared" si="103"/>
        <v>&lt;63 micron</v>
      </c>
      <c r="L1466">
        <v>0.1</v>
      </c>
      <c r="M1466">
        <v>0.8</v>
      </c>
      <c r="N1466">
        <v>8</v>
      </c>
      <c r="O1466">
        <v>20</v>
      </c>
      <c r="P1466">
        <v>0.25</v>
      </c>
      <c r="Q1466">
        <v>1</v>
      </c>
      <c r="R1466">
        <v>0.21</v>
      </c>
      <c r="S1466">
        <v>0.25</v>
      </c>
      <c r="T1466">
        <v>3</v>
      </c>
      <c r="U1466">
        <v>18</v>
      </c>
      <c r="V1466">
        <v>10</v>
      </c>
      <c r="W1466">
        <v>1.19</v>
      </c>
      <c r="X1466">
        <v>10</v>
      </c>
      <c r="Y1466">
        <v>0.5</v>
      </c>
      <c r="Z1466">
        <v>0.05</v>
      </c>
      <c r="AA1466">
        <v>20</v>
      </c>
      <c r="AB1466">
        <v>0.23</v>
      </c>
      <c r="AC1466">
        <v>80</v>
      </c>
      <c r="AD1466">
        <v>0.5</v>
      </c>
      <c r="AE1466">
        <v>0.02</v>
      </c>
      <c r="AF1466">
        <v>8</v>
      </c>
      <c r="AH1466">
        <v>2</v>
      </c>
      <c r="AI1466">
        <v>1</v>
      </c>
      <c r="AJ1466">
        <v>2</v>
      </c>
      <c r="AK1466">
        <v>8</v>
      </c>
      <c r="AL1466">
        <v>7.0000000000000007E-2</v>
      </c>
      <c r="AO1466">
        <v>27</v>
      </c>
      <c r="AQ1466">
        <v>14</v>
      </c>
    </row>
    <row r="1467" spans="1:43" hidden="1" x14ac:dyDescent="0.25">
      <c r="A1467" t="s">
        <v>4837</v>
      </c>
      <c r="B1467" t="s">
        <v>4838</v>
      </c>
      <c r="C1467" s="1" t="str">
        <f t="shared" si="102"/>
        <v>21:0092</v>
      </c>
      <c r="D1467" s="1" t="str">
        <f t="shared" si="99"/>
        <v>21:0007</v>
      </c>
      <c r="E1467" t="s">
        <v>4411</v>
      </c>
      <c r="F1467" t="s">
        <v>4839</v>
      </c>
      <c r="H1467">
        <v>64.789995300000001</v>
      </c>
      <c r="I1467">
        <v>-113.2119024</v>
      </c>
      <c r="J1467" s="1" t="str">
        <f t="shared" si="101"/>
        <v>Till</v>
      </c>
      <c r="K1467" s="1" t="str">
        <f t="shared" si="103"/>
        <v>&lt;63 micron</v>
      </c>
      <c r="L1467">
        <v>0.1</v>
      </c>
      <c r="M1467">
        <v>0.48</v>
      </c>
      <c r="N1467">
        <v>1</v>
      </c>
      <c r="O1467">
        <v>20</v>
      </c>
      <c r="P1467">
        <v>0.25</v>
      </c>
      <c r="Q1467">
        <v>2</v>
      </c>
      <c r="R1467">
        <v>0.2</v>
      </c>
      <c r="S1467">
        <v>0.25</v>
      </c>
      <c r="T1467">
        <v>3</v>
      </c>
      <c r="U1467">
        <v>18</v>
      </c>
      <c r="V1467">
        <v>11</v>
      </c>
      <c r="W1467">
        <v>0.88</v>
      </c>
      <c r="X1467">
        <v>10</v>
      </c>
      <c r="Y1467">
        <v>0.5</v>
      </c>
      <c r="Z1467">
        <v>0.08</v>
      </c>
      <c r="AA1467">
        <v>30</v>
      </c>
      <c r="AB1467">
        <v>0.17</v>
      </c>
      <c r="AC1467">
        <v>80</v>
      </c>
      <c r="AD1467">
        <v>0.5</v>
      </c>
      <c r="AE1467">
        <v>0.01</v>
      </c>
      <c r="AF1467">
        <v>8</v>
      </c>
      <c r="AH1467">
        <v>4</v>
      </c>
      <c r="AI1467">
        <v>1</v>
      </c>
      <c r="AJ1467">
        <v>1</v>
      </c>
      <c r="AK1467">
        <v>7</v>
      </c>
      <c r="AL1467">
        <v>0.04</v>
      </c>
      <c r="AO1467">
        <v>19</v>
      </c>
      <c r="AQ1467">
        <v>12</v>
      </c>
    </row>
    <row r="1468" spans="1:43" hidden="1" x14ac:dyDescent="0.25">
      <c r="A1468" t="s">
        <v>4840</v>
      </c>
      <c r="B1468" t="s">
        <v>4841</v>
      </c>
      <c r="C1468" s="1" t="str">
        <f t="shared" si="102"/>
        <v>21:0092</v>
      </c>
      <c r="D1468" s="1" t="str">
        <f t="shared" si="99"/>
        <v>21:0007</v>
      </c>
      <c r="E1468" t="s">
        <v>4415</v>
      </c>
      <c r="F1468" t="s">
        <v>4842</v>
      </c>
      <c r="H1468">
        <v>64.837944199999995</v>
      </c>
      <c r="I1468">
        <v>-113.38373199999999</v>
      </c>
      <c r="J1468" s="1" t="str">
        <f t="shared" si="101"/>
        <v>Till</v>
      </c>
      <c r="K1468" s="1" t="str">
        <f t="shared" si="103"/>
        <v>&lt;63 micron</v>
      </c>
      <c r="L1468">
        <v>0.1</v>
      </c>
      <c r="M1468">
        <v>0.46</v>
      </c>
      <c r="N1468">
        <v>1</v>
      </c>
      <c r="O1468">
        <v>20</v>
      </c>
      <c r="P1468">
        <v>0.25</v>
      </c>
      <c r="Q1468">
        <v>1</v>
      </c>
      <c r="R1468">
        <v>0.22</v>
      </c>
      <c r="S1468">
        <v>0.25</v>
      </c>
      <c r="T1468">
        <v>2</v>
      </c>
      <c r="U1468">
        <v>17</v>
      </c>
      <c r="V1468">
        <v>8</v>
      </c>
      <c r="W1468">
        <v>0.82</v>
      </c>
      <c r="X1468">
        <v>10</v>
      </c>
      <c r="Y1468">
        <v>0.5</v>
      </c>
      <c r="Z1468">
        <v>0.08</v>
      </c>
      <c r="AA1468">
        <v>30</v>
      </c>
      <c r="AB1468">
        <v>0.2</v>
      </c>
      <c r="AC1468">
        <v>75</v>
      </c>
      <c r="AD1468">
        <v>0.5</v>
      </c>
      <c r="AE1468">
        <v>0.01</v>
      </c>
      <c r="AF1468">
        <v>7</v>
      </c>
      <c r="AH1468">
        <v>4</v>
      </c>
      <c r="AI1468">
        <v>1</v>
      </c>
      <c r="AJ1468">
        <v>1</v>
      </c>
      <c r="AK1468">
        <v>8</v>
      </c>
      <c r="AL1468">
        <v>0.04</v>
      </c>
      <c r="AO1468">
        <v>18</v>
      </c>
      <c r="AQ1468">
        <v>12</v>
      </c>
    </row>
    <row r="1469" spans="1:43" hidden="1" x14ac:dyDescent="0.25">
      <c r="A1469" t="s">
        <v>4843</v>
      </c>
      <c r="B1469" t="s">
        <v>4844</v>
      </c>
      <c r="C1469" s="1" t="str">
        <f t="shared" si="102"/>
        <v>21:0092</v>
      </c>
      <c r="D1469" s="1" t="str">
        <f t="shared" si="99"/>
        <v>21:0007</v>
      </c>
      <c r="E1469" t="s">
        <v>4419</v>
      </c>
      <c r="F1469" t="s">
        <v>4845</v>
      </c>
      <c r="H1469">
        <v>64.8820762</v>
      </c>
      <c r="I1469">
        <v>-113.2275034</v>
      </c>
      <c r="J1469" s="1" t="str">
        <f t="shared" si="101"/>
        <v>Till</v>
      </c>
      <c r="K1469" s="1" t="str">
        <f t="shared" si="103"/>
        <v>&lt;63 micron</v>
      </c>
      <c r="L1469">
        <v>0.1</v>
      </c>
      <c r="M1469">
        <v>0.4</v>
      </c>
      <c r="N1469">
        <v>1</v>
      </c>
      <c r="O1469">
        <v>10</v>
      </c>
      <c r="P1469">
        <v>0.25</v>
      </c>
      <c r="Q1469">
        <v>1</v>
      </c>
      <c r="R1469">
        <v>0.2</v>
      </c>
      <c r="S1469">
        <v>0.25</v>
      </c>
      <c r="T1469">
        <v>3</v>
      </c>
      <c r="U1469">
        <v>28</v>
      </c>
      <c r="V1469">
        <v>11</v>
      </c>
      <c r="W1469">
        <v>0.76</v>
      </c>
      <c r="X1469">
        <v>5</v>
      </c>
      <c r="Y1469">
        <v>0.5</v>
      </c>
      <c r="Z1469">
        <v>0.09</v>
      </c>
      <c r="AA1469">
        <v>20</v>
      </c>
      <c r="AB1469">
        <v>0.21</v>
      </c>
      <c r="AC1469">
        <v>75</v>
      </c>
      <c r="AD1469">
        <v>0.5</v>
      </c>
      <c r="AE1469">
        <v>0.01</v>
      </c>
      <c r="AF1469">
        <v>11</v>
      </c>
      <c r="AH1469">
        <v>2</v>
      </c>
      <c r="AI1469">
        <v>1</v>
      </c>
      <c r="AJ1469">
        <v>1</v>
      </c>
      <c r="AK1469">
        <v>6</v>
      </c>
      <c r="AL1469">
        <v>0.03</v>
      </c>
      <c r="AO1469">
        <v>16</v>
      </c>
      <c r="AQ1469">
        <v>12</v>
      </c>
    </row>
    <row r="1470" spans="1:43" hidden="1" x14ac:dyDescent="0.25">
      <c r="A1470" t="s">
        <v>4846</v>
      </c>
      <c r="B1470" t="s">
        <v>4847</v>
      </c>
      <c r="C1470" s="1" t="str">
        <f t="shared" si="102"/>
        <v>21:0092</v>
      </c>
      <c r="D1470" s="1" t="str">
        <f t="shared" si="99"/>
        <v>21:0007</v>
      </c>
      <c r="E1470" t="s">
        <v>4423</v>
      </c>
      <c r="F1470" t="s">
        <v>4848</v>
      </c>
      <c r="H1470">
        <v>64.9372039</v>
      </c>
      <c r="I1470">
        <v>-113.40605789999999</v>
      </c>
      <c r="J1470" s="1" t="str">
        <f t="shared" si="101"/>
        <v>Till</v>
      </c>
      <c r="K1470" s="1" t="str">
        <f t="shared" si="103"/>
        <v>&lt;63 micron</v>
      </c>
      <c r="L1470">
        <v>0.1</v>
      </c>
      <c r="M1470">
        <v>0.4</v>
      </c>
      <c r="N1470">
        <v>1</v>
      </c>
      <c r="O1470">
        <v>10</v>
      </c>
      <c r="P1470">
        <v>0.25</v>
      </c>
      <c r="Q1470">
        <v>1</v>
      </c>
      <c r="R1470">
        <v>0.22</v>
      </c>
      <c r="S1470">
        <v>0.25</v>
      </c>
      <c r="T1470">
        <v>3</v>
      </c>
      <c r="U1470">
        <v>16</v>
      </c>
      <c r="V1470">
        <v>11</v>
      </c>
      <c r="W1470">
        <v>0.76</v>
      </c>
      <c r="X1470">
        <v>5</v>
      </c>
      <c r="Y1470">
        <v>0.5</v>
      </c>
      <c r="Z1470">
        <v>7.0000000000000007E-2</v>
      </c>
      <c r="AA1470">
        <v>20</v>
      </c>
      <c r="AB1470">
        <v>0.15</v>
      </c>
      <c r="AC1470">
        <v>70</v>
      </c>
      <c r="AD1470">
        <v>0.5</v>
      </c>
      <c r="AE1470">
        <v>0.01</v>
      </c>
      <c r="AF1470">
        <v>8</v>
      </c>
      <c r="AH1470">
        <v>4</v>
      </c>
      <c r="AI1470">
        <v>1</v>
      </c>
      <c r="AJ1470">
        <v>1</v>
      </c>
      <c r="AK1470">
        <v>7</v>
      </c>
      <c r="AL1470">
        <v>0.04</v>
      </c>
      <c r="AO1470">
        <v>17</v>
      </c>
      <c r="AQ1470">
        <v>12</v>
      </c>
    </row>
    <row r="1471" spans="1:43" hidden="1" x14ac:dyDescent="0.25">
      <c r="A1471" t="s">
        <v>4849</v>
      </c>
      <c r="B1471" t="s">
        <v>4850</v>
      </c>
      <c r="C1471" s="1" t="str">
        <f t="shared" ref="C1471:C1502" si="104">HYPERLINK("http://geochem.nrcan.gc.ca/cdogs/content/bdl/bdl210092_e.htm", "21:0092")</f>
        <v>21:0092</v>
      </c>
      <c r="D1471" s="1" t="str">
        <f t="shared" ref="D1471:D1523" si="105">HYPERLINK("http://geochem.nrcan.gc.ca/cdogs/content/svy/svy210007_e.htm", "21:0007")</f>
        <v>21:0007</v>
      </c>
      <c r="E1471" t="s">
        <v>4427</v>
      </c>
      <c r="F1471" t="s">
        <v>4851</v>
      </c>
      <c r="H1471">
        <v>64.961751300000003</v>
      </c>
      <c r="I1471">
        <v>-113.2183239</v>
      </c>
      <c r="J1471" s="1" t="str">
        <f t="shared" si="101"/>
        <v>Till</v>
      </c>
      <c r="K1471" s="1" t="str">
        <f t="shared" ref="K1471:K1502" si="106">HYPERLINK("http://geochem.nrcan.gc.ca/cdogs/content/kwd/kwd080004_e.htm", "&lt;63 micron")</f>
        <v>&lt;63 micron</v>
      </c>
      <c r="L1471">
        <v>0.1</v>
      </c>
      <c r="M1471">
        <v>0.47</v>
      </c>
      <c r="N1471">
        <v>1</v>
      </c>
      <c r="O1471">
        <v>10</v>
      </c>
      <c r="P1471">
        <v>0.25</v>
      </c>
      <c r="Q1471">
        <v>1</v>
      </c>
      <c r="R1471">
        <v>0.19</v>
      </c>
      <c r="S1471">
        <v>0.25</v>
      </c>
      <c r="T1471">
        <v>2</v>
      </c>
      <c r="U1471">
        <v>17</v>
      </c>
      <c r="V1471">
        <v>9</v>
      </c>
      <c r="W1471">
        <v>0.78</v>
      </c>
      <c r="X1471">
        <v>10</v>
      </c>
      <c r="Y1471">
        <v>0.5</v>
      </c>
      <c r="Z1471">
        <v>0.04</v>
      </c>
      <c r="AA1471">
        <v>30</v>
      </c>
      <c r="AB1471">
        <v>0.14000000000000001</v>
      </c>
      <c r="AC1471">
        <v>60</v>
      </c>
      <c r="AD1471">
        <v>0.5</v>
      </c>
      <c r="AE1471">
        <v>0.01</v>
      </c>
      <c r="AF1471">
        <v>8</v>
      </c>
      <c r="AH1471">
        <v>2</v>
      </c>
      <c r="AI1471">
        <v>1</v>
      </c>
      <c r="AJ1471">
        <v>1</v>
      </c>
      <c r="AK1471">
        <v>6</v>
      </c>
      <c r="AL1471">
        <v>0.03</v>
      </c>
      <c r="AO1471">
        <v>17</v>
      </c>
      <c r="AQ1471">
        <v>10</v>
      </c>
    </row>
    <row r="1472" spans="1:43" hidden="1" x14ac:dyDescent="0.25">
      <c r="A1472" t="s">
        <v>4852</v>
      </c>
      <c r="B1472" t="s">
        <v>4853</v>
      </c>
      <c r="C1472" s="1" t="str">
        <f t="shared" si="104"/>
        <v>21:0092</v>
      </c>
      <c r="D1472" s="1" t="str">
        <f t="shared" si="105"/>
        <v>21:0007</v>
      </c>
      <c r="E1472" t="s">
        <v>4431</v>
      </c>
      <c r="F1472" t="s">
        <v>4854</v>
      </c>
      <c r="H1472">
        <v>64.9248805</v>
      </c>
      <c r="I1472">
        <v>-113.112813</v>
      </c>
      <c r="J1472" s="1" t="str">
        <f t="shared" si="101"/>
        <v>Till</v>
      </c>
      <c r="K1472" s="1" t="str">
        <f t="shared" si="106"/>
        <v>&lt;63 micron</v>
      </c>
      <c r="L1472">
        <v>0.1</v>
      </c>
      <c r="M1472">
        <v>0.94</v>
      </c>
      <c r="N1472">
        <v>1</v>
      </c>
      <c r="O1472">
        <v>30</v>
      </c>
      <c r="P1472">
        <v>0.25</v>
      </c>
      <c r="Q1472">
        <v>1</v>
      </c>
      <c r="R1472">
        <v>0.18</v>
      </c>
      <c r="S1472">
        <v>0.25</v>
      </c>
      <c r="T1472">
        <v>5</v>
      </c>
      <c r="U1472">
        <v>32</v>
      </c>
      <c r="V1472">
        <v>15</v>
      </c>
      <c r="W1472">
        <v>1.33</v>
      </c>
      <c r="X1472">
        <v>10</v>
      </c>
      <c r="Y1472">
        <v>0.5</v>
      </c>
      <c r="Z1472">
        <v>0.14000000000000001</v>
      </c>
      <c r="AA1472">
        <v>40</v>
      </c>
      <c r="AB1472">
        <v>0.32</v>
      </c>
      <c r="AC1472">
        <v>100</v>
      </c>
      <c r="AD1472">
        <v>0.5</v>
      </c>
      <c r="AE1472">
        <v>0.01</v>
      </c>
      <c r="AF1472">
        <v>13</v>
      </c>
      <c r="AH1472">
        <v>4</v>
      </c>
      <c r="AI1472">
        <v>1</v>
      </c>
      <c r="AJ1472">
        <v>2</v>
      </c>
      <c r="AK1472">
        <v>7</v>
      </c>
      <c r="AL1472">
        <v>7.0000000000000007E-2</v>
      </c>
      <c r="AO1472">
        <v>27</v>
      </c>
      <c r="AQ1472">
        <v>22</v>
      </c>
    </row>
    <row r="1473" spans="1:43" hidden="1" x14ac:dyDescent="0.25">
      <c r="A1473" t="s">
        <v>4855</v>
      </c>
      <c r="B1473" t="s">
        <v>4856</v>
      </c>
      <c r="C1473" s="1" t="str">
        <f t="shared" si="104"/>
        <v>21:0092</v>
      </c>
      <c r="D1473" s="1" t="str">
        <f t="shared" si="105"/>
        <v>21:0007</v>
      </c>
      <c r="E1473" t="s">
        <v>4435</v>
      </c>
      <c r="F1473" t="s">
        <v>4857</v>
      </c>
      <c r="H1473">
        <v>64.832520200000005</v>
      </c>
      <c r="I1473">
        <v>-113.12207479999999</v>
      </c>
      <c r="J1473" s="1" t="str">
        <f t="shared" si="101"/>
        <v>Till</v>
      </c>
      <c r="K1473" s="1" t="str">
        <f t="shared" si="106"/>
        <v>&lt;63 micron</v>
      </c>
      <c r="L1473">
        <v>0.1</v>
      </c>
      <c r="M1473">
        <v>0.67</v>
      </c>
      <c r="N1473">
        <v>1</v>
      </c>
      <c r="O1473">
        <v>20</v>
      </c>
      <c r="P1473">
        <v>0.25</v>
      </c>
      <c r="Q1473">
        <v>1</v>
      </c>
      <c r="R1473">
        <v>0.16</v>
      </c>
      <c r="S1473">
        <v>0.25</v>
      </c>
      <c r="T1473">
        <v>3</v>
      </c>
      <c r="U1473">
        <v>18</v>
      </c>
      <c r="V1473">
        <v>10</v>
      </c>
      <c r="W1473">
        <v>0.98</v>
      </c>
      <c r="X1473">
        <v>10</v>
      </c>
      <c r="Y1473">
        <v>0.5</v>
      </c>
      <c r="Z1473">
        <v>0.05</v>
      </c>
      <c r="AA1473">
        <v>30</v>
      </c>
      <c r="AB1473">
        <v>0.19</v>
      </c>
      <c r="AC1473">
        <v>70</v>
      </c>
      <c r="AD1473">
        <v>0.5</v>
      </c>
      <c r="AE1473">
        <v>0.01</v>
      </c>
      <c r="AF1473">
        <v>8</v>
      </c>
      <c r="AH1473">
        <v>4</v>
      </c>
      <c r="AI1473">
        <v>1</v>
      </c>
      <c r="AJ1473">
        <v>1</v>
      </c>
      <c r="AK1473">
        <v>7</v>
      </c>
      <c r="AL1473">
        <v>0.05</v>
      </c>
      <c r="AO1473">
        <v>20</v>
      </c>
      <c r="AQ1473">
        <v>12</v>
      </c>
    </row>
    <row r="1474" spans="1:43" hidden="1" x14ac:dyDescent="0.25">
      <c r="A1474" t="s">
        <v>4858</v>
      </c>
      <c r="B1474" t="s">
        <v>4859</v>
      </c>
      <c r="C1474" s="1" t="str">
        <f t="shared" si="104"/>
        <v>21:0092</v>
      </c>
      <c r="D1474" s="1" t="str">
        <f t="shared" si="105"/>
        <v>21:0007</v>
      </c>
      <c r="E1474" t="s">
        <v>4439</v>
      </c>
      <c r="F1474" t="s">
        <v>4860</v>
      </c>
      <c r="H1474">
        <v>64.565164899999999</v>
      </c>
      <c r="I1474">
        <v>-113.0986044</v>
      </c>
      <c r="J1474" s="1" t="str">
        <f t="shared" si="101"/>
        <v>Till</v>
      </c>
      <c r="K1474" s="1" t="str">
        <f t="shared" si="106"/>
        <v>&lt;63 micron</v>
      </c>
      <c r="L1474">
        <v>0.1</v>
      </c>
      <c r="M1474">
        <v>0.8</v>
      </c>
      <c r="N1474">
        <v>1</v>
      </c>
      <c r="O1474">
        <v>30</v>
      </c>
      <c r="P1474">
        <v>0.25</v>
      </c>
      <c r="Q1474">
        <v>1</v>
      </c>
      <c r="R1474">
        <v>0.25</v>
      </c>
      <c r="S1474">
        <v>0.25</v>
      </c>
      <c r="T1474">
        <v>6</v>
      </c>
      <c r="U1474">
        <v>28</v>
      </c>
      <c r="V1474">
        <v>34</v>
      </c>
      <c r="W1474">
        <v>1.37</v>
      </c>
      <c r="X1474">
        <v>10</v>
      </c>
      <c r="Y1474">
        <v>0.5</v>
      </c>
      <c r="Z1474">
        <v>0.24</v>
      </c>
      <c r="AA1474">
        <v>30</v>
      </c>
      <c r="AB1474">
        <v>0.39</v>
      </c>
      <c r="AC1474">
        <v>145</v>
      </c>
      <c r="AD1474">
        <v>1</v>
      </c>
      <c r="AE1474">
        <v>0.02</v>
      </c>
      <c r="AF1474">
        <v>14</v>
      </c>
      <c r="AH1474">
        <v>18</v>
      </c>
      <c r="AI1474">
        <v>1</v>
      </c>
      <c r="AJ1474">
        <v>3</v>
      </c>
      <c r="AK1474">
        <v>7</v>
      </c>
      <c r="AL1474">
        <v>0.08</v>
      </c>
      <c r="AO1474">
        <v>26</v>
      </c>
      <c r="AQ1474">
        <v>24</v>
      </c>
    </row>
    <row r="1475" spans="1:43" hidden="1" x14ac:dyDescent="0.25">
      <c r="A1475" t="s">
        <v>4861</v>
      </c>
      <c r="B1475" t="s">
        <v>4862</v>
      </c>
      <c r="C1475" s="1" t="str">
        <f t="shared" si="104"/>
        <v>21:0092</v>
      </c>
      <c r="D1475" s="1" t="str">
        <f t="shared" si="105"/>
        <v>21:0007</v>
      </c>
      <c r="E1475" t="s">
        <v>4443</v>
      </c>
      <c r="F1475" t="s">
        <v>4863</v>
      </c>
      <c r="H1475">
        <v>64.574080699999996</v>
      </c>
      <c r="I1475">
        <v>-113.2671552</v>
      </c>
      <c r="J1475" s="1" t="str">
        <f t="shared" si="101"/>
        <v>Till</v>
      </c>
      <c r="K1475" s="1" t="str">
        <f t="shared" si="106"/>
        <v>&lt;63 micron</v>
      </c>
      <c r="L1475">
        <v>0.1</v>
      </c>
      <c r="M1475">
        <v>0.44</v>
      </c>
      <c r="N1475">
        <v>1</v>
      </c>
      <c r="O1475">
        <v>10</v>
      </c>
      <c r="P1475">
        <v>0.25</v>
      </c>
      <c r="Q1475">
        <v>1</v>
      </c>
      <c r="R1475">
        <v>0.23</v>
      </c>
      <c r="S1475">
        <v>0.25</v>
      </c>
      <c r="T1475">
        <v>2</v>
      </c>
      <c r="U1475">
        <v>17</v>
      </c>
      <c r="V1475">
        <v>11</v>
      </c>
      <c r="W1475">
        <v>0.76</v>
      </c>
      <c r="X1475">
        <v>10</v>
      </c>
      <c r="Y1475">
        <v>0.5</v>
      </c>
      <c r="Z1475">
        <v>0.06</v>
      </c>
      <c r="AA1475">
        <v>20</v>
      </c>
      <c r="AB1475">
        <v>0.17</v>
      </c>
      <c r="AC1475">
        <v>75</v>
      </c>
      <c r="AD1475">
        <v>0.5</v>
      </c>
      <c r="AE1475">
        <v>0.01</v>
      </c>
      <c r="AF1475">
        <v>6</v>
      </c>
      <c r="AH1475">
        <v>8</v>
      </c>
      <c r="AI1475">
        <v>1</v>
      </c>
      <c r="AJ1475">
        <v>1</v>
      </c>
      <c r="AK1475">
        <v>8</v>
      </c>
      <c r="AL1475">
        <v>0.04</v>
      </c>
      <c r="AO1475">
        <v>17</v>
      </c>
      <c r="AQ1475">
        <v>8</v>
      </c>
    </row>
    <row r="1476" spans="1:43" hidden="1" x14ac:dyDescent="0.25">
      <c r="A1476" t="s">
        <v>4864</v>
      </c>
      <c r="B1476" t="s">
        <v>4865</v>
      </c>
      <c r="C1476" s="1" t="str">
        <f t="shared" si="104"/>
        <v>21:0092</v>
      </c>
      <c r="D1476" s="1" t="str">
        <f t="shared" si="105"/>
        <v>21:0007</v>
      </c>
      <c r="E1476" t="s">
        <v>4447</v>
      </c>
      <c r="F1476" t="s">
        <v>4866</v>
      </c>
      <c r="H1476">
        <v>64.640492100000003</v>
      </c>
      <c r="I1476">
        <v>-113.07705439999999</v>
      </c>
      <c r="J1476" s="1" t="str">
        <f t="shared" si="101"/>
        <v>Till</v>
      </c>
      <c r="K1476" s="1" t="str">
        <f t="shared" si="106"/>
        <v>&lt;63 micron</v>
      </c>
      <c r="L1476">
        <v>0.1</v>
      </c>
      <c r="M1476">
        <v>0.79</v>
      </c>
      <c r="N1476">
        <v>2</v>
      </c>
      <c r="O1476">
        <v>10</v>
      </c>
      <c r="P1476">
        <v>0.25</v>
      </c>
      <c r="Q1476">
        <v>1</v>
      </c>
      <c r="R1476">
        <v>0.19</v>
      </c>
      <c r="S1476">
        <v>0.25</v>
      </c>
      <c r="T1476">
        <v>4</v>
      </c>
      <c r="U1476">
        <v>21</v>
      </c>
      <c r="V1476">
        <v>16</v>
      </c>
      <c r="W1476">
        <v>1.1100000000000001</v>
      </c>
      <c r="X1476">
        <v>10</v>
      </c>
      <c r="Y1476">
        <v>0.5</v>
      </c>
      <c r="Z1476">
        <v>0.08</v>
      </c>
      <c r="AA1476">
        <v>30</v>
      </c>
      <c r="AB1476">
        <v>0.28000000000000003</v>
      </c>
      <c r="AC1476">
        <v>100</v>
      </c>
      <c r="AD1476">
        <v>0.5</v>
      </c>
      <c r="AE1476">
        <v>0.02</v>
      </c>
      <c r="AF1476">
        <v>11</v>
      </c>
      <c r="AH1476">
        <v>8</v>
      </c>
      <c r="AI1476">
        <v>1</v>
      </c>
      <c r="AJ1476">
        <v>2</v>
      </c>
      <c r="AK1476">
        <v>7</v>
      </c>
      <c r="AL1476">
        <v>0.06</v>
      </c>
      <c r="AO1476">
        <v>22</v>
      </c>
      <c r="AQ1476">
        <v>16</v>
      </c>
    </row>
    <row r="1477" spans="1:43" hidden="1" x14ac:dyDescent="0.25">
      <c r="A1477" t="s">
        <v>4867</v>
      </c>
      <c r="B1477" t="s">
        <v>4868</v>
      </c>
      <c r="C1477" s="1" t="str">
        <f t="shared" si="104"/>
        <v>21:0092</v>
      </c>
      <c r="D1477" s="1" t="str">
        <f t="shared" si="105"/>
        <v>21:0007</v>
      </c>
      <c r="E1477" t="s">
        <v>4451</v>
      </c>
      <c r="F1477" t="s">
        <v>4869</v>
      </c>
      <c r="H1477">
        <v>64.712883099999999</v>
      </c>
      <c r="I1477">
        <v>-113.1132461</v>
      </c>
      <c r="J1477" s="1" t="str">
        <f t="shared" si="101"/>
        <v>Till</v>
      </c>
      <c r="K1477" s="1" t="str">
        <f t="shared" si="106"/>
        <v>&lt;63 micron</v>
      </c>
      <c r="L1477">
        <v>0.1</v>
      </c>
      <c r="M1477">
        <v>0.48</v>
      </c>
      <c r="N1477">
        <v>1</v>
      </c>
      <c r="O1477">
        <v>20</v>
      </c>
      <c r="P1477">
        <v>0.25</v>
      </c>
      <c r="Q1477">
        <v>1</v>
      </c>
      <c r="R1477">
        <v>0.19</v>
      </c>
      <c r="S1477">
        <v>0.25</v>
      </c>
      <c r="T1477">
        <v>3</v>
      </c>
      <c r="U1477">
        <v>14</v>
      </c>
      <c r="V1477">
        <v>13</v>
      </c>
      <c r="W1477">
        <v>0.81</v>
      </c>
      <c r="X1477">
        <v>5</v>
      </c>
      <c r="Y1477">
        <v>0.5</v>
      </c>
      <c r="Z1477">
        <v>0.06</v>
      </c>
      <c r="AA1477">
        <v>20</v>
      </c>
      <c r="AB1477">
        <v>0.17</v>
      </c>
      <c r="AC1477">
        <v>75</v>
      </c>
      <c r="AD1477">
        <v>0.5</v>
      </c>
      <c r="AE1477">
        <v>0.01</v>
      </c>
      <c r="AF1477">
        <v>8</v>
      </c>
      <c r="AH1477">
        <v>6</v>
      </c>
      <c r="AI1477">
        <v>1</v>
      </c>
      <c r="AJ1477">
        <v>1</v>
      </c>
      <c r="AK1477">
        <v>7</v>
      </c>
      <c r="AL1477">
        <v>0.03</v>
      </c>
      <c r="AO1477">
        <v>17</v>
      </c>
      <c r="AQ1477">
        <v>12</v>
      </c>
    </row>
    <row r="1478" spans="1:43" hidden="1" x14ac:dyDescent="0.25">
      <c r="A1478" t="s">
        <v>4870</v>
      </c>
      <c r="B1478" t="s">
        <v>4871</v>
      </c>
      <c r="C1478" s="1" t="str">
        <f t="shared" si="104"/>
        <v>21:0092</v>
      </c>
      <c r="D1478" s="1" t="str">
        <f t="shared" si="105"/>
        <v>21:0007</v>
      </c>
      <c r="E1478" t="s">
        <v>4455</v>
      </c>
      <c r="F1478" t="s">
        <v>4872</v>
      </c>
      <c r="H1478">
        <v>64.690635499999999</v>
      </c>
      <c r="I1478">
        <v>-113.2657117</v>
      </c>
      <c r="J1478" s="1" t="str">
        <f t="shared" si="101"/>
        <v>Till</v>
      </c>
      <c r="K1478" s="1" t="str">
        <f t="shared" si="106"/>
        <v>&lt;63 micron</v>
      </c>
      <c r="L1478">
        <v>0.1</v>
      </c>
      <c r="M1478">
        <v>0.43</v>
      </c>
      <c r="N1478">
        <v>1</v>
      </c>
      <c r="O1478">
        <v>10</v>
      </c>
      <c r="P1478">
        <v>0.25</v>
      </c>
      <c r="Q1478">
        <v>1</v>
      </c>
      <c r="R1478">
        <v>0.22</v>
      </c>
      <c r="S1478">
        <v>0.25</v>
      </c>
      <c r="T1478">
        <v>3</v>
      </c>
      <c r="U1478">
        <v>15</v>
      </c>
      <c r="V1478">
        <v>11</v>
      </c>
      <c r="W1478">
        <v>0.86</v>
      </c>
      <c r="X1478">
        <v>5</v>
      </c>
      <c r="Y1478">
        <v>0.5</v>
      </c>
      <c r="Z1478">
        <v>7.0000000000000007E-2</v>
      </c>
      <c r="AA1478">
        <v>20</v>
      </c>
      <c r="AB1478">
        <v>0.18</v>
      </c>
      <c r="AC1478">
        <v>80</v>
      </c>
      <c r="AD1478">
        <v>0.5</v>
      </c>
      <c r="AE1478">
        <v>0.01</v>
      </c>
      <c r="AF1478">
        <v>7</v>
      </c>
      <c r="AH1478">
        <v>6</v>
      </c>
      <c r="AI1478">
        <v>1</v>
      </c>
      <c r="AJ1478">
        <v>1</v>
      </c>
      <c r="AK1478">
        <v>8</v>
      </c>
      <c r="AL1478">
        <v>0.04</v>
      </c>
      <c r="AO1478">
        <v>19</v>
      </c>
      <c r="AQ1478">
        <v>10</v>
      </c>
    </row>
    <row r="1479" spans="1:43" hidden="1" x14ac:dyDescent="0.25">
      <c r="A1479" t="s">
        <v>4873</v>
      </c>
      <c r="B1479" t="s">
        <v>4874</v>
      </c>
      <c r="C1479" s="1" t="str">
        <f t="shared" si="104"/>
        <v>21:0092</v>
      </c>
      <c r="D1479" s="1" t="str">
        <f t="shared" si="105"/>
        <v>21:0007</v>
      </c>
      <c r="E1479" t="s">
        <v>4459</v>
      </c>
      <c r="F1479" t="s">
        <v>4875</v>
      </c>
      <c r="H1479">
        <v>64.722926900000004</v>
      </c>
      <c r="I1479">
        <v>-113.4328031</v>
      </c>
      <c r="J1479" s="1" t="str">
        <f t="shared" si="101"/>
        <v>Till</v>
      </c>
      <c r="K1479" s="1" t="str">
        <f t="shared" si="106"/>
        <v>&lt;63 micron</v>
      </c>
      <c r="L1479">
        <v>0.1</v>
      </c>
      <c r="M1479">
        <v>0.49</v>
      </c>
      <c r="N1479">
        <v>1</v>
      </c>
      <c r="O1479">
        <v>10</v>
      </c>
      <c r="P1479">
        <v>0.25</v>
      </c>
      <c r="Q1479">
        <v>1</v>
      </c>
      <c r="R1479">
        <v>0.23</v>
      </c>
      <c r="S1479">
        <v>0.25</v>
      </c>
      <c r="T1479">
        <v>3</v>
      </c>
      <c r="U1479">
        <v>15</v>
      </c>
      <c r="V1479">
        <v>15</v>
      </c>
      <c r="W1479">
        <v>0.97</v>
      </c>
      <c r="X1479">
        <v>10</v>
      </c>
      <c r="Y1479">
        <v>0.5</v>
      </c>
      <c r="Z1479">
        <v>7.0000000000000007E-2</v>
      </c>
      <c r="AA1479">
        <v>30</v>
      </c>
      <c r="AB1479">
        <v>0.19</v>
      </c>
      <c r="AC1479">
        <v>80</v>
      </c>
      <c r="AD1479">
        <v>0.5</v>
      </c>
      <c r="AE1479">
        <v>0.01</v>
      </c>
      <c r="AF1479">
        <v>9</v>
      </c>
      <c r="AH1479">
        <v>8</v>
      </c>
      <c r="AI1479">
        <v>1</v>
      </c>
      <c r="AJ1479">
        <v>1</v>
      </c>
      <c r="AK1479">
        <v>9</v>
      </c>
      <c r="AL1479">
        <v>0.04</v>
      </c>
      <c r="AO1479">
        <v>20</v>
      </c>
      <c r="AQ1479">
        <v>12</v>
      </c>
    </row>
    <row r="1480" spans="1:43" hidden="1" x14ac:dyDescent="0.25">
      <c r="A1480" t="s">
        <v>4876</v>
      </c>
      <c r="B1480" t="s">
        <v>4877</v>
      </c>
      <c r="C1480" s="1" t="str">
        <f t="shared" si="104"/>
        <v>21:0092</v>
      </c>
      <c r="D1480" s="1" t="str">
        <f t="shared" si="105"/>
        <v>21:0007</v>
      </c>
      <c r="E1480" t="s">
        <v>4463</v>
      </c>
      <c r="F1480" t="s">
        <v>4878</v>
      </c>
      <c r="H1480">
        <v>64.644791999999995</v>
      </c>
      <c r="I1480">
        <v>-113.42323089999999</v>
      </c>
      <c r="J1480" s="1" t="str">
        <f t="shared" si="101"/>
        <v>Till</v>
      </c>
      <c r="K1480" s="1" t="str">
        <f t="shared" si="106"/>
        <v>&lt;63 micron</v>
      </c>
      <c r="L1480">
        <v>0.1</v>
      </c>
      <c r="M1480">
        <v>0.41</v>
      </c>
      <c r="N1480">
        <v>2</v>
      </c>
      <c r="O1480">
        <v>10</v>
      </c>
      <c r="P1480">
        <v>0.25</v>
      </c>
      <c r="Q1480">
        <v>1</v>
      </c>
      <c r="R1480">
        <v>0.26</v>
      </c>
      <c r="S1480">
        <v>0.25</v>
      </c>
      <c r="T1480">
        <v>3</v>
      </c>
      <c r="U1480">
        <v>15</v>
      </c>
      <c r="V1480">
        <v>10</v>
      </c>
      <c r="W1480">
        <v>0.9</v>
      </c>
      <c r="X1480">
        <v>5</v>
      </c>
      <c r="Y1480">
        <v>0.5</v>
      </c>
      <c r="Z1480">
        <v>0.06</v>
      </c>
      <c r="AA1480">
        <v>30</v>
      </c>
      <c r="AB1480">
        <v>0.18</v>
      </c>
      <c r="AC1480">
        <v>80</v>
      </c>
      <c r="AD1480">
        <v>0.5</v>
      </c>
      <c r="AE1480">
        <v>0.01</v>
      </c>
      <c r="AF1480">
        <v>7</v>
      </c>
      <c r="AH1480">
        <v>6</v>
      </c>
      <c r="AI1480">
        <v>1</v>
      </c>
      <c r="AJ1480">
        <v>1</v>
      </c>
      <c r="AK1480">
        <v>10</v>
      </c>
      <c r="AL1480">
        <v>0.05</v>
      </c>
      <c r="AO1480">
        <v>20</v>
      </c>
      <c r="AQ1480">
        <v>10</v>
      </c>
    </row>
    <row r="1481" spans="1:43" hidden="1" x14ac:dyDescent="0.25">
      <c r="A1481" t="s">
        <v>4879</v>
      </c>
      <c r="B1481" t="s">
        <v>4880</v>
      </c>
      <c r="C1481" s="1" t="str">
        <f t="shared" si="104"/>
        <v>21:0092</v>
      </c>
      <c r="D1481" s="1" t="str">
        <f t="shared" si="105"/>
        <v>21:0007</v>
      </c>
      <c r="E1481" t="s">
        <v>4467</v>
      </c>
      <c r="F1481" t="s">
        <v>4881</v>
      </c>
      <c r="H1481">
        <v>64.551193600000005</v>
      </c>
      <c r="I1481">
        <v>-113.4088242</v>
      </c>
      <c r="J1481" s="1" t="str">
        <f t="shared" si="101"/>
        <v>Till</v>
      </c>
      <c r="K1481" s="1" t="str">
        <f t="shared" si="106"/>
        <v>&lt;63 micron</v>
      </c>
      <c r="L1481">
        <v>0.1</v>
      </c>
      <c r="M1481">
        <v>0.57999999999999996</v>
      </c>
      <c r="N1481">
        <v>1</v>
      </c>
      <c r="O1481">
        <v>10</v>
      </c>
      <c r="P1481">
        <v>0.25</v>
      </c>
      <c r="Q1481">
        <v>1</v>
      </c>
      <c r="R1481">
        <v>0.18</v>
      </c>
      <c r="S1481">
        <v>0.25</v>
      </c>
      <c r="T1481">
        <v>2</v>
      </c>
      <c r="U1481">
        <v>17</v>
      </c>
      <c r="V1481">
        <v>6</v>
      </c>
      <c r="W1481">
        <v>0.82</v>
      </c>
      <c r="X1481">
        <v>5</v>
      </c>
      <c r="Y1481">
        <v>0.5</v>
      </c>
      <c r="Z1481">
        <v>0.06</v>
      </c>
      <c r="AA1481">
        <v>20</v>
      </c>
      <c r="AB1481">
        <v>0.23</v>
      </c>
      <c r="AC1481">
        <v>75</v>
      </c>
      <c r="AD1481">
        <v>0.5</v>
      </c>
      <c r="AE1481">
        <v>0.01</v>
      </c>
      <c r="AF1481">
        <v>7</v>
      </c>
      <c r="AH1481">
        <v>4</v>
      </c>
      <c r="AI1481">
        <v>1</v>
      </c>
      <c r="AJ1481">
        <v>1</v>
      </c>
      <c r="AK1481">
        <v>6</v>
      </c>
      <c r="AL1481">
        <v>0.06</v>
      </c>
      <c r="AO1481">
        <v>18</v>
      </c>
      <c r="AQ1481">
        <v>12</v>
      </c>
    </row>
    <row r="1482" spans="1:43" hidden="1" x14ac:dyDescent="0.25">
      <c r="A1482" t="s">
        <v>4882</v>
      </c>
      <c r="B1482" t="s">
        <v>4883</v>
      </c>
      <c r="C1482" s="1" t="str">
        <f t="shared" si="104"/>
        <v>21:0092</v>
      </c>
      <c r="D1482" s="1" t="str">
        <f t="shared" si="105"/>
        <v>21:0007</v>
      </c>
      <c r="E1482" t="s">
        <v>4471</v>
      </c>
      <c r="F1482" t="s">
        <v>4884</v>
      </c>
      <c r="H1482">
        <v>64.470600399999995</v>
      </c>
      <c r="I1482">
        <v>-113.24439750000001</v>
      </c>
      <c r="J1482" s="1" t="str">
        <f t="shared" si="101"/>
        <v>Till</v>
      </c>
      <c r="K1482" s="1" t="str">
        <f t="shared" si="106"/>
        <v>&lt;63 micron</v>
      </c>
      <c r="L1482">
        <v>0.1</v>
      </c>
      <c r="M1482">
        <v>0.61</v>
      </c>
      <c r="N1482">
        <v>4</v>
      </c>
      <c r="O1482">
        <v>10</v>
      </c>
      <c r="P1482">
        <v>0.25</v>
      </c>
      <c r="Q1482">
        <v>2</v>
      </c>
      <c r="R1482">
        <v>0.18</v>
      </c>
      <c r="S1482">
        <v>0.25</v>
      </c>
      <c r="T1482">
        <v>2</v>
      </c>
      <c r="U1482">
        <v>16</v>
      </c>
      <c r="V1482">
        <v>7</v>
      </c>
      <c r="W1482">
        <v>0.87</v>
      </c>
      <c r="X1482">
        <v>5</v>
      </c>
      <c r="Y1482">
        <v>0.5</v>
      </c>
      <c r="Z1482">
        <v>0.04</v>
      </c>
      <c r="AA1482">
        <v>20</v>
      </c>
      <c r="AB1482">
        <v>0.18</v>
      </c>
      <c r="AC1482">
        <v>75</v>
      </c>
      <c r="AD1482">
        <v>0.5</v>
      </c>
      <c r="AE1482">
        <v>0.01</v>
      </c>
      <c r="AF1482">
        <v>6</v>
      </c>
      <c r="AH1482">
        <v>6</v>
      </c>
      <c r="AI1482">
        <v>1</v>
      </c>
      <c r="AJ1482">
        <v>1</v>
      </c>
      <c r="AK1482">
        <v>7</v>
      </c>
      <c r="AL1482">
        <v>0.06</v>
      </c>
      <c r="AO1482">
        <v>19</v>
      </c>
      <c r="AQ1482">
        <v>10</v>
      </c>
    </row>
    <row r="1483" spans="1:43" hidden="1" x14ac:dyDescent="0.25">
      <c r="A1483" t="s">
        <v>4885</v>
      </c>
      <c r="B1483" t="s">
        <v>4886</v>
      </c>
      <c r="C1483" s="1" t="str">
        <f t="shared" si="104"/>
        <v>21:0092</v>
      </c>
      <c r="D1483" s="1" t="str">
        <f t="shared" si="105"/>
        <v>21:0007</v>
      </c>
      <c r="E1483" t="s">
        <v>4475</v>
      </c>
      <c r="F1483" t="s">
        <v>4887</v>
      </c>
      <c r="H1483">
        <v>64.434529299999994</v>
      </c>
      <c r="I1483">
        <v>-113.41688329999999</v>
      </c>
      <c r="J1483" s="1" t="str">
        <f t="shared" si="101"/>
        <v>Till</v>
      </c>
      <c r="K1483" s="1" t="str">
        <f t="shared" si="106"/>
        <v>&lt;63 micron</v>
      </c>
      <c r="L1483">
        <v>0.1</v>
      </c>
      <c r="M1483">
        <v>0.62</v>
      </c>
      <c r="N1483">
        <v>1</v>
      </c>
      <c r="O1483">
        <v>20</v>
      </c>
      <c r="P1483">
        <v>0.25</v>
      </c>
      <c r="Q1483">
        <v>1</v>
      </c>
      <c r="R1483">
        <v>0.18</v>
      </c>
      <c r="S1483">
        <v>0.25</v>
      </c>
      <c r="T1483">
        <v>3</v>
      </c>
      <c r="U1483">
        <v>15</v>
      </c>
      <c r="V1483">
        <v>13</v>
      </c>
      <c r="W1483">
        <v>0.9</v>
      </c>
      <c r="X1483">
        <v>5</v>
      </c>
      <c r="Y1483">
        <v>0.5</v>
      </c>
      <c r="Z1483">
        <v>0.05</v>
      </c>
      <c r="AA1483">
        <v>20</v>
      </c>
      <c r="AB1483">
        <v>0.18</v>
      </c>
      <c r="AC1483">
        <v>80</v>
      </c>
      <c r="AD1483">
        <v>0.5</v>
      </c>
      <c r="AE1483">
        <v>0.02</v>
      </c>
      <c r="AF1483">
        <v>8</v>
      </c>
      <c r="AH1483">
        <v>8</v>
      </c>
      <c r="AI1483">
        <v>1</v>
      </c>
      <c r="AJ1483">
        <v>2</v>
      </c>
      <c r="AK1483">
        <v>8</v>
      </c>
      <c r="AL1483">
        <v>0.06</v>
      </c>
      <c r="AO1483">
        <v>20</v>
      </c>
      <c r="AQ1483">
        <v>10</v>
      </c>
    </row>
    <row r="1484" spans="1:43" hidden="1" x14ac:dyDescent="0.25">
      <c r="A1484" t="s">
        <v>4888</v>
      </c>
      <c r="B1484" t="s">
        <v>4889</v>
      </c>
      <c r="C1484" s="1" t="str">
        <f t="shared" si="104"/>
        <v>21:0092</v>
      </c>
      <c r="D1484" s="1" t="str">
        <f t="shared" si="105"/>
        <v>21:0007</v>
      </c>
      <c r="E1484" t="s">
        <v>4479</v>
      </c>
      <c r="F1484" t="s">
        <v>4890</v>
      </c>
      <c r="H1484">
        <v>64.377901199999997</v>
      </c>
      <c r="I1484">
        <v>-113.2615064</v>
      </c>
      <c r="J1484" s="1" t="str">
        <f t="shared" si="101"/>
        <v>Till</v>
      </c>
      <c r="K1484" s="1" t="str">
        <f t="shared" si="106"/>
        <v>&lt;63 micron</v>
      </c>
      <c r="L1484">
        <v>0.1</v>
      </c>
      <c r="M1484">
        <v>0.57999999999999996</v>
      </c>
      <c r="N1484">
        <v>1</v>
      </c>
      <c r="O1484">
        <v>20</v>
      </c>
      <c r="P1484">
        <v>0.25</v>
      </c>
      <c r="Q1484">
        <v>1</v>
      </c>
      <c r="R1484">
        <v>0.18</v>
      </c>
      <c r="S1484">
        <v>0.25</v>
      </c>
      <c r="T1484">
        <v>2</v>
      </c>
      <c r="U1484">
        <v>15</v>
      </c>
      <c r="V1484">
        <v>10</v>
      </c>
      <c r="W1484">
        <v>0.8</v>
      </c>
      <c r="X1484">
        <v>5</v>
      </c>
      <c r="Y1484">
        <v>0.5</v>
      </c>
      <c r="Z1484">
        <v>0.04</v>
      </c>
      <c r="AA1484">
        <v>20</v>
      </c>
      <c r="AB1484">
        <v>0.18</v>
      </c>
      <c r="AC1484">
        <v>75</v>
      </c>
      <c r="AD1484">
        <v>0.5</v>
      </c>
      <c r="AE1484">
        <v>0.01</v>
      </c>
      <c r="AF1484">
        <v>8</v>
      </c>
      <c r="AH1484">
        <v>2</v>
      </c>
      <c r="AI1484">
        <v>1</v>
      </c>
      <c r="AJ1484">
        <v>1</v>
      </c>
      <c r="AK1484">
        <v>7</v>
      </c>
      <c r="AL1484">
        <v>0.05</v>
      </c>
      <c r="AO1484">
        <v>18</v>
      </c>
      <c r="AQ1484">
        <v>8</v>
      </c>
    </row>
    <row r="1485" spans="1:43" hidden="1" x14ac:dyDescent="0.25">
      <c r="A1485" t="s">
        <v>4891</v>
      </c>
      <c r="B1485" t="s">
        <v>4892</v>
      </c>
      <c r="C1485" s="1" t="str">
        <f t="shared" si="104"/>
        <v>21:0092</v>
      </c>
      <c r="D1485" s="1" t="str">
        <f t="shared" si="105"/>
        <v>21:0007</v>
      </c>
      <c r="E1485" t="s">
        <v>4486</v>
      </c>
      <c r="F1485" t="s">
        <v>4893</v>
      </c>
      <c r="H1485">
        <v>64.327803500000002</v>
      </c>
      <c r="I1485">
        <v>-113.41832669999999</v>
      </c>
      <c r="J1485" s="1" t="str">
        <f t="shared" si="101"/>
        <v>Till</v>
      </c>
      <c r="K1485" s="1" t="str">
        <f t="shared" si="106"/>
        <v>&lt;63 micron</v>
      </c>
      <c r="L1485">
        <v>0.1</v>
      </c>
      <c r="M1485">
        <v>0.96</v>
      </c>
      <c r="N1485">
        <v>1</v>
      </c>
      <c r="O1485">
        <v>20</v>
      </c>
      <c r="P1485">
        <v>0.25</v>
      </c>
      <c r="Q1485">
        <v>1</v>
      </c>
      <c r="R1485">
        <v>0.17</v>
      </c>
      <c r="S1485">
        <v>0.25</v>
      </c>
      <c r="T1485">
        <v>3</v>
      </c>
      <c r="U1485">
        <v>21</v>
      </c>
      <c r="V1485">
        <v>11</v>
      </c>
      <c r="W1485">
        <v>1.27</v>
      </c>
      <c r="X1485">
        <v>10</v>
      </c>
      <c r="Y1485">
        <v>0.5</v>
      </c>
      <c r="Z1485">
        <v>0.03</v>
      </c>
      <c r="AA1485">
        <v>30</v>
      </c>
      <c r="AB1485">
        <v>0.27</v>
      </c>
      <c r="AC1485">
        <v>105</v>
      </c>
      <c r="AD1485">
        <v>0.5</v>
      </c>
      <c r="AE1485">
        <v>0.01</v>
      </c>
      <c r="AF1485">
        <v>10</v>
      </c>
      <c r="AH1485">
        <v>4</v>
      </c>
      <c r="AI1485">
        <v>1</v>
      </c>
      <c r="AJ1485">
        <v>2</v>
      </c>
      <c r="AK1485">
        <v>9</v>
      </c>
      <c r="AL1485">
        <v>0.09</v>
      </c>
      <c r="AO1485">
        <v>27</v>
      </c>
      <c r="AQ1485">
        <v>14</v>
      </c>
    </row>
    <row r="1486" spans="1:43" hidden="1" x14ac:dyDescent="0.25">
      <c r="A1486" t="s">
        <v>4894</v>
      </c>
      <c r="B1486" t="s">
        <v>4895</v>
      </c>
      <c r="C1486" s="1" t="str">
        <f t="shared" si="104"/>
        <v>21:0092</v>
      </c>
      <c r="D1486" s="1" t="str">
        <f t="shared" si="105"/>
        <v>21:0007</v>
      </c>
      <c r="E1486" t="s">
        <v>4490</v>
      </c>
      <c r="F1486" t="s">
        <v>4896</v>
      </c>
      <c r="H1486">
        <v>64.292491400000003</v>
      </c>
      <c r="I1486">
        <v>-113.25053990000001</v>
      </c>
      <c r="J1486" s="1" t="str">
        <f t="shared" si="101"/>
        <v>Till</v>
      </c>
      <c r="K1486" s="1" t="str">
        <f t="shared" si="106"/>
        <v>&lt;63 micron</v>
      </c>
      <c r="L1486">
        <v>0.1</v>
      </c>
      <c r="M1486">
        <v>0.6</v>
      </c>
      <c r="N1486">
        <v>1</v>
      </c>
      <c r="O1486">
        <v>20</v>
      </c>
      <c r="P1486">
        <v>0.25</v>
      </c>
      <c r="Q1486">
        <v>1</v>
      </c>
      <c r="R1486">
        <v>0.21</v>
      </c>
      <c r="S1486">
        <v>0.25</v>
      </c>
      <c r="T1486">
        <v>3</v>
      </c>
      <c r="U1486">
        <v>19</v>
      </c>
      <c r="V1486">
        <v>16</v>
      </c>
      <c r="W1486">
        <v>1.1599999999999999</v>
      </c>
      <c r="X1486">
        <v>10</v>
      </c>
      <c r="Y1486">
        <v>0.5</v>
      </c>
      <c r="Z1486">
        <v>0.09</v>
      </c>
      <c r="AA1486">
        <v>30</v>
      </c>
      <c r="AB1486">
        <v>0.22</v>
      </c>
      <c r="AC1486">
        <v>75</v>
      </c>
      <c r="AD1486">
        <v>0.5</v>
      </c>
      <c r="AE1486">
        <v>0.02</v>
      </c>
      <c r="AF1486">
        <v>7</v>
      </c>
      <c r="AH1486">
        <v>6</v>
      </c>
      <c r="AI1486">
        <v>1</v>
      </c>
      <c r="AJ1486">
        <v>2</v>
      </c>
      <c r="AK1486">
        <v>7</v>
      </c>
      <c r="AL1486">
        <v>0.04</v>
      </c>
      <c r="AO1486">
        <v>23</v>
      </c>
      <c r="AQ1486">
        <v>14</v>
      </c>
    </row>
    <row r="1487" spans="1:43" hidden="1" x14ac:dyDescent="0.25">
      <c r="A1487" t="s">
        <v>4897</v>
      </c>
      <c r="B1487" t="s">
        <v>4898</v>
      </c>
      <c r="C1487" s="1" t="str">
        <f t="shared" si="104"/>
        <v>21:0092</v>
      </c>
      <c r="D1487" s="1" t="str">
        <f t="shared" si="105"/>
        <v>21:0007</v>
      </c>
      <c r="E1487" t="s">
        <v>4494</v>
      </c>
      <c r="F1487" t="s">
        <v>4899</v>
      </c>
      <c r="H1487">
        <v>64.339178099999998</v>
      </c>
      <c r="I1487">
        <v>-113.1005096</v>
      </c>
      <c r="J1487" s="1" t="str">
        <f t="shared" si="101"/>
        <v>Till</v>
      </c>
      <c r="K1487" s="1" t="str">
        <f t="shared" si="106"/>
        <v>&lt;63 micron</v>
      </c>
      <c r="L1487">
        <v>0.1</v>
      </c>
      <c r="M1487">
        <v>0.74</v>
      </c>
      <c r="N1487">
        <v>1</v>
      </c>
      <c r="O1487">
        <v>30</v>
      </c>
      <c r="P1487">
        <v>0.25</v>
      </c>
      <c r="Q1487">
        <v>1</v>
      </c>
      <c r="R1487">
        <v>0.21</v>
      </c>
      <c r="S1487">
        <v>0.25</v>
      </c>
      <c r="T1487">
        <v>4</v>
      </c>
      <c r="U1487">
        <v>19</v>
      </c>
      <c r="V1487">
        <v>8</v>
      </c>
      <c r="W1487">
        <v>1.18</v>
      </c>
      <c r="X1487">
        <v>10</v>
      </c>
      <c r="Y1487">
        <v>0.5</v>
      </c>
      <c r="Z1487">
        <v>0.08</v>
      </c>
      <c r="AA1487">
        <v>50</v>
      </c>
      <c r="AB1487">
        <v>0.25</v>
      </c>
      <c r="AC1487">
        <v>105</v>
      </c>
      <c r="AD1487">
        <v>0.5</v>
      </c>
      <c r="AE1487">
        <v>0.01</v>
      </c>
      <c r="AF1487">
        <v>10</v>
      </c>
      <c r="AH1487">
        <v>4</v>
      </c>
      <c r="AI1487">
        <v>1</v>
      </c>
      <c r="AJ1487">
        <v>2</v>
      </c>
      <c r="AK1487">
        <v>7</v>
      </c>
      <c r="AL1487">
        <v>0.06</v>
      </c>
      <c r="AO1487">
        <v>25</v>
      </c>
      <c r="AQ1487">
        <v>10</v>
      </c>
    </row>
    <row r="1488" spans="1:43" hidden="1" x14ac:dyDescent="0.25">
      <c r="A1488" t="s">
        <v>4900</v>
      </c>
      <c r="B1488" t="s">
        <v>4901</v>
      </c>
      <c r="C1488" s="1" t="str">
        <f t="shared" si="104"/>
        <v>21:0092</v>
      </c>
      <c r="D1488" s="1" t="str">
        <f t="shared" si="105"/>
        <v>21:0007</v>
      </c>
      <c r="E1488" t="s">
        <v>4498</v>
      </c>
      <c r="F1488" t="s">
        <v>4902</v>
      </c>
      <c r="H1488">
        <v>64.427986200000007</v>
      </c>
      <c r="I1488">
        <v>-113.08894069999999</v>
      </c>
      <c r="J1488" s="1" t="str">
        <f t="shared" si="101"/>
        <v>Till</v>
      </c>
      <c r="K1488" s="1" t="str">
        <f t="shared" si="106"/>
        <v>&lt;63 micron</v>
      </c>
      <c r="L1488">
        <v>0.1</v>
      </c>
      <c r="M1488">
        <v>0.56999999999999995</v>
      </c>
      <c r="N1488">
        <v>1</v>
      </c>
      <c r="O1488">
        <v>20</v>
      </c>
      <c r="P1488">
        <v>0.25</v>
      </c>
      <c r="Q1488">
        <v>2</v>
      </c>
      <c r="R1488">
        <v>0.26</v>
      </c>
      <c r="S1488">
        <v>0.25</v>
      </c>
      <c r="T1488">
        <v>3</v>
      </c>
      <c r="U1488">
        <v>17</v>
      </c>
      <c r="V1488">
        <v>12</v>
      </c>
      <c r="W1488">
        <v>0.92</v>
      </c>
      <c r="X1488">
        <v>5</v>
      </c>
      <c r="Y1488">
        <v>0.5</v>
      </c>
      <c r="Z1488">
        <v>7.0000000000000007E-2</v>
      </c>
      <c r="AA1488">
        <v>30</v>
      </c>
      <c r="AB1488">
        <v>0.21</v>
      </c>
      <c r="AC1488">
        <v>105</v>
      </c>
      <c r="AD1488">
        <v>0.5</v>
      </c>
      <c r="AE1488">
        <v>0.01</v>
      </c>
      <c r="AF1488">
        <v>10</v>
      </c>
      <c r="AH1488">
        <v>4</v>
      </c>
      <c r="AI1488">
        <v>1</v>
      </c>
      <c r="AJ1488">
        <v>2</v>
      </c>
      <c r="AK1488">
        <v>9</v>
      </c>
      <c r="AL1488">
        <v>0.06</v>
      </c>
      <c r="AO1488">
        <v>21</v>
      </c>
      <c r="AQ1488">
        <v>8</v>
      </c>
    </row>
    <row r="1489" spans="1:43" hidden="1" x14ac:dyDescent="0.25">
      <c r="A1489" t="s">
        <v>4903</v>
      </c>
      <c r="B1489" t="s">
        <v>4904</v>
      </c>
      <c r="C1489" s="1" t="str">
        <f t="shared" si="104"/>
        <v>21:0092</v>
      </c>
      <c r="D1489" s="1" t="str">
        <f t="shared" si="105"/>
        <v>21:0007</v>
      </c>
      <c r="E1489" t="s">
        <v>4502</v>
      </c>
      <c r="F1489" t="s">
        <v>4905</v>
      </c>
      <c r="H1489">
        <v>64.216974500000006</v>
      </c>
      <c r="I1489">
        <v>-113.3781556</v>
      </c>
      <c r="J1489" s="1" t="str">
        <f t="shared" si="101"/>
        <v>Till</v>
      </c>
      <c r="K1489" s="1" t="str">
        <f t="shared" si="106"/>
        <v>&lt;63 micron</v>
      </c>
      <c r="L1489">
        <v>0.1</v>
      </c>
      <c r="M1489">
        <v>0.91</v>
      </c>
      <c r="N1489">
        <v>4</v>
      </c>
      <c r="O1489">
        <v>20</v>
      </c>
      <c r="P1489">
        <v>0.25</v>
      </c>
      <c r="Q1489">
        <v>2</v>
      </c>
      <c r="R1489">
        <v>0.16</v>
      </c>
      <c r="S1489">
        <v>0.25</v>
      </c>
      <c r="T1489">
        <v>3</v>
      </c>
      <c r="U1489">
        <v>17</v>
      </c>
      <c r="V1489">
        <v>8</v>
      </c>
      <c r="W1489">
        <v>1.29</v>
      </c>
      <c r="X1489">
        <v>10</v>
      </c>
      <c r="Y1489">
        <v>0.5</v>
      </c>
      <c r="Z1489">
        <v>0.03</v>
      </c>
      <c r="AA1489">
        <v>40</v>
      </c>
      <c r="AB1489">
        <v>0.21</v>
      </c>
      <c r="AC1489">
        <v>85</v>
      </c>
      <c r="AD1489">
        <v>0.5</v>
      </c>
      <c r="AE1489">
        <v>0.01</v>
      </c>
      <c r="AF1489">
        <v>8</v>
      </c>
      <c r="AH1489">
        <v>6</v>
      </c>
      <c r="AI1489">
        <v>1</v>
      </c>
      <c r="AJ1489">
        <v>2</v>
      </c>
      <c r="AK1489">
        <v>8</v>
      </c>
      <c r="AL1489">
        <v>7.0000000000000007E-2</v>
      </c>
      <c r="AO1489">
        <v>28</v>
      </c>
      <c r="AQ1489">
        <v>8</v>
      </c>
    </row>
    <row r="1490" spans="1:43" hidden="1" x14ac:dyDescent="0.25">
      <c r="A1490" t="s">
        <v>4906</v>
      </c>
      <c r="B1490" t="s">
        <v>4907</v>
      </c>
      <c r="C1490" s="1" t="str">
        <f t="shared" si="104"/>
        <v>21:0092</v>
      </c>
      <c r="D1490" s="1" t="str">
        <f t="shared" si="105"/>
        <v>21:0007</v>
      </c>
      <c r="E1490" t="s">
        <v>4506</v>
      </c>
      <c r="F1490" t="s">
        <v>4908</v>
      </c>
      <c r="H1490">
        <v>64.179902200000001</v>
      </c>
      <c r="I1490">
        <v>-113.2350022</v>
      </c>
      <c r="J1490" s="1" t="str">
        <f t="shared" si="101"/>
        <v>Till</v>
      </c>
      <c r="K1490" s="1" t="str">
        <f t="shared" si="106"/>
        <v>&lt;63 micron</v>
      </c>
      <c r="L1490">
        <v>0.1</v>
      </c>
      <c r="M1490">
        <v>1.03</v>
      </c>
      <c r="N1490">
        <v>2</v>
      </c>
      <c r="O1490">
        <v>20</v>
      </c>
      <c r="P1490">
        <v>0.25</v>
      </c>
      <c r="Q1490">
        <v>1</v>
      </c>
      <c r="R1490">
        <v>0.14000000000000001</v>
      </c>
      <c r="S1490">
        <v>0.25</v>
      </c>
      <c r="T1490">
        <v>4</v>
      </c>
      <c r="U1490">
        <v>22</v>
      </c>
      <c r="V1490">
        <v>13</v>
      </c>
      <c r="W1490">
        <v>1.28</v>
      </c>
      <c r="X1490">
        <v>5</v>
      </c>
      <c r="Y1490">
        <v>0.5</v>
      </c>
      <c r="Z1490">
        <v>0.05</v>
      </c>
      <c r="AA1490">
        <v>30</v>
      </c>
      <c r="AB1490">
        <v>0.26</v>
      </c>
      <c r="AC1490">
        <v>90</v>
      </c>
      <c r="AD1490">
        <v>0.5</v>
      </c>
      <c r="AE1490">
        <v>0.01</v>
      </c>
      <c r="AF1490">
        <v>11</v>
      </c>
      <c r="AH1490">
        <v>4</v>
      </c>
      <c r="AI1490">
        <v>1</v>
      </c>
      <c r="AJ1490">
        <v>2</v>
      </c>
      <c r="AK1490">
        <v>9</v>
      </c>
      <c r="AL1490">
        <v>0.08</v>
      </c>
      <c r="AO1490">
        <v>25</v>
      </c>
      <c r="AQ1490">
        <v>12</v>
      </c>
    </row>
    <row r="1491" spans="1:43" hidden="1" x14ac:dyDescent="0.25">
      <c r="A1491" t="s">
        <v>4909</v>
      </c>
      <c r="B1491" t="s">
        <v>4910</v>
      </c>
      <c r="C1491" s="1" t="str">
        <f t="shared" si="104"/>
        <v>21:0092</v>
      </c>
      <c r="D1491" s="1" t="str">
        <f t="shared" si="105"/>
        <v>21:0007</v>
      </c>
      <c r="E1491" t="s">
        <v>4510</v>
      </c>
      <c r="F1491" t="s">
        <v>4911</v>
      </c>
      <c r="H1491">
        <v>64.125446199999999</v>
      </c>
      <c r="I1491">
        <v>-113.3945937</v>
      </c>
      <c r="J1491" s="1" t="str">
        <f t="shared" si="101"/>
        <v>Till</v>
      </c>
      <c r="K1491" s="1" t="str">
        <f t="shared" si="106"/>
        <v>&lt;63 micron</v>
      </c>
      <c r="L1491">
        <v>0.1</v>
      </c>
      <c r="M1491">
        <v>0.95</v>
      </c>
      <c r="N1491">
        <v>1</v>
      </c>
      <c r="O1491">
        <v>10</v>
      </c>
      <c r="P1491">
        <v>0.25</v>
      </c>
      <c r="Q1491">
        <v>1</v>
      </c>
      <c r="R1491">
        <v>0.15</v>
      </c>
      <c r="S1491">
        <v>0.25</v>
      </c>
      <c r="T1491">
        <v>4</v>
      </c>
      <c r="U1491">
        <v>19</v>
      </c>
      <c r="V1491">
        <v>6</v>
      </c>
      <c r="W1491">
        <v>1.31</v>
      </c>
      <c r="X1491">
        <v>10</v>
      </c>
      <c r="Y1491">
        <v>0.5</v>
      </c>
      <c r="Z1491">
        <v>0.04</v>
      </c>
      <c r="AA1491">
        <v>40</v>
      </c>
      <c r="AB1491">
        <v>0.25</v>
      </c>
      <c r="AC1491">
        <v>90</v>
      </c>
      <c r="AD1491">
        <v>0.5</v>
      </c>
      <c r="AE1491">
        <v>0.02</v>
      </c>
      <c r="AF1491">
        <v>9</v>
      </c>
      <c r="AH1491">
        <v>12</v>
      </c>
      <c r="AI1491">
        <v>1</v>
      </c>
      <c r="AJ1491">
        <v>2</v>
      </c>
      <c r="AK1491">
        <v>7</v>
      </c>
      <c r="AL1491">
        <v>0.08</v>
      </c>
      <c r="AO1491">
        <v>28</v>
      </c>
      <c r="AQ1491">
        <v>8</v>
      </c>
    </row>
    <row r="1492" spans="1:43" hidden="1" x14ac:dyDescent="0.25">
      <c r="A1492" t="s">
        <v>4912</v>
      </c>
      <c r="B1492" t="s">
        <v>4913</v>
      </c>
      <c r="C1492" s="1" t="str">
        <f t="shared" si="104"/>
        <v>21:0092</v>
      </c>
      <c r="D1492" s="1" t="str">
        <f t="shared" si="105"/>
        <v>21:0007</v>
      </c>
      <c r="E1492" t="s">
        <v>4514</v>
      </c>
      <c r="F1492" t="s">
        <v>4914</v>
      </c>
      <c r="H1492">
        <v>64.048014899999998</v>
      </c>
      <c r="I1492">
        <v>-113.39175849999999</v>
      </c>
      <c r="J1492" s="1" t="str">
        <f t="shared" si="101"/>
        <v>Till</v>
      </c>
      <c r="K1492" s="1" t="str">
        <f t="shared" si="106"/>
        <v>&lt;63 micron</v>
      </c>
      <c r="L1492">
        <v>0.1</v>
      </c>
      <c r="M1492">
        <v>0.84</v>
      </c>
      <c r="N1492">
        <v>6</v>
      </c>
      <c r="O1492">
        <v>20</v>
      </c>
      <c r="P1492">
        <v>0.25</v>
      </c>
      <c r="Q1492">
        <v>1</v>
      </c>
      <c r="R1492">
        <v>0.24</v>
      </c>
      <c r="S1492">
        <v>0.25</v>
      </c>
      <c r="T1492">
        <v>4</v>
      </c>
      <c r="U1492">
        <v>21</v>
      </c>
      <c r="V1492">
        <v>14</v>
      </c>
      <c r="W1492">
        <v>1.22</v>
      </c>
      <c r="X1492">
        <v>5</v>
      </c>
      <c r="Y1492">
        <v>0.5</v>
      </c>
      <c r="Z1492">
        <v>0.11</v>
      </c>
      <c r="AA1492">
        <v>30</v>
      </c>
      <c r="AB1492">
        <v>0.32</v>
      </c>
      <c r="AC1492">
        <v>120</v>
      </c>
      <c r="AD1492">
        <v>0.5</v>
      </c>
      <c r="AE1492">
        <v>0.02</v>
      </c>
      <c r="AF1492">
        <v>13</v>
      </c>
      <c r="AH1492">
        <v>6</v>
      </c>
      <c r="AI1492">
        <v>1</v>
      </c>
      <c r="AJ1492">
        <v>2</v>
      </c>
      <c r="AK1492">
        <v>9</v>
      </c>
      <c r="AL1492">
        <v>7.0000000000000007E-2</v>
      </c>
      <c r="AO1492">
        <v>27</v>
      </c>
      <c r="AQ1492">
        <v>14</v>
      </c>
    </row>
    <row r="1493" spans="1:43" hidden="1" x14ac:dyDescent="0.25">
      <c r="A1493" t="s">
        <v>4915</v>
      </c>
      <c r="B1493" t="s">
        <v>4916</v>
      </c>
      <c r="C1493" s="1" t="str">
        <f t="shared" si="104"/>
        <v>21:0092</v>
      </c>
      <c r="D1493" s="1" t="str">
        <f t="shared" si="105"/>
        <v>21:0007</v>
      </c>
      <c r="E1493" t="s">
        <v>4522</v>
      </c>
      <c r="F1493" t="s">
        <v>4917</v>
      </c>
      <c r="H1493">
        <v>64.784883500000007</v>
      </c>
      <c r="I1493">
        <v>-113.57192449999999</v>
      </c>
      <c r="J1493" s="1" t="str">
        <f t="shared" si="101"/>
        <v>Till</v>
      </c>
      <c r="K1493" s="1" t="str">
        <f t="shared" si="106"/>
        <v>&lt;63 micron</v>
      </c>
      <c r="L1493">
        <v>0.1</v>
      </c>
      <c r="M1493">
        <v>0.7</v>
      </c>
      <c r="N1493">
        <v>1</v>
      </c>
      <c r="O1493">
        <v>20</v>
      </c>
      <c r="P1493">
        <v>0.25</v>
      </c>
      <c r="Q1493">
        <v>1</v>
      </c>
      <c r="R1493">
        <v>0.22</v>
      </c>
      <c r="S1493">
        <v>0.25</v>
      </c>
      <c r="T1493">
        <v>4</v>
      </c>
      <c r="U1493">
        <v>19</v>
      </c>
      <c r="V1493">
        <v>8</v>
      </c>
      <c r="W1493">
        <v>1.1200000000000001</v>
      </c>
      <c r="X1493">
        <v>5</v>
      </c>
      <c r="Y1493">
        <v>0.5</v>
      </c>
      <c r="Z1493">
        <v>0.09</v>
      </c>
      <c r="AA1493">
        <v>30</v>
      </c>
      <c r="AB1493">
        <v>0.25</v>
      </c>
      <c r="AC1493">
        <v>105</v>
      </c>
      <c r="AD1493">
        <v>0.5</v>
      </c>
      <c r="AE1493">
        <v>0.01</v>
      </c>
      <c r="AF1493">
        <v>11</v>
      </c>
      <c r="AH1493">
        <v>4</v>
      </c>
      <c r="AI1493">
        <v>1</v>
      </c>
      <c r="AJ1493">
        <v>2</v>
      </c>
      <c r="AK1493">
        <v>11</v>
      </c>
      <c r="AL1493">
        <v>7.0000000000000007E-2</v>
      </c>
      <c r="AO1493">
        <v>24</v>
      </c>
      <c r="AQ1493">
        <v>12</v>
      </c>
    </row>
    <row r="1494" spans="1:43" hidden="1" x14ac:dyDescent="0.25">
      <c r="A1494" t="s">
        <v>4918</v>
      </c>
      <c r="B1494" t="s">
        <v>4919</v>
      </c>
      <c r="C1494" s="1" t="str">
        <f t="shared" si="104"/>
        <v>21:0092</v>
      </c>
      <c r="D1494" s="1" t="str">
        <f t="shared" si="105"/>
        <v>21:0007</v>
      </c>
      <c r="E1494" t="s">
        <v>4530</v>
      </c>
      <c r="F1494" t="s">
        <v>4920</v>
      </c>
      <c r="H1494">
        <v>64.791514199999995</v>
      </c>
      <c r="I1494">
        <v>-113.9291884</v>
      </c>
      <c r="J1494" s="1" t="str">
        <f t="shared" si="101"/>
        <v>Till</v>
      </c>
      <c r="K1494" s="1" t="str">
        <f t="shared" si="106"/>
        <v>&lt;63 micron</v>
      </c>
      <c r="L1494">
        <v>0.1</v>
      </c>
      <c r="M1494">
        <v>0.46</v>
      </c>
      <c r="N1494">
        <v>1</v>
      </c>
      <c r="O1494">
        <v>10</v>
      </c>
      <c r="P1494">
        <v>0.25</v>
      </c>
      <c r="Q1494">
        <v>1</v>
      </c>
      <c r="R1494">
        <v>0.26</v>
      </c>
      <c r="S1494">
        <v>0.25</v>
      </c>
      <c r="T1494">
        <v>2</v>
      </c>
      <c r="U1494">
        <v>12</v>
      </c>
      <c r="V1494">
        <v>4</v>
      </c>
      <c r="W1494">
        <v>0.86</v>
      </c>
      <c r="X1494">
        <v>5</v>
      </c>
      <c r="Y1494">
        <v>0.5</v>
      </c>
      <c r="Z1494">
        <v>0.04</v>
      </c>
      <c r="AA1494">
        <v>30</v>
      </c>
      <c r="AB1494">
        <v>0.15</v>
      </c>
      <c r="AC1494">
        <v>80</v>
      </c>
      <c r="AD1494">
        <v>0.5</v>
      </c>
      <c r="AE1494">
        <v>0.01</v>
      </c>
      <c r="AF1494">
        <v>7</v>
      </c>
      <c r="AH1494">
        <v>4</v>
      </c>
      <c r="AI1494">
        <v>1</v>
      </c>
      <c r="AJ1494">
        <v>1</v>
      </c>
      <c r="AK1494">
        <v>11</v>
      </c>
      <c r="AL1494">
        <v>0.06</v>
      </c>
      <c r="AO1494">
        <v>20</v>
      </c>
      <c r="AQ1494">
        <v>4</v>
      </c>
    </row>
    <row r="1495" spans="1:43" hidden="1" x14ac:dyDescent="0.25">
      <c r="A1495" t="s">
        <v>4921</v>
      </c>
      <c r="B1495" t="s">
        <v>4922</v>
      </c>
      <c r="C1495" s="1" t="str">
        <f t="shared" si="104"/>
        <v>21:0092</v>
      </c>
      <c r="D1495" s="1" t="str">
        <f t="shared" si="105"/>
        <v>21:0007</v>
      </c>
      <c r="E1495" t="s">
        <v>4534</v>
      </c>
      <c r="F1495" t="s">
        <v>4923</v>
      </c>
      <c r="H1495">
        <v>64.875957299999996</v>
      </c>
      <c r="I1495">
        <v>-113.9242115</v>
      </c>
      <c r="J1495" s="1" t="str">
        <f t="shared" si="101"/>
        <v>Till</v>
      </c>
      <c r="K1495" s="1" t="str">
        <f t="shared" si="106"/>
        <v>&lt;63 micron</v>
      </c>
      <c r="L1495">
        <v>0.1</v>
      </c>
      <c r="M1495">
        <v>0.48</v>
      </c>
      <c r="N1495">
        <v>4</v>
      </c>
      <c r="O1495">
        <v>10</v>
      </c>
      <c r="P1495">
        <v>0.25</v>
      </c>
      <c r="Q1495">
        <v>1</v>
      </c>
      <c r="R1495">
        <v>0.25</v>
      </c>
      <c r="S1495">
        <v>0.25</v>
      </c>
      <c r="T1495">
        <v>3</v>
      </c>
      <c r="U1495">
        <v>13</v>
      </c>
      <c r="V1495">
        <v>8</v>
      </c>
      <c r="W1495">
        <v>0.84</v>
      </c>
      <c r="X1495">
        <v>5</v>
      </c>
      <c r="Y1495">
        <v>0.5</v>
      </c>
      <c r="Z1495">
        <v>0.06</v>
      </c>
      <c r="AA1495">
        <v>30</v>
      </c>
      <c r="AB1495">
        <v>0.16</v>
      </c>
      <c r="AC1495">
        <v>75</v>
      </c>
      <c r="AD1495">
        <v>0.5</v>
      </c>
      <c r="AE1495">
        <v>0.01</v>
      </c>
      <c r="AF1495">
        <v>7</v>
      </c>
      <c r="AH1495">
        <v>2</v>
      </c>
      <c r="AI1495">
        <v>1</v>
      </c>
      <c r="AJ1495">
        <v>1</v>
      </c>
      <c r="AK1495">
        <v>9</v>
      </c>
      <c r="AL1495">
        <v>0.05</v>
      </c>
      <c r="AO1495">
        <v>18</v>
      </c>
      <c r="AQ1495">
        <v>4</v>
      </c>
    </row>
    <row r="1496" spans="1:43" hidden="1" x14ac:dyDescent="0.25">
      <c r="A1496" t="s">
        <v>4924</v>
      </c>
      <c r="B1496" t="s">
        <v>4925</v>
      </c>
      <c r="C1496" s="1" t="str">
        <f t="shared" si="104"/>
        <v>21:0092</v>
      </c>
      <c r="D1496" s="1" t="str">
        <f t="shared" si="105"/>
        <v>21:0007</v>
      </c>
      <c r="E1496" t="s">
        <v>4926</v>
      </c>
      <c r="F1496" t="s">
        <v>4927</v>
      </c>
      <c r="H1496">
        <v>64.951601699999998</v>
      </c>
      <c r="I1496">
        <v>-113.88073199999999</v>
      </c>
      <c r="J1496" s="1" t="str">
        <f t="shared" si="101"/>
        <v>Till</v>
      </c>
      <c r="K1496" s="1" t="str">
        <f t="shared" si="106"/>
        <v>&lt;63 micron</v>
      </c>
      <c r="L1496">
        <v>0.1</v>
      </c>
      <c r="M1496">
        <v>0.42</v>
      </c>
      <c r="N1496">
        <v>4</v>
      </c>
      <c r="O1496">
        <v>10</v>
      </c>
      <c r="P1496">
        <v>0.25</v>
      </c>
      <c r="Q1496">
        <v>1</v>
      </c>
      <c r="R1496">
        <v>0.31</v>
      </c>
      <c r="S1496">
        <v>0.25</v>
      </c>
      <c r="T1496">
        <v>3</v>
      </c>
      <c r="U1496">
        <v>27</v>
      </c>
      <c r="W1496">
        <v>1.98</v>
      </c>
      <c r="X1496">
        <v>10</v>
      </c>
      <c r="Y1496">
        <v>0.5</v>
      </c>
      <c r="Z1496">
        <v>0.04</v>
      </c>
      <c r="AA1496">
        <v>100</v>
      </c>
      <c r="AB1496">
        <v>0.12</v>
      </c>
      <c r="AC1496">
        <v>100</v>
      </c>
      <c r="AD1496">
        <v>0.5</v>
      </c>
      <c r="AE1496">
        <v>0.01</v>
      </c>
      <c r="AF1496">
        <v>6</v>
      </c>
      <c r="AH1496">
        <v>12</v>
      </c>
      <c r="AI1496">
        <v>1</v>
      </c>
      <c r="AJ1496">
        <v>1</v>
      </c>
      <c r="AK1496">
        <v>8</v>
      </c>
      <c r="AL1496">
        <v>0.05</v>
      </c>
      <c r="AO1496">
        <v>47</v>
      </c>
      <c r="AQ1496">
        <v>6</v>
      </c>
    </row>
    <row r="1497" spans="1:43" hidden="1" x14ac:dyDescent="0.25">
      <c r="A1497" t="s">
        <v>4928</v>
      </c>
      <c r="B1497" t="s">
        <v>4929</v>
      </c>
      <c r="C1497" s="1" t="str">
        <f t="shared" si="104"/>
        <v>21:0092</v>
      </c>
      <c r="D1497" s="1" t="str">
        <f t="shared" si="105"/>
        <v>21:0007</v>
      </c>
      <c r="E1497" t="s">
        <v>4538</v>
      </c>
      <c r="F1497" t="s">
        <v>4930</v>
      </c>
      <c r="H1497">
        <v>64.964595500000001</v>
      </c>
      <c r="I1497">
        <v>-113.7475025</v>
      </c>
      <c r="J1497" s="1" t="str">
        <f t="shared" si="101"/>
        <v>Till</v>
      </c>
      <c r="K1497" s="1" t="str">
        <f t="shared" si="106"/>
        <v>&lt;63 micron</v>
      </c>
      <c r="L1497">
        <v>0.1</v>
      </c>
      <c r="M1497">
        <v>0.69</v>
      </c>
      <c r="N1497">
        <v>1</v>
      </c>
      <c r="O1497">
        <v>20</v>
      </c>
      <c r="P1497">
        <v>0.25</v>
      </c>
      <c r="Q1497">
        <v>1</v>
      </c>
      <c r="R1497">
        <v>0.22</v>
      </c>
      <c r="S1497">
        <v>0.25</v>
      </c>
      <c r="T1497">
        <v>4</v>
      </c>
      <c r="U1497">
        <v>19</v>
      </c>
      <c r="V1497">
        <v>18</v>
      </c>
      <c r="W1497">
        <v>1.1000000000000001</v>
      </c>
      <c r="X1497">
        <v>5</v>
      </c>
      <c r="Y1497">
        <v>0.5</v>
      </c>
      <c r="Z1497">
        <v>0.11</v>
      </c>
      <c r="AA1497">
        <v>30</v>
      </c>
      <c r="AB1497">
        <v>0.26</v>
      </c>
      <c r="AC1497">
        <v>95</v>
      </c>
      <c r="AD1497">
        <v>0.5</v>
      </c>
      <c r="AE1497">
        <v>0.01</v>
      </c>
      <c r="AF1497">
        <v>9</v>
      </c>
      <c r="AH1497">
        <v>6</v>
      </c>
      <c r="AI1497">
        <v>1</v>
      </c>
      <c r="AJ1497">
        <v>1</v>
      </c>
      <c r="AK1497">
        <v>7</v>
      </c>
      <c r="AL1497">
        <v>0.06</v>
      </c>
      <c r="AO1497">
        <v>23</v>
      </c>
      <c r="AQ1497">
        <v>18</v>
      </c>
    </row>
    <row r="1498" spans="1:43" hidden="1" x14ac:dyDescent="0.25">
      <c r="A1498" t="s">
        <v>4931</v>
      </c>
      <c r="B1498" t="s">
        <v>4932</v>
      </c>
      <c r="C1498" s="1" t="str">
        <f t="shared" si="104"/>
        <v>21:0092</v>
      </c>
      <c r="D1498" s="1" t="str">
        <f t="shared" si="105"/>
        <v>21:0007</v>
      </c>
      <c r="E1498" t="s">
        <v>4542</v>
      </c>
      <c r="F1498" t="s">
        <v>4933</v>
      </c>
      <c r="H1498">
        <v>64.969364600000006</v>
      </c>
      <c r="I1498">
        <v>-113.56438869999999</v>
      </c>
      <c r="J1498" s="1" t="str">
        <f t="shared" si="101"/>
        <v>Till</v>
      </c>
      <c r="K1498" s="1" t="str">
        <f t="shared" si="106"/>
        <v>&lt;63 micron</v>
      </c>
      <c r="L1498">
        <v>0.1</v>
      </c>
      <c r="M1498">
        <v>0.56999999999999995</v>
      </c>
      <c r="N1498">
        <v>1</v>
      </c>
      <c r="O1498">
        <v>10</v>
      </c>
      <c r="P1498">
        <v>0.25</v>
      </c>
      <c r="Q1498">
        <v>2</v>
      </c>
      <c r="R1498">
        <v>0.16</v>
      </c>
      <c r="S1498">
        <v>0.25</v>
      </c>
      <c r="T1498">
        <v>2</v>
      </c>
      <c r="U1498">
        <v>11</v>
      </c>
      <c r="V1498">
        <v>10</v>
      </c>
      <c r="W1498">
        <v>0.84</v>
      </c>
      <c r="X1498">
        <v>5</v>
      </c>
      <c r="Y1498">
        <v>0.5</v>
      </c>
      <c r="Z1498">
        <v>0.04</v>
      </c>
      <c r="AA1498">
        <v>30</v>
      </c>
      <c r="AB1498">
        <v>0.14000000000000001</v>
      </c>
      <c r="AC1498">
        <v>60</v>
      </c>
      <c r="AD1498">
        <v>0.5</v>
      </c>
      <c r="AE1498">
        <v>0.01</v>
      </c>
      <c r="AF1498">
        <v>6</v>
      </c>
      <c r="AH1498">
        <v>6</v>
      </c>
      <c r="AI1498">
        <v>1</v>
      </c>
      <c r="AJ1498">
        <v>1</v>
      </c>
      <c r="AK1498">
        <v>7</v>
      </c>
      <c r="AL1498">
        <v>0.04</v>
      </c>
      <c r="AO1498">
        <v>18</v>
      </c>
      <c r="AQ1498">
        <v>8</v>
      </c>
    </row>
    <row r="1499" spans="1:43" hidden="1" x14ac:dyDescent="0.25">
      <c r="A1499" t="s">
        <v>4934</v>
      </c>
      <c r="B1499" t="s">
        <v>4935</v>
      </c>
      <c r="C1499" s="1" t="str">
        <f t="shared" si="104"/>
        <v>21:0092</v>
      </c>
      <c r="D1499" s="1" t="str">
        <f t="shared" si="105"/>
        <v>21:0007</v>
      </c>
      <c r="E1499" t="s">
        <v>4546</v>
      </c>
      <c r="F1499" t="s">
        <v>4936</v>
      </c>
      <c r="H1499">
        <v>64.874652499999996</v>
      </c>
      <c r="I1499">
        <v>-113.5787328</v>
      </c>
      <c r="J1499" s="1" t="str">
        <f t="shared" si="101"/>
        <v>Till</v>
      </c>
      <c r="K1499" s="1" t="str">
        <f t="shared" si="106"/>
        <v>&lt;63 micron</v>
      </c>
      <c r="L1499">
        <v>0.1</v>
      </c>
      <c r="M1499">
        <v>0.66</v>
      </c>
      <c r="N1499">
        <v>2</v>
      </c>
      <c r="O1499">
        <v>20</v>
      </c>
      <c r="P1499">
        <v>0.25</v>
      </c>
      <c r="Q1499">
        <v>2</v>
      </c>
      <c r="R1499">
        <v>0.16</v>
      </c>
      <c r="S1499">
        <v>0.25</v>
      </c>
      <c r="T1499">
        <v>3</v>
      </c>
      <c r="U1499">
        <v>17</v>
      </c>
      <c r="V1499">
        <v>10</v>
      </c>
      <c r="W1499">
        <v>1.01</v>
      </c>
      <c r="X1499">
        <v>5</v>
      </c>
      <c r="Y1499">
        <v>0.5</v>
      </c>
      <c r="Z1499">
        <v>0.09</v>
      </c>
      <c r="AA1499">
        <v>20</v>
      </c>
      <c r="AB1499">
        <v>0.19</v>
      </c>
      <c r="AC1499">
        <v>80</v>
      </c>
      <c r="AD1499">
        <v>1</v>
      </c>
      <c r="AE1499">
        <v>0.01</v>
      </c>
      <c r="AF1499">
        <v>10</v>
      </c>
      <c r="AH1499">
        <v>4</v>
      </c>
      <c r="AI1499">
        <v>1</v>
      </c>
      <c r="AJ1499">
        <v>1</v>
      </c>
      <c r="AK1499">
        <v>6</v>
      </c>
      <c r="AL1499">
        <v>0.04</v>
      </c>
      <c r="AO1499">
        <v>20</v>
      </c>
      <c r="AQ1499">
        <v>14</v>
      </c>
    </row>
    <row r="1500" spans="1:43" hidden="1" x14ac:dyDescent="0.25">
      <c r="A1500" t="s">
        <v>4937</v>
      </c>
      <c r="B1500" t="s">
        <v>4938</v>
      </c>
      <c r="C1500" s="1" t="str">
        <f t="shared" si="104"/>
        <v>21:0092</v>
      </c>
      <c r="D1500" s="1" t="str">
        <f t="shared" si="105"/>
        <v>21:0007</v>
      </c>
      <c r="E1500" t="s">
        <v>4550</v>
      </c>
      <c r="F1500" t="s">
        <v>4939</v>
      </c>
      <c r="H1500">
        <v>64.710465799999994</v>
      </c>
      <c r="I1500">
        <v>-113.72696929999999</v>
      </c>
      <c r="J1500" s="1" t="str">
        <f t="shared" ref="J1500:J1563" si="107">HYPERLINK("http://geochem.nrcan.gc.ca/cdogs/content/kwd/kwd020044_e.htm", "Till")</f>
        <v>Till</v>
      </c>
      <c r="K1500" s="1" t="str">
        <f t="shared" si="106"/>
        <v>&lt;63 micron</v>
      </c>
      <c r="L1500">
        <v>0.1</v>
      </c>
      <c r="M1500">
        <v>0.68</v>
      </c>
      <c r="N1500">
        <v>2</v>
      </c>
      <c r="O1500">
        <v>10</v>
      </c>
      <c r="P1500">
        <v>0.25</v>
      </c>
      <c r="Q1500">
        <v>1</v>
      </c>
      <c r="R1500">
        <v>0.14000000000000001</v>
      </c>
      <c r="S1500">
        <v>0.25</v>
      </c>
      <c r="T1500">
        <v>3</v>
      </c>
      <c r="U1500">
        <v>14</v>
      </c>
      <c r="V1500">
        <v>10</v>
      </c>
      <c r="W1500">
        <v>0.93</v>
      </c>
      <c r="X1500">
        <v>5</v>
      </c>
      <c r="Y1500">
        <v>0.5</v>
      </c>
      <c r="Z1500">
        <v>0.03</v>
      </c>
      <c r="AA1500">
        <v>30</v>
      </c>
      <c r="AB1500">
        <v>0.15</v>
      </c>
      <c r="AC1500">
        <v>55</v>
      </c>
      <c r="AD1500">
        <v>1</v>
      </c>
      <c r="AE1500">
        <v>0.01</v>
      </c>
      <c r="AF1500">
        <v>7</v>
      </c>
      <c r="AH1500">
        <v>4</v>
      </c>
      <c r="AI1500">
        <v>1</v>
      </c>
      <c r="AJ1500">
        <v>1</v>
      </c>
      <c r="AK1500">
        <v>6</v>
      </c>
      <c r="AL1500">
        <v>0.04</v>
      </c>
      <c r="AO1500">
        <v>19</v>
      </c>
      <c r="AQ1500">
        <v>6</v>
      </c>
    </row>
    <row r="1501" spans="1:43" hidden="1" x14ac:dyDescent="0.25">
      <c r="A1501" t="s">
        <v>4940</v>
      </c>
      <c r="B1501" t="s">
        <v>4941</v>
      </c>
      <c r="C1501" s="1" t="str">
        <f t="shared" si="104"/>
        <v>21:0092</v>
      </c>
      <c r="D1501" s="1" t="str">
        <f t="shared" si="105"/>
        <v>21:0007</v>
      </c>
      <c r="E1501" t="s">
        <v>4554</v>
      </c>
      <c r="F1501" t="s">
        <v>4942</v>
      </c>
      <c r="H1501">
        <v>64.665848400000002</v>
      </c>
      <c r="I1501">
        <v>-113.5904862</v>
      </c>
      <c r="J1501" s="1" t="str">
        <f t="shared" si="107"/>
        <v>Till</v>
      </c>
      <c r="K1501" s="1" t="str">
        <f t="shared" si="106"/>
        <v>&lt;63 micron</v>
      </c>
      <c r="L1501">
        <v>0.1</v>
      </c>
      <c r="M1501">
        <v>0.62</v>
      </c>
      <c r="N1501">
        <v>6</v>
      </c>
      <c r="O1501">
        <v>20</v>
      </c>
      <c r="P1501">
        <v>0.25</v>
      </c>
      <c r="Q1501">
        <v>1</v>
      </c>
      <c r="R1501">
        <v>0.21</v>
      </c>
      <c r="S1501">
        <v>0.25</v>
      </c>
      <c r="T1501">
        <v>3</v>
      </c>
      <c r="U1501">
        <v>19</v>
      </c>
      <c r="V1501">
        <v>9</v>
      </c>
      <c r="W1501">
        <v>1.06</v>
      </c>
      <c r="X1501">
        <v>5</v>
      </c>
      <c r="Y1501">
        <v>0.5</v>
      </c>
      <c r="Z1501">
        <v>7.0000000000000007E-2</v>
      </c>
      <c r="AA1501">
        <v>40</v>
      </c>
      <c r="AB1501">
        <v>0.24</v>
      </c>
      <c r="AC1501">
        <v>90</v>
      </c>
      <c r="AD1501">
        <v>1</v>
      </c>
      <c r="AE1501">
        <v>0.01</v>
      </c>
      <c r="AF1501">
        <v>8</v>
      </c>
      <c r="AH1501">
        <v>6</v>
      </c>
      <c r="AI1501">
        <v>1</v>
      </c>
      <c r="AJ1501">
        <v>1</v>
      </c>
      <c r="AK1501">
        <v>8</v>
      </c>
      <c r="AL1501">
        <v>0.06</v>
      </c>
      <c r="AO1501">
        <v>23</v>
      </c>
      <c r="AQ1501">
        <v>12</v>
      </c>
    </row>
    <row r="1502" spans="1:43" hidden="1" x14ac:dyDescent="0.25">
      <c r="A1502" t="s">
        <v>4943</v>
      </c>
      <c r="B1502" t="s">
        <v>4944</v>
      </c>
      <c r="C1502" s="1" t="str">
        <f t="shared" si="104"/>
        <v>21:0092</v>
      </c>
      <c r="D1502" s="1" t="str">
        <f t="shared" si="105"/>
        <v>21:0007</v>
      </c>
      <c r="E1502" t="s">
        <v>4558</v>
      </c>
      <c r="F1502" t="s">
        <v>4945</v>
      </c>
      <c r="H1502">
        <v>64.595518499999997</v>
      </c>
      <c r="I1502">
        <v>-113.5515824</v>
      </c>
      <c r="J1502" s="1" t="str">
        <f t="shared" si="107"/>
        <v>Till</v>
      </c>
      <c r="K1502" s="1" t="str">
        <f t="shared" si="106"/>
        <v>&lt;63 micron</v>
      </c>
      <c r="L1502">
        <v>0.1</v>
      </c>
      <c r="M1502">
        <v>1.1499999999999999</v>
      </c>
      <c r="N1502">
        <v>1</v>
      </c>
      <c r="O1502">
        <v>20</v>
      </c>
      <c r="P1502">
        <v>0.25</v>
      </c>
      <c r="Q1502">
        <v>2</v>
      </c>
      <c r="R1502">
        <v>0.16</v>
      </c>
      <c r="S1502">
        <v>0.25</v>
      </c>
      <c r="T1502">
        <v>4</v>
      </c>
      <c r="U1502">
        <v>24</v>
      </c>
      <c r="V1502">
        <v>12</v>
      </c>
      <c r="W1502">
        <v>1.77</v>
      </c>
      <c r="X1502">
        <v>10</v>
      </c>
      <c r="Y1502">
        <v>0.5</v>
      </c>
      <c r="Z1502">
        <v>0.05</v>
      </c>
      <c r="AA1502">
        <v>40</v>
      </c>
      <c r="AB1502">
        <v>0.28999999999999998</v>
      </c>
      <c r="AC1502">
        <v>100</v>
      </c>
      <c r="AD1502">
        <v>0.5</v>
      </c>
      <c r="AE1502">
        <v>0.01</v>
      </c>
      <c r="AF1502">
        <v>9</v>
      </c>
      <c r="AH1502">
        <v>8</v>
      </c>
      <c r="AI1502">
        <v>2</v>
      </c>
      <c r="AJ1502">
        <v>2</v>
      </c>
      <c r="AK1502">
        <v>10</v>
      </c>
      <c r="AL1502">
        <v>0.1</v>
      </c>
      <c r="AO1502">
        <v>35</v>
      </c>
      <c r="AQ1502">
        <v>16</v>
      </c>
    </row>
    <row r="1503" spans="1:43" hidden="1" x14ac:dyDescent="0.25">
      <c r="A1503" t="s">
        <v>4946</v>
      </c>
      <c r="B1503" t="s">
        <v>4947</v>
      </c>
      <c r="C1503" s="1" t="str">
        <f t="shared" ref="C1503:C1523" si="108">HYPERLINK("http://geochem.nrcan.gc.ca/cdogs/content/bdl/bdl210092_e.htm", "21:0092")</f>
        <v>21:0092</v>
      </c>
      <c r="D1503" s="1" t="str">
        <f t="shared" si="105"/>
        <v>21:0007</v>
      </c>
      <c r="E1503" t="s">
        <v>4562</v>
      </c>
      <c r="F1503" t="s">
        <v>4948</v>
      </c>
      <c r="H1503">
        <v>64.635694999999998</v>
      </c>
      <c r="I1503">
        <v>-113.7355242</v>
      </c>
      <c r="J1503" s="1" t="str">
        <f t="shared" si="107"/>
        <v>Till</v>
      </c>
      <c r="K1503" s="1" t="str">
        <f t="shared" ref="K1503:K1523" si="109">HYPERLINK("http://geochem.nrcan.gc.ca/cdogs/content/kwd/kwd080004_e.htm", "&lt;63 micron")</f>
        <v>&lt;63 micron</v>
      </c>
      <c r="L1503">
        <v>0.1</v>
      </c>
      <c r="M1503">
        <v>0.83</v>
      </c>
      <c r="N1503">
        <v>6</v>
      </c>
      <c r="O1503">
        <v>40</v>
      </c>
      <c r="P1503">
        <v>0.25</v>
      </c>
      <c r="Q1503">
        <v>2</v>
      </c>
      <c r="R1503">
        <v>0.25</v>
      </c>
      <c r="S1503">
        <v>0.25</v>
      </c>
      <c r="T1503">
        <v>4</v>
      </c>
      <c r="U1503">
        <v>19</v>
      </c>
      <c r="V1503">
        <v>16</v>
      </c>
      <c r="W1503">
        <v>1.39</v>
      </c>
      <c r="X1503">
        <v>5</v>
      </c>
      <c r="Y1503">
        <v>0.5</v>
      </c>
      <c r="Z1503">
        <v>0.15</v>
      </c>
      <c r="AA1503">
        <v>40</v>
      </c>
      <c r="AB1503">
        <v>0.34</v>
      </c>
      <c r="AC1503">
        <v>130</v>
      </c>
      <c r="AD1503">
        <v>0.5</v>
      </c>
      <c r="AE1503">
        <v>0.01</v>
      </c>
      <c r="AF1503">
        <v>10</v>
      </c>
      <c r="AH1503">
        <v>4</v>
      </c>
      <c r="AI1503">
        <v>1</v>
      </c>
      <c r="AJ1503">
        <v>2</v>
      </c>
      <c r="AK1503">
        <v>12</v>
      </c>
      <c r="AL1503">
        <v>0.09</v>
      </c>
      <c r="AO1503">
        <v>29</v>
      </c>
      <c r="AQ1503">
        <v>18</v>
      </c>
    </row>
    <row r="1504" spans="1:43" hidden="1" x14ac:dyDescent="0.25">
      <c r="A1504" t="s">
        <v>4949</v>
      </c>
      <c r="B1504" t="s">
        <v>4950</v>
      </c>
      <c r="C1504" s="1" t="str">
        <f t="shared" si="108"/>
        <v>21:0092</v>
      </c>
      <c r="D1504" s="1" t="str">
        <f t="shared" si="105"/>
        <v>21:0007</v>
      </c>
      <c r="E1504" t="s">
        <v>4569</v>
      </c>
      <c r="F1504" t="s">
        <v>4951</v>
      </c>
      <c r="H1504">
        <v>64.675394600000004</v>
      </c>
      <c r="I1504">
        <v>-113.890852</v>
      </c>
      <c r="J1504" s="1" t="str">
        <f t="shared" si="107"/>
        <v>Till</v>
      </c>
      <c r="K1504" s="1" t="str">
        <f t="shared" si="109"/>
        <v>&lt;63 micron</v>
      </c>
      <c r="L1504">
        <v>0.1</v>
      </c>
      <c r="M1504">
        <v>0.53</v>
      </c>
      <c r="N1504">
        <v>4</v>
      </c>
      <c r="O1504">
        <v>20</v>
      </c>
      <c r="P1504">
        <v>0.25</v>
      </c>
      <c r="Q1504">
        <v>1</v>
      </c>
      <c r="R1504">
        <v>0.24</v>
      </c>
      <c r="S1504">
        <v>0.25</v>
      </c>
      <c r="T1504">
        <v>2</v>
      </c>
      <c r="U1504">
        <v>15</v>
      </c>
      <c r="V1504">
        <v>10</v>
      </c>
      <c r="W1504">
        <v>1.04</v>
      </c>
      <c r="X1504">
        <v>5</v>
      </c>
      <c r="Y1504">
        <v>0.5</v>
      </c>
      <c r="Z1504">
        <v>0.04</v>
      </c>
      <c r="AA1504">
        <v>40</v>
      </c>
      <c r="AB1504">
        <v>0.16</v>
      </c>
      <c r="AC1504">
        <v>75</v>
      </c>
      <c r="AD1504">
        <v>0.5</v>
      </c>
      <c r="AE1504">
        <v>0.01</v>
      </c>
      <c r="AF1504">
        <v>6</v>
      </c>
      <c r="AH1504">
        <v>6</v>
      </c>
      <c r="AI1504">
        <v>1</v>
      </c>
      <c r="AJ1504">
        <v>1</v>
      </c>
      <c r="AK1504">
        <v>11</v>
      </c>
      <c r="AL1504">
        <v>0.05</v>
      </c>
      <c r="AO1504">
        <v>23</v>
      </c>
      <c r="AQ1504">
        <v>8</v>
      </c>
    </row>
    <row r="1505" spans="1:43" hidden="1" x14ac:dyDescent="0.25">
      <c r="A1505" t="s">
        <v>4952</v>
      </c>
      <c r="B1505" t="s">
        <v>4953</v>
      </c>
      <c r="C1505" s="1" t="str">
        <f t="shared" si="108"/>
        <v>21:0092</v>
      </c>
      <c r="D1505" s="1" t="str">
        <f t="shared" si="105"/>
        <v>21:0007</v>
      </c>
      <c r="E1505" t="s">
        <v>4573</v>
      </c>
      <c r="F1505" t="s">
        <v>4954</v>
      </c>
      <c r="H1505">
        <v>64.592902100000003</v>
      </c>
      <c r="I1505">
        <v>-113.88886479999999</v>
      </c>
      <c r="J1505" s="1" t="str">
        <f t="shared" si="107"/>
        <v>Till</v>
      </c>
      <c r="K1505" s="1" t="str">
        <f t="shared" si="109"/>
        <v>&lt;63 micron</v>
      </c>
      <c r="L1505">
        <v>0.1</v>
      </c>
      <c r="M1505">
        <v>0.56999999999999995</v>
      </c>
      <c r="N1505">
        <v>2</v>
      </c>
      <c r="O1505">
        <v>20</v>
      </c>
      <c r="P1505">
        <v>0.25</v>
      </c>
      <c r="Q1505">
        <v>1</v>
      </c>
      <c r="R1505">
        <v>0.22</v>
      </c>
      <c r="S1505">
        <v>0.25</v>
      </c>
      <c r="T1505">
        <v>3</v>
      </c>
      <c r="U1505">
        <v>14</v>
      </c>
      <c r="V1505">
        <v>10</v>
      </c>
      <c r="W1505">
        <v>0.95</v>
      </c>
      <c r="X1505">
        <v>5</v>
      </c>
      <c r="Y1505">
        <v>0.5</v>
      </c>
      <c r="Z1505">
        <v>0.04</v>
      </c>
      <c r="AA1505">
        <v>30</v>
      </c>
      <c r="AB1505">
        <v>0.18</v>
      </c>
      <c r="AC1505">
        <v>80</v>
      </c>
      <c r="AD1505">
        <v>0.5</v>
      </c>
      <c r="AE1505">
        <v>0.01</v>
      </c>
      <c r="AF1505">
        <v>7</v>
      </c>
      <c r="AH1505">
        <v>6</v>
      </c>
      <c r="AI1505">
        <v>1</v>
      </c>
      <c r="AJ1505">
        <v>1</v>
      </c>
      <c r="AK1505">
        <v>10</v>
      </c>
      <c r="AL1505">
        <v>0.06</v>
      </c>
      <c r="AO1505">
        <v>20</v>
      </c>
      <c r="AQ1505">
        <v>8</v>
      </c>
    </row>
    <row r="1506" spans="1:43" hidden="1" x14ac:dyDescent="0.25">
      <c r="A1506" t="s">
        <v>4955</v>
      </c>
      <c r="B1506" t="s">
        <v>4956</v>
      </c>
      <c r="C1506" s="1" t="str">
        <f t="shared" si="108"/>
        <v>21:0092</v>
      </c>
      <c r="D1506" s="1" t="str">
        <f t="shared" si="105"/>
        <v>21:0007</v>
      </c>
      <c r="E1506" t="s">
        <v>4577</v>
      </c>
      <c r="F1506" t="s">
        <v>4957</v>
      </c>
      <c r="H1506">
        <v>64.547513199999997</v>
      </c>
      <c r="I1506">
        <v>-113.7335485</v>
      </c>
      <c r="J1506" s="1" t="str">
        <f t="shared" si="107"/>
        <v>Till</v>
      </c>
      <c r="K1506" s="1" t="str">
        <f t="shared" si="109"/>
        <v>&lt;63 micron</v>
      </c>
      <c r="L1506">
        <v>0.1</v>
      </c>
      <c r="M1506">
        <v>0.86</v>
      </c>
      <c r="N1506">
        <v>6</v>
      </c>
      <c r="O1506">
        <v>30</v>
      </c>
      <c r="P1506">
        <v>0.25</v>
      </c>
      <c r="Q1506">
        <v>1</v>
      </c>
      <c r="R1506">
        <v>0.2</v>
      </c>
      <c r="S1506">
        <v>0.25</v>
      </c>
      <c r="T1506">
        <v>6</v>
      </c>
      <c r="U1506">
        <v>22</v>
      </c>
      <c r="V1506">
        <v>22</v>
      </c>
      <c r="W1506">
        <v>1.41</v>
      </c>
      <c r="X1506">
        <v>5</v>
      </c>
      <c r="Y1506">
        <v>0.5</v>
      </c>
      <c r="Z1506">
        <v>0.14000000000000001</v>
      </c>
      <c r="AA1506">
        <v>30</v>
      </c>
      <c r="AB1506">
        <v>0.34</v>
      </c>
      <c r="AC1506">
        <v>130</v>
      </c>
      <c r="AD1506">
        <v>0.5</v>
      </c>
      <c r="AE1506">
        <v>0.01</v>
      </c>
      <c r="AF1506">
        <v>14</v>
      </c>
      <c r="AH1506">
        <v>6</v>
      </c>
      <c r="AI1506">
        <v>1</v>
      </c>
      <c r="AJ1506">
        <v>3</v>
      </c>
      <c r="AK1506">
        <v>8</v>
      </c>
      <c r="AL1506">
        <v>0.09</v>
      </c>
      <c r="AO1506">
        <v>28</v>
      </c>
      <c r="AQ1506">
        <v>20</v>
      </c>
    </row>
    <row r="1507" spans="1:43" hidden="1" x14ac:dyDescent="0.25">
      <c r="A1507" t="s">
        <v>4958</v>
      </c>
      <c r="B1507" t="s">
        <v>4959</v>
      </c>
      <c r="C1507" s="1" t="str">
        <f t="shared" si="108"/>
        <v>21:0092</v>
      </c>
      <c r="D1507" s="1" t="str">
        <f t="shared" si="105"/>
        <v>21:0007</v>
      </c>
      <c r="E1507" t="s">
        <v>4581</v>
      </c>
      <c r="F1507" t="s">
        <v>4960</v>
      </c>
      <c r="H1507">
        <v>64.453345900000002</v>
      </c>
      <c r="I1507">
        <v>-113.5833203</v>
      </c>
      <c r="J1507" s="1" t="str">
        <f t="shared" si="107"/>
        <v>Till</v>
      </c>
      <c r="K1507" s="1" t="str">
        <f t="shared" si="109"/>
        <v>&lt;63 micron</v>
      </c>
      <c r="L1507">
        <v>0.1</v>
      </c>
      <c r="M1507">
        <v>0.51</v>
      </c>
      <c r="N1507">
        <v>1</v>
      </c>
      <c r="O1507">
        <v>20</v>
      </c>
      <c r="P1507">
        <v>0.25</v>
      </c>
      <c r="Q1507">
        <v>1</v>
      </c>
      <c r="R1507">
        <v>0.28000000000000003</v>
      </c>
      <c r="S1507">
        <v>0.25</v>
      </c>
      <c r="T1507">
        <v>4</v>
      </c>
      <c r="U1507">
        <v>16</v>
      </c>
      <c r="V1507">
        <v>16</v>
      </c>
      <c r="W1507">
        <v>1.02</v>
      </c>
      <c r="X1507">
        <v>5</v>
      </c>
      <c r="Y1507">
        <v>0.5</v>
      </c>
      <c r="Z1507">
        <v>0.08</v>
      </c>
      <c r="AA1507">
        <v>40</v>
      </c>
      <c r="AB1507">
        <v>0.21</v>
      </c>
      <c r="AC1507">
        <v>105</v>
      </c>
      <c r="AD1507">
        <v>0.5</v>
      </c>
      <c r="AE1507">
        <v>0.01</v>
      </c>
      <c r="AF1507">
        <v>10</v>
      </c>
      <c r="AH1507">
        <v>8</v>
      </c>
      <c r="AI1507">
        <v>1</v>
      </c>
      <c r="AJ1507">
        <v>2</v>
      </c>
      <c r="AK1507">
        <v>9</v>
      </c>
      <c r="AL1507">
        <v>0.05</v>
      </c>
      <c r="AO1507">
        <v>21</v>
      </c>
      <c r="AQ1507">
        <v>12</v>
      </c>
    </row>
    <row r="1508" spans="1:43" hidden="1" x14ac:dyDescent="0.25">
      <c r="A1508" t="s">
        <v>4961</v>
      </c>
      <c r="B1508" t="s">
        <v>4962</v>
      </c>
      <c r="C1508" s="1" t="str">
        <f t="shared" si="108"/>
        <v>21:0092</v>
      </c>
      <c r="D1508" s="1" t="str">
        <f t="shared" si="105"/>
        <v>21:0007</v>
      </c>
      <c r="E1508" t="s">
        <v>4585</v>
      </c>
      <c r="F1508" t="s">
        <v>4963</v>
      </c>
      <c r="H1508">
        <v>64.464415000000002</v>
      </c>
      <c r="I1508">
        <v>-113.9107415</v>
      </c>
      <c r="J1508" s="1" t="str">
        <f t="shared" si="107"/>
        <v>Till</v>
      </c>
      <c r="K1508" s="1" t="str">
        <f t="shared" si="109"/>
        <v>&lt;63 micron</v>
      </c>
      <c r="L1508">
        <v>0.1</v>
      </c>
      <c r="M1508">
        <v>0.66</v>
      </c>
      <c r="N1508">
        <v>1</v>
      </c>
      <c r="O1508">
        <v>20</v>
      </c>
      <c r="P1508">
        <v>0.25</v>
      </c>
      <c r="Q1508">
        <v>1</v>
      </c>
      <c r="R1508">
        <v>0.21</v>
      </c>
      <c r="S1508">
        <v>0.25</v>
      </c>
      <c r="T1508">
        <v>3</v>
      </c>
      <c r="U1508">
        <v>19</v>
      </c>
      <c r="V1508">
        <v>13</v>
      </c>
      <c r="W1508">
        <v>1.19</v>
      </c>
      <c r="X1508">
        <v>5</v>
      </c>
      <c r="Y1508">
        <v>0.5</v>
      </c>
      <c r="Z1508">
        <v>0.09</v>
      </c>
      <c r="AA1508">
        <v>40</v>
      </c>
      <c r="AB1508">
        <v>0.28999999999999998</v>
      </c>
      <c r="AC1508">
        <v>100</v>
      </c>
      <c r="AD1508">
        <v>0.5</v>
      </c>
      <c r="AE1508">
        <v>0.01</v>
      </c>
      <c r="AF1508">
        <v>10</v>
      </c>
      <c r="AH1508">
        <v>8</v>
      </c>
      <c r="AI1508">
        <v>1</v>
      </c>
      <c r="AJ1508">
        <v>2</v>
      </c>
      <c r="AK1508">
        <v>7</v>
      </c>
      <c r="AL1508">
        <v>0.06</v>
      </c>
      <c r="AO1508">
        <v>24</v>
      </c>
      <c r="AQ1508">
        <v>14</v>
      </c>
    </row>
    <row r="1509" spans="1:43" hidden="1" x14ac:dyDescent="0.25">
      <c r="A1509" t="s">
        <v>4964</v>
      </c>
      <c r="B1509" t="s">
        <v>4965</v>
      </c>
      <c r="C1509" s="1" t="str">
        <f t="shared" si="108"/>
        <v>21:0092</v>
      </c>
      <c r="D1509" s="1" t="str">
        <f t="shared" si="105"/>
        <v>21:0007</v>
      </c>
      <c r="E1509" t="s">
        <v>4589</v>
      </c>
      <c r="F1509" t="s">
        <v>4966</v>
      </c>
      <c r="H1509">
        <v>64.422551100000007</v>
      </c>
      <c r="I1509">
        <v>-113.7411007</v>
      </c>
      <c r="J1509" s="1" t="str">
        <f t="shared" si="107"/>
        <v>Till</v>
      </c>
      <c r="K1509" s="1" t="str">
        <f t="shared" si="109"/>
        <v>&lt;63 micron</v>
      </c>
      <c r="L1509">
        <v>0.1</v>
      </c>
      <c r="M1509">
        <v>0.45</v>
      </c>
      <c r="N1509">
        <v>6</v>
      </c>
      <c r="O1509">
        <v>10</v>
      </c>
      <c r="P1509">
        <v>0.25</v>
      </c>
      <c r="Q1509">
        <v>1</v>
      </c>
      <c r="R1509">
        <v>0.18</v>
      </c>
      <c r="S1509">
        <v>0.25</v>
      </c>
      <c r="T1509">
        <v>3</v>
      </c>
      <c r="U1509">
        <v>15</v>
      </c>
      <c r="V1509">
        <v>11</v>
      </c>
      <c r="W1509">
        <v>0.98</v>
      </c>
      <c r="X1509">
        <v>5</v>
      </c>
      <c r="Y1509">
        <v>0.5</v>
      </c>
      <c r="Z1509">
        <v>0.02</v>
      </c>
      <c r="AA1509">
        <v>30</v>
      </c>
      <c r="AB1509">
        <v>0.14000000000000001</v>
      </c>
      <c r="AC1509">
        <v>60</v>
      </c>
      <c r="AD1509">
        <v>0.5</v>
      </c>
      <c r="AE1509">
        <v>0.01</v>
      </c>
      <c r="AF1509">
        <v>8</v>
      </c>
      <c r="AH1509">
        <v>10</v>
      </c>
      <c r="AI1509">
        <v>1</v>
      </c>
      <c r="AJ1509">
        <v>1</v>
      </c>
      <c r="AK1509">
        <v>5</v>
      </c>
      <c r="AL1509">
        <v>0.03</v>
      </c>
      <c r="AO1509">
        <v>22</v>
      </c>
      <c r="AQ1509">
        <v>6</v>
      </c>
    </row>
    <row r="1510" spans="1:43" hidden="1" x14ac:dyDescent="0.25">
      <c r="A1510" t="s">
        <v>4967</v>
      </c>
      <c r="B1510" t="s">
        <v>4968</v>
      </c>
      <c r="C1510" s="1" t="str">
        <f t="shared" si="108"/>
        <v>21:0092</v>
      </c>
      <c r="D1510" s="1" t="str">
        <f t="shared" si="105"/>
        <v>21:0007</v>
      </c>
      <c r="E1510" t="s">
        <v>4593</v>
      </c>
      <c r="F1510" t="s">
        <v>4969</v>
      </c>
      <c r="H1510">
        <v>64.374994799999996</v>
      </c>
      <c r="I1510">
        <v>-113.5836937</v>
      </c>
      <c r="J1510" s="1" t="str">
        <f t="shared" si="107"/>
        <v>Till</v>
      </c>
      <c r="K1510" s="1" t="str">
        <f t="shared" si="109"/>
        <v>&lt;63 micron</v>
      </c>
      <c r="L1510">
        <v>0.1</v>
      </c>
      <c r="M1510">
        <v>0.7</v>
      </c>
      <c r="N1510">
        <v>2</v>
      </c>
      <c r="O1510">
        <v>10</v>
      </c>
      <c r="P1510">
        <v>0.25</v>
      </c>
      <c r="Q1510">
        <v>1</v>
      </c>
      <c r="R1510">
        <v>0.1</v>
      </c>
      <c r="S1510">
        <v>0.25</v>
      </c>
      <c r="T1510">
        <v>2</v>
      </c>
      <c r="U1510">
        <v>12</v>
      </c>
      <c r="V1510">
        <v>16</v>
      </c>
      <c r="W1510">
        <v>0.84</v>
      </c>
      <c r="X1510">
        <v>5</v>
      </c>
      <c r="Y1510">
        <v>0.5</v>
      </c>
      <c r="Z1510">
        <v>0.02</v>
      </c>
      <c r="AA1510">
        <v>30</v>
      </c>
      <c r="AB1510">
        <v>0.14000000000000001</v>
      </c>
      <c r="AC1510">
        <v>50</v>
      </c>
      <c r="AD1510">
        <v>1</v>
      </c>
      <c r="AE1510">
        <v>5.0000000000000001E-3</v>
      </c>
      <c r="AF1510">
        <v>5</v>
      </c>
      <c r="AH1510">
        <v>10</v>
      </c>
      <c r="AI1510">
        <v>1</v>
      </c>
      <c r="AJ1510">
        <v>1</v>
      </c>
      <c r="AK1510">
        <v>5</v>
      </c>
      <c r="AL1510">
        <v>0.04</v>
      </c>
      <c r="AO1510">
        <v>17</v>
      </c>
      <c r="AQ1510">
        <v>8</v>
      </c>
    </row>
    <row r="1511" spans="1:43" hidden="1" x14ac:dyDescent="0.25">
      <c r="A1511" t="s">
        <v>4970</v>
      </c>
      <c r="B1511" t="s">
        <v>4971</v>
      </c>
      <c r="C1511" s="1" t="str">
        <f t="shared" si="108"/>
        <v>21:0092</v>
      </c>
      <c r="D1511" s="1" t="str">
        <f t="shared" si="105"/>
        <v>21:0007</v>
      </c>
      <c r="E1511" t="s">
        <v>4600</v>
      </c>
      <c r="F1511" t="s">
        <v>4972</v>
      </c>
      <c r="H1511">
        <v>64.373206999999994</v>
      </c>
      <c r="I1511">
        <v>-113.9093171</v>
      </c>
      <c r="J1511" s="1" t="str">
        <f t="shared" si="107"/>
        <v>Till</v>
      </c>
      <c r="K1511" s="1" t="str">
        <f t="shared" si="109"/>
        <v>&lt;63 micron</v>
      </c>
      <c r="L1511">
        <v>0.1</v>
      </c>
      <c r="M1511">
        <v>0.64</v>
      </c>
      <c r="N1511">
        <v>4</v>
      </c>
      <c r="O1511">
        <v>10</v>
      </c>
      <c r="P1511">
        <v>0.25</v>
      </c>
      <c r="Q1511">
        <v>1</v>
      </c>
      <c r="R1511">
        <v>0.12</v>
      </c>
      <c r="S1511">
        <v>0.25</v>
      </c>
      <c r="T1511">
        <v>3</v>
      </c>
      <c r="U1511">
        <v>16</v>
      </c>
      <c r="V1511">
        <v>10</v>
      </c>
      <c r="W1511">
        <v>0.95</v>
      </c>
      <c r="X1511">
        <v>5</v>
      </c>
      <c r="Y1511">
        <v>0.5</v>
      </c>
      <c r="Z1511">
        <v>0.03</v>
      </c>
      <c r="AA1511">
        <v>20</v>
      </c>
      <c r="AB1511">
        <v>0.19</v>
      </c>
      <c r="AC1511">
        <v>70</v>
      </c>
      <c r="AD1511">
        <v>1</v>
      </c>
      <c r="AE1511">
        <v>0.01</v>
      </c>
      <c r="AF1511">
        <v>10</v>
      </c>
      <c r="AH1511">
        <v>6</v>
      </c>
      <c r="AI1511">
        <v>1</v>
      </c>
      <c r="AJ1511">
        <v>1</v>
      </c>
      <c r="AK1511">
        <v>5</v>
      </c>
      <c r="AL1511">
        <v>0.05</v>
      </c>
      <c r="AO1511">
        <v>20</v>
      </c>
      <c r="AQ1511">
        <v>8</v>
      </c>
    </row>
    <row r="1512" spans="1:43" hidden="1" x14ac:dyDescent="0.25">
      <c r="A1512" t="s">
        <v>4973</v>
      </c>
      <c r="B1512" t="s">
        <v>4974</v>
      </c>
      <c r="C1512" s="1" t="str">
        <f t="shared" si="108"/>
        <v>21:0092</v>
      </c>
      <c r="D1512" s="1" t="str">
        <f t="shared" si="105"/>
        <v>21:0007</v>
      </c>
      <c r="E1512" t="s">
        <v>4604</v>
      </c>
      <c r="F1512" t="s">
        <v>4975</v>
      </c>
      <c r="H1512">
        <v>64.3420244</v>
      </c>
      <c r="I1512">
        <v>-113.7708435</v>
      </c>
      <c r="J1512" s="1" t="str">
        <f t="shared" si="107"/>
        <v>Till</v>
      </c>
      <c r="K1512" s="1" t="str">
        <f t="shared" si="109"/>
        <v>&lt;63 micron</v>
      </c>
      <c r="L1512">
        <v>0.1</v>
      </c>
      <c r="M1512">
        <v>0.57999999999999996</v>
      </c>
      <c r="N1512">
        <v>6</v>
      </c>
      <c r="O1512">
        <v>20</v>
      </c>
      <c r="P1512">
        <v>0.25</v>
      </c>
      <c r="Q1512">
        <v>1</v>
      </c>
      <c r="R1512">
        <v>0.15</v>
      </c>
      <c r="S1512">
        <v>0.25</v>
      </c>
      <c r="T1512">
        <v>4</v>
      </c>
      <c r="U1512">
        <v>17</v>
      </c>
      <c r="V1512">
        <v>12</v>
      </c>
      <c r="W1512">
        <v>1.01</v>
      </c>
      <c r="X1512">
        <v>5</v>
      </c>
      <c r="Y1512">
        <v>0.5</v>
      </c>
      <c r="Z1512">
        <v>0.08</v>
      </c>
      <c r="AA1512">
        <v>30</v>
      </c>
      <c r="AB1512">
        <v>0.21</v>
      </c>
      <c r="AC1512">
        <v>80</v>
      </c>
      <c r="AD1512">
        <v>1</v>
      </c>
      <c r="AE1512">
        <v>0.01</v>
      </c>
      <c r="AF1512">
        <v>10</v>
      </c>
      <c r="AH1512">
        <v>10</v>
      </c>
      <c r="AI1512">
        <v>1</v>
      </c>
      <c r="AJ1512">
        <v>1</v>
      </c>
      <c r="AK1512">
        <v>4</v>
      </c>
      <c r="AL1512">
        <v>0.04</v>
      </c>
      <c r="AO1512">
        <v>21</v>
      </c>
      <c r="AQ1512">
        <v>12</v>
      </c>
    </row>
    <row r="1513" spans="1:43" hidden="1" x14ac:dyDescent="0.25">
      <c r="A1513" t="s">
        <v>4976</v>
      </c>
      <c r="B1513" t="s">
        <v>4977</v>
      </c>
      <c r="C1513" s="1" t="str">
        <f t="shared" si="108"/>
        <v>21:0092</v>
      </c>
      <c r="D1513" s="1" t="str">
        <f t="shared" si="105"/>
        <v>21:0007</v>
      </c>
      <c r="E1513" t="s">
        <v>4608</v>
      </c>
      <c r="F1513" t="s">
        <v>4978</v>
      </c>
      <c r="H1513">
        <v>64.132981999999998</v>
      </c>
      <c r="I1513">
        <v>-113.10167149999999</v>
      </c>
      <c r="J1513" s="1" t="str">
        <f t="shared" si="107"/>
        <v>Till</v>
      </c>
      <c r="K1513" s="1" t="str">
        <f t="shared" si="109"/>
        <v>&lt;63 micron</v>
      </c>
      <c r="L1513">
        <v>0.1</v>
      </c>
      <c r="M1513">
        <v>0.87</v>
      </c>
      <c r="N1513">
        <v>2</v>
      </c>
      <c r="O1513">
        <v>20</v>
      </c>
      <c r="P1513">
        <v>0.25</v>
      </c>
      <c r="Q1513">
        <v>1</v>
      </c>
      <c r="R1513">
        <v>0.15</v>
      </c>
      <c r="S1513">
        <v>0.25</v>
      </c>
      <c r="T1513">
        <v>3</v>
      </c>
      <c r="U1513">
        <v>16</v>
      </c>
      <c r="V1513">
        <v>10</v>
      </c>
      <c r="W1513">
        <v>1.22</v>
      </c>
      <c r="X1513">
        <v>5</v>
      </c>
      <c r="Y1513">
        <v>0.5</v>
      </c>
      <c r="Z1513">
        <v>0.02</v>
      </c>
      <c r="AA1513">
        <v>20</v>
      </c>
      <c r="AB1513">
        <v>0.21</v>
      </c>
      <c r="AC1513">
        <v>70</v>
      </c>
      <c r="AD1513">
        <v>0.5</v>
      </c>
      <c r="AE1513">
        <v>0.01</v>
      </c>
      <c r="AF1513">
        <v>8</v>
      </c>
      <c r="AH1513">
        <v>8</v>
      </c>
      <c r="AI1513">
        <v>1</v>
      </c>
      <c r="AJ1513">
        <v>1</v>
      </c>
      <c r="AK1513">
        <v>6</v>
      </c>
      <c r="AL1513">
        <v>0.06</v>
      </c>
      <c r="AO1513">
        <v>24</v>
      </c>
      <c r="AQ1513">
        <v>10</v>
      </c>
    </row>
    <row r="1514" spans="1:43" hidden="1" x14ac:dyDescent="0.25">
      <c r="A1514" t="s">
        <v>4979</v>
      </c>
      <c r="B1514" t="s">
        <v>4980</v>
      </c>
      <c r="C1514" s="1" t="str">
        <f t="shared" si="108"/>
        <v>21:0092</v>
      </c>
      <c r="D1514" s="1" t="str">
        <f t="shared" si="105"/>
        <v>21:0007</v>
      </c>
      <c r="E1514" t="s">
        <v>4612</v>
      </c>
      <c r="F1514" t="s">
        <v>4981</v>
      </c>
      <c r="H1514">
        <v>64.0498963</v>
      </c>
      <c r="I1514">
        <v>-113.1051853</v>
      </c>
      <c r="J1514" s="1" t="str">
        <f t="shared" si="107"/>
        <v>Till</v>
      </c>
      <c r="K1514" s="1" t="str">
        <f t="shared" si="109"/>
        <v>&lt;63 micron</v>
      </c>
      <c r="L1514">
        <v>0.1</v>
      </c>
      <c r="M1514">
        <v>0.81</v>
      </c>
      <c r="N1514">
        <v>6</v>
      </c>
      <c r="O1514">
        <v>10</v>
      </c>
      <c r="P1514">
        <v>0.25</v>
      </c>
      <c r="Q1514">
        <v>2</v>
      </c>
      <c r="R1514">
        <v>0.14000000000000001</v>
      </c>
      <c r="S1514">
        <v>0.25</v>
      </c>
      <c r="T1514">
        <v>3</v>
      </c>
      <c r="U1514">
        <v>13</v>
      </c>
      <c r="V1514">
        <v>12</v>
      </c>
      <c r="W1514">
        <v>0.93</v>
      </c>
      <c r="X1514">
        <v>5</v>
      </c>
      <c r="Y1514">
        <v>0.5</v>
      </c>
      <c r="Z1514">
        <v>0.04</v>
      </c>
      <c r="AA1514">
        <v>20</v>
      </c>
      <c r="AB1514">
        <v>0.18</v>
      </c>
      <c r="AC1514">
        <v>65</v>
      </c>
      <c r="AD1514">
        <v>0.5</v>
      </c>
      <c r="AE1514">
        <v>0.01</v>
      </c>
      <c r="AF1514">
        <v>10</v>
      </c>
      <c r="AH1514">
        <v>6</v>
      </c>
      <c r="AI1514">
        <v>1</v>
      </c>
      <c r="AJ1514">
        <v>1</v>
      </c>
      <c r="AK1514">
        <v>5</v>
      </c>
      <c r="AL1514">
        <v>0.04</v>
      </c>
      <c r="AO1514">
        <v>19</v>
      </c>
      <c r="AQ1514">
        <v>10</v>
      </c>
    </row>
    <row r="1515" spans="1:43" hidden="1" x14ac:dyDescent="0.25">
      <c r="A1515" t="s">
        <v>4982</v>
      </c>
      <c r="B1515" t="s">
        <v>4983</v>
      </c>
      <c r="C1515" s="1" t="str">
        <f t="shared" si="108"/>
        <v>21:0092</v>
      </c>
      <c r="D1515" s="1" t="str">
        <f t="shared" si="105"/>
        <v>21:0007</v>
      </c>
      <c r="E1515" t="s">
        <v>4616</v>
      </c>
      <c r="F1515" t="s">
        <v>4984</v>
      </c>
      <c r="H1515">
        <v>64.078492299999994</v>
      </c>
      <c r="I1515">
        <v>-113.2461679</v>
      </c>
      <c r="J1515" s="1" t="str">
        <f t="shared" si="107"/>
        <v>Till</v>
      </c>
      <c r="K1515" s="1" t="str">
        <f t="shared" si="109"/>
        <v>&lt;63 micron</v>
      </c>
      <c r="L1515">
        <v>0.1</v>
      </c>
      <c r="M1515">
        <v>0.59</v>
      </c>
      <c r="N1515">
        <v>6</v>
      </c>
      <c r="O1515">
        <v>20</v>
      </c>
      <c r="P1515">
        <v>0.25</v>
      </c>
      <c r="Q1515">
        <v>1</v>
      </c>
      <c r="R1515">
        <v>0.19</v>
      </c>
      <c r="S1515">
        <v>0.25</v>
      </c>
      <c r="T1515">
        <v>3</v>
      </c>
      <c r="U1515">
        <v>14</v>
      </c>
      <c r="V1515">
        <v>13</v>
      </c>
      <c r="W1515">
        <v>0.91</v>
      </c>
      <c r="X1515">
        <v>5</v>
      </c>
      <c r="Y1515">
        <v>0.5</v>
      </c>
      <c r="Z1515">
        <v>0.06</v>
      </c>
      <c r="AA1515">
        <v>30</v>
      </c>
      <c r="AB1515">
        <v>0.21</v>
      </c>
      <c r="AC1515">
        <v>85</v>
      </c>
      <c r="AD1515">
        <v>0.5</v>
      </c>
      <c r="AE1515">
        <v>0.01</v>
      </c>
      <c r="AF1515">
        <v>9</v>
      </c>
      <c r="AH1515">
        <v>4</v>
      </c>
      <c r="AI1515">
        <v>1</v>
      </c>
      <c r="AJ1515">
        <v>1</v>
      </c>
      <c r="AK1515">
        <v>7</v>
      </c>
      <c r="AL1515">
        <v>0.04</v>
      </c>
      <c r="AO1515">
        <v>20</v>
      </c>
      <c r="AQ1515">
        <v>12</v>
      </c>
    </row>
    <row r="1516" spans="1:43" hidden="1" x14ac:dyDescent="0.25">
      <c r="A1516" t="s">
        <v>4985</v>
      </c>
      <c r="B1516" t="s">
        <v>4986</v>
      </c>
      <c r="C1516" s="1" t="str">
        <f t="shared" si="108"/>
        <v>21:0092</v>
      </c>
      <c r="D1516" s="1" t="str">
        <f t="shared" si="105"/>
        <v>21:0007</v>
      </c>
      <c r="E1516" t="s">
        <v>4620</v>
      </c>
      <c r="F1516" t="s">
        <v>4987</v>
      </c>
      <c r="H1516">
        <v>64.286332200000004</v>
      </c>
      <c r="I1516">
        <v>-113.60245140000001</v>
      </c>
      <c r="J1516" s="1" t="str">
        <f t="shared" si="107"/>
        <v>Till</v>
      </c>
      <c r="K1516" s="1" t="str">
        <f t="shared" si="109"/>
        <v>&lt;63 micron</v>
      </c>
      <c r="L1516">
        <v>0.1</v>
      </c>
      <c r="M1516">
        <v>0.79</v>
      </c>
      <c r="N1516">
        <v>2</v>
      </c>
      <c r="O1516">
        <v>10</v>
      </c>
      <c r="P1516">
        <v>0.25</v>
      </c>
      <c r="Q1516">
        <v>1</v>
      </c>
      <c r="R1516">
        <v>0.1</v>
      </c>
      <c r="S1516">
        <v>0.25</v>
      </c>
      <c r="T1516">
        <v>3</v>
      </c>
      <c r="U1516">
        <v>12</v>
      </c>
      <c r="V1516">
        <v>3</v>
      </c>
      <c r="W1516">
        <v>0.96</v>
      </c>
      <c r="X1516">
        <v>5</v>
      </c>
      <c r="Y1516">
        <v>0.5</v>
      </c>
      <c r="Z1516">
        <v>0.02</v>
      </c>
      <c r="AA1516">
        <v>30</v>
      </c>
      <c r="AB1516">
        <v>0.13</v>
      </c>
      <c r="AC1516">
        <v>55</v>
      </c>
      <c r="AD1516">
        <v>0.5</v>
      </c>
      <c r="AE1516">
        <v>0.01</v>
      </c>
      <c r="AF1516">
        <v>6</v>
      </c>
      <c r="AH1516">
        <v>4</v>
      </c>
      <c r="AI1516">
        <v>1</v>
      </c>
      <c r="AJ1516">
        <v>1</v>
      </c>
      <c r="AK1516">
        <v>5</v>
      </c>
      <c r="AL1516">
        <v>0.05</v>
      </c>
      <c r="AO1516">
        <v>20</v>
      </c>
      <c r="AQ1516">
        <v>6</v>
      </c>
    </row>
    <row r="1517" spans="1:43" hidden="1" x14ac:dyDescent="0.25">
      <c r="A1517" t="s">
        <v>4988</v>
      </c>
      <c r="B1517" t="s">
        <v>4989</v>
      </c>
      <c r="C1517" s="1" t="str">
        <f t="shared" si="108"/>
        <v>21:0092</v>
      </c>
      <c r="D1517" s="1" t="str">
        <f t="shared" si="105"/>
        <v>21:0007</v>
      </c>
      <c r="E1517" t="s">
        <v>4624</v>
      </c>
      <c r="F1517" t="s">
        <v>4990</v>
      </c>
      <c r="H1517">
        <v>64.297051400000001</v>
      </c>
      <c r="I1517">
        <v>-113.86962320000001</v>
      </c>
      <c r="J1517" s="1" t="str">
        <f t="shared" si="107"/>
        <v>Till</v>
      </c>
      <c r="K1517" s="1" t="str">
        <f t="shared" si="109"/>
        <v>&lt;63 micron</v>
      </c>
      <c r="L1517">
        <v>0.1</v>
      </c>
      <c r="M1517">
        <v>0.89</v>
      </c>
      <c r="N1517">
        <v>1</v>
      </c>
      <c r="O1517">
        <v>20</v>
      </c>
      <c r="P1517">
        <v>0.25</v>
      </c>
      <c r="Q1517">
        <v>1</v>
      </c>
      <c r="R1517">
        <v>0.15</v>
      </c>
      <c r="S1517">
        <v>0.25</v>
      </c>
      <c r="T1517">
        <v>4</v>
      </c>
      <c r="U1517">
        <v>17</v>
      </c>
      <c r="V1517">
        <v>12</v>
      </c>
      <c r="W1517">
        <v>1.17</v>
      </c>
      <c r="X1517">
        <v>5</v>
      </c>
      <c r="Y1517">
        <v>0.5</v>
      </c>
      <c r="Z1517">
        <v>7.0000000000000007E-2</v>
      </c>
      <c r="AA1517">
        <v>30</v>
      </c>
      <c r="AB1517">
        <v>0.25</v>
      </c>
      <c r="AC1517">
        <v>90</v>
      </c>
      <c r="AD1517">
        <v>0.5</v>
      </c>
      <c r="AE1517">
        <v>0.01</v>
      </c>
      <c r="AF1517">
        <v>9</v>
      </c>
      <c r="AH1517">
        <v>6</v>
      </c>
      <c r="AI1517">
        <v>1</v>
      </c>
      <c r="AJ1517">
        <v>2</v>
      </c>
      <c r="AK1517">
        <v>6</v>
      </c>
      <c r="AL1517">
        <v>0.06</v>
      </c>
      <c r="AO1517">
        <v>24</v>
      </c>
      <c r="AQ1517">
        <v>14</v>
      </c>
    </row>
    <row r="1518" spans="1:43" hidden="1" x14ac:dyDescent="0.25">
      <c r="A1518" t="s">
        <v>4991</v>
      </c>
      <c r="B1518" t="s">
        <v>4992</v>
      </c>
      <c r="C1518" s="1" t="str">
        <f t="shared" si="108"/>
        <v>21:0092</v>
      </c>
      <c r="D1518" s="1" t="str">
        <f t="shared" si="105"/>
        <v>21:0007</v>
      </c>
      <c r="E1518" t="s">
        <v>4628</v>
      </c>
      <c r="F1518" t="s">
        <v>4993</v>
      </c>
      <c r="H1518">
        <v>64.180859999999996</v>
      </c>
      <c r="I1518">
        <v>-113.8908759</v>
      </c>
      <c r="J1518" s="1" t="str">
        <f t="shared" si="107"/>
        <v>Till</v>
      </c>
      <c r="K1518" s="1" t="str">
        <f t="shared" si="109"/>
        <v>&lt;63 micron</v>
      </c>
      <c r="L1518">
        <v>0.1</v>
      </c>
      <c r="M1518">
        <v>0.99</v>
      </c>
      <c r="N1518">
        <v>1</v>
      </c>
      <c r="O1518">
        <v>20</v>
      </c>
      <c r="P1518">
        <v>0.25</v>
      </c>
      <c r="Q1518">
        <v>1</v>
      </c>
      <c r="R1518">
        <v>0.11</v>
      </c>
      <c r="S1518">
        <v>0.25</v>
      </c>
      <c r="T1518">
        <v>4</v>
      </c>
      <c r="U1518">
        <v>17</v>
      </c>
      <c r="V1518">
        <v>13</v>
      </c>
      <c r="W1518">
        <v>1.32</v>
      </c>
      <c r="X1518">
        <v>10</v>
      </c>
      <c r="Y1518">
        <v>0.5</v>
      </c>
      <c r="Z1518">
        <v>0.03</v>
      </c>
      <c r="AA1518">
        <v>40</v>
      </c>
      <c r="AB1518">
        <v>0.25</v>
      </c>
      <c r="AC1518">
        <v>75</v>
      </c>
      <c r="AD1518">
        <v>0.5</v>
      </c>
      <c r="AE1518">
        <v>0.01</v>
      </c>
      <c r="AF1518">
        <v>9</v>
      </c>
      <c r="AH1518">
        <v>8</v>
      </c>
      <c r="AI1518">
        <v>1</v>
      </c>
      <c r="AJ1518">
        <v>2</v>
      </c>
      <c r="AK1518">
        <v>6</v>
      </c>
      <c r="AL1518">
        <v>7.0000000000000007E-2</v>
      </c>
      <c r="AO1518">
        <v>25</v>
      </c>
      <c r="AQ1518">
        <v>12</v>
      </c>
    </row>
    <row r="1519" spans="1:43" hidden="1" x14ac:dyDescent="0.25">
      <c r="A1519" t="s">
        <v>4994</v>
      </c>
      <c r="B1519" t="s">
        <v>4995</v>
      </c>
      <c r="C1519" s="1" t="str">
        <f t="shared" si="108"/>
        <v>21:0092</v>
      </c>
      <c r="D1519" s="1" t="str">
        <f t="shared" si="105"/>
        <v>21:0007</v>
      </c>
      <c r="E1519" t="s">
        <v>4632</v>
      </c>
      <c r="F1519" t="s">
        <v>4996</v>
      </c>
      <c r="H1519">
        <v>64.209435499999998</v>
      </c>
      <c r="I1519">
        <v>-113.7218924</v>
      </c>
      <c r="J1519" s="1" t="str">
        <f t="shared" si="107"/>
        <v>Till</v>
      </c>
      <c r="K1519" s="1" t="str">
        <f t="shared" si="109"/>
        <v>&lt;63 micron</v>
      </c>
      <c r="L1519">
        <v>0.1</v>
      </c>
      <c r="M1519">
        <v>1.34</v>
      </c>
      <c r="N1519">
        <v>4</v>
      </c>
      <c r="O1519">
        <v>10</v>
      </c>
      <c r="P1519">
        <v>0.25</v>
      </c>
      <c r="Q1519">
        <v>1</v>
      </c>
      <c r="R1519">
        <v>0.15</v>
      </c>
      <c r="S1519">
        <v>0.25</v>
      </c>
      <c r="T1519">
        <v>6</v>
      </c>
      <c r="U1519">
        <v>28</v>
      </c>
      <c r="V1519">
        <v>15</v>
      </c>
      <c r="W1519">
        <v>1.86</v>
      </c>
      <c r="X1519">
        <v>10</v>
      </c>
      <c r="Y1519">
        <v>0.5</v>
      </c>
      <c r="Z1519">
        <v>0.03</v>
      </c>
      <c r="AA1519">
        <v>70</v>
      </c>
      <c r="AB1519">
        <v>0.3</v>
      </c>
      <c r="AC1519">
        <v>90</v>
      </c>
      <c r="AD1519">
        <v>0.5</v>
      </c>
      <c r="AE1519">
        <v>0.01</v>
      </c>
      <c r="AF1519">
        <v>14</v>
      </c>
      <c r="AH1519">
        <v>14</v>
      </c>
      <c r="AI1519">
        <v>1</v>
      </c>
      <c r="AJ1519">
        <v>2</v>
      </c>
      <c r="AK1519">
        <v>6</v>
      </c>
      <c r="AL1519">
        <v>7.0000000000000007E-2</v>
      </c>
      <c r="AO1519">
        <v>37</v>
      </c>
      <c r="AQ1519">
        <v>16</v>
      </c>
    </row>
    <row r="1520" spans="1:43" hidden="1" x14ac:dyDescent="0.25">
      <c r="A1520" t="s">
        <v>4997</v>
      </c>
      <c r="B1520" t="s">
        <v>4998</v>
      </c>
      <c r="C1520" s="1" t="str">
        <f t="shared" si="108"/>
        <v>21:0092</v>
      </c>
      <c r="D1520" s="1" t="str">
        <f t="shared" si="105"/>
        <v>21:0007</v>
      </c>
      <c r="E1520" t="s">
        <v>4636</v>
      </c>
      <c r="F1520" t="s">
        <v>4999</v>
      </c>
      <c r="H1520">
        <v>64.179394900000005</v>
      </c>
      <c r="I1520">
        <v>-113.5847765</v>
      </c>
      <c r="J1520" s="1" t="str">
        <f t="shared" si="107"/>
        <v>Till</v>
      </c>
      <c r="K1520" s="1" t="str">
        <f t="shared" si="109"/>
        <v>&lt;63 micron</v>
      </c>
      <c r="L1520">
        <v>0.1</v>
      </c>
      <c r="M1520">
        <v>0.62</v>
      </c>
      <c r="N1520">
        <v>1</v>
      </c>
      <c r="O1520">
        <v>20</v>
      </c>
      <c r="P1520">
        <v>0.25</v>
      </c>
      <c r="Q1520">
        <v>1</v>
      </c>
      <c r="R1520">
        <v>0.21</v>
      </c>
      <c r="S1520">
        <v>0.25</v>
      </c>
      <c r="T1520">
        <v>3</v>
      </c>
      <c r="U1520">
        <v>15</v>
      </c>
      <c r="V1520">
        <v>10</v>
      </c>
      <c r="W1520">
        <v>1.1200000000000001</v>
      </c>
      <c r="X1520">
        <v>10</v>
      </c>
      <c r="Y1520">
        <v>0.5</v>
      </c>
      <c r="Z1520">
        <v>0.05</v>
      </c>
      <c r="AA1520">
        <v>50</v>
      </c>
      <c r="AB1520">
        <v>0.21</v>
      </c>
      <c r="AC1520">
        <v>90</v>
      </c>
      <c r="AD1520">
        <v>0.5</v>
      </c>
      <c r="AE1520">
        <v>0.01</v>
      </c>
      <c r="AF1520">
        <v>9</v>
      </c>
      <c r="AH1520">
        <v>8</v>
      </c>
      <c r="AI1520">
        <v>1</v>
      </c>
      <c r="AJ1520">
        <v>2</v>
      </c>
      <c r="AK1520">
        <v>9</v>
      </c>
      <c r="AL1520">
        <v>0.05</v>
      </c>
      <c r="AO1520">
        <v>23</v>
      </c>
      <c r="AQ1520">
        <v>12</v>
      </c>
    </row>
    <row r="1521" spans="1:43" hidden="1" x14ac:dyDescent="0.25">
      <c r="A1521" t="s">
        <v>5000</v>
      </c>
      <c r="B1521" t="s">
        <v>5001</v>
      </c>
      <c r="C1521" s="1" t="str">
        <f t="shared" si="108"/>
        <v>21:0092</v>
      </c>
      <c r="D1521" s="1" t="str">
        <f t="shared" si="105"/>
        <v>21:0007</v>
      </c>
      <c r="E1521" t="s">
        <v>4647</v>
      </c>
      <c r="F1521" t="s">
        <v>5002</v>
      </c>
      <c r="H1521">
        <v>64.072795499999998</v>
      </c>
      <c r="I1521">
        <v>-113.901961</v>
      </c>
      <c r="J1521" s="1" t="str">
        <f t="shared" si="107"/>
        <v>Till</v>
      </c>
      <c r="K1521" s="1" t="str">
        <f t="shared" si="109"/>
        <v>&lt;63 micron</v>
      </c>
      <c r="L1521">
        <v>0.1</v>
      </c>
      <c r="M1521">
        <v>0.64</v>
      </c>
      <c r="N1521">
        <v>1</v>
      </c>
      <c r="O1521">
        <v>10</v>
      </c>
      <c r="P1521">
        <v>0.25</v>
      </c>
      <c r="Q1521">
        <v>1</v>
      </c>
      <c r="R1521">
        <v>0.17</v>
      </c>
      <c r="S1521">
        <v>0.25</v>
      </c>
      <c r="T1521">
        <v>2</v>
      </c>
      <c r="U1521">
        <v>12</v>
      </c>
      <c r="V1521">
        <v>4</v>
      </c>
      <c r="W1521">
        <v>1.1100000000000001</v>
      </c>
      <c r="X1521">
        <v>5</v>
      </c>
      <c r="Y1521">
        <v>0.5</v>
      </c>
      <c r="Z1521">
        <v>0.03</v>
      </c>
      <c r="AA1521">
        <v>40</v>
      </c>
      <c r="AB1521">
        <v>0.15</v>
      </c>
      <c r="AC1521">
        <v>60</v>
      </c>
      <c r="AD1521">
        <v>1</v>
      </c>
      <c r="AE1521">
        <v>0.01</v>
      </c>
      <c r="AF1521">
        <v>4</v>
      </c>
      <c r="AH1521">
        <v>6</v>
      </c>
      <c r="AI1521">
        <v>1</v>
      </c>
      <c r="AJ1521">
        <v>1</v>
      </c>
      <c r="AK1521">
        <v>8</v>
      </c>
      <c r="AL1521">
        <v>0.04</v>
      </c>
      <c r="AO1521">
        <v>26</v>
      </c>
      <c r="AQ1521">
        <v>6</v>
      </c>
    </row>
    <row r="1522" spans="1:43" hidden="1" x14ac:dyDescent="0.25">
      <c r="A1522" t="s">
        <v>5003</v>
      </c>
      <c r="B1522" t="s">
        <v>5004</v>
      </c>
      <c r="C1522" s="1" t="str">
        <f t="shared" si="108"/>
        <v>21:0092</v>
      </c>
      <c r="D1522" s="1" t="str">
        <f t="shared" si="105"/>
        <v>21:0007</v>
      </c>
      <c r="E1522" t="s">
        <v>4651</v>
      </c>
      <c r="F1522" t="s">
        <v>5005</v>
      </c>
      <c r="H1522">
        <v>64.0404348</v>
      </c>
      <c r="I1522">
        <v>-113.6984544</v>
      </c>
      <c r="J1522" s="1" t="str">
        <f t="shared" si="107"/>
        <v>Till</v>
      </c>
      <c r="K1522" s="1" t="str">
        <f t="shared" si="109"/>
        <v>&lt;63 micron</v>
      </c>
      <c r="L1522">
        <v>0.1</v>
      </c>
      <c r="M1522">
        <v>0.92</v>
      </c>
      <c r="N1522">
        <v>1</v>
      </c>
      <c r="O1522">
        <v>30</v>
      </c>
      <c r="P1522">
        <v>0.25</v>
      </c>
      <c r="Q1522">
        <v>1</v>
      </c>
      <c r="R1522">
        <v>0.14000000000000001</v>
      </c>
      <c r="S1522">
        <v>0.25</v>
      </c>
      <c r="T1522">
        <v>4</v>
      </c>
      <c r="U1522">
        <v>16</v>
      </c>
      <c r="V1522">
        <v>11</v>
      </c>
      <c r="W1522">
        <v>1.38</v>
      </c>
      <c r="X1522">
        <v>5</v>
      </c>
      <c r="Y1522">
        <v>0.5</v>
      </c>
      <c r="Z1522">
        <v>0.03</v>
      </c>
      <c r="AA1522">
        <v>40</v>
      </c>
      <c r="AB1522">
        <v>0.25</v>
      </c>
      <c r="AC1522">
        <v>90</v>
      </c>
      <c r="AD1522">
        <v>0.5</v>
      </c>
      <c r="AE1522">
        <v>0.01</v>
      </c>
      <c r="AF1522">
        <v>9</v>
      </c>
      <c r="AH1522">
        <v>8</v>
      </c>
      <c r="AI1522">
        <v>1</v>
      </c>
      <c r="AJ1522">
        <v>2</v>
      </c>
      <c r="AK1522">
        <v>7</v>
      </c>
      <c r="AL1522">
        <v>0.08</v>
      </c>
      <c r="AO1522">
        <v>32</v>
      </c>
      <c r="AQ1522">
        <v>12</v>
      </c>
    </row>
    <row r="1523" spans="1:43" hidden="1" x14ac:dyDescent="0.25">
      <c r="A1523" t="s">
        <v>5006</v>
      </c>
      <c r="B1523" t="s">
        <v>5007</v>
      </c>
      <c r="C1523" s="1" t="str">
        <f t="shared" si="108"/>
        <v>21:0092</v>
      </c>
      <c r="D1523" s="1" t="str">
        <f t="shared" si="105"/>
        <v>21:0007</v>
      </c>
      <c r="E1523" t="s">
        <v>4655</v>
      </c>
      <c r="F1523" t="s">
        <v>5008</v>
      </c>
      <c r="H1523">
        <v>64.079172799999995</v>
      </c>
      <c r="I1523">
        <v>-113.54821080000001</v>
      </c>
      <c r="J1523" s="1" t="str">
        <f t="shared" si="107"/>
        <v>Till</v>
      </c>
      <c r="K1523" s="1" t="str">
        <f t="shared" si="109"/>
        <v>&lt;63 micron</v>
      </c>
      <c r="L1523">
        <v>0.1</v>
      </c>
      <c r="M1523">
        <v>0.82</v>
      </c>
      <c r="N1523">
        <v>4</v>
      </c>
      <c r="O1523">
        <v>10</v>
      </c>
      <c r="P1523">
        <v>0.25</v>
      </c>
      <c r="Q1523">
        <v>1</v>
      </c>
      <c r="R1523">
        <v>0.13</v>
      </c>
      <c r="S1523">
        <v>0.25</v>
      </c>
      <c r="T1523">
        <v>4</v>
      </c>
      <c r="U1523">
        <v>23</v>
      </c>
      <c r="V1523">
        <v>12</v>
      </c>
      <c r="W1523">
        <v>1.25</v>
      </c>
      <c r="X1523">
        <v>5</v>
      </c>
      <c r="Y1523">
        <v>0.5</v>
      </c>
      <c r="Z1523">
        <v>0.03</v>
      </c>
      <c r="AA1523">
        <v>40</v>
      </c>
      <c r="AB1523">
        <v>0.28999999999999998</v>
      </c>
      <c r="AC1523">
        <v>85</v>
      </c>
      <c r="AD1523">
        <v>0.5</v>
      </c>
      <c r="AE1523">
        <v>0.01</v>
      </c>
      <c r="AF1523">
        <v>9</v>
      </c>
      <c r="AH1523">
        <v>8</v>
      </c>
      <c r="AI1523">
        <v>1</v>
      </c>
      <c r="AJ1523">
        <v>2</v>
      </c>
      <c r="AK1523">
        <v>6</v>
      </c>
      <c r="AL1523">
        <v>7.0000000000000007E-2</v>
      </c>
      <c r="AO1523">
        <v>29</v>
      </c>
      <c r="AQ1523">
        <v>14</v>
      </c>
    </row>
    <row r="1524" spans="1:43" hidden="1" x14ac:dyDescent="0.25">
      <c r="A1524" t="s">
        <v>5009</v>
      </c>
      <c r="B1524" t="s">
        <v>5010</v>
      </c>
      <c r="C1524" s="1" t="str">
        <f t="shared" ref="C1524:C1587" si="110">HYPERLINK("http://geochem.nrcan.gc.ca/cdogs/content/bdl/bdl210094_e.htm", "21:0094")</f>
        <v>21:0094</v>
      </c>
      <c r="D1524" s="1" t="str">
        <f t="shared" ref="D1524:D1587" si="111">HYPERLINK("http://geochem.nrcan.gc.ca/cdogs/content/svy/svy210012_e.htm", "21:0012")</f>
        <v>21:0012</v>
      </c>
      <c r="E1524" t="s">
        <v>5011</v>
      </c>
      <c r="F1524" t="s">
        <v>5012</v>
      </c>
      <c r="H1524">
        <v>66.787186199999994</v>
      </c>
      <c r="I1524">
        <v>-113.1563192</v>
      </c>
      <c r="J1524" s="1" t="str">
        <f t="shared" si="107"/>
        <v>Till</v>
      </c>
      <c r="K1524" s="1" t="str">
        <f t="shared" ref="K1524:K1587" si="112">HYPERLINK("http://geochem.nrcan.gc.ca/cdogs/content/kwd/kwd080003_e.htm", "&lt;2 micron")</f>
        <v>&lt;2 micron</v>
      </c>
      <c r="L1524">
        <v>0.1</v>
      </c>
      <c r="M1524">
        <v>4.16</v>
      </c>
      <c r="N1524">
        <v>20</v>
      </c>
      <c r="O1524">
        <v>100</v>
      </c>
      <c r="P1524">
        <v>0.25</v>
      </c>
      <c r="Q1524">
        <v>1</v>
      </c>
      <c r="R1524">
        <v>0.16</v>
      </c>
      <c r="T1524">
        <v>47</v>
      </c>
      <c r="U1524">
        <v>65</v>
      </c>
      <c r="V1524">
        <v>64</v>
      </c>
      <c r="W1524">
        <v>5.32</v>
      </c>
      <c r="X1524">
        <v>5</v>
      </c>
      <c r="Y1524">
        <v>0.5</v>
      </c>
      <c r="Z1524">
        <v>0.22</v>
      </c>
      <c r="AA1524">
        <v>30</v>
      </c>
      <c r="AB1524">
        <v>0.94</v>
      </c>
      <c r="AC1524">
        <v>1200</v>
      </c>
      <c r="AD1524">
        <v>2</v>
      </c>
      <c r="AE1524">
        <v>0.89</v>
      </c>
      <c r="AF1524">
        <v>38</v>
      </c>
      <c r="AH1524">
        <v>20</v>
      </c>
      <c r="AI1524">
        <v>2</v>
      </c>
      <c r="AJ1524">
        <v>7</v>
      </c>
      <c r="AK1524">
        <v>9</v>
      </c>
      <c r="AL1524">
        <v>0.12</v>
      </c>
      <c r="AN1524">
        <v>5</v>
      </c>
      <c r="AO1524">
        <v>75</v>
      </c>
      <c r="AP1524">
        <v>10</v>
      </c>
      <c r="AQ1524">
        <v>44</v>
      </c>
    </row>
    <row r="1525" spans="1:43" hidden="1" x14ac:dyDescent="0.25">
      <c r="A1525" t="s">
        <v>5013</v>
      </c>
      <c r="B1525" t="s">
        <v>5014</v>
      </c>
      <c r="C1525" s="1" t="str">
        <f t="shared" si="110"/>
        <v>21:0094</v>
      </c>
      <c r="D1525" s="1" t="str">
        <f t="shared" si="111"/>
        <v>21:0012</v>
      </c>
      <c r="E1525" t="s">
        <v>5015</v>
      </c>
      <c r="F1525" t="s">
        <v>5016</v>
      </c>
      <c r="H1525">
        <v>66.794984600000006</v>
      </c>
      <c r="I1525">
        <v>-113.25723929999999</v>
      </c>
      <c r="J1525" s="1" t="str">
        <f t="shared" si="107"/>
        <v>Till</v>
      </c>
      <c r="K1525" s="1" t="str">
        <f t="shared" si="112"/>
        <v>&lt;2 micron</v>
      </c>
      <c r="L1525">
        <v>0.2</v>
      </c>
      <c r="M1525">
        <v>3.12</v>
      </c>
      <c r="N1525">
        <v>1</v>
      </c>
      <c r="O1525">
        <v>230</v>
      </c>
      <c r="P1525">
        <v>0.25</v>
      </c>
      <c r="Q1525">
        <v>1</v>
      </c>
      <c r="R1525">
        <v>0.37</v>
      </c>
      <c r="T1525">
        <v>16</v>
      </c>
      <c r="U1525">
        <v>58</v>
      </c>
      <c r="V1525">
        <v>85</v>
      </c>
      <c r="W1525">
        <v>4.54</v>
      </c>
      <c r="X1525">
        <v>5</v>
      </c>
      <c r="Y1525">
        <v>0.5</v>
      </c>
      <c r="Z1525">
        <v>0.64</v>
      </c>
      <c r="AA1525">
        <v>40</v>
      </c>
      <c r="AB1525">
        <v>1.53</v>
      </c>
      <c r="AC1525">
        <v>405</v>
      </c>
      <c r="AD1525">
        <v>0.5</v>
      </c>
      <c r="AE1525">
        <v>0.49</v>
      </c>
      <c r="AF1525">
        <v>33</v>
      </c>
      <c r="AH1525">
        <v>2</v>
      </c>
      <c r="AI1525">
        <v>2</v>
      </c>
      <c r="AJ1525">
        <v>10</v>
      </c>
      <c r="AK1525">
        <v>13</v>
      </c>
      <c r="AL1525">
        <v>0.1</v>
      </c>
      <c r="AN1525">
        <v>5</v>
      </c>
      <c r="AO1525">
        <v>60</v>
      </c>
      <c r="AP1525">
        <v>10</v>
      </c>
      <c r="AQ1525">
        <v>72</v>
      </c>
    </row>
    <row r="1526" spans="1:43" hidden="1" x14ac:dyDescent="0.25">
      <c r="A1526" t="s">
        <v>5017</v>
      </c>
      <c r="B1526" t="s">
        <v>5018</v>
      </c>
      <c r="C1526" s="1" t="str">
        <f t="shared" si="110"/>
        <v>21:0094</v>
      </c>
      <c r="D1526" s="1" t="str">
        <f t="shared" si="111"/>
        <v>21:0012</v>
      </c>
      <c r="E1526" t="s">
        <v>5019</v>
      </c>
      <c r="F1526" t="s">
        <v>5020</v>
      </c>
      <c r="H1526">
        <v>66.784090800000001</v>
      </c>
      <c r="I1526">
        <v>-113.4030204</v>
      </c>
      <c r="J1526" s="1" t="str">
        <f t="shared" si="107"/>
        <v>Till</v>
      </c>
      <c r="K1526" s="1" t="str">
        <f t="shared" si="112"/>
        <v>&lt;2 micron</v>
      </c>
      <c r="L1526">
        <v>0.1</v>
      </c>
      <c r="M1526">
        <v>2.83</v>
      </c>
      <c r="N1526">
        <v>16</v>
      </c>
      <c r="O1526">
        <v>850</v>
      </c>
      <c r="P1526">
        <v>0.25</v>
      </c>
      <c r="Q1526">
        <v>1</v>
      </c>
      <c r="R1526">
        <v>0.61</v>
      </c>
      <c r="T1526">
        <v>29</v>
      </c>
      <c r="U1526">
        <v>46</v>
      </c>
      <c r="V1526">
        <v>103</v>
      </c>
      <c r="W1526">
        <v>4.92</v>
      </c>
      <c r="X1526">
        <v>5</v>
      </c>
      <c r="Y1526">
        <v>0.5</v>
      </c>
      <c r="Z1526">
        <v>0.36</v>
      </c>
      <c r="AA1526">
        <v>40</v>
      </c>
      <c r="AB1526">
        <v>1.86</v>
      </c>
      <c r="AC1526">
        <v>1605</v>
      </c>
      <c r="AD1526">
        <v>1</v>
      </c>
      <c r="AE1526">
        <v>0.92</v>
      </c>
      <c r="AF1526">
        <v>29</v>
      </c>
      <c r="AH1526">
        <v>30</v>
      </c>
      <c r="AI1526">
        <v>2</v>
      </c>
      <c r="AJ1526">
        <v>11</v>
      </c>
      <c r="AK1526">
        <v>11</v>
      </c>
      <c r="AL1526">
        <v>0.04</v>
      </c>
      <c r="AN1526">
        <v>5</v>
      </c>
      <c r="AO1526">
        <v>52</v>
      </c>
      <c r="AP1526">
        <v>10</v>
      </c>
      <c r="AQ1526">
        <v>64</v>
      </c>
    </row>
    <row r="1527" spans="1:43" hidden="1" x14ac:dyDescent="0.25">
      <c r="A1527" t="s">
        <v>5021</v>
      </c>
      <c r="B1527" t="s">
        <v>5022</v>
      </c>
      <c r="C1527" s="1" t="str">
        <f t="shared" si="110"/>
        <v>21:0094</v>
      </c>
      <c r="D1527" s="1" t="str">
        <f t="shared" si="111"/>
        <v>21:0012</v>
      </c>
      <c r="E1527" t="s">
        <v>5023</v>
      </c>
      <c r="F1527" t="s">
        <v>5024</v>
      </c>
      <c r="H1527">
        <v>66.834077199999996</v>
      </c>
      <c r="I1527">
        <v>-113.4225512</v>
      </c>
      <c r="J1527" s="1" t="str">
        <f t="shared" si="107"/>
        <v>Till</v>
      </c>
      <c r="K1527" s="1" t="str">
        <f t="shared" si="112"/>
        <v>&lt;2 micron</v>
      </c>
      <c r="L1527">
        <v>0.1</v>
      </c>
      <c r="M1527">
        <v>3.15</v>
      </c>
      <c r="N1527">
        <v>1</v>
      </c>
      <c r="O1527">
        <v>530</v>
      </c>
      <c r="P1527">
        <v>0.25</v>
      </c>
      <c r="Q1527">
        <v>1</v>
      </c>
      <c r="R1527">
        <v>0.51</v>
      </c>
      <c r="T1527">
        <v>18</v>
      </c>
      <c r="U1527">
        <v>48</v>
      </c>
      <c r="V1527">
        <v>90</v>
      </c>
      <c r="W1527">
        <v>4.49</v>
      </c>
      <c r="X1527">
        <v>5</v>
      </c>
      <c r="Y1527">
        <v>0.5</v>
      </c>
      <c r="Z1527">
        <v>0.61</v>
      </c>
      <c r="AA1527">
        <v>30</v>
      </c>
      <c r="AB1527">
        <v>1.94</v>
      </c>
      <c r="AC1527">
        <v>730</v>
      </c>
      <c r="AD1527">
        <v>0.5</v>
      </c>
      <c r="AE1527">
        <v>0.56000000000000005</v>
      </c>
      <c r="AF1527">
        <v>32</v>
      </c>
      <c r="AH1527">
        <v>2</v>
      </c>
      <c r="AI1527">
        <v>2</v>
      </c>
      <c r="AJ1527">
        <v>11</v>
      </c>
      <c r="AK1527">
        <v>10</v>
      </c>
      <c r="AL1527">
        <v>0.06</v>
      </c>
      <c r="AN1527">
        <v>5</v>
      </c>
      <c r="AO1527">
        <v>48</v>
      </c>
      <c r="AP1527">
        <v>10</v>
      </c>
      <c r="AQ1527">
        <v>64</v>
      </c>
    </row>
    <row r="1528" spans="1:43" hidden="1" x14ac:dyDescent="0.25">
      <c r="A1528" t="s">
        <v>5025</v>
      </c>
      <c r="B1528" t="s">
        <v>5026</v>
      </c>
      <c r="C1528" s="1" t="str">
        <f t="shared" si="110"/>
        <v>21:0094</v>
      </c>
      <c r="D1528" s="1" t="str">
        <f t="shared" si="111"/>
        <v>21:0012</v>
      </c>
      <c r="E1528" t="s">
        <v>5027</v>
      </c>
      <c r="F1528" t="s">
        <v>5028</v>
      </c>
      <c r="H1528">
        <v>66.869365099999996</v>
      </c>
      <c r="I1528">
        <v>-113.32725240000001</v>
      </c>
      <c r="J1528" s="1" t="str">
        <f t="shared" si="107"/>
        <v>Till</v>
      </c>
      <c r="K1528" s="1" t="str">
        <f t="shared" si="112"/>
        <v>&lt;2 micron</v>
      </c>
      <c r="L1528">
        <v>0.1</v>
      </c>
      <c r="M1528">
        <v>2.95</v>
      </c>
      <c r="N1528">
        <v>1</v>
      </c>
      <c r="O1528">
        <v>210</v>
      </c>
      <c r="P1528">
        <v>0.25</v>
      </c>
      <c r="Q1528">
        <v>2</v>
      </c>
      <c r="R1528">
        <v>0.67</v>
      </c>
      <c r="T1528">
        <v>17</v>
      </c>
      <c r="U1528">
        <v>60</v>
      </c>
      <c r="V1528">
        <v>79</v>
      </c>
      <c r="W1528">
        <v>4.2699999999999996</v>
      </c>
      <c r="X1528">
        <v>5</v>
      </c>
      <c r="Y1528">
        <v>0.5</v>
      </c>
      <c r="Z1528">
        <v>0.69</v>
      </c>
      <c r="AA1528">
        <v>30</v>
      </c>
      <c r="AB1528">
        <v>1.81</v>
      </c>
      <c r="AC1528">
        <v>365</v>
      </c>
      <c r="AD1528">
        <v>0.5</v>
      </c>
      <c r="AE1528">
        <v>0.35</v>
      </c>
      <c r="AF1528">
        <v>35</v>
      </c>
      <c r="AH1528">
        <v>4</v>
      </c>
      <c r="AI1528">
        <v>2</v>
      </c>
      <c r="AJ1528">
        <v>9</v>
      </c>
      <c r="AK1528">
        <v>15</v>
      </c>
      <c r="AL1528">
        <v>0.09</v>
      </c>
      <c r="AN1528">
        <v>5</v>
      </c>
      <c r="AO1528">
        <v>57</v>
      </c>
      <c r="AP1528">
        <v>10</v>
      </c>
      <c r="AQ1528">
        <v>74</v>
      </c>
    </row>
    <row r="1529" spans="1:43" hidden="1" x14ac:dyDescent="0.25">
      <c r="A1529" t="s">
        <v>5029</v>
      </c>
      <c r="B1529" t="s">
        <v>5030</v>
      </c>
      <c r="C1529" s="1" t="str">
        <f t="shared" si="110"/>
        <v>21:0094</v>
      </c>
      <c r="D1529" s="1" t="str">
        <f t="shared" si="111"/>
        <v>21:0012</v>
      </c>
      <c r="E1529" t="s">
        <v>5027</v>
      </c>
      <c r="F1529" t="s">
        <v>5031</v>
      </c>
      <c r="H1529">
        <v>66.869365099999996</v>
      </c>
      <c r="I1529">
        <v>-113.32725240000001</v>
      </c>
      <c r="J1529" s="1" t="str">
        <f t="shared" si="107"/>
        <v>Till</v>
      </c>
      <c r="K1529" s="1" t="str">
        <f t="shared" si="112"/>
        <v>&lt;2 micron</v>
      </c>
      <c r="L1529">
        <v>0.1</v>
      </c>
      <c r="M1529">
        <v>3.28</v>
      </c>
      <c r="N1529">
        <v>4</v>
      </c>
      <c r="O1529">
        <v>210</v>
      </c>
      <c r="P1529">
        <v>0.5</v>
      </c>
      <c r="Q1529">
        <v>1</v>
      </c>
      <c r="R1529">
        <v>0.75</v>
      </c>
      <c r="T1529">
        <v>17</v>
      </c>
      <c r="U1529">
        <v>63</v>
      </c>
      <c r="V1529">
        <v>82</v>
      </c>
      <c r="W1529">
        <v>4.45</v>
      </c>
      <c r="X1529">
        <v>5</v>
      </c>
      <c r="Y1529">
        <v>0.5</v>
      </c>
      <c r="Z1529">
        <v>0.68</v>
      </c>
      <c r="AA1529">
        <v>30</v>
      </c>
      <c r="AB1529">
        <v>1.93</v>
      </c>
      <c r="AC1529">
        <v>380</v>
      </c>
      <c r="AD1529">
        <v>0.5</v>
      </c>
      <c r="AE1529">
        <v>0.36</v>
      </c>
      <c r="AF1529">
        <v>37</v>
      </c>
      <c r="AH1529">
        <v>12</v>
      </c>
      <c r="AI1529">
        <v>1</v>
      </c>
      <c r="AJ1529">
        <v>7</v>
      </c>
      <c r="AK1529">
        <v>16</v>
      </c>
      <c r="AL1529">
        <v>0.11</v>
      </c>
      <c r="AN1529">
        <v>5</v>
      </c>
      <c r="AO1529">
        <v>62</v>
      </c>
      <c r="AP1529">
        <v>5</v>
      </c>
      <c r="AQ1529">
        <v>78</v>
      </c>
    </row>
    <row r="1530" spans="1:43" hidden="1" x14ac:dyDescent="0.25">
      <c r="A1530" t="s">
        <v>5032</v>
      </c>
      <c r="B1530" t="s">
        <v>5033</v>
      </c>
      <c r="C1530" s="1" t="str">
        <f t="shared" si="110"/>
        <v>21:0094</v>
      </c>
      <c r="D1530" s="1" t="str">
        <f t="shared" si="111"/>
        <v>21:0012</v>
      </c>
      <c r="E1530" t="s">
        <v>5034</v>
      </c>
      <c r="F1530" t="s">
        <v>5035</v>
      </c>
      <c r="H1530">
        <v>66.905412600000005</v>
      </c>
      <c r="I1530">
        <v>-113.43823930000001</v>
      </c>
      <c r="J1530" s="1" t="str">
        <f t="shared" si="107"/>
        <v>Till</v>
      </c>
      <c r="K1530" s="1" t="str">
        <f t="shared" si="112"/>
        <v>&lt;2 micron</v>
      </c>
      <c r="L1530">
        <v>0.1</v>
      </c>
      <c r="M1530">
        <v>2.97</v>
      </c>
      <c r="N1530">
        <v>6</v>
      </c>
      <c r="O1530">
        <v>440</v>
      </c>
      <c r="P1530">
        <v>0.25</v>
      </c>
      <c r="Q1530">
        <v>1</v>
      </c>
      <c r="R1530">
        <v>0.31</v>
      </c>
      <c r="T1530">
        <v>21</v>
      </c>
      <c r="U1530">
        <v>53</v>
      </c>
      <c r="V1530">
        <v>85</v>
      </c>
      <c r="W1530">
        <v>4.59</v>
      </c>
      <c r="X1530">
        <v>5</v>
      </c>
      <c r="Y1530">
        <v>0.5</v>
      </c>
      <c r="Z1530">
        <v>0.5</v>
      </c>
      <c r="AA1530">
        <v>40</v>
      </c>
      <c r="AB1530">
        <v>1.47</v>
      </c>
      <c r="AC1530">
        <v>680</v>
      </c>
      <c r="AD1530">
        <v>0.5</v>
      </c>
      <c r="AE1530">
        <v>0.53</v>
      </c>
      <c r="AF1530">
        <v>36</v>
      </c>
      <c r="AH1530">
        <v>14</v>
      </c>
      <c r="AI1530">
        <v>1</v>
      </c>
      <c r="AJ1530">
        <v>10</v>
      </c>
      <c r="AK1530">
        <v>11</v>
      </c>
      <c r="AL1530">
        <v>0.06</v>
      </c>
      <c r="AN1530">
        <v>5</v>
      </c>
      <c r="AO1530">
        <v>49</v>
      </c>
      <c r="AP1530">
        <v>10</v>
      </c>
      <c r="AQ1530">
        <v>70</v>
      </c>
    </row>
    <row r="1531" spans="1:43" hidden="1" x14ac:dyDescent="0.25">
      <c r="A1531" t="s">
        <v>5036</v>
      </c>
      <c r="B1531" t="s">
        <v>5037</v>
      </c>
      <c r="C1531" s="1" t="str">
        <f t="shared" si="110"/>
        <v>21:0094</v>
      </c>
      <c r="D1531" s="1" t="str">
        <f t="shared" si="111"/>
        <v>21:0012</v>
      </c>
      <c r="E1531" t="s">
        <v>5038</v>
      </c>
      <c r="F1531" t="s">
        <v>5039</v>
      </c>
      <c r="H1531">
        <v>66.976409899999993</v>
      </c>
      <c r="I1531">
        <v>-113.41737430000001</v>
      </c>
      <c r="J1531" s="1" t="str">
        <f t="shared" si="107"/>
        <v>Till</v>
      </c>
      <c r="K1531" s="1" t="str">
        <f t="shared" si="112"/>
        <v>&lt;2 micron</v>
      </c>
      <c r="L1531">
        <v>0.1</v>
      </c>
      <c r="M1531">
        <v>3.29</v>
      </c>
      <c r="N1531">
        <v>2</v>
      </c>
      <c r="O1531">
        <v>330</v>
      </c>
      <c r="P1531">
        <v>0.25</v>
      </c>
      <c r="Q1531">
        <v>2</v>
      </c>
      <c r="R1531">
        <v>0.93</v>
      </c>
      <c r="T1531">
        <v>18</v>
      </c>
      <c r="U1531">
        <v>60</v>
      </c>
      <c r="V1531">
        <v>67</v>
      </c>
      <c r="W1531">
        <v>4.26</v>
      </c>
      <c r="X1531">
        <v>5</v>
      </c>
      <c r="Y1531">
        <v>0.5</v>
      </c>
      <c r="Z1531">
        <v>0.83</v>
      </c>
      <c r="AA1531">
        <v>30</v>
      </c>
      <c r="AB1531">
        <v>2.16</v>
      </c>
      <c r="AC1531">
        <v>395</v>
      </c>
      <c r="AD1531">
        <v>0.5</v>
      </c>
      <c r="AE1531">
        <v>0.36</v>
      </c>
      <c r="AF1531">
        <v>34</v>
      </c>
      <c r="AH1531">
        <v>10</v>
      </c>
      <c r="AI1531">
        <v>2</v>
      </c>
      <c r="AJ1531">
        <v>8</v>
      </c>
      <c r="AK1531">
        <v>13</v>
      </c>
      <c r="AL1531">
        <v>7.0000000000000007E-2</v>
      </c>
      <c r="AN1531">
        <v>5</v>
      </c>
      <c r="AO1531">
        <v>53</v>
      </c>
      <c r="AP1531">
        <v>10</v>
      </c>
      <c r="AQ1531">
        <v>72</v>
      </c>
    </row>
    <row r="1532" spans="1:43" hidden="1" x14ac:dyDescent="0.25">
      <c r="A1532" t="s">
        <v>5040</v>
      </c>
      <c r="B1532" t="s">
        <v>5041</v>
      </c>
      <c r="C1532" s="1" t="str">
        <f t="shared" si="110"/>
        <v>21:0094</v>
      </c>
      <c r="D1532" s="1" t="str">
        <f t="shared" si="111"/>
        <v>21:0012</v>
      </c>
      <c r="E1532" t="s">
        <v>5042</v>
      </c>
      <c r="F1532" t="s">
        <v>5043</v>
      </c>
      <c r="H1532">
        <v>66.937392200000005</v>
      </c>
      <c r="I1532">
        <v>-113.3063409</v>
      </c>
      <c r="J1532" s="1" t="str">
        <f t="shared" si="107"/>
        <v>Till</v>
      </c>
      <c r="K1532" s="1" t="str">
        <f t="shared" si="112"/>
        <v>&lt;2 micron</v>
      </c>
      <c r="L1532">
        <v>0.2</v>
      </c>
      <c r="M1532">
        <v>2.67</v>
      </c>
      <c r="N1532">
        <v>22</v>
      </c>
      <c r="O1532">
        <v>360</v>
      </c>
      <c r="P1532">
        <v>0.25</v>
      </c>
      <c r="Q1532">
        <v>2</v>
      </c>
      <c r="R1532">
        <v>0.69</v>
      </c>
      <c r="T1532">
        <v>38</v>
      </c>
      <c r="U1532">
        <v>60</v>
      </c>
      <c r="V1532">
        <v>161</v>
      </c>
      <c r="W1532">
        <v>5.07</v>
      </c>
      <c r="X1532">
        <v>5</v>
      </c>
      <c r="Y1532">
        <v>0.5</v>
      </c>
      <c r="Z1532">
        <v>0.43</v>
      </c>
      <c r="AA1532">
        <v>50</v>
      </c>
      <c r="AB1532">
        <v>1.97</v>
      </c>
      <c r="AC1532">
        <v>805</v>
      </c>
      <c r="AD1532">
        <v>0.5</v>
      </c>
      <c r="AE1532">
        <v>0.62</v>
      </c>
      <c r="AF1532">
        <v>51</v>
      </c>
      <c r="AH1532">
        <v>26</v>
      </c>
      <c r="AI1532">
        <v>4</v>
      </c>
      <c r="AJ1532">
        <v>9</v>
      </c>
      <c r="AK1532">
        <v>14</v>
      </c>
      <c r="AL1532">
        <v>0.1</v>
      </c>
      <c r="AN1532">
        <v>5</v>
      </c>
      <c r="AO1532">
        <v>56</v>
      </c>
      <c r="AP1532">
        <v>20</v>
      </c>
      <c r="AQ1532">
        <v>96</v>
      </c>
    </row>
    <row r="1533" spans="1:43" hidden="1" x14ac:dyDescent="0.25">
      <c r="A1533" t="s">
        <v>5044</v>
      </c>
      <c r="B1533" t="s">
        <v>5045</v>
      </c>
      <c r="C1533" s="1" t="str">
        <f t="shared" si="110"/>
        <v>21:0094</v>
      </c>
      <c r="D1533" s="1" t="str">
        <f t="shared" si="111"/>
        <v>21:0012</v>
      </c>
      <c r="E1533" t="s">
        <v>5046</v>
      </c>
      <c r="F1533" t="s">
        <v>5047</v>
      </c>
      <c r="H1533">
        <v>66.977992200000003</v>
      </c>
      <c r="I1533">
        <v>-113.1671034</v>
      </c>
      <c r="J1533" s="1" t="str">
        <f t="shared" si="107"/>
        <v>Till</v>
      </c>
      <c r="K1533" s="1" t="str">
        <f t="shared" si="112"/>
        <v>&lt;2 micron</v>
      </c>
      <c r="L1533">
        <v>0.1</v>
      </c>
      <c r="M1533">
        <v>2.95</v>
      </c>
      <c r="N1533">
        <v>10</v>
      </c>
      <c r="O1533">
        <v>670</v>
      </c>
      <c r="P1533">
        <v>0.25</v>
      </c>
      <c r="Q1533">
        <v>1</v>
      </c>
      <c r="R1533">
        <v>0.43</v>
      </c>
      <c r="T1533">
        <v>25</v>
      </c>
      <c r="U1533">
        <v>52</v>
      </c>
      <c r="V1533">
        <v>99</v>
      </c>
      <c r="W1533">
        <v>5.03</v>
      </c>
      <c r="X1533">
        <v>5</v>
      </c>
      <c r="Y1533">
        <v>1</v>
      </c>
      <c r="Z1533">
        <v>0.54</v>
      </c>
      <c r="AA1533">
        <v>30</v>
      </c>
      <c r="AB1533">
        <v>1.96</v>
      </c>
      <c r="AC1533">
        <v>770</v>
      </c>
      <c r="AD1533">
        <v>0.5</v>
      </c>
      <c r="AE1533">
        <v>0.61</v>
      </c>
      <c r="AF1533">
        <v>34</v>
      </c>
      <c r="AH1533">
        <v>10</v>
      </c>
      <c r="AI1533">
        <v>1</v>
      </c>
      <c r="AJ1533">
        <v>10</v>
      </c>
      <c r="AK1533">
        <v>9</v>
      </c>
      <c r="AL1533">
        <v>0.04</v>
      </c>
      <c r="AN1533">
        <v>5</v>
      </c>
      <c r="AO1533">
        <v>44</v>
      </c>
      <c r="AP1533">
        <v>10</v>
      </c>
      <c r="AQ1533">
        <v>54</v>
      </c>
    </row>
    <row r="1534" spans="1:43" hidden="1" x14ac:dyDescent="0.25">
      <c r="A1534" t="s">
        <v>5048</v>
      </c>
      <c r="B1534" t="s">
        <v>5049</v>
      </c>
      <c r="C1534" s="1" t="str">
        <f t="shared" si="110"/>
        <v>21:0094</v>
      </c>
      <c r="D1534" s="1" t="str">
        <f t="shared" si="111"/>
        <v>21:0012</v>
      </c>
      <c r="E1534" t="s">
        <v>5050</v>
      </c>
      <c r="F1534" t="s">
        <v>5051</v>
      </c>
      <c r="H1534">
        <v>66.9506394</v>
      </c>
      <c r="I1534">
        <v>-113.031836</v>
      </c>
      <c r="J1534" s="1" t="str">
        <f t="shared" si="107"/>
        <v>Till</v>
      </c>
      <c r="K1534" s="1" t="str">
        <f t="shared" si="112"/>
        <v>&lt;2 micron</v>
      </c>
      <c r="L1534">
        <v>0.1</v>
      </c>
      <c r="M1534">
        <v>4.38</v>
      </c>
      <c r="N1534">
        <v>24</v>
      </c>
      <c r="O1534">
        <v>210</v>
      </c>
      <c r="P1534">
        <v>0.25</v>
      </c>
      <c r="Q1534">
        <v>1</v>
      </c>
      <c r="R1534">
        <v>0.2</v>
      </c>
      <c r="T1534">
        <v>79</v>
      </c>
      <c r="U1534">
        <v>74</v>
      </c>
      <c r="V1534">
        <v>235</v>
      </c>
      <c r="W1534">
        <v>8.7899999999999991</v>
      </c>
      <c r="X1534">
        <v>5</v>
      </c>
      <c r="Y1534">
        <v>0.5</v>
      </c>
      <c r="Z1534">
        <v>0.42</v>
      </c>
      <c r="AA1534">
        <v>20</v>
      </c>
      <c r="AB1534">
        <v>1.57</v>
      </c>
      <c r="AC1534">
        <v>3560</v>
      </c>
      <c r="AD1534">
        <v>1</v>
      </c>
      <c r="AE1534">
        <v>0.88</v>
      </c>
      <c r="AF1534">
        <v>45</v>
      </c>
      <c r="AH1534">
        <v>26</v>
      </c>
      <c r="AI1534">
        <v>1</v>
      </c>
      <c r="AJ1534">
        <v>9</v>
      </c>
      <c r="AK1534">
        <v>7</v>
      </c>
      <c r="AL1534">
        <v>0.03</v>
      </c>
      <c r="AN1534">
        <v>5</v>
      </c>
      <c r="AO1534">
        <v>64</v>
      </c>
      <c r="AP1534">
        <v>20</v>
      </c>
      <c r="AQ1534">
        <v>44</v>
      </c>
    </row>
    <row r="1535" spans="1:43" hidden="1" x14ac:dyDescent="0.25">
      <c r="A1535" t="s">
        <v>5052</v>
      </c>
      <c r="B1535" t="s">
        <v>5053</v>
      </c>
      <c r="C1535" s="1" t="str">
        <f t="shared" si="110"/>
        <v>21:0094</v>
      </c>
      <c r="D1535" s="1" t="str">
        <f t="shared" si="111"/>
        <v>21:0012</v>
      </c>
      <c r="E1535" t="s">
        <v>5054</v>
      </c>
      <c r="F1535" t="s">
        <v>5055</v>
      </c>
      <c r="H1535">
        <v>66.913729000000004</v>
      </c>
      <c r="I1535">
        <v>-113.1770872</v>
      </c>
      <c r="J1535" s="1" t="str">
        <f t="shared" si="107"/>
        <v>Till</v>
      </c>
      <c r="K1535" s="1" t="str">
        <f t="shared" si="112"/>
        <v>&lt;2 micron</v>
      </c>
      <c r="L1535">
        <v>0.2</v>
      </c>
      <c r="M1535">
        <v>3.78</v>
      </c>
      <c r="N1535">
        <v>14</v>
      </c>
      <c r="O1535">
        <v>290</v>
      </c>
      <c r="P1535">
        <v>0.25</v>
      </c>
      <c r="Q1535">
        <v>1</v>
      </c>
      <c r="R1535">
        <v>0.5</v>
      </c>
      <c r="T1535">
        <v>34</v>
      </c>
      <c r="U1535">
        <v>61</v>
      </c>
      <c r="V1535">
        <v>120</v>
      </c>
      <c r="W1535">
        <v>5.63</v>
      </c>
      <c r="X1535">
        <v>5</v>
      </c>
      <c r="Y1535">
        <v>0.5</v>
      </c>
      <c r="Z1535">
        <v>0.37</v>
      </c>
      <c r="AA1535">
        <v>60</v>
      </c>
      <c r="AB1535">
        <v>1.51</v>
      </c>
      <c r="AC1535">
        <v>820</v>
      </c>
      <c r="AD1535">
        <v>0.5</v>
      </c>
      <c r="AE1535">
        <v>0.78</v>
      </c>
      <c r="AF1535">
        <v>38</v>
      </c>
      <c r="AH1535">
        <v>26</v>
      </c>
      <c r="AI1535">
        <v>1</v>
      </c>
      <c r="AJ1535">
        <v>10</v>
      </c>
      <c r="AK1535">
        <v>10</v>
      </c>
      <c r="AL1535">
        <v>0.06</v>
      </c>
      <c r="AN1535">
        <v>5</v>
      </c>
      <c r="AO1535">
        <v>67</v>
      </c>
      <c r="AP1535">
        <v>20</v>
      </c>
      <c r="AQ1535">
        <v>56</v>
      </c>
    </row>
    <row r="1536" spans="1:43" hidden="1" x14ac:dyDescent="0.25">
      <c r="A1536" t="s">
        <v>5056</v>
      </c>
      <c r="B1536" t="s">
        <v>5057</v>
      </c>
      <c r="C1536" s="1" t="str">
        <f t="shared" si="110"/>
        <v>21:0094</v>
      </c>
      <c r="D1536" s="1" t="str">
        <f t="shared" si="111"/>
        <v>21:0012</v>
      </c>
      <c r="E1536" t="s">
        <v>5058</v>
      </c>
      <c r="F1536" t="s">
        <v>5059</v>
      </c>
      <c r="H1536">
        <v>66.859723099999997</v>
      </c>
      <c r="I1536">
        <v>-113.07026070000001</v>
      </c>
      <c r="J1536" s="1" t="str">
        <f t="shared" si="107"/>
        <v>Till</v>
      </c>
      <c r="K1536" s="1" t="str">
        <f t="shared" si="112"/>
        <v>&lt;2 micron</v>
      </c>
      <c r="L1536">
        <v>0.1</v>
      </c>
      <c r="M1536">
        <v>3.6</v>
      </c>
      <c r="N1536">
        <v>2</v>
      </c>
      <c r="O1536">
        <v>100</v>
      </c>
      <c r="P1536">
        <v>0.25</v>
      </c>
      <c r="Q1536">
        <v>1</v>
      </c>
      <c r="R1536">
        <v>0.16</v>
      </c>
      <c r="T1536">
        <v>22</v>
      </c>
      <c r="U1536">
        <v>55</v>
      </c>
      <c r="V1536">
        <v>41</v>
      </c>
      <c r="W1536">
        <v>6.49</v>
      </c>
      <c r="X1536">
        <v>5</v>
      </c>
      <c r="Y1536">
        <v>0.5</v>
      </c>
      <c r="Z1536">
        <v>0.24</v>
      </c>
      <c r="AA1536">
        <v>60</v>
      </c>
      <c r="AB1536">
        <v>1.17</v>
      </c>
      <c r="AC1536">
        <v>1000</v>
      </c>
      <c r="AD1536">
        <v>1</v>
      </c>
      <c r="AE1536">
        <v>0.84</v>
      </c>
      <c r="AF1536">
        <v>26</v>
      </c>
      <c r="AH1536">
        <v>20</v>
      </c>
      <c r="AI1536">
        <v>1</v>
      </c>
      <c r="AJ1536">
        <v>6</v>
      </c>
      <c r="AK1536">
        <v>7</v>
      </c>
      <c r="AL1536">
        <v>0.13</v>
      </c>
      <c r="AN1536">
        <v>5</v>
      </c>
      <c r="AO1536">
        <v>94</v>
      </c>
      <c r="AP1536">
        <v>20</v>
      </c>
      <c r="AQ1536">
        <v>42</v>
      </c>
    </row>
    <row r="1537" spans="1:43" hidden="1" x14ac:dyDescent="0.25">
      <c r="A1537" t="s">
        <v>5060</v>
      </c>
      <c r="B1537" t="s">
        <v>5061</v>
      </c>
      <c r="C1537" s="1" t="str">
        <f t="shared" si="110"/>
        <v>21:0094</v>
      </c>
      <c r="D1537" s="1" t="str">
        <f t="shared" si="111"/>
        <v>21:0012</v>
      </c>
      <c r="E1537" t="s">
        <v>5062</v>
      </c>
      <c r="F1537" t="s">
        <v>5063</v>
      </c>
      <c r="H1537">
        <v>66.803261599999999</v>
      </c>
      <c r="I1537">
        <v>-113.03861980000001</v>
      </c>
      <c r="J1537" s="1" t="str">
        <f t="shared" si="107"/>
        <v>Till</v>
      </c>
      <c r="K1537" s="1" t="str">
        <f t="shared" si="112"/>
        <v>&lt;2 micron</v>
      </c>
      <c r="L1537">
        <v>0.2</v>
      </c>
      <c r="M1537">
        <v>4.4800000000000004</v>
      </c>
      <c r="N1537">
        <v>8</v>
      </c>
      <c r="O1537">
        <v>140</v>
      </c>
      <c r="P1537">
        <v>0.25</v>
      </c>
      <c r="Q1537">
        <v>1</v>
      </c>
      <c r="R1537">
        <v>0.28999999999999998</v>
      </c>
      <c r="T1537">
        <v>37</v>
      </c>
      <c r="U1537">
        <v>100</v>
      </c>
      <c r="V1537">
        <v>137</v>
      </c>
      <c r="W1537">
        <v>6.3</v>
      </c>
      <c r="X1537">
        <v>5</v>
      </c>
      <c r="Y1537">
        <v>0.5</v>
      </c>
      <c r="Z1537">
        <v>0.33</v>
      </c>
      <c r="AA1537">
        <v>100</v>
      </c>
      <c r="AB1537">
        <v>1.88</v>
      </c>
      <c r="AC1537">
        <v>1405</v>
      </c>
      <c r="AD1537">
        <v>1</v>
      </c>
      <c r="AE1537">
        <v>0.88</v>
      </c>
      <c r="AF1537">
        <v>53</v>
      </c>
      <c r="AH1537">
        <v>36</v>
      </c>
      <c r="AI1537">
        <v>1</v>
      </c>
      <c r="AJ1537">
        <v>14</v>
      </c>
      <c r="AK1537">
        <v>11</v>
      </c>
      <c r="AL1537">
        <v>0.15</v>
      </c>
      <c r="AN1537">
        <v>5</v>
      </c>
      <c r="AO1537">
        <v>93</v>
      </c>
      <c r="AP1537">
        <v>20</v>
      </c>
      <c r="AQ1537">
        <v>74</v>
      </c>
    </row>
    <row r="1538" spans="1:43" hidden="1" x14ac:dyDescent="0.25">
      <c r="A1538" t="s">
        <v>5064</v>
      </c>
      <c r="B1538" t="s">
        <v>5065</v>
      </c>
      <c r="C1538" s="1" t="str">
        <f t="shared" si="110"/>
        <v>21:0094</v>
      </c>
      <c r="D1538" s="1" t="str">
        <f t="shared" si="111"/>
        <v>21:0012</v>
      </c>
      <c r="E1538" t="s">
        <v>5066</v>
      </c>
      <c r="F1538" t="s">
        <v>5067</v>
      </c>
      <c r="H1538">
        <v>66.7220832</v>
      </c>
      <c r="I1538">
        <v>-113.1815474</v>
      </c>
      <c r="J1538" s="1" t="str">
        <f t="shared" si="107"/>
        <v>Till</v>
      </c>
      <c r="K1538" s="1" t="str">
        <f t="shared" si="112"/>
        <v>&lt;2 micron</v>
      </c>
      <c r="L1538">
        <v>0.1</v>
      </c>
      <c r="M1538">
        <v>2.73</v>
      </c>
      <c r="N1538">
        <v>1</v>
      </c>
      <c r="O1538">
        <v>130</v>
      </c>
      <c r="P1538">
        <v>0.25</v>
      </c>
      <c r="Q1538">
        <v>1</v>
      </c>
      <c r="R1538">
        <v>0.5</v>
      </c>
      <c r="T1538">
        <v>22</v>
      </c>
      <c r="U1538">
        <v>57</v>
      </c>
      <c r="V1538">
        <v>98</v>
      </c>
      <c r="W1538">
        <v>4.4800000000000004</v>
      </c>
      <c r="X1538">
        <v>5</v>
      </c>
      <c r="Y1538">
        <v>0.5</v>
      </c>
      <c r="Z1538">
        <v>0.37</v>
      </c>
      <c r="AA1538">
        <v>80</v>
      </c>
      <c r="AB1538">
        <v>1.1399999999999999</v>
      </c>
      <c r="AC1538">
        <v>755</v>
      </c>
      <c r="AD1538">
        <v>0.5</v>
      </c>
      <c r="AE1538">
        <v>0.94</v>
      </c>
      <c r="AF1538">
        <v>34</v>
      </c>
      <c r="AH1538">
        <v>12</v>
      </c>
      <c r="AI1538">
        <v>1</v>
      </c>
      <c r="AJ1538">
        <v>12</v>
      </c>
      <c r="AK1538">
        <v>21</v>
      </c>
      <c r="AL1538">
        <v>7.0000000000000007E-2</v>
      </c>
      <c r="AN1538">
        <v>5</v>
      </c>
      <c r="AO1538">
        <v>62</v>
      </c>
      <c r="AP1538">
        <v>10</v>
      </c>
      <c r="AQ1538">
        <v>60</v>
      </c>
    </row>
    <row r="1539" spans="1:43" hidden="1" x14ac:dyDescent="0.25">
      <c r="A1539" t="s">
        <v>5068</v>
      </c>
      <c r="B1539" t="s">
        <v>5069</v>
      </c>
      <c r="C1539" s="1" t="str">
        <f t="shared" si="110"/>
        <v>21:0094</v>
      </c>
      <c r="D1539" s="1" t="str">
        <f t="shared" si="111"/>
        <v>21:0012</v>
      </c>
      <c r="E1539" t="s">
        <v>5070</v>
      </c>
      <c r="F1539" t="s">
        <v>5071</v>
      </c>
      <c r="H1539">
        <v>66.826715699999994</v>
      </c>
      <c r="I1539">
        <v>-113.5659785</v>
      </c>
      <c r="J1539" s="1" t="str">
        <f t="shared" si="107"/>
        <v>Till</v>
      </c>
      <c r="K1539" s="1" t="str">
        <f t="shared" si="112"/>
        <v>&lt;2 micron</v>
      </c>
      <c r="L1539">
        <v>0.2</v>
      </c>
      <c r="M1539">
        <v>3.72</v>
      </c>
      <c r="N1539">
        <v>1</v>
      </c>
      <c r="O1539">
        <v>1040</v>
      </c>
      <c r="P1539">
        <v>0.25</v>
      </c>
      <c r="Q1539">
        <v>1</v>
      </c>
      <c r="R1539">
        <v>0.69</v>
      </c>
      <c r="T1539">
        <v>24</v>
      </c>
      <c r="U1539">
        <v>64</v>
      </c>
      <c r="V1539">
        <v>116</v>
      </c>
      <c r="W1539">
        <v>4.95</v>
      </c>
      <c r="X1539">
        <v>5</v>
      </c>
      <c r="Y1539">
        <v>1</v>
      </c>
      <c r="Z1539">
        <v>0.77</v>
      </c>
      <c r="AA1539">
        <v>30</v>
      </c>
      <c r="AB1539">
        <v>2.36</v>
      </c>
      <c r="AC1539">
        <v>340</v>
      </c>
      <c r="AD1539">
        <v>0.5</v>
      </c>
      <c r="AE1539">
        <v>0.62</v>
      </c>
      <c r="AF1539">
        <v>44</v>
      </c>
      <c r="AH1539">
        <v>8</v>
      </c>
      <c r="AI1539">
        <v>2</v>
      </c>
      <c r="AJ1539">
        <v>13</v>
      </c>
      <c r="AK1539">
        <v>12</v>
      </c>
      <c r="AL1539">
        <v>7.0000000000000007E-2</v>
      </c>
      <c r="AN1539">
        <v>5</v>
      </c>
      <c r="AO1539">
        <v>68</v>
      </c>
      <c r="AP1539">
        <v>20</v>
      </c>
      <c r="AQ1539">
        <v>102</v>
      </c>
    </row>
    <row r="1540" spans="1:43" hidden="1" x14ac:dyDescent="0.25">
      <c r="A1540" t="s">
        <v>5072</v>
      </c>
      <c r="B1540" t="s">
        <v>5073</v>
      </c>
      <c r="C1540" s="1" t="str">
        <f t="shared" si="110"/>
        <v>21:0094</v>
      </c>
      <c r="D1540" s="1" t="str">
        <f t="shared" si="111"/>
        <v>21:0012</v>
      </c>
      <c r="E1540" t="s">
        <v>5070</v>
      </c>
      <c r="F1540" t="s">
        <v>5074</v>
      </c>
      <c r="H1540">
        <v>66.826715699999994</v>
      </c>
      <c r="I1540">
        <v>-113.5659785</v>
      </c>
      <c r="J1540" s="1" t="str">
        <f t="shared" si="107"/>
        <v>Till</v>
      </c>
      <c r="K1540" s="1" t="str">
        <f t="shared" si="112"/>
        <v>&lt;2 micron</v>
      </c>
      <c r="L1540">
        <v>0.1</v>
      </c>
      <c r="M1540">
        <v>3.69</v>
      </c>
      <c r="N1540">
        <v>4</v>
      </c>
      <c r="O1540">
        <v>970</v>
      </c>
      <c r="P1540">
        <v>1</v>
      </c>
      <c r="Q1540">
        <v>1</v>
      </c>
      <c r="R1540">
        <v>0.69</v>
      </c>
      <c r="T1540">
        <v>24</v>
      </c>
      <c r="U1540">
        <v>57</v>
      </c>
      <c r="V1540">
        <v>117</v>
      </c>
      <c r="W1540">
        <v>4.8899999999999997</v>
      </c>
      <c r="X1540">
        <v>5</v>
      </c>
      <c r="Y1540">
        <v>0.5</v>
      </c>
      <c r="Z1540">
        <v>0.62</v>
      </c>
      <c r="AA1540">
        <v>20</v>
      </c>
      <c r="AB1540">
        <v>2.37</v>
      </c>
      <c r="AC1540">
        <v>340</v>
      </c>
      <c r="AD1540">
        <v>0.5</v>
      </c>
      <c r="AE1540">
        <v>0.57999999999999996</v>
      </c>
      <c r="AF1540">
        <v>45</v>
      </c>
      <c r="AH1540">
        <v>22</v>
      </c>
      <c r="AI1540">
        <v>1</v>
      </c>
      <c r="AJ1540">
        <v>10</v>
      </c>
      <c r="AK1540">
        <v>11</v>
      </c>
      <c r="AL1540">
        <v>7.0000000000000007E-2</v>
      </c>
      <c r="AN1540">
        <v>5</v>
      </c>
      <c r="AO1540">
        <v>68</v>
      </c>
      <c r="AP1540">
        <v>5</v>
      </c>
      <c r="AQ1540">
        <v>98</v>
      </c>
    </row>
    <row r="1541" spans="1:43" hidden="1" x14ac:dyDescent="0.25">
      <c r="A1541" t="s">
        <v>5075</v>
      </c>
      <c r="B1541" t="s">
        <v>5076</v>
      </c>
      <c r="C1541" s="1" t="str">
        <f t="shared" si="110"/>
        <v>21:0094</v>
      </c>
      <c r="D1541" s="1" t="str">
        <f t="shared" si="111"/>
        <v>21:0012</v>
      </c>
      <c r="E1541" t="s">
        <v>5077</v>
      </c>
      <c r="F1541" t="s">
        <v>5078</v>
      </c>
      <c r="H1541">
        <v>66.842865700000004</v>
      </c>
      <c r="I1541">
        <v>-113.6817356</v>
      </c>
      <c r="J1541" s="1" t="str">
        <f t="shared" si="107"/>
        <v>Till</v>
      </c>
      <c r="K1541" s="1" t="str">
        <f t="shared" si="112"/>
        <v>&lt;2 micron</v>
      </c>
      <c r="L1541">
        <v>0.1</v>
      </c>
      <c r="M1541">
        <v>2.96</v>
      </c>
      <c r="N1541">
        <v>10</v>
      </c>
      <c r="O1541">
        <v>1280</v>
      </c>
      <c r="P1541">
        <v>0.25</v>
      </c>
      <c r="Q1541">
        <v>1</v>
      </c>
      <c r="R1541">
        <v>1.18</v>
      </c>
      <c r="T1541">
        <v>24</v>
      </c>
      <c r="U1541">
        <v>49</v>
      </c>
      <c r="V1541">
        <v>95</v>
      </c>
      <c r="W1541">
        <v>4.71</v>
      </c>
      <c r="X1541">
        <v>5</v>
      </c>
      <c r="Y1541">
        <v>0.5</v>
      </c>
      <c r="Z1541">
        <v>0.56999999999999995</v>
      </c>
      <c r="AA1541">
        <v>30</v>
      </c>
      <c r="AB1541">
        <v>2.2799999999999998</v>
      </c>
      <c r="AC1541">
        <v>1225</v>
      </c>
      <c r="AD1541">
        <v>0.5</v>
      </c>
      <c r="AE1541">
        <v>0.74</v>
      </c>
      <c r="AF1541">
        <v>34</v>
      </c>
      <c r="AH1541">
        <v>30</v>
      </c>
      <c r="AI1541">
        <v>4</v>
      </c>
      <c r="AJ1541">
        <v>10</v>
      </c>
      <c r="AK1541">
        <v>12</v>
      </c>
      <c r="AL1541">
        <v>0.05</v>
      </c>
      <c r="AN1541">
        <v>5</v>
      </c>
      <c r="AO1541">
        <v>47</v>
      </c>
      <c r="AP1541">
        <v>20</v>
      </c>
      <c r="AQ1541">
        <v>150</v>
      </c>
    </row>
    <row r="1542" spans="1:43" hidden="1" x14ac:dyDescent="0.25">
      <c r="A1542" t="s">
        <v>5079</v>
      </c>
      <c r="B1542" t="s">
        <v>5080</v>
      </c>
      <c r="C1542" s="1" t="str">
        <f t="shared" si="110"/>
        <v>21:0094</v>
      </c>
      <c r="D1542" s="1" t="str">
        <f t="shared" si="111"/>
        <v>21:0012</v>
      </c>
      <c r="E1542" t="s">
        <v>5081</v>
      </c>
      <c r="F1542" t="s">
        <v>5082</v>
      </c>
      <c r="H1542">
        <v>66.892132799999999</v>
      </c>
      <c r="I1542">
        <v>-113.6374151</v>
      </c>
      <c r="J1542" s="1" t="str">
        <f t="shared" si="107"/>
        <v>Till</v>
      </c>
      <c r="K1542" s="1" t="str">
        <f t="shared" si="112"/>
        <v>&lt;2 micron</v>
      </c>
      <c r="L1542">
        <v>0.1</v>
      </c>
      <c r="M1542">
        <v>3.24</v>
      </c>
      <c r="N1542">
        <v>18</v>
      </c>
      <c r="O1542">
        <v>530</v>
      </c>
      <c r="P1542">
        <v>0.25</v>
      </c>
      <c r="Q1542">
        <v>1</v>
      </c>
      <c r="R1542">
        <v>0.82</v>
      </c>
      <c r="T1542">
        <v>24</v>
      </c>
      <c r="U1542">
        <v>53</v>
      </c>
      <c r="V1542">
        <v>236</v>
      </c>
      <c r="W1542">
        <v>5.01</v>
      </c>
      <c r="X1542">
        <v>5</v>
      </c>
      <c r="Y1542">
        <v>1</v>
      </c>
      <c r="Z1542">
        <v>0.6</v>
      </c>
      <c r="AA1542">
        <v>30</v>
      </c>
      <c r="AB1542">
        <v>2.58</v>
      </c>
      <c r="AC1542">
        <v>685</v>
      </c>
      <c r="AD1542">
        <v>0.5</v>
      </c>
      <c r="AE1542">
        <v>0.62</v>
      </c>
      <c r="AF1542">
        <v>35</v>
      </c>
      <c r="AH1542">
        <v>14</v>
      </c>
      <c r="AI1542">
        <v>2</v>
      </c>
      <c r="AJ1542">
        <v>11</v>
      </c>
      <c r="AK1542">
        <v>9</v>
      </c>
      <c r="AL1542">
        <v>0.06</v>
      </c>
      <c r="AN1542">
        <v>5</v>
      </c>
      <c r="AO1542">
        <v>52</v>
      </c>
      <c r="AP1542">
        <v>20</v>
      </c>
      <c r="AQ1542">
        <v>94</v>
      </c>
    </row>
    <row r="1543" spans="1:43" hidden="1" x14ac:dyDescent="0.25">
      <c r="A1543" t="s">
        <v>5083</v>
      </c>
      <c r="B1543" t="s">
        <v>5084</v>
      </c>
      <c r="C1543" s="1" t="str">
        <f t="shared" si="110"/>
        <v>21:0094</v>
      </c>
      <c r="D1543" s="1" t="str">
        <f t="shared" si="111"/>
        <v>21:0012</v>
      </c>
      <c r="E1543" t="s">
        <v>5085</v>
      </c>
      <c r="F1543" t="s">
        <v>5086</v>
      </c>
      <c r="H1543">
        <v>66.949402699999993</v>
      </c>
      <c r="I1543">
        <v>-113.5990374</v>
      </c>
      <c r="J1543" s="1" t="str">
        <f t="shared" si="107"/>
        <v>Till</v>
      </c>
      <c r="K1543" s="1" t="str">
        <f t="shared" si="112"/>
        <v>&lt;2 micron</v>
      </c>
      <c r="L1543">
        <v>0.2</v>
      </c>
      <c r="M1543">
        <v>2.46</v>
      </c>
      <c r="N1543">
        <v>16</v>
      </c>
      <c r="O1543">
        <v>370</v>
      </c>
      <c r="P1543">
        <v>0.25</v>
      </c>
      <c r="Q1543">
        <v>1</v>
      </c>
      <c r="R1543">
        <v>0.73</v>
      </c>
      <c r="T1543">
        <v>20</v>
      </c>
      <c r="U1543">
        <v>53</v>
      </c>
      <c r="V1543">
        <v>148</v>
      </c>
      <c r="W1543">
        <v>4.8899999999999997</v>
      </c>
      <c r="X1543">
        <v>5</v>
      </c>
      <c r="Y1543">
        <v>1</v>
      </c>
      <c r="Z1543">
        <v>0.38</v>
      </c>
      <c r="AA1543">
        <v>40</v>
      </c>
      <c r="AB1543">
        <v>1.6</v>
      </c>
      <c r="AC1543">
        <v>670</v>
      </c>
      <c r="AD1543">
        <v>0.5</v>
      </c>
      <c r="AE1543">
        <v>0.71</v>
      </c>
      <c r="AF1543">
        <v>32</v>
      </c>
      <c r="AH1543">
        <v>20</v>
      </c>
      <c r="AI1543">
        <v>4</v>
      </c>
      <c r="AJ1543">
        <v>11</v>
      </c>
      <c r="AK1543">
        <v>12</v>
      </c>
      <c r="AL1543">
        <v>7.0000000000000007E-2</v>
      </c>
      <c r="AN1543">
        <v>5</v>
      </c>
      <c r="AO1543">
        <v>51</v>
      </c>
      <c r="AP1543">
        <v>10</v>
      </c>
      <c r="AQ1543">
        <v>82</v>
      </c>
    </row>
    <row r="1544" spans="1:43" hidden="1" x14ac:dyDescent="0.25">
      <c r="A1544" t="s">
        <v>5087</v>
      </c>
      <c r="B1544" t="s">
        <v>5088</v>
      </c>
      <c r="C1544" s="1" t="str">
        <f t="shared" si="110"/>
        <v>21:0094</v>
      </c>
      <c r="D1544" s="1" t="str">
        <f t="shared" si="111"/>
        <v>21:0012</v>
      </c>
      <c r="E1544" t="s">
        <v>5089</v>
      </c>
      <c r="F1544" t="s">
        <v>5090</v>
      </c>
      <c r="H1544">
        <v>66.972819799999996</v>
      </c>
      <c r="I1544">
        <v>-113.77080220000001</v>
      </c>
      <c r="J1544" s="1" t="str">
        <f t="shared" si="107"/>
        <v>Till</v>
      </c>
      <c r="K1544" s="1" t="str">
        <f t="shared" si="112"/>
        <v>&lt;2 micron</v>
      </c>
      <c r="L1544">
        <v>0.2</v>
      </c>
      <c r="M1544">
        <v>3.11</v>
      </c>
      <c r="N1544">
        <v>10</v>
      </c>
      <c r="O1544">
        <v>580</v>
      </c>
      <c r="P1544">
        <v>0.25</v>
      </c>
      <c r="Q1544">
        <v>1</v>
      </c>
      <c r="R1544">
        <v>0.83</v>
      </c>
      <c r="T1544">
        <v>19</v>
      </c>
      <c r="U1544">
        <v>56</v>
      </c>
      <c r="V1544">
        <v>134</v>
      </c>
      <c r="W1544">
        <v>5.0199999999999996</v>
      </c>
      <c r="X1544">
        <v>5</v>
      </c>
      <c r="Y1544">
        <v>0.5</v>
      </c>
      <c r="Z1544">
        <v>0.54</v>
      </c>
      <c r="AA1544">
        <v>30</v>
      </c>
      <c r="AB1544">
        <v>2</v>
      </c>
      <c r="AC1544">
        <v>510</v>
      </c>
      <c r="AD1544">
        <v>0.5</v>
      </c>
      <c r="AE1544">
        <v>0.8</v>
      </c>
      <c r="AF1544">
        <v>36</v>
      </c>
      <c r="AH1544">
        <v>12</v>
      </c>
      <c r="AI1544">
        <v>1</v>
      </c>
      <c r="AJ1544">
        <v>12</v>
      </c>
      <c r="AK1544">
        <v>11</v>
      </c>
      <c r="AL1544">
        <v>0.06</v>
      </c>
      <c r="AN1544">
        <v>5</v>
      </c>
      <c r="AO1544">
        <v>61</v>
      </c>
      <c r="AP1544">
        <v>20</v>
      </c>
      <c r="AQ1544">
        <v>92</v>
      </c>
    </row>
    <row r="1545" spans="1:43" hidden="1" x14ac:dyDescent="0.25">
      <c r="A1545" t="s">
        <v>5091</v>
      </c>
      <c r="B1545" t="s">
        <v>5092</v>
      </c>
      <c r="C1545" s="1" t="str">
        <f t="shared" si="110"/>
        <v>21:0094</v>
      </c>
      <c r="D1545" s="1" t="str">
        <f t="shared" si="111"/>
        <v>21:0012</v>
      </c>
      <c r="E1545" t="s">
        <v>5093</v>
      </c>
      <c r="F1545" t="s">
        <v>5094</v>
      </c>
      <c r="H1545">
        <v>66.942068300000003</v>
      </c>
      <c r="I1545">
        <v>-113.9259807</v>
      </c>
      <c r="J1545" s="1" t="str">
        <f t="shared" si="107"/>
        <v>Till</v>
      </c>
      <c r="K1545" s="1" t="str">
        <f t="shared" si="112"/>
        <v>&lt;2 micron</v>
      </c>
      <c r="L1545">
        <v>0.1</v>
      </c>
      <c r="M1545">
        <v>2.72</v>
      </c>
      <c r="N1545">
        <v>16</v>
      </c>
      <c r="O1545">
        <v>400</v>
      </c>
      <c r="P1545">
        <v>0.25</v>
      </c>
      <c r="Q1545">
        <v>1</v>
      </c>
      <c r="R1545">
        <v>1.29</v>
      </c>
      <c r="T1545">
        <v>25</v>
      </c>
      <c r="U1545">
        <v>61</v>
      </c>
      <c r="V1545">
        <v>175</v>
      </c>
      <c r="W1545">
        <v>4.7699999999999996</v>
      </c>
      <c r="X1545">
        <v>5</v>
      </c>
      <c r="Y1545">
        <v>1</v>
      </c>
      <c r="Z1545">
        <v>0.51</v>
      </c>
      <c r="AA1545">
        <v>30</v>
      </c>
      <c r="AB1545">
        <v>2.39</v>
      </c>
      <c r="AC1545">
        <v>770</v>
      </c>
      <c r="AD1545">
        <v>0.5</v>
      </c>
      <c r="AE1545">
        <v>0.56000000000000005</v>
      </c>
      <c r="AF1545">
        <v>40</v>
      </c>
      <c r="AH1545">
        <v>22</v>
      </c>
      <c r="AI1545">
        <v>2</v>
      </c>
      <c r="AJ1545">
        <v>9</v>
      </c>
      <c r="AK1545">
        <v>10</v>
      </c>
      <c r="AL1545">
        <v>0.05</v>
      </c>
      <c r="AN1545">
        <v>5</v>
      </c>
      <c r="AO1545">
        <v>42</v>
      </c>
      <c r="AP1545">
        <v>20</v>
      </c>
      <c r="AQ1545">
        <v>132</v>
      </c>
    </row>
    <row r="1546" spans="1:43" hidden="1" x14ac:dyDescent="0.25">
      <c r="A1546" t="s">
        <v>5095</v>
      </c>
      <c r="B1546" t="s">
        <v>5096</v>
      </c>
      <c r="C1546" s="1" t="str">
        <f t="shared" si="110"/>
        <v>21:0094</v>
      </c>
      <c r="D1546" s="1" t="str">
        <f t="shared" si="111"/>
        <v>21:0012</v>
      </c>
      <c r="E1546" t="s">
        <v>5097</v>
      </c>
      <c r="F1546" t="s">
        <v>5098</v>
      </c>
      <c r="H1546">
        <v>66.913988599999996</v>
      </c>
      <c r="I1546">
        <v>-113.75893499999999</v>
      </c>
      <c r="J1546" s="1" t="str">
        <f t="shared" si="107"/>
        <v>Till</v>
      </c>
      <c r="K1546" s="1" t="str">
        <f t="shared" si="112"/>
        <v>&lt;2 micron</v>
      </c>
      <c r="L1546">
        <v>0.2</v>
      </c>
      <c r="M1546">
        <v>2.95</v>
      </c>
      <c r="N1546">
        <v>16</v>
      </c>
      <c r="O1546">
        <v>420</v>
      </c>
      <c r="P1546">
        <v>0.25</v>
      </c>
      <c r="Q1546">
        <v>1</v>
      </c>
      <c r="R1546">
        <v>1.35</v>
      </c>
      <c r="T1546">
        <v>19</v>
      </c>
      <c r="U1546">
        <v>61</v>
      </c>
      <c r="V1546">
        <v>136</v>
      </c>
      <c r="W1546">
        <v>4.5999999999999996</v>
      </c>
      <c r="X1546">
        <v>5</v>
      </c>
      <c r="Y1546">
        <v>1</v>
      </c>
      <c r="Z1546">
        <v>0.62</v>
      </c>
      <c r="AA1546">
        <v>30</v>
      </c>
      <c r="AB1546">
        <v>2.16</v>
      </c>
      <c r="AC1546">
        <v>445</v>
      </c>
      <c r="AD1546">
        <v>0.5</v>
      </c>
      <c r="AE1546">
        <v>0.47</v>
      </c>
      <c r="AF1546">
        <v>40</v>
      </c>
      <c r="AH1546">
        <v>12</v>
      </c>
      <c r="AI1546">
        <v>2</v>
      </c>
      <c r="AJ1546">
        <v>9</v>
      </c>
      <c r="AK1546">
        <v>11</v>
      </c>
      <c r="AL1546">
        <v>0.06</v>
      </c>
      <c r="AN1546">
        <v>5</v>
      </c>
      <c r="AO1546">
        <v>46</v>
      </c>
      <c r="AP1546">
        <v>10</v>
      </c>
      <c r="AQ1546">
        <v>102</v>
      </c>
    </row>
    <row r="1547" spans="1:43" hidden="1" x14ac:dyDescent="0.25">
      <c r="A1547" t="s">
        <v>5099</v>
      </c>
      <c r="B1547" t="s">
        <v>5100</v>
      </c>
      <c r="C1547" s="1" t="str">
        <f t="shared" si="110"/>
        <v>21:0094</v>
      </c>
      <c r="D1547" s="1" t="str">
        <f t="shared" si="111"/>
        <v>21:0012</v>
      </c>
      <c r="E1547" t="s">
        <v>5101</v>
      </c>
      <c r="F1547" t="s">
        <v>5102</v>
      </c>
      <c r="H1547">
        <v>66.878996299999997</v>
      </c>
      <c r="I1547">
        <v>-113.90532469999999</v>
      </c>
      <c r="J1547" s="1" t="str">
        <f t="shared" si="107"/>
        <v>Till</v>
      </c>
      <c r="K1547" s="1" t="str">
        <f t="shared" si="112"/>
        <v>&lt;2 micron</v>
      </c>
      <c r="L1547">
        <v>0.1</v>
      </c>
      <c r="M1547">
        <v>3.24</v>
      </c>
      <c r="N1547">
        <v>24</v>
      </c>
      <c r="O1547">
        <v>480</v>
      </c>
      <c r="P1547">
        <v>0.25</v>
      </c>
      <c r="Q1547">
        <v>1</v>
      </c>
      <c r="R1547">
        <v>0.84</v>
      </c>
      <c r="T1547">
        <v>22</v>
      </c>
      <c r="U1547">
        <v>57</v>
      </c>
      <c r="V1547">
        <v>244</v>
      </c>
      <c r="W1547">
        <v>5.31</v>
      </c>
      <c r="X1547">
        <v>5</v>
      </c>
      <c r="Y1547">
        <v>0.5</v>
      </c>
      <c r="Z1547">
        <v>0.6</v>
      </c>
      <c r="AA1547">
        <v>40</v>
      </c>
      <c r="AB1547">
        <v>2.41</v>
      </c>
      <c r="AC1547">
        <v>695</v>
      </c>
      <c r="AD1547">
        <v>0.5</v>
      </c>
      <c r="AE1547">
        <v>0.56000000000000005</v>
      </c>
      <c r="AF1547">
        <v>41</v>
      </c>
      <c r="AH1547">
        <v>26</v>
      </c>
      <c r="AI1547">
        <v>2</v>
      </c>
      <c r="AJ1547">
        <v>13</v>
      </c>
      <c r="AK1547">
        <v>10</v>
      </c>
      <c r="AL1547">
        <v>7.0000000000000007E-2</v>
      </c>
      <c r="AN1547">
        <v>5</v>
      </c>
      <c r="AO1547">
        <v>56</v>
      </c>
      <c r="AP1547">
        <v>20</v>
      </c>
      <c r="AQ1547">
        <v>154</v>
      </c>
    </row>
    <row r="1548" spans="1:43" hidden="1" x14ac:dyDescent="0.25">
      <c r="A1548" t="s">
        <v>5103</v>
      </c>
      <c r="B1548" t="s">
        <v>5104</v>
      </c>
      <c r="C1548" s="1" t="str">
        <f t="shared" si="110"/>
        <v>21:0094</v>
      </c>
      <c r="D1548" s="1" t="str">
        <f t="shared" si="111"/>
        <v>21:0012</v>
      </c>
      <c r="E1548" t="s">
        <v>5105</v>
      </c>
      <c r="F1548" t="s">
        <v>5106</v>
      </c>
      <c r="H1548">
        <v>66.827947300000005</v>
      </c>
      <c r="I1548">
        <v>-113.9569458</v>
      </c>
      <c r="J1548" s="1" t="str">
        <f t="shared" si="107"/>
        <v>Till</v>
      </c>
      <c r="K1548" s="1" t="str">
        <f t="shared" si="112"/>
        <v>&lt;2 micron</v>
      </c>
      <c r="L1548">
        <v>0.1</v>
      </c>
      <c r="M1548">
        <v>3.2</v>
      </c>
      <c r="N1548">
        <v>8</v>
      </c>
      <c r="O1548">
        <v>560</v>
      </c>
      <c r="P1548">
        <v>0.25</v>
      </c>
      <c r="Q1548">
        <v>1</v>
      </c>
      <c r="R1548">
        <v>1.21</v>
      </c>
      <c r="T1548">
        <v>23</v>
      </c>
      <c r="U1548">
        <v>57</v>
      </c>
      <c r="V1548">
        <v>74</v>
      </c>
      <c r="W1548">
        <v>4.83</v>
      </c>
      <c r="X1548">
        <v>5</v>
      </c>
      <c r="Y1548">
        <v>0.5</v>
      </c>
      <c r="Z1548">
        <v>0.57999999999999996</v>
      </c>
      <c r="AA1548">
        <v>30</v>
      </c>
      <c r="AB1548">
        <v>2.5499999999999998</v>
      </c>
      <c r="AC1548">
        <v>995</v>
      </c>
      <c r="AD1548">
        <v>0.5</v>
      </c>
      <c r="AE1548">
        <v>0.72</v>
      </c>
      <c r="AF1548">
        <v>40</v>
      </c>
      <c r="AH1548">
        <v>26</v>
      </c>
      <c r="AI1548">
        <v>2</v>
      </c>
      <c r="AJ1548">
        <v>9</v>
      </c>
      <c r="AK1548">
        <v>10</v>
      </c>
      <c r="AL1548">
        <v>0.04</v>
      </c>
      <c r="AN1548">
        <v>5</v>
      </c>
      <c r="AO1548">
        <v>45</v>
      </c>
      <c r="AP1548">
        <v>20</v>
      </c>
      <c r="AQ1548">
        <v>144</v>
      </c>
    </row>
    <row r="1549" spans="1:43" hidden="1" x14ac:dyDescent="0.25">
      <c r="A1549" t="s">
        <v>5107</v>
      </c>
      <c r="B1549" t="s">
        <v>5108</v>
      </c>
      <c r="C1549" s="1" t="str">
        <f t="shared" si="110"/>
        <v>21:0094</v>
      </c>
      <c r="D1549" s="1" t="str">
        <f t="shared" si="111"/>
        <v>21:0012</v>
      </c>
      <c r="E1549" t="s">
        <v>5109</v>
      </c>
      <c r="F1549" t="s">
        <v>5110</v>
      </c>
      <c r="H1549">
        <v>66.837025100000005</v>
      </c>
      <c r="I1549">
        <v>-113.8303712</v>
      </c>
      <c r="J1549" s="1" t="str">
        <f t="shared" si="107"/>
        <v>Till</v>
      </c>
      <c r="K1549" s="1" t="str">
        <f t="shared" si="112"/>
        <v>&lt;2 micron</v>
      </c>
      <c r="L1549">
        <v>0.1</v>
      </c>
      <c r="M1549">
        <v>3.18</v>
      </c>
      <c r="N1549">
        <v>16</v>
      </c>
      <c r="O1549">
        <v>530</v>
      </c>
      <c r="P1549">
        <v>0.25</v>
      </c>
      <c r="Q1549">
        <v>1</v>
      </c>
      <c r="R1549">
        <v>1.8</v>
      </c>
      <c r="T1549">
        <v>22</v>
      </c>
      <c r="U1549">
        <v>57</v>
      </c>
      <c r="V1549">
        <v>181</v>
      </c>
      <c r="W1549">
        <v>5</v>
      </c>
      <c r="X1549">
        <v>5</v>
      </c>
      <c r="Y1549">
        <v>0.5</v>
      </c>
      <c r="Z1549">
        <v>0.56999999999999995</v>
      </c>
      <c r="AA1549">
        <v>30</v>
      </c>
      <c r="AB1549">
        <v>2.37</v>
      </c>
      <c r="AC1549">
        <v>745</v>
      </c>
      <c r="AD1549">
        <v>0.5</v>
      </c>
      <c r="AE1549">
        <v>0.66</v>
      </c>
      <c r="AF1549">
        <v>40</v>
      </c>
      <c r="AH1549">
        <v>28</v>
      </c>
      <c r="AI1549">
        <v>4</v>
      </c>
      <c r="AJ1549">
        <v>11</v>
      </c>
      <c r="AK1549">
        <v>12</v>
      </c>
      <c r="AL1549">
        <v>0.06</v>
      </c>
      <c r="AN1549">
        <v>5</v>
      </c>
      <c r="AO1549">
        <v>50</v>
      </c>
      <c r="AP1549">
        <v>20</v>
      </c>
      <c r="AQ1549">
        <v>142</v>
      </c>
    </row>
    <row r="1550" spans="1:43" hidden="1" x14ac:dyDescent="0.25">
      <c r="A1550" t="s">
        <v>5111</v>
      </c>
      <c r="B1550" t="s">
        <v>5112</v>
      </c>
      <c r="C1550" s="1" t="str">
        <f t="shared" si="110"/>
        <v>21:0094</v>
      </c>
      <c r="D1550" s="1" t="str">
        <f t="shared" si="111"/>
        <v>21:0012</v>
      </c>
      <c r="E1550" t="s">
        <v>5113</v>
      </c>
      <c r="F1550" t="s">
        <v>5114</v>
      </c>
      <c r="H1550">
        <v>66.766900800000002</v>
      </c>
      <c r="I1550">
        <v>-113.93716809999999</v>
      </c>
      <c r="J1550" s="1" t="str">
        <f t="shared" si="107"/>
        <v>Till</v>
      </c>
      <c r="K1550" s="1" t="str">
        <f t="shared" si="112"/>
        <v>&lt;2 micron</v>
      </c>
      <c r="L1550">
        <v>0.2</v>
      </c>
      <c r="M1550">
        <v>4.42</v>
      </c>
      <c r="N1550">
        <v>4</v>
      </c>
      <c r="O1550">
        <v>590</v>
      </c>
      <c r="P1550">
        <v>0.25</v>
      </c>
      <c r="Q1550">
        <v>1</v>
      </c>
      <c r="R1550">
        <v>0.31</v>
      </c>
      <c r="T1550">
        <v>30</v>
      </c>
      <c r="U1550">
        <v>76</v>
      </c>
      <c r="V1550">
        <v>125</v>
      </c>
      <c r="W1550">
        <v>5.85</v>
      </c>
      <c r="X1550">
        <v>5</v>
      </c>
      <c r="Y1550">
        <v>2</v>
      </c>
      <c r="Z1550">
        <v>0.65</v>
      </c>
      <c r="AA1550">
        <v>30</v>
      </c>
      <c r="AB1550">
        <v>2.31</v>
      </c>
      <c r="AC1550">
        <v>530</v>
      </c>
      <c r="AD1550">
        <v>0.5</v>
      </c>
      <c r="AE1550">
        <v>0.73</v>
      </c>
      <c r="AF1550">
        <v>55</v>
      </c>
      <c r="AH1550">
        <v>36</v>
      </c>
      <c r="AI1550">
        <v>4</v>
      </c>
      <c r="AJ1550">
        <v>15</v>
      </c>
      <c r="AK1550">
        <v>7</v>
      </c>
      <c r="AL1550">
        <v>0.04</v>
      </c>
      <c r="AN1550">
        <v>5</v>
      </c>
      <c r="AO1550">
        <v>61</v>
      </c>
      <c r="AP1550">
        <v>20</v>
      </c>
      <c r="AQ1550">
        <v>242</v>
      </c>
    </row>
    <row r="1551" spans="1:43" hidden="1" x14ac:dyDescent="0.25">
      <c r="A1551" t="s">
        <v>5115</v>
      </c>
      <c r="B1551" t="s">
        <v>5116</v>
      </c>
      <c r="C1551" s="1" t="str">
        <f t="shared" si="110"/>
        <v>21:0094</v>
      </c>
      <c r="D1551" s="1" t="str">
        <f t="shared" si="111"/>
        <v>21:0012</v>
      </c>
      <c r="E1551" t="s">
        <v>5117</v>
      </c>
      <c r="F1551" t="s">
        <v>5118</v>
      </c>
      <c r="H1551">
        <v>66.780056000000002</v>
      </c>
      <c r="I1551">
        <v>-113.79776409999999</v>
      </c>
      <c r="J1551" s="1" t="str">
        <f t="shared" si="107"/>
        <v>Till</v>
      </c>
      <c r="K1551" s="1" t="str">
        <f t="shared" si="112"/>
        <v>&lt;2 micron</v>
      </c>
      <c r="L1551">
        <v>0.2</v>
      </c>
      <c r="M1551">
        <v>3.2</v>
      </c>
      <c r="N1551">
        <v>8</v>
      </c>
      <c r="O1551">
        <v>690</v>
      </c>
      <c r="P1551">
        <v>0.25</v>
      </c>
      <c r="Q1551">
        <v>1</v>
      </c>
      <c r="R1551">
        <v>1.52</v>
      </c>
      <c r="T1551">
        <v>19</v>
      </c>
      <c r="U1551">
        <v>57</v>
      </c>
      <c r="V1551">
        <v>113</v>
      </c>
      <c r="W1551">
        <v>4.3099999999999996</v>
      </c>
      <c r="X1551">
        <v>5</v>
      </c>
      <c r="Y1551">
        <v>2</v>
      </c>
      <c r="Z1551">
        <v>0.51</v>
      </c>
      <c r="AA1551">
        <v>30</v>
      </c>
      <c r="AB1551">
        <v>2.41</v>
      </c>
      <c r="AC1551">
        <v>495</v>
      </c>
      <c r="AD1551">
        <v>0.5</v>
      </c>
      <c r="AE1551">
        <v>0.66</v>
      </c>
      <c r="AF1551">
        <v>36</v>
      </c>
      <c r="AH1551">
        <v>18</v>
      </c>
      <c r="AI1551">
        <v>2</v>
      </c>
      <c r="AJ1551">
        <v>12</v>
      </c>
      <c r="AK1551">
        <v>13</v>
      </c>
      <c r="AL1551">
        <v>0.06</v>
      </c>
      <c r="AN1551">
        <v>5</v>
      </c>
      <c r="AO1551">
        <v>57</v>
      </c>
      <c r="AP1551">
        <v>20</v>
      </c>
      <c r="AQ1551">
        <v>96</v>
      </c>
    </row>
    <row r="1552" spans="1:43" hidden="1" x14ac:dyDescent="0.25">
      <c r="A1552" t="s">
        <v>5119</v>
      </c>
      <c r="B1552" t="s">
        <v>5120</v>
      </c>
      <c r="C1552" s="1" t="str">
        <f t="shared" si="110"/>
        <v>21:0094</v>
      </c>
      <c r="D1552" s="1" t="str">
        <f t="shared" si="111"/>
        <v>21:0012</v>
      </c>
      <c r="E1552" t="s">
        <v>5121</v>
      </c>
      <c r="F1552" t="s">
        <v>5122</v>
      </c>
      <c r="H1552">
        <v>66.778164500000003</v>
      </c>
      <c r="I1552">
        <v>-113.63164449999999</v>
      </c>
      <c r="J1552" s="1" t="str">
        <f t="shared" si="107"/>
        <v>Till</v>
      </c>
      <c r="K1552" s="1" t="str">
        <f t="shared" si="112"/>
        <v>&lt;2 micron</v>
      </c>
      <c r="L1552">
        <v>0.1</v>
      </c>
      <c r="M1552">
        <v>3.08</v>
      </c>
      <c r="N1552">
        <v>4</v>
      </c>
      <c r="O1552">
        <v>450</v>
      </c>
      <c r="P1552">
        <v>0.25</v>
      </c>
      <c r="Q1552">
        <v>1</v>
      </c>
      <c r="R1552">
        <v>1.72</v>
      </c>
      <c r="T1552">
        <v>16</v>
      </c>
      <c r="U1552">
        <v>56</v>
      </c>
      <c r="V1552">
        <v>71</v>
      </c>
      <c r="W1552">
        <v>4.07</v>
      </c>
      <c r="X1552">
        <v>5</v>
      </c>
      <c r="Y1552">
        <v>2</v>
      </c>
      <c r="Z1552">
        <v>0.76</v>
      </c>
      <c r="AA1552">
        <v>20</v>
      </c>
      <c r="AB1552">
        <v>2.5</v>
      </c>
      <c r="AC1552">
        <v>440</v>
      </c>
      <c r="AD1552">
        <v>0.5</v>
      </c>
      <c r="AE1552">
        <v>0.32</v>
      </c>
      <c r="AF1552">
        <v>33</v>
      </c>
      <c r="AH1552">
        <v>8</v>
      </c>
      <c r="AI1552">
        <v>1</v>
      </c>
      <c r="AJ1552">
        <v>9</v>
      </c>
      <c r="AK1552">
        <v>15</v>
      </c>
      <c r="AL1552">
        <v>0.05</v>
      </c>
      <c r="AN1552">
        <v>5</v>
      </c>
      <c r="AO1552">
        <v>49</v>
      </c>
      <c r="AP1552">
        <v>10</v>
      </c>
      <c r="AQ1552">
        <v>80</v>
      </c>
    </row>
    <row r="1553" spans="1:43" hidden="1" x14ac:dyDescent="0.25">
      <c r="A1553" t="s">
        <v>5123</v>
      </c>
      <c r="B1553" t="s">
        <v>5124</v>
      </c>
      <c r="C1553" s="1" t="str">
        <f t="shared" si="110"/>
        <v>21:0094</v>
      </c>
      <c r="D1553" s="1" t="str">
        <f t="shared" si="111"/>
        <v>21:0012</v>
      </c>
      <c r="E1553" t="s">
        <v>5125</v>
      </c>
      <c r="F1553" t="s">
        <v>5126</v>
      </c>
      <c r="H1553">
        <v>66.729929100000007</v>
      </c>
      <c r="I1553">
        <v>-113.5280467</v>
      </c>
      <c r="J1553" s="1" t="str">
        <f t="shared" si="107"/>
        <v>Till</v>
      </c>
      <c r="K1553" s="1" t="str">
        <f t="shared" si="112"/>
        <v>&lt;2 micron</v>
      </c>
      <c r="L1553">
        <v>0.1</v>
      </c>
      <c r="M1553">
        <v>3.28</v>
      </c>
      <c r="N1553">
        <v>4</v>
      </c>
      <c r="O1553">
        <v>590</v>
      </c>
      <c r="P1553">
        <v>0.25</v>
      </c>
      <c r="Q1553">
        <v>1</v>
      </c>
      <c r="R1553">
        <v>0.97</v>
      </c>
      <c r="T1553">
        <v>18</v>
      </c>
      <c r="U1553">
        <v>55</v>
      </c>
      <c r="V1553">
        <v>118</v>
      </c>
      <c r="W1553">
        <v>4.6500000000000004</v>
      </c>
      <c r="X1553">
        <v>5</v>
      </c>
      <c r="Y1553">
        <v>1</v>
      </c>
      <c r="Z1553">
        <v>0.72</v>
      </c>
      <c r="AA1553">
        <v>30</v>
      </c>
      <c r="AB1553">
        <v>2.37</v>
      </c>
      <c r="AC1553">
        <v>570</v>
      </c>
      <c r="AD1553">
        <v>0.5</v>
      </c>
      <c r="AE1553">
        <v>0.4</v>
      </c>
      <c r="AF1553">
        <v>33</v>
      </c>
      <c r="AH1553">
        <v>14</v>
      </c>
      <c r="AI1553">
        <v>4</v>
      </c>
      <c r="AJ1553">
        <v>11</v>
      </c>
      <c r="AK1553">
        <v>10</v>
      </c>
      <c r="AL1553">
        <v>0.06</v>
      </c>
      <c r="AN1553">
        <v>5</v>
      </c>
      <c r="AO1553">
        <v>55</v>
      </c>
      <c r="AP1553">
        <v>20</v>
      </c>
      <c r="AQ1553">
        <v>78</v>
      </c>
    </row>
    <row r="1554" spans="1:43" hidden="1" x14ac:dyDescent="0.25">
      <c r="A1554" t="s">
        <v>5127</v>
      </c>
      <c r="B1554" t="s">
        <v>5128</v>
      </c>
      <c r="C1554" s="1" t="str">
        <f t="shared" si="110"/>
        <v>21:0094</v>
      </c>
      <c r="D1554" s="1" t="str">
        <f t="shared" si="111"/>
        <v>21:0012</v>
      </c>
      <c r="E1554" t="s">
        <v>5125</v>
      </c>
      <c r="F1554" t="s">
        <v>5129</v>
      </c>
      <c r="H1554">
        <v>66.729929100000007</v>
      </c>
      <c r="I1554">
        <v>-113.5280467</v>
      </c>
      <c r="J1554" s="1" t="str">
        <f t="shared" si="107"/>
        <v>Till</v>
      </c>
      <c r="K1554" s="1" t="str">
        <f t="shared" si="112"/>
        <v>&lt;2 micron</v>
      </c>
      <c r="L1554">
        <v>0.1</v>
      </c>
      <c r="M1554">
        <v>3.89</v>
      </c>
      <c r="N1554">
        <v>8</v>
      </c>
      <c r="O1554">
        <v>620</v>
      </c>
      <c r="P1554">
        <v>1</v>
      </c>
      <c r="Q1554">
        <v>2</v>
      </c>
      <c r="R1554">
        <v>1.07</v>
      </c>
      <c r="T1554">
        <v>22</v>
      </c>
      <c r="U1554">
        <v>58</v>
      </c>
      <c r="V1554">
        <v>128</v>
      </c>
      <c r="W1554">
        <v>5.07</v>
      </c>
      <c r="X1554">
        <v>5</v>
      </c>
      <c r="Y1554">
        <v>0.5</v>
      </c>
      <c r="Z1554">
        <v>0.78</v>
      </c>
      <c r="AA1554">
        <v>20</v>
      </c>
      <c r="AB1554">
        <v>2.62</v>
      </c>
      <c r="AC1554">
        <v>620</v>
      </c>
      <c r="AD1554">
        <v>0.5</v>
      </c>
      <c r="AE1554">
        <v>0.44</v>
      </c>
      <c r="AF1554">
        <v>39</v>
      </c>
      <c r="AH1554">
        <v>20</v>
      </c>
      <c r="AI1554">
        <v>1</v>
      </c>
      <c r="AJ1554">
        <v>10</v>
      </c>
      <c r="AK1554">
        <v>11</v>
      </c>
      <c r="AL1554">
        <v>7.0000000000000007E-2</v>
      </c>
      <c r="AN1554">
        <v>5</v>
      </c>
      <c r="AO1554">
        <v>63</v>
      </c>
      <c r="AP1554">
        <v>5</v>
      </c>
      <c r="AQ1554">
        <v>84</v>
      </c>
    </row>
    <row r="1555" spans="1:43" hidden="1" x14ac:dyDescent="0.25">
      <c r="A1555" t="s">
        <v>5130</v>
      </c>
      <c r="B1555" t="s">
        <v>5131</v>
      </c>
      <c r="C1555" s="1" t="str">
        <f t="shared" si="110"/>
        <v>21:0094</v>
      </c>
      <c r="D1555" s="1" t="str">
        <f t="shared" si="111"/>
        <v>21:0012</v>
      </c>
      <c r="E1555" t="s">
        <v>5132</v>
      </c>
      <c r="F1555" t="s">
        <v>5133</v>
      </c>
      <c r="H1555">
        <v>66.734906899999999</v>
      </c>
      <c r="I1555">
        <v>-113.66612120000001</v>
      </c>
      <c r="J1555" s="1" t="str">
        <f t="shared" si="107"/>
        <v>Till</v>
      </c>
      <c r="K1555" s="1" t="str">
        <f t="shared" si="112"/>
        <v>&lt;2 micron</v>
      </c>
      <c r="L1555">
        <v>0.1</v>
      </c>
      <c r="M1555">
        <v>3.01</v>
      </c>
      <c r="N1555">
        <v>6</v>
      </c>
      <c r="O1555">
        <v>400</v>
      </c>
      <c r="P1555">
        <v>0.25</v>
      </c>
      <c r="Q1555">
        <v>1</v>
      </c>
      <c r="R1555">
        <v>0.47</v>
      </c>
      <c r="T1555">
        <v>22</v>
      </c>
      <c r="U1555">
        <v>52</v>
      </c>
      <c r="V1555">
        <v>128</v>
      </c>
      <c r="W1555">
        <v>5.67</v>
      </c>
      <c r="X1555">
        <v>5</v>
      </c>
      <c r="Y1555">
        <v>0.5</v>
      </c>
      <c r="Z1555">
        <v>0.4</v>
      </c>
      <c r="AA1555">
        <v>20</v>
      </c>
      <c r="AB1555">
        <v>1.61</v>
      </c>
      <c r="AC1555">
        <v>2560</v>
      </c>
      <c r="AD1555">
        <v>0.5</v>
      </c>
      <c r="AE1555">
        <v>0.67</v>
      </c>
      <c r="AF1555">
        <v>31</v>
      </c>
      <c r="AH1555">
        <v>6</v>
      </c>
      <c r="AI1555">
        <v>2</v>
      </c>
      <c r="AJ1555">
        <v>11</v>
      </c>
      <c r="AK1555">
        <v>12</v>
      </c>
      <c r="AL1555">
        <v>0.03</v>
      </c>
      <c r="AN1555">
        <v>5</v>
      </c>
      <c r="AO1555">
        <v>46</v>
      </c>
      <c r="AP1555">
        <v>20</v>
      </c>
      <c r="AQ1555">
        <v>76</v>
      </c>
    </row>
    <row r="1556" spans="1:43" hidden="1" x14ac:dyDescent="0.25">
      <c r="A1556" t="s">
        <v>5134</v>
      </c>
      <c r="B1556" t="s">
        <v>5135</v>
      </c>
      <c r="C1556" s="1" t="str">
        <f t="shared" si="110"/>
        <v>21:0094</v>
      </c>
      <c r="D1556" s="1" t="str">
        <f t="shared" si="111"/>
        <v>21:0012</v>
      </c>
      <c r="E1556" t="s">
        <v>5136</v>
      </c>
      <c r="F1556" t="s">
        <v>5137</v>
      </c>
      <c r="H1556">
        <v>66.725641300000007</v>
      </c>
      <c r="I1556">
        <v>-113.83282920000001</v>
      </c>
      <c r="J1556" s="1" t="str">
        <f t="shared" si="107"/>
        <v>Till</v>
      </c>
      <c r="K1556" s="1" t="str">
        <f t="shared" si="112"/>
        <v>&lt;2 micron</v>
      </c>
      <c r="L1556">
        <v>0.1</v>
      </c>
      <c r="M1556">
        <v>2.91</v>
      </c>
      <c r="N1556">
        <v>8</v>
      </c>
      <c r="O1556">
        <v>740</v>
      </c>
      <c r="P1556">
        <v>0.5</v>
      </c>
      <c r="Q1556">
        <v>1</v>
      </c>
      <c r="R1556">
        <v>3.45</v>
      </c>
      <c r="T1556">
        <v>20</v>
      </c>
      <c r="U1556">
        <v>51</v>
      </c>
      <c r="V1556">
        <v>74</v>
      </c>
      <c r="W1556">
        <v>3.58</v>
      </c>
      <c r="X1556">
        <v>5</v>
      </c>
      <c r="Y1556">
        <v>0.5</v>
      </c>
      <c r="Z1556">
        <v>0.99</v>
      </c>
      <c r="AA1556">
        <v>20</v>
      </c>
      <c r="AB1556">
        <v>3.74</v>
      </c>
      <c r="AC1556">
        <v>460</v>
      </c>
      <c r="AD1556">
        <v>0.5</v>
      </c>
      <c r="AE1556">
        <v>0.3</v>
      </c>
      <c r="AF1556">
        <v>35</v>
      </c>
      <c r="AH1556">
        <v>36</v>
      </c>
      <c r="AI1556">
        <v>2</v>
      </c>
      <c r="AJ1556">
        <v>9</v>
      </c>
      <c r="AK1556">
        <v>17</v>
      </c>
      <c r="AL1556">
        <v>0.04</v>
      </c>
      <c r="AN1556">
        <v>5</v>
      </c>
      <c r="AO1556">
        <v>48</v>
      </c>
      <c r="AP1556">
        <v>20</v>
      </c>
      <c r="AQ1556">
        <v>186</v>
      </c>
    </row>
    <row r="1557" spans="1:43" hidden="1" x14ac:dyDescent="0.25">
      <c r="A1557" t="s">
        <v>5138</v>
      </c>
      <c r="B1557" t="s">
        <v>5139</v>
      </c>
      <c r="C1557" s="1" t="str">
        <f t="shared" si="110"/>
        <v>21:0094</v>
      </c>
      <c r="D1557" s="1" t="str">
        <f t="shared" si="111"/>
        <v>21:0012</v>
      </c>
      <c r="E1557" t="s">
        <v>5140</v>
      </c>
      <c r="F1557" t="s">
        <v>5141</v>
      </c>
      <c r="H1557">
        <v>66.688751600000003</v>
      </c>
      <c r="I1557">
        <v>-113.9528243</v>
      </c>
      <c r="J1557" s="1" t="str">
        <f t="shared" si="107"/>
        <v>Till</v>
      </c>
      <c r="K1557" s="1" t="str">
        <f t="shared" si="112"/>
        <v>&lt;2 micron</v>
      </c>
      <c r="L1557">
        <v>0.1</v>
      </c>
      <c r="M1557">
        <v>3.64</v>
      </c>
      <c r="N1557">
        <v>70</v>
      </c>
      <c r="O1557">
        <v>360</v>
      </c>
      <c r="P1557">
        <v>0.25</v>
      </c>
      <c r="Q1557">
        <v>1</v>
      </c>
      <c r="R1557">
        <v>0.5</v>
      </c>
      <c r="T1557">
        <v>24</v>
      </c>
      <c r="U1557">
        <v>60</v>
      </c>
      <c r="V1557">
        <v>114</v>
      </c>
      <c r="W1557">
        <v>5.12</v>
      </c>
      <c r="X1557">
        <v>5</v>
      </c>
      <c r="Y1557">
        <v>0.5</v>
      </c>
      <c r="Z1557">
        <v>0.69</v>
      </c>
      <c r="AA1557">
        <v>20</v>
      </c>
      <c r="AB1557">
        <v>1.97</v>
      </c>
      <c r="AC1557">
        <v>430</v>
      </c>
      <c r="AD1557">
        <v>0.5</v>
      </c>
      <c r="AE1557">
        <v>0.3</v>
      </c>
      <c r="AF1557">
        <v>48</v>
      </c>
      <c r="AH1557">
        <v>42</v>
      </c>
      <c r="AI1557">
        <v>1</v>
      </c>
      <c r="AJ1557">
        <v>7</v>
      </c>
      <c r="AK1557">
        <v>8</v>
      </c>
      <c r="AL1557">
        <v>0.03</v>
      </c>
      <c r="AN1557">
        <v>5</v>
      </c>
      <c r="AO1557">
        <v>42</v>
      </c>
      <c r="AP1557">
        <v>20</v>
      </c>
      <c r="AQ1557">
        <v>296</v>
      </c>
    </row>
    <row r="1558" spans="1:43" hidden="1" x14ac:dyDescent="0.25">
      <c r="A1558" t="s">
        <v>5142</v>
      </c>
      <c r="B1558" t="s">
        <v>5143</v>
      </c>
      <c r="C1558" s="1" t="str">
        <f t="shared" si="110"/>
        <v>21:0094</v>
      </c>
      <c r="D1558" s="1" t="str">
        <f t="shared" si="111"/>
        <v>21:0012</v>
      </c>
      <c r="E1558" t="s">
        <v>5144</v>
      </c>
      <c r="F1558" t="s">
        <v>5145</v>
      </c>
      <c r="H1558">
        <v>66.667271</v>
      </c>
      <c r="I1558">
        <v>-113.8294446</v>
      </c>
      <c r="J1558" s="1" t="str">
        <f t="shared" si="107"/>
        <v>Till</v>
      </c>
      <c r="K1558" s="1" t="str">
        <f t="shared" si="112"/>
        <v>&lt;2 micron</v>
      </c>
      <c r="L1558">
        <v>0.1</v>
      </c>
      <c r="M1558">
        <v>3.39</v>
      </c>
      <c r="N1558">
        <v>16</v>
      </c>
      <c r="O1558">
        <v>940</v>
      </c>
      <c r="P1558">
        <v>0.25</v>
      </c>
      <c r="Q1558">
        <v>2</v>
      </c>
      <c r="R1558">
        <v>1.28</v>
      </c>
      <c r="T1558">
        <v>28</v>
      </c>
      <c r="U1558">
        <v>55</v>
      </c>
      <c r="V1558">
        <v>118</v>
      </c>
      <c r="W1558">
        <v>5.03</v>
      </c>
      <c r="X1558">
        <v>5</v>
      </c>
      <c r="Y1558">
        <v>3</v>
      </c>
      <c r="Z1558">
        <v>0.56999999999999995</v>
      </c>
      <c r="AA1558">
        <v>40</v>
      </c>
      <c r="AB1558">
        <v>2.85</v>
      </c>
      <c r="AC1558">
        <v>1240</v>
      </c>
      <c r="AD1558">
        <v>0.5</v>
      </c>
      <c r="AE1558">
        <v>0.67</v>
      </c>
      <c r="AF1558">
        <v>42</v>
      </c>
      <c r="AH1558">
        <v>50</v>
      </c>
      <c r="AI1558">
        <v>1</v>
      </c>
      <c r="AJ1558">
        <v>15</v>
      </c>
      <c r="AK1558">
        <v>12</v>
      </c>
      <c r="AL1558">
        <v>0.04</v>
      </c>
      <c r="AN1558">
        <v>5</v>
      </c>
      <c r="AO1558">
        <v>53</v>
      </c>
      <c r="AP1558">
        <v>20</v>
      </c>
      <c r="AQ1558">
        <v>180</v>
      </c>
    </row>
    <row r="1559" spans="1:43" hidden="1" x14ac:dyDescent="0.25">
      <c r="A1559" t="s">
        <v>5146</v>
      </c>
      <c r="B1559" t="s">
        <v>5147</v>
      </c>
      <c r="C1559" s="1" t="str">
        <f t="shared" si="110"/>
        <v>21:0094</v>
      </c>
      <c r="D1559" s="1" t="str">
        <f t="shared" si="111"/>
        <v>21:0012</v>
      </c>
      <c r="E1559" t="s">
        <v>5148</v>
      </c>
      <c r="F1559" t="s">
        <v>5149</v>
      </c>
      <c r="H1559">
        <v>66.667150100000001</v>
      </c>
      <c r="I1559">
        <v>-113.68847409999999</v>
      </c>
      <c r="J1559" s="1" t="str">
        <f t="shared" si="107"/>
        <v>Till</v>
      </c>
      <c r="K1559" s="1" t="str">
        <f t="shared" si="112"/>
        <v>&lt;2 micron</v>
      </c>
      <c r="L1559">
        <v>0.1</v>
      </c>
      <c r="M1559">
        <v>3.83</v>
      </c>
      <c r="N1559">
        <v>2</v>
      </c>
      <c r="O1559">
        <v>570</v>
      </c>
      <c r="P1559">
        <v>0.25</v>
      </c>
      <c r="Q1559">
        <v>1</v>
      </c>
      <c r="R1559">
        <v>0.36</v>
      </c>
      <c r="T1559">
        <v>22</v>
      </c>
      <c r="U1559">
        <v>71</v>
      </c>
      <c r="V1559">
        <v>86</v>
      </c>
      <c r="W1559">
        <v>5.09</v>
      </c>
      <c r="X1559">
        <v>5</v>
      </c>
      <c r="Y1559">
        <v>0.5</v>
      </c>
      <c r="Z1559">
        <v>0.46</v>
      </c>
      <c r="AA1559">
        <v>30</v>
      </c>
      <c r="AB1559">
        <v>2.0499999999999998</v>
      </c>
      <c r="AC1559">
        <v>420</v>
      </c>
      <c r="AD1559">
        <v>0.5</v>
      </c>
      <c r="AE1559">
        <v>0.57999999999999996</v>
      </c>
      <c r="AF1559">
        <v>44</v>
      </c>
      <c r="AH1559">
        <v>18</v>
      </c>
      <c r="AI1559">
        <v>2</v>
      </c>
      <c r="AJ1559">
        <v>17</v>
      </c>
      <c r="AK1559">
        <v>8</v>
      </c>
      <c r="AL1559">
        <v>0.05</v>
      </c>
      <c r="AN1559">
        <v>5</v>
      </c>
      <c r="AO1559">
        <v>70</v>
      </c>
      <c r="AP1559">
        <v>20</v>
      </c>
      <c r="AQ1559">
        <v>112</v>
      </c>
    </row>
    <row r="1560" spans="1:43" hidden="1" x14ac:dyDescent="0.25">
      <c r="A1560" t="s">
        <v>5150</v>
      </c>
      <c r="B1560" t="s">
        <v>5151</v>
      </c>
      <c r="C1560" s="1" t="str">
        <f t="shared" si="110"/>
        <v>21:0094</v>
      </c>
      <c r="D1560" s="1" t="str">
        <f t="shared" si="111"/>
        <v>21:0012</v>
      </c>
      <c r="E1560" t="s">
        <v>5152</v>
      </c>
      <c r="F1560" t="s">
        <v>5153</v>
      </c>
      <c r="H1560">
        <v>66.628164400000003</v>
      </c>
      <c r="I1560">
        <v>-113.6191565</v>
      </c>
      <c r="J1560" s="1" t="str">
        <f t="shared" si="107"/>
        <v>Till</v>
      </c>
      <c r="K1560" s="1" t="str">
        <f t="shared" si="112"/>
        <v>&lt;2 micron</v>
      </c>
      <c r="L1560">
        <v>0.1</v>
      </c>
      <c r="M1560">
        <v>2.77</v>
      </c>
      <c r="N1560">
        <v>6</v>
      </c>
      <c r="O1560">
        <v>270</v>
      </c>
      <c r="P1560">
        <v>0.25</v>
      </c>
      <c r="Q1560">
        <v>1</v>
      </c>
      <c r="R1560">
        <v>2.11</v>
      </c>
      <c r="T1560">
        <v>15</v>
      </c>
      <c r="U1560">
        <v>56</v>
      </c>
      <c r="V1560">
        <v>82</v>
      </c>
      <c r="W1560">
        <v>3.86</v>
      </c>
      <c r="X1560">
        <v>5</v>
      </c>
      <c r="Y1560">
        <v>3</v>
      </c>
      <c r="Z1560">
        <v>0.55000000000000004</v>
      </c>
      <c r="AA1560">
        <v>30</v>
      </c>
      <c r="AB1560">
        <v>2.2400000000000002</v>
      </c>
      <c r="AC1560">
        <v>445</v>
      </c>
      <c r="AD1560">
        <v>0.5</v>
      </c>
      <c r="AE1560">
        <v>0.32</v>
      </c>
      <c r="AF1560">
        <v>33</v>
      </c>
      <c r="AH1560">
        <v>12</v>
      </c>
      <c r="AI1560">
        <v>2</v>
      </c>
      <c r="AJ1560">
        <v>8</v>
      </c>
      <c r="AK1560">
        <v>19</v>
      </c>
      <c r="AL1560">
        <v>7.0000000000000007E-2</v>
      </c>
      <c r="AN1560">
        <v>5</v>
      </c>
      <c r="AO1560">
        <v>46</v>
      </c>
      <c r="AP1560">
        <v>10</v>
      </c>
      <c r="AQ1560">
        <v>96</v>
      </c>
    </row>
    <row r="1561" spans="1:43" hidden="1" x14ac:dyDescent="0.25">
      <c r="A1561" t="s">
        <v>5154</v>
      </c>
      <c r="B1561" t="s">
        <v>5155</v>
      </c>
      <c r="C1561" s="1" t="str">
        <f t="shared" si="110"/>
        <v>21:0094</v>
      </c>
      <c r="D1561" s="1" t="str">
        <f t="shared" si="111"/>
        <v>21:0012</v>
      </c>
      <c r="E1561" t="s">
        <v>5156</v>
      </c>
      <c r="F1561" t="s">
        <v>5157</v>
      </c>
      <c r="H1561">
        <v>66.081806299999997</v>
      </c>
      <c r="I1561">
        <v>-112.94036920000001</v>
      </c>
      <c r="J1561" s="1" t="str">
        <f t="shared" si="107"/>
        <v>Till</v>
      </c>
      <c r="K1561" s="1" t="str">
        <f t="shared" si="112"/>
        <v>&lt;2 micron</v>
      </c>
      <c r="L1561">
        <v>0.1</v>
      </c>
      <c r="M1561">
        <v>2.77</v>
      </c>
      <c r="N1561">
        <v>20</v>
      </c>
      <c r="O1561">
        <v>160</v>
      </c>
      <c r="P1561">
        <v>0.25</v>
      </c>
      <c r="Q1561">
        <v>1</v>
      </c>
      <c r="R1561">
        <v>0.31</v>
      </c>
      <c r="T1561">
        <v>18</v>
      </c>
      <c r="U1561">
        <v>63</v>
      </c>
      <c r="V1561">
        <v>124</v>
      </c>
      <c r="W1561">
        <v>4.6900000000000004</v>
      </c>
      <c r="X1561">
        <v>5</v>
      </c>
      <c r="Y1561">
        <v>0.5</v>
      </c>
      <c r="Z1561">
        <v>0.52</v>
      </c>
      <c r="AA1561">
        <v>30</v>
      </c>
      <c r="AB1561">
        <v>1.69</v>
      </c>
      <c r="AC1561">
        <v>430</v>
      </c>
      <c r="AD1561">
        <v>0.5</v>
      </c>
      <c r="AE1561">
        <v>0.51</v>
      </c>
      <c r="AF1561">
        <v>40</v>
      </c>
      <c r="AH1561">
        <v>8</v>
      </c>
      <c r="AI1561">
        <v>1</v>
      </c>
      <c r="AJ1561">
        <v>10</v>
      </c>
      <c r="AK1561">
        <v>12</v>
      </c>
      <c r="AL1561">
        <v>0.08</v>
      </c>
      <c r="AN1561">
        <v>5</v>
      </c>
      <c r="AO1561">
        <v>60</v>
      </c>
      <c r="AP1561">
        <v>10</v>
      </c>
      <c r="AQ1561">
        <v>98</v>
      </c>
    </row>
    <row r="1562" spans="1:43" hidden="1" x14ac:dyDescent="0.25">
      <c r="A1562" t="s">
        <v>5158</v>
      </c>
      <c r="B1562" t="s">
        <v>5159</v>
      </c>
      <c r="C1562" s="1" t="str">
        <f t="shared" si="110"/>
        <v>21:0094</v>
      </c>
      <c r="D1562" s="1" t="str">
        <f t="shared" si="111"/>
        <v>21:0012</v>
      </c>
      <c r="E1562" t="s">
        <v>5160</v>
      </c>
      <c r="F1562" t="s">
        <v>5161</v>
      </c>
      <c r="H1562">
        <v>66.139094900000003</v>
      </c>
      <c r="I1562">
        <v>-112.9615956</v>
      </c>
      <c r="J1562" s="1" t="str">
        <f t="shared" si="107"/>
        <v>Till</v>
      </c>
      <c r="K1562" s="1" t="str">
        <f t="shared" si="112"/>
        <v>&lt;2 micron</v>
      </c>
      <c r="L1562">
        <v>0.2</v>
      </c>
      <c r="M1562">
        <v>3.05</v>
      </c>
      <c r="N1562">
        <v>6</v>
      </c>
      <c r="O1562">
        <v>110</v>
      </c>
      <c r="P1562">
        <v>0.25</v>
      </c>
      <c r="Q1562">
        <v>1</v>
      </c>
      <c r="R1562">
        <v>0.28000000000000003</v>
      </c>
      <c r="T1562">
        <v>13</v>
      </c>
      <c r="U1562">
        <v>58</v>
      </c>
      <c r="V1562">
        <v>65</v>
      </c>
      <c r="W1562">
        <v>3.68</v>
      </c>
      <c r="X1562">
        <v>5</v>
      </c>
      <c r="Y1562">
        <v>0.5</v>
      </c>
      <c r="Z1562">
        <v>0.56000000000000005</v>
      </c>
      <c r="AA1562">
        <v>30</v>
      </c>
      <c r="AB1562">
        <v>1.37</v>
      </c>
      <c r="AC1562">
        <v>350</v>
      </c>
      <c r="AD1562">
        <v>0.5</v>
      </c>
      <c r="AE1562">
        <v>0.36</v>
      </c>
      <c r="AF1562">
        <v>35</v>
      </c>
      <c r="AH1562">
        <v>6</v>
      </c>
      <c r="AI1562">
        <v>1</v>
      </c>
      <c r="AJ1562">
        <v>9</v>
      </c>
      <c r="AK1562">
        <v>14</v>
      </c>
      <c r="AL1562">
        <v>0.09</v>
      </c>
      <c r="AN1562">
        <v>5</v>
      </c>
      <c r="AO1562">
        <v>59</v>
      </c>
      <c r="AP1562">
        <v>10</v>
      </c>
      <c r="AQ1562">
        <v>64</v>
      </c>
    </row>
    <row r="1563" spans="1:43" hidden="1" x14ac:dyDescent="0.25">
      <c r="A1563" t="s">
        <v>5162</v>
      </c>
      <c r="B1563" t="s">
        <v>5163</v>
      </c>
      <c r="C1563" s="1" t="str">
        <f t="shared" si="110"/>
        <v>21:0094</v>
      </c>
      <c r="D1563" s="1" t="str">
        <f t="shared" si="111"/>
        <v>21:0012</v>
      </c>
      <c r="E1563" t="s">
        <v>5164</v>
      </c>
      <c r="F1563" t="s">
        <v>5165</v>
      </c>
      <c r="H1563">
        <v>66.225888699999999</v>
      </c>
      <c r="I1563">
        <v>-112.9440281</v>
      </c>
      <c r="J1563" s="1" t="str">
        <f t="shared" si="107"/>
        <v>Till</v>
      </c>
      <c r="K1563" s="1" t="str">
        <f t="shared" si="112"/>
        <v>&lt;2 micron</v>
      </c>
      <c r="L1563">
        <v>0.2</v>
      </c>
      <c r="M1563">
        <v>2.99</v>
      </c>
      <c r="N1563">
        <v>8</v>
      </c>
      <c r="O1563">
        <v>140</v>
      </c>
      <c r="P1563">
        <v>0.25</v>
      </c>
      <c r="Q1563">
        <v>1</v>
      </c>
      <c r="R1563">
        <v>0.27</v>
      </c>
      <c r="T1563">
        <v>19</v>
      </c>
      <c r="U1563">
        <v>61</v>
      </c>
      <c r="V1563">
        <v>72</v>
      </c>
      <c r="W1563">
        <v>4.18</v>
      </c>
      <c r="X1563">
        <v>5</v>
      </c>
      <c r="Y1563">
        <v>2</v>
      </c>
      <c r="Z1563">
        <v>0.41</v>
      </c>
      <c r="AA1563">
        <v>40</v>
      </c>
      <c r="AB1563">
        <v>1.1399999999999999</v>
      </c>
      <c r="AC1563">
        <v>465</v>
      </c>
      <c r="AD1563">
        <v>0.5</v>
      </c>
      <c r="AE1563">
        <v>0.82</v>
      </c>
      <c r="AF1563">
        <v>35</v>
      </c>
      <c r="AH1563">
        <v>6</v>
      </c>
      <c r="AI1563">
        <v>1</v>
      </c>
      <c r="AJ1563">
        <v>9</v>
      </c>
      <c r="AK1563">
        <v>11</v>
      </c>
      <c r="AL1563">
        <v>7.0000000000000007E-2</v>
      </c>
      <c r="AN1563">
        <v>5</v>
      </c>
      <c r="AO1563">
        <v>77</v>
      </c>
      <c r="AP1563">
        <v>10</v>
      </c>
      <c r="AQ1563">
        <v>56</v>
      </c>
    </row>
    <row r="1564" spans="1:43" hidden="1" x14ac:dyDescent="0.25">
      <c r="A1564" t="s">
        <v>5166</v>
      </c>
      <c r="B1564" t="s">
        <v>5167</v>
      </c>
      <c r="C1564" s="1" t="str">
        <f t="shared" si="110"/>
        <v>21:0094</v>
      </c>
      <c r="D1564" s="1" t="str">
        <f t="shared" si="111"/>
        <v>21:0012</v>
      </c>
      <c r="E1564" t="s">
        <v>5168</v>
      </c>
      <c r="F1564" t="s">
        <v>5169</v>
      </c>
      <c r="H1564">
        <v>66.2332964</v>
      </c>
      <c r="I1564">
        <v>-112.7380828</v>
      </c>
      <c r="J1564" s="1" t="str">
        <f t="shared" ref="J1564:J1627" si="113">HYPERLINK("http://geochem.nrcan.gc.ca/cdogs/content/kwd/kwd020044_e.htm", "Till")</f>
        <v>Till</v>
      </c>
      <c r="K1564" s="1" t="str">
        <f t="shared" si="112"/>
        <v>&lt;2 micron</v>
      </c>
      <c r="L1564">
        <v>0.1</v>
      </c>
      <c r="M1564">
        <v>3.51</v>
      </c>
      <c r="N1564">
        <v>12</v>
      </c>
      <c r="O1564">
        <v>70</v>
      </c>
      <c r="P1564">
        <v>0.25</v>
      </c>
      <c r="Q1564">
        <v>1</v>
      </c>
      <c r="R1564">
        <v>0.5</v>
      </c>
      <c r="T1564">
        <v>29</v>
      </c>
      <c r="U1564">
        <v>50</v>
      </c>
      <c r="V1564">
        <v>103</v>
      </c>
      <c r="W1564">
        <v>4.22</v>
      </c>
      <c r="X1564">
        <v>5</v>
      </c>
      <c r="Y1564">
        <v>0.5</v>
      </c>
      <c r="Z1564">
        <v>0.25</v>
      </c>
      <c r="AA1564">
        <v>40</v>
      </c>
      <c r="AB1564">
        <v>1.18</v>
      </c>
      <c r="AC1564">
        <v>595</v>
      </c>
      <c r="AD1564">
        <v>1</v>
      </c>
      <c r="AE1564">
        <v>0.57999999999999996</v>
      </c>
      <c r="AF1564">
        <v>40</v>
      </c>
      <c r="AH1564">
        <v>16</v>
      </c>
      <c r="AI1564">
        <v>1</v>
      </c>
      <c r="AJ1564">
        <v>9</v>
      </c>
      <c r="AK1564">
        <v>16</v>
      </c>
      <c r="AL1564">
        <v>0.12</v>
      </c>
      <c r="AN1564">
        <v>5</v>
      </c>
      <c r="AO1564">
        <v>69</v>
      </c>
      <c r="AP1564">
        <v>10</v>
      </c>
      <c r="AQ1564">
        <v>68</v>
      </c>
    </row>
    <row r="1565" spans="1:43" hidden="1" x14ac:dyDescent="0.25">
      <c r="A1565" t="s">
        <v>5170</v>
      </c>
      <c r="B1565" t="s">
        <v>5171</v>
      </c>
      <c r="C1565" s="1" t="str">
        <f t="shared" si="110"/>
        <v>21:0094</v>
      </c>
      <c r="D1565" s="1" t="str">
        <f t="shared" si="111"/>
        <v>21:0012</v>
      </c>
      <c r="E1565" t="s">
        <v>5172</v>
      </c>
      <c r="F1565" t="s">
        <v>5173</v>
      </c>
      <c r="H1565">
        <v>66.156347999999994</v>
      </c>
      <c r="I1565">
        <v>-112.75508960000001</v>
      </c>
      <c r="J1565" s="1" t="str">
        <f t="shared" si="113"/>
        <v>Till</v>
      </c>
      <c r="K1565" s="1" t="str">
        <f t="shared" si="112"/>
        <v>&lt;2 micron</v>
      </c>
      <c r="L1565">
        <v>0.1</v>
      </c>
      <c r="M1565">
        <v>3.12</v>
      </c>
      <c r="N1565">
        <v>12</v>
      </c>
      <c r="O1565">
        <v>70</v>
      </c>
      <c r="P1565">
        <v>0.25</v>
      </c>
      <c r="Q1565">
        <v>1</v>
      </c>
      <c r="R1565">
        <v>0.34</v>
      </c>
      <c r="T1565">
        <v>22</v>
      </c>
      <c r="U1565">
        <v>58</v>
      </c>
      <c r="V1565">
        <v>100</v>
      </c>
      <c r="W1565">
        <v>3.82</v>
      </c>
      <c r="X1565">
        <v>5</v>
      </c>
      <c r="Y1565">
        <v>3</v>
      </c>
      <c r="Z1565">
        <v>0.24</v>
      </c>
      <c r="AA1565">
        <v>30</v>
      </c>
      <c r="AB1565">
        <v>1.1200000000000001</v>
      </c>
      <c r="AC1565">
        <v>530</v>
      </c>
      <c r="AD1565">
        <v>2</v>
      </c>
      <c r="AE1565">
        <v>0.52</v>
      </c>
      <c r="AF1565">
        <v>41</v>
      </c>
      <c r="AH1565">
        <v>8</v>
      </c>
      <c r="AI1565">
        <v>1</v>
      </c>
      <c r="AJ1565">
        <v>7</v>
      </c>
      <c r="AK1565">
        <v>15</v>
      </c>
      <c r="AL1565">
        <v>0.11</v>
      </c>
      <c r="AN1565">
        <v>5</v>
      </c>
      <c r="AO1565">
        <v>67</v>
      </c>
      <c r="AP1565">
        <v>10</v>
      </c>
      <c r="AQ1565">
        <v>60</v>
      </c>
    </row>
    <row r="1566" spans="1:43" hidden="1" x14ac:dyDescent="0.25">
      <c r="A1566" t="s">
        <v>5174</v>
      </c>
      <c r="B1566" t="s">
        <v>5175</v>
      </c>
      <c r="C1566" s="1" t="str">
        <f t="shared" si="110"/>
        <v>21:0094</v>
      </c>
      <c r="D1566" s="1" t="str">
        <f t="shared" si="111"/>
        <v>21:0012</v>
      </c>
      <c r="E1566" t="s">
        <v>5176</v>
      </c>
      <c r="F1566" t="s">
        <v>5177</v>
      </c>
      <c r="H1566">
        <v>66.752239099999997</v>
      </c>
      <c r="I1566">
        <v>-112.86695570000001</v>
      </c>
      <c r="J1566" s="1" t="str">
        <f t="shared" si="113"/>
        <v>Till</v>
      </c>
      <c r="K1566" s="1" t="str">
        <f t="shared" si="112"/>
        <v>&lt;2 micron</v>
      </c>
      <c r="L1566">
        <v>0.1</v>
      </c>
      <c r="M1566">
        <v>3.61</v>
      </c>
      <c r="N1566">
        <v>4</v>
      </c>
      <c r="O1566">
        <v>70</v>
      </c>
      <c r="P1566">
        <v>0.5</v>
      </c>
      <c r="Q1566">
        <v>1</v>
      </c>
      <c r="R1566">
        <v>0.28999999999999998</v>
      </c>
      <c r="T1566">
        <v>21</v>
      </c>
      <c r="U1566">
        <v>88</v>
      </c>
      <c r="V1566">
        <v>93</v>
      </c>
      <c r="W1566">
        <v>4.78</v>
      </c>
      <c r="X1566">
        <v>5</v>
      </c>
      <c r="Y1566">
        <v>1</v>
      </c>
      <c r="Z1566">
        <v>0.32</v>
      </c>
      <c r="AA1566">
        <v>100</v>
      </c>
      <c r="AB1566">
        <v>1.73</v>
      </c>
      <c r="AC1566">
        <v>685</v>
      </c>
      <c r="AD1566">
        <v>1</v>
      </c>
      <c r="AE1566">
        <v>0.68</v>
      </c>
      <c r="AF1566">
        <v>36</v>
      </c>
      <c r="AH1566">
        <v>26</v>
      </c>
      <c r="AI1566">
        <v>1</v>
      </c>
      <c r="AJ1566">
        <v>9</v>
      </c>
      <c r="AK1566">
        <v>13</v>
      </c>
      <c r="AL1566">
        <v>0.13</v>
      </c>
      <c r="AN1566">
        <v>5</v>
      </c>
      <c r="AO1566">
        <v>86</v>
      </c>
      <c r="AP1566">
        <v>10</v>
      </c>
      <c r="AQ1566">
        <v>76</v>
      </c>
    </row>
    <row r="1567" spans="1:43" hidden="1" x14ac:dyDescent="0.25">
      <c r="A1567" t="s">
        <v>5178</v>
      </c>
      <c r="B1567" t="s">
        <v>5179</v>
      </c>
      <c r="C1567" s="1" t="str">
        <f t="shared" si="110"/>
        <v>21:0094</v>
      </c>
      <c r="D1567" s="1" t="str">
        <f t="shared" si="111"/>
        <v>21:0012</v>
      </c>
      <c r="E1567" t="s">
        <v>5180</v>
      </c>
      <c r="F1567" t="s">
        <v>5181</v>
      </c>
      <c r="H1567">
        <v>66.798756499999996</v>
      </c>
      <c r="I1567">
        <v>-112.7960815</v>
      </c>
      <c r="J1567" s="1" t="str">
        <f t="shared" si="113"/>
        <v>Till</v>
      </c>
      <c r="K1567" s="1" t="str">
        <f t="shared" si="112"/>
        <v>&lt;2 micron</v>
      </c>
      <c r="L1567">
        <v>0.2</v>
      </c>
      <c r="M1567">
        <v>4.71</v>
      </c>
      <c r="N1567">
        <v>28</v>
      </c>
      <c r="O1567">
        <v>70</v>
      </c>
      <c r="P1567">
        <v>0.5</v>
      </c>
      <c r="Q1567">
        <v>1</v>
      </c>
      <c r="R1567">
        <v>0.2</v>
      </c>
      <c r="T1567">
        <v>37</v>
      </c>
      <c r="U1567">
        <v>102</v>
      </c>
      <c r="V1567">
        <v>112</v>
      </c>
      <c r="W1567">
        <v>4.9800000000000004</v>
      </c>
      <c r="X1567">
        <v>5</v>
      </c>
      <c r="Y1567">
        <v>0.5</v>
      </c>
      <c r="Z1567">
        <v>0.26</v>
      </c>
      <c r="AA1567">
        <v>60</v>
      </c>
      <c r="AB1567">
        <v>1.5</v>
      </c>
      <c r="AC1567">
        <v>860</v>
      </c>
      <c r="AD1567">
        <v>2</v>
      </c>
      <c r="AE1567">
        <v>0.87</v>
      </c>
      <c r="AF1567">
        <v>44</v>
      </c>
      <c r="AH1567">
        <v>20</v>
      </c>
      <c r="AI1567">
        <v>1</v>
      </c>
      <c r="AJ1567">
        <v>8</v>
      </c>
      <c r="AK1567">
        <v>9</v>
      </c>
      <c r="AL1567">
        <v>0.12</v>
      </c>
      <c r="AN1567">
        <v>5</v>
      </c>
      <c r="AO1567">
        <v>84</v>
      </c>
      <c r="AP1567">
        <v>10</v>
      </c>
      <c r="AQ1567">
        <v>68</v>
      </c>
    </row>
    <row r="1568" spans="1:43" hidden="1" x14ac:dyDescent="0.25">
      <c r="A1568" t="s">
        <v>5182</v>
      </c>
      <c r="B1568" t="s">
        <v>5183</v>
      </c>
      <c r="C1568" s="1" t="str">
        <f t="shared" si="110"/>
        <v>21:0094</v>
      </c>
      <c r="D1568" s="1" t="str">
        <f t="shared" si="111"/>
        <v>21:0012</v>
      </c>
      <c r="E1568" t="s">
        <v>5184</v>
      </c>
      <c r="F1568" t="s">
        <v>5185</v>
      </c>
      <c r="H1568">
        <v>66.835356300000001</v>
      </c>
      <c r="I1568">
        <v>-112.9179702</v>
      </c>
      <c r="J1568" s="1" t="str">
        <f t="shared" si="113"/>
        <v>Till</v>
      </c>
      <c r="K1568" s="1" t="str">
        <f t="shared" si="112"/>
        <v>&lt;2 micron</v>
      </c>
      <c r="L1568">
        <v>0.1</v>
      </c>
      <c r="M1568">
        <v>3.84</v>
      </c>
      <c r="N1568">
        <v>8</v>
      </c>
      <c r="O1568">
        <v>210</v>
      </c>
      <c r="P1568">
        <v>0.5</v>
      </c>
      <c r="Q1568">
        <v>2</v>
      </c>
      <c r="R1568">
        <v>0.21</v>
      </c>
      <c r="T1568">
        <v>35</v>
      </c>
      <c r="U1568">
        <v>76</v>
      </c>
      <c r="V1568">
        <v>125</v>
      </c>
      <c r="W1568">
        <v>6.2</v>
      </c>
      <c r="X1568">
        <v>5</v>
      </c>
      <c r="Y1568">
        <v>0.5</v>
      </c>
      <c r="Z1568">
        <v>0.42</v>
      </c>
      <c r="AA1568">
        <v>40</v>
      </c>
      <c r="AB1568">
        <v>2.08</v>
      </c>
      <c r="AC1568">
        <v>1385</v>
      </c>
      <c r="AD1568">
        <v>1</v>
      </c>
      <c r="AE1568">
        <v>0.74</v>
      </c>
      <c r="AF1568">
        <v>45</v>
      </c>
      <c r="AH1568">
        <v>6</v>
      </c>
      <c r="AI1568">
        <v>1</v>
      </c>
      <c r="AJ1568">
        <v>13</v>
      </c>
      <c r="AK1568">
        <v>8</v>
      </c>
      <c r="AL1568">
        <v>0.06</v>
      </c>
      <c r="AN1568">
        <v>5</v>
      </c>
      <c r="AO1568">
        <v>73</v>
      </c>
      <c r="AP1568">
        <v>20</v>
      </c>
      <c r="AQ1568">
        <v>50</v>
      </c>
    </row>
    <row r="1569" spans="1:43" hidden="1" x14ac:dyDescent="0.25">
      <c r="A1569" t="s">
        <v>5186</v>
      </c>
      <c r="B1569" t="s">
        <v>5187</v>
      </c>
      <c r="C1569" s="1" t="str">
        <f t="shared" si="110"/>
        <v>21:0094</v>
      </c>
      <c r="D1569" s="1" t="str">
        <f t="shared" si="111"/>
        <v>21:0012</v>
      </c>
      <c r="E1569" t="s">
        <v>5188</v>
      </c>
      <c r="F1569" t="s">
        <v>5189</v>
      </c>
      <c r="H1569">
        <v>66.8720553</v>
      </c>
      <c r="I1569">
        <v>-112.7888365</v>
      </c>
      <c r="J1569" s="1" t="str">
        <f t="shared" si="113"/>
        <v>Till</v>
      </c>
      <c r="K1569" s="1" t="str">
        <f t="shared" si="112"/>
        <v>&lt;2 micron</v>
      </c>
      <c r="L1569">
        <v>0.1</v>
      </c>
      <c r="M1569">
        <v>4.3899999999999997</v>
      </c>
      <c r="N1569">
        <v>34</v>
      </c>
      <c r="O1569">
        <v>110</v>
      </c>
      <c r="P1569">
        <v>0.25</v>
      </c>
      <c r="Q1569">
        <v>1</v>
      </c>
      <c r="R1569">
        <v>0.23</v>
      </c>
      <c r="T1569">
        <v>33</v>
      </c>
      <c r="U1569">
        <v>134</v>
      </c>
      <c r="V1569">
        <v>123</v>
      </c>
      <c r="W1569">
        <v>5.76</v>
      </c>
      <c r="X1569">
        <v>5</v>
      </c>
      <c r="Y1569">
        <v>3</v>
      </c>
      <c r="Z1569">
        <v>0.48</v>
      </c>
      <c r="AA1569">
        <v>60</v>
      </c>
      <c r="AB1569">
        <v>2.13</v>
      </c>
      <c r="AC1569">
        <v>825</v>
      </c>
      <c r="AD1569">
        <v>0.5</v>
      </c>
      <c r="AE1569">
        <v>0.66</v>
      </c>
      <c r="AF1569">
        <v>65</v>
      </c>
      <c r="AH1569">
        <v>22</v>
      </c>
      <c r="AI1569">
        <v>1</v>
      </c>
      <c r="AJ1569">
        <v>12</v>
      </c>
      <c r="AK1569">
        <v>9</v>
      </c>
      <c r="AL1569">
        <v>0.16</v>
      </c>
      <c r="AN1569">
        <v>5</v>
      </c>
      <c r="AO1569">
        <v>115</v>
      </c>
      <c r="AP1569">
        <v>10</v>
      </c>
      <c r="AQ1569">
        <v>112</v>
      </c>
    </row>
    <row r="1570" spans="1:43" hidden="1" x14ac:dyDescent="0.25">
      <c r="A1570" t="s">
        <v>5190</v>
      </c>
      <c r="B1570" t="s">
        <v>5191</v>
      </c>
      <c r="C1570" s="1" t="str">
        <f t="shared" si="110"/>
        <v>21:0094</v>
      </c>
      <c r="D1570" s="1" t="str">
        <f t="shared" si="111"/>
        <v>21:0012</v>
      </c>
      <c r="E1570" t="s">
        <v>5192</v>
      </c>
      <c r="F1570" t="s">
        <v>5193</v>
      </c>
      <c r="H1570">
        <v>66.899664700000002</v>
      </c>
      <c r="I1570">
        <v>-112.9031124</v>
      </c>
      <c r="J1570" s="1" t="str">
        <f t="shared" si="113"/>
        <v>Till</v>
      </c>
      <c r="K1570" s="1" t="str">
        <f t="shared" si="112"/>
        <v>&lt;2 micron</v>
      </c>
      <c r="L1570">
        <v>0.1</v>
      </c>
      <c r="M1570">
        <v>4.6399999999999997</v>
      </c>
      <c r="N1570">
        <v>10</v>
      </c>
      <c r="O1570">
        <v>200</v>
      </c>
      <c r="P1570">
        <v>0.5</v>
      </c>
      <c r="Q1570">
        <v>1</v>
      </c>
      <c r="R1570">
        <v>0.2</v>
      </c>
      <c r="T1570">
        <v>41</v>
      </c>
      <c r="U1570">
        <v>91</v>
      </c>
      <c r="V1570">
        <v>122</v>
      </c>
      <c r="W1570">
        <v>8.23</v>
      </c>
      <c r="X1570">
        <v>5</v>
      </c>
      <c r="Y1570">
        <v>0.5</v>
      </c>
      <c r="Z1570">
        <v>0.33</v>
      </c>
      <c r="AA1570">
        <v>60</v>
      </c>
      <c r="AB1570">
        <v>2.37</v>
      </c>
      <c r="AC1570">
        <v>2860</v>
      </c>
      <c r="AD1570">
        <v>1</v>
      </c>
      <c r="AE1570">
        <v>0.74</v>
      </c>
      <c r="AF1570">
        <v>47</v>
      </c>
      <c r="AH1570">
        <v>12</v>
      </c>
      <c r="AI1570">
        <v>2</v>
      </c>
      <c r="AJ1570">
        <v>17</v>
      </c>
      <c r="AK1570">
        <v>9</v>
      </c>
      <c r="AL1570">
        <v>0.09</v>
      </c>
      <c r="AN1570">
        <v>5</v>
      </c>
      <c r="AO1570">
        <v>94</v>
      </c>
      <c r="AP1570">
        <v>20</v>
      </c>
      <c r="AQ1570">
        <v>64</v>
      </c>
    </row>
    <row r="1571" spans="1:43" hidden="1" x14ac:dyDescent="0.25">
      <c r="A1571" t="s">
        <v>5194</v>
      </c>
      <c r="B1571" t="s">
        <v>5195</v>
      </c>
      <c r="C1571" s="1" t="str">
        <f t="shared" si="110"/>
        <v>21:0094</v>
      </c>
      <c r="D1571" s="1" t="str">
        <f t="shared" si="111"/>
        <v>21:0012</v>
      </c>
      <c r="E1571" t="s">
        <v>5196</v>
      </c>
      <c r="F1571" t="s">
        <v>5197</v>
      </c>
      <c r="H1571">
        <v>66.932364899999996</v>
      </c>
      <c r="I1571">
        <v>-112.76419919999999</v>
      </c>
      <c r="J1571" s="1" t="str">
        <f t="shared" si="113"/>
        <v>Till</v>
      </c>
      <c r="K1571" s="1" t="str">
        <f t="shared" si="112"/>
        <v>&lt;2 micron</v>
      </c>
      <c r="L1571">
        <v>0.1</v>
      </c>
      <c r="M1571">
        <v>4.58</v>
      </c>
      <c r="N1571">
        <v>1</v>
      </c>
      <c r="O1571">
        <v>140</v>
      </c>
      <c r="P1571">
        <v>0.5</v>
      </c>
      <c r="Q1571">
        <v>1</v>
      </c>
      <c r="R1571">
        <v>0.44</v>
      </c>
      <c r="T1571">
        <v>37</v>
      </c>
      <c r="U1571">
        <v>125</v>
      </c>
      <c r="V1571">
        <v>129</v>
      </c>
      <c r="W1571">
        <v>6.88</v>
      </c>
      <c r="X1571">
        <v>5</v>
      </c>
      <c r="Y1571">
        <v>0.5</v>
      </c>
      <c r="Z1571">
        <v>0.57999999999999996</v>
      </c>
      <c r="AA1571">
        <v>110</v>
      </c>
      <c r="AB1571">
        <v>2.46</v>
      </c>
      <c r="AC1571">
        <v>945</v>
      </c>
      <c r="AD1571">
        <v>1</v>
      </c>
      <c r="AE1571">
        <v>1.6</v>
      </c>
      <c r="AF1571">
        <v>62</v>
      </c>
      <c r="AH1571">
        <v>28</v>
      </c>
      <c r="AI1571">
        <v>2</v>
      </c>
      <c r="AJ1571">
        <v>16</v>
      </c>
      <c r="AK1571">
        <v>13</v>
      </c>
      <c r="AL1571">
        <v>7.0000000000000007E-2</v>
      </c>
      <c r="AN1571">
        <v>5</v>
      </c>
      <c r="AO1571">
        <v>128</v>
      </c>
      <c r="AP1571">
        <v>10</v>
      </c>
      <c r="AQ1571">
        <v>100</v>
      </c>
    </row>
    <row r="1572" spans="1:43" hidden="1" x14ac:dyDescent="0.25">
      <c r="A1572" t="s">
        <v>5198</v>
      </c>
      <c r="B1572" t="s">
        <v>5199</v>
      </c>
      <c r="C1572" s="1" t="str">
        <f t="shared" si="110"/>
        <v>21:0094</v>
      </c>
      <c r="D1572" s="1" t="str">
        <f t="shared" si="111"/>
        <v>21:0012</v>
      </c>
      <c r="E1572" t="s">
        <v>5200</v>
      </c>
      <c r="F1572" t="s">
        <v>5201</v>
      </c>
      <c r="H1572">
        <v>66.972928499999995</v>
      </c>
      <c r="I1572">
        <v>-112.94974329999999</v>
      </c>
      <c r="J1572" s="1" t="str">
        <f t="shared" si="113"/>
        <v>Till</v>
      </c>
      <c r="K1572" s="1" t="str">
        <f t="shared" si="112"/>
        <v>&lt;2 micron</v>
      </c>
      <c r="L1572">
        <v>0.1</v>
      </c>
      <c r="M1572">
        <v>3.4</v>
      </c>
      <c r="N1572">
        <v>2</v>
      </c>
      <c r="O1572">
        <v>210</v>
      </c>
      <c r="P1572">
        <v>0.5</v>
      </c>
      <c r="Q1572">
        <v>1</v>
      </c>
      <c r="R1572">
        <v>0.36</v>
      </c>
      <c r="T1572">
        <v>15</v>
      </c>
      <c r="U1572">
        <v>70</v>
      </c>
      <c r="V1572">
        <v>79</v>
      </c>
      <c r="W1572">
        <v>4.87</v>
      </c>
      <c r="X1572">
        <v>5</v>
      </c>
      <c r="Y1572">
        <v>0.5</v>
      </c>
      <c r="Z1572">
        <v>0.8</v>
      </c>
      <c r="AA1572">
        <v>40</v>
      </c>
      <c r="AB1572">
        <v>1.93</v>
      </c>
      <c r="AC1572">
        <v>415</v>
      </c>
      <c r="AD1572">
        <v>0.5</v>
      </c>
      <c r="AE1572">
        <v>0.39</v>
      </c>
      <c r="AF1572">
        <v>39</v>
      </c>
      <c r="AH1572">
        <v>4</v>
      </c>
      <c r="AI1572">
        <v>2</v>
      </c>
      <c r="AJ1572">
        <v>10</v>
      </c>
      <c r="AK1572">
        <v>11</v>
      </c>
      <c r="AL1572">
        <v>0.09</v>
      </c>
      <c r="AN1572">
        <v>5</v>
      </c>
      <c r="AO1572">
        <v>59</v>
      </c>
      <c r="AP1572">
        <v>10</v>
      </c>
      <c r="AQ1572">
        <v>72</v>
      </c>
    </row>
    <row r="1573" spans="1:43" hidden="1" x14ac:dyDescent="0.25">
      <c r="A1573" t="s">
        <v>5202</v>
      </c>
      <c r="B1573" t="s">
        <v>5203</v>
      </c>
      <c r="C1573" s="1" t="str">
        <f t="shared" si="110"/>
        <v>21:0094</v>
      </c>
      <c r="D1573" s="1" t="str">
        <f t="shared" si="111"/>
        <v>21:0012</v>
      </c>
      <c r="E1573" t="s">
        <v>5200</v>
      </c>
      <c r="F1573" t="s">
        <v>5204</v>
      </c>
      <c r="H1573">
        <v>66.972928499999995</v>
      </c>
      <c r="I1573">
        <v>-112.94974329999999</v>
      </c>
      <c r="J1573" s="1" t="str">
        <f t="shared" si="113"/>
        <v>Till</v>
      </c>
      <c r="K1573" s="1" t="str">
        <f t="shared" si="112"/>
        <v>&lt;2 micron</v>
      </c>
      <c r="L1573">
        <v>0.1</v>
      </c>
      <c r="M1573">
        <v>4.13</v>
      </c>
      <c r="N1573">
        <v>2</v>
      </c>
      <c r="O1573">
        <v>250</v>
      </c>
      <c r="P1573">
        <v>1</v>
      </c>
      <c r="Q1573">
        <v>1</v>
      </c>
      <c r="R1573">
        <v>0.4</v>
      </c>
      <c r="T1573">
        <v>17</v>
      </c>
      <c r="U1573">
        <v>77</v>
      </c>
      <c r="V1573">
        <v>86</v>
      </c>
      <c r="W1573">
        <v>5.22</v>
      </c>
      <c r="X1573">
        <v>5</v>
      </c>
      <c r="Y1573">
        <v>0.5</v>
      </c>
      <c r="Z1573">
        <v>0.89</v>
      </c>
      <c r="AA1573">
        <v>30</v>
      </c>
      <c r="AB1573">
        <v>2.1</v>
      </c>
      <c r="AC1573">
        <v>450</v>
      </c>
      <c r="AD1573">
        <v>0.5</v>
      </c>
      <c r="AE1573">
        <v>0.4</v>
      </c>
      <c r="AF1573">
        <v>42</v>
      </c>
      <c r="AH1573">
        <v>12</v>
      </c>
      <c r="AI1573">
        <v>1</v>
      </c>
      <c r="AJ1573">
        <v>9</v>
      </c>
      <c r="AK1573">
        <v>13</v>
      </c>
      <c r="AL1573">
        <v>0.1</v>
      </c>
      <c r="AN1573">
        <v>5</v>
      </c>
      <c r="AO1573">
        <v>68</v>
      </c>
      <c r="AP1573">
        <v>5</v>
      </c>
      <c r="AQ1573">
        <v>78</v>
      </c>
    </row>
    <row r="1574" spans="1:43" hidden="1" x14ac:dyDescent="0.25">
      <c r="A1574" t="s">
        <v>5205</v>
      </c>
      <c r="B1574" t="s">
        <v>5206</v>
      </c>
      <c r="C1574" s="1" t="str">
        <f t="shared" si="110"/>
        <v>21:0094</v>
      </c>
      <c r="D1574" s="1" t="str">
        <f t="shared" si="111"/>
        <v>21:0012</v>
      </c>
      <c r="E1574" t="s">
        <v>5207</v>
      </c>
      <c r="F1574" t="s">
        <v>5208</v>
      </c>
      <c r="H1574">
        <v>66.983474700000002</v>
      </c>
      <c r="I1574">
        <v>-112.69774719999999</v>
      </c>
      <c r="J1574" s="1" t="str">
        <f t="shared" si="113"/>
        <v>Till</v>
      </c>
      <c r="K1574" s="1" t="str">
        <f t="shared" si="112"/>
        <v>&lt;2 micron</v>
      </c>
      <c r="L1574">
        <v>0.1</v>
      </c>
      <c r="M1574">
        <v>4.42</v>
      </c>
      <c r="N1574">
        <v>2</v>
      </c>
      <c r="O1574">
        <v>90</v>
      </c>
      <c r="P1574">
        <v>0.5</v>
      </c>
      <c r="Q1574">
        <v>1</v>
      </c>
      <c r="R1574">
        <v>0.2</v>
      </c>
      <c r="T1574">
        <v>21</v>
      </c>
      <c r="U1574">
        <v>77</v>
      </c>
      <c r="V1574">
        <v>59</v>
      </c>
      <c r="W1574">
        <v>6.62</v>
      </c>
      <c r="X1574">
        <v>5</v>
      </c>
      <c r="Y1574">
        <v>3</v>
      </c>
      <c r="Z1574">
        <v>0.39</v>
      </c>
      <c r="AA1574">
        <v>30</v>
      </c>
      <c r="AB1574">
        <v>1.42</v>
      </c>
      <c r="AC1574">
        <v>640</v>
      </c>
      <c r="AD1574">
        <v>3</v>
      </c>
      <c r="AE1574">
        <v>1.01</v>
      </c>
      <c r="AF1574">
        <v>33</v>
      </c>
      <c r="AH1574">
        <v>16</v>
      </c>
      <c r="AI1574">
        <v>2</v>
      </c>
      <c r="AJ1574">
        <v>8</v>
      </c>
      <c r="AK1574">
        <v>11</v>
      </c>
      <c r="AL1574">
        <v>0.08</v>
      </c>
      <c r="AN1574">
        <v>5</v>
      </c>
      <c r="AO1574">
        <v>129</v>
      </c>
      <c r="AP1574">
        <v>10</v>
      </c>
      <c r="AQ1574">
        <v>72</v>
      </c>
    </row>
    <row r="1575" spans="1:43" hidden="1" x14ac:dyDescent="0.25">
      <c r="A1575" t="s">
        <v>5209</v>
      </c>
      <c r="B1575" t="s">
        <v>5210</v>
      </c>
      <c r="C1575" s="1" t="str">
        <f t="shared" si="110"/>
        <v>21:0094</v>
      </c>
      <c r="D1575" s="1" t="str">
        <f t="shared" si="111"/>
        <v>21:0012</v>
      </c>
      <c r="E1575" t="s">
        <v>5211</v>
      </c>
      <c r="F1575" t="s">
        <v>5212</v>
      </c>
      <c r="H1575">
        <v>66.984724</v>
      </c>
      <c r="I1575">
        <v>-112.55089769999999</v>
      </c>
      <c r="J1575" s="1" t="str">
        <f t="shared" si="113"/>
        <v>Till</v>
      </c>
      <c r="K1575" s="1" t="str">
        <f t="shared" si="112"/>
        <v>&lt;2 micron</v>
      </c>
      <c r="L1575">
        <v>0.4</v>
      </c>
      <c r="M1575">
        <v>4.01</v>
      </c>
      <c r="N1575">
        <v>1</v>
      </c>
      <c r="O1575">
        <v>90</v>
      </c>
      <c r="P1575">
        <v>0.5</v>
      </c>
      <c r="Q1575">
        <v>4</v>
      </c>
      <c r="R1575">
        <v>0.21</v>
      </c>
      <c r="T1575">
        <v>31</v>
      </c>
      <c r="U1575">
        <v>73</v>
      </c>
      <c r="V1575">
        <v>159</v>
      </c>
      <c r="W1575">
        <v>6.15</v>
      </c>
      <c r="X1575">
        <v>5</v>
      </c>
      <c r="Y1575">
        <v>0.5</v>
      </c>
      <c r="Z1575">
        <v>0.19</v>
      </c>
      <c r="AA1575">
        <v>70</v>
      </c>
      <c r="AB1575">
        <v>1.57</v>
      </c>
      <c r="AC1575">
        <v>1045</v>
      </c>
      <c r="AD1575">
        <v>3</v>
      </c>
      <c r="AE1575">
        <v>0.78</v>
      </c>
      <c r="AF1575">
        <v>30</v>
      </c>
      <c r="AH1575">
        <v>18</v>
      </c>
      <c r="AI1575">
        <v>1</v>
      </c>
      <c r="AJ1575">
        <v>10</v>
      </c>
      <c r="AK1575">
        <v>11</v>
      </c>
      <c r="AL1575">
        <v>0.13</v>
      </c>
      <c r="AN1575">
        <v>5</v>
      </c>
      <c r="AO1575">
        <v>145</v>
      </c>
      <c r="AP1575">
        <v>10</v>
      </c>
      <c r="AQ1575">
        <v>88</v>
      </c>
    </row>
    <row r="1576" spans="1:43" hidden="1" x14ac:dyDescent="0.25">
      <c r="A1576" t="s">
        <v>5213</v>
      </c>
      <c r="B1576" t="s">
        <v>5214</v>
      </c>
      <c r="C1576" s="1" t="str">
        <f t="shared" si="110"/>
        <v>21:0094</v>
      </c>
      <c r="D1576" s="1" t="str">
        <f t="shared" si="111"/>
        <v>21:0012</v>
      </c>
      <c r="E1576" t="s">
        <v>5215</v>
      </c>
      <c r="F1576" t="s">
        <v>5216</v>
      </c>
      <c r="H1576">
        <v>66.935853300000005</v>
      </c>
      <c r="I1576">
        <v>-112.6125887</v>
      </c>
      <c r="J1576" s="1" t="str">
        <f t="shared" si="113"/>
        <v>Till</v>
      </c>
      <c r="K1576" s="1" t="str">
        <f t="shared" si="112"/>
        <v>&lt;2 micron</v>
      </c>
      <c r="L1576">
        <v>0.1</v>
      </c>
      <c r="M1576">
        <v>4.8600000000000003</v>
      </c>
      <c r="N1576">
        <v>4</v>
      </c>
      <c r="O1576">
        <v>100</v>
      </c>
      <c r="P1576">
        <v>0.25</v>
      </c>
      <c r="Q1576">
        <v>1</v>
      </c>
      <c r="R1576">
        <v>0.21</v>
      </c>
      <c r="T1576">
        <v>23</v>
      </c>
      <c r="U1576">
        <v>144</v>
      </c>
      <c r="V1576">
        <v>126</v>
      </c>
      <c r="W1576">
        <v>6.48</v>
      </c>
      <c r="X1576">
        <v>5</v>
      </c>
      <c r="Y1576">
        <v>1</v>
      </c>
      <c r="Z1576">
        <v>0.3</v>
      </c>
      <c r="AA1576">
        <v>60</v>
      </c>
      <c r="AB1576">
        <v>1.64</v>
      </c>
      <c r="AC1576">
        <v>565</v>
      </c>
      <c r="AD1576">
        <v>2</v>
      </c>
      <c r="AE1576">
        <v>0.98</v>
      </c>
      <c r="AF1576">
        <v>57</v>
      </c>
      <c r="AH1576">
        <v>32</v>
      </c>
      <c r="AI1576">
        <v>1</v>
      </c>
      <c r="AJ1576">
        <v>10</v>
      </c>
      <c r="AK1576">
        <v>11</v>
      </c>
      <c r="AL1576">
        <v>0.17</v>
      </c>
      <c r="AN1576">
        <v>5</v>
      </c>
      <c r="AO1576">
        <v>137</v>
      </c>
      <c r="AP1576">
        <v>10</v>
      </c>
      <c r="AQ1576">
        <v>82</v>
      </c>
    </row>
    <row r="1577" spans="1:43" hidden="1" x14ac:dyDescent="0.25">
      <c r="A1577" t="s">
        <v>5217</v>
      </c>
      <c r="B1577" t="s">
        <v>5218</v>
      </c>
      <c r="C1577" s="1" t="str">
        <f t="shared" si="110"/>
        <v>21:0094</v>
      </c>
      <c r="D1577" s="1" t="str">
        <f t="shared" si="111"/>
        <v>21:0012</v>
      </c>
      <c r="E1577" t="s">
        <v>5219</v>
      </c>
      <c r="F1577" t="s">
        <v>5220</v>
      </c>
      <c r="H1577">
        <v>66.861341999999993</v>
      </c>
      <c r="I1577">
        <v>-112.6473276</v>
      </c>
      <c r="J1577" s="1" t="str">
        <f t="shared" si="113"/>
        <v>Till</v>
      </c>
      <c r="K1577" s="1" t="str">
        <f t="shared" si="112"/>
        <v>&lt;2 micron</v>
      </c>
      <c r="L1577">
        <v>0.1</v>
      </c>
      <c r="M1577">
        <v>5.21</v>
      </c>
      <c r="N1577">
        <v>28</v>
      </c>
      <c r="O1577">
        <v>180</v>
      </c>
      <c r="P1577">
        <v>0.25</v>
      </c>
      <c r="Q1577">
        <v>1</v>
      </c>
      <c r="R1577">
        <v>0.36</v>
      </c>
      <c r="T1577">
        <v>29</v>
      </c>
      <c r="U1577">
        <v>176</v>
      </c>
      <c r="V1577">
        <v>172</v>
      </c>
      <c r="W1577">
        <v>7.44</v>
      </c>
      <c r="X1577">
        <v>5</v>
      </c>
      <c r="Y1577">
        <v>0.5</v>
      </c>
      <c r="Z1577">
        <v>0.99</v>
      </c>
      <c r="AA1577">
        <v>60</v>
      </c>
      <c r="AB1577">
        <v>2.79</v>
      </c>
      <c r="AC1577">
        <v>745</v>
      </c>
      <c r="AD1577">
        <v>1</v>
      </c>
      <c r="AE1577">
        <v>0.79</v>
      </c>
      <c r="AF1577">
        <v>79</v>
      </c>
      <c r="AH1577">
        <v>28</v>
      </c>
      <c r="AI1577">
        <v>2</v>
      </c>
      <c r="AJ1577">
        <v>20</v>
      </c>
      <c r="AK1577">
        <v>13</v>
      </c>
      <c r="AL1577">
        <v>0.2</v>
      </c>
      <c r="AN1577">
        <v>5</v>
      </c>
      <c r="AO1577">
        <v>163</v>
      </c>
      <c r="AP1577">
        <v>20</v>
      </c>
      <c r="AQ1577">
        <v>154</v>
      </c>
    </row>
    <row r="1578" spans="1:43" hidden="1" x14ac:dyDescent="0.25">
      <c r="A1578" t="s">
        <v>5221</v>
      </c>
      <c r="B1578" t="s">
        <v>5222</v>
      </c>
      <c r="C1578" s="1" t="str">
        <f t="shared" si="110"/>
        <v>21:0094</v>
      </c>
      <c r="D1578" s="1" t="str">
        <f t="shared" si="111"/>
        <v>21:0012</v>
      </c>
      <c r="E1578" t="s">
        <v>5223</v>
      </c>
      <c r="F1578" t="s">
        <v>5224</v>
      </c>
      <c r="H1578">
        <v>66.811573800000005</v>
      </c>
      <c r="I1578">
        <v>-112.5681816</v>
      </c>
      <c r="J1578" s="1" t="str">
        <f t="shared" si="113"/>
        <v>Till</v>
      </c>
      <c r="K1578" s="1" t="str">
        <f t="shared" si="112"/>
        <v>&lt;2 micron</v>
      </c>
      <c r="L1578">
        <v>0.1</v>
      </c>
      <c r="M1578">
        <v>5.0599999999999996</v>
      </c>
      <c r="N1578">
        <v>44</v>
      </c>
      <c r="O1578">
        <v>130</v>
      </c>
      <c r="P1578">
        <v>1</v>
      </c>
      <c r="Q1578">
        <v>1</v>
      </c>
      <c r="R1578">
        <v>0.41</v>
      </c>
      <c r="T1578">
        <v>42</v>
      </c>
      <c r="U1578">
        <v>138</v>
      </c>
      <c r="V1578">
        <v>201</v>
      </c>
      <c r="W1578">
        <v>6.94</v>
      </c>
      <c r="X1578">
        <v>5</v>
      </c>
      <c r="Y1578">
        <v>1</v>
      </c>
      <c r="Z1578">
        <v>0.72</v>
      </c>
      <c r="AA1578">
        <v>70</v>
      </c>
      <c r="AB1578">
        <v>2.5299999999999998</v>
      </c>
      <c r="AC1578">
        <v>1065</v>
      </c>
      <c r="AD1578">
        <v>0.5</v>
      </c>
      <c r="AE1578">
        <v>0.49</v>
      </c>
      <c r="AF1578">
        <v>79</v>
      </c>
      <c r="AH1578">
        <v>36</v>
      </c>
      <c r="AI1578">
        <v>4</v>
      </c>
      <c r="AJ1578">
        <v>15</v>
      </c>
      <c r="AK1578">
        <v>12</v>
      </c>
      <c r="AL1578">
        <v>0.21</v>
      </c>
      <c r="AN1578">
        <v>5</v>
      </c>
      <c r="AO1578">
        <v>134</v>
      </c>
      <c r="AP1578">
        <v>20</v>
      </c>
      <c r="AQ1578">
        <v>156</v>
      </c>
    </row>
    <row r="1579" spans="1:43" hidden="1" x14ac:dyDescent="0.25">
      <c r="A1579" t="s">
        <v>5225</v>
      </c>
      <c r="B1579" t="s">
        <v>5226</v>
      </c>
      <c r="C1579" s="1" t="str">
        <f t="shared" si="110"/>
        <v>21:0094</v>
      </c>
      <c r="D1579" s="1" t="str">
        <f t="shared" si="111"/>
        <v>21:0012</v>
      </c>
      <c r="E1579" t="s">
        <v>5227</v>
      </c>
      <c r="F1579" t="s">
        <v>5228</v>
      </c>
      <c r="H1579">
        <v>66.764197499999995</v>
      </c>
      <c r="I1579">
        <v>-112.6558874</v>
      </c>
      <c r="J1579" s="1" t="str">
        <f t="shared" si="113"/>
        <v>Till</v>
      </c>
      <c r="K1579" s="1" t="str">
        <f t="shared" si="112"/>
        <v>&lt;2 micron</v>
      </c>
      <c r="L1579">
        <v>0.1</v>
      </c>
      <c r="M1579">
        <v>4.46</v>
      </c>
      <c r="N1579">
        <v>1</v>
      </c>
      <c r="O1579">
        <v>80</v>
      </c>
      <c r="P1579">
        <v>0.5</v>
      </c>
      <c r="Q1579">
        <v>2</v>
      </c>
      <c r="R1579">
        <v>0.18</v>
      </c>
      <c r="T1579">
        <v>22</v>
      </c>
      <c r="U1579">
        <v>131</v>
      </c>
      <c r="V1579">
        <v>150</v>
      </c>
      <c r="W1579">
        <v>5.78</v>
      </c>
      <c r="X1579">
        <v>5</v>
      </c>
      <c r="Y1579">
        <v>3</v>
      </c>
      <c r="Z1579">
        <v>0.32</v>
      </c>
      <c r="AA1579">
        <v>80</v>
      </c>
      <c r="AB1579">
        <v>1.78</v>
      </c>
      <c r="AC1579">
        <v>400</v>
      </c>
      <c r="AD1579">
        <v>4</v>
      </c>
      <c r="AE1579">
        <v>0.76</v>
      </c>
      <c r="AF1579">
        <v>56</v>
      </c>
      <c r="AH1579">
        <v>16</v>
      </c>
      <c r="AI1579">
        <v>1</v>
      </c>
      <c r="AJ1579">
        <v>15</v>
      </c>
      <c r="AK1579">
        <v>12</v>
      </c>
      <c r="AL1579">
        <v>0.13</v>
      </c>
      <c r="AN1579">
        <v>10</v>
      </c>
      <c r="AO1579">
        <v>129</v>
      </c>
      <c r="AP1579">
        <v>10</v>
      </c>
      <c r="AQ1579">
        <v>104</v>
      </c>
    </row>
    <row r="1580" spans="1:43" hidden="1" x14ac:dyDescent="0.25">
      <c r="A1580" t="s">
        <v>5229</v>
      </c>
      <c r="B1580" t="s">
        <v>5230</v>
      </c>
      <c r="C1580" s="1" t="str">
        <f t="shared" si="110"/>
        <v>21:0094</v>
      </c>
      <c r="D1580" s="1" t="str">
        <f t="shared" si="111"/>
        <v>21:0012</v>
      </c>
      <c r="E1580" t="s">
        <v>5231</v>
      </c>
      <c r="F1580" t="s">
        <v>5232</v>
      </c>
      <c r="H1580">
        <v>66.730057799999997</v>
      </c>
      <c r="I1580">
        <v>-112.57495179999999</v>
      </c>
      <c r="J1580" s="1" t="str">
        <f t="shared" si="113"/>
        <v>Till</v>
      </c>
      <c r="K1580" s="1" t="str">
        <f t="shared" si="112"/>
        <v>&lt;2 micron</v>
      </c>
      <c r="L1580">
        <v>0.2</v>
      </c>
      <c r="M1580">
        <v>4.0199999999999996</v>
      </c>
      <c r="N1580">
        <v>56</v>
      </c>
      <c r="O1580">
        <v>110</v>
      </c>
      <c r="P1580">
        <v>0.5</v>
      </c>
      <c r="Q1580">
        <v>1</v>
      </c>
      <c r="R1580">
        <v>0.43</v>
      </c>
      <c r="T1580">
        <v>30</v>
      </c>
      <c r="U1580">
        <v>187</v>
      </c>
      <c r="V1580">
        <v>164</v>
      </c>
      <c r="W1580">
        <v>6.36</v>
      </c>
      <c r="X1580">
        <v>5</v>
      </c>
      <c r="Y1580">
        <v>1</v>
      </c>
      <c r="Z1580">
        <v>0.94</v>
      </c>
      <c r="AA1580">
        <v>60</v>
      </c>
      <c r="AB1580">
        <v>2.94</v>
      </c>
      <c r="AC1580">
        <v>715</v>
      </c>
      <c r="AD1580">
        <v>2</v>
      </c>
      <c r="AE1580">
        <v>0.48</v>
      </c>
      <c r="AF1580">
        <v>97</v>
      </c>
      <c r="AH1580">
        <v>22</v>
      </c>
      <c r="AI1580">
        <v>1</v>
      </c>
      <c r="AJ1580">
        <v>14</v>
      </c>
      <c r="AK1580">
        <v>13</v>
      </c>
      <c r="AL1580">
        <v>0.2</v>
      </c>
      <c r="AN1580">
        <v>5</v>
      </c>
      <c r="AO1580">
        <v>123</v>
      </c>
      <c r="AP1580">
        <v>20</v>
      </c>
      <c r="AQ1580">
        <v>164</v>
      </c>
    </row>
    <row r="1581" spans="1:43" hidden="1" x14ac:dyDescent="0.25">
      <c r="A1581" t="s">
        <v>5233</v>
      </c>
      <c r="B1581" t="s">
        <v>5234</v>
      </c>
      <c r="C1581" s="1" t="str">
        <f t="shared" si="110"/>
        <v>21:0094</v>
      </c>
      <c r="D1581" s="1" t="str">
        <f t="shared" si="111"/>
        <v>21:0012</v>
      </c>
      <c r="E1581" t="s">
        <v>5235</v>
      </c>
      <c r="F1581" t="s">
        <v>5236</v>
      </c>
      <c r="H1581">
        <v>66.730923799999999</v>
      </c>
      <c r="I1581">
        <v>-112.7594606</v>
      </c>
      <c r="J1581" s="1" t="str">
        <f t="shared" si="113"/>
        <v>Till</v>
      </c>
      <c r="K1581" s="1" t="str">
        <f t="shared" si="112"/>
        <v>&lt;2 micron</v>
      </c>
      <c r="L1581">
        <v>0.2</v>
      </c>
      <c r="M1581">
        <v>4.97</v>
      </c>
      <c r="N1581">
        <v>32</v>
      </c>
      <c r="O1581">
        <v>90</v>
      </c>
      <c r="P1581">
        <v>0.5</v>
      </c>
      <c r="Q1581">
        <v>1</v>
      </c>
      <c r="R1581">
        <v>0.19</v>
      </c>
      <c r="T1581">
        <v>25</v>
      </c>
      <c r="U1581">
        <v>123</v>
      </c>
      <c r="V1581">
        <v>96</v>
      </c>
      <c r="W1581">
        <v>7.06</v>
      </c>
      <c r="X1581">
        <v>5</v>
      </c>
      <c r="Y1581">
        <v>1</v>
      </c>
      <c r="Z1581">
        <v>0.33</v>
      </c>
      <c r="AA1581">
        <v>130</v>
      </c>
      <c r="AB1581">
        <v>2.08</v>
      </c>
      <c r="AC1581">
        <v>810</v>
      </c>
      <c r="AD1581">
        <v>3</v>
      </c>
      <c r="AE1581">
        <v>0.67</v>
      </c>
      <c r="AF1581">
        <v>54</v>
      </c>
      <c r="AH1581">
        <v>36</v>
      </c>
      <c r="AI1581">
        <v>1</v>
      </c>
      <c r="AJ1581">
        <v>14</v>
      </c>
      <c r="AK1581">
        <v>10</v>
      </c>
      <c r="AL1581">
        <v>0.18</v>
      </c>
      <c r="AN1581">
        <v>5</v>
      </c>
      <c r="AO1581">
        <v>145</v>
      </c>
      <c r="AP1581">
        <v>20</v>
      </c>
      <c r="AQ1581">
        <v>108</v>
      </c>
    </row>
    <row r="1582" spans="1:43" hidden="1" x14ac:dyDescent="0.25">
      <c r="A1582" t="s">
        <v>5237</v>
      </c>
      <c r="B1582" t="s">
        <v>5238</v>
      </c>
      <c r="C1582" s="1" t="str">
        <f t="shared" si="110"/>
        <v>21:0094</v>
      </c>
      <c r="D1582" s="1" t="str">
        <f t="shared" si="111"/>
        <v>21:0012</v>
      </c>
      <c r="E1582" t="s">
        <v>5239</v>
      </c>
      <c r="F1582" t="s">
        <v>5240</v>
      </c>
      <c r="H1582">
        <v>66.691227900000001</v>
      </c>
      <c r="I1582">
        <v>-112.6752115</v>
      </c>
      <c r="J1582" s="1" t="str">
        <f t="shared" si="113"/>
        <v>Till</v>
      </c>
      <c r="K1582" s="1" t="str">
        <f t="shared" si="112"/>
        <v>&lt;2 micron</v>
      </c>
      <c r="L1582">
        <v>0.1</v>
      </c>
      <c r="M1582">
        <v>3.86</v>
      </c>
      <c r="N1582">
        <v>18</v>
      </c>
      <c r="O1582">
        <v>90</v>
      </c>
      <c r="P1582">
        <v>0.25</v>
      </c>
      <c r="Q1582">
        <v>1</v>
      </c>
      <c r="R1582">
        <v>0.13</v>
      </c>
      <c r="T1582">
        <v>20</v>
      </c>
      <c r="U1582">
        <v>111</v>
      </c>
      <c r="V1582">
        <v>64</v>
      </c>
      <c r="W1582">
        <v>6.97</v>
      </c>
      <c r="X1582">
        <v>5</v>
      </c>
      <c r="Y1582">
        <v>0.5</v>
      </c>
      <c r="Z1582">
        <v>0.21</v>
      </c>
      <c r="AA1582">
        <v>20</v>
      </c>
      <c r="AB1582">
        <v>1.29</v>
      </c>
      <c r="AC1582">
        <v>495</v>
      </c>
      <c r="AD1582">
        <v>3</v>
      </c>
      <c r="AE1582">
        <v>0.79</v>
      </c>
      <c r="AF1582">
        <v>34</v>
      </c>
      <c r="AH1582">
        <v>24</v>
      </c>
      <c r="AI1582">
        <v>2</v>
      </c>
      <c r="AJ1582">
        <v>7</v>
      </c>
      <c r="AK1582">
        <v>15</v>
      </c>
      <c r="AL1582">
        <v>0.2</v>
      </c>
      <c r="AN1582">
        <v>5</v>
      </c>
      <c r="AO1582">
        <v>164</v>
      </c>
      <c r="AP1582">
        <v>10</v>
      </c>
      <c r="AQ1582">
        <v>72</v>
      </c>
    </row>
    <row r="1583" spans="1:43" hidden="1" x14ac:dyDescent="0.25">
      <c r="A1583" t="s">
        <v>5241</v>
      </c>
      <c r="B1583" t="s">
        <v>5242</v>
      </c>
      <c r="C1583" s="1" t="str">
        <f t="shared" si="110"/>
        <v>21:0094</v>
      </c>
      <c r="D1583" s="1" t="str">
        <f t="shared" si="111"/>
        <v>21:0012</v>
      </c>
      <c r="E1583" t="s">
        <v>5243</v>
      </c>
      <c r="F1583" t="s">
        <v>5244</v>
      </c>
      <c r="H1583">
        <v>66.698416499999993</v>
      </c>
      <c r="I1583">
        <v>-112.9181372</v>
      </c>
      <c r="J1583" s="1" t="str">
        <f t="shared" si="113"/>
        <v>Till</v>
      </c>
      <c r="K1583" s="1" t="str">
        <f t="shared" si="112"/>
        <v>&lt;2 micron</v>
      </c>
      <c r="L1583">
        <v>0.4</v>
      </c>
      <c r="M1583">
        <v>3.77</v>
      </c>
      <c r="N1583">
        <v>8</v>
      </c>
      <c r="O1583">
        <v>100</v>
      </c>
      <c r="P1583">
        <v>1</v>
      </c>
      <c r="Q1583">
        <v>1</v>
      </c>
      <c r="R1583">
        <v>0.15</v>
      </c>
      <c r="T1583">
        <v>39</v>
      </c>
      <c r="U1583">
        <v>182</v>
      </c>
      <c r="V1583">
        <v>108</v>
      </c>
      <c r="W1583">
        <v>5.86</v>
      </c>
      <c r="X1583">
        <v>5</v>
      </c>
      <c r="Y1583">
        <v>0.5</v>
      </c>
      <c r="Z1583">
        <v>0.28000000000000003</v>
      </c>
      <c r="AA1583">
        <v>70</v>
      </c>
      <c r="AB1583">
        <v>1.95</v>
      </c>
      <c r="AC1583">
        <v>535</v>
      </c>
      <c r="AD1583">
        <v>6</v>
      </c>
      <c r="AE1583">
        <v>0.52</v>
      </c>
      <c r="AF1583">
        <v>51</v>
      </c>
      <c r="AH1583">
        <v>22</v>
      </c>
      <c r="AI1583">
        <v>1</v>
      </c>
      <c r="AJ1583">
        <v>14</v>
      </c>
      <c r="AK1583">
        <v>10</v>
      </c>
      <c r="AL1583">
        <v>0.17</v>
      </c>
      <c r="AN1583">
        <v>40</v>
      </c>
      <c r="AO1583">
        <v>119</v>
      </c>
      <c r="AP1583">
        <v>10</v>
      </c>
      <c r="AQ1583">
        <v>78</v>
      </c>
    </row>
    <row r="1584" spans="1:43" hidden="1" x14ac:dyDescent="0.25">
      <c r="A1584" t="s">
        <v>5245</v>
      </c>
      <c r="B1584" t="s">
        <v>5246</v>
      </c>
      <c r="C1584" s="1" t="str">
        <f t="shared" si="110"/>
        <v>21:0094</v>
      </c>
      <c r="D1584" s="1" t="str">
        <f t="shared" si="111"/>
        <v>21:0012</v>
      </c>
      <c r="E1584" t="s">
        <v>5247</v>
      </c>
      <c r="F1584" t="s">
        <v>5248</v>
      </c>
      <c r="H1584">
        <v>66.670284600000002</v>
      </c>
      <c r="I1584">
        <v>-112.7915885</v>
      </c>
      <c r="J1584" s="1" t="str">
        <f t="shared" si="113"/>
        <v>Till</v>
      </c>
      <c r="K1584" s="1" t="str">
        <f t="shared" si="112"/>
        <v>&lt;2 micron</v>
      </c>
      <c r="L1584">
        <v>0.1</v>
      </c>
      <c r="M1584">
        <v>4.5</v>
      </c>
      <c r="N1584">
        <v>4</v>
      </c>
      <c r="O1584">
        <v>150</v>
      </c>
      <c r="P1584">
        <v>0.5</v>
      </c>
      <c r="Q1584">
        <v>2</v>
      </c>
      <c r="R1584">
        <v>0.3</v>
      </c>
      <c r="T1584">
        <v>30</v>
      </c>
      <c r="U1584">
        <v>142</v>
      </c>
      <c r="V1584">
        <v>96</v>
      </c>
      <c r="W1584">
        <v>6.43</v>
      </c>
      <c r="X1584">
        <v>5</v>
      </c>
      <c r="Y1584">
        <v>2</v>
      </c>
      <c r="Z1584">
        <v>0.56000000000000005</v>
      </c>
      <c r="AA1584">
        <v>60</v>
      </c>
      <c r="AB1584">
        <v>2.57</v>
      </c>
      <c r="AC1584">
        <v>825</v>
      </c>
      <c r="AD1584">
        <v>2</v>
      </c>
      <c r="AE1584">
        <v>0.65</v>
      </c>
      <c r="AF1584">
        <v>65</v>
      </c>
      <c r="AH1584">
        <v>20</v>
      </c>
      <c r="AI1584">
        <v>1</v>
      </c>
      <c r="AJ1584">
        <v>13</v>
      </c>
      <c r="AK1584">
        <v>16</v>
      </c>
      <c r="AL1584">
        <v>0.19</v>
      </c>
      <c r="AN1584">
        <v>5</v>
      </c>
      <c r="AO1584">
        <v>131</v>
      </c>
      <c r="AP1584">
        <v>20</v>
      </c>
      <c r="AQ1584">
        <v>118</v>
      </c>
    </row>
    <row r="1585" spans="1:43" hidden="1" x14ac:dyDescent="0.25">
      <c r="A1585" t="s">
        <v>5249</v>
      </c>
      <c r="B1585" t="s">
        <v>5250</v>
      </c>
      <c r="C1585" s="1" t="str">
        <f t="shared" si="110"/>
        <v>21:0094</v>
      </c>
      <c r="D1585" s="1" t="str">
        <f t="shared" si="111"/>
        <v>21:0012</v>
      </c>
      <c r="E1585" t="s">
        <v>5251</v>
      </c>
      <c r="F1585" t="s">
        <v>5252</v>
      </c>
      <c r="H1585">
        <v>66.649712399999999</v>
      </c>
      <c r="I1585">
        <v>-112.5766898</v>
      </c>
      <c r="J1585" s="1" t="str">
        <f t="shared" si="113"/>
        <v>Till</v>
      </c>
      <c r="K1585" s="1" t="str">
        <f t="shared" si="112"/>
        <v>&lt;2 micron</v>
      </c>
      <c r="L1585">
        <v>0.1</v>
      </c>
      <c r="M1585">
        <v>4.6100000000000003</v>
      </c>
      <c r="N1585">
        <v>1</v>
      </c>
      <c r="O1585">
        <v>160</v>
      </c>
      <c r="P1585">
        <v>0.5</v>
      </c>
      <c r="Q1585">
        <v>1</v>
      </c>
      <c r="R1585">
        <v>0.28999999999999998</v>
      </c>
      <c r="T1585">
        <v>27</v>
      </c>
      <c r="U1585">
        <v>193</v>
      </c>
      <c r="V1585">
        <v>112</v>
      </c>
      <c r="W1585">
        <v>6.58</v>
      </c>
      <c r="X1585">
        <v>5</v>
      </c>
      <c r="Y1585">
        <v>0.5</v>
      </c>
      <c r="Z1585">
        <v>0.6</v>
      </c>
      <c r="AA1585">
        <v>60</v>
      </c>
      <c r="AB1585">
        <v>2.62</v>
      </c>
      <c r="AC1585">
        <v>805</v>
      </c>
      <c r="AD1585">
        <v>2</v>
      </c>
      <c r="AE1585">
        <v>0.53</v>
      </c>
      <c r="AF1585">
        <v>69</v>
      </c>
      <c r="AH1585">
        <v>14</v>
      </c>
      <c r="AI1585">
        <v>1</v>
      </c>
      <c r="AJ1585">
        <v>18</v>
      </c>
      <c r="AK1585">
        <v>14</v>
      </c>
      <c r="AL1585">
        <v>0.18</v>
      </c>
      <c r="AN1585">
        <v>5</v>
      </c>
      <c r="AO1585">
        <v>137</v>
      </c>
      <c r="AP1585">
        <v>10</v>
      </c>
      <c r="AQ1585">
        <v>120</v>
      </c>
    </row>
    <row r="1586" spans="1:43" hidden="1" x14ac:dyDescent="0.25">
      <c r="A1586" t="s">
        <v>5253</v>
      </c>
      <c r="B1586" t="s">
        <v>5254</v>
      </c>
      <c r="C1586" s="1" t="str">
        <f t="shared" si="110"/>
        <v>21:0094</v>
      </c>
      <c r="D1586" s="1" t="str">
        <f t="shared" si="111"/>
        <v>21:0012</v>
      </c>
      <c r="E1586" t="s">
        <v>5251</v>
      </c>
      <c r="F1586" t="s">
        <v>5255</v>
      </c>
      <c r="H1586">
        <v>66.649712399999999</v>
      </c>
      <c r="I1586">
        <v>-112.5766898</v>
      </c>
      <c r="J1586" s="1" t="str">
        <f t="shared" si="113"/>
        <v>Till</v>
      </c>
      <c r="K1586" s="1" t="str">
        <f t="shared" si="112"/>
        <v>&lt;2 micron</v>
      </c>
      <c r="L1586">
        <v>0.1</v>
      </c>
      <c r="M1586">
        <v>5.01</v>
      </c>
      <c r="N1586">
        <v>8</v>
      </c>
      <c r="O1586">
        <v>170</v>
      </c>
      <c r="P1586">
        <v>1</v>
      </c>
      <c r="Q1586">
        <v>6</v>
      </c>
      <c r="R1586">
        <v>0.28999999999999998</v>
      </c>
      <c r="T1586">
        <v>30</v>
      </c>
      <c r="U1586">
        <v>188</v>
      </c>
      <c r="V1586">
        <v>120</v>
      </c>
      <c r="W1586">
        <v>6.61</v>
      </c>
      <c r="X1586">
        <v>5</v>
      </c>
      <c r="Y1586">
        <v>0.5</v>
      </c>
      <c r="Z1586">
        <v>0.54</v>
      </c>
      <c r="AA1586">
        <v>50</v>
      </c>
      <c r="AB1586">
        <v>2.72</v>
      </c>
      <c r="AC1586">
        <v>820</v>
      </c>
      <c r="AD1586">
        <v>3</v>
      </c>
      <c r="AE1586">
        <v>0.55000000000000004</v>
      </c>
      <c r="AF1586">
        <v>77</v>
      </c>
      <c r="AH1586">
        <v>24</v>
      </c>
      <c r="AI1586">
        <v>1</v>
      </c>
      <c r="AJ1586">
        <v>15</v>
      </c>
      <c r="AK1586">
        <v>14</v>
      </c>
      <c r="AL1586">
        <v>0.18</v>
      </c>
      <c r="AN1586">
        <v>5</v>
      </c>
      <c r="AO1586">
        <v>145</v>
      </c>
      <c r="AP1586">
        <v>5</v>
      </c>
      <c r="AQ1586">
        <v>124</v>
      </c>
    </row>
    <row r="1587" spans="1:43" hidden="1" x14ac:dyDescent="0.25">
      <c r="A1587" t="s">
        <v>5256</v>
      </c>
      <c r="B1587" t="s">
        <v>5257</v>
      </c>
      <c r="C1587" s="1" t="str">
        <f t="shared" si="110"/>
        <v>21:0094</v>
      </c>
      <c r="D1587" s="1" t="str">
        <f t="shared" si="111"/>
        <v>21:0012</v>
      </c>
      <c r="E1587" t="s">
        <v>5258</v>
      </c>
      <c r="F1587" t="s">
        <v>5259</v>
      </c>
      <c r="H1587">
        <v>66.619225599999993</v>
      </c>
      <c r="I1587">
        <v>-112.67088579999999</v>
      </c>
      <c r="J1587" s="1" t="str">
        <f t="shared" si="113"/>
        <v>Till</v>
      </c>
      <c r="K1587" s="1" t="str">
        <f t="shared" si="112"/>
        <v>&lt;2 micron</v>
      </c>
      <c r="L1587">
        <v>0.1</v>
      </c>
      <c r="M1587">
        <v>3.19</v>
      </c>
      <c r="N1587">
        <v>6</v>
      </c>
      <c r="O1587">
        <v>140</v>
      </c>
      <c r="P1587">
        <v>0.5</v>
      </c>
      <c r="Q1587">
        <v>1</v>
      </c>
      <c r="R1587">
        <v>0.25</v>
      </c>
      <c r="T1587">
        <v>19</v>
      </c>
      <c r="U1587">
        <v>91</v>
      </c>
      <c r="V1587">
        <v>37</v>
      </c>
      <c r="W1587">
        <v>4.1500000000000004</v>
      </c>
      <c r="X1587">
        <v>5</v>
      </c>
      <c r="Y1587">
        <v>1</v>
      </c>
      <c r="Z1587">
        <v>0.46</v>
      </c>
      <c r="AA1587">
        <v>30</v>
      </c>
      <c r="AB1587">
        <v>1.71</v>
      </c>
      <c r="AC1587">
        <v>345</v>
      </c>
      <c r="AD1587">
        <v>0.5</v>
      </c>
      <c r="AE1587">
        <v>0.27</v>
      </c>
      <c r="AF1587">
        <v>42</v>
      </c>
      <c r="AH1587">
        <v>8</v>
      </c>
      <c r="AI1587">
        <v>1</v>
      </c>
      <c r="AJ1587">
        <v>9</v>
      </c>
      <c r="AK1587">
        <v>13</v>
      </c>
      <c r="AL1587">
        <v>0.14000000000000001</v>
      </c>
      <c r="AN1587">
        <v>5</v>
      </c>
      <c r="AO1587">
        <v>71</v>
      </c>
      <c r="AP1587">
        <v>10</v>
      </c>
      <c r="AQ1587">
        <v>92</v>
      </c>
    </row>
    <row r="1588" spans="1:43" hidden="1" x14ac:dyDescent="0.25">
      <c r="A1588" t="s">
        <v>5260</v>
      </c>
      <c r="B1588" t="s">
        <v>5261</v>
      </c>
      <c r="C1588" s="1" t="str">
        <f t="shared" ref="C1588:C1651" si="114">HYPERLINK("http://geochem.nrcan.gc.ca/cdogs/content/bdl/bdl210094_e.htm", "21:0094")</f>
        <v>21:0094</v>
      </c>
      <c r="D1588" s="1" t="str">
        <f t="shared" ref="D1588:D1651" si="115">HYPERLINK("http://geochem.nrcan.gc.ca/cdogs/content/svy/svy210012_e.htm", "21:0012")</f>
        <v>21:0012</v>
      </c>
      <c r="E1588" t="s">
        <v>5262</v>
      </c>
      <c r="F1588" t="s">
        <v>5263</v>
      </c>
      <c r="H1588">
        <v>66.949983900000007</v>
      </c>
      <c r="I1588">
        <v>-112.40503579999999</v>
      </c>
      <c r="J1588" s="1" t="str">
        <f t="shared" si="113"/>
        <v>Till</v>
      </c>
      <c r="K1588" s="1" t="str">
        <f t="shared" ref="K1588:K1651" si="116">HYPERLINK("http://geochem.nrcan.gc.ca/cdogs/content/kwd/kwd080003_e.htm", "&lt;2 micron")</f>
        <v>&lt;2 micron</v>
      </c>
      <c r="L1588">
        <v>0.6</v>
      </c>
      <c r="M1588">
        <v>3.96</v>
      </c>
      <c r="N1588">
        <v>4</v>
      </c>
      <c r="O1588">
        <v>110</v>
      </c>
      <c r="P1588">
        <v>1</v>
      </c>
      <c r="Q1588">
        <v>2</v>
      </c>
      <c r="R1588">
        <v>0.37</v>
      </c>
      <c r="T1588">
        <v>26</v>
      </c>
      <c r="U1588">
        <v>72</v>
      </c>
      <c r="V1588">
        <v>103</v>
      </c>
      <c r="W1588">
        <v>5.18</v>
      </c>
      <c r="X1588">
        <v>5</v>
      </c>
      <c r="Y1588">
        <v>0.5</v>
      </c>
      <c r="Z1588">
        <v>0.38</v>
      </c>
      <c r="AA1588">
        <v>90</v>
      </c>
      <c r="AB1588">
        <v>1.7</v>
      </c>
      <c r="AC1588">
        <v>830</v>
      </c>
      <c r="AD1588">
        <v>1</v>
      </c>
      <c r="AE1588">
        <v>0.71</v>
      </c>
      <c r="AF1588">
        <v>42</v>
      </c>
      <c r="AH1588">
        <v>20</v>
      </c>
      <c r="AI1588">
        <v>2</v>
      </c>
      <c r="AJ1588">
        <v>9</v>
      </c>
      <c r="AK1588">
        <v>19</v>
      </c>
      <c r="AL1588">
        <v>0.14000000000000001</v>
      </c>
      <c r="AN1588">
        <v>5</v>
      </c>
      <c r="AO1588">
        <v>93</v>
      </c>
      <c r="AP1588">
        <v>10</v>
      </c>
      <c r="AQ1588">
        <v>86</v>
      </c>
    </row>
    <row r="1589" spans="1:43" hidden="1" x14ac:dyDescent="0.25">
      <c r="A1589" t="s">
        <v>5264</v>
      </c>
      <c r="B1589" t="s">
        <v>5265</v>
      </c>
      <c r="C1589" s="1" t="str">
        <f t="shared" si="114"/>
        <v>21:0094</v>
      </c>
      <c r="D1589" s="1" t="str">
        <f t="shared" si="115"/>
        <v>21:0012</v>
      </c>
      <c r="E1589" t="s">
        <v>5266</v>
      </c>
      <c r="F1589" t="s">
        <v>5267</v>
      </c>
      <c r="H1589">
        <v>66.982849299999998</v>
      </c>
      <c r="I1589">
        <v>-112.2685243</v>
      </c>
      <c r="J1589" s="1" t="str">
        <f t="shared" si="113"/>
        <v>Till</v>
      </c>
      <c r="K1589" s="1" t="str">
        <f t="shared" si="116"/>
        <v>&lt;2 micron</v>
      </c>
      <c r="L1589">
        <v>0.1</v>
      </c>
      <c r="M1589">
        <v>4.6500000000000004</v>
      </c>
      <c r="N1589">
        <v>2</v>
      </c>
      <c r="O1589">
        <v>80</v>
      </c>
      <c r="P1589">
        <v>1</v>
      </c>
      <c r="Q1589">
        <v>1</v>
      </c>
      <c r="R1589">
        <v>0.22</v>
      </c>
      <c r="T1589">
        <v>26</v>
      </c>
      <c r="U1589">
        <v>79</v>
      </c>
      <c r="V1589">
        <v>114</v>
      </c>
      <c r="W1589">
        <v>5.96</v>
      </c>
      <c r="X1589">
        <v>5</v>
      </c>
      <c r="Y1589">
        <v>0.5</v>
      </c>
      <c r="Z1589">
        <v>0.28000000000000003</v>
      </c>
      <c r="AA1589">
        <v>50</v>
      </c>
      <c r="AB1589">
        <v>1.26</v>
      </c>
      <c r="AC1589">
        <v>705</v>
      </c>
      <c r="AD1589">
        <v>2</v>
      </c>
      <c r="AE1589">
        <v>1.27</v>
      </c>
      <c r="AF1589">
        <v>36</v>
      </c>
      <c r="AH1589">
        <v>28</v>
      </c>
      <c r="AI1589">
        <v>1</v>
      </c>
      <c r="AJ1589">
        <v>9</v>
      </c>
      <c r="AK1589">
        <v>11</v>
      </c>
      <c r="AL1589">
        <v>0.16</v>
      </c>
      <c r="AN1589">
        <v>5</v>
      </c>
      <c r="AO1589">
        <v>108</v>
      </c>
      <c r="AP1589">
        <v>10</v>
      </c>
      <c r="AQ1589">
        <v>74</v>
      </c>
    </row>
    <row r="1590" spans="1:43" hidden="1" x14ac:dyDescent="0.25">
      <c r="A1590" t="s">
        <v>5268</v>
      </c>
      <c r="B1590" t="s">
        <v>5269</v>
      </c>
      <c r="C1590" s="1" t="str">
        <f t="shared" si="114"/>
        <v>21:0094</v>
      </c>
      <c r="D1590" s="1" t="str">
        <f t="shared" si="115"/>
        <v>21:0012</v>
      </c>
      <c r="E1590" t="s">
        <v>5270</v>
      </c>
      <c r="F1590" t="s">
        <v>5271</v>
      </c>
      <c r="H1590">
        <v>66.985496999999995</v>
      </c>
      <c r="I1590">
        <v>-112.09324530000001</v>
      </c>
      <c r="J1590" s="1" t="str">
        <f t="shared" si="113"/>
        <v>Till</v>
      </c>
      <c r="K1590" s="1" t="str">
        <f t="shared" si="116"/>
        <v>&lt;2 micron</v>
      </c>
      <c r="L1590">
        <v>0.2</v>
      </c>
      <c r="M1590">
        <v>4.24</v>
      </c>
      <c r="N1590">
        <v>1</v>
      </c>
      <c r="O1590">
        <v>110</v>
      </c>
      <c r="P1590">
        <v>0.5</v>
      </c>
      <c r="Q1590">
        <v>1</v>
      </c>
      <c r="R1590">
        <v>0.35</v>
      </c>
      <c r="T1590">
        <v>19</v>
      </c>
      <c r="U1590">
        <v>74</v>
      </c>
      <c r="V1590">
        <v>160</v>
      </c>
      <c r="W1590">
        <v>6.51</v>
      </c>
      <c r="X1590">
        <v>5</v>
      </c>
      <c r="Y1590">
        <v>1</v>
      </c>
      <c r="Z1590">
        <v>0.72</v>
      </c>
      <c r="AA1590">
        <v>70</v>
      </c>
      <c r="AB1590">
        <v>1.94</v>
      </c>
      <c r="AC1590">
        <v>850</v>
      </c>
      <c r="AD1590">
        <v>1</v>
      </c>
      <c r="AE1590">
        <v>0.81</v>
      </c>
      <c r="AF1590">
        <v>40</v>
      </c>
      <c r="AH1590">
        <v>36</v>
      </c>
      <c r="AI1590">
        <v>2</v>
      </c>
      <c r="AJ1590">
        <v>15</v>
      </c>
      <c r="AK1590">
        <v>14</v>
      </c>
      <c r="AL1590">
        <v>0.16</v>
      </c>
      <c r="AN1590">
        <v>10</v>
      </c>
      <c r="AO1590">
        <v>118</v>
      </c>
      <c r="AP1590">
        <v>10</v>
      </c>
      <c r="AQ1590">
        <v>152</v>
      </c>
    </row>
    <row r="1591" spans="1:43" hidden="1" x14ac:dyDescent="0.25">
      <c r="A1591" t="s">
        <v>5272</v>
      </c>
      <c r="B1591" t="s">
        <v>5273</v>
      </c>
      <c r="C1591" s="1" t="str">
        <f t="shared" si="114"/>
        <v>21:0094</v>
      </c>
      <c r="D1591" s="1" t="str">
        <f t="shared" si="115"/>
        <v>21:0012</v>
      </c>
      <c r="E1591" t="s">
        <v>5274</v>
      </c>
      <c r="F1591" t="s">
        <v>5275</v>
      </c>
      <c r="H1591">
        <v>66.901256599999996</v>
      </c>
      <c r="I1591">
        <v>-112.07296100000001</v>
      </c>
      <c r="J1591" s="1" t="str">
        <f t="shared" si="113"/>
        <v>Till</v>
      </c>
      <c r="K1591" s="1" t="str">
        <f t="shared" si="116"/>
        <v>&lt;2 micron</v>
      </c>
      <c r="L1591">
        <v>0.1</v>
      </c>
      <c r="M1591">
        <v>3.75</v>
      </c>
      <c r="N1591">
        <v>8</v>
      </c>
      <c r="O1591">
        <v>100</v>
      </c>
      <c r="P1591">
        <v>1.5</v>
      </c>
      <c r="Q1591">
        <v>1</v>
      </c>
      <c r="R1591">
        <v>0.3</v>
      </c>
      <c r="T1591">
        <v>24</v>
      </c>
      <c r="U1591">
        <v>61</v>
      </c>
      <c r="V1591">
        <v>114</v>
      </c>
      <c r="W1591">
        <v>5.8</v>
      </c>
      <c r="X1591">
        <v>5</v>
      </c>
      <c r="Y1591">
        <v>2</v>
      </c>
      <c r="Z1591">
        <v>0.56000000000000005</v>
      </c>
      <c r="AA1591">
        <v>60</v>
      </c>
      <c r="AB1591">
        <v>1.77</v>
      </c>
      <c r="AC1591">
        <v>885</v>
      </c>
      <c r="AD1591">
        <v>1</v>
      </c>
      <c r="AE1591">
        <v>0.65</v>
      </c>
      <c r="AF1591">
        <v>35</v>
      </c>
      <c r="AH1591">
        <v>28</v>
      </c>
      <c r="AI1591">
        <v>2</v>
      </c>
      <c r="AJ1591">
        <v>11</v>
      </c>
      <c r="AK1591">
        <v>15</v>
      </c>
      <c r="AL1591">
        <v>0.2</v>
      </c>
      <c r="AN1591">
        <v>5</v>
      </c>
      <c r="AO1591">
        <v>99</v>
      </c>
      <c r="AP1591">
        <v>10</v>
      </c>
      <c r="AQ1591">
        <v>114</v>
      </c>
    </row>
    <row r="1592" spans="1:43" hidden="1" x14ac:dyDescent="0.25">
      <c r="A1592" t="s">
        <v>5276</v>
      </c>
      <c r="B1592" t="s">
        <v>5277</v>
      </c>
      <c r="C1592" s="1" t="str">
        <f t="shared" si="114"/>
        <v>21:0094</v>
      </c>
      <c r="D1592" s="1" t="str">
        <f t="shared" si="115"/>
        <v>21:0012</v>
      </c>
      <c r="E1592" t="s">
        <v>5278</v>
      </c>
      <c r="F1592" t="s">
        <v>5279</v>
      </c>
      <c r="H1592">
        <v>66.907853700000004</v>
      </c>
      <c r="I1592">
        <v>-112.232981</v>
      </c>
      <c r="J1592" s="1" t="str">
        <f t="shared" si="113"/>
        <v>Till</v>
      </c>
      <c r="K1592" s="1" t="str">
        <f t="shared" si="116"/>
        <v>&lt;2 micron</v>
      </c>
      <c r="L1592">
        <v>0.1</v>
      </c>
      <c r="M1592">
        <v>3.46</v>
      </c>
      <c r="N1592">
        <v>1</v>
      </c>
      <c r="O1592">
        <v>100</v>
      </c>
      <c r="P1592">
        <v>1</v>
      </c>
      <c r="Q1592">
        <v>1</v>
      </c>
      <c r="R1592">
        <v>0.34</v>
      </c>
      <c r="T1592">
        <v>25</v>
      </c>
      <c r="U1592">
        <v>73</v>
      </c>
      <c r="V1592">
        <v>138</v>
      </c>
      <c r="W1592">
        <v>5.27</v>
      </c>
      <c r="X1592">
        <v>5</v>
      </c>
      <c r="Y1592">
        <v>1</v>
      </c>
      <c r="Z1592">
        <v>0.42</v>
      </c>
      <c r="AA1592">
        <v>70</v>
      </c>
      <c r="AB1592">
        <v>1.71</v>
      </c>
      <c r="AC1592">
        <v>870</v>
      </c>
      <c r="AD1592">
        <v>1</v>
      </c>
      <c r="AE1592">
        <v>0.42</v>
      </c>
      <c r="AF1592">
        <v>39</v>
      </c>
      <c r="AH1592">
        <v>22</v>
      </c>
      <c r="AI1592">
        <v>1</v>
      </c>
      <c r="AJ1592">
        <v>11</v>
      </c>
      <c r="AK1592">
        <v>16</v>
      </c>
      <c r="AL1592">
        <v>0.17</v>
      </c>
      <c r="AN1592">
        <v>5</v>
      </c>
      <c r="AO1592">
        <v>107</v>
      </c>
      <c r="AP1592">
        <v>10</v>
      </c>
      <c r="AQ1592">
        <v>102</v>
      </c>
    </row>
    <row r="1593" spans="1:43" hidden="1" x14ac:dyDescent="0.25">
      <c r="A1593" t="s">
        <v>5280</v>
      </c>
      <c r="B1593" t="s">
        <v>5281</v>
      </c>
      <c r="C1593" s="1" t="str">
        <f t="shared" si="114"/>
        <v>21:0094</v>
      </c>
      <c r="D1593" s="1" t="str">
        <f t="shared" si="115"/>
        <v>21:0012</v>
      </c>
      <c r="E1593" t="s">
        <v>5282</v>
      </c>
      <c r="F1593" t="s">
        <v>5283</v>
      </c>
      <c r="H1593">
        <v>66.899428099999994</v>
      </c>
      <c r="I1593">
        <v>-112.38725789999999</v>
      </c>
      <c r="J1593" s="1" t="str">
        <f t="shared" si="113"/>
        <v>Till</v>
      </c>
      <c r="K1593" s="1" t="str">
        <f t="shared" si="116"/>
        <v>&lt;2 micron</v>
      </c>
      <c r="L1593">
        <v>0.1</v>
      </c>
      <c r="M1593">
        <v>4.12</v>
      </c>
      <c r="N1593">
        <v>20</v>
      </c>
      <c r="O1593">
        <v>80</v>
      </c>
      <c r="P1593">
        <v>1.5</v>
      </c>
      <c r="Q1593">
        <v>1</v>
      </c>
      <c r="R1593">
        <v>0.3</v>
      </c>
      <c r="T1593">
        <v>32</v>
      </c>
      <c r="U1593">
        <v>109</v>
      </c>
      <c r="V1593">
        <v>114</v>
      </c>
      <c r="W1593">
        <v>6.69</v>
      </c>
      <c r="X1593">
        <v>5</v>
      </c>
      <c r="Y1593">
        <v>1</v>
      </c>
      <c r="Z1593">
        <v>0.37</v>
      </c>
      <c r="AA1593">
        <v>70</v>
      </c>
      <c r="AB1593">
        <v>1.96</v>
      </c>
      <c r="AC1593">
        <v>980</v>
      </c>
      <c r="AD1593">
        <v>0.5</v>
      </c>
      <c r="AE1593">
        <v>0.78</v>
      </c>
      <c r="AF1593">
        <v>72</v>
      </c>
      <c r="AH1593">
        <v>16</v>
      </c>
      <c r="AI1593">
        <v>1</v>
      </c>
      <c r="AJ1593">
        <v>10</v>
      </c>
      <c r="AK1593">
        <v>12</v>
      </c>
      <c r="AL1593">
        <v>0.18</v>
      </c>
      <c r="AN1593">
        <v>5</v>
      </c>
      <c r="AO1593">
        <v>121</v>
      </c>
      <c r="AP1593">
        <v>10</v>
      </c>
      <c r="AQ1593">
        <v>90</v>
      </c>
    </row>
    <row r="1594" spans="1:43" hidden="1" x14ac:dyDescent="0.25">
      <c r="A1594" t="s">
        <v>5284</v>
      </c>
      <c r="B1594" t="s">
        <v>5285</v>
      </c>
      <c r="C1594" s="1" t="str">
        <f t="shared" si="114"/>
        <v>21:0094</v>
      </c>
      <c r="D1594" s="1" t="str">
        <f t="shared" si="115"/>
        <v>21:0012</v>
      </c>
      <c r="E1594" t="s">
        <v>5286</v>
      </c>
      <c r="F1594" t="s">
        <v>5287</v>
      </c>
      <c r="H1594">
        <v>66.835557899999998</v>
      </c>
      <c r="I1594">
        <v>-112.3866975</v>
      </c>
      <c r="J1594" s="1" t="str">
        <f t="shared" si="113"/>
        <v>Till</v>
      </c>
      <c r="K1594" s="1" t="str">
        <f t="shared" si="116"/>
        <v>&lt;2 micron</v>
      </c>
      <c r="L1594">
        <v>0.1</v>
      </c>
      <c r="M1594">
        <v>4.29</v>
      </c>
      <c r="N1594">
        <v>4</v>
      </c>
      <c r="O1594">
        <v>110</v>
      </c>
      <c r="P1594">
        <v>1</v>
      </c>
      <c r="Q1594">
        <v>1</v>
      </c>
      <c r="R1594">
        <v>0.37</v>
      </c>
      <c r="T1594">
        <v>27</v>
      </c>
      <c r="U1594">
        <v>119</v>
      </c>
      <c r="V1594">
        <v>144</v>
      </c>
      <c r="W1594">
        <v>6.63</v>
      </c>
      <c r="X1594">
        <v>5</v>
      </c>
      <c r="Y1594">
        <v>0.5</v>
      </c>
      <c r="Z1594">
        <v>0.62</v>
      </c>
      <c r="AA1594">
        <v>90</v>
      </c>
      <c r="AB1594">
        <v>2.57</v>
      </c>
      <c r="AC1594">
        <v>950</v>
      </c>
      <c r="AD1594">
        <v>1</v>
      </c>
      <c r="AE1594">
        <v>0.84</v>
      </c>
      <c r="AF1594">
        <v>55</v>
      </c>
      <c r="AH1594">
        <v>26</v>
      </c>
      <c r="AI1594">
        <v>2</v>
      </c>
      <c r="AJ1594">
        <v>14</v>
      </c>
      <c r="AK1594">
        <v>15</v>
      </c>
      <c r="AL1594">
        <v>0.12</v>
      </c>
      <c r="AN1594">
        <v>10</v>
      </c>
      <c r="AO1594">
        <v>121</v>
      </c>
      <c r="AP1594">
        <v>10</v>
      </c>
      <c r="AQ1594">
        <v>114</v>
      </c>
    </row>
    <row r="1595" spans="1:43" hidden="1" x14ac:dyDescent="0.25">
      <c r="A1595" t="s">
        <v>5288</v>
      </c>
      <c r="B1595" t="s">
        <v>5289</v>
      </c>
      <c r="C1595" s="1" t="str">
        <f t="shared" si="114"/>
        <v>21:0094</v>
      </c>
      <c r="D1595" s="1" t="str">
        <f t="shared" si="115"/>
        <v>21:0012</v>
      </c>
      <c r="E1595" t="s">
        <v>5290</v>
      </c>
      <c r="F1595" t="s">
        <v>5291</v>
      </c>
      <c r="H1595">
        <v>66.855220900000006</v>
      </c>
      <c r="I1595">
        <v>-112.2515839</v>
      </c>
      <c r="J1595" s="1" t="str">
        <f t="shared" si="113"/>
        <v>Till</v>
      </c>
      <c r="K1595" s="1" t="str">
        <f t="shared" si="116"/>
        <v>&lt;2 micron</v>
      </c>
      <c r="L1595">
        <v>0.1</v>
      </c>
      <c r="M1595">
        <v>3.97</v>
      </c>
      <c r="N1595">
        <v>1</v>
      </c>
      <c r="O1595">
        <v>150</v>
      </c>
      <c r="P1595">
        <v>1.5</v>
      </c>
      <c r="Q1595">
        <v>1</v>
      </c>
      <c r="R1595">
        <v>0.31</v>
      </c>
      <c r="T1595">
        <v>21</v>
      </c>
      <c r="U1595">
        <v>111</v>
      </c>
      <c r="V1595">
        <v>97</v>
      </c>
      <c r="W1595">
        <v>5.79</v>
      </c>
      <c r="X1595">
        <v>5</v>
      </c>
      <c r="Y1595">
        <v>2</v>
      </c>
      <c r="Z1595">
        <v>0.91</v>
      </c>
      <c r="AA1595">
        <v>70</v>
      </c>
      <c r="AB1595">
        <v>1.92</v>
      </c>
      <c r="AC1595">
        <v>645</v>
      </c>
      <c r="AD1595">
        <v>0.5</v>
      </c>
      <c r="AE1595">
        <v>0.61</v>
      </c>
      <c r="AF1595">
        <v>49</v>
      </c>
      <c r="AH1595">
        <v>18</v>
      </c>
      <c r="AI1595">
        <v>2</v>
      </c>
      <c r="AJ1595">
        <v>14</v>
      </c>
      <c r="AK1595">
        <v>19</v>
      </c>
      <c r="AL1595">
        <v>0.18</v>
      </c>
      <c r="AN1595">
        <v>5</v>
      </c>
      <c r="AO1595">
        <v>114</v>
      </c>
      <c r="AP1595">
        <v>10</v>
      </c>
      <c r="AQ1595">
        <v>122</v>
      </c>
    </row>
    <row r="1596" spans="1:43" hidden="1" x14ac:dyDescent="0.25">
      <c r="A1596" t="s">
        <v>5292</v>
      </c>
      <c r="B1596" t="s">
        <v>5293</v>
      </c>
      <c r="C1596" s="1" t="str">
        <f t="shared" si="114"/>
        <v>21:0094</v>
      </c>
      <c r="D1596" s="1" t="str">
        <f t="shared" si="115"/>
        <v>21:0012</v>
      </c>
      <c r="E1596" t="s">
        <v>5294</v>
      </c>
      <c r="F1596" t="s">
        <v>5295</v>
      </c>
      <c r="H1596">
        <v>66.849125999999998</v>
      </c>
      <c r="I1596">
        <v>-112.0359601</v>
      </c>
      <c r="J1596" s="1" t="str">
        <f t="shared" si="113"/>
        <v>Till</v>
      </c>
      <c r="K1596" s="1" t="str">
        <f t="shared" si="116"/>
        <v>&lt;2 micron</v>
      </c>
      <c r="L1596">
        <v>0.1</v>
      </c>
      <c r="M1596">
        <v>3.62</v>
      </c>
      <c r="N1596">
        <v>1</v>
      </c>
      <c r="O1596">
        <v>180</v>
      </c>
      <c r="P1596">
        <v>1.5</v>
      </c>
      <c r="Q1596">
        <v>1</v>
      </c>
      <c r="R1596">
        <v>0.41</v>
      </c>
      <c r="T1596">
        <v>18</v>
      </c>
      <c r="U1596">
        <v>67</v>
      </c>
      <c r="V1596">
        <v>96</v>
      </c>
      <c r="W1596">
        <v>5.31</v>
      </c>
      <c r="X1596">
        <v>5</v>
      </c>
      <c r="Y1596">
        <v>0.5</v>
      </c>
      <c r="Z1596">
        <v>1.19</v>
      </c>
      <c r="AA1596">
        <v>80</v>
      </c>
      <c r="AB1596">
        <v>1.76</v>
      </c>
      <c r="AC1596">
        <v>585</v>
      </c>
      <c r="AD1596">
        <v>0.5</v>
      </c>
      <c r="AE1596">
        <v>0.53</v>
      </c>
      <c r="AF1596">
        <v>33</v>
      </c>
      <c r="AH1596">
        <v>14</v>
      </c>
      <c r="AI1596">
        <v>2</v>
      </c>
      <c r="AJ1596">
        <v>11</v>
      </c>
      <c r="AK1596">
        <v>20</v>
      </c>
      <c r="AL1596">
        <v>0.18</v>
      </c>
      <c r="AN1596">
        <v>5</v>
      </c>
      <c r="AO1596">
        <v>82</v>
      </c>
      <c r="AP1596">
        <v>10</v>
      </c>
      <c r="AQ1596">
        <v>152</v>
      </c>
    </row>
    <row r="1597" spans="1:43" hidden="1" x14ac:dyDescent="0.25">
      <c r="A1597" t="s">
        <v>5296</v>
      </c>
      <c r="B1597" t="s">
        <v>5297</v>
      </c>
      <c r="C1597" s="1" t="str">
        <f t="shared" si="114"/>
        <v>21:0094</v>
      </c>
      <c r="D1597" s="1" t="str">
        <f t="shared" si="115"/>
        <v>21:0012</v>
      </c>
      <c r="E1597" t="s">
        <v>5298</v>
      </c>
      <c r="F1597" t="s">
        <v>5299</v>
      </c>
      <c r="H1597">
        <v>66.769979199999995</v>
      </c>
      <c r="I1597">
        <v>-112.06795990000001</v>
      </c>
      <c r="J1597" s="1" t="str">
        <f t="shared" si="113"/>
        <v>Till</v>
      </c>
      <c r="K1597" s="1" t="str">
        <f t="shared" si="116"/>
        <v>&lt;2 micron</v>
      </c>
      <c r="L1597">
        <v>0.1</v>
      </c>
      <c r="M1597">
        <v>3.92</v>
      </c>
      <c r="N1597">
        <v>1</v>
      </c>
      <c r="O1597">
        <v>120</v>
      </c>
      <c r="P1597">
        <v>1.5</v>
      </c>
      <c r="Q1597">
        <v>1</v>
      </c>
      <c r="R1597">
        <v>0.15</v>
      </c>
      <c r="T1597">
        <v>24</v>
      </c>
      <c r="U1597">
        <v>68</v>
      </c>
      <c r="V1597">
        <v>100</v>
      </c>
      <c r="W1597">
        <v>5.25</v>
      </c>
      <c r="X1597">
        <v>5</v>
      </c>
      <c r="Y1597">
        <v>1</v>
      </c>
      <c r="Z1597">
        <v>0.59</v>
      </c>
      <c r="AA1597">
        <v>60</v>
      </c>
      <c r="AB1597">
        <v>1.37</v>
      </c>
      <c r="AC1597">
        <v>750</v>
      </c>
      <c r="AD1597">
        <v>3</v>
      </c>
      <c r="AE1597">
        <v>0.75</v>
      </c>
      <c r="AF1597">
        <v>29</v>
      </c>
      <c r="AH1597">
        <v>24</v>
      </c>
      <c r="AI1597">
        <v>1</v>
      </c>
      <c r="AJ1597">
        <v>11</v>
      </c>
      <c r="AK1597">
        <v>15</v>
      </c>
      <c r="AL1597">
        <v>0.11</v>
      </c>
      <c r="AN1597">
        <v>10</v>
      </c>
      <c r="AO1597">
        <v>112</v>
      </c>
      <c r="AP1597">
        <v>5</v>
      </c>
      <c r="AQ1597">
        <v>98</v>
      </c>
    </row>
    <row r="1598" spans="1:43" hidden="1" x14ac:dyDescent="0.25">
      <c r="A1598" t="s">
        <v>5300</v>
      </c>
      <c r="B1598" t="s">
        <v>5301</v>
      </c>
      <c r="C1598" s="1" t="str">
        <f t="shared" si="114"/>
        <v>21:0094</v>
      </c>
      <c r="D1598" s="1" t="str">
        <f t="shared" si="115"/>
        <v>21:0012</v>
      </c>
      <c r="E1598" t="s">
        <v>5302</v>
      </c>
      <c r="F1598" t="s">
        <v>5303</v>
      </c>
      <c r="H1598">
        <v>66.796215700000005</v>
      </c>
      <c r="I1598">
        <v>-112.211817</v>
      </c>
      <c r="J1598" s="1" t="str">
        <f t="shared" si="113"/>
        <v>Till</v>
      </c>
      <c r="K1598" s="1" t="str">
        <f t="shared" si="116"/>
        <v>&lt;2 micron</v>
      </c>
      <c r="L1598">
        <v>0.1</v>
      </c>
      <c r="M1598">
        <v>3.8</v>
      </c>
      <c r="N1598">
        <v>4</v>
      </c>
      <c r="O1598">
        <v>150</v>
      </c>
      <c r="P1598">
        <v>1.5</v>
      </c>
      <c r="Q1598">
        <v>2</v>
      </c>
      <c r="R1598">
        <v>0.27</v>
      </c>
      <c r="T1598">
        <v>21</v>
      </c>
      <c r="U1598">
        <v>82</v>
      </c>
      <c r="V1598">
        <v>86</v>
      </c>
      <c r="W1598">
        <v>5.31</v>
      </c>
      <c r="X1598">
        <v>5</v>
      </c>
      <c r="Y1598">
        <v>1</v>
      </c>
      <c r="Z1598">
        <v>0.94</v>
      </c>
      <c r="AA1598">
        <v>70</v>
      </c>
      <c r="AB1598">
        <v>1.86</v>
      </c>
      <c r="AC1598">
        <v>580</v>
      </c>
      <c r="AD1598">
        <v>1</v>
      </c>
      <c r="AE1598">
        <v>0.57999999999999996</v>
      </c>
      <c r="AF1598">
        <v>41</v>
      </c>
      <c r="AH1598">
        <v>16</v>
      </c>
      <c r="AI1598">
        <v>2</v>
      </c>
      <c r="AJ1598">
        <v>13</v>
      </c>
      <c r="AK1598">
        <v>21</v>
      </c>
      <c r="AL1598">
        <v>0.16</v>
      </c>
      <c r="AN1598">
        <v>5</v>
      </c>
      <c r="AO1598">
        <v>100</v>
      </c>
      <c r="AP1598">
        <v>10</v>
      </c>
      <c r="AQ1598">
        <v>122</v>
      </c>
    </row>
    <row r="1599" spans="1:43" hidden="1" x14ac:dyDescent="0.25">
      <c r="A1599" t="s">
        <v>5304</v>
      </c>
      <c r="B1599" t="s">
        <v>5305</v>
      </c>
      <c r="C1599" s="1" t="str">
        <f t="shared" si="114"/>
        <v>21:0094</v>
      </c>
      <c r="D1599" s="1" t="str">
        <f t="shared" si="115"/>
        <v>21:0012</v>
      </c>
      <c r="E1599" t="s">
        <v>5306</v>
      </c>
      <c r="F1599" t="s">
        <v>5307</v>
      </c>
      <c r="H1599">
        <v>66.774413300000006</v>
      </c>
      <c r="I1599">
        <v>-112.3770901</v>
      </c>
      <c r="J1599" s="1" t="str">
        <f t="shared" si="113"/>
        <v>Till</v>
      </c>
      <c r="K1599" s="1" t="str">
        <f t="shared" si="116"/>
        <v>&lt;2 micron</v>
      </c>
      <c r="L1599">
        <v>0.1</v>
      </c>
      <c r="M1599">
        <v>3.99</v>
      </c>
      <c r="N1599">
        <v>32</v>
      </c>
      <c r="O1599">
        <v>110</v>
      </c>
      <c r="P1599">
        <v>1</v>
      </c>
      <c r="Q1599">
        <v>1</v>
      </c>
      <c r="R1599">
        <v>0.38</v>
      </c>
      <c r="T1599">
        <v>30</v>
      </c>
      <c r="U1599">
        <v>117</v>
      </c>
      <c r="V1599">
        <v>110</v>
      </c>
      <c r="W1599">
        <v>5.49</v>
      </c>
      <c r="X1599">
        <v>5</v>
      </c>
      <c r="Y1599">
        <v>0.5</v>
      </c>
      <c r="Z1599">
        <v>0.42</v>
      </c>
      <c r="AA1599">
        <v>70</v>
      </c>
      <c r="AB1599">
        <v>2.1800000000000002</v>
      </c>
      <c r="AC1599">
        <v>765</v>
      </c>
      <c r="AD1599">
        <v>2</v>
      </c>
      <c r="AE1599">
        <v>0.81</v>
      </c>
      <c r="AF1599">
        <v>74</v>
      </c>
      <c r="AH1599">
        <v>30</v>
      </c>
      <c r="AI1599">
        <v>2</v>
      </c>
      <c r="AJ1599">
        <v>10</v>
      </c>
      <c r="AK1599">
        <v>15</v>
      </c>
      <c r="AL1599">
        <v>0.13</v>
      </c>
      <c r="AN1599">
        <v>5</v>
      </c>
      <c r="AO1599">
        <v>96</v>
      </c>
      <c r="AP1599">
        <v>10</v>
      </c>
      <c r="AQ1599">
        <v>100</v>
      </c>
    </row>
    <row r="1600" spans="1:43" hidden="1" x14ac:dyDescent="0.25">
      <c r="A1600" t="s">
        <v>5308</v>
      </c>
      <c r="B1600" t="s">
        <v>5309</v>
      </c>
      <c r="C1600" s="1" t="str">
        <f t="shared" si="114"/>
        <v>21:0094</v>
      </c>
      <c r="D1600" s="1" t="str">
        <f t="shared" si="115"/>
        <v>21:0012</v>
      </c>
      <c r="E1600" t="s">
        <v>5310</v>
      </c>
      <c r="F1600" t="s">
        <v>5311</v>
      </c>
      <c r="H1600">
        <v>66.749014900000006</v>
      </c>
      <c r="I1600">
        <v>-112.1939416</v>
      </c>
      <c r="J1600" s="1" t="str">
        <f t="shared" si="113"/>
        <v>Till</v>
      </c>
      <c r="K1600" s="1" t="str">
        <f t="shared" si="116"/>
        <v>&lt;2 micron</v>
      </c>
      <c r="L1600">
        <v>0.1</v>
      </c>
      <c r="M1600">
        <v>4.55</v>
      </c>
      <c r="N1600">
        <v>1</v>
      </c>
      <c r="O1600">
        <v>110</v>
      </c>
      <c r="P1600">
        <v>1.5</v>
      </c>
      <c r="Q1600">
        <v>2</v>
      </c>
      <c r="R1600">
        <v>0.24</v>
      </c>
      <c r="T1600">
        <v>32</v>
      </c>
      <c r="U1600">
        <v>115</v>
      </c>
      <c r="V1600">
        <v>145</v>
      </c>
      <c r="W1600">
        <v>6.47</v>
      </c>
      <c r="X1600">
        <v>5</v>
      </c>
      <c r="Y1600">
        <v>0.5</v>
      </c>
      <c r="Z1600">
        <v>0.61</v>
      </c>
      <c r="AA1600">
        <v>60</v>
      </c>
      <c r="AB1600">
        <v>2.21</v>
      </c>
      <c r="AC1600">
        <v>735</v>
      </c>
      <c r="AD1600">
        <v>2</v>
      </c>
      <c r="AE1600">
        <v>0.59</v>
      </c>
      <c r="AF1600">
        <v>52</v>
      </c>
      <c r="AH1600">
        <v>32</v>
      </c>
      <c r="AI1600">
        <v>1</v>
      </c>
      <c r="AJ1600">
        <v>15</v>
      </c>
      <c r="AK1600">
        <v>11</v>
      </c>
      <c r="AL1600">
        <v>0.16</v>
      </c>
      <c r="AN1600">
        <v>10</v>
      </c>
      <c r="AO1600">
        <v>144</v>
      </c>
      <c r="AP1600">
        <v>10</v>
      </c>
      <c r="AQ1600">
        <v>134</v>
      </c>
    </row>
    <row r="1601" spans="1:43" hidden="1" x14ac:dyDescent="0.25">
      <c r="A1601" t="s">
        <v>5312</v>
      </c>
      <c r="B1601" t="s">
        <v>5313</v>
      </c>
      <c r="C1601" s="1" t="str">
        <f t="shared" si="114"/>
        <v>21:0094</v>
      </c>
      <c r="D1601" s="1" t="str">
        <f t="shared" si="115"/>
        <v>21:0012</v>
      </c>
      <c r="E1601" t="s">
        <v>5314</v>
      </c>
      <c r="F1601" t="s">
        <v>5315</v>
      </c>
      <c r="H1601">
        <v>66.712709599999997</v>
      </c>
      <c r="I1601">
        <v>-112.3759804</v>
      </c>
      <c r="J1601" s="1" t="str">
        <f t="shared" si="113"/>
        <v>Till</v>
      </c>
      <c r="K1601" s="1" t="str">
        <f t="shared" si="116"/>
        <v>&lt;2 micron</v>
      </c>
      <c r="L1601">
        <v>0.1</v>
      </c>
      <c r="M1601">
        <v>5.01</v>
      </c>
      <c r="N1601">
        <v>28</v>
      </c>
      <c r="O1601">
        <v>120</v>
      </c>
      <c r="P1601">
        <v>2</v>
      </c>
      <c r="Q1601">
        <v>1</v>
      </c>
      <c r="R1601">
        <v>0.17</v>
      </c>
      <c r="T1601">
        <v>29</v>
      </c>
      <c r="U1601">
        <v>121</v>
      </c>
      <c r="V1601">
        <v>77</v>
      </c>
      <c r="W1601">
        <v>7.59</v>
      </c>
      <c r="X1601">
        <v>5</v>
      </c>
      <c r="Y1601">
        <v>1</v>
      </c>
      <c r="Z1601">
        <v>0.39</v>
      </c>
      <c r="AA1601">
        <v>30</v>
      </c>
      <c r="AB1601">
        <v>2.0699999999999998</v>
      </c>
      <c r="AC1601">
        <v>705</v>
      </c>
      <c r="AD1601">
        <v>3</v>
      </c>
      <c r="AE1601">
        <v>0.5</v>
      </c>
      <c r="AF1601">
        <v>51</v>
      </c>
      <c r="AH1601">
        <v>42</v>
      </c>
      <c r="AI1601">
        <v>2</v>
      </c>
      <c r="AJ1601">
        <v>11</v>
      </c>
      <c r="AK1601">
        <v>12</v>
      </c>
      <c r="AL1601">
        <v>0.22</v>
      </c>
      <c r="AN1601">
        <v>10</v>
      </c>
      <c r="AO1601">
        <v>158</v>
      </c>
      <c r="AP1601">
        <v>10</v>
      </c>
      <c r="AQ1601">
        <v>108</v>
      </c>
    </row>
    <row r="1602" spans="1:43" hidden="1" x14ac:dyDescent="0.25">
      <c r="A1602" t="s">
        <v>5316</v>
      </c>
      <c r="B1602" t="s">
        <v>5317</v>
      </c>
      <c r="C1602" s="1" t="str">
        <f t="shared" si="114"/>
        <v>21:0094</v>
      </c>
      <c r="D1602" s="1" t="str">
        <f t="shared" si="115"/>
        <v>21:0012</v>
      </c>
      <c r="E1602" t="s">
        <v>5314</v>
      </c>
      <c r="F1602" t="s">
        <v>5318</v>
      </c>
      <c r="H1602">
        <v>66.712709599999997</v>
      </c>
      <c r="I1602">
        <v>-112.3759804</v>
      </c>
      <c r="J1602" s="1" t="str">
        <f t="shared" si="113"/>
        <v>Till</v>
      </c>
      <c r="K1602" s="1" t="str">
        <f t="shared" si="116"/>
        <v>&lt;2 micron</v>
      </c>
      <c r="L1602">
        <v>0.1</v>
      </c>
      <c r="M1602">
        <v>5.45</v>
      </c>
      <c r="N1602">
        <v>26</v>
      </c>
      <c r="O1602">
        <v>120</v>
      </c>
      <c r="P1602">
        <v>1</v>
      </c>
      <c r="Q1602">
        <v>12</v>
      </c>
      <c r="R1602">
        <v>0.17</v>
      </c>
      <c r="T1602">
        <v>30</v>
      </c>
      <c r="U1602">
        <v>115</v>
      </c>
      <c r="V1602">
        <v>76</v>
      </c>
      <c r="W1602">
        <v>7.39</v>
      </c>
      <c r="X1602">
        <v>5</v>
      </c>
      <c r="Y1602">
        <v>1</v>
      </c>
      <c r="Z1602">
        <v>0.36</v>
      </c>
      <c r="AA1602">
        <v>20</v>
      </c>
      <c r="AB1602">
        <v>2.11</v>
      </c>
      <c r="AC1602">
        <v>705</v>
      </c>
      <c r="AD1602">
        <v>4</v>
      </c>
      <c r="AE1602">
        <v>0.52</v>
      </c>
      <c r="AF1602">
        <v>53</v>
      </c>
      <c r="AH1602">
        <v>48</v>
      </c>
      <c r="AI1602">
        <v>1</v>
      </c>
      <c r="AJ1602">
        <v>8</v>
      </c>
      <c r="AK1602">
        <v>12</v>
      </c>
      <c r="AL1602">
        <v>0.23</v>
      </c>
      <c r="AN1602">
        <v>5</v>
      </c>
      <c r="AO1602">
        <v>162</v>
      </c>
      <c r="AP1602">
        <v>5</v>
      </c>
      <c r="AQ1602">
        <v>110</v>
      </c>
    </row>
    <row r="1603" spans="1:43" hidden="1" x14ac:dyDescent="0.25">
      <c r="A1603" t="s">
        <v>5319</v>
      </c>
      <c r="B1603" t="s">
        <v>5320</v>
      </c>
      <c r="C1603" s="1" t="str">
        <f t="shared" si="114"/>
        <v>21:0094</v>
      </c>
      <c r="D1603" s="1" t="str">
        <f t="shared" si="115"/>
        <v>21:0012</v>
      </c>
      <c r="E1603" t="s">
        <v>5321</v>
      </c>
      <c r="F1603" t="s">
        <v>5322</v>
      </c>
      <c r="H1603">
        <v>66.664283699999999</v>
      </c>
      <c r="I1603">
        <v>-112.4014569</v>
      </c>
      <c r="J1603" s="1" t="str">
        <f t="shared" si="113"/>
        <v>Till</v>
      </c>
      <c r="K1603" s="1" t="str">
        <f t="shared" si="116"/>
        <v>&lt;2 micron</v>
      </c>
      <c r="L1603">
        <v>0.1</v>
      </c>
      <c r="M1603">
        <v>4.72</v>
      </c>
      <c r="N1603">
        <v>36</v>
      </c>
      <c r="O1603">
        <v>140</v>
      </c>
      <c r="P1603">
        <v>2</v>
      </c>
      <c r="Q1603">
        <v>1</v>
      </c>
      <c r="R1603">
        <v>0.28000000000000003</v>
      </c>
      <c r="T1603">
        <v>40</v>
      </c>
      <c r="U1603">
        <v>154</v>
      </c>
      <c r="V1603">
        <v>193</v>
      </c>
      <c r="W1603">
        <v>7</v>
      </c>
      <c r="X1603">
        <v>5</v>
      </c>
      <c r="Y1603">
        <v>0.5</v>
      </c>
      <c r="Z1603">
        <v>0.63</v>
      </c>
      <c r="AA1603">
        <v>50</v>
      </c>
      <c r="AB1603">
        <v>2.5</v>
      </c>
      <c r="AC1603">
        <v>960</v>
      </c>
      <c r="AD1603">
        <v>3</v>
      </c>
      <c r="AE1603">
        <v>0.48</v>
      </c>
      <c r="AF1603">
        <v>77</v>
      </c>
      <c r="AH1603">
        <v>36</v>
      </c>
      <c r="AI1603">
        <v>2</v>
      </c>
      <c r="AJ1603">
        <v>15</v>
      </c>
      <c r="AK1603">
        <v>12</v>
      </c>
      <c r="AL1603">
        <v>0.2</v>
      </c>
      <c r="AN1603">
        <v>10</v>
      </c>
      <c r="AO1603">
        <v>160</v>
      </c>
      <c r="AP1603">
        <v>10</v>
      </c>
      <c r="AQ1603">
        <v>146</v>
      </c>
    </row>
    <row r="1604" spans="1:43" hidden="1" x14ac:dyDescent="0.25">
      <c r="A1604" t="s">
        <v>5323</v>
      </c>
      <c r="B1604" t="s">
        <v>5324</v>
      </c>
      <c r="C1604" s="1" t="str">
        <f t="shared" si="114"/>
        <v>21:0094</v>
      </c>
      <c r="D1604" s="1" t="str">
        <f t="shared" si="115"/>
        <v>21:0012</v>
      </c>
      <c r="E1604" t="s">
        <v>5325</v>
      </c>
      <c r="F1604" t="s">
        <v>5326</v>
      </c>
      <c r="H1604">
        <v>66.677536099999998</v>
      </c>
      <c r="I1604">
        <v>-112.1983431</v>
      </c>
      <c r="J1604" s="1" t="str">
        <f t="shared" si="113"/>
        <v>Till</v>
      </c>
      <c r="K1604" s="1" t="str">
        <f t="shared" si="116"/>
        <v>&lt;2 micron</v>
      </c>
      <c r="L1604">
        <v>0.1</v>
      </c>
      <c r="M1604">
        <v>4.8600000000000003</v>
      </c>
      <c r="N1604">
        <v>46</v>
      </c>
      <c r="O1604">
        <v>90</v>
      </c>
      <c r="P1604">
        <v>2</v>
      </c>
      <c r="Q1604">
        <v>1</v>
      </c>
      <c r="R1604">
        <v>0.24</v>
      </c>
      <c r="T1604">
        <v>33</v>
      </c>
      <c r="U1604">
        <v>128</v>
      </c>
      <c r="V1604">
        <v>151</v>
      </c>
      <c r="W1604">
        <v>6.7</v>
      </c>
      <c r="X1604">
        <v>5</v>
      </c>
      <c r="Y1604">
        <v>2</v>
      </c>
      <c r="Z1604">
        <v>0.37</v>
      </c>
      <c r="AA1604">
        <v>40</v>
      </c>
      <c r="AB1604">
        <v>3.1</v>
      </c>
      <c r="AC1604">
        <v>550</v>
      </c>
      <c r="AD1604">
        <v>4</v>
      </c>
      <c r="AE1604">
        <v>0.53</v>
      </c>
      <c r="AF1604">
        <v>72</v>
      </c>
      <c r="AH1604">
        <v>24</v>
      </c>
      <c r="AI1604">
        <v>1</v>
      </c>
      <c r="AJ1604">
        <v>10</v>
      </c>
      <c r="AK1604">
        <v>11</v>
      </c>
      <c r="AL1604">
        <v>0.16</v>
      </c>
      <c r="AN1604">
        <v>5</v>
      </c>
      <c r="AO1604">
        <v>111</v>
      </c>
      <c r="AP1604">
        <v>10</v>
      </c>
      <c r="AQ1604">
        <v>104</v>
      </c>
    </row>
    <row r="1605" spans="1:43" hidden="1" x14ac:dyDescent="0.25">
      <c r="A1605" t="s">
        <v>5327</v>
      </c>
      <c r="B1605" t="s">
        <v>5328</v>
      </c>
      <c r="C1605" s="1" t="str">
        <f t="shared" si="114"/>
        <v>21:0094</v>
      </c>
      <c r="D1605" s="1" t="str">
        <f t="shared" si="115"/>
        <v>21:0012</v>
      </c>
      <c r="E1605" t="s">
        <v>5329</v>
      </c>
      <c r="F1605" t="s">
        <v>5330</v>
      </c>
      <c r="H1605">
        <v>66.297047500000005</v>
      </c>
      <c r="I1605">
        <v>-112.52535930000001</v>
      </c>
      <c r="J1605" s="1" t="str">
        <f t="shared" si="113"/>
        <v>Till</v>
      </c>
      <c r="K1605" s="1" t="str">
        <f t="shared" si="116"/>
        <v>&lt;2 micron</v>
      </c>
      <c r="L1605">
        <v>0.1</v>
      </c>
      <c r="M1605">
        <v>4.2300000000000004</v>
      </c>
      <c r="N1605">
        <v>12</v>
      </c>
      <c r="O1605">
        <v>70</v>
      </c>
      <c r="P1605">
        <v>4.5</v>
      </c>
      <c r="Q1605">
        <v>2</v>
      </c>
      <c r="R1605">
        <v>0.27</v>
      </c>
      <c r="T1605">
        <v>22</v>
      </c>
      <c r="U1605">
        <v>59</v>
      </c>
      <c r="V1605">
        <v>60</v>
      </c>
      <c r="W1605">
        <v>5.46</v>
      </c>
      <c r="X1605">
        <v>5</v>
      </c>
      <c r="Y1605">
        <v>0.5</v>
      </c>
      <c r="Z1605">
        <v>0.25</v>
      </c>
      <c r="AA1605">
        <v>70</v>
      </c>
      <c r="AB1605">
        <v>2.88</v>
      </c>
      <c r="AC1605">
        <v>680</v>
      </c>
      <c r="AD1605">
        <v>2</v>
      </c>
      <c r="AE1605">
        <v>1.32</v>
      </c>
      <c r="AF1605">
        <v>31</v>
      </c>
      <c r="AH1605">
        <v>10</v>
      </c>
      <c r="AI1605">
        <v>1</v>
      </c>
      <c r="AJ1605">
        <v>8</v>
      </c>
      <c r="AK1605">
        <v>16</v>
      </c>
      <c r="AL1605">
        <v>0.1</v>
      </c>
      <c r="AN1605">
        <v>5</v>
      </c>
      <c r="AO1605">
        <v>92</v>
      </c>
      <c r="AP1605">
        <v>10</v>
      </c>
      <c r="AQ1605">
        <v>88</v>
      </c>
    </row>
    <row r="1606" spans="1:43" hidden="1" x14ac:dyDescent="0.25">
      <c r="A1606" t="s">
        <v>5331</v>
      </c>
      <c r="B1606" t="s">
        <v>5332</v>
      </c>
      <c r="C1606" s="1" t="str">
        <f t="shared" si="114"/>
        <v>21:0094</v>
      </c>
      <c r="D1606" s="1" t="str">
        <f t="shared" si="115"/>
        <v>21:0012</v>
      </c>
      <c r="E1606" t="s">
        <v>5329</v>
      </c>
      <c r="F1606" t="s">
        <v>5333</v>
      </c>
      <c r="H1606">
        <v>66.297047500000005</v>
      </c>
      <c r="I1606">
        <v>-112.52535930000001</v>
      </c>
      <c r="J1606" s="1" t="str">
        <f t="shared" si="113"/>
        <v>Till</v>
      </c>
      <c r="K1606" s="1" t="str">
        <f t="shared" si="116"/>
        <v>&lt;2 micron</v>
      </c>
      <c r="L1606">
        <v>1.8</v>
      </c>
      <c r="M1606">
        <v>1.2</v>
      </c>
      <c r="N1606">
        <v>12</v>
      </c>
      <c r="O1606">
        <v>40</v>
      </c>
      <c r="P1606">
        <v>0.25</v>
      </c>
      <c r="Q1606">
        <v>1</v>
      </c>
      <c r="R1606">
        <v>0.04</v>
      </c>
      <c r="T1606">
        <v>6</v>
      </c>
      <c r="U1606">
        <v>107</v>
      </c>
      <c r="V1606">
        <v>510</v>
      </c>
      <c r="W1606">
        <v>15</v>
      </c>
      <c r="X1606">
        <v>5</v>
      </c>
      <c r="Y1606">
        <v>0.5</v>
      </c>
      <c r="Z1606">
        <v>0.26</v>
      </c>
      <c r="AA1606">
        <v>5</v>
      </c>
      <c r="AB1606">
        <v>0.99</v>
      </c>
      <c r="AC1606">
        <v>125</v>
      </c>
      <c r="AD1606">
        <v>2</v>
      </c>
      <c r="AE1606">
        <v>0.5</v>
      </c>
      <c r="AF1606">
        <v>7</v>
      </c>
      <c r="AH1606">
        <v>446</v>
      </c>
      <c r="AI1606">
        <v>14</v>
      </c>
      <c r="AJ1606">
        <v>12</v>
      </c>
      <c r="AK1606">
        <v>4</v>
      </c>
      <c r="AL1606">
        <v>0.02</v>
      </c>
      <c r="AN1606">
        <v>5</v>
      </c>
      <c r="AO1606">
        <v>162</v>
      </c>
      <c r="AP1606">
        <v>5</v>
      </c>
      <c r="AQ1606">
        <v>120</v>
      </c>
    </row>
    <row r="1607" spans="1:43" hidden="1" x14ac:dyDescent="0.25">
      <c r="A1607" t="s">
        <v>5334</v>
      </c>
      <c r="B1607" t="s">
        <v>5335</v>
      </c>
      <c r="C1607" s="1" t="str">
        <f t="shared" si="114"/>
        <v>21:0094</v>
      </c>
      <c r="D1607" s="1" t="str">
        <f t="shared" si="115"/>
        <v>21:0012</v>
      </c>
      <c r="E1607" t="s">
        <v>5336</v>
      </c>
      <c r="F1607" t="s">
        <v>5337</v>
      </c>
      <c r="H1607">
        <v>66.270514599999998</v>
      </c>
      <c r="I1607">
        <v>-112.6277333</v>
      </c>
      <c r="J1607" s="1" t="str">
        <f t="shared" si="113"/>
        <v>Till</v>
      </c>
      <c r="K1607" s="1" t="str">
        <f t="shared" si="116"/>
        <v>&lt;2 micron</v>
      </c>
      <c r="L1607">
        <v>0.2</v>
      </c>
      <c r="M1607">
        <v>4.62</v>
      </c>
      <c r="N1607">
        <v>20</v>
      </c>
      <c r="O1607">
        <v>60</v>
      </c>
      <c r="P1607">
        <v>2</v>
      </c>
      <c r="Q1607">
        <v>2</v>
      </c>
      <c r="R1607">
        <v>0.26</v>
      </c>
      <c r="T1607">
        <v>16</v>
      </c>
      <c r="U1607">
        <v>62</v>
      </c>
      <c r="V1607">
        <v>95</v>
      </c>
      <c r="W1607">
        <v>5.35</v>
      </c>
      <c r="X1607">
        <v>5</v>
      </c>
      <c r="Y1607">
        <v>4</v>
      </c>
      <c r="Z1607">
        <v>0.18</v>
      </c>
      <c r="AA1607">
        <v>50</v>
      </c>
      <c r="AB1607">
        <v>1.03</v>
      </c>
      <c r="AC1607">
        <v>325</v>
      </c>
      <c r="AD1607">
        <v>2</v>
      </c>
      <c r="AE1607">
        <v>0.79</v>
      </c>
      <c r="AF1607">
        <v>27</v>
      </c>
      <c r="AH1607">
        <v>8</v>
      </c>
      <c r="AI1607">
        <v>4</v>
      </c>
      <c r="AJ1607">
        <v>8</v>
      </c>
      <c r="AK1607">
        <v>14</v>
      </c>
      <c r="AL1607">
        <v>0.19</v>
      </c>
      <c r="AN1607">
        <v>5</v>
      </c>
      <c r="AO1607">
        <v>100</v>
      </c>
      <c r="AP1607">
        <v>5</v>
      </c>
      <c r="AQ1607">
        <v>54</v>
      </c>
    </row>
    <row r="1608" spans="1:43" hidden="1" x14ac:dyDescent="0.25">
      <c r="A1608" t="s">
        <v>5338</v>
      </c>
      <c r="B1608" t="s">
        <v>5339</v>
      </c>
      <c r="C1608" s="1" t="str">
        <f t="shared" si="114"/>
        <v>21:0094</v>
      </c>
      <c r="D1608" s="1" t="str">
        <f t="shared" si="115"/>
        <v>21:0012</v>
      </c>
      <c r="E1608" t="s">
        <v>5340</v>
      </c>
      <c r="F1608" t="s">
        <v>5341</v>
      </c>
      <c r="H1608">
        <v>66.327405200000001</v>
      </c>
      <c r="I1608">
        <v>-112.7335368</v>
      </c>
      <c r="J1608" s="1" t="str">
        <f t="shared" si="113"/>
        <v>Till</v>
      </c>
      <c r="K1608" s="1" t="str">
        <f t="shared" si="116"/>
        <v>&lt;2 micron</v>
      </c>
      <c r="L1608">
        <v>0.1</v>
      </c>
      <c r="M1608">
        <v>4.7699999999999996</v>
      </c>
      <c r="N1608">
        <v>8</v>
      </c>
      <c r="O1608">
        <v>70</v>
      </c>
      <c r="P1608">
        <v>2</v>
      </c>
      <c r="Q1608">
        <v>1</v>
      </c>
      <c r="R1608">
        <v>0.31</v>
      </c>
      <c r="T1608">
        <v>29</v>
      </c>
      <c r="U1608">
        <v>60</v>
      </c>
      <c r="V1608">
        <v>69</v>
      </c>
      <c r="W1608">
        <v>5.27</v>
      </c>
      <c r="X1608">
        <v>5</v>
      </c>
      <c r="Y1608">
        <v>1</v>
      </c>
      <c r="Z1608">
        <v>0.22</v>
      </c>
      <c r="AA1608">
        <v>60</v>
      </c>
      <c r="AB1608">
        <v>1.85</v>
      </c>
      <c r="AC1608">
        <v>845</v>
      </c>
      <c r="AD1608">
        <v>0.5</v>
      </c>
      <c r="AE1608">
        <v>0.63</v>
      </c>
      <c r="AF1608">
        <v>59</v>
      </c>
      <c r="AH1608">
        <v>12</v>
      </c>
      <c r="AI1608">
        <v>2</v>
      </c>
      <c r="AJ1608">
        <v>9</v>
      </c>
      <c r="AK1608">
        <v>13</v>
      </c>
      <c r="AL1608">
        <v>0.14000000000000001</v>
      </c>
      <c r="AN1608">
        <v>5</v>
      </c>
      <c r="AO1608">
        <v>74</v>
      </c>
      <c r="AP1608">
        <v>5</v>
      </c>
      <c r="AQ1608">
        <v>74</v>
      </c>
    </row>
    <row r="1609" spans="1:43" hidden="1" x14ac:dyDescent="0.25">
      <c r="A1609" t="s">
        <v>5342</v>
      </c>
      <c r="B1609" t="s">
        <v>5343</v>
      </c>
      <c r="C1609" s="1" t="str">
        <f t="shared" si="114"/>
        <v>21:0094</v>
      </c>
      <c r="D1609" s="1" t="str">
        <f t="shared" si="115"/>
        <v>21:0012</v>
      </c>
      <c r="E1609" t="s">
        <v>5344</v>
      </c>
      <c r="F1609" t="s">
        <v>5345</v>
      </c>
      <c r="H1609">
        <v>66.358130000000003</v>
      </c>
      <c r="I1609">
        <v>-112.61870500000001</v>
      </c>
      <c r="J1609" s="1" t="str">
        <f t="shared" si="113"/>
        <v>Till</v>
      </c>
      <c r="K1609" s="1" t="str">
        <f t="shared" si="116"/>
        <v>&lt;2 micron</v>
      </c>
      <c r="L1609">
        <v>0.1</v>
      </c>
      <c r="M1609">
        <v>4.22</v>
      </c>
      <c r="N1609">
        <v>4</v>
      </c>
      <c r="O1609">
        <v>80</v>
      </c>
      <c r="P1609">
        <v>1.5</v>
      </c>
      <c r="Q1609">
        <v>1</v>
      </c>
      <c r="R1609">
        <v>0.24</v>
      </c>
      <c r="T1609">
        <v>16</v>
      </c>
      <c r="U1609">
        <v>104</v>
      </c>
      <c r="V1609">
        <v>75</v>
      </c>
      <c r="W1609">
        <v>5.33</v>
      </c>
      <c r="X1609">
        <v>5</v>
      </c>
      <c r="Y1609">
        <v>1</v>
      </c>
      <c r="Z1609">
        <v>0.3</v>
      </c>
      <c r="AA1609">
        <v>60</v>
      </c>
      <c r="AB1609">
        <v>1.64</v>
      </c>
      <c r="AC1609">
        <v>390</v>
      </c>
      <c r="AD1609">
        <v>2</v>
      </c>
      <c r="AE1609">
        <v>0.55000000000000004</v>
      </c>
      <c r="AF1609">
        <v>38</v>
      </c>
      <c r="AH1609">
        <v>22</v>
      </c>
      <c r="AI1609">
        <v>1</v>
      </c>
      <c r="AJ1609">
        <v>9</v>
      </c>
      <c r="AK1609">
        <v>15</v>
      </c>
      <c r="AL1609">
        <v>0.15</v>
      </c>
      <c r="AN1609">
        <v>10</v>
      </c>
      <c r="AO1609">
        <v>102</v>
      </c>
      <c r="AP1609">
        <v>5</v>
      </c>
      <c r="AQ1609">
        <v>82</v>
      </c>
    </row>
    <row r="1610" spans="1:43" hidden="1" x14ac:dyDescent="0.25">
      <c r="A1610" t="s">
        <v>5346</v>
      </c>
      <c r="B1610" t="s">
        <v>5347</v>
      </c>
      <c r="C1610" s="1" t="str">
        <f t="shared" si="114"/>
        <v>21:0094</v>
      </c>
      <c r="D1610" s="1" t="str">
        <f t="shared" si="115"/>
        <v>21:0012</v>
      </c>
      <c r="E1610" t="s">
        <v>5348</v>
      </c>
      <c r="F1610" t="s">
        <v>5349</v>
      </c>
      <c r="H1610">
        <v>66.398993099999998</v>
      </c>
      <c r="I1610">
        <v>-112.7422284</v>
      </c>
      <c r="J1610" s="1" t="str">
        <f t="shared" si="113"/>
        <v>Till</v>
      </c>
      <c r="K1610" s="1" t="str">
        <f t="shared" si="116"/>
        <v>&lt;2 micron</v>
      </c>
      <c r="L1610">
        <v>0.1</v>
      </c>
      <c r="M1610">
        <v>4.67</v>
      </c>
      <c r="N1610">
        <v>2</v>
      </c>
      <c r="O1610">
        <v>100</v>
      </c>
      <c r="P1610">
        <v>0.25</v>
      </c>
      <c r="Q1610">
        <v>1</v>
      </c>
      <c r="R1610">
        <v>0.35</v>
      </c>
      <c r="T1610">
        <v>30</v>
      </c>
      <c r="U1610">
        <v>102</v>
      </c>
      <c r="V1610">
        <v>94</v>
      </c>
      <c r="W1610">
        <v>6.47</v>
      </c>
      <c r="X1610">
        <v>5</v>
      </c>
      <c r="Y1610">
        <v>0.5</v>
      </c>
      <c r="Z1610">
        <v>0.31</v>
      </c>
      <c r="AA1610">
        <v>40</v>
      </c>
      <c r="AB1610">
        <v>1.84</v>
      </c>
      <c r="AC1610">
        <v>795</v>
      </c>
      <c r="AD1610">
        <v>3</v>
      </c>
      <c r="AE1610">
        <v>0.63</v>
      </c>
      <c r="AF1610">
        <v>45</v>
      </c>
      <c r="AH1610">
        <v>12</v>
      </c>
      <c r="AI1610">
        <v>4</v>
      </c>
      <c r="AJ1610">
        <v>9</v>
      </c>
      <c r="AK1610">
        <v>16</v>
      </c>
      <c r="AL1610">
        <v>0.17</v>
      </c>
      <c r="AN1610">
        <v>5</v>
      </c>
      <c r="AO1610">
        <v>129</v>
      </c>
      <c r="AP1610">
        <v>10</v>
      </c>
      <c r="AQ1610">
        <v>80</v>
      </c>
    </row>
    <row r="1611" spans="1:43" hidden="1" x14ac:dyDescent="0.25">
      <c r="A1611" t="s">
        <v>5350</v>
      </c>
      <c r="B1611" t="s">
        <v>5351</v>
      </c>
      <c r="C1611" s="1" t="str">
        <f t="shared" si="114"/>
        <v>21:0094</v>
      </c>
      <c r="D1611" s="1" t="str">
        <f t="shared" si="115"/>
        <v>21:0012</v>
      </c>
      <c r="E1611" t="s">
        <v>5352</v>
      </c>
      <c r="F1611" t="s">
        <v>5353</v>
      </c>
      <c r="H1611">
        <v>66.400554499999998</v>
      </c>
      <c r="I1611">
        <v>-112.5707306</v>
      </c>
      <c r="J1611" s="1" t="str">
        <f t="shared" si="113"/>
        <v>Till</v>
      </c>
      <c r="K1611" s="1" t="str">
        <f t="shared" si="116"/>
        <v>&lt;2 micron</v>
      </c>
      <c r="L1611">
        <v>0.1</v>
      </c>
      <c r="M1611">
        <v>3.3</v>
      </c>
      <c r="N1611">
        <v>1</v>
      </c>
      <c r="O1611">
        <v>60</v>
      </c>
      <c r="P1611">
        <v>0.25</v>
      </c>
      <c r="Q1611">
        <v>1</v>
      </c>
      <c r="R1611">
        <v>0.13</v>
      </c>
      <c r="T1611">
        <v>12</v>
      </c>
      <c r="U1611">
        <v>71</v>
      </c>
      <c r="V1611">
        <v>54</v>
      </c>
      <c r="W1611">
        <v>4.33</v>
      </c>
      <c r="X1611">
        <v>5</v>
      </c>
      <c r="Y1611">
        <v>0.5</v>
      </c>
      <c r="Z1611">
        <v>0.22</v>
      </c>
      <c r="AA1611">
        <v>30</v>
      </c>
      <c r="AB1611">
        <v>1.1399999999999999</v>
      </c>
      <c r="AC1611">
        <v>310</v>
      </c>
      <c r="AD1611">
        <v>2</v>
      </c>
      <c r="AE1611">
        <v>0.87</v>
      </c>
      <c r="AF1611">
        <v>22</v>
      </c>
      <c r="AH1611">
        <v>20</v>
      </c>
      <c r="AI1611">
        <v>1</v>
      </c>
      <c r="AJ1611">
        <v>4</v>
      </c>
      <c r="AK1611">
        <v>12</v>
      </c>
      <c r="AL1611">
        <v>0.15</v>
      </c>
      <c r="AN1611">
        <v>5</v>
      </c>
      <c r="AO1611">
        <v>95</v>
      </c>
      <c r="AP1611">
        <v>10</v>
      </c>
      <c r="AQ1611">
        <v>58</v>
      </c>
    </row>
    <row r="1612" spans="1:43" hidden="1" x14ac:dyDescent="0.25">
      <c r="A1612" t="s">
        <v>5354</v>
      </c>
      <c r="B1612" t="s">
        <v>5355</v>
      </c>
      <c r="C1612" s="1" t="str">
        <f t="shared" si="114"/>
        <v>21:0094</v>
      </c>
      <c r="D1612" s="1" t="str">
        <f t="shared" si="115"/>
        <v>21:0012</v>
      </c>
      <c r="E1612" t="s">
        <v>5356</v>
      </c>
      <c r="F1612" t="s">
        <v>5357</v>
      </c>
      <c r="H1612">
        <v>66.424681399999997</v>
      </c>
      <c r="I1612">
        <v>-112.65691959999999</v>
      </c>
      <c r="J1612" s="1" t="str">
        <f t="shared" si="113"/>
        <v>Till</v>
      </c>
      <c r="K1612" s="1" t="str">
        <f t="shared" si="116"/>
        <v>&lt;2 micron</v>
      </c>
      <c r="L1612">
        <v>0.1</v>
      </c>
      <c r="M1612">
        <v>3.74</v>
      </c>
      <c r="N1612">
        <v>12</v>
      </c>
      <c r="O1612">
        <v>80</v>
      </c>
      <c r="P1612">
        <v>0.25</v>
      </c>
      <c r="Q1612">
        <v>1</v>
      </c>
      <c r="R1612">
        <v>0.15</v>
      </c>
      <c r="T1612">
        <v>14</v>
      </c>
      <c r="U1612">
        <v>87</v>
      </c>
      <c r="V1612">
        <v>50</v>
      </c>
      <c r="W1612">
        <v>5.86</v>
      </c>
      <c r="X1612">
        <v>5</v>
      </c>
      <c r="Y1612">
        <v>1</v>
      </c>
      <c r="Z1612">
        <v>0.18</v>
      </c>
      <c r="AA1612">
        <v>30</v>
      </c>
      <c r="AB1612">
        <v>1.22</v>
      </c>
      <c r="AC1612">
        <v>310</v>
      </c>
      <c r="AD1612">
        <v>2</v>
      </c>
      <c r="AE1612">
        <v>0.77</v>
      </c>
      <c r="AF1612">
        <v>38</v>
      </c>
      <c r="AH1612">
        <v>1</v>
      </c>
      <c r="AI1612">
        <v>2</v>
      </c>
      <c r="AJ1612">
        <v>6</v>
      </c>
      <c r="AK1612">
        <v>12</v>
      </c>
      <c r="AL1612">
        <v>0.18</v>
      </c>
      <c r="AN1612">
        <v>5</v>
      </c>
      <c r="AO1612">
        <v>119</v>
      </c>
      <c r="AP1612">
        <v>10</v>
      </c>
      <c r="AQ1612">
        <v>58</v>
      </c>
    </row>
    <row r="1613" spans="1:43" hidden="1" x14ac:dyDescent="0.25">
      <c r="A1613" t="s">
        <v>5358</v>
      </c>
      <c r="B1613" t="s">
        <v>5359</v>
      </c>
      <c r="C1613" s="1" t="str">
        <f t="shared" si="114"/>
        <v>21:0094</v>
      </c>
      <c r="D1613" s="1" t="str">
        <f t="shared" si="115"/>
        <v>21:0012</v>
      </c>
      <c r="E1613" t="s">
        <v>5360</v>
      </c>
      <c r="F1613" t="s">
        <v>5361</v>
      </c>
      <c r="H1613">
        <v>66.456152700000004</v>
      </c>
      <c r="I1613">
        <v>-112.79028959999999</v>
      </c>
      <c r="J1613" s="1" t="str">
        <f t="shared" si="113"/>
        <v>Till</v>
      </c>
      <c r="K1613" s="1" t="str">
        <f t="shared" si="116"/>
        <v>&lt;2 micron</v>
      </c>
      <c r="L1613">
        <v>0.2</v>
      </c>
      <c r="M1613">
        <v>4.3</v>
      </c>
      <c r="N1613">
        <v>2</v>
      </c>
      <c r="O1613">
        <v>100</v>
      </c>
      <c r="P1613">
        <v>0.25</v>
      </c>
      <c r="Q1613">
        <v>1</v>
      </c>
      <c r="R1613">
        <v>0.21</v>
      </c>
      <c r="T1613">
        <v>26</v>
      </c>
      <c r="U1613">
        <v>97</v>
      </c>
      <c r="V1613">
        <v>81</v>
      </c>
      <c r="W1613">
        <v>5.91</v>
      </c>
      <c r="X1613">
        <v>5</v>
      </c>
      <c r="Y1613">
        <v>1</v>
      </c>
      <c r="Z1613">
        <v>0.22</v>
      </c>
      <c r="AA1613">
        <v>40</v>
      </c>
      <c r="AB1613">
        <v>1.23</v>
      </c>
      <c r="AC1613">
        <v>835</v>
      </c>
      <c r="AD1613">
        <v>3</v>
      </c>
      <c r="AE1613">
        <v>1.49</v>
      </c>
      <c r="AF1613">
        <v>36</v>
      </c>
      <c r="AH1613">
        <v>18</v>
      </c>
      <c r="AI1613">
        <v>1</v>
      </c>
      <c r="AJ1613">
        <v>7</v>
      </c>
      <c r="AK1613">
        <v>12</v>
      </c>
      <c r="AL1613">
        <v>0.06</v>
      </c>
      <c r="AN1613">
        <v>5</v>
      </c>
      <c r="AO1613">
        <v>113</v>
      </c>
      <c r="AP1613">
        <v>10</v>
      </c>
      <c r="AQ1613">
        <v>52</v>
      </c>
    </row>
    <row r="1614" spans="1:43" hidden="1" x14ac:dyDescent="0.25">
      <c r="A1614" t="s">
        <v>5362</v>
      </c>
      <c r="B1614" t="s">
        <v>5363</v>
      </c>
      <c r="C1614" s="1" t="str">
        <f t="shared" si="114"/>
        <v>21:0094</v>
      </c>
      <c r="D1614" s="1" t="str">
        <f t="shared" si="115"/>
        <v>21:0012</v>
      </c>
      <c r="E1614" t="s">
        <v>5364</v>
      </c>
      <c r="F1614" t="s">
        <v>5365</v>
      </c>
      <c r="H1614">
        <v>66.463551499999994</v>
      </c>
      <c r="I1614">
        <v>-112.5524695</v>
      </c>
      <c r="J1614" s="1" t="str">
        <f t="shared" si="113"/>
        <v>Till</v>
      </c>
      <c r="K1614" s="1" t="str">
        <f t="shared" si="116"/>
        <v>&lt;2 micron</v>
      </c>
      <c r="L1614">
        <v>0.1</v>
      </c>
      <c r="M1614">
        <v>3.8</v>
      </c>
      <c r="N1614">
        <v>12</v>
      </c>
      <c r="O1614">
        <v>80</v>
      </c>
      <c r="P1614">
        <v>0.25</v>
      </c>
      <c r="Q1614">
        <v>2</v>
      </c>
      <c r="R1614">
        <v>0.16</v>
      </c>
      <c r="T1614">
        <v>21</v>
      </c>
      <c r="U1614">
        <v>172</v>
      </c>
      <c r="V1614">
        <v>91</v>
      </c>
      <c r="W1614">
        <v>5.29</v>
      </c>
      <c r="X1614">
        <v>5</v>
      </c>
      <c r="Y1614">
        <v>0.5</v>
      </c>
      <c r="Z1614">
        <v>0.38</v>
      </c>
      <c r="AA1614">
        <v>40</v>
      </c>
      <c r="AB1614">
        <v>1.84</v>
      </c>
      <c r="AC1614">
        <v>455</v>
      </c>
      <c r="AD1614">
        <v>1</v>
      </c>
      <c r="AE1614">
        <v>0.49</v>
      </c>
      <c r="AF1614">
        <v>70</v>
      </c>
      <c r="AH1614">
        <v>10</v>
      </c>
      <c r="AI1614">
        <v>2</v>
      </c>
      <c r="AJ1614">
        <v>8</v>
      </c>
      <c r="AK1614">
        <v>10</v>
      </c>
      <c r="AL1614">
        <v>0.15</v>
      </c>
      <c r="AN1614">
        <v>5</v>
      </c>
      <c r="AO1614">
        <v>100</v>
      </c>
      <c r="AP1614">
        <v>10</v>
      </c>
      <c r="AQ1614">
        <v>82</v>
      </c>
    </row>
    <row r="1615" spans="1:43" hidden="1" x14ac:dyDescent="0.25">
      <c r="A1615" t="s">
        <v>5366</v>
      </c>
      <c r="B1615" t="s">
        <v>5367</v>
      </c>
      <c r="C1615" s="1" t="str">
        <f t="shared" si="114"/>
        <v>21:0094</v>
      </c>
      <c r="D1615" s="1" t="str">
        <f t="shared" si="115"/>
        <v>21:0012</v>
      </c>
      <c r="E1615" t="s">
        <v>5364</v>
      </c>
      <c r="F1615" t="s">
        <v>5368</v>
      </c>
      <c r="H1615">
        <v>66.463551499999994</v>
      </c>
      <c r="I1615">
        <v>-112.5524695</v>
      </c>
      <c r="J1615" s="1" t="str">
        <f t="shared" si="113"/>
        <v>Till</v>
      </c>
      <c r="K1615" s="1" t="str">
        <f t="shared" si="116"/>
        <v>&lt;2 micron</v>
      </c>
      <c r="L1615">
        <v>0.1</v>
      </c>
      <c r="M1615">
        <v>4.3899999999999997</v>
      </c>
      <c r="N1615">
        <v>4</v>
      </c>
      <c r="O1615">
        <v>80</v>
      </c>
      <c r="P1615">
        <v>0.5</v>
      </c>
      <c r="Q1615">
        <v>1</v>
      </c>
      <c r="R1615">
        <v>0.17</v>
      </c>
      <c r="T1615">
        <v>25</v>
      </c>
      <c r="U1615">
        <v>190</v>
      </c>
      <c r="V1615">
        <v>102</v>
      </c>
      <c r="W1615">
        <v>5.69</v>
      </c>
      <c r="X1615">
        <v>5</v>
      </c>
      <c r="Y1615">
        <v>0.5</v>
      </c>
      <c r="Z1615">
        <v>0.37</v>
      </c>
      <c r="AA1615">
        <v>30</v>
      </c>
      <c r="AB1615">
        <v>2.1</v>
      </c>
      <c r="AC1615">
        <v>500</v>
      </c>
      <c r="AD1615">
        <v>3</v>
      </c>
      <c r="AE1615">
        <v>0.56999999999999995</v>
      </c>
      <c r="AF1615">
        <v>82</v>
      </c>
      <c r="AH1615">
        <v>28</v>
      </c>
      <c r="AI1615">
        <v>1</v>
      </c>
      <c r="AJ1615">
        <v>6</v>
      </c>
      <c r="AK1615">
        <v>11</v>
      </c>
      <c r="AL1615">
        <v>0.17</v>
      </c>
      <c r="AN1615">
        <v>5</v>
      </c>
      <c r="AO1615">
        <v>114</v>
      </c>
      <c r="AP1615">
        <v>5</v>
      </c>
      <c r="AQ1615">
        <v>88</v>
      </c>
    </row>
    <row r="1616" spans="1:43" hidden="1" x14ac:dyDescent="0.25">
      <c r="A1616" t="s">
        <v>5369</v>
      </c>
      <c r="B1616" t="s">
        <v>5370</v>
      </c>
      <c r="C1616" s="1" t="str">
        <f t="shared" si="114"/>
        <v>21:0094</v>
      </c>
      <c r="D1616" s="1" t="str">
        <f t="shared" si="115"/>
        <v>21:0012</v>
      </c>
      <c r="E1616" t="s">
        <v>5371</v>
      </c>
      <c r="F1616" t="s">
        <v>5372</v>
      </c>
      <c r="H1616">
        <v>66.490378800000002</v>
      </c>
      <c r="I1616">
        <v>-112.6509238</v>
      </c>
      <c r="J1616" s="1" t="str">
        <f t="shared" si="113"/>
        <v>Till</v>
      </c>
      <c r="K1616" s="1" t="str">
        <f t="shared" si="116"/>
        <v>&lt;2 micron</v>
      </c>
      <c r="L1616">
        <v>0.1</v>
      </c>
      <c r="M1616">
        <v>3.75</v>
      </c>
      <c r="N1616">
        <v>16</v>
      </c>
      <c r="O1616">
        <v>60</v>
      </c>
      <c r="P1616">
        <v>0.25</v>
      </c>
      <c r="Q1616">
        <v>1</v>
      </c>
      <c r="R1616">
        <v>0.14000000000000001</v>
      </c>
      <c r="T1616">
        <v>16</v>
      </c>
      <c r="U1616">
        <v>111</v>
      </c>
      <c r="V1616">
        <v>60</v>
      </c>
      <c r="W1616">
        <v>4.1900000000000004</v>
      </c>
      <c r="X1616">
        <v>5</v>
      </c>
      <c r="Y1616">
        <v>0.5</v>
      </c>
      <c r="Z1616">
        <v>0.23</v>
      </c>
      <c r="AA1616">
        <v>40</v>
      </c>
      <c r="AB1616">
        <v>1.17</v>
      </c>
      <c r="AC1616">
        <v>445</v>
      </c>
      <c r="AD1616">
        <v>2</v>
      </c>
      <c r="AE1616">
        <v>0.9</v>
      </c>
      <c r="AF1616">
        <v>35</v>
      </c>
      <c r="AH1616">
        <v>20</v>
      </c>
      <c r="AI1616">
        <v>2</v>
      </c>
      <c r="AJ1616">
        <v>6</v>
      </c>
      <c r="AK1616">
        <v>11</v>
      </c>
      <c r="AL1616">
        <v>0.14000000000000001</v>
      </c>
      <c r="AN1616">
        <v>5</v>
      </c>
      <c r="AO1616">
        <v>78</v>
      </c>
      <c r="AP1616">
        <v>10</v>
      </c>
      <c r="AQ1616">
        <v>68</v>
      </c>
    </row>
    <row r="1617" spans="1:43" hidden="1" x14ac:dyDescent="0.25">
      <c r="A1617" t="s">
        <v>5373</v>
      </c>
      <c r="B1617" t="s">
        <v>5374</v>
      </c>
      <c r="C1617" s="1" t="str">
        <f t="shared" si="114"/>
        <v>21:0094</v>
      </c>
      <c r="D1617" s="1" t="str">
        <f t="shared" si="115"/>
        <v>21:0012</v>
      </c>
      <c r="E1617" t="s">
        <v>5375</v>
      </c>
      <c r="F1617" t="s">
        <v>5376</v>
      </c>
      <c r="H1617">
        <v>66.531289999999998</v>
      </c>
      <c r="I1617">
        <v>-112.5777607</v>
      </c>
      <c r="J1617" s="1" t="str">
        <f t="shared" si="113"/>
        <v>Till</v>
      </c>
      <c r="K1617" s="1" t="str">
        <f t="shared" si="116"/>
        <v>&lt;2 micron</v>
      </c>
      <c r="L1617">
        <v>0.1</v>
      </c>
      <c r="M1617">
        <v>4.6100000000000003</v>
      </c>
      <c r="N1617">
        <v>1</v>
      </c>
      <c r="O1617">
        <v>100</v>
      </c>
      <c r="P1617">
        <v>0.25</v>
      </c>
      <c r="Q1617">
        <v>1</v>
      </c>
      <c r="R1617">
        <v>0.17</v>
      </c>
      <c r="T1617">
        <v>28</v>
      </c>
      <c r="U1617">
        <v>179</v>
      </c>
      <c r="V1617">
        <v>85</v>
      </c>
      <c r="W1617">
        <v>6.54</v>
      </c>
      <c r="X1617">
        <v>5</v>
      </c>
      <c r="Y1617">
        <v>0.5</v>
      </c>
      <c r="Z1617">
        <v>0.28999999999999998</v>
      </c>
      <c r="AA1617">
        <v>30</v>
      </c>
      <c r="AB1617">
        <v>1.67</v>
      </c>
      <c r="AC1617">
        <v>555</v>
      </c>
      <c r="AD1617">
        <v>2</v>
      </c>
      <c r="AE1617">
        <v>0.62</v>
      </c>
      <c r="AF1617">
        <v>78</v>
      </c>
      <c r="AH1617">
        <v>22</v>
      </c>
      <c r="AI1617">
        <v>1</v>
      </c>
      <c r="AJ1617">
        <v>8</v>
      </c>
      <c r="AK1617">
        <v>10</v>
      </c>
      <c r="AL1617">
        <v>0.21</v>
      </c>
      <c r="AN1617">
        <v>5</v>
      </c>
      <c r="AO1617">
        <v>112</v>
      </c>
      <c r="AP1617">
        <v>10</v>
      </c>
      <c r="AQ1617">
        <v>90</v>
      </c>
    </row>
    <row r="1618" spans="1:43" hidden="1" x14ac:dyDescent="0.25">
      <c r="A1618" t="s">
        <v>5377</v>
      </c>
      <c r="B1618" t="s">
        <v>5378</v>
      </c>
      <c r="C1618" s="1" t="str">
        <f t="shared" si="114"/>
        <v>21:0094</v>
      </c>
      <c r="D1618" s="1" t="str">
        <f t="shared" si="115"/>
        <v>21:0012</v>
      </c>
      <c r="E1618" t="s">
        <v>5379</v>
      </c>
      <c r="F1618" t="s">
        <v>5380</v>
      </c>
      <c r="H1618">
        <v>66.583713299999999</v>
      </c>
      <c r="I1618">
        <v>-112.5883314</v>
      </c>
      <c r="J1618" s="1" t="str">
        <f t="shared" si="113"/>
        <v>Till</v>
      </c>
      <c r="K1618" s="1" t="str">
        <f t="shared" si="116"/>
        <v>&lt;2 micron</v>
      </c>
      <c r="L1618">
        <v>0.1</v>
      </c>
      <c r="M1618">
        <v>4.75</v>
      </c>
      <c r="N1618">
        <v>24</v>
      </c>
      <c r="O1618">
        <v>70</v>
      </c>
      <c r="P1618">
        <v>0.25</v>
      </c>
      <c r="Q1618">
        <v>1</v>
      </c>
      <c r="R1618">
        <v>0.24</v>
      </c>
      <c r="T1618">
        <v>42</v>
      </c>
      <c r="U1618">
        <v>126</v>
      </c>
      <c r="V1618">
        <v>164</v>
      </c>
      <c r="W1618">
        <v>6.71</v>
      </c>
      <c r="X1618">
        <v>5</v>
      </c>
      <c r="Y1618">
        <v>0.5</v>
      </c>
      <c r="Z1618">
        <v>0.25</v>
      </c>
      <c r="AA1618">
        <v>50</v>
      </c>
      <c r="AB1618">
        <v>1.96</v>
      </c>
      <c r="AC1618">
        <v>720</v>
      </c>
      <c r="AD1618">
        <v>1</v>
      </c>
      <c r="AE1618">
        <v>0.8</v>
      </c>
      <c r="AF1618">
        <v>69</v>
      </c>
      <c r="AH1618">
        <v>18</v>
      </c>
      <c r="AI1618">
        <v>1</v>
      </c>
      <c r="AJ1618">
        <v>10</v>
      </c>
      <c r="AK1618">
        <v>12</v>
      </c>
      <c r="AL1618">
        <v>0.18</v>
      </c>
      <c r="AN1618">
        <v>5</v>
      </c>
      <c r="AO1618">
        <v>124</v>
      </c>
      <c r="AP1618">
        <v>10</v>
      </c>
      <c r="AQ1618">
        <v>90</v>
      </c>
    </row>
    <row r="1619" spans="1:43" hidden="1" x14ac:dyDescent="0.25">
      <c r="A1619" t="s">
        <v>5381</v>
      </c>
      <c r="B1619" t="s">
        <v>5382</v>
      </c>
      <c r="C1619" s="1" t="str">
        <f t="shared" si="114"/>
        <v>21:0094</v>
      </c>
      <c r="D1619" s="1" t="str">
        <f t="shared" si="115"/>
        <v>21:0012</v>
      </c>
      <c r="E1619" t="s">
        <v>5383</v>
      </c>
      <c r="F1619" t="s">
        <v>5384</v>
      </c>
      <c r="H1619">
        <v>66.561228900000003</v>
      </c>
      <c r="I1619">
        <v>-112.69100950000001</v>
      </c>
      <c r="J1619" s="1" t="str">
        <f t="shared" si="113"/>
        <v>Till</v>
      </c>
      <c r="K1619" s="1" t="str">
        <f t="shared" si="116"/>
        <v>&lt;2 micron</v>
      </c>
      <c r="L1619">
        <v>0.1</v>
      </c>
      <c r="M1619">
        <v>5.43</v>
      </c>
      <c r="N1619">
        <v>18</v>
      </c>
      <c r="O1619">
        <v>120</v>
      </c>
      <c r="P1619">
        <v>0.25</v>
      </c>
      <c r="Q1619">
        <v>1</v>
      </c>
      <c r="R1619">
        <v>0.2</v>
      </c>
      <c r="T1619">
        <v>29</v>
      </c>
      <c r="U1619">
        <v>206</v>
      </c>
      <c r="V1619">
        <v>111</v>
      </c>
      <c r="W1619">
        <v>7.34</v>
      </c>
      <c r="X1619">
        <v>5</v>
      </c>
      <c r="Y1619">
        <v>1</v>
      </c>
      <c r="Z1619">
        <v>0.31</v>
      </c>
      <c r="AA1619">
        <v>50</v>
      </c>
      <c r="AB1619">
        <v>2.3199999999999998</v>
      </c>
      <c r="AC1619">
        <v>805</v>
      </c>
      <c r="AD1619">
        <v>2</v>
      </c>
      <c r="AE1619">
        <v>0.66</v>
      </c>
      <c r="AF1619">
        <v>89</v>
      </c>
      <c r="AH1619">
        <v>30</v>
      </c>
      <c r="AI1619">
        <v>1</v>
      </c>
      <c r="AJ1619">
        <v>13</v>
      </c>
      <c r="AK1619">
        <v>11</v>
      </c>
      <c r="AL1619">
        <v>0.26</v>
      </c>
      <c r="AN1619">
        <v>5</v>
      </c>
      <c r="AO1619">
        <v>151</v>
      </c>
      <c r="AP1619">
        <v>20</v>
      </c>
      <c r="AQ1619">
        <v>124</v>
      </c>
    </row>
    <row r="1620" spans="1:43" hidden="1" x14ac:dyDescent="0.25">
      <c r="A1620" t="s">
        <v>5385</v>
      </c>
      <c r="B1620" t="s">
        <v>5386</v>
      </c>
      <c r="C1620" s="1" t="str">
        <f t="shared" si="114"/>
        <v>21:0094</v>
      </c>
      <c r="D1620" s="1" t="str">
        <f t="shared" si="115"/>
        <v>21:0012</v>
      </c>
      <c r="E1620" t="s">
        <v>5387</v>
      </c>
      <c r="F1620" t="s">
        <v>5388</v>
      </c>
      <c r="H1620">
        <v>66.540752900000001</v>
      </c>
      <c r="I1620">
        <v>-112.8435514</v>
      </c>
      <c r="J1620" s="1" t="str">
        <f t="shared" si="113"/>
        <v>Till</v>
      </c>
      <c r="K1620" s="1" t="str">
        <f t="shared" si="116"/>
        <v>&lt;2 micron</v>
      </c>
      <c r="L1620">
        <v>0.1</v>
      </c>
      <c r="M1620">
        <v>4.5199999999999996</v>
      </c>
      <c r="N1620">
        <v>1</v>
      </c>
      <c r="O1620">
        <v>310</v>
      </c>
      <c r="P1620">
        <v>0.25</v>
      </c>
      <c r="Q1620">
        <v>1</v>
      </c>
      <c r="R1620">
        <v>0.26</v>
      </c>
      <c r="T1620">
        <v>26</v>
      </c>
      <c r="U1620">
        <v>95</v>
      </c>
      <c r="V1620">
        <v>61</v>
      </c>
      <c r="W1620">
        <v>6.86</v>
      </c>
      <c r="X1620">
        <v>5</v>
      </c>
      <c r="Y1620">
        <v>1</v>
      </c>
      <c r="Z1620">
        <v>0.34</v>
      </c>
      <c r="AA1620">
        <v>50</v>
      </c>
      <c r="AB1620">
        <v>1.72</v>
      </c>
      <c r="AC1620">
        <v>1200</v>
      </c>
      <c r="AD1620">
        <v>2</v>
      </c>
      <c r="AE1620">
        <v>0.72</v>
      </c>
      <c r="AF1620">
        <v>46</v>
      </c>
      <c r="AH1620">
        <v>16</v>
      </c>
      <c r="AI1620">
        <v>1</v>
      </c>
      <c r="AJ1620">
        <v>14</v>
      </c>
      <c r="AK1620">
        <v>14</v>
      </c>
      <c r="AL1620">
        <v>0.13</v>
      </c>
      <c r="AN1620">
        <v>5</v>
      </c>
      <c r="AO1620">
        <v>94</v>
      </c>
      <c r="AP1620">
        <v>20</v>
      </c>
      <c r="AQ1620">
        <v>78</v>
      </c>
    </row>
    <row r="1621" spans="1:43" hidden="1" x14ac:dyDescent="0.25">
      <c r="A1621" t="s">
        <v>5389</v>
      </c>
      <c r="B1621" t="s">
        <v>5390</v>
      </c>
      <c r="C1621" s="1" t="str">
        <f t="shared" si="114"/>
        <v>21:0094</v>
      </c>
      <c r="D1621" s="1" t="str">
        <f t="shared" si="115"/>
        <v>21:0012</v>
      </c>
      <c r="E1621" t="s">
        <v>5391</v>
      </c>
      <c r="F1621" t="s">
        <v>5392</v>
      </c>
      <c r="H1621">
        <v>66.594826800000007</v>
      </c>
      <c r="I1621">
        <v>-112.802997</v>
      </c>
      <c r="J1621" s="1" t="str">
        <f t="shared" si="113"/>
        <v>Till</v>
      </c>
      <c r="K1621" s="1" t="str">
        <f t="shared" si="116"/>
        <v>&lt;2 micron</v>
      </c>
      <c r="L1621">
        <v>0.1</v>
      </c>
      <c r="M1621">
        <v>5.05</v>
      </c>
      <c r="N1621">
        <v>8</v>
      </c>
      <c r="O1621">
        <v>150</v>
      </c>
      <c r="P1621">
        <v>0.25</v>
      </c>
      <c r="Q1621">
        <v>1</v>
      </c>
      <c r="R1621">
        <v>0.34</v>
      </c>
      <c r="T1621">
        <v>37</v>
      </c>
      <c r="U1621">
        <v>178</v>
      </c>
      <c r="V1621">
        <v>126</v>
      </c>
      <c r="W1621">
        <v>7.25</v>
      </c>
      <c r="X1621">
        <v>5</v>
      </c>
      <c r="Y1621">
        <v>0.5</v>
      </c>
      <c r="Z1621">
        <v>0.77</v>
      </c>
      <c r="AA1621">
        <v>50</v>
      </c>
      <c r="AB1621">
        <v>2.9</v>
      </c>
      <c r="AC1621">
        <v>905</v>
      </c>
      <c r="AD1621">
        <v>0.5</v>
      </c>
      <c r="AE1621">
        <v>0.69</v>
      </c>
      <c r="AF1621">
        <v>75</v>
      </c>
      <c r="AH1621">
        <v>24</v>
      </c>
      <c r="AI1621">
        <v>2</v>
      </c>
      <c r="AJ1621">
        <v>15</v>
      </c>
      <c r="AK1621">
        <v>14</v>
      </c>
      <c r="AL1621">
        <v>0.24</v>
      </c>
      <c r="AN1621">
        <v>5</v>
      </c>
      <c r="AO1621">
        <v>132</v>
      </c>
      <c r="AP1621">
        <v>20</v>
      </c>
      <c r="AQ1621">
        <v>162</v>
      </c>
    </row>
    <row r="1622" spans="1:43" hidden="1" x14ac:dyDescent="0.25">
      <c r="A1622" t="s">
        <v>5393</v>
      </c>
      <c r="B1622" t="s">
        <v>5394</v>
      </c>
      <c r="C1622" s="1" t="str">
        <f t="shared" si="114"/>
        <v>21:0094</v>
      </c>
      <c r="D1622" s="1" t="str">
        <f t="shared" si="115"/>
        <v>21:0012</v>
      </c>
      <c r="E1622" t="s">
        <v>5395</v>
      </c>
      <c r="F1622" t="s">
        <v>5396</v>
      </c>
      <c r="H1622">
        <v>66.599814800000004</v>
      </c>
      <c r="I1622">
        <v>-112.9320902</v>
      </c>
      <c r="J1622" s="1" t="str">
        <f t="shared" si="113"/>
        <v>Till</v>
      </c>
      <c r="K1622" s="1" t="str">
        <f t="shared" si="116"/>
        <v>&lt;2 micron</v>
      </c>
      <c r="L1622">
        <v>0.1</v>
      </c>
      <c r="M1622">
        <v>4.46</v>
      </c>
      <c r="N1622">
        <v>1</v>
      </c>
      <c r="O1622">
        <v>150</v>
      </c>
      <c r="P1622">
        <v>0.25</v>
      </c>
      <c r="Q1622">
        <v>1</v>
      </c>
      <c r="R1622">
        <v>0.36</v>
      </c>
      <c r="T1622">
        <v>29</v>
      </c>
      <c r="U1622">
        <v>115</v>
      </c>
      <c r="V1622">
        <v>156</v>
      </c>
      <c r="W1622">
        <v>6.64</v>
      </c>
      <c r="X1622">
        <v>5</v>
      </c>
      <c r="Y1622">
        <v>0.5</v>
      </c>
      <c r="Z1622">
        <v>0.52</v>
      </c>
      <c r="AA1622">
        <v>80</v>
      </c>
      <c r="AB1622">
        <v>2.38</v>
      </c>
      <c r="AC1622">
        <v>880</v>
      </c>
      <c r="AD1622">
        <v>1</v>
      </c>
      <c r="AE1622">
        <v>0.86</v>
      </c>
      <c r="AF1622">
        <v>58</v>
      </c>
      <c r="AH1622">
        <v>22</v>
      </c>
      <c r="AI1622">
        <v>1</v>
      </c>
      <c r="AJ1622">
        <v>14</v>
      </c>
      <c r="AK1622">
        <v>16</v>
      </c>
      <c r="AL1622">
        <v>0.16</v>
      </c>
      <c r="AN1622">
        <v>5</v>
      </c>
      <c r="AO1622">
        <v>113</v>
      </c>
      <c r="AP1622">
        <v>20</v>
      </c>
      <c r="AQ1622">
        <v>104</v>
      </c>
    </row>
    <row r="1623" spans="1:43" hidden="1" x14ac:dyDescent="0.25">
      <c r="A1623" t="s">
        <v>5397</v>
      </c>
      <c r="B1623" t="s">
        <v>5398</v>
      </c>
      <c r="C1623" s="1" t="str">
        <f t="shared" si="114"/>
        <v>21:0094</v>
      </c>
      <c r="D1623" s="1" t="str">
        <f t="shared" si="115"/>
        <v>21:0012</v>
      </c>
      <c r="E1623" t="s">
        <v>5399</v>
      </c>
      <c r="F1623" t="s">
        <v>5400</v>
      </c>
      <c r="H1623">
        <v>66.265018900000001</v>
      </c>
      <c r="I1623">
        <v>-112.0482615</v>
      </c>
      <c r="J1623" s="1" t="str">
        <f t="shared" si="113"/>
        <v>Till</v>
      </c>
      <c r="K1623" s="1" t="str">
        <f t="shared" si="116"/>
        <v>&lt;2 micron</v>
      </c>
      <c r="L1623">
        <v>0.1</v>
      </c>
      <c r="M1623">
        <v>3.74</v>
      </c>
      <c r="N1623">
        <v>2</v>
      </c>
      <c r="O1623">
        <v>70</v>
      </c>
      <c r="P1623">
        <v>0.25</v>
      </c>
      <c r="Q1623">
        <v>1</v>
      </c>
      <c r="R1623">
        <v>0.15</v>
      </c>
      <c r="T1623">
        <v>14</v>
      </c>
      <c r="U1623">
        <v>64</v>
      </c>
      <c r="V1623">
        <v>75</v>
      </c>
      <c r="W1623">
        <v>4.5</v>
      </c>
      <c r="X1623">
        <v>5</v>
      </c>
      <c r="Y1623">
        <v>0.5</v>
      </c>
      <c r="Z1623">
        <v>0.19</v>
      </c>
      <c r="AA1623">
        <v>40</v>
      </c>
      <c r="AB1623">
        <v>1.19</v>
      </c>
      <c r="AC1623">
        <v>295</v>
      </c>
      <c r="AD1623">
        <v>2</v>
      </c>
      <c r="AE1623">
        <v>0.66</v>
      </c>
      <c r="AF1623">
        <v>20</v>
      </c>
      <c r="AH1623">
        <v>2</v>
      </c>
      <c r="AI1623">
        <v>2</v>
      </c>
      <c r="AJ1623">
        <v>6</v>
      </c>
      <c r="AK1623">
        <v>12</v>
      </c>
      <c r="AL1623">
        <v>0.1</v>
      </c>
      <c r="AN1623">
        <v>5</v>
      </c>
      <c r="AO1623">
        <v>101</v>
      </c>
      <c r="AP1623">
        <v>10</v>
      </c>
      <c r="AQ1623">
        <v>50</v>
      </c>
    </row>
    <row r="1624" spans="1:43" hidden="1" x14ac:dyDescent="0.25">
      <c r="A1624" t="s">
        <v>5401</v>
      </c>
      <c r="B1624" t="s">
        <v>5402</v>
      </c>
      <c r="C1624" s="1" t="str">
        <f t="shared" si="114"/>
        <v>21:0094</v>
      </c>
      <c r="D1624" s="1" t="str">
        <f t="shared" si="115"/>
        <v>21:0012</v>
      </c>
      <c r="E1624" t="s">
        <v>5403</v>
      </c>
      <c r="F1624" t="s">
        <v>5404</v>
      </c>
      <c r="H1624">
        <v>66.273344499999993</v>
      </c>
      <c r="I1624">
        <v>-112.2042398</v>
      </c>
      <c r="J1624" s="1" t="str">
        <f t="shared" si="113"/>
        <v>Till</v>
      </c>
      <c r="K1624" s="1" t="str">
        <f t="shared" si="116"/>
        <v>&lt;2 micron</v>
      </c>
      <c r="L1624">
        <v>0.2</v>
      </c>
      <c r="M1624">
        <v>4.28</v>
      </c>
      <c r="N1624">
        <v>1</v>
      </c>
      <c r="O1624">
        <v>70</v>
      </c>
      <c r="P1624">
        <v>0.25</v>
      </c>
      <c r="Q1624">
        <v>1</v>
      </c>
      <c r="R1624">
        <v>0.18</v>
      </c>
      <c r="T1624">
        <v>14</v>
      </c>
      <c r="U1624">
        <v>52</v>
      </c>
      <c r="V1624">
        <v>73</v>
      </c>
      <c r="W1624">
        <v>5.34</v>
      </c>
      <c r="X1624">
        <v>5</v>
      </c>
      <c r="Y1624">
        <v>2</v>
      </c>
      <c r="Z1624">
        <v>0.21</v>
      </c>
      <c r="AA1624">
        <v>70</v>
      </c>
      <c r="AB1624">
        <v>0.99</v>
      </c>
      <c r="AC1624">
        <v>395</v>
      </c>
      <c r="AD1624">
        <v>1</v>
      </c>
      <c r="AE1624">
        <v>0.88</v>
      </c>
      <c r="AF1624">
        <v>23</v>
      </c>
      <c r="AH1624">
        <v>16</v>
      </c>
      <c r="AI1624">
        <v>2</v>
      </c>
      <c r="AJ1624">
        <v>7</v>
      </c>
      <c r="AK1624">
        <v>13</v>
      </c>
      <c r="AL1624">
        <v>0.19</v>
      </c>
      <c r="AN1624">
        <v>5</v>
      </c>
      <c r="AO1624">
        <v>95</v>
      </c>
      <c r="AP1624">
        <v>10</v>
      </c>
      <c r="AQ1624">
        <v>60</v>
      </c>
    </row>
    <row r="1625" spans="1:43" hidden="1" x14ac:dyDescent="0.25">
      <c r="A1625" t="s">
        <v>5405</v>
      </c>
      <c r="B1625" t="s">
        <v>5406</v>
      </c>
      <c r="C1625" s="1" t="str">
        <f t="shared" si="114"/>
        <v>21:0094</v>
      </c>
      <c r="D1625" s="1" t="str">
        <f t="shared" si="115"/>
        <v>21:0012</v>
      </c>
      <c r="E1625" t="s">
        <v>5407</v>
      </c>
      <c r="F1625" t="s">
        <v>5408</v>
      </c>
      <c r="H1625">
        <v>66.319790800000007</v>
      </c>
      <c r="I1625">
        <v>-112.1008207</v>
      </c>
      <c r="J1625" s="1" t="str">
        <f t="shared" si="113"/>
        <v>Till</v>
      </c>
      <c r="K1625" s="1" t="str">
        <f t="shared" si="116"/>
        <v>&lt;2 micron</v>
      </c>
      <c r="L1625">
        <v>0.2</v>
      </c>
      <c r="M1625">
        <v>3.88</v>
      </c>
      <c r="N1625">
        <v>2</v>
      </c>
      <c r="O1625">
        <v>170</v>
      </c>
      <c r="P1625">
        <v>0.25</v>
      </c>
      <c r="Q1625">
        <v>1</v>
      </c>
      <c r="R1625">
        <v>0.3</v>
      </c>
      <c r="T1625">
        <v>24</v>
      </c>
      <c r="U1625">
        <v>95</v>
      </c>
      <c r="V1625">
        <v>90</v>
      </c>
      <c r="W1625">
        <v>5.48</v>
      </c>
      <c r="X1625">
        <v>5</v>
      </c>
      <c r="Y1625">
        <v>0.5</v>
      </c>
      <c r="Z1625">
        <v>0.85</v>
      </c>
      <c r="AA1625">
        <v>50</v>
      </c>
      <c r="AB1625">
        <v>2.0299999999999998</v>
      </c>
      <c r="AC1625">
        <v>790</v>
      </c>
      <c r="AD1625">
        <v>0.5</v>
      </c>
      <c r="AE1625">
        <v>0.54</v>
      </c>
      <c r="AF1625">
        <v>49</v>
      </c>
      <c r="AH1625">
        <v>4</v>
      </c>
      <c r="AI1625">
        <v>2</v>
      </c>
      <c r="AJ1625">
        <v>12</v>
      </c>
      <c r="AK1625">
        <v>16</v>
      </c>
      <c r="AL1625">
        <v>0.17</v>
      </c>
      <c r="AN1625">
        <v>5</v>
      </c>
      <c r="AO1625">
        <v>97</v>
      </c>
      <c r="AP1625">
        <v>10</v>
      </c>
      <c r="AQ1625">
        <v>118</v>
      </c>
    </row>
    <row r="1626" spans="1:43" hidden="1" x14ac:dyDescent="0.25">
      <c r="A1626" t="s">
        <v>5409</v>
      </c>
      <c r="B1626" t="s">
        <v>5410</v>
      </c>
      <c r="C1626" s="1" t="str">
        <f t="shared" si="114"/>
        <v>21:0094</v>
      </c>
      <c r="D1626" s="1" t="str">
        <f t="shared" si="115"/>
        <v>21:0012</v>
      </c>
      <c r="E1626" t="s">
        <v>5411</v>
      </c>
      <c r="F1626" t="s">
        <v>5412</v>
      </c>
      <c r="H1626">
        <v>66.372302599999998</v>
      </c>
      <c r="I1626">
        <v>-112.0533248</v>
      </c>
      <c r="J1626" s="1" t="str">
        <f t="shared" si="113"/>
        <v>Till</v>
      </c>
      <c r="K1626" s="1" t="str">
        <f t="shared" si="116"/>
        <v>&lt;2 micron</v>
      </c>
      <c r="L1626">
        <v>0.2</v>
      </c>
      <c r="M1626">
        <v>4.12</v>
      </c>
      <c r="N1626">
        <v>6</v>
      </c>
      <c r="O1626">
        <v>100</v>
      </c>
      <c r="P1626">
        <v>0.25</v>
      </c>
      <c r="Q1626">
        <v>1</v>
      </c>
      <c r="R1626">
        <v>0.26</v>
      </c>
      <c r="T1626">
        <v>26</v>
      </c>
      <c r="U1626">
        <v>64</v>
      </c>
      <c r="V1626">
        <v>97</v>
      </c>
      <c r="W1626">
        <v>5.67</v>
      </c>
      <c r="X1626">
        <v>5</v>
      </c>
      <c r="Y1626">
        <v>0.5</v>
      </c>
      <c r="Z1626">
        <v>0.28000000000000003</v>
      </c>
      <c r="AA1626">
        <v>60</v>
      </c>
      <c r="AB1626">
        <v>1.1200000000000001</v>
      </c>
      <c r="AC1626">
        <v>745</v>
      </c>
      <c r="AD1626">
        <v>1</v>
      </c>
      <c r="AE1626">
        <v>0.76</v>
      </c>
      <c r="AF1626">
        <v>33</v>
      </c>
      <c r="AH1626">
        <v>12</v>
      </c>
      <c r="AI1626">
        <v>1</v>
      </c>
      <c r="AJ1626">
        <v>8</v>
      </c>
      <c r="AK1626">
        <v>16</v>
      </c>
      <c r="AL1626">
        <v>0.2</v>
      </c>
      <c r="AN1626">
        <v>5</v>
      </c>
      <c r="AO1626">
        <v>102</v>
      </c>
      <c r="AP1626">
        <v>10</v>
      </c>
      <c r="AQ1626">
        <v>66</v>
      </c>
    </row>
    <row r="1627" spans="1:43" hidden="1" x14ac:dyDescent="0.25">
      <c r="A1627" t="s">
        <v>5413</v>
      </c>
      <c r="B1627" t="s">
        <v>5414</v>
      </c>
      <c r="C1627" s="1" t="str">
        <f t="shared" si="114"/>
        <v>21:0094</v>
      </c>
      <c r="D1627" s="1" t="str">
        <f t="shared" si="115"/>
        <v>21:0012</v>
      </c>
      <c r="E1627" t="s">
        <v>5415</v>
      </c>
      <c r="F1627" t="s">
        <v>5416</v>
      </c>
      <c r="H1627">
        <v>66.3282521</v>
      </c>
      <c r="I1627">
        <v>-112.25926389999999</v>
      </c>
      <c r="J1627" s="1" t="str">
        <f t="shared" si="113"/>
        <v>Till</v>
      </c>
      <c r="K1627" s="1" t="str">
        <f t="shared" si="116"/>
        <v>&lt;2 micron</v>
      </c>
      <c r="L1627">
        <v>0.2</v>
      </c>
      <c r="M1627">
        <v>4.0199999999999996</v>
      </c>
      <c r="N1627">
        <v>1</v>
      </c>
      <c r="O1627">
        <v>70</v>
      </c>
      <c r="P1627">
        <v>0.25</v>
      </c>
      <c r="Q1627">
        <v>1</v>
      </c>
      <c r="R1627">
        <v>0.12</v>
      </c>
      <c r="T1627">
        <v>17</v>
      </c>
      <c r="U1627">
        <v>72</v>
      </c>
      <c r="V1627">
        <v>65</v>
      </c>
      <c r="W1627">
        <v>5.04</v>
      </c>
      <c r="X1627">
        <v>5</v>
      </c>
      <c r="Y1627">
        <v>0.5</v>
      </c>
      <c r="Z1627">
        <v>0.23</v>
      </c>
      <c r="AA1627">
        <v>50</v>
      </c>
      <c r="AB1627">
        <v>1.21</v>
      </c>
      <c r="AC1627">
        <v>525</v>
      </c>
      <c r="AD1627">
        <v>2</v>
      </c>
      <c r="AE1627">
        <v>1.05</v>
      </c>
      <c r="AF1627">
        <v>21</v>
      </c>
      <c r="AH1627">
        <v>12</v>
      </c>
      <c r="AI1627">
        <v>1</v>
      </c>
      <c r="AJ1627">
        <v>7</v>
      </c>
      <c r="AK1627">
        <v>9</v>
      </c>
      <c r="AL1627">
        <v>0.12</v>
      </c>
      <c r="AN1627">
        <v>5</v>
      </c>
      <c r="AO1627">
        <v>93</v>
      </c>
      <c r="AP1627">
        <v>10</v>
      </c>
      <c r="AQ1627">
        <v>58</v>
      </c>
    </row>
    <row r="1628" spans="1:43" hidden="1" x14ac:dyDescent="0.25">
      <c r="A1628" t="s">
        <v>5417</v>
      </c>
      <c r="B1628" t="s">
        <v>5418</v>
      </c>
      <c r="C1628" s="1" t="str">
        <f t="shared" si="114"/>
        <v>21:0094</v>
      </c>
      <c r="D1628" s="1" t="str">
        <f t="shared" si="115"/>
        <v>21:0012</v>
      </c>
      <c r="E1628" t="s">
        <v>5419</v>
      </c>
      <c r="F1628" t="s">
        <v>5420</v>
      </c>
      <c r="H1628">
        <v>66.270191100000005</v>
      </c>
      <c r="I1628">
        <v>-112.4014495</v>
      </c>
      <c r="J1628" s="1" t="str">
        <f t="shared" ref="J1628:J1691" si="117">HYPERLINK("http://geochem.nrcan.gc.ca/cdogs/content/kwd/kwd020044_e.htm", "Till")</f>
        <v>Till</v>
      </c>
      <c r="K1628" s="1" t="str">
        <f t="shared" si="116"/>
        <v>&lt;2 micron</v>
      </c>
      <c r="L1628">
        <v>0.1</v>
      </c>
      <c r="M1628">
        <v>3.1</v>
      </c>
      <c r="N1628">
        <v>1</v>
      </c>
      <c r="O1628">
        <v>70</v>
      </c>
      <c r="P1628">
        <v>0.25</v>
      </c>
      <c r="Q1628">
        <v>1</v>
      </c>
      <c r="R1628">
        <v>0.22</v>
      </c>
      <c r="T1628">
        <v>27</v>
      </c>
      <c r="U1628">
        <v>66</v>
      </c>
      <c r="V1628">
        <v>61</v>
      </c>
      <c r="W1628">
        <v>4.45</v>
      </c>
      <c r="X1628">
        <v>5</v>
      </c>
      <c r="Y1628">
        <v>0.5</v>
      </c>
      <c r="Z1628">
        <v>0.2</v>
      </c>
      <c r="AA1628">
        <v>50</v>
      </c>
      <c r="AB1628">
        <v>1.23</v>
      </c>
      <c r="AC1628">
        <v>850</v>
      </c>
      <c r="AD1628">
        <v>0.5</v>
      </c>
      <c r="AE1628">
        <v>0.82</v>
      </c>
      <c r="AF1628">
        <v>31</v>
      </c>
      <c r="AH1628">
        <v>6</v>
      </c>
      <c r="AI1628">
        <v>2</v>
      </c>
      <c r="AJ1628">
        <v>6</v>
      </c>
      <c r="AK1628">
        <v>11</v>
      </c>
      <c r="AL1628">
        <v>0.1</v>
      </c>
      <c r="AN1628">
        <v>5</v>
      </c>
      <c r="AO1628">
        <v>74</v>
      </c>
      <c r="AP1628">
        <v>10</v>
      </c>
      <c r="AQ1628">
        <v>52</v>
      </c>
    </row>
    <row r="1629" spans="1:43" hidden="1" x14ac:dyDescent="0.25">
      <c r="A1629" t="s">
        <v>5421</v>
      </c>
      <c r="B1629" t="s">
        <v>5422</v>
      </c>
      <c r="C1629" s="1" t="str">
        <f t="shared" si="114"/>
        <v>21:0094</v>
      </c>
      <c r="D1629" s="1" t="str">
        <f t="shared" si="115"/>
        <v>21:0012</v>
      </c>
      <c r="E1629" t="s">
        <v>5423</v>
      </c>
      <c r="F1629" t="s">
        <v>5424</v>
      </c>
      <c r="H1629">
        <v>66.363287900000003</v>
      </c>
      <c r="I1629">
        <v>-112.3954014</v>
      </c>
      <c r="J1629" s="1" t="str">
        <f t="shared" si="117"/>
        <v>Till</v>
      </c>
      <c r="K1629" s="1" t="str">
        <f t="shared" si="116"/>
        <v>&lt;2 micron</v>
      </c>
      <c r="L1629">
        <v>0.2</v>
      </c>
      <c r="M1629">
        <v>3.97</v>
      </c>
      <c r="N1629">
        <v>12</v>
      </c>
      <c r="O1629">
        <v>90</v>
      </c>
      <c r="P1629">
        <v>0.25</v>
      </c>
      <c r="Q1629">
        <v>1</v>
      </c>
      <c r="R1629">
        <v>0.17</v>
      </c>
      <c r="T1629">
        <v>27</v>
      </c>
      <c r="U1629">
        <v>67</v>
      </c>
      <c r="V1629">
        <v>108</v>
      </c>
      <c r="W1629">
        <v>6.06</v>
      </c>
      <c r="X1629">
        <v>5</v>
      </c>
      <c r="Y1629">
        <v>0.5</v>
      </c>
      <c r="Z1629">
        <v>0.31</v>
      </c>
      <c r="AA1629">
        <v>40</v>
      </c>
      <c r="AB1629">
        <v>1.58</v>
      </c>
      <c r="AC1629">
        <v>675</v>
      </c>
      <c r="AD1629">
        <v>3</v>
      </c>
      <c r="AE1629">
        <v>0.49</v>
      </c>
      <c r="AF1629">
        <v>32</v>
      </c>
      <c r="AH1629">
        <v>20</v>
      </c>
      <c r="AI1629">
        <v>2</v>
      </c>
      <c r="AJ1629">
        <v>9</v>
      </c>
      <c r="AK1629">
        <v>12</v>
      </c>
      <c r="AL1629">
        <v>0.2</v>
      </c>
      <c r="AN1629">
        <v>20</v>
      </c>
      <c r="AO1629">
        <v>118</v>
      </c>
      <c r="AP1629">
        <v>10</v>
      </c>
      <c r="AQ1629">
        <v>92</v>
      </c>
    </row>
    <row r="1630" spans="1:43" hidden="1" x14ac:dyDescent="0.25">
      <c r="A1630" t="s">
        <v>5425</v>
      </c>
      <c r="B1630" t="s">
        <v>5426</v>
      </c>
      <c r="C1630" s="1" t="str">
        <f t="shared" si="114"/>
        <v>21:0094</v>
      </c>
      <c r="D1630" s="1" t="str">
        <f t="shared" si="115"/>
        <v>21:0012</v>
      </c>
      <c r="E1630" t="s">
        <v>5427</v>
      </c>
      <c r="F1630" t="s">
        <v>5428</v>
      </c>
      <c r="H1630">
        <v>66.391252199999997</v>
      </c>
      <c r="I1630">
        <v>-112.2410557</v>
      </c>
      <c r="J1630" s="1" t="str">
        <f t="shared" si="117"/>
        <v>Till</v>
      </c>
      <c r="K1630" s="1" t="str">
        <f t="shared" si="116"/>
        <v>&lt;2 micron</v>
      </c>
      <c r="L1630">
        <v>0.1</v>
      </c>
      <c r="M1630">
        <v>3.84</v>
      </c>
      <c r="N1630">
        <v>1</v>
      </c>
      <c r="O1630">
        <v>130</v>
      </c>
      <c r="P1630">
        <v>0.25</v>
      </c>
      <c r="Q1630">
        <v>1</v>
      </c>
      <c r="R1630">
        <v>0.24</v>
      </c>
      <c r="T1630">
        <v>22</v>
      </c>
      <c r="U1630">
        <v>71</v>
      </c>
      <c r="V1630">
        <v>91</v>
      </c>
      <c r="W1630">
        <v>5.15</v>
      </c>
      <c r="X1630">
        <v>5</v>
      </c>
      <c r="Y1630">
        <v>0.5</v>
      </c>
      <c r="Z1630">
        <v>0.59</v>
      </c>
      <c r="AA1630">
        <v>60</v>
      </c>
      <c r="AB1630">
        <v>1.45</v>
      </c>
      <c r="AC1630">
        <v>705</v>
      </c>
      <c r="AD1630">
        <v>2</v>
      </c>
      <c r="AE1630">
        <v>0.4</v>
      </c>
      <c r="AF1630">
        <v>35</v>
      </c>
      <c r="AH1630">
        <v>20</v>
      </c>
      <c r="AI1630">
        <v>2</v>
      </c>
      <c r="AJ1630">
        <v>8</v>
      </c>
      <c r="AK1630">
        <v>14</v>
      </c>
      <c r="AL1630">
        <v>0.2</v>
      </c>
      <c r="AN1630">
        <v>5</v>
      </c>
      <c r="AO1630">
        <v>88</v>
      </c>
      <c r="AP1630">
        <v>10</v>
      </c>
      <c r="AQ1630">
        <v>138</v>
      </c>
    </row>
    <row r="1631" spans="1:43" hidden="1" x14ac:dyDescent="0.25">
      <c r="A1631" t="s">
        <v>5429</v>
      </c>
      <c r="B1631" t="s">
        <v>5430</v>
      </c>
      <c r="C1631" s="1" t="str">
        <f t="shared" si="114"/>
        <v>21:0094</v>
      </c>
      <c r="D1631" s="1" t="str">
        <f t="shared" si="115"/>
        <v>21:0012</v>
      </c>
      <c r="E1631" t="s">
        <v>5427</v>
      </c>
      <c r="F1631" t="s">
        <v>5431</v>
      </c>
      <c r="H1631">
        <v>66.391252199999997</v>
      </c>
      <c r="I1631">
        <v>-112.2410557</v>
      </c>
      <c r="J1631" s="1" t="str">
        <f t="shared" si="117"/>
        <v>Till</v>
      </c>
      <c r="K1631" s="1" t="str">
        <f t="shared" si="116"/>
        <v>&lt;2 micron</v>
      </c>
      <c r="L1631">
        <v>0.1</v>
      </c>
      <c r="M1631">
        <v>5</v>
      </c>
      <c r="N1631">
        <v>1</v>
      </c>
      <c r="O1631">
        <v>150</v>
      </c>
      <c r="P1631">
        <v>1</v>
      </c>
      <c r="Q1631">
        <v>1</v>
      </c>
      <c r="R1631">
        <v>0.32</v>
      </c>
      <c r="T1631">
        <v>27</v>
      </c>
      <c r="U1631">
        <v>81</v>
      </c>
      <c r="V1631">
        <v>107</v>
      </c>
      <c r="W1631">
        <v>6.15</v>
      </c>
      <c r="X1631">
        <v>5</v>
      </c>
      <c r="Y1631">
        <v>0.5</v>
      </c>
      <c r="Z1631">
        <v>0.68</v>
      </c>
      <c r="AA1631">
        <v>60</v>
      </c>
      <c r="AB1631">
        <v>1.84</v>
      </c>
      <c r="AC1631">
        <v>850</v>
      </c>
      <c r="AD1631">
        <v>2</v>
      </c>
      <c r="AE1631">
        <v>0.49</v>
      </c>
      <c r="AF1631">
        <v>41</v>
      </c>
      <c r="AH1631">
        <v>34</v>
      </c>
      <c r="AI1631">
        <v>1</v>
      </c>
      <c r="AJ1631">
        <v>8</v>
      </c>
      <c r="AK1631">
        <v>19</v>
      </c>
      <c r="AL1631">
        <v>0.24</v>
      </c>
      <c r="AN1631">
        <v>5</v>
      </c>
      <c r="AO1631">
        <v>106</v>
      </c>
      <c r="AP1631">
        <v>5</v>
      </c>
      <c r="AQ1631">
        <v>158</v>
      </c>
    </row>
    <row r="1632" spans="1:43" hidden="1" x14ac:dyDescent="0.25">
      <c r="A1632" t="s">
        <v>5432</v>
      </c>
      <c r="B1632" t="s">
        <v>5433</v>
      </c>
      <c r="C1632" s="1" t="str">
        <f t="shared" si="114"/>
        <v>21:0094</v>
      </c>
      <c r="D1632" s="1" t="str">
        <f t="shared" si="115"/>
        <v>21:0012</v>
      </c>
      <c r="E1632" t="s">
        <v>5434</v>
      </c>
      <c r="F1632" t="s">
        <v>5435</v>
      </c>
      <c r="H1632">
        <v>66.421695600000007</v>
      </c>
      <c r="I1632">
        <v>-112.04520890000001</v>
      </c>
      <c r="J1632" s="1" t="str">
        <f t="shared" si="117"/>
        <v>Till</v>
      </c>
      <c r="K1632" s="1" t="str">
        <f t="shared" si="116"/>
        <v>&lt;2 micron</v>
      </c>
      <c r="L1632">
        <v>0.1</v>
      </c>
      <c r="M1632">
        <v>3.74</v>
      </c>
      <c r="N1632">
        <v>1</v>
      </c>
      <c r="O1632">
        <v>140</v>
      </c>
      <c r="P1632">
        <v>0.25</v>
      </c>
      <c r="Q1632">
        <v>1</v>
      </c>
      <c r="R1632">
        <v>0.24</v>
      </c>
      <c r="T1632">
        <v>24</v>
      </c>
      <c r="U1632">
        <v>91</v>
      </c>
      <c r="V1632">
        <v>83</v>
      </c>
      <c r="W1632">
        <v>5.17</v>
      </c>
      <c r="X1632">
        <v>5</v>
      </c>
      <c r="Y1632">
        <v>0.5</v>
      </c>
      <c r="Z1632">
        <v>0.63</v>
      </c>
      <c r="AA1632">
        <v>30</v>
      </c>
      <c r="AB1632">
        <v>1.78</v>
      </c>
      <c r="AC1632">
        <v>735</v>
      </c>
      <c r="AD1632">
        <v>1</v>
      </c>
      <c r="AE1632">
        <v>0.4</v>
      </c>
      <c r="AF1632">
        <v>50</v>
      </c>
      <c r="AH1632">
        <v>2</v>
      </c>
      <c r="AI1632">
        <v>2</v>
      </c>
      <c r="AJ1632">
        <v>10</v>
      </c>
      <c r="AK1632">
        <v>13</v>
      </c>
      <c r="AL1632">
        <v>0.17</v>
      </c>
      <c r="AN1632">
        <v>5</v>
      </c>
      <c r="AO1632">
        <v>92</v>
      </c>
      <c r="AP1632">
        <v>10</v>
      </c>
      <c r="AQ1632">
        <v>102</v>
      </c>
    </row>
    <row r="1633" spans="1:43" hidden="1" x14ac:dyDescent="0.25">
      <c r="A1633" t="s">
        <v>5436</v>
      </c>
      <c r="B1633" t="s">
        <v>5437</v>
      </c>
      <c r="C1633" s="1" t="str">
        <f t="shared" si="114"/>
        <v>21:0094</v>
      </c>
      <c r="D1633" s="1" t="str">
        <f t="shared" si="115"/>
        <v>21:0012</v>
      </c>
      <c r="E1633" t="s">
        <v>5438</v>
      </c>
      <c r="F1633" t="s">
        <v>5439</v>
      </c>
      <c r="H1633">
        <v>66.468691300000003</v>
      </c>
      <c r="I1633">
        <v>-112.1241291</v>
      </c>
      <c r="J1633" s="1" t="str">
        <f t="shared" si="117"/>
        <v>Till</v>
      </c>
      <c r="K1633" s="1" t="str">
        <f t="shared" si="116"/>
        <v>&lt;2 micron</v>
      </c>
      <c r="L1633">
        <v>0.1</v>
      </c>
      <c r="M1633">
        <v>3.74</v>
      </c>
      <c r="N1633">
        <v>4</v>
      </c>
      <c r="O1633">
        <v>170</v>
      </c>
      <c r="P1633">
        <v>0.25</v>
      </c>
      <c r="Q1633">
        <v>1</v>
      </c>
      <c r="R1633">
        <v>0.27</v>
      </c>
      <c r="T1633">
        <v>20</v>
      </c>
      <c r="U1633">
        <v>92</v>
      </c>
      <c r="V1633">
        <v>80</v>
      </c>
      <c r="W1633">
        <v>5.1100000000000003</v>
      </c>
      <c r="X1633">
        <v>5</v>
      </c>
      <c r="Y1633">
        <v>0.5</v>
      </c>
      <c r="Z1633">
        <v>0.88</v>
      </c>
      <c r="AA1633">
        <v>40</v>
      </c>
      <c r="AB1633">
        <v>1.86</v>
      </c>
      <c r="AC1633">
        <v>655</v>
      </c>
      <c r="AD1633">
        <v>0.5</v>
      </c>
      <c r="AE1633">
        <v>0.41</v>
      </c>
      <c r="AF1633">
        <v>45</v>
      </c>
      <c r="AH1633">
        <v>6</v>
      </c>
      <c r="AI1633">
        <v>2</v>
      </c>
      <c r="AJ1633">
        <v>12</v>
      </c>
      <c r="AK1633">
        <v>15</v>
      </c>
      <c r="AL1633">
        <v>0.16</v>
      </c>
      <c r="AN1633">
        <v>5</v>
      </c>
      <c r="AO1633">
        <v>90</v>
      </c>
      <c r="AP1633">
        <v>10</v>
      </c>
      <c r="AQ1633">
        <v>110</v>
      </c>
    </row>
    <row r="1634" spans="1:43" hidden="1" x14ac:dyDescent="0.25">
      <c r="A1634" t="s">
        <v>5440</v>
      </c>
      <c r="B1634" t="s">
        <v>5441</v>
      </c>
      <c r="C1634" s="1" t="str">
        <f t="shared" si="114"/>
        <v>21:0094</v>
      </c>
      <c r="D1634" s="1" t="str">
        <f t="shared" si="115"/>
        <v>21:0012</v>
      </c>
      <c r="E1634" t="s">
        <v>5442</v>
      </c>
      <c r="F1634" t="s">
        <v>5443</v>
      </c>
      <c r="H1634">
        <v>66.446793099999994</v>
      </c>
      <c r="I1634">
        <v>-112.223963</v>
      </c>
      <c r="J1634" s="1" t="str">
        <f t="shared" si="117"/>
        <v>Till</v>
      </c>
      <c r="K1634" s="1" t="str">
        <f t="shared" si="116"/>
        <v>&lt;2 micron</v>
      </c>
      <c r="L1634">
        <v>0.1</v>
      </c>
      <c r="M1634">
        <v>4.67</v>
      </c>
      <c r="N1634">
        <v>1</v>
      </c>
      <c r="O1634">
        <v>140</v>
      </c>
      <c r="P1634">
        <v>0.25</v>
      </c>
      <c r="Q1634">
        <v>1</v>
      </c>
      <c r="R1634">
        <v>0.23</v>
      </c>
      <c r="T1634">
        <v>26</v>
      </c>
      <c r="U1634">
        <v>86</v>
      </c>
      <c r="V1634">
        <v>120</v>
      </c>
      <c r="W1634">
        <v>6.55</v>
      </c>
      <c r="X1634">
        <v>5</v>
      </c>
      <c r="Y1634">
        <v>1</v>
      </c>
      <c r="Z1634">
        <v>0.56999999999999995</v>
      </c>
      <c r="AA1634">
        <v>40</v>
      </c>
      <c r="AB1634">
        <v>1.82</v>
      </c>
      <c r="AC1634">
        <v>845</v>
      </c>
      <c r="AD1634">
        <v>2</v>
      </c>
      <c r="AE1634">
        <v>0.78</v>
      </c>
      <c r="AF1634">
        <v>48</v>
      </c>
      <c r="AH1634">
        <v>12</v>
      </c>
      <c r="AI1634">
        <v>4</v>
      </c>
      <c r="AJ1634">
        <v>13</v>
      </c>
      <c r="AK1634">
        <v>14</v>
      </c>
      <c r="AL1634">
        <v>0.2</v>
      </c>
      <c r="AN1634">
        <v>5</v>
      </c>
      <c r="AO1634">
        <v>130</v>
      </c>
      <c r="AP1634">
        <v>20</v>
      </c>
      <c r="AQ1634">
        <v>102</v>
      </c>
    </row>
    <row r="1635" spans="1:43" hidden="1" x14ac:dyDescent="0.25">
      <c r="A1635" t="s">
        <v>5444</v>
      </c>
      <c r="B1635" t="s">
        <v>5445</v>
      </c>
      <c r="C1635" s="1" t="str">
        <f t="shared" si="114"/>
        <v>21:0094</v>
      </c>
      <c r="D1635" s="1" t="str">
        <f t="shared" si="115"/>
        <v>21:0012</v>
      </c>
      <c r="E1635" t="s">
        <v>5446</v>
      </c>
      <c r="F1635" t="s">
        <v>5447</v>
      </c>
      <c r="H1635">
        <v>66.427473399999997</v>
      </c>
      <c r="I1635">
        <v>-112.39826290000001</v>
      </c>
      <c r="J1635" s="1" t="str">
        <f t="shared" si="117"/>
        <v>Till</v>
      </c>
      <c r="K1635" s="1" t="str">
        <f t="shared" si="116"/>
        <v>&lt;2 micron</v>
      </c>
      <c r="L1635">
        <v>0.1</v>
      </c>
      <c r="M1635">
        <v>4.16</v>
      </c>
      <c r="N1635">
        <v>48</v>
      </c>
      <c r="O1635">
        <v>100</v>
      </c>
      <c r="P1635">
        <v>0.25</v>
      </c>
      <c r="Q1635">
        <v>1</v>
      </c>
      <c r="R1635">
        <v>0.3</v>
      </c>
      <c r="T1635">
        <v>59</v>
      </c>
      <c r="U1635">
        <v>94</v>
      </c>
      <c r="V1635">
        <v>199</v>
      </c>
      <c r="W1635">
        <v>5.81</v>
      </c>
      <c r="X1635">
        <v>5</v>
      </c>
      <c r="Y1635">
        <v>2</v>
      </c>
      <c r="Z1635">
        <v>0.44</v>
      </c>
      <c r="AA1635">
        <v>60</v>
      </c>
      <c r="AB1635">
        <v>1.85</v>
      </c>
      <c r="AC1635">
        <v>950</v>
      </c>
      <c r="AD1635">
        <v>3</v>
      </c>
      <c r="AE1635">
        <v>0.37</v>
      </c>
      <c r="AF1635">
        <v>79</v>
      </c>
      <c r="AH1635">
        <v>50</v>
      </c>
      <c r="AI1635">
        <v>4</v>
      </c>
      <c r="AJ1635">
        <v>9</v>
      </c>
      <c r="AK1635">
        <v>13</v>
      </c>
      <c r="AL1635">
        <v>0.14000000000000001</v>
      </c>
      <c r="AN1635">
        <v>10</v>
      </c>
      <c r="AO1635">
        <v>89</v>
      </c>
      <c r="AP1635">
        <v>10</v>
      </c>
      <c r="AQ1635">
        <v>154</v>
      </c>
    </row>
    <row r="1636" spans="1:43" hidden="1" x14ac:dyDescent="0.25">
      <c r="A1636" t="s">
        <v>5448</v>
      </c>
      <c r="B1636" t="s">
        <v>5449</v>
      </c>
      <c r="C1636" s="1" t="str">
        <f t="shared" si="114"/>
        <v>21:0094</v>
      </c>
      <c r="D1636" s="1" t="str">
        <f t="shared" si="115"/>
        <v>21:0012</v>
      </c>
      <c r="E1636" t="s">
        <v>5450</v>
      </c>
      <c r="F1636" t="s">
        <v>5451</v>
      </c>
      <c r="H1636">
        <v>66.479523599999993</v>
      </c>
      <c r="I1636">
        <v>-112.38336839999999</v>
      </c>
      <c r="J1636" s="1" t="str">
        <f t="shared" si="117"/>
        <v>Till</v>
      </c>
      <c r="K1636" s="1" t="str">
        <f t="shared" si="116"/>
        <v>&lt;2 micron</v>
      </c>
      <c r="L1636">
        <v>0.1</v>
      </c>
      <c r="M1636">
        <v>5.0599999999999996</v>
      </c>
      <c r="N1636">
        <v>48</v>
      </c>
      <c r="O1636">
        <v>150</v>
      </c>
      <c r="P1636">
        <v>0.25</v>
      </c>
      <c r="Q1636">
        <v>1</v>
      </c>
      <c r="R1636">
        <v>0.14000000000000001</v>
      </c>
      <c r="T1636">
        <v>27</v>
      </c>
      <c r="U1636">
        <v>153</v>
      </c>
      <c r="V1636">
        <v>200</v>
      </c>
      <c r="W1636">
        <v>7.1</v>
      </c>
      <c r="X1636">
        <v>5</v>
      </c>
      <c r="Y1636">
        <v>1</v>
      </c>
      <c r="Z1636">
        <v>0.57999999999999996</v>
      </c>
      <c r="AA1636">
        <v>20</v>
      </c>
      <c r="AB1636">
        <v>1.7</v>
      </c>
      <c r="AC1636">
        <v>475</v>
      </c>
      <c r="AD1636">
        <v>6</v>
      </c>
      <c r="AE1636">
        <v>0.43</v>
      </c>
      <c r="AF1636">
        <v>75</v>
      </c>
      <c r="AH1636">
        <v>52</v>
      </c>
      <c r="AI1636">
        <v>2</v>
      </c>
      <c r="AJ1636">
        <v>13</v>
      </c>
      <c r="AK1636">
        <v>9</v>
      </c>
      <c r="AL1636">
        <v>0.17</v>
      </c>
      <c r="AN1636">
        <v>5</v>
      </c>
      <c r="AO1636">
        <v>123</v>
      </c>
      <c r="AP1636">
        <v>10</v>
      </c>
      <c r="AQ1636">
        <v>138</v>
      </c>
    </row>
    <row r="1637" spans="1:43" hidden="1" x14ac:dyDescent="0.25">
      <c r="A1637" t="s">
        <v>5452</v>
      </c>
      <c r="B1637" t="s">
        <v>5453</v>
      </c>
      <c r="C1637" s="1" t="str">
        <f t="shared" si="114"/>
        <v>21:0094</v>
      </c>
      <c r="D1637" s="1" t="str">
        <f t="shared" si="115"/>
        <v>21:0012</v>
      </c>
      <c r="E1637" t="s">
        <v>5454</v>
      </c>
      <c r="F1637" t="s">
        <v>5455</v>
      </c>
      <c r="H1637">
        <v>66.515119799999994</v>
      </c>
      <c r="I1637">
        <v>-112.2666789</v>
      </c>
      <c r="J1637" s="1" t="str">
        <f t="shared" si="117"/>
        <v>Till</v>
      </c>
      <c r="K1637" s="1" t="str">
        <f t="shared" si="116"/>
        <v>&lt;2 micron</v>
      </c>
      <c r="L1637">
        <v>0.1</v>
      </c>
      <c r="M1637">
        <v>4.07</v>
      </c>
      <c r="N1637">
        <v>1</v>
      </c>
      <c r="O1637">
        <v>140</v>
      </c>
      <c r="P1637">
        <v>0.25</v>
      </c>
      <c r="Q1637">
        <v>1</v>
      </c>
      <c r="R1637">
        <v>0.33</v>
      </c>
      <c r="T1637">
        <v>24</v>
      </c>
      <c r="U1637">
        <v>89</v>
      </c>
      <c r="V1637">
        <v>111</v>
      </c>
      <c r="W1637">
        <v>5.54</v>
      </c>
      <c r="X1637">
        <v>5</v>
      </c>
      <c r="Y1637">
        <v>1</v>
      </c>
      <c r="Z1637">
        <v>0.66</v>
      </c>
      <c r="AA1637">
        <v>100</v>
      </c>
      <c r="AB1637">
        <v>1.89</v>
      </c>
      <c r="AC1637">
        <v>640</v>
      </c>
      <c r="AD1637">
        <v>1</v>
      </c>
      <c r="AE1637">
        <v>0.5</v>
      </c>
      <c r="AF1637">
        <v>46</v>
      </c>
      <c r="AH1637">
        <v>16</v>
      </c>
      <c r="AI1637">
        <v>1</v>
      </c>
      <c r="AJ1637">
        <v>14</v>
      </c>
      <c r="AK1637">
        <v>18</v>
      </c>
      <c r="AL1637">
        <v>0.19</v>
      </c>
      <c r="AN1637">
        <v>5</v>
      </c>
      <c r="AO1637">
        <v>110</v>
      </c>
      <c r="AP1637">
        <v>10</v>
      </c>
      <c r="AQ1637">
        <v>132</v>
      </c>
    </row>
    <row r="1638" spans="1:43" hidden="1" x14ac:dyDescent="0.25">
      <c r="A1638" t="s">
        <v>5456</v>
      </c>
      <c r="B1638" t="s">
        <v>5457</v>
      </c>
      <c r="C1638" s="1" t="str">
        <f t="shared" si="114"/>
        <v>21:0094</v>
      </c>
      <c r="D1638" s="1" t="str">
        <f t="shared" si="115"/>
        <v>21:0012</v>
      </c>
      <c r="E1638" t="s">
        <v>5458</v>
      </c>
      <c r="F1638" t="s">
        <v>5459</v>
      </c>
      <c r="H1638">
        <v>66.524163000000001</v>
      </c>
      <c r="I1638">
        <v>-112.0630302</v>
      </c>
      <c r="J1638" s="1" t="str">
        <f t="shared" si="117"/>
        <v>Till</v>
      </c>
      <c r="K1638" s="1" t="str">
        <f t="shared" si="116"/>
        <v>&lt;2 micron</v>
      </c>
      <c r="L1638">
        <v>0.6</v>
      </c>
      <c r="M1638">
        <v>3.71</v>
      </c>
      <c r="N1638">
        <v>1</v>
      </c>
      <c r="O1638">
        <v>70</v>
      </c>
      <c r="P1638">
        <v>0.25</v>
      </c>
      <c r="Q1638">
        <v>1</v>
      </c>
      <c r="R1638">
        <v>0.18</v>
      </c>
      <c r="T1638">
        <v>25</v>
      </c>
      <c r="U1638">
        <v>54</v>
      </c>
      <c r="V1638">
        <v>60</v>
      </c>
      <c r="W1638">
        <v>5.09</v>
      </c>
      <c r="X1638">
        <v>5</v>
      </c>
      <c r="Y1638">
        <v>0.5</v>
      </c>
      <c r="Z1638">
        <v>0.28000000000000003</v>
      </c>
      <c r="AA1638">
        <v>60</v>
      </c>
      <c r="AB1638">
        <v>1.58</v>
      </c>
      <c r="AC1638">
        <v>855</v>
      </c>
      <c r="AD1638">
        <v>2</v>
      </c>
      <c r="AE1638">
        <v>0.78</v>
      </c>
      <c r="AF1638">
        <v>29</v>
      </c>
      <c r="AH1638">
        <v>2</v>
      </c>
      <c r="AI1638">
        <v>1</v>
      </c>
      <c r="AJ1638">
        <v>7</v>
      </c>
      <c r="AK1638">
        <v>12</v>
      </c>
      <c r="AL1638">
        <v>0.13</v>
      </c>
      <c r="AN1638">
        <v>5</v>
      </c>
      <c r="AO1638">
        <v>89</v>
      </c>
      <c r="AP1638">
        <v>10</v>
      </c>
      <c r="AQ1638">
        <v>68</v>
      </c>
    </row>
    <row r="1639" spans="1:43" hidden="1" x14ac:dyDescent="0.25">
      <c r="A1639" t="s">
        <v>5460</v>
      </c>
      <c r="B1639" t="s">
        <v>5461</v>
      </c>
      <c r="C1639" s="1" t="str">
        <f t="shared" si="114"/>
        <v>21:0094</v>
      </c>
      <c r="D1639" s="1" t="str">
        <f t="shared" si="115"/>
        <v>21:0012</v>
      </c>
      <c r="E1639" t="s">
        <v>5462</v>
      </c>
      <c r="F1639" t="s">
        <v>5463</v>
      </c>
      <c r="H1639">
        <v>66.589504399999996</v>
      </c>
      <c r="I1639">
        <v>-112.03652599999999</v>
      </c>
      <c r="J1639" s="1" t="str">
        <f t="shared" si="117"/>
        <v>Till</v>
      </c>
      <c r="K1639" s="1" t="str">
        <f t="shared" si="116"/>
        <v>&lt;2 micron</v>
      </c>
      <c r="L1639">
        <v>0.1</v>
      </c>
      <c r="M1639">
        <v>4.46</v>
      </c>
      <c r="N1639">
        <v>1</v>
      </c>
      <c r="O1639">
        <v>150</v>
      </c>
      <c r="P1639">
        <v>0.25</v>
      </c>
      <c r="Q1639">
        <v>1</v>
      </c>
      <c r="R1639">
        <v>0.21</v>
      </c>
      <c r="T1639">
        <v>22</v>
      </c>
      <c r="U1639">
        <v>102</v>
      </c>
      <c r="V1639">
        <v>70</v>
      </c>
      <c r="W1639">
        <v>6.27</v>
      </c>
      <c r="X1639">
        <v>5</v>
      </c>
      <c r="Y1639">
        <v>1</v>
      </c>
      <c r="Z1639">
        <v>0.81</v>
      </c>
      <c r="AA1639">
        <v>60</v>
      </c>
      <c r="AB1639">
        <v>1.84</v>
      </c>
      <c r="AC1639">
        <v>615</v>
      </c>
      <c r="AD1639">
        <v>1</v>
      </c>
      <c r="AE1639">
        <v>0.66</v>
      </c>
      <c r="AF1639">
        <v>45</v>
      </c>
      <c r="AH1639">
        <v>4</v>
      </c>
      <c r="AI1639">
        <v>2</v>
      </c>
      <c r="AJ1639">
        <v>15</v>
      </c>
      <c r="AK1639">
        <v>14</v>
      </c>
      <c r="AL1639">
        <v>0.18</v>
      </c>
      <c r="AN1639">
        <v>5</v>
      </c>
      <c r="AO1639">
        <v>115</v>
      </c>
      <c r="AP1639">
        <v>10</v>
      </c>
      <c r="AQ1639">
        <v>134</v>
      </c>
    </row>
    <row r="1640" spans="1:43" hidden="1" x14ac:dyDescent="0.25">
      <c r="A1640" t="s">
        <v>5464</v>
      </c>
      <c r="B1640" t="s">
        <v>5465</v>
      </c>
      <c r="C1640" s="1" t="str">
        <f t="shared" si="114"/>
        <v>21:0094</v>
      </c>
      <c r="D1640" s="1" t="str">
        <f t="shared" si="115"/>
        <v>21:0012</v>
      </c>
      <c r="E1640" t="s">
        <v>5466</v>
      </c>
      <c r="F1640" t="s">
        <v>5467</v>
      </c>
      <c r="H1640">
        <v>66.576785299999997</v>
      </c>
      <c r="I1640">
        <v>-112.2400612</v>
      </c>
      <c r="J1640" s="1" t="str">
        <f t="shared" si="117"/>
        <v>Till</v>
      </c>
      <c r="K1640" s="1" t="str">
        <f t="shared" si="116"/>
        <v>&lt;2 micron</v>
      </c>
      <c r="L1640">
        <v>0.1</v>
      </c>
      <c r="M1640">
        <v>4.1500000000000004</v>
      </c>
      <c r="N1640">
        <v>4</v>
      </c>
      <c r="O1640">
        <v>140</v>
      </c>
      <c r="P1640">
        <v>0.25</v>
      </c>
      <c r="Q1640">
        <v>1</v>
      </c>
      <c r="R1640">
        <v>0.32</v>
      </c>
      <c r="T1640">
        <v>25</v>
      </c>
      <c r="U1640">
        <v>89</v>
      </c>
      <c r="V1640">
        <v>122</v>
      </c>
      <c r="W1640">
        <v>5.88</v>
      </c>
      <c r="X1640">
        <v>5</v>
      </c>
      <c r="Y1640">
        <v>2</v>
      </c>
      <c r="Z1640">
        <v>0.65</v>
      </c>
      <c r="AA1640">
        <v>70</v>
      </c>
      <c r="AB1640">
        <v>2.2999999999999998</v>
      </c>
      <c r="AC1640">
        <v>780</v>
      </c>
      <c r="AD1640">
        <v>1</v>
      </c>
      <c r="AE1640">
        <v>0.48</v>
      </c>
      <c r="AF1640">
        <v>49</v>
      </c>
      <c r="AH1640">
        <v>8</v>
      </c>
      <c r="AI1640">
        <v>2</v>
      </c>
      <c r="AJ1640">
        <v>12</v>
      </c>
      <c r="AK1640">
        <v>16</v>
      </c>
      <c r="AL1640">
        <v>0.19</v>
      </c>
      <c r="AN1640">
        <v>5</v>
      </c>
      <c r="AO1640">
        <v>113</v>
      </c>
      <c r="AP1640">
        <v>20</v>
      </c>
      <c r="AQ1640">
        <v>118</v>
      </c>
    </row>
    <row r="1641" spans="1:43" hidden="1" x14ac:dyDescent="0.25">
      <c r="A1641" t="s">
        <v>5468</v>
      </c>
      <c r="B1641" t="s">
        <v>5469</v>
      </c>
      <c r="C1641" s="1" t="str">
        <f t="shared" si="114"/>
        <v>21:0094</v>
      </c>
      <c r="D1641" s="1" t="str">
        <f t="shared" si="115"/>
        <v>21:0012</v>
      </c>
      <c r="E1641" t="s">
        <v>5470</v>
      </c>
      <c r="F1641" t="s">
        <v>5471</v>
      </c>
      <c r="H1641">
        <v>66.543716000000003</v>
      </c>
      <c r="I1641">
        <v>-112.4054921</v>
      </c>
      <c r="J1641" s="1" t="str">
        <f t="shared" si="117"/>
        <v>Till</v>
      </c>
      <c r="K1641" s="1" t="str">
        <f t="shared" si="116"/>
        <v>&lt;2 micron</v>
      </c>
      <c r="L1641">
        <v>0.1</v>
      </c>
      <c r="M1641">
        <v>4.46</v>
      </c>
      <c r="N1641">
        <v>2</v>
      </c>
      <c r="O1641">
        <v>70</v>
      </c>
      <c r="P1641">
        <v>0.25</v>
      </c>
      <c r="Q1641">
        <v>1</v>
      </c>
      <c r="R1641">
        <v>0.26</v>
      </c>
      <c r="T1641">
        <v>20</v>
      </c>
      <c r="U1641">
        <v>68</v>
      </c>
      <c r="V1641">
        <v>58</v>
      </c>
      <c r="W1641">
        <v>4.93</v>
      </c>
      <c r="X1641">
        <v>5</v>
      </c>
      <c r="Y1641">
        <v>0.5</v>
      </c>
      <c r="Z1641">
        <v>0.43</v>
      </c>
      <c r="AA1641">
        <v>40</v>
      </c>
      <c r="AB1641">
        <v>1.98</v>
      </c>
      <c r="AC1641">
        <v>620</v>
      </c>
      <c r="AD1641">
        <v>2</v>
      </c>
      <c r="AE1641">
        <v>0.45</v>
      </c>
      <c r="AF1641">
        <v>39</v>
      </c>
      <c r="AH1641">
        <v>40</v>
      </c>
      <c r="AI1641">
        <v>1</v>
      </c>
      <c r="AJ1641">
        <v>8</v>
      </c>
      <c r="AK1641">
        <v>13</v>
      </c>
      <c r="AL1641">
        <v>0.19</v>
      </c>
      <c r="AN1641">
        <v>5</v>
      </c>
      <c r="AO1641">
        <v>77</v>
      </c>
      <c r="AP1641">
        <v>10</v>
      </c>
      <c r="AQ1641">
        <v>104</v>
      </c>
    </row>
    <row r="1642" spans="1:43" hidden="1" x14ac:dyDescent="0.25">
      <c r="A1642" t="s">
        <v>5472</v>
      </c>
      <c r="B1642" t="s">
        <v>5473</v>
      </c>
      <c r="C1642" s="1" t="str">
        <f t="shared" si="114"/>
        <v>21:0094</v>
      </c>
      <c r="D1642" s="1" t="str">
        <f t="shared" si="115"/>
        <v>21:0012</v>
      </c>
      <c r="E1642" t="s">
        <v>5474</v>
      </c>
      <c r="F1642" t="s">
        <v>5475</v>
      </c>
      <c r="H1642">
        <v>66.607284399999998</v>
      </c>
      <c r="I1642">
        <v>-112.3948936</v>
      </c>
      <c r="J1642" s="1" t="str">
        <f t="shared" si="117"/>
        <v>Till</v>
      </c>
      <c r="K1642" s="1" t="str">
        <f t="shared" si="116"/>
        <v>&lt;2 micron</v>
      </c>
      <c r="L1642">
        <v>0.1</v>
      </c>
      <c r="M1642">
        <v>5.2</v>
      </c>
      <c r="N1642">
        <v>1</v>
      </c>
      <c r="O1642">
        <v>90</v>
      </c>
      <c r="P1642">
        <v>0.25</v>
      </c>
      <c r="Q1642">
        <v>1</v>
      </c>
      <c r="R1642">
        <v>0.1</v>
      </c>
      <c r="T1642">
        <v>12</v>
      </c>
      <c r="U1642">
        <v>92</v>
      </c>
      <c r="V1642">
        <v>63</v>
      </c>
      <c r="W1642">
        <v>5.26</v>
      </c>
      <c r="X1642">
        <v>5</v>
      </c>
      <c r="Y1642">
        <v>3</v>
      </c>
      <c r="Z1642">
        <v>0.28000000000000003</v>
      </c>
      <c r="AA1642">
        <v>40</v>
      </c>
      <c r="AB1642">
        <v>1.02</v>
      </c>
      <c r="AC1642">
        <v>300</v>
      </c>
      <c r="AD1642">
        <v>3</v>
      </c>
      <c r="AE1642">
        <v>0.76</v>
      </c>
      <c r="AF1642">
        <v>30</v>
      </c>
      <c r="AH1642">
        <v>10</v>
      </c>
      <c r="AI1642">
        <v>1</v>
      </c>
      <c r="AJ1642">
        <v>9</v>
      </c>
      <c r="AK1642">
        <v>15</v>
      </c>
      <c r="AL1642">
        <v>0.15</v>
      </c>
      <c r="AN1642">
        <v>30</v>
      </c>
      <c r="AO1642">
        <v>103</v>
      </c>
      <c r="AP1642">
        <v>10</v>
      </c>
      <c r="AQ1642">
        <v>50</v>
      </c>
    </row>
    <row r="1643" spans="1:43" hidden="1" x14ac:dyDescent="0.25">
      <c r="A1643" t="s">
        <v>5476</v>
      </c>
      <c r="B1643" t="s">
        <v>5477</v>
      </c>
      <c r="C1643" s="1" t="str">
        <f t="shared" si="114"/>
        <v>21:0094</v>
      </c>
      <c r="D1643" s="1" t="str">
        <f t="shared" si="115"/>
        <v>21:0012</v>
      </c>
      <c r="E1643" t="s">
        <v>5478</v>
      </c>
      <c r="F1643" t="s">
        <v>5479</v>
      </c>
      <c r="H1643">
        <v>66.618742600000004</v>
      </c>
      <c r="I1643">
        <v>-112.2397661</v>
      </c>
      <c r="J1643" s="1" t="str">
        <f t="shared" si="117"/>
        <v>Till</v>
      </c>
      <c r="K1643" s="1" t="str">
        <f t="shared" si="116"/>
        <v>&lt;2 micron</v>
      </c>
      <c r="L1643">
        <v>0.1</v>
      </c>
      <c r="M1643">
        <v>1.54</v>
      </c>
      <c r="N1643">
        <v>26</v>
      </c>
      <c r="O1643">
        <v>70</v>
      </c>
      <c r="P1643">
        <v>0.25</v>
      </c>
      <c r="Q1643">
        <v>1</v>
      </c>
      <c r="R1643">
        <v>0.06</v>
      </c>
      <c r="T1643">
        <v>4</v>
      </c>
      <c r="U1643">
        <v>117</v>
      </c>
      <c r="V1643">
        <v>191</v>
      </c>
      <c r="W1643">
        <v>15</v>
      </c>
      <c r="X1643">
        <v>5</v>
      </c>
      <c r="Y1643">
        <v>0.5</v>
      </c>
      <c r="Z1643">
        <v>2.96</v>
      </c>
      <c r="AA1643">
        <v>5</v>
      </c>
      <c r="AB1643">
        <v>1</v>
      </c>
      <c r="AC1643">
        <v>265</v>
      </c>
      <c r="AD1643">
        <v>1</v>
      </c>
      <c r="AE1643">
        <v>0.36</v>
      </c>
      <c r="AF1643">
        <v>7</v>
      </c>
      <c r="AH1643">
        <v>32</v>
      </c>
      <c r="AI1643">
        <v>6</v>
      </c>
      <c r="AJ1643">
        <v>18</v>
      </c>
      <c r="AK1643">
        <v>23</v>
      </c>
      <c r="AL1643">
        <v>0.23</v>
      </c>
      <c r="AN1643">
        <v>5</v>
      </c>
      <c r="AO1643">
        <v>185</v>
      </c>
      <c r="AP1643">
        <v>20</v>
      </c>
      <c r="AQ1643">
        <v>62</v>
      </c>
    </row>
    <row r="1644" spans="1:43" hidden="1" x14ac:dyDescent="0.25">
      <c r="A1644" t="s">
        <v>5480</v>
      </c>
      <c r="B1644" t="s">
        <v>5481</v>
      </c>
      <c r="C1644" s="1" t="str">
        <f t="shared" si="114"/>
        <v>21:0094</v>
      </c>
      <c r="D1644" s="1" t="str">
        <f t="shared" si="115"/>
        <v>21:0012</v>
      </c>
      <c r="E1644" t="s">
        <v>5478</v>
      </c>
      <c r="F1644" t="s">
        <v>5482</v>
      </c>
      <c r="H1644">
        <v>66.618742600000004</v>
      </c>
      <c r="I1644">
        <v>-112.2397661</v>
      </c>
      <c r="J1644" s="1" t="str">
        <f t="shared" si="117"/>
        <v>Till</v>
      </c>
      <c r="K1644" s="1" t="str">
        <f t="shared" si="116"/>
        <v>&lt;2 micron</v>
      </c>
      <c r="L1644">
        <v>0.6</v>
      </c>
      <c r="M1644">
        <v>1.84</v>
      </c>
      <c r="N1644">
        <v>26</v>
      </c>
      <c r="O1644">
        <v>30</v>
      </c>
      <c r="P1644">
        <v>0.25</v>
      </c>
      <c r="Q1644">
        <v>4</v>
      </c>
      <c r="R1644">
        <v>0.04</v>
      </c>
      <c r="T1644">
        <v>1</v>
      </c>
      <c r="U1644">
        <v>107</v>
      </c>
      <c r="V1644">
        <v>215</v>
      </c>
      <c r="W1644">
        <v>15</v>
      </c>
      <c r="X1644">
        <v>5</v>
      </c>
      <c r="Y1644">
        <v>2</v>
      </c>
      <c r="Z1644">
        <v>2.8</v>
      </c>
      <c r="AA1644">
        <v>5</v>
      </c>
      <c r="AB1644">
        <v>1.02</v>
      </c>
      <c r="AC1644">
        <v>285</v>
      </c>
      <c r="AD1644">
        <v>2</v>
      </c>
      <c r="AE1644">
        <v>0.39</v>
      </c>
      <c r="AF1644">
        <v>11</v>
      </c>
      <c r="AH1644">
        <v>62</v>
      </c>
      <c r="AI1644">
        <v>6</v>
      </c>
      <c r="AJ1644">
        <v>15</v>
      </c>
      <c r="AK1644">
        <v>21</v>
      </c>
      <c r="AL1644">
        <v>0.13</v>
      </c>
      <c r="AN1644">
        <v>20</v>
      </c>
      <c r="AO1644">
        <v>218</v>
      </c>
      <c r="AP1644">
        <v>5</v>
      </c>
      <c r="AQ1644">
        <v>74</v>
      </c>
    </row>
    <row r="1645" spans="1:43" hidden="1" x14ac:dyDescent="0.25">
      <c r="A1645" t="s">
        <v>5483</v>
      </c>
      <c r="B1645" t="s">
        <v>5484</v>
      </c>
      <c r="C1645" s="1" t="str">
        <f t="shared" si="114"/>
        <v>21:0094</v>
      </c>
      <c r="D1645" s="1" t="str">
        <f t="shared" si="115"/>
        <v>21:0012</v>
      </c>
      <c r="E1645" t="s">
        <v>5485</v>
      </c>
      <c r="F1645" t="s">
        <v>5486</v>
      </c>
      <c r="H1645">
        <v>66.647541000000004</v>
      </c>
      <c r="I1645">
        <v>-112.0383003</v>
      </c>
      <c r="J1645" s="1" t="str">
        <f t="shared" si="117"/>
        <v>Till</v>
      </c>
      <c r="K1645" s="1" t="str">
        <f t="shared" si="116"/>
        <v>&lt;2 micron</v>
      </c>
      <c r="L1645">
        <v>0.1</v>
      </c>
      <c r="M1645">
        <v>1.87</v>
      </c>
      <c r="N1645">
        <v>2</v>
      </c>
      <c r="O1645">
        <v>50</v>
      </c>
      <c r="P1645">
        <v>0.25</v>
      </c>
      <c r="Q1645">
        <v>1</v>
      </c>
      <c r="R1645">
        <v>0.17</v>
      </c>
      <c r="T1645">
        <v>10</v>
      </c>
      <c r="U1645">
        <v>44</v>
      </c>
      <c r="V1645">
        <v>27</v>
      </c>
      <c r="W1645">
        <v>3.03</v>
      </c>
      <c r="X1645">
        <v>5</v>
      </c>
      <c r="Y1645">
        <v>0.5</v>
      </c>
      <c r="Z1645">
        <v>0.23</v>
      </c>
      <c r="AA1645">
        <v>40</v>
      </c>
      <c r="AB1645">
        <v>0.8</v>
      </c>
      <c r="AC1645">
        <v>395</v>
      </c>
      <c r="AD1645">
        <v>0.5</v>
      </c>
      <c r="AE1645">
        <v>0.31</v>
      </c>
      <c r="AF1645">
        <v>20</v>
      </c>
      <c r="AH1645">
        <v>6</v>
      </c>
      <c r="AI1645">
        <v>1</v>
      </c>
      <c r="AJ1645">
        <v>4</v>
      </c>
      <c r="AK1645">
        <v>10</v>
      </c>
      <c r="AL1645">
        <v>0.1</v>
      </c>
      <c r="AN1645">
        <v>5</v>
      </c>
      <c r="AO1645">
        <v>47</v>
      </c>
      <c r="AP1645">
        <v>5</v>
      </c>
      <c r="AQ1645">
        <v>52</v>
      </c>
    </row>
    <row r="1646" spans="1:43" hidden="1" x14ac:dyDescent="0.25">
      <c r="A1646" t="s">
        <v>5487</v>
      </c>
      <c r="B1646" t="s">
        <v>5488</v>
      </c>
      <c r="C1646" s="1" t="str">
        <f t="shared" si="114"/>
        <v>21:0094</v>
      </c>
      <c r="D1646" s="1" t="str">
        <f t="shared" si="115"/>
        <v>21:0012</v>
      </c>
      <c r="E1646" t="s">
        <v>5489</v>
      </c>
      <c r="F1646" t="s">
        <v>5490</v>
      </c>
      <c r="H1646">
        <v>66.704692300000005</v>
      </c>
      <c r="I1646">
        <v>-112.0571116</v>
      </c>
      <c r="J1646" s="1" t="str">
        <f t="shared" si="117"/>
        <v>Till</v>
      </c>
      <c r="K1646" s="1" t="str">
        <f t="shared" si="116"/>
        <v>&lt;2 micron</v>
      </c>
      <c r="L1646">
        <v>0.1</v>
      </c>
      <c r="M1646">
        <v>3.98</v>
      </c>
      <c r="N1646">
        <v>1</v>
      </c>
      <c r="O1646">
        <v>110</v>
      </c>
      <c r="P1646">
        <v>0.25</v>
      </c>
      <c r="Q1646">
        <v>1</v>
      </c>
      <c r="R1646">
        <v>0.14000000000000001</v>
      </c>
      <c r="T1646">
        <v>22</v>
      </c>
      <c r="U1646">
        <v>61</v>
      </c>
      <c r="V1646">
        <v>72</v>
      </c>
      <c r="W1646">
        <v>5.42</v>
      </c>
      <c r="X1646">
        <v>5</v>
      </c>
      <c r="Y1646">
        <v>3</v>
      </c>
      <c r="Z1646">
        <v>0.39</v>
      </c>
      <c r="AA1646">
        <v>50</v>
      </c>
      <c r="AB1646">
        <v>1.43</v>
      </c>
      <c r="AC1646">
        <v>590</v>
      </c>
      <c r="AD1646">
        <v>0.5</v>
      </c>
      <c r="AE1646">
        <v>0.74</v>
      </c>
      <c r="AF1646">
        <v>32</v>
      </c>
      <c r="AH1646">
        <v>20</v>
      </c>
      <c r="AI1646">
        <v>1</v>
      </c>
      <c r="AJ1646">
        <v>8</v>
      </c>
      <c r="AK1646">
        <v>12</v>
      </c>
      <c r="AL1646">
        <v>0.14000000000000001</v>
      </c>
      <c r="AN1646">
        <v>5</v>
      </c>
      <c r="AO1646">
        <v>100</v>
      </c>
      <c r="AP1646">
        <v>10</v>
      </c>
      <c r="AQ1646">
        <v>86</v>
      </c>
    </row>
    <row r="1647" spans="1:43" hidden="1" x14ac:dyDescent="0.25">
      <c r="A1647" t="s">
        <v>5491</v>
      </c>
      <c r="B1647" t="s">
        <v>5492</v>
      </c>
      <c r="C1647" s="1" t="str">
        <f t="shared" si="114"/>
        <v>21:0094</v>
      </c>
      <c r="D1647" s="1" t="str">
        <f t="shared" si="115"/>
        <v>21:0012</v>
      </c>
      <c r="E1647" t="s">
        <v>5493</v>
      </c>
      <c r="F1647" t="s">
        <v>5494</v>
      </c>
      <c r="H1647">
        <v>66.213171200000005</v>
      </c>
      <c r="I1647">
        <v>-113.40353589999999</v>
      </c>
      <c r="J1647" s="1" t="str">
        <f t="shared" si="117"/>
        <v>Till</v>
      </c>
      <c r="K1647" s="1" t="str">
        <f t="shared" si="116"/>
        <v>&lt;2 micron</v>
      </c>
      <c r="L1647">
        <v>0.2</v>
      </c>
      <c r="M1647">
        <v>3.83</v>
      </c>
      <c r="N1647">
        <v>2</v>
      </c>
      <c r="O1647">
        <v>380</v>
      </c>
      <c r="P1647">
        <v>0.25</v>
      </c>
      <c r="Q1647">
        <v>1</v>
      </c>
      <c r="R1647">
        <v>0.4</v>
      </c>
      <c r="T1647">
        <v>22</v>
      </c>
      <c r="U1647">
        <v>67</v>
      </c>
      <c r="V1647">
        <v>54</v>
      </c>
      <c r="W1647">
        <v>5.52</v>
      </c>
      <c r="X1647">
        <v>5</v>
      </c>
      <c r="Y1647">
        <v>1</v>
      </c>
      <c r="Z1647">
        <v>0.28000000000000003</v>
      </c>
      <c r="AA1647">
        <v>60</v>
      </c>
      <c r="AB1647">
        <v>1.39</v>
      </c>
      <c r="AC1647">
        <v>1150</v>
      </c>
      <c r="AD1647">
        <v>0.5</v>
      </c>
      <c r="AE1647">
        <v>0.97</v>
      </c>
      <c r="AF1647">
        <v>36</v>
      </c>
      <c r="AH1647">
        <v>12</v>
      </c>
      <c r="AI1647">
        <v>4</v>
      </c>
      <c r="AJ1647">
        <v>23</v>
      </c>
      <c r="AK1647">
        <v>9</v>
      </c>
      <c r="AL1647">
        <v>0.04</v>
      </c>
      <c r="AN1647">
        <v>5</v>
      </c>
      <c r="AO1647">
        <v>82</v>
      </c>
      <c r="AP1647">
        <v>10</v>
      </c>
      <c r="AQ1647">
        <v>58</v>
      </c>
    </row>
    <row r="1648" spans="1:43" hidden="1" x14ac:dyDescent="0.25">
      <c r="A1648" t="s">
        <v>5495</v>
      </c>
      <c r="B1648" t="s">
        <v>5496</v>
      </c>
      <c r="C1648" s="1" t="str">
        <f t="shared" si="114"/>
        <v>21:0094</v>
      </c>
      <c r="D1648" s="1" t="str">
        <f t="shared" si="115"/>
        <v>21:0012</v>
      </c>
      <c r="E1648" t="s">
        <v>5497</v>
      </c>
      <c r="F1648" t="s">
        <v>5498</v>
      </c>
      <c r="H1648">
        <v>66.329306200000005</v>
      </c>
      <c r="I1648">
        <v>-113.49339500000001</v>
      </c>
      <c r="J1648" s="1" t="str">
        <f t="shared" si="117"/>
        <v>Till</v>
      </c>
      <c r="K1648" s="1" t="str">
        <f t="shared" si="116"/>
        <v>&lt;2 micron</v>
      </c>
      <c r="L1648">
        <v>0.4</v>
      </c>
      <c r="M1648">
        <v>3.32</v>
      </c>
      <c r="N1648">
        <v>14</v>
      </c>
      <c r="O1648">
        <v>130</v>
      </c>
      <c r="P1648">
        <v>0.25</v>
      </c>
      <c r="Q1648">
        <v>1</v>
      </c>
      <c r="R1648">
        <v>1.29</v>
      </c>
      <c r="T1648">
        <v>28</v>
      </c>
      <c r="U1648">
        <v>97</v>
      </c>
      <c r="V1648">
        <v>100</v>
      </c>
      <c r="W1648">
        <v>5.56</v>
      </c>
      <c r="X1648">
        <v>5</v>
      </c>
      <c r="Y1648">
        <v>0.5</v>
      </c>
      <c r="Z1648">
        <v>0.31</v>
      </c>
      <c r="AA1648">
        <v>70</v>
      </c>
      <c r="AB1648">
        <v>1.76</v>
      </c>
      <c r="AC1648">
        <v>1810</v>
      </c>
      <c r="AD1648">
        <v>0.5</v>
      </c>
      <c r="AE1648">
        <v>0.92</v>
      </c>
      <c r="AF1648">
        <v>39</v>
      </c>
      <c r="AH1648">
        <v>72</v>
      </c>
      <c r="AI1648">
        <v>1</v>
      </c>
      <c r="AJ1648">
        <v>27</v>
      </c>
      <c r="AK1648">
        <v>29</v>
      </c>
      <c r="AL1648">
        <v>0.03</v>
      </c>
      <c r="AN1648">
        <v>5</v>
      </c>
      <c r="AO1648">
        <v>58</v>
      </c>
      <c r="AP1648">
        <v>20</v>
      </c>
      <c r="AQ1648">
        <v>146</v>
      </c>
    </row>
    <row r="1649" spans="1:43" hidden="1" x14ac:dyDescent="0.25">
      <c r="A1649" t="s">
        <v>5499</v>
      </c>
      <c r="B1649" t="s">
        <v>5500</v>
      </c>
      <c r="C1649" s="1" t="str">
        <f t="shared" si="114"/>
        <v>21:0094</v>
      </c>
      <c r="D1649" s="1" t="str">
        <f t="shared" si="115"/>
        <v>21:0012</v>
      </c>
      <c r="E1649" t="s">
        <v>5501</v>
      </c>
      <c r="F1649" t="s">
        <v>5502</v>
      </c>
      <c r="H1649">
        <v>66.3000835</v>
      </c>
      <c r="I1649">
        <v>-113.1039511</v>
      </c>
      <c r="J1649" s="1" t="str">
        <f t="shared" si="117"/>
        <v>Till</v>
      </c>
      <c r="K1649" s="1" t="str">
        <f t="shared" si="116"/>
        <v>&lt;2 micron</v>
      </c>
      <c r="L1649">
        <v>0.6</v>
      </c>
      <c r="M1649">
        <v>3.36</v>
      </c>
      <c r="N1649">
        <v>40</v>
      </c>
      <c r="O1649">
        <v>140</v>
      </c>
      <c r="P1649">
        <v>0.25</v>
      </c>
      <c r="Q1649">
        <v>1</v>
      </c>
      <c r="R1649">
        <v>0.24</v>
      </c>
      <c r="T1649">
        <v>31</v>
      </c>
      <c r="U1649">
        <v>81</v>
      </c>
      <c r="V1649">
        <v>187</v>
      </c>
      <c r="W1649">
        <v>4.87</v>
      </c>
      <c r="X1649">
        <v>5</v>
      </c>
      <c r="Y1649">
        <v>0.5</v>
      </c>
      <c r="Z1649">
        <v>0.24</v>
      </c>
      <c r="AA1649">
        <v>110</v>
      </c>
      <c r="AB1649">
        <v>1.36</v>
      </c>
      <c r="AC1649">
        <v>2140</v>
      </c>
      <c r="AD1649">
        <v>0.5</v>
      </c>
      <c r="AE1649">
        <v>0.82</v>
      </c>
      <c r="AF1649">
        <v>49</v>
      </c>
      <c r="AH1649">
        <v>100</v>
      </c>
      <c r="AI1649">
        <v>1</v>
      </c>
      <c r="AJ1649">
        <v>17</v>
      </c>
      <c r="AK1649">
        <v>8</v>
      </c>
      <c r="AL1649">
        <v>0.1</v>
      </c>
      <c r="AN1649">
        <v>5</v>
      </c>
      <c r="AO1649">
        <v>81</v>
      </c>
      <c r="AP1649">
        <v>10</v>
      </c>
      <c r="AQ1649">
        <v>124</v>
      </c>
    </row>
    <row r="1650" spans="1:43" hidden="1" x14ac:dyDescent="0.25">
      <c r="A1650" t="s">
        <v>5503</v>
      </c>
      <c r="B1650" t="s">
        <v>5504</v>
      </c>
      <c r="C1650" s="1" t="str">
        <f t="shared" si="114"/>
        <v>21:0094</v>
      </c>
      <c r="D1650" s="1" t="str">
        <f t="shared" si="115"/>
        <v>21:0012</v>
      </c>
      <c r="E1650" t="s">
        <v>5505</v>
      </c>
      <c r="F1650" t="s">
        <v>5506</v>
      </c>
      <c r="H1650">
        <v>66.364616299999994</v>
      </c>
      <c r="I1650">
        <v>-113.370153</v>
      </c>
      <c r="J1650" s="1" t="str">
        <f t="shared" si="117"/>
        <v>Till</v>
      </c>
      <c r="K1650" s="1" t="str">
        <f t="shared" si="116"/>
        <v>&lt;2 micron</v>
      </c>
      <c r="L1650">
        <v>0.1</v>
      </c>
      <c r="M1650">
        <v>2.91</v>
      </c>
      <c r="N1650">
        <v>2</v>
      </c>
      <c r="O1650">
        <v>90</v>
      </c>
      <c r="P1650">
        <v>0.25</v>
      </c>
      <c r="Q1650">
        <v>1</v>
      </c>
      <c r="R1650">
        <v>2.02</v>
      </c>
      <c r="T1650">
        <v>15</v>
      </c>
      <c r="U1650">
        <v>55</v>
      </c>
      <c r="V1650">
        <v>122</v>
      </c>
      <c r="W1650">
        <v>4.54</v>
      </c>
      <c r="X1650">
        <v>5</v>
      </c>
      <c r="Y1650">
        <v>1</v>
      </c>
      <c r="Z1650">
        <v>0.37</v>
      </c>
      <c r="AA1650">
        <v>30</v>
      </c>
      <c r="AB1650">
        <v>1.72</v>
      </c>
      <c r="AC1650">
        <v>580</v>
      </c>
      <c r="AD1650">
        <v>0.5</v>
      </c>
      <c r="AE1650">
        <v>0.36</v>
      </c>
      <c r="AF1650">
        <v>35</v>
      </c>
      <c r="AH1650">
        <v>22</v>
      </c>
      <c r="AI1650">
        <v>1</v>
      </c>
      <c r="AJ1650">
        <v>9</v>
      </c>
      <c r="AK1650">
        <v>22</v>
      </c>
      <c r="AL1650">
        <v>0.08</v>
      </c>
      <c r="AN1650">
        <v>5</v>
      </c>
      <c r="AO1650">
        <v>51</v>
      </c>
      <c r="AP1650">
        <v>10</v>
      </c>
      <c r="AQ1650">
        <v>144</v>
      </c>
    </row>
    <row r="1651" spans="1:43" hidden="1" x14ac:dyDescent="0.25">
      <c r="A1651" t="s">
        <v>5507</v>
      </c>
      <c r="B1651" t="s">
        <v>5508</v>
      </c>
      <c r="C1651" s="1" t="str">
        <f t="shared" si="114"/>
        <v>21:0094</v>
      </c>
      <c r="D1651" s="1" t="str">
        <f t="shared" si="115"/>
        <v>21:0012</v>
      </c>
      <c r="E1651" t="s">
        <v>5509</v>
      </c>
      <c r="F1651" t="s">
        <v>5510</v>
      </c>
      <c r="H1651">
        <v>66.354409700000005</v>
      </c>
      <c r="I1651">
        <v>-113.2454479</v>
      </c>
      <c r="J1651" s="1" t="str">
        <f t="shared" si="117"/>
        <v>Till</v>
      </c>
      <c r="K1651" s="1" t="str">
        <f t="shared" si="116"/>
        <v>&lt;2 micron</v>
      </c>
      <c r="L1651">
        <v>0.2</v>
      </c>
      <c r="M1651">
        <v>4.6500000000000004</v>
      </c>
      <c r="N1651">
        <v>10</v>
      </c>
      <c r="O1651">
        <v>170</v>
      </c>
      <c r="P1651">
        <v>0.25</v>
      </c>
      <c r="Q1651">
        <v>1</v>
      </c>
      <c r="R1651">
        <v>0.26</v>
      </c>
      <c r="T1651">
        <v>20</v>
      </c>
      <c r="U1651">
        <v>91</v>
      </c>
      <c r="V1651">
        <v>117</v>
      </c>
      <c r="W1651">
        <v>4.99</v>
      </c>
      <c r="X1651">
        <v>5</v>
      </c>
      <c r="Y1651">
        <v>0.5</v>
      </c>
      <c r="Z1651">
        <v>0.25</v>
      </c>
      <c r="AA1651">
        <v>60</v>
      </c>
      <c r="AB1651">
        <v>1.21</v>
      </c>
      <c r="AC1651">
        <v>615</v>
      </c>
      <c r="AD1651">
        <v>1</v>
      </c>
      <c r="AE1651">
        <v>0.71</v>
      </c>
      <c r="AF1651">
        <v>38</v>
      </c>
      <c r="AH1651">
        <v>18</v>
      </c>
      <c r="AI1651">
        <v>2</v>
      </c>
      <c r="AJ1651">
        <v>16</v>
      </c>
      <c r="AK1651">
        <v>13</v>
      </c>
      <c r="AL1651">
        <v>0.17</v>
      </c>
      <c r="AN1651">
        <v>5</v>
      </c>
      <c r="AO1651">
        <v>116</v>
      </c>
      <c r="AP1651">
        <v>10</v>
      </c>
      <c r="AQ1651">
        <v>90</v>
      </c>
    </row>
    <row r="1652" spans="1:43" hidden="1" x14ac:dyDescent="0.25">
      <c r="A1652" t="s">
        <v>5511</v>
      </c>
      <c r="B1652" t="s">
        <v>5512</v>
      </c>
      <c r="C1652" s="1" t="str">
        <f t="shared" ref="C1652:C1715" si="118">HYPERLINK("http://geochem.nrcan.gc.ca/cdogs/content/bdl/bdl210094_e.htm", "21:0094")</f>
        <v>21:0094</v>
      </c>
      <c r="D1652" s="1" t="str">
        <f t="shared" ref="D1652:D1715" si="119">HYPERLINK("http://geochem.nrcan.gc.ca/cdogs/content/svy/svy210012_e.htm", "21:0012")</f>
        <v>21:0012</v>
      </c>
      <c r="E1652" t="s">
        <v>5513</v>
      </c>
      <c r="F1652" t="s">
        <v>5514</v>
      </c>
      <c r="H1652">
        <v>66.367067399999996</v>
      </c>
      <c r="I1652">
        <v>-113.1211078</v>
      </c>
      <c r="J1652" s="1" t="str">
        <f t="shared" si="117"/>
        <v>Till</v>
      </c>
      <c r="K1652" s="1" t="str">
        <f t="shared" ref="K1652:K1715" si="120">HYPERLINK("http://geochem.nrcan.gc.ca/cdogs/content/kwd/kwd080003_e.htm", "&lt;2 micron")</f>
        <v>&lt;2 micron</v>
      </c>
      <c r="L1652">
        <v>0.1</v>
      </c>
      <c r="M1652">
        <v>4.92</v>
      </c>
      <c r="N1652">
        <v>14</v>
      </c>
      <c r="O1652">
        <v>170</v>
      </c>
      <c r="P1652">
        <v>0.25</v>
      </c>
      <c r="Q1652">
        <v>1</v>
      </c>
      <c r="R1652">
        <v>0.23</v>
      </c>
      <c r="T1652">
        <v>30</v>
      </c>
      <c r="U1652">
        <v>84</v>
      </c>
      <c r="V1652">
        <v>129</v>
      </c>
      <c r="W1652">
        <v>6.52</v>
      </c>
      <c r="X1652">
        <v>5</v>
      </c>
      <c r="Y1652">
        <v>0.5</v>
      </c>
      <c r="Z1652">
        <v>0.34</v>
      </c>
      <c r="AA1652">
        <v>60</v>
      </c>
      <c r="AB1652">
        <v>1.45</v>
      </c>
      <c r="AC1652">
        <v>790</v>
      </c>
      <c r="AD1652">
        <v>1</v>
      </c>
      <c r="AE1652">
        <v>0.61</v>
      </c>
      <c r="AF1652">
        <v>49</v>
      </c>
      <c r="AH1652">
        <v>38</v>
      </c>
      <c r="AI1652">
        <v>1</v>
      </c>
      <c r="AJ1652">
        <v>13</v>
      </c>
      <c r="AK1652">
        <v>12</v>
      </c>
      <c r="AL1652">
        <v>0.14000000000000001</v>
      </c>
      <c r="AN1652">
        <v>5</v>
      </c>
      <c r="AO1652">
        <v>115</v>
      </c>
      <c r="AP1652">
        <v>10</v>
      </c>
      <c r="AQ1652">
        <v>142</v>
      </c>
    </row>
    <row r="1653" spans="1:43" hidden="1" x14ac:dyDescent="0.25">
      <c r="A1653" t="s">
        <v>5515</v>
      </c>
      <c r="B1653" t="s">
        <v>5516</v>
      </c>
      <c r="C1653" s="1" t="str">
        <f t="shared" si="118"/>
        <v>21:0094</v>
      </c>
      <c r="D1653" s="1" t="str">
        <f t="shared" si="119"/>
        <v>21:0012</v>
      </c>
      <c r="E1653" t="s">
        <v>5517</v>
      </c>
      <c r="F1653" t="s">
        <v>5518</v>
      </c>
      <c r="H1653">
        <v>66.400886799999995</v>
      </c>
      <c r="I1653">
        <v>-113.4154041</v>
      </c>
      <c r="J1653" s="1" t="str">
        <f t="shared" si="117"/>
        <v>Till</v>
      </c>
      <c r="K1653" s="1" t="str">
        <f t="shared" si="120"/>
        <v>&lt;2 micron</v>
      </c>
      <c r="L1653">
        <v>0.1</v>
      </c>
      <c r="M1653">
        <v>3.49</v>
      </c>
      <c r="N1653">
        <v>14</v>
      </c>
      <c r="O1653">
        <v>110</v>
      </c>
      <c r="P1653">
        <v>1.5</v>
      </c>
      <c r="Q1653">
        <v>1</v>
      </c>
      <c r="R1653">
        <v>1.6</v>
      </c>
      <c r="T1653">
        <v>19</v>
      </c>
      <c r="U1653">
        <v>59</v>
      </c>
      <c r="V1653">
        <v>174</v>
      </c>
      <c r="W1653">
        <v>5.44</v>
      </c>
      <c r="X1653">
        <v>5</v>
      </c>
      <c r="Y1653">
        <v>0.5</v>
      </c>
      <c r="Z1653">
        <v>0.41</v>
      </c>
      <c r="AA1653">
        <v>20</v>
      </c>
      <c r="AB1653">
        <v>2.08</v>
      </c>
      <c r="AC1653">
        <v>585</v>
      </c>
      <c r="AD1653">
        <v>0.5</v>
      </c>
      <c r="AE1653">
        <v>0.46</v>
      </c>
      <c r="AF1653">
        <v>39</v>
      </c>
      <c r="AH1653">
        <v>40</v>
      </c>
      <c r="AI1653">
        <v>1</v>
      </c>
      <c r="AJ1653">
        <v>10</v>
      </c>
      <c r="AK1653">
        <v>17</v>
      </c>
      <c r="AL1653">
        <v>0.09</v>
      </c>
      <c r="AN1653">
        <v>5</v>
      </c>
      <c r="AO1653">
        <v>66</v>
      </c>
      <c r="AP1653">
        <v>5</v>
      </c>
      <c r="AQ1653">
        <v>188</v>
      </c>
    </row>
    <row r="1654" spans="1:43" hidden="1" x14ac:dyDescent="0.25">
      <c r="A1654" t="s">
        <v>5519</v>
      </c>
      <c r="B1654" t="s">
        <v>5520</v>
      </c>
      <c r="C1654" s="1" t="str">
        <f t="shared" si="118"/>
        <v>21:0094</v>
      </c>
      <c r="D1654" s="1" t="str">
        <f t="shared" si="119"/>
        <v>21:0012</v>
      </c>
      <c r="E1654" t="s">
        <v>5521</v>
      </c>
      <c r="F1654" t="s">
        <v>5522</v>
      </c>
      <c r="H1654">
        <v>66.466635499999995</v>
      </c>
      <c r="I1654">
        <v>-113.3982283</v>
      </c>
      <c r="J1654" s="1" t="str">
        <f t="shared" si="117"/>
        <v>Till</v>
      </c>
      <c r="K1654" s="1" t="str">
        <f t="shared" si="120"/>
        <v>&lt;2 micron</v>
      </c>
      <c r="L1654">
        <v>0.4</v>
      </c>
      <c r="M1654">
        <v>3.37</v>
      </c>
      <c r="N1654">
        <v>12</v>
      </c>
      <c r="O1654">
        <v>810</v>
      </c>
      <c r="P1654">
        <v>1</v>
      </c>
      <c r="Q1654">
        <v>1</v>
      </c>
      <c r="R1654">
        <v>0.89</v>
      </c>
      <c r="T1654">
        <v>19</v>
      </c>
      <c r="U1654">
        <v>59</v>
      </c>
      <c r="V1654">
        <v>79</v>
      </c>
      <c r="W1654">
        <v>4.29</v>
      </c>
      <c r="X1654">
        <v>5</v>
      </c>
      <c r="Y1654">
        <v>0.5</v>
      </c>
      <c r="Z1654">
        <v>0.4</v>
      </c>
      <c r="AA1654">
        <v>20</v>
      </c>
      <c r="AB1654">
        <v>1.87</v>
      </c>
      <c r="AC1654">
        <v>425</v>
      </c>
      <c r="AD1654">
        <v>0.5</v>
      </c>
      <c r="AE1654">
        <v>0.6</v>
      </c>
      <c r="AF1654">
        <v>38</v>
      </c>
      <c r="AH1654">
        <v>24</v>
      </c>
      <c r="AI1654">
        <v>1</v>
      </c>
      <c r="AJ1654">
        <v>11</v>
      </c>
      <c r="AK1654">
        <v>11</v>
      </c>
      <c r="AL1654">
        <v>0.06</v>
      </c>
      <c r="AN1654">
        <v>5</v>
      </c>
      <c r="AO1654">
        <v>61</v>
      </c>
      <c r="AP1654">
        <v>5</v>
      </c>
      <c r="AQ1654">
        <v>114</v>
      </c>
    </row>
    <row r="1655" spans="1:43" hidden="1" x14ac:dyDescent="0.25">
      <c r="A1655" t="s">
        <v>5523</v>
      </c>
      <c r="B1655" t="s">
        <v>5524</v>
      </c>
      <c r="C1655" s="1" t="str">
        <f t="shared" si="118"/>
        <v>21:0094</v>
      </c>
      <c r="D1655" s="1" t="str">
        <f t="shared" si="119"/>
        <v>21:0012</v>
      </c>
      <c r="E1655" t="s">
        <v>5525</v>
      </c>
      <c r="F1655" t="s">
        <v>5526</v>
      </c>
      <c r="H1655">
        <v>66.530544500000005</v>
      </c>
      <c r="I1655">
        <v>-113.4025384</v>
      </c>
      <c r="J1655" s="1" t="str">
        <f t="shared" si="117"/>
        <v>Till</v>
      </c>
      <c r="K1655" s="1" t="str">
        <f t="shared" si="120"/>
        <v>&lt;2 micron</v>
      </c>
      <c r="L1655">
        <v>0.1</v>
      </c>
      <c r="M1655">
        <v>3.59</v>
      </c>
      <c r="N1655">
        <v>6</v>
      </c>
      <c r="O1655">
        <v>720</v>
      </c>
      <c r="P1655">
        <v>1.5</v>
      </c>
      <c r="Q1655">
        <v>2</v>
      </c>
      <c r="R1655">
        <v>0.33</v>
      </c>
      <c r="T1655">
        <v>21</v>
      </c>
      <c r="U1655">
        <v>49</v>
      </c>
      <c r="V1655">
        <v>62</v>
      </c>
      <c r="W1655">
        <v>5.05</v>
      </c>
      <c r="X1655">
        <v>5</v>
      </c>
      <c r="Y1655">
        <v>0.5</v>
      </c>
      <c r="Z1655">
        <v>0.61</v>
      </c>
      <c r="AA1655">
        <v>30</v>
      </c>
      <c r="AB1655">
        <v>1.64</v>
      </c>
      <c r="AC1655">
        <v>835</v>
      </c>
      <c r="AD1655">
        <v>0.5</v>
      </c>
      <c r="AE1655">
        <v>0.47</v>
      </c>
      <c r="AF1655">
        <v>34</v>
      </c>
      <c r="AH1655">
        <v>20</v>
      </c>
      <c r="AI1655">
        <v>1</v>
      </c>
      <c r="AJ1655">
        <v>12</v>
      </c>
      <c r="AK1655">
        <v>8</v>
      </c>
      <c r="AL1655">
        <v>0.04</v>
      </c>
      <c r="AN1655">
        <v>5</v>
      </c>
      <c r="AO1655">
        <v>51</v>
      </c>
      <c r="AP1655">
        <v>5</v>
      </c>
      <c r="AQ1655">
        <v>62</v>
      </c>
    </row>
    <row r="1656" spans="1:43" hidden="1" x14ac:dyDescent="0.25">
      <c r="A1656" t="s">
        <v>5527</v>
      </c>
      <c r="B1656" t="s">
        <v>5528</v>
      </c>
      <c r="C1656" s="1" t="str">
        <f t="shared" si="118"/>
        <v>21:0094</v>
      </c>
      <c r="D1656" s="1" t="str">
        <f t="shared" si="119"/>
        <v>21:0012</v>
      </c>
      <c r="E1656" t="s">
        <v>5525</v>
      </c>
      <c r="F1656" t="s">
        <v>5529</v>
      </c>
      <c r="H1656">
        <v>66.530544500000005</v>
      </c>
      <c r="I1656">
        <v>-113.4025384</v>
      </c>
      <c r="J1656" s="1" t="str">
        <f t="shared" si="117"/>
        <v>Till</v>
      </c>
      <c r="K1656" s="1" t="str">
        <f t="shared" si="120"/>
        <v>&lt;2 micron</v>
      </c>
      <c r="L1656">
        <v>0.1</v>
      </c>
      <c r="M1656">
        <v>3.06</v>
      </c>
      <c r="N1656">
        <v>4</v>
      </c>
      <c r="O1656">
        <v>680</v>
      </c>
      <c r="P1656">
        <v>1</v>
      </c>
      <c r="Q1656">
        <v>1</v>
      </c>
      <c r="R1656">
        <v>0.3</v>
      </c>
      <c r="T1656">
        <v>20</v>
      </c>
      <c r="U1656">
        <v>47</v>
      </c>
      <c r="V1656">
        <v>62</v>
      </c>
      <c r="W1656">
        <v>4.55</v>
      </c>
      <c r="X1656">
        <v>5</v>
      </c>
      <c r="Y1656">
        <v>0.5</v>
      </c>
      <c r="Z1656">
        <v>0.42</v>
      </c>
      <c r="AA1656">
        <v>30</v>
      </c>
      <c r="AB1656">
        <v>1.49</v>
      </c>
      <c r="AC1656">
        <v>750</v>
      </c>
      <c r="AD1656">
        <v>0.5</v>
      </c>
      <c r="AE1656">
        <v>0.41</v>
      </c>
      <c r="AF1656">
        <v>34</v>
      </c>
      <c r="AH1656">
        <v>20</v>
      </c>
      <c r="AI1656">
        <v>1</v>
      </c>
      <c r="AJ1656">
        <v>10</v>
      </c>
      <c r="AK1656">
        <v>7</v>
      </c>
      <c r="AL1656">
        <v>0.04</v>
      </c>
      <c r="AN1656">
        <v>5</v>
      </c>
      <c r="AO1656">
        <v>47</v>
      </c>
      <c r="AP1656">
        <v>5</v>
      </c>
      <c r="AQ1656">
        <v>58</v>
      </c>
    </row>
    <row r="1657" spans="1:43" hidden="1" x14ac:dyDescent="0.25">
      <c r="A1657" t="s">
        <v>5530</v>
      </c>
      <c r="B1657" t="s">
        <v>5531</v>
      </c>
      <c r="C1657" s="1" t="str">
        <f t="shared" si="118"/>
        <v>21:0094</v>
      </c>
      <c r="D1657" s="1" t="str">
        <f t="shared" si="119"/>
        <v>21:0012</v>
      </c>
      <c r="E1657" t="s">
        <v>5532</v>
      </c>
      <c r="F1657" t="s">
        <v>5533</v>
      </c>
      <c r="H1657">
        <v>66.542289499999995</v>
      </c>
      <c r="I1657">
        <v>-113.2711347</v>
      </c>
      <c r="J1657" s="1" t="str">
        <f t="shared" si="117"/>
        <v>Till</v>
      </c>
      <c r="K1657" s="1" t="str">
        <f t="shared" si="120"/>
        <v>&lt;2 micron</v>
      </c>
      <c r="L1657">
        <v>0.1</v>
      </c>
      <c r="M1657">
        <v>5.39</v>
      </c>
      <c r="N1657">
        <v>1</v>
      </c>
      <c r="O1657">
        <v>190</v>
      </c>
      <c r="P1657">
        <v>1</v>
      </c>
      <c r="Q1657">
        <v>2</v>
      </c>
      <c r="R1657">
        <v>0.44</v>
      </c>
      <c r="T1657">
        <v>26</v>
      </c>
      <c r="U1657">
        <v>146</v>
      </c>
      <c r="V1657">
        <v>232</v>
      </c>
      <c r="W1657">
        <v>6.05</v>
      </c>
      <c r="X1657">
        <v>5</v>
      </c>
      <c r="Y1657">
        <v>0.5</v>
      </c>
      <c r="Z1657">
        <v>0.12</v>
      </c>
      <c r="AA1657">
        <v>20</v>
      </c>
      <c r="AB1657">
        <v>2.83</v>
      </c>
      <c r="AC1657">
        <v>750</v>
      </c>
      <c r="AD1657">
        <v>1</v>
      </c>
      <c r="AE1657">
        <v>0.44</v>
      </c>
      <c r="AF1657">
        <v>72</v>
      </c>
      <c r="AH1657">
        <v>10</v>
      </c>
      <c r="AI1657">
        <v>1</v>
      </c>
      <c r="AJ1657">
        <v>17</v>
      </c>
      <c r="AK1657">
        <v>14</v>
      </c>
      <c r="AL1657">
        <v>0.05</v>
      </c>
      <c r="AN1657">
        <v>5</v>
      </c>
      <c r="AO1657">
        <v>63</v>
      </c>
      <c r="AP1657">
        <v>5</v>
      </c>
      <c r="AQ1657">
        <v>94</v>
      </c>
    </row>
    <row r="1658" spans="1:43" hidden="1" x14ac:dyDescent="0.25">
      <c r="A1658" t="s">
        <v>5534</v>
      </c>
      <c r="B1658" t="s">
        <v>5535</v>
      </c>
      <c r="C1658" s="1" t="str">
        <f t="shared" si="118"/>
        <v>21:0094</v>
      </c>
      <c r="D1658" s="1" t="str">
        <f t="shared" si="119"/>
        <v>21:0012</v>
      </c>
      <c r="E1658" t="s">
        <v>5536</v>
      </c>
      <c r="F1658" t="s">
        <v>5537</v>
      </c>
      <c r="H1658">
        <v>66.522542900000005</v>
      </c>
      <c r="I1658">
        <v>-113.10081219999999</v>
      </c>
      <c r="J1658" s="1" t="str">
        <f t="shared" si="117"/>
        <v>Till</v>
      </c>
      <c r="K1658" s="1" t="str">
        <f t="shared" si="120"/>
        <v>&lt;2 micron</v>
      </c>
      <c r="L1658">
        <v>0.1</v>
      </c>
      <c r="M1658">
        <v>3.6</v>
      </c>
      <c r="N1658">
        <v>8</v>
      </c>
      <c r="O1658">
        <v>360</v>
      </c>
      <c r="P1658">
        <v>1.5</v>
      </c>
      <c r="Q1658">
        <v>1</v>
      </c>
      <c r="R1658">
        <v>0.44</v>
      </c>
      <c r="T1658">
        <v>23</v>
      </c>
      <c r="U1658">
        <v>58</v>
      </c>
      <c r="V1658">
        <v>117</v>
      </c>
      <c r="W1658">
        <v>5.67</v>
      </c>
      <c r="X1658">
        <v>5</v>
      </c>
      <c r="Y1658">
        <v>0.5</v>
      </c>
      <c r="Z1658">
        <v>0.4</v>
      </c>
      <c r="AA1658">
        <v>30</v>
      </c>
      <c r="AB1658">
        <v>1.45</v>
      </c>
      <c r="AC1658">
        <v>1165</v>
      </c>
      <c r="AD1658">
        <v>0.5</v>
      </c>
      <c r="AE1658">
        <v>0.93</v>
      </c>
      <c r="AF1658">
        <v>33</v>
      </c>
      <c r="AH1658">
        <v>16</v>
      </c>
      <c r="AI1658">
        <v>1</v>
      </c>
      <c r="AJ1658">
        <v>14</v>
      </c>
      <c r="AK1658">
        <v>16</v>
      </c>
      <c r="AL1658">
        <v>0.09</v>
      </c>
      <c r="AN1658">
        <v>5</v>
      </c>
      <c r="AO1658">
        <v>73</v>
      </c>
      <c r="AP1658">
        <v>5</v>
      </c>
      <c r="AQ1658">
        <v>50</v>
      </c>
    </row>
    <row r="1659" spans="1:43" hidden="1" x14ac:dyDescent="0.25">
      <c r="A1659" t="s">
        <v>5538</v>
      </c>
      <c r="B1659" t="s">
        <v>5539</v>
      </c>
      <c r="C1659" s="1" t="str">
        <f t="shared" si="118"/>
        <v>21:0094</v>
      </c>
      <c r="D1659" s="1" t="str">
        <f t="shared" si="119"/>
        <v>21:0012</v>
      </c>
      <c r="E1659" t="s">
        <v>5540</v>
      </c>
      <c r="F1659" t="s">
        <v>5541</v>
      </c>
      <c r="H1659">
        <v>66.591805600000001</v>
      </c>
      <c r="I1659">
        <v>-113.0151643</v>
      </c>
      <c r="J1659" s="1" t="str">
        <f t="shared" si="117"/>
        <v>Till</v>
      </c>
      <c r="K1659" s="1" t="str">
        <f t="shared" si="120"/>
        <v>&lt;2 micron</v>
      </c>
      <c r="L1659">
        <v>0.1</v>
      </c>
      <c r="M1659">
        <v>3.48</v>
      </c>
      <c r="N1659">
        <v>1</v>
      </c>
      <c r="O1659">
        <v>220</v>
      </c>
      <c r="P1659">
        <v>1</v>
      </c>
      <c r="Q1659">
        <v>1</v>
      </c>
      <c r="R1659">
        <v>0.48</v>
      </c>
      <c r="T1659">
        <v>29</v>
      </c>
      <c r="U1659">
        <v>64</v>
      </c>
      <c r="V1659">
        <v>88</v>
      </c>
      <c r="W1659">
        <v>6.35</v>
      </c>
      <c r="X1659">
        <v>5</v>
      </c>
      <c r="Y1659">
        <v>0.5</v>
      </c>
      <c r="Z1659">
        <v>0.39</v>
      </c>
      <c r="AA1659">
        <v>30</v>
      </c>
      <c r="AB1659">
        <v>1.77</v>
      </c>
      <c r="AC1659">
        <v>745</v>
      </c>
      <c r="AD1659">
        <v>0.5</v>
      </c>
      <c r="AE1659">
        <v>0.8</v>
      </c>
      <c r="AF1659">
        <v>43</v>
      </c>
      <c r="AH1659">
        <v>16</v>
      </c>
      <c r="AI1659">
        <v>1</v>
      </c>
      <c r="AJ1659">
        <v>14</v>
      </c>
      <c r="AK1659">
        <v>17</v>
      </c>
      <c r="AL1659">
        <v>0.09</v>
      </c>
      <c r="AN1659">
        <v>5</v>
      </c>
      <c r="AO1659">
        <v>73</v>
      </c>
      <c r="AP1659">
        <v>5</v>
      </c>
      <c r="AQ1659">
        <v>76</v>
      </c>
    </row>
    <row r="1660" spans="1:43" hidden="1" x14ac:dyDescent="0.25">
      <c r="A1660" t="s">
        <v>5542</v>
      </c>
      <c r="B1660" t="s">
        <v>5543</v>
      </c>
      <c r="C1660" s="1" t="str">
        <f t="shared" si="118"/>
        <v>21:0094</v>
      </c>
      <c r="D1660" s="1" t="str">
        <f t="shared" si="119"/>
        <v>21:0012</v>
      </c>
      <c r="E1660" t="s">
        <v>5544</v>
      </c>
      <c r="F1660" t="s">
        <v>5545</v>
      </c>
      <c r="H1660">
        <v>66.578747199999995</v>
      </c>
      <c r="I1660">
        <v>-113.14966219999999</v>
      </c>
      <c r="J1660" s="1" t="str">
        <f t="shared" si="117"/>
        <v>Till</v>
      </c>
      <c r="K1660" s="1" t="str">
        <f t="shared" si="120"/>
        <v>&lt;2 micron</v>
      </c>
      <c r="L1660">
        <v>0.1</v>
      </c>
      <c r="M1660">
        <v>4.13</v>
      </c>
      <c r="N1660">
        <v>1</v>
      </c>
      <c r="O1660">
        <v>230</v>
      </c>
      <c r="P1660">
        <v>1</v>
      </c>
      <c r="Q1660">
        <v>1</v>
      </c>
      <c r="R1660">
        <v>0.19</v>
      </c>
      <c r="T1660">
        <v>35</v>
      </c>
      <c r="U1660">
        <v>98</v>
      </c>
      <c r="V1660">
        <v>164</v>
      </c>
      <c r="W1660">
        <v>8.41</v>
      </c>
      <c r="X1660">
        <v>5</v>
      </c>
      <c r="Y1660">
        <v>0.5</v>
      </c>
      <c r="Z1660">
        <v>0.28000000000000003</v>
      </c>
      <c r="AA1660">
        <v>20</v>
      </c>
      <c r="AB1660">
        <v>1.46</v>
      </c>
      <c r="AC1660">
        <v>1540</v>
      </c>
      <c r="AD1660">
        <v>0.5</v>
      </c>
      <c r="AE1660">
        <v>0.67</v>
      </c>
      <c r="AF1660">
        <v>80</v>
      </c>
      <c r="AH1660">
        <v>14</v>
      </c>
      <c r="AI1660">
        <v>1</v>
      </c>
      <c r="AJ1660">
        <v>33</v>
      </c>
      <c r="AK1660">
        <v>14</v>
      </c>
      <c r="AL1660">
        <v>0.04</v>
      </c>
      <c r="AN1660">
        <v>5</v>
      </c>
      <c r="AO1660">
        <v>71</v>
      </c>
      <c r="AP1660">
        <v>5</v>
      </c>
      <c r="AQ1660">
        <v>34</v>
      </c>
    </row>
    <row r="1661" spans="1:43" hidden="1" x14ac:dyDescent="0.25">
      <c r="A1661" t="s">
        <v>5546</v>
      </c>
      <c r="B1661" t="s">
        <v>5547</v>
      </c>
      <c r="C1661" s="1" t="str">
        <f t="shared" si="118"/>
        <v>21:0094</v>
      </c>
      <c r="D1661" s="1" t="str">
        <f t="shared" si="119"/>
        <v>21:0012</v>
      </c>
      <c r="E1661" t="s">
        <v>5548</v>
      </c>
      <c r="F1661" t="s">
        <v>5549</v>
      </c>
      <c r="H1661">
        <v>66.613575299999994</v>
      </c>
      <c r="I1661">
        <v>-113.27671479999999</v>
      </c>
      <c r="J1661" s="1" t="str">
        <f t="shared" si="117"/>
        <v>Till</v>
      </c>
      <c r="K1661" s="1" t="str">
        <f t="shared" si="120"/>
        <v>&lt;2 micron</v>
      </c>
      <c r="L1661">
        <v>0.1</v>
      </c>
      <c r="M1661">
        <v>2.87</v>
      </c>
      <c r="N1661">
        <v>10</v>
      </c>
      <c r="O1661">
        <v>440</v>
      </c>
      <c r="P1661">
        <v>0.5</v>
      </c>
      <c r="Q1661">
        <v>1</v>
      </c>
      <c r="R1661">
        <v>0.54</v>
      </c>
      <c r="T1661">
        <v>20</v>
      </c>
      <c r="U1661">
        <v>50</v>
      </c>
      <c r="V1661">
        <v>145</v>
      </c>
      <c r="W1661">
        <v>4.79</v>
      </c>
      <c r="X1661">
        <v>5</v>
      </c>
      <c r="Y1661">
        <v>0.5</v>
      </c>
      <c r="Z1661">
        <v>0.36</v>
      </c>
      <c r="AA1661">
        <v>30</v>
      </c>
      <c r="AB1661">
        <v>1.3</v>
      </c>
      <c r="AC1661">
        <v>775</v>
      </c>
      <c r="AD1661">
        <v>0.5</v>
      </c>
      <c r="AE1661">
        <v>0.83</v>
      </c>
      <c r="AF1661">
        <v>32</v>
      </c>
      <c r="AH1661">
        <v>16</v>
      </c>
      <c r="AI1661">
        <v>1</v>
      </c>
      <c r="AJ1661">
        <v>12</v>
      </c>
      <c r="AK1661">
        <v>14</v>
      </c>
      <c r="AL1661">
        <v>0.08</v>
      </c>
      <c r="AN1661">
        <v>5</v>
      </c>
      <c r="AO1661">
        <v>69</v>
      </c>
      <c r="AP1661">
        <v>5</v>
      </c>
      <c r="AQ1661">
        <v>66</v>
      </c>
    </row>
    <row r="1662" spans="1:43" hidden="1" x14ac:dyDescent="0.25">
      <c r="A1662" t="s">
        <v>5550</v>
      </c>
      <c r="B1662" t="s">
        <v>5551</v>
      </c>
      <c r="C1662" s="1" t="str">
        <f t="shared" si="118"/>
        <v>21:0094</v>
      </c>
      <c r="D1662" s="1" t="str">
        <f t="shared" si="119"/>
        <v>21:0012</v>
      </c>
      <c r="E1662" t="s">
        <v>5552</v>
      </c>
      <c r="F1662" t="s">
        <v>5553</v>
      </c>
      <c r="H1662">
        <v>66.590361299999998</v>
      </c>
      <c r="I1662">
        <v>-113.3962075</v>
      </c>
      <c r="J1662" s="1" t="str">
        <f t="shared" si="117"/>
        <v>Till</v>
      </c>
      <c r="K1662" s="1" t="str">
        <f t="shared" si="120"/>
        <v>&lt;2 micron</v>
      </c>
      <c r="L1662">
        <v>0.1</v>
      </c>
      <c r="M1662">
        <v>2.8</v>
      </c>
      <c r="N1662">
        <v>6</v>
      </c>
      <c r="O1662">
        <v>560</v>
      </c>
      <c r="P1662">
        <v>1</v>
      </c>
      <c r="Q1662">
        <v>1</v>
      </c>
      <c r="R1662">
        <v>1.35</v>
      </c>
      <c r="T1662">
        <v>18</v>
      </c>
      <c r="U1662">
        <v>43</v>
      </c>
      <c r="V1662">
        <v>100</v>
      </c>
      <c r="W1662">
        <v>4.53</v>
      </c>
      <c r="X1662">
        <v>5</v>
      </c>
      <c r="Y1662">
        <v>0.5</v>
      </c>
      <c r="Z1662">
        <v>0.53</v>
      </c>
      <c r="AA1662">
        <v>20</v>
      </c>
      <c r="AB1662">
        <v>2.06</v>
      </c>
      <c r="AC1662">
        <v>550</v>
      </c>
      <c r="AD1662">
        <v>0.5</v>
      </c>
      <c r="AE1662">
        <v>0.39</v>
      </c>
      <c r="AF1662">
        <v>30</v>
      </c>
      <c r="AH1662">
        <v>16</v>
      </c>
      <c r="AI1662">
        <v>1</v>
      </c>
      <c r="AJ1662">
        <v>8</v>
      </c>
      <c r="AK1662">
        <v>12</v>
      </c>
      <c r="AL1662">
        <v>0.06</v>
      </c>
      <c r="AN1662">
        <v>5</v>
      </c>
      <c r="AO1662">
        <v>43</v>
      </c>
      <c r="AP1662">
        <v>5</v>
      </c>
      <c r="AQ1662">
        <v>56</v>
      </c>
    </row>
    <row r="1663" spans="1:43" hidden="1" x14ac:dyDescent="0.25">
      <c r="A1663" t="s">
        <v>5554</v>
      </c>
      <c r="B1663" t="s">
        <v>5555</v>
      </c>
      <c r="C1663" s="1" t="str">
        <f t="shared" si="118"/>
        <v>21:0094</v>
      </c>
      <c r="D1663" s="1" t="str">
        <f t="shared" si="119"/>
        <v>21:0012</v>
      </c>
      <c r="E1663" t="s">
        <v>5556</v>
      </c>
      <c r="F1663" t="s">
        <v>5557</v>
      </c>
      <c r="H1663">
        <v>66.643899000000005</v>
      </c>
      <c r="I1663">
        <v>-113.4322409</v>
      </c>
      <c r="J1663" s="1" t="str">
        <f t="shared" si="117"/>
        <v>Till</v>
      </c>
      <c r="K1663" s="1" t="str">
        <f t="shared" si="120"/>
        <v>&lt;2 micron</v>
      </c>
      <c r="L1663">
        <v>0.4</v>
      </c>
      <c r="M1663">
        <v>3.03</v>
      </c>
      <c r="N1663">
        <v>2</v>
      </c>
      <c r="O1663">
        <v>610</v>
      </c>
      <c r="P1663">
        <v>1</v>
      </c>
      <c r="Q1663">
        <v>1</v>
      </c>
      <c r="R1663">
        <v>0.73</v>
      </c>
      <c r="T1663">
        <v>20</v>
      </c>
      <c r="U1663">
        <v>46</v>
      </c>
      <c r="V1663">
        <v>70</v>
      </c>
      <c r="W1663">
        <v>4.75</v>
      </c>
      <c r="X1663">
        <v>5</v>
      </c>
      <c r="Y1663">
        <v>0.5</v>
      </c>
      <c r="Z1663">
        <v>0.41</v>
      </c>
      <c r="AA1663">
        <v>20</v>
      </c>
      <c r="AB1663">
        <v>1.51</v>
      </c>
      <c r="AC1663">
        <v>705</v>
      </c>
      <c r="AD1663">
        <v>0.5</v>
      </c>
      <c r="AE1663">
        <v>0.56999999999999995</v>
      </c>
      <c r="AF1663">
        <v>32</v>
      </c>
      <c r="AH1663">
        <v>14</v>
      </c>
      <c r="AI1663">
        <v>1</v>
      </c>
      <c r="AJ1663">
        <v>11</v>
      </c>
      <c r="AK1663">
        <v>12</v>
      </c>
      <c r="AL1663">
        <v>0.05</v>
      </c>
      <c r="AN1663">
        <v>5</v>
      </c>
      <c r="AO1663">
        <v>55</v>
      </c>
      <c r="AP1663">
        <v>5</v>
      </c>
      <c r="AQ1663">
        <v>66</v>
      </c>
    </row>
    <row r="1664" spans="1:43" hidden="1" x14ac:dyDescent="0.25">
      <c r="A1664" t="s">
        <v>5558</v>
      </c>
      <c r="B1664" t="s">
        <v>5559</v>
      </c>
      <c r="C1664" s="1" t="str">
        <f t="shared" si="118"/>
        <v>21:0094</v>
      </c>
      <c r="D1664" s="1" t="str">
        <f t="shared" si="119"/>
        <v>21:0012</v>
      </c>
      <c r="E1664" t="s">
        <v>5560</v>
      </c>
      <c r="F1664" t="s">
        <v>5561</v>
      </c>
      <c r="H1664">
        <v>66.682327900000004</v>
      </c>
      <c r="I1664">
        <v>-113.32531760000001</v>
      </c>
      <c r="J1664" s="1" t="str">
        <f t="shared" si="117"/>
        <v>Till</v>
      </c>
      <c r="K1664" s="1" t="str">
        <f t="shared" si="120"/>
        <v>&lt;2 micron</v>
      </c>
      <c r="L1664">
        <v>0.2</v>
      </c>
      <c r="M1664">
        <v>2.54</v>
      </c>
      <c r="N1664">
        <v>8</v>
      </c>
      <c r="O1664">
        <v>360</v>
      </c>
      <c r="P1664">
        <v>0.5</v>
      </c>
      <c r="Q1664">
        <v>2</v>
      </c>
      <c r="R1664">
        <v>0.46</v>
      </c>
      <c r="T1664">
        <v>19</v>
      </c>
      <c r="U1664">
        <v>46</v>
      </c>
      <c r="V1664">
        <v>105</v>
      </c>
      <c r="W1664">
        <v>4.4000000000000004</v>
      </c>
      <c r="X1664">
        <v>5</v>
      </c>
      <c r="Y1664">
        <v>0.5</v>
      </c>
      <c r="Z1664">
        <v>0.28000000000000003</v>
      </c>
      <c r="AA1664">
        <v>30</v>
      </c>
      <c r="AB1664">
        <v>1.1399999999999999</v>
      </c>
      <c r="AC1664">
        <v>720</v>
      </c>
      <c r="AD1664">
        <v>0.5</v>
      </c>
      <c r="AE1664">
        <v>0.65</v>
      </c>
      <c r="AF1664">
        <v>30</v>
      </c>
      <c r="AH1664">
        <v>18</v>
      </c>
      <c r="AI1664">
        <v>1</v>
      </c>
      <c r="AJ1664">
        <v>10</v>
      </c>
      <c r="AK1664">
        <v>13</v>
      </c>
      <c r="AL1664">
        <v>0.08</v>
      </c>
      <c r="AN1664">
        <v>5</v>
      </c>
      <c r="AO1664">
        <v>59</v>
      </c>
      <c r="AP1664">
        <v>5</v>
      </c>
      <c r="AQ1664">
        <v>48</v>
      </c>
    </row>
    <row r="1665" spans="1:43" hidden="1" x14ac:dyDescent="0.25">
      <c r="A1665" t="s">
        <v>5562</v>
      </c>
      <c r="B1665" t="s">
        <v>5563</v>
      </c>
      <c r="C1665" s="1" t="str">
        <f t="shared" si="118"/>
        <v>21:0094</v>
      </c>
      <c r="D1665" s="1" t="str">
        <f t="shared" si="119"/>
        <v>21:0012</v>
      </c>
      <c r="E1665" t="s">
        <v>5564</v>
      </c>
      <c r="F1665" t="s">
        <v>5565</v>
      </c>
      <c r="H1665">
        <v>66.736199799999994</v>
      </c>
      <c r="I1665">
        <v>-113.3765768</v>
      </c>
      <c r="J1665" s="1" t="str">
        <f t="shared" si="117"/>
        <v>Till</v>
      </c>
      <c r="K1665" s="1" t="str">
        <f t="shared" si="120"/>
        <v>&lt;2 micron</v>
      </c>
      <c r="L1665">
        <v>0.1</v>
      </c>
      <c r="M1665">
        <v>3.2</v>
      </c>
      <c r="N1665">
        <v>6</v>
      </c>
      <c r="O1665">
        <v>980</v>
      </c>
      <c r="P1665">
        <v>1</v>
      </c>
      <c r="Q1665">
        <v>1</v>
      </c>
      <c r="R1665">
        <v>0.95</v>
      </c>
      <c r="T1665">
        <v>22</v>
      </c>
      <c r="U1665">
        <v>45</v>
      </c>
      <c r="V1665">
        <v>87</v>
      </c>
      <c r="W1665">
        <v>4.97</v>
      </c>
      <c r="X1665">
        <v>5</v>
      </c>
      <c r="Y1665">
        <v>0.5</v>
      </c>
      <c r="Z1665">
        <v>0.45</v>
      </c>
      <c r="AA1665">
        <v>30</v>
      </c>
      <c r="AB1665">
        <v>2.11</v>
      </c>
      <c r="AC1665">
        <v>1215</v>
      </c>
      <c r="AD1665">
        <v>0.5</v>
      </c>
      <c r="AE1665">
        <v>0.69</v>
      </c>
      <c r="AF1665">
        <v>27</v>
      </c>
      <c r="AH1665">
        <v>24</v>
      </c>
      <c r="AI1665">
        <v>1</v>
      </c>
      <c r="AJ1665">
        <v>10</v>
      </c>
      <c r="AK1665">
        <v>15</v>
      </c>
      <c r="AL1665">
        <v>0.05</v>
      </c>
      <c r="AN1665">
        <v>5</v>
      </c>
      <c r="AO1665">
        <v>52</v>
      </c>
      <c r="AP1665">
        <v>5</v>
      </c>
      <c r="AQ1665">
        <v>62</v>
      </c>
    </row>
    <row r="1666" spans="1:43" hidden="1" x14ac:dyDescent="0.25">
      <c r="A1666" t="s">
        <v>5566</v>
      </c>
      <c r="B1666" t="s">
        <v>5567</v>
      </c>
      <c r="C1666" s="1" t="str">
        <f t="shared" si="118"/>
        <v>21:0094</v>
      </c>
      <c r="D1666" s="1" t="str">
        <f t="shared" si="119"/>
        <v>21:0012</v>
      </c>
      <c r="E1666" t="s">
        <v>5564</v>
      </c>
      <c r="F1666" t="s">
        <v>5568</v>
      </c>
      <c r="H1666">
        <v>66.736199799999994</v>
      </c>
      <c r="I1666">
        <v>-113.3765768</v>
      </c>
      <c r="J1666" s="1" t="str">
        <f t="shared" si="117"/>
        <v>Till</v>
      </c>
      <c r="K1666" s="1" t="str">
        <f t="shared" si="120"/>
        <v>&lt;2 micron</v>
      </c>
      <c r="L1666">
        <v>0.1</v>
      </c>
      <c r="M1666">
        <v>2.96</v>
      </c>
      <c r="N1666">
        <v>6</v>
      </c>
      <c r="O1666">
        <v>970</v>
      </c>
      <c r="P1666">
        <v>1</v>
      </c>
      <c r="Q1666">
        <v>1</v>
      </c>
      <c r="R1666">
        <v>0.94</v>
      </c>
      <c r="T1666">
        <v>22</v>
      </c>
      <c r="U1666">
        <v>44</v>
      </c>
      <c r="V1666">
        <v>87</v>
      </c>
      <c r="W1666">
        <v>4.67</v>
      </c>
      <c r="X1666">
        <v>5</v>
      </c>
      <c r="Y1666">
        <v>0.5</v>
      </c>
      <c r="Z1666">
        <v>0.32</v>
      </c>
      <c r="AA1666">
        <v>20</v>
      </c>
      <c r="AB1666">
        <v>2.0699999999999998</v>
      </c>
      <c r="AC1666">
        <v>1150</v>
      </c>
      <c r="AD1666">
        <v>0.5</v>
      </c>
      <c r="AE1666">
        <v>0.63</v>
      </c>
      <c r="AF1666">
        <v>28</v>
      </c>
      <c r="AH1666">
        <v>24</v>
      </c>
      <c r="AI1666">
        <v>1</v>
      </c>
      <c r="AJ1666">
        <v>9</v>
      </c>
      <c r="AK1666">
        <v>13</v>
      </c>
      <c r="AL1666">
        <v>0.04</v>
      </c>
      <c r="AN1666">
        <v>5</v>
      </c>
      <c r="AO1666">
        <v>49</v>
      </c>
      <c r="AP1666">
        <v>5</v>
      </c>
      <c r="AQ1666">
        <v>62</v>
      </c>
    </row>
    <row r="1667" spans="1:43" hidden="1" x14ac:dyDescent="0.25">
      <c r="A1667" t="s">
        <v>5569</v>
      </c>
      <c r="B1667" t="s">
        <v>5570</v>
      </c>
      <c r="C1667" s="1" t="str">
        <f t="shared" si="118"/>
        <v>21:0094</v>
      </c>
      <c r="D1667" s="1" t="str">
        <f t="shared" si="119"/>
        <v>21:0012</v>
      </c>
      <c r="E1667" t="s">
        <v>5571</v>
      </c>
      <c r="F1667" t="s">
        <v>5572</v>
      </c>
      <c r="H1667">
        <v>66.666792700000002</v>
      </c>
      <c r="I1667">
        <v>-113.1339761</v>
      </c>
      <c r="J1667" s="1" t="str">
        <f t="shared" si="117"/>
        <v>Till</v>
      </c>
      <c r="K1667" s="1" t="str">
        <f t="shared" si="120"/>
        <v>&lt;2 micron</v>
      </c>
      <c r="L1667">
        <v>0.1</v>
      </c>
      <c r="M1667">
        <v>4.1100000000000003</v>
      </c>
      <c r="N1667">
        <v>8</v>
      </c>
      <c r="O1667">
        <v>160</v>
      </c>
      <c r="P1667">
        <v>1</v>
      </c>
      <c r="Q1667">
        <v>4</v>
      </c>
      <c r="R1667">
        <v>0.34</v>
      </c>
      <c r="T1667">
        <v>33</v>
      </c>
      <c r="U1667">
        <v>83</v>
      </c>
      <c r="V1667">
        <v>104</v>
      </c>
      <c r="W1667">
        <v>7.32</v>
      </c>
      <c r="X1667">
        <v>5</v>
      </c>
      <c r="Y1667">
        <v>0.5</v>
      </c>
      <c r="Z1667">
        <v>0.35</v>
      </c>
      <c r="AA1667">
        <v>50</v>
      </c>
      <c r="AB1667">
        <v>1.45</v>
      </c>
      <c r="AC1667">
        <v>1525</v>
      </c>
      <c r="AD1667">
        <v>1</v>
      </c>
      <c r="AE1667">
        <v>1.18</v>
      </c>
      <c r="AF1667">
        <v>46</v>
      </c>
      <c r="AH1667">
        <v>26</v>
      </c>
      <c r="AI1667">
        <v>1</v>
      </c>
      <c r="AJ1667">
        <v>13</v>
      </c>
      <c r="AK1667">
        <v>16</v>
      </c>
      <c r="AL1667">
        <v>0.14000000000000001</v>
      </c>
      <c r="AN1667">
        <v>5</v>
      </c>
      <c r="AO1667">
        <v>152</v>
      </c>
      <c r="AP1667">
        <v>5</v>
      </c>
      <c r="AQ1667">
        <v>86</v>
      </c>
    </row>
    <row r="1668" spans="1:43" hidden="1" x14ac:dyDescent="0.25">
      <c r="A1668" t="s">
        <v>5573</v>
      </c>
      <c r="B1668" t="s">
        <v>5574</v>
      </c>
      <c r="C1668" s="1" t="str">
        <f t="shared" si="118"/>
        <v>21:0094</v>
      </c>
      <c r="D1668" s="1" t="str">
        <f t="shared" si="119"/>
        <v>21:0012</v>
      </c>
      <c r="E1668" t="s">
        <v>5575</v>
      </c>
      <c r="F1668" t="s">
        <v>5576</v>
      </c>
      <c r="H1668">
        <v>66.686829799999998</v>
      </c>
      <c r="I1668">
        <v>-113.0430068</v>
      </c>
      <c r="J1668" s="1" t="str">
        <f t="shared" si="117"/>
        <v>Till</v>
      </c>
      <c r="K1668" s="1" t="str">
        <f t="shared" si="120"/>
        <v>&lt;2 micron</v>
      </c>
      <c r="L1668">
        <v>0.1</v>
      </c>
      <c r="M1668">
        <v>4.59</v>
      </c>
      <c r="N1668">
        <v>2</v>
      </c>
      <c r="O1668">
        <v>110</v>
      </c>
      <c r="P1668">
        <v>1</v>
      </c>
      <c r="Q1668">
        <v>4</v>
      </c>
      <c r="R1668">
        <v>0.31</v>
      </c>
      <c r="T1668">
        <v>23</v>
      </c>
      <c r="U1668">
        <v>84</v>
      </c>
      <c r="V1668">
        <v>71</v>
      </c>
      <c r="W1668">
        <v>5.56</v>
      </c>
      <c r="X1668">
        <v>5</v>
      </c>
      <c r="Y1668">
        <v>0.5</v>
      </c>
      <c r="Z1668">
        <v>0.28000000000000003</v>
      </c>
      <c r="AA1668">
        <v>30</v>
      </c>
      <c r="AB1668">
        <v>1.45</v>
      </c>
      <c r="AC1668">
        <v>545</v>
      </c>
      <c r="AD1668">
        <v>1</v>
      </c>
      <c r="AE1668">
        <v>0.89</v>
      </c>
      <c r="AF1668">
        <v>39</v>
      </c>
      <c r="AH1668">
        <v>26</v>
      </c>
      <c r="AI1668">
        <v>1</v>
      </c>
      <c r="AJ1668">
        <v>7</v>
      </c>
      <c r="AK1668">
        <v>16</v>
      </c>
      <c r="AL1668">
        <v>0.21</v>
      </c>
      <c r="AN1668">
        <v>5</v>
      </c>
      <c r="AO1668">
        <v>99</v>
      </c>
      <c r="AP1668">
        <v>5</v>
      </c>
      <c r="AQ1668">
        <v>66</v>
      </c>
    </row>
    <row r="1669" spans="1:43" hidden="1" x14ac:dyDescent="0.25">
      <c r="A1669" t="s">
        <v>5577</v>
      </c>
      <c r="B1669" t="s">
        <v>5578</v>
      </c>
      <c r="C1669" s="1" t="str">
        <f t="shared" si="118"/>
        <v>21:0094</v>
      </c>
      <c r="D1669" s="1" t="str">
        <f t="shared" si="119"/>
        <v>21:0012</v>
      </c>
      <c r="E1669" t="s">
        <v>5579</v>
      </c>
      <c r="F1669" t="s">
        <v>5580</v>
      </c>
      <c r="H1669">
        <v>66.222272000000004</v>
      </c>
      <c r="I1669">
        <v>-113.84386929999999</v>
      </c>
      <c r="J1669" s="1" t="str">
        <f t="shared" si="117"/>
        <v>Till</v>
      </c>
      <c r="K1669" s="1" t="str">
        <f t="shared" si="120"/>
        <v>&lt;2 micron</v>
      </c>
      <c r="L1669">
        <v>0.1</v>
      </c>
      <c r="M1669">
        <v>1.71</v>
      </c>
      <c r="N1669">
        <v>12</v>
      </c>
      <c r="O1669">
        <v>250</v>
      </c>
      <c r="P1669">
        <v>0.5</v>
      </c>
      <c r="Q1669">
        <v>1</v>
      </c>
      <c r="R1669">
        <v>2.16</v>
      </c>
      <c r="T1669">
        <v>14</v>
      </c>
      <c r="U1669">
        <v>38</v>
      </c>
      <c r="V1669">
        <v>110</v>
      </c>
      <c r="W1669">
        <v>3.26</v>
      </c>
      <c r="X1669">
        <v>5</v>
      </c>
      <c r="Y1669">
        <v>0.5</v>
      </c>
      <c r="Z1669">
        <v>0.22</v>
      </c>
      <c r="AA1669">
        <v>20</v>
      </c>
      <c r="AB1669">
        <v>1.1000000000000001</v>
      </c>
      <c r="AC1669">
        <v>520</v>
      </c>
      <c r="AD1669">
        <v>0.5</v>
      </c>
      <c r="AE1669">
        <v>0.47</v>
      </c>
      <c r="AF1669">
        <v>23</v>
      </c>
      <c r="AH1669">
        <v>30</v>
      </c>
      <c r="AI1669">
        <v>1</v>
      </c>
      <c r="AJ1669">
        <v>7</v>
      </c>
      <c r="AK1669">
        <v>14</v>
      </c>
      <c r="AL1669">
        <v>0.06</v>
      </c>
      <c r="AN1669">
        <v>5</v>
      </c>
      <c r="AO1669">
        <v>42</v>
      </c>
      <c r="AP1669">
        <v>5</v>
      </c>
      <c r="AQ1669">
        <v>86</v>
      </c>
    </row>
    <row r="1670" spans="1:43" hidden="1" x14ac:dyDescent="0.25">
      <c r="A1670" t="s">
        <v>5581</v>
      </c>
      <c r="B1670" t="s">
        <v>5582</v>
      </c>
      <c r="C1670" s="1" t="str">
        <f t="shared" si="118"/>
        <v>21:0094</v>
      </c>
      <c r="D1670" s="1" t="str">
        <f t="shared" si="119"/>
        <v>21:0012</v>
      </c>
      <c r="E1670" t="s">
        <v>5583</v>
      </c>
      <c r="F1670" t="s">
        <v>5584</v>
      </c>
      <c r="H1670">
        <v>66.269741499999995</v>
      </c>
      <c r="I1670">
        <v>-113.64540119999999</v>
      </c>
      <c r="J1670" s="1" t="str">
        <f t="shared" si="117"/>
        <v>Till</v>
      </c>
      <c r="K1670" s="1" t="str">
        <f t="shared" si="120"/>
        <v>&lt;2 micron</v>
      </c>
      <c r="L1670">
        <v>0.1</v>
      </c>
      <c r="M1670">
        <v>3.33</v>
      </c>
      <c r="N1670">
        <v>4</v>
      </c>
      <c r="O1670">
        <v>230</v>
      </c>
      <c r="P1670">
        <v>1</v>
      </c>
      <c r="Q1670">
        <v>2</v>
      </c>
      <c r="R1670">
        <v>0.96</v>
      </c>
      <c r="T1670">
        <v>20</v>
      </c>
      <c r="U1670">
        <v>55</v>
      </c>
      <c r="V1670">
        <v>84</v>
      </c>
      <c r="W1670">
        <v>4.8</v>
      </c>
      <c r="X1670">
        <v>5</v>
      </c>
      <c r="Y1670">
        <v>0.5</v>
      </c>
      <c r="Z1670">
        <v>0.38</v>
      </c>
      <c r="AA1670">
        <v>30</v>
      </c>
      <c r="AB1670">
        <v>1.49</v>
      </c>
      <c r="AC1670">
        <v>525</v>
      </c>
      <c r="AD1670">
        <v>0.5</v>
      </c>
      <c r="AE1670">
        <v>1.06</v>
      </c>
      <c r="AF1670">
        <v>33</v>
      </c>
      <c r="AH1670">
        <v>14</v>
      </c>
      <c r="AI1670">
        <v>1</v>
      </c>
      <c r="AJ1670">
        <v>17</v>
      </c>
      <c r="AK1670">
        <v>21</v>
      </c>
      <c r="AL1670">
        <v>0.04</v>
      </c>
      <c r="AN1670">
        <v>5</v>
      </c>
      <c r="AO1670">
        <v>66</v>
      </c>
      <c r="AP1670">
        <v>5</v>
      </c>
      <c r="AQ1670">
        <v>84</v>
      </c>
    </row>
    <row r="1671" spans="1:43" hidden="1" x14ac:dyDescent="0.25">
      <c r="A1671" t="s">
        <v>5585</v>
      </c>
      <c r="B1671" t="s">
        <v>5586</v>
      </c>
      <c r="C1671" s="1" t="str">
        <f t="shared" si="118"/>
        <v>21:0094</v>
      </c>
      <c r="D1671" s="1" t="str">
        <f t="shared" si="119"/>
        <v>21:0012</v>
      </c>
      <c r="E1671" t="s">
        <v>5587</v>
      </c>
      <c r="F1671" t="s">
        <v>5588</v>
      </c>
      <c r="H1671">
        <v>66.258183399999993</v>
      </c>
      <c r="I1671">
        <v>-113.8887986</v>
      </c>
      <c r="J1671" s="1" t="str">
        <f t="shared" si="117"/>
        <v>Till</v>
      </c>
      <c r="K1671" s="1" t="str">
        <f t="shared" si="120"/>
        <v>&lt;2 micron</v>
      </c>
      <c r="L1671">
        <v>0.1</v>
      </c>
      <c r="M1671">
        <v>3.83</v>
      </c>
      <c r="N1671">
        <v>54</v>
      </c>
      <c r="O1671">
        <v>1120</v>
      </c>
      <c r="P1671">
        <v>2</v>
      </c>
      <c r="Q1671">
        <v>4</v>
      </c>
      <c r="R1671">
        <v>1.23</v>
      </c>
      <c r="T1671">
        <v>35</v>
      </c>
      <c r="U1671">
        <v>66</v>
      </c>
      <c r="V1671">
        <v>194</v>
      </c>
      <c r="W1671">
        <v>8.99</v>
      </c>
      <c r="X1671">
        <v>5</v>
      </c>
      <c r="Y1671">
        <v>1</v>
      </c>
      <c r="Z1671">
        <v>0.42</v>
      </c>
      <c r="AA1671">
        <v>60</v>
      </c>
      <c r="AB1671">
        <v>1.92</v>
      </c>
      <c r="AC1671">
        <v>3160</v>
      </c>
      <c r="AD1671">
        <v>4</v>
      </c>
      <c r="AE1671">
        <v>1.05</v>
      </c>
      <c r="AF1671">
        <v>42</v>
      </c>
      <c r="AH1671">
        <v>90</v>
      </c>
      <c r="AI1671">
        <v>1</v>
      </c>
      <c r="AJ1671">
        <v>24</v>
      </c>
      <c r="AK1671">
        <v>10</v>
      </c>
      <c r="AL1671">
        <v>0.03</v>
      </c>
      <c r="AN1671">
        <v>5</v>
      </c>
      <c r="AO1671">
        <v>88</v>
      </c>
      <c r="AP1671">
        <v>5</v>
      </c>
      <c r="AQ1671">
        <v>264</v>
      </c>
    </row>
    <row r="1672" spans="1:43" hidden="1" x14ac:dyDescent="0.25">
      <c r="A1672" t="s">
        <v>5589</v>
      </c>
      <c r="B1672" t="s">
        <v>5590</v>
      </c>
      <c r="C1672" s="1" t="str">
        <f t="shared" si="118"/>
        <v>21:0094</v>
      </c>
      <c r="D1672" s="1" t="str">
        <f t="shared" si="119"/>
        <v>21:0012</v>
      </c>
      <c r="E1672" t="s">
        <v>5591</v>
      </c>
      <c r="F1672" t="s">
        <v>5592</v>
      </c>
      <c r="H1672">
        <v>66.286797699999994</v>
      </c>
      <c r="I1672">
        <v>-113.82397109999999</v>
      </c>
      <c r="J1672" s="1" t="str">
        <f t="shared" si="117"/>
        <v>Till</v>
      </c>
      <c r="K1672" s="1" t="str">
        <f t="shared" si="120"/>
        <v>&lt;2 micron</v>
      </c>
      <c r="L1672">
        <v>0.1</v>
      </c>
      <c r="M1672">
        <v>3.84</v>
      </c>
      <c r="N1672">
        <v>8</v>
      </c>
      <c r="O1672">
        <v>310</v>
      </c>
      <c r="P1672">
        <v>1</v>
      </c>
      <c r="Q1672">
        <v>1</v>
      </c>
      <c r="R1672">
        <v>0.8</v>
      </c>
      <c r="T1672">
        <v>21</v>
      </c>
      <c r="U1672">
        <v>63</v>
      </c>
      <c r="V1672">
        <v>155</v>
      </c>
      <c r="W1672">
        <v>5.57</v>
      </c>
      <c r="X1672">
        <v>5</v>
      </c>
      <c r="Y1672">
        <v>1</v>
      </c>
      <c r="Z1672">
        <v>0.42</v>
      </c>
      <c r="AA1672">
        <v>30</v>
      </c>
      <c r="AB1672">
        <v>1.8</v>
      </c>
      <c r="AC1672">
        <v>670</v>
      </c>
      <c r="AD1672">
        <v>0.5</v>
      </c>
      <c r="AE1672">
        <v>0.71</v>
      </c>
      <c r="AF1672">
        <v>40</v>
      </c>
      <c r="AH1672">
        <v>20</v>
      </c>
      <c r="AI1672">
        <v>1</v>
      </c>
      <c r="AJ1672">
        <v>18</v>
      </c>
      <c r="AK1672">
        <v>16</v>
      </c>
      <c r="AL1672">
        <v>0.06</v>
      </c>
      <c r="AN1672">
        <v>5</v>
      </c>
      <c r="AO1672">
        <v>70</v>
      </c>
      <c r="AP1672">
        <v>5</v>
      </c>
      <c r="AQ1672">
        <v>114</v>
      </c>
    </row>
    <row r="1673" spans="1:43" hidden="1" x14ac:dyDescent="0.25">
      <c r="A1673" t="s">
        <v>5593</v>
      </c>
      <c r="B1673" t="s">
        <v>5594</v>
      </c>
      <c r="C1673" s="1" t="str">
        <f t="shared" si="118"/>
        <v>21:0094</v>
      </c>
      <c r="D1673" s="1" t="str">
        <f t="shared" si="119"/>
        <v>21:0012</v>
      </c>
      <c r="E1673" t="s">
        <v>5595</v>
      </c>
      <c r="F1673" t="s">
        <v>5596</v>
      </c>
      <c r="H1673">
        <v>66.330599100000001</v>
      </c>
      <c r="I1673">
        <v>-113.92529759999999</v>
      </c>
      <c r="J1673" s="1" t="str">
        <f t="shared" si="117"/>
        <v>Till</v>
      </c>
      <c r="K1673" s="1" t="str">
        <f t="shared" si="120"/>
        <v>&lt;2 micron</v>
      </c>
      <c r="L1673">
        <v>0.1</v>
      </c>
      <c r="M1673">
        <v>3.54</v>
      </c>
      <c r="N1673">
        <v>6</v>
      </c>
      <c r="O1673">
        <v>310</v>
      </c>
      <c r="P1673">
        <v>1</v>
      </c>
      <c r="Q1673">
        <v>1</v>
      </c>
      <c r="R1673">
        <v>1.99</v>
      </c>
      <c r="T1673">
        <v>23</v>
      </c>
      <c r="U1673">
        <v>59</v>
      </c>
      <c r="V1673">
        <v>145</v>
      </c>
      <c r="W1673">
        <v>5.6</v>
      </c>
      <c r="X1673">
        <v>5</v>
      </c>
      <c r="Y1673">
        <v>1</v>
      </c>
      <c r="Z1673">
        <v>0.56999999999999995</v>
      </c>
      <c r="AA1673">
        <v>30</v>
      </c>
      <c r="AB1673">
        <v>2.09</v>
      </c>
      <c r="AC1673">
        <v>520</v>
      </c>
      <c r="AD1673">
        <v>1</v>
      </c>
      <c r="AE1673">
        <v>0.59</v>
      </c>
      <c r="AF1673">
        <v>38</v>
      </c>
      <c r="AH1673">
        <v>16</v>
      </c>
      <c r="AI1673">
        <v>1</v>
      </c>
      <c r="AJ1673">
        <v>12</v>
      </c>
      <c r="AK1673">
        <v>18</v>
      </c>
      <c r="AL1673">
        <v>0.08</v>
      </c>
      <c r="AN1673">
        <v>5</v>
      </c>
      <c r="AO1673">
        <v>72</v>
      </c>
      <c r="AP1673">
        <v>5</v>
      </c>
      <c r="AQ1673">
        <v>106</v>
      </c>
    </row>
    <row r="1674" spans="1:43" hidden="1" x14ac:dyDescent="0.25">
      <c r="A1674" t="s">
        <v>5597</v>
      </c>
      <c r="B1674" t="s">
        <v>5598</v>
      </c>
      <c r="C1674" s="1" t="str">
        <f t="shared" si="118"/>
        <v>21:0094</v>
      </c>
      <c r="D1674" s="1" t="str">
        <f t="shared" si="119"/>
        <v>21:0012</v>
      </c>
      <c r="E1674" t="s">
        <v>5599</v>
      </c>
      <c r="F1674" t="s">
        <v>5600</v>
      </c>
      <c r="H1674">
        <v>66.354198100000005</v>
      </c>
      <c r="I1674">
        <v>-113.806219</v>
      </c>
      <c r="J1674" s="1" t="str">
        <f t="shared" si="117"/>
        <v>Till</v>
      </c>
      <c r="K1674" s="1" t="str">
        <f t="shared" si="120"/>
        <v>&lt;2 micron</v>
      </c>
      <c r="L1674">
        <v>0.1</v>
      </c>
      <c r="M1674">
        <v>4.28</v>
      </c>
      <c r="N1674">
        <v>22</v>
      </c>
      <c r="O1674">
        <v>170</v>
      </c>
      <c r="P1674">
        <v>2</v>
      </c>
      <c r="Q1674">
        <v>2</v>
      </c>
      <c r="R1674">
        <v>0.18</v>
      </c>
      <c r="T1674">
        <v>48</v>
      </c>
      <c r="U1674">
        <v>66</v>
      </c>
      <c r="V1674">
        <v>77</v>
      </c>
      <c r="W1674">
        <v>5.8</v>
      </c>
      <c r="X1674">
        <v>5</v>
      </c>
      <c r="Y1674">
        <v>1</v>
      </c>
      <c r="Z1674">
        <v>0.2</v>
      </c>
      <c r="AA1674">
        <v>40</v>
      </c>
      <c r="AB1674">
        <v>1</v>
      </c>
      <c r="AC1674">
        <v>2180</v>
      </c>
      <c r="AD1674">
        <v>1</v>
      </c>
      <c r="AE1674">
        <v>0.95</v>
      </c>
      <c r="AF1674">
        <v>51</v>
      </c>
      <c r="AH1674">
        <v>68</v>
      </c>
      <c r="AI1674">
        <v>1</v>
      </c>
      <c r="AJ1674">
        <v>10</v>
      </c>
      <c r="AK1674">
        <v>15</v>
      </c>
      <c r="AL1674">
        <v>7.0000000000000007E-2</v>
      </c>
      <c r="AN1674">
        <v>5</v>
      </c>
      <c r="AO1674">
        <v>88</v>
      </c>
      <c r="AP1674">
        <v>5</v>
      </c>
      <c r="AQ1674">
        <v>158</v>
      </c>
    </row>
    <row r="1675" spans="1:43" hidden="1" x14ac:dyDescent="0.25">
      <c r="A1675" t="s">
        <v>5601</v>
      </c>
      <c r="B1675" t="s">
        <v>5602</v>
      </c>
      <c r="C1675" s="1" t="str">
        <f t="shared" si="118"/>
        <v>21:0094</v>
      </c>
      <c r="D1675" s="1" t="str">
        <f t="shared" si="119"/>
        <v>21:0012</v>
      </c>
      <c r="E1675" t="s">
        <v>5603</v>
      </c>
      <c r="F1675" t="s">
        <v>5604</v>
      </c>
      <c r="H1675">
        <v>66.322752600000001</v>
      </c>
      <c r="I1675">
        <v>-113.6941925</v>
      </c>
      <c r="J1675" s="1" t="str">
        <f t="shared" si="117"/>
        <v>Till</v>
      </c>
      <c r="K1675" s="1" t="str">
        <f t="shared" si="120"/>
        <v>&lt;2 micron</v>
      </c>
      <c r="L1675">
        <v>0.1</v>
      </c>
      <c r="M1675">
        <v>3.1</v>
      </c>
      <c r="N1675">
        <v>16</v>
      </c>
      <c r="O1675">
        <v>290</v>
      </c>
      <c r="P1675">
        <v>1</v>
      </c>
      <c r="Q1675">
        <v>1</v>
      </c>
      <c r="R1675">
        <v>0.87</v>
      </c>
      <c r="T1675">
        <v>25</v>
      </c>
      <c r="U1675">
        <v>53</v>
      </c>
      <c r="V1675">
        <v>157</v>
      </c>
      <c r="W1675">
        <v>5.56</v>
      </c>
      <c r="X1675">
        <v>5</v>
      </c>
      <c r="Y1675">
        <v>0.5</v>
      </c>
      <c r="Z1675">
        <v>0.39</v>
      </c>
      <c r="AA1675">
        <v>30</v>
      </c>
      <c r="AB1675">
        <v>1.78</v>
      </c>
      <c r="AC1675">
        <v>900</v>
      </c>
      <c r="AD1675">
        <v>0.5</v>
      </c>
      <c r="AE1675">
        <v>0.92</v>
      </c>
      <c r="AF1675">
        <v>34</v>
      </c>
      <c r="AH1675">
        <v>38</v>
      </c>
      <c r="AI1675">
        <v>1</v>
      </c>
      <c r="AJ1675">
        <v>19</v>
      </c>
      <c r="AK1675">
        <v>17</v>
      </c>
      <c r="AL1675">
        <v>0.04</v>
      </c>
      <c r="AN1675">
        <v>5</v>
      </c>
      <c r="AO1675">
        <v>65</v>
      </c>
      <c r="AP1675">
        <v>5</v>
      </c>
      <c r="AQ1675">
        <v>130</v>
      </c>
    </row>
    <row r="1676" spans="1:43" hidden="1" x14ac:dyDescent="0.25">
      <c r="A1676" t="s">
        <v>5605</v>
      </c>
      <c r="B1676" t="s">
        <v>5606</v>
      </c>
      <c r="C1676" s="1" t="str">
        <f t="shared" si="118"/>
        <v>21:0094</v>
      </c>
      <c r="D1676" s="1" t="str">
        <f t="shared" si="119"/>
        <v>21:0012</v>
      </c>
      <c r="E1676" t="s">
        <v>5607</v>
      </c>
      <c r="F1676" t="s">
        <v>5608</v>
      </c>
      <c r="H1676">
        <v>66.3733529</v>
      </c>
      <c r="I1676">
        <v>-113.567116</v>
      </c>
      <c r="J1676" s="1" t="str">
        <f t="shared" si="117"/>
        <v>Till</v>
      </c>
      <c r="K1676" s="1" t="str">
        <f t="shared" si="120"/>
        <v>&lt;2 micron</v>
      </c>
      <c r="L1676">
        <v>0.1</v>
      </c>
      <c r="M1676">
        <v>4.3899999999999997</v>
      </c>
      <c r="N1676">
        <v>12</v>
      </c>
      <c r="O1676">
        <v>210</v>
      </c>
      <c r="P1676">
        <v>1.5</v>
      </c>
      <c r="Q1676">
        <v>2</v>
      </c>
      <c r="R1676">
        <v>0.66</v>
      </c>
      <c r="T1676">
        <v>23</v>
      </c>
      <c r="U1676">
        <v>62</v>
      </c>
      <c r="V1676">
        <v>147</v>
      </c>
      <c r="W1676">
        <v>6.15</v>
      </c>
      <c r="X1676">
        <v>5</v>
      </c>
      <c r="Y1676">
        <v>0.5</v>
      </c>
      <c r="Z1676">
        <v>0.56999999999999995</v>
      </c>
      <c r="AA1676">
        <v>30</v>
      </c>
      <c r="AB1676">
        <v>2.21</v>
      </c>
      <c r="AC1676">
        <v>645</v>
      </c>
      <c r="AD1676">
        <v>0.5</v>
      </c>
      <c r="AE1676">
        <v>0.56000000000000005</v>
      </c>
      <c r="AF1676">
        <v>39</v>
      </c>
      <c r="AH1676">
        <v>44</v>
      </c>
      <c r="AI1676">
        <v>1</v>
      </c>
      <c r="AJ1676">
        <v>17</v>
      </c>
      <c r="AK1676">
        <v>16</v>
      </c>
      <c r="AL1676">
        <v>0.03</v>
      </c>
      <c r="AN1676">
        <v>5</v>
      </c>
      <c r="AO1676">
        <v>68</v>
      </c>
      <c r="AP1676">
        <v>5</v>
      </c>
      <c r="AQ1676">
        <v>214</v>
      </c>
    </row>
    <row r="1677" spans="1:43" hidden="1" x14ac:dyDescent="0.25">
      <c r="A1677" t="s">
        <v>5609</v>
      </c>
      <c r="B1677" t="s">
        <v>5610</v>
      </c>
      <c r="C1677" s="1" t="str">
        <f t="shared" si="118"/>
        <v>21:0094</v>
      </c>
      <c r="D1677" s="1" t="str">
        <f t="shared" si="119"/>
        <v>21:0012</v>
      </c>
      <c r="E1677" t="s">
        <v>5611</v>
      </c>
      <c r="F1677" t="s">
        <v>5612</v>
      </c>
      <c r="H1677">
        <v>66.410509399999995</v>
      </c>
      <c r="I1677">
        <v>-113.6943363</v>
      </c>
      <c r="J1677" s="1" t="str">
        <f t="shared" si="117"/>
        <v>Till</v>
      </c>
      <c r="K1677" s="1" t="str">
        <f t="shared" si="120"/>
        <v>&lt;2 micron</v>
      </c>
      <c r="L1677">
        <v>0.1</v>
      </c>
      <c r="M1677">
        <v>3.72</v>
      </c>
      <c r="N1677">
        <v>2</v>
      </c>
      <c r="O1677">
        <v>250</v>
      </c>
      <c r="P1677">
        <v>1</v>
      </c>
      <c r="Q1677">
        <v>1</v>
      </c>
      <c r="R1677">
        <v>2.68</v>
      </c>
      <c r="T1677">
        <v>18</v>
      </c>
      <c r="U1677">
        <v>61</v>
      </c>
      <c r="V1677">
        <v>72</v>
      </c>
      <c r="W1677">
        <v>4.9000000000000004</v>
      </c>
      <c r="X1677">
        <v>5</v>
      </c>
      <c r="Y1677">
        <v>0.5</v>
      </c>
      <c r="Z1677">
        <v>0.68</v>
      </c>
      <c r="AA1677">
        <v>30</v>
      </c>
      <c r="AB1677">
        <v>2.25</v>
      </c>
      <c r="AC1677">
        <v>505</v>
      </c>
      <c r="AD1677">
        <v>0.5</v>
      </c>
      <c r="AE1677">
        <v>0.31</v>
      </c>
      <c r="AF1677">
        <v>35</v>
      </c>
      <c r="AH1677">
        <v>22</v>
      </c>
      <c r="AI1677">
        <v>1</v>
      </c>
      <c r="AJ1677">
        <v>8</v>
      </c>
      <c r="AK1677">
        <v>35</v>
      </c>
      <c r="AL1677">
        <v>0.08</v>
      </c>
      <c r="AN1677">
        <v>5</v>
      </c>
      <c r="AO1677">
        <v>63</v>
      </c>
      <c r="AP1677">
        <v>5</v>
      </c>
      <c r="AQ1677">
        <v>116</v>
      </c>
    </row>
    <row r="1678" spans="1:43" hidden="1" x14ac:dyDescent="0.25">
      <c r="A1678" t="s">
        <v>5613</v>
      </c>
      <c r="B1678" t="s">
        <v>5614</v>
      </c>
      <c r="C1678" s="1" t="str">
        <f t="shared" si="118"/>
        <v>21:0094</v>
      </c>
      <c r="D1678" s="1" t="str">
        <f t="shared" si="119"/>
        <v>21:0012</v>
      </c>
      <c r="E1678" t="s">
        <v>5611</v>
      </c>
      <c r="F1678" t="s">
        <v>5615</v>
      </c>
      <c r="H1678">
        <v>66.410509399999995</v>
      </c>
      <c r="I1678">
        <v>-113.6943363</v>
      </c>
      <c r="J1678" s="1" t="str">
        <f t="shared" si="117"/>
        <v>Till</v>
      </c>
      <c r="K1678" s="1" t="str">
        <f t="shared" si="120"/>
        <v>&lt;2 micron</v>
      </c>
      <c r="L1678">
        <v>0.1</v>
      </c>
      <c r="M1678">
        <v>3.42</v>
      </c>
      <c r="N1678">
        <v>4</v>
      </c>
      <c r="O1678">
        <v>230</v>
      </c>
      <c r="P1678">
        <v>1</v>
      </c>
      <c r="Q1678">
        <v>1</v>
      </c>
      <c r="R1678">
        <v>2.71</v>
      </c>
      <c r="T1678">
        <v>18</v>
      </c>
      <c r="U1678">
        <v>57</v>
      </c>
      <c r="V1678">
        <v>73</v>
      </c>
      <c r="W1678">
        <v>4.62</v>
      </c>
      <c r="X1678">
        <v>5</v>
      </c>
      <c r="Y1678">
        <v>0.5</v>
      </c>
      <c r="Z1678">
        <v>0.5</v>
      </c>
      <c r="AA1678">
        <v>30</v>
      </c>
      <c r="AB1678">
        <v>2.2200000000000002</v>
      </c>
      <c r="AC1678">
        <v>475</v>
      </c>
      <c r="AD1678">
        <v>0.5</v>
      </c>
      <c r="AE1678">
        <v>0.28999999999999998</v>
      </c>
      <c r="AF1678">
        <v>38</v>
      </c>
      <c r="AH1678">
        <v>20</v>
      </c>
      <c r="AI1678">
        <v>1</v>
      </c>
      <c r="AJ1678">
        <v>7</v>
      </c>
      <c r="AK1678">
        <v>33</v>
      </c>
      <c r="AL1678">
        <v>7.0000000000000007E-2</v>
      </c>
      <c r="AN1678">
        <v>5</v>
      </c>
      <c r="AO1678">
        <v>59</v>
      </c>
      <c r="AP1678">
        <v>5</v>
      </c>
      <c r="AQ1678">
        <v>112</v>
      </c>
    </row>
    <row r="1679" spans="1:43" hidden="1" x14ac:dyDescent="0.25">
      <c r="A1679" t="s">
        <v>5616</v>
      </c>
      <c r="B1679" t="s">
        <v>5617</v>
      </c>
      <c r="C1679" s="1" t="str">
        <f t="shared" si="118"/>
        <v>21:0094</v>
      </c>
      <c r="D1679" s="1" t="str">
        <f t="shared" si="119"/>
        <v>21:0012</v>
      </c>
      <c r="E1679" t="s">
        <v>5618</v>
      </c>
      <c r="F1679" t="s">
        <v>5619</v>
      </c>
      <c r="H1679">
        <v>66.416527799999997</v>
      </c>
      <c r="I1679">
        <v>-113.8280267</v>
      </c>
      <c r="J1679" s="1" t="str">
        <f t="shared" si="117"/>
        <v>Till</v>
      </c>
      <c r="K1679" s="1" t="str">
        <f t="shared" si="120"/>
        <v>&lt;2 micron</v>
      </c>
      <c r="L1679">
        <v>0.1</v>
      </c>
      <c r="M1679">
        <v>3.5</v>
      </c>
      <c r="N1679">
        <v>1</v>
      </c>
      <c r="O1679">
        <v>200</v>
      </c>
      <c r="P1679">
        <v>1</v>
      </c>
      <c r="Q1679">
        <v>1</v>
      </c>
      <c r="R1679">
        <v>0.78</v>
      </c>
      <c r="T1679">
        <v>22</v>
      </c>
      <c r="U1679">
        <v>52</v>
      </c>
      <c r="V1679">
        <v>95</v>
      </c>
      <c r="W1679">
        <v>4.43</v>
      </c>
      <c r="X1679">
        <v>5</v>
      </c>
      <c r="Y1679">
        <v>0.5</v>
      </c>
      <c r="Z1679">
        <v>0.46</v>
      </c>
      <c r="AA1679">
        <v>20</v>
      </c>
      <c r="AB1679">
        <v>1.67</v>
      </c>
      <c r="AC1679">
        <v>485</v>
      </c>
      <c r="AD1679">
        <v>0.5</v>
      </c>
      <c r="AE1679">
        <v>0.57999999999999996</v>
      </c>
      <c r="AF1679">
        <v>40</v>
      </c>
      <c r="AH1679">
        <v>26</v>
      </c>
      <c r="AI1679">
        <v>1</v>
      </c>
      <c r="AJ1679">
        <v>11</v>
      </c>
      <c r="AK1679">
        <v>15</v>
      </c>
      <c r="AL1679">
        <v>0.03</v>
      </c>
      <c r="AN1679">
        <v>5</v>
      </c>
      <c r="AO1679">
        <v>52</v>
      </c>
      <c r="AP1679">
        <v>5</v>
      </c>
      <c r="AQ1679">
        <v>162</v>
      </c>
    </row>
    <row r="1680" spans="1:43" hidden="1" x14ac:dyDescent="0.25">
      <c r="A1680" t="s">
        <v>5620</v>
      </c>
      <c r="B1680" t="s">
        <v>5621</v>
      </c>
      <c r="C1680" s="1" t="str">
        <f t="shared" si="118"/>
        <v>21:0094</v>
      </c>
      <c r="D1680" s="1" t="str">
        <f t="shared" si="119"/>
        <v>21:0012</v>
      </c>
      <c r="E1680" t="s">
        <v>5622</v>
      </c>
      <c r="F1680" t="s">
        <v>5623</v>
      </c>
      <c r="H1680">
        <v>66.389440899999997</v>
      </c>
      <c r="I1680">
        <v>-113.9333324</v>
      </c>
      <c r="J1680" s="1" t="str">
        <f t="shared" si="117"/>
        <v>Till</v>
      </c>
      <c r="K1680" s="1" t="str">
        <f t="shared" si="120"/>
        <v>&lt;2 micron</v>
      </c>
      <c r="L1680">
        <v>0.1</v>
      </c>
      <c r="M1680">
        <v>3.45</v>
      </c>
      <c r="N1680">
        <v>4</v>
      </c>
      <c r="O1680">
        <v>230</v>
      </c>
      <c r="P1680">
        <v>1</v>
      </c>
      <c r="Q1680">
        <v>1</v>
      </c>
      <c r="R1680">
        <v>0.76</v>
      </c>
      <c r="T1680">
        <v>19</v>
      </c>
      <c r="U1680">
        <v>63</v>
      </c>
      <c r="V1680">
        <v>104</v>
      </c>
      <c r="W1680">
        <v>4.66</v>
      </c>
      <c r="X1680">
        <v>5</v>
      </c>
      <c r="Y1680">
        <v>0.5</v>
      </c>
      <c r="Z1680">
        <v>0.36</v>
      </c>
      <c r="AA1680">
        <v>30</v>
      </c>
      <c r="AB1680">
        <v>2.0299999999999998</v>
      </c>
      <c r="AC1680">
        <v>770</v>
      </c>
      <c r="AD1680">
        <v>0.5</v>
      </c>
      <c r="AE1680">
        <v>0.79</v>
      </c>
      <c r="AF1680">
        <v>37</v>
      </c>
      <c r="AH1680">
        <v>16</v>
      </c>
      <c r="AI1680">
        <v>1</v>
      </c>
      <c r="AJ1680">
        <v>13</v>
      </c>
      <c r="AK1680">
        <v>16</v>
      </c>
      <c r="AL1680">
        <v>0.05</v>
      </c>
      <c r="AN1680">
        <v>5</v>
      </c>
      <c r="AO1680">
        <v>70</v>
      </c>
      <c r="AP1680">
        <v>5</v>
      </c>
      <c r="AQ1680">
        <v>78</v>
      </c>
    </row>
    <row r="1681" spans="1:43" hidden="1" x14ac:dyDescent="0.25">
      <c r="A1681" t="s">
        <v>5624</v>
      </c>
      <c r="B1681" t="s">
        <v>5625</v>
      </c>
      <c r="C1681" s="1" t="str">
        <f t="shared" si="118"/>
        <v>21:0094</v>
      </c>
      <c r="D1681" s="1" t="str">
        <f t="shared" si="119"/>
        <v>21:0012</v>
      </c>
      <c r="E1681" t="s">
        <v>5626</v>
      </c>
      <c r="F1681" t="s">
        <v>5627</v>
      </c>
      <c r="H1681">
        <v>66.480058499999998</v>
      </c>
      <c r="I1681">
        <v>-113.89914760000001</v>
      </c>
      <c r="J1681" s="1" t="str">
        <f t="shared" si="117"/>
        <v>Till</v>
      </c>
      <c r="K1681" s="1" t="str">
        <f t="shared" si="120"/>
        <v>&lt;2 micron</v>
      </c>
      <c r="L1681">
        <v>0.1</v>
      </c>
      <c r="M1681">
        <v>3.66</v>
      </c>
      <c r="N1681">
        <v>4</v>
      </c>
      <c r="O1681">
        <v>310</v>
      </c>
      <c r="P1681">
        <v>1</v>
      </c>
      <c r="Q1681">
        <v>2</v>
      </c>
      <c r="R1681">
        <v>1.6</v>
      </c>
      <c r="T1681">
        <v>29</v>
      </c>
      <c r="U1681">
        <v>54</v>
      </c>
      <c r="V1681">
        <v>120</v>
      </c>
      <c r="W1681">
        <v>4.97</v>
      </c>
      <c r="X1681">
        <v>5</v>
      </c>
      <c r="Y1681">
        <v>0.5</v>
      </c>
      <c r="Z1681">
        <v>0.46</v>
      </c>
      <c r="AA1681">
        <v>30</v>
      </c>
      <c r="AB1681">
        <v>2.02</v>
      </c>
      <c r="AC1681">
        <v>445</v>
      </c>
      <c r="AD1681">
        <v>0.5</v>
      </c>
      <c r="AE1681">
        <v>0.56999999999999995</v>
      </c>
      <c r="AF1681">
        <v>48</v>
      </c>
      <c r="AH1681">
        <v>40</v>
      </c>
      <c r="AI1681">
        <v>1</v>
      </c>
      <c r="AJ1681">
        <v>12</v>
      </c>
      <c r="AK1681">
        <v>16</v>
      </c>
      <c r="AL1681">
        <v>0.04</v>
      </c>
      <c r="AN1681">
        <v>5</v>
      </c>
      <c r="AO1681">
        <v>63</v>
      </c>
      <c r="AP1681">
        <v>5</v>
      </c>
      <c r="AQ1681">
        <v>206</v>
      </c>
    </row>
    <row r="1682" spans="1:43" hidden="1" x14ac:dyDescent="0.25">
      <c r="A1682" t="s">
        <v>5628</v>
      </c>
      <c r="B1682" t="s">
        <v>5629</v>
      </c>
      <c r="C1682" s="1" t="str">
        <f t="shared" si="118"/>
        <v>21:0094</v>
      </c>
      <c r="D1682" s="1" t="str">
        <f t="shared" si="119"/>
        <v>21:0012</v>
      </c>
      <c r="E1682" t="s">
        <v>5630</v>
      </c>
      <c r="F1682" t="s">
        <v>5631</v>
      </c>
      <c r="H1682">
        <v>66.479402300000004</v>
      </c>
      <c r="I1682">
        <v>-113.7578228</v>
      </c>
      <c r="J1682" s="1" t="str">
        <f t="shared" si="117"/>
        <v>Till</v>
      </c>
      <c r="K1682" s="1" t="str">
        <f t="shared" si="120"/>
        <v>&lt;2 micron</v>
      </c>
      <c r="L1682">
        <v>0.4</v>
      </c>
      <c r="M1682">
        <v>3.28</v>
      </c>
      <c r="N1682">
        <v>18</v>
      </c>
      <c r="O1682">
        <v>160</v>
      </c>
      <c r="P1682">
        <v>1</v>
      </c>
      <c r="Q1682">
        <v>1</v>
      </c>
      <c r="R1682">
        <v>4.1900000000000004</v>
      </c>
      <c r="T1682">
        <v>21</v>
      </c>
      <c r="U1682">
        <v>48</v>
      </c>
      <c r="V1682">
        <v>123</v>
      </c>
      <c r="W1682">
        <v>5.18</v>
      </c>
      <c r="X1682">
        <v>5</v>
      </c>
      <c r="Y1682">
        <v>0.5</v>
      </c>
      <c r="Z1682">
        <v>0.52</v>
      </c>
      <c r="AA1682">
        <v>30</v>
      </c>
      <c r="AB1682">
        <v>2.12</v>
      </c>
      <c r="AC1682">
        <v>605</v>
      </c>
      <c r="AD1682">
        <v>0.5</v>
      </c>
      <c r="AE1682">
        <v>0.38</v>
      </c>
      <c r="AF1682">
        <v>36</v>
      </c>
      <c r="AH1682">
        <v>40</v>
      </c>
      <c r="AI1682">
        <v>1</v>
      </c>
      <c r="AJ1682">
        <v>9</v>
      </c>
      <c r="AK1682">
        <v>45</v>
      </c>
      <c r="AL1682">
        <v>0.05</v>
      </c>
      <c r="AN1682">
        <v>5</v>
      </c>
      <c r="AO1682">
        <v>57</v>
      </c>
      <c r="AP1682">
        <v>5</v>
      </c>
      <c r="AQ1682">
        <v>172</v>
      </c>
    </row>
    <row r="1683" spans="1:43" hidden="1" x14ac:dyDescent="0.25">
      <c r="A1683" t="s">
        <v>5632</v>
      </c>
      <c r="B1683" t="s">
        <v>5633</v>
      </c>
      <c r="C1683" s="1" t="str">
        <f t="shared" si="118"/>
        <v>21:0094</v>
      </c>
      <c r="D1683" s="1" t="str">
        <f t="shared" si="119"/>
        <v>21:0012</v>
      </c>
      <c r="E1683" t="s">
        <v>5634</v>
      </c>
      <c r="F1683" t="s">
        <v>5635</v>
      </c>
      <c r="H1683">
        <v>66.461611300000001</v>
      </c>
      <c r="I1683">
        <v>-113.5865395</v>
      </c>
      <c r="J1683" s="1" t="str">
        <f t="shared" si="117"/>
        <v>Till</v>
      </c>
      <c r="K1683" s="1" t="str">
        <f t="shared" si="120"/>
        <v>&lt;2 micron</v>
      </c>
      <c r="L1683">
        <v>0.1</v>
      </c>
      <c r="M1683">
        <v>3.79</v>
      </c>
      <c r="N1683">
        <v>1</v>
      </c>
      <c r="O1683">
        <v>270</v>
      </c>
      <c r="P1683">
        <v>1.5</v>
      </c>
      <c r="Q1683">
        <v>1</v>
      </c>
      <c r="R1683">
        <v>0.85</v>
      </c>
      <c r="T1683">
        <v>24</v>
      </c>
      <c r="U1683">
        <v>68</v>
      </c>
      <c r="V1683">
        <v>163</v>
      </c>
      <c r="W1683">
        <v>4.3600000000000003</v>
      </c>
      <c r="X1683">
        <v>5</v>
      </c>
      <c r="Y1683">
        <v>0.5</v>
      </c>
      <c r="Z1683">
        <v>0.44</v>
      </c>
      <c r="AA1683">
        <v>30</v>
      </c>
      <c r="AB1683">
        <v>1.66</v>
      </c>
      <c r="AC1683">
        <v>885</v>
      </c>
      <c r="AD1683">
        <v>0.5</v>
      </c>
      <c r="AE1683">
        <v>0.82</v>
      </c>
      <c r="AF1683">
        <v>39</v>
      </c>
      <c r="AH1683">
        <v>80</v>
      </c>
      <c r="AI1683">
        <v>1</v>
      </c>
      <c r="AJ1683">
        <v>14</v>
      </c>
      <c r="AK1683">
        <v>15</v>
      </c>
      <c r="AL1683">
        <v>0.03</v>
      </c>
      <c r="AN1683">
        <v>5</v>
      </c>
      <c r="AO1683">
        <v>55</v>
      </c>
      <c r="AP1683">
        <v>5</v>
      </c>
      <c r="AQ1683">
        <v>166</v>
      </c>
    </row>
    <row r="1684" spans="1:43" hidden="1" x14ac:dyDescent="0.25">
      <c r="A1684" t="s">
        <v>5636</v>
      </c>
      <c r="B1684" t="s">
        <v>5637</v>
      </c>
      <c r="C1684" s="1" t="str">
        <f t="shared" si="118"/>
        <v>21:0094</v>
      </c>
      <c r="D1684" s="1" t="str">
        <f t="shared" si="119"/>
        <v>21:0012</v>
      </c>
      <c r="E1684" t="s">
        <v>5638</v>
      </c>
      <c r="F1684" t="s">
        <v>5639</v>
      </c>
      <c r="H1684">
        <v>66.512799900000005</v>
      </c>
      <c r="I1684">
        <v>-113.6688552</v>
      </c>
      <c r="J1684" s="1" t="str">
        <f t="shared" si="117"/>
        <v>Till</v>
      </c>
      <c r="K1684" s="1" t="str">
        <f t="shared" si="120"/>
        <v>&lt;2 micron</v>
      </c>
      <c r="L1684">
        <v>0.1</v>
      </c>
      <c r="M1684">
        <v>3.36</v>
      </c>
      <c r="N1684">
        <v>12</v>
      </c>
      <c r="O1684">
        <v>270</v>
      </c>
      <c r="P1684">
        <v>1.5</v>
      </c>
      <c r="Q1684">
        <v>2</v>
      </c>
      <c r="R1684">
        <v>0.5</v>
      </c>
      <c r="T1684">
        <v>23</v>
      </c>
      <c r="U1684">
        <v>55</v>
      </c>
      <c r="V1684">
        <v>99</v>
      </c>
      <c r="W1684">
        <v>5.27</v>
      </c>
      <c r="X1684">
        <v>5</v>
      </c>
      <c r="Y1684">
        <v>0.5</v>
      </c>
      <c r="Z1684">
        <v>0.48</v>
      </c>
      <c r="AA1684">
        <v>40</v>
      </c>
      <c r="AB1684">
        <v>1.97</v>
      </c>
      <c r="AC1684">
        <v>1150</v>
      </c>
      <c r="AD1684">
        <v>0.5</v>
      </c>
      <c r="AE1684">
        <v>0.64</v>
      </c>
      <c r="AF1684">
        <v>36</v>
      </c>
      <c r="AH1684">
        <v>34</v>
      </c>
      <c r="AI1684">
        <v>1</v>
      </c>
      <c r="AJ1684">
        <v>13</v>
      </c>
      <c r="AK1684">
        <v>12</v>
      </c>
      <c r="AL1684">
        <v>0.04</v>
      </c>
      <c r="AN1684">
        <v>5</v>
      </c>
      <c r="AO1684">
        <v>54</v>
      </c>
      <c r="AP1684">
        <v>5</v>
      </c>
      <c r="AQ1684">
        <v>106</v>
      </c>
    </row>
    <row r="1685" spans="1:43" hidden="1" x14ac:dyDescent="0.25">
      <c r="A1685" t="s">
        <v>5640</v>
      </c>
      <c r="B1685" t="s">
        <v>5641</v>
      </c>
      <c r="C1685" s="1" t="str">
        <f t="shared" si="118"/>
        <v>21:0094</v>
      </c>
      <c r="D1685" s="1" t="str">
        <f t="shared" si="119"/>
        <v>21:0012</v>
      </c>
      <c r="E1685" t="s">
        <v>5642</v>
      </c>
      <c r="F1685" t="s">
        <v>5643</v>
      </c>
      <c r="H1685">
        <v>66.502680100000006</v>
      </c>
      <c r="I1685">
        <v>-113.5312663</v>
      </c>
      <c r="J1685" s="1" t="str">
        <f t="shared" si="117"/>
        <v>Till</v>
      </c>
      <c r="K1685" s="1" t="str">
        <f t="shared" si="120"/>
        <v>&lt;2 micron</v>
      </c>
      <c r="L1685">
        <v>0.1</v>
      </c>
      <c r="M1685">
        <v>2.95</v>
      </c>
      <c r="N1685">
        <v>18</v>
      </c>
      <c r="O1685">
        <v>460</v>
      </c>
      <c r="P1685">
        <v>1</v>
      </c>
      <c r="Q1685">
        <v>1</v>
      </c>
      <c r="R1685">
        <v>2.17</v>
      </c>
      <c r="T1685">
        <v>19</v>
      </c>
      <c r="U1685">
        <v>54</v>
      </c>
      <c r="V1685">
        <v>204</v>
      </c>
      <c r="W1685">
        <v>5</v>
      </c>
      <c r="X1685">
        <v>5</v>
      </c>
      <c r="Y1685">
        <v>0.5</v>
      </c>
      <c r="Z1685">
        <v>0.46</v>
      </c>
      <c r="AA1685">
        <v>20</v>
      </c>
      <c r="AB1685">
        <v>2.2400000000000002</v>
      </c>
      <c r="AC1685">
        <v>585</v>
      </c>
      <c r="AD1685">
        <v>1</v>
      </c>
      <c r="AE1685">
        <v>0.42</v>
      </c>
      <c r="AF1685">
        <v>34</v>
      </c>
      <c r="AH1685">
        <v>40</v>
      </c>
      <c r="AI1685">
        <v>1</v>
      </c>
      <c r="AJ1685">
        <v>9</v>
      </c>
      <c r="AK1685">
        <v>14</v>
      </c>
      <c r="AL1685">
        <v>0.08</v>
      </c>
      <c r="AN1685">
        <v>5</v>
      </c>
      <c r="AO1685">
        <v>58</v>
      </c>
      <c r="AP1685">
        <v>5</v>
      </c>
      <c r="AQ1685">
        <v>142</v>
      </c>
    </row>
    <row r="1686" spans="1:43" hidden="1" x14ac:dyDescent="0.25">
      <c r="A1686" t="s">
        <v>5644</v>
      </c>
      <c r="B1686" t="s">
        <v>5645</v>
      </c>
      <c r="C1686" s="1" t="str">
        <f t="shared" si="118"/>
        <v>21:0094</v>
      </c>
      <c r="D1686" s="1" t="str">
        <f t="shared" si="119"/>
        <v>21:0012</v>
      </c>
      <c r="E1686" t="s">
        <v>5646</v>
      </c>
      <c r="F1686" t="s">
        <v>5647</v>
      </c>
      <c r="H1686">
        <v>66.589341300000001</v>
      </c>
      <c r="I1686">
        <v>-113.7144857</v>
      </c>
      <c r="J1686" s="1" t="str">
        <f t="shared" si="117"/>
        <v>Till</v>
      </c>
      <c r="K1686" s="1" t="str">
        <f t="shared" si="120"/>
        <v>&lt;2 micron</v>
      </c>
      <c r="L1686">
        <v>0.1</v>
      </c>
      <c r="M1686">
        <v>3.6</v>
      </c>
      <c r="N1686">
        <v>8</v>
      </c>
      <c r="O1686">
        <v>300</v>
      </c>
      <c r="P1686">
        <v>1</v>
      </c>
      <c r="Q1686">
        <v>2</v>
      </c>
      <c r="R1686">
        <v>1.43</v>
      </c>
      <c r="T1686">
        <v>31</v>
      </c>
      <c r="U1686">
        <v>57</v>
      </c>
      <c r="V1686">
        <v>132</v>
      </c>
      <c r="W1686">
        <v>5.57</v>
      </c>
      <c r="X1686">
        <v>5</v>
      </c>
      <c r="Y1686">
        <v>0.5</v>
      </c>
      <c r="Z1686">
        <v>0.51</v>
      </c>
      <c r="AA1686">
        <v>30</v>
      </c>
      <c r="AB1686">
        <v>2.3199999999999998</v>
      </c>
      <c r="AC1686">
        <v>760</v>
      </c>
      <c r="AD1686">
        <v>0.5</v>
      </c>
      <c r="AE1686">
        <v>0.48</v>
      </c>
      <c r="AF1686">
        <v>43</v>
      </c>
      <c r="AH1686">
        <v>34</v>
      </c>
      <c r="AI1686">
        <v>1</v>
      </c>
      <c r="AJ1686">
        <v>10</v>
      </c>
      <c r="AK1686">
        <v>16</v>
      </c>
      <c r="AL1686">
        <v>7.0000000000000007E-2</v>
      </c>
      <c r="AN1686">
        <v>5</v>
      </c>
      <c r="AO1686">
        <v>68</v>
      </c>
      <c r="AP1686">
        <v>5</v>
      </c>
      <c r="AQ1686">
        <v>138</v>
      </c>
    </row>
    <row r="1687" spans="1:43" hidden="1" x14ac:dyDescent="0.25">
      <c r="A1687" t="s">
        <v>5648</v>
      </c>
      <c r="B1687" t="s">
        <v>5649</v>
      </c>
      <c r="C1687" s="1" t="str">
        <f t="shared" si="118"/>
        <v>21:0094</v>
      </c>
      <c r="D1687" s="1" t="str">
        <f t="shared" si="119"/>
        <v>21:0012</v>
      </c>
      <c r="E1687" t="s">
        <v>5650</v>
      </c>
      <c r="F1687" t="s">
        <v>5651</v>
      </c>
      <c r="H1687">
        <v>66.558052099999998</v>
      </c>
      <c r="I1687">
        <v>-113.8077825</v>
      </c>
      <c r="J1687" s="1" t="str">
        <f t="shared" si="117"/>
        <v>Till</v>
      </c>
      <c r="K1687" s="1" t="str">
        <f t="shared" si="120"/>
        <v>&lt;2 micron</v>
      </c>
      <c r="L1687">
        <v>0.1</v>
      </c>
      <c r="M1687">
        <v>3.38</v>
      </c>
      <c r="N1687">
        <v>26</v>
      </c>
      <c r="O1687">
        <v>570</v>
      </c>
      <c r="P1687">
        <v>1</v>
      </c>
      <c r="Q1687">
        <v>1</v>
      </c>
      <c r="R1687">
        <v>0.8</v>
      </c>
      <c r="T1687">
        <v>26</v>
      </c>
      <c r="U1687">
        <v>46</v>
      </c>
      <c r="V1687">
        <v>61</v>
      </c>
      <c r="W1687">
        <v>5.1100000000000003</v>
      </c>
      <c r="X1687">
        <v>5</v>
      </c>
      <c r="Y1687">
        <v>0.5</v>
      </c>
      <c r="Z1687">
        <v>0.61</v>
      </c>
      <c r="AA1687">
        <v>30</v>
      </c>
      <c r="AB1687">
        <v>1.77</v>
      </c>
      <c r="AC1687">
        <v>1260</v>
      </c>
      <c r="AD1687">
        <v>0.5</v>
      </c>
      <c r="AE1687">
        <v>0.55000000000000004</v>
      </c>
      <c r="AF1687">
        <v>37</v>
      </c>
      <c r="AH1687">
        <v>42</v>
      </c>
      <c r="AI1687">
        <v>1</v>
      </c>
      <c r="AJ1687">
        <v>9</v>
      </c>
      <c r="AK1687">
        <v>8</v>
      </c>
      <c r="AL1687">
        <v>0.02</v>
      </c>
      <c r="AN1687">
        <v>5</v>
      </c>
      <c r="AO1687">
        <v>46</v>
      </c>
      <c r="AP1687">
        <v>5</v>
      </c>
      <c r="AQ1687">
        <v>162</v>
      </c>
    </row>
    <row r="1688" spans="1:43" hidden="1" x14ac:dyDescent="0.25">
      <c r="A1688" t="s">
        <v>5652</v>
      </c>
      <c r="B1688" t="s">
        <v>5653</v>
      </c>
      <c r="C1688" s="1" t="str">
        <f t="shared" si="118"/>
        <v>21:0094</v>
      </c>
      <c r="D1688" s="1" t="str">
        <f t="shared" si="119"/>
        <v>21:0012</v>
      </c>
      <c r="E1688" t="s">
        <v>5654</v>
      </c>
      <c r="F1688" t="s">
        <v>5655</v>
      </c>
      <c r="H1688">
        <v>66.606227200000006</v>
      </c>
      <c r="I1688">
        <v>-113.9383606</v>
      </c>
      <c r="J1688" s="1" t="str">
        <f t="shared" si="117"/>
        <v>Till</v>
      </c>
      <c r="K1688" s="1" t="str">
        <f t="shared" si="120"/>
        <v>&lt;2 micron</v>
      </c>
      <c r="L1688">
        <v>0.4</v>
      </c>
      <c r="M1688">
        <v>3.23</v>
      </c>
      <c r="N1688">
        <v>8</v>
      </c>
      <c r="O1688">
        <v>310</v>
      </c>
      <c r="P1688">
        <v>1</v>
      </c>
      <c r="Q1688">
        <v>2</v>
      </c>
      <c r="R1688">
        <v>0.8</v>
      </c>
      <c r="T1688">
        <v>21</v>
      </c>
      <c r="U1688">
        <v>49</v>
      </c>
      <c r="V1688">
        <v>100</v>
      </c>
      <c r="W1688">
        <v>5.15</v>
      </c>
      <c r="X1688">
        <v>5</v>
      </c>
      <c r="Y1688">
        <v>0.5</v>
      </c>
      <c r="Z1688">
        <v>0.44</v>
      </c>
      <c r="AA1688">
        <v>20</v>
      </c>
      <c r="AB1688">
        <v>1.9</v>
      </c>
      <c r="AC1688">
        <v>480</v>
      </c>
      <c r="AD1688">
        <v>0.5</v>
      </c>
      <c r="AE1688">
        <v>0.39</v>
      </c>
      <c r="AF1688">
        <v>36</v>
      </c>
      <c r="AH1688">
        <v>26</v>
      </c>
      <c r="AI1688">
        <v>1</v>
      </c>
      <c r="AJ1688">
        <v>9</v>
      </c>
      <c r="AK1688">
        <v>14</v>
      </c>
      <c r="AL1688">
        <v>0.04</v>
      </c>
      <c r="AN1688">
        <v>5</v>
      </c>
      <c r="AO1688">
        <v>50</v>
      </c>
      <c r="AP1688">
        <v>5</v>
      </c>
      <c r="AQ1688">
        <v>134</v>
      </c>
    </row>
    <row r="1689" spans="1:43" hidden="1" x14ac:dyDescent="0.25">
      <c r="A1689" t="s">
        <v>5656</v>
      </c>
      <c r="B1689" t="s">
        <v>5657</v>
      </c>
      <c r="C1689" s="1" t="str">
        <f t="shared" si="118"/>
        <v>21:0094</v>
      </c>
      <c r="D1689" s="1" t="str">
        <f t="shared" si="119"/>
        <v>21:0012</v>
      </c>
      <c r="E1689" t="s">
        <v>5658</v>
      </c>
      <c r="F1689" t="s">
        <v>5659</v>
      </c>
      <c r="H1689">
        <v>66.533421500000003</v>
      </c>
      <c r="I1689">
        <v>-113.9395117</v>
      </c>
      <c r="J1689" s="1" t="str">
        <f t="shared" si="117"/>
        <v>Till</v>
      </c>
      <c r="K1689" s="1" t="str">
        <f t="shared" si="120"/>
        <v>&lt;2 micron</v>
      </c>
      <c r="L1689">
        <v>0.1</v>
      </c>
      <c r="M1689">
        <v>2.98</v>
      </c>
      <c r="N1689">
        <v>4</v>
      </c>
      <c r="O1689">
        <v>380</v>
      </c>
      <c r="P1689">
        <v>1</v>
      </c>
      <c r="Q1689">
        <v>1</v>
      </c>
      <c r="R1689">
        <v>3.28</v>
      </c>
      <c r="T1689">
        <v>22</v>
      </c>
      <c r="U1689">
        <v>44</v>
      </c>
      <c r="V1689">
        <v>68</v>
      </c>
      <c r="W1689">
        <v>4.1100000000000003</v>
      </c>
      <c r="X1689">
        <v>5</v>
      </c>
      <c r="Y1689">
        <v>0.5</v>
      </c>
      <c r="Z1689">
        <v>0.78</v>
      </c>
      <c r="AA1689">
        <v>20</v>
      </c>
      <c r="AB1689">
        <v>2.88</v>
      </c>
      <c r="AC1689">
        <v>580</v>
      </c>
      <c r="AD1689">
        <v>0.5</v>
      </c>
      <c r="AE1689">
        <v>0.26</v>
      </c>
      <c r="AF1689">
        <v>35</v>
      </c>
      <c r="AH1689">
        <v>20</v>
      </c>
      <c r="AI1689">
        <v>1</v>
      </c>
      <c r="AJ1689">
        <v>8</v>
      </c>
      <c r="AK1689">
        <v>30</v>
      </c>
      <c r="AL1689">
        <v>0.06</v>
      </c>
      <c r="AN1689">
        <v>5</v>
      </c>
      <c r="AO1689">
        <v>51</v>
      </c>
      <c r="AP1689">
        <v>5</v>
      </c>
      <c r="AQ1689">
        <v>112</v>
      </c>
    </row>
    <row r="1690" spans="1:43" hidden="1" x14ac:dyDescent="0.25">
      <c r="A1690" t="s">
        <v>5660</v>
      </c>
      <c r="B1690" t="s">
        <v>5661</v>
      </c>
      <c r="C1690" s="1" t="str">
        <f t="shared" si="118"/>
        <v>21:0094</v>
      </c>
      <c r="D1690" s="1" t="str">
        <f t="shared" si="119"/>
        <v>21:0012</v>
      </c>
      <c r="E1690" t="s">
        <v>5658</v>
      </c>
      <c r="F1690" t="s">
        <v>5662</v>
      </c>
      <c r="H1690">
        <v>66.533421500000003</v>
      </c>
      <c r="I1690">
        <v>-113.9395117</v>
      </c>
      <c r="J1690" s="1" t="str">
        <f t="shared" si="117"/>
        <v>Till</v>
      </c>
      <c r="K1690" s="1" t="str">
        <f t="shared" si="120"/>
        <v>&lt;2 micron</v>
      </c>
      <c r="L1690">
        <v>0.1</v>
      </c>
      <c r="M1690">
        <v>3.12</v>
      </c>
      <c r="N1690">
        <v>6</v>
      </c>
      <c r="O1690">
        <v>410</v>
      </c>
      <c r="P1690">
        <v>1</v>
      </c>
      <c r="Q1690">
        <v>2</v>
      </c>
      <c r="R1690">
        <v>3.6</v>
      </c>
      <c r="T1690">
        <v>23</v>
      </c>
      <c r="U1690">
        <v>47</v>
      </c>
      <c r="V1690">
        <v>73</v>
      </c>
      <c r="W1690">
        <v>4.17</v>
      </c>
      <c r="X1690">
        <v>5</v>
      </c>
      <c r="Y1690">
        <v>0.5</v>
      </c>
      <c r="Z1690">
        <v>0.74</v>
      </c>
      <c r="AA1690">
        <v>20</v>
      </c>
      <c r="AB1690">
        <v>3.04</v>
      </c>
      <c r="AC1690">
        <v>600</v>
      </c>
      <c r="AD1690">
        <v>0.5</v>
      </c>
      <c r="AE1690">
        <v>0.24</v>
      </c>
      <c r="AF1690">
        <v>42</v>
      </c>
      <c r="AH1690">
        <v>26</v>
      </c>
      <c r="AI1690">
        <v>1</v>
      </c>
      <c r="AJ1690">
        <v>8</v>
      </c>
      <c r="AK1690">
        <v>30</v>
      </c>
      <c r="AL1690">
        <v>0.06</v>
      </c>
      <c r="AN1690">
        <v>5</v>
      </c>
      <c r="AO1690">
        <v>53</v>
      </c>
      <c r="AP1690">
        <v>5</v>
      </c>
      <c r="AQ1690">
        <v>120</v>
      </c>
    </row>
    <row r="1691" spans="1:43" hidden="1" x14ac:dyDescent="0.25">
      <c r="A1691" t="s">
        <v>5663</v>
      </c>
      <c r="B1691" t="s">
        <v>5664</v>
      </c>
      <c r="C1691" s="1" t="str">
        <f t="shared" si="118"/>
        <v>21:0094</v>
      </c>
      <c r="D1691" s="1" t="str">
        <f t="shared" si="119"/>
        <v>21:0012</v>
      </c>
      <c r="E1691" t="s">
        <v>5665</v>
      </c>
      <c r="F1691" t="s">
        <v>5666</v>
      </c>
      <c r="H1691">
        <v>66.186864700000001</v>
      </c>
      <c r="I1691">
        <v>-113.94254100000001</v>
      </c>
      <c r="J1691" s="1" t="str">
        <f t="shared" si="117"/>
        <v>Till</v>
      </c>
      <c r="K1691" s="1" t="str">
        <f t="shared" si="120"/>
        <v>&lt;2 micron</v>
      </c>
      <c r="L1691">
        <v>0.1</v>
      </c>
      <c r="M1691">
        <v>3.84</v>
      </c>
      <c r="N1691">
        <v>12</v>
      </c>
      <c r="O1691">
        <v>290</v>
      </c>
      <c r="P1691">
        <v>1</v>
      </c>
      <c r="Q1691">
        <v>1</v>
      </c>
      <c r="R1691">
        <v>0.9</v>
      </c>
      <c r="T1691">
        <v>23</v>
      </c>
      <c r="U1691">
        <v>62</v>
      </c>
      <c r="V1691">
        <v>138</v>
      </c>
      <c r="W1691">
        <v>5.62</v>
      </c>
      <c r="X1691">
        <v>5</v>
      </c>
      <c r="Y1691">
        <v>0.5</v>
      </c>
      <c r="Z1691">
        <v>0.47</v>
      </c>
      <c r="AA1691">
        <v>30</v>
      </c>
      <c r="AB1691">
        <v>1.99</v>
      </c>
      <c r="AC1691">
        <v>700</v>
      </c>
      <c r="AD1691">
        <v>0.5</v>
      </c>
      <c r="AE1691">
        <v>0.65</v>
      </c>
      <c r="AF1691">
        <v>40</v>
      </c>
      <c r="AH1691">
        <v>20</v>
      </c>
      <c r="AI1691">
        <v>1</v>
      </c>
      <c r="AJ1691">
        <v>14</v>
      </c>
      <c r="AK1691">
        <v>12</v>
      </c>
      <c r="AL1691">
        <v>7.0000000000000007E-2</v>
      </c>
      <c r="AN1691">
        <v>5</v>
      </c>
      <c r="AO1691">
        <v>75</v>
      </c>
      <c r="AP1691">
        <v>5</v>
      </c>
      <c r="AQ1691">
        <v>100</v>
      </c>
    </row>
    <row r="1692" spans="1:43" hidden="1" x14ac:dyDescent="0.25">
      <c r="A1692" t="s">
        <v>5667</v>
      </c>
      <c r="B1692" t="s">
        <v>5668</v>
      </c>
      <c r="C1692" s="1" t="str">
        <f t="shared" si="118"/>
        <v>21:0094</v>
      </c>
      <c r="D1692" s="1" t="str">
        <f t="shared" si="119"/>
        <v>21:0012</v>
      </c>
      <c r="E1692" t="s">
        <v>5669</v>
      </c>
      <c r="F1692" t="s">
        <v>5670</v>
      </c>
      <c r="H1692">
        <v>66.126968399999996</v>
      </c>
      <c r="I1692">
        <v>-113.9661977</v>
      </c>
      <c r="J1692" s="1" t="str">
        <f t="shared" ref="J1692:J1731" si="121">HYPERLINK("http://geochem.nrcan.gc.ca/cdogs/content/kwd/kwd020044_e.htm", "Till")</f>
        <v>Till</v>
      </c>
      <c r="K1692" s="1" t="str">
        <f t="shared" si="120"/>
        <v>&lt;2 micron</v>
      </c>
      <c r="L1692">
        <v>0.1</v>
      </c>
      <c r="M1692">
        <v>4.3099999999999996</v>
      </c>
      <c r="N1692">
        <v>16</v>
      </c>
      <c r="O1692">
        <v>450</v>
      </c>
      <c r="P1692">
        <v>1</v>
      </c>
      <c r="Q1692">
        <v>2</v>
      </c>
      <c r="R1692">
        <v>0.4</v>
      </c>
      <c r="T1692">
        <v>24</v>
      </c>
      <c r="U1692">
        <v>69</v>
      </c>
      <c r="V1692">
        <v>121</v>
      </c>
      <c r="W1692">
        <v>5.71</v>
      </c>
      <c r="X1692">
        <v>5</v>
      </c>
      <c r="Y1692">
        <v>0.5</v>
      </c>
      <c r="Z1692">
        <v>0.56999999999999995</v>
      </c>
      <c r="AA1692">
        <v>40</v>
      </c>
      <c r="AB1692">
        <v>2.1</v>
      </c>
      <c r="AC1692">
        <v>910</v>
      </c>
      <c r="AD1692">
        <v>0.5</v>
      </c>
      <c r="AE1692">
        <v>0.49</v>
      </c>
      <c r="AF1692">
        <v>46</v>
      </c>
      <c r="AH1692">
        <v>34</v>
      </c>
      <c r="AI1692">
        <v>1</v>
      </c>
      <c r="AJ1692">
        <v>13</v>
      </c>
      <c r="AK1692">
        <v>12</v>
      </c>
      <c r="AL1692">
        <v>7.0000000000000007E-2</v>
      </c>
      <c r="AN1692">
        <v>5</v>
      </c>
      <c r="AO1692">
        <v>68</v>
      </c>
      <c r="AP1692">
        <v>5</v>
      </c>
      <c r="AQ1692">
        <v>204</v>
      </c>
    </row>
    <row r="1693" spans="1:43" hidden="1" x14ac:dyDescent="0.25">
      <c r="A1693" t="s">
        <v>5671</v>
      </c>
      <c r="B1693" t="s">
        <v>5672</v>
      </c>
      <c r="C1693" s="1" t="str">
        <f t="shared" si="118"/>
        <v>21:0094</v>
      </c>
      <c r="D1693" s="1" t="str">
        <f t="shared" si="119"/>
        <v>21:0012</v>
      </c>
      <c r="E1693" t="s">
        <v>5673</v>
      </c>
      <c r="F1693" t="s">
        <v>5674</v>
      </c>
      <c r="H1693">
        <v>66.142149399999994</v>
      </c>
      <c r="I1693">
        <v>-113.76890849999999</v>
      </c>
      <c r="J1693" s="1" t="str">
        <f t="shared" si="121"/>
        <v>Till</v>
      </c>
      <c r="K1693" s="1" t="str">
        <f t="shared" si="120"/>
        <v>&lt;2 micron</v>
      </c>
      <c r="L1693">
        <v>0.2</v>
      </c>
      <c r="M1693">
        <v>3.51</v>
      </c>
      <c r="N1693">
        <v>28</v>
      </c>
      <c r="O1693">
        <v>190</v>
      </c>
      <c r="P1693">
        <v>1.5</v>
      </c>
      <c r="Q1693">
        <v>2</v>
      </c>
      <c r="R1693">
        <v>0.31</v>
      </c>
      <c r="T1693">
        <v>28</v>
      </c>
      <c r="U1693">
        <v>69</v>
      </c>
      <c r="V1693">
        <v>218</v>
      </c>
      <c r="W1693">
        <v>6.65</v>
      </c>
      <c r="X1693">
        <v>5</v>
      </c>
      <c r="Y1693">
        <v>0.5</v>
      </c>
      <c r="Z1693">
        <v>0.36</v>
      </c>
      <c r="AA1693">
        <v>60</v>
      </c>
      <c r="AB1693">
        <v>1.45</v>
      </c>
      <c r="AC1693">
        <v>1715</v>
      </c>
      <c r="AD1693">
        <v>0.5</v>
      </c>
      <c r="AE1693">
        <v>0.83</v>
      </c>
      <c r="AF1693">
        <v>42</v>
      </c>
      <c r="AH1693">
        <v>66</v>
      </c>
      <c r="AI1693">
        <v>1</v>
      </c>
      <c r="AJ1693">
        <v>28</v>
      </c>
      <c r="AK1693">
        <v>13</v>
      </c>
      <c r="AL1693">
        <v>0.08</v>
      </c>
      <c r="AN1693">
        <v>5</v>
      </c>
      <c r="AO1693">
        <v>75</v>
      </c>
      <c r="AP1693">
        <v>5</v>
      </c>
      <c r="AQ1693">
        <v>108</v>
      </c>
    </row>
    <row r="1694" spans="1:43" hidden="1" x14ac:dyDescent="0.25">
      <c r="A1694" t="s">
        <v>5675</v>
      </c>
      <c r="B1694" t="s">
        <v>5676</v>
      </c>
      <c r="C1694" s="1" t="str">
        <f t="shared" si="118"/>
        <v>21:0094</v>
      </c>
      <c r="D1694" s="1" t="str">
        <f t="shared" si="119"/>
        <v>21:0012</v>
      </c>
      <c r="E1694" t="s">
        <v>5677</v>
      </c>
      <c r="F1694" t="s">
        <v>5678</v>
      </c>
      <c r="H1694">
        <v>66.222433699999996</v>
      </c>
      <c r="I1694">
        <v>-113.66448870000001</v>
      </c>
      <c r="J1694" s="1" t="str">
        <f t="shared" si="121"/>
        <v>Till</v>
      </c>
      <c r="K1694" s="1" t="str">
        <f t="shared" si="120"/>
        <v>&lt;2 micron</v>
      </c>
      <c r="L1694">
        <v>0.1</v>
      </c>
      <c r="M1694">
        <v>3.65</v>
      </c>
      <c r="N1694">
        <v>12</v>
      </c>
      <c r="O1694">
        <v>220</v>
      </c>
      <c r="P1694">
        <v>1</v>
      </c>
      <c r="Q1694">
        <v>1</v>
      </c>
      <c r="R1694">
        <v>1.49</v>
      </c>
      <c r="T1694">
        <v>25</v>
      </c>
      <c r="U1694">
        <v>63</v>
      </c>
      <c r="V1694">
        <v>124</v>
      </c>
      <c r="W1694">
        <v>5.59</v>
      </c>
      <c r="X1694">
        <v>5</v>
      </c>
      <c r="Y1694">
        <v>1</v>
      </c>
      <c r="Z1694">
        <v>0.46</v>
      </c>
      <c r="AA1694">
        <v>30</v>
      </c>
      <c r="AB1694">
        <v>1.89</v>
      </c>
      <c r="AC1694">
        <v>825</v>
      </c>
      <c r="AD1694">
        <v>0.5</v>
      </c>
      <c r="AE1694">
        <v>0.68</v>
      </c>
      <c r="AF1694">
        <v>38</v>
      </c>
      <c r="AH1694">
        <v>40</v>
      </c>
      <c r="AI1694">
        <v>1</v>
      </c>
      <c r="AJ1694">
        <v>15</v>
      </c>
      <c r="AK1694">
        <v>24</v>
      </c>
      <c r="AL1694">
        <v>0.05</v>
      </c>
      <c r="AN1694">
        <v>5</v>
      </c>
      <c r="AO1694">
        <v>68</v>
      </c>
      <c r="AP1694">
        <v>5</v>
      </c>
      <c r="AQ1694">
        <v>126</v>
      </c>
    </row>
    <row r="1695" spans="1:43" hidden="1" x14ac:dyDescent="0.25">
      <c r="A1695" t="s">
        <v>5679</v>
      </c>
      <c r="B1695" t="s">
        <v>5680</v>
      </c>
      <c r="C1695" s="1" t="str">
        <f t="shared" si="118"/>
        <v>21:0094</v>
      </c>
      <c r="D1695" s="1" t="str">
        <f t="shared" si="119"/>
        <v>21:0012</v>
      </c>
      <c r="E1695" t="s">
        <v>5681</v>
      </c>
      <c r="F1695" t="s">
        <v>5682</v>
      </c>
      <c r="H1695">
        <v>66.179087100000004</v>
      </c>
      <c r="I1695">
        <v>-113.5357351</v>
      </c>
      <c r="J1695" s="1" t="str">
        <f t="shared" si="121"/>
        <v>Till</v>
      </c>
      <c r="K1695" s="1" t="str">
        <f t="shared" si="120"/>
        <v>&lt;2 micron</v>
      </c>
      <c r="L1695">
        <v>0.1</v>
      </c>
      <c r="M1695">
        <v>3.96</v>
      </c>
      <c r="N1695">
        <v>12</v>
      </c>
      <c r="O1695">
        <v>220</v>
      </c>
      <c r="P1695">
        <v>1.5</v>
      </c>
      <c r="Q1695">
        <v>1</v>
      </c>
      <c r="R1695">
        <v>0.31</v>
      </c>
      <c r="T1695">
        <v>27</v>
      </c>
      <c r="U1695">
        <v>65</v>
      </c>
      <c r="V1695">
        <v>82</v>
      </c>
      <c r="W1695">
        <v>5.63</v>
      </c>
      <c r="X1695">
        <v>5</v>
      </c>
      <c r="Y1695">
        <v>0.5</v>
      </c>
      <c r="Z1695">
        <v>0.37</v>
      </c>
      <c r="AA1695">
        <v>60</v>
      </c>
      <c r="AB1695">
        <v>1.62</v>
      </c>
      <c r="AC1695">
        <v>1770</v>
      </c>
      <c r="AD1695">
        <v>0.5</v>
      </c>
      <c r="AE1695">
        <v>1.04</v>
      </c>
      <c r="AF1695">
        <v>38</v>
      </c>
      <c r="AH1695">
        <v>24</v>
      </c>
      <c r="AI1695">
        <v>1</v>
      </c>
      <c r="AJ1695">
        <v>22</v>
      </c>
      <c r="AK1695">
        <v>10</v>
      </c>
      <c r="AL1695">
        <v>0.05</v>
      </c>
      <c r="AN1695">
        <v>5</v>
      </c>
      <c r="AO1695">
        <v>68</v>
      </c>
      <c r="AP1695">
        <v>5</v>
      </c>
      <c r="AQ1695">
        <v>80</v>
      </c>
    </row>
    <row r="1696" spans="1:43" hidden="1" x14ac:dyDescent="0.25">
      <c r="A1696" t="s">
        <v>5683</v>
      </c>
      <c r="B1696" t="s">
        <v>5684</v>
      </c>
      <c r="C1696" s="1" t="str">
        <f t="shared" si="118"/>
        <v>21:0094</v>
      </c>
      <c r="D1696" s="1" t="str">
        <f t="shared" si="119"/>
        <v>21:0012</v>
      </c>
      <c r="E1696" t="s">
        <v>5685</v>
      </c>
      <c r="F1696" t="s">
        <v>5686</v>
      </c>
      <c r="H1696">
        <v>66.141432899999998</v>
      </c>
      <c r="I1696">
        <v>-113.6399861</v>
      </c>
      <c r="J1696" s="1" t="str">
        <f t="shared" si="121"/>
        <v>Till</v>
      </c>
      <c r="K1696" s="1" t="str">
        <f t="shared" si="120"/>
        <v>&lt;2 micron</v>
      </c>
      <c r="L1696">
        <v>0.1</v>
      </c>
      <c r="M1696">
        <v>3.67</v>
      </c>
      <c r="N1696">
        <v>4</v>
      </c>
      <c r="O1696">
        <v>300</v>
      </c>
      <c r="P1696">
        <v>1</v>
      </c>
      <c r="Q1696">
        <v>1</v>
      </c>
      <c r="R1696">
        <v>0.59</v>
      </c>
      <c r="T1696">
        <v>20</v>
      </c>
      <c r="U1696">
        <v>59</v>
      </c>
      <c r="V1696">
        <v>87</v>
      </c>
      <c r="W1696">
        <v>5.0599999999999996</v>
      </c>
      <c r="X1696">
        <v>5</v>
      </c>
      <c r="Y1696">
        <v>0.5</v>
      </c>
      <c r="Z1696">
        <v>0.64</v>
      </c>
      <c r="AA1696">
        <v>30</v>
      </c>
      <c r="AB1696">
        <v>1.88</v>
      </c>
      <c r="AC1696">
        <v>440</v>
      </c>
      <c r="AD1696">
        <v>0.5</v>
      </c>
      <c r="AE1696">
        <v>0.5</v>
      </c>
      <c r="AF1696">
        <v>36</v>
      </c>
      <c r="AH1696">
        <v>18</v>
      </c>
      <c r="AI1696">
        <v>1</v>
      </c>
      <c r="AJ1696">
        <v>11</v>
      </c>
      <c r="AK1696">
        <v>13</v>
      </c>
      <c r="AL1696">
        <v>0.08</v>
      </c>
      <c r="AN1696">
        <v>5</v>
      </c>
      <c r="AO1696">
        <v>65</v>
      </c>
      <c r="AP1696">
        <v>5</v>
      </c>
      <c r="AQ1696">
        <v>98</v>
      </c>
    </row>
    <row r="1697" spans="1:43" hidden="1" x14ac:dyDescent="0.25">
      <c r="A1697" t="s">
        <v>5687</v>
      </c>
      <c r="B1697" t="s">
        <v>5688</v>
      </c>
      <c r="C1697" s="1" t="str">
        <f t="shared" si="118"/>
        <v>21:0094</v>
      </c>
      <c r="D1697" s="1" t="str">
        <f t="shared" si="119"/>
        <v>21:0012</v>
      </c>
      <c r="E1697" t="s">
        <v>5689</v>
      </c>
      <c r="F1697" t="s">
        <v>5690</v>
      </c>
      <c r="H1697">
        <v>66.103525399999995</v>
      </c>
      <c r="I1697">
        <v>-113.5742128</v>
      </c>
      <c r="J1697" s="1" t="str">
        <f t="shared" si="121"/>
        <v>Till</v>
      </c>
      <c r="K1697" s="1" t="str">
        <f t="shared" si="120"/>
        <v>&lt;2 micron</v>
      </c>
      <c r="L1697">
        <v>0.1</v>
      </c>
      <c r="M1697">
        <v>3.64</v>
      </c>
      <c r="N1697">
        <v>2</v>
      </c>
      <c r="O1697">
        <v>600</v>
      </c>
      <c r="P1697">
        <v>1</v>
      </c>
      <c r="Q1697">
        <v>1</v>
      </c>
      <c r="R1697">
        <v>1.24</v>
      </c>
      <c r="T1697">
        <v>21</v>
      </c>
      <c r="U1697">
        <v>54</v>
      </c>
      <c r="V1697">
        <v>140</v>
      </c>
      <c r="W1697">
        <v>5.45</v>
      </c>
      <c r="X1697">
        <v>5</v>
      </c>
      <c r="Y1697">
        <v>1</v>
      </c>
      <c r="Z1697">
        <v>0.56999999999999995</v>
      </c>
      <c r="AA1697">
        <v>20</v>
      </c>
      <c r="AB1697">
        <v>1.92</v>
      </c>
      <c r="AC1697">
        <v>475</v>
      </c>
      <c r="AD1697">
        <v>0.5</v>
      </c>
      <c r="AE1697">
        <v>0.54</v>
      </c>
      <c r="AF1697">
        <v>36</v>
      </c>
      <c r="AH1697">
        <v>76</v>
      </c>
      <c r="AI1697">
        <v>1</v>
      </c>
      <c r="AJ1697">
        <v>13</v>
      </c>
      <c r="AK1697">
        <v>18</v>
      </c>
      <c r="AL1697">
        <v>7.0000000000000007E-2</v>
      </c>
      <c r="AN1697">
        <v>5</v>
      </c>
      <c r="AO1697">
        <v>67</v>
      </c>
      <c r="AP1697">
        <v>5</v>
      </c>
      <c r="AQ1697">
        <v>174</v>
      </c>
    </row>
    <row r="1698" spans="1:43" hidden="1" x14ac:dyDescent="0.25">
      <c r="A1698" t="s">
        <v>5691</v>
      </c>
      <c r="B1698" t="s">
        <v>5692</v>
      </c>
      <c r="C1698" s="1" t="str">
        <f t="shared" si="118"/>
        <v>21:0094</v>
      </c>
      <c r="D1698" s="1" t="str">
        <f t="shared" si="119"/>
        <v>21:0012</v>
      </c>
      <c r="E1698" t="s">
        <v>5693</v>
      </c>
      <c r="F1698" t="s">
        <v>5694</v>
      </c>
      <c r="H1698">
        <v>66.075277400000004</v>
      </c>
      <c r="I1698">
        <v>-113.7265506</v>
      </c>
      <c r="J1698" s="1" t="str">
        <f t="shared" si="121"/>
        <v>Till</v>
      </c>
      <c r="K1698" s="1" t="str">
        <f t="shared" si="120"/>
        <v>&lt;2 micron</v>
      </c>
      <c r="L1698">
        <v>0.1</v>
      </c>
      <c r="M1698">
        <v>4.7300000000000004</v>
      </c>
      <c r="N1698">
        <v>8</v>
      </c>
      <c r="O1698">
        <v>400</v>
      </c>
      <c r="P1698">
        <v>1.5</v>
      </c>
      <c r="Q1698">
        <v>2</v>
      </c>
      <c r="R1698">
        <v>0.32</v>
      </c>
      <c r="T1698">
        <v>24</v>
      </c>
      <c r="U1698">
        <v>70</v>
      </c>
      <c r="V1698">
        <v>81</v>
      </c>
      <c r="W1698">
        <v>6.52</v>
      </c>
      <c r="X1698">
        <v>5</v>
      </c>
      <c r="Y1698">
        <v>0.5</v>
      </c>
      <c r="Z1698">
        <v>0.41</v>
      </c>
      <c r="AA1698">
        <v>40</v>
      </c>
      <c r="AB1698">
        <v>1.75</v>
      </c>
      <c r="AC1698">
        <v>1015</v>
      </c>
      <c r="AD1698">
        <v>0.5</v>
      </c>
      <c r="AE1698">
        <v>0.71</v>
      </c>
      <c r="AF1698">
        <v>40</v>
      </c>
      <c r="AH1698">
        <v>22</v>
      </c>
      <c r="AI1698">
        <v>1</v>
      </c>
      <c r="AJ1698">
        <v>18</v>
      </c>
      <c r="AK1698">
        <v>12</v>
      </c>
      <c r="AL1698">
        <v>7.0000000000000007E-2</v>
      </c>
      <c r="AN1698">
        <v>5</v>
      </c>
      <c r="AO1698">
        <v>88</v>
      </c>
      <c r="AP1698">
        <v>5</v>
      </c>
      <c r="AQ1698">
        <v>86</v>
      </c>
    </row>
    <row r="1699" spans="1:43" hidden="1" x14ac:dyDescent="0.25">
      <c r="A1699" t="s">
        <v>5695</v>
      </c>
      <c r="B1699" t="s">
        <v>5696</v>
      </c>
      <c r="C1699" s="1" t="str">
        <f t="shared" si="118"/>
        <v>21:0094</v>
      </c>
      <c r="D1699" s="1" t="str">
        <f t="shared" si="119"/>
        <v>21:0012</v>
      </c>
      <c r="E1699" t="s">
        <v>5697</v>
      </c>
      <c r="F1699" t="s">
        <v>5698</v>
      </c>
      <c r="H1699">
        <v>66.020445899999999</v>
      </c>
      <c r="I1699">
        <v>-113.88811699999999</v>
      </c>
      <c r="J1699" s="1" t="str">
        <f t="shared" si="121"/>
        <v>Till</v>
      </c>
      <c r="K1699" s="1" t="str">
        <f t="shared" si="120"/>
        <v>&lt;2 micron</v>
      </c>
      <c r="L1699">
        <v>0.1</v>
      </c>
      <c r="M1699">
        <v>3.85</v>
      </c>
      <c r="N1699">
        <v>24</v>
      </c>
      <c r="O1699">
        <v>260</v>
      </c>
      <c r="P1699">
        <v>1</v>
      </c>
      <c r="Q1699">
        <v>2</v>
      </c>
      <c r="R1699">
        <v>0.3</v>
      </c>
      <c r="T1699">
        <v>25</v>
      </c>
      <c r="U1699">
        <v>70</v>
      </c>
      <c r="V1699">
        <v>165</v>
      </c>
      <c r="W1699">
        <v>5.99</v>
      </c>
      <c r="X1699">
        <v>5</v>
      </c>
      <c r="Y1699">
        <v>0.5</v>
      </c>
      <c r="Z1699">
        <v>0.53</v>
      </c>
      <c r="AA1699">
        <v>30</v>
      </c>
      <c r="AB1699">
        <v>1.99</v>
      </c>
      <c r="AC1699">
        <v>750</v>
      </c>
      <c r="AD1699">
        <v>0.5</v>
      </c>
      <c r="AE1699">
        <v>0.55000000000000004</v>
      </c>
      <c r="AF1699">
        <v>49</v>
      </c>
      <c r="AH1699">
        <v>38</v>
      </c>
      <c r="AI1699">
        <v>1</v>
      </c>
      <c r="AJ1699">
        <v>15</v>
      </c>
      <c r="AK1699">
        <v>12</v>
      </c>
      <c r="AL1699">
        <v>0.08</v>
      </c>
      <c r="AN1699">
        <v>5</v>
      </c>
      <c r="AO1699">
        <v>73</v>
      </c>
      <c r="AP1699">
        <v>5</v>
      </c>
      <c r="AQ1699">
        <v>208</v>
      </c>
    </row>
    <row r="1700" spans="1:43" hidden="1" x14ac:dyDescent="0.25">
      <c r="A1700" t="s">
        <v>5699</v>
      </c>
      <c r="B1700" t="s">
        <v>5700</v>
      </c>
      <c r="C1700" s="1" t="str">
        <f t="shared" si="118"/>
        <v>21:0094</v>
      </c>
      <c r="D1700" s="1" t="str">
        <f t="shared" si="119"/>
        <v>21:0012</v>
      </c>
      <c r="E1700" t="s">
        <v>5701</v>
      </c>
      <c r="F1700" t="s">
        <v>5702</v>
      </c>
      <c r="H1700">
        <v>66.009007199999999</v>
      </c>
      <c r="I1700">
        <v>-113.72151580000001</v>
      </c>
      <c r="J1700" s="1" t="str">
        <f t="shared" si="121"/>
        <v>Till</v>
      </c>
      <c r="K1700" s="1" t="str">
        <f t="shared" si="120"/>
        <v>&lt;2 micron</v>
      </c>
      <c r="L1700">
        <v>0.1</v>
      </c>
      <c r="M1700">
        <v>3.49</v>
      </c>
      <c r="N1700">
        <v>10</v>
      </c>
      <c r="O1700">
        <v>270</v>
      </c>
      <c r="P1700">
        <v>1</v>
      </c>
      <c r="Q1700">
        <v>1</v>
      </c>
      <c r="R1700">
        <v>3.62</v>
      </c>
      <c r="T1700">
        <v>25</v>
      </c>
      <c r="U1700">
        <v>50</v>
      </c>
      <c r="V1700">
        <v>167</v>
      </c>
      <c r="W1700">
        <v>5.63</v>
      </c>
      <c r="X1700">
        <v>5</v>
      </c>
      <c r="Y1700">
        <v>0.5</v>
      </c>
      <c r="Z1700">
        <v>0.47</v>
      </c>
      <c r="AA1700">
        <v>30</v>
      </c>
      <c r="AB1700">
        <v>1.92</v>
      </c>
      <c r="AC1700">
        <v>860</v>
      </c>
      <c r="AD1700">
        <v>0.5</v>
      </c>
      <c r="AE1700">
        <v>0.49</v>
      </c>
      <c r="AF1700">
        <v>37</v>
      </c>
      <c r="AH1700">
        <v>48</v>
      </c>
      <c r="AI1700">
        <v>1</v>
      </c>
      <c r="AJ1700">
        <v>13</v>
      </c>
      <c r="AK1700">
        <v>41</v>
      </c>
      <c r="AL1700">
        <v>0.06</v>
      </c>
      <c r="AN1700">
        <v>5</v>
      </c>
      <c r="AO1700">
        <v>62</v>
      </c>
      <c r="AP1700">
        <v>5</v>
      </c>
      <c r="AQ1700">
        <v>150</v>
      </c>
    </row>
    <row r="1701" spans="1:43" hidden="1" x14ac:dyDescent="0.25">
      <c r="A1701" t="s">
        <v>5703</v>
      </c>
      <c r="B1701" t="s">
        <v>5704</v>
      </c>
      <c r="C1701" s="1" t="str">
        <f t="shared" si="118"/>
        <v>21:0094</v>
      </c>
      <c r="D1701" s="1" t="str">
        <f t="shared" si="119"/>
        <v>21:0012</v>
      </c>
      <c r="E1701" t="s">
        <v>5705</v>
      </c>
      <c r="F1701" t="s">
        <v>5706</v>
      </c>
      <c r="H1701">
        <v>66.022687399999995</v>
      </c>
      <c r="I1701">
        <v>-113.5658044</v>
      </c>
      <c r="J1701" s="1" t="str">
        <f t="shared" si="121"/>
        <v>Till</v>
      </c>
      <c r="K1701" s="1" t="str">
        <f t="shared" si="120"/>
        <v>&lt;2 micron</v>
      </c>
      <c r="L1701">
        <v>0.1</v>
      </c>
      <c r="M1701">
        <v>4.8499999999999996</v>
      </c>
      <c r="N1701">
        <v>8</v>
      </c>
      <c r="O1701">
        <v>330</v>
      </c>
      <c r="P1701">
        <v>1.5</v>
      </c>
      <c r="Q1701">
        <v>1</v>
      </c>
      <c r="R1701">
        <v>0.3</v>
      </c>
      <c r="T1701">
        <v>22</v>
      </c>
      <c r="U1701">
        <v>66</v>
      </c>
      <c r="V1701">
        <v>61</v>
      </c>
      <c r="W1701">
        <v>6.08</v>
      </c>
      <c r="X1701">
        <v>5</v>
      </c>
      <c r="Y1701">
        <v>0.5</v>
      </c>
      <c r="Z1701">
        <v>0.31</v>
      </c>
      <c r="AA1701">
        <v>40</v>
      </c>
      <c r="AB1701">
        <v>1.34</v>
      </c>
      <c r="AC1701">
        <v>755</v>
      </c>
      <c r="AD1701">
        <v>0.5</v>
      </c>
      <c r="AE1701">
        <v>0.7</v>
      </c>
      <c r="AF1701">
        <v>36</v>
      </c>
      <c r="AH1701">
        <v>26</v>
      </c>
      <c r="AI1701">
        <v>1</v>
      </c>
      <c r="AJ1701">
        <v>15</v>
      </c>
      <c r="AK1701">
        <v>16</v>
      </c>
      <c r="AL1701">
        <v>0.09</v>
      </c>
      <c r="AN1701">
        <v>5</v>
      </c>
      <c r="AO1701">
        <v>92</v>
      </c>
      <c r="AP1701">
        <v>5</v>
      </c>
      <c r="AQ1701">
        <v>68</v>
      </c>
    </row>
    <row r="1702" spans="1:43" hidden="1" x14ac:dyDescent="0.25">
      <c r="A1702" t="s">
        <v>5707</v>
      </c>
      <c r="B1702" t="s">
        <v>5708</v>
      </c>
      <c r="C1702" s="1" t="str">
        <f t="shared" si="118"/>
        <v>21:0094</v>
      </c>
      <c r="D1702" s="1" t="str">
        <f t="shared" si="119"/>
        <v>21:0012</v>
      </c>
      <c r="E1702" t="s">
        <v>5709</v>
      </c>
      <c r="F1702" t="s">
        <v>5710</v>
      </c>
      <c r="H1702">
        <v>66.154217700000004</v>
      </c>
      <c r="I1702">
        <v>-113.35236260000001</v>
      </c>
      <c r="J1702" s="1" t="str">
        <f t="shared" si="121"/>
        <v>Till</v>
      </c>
      <c r="K1702" s="1" t="str">
        <f t="shared" si="120"/>
        <v>&lt;2 micron</v>
      </c>
      <c r="L1702">
        <v>0.1</v>
      </c>
      <c r="M1702">
        <v>4.08</v>
      </c>
      <c r="N1702">
        <v>12</v>
      </c>
      <c r="O1702">
        <v>350</v>
      </c>
      <c r="P1702">
        <v>1.5</v>
      </c>
      <c r="Q1702">
        <v>2</v>
      </c>
      <c r="R1702">
        <v>0.27</v>
      </c>
      <c r="T1702">
        <v>24</v>
      </c>
      <c r="U1702">
        <v>60</v>
      </c>
      <c r="V1702">
        <v>55</v>
      </c>
      <c r="W1702">
        <v>5.82</v>
      </c>
      <c r="X1702">
        <v>5</v>
      </c>
      <c r="Y1702">
        <v>0.5</v>
      </c>
      <c r="Z1702">
        <v>0.4</v>
      </c>
      <c r="AA1702">
        <v>40</v>
      </c>
      <c r="AB1702">
        <v>1.67</v>
      </c>
      <c r="AC1702">
        <v>1185</v>
      </c>
      <c r="AD1702">
        <v>0.5</v>
      </c>
      <c r="AE1702">
        <v>0.83</v>
      </c>
      <c r="AF1702">
        <v>35</v>
      </c>
      <c r="AH1702">
        <v>24</v>
      </c>
      <c r="AI1702">
        <v>1</v>
      </c>
      <c r="AJ1702">
        <v>16</v>
      </c>
      <c r="AK1702">
        <v>8</v>
      </c>
      <c r="AL1702">
        <v>0.04</v>
      </c>
      <c r="AN1702">
        <v>5</v>
      </c>
      <c r="AO1702">
        <v>70</v>
      </c>
      <c r="AP1702">
        <v>5</v>
      </c>
      <c r="AQ1702">
        <v>82</v>
      </c>
    </row>
    <row r="1703" spans="1:43" hidden="1" x14ac:dyDescent="0.25">
      <c r="A1703" t="s">
        <v>5711</v>
      </c>
      <c r="B1703" t="s">
        <v>5712</v>
      </c>
      <c r="C1703" s="1" t="str">
        <f t="shared" si="118"/>
        <v>21:0094</v>
      </c>
      <c r="D1703" s="1" t="str">
        <f t="shared" si="119"/>
        <v>21:0012</v>
      </c>
      <c r="E1703" t="s">
        <v>5713</v>
      </c>
      <c r="F1703" t="s">
        <v>5714</v>
      </c>
      <c r="H1703">
        <v>66.151158600000002</v>
      </c>
      <c r="I1703">
        <v>-113.2173355</v>
      </c>
      <c r="J1703" s="1" t="str">
        <f t="shared" si="121"/>
        <v>Till</v>
      </c>
      <c r="K1703" s="1" t="str">
        <f t="shared" si="120"/>
        <v>&lt;2 micron</v>
      </c>
      <c r="L1703">
        <v>0.1</v>
      </c>
      <c r="M1703">
        <v>3.98</v>
      </c>
      <c r="N1703">
        <v>6</v>
      </c>
      <c r="O1703">
        <v>270</v>
      </c>
      <c r="P1703">
        <v>1.5</v>
      </c>
      <c r="Q1703">
        <v>1</v>
      </c>
      <c r="R1703">
        <v>0.25</v>
      </c>
      <c r="T1703">
        <v>25</v>
      </c>
      <c r="U1703">
        <v>69</v>
      </c>
      <c r="V1703">
        <v>79</v>
      </c>
      <c r="W1703">
        <v>6.12</v>
      </c>
      <c r="X1703">
        <v>5</v>
      </c>
      <c r="Y1703">
        <v>0.5</v>
      </c>
      <c r="Z1703">
        <v>0.42</v>
      </c>
      <c r="AA1703">
        <v>30</v>
      </c>
      <c r="AB1703">
        <v>2</v>
      </c>
      <c r="AC1703">
        <v>540</v>
      </c>
      <c r="AD1703">
        <v>0.5</v>
      </c>
      <c r="AE1703">
        <v>0.78</v>
      </c>
      <c r="AF1703">
        <v>39</v>
      </c>
      <c r="AH1703">
        <v>22</v>
      </c>
      <c r="AI1703">
        <v>1</v>
      </c>
      <c r="AJ1703">
        <v>20</v>
      </c>
      <c r="AK1703">
        <v>8</v>
      </c>
      <c r="AL1703">
        <v>0.04</v>
      </c>
      <c r="AN1703">
        <v>5</v>
      </c>
      <c r="AO1703">
        <v>77</v>
      </c>
      <c r="AP1703">
        <v>5</v>
      </c>
      <c r="AQ1703">
        <v>90</v>
      </c>
    </row>
    <row r="1704" spans="1:43" hidden="1" x14ac:dyDescent="0.25">
      <c r="A1704" t="s">
        <v>5715</v>
      </c>
      <c r="B1704" t="s">
        <v>5716</v>
      </c>
      <c r="C1704" s="1" t="str">
        <f t="shared" si="118"/>
        <v>21:0094</v>
      </c>
      <c r="D1704" s="1" t="str">
        <f t="shared" si="119"/>
        <v>21:0012</v>
      </c>
      <c r="E1704" t="s">
        <v>5717</v>
      </c>
      <c r="F1704" t="s">
        <v>5718</v>
      </c>
      <c r="H1704">
        <v>66.086335000000005</v>
      </c>
      <c r="I1704">
        <v>-113.1984301</v>
      </c>
      <c r="J1704" s="1" t="str">
        <f t="shared" si="121"/>
        <v>Till</v>
      </c>
      <c r="K1704" s="1" t="str">
        <f t="shared" si="120"/>
        <v>&lt;2 micron</v>
      </c>
      <c r="L1704">
        <v>0.1</v>
      </c>
      <c r="M1704">
        <v>4.21</v>
      </c>
      <c r="N1704">
        <v>2</v>
      </c>
      <c r="O1704">
        <v>200</v>
      </c>
      <c r="P1704">
        <v>1</v>
      </c>
      <c r="Q1704">
        <v>1</v>
      </c>
      <c r="R1704">
        <v>0.28999999999999998</v>
      </c>
      <c r="T1704">
        <v>23</v>
      </c>
      <c r="U1704">
        <v>66</v>
      </c>
      <c r="V1704">
        <v>68</v>
      </c>
      <c r="W1704">
        <v>5.62</v>
      </c>
      <c r="X1704">
        <v>5</v>
      </c>
      <c r="Y1704">
        <v>0.5</v>
      </c>
      <c r="Z1704">
        <v>0.38</v>
      </c>
      <c r="AA1704">
        <v>40</v>
      </c>
      <c r="AB1704">
        <v>1.58</v>
      </c>
      <c r="AC1704">
        <v>1030</v>
      </c>
      <c r="AD1704">
        <v>0.5</v>
      </c>
      <c r="AE1704">
        <v>0.52</v>
      </c>
      <c r="AF1704">
        <v>41</v>
      </c>
      <c r="AH1704">
        <v>24</v>
      </c>
      <c r="AI1704">
        <v>1</v>
      </c>
      <c r="AJ1704">
        <v>14</v>
      </c>
      <c r="AK1704">
        <v>13</v>
      </c>
      <c r="AL1704">
        <v>0.08</v>
      </c>
      <c r="AN1704">
        <v>5</v>
      </c>
      <c r="AO1704">
        <v>73</v>
      </c>
      <c r="AP1704">
        <v>5</v>
      </c>
      <c r="AQ1704">
        <v>68</v>
      </c>
    </row>
    <row r="1705" spans="1:43" hidden="1" x14ac:dyDescent="0.25">
      <c r="A1705" t="s">
        <v>5719</v>
      </c>
      <c r="B1705" t="s">
        <v>5720</v>
      </c>
      <c r="C1705" s="1" t="str">
        <f t="shared" si="118"/>
        <v>21:0094</v>
      </c>
      <c r="D1705" s="1" t="str">
        <f t="shared" si="119"/>
        <v>21:0012</v>
      </c>
      <c r="E1705" t="s">
        <v>5717</v>
      </c>
      <c r="F1705" t="s">
        <v>5721</v>
      </c>
      <c r="H1705">
        <v>66.086335000000005</v>
      </c>
      <c r="I1705">
        <v>-113.1984301</v>
      </c>
      <c r="J1705" s="1" t="str">
        <f t="shared" si="121"/>
        <v>Till</v>
      </c>
      <c r="K1705" s="1" t="str">
        <f t="shared" si="120"/>
        <v>&lt;2 micron</v>
      </c>
      <c r="L1705">
        <v>0.1</v>
      </c>
      <c r="M1705">
        <v>4.38</v>
      </c>
      <c r="N1705">
        <v>4</v>
      </c>
      <c r="O1705">
        <v>200</v>
      </c>
      <c r="P1705">
        <v>1</v>
      </c>
      <c r="Q1705">
        <v>1</v>
      </c>
      <c r="R1705">
        <v>0.31</v>
      </c>
      <c r="T1705">
        <v>23</v>
      </c>
      <c r="U1705">
        <v>68</v>
      </c>
      <c r="V1705">
        <v>68</v>
      </c>
      <c r="W1705">
        <v>5.47</v>
      </c>
      <c r="X1705">
        <v>5</v>
      </c>
      <c r="Y1705">
        <v>0.5</v>
      </c>
      <c r="Z1705">
        <v>0.38</v>
      </c>
      <c r="AA1705">
        <v>40</v>
      </c>
      <c r="AB1705">
        <v>1.58</v>
      </c>
      <c r="AC1705">
        <v>1015</v>
      </c>
      <c r="AD1705">
        <v>0.5</v>
      </c>
      <c r="AE1705">
        <v>0.51</v>
      </c>
      <c r="AF1705">
        <v>42</v>
      </c>
      <c r="AH1705">
        <v>26</v>
      </c>
      <c r="AI1705">
        <v>1</v>
      </c>
      <c r="AJ1705">
        <v>14</v>
      </c>
      <c r="AK1705">
        <v>13</v>
      </c>
      <c r="AL1705">
        <v>0.08</v>
      </c>
      <c r="AN1705">
        <v>5</v>
      </c>
      <c r="AO1705">
        <v>75</v>
      </c>
      <c r="AP1705">
        <v>5</v>
      </c>
      <c r="AQ1705">
        <v>68</v>
      </c>
    </row>
    <row r="1706" spans="1:43" hidden="1" x14ac:dyDescent="0.25">
      <c r="A1706" t="s">
        <v>5722</v>
      </c>
      <c r="B1706" t="s">
        <v>5723</v>
      </c>
      <c r="C1706" s="1" t="str">
        <f t="shared" si="118"/>
        <v>21:0094</v>
      </c>
      <c r="D1706" s="1" t="str">
        <f t="shared" si="119"/>
        <v>21:0012</v>
      </c>
      <c r="E1706" t="s">
        <v>5724</v>
      </c>
      <c r="F1706" t="s">
        <v>5725</v>
      </c>
      <c r="H1706">
        <v>66.071174499999998</v>
      </c>
      <c r="I1706">
        <v>-113.34120950000001</v>
      </c>
      <c r="J1706" s="1" t="str">
        <f t="shared" si="121"/>
        <v>Till</v>
      </c>
      <c r="K1706" s="1" t="str">
        <f t="shared" si="120"/>
        <v>&lt;2 micron</v>
      </c>
      <c r="L1706">
        <v>0.1</v>
      </c>
      <c r="M1706">
        <v>4.04</v>
      </c>
      <c r="N1706">
        <v>10</v>
      </c>
      <c r="O1706">
        <v>230</v>
      </c>
      <c r="P1706">
        <v>2</v>
      </c>
      <c r="Q1706">
        <v>2</v>
      </c>
      <c r="R1706">
        <v>0.22</v>
      </c>
      <c r="T1706">
        <v>25</v>
      </c>
      <c r="U1706">
        <v>70</v>
      </c>
      <c r="V1706">
        <v>47</v>
      </c>
      <c r="W1706">
        <v>5.57</v>
      </c>
      <c r="X1706">
        <v>5</v>
      </c>
      <c r="Y1706">
        <v>0.5</v>
      </c>
      <c r="Z1706">
        <v>0.31</v>
      </c>
      <c r="AA1706">
        <v>40</v>
      </c>
      <c r="AB1706">
        <v>1.17</v>
      </c>
      <c r="AC1706">
        <v>2180</v>
      </c>
      <c r="AD1706">
        <v>0.5</v>
      </c>
      <c r="AE1706">
        <v>0.85</v>
      </c>
      <c r="AF1706">
        <v>35</v>
      </c>
      <c r="AH1706">
        <v>22</v>
      </c>
      <c r="AI1706">
        <v>1</v>
      </c>
      <c r="AJ1706">
        <v>9</v>
      </c>
      <c r="AK1706">
        <v>10</v>
      </c>
      <c r="AL1706">
        <v>0.08</v>
      </c>
      <c r="AN1706">
        <v>5</v>
      </c>
      <c r="AO1706">
        <v>71</v>
      </c>
      <c r="AP1706">
        <v>5</v>
      </c>
      <c r="AQ1706">
        <v>66</v>
      </c>
    </row>
    <row r="1707" spans="1:43" hidden="1" x14ac:dyDescent="0.25">
      <c r="A1707" t="s">
        <v>5726</v>
      </c>
      <c r="B1707" t="s">
        <v>5727</v>
      </c>
      <c r="C1707" s="1" t="str">
        <f t="shared" si="118"/>
        <v>21:0094</v>
      </c>
      <c r="D1707" s="1" t="str">
        <f t="shared" si="119"/>
        <v>21:0012</v>
      </c>
      <c r="E1707" t="s">
        <v>5728</v>
      </c>
      <c r="F1707" t="s">
        <v>5729</v>
      </c>
      <c r="H1707">
        <v>66.117635399999998</v>
      </c>
      <c r="I1707">
        <v>-113.44562620000001</v>
      </c>
      <c r="J1707" s="1" t="str">
        <f t="shared" si="121"/>
        <v>Till</v>
      </c>
      <c r="K1707" s="1" t="str">
        <f t="shared" si="120"/>
        <v>&lt;2 micron</v>
      </c>
      <c r="L1707">
        <v>0.1</v>
      </c>
      <c r="M1707">
        <v>3.6</v>
      </c>
      <c r="N1707">
        <v>16</v>
      </c>
      <c r="O1707">
        <v>300</v>
      </c>
      <c r="P1707">
        <v>1.5</v>
      </c>
      <c r="Q1707">
        <v>1</v>
      </c>
      <c r="R1707">
        <v>0.36</v>
      </c>
      <c r="T1707">
        <v>21</v>
      </c>
      <c r="U1707">
        <v>66</v>
      </c>
      <c r="V1707">
        <v>133</v>
      </c>
      <c r="W1707">
        <v>5.81</v>
      </c>
      <c r="X1707">
        <v>5</v>
      </c>
      <c r="Y1707">
        <v>0.5</v>
      </c>
      <c r="Z1707">
        <v>0.36</v>
      </c>
      <c r="AA1707">
        <v>50</v>
      </c>
      <c r="AB1707">
        <v>1.38</v>
      </c>
      <c r="AC1707">
        <v>960</v>
      </c>
      <c r="AD1707">
        <v>0.5</v>
      </c>
      <c r="AE1707">
        <v>0.96</v>
      </c>
      <c r="AF1707">
        <v>34</v>
      </c>
      <c r="AH1707">
        <v>22</v>
      </c>
      <c r="AI1707">
        <v>1</v>
      </c>
      <c r="AJ1707">
        <v>17</v>
      </c>
      <c r="AK1707">
        <v>12</v>
      </c>
      <c r="AL1707">
        <v>0.09</v>
      </c>
      <c r="AN1707">
        <v>5</v>
      </c>
      <c r="AO1707">
        <v>87</v>
      </c>
      <c r="AP1707">
        <v>5</v>
      </c>
      <c r="AQ1707">
        <v>92</v>
      </c>
    </row>
    <row r="1708" spans="1:43" hidden="1" x14ac:dyDescent="0.25">
      <c r="A1708" t="s">
        <v>5730</v>
      </c>
      <c r="B1708" t="s">
        <v>5731</v>
      </c>
      <c r="C1708" s="1" t="str">
        <f t="shared" si="118"/>
        <v>21:0094</v>
      </c>
      <c r="D1708" s="1" t="str">
        <f t="shared" si="119"/>
        <v>21:0012</v>
      </c>
      <c r="E1708" t="s">
        <v>5732</v>
      </c>
      <c r="F1708" t="s">
        <v>5733</v>
      </c>
      <c r="H1708">
        <v>66.015092499999994</v>
      </c>
      <c r="I1708">
        <v>-113.3952438</v>
      </c>
      <c r="J1708" s="1" t="str">
        <f t="shared" si="121"/>
        <v>Till</v>
      </c>
      <c r="K1708" s="1" t="str">
        <f t="shared" si="120"/>
        <v>&lt;2 micron</v>
      </c>
      <c r="L1708">
        <v>0.2</v>
      </c>
      <c r="M1708">
        <v>4.13</v>
      </c>
      <c r="N1708">
        <v>1</v>
      </c>
      <c r="O1708">
        <v>280</v>
      </c>
      <c r="P1708">
        <v>1</v>
      </c>
      <c r="Q1708">
        <v>1</v>
      </c>
      <c r="R1708">
        <v>0.44</v>
      </c>
      <c r="T1708">
        <v>19</v>
      </c>
      <c r="U1708">
        <v>72</v>
      </c>
      <c r="V1708">
        <v>133</v>
      </c>
      <c r="W1708">
        <v>5.53</v>
      </c>
      <c r="X1708">
        <v>5</v>
      </c>
      <c r="Y1708">
        <v>0.5</v>
      </c>
      <c r="Z1708">
        <v>0.67</v>
      </c>
      <c r="AA1708">
        <v>30</v>
      </c>
      <c r="AB1708">
        <v>2.14</v>
      </c>
      <c r="AC1708">
        <v>475</v>
      </c>
      <c r="AD1708">
        <v>0.5</v>
      </c>
      <c r="AE1708">
        <v>0.43</v>
      </c>
      <c r="AF1708">
        <v>46</v>
      </c>
      <c r="AH1708">
        <v>16</v>
      </c>
      <c r="AI1708">
        <v>1</v>
      </c>
      <c r="AJ1708">
        <v>13</v>
      </c>
      <c r="AK1708">
        <v>16</v>
      </c>
      <c r="AL1708">
        <v>0.1</v>
      </c>
      <c r="AN1708">
        <v>5</v>
      </c>
      <c r="AO1708">
        <v>79</v>
      </c>
      <c r="AP1708">
        <v>5</v>
      </c>
      <c r="AQ1708">
        <v>102</v>
      </c>
    </row>
    <row r="1709" spans="1:43" hidden="1" x14ac:dyDescent="0.25">
      <c r="A1709" t="s">
        <v>5734</v>
      </c>
      <c r="B1709" t="s">
        <v>5735</v>
      </c>
      <c r="C1709" s="1" t="str">
        <f t="shared" si="118"/>
        <v>21:0094</v>
      </c>
      <c r="D1709" s="1" t="str">
        <f t="shared" si="119"/>
        <v>21:0012</v>
      </c>
      <c r="E1709" t="s">
        <v>5736</v>
      </c>
      <c r="F1709" t="s">
        <v>5737</v>
      </c>
      <c r="H1709">
        <v>66.0390254</v>
      </c>
      <c r="I1709">
        <v>-113.1434139</v>
      </c>
      <c r="J1709" s="1" t="str">
        <f t="shared" si="121"/>
        <v>Till</v>
      </c>
      <c r="K1709" s="1" t="str">
        <f t="shared" si="120"/>
        <v>&lt;2 micron</v>
      </c>
      <c r="L1709">
        <v>0.1</v>
      </c>
      <c r="M1709">
        <v>3.94</v>
      </c>
      <c r="N1709">
        <v>12</v>
      </c>
      <c r="O1709">
        <v>240</v>
      </c>
      <c r="P1709">
        <v>1.5</v>
      </c>
      <c r="Q1709">
        <v>2</v>
      </c>
      <c r="R1709">
        <v>0.31</v>
      </c>
      <c r="T1709">
        <v>24</v>
      </c>
      <c r="U1709">
        <v>72</v>
      </c>
      <c r="V1709">
        <v>81</v>
      </c>
      <c r="W1709">
        <v>6.28</v>
      </c>
      <c r="X1709">
        <v>5</v>
      </c>
      <c r="Y1709">
        <v>0.5</v>
      </c>
      <c r="Z1709">
        <v>0.45</v>
      </c>
      <c r="AA1709">
        <v>40</v>
      </c>
      <c r="AB1709">
        <v>1.64</v>
      </c>
      <c r="AC1709">
        <v>995</v>
      </c>
      <c r="AD1709">
        <v>0.5</v>
      </c>
      <c r="AE1709">
        <v>0.62</v>
      </c>
      <c r="AF1709">
        <v>40</v>
      </c>
      <c r="AH1709">
        <v>22</v>
      </c>
      <c r="AI1709">
        <v>1</v>
      </c>
      <c r="AJ1709">
        <v>12</v>
      </c>
      <c r="AK1709">
        <v>13</v>
      </c>
      <c r="AL1709">
        <v>0.11</v>
      </c>
      <c r="AN1709">
        <v>5</v>
      </c>
      <c r="AO1709">
        <v>85</v>
      </c>
      <c r="AP1709">
        <v>5</v>
      </c>
      <c r="AQ1709">
        <v>76</v>
      </c>
    </row>
    <row r="1710" spans="1:43" hidden="1" x14ac:dyDescent="0.25">
      <c r="A1710" t="s">
        <v>5738</v>
      </c>
      <c r="B1710" t="s">
        <v>5739</v>
      </c>
      <c r="C1710" s="1" t="str">
        <f t="shared" si="118"/>
        <v>21:0094</v>
      </c>
      <c r="D1710" s="1" t="str">
        <f t="shared" si="119"/>
        <v>21:0012</v>
      </c>
      <c r="E1710" t="s">
        <v>5740</v>
      </c>
      <c r="F1710" t="s">
        <v>5741</v>
      </c>
      <c r="H1710">
        <v>66.008891000000006</v>
      </c>
      <c r="I1710">
        <v>-112.9045928</v>
      </c>
      <c r="J1710" s="1" t="str">
        <f t="shared" si="121"/>
        <v>Till</v>
      </c>
      <c r="K1710" s="1" t="str">
        <f t="shared" si="120"/>
        <v>&lt;2 micron</v>
      </c>
      <c r="L1710">
        <v>0.1</v>
      </c>
      <c r="M1710">
        <v>3.05</v>
      </c>
      <c r="N1710">
        <v>18</v>
      </c>
      <c r="O1710">
        <v>80</v>
      </c>
      <c r="P1710">
        <v>0.5</v>
      </c>
      <c r="Q1710">
        <v>1</v>
      </c>
      <c r="R1710">
        <v>0.36</v>
      </c>
      <c r="T1710">
        <v>26</v>
      </c>
      <c r="U1710">
        <v>89</v>
      </c>
      <c r="V1710">
        <v>131</v>
      </c>
      <c r="W1710">
        <v>5.23</v>
      </c>
      <c r="X1710">
        <v>5</v>
      </c>
      <c r="Y1710">
        <v>0.5</v>
      </c>
      <c r="Z1710">
        <v>0.3</v>
      </c>
      <c r="AA1710">
        <v>40</v>
      </c>
      <c r="AB1710">
        <v>1.66</v>
      </c>
      <c r="AC1710">
        <v>815</v>
      </c>
      <c r="AD1710">
        <v>1</v>
      </c>
      <c r="AE1710">
        <v>0.51</v>
      </c>
      <c r="AF1710">
        <v>52</v>
      </c>
      <c r="AH1710">
        <v>20</v>
      </c>
      <c r="AI1710">
        <v>1</v>
      </c>
      <c r="AJ1710">
        <v>10</v>
      </c>
      <c r="AK1710">
        <v>12</v>
      </c>
      <c r="AL1710">
        <v>0.13</v>
      </c>
      <c r="AN1710">
        <v>5</v>
      </c>
      <c r="AO1710">
        <v>78</v>
      </c>
      <c r="AP1710">
        <v>5</v>
      </c>
      <c r="AQ1710">
        <v>84</v>
      </c>
    </row>
    <row r="1711" spans="1:43" hidden="1" x14ac:dyDescent="0.25">
      <c r="A1711" t="s">
        <v>5742</v>
      </c>
      <c r="B1711" t="s">
        <v>5743</v>
      </c>
      <c r="C1711" s="1" t="str">
        <f t="shared" si="118"/>
        <v>21:0094</v>
      </c>
      <c r="D1711" s="1" t="str">
        <f t="shared" si="119"/>
        <v>21:0012</v>
      </c>
      <c r="E1711" t="s">
        <v>5744</v>
      </c>
      <c r="F1711" t="s">
        <v>5745</v>
      </c>
      <c r="H1711">
        <v>66.067801200000005</v>
      </c>
      <c r="I1711">
        <v>-112.8130448</v>
      </c>
      <c r="J1711" s="1" t="str">
        <f t="shared" si="121"/>
        <v>Till</v>
      </c>
      <c r="K1711" s="1" t="str">
        <f t="shared" si="120"/>
        <v>&lt;2 micron</v>
      </c>
      <c r="L1711">
        <v>0.1</v>
      </c>
      <c r="M1711">
        <v>4.29</v>
      </c>
      <c r="N1711">
        <v>18</v>
      </c>
      <c r="O1711">
        <v>110</v>
      </c>
      <c r="P1711">
        <v>1</v>
      </c>
      <c r="Q1711">
        <v>1</v>
      </c>
      <c r="R1711">
        <v>0.16</v>
      </c>
      <c r="T1711">
        <v>17</v>
      </c>
      <c r="U1711">
        <v>73</v>
      </c>
      <c r="V1711">
        <v>62</v>
      </c>
      <c r="W1711">
        <v>5.39</v>
      </c>
      <c r="X1711">
        <v>5</v>
      </c>
      <c r="Y1711">
        <v>0.5</v>
      </c>
      <c r="Z1711">
        <v>0.26</v>
      </c>
      <c r="AA1711">
        <v>20</v>
      </c>
      <c r="AB1711">
        <v>1.05</v>
      </c>
      <c r="AC1711">
        <v>350</v>
      </c>
      <c r="AD1711">
        <v>2</v>
      </c>
      <c r="AE1711">
        <v>0.52</v>
      </c>
      <c r="AF1711">
        <v>29</v>
      </c>
      <c r="AH1711">
        <v>16</v>
      </c>
      <c r="AI1711">
        <v>2</v>
      </c>
      <c r="AJ1711">
        <v>7</v>
      </c>
      <c r="AK1711">
        <v>13</v>
      </c>
      <c r="AL1711">
        <v>0.13</v>
      </c>
      <c r="AN1711">
        <v>5</v>
      </c>
      <c r="AO1711">
        <v>102</v>
      </c>
      <c r="AP1711">
        <v>5</v>
      </c>
      <c r="AQ1711">
        <v>50</v>
      </c>
    </row>
    <row r="1712" spans="1:43" hidden="1" x14ac:dyDescent="0.25">
      <c r="A1712" t="s">
        <v>5746</v>
      </c>
      <c r="B1712" t="s">
        <v>5747</v>
      </c>
      <c r="C1712" s="1" t="str">
        <f t="shared" si="118"/>
        <v>21:0094</v>
      </c>
      <c r="D1712" s="1" t="str">
        <f t="shared" si="119"/>
        <v>21:0012</v>
      </c>
      <c r="E1712" t="s">
        <v>5748</v>
      </c>
      <c r="F1712" t="s">
        <v>5749</v>
      </c>
      <c r="H1712">
        <v>66.013470999999996</v>
      </c>
      <c r="I1712">
        <v>-112.66584709999999</v>
      </c>
      <c r="J1712" s="1" t="str">
        <f t="shared" si="121"/>
        <v>Till</v>
      </c>
      <c r="K1712" s="1" t="str">
        <f t="shared" si="120"/>
        <v>&lt;2 micron</v>
      </c>
      <c r="L1712">
        <v>0.1</v>
      </c>
      <c r="M1712">
        <v>3.66</v>
      </c>
      <c r="N1712">
        <v>6</v>
      </c>
      <c r="O1712">
        <v>110</v>
      </c>
      <c r="P1712">
        <v>0.5</v>
      </c>
      <c r="Q1712">
        <v>1</v>
      </c>
      <c r="R1712">
        <v>0.22</v>
      </c>
      <c r="T1712">
        <v>19</v>
      </c>
      <c r="U1712">
        <v>87</v>
      </c>
      <c r="V1712">
        <v>52</v>
      </c>
      <c r="W1712">
        <v>4.8899999999999997</v>
      </c>
      <c r="X1712">
        <v>5</v>
      </c>
      <c r="Y1712">
        <v>0.5</v>
      </c>
      <c r="Z1712">
        <v>0.32</v>
      </c>
      <c r="AA1712">
        <v>30</v>
      </c>
      <c r="AB1712">
        <v>1.1000000000000001</v>
      </c>
      <c r="AC1712">
        <v>405</v>
      </c>
      <c r="AD1712">
        <v>1</v>
      </c>
      <c r="AE1712">
        <v>0.53</v>
      </c>
      <c r="AF1712">
        <v>43</v>
      </c>
      <c r="AH1712">
        <v>12</v>
      </c>
      <c r="AI1712">
        <v>1</v>
      </c>
      <c r="AJ1712">
        <v>7</v>
      </c>
      <c r="AK1712">
        <v>14</v>
      </c>
      <c r="AL1712">
        <v>0.15</v>
      </c>
      <c r="AN1712">
        <v>5</v>
      </c>
      <c r="AO1712">
        <v>90</v>
      </c>
      <c r="AP1712">
        <v>5</v>
      </c>
      <c r="AQ1712">
        <v>64</v>
      </c>
    </row>
    <row r="1713" spans="1:43" hidden="1" x14ac:dyDescent="0.25">
      <c r="A1713" t="s">
        <v>5750</v>
      </c>
      <c r="B1713" t="s">
        <v>5751</v>
      </c>
      <c r="C1713" s="1" t="str">
        <f t="shared" si="118"/>
        <v>21:0094</v>
      </c>
      <c r="D1713" s="1" t="str">
        <f t="shared" si="119"/>
        <v>21:0012</v>
      </c>
      <c r="E1713" t="s">
        <v>5752</v>
      </c>
      <c r="F1713" t="s">
        <v>5753</v>
      </c>
      <c r="H1713">
        <v>66.038956600000006</v>
      </c>
      <c r="I1713">
        <v>-112.5506609</v>
      </c>
      <c r="J1713" s="1" t="str">
        <f t="shared" si="121"/>
        <v>Till</v>
      </c>
      <c r="K1713" s="1" t="str">
        <f t="shared" si="120"/>
        <v>&lt;2 micron</v>
      </c>
      <c r="L1713">
        <v>0.1</v>
      </c>
      <c r="M1713">
        <v>4.37</v>
      </c>
      <c r="N1713">
        <v>12</v>
      </c>
      <c r="O1713">
        <v>130</v>
      </c>
      <c r="P1713">
        <v>0.5</v>
      </c>
      <c r="Q1713">
        <v>1</v>
      </c>
      <c r="R1713">
        <v>0.28000000000000003</v>
      </c>
      <c r="T1713">
        <v>32</v>
      </c>
      <c r="U1713">
        <v>73</v>
      </c>
      <c r="V1713">
        <v>63</v>
      </c>
      <c r="W1713">
        <v>4.7699999999999996</v>
      </c>
      <c r="X1713">
        <v>5</v>
      </c>
      <c r="Y1713">
        <v>0.5</v>
      </c>
      <c r="Z1713">
        <v>0.44</v>
      </c>
      <c r="AA1713">
        <v>20</v>
      </c>
      <c r="AB1713">
        <v>1.34</v>
      </c>
      <c r="AC1713">
        <v>580</v>
      </c>
      <c r="AD1713">
        <v>1</v>
      </c>
      <c r="AE1713">
        <v>0.44</v>
      </c>
      <c r="AF1713">
        <v>55</v>
      </c>
      <c r="AH1713">
        <v>18</v>
      </c>
      <c r="AI1713">
        <v>1</v>
      </c>
      <c r="AJ1713">
        <v>7</v>
      </c>
      <c r="AK1713">
        <v>16</v>
      </c>
      <c r="AL1713">
        <v>0.13</v>
      </c>
      <c r="AN1713">
        <v>5</v>
      </c>
      <c r="AO1713">
        <v>76</v>
      </c>
      <c r="AP1713">
        <v>5</v>
      </c>
      <c r="AQ1713">
        <v>70</v>
      </c>
    </row>
    <row r="1714" spans="1:43" hidden="1" x14ac:dyDescent="0.25">
      <c r="A1714" t="s">
        <v>5754</v>
      </c>
      <c r="B1714" t="s">
        <v>5755</v>
      </c>
      <c r="C1714" s="1" t="str">
        <f t="shared" si="118"/>
        <v>21:0094</v>
      </c>
      <c r="D1714" s="1" t="str">
        <f t="shared" si="119"/>
        <v>21:0012</v>
      </c>
      <c r="E1714" t="s">
        <v>5756</v>
      </c>
      <c r="F1714" t="s">
        <v>5757</v>
      </c>
      <c r="H1714">
        <v>66.098669700000002</v>
      </c>
      <c r="I1714">
        <v>-112.6509437</v>
      </c>
      <c r="J1714" s="1" t="str">
        <f t="shared" si="121"/>
        <v>Till</v>
      </c>
      <c r="K1714" s="1" t="str">
        <f t="shared" si="120"/>
        <v>&lt;2 micron</v>
      </c>
      <c r="L1714">
        <v>0.1</v>
      </c>
      <c r="M1714">
        <v>3.9</v>
      </c>
      <c r="N1714">
        <v>16</v>
      </c>
      <c r="O1714">
        <v>160</v>
      </c>
      <c r="P1714">
        <v>0.5</v>
      </c>
      <c r="Q1714">
        <v>1</v>
      </c>
      <c r="R1714">
        <v>0.42</v>
      </c>
      <c r="T1714">
        <v>16</v>
      </c>
      <c r="U1714">
        <v>68</v>
      </c>
      <c r="V1714">
        <v>112</v>
      </c>
      <c r="W1714">
        <v>4.7300000000000004</v>
      </c>
      <c r="X1714">
        <v>5</v>
      </c>
      <c r="Y1714">
        <v>0.5</v>
      </c>
      <c r="Z1714">
        <v>0.76</v>
      </c>
      <c r="AA1714">
        <v>30</v>
      </c>
      <c r="AB1714">
        <v>1.6</v>
      </c>
      <c r="AC1714">
        <v>420</v>
      </c>
      <c r="AD1714">
        <v>0.5</v>
      </c>
      <c r="AE1714">
        <v>0.49</v>
      </c>
      <c r="AF1714">
        <v>44</v>
      </c>
      <c r="AH1714">
        <v>16</v>
      </c>
      <c r="AI1714">
        <v>1</v>
      </c>
      <c r="AJ1714">
        <v>9</v>
      </c>
      <c r="AK1714">
        <v>20</v>
      </c>
      <c r="AL1714">
        <v>0.14000000000000001</v>
      </c>
      <c r="AN1714">
        <v>5</v>
      </c>
      <c r="AO1714">
        <v>77</v>
      </c>
      <c r="AP1714">
        <v>5</v>
      </c>
      <c r="AQ1714">
        <v>114</v>
      </c>
    </row>
    <row r="1715" spans="1:43" hidden="1" x14ac:dyDescent="0.25">
      <c r="A1715" t="s">
        <v>5758</v>
      </c>
      <c r="B1715" t="s">
        <v>5759</v>
      </c>
      <c r="C1715" s="1" t="str">
        <f t="shared" si="118"/>
        <v>21:0094</v>
      </c>
      <c r="D1715" s="1" t="str">
        <f t="shared" si="119"/>
        <v>21:0012</v>
      </c>
      <c r="E1715" t="s">
        <v>5756</v>
      </c>
      <c r="F1715" t="s">
        <v>5760</v>
      </c>
      <c r="H1715">
        <v>66.098669700000002</v>
      </c>
      <c r="I1715">
        <v>-112.6509437</v>
      </c>
      <c r="J1715" s="1" t="str">
        <f t="shared" si="121"/>
        <v>Till</v>
      </c>
      <c r="K1715" s="1" t="str">
        <f t="shared" si="120"/>
        <v>&lt;2 micron</v>
      </c>
      <c r="L1715">
        <v>0.2</v>
      </c>
      <c r="M1715">
        <v>3.72</v>
      </c>
      <c r="N1715">
        <v>12</v>
      </c>
      <c r="O1715">
        <v>150</v>
      </c>
      <c r="P1715">
        <v>0.5</v>
      </c>
      <c r="Q1715">
        <v>1</v>
      </c>
      <c r="R1715">
        <v>0.44</v>
      </c>
      <c r="T1715">
        <v>15</v>
      </c>
      <c r="U1715">
        <v>65</v>
      </c>
      <c r="V1715">
        <v>98</v>
      </c>
      <c r="W1715">
        <v>4.46</v>
      </c>
      <c r="X1715">
        <v>5</v>
      </c>
      <c r="Y1715">
        <v>0.5</v>
      </c>
      <c r="Z1715">
        <v>0.67</v>
      </c>
      <c r="AA1715">
        <v>30</v>
      </c>
      <c r="AB1715">
        <v>1.54</v>
      </c>
      <c r="AC1715">
        <v>395</v>
      </c>
      <c r="AD1715">
        <v>0.5</v>
      </c>
      <c r="AE1715">
        <v>0.43</v>
      </c>
      <c r="AF1715">
        <v>40</v>
      </c>
      <c r="AH1715">
        <v>14</v>
      </c>
      <c r="AI1715">
        <v>1</v>
      </c>
      <c r="AJ1715">
        <v>9</v>
      </c>
      <c r="AK1715">
        <v>19</v>
      </c>
      <c r="AL1715">
        <v>0.13</v>
      </c>
      <c r="AN1715">
        <v>5</v>
      </c>
      <c r="AO1715">
        <v>74</v>
      </c>
      <c r="AP1715">
        <v>5</v>
      </c>
      <c r="AQ1715">
        <v>108</v>
      </c>
    </row>
    <row r="1716" spans="1:43" hidden="1" x14ac:dyDescent="0.25">
      <c r="A1716" t="s">
        <v>5761</v>
      </c>
      <c r="B1716" t="s">
        <v>5762</v>
      </c>
      <c r="C1716" s="1" t="str">
        <f t="shared" ref="C1716:C1735" si="122">HYPERLINK("http://geochem.nrcan.gc.ca/cdogs/content/bdl/bdl210094_e.htm", "21:0094")</f>
        <v>21:0094</v>
      </c>
      <c r="D1716" s="1" t="str">
        <f t="shared" ref="D1716:D1731" si="123">HYPERLINK("http://geochem.nrcan.gc.ca/cdogs/content/svy/svy210012_e.htm", "21:0012")</f>
        <v>21:0012</v>
      </c>
      <c r="E1716" t="s">
        <v>5763</v>
      </c>
      <c r="F1716" t="s">
        <v>5764</v>
      </c>
      <c r="H1716">
        <v>66.119657900000007</v>
      </c>
      <c r="I1716">
        <v>-112.5568736</v>
      </c>
      <c r="J1716" s="1" t="str">
        <f t="shared" si="121"/>
        <v>Till</v>
      </c>
      <c r="K1716" s="1" t="str">
        <f t="shared" ref="K1716:K1731" si="124">HYPERLINK("http://geochem.nrcan.gc.ca/cdogs/content/kwd/kwd080003_e.htm", "&lt;2 micron")</f>
        <v>&lt;2 micron</v>
      </c>
      <c r="L1716">
        <v>0.1</v>
      </c>
      <c r="M1716">
        <v>4.01</v>
      </c>
      <c r="N1716">
        <v>30</v>
      </c>
      <c r="O1716">
        <v>70</v>
      </c>
      <c r="P1716">
        <v>1</v>
      </c>
      <c r="Q1716">
        <v>1</v>
      </c>
      <c r="R1716">
        <v>0.2</v>
      </c>
      <c r="T1716">
        <v>24</v>
      </c>
      <c r="U1716">
        <v>65</v>
      </c>
      <c r="V1716">
        <v>116</v>
      </c>
      <c r="W1716">
        <v>5.66</v>
      </c>
      <c r="X1716">
        <v>5</v>
      </c>
      <c r="Y1716">
        <v>0.5</v>
      </c>
      <c r="Z1716">
        <v>0.2</v>
      </c>
      <c r="AA1716">
        <v>50</v>
      </c>
      <c r="AB1716">
        <v>0.82</v>
      </c>
      <c r="AC1716">
        <v>630</v>
      </c>
      <c r="AD1716">
        <v>2</v>
      </c>
      <c r="AE1716">
        <v>0.81</v>
      </c>
      <c r="AF1716">
        <v>35</v>
      </c>
      <c r="AH1716">
        <v>22</v>
      </c>
      <c r="AI1716">
        <v>1</v>
      </c>
      <c r="AJ1716">
        <v>8</v>
      </c>
      <c r="AK1716">
        <v>13</v>
      </c>
      <c r="AL1716">
        <v>0.17</v>
      </c>
      <c r="AN1716">
        <v>5</v>
      </c>
      <c r="AO1716">
        <v>121</v>
      </c>
      <c r="AP1716">
        <v>5</v>
      </c>
      <c r="AQ1716">
        <v>56</v>
      </c>
    </row>
    <row r="1717" spans="1:43" hidden="1" x14ac:dyDescent="0.25">
      <c r="A1717" t="s">
        <v>5765</v>
      </c>
      <c r="B1717" t="s">
        <v>5766</v>
      </c>
      <c r="C1717" s="1" t="str">
        <f t="shared" si="122"/>
        <v>21:0094</v>
      </c>
      <c r="D1717" s="1" t="str">
        <f t="shared" si="123"/>
        <v>21:0012</v>
      </c>
      <c r="E1717" t="s">
        <v>5767</v>
      </c>
      <c r="F1717" t="s">
        <v>5768</v>
      </c>
      <c r="H1717">
        <v>66.1840081</v>
      </c>
      <c r="I1717">
        <v>-112.63526450000001</v>
      </c>
      <c r="J1717" s="1" t="str">
        <f t="shared" si="121"/>
        <v>Till</v>
      </c>
      <c r="K1717" s="1" t="str">
        <f t="shared" si="124"/>
        <v>&lt;2 micron</v>
      </c>
      <c r="L1717">
        <v>0.1</v>
      </c>
      <c r="M1717">
        <v>2.39</v>
      </c>
      <c r="N1717">
        <v>6</v>
      </c>
      <c r="O1717">
        <v>70</v>
      </c>
      <c r="P1717">
        <v>0.25</v>
      </c>
      <c r="Q1717">
        <v>2</v>
      </c>
      <c r="R1717">
        <v>0.5</v>
      </c>
      <c r="T1717">
        <v>23</v>
      </c>
      <c r="U1717">
        <v>52</v>
      </c>
      <c r="V1717">
        <v>77</v>
      </c>
      <c r="W1717">
        <v>3.86</v>
      </c>
      <c r="X1717">
        <v>5</v>
      </c>
      <c r="Y1717">
        <v>0.5</v>
      </c>
      <c r="Z1717">
        <v>0.24</v>
      </c>
      <c r="AA1717">
        <v>50</v>
      </c>
      <c r="AB1717">
        <v>1.1299999999999999</v>
      </c>
      <c r="AC1717">
        <v>575</v>
      </c>
      <c r="AD1717">
        <v>0.5</v>
      </c>
      <c r="AE1717">
        <v>0.89</v>
      </c>
      <c r="AF1717">
        <v>40</v>
      </c>
      <c r="AH1717">
        <v>14</v>
      </c>
      <c r="AI1717">
        <v>1</v>
      </c>
      <c r="AJ1717">
        <v>5</v>
      </c>
      <c r="AK1717">
        <v>18</v>
      </c>
      <c r="AL1717">
        <v>7.0000000000000007E-2</v>
      </c>
      <c r="AN1717">
        <v>5</v>
      </c>
      <c r="AO1717">
        <v>58</v>
      </c>
      <c r="AP1717">
        <v>5</v>
      </c>
      <c r="AQ1717">
        <v>74</v>
      </c>
    </row>
    <row r="1718" spans="1:43" hidden="1" x14ac:dyDescent="0.25">
      <c r="A1718" t="s">
        <v>5769</v>
      </c>
      <c r="B1718" t="s">
        <v>5770</v>
      </c>
      <c r="C1718" s="1" t="str">
        <f t="shared" si="122"/>
        <v>21:0094</v>
      </c>
      <c r="D1718" s="1" t="str">
        <f t="shared" si="123"/>
        <v>21:0012</v>
      </c>
      <c r="E1718" t="s">
        <v>5771</v>
      </c>
      <c r="F1718" t="s">
        <v>5772</v>
      </c>
      <c r="H1718">
        <v>66.230679899999998</v>
      </c>
      <c r="I1718">
        <v>-112.55602089999999</v>
      </c>
      <c r="J1718" s="1" t="str">
        <f t="shared" si="121"/>
        <v>Till</v>
      </c>
      <c r="K1718" s="1" t="str">
        <f t="shared" si="124"/>
        <v>&lt;2 micron</v>
      </c>
      <c r="L1718">
        <v>0.1</v>
      </c>
      <c r="M1718">
        <v>4.57</v>
      </c>
      <c r="N1718">
        <v>8</v>
      </c>
      <c r="O1718">
        <v>70</v>
      </c>
      <c r="P1718">
        <v>1</v>
      </c>
      <c r="Q1718">
        <v>1</v>
      </c>
      <c r="R1718">
        <v>0.34</v>
      </c>
      <c r="T1718">
        <v>32</v>
      </c>
      <c r="U1718">
        <v>76</v>
      </c>
      <c r="V1718">
        <v>115</v>
      </c>
      <c r="W1718">
        <v>5.97</v>
      </c>
      <c r="X1718">
        <v>5</v>
      </c>
      <c r="Y1718">
        <v>0.5</v>
      </c>
      <c r="Z1718">
        <v>0.26</v>
      </c>
      <c r="AA1718">
        <v>40</v>
      </c>
      <c r="AB1718">
        <v>2.0099999999999998</v>
      </c>
      <c r="AC1718">
        <v>570</v>
      </c>
      <c r="AD1718">
        <v>1</v>
      </c>
      <c r="AE1718">
        <v>0.55000000000000004</v>
      </c>
      <c r="AF1718">
        <v>51</v>
      </c>
      <c r="AH1718">
        <v>20</v>
      </c>
      <c r="AI1718">
        <v>1</v>
      </c>
      <c r="AJ1718">
        <v>8</v>
      </c>
      <c r="AK1718">
        <v>15</v>
      </c>
      <c r="AL1718">
        <v>0.18</v>
      </c>
      <c r="AN1718">
        <v>5</v>
      </c>
      <c r="AO1718">
        <v>106</v>
      </c>
      <c r="AP1718">
        <v>5</v>
      </c>
      <c r="AQ1718">
        <v>88</v>
      </c>
    </row>
    <row r="1719" spans="1:43" hidden="1" x14ac:dyDescent="0.25">
      <c r="A1719" t="s">
        <v>5773</v>
      </c>
      <c r="B1719" t="s">
        <v>5774</v>
      </c>
      <c r="C1719" s="1" t="str">
        <f t="shared" si="122"/>
        <v>21:0094</v>
      </c>
      <c r="D1719" s="1" t="str">
        <f t="shared" si="123"/>
        <v>21:0012</v>
      </c>
      <c r="E1719" t="s">
        <v>5775</v>
      </c>
      <c r="F1719" t="s">
        <v>5776</v>
      </c>
      <c r="H1719">
        <v>66.198245200000002</v>
      </c>
      <c r="I1719">
        <v>-112.4151193</v>
      </c>
      <c r="J1719" s="1" t="str">
        <f t="shared" si="121"/>
        <v>Till</v>
      </c>
      <c r="K1719" s="1" t="str">
        <f t="shared" si="124"/>
        <v>&lt;2 micron</v>
      </c>
      <c r="L1719">
        <v>0.1</v>
      </c>
      <c r="M1719">
        <v>3.3</v>
      </c>
      <c r="N1719">
        <v>4</v>
      </c>
      <c r="O1719">
        <v>80</v>
      </c>
      <c r="P1719">
        <v>0.5</v>
      </c>
      <c r="Q1719">
        <v>1</v>
      </c>
      <c r="R1719">
        <v>0.37</v>
      </c>
      <c r="T1719">
        <v>25</v>
      </c>
      <c r="U1719">
        <v>75</v>
      </c>
      <c r="V1719">
        <v>73</v>
      </c>
      <c r="W1719">
        <v>4.58</v>
      </c>
      <c r="X1719">
        <v>5</v>
      </c>
      <c r="Y1719">
        <v>0.5</v>
      </c>
      <c r="Z1719">
        <v>0.35</v>
      </c>
      <c r="AA1719">
        <v>40</v>
      </c>
      <c r="AB1719">
        <v>1.98</v>
      </c>
      <c r="AC1719">
        <v>630</v>
      </c>
      <c r="AD1719">
        <v>1</v>
      </c>
      <c r="AE1719">
        <v>0.45</v>
      </c>
      <c r="AF1719">
        <v>46</v>
      </c>
      <c r="AH1719">
        <v>16</v>
      </c>
      <c r="AI1719">
        <v>1</v>
      </c>
      <c r="AJ1719">
        <v>6</v>
      </c>
      <c r="AK1719">
        <v>15</v>
      </c>
      <c r="AL1719">
        <v>0.12</v>
      </c>
      <c r="AN1719">
        <v>5</v>
      </c>
      <c r="AO1719">
        <v>74</v>
      </c>
      <c r="AP1719">
        <v>5</v>
      </c>
      <c r="AQ1719">
        <v>98</v>
      </c>
    </row>
    <row r="1720" spans="1:43" hidden="1" x14ac:dyDescent="0.25">
      <c r="A1720" t="s">
        <v>5777</v>
      </c>
      <c r="B1720" t="s">
        <v>5778</v>
      </c>
      <c r="C1720" s="1" t="str">
        <f t="shared" si="122"/>
        <v>21:0094</v>
      </c>
      <c r="D1720" s="1" t="str">
        <f t="shared" si="123"/>
        <v>21:0012</v>
      </c>
      <c r="E1720" t="s">
        <v>5779</v>
      </c>
      <c r="F1720" t="s">
        <v>5780</v>
      </c>
      <c r="H1720">
        <v>66.142058500000005</v>
      </c>
      <c r="I1720">
        <v>-112.44283160000001</v>
      </c>
      <c r="J1720" s="1" t="str">
        <f t="shared" si="121"/>
        <v>Till</v>
      </c>
      <c r="K1720" s="1" t="str">
        <f t="shared" si="124"/>
        <v>&lt;2 micron</v>
      </c>
      <c r="L1720">
        <v>0.1</v>
      </c>
      <c r="M1720">
        <v>4.4800000000000004</v>
      </c>
      <c r="N1720">
        <v>34</v>
      </c>
      <c r="O1720">
        <v>90</v>
      </c>
      <c r="P1720">
        <v>1.5</v>
      </c>
      <c r="Q1720">
        <v>1</v>
      </c>
      <c r="R1720">
        <v>0.27</v>
      </c>
      <c r="T1720">
        <v>47</v>
      </c>
      <c r="U1720">
        <v>91</v>
      </c>
      <c r="V1720">
        <v>86</v>
      </c>
      <c r="W1720">
        <v>4.8499999999999996</v>
      </c>
      <c r="X1720">
        <v>5</v>
      </c>
      <c r="Y1720">
        <v>0.5</v>
      </c>
      <c r="Z1720">
        <v>0.33</v>
      </c>
      <c r="AA1720">
        <v>30</v>
      </c>
      <c r="AB1720">
        <v>1.2</v>
      </c>
      <c r="AC1720">
        <v>1500</v>
      </c>
      <c r="AD1720">
        <v>2</v>
      </c>
      <c r="AE1720">
        <v>1.2</v>
      </c>
      <c r="AF1720">
        <v>61</v>
      </c>
      <c r="AH1720">
        <v>100</v>
      </c>
      <c r="AI1720">
        <v>1</v>
      </c>
      <c r="AJ1720">
        <v>6</v>
      </c>
      <c r="AK1720">
        <v>12</v>
      </c>
      <c r="AL1720">
        <v>0.13</v>
      </c>
      <c r="AN1720">
        <v>5</v>
      </c>
      <c r="AO1720">
        <v>73</v>
      </c>
      <c r="AP1720">
        <v>5</v>
      </c>
      <c r="AQ1720">
        <v>112</v>
      </c>
    </row>
    <row r="1721" spans="1:43" hidden="1" x14ac:dyDescent="0.25">
      <c r="A1721" t="s">
        <v>5781</v>
      </c>
      <c r="B1721" t="s">
        <v>5782</v>
      </c>
      <c r="C1721" s="1" t="str">
        <f t="shared" si="122"/>
        <v>21:0094</v>
      </c>
      <c r="D1721" s="1" t="str">
        <f t="shared" si="123"/>
        <v>21:0012</v>
      </c>
      <c r="E1721" t="s">
        <v>5783</v>
      </c>
      <c r="F1721" t="s">
        <v>5784</v>
      </c>
      <c r="H1721">
        <v>66.211753099999996</v>
      </c>
      <c r="I1721">
        <v>-112.25210199999999</v>
      </c>
      <c r="J1721" s="1" t="str">
        <f t="shared" si="121"/>
        <v>Till</v>
      </c>
      <c r="K1721" s="1" t="str">
        <f t="shared" si="124"/>
        <v>&lt;2 micron</v>
      </c>
      <c r="L1721">
        <v>0.1</v>
      </c>
      <c r="M1721">
        <v>4.6399999999999997</v>
      </c>
      <c r="N1721">
        <v>28</v>
      </c>
      <c r="O1721">
        <v>120</v>
      </c>
      <c r="P1721">
        <v>1</v>
      </c>
      <c r="Q1721">
        <v>6</v>
      </c>
      <c r="R1721">
        <v>0.15</v>
      </c>
      <c r="T1721">
        <v>26</v>
      </c>
      <c r="U1721">
        <v>88</v>
      </c>
      <c r="V1721">
        <v>115</v>
      </c>
      <c r="W1721">
        <v>6.18</v>
      </c>
      <c r="X1721">
        <v>5</v>
      </c>
      <c r="Y1721">
        <v>0.5</v>
      </c>
      <c r="Z1721">
        <v>0.39</v>
      </c>
      <c r="AA1721">
        <v>20</v>
      </c>
      <c r="AB1721">
        <v>1.6</v>
      </c>
      <c r="AC1721">
        <v>640</v>
      </c>
      <c r="AD1721">
        <v>2</v>
      </c>
      <c r="AE1721">
        <v>0.69</v>
      </c>
      <c r="AF1721">
        <v>46</v>
      </c>
      <c r="AH1721">
        <v>22</v>
      </c>
      <c r="AI1721">
        <v>1</v>
      </c>
      <c r="AJ1721">
        <v>8</v>
      </c>
      <c r="AK1721">
        <v>10</v>
      </c>
      <c r="AL1721">
        <v>0.16</v>
      </c>
      <c r="AN1721">
        <v>5</v>
      </c>
      <c r="AO1721">
        <v>136</v>
      </c>
      <c r="AP1721">
        <v>5</v>
      </c>
      <c r="AQ1721">
        <v>94</v>
      </c>
    </row>
    <row r="1722" spans="1:43" hidden="1" x14ac:dyDescent="0.25">
      <c r="A1722" t="s">
        <v>5785</v>
      </c>
      <c r="B1722" t="s">
        <v>5786</v>
      </c>
      <c r="C1722" s="1" t="str">
        <f t="shared" si="122"/>
        <v>21:0094</v>
      </c>
      <c r="D1722" s="1" t="str">
        <f t="shared" si="123"/>
        <v>21:0012</v>
      </c>
      <c r="E1722" t="s">
        <v>5787</v>
      </c>
      <c r="F1722" t="s">
        <v>5788</v>
      </c>
      <c r="H1722">
        <v>66.196102699999997</v>
      </c>
      <c r="I1722">
        <v>-112.1049175</v>
      </c>
      <c r="J1722" s="1" t="str">
        <f t="shared" si="121"/>
        <v>Till</v>
      </c>
      <c r="K1722" s="1" t="str">
        <f t="shared" si="124"/>
        <v>&lt;2 micron</v>
      </c>
      <c r="L1722">
        <v>0.1</v>
      </c>
      <c r="M1722">
        <v>5.13</v>
      </c>
      <c r="N1722">
        <v>16</v>
      </c>
      <c r="O1722">
        <v>110</v>
      </c>
      <c r="P1722">
        <v>1</v>
      </c>
      <c r="Q1722">
        <v>6</v>
      </c>
      <c r="R1722">
        <v>0.18</v>
      </c>
      <c r="T1722">
        <v>44</v>
      </c>
      <c r="U1722">
        <v>77</v>
      </c>
      <c r="V1722">
        <v>88</v>
      </c>
      <c r="W1722">
        <v>4.84</v>
      </c>
      <c r="X1722">
        <v>5</v>
      </c>
      <c r="Y1722">
        <v>0.5</v>
      </c>
      <c r="Z1722">
        <v>0.34</v>
      </c>
      <c r="AA1722">
        <v>30</v>
      </c>
      <c r="AB1722">
        <v>1.07</v>
      </c>
      <c r="AC1722">
        <v>805</v>
      </c>
      <c r="AD1722">
        <v>1</v>
      </c>
      <c r="AE1722">
        <v>0.78</v>
      </c>
      <c r="AF1722">
        <v>54</v>
      </c>
      <c r="AH1722">
        <v>28</v>
      </c>
      <c r="AI1722">
        <v>1</v>
      </c>
      <c r="AJ1722">
        <v>6</v>
      </c>
      <c r="AK1722">
        <v>15</v>
      </c>
      <c r="AL1722">
        <v>0.15</v>
      </c>
      <c r="AN1722">
        <v>5</v>
      </c>
      <c r="AO1722">
        <v>90</v>
      </c>
      <c r="AP1722">
        <v>5</v>
      </c>
      <c r="AQ1722">
        <v>82</v>
      </c>
    </row>
    <row r="1723" spans="1:43" hidden="1" x14ac:dyDescent="0.25">
      <c r="A1723" t="s">
        <v>5789</v>
      </c>
      <c r="B1723" t="s">
        <v>5790</v>
      </c>
      <c r="C1723" s="1" t="str">
        <f t="shared" si="122"/>
        <v>21:0094</v>
      </c>
      <c r="D1723" s="1" t="str">
        <f t="shared" si="123"/>
        <v>21:0012</v>
      </c>
      <c r="E1723" t="s">
        <v>5791</v>
      </c>
      <c r="F1723" t="s">
        <v>5792</v>
      </c>
      <c r="H1723">
        <v>66.150424099999995</v>
      </c>
      <c r="I1723">
        <v>-112.03467689999999</v>
      </c>
      <c r="J1723" s="1" t="str">
        <f t="shared" si="121"/>
        <v>Till</v>
      </c>
      <c r="K1723" s="1" t="str">
        <f t="shared" si="124"/>
        <v>&lt;2 micron</v>
      </c>
      <c r="L1723">
        <v>0.1</v>
      </c>
      <c r="M1723">
        <v>4.51</v>
      </c>
      <c r="N1723">
        <v>10</v>
      </c>
      <c r="O1723">
        <v>190</v>
      </c>
      <c r="P1723">
        <v>1</v>
      </c>
      <c r="Q1723">
        <v>1</v>
      </c>
      <c r="R1723">
        <v>0.25</v>
      </c>
      <c r="T1723">
        <v>27</v>
      </c>
      <c r="U1723">
        <v>97</v>
      </c>
      <c r="V1723">
        <v>142</v>
      </c>
      <c r="W1723">
        <v>6.31</v>
      </c>
      <c r="X1723">
        <v>5</v>
      </c>
      <c r="Y1723">
        <v>1</v>
      </c>
      <c r="Z1723">
        <v>0.91</v>
      </c>
      <c r="AA1723">
        <v>30</v>
      </c>
      <c r="AB1723">
        <v>2.23</v>
      </c>
      <c r="AC1723">
        <v>860</v>
      </c>
      <c r="AD1723">
        <v>1</v>
      </c>
      <c r="AE1723">
        <v>0.51</v>
      </c>
      <c r="AF1723">
        <v>62</v>
      </c>
      <c r="AH1723">
        <v>24</v>
      </c>
      <c r="AI1723">
        <v>1</v>
      </c>
      <c r="AJ1723">
        <v>12</v>
      </c>
      <c r="AK1723">
        <v>11</v>
      </c>
      <c r="AL1723">
        <v>0.19</v>
      </c>
      <c r="AN1723">
        <v>5</v>
      </c>
      <c r="AO1723">
        <v>111</v>
      </c>
      <c r="AP1723">
        <v>5</v>
      </c>
      <c r="AQ1723">
        <v>144</v>
      </c>
    </row>
    <row r="1724" spans="1:43" hidden="1" x14ac:dyDescent="0.25">
      <c r="A1724" t="s">
        <v>5793</v>
      </c>
      <c r="B1724" t="s">
        <v>5794</v>
      </c>
      <c r="C1724" s="1" t="str">
        <f t="shared" si="122"/>
        <v>21:0094</v>
      </c>
      <c r="D1724" s="1" t="str">
        <f t="shared" si="123"/>
        <v>21:0012</v>
      </c>
      <c r="E1724" t="s">
        <v>5795</v>
      </c>
      <c r="F1724" t="s">
        <v>5796</v>
      </c>
      <c r="H1724">
        <v>66.175590200000002</v>
      </c>
      <c r="I1724">
        <v>-112.20604609999999</v>
      </c>
      <c r="J1724" s="1" t="str">
        <f t="shared" si="121"/>
        <v>Till</v>
      </c>
      <c r="K1724" s="1" t="str">
        <f t="shared" si="124"/>
        <v>&lt;2 micron</v>
      </c>
      <c r="L1724">
        <v>0.2</v>
      </c>
      <c r="M1724">
        <v>5.45</v>
      </c>
      <c r="N1724">
        <v>54</v>
      </c>
      <c r="O1724">
        <v>120</v>
      </c>
      <c r="P1724">
        <v>1.5</v>
      </c>
      <c r="Q1724">
        <v>1</v>
      </c>
      <c r="R1724">
        <v>0.12</v>
      </c>
      <c r="T1724">
        <v>52</v>
      </c>
      <c r="U1724">
        <v>163</v>
      </c>
      <c r="V1724">
        <v>88</v>
      </c>
      <c r="W1724">
        <v>5.8</v>
      </c>
      <c r="X1724">
        <v>5</v>
      </c>
      <c r="Y1724">
        <v>0.5</v>
      </c>
      <c r="Z1724">
        <v>0.39</v>
      </c>
      <c r="AA1724">
        <v>20</v>
      </c>
      <c r="AB1724">
        <v>1.04</v>
      </c>
      <c r="AC1724">
        <v>2180</v>
      </c>
      <c r="AD1724">
        <v>2</v>
      </c>
      <c r="AE1724">
        <v>1.64</v>
      </c>
      <c r="AF1724">
        <v>72</v>
      </c>
      <c r="AH1724">
        <v>36</v>
      </c>
      <c r="AI1724">
        <v>1</v>
      </c>
      <c r="AJ1724">
        <v>6</v>
      </c>
      <c r="AK1724">
        <v>11</v>
      </c>
      <c r="AL1724">
        <v>0.06</v>
      </c>
      <c r="AN1724">
        <v>5</v>
      </c>
      <c r="AO1724">
        <v>103</v>
      </c>
      <c r="AP1724">
        <v>5</v>
      </c>
      <c r="AQ1724">
        <v>74</v>
      </c>
    </row>
    <row r="1725" spans="1:43" hidden="1" x14ac:dyDescent="0.25">
      <c r="A1725" t="s">
        <v>5797</v>
      </c>
      <c r="B1725" t="s">
        <v>5798</v>
      </c>
      <c r="C1725" s="1" t="str">
        <f t="shared" si="122"/>
        <v>21:0094</v>
      </c>
      <c r="D1725" s="1" t="str">
        <f t="shared" si="123"/>
        <v>21:0012</v>
      </c>
      <c r="E1725" t="s">
        <v>5799</v>
      </c>
      <c r="F1725" t="s">
        <v>5800</v>
      </c>
      <c r="H1725">
        <v>66.119984200000005</v>
      </c>
      <c r="I1725">
        <v>-112.2153601</v>
      </c>
      <c r="J1725" s="1" t="str">
        <f t="shared" si="121"/>
        <v>Till</v>
      </c>
      <c r="K1725" s="1" t="str">
        <f t="shared" si="124"/>
        <v>&lt;2 micron</v>
      </c>
      <c r="L1725">
        <v>0.1</v>
      </c>
      <c r="M1725">
        <v>4.37</v>
      </c>
      <c r="N1725">
        <v>8</v>
      </c>
      <c r="O1725">
        <v>130</v>
      </c>
      <c r="P1725">
        <v>1</v>
      </c>
      <c r="Q1725">
        <v>1</v>
      </c>
      <c r="R1725">
        <v>0.27</v>
      </c>
      <c r="T1725">
        <v>26</v>
      </c>
      <c r="U1725">
        <v>117</v>
      </c>
      <c r="V1725">
        <v>79</v>
      </c>
      <c r="W1725">
        <v>6.44</v>
      </c>
      <c r="X1725">
        <v>5</v>
      </c>
      <c r="Y1725">
        <v>0.5</v>
      </c>
      <c r="Z1725">
        <v>0.62</v>
      </c>
      <c r="AA1725">
        <v>40</v>
      </c>
      <c r="AB1725">
        <v>2.14</v>
      </c>
      <c r="AC1725">
        <v>690</v>
      </c>
      <c r="AD1725">
        <v>1</v>
      </c>
      <c r="AE1725">
        <v>0.76</v>
      </c>
      <c r="AF1725">
        <v>56</v>
      </c>
      <c r="AH1725">
        <v>22</v>
      </c>
      <c r="AI1725">
        <v>1</v>
      </c>
      <c r="AJ1725">
        <v>10</v>
      </c>
      <c r="AK1725">
        <v>15</v>
      </c>
      <c r="AL1725">
        <v>0.08</v>
      </c>
      <c r="AN1725">
        <v>5</v>
      </c>
      <c r="AO1725">
        <v>111</v>
      </c>
      <c r="AP1725">
        <v>5</v>
      </c>
      <c r="AQ1725">
        <v>106</v>
      </c>
    </row>
    <row r="1726" spans="1:43" hidden="1" x14ac:dyDescent="0.25">
      <c r="A1726" t="s">
        <v>5801</v>
      </c>
      <c r="B1726" t="s">
        <v>5802</v>
      </c>
      <c r="C1726" s="1" t="str">
        <f t="shared" si="122"/>
        <v>21:0094</v>
      </c>
      <c r="D1726" s="1" t="str">
        <f t="shared" si="123"/>
        <v>21:0012</v>
      </c>
      <c r="E1726" t="s">
        <v>5803</v>
      </c>
      <c r="F1726" t="s">
        <v>5804</v>
      </c>
      <c r="H1726">
        <v>66.082783699999993</v>
      </c>
      <c r="I1726">
        <v>-112.3766107</v>
      </c>
      <c r="J1726" s="1" t="str">
        <f t="shared" si="121"/>
        <v>Till</v>
      </c>
      <c r="K1726" s="1" t="str">
        <f t="shared" si="124"/>
        <v>&lt;2 micron</v>
      </c>
      <c r="L1726">
        <v>0.1</v>
      </c>
      <c r="M1726">
        <v>3.75</v>
      </c>
      <c r="N1726">
        <v>16</v>
      </c>
      <c r="O1726">
        <v>70</v>
      </c>
      <c r="P1726">
        <v>0.5</v>
      </c>
      <c r="Q1726">
        <v>1</v>
      </c>
      <c r="R1726">
        <v>0.24</v>
      </c>
      <c r="T1726">
        <v>21</v>
      </c>
      <c r="U1726">
        <v>64</v>
      </c>
      <c r="V1726">
        <v>52</v>
      </c>
      <c r="W1726">
        <v>3.09</v>
      </c>
      <c r="X1726">
        <v>5</v>
      </c>
      <c r="Y1726">
        <v>0.5</v>
      </c>
      <c r="Z1726">
        <v>0.2</v>
      </c>
      <c r="AA1726">
        <v>30</v>
      </c>
      <c r="AB1726">
        <v>0.65</v>
      </c>
      <c r="AC1726">
        <v>500</v>
      </c>
      <c r="AD1726">
        <v>1</v>
      </c>
      <c r="AE1726">
        <v>0.84</v>
      </c>
      <c r="AF1726">
        <v>36</v>
      </c>
      <c r="AH1726">
        <v>24</v>
      </c>
      <c r="AI1726">
        <v>1</v>
      </c>
      <c r="AJ1726">
        <v>4</v>
      </c>
      <c r="AK1726">
        <v>12</v>
      </c>
      <c r="AL1726">
        <v>0.09</v>
      </c>
      <c r="AN1726">
        <v>5</v>
      </c>
      <c r="AO1726">
        <v>48</v>
      </c>
      <c r="AP1726">
        <v>5</v>
      </c>
      <c r="AQ1726">
        <v>42</v>
      </c>
    </row>
    <row r="1727" spans="1:43" hidden="1" x14ac:dyDescent="0.25">
      <c r="A1727" t="s">
        <v>5805</v>
      </c>
      <c r="B1727" t="s">
        <v>5806</v>
      </c>
      <c r="C1727" s="1" t="str">
        <f t="shared" si="122"/>
        <v>21:0094</v>
      </c>
      <c r="D1727" s="1" t="str">
        <f t="shared" si="123"/>
        <v>21:0012</v>
      </c>
      <c r="E1727" t="s">
        <v>5807</v>
      </c>
      <c r="F1727" t="s">
        <v>5808</v>
      </c>
      <c r="H1727">
        <v>66.071821900000003</v>
      </c>
      <c r="I1727">
        <v>-112.1718679</v>
      </c>
      <c r="J1727" s="1" t="str">
        <f t="shared" si="121"/>
        <v>Till</v>
      </c>
      <c r="K1727" s="1" t="str">
        <f t="shared" si="124"/>
        <v>&lt;2 micron</v>
      </c>
      <c r="L1727">
        <v>0.1</v>
      </c>
      <c r="M1727">
        <v>4.13</v>
      </c>
      <c r="N1727">
        <v>22</v>
      </c>
      <c r="O1727">
        <v>120</v>
      </c>
      <c r="P1727">
        <v>1</v>
      </c>
      <c r="Q1727">
        <v>1</v>
      </c>
      <c r="R1727">
        <v>0.26</v>
      </c>
      <c r="T1727">
        <v>26</v>
      </c>
      <c r="U1727">
        <v>87</v>
      </c>
      <c r="V1727">
        <v>81</v>
      </c>
      <c r="W1727">
        <v>4.58</v>
      </c>
      <c r="X1727">
        <v>5</v>
      </c>
      <c r="Y1727">
        <v>0.5</v>
      </c>
      <c r="Z1727">
        <v>0.4</v>
      </c>
      <c r="AA1727">
        <v>30</v>
      </c>
      <c r="AB1727">
        <v>1.21</v>
      </c>
      <c r="AC1727">
        <v>735</v>
      </c>
      <c r="AD1727">
        <v>1</v>
      </c>
      <c r="AE1727">
        <v>0.49</v>
      </c>
      <c r="AF1727">
        <v>43</v>
      </c>
      <c r="AH1727">
        <v>20</v>
      </c>
      <c r="AI1727">
        <v>1</v>
      </c>
      <c r="AJ1727">
        <v>7</v>
      </c>
      <c r="AK1727">
        <v>17</v>
      </c>
      <c r="AL1727">
        <v>0.15</v>
      </c>
      <c r="AN1727">
        <v>5</v>
      </c>
      <c r="AO1727">
        <v>88</v>
      </c>
      <c r="AP1727">
        <v>5</v>
      </c>
      <c r="AQ1727">
        <v>84</v>
      </c>
    </row>
    <row r="1728" spans="1:43" hidden="1" x14ac:dyDescent="0.25">
      <c r="A1728" t="s">
        <v>5809</v>
      </c>
      <c r="B1728" t="s">
        <v>5810</v>
      </c>
      <c r="C1728" s="1" t="str">
        <f t="shared" si="122"/>
        <v>21:0094</v>
      </c>
      <c r="D1728" s="1" t="str">
        <f t="shared" si="123"/>
        <v>21:0012</v>
      </c>
      <c r="E1728" t="s">
        <v>5811</v>
      </c>
      <c r="F1728" t="s">
        <v>5812</v>
      </c>
      <c r="H1728">
        <v>66.087607300000002</v>
      </c>
      <c r="I1728">
        <v>-112.0413188</v>
      </c>
      <c r="J1728" s="1" t="str">
        <f t="shared" si="121"/>
        <v>Till</v>
      </c>
      <c r="K1728" s="1" t="str">
        <f t="shared" si="124"/>
        <v>&lt;2 micron</v>
      </c>
      <c r="L1728">
        <v>0.1</v>
      </c>
      <c r="M1728">
        <v>4.47</v>
      </c>
      <c r="N1728">
        <v>36</v>
      </c>
      <c r="O1728">
        <v>140</v>
      </c>
      <c r="P1728">
        <v>1</v>
      </c>
      <c r="Q1728">
        <v>1</v>
      </c>
      <c r="R1728">
        <v>0.18</v>
      </c>
      <c r="T1728">
        <v>29</v>
      </c>
      <c r="U1728">
        <v>99</v>
      </c>
      <c r="V1728">
        <v>87</v>
      </c>
      <c r="W1728">
        <v>6.16</v>
      </c>
      <c r="X1728">
        <v>5</v>
      </c>
      <c r="Y1728">
        <v>1</v>
      </c>
      <c r="Z1728">
        <v>0.44</v>
      </c>
      <c r="AA1728">
        <v>20</v>
      </c>
      <c r="AB1728">
        <v>1.59</v>
      </c>
      <c r="AC1728">
        <v>840</v>
      </c>
      <c r="AD1728">
        <v>1</v>
      </c>
      <c r="AE1728">
        <v>0.51</v>
      </c>
      <c r="AF1728">
        <v>56</v>
      </c>
      <c r="AH1728">
        <v>20</v>
      </c>
      <c r="AI1728">
        <v>1</v>
      </c>
      <c r="AJ1728">
        <v>8</v>
      </c>
      <c r="AK1728">
        <v>12</v>
      </c>
      <c r="AL1728">
        <v>0.19</v>
      </c>
      <c r="AN1728">
        <v>5</v>
      </c>
      <c r="AO1728">
        <v>110</v>
      </c>
      <c r="AP1728">
        <v>5</v>
      </c>
      <c r="AQ1728">
        <v>96</v>
      </c>
    </row>
    <row r="1729" spans="1:43" hidden="1" x14ac:dyDescent="0.25">
      <c r="A1729" t="s">
        <v>5813</v>
      </c>
      <c r="B1729" t="s">
        <v>5814</v>
      </c>
      <c r="C1729" s="1" t="str">
        <f t="shared" si="122"/>
        <v>21:0094</v>
      </c>
      <c r="D1729" s="1" t="str">
        <f t="shared" si="123"/>
        <v>21:0012</v>
      </c>
      <c r="E1729" t="s">
        <v>5815</v>
      </c>
      <c r="F1729" t="s">
        <v>5816</v>
      </c>
      <c r="H1729">
        <v>66.021451099999993</v>
      </c>
      <c r="I1729">
        <v>-112.05207009999999</v>
      </c>
      <c r="J1729" s="1" t="str">
        <f t="shared" si="121"/>
        <v>Till</v>
      </c>
      <c r="K1729" s="1" t="str">
        <f t="shared" si="124"/>
        <v>&lt;2 micron</v>
      </c>
      <c r="L1729">
        <v>0.2</v>
      </c>
      <c r="M1729">
        <v>4.34</v>
      </c>
      <c r="N1729">
        <v>30</v>
      </c>
      <c r="O1729">
        <v>130</v>
      </c>
      <c r="P1729">
        <v>0.5</v>
      </c>
      <c r="Q1729">
        <v>1</v>
      </c>
      <c r="R1729">
        <v>0.23</v>
      </c>
      <c r="T1729">
        <v>37</v>
      </c>
      <c r="U1729">
        <v>88</v>
      </c>
      <c r="V1729">
        <v>86</v>
      </c>
      <c r="W1729">
        <v>4.9400000000000004</v>
      </c>
      <c r="X1729">
        <v>5</v>
      </c>
      <c r="Y1729">
        <v>0.5</v>
      </c>
      <c r="Z1729">
        <v>0.44</v>
      </c>
      <c r="AA1729">
        <v>20</v>
      </c>
      <c r="AB1729">
        <v>1.38</v>
      </c>
      <c r="AC1729">
        <v>725</v>
      </c>
      <c r="AD1729">
        <v>1</v>
      </c>
      <c r="AE1729">
        <v>0.43</v>
      </c>
      <c r="AF1729">
        <v>57</v>
      </c>
      <c r="AH1729">
        <v>18</v>
      </c>
      <c r="AI1729">
        <v>1</v>
      </c>
      <c r="AJ1729">
        <v>7</v>
      </c>
      <c r="AK1729">
        <v>13</v>
      </c>
      <c r="AL1729">
        <v>0.16</v>
      </c>
      <c r="AN1729">
        <v>5</v>
      </c>
      <c r="AO1729">
        <v>86</v>
      </c>
      <c r="AP1729">
        <v>5</v>
      </c>
      <c r="AQ1729">
        <v>102</v>
      </c>
    </row>
    <row r="1730" spans="1:43" hidden="1" x14ac:dyDescent="0.25">
      <c r="A1730" t="s">
        <v>5817</v>
      </c>
      <c r="B1730" t="s">
        <v>5818</v>
      </c>
      <c r="C1730" s="1" t="str">
        <f t="shared" si="122"/>
        <v>21:0094</v>
      </c>
      <c r="D1730" s="1" t="str">
        <f t="shared" si="123"/>
        <v>21:0012</v>
      </c>
      <c r="E1730" t="s">
        <v>5815</v>
      </c>
      <c r="F1730" t="s">
        <v>5819</v>
      </c>
      <c r="H1730">
        <v>66.021451099999993</v>
      </c>
      <c r="I1730">
        <v>-112.05207009999999</v>
      </c>
      <c r="J1730" s="1" t="str">
        <f t="shared" si="121"/>
        <v>Till</v>
      </c>
      <c r="K1730" s="1" t="str">
        <f t="shared" si="124"/>
        <v>&lt;2 micron</v>
      </c>
      <c r="L1730">
        <v>0.1</v>
      </c>
      <c r="M1730">
        <v>4.34</v>
      </c>
      <c r="N1730">
        <v>28</v>
      </c>
      <c r="O1730">
        <v>130</v>
      </c>
      <c r="P1730">
        <v>0.5</v>
      </c>
      <c r="Q1730">
        <v>1</v>
      </c>
      <c r="R1730">
        <v>0.24</v>
      </c>
      <c r="T1730">
        <v>37</v>
      </c>
      <c r="U1730">
        <v>88</v>
      </c>
      <c r="V1730">
        <v>81</v>
      </c>
      <c r="W1730">
        <v>4.72</v>
      </c>
      <c r="X1730">
        <v>5</v>
      </c>
      <c r="Y1730">
        <v>0.5</v>
      </c>
      <c r="Z1730">
        <v>0.44</v>
      </c>
      <c r="AA1730">
        <v>20</v>
      </c>
      <c r="AB1730">
        <v>1.34</v>
      </c>
      <c r="AC1730">
        <v>695</v>
      </c>
      <c r="AD1730">
        <v>1</v>
      </c>
      <c r="AE1730">
        <v>0.45</v>
      </c>
      <c r="AF1730">
        <v>52</v>
      </c>
      <c r="AH1730">
        <v>18</v>
      </c>
      <c r="AI1730">
        <v>1</v>
      </c>
      <c r="AJ1730">
        <v>7</v>
      </c>
      <c r="AK1730">
        <v>13</v>
      </c>
      <c r="AL1730">
        <v>0.16</v>
      </c>
      <c r="AN1730">
        <v>5</v>
      </c>
      <c r="AO1730">
        <v>83</v>
      </c>
      <c r="AP1730">
        <v>5</v>
      </c>
      <c r="AQ1730">
        <v>98</v>
      </c>
    </row>
    <row r="1731" spans="1:43" hidden="1" x14ac:dyDescent="0.25">
      <c r="A1731" t="s">
        <v>5820</v>
      </c>
      <c r="B1731" t="s">
        <v>5821</v>
      </c>
      <c r="C1731" s="1" t="str">
        <f t="shared" si="122"/>
        <v>21:0094</v>
      </c>
      <c r="D1731" s="1" t="str">
        <f t="shared" si="123"/>
        <v>21:0012</v>
      </c>
      <c r="E1731" t="s">
        <v>5822</v>
      </c>
      <c r="F1731" t="s">
        <v>5823</v>
      </c>
      <c r="H1731">
        <v>66.028418400000007</v>
      </c>
      <c r="I1731">
        <v>-112.3901548</v>
      </c>
      <c r="J1731" s="1" t="str">
        <f t="shared" si="121"/>
        <v>Till</v>
      </c>
      <c r="K1731" s="1" t="str">
        <f t="shared" si="124"/>
        <v>&lt;2 micron</v>
      </c>
      <c r="L1731">
        <v>0.1</v>
      </c>
      <c r="M1731">
        <v>3.79</v>
      </c>
      <c r="N1731">
        <v>16</v>
      </c>
      <c r="O1731">
        <v>70</v>
      </c>
      <c r="P1731">
        <v>0.5</v>
      </c>
      <c r="Q1731">
        <v>2</v>
      </c>
      <c r="R1731">
        <v>0.16</v>
      </c>
      <c r="T1731">
        <v>13</v>
      </c>
      <c r="U1731">
        <v>67</v>
      </c>
      <c r="V1731">
        <v>39</v>
      </c>
      <c r="W1731">
        <v>4.59</v>
      </c>
      <c r="X1731">
        <v>5</v>
      </c>
      <c r="Y1731">
        <v>0.5</v>
      </c>
      <c r="Z1731">
        <v>0.21</v>
      </c>
      <c r="AA1731">
        <v>20</v>
      </c>
      <c r="AB1731">
        <v>0.98</v>
      </c>
      <c r="AC1731">
        <v>335</v>
      </c>
      <c r="AD1731">
        <v>1</v>
      </c>
      <c r="AE1731">
        <v>0.62</v>
      </c>
      <c r="AF1731">
        <v>28</v>
      </c>
      <c r="AH1731">
        <v>18</v>
      </c>
      <c r="AI1731">
        <v>1</v>
      </c>
      <c r="AJ1731">
        <v>5</v>
      </c>
      <c r="AK1731">
        <v>13</v>
      </c>
      <c r="AL1731">
        <v>0.14000000000000001</v>
      </c>
      <c r="AN1731">
        <v>5</v>
      </c>
      <c r="AO1731">
        <v>88</v>
      </c>
      <c r="AP1731">
        <v>5</v>
      </c>
      <c r="AQ1731">
        <v>78</v>
      </c>
    </row>
    <row r="1732" spans="1:43" hidden="1" x14ac:dyDescent="0.25">
      <c r="A1732" t="s">
        <v>5824</v>
      </c>
      <c r="B1732" t="s">
        <v>5825</v>
      </c>
      <c r="C1732" s="1" t="str">
        <f t="shared" si="122"/>
        <v>21:0094</v>
      </c>
      <c r="D1732" s="1" t="str">
        <f>HYPERLINK("http://geochem.nrcan.gc.ca/cdogs/content/svy/svy_e.htm", "")</f>
        <v/>
      </c>
      <c r="G1732" s="1" t="str">
        <f>HYPERLINK("http://geochem.nrcan.gc.ca/cdogs/content/cr_/cr_00138_e.htm", "138")</f>
        <v>138</v>
      </c>
      <c r="J1732" t="s">
        <v>2479</v>
      </c>
      <c r="K1732" t="s">
        <v>2480</v>
      </c>
      <c r="L1732">
        <v>0.1</v>
      </c>
      <c r="M1732">
        <v>3.18</v>
      </c>
      <c r="N1732">
        <v>22</v>
      </c>
      <c r="O1732">
        <v>100</v>
      </c>
      <c r="P1732">
        <v>1</v>
      </c>
      <c r="Q1732">
        <v>2</v>
      </c>
      <c r="R1732">
        <v>7.0000000000000007E-2</v>
      </c>
      <c r="T1732">
        <v>15</v>
      </c>
      <c r="U1732">
        <v>39</v>
      </c>
      <c r="V1732">
        <v>68</v>
      </c>
      <c r="W1732">
        <v>3.53</v>
      </c>
      <c r="X1732">
        <v>5</v>
      </c>
      <c r="Y1732">
        <v>0.5</v>
      </c>
      <c r="Z1732">
        <v>0.3</v>
      </c>
      <c r="AA1732">
        <v>20</v>
      </c>
      <c r="AB1732">
        <v>0.84</v>
      </c>
      <c r="AC1732">
        <v>800</v>
      </c>
      <c r="AD1732">
        <v>0.5</v>
      </c>
      <c r="AE1732">
        <v>5.0000000000000001E-3</v>
      </c>
      <c r="AF1732">
        <v>35</v>
      </c>
      <c r="AH1732">
        <v>24</v>
      </c>
      <c r="AI1732">
        <v>1</v>
      </c>
      <c r="AJ1732">
        <v>6</v>
      </c>
      <c r="AK1732">
        <v>8</v>
      </c>
      <c r="AL1732">
        <v>0.09</v>
      </c>
      <c r="AN1732">
        <v>5</v>
      </c>
      <c r="AO1732">
        <v>46</v>
      </c>
      <c r="AP1732">
        <v>5</v>
      </c>
      <c r="AQ1732">
        <v>92</v>
      </c>
    </row>
    <row r="1733" spans="1:43" hidden="1" x14ac:dyDescent="0.25">
      <c r="A1733" t="s">
        <v>5826</v>
      </c>
      <c r="B1733" t="s">
        <v>5827</v>
      </c>
      <c r="C1733" s="1" t="str">
        <f t="shared" si="122"/>
        <v>21:0094</v>
      </c>
      <c r="D1733" s="1" t="str">
        <f>HYPERLINK("http://geochem.nrcan.gc.ca/cdogs/content/svy/svy_e.htm", "")</f>
        <v/>
      </c>
      <c r="G1733" s="1" t="str">
        <f>HYPERLINK("http://geochem.nrcan.gc.ca/cdogs/content/cr_/cr_00138_e.htm", "138")</f>
        <v>138</v>
      </c>
      <c r="J1733" t="s">
        <v>2479</v>
      </c>
      <c r="K1733" t="s">
        <v>2480</v>
      </c>
      <c r="L1733">
        <v>0.1</v>
      </c>
      <c r="M1733">
        <v>3.32</v>
      </c>
      <c r="N1733">
        <v>24</v>
      </c>
      <c r="O1733">
        <v>100</v>
      </c>
      <c r="P1733">
        <v>1.5</v>
      </c>
      <c r="Q1733">
        <v>1</v>
      </c>
      <c r="R1733">
        <v>0.08</v>
      </c>
      <c r="T1733">
        <v>16</v>
      </c>
      <c r="U1733">
        <v>40</v>
      </c>
      <c r="V1733">
        <v>71</v>
      </c>
      <c r="W1733">
        <v>3.5</v>
      </c>
      <c r="X1733">
        <v>5</v>
      </c>
      <c r="Y1733">
        <v>0.5</v>
      </c>
      <c r="Z1733">
        <v>0.32</v>
      </c>
      <c r="AA1733">
        <v>20</v>
      </c>
      <c r="AB1733">
        <v>0.85</v>
      </c>
      <c r="AC1733">
        <v>790</v>
      </c>
      <c r="AD1733">
        <v>0.5</v>
      </c>
      <c r="AE1733">
        <v>5.0000000000000001E-3</v>
      </c>
      <c r="AF1733">
        <v>34</v>
      </c>
      <c r="AH1733">
        <v>24</v>
      </c>
      <c r="AI1733">
        <v>1</v>
      </c>
      <c r="AJ1733">
        <v>7</v>
      </c>
      <c r="AK1733">
        <v>9</v>
      </c>
      <c r="AL1733">
        <v>0.09</v>
      </c>
      <c r="AN1733">
        <v>5</v>
      </c>
      <c r="AO1733">
        <v>48</v>
      </c>
      <c r="AP1733">
        <v>5</v>
      </c>
      <c r="AQ1733">
        <v>96</v>
      </c>
    </row>
    <row r="1734" spans="1:43" hidden="1" x14ac:dyDescent="0.25">
      <c r="A1734" t="s">
        <v>5828</v>
      </c>
      <c r="B1734" t="s">
        <v>5829</v>
      </c>
      <c r="C1734" s="1" t="str">
        <f t="shared" si="122"/>
        <v>21:0094</v>
      </c>
      <c r="D1734" s="1" t="str">
        <f>HYPERLINK("http://geochem.nrcan.gc.ca/cdogs/content/svy/svy_e.htm", "")</f>
        <v/>
      </c>
      <c r="G1734" s="1" t="str">
        <f>HYPERLINK("http://geochem.nrcan.gc.ca/cdogs/content/cr_/cr_00138_e.htm", "138")</f>
        <v>138</v>
      </c>
      <c r="J1734" t="s">
        <v>2479</v>
      </c>
      <c r="K1734" t="s">
        <v>2480</v>
      </c>
      <c r="L1734">
        <v>0.1</v>
      </c>
      <c r="M1734">
        <v>3.35</v>
      </c>
      <c r="N1734">
        <v>24</v>
      </c>
      <c r="O1734">
        <v>100</v>
      </c>
      <c r="P1734">
        <v>1.5</v>
      </c>
      <c r="Q1734">
        <v>1</v>
      </c>
      <c r="R1734">
        <v>0.08</v>
      </c>
      <c r="T1734">
        <v>16</v>
      </c>
      <c r="U1734">
        <v>43</v>
      </c>
      <c r="V1734">
        <v>71</v>
      </c>
      <c r="W1734">
        <v>3.59</v>
      </c>
      <c r="X1734">
        <v>5</v>
      </c>
      <c r="Y1734">
        <v>0.5</v>
      </c>
      <c r="Z1734">
        <v>0.33</v>
      </c>
      <c r="AA1734">
        <v>20</v>
      </c>
      <c r="AB1734">
        <v>0.84</v>
      </c>
      <c r="AC1734">
        <v>805</v>
      </c>
      <c r="AD1734">
        <v>0.5</v>
      </c>
      <c r="AE1734">
        <v>5.0000000000000001E-3</v>
      </c>
      <c r="AF1734">
        <v>36</v>
      </c>
      <c r="AH1734">
        <v>24</v>
      </c>
      <c r="AI1734">
        <v>1</v>
      </c>
      <c r="AJ1734">
        <v>7</v>
      </c>
      <c r="AK1734">
        <v>9</v>
      </c>
      <c r="AL1734">
        <v>0.09</v>
      </c>
      <c r="AN1734">
        <v>5</v>
      </c>
      <c r="AO1734">
        <v>49</v>
      </c>
      <c r="AP1734">
        <v>5</v>
      </c>
      <c r="AQ1734">
        <v>96</v>
      </c>
    </row>
    <row r="1735" spans="1:43" hidden="1" x14ac:dyDescent="0.25">
      <c r="A1735" t="s">
        <v>5830</v>
      </c>
      <c r="B1735" t="s">
        <v>5831</v>
      </c>
      <c r="C1735" s="1" t="str">
        <f t="shared" si="122"/>
        <v>21:0094</v>
      </c>
      <c r="D1735" s="1" t="str">
        <f>HYPERLINK("http://geochem.nrcan.gc.ca/cdogs/content/svy/svy_e.htm", "")</f>
        <v/>
      </c>
      <c r="G1735" s="1" t="str">
        <f>HYPERLINK("http://geochem.nrcan.gc.ca/cdogs/content/cr_/cr_00138_e.htm", "138")</f>
        <v>138</v>
      </c>
      <c r="J1735" t="s">
        <v>2479</v>
      </c>
      <c r="K1735" t="s">
        <v>2480</v>
      </c>
      <c r="L1735">
        <v>0.1</v>
      </c>
      <c r="M1735">
        <v>3.44</v>
      </c>
      <c r="N1735">
        <v>22</v>
      </c>
      <c r="O1735">
        <v>110</v>
      </c>
      <c r="P1735">
        <v>1.5</v>
      </c>
      <c r="Q1735">
        <v>4</v>
      </c>
      <c r="R1735">
        <v>0.08</v>
      </c>
      <c r="T1735">
        <v>16</v>
      </c>
      <c r="U1735">
        <v>43</v>
      </c>
      <c r="V1735">
        <v>72</v>
      </c>
      <c r="W1735">
        <v>3.63</v>
      </c>
      <c r="X1735">
        <v>5</v>
      </c>
      <c r="Y1735">
        <v>0.5</v>
      </c>
      <c r="Z1735">
        <v>0.33</v>
      </c>
      <c r="AA1735">
        <v>20</v>
      </c>
      <c r="AB1735">
        <v>0.87</v>
      </c>
      <c r="AC1735">
        <v>815</v>
      </c>
      <c r="AD1735">
        <v>0.5</v>
      </c>
      <c r="AE1735">
        <v>5.0000000000000001E-3</v>
      </c>
      <c r="AF1735">
        <v>38</v>
      </c>
      <c r="AH1735">
        <v>24</v>
      </c>
      <c r="AI1735">
        <v>1</v>
      </c>
      <c r="AJ1735">
        <v>7</v>
      </c>
      <c r="AK1735">
        <v>9</v>
      </c>
      <c r="AL1735">
        <v>0.09</v>
      </c>
      <c r="AN1735">
        <v>5</v>
      </c>
      <c r="AO1735">
        <v>49</v>
      </c>
      <c r="AP1735">
        <v>5</v>
      </c>
      <c r="AQ1735">
        <v>98</v>
      </c>
    </row>
    <row r="1736" spans="1:43" hidden="1" x14ac:dyDescent="0.25">
      <c r="A1736" t="s">
        <v>5832</v>
      </c>
      <c r="B1736" t="s">
        <v>5833</v>
      </c>
      <c r="C1736" s="1" t="str">
        <f t="shared" ref="C1736:C1767" si="125">HYPERLINK("http://geochem.nrcan.gc.ca/cdogs/content/bdl/bdl210096_e.htm", "21:0096")</f>
        <v>21:0096</v>
      </c>
      <c r="D1736" s="1" t="str">
        <f t="shared" ref="D1736:D1767" si="126">HYPERLINK("http://geochem.nrcan.gc.ca/cdogs/content/svy/svy210013_e.htm", "21:0013")</f>
        <v>21:0013</v>
      </c>
      <c r="E1736" t="s">
        <v>5834</v>
      </c>
      <c r="F1736" t="s">
        <v>5835</v>
      </c>
      <c r="H1736">
        <v>65.423755700000001</v>
      </c>
      <c r="I1736">
        <v>-112.008019</v>
      </c>
      <c r="J1736" s="1" t="str">
        <f t="shared" ref="J1736:J1799" si="127">HYPERLINK("http://geochem.nrcan.gc.ca/cdogs/content/kwd/kwd020044_e.htm", "Till")</f>
        <v>Till</v>
      </c>
      <c r="K1736" s="1" t="str">
        <f t="shared" ref="K1736:K1799" si="128">HYPERLINK("http://geochem.nrcan.gc.ca/cdogs/content/kwd/kwd080003_e.htm", "&lt;2 micron")</f>
        <v>&lt;2 micron</v>
      </c>
      <c r="L1736">
        <v>0.1</v>
      </c>
      <c r="M1736">
        <v>5.07</v>
      </c>
      <c r="N1736">
        <v>14</v>
      </c>
      <c r="O1736">
        <v>160</v>
      </c>
      <c r="P1736">
        <v>1</v>
      </c>
      <c r="Q1736">
        <v>1</v>
      </c>
      <c r="R1736">
        <v>0.24</v>
      </c>
      <c r="S1736">
        <v>0.25</v>
      </c>
      <c r="T1736">
        <v>24</v>
      </c>
      <c r="U1736">
        <v>136</v>
      </c>
      <c r="V1736">
        <v>159</v>
      </c>
      <c r="W1736">
        <v>5.32</v>
      </c>
      <c r="X1736">
        <v>10</v>
      </c>
      <c r="Y1736">
        <v>0.5</v>
      </c>
      <c r="Z1736">
        <v>0.67</v>
      </c>
      <c r="AA1736">
        <v>30</v>
      </c>
      <c r="AB1736">
        <v>1.51</v>
      </c>
      <c r="AC1736">
        <v>455</v>
      </c>
      <c r="AD1736">
        <v>2</v>
      </c>
      <c r="AE1736">
        <v>1.08</v>
      </c>
      <c r="AF1736">
        <v>52</v>
      </c>
      <c r="AH1736">
        <v>20</v>
      </c>
      <c r="AI1736">
        <v>1</v>
      </c>
      <c r="AJ1736">
        <v>10</v>
      </c>
      <c r="AK1736">
        <v>20</v>
      </c>
      <c r="AL1736">
        <v>0.15</v>
      </c>
      <c r="AN1736">
        <v>70</v>
      </c>
      <c r="AO1736">
        <v>103</v>
      </c>
      <c r="AP1736">
        <v>5</v>
      </c>
      <c r="AQ1736">
        <v>106</v>
      </c>
    </row>
    <row r="1737" spans="1:43" hidden="1" x14ac:dyDescent="0.25">
      <c r="A1737" t="s">
        <v>5836</v>
      </c>
      <c r="B1737" t="s">
        <v>5837</v>
      </c>
      <c r="C1737" s="1" t="str">
        <f t="shared" si="125"/>
        <v>21:0096</v>
      </c>
      <c r="D1737" s="1" t="str">
        <f t="shared" si="126"/>
        <v>21:0013</v>
      </c>
      <c r="E1737" t="s">
        <v>5838</v>
      </c>
      <c r="F1737" t="s">
        <v>5839</v>
      </c>
      <c r="H1737">
        <v>65.941941299999996</v>
      </c>
      <c r="I1737">
        <v>-113.2218702</v>
      </c>
      <c r="J1737" s="1" t="str">
        <f t="shared" si="127"/>
        <v>Till</v>
      </c>
      <c r="K1737" s="1" t="str">
        <f t="shared" si="128"/>
        <v>&lt;2 micron</v>
      </c>
      <c r="L1737">
        <v>0.1</v>
      </c>
      <c r="M1737">
        <v>3.31</v>
      </c>
      <c r="N1737">
        <v>12</v>
      </c>
      <c r="O1737">
        <v>140</v>
      </c>
      <c r="P1737">
        <v>1</v>
      </c>
      <c r="Q1737">
        <v>1</v>
      </c>
      <c r="R1737">
        <v>0.4</v>
      </c>
      <c r="S1737">
        <v>0.25</v>
      </c>
      <c r="T1737">
        <v>19</v>
      </c>
      <c r="U1737">
        <v>72</v>
      </c>
      <c r="V1737">
        <v>114</v>
      </c>
      <c r="W1737">
        <v>5.31</v>
      </c>
      <c r="X1737">
        <v>5</v>
      </c>
      <c r="Y1737">
        <v>0.5</v>
      </c>
      <c r="Z1737">
        <v>0.69</v>
      </c>
      <c r="AA1737">
        <v>40</v>
      </c>
      <c r="AB1737">
        <v>1.81</v>
      </c>
      <c r="AC1737">
        <v>430</v>
      </c>
      <c r="AD1737">
        <v>1</v>
      </c>
      <c r="AE1737">
        <v>0.44</v>
      </c>
      <c r="AF1737">
        <v>51</v>
      </c>
      <c r="AH1737">
        <v>8</v>
      </c>
      <c r="AI1737">
        <v>1</v>
      </c>
      <c r="AJ1737">
        <v>10</v>
      </c>
      <c r="AK1737">
        <v>14</v>
      </c>
      <c r="AL1737">
        <v>0.12</v>
      </c>
      <c r="AN1737">
        <v>5</v>
      </c>
      <c r="AO1737">
        <v>60</v>
      </c>
      <c r="AP1737">
        <v>5</v>
      </c>
      <c r="AQ1737">
        <v>100</v>
      </c>
    </row>
    <row r="1738" spans="1:43" hidden="1" x14ac:dyDescent="0.25">
      <c r="A1738" t="s">
        <v>5840</v>
      </c>
      <c r="B1738" t="s">
        <v>5841</v>
      </c>
      <c r="C1738" s="1" t="str">
        <f t="shared" si="125"/>
        <v>21:0096</v>
      </c>
      <c r="D1738" s="1" t="str">
        <f t="shared" si="126"/>
        <v>21:0013</v>
      </c>
      <c r="E1738" t="s">
        <v>5842</v>
      </c>
      <c r="F1738" t="s">
        <v>5843</v>
      </c>
      <c r="H1738">
        <v>65.974273800000006</v>
      </c>
      <c r="I1738">
        <v>-113.2819393</v>
      </c>
      <c r="J1738" s="1" t="str">
        <f t="shared" si="127"/>
        <v>Till</v>
      </c>
      <c r="K1738" s="1" t="str">
        <f t="shared" si="128"/>
        <v>&lt;2 micron</v>
      </c>
      <c r="L1738">
        <v>0.1</v>
      </c>
      <c r="M1738">
        <v>3.42</v>
      </c>
      <c r="N1738">
        <v>1</v>
      </c>
      <c r="O1738">
        <v>270</v>
      </c>
      <c r="P1738">
        <v>1</v>
      </c>
      <c r="Q1738">
        <v>1</v>
      </c>
      <c r="R1738">
        <v>0.42</v>
      </c>
      <c r="S1738">
        <v>0.25</v>
      </c>
      <c r="T1738">
        <v>18</v>
      </c>
      <c r="U1738">
        <v>68</v>
      </c>
      <c r="V1738">
        <v>124</v>
      </c>
      <c r="W1738">
        <v>5.09</v>
      </c>
      <c r="X1738">
        <v>5</v>
      </c>
      <c r="Y1738">
        <v>0.5</v>
      </c>
      <c r="Z1738">
        <v>0.56999999999999995</v>
      </c>
      <c r="AA1738">
        <v>40</v>
      </c>
      <c r="AB1738">
        <v>1.66</v>
      </c>
      <c r="AC1738">
        <v>405</v>
      </c>
      <c r="AD1738">
        <v>0.5</v>
      </c>
      <c r="AE1738">
        <v>0.6</v>
      </c>
      <c r="AF1738">
        <v>45</v>
      </c>
      <c r="AH1738">
        <v>6</v>
      </c>
      <c r="AI1738">
        <v>1</v>
      </c>
      <c r="AJ1738">
        <v>12</v>
      </c>
      <c r="AK1738">
        <v>13</v>
      </c>
      <c r="AL1738">
        <v>0.12</v>
      </c>
      <c r="AN1738">
        <v>5</v>
      </c>
      <c r="AO1738">
        <v>63</v>
      </c>
      <c r="AP1738">
        <v>5</v>
      </c>
      <c r="AQ1738">
        <v>92</v>
      </c>
    </row>
    <row r="1739" spans="1:43" hidden="1" x14ac:dyDescent="0.25">
      <c r="A1739" t="s">
        <v>5844</v>
      </c>
      <c r="B1739" t="s">
        <v>5845</v>
      </c>
      <c r="C1739" s="1" t="str">
        <f t="shared" si="125"/>
        <v>21:0096</v>
      </c>
      <c r="D1739" s="1" t="str">
        <f t="shared" si="126"/>
        <v>21:0013</v>
      </c>
      <c r="E1739" t="s">
        <v>5846</v>
      </c>
      <c r="F1739" t="s">
        <v>5847</v>
      </c>
      <c r="H1739">
        <v>65.990936500000004</v>
      </c>
      <c r="I1739">
        <v>-112.5065034</v>
      </c>
      <c r="J1739" s="1" t="str">
        <f t="shared" si="127"/>
        <v>Till</v>
      </c>
      <c r="K1739" s="1" t="str">
        <f t="shared" si="128"/>
        <v>&lt;2 micron</v>
      </c>
      <c r="L1739">
        <v>0.1</v>
      </c>
      <c r="M1739">
        <v>3.81</v>
      </c>
      <c r="N1739">
        <v>1</v>
      </c>
      <c r="O1739">
        <v>80</v>
      </c>
      <c r="P1739">
        <v>0.5</v>
      </c>
      <c r="Q1739">
        <v>1</v>
      </c>
      <c r="R1739">
        <v>0.1</v>
      </c>
      <c r="S1739">
        <v>0.25</v>
      </c>
      <c r="T1739">
        <v>15</v>
      </c>
      <c r="U1739">
        <v>88</v>
      </c>
      <c r="V1739">
        <v>48</v>
      </c>
      <c r="W1739">
        <v>5.95</v>
      </c>
      <c r="X1739">
        <v>5</v>
      </c>
      <c r="Y1739">
        <v>0.5</v>
      </c>
      <c r="Z1739">
        <v>0.21</v>
      </c>
      <c r="AA1739">
        <v>20</v>
      </c>
      <c r="AB1739">
        <v>1.22</v>
      </c>
      <c r="AC1739">
        <v>395</v>
      </c>
      <c r="AD1739">
        <v>1</v>
      </c>
      <c r="AE1739">
        <v>0.84</v>
      </c>
      <c r="AF1739">
        <v>34</v>
      </c>
      <c r="AH1739">
        <v>6</v>
      </c>
      <c r="AI1739">
        <v>1</v>
      </c>
      <c r="AJ1739">
        <v>7</v>
      </c>
      <c r="AK1739">
        <v>10</v>
      </c>
      <c r="AL1739">
        <v>0.14000000000000001</v>
      </c>
      <c r="AN1739">
        <v>5</v>
      </c>
      <c r="AO1739">
        <v>93</v>
      </c>
      <c r="AP1739">
        <v>5</v>
      </c>
      <c r="AQ1739">
        <v>70</v>
      </c>
    </row>
    <row r="1740" spans="1:43" hidden="1" x14ac:dyDescent="0.25">
      <c r="A1740" t="s">
        <v>5848</v>
      </c>
      <c r="B1740" t="s">
        <v>5849</v>
      </c>
      <c r="C1740" s="1" t="str">
        <f t="shared" si="125"/>
        <v>21:0096</v>
      </c>
      <c r="D1740" s="1" t="str">
        <f t="shared" si="126"/>
        <v>21:0013</v>
      </c>
      <c r="E1740" t="s">
        <v>5850</v>
      </c>
      <c r="F1740" t="s">
        <v>5851</v>
      </c>
      <c r="H1740">
        <v>65.976563600000006</v>
      </c>
      <c r="I1740">
        <v>-112.2485839</v>
      </c>
      <c r="J1740" s="1" t="str">
        <f t="shared" si="127"/>
        <v>Till</v>
      </c>
      <c r="K1740" s="1" t="str">
        <f t="shared" si="128"/>
        <v>&lt;2 micron</v>
      </c>
      <c r="L1740">
        <v>0.1</v>
      </c>
      <c r="M1740">
        <v>4.17</v>
      </c>
      <c r="N1740">
        <v>38</v>
      </c>
      <c r="O1740">
        <v>40</v>
      </c>
      <c r="P1740">
        <v>1</v>
      </c>
      <c r="Q1740">
        <v>1</v>
      </c>
      <c r="R1740">
        <v>0.12</v>
      </c>
      <c r="S1740">
        <v>0.25</v>
      </c>
      <c r="T1740">
        <v>10</v>
      </c>
      <c r="U1740">
        <v>72</v>
      </c>
      <c r="V1740">
        <v>93</v>
      </c>
      <c r="W1740">
        <v>5.65</v>
      </c>
      <c r="X1740">
        <v>5</v>
      </c>
      <c r="Y1740">
        <v>0.5</v>
      </c>
      <c r="Z1740">
        <v>0.16</v>
      </c>
      <c r="AA1740">
        <v>30</v>
      </c>
      <c r="AB1740">
        <v>0.49</v>
      </c>
      <c r="AC1740">
        <v>160</v>
      </c>
      <c r="AD1740">
        <v>4</v>
      </c>
      <c r="AE1740">
        <v>0.89</v>
      </c>
      <c r="AF1740">
        <v>24</v>
      </c>
      <c r="AH1740">
        <v>20</v>
      </c>
      <c r="AI1740">
        <v>1</v>
      </c>
      <c r="AJ1740">
        <v>7</v>
      </c>
      <c r="AK1740">
        <v>10</v>
      </c>
      <c r="AL1740">
        <v>0.16</v>
      </c>
      <c r="AN1740">
        <v>5</v>
      </c>
      <c r="AO1740">
        <v>79</v>
      </c>
      <c r="AP1740">
        <v>5</v>
      </c>
      <c r="AQ1740">
        <v>38</v>
      </c>
    </row>
    <row r="1741" spans="1:43" hidden="1" x14ac:dyDescent="0.25">
      <c r="A1741" t="s">
        <v>5852</v>
      </c>
      <c r="B1741" t="s">
        <v>5853</v>
      </c>
      <c r="C1741" s="1" t="str">
        <f t="shared" si="125"/>
        <v>21:0096</v>
      </c>
      <c r="D1741" s="1" t="str">
        <f t="shared" si="126"/>
        <v>21:0013</v>
      </c>
      <c r="E1741" t="s">
        <v>5854</v>
      </c>
      <c r="F1741" t="s">
        <v>5855</v>
      </c>
      <c r="H1741">
        <v>65.948092700000004</v>
      </c>
      <c r="I1741">
        <v>-112.08406290000001</v>
      </c>
      <c r="J1741" s="1" t="str">
        <f t="shared" si="127"/>
        <v>Till</v>
      </c>
      <c r="K1741" s="1" t="str">
        <f t="shared" si="128"/>
        <v>&lt;2 micron</v>
      </c>
      <c r="L1741">
        <v>0.1</v>
      </c>
      <c r="M1741">
        <v>3.7</v>
      </c>
      <c r="N1741">
        <v>64</v>
      </c>
      <c r="O1741">
        <v>110</v>
      </c>
      <c r="P1741">
        <v>1</v>
      </c>
      <c r="Q1741">
        <v>1</v>
      </c>
      <c r="R1741">
        <v>0.33</v>
      </c>
      <c r="S1741">
        <v>0.25</v>
      </c>
      <c r="T1741">
        <v>27</v>
      </c>
      <c r="U1741">
        <v>88</v>
      </c>
      <c r="V1741">
        <v>230</v>
      </c>
      <c r="W1741">
        <v>5.16</v>
      </c>
      <c r="X1741">
        <v>5</v>
      </c>
      <c r="Y1741">
        <v>0.5</v>
      </c>
      <c r="Z1741">
        <v>0.47</v>
      </c>
      <c r="AA1741">
        <v>60</v>
      </c>
      <c r="AB1741">
        <v>1.1200000000000001</v>
      </c>
      <c r="AC1741">
        <v>435</v>
      </c>
      <c r="AD1741">
        <v>7</v>
      </c>
      <c r="AE1741">
        <v>1.07</v>
      </c>
      <c r="AF1741">
        <v>57</v>
      </c>
      <c r="AH1741">
        <v>20</v>
      </c>
      <c r="AI1741">
        <v>1</v>
      </c>
      <c r="AJ1741">
        <v>9</v>
      </c>
      <c r="AK1741">
        <v>18</v>
      </c>
      <c r="AL1741">
        <v>0.13</v>
      </c>
      <c r="AN1741">
        <v>5</v>
      </c>
      <c r="AO1741">
        <v>76</v>
      </c>
      <c r="AP1741">
        <v>5</v>
      </c>
      <c r="AQ1741">
        <v>106</v>
      </c>
    </row>
    <row r="1742" spans="1:43" hidden="1" x14ac:dyDescent="0.25">
      <c r="A1742" t="s">
        <v>5856</v>
      </c>
      <c r="B1742" t="s">
        <v>5857</v>
      </c>
      <c r="C1742" s="1" t="str">
        <f t="shared" si="125"/>
        <v>21:0096</v>
      </c>
      <c r="D1742" s="1" t="str">
        <f t="shared" si="126"/>
        <v>21:0013</v>
      </c>
      <c r="E1742" t="s">
        <v>5858</v>
      </c>
      <c r="F1742" t="s">
        <v>5859</v>
      </c>
      <c r="H1742">
        <v>65.8912756</v>
      </c>
      <c r="I1742">
        <v>-112.1081461</v>
      </c>
      <c r="J1742" s="1" t="str">
        <f t="shared" si="127"/>
        <v>Till</v>
      </c>
      <c r="K1742" s="1" t="str">
        <f t="shared" si="128"/>
        <v>&lt;2 micron</v>
      </c>
      <c r="L1742">
        <v>0.1</v>
      </c>
      <c r="M1742">
        <v>5.26</v>
      </c>
      <c r="N1742">
        <v>24</v>
      </c>
      <c r="O1742">
        <v>210</v>
      </c>
      <c r="P1742">
        <v>1</v>
      </c>
      <c r="Q1742">
        <v>1</v>
      </c>
      <c r="R1742">
        <v>0.2</v>
      </c>
      <c r="S1742">
        <v>0.25</v>
      </c>
      <c r="T1742">
        <v>33</v>
      </c>
      <c r="U1742">
        <v>144</v>
      </c>
      <c r="V1742">
        <v>165</v>
      </c>
      <c r="W1742">
        <v>6.36</v>
      </c>
      <c r="X1742">
        <v>5</v>
      </c>
      <c r="Y1742">
        <v>1</v>
      </c>
      <c r="Z1742">
        <v>0.98</v>
      </c>
      <c r="AA1742">
        <v>30</v>
      </c>
      <c r="AB1742">
        <v>1.64</v>
      </c>
      <c r="AC1742">
        <v>420</v>
      </c>
      <c r="AD1742">
        <v>3</v>
      </c>
      <c r="AE1742">
        <v>0.56999999999999995</v>
      </c>
      <c r="AF1742">
        <v>100</v>
      </c>
      <c r="AH1742">
        <v>8</v>
      </c>
      <c r="AI1742">
        <v>1</v>
      </c>
      <c r="AJ1742">
        <v>13</v>
      </c>
      <c r="AK1742">
        <v>14</v>
      </c>
      <c r="AL1742">
        <v>0.19</v>
      </c>
      <c r="AN1742">
        <v>5</v>
      </c>
      <c r="AO1742">
        <v>95</v>
      </c>
      <c r="AP1742">
        <v>5</v>
      </c>
      <c r="AQ1742">
        <v>120</v>
      </c>
    </row>
    <row r="1743" spans="1:43" hidden="1" x14ac:dyDescent="0.25">
      <c r="A1743" t="s">
        <v>5860</v>
      </c>
      <c r="B1743" t="s">
        <v>5861</v>
      </c>
      <c r="C1743" s="1" t="str">
        <f t="shared" si="125"/>
        <v>21:0096</v>
      </c>
      <c r="D1743" s="1" t="str">
        <f t="shared" si="126"/>
        <v>21:0013</v>
      </c>
      <c r="E1743" t="s">
        <v>5862</v>
      </c>
      <c r="F1743" t="s">
        <v>5863</v>
      </c>
      <c r="H1743">
        <v>65.8923609</v>
      </c>
      <c r="I1743">
        <v>-112.2440239</v>
      </c>
      <c r="J1743" s="1" t="str">
        <f t="shared" si="127"/>
        <v>Till</v>
      </c>
      <c r="K1743" s="1" t="str">
        <f t="shared" si="128"/>
        <v>&lt;2 micron</v>
      </c>
      <c r="L1743">
        <v>0.1</v>
      </c>
      <c r="M1743">
        <v>4.4400000000000004</v>
      </c>
      <c r="N1743">
        <v>16</v>
      </c>
      <c r="O1743">
        <v>150</v>
      </c>
      <c r="P1743">
        <v>1</v>
      </c>
      <c r="Q1743">
        <v>1</v>
      </c>
      <c r="R1743">
        <v>0.28999999999999998</v>
      </c>
      <c r="S1743">
        <v>0.25</v>
      </c>
      <c r="T1743">
        <v>25</v>
      </c>
      <c r="U1743">
        <v>119</v>
      </c>
      <c r="V1743">
        <v>64</v>
      </c>
      <c r="W1743">
        <v>5.72</v>
      </c>
      <c r="X1743">
        <v>5</v>
      </c>
      <c r="Y1743">
        <v>0.5</v>
      </c>
      <c r="Z1743">
        <v>0.67</v>
      </c>
      <c r="AA1743">
        <v>40</v>
      </c>
      <c r="AB1743">
        <v>1.5</v>
      </c>
      <c r="AC1743">
        <v>705</v>
      </c>
      <c r="AD1743">
        <v>1</v>
      </c>
      <c r="AE1743">
        <v>0.56000000000000005</v>
      </c>
      <c r="AF1743">
        <v>60</v>
      </c>
      <c r="AH1743">
        <v>10</v>
      </c>
      <c r="AI1743">
        <v>1</v>
      </c>
      <c r="AJ1743">
        <v>12</v>
      </c>
      <c r="AK1743">
        <v>17</v>
      </c>
      <c r="AL1743">
        <v>0.24</v>
      </c>
      <c r="AN1743">
        <v>5</v>
      </c>
      <c r="AO1743">
        <v>96</v>
      </c>
      <c r="AP1743">
        <v>5</v>
      </c>
      <c r="AQ1743">
        <v>88</v>
      </c>
    </row>
    <row r="1744" spans="1:43" hidden="1" x14ac:dyDescent="0.25">
      <c r="A1744" t="s">
        <v>5864</v>
      </c>
      <c r="B1744" t="s">
        <v>5865</v>
      </c>
      <c r="C1744" s="1" t="str">
        <f t="shared" si="125"/>
        <v>21:0096</v>
      </c>
      <c r="D1744" s="1" t="str">
        <f t="shared" si="126"/>
        <v>21:0013</v>
      </c>
      <c r="E1744" t="s">
        <v>5866</v>
      </c>
      <c r="F1744" t="s">
        <v>5867</v>
      </c>
      <c r="H1744">
        <v>65.787567600000003</v>
      </c>
      <c r="I1744">
        <v>-112.0336676</v>
      </c>
      <c r="J1744" s="1" t="str">
        <f t="shared" si="127"/>
        <v>Till</v>
      </c>
      <c r="K1744" s="1" t="str">
        <f t="shared" si="128"/>
        <v>&lt;2 micron</v>
      </c>
      <c r="L1744">
        <v>0.1</v>
      </c>
      <c r="M1744">
        <v>4.1900000000000004</v>
      </c>
      <c r="N1744">
        <v>8</v>
      </c>
      <c r="O1744">
        <v>140</v>
      </c>
      <c r="P1744">
        <v>0.5</v>
      </c>
      <c r="Q1744">
        <v>1</v>
      </c>
      <c r="R1744">
        <v>0.25</v>
      </c>
      <c r="S1744">
        <v>0.25</v>
      </c>
      <c r="T1744">
        <v>19</v>
      </c>
      <c r="U1744">
        <v>135</v>
      </c>
      <c r="V1744">
        <v>80</v>
      </c>
      <c r="W1744">
        <v>5.74</v>
      </c>
      <c r="X1744">
        <v>5</v>
      </c>
      <c r="Y1744">
        <v>0.5</v>
      </c>
      <c r="Z1744">
        <v>0.5</v>
      </c>
      <c r="AA1744">
        <v>30</v>
      </c>
      <c r="AB1744">
        <v>1.43</v>
      </c>
      <c r="AC1744">
        <v>325</v>
      </c>
      <c r="AD1744">
        <v>3</v>
      </c>
      <c r="AE1744">
        <v>0.64</v>
      </c>
      <c r="AF1744">
        <v>58</v>
      </c>
      <c r="AH1744">
        <v>8</v>
      </c>
      <c r="AI1744">
        <v>1</v>
      </c>
      <c r="AJ1744">
        <v>11</v>
      </c>
      <c r="AK1744">
        <v>15</v>
      </c>
      <c r="AL1744">
        <v>0.18</v>
      </c>
      <c r="AN1744">
        <v>5</v>
      </c>
      <c r="AO1744">
        <v>104</v>
      </c>
      <c r="AP1744">
        <v>5</v>
      </c>
      <c r="AQ1744">
        <v>100</v>
      </c>
    </row>
    <row r="1745" spans="1:43" hidden="1" x14ac:dyDescent="0.25">
      <c r="A1745" t="s">
        <v>5868</v>
      </c>
      <c r="B1745" t="s">
        <v>5869</v>
      </c>
      <c r="C1745" s="1" t="str">
        <f t="shared" si="125"/>
        <v>21:0096</v>
      </c>
      <c r="D1745" s="1" t="str">
        <f t="shared" si="126"/>
        <v>21:0013</v>
      </c>
      <c r="E1745" t="s">
        <v>5870</v>
      </c>
      <c r="F1745" t="s">
        <v>5871</v>
      </c>
      <c r="H1745">
        <v>65.751995899999997</v>
      </c>
      <c r="I1745">
        <v>-112.1328297</v>
      </c>
      <c r="J1745" s="1" t="str">
        <f t="shared" si="127"/>
        <v>Till</v>
      </c>
      <c r="K1745" s="1" t="str">
        <f t="shared" si="128"/>
        <v>&lt;2 micron</v>
      </c>
      <c r="L1745">
        <v>0.1</v>
      </c>
      <c r="M1745">
        <v>4.71</v>
      </c>
      <c r="N1745">
        <v>20</v>
      </c>
      <c r="O1745">
        <v>180</v>
      </c>
      <c r="P1745">
        <v>0.5</v>
      </c>
      <c r="Q1745">
        <v>1</v>
      </c>
      <c r="R1745">
        <v>0.25</v>
      </c>
      <c r="S1745">
        <v>0.25</v>
      </c>
      <c r="T1745">
        <v>25</v>
      </c>
      <c r="U1745">
        <v>148</v>
      </c>
      <c r="V1745">
        <v>109</v>
      </c>
      <c r="W1745">
        <v>6.08</v>
      </c>
      <c r="X1745">
        <v>5</v>
      </c>
      <c r="Y1745">
        <v>0.5</v>
      </c>
      <c r="Z1745">
        <v>0.79</v>
      </c>
      <c r="AA1745">
        <v>30</v>
      </c>
      <c r="AB1745">
        <v>1.8</v>
      </c>
      <c r="AC1745">
        <v>435</v>
      </c>
      <c r="AD1745">
        <v>2</v>
      </c>
      <c r="AE1745">
        <v>0.72</v>
      </c>
      <c r="AF1745">
        <v>76</v>
      </c>
      <c r="AH1745">
        <v>4</v>
      </c>
      <c r="AI1745">
        <v>1</v>
      </c>
      <c r="AJ1745">
        <v>13</v>
      </c>
      <c r="AK1745">
        <v>16</v>
      </c>
      <c r="AL1745">
        <v>0.2</v>
      </c>
      <c r="AN1745">
        <v>5</v>
      </c>
      <c r="AO1745">
        <v>104</v>
      </c>
      <c r="AP1745">
        <v>5</v>
      </c>
      <c r="AQ1745">
        <v>118</v>
      </c>
    </row>
    <row r="1746" spans="1:43" hidden="1" x14ac:dyDescent="0.25">
      <c r="A1746" t="s">
        <v>5872</v>
      </c>
      <c r="B1746" t="s">
        <v>5873</v>
      </c>
      <c r="C1746" s="1" t="str">
        <f t="shared" si="125"/>
        <v>21:0096</v>
      </c>
      <c r="D1746" s="1" t="str">
        <f t="shared" si="126"/>
        <v>21:0013</v>
      </c>
      <c r="E1746" t="s">
        <v>5874</v>
      </c>
      <c r="F1746" t="s">
        <v>5875</v>
      </c>
      <c r="H1746">
        <v>65.775803699999997</v>
      </c>
      <c r="I1746">
        <v>-112.2378547</v>
      </c>
      <c r="J1746" s="1" t="str">
        <f t="shared" si="127"/>
        <v>Till</v>
      </c>
      <c r="K1746" s="1" t="str">
        <f t="shared" si="128"/>
        <v>&lt;2 micron</v>
      </c>
      <c r="L1746">
        <v>0.1</v>
      </c>
      <c r="M1746">
        <v>3.87</v>
      </c>
      <c r="N1746">
        <v>32</v>
      </c>
      <c r="O1746">
        <v>130</v>
      </c>
      <c r="P1746">
        <v>0.5</v>
      </c>
      <c r="Q1746">
        <v>1</v>
      </c>
      <c r="R1746">
        <v>0.26</v>
      </c>
      <c r="S1746">
        <v>0.25</v>
      </c>
      <c r="T1746">
        <v>26</v>
      </c>
      <c r="U1746">
        <v>105</v>
      </c>
      <c r="V1746">
        <v>73</v>
      </c>
      <c r="W1746">
        <v>4.63</v>
      </c>
      <c r="X1746">
        <v>5</v>
      </c>
      <c r="Y1746">
        <v>0.5</v>
      </c>
      <c r="Z1746">
        <v>0.48</v>
      </c>
      <c r="AA1746">
        <v>30</v>
      </c>
      <c r="AB1746">
        <v>1.0900000000000001</v>
      </c>
      <c r="AC1746">
        <v>400</v>
      </c>
      <c r="AD1746">
        <v>3</v>
      </c>
      <c r="AE1746">
        <v>1.2</v>
      </c>
      <c r="AF1746">
        <v>51</v>
      </c>
      <c r="AH1746">
        <v>24</v>
      </c>
      <c r="AI1746">
        <v>1</v>
      </c>
      <c r="AJ1746">
        <v>9</v>
      </c>
      <c r="AK1746">
        <v>16</v>
      </c>
      <c r="AL1746">
        <v>0.11</v>
      </c>
      <c r="AN1746">
        <v>5</v>
      </c>
      <c r="AO1746">
        <v>74</v>
      </c>
      <c r="AP1746">
        <v>5</v>
      </c>
      <c r="AQ1746">
        <v>68</v>
      </c>
    </row>
    <row r="1747" spans="1:43" hidden="1" x14ac:dyDescent="0.25">
      <c r="A1747" t="s">
        <v>5876</v>
      </c>
      <c r="B1747" t="s">
        <v>5877</v>
      </c>
      <c r="C1747" s="1" t="str">
        <f t="shared" si="125"/>
        <v>21:0096</v>
      </c>
      <c r="D1747" s="1" t="str">
        <f t="shared" si="126"/>
        <v>21:0013</v>
      </c>
      <c r="E1747" t="s">
        <v>5878</v>
      </c>
      <c r="F1747" t="s">
        <v>5879</v>
      </c>
      <c r="H1747">
        <v>65.752749800000004</v>
      </c>
      <c r="I1747">
        <v>-112.4244308</v>
      </c>
      <c r="J1747" s="1" t="str">
        <f t="shared" si="127"/>
        <v>Till</v>
      </c>
      <c r="K1747" s="1" t="str">
        <f t="shared" si="128"/>
        <v>&lt;2 micron</v>
      </c>
      <c r="L1747">
        <v>0.1</v>
      </c>
      <c r="M1747">
        <v>4.76</v>
      </c>
      <c r="N1747">
        <v>22</v>
      </c>
      <c r="O1747">
        <v>170</v>
      </c>
      <c r="P1747">
        <v>1</v>
      </c>
      <c r="Q1747">
        <v>1</v>
      </c>
      <c r="R1747">
        <v>0.25</v>
      </c>
      <c r="S1747">
        <v>0.25</v>
      </c>
      <c r="T1747">
        <v>32</v>
      </c>
      <c r="U1747">
        <v>122</v>
      </c>
      <c r="V1747">
        <v>103</v>
      </c>
      <c r="W1747">
        <v>4.84</v>
      </c>
      <c r="X1747">
        <v>5</v>
      </c>
      <c r="Y1747">
        <v>0.5</v>
      </c>
      <c r="Z1747">
        <v>0.65</v>
      </c>
      <c r="AA1747">
        <v>40</v>
      </c>
      <c r="AB1747">
        <v>1.37</v>
      </c>
      <c r="AC1747">
        <v>500</v>
      </c>
      <c r="AD1747">
        <v>2</v>
      </c>
      <c r="AE1747">
        <v>0.88</v>
      </c>
      <c r="AF1747">
        <v>70</v>
      </c>
      <c r="AH1747">
        <v>8</v>
      </c>
      <c r="AI1747">
        <v>1</v>
      </c>
      <c r="AJ1747">
        <v>11</v>
      </c>
      <c r="AK1747">
        <v>15</v>
      </c>
      <c r="AL1747">
        <v>0.14000000000000001</v>
      </c>
      <c r="AN1747">
        <v>5</v>
      </c>
      <c r="AO1747">
        <v>80</v>
      </c>
      <c r="AP1747">
        <v>5</v>
      </c>
      <c r="AQ1747">
        <v>76</v>
      </c>
    </row>
    <row r="1748" spans="1:43" hidden="1" x14ac:dyDescent="0.25">
      <c r="A1748" t="s">
        <v>5880</v>
      </c>
      <c r="B1748" t="s">
        <v>5881</v>
      </c>
      <c r="C1748" s="1" t="str">
        <f t="shared" si="125"/>
        <v>21:0096</v>
      </c>
      <c r="D1748" s="1" t="str">
        <f t="shared" si="126"/>
        <v>21:0013</v>
      </c>
      <c r="E1748" t="s">
        <v>5882</v>
      </c>
      <c r="F1748" t="s">
        <v>5883</v>
      </c>
      <c r="H1748">
        <v>65.788822100000004</v>
      </c>
      <c r="I1748">
        <v>-112.46458579999999</v>
      </c>
      <c r="J1748" s="1" t="str">
        <f t="shared" si="127"/>
        <v>Till</v>
      </c>
      <c r="K1748" s="1" t="str">
        <f t="shared" si="128"/>
        <v>&lt;2 micron</v>
      </c>
      <c r="L1748">
        <v>0.1</v>
      </c>
      <c r="M1748">
        <v>4.04</v>
      </c>
      <c r="N1748">
        <v>24</v>
      </c>
      <c r="O1748">
        <v>180</v>
      </c>
      <c r="P1748">
        <v>0.5</v>
      </c>
      <c r="Q1748">
        <v>1</v>
      </c>
      <c r="R1748">
        <v>0.3</v>
      </c>
      <c r="S1748">
        <v>0.25</v>
      </c>
      <c r="T1748">
        <v>27</v>
      </c>
      <c r="U1748">
        <v>159</v>
      </c>
      <c r="V1748">
        <v>94</v>
      </c>
      <c r="W1748">
        <v>6.1</v>
      </c>
      <c r="X1748">
        <v>5</v>
      </c>
      <c r="Y1748">
        <v>0.5</v>
      </c>
      <c r="Z1748">
        <v>0.89</v>
      </c>
      <c r="AA1748">
        <v>30</v>
      </c>
      <c r="AB1748">
        <v>2.0099999999999998</v>
      </c>
      <c r="AC1748">
        <v>515</v>
      </c>
      <c r="AD1748">
        <v>2</v>
      </c>
      <c r="AE1748">
        <v>0.63</v>
      </c>
      <c r="AF1748">
        <v>83</v>
      </c>
      <c r="AH1748">
        <v>6</v>
      </c>
      <c r="AI1748">
        <v>1</v>
      </c>
      <c r="AJ1748">
        <v>13</v>
      </c>
      <c r="AK1748">
        <v>18</v>
      </c>
      <c r="AL1748">
        <v>0.22</v>
      </c>
      <c r="AN1748">
        <v>5</v>
      </c>
      <c r="AO1748">
        <v>106</v>
      </c>
      <c r="AP1748">
        <v>5</v>
      </c>
      <c r="AQ1748">
        <v>116</v>
      </c>
    </row>
    <row r="1749" spans="1:43" hidden="1" x14ac:dyDescent="0.25">
      <c r="A1749" t="s">
        <v>5884</v>
      </c>
      <c r="B1749" t="s">
        <v>5885</v>
      </c>
      <c r="C1749" s="1" t="str">
        <f t="shared" si="125"/>
        <v>21:0096</v>
      </c>
      <c r="D1749" s="1" t="str">
        <f t="shared" si="126"/>
        <v>21:0013</v>
      </c>
      <c r="E1749" t="s">
        <v>5886</v>
      </c>
      <c r="F1749" t="s">
        <v>5887</v>
      </c>
      <c r="H1749">
        <v>65.879202899999996</v>
      </c>
      <c r="I1749">
        <v>-112.44885859999999</v>
      </c>
      <c r="J1749" s="1" t="str">
        <f t="shared" si="127"/>
        <v>Till</v>
      </c>
      <c r="K1749" s="1" t="str">
        <f t="shared" si="128"/>
        <v>&lt;2 micron</v>
      </c>
      <c r="L1749">
        <v>0.1</v>
      </c>
      <c r="M1749">
        <v>3.75</v>
      </c>
      <c r="N1749">
        <v>10</v>
      </c>
      <c r="O1749">
        <v>90</v>
      </c>
      <c r="P1749">
        <v>1</v>
      </c>
      <c r="Q1749">
        <v>1</v>
      </c>
      <c r="R1749">
        <v>0.11</v>
      </c>
      <c r="S1749">
        <v>0.25</v>
      </c>
      <c r="T1749">
        <v>16</v>
      </c>
      <c r="U1749">
        <v>73</v>
      </c>
      <c r="V1749">
        <v>38</v>
      </c>
      <c r="W1749">
        <v>4.96</v>
      </c>
      <c r="X1749">
        <v>5</v>
      </c>
      <c r="Y1749">
        <v>0.5</v>
      </c>
      <c r="Z1749">
        <v>0.3</v>
      </c>
      <c r="AA1749">
        <v>20</v>
      </c>
      <c r="AB1749">
        <v>1.35</v>
      </c>
      <c r="AC1749">
        <v>355</v>
      </c>
      <c r="AD1749">
        <v>1</v>
      </c>
      <c r="AE1749">
        <v>0.52</v>
      </c>
      <c r="AF1749">
        <v>37</v>
      </c>
      <c r="AH1749">
        <v>6</v>
      </c>
      <c r="AI1749">
        <v>1</v>
      </c>
      <c r="AJ1749">
        <v>7</v>
      </c>
      <c r="AK1749">
        <v>9</v>
      </c>
      <c r="AL1749">
        <v>0.13</v>
      </c>
      <c r="AN1749">
        <v>5</v>
      </c>
      <c r="AO1749">
        <v>67</v>
      </c>
      <c r="AP1749">
        <v>5</v>
      </c>
      <c r="AQ1749">
        <v>46</v>
      </c>
    </row>
    <row r="1750" spans="1:43" hidden="1" x14ac:dyDescent="0.25">
      <c r="A1750" t="s">
        <v>5888</v>
      </c>
      <c r="B1750" t="s">
        <v>5889</v>
      </c>
      <c r="C1750" s="1" t="str">
        <f t="shared" si="125"/>
        <v>21:0096</v>
      </c>
      <c r="D1750" s="1" t="str">
        <f t="shared" si="126"/>
        <v>21:0013</v>
      </c>
      <c r="E1750" t="s">
        <v>5890</v>
      </c>
      <c r="F1750" t="s">
        <v>5891</v>
      </c>
      <c r="H1750">
        <v>65.233818900000003</v>
      </c>
      <c r="I1750">
        <v>-112.6650308</v>
      </c>
      <c r="J1750" s="1" t="str">
        <f t="shared" si="127"/>
        <v>Till</v>
      </c>
      <c r="K1750" s="1" t="str">
        <f t="shared" si="128"/>
        <v>&lt;2 micron</v>
      </c>
      <c r="L1750">
        <v>0.1</v>
      </c>
      <c r="M1750">
        <v>4.71</v>
      </c>
      <c r="N1750">
        <v>30</v>
      </c>
      <c r="O1750">
        <v>210</v>
      </c>
      <c r="P1750">
        <v>1.5</v>
      </c>
      <c r="Q1750">
        <v>1</v>
      </c>
      <c r="R1750">
        <v>0.28999999999999998</v>
      </c>
      <c r="S1750">
        <v>0.25</v>
      </c>
      <c r="T1750">
        <v>37</v>
      </c>
      <c r="U1750">
        <v>133</v>
      </c>
      <c r="V1750">
        <v>173</v>
      </c>
      <c r="W1750">
        <v>5.25</v>
      </c>
      <c r="X1750">
        <v>5</v>
      </c>
      <c r="Y1750">
        <v>0.5</v>
      </c>
      <c r="Z1750">
        <v>1.03</v>
      </c>
      <c r="AA1750">
        <v>40</v>
      </c>
      <c r="AB1750">
        <v>1.57</v>
      </c>
      <c r="AC1750">
        <v>600</v>
      </c>
      <c r="AD1750">
        <v>3</v>
      </c>
      <c r="AE1750">
        <v>0.53</v>
      </c>
      <c r="AF1750">
        <v>115</v>
      </c>
      <c r="AH1750">
        <v>16</v>
      </c>
      <c r="AI1750">
        <v>1</v>
      </c>
      <c r="AJ1750">
        <v>13</v>
      </c>
      <c r="AK1750">
        <v>16</v>
      </c>
      <c r="AL1750">
        <v>0.23</v>
      </c>
      <c r="AN1750">
        <v>5</v>
      </c>
      <c r="AO1750">
        <v>88</v>
      </c>
      <c r="AP1750">
        <v>5</v>
      </c>
      <c r="AQ1750">
        <v>124</v>
      </c>
    </row>
    <row r="1751" spans="1:43" hidden="1" x14ac:dyDescent="0.25">
      <c r="A1751" t="s">
        <v>5892</v>
      </c>
      <c r="B1751" t="s">
        <v>5893</v>
      </c>
      <c r="C1751" s="1" t="str">
        <f t="shared" si="125"/>
        <v>21:0096</v>
      </c>
      <c r="D1751" s="1" t="str">
        <f t="shared" si="126"/>
        <v>21:0013</v>
      </c>
      <c r="E1751" t="s">
        <v>5894</v>
      </c>
      <c r="F1751" t="s">
        <v>5895</v>
      </c>
      <c r="H1751">
        <v>65.150838300000004</v>
      </c>
      <c r="I1751">
        <v>-112.58772310000001</v>
      </c>
      <c r="J1751" s="1" t="str">
        <f t="shared" si="127"/>
        <v>Till</v>
      </c>
      <c r="K1751" s="1" t="str">
        <f t="shared" si="128"/>
        <v>&lt;2 micron</v>
      </c>
      <c r="L1751">
        <v>0.1</v>
      </c>
      <c r="M1751">
        <v>3.59</v>
      </c>
      <c r="N1751">
        <v>48</v>
      </c>
      <c r="O1751">
        <v>160</v>
      </c>
      <c r="P1751">
        <v>1</v>
      </c>
      <c r="Q1751">
        <v>1</v>
      </c>
      <c r="R1751">
        <v>0.26</v>
      </c>
      <c r="S1751">
        <v>0.25</v>
      </c>
      <c r="T1751">
        <v>27</v>
      </c>
      <c r="U1751">
        <v>99</v>
      </c>
      <c r="V1751">
        <v>103</v>
      </c>
      <c r="W1751">
        <v>4.3099999999999996</v>
      </c>
      <c r="X1751">
        <v>5</v>
      </c>
      <c r="Y1751">
        <v>0.5</v>
      </c>
      <c r="Z1751">
        <v>0.87</v>
      </c>
      <c r="AA1751">
        <v>50</v>
      </c>
      <c r="AB1751">
        <v>1.24</v>
      </c>
      <c r="AC1751">
        <v>380</v>
      </c>
      <c r="AD1751">
        <v>2</v>
      </c>
      <c r="AE1751">
        <v>0.49</v>
      </c>
      <c r="AF1751">
        <v>74</v>
      </c>
      <c r="AH1751">
        <v>14</v>
      </c>
      <c r="AI1751">
        <v>1</v>
      </c>
      <c r="AJ1751">
        <v>10</v>
      </c>
      <c r="AK1751">
        <v>13</v>
      </c>
      <c r="AL1751">
        <v>0.16</v>
      </c>
      <c r="AN1751">
        <v>5</v>
      </c>
      <c r="AO1751">
        <v>68</v>
      </c>
      <c r="AP1751">
        <v>5</v>
      </c>
      <c r="AQ1751">
        <v>98</v>
      </c>
    </row>
    <row r="1752" spans="1:43" hidden="1" x14ac:dyDescent="0.25">
      <c r="A1752" t="s">
        <v>5896</v>
      </c>
      <c r="B1752" t="s">
        <v>5897</v>
      </c>
      <c r="C1752" s="1" t="str">
        <f t="shared" si="125"/>
        <v>21:0096</v>
      </c>
      <c r="D1752" s="1" t="str">
        <f t="shared" si="126"/>
        <v>21:0013</v>
      </c>
      <c r="E1752" t="s">
        <v>5898</v>
      </c>
      <c r="F1752" t="s">
        <v>5899</v>
      </c>
      <c r="H1752">
        <v>65.118951499999994</v>
      </c>
      <c r="I1752">
        <v>-112.6219758</v>
      </c>
      <c r="J1752" s="1" t="str">
        <f t="shared" si="127"/>
        <v>Till</v>
      </c>
      <c r="K1752" s="1" t="str">
        <f t="shared" si="128"/>
        <v>&lt;2 micron</v>
      </c>
      <c r="L1752">
        <v>0.1</v>
      </c>
      <c r="M1752">
        <v>3.41</v>
      </c>
      <c r="N1752">
        <v>12</v>
      </c>
      <c r="O1752">
        <v>150</v>
      </c>
      <c r="P1752">
        <v>1</v>
      </c>
      <c r="Q1752">
        <v>1</v>
      </c>
      <c r="R1752">
        <v>0.27</v>
      </c>
      <c r="S1752">
        <v>0.25</v>
      </c>
      <c r="T1752">
        <v>26</v>
      </c>
      <c r="U1752">
        <v>82</v>
      </c>
      <c r="V1752">
        <v>82</v>
      </c>
      <c r="W1752">
        <v>3.78</v>
      </c>
      <c r="X1752">
        <v>5</v>
      </c>
      <c r="Y1752">
        <v>0.5</v>
      </c>
      <c r="Z1752">
        <v>0.8</v>
      </c>
      <c r="AA1752">
        <v>60</v>
      </c>
      <c r="AB1752">
        <v>1.1299999999999999</v>
      </c>
      <c r="AC1752">
        <v>370</v>
      </c>
      <c r="AD1752">
        <v>2</v>
      </c>
      <c r="AE1752">
        <v>1.1399999999999999</v>
      </c>
      <c r="AF1752">
        <v>67</v>
      </c>
      <c r="AH1752">
        <v>18</v>
      </c>
      <c r="AI1752">
        <v>1</v>
      </c>
      <c r="AJ1752">
        <v>9</v>
      </c>
      <c r="AK1752">
        <v>14</v>
      </c>
      <c r="AL1752">
        <v>0.03</v>
      </c>
      <c r="AN1752">
        <v>5</v>
      </c>
      <c r="AO1752">
        <v>61</v>
      </c>
      <c r="AP1752">
        <v>5</v>
      </c>
      <c r="AQ1752">
        <v>104</v>
      </c>
    </row>
    <row r="1753" spans="1:43" hidden="1" x14ac:dyDescent="0.25">
      <c r="A1753" t="s">
        <v>5900</v>
      </c>
      <c r="B1753" t="s">
        <v>5901</v>
      </c>
      <c r="C1753" s="1" t="str">
        <f t="shared" si="125"/>
        <v>21:0096</v>
      </c>
      <c r="D1753" s="1" t="str">
        <f t="shared" si="126"/>
        <v>21:0013</v>
      </c>
      <c r="E1753" t="s">
        <v>5902</v>
      </c>
      <c r="F1753" t="s">
        <v>5903</v>
      </c>
      <c r="H1753">
        <v>65.018856099999994</v>
      </c>
      <c r="I1753">
        <v>-112.70311700000001</v>
      </c>
      <c r="J1753" s="1" t="str">
        <f t="shared" si="127"/>
        <v>Till</v>
      </c>
      <c r="K1753" s="1" t="str">
        <f t="shared" si="128"/>
        <v>&lt;2 micron</v>
      </c>
      <c r="L1753">
        <v>0.1</v>
      </c>
      <c r="M1753">
        <v>5.72</v>
      </c>
      <c r="N1753">
        <v>18</v>
      </c>
      <c r="O1753">
        <v>80</v>
      </c>
      <c r="P1753">
        <v>1</v>
      </c>
      <c r="Q1753">
        <v>1</v>
      </c>
      <c r="R1753">
        <v>0.09</v>
      </c>
      <c r="S1753">
        <v>0.25</v>
      </c>
      <c r="T1753">
        <v>12</v>
      </c>
      <c r="U1753">
        <v>110</v>
      </c>
      <c r="V1753">
        <v>57</v>
      </c>
      <c r="W1753">
        <v>4.99</v>
      </c>
      <c r="X1753">
        <v>5</v>
      </c>
      <c r="Y1753">
        <v>1</v>
      </c>
      <c r="Z1753">
        <v>0.2</v>
      </c>
      <c r="AA1753">
        <v>40</v>
      </c>
      <c r="AB1753">
        <v>0.68</v>
      </c>
      <c r="AC1753">
        <v>180</v>
      </c>
      <c r="AD1753">
        <v>4</v>
      </c>
      <c r="AE1753">
        <v>0.76</v>
      </c>
      <c r="AF1753">
        <v>33</v>
      </c>
      <c r="AH1753">
        <v>20</v>
      </c>
      <c r="AI1753">
        <v>1</v>
      </c>
      <c r="AJ1753">
        <v>8</v>
      </c>
      <c r="AK1753">
        <v>12</v>
      </c>
      <c r="AL1753">
        <v>0.16</v>
      </c>
      <c r="AN1753">
        <v>50</v>
      </c>
      <c r="AO1753">
        <v>78</v>
      </c>
      <c r="AP1753">
        <v>5</v>
      </c>
      <c r="AQ1753">
        <v>52</v>
      </c>
    </row>
    <row r="1754" spans="1:43" hidden="1" x14ac:dyDescent="0.25">
      <c r="A1754" t="s">
        <v>5904</v>
      </c>
      <c r="B1754" t="s">
        <v>5905</v>
      </c>
      <c r="C1754" s="1" t="str">
        <f t="shared" si="125"/>
        <v>21:0096</v>
      </c>
      <c r="D1754" s="1" t="str">
        <f t="shared" si="126"/>
        <v>21:0013</v>
      </c>
      <c r="E1754" t="s">
        <v>5906</v>
      </c>
      <c r="F1754" t="s">
        <v>5907</v>
      </c>
      <c r="H1754">
        <v>65.052424599999995</v>
      </c>
      <c r="I1754">
        <v>-112.8056448</v>
      </c>
      <c r="J1754" s="1" t="str">
        <f t="shared" si="127"/>
        <v>Till</v>
      </c>
      <c r="K1754" s="1" t="str">
        <f t="shared" si="128"/>
        <v>&lt;2 micron</v>
      </c>
      <c r="L1754">
        <v>0.1</v>
      </c>
      <c r="M1754">
        <v>4.5199999999999996</v>
      </c>
      <c r="N1754">
        <v>24</v>
      </c>
      <c r="O1754">
        <v>100</v>
      </c>
      <c r="P1754">
        <v>1</v>
      </c>
      <c r="Q1754">
        <v>1</v>
      </c>
      <c r="R1754">
        <v>0.24</v>
      </c>
      <c r="S1754">
        <v>0.25</v>
      </c>
      <c r="T1754">
        <v>24</v>
      </c>
      <c r="U1754">
        <v>64</v>
      </c>
      <c r="V1754">
        <v>116</v>
      </c>
      <c r="W1754">
        <v>4.0999999999999996</v>
      </c>
      <c r="X1754">
        <v>5</v>
      </c>
      <c r="Y1754">
        <v>0.5</v>
      </c>
      <c r="Z1754">
        <v>0.43</v>
      </c>
      <c r="AA1754">
        <v>70</v>
      </c>
      <c r="AB1754">
        <v>0.72</v>
      </c>
      <c r="AC1754">
        <v>350</v>
      </c>
      <c r="AD1754">
        <v>2</v>
      </c>
      <c r="AE1754">
        <v>0.89</v>
      </c>
      <c r="AF1754">
        <v>51</v>
      </c>
      <c r="AH1754">
        <v>22</v>
      </c>
      <c r="AI1754">
        <v>1</v>
      </c>
      <c r="AJ1754">
        <v>8</v>
      </c>
      <c r="AK1754">
        <v>15</v>
      </c>
      <c r="AL1754">
        <v>0.14000000000000001</v>
      </c>
      <c r="AN1754">
        <v>5</v>
      </c>
      <c r="AO1754">
        <v>59</v>
      </c>
      <c r="AP1754">
        <v>5</v>
      </c>
      <c r="AQ1754">
        <v>74</v>
      </c>
    </row>
    <row r="1755" spans="1:43" hidden="1" x14ac:dyDescent="0.25">
      <c r="A1755" t="s">
        <v>5908</v>
      </c>
      <c r="B1755" t="s">
        <v>5909</v>
      </c>
      <c r="C1755" s="1" t="str">
        <f t="shared" si="125"/>
        <v>21:0096</v>
      </c>
      <c r="D1755" s="1" t="str">
        <f t="shared" si="126"/>
        <v>21:0013</v>
      </c>
      <c r="E1755" t="s">
        <v>5910</v>
      </c>
      <c r="F1755" t="s">
        <v>5911</v>
      </c>
      <c r="H1755">
        <v>65.046149799999995</v>
      </c>
      <c r="I1755">
        <v>-112.98219280000001</v>
      </c>
      <c r="J1755" s="1" t="str">
        <f t="shared" si="127"/>
        <v>Till</v>
      </c>
      <c r="K1755" s="1" t="str">
        <f t="shared" si="128"/>
        <v>&lt;2 micron</v>
      </c>
      <c r="L1755">
        <v>0.1</v>
      </c>
      <c r="M1755">
        <v>5.88</v>
      </c>
      <c r="N1755">
        <v>28</v>
      </c>
      <c r="O1755">
        <v>80</v>
      </c>
      <c r="P1755">
        <v>2</v>
      </c>
      <c r="Q1755">
        <v>1</v>
      </c>
      <c r="R1755">
        <v>0.17</v>
      </c>
      <c r="S1755">
        <v>0.25</v>
      </c>
      <c r="T1755">
        <v>25</v>
      </c>
      <c r="U1755">
        <v>77</v>
      </c>
      <c r="V1755">
        <v>134</v>
      </c>
      <c r="W1755">
        <v>4.88</v>
      </c>
      <c r="X1755">
        <v>5</v>
      </c>
      <c r="Y1755">
        <v>1</v>
      </c>
      <c r="Z1755">
        <v>0.28000000000000003</v>
      </c>
      <c r="AA1755">
        <v>90</v>
      </c>
      <c r="AB1755">
        <v>0.64</v>
      </c>
      <c r="AC1755">
        <v>340</v>
      </c>
      <c r="AD1755">
        <v>4</v>
      </c>
      <c r="AE1755">
        <v>0.94</v>
      </c>
      <c r="AF1755">
        <v>47</v>
      </c>
      <c r="AH1755">
        <v>24</v>
      </c>
      <c r="AI1755">
        <v>1</v>
      </c>
      <c r="AJ1755">
        <v>9</v>
      </c>
      <c r="AK1755">
        <v>16</v>
      </c>
      <c r="AL1755">
        <v>0.15</v>
      </c>
      <c r="AN1755">
        <v>5</v>
      </c>
      <c r="AO1755">
        <v>68</v>
      </c>
      <c r="AP1755">
        <v>5</v>
      </c>
      <c r="AQ1755">
        <v>56</v>
      </c>
    </row>
    <row r="1756" spans="1:43" hidden="1" x14ac:dyDescent="0.25">
      <c r="A1756" t="s">
        <v>5912</v>
      </c>
      <c r="B1756" t="s">
        <v>5913</v>
      </c>
      <c r="C1756" s="1" t="str">
        <f t="shared" si="125"/>
        <v>21:0096</v>
      </c>
      <c r="D1756" s="1" t="str">
        <f t="shared" si="126"/>
        <v>21:0013</v>
      </c>
      <c r="E1756" t="s">
        <v>5914</v>
      </c>
      <c r="F1756" t="s">
        <v>5915</v>
      </c>
      <c r="H1756">
        <v>65.136554099999998</v>
      </c>
      <c r="I1756">
        <v>-112.8664137</v>
      </c>
      <c r="J1756" s="1" t="str">
        <f t="shared" si="127"/>
        <v>Till</v>
      </c>
      <c r="K1756" s="1" t="str">
        <f t="shared" si="128"/>
        <v>&lt;2 micron</v>
      </c>
      <c r="L1756">
        <v>0.1</v>
      </c>
      <c r="M1756">
        <v>5.08</v>
      </c>
      <c r="N1756">
        <v>18</v>
      </c>
      <c r="O1756">
        <v>220</v>
      </c>
      <c r="P1756">
        <v>1.5</v>
      </c>
      <c r="Q1756">
        <v>1</v>
      </c>
      <c r="R1756">
        <v>0.32</v>
      </c>
      <c r="S1756">
        <v>0.25</v>
      </c>
      <c r="T1756">
        <v>35</v>
      </c>
      <c r="U1756">
        <v>131</v>
      </c>
      <c r="V1756">
        <v>115</v>
      </c>
      <c r="W1756">
        <v>5.26</v>
      </c>
      <c r="X1756">
        <v>5</v>
      </c>
      <c r="Y1756">
        <v>0.5</v>
      </c>
      <c r="Z1756">
        <v>1.03</v>
      </c>
      <c r="AA1756">
        <v>50</v>
      </c>
      <c r="AB1756">
        <v>1.7</v>
      </c>
      <c r="AC1756">
        <v>530</v>
      </c>
      <c r="AD1756">
        <v>3</v>
      </c>
      <c r="AE1756">
        <v>0.44</v>
      </c>
      <c r="AF1756">
        <v>86</v>
      </c>
      <c r="AH1756">
        <v>18</v>
      </c>
      <c r="AI1756">
        <v>1</v>
      </c>
      <c r="AJ1756">
        <v>13</v>
      </c>
      <c r="AK1756">
        <v>15</v>
      </c>
      <c r="AL1756">
        <v>0.25</v>
      </c>
      <c r="AN1756">
        <v>5</v>
      </c>
      <c r="AO1756">
        <v>95</v>
      </c>
      <c r="AP1756">
        <v>5</v>
      </c>
      <c r="AQ1756">
        <v>166</v>
      </c>
    </row>
    <row r="1757" spans="1:43" hidden="1" x14ac:dyDescent="0.25">
      <c r="A1757" t="s">
        <v>5916</v>
      </c>
      <c r="B1757" t="s">
        <v>5917</v>
      </c>
      <c r="C1757" s="1" t="str">
        <f t="shared" si="125"/>
        <v>21:0096</v>
      </c>
      <c r="D1757" s="1" t="str">
        <f t="shared" si="126"/>
        <v>21:0013</v>
      </c>
      <c r="E1757" t="s">
        <v>5918</v>
      </c>
      <c r="F1757" t="s">
        <v>5919</v>
      </c>
      <c r="H1757">
        <v>65.155356600000005</v>
      </c>
      <c r="I1757">
        <v>-112.77483359999999</v>
      </c>
      <c r="J1757" s="1" t="str">
        <f t="shared" si="127"/>
        <v>Till</v>
      </c>
      <c r="K1757" s="1" t="str">
        <f t="shared" si="128"/>
        <v>&lt;2 micron</v>
      </c>
      <c r="L1757">
        <v>0.1</v>
      </c>
      <c r="M1757">
        <v>5.26</v>
      </c>
      <c r="N1757">
        <v>64</v>
      </c>
      <c r="O1757">
        <v>200</v>
      </c>
      <c r="P1757">
        <v>1.5</v>
      </c>
      <c r="Q1757">
        <v>1</v>
      </c>
      <c r="R1757">
        <v>0.22</v>
      </c>
      <c r="S1757">
        <v>0.25</v>
      </c>
      <c r="T1757">
        <v>45</v>
      </c>
      <c r="U1757">
        <v>139</v>
      </c>
      <c r="V1757">
        <v>139</v>
      </c>
      <c r="W1757">
        <v>6.51</v>
      </c>
      <c r="X1757">
        <v>5</v>
      </c>
      <c r="Y1757">
        <v>0.5</v>
      </c>
      <c r="Z1757">
        <v>0.78</v>
      </c>
      <c r="AA1757">
        <v>40</v>
      </c>
      <c r="AB1757">
        <v>1.6</v>
      </c>
      <c r="AC1757">
        <v>745</v>
      </c>
      <c r="AD1757">
        <v>3</v>
      </c>
      <c r="AE1757">
        <v>0.47</v>
      </c>
      <c r="AF1757">
        <v>108</v>
      </c>
      <c r="AH1757">
        <v>20</v>
      </c>
      <c r="AI1757">
        <v>1</v>
      </c>
      <c r="AJ1757">
        <v>13</v>
      </c>
      <c r="AK1757">
        <v>14</v>
      </c>
      <c r="AL1757">
        <v>0.22</v>
      </c>
      <c r="AN1757">
        <v>5</v>
      </c>
      <c r="AO1757">
        <v>107</v>
      </c>
      <c r="AP1757">
        <v>5</v>
      </c>
      <c r="AQ1757">
        <v>144</v>
      </c>
    </row>
    <row r="1758" spans="1:43" hidden="1" x14ac:dyDescent="0.25">
      <c r="A1758" t="s">
        <v>5920</v>
      </c>
      <c r="B1758" t="s">
        <v>5921</v>
      </c>
      <c r="C1758" s="1" t="str">
        <f t="shared" si="125"/>
        <v>21:0096</v>
      </c>
      <c r="D1758" s="1" t="str">
        <f t="shared" si="126"/>
        <v>21:0013</v>
      </c>
      <c r="E1758" t="s">
        <v>5922</v>
      </c>
      <c r="F1758" t="s">
        <v>5923</v>
      </c>
      <c r="H1758">
        <v>65.2289356</v>
      </c>
      <c r="I1758">
        <v>-112.9730019</v>
      </c>
      <c r="J1758" s="1" t="str">
        <f t="shared" si="127"/>
        <v>Till</v>
      </c>
      <c r="K1758" s="1" t="str">
        <f t="shared" si="128"/>
        <v>&lt;2 micron</v>
      </c>
      <c r="L1758">
        <v>0.1</v>
      </c>
      <c r="M1758">
        <v>4.7699999999999996</v>
      </c>
      <c r="N1758">
        <v>82</v>
      </c>
      <c r="O1758">
        <v>120</v>
      </c>
      <c r="P1758">
        <v>1</v>
      </c>
      <c r="Q1758">
        <v>1</v>
      </c>
      <c r="R1758">
        <v>0.15</v>
      </c>
      <c r="S1758">
        <v>0.25</v>
      </c>
      <c r="T1758">
        <v>53</v>
      </c>
      <c r="U1758">
        <v>123</v>
      </c>
      <c r="V1758">
        <v>210</v>
      </c>
      <c r="W1758">
        <v>7.08</v>
      </c>
      <c r="X1758">
        <v>5</v>
      </c>
      <c r="Y1758">
        <v>0.5</v>
      </c>
      <c r="Z1758">
        <v>0.37</v>
      </c>
      <c r="AA1758">
        <v>30</v>
      </c>
      <c r="AB1758">
        <v>1.0900000000000001</v>
      </c>
      <c r="AC1758">
        <v>600</v>
      </c>
      <c r="AD1758">
        <v>2</v>
      </c>
      <c r="AE1758">
        <v>0.61</v>
      </c>
      <c r="AF1758">
        <v>91</v>
      </c>
      <c r="AH1758">
        <v>12</v>
      </c>
      <c r="AI1758">
        <v>1</v>
      </c>
      <c r="AJ1758">
        <v>11</v>
      </c>
      <c r="AK1758">
        <v>11</v>
      </c>
      <c r="AL1758">
        <v>0.2</v>
      </c>
      <c r="AN1758">
        <v>5</v>
      </c>
      <c r="AO1758">
        <v>113</v>
      </c>
      <c r="AP1758">
        <v>5</v>
      </c>
      <c r="AQ1758">
        <v>76</v>
      </c>
    </row>
    <row r="1759" spans="1:43" hidden="1" x14ac:dyDescent="0.25">
      <c r="A1759" t="s">
        <v>5924</v>
      </c>
      <c r="B1759" t="s">
        <v>5925</v>
      </c>
      <c r="C1759" s="1" t="str">
        <f t="shared" si="125"/>
        <v>21:0096</v>
      </c>
      <c r="D1759" s="1" t="str">
        <f t="shared" si="126"/>
        <v>21:0013</v>
      </c>
      <c r="E1759" t="s">
        <v>5926</v>
      </c>
      <c r="F1759" t="s">
        <v>5927</v>
      </c>
      <c r="H1759">
        <v>65.170494099999999</v>
      </c>
      <c r="I1759">
        <v>-113.9334338</v>
      </c>
      <c r="J1759" s="1" t="str">
        <f t="shared" si="127"/>
        <v>Till</v>
      </c>
      <c r="K1759" s="1" t="str">
        <f t="shared" si="128"/>
        <v>&lt;2 micron</v>
      </c>
      <c r="L1759">
        <v>0.1</v>
      </c>
      <c r="M1759">
        <v>4.88</v>
      </c>
      <c r="N1759">
        <v>1</v>
      </c>
      <c r="O1759">
        <v>100</v>
      </c>
      <c r="P1759">
        <v>1</v>
      </c>
      <c r="Q1759">
        <v>1</v>
      </c>
      <c r="R1759">
        <v>0.25</v>
      </c>
      <c r="S1759">
        <v>0.25</v>
      </c>
      <c r="T1759">
        <v>19</v>
      </c>
      <c r="U1759">
        <v>93</v>
      </c>
      <c r="V1759">
        <v>109</v>
      </c>
      <c r="W1759">
        <v>5.03</v>
      </c>
      <c r="X1759">
        <v>5</v>
      </c>
      <c r="Y1759">
        <v>0.5</v>
      </c>
      <c r="Z1759">
        <v>0.3</v>
      </c>
      <c r="AA1759">
        <v>70</v>
      </c>
      <c r="AB1759">
        <v>1.04</v>
      </c>
      <c r="AC1759">
        <v>325</v>
      </c>
      <c r="AD1759">
        <v>2</v>
      </c>
      <c r="AE1759">
        <v>0.62</v>
      </c>
      <c r="AF1759">
        <v>54</v>
      </c>
      <c r="AH1759">
        <v>24</v>
      </c>
      <c r="AI1759">
        <v>1</v>
      </c>
      <c r="AJ1759">
        <v>10</v>
      </c>
      <c r="AK1759">
        <v>14</v>
      </c>
      <c r="AL1759">
        <v>0.23</v>
      </c>
      <c r="AN1759">
        <v>5</v>
      </c>
      <c r="AO1759">
        <v>85</v>
      </c>
      <c r="AP1759">
        <v>5</v>
      </c>
      <c r="AQ1759">
        <v>64</v>
      </c>
    </row>
    <row r="1760" spans="1:43" hidden="1" x14ac:dyDescent="0.25">
      <c r="A1760" t="s">
        <v>5928</v>
      </c>
      <c r="B1760" t="s">
        <v>5929</v>
      </c>
      <c r="C1760" s="1" t="str">
        <f t="shared" si="125"/>
        <v>21:0096</v>
      </c>
      <c r="D1760" s="1" t="str">
        <f t="shared" si="126"/>
        <v>21:0013</v>
      </c>
      <c r="E1760" t="s">
        <v>5930</v>
      </c>
      <c r="F1760" t="s">
        <v>5931</v>
      </c>
      <c r="H1760">
        <v>65.167753899999994</v>
      </c>
      <c r="I1760">
        <v>-113.7981108</v>
      </c>
      <c r="J1760" s="1" t="str">
        <f t="shared" si="127"/>
        <v>Till</v>
      </c>
      <c r="K1760" s="1" t="str">
        <f t="shared" si="128"/>
        <v>&lt;2 micron</v>
      </c>
      <c r="L1760">
        <v>0.6</v>
      </c>
      <c r="M1760">
        <v>4.3</v>
      </c>
      <c r="N1760">
        <v>8</v>
      </c>
      <c r="O1760">
        <v>120</v>
      </c>
      <c r="P1760">
        <v>1</v>
      </c>
      <c r="Q1760">
        <v>1</v>
      </c>
      <c r="R1760">
        <v>0.33</v>
      </c>
      <c r="S1760">
        <v>0.25</v>
      </c>
      <c r="T1760">
        <v>22</v>
      </c>
      <c r="U1760">
        <v>98</v>
      </c>
      <c r="V1760">
        <v>120</v>
      </c>
      <c r="W1760">
        <v>4.1900000000000004</v>
      </c>
      <c r="X1760">
        <v>5</v>
      </c>
      <c r="Y1760">
        <v>0.5</v>
      </c>
      <c r="Z1760">
        <v>0.59</v>
      </c>
      <c r="AA1760">
        <v>60</v>
      </c>
      <c r="AB1760">
        <v>1.22</v>
      </c>
      <c r="AC1760">
        <v>430</v>
      </c>
      <c r="AD1760">
        <v>0.5</v>
      </c>
      <c r="AE1760">
        <v>0.52</v>
      </c>
      <c r="AF1760">
        <v>60</v>
      </c>
      <c r="AH1760">
        <v>24</v>
      </c>
      <c r="AI1760">
        <v>1</v>
      </c>
      <c r="AJ1760">
        <v>10</v>
      </c>
      <c r="AK1760">
        <v>16</v>
      </c>
      <c r="AL1760">
        <v>0.2</v>
      </c>
      <c r="AN1760">
        <v>5</v>
      </c>
      <c r="AO1760">
        <v>72</v>
      </c>
      <c r="AP1760">
        <v>5</v>
      </c>
      <c r="AQ1760">
        <v>80</v>
      </c>
    </row>
    <row r="1761" spans="1:43" hidden="1" x14ac:dyDescent="0.25">
      <c r="A1761" t="s">
        <v>5932</v>
      </c>
      <c r="B1761" t="s">
        <v>5933</v>
      </c>
      <c r="C1761" s="1" t="str">
        <f t="shared" si="125"/>
        <v>21:0096</v>
      </c>
      <c r="D1761" s="1" t="str">
        <f t="shared" si="126"/>
        <v>21:0013</v>
      </c>
      <c r="E1761" t="s">
        <v>5934</v>
      </c>
      <c r="F1761" t="s">
        <v>5935</v>
      </c>
      <c r="H1761">
        <v>65.100238599999997</v>
      </c>
      <c r="I1761">
        <v>-113.8171238</v>
      </c>
      <c r="J1761" s="1" t="str">
        <f t="shared" si="127"/>
        <v>Till</v>
      </c>
      <c r="K1761" s="1" t="str">
        <f t="shared" si="128"/>
        <v>&lt;2 micron</v>
      </c>
      <c r="L1761">
        <v>0.1</v>
      </c>
      <c r="M1761">
        <v>4.6399999999999997</v>
      </c>
      <c r="N1761">
        <v>6</v>
      </c>
      <c r="O1761">
        <v>70</v>
      </c>
      <c r="P1761">
        <v>1</v>
      </c>
      <c r="Q1761">
        <v>1</v>
      </c>
      <c r="R1761">
        <v>0.16</v>
      </c>
      <c r="S1761">
        <v>0.25</v>
      </c>
      <c r="T1761">
        <v>11</v>
      </c>
      <c r="U1761">
        <v>68</v>
      </c>
      <c r="V1761">
        <v>73</v>
      </c>
      <c r="W1761">
        <v>4.4400000000000004</v>
      </c>
      <c r="X1761">
        <v>5</v>
      </c>
      <c r="Y1761">
        <v>0.5</v>
      </c>
      <c r="Z1761">
        <v>0.22</v>
      </c>
      <c r="AA1761">
        <v>70</v>
      </c>
      <c r="AB1761">
        <v>0.65</v>
      </c>
      <c r="AC1761">
        <v>190</v>
      </c>
      <c r="AD1761">
        <v>3</v>
      </c>
      <c r="AE1761">
        <v>0.6</v>
      </c>
      <c r="AF1761">
        <v>31</v>
      </c>
      <c r="AH1761">
        <v>28</v>
      </c>
      <c r="AI1761">
        <v>1</v>
      </c>
      <c r="AJ1761">
        <v>8</v>
      </c>
      <c r="AK1761">
        <v>12</v>
      </c>
      <c r="AL1761">
        <v>0.17</v>
      </c>
      <c r="AN1761">
        <v>5</v>
      </c>
      <c r="AO1761">
        <v>79</v>
      </c>
      <c r="AP1761">
        <v>5</v>
      </c>
      <c r="AQ1761">
        <v>42</v>
      </c>
    </row>
    <row r="1762" spans="1:43" hidden="1" x14ac:dyDescent="0.25">
      <c r="A1762" t="s">
        <v>5936</v>
      </c>
      <c r="B1762" t="s">
        <v>5937</v>
      </c>
      <c r="C1762" s="1" t="str">
        <f t="shared" si="125"/>
        <v>21:0096</v>
      </c>
      <c r="D1762" s="1" t="str">
        <f t="shared" si="126"/>
        <v>21:0013</v>
      </c>
      <c r="E1762" t="s">
        <v>5938</v>
      </c>
      <c r="F1762" t="s">
        <v>5939</v>
      </c>
      <c r="H1762">
        <v>65.077968499999997</v>
      </c>
      <c r="I1762">
        <v>-113.99020400000001</v>
      </c>
      <c r="J1762" s="1" t="str">
        <f t="shared" si="127"/>
        <v>Till</v>
      </c>
      <c r="K1762" s="1" t="str">
        <f t="shared" si="128"/>
        <v>&lt;2 micron</v>
      </c>
      <c r="L1762">
        <v>0.1</v>
      </c>
      <c r="M1762">
        <v>3.14</v>
      </c>
      <c r="N1762">
        <v>4</v>
      </c>
      <c r="O1762">
        <v>60</v>
      </c>
      <c r="P1762">
        <v>0.5</v>
      </c>
      <c r="Q1762">
        <v>1</v>
      </c>
      <c r="R1762">
        <v>0.21</v>
      </c>
      <c r="S1762">
        <v>0.25</v>
      </c>
      <c r="T1762">
        <v>9</v>
      </c>
      <c r="U1762">
        <v>46</v>
      </c>
      <c r="V1762">
        <v>40</v>
      </c>
      <c r="W1762">
        <v>2.86</v>
      </c>
      <c r="X1762">
        <v>5</v>
      </c>
      <c r="Y1762">
        <v>0.5</v>
      </c>
      <c r="Z1762">
        <v>0.26</v>
      </c>
      <c r="AA1762">
        <v>40</v>
      </c>
      <c r="AB1762">
        <v>0.6</v>
      </c>
      <c r="AC1762">
        <v>195</v>
      </c>
      <c r="AD1762">
        <v>1</v>
      </c>
      <c r="AE1762">
        <v>0.81</v>
      </c>
      <c r="AF1762">
        <v>22</v>
      </c>
      <c r="AH1762">
        <v>18</v>
      </c>
      <c r="AI1762">
        <v>1</v>
      </c>
      <c r="AJ1762">
        <v>4</v>
      </c>
      <c r="AK1762">
        <v>10</v>
      </c>
      <c r="AL1762">
        <v>0.09</v>
      </c>
      <c r="AN1762">
        <v>5</v>
      </c>
      <c r="AO1762">
        <v>49</v>
      </c>
      <c r="AP1762">
        <v>5</v>
      </c>
      <c r="AQ1762">
        <v>42</v>
      </c>
    </row>
    <row r="1763" spans="1:43" hidden="1" x14ac:dyDescent="0.25">
      <c r="A1763" t="s">
        <v>5940</v>
      </c>
      <c r="B1763" t="s">
        <v>5941</v>
      </c>
      <c r="C1763" s="1" t="str">
        <f t="shared" si="125"/>
        <v>21:0096</v>
      </c>
      <c r="D1763" s="1" t="str">
        <f t="shared" si="126"/>
        <v>21:0013</v>
      </c>
      <c r="E1763" t="s">
        <v>5942</v>
      </c>
      <c r="F1763" t="s">
        <v>5943</v>
      </c>
      <c r="H1763">
        <v>65.067177200000003</v>
      </c>
      <c r="I1763">
        <v>-113.80649990000001</v>
      </c>
      <c r="J1763" s="1" t="str">
        <f t="shared" si="127"/>
        <v>Till</v>
      </c>
      <c r="K1763" s="1" t="str">
        <f t="shared" si="128"/>
        <v>&lt;2 micron</v>
      </c>
      <c r="L1763">
        <v>0.1</v>
      </c>
      <c r="M1763">
        <v>5.0599999999999996</v>
      </c>
      <c r="N1763">
        <v>10</v>
      </c>
      <c r="O1763">
        <v>60</v>
      </c>
      <c r="P1763">
        <v>1.5</v>
      </c>
      <c r="Q1763">
        <v>1</v>
      </c>
      <c r="R1763">
        <v>0.18</v>
      </c>
      <c r="S1763">
        <v>0.25</v>
      </c>
      <c r="T1763">
        <v>15</v>
      </c>
      <c r="U1763">
        <v>64</v>
      </c>
      <c r="V1763">
        <v>98</v>
      </c>
      <c r="W1763">
        <v>4.63</v>
      </c>
      <c r="X1763">
        <v>5</v>
      </c>
      <c r="Y1763">
        <v>1</v>
      </c>
      <c r="Z1763">
        <v>0.17</v>
      </c>
      <c r="AA1763">
        <v>90</v>
      </c>
      <c r="AB1763">
        <v>0.48</v>
      </c>
      <c r="AC1763">
        <v>230</v>
      </c>
      <c r="AD1763">
        <v>2</v>
      </c>
      <c r="AE1763">
        <v>0.8</v>
      </c>
      <c r="AF1763">
        <v>32</v>
      </c>
      <c r="AH1763">
        <v>22</v>
      </c>
      <c r="AI1763">
        <v>1</v>
      </c>
      <c r="AJ1763">
        <v>8</v>
      </c>
      <c r="AK1763">
        <v>15</v>
      </c>
      <c r="AL1763">
        <v>0.16</v>
      </c>
      <c r="AN1763">
        <v>5</v>
      </c>
      <c r="AO1763">
        <v>73</v>
      </c>
      <c r="AP1763">
        <v>5</v>
      </c>
      <c r="AQ1763">
        <v>38</v>
      </c>
    </row>
    <row r="1764" spans="1:43" hidden="1" x14ac:dyDescent="0.25">
      <c r="A1764" t="s">
        <v>5944</v>
      </c>
      <c r="B1764" t="s">
        <v>5945</v>
      </c>
      <c r="C1764" s="1" t="str">
        <f t="shared" si="125"/>
        <v>21:0096</v>
      </c>
      <c r="D1764" s="1" t="str">
        <f t="shared" si="126"/>
        <v>21:0013</v>
      </c>
      <c r="E1764" t="s">
        <v>5946</v>
      </c>
      <c r="F1764" t="s">
        <v>5947</v>
      </c>
      <c r="H1764">
        <v>65.009115100000002</v>
      </c>
      <c r="I1764">
        <v>-113.622163</v>
      </c>
      <c r="J1764" s="1" t="str">
        <f t="shared" si="127"/>
        <v>Till</v>
      </c>
      <c r="K1764" s="1" t="str">
        <f t="shared" si="128"/>
        <v>&lt;2 micron</v>
      </c>
      <c r="L1764">
        <v>0.1</v>
      </c>
      <c r="M1764">
        <v>3.41</v>
      </c>
      <c r="N1764">
        <v>1</v>
      </c>
      <c r="O1764">
        <v>90</v>
      </c>
      <c r="P1764">
        <v>1</v>
      </c>
      <c r="Q1764">
        <v>1</v>
      </c>
      <c r="R1764">
        <v>0.49</v>
      </c>
      <c r="S1764">
        <v>0.25</v>
      </c>
      <c r="T1764">
        <v>21</v>
      </c>
      <c r="U1764">
        <v>53</v>
      </c>
      <c r="V1764">
        <v>98</v>
      </c>
      <c r="W1764">
        <v>2.89</v>
      </c>
      <c r="X1764">
        <v>5</v>
      </c>
      <c r="Y1764">
        <v>0.5</v>
      </c>
      <c r="Z1764">
        <v>0.51</v>
      </c>
      <c r="AA1764">
        <v>60</v>
      </c>
      <c r="AB1764">
        <v>0.88</v>
      </c>
      <c r="AC1764">
        <v>370</v>
      </c>
      <c r="AD1764">
        <v>0.5</v>
      </c>
      <c r="AE1764">
        <v>0.61</v>
      </c>
      <c r="AF1764">
        <v>53</v>
      </c>
      <c r="AH1764">
        <v>12</v>
      </c>
      <c r="AI1764">
        <v>1</v>
      </c>
      <c r="AJ1764">
        <v>7</v>
      </c>
      <c r="AK1764">
        <v>22</v>
      </c>
      <c r="AL1764">
        <v>0.1</v>
      </c>
      <c r="AN1764">
        <v>5</v>
      </c>
      <c r="AO1764">
        <v>49</v>
      </c>
      <c r="AP1764">
        <v>5</v>
      </c>
      <c r="AQ1764">
        <v>64</v>
      </c>
    </row>
    <row r="1765" spans="1:43" hidden="1" x14ac:dyDescent="0.25">
      <c r="A1765" t="s">
        <v>5948</v>
      </c>
      <c r="B1765" t="s">
        <v>5949</v>
      </c>
      <c r="C1765" s="1" t="str">
        <f t="shared" si="125"/>
        <v>21:0096</v>
      </c>
      <c r="D1765" s="1" t="str">
        <f t="shared" si="126"/>
        <v>21:0013</v>
      </c>
      <c r="E1765" t="s">
        <v>5950</v>
      </c>
      <c r="F1765" t="s">
        <v>5951</v>
      </c>
      <c r="H1765">
        <v>65.101276999999996</v>
      </c>
      <c r="I1765">
        <v>-113.5613144</v>
      </c>
      <c r="J1765" s="1" t="str">
        <f t="shared" si="127"/>
        <v>Till</v>
      </c>
      <c r="K1765" s="1" t="str">
        <f t="shared" si="128"/>
        <v>&lt;2 micron</v>
      </c>
      <c r="L1765">
        <v>0.1</v>
      </c>
      <c r="M1765">
        <v>4.12</v>
      </c>
      <c r="N1765">
        <v>24</v>
      </c>
      <c r="O1765">
        <v>100</v>
      </c>
      <c r="P1765">
        <v>1.5</v>
      </c>
      <c r="Q1765">
        <v>1</v>
      </c>
      <c r="R1765">
        <v>0.32</v>
      </c>
      <c r="S1765">
        <v>0.25</v>
      </c>
      <c r="T1765">
        <v>23</v>
      </c>
      <c r="U1765">
        <v>80</v>
      </c>
      <c r="V1765">
        <v>121</v>
      </c>
      <c r="W1765">
        <v>4</v>
      </c>
      <c r="X1765">
        <v>5</v>
      </c>
      <c r="Y1765">
        <v>0.5</v>
      </c>
      <c r="Z1765">
        <v>0.47</v>
      </c>
      <c r="AA1765">
        <v>70</v>
      </c>
      <c r="AB1765">
        <v>0.92</v>
      </c>
      <c r="AC1765">
        <v>390</v>
      </c>
      <c r="AD1765">
        <v>2</v>
      </c>
      <c r="AE1765">
        <v>1</v>
      </c>
      <c r="AF1765">
        <v>58</v>
      </c>
      <c r="AH1765">
        <v>26</v>
      </c>
      <c r="AI1765">
        <v>1</v>
      </c>
      <c r="AJ1765">
        <v>8</v>
      </c>
      <c r="AK1765">
        <v>18</v>
      </c>
      <c r="AL1765">
        <v>0.08</v>
      </c>
      <c r="AN1765">
        <v>5</v>
      </c>
      <c r="AO1765">
        <v>65</v>
      </c>
      <c r="AP1765">
        <v>5</v>
      </c>
      <c r="AQ1765">
        <v>68</v>
      </c>
    </row>
    <row r="1766" spans="1:43" hidden="1" x14ac:dyDescent="0.25">
      <c r="A1766" t="s">
        <v>5952</v>
      </c>
      <c r="B1766" t="s">
        <v>5953</v>
      </c>
      <c r="C1766" s="1" t="str">
        <f t="shared" si="125"/>
        <v>21:0096</v>
      </c>
      <c r="D1766" s="1" t="str">
        <f t="shared" si="126"/>
        <v>21:0013</v>
      </c>
      <c r="E1766" t="s">
        <v>5954</v>
      </c>
      <c r="F1766" t="s">
        <v>5955</v>
      </c>
      <c r="H1766">
        <v>65.127116400000006</v>
      </c>
      <c r="I1766">
        <v>-113.6481527</v>
      </c>
      <c r="J1766" s="1" t="str">
        <f t="shared" si="127"/>
        <v>Till</v>
      </c>
      <c r="K1766" s="1" t="str">
        <f t="shared" si="128"/>
        <v>&lt;2 micron</v>
      </c>
      <c r="L1766">
        <v>0.1</v>
      </c>
      <c r="M1766">
        <v>4.13</v>
      </c>
      <c r="N1766">
        <v>14</v>
      </c>
      <c r="O1766">
        <v>80</v>
      </c>
      <c r="P1766">
        <v>1</v>
      </c>
      <c r="Q1766">
        <v>1</v>
      </c>
      <c r="R1766">
        <v>0.21</v>
      </c>
      <c r="S1766">
        <v>0.25</v>
      </c>
      <c r="T1766">
        <v>15</v>
      </c>
      <c r="U1766">
        <v>79</v>
      </c>
      <c r="V1766">
        <v>102</v>
      </c>
      <c r="W1766">
        <v>4.87</v>
      </c>
      <c r="X1766">
        <v>5</v>
      </c>
      <c r="Y1766">
        <v>0.5</v>
      </c>
      <c r="Z1766">
        <v>0.25</v>
      </c>
      <c r="AA1766">
        <v>60</v>
      </c>
      <c r="AB1766">
        <v>0.79</v>
      </c>
      <c r="AC1766">
        <v>225</v>
      </c>
      <c r="AD1766">
        <v>3</v>
      </c>
      <c r="AE1766">
        <v>0.82</v>
      </c>
      <c r="AF1766">
        <v>52</v>
      </c>
      <c r="AH1766">
        <v>18</v>
      </c>
      <c r="AI1766">
        <v>1</v>
      </c>
      <c r="AJ1766">
        <v>8</v>
      </c>
      <c r="AK1766">
        <v>14</v>
      </c>
      <c r="AL1766">
        <v>0.16</v>
      </c>
      <c r="AN1766">
        <v>5</v>
      </c>
      <c r="AO1766">
        <v>83</v>
      </c>
      <c r="AP1766">
        <v>5</v>
      </c>
      <c r="AQ1766">
        <v>62</v>
      </c>
    </row>
    <row r="1767" spans="1:43" hidden="1" x14ac:dyDescent="0.25">
      <c r="A1767" t="s">
        <v>5956</v>
      </c>
      <c r="B1767" t="s">
        <v>5957</v>
      </c>
      <c r="C1767" s="1" t="str">
        <f t="shared" si="125"/>
        <v>21:0096</v>
      </c>
      <c r="D1767" s="1" t="str">
        <f t="shared" si="126"/>
        <v>21:0013</v>
      </c>
      <c r="E1767" t="s">
        <v>5958</v>
      </c>
      <c r="F1767" t="s">
        <v>5959</v>
      </c>
      <c r="H1767">
        <v>65.155935299999996</v>
      </c>
      <c r="I1767">
        <v>-113.5954462</v>
      </c>
      <c r="J1767" s="1" t="str">
        <f t="shared" si="127"/>
        <v>Till</v>
      </c>
      <c r="K1767" s="1" t="str">
        <f t="shared" si="128"/>
        <v>&lt;2 micron</v>
      </c>
      <c r="L1767">
        <v>0.1</v>
      </c>
      <c r="M1767">
        <v>5.0999999999999996</v>
      </c>
      <c r="N1767">
        <v>20</v>
      </c>
      <c r="O1767">
        <v>120</v>
      </c>
      <c r="P1767">
        <v>1.5</v>
      </c>
      <c r="Q1767">
        <v>1</v>
      </c>
      <c r="R1767">
        <v>0.33</v>
      </c>
      <c r="S1767">
        <v>0.25</v>
      </c>
      <c r="T1767">
        <v>28</v>
      </c>
      <c r="U1767">
        <v>182</v>
      </c>
      <c r="V1767">
        <v>160</v>
      </c>
      <c r="W1767">
        <v>5.04</v>
      </c>
      <c r="X1767">
        <v>5</v>
      </c>
      <c r="Y1767">
        <v>0.5</v>
      </c>
      <c r="Z1767">
        <v>0.67</v>
      </c>
      <c r="AA1767">
        <v>40</v>
      </c>
      <c r="AB1767">
        <v>1.44</v>
      </c>
      <c r="AC1767">
        <v>425</v>
      </c>
      <c r="AD1767">
        <v>1</v>
      </c>
      <c r="AE1767">
        <v>0.64</v>
      </c>
      <c r="AF1767">
        <v>96</v>
      </c>
      <c r="AH1767">
        <v>20</v>
      </c>
      <c r="AI1767">
        <v>1</v>
      </c>
      <c r="AJ1767">
        <v>11</v>
      </c>
      <c r="AK1767">
        <v>16</v>
      </c>
      <c r="AL1767">
        <v>0.21</v>
      </c>
      <c r="AN1767">
        <v>5</v>
      </c>
      <c r="AO1767">
        <v>87</v>
      </c>
      <c r="AP1767">
        <v>5</v>
      </c>
      <c r="AQ1767">
        <v>100</v>
      </c>
    </row>
    <row r="1768" spans="1:43" hidden="1" x14ac:dyDescent="0.25">
      <c r="A1768" t="s">
        <v>5960</v>
      </c>
      <c r="B1768" t="s">
        <v>5961</v>
      </c>
      <c r="C1768" s="1" t="str">
        <f t="shared" ref="C1768:C1799" si="129">HYPERLINK("http://geochem.nrcan.gc.ca/cdogs/content/bdl/bdl210096_e.htm", "21:0096")</f>
        <v>21:0096</v>
      </c>
      <c r="D1768" s="1" t="str">
        <f t="shared" ref="D1768:D1799" si="130">HYPERLINK("http://geochem.nrcan.gc.ca/cdogs/content/svy/svy210013_e.htm", "21:0013")</f>
        <v>21:0013</v>
      </c>
      <c r="E1768" t="s">
        <v>5962</v>
      </c>
      <c r="F1768" t="s">
        <v>5963</v>
      </c>
      <c r="H1768">
        <v>65.238003699999993</v>
      </c>
      <c r="I1768">
        <v>-113.54053020000001</v>
      </c>
      <c r="J1768" s="1" t="str">
        <f t="shared" si="127"/>
        <v>Till</v>
      </c>
      <c r="K1768" s="1" t="str">
        <f t="shared" si="128"/>
        <v>&lt;2 micron</v>
      </c>
      <c r="L1768">
        <v>0.1</v>
      </c>
      <c r="M1768">
        <v>4.5</v>
      </c>
      <c r="N1768">
        <v>30</v>
      </c>
      <c r="O1768">
        <v>150</v>
      </c>
      <c r="P1768">
        <v>1</v>
      </c>
      <c r="Q1768">
        <v>1</v>
      </c>
      <c r="R1768">
        <v>0.34</v>
      </c>
      <c r="S1768">
        <v>0.25</v>
      </c>
      <c r="T1768">
        <v>35</v>
      </c>
      <c r="U1768">
        <v>154</v>
      </c>
      <c r="V1768">
        <v>125</v>
      </c>
      <c r="W1768">
        <v>5.76</v>
      </c>
      <c r="X1768">
        <v>5</v>
      </c>
      <c r="Y1768">
        <v>0.5</v>
      </c>
      <c r="Z1768">
        <v>0.67</v>
      </c>
      <c r="AA1768">
        <v>40</v>
      </c>
      <c r="AB1768">
        <v>1.57</v>
      </c>
      <c r="AC1768">
        <v>600</v>
      </c>
      <c r="AD1768">
        <v>1</v>
      </c>
      <c r="AE1768">
        <v>0.6</v>
      </c>
      <c r="AF1768">
        <v>92</v>
      </c>
      <c r="AH1768">
        <v>16</v>
      </c>
      <c r="AI1768">
        <v>1</v>
      </c>
      <c r="AJ1768">
        <v>12</v>
      </c>
      <c r="AK1768">
        <v>14</v>
      </c>
      <c r="AL1768">
        <v>0.23</v>
      </c>
      <c r="AN1768">
        <v>5</v>
      </c>
      <c r="AO1768">
        <v>107</v>
      </c>
      <c r="AP1768">
        <v>5</v>
      </c>
      <c r="AQ1768">
        <v>100</v>
      </c>
    </row>
    <row r="1769" spans="1:43" hidden="1" x14ac:dyDescent="0.25">
      <c r="A1769" t="s">
        <v>5964</v>
      </c>
      <c r="B1769" t="s">
        <v>5965</v>
      </c>
      <c r="C1769" s="1" t="str">
        <f t="shared" si="129"/>
        <v>21:0096</v>
      </c>
      <c r="D1769" s="1" t="str">
        <f t="shared" si="130"/>
        <v>21:0013</v>
      </c>
      <c r="E1769" t="s">
        <v>5966</v>
      </c>
      <c r="F1769" t="s">
        <v>5967</v>
      </c>
      <c r="H1769">
        <v>65.470359200000004</v>
      </c>
      <c r="I1769">
        <v>-113.911091</v>
      </c>
      <c r="J1769" s="1" t="str">
        <f t="shared" si="127"/>
        <v>Till</v>
      </c>
      <c r="K1769" s="1" t="str">
        <f t="shared" si="128"/>
        <v>&lt;2 micron</v>
      </c>
      <c r="L1769">
        <v>0.1</v>
      </c>
      <c r="M1769">
        <v>4.55</v>
      </c>
      <c r="N1769">
        <v>24</v>
      </c>
      <c r="O1769">
        <v>110</v>
      </c>
      <c r="P1769">
        <v>1.5</v>
      </c>
      <c r="Q1769">
        <v>1</v>
      </c>
      <c r="R1769">
        <v>0.27</v>
      </c>
      <c r="S1769">
        <v>0.25</v>
      </c>
      <c r="T1769">
        <v>37</v>
      </c>
      <c r="U1769">
        <v>83</v>
      </c>
      <c r="V1769">
        <v>80</v>
      </c>
      <c r="W1769">
        <v>4.87</v>
      </c>
      <c r="X1769">
        <v>5</v>
      </c>
      <c r="Y1769">
        <v>0.5</v>
      </c>
      <c r="Z1769">
        <v>0.35</v>
      </c>
      <c r="AA1769">
        <v>60</v>
      </c>
      <c r="AB1769">
        <v>1.34</v>
      </c>
      <c r="AC1769">
        <v>800</v>
      </c>
      <c r="AD1769">
        <v>1</v>
      </c>
      <c r="AE1769">
        <v>0.89</v>
      </c>
      <c r="AF1769">
        <v>56</v>
      </c>
      <c r="AH1769">
        <v>12</v>
      </c>
      <c r="AI1769">
        <v>1</v>
      </c>
      <c r="AJ1769">
        <v>9</v>
      </c>
      <c r="AK1769">
        <v>16</v>
      </c>
      <c r="AL1769">
        <v>0.13</v>
      </c>
      <c r="AN1769">
        <v>5</v>
      </c>
      <c r="AO1769">
        <v>69</v>
      </c>
      <c r="AP1769">
        <v>5</v>
      </c>
      <c r="AQ1769">
        <v>52</v>
      </c>
    </row>
    <row r="1770" spans="1:43" hidden="1" x14ac:dyDescent="0.25">
      <c r="A1770" t="s">
        <v>5968</v>
      </c>
      <c r="B1770" t="s">
        <v>5969</v>
      </c>
      <c r="C1770" s="1" t="str">
        <f t="shared" si="129"/>
        <v>21:0096</v>
      </c>
      <c r="D1770" s="1" t="str">
        <f t="shared" si="130"/>
        <v>21:0013</v>
      </c>
      <c r="E1770" t="s">
        <v>5970</v>
      </c>
      <c r="F1770" t="s">
        <v>5971</v>
      </c>
      <c r="H1770">
        <v>65.484959000000003</v>
      </c>
      <c r="I1770">
        <v>-113.7645409</v>
      </c>
      <c r="J1770" s="1" t="str">
        <f t="shared" si="127"/>
        <v>Till</v>
      </c>
      <c r="K1770" s="1" t="str">
        <f t="shared" si="128"/>
        <v>&lt;2 micron</v>
      </c>
      <c r="L1770">
        <v>0.1</v>
      </c>
      <c r="M1770">
        <v>5.1100000000000003</v>
      </c>
      <c r="N1770">
        <v>22</v>
      </c>
      <c r="O1770">
        <v>160</v>
      </c>
      <c r="P1770">
        <v>1.5</v>
      </c>
      <c r="Q1770">
        <v>1</v>
      </c>
      <c r="R1770">
        <v>0.32</v>
      </c>
      <c r="S1770">
        <v>0.25</v>
      </c>
      <c r="T1770">
        <v>34</v>
      </c>
      <c r="U1770">
        <v>119</v>
      </c>
      <c r="V1770">
        <v>108</v>
      </c>
      <c r="W1770">
        <v>6.5</v>
      </c>
      <c r="X1770">
        <v>5</v>
      </c>
      <c r="Y1770">
        <v>0.5</v>
      </c>
      <c r="Z1770">
        <v>0.52</v>
      </c>
      <c r="AA1770">
        <v>60</v>
      </c>
      <c r="AB1770">
        <v>1.56</v>
      </c>
      <c r="AC1770">
        <v>700</v>
      </c>
      <c r="AD1770">
        <v>0.5</v>
      </c>
      <c r="AE1770">
        <v>0.63</v>
      </c>
      <c r="AF1770">
        <v>71</v>
      </c>
      <c r="AH1770">
        <v>8</v>
      </c>
      <c r="AI1770">
        <v>1</v>
      </c>
      <c r="AJ1770">
        <v>14</v>
      </c>
      <c r="AK1770">
        <v>16</v>
      </c>
      <c r="AL1770">
        <v>0.21</v>
      </c>
      <c r="AN1770">
        <v>5</v>
      </c>
      <c r="AO1770">
        <v>99</v>
      </c>
      <c r="AP1770">
        <v>5</v>
      </c>
      <c r="AQ1770">
        <v>82</v>
      </c>
    </row>
    <row r="1771" spans="1:43" hidden="1" x14ac:dyDescent="0.25">
      <c r="A1771" t="s">
        <v>5972</v>
      </c>
      <c r="B1771" t="s">
        <v>5973</v>
      </c>
      <c r="C1771" s="1" t="str">
        <f t="shared" si="129"/>
        <v>21:0096</v>
      </c>
      <c r="D1771" s="1" t="str">
        <f t="shared" si="130"/>
        <v>21:0013</v>
      </c>
      <c r="E1771" t="s">
        <v>5974</v>
      </c>
      <c r="F1771" t="s">
        <v>5975</v>
      </c>
      <c r="H1771">
        <v>65.445544499999997</v>
      </c>
      <c r="I1771">
        <v>-113.7142376</v>
      </c>
      <c r="J1771" s="1" t="str">
        <f t="shared" si="127"/>
        <v>Till</v>
      </c>
      <c r="K1771" s="1" t="str">
        <f t="shared" si="128"/>
        <v>&lt;2 micron</v>
      </c>
      <c r="L1771">
        <v>0.1</v>
      </c>
      <c r="M1771">
        <v>3.91</v>
      </c>
      <c r="N1771">
        <v>34</v>
      </c>
      <c r="O1771">
        <v>120</v>
      </c>
      <c r="P1771">
        <v>1</v>
      </c>
      <c r="Q1771">
        <v>1</v>
      </c>
      <c r="R1771">
        <v>0.49</v>
      </c>
      <c r="S1771">
        <v>0.25</v>
      </c>
      <c r="T1771">
        <v>37</v>
      </c>
      <c r="U1771">
        <v>86</v>
      </c>
      <c r="V1771">
        <v>101</v>
      </c>
      <c r="W1771">
        <v>3.84</v>
      </c>
      <c r="X1771">
        <v>5</v>
      </c>
      <c r="Y1771">
        <v>0.5</v>
      </c>
      <c r="Z1771">
        <v>0.41</v>
      </c>
      <c r="AA1771">
        <v>60</v>
      </c>
      <c r="AB1771">
        <v>1.19</v>
      </c>
      <c r="AC1771">
        <v>575</v>
      </c>
      <c r="AD1771">
        <v>1</v>
      </c>
      <c r="AE1771">
        <v>1.31</v>
      </c>
      <c r="AF1771">
        <v>71</v>
      </c>
      <c r="AH1771">
        <v>18</v>
      </c>
      <c r="AI1771">
        <v>1</v>
      </c>
      <c r="AJ1771">
        <v>9</v>
      </c>
      <c r="AK1771">
        <v>24</v>
      </c>
      <c r="AL1771">
        <v>0.06</v>
      </c>
      <c r="AN1771">
        <v>5</v>
      </c>
      <c r="AO1771">
        <v>68</v>
      </c>
      <c r="AP1771">
        <v>5</v>
      </c>
      <c r="AQ1771">
        <v>68</v>
      </c>
    </row>
    <row r="1772" spans="1:43" hidden="1" x14ac:dyDescent="0.25">
      <c r="A1772" t="s">
        <v>5976</v>
      </c>
      <c r="B1772" t="s">
        <v>5977</v>
      </c>
      <c r="C1772" s="1" t="str">
        <f t="shared" si="129"/>
        <v>21:0096</v>
      </c>
      <c r="D1772" s="1" t="str">
        <f t="shared" si="130"/>
        <v>21:0013</v>
      </c>
      <c r="E1772" t="s">
        <v>5978</v>
      </c>
      <c r="F1772" t="s">
        <v>5979</v>
      </c>
      <c r="H1772">
        <v>65.483054199999998</v>
      </c>
      <c r="I1772">
        <v>-113.5459283</v>
      </c>
      <c r="J1772" s="1" t="str">
        <f t="shared" si="127"/>
        <v>Till</v>
      </c>
      <c r="K1772" s="1" t="str">
        <f t="shared" si="128"/>
        <v>&lt;2 micron</v>
      </c>
      <c r="L1772">
        <v>0.1</v>
      </c>
      <c r="M1772">
        <v>4.25</v>
      </c>
      <c r="N1772">
        <v>30</v>
      </c>
      <c r="O1772">
        <v>100</v>
      </c>
      <c r="P1772">
        <v>1</v>
      </c>
      <c r="Q1772">
        <v>1</v>
      </c>
      <c r="R1772">
        <v>0.19</v>
      </c>
      <c r="S1772">
        <v>0.25</v>
      </c>
      <c r="T1772">
        <v>14</v>
      </c>
      <c r="U1772">
        <v>114</v>
      </c>
      <c r="V1772">
        <v>119</v>
      </c>
      <c r="W1772">
        <v>5.13</v>
      </c>
      <c r="X1772">
        <v>5</v>
      </c>
      <c r="Y1772">
        <v>0.5</v>
      </c>
      <c r="Z1772">
        <v>0.25</v>
      </c>
      <c r="AA1772">
        <v>40</v>
      </c>
      <c r="AB1772">
        <v>0.98</v>
      </c>
      <c r="AC1772">
        <v>230</v>
      </c>
      <c r="AD1772">
        <v>4</v>
      </c>
      <c r="AE1772">
        <v>0.72</v>
      </c>
      <c r="AF1772">
        <v>47</v>
      </c>
      <c r="AH1772">
        <v>12</v>
      </c>
      <c r="AI1772">
        <v>1</v>
      </c>
      <c r="AJ1772">
        <v>8</v>
      </c>
      <c r="AK1772">
        <v>15</v>
      </c>
      <c r="AL1772">
        <v>0.15</v>
      </c>
      <c r="AN1772">
        <v>5</v>
      </c>
      <c r="AO1772">
        <v>95</v>
      </c>
      <c r="AP1772">
        <v>5</v>
      </c>
      <c r="AQ1772">
        <v>54</v>
      </c>
    </row>
    <row r="1773" spans="1:43" hidden="1" x14ac:dyDescent="0.25">
      <c r="A1773" t="s">
        <v>5980</v>
      </c>
      <c r="B1773" t="s">
        <v>5981</v>
      </c>
      <c r="C1773" s="1" t="str">
        <f t="shared" si="129"/>
        <v>21:0096</v>
      </c>
      <c r="D1773" s="1" t="str">
        <f t="shared" si="130"/>
        <v>21:0013</v>
      </c>
      <c r="E1773" t="s">
        <v>5982</v>
      </c>
      <c r="F1773" t="s">
        <v>5983</v>
      </c>
      <c r="H1773">
        <v>65.426231299999998</v>
      </c>
      <c r="I1773">
        <v>-113.66168810000001</v>
      </c>
      <c r="J1773" s="1" t="str">
        <f t="shared" si="127"/>
        <v>Till</v>
      </c>
      <c r="K1773" s="1" t="str">
        <f t="shared" si="128"/>
        <v>&lt;2 micron</v>
      </c>
      <c r="L1773">
        <v>0.1</v>
      </c>
      <c r="M1773">
        <v>3.29</v>
      </c>
      <c r="N1773">
        <v>18</v>
      </c>
      <c r="O1773">
        <v>110</v>
      </c>
      <c r="P1773">
        <v>0.5</v>
      </c>
      <c r="Q1773">
        <v>1</v>
      </c>
      <c r="R1773">
        <v>0.41</v>
      </c>
      <c r="S1773">
        <v>0.25</v>
      </c>
      <c r="T1773">
        <v>22</v>
      </c>
      <c r="U1773">
        <v>91</v>
      </c>
      <c r="V1773">
        <v>86</v>
      </c>
      <c r="W1773">
        <v>4.16</v>
      </c>
      <c r="X1773">
        <v>5</v>
      </c>
      <c r="Y1773">
        <v>0.5</v>
      </c>
      <c r="Z1773">
        <v>0.46</v>
      </c>
      <c r="AA1773">
        <v>70</v>
      </c>
      <c r="AB1773">
        <v>1.2</v>
      </c>
      <c r="AC1773">
        <v>425</v>
      </c>
      <c r="AD1773">
        <v>1</v>
      </c>
      <c r="AE1773">
        <v>0.8</v>
      </c>
      <c r="AF1773">
        <v>56</v>
      </c>
      <c r="AH1773">
        <v>14</v>
      </c>
      <c r="AI1773">
        <v>1</v>
      </c>
      <c r="AJ1773">
        <v>9</v>
      </c>
      <c r="AK1773">
        <v>20</v>
      </c>
      <c r="AL1773">
        <v>0.08</v>
      </c>
      <c r="AN1773">
        <v>5</v>
      </c>
      <c r="AO1773">
        <v>77</v>
      </c>
      <c r="AP1773">
        <v>5</v>
      </c>
      <c r="AQ1773">
        <v>80</v>
      </c>
    </row>
    <row r="1774" spans="1:43" hidden="1" x14ac:dyDescent="0.25">
      <c r="A1774" t="s">
        <v>5984</v>
      </c>
      <c r="B1774" t="s">
        <v>5985</v>
      </c>
      <c r="C1774" s="1" t="str">
        <f t="shared" si="129"/>
        <v>21:0096</v>
      </c>
      <c r="D1774" s="1" t="str">
        <f t="shared" si="130"/>
        <v>21:0013</v>
      </c>
      <c r="E1774" t="s">
        <v>5986</v>
      </c>
      <c r="F1774" t="s">
        <v>5987</v>
      </c>
      <c r="H1774">
        <v>65.399250699999996</v>
      </c>
      <c r="I1774">
        <v>-113.7449536</v>
      </c>
      <c r="J1774" s="1" t="str">
        <f t="shared" si="127"/>
        <v>Till</v>
      </c>
      <c r="K1774" s="1" t="str">
        <f t="shared" si="128"/>
        <v>&lt;2 micron</v>
      </c>
      <c r="L1774">
        <v>0.1</v>
      </c>
      <c r="M1774">
        <v>5.51</v>
      </c>
      <c r="N1774">
        <v>30</v>
      </c>
      <c r="O1774">
        <v>150</v>
      </c>
      <c r="P1774">
        <v>1</v>
      </c>
      <c r="Q1774">
        <v>1</v>
      </c>
      <c r="R1774">
        <v>0.16</v>
      </c>
      <c r="S1774">
        <v>0.25</v>
      </c>
      <c r="T1774">
        <v>25</v>
      </c>
      <c r="U1774">
        <v>142</v>
      </c>
      <c r="V1774">
        <v>90</v>
      </c>
      <c r="W1774">
        <v>6.65</v>
      </c>
      <c r="X1774">
        <v>5</v>
      </c>
      <c r="Y1774">
        <v>0.5</v>
      </c>
      <c r="Z1774">
        <v>0.59</v>
      </c>
      <c r="AA1774">
        <v>40</v>
      </c>
      <c r="AB1774">
        <v>1.43</v>
      </c>
      <c r="AC1774">
        <v>390</v>
      </c>
      <c r="AD1774">
        <v>1</v>
      </c>
      <c r="AE1774">
        <v>0.66</v>
      </c>
      <c r="AF1774">
        <v>64</v>
      </c>
      <c r="AH1774">
        <v>10</v>
      </c>
      <c r="AI1774">
        <v>1</v>
      </c>
      <c r="AJ1774">
        <v>12</v>
      </c>
      <c r="AK1774">
        <v>13</v>
      </c>
      <c r="AL1774">
        <v>0.27</v>
      </c>
      <c r="AN1774">
        <v>5</v>
      </c>
      <c r="AO1774">
        <v>125</v>
      </c>
      <c r="AP1774">
        <v>5</v>
      </c>
      <c r="AQ1774">
        <v>92</v>
      </c>
    </row>
    <row r="1775" spans="1:43" hidden="1" x14ac:dyDescent="0.25">
      <c r="A1775" t="s">
        <v>5988</v>
      </c>
      <c r="B1775" t="s">
        <v>5989</v>
      </c>
      <c r="C1775" s="1" t="str">
        <f t="shared" si="129"/>
        <v>21:0096</v>
      </c>
      <c r="D1775" s="1" t="str">
        <f t="shared" si="130"/>
        <v>21:0013</v>
      </c>
      <c r="E1775" t="s">
        <v>5990</v>
      </c>
      <c r="F1775" t="s">
        <v>5991</v>
      </c>
      <c r="H1775">
        <v>65.378875600000001</v>
      </c>
      <c r="I1775">
        <v>-113.9547941</v>
      </c>
      <c r="J1775" s="1" t="str">
        <f t="shared" si="127"/>
        <v>Till</v>
      </c>
      <c r="K1775" s="1" t="str">
        <f t="shared" si="128"/>
        <v>&lt;2 micron</v>
      </c>
      <c r="L1775">
        <v>0.1</v>
      </c>
      <c r="M1775">
        <v>4.1399999999999997</v>
      </c>
      <c r="N1775">
        <v>38</v>
      </c>
      <c r="O1775">
        <v>150</v>
      </c>
      <c r="P1775">
        <v>1</v>
      </c>
      <c r="Q1775">
        <v>1</v>
      </c>
      <c r="R1775">
        <v>0.3</v>
      </c>
      <c r="S1775">
        <v>0.25</v>
      </c>
      <c r="T1775">
        <v>28</v>
      </c>
      <c r="U1775">
        <v>98</v>
      </c>
      <c r="V1775">
        <v>82</v>
      </c>
      <c r="W1775">
        <v>4.26</v>
      </c>
      <c r="X1775">
        <v>5</v>
      </c>
      <c r="Y1775">
        <v>0.5</v>
      </c>
      <c r="Z1775">
        <v>0.52</v>
      </c>
      <c r="AA1775">
        <v>50</v>
      </c>
      <c r="AB1775">
        <v>1.23</v>
      </c>
      <c r="AC1775">
        <v>495</v>
      </c>
      <c r="AD1775">
        <v>0.5</v>
      </c>
      <c r="AE1775">
        <v>0.55000000000000004</v>
      </c>
      <c r="AF1775">
        <v>61</v>
      </c>
      <c r="AH1775">
        <v>12</v>
      </c>
      <c r="AI1775">
        <v>1</v>
      </c>
      <c r="AJ1775">
        <v>9</v>
      </c>
      <c r="AK1775">
        <v>16</v>
      </c>
      <c r="AL1775">
        <v>0.16</v>
      </c>
      <c r="AN1775">
        <v>5</v>
      </c>
      <c r="AO1775">
        <v>74</v>
      </c>
      <c r="AP1775">
        <v>5</v>
      </c>
      <c r="AQ1775">
        <v>76</v>
      </c>
    </row>
    <row r="1776" spans="1:43" hidden="1" x14ac:dyDescent="0.25">
      <c r="A1776" t="s">
        <v>5992</v>
      </c>
      <c r="B1776" t="s">
        <v>5993</v>
      </c>
      <c r="C1776" s="1" t="str">
        <f t="shared" si="129"/>
        <v>21:0096</v>
      </c>
      <c r="D1776" s="1" t="str">
        <f t="shared" si="130"/>
        <v>21:0013</v>
      </c>
      <c r="E1776" t="s">
        <v>5994</v>
      </c>
      <c r="F1776" t="s">
        <v>5995</v>
      </c>
      <c r="H1776">
        <v>65.327386500000003</v>
      </c>
      <c r="I1776">
        <v>-113.88837719999999</v>
      </c>
      <c r="J1776" s="1" t="str">
        <f t="shared" si="127"/>
        <v>Till</v>
      </c>
      <c r="K1776" s="1" t="str">
        <f t="shared" si="128"/>
        <v>&lt;2 micron</v>
      </c>
      <c r="L1776">
        <v>0.1</v>
      </c>
      <c r="M1776">
        <v>5.15</v>
      </c>
      <c r="N1776">
        <v>64</v>
      </c>
      <c r="O1776">
        <v>120</v>
      </c>
      <c r="P1776">
        <v>1.5</v>
      </c>
      <c r="Q1776">
        <v>1</v>
      </c>
      <c r="R1776">
        <v>0.21</v>
      </c>
      <c r="S1776">
        <v>0.25</v>
      </c>
      <c r="T1776">
        <v>28</v>
      </c>
      <c r="U1776">
        <v>107</v>
      </c>
      <c r="V1776">
        <v>134</v>
      </c>
      <c r="W1776">
        <v>6</v>
      </c>
      <c r="X1776">
        <v>5</v>
      </c>
      <c r="Y1776">
        <v>0.5</v>
      </c>
      <c r="Z1776">
        <v>0.41</v>
      </c>
      <c r="AA1776">
        <v>100</v>
      </c>
      <c r="AB1776">
        <v>1.27</v>
      </c>
      <c r="AC1776">
        <v>445</v>
      </c>
      <c r="AD1776">
        <v>3</v>
      </c>
      <c r="AE1776">
        <v>0.64</v>
      </c>
      <c r="AF1776">
        <v>69</v>
      </c>
      <c r="AH1776">
        <v>20</v>
      </c>
      <c r="AI1776">
        <v>1</v>
      </c>
      <c r="AJ1776">
        <v>12</v>
      </c>
      <c r="AK1776">
        <v>16</v>
      </c>
      <c r="AL1776">
        <v>0.24</v>
      </c>
      <c r="AN1776">
        <v>5</v>
      </c>
      <c r="AO1776">
        <v>105</v>
      </c>
      <c r="AP1776">
        <v>5</v>
      </c>
      <c r="AQ1776">
        <v>78</v>
      </c>
    </row>
    <row r="1777" spans="1:43" hidden="1" x14ac:dyDescent="0.25">
      <c r="A1777" t="s">
        <v>5996</v>
      </c>
      <c r="B1777" t="s">
        <v>5997</v>
      </c>
      <c r="C1777" s="1" t="str">
        <f t="shared" si="129"/>
        <v>21:0096</v>
      </c>
      <c r="D1777" s="1" t="str">
        <f t="shared" si="130"/>
        <v>21:0013</v>
      </c>
      <c r="E1777" t="s">
        <v>5998</v>
      </c>
      <c r="F1777" t="s">
        <v>5999</v>
      </c>
      <c r="H1777">
        <v>65.268130900000003</v>
      </c>
      <c r="I1777">
        <v>-113.88026290000001</v>
      </c>
      <c r="J1777" s="1" t="str">
        <f t="shared" si="127"/>
        <v>Till</v>
      </c>
      <c r="K1777" s="1" t="str">
        <f t="shared" si="128"/>
        <v>&lt;2 micron</v>
      </c>
      <c r="L1777">
        <v>0.1</v>
      </c>
      <c r="M1777">
        <v>4.12</v>
      </c>
      <c r="N1777">
        <v>36</v>
      </c>
      <c r="O1777">
        <v>110</v>
      </c>
      <c r="P1777">
        <v>1</v>
      </c>
      <c r="Q1777">
        <v>1</v>
      </c>
      <c r="R1777">
        <v>0.3</v>
      </c>
      <c r="S1777">
        <v>0.25</v>
      </c>
      <c r="T1777">
        <v>27</v>
      </c>
      <c r="U1777">
        <v>96</v>
      </c>
      <c r="V1777">
        <v>155</v>
      </c>
      <c r="W1777">
        <v>5.08</v>
      </c>
      <c r="X1777">
        <v>5</v>
      </c>
      <c r="Y1777">
        <v>0.5</v>
      </c>
      <c r="Z1777">
        <v>0.43</v>
      </c>
      <c r="AA1777">
        <v>90</v>
      </c>
      <c r="AB1777">
        <v>1.1000000000000001</v>
      </c>
      <c r="AC1777">
        <v>525</v>
      </c>
      <c r="AD1777">
        <v>2</v>
      </c>
      <c r="AE1777">
        <v>1.56</v>
      </c>
      <c r="AF1777">
        <v>72</v>
      </c>
      <c r="AH1777">
        <v>24</v>
      </c>
      <c r="AI1777">
        <v>1</v>
      </c>
      <c r="AJ1777">
        <v>11</v>
      </c>
      <c r="AK1777">
        <v>18</v>
      </c>
      <c r="AL1777">
        <v>0.06</v>
      </c>
      <c r="AN1777">
        <v>5</v>
      </c>
      <c r="AO1777">
        <v>89</v>
      </c>
      <c r="AP1777">
        <v>5</v>
      </c>
      <c r="AQ1777">
        <v>82</v>
      </c>
    </row>
    <row r="1778" spans="1:43" hidden="1" x14ac:dyDescent="0.25">
      <c r="A1778" t="s">
        <v>6000</v>
      </c>
      <c r="B1778" t="s">
        <v>6001</v>
      </c>
      <c r="C1778" s="1" t="str">
        <f t="shared" si="129"/>
        <v>21:0096</v>
      </c>
      <c r="D1778" s="1" t="str">
        <f t="shared" si="130"/>
        <v>21:0013</v>
      </c>
      <c r="E1778" t="s">
        <v>6002</v>
      </c>
      <c r="F1778" t="s">
        <v>6003</v>
      </c>
      <c r="H1778">
        <v>65.295461299999999</v>
      </c>
      <c r="I1778">
        <v>-113.72562569999999</v>
      </c>
      <c r="J1778" s="1" t="str">
        <f t="shared" si="127"/>
        <v>Till</v>
      </c>
      <c r="K1778" s="1" t="str">
        <f t="shared" si="128"/>
        <v>&lt;2 micron</v>
      </c>
      <c r="L1778">
        <v>0.1</v>
      </c>
      <c r="M1778">
        <v>4.75</v>
      </c>
      <c r="N1778">
        <v>24</v>
      </c>
      <c r="O1778">
        <v>140</v>
      </c>
      <c r="P1778">
        <v>1</v>
      </c>
      <c r="Q1778">
        <v>1</v>
      </c>
      <c r="R1778">
        <v>0.28000000000000003</v>
      </c>
      <c r="S1778">
        <v>0.25</v>
      </c>
      <c r="T1778">
        <v>20</v>
      </c>
      <c r="U1778">
        <v>119</v>
      </c>
      <c r="V1778">
        <v>140</v>
      </c>
      <c r="W1778">
        <v>5.82</v>
      </c>
      <c r="X1778">
        <v>5</v>
      </c>
      <c r="Y1778">
        <v>0.5</v>
      </c>
      <c r="Z1778">
        <v>0.77</v>
      </c>
      <c r="AA1778">
        <v>70</v>
      </c>
      <c r="AB1778">
        <v>1.6</v>
      </c>
      <c r="AC1778">
        <v>445</v>
      </c>
      <c r="AD1778">
        <v>2</v>
      </c>
      <c r="AE1778">
        <v>0.73</v>
      </c>
      <c r="AF1778">
        <v>71</v>
      </c>
      <c r="AH1778">
        <v>16</v>
      </c>
      <c r="AI1778">
        <v>1</v>
      </c>
      <c r="AJ1778">
        <v>12</v>
      </c>
      <c r="AK1778">
        <v>17</v>
      </c>
      <c r="AL1778">
        <v>0.24</v>
      </c>
      <c r="AN1778">
        <v>5</v>
      </c>
      <c r="AO1778">
        <v>101</v>
      </c>
      <c r="AP1778">
        <v>5</v>
      </c>
      <c r="AQ1778">
        <v>108</v>
      </c>
    </row>
    <row r="1779" spans="1:43" hidden="1" x14ac:dyDescent="0.25">
      <c r="A1779" t="s">
        <v>6004</v>
      </c>
      <c r="B1779" t="s">
        <v>6005</v>
      </c>
      <c r="C1779" s="1" t="str">
        <f t="shared" si="129"/>
        <v>21:0096</v>
      </c>
      <c r="D1779" s="1" t="str">
        <f t="shared" si="130"/>
        <v>21:0013</v>
      </c>
      <c r="E1779" t="s">
        <v>6006</v>
      </c>
      <c r="F1779" t="s">
        <v>6007</v>
      </c>
      <c r="H1779">
        <v>65.2896736</v>
      </c>
      <c r="I1779">
        <v>-113.6010254</v>
      </c>
      <c r="J1779" s="1" t="str">
        <f t="shared" si="127"/>
        <v>Till</v>
      </c>
      <c r="K1779" s="1" t="str">
        <f t="shared" si="128"/>
        <v>&lt;2 micron</v>
      </c>
      <c r="L1779">
        <v>0.1</v>
      </c>
      <c r="M1779">
        <v>4.7300000000000004</v>
      </c>
      <c r="N1779">
        <v>24</v>
      </c>
      <c r="O1779">
        <v>140</v>
      </c>
      <c r="P1779">
        <v>1</v>
      </c>
      <c r="Q1779">
        <v>1</v>
      </c>
      <c r="R1779">
        <v>0.2</v>
      </c>
      <c r="S1779">
        <v>0.25</v>
      </c>
      <c r="T1779">
        <v>25</v>
      </c>
      <c r="U1779">
        <v>128</v>
      </c>
      <c r="V1779">
        <v>113</v>
      </c>
      <c r="W1779">
        <v>6.23</v>
      </c>
      <c r="X1779">
        <v>5</v>
      </c>
      <c r="Y1779">
        <v>0.5</v>
      </c>
      <c r="Z1779">
        <v>0.65</v>
      </c>
      <c r="AA1779">
        <v>50</v>
      </c>
      <c r="AB1779">
        <v>1.32</v>
      </c>
      <c r="AC1779">
        <v>460</v>
      </c>
      <c r="AD1779">
        <v>1</v>
      </c>
      <c r="AE1779">
        <v>0.66</v>
      </c>
      <c r="AF1779">
        <v>62</v>
      </c>
      <c r="AH1779">
        <v>22</v>
      </c>
      <c r="AI1779">
        <v>1</v>
      </c>
      <c r="AJ1779">
        <v>12</v>
      </c>
      <c r="AK1779">
        <v>13</v>
      </c>
      <c r="AL1779">
        <v>0.25</v>
      </c>
      <c r="AN1779">
        <v>5</v>
      </c>
      <c r="AO1779">
        <v>117</v>
      </c>
      <c r="AP1779">
        <v>5</v>
      </c>
      <c r="AQ1779">
        <v>84</v>
      </c>
    </row>
    <row r="1780" spans="1:43" hidden="1" x14ac:dyDescent="0.25">
      <c r="A1780" t="s">
        <v>6008</v>
      </c>
      <c r="B1780" t="s">
        <v>6009</v>
      </c>
      <c r="C1780" s="1" t="str">
        <f t="shared" si="129"/>
        <v>21:0096</v>
      </c>
      <c r="D1780" s="1" t="str">
        <f t="shared" si="130"/>
        <v>21:0013</v>
      </c>
      <c r="E1780" t="s">
        <v>6010</v>
      </c>
      <c r="F1780" t="s">
        <v>6011</v>
      </c>
      <c r="H1780">
        <v>65.322613700000005</v>
      </c>
      <c r="I1780">
        <v>-113.51275440000001</v>
      </c>
      <c r="J1780" s="1" t="str">
        <f t="shared" si="127"/>
        <v>Till</v>
      </c>
      <c r="K1780" s="1" t="str">
        <f t="shared" si="128"/>
        <v>&lt;2 micron</v>
      </c>
      <c r="L1780">
        <v>0.1</v>
      </c>
      <c r="M1780">
        <v>4.83</v>
      </c>
      <c r="N1780">
        <v>36</v>
      </c>
      <c r="O1780">
        <v>190</v>
      </c>
      <c r="P1780">
        <v>1.5</v>
      </c>
      <c r="Q1780">
        <v>1</v>
      </c>
      <c r="R1780">
        <v>0.3</v>
      </c>
      <c r="S1780">
        <v>0.25</v>
      </c>
      <c r="T1780">
        <v>34</v>
      </c>
      <c r="U1780">
        <v>119</v>
      </c>
      <c r="V1780">
        <v>136</v>
      </c>
      <c r="W1780">
        <v>5.04</v>
      </c>
      <c r="X1780">
        <v>5</v>
      </c>
      <c r="Y1780">
        <v>0.5</v>
      </c>
      <c r="Z1780">
        <v>0.85</v>
      </c>
      <c r="AA1780">
        <v>50</v>
      </c>
      <c r="AB1780">
        <v>1.51</v>
      </c>
      <c r="AC1780">
        <v>515</v>
      </c>
      <c r="AD1780">
        <v>2</v>
      </c>
      <c r="AE1780">
        <v>0.55000000000000004</v>
      </c>
      <c r="AF1780">
        <v>86</v>
      </c>
      <c r="AH1780">
        <v>22</v>
      </c>
      <c r="AI1780">
        <v>1</v>
      </c>
      <c r="AJ1780">
        <v>12</v>
      </c>
      <c r="AK1780">
        <v>17</v>
      </c>
      <c r="AL1780">
        <v>0.22</v>
      </c>
      <c r="AN1780">
        <v>5</v>
      </c>
      <c r="AO1780">
        <v>86</v>
      </c>
      <c r="AP1780">
        <v>5</v>
      </c>
      <c r="AQ1780">
        <v>104</v>
      </c>
    </row>
    <row r="1781" spans="1:43" hidden="1" x14ac:dyDescent="0.25">
      <c r="A1781" t="s">
        <v>6012</v>
      </c>
      <c r="B1781" t="s">
        <v>6013</v>
      </c>
      <c r="C1781" s="1" t="str">
        <f t="shared" si="129"/>
        <v>21:0096</v>
      </c>
      <c r="D1781" s="1" t="str">
        <f t="shared" si="130"/>
        <v>21:0013</v>
      </c>
      <c r="E1781" t="s">
        <v>6014</v>
      </c>
      <c r="F1781" t="s">
        <v>6015</v>
      </c>
      <c r="H1781">
        <v>65.477668399999999</v>
      </c>
      <c r="I1781">
        <v>-113.415963</v>
      </c>
      <c r="J1781" s="1" t="str">
        <f t="shared" si="127"/>
        <v>Till</v>
      </c>
      <c r="K1781" s="1" t="str">
        <f t="shared" si="128"/>
        <v>&lt;2 micron</v>
      </c>
      <c r="L1781">
        <v>0.1</v>
      </c>
      <c r="M1781">
        <v>4.13</v>
      </c>
      <c r="N1781">
        <v>38</v>
      </c>
      <c r="O1781">
        <v>170</v>
      </c>
      <c r="P1781">
        <v>1</v>
      </c>
      <c r="Q1781">
        <v>1</v>
      </c>
      <c r="R1781">
        <v>0.41</v>
      </c>
      <c r="S1781">
        <v>0.25</v>
      </c>
      <c r="T1781">
        <v>25</v>
      </c>
      <c r="U1781">
        <v>114</v>
      </c>
      <c r="V1781">
        <v>127</v>
      </c>
      <c r="W1781">
        <v>4.46</v>
      </c>
      <c r="X1781">
        <v>5</v>
      </c>
      <c r="Y1781">
        <v>0.5</v>
      </c>
      <c r="Z1781">
        <v>0.64</v>
      </c>
      <c r="AA1781">
        <v>40</v>
      </c>
      <c r="AB1781">
        <v>1.4</v>
      </c>
      <c r="AC1781">
        <v>410</v>
      </c>
      <c r="AD1781">
        <v>1</v>
      </c>
      <c r="AE1781">
        <v>0.61</v>
      </c>
      <c r="AF1781">
        <v>75</v>
      </c>
      <c r="AH1781">
        <v>6</v>
      </c>
      <c r="AI1781">
        <v>1</v>
      </c>
      <c r="AJ1781">
        <v>11</v>
      </c>
      <c r="AK1781">
        <v>18</v>
      </c>
      <c r="AL1781">
        <v>0.17</v>
      </c>
      <c r="AN1781">
        <v>5</v>
      </c>
      <c r="AO1781">
        <v>77</v>
      </c>
      <c r="AP1781">
        <v>5</v>
      </c>
      <c r="AQ1781">
        <v>82</v>
      </c>
    </row>
    <row r="1782" spans="1:43" hidden="1" x14ac:dyDescent="0.25">
      <c r="A1782" t="s">
        <v>6016</v>
      </c>
      <c r="B1782" t="s">
        <v>6017</v>
      </c>
      <c r="C1782" s="1" t="str">
        <f t="shared" si="129"/>
        <v>21:0096</v>
      </c>
      <c r="D1782" s="1" t="str">
        <f t="shared" si="130"/>
        <v>21:0013</v>
      </c>
      <c r="E1782" t="s">
        <v>6018</v>
      </c>
      <c r="F1782" t="s">
        <v>6019</v>
      </c>
      <c r="H1782">
        <v>65.4116176</v>
      </c>
      <c r="I1782">
        <v>-113.4434972</v>
      </c>
      <c r="J1782" s="1" t="str">
        <f t="shared" si="127"/>
        <v>Till</v>
      </c>
      <c r="K1782" s="1" t="str">
        <f t="shared" si="128"/>
        <v>&lt;2 micron</v>
      </c>
      <c r="L1782">
        <v>0.2</v>
      </c>
      <c r="M1782">
        <v>4.8099999999999996</v>
      </c>
      <c r="N1782">
        <v>50</v>
      </c>
      <c r="O1782">
        <v>150</v>
      </c>
      <c r="P1782">
        <v>1</v>
      </c>
      <c r="Q1782">
        <v>1</v>
      </c>
      <c r="R1782">
        <v>0.25</v>
      </c>
      <c r="S1782">
        <v>0.25</v>
      </c>
      <c r="T1782">
        <v>25</v>
      </c>
      <c r="U1782">
        <v>135</v>
      </c>
      <c r="V1782">
        <v>141</v>
      </c>
      <c r="W1782">
        <v>6.6</v>
      </c>
      <c r="X1782">
        <v>5</v>
      </c>
      <c r="Y1782">
        <v>0.5</v>
      </c>
      <c r="Z1782">
        <v>0.54</v>
      </c>
      <c r="AA1782">
        <v>40</v>
      </c>
      <c r="AB1782">
        <v>1.35</v>
      </c>
      <c r="AC1782">
        <v>410</v>
      </c>
      <c r="AD1782">
        <v>3</v>
      </c>
      <c r="AE1782">
        <v>0.8</v>
      </c>
      <c r="AF1782">
        <v>74</v>
      </c>
      <c r="AH1782">
        <v>12</v>
      </c>
      <c r="AI1782">
        <v>1</v>
      </c>
      <c r="AJ1782">
        <v>12</v>
      </c>
      <c r="AK1782">
        <v>14</v>
      </c>
      <c r="AL1782">
        <v>0.19</v>
      </c>
      <c r="AN1782">
        <v>5</v>
      </c>
      <c r="AO1782">
        <v>116</v>
      </c>
      <c r="AP1782">
        <v>5</v>
      </c>
      <c r="AQ1782">
        <v>90</v>
      </c>
    </row>
    <row r="1783" spans="1:43" hidden="1" x14ac:dyDescent="0.25">
      <c r="A1783" t="s">
        <v>6020</v>
      </c>
      <c r="B1783" t="s">
        <v>6021</v>
      </c>
      <c r="C1783" s="1" t="str">
        <f t="shared" si="129"/>
        <v>21:0096</v>
      </c>
      <c r="D1783" s="1" t="str">
        <f t="shared" si="130"/>
        <v>21:0013</v>
      </c>
      <c r="E1783" t="s">
        <v>6022</v>
      </c>
      <c r="F1783" t="s">
        <v>6023</v>
      </c>
      <c r="H1783">
        <v>65.430435200000005</v>
      </c>
      <c r="I1783">
        <v>-113.2520452</v>
      </c>
      <c r="J1783" s="1" t="str">
        <f t="shared" si="127"/>
        <v>Till</v>
      </c>
      <c r="K1783" s="1" t="str">
        <f t="shared" si="128"/>
        <v>&lt;2 micron</v>
      </c>
      <c r="L1783">
        <v>0.1</v>
      </c>
      <c r="M1783">
        <v>4.95</v>
      </c>
      <c r="N1783">
        <v>98</v>
      </c>
      <c r="O1783">
        <v>210</v>
      </c>
      <c r="P1783">
        <v>1</v>
      </c>
      <c r="Q1783">
        <v>1</v>
      </c>
      <c r="R1783">
        <v>0.36</v>
      </c>
      <c r="S1783">
        <v>0.25</v>
      </c>
      <c r="T1783">
        <v>42</v>
      </c>
      <c r="U1783">
        <v>160</v>
      </c>
      <c r="V1783">
        <v>282</v>
      </c>
      <c r="W1783">
        <v>6.22</v>
      </c>
      <c r="X1783">
        <v>5</v>
      </c>
      <c r="Y1783">
        <v>0.5</v>
      </c>
      <c r="Z1783">
        <v>0.95</v>
      </c>
      <c r="AA1783">
        <v>50</v>
      </c>
      <c r="AB1783">
        <v>1.77</v>
      </c>
      <c r="AC1783">
        <v>680</v>
      </c>
      <c r="AD1783">
        <v>0.5</v>
      </c>
      <c r="AE1783">
        <v>1.18</v>
      </c>
      <c r="AF1783">
        <v>161</v>
      </c>
      <c r="AH1783">
        <v>14</v>
      </c>
      <c r="AI1783">
        <v>1</v>
      </c>
      <c r="AJ1783">
        <v>15</v>
      </c>
      <c r="AK1783">
        <v>19</v>
      </c>
      <c r="AL1783">
        <v>7.0000000000000007E-2</v>
      </c>
      <c r="AN1783">
        <v>5</v>
      </c>
      <c r="AO1783">
        <v>103</v>
      </c>
      <c r="AP1783">
        <v>10</v>
      </c>
      <c r="AQ1783">
        <v>150</v>
      </c>
    </row>
    <row r="1784" spans="1:43" hidden="1" x14ac:dyDescent="0.25">
      <c r="A1784" t="s">
        <v>6024</v>
      </c>
      <c r="B1784" t="s">
        <v>6025</v>
      </c>
      <c r="C1784" s="1" t="str">
        <f t="shared" si="129"/>
        <v>21:0096</v>
      </c>
      <c r="D1784" s="1" t="str">
        <f t="shared" si="130"/>
        <v>21:0013</v>
      </c>
      <c r="E1784" t="s">
        <v>6026</v>
      </c>
      <c r="F1784" t="s">
        <v>6027</v>
      </c>
      <c r="H1784">
        <v>65.471592999999999</v>
      </c>
      <c r="I1784">
        <v>-113.2345509</v>
      </c>
      <c r="J1784" s="1" t="str">
        <f t="shared" si="127"/>
        <v>Till</v>
      </c>
      <c r="K1784" s="1" t="str">
        <f t="shared" si="128"/>
        <v>&lt;2 micron</v>
      </c>
      <c r="L1784">
        <v>0.1</v>
      </c>
      <c r="M1784">
        <v>5.5</v>
      </c>
      <c r="N1784">
        <v>92</v>
      </c>
      <c r="O1784">
        <v>160</v>
      </c>
      <c r="P1784">
        <v>1.5</v>
      </c>
      <c r="Q1784">
        <v>1</v>
      </c>
      <c r="R1784">
        <v>0.27</v>
      </c>
      <c r="S1784">
        <v>0.25</v>
      </c>
      <c r="T1784">
        <v>40</v>
      </c>
      <c r="U1784">
        <v>127</v>
      </c>
      <c r="V1784">
        <v>189</v>
      </c>
      <c r="W1784">
        <v>5.69</v>
      </c>
      <c r="X1784">
        <v>5</v>
      </c>
      <c r="Y1784">
        <v>1</v>
      </c>
      <c r="Z1784">
        <v>0.54</v>
      </c>
      <c r="AA1784">
        <v>40</v>
      </c>
      <c r="AB1784">
        <v>1.24</v>
      </c>
      <c r="AC1784">
        <v>420</v>
      </c>
      <c r="AD1784">
        <v>2</v>
      </c>
      <c r="AE1784">
        <v>0.76</v>
      </c>
      <c r="AF1784">
        <v>122</v>
      </c>
      <c r="AH1784">
        <v>12</v>
      </c>
      <c r="AI1784">
        <v>1</v>
      </c>
      <c r="AJ1784">
        <v>12</v>
      </c>
      <c r="AK1784">
        <v>16</v>
      </c>
      <c r="AL1784">
        <v>0.19</v>
      </c>
      <c r="AN1784">
        <v>5</v>
      </c>
      <c r="AO1784">
        <v>96</v>
      </c>
      <c r="AP1784">
        <v>5</v>
      </c>
      <c r="AQ1784">
        <v>92</v>
      </c>
    </row>
    <row r="1785" spans="1:43" hidden="1" x14ac:dyDescent="0.25">
      <c r="A1785" t="s">
        <v>6028</v>
      </c>
      <c r="B1785" t="s">
        <v>6029</v>
      </c>
      <c r="C1785" s="1" t="str">
        <f t="shared" si="129"/>
        <v>21:0096</v>
      </c>
      <c r="D1785" s="1" t="str">
        <f t="shared" si="130"/>
        <v>21:0013</v>
      </c>
      <c r="E1785" t="s">
        <v>6030</v>
      </c>
      <c r="F1785" t="s">
        <v>6031</v>
      </c>
      <c r="H1785">
        <v>65.487476999999998</v>
      </c>
      <c r="I1785">
        <v>-113.0521325</v>
      </c>
      <c r="J1785" s="1" t="str">
        <f t="shared" si="127"/>
        <v>Till</v>
      </c>
      <c r="K1785" s="1" t="str">
        <f t="shared" si="128"/>
        <v>&lt;2 micron</v>
      </c>
      <c r="L1785">
        <v>0.1</v>
      </c>
      <c r="M1785">
        <v>3.86</v>
      </c>
      <c r="N1785">
        <v>46</v>
      </c>
      <c r="O1785">
        <v>120</v>
      </c>
      <c r="P1785">
        <v>1</v>
      </c>
      <c r="Q1785">
        <v>1</v>
      </c>
      <c r="R1785">
        <v>0.21</v>
      </c>
      <c r="S1785">
        <v>0.25</v>
      </c>
      <c r="T1785">
        <v>16</v>
      </c>
      <c r="U1785">
        <v>100</v>
      </c>
      <c r="V1785">
        <v>166</v>
      </c>
      <c r="W1785">
        <v>5.18</v>
      </c>
      <c r="X1785">
        <v>5</v>
      </c>
      <c r="Y1785">
        <v>0.5</v>
      </c>
      <c r="Z1785">
        <v>0.44</v>
      </c>
      <c r="AA1785">
        <v>40</v>
      </c>
      <c r="AB1785">
        <v>0.95</v>
      </c>
      <c r="AC1785">
        <v>260</v>
      </c>
      <c r="AD1785">
        <v>5</v>
      </c>
      <c r="AE1785">
        <v>0.79</v>
      </c>
      <c r="AF1785">
        <v>49</v>
      </c>
      <c r="AH1785">
        <v>6</v>
      </c>
      <c r="AI1785">
        <v>1</v>
      </c>
      <c r="AJ1785">
        <v>10</v>
      </c>
      <c r="AK1785">
        <v>14</v>
      </c>
      <c r="AL1785">
        <v>0.12</v>
      </c>
      <c r="AN1785">
        <v>5</v>
      </c>
      <c r="AO1785">
        <v>85</v>
      </c>
      <c r="AP1785">
        <v>5</v>
      </c>
      <c r="AQ1785">
        <v>78</v>
      </c>
    </row>
    <row r="1786" spans="1:43" hidden="1" x14ac:dyDescent="0.25">
      <c r="A1786" t="s">
        <v>6032</v>
      </c>
      <c r="B1786" t="s">
        <v>6033</v>
      </c>
      <c r="C1786" s="1" t="str">
        <f t="shared" si="129"/>
        <v>21:0096</v>
      </c>
      <c r="D1786" s="1" t="str">
        <f t="shared" si="130"/>
        <v>21:0013</v>
      </c>
      <c r="E1786" t="s">
        <v>6034</v>
      </c>
      <c r="F1786" t="s">
        <v>6035</v>
      </c>
      <c r="H1786">
        <v>65.459861900000007</v>
      </c>
      <c r="I1786">
        <v>-113.1138007</v>
      </c>
      <c r="J1786" s="1" t="str">
        <f t="shared" si="127"/>
        <v>Till</v>
      </c>
      <c r="K1786" s="1" t="str">
        <f t="shared" si="128"/>
        <v>&lt;2 micron</v>
      </c>
      <c r="L1786">
        <v>0.1</v>
      </c>
      <c r="M1786">
        <v>3.82</v>
      </c>
      <c r="N1786">
        <v>154</v>
      </c>
      <c r="O1786">
        <v>140</v>
      </c>
      <c r="P1786">
        <v>1.5</v>
      </c>
      <c r="Q1786">
        <v>2</v>
      </c>
      <c r="R1786">
        <v>0.27</v>
      </c>
      <c r="S1786">
        <v>0.25</v>
      </c>
      <c r="T1786">
        <v>52</v>
      </c>
      <c r="U1786">
        <v>111</v>
      </c>
      <c r="V1786">
        <v>200</v>
      </c>
      <c r="W1786">
        <v>5.25</v>
      </c>
      <c r="X1786">
        <v>5</v>
      </c>
      <c r="Y1786">
        <v>0.5</v>
      </c>
      <c r="Z1786">
        <v>0.56999999999999995</v>
      </c>
      <c r="AA1786">
        <v>30</v>
      </c>
      <c r="AB1786">
        <v>1.1399999999999999</v>
      </c>
      <c r="AC1786">
        <v>490</v>
      </c>
      <c r="AD1786">
        <v>3</v>
      </c>
      <c r="AE1786">
        <v>1.48</v>
      </c>
      <c r="AF1786">
        <v>133</v>
      </c>
      <c r="AH1786">
        <v>16</v>
      </c>
      <c r="AI1786">
        <v>1</v>
      </c>
      <c r="AJ1786">
        <v>9</v>
      </c>
      <c r="AK1786">
        <v>14</v>
      </c>
      <c r="AL1786">
        <v>0.04</v>
      </c>
      <c r="AN1786">
        <v>5</v>
      </c>
      <c r="AO1786">
        <v>79</v>
      </c>
      <c r="AP1786">
        <v>5</v>
      </c>
      <c r="AQ1786">
        <v>112</v>
      </c>
    </row>
    <row r="1787" spans="1:43" hidden="1" x14ac:dyDescent="0.25">
      <c r="A1787" t="s">
        <v>6036</v>
      </c>
      <c r="B1787" t="s">
        <v>6037</v>
      </c>
      <c r="C1787" s="1" t="str">
        <f t="shared" si="129"/>
        <v>21:0096</v>
      </c>
      <c r="D1787" s="1" t="str">
        <f t="shared" si="130"/>
        <v>21:0013</v>
      </c>
      <c r="E1787" t="s">
        <v>6038</v>
      </c>
      <c r="F1787" t="s">
        <v>6039</v>
      </c>
      <c r="H1787">
        <v>65.4342556</v>
      </c>
      <c r="I1787">
        <v>-113.0569144</v>
      </c>
      <c r="J1787" s="1" t="str">
        <f t="shared" si="127"/>
        <v>Till</v>
      </c>
      <c r="K1787" s="1" t="str">
        <f t="shared" si="128"/>
        <v>&lt;2 micron</v>
      </c>
      <c r="L1787">
        <v>3.4</v>
      </c>
      <c r="M1787">
        <v>1.55</v>
      </c>
      <c r="N1787">
        <v>50</v>
      </c>
      <c r="O1787">
        <v>120</v>
      </c>
      <c r="Q1787">
        <v>1</v>
      </c>
      <c r="R1787">
        <v>7.0000000000000007E-2</v>
      </c>
      <c r="S1787">
        <v>0.25</v>
      </c>
      <c r="T1787">
        <v>13</v>
      </c>
      <c r="U1787">
        <v>135</v>
      </c>
      <c r="V1787">
        <v>517</v>
      </c>
      <c r="W1787">
        <v>15</v>
      </c>
      <c r="X1787">
        <v>5</v>
      </c>
      <c r="Y1787">
        <v>0.5</v>
      </c>
      <c r="Z1787">
        <v>0.39</v>
      </c>
      <c r="AB1787">
        <v>0.77</v>
      </c>
      <c r="AC1787">
        <v>275</v>
      </c>
      <c r="AD1787">
        <v>4</v>
      </c>
      <c r="AE1787">
        <v>0.72</v>
      </c>
      <c r="AF1787">
        <v>46</v>
      </c>
      <c r="AH1787">
        <v>58</v>
      </c>
      <c r="AI1787">
        <v>1</v>
      </c>
      <c r="AJ1787">
        <v>16</v>
      </c>
      <c r="AK1787">
        <v>31</v>
      </c>
      <c r="AL1787">
        <v>0.02</v>
      </c>
      <c r="AN1787">
        <v>10</v>
      </c>
      <c r="AO1787">
        <v>187</v>
      </c>
      <c r="AP1787">
        <v>5</v>
      </c>
      <c r="AQ1787">
        <v>406</v>
      </c>
    </row>
    <row r="1788" spans="1:43" hidden="1" x14ac:dyDescent="0.25">
      <c r="A1788" t="s">
        <v>6040</v>
      </c>
      <c r="B1788" t="s">
        <v>6041</v>
      </c>
      <c r="C1788" s="1" t="str">
        <f t="shared" si="129"/>
        <v>21:0096</v>
      </c>
      <c r="D1788" s="1" t="str">
        <f t="shared" si="130"/>
        <v>21:0013</v>
      </c>
      <c r="E1788" t="s">
        <v>6042</v>
      </c>
      <c r="F1788" t="s">
        <v>6043</v>
      </c>
      <c r="H1788">
        <v>65.317398999999995</v>
      </c>
      <c r="I1788">
        <v>-113.04669389999999</v>
      </c>
      <c r="J1788" s="1" t="str">
        <f t="shared" si="127"/>
        <v>Till</v>
      </c>
      <c r="K1788" s="1" t="str">
        <f t="shared" si="128"/>
        <v>&lt;2 micron</v>
      </c>
      <c r="L1788">
        <v>0.1</v>
      </c>
      <c r="M1788">
        <v>4.5599999999999996</v>
      </c>
      <c r="N1788">
        <v>74</v>
      </c>
      <c r="O1788">
        <v>160</v>
      </c>
      <c r="P1788">
        <v>1.5</v>
      </c>
      <c r="Q1788">
        <v>1</v>
      </c>
      <c r="R1788">
        <v>0.23</v>
      </c>
      <c r="S1788">
        <v>0.25</v>
      </c>
      <c r="T1788">
        <v>29</v>
      </c>
      <c r="U1788">
        <v>110</v>
      </c>
      <c r="V1788">
        <v>122</v>
      </c>
      <c r="W1788">
        <v>4.9400000000000004</v>
      </c>
      <c r="X1788">
        <v>5</v>
      </c>
      <c r="Y1788">
        <v>0.5</v>
      </c>
      <c r="Z1788">
        <v>0.67</v>
      </c>
      <c r="AA1788">
        <v>30</v>
      </c>
      <c r="AB1788">
        <v>1.23</v>
      </c>
      <c r="AC1788">
        <v>445</v>
      </c>
      <c r="AD1788">
        <v>2</v>
      </c>
      <c r="AE1788">
        <v>0.82</v>
      </c>
      <c r="AF1788">
        <v>82</v>
      </c>
      <c r="AH1788">
        <v>10</v>
      </c>
      <c r="AI1788">
        <v>1</v>
      </c>
      <c r="AJ1788">
        <v>10</v>
      </c>
      <c r="AK1788">
        <v>16</v>
      </c>
      <c r="AL1788">
        <v>0.15</v>
      </c>
      <c r="AN1788">
        <v>5</v>
      </c>
      <c r="AO1788">
        <v>72</v>
      </c>
      <c r="AP1788">
        <v>5</v>
      </c>
      <c r="AQ1788">
        <v>84</v>
      </c>
    </row>
    <row r="1789" spans="1:43" hidden="1" x14ac:dyDescent="0.25">
      <c r="A1789" t="s">
        <v>6044</v>
      </c>
      <c r="B1789" t="s">
        <v>6045</v>
      </c>
      <c r="C1789" s="1" t="str">
        <f t="shared" si="129"/>
        <v>21:0096</v>
      </c>
      <c r="D1789" s="1" t="str">
        <f t="shared" si="130"/>
        <v>21:0013</v>
      </c>
      <c r="E1789" t="s">
        <v>6046</v>
      </c>
      <c r="F1789" t="s">
        <v>6047</v>
      </c>
      <c r="H1789">
        <v>65.270632000000006</v>
      </c>
      <c r="I1789">
        <v>-113.02684499999999</v>
      </c>
      <c r="J1789" s="1" t="str">
        <f t="shared" si="127"/>
        <v>Till</v>
      </c>
      <c r="K1789" s="1" t="str">
        <f t="shared" si="128"/>
        <v>&lt;2 micron</v>
      </c>
      <c r="L1789">
        <v>0.1</v>
      </c>
      <c r="M1789">
        <v>3.64</v>
      </c>
      <c r="N1789">
        <v>74</v>
      </c>
      <c r="O1789">
        <v>170</v>
      </c>
      <c r="P1789">
        <v>1</v>
      </c>
      <c r="Q1789">
        <v>1</v>
      </c>
      <c r="R1789">
        <v>0.25</v>
      </c>
      <c r="S1789">
        <v>0.25</v>
      </c>
      <c r="T1789">
        <v>33</v>
      </c>
      <c r="U1789">
        <v>117</v>
      </c>
      <c r="V1789">
        <v>170</v>
      </c>
      <c r="W1789">
        <v>5.43</v>
      </c>
      <c r="X1789">
        <v>5</v>
      </c>
      <c r="Y1789">
        <v>0.5</v>
      </c>
      <c r="Z1789">
        <v>0.84</v>
      </c>
      <c r="AA1789">
        <v>60</v>
      </c>
      <c r="AB1789">
        <v>1.36</v>
      </c>
      <c r="AC1789">
        <v>530</v>
      </c>
      <c r="AD1789">
        <v>3</v>
      </c>
      <c r="AE1789">
        <v>0.97</v>
      </c>
      <c r="AF1789">
        <v>119</v>
      </c>
      <c r="AH1789">
        <v>10</v>
      </c>
      <c r="AI1789">
        <v>1</v>
      </c>
      <c r="AJ1789">
        <v>12</v>
      </c>
      <c r="AK1789">
        <v>14</v>
      </c>
      <c r="AL1789">
        <v>0.1</v>
      </c>
      <c r="AN1789">
        <v>5</v>
      </c>
      <c r="AO1789">
        <v>81</v>
      </c>
      <c r="AP1789">
        <v>5</v>
      </c>
      <c r="AQ1789">
        <v>120</v>
      </c>
    </row>
    <row r="1790" spans="1:43" hidden="1" x14ac:dyDescent="0.25">
      <c r="A1790" t="s">
        <v>6048</v>
      </c>
      <c r="B1790" t="s">
        <v>6049</v>
      </c>
      <c r="C1790" s="1" t="str">
        <f t="shared" si="129"/>
        <v>21:0096</v>
      </c>
      <c r="D1790" s="1" t="str">
        <f t="shared" si="130"/>
        <v>21:0013</v>
      </c>
      <c r="E1790" t="s">
        <v>6050</v>
      </c>
      <c r="F1790" t="s">
        <v>6051</v>
      </c>
      <c r="H1790">
        <v>65.348428499999997</v>
      </c>
      <c r="I1790">
        <v>-113.2103063</v>
      </c>
      <c r="J1790" s="1" t="str">
        <f t="shared" si="127"/>
        <v>Till</v>
      </c>
      <c r="K1790" s="1" t="str">
        <f t="shared" si="128"/>
        <v>&lt;2 micron</v>
      </c>
      <c r="L1790">
        <v>0.1</v>
      </c>
      <c r="M1790">
        <v>4.4800000000000004</v>
      </c>
      <c r="N1790">
        <v>62</v>
      </c>
      <c r="O1790">
        <v>100</v>
      </c>
      <c r="P1790">
        <v>1</v>
      </c>
      <c r="Q1790">
        <v>1</v>
      </c>
      <c r="R1790">
        <v>0.2</v>
      </c>
      <c r="S1790">
        <v>0.25</v>
      </c>
      <c r="T1790">
        <v>31</v>
      </c>
      <c r="U1790">
        <v>96</v>
      </c>
      <c r="V1790">
        <v>92</v>
      </c>
      <c r="W1790">
        <v>5.27</v>
      </c>
      <c r="X1790">
        <v>5</v>
      </c>
      <c r="Y1790">
        <v>0.5</v>
      </c>
      <c r="Z1790">
        <v>0.32</v>
      </c>
      <c r="AA1790">
        <v>30</v>
      </c>
      <c r="AB1790">
        <v>0.85</v>
      </c>
      <c r="AC1790">
        <v>555</v>
      </c>
      <c r="AD1790">
        <v>3</v>
      </c>
      <c r="AE1790">
        <v>0.85</v>
      </c>
      <c r="AF1790">
        <v>60</v>
      </c>
      <c r="AH1790">
        <v>18</v>
      </c>
      <c r="AI1790">
        <v>1</v>
      </c>
      <c r="AJ1790">
        <v>8</v>
      </c>
      <c r="AK1790">
        <v>17</v>
      </c>
      <c r="AL1790">
        <v>0.14000000000000001</v>
      </c>
      <c r="AN1790">
        <v>5</v>
      </c>
      <c r="AO1790">
        <v>83</v>
      </c>
      <c r="AP1790">
        <v>5</v>
      </c>
      <c r="AQ1790">
        <v>126</v>
      </c>
    </row>
    <row r="1791" spans="1:43" hidden="1" x14ac:dyDescent="0.25">
      <c r="A1791" t="s">
        <v>6052</v>
      </c>
      <c r="B1791" t="s">
        <v>6053</v>
      </c>
      <c r="C1791" s="1" t="str">
        <f t="shared" si="129"/>
        <v>21:0096</v>
      </c>
      <c r="D1791" s="1" t="str">
        <f t="shared" si="130"/>
        <v>21:0013</v>
      </c>
      <c r="E1791" t="s">
        <v>6054</v>
      </c>
      <c r="F1791" t="s">
        <v>6055</v>
      </c>
      <c r="H1791">
        <v>65.317146600000001</v>
      </c>
      <c r="I1791">
        <v>-113.33924140000001</v>
      </c>
      <c r="J1791" s="1" t="str">
        <f t="shared" si="127"/>
        <v>Till</v>
      </c>
      <c r="K1791" s="1" t="str">
        <f t="shared" si="128"/>
        <v>&lt;2 micron</v>
      </c>
      <c r="L1791">
        <v>0.4</v>
      </c>
      <c r="M1791">
        <v>4.6100000000000003</v>
      </c>
      <c r="N1791">
        <v>54</v>
      </c>
      <c r="O1791">
        <v>170</v>
      </c>
      <c r="P1791">
        <v>1.5</v>
      </c>
      <c r="Q1791">
        <v>1</v>
      </c>
      <c r="R1791">
        <v>0.27</v>
      </c>
      <c r="S1791">
        <v>0.25</v>
      </c>
      <c r="T1791">
        <v>55</v>
      </c>
      <c r="U1791">
        <v>130</v>
      </c>
      <c r="V1791">
        <v>149</v>
      </c>
      <c r="W1791">
        <v>5.09</v>
      </c>
      <c r="X1791">
        <v>5</v>
      </c>
      <c r="Y1791">
        <v>0.5</v>
      </c>
      <c r="Z1791">
        <v>0.7</v>
      </c>
      <c r="AA1791">
        <v>60</v>
      </c>
      <c r="AB1791">
        <v>1.38</v>
      </c>
      <c r="AC1791">
        <v>630</v>
      </c>
      <c r="AD1791">
        <v>1</v>
      </c>
      <c r="AE1791">
        <v>0.53</v>
      </c>
      <c r="AF1791">
        <v>119</v>
      </c>
      <c r="AH1791">
        <v>16</v>
      </c>
      <c r="AI1791">
        <v>1</v>
      </c>
      <c r="AJ1791">
        <v>11</v>
      </c>
      <c r="AK1791">
        <v>15</v>
      </c>
      <c r="AL1791">
        <v>0.18</v>
      </c>
      <c r="AN1791">
        <v>5</v>
      </c>
      <c r="AO1791">
        <v>80</v>
      </c>
      <c r="AP1791">
        <v>5</v>
      </c>
      <c r="AQ1791">
        <v>106</v>
      </c>
    </row>
    <row r="1792" spans="1:43" hidden="1" x14ac:dyDescent="0.25">
      <c r="A1792" t="s">
        <v>6056</v>
      </c>
      <c r="B1792" t="s">
        <v>6057</v>
      </c>
      <c r="C1792" s="1" t="str">
        <f t="shared" si="129"/>
        <v>21:0096</v>
      </c>
      <c r="D1792" s="1" t="str">
        <f t="shared" si="130"/>
        <v>21:0013</v>
      </c>
      <c r="E1792" t="s">
        <v>6058</v>
      </c>
      <c r="F1792" t="s">
        <v>6059</v>
      </c>
      <c r="H1792">
        <v>65.263131900000005</v>
      </c>
      <c r="I1792">
        <v>-113.1588773</v>
      </c>
      <c r="J1792" s="1" t="str">
        <f t="shared" si="127"/>
        <v>Till</v>
      </c>
      <c r="K1792" s="1" t="str">
        <f t="shared" si="128"/>
        <v>&lt;2 micron</v>
      </c>
      <c r="L1792">
        <v>0.1</v>
      </c>
      <c r="M1792">
        <v>6.44</v>
      </c>
      <c r="N1792">
        <v>76</v>
      </c>
      <c r="O1792">
        <v>140</v>
      </c>
      <c r="P1792">
        <v>1</v>
      </c>
      <c r="Q1792">
        <v>1</v>
      </c>
      <c r="R1792">
        <v>0.35</v>
      </c>
      <c r="S1792">
        <v>0.25</v>
      </c>
      <c r="T1792">
        <v>63</v>
      </c>
      <c r="U1792">
        <v>226</v>
      </c>
      <c r="V1792">
        <v>285</v>
      </c>
      <c r="W1792">
        <v>9.75</v>
      </c>
      <c r="X1792">
        <v>5</v>
      </c>
      <c r="Y1792">
        <v>0.5</v>
      </c>
      <c r="Z1792">
        <v>0.3</v>
      </c>
      <c r="AA1792">
        <v>40</v>
      </c>
      <c r="AB1792">
        <v>2.93</v>
      </c>
      <c r="AC1792">
        <v>1750</v>
      </c>
      <c r="AD1792">
        <v>0.5</v>
      </c>
      <c r="AE1792">
        <v>0.69</v>
      </c>
      <c r="AF1792">
        <v>135</v>
      </c>
      <c r="AH1792">
        <v>2</v>
      </c>
      <c r="AI1792">
        <v>1</v>
      </c>
      <c r="AJ1792">
        <v>31</v>
      </c>
      <c r="AK1792">
        <v>12</v>
      </c>
      <c r="AL1792">
        <v>0.28000000000000003</v>
      </c>
      <c r="AN1792">
        <v>5</v>
      </c>
      <c r="AO1792">
        <v>207</v>
      </c>
      <c r="AP1792">
        <v>10</v>
      </c>
      <c r="AQ1792">
        <v>132</v>
      </c>
    </row>
    <row r="1793" spans="1:43" hidden="1" x14ac:dyDescent="0.25">
      <c r="A1793" t="s">
        <v>6060</v>
      </c>
      <c r="B1793" t="s">
        <v>6061</v>
      </c>
      <c r="C1793" s="1" t="str">
        <f t="shared" si="129"/>
        <v>21:0096</v>
      </c>
      <c r="D1793" s="1" t="str">
        <f t="shared" si="130"/>
        <v>21:0013</v>
      </c>
      <c r="E1793" t="s">
        <v>6062</v>
      </c>
      <c r="F1793" t="s">
        <v>6063</v>
      </c>
      <c r="H1793">
        <v>65.227535900000007</v>
      </c>
      <c r="I1793">
        <v>-113.3723612</v>
      </c>
      <c r="J1793" s="1" t="str">
        <f t="shared" si="127"/>
        <v>Till</v>
      </c>
      <c r="K1793" s="1" t="str">
        <f t="shared" si="128"/>
        <v>&lt;2 micron</v>
      </c>
      <c r="L1793">
        <v>0.1</v>
      </c>
      <c r="M1793">
        <v>4.8099999999999996</v>
      </c>
      <c r="N1793">
        <v>72</v>
      </c>
      <c r="O1793">
        <v>120</v>
      </c>
      <c r="P1793">
        <v>1.5</v>
      </c>
      <c r="Q1793">
        <v>1</v>
      </c>
      <c r="R1793">
        <v>0.23</v>
      </c>
      <c r="S1793">
        <v>0.25</v>
      </c>
      <c r="T1793">
        <v>76</v>
      </c>
      <c r="U1793">
        <v>154</v>
      </c>
      <c r="V1793">
        <v>286</v>
      </c>
      <c r="W1793">
        <v>6.49</v>
      </c>
      <c r="X1793">
        <v>5</v>
      </c>
      <c r="Y1793">
        <v>0.5</v>
      </c>
      <c r="Z1793">
        <v>0.51</v>
      </c>
      <c r="AA1793">
        <v>60</v>
      </c>
      <c r="AB1793">
        <v>1.59</v>
      </c>
      <c r="AC1793">
        <v>1225</v>
      </c>
      <c r="AD1793">
        <v>2</v>
      </c>
      <c r="AE1793">
        <v>1.06</v>
      </c>
      <c r="AF1793">
        <v>193</v>
      </c>
      <c r="AH1793">
        <v>60</v>
      </c>
      <c r="AI1793">
        <v>1</v>
      </c>
      <c r="AJ1793">
        <v>17</v>
      </c>
      <c r="AK1793">
        <v>12</v>
      </c>
      <c r="AL1793">
        <v>0.12</v>
      </c>
      <c r="AN1793">
        <v>5</v>
      </c>
      <c r="AO1793">
        <v>111</v>
      </c>
      <c r="AP1793">
        <v>5</v>
      </c>
      <c r="AQ1793">
        <v>164</v>
      </c>
    </row>
    <row r="1794" spans="1:43" hidden="1" x14ac:dyDescent="0.25">
      <c r="A1794" t="s">
        <v>6064</v>
      </c>
      <c r="B1794" t="s">
        <v>6065</v>
      </c>
      <c r="C1794" s="1" t="str">
        <f t="shared" si="129"/>
        <v>21:0096</v>
      </c>
      <c r="D1794" s="1" t="str">
        <f t="shared" si="130"/>
        <v>21:0013</v>
      </c>
      <c r="E1794" t="s">
        <v>6066</v>
      </c>
      <c r="F1794" t="s">
        <v>6067</v>
      </c>
      <c r="H1794">
        <v>65.183578400000002</v>
      </c>
      <c r="I1794">
        <v>-113.4458545</v>
      </c>
      <c r="J1794" s="1" t="str">
        <f t="shared" si="127"/>
        <v>Till</v>
      </c>
      <c r="K1794" s="1" t="str">
        <f t="shared" si="128"/>
        <v>&lt;2 micron</v>
      </c>
      <c r="L1794">
        <v>0.1</v>
      </c>
      <c r="M1794">
        <v>3.31</v>
      </c>
      <c r="N1794">
        <v>4</v>
      </c>
      <c r="O1794">
        <v>60</v>
      </c>
      <c r="P1794">
        <v>1.5</v>
      </c>
      <c r="Q1794">
        <v>2</v>
      </c>
      <c r="R1794">
        <v>0.13</v>
      </c>
      <c r="S1794">
        <v>0.25</v>
      </c>
      <c r="T1794">
        <v>11</v>
      </c>
      <c r="U1794">
        <v>104</v>
      </c>
      <c r="V1794">
        <v>233</v>
      </c>
      <c r="W1794">
        <v>3.39</v>
      </c>
      <c r="X1794">
        <v>5</v>
      </c>
      <c r="Y1794">
        <v>0.5</v>
      </c>
      <c r="Z1794">
        <v>0.19</v>
      </c>
      <c r="AA1794">
        <v>70</v>
      </c>
      <c r="AB1794">
        <v>0.72</v>
      </c>
      <c r="AC1794">
        <v>160</v>
      </c>
      <c r="AD1794">
        <v>3</v>
      </c>
      <c r="AE1794">
        <v>0.85</v>
      </c>
      <c r="AF1794">
        <v>50</v>
      </c>
      <c r="AH1794">
        <v>28</v>
      </c>
      <c r="AI1794">
        <v>1</v>
      </c>
      <c r="AJ1794">
        <v>7</v>
      </c>
      <c r="AK1794">
        <v>8</v>
      </c>
      <c r="AL1794">
        <v>0.08</v>
      </c>
      <c r="AN1794">
        <v>10</v>
      </c>
      <c r="AO1794">
        <v>66</v>
      </c>
      <c r="AP1794">
        <v>5</v>
      </c>
      <c r="AQ1794">
        <v>86</v>
      </c>
    </row>
    <row r="1795" spans="1:43" hidden="1" x14ac:dyDescent="0.25">
      <c r="A1795" t="s">
        <v>6068</v>
      </c>
      <c r="B1795" t="s">
        <v>6069</v>
      </c>
      <c r="C1795" s="1" t="str">
        <f t="shared" si="129"/>
        <v>21:0096</v>
      </c>
      <c r="D1795" s="1" t="str">
        <f t="shared" si="130"/>
        <v>21:0013</v>
      </c>
      <c r="E1795" t="s">
        <v>6070</v>
      </c>
      <c r="F1795" t="s">
        <v>6071</v>
      </c>
      <c r="H1795">
        <v>65.13749</v>
      </c>
      <c r="I1795">
        <v>-113.3983362</v>
      </c>
      <c r="J1795" s="1" t="str">
        <f t="shared" si="127"/>
        <v>Till</v>
      </c>
      <c r="K1795" s="1" t="str">
        <f t="shared" si="128"/>
        <v>&lt;2 micron</v>
      </c>
      <c r="L1795">
        <v>0.2</v>
      </c>
      <c r="M1795">
        <v>4.99</v>
      </c>
      <c r="N1795">
        <v>34</v>
      </c>
      <c r="O1795">
        <v>90</v>
      </c>
      <c r="P1795">
        <v>1.5</v>
      </c>
      <c r="Q1795">
        <v>1</v>
      </c>
      <c r="R1795">
        <v>0.19</v>
      </c>
      <c r="S1795">
        <v>0.25</v>
      </c>
      <c r="T1795">
        <v>30</v>
      </c>
      <c r="U1795">
        <v>114</v>
      </c>
      <c r="V1795">
        <v>170</v>
      </c>
      <c r="W1795">
        <v>6.46</v>
      </c>
      <c r="X1795">
        <v>5</v>
      </c>
      <c r="Y1795">
        <v>0.5</v>
      </c>
      <c r="Z1795">
        <v>0.37</v>
      </c>
      <c r="AA1795">
        <v>60</v>
      </c>
      <c r="AB1795">
        <v>0.99</v>
      </c>
      <c r="AC1795">
        <v>405</v>
      </c>
      <c r="AD1795">
        <v>2</v>
      </c>
      <c r="AE1795">
        <v>0.68</v>
      </c>
      <c r="AF1795">
        <v>79</v>
      </c>
      <c r="AH1795">
        <v>20</v>
      </c>
      <c r="AI1795">
        <v>1</v>
      </c>
      <c r="AJ1795">
        <v>11</v>
      </c>
      <c r="AK1795">
        <v>12</v>
      </c>
      <c r="AL1795">
        <v>0.18</v>
      </c>
      <c r="AN1795">
        <v>5</v>
      </c>
      <c r="AO1795">
        <v>122</v>
      </c>
      <c r="AP1795">
        <v>5</v>
      </c>
      <c r="AQ1795">
        <v>76</v>
      </c>
    </row>
    <row r="1796" spans="1:43" hidden="1" x14ac:dyDescent="0.25">
      <c r="A1796" t="s">
        <v>6072</v>
      </c>
      <c r="B1796" t="s">
        <v>6073</v>
      </c>
      <c r="C1796" s="1" t="str">
        <f t="shared" si="129"/>
        <v>21:0096</v>
      </c>
      <c r="D1796" s="1" t="str">
        <f t="shared" si="130"/>
        <v>21:0013</v>
      </c>
      <c r="E1796" t="s">
        <v>6074</v>
      </c>
      <c r="F1796" t="s">
        <v>6075</v>
      </c>
      <c r="H1796">
        <v>65.093267499999996</v>
      </c>
      <c r="I1796">
        <v>-113.46016659999999</v>
      </c>
      <c r="J1796" s="1" t="str">
        <f t="shared" si="127"/>
        <v>Till</v>
      </c>
      <c r="K1796" s="1" t="str">
        <f t="shared" si="128"/>
        <v>&lt;2 micron</v>
      </c>
      <c r="L1796">
        <v>0.1</v>
      </c>
      <c r="M1796">
        <v>3.41</v>
      </c>
      <c r="N1796">
        <v>16</v>
      </c>
      <c r="O1796">
        <v>80</v>
      </c>
      <c r="P1796">
        <v>1</v>
      </c>
      <c r="Q1796">
        <v>2</v>
      </c>
      <c r="R1796">
        <v>0.51</v>
      </c>
      <c r="S1796">
        <v>0.25</v>
      </c>
      <c r="T1796">
        <v>23</v>
      </c>
      <c r="U1796">
        <v>89</v>
      </c>
      <c r="V1796">
        <v>137</v>
      </c>
      <c r="W1796">
        <v>4.3</v>
      </c>
      <c r="X1796">
        <v>5</v>
      </c>
      <c r="Y1796">
        <v>0.5</v>
      </c>
      <c r="Z1796">
        <v>0.46</v>
      </c>
      <c r="AA1796">
        <v>110</v>
      </c>
      <c r="AB1796">
        <v>0.98</v>
      </c>
      <c r="AC1796">
        <v>485</v>
      </c>
      <c r="AD1796">
        <v>2</v>
      </c>
      <c r="AE1796">
        <v>1.17</v>
      </c>
      <c r="AF1796">
        <v>73</v>
      </c>
      <c r="AH1796">
        <v>22</v>
      </c>
      <c r="AI1796">
        <v>1</v>
      </c>
      <c r="AJ1796">
        <v>9</v>
      </c>
      <c r="AK1796">
        <v>24</v>
      </c>
      <c r="AL1796">
        <v>7.0000000000000007E-2</v>
      </c>
      <c r="AN1796">
        <v>5</v>
      </c>
      <c r="AO1796">
        <v>79</v>
      </c>
      <c r="AP1796">
        <v>5</v>
      </c>
      <c r="AQ1796">
        <v>92</v>
      </c>
    </row>
    <row r="1797" spans="1:43" hidden="1" x14ac:dyDescent="0.25">
      <c r="A1797" t="s">
        <v>6076</v>
      </c>
      <c r="B1797" t="s">
        <v>6077</v>
      </c>
      <c r="C1797" s="1" t="str">
        <f t="shared" si="129"/>
        <v>21:0096</v>
      </c>
      <c r="D1797" s="1" t="str">
        <f t="shared" si="130"/>
        <v>21:0013</v>
      </c>
      <c r="E1797" t="s">
        <v>6078</v>
      </c>
      <c r="F1797" t="s">
        <v>6079</v>
      </c>
      <c r="H1797">
        <v>65.022116299999993</v>
      </c>
      <c r="I1797">
        <v>-113.43381650000001</v>
      </c>
      <c r="J1797" s="1" t="str">
        <f t="shared" si="127"/>
        <v>Till</v>
      </c>
      <c r="K1797" s="1" t="str">
        <f t="shared" si="128"/>
        <v>&lt;2 micron</v>
      </c>
      <c r="L1797">
        <v>0.1</v>
      </c>
      <c r="M1797">
        <v>4.0999999999999996</v>
      </c>
      <c r="N1797">
        <v>12</v>
      </c>
      <c r="O1797">
        <v>80</v>
      </c>
      <c r="P1797">
        <v>1</v>
      </c>
      <c r="Q1797">
        <v>1</v>
      </c>
      <c r="R1797">
        <v>0.33</v>
      </c>
      <c r="S1797">
        <v>0.25</v>
      </c>
      <c r="T1797">
        <v>19</v>
      </c>
      <c r="U1797">
        <v>87</v>
      </c>
      <c r="V1797">
        <v>133</v>
      </c>
      <c r="W1797">
        <v>4.92</v>
      </c>
      <c r="X1797">
        <v>5</v>
      </c>
      <c r="Y1797">
        <v>0.5</v>
      </c>
      <c r="Z1797">
        <v>0.43</v>
      </c>
      <c r="AA1797">
        <v>70</v>
      </c>
      <c r="AB1797">
        <v>0.83</v>
      </c>
      <c r="AC1797">
        <v>325</v>
      </c>
      <c r="AD1797">
        <v>6</v>
      </c>
      <c r="AE1797">
        <v>0.87</v>
      </c>
      <c r="AF1797">
        <v>67</v>
      </c>
      <c r="AH1797">
        <v>22</v>
      </c>
      <c r="AI1797">
        <v>1</v>
      </c>
      <c r="AJ1797">
        <v>8</v>
      </c>
      <c r="AK1797">
        <v>16</v>
      </c>
      <c r="AL1797">
        <v>0.17</v>
      </c>
      <c r="AN1797">
        <v>5</v>
      </c>
      <c r="AO1797">
        <v>95</v>
      </c>
      <c r="AP1797">
        <v>5</v>
      </c>
      <c r="AQ1797">
        <v>80</v>
      </c>
    </row>
    <row r="1798" spans="1:43" hidden="1" x14ac:dyDescent="0.25">
      <c r="A1798" t="s">
        <v>6080</v>
      </c>
      <c r="B1798" t="s">
        <v>6081</v>
      </c>
      <c r="C1798" s="1" t="str">
        <f t="shared" si="129"/>
        <v>21:0096</v>
      </c>
      <c r="D1798" s="1" t="str">
        <f t="shared" si="130"/>
        <v>21:0013</v>
      </c>
      <c r="E1798" t="s">
        <v>6082</v>
      </c>
      <c r="F1798" t="s">
        <v>6083</v>
      </c>
      <c r="H1798">
        <v>65.069321299999999</v>
      </c>
      <c r="I1798">
        <v>-113.35595050000001</v>
      </c>
      <c r="J1798" s="1" t="str">
        <f t="shared" si="127"/>
        <v>Till</v>
      </c>
      <c r="K1798" s="1" t="str">
        <f t="shared" si="128"/>
        <v>&lt;2 micron</v>
      </c>
      <c r="L1798">
        <v>0.1</v>
      </c>
      <c r="M1798">
        <v>2.79</v>
      </c>
      <c r="N1798">
        <v>12</v>
      </c>
      <c r="O1798">
        <v>90</v>
      </c>
      <c r="P1798">
        <v>1</v>
      </c>
      <c r="Q1798">
        <v>1</v>
      </c>
      <c r="R1798">
        <v>0.42</v>
      </c>
      <c r="S1798">
        <v>0.25</v>
      </c>
      <c r="T1798">
        <v>20</v>
      </c>
      <c r="U1798">
        <v>60</v>
      </c>
      <c r="V1798">
        <v>85</v>
      </c>
      <c r="W1798">
        <v>2.94</v>
      </c>
      <c r="X1798">
        <v>5</v>
      </c>
      <c r="Y1798">
        <v>0.5</v>
      </c>
      <c r="Z1798">
        <v>0.47</v>
      </c>
      <c r="AA1798">
        <v>60</v>
      </c>
      <c r="AB1798">
        <v>0.88</v>
      </c>
      <c r="AC1798">
        <v>350</v>
      </c>
      <c r="AD1798">
        <v>1</v>
      </c>
      <c r="AE1798">
        <v>0.62</v>
      </c>
      <c r="AF1798">
        <v>52</v>
      </c>
      <c r="AH1798">
        <v>16</v>
      </c>
      <c r="AI1798">
        <v>1</v>
      </c>
      <c r="AJ1798">
        <v>7</v>
      </c>
      <c r="AK1798">
        <v>17</v>
      </c>
      <c r="AL1798">
        <v>0.06</v>
      </c>
      <c r="AN1798">
        <v>5</v>
      </c>
      <c r="AO1798">
        <v>51</v>
      </c>
      <c r="AP1798">
        <v>5</v>
      </c>
      <c r="AQ1798">
        <v>84</v>
      </c>
    </row>
    <row r="1799" spans="1:43" hidden="1" x14ac:dyDescent="0.25">
      <c r="A1799" t="s">
        <v>6084</v>
      </c>
      <c r="B1799" t="s">
        <v>6085</v>
      </c>
      <c r="C1799" s="1" t="str">
        <f t="shared" si="129"/>
        <v>21:0096</v>
      </c>
      <c r="D1799" s="1" t="str">
        <f t="shared" si="130"/>
        <v>21:0013</v>
      </c>
      <c r="E1799" t="s">
        <v>6086</v>
      </c>
      <c r="F1799" t="s">
        <v>6087</v>
      </c>
      <c r="H1799">
        <v>65.056211300000001</v>
      </c>
      <c r="I1799">
        <v>-113.2814166</v>
      </c>
      <c r="J1799" s="1" t="str">
        <f t="shared" si="127"/>
        <v>Till</v>
      </c>
      <c r="K1799" s="1" t="str">
        <f t="shared" si="128"/>
        <v>&lt;2 micron</v>
      </c>
      <c r="L1799">
        <v>0.1</v>
      </c>
      <c r="M1799">
        <v>4.57</v>
      </c>
      <c r="N1799">
        <v>6</v>
      </c>
      <c r="O1799">
        <v>90</v>
      </c>
      <c r="P1799">
        <v>1</v>
      </c>
      <c r="Q1799">
        <v>1</v>
      </c>
      <c r="R1799">
        <v>0.28999999999999998</v>
      </c>
      <c r="S1799">
        <v>0.25</v>
      </c>
      <c r="T1799">
        <v>18</v>
      </c>
      <c r="U1799">
        <v>86</v>
      </c>
      <c r="V1799">
        <v>131</v>
      </c>
      <c r="W1799">
        <v>5.0599999999999996</v>
      </c>
      <c r="X1799">
        <v>5</v>
      </c>
      <c r="Y1799">
        <v>0.5</v>
      </c>
      <c r="Z1799">
        <v>0.51</v>
      </c>
      <c r="AA1799">
        <v>70</v>
      </c>
      <c r="AB1799">
        <v>1.01</v>
      </c>
      <c r="AC1799">
        <v>420</v>
      </c>
      <c r="AD1799">
        <v>1</v>
      </c>
      <c r="AE1799">
        <v>0.76</v>
      </c>
      <c r="AF1799">
        <v>62</v>
      </c>
      <c r="AH1799">
        <v>22</v>
      </c>
      <c r="AI1799">
        <v>1</v>
      </c>
      <c r="AJ1799">
        <v>10</v>
      </c>
      <c r="AK1799">
        <v>16</v>
      </c>
      <c r="AL1799">
        <v>0.18</v>
      </c>
      <c r="AN1799">
        <v>5</v>
      </c>
      <c r="AO1799">
        <v>91</v>
      </c>
      <c r="AP1799">
        <v>5</v>
      </c>
      <c r="AQ1799">
        <v>84</v>
      </c>
    </row>
    <row r="1800" spans="1:43" hidden="1" x14ac:dyDescent="0.25">
      <c r="A1800" t="s">
        <v>6088</v>
      </c>
      <c r="B1800" t="s">
        <v>6089</v>
      </c>
      <c r="C1800" s="1" t="str">
        <f t="shared" ref="C1800:C1831" si="131">HYPERLINK("http://geochem.nrcan.gc.ca/cdogs/content/bdl/bdl210096_e.htm", "21:0096")</f>
        <v>21:0096</v>
      </c>
      <c r="D1800" s="1" t="str">
        <f t="shared" ref="D1800:D1831" si="132">HYPERLINK("http://geochem.nrcan.gc.ca/cdogs/content/svy/svy210013_e.htm", "21:0013")</f>
        <v>21:0013</v>
      </c>
      <c r="E1800" t="s">
        <v>6090</v>
      </c>
      <c r="F1800" t="s">
        <v>6091</v>
      </c>
      <c r="H1800">
        <v>65.021380600000001</v>
      </c>
      <c r="I1800">
        <v>-113.145584</v>
      </c>
      <c r="J1800" s="1" t="str">
        <f t="shared" ref="J1800:J1863" si="133">HYPERLINK("http://geochem.nrcan.gc.ca/cdogs/content/kwd/kwd020044_e.htm", "Till")</f>
        <v>Till</v>
      </c>
      <c r="K1800" s="1" t="str">
        <f t="shared" ref="K1800:K1863" si="134">HYPERLINK("http://geochem.nrcan.gc.ca/cdogs/content/kwd/kwd080003_e.htm", "&lt;2 micron")</f>
        <v>&lt;2 micron</v>
      </c>
      <c r="L1800">
        <v>0.1</v>
      </c>
      <c r="M1800">
        <v>4.1100000000000003</v>
      </c>
      <c r="N1800">
        <v>16</v>
      </c>
      <c r="O1800">
        <v>70</v>
      </c>
      <c r="P1800">
        <v>1.5</v>
      </c>
      <c r="Q1800">
        <v>1</v>
      </c>
      <c r="R1800">
        <v>0.23</v>
      </c>
      <c r="S1800">
        <v>0.25</v>
      </c>
      <c r="T1800">
        <v>12</v>
      </c>
      <c r="U1800">
        <v>54</v>
      </c>
      <c r="V1800">
        <v>130</v>
      </c>
      <c r="W1800">
        <v>4.32</v>
      </c>
      <c r="X1800">
        <v>5</v>
      </c>
      <c r="Y1800">
        <v>0.5</v>
      </c>
      <c r="Z1800">
        <v>0.24</v>
      </c>
      <c r="AA1800">
        <v>80</v>
      </c>
      <c r="AB1800">
        <v>0.52</v>
      </c>
      <c r="AC1800">
        <v>220</v>
      </c>
      <c r="AD1800">
        <v>2</v>
      </c>
      <c r="AE1800">
        <v>1.24</v>
      </c>
      <c r="AF1800">
        <v>32</v>
      </c>
      <c r="AH1800">
        <v>16</v>
      </c>
      <c r="AI1800">
        <v>1</v>
      </c>
      <c r="AJ1800">
        <v>7</v>
      </c>
      <c r="AK1800">
        <v>14</v>
      </c>
      <c r="AL1800">
        <v>0.09</v>
      </c>
      <c r="AN1800">
        <v>5</v>
      </c>
      <c r="AO1800">
        <v>77</v>
      </c>
      <c r="AP1800">
        <v>5</v>
      </c>
      <c r="AQ1800">
        <v>46</v>
      </c>
    </row>
    <row r="1801" spans="1:43" hidden="1" x14ac:dyDescent="0.25">
      <c r="A1801" t="s">
        <v>6092</v>
      </c>
      <c r="B1801" t="s">
        <v>6093</v>
      </c>
      <c r="C1801" s="1" t="str">
        <f t="shared" si="131"/>
        <v>21:0096</v>
      </c>
      <c r="D1801" s="1" t="str">
        <f t="shared" si="132"/>
        <v>21:0013</v>
      </c>
      <c r="E1801" t="s">
        <v>6094</v>
      </c>
      <c r="F1801" t="s">
        <v>6095</v>
      </c>
      <c r="H1801">
        <v>65.150112199999995</v>
      </c>
      <c r="I1801">
        <v>-113.23686499999999</v>
      </c>
      <c r="J1801" s="1" t="str">
        <f t="shared" si="133"/>
        <v>Till</v>
      </c>
      <c r="K1801" s="1" t="str">
        <f t="shared" si="134"/>
        <v>&lt;2 micron</v>
      </c>
      <c r="L1801">
        <v>0.1</v>
      </c>
      <c r="M1801">
        <v>5.07</v>
      </c>
      <c r="N1801">
        <v>24</v>
      </c>
      <c r="O1801">
        <v>80</v>
      </c>
      <c r="P1801">
        <v>1</v>
      </c>
      <c r="Q1801">
        <v>1</v>
      </c>
      <c r="R1801">
        <v>0.16</v>
      </c>
      <c r="S1801">
        <v>0.25</v>
      </c>
      <c r="T1801">
        <v>23</v>
      </c>
      <c r="U1801">
        <v>87</v>
      </c>
      <c r="V1801">
        <v>170</v>
      </c>
      <c r="W1801">
        <v>5.88</v>
      </c>
      <c r="X1801">
        <v>5</v>
      </c>
      <c r="Y1801">
        <v>0.5</v>
      </c>
      <c r="Z1801">
        <v>0.23</v>
      </c>
      <c r="AA1801">
        <v>40</v>
      </c>
      <c r="AB1801">
        <v>0.77</v>
      </c>
      <c r="AC1801">
        <v>395</v>
      </c>
      <c r="AD1801">
        <v>2</v>
      </c>
      <c r="AE1801">
        <v>0.93</v>
      </c>
      <c r="AF1801">
        <v>48</v>
      </c>
      <c r="AH1801">
        <v>8</v>
      </c>
      <c r="AI1801">
        <v>1</v>
      </c>
      <c r="AJ1801">
        <v>9</v>
      </c>
      <c r="AK1801">
        <v>7</v>
      </c>
      <c r="AL1801">
        <v>0.16</v>
      </c>
      <c r="AN1801">
        <v>5</v>
      </c>
      <c r="AO1801">
        <v>103</v>
      </c>
      <c r="AP1801">
        <v>5</v>
      </c>
      <c r="AQ1801">
        <v>58</v>
      </c>
    </row>
    <row r="1802" spans="1:43" hidden="1" x14ac:dyDescent="0.25">
      <c r="A1802" t="s">
        <v>6096</v>
      </c>
      <c r="B1802" t="s">
        <v>6097</v>
      </c>
      <c r="C1802" s="1" t="str">
        <f t="shared" si="131"/>
        <v>21:0096</v>
      </c>
      <c r="D1802" s="1" t="str">
        <f t="shared" si="132"/>
        <v>21:0013</v>
      </c>
      <c r="E1802" t="s">
        <v>6098</v>
      </c>
      <c r="F1802" t="s">
        <v>6099</v>
      </c>
      <c r="H1802">
        <v>65.158661499999994</v>
      </c>
      <c r="I1802">
        <v>-113.00284069999999</v>
      </c>
      <c r="J1802" s="1" t="str">
        <f t="shared" si="133"/>
        <v>Till</v>
      </c>
      <c r="K1802" s="1" t="str">
        <f t="shared" si="134"/>
        <v>&lt;2 micron</v>
      </c>
      <c r="L1802">
        <v>0.1</v>
      </c>
      <c r="M1802">
        <v>4.93</v>
      </c>
      <c r="N1802">
        <v>70</v>
      </c>
      <c r="O1802">
        <v>130</v>
      </c>
      <c r="P1802">
        <v>2</v>
      </c>
      <c r="Q1802">
        <v>2</v>
      </c>
      <c r="R1802">
        <v>0.24</v>
      </c>
      <c r="S1802">
        <v>0.25</v>
      </c>
      <c r="T1802">
        <v>44</v>
      </c>
      <c r="U1802">
        <v>108</v>
      </c>
      <c r="V1802">
        <v>177</v>
      </c>
      <c r="W1802">
        <v>4.3600000000000003</v>
      </c>
      <c r="X1802">
        <v>5</v>
      </c>
      <c r="Y1802">
        <v>0.5</v>
      </c>
      <c r="Z1802">
        <v>0.59</v>
      </c>
      <c r="AA1802">
        <v>60</v>
      </c>
      <c r="AB1802">
        <v>1.0900000000000001</v>
      </c>
      <c r="AC1802">
        <v>575</v>
      </c>
      <c r="AD1802">
        <v>4</v>
      </c>
      <c r="AE1802">
        <v>0.94</v>
      </c>
      <c r="AF1802">
        <v>101</v>
      </c>
      <c r="AH1802">
        <v>24</v>
      </c>
      <c r="AI1802">
        <v>1</v>
      </c>
      <c r="AJ1802">
        <v>9</v>
      </c>
      <c r="AK1802">
        <v>13</v>
      </c>
      <c r="AL1802">
        <v>0.14000000000000001</v>
      </c>
      <c r="AN1802">
        <v>5</v>
      </c>
      <c r="AO1802">
        <v>66</v>
      </c>
      <c r="AP1802">
        <v>5</v>
      </c>
      <c r="AQ1802">
        <v>98</v>
      </c>
    </row>
    <row r="1803" spans="1:43" hidden="1" x14ac:dyDescent="0.25">
      <c r="A1803" t="s">
        <v>6100</v>
      </c>
      <c r="B1803" t="s">
        <v>6101</v>
      </c>
      <c r="C1803" s="1" t="str">
        <f t="shared" si="131"/>
        <v>21:0096</v>
      </c>
      <c r="D1803" s="1" t="str">
        <f t="shared" si="132"/>
        <v>21:0013</v>
      </c>
      <c r="E1803" t="s">
        <v>6102</v>
      </c>
      <c r="F1803" t="s">
        <v>6103</v>
      </c>
      <c r="H1803">
        <v>65.201245999999998</v>
      </c>
      <c r="I1803">
        <v>-113.1825214</v>
      </c>
      <c r="J1803" s="1" t="str">
        <f t="shared" si="133"/>
        <v>Till</v>
      </c>
      <c r="K1803" s="1" t="str">
        <f t="shared" si="134"/>
        <v>&lt;2 micron</v>
      </c>
      <c r="L1803">
        <v>0.1</v>
      </c>
      <c r="M1803">
        <v>5.48</v>
      </c>
      <c r="N1803">
        <v>162</v>
      </c>
      <c r="O1803">
        <v>130</v>
      </c>
      <c r="P1803">
        <v>1.5</v>
      </c>
      <c r="Q1803">
        <v>1</v>
      </c>
      <c r="R1803">
        <v>0.38</v>
      </c>
      <c r="S1803">
        <v>0.25</v>
      </c>
      <c r="T1803">
        <v>45</v>
      </c>
      <c r="U1803">
        <v>146</v>
      </c>
      <c r="V1803">
        <v>278</v>
      </c>
      <c r="W1803">
        <v>6.48</v>
      </c>
      <c r="X1803">
        <v>5</v>
      </c>
      <c r="Y1803">
        <v>0.5</v>
      </c>
      <c r="Z1803">
        <v>0.5</v>
      </c>
      <c r="AA1803">
        <v>70</v>
      </c>
      <c r="AB1803">
        <v>1.62</v>
      </c>
      <c r="AC1803">
        <v>795</v>
      </c>
      <c r="AD1803">
        <v>1</v>
      </c>
      <c r="AE1803">
        <v>0.7</v>
      </c>
      <c r="AF1803">
        <v>134</v>
      </c>
      <c r="AH1803">
        <v>22</v>
      </c>
      <c r="AI1803">
        <v>1</v>
      </c>
      <c r="AJ1803">
        <v>14</v>
      </c>
      <c r="AK1803">
        <v>14</v>
      </c>
      <c r="AL1803">
        <v>0.24</v>
      </c>
      <c r="AN1803">
        <v>5</v>
      </c>
      <c r="AO1803">
        <v>110</v>
      </c>
      <c r="AP1803">
        <v>5</v>
      </c>
      <c r="AQ1803">
        <v>124</v>
      </c>
    </row>
    <row r="1804" spans="1:43" hidden="1" x14ac:dyDescent="0.25">
      <c r="A1804" t="s">
        <v>6104</v>
      </c>
      <c r="B1804" t="s">
        <v>6105</v>
      </c>
      <c r="C1804" s="1" t="str">
        <f t="shared" si="131"/>
        <v>21:0096</v>
      </c>
      <c r="D1804" s="1" t="str">
        <f t="shared" si="132"/>
        <v>21:0013</v>
      </c>
      <c r="E1804" t="s">
        <v>6106</v>
      </c>
      <c r="F1804" t="s">
        <v>6107</v>
      </c>
      <c r="H1804">
        <v>65.238989399999994</v>
      </c>
      <c r="I1804">
        <v>-113.0736974</v>
      </c>
      <c r="J1804" s="1" t="str">
        <f t="shared" si="133"/>
        <v>Till</v>
      </c>
      <c r="K1804" s="1" t="str">
        <f t="shared" si="134"/>
        <v>&lt;2 micron</v>
      </c>
      <c r="L1804">
        <v>0.1</v>
      </c>
      <c r="M1804">
        <v>3.9</v>
      </c>
      <c r="N1804">
        <v>164</v>
      </c>
      <c r="O1804">
        <v>180</v>
      </c>
      <c r="P1804">
        <v>1</v>
      </c>
      <c r="Q1804">
        <v>1</v>
      </c>
      <c r="R1804">
        <v>0.36</v>
      </c>
      <c r="S1804">
        <v>0.25</v>
      </c>
      <c r="T1804">
        <v>42</v>
      </c>
      <c r="U1804">
        <v>147</v>
      </c>
      <c r="V1804">
        <v>300</v>
      </c>
      <c r="W1804">
        <v>7.12</v>
      </c>
      <c r="X1804">
        <v>5</v>
      </c>
      <c r="Y1804">
        <v>0.5</v>
      </c>
      <c r="Z1804">
        <v>0.8</v>
      </c>
      <c r="AA1804">
        <v>60</v>
      </c>
      <c r="AB1804">
        <v>1.72</v>
      </c>
      <c r="AC1804">
        <v>905</v>
      </c>
      <c r="AD1804">
        <v>1</v>
      </c>
      <c r="AE1804">
        <v>0.69</v>
      </c>
      <c r="AF1804">
        <v>153</v>
      </c>
      <c r="AH1804">
        <v>34</v>
      </c>
      <c r="AI1804">
        <v>1</v>
      </c>
      <c r="AJ1804">
        <v>15</v>
      </c>
      <c r="AK1804">
        <v>16</v>
      </c>
      <c r="AL1804">
        <v>0.2</v>
      </c>
      <c r="AN1804">
        <v>5</v>
      </c>
      <c r="AO1804">
        <v>99</v>
      </c>
      <c r="AP1804">
        <v>5</v>
      </c>
      <c r="AQ1804">
        <v>212</v>
      </c>
    </row>
    <row r="1805" spans="1:43" hidden="1" x14ac:dyDescent="0.25">
      <c r="A1805" t="s">
        <v>6108</v>
      </c>
      <c r="B1805" t="s">
        <v>6109</v>
      </c>
      <c r="C1805" s="1" t="str">
        <f t="shared" si="131"/>
        <v>21:0096</v>
      </c>
      <c r="D1805" s="1" t="str">
        <f t="shared" si="132"/>
        <v>21:0013</v>
      </c>
      <c r="E1805" t="s">
        <v>6110</v>
      </c>
      <c r="F1805" t="s">
        <v>6111</v>
      </c>
      <c r="H1805">
        <v>65.740797599999993</v>
      </c>
      <c r="I1805">
        <v>-112.7932364</v>
      </c>
      <c r="J1805" s="1" t="str">
        <f t="shared" si="133"/>
        <v>Till</v>
      </c>
      <c r="K1805" s="1" t="str">
        <f t="shared" si="134"/>
        <v>&lt;2 micron</v>
      </c>
      <c r="L1805">
        <v>0.1</v>
      </c>
      <c r="M1805">
        <v>3.79</v>
      </c>
      <c r="N1805">
        <v>44</v>
      </c>
      <c r="O1805">
        <v>140</v>
      </c>
      <c r="P1805">
        <v>1</v>
      </c>
      <c r="Q1805">
        <v>1</v>
      </c>
      <c r="R1805">
        <v>0.3</v>
      </c>
      <c r="S1805">
        <v>0.25</v>
      </c>
      <c r="T1805">
        <v>21</v>
      </c>
      <c r="U1805">
        <v>101</v>
      </c>
      <c r="V1805">
        <v>87</v>
      </c>
      <c r="W1805">
        <v>5.15</v>
      </c>
      <c r="X1805">
        <v>5</v>
      </c>
      <c r="Y1805">
        <v>0.5</v>
      </c>
      <c r="Z1805">
        <v>0.6</v>
      </c>
      <c r="AA1805">
        <v>60</v>
      </c>
      <c r="AB1805">
        <v>1.44</v>
      </c>
      <c r="AC1805">
        <v>420</v>
      </c>
      <c r="AD1805">
        <v>2</v>
      </c>
      <c r="AE1805">
        <v>0.52</v>
      </c>
      <c r="AF1805">
        <v>58</v>
      </c>
      <c r="AH1805">
        <v>20</v>
      </c>
      <c r="AI1805">
        <v>1</v>
      </c>
      <c r="AJ1805">
        <v>10</v>
      </c>
      <c r="AK1805">
        <v>18</v>
      </c>
      <c r="AL1805">
        <v>0.18</v>
      </c>
      <c r="AN1805">
        <v>5</v>
      </c>
      <c r="AO1805">
        <v>82</v>
      </c>
      <c r="AP1805">
        <v>5</v>
      </c>
      <c r="AQ1805">
        <v>88</v>
      </c>
    </row>
    <row r="1806" spans="1:43" hidden="1" x14ac:dyDescent="0.25">
      <c r="A1806" t="s">
        <v>6112</v>
      </c>
      <c r="B1806" t="s">
        <v>6113</v>
      </c>
      <c r="C1806" s="1" t="str">
        <f t="shared" si="131"/>
        <v>21:0096</v>
      </c>
      <c r="D1806" s="1" t="str">
        <f t="shared" si="132"/>
        <v>21:0013</v>
      </c>
      <c r="E1806" t="s">
        <v>6114</v>
      </c>
      <c r="F1806" t="s">
        <v>6115</v>
      </c>
      <c r="H1806">
        <v>65.692145300000007</v>
      </c>
      <c r="I1806">
        <v>-112.74835830000001</v>
      </c>
      <c r="J1806" s="1" t="str">
        <f t="shared" si="133"/>
        <v>Till</v>
      </c>
      <c r="K1806" s="1" t="str">
        <f t="shared" si="134"/>
        <v>&lt;2 micron</v>
      </c>
      <c r="L1806">
        <v>0.2</v>
      </c>
      <c r="M1806">
        <v>4.1399999999999997</v>
      </c>
      <c r="N1806">
        <v>90</v>
      </c>
      <c r="O1806">
        <v>140</v>
      </c>
      <c r="P1806">
        <v>1</v>
      </c>
      <c r="Q1806">
        <v>1</v>
      </c>
      <c r="R1806">
        <v>0.2</v>
      </c>
      <c r="S1806">
        <v>0.25</v>
      </c>
      <c r="T1806">
        <v>16</v>
      </c>
      <c r="U1806">
        <v>120</v>
      </c>
      <c r="V1806">
        <v>96</v>
      </c>
      <c r="W1806">
        <v>5.78</v>
      </c>
      <c r="X1806">
        <v>5</v>
      </c>
      <c r="Y1806">
        <v>0.5</v>
      </c>
      <c r="Z1806">
        <v>0.46</v>
      </c>
      <c r="AA1806">
        <v>30</v>
      </c>
      <c r="AB1806">
        <v>1.1299999999999999</v>
      </c>
      <c r="AC1806">
        <v>290</v>
      </c>
      <c r="AD1806">
        <v>4</v>
      </c>
      <c r="AE1806">
        <v>0.69</v>
      </c>
      <c r="AF1806">
        <v>50</v>
      </c>
      <c r="AH1806">
        <v>6</v>
      </c>
      <c r="AI1806">
        <v>1</v>
      </c>
      <c r="AJ1806">
        <v>10</v>
      </c>
      <c r="AK1806">
        <v>15</v>
      </c>
      <c r="AL1806">
        <v>0.2</v>
      </c>
      <c r="AN1806">
        <v>5</v>
      </c>
      <c r="AO1806">
        <v>100</v>
      </c>
      <c r="AP1806">
        <v>5</v>
      </c>
      <c r="AQ1806">
        <v>70</v>
      </c>
    </row>
    <row r="1807" spans="1:43" hidden="1" x14ac:dyDescent="0.25">
      <c r="A1807" t="s">
        <v>6116</v>
      </c>
      <c r="B1807" t="s">
        <v>6117</v>
      </c>
      <c r="C1807" s="1" t="str">
        <f t="shared" si="131"/>
        <v>21:0096</v>
      </c>
      <c r="D1807" s="1" t="str">
        <f t="shared" si="132"/>
        <v>21:0013</v>
      </c>
      <c r="E1807" t="s">
        <v>6118</v>
      </c>
      <c r="F1807" t="s">
        <v>6119</v>
      </c>
      <c r="H1807">
        <v>65.671641199999996</v>
      </c>
      <c r="I1807">
        <v>-112.9429799</v>
      </c>
      <c r="J1807" s="1" t="str">
        <f t="shared" si="133"/>
        <v>Till</v>
      </c>
      <c r="K1807" s="1" t="str">
        <f t="shared" si="134"/>
        <v>&lt;2 micron</v>
      </c>
      <c r="L1807">
        <v>0.1</v>
      </c>
      <c r="M1807">
        <v>4.26</v>
      </c>
      <c r="N1807">
        <v>50</v>
      </c>
      <c r="O1807">
        <v>120</v>
      </c>
      <c r="P1807">
        <v>1.5</v>
      </c>
      <c r="Q1807">
        <v>1</v>
      </c>
      <c r="R1807">
        <v>0.2</v>
      </c>
      <c r="S1807">
        <v>0.25</v>
      </c>
      <c r="T1807">
        <v>20</v>
      </c>
      <c r="U1807">
        <v>94</v>
      </c>
      <c r="V1807">
        <v>85</v>
      </c>
      <c r="W1807">
        <v>5.63</v>
      </c>
      <c r="X1807">
        <v>5</v>
      </c>
      <c r="Y1807">
        <v>0.5</v>
      </c>
      <c r="Z1807">
        <v>0.39</v>
      </c>
      <c r="AA1807">
        <v>60</v>
      </c>
      <c r="AB1807">
        <v>1.1200000000000001</v>
      </c>
      <c r="AC1807">
        <v>350</v>
      </c>
      <c r="AD1807">
        <v>2</v>
      </c>
      <c r="AE1807">
        <v>0.54</v>
      </c>
      <c r="AF1807">
        <v>47</v>
      </c>
      <c r="AH1807">
        <v>14</v>
      </c>
      <c r="AI1807">
        <v>1</v>
      </c>
      <c r="AJ1807">
        <v>10</v>
      </c>
      <c r="AK1807">
        <v>14</v>
      </c>
      <c r="AL1807">
        <v>0.18</v>
      </c>
      <c r="AN1807">
        <v>5</v>
      </c>
      <c r="AO1807">
        <v>88</v>
      </c>
      <c r="AP1807">
        <v>5</v>
      </c>
      <c r="AQ1807">
        <v>70</v>
      </c>
    </row>
    <row r="1808" spans="1:43" hidden="1" x14ac:dyDescent="0.25">
      <c r="A1808" t="s">
        <v>6120</v>
      </c>
      <c r="B1808" t="s">
        <v>6121</v>
      </c>
      <c r="C1808" s="1" t="str">
        <f t="shared" si="131"/>
        <v>21:0096</v>
      </c>
      <c r="D1808" s="1" t="str">
        <f t="shared" si="132"/>
        <v>21:0013</v>
      </c>
      <c r="E1808" t="s">
        <v>6122</v>
      </c>
      <c r="F1808" t="s">
        <v>6123</v>
      </c>
      <c r="H1808">
        <v>65.651863399999996</v>
      </c>
      <c r="I1808">
        <v>-113.0083889</v>
      </c>
      <c r="J1808" s="1" t="str">
        <f t="shared" si="133"/>
        <v>Till</v>
      </c>
      <c r="K1808" s="1" t="str">
        <f t="shared" si="134"/>
        <v>&lt;2 micron</v>
      </c>
      <c r="L1808">
        <v>0.1</v>
      </c>
      <c r="M1808">
        <v>4.53</v>
      </c>
      <c r="N1808">
        <v>30</v>
      </c>
      <c r="O1808">
        <v>130</v>
      </c>
      <c r="P1808">
        <v>1.5</v>
      </c>
      <c r="Q1808">
        <v>1</v>
      </c>
      <c r="R1808">
        <v>0.23</v>
      </c>
      <c r="S1808">
        <v>0.25</v>
      </c>
      <c r="T1808">
        <v>27</v>
      </c>
      <c r="U1808">
        <v>96</v>
      </c>
      <c r="V1808">
        <v>94</v>
      </c>
      <c r="W1808">
        <v>5.15</v>
      </c>
      <c r="X1808">
        <v>5</v>
      </c>
      <c r="Y1808">
        <v>0.5</v>
      </c>
      <c r="Z1808">
        <v>0.46</v>
      </c>
      <c r="AA1808">
        <v>40</v>
      </c>
      <c r="AB1808">
        <v>1.1200000000000001</v>
      </c>
      <c r="AC1808">
        <v>480</v>
      </c>
      <c r="AD1808">
        <v>2</v>
      </c>
      <c r="AE1808">
        <v>0.65</v>
      </c>
      <c r="AF1808">
        <v>50</v>
      </c>
      <c r="AH1808">
        <v>18</v>
      </c>
      <c r="AI1808">
        <v>1</v>
      </c>
      <c r="AJ1808">
        <v>10</v>
      </c>
      <c r="AK1808">
        <v>14</v>
      </c>
      <c r="AL1808">
        <v>0.17</v>
      </c>
      <c r="AN1808">
        <v>5</v>
      </c>
      <c r="AO1808">
        <v>85</v>
      </c>
      <c r="AP1808">
        <v>5</v>
      </c>
      <c r="AQ1808">
        <v>74</v>
      </c>
    </row>
    <row r="1809" spans="1:43" hidden="1" x14ac:dyDescent="0.25">
      <c r="A1809" t="s">
        <v>6124</v>
      </c>
      <c r="B1809" t="s">
        <v>6125</v>
      </c>
      <c r="C1809" s="1" t="str">
        <f t="shared" si="131"/>
        <v>21:0096</v>
      </c>
      <c r="D1809" s="1" t="str">
        <f t="shared" si="132"/>
        <v>21:0013</v>
      </c>
      <c r="E1809" t="s">
        <v>6126</v>
      </c>
      <c r="F1809" t="s">
        <v>6127</v>
      </c>
      <c r="H1809">
        <v>65.629923599999998</v>
      </c>
      <c r="I1809">
        <v>-112.9555459</v>
      </c>
      <c r="J1809" s="1" t="str">
        <f t="shared" si="133"/>
        <v>Till</v>
      </c>
      <c r="K1809" s="1" t="str">
        <f t="shared" si="134"/>
        <v>&lt;2 micron</v>
      </c>
      <c r="L1809">
        <v>0.1</v>
      </c>
      <c r="M1809">
        <v>3.95</v>
      </c>
      <c r="N1809">
        <v>12</v>
      </c>
      <c r="O1809">
        <v>140</v>
      </c>
      <c r="P1809">
        <v>1</v>
      </c>
      <c r="Q1809">
        <v>1</v>
      </c>
      <c r="R1809">
        <v>0.27</v>
      </c>
      <c r="S1809">
        <v>0.25</v>
      </c>
      <c r="T1809">
        <v>25</v>
      </c>
      <c r="U1809">
        <v>98</v>
      </c>
      <c r="V1809">
        <v>69</v>
      </c>
      <c r="W1809">
        <v>5.4</v>
      </c>
      <c r="X1809">
        <v>5</v>
      </c>
      <c r="Y1809">
        <v>0.5</v>
      </c>
      <c r="Z1809">
        <v>0.53</v>
      </c>
      <c r="AA1809">
        <v>40</v>
      </c>
      <c r="AB1809">
        <v>1.42</v>
      </c>
      <c r="AC1809">
        <v>505</v>
      </c>
      <c r="AD1809">
        <v>2</v>
      </c>
      <c r="AE1809">
        <v>0.71</v>
      </c>
      <c r="AF1809">
        <v>54</v>
      </c>
      <c r="AH1809">
        <v>8</v>
      </c>
      <c r="AI1809">
        <v>1</v>
      </c>
      <c r="AJ1809">
        <v>9</v>
      </c>
      <c r="AK1809">
        <v>17</v>
      </c>
      <c r="AL1809">
        <v>0.14000000000000001</v>
      </c>
      <c r="AN1809">
        <v>5</v>
      </c>
      <c r="AO1809">
        <v>92</v>
      </c>
      <c r="AP1809">
        <v>5</v>
      </c>
      <c r="AQ1809">
        <v>94</v>
      </c>
    </row>
    <row r="1810" spans="1:43" hidden="1" x14ac:dyDescent="0.25">
      <c r="A1810" t="s">
        <v>6128</v>
      </c>
      <c r="B1810" t="s">
        <v>6129</v>
      </c>
      <c r="C1810" s="1" t="str">
        <f t="shared" si="131"/>
        <v>21:0096</v>
      </c>
      <c r="D1810" s="1" t="str">
        <f t="shared" si="132"/>
        <v>21:0013</v>
      </c>
      <c r="E1810" t="s">
        <v>6130</v>
      </c>
      <c r="F1810" t="s">
        <v>6131</v>
      </c>
      <c r="H1810">
        <v>65.631754000000001</v>
      </c>
      <c r="I1810">
        <v>-112.8757231</v>
      </c>
      <c r="J1810" s="1" t="str">
        <f t="shared" si="133"/>
        <v>Till</v>
      </c>
      <c r="K1810" s="1" t="str">
        <f t="shared" si="134"/>
        <v>&lt;2 micron</v>
      </c>
      <c r="L1810">
        <v>0.1</v>
      </c>
      <c r="M1810">
        <v>4.67</v>
      </c>
      <c r="N1810">
        <v>50</v>
      </c>
      <c r="O1810">
        <v>170</v>
      </c>
      <c r="P1810">
        <v>1.5</v>
      </c>
      <c r="Q1810">
        <v>1</v>
      </c>
      <c r="R1810">
        <v>0.25</v>
      </c>
      <c r="S1810">
        <v>0.25</v>
      </c>
      <c r="T1810">
        <v>29</v>
      </c>
      <c r="U1810">
        <v>117</v>
      </c>
      <c r="V1810">
        <v>99</v>
      </c>
      <c r="W1810">
        <v>5.5</v>
      </c>
      <c r="X1810">
        <v>5</v>
      </c>
      <c r="Y1810">
        <v>0.5</v>
      </c>
      <c r="Z1810">
        <v>0.72</v>
      </c>
      <c r="AA1810">
        <v>30</v>
      </c>
      <c r="AB1810">
        <v>1.55</v>
      </c>
      <c r="AC1810">
        <v>530</v>
      </c>
      <c r="AD1810">
        <v>2</v>
      </c>
      <c r="AE1810">
        <v>0.55000000000000004</v>
      </c>
      <c r="AF1810">
        <v>68</v>
      </c>
      <c r="AH1810">
        <v>18</v>
      </c>
      <c r="AI1810">
        <v>1</v>
      </c>
      <c r="AJ1810">
        <v>11</v>
      </c>
      <c r="AK1810">
        <v>16</v>
      </c>
      <c r="AL1810">
        <v>0.19</v>
      </c>
      <c r="AN1810">
        <v>5</v>
      </c>
      <c r="AO1810">
        <v>91</v>
      </c>
      <c r="AP1810">
        <v>5</v>
      </c>
      <c r="AQ1810">
        <v>142</v>
      </c>
    </row>
    <row r="1811" spans="1:43" hidden="1" x14ac:dyDescent="0.25">
      <c r="A1811" t="s">
        <v>6132</v>
      </c>
      <c r="B1811" t="s">
        <v>6133</v>
      </c>
      <c r="C1811" s="1" t="str">
        <f t="shared" si="131"/>
        <v>21:0096</v>
      </c>
      <c r="D1811" s="1" t="str">
        <f t="shared" si="132"/>
        <v>21:0013</v>
      </c>
      <c r="E1811" t="s">
        <v>6134</v>
      </c>
      <c r="F1811" t="s">
        <v>6135</v>
      </c>
      <c r="H1811">
        <v>65.628327499999997</v>
      </c>
      <c r="I1811">
        <v>-112.7806681</v>
      </c>
      <c r="J1811" s="1" t="str">
        <f t="shared" si="133"/>
        <v>Till</v>
      </c>
      <c r="K1811" s="1" t="str">
        <f t="shared" si="134"/>
        <v>&lt;2 micron</v>
      </c>
      <c r="L1811">
        <v>0.1</v>
      </c>
      <c r="M1811">
        <v>3.96</v>
      </c>
      <c r="N1811">
        <v>74</v>
      </c>
      <c r="O1811">
        <v>70</v>
      </c>
      <c r="P1811">
        <v>1</v>
      </c>
      <c r="Q1811">
        <v>1</v>
      </c>
      <c r="R1811">
        <v>0.09</v>
      </c>
      <c r="S1811">
        <v>0.25</v>
      </c>
      <c r="T1811">
        <v>11</v>
      </c>
      <c r="U1811">
        <v>98</v>
      </c>
      <c r="V1811">
        <v>145</v>
      </c>
      <c r="W1811">
        <v>5.17</v>
      </c>
      <c r="X1811">
        <v>5</v>
      </c>
      <c r="Y1811">
        <v>0.5</v>
      </c>
      <c r="Z1811">
        <v>0.17</v>
      </c>
      <c r="AA1811">
        <v>30</v>
      </c>
      <c r="AB1811">
        <v>0.6</v>
      </c>
      <c r="AC1811">
        <v>195</v>
      </c>
      <c r="AD1811">
        <v>6</v>
      </c>
      <c r="AE1811">
        <v>0.85</v>
      </c>
      <c r="AF1811">
        <v>34</v>
      </c>
      <c r="AH1811">
        <v>4</v>
      </c>
      <c r="AI1811">
        <v>1</v>
      </c>
      <c r="AJ1811">
        <v>7</v>
      </c>
      <c r="AK1811">
        <v>7</v>
      </c>
      <c r="AL1811">
        <v>0.09</v>
      </c>
      <c r="AN1811">
        <v>5</v>
      </c>
      <c r="AO1811">
        <v>78</v>
      </c>
      <c r="AP1811">
        <v>5</v>
      </c>
      <c r="AQ1811">
        <v>42</v>
      </c>
    </row>
    <row r="1812" spans="1:43" hidden="1" x14ac:dyDescent="0.25">
      <c r="A1812" t="s">
        <v>6136</v>
      </c>
      <c r="B1812" t="s">
        <v>6137</v>
      </c>
      <c r="C1812" s="1" t="str">
        <f t="shared" si="131"/>
        <v>21:0096</v>
      </c>
      <c r="D1812" s="1" t="str">
        <f t="shared" si="132"/>
        <v>21:0013</v>
      </c>
      <c r="E1812" t="s">
        <v>6138</v>
      </c>
      <c r="F1812" t="s">
        <v>6139</v>
      </c>
      <c r="H1812">
        <v>65.571606799999998</v>
      </c>
      <c r="I1812">
        <v>-112.8919198</v>
      </c>
      <c r="J1812" s="1" t="str">
        <f t="shared" si="133"/>
        <v>Till</v>
      </c>
      <c r="K1812" s="1" t="str">
        <f t="shared" si="134"/>
        <v>&lt;2 micron</v>
      </c>
      <c r="L1812">
        <v>0.1</v>
      </c>
      <c r="M1812">
        <v>4.57</v>
      </c>
      <c r="N1812">
        <v>38</v>
      </c>
      <c r="O1812">
        <v>140</v>
      </c>
      <c r="P1812">
        <v>1</v>
      </c>
      <c r="Q1812">
        <v>1</v>
      </c>
      <c r="R1812">
        <v>0.19</v>
      </c>
      <c r="S1812">
        <v>0.25</v>
      </c>
      <c r="T1812">
        <v>33</v>
      </c>
      <c r="U1812">
        <v>111</v>
      </c>
      <c r="V1812">
        <v>89</v>
      </c>
      <c r="W1812">
        <v>5.8</v>
      </c>
      <c r="X1812">
        <v>5</v>
      </c>
      <c r="Y1812">
        <v>0.5</v>
      </c>
      <c r="Z1812">
        <v>0.51</v>
      </c>
      <c r="AA1812">
        <v>40</v>
      </c>
      <c r="AB1812">
        <v>1.18</v>
      </c>
      <c r="AC1812">
        <v>535</v>
      </c>
      <c r="AD1812">
        <v>3</v>
      </c>
      <c r="AE1812">
        <v>0.76</v>
      </c>
      <c r="AF1812">
        <v>67</v>
      </c>
      <c r="AH1812">
        <v>8</v>
      </c>
      <c r="AI1812">
        <v>1</v>
      </c>
      <c r="AJ1812">
        <v>10</v>
      </c>
      <c r="AK1812">
        <v>13</v>
      </c>
      <c r="AL1812">
        <v>0.17</v>
      </c>
      <c r="AN1812">
        <v>5</v>
      </c>
      <c r="AO1812">
        <v>107</v>
      </c>
      <c r="AP1812">
        <v>5</v>
      </c>
      <c r="AQ1812">
        <v>102</v>
      </c>
    </row>
    <row r="1813" spans="1:43" hidden="1" x14ac:dyDescent="0.25">
      <c r="A1813" t="s">
        <v>6140</v>
      </c>
      <c r="B1813" t="s">
        <v>6141</v>
      </c>
      <c r="C1813" s="1" t="str">
        <f t="shared" si="131"/>
        <v>21:0096</v>
      </c>
      <c r="D1813" s="1" t="str">
        <f t="shared" si="132"/>
        <v>21:0013</v>
      </c>
      <c r="E1813" t="s">
        <v>6142</v>
      </c>
      <c r="F1813" t="s">
        <v>6143</v>
      </c>
      <c r="H1813">
        <v>65.542546400000006</v>
      </c>
      <c r="I1813">
        <v>-112.80553569999999</v>
      </c>
      <c r="J1813" s="1" t="str">
        <f t="shared" si="133"/>
        <v>Till</v>
      </c>
      <c r="K1813" s="1" t="str">
        <f t="shared" si="134"/>
        <v>&lt;2 micron</v>
      </c>
      <c r="L1813">
        <v>0.1</v>
      </c>
      <c r="M1813">
        <v>4.6500000000000004</v>
      </c>
      <c r="N1813">
        <v>32</v>
      </c>
      <c r="O1813">
        <v>140</v>
      </c>
      <c r="P1813">
        <v>1</v>
      </c>
      <c r="Q1813">
        <v>1</v>
      </c>
      <c r="R1813">
        <v>0.27</v>
      </c>
      <c r="S1813">
        <v>0.25</v>
      </c>
      <c r="T1813">
        <v>33</v>
      </c>
      <c r="U1813">
        <v>108</v>
      </c>
      <c r="V1813">
        <v>142</v>
      </c>
      <c r="W1813">
        <v>5.08</v>
      </c>
      <c r="X1813">
        <v>5</v>
      </c>
      <c r="Y1813">
        <v>0.5</v>
      </c>
      <c r="Z1813">
        <v>0.62</v>
      </c>
      <c r="AA1813">
        <v>30</v>
      </c>
      <c r="AB1813">
        <v>1.52</v>
      </c>
      <c r="AC1813">
        <v>505</v>
      </c>
      <c r="AD1813">
        <v>1</v>
      </c>
      <c r="AE1813">
        <v>0.43</v>
      </c>
      <c r="AF1813">
        <v>94</v>
      </c>
      <c r="AH1813">
        <v>2</v>
      </c>
      <c r="AI1813">
        <v>1</v>
      </c>
      <c r="AJ1813">
        <v>12</v>
      </c>
      <c r="AK1813">
        <v>13</v>
      </c>
      <c r="AL1813">
        <v>0.21</v>
      </c>
      <c r="AN1813">
        <v>5</v>
      </c>
      <c r="AO1813">
        <v>88</v>
      </c>
      <c r="AP1813">
        <v>5</v>
      </c>
      <c r="AQ1813">
        <v>94</v>
      </c>
    </row>
    <row r="1814" spans="1:43" hidden="1" x14ac:dyDescent="0.25">
      <c r="A1814" t="s">
        <v>6144</v>
      </c>
      <c r="B1814" t="s">
        <v>6145</v>
      </c>
      <c r="C1814" s="1" t="str">
        <f t="shared" si="131"/>
        <v>21:0096</v>
      </c>
      <c r="D1814" s="1" t="str">
        <f t="shared" si="132"/>
        <v>21:0013</v>
      </c>
      <c r="E1814" t="s">
        <v>6146</v>
      </c>
      <c r="F1814" t="s">
        <v>6147</v>
      </c>
      <c r="H1814">
        <v>65.6069648</v>
      </c>
      <c r="I1814">
        <v>-112.72161749999999</v>
      </c>
      <c r="J1814" s="1" t="str">
        <f t="shared" si="133"/>
        <v>Till</v>
      </c>
      <c r="K1814" s="1" t="str">
        <f t="shared" si="134"/>
        <v>&lt;2 micron</v>
      </c>
      <c r="L1814">
        <v>0.1</v>
      </c>
      <c r="M1814">
        <v>3.67</v>
      </c>
      <c r="N1814">
        <v>52</v>
      </c>
      <c r="O1814">
        <v>100</v>
      </c>
      <c r="P1814">
        <v>0.5</v>
      </c>
      <c r="Q1814">
        <v>1</v>
      </c>
      <c r="R1814">
        <v>0.18</v>
      </c>
      <c r="S1814">
        <v>0.25</v>
      </c>
      <c r="T1814">
        <v>12</v>
      </c>
      <c r="U1814">
        <v>111</v>
      </c>
      <c r="V1814">
        <v>86</v>
      </c>
      <c r="W1814">
        <v>4.88</v>
      </c>
      <c r="X1814">
        <v>5</v>
      </c>
      <c r="Y1814">
        <v>0.5</v>
      </c>
      <c r="Z1814">
        <v>0.32</v>
      </c>
      <c r="AA1814">
        <v>30</v>
      </c>
      <c r="AB1814">
        <v>0.94</v>
      </c>
      <c r="AC1814">
        <v>245</v>
      </c>
      <c r="AD1814">
        <v>3</v>
      </c>
      <c r="AE1814">
        <v>0.78</v>
      </c>
      <c r="AF1814">
        <v>40</v>
      </c>
      <c r="AH1814">
        <v>4</v>
      </c>
      <c r="AI1814">
        <v>1</v>
      </c>
      <c r="AJ1814">
        <v>8</v>
      </c>
      <c r="AK1814">
        <v>11</v>
      </c>
      <c r="AL1814">
        <v>0.12</v>
      </c>
      <c r="AN1814">
        <v>5</v>
      </c>
      <c r="AO1814">
        <v>82</v>
      </c>
      <c r="AP1814">
        <v>5</v>
      </c>
      <c r="AQ1814">
        <v>52</v>
      </c>
    </row>
    <row r="1815" spans="1:43" hidden="1" x14ac:dyDescent="0.25">
      <c r="A1815" t="s">
        <v>6148</v>
      </c>
      <c r="B1815" t="s">
        <v>6149</v>
      </c>
      <c r="C1815" s="1" t="str">
        <f t="shared" si="131"/>
        <v>21:0096</v>
      </c>
      <c r="D1815" s="1" t="str">
        <f t="shared" si="132"/>
        <v>21:0013</v>
      </c>
      <c r="E1815" t="s">
        <v>6150</v>
      </c>
      <c r="F1815" t="s">
        <v>6151</v>
      </c>
      <c r="H1815">
        <v>65.585581099999999</v>
      </c>
      <c r="I1815">
        <v>-112.5869074</v>
      </c>
      <c r="J1815" s="1" t="str">
        <f t="shared" si="133"/>
        <v>Till</v>
      </c>
      <c r="K1815" s="1" t="str">
        <f t="shared" si="134"/>
        <v>&lt;2 micron</v>
      </c>
      <c r="L1815">
        <v>0.1</v>
      </c>
      <c r="M1815">
        <v>3.39</v>
      </c>
      <c r="N1815">
        <v>38</v>
      </c>
      <c r="O1815">
        <v>120</v>
      </c>
      <c r="P1815">
        <v>0.5</v>
      </c>
      <c r="Q1815">
        <v>1</v>
      </c>
      <c r="R1815">
        <v>0.22</v>
      </c>
      <c r="S1815">
        <v>0.25</v>
      </c>
      <c r="T1815">
        <v>16</v>
      </c>
      <c r="U1815">
        <v>102</v>
      </c>
      <c r="V1815">
        <v>91</v>
      </c>
      <c r="W1815">
        <v>4.87</v>
      </c>
      <c r="X1815">
        <v>5</v>
      </c>
      <c r="Y1815">
        <v>0.5</v>
      </c>
      <c r="Z1815">
        <v>0.46</v>
      </c>
      <c r="AA1815">
        <v>30</v>
      </c>
      <c r="AB1815">
        <v>1.05</v>
      </c>
      <c r="AC1815">
        <v>335</v>
      </c>
      <c r="AD1815">
        <v>4</v>
      </c>
      <c r="AE1815">
        <v>0.99</v>
      </c>
      <c r="AF1815">
        <v>47</v>
      </c>
      <c r="AH1815">
        <v>6</v>
      </c>
      <c r="AI1815">
        <v>1</v>
      </c>
      <c r="AJ1815">
        <v>9</v>
      </c>
      <c r="AK1815">
        <v>12</v>
      </c>
      <c r="AL1815">
        <v>0.15</v>
      </c>
      <c r="AN1815">
        <v>5</v>
      </c>
      <c r="AO1815">
        <v>90</v>
      </c>
      <c r="AP1815">
        <v>5</v>
      </c>
      <c r="AQ1815">
        <v>84</v>
      </c>
    </row>
    <row r="1816" spans="1:43" hidden="1" x14ac:dyDescent="0.25">
      <c r="A1816" t="s">
        <v>6152</v>
      </c>
      <c r="B1816" t="s">
        <v>6153</v>
      </c>
      <c r="C1816" s="1" t="str">
        <f t="shared" si="131"/>
        <v>21:0096</v>
      </c>
      <c r="D1816" s="1" t="str">
        <f t="shared" si="132"/>
        <v>21:0013</v>
      </c>
      <c r="E1816" t="s">
        <v>6154</v>
      </c>
      <c r="F1816" t="s">
        <v>6155</v>
      </c>
      <c r="H1816">
        <v>65.682209499999999</v>
      </c>
      <c r="I1816">
        <v>-112.53060929999999</v>
      </c>
      <c r="J1816" s="1" t="str">
        <f t="shared" si="133"/>
        <v>Till</v>
      </c>
      <c r="K1816" s="1" t="str">
        <f t="shared" si="134"/>
        <v>&lt;2 micron</v>
      </c>
      <c r="L1816">
        <v>0.1</v>
      </c>
      <c r="M1816">
        <v>5.76</v>
      </c>
      <c r="N1816">
        <v>236</v>
      </c>
      <c r="O1816">
        <v>290</v>
      </c>
      <c r="P1816">
        <v>2</v>
      </c>
      <c r="Q1816">
        <v>1</v>
      </c>
      <c r="R1816">
        <v>0.12</v>
      </c>
      <c r="S1816">
        <v>0.25</v>
      </c>
      <c r="T1816">
        <v>51</v>
      </c>
      <c r="U1816">
        <v>202</v>
      </c>
      <c r="V1816">
        <v>295</v>
      </c>
      <c r="W1816">
        <v>8.2899999999999991</v>
      </c>
      <c r="X1816">
        <v>5</v>
      </c>
      <c r="Y1816">
        <v>0.5</v>
      </c>
      <c r="Z1816">
        <v>1.3</v>
      </c>
      <c r="AA1816">
        <v>20</v>
      </c>
      <c r="AB1816">
        <v>2.17</v>
      </c>
      <c r="AC1816">
        <v>590</v>
      </c>
      <c r="AD1816">
        <v>6</v>
      </c>
      <c r="AE1816">
        <v>0.52</v>
      </c>
      <c r="AF1816">
        <v>205</v>
      </c>
      <c r="AH1816">
        <v>10</v>
      </c>
      <c r="AI1816">
        <v>1</v>
      </c>
      <c r="AJ1816">
        <v>17</v>
      </c>
      <c r="AK1816">
        <v>11</v>
      </c>
      <c r="AL1816">
        <v>0.23</v>
      </c>
      <c r="AN1816">
        <v>5</v>
      </c>
      <c r="AO1816">
        <v>128</v>
      </c>
      <c r="AP1816">
        <v>5</v>
      </c>
      <c r="AQ1816">
        <v>180</v>
      </c>
    </row>
    <row r="1817" spans="1:43" hidden="1" x14ac:dyDescent="0.25">
      <c r="A1817" t="s">
        <v>6156</v>
      </c>
      <c r="B1817" t="s">
        <v>6157</v>
      </c>
      <c r="C1817" s="1" t="str">
        <f t="shared" si="131"/>
        <v>21:0096</v>
      </c>
      <c r="D1817" s="1" t="str">
        <f t="shared" si="132"/>
        <v>21:0013</v>
      </c>
      <c r="E1817" t="s">
        <v>6158</v>
      </c>
      <c r="F1817" t="s">
        <v>6159</v>
      </c>
      <c r="H1817">
        <v>65.713830999999999</v>
      </c>
      <c r="I1817">
        <v>-112.579382</v>
      </c>
      <c r="J1817" s="1" t="str">
        <f t="shared" si="133"/>
        <v>Till</v>
      </c>
      <c r="K1817" s="1" t="str">
        <f t="shared" si="134"/>
        <v>&lt;2 micron</v>
      </c>
      <c r="L1817">
        <v>0.1</v>
      </c>
      <c r="M1817">
        <v>4.4000000000000004</v>
      </c>
      <c r="N1817">
        <v>50</v>
      </c>
      <c r="O1817">
        <v>70</v>
      </c>
      <c r="P1817">
        <v>1</v>
      </c>
      <c r="Q1817">
        <v>1</v>
      </c>
      <c r="R1817">
        <v>0.09</v>
      </c>
      <c r="S1817">
        <v>0.25</v>
      </c>
      <c r="T1817">
        <v>11</v>
      </c>
      <c r="U1817">
        <v>142</v>
      </c>
      <c r="V1817">
        <v>127</v>
      </c>
      <c r="W1817">
        <v>5.08</v>
      </c>
      <c r="X1817">
        <v>5</v>
      </c>
      <c r="Y1817">
        <v>0.5</v>
      </c>
      <c r="Z1817">
        <v>0.18</v>
      </c>
      <c r="AA1817">
        <v>40</v>
      </c>
      <c r="AB1817">
        <v>0.55000000000000004</v>
      </c>
      <c r="AC1817">
        <v>160</v>
      </c>
      <c r="AD1817">
        <v>4</v>
      </c>
      <c r="AE1817">
        <v>0.85</v>
      </c>
      <c r="AF1817">
        <v>44</v>
      </c>
      <c r="AH1817">
        <v>6</v>
      </c>
      <c r="AI1817">
        <v>1</v>
      </c>
      <c r="AJ1817">
        <v>8</v>
      </c>
      <c r="AK1817">
        <v>10</v>
      </c>
      <c r="AL1817">
        <v>0.13</v>
      </c>
      <c r="AN1817">
        <v>5</v>
      </c>
      <c r="AO1817">
        <v>73</v>
      </c>
      <c r="AP1817">
        <v>5</v>
      </c>
      <c r="AQ1817">
        <v>48</v>
      </c>
    </row>
    <row r="1818" spans="1:43" hidden="1" x14ac:dyDescent="0.25">
      <c r="A1818" t="s">
        <v>6160</v>
      </c>
      <c r="B1818" t="s">
        <v>6161</v>
      </c>
      <c r="C1818" s="1" t="str">
        <f t="shared" si="131"/>
        <v>21:0096</v>
      </c>
      <c r="D1818" s="1" t="str">
        <f t="shared" si="132"/>
        <v>21:0013</v>
      </c>
      <c r="E1818" t="s">
        <v>6162</v>
      </c>
      <c r="F1818" t="s">
        <v>6163</v>
      </c>
      <c r="H1818">
        <v>65.725237300000003</v>
      </c>
      <c r="I1818">
        <v>-112.6514676</v>
      </c>
      <c r="J1818" s="1" t="str">
        <f t="shared" si="133"/>
        <v>Till</v>
      </c>
      <c r="K1818" s="1" t="str">
        <f t="shared" si="134"/>
        <v>&lt;2 micron</v>
      </c>
      <c r="L1818">
        <v>0.1</v>
      </c>
      <c r="M1818">
        <v>3.94</v>
      </c>
      <c r="N1818">
        <v>90</v>
      </c>
      <c r="O1818">
        <v>180</v>
      </c>
      <c r="P1818">
        <v>1</v>
      </c>
      <c r="Q1818">
        <v>1</v>
      </c>
      <c r="R1818">
        <v>0.3</v>
      </c>
      <c r="S1818">
        <v>0.25</v>
      </c>
      <c r="T1818">
        <v>28</v>
      </c>
      <c r="U1818">
        <v>130</v>
      </c>
      <c r="V1818">
        <v>131</v>
      </c>
      <c r="W1818">
        <v>5.35</v>
      </c>
      <c r="X1818">
        <v>10</v>
      </c>
      <c r="Y1818">
        <v>0.5</v>
      </c>
      <c r="Z1818">
        <v>0.76</v>
      </c>
      <c r="AA1818">
        <v>40</v>
      </c>
      <c r="AB1818">
        <v>1.63</v>
      </c>
      <c r="AC1818">
        <v>440</v>
      </c>
      <c r="AD1818">
        <v>3</v>
      </c>
      <c r="AE1818">
        <v>0.56999999999999995</v>
      </c>
      <c r="AF1818">
        <v>90</v>
      </c>
      <c r="AH1818">
        <v>8</v>
      </c>
      <c r="AI1818">
        <v>1</v>
      </c>
      <c r="AJ1818">
        <v>12</v>
      </c>
      <c r="AK1818">
        <v>17</v>
      </c>
      <c r="AL1818">
        <v>0.13</v>
      </c>
      <c r="AN1818">
        <v>5</v>
      </c>
      <c r="AO1818">
        <v>89</v>
      </c>
      <c r="AP1818">
        <v>5</v>
      </c>
      <c r="AQ1818">
        <v>110</v>
      </c>
    </row>
    <row r="1819" spans="1:43" hidden="1" x14ac:dyDescent="0.25">
      <c r="A1819" t="s">
        <v>6164</v>
      </c>
      <c r="B1819" t="s">
        <v>6165</v>
      </c>
      <c r="C1819" s="1" t="str">
        <f t="shared" si="131"/>
        <v>21:0096</v>
      </c>
      <c r="D1819" s="1" t="str">
        <f t="shared" si="132"/>
        <v>21:0013</v>
      </c>
      <c r="E1819" t="s">
        <v>6166</v>
      </c>
      <c r="F1819" t="s">
        <v>6167</v>
      </c>
      <c r="H1819">
        <v>65.993551400000001</v>
      </c>
      <c r="I1819">
        <v>-113.42654810000001</v>
      </c>
      <c r="J1819" s="1" t="str">
        <f t="shared" si="133"/>
        <v>Till</v>
      </c>
      <c r="K1819" s="1" t="str">
        <f t="shared" si="134"/>
        <v>&lt;2 micron</v>
      </c>
      <c r="L1819">
        <v>0.1</v>
      </c>
      <c r="M1819">
        <v>4.6399999999999997</v>
      </c>
      <c r="N1819">
        <v>16</v>
      </c>
      <c r="O1819">
        <v>140</v>
      </c>
      <c r="P1819">
        <v>1.5</v>
      </c>
      <c r="Q1819">
        <v>1</v>
      </c>
      <c r="R1819">
        <v>0.23</v>
      </c>
      <c r="S1819">
        <v>0.25</v>
      </c>
      <c r="T1819">
        <v>22</v>
      </c>
      <c r="U1819">
        <v>89</v>
      </c>
      <c r="V1819">
        <v>76</v>
      </c>
      <c r="W1819">
        <v>6.87</v>
      </c>
      <c r="X1819">
        <v>20</v>
      </c>
      <c r="Y1819">
        <v>0.5</v>
      </c>
      <c r="Z1819">
        <v>0.28000000000000003</v>
      </c>
      <c r="AA1819">
        <v>50</v>
      </c>
      <c r="AB1819">
        <v>1.1200000000000001</v>
      </c>
      <c r="AC1819">
        <v>615</v>
      </c>
      <c r="AD1819">
        <v>1</v>
      </c>
      <c r="AE1819">
        <v>0.66</v>
      </c>
      <c r="AF1819">
        <v>42</v>
      </c>
      <c r="AH1819">
        <v>18</v>
      </c>
      <c r="AI1819">
        <v>1</v>
      </c>
      <c r="AJ1819">
        <v>12</v>
      </c>
      <c r="AK1819">
        <v>12</v>
      </c>
      <c r="AL1819">
        <v>0.15</v>
      </c>
      <c r="AN1819">
        <v>5</v>
      </c>
      <c r="AO1819">
        <v>110</v>
      </c>
      <c r="AP1819">
        <v>5</v>
      </c>
      <c r="AQ1819">
        <v>76</v>
      </c>
    </row>
    <row r="1820" spans="1:43" hidden="1" x14ac:dyDescent="0.25">
      <c r="A1820" t="s">
        <v>6168</v>
      </c>
      <c r="B1820" t="s">
        <v>6169</v>
      </c>
      <c r="C1820" s="1" t="str">
        <f t="shared" si="131"/>
        <v>21:0096</v>
      </c>
      <c r="D1820" s="1" t="str">
        <f t="shared" si="132"/>
        <v>21:0013</v>
      </c>
      <c r="E1820" t="s">
        <v>6170</v>
      </c>
      <c r="F1820" t="s">
        <v>6171</v>
      </c>
      <c r="H1820">
        <v>65.725968399999999</v>
      </c>
      <c r="I1820">
        <v>-113.8979144</v>
      </c>
      <c r="J1820" s="1" t="str">
        <f t="shared" si="133"/>
        <v>Till</v>
      </c>
      <c r="K1820" s="1" t="str">
        <f t="shared" si="134"/>
        <v>&lt;2 micron</v>
      </c>
      <c r="L1820">
        <v>0.1</v>
      </c>
      <c r="M1820">
        <v>4.41</v>
      </c>
      <c r="N1820">
        <v>6</v>
      </c>
      <c r="O1820">
        <v>540</v>
      </c>
      <c r="P1820">
        <v>1.5</v>
      </c>
      <c r="Q1820">
        <v>1</v>
      </c>
      <c r="R1820">
        <v>0.35</v>
      </c>
      <c r="S1820">
        <v>0.25</v>
      </c>
      <c r="T1820">
        <v>23</v>
      </c>
      <c r="U1820">
        <v>80</v>
      </c>
      <c r="V1820">
        <v>72</v>
      </c>
      <c r="W1820">
        <v>5.97</v>
      </c>
      <c r="X1820">
        <v>20</v>
      </c>
      <c r="Y1820">
        <v>0.5</v>
      </c>
      <c r="Z1820">
        <v>0.37</v>
      </c>
      <c r="AA1820">
        <v>50</v>
      </c>
      <c r="AB1820">
        <v>1.66</v>
      </c>
      <c r="AC1820">
        <v>1025</v>
      </c>
      <c r="AD1820">
        <v>0.5</v>
      </c>
      <c r="AE1820">
        <v>0.66</v>
      </c>
      <c r="AF1820">
        <v>52</v>
      </c>
      <c r="AH1820">
        <v>10</v>
      </c>
      <c r="AI1820">
        <v>1</v>
      </c>
      <c r="AJ1820">
        <v>12</v>
      </c>
      <c r="AK1820">
        <v>11</v>
      </c>
      <c r="AL1820">
        <v>0.09</v>
      </c>
      <c r="AN1820">
        <v>5</v>
      </c>
      <c r="AO1820">
        <v>75</v>
      </c>
      <c r="AP1820">
        <v>5</v>
      </c>
      <c r="AQ1820">
        <v>78</v>
      </c>
    </row>
    <row r="1821" spans="1:43" hidden="1" x14ac:dyDescent="0.25">
      <c r="A1821" t="s">
        <v>6172</v>
      </c>
      <c r="B1821" t="s">
        <v>6173</v>
      </c>
      <c r="C1821" s="1" t="str">
        <f t="shared" si="131"/>
        <v>21:0096</v>
      </c>
      <c r="D1821" s="1" t="str">
        <f t="shared" si="132"/>
        <v>21:0013</v>
      </c>
      <c r="E1821" t="s">
        <v>6174</v>
      </c>
      <c r="F1821" t="s">
        <v>6175</v>
      </c>
      <c r="H1821">
        <v>65.6573116</v>
      </c>
      <c r="I1821">
        <v>-113.8607985</v>
      </c>
      <c r="J1821" s="1" t="str">
        <f t="shared" si="133"/>
        <v>Till</v>
      </c>
      <c r="K1821" s="1" t="str">
        <f t="shared" si="134"/>
        <v>&lt;2 micron</v>
      </c>
      <c r="L1821">
        <v>0.1</v>
      </c>
      <c r="M1821">
        <v>4.18</v>
      </c>
      <c r="N1821">
        <v>34</v>
      </c>
      <c r="O1821">
        <v>200</v>
      </c>
      <c r="P1821">
        <v>2</v>
      </c>
      <c r="Q1821">
        <v>1</v>
      </c>
      <c r="R1821">
        <v>0.24</v>
      </c>
      <c r="S1821">
        <v>0.25</v>
      </c>
      <c r="T1821">
        <v>36</v>
      </c>
      <c r="U1821">
        <v>85</v>
      </c>
      <c r="V1821">
        <v>128</v>
      </c>
      <c r="W1821">
        <v>5.82</v>
      </c>
      <c r="X1821">
        <v>20</v>
      </c>
      <c r="Y1821">
        <v>0.5</v>
      </c>
      <c r="Z1821">
        <v>0.31</v>
      </c>
      <c r="AA1821">
        <v>80</v>
      </c>
      <c r="AB1821">
        <v>1.39</v>
      </c>
      <c r="AC1821">
        <v>1685</v>
      </c>
      <c r="AD1821">
        <v>0.5</v>
      </c>
      <c r="AE1821">
        <v>1.08</v>
      </c>
      <c r="AF1821">
        <v>55</v>
      </c>
      <c r="AH1821">
        <v>26</v>
      </c>
      <c r="AI1821">
        <v>1</v>
      </c>
      <c r="AJ1821">
        <v>18</v>
      </c>
      <c r="AK1821">
        <v>10</v>
      </c>
      <c r="AL1821">
        <v>0.1</v>
      </c>
      <c r="AN1821">
        <v>5</v>
      </c>
      <c r="AO1821">
        <v>69</v>
      </c>
      <c r="AP1821">
        <v>5</v>
      </c>
      <c r="AQ1821">
        <v>70</v>
      </c>
    </row>
    <row r="1822" spans="1:43" hidden="1" x14ac:dyDescent="0.25">
      <c r="A1822" t="s">
        <v>6176</v>
      </c>
      <c r="B1822" t="s">
        <v>6177</v>
      </c>
      <c r="C1822" s="1" t="str">
        <f t="shared" si="131"/>
        <v>21:0096</v>
      </c>
      <c r="D1822" s="1" t="str">
        <f t="shared" si="132"/>
        <v>21:0013</v>
      </c>
      <c r="E1822" t="s">
        <v>6178</v>
      </c>
      <c r="F1822" t="s">
        <v>6179</v>
      </c>
      <c r="H1822">
        <v>65.612161499999999</v>
      </c>
      <c r="I1822">
        <v>-113.9072639</v>
      </c>
      <c r="J1822" s="1" t="str">
        <f t="shared" si="133"/>
        <v>Till</v>
      </c>
      <c r="K1822" s="1" t="str">
        <f t="shared" si="134"/>
        <v>&lt;2 micron</v>
      </c>
      <c r="L1822">
        <v>0.1</v>
      </c>
      <c r="M1822">
        <v>4.21</v>
      </c>
      <c r="N1822">
        <v>30</v>
      </c>
      <c r="O1822">
        <v>390</v>
      </c>
      <c r="P1822">
        <v>1.5</v>
      </c>
      <c r="Q1822">
        <v>1</v>
      </c>
      <c r="R1822">
        <v>0.34</v>
      </c>
      <c r="S1822">
        <v>0.25</v>
      </c>
      <c r="T1822">
        <v>32</v>
      </c>
      <c r="U1822">
        <v>99</v>
      </c>
      <c r="V1822">
        <v>219</v>
      </c>
      <c r="W1822">
        <v>6.13</v>
      </c>
      <c r="X1822">
        <v>20</v>
      </c>
      <c r="Y1822">
        <v>0.5</v>
      </c>
      <c r="Z1822">
        <v>0.72</v>
      </c>
      <c r="AA1822">
        <v>50</v>
      </c>
      <c r="AB1822">
        <v>1.92</v>
      </c>
      <c r="AC1822">
        <v>1255</v>
      </c>
      <c r="AD1822">
        <v>0.5</v>
      </c>
      <c r="AE1822">
        <v>0.63</v>
      </c>
      <c r="AF1822">
        <v>79</v>
      </c>
      <c r="AH1822">
        <v>28</v>
      </c>
      <c r="AI1822">
        <v>1</v>
      </c>
      <c r="AJ1822">
        <v>16</v>
      </c>
      <c r="AK1822">
        <v>11</v>
      </c>
      <c r="AL1822">
        <v>0.11</v>
      </c>
      <c r="AN1822">
        <v>5</v>
      </c>
      <c r="AO1822">
        <v>75</v>
      </c>
      <c r="AP1822">
        <v>5</v>
      </c>
      <c r="AQ1822">
        <v>174</v>
      </c>
    </row>
    <row r="1823" spans="1:43" hidden="1" x14ac:dyDescent="0.25">
      <c r="A1823" t="s">
        <v>6180</v>
      </c>
      <c r="B1823" t="s">
        <v>6181</v>
      </c>
      <c r="C1823" s="1" t="str">
        <f t="shared" si="131"/>
        <v>21:0096</v>
      </c>
      <c r="D1823" s="1" t="str">
        <f t="shared" si="132"/>
        <v>21:0013</v>
      </c>
      <c r="E1823" t="s">
        <v>6182</v>
      </c>
      <c r="F1823" t="s">
        <v>6183</v>
      </c>
      <c r="H1823">
        <v>65.615566799999996</v>
      </c>
      <c r="I1823">
        <v>-113.7047443</v>
      </c>
      <c r="J1823" s="1" t="str">
        <f t="shared" si="133"/>
        <v>Till</v>
      </c>
      <c r="K1823" s="1" t="str">
        <f t="shared" si="134"/>
        <v>&lt;2 micron</v>
      </c>
      <c r="L1823">
        <v>0.2</v>
      </c>
      <c r="M1823">
        <v>4.49</v>
      </c>
      <c r="N1823">
        <v>78</v>
      </c>
      <c r="O1823">
        <v>350</v>
      </c>
      <c r="P1823">
        <v>1</v>
      </c>
      <c r="Q1823">
        <v>1</v>
      </c>
      <c r="R1823">
        <v>0.5</v>
      </c>
      <c r="S1823">
        <v>0.25</v>
      </c>
      <c r="T1823">
        <v>31</v>
      </c>
      <c r="U1823">
        <v>133</v>
      </c>
      <c r="V1823">
        <v>202</v>
      </c>
      <c r="W1823">
        <v>6.09</v>
      </c>
      <c r="X1823">
        <v>20</v>
      </c>
      <c r="Y1823">
        <v>0.5</v>
      </c>
      <c r="Z1823">
        <v>0.77</v>
      </c>
      <c r="AA1823">
        <v>60</v>
      </c>
      <c r="AB1823">
        <v>1.84</v>
      </c>
      <c r="AC1823">
        <v>700</v>
      </c>
      <c r="AD1823">
        <v>1</v>
      </c>
      <c r="AE1823">
        <v>0.89</v>
      </c>
      <c r="AF1823">
        <v>106</v>
      </c>
      <c r="AH1823">
        <v>12</v>
      </c>
      <c r="AI1823">
        <v>1</v>
      </c>
      <c r="AJ1823">
        <v>16</v>
      </c>
      <c r="AK1823">
        <v>15</v>
      </c>
      <c r="AL1823">
        <v>0.18</v>
      </c>
      <c r="AN1823">
        <v>5</v>
      </c>
      <c r="AO1823">
        <v>118</v>
      </c>
      <c r="AP1823">
        <v>5</v>
      </c>
      <c r="AQ1823">
        <v>122</v>
      </c>
    </row>
    <row r="1824" spans="1:43" hidden="1" x14ac:dyDescent="0.25">
      <c r="A1824" t="s">
        <v>6184</v>
      </c>
      <c r="B1824" t="s">
        <v>6185</v>
      </c>
      <c r="C1824" s="1" t="str">
        <f t="shared" si="131"/>
        <v>21:0096</v>
      </c>
      <c r="D1824" s="1" t="str">
        <f t="shared" si="132"/>
        <v>21:0013</v>
      </c>
      <c r="E1824" t="s">
        <v>6186</v>
      </c>
      <c r="F1824" t="s">
        <v>6187</v>
      </c>
      <c r="H1824">
        <v>65.541652900000003</v>
      </c>
      <c r="I1824">
        <v>-113.9263706</v>
      </c>
      <c r="J1824" s="1" t="str">
        <f t="shared" si="133"/>
        <v>Till</v>
      </c>
      <c r="K1824" s="1" t="str">
        <f t="shared" si="134"/>
        <v>&lt;2 micron</v>
      </c>
      <c r="L1824">
        <v>0.1</v>
      </c>
      <c r="M1824">
        <v>5.17</v>
      </c>
      <c r="N1824">
        <v>28</v>
      </c>
      <c r="O1824">
        <v>150</v>
      </c>
      <c r="P1824">
        <v>1.5</v>
      </c>
      <c r="Q1824">
        <v>1</v>
      </c>
      <c r="R1824">
        <v>0.28000000000000003</v>
      </c>
      <c r="S1824">
        <v>0.25</v>
      </c>
      <c r="T1824">
        <v>27</v>
      </c>
      <c r="U1824">
        <v>100</v>
      </c>
      <c r="V1824">
        <v>114</v>
      </c>
      <c r="W1824">
        <v>5.04</v>
      </c>
      <c r="X1824">
        <v>10</v>
      </c>
      <c r="Y1824">
        <v>0.5</v>
      </c>
      <c r="Z1824">
        <v>0.35</v>
      </c>
      <c r="AA1824">
        <v>30</v>
      </c>
      <c r="AB1824">
        <v>1.4</v>
      </c>
      <c r="AC1824">
        <v>520</v>
      </c>
      <c r="AD1824">
        <v>1</v>
      </c>
      <c r="AE1824">
        <v>0.48</v>
      </c>
      <c r="AF1824">
        <v>65</v>
      </c>
      <c r="AH1824">
        <v>12</v>
      </c>
      <c r="AI1824">
        <v>1</v>
      </c>
      <c r="AJ1824">
        <v>10</v>
      </c>
      <c r="AK1824">
        <v>14</v>
      </c>
      <c r="AL1824">
        <v>0.18</v>
      </c>
      <c r="AN1824">
        <v>5</v>
      </c>
      <c r="AO1824">
        <v>80</v>
      </c>
      <c r="AP1824">
        <v>5</v>
      </c>
      <c r="AQ1824">
        <v>72</v>
      </c>
    </row>
    <row r="1825" spans="1:43" hidden="1" x14ac:dyDescent="0.25">
      <c r="A1825" t="s">
        <v>6188</v>
      </c>
      <c r="B1825" t="s">
        <v>6189</v>
      </c>
      <c r="C1825" s="1" t="str">
        <f t="shared" si="131"/>
        <v>21:0096</v>
      </c>
      <c r="D1825" s="1" t="str">
        <f t="shared" si="132"/>
        <v>21:0013</v>
      </c>
      <c r="E1825" t="s">
        <v>6190</v>
      </c>
      <c r="F1825" t="s">
        <v>6191</v>
      </c>
      <c r="H1825">
        <v>65.518365799999998</v>
      </c>
      <c r="I1825">
        <v>-113.67114429999999</v>
      </c>
      <c r="J1825" s="1" t="str">
        <f t="shared" si="133"/>
        <v>Till</v>
      </c>
      <c r="K1825" s="1" t="str">
        <f t="shared" si="134"/>
        <v>&lt;2 micron</v>
      </c>
      <c r="L1825">
        <v>0.1</v>
      </c>
      <c r="M1825">
        <v>4.0599999999999996</v>
      </c>
      <c r="N1825">
        <v>32</v>
      </c>
      <c r="O1825">
        <v>170</v>
      </c>
      <c r="P1825">
        <v>1</v>
      </c>
      <c r="Q1825">
        <v>1</v>
      </c>
      <c r="R1825">
        <v>0.32</v>
      </c>
      <c r="S1825">
        <v>0.25</v>
      </c>
      <c r="T1825">
        <v>32</v>
      </c>
      <c r="U1825">
        <v>124</v>
      </c>
      <c r="V1825">
        <v>104</v>
      </c>
      <c r="W1825">
        <v>5.6</v>
      </c>
      <c r="X1825">
        <v>10</v>
      </c>
      <c r="Y1825">
        <v>0.5</v>
      </c>
      <c r="Z1825">
        <v>0.69</v>
      </c>
      <c r="AA1825">
        <v>40</v>
      </c>
      <c r="AB1825">
        <v>1.68</v>
      </c>
      <c r="AC1825">
        <v>880</v>
      </c>
      <c r="AD1825">
        <v>2</v>
      </c>
      <c r="AE1825">
        <v>0.57999999999999996</v>
      </c>
      <c r="AF1825">
        <v>71</v>
      </c>
      <c r="AH1825">
        <v>8</v>
      </c>
      <c r="AI1825">
        <v>1</v>
      </c>
      <c r="AJ1825">
        <v>13</v>
      </c>
      <c r="AK1825">
        <v>14</v>
      </c>
      <c r="AL1825">
        <v>0.19</v>
      </c>
      <c r="AN1825">
        <v>5</v>
      </c>
      <c r="AO1825">
        <v>100</v>
      </c>
      <c r="AP1825">
        <v>5</v>
      </c>
      <c r="AQ1825">
        <v>112</v>
      </c>
    </row>
    <row r="1826" spans="1:43" hidden="1" x14ac:dyDescent="0.25">
      <c r="A1826" t="s">
        <v>6192</v>
      </c>
      <c r="B1826" t="s">
        <v>6193</v>
      </c>
      <c r="C1826" s="1" t="str">
        <f t="shared" si="131"/>
        <v>21:0096</v>
      </c>
      <c r="D1826" s="1" t="str">
        <f t="shared" si="132"/>
        <v>21:0013</v>
      </c>
      <c r="E1826" t="s">
        <v>6194</v>
      </c>
      <c r="F1826" t="s">
        <v>6195</v>
      </c>
      <c r="H1826">
        <v>65.604791199999994</v>
      </c>
      <c r="I1826">
        <v>-113.4997434</v>
      </c>
      <c r="J1826" s="1" t="str">
        <f t="shared" si="133"/>
        <v>Till</v>
      </c>
      <c r="K1826" s="1" t="str">
        <f t="shared" si="134"/>
        <v>&lt;2 micron</v>
      </c>
      <c r="L1826">
        <v>0.1</v>
      </c>
      <c r="M1826">
        <v>4.96</v>
      </c>
      <c r="N1826">
        <v>58</v>
      </c>
      <c r="O1826">
        <v>180</v>
      </c>
      <c r="P1826">
        <v>1</v>
      </c>
      <c r="Q1826">
        <v>1</v>
      </c>
      <c r="R1826">
        <v>0.3</v>
      </c>
      <c r="S1826">
        <v>0.25</v>
      </c>
      <c r="T1826">
        <v>36</v>
      </c>
      <c r="U1826">
        <v>139</v>
      </c>
      <c r="V1826">
        <v>127</v>
      </c>
      <c r="W1826">
        <v>7.02</v>
      </c>
      <c r="X1826">
        <v>20</v>
      </c>
      <c r="Y1826">
        <v>0.5</v>
      </c>
      <c r="Z1826">
        <v>0.65</v>
      </c>
      <c r="AA1826">
        <v>50</v>
      </c>
      <c r="AB1826">
        <v>1.69</v>
      </c>
      <c r="AC1826">
        <v>690</v>
      </c>
      <c r="AD1826">
        <v>4</v>
      </c>
      <c r="AE1826">
        <v>0.77</v>
      </c>
      <c r="AF1826">
        <v>83</v>
      </c>
      <c r="AH1826">
        <v>10</v>
      </c>
      <c r="AI1826">
        <v>1</v>
      </c>
      <c r="AJ1826">
        <v>13</v>
      </c>
      <c r="AK1826">
        <v>14</v>
      </c>
      <c r="AL1826">
        <v>0.21</v>
      </c>
      <c r="AN1826">
        <v>5</v>
      </c>
      <c r="AO1826">
        <v>129</v>
      </c>
      <c r="AP1826">
        <v>5</v>
      </c>
      <c r="AQ1826">
        <v>110</v>
      </c>
    </row>
    <row r="1827" spans="1:43" hidden="1" x14ac:dyDescent="0.25">
      <c r="A1827" t="s">
        <v>6196</v>
      </c>
      <c r="B1827" t="s">
        <v>6197</v>
      </c>
      <c r="C1827" s="1" t="str">
        <f t="shared" si="131"/>
        <v>21:0096</v>
      </c>
      <c r="D1827" s="1" t="str">
        <f t="shared" si="132"/>
        <v>21:0013</v>
      </c>
      <c r="E1827" t="s">
        <v>6198</v>
      </c>
      <c r="F1827" t="s">
        <v>6199</v>
      </c>
      <c r="H1827">
        <v>65.698657600000004</v>
      </c>
      <c r="I1827">
        <v>-113.5315748</v>
      </c>
      <c r="J1827" s="1" t="str">
        <f t="shared" si="133"/>
        <v>Till</v>
      </c>
      <c r="K1827" s="1" t="str">
        <f t="shared" si="134"/>
        <v>&lt;2 micron</v>
      </c>
      <c r="L1827">
        <v>0.1</v>
      </c>
      <c r="M1827">
        <v>3.74</v>
      </c>
      <c r="N1827">
        <v>16</v>
      </c>
      <c r="O1827">
        <v>400</v>
      </c>
      <c r="P1827">
        <v>1.5</v>
      </c>
      <c r="Q1827">
        <v>1</v>
      </c>
      <c r="R1827">
        <v>0.42</v>
      </c>
      <c r="S1827">
        <v>0.25</v>
      </c>
      <c r="T1827">
        <v>31</v>
      </c>
      <c r="U1827">
        <v>97</v>
      </c>
      <c r="V1827">
        <v>111</v>
      </c>
      <c r="W1827">
        <v>5.34</v>
      </c>
      <c r="X1827">
        <v>10</v>
      </c>
      <c r="Y1827">
        <v>0.5</v>
      </c>
      <c r="Z1827">
        <v>0.56999999999999995</v>
      </c>
      <c r="AA1827">
        <v>50</v>
      </c>
      <c r="AB1827">
        <v>1.94</v>
      </c>
      <c r="AC1827">
        <v>815</v>
      </c>
      <c r="AD1827">
        <v>0.5</v>
      </c>
      <c r="AE1827">
        <v>0.67</v>
      </c>
      <c r="AF1827">
        <v>66</v>
      </c>
      <c r="AH1827">
        <v>12</v>
      </c>
      <c r="AI1827">
        <v>1</v>
      </c>
      <c r="AJ1827">
        <v>15</v>
      </c>
      <c r="AK1827">
        <v>11</v>
      </c>
      <c r="AL1827">
        <v>0.14000000000000001</v>
      </c>
      <c r="AN1827">
        <v>5</v>
      </c>
      <c r="AO1827">
        <v>76</v>
      </c>
      <c r="AP1827">
        <v>5</v>
      </c>
      <c r="AQ1827">
        <v>100</v>
      </c>
    </row>
    <row r="1828" spans="1:43" hidden="1" x14ac:dyDescent="0.25">
      <c r="A1828" t="s">
        <v>6200</v>
      </c>
      <c r="B1828" t="s">
        <v>6201</v>
      </c>
      <c r="C1828" s="1" t="str">
        <f t="shared" si="131"/>
        <v>21:0096</v>
      </c>
      <c r="D1828" s="1" t="str">
        <f t="shared" si="132"/>
        <v>21:0013</v>
      </c>
      <c r="E1828" t="s">
        <v>6202</v>
      </c>
      <c r="F1828" t="s">
        <v>6203</v>
      </c>
      <c r="H1828">
        <v>65.688718300000005</v>
      </c>
      <c r="I1828">
        <v>-113.6571399</v>
      </c>
      <c r="J1828" s="1" t="str">
        <f t="shared" si="133"/>
        <v>Till</v>
      </c>
      <c r="K1828" s="1" t="str">
        <f t="shared" si="134"/>
        <v>&lt;2 micron</v>
      </c>
      <c r="L1828">
        <v>0.1</v>
      </c>
      <c r="M1828">
        <v>3.5</v>
      </c>
      <c r="N1828">
        <v>14</v>
      </c>
      <c r="O1828">
        <v>260</v>
      </c>
      <c r="P1828">
        <v>1</v>
      </c>
      <c r="Q1828">
        <v>1</v>
      </c>
      <c r="R1828">
        <v>0.51</v>
      </c>
      <c r="S1828">
        <v>0.25</v>
      </c>
      <c r="T1828">
        <v>21</v>
      </c>
      <c r="U1828">
        <v>83</v>
      </c>
      <c r="V1828">
        <v>133</v>
      </c>
      <c r="W1828">
        <v>5.68</v>
      </c>
      <c r="X1828">
        <v>10</v>
      </c>
      <c r="Y1828">
        <v>0.5</v>
      </c>
      <c r="Z1828">
        <v>0.59</v>
      </c>
      <c r="AA1828">
        <v>40</v>
      </c>
      <c r="AB1828">
        <v>2.21</v>
      </c>
      <c r="AC1828">
        <v>465</v>
      </c>
      <c r="AD1828">
        <v>0.5</v>
      </c>
      <c r="AE1828">
        <v>0.53</v>
      </c>
      <c r="AF1828">
        <v>59</v>
      </c>
      <c r="AH1828">
        <v>4</v>
      </c>
      <c r="AI1828">
        <v>1</v>
      </c>
      <c r="AJ1828">
        <v>11</v>
      </c>
      <c r="AK1828">
        <v>10</v>
      </c>
      <c r="AL1828">
        <v>0.1</v>
      </c>
      <c r="AN1828">
        <v>5</v>
      </c>
      <c r="AO1828">
        <v>69</v>
      </c>
      <c r="AP1828">
        <v>5</v>
      </c>
      <c r="AQ1828">
        <v>114</v>
      </c>
    </row>
    <row r="1829" spans="1:43" hidden="1" x14ac:dyDescent="0.25">
      <c r="A1829" t="s">
        <v>6204</v>
      </c>
      <c r="B1829" t="s">
        <v>6205</v>
      </c>
      <c r="C1829" s="1" t="str">
        <f t="shared" si="131"/>
        <v>21:0096</v>
      </c>
      <c r="D1829" s="1" t="str">
        <f t="shared" si="132"/>
        <v>21:0013</v>
      </c>
      <c r="E1829" t="s">
        <v>6206</v>
      </c>
      <c r="F1829" t="s">
        <v>6207</v>
      </c>
      <c r="H1829">
        <v>65.743962100000005</v>
      </c>
      <c r="I1829">
        <v>-113.5950611</v>
      </c>
      <c r="J1829" s="1" t="str">
        <f t="shared" si="133"/>
        <v>Till</v>
      </c>
      <c r="K1829" s="1" t="str">
        <f t="shared" si="134"/>
        <v>&lt;2 micron</v>
      </c>
      <c r="L1829">
        <v>0.1</v>
      </c>
      <c r="M1829">
        <v>4.25</v>
      </c>
      <c r="N1829">
        <v>18</v>
      </c>
      <c r="O1829">
        <v>390</v>
      </c>
      <c r="P1829">
        <v>1.5</v>
      </c>
      <c r="Q1829">
        <v>1</v>
      </c>
      <c r="R1829">
        <v>0.42</v>
      </c>
      <c r="S1829">
        <v>0.25</v>
      </c>
      <c r="T1829">
        <v>21</v>
      </c>
      <c r="U1829">
        <v>94</v>
      </c>
      <c r="V1829">
        <v>128</v>
      </c>
      <c r="W1829">
        <v>5.81</v>
      </c>
      <c r="X1829">
        <v>20</v>
      </c>
      <c r="Y1829">
        <v>0.5</v>
      </c>
      <c r="Z1829">
        <v>0.4</v>
      </c>
      <c r="AA1829">
        <v>60</v>
      </c>
      <c r="AB1829">
        <v>1.85</v>
      </c>
      <c r="AC1829">
        <v>690</v>
      </c>
      <c r="AD1829">
        <v>0.5</v>
      </c>
      <c r="AE1829">
        <v>0.85</v>
      </c>
      <c r="AF1829">
        <v>60</v>
      </c>
      <c r="AH1829">
        <v>6</v>
      </c>
      <c r="AI1829">
        <v>1</v>
      </c>
      <c r="AJ1829">
        <v>17</v>
      </c>
      <c r="AK1829">
        <v>12</v>
      </c>
      <c r="AL1829">
        <v>0.12</v>
      </c>
      <c r="AN1829">
        <v>5</v>
      </c>
      <c r="AO1829">
        <v>83</v>
      </c>
      <c r="AP1829">
        <v>5</v>
      </c>
      <c r="AQ1829">
        <v>114</v>
      </c>
    </row>
    <row r="1830" spans="1:43" hidden="1" x14ac:dyDescent="0.25">
      <c r="A1830" t="s">
        <v>6208</v>
      </c>
      <c r="B1830" t="s">
        <v>6209</v>
      </c>
      <c r="C1830" s="1" t="str">
        <f t="shared" si="131"/>
        <v>21:0096</v>
      </c>
      <c r="D1830" s="1" t="str">
        <f t="shared" si="132"/>
        <v>21:0013</v>
      </c>
      <c r="E1830" t="s">
        <v>6210</v>
      </c>
      <c r="F1830" t="s">
        <v>6211</v>
      </c>
      <c r="H1830">
        <v>65.766942799999995</v>
      </c>
      <c r="I1830">
        <v>-113.4275684</v>
      </c>
      <c r="J1830" s="1" t="str">
        <f t="shared" si="133"/>
        <v>Till</v>
      </c>
      <c r="K1830" s="1" t="str">
        <f t="shared" si="134"/>
        <v>&lt;2 micron</v>
      </c>
      <c r="L1830">
        <v>0.1</v>
      </c>
      <c r="M1830">
        <v>3.76</v>
      </c>
      <c r="N1830">
        <v>28</v>
      </c>
      <c r="O1830">
        <v>320</v>
      </c>
      <c r="P1830">
        <v>1</v>
      </c>
      <c r="Q1830">
        <v>1</v>
      </c>
      <c r="R1830">
        <v>0.45</v>
      </c>
      <c r="S1830">
        <v>0.25</v>
      </c>
      <c r="T1830">
        <v>29</v>
      </c>
      <c r="U1830">
        <v>86</v>
      </c>
      <c r="V1830">
        <v>146</v>
      </c>
      <c r="W1830">
        <v>5.7</v>
      </c>
      <c r="X1830">
        <v>20</v>
      </c>
      <c r="Y1830">
        <v>0.5</v>
      </c>
      <c r="Z1830">
        <v>0.41</v>
      </c>
      <c r="AA1830">
        <v>70</v>
      </c>
      <c r="AB1830">
        <v>2.04</v>
      </c>
      <c r="AC1830">
        <v>850</v>
      </c>
      <c r="AD1830">
        <v>0.5</v>
      </c>
      <c r="AE1830">
        <v>1.06</v>
      </c>
      <c r="AF1830">
        <v>64</v>
      </c>
      <c r="AH1830">
        <v>14</v>
      </c>
      <c r="AI1830">
        <v>1</v>
      </c>
      <c r="AJ1830">
        <v>14</v>
      </c>
      <c r="AK1830">
        <v>12</v>
      </c>
      <c r="AL1830">
        <v>0.13</v>
      </c>
      <c r="AN1830">
        <v>5</v>
      </c>
      <c r="AO1830">
        <v>83</v>
      </c>
      <c r="AP1830">
        <v>5</v>
      </c>
      <c r="AQ1830">
        <v>104</v>
      </c>
    </row>
    <row r="1831" spans="1:43" hidden="1" x14ac:dyDescent="0.25">
      <c r="A1831" t="s">
        <v>6212</v>
      </c>
      <c r="B1831" t="s">
        <v>6213</v>
      </c>
      <c r="C1831" s="1" t="str">
        <f t="shared" si="131"/>
        <v>21:0096</v>
      </c>
      <c r="D1831" s="1" t="str">
        <f t="shared" si="132"/>
        <v>21:0013</v>
      </c>
      <c r="E1831" t="s">
        <v>6214</v>
      </c>
      <c r="F1831" t="s">
        <v>6215</v>
      </c>
      <c r="H1831">
        <v>65.792147400000005</v>
      </c>
      <c r="I1831">
        <v>-113.3537094</v>
      </c>
      <c r="J1831" s="1" t="str">
        <f t="shared" si="133"/>
        <v>Till</v>
      </c>
      <c r="K1831" s="1" t="str">
        <f t="shared" si="134"/>
        <v>&lt;2 micron</v>
      </c>
      <c r="L1831">
        <v>0.1</v>
      </c>
      <c r="M1831">
        <v>5.55</v>
      </c>
      <c r="N1831">
        <v>28</v>
      </c>
      <c r="O1831">
        <v>70</v>
      </c>
      <c r="P1831">
        <v>2</v>
      </c>
      <c r="Q1831">
        <v>1</v>
      </c>
      <c r="R1831">
        <v>0.19</v>
      </c>
      <c r="S1831">
        <v>0.25</v>
      </c>
      <c r="T1831">
        <v>26</v>
      </c>
      <c r="U1831">
        <v>76</v>
      </c>
      <c r="V1831">
        <v>109</v>
      </c>
      <c r="W1831">
        <v>5.51</v>
      </c>
      <c r="X1831">
        <v>20</v>
      </c>
      <c r="Y1831">
        <v>0.5</v>
      </c>
      <c r="Z1831">
        <v>0.2</v>
      </c>
      <c r="AA1831">
        <v>50</v>
      </c>
      <c r="AB1831">
        <v>0.85</v>
      </c>
      <c r="AC1831">
        <v>360</v>
      </c>
      <c r="AD1831">
        <v>2</v>
      </c>
      <c r="AE1831">
        <v>1.43</v>
      </c>
      <c r="AF1831">
        <v>41</v>
      </c>
      <c r="AH1831">
        <v>12</v>
      </c>
      <c r="AI1831">
        <v>1</v>
      </c>
      <c r="AJ1831">
        <v>10</v>
      </c>
      <c r="AK1831">
        <v>14</v>
      </c>
      <c r="AL1831">
        <v>0.12</v>
      </c>
      <c r="AN1831">
        <v>5</v>
      </c>
      <c r="AO1831">
        <v>80</v>
      </c>
      <c r="AP1831">
        <v>5</v>
      </c>
      <c r="AQ1831">
        <v>44</v>
      </c>
    </row>
    <row r="1832" spans="1:43" hidden="1" x14ac:dyDescent="0.25">
      <c r="A1832" t="s">
        <v>6216</v>
      </c>
      <c r="B1832" t="s">
        <v>6217</v>
      </c>
      <c r="C1832" s="1" t="str">
        <f t="shared" ref="C1832:C1863" si="135">HYPERLINK("http://geochem.nrcan.gc.ca/cdogs/content/bdl/bdl210096_e.htm", "21:0096")</f>
        <v>21:0096</v>
      </c>
      <c r="D1832" s="1" t="str">
        <f t="shared" ref="D1832:D1863" si="136">HYPERLINK("http://geochem.nrcan.gc.ca/cdogs/content/svy/svy210013_e.htm", "21:0013")</f>
        <v>21:0013</v>
      </c>
      <c r="E1832" t="s">
        <v>6218</v>
      </c>
      <c r="F1832" t="s">
        <v>6219</v>
      </c>
      <c r="H1832">
        <v>65.829926999999998</v>
      </c>
      <c r="I1832">
        <v>-113.3293303</v>
      </c>
      <c r="J1832" s="1" t="str">
        <f t="shared" si="133"/>
        <v>Till</v>
      </c>
      <c r="K1832" s="1" t="str">
        <f t="shared" si="134"/>
        <v>&lt;2 micron</v>
      </c>
      <c r="L1832">
        <v>0.1</v>
      </c>
      <c r="M1832">
        <v>2.91</v>
      </c>
      <c r="N1832">
        <v>20</v>
      </c>
      <c r="O1832">
        <v>80</v>
      </c>
      <c r="P1832">
        <v>1</v>
      </c>
      <c r="Q1832">
        <v>2</v>
      </c>
      <c r="R1832">
        <v>0.43</v>
      </c>
      <c r="S1832">
        <v>0.25</v>
      </c>
      <c r="T1832">
        <v>20</v>
      </c>
      <c r="U1832">
        <v>74</v>
      </c>
      <c r="V1832">
        <v>130</v>
      </c>
      <c r="W1832">
        <v>4.75</v>
      </c>
      <c r="X1832">
        <v>20</v>
      </c>
      <c r="Y1832">
        <v>0.5</v>
      </c>
      <c r="Z1832">
        <v>0.41</v>
      </c>
      <c r="AA1832">
        <v>70</v>
      </c>
      <c r="AB1832">
        <v>1.22</v>
      </c>
      <c r="AC1832">
        <v>530</v>
      </c>
      <c r="AD1832">
        <v>1</v>
      </c>
      <c r="AE1832">
        <v>1.1499999999999999</v>
      </c>
      <c r="AF1832">
        <v>50</v>
      </c>
      <c r="AH1832">
        <v>12</v>
      </c>
      <c r="AI1832">
        <v>1</v>
      </c>
      <c r="AJ1832">
        <v>11</v>
      </c>
      <c r="AK1832">
        <v>17</v>
      </c>
      <c r="AL1832">
        <v>0.06</v>
      </c>
      <c r="AN1832">
        <v>5</v>
      </c>
      <c r="AO1832">
        <v>74</v>
      </c>
      <c r="AP1832">
        <v>5</v>
      </c>
      <c r="AQ1832">
        <v>92</v>
      </c>
    </row>
    <row r="1833" spans="1:43" hidden="1" x14ac:dyDescent="0.25">
      <c r="A1833" t="s">
        <v>6220</v>
      </c>
      <c r="B1833" t="s">
        <v>6221</v>
      </c>
      <c r="C1833" s="1" t="str">
        <f t="shared" si="135"/>
        <v>21:0096</v>
      </c>
      <c r="D1833" s="1" t="str">
        <f t="shared" si="136"/>
        <v>21:0013</v>
      </c>
      <c r="E1833" t="s">
        <v>6222</v>
      </c>
      <c r="F1833" t="s">
        <v>6223</v>
      </c>
      <c r="H1833">
        <v>65.246392900000004</v>
      </c>
      <c r="I1833">
        <v>-112.0833246</v>
      </c>
      <c r="J1833" s="1" t="str">
        <f t="shared" si="133"/>
        <v>Till</v>
      </c>
      <c r="K1833" s="1" t="str">
        <f t="shared" si="134"/>
        <v>&lt;2 micron</v>
      </c>
      <c r="L1833">
        <v>0.2</v>
      </c>
      <c r="M1833">
        <v>3.11</v>
      </c>
      <c r="N1833">
        <v>10</v>
      </c>
      <c r="O1833">
        <v>100</v>
      </c>
      <c r="P1833">
        <v>1</v>
      </c>
      <c r="Q1833">
        <v>1</v>
      </c>
      <c r="R1833">
        <v>0.14000000000000001</v>
      </c>
      <c r="S1833">
        <v>0.25</v>
      </c>
      <c r="T1833">
        <v>13</v>
      </c>
      <c r="U1833">
        <v>111</v>
      </c>
      <c r="V1833">
        <v>85</v>
      </c>
      <c r="W1833">
        <v>4.1399999999999997</v>
      </c>
      <c r="X1833">
        <v>10</v>
      </c>
      <c r="Y1833">
        <v>0.5</v>
      </c>
      <c r="Z1833">
        <v>0.41</v>
      </c>
      <c r="AA1833">
        <v>30</v>
      </c>
      <c r="AB1833">
        <v>0.91</v>
      </c>
      <c r="AC1833">
        <v>210</v>
      </c>
      <c r="AD1833">
        <v>2</v>
      </c>
      <c r="AE1833">
        <v>1.1599999999999999</v>
      </c>
      <c r="AF1833">
        <v>43</v>
      </c>
      <c r="AH1833">
        <v>6</v>
      </c>
      <c r="AI1833">
        <v>1</v>
      </c>
      <c r="AJ1833">
        <v>8</v>
      </c>
      <c r="AK1833">
        <v>10</v>
      </c>
      <c r="AL1833">
        <v>0.11</v>
      </c>
      <c r="AN1833">
        <v>5</v>
      </c>
      <c r="AO1833">
        <v>66</v>
      </c>
      <c r="AP1833">
        <v>5</v>
      </c>
      <c r="AQ1833">
        <v>68</v>
      </c>
    </row>
    <row r="1834" spans="1:43" hidden="1" x14ac:dyDescent="0.25">
      <c r="A1834" t="s">
        <v>6224</v>
      </c>
      <c r="B1834" t="s">
        <v>6225</v>
      </c>
      <c r="C1834" s="1" t="str">
        <f t="shared" si="135"/>
        <v>21:0096</v>
      </c>
      <c r="D1834" s="1" t="str">
        <f t="shared" si="136"/>
        <v>21:0013</v>
      </c>
      <c r="E1834" t="s">
        <v>6226</v>
      </c>
      <c r="F1834" t="s">
        <v>6227</v>
      </c>
      <c r="H1834">
        <v>65.221946799999998</v>
      </c>
      <c r="I1834">
        <v>-112.1382278</v>
      </c>
      <c r="J1834" s="1" t="str">
        <f t="shared" si="133"/>
        <v>Till</v>
      </c>
      <c r="K1834" s="1" t="str">
        <f t="shared" si="134"/>
        <v>&lt;2 micron</v>
      </c>
      <c r="L1834">
        <v>0.1</v>
      </c>
      <c r="M1834">
        <v>4.8499999999999996</v>
      </c>
      <c r="N1834">
        <v>1</v>
      </c>
      <c r="O1834">
        <v>140</v>
      </c>
      <c r="P1834">
        <v>1.5</v>
      </c>
      <c r="Q1834">
        <v>1</v>
      </c>
      <c r="R1834">
        <v>0.16</v>
      </c>
      <c r="S1834">
        <v>0.25</v>
      </c>
      <c r="T1834">
        <v>27</v>
      </c>
      <c r="U1834">
        <v>148</v>
      </c>
      <c r="V1834">
        <v>76</v>
      </c>
      <c r="W1834">
        <v>7.09</v>
      </c>
      <c r="X1834">
        <v>20</v>
      </c>
      <c r="Y1834">
        <v>0.5</v>
      </c>
      <c r="Z1834">
        <v>0.89</v>
      </c>
      <c r="AA1834">
        <v>50</v>
      </c>
      <c r="AB1834">
        <v>1.69</v>
      </c>
      <c r="AC1834">
        <v>445</v>
      </c>
      <c r="AD1834">
        <v>4</v>
      </c>
      <c r="AE1834">
        <v>0.68</v>
      </c>
      <c r="AF1834">
        <v>66</v>
      </c>
      <c r="AH1834">
        <v>20</v>
      </c>
      <c r="AI1834">
        <v>1</v>
      </c>
      <c r="AJ1834">
        <v>12</v>
      </c>
      <c r="AK1834">
        <v>13</v>
      </c>
      <c r="AL1834">
        <v>0.15</v>
      </c>
      <c r="AN1834">
        <v>5</v>
      </c>
      <c r="AO1834">
        <v>129</v>
      </c>
      <c r="AP1834">
        <v>5</v>
      </c>
      <c r="AQ1834">
        <v>122</v>
      </c>
    </row>
    <row r="1835" spans="1:43" hidden="1" x14ac:dyDescent="0.25">
      <c r="A1835" t="s">
        <v>6228</v>
      </c>
      <c r="B1835" t="s">
        <v>6229</v>
      </c>
      <c r="C1835" s="1" t="str">
        <f t="shared" si="135"/>
        <v>21:0096</v>
      </c>
      <c r="D1835" s="1" t="str">
        <f t="shared" si="136"/>
        <v>21:0013</v>
      </c>
      <c r="E1835" t="s">
        <v>6230</v>
      </c>
      <c r="F1835" t="s">
        <v>6231</v>
      </c>
      <c r="H1835">
        <v>65.188977800000004</v>
      </c>
      <c r="I1835">
        <v>-112.0021421</v>
      </c>
      <c r="J1835" s="1" t="str">
        <f t="shared" si="133"/>
        <v>Till</v>
      </c>
      <c r="K1835" s="1" t="str">
        <f t="shared" si="134"/>
        <v>&lt;2 micron</v>
      </c>
      <c r="L1835">
        <v>0.1</v>
      </c>
      <c r="M1835">
        <v>3.72</v>
      </c>
      <c r="N1835">
        <v>4</v>
      </c>
      <c r="O1835">
        <v>120</v>
      </c>
      <c r="P1835">
        <v>1</v>
      </c>
      <c r="Q1835">
        <v>1</v>
      </c>
      <c r="R1835">
        <v>0.22</v>
      </c>
      <c r="S1835">
        <v>0.25</v>
      </c>
      <c r="T1835">
        <v>18</v>
      </c>
      <c r="U1835">
        <v>86</v>
      </c>
      <c r="V1835">
        <v>39</v>
      </c>
      <c r="W1835">
        <v>5.13</v>
      </c>
      <c r="X1835">
        <v>20</v>
      </c>
      <c r="Y1835">
        <v>0.5</v>
      </c>
      <c r="Z1835">
        <v>0.77</v>
      </c>
      <c r="AA1835">
        <v>70</v>
      </c>
      <c r="AB1835">
        <v>1.36</v>
      </c>
      <c r="AC1835">
        <v>410</v>
      </c>
      <c r="AD1835">
        <v>3</v>
      </c>
      <c r="AE1835">
        <v>0.55000000000000004</v>
      </c>
      <c r="AF1835">
        <v>39</v>
      </c>
      <c r="AH1835">
        <v>16</v>
      </c>
      <c r="AI1835">
        <v>1</v>
      </c>
      <c r="AJ1835">
        <v>9</v>
      </c>
      <c r="AK1835">
        <v>15</v>
      </c>
      <c r="AL1835">
        <v>0.18</v>
      </c>
      <c r="AN1835">
        <v>5</v>
      </c>
      <c r="AO1835">
        <v>83</v>
      </c>
      <c r="AP1835">
        <v>5</v>
      </c>
      <c r="AQ1835">
        <v>110</v>
      </c>
    </row>
    <row r="1836" spans="1:43" hidden="1" x14ac:dyDescent="0.25">
      <c r="A1836" t="s">
        <v>6232</v>
      </c>
      <c r="B1836" t="s">
        <v>6233</v>
      </c>
      <c r="C1836" s="1" t="str">
        <f t="shared" si="135"/>
        <v>21:0096</v>
      </c>
      <c r="D1836" s="1" t="str">
        <f t="shared" si="136"/>
        <v>21:0013</v>
      </c>
      <c r="E1836" t="s">
        <v>6234</v>
      </c>
      <c r="F1836" t="s">
        <v>6235</v>
      </c>
      <c r="H1836">
        <v>65.119029999999995</v>
      </c>
      <c r="I1836">
        <v>-112.0297989</v>
      </c>
      <c r="J1836" s="1" t="str">
        <f t="shared" si="133"/>
        <v>Till</v>
      </c>
      <c r="K1836" s="1" t="str">
        <f t="shared" si="134"/>
        <v>&lt;2 micron</v>
      </c>
      <c r="L1836">
        <v>0.1</v>
      </c>
      <c r="M1836">
        <v>3.9</v>
      </c>
      <c r="N1836">
        <v>1</v>
      </c>
      <c r="O1836">
        <v>150</v>
      </c>
      <c r="P1836">
        <v>1</v>
      </c>
      <c r="Q1836">
        <v>1</v>
      </c>
      <c r="R1836">
        <v>0.19</v>
      </c>
      <c r="S1836">
        <v>0.25</v>
      </c>
      <c r="T1836">
        <v>24</v>
      </c>
      <c r="U1836">
        <v>94</v>
      </c>
      <c r="V1836">
        <v>66</v>
      </c>
      <c r="W1836">
        <v>5.33</v>
      </c>
      <c r="X1836">
        <v>20</v>
      </c>
      <c r="Y1836">
        <v>0.5</v>
      </c>
      <c r="Z1836">
        <v>0.98</v>
      </c>
      <c r="AA1836">
        <v>60</v>
      </c>
      <c r="AB1836">
        <v>1.47</v>
      </c>
      <c r="AC1836">
        <v>525</v>
      </c>
      <c r="AD1836">
        <v>3</v>
      </c>
      <c r="AE1836">
        <v>0.65</v>
      </c>
      <c r="AF1836">
        <v>57</v>
      </c>
      <c r="AH1836">
        <v>18</v>
      </c>
      <c r="AI1836">
        <v>1</v>
      </c>
      <c r="AJ1836">
        <v>10</v>
      </c>
      <c r="AK1836">
        <v>11</v>
      </c>
      <c r="AL1836">
        <v>0.19</v>
      </c>
      <c r="AN1836">
        <v>5</v>
      </c>
      <c r="AO1836">
        <v>88</v>
      </c>
      <c r="AP1836">
        <v>5</v>
      </c>
      <c r="AQ1836">
        <v>148</v>
      </c>
    </row>
    <row r="1837" spans="1:43" hidden="1" x14ac:dyDescent="0.25">
      <c r="A1837" t="s">
        <v>6236</v>
      </c>
      <c r="B1837" t="s">
        <v>6237</v>
      </c>
      <c r="C1837" s="1" t="str">
        <f t="shared" si="135"/>
        <v>21:0096</v>
      </c>
      <c r="D1837" s="1" t="str">
        <f t="shared" si="136"/>
        <v>21:0013</v>
      </c>
      <c r="E1837" t="s">
        <v>6238</v>
      </c>
      <c r="F1837" t="s">
        <v>6239</v>
      </c>
      <c r="H1837">
        <v>65.087215099999995</v>
      </c>
      <c r="I1837">
        <v>-112.0811884</v>
      </c>
      <c r="J1837" s="1" t="str">
        <f t="shared" si="133"/>
        <v>Till</v>
      </c>
      <c r="K1837" s="1" t="str">
        <f t="shared" si="134"/>
        <v>&lt;2 micron</v>
      </c>
      <c r="L1837">
        <v>0.1</v>
      </c>
      <c r="M1837">
        <v>3.99</v>
      </c>
      <c r="N1837">
        <v>2</v>
      </c>
      <c r="O1837">
        <v>120</v>
      </c>
      <c r="P1837">
        <v>1.5</v>
      </c>
      <c r="Q1837">
        <v>1</v>
      </c>
      <c r="R1837">
        <v>0.14000000000000001</v>
      </c>
      <c r="S1837">
        <v>0.25</v>
      </c>
      <c r="T1837">
        <v>20</v>
      </c>
      <c r="U1837">
        <v>92</v>
      </c>
      <c r="V1837">
        <v>87</v>
      </c>
      <c r="W1837">
        <v>6.12</v>
      </c>
      <c r="X1837">
        <v>20</v>
      </c>
      <c r="Y1837">
        <v>0.5</v>
      </c>
      <c r="Z1837">
        <v>0.69</v>
      </c>
      <c r="AA1837">
        <v>60</v>
      </c>
      <c r="AB1837">
        <v>1.2</v>
      </c>
      <c r="AC1837">
        <v>380</v>
      </c>
      <c r="AD1837">
        <v>7</v>
      </c>
      <c r="AE1837">
        <v>0.72</v>
      </c>
      <c r="AF1837">
        <v>49</v>
      </c>
      <c r="AH1837">
        <v>20</v>
      </c>
      <c r="AI1837">
        <v>1</v>
      </c>
      <c r="AJ1837">
        <v>10</v>
      </c>
      <c r="AK1837">
        <v>11</v>
      </c>
      <c r="AL1837">
        <v>0.2</v>
      </c>
      <c r="AN1837">
        <v>5</v>
      </c>
      <c r="AO1837">
        <v>112</v>
      </c>
      <c r="AP1837">
        <v>5</v>
      </c>
      <c r="AQ1837">
        <v>114</v>
      </c>
    </row>
    <row r="1838" spans="1:43" hidden="1" x14ac:dyDescent="0.25">
      <c r="A1838" t="s">
        <v>6240</v>
      </c>
      <c r="B1838" t="s">
        <v>6241</v>
      </c>
      <c r="C1838" s="1" t="str">
        <f t="shared" si="135"/>
        <v>21:0096</v>
      </c>
      <c r="D1838" s="1" t="str">
        <f t="shared" si="136"/>
        <v>21:0013</v>
      </c>
      <c r="E1838" t="s">
        <v>6242</v>
      </c>
      <c r="F1838" t="s">
        <v>6243</v>
      </c>
      <c r="H1838">
        <v>65.032822499999995</v>
      </c>
      <c r="I1838">
        <v>-112.04492569999999</v>
      </c>
      <c r="J1838" s="1" t="str">
        <f t="shared" si="133"/>
        <v>Till</v>
      </c>
      <c r="K1838" s="1" t="str">
        <f t="shared" si="134"/>
        <v>&lt;2 micron</v>
      </c>
      <c r="L1838">
        <v>0.1</v>
      </c>
      <c r="M1838">
        <v>4.0999999999999996</v>
      </c>
      <c r="N1838">
        <v>2</v>
      </c>
      <c r="O1838">
        <v>110</v>
      </c>
      <c r="P1838">
        <v>1</v>
      </c>
      <c r="Q1838">
        <v>1</v>
      </c>
      <c r="R1838">
        <v>0.13</v>
      </c>
      <c r="S1838">
        <v>0.25</v>
      </c>
      <c r="T1838">
        <v>14</v>
      </c>
      <c r="U1838">
        <v>94</v>
      </c>
      <c r="V1838">
        <v>45</v>
      </c>
      <c r="W1838">
        <v>5.43</v>
      </c>
      <c r="X1838">
        <v>10</v>
      </c>
      <c r="Y1838">
        <v>0.5</v>
      </c>
      <c r="Z1838">
        <v>0.52</v>
      </c>
      <c r="AA1838">
        <v>50</v>
      </c>
      <c r="AB1838">
        <v>1.0900000000000001</v>
      </c>
      <c r="AC1838">
        <v>310</v>
      </c>
      <c r="AD1838">
        <v>4</v>
      </c>
      <c r="AE1838">
        <v>0.99</v>
      </c>
      <c r="AF1838">
        <v>38</v>
      </c>
      <c r="AH1838">
        <v>22</v>
      </c>
      <c r="AI1838">
        <v>1</v>
      </c>
      <c r="AJ1838">
        <v>9</v>
      </c>
      <c r="AK1838">
        <v>11</v>
      </c>
      <c r="AL1838">
        <v>0.17</v>
      </c>
      <c r="AN1838">
        <v>5</v>
      </c>
      <c r="AO1838">
        <v>93</v>
      </c>
      <c r="AP1838">
        <v>5</v>
      </c>
      <c r="AQ1838">
        <v>80</v>
      </c>
    </row>
    <row r="1839" spans="1:43" hidden="1" x14ac:dyDescent="0.25">
      <c r="A1839" t="s">
        <v>6244</v>
      </c>
      <c r="B1839" t="s">
        <v>6245</v>
      </c>
      <c r="C1839" s="1" t="str">
        <f t="shared" si="135"/>
        <v>21:0096</v>
      </c>
      <c r="D1839" s="1" t="str">
        <f t="shared" si="136"/>
        <v>21:0013</v>
      </c>
      <c r="E1839" t="s">
        <v>6246</v>
      </c>
      <c r="F1839" t="s">
        <v>6247</v>
      </c>
      <c r="H1839">
        <v>65.030581299999994</v>
      </c>
      <c r="I1839">
        <v>-112.4314351</v>
      </c>
      <c r="J1839" s="1" t="str">
        <f t="shared" si="133"/>
        <v>Till</v>
      </c>
      <c r="K1839" s="1" t="str">
        <f t="shared" si="134"/>
        <v>&lt;2 micron</v>
      </c>
      <c r="L1839">
        <v>0.1</v>
      </c>
      <c r="M1839">
        <v>4.26</v>
      </c>
      <c r="N1839">
        <v>6</v>
      </c>
      <c r="O1839">
        <v>80</v>
      </c>
      <c r="P1839">
        <v>1.5</v>
      </c>
      <c r="Q1839">
        <v>1</v>
      </c>
      <c r="R1839">
        <v>0.17</v>
      </c>
      <c r="S1839">
        <v>0.25</v>
      </c>
      <c r="T1839">
        <v>14</v>
      </c>
      <c r="U1839">
        <v>57</v>
      </c>
      <c r="V1839">
        <v>45</v>
      </c>
      <c r="W1839">
        <v>3.26</v>
      </c>
      <c r="X1839">
        <v>10</v>
      </c>
      <c r="Y1839">
        <v>0.5</v>
      </c>
      <c r="Z1839">
        <v>0.37</v>
      </c>
      <c r="AA1839">
        <v>40</v>
      </c>
      <c r="AB1839">
        <v>0.69</v>
      </c>
      <c r="AC1839">
        <v>245</v>
      </c>
      <c r="AD1839">
        <v>2</v>
      </c>
      <c r="AE1839">
        <v>0.6</v>
      </c>
      <c r="AF1839">
        <v>31</v>
      </c>
      <c r="AH1839">
        <v>18</v>
      </c>
      <c r="AI1839">
        <v>1</v>
      </c>
      <c r="AJ1839">
        <v>7</v>
      </c>
      <c r="AK1839">
        <v>11</v>
      </c>
      <c r="AL1839">
        <v>0.13</v>
      </c>
      <c r="AN1839">
        <v>5</v>
      </c>
      <c r="AO1839">
        <v>53</v>
      </c>
      <c r="AP1839">
        <v>5</v>
      </c>
      <c r="AQ1839">
        <v>58</v>
      </c>
    </row>
    <row r="1840" spans="1:43" hidden="1" x14ac:dyDescent="0.25">
      <c r="A1840" t="s">
        <v>6248</v>
      </c>
      <c r="B1840" t="s">
        <v>6249</v>
      </c>
      <c r="C1840" s="1" t="str">
        <f t="shared" si="135"/>
        <v>21:0096</v>
      </c>
      <c r="D1840" s="1" t="str">
        <f t="shared" si="136"/>
        <v>21:0013</v>
      </c>
      <c r="E1840" t="s">
        <v>6250</v>
      </c>
      <c r="F1840" t="s">
        <v>6251</v>
      </c>
      <c r="H1840">
        <v>65.079991199999995</v>
      </c>
      <c r="I1840">
        <v>-112.4139</v>
      </c>
      <c r="J1840" s="1" t="str">
        <f t="shared" si="133"/>
        <v>Till</v>
      </c>
      <c r="K1840" s="1" t="str">
        <f t="shared" si="134"/>
        <v>&lt;2 micron</v>
      </c>
      <c r="L1840">
        <v>0.1</v>
      </c>
      <c r="M1840">
        <v>3.03</v>
      </c>
      <c r="N1840">
        <v>1</v>
      </c>
      <c r="O1840">
        <v>100</v>
      </c>
      <c r="P1840">
        <v>1</v>
      </c>
      <c r="Q1840">
        <v>1</v>
      </c>
      <c r="R1840">
        <v>0.23</v>
      </c>
      <c r="S1840">
        <v>0.25</v>
      </c>
      <c r="T1840">
        <v>16</v>
      </c>
      <c r="U1840">
        <v>64</v>
      </c>
      <c r="V1840">
        <v>89</v>
      </c>
      <c r="W1840">
        <v>3.41</v>
      </c>
      <c r="X1840">
        <v>10</v>
      </c>
      <c r="Y1840">
        <v>0.5</v>
      </c>
      <c r="Z1840">
        <v>0.59</v>
      </c>
      <c r="AA1840">
        <v>70</v>
      </c>
      <c r="AB1840">
        <v>0.84</v>
      </c>
      <c r="AC1840">
        <v>315</v>
      </c>
      <c r="AD1840">
        <v>3</v>
      </c>
      <c r="AE1840">
        <v>0.76</v>
      </c>
      <c r="AF1840">
        <v>46</v>
      </c>
      <c r="AH1840">
        <v>16</v>
      </c>
      <c r="AI1840">
        <v>1</v>
      </c>
      <c r="AJ1840">
        <v>7</v>
      </c>
      <c r="AK1840">
        <v>11</v>
      </c>
      <c r="AL1840">
        <v>7.0000000000000007E-2</v>
      </c>
      <c r="AN1840">
        <v>5</v>
      </c>
      <c r="AO1840">
        <v>58</v>
      </c>
      <c r="AP1840">
        <v>5</v>
      </c>
      <c r="AQ1840">
        <v>82</v>
      </c>
    </row>
    <row r="1841" spans="1:43" hidden="1" x14ac:dyDescent="0.25">
      <c r="A1841" t="s">
        <v>6252</v>
      </c>
      <c r="B1841" t="s">
        <v>6253</v>
      </c>
      <c r="C1841" s="1" t="str">
        <f t="shared" si="135"/>
        <v>21:0096</v>
      </c>
      <c r="D1841" s="1" t="str">
        <f t="shared" si="136"/>
        <v>21:0013</v>
      </c>
      <c r="E1841" t="s">
        <v>6254</v>
      </c>
      <c r="F1841" t="s">
        <v>6255</v>
      </c>
      <c r="H1841">
        <v>65.088719999999995</v>
      </c>
      <c r="I1841">
        <v>-112.1960084</v>
      </c>
      <c r="J1841" s="1" t="str">
        <f t="shared" si="133"/>
        <v>Till</v>
      </c>
      <c r="K1841" s="1" t="str">
        <f t="shared" si="134"/>
        <v>&lt;2 micron</v>
      </c>
      <c r="L1841">
        <v>0.1</v>
      </c>
      <c r="M1841">
        <v>2.19</v>
      </c>
      <c r="N1841">
        <v>1</v>
      </c>
      <c r="O1841">
        <v>90</v>
      </c>
      <c r="P1841">
        <v>0.5</v>
      </c>
      <c r="Q1841">
        <v>1</v>
      </c>
      <c r="R1841">
        <v>0.32</v>
      </c>
      <c r="S1841">
        <v>0.25</v>
      </c>
      <c r="T1841">
        <v>12</v>
      </c>
      <c r="U1841">
        <v>51</v>
      </c>
      <c r="V1841">
        <v>32</v>
      </c>
      <c r="W1841">
        <v>3.35</v>
      </c>
      <c r="X1841">
        <v>30</v>
      </c>
      <c r="Y1841">
        <v>0.5</v>
      </c>
      <c r="Z1841">
        <v>0.71</v>
      </c>
      <c r="AA1841">
        <v>170</v>
      </c>
      <c r="AB1841">
        <v>0.93</v>
      </c>
      <c r="AC1841">
        <v>340</v>
      </c>
      <c r="AD1841">
        <v>1</v>
      </c>
      <c r="AE1841">
        <v>0.75</v>
      </c>
      <c r="AF1841">
        <v>25</v>
      </c>
      <c r="AH1841">
        <v>24</v>
      </c>
      <c r="AI1841">
        <v>1</v>
      </c>
      <c r="AJ1841">
        <v>7</v>
      </c>
      <c r="AK1841">
        <v>14</v>
      </c>
      <c r="AL1841">
        <v>0.03</v>
      </c>
      <c r="AN1841">
        <v>5</v>
      </c>
      <c r="AO1841">
        <v>55</v>
      </c>
      <c r="AP1841">
        <v>5</v>
      </c>
      <c r="AQ1841">
        <v>82</v>
      </c>
    </row>
    <row r="1842" spans="1:43" hidden="1" x14ac:dyDescent="0.25">
      <c r="A1842" t="s">
        <v>6256</v>
      </c>
      <c r="B1842" t="s">
        <v>6257</v>
      </c>
      <c r="C1842" s="1" t="str">
        <f t="shared" si="135"/>
        <v>21:0096</v>
      </c>
      <c r="D1842" s="1" t="str">
        <f t="shared" si="136"/>
        <v>21:0013</v>
      </c>
      <c r="E1842" t="s">
        <v>6258</v>
      </c>
      <c r="F1842" t="s">
        <v>6259</v>
      </c>
      <c r="H1842">
        <v>65.143393200000006</v>
      </c>
      <c r="I1842">
        <v>-112.2397297</v>
      </c>
      <c r="J1842" s="1" t="str">
        <f t="shared" si="133"/>
        <v>Till</v>
      </c>
      <c r="K1842" s="1" t="str">
        <f t="shared" si="134"/>
        <v>&lt;2 micron</v>
      </c>
      <c r="L1842">
        <v>0.1</v>
      </c>
      <c r="M1842">
        <v>4.7</v>
      </c>
      <c r="N1842">
        <v>2</v>
      </c>
      <c r="O1842">
        <v>130</v>
      </c>
      <c r="P1842">
        <v>1.5</v>
      </c>
      <c r="Q1842">
        <v>1</v>
      </c>
      <c r="R1842">
        <v>0.19</v>
      </c>
      <c r="S1842">
        <v>0.25</v>
      </c>
      <c r="T1842">
        <v>25</v>
      </c>
      <c r="U1842">
        <v>103</v>
      </c>
      <c r="V1842">
        <v>68</v>
      </c>
      <c r="W1842">
        <v>5</v>
      </c>
      <c r="X1842">
        <v>20</v>
      </c>
      <c r="Y1842">
        <v>0.5</v>
      </c>
      <c r="Z1842">
        <v>0.79</v>
      </c>
      <c r="AA1842">
        <v>70</v>
      </c>
      <c r="AB1842">
        <v>1.25</v>
      </c>
      <c r="AC1842">
        <v>400</v>
      </c>
      <c r="AD1842">
        <v>3</v>
      </c>
      <c r="AE1842">
        <v>0.62</v>
      </c>
      <c r="AF1842">
        <v>59</v>
      </c>
      <c r="AH1842">
        <v>16</v>
      </c>
      <c r="AI1842">
        <v>1</v>
      </c>
      <c r="AJ1842">
        <v>10</v>
      </c>
      <c r="AK1842">
        <v>12</v>
      </c>
      <c r="AL1842">
        <v>0.2</v>
      </c>
      <c r="AN1842">
        <v>5</v>
      </c>
      <c r="AO1842">
        <v>83</v>
      </c>
      <c r="AP1842">
        <v>5</v>
      </c>
      <c r="AQ1842">
        <v>98</v>
      </c>
    </row>
    <row r="1843" spans="1:43" hidden="1" x14ac:dyDescent="0.25">
      <c r="A1843" t="s">
        <v>6260</v>
      </c>
      <c r="B1843" t="s">
        <v>6261</v>
      </c>
      <c r="C1843" s="1" t="str">
        <f t="shared" si="135"/>
        <v>21:0096</v>
      </c>
      <c r="D1843" s="1" t="str">
        <f t="shared" si="136"/>
        <v>21:0013</v>
      </c>
      <c r="E1843" t="s">
        <v>6262</v>
      </c>
      <c r="F1843" t="s">
        <v>6263</v>
      </c>
      <c r="H1843">
        <v>65.102524000000003</v>
      </c>
      <c r="I1843">
        <v>-112.50173409999999</v>
      </c>
      <c r="J1843" s="1" t="str">
        <f t="shared" si="133"/>
        <v>Till</v>
      </c>
      <c r="K1843" s="1" t="str">
        <f t="shared" si="134"/>
        <v>&lt;2 micron</v>
      </c>
      <c r="L1843">
        <v>0.1</v>
      </c>
      <c r="M1843">
        <v>4.8099999999999996</v>
      </c>
      <c r="N1843">
        <v>18</v>
      </c>
      <c r="O1843">
        <v>150</v>
      </c>
      <c r="P1843">
        <v>2</v>
      </c>
      <c r="Q1843">
        <v>1</v>
      </c>
      <c r="R1843">
        <v>0.19</v>
      </c>
      <c r="S1843">
        <v>0.25</v>
      </c>
      <c r="T1843">
        <v>28</v>
      </c>
      <c r="U1843">
        <v>117</v>
      </c>
      <c r="V1843">
        <v>115</v>
      </c>
      <c r="W1843">
        <v>5.45</v>
      </c>
      <c r="X1843">
        <v>20</v>
      </c>
      <c r="Y1843">
        <v>0.5</v>
      </c>
      <c r="Z1843">
        <v>0.69</v>
      </c>
      <c r="AA1843">
        <v>60</v>
      </c>
      <c r="AB1843">
        <v>1.18</v>
      </c>
      <c r="AC1843">
        <v>445</v>
      </c>
      <c r="AD1843">
        <v>4</v>
      </c>
      <c r="AE1843">
        <v>0.77</v>
      </c>
      <c r="AF1843">
        <v>68</v>
      </c>
      <c r="AH1843">
        <v>18</v>
      </c>
      <c r="AI1843">
        <v>1</v>
      </c>
      <c r="AJ1843">
        <v>11</v>
      </c>
      <c r="AK1843">
        <v>13</v>
      </c>
      <c r="AL1843">
        <v>0.1</v>
      </c>
      <c r="AN1843">
        <v>5</v>
      </c>
      <c r="AO1843">
        <v>96</v>
      </c>
      <c r="AP1843">
        <v>5</v>
      </c>
      <c r="AQ1843">
        <v>94</v>
      </c>
    </row>
    <row r="1844" spans="1:43" hidden="1" x14ac:dyDescent="0.25">
      <c r="A1844" t="s">
        <v>6264</v>
      </c>
      <c r="B1844" t="s">
        <v>6265</v>
      </c>
      <c r="C1844" s="1" t="str">
        <f t="shared" si="135"/>
        <v>21:0096</v>
      </c>
      <c r="D1844" s="1" t="str">
        <f t="shared" si="136"/>
        <v>21:0013</v>
      </c>
      <c r="E1844" t="s">
        <v>6266</v>
      </c>
      <c r="F1844" t="s">
        <v>6267</v>
      </c>
      <c r="H1844">
        <v>65.143833299999997</v>
      </c>
      <c r="I1844">
        <v>-112.4838314</v>
      </c>
      <c r="J1844" s="1" t="str">
        <f t="shared" si="133"/>
        <v>Till</v>
      </c>
      <c r="K1844" s="1" t="str">
        <f t="shared" si="134"/>
        <v>&lt;2 micron</v>
      </c>
      <c r="L1844">
        <v>0.1</v>
      </c>
      <c r="M1844">
        <v>5.94</v>
      </c>
      <c r="N1844">
        <v>48</v>
      </c>
      <c r="O1844">
        <v>200</v>
      </c>
      <c r="P1844">
        <v>2</v>
      </c>
      <c r="Q1844">
        <v>1</v>
      </c>
      <c r="R1844">
        <v>0.12</v>
      </c>
      <c r="S1844">
        <v>0.25</v>
      </c>
      <c r="T1844">
        <v>45</v>
      </c>
      <c r="U1844">
        <v>142</v>
      </c>
      <c r="V1844">
        <v>178</v>
      </c>
      <c r="W1844">
        <v>5.67</v>
      </c>
      <c r="X1844">
        <v>10</v>
      </c>
      <c r="Y1844">
        <v>0.5</v>
      </c>
      <c r="Z1844">
        <v>0.94</v>
      </c>
      <c r="AA1844">
        <v>40</v>
      </c>
      <c r="AB1844">
        <v>1.33</v>
      </c>
      <c r="AC1844">
        <v>805</v>
      </c>
      <c r="AD1844">
        <v>4</v>
      </c>
      <c r="AE1844">
        <v>0.78</v>
      </c>
      <c r="AF1844">
        <v>86</v>
      </c>
      <c r="AH1844">
        <v>14</v>
      </c>
      <c r="AI1844">
        <v>1</v>
      </c>
      <c r="AJ1844">
        <v>14</v>
      </c>
      <c r="AK1844">
        <v>8</v>
      </c>
      <c r="AL1844">
        <v>0.08</v>
      </c>
      <c r="AN1844">
        <v>5</v>
      </c>
      <c r="AO1844">
        <v>94</v>
      </c>
      <c r="AP1844">
        <v>5</v>
      </c>
      <c r="AQ1844">
        <v>96</v>
      </c>
    </row>
    <row r="1845" spans="1:43" hidden="1" x14ac:dyDescent="0.25">
      <c r="A1845" t="s">
        <v>6268</v>
      </c>
      <c r="B1845" t="s">
        <v>6269</v>
      </c>
      <c r="C1845" s="1" t="str">
        <f t="shared" si="135"/>
        <v>21:0096</v>
      </c>
      <c r="D1845" s="1" t="str">
        <f t="shared" si="136"/>
        <v>21:0013</v>
      </c>
      <c r="E1845" t="s">
        <v>6270</v>
      </c>
      <c r="F1845" t="s">
        <v>6271</v>
      </c>
      <c r="H1845">
        <v>65.218782300000001</v>
      </c>
      <c r="I1845">
        <v>-112.3974635</v>
      </c>
      <c r="J1845" s="1" t="str">
        <f t="shared" si="133"/>
        <v>Till</v>
      </c>
      <c r="K1845" s="1" t="str">
        <f t="shared" si="134"/>
        <v>&lt;2 micron</v>
      </c>
      <c r="L1845">
        <v>0.1</v>
      </c>
      <c r="M1845">
        <v>4.34</v>
      </c>
      <c r="N1845">
        <v>12</v>
      </c>
      <c r="O1845">
        <v>180</v>
      </c>
      <c r="P1845">
        <v>1</v>
      </c>
      <c r="Q1845">
        <v>1</v>
      </c>
      <c r="R1845">
        <v>0.28000000000000003</v>
      </c>
      <c r="S1845">
        <v>0.25</v>
      </c>
      <c r="T1845">
        <v>27</v>
      </c>
      <c r="U1845">
        <v>137</v>
      </c>
      <c r="V1845">
        <v>62</v>
      </c>
      <c r="W1845">
        <v>5.49</v>
      </c>
      <c r="X1845">
        <v>10</v>
      </c>
      <c r="Y1845">
        <v>0.5</v>
      </c>
      <c r="Z1845">
        <v>0.82</v>
      </c>
      <c r="AA1845">
        <v>40</v>
      </c>
      <c r="AB1845">
        <v>1.66</v>
      </c>
      <c r="AC1845">
        <v>515</v>
      </c>
      <c r="AD1845">
        <v>2</v>
      </c>
      <c r="AE1845">
        <v>0.42</v>
      </c>
      <c r="AF1845">
        <v>67</v>
      </c>
      <c r="AH1845">
        <v>6</v>
      </c>
      <c r="AI1845">
        <v>1</v>
      </c>
      <c r="AJ1845">
        <v>12</v>
      </c>
      <c r="AK1845">
        <v>18</v>
      </c>
      <c r="AL1845">
        <v>0.24</v>
      </c>
      <c r="AN1845">
        <v>5</v>
      </c>
      <c r="AO1845">
        <v>108</v>
      </c>
      <c r="AP1845">
        <v>5</v>
      </c>
      <c r="AQ1845">
        <v>116</v>
      </c>
    </row>
    <row r="1846" spans="1:43" hidden="1" x14ac:dyDescent="0.25">
      <c r="A1846" t="s">
        <v>6272</v>
      </c>
      <c r="B1846" t="s">
        <v>6273</v>
      </c>
      <c r="C1846" s="1" t="str">
        <f t="shared" si="135"/>
        <v>21:0096</v>
      </c>
      <c r="D1846" s="1" t="str">
        <f t="shared" si="136"/>
        <v>21:0013</v>
      </c>
      <c r="E1846" t="s">
        <v>6274</v>
      </c>
      <c r="F1846" t="s">
        <v>6275</v>
      </c>
      <c r="H1846">
        <v>65.289968299999998</v>
      </c>
      <c r="I1846">
        <v>-112.6599949</v>
      </c>
      <c r="J1846" s="1" t="str">
        <f t="shared" si="133"/>
        <v>Till</v>
      </c>
      <c r="K1846" s="1" t="str">
        <f t="shared" si="134"/>
        <v>&lt;2 micron</v>
      </c>
      <c r="L1846">
        <v>0.1</v>
      </c>
      <c r="M1846">
        <v>3.91</v>
      </c>
      <c r="N1846">
        <v>30</v>
      </c>
      <c r="O1846">
        <v>170</v>
      </c>
      <c r="P1846">
        <v>1.5</v>
      </c>
      <c r="Q1846">
        <v>1</v>
      </c>
      <c r="R1846">
        <v>0.26</v>
      </c>
      <c r="S1846">
        <v>0.25</v>
      </c>
      <c r="T1846">
        <v>23</v>
      </c>
      <c r="U1846">
        <v>114</v>
      </c>
      <c r="V1846">
        <v>123</v>
      </c>
      <c r="W1846">
        <v>4.76</v>
      </c>
      <c r="X1846">
        <v>10</v>
      </c>
      <c r="Y1846">
        <v>0.5</v>
      </c>
      <c r="Z1846">
        <v>0.89</v>
      </c>
      <c r="AA1846">
        <v>40</v>
      </c>
      <c r="AB1846">
        <v>1.38</v>
      </c>
      <c r="AC1846">
        <v>430</v>
      </c>
      <c r="AD1846">
        <v>3</v>
      </c>
      <c r="AE1846">
        <v>0.89</v>
      </c>
      <c r="AF1846">
        <v>75</v>
      </c>
      <c r="AH1846">
        <v>18</v>
      </c>
      <c r="AI1846">
        <v>1</v>
      </c>
      <c r="AJ1846">
        <v>11</v>
      </c>
      <c r="AK1846">
        <v>15</v>
      </c>
      <c r="AL1846">
        <v>0.1</v>
      </c>
      <c r="AN1846">
        <v>5</v>
      </c>
      <c r="AO1846">
        <v>83</v>
      </c>
      <c r="AP1846">
        <v>5</v>
      </c>
      <c r="AQ1846">
        <v>100</v>
      </c>
    </row>
    <row r="1847" spans="1:43" hidden="1" x14ac:dyDescent="0.25">
      <c r="A1847" t="s">
        <v>6276</v>
      </c>
      <c r="B1847" t="s">
        <v>6277</v>
      </c>
      <c r="C1847" s="1" t="str">
        <f t="shared" si="135"/>
        <v>21:0096</v>
      </c>
      <c r="D1847" s="1" t="str">
        <f t="shared" si="136"/>
        <v>21:0013</v>
      </c>
      <c r="E1847" t="s">
        <v>6278</v>
      </c>
      <c r="F1847" t="s">
        <v>6279</v>
      </c>
      <c r="H1847">
        <v>65.348557</v>
      </c>
      <c r="I1847">
        <v>-112.6394458</v>
      </c>
      <c r="J1847" s="1" t="str">
        <f t="shared" si="133"/>
        <v>Till</v>
      </c>
      <c r="K1847" s="1" t="str">
        <f t="shared" si="134"/>
        <v>&lt;2 micron</v>
      </c>
      <c r="L1847">
        <v>0.1</v>
      </c>
      <c r="M1847">
        <v>3.95</v>
      </c>
      <c r="N1847">
        <v>24</v>
      </c>
      <c r="O1847">
        <v>70</v>
      </c>
      <c r="P1847">
        <v>1</v>
      </c>
      <c r="Q1847">
        <v>1</v>
      </c>
      <c r="R1847">
        <v>0.11</v>
      </c>
      <c r="S1847">
        <v>0.25</v>
      </c>
      <c r="T1847">
        <v>8</v>
      </c>
      <c r="U1847">
        <v>83</v>
      </c>
      <c r="V1847">
        <v>98</v>
      </c>
      <c r="W1847">
        <v>4.2300000000000004</v>
      </c>
      <c r="X1847">
        <v>10</v>
      </c>
      <c r="Y1847">
        <v>0.5</v>
      </c>
      <c r="Z1847">
        <v>0.18</v>
      </c>
      <c r="AA1847">
        <v>20</v>
      </c>
      <c r="AB1847">
        <v>0.55000000000000004</v>
      </c>
      <c r="AC1847">
        <v>130</v>
      </c>
      <c r="AD1847">
        <v>2</v>
      </c>
      <c r="AE1847">
        <v>0.88</v>
      </c>
      <c r="AF1847">
        <v>27</v>
      </c>
      <c r="AH1847">
        <v>4</v>
      </c>
      <c r="AI1847">
        <v>1</v>
      </c>
      <c r="AJ1847">
        <v>7</v>
      </c>
      <c r="AK1847">
        <v>9</v>
      </c>
      <c r="AL1847">
        <v>0.09</v>
      </c>
      <c r="AN1847">
        <v>5</v>
      </c>
      <c r="AO1847">
        <v>67</v>
      </c>
      <c r="AP1847">
        <v>5</v>
      </c>
      <c r="AQ1847">
        <v>34</v>
      </c>
    </row>
    <row r="1848" spans="1:43" hidden="1" x14ac:dyDescent="0.25">
      <c r="A1848" t="s">
        <v>6280</v>
      </c>
      <c r="B1848" t="s">
        <v>6281</v>
      </c>
      <c r="C1848" s="1" t="str">
        <f t="shared" si="135"/>
        <v>21:0096</v>
      </c>
      <c r="D1848" s="1" t="str">
        <f t="shared" si="136"/>
        <v>21:0013</v>
      </c>
      <c r="E1848" t="s">
        <v>6282</v>
      </c>
      <c r="F1848" t="s">
        <v>6283</v>
      </c>
      <c r="H1848">
        <v>65.380823699999993</v>
      </c>
      <c r="I1848">
        <v>-112.6125589</v>
      </c>
      <c r="J1848" s="1" t="str">
        <f t="shared" si="133"/>
        <v>Till</v>
      </c>
      <c r="K1848" s="1" t="str">
        <f t="shared" si="134"/>
        <v>&lt;2 micron</v>
      </c>
      <c r="L1848">
        <v>0.1</v>
      </c>
      <c r="M1848">
        <v>4.33</v>
      </c>
      <c r="N1848">
        <v>72</v>
      </c>
      <c r="O1848">
        <v>180</v>
      </c>
      <c r="P1848">
        <v>1.5</v>
      </c>
      <c r="Q1848">
        <v>1</v>
      </c>
      <c r="R1848">
        <v>0.26</v>
      </c>
      <c r="S1848">
        <v>0.25</v>
      </c>
      <c r="T1848">
        <v>30</v>
      </c>
      <c r="U1848">
        <v>128</v>
      </c>
      <c r="V1848">
        <v>160</v>
      </c>
      <c r="W1848">
        <v>5.49</v>
      </c>
      <c r="X1848">
        <v>10</v>
      </c>
      <c r="Y1848">
        <v>0.5</v>
      </c>
      <c r="Z1848">
        <v>0.73</v>
      </c>
      <c r="AA1848">
        <v>30</v>
      </c>
      <c r="AB1848">
        <v>1.56</v>
      </c>
      <c r="AC1848">
        <v>475</v>
      </c>
      <c r="AD1848">
        <v>3</v>
      </c>
      <c r="AE1848">
        <v>0.51</v>
      </c>
      <c r="AF1848">
        <v>96</v>
      </c>
      <c r="AH1848">
        <v>6</v>
      </c>
      <c r="AI1848">
        <v>1</v>
      </c>
      <c r="AJ1848">
        <v>11</v>
      </c>
      <c r="AK1848">
        <v>14</v>
      </c>
      <c r="AL1848">
        <v>0.19</v>
      </c>
      <c r="AN1848">
        <v>5</v>
      </c>
      <c r="AO1848">
        <v>93</v>
      </c>
      <c r="AP1848">
        <v>5</v>
      </c>
      <c r="AQ1848">
        <v>104</v>
      </c>
    </row>
    <row r="1849" spans="1:43" hidden="1" x14ac:dyDescent="0.25">
      <c r="A1849" t="s">
        <v>6284</v>
      </c>
      <c r="B1849" t="s">
        <v>6285</v>
      </c>
      <c r="C1849" s="1" t="str">
        <f t="shared" si="135"/>
        <v>21:0096</v>
      </c>
      <c r="D1849" s="1" t="str">
        <f t="shared" si="136"/>
        <v>21:0013</v>
      </c>
      <c r="E1849" t="s">
        <v>6286</v>
      </c>
      <c r="F1849" t="s">
        <v>6287</v>
      </c>
      <c r="H1849">
        <v>65.475972299999995</v>
      </c>
      <c r="I1849">
        <v>-112.3622477</v>
      </c>
      <c r="J1849" s="1" t="str">
        <f t="shared" si="133"/>
        <v>Till</v>
      </c>
      <c r="K1849" s="1" t="str">
        <f t="shared" si="134"/>
        <v>&lt;2 micron</v>
      </c>
      <c r="L1849">
        <v>0.1</v>
      </c>
      <c r="M1849">
        <v>3.8</v>
      </c>
      <c r="N1849">
        <v>8</v>
      </c>
      <c r="O1849">
        <v>130</v>
      </c>
      <c r="P1849">
        <v>1</v>
      </c>
      <c r="Q1849">
        <v>1</v>
      </c>
      <c r="R1849">
        <v>0.31</v>
      </c>
      <c r="S1849">
        <v>0.25</v>
      </c>
      <c r="T1849">
        <v>19</v>
      </c>
      <c r="U1849">
        <v>106</v>
      </c>
      <c r="V1849">
        <v>83</v>
      </c>
      <c r="W1849">
        <v>4.55</v>
      </c>
      <c r="X1849">
        <v>10</v>
      </c>
      <c r="Y1849">
        <v>0.5</v>
      </c>
      <c r="Z1849">
        <v>0.51</v>
      </c>
      <c r="AA1849">
        <v>30</v>
      </c>
      <c r="AB1849">
        <v>1.37</v>
      </c>
      <c r="AC1849">
        <v>370</v>
      </c>
      <c r="AD1849">
        <v>2</v>
      </c>
      <c r="AE1849">
        <v>0.48</v>
      </c>
      <c r="AF1849">
        <v>56</v>
      </c>
      <c r="AH1849">
        <v>4</v>
      </c>
      <c r="AI1849">
        <v>1</v>
      </c>
      <c r="AJ1849">
        <v>9</v>
      </c>
      <c r="AK1849">
        <v>16</v>
      </c>
      <c r="AL1849">
        <v>0.18</v>
      </c>
      <c r="AN1849">
        <v>5</v>
      </c>
      <c r="AO1849">
        <v>80</v>
      </c>
      <c r="AP1849">
        <v>5</v>
      </c>
      <c r="AQ1849">
        <v>94</v>
      </c>
    </row>
    <row r="1850" spans="1:43" hidden="1" x14ac:dyDescent="0.25">
      <c r="A1850" t="s">
        <v>6288</v>
      </c>
      <c r="B1850" t="s">
        <v>6289</v>
      </c>
      <c r="C1850" s="1" t="str">
        <f t="shared" si="135"/>
        <v>21:0096</v>
      </c>
      <c r="D1850" s="1" t="str">
        <f t="shared" si="136"/>
        <v>21:0013</v>
      </c>
      <c r="E1850" t="s">
        <v>6290</v>
      </c>
      <c r="F1850" t="s">
        <v>6291</v>
      </c>
      <c r="H1850">
        <v>65.449800600000003</v>
      </c>
      <c r="I1850">
        <v>-112.4363953</v>
      </c>
      <c r="J1850" s="1" t="str">
        <f t="shared" si="133"/>
        <v>Till</v>
      </c>
      <c r="K1850" s="1" t="str">
        <f t="shared" si="134"/>
        <v>&lt;2 micron</v>
      </c>
      <c r="L1850">
        <v>0.1</v>
      </c>
      <c r="M1850">
        <v>4.66</v>
      </c>
      <c r="N1850">
        <v>10</v>
      </c>
      <c r="O1850">
        <v>130</v>
      </c>
      <c r="P1850">
        <v>1</v>
      </c>
      <c r="Q1850">
        <v>1</v>
      </c>
      <c r="R1850">
        <v>0.21</v>
      </c>
      <c r="S1850">
        <v>0.25</v>
      </c>
      <c r="T1850">
        <v>20</v>
      </c>
      <c r="U1850">
        <v>111</v>
      </c>
      <c r="V1850">
        <v>122</v>
      </c>
      <c r="W1850">
        <v>5.96</v>
      </c>
      <c r="X1850">
        <v>10</v>
      </c>
      <c r="Y1850">
        <v>0.5</v>
      </c>
      <c r="Z1850">
        <v>0.55000000000000004</v>
      </c>
      <c r="AA1850">
        <v>40</v>
      </c>
      <c r="AB1850">
        <v>1.39</v>
      </c>
      <c r="AC1850">
        <v>345</v>
      </c>
      <c r="AD1850">
        <v>4</v>
      </c>
      <c r="AE1850">
        <v>0.56999999999999995</v>
      </c>
      <c r="AF1850">
        <v>57</v>
      </c>
      <c r="AH1850">
        <v>8</v>
      </c>
      <c r="AI1850">
        <v>1</v>
      </c>
      <c r="AJ1850">
        <v>11</v>
      </c>
      <c r="AK1850">
        <v>15</v>
      </c>
      <c r="AL1850">
        <v>0.24</v>
      </c>
      <c r="AN1850">
        <v>5</v>
      </c>
      <c r="AO1850">
        <v>104</v>
      </c>
      <c r="AP1850">
        <v>5</v>
      </c>
      <c r="AQ1850">
        <v>88</v>
      </c>
    </row>
    <row r="1851" spans="1:43" hidden="1" x14ac:dyDescent="0.25">
      <c r="A1851" t="s">
        <v>6292</v>
      </c>
      <c r="B1851" t="s">
        <v>6293</v>
      </c>
      <c r="C1851" s="1" t="str">
        <f t="shared" si="135"/>
        <v>21:0096</v>
      </c>
      <c r="D1851" s="1" t="str">
        <f t="shared" si="136"/>
        <v>21:0013</v>
      </c>
      <c r="E1851" t="s">
        <v>6294</v>
      </c>
      <c r="F1851" t="s">
        <v>6295</v>
      </c>
      <c r="H1851">
        <v>65.370706299999995</v>
      </c>
      <c r="I1851">
        <v>-112.3878947</v>
      </c>
      <c r="J1851" s="1" t="str">
        <f t="shared" si="133"/>
        <v>Till</v>
      </c>
      <c r="K1851" s="1" t="str">
        <f t="shared" si="134"/>
        <v>&lt;2 micron</v>
      </c>
      <c r="L1851">
        <v>0.1</v>
      </c>
      <c r="M1851">
        <v>5.27</v>
      </c>
      <c r="N1851">
        <v>28</v>
      </c>
      <c r="O1851">
        <v>150</v>
      </c>
      <c r="P1851">
        <v>1</v>
      </c>
      <c r="Q1851">
        <v>1</v>
      </c>
      <c r="R1851">
        <v>0.13</v>
      </c>
      <c r="S1851">
        <v>0.25</v>
      </c>
      <c r="T1851">
        <v>31</v>
      </c>
      <c r="U1851">
        <v>147</v>
      </c>
      <c r="V1851">
        <v>97</v>
      </c>
      <c r="W1851">
        <v>6.95</v>
      </c>
      <c r="X1851">
        <v>10</v>
      </c>
      <c r="Y1851">
        <v>0.5</v>
      </c>
      <c r="Z1851">
        <v>0.63</v>
      </c>
      <c r="AA1851">
        <v>30</v>
      </c>
      <c r="AB1851">
        <v>1.59</v>
      </c>
      <c r="AC1851">
        <v>405</v>
      </c>
      <c r="AD1851">
        <v>3</v>
      </c>
      <c r="AE1851">
        <v>0.53</v>
      </c>
      <c r="AF1851">
        <v>75</v>
      </c>
      <c r="AH1851">
        <v>6</v>
      </c>
      <c r="AI1851">
        <v>1</v>
      </c>
      <c r="AJ1851">
        <v>12</v>
      </c>
      <c r="AK1851">
        <v>13</v>
      </c>
      <c r="AL1851">
        <v>0.27</v>
      </c>
      <c r="AN1851">
        <v>5</v>
      </c>
      <c r="AO1851">
        <v>134</v>
      </c>
      <c r="AP1851">
        <v>5</v>
      </c>
      <c r="AQ1851">
        <v>102</v>
      </c>
    </row>
    <row r="1852" spans="1:43" hidden="1" x14ac:dyDescent="0.25">
      <c r="A1852" t="s">
        <v>6296</v>
      </c>
      <c r="B1852" t="s">
        <v>6297</v>
      </c>
      <c r="C1852" s="1" t="str">
        <f t="shared" si="135"/>
        <v>21:0096</v>
      </c>
      <c r="D1852" s="1" t="str">
        <f t="shared" si="136"/>
        <v>21:0013</v>
      </c>
      <c r="E1852" t="s">
        <v>6298</v>
      </c>
      <c r="F1852" t="s">
        <v>6299</v>
      </c>
      <c r="H1852">
        <v>65.420376200000007</v>
      </c>
      <c r="I1852">
        <v>-112.31070269999999</v>
      </c>
      <c r="J1852" s="1" t="str">
        <f t="shared" si="133"/>
        <v>Till</v>
      </c>
      <c r="K1852" s="1" t="str">
        <f t="shared" si="134"/>
        <v>&lt;2 micron</v>
      </c>
      <c r="L1852">
        <v>0.1</v>
      </c>
      <c r="M1852">
        <v>5.18</v>
      </c>
      <c r="N1852">
        <v>48</v>
      </c>
      <c r="O1852">
        <v>140</v>
      </c>
      <c r="P1852">
        <v>1.5</v>
      </c>
      <c r="Q1852">
        <v>1</v>
      </c>
      <c r="R1852">
        <v>0.19</v>
      </c>
      <c r="S1852">
        <v>0.25</v>
      </c>
      <c r="T1852">
        <v>30</v>
      </c>
      <c r="U1852">
        <v>127</v>
      </c>
      <c r="V1852">
        <v>165</v>
      </c>
      <c r="W1852">
        <v>5.92</v>
      </c>
      <c r="X1852">
        <v>10</v>
      </c>
      <c r="Y1852">
        <v>0.5</v>
      </c>
      <c r="Z1852">
        <v>0.57999999999999996</v>
      </c>
      <c r="AA1852">
        <v>30</v>
      </c>
      <c r="AB1852">
        <v>1.51</v>
      </c>
      <c r="AC1852">
        <v>400</v>
      </c>
      <c r="AD1852">
        <v>4</v>
      </c>
      <c r="AE1852">
        <v>0.56999999999999995</v>
      </c>
      <c r="AF1852">
        <v>92</v>
      </c>
      <c r="AH1852">
        <v>6</v>
      </c>
      <c r="AI1852">
        <v>1</v>
      </c>
      <c r="AJ1852">
        <v>11</v>
      </c>
      <c r="AK1852">
        <v>13</v>
      </c>
      <c r="AL1852">
        <v>0.19</v>
      </c>
      <c r="AN1852">
        <v>5</v>
      </c>
      <c r="AO1852">
        <v>90</v>
      </c>
      <c r="AP1852">
        <v>5</v>
      </c>
      <c r="AQ1852">
        <v>98</v>
      </c>
    </row>
    <row r="1853" spans="1:43" hidden="1" x14ac:dyDescent="0.25">
      <c r="A1853" t="s">
        <v>6300</v>
      </c>
      <c r="B1853" t="s">
        <v>6301</v>
      </c>
      <c r="C1853" s="1" t="str">
        <f t="shared" si="135"/>
        <v>21:0096</v>
      </c>
      <c r="D1853" s="1" t="str">
        <f t="shared" si="136"/>
        <v>21:0013</v>
      </c>
      <c r="E1853" t="s">
        <v>6302</v>
      </c>
      <c r="F1853" t="s">
        <v>6303</v>
      </c>
      <c r="H1853">
        <v>65.504923599999998</v>
      </c>
      <c r="I1853">
        <v>-112.189319</v>
      </c>
      <c r="J1853" s="1" t="str">
        <f t="shared" si="133"/>
        <v>Till</v>
      </c>
      <c r="K1853" s="1" t="str">
        <f t="shared" si="134"/>
        <v>&lt;2 micron</v>
      </c>
      <c r="L1853">
        <v>0.1</v>
      </c>
      <c r="M1853">
        <v>4.07</v>
      </c>
      <c r="N1853">
        <v>16</v>
      </c>
      <c r="O1853">
        <v>100</v>
      </c>
      <c r="P1853">
        <v>1</v>
      </c>
      <c r="Q1853">
        <v>1</v>
      </c>
      <c r="R1853">
        <v>0.25</v>
      </c>
      <c r="S1853">
        <v>0.25</v>
      </c>
      <c r="T1853">
        <v>19</v>
      </c>
      <c r="U1853">
        <v>100</v>
      </c>
      <c r="V1853">
        <v>70</v>
      </c>
      <c r="W1853">
        <v>4.34</v>
      </c>
      <c r="X1853">
        <v>10</v>
      </c>
      <c r="Y1853">
        <v>0.5</v>
      </c>
      <c r="Z1853">
        <v>0.45</v>
      </c>
      <c r="AA1853">
        <v>30</v>
      </c>
      <c r="AB1853">
        <v>1.21</v>
      </c>
      <c r="AC1853">
        <v>365</v>
      </c>
      <c r="AD1853">
        <v>2</v>
      </c>
      <c r="AE1853">
        <v>0.72</v>
      </c>
      <c r="AF1853">
        <v>48</v>
      </c>
      <c r="AH1853">
        <v>8</v>
      </c>
      <c r="AI1853">
        <v>1</v>
      </c>
      <c r="AJ1853">
        <v>9</v>
      </c>
      <c r="AK1853">
        <v>15</v>
      </c>
      <c r="AL1853">
        <v>0.16</v>
      </c>
      <c r="AN1853">
        <v>5</v>
      </c>
      <c r="AO1853">
        <v>76</v>
      </c>
      <c r="AP1853">
        <v>5</v>
      </c>
      <c r="AQ1853">
        <v>78</v>
      </c>
    </row>
    <row r="1854" spans="1:43" hidden="1" x14ac:dyDescent="0.25">
      <c r="A1854" t="s">
        <v>6304</v>
      </c>
      <c r="B1854" t="s">
        <v>6305</v>
      </c>
      <c r="C1854" s="1" t="str">
        <f t="shared" si="135"/>
        <v>21:0096</v>
      </c>
      <c r="D1854" s="1" t="str">
        <f t="shared" si="136"/>
        <v>21:0013</v>
      </c>
      <c r="E1854" t="s">
        <v>6306</v>
      </c>
      <c r="F1854" t="s">
        <v>6307</v>
      </c>
      <c r="H1854">
        <v>65.489873200000005</v>
      </c>
      <c r="I1854">
        <v>-112.04988729999999</v>
      </c>
      <c r="J1854" s="1" t="str">
        <f t="shared" si="133"/>
        <v>Till</v>
      </c>
      <c r="K1854" s="1" t="str">
        <f t="shared" si="134"/>
        <v>&lt;2 micron</v>
      </c>
      <c r="L1854">
        <v>0.1</v>
      </c>
      <c r="M1854">
        <v>3.95</v>
      </c>
      <c r="N1854">
        <v>2</v>
      </c>
      <c r="O1854">
        <v>110</v>
      </c>
      <c r="P1854">
        <v>1</v>
      </c>
      <c r="Q1854">
        <v>2</v>
      </c>
      <c r="R1854">
        <v>0.28000000000000003</v>
      </c>
      <c r="S1854">
        <v>0.25</v>
      </c>
      <c r="T1854">
        <v>21</v>
      </c>
      <c r="U1854">
        <v>88</v>
      </c>
      <c r="V1854">
        <v>77</v>
      </c>
      <c r="W1854">
        <v>4.17</v>
      </c>
      <c r="X1854">
        <v>10</v>
      </c>
      <c r="Y1854">
        <v>0.5</v>
      </c>
      <c r="Z1854">
        <v>0.4</v>
      </c>
      <c r="AA1854">
        <v>40</v>
      </c>
      <c r="AB1854">
        <v>1.05</v>
      </c>
      <c r="AC1854">
        <v>390</v>
      </c>
      <c r="AD1854">
        <v>1</v>
      </c>
      <c r="AE1854">
        <v>0.77</v>
      </c>
      <c r="AF1854">
        <v>46</v>
      </c>
      <c r="AH1854">
        <v>4</v>
      </c>
      <c r="AI1854">
        <v>1</v>
      </c>
      <c r="AJ1854">
        <v>9</v>
      </c>
      <c r="AK1854">
        <v>16</v>
      </c>
      <c r="AL1854">
        <v>0.16</v>
      </c>
      <c r="AN1854">
        <v>5</v>
      </c>
      <c r="AO1854">
        <v>68</v>
      </c>
      <c r="AP1854">
        <v>5</v>
      </c>
      <c r="AQ1854">
        <v>68</v>
      </c>
    </row>
    <row r="1855" spans="1:43" hidden="1" x14ac:dyDescent="0.25">
      <c r="A1855" t="s">
        <v>6308</v>
      </c>
      <c r="B1855" t="s">
        <v>6309</v>
      </c>
      <c r="C1855" s="1" t="str">
        <f t="shared" si="135"/>
        <v>21:0096</v>
      </c>
      <c r="D1855" s="1" t="str">
        <f t="shared" si="136"/>
        <v>21:0013</v>
      </c>
      <c r="E1855" t="s">
        <v>6310</v>
      </c>
      <c r="F1855" t="s">
        <v>6311</v>
      </c>
      <c r="H1855">
        <v>65.459726700000004</v>
      </c>
      <c r="I1855">
        <v>-112.13877479999999</v>
      </c>
      <c r="J1855" s="1" t="str">
        <f t="shared" si="133"/>
        <v>Till</v>
      </c>
      <c r="K1855" s="1" t="str">
        <f t="shared" si="134"/>
        <v>&lt;2 micron</v>
      </c>
      <c r="L1855">
        <v>0.1</v>
      </c>
      <c r="M1855">
        <v>3.38</v>
      </c>
      <c r="N1855">
        <v>12</v>
      </c>
      <c r="O1855">
        <v>120</v>
      </c>
      <c r="P1855">
        <v>0.5</v>
      </c>
      <c r="Q1855">
        <v>1</v>
      </c>
      <c r="R1855">
        <v>0.31</v>
      </c>
      <c r="S1855">
        <v>0.25</v>
      </c>
      <c r="T1855">
        <v>25</v>
      </c>
      <c r="U1855">
        <v>106</v>
      </c>
      <c r="V1855">
        <v>62</v>
      </c>
      <c r="W1855">
        <v>4.7300000000000004</v>
      </c>
      <c r="X1855">
        <v>10</v>
      </c>
      <c r="Y1855">
        <v>0.5</v>
      </c>
      <c r="Z1855">
        <v>0.54</v>
      </c>
      <c r="AA1855">
        <v>40</v>
      </c>
      <c r="AB1855">
        <v>1.37</v>
      </c>
      <c r="AC1855">
        <v>430</v>
      </c>
      <c r="AD1855">
        <v>1</v>
      </c>
      <c r="AE1855">
        <v>0.55000000000000004</v>
      </c>
      <c r="AF1855">
        <v>54</v>
      </c>
      <c r="AH1855">
        <v>6</v>
      </c>
      <c r="AI1855">
        <v>1</v>
      </c>
      <c r="AJ1855">
        <v>9</v>
      </c>
      <c r="AK1855">
        <v>18</v>
      </c>
      <c r="AL1855">
        <v>0.16</v>
      </c>
      <c r="AN1855">
        <v>5</v>
      </c>
      <c r="AO1855">
        <v>84</v>
      </c>
      <c r="AP1855">
        <v>5</v>
      </c>
      <c r="AQ1855">
        <v>80</v>
      </c>
    </row>
    <row r="1856" spans="1:43" hidden="1" x14ac:dyDescent="0.25">
      <c r="A1856" t="s">
        <v>6312</v>
      </c>
      <c r="B1856" t="s">
        <v>6313</v>
      </c>
      <c r="C1856" s="1" t="str">
        <f t="shared" si="135"/>
        <v>21:0096</v>
      </c>
      <c r="D1856" s="1" t="str">
        <f t="shared" si="136"/>
        <v>21:0013</v>
      </c>
      <c r="E1856" t="s">
        <v>6314</v>
      </c>
      <c r="F1856" t="s">
        <v>6315</v>
      </c>
      <c r="H1856">
        <v>65.422109300000002</v>
      </c>
      <c r="I1856">
        <v>-112.07887270000001</v>
      </c>
      <c r="J1856" s="1" t="str">
        <f t="shared" si="133"/>
        <v>Till</v>
      </c>
      <c r="K1856" s="1" t="str">
        <f t="shared" si="134"/>
        <v>&lt;2 micron</v>
      </c>
      <c r="L1856">
        <v>0.1</v>
      </c>
      <c r="M1856">
        <v>4.54</v>
      </c>
      <c r="N1856">
        <v>24</v>
      </c>
      <c r="O1856">
        <v>160</v>
      </c>
      <c r="P1856">
        <v>1</v>
      </c>
      <c r="Q1856">
        <v>1</v>
      </c>
      <c r="R1856">
        <v>0.27</v>
      </c>
      <c r="S1856">
        <v>0.25</v>
      </c>
      <c r="T1856">
        <v>26</v>
      </c>
      <c r="U1856">
        <v>146</v>
      </c>
      <c r="V1856">
        <v>106</v>
      </c>
      <c r="W1856">
        <v>6.56</v>
      </c>
      <c r="X1856">
        <v>10</v>
      </c>
      <c r="Y1856">
        <v>0.5</v>
      </c>
      <c r="Z1856">
        <v>0.76</v>
      </c>
      <c r="AA1856">
        <v>40</v>
      </c>
      <c r="AB1856">
        <v>1.78</v>
      </c>
      <c r="AC1856">
        <v>490</v>
      </c>
      <c r="AD1856">
        <v>3</v>
      </c>
      <c r="AE1856">
        <v>0.63</v>
      </c>
      <c r="AF1856">
        <v>74</v>
      </c>
      <c r="AH1856">
        <v>8</v>
      </c>
      <c r="AI1856">
        <v>1</v>
      </c>
      <c r="AJ1856">
        <v>14</v>
      </c>
      <c r="AK1856">
        <v>16</v>
      </c>
      <c r="AL1856">
        <v>0.22</v>
      </c>
      <c r="AN1856">
        <v>5</v>
      </c>
      <c r="AO1856">
        <v>121</v>
      </c>
      <c r="AP1856">
        <v>5</v>
      </c>
      <c r="AQ1856">
        <v>112</v>
      </c>
    </row>
    <row r="1857" spans="1:43" hidden="1" x14ac:dyDescent="0.25">
      <c r="A1857" t="s">
        <v>6316</v>
      </c>
      <c r="B1857" t="s">
        <v>6317</v>
      </c>
      <c r="C1857" s="1" t="str">
        <f t="shared" si="135"/>
        <v>21:0096</v>
      </c>
      <c r="D1857" s="1" t="str">
        <f t="shared" si="136"/>
        <v>21:0013</v>
      </c>
      <c r="E1857" t="s">
        <v>6318</v>
      </c>
      <c r="F1857" t="s">
        <v>6319</v>
      </c>
      <c r="H1857">
        <v>65.376250299999995</v>
      </c>
      <c r="I1857">
        <v>-112.0385928</v>
      </c>
      <c r="J1857" s="1" t="str">
        <f t="shared" si="133"/>
        <v>Till</v>
      </c>
      <c r="K1857" s="1" t="str">
        <f t="shared" si="134"/>
        <v>&lt;2 micron</v>
      </c>
      <c r="L1857">
        <v>0.2</v>
      </c>
      <c r="M1857">
        <v>4.6900000000000004</v>
      </c>
      <c r="N1857">
        <v>12</v>
      </c>
      <c r="O1857">
        <v>160</v>
      </c>
      <c r="P1857">
        <v>1</v>
      </c>
      <c r="Q1857">
        <v>1</v>
      </c>
      <c r="R1857">
        <v>0.3</v>
      </c>
      <c r="S1857">
        <v>0.25</v>
      </c>
      <c r="T1857">
        <v>25</v>
      </c>
      <c r="U1857">
        <v>135</v>
      </c>
      <c r="V1857">
        <v>96</v>
      </c>
      <c r="W1857">
        <v>6.25</v>
      </c>
      <c r="X1857">
        <v>5</v>
      </c>
      <c r="Y1857">
        <v>0.5</v>
      </c>
      <c r="Z1857">
        <v>0.66</v>
      </c>
      <c r="AA1857">
        <v>50</v>
      </c>
      <c r="AB1857">
        <v>1.58</v>
      </c>
      <c r="AC1857">
        <v>525</v>
      </c>
      <c r="AD1857">
        <v>4</v>
      </c>
      <c r="AE1857">
        <v>0.64</v>
      </c>
      <c r="AF1857">
        <v>63</v>
      </c>
      <c r="AH1857">
        <v>14</v>
      </c>
      <c r="AI1857">
        <v>1</v>
      </c>
      <c r="AJ1857">
        <v>13</v>
      </c>
      <c r="AK1857">
        <v>19</v>
      </c>
      <c r="AL1857">
        <v>0.24</v>
      </c>
      <c r="AN1857">
        <v>5</v>
      </c>
      <c r="AO1857">
        <v>124</v>
      </c>
      <c r="AP1857">
        <v>5</v>
      </c>
      <c r="AQ1857">
        <v>104</v>
      </c>
    </row>
    <row r="1858" spans="1:43" hidden="1" x14ac:dyDescent="0.25">
      <c r="A1858" t="s">
        <v>6320</v>
      </c>
      <c r="B1858" t="s">
        <v>6321</v>
      </c>
      <c r="C1858" s="1" t="str">
        <f t="shared" si="135"/>
        <v>21:0096</v>
      </c>
      <c r="D1858" s="1" t="str">
        <f t="shared" si="136"/>
        <v>21:0013</v>
      </c>
      <c r="E1858" t="s">
        <v>6322</v>
      </c>
      <c r="F1858" t="s">
        <v>6323</v>
      </c>
      <c r="H1858">
        <v>65.409274999999994</v>
      </c>
      <c r="I1858">
        <v>-112.2095808</v>
      </c>
      <c r="J1858" s="1" t="str">
        <f t="shared" si="133"/>
        <v>Till</v>
      </c>
      <c r="K1858" s="1" t="str">
        <f t="shared" si="134"/>
        <v>&lt;2 micron</v>
      </c>
      <c r="L1858">
        <v>0.2</v>
      </c>
      <c r="M1858">
        <v>3.19</v>
      </c>
      <c r="N1858">
        <v>4</v>
      </c>
      <c r="O1858">
        <v>150</v>
      </c>
      <c r="P1858">
        <v>0.5</v>
      </c>
      <c r="Q1858">
        <v>1</v>
      </c>
      <c r="R1858">
        <v>0.39</v>
      </c>
      <c r="S1858">
        <v>0.25</v>
      </c>
      <c r="T1858">
        <v>26</v>
      </c>
      <c r="U1858">
        <v>95</v>
      </c>
      <c r="V1858">
        <v>51</v>
      </c>
      <c r="W1858">
        <v>4.16</v>
      </c>
      <c r="X1858">
        <v>5</v>
      </c>
      <c r="Y1858">
        <v>0.5</v>
      </c>
      <c r="Z1858">
        <v>0.67</v>
      </c>
      <c r="AA1858">
        <v>40</v>
      </c>
      <c r="AB1858">
        <v>1.35</v>
      </c>
      <c r="AC1858">
        <v>515</v>
      </c>
      <c r="AD1858">
        <v>1</v>
      </c>
      <c r="AE1858">
        <v>0.56999999999999995</v>
      </c>
      <c r="AF1858">
        <v>51</v>
      </c>
      <c r="AH1858">
        <v>8</v>
      </c>
      <c r="AI1858">
        <v>1</v>
      </c>
      <c r="AJ1858">
        <v>9</v>
      </c>
      <c r="AK1858">
        <v>20</v>
      </c>
      <c r="AL1858">
        <v>0.15</v>
      </c>
      <c r="AN1858">
        <v>5</v>
      </c>
      <c r="AO1858">
        <v>78</v>
      </c>
      <c r="AP1858">
        <v>5</v>
      </c>
      <c r="AQ1858">
        <v>92</v>
      </c>
    </row>
    <row r="1859" spans="1:43" hidden="1" x14ac:dyDescent="0.25">
      <c r="A1859" t="s">
        <v>6324</v>
      </c>
      <c r="B1859" t="s">
        <v>6325</v>
      </c>
      <c r="C1859" s="1" t="str">
        <f t="shared" si="135"/>
        <v>21:0096</v>
      </c>
      <c r="D1859" s="1" t="str">
        <f t="shared" si="136"/>
        <v>21:0013</v>
      </c>
      <c r="E1859" t="s">
        <v>6326</v>
      </c>
      <c r="F1859" t="s">
        <v>6327</v>
      </c>
      <c r="H1859">
        <v>65.293373599999995</v>
      </c>
      <c r="I1859">
        <v>-112.0303988</v>
      </c>
      <c r="J1859" s="1" t="str">
        <f t="shared" si="133"/>
        <v>Till</v>
      </c>
      <c r="K1859" s="1" t="str">
        <f t="shared" si="134"/>
        <v>&lt;2 micron</v>
      </c>
      <c r="L1859">
        <v>0.1</v>
      </c>
      <c r="M1859">
        <v>4.34</v>
      </c>
      <c r="N1859">
        <v>1</v>
      </c>
      <c r="O1859">
        <v>170</v>
      </c>
      <c r="P1859">
        <v>1</v>
      </c>
      <c r="Q1859">
        <v>1</v>
      </c>
      <c r="R1859">
        <v>0.28999999999999998</v>
      </c>
      <c r="S1859">
        <v>0.25</v>
      </c>
      <c r="T1859">
        <v>32</v>
      </c>
      <c r="U1859">
        <v>139</v>
      </c>
      <c r="V1859">
        <v>104</v>
      </c>
      <c r="W1859">
        <v>5.64</v>
      </c>
      <c r="X1859">
        <v>5</v>
      </c>
      <c r="Y1859">
        <v>0.5</v>
      </c>
      <c r="Z1859">
        <v>0.8</v>
      </c>
      <c r="AA1859">
        <v>40</v>
      </c>
      <c r="AB1859">
        <v>1.63</v>
      </c>
      <c r="AC1859">
        <v>540</v>
      </c>
      <c r="AD1859">
        <v>4</v>
      </c>
      <c r="AE1859">
        <v>0.92</v>
      </c>
      <c r="AF1859">
        <v>77</v>
      </c>
      <c r="AH1859">
        <v>8</v>
      </c>
      <c r="AI1859">
        <v>1</v>
      </c>
      <c r="AJ1859">
        <v>11</v>
      </c>
      <c r="AK1859">
        <v>20</v>
      </c>
      <c r="AL1859">
        <v>0.04</v>
      </c>
      <c r="AN1859">
        <v>5</v>
      </c>
      <c r="AO1859">
        <v>101</v>
      </c>
      <c r="AP1859">
        <v>5</v>
      </c>
      <c r="AQ1859">
        <v>122</v>
      </c>
    </row>
    <row r="1860" spans="1:43" hidden="1" x14ac:dyDescent="0.25">
      <c r="A1860" t="s">
        <v>6328</v>
      </c>
      <c r="B1860" t="s">
        <v>6329</v>
      </c>
      <c r="C1860" s="1" t="str">
        <f t="shared" si="135"/>
        <v>21:0096</v>
      </c>
      <c r="D1860" s="1" t="str">
        <f t="shared" si="136"/>
        <v>21:0013</v>
      </c>
      <c r="E1860" t="s">
        <v>6330</v>
      </c>
      <c r="F1860" t="s">
        <v>6331</v>
      </c>
      <c r="H1860">
        <v>65.268705699999998</v>
      </c>
      <c r="I1860">
        <v>-112.1656504</v>
      </c>
      <c r="J1860" s="1" t="str">
        <f t="shared" si="133"/>
        <v>Till</v>
      </c>
      <c r="K1860" s="1" t="str">
        <f t="shared" si="134"/>
        <v>&lt;2 micron</v>
      </c>
      <c r="L1860">
        <v>0.1</v>
      </c>
      <c r="M1860">
        <v>4.8099999999999996</v>
      </c>
      <c r="N1860">
        <v>2</v>
      </c>
      <c r="O1860">
        <v>210</v>
      </c>
      <c r="P1860">
        <v>1.5</v>
      </c>
      <c r="Q1860">
        <v>1</v>
      </c>
      <c r="R1860">
        <v>0.2</v>
      </c>
      <c r="S1860">
        <v>0.25</v>
      </c>
      <c r="T1860">
        <v>27</v>
      </c>
      <c r="U1860">
        <v>157</v>
      </c>
      <c r="V1860">
        <v>87</v>
      </c>
      <c r="W1860">
        <v>5.8</v>
      </c>
      <c r="X1860">
        <v>5</v>
      </c>
      <c r="Y1860">
        <v>0.5</v>
      </c>
      <c r="Z1860">
        <v>0.83</v>
      </c>
      <c r="AA1860">
        <v>30</v>
      </c>
      <c r="AB1860">
        <v>1.84</v>
      </c>
      <c r="AC1860">
        <v>430</v>
      </c>
      <c r="AD1860">
        <v>1</v>
      </c>
      <c r="AE1860">
        <v>0.35</v>
      </c>
      <c r="AF1860">
        <v>81</v>
      </c>
      <c r="AH1860">
        <v>8</v>
      </c>
      <c r="AI1860">
        <v>1</v>
      </c>
      <c r="AJ1860">
        <v>13</v>
      </c>
      <c r="AK1860">
        <v>15</v>
      </c>
      <c r="AL1860">
        <v>0.23</v>
      </c>
      <c r="AN1860">
        <v>5</v>
      </c>
      <c r="AO1860">
        <v>113</v>
      </c>
      <c r="AP1860">
        <v>5</v>
      </c>
      <c r="AQ1860">
        <v>126</v>
      </c>
    </row>
    <row r="1861" spans="1:43" hidden="1" x14ac:dyDescent="0.25">
      <c r="A1861" t="s">
        <v>6332</v>
      </c>
      <c r="B1861" t="s">
        <v>6333</v>
      </c>
      <c r="C1861" s="1" t="str">
        <f t="shared" si="135"/>
        <v>21:0096</v>
      </c>
      <c r="D1861" s="1" t="str">
        <f t="shared" si="136"/>
        <v>21:0013</v>
      </c>
      <c r="E1861" t="s">
        <v>6334</v>
      </c>
      <c r="F1861" t="s">
        <v>6335</v>
      </c>
      <c r="H1861">
        <v>65.322195399999998</v>
      </c>
      <c r="I1861">
        <v>-112.2543592</v>
      </c>
      <c r="J1861" s="1" t="str">
        <f t="shared" si="133"/>
        <v>Till</v>
      </c>
      <c r="K1861" s="1" t="str">
        <f t="shared" si="134"/>
        <v>&lt;2 micron</v>
      </c>
      <c r="L1861">
        <v>0.2</v>
      </c>
      <c r="M1861">
        <v>4.29</v>
      </c>
      <c r="N1861">
        <v>18</v>
      </c>
      <c r="O1861">
        <v>160</v>
      </c>
      <c r="P1861">
        <v>1</v>
      </c>
      <c r="Q1861">
        <v>1</v>
      </c>
      <c r="R1861">
        <v>0.27</v>
      </c>
      <c r="S1861">
        <v>0.25</v>
      </c>
      <c r="T1861">
        <v>28</v>
      </c>
      <c r="U1861">
        <v>130</v>
      </c>
      <c r="V1861">
        <v>66</v>
      </c>
      <c r="W1861">
        <v>5.37</v>
      </c>
      <c r="X1861">
        <v>5</v>
      </c>
      <c r="Y1861">
        <v>0.5</v>
      </c>
      <c r="Z1861">
        <v>0.69</v>
      </c>
      <c r="AA1861">
        <v>30</v>
      </c>
      <c r="AB1861">
        <v>1.5</v>
      </c>
      <c r="AC1861">
        <v>560</v>
      </c>
      <c r="AD1861">
        <v>2</v>
      </c>
      <c r="AE1861">
        <v>0.57999999999999996</v>
      </c>
      <c r="AF1861">
        <v>66</v>
      </c>
      <c r="AH1861">
        <v>4</v>
      </c>
      <c r="AI1861">
        <v>2</v>
      </c>
      <c r="AJ1861">
        <v>11</v>
      </c>
      <c r="AK1861">
        <v>16</v>
      </c>
      <c r="AL1861">
        <v>0.22</v>
      </c>
      <c r="AN1861">
        <v>5</v>
      </c>
      <c r="AO1861">
        <v>103</v>
      </c>
      <c r="AP1861">
        <v>5</v>
      </c>
      <c r="AQ1861">
        <v>106</v>
      </c>
    </row>
    <row r="1862" spans="1:43" hidden="1" x14ac:dyDescent="0.25">
      <c r="A1862" t="s">
        <v>6336</v>
      </c>
      <c r="B1862" t="s">
        <v>6337</v>
      </c>
      <c r="C1862" s="1" t="str">
        <f t="shared" si="135"/>
        <v>21:0096</v>
      </c>
      <c r="D1862" s="1" t="str">
        <f t="shared" si="136"/>
        <v>21:0013</v>
      </c>
      <c r="E1862" t="s">
        <v>6338</v>
      </c>
      <c r="F1862" t="s">
        <v>6339</v>
      </c>
      <c r="H1862">
        <v>65.269313699999998</v>
      </c>
      <c r="I1862">
        <v>-112.4141276</v>
      </c>
      <c r="J1862" s="1" t="str">
        <f t="shared" si="133"/>
        <v>Till</v>
      </c>
      <c r="K1862" s="1" t="str">
        <f t="shared" si="134"/>
        <v>&lt;2 micron</v>
      </c>
      <c r="L1862">
        <v>0.1</v>
      </c>
      <c r="M1862">
        <v>3.81</v>
      </c>
      <c r="N1862">
        <v>2</v>
      </c>
      <c r="O1862">
        <v>100</v>
      </c>
      <c r="P1862">
        <v>1</v>
      </c>
      <c r="Q1862">
        <v>1</v>
      </c>
      <c r="R1862">
        <v>0.4</v>
      </c>
      <c r="S1862">
        <v>0.25</v>
      </c>
      <c r="T1862">
        <v>22</v>
      </c>
      <c r="U1862">
        <v>120</v>
      </c>
      <c r="V1862">
        <v>124</v>
      </c>
      <c r="W1862">
        <v>6.08</v>
      </c>
      <c r="X1862">
        <v>5</v>
      </c>
      <c r="Y1862">
        <v>0.5</v>
      </c>
      <c r="Z1862">
        <v>0.54</v>
      </c>
      <c r="AA1862">
        <v>60</v>
      </c>
      <c r="AB1862">
        <v>2.16</v>
      </c>
      <c r="AC1862">
        <v>615</v>
      </c>
      <c r="AD1862">
        <v>0.5</v>
      </c>
      <c r="AE1862">
        <v>0.66</v>
      </c>
      <c r="AF1862">
        <v>73</v>
      </c>
      <c r="AH1862">
        <v>4</v>
      </c>
      <c r="AI1862">
        <v>1</v>
      </c>
      <c r="AJ1862">
        <v>13</v>
      </c>
      <c r="AK1862">
        <v>14</v>
      </c>
      <c r="AL1862">
        <v>0.15</v>
      </c>
      <c r="AN1862">
        <v>5</v>
      </c>
      <c r="AO1862">
        <v>87</v>
      </c>
      <c r="AP1862">
        <v>5</v>
      </c>
      <c r="AQ1862">
        <v>96</v>
      </c>
    </row>
    <row r="1863" spans="1:43" hidden="1" x14ac:dyDescent="0.25">
      <c r="A1863" t="s">
        <v>6340</v>
      </c>
      <c r="B1863" t="s">
        <v>6341</v>
      </c>
      <c r="C1863" s="1" t="str">
        <f t="shared" si="135"/>
        <v>21:0096</v>
      </c>
      <c r="D1863" s="1" t="str">
        <f t="shared" si="136"/>
        <v>21:0013</v>
      </c>
      <c r="E1863" t="s">
        <v>6342</v>
      </c>
      <c r="F1863" t="s">
        <v>6343</v>
      </c>
      <c r="H1863">
        <v>65.3863044</v>
      </c>
      <c r="I1863">
        <v>-112.5058628</v>
      </c>
      <c r="J1863" s="1" t="str">
        <f t="shared" si="133"/>
        <v>Till</v>
      </c>
      <c r="K1863" s="1" t="str">
        <f t="shared" si="134"/>
        <v>&lt;2 micron</v>
      </c>
      <c r="L1863">
        <v>0.1</v>
      </c>
      <c r="M1863">
        <v>4.2699999999999996</v>
      </c>
      <c r="N1863">
        <v>84</v>
      </c>
      <c r="O1863">
        <v>110</v>
      </c>
      <c r="P1863">
        <v>1.5</v>
      </c>
      <c r="Q1863">
        <v>1</v>
      </c>
      <c r="R1863">
        <v>0.14000000000000001</v>
      </c>
      <c r="S1863">
        <v>0.25</v>
      </c>
      <c r="T1863">
        <v>22</v>
      </c>
      <c r="U1863">
        <v>126</v>
      </c>
      <c r="V1863">
        <v>136</v>
      </c>
      <c r="W1863">
        <v>5.78</v>
      </c>
      <c r="X1863">
        <v>5</v>
      </c>
      <c r="Y1863">
        <v>0.5</v>
      </c>
      <c r="Z1863">
        <v>0.36</v>
      </c>
      <c r="AA1863">
        <v>20</v>
      </c>
      <c r="AB1863">
        <v>1.1000000000000001</v>
      </c>
      <c r="AC1863">
        <v>260</v>
      </c>
      <c r="AD1863">
        <v>4</v>
      </c>
      <c r="AE1863">
        <v>0.86</v>
      </c>
      <c r="AF1863">
        <v>70</v>
      </c>
      <c r="AH1863">
        <v>2</v>
      </c>
      <c r="AI1863">
        <v>2</v>
      </c>
      <c r="AJ1863">
        <v>9</v>
      </c>
      <c r="AK1863">
        <v>12</v>
      </c>
      <c r="AL1863">
        <v>0.16</v>
      </c>
      <c r="AN1863">
        <v>5</v>
      </c>
      <c r="AO1863">
        <v>99</v>
      </c>
      <c r="AP1863">
        <v>5</v>
      </c>
      <c r="AQ1863">
        <v>68</v>
      </c>
    </row>
    <row r="1864" spans="1:43" hidden="1" x14ac:dyDescent="0.25">
      <c r="A1864" t="s">
        <v>6344</v>
      </c>
      <c r="B1864" t="s">
        <v>6345</v>
      </c>
      <c r="C1864" s="1" t="str">
        <f t="shared" ref="C1864:C1895" si="137">HYPERLINK("http://geochem.nrcan.gc.ca/cdogs/content/bdl/bdl210096_e.htm", "21:0096")</f>
        <v>21:0096</v>
      </c>
      <c r="D1864" s="1" t="str">
        <f t="shared" ref="D1864:D1895" si="138">HYPERLINK("http://geochem.nrcan.gc.ca/cdogs/content/svy/svy210013_e.htm", "21:0013")</f>
        <v>21:0013</v>
      </c>
      <c r="E1864" t="s">
        <v>6346</v>
      </c>
      <c r="F1864" t="s">
        <v>6347</v>
      </c>
      <c r="H1864">
        <v>65.421148500000001</v>
      </c>
      <c r="I1864">
        <v>-112.5558784</v>
      </c>
      <c r="J1864" s="1" t="str">
        <f t="shared" ref="J1864:J1927" si="139">HYPERLINK("http://geochem.nrcan.gc.ca/cdogs/content/kwd/kwd020044_e.htm", "Till")</f>
        <v>Till</v>
      </c>
      <c r="K1864" s="1" t="str">
        <f t="shared" ref="K1864:K1927" si="140">HYPERLINK("http://geochem.nrcan.gc.ca/cdogs/content/kwd/kwd080003_e.htm", "&lt;2 micron")</f>
        <v>&lt;2 micron</v>
      </c>
      <c r="L1864">
        <v>0.1</v>
      </c>
      <c r="M1864">
        <v>3</v>
      </c>
      <c r="N1864">
        <v>46</v>
      </c>
      <c r="O1864">
        <v>140</v>
      </c>
      <c r="P1864">
        <v>0.5</v>
      </c>
      <c r="Q1864">
        <v>2</v>
      </c>
      <c r="R1864">
        <v>0.33</v>
      </c>
      <c r="S1864">
        <v>0.25</v>
      </c>
      <c r="T1864">
        <v>18</v>
      </c>
      <c r="U1864">
        <v>112</v>
      </c>
      <c r="V1864">
        <v>138</v>
      </c>
      <c r="W1864">
        <v>4.6900000000000004</v>
      </c>
      <c r="X1864">
        <v>5</v>
      </c>
      <c r="Y1864">
        <v>0.5</v>
      </c>
      <c r="Z1864">
        <v>0.56000000000000005</v>
      </c>
      <c r="AA1864">
        <v>50</v>
      </c>
      <c r="AB1864">
        <v>1.21</v>
      </c>
      <c r="AC1864">
        <v>355</v>
      </c>
      <c r="AD1864">
        <v>4</v>
      </c>
      <c r="AE1864">
        <v>0.99</v>
      </c>
      <c r="AF1864">
        <v>56</v>
      </c>
      <c r="AH1864">
        <v>8</v>
      </c>
      <c r="AI1864">
        <v>1</v>
      </c>
      <c r="AJ1864">
        <v>9</v>
      </c>
      <c r="AK1864">
        <v>21</v>
      </c>
      <c r="AL1864">
        <v>0.06</v>
      </c>
      <c r="AN1864">
        <v>5</v>
      </c>
      <c r="AO1864">
        <v>69</v>
      </c>
      <c r="AP1864">
        <v>5</v>
      </c>
      <c r="AQ1864">
        <v>74</v>
      </c>
    </row>
    <row r="1865" spans="1:43" hidden="1" x14ac:dyDescent="0.25">
      <c r="A1865" t="s">
        <v>6348</v>
      </c>
      <c r="B1865" t="s">
        <v>6349</v>
      </c>
      <c r="C1865" s="1" t="str">
        <f t="shared" si="137"/>
        <v>21:0096</v>
      </c>
      <c r="D1865" s="1" t="str">
        <f t="shared" si="138"/>
        <v>21:0013</v>
      </c>
      <c r="E1865" t="s">
        <v>6350</v>
      </c>
      <c r="F1865" t="s">
        <v>6351</v>
      </c>
      <c r="H1865">
        <v>65.467346899999995</v>
      </c>
      <c r="I1865">
        <v>-112.881897</v>
      </c>
      <c r="J1865" s="1" t="str">
        <f t="shared" si="139"/>
        <v>Till</v>
      </c>
      <c r="K1865" s="1" t="str">
        <f t="shared" si="140"/>
        <v>&lt;2 micron</v>
      </c>
      <c r="L1865">
        <v>0.2</v>
      </c>
      <c r="M1865">
        <v>5</v>
      </c>
      <c r="N1865">
        <v>86</v>
      </c>
      <c r="O1865">
        <v>160</v>
      </c>
      <c r="P1865">
        <v>1.5</v>
      </c>
      <c r="Q1865">
        <v>1</v>
      </c>
      <c r="R1865">
        <v>0.2</v>
      </c>
      <c r="S1865">
        <v>0.25</v>
      </c>
      <c r="T1865">
        <v>22</v>
      </c>
      <c r="U1865">
        <v>119</v>
      </c>
      <c r="V1865">
        <v>162</v>
      </c>
      <c r="W1865">
        <v>5.29</v>
      </c>
      <c r="X1865">
        <v>5</v>
      </c>
      <c r="Y1865">
        <v>2</v>
      </c>
      <c r="Z1865">
        <v>0.59</v>
      </c>
      <c r="AA1865">
        <v>40</v>
      </c>
      <c r="AB1865">
        <v>1.1200000000000001</v>
      </c>
      <c r="AC1865">
        <v>345</v>
      </c>
      <c r="AD1865">
        <v>4</v>
      </c>
      <c r="AE1865">
        <v>1.22</v>
      </c>
      <c r="AF1865">
        <v>65</v>
      </c>
      <c r="AH1865">
        <v>8</v>
      </c>
      <c r="AI1865">
        <v>4</v>
      </c>
      <c r="AJ1865">
        <v>10</v>
      </c>
      <c r="AK1865">
        <v>13</v>
      </c>
      <c r="AL1865">
        <v>0.11</v>
      </c>
      <c r="AN1865">
        <v>5</v>
      </c>
      <c r="AO1865">
        <v>82</v>
      </c>
      <c r="AP1865">
        <v>5</v>
      </c>
      <c r="AQ1865">
        <v>68</v>
      </c>
    </row>
    <row r="1866" spans="1:43" hidden="1" x14ac:dyDescent="0.25">
      <c r="A1866" t="s">
        <v>6352</v>
      </c>
      <c r="B1866" t="s">
        <v>6353</v>
      </c>
      <c r="C1866" s="1" t="str">
        <f t="shared" si="137"/>
        <v>21:0096</v>
      </c>
      <c r="D1866" s="1" t="str">
        <f t="shared" si="138"/>
        <v>21:0013</v>
      </c>
      <c r="E1866" t="s">
        <v>6354</v>
      </c>
      <c r="F1866" t="s">
        <v>6355</v>
      </c>
      <c r="H1866">
        <v>65.4144644</v>
      </c>
      <c r="I1866">
        <v>-112.7924084</v>
      </c>
      <c r="J1866" s="1" t="str">
        <f t="shared" si="139"/>
        <v>Till</v>
      </c>
      <c r="K1866" s="1" t="str">
        <f t="shared" si="140"/>
        <v>&lt;2 micron</v>
      </c>
      <c r="L1866">
        <v>0.2</v>
      </c>
      <c r="M1866">
        <v>5.03</v>
      </c>
      <c r="N1866">
        <v>74</v>
      </c>
      <c r="O1866">
        <v>90</v>
      </c>
      <c r="P1866">
        <v>1</v>
      </c>
      <c r="Q1866">
        <v>1</v>
      </c>
      <c r="R1866">
        <v>0.15</v>
      </c>
      <c r="S1866">
        <v>0.25</v>
      </c>
      <c r="T1866">
        <v>16</v>
      </c>
      <c r="U1866">
        <v>107</v>
      </c>
      <c r="V1866">
        <v>112</v>
      </c>
      <c r="W1866">
        <v>6.03</v>
      </c>
      <c r="X1866">
        <v>5</v>
      </c>
      <c r="Y1866">
        <v>0.5</v>
      </c>
      <c r="Z1866">
        <v>0.27</v>
      </c>
      <c r="AA1866">
        <v>20</v>
      </c>
      <c r="AB1866">
        <v>0.69</v>
      </c>
      <c r="AC1866">
        <v>260</v>
      </c>
      <c r="AD1866">
        <v>6</v>
      </c>
      <c r="AE1866">
        <v>1.1299999999999999</v>
      </c>
      <c r="AF1866">
        <v>41</v>
      </c>
      <c r="AH1866">
        <v>10</v>
      </c>
      <c r="AI1866">
        <v>1</v>
      </c>
      <c r="AJ1866">
        <v>8</v>
      </c>
      <c r="AK1866">
        <v>14</v>
      </c>
      <c r="AL1866">
        <v>0.18</v>
      </c>
      <c r="AN1866">
        <v>5</v>
      </c>
      <c r="AO1866">
        <v>89</v>
      </c>
      <c r="AP1866">
        <v>5</v>
      </c>
      <c r="AQ1866">
        <v>42</v>
      </c>
    </row>
    <row r="1867" spans="1:43" hidden="1" x14ac:dyDescent="0.25">
      <c r="A1867" t="s">
        <v>6356</v>
      </c>
      <c r="B1867" t="s">
        <v>6357</v>
      </c>
      <c r="C1867" s="1" t="str">
        <f t="shared" si="137"/>
        <v>21:0096</v>
      </c>
      <c r="D1867" s="1" t="str">
        <f t="shared" si="138"/>
        <v>21:0013</v>
      </c>
      <c r="E1867" t="s">
        <v>6358</v>
      </c>
      <c r="F1867" t="s">
        <v>6359</v>
      </c>
      <c r="H1867">
        <v>65.376140899999996</v>
      </c>
      <c r="I1867">
        <v>-112.81264419999999</v>
      </c>
      <c r="J1867" s="1" t="str">
        <f t="shared" si="139"/>
        <v>Till</v>
      </c>
      <c r="K1867" s="1" t="str">
        <f t="shared" si="140"/>
        <v>&lt;2 micron</v>
      </c>
      <c r="L1867">
        <v>0.4</v>
      </c>
      <c r="M1867">
        <v>5.14</v>
      </c>
      <c r="N1867">
        <v>38</v>
      </c>
      <c r="O1867">
        <v>100</v>
      </c>
      <c r="P1867">
        <v>1</v>
      </c>
      <c r="Q1867">
        <v>1</v>
      </c>
      <c r="R1867">
        <v>0.19</v>
      </c>
      <c r="S1867">
        <v>0.25</v>
      </c>
      <c r="T1867">
        <v>18</v>
      </c>
      <c r="U1867">
        <v>116</v>
      </c>
      <c r="V1867">
        <v>75</v>
      </c>
      <c r="W1867">
        <v>6.7</v>
      </c>
      <c r="X1867">
        <v>5</v>
      </c>
      <c r="Y1867">
        <v>0.5</v>
      </c>
      <c r="Z1867">
        <v>0.35</v>
      </c>
      <c r="AA1867">
        <v>30</v>
      </c>
      <c r="AB1867">
        <v>1.05</v>
      </c>
      <c r="AC1867">
        <v>285</v>
      </c>
      <c r="AD1867">
        <v>4</v>
      </c>
      <c r="AE1867">
        <v>0.73</v>
      </c>
      <c r="AF1867">
        <v>50</v>
      </c>
      <c r="AH1867">
        <v>4</v>
      </c>
      <c r="AI1867">
        <v>1</v>
      </c>
      <c r="AJ1867">
        <v>10</v>
      </c>
      <c r="AK1867">
        <v>14</v>
      </c>
      <c r="AL1867">
        <v>0.24</v>
      </c>
      <c r="AN1867">
        <v>5</v>
      </c>
      <c r="AO1867">
        <v>113</v>
      </c>
      <c r="AP1867">
        <v>5</v>
      </c>
      <c r="AQ1867">
        <v>66</v>
      </c>
    </row>
    <row r="1868" spans="1:43" hidden="1" x14ac:dyDescent="0.25">
      <c r="A1868" t="s">
        <v>6360</v>
      </c>
      <c r="B1868" t="s">
        <v>6361</v>
      </c>
      <c r="C1868" s="1" t="str">
        <f t="shared" si="137"/>
        <v>21:0096</v>
      </c>
      <c r="D1868" s="1" t="str">
        <f t="shared" si="138"/>
        <v>21:0013</v>
      </c>
      <c r="E1868" t="s">
        <v>6362</v>
      </c>
      <c r="F1868" t="s">
        <v>6363</v>
      </c>
      <c r="H1868">
        <v>65.336677199999997</v>
      </c>
      <c r="I1868">
        <v>-112.9527975</v>
      </c>
      <c r="J1868" s="1" t="str">
        <f t="shared" si="139"/>
        <v>Till</v>
      </c>
      <c r="K1868" s="1" t="str">
        <f t="shared" si="140"/>
        <v>&lt;2 micron</v>
      </c>
      <c r="L1868">
        <v>0.1</v>
      </c>
      <c r="M1868">
        <v>5.0999999999999996</v>
      </c>
      <c r="N1868">
        <v>140</v>
      </c>
      <c r="O1868">
        <v>90</v>
      </c>
      <c r="P1868">
        <v>1</v>
      </c>
      <c r="Q1868">
        <v>1</v>
      </c>
      <c r="R1868">
        <v>0.13</v>
      </c>
      <c r="S1868">
        <v>0.25</v>
      </c>
      <c r="T1868">
        <v>23</v>
      </c>
      <c r="U1868">
        <v>113</v>
      </c>
      <c r="V1868">
        <v>92</v>
      </c>
      <c r="W1868">
        <v>6.23</v>
      </c>
      <c r="X1868">
        <v>5</v>
      </c>
      <c r="Y1868">
        <v>0.5</v>
      </c>
      <c r="Z1868">
        <v>0.25</v>
      </c>
      <c r="AA1868">
        <v>20</v>
      </c>
      <c r="AB1868">
        <v>0.76</v>
      </c>
      <c r="AC1868">
        <v>270</v>
      </c>
      <c r="AD1868">
        <v>4</v>
      </c>
      <c r="AE1868">
        <v>0.82</v>
      </c>
      <c r="AF1868">
        <v>53</v>
      </c>
      <c r="AH1868">
        <v>6</v>
      </c>
      <c r="AI1868">
        <v>1</v>
      </c>
      <c r="AJ1868">
        <v>9</v>
      </c>
      <c r="AK1868">
        <v>12</v>
      </c>
      <c r="AL1868">
        <v>0.18</v>
      </c>
      <c r="AN1868">
        <v>5</v>
      </c>
      <c r="AO1868">
        <v>92</v>
      </c>
      <c r="AP1868">
        <v>5</v>
      </c>
      <c r="AQ1868">
        <v>56</v>
      </c>
    </row>
    <row r="1869" spans="1:43" hidden="1" x14ac:dyDescent="0.25">
      <c r="A1869" t="s">
        <v>6364</v>
      </c>
      <c r="B1869" t="s">
        <v>6365</v>
      </c>
      <c r="C1869" s="1" t="str">
        <f t="shared" si="137"/>
        <v>21:0096</v>
      </c>
      <c r="D1869" s="1" t="str">
        <f t="shared" si="138"/>
        <v>21:0013</v>
      </c>
      <c r="E1869" t="s">
        <v>6366</v>
      </c>
      <c r="F1869" t="s">
        <v>6367</v>
      </c>
      <c r="H1869">
        <v>65.302966400000003</v>
      </c>
      <c r="I1869">
        <v>-112.8559972</v>
      </c>
      <c r="J1869" s="1" t="str">
        <f t="shared" si="139"/>
        <v>Till</v>
      </c>
      <c r="K1869" s="1" t="str">
        <f t="shared" si="140"/>
        <v>&lt;2 micron</v>
      </c>
      <c r="L1869">
        <v>0.1</v>
      </c>
      <c r="M1869">
        <v>5.0599999999999996</v>
      </c>
      <c r="N1869">
        <v>80</v>
      </c>
      <c r="O1869">
        <v>220</v>
      </c>
      <c r="P1869">
        <v>1.5</v>
      </c>
      <c r="Q1869">
        <v>1</v>
      </c>
      <c r="R1869">
        <v>0.19</v>
      </c>
      <c r="S1869">
        <v>0.25</v>
      </c>
      <c r="T1869">
        <v>36</v>
      </c>
      <c r="U1869">
        <v>153</v>
      </c>
      <c r="V1869">
        <v>183</v>
      </c>
      <c r="W1869">
        <v>5.67</v>
      </c>
      <c r="X1869">
        <v>5</v>
      </c>
      <c r="Y1869">
        <v>0.5</v>
      </c>
      <c r="Z1869">
        <v>0.88</v>
      </c>
      <c r="AA1869">
        <v>20</v>
      </c>
      <c r="AB1869">
        <v>1.63</v>
      </c>
      <c r="AC1869">
        <v>455</v>
      </c>
      <c r="AD1869">
        <v>2</v>
      </c>
      <c r="AE1869">
        <v>0.83</v>
      </c>
      <c r="AF1869">
        <v>110</v>
      </c>
      <c r="AH1869">
        <v>6</v>
      </c>
      <c r="AI1869">
        <v>1</v>
      </c>
      <c r="AJ1869">
        <v>13</v>
      </c>
      <c r="AK1869">
        <v>12</v>
      </c>
      <c r="AL1869">
        <v>0.18</v>
      </c>
      <c r="AN1869">
        <v>5</v>
      </c>
      <c r="AO1869">
        <v>98</v>
      </c>
      <c r="AP1869">
        <v>5</v>
      </c>
      <c r="AQ1869">
        <v>106</v>
      </c>
    </row>
    <row r="1870" spans="1:43" hidden="1" x14ac:dyDescent="0.25">
      <c r="A1870" t="s">
        <v>6368</v>
      </c>
      <c r="B1870" t="s">
        <v>6369</v>
      </c>
      <c r="C1870" s="1" t="str">
        <f t="shared" si="137"/>
        <v>21:0096</v>
      </c>
      <c r="D1870" s="1" t="str">
        <f t="shared" si="138"/>
        <v>21:0013</v>
      </c>
      <c r="E1870" t="s">
        <v>6370</v>
      </c>
      <c r="F1870" t="s">
        <v>6371</v>
      </c>
      <c r="H1870">
        <v>65.259658999999999</v>
      </c>
      <c r="I1870">
        <v>-112.75885220000001</v>
      </c>
      <c r="J1870" s="1" t="str">
        <f t="shared" si="139"/>
        <v>Till</v>
      </c>
      <c r="K1870" s="1" t="str">
        <f t="shared" si="140"/>
        <v>&lt;2 micron</v>
      </c>
      <c r="L1870">
        <v>0.2</v>
      </c>
      <c r="M1870">
        <v>5.28</v>
      </c>
      <c r="N1870">
        <v>42</v>
      </c>
      <c r="O1870">
        <v>190</v>
      </c>
      <c r="P1870">
        <v>2</v>
      </c>
      <c r="Q1870">
        <v>1</v>
      </c>
      <c r="R1870">
        <v>0.16</v>
      </c>
      <c r="S1870">
        <v>0.25</v>
      </c>
      <c r="T1870">
        <v>35</v>
      </c>
      <c r="U1870">
        <v>146</v>
      </c>
      <c r="V1870">
        <v>200</v>
      </c>
      <c r="W1870">
        <v>5.89</v>
      </c>
      <c r="X1870">
        <v>5</v>
      </c>
      <c r="Y1870">
        <v>0.5</v>
      </c>
      <c r="Z1870">
        <v>0.79</v>
      </c>
      <c r="AA1870">
        <v>30</v>
      </c>
      <c r="AB1870">
        <v>1.55</v>
      </c>
      <c r="AC1870">
        <v>535</v>
      </c>
      <c r="AD1870">
        <v>4</v>
      </c>
      <c r="AE1870">
        <v>0.81</v>
      </c>
      <c r="AF1870">
        <v>110</v>
      </c>
      <c r="AH1870">
        <v>12</v>
      </c>
      <c r="AI1870">
        <v>1</v>
      </c>
      <c r="AJ1870">
        <v>12</v>
      </c>
      <c r="AK1870">
        <v>11</v>
      </c>
      <c r="AL1870">
        <v>0.19</v>
      </c>
      <c r="AN1870">
        <v>5</v>
      </c>
      <c r="AO1870">
        <v>94</v>
      </c>
      <c r="AP1870">
        <v>5</v>
      </c>
      <c r="AQ1870">
        <v>120</v>
      </c>
    </row>
    <row r="1871" spans="1:43" hidden="1" x14ac:dyDescent="0.25">
      <c r="A1871" t="s">
        <v>6372</v>
      </c>
      <c r="B1871" t="s">
        <v>6373</v>
      </c>
      <c r="C1871" s="1" t="str">
        <f t="shared" si="137"/>
        <v>21:0096</v>
      </c>
      <c r="D1871" s="1" t="str">
        <f t="shared" si="138"/>
        <v>21:0013</v>
      </c>
      <c r="E1871" t="s">
        <v>6374</v>
      </c>
      <c r="F1871" t="s">
        <v>6375</v>
      </c>
      <c r="H1871">
        <v>65.546754199999995</v>
      </c>
      <c r="I1871">
        <v>-113.22792990000001</v>
      </c>
      <c r="J1871" s="1" t="str">
        <f t="shared" si="139"/>
        <v>Till</v>
      </c>
      <c r="K1871" s="1" t="str">
        <f t="shared" si="140"/>
        <v>&lt;2 micron</v>
      </c>
      <c r="L1871">
        <v>0.1</v>
      </c>
      <c r="M1871">
        <v>3.89</v>
      </c>
      <c r="N1871">
        <v>42</v>
      </c>
      <c r="O1871">
        <v>170</v>
      </c>
      <c r="P1871">
        <v>1</v>
      </c>
      <c r="Q1871">
        <v>1</v>
      </c>
      <c r="R1871">
        <v>0.34</v>
      </c>
      <c r="S1871">
        <v>0.25</v>
      </c>
      <c r="T1871">
        <v>23</v>
      </c>
      <c r="U1871">
        <v>106</v>
      </c>
      <c r="V1871">
        <v>96</v>
      </c>
      <c r="W1871">
        <v>4.55</v>
      </c>
      <c r="X1871">
        <v>5</v>
      </c>
      <c r="Y1871">
        <v>0.5</v>
      </c>
      <c r="Z1871">
        <v>0.69</v>
      </c>
      <c r="AA1871">
        <v>30</v>
      </c>
      <c r="AB1871">
        <v>1.46</v>
      </c>
      <c r="AC1871">
        <v>400</v>
      </c>
      <c r="AD1871">
        <v>1</v>
      </c>
      <c r="AE1871">
        <v>0.4</v>
      </c>
      <c r="AF1871">
        <v>67</v>
      </c>
      <c r="AH1871">
        <v>4</v>
      </c>
      <c r="AI1871">
        <v>1</v>
      </c>
      <c r="AJ1871">
        <v>10</v>
      </c>
      <c r="AK1871">
        <v>16</v>
      </c>
      <c r="AL1871">
        <v>0.17</v>
      </c>
      <c r="AN1871">
        <v>5</v>
      </c>
      <c r="AO1871">
        <v>74</v>
      </c>
      <c r="AP1871">
        <v>5</v>
      </c>
      <c r="AQ1871">
        <v>86</v>
      </c>
    </row>
    <row r="1872" spans="1:43" hidden="1" x14ac:dyDescent="0.25">
      <c r="A1872" t="s">
        <v>6376</v>
      </c>
      <c r="B1872" t="s">
        <v>6377</v>
      </c>
      <c r="C1872" s="1" t="str">
        <f t="shared" si="137"/>
        <v>21:0096</v>
      </c>
      <c r="D1872" s="1" t="str">
        <f t="shared" si="138"/>
        <v>21:0013</v>
      </c>
      <c r="E1872" t="s">
        <v>6378</v>
      </c>
      <c r="F1872" t="s">
        <v>6379</v>
      </c>
      <c r="H1872">
        <v>65.591396099999997</v>
      </c>
      <c r="I1872">
        <v>-113.149953</v>
      </c>
      <c r="J1872" s="1" t="str">
        <f t="shared" si="139"/>
        <v>Till</v>
      </c>
      <c r="K1872" s="1" t="str">
        <f t="shared" si="140"/>
        <v>&lt;2 micron</v>
      </c>
      <c r="L1872">
        <v>0.1</v>
      </c>
      <c r="M1872">
        <v>5.37</v>
      </c>
      <c r="N1872">
        <v>120</v>
      </c>
      <c r="O1872">
        <v>170</v>
      </c>
      <c r="P1872">
        <v>1.5</v>
      </c>
      <c r="Q1872">
        <v>1</v>
      </c>
      <c r="R1872">
        <v>0.26</v>
      </c>
      <c r="S1872">
        <v>0.25</v>
      </c>
      <c r="T1872">
        <v>40</v>
      </c>
      <c r="U1872">
        <v>153</v>
      </c>
      <c r="V1872">
        <v>310</v>
      </c>
      <c r="W1872">
        <v>6.98</v>
      </c>
      <c r="X1872">
        <v>5</v>
      </c>
      <c r="Y1872">
        <v>1</v>
      </c>
      <c r="Z1872">
        <v>0.81</v>
      </c>
      <c r="AA1872">
        <v>40</v>
      </c>
      <c r="AB1872">
        <v>1.78</v>
      </c>
      <c r="AC1872">
        <v>610</v>
      </c>
      <c r="AD1872">
        <v>6</v>
      </c>
      <c r="AE1872">
        <v>0.6</v>
      </c>
      <c r="AF1872">
        <v>124</v>
      </c>
      <c r="AH1872">
        <v>8</v>
      </c>
      <c r="AI1872">
        <v>1</v>
      </c>
      <c r="AJ1872">
        <v>16</v>
      </c>
      <c r="AK1872">
        <v>12</v>
      </c>
      <c r="AL1872">
        <v>0.19</v>
      </c>
      <c r="AN1872">
        <v>5</v>
      </c>
      <c r="AO1872">
        <v>104</v>
      </c>
      <c r="AP1872">
        <v>5</v>
      </c>
      <c r="AQ1872">
        <v>144</v>
      </c>
    </row>
    <row r="1873" spans="1:43" hidden="1" x14ac:dyDescent="0.25">
      <c r="A1873" t="s">
        <v>6380</v>
      </c>
      <c r="B1873" t="s">
        <v>6381</v>
      </c>
      <c r="C1873" s="1" t="str">
        <f t="shared" si="137"/>
        <v>21:0096</v>
      </c>
      <c r="D1873" s="1" t="str">
        <f t="shared" si="138"/>
        <v>21:0013</v>
      </c>
      <c r="E1873" t="s">
        <v>6378</v>
      </c>
      <c r="F1873" t="s">
        <v>6382</v>
      </c>
      <c r="H1873">
        <v>65.591396099999997</v>
      </c>
      <c r="I1873">
        <v>-113.149953</v>
      </c>
      <c r="J1873" s="1" t="str">
        <f t="shared" si="139"/>
        <v>Till</v>
      </c>
      <c r="K1873" s="1" t="str">
        <f t="shared" si="140"/>
        <v>&lt;2 micron</v>
      </c>
      <c r="L1873">
        <v>0.1</v>
      </c>
      <c r="M1873">
        <v>0.8</v>
      </c>
      <c r="N1873">
        <v>114</v>
      </c>
      <c r="O1873">
        <v>80</v>
      </c>
      <c r="Q1873">
        <v>1</v>
      </c>
      <c r="R1873">
        <v>0.01</v>
      </c>
      <c r="S1873">
        <v>0.25</v>
      </c>
      <c r="T1873">
        <v>22</v>
      </c>
      <c r="U1873">
        <v>61</v>
      </c>
      <c r="V1873">
        <v>50</v>
      </c>
      <c r="W1873">
        <v>15</v>
      </c>
      <c r="X1873">
        <v>5</v>
      </c>
      <c r="Y1873">
        <v>0.5</v>
      </c>
      <c r="Z1873">
        <v>0.81</v>
      </c>
      <c r="AB1873">
        <v>0.26</v>
      </c>
      <c r="AC1873">
        <v>60</v>
      </c>
      <c r="AD1873">
        <v>0.5</v>
      </c>
      <c r="AE1873">
        <v>0.47</v>
      </c>
      <c r="AF1873">
        <v>10</v>
      </c>
      <c r="AH1873">
        <v>64</v>
      </c>
      <c r="AI1873">
        <v>1</v>
      </c>
      <c r="AJ1873">
        <v>6</v>
      </c>
      <c r="AK1873">
        <v>32</v>
      </c>
      <c r="AL1873">
        <v>0.03</v>
      </c>
      <c r="AN1873">
        <v>5</v>
      </c>
      <c r="AO1873">
        <v>91</v>
      </c>
      <c r="AP1873">
        <v>5</v>
      </c>
      <c r="AQ1873">
        <v>52</v>
      </c>
    </row>
    <row r="1874" spans="1:43" hidden="1" x14ac:dyDescent="0.25">
      <c r="A1874" t="s">
        <v>6383</v>
      </c>
      <c r="B1874" t="s">
        <v>6384</v>
      </c>
      <c r="C1874" s="1" t="str">
        <f t="shared" si="137"/>
        <v>21:0096</v>
      </c>
      <c r="D1874" s="1" t="str">
        <f t="shared" si="138"/>
        <v>21:0013</v>
      </c>
      <c r="E1874" t="s">
        <v>6385</v>
      </c>
      <c r="F1874" t="s">
        <v>6386</v>
      </c>
      <c r="H1874">
        <v>65.525456500000004</v>
      </c>
      <c r="I1874">
        <v>-113.4176164</v>
      </c>
      <c r="J1874" s="1" t="str">
        <f t="shared" si="139"/>
        <v>Till</v>
      </c>
      <c r="K1874" s="1" t="str">
        <f t="shared" si="140"/>
        <v>&lt;2 micron</v>
      </c>
      <c r="L1874">
        <v>0.2</v>
      </c>
      <c r="M1874">
        <v>4.4800000000000004</v>
      </c>
      <c r="N1874">
        <v>44</v>
      </c>
      <c r="O1874">
        <v>190</v>
      </c>
      <c r="P1874">
        <v>1</v>
      </c>
      <c r="Q1874">
        <v>1</v>
      </c>
      <c r="R1874">
        <v>0.33</v>
      </c>
      <c r="S1874">
        <v>0.25</v>
      </c>
      <c r="T1874">
        <v>24</v>
      </c>
      <c r="U1874">
        <v>154</v>
      </c>
      <c r="V1874">
        <v>153</v>
      </c>
      <c r="W1874">
        <v>6.27</v>
      </c>
      <c r="X1874">
        <v>5</v>
      </c>
      <c r="Y1874">
        <v>0.5</v>
      </c>
      <c r="Z1874">
        <v>0.98</v>
      </c>
      <c r="AA1874">
        <v>40</v>
      </c>
      <c r="AB1874">
        <v>2.08</v>
      </c>
      <c r="AC1874">
        <v>495</v>
      </c>
      <c r="AD1874">
        <v>3</v>
      </c>
      <c r="AE1874">
        <v>0.48</v>
      </c>
      <c r="AF1874">
        <v>89</v>
      </c>
      <c r="AH1874">
        <v>6</v>
      </c>
      <c r="AI1874">
        <v>1</v>
      </c>
      <c r="AJ1874">
        <v>16</v>
      </c>
      <c r="AK1874">
        <v>15</v>
      </c>
      <c r="AL1874">
        <v>0.21</v>
      </c>
      <c r="AN1874">
        <v>5</v>
      </c>
      <c r="AO1874">
        <v>117</v>
      </c>
      <c r="AP1874">
        <v>5</v>
      </c>
      <c r="AQ1874">
        <v>124</v>
      </c>
    </row>
    <row r="1875" spans="1:43" hidden="1" x14ac:dyDescent="0.25">
      <c r="A1875" t="s">
        <v>6387</v>
      </c>
      <c r="B1875" t="s">
        <v>6388</v>
      </c>
      <c r="C1875" s="1" t="str">
        <f t="shared" si="137"/>
        <v>21:0096</v>
      </c>
      <c r="D1875" s="1" t="str">
        <f t="shared" si="138"/>
        <v>21:0013</v>
      </c>
      <c r="E1875" t="s">
        <v>6389</v>
      </c>
      <c r="F1875" t="s">
        <v>6390</v>
      </c>
      <c r="H1875">
        <v>65.610345699999996</v>
      </c>
      <c r="I1875">
        <v>-113.3373459</v>
      </c>
      <c r="J1875" s="1" t="str">
        <f t="shared" si="139"/>
        <v>Till</v>
      </c>
      <c r="K1875" s="1" t="str">
        <f t="shared" si="140"/>
        <v>&lt;2 micron</v>
      </c>
      <c r="L1875">
        <v>0.1</v>
      </c>
      <c r="M1875">
        <v>3.97</v>
      </c>
      <c r="N1875">
        <v>22</v>
      </c>
      <c r="O1875">
        <v>150</v>
      </c>
      <c r="P1875">
        <v>1</v>
      </c>
      <c r="Q1875">
        <v>1</v>
      </c>
      <c r="R1875">
        <v>0.46</v>
      </c>
      <c r="S1875">
        <v>0.25</v>
      </c>
      <c r="T1875">
        <v>26</v>
      </c>
      <c r="U1875">
        <v>98</v>
      </c>
      <c r="V1875">
        <v>97</v>
      </c>
      <c r="W1875">
        <v>4.66</v>
      </c>
      <c r="X1875">
        <v>5</v>
      </c>
      <c r="Y1875">
        <v>0.5</v>
      </c>
      <c r="Z1875">
        <v>0.66</v>
      </c>
      <c r="AA1875">
        <v>40</v>
      </c>
      <c r="AB1875">
        <v>1.73</v>
      </c>
      <c r="AC1875">
        <v>530</v>
      </c>
      <c r="AD1875">
        <v>0.5</v>
      </c>
      <c r="AE1875">
        <v>0.64</v>
      </c>
      <c r="AF1875">
        <v>69</v>
      </c>
      <c r="AH1875">
        <v>6</v>
      </c>
      <c r="AI1875">
        <v>1</v>
      </c>
      <c r="AJ1875">
        <v>11</v>
      </c>
      <c r="AK1875">
        <v>17</v>
      </c>
      <c r="AL1875">
        <v>0.11</v>
      </c>
      <c r="AN1875">
        <v>5</v>
      </c>
      <c r="AO1875">
        <v>80</v>
      </c>
      <c r="AP1875">
        <v>5</v>
      </c>
      <c r="AQ1875">
        <v>98</v>
      </c>
    </row>
    <row r="1876" spans="1:43" hidden="1" x14ac:dyDescent="0.25">
      <c r="A1876" t="s">
        <v>6391</v>
      </c>
      <c r="B1876" t="s">
        <v>6392</v>
      </c>
      <c r="C1876" s="1" t="str">
        <f t="shared" si="137"/>
        <v>21:0096</v>
      </c>
      <c r="D1876" s="1" t="str">
        <f t="shared" si="138"/>
        <v>21:0013</v>
      </c>
      <c r="E1876" t="s">
        <v>6393</v>
      </c>
      <c r="F1876" t="s">
        <v>6394</v>
      </c>
      <c r="H1876">
        <v>65.637029100000007</v>
      </c>
      <c r="I1876">
        <v>-113.3965692</v>
      </c>
      <c r="J1876" s="1" t="str">
        <f t="shared" si="139"/>
        <v>Till</v>
      </c>
      <c r="K1876" s="1" t="str">
        <f t="shared" si="140"/>
        <v>&lt;2 micron</v>
      </c>
      <c r="L1876">
        <v>0.4</v>
      </c>
      <c r="M1876">
        <v>3</v>
      </c>
      <c r="N1876">
        <v>152</v>
      </c>
      <c r="O1876">
        <v>120</v>
      </c>
      <c r="Q1876">
        <v>1</v>
      </c>
      <c r="R1876">
        <v>0.54</v>
      </c>
      <c r="S1876">
        <v>0.25</v>
      </c>
      <c r="T1876">
        <v>26</v>
      </c>
      <c r="U1876">
        <v>188</v>
      </c>
      <c r="V1876">
        <v>106</v>
      </c>
      <c r="W1876">
        <v>5.84</v>
      </c>
      <c r="X1876">
        <v>5</v>
      </c>
      <c r="Y1876">
        <v>0.5</v>
      </c>
      <c r="Z1876">
        <v>0.6</v>
      </c>
      <c r="AA1876">
        <v>60</v>
      </c>
      <c r="AB1876">
        <v>1.78</v>
      </c>
      <c r="AC1876">
        <v>430</v>
      </c>
      <c r="AD1876">
        <v>14</v>
      </c>
      <c r="AE1876">
        <v>1.78</v>
      </c>
      <c r="AF1876">
        <v>90</v>
      </c>
      <c r="AH1876">
        <v>16</v>
      </c>
      <c r="AI1876">
        <v>1</v>
      </c>
      <c r="AJ1876">
        <v>10</v>
      </c>
      <c r="AK1876">
        <v>22</v>
      </c>
      <c r="AL1876">
        <v>0.06</v>
      </c>
      <c r="AN1876">
        <v>5</v>
      </c>
      <c r="AO1876">
        <v>94</v>
      </c>
      <c r="AP1876">
        <v>5</v>
      </c>
      <c r="AQ1876">
        <v>96</v>
      </c>
    </row>
    <row r="1877" spans="1:43" hidden="1" x14ac:dyDescent="0.25">
      <c r="A1877" t="s">
        <v>6395</v>
      </c>
      <c r="B1877" t="s">
        <v>6396</v>
      </c>
      <c r="C1877" s="1" t="str">
        <f t="shared" si="137"/>
        <v>21:0096</v>
      </c>
      <c r="D1877" s="1" t="str">
        <f t="shared" si="138"/>
        <v>21:0013</v>
      </c>
      <c r="E1877" t="s">
        <v>6397</v>
      </c>
      <c r="F1877" t="s">
        <v>6398</v>
      </c>
      <c r="H1877">
        <v>65.642089299999995</v>
      </c>
      <c r="I1877">
        <v>-113.4686555</v>
      </c>
      <c r="J1877" s="1" t="str">
        <f t="shared" si="139"/>
        <v>Till</v>
      </c>
      <c r="K1877" s="1" t="str">
        <f t="shared" si="140"/>
        <v>&lt;2 micron</v>
      </c>
      <c r="L1877">
        <v>0.1</v>
      </c>
      <c r="M1877">
        <v>3.99</v>
      </c>
      <c r="N1877">
        <v>62</v>
      </c>
      <c r="O1877">
        <v>150</v>
      </c>
      <c r="P1877">
        <v>1.5</v>
      </c>
      <c r="Q1877">
        <v>1</v>
      </c>
      <c r="R1877">
        <v>0.33</v>
      </c>
      <c r="S1877">
        <v>0.25</v>
      </c>
      <c r="T1877">
        <v>39</v>
      </c>
      <c r="U1877">
        <v>92</v>
      </c>
      <c r="V1877">
        <v>122</v>
      </c>
      <c r="W1877">
        <v>5.04</v>
      </c>
      <c r="X1877">
        <v>5</v>
      </c>
      <c r="Y1877">
        <v>0.5</v>
      </c>
      <c r="Z1877">
        <v>0.49</v>
      </c>
      <c r="AA1877">
        <v>40</v>
      </c>
      <c r="AB1877">
        <v>1.18</v>
      </c>
      <c r="AC1877">
        <v>590</v>
      </c>
      <c r="AD1877">
        <v>2</v>
      </c>
      <c r="AE1877">
        <v>1.04</v>
      </c>
      <c r="AF1877">
        <v>66</v>
      </c>
      <c r="AH1877">
        <v>8</v>
      </c>
      <c r="AI1877">
        <v>1</v>
      </c>
      <c r="AJ1877">
        <v>9</v>
      </c>
      <c r="AK1877">
        <v>15</v>
      </c>
      <c r="AL1877">
        <v>0.13</v>
      </c>
      <c r="AN1877">
        <v>5</v>
      </c>
      <c r="AO1877">
        <v>87</v>
      </c>
      <c r="AP1877">
        <v>5</v>
      </c>
      <c r="AQ1877">
        <v>82</v>
      </c>
    </row>
    <row r="1878" spans="1:43" hidden="1" x14ac:dyDescent="0.25">
      <c r="A1878" t="s">
        <v>6399</v>
      </c>
      <c r="B1878" t="s">
        <v>6400</v>
      </c>
      <c r="C1878" s="1" t="str">
        <f t="shared" si="137"/>
        <v>21:0096</v>
      </c>
      <c r="D1878" s="1" t="str">
        <f t="shared" si="138"/>
        <v>21:0013</v>
      </c>
      <c r="E1878" t="s">
        <v>6397</v>
      </c>
      <c r="F1878" t="s">
        <v>6401</v>
      </c>
      <c r="H1878">
        <v>65.642089299999995</v>
      </c>
      <c r="I1878">
        <v>-113.4686555</v>
      </c>
      <c r="J1878" s="1" t="str">
        <f t="shared" si="139"/>
        <v>Till</v>
      </c>
      <c r="K1878" s="1" t="str">
        <f t="shared" si="140"/>
        <v>&lt;2 micron</v>
      </c>
      <c r="L1878">
        <v>0.1</v>
      </c>
      <c r="M1878">
        <v>2.95</v>
      </c>
      <c r="N1878">
        <v>14</v>
      </c>
      <c r="O1878">
        <v>210</v>
      </c>
      <c r="P1878">
        <v>1</v>
      </c>
      <c r="Q1878">
        <v>1</v>
      </c>
      <c r="R1878">
        <v>4.5599999999999996</v>
      </c>
      <c r="S1878">
        <v>0.25</v>
      </c>
      <c r="T1878">
        <v>16</v>
      </c>
      <c r="U1878">
        <v>61</v>
      </c>
      <c r="V1878">
        <v>135</v>
      </c>
      <c r="W1878">
        <v>5.49</v>
      </c>
      <c r="X1878">
        <v>5</v>
      </c>
      <c r="Y1878">
        <v>0.5</v>
      </c>
      <c r="Z1878">
        <v>0.44</v>
      </c>
      <c r="AA1878">
        <v>30</v>
      </c>
      <c r="AB1878">
        <v>1.82</v>
      </c>
      <c r="AC1878">
        <v>455</v>
      </c>
      <c r="AD1878">
        <v>0.5</v>
      </c>
      <c r="AE1878">
        <v>0.38</v>
      </c>
      <c r="AF1878">
        <v>35</v>
      </c>
      <c r="AH1878">
        <v>18</v>
      </c>
      <c r="AI1878">
        <v>1</v>
      </c>
      <c r="AJ1878">
        <v>15</v>
      </c>
      <c r="AK1878">
        <v>44</v>
      </c>
      <c r="AL1878">
        <v>0.06</v>
      </c>
      <c r="AN1878">
        <v>5</v>
      </c>
      <c r="AO1878">
        <v>60</v>
      </c>
      <c r="AP1878">
        <v>10</v>
      </c>
      <c r="AQ1878">
        <v>136</v>
      </c>
    </row>
    <row r="1879" spans="1:43" hidden="1" x14ac:dyDescent="0.25">
      <c r="A1879" t="s">
        <v>6402</v>
      </c>
      <c r="B1879" t="s">
        <v>6403</v>
      </c>
      <c r="C1879" s="1" t="str">
        <f t="shared" si="137"/>
        <v>21:0096</v>
      </c>
      <c r="D1879" s="1" t="str">
        <f t="shared" si="138"/>
        <v>21:0013</v>
      </c>
      <c r="E1879" t="s">
        <v>6404</v>
      </c>
      <c r="F1879" t="s">
        <v>6405</v>
      </c>
      <c r="H1879">
        <v>65.690491899999998</v>
      </c>
      <c r="I1879">
        <v>-113.3837625</v>
      </c>
      <c r="J1879" s="1" t="str">
        <f t="shared" si="139"/>
        <v>Till</v>
      </c>
      <c r="K1879" s="1" t="str">
        <f t="shared" si="140"/>
        <v>&lt;2 micron</v>
      </c>
      <c r="L1879">
        <v>0.1</v>
      </c>
      <c r="M1879">
        <v>3.66</v>
      </c>
      <c r="N1879">
        <v>20</v>
      </c>
      <c r="O1879">
        <v>140</v>
      </c>
      <c r="P1879">
        <v>1</v>
      </c>
      <c r="Q1879">
        <v>1</v>
      </c>
      <c r="R1879">
        <v>0.5</v>
      </c>
      <c r="S1879">
        <v>0.25</v>
      </c>
      <c r="T1879">
        <v>24</v>
      </c>
      <c r="U1879">
        <v>105</v>
      </c>
      <c r="V1879">
        <v>134</v>
      </c>
      <c r="W1879">
        <v>5.41</v>
      </c>
      <c r="X1879">
        <v>5</v>
      </c>
      <c r="Y1879">
        <v>0.5</v>
      </c>
      <c r="Z1879">
        <v>0.7</v>
      </c>
      <c r="AA1879">
        <v>70</v>
      </c>
      <c r="AB1879">
        <v>1.83</v>
      </c>
      <c r="AC1879">
        <v>535</v>
      </c>
      <c r="AD1879">
        <v>0.5</v>
      </c>
      <c r="AE1879">
        <v>0.68</v>
      </c>
      <c r="AF1879">
        <v>66</v>
      </c>
      <c r="AH1879">
        <v>8</v>
      </c>
      <c r="AI1879">
        <v>1</v>
      </c>
      <c r="AJ1879">
        <v>13</v>
      </c>
      <c r="AK1879">
        <v>17</v>
      </c>
      <c r="AL1879">
        <v>0.14000000000000001</v>
      </c>
      <c r="AN1879">
        <v>5</v>
      </c>
      <c r="AO1879">
        <v>93</v>
      </c>
      <c r="AP1879">
        <v>5</v>
      </c>
      <c r="AQ1879">
        <v>122</v>
      </c>
    </row>
    <row r="1880" spans="1:43" hidden="1" x14ac:dyDescent="0.25">
      <c r="A1880" t="s">
        <v>6406</v>
      </c>
      <c r="B1880" t="s">
        <v>6407</v>
      </c>
      <c r="C1880" s="1" t="str">
        <f t="shared" si="137"/>
        <v>21:0096</v>
      </c>
      <c r="D1880" s="1" t="str">
        <f t="shared" si="138"/>
        <v>21:0013</v>
      </c>
      <c r="E1880" t="s">
        <v>6408</v>
      </c>
      <c r="F1880" t="s">
        <v>6409</v>
      </c>
      <c r="H1880">
        <v>65.718433500000003</v>
      </c>
      <c r="I1880">
        <v>-113.4559208</v>
      </c>
      <c r="J1880" s="1" t="str">
        <f t="shared" si="139"/>
        <v>Till</v>
      </c>
      <c r="K1880" s="1" t="str">
        <f t="shared" si="140"/>
        <v>&lt;2 micron</v>
      </c>
      <c r="L1880">
        <v>0.1</v>
      </c>
      <c r="M1880">
        <v>3.97</v>
      </c>
      <c r="N1880">
        <v>14</v>
      </c>
      <c r="O1880">
        <v>620</v>
      </c>
      <c r="P1880">
        <v>1</v>
      </c>
      <c r="Q1880">
        <v>1</v>
      </c>
      <c r="R1880">
        <v>0.56000000000000005</v>
      </c>
      <c r="S1880">
        <v>0.25</v>
      </c>
      <c r="T1880">
        <v>19</v>
      </c>
      <c r="U1880">
        <v>97</v>
      </c>
      <c r="V1880">
        <v>163</v>
      </c>
      <c r="W1880">
        <v>5.31</v>
      </c>
      <c r="X1880">
        <v>5</v>
      </c>
      <c r="Y1880">
        <v>0.5</v>
      </c>
      <c r="Z1880">
        <v>0.7</v>
      </c>
      <c r="AA1880">
        <v>40</v>
      </c>
      <c r="AB1880">
        <v>2.13</v>
      </c>
      <c r="AC1880">
        <v>450</v>
      </c>
      <c r="AD1880">
        <v>0.5</v>
      </c>
      <c r="AE1880">
        <v>0.78</v>
      </c>
      <c r="AF1880">
        <v>60</v>
      </c>
      <c r="AH1880">
        <v>6</v>
      </c>
      <c r="AI1880">
        <v>1</v>
      </c>
      <c r="AJ1880">
        <v>17</v>
      </c>
      <c r="AK1880">
        <v>11</v>
      </c>
      <c r="AL1880">
        <v>0.13</v>
      </c>
      <c r="AN1880">
        <v>5</v>
      </c>
      <c r="AO1880">
        <v>79</v>
      </c>
      <c r="AP1880">
        <v>5</v>
      </c>
      <c r="AQ1880">
        <v>106</v>
      </c>
    </row>
    <row r="1881" spans="1:43" hidden="1" x14ac:dyDescent="0.25">
      <c r="A1881" t="s">
        <v>6410</v>
      </c>
      <c r="B1881" t="s">
        <v>6411</v>
      </c>
      <c r="C1881" s="1" t="str">
        <f t="shared" si="137"/>
        <v>21:0096</v>
      </c>
      <c r="D1881" s="1" t="str">
        <f t="shared" si="138"/>
        <v>21:0013</v>
      </c>
      <c r="E1881" t="s">
        <v>6412</v>
      </c>
      <c r="F1881" t="s">
        <v>6413</v>
      </c>
      <c r="H1881">
        <v>65.709125999999998</v>
      </c>
      <c r="I1881">
        <v>-113.2503573</v>
      </c>
      <c r="J1881" s="1" t="str">
        <f t="shared" si="139"/>
        <v>Till</v>
      </c>
      <c r="K1881" s="1" t="str">
        <f t="shared" si="140"/>
        <v>&lt;2 micron</v>
      </c>
      <c r="L1881">
        <v>0.1</v>
      </c>
      <c r="M1881">
        <v>4.1900000000000004</v>
      </c>
      <c r="N1881">
        <v>46</v>
      </c>
      <c r="O1881">
        <v>130</v>
      </c>
      <c r="P1881">
        <v>1</v>
      </c>
      <c r="Q1881">
        <v>1</v>
      </c>
      <c r="R1881">
        <v>0.41</v>
      </c>
      <c r="S1881">
        <v>0.25</v>
      </c>
      <c r="T1881">
        <v>36</v>
      </c>
      <c r="U1881">
        <v>81</v>
      </c>
      <c r="V1881">
        <v>95</v>
      </c>
      <c r="W1881">
        <v>4.24</v>
      </c>
      <c r="X1881">
        <v>5</v>
      </c>
      <c r="Y1881">
        <v>0.5</v>
      </c>
      <c r="Z1881">
        <v>0.57999999999999996</v>
      </c>
      <c r="AA1881">
        <v>40</v>
      </c>
      <c r="AB1881">
        <v>1.44</v>
      </c>
      <c r="AC1881">
        <v>490</v>
      </c>
      <c r="AD1881">
        <v>1</v>
      </c>
      <c r="AE1881">
        <v>0.46</v>
      </c>
      <c r="AF1881">
        <v>74</v>
      </c>
      <c r="AH1881">
        <v>14</v>
      </c>
      <c r="AI1881">
        <v>1</v>
      </c>
      <c r="AJ1881">
        <v>10</v>
      </c>
      <c r="AK1881">
        <v>16</v>
      </c>
      <c r="AL1881">
        <v>0.17</v>
      </c>
      <c r="AN1881">
        <v>5</v>
      </c>
      <c r="AO1881">
        <v>67</v>
      </c>
      <c r="AP1881">
        <v>5</v>
      </c>
      <c r="AQ1881">
        <v>86</v>
      </c>
    </row>
    <row r="1882" spans="1:43" hidden="1" x14ac:dyDescent="0.25">
      <c r="A1882" t="s">
        <v>6414</v>
      </c>
      <c r="B1882" t="s">
        <v>6415</v>
      </c>
      <c r="C1882" s="1" t="str">
        <f t="shared" si="137"/>
        <v>21:0096</v>
      </c>
      <c r="D1882" s="1" t="str">
        <f t="shared" si="138"/>
        <v>21:0013</v>
      </c>
      <c r="E1882" t="s">
        <v>6416</v>
      </c>
      <c r="F1882" t="s">
        <v>6417</v>
      </c>
      <c r="H1882">
        <v>65.954585800000004</v>
      </c>
      <c r="I1882">
        <v>-113.54510500000001</v>
      </c>
      <c r="J1882" s="1" t="str">
        <f t="shared" si="139"/>
        <v>Till</v>
      </c>
      <c r="K1882" s="1" t="str">
        <f t="shared" si="140"/>
        <v>&lt;2 micron</v>
      </c>
      <c r="L1882">
        <v>0.1</v>
      </c>
      <c r="M1882">
        <v>1.55</v>
      </c>
      <c r="N1882">
        <v>36</v>
      </c>
      <c r="O1882">
        <v>150</v>
      </c>
      <c r="P1882">
        <v>1.5</v>
      </c>
      <c r="Q1882">
        <v>2</v>
      </c>
      <c r="R1882">
        <v>1.23</v>
      </c>
      <c r="S1882">
        <v>0.25</v>
      </c>
      <c r="T1882">
        <v>20</v>
      </c>
      <c r="U1882">
        <v>27</v>
      </c>
      <c r="V1882">
        <v>61</v>
      </c>
      <c r="W1882">
        <v>5.2</v>
      </c>
      <c r="X1882">
        <v>5</v>
      </c>
      <c r="Y1882">
        <v>0.5</v>
      </c>
      <c r="Z1882">
        <v>0.34</v>
      </c>
      <c r="AA1882">
        <v>30</v>
      </c>
      <c r="AB1882">
        <v>0.7</v>
      </c>
      <c r="AC1882">
        <v>695</v>
      </c>
      <c r="AD1882">
        <v>0.5</v>
      </c>
      <c r="AE1882">
        <v>0.54</v>
      </c>
      <c r="AF1882">
        <v>30</v>
      </c>
      <c r="AH1882">
        <v>4</v>
      </c>
      <c r="AI1882">
        <v>1</v>
      </c>
      <c r="AJ1882">
        <v>17</v>
      </c>
      <c r="AK1882">
        <v>18</v>
      </c>
      <c r="AN1882">
        <v>5</v>
      </c>
      <c r="AO1882">
        <v>26</v>
      </c>
      <c r="AP1882">
        <v>5</v>
      </c>
      <c r="AQ1882">
        <v>26</v>
      </c>
    </row>
    <row r="1883" spans="1:43" hidden="1" x14ac:dyDescent="0.25">
      <c r="A1883" t="s">
        <v>6418</v>
      </c>
      <c r="B1883" t="s">
        <v>6419</v>
      </c>
      <c r="C1883" s="1" t="str">
        <f t="shared" si="137"/>
        <v>21:0096</v>
      </c>
      <c r="D1883" s="1" t="str">
        <f t="shared" si="138"/>
        <v>21:0013</v>
      </c>
      <c r="E1883" t="s">
        <v>6420</v>
      </c>
      <c r="F1883" t="s">
        <v>6421</v>
      </c>
      <c r="H1883">
        <v>65.9647808</v>
      </c>
      <c r="I1883">
        <v>-113.6453109</v>
      </c>
      <c r="J1883" s="1" t="str">
        <f t="shared" si="139"/>
        <v>Till</v>
      </c>
      <c r="K1883" s="1" t="str">
        <f t="shared" si="140"/>
        <v>&lt;2 micron</v>
      </c>
      <c r="L1883">
        <v>0.1</v>
      </c>
      <c r="M1883">
        <v>2.98</v>
      </c>
      <c r="N1883">
        <v>12</v>
      </c>
      <c r="O1883">
        <v>210</v>
      </c>
      <c r="P1883">
        <v>1</v>
      </c>
      <c r="Q1883">
        <v>1</v>
      </c>
      <c r="R1883">
        <v>4.1900000000000004</v>
      </c>
      <c r="S1883">
        <v>0.25</v>
      </c>
      <c r="T1883">
        <v>17</v>
      </c>
      <c r="U1883">
        <v>63</v>
      </c>
      <c r="V1883">
        <v>142</v>
      </c>
      <c r="W1883">
        <v>5.61</v>
      </c>
      <c r="X1883">
        <v>5</v>
      </c>
      <c r="Y1883">
        <v>0.5</v>
      </c>
      <c r="Z1883">
        <v>0.41</v>
      </c>
      <c r="AA1883">
        <v>30</v>
      </c>
      <c r="AB1883">
        <v>1.86</v>
      </c>
      <c r="AC1883">
        <v>445</v>
      </c>
      <c r="AD1883">
        <v>0.5</v>
      </c>
      <c r="AE1883">
        <v>0.45</v>
      </c>
      <c r="AF1883">
        <v>38</v>
      </c>
      <c r="AH1883">
        <v>18</v>
      </c>
      <c r="AI1883">
        <v>1</v>
      </c>
      <c r="AJ1883">
        <v>15</v>
      </c>
      <c r="AK1883">
        <v>41</v>
      </c>
      <c r="AL1883">
        <v>0.06</v>
      </c>
      <c r="AN1883">
        <v>5</v>
      </c>
      <c r="AO1883">
        <v>60</v>
      </c>
      <c r="AP1883">
        <v>10</v>
      </c>
      <c r="AQ1883">
        <v>142</v>
      </c>
    </row>
    <row r="1884" spans="1:43" hidden="1" x14ac:dyDescent="0.25">
      <c r="A1884" t="s">
        <v>6422</v>
      </c>
      <c r="B1884" t="s">
        <v>6423</v>
      </c>
      <c r="C1884" s="1" t="str">
        <f t="shared" si="137"/>
        <v>21:0096</v>
      </c>
      <c r="D1884" s="1" t="str">
        <f t="shared" si="138"/>
        <v>21:0013</v>
      </c>
      <c r="E1884" t="s">
        <v>6424</v>
      </c>
      <c r="F1884" t="s">
        <v>6425</v>
      </c>
      <c r="H1884">
        <v>65.983629899999997</v>
      </c>
      <c r="I1884">
        <v>-113.8886462</v>
      </c>
      <c r="J1884" s="1" t="str">
        <f t="shared" si="139"/>
        <v>Till</v>
      </c>
      <c r="K1884" s="1" t="str">
        <f t="shared" si="140"/>
        <v>&lt;2 micron</v>
      </c>
      <c r="L1884">
        <v>0.1</v>
      </c>
      <c r="M1884">
        <v>3.14</v>
      </c>
      <c r="N1884">
        <v>16</v>
      </c>
      <c r="O1884">
        <v>280</v>
      </c>
      <c r="P1884">
        <v>1.5</v>
      </c>
      <c r="Q1884">
        <v>1</v>
      </c>
      <c r="R1884">
        <v>0.65</v>
      </c>
      <c r="S1884">
        <v>0.25</v>
      </c>
      <c r="T1884">
        <v>29</v>
      </c>
      <c r="U1884">
        <v>50</v>
      </c>
      <c r="V1884">
        <v>135</v>
      </c>
      <c r="W1884">
        <v>7.35</v>
      </c>
      <c r="X1884">
        <v>5</v>
      </c>
      <c r="Y1884">
        <v>0.5</v>
      </c>
      <c r="Z1884">
        <v>0.43</v>
      </c>
      <c r="AA1884">
        <v>40</v>
      </c>
      <c r="AB1884">
        <v>2.33</v>
      </c>
      <c r="AC1884">
        <v>1295</v>
      </c>
      <c r="AD1884">
        <v>0.5</v>
      </c>
      <c r="AE1884">
        <v>0.37</v>
      </c>
      <c r="AF1884">
        <v>54</v>
      </c>
      <c r="AH1884">
        <v>6</v>
      </c>
      <c r="AI1884">
        <v>1</v>
      </c>
      <c r="AJ1884">
        <v>12</v>
      </c>
      <c r="AK1884">
        <v>6</v>
      </c>
      <c r="AL1884">
        <v>0.03</v>
      </c>
      <c r="AN1884">
        <v>5</v>
      </c>
      <c r="AO1884">
        <v>46</v>
      </c>
      <c r="AP1884">
        <v>10</v>
      </c>
      <c r="AQ1884">
        <v>144</v>
      </c>
    </row>
    <row r="1885" spans="1:43" hidden="1" x14ac:dyDescent="0.25">
      <c r="A1885" t="s">
        <v>6426</v>
      </c>
      <c r="B1885" t="s">
        <v>6427</v>
      </c>
      <c r="C1885" s="1" t="str">
        <f t="shared" si="137"/>
        <v>21:0096</v>
      </c>
      <c r="D1885" s="1" t="str">
        <f t="shared" si="138"/>
        <v>21:0013</v>
      </c>
      <c r="E1885" t="s">
        <v>6428</v>
      </c>
      <c r="F1885" t="s">
        <v>6429</v>
      </c>
      <c r="H1885">
        <v>65.9492233</v>
      </c>
      <c r="I1885">
        <v>-113.7565687</v>
      </c>
      <c r="J1885" s="1" t="str">
        <f t="shared" si="139"/>
        <v>Till</v>
      </c>
      <c r="K1885" s="1" t="str">
        <f t="shared" si="140"/>
        <v>&lt;2 micron</v>
      </c>
      <c r="L1885">
        <v>0.1</v>
      </c>
      <c r="M1885">
        <v>3.95</v>
      </c>
      <c r="N1885">
        <v>16</v>
      </c>
      <c r="O1885">
        <v>210</v>
      </c>
      <c r="P1885">
        <v>1.5</v>
      </c>
      <c r="Q1885">
        <v>1</v>
      </c>
      <c r="R1885">
        <v>0.22</v>
      </c>
      <c r="S1885">
        <v>0.25</v>
      </c>
      <c r="T1885">
        <v>24</v>
      </c>
      <c r="U1885">
        <v>68</v>
      </c>
      <c r="V1885">
        <v>181</v>
      </c>
      <c r="W1885">
        <v>6.49</v>
      </c>
      <c r="X1885">
        <v>5</v>
      </c>
      <c r="Y1885">
        <v>0.5</v>
      </c>
      <c r="Z1885">
        <v>0.55000000000000004</v>
      </c>
      <c r="AA1885">
        <v>50</v>
      </c>
      <c r="AB1885">
        <v>1.91</v>
      </c>
      <c r="AC1885">
        <v>975</v>
      </c>
      <c r="AD1885">
        <v>1</v>
      </c>
      <c r="AE1885">
        <v>0.48</v>
      </c>
      <c r="AF1885">
        <v>53</v>
      </c>
      <c r="AH1885">
        <v>18</v>
      </c>
      <c r="AI1885">
        <v>1</v>
      </c>
      <c r="AJ1885">
        <v>16</v>
      </c>
      <c r="AK1885">
        <v>9</v>
      </c>
      <c r="AL1885">
        <v>0.06</v>
      </c>
      <c r="AN1885">
        <v>5</v>
      </c>
      <c r="AO1885">
        <v>63</v>
      </c>
      <c r="AP1885">
        <v>5</v>
      </c>
      <c r="AQ1885">
        <v>126</v>
      </c>
    </row>
    <row r="1886" spans="1:43" hidden="1" x14ac:dyDescent="0.25">
      <c r="A1886" t="s">
        <v>6430</v>
      </c>
      <c r="B1886" t="s">
        <v>6431</v>
      </c>
      <c r="C1886" s="1" t="str">
        <f t="shared" si="137"/>
        <v>21:0096</v>
      </c>
      <c r="D1886" s="1" t="str">
        <f t="shared" si="138"/>
        <v>21:0013</v>
      </c>
      <c r="E1886" t="s">
        <v>6432</v>
      </c>
      <c r="F1886" t="s">
        <v>6433</v>
      </c>
      <c r="H1886">
        <v>65.921040099999999</v>
      </c>
      <c r="I1886">
        <v>-113.87881470000001</v>
      </c>
      <c r="J1886" s="1" t="str">
        <f t="shared" si="139"/>
        <v>Till</v>
      </c>
      <c r="K1886" s="1" t="str">
        <f t="shared" si="140"/>
        <v>&lt;2 micron</v>
      </c>
      <c r="L1886">
        <v>0.1</v>
      </c>
      <c r="M1886">
        <v>4.76</v>
      </c>
      <c r="N1886">
        <v>6</v>
      </c>
      <c r="O1886">
        <v>280</v>
      </c>
      <c r="P1886">
        <v>2</v>
      </c>
      <c r="Q1886">
        <v>2</v>
      </c>
      <c r="R1886">
        <v>0.28999999999999998</v>
      </c>
      <c r="S1886">
        <v>0.25</v>
      </c>
      <c r="T1886">
        <v>24</v>
      </c>
      <c r="U1886">
        <v>77</v>
      </c>
      <c r="V1886">
        <v>99</v>
      </c>
      <c r="W1886">
        <v>6.95</v>
      </c>
      <c r="X1886">
        <v>5</v>
      </c>
      <c r="Y1886">
        <v>0.5</v>
      </c>
      <c r="Z1886">
        <v>0.25</v>
      </c>
      <c r="AA1886">
        <v>60</v>
      </c>
      <c r="AB1886">
        <v>1.28</v>
      </c>
      <c r="AC1886">
        <v>755</v>
      </c>
      <c r="AD1886">
        <v>0.5</v>
      </c>
      <c r="AE1886">
        <v>0.74</v>
      </c>
      <c r="AF1886">
        <v>45</v>
      </c>
      <c r="AH1886">
        <v>20</v>
      </c>
      <c r="AI1886">
        <v>1</v>
      </c>
      <c r="AJ1886">
        <v>14</v>
      </c>
      <c r="AK1886">
        <v>12</v>
      </c>
      <c r="AL1886">
        <v>0.08</v>
      </c>
      <c r="AN1886">
        <v>5</v>
      </c>
      <c r="AO1886">
        <v>101</v>
      </c>
      <c r="AP1886">
        <v>5</v>
      </c>
      <c r="AQ1886">
        <v>86</v>
      </c>
    </row>
    <row r="1887" spans="1:43" hidden="1" x14ac:dyDescent="0.25">
      <c r="A1887" t="s">
        <v>6434</v>
      </c>
      <c r="B1887" t="s">
        <v>6435</v>
      </c>
      <c r="C1887" s="1" t="str">
        <f t="shared" si="137"/>
        <v>21:0096</v>
      </c>
      <c r="D1887" s="1" t="str">
        <f t="shared" si="138"/>
        <v>21:0013</v>
      </c>
      <c r="E1887" t="s">
        <v>6436</v>
      </c>
      <c r="F1887" t="s">
        <v>6437</v>
      </c>
      <c r="H1887">
        <v>65.9007632</v>
      </c>
      <c r="I1887">
        <v>-113.73965010000001</v>
      </c>
      <c r="J1887" s="1" t="str">
        <f t="shared" si="139"/>
        <v>Till</v>
      </c>
      <c r="K1887" s="1" t="str">
        <f t="shared" si="140"/>
        <v>&lt;2 micron</v>
      </c>
      <c r="L1887">
        <v>0.1</v>
      </c>
      <c r="M1887">
        <v>3.48</v>
      </c>
      <c r="N1887">
        <v>22</v>
      </c>
      <c r="O1887">
        <v>230</v>
      </c>
      <c r="P1887">
        <v>1.5</v>
      </c>
      <c r="Q1887">
        <v>2</v>
      </c>
      <c r="R1887">
        <v>0.32</v>
      </c>
      <c r="S1887">
        <v>0.25</v>
      </c>
      <c r="T1887">
        <v>23</v>
      </c>
      <c r="U1887">
        <v>84</v>
      </c>
      <c r="V1887">
        <v>236</v>
      </c>
      <c r="W1887">
        <v>5.97</v>
      </c>
      <c r="X1887">
        <v>5</v>
      </c>
      <c r="Y1887">
        <v>0.5</v>
      </c>
      <c r="Z1887">
        <v>0.47</v>
      </c>
      <c r="AA1887">
        <v>60</v>
      </c>
      <c r="AB1887">
        <v>1.76</v>
      </c>
      <c r="AC1887">
        <v>735</v>
      </c>
      <c r="AD1887">
        <v>0.5</v>
      </c>
      <c r="AE1887">
        <v>0.81</v>
      </c>
      <c r="AF1887">
        <v>60</v>
      </c>
      <c r="AH1887">
        <v>36</v>
      </c>
      <c r="AI1887">
        <v>1</v>
      </c>
      <c r="AJ1887">
        <v>20</v>
      </c>
      <c r="AK1887">
        <v>10</v>
      </c>
      <c r="AL1887">
        <v>0.09</v>
      </c>
      <c r="AN1887">
        <v>5</v>
      </c>
      <c r="AO1887">
        <v>67</v>
      </c>
      <c r="AP1887">
        <v>5</v>
      </c>
      <c r="AQ1887">
        <v>206</v>
      </c>
    </row>
    <row r="1888" spans="1:43" hidden="1" x14ac:dyDescent="0.25">
      <c r="A1888" t="s">
        <v>6438</v>
      </c>
      <c r="B1888" t="s">
        <v>6439</v>
      </c>
      <c r="C1888" s="1" t="str">
        <f t="shared" si="137"/>
        <v>21:0096</v>
      </c>
      <c r="D1888" s="1" t="str">
        <f t="shared" si="138"/>
        <v>21:0013</v>
      </c>
      <c r="E1888" t="s">
        <v>6440</v>
      </c>
      <c r="F1888" t="s">
        <v>6441</v>
      </c>
      <c r="H1888">
        <v>65.807547600000007</v>
      </c>
      <c r="I1888">
        <v>-113.9083399</v>
      </c>
      <c r="J1888" s="1" t="str">
        <f t="shared" si="139"/>
        <v>Till</v>
      </c>
      <c r="K1888" s="1" t="str">
        <f t="shared" si="140"/>
        <v>&lt;2 micron</v>
      </c>
      <c r="L1888">
        <v>0.1</v>
      </c>
      <c r="M1888">
        <v>4.34</v>
      </c>
      <c r="N1888">
        <v>8</v>
      </c>
      <c r="O1888">
        <v>190</v>
      </c>
      <c r="P1888">
        <v>1</v>
      </c>
      <c r="Q1888">
        <v>1</v>
      </c>
      <c r="R1888">
        <v>0.1</v>
      </c>
      <c r="S1888">
        <v>0.25</v>
      </c>
      <c r="T1888">
        <v>25</v>
      </c>
      <c r="U1888">
        <v>61</v>
      </c>
      <c r="V1888">
        <v>37</v>
      </c>
      <c r="W1888">
        <v>7.12</v>
      </c>
      <c r="X1888">
        <v>5</v>
      </c>
      <c r="Y1888">
        <v>0.5</v>
      </c>
      <c r="Z1888">
        <v>0.39</v>
      </c>
      <c r="AA1888">
        <v>20</v>
      </c>
      <c r="AB1888">
        <v>1.58</v>
      </c>
      <c r="AC1888">
        <v>800</v>
      </c>
      <c r="AD1888">
        <v>0.5</v>
      </c>
      <c r="AE1888">
        <v>0.56999999999999995</v>
      </c>
      <c r="AF1888">
        <v>37</v>
      </c>
      <c r="AH1888">
        <v>4</v>
      </c>
      <c r="AI1888">
        <v>1</v>
      </c>
      <c r="AJ1888">
        <v>7</v>
      </c>
      <c r="AK1888">
        <v>10</v>
      </c>
      <c r="AL1888">
        <v>0.1</v>
      </c>
      <c r="AN1888">
        <v>5</v>
      </c>
      <c r="AO1888">
        <v>71</v>
      </c>
      <c r="AP1888">
        <v>5</v>
      </c>
      <c r="AQ1888">
        <v>60</v>
      </c>
    </row>
    <row r="1889" spans="1:43" hidden="1" x14ac:dyDescent="0.25">
      <c r="A1889" t="s">
        <v>6442</v>
      </c>
      <c r="B1889" t="s">
        <v>6443</v>
      </c>
      <c r="C1889" s="1" t="str">
        <f t="shared" si="137"/>
        <v>21:0096</v>
      </c>
      <c r="D1889" s="1" t="str">
        <f t="shared" si="138"/>
        <v>21:0013</v>
      </c>
      <c r="E1889" t="s">
        <v>6444</v>
      </c>
      <c r="F1889" t="s">
        <v>6445</v>
      </c>
      <c r="H1889">
        <v>65.760251299999993</v>
      </c>
      <c r="I1889">
        <v>-113.7025759</v>
      </c>
      <c r="J1889" s="1" t="str">
        <f t="shared" si="139"/>
        <v>Till</v>
      </c>
      <c r="K1889" s="1" t="str">
        <f t="shared" si="140"/>
        <v>&lt;2 micron</v>
      </c>
      <c r="L1889">
        <v>0.1</v>
      </c>
      <c r="M1889">
        <v>3.75</v>
      </c>
      <c r="N1889">
        <v>20</v>
      </c>
      <c r="O1889">
        <v>330</v>
      </c>
      <c r="P1889">
        <v>1</v>
      </c>
      <c r="Q1889">
        <v>1</v>
      </c>
      <c r="R1889">
        <v>0.62</v>
      </c>
      <c r="S1889">
        <v>0.25</v>
      </c>
      <c r="T1889">
        <v>22</v>
      </c>
      <c r="U1889">
        <v>92</v>
      </c>
      <c r="V1889">
        <v>184</v>
      </c>
      <c r="W1889">
        <v>5.44</v>
      </c>
      <c r="X1889">
        <v>5</v>
      </c>
      <c r="Y1889">
        <v>0.5</v>
      </c>
      <c r="Z1889">
        <v>0.62</v>
      </c>
      <c r="AA1889">
        <v>50</v>
      </c>
      <c r="AB1889">
        <v>1.99</v>
      </c>
      <c r="AC1889">
        <v>520</v>
      </c>
      <c r="AD1889">
        <v>0.5</v>
      </c>
      <c r="AE1889">
        <v>0.72</v>
      </c>
      <c r="AF1889">
        <v>61</v>
      </c>
      <c r="AH1889">
        <v>10</v>
      </c>
      <c r="AI1889">
        <v>1</v>
      </c>
      <c r="AJ1889">
        <v>18</v>
      </c>
      <c r="AK1889">
        <v>14</v>
      </c>
      <c r="AL1889">
        <v>0.12</v>
      </c>
      <c r="AN1889">
        <v>5</v>
      </c>
      <c r="AO1889">
        <v>79</v>
      </c>
      <c r="AP1889">
        <v>5</v>
      </c>
      <c r="AQ1889">
        <v>116</v>
      </c>
    </row>
    <row r="1890" spans="1:43" hidden="1" x14ac:dyDescent="0.25">
      <c r="A1890" t="s">
        <v>6446</v>
      </c>
      <c r="B1890" t="s">
        <v>6447</v>
      </c>
      <c r="C1890" s="1" t="str">
        <f t="shared" si="137"/>
        <v>21:0096</v>
      </c>
      <c r="D1890" s="1" t="str">
        <f t="shared" si="138"/>
        <v>21:0013</v>
      </c>
      <c r="E1890" t="s">
        <v>6448</v>
      </c>
      <c r="F1890" t="s">
        <v>6449</v>
      </c>
      <c r="H1890">
        <v>65.839575999999994</v>
      </c>
      <c r="I1890">
        <v>-113.7480293</v>
      </c>
      <c r="J1890" s="1" t="str">
        <f t="shared" si="139"/>
        <v>Till</v>
      </c>
      <c r="K1890" s="1" t="str">
        <f t="shared" si="140"/>
        <v>&lt;2 micron</v>
      </c>
      <c r="L1890">
        <v>0.1</v>
      </c>
      <c r="M1890">
        <v>3.42</v>
      </c>
      <c r="N1890">
        <v>12</v>
      </c>
      <c r="O1890">
        <v>240</v>
      </c>
      <c r="P1890">
        <v>1</v>
      </c>
      <c r="Q1890">
        <v>1</v>
      </c>
      <c r="R1890">
        <v>0.69</v>
      </c>
      <c r="S1890">
        <v>0.25</v>
      </c>
      <c r="T1890">
        <v>17</v>
      </c>
      <c r="U1890">
        <v>78</v>
      </c>
      <c r="V1890">
        <v>97</v>
      </c>
      <c r="W1890">
        <v>4.97</v>
      </c>
      <c r="X1890">
        <v>5</v>
      </c>
      <c r="Y1890">
        <v>0.5</v>
      </c>
      <c r="Z1890">
        <v>0.71</v>
      </c>
      <c r="AA1890">
        <v>40</v>
      </c>
      <c r="AB1890">
        <v>1.92</v>
      </c>
      <c r="AC1890">
        <v>445</v>
      </c>
      <c r="AD1890">
        <v>0.5</v>
      </c>
      <c r="AE1890">
        <v>0.45</v>
      </c>
      <c r="AF1890">
        <v>49</v>
      </c>
      <c r="AH1890">
        <v>8</v>
      </c>
      <c r="AI1890">
        <v>1</v>
      </c>
      <c r="AJ1890">
        <v>12</v>
      </c>
      <c r="AK1890">
        <v>14</v>
      </c>
      <c r="AL1890">
        <v>0.11</v>
      </c>
      <c r="AN1890">
        <v>5</v>
      </c>
      <c r="AO1890">
        <v>65</v>
      </c>
      <c r="AP1890">
        <v>5</v>
      </c>
      <c r="AQ1890">
        <v>104</v>
      </c>
    </row>
    <row r="1891" spans="1:43" hidden="1" x14ac:dyDescent="0.25">
      <c r="A1891" t="s">
        <v>6450</v>
      </c>
      <c r="B1891" t="s">
        <v>6451</v>
      </c>
      <c r="C1891" s="1" t="str">
        <f t="shared" si="137"/>
        <v>21:0096</v>
      </c>
      <c r="D1891" s="1" t="str">
        <f t="shared" si="138"/>
        <v>21:0013</v>
      </c>
      <c r="E1891" t="s">
        <v>6452</v>
      </c>
      <c r="F1891" t="s">
        <v>6453</v>
      </c>
      <c r="H1891">
        <v>65.828314500000005</v>
      </c>
      <c r="I1891">
        <v>-113.60277790000001</v>
      </c>
      <c r="J1891" s="1" t="str">
        <f t="shared" si="139"/>
        <v>Till</v>
      </c>
      <c r="K1891" s="1" t="str">
        <f t="shared" si="140"/>
        <v>&lt;2 micron</v>
      </c>
      <c r="L1891">
        <v>0.1</v>
      </c>
      <c r="M1891">
        <v>4.51</v>
      </c>
      <c r="N1891">
        <v>12</v>
      </c>
      <c r="O1891">
        <v>260</v>
      </c>
      <c r="P1891">
        <v>1.5</v>
      </c>
      <c r="Q1891">
        <v>1</v>
      </c>
      <c r="R1891">
        <v>0.26</v>
      </c>
      <c r="S1891">
        <v>0.25</v>
      </c>
      <c r="T1891">
        <v>24</v>
      </c>
      <c r="U1891">
        <v>88</v>
      </c>
      <c r="V1891">
        <v>101</v>
      </c>
      <c r="W1891">
        <v>6.75</v>
      </c>
      <c r="X1891">
        <v>5</v>
      </c>
      <c r="Y1891">
        <v>0.5</v>
      </c>
      <c r="Z1891">
        <v>0.41</v>
      </c>
      <c r="AA1891">
        <v>60</v>
      </c>
      <c r="AB1891">
        <v>1.55</v>
      </c>
      <c r="AC1891">
        <v>840</v>
      </c>
      <c r="AD1891">
        <v>0.5</v>
      </c>
      <c r="AE1891">
        <v>0.66</v>
      </c>
      <c r="AF1891">
        <v>52</v>
      </c>
      <c r="AH1891">
        <v>12</v>
      </c>
      <c r="AI1891">
        <v>1</v>
      </c>
      <c r="AJ1891">
        <v>18</v>
      </c>
      <c r="AK1891">
        <v>12</v>
      </c>
      <c r="AL1891">
        <v>0.12</v>
      </c>
      <c r="AN1891">
        <v>5</v>
      </c>
      <c r="AO1891">
        <v>92</v>
      </c>
      <c r="AP1891">
        <v>5</v>
      </c>
      <c r="AQ1891">
        <v>74</v>
      </c>
    </row>
    <row r="1892" spans="1:43" hidden="1" x14ac:dyDescent="0.25">
      <c r="A1892" t="s">
        <v>6454</v>
      </c>
      <c r="B1892" t="s">
        <v>6455</v>
      </c>
      <c r="C1892" s="1" t="str">
        <f t="shared" si="137"/>
        <v>21:0096</v>
      </c>
      <c r="D1892" s="1" t="str">
        <f t="shared" si="138"/>
        <v>21:0013</v>
      </c>
      <c r="E1892" t="s">
        <v>6456</v>
      </c>
      <c r="F1892" t="s">
        <v>6457</v>
      </c>
      <c r="H1892">
        <v>65.884709099999995</v>
      </c>
      <c r="I1892">
        <v>-113.6052045</v>
      </c>
      <c r="J1892" s="1" t="str">
        <f t="shared" si="139"/>
        <v>Till</v>
      </c>
      <c r="K1892" s="1" t="str">
        <f t="shared" si="140"/>
        <v>&lt;2 micron</v>
      </c>
      <c r="L1892">
        <v>0.1</v>
      </c>
      <c r="M1892">
        <v>3.69</v>
      </c>
      <c r="N1892">
        <v>26</v>
      </c>
      <c r="O1892">
        <v>200</v>
      </c>
      <c r="P1892">
        <v>1.5</v>
      </c>
      <c r="Q1892">
        <v>1</v>
      </c>
      <c r="R1892">
        <v>0.36</v>
      </c>
      <c r="S1892">
        <v>0.25</v>
      </c>
      <c r="T1892">
        <v>20</v>
      </c>
      <c r="U1892">
        <v>75</v>
      </c>
      <c r="V1892">
        <v>148</v>
      </c>
      <c r="W1892">
        <v>5.7</v>
      </c>
      <c r="X1892">
        <v>5</v>
      </c>
      <c r="Y1892">
        <v>0.5</v>
      </c>
      <c r="Z1892">
        <v>0.56000000000000005</v>
      </c>
      <c r="AA1892">
        <v>50</v>
      </c>
      <c r="AB1892">
        <v>1.86</v>
      </c>
      <c r="AC1892">
        <v>505</v>
      </c>
      <c r="AD1892">
        <v>0.5</v>
      </c>
      <c r="AE1892">
        <v>0.62</v>
      </c>
      <c r="AF1892">
        <v>49</v>
      </c>
      <c r="AH1892">
        <v>12</v>
      </c>
      <c r="AI1892">
        <v>1</v>
      </c>
      <c r="AJ1892">
        <v>19</v>
      </c>
      <c r="AK1892">
        <v>12</v>
      </c>
      <c r="AL1892">
        <v>0.1</v>
      </c>
      <c r="AN1892">
        <v>5</v>
      </c>
      <c r="AO1892">
        <v>74</v>
      </c>
      <c r="AP1892">
        <v>5</v>
      </c>
      <c r="AQ1892">
        <v>112</v>
      </c>
    </row>
    <row r="1893" spans="1:43" hidden="1" x14ac:dyDescent="0.25">
      <c r="A1893" t="s">
        <v>6458</v>
      </c>
      <c r="B1893" t="s">
        <v>6459</v>
      </c>
      <c r="C1893" s="1" t="str">
        <f t="shared" si="137"/>
        <v>21:0096</v>
      </c>
      <c r="D1893" s="1" t="str">
        <f t="shared" si="138"/>
        <v>21:0013</v>
      </c>
      <c r="E1893" t="s">
        <v>6460</v>
      </c>
      <c r="F1893" t="s">
        <v>6461</v>
      </c>
      <c r="H1893">
        <v>65.876092</v>
      </c>
      <c r="I1893">
        <v>-113.39303990000001</v>
      </c>
      <c r="J1893" s="1" t="str">
        <f t="shared" si="139"/>
        <v>Till</v>
      </c>
      <c r="K1893" s="1" t="str">
        <f t="shared" si="140"/>
        <v>&lt;2 micron</v>
      </c>
      <c r="L1893">
        <v>0.1</v>
      </c>
      <c r="M1893">
        <v>4.04</v>
      </c>
      <c r="N1893">
        <v>34</v>
      </c>
      <c r="O1893">
        <v>210</v>
      </c>
      <c r="P1893">
        <v>1.5</v>
      </c>
      <c r="Q1893">
        <v>1</v>
      </c>
      <c r="R1893">
        <v>0.37</v>
      </c>
      <c r="S1893">
        <v>0.25</v>
      </c>
      <c r="T1893">
        <v>26</v>
      </c>
      <c r="U1893">
        <v>85</v>
      </c>
      <c r="V1893">
        <v>95</v>
      </c>
      <c r="W1893">
        <v>6.2</v>
      </c>
      <c r="X1893">
        <v>5</v>
      </c>
      <c r="Y1893">
        <v>0.5</v>
      </c>
      <c r="Z1893">
        <v>0.34</v>
      </c>
      <c r="AA1893">
        <v>80</v>
      </c>
      <c r="AB1893">
        <v>1.35</v>
      </c>
      <c r="AC1893">
        <v>885</v>
      </c>
      <c r="AD1893">
        <v>0.5</v>
      </c>
      <c r="AE1893">
        <v>0.84</v>
      </c>
      <c r="AF1893">
        <v>52</v>
      </c>
      <c r="AH1893">
        <v>16</v>
      </c>
      <c r="AI1893">
        <v>2</v>
      </c>
      <c r="AJ1893">
        <v>17</v>
      </c>
      <c r="AK1893">
        <v>13</v>
      </c>
      <c r="AL1893">
        <v>0.15</v>
      </c>
      <c r="AN1893">
        <v>5</v>
      </c>
      <c r="AO1893">
        <v>89</v>
      </c>
      <c r="AP1893">
        <v>5</v>
      </c>
      <c r="AQ1893">
        <v>86</v>
      </c>
    </row>
    <row r="1894" spans="1:43" hidden="1" x14ac:dyDescent="0.25">
      <c r="A1894" t="s">
        <v>6462</v>
      </c>
      <c r="B1894" t="s">
        <v>6463</v>
      </c>
      <c r="C1894" s="1" t="str">
        <f t="shared" si="137"/>
        <v>21:0096</v>
      </c>
      <c r="D1894" s="1" t="str">
        <f t="shared" si="138"/>
        <v>21:0013</v>
      </c>
      <c r="E1894" t="s">
        <v>6464</v>
      </c>
      <c r="F1894" t="s">
        <v>6465</v>
      </c>
      <c r="H1894">
        <v>65.702750499999993</v>
      </c>
      <c r="I1894">
        <v>-113.1560376</v>
      </c>
      <c r="J1894" s="1" t="str">
        <f t="shared" si="139"/>
        <v>Till</v>
      </c>
      <c r="K1894" s="1" t="str">
        <f t="shared" si="140"/>
        <v>&lt;2 micron</v>
      </c>
      <c r="L1894">
        <v>0.1</v>
      </c>
      <c r="M1894">
        <v>3.25</v>
      </c>
      <c r="N1894">
        <v>50</v>
      </c>
      <c r="O1894">
        <v>90</v>
      </c>
      <c r="P1894">
        <v>1</v>
      </c>
      <c r="Q1894">
        <v>2</v>
      </c>
      <c r="R1894">
        <v>0.37</v>
      </c>
      <c r="S1894">
        <v>0.25</v>
      </c>
      <c r="T1894">
        <v>24</v>
      </c>
      <c r="U1894">
        <v>70</v>
      </c>
      <c r="V1894">
        <v>64</v>
      </c>
      <c r="W1894">
        <v>3.47</v>
      </c>
      <c r="X1894">
        <v>5</v>
      </c>
      <c r="Y1894">
        <v>0.5</v>
      </c>
      <c r="Z1894">
        <v>0.36</v>
      </c>
      <c r="AA1894">
        <v>30</v>
      </c>
      <c r="AB1894">
        <v>1</v>
      </c>
      <c r="AC1894">
        <v>370</v>
      </c>
      <c r="AD1894">
        <v>1</v>
      </c>
      <c r="AE1894">
        <v>0.77</v>
      </c>
      <c r="AF1894">
        <v>55</v>
      </c>
      <c r="AH1894">
        <v>10</v>
      </c>
      <c r="AI1894">
        <v>2</v>
      </c>
      <c r="AJ1894">
        <v>7</v>
      </c>
      <c r="AK1894">
        <v>13</v>
      </c>
      <c r="AL1894">
        <v>0.11</v>
      </c>
      <c r="AN1894">
        <v>5</v>
      </c>
      <c r="AO1894">
        <v>53</v>
      </c>
      <c r="AP1894">
        <v>5</v>
      </c>
      <c r="AQ1894">
        <v>72</v>
      </c>
    </row>
    <row r="1895" spans="1:43" hidden="1" x14ac:dyDescent="0.25">
      <c r="A1895" t="s">
        <v>6466</v>
      </c>
      <c r="B1895" t="s">
        <v>6467</v>
      </c>
      <c r="C1895" s="1" t="str">
        <f t="shared" si="137"/>
        <v>21:0096</v>
      </c>
      <c r="D1895" s="1" t="str">
        <f t="shared" si="138"/>
        <v>21:0013</v>
      </c>
      <c r="E1895" t="s">
        <v>6468</v>
      </c>
      <c r="F1895" t="s">
        <v>6469</v>
      </c>
      <c r="H1895">
        <v>65.619219700000002</v>
      </c>
      <c r="I1895">
        <v>-113.1672415</v>
      </c>
      <c r="J1895" s="1" t="str">
        <f t="shared" si="139"/>
        <v>Till</v>
      </c>
      <c r="K1895" s="1" t="str">
        <f t="shared" si="140"/>
        <v>&lt;2 micron</v>
      </c>
      <c r="L1895">
        <v>0.1</v>
      </c>
      <c r="M1895">
        <v>4.0999999999999996</v>
      </c>
      <c r="N1895">
        <v>54</v>
      </c>
      <c r="O1895">
        <v>120</v>
      </c>
      <c r="P1895">
        <v>1</v>
      </c>
      <c r="Q1895">
        <v>1</v>
      </c>
      <c r="R1895">
        <v>0.39</v>
      </c>
      <c r="S1895">
        <v>0.25</v>
      </c>
      <c r="T1895">
        <v>33</v>
      </c>
      <c r="U1895">
        <v>115</v>
      </c>
      <c r="V1895">
        <v>120</v>
      </c>
      <c r="W1895">
        <v>4.6500000000000004</v>
      </c>
      <c r="X1895">
        <v>5</v>
      </c>
      <c r="Y1895">
        <v>0.5</v>
      </c>
      <c r="Z1895">
        <v>0.48</v>
      </c>
      <c r="AA1895">
        <v>30</v>
      </c>
      <c r="AB1895">
        <v>1.48</v>
      </c>
      <c r="AC1895">
        <v>415</v>
      </c>
      <c r="AD1895">
        <v>1</v>
      </c>
      <c r="AE1895">
        <v>0.57999999999999996</v>
      </c>
      <c r="AF1895">
        <v>88</v>
      </c>
      <c r="AH1895">
        <v>4</v>
      </c>
      <c r="AI1895">
        <v>1</v>
      </c>
      <c r="AJ1895">
        <v>10</v>
      </c>
      <c r="AK1895">
        <v>14</v>
      </c>
      <c r="AL1895">
        <v>0.16</v>
      </c>
      <c r="AN1895">
        <v>5</v>
      </c>
      <c r="AO1895">
        <v>79</v>
      </c>
      <c r="AP1895">
        <v>5</v>
      </c>
      <c r="AQ1895">
        <v>82</v>
      </c>
    </row>
    <row r="1896" spans="1:43" hidden="1" x14ac:dyDescent="0.25">
      <c r="A1896" t="s">
        <v>6470</v>
      </c>
      <c r="B1896" t="s">
        <v>6471</v>
      </c>
      <c r="C1896" s="1" t="str">
        <f t="shared" ref="C1896:C1932" si="141">HYPERLINK("http://geochem.nrcan.gc.ca/cdogs/content/bdl/bdl210096_e.htm", "21:0096")</f>
        <v>21:0096</v>
      </c>
      <c r="D1896" s="1" t="str">
        <f t="shared" ref="D1896:D1932" si="142">HYPERLINK("http://geochem.nrcan.gc.ca/cdogs/content/svy/svy210013_e.htm", "21:0013")</f>
        <v>21:0013</v>
      </c>
      <c r="E1896" t="s">
        <v>6472</v>
      </c>
      <c r="F1896" t="s">
        <v>6473</v>
      </c>
      <c r="H1896">
        <v>65.726374399999997</v>
      </c>
      <c r="I1896">
        <v>-112.991646</v>
      </c>
      <c r="J1896" s="1" t="str">
        <f t="shared" si="139"/>
        <v>Till</v>
      </c>
      <c r="K1896" s="1" t="str">
        <f t="shared" si="140"/>
        <v>&lt;2 micron</v>
      </c>
      <c r="L1896">
        <v>0.1</v>
      </c>
      <c r="M1896">
        <v>2.89</v>
      </c>
      <c r="N1896">
        <v>30</v>
      </c>
      <c r="O1896">
        <v>120</v>
      </c>
      <c r="P1896">
        <v>0.5</v>
      </c>
      <c r="Q1896">
        <v>1</v>
      </c>
      <c r="R1896">
        <v>0.28999999999999998</v>
      </c>
      <c r="S1896">
        <v>0.25</v>
      </c>
      <c r="T1896">
        <v>17</v>
      </c>
      <c r="U1896">
        <v>77</v>
      </c>
      <c r="V1896">
        <v>57</v>
      </c>
      <c r="W1896">
        <v>3.77</v>
      </c>
      <c r="X1896">
        <v>5</v>
      </c>
      <c r="Y1896">
        <v>0.5</v>
      </c>
      <c r="Z1896">
        <v>0.5</v>
      </c>
      <c r="AA1896">
        <v>40</v>
      </c>
      <c r="AB1896">
        <v>1.1299999999999999</v>
      </c>
      <c r="AC1896">
        <v>325</v>
      </c>
      <c r="AD1896">
        <v>0.5</v>
      </c>
      <c r="AE1896">
        <v>0.69</v>
      </c>
      <c r="AF1896">
        <v>44</v>
      </c>
      <c r="AH1896">
        <v>8</v>
      </c>
      <c r="AI1896">
        <v>1</v>
      </c>
      <c r="AJ1896">
        <v>8</v>
      </c>
      <c r="AK1896">
        <v>13</v>
      </c>
      <c r="AL1896">
        <v>0.09</v>
      </c>
      <c r="AN1896">
        <v>5</v>
      </c>
      <c r="AO1896">
        <v>57</v>
      </c>
      <c r="AP1896">
        <v>5</v>
      </c>
      <c r="AQ1896">
        <v>78</v>
      </c>
    </row>
    <row r="1897" spans="1:43" hidden="1" x14ac:dyDescent="0.25">
      <c r="A1897" t="s">
        <v>6474</v>
      </c>
      <c r="B1897" t="s">
        <v>6475</v>
      </c>
      <c r="C1897" s="1" t="str">
        <f t="shared" si="141"/>
        <v>21:0096</v>
      </c>
      <c r="D1897" s="1" t="str">
        <f t="shared" si="142"/>
        <v>21:0013</v>
      </c>
      <c r="E1897" t="s">
        <v>6476</v>
      </c>
      <c r="F1897" t="s">
        <v>6477</v>
      </c>
      <c r="H1897">
        <v>65.768328699999998</v>
      </c>
      <c r="I1897">
        <v>-113.02288729999999</v>
      </c>
      <c r="J1897" s="1" t="str">
        <f t="shared" si="139"/>
        <v>Till</v>
      </c>
      <c r="K1897" s="1" t="str">
        <f t="shared" si="140"/>
        <v>&lt;2 micron</v>
      </c>
      <c r="L1897">
        <v>0.1</v>
      </c>
      <c r="M1897">
        <v>3.4</v>
      </c>
      <c r="N1897">
        <v>54</v>
      </c>
      <c r="O1897">
        <v>110</v>
      </c>
      <c r="P1897">
        <v>0.25</v>
      </c>
      <c r="Q1897">
        <v>1</v>
      </c>
      <c r="R1897">
        <v>0.25</v>
      </c>
      <c r="S1897">
        <v>0.5</v>
      </c>
      <c r="T1897">
        <v>22</v>
      </c>
      <c r="U1897">
        <v>77</v>
      </c>
      <c r="V1897">
        <v>63</v>
      </c>
      <c r="W1897">
        <v>3.73</v>
      </c>
      <c r="X1897">
        <v>5</v>
      </c>
      <c r="Y1897">
        <v>0.5</v>
      </c>
      <c r="Z1897">
        <v>0.49</v>
      </c>
      <c r="AA1897">
        <v>30</v>
      </c>
      <c r="AB1897">
        <v>1.04</v>
      </c>
      <c r="AC1897">
        <v>420</v>
      </c>
      <c r="AD1897">
        <v>1</v>
      </c>
      <c r="AE1897">
        <v>0.64</v>
      </c>
      <c r="AF1897">
        <v>45</v>
      </c>
      <c r="AH1897">
        <v>22</v>
      </c>
      <c r="AI1897">
        <v>1</v>
      </c>
      <c r="AJ1897">
        <v>8</v>
      </c>
      <c r="AK1897">
        <v>12</v>
      </c>
      <c r="AL1897">
        <v>0.1</v>
      </c>
      <c r="AN1897">
        <v>5</v>
      </c>
      <c r="AO1897">
        <v>60</v>
      </c>
      <c r="AP1897">
        <v>5</v>
      </c>
      <c r="AQ1897">
        <v>78</v>
      </c>
    </row>
    <row r="1898" spans="1:43" hidden="1" x14ac:dyDescent="0.25">
      <c r="A1898" t="s">
        <v>6478</v>
      </c>
      <c r="B1898" t="s">
        <v>6479</v>
      </c>
      <c r="C1898" s="1" t="str">
        <f t="shared" si="141"/>
        <v>21:0096</v>
      </c>
      <c r="D1898" s="1" t="str">
        <f t="shared" si="142"/>
        <v>21:0013</v>
      </c>
      <c r="E1898" t="s">
        <v>6480</v>
      </c>
      <c r="F1898" t="s">
        <v>6481</v>
      </c>
      <c r="H1898">
        <v>65.780306999999993</v>
      </c>
      <c r="I1898">
        <v>-113.1360517</v>
      </c>
      <c r="J1898" s="1" t="str">
        <f t="shared" si="139"/>
        <v>Till</v>
      </c>
      <c r="K1898" s="1" t="str">
        <f t="shared" si="140"/>
        <v>&lt;2 micron</v>
      </c>
      <c r="L1898">
        <v>0.2</v>
      </c>
      <c r="M1898">
        <v>2.16</v>
      </c>
      <c r="N1898">
        <v>32</v>
      </c>
      <c r="O1898">
        <v>80</v>
      </c>
      <c r="P1898">
        <v>0.25</v>
      </c>
      <c r="Q1898">
        <v>1</v>
      </c>
      <c r="R1898">
        <v>0.37</v>
      </c>
      <c r="S1898">
        <v>0.5</v>
      </c>
      <c r="T1898">
        <v>18</v>
      </c>
      <c r="U1898">
        <v>63</v>
      </c>
      <c r="V1898">
        <v>115</v>
      </c>
      <c r="W1898">
        <v>3.52</v>
      </c>
      <c r="X1898">
        <v>5</v>
      </c>
      <c r="Y1898">
        <v>0.5</v>
      </c>
      <c r="Z1898">
        <v>0.39</v>
      </c>
      <c r="AA1898">
        <v>50</v>
      </c>
      <c r="AB1898">
        <v>0.95</v>
      </c>
      <c r="AC1898">
        <v>345</v>
      </c>
      <c r="AD1898">
        <v>1</v>
      </c>
      <c r="AE1898">
        <v>0.81</v>
      </c>
      <c r="AF1898">
        <v>46</v>
      </c>
      <c r="AH1898">
        <v>16</v>
      </c>
      <c r="AI1898">
        <v>1</v>
      </c>
      <c r="AJ1898">
        <v>7</v>
      </c>
      <c r="AK1898">
        <v>15</v>
      </c>
      <c r="AL1898">
        <v>0.03</v>
      </c>
      <c r="AN1898">
        <v>5</v>
      </c>
      <c r="AO1898">
        <v>58</v>
      </c>
      <c r="AP1898">
        <v>5</v>
      </c>
      <c r="AQ1898">
        <v>76</v>
      </c>
    </row>
    <row r="1899" spans="1:43" hidden="1" x14ac:dyDescent="0.25">
      <c r="A1899" t="s">
        <v>6482</v>
      </c>
      <c r="B1899" t="s">
        <v>6483</v>
      </c>
      <c r="C1899" s="1" t="str">
        <f t="shared" si="141"/>
        <v>21:0096</v>
      </c>
      <c r="D1899" s="1" t="str">
        <f t="shared" si="142"/>
        <v>21:0013</v>
      </c>
      <c r="E1899" t="s">
        <v>6484</v>
      </c>
      <c r="F1899" t="s">
        <v>6485</v>
      </c>
      <c r="H1899">
        <v>65.791746700000004</v>
      </c>
      <c r="I1899">
        <v>-113.24359509999999</v>
      </c>
      <c r="J1899" s="1" t="str">
        <f t="shared" si="139"/>
        <v>Till</v>
      </c>
      <c r="K1899" s="1" t="str">
        <f t="shared" si="140"/>
        <v>&lt;2 micron</v>
      </c>
      <c r="L1899">
        <v>0.1</v>
      </c>
      <c r="M1899">
        <v>3.04</v>
      </c>
      <c r="N1899">
        <v>14</v>
      </c>
      <c r="O1899">
        <v>110</v>
      </c>
      <c r="P1899">
        <v>0.25</v>
      </c>
      <c r="Q1899">
        <v>1</v>
      </c>
      <c r="R1899">
        <v>0.36</v>
      </c>
      <c r="S1899">
        <v>0.5</v>
      </c>
      <c r="T1899">
        <v>29</v>
      </c>
      <c r="U1899">
        <v>75</v>
      </c>
      <c r="V1899">
        <v>93</v>
      </c>
      <c r="W1899">
        <v>3.85</v>
      </c>
      <c r="X1899">
        <v>5</v>
      </c>
      <c r="Y1899">
        <v>0.5</v>
      </c>
      <c r="Z1899">
        <v>0.5</v>
      </c>
      <c r="AA1899">
        <v>30</v>
      </c>
      <c r="AB1899">
        <v>1.41</v>
      </c>
      <c r="AC1899">
        <v>525</v>
      </c>
      <c r="AD1899">
        <v>0.5</v>
      </c>
      <c r="AE1899">
        <v>0.46</v>
      </c>
      <c r="AF1899">
        <v>52</v>
      </c>
      <c r="AH1899">
        <v>22</v>
      </c>
      <c r="AI1899">
        <v>1</v>
      </c>
      <c r="AJ1899">
        <v>8</v>
      </c>
      <c r="AK1899">
        <v>15</v>
      </c>
      <c r="AL1899">
        <v>0.13</v>
      </c>
      <c r="AN1899">
        <v>5</v>
      </c>
      <c r="AO1899">
        <v>69</v>
      </c>
      <c r="AP1899">
        <v>5</v>
      </c>
      <c r="AQ1899">
        <v>86</v>
      </c>
    </row>
    <row r="1900" spans="1:43" hidden="1" x14ac:dyDescent="0.25">
      <c r="A1900" t="s">
        <v>6486</v>
      </c>
      <c r="B1900" t="s">
        <v>6487</v>
      </c>
      <c r="C1900" s="1" t="str">
        <f t="shared" si="141"/>
        <v>21:0096</v>
      </c>
      <c r="D1900" s="1" t="str">
        <f t="shared" si="142"/>
        <v>21:0013</v>
      </c>
      <c r="E1900" t="s">
        <v>6488</v>
      </c>
      <c r="F1900" t="s">
        <v>6489</v>
      </c>
      <c r="H1900">
        <v>65.993375499999999</v>
      </c>
      <c r="I1900">
        <v>-112.9239065</v>
      </c>
      <c r="J1900" s="1" t="str">
        <f t="shared" si="139"/>
        <v>Till</v>
      </c>
      <c r="K1900" s="1" t="str">
        <f t="shared" si="140"/>
        <v>&lt;2 micron</v>
      </c>
      <c r="L1900">
        <v>0.1</v>
      </c>
      <c r="M1900">
        <v>5.09</v>
      </c>
      <c r="N1900">
        <v>14</v>
      </c>
      <c r="O1900">
        <v>210</v>
      </c>
      <c r="P1900">
        <v>0.25</v>
      </c>
      <c r="Q1900">
        <v>1</v>
      </c>
      <c r="R1900">
        <v>0.19</v>
      </c>
      <c r="S1900">
        <v>1</v>
      </c>
      <c r="T1900">
        <v>41</v>
      </c>
      <c r="U1900">
        <v>143</v>
      </c>
      <c r="V1900">
        <v>163</v>
      </c>
      <c r="W1900">
        <v>5.88</v>
      </c>
      <c r="X1900">
        <v>5</v>
      </c>
      <c r="Y1900">
        <v>0.5</v>
      </c>
      <c r="Z1900">
        <v>0.94</v>
      </c>
      <c r="AA1900">
        <v>20</v>
      </c>
      <c r="AB1900">
        <v>1.72</v>
      </c>
      <c r="AC1900">
        <v>560</v>
      </c>
      <c r="AD1900">
        <v>2</v>
      </c>
      <c r="AE1900">
        <v>0.43</v>
      </c>
      <c r="AF1900">
        <v>132</v>
      </c>
      <c r="AH1900">
        <v>24</v>
      </c>
      <c r="AI1900">
        <v>2</v>
      </c>
      <c r="AJ1900">
        <v>13</v>
      </c>
      <c r="AK1900">
        <v>14</v>
      </c>
      <c r="AL1900">
        <v>0.22</v>
      </c>
      <c r="AN1900">
        <v>5</v>
      </c>
      <c r="AO1900">
        <v>110</v>
      </c>
      <c r="AP1900">
        <v>5</v>
      </c>
      <c r="AQ1900">
        <v>116</v>
      </c>
    </row>
    <row r="1901" spans="1:43" hidden="1" x14ac:dyDescent="0.25">
      <c r="A1901" t="s">
        <v>6490</v>
      </c>
      <c r="B1901" t="s">
        <v>6491</v>
      </c>
      <c r="C1901" s="1" t="str">
        <f t="shared" si="141"/>
        <v>21:0096</v>
      </c>
      <c r="D1901" s="1" t="str">
        <f t="shared" si="142"/>
        <v>21:0013</v>
      </c>
      <c r="E1901" t="s">
        <v>6492</v>
      </c>
      <c r="F1901" t="s">
        <v>6493</v>
      </c>
      <c r="H1901">
        <v>65.943911999999997</v>
      </c>
      <c r="I1901">
        <v>-112.954651</v>
      </c>
      <c r="J1901" s="1" t="str">
        <f t="shared" si="139"/>
        <v>Till</v>
      </c>
      <c r="K1901" s="1" t="str">
        <f t="shared" si="140"/>
        <v>&lt;2 micron</v>
      </c>
      <c r="L1901">
        <v>0.1</v>
      </c>
      <c r="M1901">
        <v>2.38</v>
      </c>
      <c r="N1901">
        <v>12</v>
      </c>
      <c r="O1901">
        <v>70</v>
      </c>
      <c r="P1901">
        <v>0.25</v>
      </c>
      <c r="Q1901">
        <v>1</v>
      </c>
      <c r="R1901">
        <v>0.34</v>
      </c>
      <c r="S1901">
        <v>1</v>
      </c>
      <c r="T1901">
        <v>24</v>
      </c>
      <c r="U1901">
        <v>64</v>
      </c>
      <c r="V1901">
        <v>101</v>
      </c>
      <c r="W1901">
        <v>3.91</v>
      </c>
      <c r="X1901">
        <v>5</v>
      </c>
      <c r="Y1901">
        <v>0.5</v>
      </c>
      <c r="Z1901">
        <v>0.32</v>
      </c>
      <c r="AA1901">
        <v>40</v>
      </c>
      <c r="AB1901">
        <v>1.4</v>
      </c>
      <c r="AC1901">
        <v>895</v>
      </c>
      <c r="AD1901">
        <v>0.5</v>
      </c>
      <c r="AE1901">
        <v>0.81</v>
      </c>
      <c r="AF1901">
        <v>46</v>
      </c>
      <c r="AH1901">
        <v>18</v>
      </c>
      <c r="AI1901">
        <v>1</v>
      </c>
      <c r="AJ1901">
        <v>8</v>
      </c>
      <c r="AK1901">
        <v>14</v>
      </c>
      <c r="AL1901">
        <v>0.06</v>
      </c>
      <c r="AN1901">
        <v>5</v>
      </c>
      <c r="AO1901">
        <v>55</v>
      </c>
      <c r="AP1901">
        <v>5</v>
      </c>
      <c r="AQ1901">
        <v>70</v>
      </c>
    </row>
    <row r="1902" spans="1:43" hidden="1" x14ac:dyDescent="0.25">
      <c r="A1902" t="s">
        <v>6494</v>
      </c>
      <c r="B1902" t="s">
        <v>6495</v>
      </c>
      <c r="C1902" s="1" t="str">
        <f t="shared" si="141"/>
        <v>21:0096</v>
      </c>
      <c r="D1902" s="1" t="str">
        <f t="shared" si="142"/>
        <v>21:0013</v>
      </c>
      <c r="E1902" t="s">
        <v>6496</v>
      </c>
      <c r="F1902" t="s">
        <v>6497</v>
      </c>
      <c r="H1902">
        <v>65.963153500000004</v>
      </c>
      <c r="I1902">
        <v>-112.8125982</v>
      </c>
      <c r="J1902" s="1" t="str">
        <f t="shared" si="139"/>
        <v>Till</v>
      </c>
      <c r="K1902" s="1" t="str">
        <f t="shared" si="140"/>
        <v>&lt;2 micron</v>
      </c>
      <c r="L1902">
        <v>0.1</v>
      </c>
      <c r="M1902">
        <v>3.64</v>
      </c>
      <c r="N1902">
        <v>2</v>
      </c>
      <c r="O1902">
        <v>150</v>
      </c>
      <c r="P1902">
        <v>0.25</v>
      </c>
      <c r="Q1902">
        <v>1</v>
      </c>
      <c r="R1902">
        <v>0.34</v>
      </c>
      <c r="S1902">
        <v>0.5</v>
      </c>
      <c r="T1902">
        <v>21</v>
      </c>
      <c r="U1902">
        <v>101</v>
      </c>
      <c r="V1902">
        <v>89</v>
      </c>
      <c r="W1902">
        <v>4.79</v>
      </c>
      <c r="X1902">
        <v>5</v>
      </c>
      <c r="Y1902">
        <v>0.5</v>
      </c>
      <c r="Z1902">
        <v>0.72</v>
      </c>
      <c r="AA1902">
        <v>30</v>
      </c>
      <c r="AB1902">
        <v>2.0299999999999998</v>
      </c>
      <c r="AC1902">
        <v>560</v>
      </c>
      <c r="AD1902">
        <v>0.5</v>
      </c>
      <c r="AE1902">
        <v>0.47</v>
      </c>
      <c r="AF1902">
        <v>64</v>
      </c>
      <c r="AH1902">
        <v>16</v>
      </c>
      <c r="AI1902">
        <v>1</v>
      </c>
      <c r="AJ1902">
        <v>11</v>
      </c>
      <c r="AK1902">
        <v>15</v>
      </c>
      <c r="AL1902">
        <v>0.15</v>
      </c>
      <c r="AN1902">
        <v>5</v>
      </c>
      <c r="AO1902">
        <v>82</v>
      </c>
      <c r="AP1902">
        <v>10</v>
      </c>
      <c r="AQ1902">
        <v>100</v>
      </c>
    </row>
    <row r="1903" spans="1:43" hidden="1" x14ac:dyDescent="0.25">
      <c r="A1903" t="s">
        <v>6498</v>
      </c>
      <c r="B1903" t="s">
        <v>6499</v>
      </c>
      <c r="C1903" s="1" t="str">
        <f t="shared" si="141"/>
        <v>21:0096</v>
      </c>
      <c r="D1903" s="1" t="str">
        <f t="shared" si="142"/>
        <v>21:0013</v>
      </c>
      <c r="E1903" t="s">
        <v>6500</v>
      </c>
      <c r="F1903" t="s">
        <v>6501</v>
      </c>
      <c r="H1903">
        <v>65.908554899999999</v>
      </c>
      <c r="I1903">
        <v>-112.8794774</v>
      </c>
      <c r="J1903" s="1" t="str">
        <f t="shared" si="139"/>
        <v>Till</v>
      </c>
      <c r="K1903" s="1" t="str">
        <f t="shared" si="140"/>
        <v>&lt;2 micron</v>
      </c>
      <c r="L1903">
        <v>0.1</v>
      </c>
      <c r="M1903">
        <v>3.96</v>
      </c>
      <c r="N1903">
        <v>8</v>
      </c>
      <c r="O1903">
        <v>110</v>
      </c>
      <c r="P1903">
        <v>0.25</v>
      </c>
      <c r="Q1903">
        <v>1</v>
      </c>
      <c r="R1903">
        <v>0.2</v>
      </c>
      <c r="S1903">
        <v>0.5</v>
      </c>
      <c r="T1903">
        <v>22</v>
      </c>
      <c r="U1903">
        <v>90</v>
      </c>
      <c r="V1903">
        <v>60</v>
      </c>
      <c r="W1903">
        <v>5.23</v>
      </c>
      <c r="X1903">
        <v>5</v>
      </c>
      <c r="Y1903">
        <v>1</v>
      </c>
      <c r="Z1903">
        <v>0.4</v>
      </c>
      <c r="AA1903">
        <v>30</v>
      </c>
      <c r="AB1903">
        <v>1.1499999999999999</v>
      </c>
      <c r="AC1903">
        <v>530</v>
      </c>
      <c r="AD1903">
        <v>2</v>
      </c>
      <c r="AE1903">
        <v>0.55000000000000004</v>
      </c>
      <c r="AF1903">
        <v>39</v>
      </c>
      <c r="AH1903">
        <v>18</v>
      </c>
      <c r="AI1903">
        <v>4</v>
      </c>
      <c r="AJ1903">
        <v>8</v>
      </c>
      <c r="AK1903">
        <v>14</v>
      </c>
      <c r="AL1903">
        <v>0.2</v>
      </c>
      <c r="AN1903">
        <v>5</v>
      </c>
      <c r="AO1903">
        <v>104</v>
      </c>
      <c r="AP1903">
        <v>5</v>
      </c>
      <c r="AQ1903">
        <v>70</v>
      </c>
    </row>
    <row r="1904" spans="1:43" hidden="1" x14ac:dyDescent="0.25">
      <c r="A1904" t="s">
        <v>6502</v>
      </c>
      <c r="B1904" t="s">
        <v>6503</v>
      </c>
      <c r="C1904" s="1" t="str">
        <f t="shared" si="141"/>
        <v>21:0096</v>
      </c>
      <c r="D1904" s="1" t="str">
        <f t="shared" si="142"/>
        <v>21:0013</v>
      </c>
      <c r="E1904" t="s">
        <v>6504</v>
      </c>
      <c r="F1904" t="s">
        <v>6505</v>
      </c>
      <c r="H1904">
        <v>65.853433699999997</v>
      </c>
      <c r="I1904">
        <v>-112.9859685</v>
      </c>
      <c r="J1904" s="1" t="str">
        <f t="shared" si="139"/>
        <v>Till</v>
      </c>
      <c r="K1904" s="1" t="str">
        <f t="shared" si="140"/>
        <v>&lt;2 micron</v>
      </c>
      <c r="L1904">
        <v>0.1</v>
      </c>
      <c r="M1904">
        <v>3.76</v>
      </c>
      <c r="N1904">
        <v>10</v>
      </c>
      <c r="O1904">
        <v>130</v>
      </c>
      <c r="P1904">
        <v>0.25</v>
      </c>
      <c r="Q1904">
        <v>2</v>
      </c>
      <c r="R1904">
        <v>0.32</v>
      </c>
      <c r="S1904">
        <v>0.5</v>
      </c>
      <c r="T1904">
        <v>24</v>
      </c>
      <c r="U1904">
        <v>79</v>
      </c>
      <c r="V1904">
        <v>66</v>
      </c>
      <c r="W1904">
        <v>4.3099999999999996</v>
      </c>
      <c r="X1904">
        <v>5</v>
      </c>
      <c r="Y1904">
        <v>0.5</v>
      </c>
      <c r="Z1904">
        <v>0.56000000000000005</v>
      </c>
      <c r="AA1904">
        <v>30</v>
      </c>
      <c r="AB1904">
        <v>1.33</v>
      </c>
      <c r="AC1904">
        <v>550</v>
      </c>
      <c r="AD1904">
        <v>0.5</v>
      </c>
      <c r="AE1904">
        <v>0.69</v>
      </c>
      <c r="AF1904">
        <v>45</v>
      </c>
      <c r="AH1904">
        <v>28</v>
      </c>
      <c r="AI1904">
        <v>1</v>
      </c>
      <c r="AJ1904">
        <v>9</v>
      </c>
      <c r="AK1904">
        <v>19</v>
      </c>
      <c r="AL1904">
        <v>0.13</v>
      </c>
      <c r="AN1904">
        <v>5</v>
      </c>
      <c r="AO1904">
        <v>76</v>
      </c>
      <c r="AP1904">
        <v>5</v>
      </c>
      <c r="AQ1904">
        <v>92</v>
      </c>
    </row>
    <row r="1905" spans="1:43" hidden="1" x14ac:dyDescent="0.25">
      <c r="A1905" t="s">
        <v>6506</v>
      </c>
      <c r="B1905" t="s">
        <v>6507</v>
      </c>
      <c r="C1905" s="1" t="str">
        <f t="shared" si="141"/>
        <v>21:0096</v>
      </c>
      <c r="D1905" s="1" t="str">
        <f t="shared" si="142"/>
        <v>21:0013</v>
      </c>
      <c r="E1905" t="s">
        <v>6508</v>
      </c>
      <c r="F1905" t="s">
        <v>6509</v>
      </c>
      <c r="H1905">
        <v>65.848881300000002</v>
      </c>
      <c r="I1905">
        <v>-112.8823019</v>
      </c>
      <c r="J1905" s="1" t="str">
        <f t="shared" si="139"/>
        <v>Till</v>
      </c>
      <c r="K1905" s="1" t="str">
        <f t="shared" si="140"/>
        <v>&lt;2 micron</v>
      </c>
      <c r="L1905">
        <v>0.1</v>
      </c>
      <c r="M1905">
        <v>2.81</v>
      </c>
      <c r="N1905">
        <v>10</v>
      </c>
      <c r="O1905">
        <v>80</v>
      </c>
      <c r="P1905">
        <v>0.25</v>
      </c>
      <c r="Q1905">
        <v>1</v>
      </c>
      <c r="R1905">
        <v>0.24</v>
      </c>
      <c r="S1905">
        <v>0.25</v>
      </c>
      <c r="T1905">
        <v>21</v>
      </c>
      <c r="U1905">
        <v>59</v>
      </c>
      <c r="V1905">
        <v>62</v>
      </c>
      <c r="W1905">
        <v>3.58</v>
      </c>
      <c r="X1905">
        <v>5</v>
      </c>
      <c r="Y1905">
        <v>0.5</v>
      </c>
      <c r="Z1905">
        <v>0.28000000000000003</v>
      </c>
      <c r="AA1905">
        <v>30</v>
      </c>
      <c r="AB1905">
        <v>0.8</v>
      </c>
      <c r="AC1905">
        <v>485</v>
      </c>
      <c r="AD1905">
        <v>1</v>
      </c>
      <c r="AE1905">
        <v>0.64</v>
      </c>
      <c r="AF1905">
        <v>32</v>
      </c>
      <c r="AH1905">
        <v>18</v>
      </c>
      <c r="AI1905">
        <v>1</v>
      </c>
      <c r="AJ1905">
        <v>6</v>
      </c>
      <c r="AK1905">
        <v>16</v>
      </c>
      <c r="AL1905">
        <v>0.1</v>
      </c>
      <c r="AN1905">
        <v>5</v>
      </c>
      <c r="AO1905">
        <v>62</v>
      </c>
      <c r="AP1905">
        <v>5</v>
      </c>
      <c r="AQ1905">
        <v>54</v>
      </c>
    </row>
    <row r="1906" spans="1:43" hidden="1" x14ac:dyDescent="0.25">
      <c r="A1906" t="s">
        <v>6510</v>
      </c>
      <c r="B1906" t="s">
        <v>6511</v>
      </c>
      <c r="C1906" s="1" t="str">
        <f t="shared" si="141"/>
        <v>21:0096</v>
      </c>
      <c r="D1906" s="1" t="str">
        <f t="shared" si="142"/>
        <v>21:0013</v>
      </c>
      <c r="E1906" t="s">
        <v>6512</v>
      </c>
      <c r="F1906" t="s">
        <v>6513</v>
      </c>
      <c r="H1906">
        <v>65.7943882</v>
      </c>
      <c r="I1906">
        <v>-112.7567327</v>
      </c>
      <c r="J1906" s="1" t="str">
        <f t="shared" si="139"/>
        <v>Till</v>
      </c>
      <c r="K1906" s="1" t="str">
        <f t="shared" si="140"/>
        <v>&lt;2 micron</v>
      </c>
      <c r="L1906">
        <v>0.1</v>
      </c>
      <c r="M1906">
        <v>3.7</v>
      </c>
      <c r="N1906">
        <v>14</v>
      </c>
      <c r="O1906">
        <v>170</v>
      </c>
      <c r="P1906">
        <v>0.25</v>
      </c>
      <c r="Q1906">
        <v>1</v>
      </c>
      <c r="R1906">
        <v>0.3</v>
      </c>
      <c r="S1906">
        <v>0.25</v>
      </c>
      <c r="T1906">
        <v>20</v>
      </c>
      <c r="U1906">
        <v>119</v>
      </c>
      <c r="V1906">
        <v>86</v>
      </c>
      <c r="W1906">
        <v>4.8099999999999996</v>
      </c>
      <c r="X1906">
        <v>5</v>
      </c>
      <c r="Y1906">
        <v>0.5</v>
      </c>
      <c r="Z1906">
        <v>0.84</v>
      </c>
      <c r="AA1906">
        <v>30</v>
      </c>
      <c r="AB1906">
        <v>1.59</v>
      </c>
      <c r="AC1906">
        <v>465</v>
      </c>
      <c r="AD1906">
        <v>2</v>
      </c>
      <c r="AE1906">
        <v>0.56000000000000005</v>
      </c>
      <c r="AF1906">
        <v>55</v>
      </c>
      <c r="AH1906">
        <v>18</v>
      </c>
      <c r="AI1906">
        <v>2</v>
      </c>
      <c r="AJ1906">
        <v>12</v>
      </c>
      <c r="AK1906">
        <v>18</v>
      </c>
      <c r="AL1906">
        <v>0.18</v>
      </c>
      <c r="AN1906">
        <v>5</v>
      </c>
      <c r="AO1906">
        <v>99</v>
      </c>
      <c r="AP1906">
        <v>5</v>
      </c>
      <c r="AQ1906">
        <v>100</v>
      </c>
    </row>
    <row r="1907" spans="1:43" hidden="1" x14ac:dyDescent="0.25">
      <c r="A1907" t="s">
        <v>6514</v>
      </c>
      <c r="B1907" t="s">
        <v>6515</v>
      </c>
      <c r="C1907" s="1" t="str">
        <f t="shared" si="141"/>
        <v>21:0096</v>
      </c>
      <c r="D1907" s="1" t="str">
        <f t="shared" si="142"/>
        <v>21:0013</v>
      </c>
      <c r="E1907" t="s">
        <v>6516</v>
      </c>
      <c r="F1907" t="s">
        <v>6517</v>
      </c>
      <c r="H1907">
        <v>65.775104600000006</v>
      </c>
      <c r="I1907">
        <v>-112.6675049</v>
      </c>
      <c r="J1907" s="1" t="str">
        <f t="shared" si="139"/>
        <v>Till</v>
      </c>
      <c r="K1907" s="1" t="str">
        <f t="shared" si="140"/>
        <v>&lt;2 micron</v>
      </c>
      <c r="L1907">
        <v>0.1</v>
      </c>
      <c r="M1907">
        <v>3.41</v>
      </c>
      <c r="N1907">
        <v>26</v>
      </c>
      <c r="O1907">
        <v>160</v>
      </c>
      <c r="P1907">
        <v>0.25</v>
      </c>
      <c r="Q1907">
        <v>1</v>
      </c>
      <c r="R1907">
        <v>0.34</v>
      </c>
      <c r="S1907">
        <v>0.5</v>
      </c>
      <c r="T1907">
        <v>23</v>
      </c>
      <c r="U1907">
        <v>118</v>
      </c>
      <c r="V1907">
        <v>95</v>
      </c>
      <c r="W1907">
        <v>5.23</v>
      </c>
      <c r="X1907">
        <v>5</v>
      </c>
      <c r="Y1907">
        <v>0.5</v>
      </c>
      <c r="Z1907">
        <v>0.92</v>
      </c>
      <c r="AA1907">
        <v>40</v>
      </c>
      <c r="AB1907">
        <v>1.76</v>
      </c>
      <c r="AC1907">
        <v>515</v>
      </c>
      <c r="AD1907">
        <v>1</v>
      </c>
      <c r="AE1907">
        <v>0.48</v>
      </c>
      <c r="AF1907">
        <v>64</v>
      </c>
      <c r="AH1907">
        <v>18</v>
      </c>
      <c r="AI1907">
        <v>1</v>
      </c>
      <c r="AJ1907">
        <v>13</v>
      </c>
      <c r="AK1907">
        <v>18</v>
      </c>
      <c r="AL1907">
        <v>0.2</v>
      </c>
      <c r="AN1907">
        <v>5</v>
      </c>
      <c r="AO1907">
        <v>96</v>
      </c>
      <c r="AP1907">
        <v>5</v>
      </c>
      <c r="AQ1907">
        <v>112</v>
      </c>
    </row>
    <row r="1908" spans="1:43" hidden="1" x14ac:dyDescent="0.25">
      <c r="A1908" t="s">
        <v>6518</v>
      </c>
      <c r="B1908" t="s">
        <v>6519</v>
      </c>
      <c r="C1908" s="1" t="str">
        <f t="shared" si="141"/>
        <v>21:0096</v>
      </c>
      <c r="D1908" s="1" t="str">
        <f t="shared" si="142"/>
        <v>21:0013</v>
      </c>
      <c r="E1908" t="s">
        <v>6520</v>
      </c>
      <c r="F1908" t="s">
        <v>6521</v>
      </c>
      <c r="H1908">
        <v>65.762476800000002</v>
      </c>
      <c r="I1908">
        <v>-112.5231383</v>
      </c>
      <c r="J1908" s="1" t="str">
        <f t="shared" si="139"/>
        <v>Till</v>
      </c>
      <c r="K1908" s="1" t="str">
        <f t="shared" si="140"/>
        <v>&lt;2 micron</v>
      </c>
      <c r="L1908">
        <v>0.1</v>
      </c>
      <c r="M1908">
        <v>3.82</v>
      </c>
      <c r="N1908">
        <v>28</v>
      </c>
      <c r="O1908">
        <v>180</v>
      </c>
      <c r="P1908">
        <v>0.25</v>
      </c>
      <c r="Q1908">
        <v>1</v>
      </c>
      <c r="R1908">
        <v>0.32</v>
      </c>
      <c r="S1908">
        <v>0.5</v>
      </c>
      <c r="T1908">
        <v>24</v>
      </c>
      <c r="U1908">
        <v>112</v>
      </c>
      <c r="V1908">
        <v>111</v>
      </c>
      <c r="W1908">
        <v>4.29</v>
      </c>
      <c r="X1908">
        <v>5</v>
      </c>
      <c r="Y1908">
        <v>0.5</v>
      </c>
      <c r="Z1908">
        <v>0.86</v>
      </c>
      <c r="AA1908">
        <v>30</v>
      </c>
      <c r="AB1908">
        <v>1.5</v>
      </c>
      <c r="AC1908">
        <v>395</v>
      </c>
      <c r="AD1908">
        <v>1</v>
      </c>
      <c r="AE1908">
        <v>0.51</v>
      </c>
      <c r="AF1908">
        <v>77</v>
      </c>
      <c r="AH1908">
        <v>18</v>
      </c>
      <c r="AI1908">
        <v>1</v>
      </c>
      <c r="AJ1908">
        <v>11</v>
      </c>
      <c r="AK1908">
        <v>18</v>
      </c>
      <c r="AL1908">
        <v>0.18</v>
      </c>
      <c r="AN1908">
        <v>5</v>
      </c>
      <c r="AO1908">
        <v>84</v>
      </c>
      <c r="AP1908">
        <v>10</v>
      </c>
      <c r="AQ1908">
        <v>120</v>
      </c>
    </row>
    <row r="1909" spans="1:43" hidden="1" x14ac:dyDescent="0.25">
      <c r="A1909" t="s">
        <v>6522</v>
      </c>
      <c r="B1909" t="s">
        <v>6523</v>
      </c>
      <c r="C1909" s="1" t="str">
        <f t="shared" si="141"/>
        <v>21:0096</v>
      </c>
      <c r="D1909" s="1" t="str">
        <f t="shared" si="142"/>
        <v>21:0013</v>
      </c>
      <c r="E1909" t="s">
        <v>6524</v>
      </c>
      <c r="F1909" t="s">
        <v>6525</v>
      </c>
      <c r="H1909">
        <v>65.802328900000006</v>
      </c>
      <c r="I1909">
        <v>-112.59722600000001</v>
      </c>
      <c r="J1909" s="1" t="str">
        <f t="shared" si="139"/>
        <v>Till</v>
      </c>
      <c r="K1909" s="1" t="str">
        <f t="shared" si="140"/>
        <v>&lt;2 micron</v>
      </c>
      <c r="L1909">
        <v>0.2</v>
      </c>
      <c r="M1909">
        <v>3.34</v>
      </c>
      <c r="N1909">
        <v>8</v>
      </c>
      <c r="O1909">
        <v>140</v>
      </c>
      <c r="P1909">
        <v>0.25</v>
      </c>
      <c r="Q1909">
        <v>1</v>
      </c>
      <c r="R1909">
        <v>0.28000000000000003</v>
      </c>
      <c r="S1909">
        <v>0.25</v>
      </c>
      <c r="T1909">
        <v>18</v>
      </c>
      <c r="U1909">
        <v>102</v>
      </c>
      <c r="V1909">
        <v>67</v>
      </c>
      <c r="W1909">
        <v>4.63</v>
      </c>
      <c r="X1909">
        <v>5</v>
      </c>
      <c r="Y1909">
        <v>0.5</v>
      </c>
      <c r="Z1909">
        <v>0.7</v>
      </c>
      <c r="AA1909">
        <v>30</v>
      </c>
      <c r="AB1909">
        <v>1.44</v>
      </c>
      <c r="AC1909">
        <v>430</v>
      </c>
      <c r="AD1909">
        <v>1</v>
      </c>
      <c r="AE1909">
        <v>0.55000000000000004</v>
      </c>
      <c r="AF1909">
        <v>50</v>
      </c>
      <c r="AH1909">
        <v>18</v>
      </c>
      <c r="AI1909">
        <v>1</v>
      </c>
      <c r="AJ1909">
        <v>10</v>
      </c>
      <c r="AK1909">
        <v>15</v>
      </c>
      <c r="AL1909">
        <v>0.19</v>
      </c>
      <c r="AN1909">
        <v>5</v>
      </c>
      <c r="AO1909">
        <v>94</v>
      </c>
      <c r="AP1909">
        <v>5</v>
      </c>
      <c r="AQ1909">
        <v>88</v>
      </c>
    </row>
    <row r="1910" spans="1:43" hidden="1" x14ac:dyDescent="0.25">
      <c r="A1910" t="s">
        <v>6526</v>
      </c>
      <c r="B1910" t="s">
        <v>6527</v>
      </c>
      <c r="C1910" s="1" t="str">
        <f t="shared" si="141"/>
        <v>21:0096</v>
      </c>
      <c r="D1910" s="1" t="str">
        <f t="shared" si="142"/>
        <v>21:0013</v>
      </c>
      <c r="E1910" t="s">
        <v>6528</v>
      </c>
      <c r="F1910" t="s">
        <v>6529</v>
      </c>
      <c r="H1910">
        <v>65.861607199999995</v>
      </c>
      <c r="I1910">
        <v>-112.71483139999999</v>
      </c>
      <c r="J1910" s="1" t="str">
        <f t="shared" si="139"/>
        <v>Till</v>
      </c>
      <c r="K1910" s="1" t="str">
        <f t="shared" si="140"/>
        <v>&lt;2 micron</v>
      </c>
      <c r="L1910">
        <v>0.1</v>
      </c>
      <c r="M1910">
        <v>3.72</v>
      </c>
      <c r="N1910">
        <v>12</v>
      </c>
      <c r="O1910">
        <v>110</v>
      </c>
      <c r="P1910">
        <v>0.25</v>
      </c>
      <c r="Q1910">
        <v>2</v>
      </c>
      <c r="R1910">
        <v>0.23</v>
      </c>
      <c r="S1910">
        <v>1</v>
      </c>
      <c r="T1910">
        <v>30</v>
      </c>
      <c r="U1910">
        <v>78</v>
      </c>
      <c r="V1910">
        <v>74</v>
      </c>
      <c r="W1910">
        <v>4.54</v>
      </c>
      <c r="X1910">
        <v>5</v>
      </c>
      <c r="Y1910">
        <v>0.5</v>
      </c>
      <c r="Z1910">
        <v>0.35</v>
      </c>
      <c r="AA1910">
        <v>40</v>
      </c>
      <c r="AB1910">
        <v>1.19</v>
      </c>
      <c r="AC1910">
        <v>645</v>
      </c>
      <c r="AD1910">
        <v>0.5</v>
      </c>
      <c r="AE1910">
        <v>0.72</v>
      </c>
      <c r="AF1910">
        <v>50</v>
      </c>
      <c r="AH1910">
        <v>26</v>
      </c>
      <c r="AI1910">
        <v>1</v>
      </c>
      <c r="AJ1910">
        <v>8</v>
      </c>
      <c r="AK1910">
        <v>14</v>
      </c>
      <c r="AL1910">
        <v>0.13</v>
      </c>
      <c r="AN1910">
        <v>5</v>
      </c>
      <c r="AO1910">
        <v>70</v>
      </c>
      <c r="AP1910">
        <v>5</v>
      </c>
      <c r="AQ1910">
        <v>70</v>
      </c>
    </row>
    <row r="1911" spans="1:43" hidden="1" x14ac:dyDescent="0.25">
      <c r="A1911" t="s">
        <v>6530</v>
      </c>
      <c r="B1911" t="s">
        <v>6531</v>
      </c>
      <c r="C1911" s="1" t="str">
        <f t="shared" si="141"/>
        <v>21:0096</v>
      </c>
      <c r="D1911" s="1" t="str">
        <f t="shared" si="142"/>
        <v>21:0013</v>
      </c>
      <c r="E1911" t="s">
        <v>6532</v>
      </c>
      <c r="F1911" t="s">
        <v>6533</v>
      </c>
      <c r="H1911">
        <v>65.867172100000005</v>
      </c>
      <c r="I1911">
        <v>-112.56277830000001</v>
      </c>
      <c r="J1911" s="1" t="str">
        <f t="shared" si="139"/>
        <v>Till</v>
      </c>
      <c r="K1911" s="1" t="str">
        <f t="shared" si="140"/>
        <v>&lt;2 micron</v>
      </c>
      <c r="L1911">
        <v>0.1</v>
      </c>
      <c r="M1911">
        <v>2.98</v>
      </c>
      <c r="N1911">
        <v>10</v>
      </c>
      <c r="O1911">
        <v>90</v>
      </c>
      <c r="P1911">
        <v>0.25</v>
      </c>
      <c r="Q1911">
        <v>2</v>
      </c>
      <c r="R1911">
        <v>0.19</v>
      </c>
      <c r="S1911">
        <v>0.5</v>
      </c>
      <c r="T1911">
        <v>22</v>
      </c>
      <c r="U1911">
        <v>73</v>
      </c>
      <c r="V1911">
        <v>41</v>
      </c>
      <c r="W1911">
        <v>3.84</v>
      </c>
      <c r="X1911">
        <v>5</v>
      </c>
      <c r="Y1911">
        <v>0.5</v>
      </c>
      <c r="Z1911">
        <v>0.25</v>
      </c>
      <c r="AA1911">
        <v>20</v>
      </c>
      <c r="AB1911">
        <v>0.93</v>
      </c>
      <c r="AC1911">
        <v>795</v>
      </c>
      <c r="AD1911">
        <v>0.5</v>
      </c>
      <c r="AE1911">
        <v>0.9</v>
      </c>
      <c r="AF1911">
        <v>31</v>
      </c>
      <c r="AH1911">
        <v>14</v>
      </c>
      <c r="AI1911">
        <v>2</v>
      </c>
      <c r="AJ1911">
        <v>6</v>
      </c>
      <c r="AK1911">
        <v>12</v>
      </c>
      <c r="AL1911">
        <v>0.08</v>
      </c>
      <c r="AN1911">
        <v>5</v>
      </c>
      <c r="AO1911">
        <v>61</v>
      </c>
      <c r="AP1911">
        <v>5</v>
      </c>
      <c r="AQ1911">
        <v>42</v>
      </c>
    </row>
    <row r="1912" spans="1:43" hidden="1" x14ac:dyDescent="0.25">
      <c r="A1912" t="s">
        <v>6534</v>
      </c>
      <c r="B1912" t="s">
        <v>6535</v>
      </c>
      <c r="C1912" s="1" t="str">
        <f t="shared" si="141"/>
        <v>21:0096</v>
      </c>
      <c r="D1912" s="1" t="str">
        <f t="shared" si="142"/>
        <v>21:0013</v>
      </c>
      <c r="E1912" t="s">
        <v>6536</v>
      </c>
      <c r="F1912" t="s">
        <v>6537</v>
      </c>
      <c r="H1912">
        <v>65.968311600000007</v>
      </c>
      <c r="I1912">
        <v>-112.6659636</v>
      </c>
      <c r="J1912" s="1" t="str">
        <f t="shared" si="139"/>
        <v>Till</v>
      </c>
      <c r="K1912" s="1" t="str">
        <f t="shared" si="140"/>
        <v>&lt;2 micron</v>
      </c>
      <c r="L1912">
        <v>0.1</v>
      </c>
      <c r="M1912">
        <v>3.16</v>
      </c>
      <c r="N1912">
        <v>14</v>
      </c>
      <c r="O1912">
        <v>120</v>
      </c>
      <c r="P1912">
        <v>0.25</v>
      </c>
      <c r="Q1912">
        <v>1</v>
      </c>
      <c r="R1912">
        <v>0.21</v>
      </c>
      <c r="S1912">
        <v>0.5</v>
      </c>
      <c r="T1912">
        <v>19</v>
      </c>
      <c r="U1912">
        <v>63</v>
      </c>
      <c r="V1912">
        <v>141</v>
      </c>
      <c r="W1912">
        <v>4.55</v>
      </c>
      <c r="X1912">
        <v>5</v>
      </c>
      <c r="Y1912">
        <v>0.5</v>
      </c>
      <c r="Z1912">
        <v>0.57999999999999996</v>
      </c>
      <c r="AA1912">
        <v>20</v>
      </c>
      <c r="AB1912">
        <v>1.96</v>
      </c>
      <c r="AC1912">
        <v>545</v>
      </c>
      <c r="AD1912">
        <v>0.5</v>
      </c>
      <c r="AE1912">
        <v>0.39</v>
      </c>
      <c r="AF1912">
        <v>45</v>
      </c>
      <c r="AH1912">
        <v>14</v>
      </c>
      <c r="AI1912">
        <v>1</v>
      </c>
      <c r="AJ1912">
        <v>11</v>
      </c>
      <c r="AK1912">
        <v>10</v>
      </c>
      <c r="AL1912">
        <v>7.0000000000000007E-2</v>
      </c>
      <c r="AN1912">
        <v>5</v>
      </c>
      <c r="AO1912">
        <v>55</v>
      </c>
      <c r="AP1912">
        <v>5</v>
      </c>
      <c r="AQ1912">
        <v>92</v>
      </c>
    </row>
    <row r="1913" spans="1:43" hidden="1" x14ac:dyDescent="0.25">
      <c r="A1913" t="s">
        <v>6538</v>
      </c>
      <c r="B1913" t="s">
        <v>6539</v>
      </c>
      <c r="C1913" s="1" t="str">
        <f t="shared" si="141"/>
        <v>21:0096</v>
      </c>
      <c r="D1913" s="1" t="str">
        <f t="shared" si="142"/>
        <v>21:0013</v>
      </c>
      <c r="E1913" t="s">
        <v>6540</v>
      </c>
      <c r="F1913" t="s">
        <v>6541</v>
      </c>
      <c r="H1913">
        <v>65.916383699999997</v>
      </c>
      <c r="I1913">
        <v>-112.78369619999999</v>
      </c>
      <c r="J1913" s="1" t="str">
        <f t="shared" si="139"/>
        <v>Till</v>
      </c>
      <c r="K1913" s="1" t="str">
        <f t="shared" si="140"/>
        <v>&lt;2 micron</v>
      </c>
      <c r="L1913">
        <v>0.1</v>
      </c>
      <c r="M1913">
        <v>0.38</v>
      </c>
      <c r="N1913">
        <v>2</v>
      </c>
      <c r="O1913">
        <v>70</v>
      </c>
      <c r="P1913">
        <v>0.25</v>
      </c>
      <c r="Q1913">
        <v>1</v>
      </c>
      <c r="R1913">
        <v>0.03</v>
      </c>
      <c r="S1913">
        <v>0.25</v>
      </c>
      <c r="T1913">
        <v>1</v>
      </c>
      <c r="U1913">
        <v>73</v>
      </c>
      <c r="V1913">
        <v>281</v>
      </c>
      <c r="W1913">
        <v>15</v>
      </c>
      <c r="X1913">
        <v>5</v>
      </c>
      <c r="Y1913">
        <v>0.5</v>
      </c>
      <c r="Z1913">
        <v>0.21</v>
      </c>
      <c r="AB1913">
        <v>0.21</v>
      </c>
      <c r="AC1913">
        <v>90</v>
      </c>
      <c r="AD1913">
        <v>0.5</v>
      </c>
      <c r="AE1913">
        <v>0.51</v>
      </c>
      <c r="AF1913">
        <v>3</v>
      </c>
      <c r="AH1913">
        <v>38</v>
      </c>
      <c r="AI1913">
        <v>8</v>
      </c>
      <c r="AJ1913">
        <v>6</v>
      </c>
      <c r="AK1913">
        <v>4</v>
      </c>
      <c r="AL1913">
        <v>0.1</v>
      </c>
      <c r="AN1913">
        <v>5</v>
      </c>
      <c r="AO1913">
        <v>100</v>
      </c>
      <c r="AP1913">
        <v>5</v>
      </c>
      <c r="AQ1913">
        <v>8</v>
      </c>
    </row>
    <row r="1914" spans="1:43" hidden="1" x14ac:dyDescent="0.25">
      <c r="A1914" t="s">
        <v>6542</v>
      </c>
      <c r="B1914" t="s">
        <v>6543</v>
      </c>
      <c r="C1914" s="1" t="str">
        <f t="shared" si="141"/>
        <v>21:0096</v>
      </c>
      <c r="D1914" s="1" t="str">
        <f t="shared" si="142"/>
        <v>21:0013</v>
      </c>
      <c r="E1914" t="s">
        <v>6540</v>
      </c>
      <c r="F1914" t="s">
        <v>6544</v>
      </c>
      <c r="H1914">
        <v>65.916383699999997</v>
      </c>
      <c r="I1914">
        <v>-112.78369619999999</v>
      </c>
      <c r="J1914" s="1" t="str">
        <f t="shared" si="139"/>
        <v>Till</v>
      </c>
      <c r="K1914" s="1" t="str">
        <f t="shared" si="140"/>
        <v>&lt;2 micron</v>
      </c>
      <c r="L1914">
        <v>0.1</v>
      </c>
      <c r="M1914">
        <v>3.85</v>
      </c>
      <c r="N1914">
        <v>14</v>
      </c>
      <c r="O1914">
        <v>60</v>
      </c>
      <c r="P1914">
        <v>0.25</v>
      </c>
      <c r="Q1914">
        <v>1</v>
      </c>
      <c r="R1914">
        <v>0.12</v>
      </c>
      <c r="S1914">
        <v>0.5</v>
      </c>
      <c r="T1914">
        <v>12</v>
      </c>
      <c r="U1914">
        <v>83</v>
      </c>
      <c r="V1914">
        <v>178</v>
      </c>
      <c r="W1914">
        <v>4.93</v>
      </c>
      <c r="X1914">
        <v>5</v>
      </c>
      <c r="Y1914">
        <v>0.5</v>
      </c>
      <c r="Z1914">
        <v>0.23</v>
      </c>
      <c r="AA1914">
        <v>30</v>
      </c>
      <c r="AB1914">
        <v>0.92</v>
      </c>
      <c r="AC1914">
        <v>400</v>
      </c>
      <c r="AD1914">
        <v>1</v>
      </c>
      <c r="AE1914">
        <v>0.79</v>
      </c>
      <c r="AF1914">
        <v>31</v>
      </c>
      <c r="AH1914">
        <v>12</v>
      </c>
      <c r="AI1914">
        <v>4</v>
      </c>
      <c r="AJ1914">
        <v>6</v>
      </c>
      <c r="AK1914">
        <v>7</v>
      </c>
      <c r="AL1914">
        <v>0.08</v>
      </c>
      <c r="AN1914">
        <v>5</v>
      </c>
      <c r="AO1914">
        <v>73</v>
      </c>
      <c r="AP1914">
        <v>5</v>
      </c>
      <c r="AQ1914">
        <v>48</v>
      </c>
    </row>
    <row r="1915" spans="1:43" hidden="1" x14ac:dyDescent="0.25">
      <c r="A1915" t="s">
        <v>6545</v>
      </c>
      <c r="B1915" t="s">
        <v>6546</v>
      </c>
      <c r="C1915" s="1" t="str">
        <f t="shared" si="141"/>
        <v>21:0096</v>
      </c>
      <c r="D1915" s="1" t="str">
        <f t="shared" si="142"/>
        <v>21:0013</v>
      </c>
      <c r="E1915" t="s">
        <v>6547</v>
      </c>
      <c r="F1915" t="s">
        <v>6548</v>
      </c>
      <c r="H1915">
        <v>65.707289799999998</v>
      </c>
      <c r="I1915">
        <v>-112.2056448</v>
      </c>
      <c r="J1915" s="1" t="str">
        <f t="shared" si="139"/>
        <v>Till</v>
      </c>
      <c r="K1915" s="1" t="str">
        <f t="shared" si="140"/>
        <v>&lt;2 micron</v>
      </c>
      <c r="L1915">
        <v>0.1</v>
      </c>
      <c r="M1915">
        <v>2.82</v>
      </c>
      <c r="N1915">
        <v>44</v>
      </c>
      <c r="O1915">
        <v>170</v>
      </c>
      <c r="P1915">
        <v>0.25</v>
      </c>
      <c r="Q1915">
        <v>1</v>
      </c>
      <c r="R1915">
        <v>0.36</v>
      </c>
      <c r="S1915">
        <v>0.25</v>
      </c>
      <c r="T1915">
        <v>19</v>
      </c>
      <c r="U1915">
        <v>104</v>
      </c>
      <c r="V1915">
        <v>83</v>
      </c>
      <c r="W1915">
        <v>4.18</v>
      </c>
      <c r="X1915">
        <v>5</v>
      </c>
      <c r="Y1915">
        <v>0.5</v>
      </c>
      <c r="Z1915">
        <v>0.93</v>
      </c>
      <c r="AA1915">
        <v>30</v>
      </c>
      <c r="AB1915">
        <v>1.51</v>
      </c>
      <c r="AC1915">
        <v>405</v>
      </c>
      <c r="AD1915">
        <v>1</v>
      </c>
      <c r="AE1915">
        <v>0.34</v>
      </c>
      <c r="AF1915">
        <v>66</v>
      </c>
      <c r="AH1915">
        <v>8</v>
      </c>
      <c r="AI1915">
        <v>1</v>
      </c>
      <c r="AJ1915">
        <v>11</v>
      </c>
      <c r="AK1915">
        <v>17</v>
      </c>
      <c r="AL1915">
        <v>0.17</v>
      </c>
      <c r="AN1915">
        <v>5</v>
      </c>
      <c r="AO1915">
        <v>81</v>
      </c>
      <c r="AP1915">
        <v>5</v>
      </c>
      <c r="AQ1915">
        <v>92</v>
      </c>
    </row>
    <row r="1916" spans="1:43" hidden="1" x14ac:dyDescent="0.25">
      <c r="A1916" t="s">
        <v>6549</v>
      </c>
      <c r="B1916" t="s">
        <v>6550</v>
      </c>
      <c r="C1916" s="1" t="str">
        <f t="shared" si="141"/>
        <v>21:0096</v>
      </c>
      <c r="D1916" s="1" t="str">
        <f t="shared" si="142"/>
        <v>21:0013</v>
      </c>
      <c r="E1916" t="s">
        <v>6551</v>
      </c>
      <c r="F1916" t="s">
        <v>6552</v>
      </c>
      <c r="H1916">
        <v>65.6606424</v>
      </c>
      <c r="I1916">
        <v>-112.09939439999999</v>
      </c>
      <c r="J1916" s="1" t="str">
        <f t="shared" si="139"/>
        <v>Till</v>
      </c>
      <c r="K1916" s="1" t="str">
        <f t="shared" si="140"/>
        <v>&lt;2 micron</v>
      </c>
      <c r="L1916">
        <v>0.1</v>
      </c>
      <c r="M1916">
        <v>4.6399999999999997</v>
      </c>
      <c r="N1916">
        <v>28</v>
      </c>
      <c r="O1916">
        <v>160</v>
      </c>
      <c r="P1916">
        <v>0.25</v>
      </c>
      <c r="Q1916">
        <v>2</v>
      </c>
      <c r="R1916">
        <v>0.27</v>
      </c>
      <c r="S1916">
        <v>0.5</v>
      </c>
      <c r="T1916">
        <v>25</v>
      </c>
      <c r="U1916">
        <v>128</v>
      </c>
      <c r="V1916">
        <v>119</v>
      </c>
      <c r="W1916">
        <v>5.51</v>
      </c>
      <c r="X1916">
        <v>5</v>
      </c>
      <c r="Y1916">
        <v>0.5</v>
      </c>
      <c r="Z1916">
        <v>0.69</v>
      </c>
      <c r="AA1916">
        <v>30</v>
      </c>
      <c r="AB1916">
        <v>1.53</v>
      </c>
      <c r="AC1916">
        <v>410</v>
      </c>
      <c r="AD1916">
        <v>3</v>
      </c>
      <c r="AE1916">
        <v>0.84</v>
      </c>
      <c r="AF1916">
        <v>68</v>
      </c>
      <c r="AH1916">
        <v>16</v>
      </c>
      <c r="AI1916">
        <v>2</v>
      </c>
      <c r="AJ1916">
        <v>12</v>
      </c>
      <c r="AK1916">
        <v>16</v>
      </c>
      <c r="AL1916">
        <v>0.18</v>
      </c>
      <c r="AN1916">
        <v>5</v>
      </c>
      <c r="AO1916">
        <v>119</v>
      </c>
      <c r="AP1916">
        <v>5</v>
      </c>
      <c r="AQ1916">
        <v>98</v>
      </c>
    </row>
    <row r="1917" spans="1:43" hidden="1" x14ac:dyDescent="0.25">
      <c r="A1917" t="s">
        <v>6553</v>
      </c>
      <c r="B1917" t="s">
        <v>6554</v>
      </c>
      <c r="C1917" s="1" t="str">
        <f t="shared" si="141"/>
        <v>21:0096</v>
      </c>
      <c r="D1917" s="1" t="str">
        <f t="shared" si="142"/>
        <v>21:0013</v>
      </c>
      <c r="E1917" t="s">
        <v>6555</v>
      </c>
      <c r="F1917" t="s">
        <v>6556</v>
      </c>
      <c r="H1917">
        <v>65.586925500000007</v>
      </c>
      <c r="I1917">
        <v>-112.1119815</v>
      </c>
      <c r="J1917" s="1" t="str">
        <f t="shared" si="139"/>
        <v>Till</v>
      </c>
      <c r="K1917" s="1" t="str">
        <f t="shared" si="140"/>
        <v>&lt;2 micron</v>
      </c>
      <c r="L1917">
        <v>0.1</v>
      </c>
      <c r="M1917">
        <v>3.52</v>
      </c>
      <c r="N1917">
        <v>14</v>
      </c>
      <c r="O1917">
        <v>140</v>
      </c>
      <c r="P1917">
        <v>0.25</v>
      </c>
      <c r="Q1917">
        <v>2</v>
      </c>
      <c r="R1917">
        <v>0.34</v>
      </c>
      <c r="S1917">
        <v>0.5</v>
      </c>
      <c r="T1917">
        <v>23</v>
      </c>
      <c r="U1917">
        <v>101</v>
      </c>
      <c r="V1917">
        <v>85</v>
      </c>
      <c r="W1917">
        <v>4.66</v>
      </c>
      <c r="X1917">
        <v>5</v>
      </c>
      <c r="Y1917">
        <v>0.5</v>
      </c>
      <c r="Z1917">
        <v>0.55000000000000004</v>
      </c>
      <c r="AA1917">
        <v>40</v>
      </c>
      <c r="AB1917">
        <v>1.44</v>
      </c>
      <c r="AC1917">
        <v>445</v>
      </c>
      <c r="AD1917">
        <v>1</v>
      </c>
      <c r="AE1917">
        <v>0.48</v>
      </c>
      <c r="AF1917">
        <v>51</v>
      </c>
      <c r="AH1917">
        <v>14</v>
      </c>
      <c r="AI1917">
        <v>1</v>
      </c>
      <c r="AJ1917">
        <v>11</v>
      </c>
      <c r="AK1917">
        <v>20</v>
      </c>
      <c r="AL1917">
        <v>0.19</v>
      </c>
      <c r="AN1917">
        <v>5</v>
      </c>
      <c r="AO1917">
        <v>94</v>
      </c>
      <c r="AP1917">
        <v>5</v>
      </c>
      <c r="AQ1917">
        <v>84</v>
      </c>
    </row>
    <row r="1918" spans="1:43" hidden="1" x14ac:dyDescent="0.25">
      <c r="A1918" t="s">
        <v>6557</v>
      </c>
      <c r="B1918" t="s">
        <v>6558</v>
      </c>
      <c r="C1918" s="1" t="str">
        <f t="shared" si="141"/>
        <v>21:0096</v>
      </c>
      <c r="D1918" s="1" t="str">
        <f t="shared" si="142"/>
        <v>21:0013</v>
      </c>
      <c r="E1918" t="s">
        <v>6559</v>
      </c>
      <c r="F1918" t="s">
        <v>6560</v>
      </c>
      <c r="H1918">
        <v>65.542392000000007</v>
      </c>
      <c r="I1918">
        <v>-112.0845595</v>
      </c>
      <c r="J1918" s="1" t="str">
        <f t="shared" si="139"/>
        <v>Till</v>
      </c>
      <c r="K1918" s="1" t="str">
        <f t="shared" si="140"/>
        <v>&lt;2 micron</v>
      </c>
      <c r="L1918">
        <v>0.1</v>
      </c>
      <c r="M1918">
        <v>2.86</v>
      </c>
      <c r="N1918">
        <v>8</v>
      </c>
      <c r="O1918">
        <v>120</v>
      </c>
      <c r="P1918">
        <v>0.25</v>
      </c>
      <c r="Q1918">
        <v>1</v>
      </c>
      <c r="R1918">
        <v>0.35</v>
      </c>
      <c r="S1918">
        <v>0.5</v>
      </c>
      <c r="T1918">
        <v>18</v>
      </c>
      <c r="U1918">
        <v>80</v>
      </c>
      <c r="V1918">
        <v>62</v>
      </c>
      <c r="W1918">
        <v>3.55</v>
      </c>
      <c r="X1918">
        <v>5</v>
      </c>
      <c r="Y1918">
        <v>0.5</v>
      </c>
      <c r="Z1918">
        <v>0.54</v>
      </c>
      <c r="AA1918">
        <v>30</v>
      </c>
      <c r="AB1918">
        <v>1.18</v>
      </c>
      <c r="AC1918">
        <v>375</v>
      </c>
      <c r="AD1918">
        <v>1</v>
      </c>
      <c r="AE1918">
        <v>0.49</v>
      </c>
      <c r="AF1918">
        <v>42</v>
      </c>
      <c r="AH1918">
        <v>14</v>
      </c>
      <c r="AI1918">
        <v>2</v>
      </c>
      <c r="AJ1918">
        <v>8</v>
      </c>
      <c r="AK1918">
        <v>17</v>
      </c>
      <c r="AL1918">
        <v>0.13</v>
      </c>
      <c r="AN1918">
        <v>5</v>
      </c>
      <c r="AO1918">
        <v>68</v>
      </c>
      <c r="AP1918">
        <v>5</v>
      </c>
      <c r="AQ1918">
        <v>80</v>
      </c>
    </row>
    <row r="1919" spans="1:43" hidden="1" x14ac:dyDescent="0.25">
      <c r="A1919" t="s">
        <v>6561</v>
      </c>
      <c r="B1919" t="s">
        <v>6562</v>
      </c>
      <c r="C1919" s="1" t="str">
        <f t="shared" si="141"/>
        <v>21:0096</v>
      </c>
      <c r="D1919" s="1" t="str">
        <f t="shared" si="142"/>
        <v>21:0013</v>
      </c>
      <c r="E1919" t="s">
        <v>6563</v>
      </c>
      <c r="F1919" t="s">
        <v>6564</v>
      </c>
      <c r="H1919">
        <v>65.552918000000005</v>
      </c>
      <c r="I1919">
        <v>-112.2952054</v>
      </c>
      <c r="J1919" s="1" t="str">
        <f t="shared" si="139"/>
        <v>Till</v>
      </c>
      <c r="K1919" s="1" t="str">
        <f t="shared" si="140"/>
        <v>&lt;2 micron</v>
      </c>
      <c r="L1919">
        <v>0.1</v>
      </c>
      <c r="M1919">
        <v>4</v>
      </c>
      <c r="N1919">
        <v>10</v>
      </c>
      <c r="O1919">
        <v>190</v>
      </c>
      <c r="P1919">
        <v>0.25</v>
      </c>
      <c r="Q1919">
        <v>1</v>
      </c>
      <c r="R1919">
        <v>0.31</v>
      </c>
      <c r="S1919">
        <v>0.5</v>
      </c>
      <c r="T1919">
        <v>22</v>
      </c>
      <c r="U1919">
        <v>131</v>
      </c>
      <c r="V1919">
        <v>86</v>
      </c>
      <c r="W1919">
        <v>5.35</v>
      </c>
      <c r="X1919">
        <v>5</v>
      </c>
      <c r="Y1919">
        <v>0.5</v>
      </c>
      <c r="Z1919">
        <v>0.92</v>
      </c>
      <c r="AA1919">
        <v>30</v>
      </c>
      <c r="AB1919">
        <v>1.84</v>
      </c>
      <c r="AC1919">
        <v>475</v>
      </c>
      <c r="AD1919">
        <v>2</v>
      </c>
      <c r="AE1919">
        <v>0.51</v>
      </c>
      <c r="AF1919">
        <v>60</v>
      </c>
      <c r="AH1919">
        <v>16</v>
      </c>
      <c r="AI1919">
        <v>1</v>
      </c>
      <c r="AJ1919">
        <v>13</v>
      </c>
      <c r="AK1919">
        <v>16</v>
      </c>
      <c r="AL1919">
        <v>0.22</v>
      </c>
      <c r="AN1919">
        <v>5</v>
      </c>
      <c r="AO1919">
        <v>114</v>
      </c>
      <c r="AP1919">
        <v>5</v>
      </c>
      <c r="AQ1919">
        <v>112</v>
      </c>
    </row>
    <row r="1920" spans="1:43" hidden="1" x14ac:dyDescent="0.25">
      <c r="A1920" t="s">
        <v>6565</v>
      </c>
      <c r="B1920" t="s">
        <v>6566</v>
      </c>
      <c r="C1920" s="1" t="str">
        <f t="shared" si="141"/>
        <v>21:0096</v>
      </c>
      <c r="D1920" s="1" t="str">
        <f t="shared" si="142"/>
        <v>21:0013</v>
      </c>
      <c r="E1920" t="s">
        <v>6567</v>
      </c>
      <c r="F1920" t="s">
        <v>6568</v>
      </c>
      <c r="H1920">
        <v>65.553273000000004</v>
      </c>
      <c r="I1920">
        <v>-112.3939653</v>
      </c>
      <c r="J1920" s="1" t="str">
        <f t="shared" si="139"/>
        <v>Till</v>
      </c>
      <c r="K1920" s="1" t="str">
        <f t="shared" si="140"/>
        <v>&lt;2 micron</v>
      </c>
      <c r="L1920">
        <v>0.1</v>
      </c>
      <c r="M1920">
        <v>3.48</v>
      </c>
      <c r="N1920">
        <v>8</v>
      </c>
      <c r="O1920">
        <v>130</v>
      </c>
      <c r="P1920">
        <v>0.25</v>
      </c>
      <c r="Q1920">
        <v>1</v>
      </c>
      <c r="R1920">
        <v>0.28000000000000003</v>
      </c>
      <c r="S1920">
        <v>0.5</v>
      </c>
      <c r="T1920">
        <v>22</v>
      </c>
      <c r="U1920">
        <v>91</v>
      </c>
      <c r="V1920">
        <v>71</v>
      </c>
      <c r="W1920">
        <v>4.1100000000000003</v>
      </c>
      <c r="X1920">
        <v>5</v>
      </c>
      <c r="Y1920">
        <v>0.5</v>
      </c>
      <c r="Z1920">
        <v>0.55000000000000004</v>
      </c>
      <c r="AA1920">
        <v>30</v>
      </c>
      <c r="AB1920">
        <v>1.25</v>
      </c>
      <c r="AC1920">
        <v>395</v>
      </c>
      <c r="AD1920">
        <v>1</v>
      </c>
      <c r="AE1920">
        <v>0.46</v>
      </c>
      <c r="AF1920">
        <v>47</v>
      </c>
      <c r="AH1920">
        <v>12</v>
      </c>
      <c r="AI1920">
        <v>2</v>
      </c>
      <c r="AJ1920">
        <v>9</v>
      </c>
      <c r="AK1920">
        <v>15</v>
      </c>
      <c r="AL1920">
        <v>0.16</v>
      </c>
      <c r="AN1920">
        <v>5</v>
      </c>
      <c r="AO1920">
        <v>79</v>
      </c>
      <c r="AP1920">
        <v>5</v>
      </c>
      <c r="AQ1920">
        <v>74</v>
      </c>
    </row>
    <row r="1921" spans="1:43" hidden="1" x14ac:dyDescent="0.25">
      <c r="A1921" t="s">
        <v>6569</v>
      </c>
      <c r="B1921" t="s">
        <v>6570</v>
      </c>
      <c r="C1921" s="1" t="str">
        <f t="shared" si="141"/>
        <v>21:0096</v>
      </c>
      <c r="D1921" s="1" t="str">
        <f t="shared" si="142"/>
        <v>21:0013</v>
      </c>
      <c r="E1921" t="s">
        <v>6571</v>
      </c>
      <c r="F1921" t="s">
        <v>6572</v>
      </c>
      <c r="H1921">
        <v>65.528320699999995</v>
      </c>
      <c r="I1921">
        <v>-112.5214924</v>
      </c>
      <c r="J1921" s="1" t="str">
        <f t="shared" si="139"/>
        <v>Till</v>
      </c>
      <c r="K1921" s="1" t="str">
        <f t="shared" si="140"/>
        <v>&lt;2 micron</v>
      </c>
      <c r="L1921">
        <v>0.4</v>
      </c>
      <c r="M1921">
        <v>3.28</v>
      </c>
      <c r="N1921">
        <v>16</v>
      </c>
      <c r="O1921">
        <v>120</v>
      </c>
      <c r="P1921">
        <v>0.25</v>
      </c>
      <c r="Q1921">
        <v>2</v>
      </c>
      <c r="R1921">
        <v>0.32</v>
      </c>
      <c r="S1921">
        <v>0.5</v>
      </c>
      <c r="T1921">
        <v>19</v>
      </c>
      <c r="U1921">
        <v>82</v>
      </c>
      <c r="V1921">
        <v>117</v>
      </c>
      <c r="W1921">
        <v>4.5</v>
      </c>
      <c r="X1921">
        <v>5</v>
      </c>
      <c r="Y1921">
        <v>0.5</v>
      </c>
      <c r="Z1921">
        <v>0.48</v>
      </c>
      <c r="AA1921">
        <v>30</v>
      </c>
      <c r="AB1921">
        <v>1.04</v>
      </c>
      <c r="AC1921">
        <v>375</v>
      </c>
      <c r="AD1921">
        <v>2</v>
      </c>
      <c r="AE1921">
        <v>0.79</v>
      </c>
      <c r="AF1921">
        <v>46</v>
      </c>
      <c r="AH1921">
        <v>22</v>
      </c>
      <c r="AI1921">
        <v>1</v>
      </c>
      <c r="AJ1921">
        <v>9</v>
      </c>
      <c r="AK1921">
        <v>14</v>
      </c>
      <c r="AL1921">
        <v>0.13</v>
      </c>
      <c r="AN1921">
        <v>5</v>
      </c>
      <c r="AO1921">
        <v>82</v>
      </c>
      <c r="AP1921">
        <v>5</v>
      </c>
      <c r="AQ1921">
        <v>74</v>
      </c>
    </row>
    <row r="1922" spans="1:43" hidden="1" x14ac:dyDescent="0.25">
      <c r="A1922" t="s">
        <v>6573</v>
      </c>
      <c r="B1922" t="s">
        <v>6574</v>
      </c>
      <c r="C1922" s="1" t="str">
        <f t="shared" si="141"/>
        <v>21:0096</v>
      </c>
      <c r="D1922" s="1" t="str">
        <f t="shared" si="142"/>
        <v>21:0013</v>
      </c>
      <c r="E1922" t="s">
        <v>6575</v>
      </c>
      <c r="F1922" t="s">
        <v>6576</v>
      </c>
      <c r="H1922">
        <v>65.6077564</v>
      </c>
      <c r="I1922">
        <v>-112.3798905</v>
      </c>
      <c r="J1922" s="1" t="str">
        <f t="shared" si="139"/>
        <v>Till</v>
      </c>
      <c r="K1922" s="1" t="str">
        <f t="shared" si="140"/>
        <v>&lt;2 micron</v>
      </c>
      <c r="L1922">
        <v>0.1</v>
      </c>
      <c r="M1922">
        <v>3.12</v>
      </c>
      <c r="N1922">
        <v>18</v>
      </c>
      <c r="O1922">
        <v>120</v>
      </c>
      <c r="P1922">
        <v>0.25</v>
      </c>
      <c r="Q1922">
        <v>1</v>
      </c>
      <c r="R1922">
        <v>0.28000000000000003</v>
      </c>
      <c r="S1922">
        <v>0.5</v>
      </c>
      <c r="T1922">
        <v>18</v>
      </c>
      <c r="U1922">
        <v>94</v>
      </c>
      <c r="V1922">
        <v>92</v>
      </c>
      <c r="W1922">
        <v>4.12</v>
      </c>
      <c r="X1922">
        <v>5</v>
      </c>
      <c r="Y1922">
        <v>0.5</v>
      </c>
      <c r="Z1922">
        <v>0.61</v>
      </c>
      <c r="AA1922">
        <v>20</v>
      </c>
      <c r="AB1922">
        <v>1.2</v>
      </c>
      <c r="AC1922">
        <v>340</v>
      </c>
      <c r="AD1922">
        <v>2</v>
      </c>
      <c r="AE1922">
        <v>0.46</v>
      </c>
      <c r="AF1922">
        <v>53</v>
      </c>
      <c r="AH1922">
        <v>14</v>
      </c>
      <c r="AI1922">
        <v>1</v>
      </c>
      <c r="AJ1922">
        <v>9</v>
      </c>
      <c r="AK1922">
        <v>13</v>
      </c>
      <c r="AL1922">
        <v>0.16</v>
      </c>
      <c r="AN1922">
        <v>5</v>
      </c>
      <c r="AO1922">
        <v>86</v>
      </c>
      <c r="AP1922">
        <v>5</v>
      </c>
      <c r="AQ1922">
        <v>76</v>
      </c>
    </row>
    <row r="1923" spans="1:43" hidden="1" x14ac:dyDescent="0.25">
      <c r="A1923" t="s">
        <v>6577</v>
      </c>
      <c r="B1923" t="s">
        <v>6578</v>
      </c>
      <c r="C1923" s="1" t="str">
        <f t="shared" si="141"/>
        <v>21:0096</v>
      </c>
      <c r="D1923" s="1" t="str">
        <f t="shared" si="142"/>
        <v>21:0013</v>
      </c>
      <c r="E1923" t="s">
        <v>6579</v>
      </c>
      <c r="F1923" t="s">
        <v>6580</v>
      </c>
      <c r="H1923">
        <v>65.606788899999998</v>
      </c>
      <c r="I1923">
        <v>-112.24337</v>
      </c>
      <c r="J1923" s="1" t="str">
        <f t="shared" si="139"/>
        <v>Till</v>
      </c>
      <c r="K1923" s="1" t="str">
        <f t="shared" si="140"/>
        <v>&lt;2 micron</v>
      </c>
      <c r="L1923">
        <v>0.1</v>
      </c>
      <c r="M1923">
        <v>3.24</v>
      </c>
      <c r="N1923">
        <v>14</v>
      </c>
      <c r="O1923">
        <v>110</v>
      </c>
      <c r="P1923">
        <v>0.25</v>
      </c>
      <c r="Q1923">
        <v>1</v>
      </c>
      <c r="R1923">
        <v>0.28999999999999998</v>
      </c>
      <c r="S1923">
        <v>0.5</v>
      </c>
      <c r="T1923">
        <v>20</v>
      </c>
      <c r="U1923">
        <v>82</v>
      </c>
      <c r="V1923">
        <v>81</v>
      </c>
      <c r="W1923">
        <v>4.18</v>
      </c>
      <c r="X1923">
        <v>5</v>
      </c>
      <c r="Y1923">
        <v>1</v>
      </c>
      <c r="Z1923">
        <v>0.49</v>
      </c>
      <c r="AA1923">
        <v>30</v>
      </c>
      <c r="AB1923">
        <v>1.1200000000000001</v>
      </c>
      <c r="AC1923">
        <v>345</v>
      </c>
      <c r="AD1923">
        <v>0.5</v>
      </c>
      <c r="AE1923">
        <v>0.81</v>
      </c>
      <c r="AF1923">
        <v>46</v>
      </c>
      <c r="AH1923">
        <v>16</v>
      </c>
      <c r="AI1923">
        <v>2</v>
      </c>
      <c r="AJ1923">
        <v>8</v>
      </c>
      <c r="AK1923">
        <v>15</v>
      </c>
      <c r="AL1923">
        <v>0.13</v>
      </c>
      <c r="AN1923">
        <v>5</v>
      </c>
      <c r="AO1923">
        <v>79</v>
      </c>
      <c r="AP1923">
        <v>5</v>
      </c>
      <c r="AQ1923">
        <v>68</v>
      </c>
    </row>
    <row r="1924" spans="1:43" hidden="1" x14ac:dyDescent="0.25">
      <c r="A1924" t="s">
        <v>6581</v>
      </c>
      <c r="B1924" t="s">
        <v>6582</v>
      </c>
      <c r="C1924" s="1" t="str">
        <f t="shared" si="141"/>
        <v>21:0096</v>
      </c>
      <c r="D1924" s="1" t="str">
        <f t="shared" si="142"/>
        <v>21:0013</v>
      </c>
      <c r="E1924" t="s">
        <v>6583</v>
      </c>
      <c r="F1924" t="s">
        <v>6584</v>
      </c>
      <c r="H1924">
        <v>65.654551900000001</v>
      </c>
      <c r="I1924">
        <v>-112.2492452</v>
      </c>
      <c r="J1924" s="1" t="str">
        <f t="shared" si="139"/>
        <v>Till</v>
      </c>
      <c r="K1924" s="1" t="str">
        <f t="shared" si="140"/>
        <v>&lt;2 micron</v>
      </c>
      <c r="L1924">
        <v>0.1</v>
      </c>
      <c r="M1924">
        <v>4.5</v>
      </c>
      <c r="N1924">
        <v>136</v>
      </c>
      <c r="O1924">
        <v>220</v>
      </c>
      <c r="P1924">
        <v>0.25</v>
      </c>
      <c r="Q1924">
        <v>1</v>
      </c>
      <c r="R1924">
        <v>0.2</v>
      </c>
      <c r="S1924">
        <v>0.25</v>
      </c>
      <c r="T1924">
        <v>34</v>
      </c>
      <c r="U1924">
        <v>145</v>
      </c>
      <c r="V1924">
        <v>128</v>
      </c>
      <c r="W1924">
        <v>5.83</v>
      </c>
      <c r="X1924">
        <v>5</v>
      </c>
      <c r="Y1924">
        <v>0.5</v>
      </c>
      <c r="Z1924">
        <v>0.98</v>
      </c>
      <c r="AA1924">
        <v>20</v>
      </c>
      <c r="AB1924">
        <v>1.83</v>
      </c>
      <c r="AC1924">
        <v>640</v>
      </c>
      <c r="AD1924">
        <v>4</v>
      </c>
      <c r="AE1924">
        <v>0.42</v>
      </c>
      <c r="AF1924">
        <v>101</v>
      </c>
      <c r="AH1924">
        <v>20</v>
      </c>
      <c r="AI1924">
        <v>1</v>
      </c>
      <c r="AJ1924">
        <v>14</v>
      </c>
      <c r="AK1924">
        <v>13</v>
      </c>
      <c r="AL1924">
        <v>0.19</v>
      </c>
      <c r="AN1924">
        <v>5</v>
      </c>
      <c r="AO1924">
        <v>119</v>
      </c>
      <c r="AP1924">
        <v>5</v>
      </c>
      <c r="AQ1924">
        <v>118</v>
      </c>
    </row>
    <row r="1925" spans="1:43" hidden="1" x14ac:dyDescent="0.25">
      <c r="A1925" t="s">
        <v>6585</v>
      </c>
      <c r="B1925" t="s">
        <v>6586</v>
      </c>
      <c r="C1925" s="1" t="str">
        <f t="shared" si="141"/>
        <v>21:0096</v>
      </c>
      <c r="D1925" s="1" t="str">
        <f t="shared" si="142"/>
        <v>21:0013</v>
      </c>
      <c r="E1925" t="s">
        <v>6587</v>
      </c>
      <c r="F1925" t="s">
        <v>6588</v>
      </c>
      <c r="H1925">
        <v>65.662031999999996</v>
      </c>
      <c r="I1925">
        <v>-112.45307339999999</v>
      </c>
      <c r="J1925" s="1" t="str">
        <f t="shared" si="139"/>
        <v>Till</v>
      </c>
      <c r="K1925" s="1" t="str">
        <f t="shared" si="140"/>
        <v>&lt;2 micron</v>
      </c>
      <c r="L1925">
        <v>0.1</v>
      </c>
      <c r="M1925">
        <v>4.26</v>
      </c>
      <c r="N1925">
        <v>80</v>
      </c>
      <c r="O1925">
        <v>170</v>
      </c>
      <c r="P1925">
        <v>0.25</v>
      </c>
      <c r="Q1925">
        <v>4</v>
      </c>
      <c r="R1925">
        <v>0.26</v>
      </c>
      <c r="S1925">
        <v>1</v>
      </c>
      <c r="T1925">
        <v>28</v>
      </c>
      <c r="U1925">
        <v>136</v>
      </c>
      <c r="V1925">
        <v>112</v>
      </c>
      <c r="W1925">
        <v>4.96</v>
      </c>
      <c r="X1925">
        <v>5</v>
      </c>
      <c r="Y1925">
        <v>0.5</v>
      </c>
      <c r="Z1925">
        <v>0.68</v>
      </c>
      <c r="AA1925">
        <v>20</v>
      </c>
      <c r="AB1925">
        <v>1.34</v>
      </c>
      <c r="AC1925">
        <v>425</v>
      </c>
      <c r="AD1925">
        <v>3</v>
      </c>
      <c r="AE1925">
        <v>0.61</v>
      </c>
      <c r="AF1925">
        <v>80</v>
      </c>
      <c r="AH1925">
        <v>20</v>
      </c>
      <c r="AI1925">
        <v>2</v>
      </c>
      <c r="AJ1925">
        <v>11</v>
      </c>
      <c r="AK1925">
        <v>15</v>
      </c>
      <c r="AL1925">
        <v>0.17</v>
      </c>
      <c r="AN1925">
        <v>5</v>
      </c>
      <c r="AO1925">
        <v>95</v>
      </c>
      <c r="AP1925">
        <v>5</v>
      </c>
      <c r="AQ1925">
        <v>82</v>
      </c>
    </row>
    <row r="1926" spans="1:43" hidden="1" x14ac:dyDescent="0.25">
      <c r="A1926" t="s">
        <v>6589</v>
      </c>
      <c r="B1926" t="s">
        <v>6590</v>
      </c>
      <c r="C1926" s="1" t="str">
        <f t="shared" si="141"/>
        <v>21:0096</v>
      </c>
      <c r="D1926" s="1" t="str">
        <f t="shared" si="142"/>
        <v>21:0013</v>
      </c>
      <c r="E1926" t="s">
        <v>6591</v>
      </c>
      <c r="F1926" t="s">
        <v>6592</v>
      </c>
      <c r="H1926">
        <v>65.701727599999998</v>
      </c>
      <c r="I1926">
        <v>-112.41543679999999</v>
      </c>
      <c r="J1926" s="1" t="str">
        <f t="shared" si="139"/>
        <v>Till</v>
      </c>
      <c r="K1926" s="1" t="str">
        <f t="shared" si="140"/>
        <v>&lt;2 micron</v>
      </c>
      <c r="L1926">
        <v>0.1</v>
      </c>
      <c r="M1926">
        <v>3.42</v>
      </c>
      <c r="N1926">
        <v>16</v>
      </c>
      <c r="O1926">
        <v>130</v>
      </c>
      <c r="P1926">
        <v>0.25</v>
      </c>
      <c r="Q1926">
        <v>1</v>
      </c>
      <c r="R1926">
        <v>0.27</v>
      </c>
      <c r="S1926">
        <v>0.25</v>
      </c>
      <c r="T1926">
        <v>17</v>
      </c>
      <c r="U1926">
        <v>116</v>
      </c>
      <c r="V1926">
        <v>65</v>
      </c>
      <c r="W1926">
        <v>4.68</v>
      </c>
      <c r="X1926">
        <v>5</v>
      </c>
      <c r="Y1926">
        <v>0.5</v>
      </c>
      <c r="Z1926">
        <v>0.51</v>
      </c>
      <c r="AA1926">
        <v>20</v>
      </c>
      <c r="AB1926">
        <v>1.41</v>
      </c>
      <c r="AC1926">
        <v>365</v>
      </c>
      <c r="AD1926">
        <v>1</v>
      </c>
      <c r="AE1926">
        <v>0.66</v>
      </c>
      <c r="AF1926">
        <v>51</v>
      </c>
      <c r="AH1926">
        <v>8</v>
      </c>
      <c r="AI1926">
        <v>1</v>
      </c>
      <c r="AJ1926">
        <v>10</v>
      </c>
      <c r="AK1926">
        <v>15</v>
      </c>
      <c r="AL1926">
        <v>0.17</v>
      </c>
      <c r="AN1926">
        <v>5</v>
      </c>
      <c r="AO1926">
        <v>94</v>
      </c>
      <c r="AP1926">
        <v>5</v>
      </c>
      <c r="AQ1926">
        <v>86</v>
      </c>
    </row>
    <row r="1927" spans="1:43" hidden="1" x14ac:dyDescent="0.25">
      <c r="A1927" t="s">
        <v>6593</v>
      </c>
      <c r="B1927" t="s">
        <v>6594</v>
      </c>
      <c r="C1927" s="1" t="str">
        <f t="shared" si="141"/>
        <v>21:0096</v>
      </c>
      <c r="D1927" s="1" t="str">
        <f t="shared" si="142"/>
        <v>21:0013</v>
      </c>
      <c r="E1927" t="s">
        <v>6595</v>
      </c>
      <c r="F1927" t="s">
        <v>6596</v>
      </c>
      <c r="H1927">
        <v>65.907082500000001</v>
      </c>
      <c r="I1927">
        <v>-113.160534</v>
      </c>
      <c r="J1927" s="1" t="str">
        <f t="shared" si="139"/>
        <v>Till</v>
      </c>
      <c r="K1927" s="1" t="str">
        <f t="shared" si="140"/>
        <v>&lt;2 micron</v>
      </c>
      <c r="L1927">
        <v>0.2</v>
      </c>
      <c r="M1927">
        <v>3.15</v>
      </c>
      <c r="N1927">
        <v>6</v>
      </c>
      <c r="O1927">
        <v>90</v>
      </c>
      <c r="P1927">
        <v>0.25</v>
      </c>
      <c r="Q1927">
        <v>1</v>
      </c>
      <c r="R1927">
        <v>0.39</v>
      </c>
      <c r="S1927">
        <v>0.5</v>
      </c>
      <c r="T1927">
        <v>18</v>
      </c>
      <c r="U1927">
        <v>67</v>
      </c>
      <c r="V1927">
        <v>86</v>
      </c>
      <c r="W1927">
        <v>4.6100000000000003</v>
      </c>
      <c r="X1927">
        <v>5</v>
      </c>
      <c r="Y1927">
        <v>1</v>
      </c>
      <c r="Z1927">
        <v>0.48</v>
      </c>
      <c r="AA1927">
        <v>40</v>
      </c>
      <c r="AB1927">
        <v>1.74</v>
      </c>
      <c r="AC1927">
        <v>680</v>
      </c>
      <c r="AD1927">
        <v>0.5</v>
      </c>
      <c r="AE1927">
        <v>0.47</v>
      </c>
      <c r="AF1927">
        <v>49</v>
      </c>
      <c r="AH1927">
        <v>18</v>
      </c>
      <c r="AI1927">
        <v>1</v>
      </c>
      <c r="AJ1927">
        <v>10</v>
      </c>
      <c r="AK1927">
        <v>15</v>
      </c>
      <c r="AL1927">
        <v>0.12</v>
      </c>
      <c r="AN1927">
        <v>5</v>
      </c>
      <c r="AO1927">
        <v>69</v>
      </c>
      <c r="AP1927">
        <v>5</v>
      </c>
      <c r="AQ1927">
        <v>74</v>
      </c>
    </row>
    <row r="1928" spans="1:43" hidden="1" x14ac:dyDescent="0.25">
      <c r="A1928" t="s">
        <v>6597</v>
      </c>
      <c r="B1928" t="s">
        <v>6598</v>
      </c>
      <c r="C1928" s="1" t="str">
        <f t="shared" si="141"/>
        <v>21:0096</v>
      </c>
      <c r="D1928" s="1" t="str">
        <f t="shared" si="142"/>
        <v>21:0013</v>
      </c>
      <c r="E1928" t="s">
        <v>6599</v>
      </c>
      <c r="F1928" t="s">
        <v>6600</v>
      </c>
      <c r="H1928">
        <v>65.842059500000005</v>
      </c>
      <c r="I1928">
        <v>-113.20653230000001</v>
      </c>
      <c r="J1928" s="1" t="str">
        <f t="shared" ref="J1928:J1991" si="143">HYPERLINK("http://geochem.nrcan.gc.ca/cdogs/content/kwd/kwd020044_e.htm", "Till")</f>
        <v>Till</v>
      </c>
      <c r="K1928" s="1" t="str">
        <f t="shared" ref="K1928:K1991" si="144">HYPERLINK("http://geochem.nrcan.gc.ca/cdogs/content/kwd/kwd080003_e.htm", "&lt;2 micron")</f>
        <v>&lt;2 micron</v>
      </c>
      <c r="L1928">
        <v>0.1</v>
      </c>
      <c r="M1928">
        <v>3.86</v>
      </c>
      <c r="N1928">
        <v>16</v>
      </c>
      <c r="O1928">
        <v>140</v>
      </c>
      <c r="P1928">
        <v>0.25</v>
      </c>
      <c r="Q1928">
        <v>1</v>
      </c>
      <c r="R1928">
        <v>0.24</v>
      </c>
      <c r="S1928">
        <v>0.5</v>
      </c>
      <c r="T1928">
        <v>24</v>
      </c>
      <c r="U1928">
        <v>93</v>
      </c>
      <c r="V1928">
        <v>52</v>
      </c>
      <c r="W1928">
        <v>4.45</v>
      </c>
      <c r="X1928">
        <v>5</v>
      </c>
      <c r="Y1928">
        <v>1</v>
      </c>
      <c r="Z1928">
        <v>0.55000000000000004</v>
      </c>
      <c r="AA1928">
        <v>30</v>
      </c>
      <c r="AB1928">
        <v>1.2</v>
      </c>
      <c r="AC1928">
        <v>525</v>
      </c>
      <c r="AD1928">
        <v>1</v>
      </c>
      <c r="AE1928">
        <v>0.54</v>
      </c>
      <c r="AF1928">
        <v>44</v>
      </c>
      <c r="AH1928">
        <v>24</v>
      </c>
      <c r="AI1928">
        <v>1</v>
      </c>
      <c r="AJ1928">
        <v>9</v>
      </c>
      <c r="AK1928">
        <v>18</v>
      </c>
      <c r="AL1928">
        <v>0.13</v>
      </c>
      <c r="AN1928">
        <v>5</v>
      </c>
      <c r="AO1928">
        <v>82</v>
      </c>
      <c r="AP1928">
        <v>5</v>
      </c>
      <c r="AQ1928">
        <v>92</v>
      </c>
    </row>
    <row r="1929" spans="1:43" hidden="1" x14ac:dyDescent="0.25">
      <c r="A1929" t="s">
        <v>6601</v>
      </c>
      <c r="B1929" t="s">
        <v>6602</v>
      </c>
      <c r="C1929" s="1" t="str">
        <f t="shared" si="141"/>
        <v>21:0096</v>
      </c>
      <c r="D1929" s="1" t="str">
        <f t="shared" si="142"/>
        <v>21:0013</v>
      </c>
      <c r="E1929" t="s">
        <v>6603</v>
      </c>
      <c r="F1929" t="s">
        <v>6604</v>
      </c>
      <c r="H1929">
        <v>65.9534108</v>
      </c>
      <c r="I1929">
        <v>-113.0394027</v>
      </c>
      <c r="J1929" s="1" t="str">
        <f t="shared" si="143"/>
        <v>Till</v>
      </c>
      <c r="K1929" s="1" t="str">
        <f t="shared" si="144"/>
        <v>&lt;2 micron</v>
      </c>
      <c r="L1929">
        <v>1.4</v>
      </c>
      <c r="M1929">
        <v>2.69</v>
      </c>
      <c r="N1929">
        <v>6</v>
      </c>
      <c r="O1929">
        <v>90</v>
      </c>
      <c r="P1929">
        <v>0.25</v>
      </c>
      <c r="Q1929">
        <v>1</v>
      </c>
      <c r="R1929">
        <v>0.39</v>
      </c>
      <c r="S1929">
        <v>0.5</v>
      </c>
      <c r="T1929">
        <v>25</v>
      </c>
      <c r="U1929">
        <v>101</v>
      </c>
      <c r="V1929">
        <v>107</v>
      </c>
      <c r="W1929">
        <v>5.86</v>
      </c>
      <c r="X1929">
        <v>5</v>
      </c>
      <c r="Y1929">
        <v>0.5</v>
      </c>
      <c r="Z1929">
        <v>0.41</v>
      </c>
      <c r="AA1929">
        <v>80</v>
      </c>
      <c r="AB1929">
        <v>1.55</v>
      </c>
      <c r="AC1929">
        <v>875</v>
      </c>
      <c r="AD1929">
        <v>0.5</v>
      </c>
      <c r="AE1929">
        <v>0.73</v>
      </c>
      <c r="AF1929">
        <v>57</v>
      </c>
      <c r="AH1929">
        <v>22</v>
      </c>
      <c r="AI1929">
        <v>2</v>
      </c>
      <c r="AJ1929">
        <v>11</v>
      </c>
      <c r="AK1929">
        <v>16</v>
      </c>
      <c r="AL1929">
        <v>0.11</v>
      </c>
      <c r="AN1929">
        <v>5</v>
      </c>
      <c r="AO1929">
        <v>70</v>
      </c>
      <c r="AP1929">
        <v>5</v>
      </c>
      <c r="AQ1929">
        <v>72</v>
      </c>
    </row>
    <row r="1930" spans="1:43" hidden="1" x14ac:dyDescent="0.25">
      <c r="A1930" t="s">
        <v>6605</v>
      </c>
      <c r="B1930" t="s">
        <v>6606</v>
      </c>
      <c r="C1930" s="1" t="str">
        <f t="shared" si="141"/>
        <v>21:0096</v>
      </c>
      <c r="D1930" s="1" t="str">
        <f t="shared" si="142"/>
        <v>21:0013</v>
      </c>
      <c r="E1930" t="s">
        <v>6607</v>
      </c>
      <c r="F1930" t="s">
        <v>6608</v>
      </c>
      <c r="H1930">
        <v>65.983933300000004</v>
      </c>
      <c r="I1930">
        <v>-113.19236669999999</v>
      </c>
      <c r="J1930" s="1" t="str">
        <f t="shared" si="143"/>
        <v>Till</v>
      </c>
      <c r="K1930" s="1" t="str">
        <f t="shared" si="144"/>
        <v>&lt;2 micron</v>
      </c>
      <c r="L1930">
        <v>0.2</v>
      </c>
      <c r="M1930">
        <v>2.72</v>
      </c>
      <c r="N1930">
        <v>6</v>
      </c>
      <c r="O1930">
        <v>360</v>
      </c>
      <c r="P1930">
        <v>0.25</v>
      </c>
      <c r="Q1930">
        <v>2</v>
      </c>
      <c r="R1930">
        <v>0.5</v>
      </c>
      <c r="S1930">
        <v>0.5</v>
      </c>
      <c r="T1930">
        <v>22</v>
      </c>
      <c r="U1930">
        <v>62</v>
      </c>
      <c r="V1930">
        <v>85</v>
      </c>
      <c r="W1930">
        <v>4.47</v>
      </c>
      <c r="X1930">
        <v>5</v>
      </c>
      <c r="Y1930">
        <v>0.5</v>
      </c>
      <c r="Z1930">
        <v>0.41</v>
      </c>
      <c r="AA1930">
        <v>40</v>
      </c>
      <c r="AB1930">
        <v>1.49</v>
      </c>
      <c r="AC1930">
        <v>910</v>
      </c>
      <c r="AD1930">
        <v>0.5</v>
      </c>
      <c r="AE1930">
        <v>1.1399999999999999</v>
      </c>
      <c r="AF1930">
        <v>38</v>
      </c>
      <c r="AH1930">
        <v>16</v>
      </c>
      <c r="AI1930">
        <v>1</v>
      </c>
      <c r="AJ1930">
        <v>10</v>
      </c>
      <c r="AK1930">
        <v>13</v>
      </c>
      <c r="AL1930">
        <v>0.09</v>
      </c>
      <c r="AN1930">
        <v>5</v>
      </c>
      <c r="AO1930">
        <v>73</v>
      </c>
      <c r="AP1930">
        <v>5</v>
      </c>
      <c r="AQ1930">
        <v>66</v>
      </c>
    </row>
    <row r="1931" spans="1:43" hidden="1" x14ac:dyDescent="0.25">
      <c r="A1931" t="s">
        <v>6609</v>
      </c>
      <c r="B1931" t="s">
        <v>6610</v>
      </c>
      <c r="C1931" s="1" t="str">
        <f t="shared" si="141"/>
        <v>21:0096</v>
      </c>
      <c r="D1931" s="1" t="str">
        <f t="shared" si="142"/>
        <v>21:0013</v>
      </c>
      <c r="E1931" t="s">
        <v>6611</v>
      </c>
      <c r="F1931" t="s">
        <v>6612</v>
      </c>
      <c r="H1931">
        <v>65.943248100000005</v>
      </c>
      <c r="I1931">
        <v>-113.30798729999999</v>
      </c>
      <c r="J1931" s="1" t="str">
        <f t="shared" si="143"/>
        <v>Till</v>
      </c>
      <c r="K1931" s="1" t="str">
        <f t="shared" si="144"/>
        <v>&lt;2 micron</v>
      </c>
      <c r="L1931">
        <v>0.1</v>
      </c>
      <c r="M1931">
        <v>3.16</v>
      </c>
      <c r="N1931">
        <v>14</v>
      </c>
      <c r="O1931">
        <v>130</v>
      </c>
      <c r="P1931">
        <v>0.25</v>
      </c>
      <c r="Q1931">
        <v>1</v>
      </c>
      <c r="R1931">
        <v>0.54</v>
      </c>
      <c r="S1931">
        <v>0.5</v>
      </c>
      <c r="T1931">
        <v>23</v>
      </c>
      <c r="U1931">
        <v>65</v>
      </c>
      <c r="V1931">
        <v>170</v>
      </c>
      <c r="W1931">
        <v>5.0999999999999996</v>
      </c>
      <c r="X1931">
        <v>5</v>
      </c>
      <c r="Y1931">
        <v>0.5</v>
      </c>
      <c r="Z1931">
        <v>0.56000000000000005</v>
      </c>
      <c r="AA1931">
        <v>50</v>
      </c>
      <c r="AB1931">
        <v>1.84</v>
      </c>
      <c r="AC1931">
        <v>540</v>
      </c>
      <c r="AD1931">
        <v>0.5</v>
      </c>
      <c r="AE1931">
        <v>0.56999999999999995</v>
      </c>
      <c r="AF1931">
        <v>46</v>
      </c>
      <c r="AH1931">
        <v>82</v>
      </c>
      <c r="AI1931">
        <v>1</v>
      </c>
      <c r="AJ1931">
        <v>15</v>
      </c>
      <c r="AK1931">
        <v>18</v>
      </c>
      <c r="AL1931">
        <v>0.11</v>
      </c>
      <c r="AN1931">
        <v>5</v>
      </c>
      <c r="AO1931">
        <v>67</v>
      </c>
      <c r="AP1931">
        <v>5</v>
      </c>
      <c r="AQ1931">
        <v>210</v>
      </c>
    </row>
    <row r="1932" spans="1:43" hidden="1" x14ac:dyDescent="0.25">
      <c r="A1932" t="s">
        <v>6613</v>
      </c>
      <c r="B1932" t="s">
        <v>6614</v>
      </c>
      <c r="C1932" s="1" t="str">
        <f t="shared" si="141"/>
        <v>21:0096</v>
      </c>
      <c r="D1932" s="1" t="str">
        <f t="shared" si="142"/>
        <v>21:0013</v>
      </c>
      <c r="E1932" t="s">
        <v>6615</v>
      </c>
      <c r="F1932" t="s">
        <v>6616</v>
      </c>
      <c r="H1932">
        <v>65.891709000000006</v>
      </c>
      <c r="I1932">
        <v>-113.2521141</v>
      </c>
      <c r="J1932" s="1" t="str">
        <f t="shared" si="143"/>
        <v>Till</v>
      </c>
      <c r="K1932" s="1" t="str">
        <f t="shared" si="144"/>
        <v>&lt;2 micron</v>
      </c>
      <c r="L1932">
        <v>0.1</v>
      </c>
      <c r="M1932">
        <v>2.9</v>
      </c>
      <c r="N1932">
        <v>10</v>
      </c>
      <c r="O1932">
        <v>60</v>
      </c>
      <c r="P1932">
        <v>0.25</v>
      </c>
      <c r="Q1932">
        <v>1</v>
      </c>
      <c r="R1932">
        <v>0.48</v>
      </c>
      <c r="S1932">
        <v>0.5</v>
      </c>
      <c r="T1932">
        <v>23</v>
      </c>
      <c r="U1932">
        <v>43</v>
      </c>
      <c r="V1932">
        <v>60</v>
      </c>
      <c r="W1932">
        <v>3.53</v>
      </c>
      <c r="X1932">
        <v>5</v>
      </c>
      <c r="Y1932">
        <v>0.5</v>
      </c>
      <c r="Z1932">
        <v>0.28000000000000003</v>
      </c>
      <c r="AA1932">
        <v>30</v>
      </c>
      <c r="AB1932">
        <v>1.05</v>
      </c>
      <c r="AC1932">
        <v>510</v>
      </c>
      <c r="AD1932">
        <v>0.5</v>
      </c>
      <c r="AE1932">
        <v>0.39</v>
      </c>
      <c r="AF1932">
        <v>34</v>
      </c>
      <c r="AH1932">
        <v>16</v>
      </c>
      <c r="AI1932">
        <v>1</v>
      </c>
      <c r="AJ1932">
        <v>7</v>
      </c>
      <c r="AK1932">
        <v>18</v>
      </c>
      <c r="AL1932">
        <v>0.14000000000000001</v>
      </c>
      <c r="AN1932">
        <v>5</v>
      </c>
      <c r="AO1932">
        <v>57</v>
      </c>
      <c r="AP1932">
        <v>5</v>
      </c>
      <c r="AQ1932">
        <v>58</v>
      </c>
    </row>
    <row r="1933" spans="1:43" hidden="1" x14ac:dyDescent="0.25">
      <c r="A1933" t="s">
        <v>6617</v>
      </c>
      <c r="B1933" t="s">
        <v>6618</v>
      </c>
      <c r="C1933" s="1" t="str">
        <f t="shared" ref="C1933:C1964" si="145">HYPERLINK("http://geochem.nrcan.gc.ca/cdogs/content/bdl/bdl210098_e.htm", "21:0098")</f>
        <v>21:0098</v>
      </c>
      <c r="D1933" s="1" t="str">
        <f t="shared" ref="D1933:D1964" si="146">HYPERLINK("http://geochem.nrcan.gc.ca/cdogs/content/svy/svy210041_e.htm", "21:0041")</f>
        <v>21:0041</v>
      </c>
      <c r="E1933" t="s">
        <v>6619</v>
      </c>
      <c r="F1933" t="s">
        <v>6620</v>
      </c>
      <c r="H1933">
        <v>65.5204497</v>
      </c>
      <c r="I1933">
        <v>-111.9612016</v>
      </c>
      <c r="J1933" s="1" t="str">
        <f t="shared" si="143"/>
        <v>Till</v>
      </c>
      <c r="K1933" s="1" t="str">
        <f t="shared" si="144"/>
        <v>&lt;2 micron</v>
      </c>
      <c r="L1933">
        <v>0.1</v>
      </c>
      <c r="M1933">
        <v>4.13</v>
      </c>
      <c r="N1933">
        <v>20</v>
      </c>
      <c r="O1933">
        <v>170</v>
      </c>
      <c r="P1933">
        <v>0.5</v>
      </c>
      <c r="Q1933">
        <v>1</v>
      </c>
      <c r="R1933">
        <v>0.46</v>
      </c>
      <c r="S1933">
        <v>0.25</v>
      </c>
      <c r="T1933">
        <v>34</v>
      </c>
      <c r="U1933">
        <v>116</v>
      </c>
      <c r="V1933">
        <v>98</v>
      </c>
      <c r="W1933">
        <v>4.9400000000000004</v>
      </c>
      <c r="X1933">
        <v>10</v>
      </c>
      <c r="Y1933">
        <v>0.5</v>
      </c>
      <c r="Z1933">
        <v>0.81</v>
      </c>
      <c r="AA1933">
        <v>20</v>
      </c>
      <c r="AB1933">
        <v>1.92</v>
      </c>
      <c r="AC1933">
        <v>590</v>
      </c>
      <c r="AD1933">
        <v>1</v>
      </c>
      <c r="AE1933">
        <v>0.35</v>
      </c>
      <c r="AF1933">
        <v>73</v>
      </c>
      <c r="AH1933">
        <v>12</v>
      </c>
      <c r="AI1933">
        <v>1</v>
      </c>
      <c r="AJ1933">
        <v>9</v>
      </c>
      <c r="AK1933">
        <v>22</v>
      </c>
      <c r="AL1933">
        <v>0.23</v>
      </c>
      <c r="AN1933">
        <v>5</v>
      </c>
      <c r="AO1933">
        <v>94</v>
      </c>
      <c r="AP1933">
        <v>5</v>
      </c>
      <c r="AQ1933">
        <v>122</v>
      </c>
    </row>
    <row r="1934" spans="1:43" hidden="1" x14ac:dyDescent="0.25">
      <c r="A1934" t="s">
        <v>6621</v>
      </c>
      <c r="B1934" t="s">
        <v>6622</v>
      </c>
      <c r="C1934" s="1" t="str">
        <f t="shared" si="145"/>
        <v>21:0098</v>
      </c>
      <c r="D1934" s="1" t="str">
        <f t="shared" si="146"/>
        <v>21:0041</v>
      </c>
      <c r="E1934" t="s">
        <v>6623</v>
      </c>
      <c r="F1934" t="s">
        <v>6624</v>
      </c>
      <c r="H1934">
        <v>65.516010499999993</v>
      </c>
      <c r="I1934">
        <v>-111.8301379</v>
      </c>
      <c r="J1934" s="1" t="str">
        <f t="shared" si="143"/>
        <v>Till</v>
      </c>
      <c r="K1934" s="1" t="str">
        <f t="shared" si="144"/>
        <v>&lt;2 micron</v>
      </c>
      <c r="L1934">
        <v>0.1</v>
      </c>
      <c r="M1934">
        <v>4.1900000000000004</v>
      </c>
      <c r="N1934">
        <v>20</v>
      </c>
      <c r="O1934">
        <v>160</v>
      </c>
      <c r="P1934">
        <v>0.5</v>
      </c>
      <c r="Q1934">
        <v>1</v>
      </c>
      <c r="R1934">
        <v>0.36</v>
      </c>
      <c r="S1934">
        <v>0.25</v>
      </c>
      <c r="T1934">
        <v>29</v>
      </c>
      <c r="U1934">
        <v>98</v>
      </c>
      <c r="V1934">
        <v>108</v>
      </c>
      <c r="W1934">
        <v>4.24</v>
      </c>
      <c r="X1934">
        <v>10</v>
      </c>
      <c r="Y1934">
        <v>1</v>
      </c>
      <c r="Z1934">
        <v>0.69</v>
      </c>
      <c r="AA1934">
        <v>20</v>
      </c>
      <c r="AB1934">
        <v>1.57</v>
      </c>
      <c r="AC1934">
        <v>475</v>
      </c>
      <c r="AD1934">
        <v>1</v>
      </c>
      <c r="AE1934">
        <v>0.77</v>
      </c>
      <c r="AF1934">
        <v>65</v>
      </c>
      <c r="AH1934">
        <v>10</v>
      </c>
      <c r="AI1934">
        <v>1</v>
      </c>
      <c r="AJ1934">
        <v>8</v>
      </c>
      <c r="AK1934">
        <v>18</v>
      </c>
      <c r="AL1934">
        <v>0.15</v>
      </c>
      <c r="AN1934">
        <v>5</v>
      </c>
      <c r="AO1934">
        <v>79</v>
      </c>
      <c r="AP1934">
        <v>5</v>
      </c>
      <c r="AQ1934">
        <v>96</v>
      </c>
    </row>
    <row r="1935" spans="1:43" hidden="1" x14ac:dyDescent="0.25">
      <c r="A1935" t="s">
        <v>6625</v>
      </c>
      <c r="B1935" t="s">
        <v>6626</v>
      </c>
      <c r="C1935" s="1" t="str">
        <f t="shared" si="145"/>
        <v>21:0098</v>
      </c>
      <c r="D1935" s="1" t="str">
        <f t="shared" si="146"/>
        <v>21:0041</v>
      </c>
      <c r="E1935" t="s">
        <v>6627</v>
      </c>
      <c r="F1935" t="s">
        <v>6628</v>
      </c>
      <c r="H1935">
        <v>65.528547399999994</v>
      </c>
      <c r="I1935">
        <v>-111.6678589</v>
      </c>
      <c r="J1935" s="1" t="str">
        <f t="shared" si="143"/>
        <v>Till</v>
      </c>
      <c r="K1935" s="1" t="str">
        <f t="shared" si="144"/>
        <v>&lt;2 micron</v>
      </c>
      <c r="L1935">
        <v>0.1</v>
      </c>
      <c r="M1935">
        <v>3.89</v>
      </c>
      <c r="N1935">
        <v>28</v>
      </c>
      <c r="O1935">
        <v>110</v>
      </c>
      <c r="P1935">
        <v>0.5</v>
      </c>
      <c r="Q1935">
        <v>2</v>
      </c>
      <c r="R1935">
        <v>0.21</v>
      </c>
      <c r="S1935">
        <v>0.25</v>
      </c>
      <c r="T1935">
        <v>23</v>
      </c>
      <c r="U1935">
        <v>101</v>
      </c>
      <c r="V1935">
        <v>113</v>
      </c>
      <c r="W1935">
        <v>5.0599999999999996</v>
      </c>
      <c r="X1935">
        <v>10</v>
      </c>
      <c r="Y1935">
        <v>0.5</v>
      </c>
      <c r="Z1935">
        <v>0.42</v>
      </c>
      <c r="AA1935">
        <v>20</v>
      </c>
      <c r="AB1935">
        <v>1.21</v>
      </c>
      <c r="AC1935">
        <v>380</v>
      </c>
      <c r="AD1935">
        <v>4</v>
      </c>
      <c r="AE1935">
        <v>1.1599999999999999</v>
      </c>
      <c r="AF1935">
        <v>51</v>
      </c>
      <c r="AH1935">
        <v>12</v>
      </c>
      <c r="AI1935">
        <v>2</v>
      </c>
      <c r="AJ1935">
        <v>8</v>
      </c>
      <c r="AK1935">
        <v>15</v>
      </c>
      <c r="AL1935">
        <v>0.12</v>
      </c>
      <c r="AN1935">
        <v>5</v>
      </c>
      <c r="AO1935">
        <v>96</v>
      </c>
      <c r="AP1935">
        <v>5</v>
      </c>
      <c r="AQ1935">
        <v>84</v>
      </c>
    </row>
    <row r="1936" spans="1:43" hidden="1" x14ac:dyDescent="0.25">
      <c r="A1936" t="s">
        <v>6629</v>
      </c>
      <c r="B1936" t="s">
        <v>6630</v>
      </c>
      <c r="C1936" s="1" t="str">
        <f t="shared" si="145"/>
        <v>21:0098</v>
      </c>
      <c r="D1936" s="1" t="str">
        <f t="shared" si="146"/>
        <v>21:0041</v>
      </c>
      <c r="E1936" t="s">
        <v>6631</v>
      </c>
      <c r="F1936" t="s">
        <v>6632</v>
      </c>
      <c r="H1936">
        <v>65.592388999999997</v>
      </c>
      <c r="I1936">
        <v>-111.5748926</v>
      </c>
      <c r="J1936" s="1" t="str">
        <f t="shared" si="143"/>
        <v>Till</v>
      </c>
      <c r="K1936" s="1" t="str">
        <f t="shared" si="144"/>
        <v>&lt;2 micron</v>
      </c>
      <c r="L1936">
        <v>0.1</v>
      </c>
      <c r="M1936">
        <v>3.65</v>
      </c>
      <c r="N1936">
        <v>20</v>
      </c>
      <c r="O1936">
        <v>130</v>
      </c>
      <c r="P1936">
        <v>0.5</v>
      </c>
      <c r="Q1936">
        <v>1</v>
      </c>
      <c r="R1936">
        <v>0.28000000000000003</v>
      </c>
      <c r="S1936">
        <v>0.25</v>
      </c>
      <c r="T1936">
        <v>20</v>
      </c>
      <c r="U1936">
        <v>95</v>
      </c>
      <c r="V1936">
        <v>75</v>
      </c>
      <c r="W1936">
        <v>4.42</v>
      </c>
      <c r="X1936">
        <v>10</v>
      </c>
      <c r="Y1936">
        <v>0.5</v>
      </c>
      <c r="Z1936">
        <v>0.43</v>
      </c>
      <c r="AA1936">
        <v>20</v>
      </c>
      <c r="AB1936">
        <v>1.29</v>
      </c>
      <c r="AC1936">
        <v>325</v>
      </c>
      <c r="AD1936">
        <v>2</v>
      </c>
      <c r="AE1936">
        <v>1.07</v>
      </c>
      <c r="AF1936">
        <v>50</v>
      </c>
      <c r="AH1936">
        <v>6</v>
      </c>
      <c r="AI1936">
        <v>1</v>
      </c>
      <c r="AJ1936">
        <v>6</v>
      </c>
      <c r="AK1936">
        <v>14</v>
      </c>
      <c r="AL1936">
        <v>0.11</v>
      </c>
      <c r="AN1936">
        <v>5</v>
      </c>
      <c r="AO1936">
        <v>84</v>
      </c>
      <c r="AP1936">
        <v>5</v>
      </c>
      <c r="AQ1936">
        <v>76</v>
      </c>
    </row>
    <row r="1937" spans="1:43" hidden="1" x14ac:dyDescent="0.25">
      <c r="A1937" t="s">
        <v>6633</v>
      </c>
      <c r="B1937" t="s">
        <v>6634</v>
      </c>
      <c r="C1937" s="1" t="str">
        <f t="shared" si="145"/>
        <v>21:0098</v>
      </c>
      <c r="D1937" s="1" t="str">
        <f t="shared" si="146"/>
        <v>21:0041</v>
      </c>
      <c r="E1937" t="s">
        <v>6635</v>
      </c>
      <c r="F1937" t="s">
        <v>6636</v>
      </c>
      <c r="H1937">
        <v>65.593203599999995</v>
      </c>
      <c r="I1937">
        <v>-111.84802000000001</v>
      </c>
      <c r="J1937" s="1" t="str">
        <f t="shared" si="143"/>
        <v>Till</v>
      </c>
      <c r="K1937" s="1" t="str">
        <f t="shared" si="144"/>
        <v>&lt;2 micron</v>
      </c>
      <c r="L1937">
        <v>0.1</v>
      </c>
      <c r="M1937">
        <v>4.6900000000000004</v>
      </c>
      <c r="N1937">
        <v>30</v>
      </c>
      <c r="O1937">
        <v>210</v>
      </c>
      <c r="P1937">
        <v>1</v>
      </c>
      <c r="Q1937">
        <v>2</v>
      </c>
      <c r="R1937">
        <v>0.4</v>
      </c>
      <c r="S1937">
        <v>0.25</v>
      </c>
      <c r="T1937">
        <v>37</v>
      </c>
      <c r="U1937">
        <v>147</v>
      </c>
      <c r="V1937">
        <v>150</v>
      </c>
      <c r="W1937">
        <v>6.32</v>
      </c>
      <c r="X1937">
        <v>10</v>
      </c>
      <c r="Y1937">
        <v>1</v>
      </c>
      <c r="Z1937">
        <v>1.18</v>
      </c>
      <c r="AA1937">
        <v>40</v>
      </c>
      <c r="AB1937">
        <v>2.25</v>
      </c>
      <c r="AC1937">
        <v>675</v>
      </c>
      <c r="AD1937">
        <v>3</v>
      </c>
      <c r="AE1937">
        <v>0.88</v>
      </c>
      <c r="AF1937">
        <v>87</v>
      </c>
      <c r="AH1937">
        <v>16</v>
      </c>
      <c r="AI1937">
        <v>1</v>
      </c>
      <c r="AJ1937">
        <v>12</v>
      </c>
      <c r="AK1937">
        <v>23</v>
      </c>
      <c r="AL1937">
        <v>0.11</v>
      </c>
      <c r="AN1937">
        <v>5</v>
      </c>
      <c r="AO1937">
        <v>127</v>
      </c>
      <c r="AP1937">
        <v>5</v>
      </c>
      <c r="AQ1937">
        <v>150</v>
      </c>
    </row>
    <row r="1938" spans="1:43" hidden="1" x14ac:dyDescent="0.25">
      <c r="A1938" t="s">
        <v>6637</v>
      </c>
      <c r="B1938" t="s">
        <v>6638</v>
      </c>
      <c r="C1938" s="1" t="str">
        <f t="shared" si="145"/>
        <v>21:0098</v>
      </c>
      <c r="D1938" s="1" t="str">
        <f t="shared" si="146"/>
        <v>21:0041</v>
      </c>
      <c r="E1938" t="s">
        <v>6639</v>
      </c>
      <c r="F1938" t="s">
        <v>6640</v>
      </c>
      <c r="H1938">
        <v>65.600294199999993</v>
      </c>
      <c r="I1938">
        <v>-111.9804872</v>
      </c>
      <c r="J1938" s="1" t="str">
        <f t="shared" si="143"/>
        <v>Till</v>
      </c>
      <c r="K1938" s="1" t="str">
        <f t="shared" si="144"/>
        <v>&lt;2 micron</v>
      </c>
      <c r="L1938">
        <v>0.1</v>
      </c>
      <c r="M1938">
        <v>3.9</v>
      </c>
      <c r="N1938">
        <v>18</v>
      </c>
      <c r="O1938">
        <v>170</v>
      </c>
      <c r="P1938">
        <v>0.5</v>
      </c>
      <c r="Q1938">
        <v>1</v>
      </c>
      <c r="R1938">
        <v>0.38</v>
      </c>
      <c r="S1938">
        <v>0.25</v>
      </c>
      <c r="T1938">
        <v>28</v>
      </c>
      <c r="U1938">
        <v>107</v>
      </c>
      <c r="V1938">
        <v>118</v>
      </c>
      <c r="W1938">
        <v>4.6900000000000004</v>
      </c>
      <c r="X1938">
        <v>10</v>
      </c>
      <c r="Y1938">
        <v>0.5</v>
      </c>
      <c r="Z1938">
        <v>0.81</v>
      </c>
      <c r="AA1938">
        <v>30</v>
      </c>
      <c r="AB1938">
        <v>1.62</v>
      </c>
      <c r="AC1938">
        <v>495</v>
      </c>
      <c r="AD1938">
        <v>2</v>
      </c>
      <c r="AE1938">
        <v>0.55000000000000004</v>
      </c>
      <c r="AF1938">
        <v>69</v>
      </c>
      <c r="AH1938">
        <v>8</v>
      </c>
      <c r="AI1938">
        <v>1</v>
      </c>
      <c r="AJ1938">
        <v>9</v>
      </c>
      <c r="AK1938">
        <v>19</v>
      </c>
      <c r="AL1938">
        <v>0.2</v>
      </c>
      <c r="AN1938">
        <v>5</v>
      </c>
      <c r="AO1938">
        <v>90</v>
      </c>
      <c r="AP1938">
        <v>5</v>
      </c>
      <c r="AQ1938">
        <v>106</v>
      </c>
    </row>
    <row r="1939" spans="1:43" hidden="1" x14ac:dyDescent="0.25">
      <c r="A1939" t="s">
        <v>6641</v>
      </c>
      <c r="B1939" t="s">
        <v>6642</v>
      </c>
      <c r="C1939" s="1" t="str">
        <f t="shared" si="145"/>
        <v>21:0098</v>
      </c>
      <c r="D1939" s="1" t="str">
        <f t="shared" si="146"/>
        <v>21:0041</v>
      </c>
      <c r="E1939" t="s">
        <v>6643</v>
      </c>
      <c r="F1939" t="s">
        <v>6644</v>
      </c>
      <c r="H1939">
        <v>65.629576999999998</v>
      </c>
      <c r="I1939">
        <v>-111.7563548</v>
      </c>
      <c r="J1939" s="1" t="str">
        <f t="shared" si="143"/>
        <v>Till</v>
      </c>
      <c r="K1939" s="1" t="str">
        <f t="shared" si="144"/>
        <v>&lt;2 micron</v>
      </c>
      <c r="L1939">
        <v>0.1</v>
      </c>
      <c r="M1939">
        <v>4.62</v>
      </c>
      <c r="N1939">
        <v>22</v>
      </c>
      <c r="O1939">
        <v>170</v>
      </c>
      <c r="P1939">
        <v>0.5</v>
      </c>
      <c r="Q1939">
        <v>4</v>
      </c>
      <c r="R1939">
        <v>0.31</v>
      </c>
      <c r="S1939">
        <v>0.25</v>
      </c>
      <c r="T1939">
        <v>25</v>
      </c>
      <c r="U1939">
        <v>124</v>
      </c>
      <c r="V1939">
        <v>152</v>
      </c>
      <c r="W1939">
        <v>5.01</v>
      </c>
      <c r="X1939">
        <v>10</v>
      </c>
      <c r="Y1939">
        <v>0.5</v>
      </c>
      <c r="Z1939">
        <v>0.72</v>
      </c>
      <c r="AA1939">
        <v>30</v>
      </c>
      <c r="AB1939">
        <v>1.52</v>
      </c>
      <c r="AC1939">
        <v>385</v>
      </c>
      <c r="AD1939">
        <v>3</v>
      </c>
      <c r="AE1939">
        <v>0.81</v>
      </c>
      <c r="AF1939">
        <v>73</v>
      </c>
      <c r="AH1939">
        <v>14</v>
      </c>
      <c r="AI1939">
        <v>1</v>
      </c>
      <c r="AJ1939">
        <v>10</v>
      </c>
      <c r="AK1939">
        <v>20</v>
      </c>
      <c r="AL1939">
        <v>0.18</v>
      </c>
      <c r="AN1939">
        <v>5</v>
      </c>
      <c r="AO1939">
        <v>102</v>
      </c>
      <c r="AP1939">
        <v>5</v>
      </c>
      <c r="AQ1939">
        <v>106</v>
      </c>
    </row>
    <row r="1940" spans="1:43" hidden="1" x14ac:dyDescent="0.25">
      <c r="A1940" t="s">
        <v>6645</v>
      </c>
      <c r="B1940" t="s">
        <v>6646</v>
      </c>
      <c r="C1940" s="1" t="str">
        <f t="shared" si="145"/>
        <v>21:0098</v>
      </c>
      <c r="D1940" s="1" t="str">
        <f t="shared" si="146"/>
        <v>21:0041</v>
      </c>
      <c r="E1940" t="s">
        <v>6647</v>
      </c>
      <c r="F1940" t="s">
        <v>6648</v>
      </c>
      <c r="H1940">
        <v>65.665395099999998</v>
      </c>
      <c r="I1940">
        <v>-111.8755221</v>
      </c>
      <c r="J1940" s="1" t="str">
        <f t="shared" si="143"/>
        <v>Till</v>
      </c>
      <c r="K1940" s="1" t="str">
        <f t="shared" si="144"/>
        <v>&lt;2 micron</v>
      </c>
      <c r="L1940">
        <v>0.1</v>
      </c>
      <c r="M1940">
        <v>4.46</v>
      </c>
      <c r="N1940">
        <v>20</v>
      </c>
      <c r="O1940">
        <v>210</v>
      </c>
      <c r="P1940">
        <v>0.5</v>
      </c>
      <c r="Q1940">
        <v>2</v>
      </c>
      <c r="R1940">
        <v>0.34</v>
      </c>
      <c r="S1940">
        <v>0.25</v>
      </c>
      <c r="T1940">
        <v>29</v>
      </c>
      <c r="U1940">
        <v>149</v>
      </c>
      <c r="V1940">
        <v>115</v>
      </c>
      <c r="W1940">
        <v>5.71</v>
      </c>
      <c r="X1940">
        <v>10</v>
      </c>
      <c r="Y1940">
        <v>0.5</v>
      </c>
      <c r="Z1940">
        <v>1</v>
      </c>
      <c r="AA1940">
        <v>20</v>
      </c>
      <c r="AB1940">
        <v>2.14</v>
      </c>
      <c r="AC1940">
        <v>560</v>
      </c>
      <c r="AD1940">
        <v>2</v>
      </c>
      <c r="AE1940">
        <v>0.52</v>
      </c>
      <c r="AF1940">
        <v>76</v>
      </c>
      <c r="AH1940">
        <v>10</v>
      </c>
      <c r="AI1940">
        <v>1</v>
      </c>
      <c r="AJ1940">
        <v>12</v>
      </c>
      <c r="AK1940">
        <v>20</v>
      </c>
      <c r="AL1940">
        <v>0.24</v>
      </c>
      <c r="AN1940">
        <v>5</v>
      </c>
      <c r="AO1940">
        <v>125</v>
      </c>
      <c r="AP1940">
        <v>5</v>
      </c>
      <c r="AQ1940">
        <v>138</v>
      </c>
    </row>
    <row r="1941" spans="1:43" hidden="1" x14ac:dyDescent="0.25">
      <c r="A1941" t="s">
        <v>6649</v>
      </c>
      <c r="B1941" t="s">
        <v>6650</v>
      </c>
      <c r="C1941" s="1" t="str">
        <f t="shared" si="145"/>
        <v>21:0098</v>
      </c>
      <c r="D1941" s="1" t="str">
        <f t="shared" si="146"/>
        <v>21:0041</v>
      </c>
      <c r="E1941" t="s">
        <v>6647</v>
      </c>
      <c r="F1941" t="s">
        <v>6651</v>
      </c>
      <c r="H1941">
        <v>65.665395099999998</v>
      </c>
      <c r="I1941">
        <v>-111.8755221</v>
      </c>
      <c r="J1941" s="1" t="str">
        <f t="shared" si="143"/>
        <v>Till</v>
      </c>
      <c r="K1941" s="1" t="str">
        <f t="shared" si="144"/>
        <v>&lt;2 micron</v>
      </c>
      <c r="L1941">
        <v>0.1</v>
      </c>
      <c r="M1941">
        <v>3.7</v>
      </c>
      <c r="N1941">
        <v>22</v>
      </c>
      <c r="O1941">
        <v>160</v>
      </c>
      <c r="P1941">
        <v>0.5</v>
      </c>
      <c r="Q1941">
        <v>1</v>
      </c>
      <c r="R1941">
        <v>0.28000000000000003</v>
      </c>
      <c r="S1941">
        <v>0.25</v>
      </c>
      <c r="T1941">
        <v>24</v>
      </c>
      <c r="U1941">
        <v>115</v>
      </c>
      <c r="V1941">
        <v>95</v>
      </c>
      <c r="W1941">
        <v>4.99</v>
      </c>
      <c r="X1941">
        <v>10</v>
      </c>
      <c r="Y1941">
        <v>1</v>
      </c>
      <c r="Z1941">
        <v>0.95</v>
      </c>
      <c r="AA1941">
        <v>20</v>
      </c>
      <c r="AB1941">
        <v>1.81</v>
      </c>
      <c r="AC1941">
        <v>495</v>
      </c>
      <c r="AD1941">
        <v>2</v>
      </c>
      <c r="AE1941">
        <v>0.48</v>
      </c>
      <c r="AF1941">
        <v>67</v>
      </c>
      <c r="AH1941">
        <v>10</v>
      </c>
      <c r="AI1941">
        <v>1</v>
      </c>
      <c r="AJ1941">
        <v>11</v>
      </c>
      <c r="AK1941">
        <v>17</v>
      </c>
      <c r="AL1941">
        <v>0.22</v>
      </c>
      <c r="AN1941">
        <v>5</v>
      </c>
      <c r="AO1941">
        <v>102</v>
      </c>
      <c r="AP1941">
        <v>5</v>
      </c>
      <c r="AQ1941">
        <v>112</v>
      </c>
    </row>
    <row r="1942" spans="1:43" hidden="1" x14ac:dyDescent="0.25">
      <c r="A1942" t="s">
        <v>6652</v>
      </c>
      <c r="B1942" t="s">
        <v>6653</v>
      </c>
      <c r="C1942" s="1" t="str">
        <f t="shared" si="145"/>
        <v>21:0098</v>
      </c>
      <c r="D1942" s="1" t="str">
        <f t="shared" si="146"/>
        <v>21:0041</v>
      </c>
      <c r="E1942" t="s">
        <v>6654</v>
      </c>
      <c r="F1942" t="s">
        <v>6655</v>
      </c>
      <c r="H1942">
        <v>65.6624008</v>
      </c>
      <c r="I1942">
        <v>-111.9685448</v>
      </c>
      <c r="J1942" s="1" t="str">
        <f t="shared" si="143"/>
        <v>Till</v>
      </c>
      <c r="K1942" s="1" t="str">
        <f t="shared" si="144"/>
        <v>&lt;2 micron</v>
      </c>
      <c r="L1942">
        <v>0.1</v>
      </c>
      <c r="M1942">
        <v>4.04</v>
      </c>
      <c r="N1942">
        <v>38</v>
      </c>
      <c r="O1942">
        <v>110</v>
      </c>
      <c r="P1942">
        <v>1</v>
      </c>
      <c r="Q1942">
        <v>2</v>
      </c>
      <c r="R1942">
        <v>0.23</v>
      </c>
      <c r="S1942">
        <v>0.25</v>
      </c>
      <c r="T1942">
        <v>25</v>
      </c>
      <c r="U1942">
        <v>102</v>
      </c>
      <c r="V1942">
        <v>247</v>
      </c>
      <c r="W1942">
        <v>4.3</v>
      </c>
      <c r="X1942">
        <v>10</v>
      </c>
      <c r="Y1942">
        <v>0.5</v>
      </c>
      <c r="Z1942">
        <v>0.46</v>
      </c>
      <c r="AA1942">
        <v>30</v>
      </c>
      <c r="AB1942">
        <v>0.89</v>
      </c>
      <c r="AC1942">
        <v>330</v>
      </c>
      <c r="AD1942">
        <v>3</v>
      </c>
      <c r="AE1942">
        <v>1.58</v>
      </c>
      <c r="AF1942">
        <v>70</v>
      </c>
      <c r="AH1942">
        <v>12</v>
      </c>
      <c r="AI1942">
        <v>1</v>
      </c>
      <c r="AJ1942">
        <v>7</v>
      </c>
      <c r="AK1942">
        <v>14</v>
      </c>
      <c r="AL1942">
        <v>0.1</v>
      </c>
      <c r="AN1942">
        <v>5</v>
      </c>
      <c r="AO1942">
        <v>71</v>
      </c>
      <c r="AP1942">
        <v>5</v>
      </c>
      <c r="AQ1942">
        <v>78</v>
      </c>
    </row>
    <row r="1943" spans="1:43" hidden="1" x14ac:dyDescent="0.25">
      <c r="A1943" t="s">
        <v>6656</v>
      </c>
      <c r="B1943" t="s">
        <v>6657</v>
      </c>
      <c r="C1943" s="1" t="str">
        <f t="shared" si="145"/>
        <v>21:0098</v>
      </c>
      <c r="D1943" s="1" t="str">
        <f t="shared" si="146"/>
        <v>21:0041</v>
      </c>
      <c r="E1943" t="s">
        <v>6658</v>
      </c>
      <c r="F1943" t="s">
        <v>6659</v>
      </c>
      <c r="H1943">
        <v>65.728475900000007</v>
      </c>
      <c r="I1943">
        <v>-111.97439780000001</v>
      </c>
      <c r="J1943" s="1" t="str">
        <f t="shared" si="143"/>
        <v>Till</v>
      </c>
      <c r="K1943" s="1" t="str">
        <f t="shared" si="144"/>
        <v>&lt;2 micron</v>
      </c>
      <c r="L1943">
        <v>0.1</v>
      </c>
      <c r="M1943">
        <v>3.32</v>
      </c>
      <c r="N1943">
        <v>22</v>
      </c>
      <c r="O1943">
        <v>180</v>
      </c>
      <c r="P1943">
        <v>0.5</v>
      </c>
      <c r="Q1943">
        <v>1</v>
      </c>
      <c r="R1943">
        <v>0.35</v>
      </c>
      <c r="S1943">
        <v>0.25</v>
      </c>
      <c r="T1943">
        <v>27</v>
      </c>
      <c r="U1943">
        <v>121</v>
      </c>
      <c r="V1943">
        <v>122</v>
      </c>
      <c r="W1943">
        <v>4.47</v>
      </c>
      <c r="X1943">
        <v>10</v>
      </c>
      <c r="Y1943">
        <v>0.5</v>
      </c>
      <c r="Z1943">
        <v>0.86</v>
      </c>
      <c r="AA1943">
        <v>20</v>
      </c>
      <c r="AB1943">
        <v>1.68</v>
      </c>
      <c r="AC1943">
        <v>460</v>
      </c>
      <c r="AD1943">
        <v>2</v>
      </c>
      <c r="AE1943">
        <v>0.89</v>
      </c>
      <c r="AF1943">
        <v>73</v>
      </c>
      <c r="AH1943">
        <v>8</v>
      </c>
      <c r="AI1943">
        <v>1</v>
      </c>
      <c r="AJ1943">
        <v>9</v>
      </c>
      <c r="AK1943">
        <v>19</v>
      </c>
      <c r="AL1943">
        <v>0.08</v>
      </c>
      <c r="AN1943">
        <v>5</v>
      </c>
      <c r="AO1943">
        <v>87</v>
      </c>
      <c r="AP1943">
        <v>5</v>
      </c>
      <c r="AQ1943">
        <v>98</v>
      </c>
    </row>
    <row r="1944" spans="1:43" hidden="1" x14ac:dyDescent="0.25">
      <c r="A1944" t="s">
        <v>6660</v>
      </c>
      <c r="B1944" t="s">
        <v>6661</v>
      </c>
      <c r="C1944" s="1" t="str">
        <f t="shared" si="145"/>
        <v>21:0098</v>
      </c>
      <c r="D1944" s="1" t="str">
        <f t="shared" si="146"/>
        <v>21:0041</v>
      </c>
      <c r="E1944" t="s">
        <v>6662</v>
      </c>
      <c r="F1944" t="s">
        <v>6663</v>
      </c>
      <c r="H1944">
        <v>65.719169800000003</v>
      </c>
      <c r="I1944">
        <v>-111.7412971</v>
      </c>
      <c r="J1944" s="1" t="str">
        <f t="shared" si="143"/>
        <v>Till</v>
      </c>
      <c r="K1944" s="1" t="str">
        <f t="shared" si="144"/>
        <v>&lt;2 micron</v>
      </c>
      <c r="L1944">
        <v>0.1</v>
      </c>
      <c r="M1944">
        <v>3.99</v>
      </c>
      <c r="N1944">
        <v>22</v>
      </c>
      <c r="O1944">
        <v>150</v>
      </c>
      <c r="P1944">
        <v>1</v>
      </c>
      <c r="Q1944">
        <v>1</v>
      </c>
      <c r="R1944">
        <v>0.35</v>
      </c>
      <c r="S1944">
        <v>0.25</v>
      </c>
      <c r="T1944">
        <v>29</v>
      </c>
      <c r="U1944">
        <v>101</v>
      </c>
      <c r="V1944">
        <v>144</v>
      </c>
      <c r="W1944">
        <v>4.1500000000000004</v>
      </c>
      <c r="X1944">
        <v>10</v>
      </c>
      <c r="Y1944">
        <v>0.5</v>
      </c>
      <c r="Z1944">
        <v>0.55000000000000004</v>
      </c>
      <c r="AA1944">
        <v>30</v>
      </c>
      <c r="AB1944">
        <v>1.38</v>
      </c>
      <c r="AC1944">
        <v>430</v>
      </c>
      <c r="AD1944">
        <v>1</v>
      </c>
      <c r="AE1944">
        <v>1.1200000000000001</v>
      </c>
      <c r="AF1944">
        <v>63</v>
      </c>
      <c r="AH1944">
        <v>12</v>
      </c>
      <c r="AI1944">
        <v>1</v>
      </c>
      <c r="AJ1944">
        <v>7</v>
      </c>
      <c r="AK1944">
        <v>21</v>
      </c>
      <c r="AL1944">
        <v>0.08</v>
      </c>
      <c r="AN1944">
        <v>5</v>
      </c>
      <c r="AO1944">
        <v>80</v>
      </c>
      <c r="AP1944">
        <v>5</v>
      </c>
      <c r="AQ1944">
        <v>82</v>
      </c>
    </row>
    <row r="1945" spans="1:43" hidden="1" x14ac:dyDescent="0.25">
      <c r="A1945" t="s">
        <v>6664</v>
      </c>
      <c r="B1945" t="s">
        <v>6665</v>
      </c>
      <c r="C1945" s="1" t="str">
        <f t="shared" si="145"/>
        <v>21:0098</v>
      </c>
      <c r="D1945" s="1" t="str">
        <f t="shared" si="146"/>
        <v>21:0041</v>
      </c>
      <c r="E1945" t="s">
        <v>6666</v>
      </c>
      <c r="F1945" t="s">
        <v>6667</v>
      </c>
      <c r="H1945">
        <v>65.767394199999998</v>
      </c>
      <c r="I1945">
        <v>-111.90372000000001</v>
      </c>
      <c r="J1945" s="1" t="str">
        <f t="shared" si="143"/>
        <v>Till</v>
      </c>
      <c r="K1945" s="1" t="str">
        <f t="shared" si="144"/>
        <v>&lt;2 micron</v>
      </c>
      <c r="L1945">
        <v>0.1</v>
      </c>
      <c r="M1945">
        <v>4.75</v>
      </c>
      <c r="N1945">
        <v>36</v>
      </c>
      <c r="O1945">
        <v>190</v>
      </c>
      <c r="P1945">
        <v>1</v>
      </c>
      <c r="Q1945">
        <v>2</v>
      </c>
      <c r="R1945">
        <v>0.28000000000000003</v>
      </c>
      <c r="S1945">
        <v>0.25</v>
      </c>
      <c r="T1945">
        <v>43</v>
      </c>
      <c r="U1945">
        <v>131</v>
      </c>
      <c r="V1945">
        <v>83</v>
      </c>
      <c r="W1945">
        <v>5.09</v>
      </c>
      <c r="X1945">
        <v>10</v>
      </c>
      <c r="Y1945">
        <v>0.5</v>
      </c>
      <c r="Z1945">
        <v>0.69</v>
      </c>
      <c r="AA1945">
        <v>20</v>
      </c>
      <c r="AB1945">
        <v>1.64</v>
      </c>
      <c r="AC1945">
        <v>660</v>
      </c>
      <c r="AD1945">
        <v>2</v>
      </c>
      <c r="AE1945">
        <v>1.31</v>
      </c>
      <c r="AF1945">
        <v>75</v>
      </c>
      <c r="AH1945">
        <v>14</v>
      </c>
      <c r="AI1945">
        <v>1</v>
      </c>
      <c r="AJ1945">
        <v>8</v>
      </c>
      <c r="AK1945">
        <v>16</v>
      </c>
      <c r="AL1945">
        <v>0.08</v>
      </c>
      <c r="AN1945">
        <v>5</v>
      </c>
      <c r="AO1945">
        <v>95</v>
      </c>
      <c r="AP1945">
        <v>5</v>
      </c>
      <c r="AQ1945">
        <v>118</v>
      </c>
    </row>
    <row r="1946" spans="1:43" hidden="1" x14ac:dyDescent="0.25">
      <c r="A1946" t="s">
        <v>6668</v>
      </c>
      <c r="B1946" t="s">
        <v>6669</v>
      </c>
      <c r="C1946" s="1" t="str">
        <f t="shared" si="145"/>
        <v>21:0098</v>
      </c>
      <c r="D1946" s="1" t="str">
        <f t="shared" si="146"/>
        <v>21:0041</v>
      </c>
      <c r="E1946" t="s">
        <v>6670</v>
      </c>
      <c r="F1946" t="s">
        <v>6671</v>
      </c>
      <c r="H1946">
        <v>65.789026699999994</v>
      </c>
      <c r="I1946">
        <v>-111.7546904</v>
      </c>
      <c r="J1946" s="1" t="str">
        <f t="shared" si="143"/>
        <v>Till</v>
      </c>
      <c r="K1946" s="1" t="str">
        <f t="shared" si="144"/>
        <v>&lt;2 micron</v>
      </c>
      <c r="L1946">
        <v>0.1</v>
      </c>
      <c r="M1946">
        <v>4.28</v>
      </c>
      <c r="N1946">
        <v>40</v>
      </c>
      <c r="O1946">
        <v>120</v>
      </c>
      <c r="P1946">
        <v>0.5</v>
      </c>
      <c r="Q1946">
        <v>1</v>
      </c>
      <c r="R1946">
        <v>0.19</v>
      </c>
      <c r="S1946">
        <v>0.25</v>
      </c>
      <c r="T1946">
        <v>21</v>
      </c>
      <c r="U1946">
        <v>117</v>
      </c>
      <c r="V1946">
        <v>91</v>
      </c>
      <c r="W1946">
        <v>5.09</v>
      </c>
      <c r="X1946">
        <v>10</v>
      </c>
      <c r="Y1946">
        <v>0.5</v>
      </c>
      <c r="Z1946">
        <v>0.38</v>
      </c>
      <c r="AA1946">
        <v>20</v>
      </c>
      <c r="AB1946">
        <v>1.22</v>
      </c>
      <c r="AC1946">
        <v>330</v>
      </c>
      <c r="AD1946">
        <v>3</v>
      </c>
      <c r="AE1946">
        <v>0.79</v>
      </c>
      <c r="AF1946">
        <v>51</v>
      </c>
      <c r="AH1946">
        <v>8</v>
      </c>
      <c r="AI1946">
        <v>1</v>
      </c>
      <c r="AJ1946">
        <v>7</v>
      </c>
      <c r="AK1946">
        <v>13</v>
      </c>
      <c r="AL1946">
        <v>0.17</v>
      </c>
      <c r="AN1946">
        <v>5</v>
      </c>
      <c r="AO1946">
        <v>105</v>
      </c>
      <c r="AP1946">
        <v>5</v>
      </c>
      <c r="AQ1946">
        <v>78</v>
      </c>
    </row>
    <row r="1947" spans="1:43" hidden="1" x14ac:dyDescent="0.25">
      <c r="A1947" t="s">
        <v>6672</v>
      </c>
      <c r="B1947" t="s">
        <v>6673</v>
      </c>
      <c r="C1947" s="1" t="str">
        <f t="shared" si="145"/>
        <v>21:0098</v>
      </c>
      <c r="D1947" s="1" t="str">
        <f t="shared" si="146"/>
        <v>21:0041</v>
      </c>
      <c r="E1947" t="s">
        <v>6674</v>
      </c>
      <c r="F1947" t="s">
        <v>6675</v>
      </c>
      <c r="H1947">
        <v>65.816839099999996</v>
      </c>
      <c r="I1947">
        <v>-111.8966162</v>
      </c>
      <c r="J1947" s="1" t="str">
        <f t="shared" si="143"/>
        <v>Till</v>
      </c>
      <c r="K1947" s="1" t="str">
        <f t="shared" si="144"/>
        <v>&lt;2 micron</v>
      </c>
      <c r="L1947">
        <v>0.1</v>
      </c>
      <c r="M1947">
        <v>3.99</v>
      </c>
      <c r="N1947">
        <v>38</v>
      </c>
      <c r="O1947">
        <v>100</v>
      </c>
      <c r="P1947">
        <v>0.5</v>
      </c>
      <c r="Q1947">
        <v>1</v>
      </c>
      <c r="R1947">
        <v>0.24</v>
      </c>
      <c r="S1947">
        <v>0.25</v>
      </c>
      <c r="T1947">
        <v>16</v>
      </c>
      <c r="U1947">
        <v>114</v>
      </c>
      <c r="V1947">
        <v>79</v>
      </c>
      <c r="W1947">
        <v>4.83</v>
      </c>
      <c r="X1947">
        <v>10</v>
      </c>
      <c r="Y1947">
        <v>0.5</v>
      </c>
      <c r="Z1947">
        <v>0.36</v>
      </c>
      <c r="AA1947">
        <v>20</v>
      </c>
      <c r="AB1947">
        <v>1.03</v>
      </c>
      <c r="AC1947">
        <v>260</v>
      </c>
      <c r="AD1947">
        <v>3</v>
      </c>
      <c r="AE1947">
        <v>0.78</v>
      </c>
      <c r="AF1947">
        <v>45</v>
      </c>
      <c r="AH1947">
        <v>10</v>
      </c>
      <c r="AI1947">
        <v>1</v>
      </c>
      <c r="AJ1947">
        <v>7</v>
      </c>
      <c r="AK1947">
        <v>17</v>
      </c>
      <c r="AL1947">
        <v>0.17</v>
      </c>
      <c r="AN1947">
        <v>5</v>
      </c>
      <c r="AO1947">
        <v>97</v>
      </c>
      <c r="AP1947">
        <v>5</v>
      </c>
      <c r="AQ1947">
        <v>66</v>
      </c>
    </row>
    <row r="1948" spans="1:43" hidden="1" x14ac:dyDescent="0.25">
      <c r="A1948" t="s">
        <v>6676</v>
      </c>
      <c r="B1948" t="s">
        <v>6677</v>
      </c>
      <c r="C1948" s="1" t="str">
        <f t="shared" si="145"/>
        <v>21:0098</v>
      </c>
      <c r="D1948" s="1" t="str">
        <f t="shared" si="146"/>
        <v>21:0041</v>
      </c>
      <c r="E1948" t="s">
        <v>6678</v>
      </c>
      <c r="F1948" t="s">
        <v>6679</v>
      </c>
      <c r="H1948">
        <v>65.877384500000005</v>
      </c>
      <c r="I1948">
        <v>-111.959124</v>
      </c>
      <c r="J1948" s="1" t="str">
        <f t="shared" si="143"/>
        <v>Till</v>
      </c>
      <c r="K1948" s="1" t="str">
        <f t="shared" si="144"/>
        <v>&lt;2 micron</v>
      </c>
      <c r="L1948">
        <v>0.1</v>
      </c>
      <c r="M1948">
        <v>3.93</v>
      </c>
      <c r="N1948">
        <v>28</v>
      </c>
      <c r="O1948">
        <v>150</v>
      </c>
      <c r="P1948">
        <v>0.5</v>
      </c>
      <c r="Q1948">
        <v>2</v>
      </c>
      <c r="R1948">
        <v>0.36</v>
      </c>
      <c r="S1948">
        <v>0.25</v>
      </c>
      <c r="T1948">
        <v>36</v>
      </c>
      <c r="U1948">
        <v>123</v>
      </c>
      <c r="V1948">
        <v>89</v>
      </c>
      <c r="W1948">
        <v>4.7699999999999996</v>
      </c>
      <c r="X1948">
        <v>10</v>
      </c>
      <c r="Y1948">
        <v>0.5</v>
      </c>
      <c r="Z1948">
        <v>0.59</v>
      </c>
      <c r="AA1948">
        <v>30</v>
      </c>
      <c r="AB1948">
        <v>1.55</v>
      </c>
      <c r="AC1948">
        <v>515</v>
      </c>
      <c r="AD1948">
        <v>1</v>
      </c>
      <c r="AE1948">
        <v>0.86</v>
      </c>
      <c r="AF1948">
        <v>73</v>
      </c>
      <c r="AH1948">
        <v>18</v>
      </c>
      <c r="AI1948">
        <v>1</v>
      </c>
      <c r="AJ1948">
        <v>8</v>
      </c>
      <c r="AK1948">
        <v>20</v>
      </c>
      <c r="AL1948">
        <v>0.08</v>
      </c>
      <c r="AN1948">
        <v>5</v>
      </c>
      <c r="AO1948">
        <v>90</v>
      </c>
      <c r="AP1948">
        <v>5</v>
      </c>
      <c r="AQ1948">
        <v>104</v>
      </c>
    </row>
    <row r="1949" spans="1:43" hidden="1" x14ac:dyDescent="0.25">
      <c r="A1949" t="s">
        <v>6680</v>
      </c>
      <c r="B1949" t="s">
        <v>6681</v>
      </c>
      <c r="C1949" s="1" t="str">
        <f t="shared" si="145"/>
        <v>21:0098</v>
      </c>
      <c r="D1949" s="1" t="str">
        <f t="shared" si="146"/>
        <v>21:0041</v>
      </c>
      <c r="E1949" t="s">
        <v>6682</v>
      </c>
      <c r="F1949" t="s">
        <v>6683</v>
      </c>
      <c r="H1949">
        <v>65.142769200000004</v>
      </c>
      <c r="I1949">
        <v>-111.5602246</v>
      </c>
      <c r="J1949" s="1" t="str">
        <f t="shared" si="143"/>
        <v>Till</v>
      </c>
      <c r="K1949" s="1" t="str">
        <f t="shared" si="144"/>
        <v>&lt;2 micron</v>
      </c>
      <c r="L1949">
        <v>0.1</v>
      </c>
      <c r="M1949">
        <v>4.96</v>
      </c>
      <c r="N1949">
        <v>16</v>
      </c>
      <c r="O1949">
        <v>170</v>
      </c>
      <c r="P1949">
        <v>1</v>
      </c>
      <c r="Q1949">
        <v>1</v>
      </c>
      <c r="R1949">
        <v>0.2</v>
      </c>
      <c r="S1949">
        <v>0.25</v>
      </c>
      <c r="T1949">
        <v>31</v>
      </c>
      <c r="U1949">
        <v>117</v>
      </c>
      <c r="V1949">
        <v>101</v>
      </c>
      <c r="W1949">
        <v>5.89</v>
      </c>
      <c r="X1949">
        <v>10</v>
      </c>
      <c r="Y1949">
        <v>0.5</v>
      </c>
      <c r="Z1949">
        <v>0.85</v>
      </c>
      <c r="AA1949">
        <v>30</v>
      </c>
      <c r="AB1949">
        <v>1.77</v>
      </c>
      <c r="AC1949">
        <v>535</v>
      </c>
      <c r="AD1949">
        <v>3</v>
      </c>
      <c r="AE1949">
        <v>0.53</v>
      </c>
      <c r="AF1949">
        <v>69</v>
      </c>
      <c r="AH1949">
        <v>20</v>
      </c>
      <c r="AI1949">
        <v>1</v>
      </c>
      <c r="AJ1949">
        <v>9</v>
      </c>
      <c r="AK1949">
        <v>14</v>
      </c>
      <c r="AL1949">
        <v>0.24</v>
      </c>
      <c r="AN1949">
        <v>5</v>
      </c>
      <c r="AO1949">
        <v>115</v>
      </c>
      <c r="AP1949">
        <v>5</v>
      </c>
      <c r="AQ1949">
        <v>154</v>
      </c>
    </row>
    <row r="1950" spans="1:43" hidden="1" x14ac:dyDescent="0.25">
      <c r="A1950" t="s">
        <v>6684</v>
      </c>
      <c r="B1950" t="s">
        <v>6685</v>
      </c>
      <c r="C1950" s="1" t="str">
        <f t="shared" si="145"/>
        <v>21:0098</v>
      </c>
      <c r="D1950" s="1" t="str">
        <f t="shared" si="146"/>
        <v>21:0041</v>
      </c>
      <c r="E1950" t="s">
        <v>6686</v>
      </c>
      <c r="F1950" t="s">
        <v>6687</v>
      </c>
      <c r="H1950">
        <v>65.136379099999999</v>
      </c>
      <c r="I1950">
        <v>-111.70895729999999</v>
      </c>
      <c r="J1950" s="1" t="str">
        <f t="shared" si="143"/>
        <v>Till</v>
      </c>
      <c r="K1950" s="1" t="str">
        <f t="shared" si="144"/>
        <v>&lt;2 micron</v>
      </c>
      <c r="L1950">
        <v>0.1</v>
      </c>
      <c r="M1950">
        <v>5.23</v>
      </c>
      <c r="N1950">
        <v>8</v>
      </c>
      <c r="O1950">
        <v>140</v>
      </c>
      <c r="P1950">
        <v>1</v>
      </c>
      <c r="Q1950">
        <v>1</v>
      </c>
      <c r="R1950">
        <v>0.19</v>
      </c>
      <c r="S1950">
        <v>0.25</v>
      </c>
      <c r="T1950">
        <v>21</v>
      </c>
      <c r="U1950">
        <v>87</v>
      </c>
      <c r="V1950">
        <v>65</v>
      </c>
      <c r="W1950">
        <v>5.0999999999999996</v>
      </c>
      <c r="X1950">
        <v>10</v>
      </c>
      <c r="Y1950">
        <v>0.5</v>
      </c>
      <c r="Z1950">
        <v>0.64</v>
      </c>
      <c r="AA1950">
        <v>40</v>
      </c>
      <c r="AB1950">
        <v>1.19</v>
      </c>
      <c r="AC1950">
        <v>435</v>
      </c>
      <c r="AD1950">
        <v>3</v>
      </c>
      <c r="AE1950">
        <v>0.98</v>
      </c>
      <c r="AF1950">
        <v>40</v>
      </c>
      <c r="AH1950">
        <v>24</v>
      </c>
      <c r="AI1950">
        <v>1</v>
      </c>
      <c r="AJ1950">
        <v>7</v>
      </c>
      <c r="AK1950">
        <v>15</v>
      </c>
      <c r="AL1950">
        <v>0.19</v>
      </c>
      <c r="AN1950">
        <v>5</v>
      </c>
      <c r="AO1950">
        <v>89</v>
      </c>
      <c r="AP1950">
        <v>5</v>
      </c>
      <c r="AQ1950">
        <v>106</v>
      </c>
    </row>
    <row r="1951" spans="1:43" hidden="1" x14ac:dyDescent="0.25">
      <c r="A1951" t="s">
        <v>6688</v>
      </c>
      <c r="B1951" t="s">
        <v>6689</v>
      </c>
      <c r="C1951" s="1" t="str">
        <f t="shared" si="145"/>
        <v>21:0098</v>
      </c>
      <c r="D1951" s="1" t="str">
        <f t="shared" si="146"/>
        <v>21:0041</v>
      </c>
      <c r="E1951" t="s">
        <v>6690</v>
      </c>
      <c r="F1951" t="s">
        <v>6691</v>
      </c>
      <c r="H1951">
        <v>65.209728600000005</v>
      </c>
      <c r="I1951">
        <v>-111.5615978</v>
      </c>
      <c r="J1951" s="1" t="str">
        <f t="shared" si="143"/>
        <v>Till</v>
      </c>
      <c r="K1951" s="1" t="str">
        <f t="shared" si="144"/>
        <v>&lt;2 micron</v>
      </c>
      <c r="L1951">
        <v>0.1</v>
      </c>
      <c r="M1951">
        <v>5.3</v>
      </c>
      <c r="N1951">
        <v>18</v>
      </c>
      <c r="O1951">
        <v>200</v>
      </c>
      <c r="P1951">
        <v>1.5</v>
      </c>
      <c r="Q1951">
        <v>1</v>
      </c>
      <c r="R1951">
        <v>0.2</v>
      </c>
      <c r="S1951">
        <v>0.25</v>
      </c>
      <c r="T1951">
        <v>40</v>
      </c>
      <c r="U1951">
        <v>135</v>
      </c>
      <c r="V1951">
        <v>111</v>
      </c>
      <c r="W1951">
        <v>6.12</v>
      </c>
      <c r="X1951">
        <v>10</v>
      </c>
      <c r="Y1951">
        <v>0.5</v>
      </c>
      <c r="Z1951">
        <v>1.02</v>
      </c>
      <c r="AA1951">
        <v>20</v>
      </c>
      <c r="AB1951">
        <v>2.1</v>
      </c>
      <c r="AC1951">
        <v>680</v>
      </c>
      <c r="AD1951">
        <v>3</v>
      </c>
      <c r="AE1951">
        <v>0.48</v>
      </c>
      <c r="AF1951">
        <v>80</v>
      </c>
      <c r="AH1951">
        <v>20</v>
      </c>
      <c r="AI1951">
        <v>1</v>
      </c>
      <c r="AJ1951">
        <v>10</v>
      </c>
      <c r="AK1951">
        <v>14</v>
      </c>
      <c r="AL1951">
        <v>0.24</v>
      </c>
      <c r="AN1951">
        <v>5</v>
      </c>
      <c r="AO1951">
        <v>117</v>
      </c>
      <c r="AP1951">
        <v>5</v>
      </c>
      <c r="AQ1951">
        <v>148</v>
      </c>
    </row>
    <row r="1952" spans="1:43" hidden="1" x14ac:dyDescent="0.25">
      <c r="A1952" t="s">
        <v>6692</v>
      </c>
      <c r="B1952" t="s">
        <v>6693</v>
      </c>
      <c r="C1952" s="1" t="str">
        <f t="shared" si="145"/>
        <v>21:0098</v>
      </c>
      <c r="D1952" s="1" t="str">
        <f t="shared" si="146"/>
        <v>21:0041</v>
      </c>
      <c r="E1952" t="s">
        <v>6694</v>
      </c>
      <c r="F1952" t="s">
        <v>6695</v>
      </c>
      <c r="H1952">
        <v>65.188132400000001</v>
      </c>
      <c r="I1952">
        <v>-111.6686302</v>
      </c>
      <c r="J1952" s="1" t="str">
        <f t="shared" si="143"/>
        <v>Till</v>
      </c>
      <c r="K1952" s="1" t="str">
        <f t="shared" si="144"/>
        <v>&lt;2 micron</v>
      </c>
      <c r="L1952">
        <v>0.1</v>
      </c>
      <c r="M1952">
        <v>5.43</v>
      </c>
      <c r="N1952">
        <v>18</v>
      </c>
      <c r="O1952">
        <v>160</v>
      </c>
      <c r="P1952">
        <v>1.5</v>
      </c>
      <c r="Q1952">
        <v>2</v>
      </c>
      <c r="R1952">
        <v>0.19</v>
      </c>
      <c r="S1952">
        <v>0.25</v>
      </c>
      <c r="T1952">
        <v>31</v>
      </c>
      <c r="U1952">
        <v>122</v>
      </c>
      <c r="V1952">
        <v>70</v>
      </c>
      <c r="W1952">
        <v>6.06</v>
      </c>
      <c r="X1952">
        <v>10</v>
      </c>
      <c r="Y1952">
        <v>0.5</v>
      </c>
      <c r="Z1952">
        <v>0.65</v>
      </c>
      <c r="AA1952">
        <v>30</v>
      </c>
      <c r="AB1952">
        <v>1.47</v>
      </c>
      <c r="AC1952">
        <v>465</v>
      </c>
      <c r="AD1952">
        <v>2</v>
      </c>
      <c r="AE1952">
        <v>0.96</v>
      </c>
      <c r="AF1952">
        <v>65</v>
      </c>
      <c r="AH1952">
        <v>20</v>
      </c>
      <c r="AI1952">
        <v>1</v>
      </c>
      <c r="AJ1952">
        <v>8</v>
      </c>
      <c r="AK1952">
        <v>16</v>
      </c>
      <c r="AL1952">
        <v>0.12</v>
      </c>
      <c r="AN1952">
        <v>5</v>
      </c>
      <c r="AO1952">
        <v>124</v>
      </c>
      <c r="AP1952">
        <v>5</v>
      </c>
      <c r="AQ1952">
        <v>108</v>
      </c>
    </row>
    <row r="1953" spans="1:43" hidden="1" x14ac:dyDescent="0.25">
      <c r="A1953" t="s">
        <v>6696</v>
      </c>
      <c r="B1953" t="s">
        <v>6697</v>
      </c>
      <c r="C1953" s="1" t="str">
        <f t="shared" si="145"/>
        <v>21:0098</v>
      </c>
      <c r="D1953" s="1" t="str">
        <f t="shared" si="146"/>
        <v>21:0041</v>
      </c>
      <c r="E1953" t="s">
        <v>6698</v>
      </c>
      <c r="F1953" t="s">
        <v>6699</v>
      </c>
      <c r="H1953">
        <v>65.189244299999999</v>
      </c>
      <c r="I1953">
        <v>-111.83217740000001</v>
      </c>
      <c r="J1953" s="1" t="str">
        <f t="shared" si="143"/>
        <v>Till</v>
      </c>
      <c r="K1953" s="1" t="str">
        <f t="shared" si="144"/>
        <v>&lt;2 micron</v>
      </c>
      <c r="L1953">
        <v>0.1</v>
      </c>
      <c r="M1953">
        <v>4.5599999999999996</v>
      </c>
      <c r="N1953">
        <v>1</v>
      </c>
      <c r="O1953">
        <v>140</v>
      </c>
      <c r="P1953">
        <v>1</v>
      </c>
      <c r="Q1953">
        <v>1</v>
      </c>
      <c r="R1953">
        <v>0.21</v>
      </c>
      <c r="S1953">
        <v>0.25</v>
      </c>
      <c r="T1953">
        <v>18</v>
      </c>
      <c r="U1953">
        <v>94</v>
      </c>
      <c r="V1953">
        <v>58</v>
      </c>
      <c r="W1953">
        <v>5.49</v>
      </c>
      <c r="X1953">
        <v>10</v>
      </c>
      <c r="Y1953">
        <v>0.5</v>
      </c>
      <c r="Z1953">
        <v>0.79</v>
      </c>
      <c r="AA1953">
        <v>40</v>
      </c>
      <c r="AB1953">
        <v>1.63</v>
      </c>
      <c r="AC1953">
        <v>380</v>
      </c>
      <c r="AD1953">
        <v>3</v>
      </c>
      <c r="AE1953">
        <v>0.82</v>
      </c>
      <c r="AF1953">
        <v>43</v>
      </c>
      <c r="AH1953">
        <v>18</v>
      </c>
      <c r="AI1953">
        <v>1</v>
      </c>
      <c r="AJ1953">
        <v>8</v>
      </c>
      <c r="AK1953">
        <v>14</v>
      </c>
      <c r="AL1953">
        <v>0.22</v>
      </c>
      <c r="AN1953">
        <v>5</v>
      </c>
      <c r="AO1953">
        <v>101</v>
      </c>
      <c r="AP1953">
        <v>5</v>
      </c>
      <c r="AQ1953">
        <v>126</v>
      </c>
    </row>
    <row r="1954" spans="1:43" hidden="1" x14ac:dyDescent="0.25">
      <c r="A1954" t="s">
        <v>6700</v>
      </c>
      <c r="B1954" t="s">
        <v>6701</v>
      </c>
      <c r="C1954" s="1" t="str">
        <f t="shared" si="145"/>
        <v>21:0098</v>
      </c>
      <c r="D1954" s="1" t="str">
        <f t="shared" si="146"/>
        <v>21:0041</v>
      </c>
      <c r="E1954" t="s">
        <v>6702</v>
      </c>
      <c r="F1954" t="s">
        <v>6703</v>
      </c>
      <c r="H1954">
        <v>65.227613500000004</v>
      </c>
      <c r="I1954">
        <v>-111.74859600000001</v>
      </c>
      <c r="J1954" s="1" t="str">
        <f t="shared" si="143"/>
        <v>Till</v>
      </c>
      <c r="K1954" s="1" t="str">
        <f t="shared" si="144"/>
        <v>&lt;2 micron</v>
      </c>
      <c r="L1954">
        <v>0.1</v>
      </c>
      <c r="M1954">
        <v>4.3099999999999996</v>
      </c>
      <c r="N1954">
        <v>2</v>
      </c>
      <c r="O1954">
        <v>250</v>
      </c>
      <c r="P1954">
        <v>1.5</v>
      </c>
      <c r="Q1954">
        <v>1</v>
      </c>
      <c r="R1954">
        <v>0.32</v>
      </c>
      <c r="S1954">
        <v>0.25</v>
      </c>
      <c r="T1954">
        <v>33</v>
      </c>
      <c r="U1954">
        <v>160</v>
      </c>
      <c r="V1954">
        <v>98</v>
      </c>
      <c r="W1954">
        <v>5.9</v>
      </c>
      <c r="X1954">
        <v>10</v>
      </c>
      <c r="Y1954">
        <v>0.5</v>
      </c>
      <c r="Z1954">
        <v>1.42</v>
      </c>
      <c r="AA1954">
        <v>30</v>
      </c>
      <c r="AB1954">
        <v>2.2000000000000002</v>
      </c>
      <c r="AC1954">
        <v>595</v>
      </c>
      <c r="AD1954">
        <v>2</v>
      </c>
      <c r="AE1954">
        <v>0.68</v>
      </c>
      <c r="AF1954">
        <v>74</v>
      </c>
      <c r="AH1954">
        <v>14</v>
      </c>
      <c r="AI1954">
        <v>1</v>
      </c>
      <c r="AJ1954">
        <v>13</v>
      </c>
      <c r="AK1954">
        <v>21</v>
      </c>
      <c r="AL1954">
        <v>0.1</v>
      </c>
      <c r="AN1954">
        <v>5</v>
      </c>
      <c r="AO1954">
        <v>132</v>
      </c>
      <c r="AP1954">
        <v>5</v>
      </c>
      <c r="AQ1954">
        <v>158</v>
      </c>
    </row>
    <row r="1955" spans="1:43" hidden="1" x14ac:dyDescent="0.25">
      <c r="A1955" t="s">
        <v>6704</v>
      </c>
      <c r="B1955" t="s">
        <v>6705</v>
      </c>
      <c r="C1955" s="1" t="str">
        <f t="shared" si="145"/>
        <v>21:0098</v>
      </c>
      <c r="D1955" s="1" t="str">
        <f t="shared" si="146"/>
        <v>21:0041</v>
      </c>
      <c r="E1955" t="s">
        <v>6706</v>
      </c>
      <c r="F1955" t="s">
        <v>6707</v>
      </c>
      <c r="H1955">
        <v>65.279249699999994</v>
      </c>
      <c r="I1955">
        <v>-111.92821790000001</v>
      </c>
      <c r="J1955" s="1" t="str">
        <f t="shared" si="143"/>
        <v>Till</v>
      </c>
      <c r="K1955" s="1" t="str">
        <f t="shared" si="144"/>
        <v>&lt;2 micron</v>
      </c>
      <c r="L1955">
        <v>0.1</v>
      </c>
      <c r="M1955">
        <v>4.41</v>
      </c>
      <c r="N1955">
        <v>14</v>
      </c>
      <c r="O1955">
        <v>110</v>
      </c>
      <c r="P1955">
        <v>1</v>
      </c>
      <c r="Q1955">
        <v>6</v>
      </c>
      <c r="R1955">
        <v>0.22</v>
      </c>
      <c r="S1955">
        <v>0.25</v>
      </c>
      <c r="T1955">
        <v>32</v>
      </c>
      <c r="U1955">
        <v>141</v>
      </c>
      <c r="V1955">
        <v>106</v>
      </c>
      <c r="W1955">
        <v>5.64</v>
      </c>
      <c r="X1955">
        <v>10</v>
      </c>
      <c r="Y1955">
        <v>0.5</v>
      </c>
      <c r="Z1955">
        <v>0.45</v>
      </c>
      <c r="AA1955">
        <v>20</v>
      </c>
      <c r="AB1955">
        <v>1.8</v>
      </c>
      <c r="AC1955">
        <v>420</v>
      </c>
      <c r="AD1955">
        <v>4</v>
      </c>
      <c r="AE1955">
        <v>0.72</v>
      </c>
      <c r="AF1955">
        <v>75</v>
      </c>
      <c r="AH1955">
        <v>14</v>
      </c>
      <c r="AI1955">
        <v>1</v>
      </c>
      <c r="AJ1955">
        <v>8</v>
      </c>
      <c r="AK1955">
        <v>14</v>
      </c>
      <c r="AL1955">
        <v>0.18</v>
      </c>
      <c r="AN1955">
        <v>5</v>
      </c>
      <c r="AO1955">
        <v>121</v>
      </c>
      <c r="AP1955">
        <v>5</v>
      </c>
      <c r="AQ1955">
        <v>104</v>
      </c>
    </row>
    <row r="1956" spans="1:43" hidden="1" x14ac:dyDescent="0.25">
      <c r="A1956" t="s">
        <v>6708</v>
      </c>
      <c r="B1956" t="s">
        <v>6709</v>
      </c>
      <c r="C1956" s="1" t="str">
        <f t="shared" si="145"/>
        <v>21:0098</v>
      </c>
      <c r="D1956" s="1" t="str">
        <f t="shared" si="146"/>
        <v>21:0041</v>
      </c>
      <c r="E1956" t="s">
        <v>6710</v>
      </c>
      <c r="F1956" t="s">
        <v>6711</v>
      </c>
      <c r="H1956">
        <v>65.235327900000001</v>
      </c>
      <c r="I1956">
        <v>-111.9717808</v>
      </c>
      <c r="J1956" s="1" t="str">
        <f t="shared" si="143"/>
        <v>Till</v>
      </c>
      <c r="K1956" s="1" t="str">
        <f t="shared" si="144"/>
        <v>&lt;2 micron</v>
      </c>
      <c r="L1956">
        <v>0.1</v>
      </c>
      <c r="M1956">
        <v>4.68</v>
      </c>
      <c r="N1956">
        <v>6</v>
      </c>
      <c r="O1956">
        <v>240</v>
      </c>
      <c r="P1956">
        <v>1</v>
      </c>
      <c r="Q1956">
        <v>1</v>
      </c>
      <c r="R1956">
        <v>0.28999999999999998</v>
      </c>
      <c r="S1956">
        <v>0.25</v>
      </c>
      <c r="T1956">
        <v>28</v>
      </c>
      <c r="U1956">
        <v>159</v>
      </c>
      <c r="V1956">
        <v>69</v>
      </c>
      <c r="W1956">
        <v>5.76</v>
      </c>
      <c r="X1956">
        <v>10</v>
      </c>
      <c r="Y1956">
        <v>0.5</v>
      </c>
      <c r="Z1956">
        <v>1.1599999999999999</v>
      </c>
      <c r="AA1956">
        <v>20</v>
      </c>
      <c r="AB1956">
        <v>2.23</v>
      </c>
      <c r="AC1956">
        <v>600</v>
      </c>
      <c r="AD1956">
        <v>2</v>
      </c>
      <c r="AE1956">
        <v>0.5</v>
      </c>
      <c r="AF1956">
        <v>81</v>
      </c>
      <c r="AH1956">
        <v>12</v>
      </c>
      <c r="AI1956">
        <v>1</v>
      </c>
      <c r="AJ1956">
        <v>12</v>
      </c>
      <c r="AK1956">
        <v>18</v>
      </c>
      <c r="AL1956">
        <v>0.24</v>
      </c>
      <c r="AN1956">
        <v>5</v>
      </c>
      <c r="AO1956">
        <v>126</v>
      </c>
      <c r="AP1956">
        <v>5</v>
      </c>
      <c r="AQ1956">
        <v>142</v>
      </c>
    </row>
    <row r="1957" spans="1:43" hidden="1" x14ac:dyDescent="0.25">
      <c r="A1957" t="s">
        <v>6712</v>
      </c>
      <c r="B1957" t="s">
        <v>6713</v>
      </c>
      <c r="C1957" s="1" t="str">
        <f t="shared" si="145"/>
        <v>21:0098</v>
      </c>
      <c r="D1957" s="1" t="str">
        <f t="shared" si="146"/>
        <v>21:0041</v>
      </c>
      <c r="E1957" t="s">
        <v>6710</v>
      </c>
      <c r="F1957" t="s">
        <v>6714</v>
      </c>
      <c r="H1957">
        <v>65.235327900000001</v>
      </c>
      <c r="I1957">
        <v>-111.9717808</v>
      </c>
      <c r="J1957" s="1" t="str">
        <f t="shared" si="143"/>
        <v>Till</v>
      </c>
      <c r="K1957" s="1" t="str">
        <f t="shared" si="144"/>
        <v>&lt;2 micron</v>
      </c>
      <c r="L1957">
        <v>0.1</v>
      </c>
      <c r="M1957">
        <v>4.07</v>
      </c>
      <c r="N1957">
        <v>8</v>
      </c>
      <c r="O1957">
        <v>200</v>
      </c>
      <c r="P1957">
        <v>1</v>
      </c>
      <c r="Q1957">
        <v>1</v>
      </c>
      <c r="R1957">
        <v>0.26</v>
      </c>
      <c r="S1957">
        <v>0.25</v>
      </c>
      <c r="T1957">
        <v>24</v>
      </c>
      <c r="U1957">
        <v>139</v>
      </c>
      <c r="V1957">
        <v>66</v>
      </c>
      <c r="W1957">
        <v>5.07</v>
      </c>
      <c r="X1957">
        <v>20</v>
      </c>
      <c r="Y1957">
        <v>0.5</v>
      </c>
      <c r="Z1957">
        <v>1.1000000000000001</v>
      </c>
      <c r="AA1957">
        <v>20</v>
      </c>
      <c r="AB1957">
        <v>1.89</v>
      </c>
      <c r="AC1957">
        <v>530</v>
      </c>
      <c r="AD1957">
        <v>1</v>
      </c>
      <c r="AE1957">
        <v>0.47</v>
      </c>
      <c r="AF1957">
        <v>75</v>
      </c>
      <c r="AH1957">
        <v>10</v>
      </c>
      <c r="AI1957">
        <v>1</v>
      </c>
      <c r="AJ1957">
        <v>12</v>
      </c>
      <c r="AK1957">
        <v>16</v>
      </c>
      <c r="AL1957">
        <v>0.22</v>
      </c>
      <c r="AN1957">
        <v>5</v>
      </c>
      <c r="AO1957">
        <v>112</v>
      </c>
      <c r="AP1957">
        <v>5</v>
      </c>
      <c r="AQ1957">
        <v>128</v>
      </c>
    </row>
    <row r="1958" spans="1:43" hidden="1" x14ac:dyDescent="0.25">
      <c r="A1958" t="s">
        <v>6715</v>
      </c>
      <c r="B1958" t="s">
        <v>6716</v>
      </c>
      <c r="C1958" s="1" t="str">
        <f t="shared" si="145"/>
        <v>21:0098</v>
      </c>
      <c r="D1958" s="1" t="str">
        <f t="shared" si="146"/>
        <v>21:0041</v>
      </c>
      <c r="E1958" t="s">
        <v>6717</v>
      </c>
      <c r="F1958" t="s">
        <v>6718</v>
      </c>
      <c r="H1958">
        <v>65.141978600000002</v>
      </c>
      <c r="I1958">
        <v>-111.94909180000001</v>
      </c>
      <c r="J1958" s="1" t="str">
        <f t="shared" si="143"/>
        <v>Till</v>
      </c>
      <c r="K1958" s="1" t="str">
        <f t="shared" si="144"/>
        <v>&lt;2 micron</v>
      </c>
      <c r="L1958">
        <v>0.1</v>
      </c>
      <c r="M1958">
        <v>3.63</v>
      </c>
      <c r="N1958">
        <v>4</v>
      </c>
      <c r="O1958">
        <v>120</v>
      </c>
      <c r="P1958">
        <v>0.5</v>
      </c>
      <c r="Q1958">
        <v>6</v>
      </c>
      <c r="R1958">
        <v>0.18</v>
      </c>
      <c r="S1958">
        <v>0.25</v>
      </c>
      <c r="T1958">
        <v>16</v>
      </c>
      <c r="U1958">
        <v>76</v>
      </c>
      <c r="V1958">
        <v>50</v>
      </c>
      <c r="W1958">
        <v>5.09</v>
      </c>
      <c r="X1958">
        <v>10</v>
      </c>
      <c r="Y1958">
        <v>0.5</v>
      </c>
      <c r="Z1958">
        <v>0.84</v>
      </c>
      <c r="AA1958">
        <v>40</v>
      </c>
      <c r="AB1958">
        <v>1.29</v>
      </c>
      <c r="AC1958">
        <v>370</v>
      </c>
      <c r="AD1958">
        <v>2</v>
      </c>
      <c r="AE1958">
        <v>0.66</v>
      </c>
      <c r="AF1958">
        <v>40</v>
      </c>
      <c r="AH1958">
        <v>24</v>
      </c>
      <c r="AI1958">
        <v>1</v>
      </c>
      <c r="AJ1958">
        <v>7</v>
      </c>
      <c r="AK1958">
        <v>11</v>
      </c>
      <c r="AL1958">
        <v>0.22</v>
      </c>
      <c r="AN1958">
        <v>5</v>
      </c>
      <c r="AO1958">
        <v>83</v>
      </c>
      <c r="AP1958">
        <v>5</v>
      </c>
      <c r="AQ1958">
        <v>122</v>
      </c>
    </row>
    <row r="1959" spans="1:43" hidden="1" x14ac:dyDescent="0.25">
      <c r="A1959" t="s">
        <v>6719</v>
      </c>
      <c r="B1959" t="s">
        <v>6720</v>
      </c>
      <c r="C1959" s="1" t="str">
        <f t="shared" si="145"/>
        <v>21:0098</v>
      </c>
      <c r="D1959" s="1" t="str">
        <f t="shared" si="146"/>
        <v>21:0041</v>
      </c>
      <c r="E1959" t="s">
        <v>6721</v>
      </c>
      <c r="F1959" t="s">
        <v>6722</v>
      </c>
      <c r="H1959">
        <v>65.042798099999999</v>
      </c>
      <c r="I1959">
        <v>-111.92990829999999</v>
      </c>
      <c r="J1959" s="1" t="str">
        <f t="shared" si="143"/>
        <v>Till</v>
      </c>
      <c r="K1959" s="1" t="str">
        <f t="shared" si="144"/>
        <v>&lt;2 micron</v>
      </c>
      <c r="L1959">
        <v>0.1</v>
      </c>
      <c r="M1959">
        <v>5.22</v>
      </c>
      <c r="N1959">
        <v>6</v>
      </c>
      <c r="O1959">
        <v>150</v>
      </c>
      <c r="P1959">
        <v>1</v>
      </c>
      <c r="Q1959">
        <v>2</v>
      </c>
      <c r="R1959">
        <v>0.2</v>
      </c>
      <c r="S1959">
        <v>0.25</v>
      </c>
      <c r="T1959">
        <v>21</v>
      </c>
      <c r="U1959">
        <v>73</v>
      </c>
      <c r="V1959">
        <v>53</v>
      </c>
      <c r="W1959">
        <v>5.74</v>
      </c>
      <c r="X1959">
        <v>10</v>
      </c>
      <c r="Y1959">
        <v>0.5</v>
      </c>
      <c r="Z1959">
        <v>0.38</v>
      </c>
      <c r="AA1959">
        <v>70</v>
      </c>
      <c r="AB1959">
        <v>1.21</v>
      </c>
      <c r="AC1959">
        <v>390</v>
      </c>
      <c r="AD1959">
        <v>2</v>
      </c>
      <c r="AE1959">
        <v>0.79</v>
      </c>
      <c r="AF1959">
        <v>36</v>
      </c>
      <c r="AH1959">
        <v>34</v>
      </c>
      <c r="AI1959">
        <v>1</v>
      </c>
      <c r="AJ1959">
        <v>6</v>
      </c>
      <c r="AK1959">
        <v>16</v>
      </c>
      <c r="AL1959">
        <v>0.19</v>
      </c>
      <c r="AN1959">
        <v>5</v>
      </c>
      <c r="AO1959">
        <v>110</v>
      </c>
      <c r="AP1959">
        <v>5</v>
      </c>
      <c r="AQ1959">
        <v>90</v>
      </c>
    </row>
    <row r="1960" spans="1:43" hidden="1" x14ac:dyDescent="0.25">
      <c r="A1960" t="s">
        <v>6723</v>
      </c>
      <c r="B1960" t="s">
        <v>6724</v>
      </c>
      <c r="C1960" s="1" t="str">
        <f t="shared" si="145"/>
        <v>21:0098</v>
      </c>
      <c r="D1960" s="1" t="str">
        <f t="shared" si="146"/>
        <v>21:0041</v>
      </c>
      <c r="E1960" t="s">
        <v>6725</v>
      </c>
      <c r="F1960" t="s">
        <v>6726</v>
      </c>
      <c r="H1960">
        <v>65.099380100000005</v>
      </c>
      <c r="I1960">
        <v>-111.86174440000001</v>
      </c>
      <c r="J1960" s="1" t="str">
        <f t="shared" si="143"/>
        <v>Till</v>
      </c>
      <c r="K1960" s="1" t="str">
        <f t="shared" si="144"/>
        <v>&lt;2 micron</v>
      </c>
      <c r="L1960">
        <v>0.1</v>
      </c>
      <c r="M1960">
        <v>5.2</v>
      </c>
      <c r="N1960">
        <v>18</v>
      </c>
      <c r="O1960">
        <v>130</v>
      </c>
      <c r="P1960">
        <v>1</v>
      </c>
      <c r="Q1960">
        <v>6</v>
      </c>
      <c r="R1960">
        <v>0.16</v>
      </c>
      <c r="S1960">
        <v>0.25</v>
      </c>
      <c r="T1960">
        <v>22</v>
      </c>
      <c r="U1960">
        <v>95</v>
      </c>
      <c r="V1960">
        <v>75</v>
      </c>
      <c r="W1960">
        <v>5.86</v>
      </c>
      <c r="X1960">
        <v>20</v>
      </c>
      <c r="Y1960">
        <v>0.5</v>
      </c>
      <c r="Z1960">
        <v>0.56000000000000005</v>
      </c>
      <c r="AA1960">
        <v>40</v>
      </c>
      <c r="AB1960">
        <v>1.46</v>
      </c>
      <c r="AC1960">
        <v>380</v>
      </c>
      <c r="AD1960">
        <v>2</v>
      </c>
      <c r="AE1960">
        <v>0.56999999999999995</v>
      </c>
      <c r="AF1960">
        <v>52</v>
      </c>
      <c r="AH1960">
        <v>18</v>
      </c>
      <c r="AI1960">
        <v>1</v>
      </c>
      <c r="AJ1960">
        <v>8</v>
      </c>
      <c r="AK1960">
        <v>14</v>
      </c>
      <c r="AL1960">
        <v>0.25</v>
      </c>
      <c r="AN1960">
        <v>5</v>
      </c>
      <c r="AO1960">
        <v>111</v>
      </c>
      <c r="AP1960">
        <v>5</v>
      </c>
      <c r="AQ1960">
        <v>104</v>
      </c>
    </row>
    <row r="1961" spans="1:43" hidden="1" x14ac:dyDescent="0.25">
      <c r="A1961" t="s">
        <v>6727</v>
      </c>
      <c r="B1961" t="s">
        <v>6728</v>
      </c>
      <c r="C1961" s="1" t="str">
        <f t="shared" si="145"/>
        <v>21:0098</v>
      </c>
      <c r="D1961" s="1" t="str">
        <f t="shared" si="146"/>
        <v>21:0041</v>
      </c>
      <c r="E1961" t="s">
        <v>6729</v>
      </c>
      <c r="F1961" t="s">
        <v>6730</v>
      </c>
      <c r="H1961">
        <v>65.079527900000002</v>
      </c>
      <c r="I1961">
        <v>-111.68332359999999</v>
      </c>
      <c r="J1961" s="1" t="str">
        <f t="shared" si="143"/>
        <v>Till</v>
      </c>
      <c r="K1961" s="1" t="str">
        <f t="shared" si="144"/>
        <v>&lt;2 micron</v>
      </c>
      <c r="L1961">
        <v>0.1</v>
      </c>
      <c r="M1961">
        <v>5.12</v>
      </c>
      <c r="N1961">
        <v>1</v>
      </c>
      <c r="O1961">
        <v>180</v>
      </c>
      <c r="P1961">
        <v>1</v>
      </c>
      <c r="Q1961">
        <v>1</v>
      </c>
      <c r="R1961">
        <v>0.24</v>
      </c>
      <c r="S1961">
        <v>0.25</v>
      </c>
      <c r="T1961">
        <v>25</v>
      </c>
      <c r="U1961">
        <v>135</v>
      </c>
      <c r="V1961">
        <v>56</v>
      </c>
      <c r="W1961">
        <v>6.52</v>
      </c>
      <c r="X1961">
        <v>20</v>
      </c>
      <c r="Y1961">
        <v>0.5</v>
      </c>
      <c r="Z1961">
        <v>1.08</v>
      </c>
      <c r="AA1961">
        <v>60</v>
      </c>
      <c r="AB1961">
        <v>2.25</v>
      </c>
      <c r="AC1961">
        <v>540</v>
      </c>
      <c r="AD1961">
        <v>4</v>
      </c>
      <c r="AE1961">
        <v>0.75</v>
      </c>
      <c r="AF1961">
        <v>56</v>
      </c>
      <c r="AH1961">
        <v>28</v>
      </c>
      <c r="AI1961">
        <v>2</v>
      </c>
      <c r="AJ1961">
        <v>11</v>
      </c>
      <c r="AK1961">
        <v>17</v>
      </c>
      <c r="AL1961">
        <v>0.19</v>
      </c>
      <c r="AN1961">
        <v>5</v>
      </c>
      <c r="AO1961">
        <v>132</v>
      </c>
      <c r="AP1961">
        <v>5</v>
      </c>
      <c r="AQ1961">
        <v>162</v>
      </c>
    </row>
    <row r="1962" spans="1:43" hidden="1" x14ac:dyDescent="0.25">
      <c r="A1962" t="s">
        <v>6731</v>
      </c>
      <c r="B1962" t="s">
        <v>6732</v>
      </c>
      <c r="C1962" s="1" t="str">
        <f t="shared" si="145"/>
        <v>21:0098</v>
      </c>
      <c r="D1962" s="1" t="str">
        <f t="shared" si="146"/>
        <v>21:0041</v>
      </c>
      <c r="E1962" t="s">
        <v>6733</v>
      </c>
      <c r="F1962" t="s">
        <v>6734</v>
      </c>
      <c r="H1962">
        <v>65.0129965</v>
      </c>
      <c r="I1962">
        <v>-111.71860239999999</v>
      </c>
      <c r="J1962" s="1" t="str">
        <f t="shared" si="143"/>
        <v>Till</v>
      </c>
      <c r="K1962" s="1" t="str">
        <f t="shared" si="144"/>
        <v>&lt;2 micron</v>
      </c>
      <c r="L1962">
        <v>0.1</v>
      </c>
      <c r="M1962">
        <v>4.72</v>
      </c>
      <c r="N1962">
        <v>14</v>
      </c>
      <c r="O1962">
        <v>170</v>
      </c>
      <c r="P1962">
        <v>1</v>
      </c>
      <c r="Q1962">
        <v>4</v>
      </c>
      <c r="R1962">
        <v>0.27</v>
      </c>
      <c r="S1962">
        <v>0.25</v>
      </c>
      <c r="T1962">
        <v>29</v>
      </c>
      <c r="U1962">
        <v>124</v>
      </c>
      <c r="V1962">
        <v>68</v>
      </c>
      <c r="W1962">
        <v>5.58</v>
      </c>
      <c r="X1962">
        <v>20</v>
      </c>
      <c r="Y1962">
        <v>0.5</v>
      </c>
      <c r="Z1962">
        <v>0.71</v>
      </c>
      <c r="AA1962">
        <v>30</v>
      </c>
      <c r="AB1962">
        <v>1.82</v>
      </c>
      <c r="AC1962">
        <v>495</v>
      </c>
      <c r="AD1962">
        <v>2</v>
      </c>
      <c r="AE1962">
        <v>0.65</v>
      </c>
      <c r="AF1962">
        <v>58</v>
      </c>
      <c r="AH1962">
        <v>16</v>
      </c>
      <c r="AI1962">
        <v>1</v>
      </c>
      <c r="AJ1962">
        <v>9</v>
      </c>
      <c r="AK1962">
        <v>18</v>
      </c>
      <c r="AL1962">
        <v>0.15</v>
      </c>
      <c r="AN1962">
        <v>5</v>
      </c>
      <c r="AO1962">
        <v>119</v>
      </c>
      <c r="AP1962">
        <v>5</v>
      </c>
      <c r="AQ1962">
        <v>118</v>
      </c>
    </row>
    <row r="1963" spans="1:43" hidden="1" x14ac:dyDescent="0.25">
      <c r="A1963" t="s">
        <v>6735</v>
      </c>
      <c r="B1963" t="s">
        <v>6736</v>
      </c>
      <c r="C1963" s="1" t="str">
        <f t="shared" si="145"/>
        <v>21:0098</v>
      </c>
      <c r="D1963" s="1" t="str">
        <f t="shared" si="146"/>
        <v>21:0041</v>
      </c>
      <c r="E1963" t="s">
        <v>6737</v>
      </c>
      <c r="F1963" t="s">
        <v>6738</v>
      </c>
      <c r="H1963">
        <v>65.016568899999996</v>
      </c>
      <c r="I1963">
        <v>-111.5167266</v>
      </c>
      <c r="J1963" s="1" t="str">
        <f t="shared" si="143"/>
        <v>Till</v>
      </c>
      <c r="K1963" s="1" t="str">
        <f t="shared" si="144"/>
        <v>&lt;2 micron</v>
      </c>
      <c r="L1963">
        <v>0.1</v>
      </c>
      <c r="M1963">
        <v>4.84</v>
      </c>
      <c r="N1963">
        <v>32</v>
      </c>
      <c r="O1963">
        <v>150</v>
      </c>
      <c r="P1963">
        <v>1</v>
      </c>
      <c r="Q1963">
        <v>2</v>
      </c>
      <c r="R1963">
        <v>0.3</v>
      </c>
      <c r="S1963">
        <v>0.25</v>
      </c>
      <c r="T1963">
        <v>48</v>
      </c>
      <c r="U1963">
        <v>104</v>
      </c>
      <c r="V1963">
        <v>113</v>
      </c>
      <c r="W1963">
        <v>4.8499999999999996</v>
      </c>
      <c r="X1963">
        <v>10</v>
      </c>
      <c r="Y1963">
        <v>0.5</v>
      </c>
      <c r="Z1963">
        <v>0.56000000000000005</v>
      </c>
      <c r="AA1963">
        <v>50</v>
      </c>
      <c r="AB1963">
        <v>1.35</v>
      </c>
      <c r="AC1963">
        <v>775</v>
      </c>
      <c r="AD1963">
        <v>3</v>
      </c>
      <c r="AE1963">
        <v>1.93</v>
      </c>
      <c r="AF1963">
        <v>75</v>
      </c>
      <c r="AH1963">
        <v>24</v>
      </c>
      <c r="AI1963">
        <v>1</v>
      </c>
      <c r="AJ1963">
        <v>8</v>
      </c>
      <c r="AK1963">
        <v>20</v>
      </c>
      <c r="AL1963">
        <v>0.05</v>
      </c>
      <c r="AN1963">
        <v>5</v>
      </c>
      <c r="AO1963">
        <v>92</v>
      </c>
      <c r="AP1963">
        <v>5</v>
      </c>
      <c r="AQ1963">
        <v>100</v>
      </c>
    </row>
    <row r="1964" spans="1:43" hidden="1" x14ac:dyDescent="0.25">
      <c r="A1964" t="s">
        <v>6739</v>
      </c>
      <c r="B1964" t="s">
        <v>6740</v>
      </c>
      <c r="C1964" s="1" t="str">
        <f t="shared" si="145"/>
        <v>21:0098</v>
      </c>
      <c r="D1964" s="1" t="str">
        <f t="shared" si="146"/>
        <v>21:0041</v>
      </c>
      <c r="E1964" t="s">
        <v>6741</v>
      </c>
      <c r="F1964" t="s">
        <v>6742</v>
      </c>
      <c r="H1964">
        <v>65.062791799999999</v>
      </c>
      <c r="I1964">
        <v>-111.5654297</v>
      </c>
      <c r="J1964" s="1" t="str">
        <f t="shared" si="143"/>
        <v>Till</v>
      </c>
      <c r="K1964" s="1" t="str">
        <f t="shared" si="144"/>
        <v>&lt;2 micron</v>
      </c>
      <c r="L1964">
        <v>0.1</v>
      </c>
      <c r="M1964">
        <v>4.5</v>
      </c>
      <c r="N1964">
        <v>8</v>
      </c>
      <c r="O1964">
        <v>90</v>
      </c>
      <c r="P1964">
        <v>0.5</v>
      </c>
      <c r="Q1964">
        <v>1</v>
      </c>
      <c r="R1964">
        <v>0.15</v>
      </c>
      <c r="S1964">
        <v>0.25</v>
      </c>
      <c r="T1964">
        <v>11</v>
      </c>
      <c r="U1964">
        <v>101</v>
      </c>
      <c r="V1964">
        <v>41</v>
      </c>
      <c r="W1964">
        <v>4.6900000000000004</v>
      </c>
      <c r="X1964">
        <v>10</v>
      </c>
      <c r="Y1964">
        <v>0.5</v>
      </c>
      <c r="Z1964">
        <v>0.34</v>
      </c>
      <c r="AA1964">
        <v>40</v>
      </c>
      <c r="AB1964">
        <v>1.2</v>
      </c>
      <c r="AC1964">
        <v>235</v>
      </c>
      <c r="AD1964">
        <v>3</v>
      </c>
      <c r="AE1964">
        <v>1.5</v>
      </c>
      <c r="AF1964">
        <v>34</v>
      </c>
      <c r="AH1964">
        <v>20</v>
      </c>
      <c r="AI1964">
        <v>1</v>
      </c>
      <c r="AJ1964">
        <v>6</v>
      </c>
      <c r="AK1964">
        <v>15</v>
      </c>
      <c r="AL1964">
        <v>0.15</v>
      </c>
      <c r="AN1964">
        <v>5</v>
      </c>
      <c r="AO1964">
        <v>94</v>
      </c>
      <c r="AP1964">
        <v>5</v>
      </c>
      <c r="AQ1964">
        <v>78</v>
      </c>
    </row>
    <row r="1965" spans="1:43" hidden="1" x14ac:dyDescent="0.25">
      <c r="A1965" t="s">
        <v>6743</v>
      </c>
      <c r="B1965" t="s">
        <v>6744</v>
      </c>
      <c r="C1965" s="1" t="str">
        <f t="shared" ref="C1965:C1996" si="147">HYPERLINK("http://geochem.nrcan.gc.ca/cdogs/content/bdl/bdl210098_e.htm", "21:0098")</f>
        <v>21:0098</v>
      </c>
      <c r="D1965" s="1" t="str">
        <f t="shared" ref="D1965:D1996" si="148">HYPERLINK("http://geochem.nrcan.gc.ca/cdogs/content/svy/svy210041_e.htm", "21:0041")</f>
        <v>21:0041</v>
      </c>
      <c r="E1965" t="s">
        <v>6745</v>
      </c>
      <c r="F1965" t="s">
        <v>6746</v>
      </c>
      <c r="H1965">
        <v>65.075686700000006</v>
      </c>
      <c r="I1965">
        <v>-111.4663669</v>
      </c>
      <c r="J1965" s="1" t="str">
        <f t="shared" si="143"/>
        <v>Till</v>
      </c>
      <c r="K1965" s="1" t="str">
        <f t="shared" si="144"/>
        <v>&lt;2 micron</v>
      </c>
      <c r="L1965">
        <v>0.1</v>
      </c>
      <c r="M1965">
        <v>4.87</v>
      </c>
      <c r="N1965">
        <v>48</v>
      </c>
      <c r="O1965">
        <v>150</v>
      </c>
      <c r="P1965">
        <v>1</v>
      </c>
      <c r="Q1965">
        <v>2</v>
      </c>
      <c r="R1965">
        <v>0.23</v>
      </c>
      <c r="S1965">
        <v>0.25</v>
      </c>
      <c r="T1965">
        <v>33</v>
      </c>
      <c r="U1965">
        <v>131</v>
      </c>
      <c r="V1965">
        <v>164</v>
      </c>
      <c r="W1965">
        <v>5.91</v>
      </c>
      <c r="X1965">
        <v>10</v>
      </c>
      <c r="Y1965">
        <v>0.5</v>
      </c>
      <c r="Z1965">
        <v>0.66</v>
      </c>
      <c r="AA1965">
        <v>30</v>
      </c>
      <c r="AB1965">
        <v>1.59</v>
      </c>
      <c r="AC1965">
        <v>550</v>
      </c>
      <c r="AD1965">
        <v>3</v>
      </c>
      <c r="AE1965">
        <v>1.29</v>
      </c>
      <c r="AF1965">
        <v>84</v>
      </c>
      <c r="AH1965">
        <v>14</v>
      </c>
      <c r="AI1965">
        <v>1</v>
      </c>
      <c r="AJ1965">
        <v>10</v>
      </c>
      <c r="AK1965">
        <v>19</v>
      </c>
      <c r="AL1965">
        <v>0.1</v>
      </c>
      <c r="AN1965">
        <v>5</v>
      </c>
      <c r="AO1965">
        <v>127</v>
      </c>
      <c r="AP1965">
        <v>5</v>
      </c>
      <c r="AQ1965">
        <v>126</v>
      </c>
    </row>
    <row r="1966" spans="1:43" hidden="1" x14ac:dyDescent="0.25">
      <c r="A1966" t="s">
        <v>6747</v>
      </c>
      <c r="B1966" t="s">
        <v>6748</v>
      </c>
      <c r="C1966" s="1" t="str">
        <f t="shared" si="147"/>
        <v>21:0098</v>
      </c>
      <c r="D1966" s="1" t="str">
        <f t="shared" si="148"/>
        <v>21:0041</v>
      </c>
      <c r="E1966" t="s">
        <v>6749</v>
      </c>
      <c r="F1966" t="s">
        <v>6750</v>
      </c>
      <c r="H1966">
        <v>65.125071500000004</v>
      </c>
      <c r="I1966">
        <v>-111.01389039999999</v>
      </c>
      <c r="J1966" s="1" t="str">
        <f t="shared" si="143"/>
        <v>Till</v>
      </c>
      <c r="K1966" s="1" t="str">
        <f t="shared" si="144"/>
        <v>&lt;2 micron</v>
      </c>
      <c r="L1966">
        <v>0.1</v>
      </c>
      <c r="M1966">
        <v>4.33</v>
      </c>
      <c r="N1966">
        <v>24</v>
      </c>
      <c r="O1966">
        <v>190</v>
      </c>
      <c r="P1966">
        <v>0.5</v>
      </c>
      <c r="Q1966">
        <v>1</v>
      </c>
      <c r="R1966">
        <v>0.31</v>
      </c>
      <c r="S1966">
        <v>0.25</v>
      </c>
      <c r="T1966">
        <v>31</v>
      </c>
      <c r="U1966">
        <v>135</v>
      </c>
      <c r="V1966">
        <v>112</v>
      </c>
      <c r="W1966">
        <v>5.89</v>
      </c>
      <c r="X1966">
        <v>10</v>
      </c>
      <c r="Y1966">
        <v>0.5</v>
      </c>
      <c r="Z1966">
        <v>1.01</v>
      </c>
      <c r="AA1966">
        <v>20</v>
      </c>
      <c r="AB1966">
        <v>2.16</v>
      </c>
      <c r="AC1966">
        <v>585</v>
      </c>
      <c r="AD1966">
        <v>2</v>
      </c>
      <c r="AE1966">
        <v>0.66</v>
      </c>
      <c r="AF1966">
        <v>77</v>
      </c>
      <c r="AH1966">
        <v>12</v>
      </c>
      <c r="AI1966">
        <v>1</v>
      </c>
      <c r="AJ1966">
        <v>10</v>
      </c>
      <c r="AK1966">
        <v>17</v>
      </c>
      <c r="AL1966">
        <v>0.14000000000000001</v>
      </c>
      <c r="AN1966">
        <v>5</v>
      </c>
      <c r="AO1966">
        <v>116</v>
      </c>
      <c r="AP1966">
        <v>5</v>
      </c>
      <c r="AQ1966">
        <v>144</v>
      </c>
    </row>
    <row r="1967" spans="1:43" hidden="1" x14ac:dyDescent="0.25">
      <c r="A1967" t="s">
        <v>6751</v>
      </c>
      <c r="B1967" t="s">
        <v>6752</v>
      </c>
      <c r="C1967" s="1" t="str">
        <f t="shared" si="147"/>
        <v>21:0098</v>
      </c>
      <c r="D1967" s="1" t="str">
        <f t="shared" si="148"/>
        <v>21:0041</v>
      </c>
      <c r="E1967" t="s">
        <v>6753</v>
      </c>
      <c r="F1967" t="s">
        <v>6754</v>
      </c>
      <c r="H1967">
        <v>65.167835100000005</v>
      </c>
      <c r="I1967">
        <v>-111.0895422</v>
      </c>
      <c r="J1967" s="1" t="str">
        <f t="shared" si="143"/>
        <v>Till</v>
      </c>
      <c r="K1967" s="1" t="str">
        <f t="shared" si="144"/>
        <v>&lt;2 micron</v>
      </c>
      <c r="L1967">
        <v>0.1</v>
      </c>
      <c r="M1967">
        <v>5.07</v>
      </c>
      <c r="N1967">
        <v>38</v>
      </c>
      <c r="O1967">
        <v>190</v>
      </c>
      <c r="P1967">
        <v>1</v>
      </c>
      <c r="Q1967">
        <v>4</v>
      </c>
      <c r="R1967">
        <v>0.31</v>
      </c>
      <c r="S1967">
        <v>0.25</v>
      </c>
      <c r="T1967">
        <v>44</v>
      </c>
      <c r="U1967">
        <v>150</v>
      </c>
      <c r="V1967">
        <v>132</v>
      </c>
      <c r="W1967">
        <v>6.3</v>
      </c>
      <c r="X1967">
        <v>10</v>
      </c>
      <c r="Y1967">
        <v>0.5</v>
      </c>
      <c r="Z1967">
        <v>0.84</v>
      </c>
      <c r="AA1967">
        <v>30</v>
      </c>
      <c r="AB1967">
        <v>1.88</v>
      </c>
      <c r="AC1967">
        <v>715</v>
      </c>
      <c r="AD1967">
        <v>3</v>
      </c>
      <c r="AE1967">
        <v>1.06</v>
      </c>
      <c r="AF1967">
        <v>82</v>
      </c>
      <c r="AH1967">
        <v>18</v>
      </c>
      <c r="AI1967">
        <v>1</v>
      </c>
      <c r="AJ1967">
        <v>10</v>
      </c>
      <c r="AK1967">
        <v>20</v>
      </c>
      <c r="AL1967">
        <v>0.11</v>
      </c>
      <c r="AN1967">
        <v>5</v>
      </c>
      <c r="AO1967">
        <v>129</v>
      </c>
      <c r="AP1967">
        <v>5</v>
      </c>
      <c r="AQ1967">
        <v>146</v>
      </c>
    </row>
    <row r="1968" spans="1:43" hidden="1" x14ac:dyDescent="0.25">
      <c r="A1968" t="s">
        <v>6755</v>
      </c>
      <c r="B1968" t="s">
        <v>6756</v>
      </c>
      <c r="C1968" s="1" t="str">
        <f t="shared" si="147"/>
        <v>21:0098</v>
      </c>
      <c r="D1968" s="1" t="str">
        <f t="shared" si="148"/>
        <v>21:0041</v>
      </c>
      <c r="E1968" t="s">
        <v>6757</v>
      </c>
      <c r="F1968" t="s">
        <v>6758</v>
      </c>
      <c r="H1968">
        <v>65.225899200000001</v>
      </c>
      <c r="I1968">
        <v>-111.1845884</v>
      </c>
      <c r="J1968" s="1" t="str">
        <f t="shared" si="143"/>
        <v>Till</v>
      </c>
      <c r="K1968" s="1" t="str">
        <f t="shared" si="144"/>
        <v>&lt;2 micron</v>
      </c>
      <c r="L1968">
        <v>0.1</v>
      </c>
      <c r="M1968">
        <v>4.93</v>
      </c>
      <c r="N1968">
        <v>28</v>
      </c>
      <c r="O1968">
        <v>230</v>
      </c>
      <c r="P1968">
        <v>1</v>
      </c>
      <c r="Q1968">
        <v>1</v>
      </c>
      <c r="R1968">
        <v>0.33</v>
      </c>
      <c r="S1968">
        <v>0.25</v>
      </c>
      <c r="T1968">
        <v>35</v>
      </c>
      <c r="U1968">
        <v>170</v>
      </c>
      <c r="V1968">
        <v>131</v>
      </c>
      <c r="W1968">
        <v>6.68</v>
      </c>
      <c r="X1968">
        <v>20</v>
      </c>
      <c r="Y1968">
        <v>0.5</v>
      </c>
      <c r="Z1968">
        <v>1.17</v>
      </c>
      <c r="AA1968">
        <v>20</v>
      </c>
      <c r="AB1968">
        <v>2.5299999999999998</v>
      </c>
      <c r="AC1968">
        <v>695</v>
      </c>
      <c r="AD1968">
        <v>2</v>
      </c>
      <c r="AE1968">
        <v>0.49</v>
      </c>
      <c r="AF1968">
        <v>89</v>
      </c>
      <c r="AH1968">
        <v>14</v>
      </c>
      <c r="AI1968">
        <v>1</v>
      </c>
      <c r="AJ1968">
        <v>13</v>
      </c>
      <c r="AK1968">
        <v>19</v>
      </c>
      <c r="AL1968">
        <v>0.26</v>
      </c>
      <c r="AN1968">
        <v>5</v>
      </c>
      <c r="AO1968">
        <v>144</v>
      </c>
      <c r="AP1968">
        <v>5</v>
      </c>
      <c r="AQ1968">
        <v>170</v>
      </c>
    </row>
    <row r="1969" spans="1:43" hidden="1" x14ac:dyDescent="0.25">
      <c r="A1969" t="s">
        <v>6759</v>
      </c>
      <c r="B1969" t="s">
        <v>6760</v>
      </c>
      <c r="C1969" s="1" t="str">
        <f t="shared" si="147"/>
        <v>21:0098</v>
      </c>
      <c r="D1969" s="1" t="str">
        <f t="shared" si="148"/>
        <v>21:0041</v>
      </c>
      <c r="E1969" t="s">
        <v>6761</v>
      </c>
      <c r="F1969" t="s">
        <v>6762</v>
      </c>
      <c r="H1969">
        <v>65.2476877</v>
      </c>
      <c r="I1969">
        <v>-111.0180221</v>
      </c>
      <c r="J1969" s="1" t="str">
        <f t="shared" si="143"/>
        <v>Till</v>
      </c>
      <c r="K1969" s="1" t="str">
        <f t="shared" si="144"/>
        <v>&lt;2 micron</v>
      </c>
      <c r="L1969">
        <v>0.1</v>
      </c>
      <c r="M1969">
        <v>4.7699999999999996</v>
      </c>
      <c r="N1969">
        <v>32</v>
      </c>
      <c r="O1969">
        <v>200</v>
      </c>
      <c r="P1969">
        <v>1</v>
      </c>
      <c r="Q1969">
        <v>1</v>
      </c>
      <c r="R1969">
        <v>0.34</v>
      </c>
      <c r="S1969">
        <v>0.25</v>
      </c>
      <c r="T1969">
        <v>34</v>
      </c>
      <c r="U1969">
        <v>146</v>
      </c>
      <c r="V1969">
        <v>129</v>
      </c>
      <c r="W1969">
        <v>6.3</v>
      </c>
      <c r="X1969">
        <v>20</v>
      </c>
      <c r="Y1969">
        <v>0.5</v>
      </c>
      <c r="Z1969">
        <v>1.08</v>
      </c>
      <c r="AA1969">
        <v>20</v>
      </c>
      <c r="AB1969">
        <v>2.29</v>
      </c>
      <c r="AC1969">
        <v>655</v>
      </c>
      <c r="AD1969">
        <v>3</v>
      </c>
      <c r="AE1969">
        <v>0.56000000000000005</v>
      </c>
      <c r="AF1969">
        <v>86</v>
      </c>
      <c r="AH1969">
        <v>14</v>
      </c>
      <c r="AI1969">
        <v>1</v>
      </c>
      <c r="AJ1969">
        <v>12</v>
      </c>
      <c r="AK1969">
        <v>20</v>
      </c>
      <c r="AL1969">
        <v>0.27</v>
      </c>
      <c r="AN1969">
        <v>5</v>
      </c>
      <c r="AO1969">
        <v>127</v>
      </c>
      <c r="AP1969">
        <v>5</v>
      </c>
      <c r="AQ1969">
        <v>156</v>
      </c>
    </row>
    <row r="1970" spans="1:43" hidden="1" x14ac:dyDescent="0.25">
      <c r="A1970" t="s">
        <v>6763</v>
      </c>
      <c r="B1970" t="s">
        <v>6764</v>
      </c>
      <c r="C1970" s="1" t="str">
        <f t="shared" si="147"/>
        <v>21:0098</v>
      </c>
      <c r="D1970" s="1" t="str">
        <f t="shared" si="148"/>
        <v>21:0041</v>
      </c>
      <c r="E1970" t="s">
        <v>6765</v>
      </c>
      <c r="F1970" t="s">
        <v>6766</v>
      </c>
      <c r="H1970">
        <v>65.285919100000001</v>
      </c>
      <c r="I1970">
        <v>-111.1295114</v>
      </c>
      <c r="J1970" s="1" t="str">
        <f t="shared" si="143"/>
        <v>Till</v>
      </c>
      <c r="K1970" s="1" t="str">
        <f t="shared" si="144"/>
        <v>&lt;2 micron</v>
      </c>
      <c r="L1970">
        <v>0.1</v>
      </c>
      <c r="M1970">
        <v>5.21</v>
      </c>
      <c r="N1970">
        <v>32</v>
      </c>
      <c r="O1970">
        <v>260</v>
      </c>
      <c r="P1970">
        <v>1</v>
      </c>
      <c r="Q1970">
        <v>2</v>
      </c>
      <c r="R1970">
        <v>0.26</v>
      </c>
      <c r="S1970">
        <v>0.25</v>
      </c>
      <c r="T1970">
        <v>30</v>
      </c>
      <c r="U1970">
        <v>158</v>
      </c>
      <c r="V1970">
        <v>161</v>
      </c>
      <c r="W1970">
        <v>6.7</v>
      </c>
      <c r="X1970">
        <v>20</v>
      </c>
      <c r="Y1970">
        <v>0.5</v>
      </c>
      <c r="Z1970">
        <v>1.1200000000000001</v>
      </c>
      <c r="AA1970">
        <v>20</v>
      </c>
      <c r="AB1970">
        <v>2.35</v>
      </c>
      <c r="AC1970">
        <v>585</v>
      </c>
      <c r="AD1970">
        <v>3</v>
      </c>
      <c r="AE1970">
        <v>0.47</v>
      </c>
      <c r="AF1970">
        <v>91</v>
      </c>
      <c r="AH1970">
        <v>14</v>
      </c>
      <c r="AI1970">
        <v>1</v>
      </c>
      <c r="AJ1970">
        <v>12</v>
      </c>
      <c r="AK1970">
        <v>18</v>
      </c>
      <c r="AL1970">
        <v>0.23</v>
      </c>
      <c r="AN1970">
        <v>5</v>
      </c>
      <c r="AO1970">
        <v>138</v>
      </c>
      <c r="AP1970">
        <v>5</v>
      </c>
      <c r="AQ1970">
        <v>170</v>
      </c>
    </row>
    <row r="1971" spans="1:43" hidden="1" x14ac:dyDescent="0.25">
      <c r="A1971" t="s">
        <v>6767</v>
      </c>
      <c r="B1971" t="s">
        <v>6768</v>
      </c>
      <c r="C1971" s="1" t="str">
        <f t="shared" si="147"/>
        <v>21:0098</v>
      </c>
      <c r="D1971" s="1" t="str">
        <f t="shared" si="148"/>
        <v>21:0041</v>
      </c>
      <c r="E1971" t="s">
        <v>6765</v>
      </c>
      <c r="F1971" t="s">
        <v>6769</v>
      </c>
      <c r="H1971">
        <v>65.285919100000001</v>
      </c>
      <c r="I1971">
        <v>-111.1295114</v>
      </c>
      <c r="J1971" s="1" t="str">
        <f t="shared" si="143"/>
        <v>Till</v>
      </c>
      <c r="K1971" s="1" t="str">
        <f t="shared" si="144"/>
        <v>&lt;2 micron</v>
      </c>
      <c r="L1971">
        <v>0.1</v>
      </c>
      <c r="M1971">
        <v>4.53</v>
      </c>
      <c r="N1971">
        <v>32</v>
      </c>
      <c r="O1971">
        <v>230</v>
      </c>
      <c r="P1971">
        <v>1</v>
      </c>
      <c r="Q1971">
        <v>1</v>
      </c>
      <c r="R1971">
        <v>0.22</v>
      </c>
      <c r="S1971">
        <v>0.25</v>
      </c>
      <c r="T1971">
        <v>26</v>
      </c>
      <c r="U1971">
        <v>140</v>
      </c>
      <c r="V1971">
        <v>147</v>
      </c>
      <c r="W1971">
        <v>5.89</v>
      </c>
      <c r="X1971">
        <v>20</v>
      </c>
      <c r="Y1971">
        <v>1</v>
      </c>
      <c r="Z1971">
        <v>1.08</v>
      </c>
      <c r="AA1971">
        <v>20</v>
      </c>
      <c r="AB1971">
        <v>2.0099999999999998</v>
      </c>
      <c r="AC1971">
        <v>515</v>
      </c>
      <c r="AD1971">
        <v>2</v>
      </c>
      <c r="AE1971">
        <v>0.44</v>
      </c>
      <c r="AF1971">
        <v>82</v>
      </c>
      <c r="AH1971">
        <v>14</v>
      </c>
      <c r="AI1971">
        <v>1</v>
      </c>
      <c r="AJ1971">
        <v>13</v>
      </c>
      <c r="AK1971">
        <v>17</v>
      </c>
      <c r="AL1971">
        <v>0.2</v>
      </c>
      <c r="AN1971">
        <v>5</v>
      </c>
      <c r="AO1971">
        <v>119</v>
      </c>
      <c r="AP1971">
        <v>5</v>
      </c>
      <c r="AQ1971">
        <v>148</v>
      </c>
    </row>
    <row r="1972" spans="1:43" hidden="1" x14ac:dyDescent="0.25">
      <c r="A1972" t="s">
        <v>6770</v>
      </c>
      <c r="B1972" t="s">
        <v>6771</v>
      </c>
      <c r="C1972" s="1" t="str">
        <f t="shared" si="147"/>
        <v>21:0098</v>
      </c>
      <c r="D1972" s="1" t="str">
        <f t="shared" si="148"/>
        <v>21:0041</v>
      </c>
      <c r="E1972" t="s">
        <v>6772</v>
      </c>
      <c r="F1972" t="s">
        <v>6773</v>
      </c>
      <c r="H1972">
        <v>65.346206800000004</v>
      </c>
      <c r="I1972">
        <v>-111.0711761</v>
      </c>
      <c r="J1972" s="1" t="str">
        <f t="shared" si="143"/>
        <v>Till</v>
      </c>
      <c r="K1972" s="1" t="str">
        <f t="shared" si="144"/>
        <v>&lt;2 micron</v>
      </c>
      <c r="L1972">
        <v>0.1</v>
      </c>
      <c r="M1972">
        <v>3.73</v>
      </c>
      <c r="N1972">
        <v>24</v>
      </c>
      <c r="O1972">
        <v>140</v>
      </c>
      <c r="P1972">
        <v>0.5</v>
      </c>
      <c r="Q1972">
        <v>1</v>
      </c>
      <c r="R1972">
        <v>0.19</v>
      </c>
      <c r="S1972">
        <v>0.25</v>
      </c>
      <c r="T1972">
        <v>18</v>
      </c>
      <c r="U1972">
        <v>113</v>
      </c>
      <c r="V1972">
        <v>112</v>
      </c>
      <c r="W1972">
        <v>4.5599999999999996</v>
      </c>
      <c r="X1972">
        <v>10</v>
      </c>
      <c r="Y1972">
        <v>0.5</v>
      </c>
      <c r="Z1972">
        <v>0.48</v>
      </c>
      <c r="AA1972">
        <v>20</v>
      </c>
      <c r="AB1972">
        <v>1.23</v>
      </c>
      <c r="AC1972">
        <v>300</v>
      </c>
      <c r="AD1972">
        <v>2</v>
      </c>
      <c r="AE1972">
        <v>0.94</v>
      </c>
      <c r="AF1972">
        <v>48</v>
      </c>
      <c r="AH1972">
        <v>6</v>
      </c>
      <c r="AI1972">
        <v>1</v>
      </c>
      <c r="AJ1972">
        <v>8</v>
      </c>
      <c r="AK1972">
        <v>13</v>
      </c>
      <c r="AL1972">
        <v>0.14000000000000001</v>
      </c>
      <c r="AN1972">
        <v>5</v>
      </c>
      <c r="AO1972">
        <v>88</v>
      </c>
      <c r="AP1972">
        <v>5</v>
      </c>
      <c r="AQ1972">
        <v>82</v>
      </c>
    </row>
    <row r="1973" spans="1:43" hidden="1" x14ac:dyDescent="0.25">
      <c r="A1973" t="s">
        <v>6774</v>
      </c>
      <c r="B1973" t="s">
        <v>6775</v>
      </c>
      <c r="C1973" s="1" t="str">
        <f t="shared" si="147"/>
        <v>21:0098</v>
      </c>
      <c r="D1973" s="1" t="str">
        <f t="shared" si="148"/>
        <v>21:0041</v>
      </c>
      <c r="E1973" t="s">
        <v>6776</v>
      </c>
      <c r="F1973" t="s">
        <v>6777</v>
      </c>
      <c r="H1973">
        <v>65.344859200000002</v>
      </c>
      <c r="I1973">
        <v>-111.20269380000001</v>
      </c>
      <c r="J1973" s="1" t="str">
        <f t="shared" si="143"/>
        <v>Till</v>
      </c>
      <c r="K1973" s="1" t="str">
        <f t="shared" si="144"/>
        <v>&lt;2 micron</v>
      </c>
      <c r="L1973">
        <v>0.1</v>
      </c>
      <c r="M1973">
        <v>5.3</v>
      </c>
      <c r="N1973">
        <v>56</v>
      </c>
      <c r="O1973">
        <v>170</v>
      </c>
      <c r="P1973">
        <v>1</v>
      </c>
      <c r="Q1973">
        <v>1</v>
      </c>
      <c r="R1973">
        <v>0.19</v>
      </c>
      <c r="S1973">
        <v>0.25</v>
      </c>
      <c r="T1973">
        <v>29</v>
      </c>
      <c r="U1973">
        <v>133</v>
      </c>
      <c r="V1973">
        <v>93</v>
      </c>
      <c r="W1973">
        <v>6.29</v>
      </c>
      <c r="X1973">
        <v>10</v>
      </c>
      <c r="Y1973">
        <v>0.5</v>
      </c>
      <c r="Z1973">
        <v>0.64</v>
      </c>
      <c r="AA1973">
        <v>20</v>
      </c>
      <c r="AB1973">
        <v>1.55</v>
      </c>
      <c r="AC1973">
        <v>465</v>
      </c>
      <c r="AD1973">
        <v>2</v>
      </c>
      <c r="AE1973">
        <v>0.59</v>
      </c>
      <c r="AF1973">
        <v>70</v>
      </c>
      <c r="AH1973">
        <v>14</v>
      </c>
      <c r="AI1973">
        <v>1</v>
      </c>
      <c r="AJ1973">
        <v>8</v>
      </c>
      <c r="AK1973">
        <v>16</v>
      </c>
      <c r="AL1973">
        <v>0.23</v>
      </c>
      <c r="AN1973">
        <v>5</v>
      </c>
      <c r="AO1973">
        <v>132</v>
      </c>
      <c r="AP1973">
        <v>5</v>
      </c>
      <c r="AQ1973">
        <v>102</v>
      </c>
    </row>
    <row r="1974" spans="1:43" hidden="1" x14ac:dyDescent="0.25">
      <c r="A1974" t="s">
        <v>6778</v>
      </c>
      <c r="B1974" t="s">
        <v>6779</v>
      </c>
      <c r="C1974" s="1" t="str">
        <f t="shared" si="147"/>
        <v>21:0098</v>
      </c>
      <c r="D1974" s="1" t="str">
        <f t="shared" si="148"/>
        <v>21:0041</v>
      </c>
      <c r="E1974" t="s">
        <v>6780</v>
      </c>
      <c r="F1974" t="s">
        <v>6781</v>
      </c>
      <c r="H1974">
        <v>65.319655900000001</v>
      </c>
      <c r="I1974">
        <v>-111.386867</v>
      </c>
      <c r="J1974" s="1" t="str">
        <f t="shared" si="143"/>
        <v>Till</v>
      </c>
      <c r="K1974" s="1" t="str">
        <f t="shared" si="144"/>
        <v>&lt;2 micron</v>
      </c>
      <c r="L1974">
        <v>0.1</v>
      </c>
      <c r="M1974">
        <v>4.3099999999999996</v>
      </c>
      <c r="N1974">
        <v>30</v>
      </c>
      <c r="O1974">
        <v>180</v>
      </c>
      <c r="P1974">
        <v>0.5</v>
      </c>
      <c r="Q1974">
        <v>1</v>
      </c>
      <c r="R1974">
        <v>0.4</v>
      </c>
      <c r="S1974">
        <v>0.25</v>
      </c>
      <c r="T1974">
        <v>30</v>
      </c>
      <c r="U1974">
        <v>150</v>
      </c>
      <c r="V1974">
        <v>114</v>
      </c>
      <c r="W1974">
        <v>6.15</v>
      </c>
      <c r="X1974">
        <v>10</v>
      </c>
      <c r="Y1974">
        <v>0.5</v>
      </c>
      <c r="Z1974">
        <v>1.04</v>
      </c>
      <c r="AA1974">
        <v>40</v>
      </c>
      <c r="AB1974">
        <v>2.27</v>
      </c>
      <c r="AC1974">
        <v>635</v>
      </c>
      <c r="AD1974">
        <v>3</v>
      </c>
      <c r="AE1974">
        <v>0.57999999999999996</v>
      </c>
      <c r="AF1974">
        <v>80</v>
      </c>
      <c r="AH1974">
        <v>14</v>
      </c>
      <c r="AI1974">
        <v>1</v>
      </c>
      <c r="AJ1974">
        <v>12</v>
      </c>
      <c r="AK1974">
        <v>20</v>
      </c>
      <c r="AL1974">
        <v>0.26</v>
      </c>
      <c r="AN1974">
        <v>5</v>
      </c>
      <c r="AO1974">
        <v>129</v>
      </c>
      <c r="AP1974">
        <v>5</v>
      </c>
      <c r="AQ1974">
        <v>148</v>
      </c>
    </row>
    <row r="1975" spans="1:43" hidden="1" x14ac:dyDescent="0.25">
      <c r="A1975" t="s">
        <v>6782</v>
      </c>
      <c r="B1975" t="s">
        <v>6783</v>
      </c>
      <c r="C1975" s="1" t="str">
        <f t="shared" si="147"/>
        <v>21:0098</v>
      </c>
      <c r="D1975" s="1" t="str">
        <f t="shared" si="148"/>
        <v>21:0041</v>
      </c>
      <c r="E1975" t="s">
        <v>6784</v>
      </c>
      <c r="F1975" t="s">
        <v>6785</v>
      </c>
      <c r="H1975">
        <v>65.286362999999994</v>
      </c>
      <c r="I1975">
        <v>-111.43467459999999</v>
      </c>
      <c r="J1975" s="1" t="str">
        <f t="shared" si="143"/>
        <v>Till</v>
      </c>
      <c r="K1975" s="1" t="str">
        <f t="shared" si="144"/>
        <v>&lt;2 micron</v>
      </c>
      <c r="L1975">
        <v>0.1</v>
      </c>
      <c r="M1975">
        <v>4.83</v>
      </c>
      <c r="N1975">
        <v>26</v>
      </c>
      <c r="O1975">
        <v>250</v>
      </c>
      <c r="P1975">
        <v>1</v>
      </c>
      <c r="Q1975">
        <v>12</v>
      </c>
      <c r="R1975">
        <v>0.28999999999999998</v>
      </c>
      <c r="S1975">
        <v>0.25</v>
      </c>
      <c r="T1975">
        <v>33</v>
      </c>
      <c r="U1975">
        <v>152</v>
      </c>
      <c r="V1975">
        <v>141</v>
      </c>
      <c r="W1975">
        <v>6.37</v>
      </c>
      <c r="X1975">
        <v>10</v>
      </c>
      <c r="Y1975">
        <v>1</v>
      </c>
      <c r="Z1975">
        <v>1.1499999999999999</v>
      </c>
      <c r="AA1975">
        <v>20</v>
      </c>
      <c r="AB1975">
        <v>2.33</v>
      </c>
      <c r="AC1975">
        <v>670</v>
      </c>
      <c r="AD1975">
        <v>3</v>
      </c>
      <c r="AE1975">
        <v>0.49</v>
      </c>
      <c r="AF1975">
        <v>84</v>
      </c>
      <c r="AH1975">
        <v>14</v>
      </c>
      <c r="AI1975">
        <v>1</v>
      </c>
      <c r="AJ1975">
        <v>12</v>
      </c>
      <c r="AK1975">
        <v>19</v>
      </c>
      <c r="AL1975">
        <v>0.26</v>
      </c>
      <c r="AN1975">
        <v>5</v>
      </c>
      <c r="AO1975">
        <v>134</v>
      </c>
      <c r="AP1975">
        <v>5</v>
      </c>
      <c r="AQ1975">
        <v>158</v>
      </c>
    </row>
    <row r="1976" spans="1:43" hidden="1" x14ac:dyDescent="0.25">
      <c r="A1976" t="s">
        <v>6786</v>
      </c>
      <c r="B1976" t="s">
        <v>6787</v>
      </c>
      <c r="C1976" s="1" t="str">
        <f t="shared" si="147"/>
        <v>21:0098</v>
      </c>
      <c r="D1976" s="1" t="str">
        <f t="shared" si="148"/>
        <v>21:0041</v>
      </c>
      <c r="E1976" t="s">
        <v>6788</v>
      </c>
      <c r="F1976" t="s">
        <v>6789</v>
      </c>
      <c r="H1976">
        <v>65.300250000000005</v>
      </c>
      <c r="I1976">
        <v>-111.23855399999999</v>
      </c>
      <c r="J1976" s="1" t="str">
        <f t="shared" si="143"/>
        <v>Till</v>
      </c>
      <c r="K1976" s="1" t="str">
        <f t="shared" si="144"/>
        <v>&lt;2 micron</v>
      </c>
      <c r="L1976">
        <v>0.1</v>
      </c>
      <c r="M1976">
        <v>4.0199999999999996</v>
      </c>
      <c r="N1976">
        <v>16</v>
      </c>
      <c r="O1976">
        <v>190</v>
      </c>
      <c r="P1976">
        <v>0.5</v>
      </c>
      <c r="Q1976">
        <v>1</v>
      </c>
      <c r="R1976">
        <v>0.45</v>
      </c>
      <c r="S1976">
        <v>0.25</v>
      </c>
      <c r="T1976">
        <v>28</v>
      </c>
      <c r="U1976">
        <v>127</v>
      </c>
      <c r="V1976">
        <v>105</v>
      </c>
      <c r="W1976">
        <v>5.27</v>
      </c>
      <c r="X1976">
        <v>20</v>
      </c>
      <c r="Y1976">
        <v>0.5</v>
      </c>
      <c r="Z1976">
        <v>1.2</v>
      </c>
      <c r="AA1976">
        <v>30</v>
      </c>
      <c r="AB1976">
        <v>2.1</v>
      </c>
      <c r="AC1976">
        <v>585</v>
      </c>
      <c r="AD1976">
        <v>2</v>
      </c>
      <c r="AE1976">
        <v>0.55000000000000004</v>
      </c>
      <c r="AF1976">
        <v>75</v>
      </c>
      <c r="AH1976">
        <v>14</v>
      </c>
      <c r="AI1976">
        <v>1</v>
      </c>
      <c r="AJ1976">
        <v>11</v>
      </c>
      <c r="AK1976">
        <v>24</v>
      </c>
      <c r="AL1976">
        <v>0.22</v>
      </c>
      <c r="AN1976">
        <v>5</v>
      </c>
      <c r="AO1976">
        <v>109</v>
      </c>
      <c r="AP1976">
        <v>5</v>
      </c>
      <c r="AQ1976">
        <v>134</v>
      </c>
    </row>
    <row r="1977" spans="1:43" hidden="1" x14ac:dyDescent="0.25">
      <c r="A1977" t="s">
        <v>6790</v>
      </c>
      <c r="B1977" t="s">
        <v>6791</v>
      </c>
      <c r="C1977" s="1" t="str">
        <f t="shared" si="147"/>
        <v>21:0098</v>
      </c>
      <c r="D1977" s="1" t="str">
        <f t="shared" si="148"/>
        <v>21:0041</v>
      </c>
      <c r="E1977" t="s">
        <v>6792</v>
      </c>
      <c r="F1977" t="s">
        <v>6793</v>
      </c>
      <c r="H1977">
        <v>65.231859999999998</v>
      </c>
      <c r="I1977">
        <v>-111.3215579</v>
      </c>
      <c r="J1977" s="1" t="str">
        <f t="shared" si="143"/>
        <v>Till</v>
      </c>
      <c r="K1977" s="1" t="str">
        <f t="shared" si="144"/>
        <v>&lt;2 micron</v>
      </c>
      <c r="L1977">
        <v>0.1</v>
      </c>
      <c r="M1977">
        <v>5.1100000000000003</v>
      </c>
      <c r="N1977">
        <v>20</v>
      </c>
      <c r="O1977">
        <v>210</v>
      </c>
      <c r="P1977">
        <v>1.5</v>
      </c>
      <c r="Q1977">
        <v>1</v>
      </c>
      <c r="R1977">
        <v>0.22</v>
      </c>
      <c r="S1977">
        <v>0.25</v>
      </c>
      <c r="T1977">
        <v>32</v>
      </c>
      <c r="U1977">
        <v>136</v>
      </c>
      <c r="V1977">
        <v>132</v>
      </c>
      <c r="W1977">
        <v>5.85</v>
      </c>
      <c r="X1977">
        <v>10</v>
      </c>
      <c r="Y1977">
        <v>0.5</v>
      </c>
      <c r="Z1977">
        <v>1.1000000000000001</v>
      </c>
      <c r="AA1977">
        <v>20</v>
      </c>
      <c r="AB1977">
        <v>1.93</v>
      </c>
      <c r="AC1977">
        <v>535</v>
      </c>
      <c r="AD1977">
        <v>3</v>
      </c>
      <c r="AE1977">
        <v>0.6</v>
      </c>
      <c r="AF1977">
        <v>79</v>
      </c>
      <c r="AH1977">
        <v>18</v>
      </c>
      <c r="AI1977">
        <v>2</v>
      </c>
      <c r="AJ1977">
        <v>11</v>
      </c>
      <c r="AK1977">
        <v>16</v>
      </c>
      <c r="AL1977">
        <v>0.25</v>
      </c>
      <c r="AN1977">
        <v>5</v>
      </c>
      <c r="AO1977">
        <v>117</v>
      </c>
      <c r="AP1977">
        <v>5</v>
      </c>
      <c r="AQ1977">
        <v>140</v>
      </c>
    </row>
    <row r="1978" spans="1:43" hidden="1" x14ac:dyDescent="0.25">
      <c r="A1978" t="s">
        <v>6794</v>
      </c>
      <c r="B1978" t="s">
        <v>6795</v>
      </c>
      <c r="C1978" s="1" t="str">
        <f t="shared" si="147"/>
        <v>21:0098</v>
      </c>
      <c r="D1978" s="1" t="str">
        <f t="shared" si="148"/>
        <v>21:0041</v>
      </c>
      <c r="E1978" t="s">
        <v>6796</v>
      </c>
      <c r="F1978" t="s">
        <v>6797</v>
      </c>
      <c r="H1978">
        <v>65.187722199999996</v>
      </c>
      <c r="I1978">
        <v>-111.4361112</v>
      </c>
      <c r="J1978" s="1" t="str">
        <f t="shared" si="143"/>
        <v>Till</v>
      </c>
      <c r="K1978" s="1" t="str">
        <f t="shared" si="144"/>
        <v>&lt;2 micron</v>
      </c>
      <c r="L1978">
        <v>0.1</v>
      </c>
      <c r="M1978">
        <v>5.48</v>
      </c>
      <c r="N1978">
        <v>20</v>
      </c>
      <c r="O1978">
        <v>160</v>
      </c>
      <c r="P1978">
        <v>1.5</v>
      </c>
      <c r="Q1978">
        <v>1</v>
      </c>
      <c r="R1978">
        <v>0.15</v>
      </c>
      <c r="S1978">
        <v>0.25</v>
      </c>
      <c r="T1978">
        <v>26</v>
      </c>
      <c r="U1978">
        <v>110</v>
      </c>
      <c r="V1978">
        <v>70</v>
      </c>
      <c r="W1978">
        <v>6.49</v>
      </c>
      <c r="X1978">
        <v>20</v>
      </c>
      <c r="Y1978">
        <v>0.5</v>
      </c>
      <c r="Z1978">
        <v>0.94</v>
      </c>
      <c r="AA1978">
        <v>30</v>
      </c>
      <c r="AB1978">
        <v>2.1</v>
      </c>
      <c r="AC1978">
        <v>475</v>
      </c>
      <c r="AD1978">
        <v>4</v>
      </c>
      <c r="AE1978">
        <v>0.72</v>
      </c>
      <c r="AF1978">
        <v>53</v>
      </c>
      <c r="AH1978">
        <v>22</v>
      </c>
      <c r="AI1978">
        <v>1</v>
      </c>
      <c r="AJ1978">
        <v>9</v>
      </c>
      <c r="AK1978">
        <v>13</v>
      </c>
      <c r="AL1978">
        <v>0.24</v>
      </c>
      <c r="AN1978">
        <v>5</v>
      </c>
      <c r="AO1978">
        <v>127</v>
      </c>
      <c r="AP1978">
        <v>5</v>
      </c>
      <c r="AQ1978">
        <v>134</v>
      </c>
    </row>
    <row r="1979" spans="1:43" hidden="1" x14ac:dyDescent="0.25">
      <c r="A1979" t="s">
        <v>6798</v>
      </c>
      <c r="B1979" t="s">
        <v>6799</v>
      </c>
      <c r="C1979" s="1" t="str">
        <f t="shared" si="147"/>
        <v>21:0098</v>
      </c>
      <c r="D1979" s="1" t="str">
        <f t="shared" si="148"/>
        <v>21:0041</v>
      </c>
      <c r="E1979" t="s">
        <v>6800</v>
      </c>
      <c r="F1979" t="s">
        <v>6801</v>
      </c>
      <c r="H1979">
        <v>65.152859399999997</v>
      </c>
      <c r="I1979">
        <v>-111.3325447</v>
      </c>
      <c r="J1979" s="1" t="str">
        <f t="shared" si="143"/>
        <v>Till</v>
      </c>
      <c r="K1979" s="1" t="str">
        <f t="shared" si="144"/>
        <v>&lt;2 micron</v>
      </c>
      <c r="L1979">
        <v>0.1</v>
      </c>
      <c r="M1979">
        <v>5.6</v>
      </c>
      <c r="N1979">
        <v>26</v>
      </c>
      <c r="O1979">
        <v>230</v>
      </c>
      <c r="P1979">
        <v>1.5</v>
      </c>
      <c r="Q1979">
        <v>1</v>
      </c>
      <c r="R1979">
        <v>0.19</v>
      </c>
      <c r="S1979">
        <v>0.25</v>
      </c>
      <c r="T1979">
        <v>29</v>
      </c>
      <c r="U1979">
        <v>144</v>
      </c>
      <c r="V1979">
        <v>129</v>
      </c>
      <c r="W1979">
        <v>6.8</v>
      </c>
      <c r="X1979">
        <v>20</v>
      </c>
      <c r="Y1979">
        <v>0.5</v>
      </c>
      <c r="Z1979">
        <v>1.35</v>
      </c>
      <c r="AA1979">
        <v>20</v>
      </c>
      <c r="AB1979">
        <v>2.2200000000000002</v>
      </c>
      <c r="AC1979">
        <v>590</v>
      </c>
      <c r="AD1979">
        <v>4</v>
      </c>
      <c r="AE1979">
        <v>0.42</v>
      </c>
      <c r="AF1979">
        <v>83</v>
      </c>
      <c r="AH1979">
        <v>26</v>
      </c>
      <c r="AI1979">
        <v>1</v>
      </c>
      <c r="AJ1979">
        <v>12</v>
      </c>
      <c r="AK1979">
        <v>16</v>
      </c>
      <c r="AL1979">
        <v>0.28999999999999998</v>
      </c>
      <c r="AN1979">
        <v>10</v>
      </c>
      <c r="AO1979">
        <v>131</v>
      </c>
      <c r="AP1979">
        <v>5</v>
      </c>
      <c r="AQ1979">
        <v>188</v>
      </c>
    </row>
    <row r="1980" spans="1:43" hidden="1" x14ac:dyDescent="0.25">
      <c r="A1980" t="s">
        <v>6802</v>
      </c>
      <c r="B1980" t="s">
        <v>6803</v>
      </c>
      <c r="C1980" s="1" t="str">
        <f t="shared" si="147"/>
        <v>21:0098</v>
      </c>
      <c r="D1980" s="1" t="str">
        <f t="shared" si="148"/>
        <v>21:0041</v>
      </c>
      <c r="E1980" t="s">
        <v>6804</v>
      </c>
      <c r="F1980" t="s">
        <v>6805</v>
      </c>
      <c r="H1980">
        <v>65.085627000000002</v>
      </c>
      <c r="I1980">
        <v>-111.35597799999999</v>
      </c>
      <c r="J1980" s="1" t="str">
        <f t="shared" si="143"/>
        <v>Till</v>
      </c>
      <c r="K1980" s="1" t="str">
        <f t="shared" si="144"/>
        <v>&lt;2 micron</v>
      </c>
      <c r="L1980">
        <v>0.1</v>
      </c>
      <c r="M1980">
        <v>4.93</v>
      </c>
      <c r="N1980">
        <v>28</v>
      </c>
      <c r="O1980">
        <v>170</v>
      </c>
      <c r="P1980">
        <v>1.5</v>
      </c>
      <c r="Q1980">
        <v>1</v>
      </c>
      <c r="R1980">
        <v>0.25</v>
      </c>
      <c r="S1980">
        <v>0.25</v>
      </c>
      <c r="T1980">
        <v>32</v>
      </c>
      <c r="U1980">
        <v>125</v>
      </c>
      <c r="V1980">
        <v>167</v>
      </c>
      <c r="W1980">
        <v>6.24</v>
      </c>
      <c r="X1980">
        <v>10</v>
      </c>
      <c r="Y1980">
        <v>0.5</v>
      </c>
      <c r="Z1980">
        <v>0.84</v>
      </c>
      <c r="AA1980">
        <v>30</v>
      </c>
      <c r="AB1980">
        <v>1.77</v>
      </c>
      <c r="AC1980">
        <v>500</v>
      </c>
      <c r="AD1980">
        <v>3</v>
      </c>
      <c r="AE1980">
        <v>1.1299999999999999</v>
      </c>
      <c r="AF1980">
        <v>87</v>
      </c>
      <c r="AH1980">
        <v>18</v>
      </c>
      <c r="AI1980">
        <v>1</v>
      </c>
      <c r="AJ1980">
        <v>11</v>
      </c>
      <c r="AK1980">
        <v>19</v>
      </c>
      <c r="AL1980">
        <v>0.12</v>
      </c>
      <c r="AN1980">
        <v>5</v>
      </c>
      <c r="AO1980">
        <v>122</v>
      </c>
      <c r="AP1980">
        <v>5</v>
      </c>
      <c r="AQ1980">
        <v>124</v>
      </c>
    </row>
    <row r="1981" spans="1:43" hidden="1" x14ac:dyDescent="0.25">
      <c r="A1981" t="s">
        <v>6806</v>
      </c>
      <c r="B1981" t="s">
        <v>6807</v>
      </c>
      <c r="C1981" s="1" t="str">
        <f t="shared" si="147"/>
        <v>21:0098</v>
      </c>
      <c r="D1981" s="1" t="str">
        <f t="shared" si="148"/>
        <v>21:0041</v>
      </c>
      <c r="E1981" t="s">
        <v>6808</v>
      </c>
      <c r="F1981" t="s">
        <v>6809</v>
      </c>
      <c r="H1981">
        <v>65.108277000000001</v>
      </c>
      <c r="I1981">
        <v>-111.178916</v>
      </c>
      <c r="J1981" s="1" t="str">
        <f t="shared" si="143"/>
        <v>Till</v>
      </c>
      <c r="K1981" s="1" t="str">
        <f t="shared" si="144"/>
        <v>&lt;2 micron</v>
      </c>
      <c r="L1981">
        <v>0.1</v>
      </c>
      <c r="M1981">
        <v>5.35</v>
      </c>
      <c r="N1981">
        <v>64</v>
      </c>
      <c r="O1981">
        <v>170</v>
      </c>
      <c r="P1981">
        <v>1</v>
      </c>
      <c r="Q1981">
        <v>1</v>
      </c>
      <c r="R1981">
        <v>0.22</v>
      </c>
      <c r="S1981">
        <v>0.25</v>
      </c>
      <c r="T1981">
        <v>39</v>
      </c>
      <c r="U1981">
        <v>130</v>
      </c>
      <c r="V1981">
        <v>155</v>
      </c>
      <c r="W1981">
        <v>6.74</v>
      </c>
      <c r="X1981">
        <v>10</v>
      </c>
      <c r="Y1981">
        <v>0.5</v>
      </c>
      <c r="Z1981">
        <v>0.78</v>
      </c>
      <c r="AA1981">
        <v>20</v>
      </c>
      <c r="AB1981">
        <v>1.81</v>
      </c>
      <c r="AC1981">
        <v>615</v>
      </c>
      <c r="AD1981">
        <v>4</v>
      </c>
      <c r="AE1981">
        <v>0.98</v>
      </c>
      <c r="AF1981">
        <v>95</v>
      </c>
      <c r="AH1981">
        <v>18</v>
      </c>
      <c r="AI1981">
        <v>1</v>
      </c>
      <c r="AJ1981">
        <v>9</v>
      </c>
      <c r="AK1981">
        <v>15</v>
      </c>
      <c r="AL1981">
        <v>0.19</v>
      </c>
      <c r="AN1981">
        <v>5</v>
      </c>
      <c r="AO1981">
        <v>128</v>
      </c>
      <c r="AP1981">
        <v>5</v>
      </c>
      <c r="AQ1981">
        <v>130</v>
      </c>
    </row>
    <row r="1982" spans="1:43" hidden="1" x14ac:dyDescent="0.25">
      <c r="A1982" t="s">
        <v>6810</v>
      </c>
      <c r="B1982" t="s">
        <v>6811</v>
      </c>
      <c r="C1982" s="1" t="str">
        <f t="shared" si="147"/>
        <v>21:0098</v>
      </c>
      <c r="D1982" s="1" t="str">
        <f t="shared" si="148"/>
        <v>21:0041</v>
      </c>
      <c r="E1982" t="s">
        <v>6812</v>
      </c>
      <c r="F1982" t="s">
        <v>6813</v>
      </c>
      <c r="H1982">
        <v>65.021434900000003</v>
      </c>
      <c r="I1982">
        <v>-111.2453757</v>
      </c>
      <c r="J1982" s="1" t="str">
        <f t="shared" si="143"/>
        <v>Till</v>
      </c>
      <c r="K1982" s="1" t="str">
        <f t="shared" si="144"/>
        <v>&lt;2 micron</v>
      </c>
      <c r="L1982">
        <v>0.1</v>
      </c>
      <c r="M1982">
        <v>5.36</v>
      </c>
      <c r="N1982">
        <v>30</v>
      </c>
      <c r="O1982">
        <v>250</v>
      </c>
      <c r="P1982">
        <v>1</v>
      </c>
      <c r="Q1982">
        <v>1</v>
      </c>
      <c r="R1982">
        <v>0.25</v>
      </c>
      <c r="S1982">
        <v>0.25</v>
      </c>
      <c r="T1982">
        <v>34</v>
      </c>
      <c r="U1982">
        <v>149</v>
      </c>
      <c r="V1982">
        <v>85</v>
      </c>
      <c r="W1982">
        <v>6.42</v>
      </c>
      <c r="X1982">
        <v>10</v>
      </c>
      <c r="Y1982">
        <v>0.5</v>
      </c>
      <c r="Z1982">
        <v>1.07</v>
      </c>
      <c r="AA1982">
        <v>20</v>
      </c>
      <c r="AB1982">
        <v>2.21</v>
      </c>
      <c r="AC1982">
        <v>565</v>
      </c>
      <c r="AD1982">
        <v>3</v>
      </c>
      <c r="AE1982">
        <v>0.49</v>
      </c>
      <c r="AF1982">
        <v>81</v>
      </c>
      <c r="AH1982">
        <v>16</v>
      </c>
      <c r="AI1982">
        <v>1</v>
      </c>
      <c r="AJ1982">
        <v>12</v>
      </c>
      <c r="AK1982">
        <v>20</v>
      </c>
      <c r="AL1982">
        <v>0.24</v>
      </c>
      <c r="AN1982">
        <v>5</v>
      </c>
      <c r="AO1982">
        <v>131</v>
      </c>
      <c r="AP1982">
        <v>5</v>
      </c>
      <c r="AQ1982">
        <v>138</v>
      </c>
    </row>
    <row r="1983" spans="1:43" hidden="1" x14ac:dyDescent="0.25">
      <c r="A1983" t="s">
        <v>6814</v>
      </c>
      <c r="B1983" t="s">
        <v>6815</v>
      </c>
      <c r="C1983" s="1" t="str">
        <f t="shared" si="147"/>
        <v>21:0098</v>
      </c>
      <c r="D1983" s="1" t="str">
        <f t="shared" si="148"/>
        <v>21:0041</v>
      </c>
      <c r="E1983" t="s">
        <v>6816</v>
      </c>
      <c r="F1983" t="s">
        <v>6817</v>
      </c>
      <c r="H1983">
        <v>65.052362700000003</v>
      </c>
      <c r="I1983">
        <v>-111.1428439</v>
      </c>
      <c r="J1983" s="1" t="str">
        <f t="shared" si="143"/>
        <v>Till</v>
      </c>
      <c r="K1983" s="1" t="str">
        <f t="shared" si="144"/>
        <v>&lt;2 micron</v>
      </c>
      <c r="L1983">
        <v>0.1</v>
      </c>
      <c r="M1983">
        <v>4.0199999999999996</v>
      </c>
      <c r="N1983">
        <v>20</v>
      </c>
      <c r="O1983">
        <v>190</v>
      </c>
      <c r="P1983">
        <v>1</v>
      </c>
      <c r="Q1983">
        <v>1</v>
      </c>
      <c r="R1983">
        <v>0.27</v>
      </c>
      <c r="S1983">
        <v>0.25</v>
      </c>
      <c r="T1983">
        <v>30</v>
      </c>
      <c r="U1983">
        <v>137</v>
      </c>
      <c r="V1983">
        <v>100</v>
      </c>
      <c r="W1983">
        <v>5.67</v>
      </c>
      <c r="X1983">
        <v>10</v>
      </c>
      <c r="Y1983">
        <v>0.5</v>
      </c>
      <c r="Z1983">
        <v>1.4</v>
      </c>
      <c r="AA1983">
        <v>20</v>
      </c>
      <c r="AB1983">
        <v>2.17</v>
      </c>
      <c r="AC1983">
        <v>575</v>
      </c>
      <c r="AD1983">
        <v>3</v>
      </c>
      <c r="AE1983">
        <v>0.61</v>
      </c>
      <c r="AF1983">
        <v>75</v>
      </c>
      <c r="AH1983">
        <v>14</v>
      </c>
      <c r="AI1983">
        <v>1</v>
      </c>
      <c r="AJ1983">
        <v>11</v>
      </c>
      <c r="AK1983">
        <v>17</v>
      </c>
      <c r="AL1983">
        <v>0.17</v>
      </c>
      <c r="AN1983">
        <v>5</v>
      </c>
      <c r="AO1983">
        <v>114</v>
      </c>
      <c r="AP1983">
        <v>5</v>
      </c>
      <c r="AQ1983">
        <v>134</v>
      </c>
    </row>
    <row r="1984" spans="1:43" hidden="1" x14ac:dyDescent="0.25">
      <c r="A1984" t="s">
        <v>6818</v>
      </c>
      <c r="B1984" t="s">
        <v>6819</v>
      </c>
      <c r="C1984" s="1" t="str">
        <f t="shared" si="147"/>
        <v>21:0098</v>
      </c>
      <c r="D1984" s="1" t="str">
        <f t="shared" si="148"/>
        <v>21:0041</v>
      </c>
      <c r="E1984" t="s">
        <v>6820</v>
      </c>
      <c r="F1984" t="s">
        <v>6821</v>
      </c>
      <c r="H1984">
        <v>65.093908200000001</v>
      </c>
      <c r="I1984">
        <v>-110.9223246</v>
      </c>
      <c r="J1984" s="1" t="str">
        <f t="shared" si="143"/>
        <v>Till</v>
      </c>
      <c r="K1984" s="1" t="str">
        <f t="shared" si="144"/>
        <v>&lt;2 micron</v>
      </c>
      <c r="L1984">
        <v>0.1</v>
      </c>
      <c r="M1984">
        <v>5.26</v>
      </c>
      <c r="N1984">
        <v>56</v>
      </c>
      <c r="O1984">
        <v>170</v>
      </c>
      <c r="P1984">
        <v>1</v>
      </c>
      <c r="Q1984">
        <v>1</v>
      </c>
      <c r="R1984">
        <v>0.26</v>
      </c>
      <c r="S1984">
        <v>0.25</v>
      </c>
      <c r="T1984">
        <v>32</v>
      </c>
      <c r="U1984">
        <v>142</v>
      </c>
      <c r="V1984">
        <v>151</v>
      </c>
      <c r="W1984">
        <v>6.86</v>
      </c>
      <c r="X1984">
        <v>10</v>
      </c>
      <c r="Y1984">
        <v>0.5</v>
      </c>
      <c r="Z1984">
        <v>0.86</v>
      </c>
      <c r="AA1984">
        <v>20</v>
      </c>
      <c r="AB1984">
        <v>1.99</v>
      </c>
      <c r="AC1984">
        <v>525</v>
      </c>
      <c r="AD1984">
        <v>4</v>
      </c>
      <c r="AE1984">
        <v>0.84</v>
      </c>
      <c r="AF1984">
        <v>90</v>
      </c>
      <c r="AH1984">
        <v>16</v>
      </c>
      <c r="AI1984">
        <v>1</v>
      </c>
      <c r="AJ1984">
        <v>11</v>
      </c>
      <c r="AK1984">
        <v>16</v>
      </c>
      <c r="AL1984">
        <v>0.22</v>
      </c>
      <c r="AN1984">
        <v>5</v>
      </c>
      <c r="AO1984">
        <v>139</v>
      </c>
      <c r="AP1984">
        <v>5</v>
      </c>
      <c r="AQ1984">
        <v>132</v>
      </c>
    </row>
    <row r="1985" spans="1:43" hidden="1" x14ac:dyDescent="0.25">
      <c r="A1985" t="s">
        <v>6822</v>
      </c>
      <c r="B1985" t="s">
        <v>6823</v>
      </c>
      <c r="C1985" s="1" t="str">
        <f t="shared" si="147"/>
        <v>21:0098</v>
      </c>
      <c r="D1985" s="1" t="str">
        <f t="shared" si="148"/>
        <v>21:0041</v>
      </c>
      <c r="E1985" t="s">
        <v>6824</v>
      </c>
      <c r="F1985" t="s">
        <v>6825</v>
      </c>
      <c r="H1985">
        <v>65.148415600000007</v>
      </c>
      <c r="I1985">
        <v>-110.8933998</v>
      </c>
      <c r="J1985" s="1" t="str">
        <f t="shared" si="143"/>
        <v>Till</v>
      </c>
      <c r="K1985" s="1" t="str">
        <f t="shared" si="144"/>
        <v>&lt;2 micron</v>
      </c>
      <c r="L1985">
        <v>0.1</v>
      </c>
      <c r="M1985">
        <v>3.89</v>
      </c>
      <c r="N1985">
        <v>22</v>
      </c>
      <c r="O1985">
        <v>170</v>
      </c>
      <c r="P1985">
        <v>1</v>
      </c>
      <c r="Q1985">
        <v>1</v>
      </c>
      <c r="R1985">
        <v>0.32</v>
      </c>
      <c r="S1985">
        <v>0.25</v>
      </c>
      <c r="T1985">
        <v>33</v>
      </c>
      <c r="U1985">
        <v>108</v>
      </c>
      <c r="V1985">
        <v>92</v>
      </c>
      <c r="W1985">
        <v>4.9400000000000004</v>
      </c>
      <c r="X1985">
        <v>10</v>
      </c>
      <c r="Y1985">
        <v>0.5</v>
      </c>
      <c r="Z1985">
        <v>0.75</v>
      </c>
      <c r="AA1985">
        <v>20</v>
      </c>
      <c r="AB1985">
        <v>1.68</v>
      </c>
      <c r="AC1985">
        <v>565</v>
      </c>
      <c r="AD1985">
        <v>1</v>
      </c>
      <c r="AE1985">
        <v>0.66</v>
      </c>
      <c r="AF1985">
        <v>69</v>
      </c>
      <c r="AH1985">
        <v>12</v>
      </c>
      <c r="AI1985">
        <v>2</v>
      </c>
      <c r="AJ1985">
        <v>8</v>
      </c>
      <c r="AK1985">
        <v>17</v>
      </c>
      <c r="AL1985">
        <v>0.2</v>
      </c>
      <c r="AN1985">
        <v>5</v>
      </c>
      <c r="AO1985">
        <v>88</v>
      </c>
      <c r="AP1985">
        <v>5</v>
      </c>
      <c r="AQ1985">
        <v>106</v>
      </c>
    </row>
    <row r="1986" spans="1:43" hidden="1" x14ac:dyDescent="0.25">
      <c r="A1986" t="s">
        <v>6826</v>
      </c>
      <c r="B1986" t="s">
        <v>6827</v>
      </c>
      <c r="C1986" s="1" t="str">
        <f t="shared" si="147"/>
        <v>21:0098</v>
      </c>
      <c r="D1986" s="1" t="str">
        <f t="shared" si="148"/>
        <v>21:0041</v>
      </c>
      <c r="E1986" t="s">
        <v>6828</v>
      </c>
      <c r="F1986" t="s">
        <v>6829</v>
      </c>
      <c r="H1986">
        <v>65.129653399999995</v>
      </c>
      <c r="I1986">
        <v>-110.9205161</v>
      </c>
      <c r="J1986" s="1" t="str">
        <f t="shared" si="143"/>
        <v>Till</v>
      </c>
      <c r="K1986" s="1" t="str">
        <f t="shared" si="144"/>
        <v>&lt;2 micron</v>
      </c>
      <c r="L1986">
        <v>0.1</v>
      </c>
      <c r="M1986">
        <v>4.1500000000000004</v>
      </c>
      <c r="N1986">
        <v>30</v>
      </c>
      <c r="O1986">
        <v>190</v>
      </c>
      <c r="P1986">
        <v>0.5</v>
      </c>
      <c r="Q1986">
        <v>1</v>
      </c>
      <c r="R1986">
        <v>0.3</v>
      </c>
      <c r="S1986">
        <v>0.25</v>
      </c>
      <c r="T1986">
        <v>28</v>
      </c>
      <c r="U1986">
        <v>120</v>
      </c>
      <c r="V1986">
        <v>116</v>
      </c>
      <c r="W1986">
        <v>5.35</v>
      </c>
      <c r="X1986">
        <v>10</v>
      </c>
      <c r="Y1986">
        <v>0.5</v>
      </c>
      <c r="Z1986">
        <v>0.8</v>
      </c>
      <c r="AA1986">
        <v>20</v>
      </c>
      <c r="AB1986">
        <v>1.75</v>
      </c>
      <c r="AC1986">
        <v>505</v>
      </c>
      <c r="AD1986">
        <v>3</v>
      </c>
      <c r="AE1986">
        <v>0.52</v>
      </c>
      <c r="AF1986">
        <v>65</v>
      </c>
      <c r="AH1986">
        <v>16</v>
      </c>
      <c r="AI1986">
        <v>1</v>
      </c>
      <c r="AJ1986">
        <v>10</v>
      </c>
      <c r="AK1986">
        <v>22</v>
      </c>
      <c r="AL1986">
        <v>0.21</v>
      </c>
      <c r="AN1986">
        <v>5</v>
      </c>
      <c r="AO1986">
        <v>100</v>
      </c>
      <c r="AP1986">
        <v>5</v>
      </c>
      <c r="AQ1986">
        <v>110</v>
      </c>
    </row>
    <row r="1987" spans="1:43" hidden="1" x14ac:dyDescent="0.25">
      <c r="A1987" t="s">
        <v>6830</v>
      </c>
      <c r="B1987" t="s">
        <v>6831</v>
      </c>
      <c r="C1987" s="1" t="str">
        <f t="shared" si="147"/>
        <v>21:0098</v>
      </c>
      <c r="D1987" s="1" t="str">
        <f t="shared" si="148"/>
        <v>21:0041</v>
      </c>
      <c r="E1987" t="s">
        <v>6832</v>
      </c>
      <c r="F1987" t="s">
        <v>6833</v>
      </c>
      <c r="H1987">
        <v>65.1872118</v>
      </c>
      <c r="I1987">
        <v>-110.79776339999999</v>
      </c>
      <c r="J1987" s="1" t="str">
        <f t="shared" si="143"/>
        <v>Till</v>
      </c>
      <c r="K1987" s="1" t="str">
        <f t="shared" si="144"/>
        <v>&lt;2 micron</v>
      </c>
      <c r="L1987">
        <v>0.1</v>
      </c>
      <c r="M1987">
        <v>5.08</v>
      </c>
      <c r="N1987">
        <v>26</v>
      </c>
      <c r="O1987">
        <v>210</v>
      </c>
      <c r="P1987">
        <v>1</v>
      </c>
      <c r="Q1987">
        <v>1</v>
      </c>
      <c r="R1987">
        <v>0.25</v>
      </c>
      <c r="S1987">
        <v>0.25</v>
      </c>
      <c r="T1987">
        <v>29</v>
      </c>
      <c r="U1987">
        <v>141</v>
      </c>
      <c r="V1987">
        <v>85</v>
      </c>
      <c r="W1987">
        <v>6.29</v>
      </c>
      <c r="X1987">
        <v>10</v>
      </c>
      <c r="Y1987">
        <v>0.5</v>
      </c>
      <c r="Z1987">
        <v>0.89</v>
      </c>
      <c r="AA1987">
        <v>20</v>
      </c>
      <c r="AB1987">
        <v>2.09</v>
      </c>
      <c r="AC1987">
        <v>550</v>
      </c>
      <c r="AD1987">
        <v>2</v>
      </c>
      <c r="AE1987">
        <v>0.48</v>
      </c>
      <c r="AF1987">
        <v>69</v>
      </c>
      <c r="AH1987">
        <v>14</v>
      </c>
      <c r="AI1987">
        <v>2</v>
      </c>
      <c r="AJ1987">
        <v>11</v>
      </c>
      <c r="AK1987">
        <v>18</v>
      </c>
      <c r="AL1987">
        <v>0.21</v>
      </c>
      <c r="AN1987">
        <v>5</v>
      </c>
      <c r="AO1987">
        <v>130</v>
      </c>
      <c r="AP1987">
        <v>5</v>
      </c>
      <c r="AQ1987">
        <v>130</v>
      </c>
    </row>
    <row r="1988" spans="1:43" hidden="1" x14ac:dyDescent="0.25">
      <c r="A1988" t="s">
        <v>6834</v>
      </c>
      <c r="B1988" t="s">
        <v>6835</v>
      </c>
      <c r="C1988" s="1" t="str">
        <f t="shared" si="147"/>
        <v>21:0098</v>
      </c>
      <c r="D1988" s="1" t="str">
        <f t="shared" si="148"/>
        <v>21:0041</v>
      </c>
      <c r="E1988" t="s">
        <v>6832</v>
      </c>
      <c r="F1988" t="s">
        <v>6836</v>
      </c>
      <c r="H1988">
        <v>65.1872118</v>
      </c>
      <c r="I1988">
        <v>-110.79776339999999</v>
      </c>
      <c r="J1988" s="1" t="str">
        <f t="shared" si="143"/>
        <v>Till</v>
      </c>
      <c r="K1988" s="1" t="str">
        <f t="shared" si="144"/>
        <v>&lt;2 micron</v>
      </c>
      <c r="L1988">
        <v>0.1</v>
      </c>
      <c r="M1988">
        <v>4.58</v>
      </c>
      <c r="N1988">
        <v>26</v>
      </c>
      <c r="O1988">
        <v>190</v>
      </c>
      <c r="P1988">
        <v>1</v>
      </c>
      <c r="Q1988">
        <v>1</v>
      </c>
      <c r="R1988">
        <v>0.24</v>
      </c>
      <c r="S1988">
        <v>0.25</v>
      </c>
      <c r="T1988">
        <v>26</v>
      </c>
      <c r="U1988">
        <v>142</v>
      </c>
      <c r="V1988">
        <v>86</v>
      </c>
      <c r="W1988">
        <v>5.87</v>
      </c>
      <c r="X1988">
        <v>20</v>
      </c>
      <c r="Y1988">
        <v>0.5</v>
      </c>
      <c r="Z1988">
        <v>0.91</v>
      </c>
      <c r="AA1988">
        <v>20</v>
      </c>
      <c r="AB1988">
        <v>1.93</v>
      </c>
      <c r="AC1988">
        <v>515</v>
      </c>
      <c r="AD1988">
        <v>2</v>
      </c>
      <c r="AE1988">
        <v>0.44</v>
      </c>
      <c r="AF1988">
        <v>66</v>
      </c>
      <c r="AH1988">
        <v>14</v>
      </c>
      <c r="AI1988">
        <v>1</v>
      </c>
      <c r="AJ1988">
        <v>12</v>
      </c>
      <c r="AK1988">
        <v>18</v>
      </c>
      <c r="AL1988">
        <v>0.2</v>
      </c>
      <c r="AN1988">
        <v>5</v>
      </c>
      <c r="AO1988">
        <v>127</v>
      </c>
      <c r="AP1988">
        <v>5</v>
      </c>
      <c r="AQ1988">
        <v>128</v>
      </c>
    </row>
    <row r="1989" spans="1:43" hidden="1" x14ac:dyDescent="0.25">
      <c r="A1989" t="s">
        <v>6837</v>
      </c>
      <c r="B1989" t="s">
        <v>6838</v>
      </c>
      <c r="C1989" s="1" t="str">
        <f t="shared" si="147"/>
        <v>21:0098</v>
      </c>
      <c r="D1989" s="1" t="str">
        <f t="shared" si="148"/>
        <v>21:0041</v>
      </c>
      <c r="E1989" t="s">
        <v>6839</v>
      </c>
      <c r="F1989" t="s">
        <v>6840</v>
      </c>
      <c r="H1989">
        <v>65.218439000000004</v>
      </c>
      <c r="I1989">
        <v>-110.7367387</v>
      </c>
      <c r="J1989" s="1" t="str">
        <f t="shared" si="143"/>
        <v>Till</v>
      </c>
      <c r="K1989" s="1" t="str">
        <f t="shared" si="144"/>
        <v>&lt;2 micron</v>
      </c>
      <c r="L1989">
        <v>0.1</v>
      </c>
      <c r="M1989">
        <v>4.34</v>
      </c>
      <c r="N1989">
        <v>34</v>
      </c>
      <c r="O1989">
        <v>150</v>
      </c>
      <c r="P1989">
        <v>1</v>
      </c>
      <c r="Q1989">
        <v>1</v>
      </c>
      <c r="R1989">
        <v>0.17</v>
      </c>
      <c r="S1989">
        <v>0.25</v>
      </c>
      <c r="T1989">
        <v>20</v>
      </c>
      <c r="U1989">
        <v>109</v>
      </c>
      <c r="V1989">
        <v>71</v>
      </c>
      <c r="W1989">
        <v>5.24</v>
      </c>
      <c r="X1989">
        <v>10</v>
      </c>
      <c r="Y1989">
        <v>0.5</v>
      </c>
      <c r="Z1989">
        <v>0.51</v>
      </c>
      <c r="AA1989">
        <v>20</v>
      </c>
      <c r="AB1989">
        <v>1.34</v>
      </c>
      <c r="AC1989">
        <v>315</v>
      </c>
      <c r="AD1989">
        <v>2</v>
      </c>
      <c r="AE1989">
        <v>0.83</v>
      </c>
      <c r="AF1989">
        <v>47</v>
      </c>
      <c r="AH1989">
        <v>14</v>
      </c>
      <c r="AI1989">
        <v>1</v>
      </c>
      <c r="AJ1989">
        <v>8</v>
      </c>
      <c r="AK1989">
        <v>12</v>
      </c>
      <c r="AL1989">
        <v>0.19</v>
      </c>
      <c r="AN1989">
        <v>5</v>
      </c>
      <c r="AO1989">
        <v>100</v>
      </c>
      <c r="AP1989">
        <v>5</v>
      </c>
      <c r="AQ1989">
        <v>70</v>
      </c>
    </row>
    <row r="1990" spans="1:43" hidden="1" x14ac:dyDescent="0.25">
      <c r="A1990" t="s">
        <v>6841</v>
      </c>
      <c r="B1990" t="s">
        <v>6842</v>
      </c>
      <c r="C1990" s="1" t="str">
        <f t="shared" si="147"/>
        <v>21:0098</v>
      </c>
      <c r="D1990" s="1" t="str">
        <f t="shared" si="148"/>
        <v>21:0041</v>
      </c>
      <c r="E1990" t="s">
        <v>6843</v>
      </c>
      <c r="F1990" t="s">
        <v>6844</v>
      </c>
      <c r="H1990">
        <v>65.243025700000004</v>
      </c>
      <c r="I1990">
        <v>-110.5409105</v>
      </c>
      <c r="J1990" s="1" t="str">
        <f t="shared" si="143"/>
        <v>Till</v>
      </c>
      <c r="K1990" s="1" t="str">
        <f t="shared" si="144"/>
        <v>&lt;2 micron</v>
      </c>
      <c r="L1990">
        <v>0.1</v>
      </c>
      <c r="M1990">
        <v>4.45</v>
      </c>
      <c r="N1990">
        <v>42</v>
      </c>
      <c r="O1990">
        <v>210</v>
      </c>
      <c r="P1990">
        <v>1</v>
      </c>
      <c r="Q1990">
        <v>1</v>
      </c>
      <c r="R1990">
        <v>0.28999999999999998</v>
      </c>
      <c r="S1990">
        <v>0.25</v>
      </c>
      <c r="T1990">
        <v>36</v>
      </c>
      <c r="U1990">
        <v>118</v>
      </c>
      <c r="V1990">
        <v>89</v>
      </c>
      <c r="W1990">
        <v>5.2</v>
      </c>
      <c r="X1990">
        <v>10</v>
      </c>
      <c r="Y1990">
        <v>0.5</v>
      </c>
      <c r="Z1990">
        <v>0.79</v>
      </c>
      <c r="AA1990">
        <v>20</v>
      </c>
      <c r="AB1990">
        <v>1.69</v>
      </c>
      <c r="AC1990">
        <v>560</v>
      </c>
      <c r="AD1990">
        <v>2</v>
      </c>
      <c r="AE1990">
        <v>0.67</v>
      </c>
      <c r="AF1990">
        <v>66</v>
      </c>
      <c r="AH1990">
        <v>14</v>
      </c>
      <c r="AI1990">
        <v>1</v>
      </c>
      <c r="AJ1990">
        <v>9</v>
      </c>
      <c r="AK1990">
        <v>16</v>
      </c>
      <c r="AL1990">
        <v>0.2</v>
      </c>
      <c r="AN1990">
        <v>5</v>
      </c>
      <c r="AO1990">
        <v>97</v>
      </c>
      <c r="AP1990">
        <v>5</v>
      </c>
      <c r="AQ1990">
        <v>98</v>
      </c>
    </row>
    <row r="1991" spans="1:43" hidden="1" x14ac:dyDescent="0.25">
      <c r="A1991" t="s">
        <v>6845</v>
      </c>
      <c r="B1991" t="s">
        <v>6846</v>
      </c>
      <c r="C1991" s="1" t="str">
        <f t="shared" si="147"/>
        <v>21:0098</v>
      </c>
      <c r="D1991" s="1" t="str">
        <f t="shared" si="148"/>
        <v>21:0041</v>
      </c>
      <c r="E1991" t="s">
        <v>6847</v>
      </c>
      <c r="F1991" t="s">
        <v>6848</v>
      </c>
      <c r="H1991">
        <v>65.171436</v>
      </c>
      <c r="I1991">
        <v>-110.6872209</v>
      </c>
      <c r="J1991" s="1" t="str">
        <f t="shared" si="143"/>
        <v>Till</v>
      </c>
      <c r="K1991" s="1" t="str">
        <f t="shared" si="144"/>
        <v>&lt;2 micron</v>
      </c>
      <c r="L1991">
        <v>0.1</v>
      </c>
      <c r="M1991">
        <v>5.14</v>
      </c>
      <c r="N1991">
        <v>38</v>
      </c>
      <c r="O1991">
        <v>290</v>
      </c>
      <c r="P1991">
        <v>1</v>
      </c>
      <c r="Q1991">
        <v>1</v>
      </c>
      <c r="R1991">
        <v>0.32</v>
      </c>
      <c r="S1991">
        <v>0.25</v>
      </c>
      <c r="T1991">
        <v>32</v>
      </c>
      <c r="U1991">
        <v>142</v>
      </c>
      <c r="V1991">
        <v>140</v>
      </c>
      <c r="W1991">
        <v>6.78</v>
      </c>
      <c r="X1991">
        <v>10</v>
      </c>
      <c r="Y1991">
        <v>0.5</v>
      </c>
      <c r="Z1991">
        <v>1.19</v>
      </c>
      <c r="AA1991">
        <v>20</v>
      </c>
      <c r="AB1991">
        <v>2.2400000000000002</v>
      </c>
      <c r="AC1991">
        <v>605</v>
      </c>
      <c r="AD1991">
        <v>5</v>
      </c>
      <c r="AE1991">
        <v>0.85</v>
      </c>
      <c r="AF1991">
        <v>78</v>
      </c>
      <c r="AH1991">
        <v>18</v>
      </c>
      <c r="AI1991">
        <v>1</v>
      </c>
      <c r="AJ1991">
        <v>12</v>
      </c>
      <c r="AK1991">
        <v>25</v>
      </c>
      <c r="AL1991">
        <v>0.24</v>
      </c>
      <c r="AN1991">
        <v>5</v>
      </c>
      <c r="AO1991">
        <v>131</v>
      </c>
      <c r="AP1991">
        <v>5</v>
      </c>
      <c r="AQ1991">
        <v>138</v>
      </c>
    </row>
    <row r="1992" spans="1:43" hidden="1" x14ac:dyDescent="0.25">
      <c r="A1992" t="s">
        <v>6849</v>
      </c>
      <c r="B1992" t="s">
        <v>6850</v>
      </c>
      <c r="C1992" s="1" t="str">
        <f t="shared" si="147"/>
        <v>21:0098</v>
      </c>
      <c r="D1992" s="1" t="str">
        <f t="shared" si="148"/>
        <v>21:0041</v>
      </c>
      <c r="E1992" t="s">
        <v>6851</v>
      </c>
      <c r="F1992" t="s">
        <v>6852</v>
      </c>
      <c r="H1992">
        <v>65.145355199999997</v>
      </c>
      <c r="I1992">
        <v>-110.7501292</v>
      </c>
      <c r="J1992" s="1" t="str">
        <f t="shared" ref="J1992:J2058" si="149">HYPERLINK("http://geochem.nrcan.gc.ca/cdogs/content/kwd/kwd020044_e.htm", "Till")</f>
        <v>Till</v>
      </c>
      <c r="K1992" s="1" t="str">
        <f t="shared" ref="K1992:K2058" si="150">HYPERLINK("http://geochem.nrcan.gc.ca/cdogs/content/kwd/kwd080003_e.htm", "&lt;2 micron")</f>
        <v>&lt;2 micron</v>
      </c>
      <c r="L1992">
        <v>0.1</v>
      </c>
      <c r="M1992">
        <v>5.04</v>
      </c>
      <c r="N1992">
        <v>36</v>
      </c>
      <c r="O1992">
        <v>210</v>
      </c>
      <c r="P1992">
        <v>1</v>
      </c>
      <c r="Q1992">
        <v>1</v>
      </c>
      <c r="R1992">
        <v>0.25</v>
      </c>
      <c r="S1992">
        <v>0.25</v>
      </c>
      <c r="T1992">
        <v>29</v>
      </c>
      <c r="U1992">
        <v>132</v>
      </c>
      <c r="V1992">
        <v>122</v>
      </c>
      <c r="W1992">
        <v>6.19</v>
      </c>
      <c r="X1992">
        <v>10</v>
      </c>
      <c r="Y1992">
        <v>0.5</v>
      </c>
      <c r="Z1992">
        <v>1.01</v>
      </c>
      <c r="AA1992">
        <v>20</v>
      </c>
      <c r="AB1992">
        <v>2.08</v>
      </c>
      <c r="AC1992">
        <v>500</v>
      </c>
      <c r="AD1992">
        <v>3</v>
      </c>
      <c r="AE1992">
        <v>0.59</v>
      </c>
      <c r="AF1992">
        <v>81</v>
      </c>
      <c r="AH1992">
        <v>14</v>
      </c>
      <c r="AI1992">
        <v>1</v>
      </c>
      <c r="AJ1992">
        <v>10</v>
      </c>
      <c r="AK1992">
        <v>17</v>
      </c>
      <c r="AL1992">
        <v>0.23</v>
      </c>
      <c r="AN1992">
        <v>5</v>
      </c>
      <c r="AO1992">
        <v>122</v>
      </c>
      <c r="AP1992">
        <v>5</v>
      </c>
      <c r="AQ1992">
        <v>130</v>
      </c>
    </row>
    <row r="1993" spans="1:43" hidden="1" x14ac:dyDescent="0.25">
      <c r="A1993" t="s">
        <v>6853</v>
      </c>
      <c r="B1993" t="s">
        <v>6854</v>
      </c>
      <c r="C1993" s="1" t="str">
        <f t="shared" si="147"/>
        <v>21:0098</v>
      </c>
      <c r="D1993" s="1" t="str">
        <f t="shared" si="148"/>
        <v>21:0041</v>
      </c>
      <c r="E1993" t="s">
        <v>6855</v>
      </c>
      <c r="F1993" t="s">
        <v>6856</v>
      </c>
      <c r="H1993">
        <v>65.122381599999997</v>
      </c>
      <c r="I1993">
        <v>-110.6313006</v>
      </c>
      <c r="J1993" s="1" t="str">
        <f t="shared" si="149"/>
        <v>Till</v>
      </c>
      <c r="K1993" s="1" t="str">
        <f t="shared" si="150"/>
        <v>&lt;2 micron</v>
      </c>
      <c r="L1993">
        <v>0.1</v>
      </c>
      <c r="M1993">
        <v>5.2</v>
      </c>
      <c r="N1993">
        <v>34</v>
      </c>
      <c r="O1993">
        <v>200</v>
      </c>
      <c r="P1993">
        <v>1</v>
      </c>
      <c r="Q1993">
        <v>1</v>
      </c>
      <c r="R1993">
        <v>0.3</v>
      </c>
      <c r="S1993">
        <v>0.25</v>
      </c>
      <c r="T1993">
        <v>34</v>
      </c>
      <c r="U1993">
        <v>138</v>
      </c>
      <c r="V1993">
        <v>127</v>
      </c>
      <c r="W1993">
        <v>6.55</v>
      </c>
      <c r="X1993">
        <v>10</v>
      </c>
      <c r="Y1993">
        <v>0.5</v>
      </c>
      <c r="Z1993">
        <v>1.01</v>
      </c>
      <c r="AA1993">
        <v>20</v>
      </c>
      <c r="AB1993">
        <v>2.06</v>
      </c>
      <c r="AC1993">
        <v>565</v>
      </c>
      <c r="AD1993">
        <v>3</v>
      </c>
      <c r="AE1993">
        <v>0.78</v>
      </c>
      <c r="AF1993">
        <v>79</v>
      </c>
      <c r="AH1993">
        <v>16</v>
      </c>
      <c r="AI1993">
        <v>1</v>
      </c>
      <c r="AJ1993">
        <v>11</v>
      </c>
      <c r="AK1993">
        <v>19</v>
      </c>
      <c r="AL1993">
        <v>0.23</v>
      </c>
      <c r="AN1993">
        <v>5</v>
      </c>
      <c r="AO1993">
        <v>137</v>
      </c>
      <c r="AP1993">
        <v>5</v>
      </c>
      <c r="AQ1993">
        <v>136</v>
      </c>
    </row>
    <row r="1994" spans="1:43" hidden="1" x14ac:dyDescent="0.25">
      <c r="A1994" t="s">
        <v>6857</v>
      </c>
      <c r="B1994" t="s">
        <v>6858</v>
      </c>
      <c r="C1994" s="1" t="str">
        <f t="shared" si="147"/>
        <v>21:0098</v>
      </c>
      <c r="D1994" s="1" t="str">
        <f t="shared" si="148"/>
        <v>21:0041</v>
      </c>
      <c r="E1994" t="s">
        <v>6859</v>
      </c>
      <c r="F1994" t="s">
        <v>6860</v>
      </c>
      <c r="H1994">
        <v>65.066941799999995</v>
      </c>
      <c r="I1994">
        <v>-110.6826217</v>
      </c>
      <c r="J1994" s="1" t="str">
        <f t="shared" si="149"/>
        <v>Till</v>
      </c>
      <c r="K1994" s="1" t="str">
        <f t="shared" si="150"/>
        <v>&lt;2 micron</v>
      </c>
      <c r="L1994">
        <v>0.1</v>
      </c>
      <c r="M1994">
        <v>4.9000000000000004</v>
      </c>
      <c r="N1994">
        <v>46</v>
      </c>
      <c r="O1994">
        <v>190</v>
      </c>
      <c r="P1994">
        <v>1</v>
      </c>
      <c r="Q1994">
        <v>1</v>
      </c>
      <c r="R1994">
        <v>0.31</v>
      </c>
      <c r="S1994">
        <v>0.25</v>
      </c>
      <c r="T1994">
        <v>54</v>
      </c>
      <c r="U1994">
        <v>129</v>
      </c>
      <c r="V1994">
        <v>92</v>
      </c>
      <c r="W1994">
        <v>5.88</v>
      </c>
      <c r="X1994">
        <v>10</v>
      </c>
      <c r="Y1994">
        <v>0.5</v>
      </c>
      <c r="Z1994">
        <v>0.79</v>
      </c>
      <c r="AA1994">
        <v>30</v>
      </c>
      <c r="AB1994">
        <v>1.76</v>
      </c>
      <c r="AC1994">
        <v>755</v>
      </c>
      <c r="AD1994">
        <v>2</v>
      </c>
      <c r="AE1994">
        <v>1.39</v>
      </c>
      <c r="AF1994">
        <v>73</v>
      </c>
      <c r="AH1994">
        <v>20</v>
      </c>
      <c r="AI1994">
        <v>1</v>
      </c>
      <c r="AJ1994">
        <v>9</v>
      </c>
      <c r="AK1994">
        <v>21</v>
      </c>
      <c r="AL1994">
        <v>0.04</v>
      </c>
      <c r="AN1994">
        <v>5</v>
      </c>
      <c r="AO1994">
        <v>112</v>
      </c>
      <c r="AP1994">
        <v>5</v>
      </c>
      <c r="AQ1994">
        <v>118</v>
      </c>
    </row>
    <row r="1995" spans="1:43" hidden="1" x14ac:dyDescent="0.25">
      <c r="A1995" t="s">
        <v>6861</v>
      </c>
      <c r="B1995" t="s">
        <v>6862</v>
      </c>
      <c r="C1995" s="1" t="str">
        <f t="shared" si="147"/>
        <v>21:0098</v>
      </c>
      <c r="D1995" s="1" t="str">
        <f t="shared" si="148"/>
        <v>21:0041</v>
      </c>
      <c r="E1995" t="s">
        <v>6863</v>
      </c>
      <c r="F1995" t="s">
        <v>6864</v>
      </c>
      <c r="H1995">
        <v>65.020149200000006</v>
      </c>
      <c r="I1995">
        <v>-110.78888310000001</v>
      </c>
      <c r="J1995" s="1" t="str">
        <f t="shared" si="149"/>
        <v>Till</v>
      </c>
      <c r="K1995" s="1" t="str">
        <f t="shared" si="150"/>
        <v>&lt;2 micron</v>
      </c>
      <c r="L1995">
        <v>0.1</v>
      </c>
      <c r="M1995">
        <v>4.28</v>
      </c>
      <c r="N1995">
        <v>40</v>
      </c>
      <c r="O1995">
        <v>210</v>
      </c>
      <c r="P1995">
        <v>1</v>
      </c>
      <c r="Q1995">
        <v>1</v>
      </c>
      <c r="R1995">
        <v>0.28999999999999998</v>
      </c>
      <c r="S1995">
        <v>0.25</v>
      </c>
      <c r="T1995">
        <v>42</v>
      </c>
      <c r="U1995">
        <v>129</v>
      </c>
      <c r="V1995">
        <v>161</v>
      </c>
      <c r="W1995">
        <v>5.56</v>
      </c>
      <c r="X1995">
        <v>10</v>
      </c>
      <c r="Y1995">
        <v>0.5</v>
      </c>
      <c r="Z1995">
        <v>1.0900000000000001</v>
      </c>
      <c r="AA1995">
        <v>20</v>
      </c>
      <c r="AB1995">
        <v>1.97</v>
      </c>
      <c r="AC1995">
        <v>650</v>
      </c>
      <c r="AD1995">
        <v>3</v>
      </c>
      <c r="AE1995">
        <v>0.91</v>
      </c>
      <c r="AF1995">
        <v>87</v>
      </c>
      <c r="AH1995">
        <v>16</v>
      </c>
      <c r="AI1995">
        <v>1</v>
      </c>
      <c r="AJ1995">
        <v>10</v>
      </c>
      <c r="AK1995">
        <v>19</v>
      </c>
      <c r="AL1995">
        <v>0.09</v>
      </c>
      <c r="AN1995">
        <v>5</v>
      </c>
      <c r="AO1995">
        <v>107</v>
      </c>
      <c r="AP1995">
        <v>5</v>
      </c>
      <c r="AQ1995">
        <v>128</v>
      </c>
    </row>
    <row r="1996" spans="1:43" hidden="1" x14ac:dyDescent="0.25">
      <c r="A1996" t="s">
        <v>6865</v>
      </c>
      <c r="B1996" t="s">
        <v>6866</v>
      </c>
      <c r="C1996" s="1" t="str">
        <f t="shared" si="147"/>
        <v>21:0098</v>
      </c>
      <c r="D1996" s="1" t="str">
        <f t="shared" si="148"/>
        <v>21:0041</v>
      </c>
      <c r="E1996" t="s">
        <v>6867</v>
      </c>
      <c r="F1996" t="s">
        <v>6868</v>
      </c>
      <c r="H1996">
        <v>65.030679300000003</v>
      </c>
      <c r="I1996">
        <v>-110.92416350000001</v>
      </c>
      <c r="J1996" s="1" t="str">
        <f t="shared" si="149"/>
        <v>Till</v>
      </c>
      <c r="K1996" s="1" t="str">
        <f t="shared" si="150"/>
        <v>&lt;2 micron</v>
      </c>
      <c r="L1996">
        <v>0.1</v>
      </c>
      <c r="M1996">
        <v>5.26</v>
      </c>
      <c r="N1996">
        <v>30</v>
      </c>
      <c r="O1996">
        <v>210</v>
      </c>
      <c r="P1996">
        <v>1.5</v>
      </c>
      <c r="Q1996">
        <v>1</v>
      </c>
      <c r="R1996">
        <v>0.24</v>
      </c>
      <c r="S1996">
        <v>0.25</v>
      </c>
      <c r="T1996">
        <v>36</v>
      </c>
      <c r="U1996">
        <v>145</v>
      </c>
      <c r="V1996">
        <v>127</v>
      </c>
      <c r="W1996">
        <v>6.49</v>
      </c>
      <c r="X1996">
        <v>10</v>
      </c>
      <c r="Y1996">
        <v>0.5</v>
      </c>
      <c r="Z1996">
        <v>1.21</v>
      </c>
      <c r="AA1996">
        <v>20</v>
      </c>
      <c r="AB1996">
        <v>2.06</v>
      </c>
      <c r="AC1996">
        <v>590</v>
      </c>
      <c r="AD1996">
        <v>3</v>
      </c>
      <c r="AE1996">
        <v>0.87</v>
      </c>
      <c r="AF1996">
        <v>75</v>
      </c>
      <c r="AH1996">
        <v>16</v>
      </c>
      <c r="AI1996">
        <v>1</v>
      </c>
      <c r="AJ1996">
        <v>11</v>
      </c>
      <c r="AK1996">
        <v>16</v>
      </c>
      <c r="AL1996">
        <v>0.12</v>
      </c>
      <c r="AN1996">
        <v>5</v>
      </c>
      <c r="AO1996">
        <v>126</v>
      </c>
      <c r="AP1996">
        <v>5</v>
      </c>
      <c r="AQ1996">
        <v>128</v>
      </c>
    </row>
    <row r="1997" spans="1:43" hidden="1" x14ac:dyDescent="0.25">
      <c r="A1997" t="s">
        <v>6869</v>
      </c>
      <c r="B1997" t="s">
        <v>6870</v>
      </c>
      <c r="C1997" s="1" t="str">
        <f t="shared" ref="C1997:C2028" si="151">HYPERLINK("http://geochem.nrcan.gc.ca/cdogs/content/bdl/bdl210098_e.htm", "21:0098")</f>
        <v>21:0098</v>
      </c>
      <c r="D1997" s="1" t="str">
        <f t="shared" ref="D1997:D2028" si="152">HYPERLINK("http://geochem.nrcan.gc.ca/cdogs/content/svy/svy210041_e.htm", "21:0041")</f>
        <v>21:0041</v>
      </c>
      <c r="E1997" t="s">
        <v>6871</v>
      </c>
      <c r="F1997" t="s">
        <v>6872</v>
      </c>
      <c r="H1997">
        <v>65.117814499999994</v>
      </c>
      <c r="I1997">
        <v>-110.4289057</v>
      </c>
      <c r="J1997" s="1" t="str">
        <f t="shared" si="149"/>
        <v>Till</v>
      </c>
      <c r="K1997" s="1" t="str">
        <f t="shared" si="150"/>
        <v>&lt;2 micron</v>
      </c>
      <c r="L1997">
        <v>0.1</v>
      </c>
      <c r="M1997">
        <v>5.7</v>
      </c>
      <c r="N1997">
        <v>48</v>
      </c>
      <c r="O1997">
        <v>310</v>
      </c>
      <c r="P1997">
        <v>1.5</v>
      </c>
      <c r="Q1997">
        <v>1</v>
      </c>
      <c r="R1997">
        <v>0.3</v>
      </c>
      <c r="S1997">
        <v>0.25</v>
      </c>
      <c r="T1997">
        <v>43</v>
      </c>
      <c r="U1997">
        <v>162</v>
      </c>
      <c r="V1997">
        <v>201</v>
      </c>
      <c r="W1997">
        <v>7.4</v>
      </c>
      <c r="X1997">
        <v>10</v>
      </c>
      <c r="Y1997">
        <v>0.5</v>
      </c>
      <c r="Z1997">
        <v>1.83</v>
      </c>
      <c r="AA1997">
        <v>30</v>
      </c>
      <c r="AB1997">
        <v>2.69</v>
      </c>
      <c r="AC1997">
        <v>845</v>
      </c>
      <c r="AD1997">
        <v>4</v>
      </c>
      <c r="AE1997">
        <v>0.7</v>
      </c>
      <c r="AF1997">
        <v>102</v>
      </c>
      <c r="AH1997">
        <v>22</v>
      </c>
      <c r="AI1997">
        <v>1</v>
      </c>
      <c r="AJ1997">
        <v>15</v>
      </c>
      <c r="AK1997">
        <v>20</v>
      </c>
      <c r="AL1997">
        <v>0.3</v>
      </c>
      <c r="AN1997">
        <v>5</v>
      </c>
      <c r="AO1997">
        <v>153</v>
      </c>
      <c r="AP1997">
        <v>5</v>
      </c>
      <c r="AQ1997">
        <v>190</v>
      </c>
    </row>
    <row r="1998" spans="1:43" hidden="1" x14ac:dyDescent="0.25">
      <c r="A1998" t="s">
        <v>6873</v>
      </c>
      <c r="B1998" t="s">
        <v>6874</v>
      </c>
      <c r="C1998" s="1" t="str">
        <f t="shared" si="151"/>
        <v>21:0098</v>
      </c>
      <c r="D1998" s="1" t="str">
        <f t="shared" si="152"/>
        <v>21:0041</v>
      </c>
      <c r="E1998" t="s">
        <v>6875</v>
      </c>
      <c r="F1998" t="s">
        <v>6876</v>
      </c>
      <c r="H1998">
        <v>65.162063099999997</v>
      </c>
      <c r="I1998">
        <v>-110.2973119</v>
      </c>
      <c r="J1998" s="1" t="str">
        <f t="shared" si="149"/>
        <v>Till</v>
      </c>
      <c r="K1998" s="1" t="str">
        <f t="shared" si="150"/>
        <v>&lt;2 micron</v>
      </c>
      <c r="L1998">
        <v>0.1</v>
      </c>
      <c r="M1998">
        <v>3.91</v>
      </c>
      <c r="N1998">
        <v>44</v>
      </c>
      <c r="O1998">
        <v>180</v>
      </c>
      <c r="P1998">
        <v>1</v>
      </c>
      <c r="Q1998">
        <v>1</v>
      </c>
      <c r="R1998">
        <v>0.27</v>
      </c>
      <c r="S1998">
        <v>0.25</v>
      </c>
      <c r="T1998">
        <v>40</v>
      </c>
      <c r="U1998">
        <v>102</v>
      </c>
      <c r="V1998">
        <v>118</v>
      </c>
      <c r="W1998">
        <v>4.54</v>
      </c>
      <c r="X1998">
        <v>10</v>
      </c>
      <c r="Y1998">
        <v>0.5</v>
      </c>
      <c r="Z1998">
        <v>0.75</v>
      </c>
      <c r="AA1998">
        <v>30</v>
      </c>
      <c r="AB1998">
        <v>1.42</v>
      </c>
      <c r="AC1998">
        <v>585</v>
      </c>
      <c r="AD1998">
        <v>2</v>
      </c>
      <c r="AE1998">
        <v>2.48</v>
      </c>
      <c r="AF1998">
        <v>64</v>
      </c>
      <c r="AH1998">
        <v>18</v>
      </c>
      <c r="AI1998">
        <v>1</v>
      </c>
      <c r="AJ1998">
        <v>7</v>
      </c>
      <c r="AK1998">
        <v>16</v>
      </c>
      <c r="AL1998">
        <v>0.03</v>
      </c>
      <c r="AN1998">
        <v>5</v>
      </c>
      <c r="AO1998">
        <v>82</v>
      </c>
      <c r="AP1998">
        <v>5</v>
      </c>
      <c r="AQ1998">
        <v>98</v>
      </c>
    </row>
    <row r="1999" spans="1:43" hidden="1" x14ac:dyDescent="0.25">
      <c r="A1999" t="s">
        <v>6877</v>
      </c>
      <c r="B1999" t="s">
        <v>6878</v>
      </c>
      <c r="C1999" s="1" t="str">
        <f t="shared" si="151"/>
        <v>21:0098</v>
      </c>
      <c r="D1999" s="1" t="str">
        <f t="shared" si="152"/>
        <v>21:0041</v>
      </c>
      <c r="E1999" t="s">
        <v>6879</v>
      </c>
      <c r="F1999" t="s">
        <v>6880</v>
      </c>
      <c r="H1999">
        <v>65.1634131</v>
      </c>
      <c r="I1999">
        <v>-110.41964520000001</v>
      </c>
      <c r="J1999" s="1" t="str">
        <f t="shared" si="149"/>
        <v>Till</v>
      </c>
      <c r="K1999" s="1" t="str">
        <f t="shared" si="150"/>
        <v>&lt;2 micron</v>
      </c>
      <c r="L1999">
        <v>0.1</v>
      </c>
      <c r="M1999">
        <v>4.62</v>
      </c>
      <c r="N1999">
        <v>34</v>
      </c>
      <c r="O1999">
        <v>190</v>
      </c>
      <c r="P1999">
        <v>1</v>
      </c>
      <c r="Q1999">
        <v>1</v>
      </c>
      <c r="R1999">
        <v>0.28000000000000003</v>
      </c>
      <c r="S1999">
        <v>0.25</v>
      </c>
      <c r="T1999">
        <v>36</v>
      </c>
      <c r="U1999">
        <v>108</v>
      </c>
      <c r="V1999">
        <v>133</v>
      </c>
      <c r="W1999">
        <v>4.84</v>
      </c>
      <c r="X1999">
        <v>10</v>
      </c>
      <c r="Y1999">
        <v>0.5</v>
      </c>
      <c r="Z1999">
        <v>0.78</v>
      </c>
      <c r="AA1999">
        <v>20</v>
      </c>
      <c r="AB1999">
        <v>1.58</v>
      </c>
      <c r="AC1999">
        <v>575</v>
      </c>
      <c r="AD1999">
        <v>2</v>
      </c>
      <c r="AE1999">
        <v>0.9</v>
      </c>
      <c r="AF1999">
        <v>72</v>
      </c>
      <c r="AH1999">
        <v>14</v>
      </c>
      <c r="AI1999">
        <v>1</v>
      </c>
      <c r="AJ1999">
        <v>8</v>
      </c>
      <c r="AK1999">
        <v>17</v>
      </c>
      <c r="AL1999">
        <v>0.17</v>
      </c>
      <c r="AN1999">
        <v>5</v>
      </c>
      <c r="AO1999">
        <v>95</v>
      </c>
      <c r="AP1999">
        <v>5</v>
      </c>
      <c r="AQ1999">
        <v>106</v>
      </c>
    </row>
    <row r="2000" spans="1:43" hidden="1" x14ac:dyDescent="0.25">
      <c r="A2000" t="s">
        <v>6881</v>
      </c>
      <c r="B2000" t="s">
        <v>6882</v>
      </c>
      <c r="C2000" s="1" t="str">
        <f t="shared" si="151"/>
        <v>21:0098</v>
      </c>
      <c r="D2000" s="1" t="str">
        <f t="shared" si="152"/>
        <v>21:0041</v>
      </c>
      <c r="E2000" t="s">
        <v>6883</v>
      </c>
      <c r="F2000" t="s">
        <v>6884</v>
      </c>
      <c r="H2000">
        <v>65.210758900000002</v>
      </c>
      <c r="I2000">
        <v>-110.40753410000001</v>
      </c>
      <c r="J2000" s="1" t="str">
        <f t="shared" si="149"/>
        <v>Till</v>
      </c>
      <c r="K2000" s="1" t="str">
        <f t="shared" si="150"/>
        <v>&lt;2 micron</v>
      </c>
      <c r="L2000">
        <v>0.1</v>
      </c>
      <c r="M2000">
        <v>4.53</v>
      </c>
      <c r="N2000">
        <v>62</v>
      </c>
      <c r="O2000">
        <v>120</v>
      </c>
      <c r="P2000">
        <v>1</v>
      </c>
      <c r="Q2000">
        <v>1</v>
      </c>
      <c r="R2000">
        <v>0.2</v>
      </c>
      <c r="S2000">
        <v>0.25</v>
      </c>
      <c r="T2000">
        <v>32</v>
      </c>
      <c r="U2000">
        <v>113</v>
      </c>
      <c r="V2000">
        <v>136</v>
      </c>
      <c r="W2000">
        <v>5.39</v>
      </c>
      <c r="X2000">
        <v>10</v>
      </c>
      <c r="Y2000">
        <v>0.5</v>
      </c>
      <c r="Z2000">
        <v>0.42</v>
      </c>
      <c r="AA2000">
        <v>30</v>
      </c>
      <c r="AB2000">
        <v>1.1499999999999999</v>
      </c>
      <c r="AC2000">
        <v>410</v>
      </c>
      <c r="AD2000">
        <v>3</v>
      </c>
      <c r="AE2000">
        <v>1.76</v>
      </c>
      <c r="AF2000">
        <v>70</v>
      </c>
      <c r="AH2000">
        <v>18</v>
      </c>
      <c r="AI2000">
        <v>1</v>
      </c>
      <c r="AJ2000">
        <v>6</v>
      </c>
      <c r="AK2000">
        <v>15</v>
      </c>
      <c r="AL2000">
        <v>0.11</v>
      </c>
      <c r="AN2000">
        <v>5</v>
      </c>
      <c r="AO2000">
        <v>99</v>
      </c>
      <c r="AP2000">
        <v>5</v>
      </c>
      <c r="AQ2000">
        <v>72</v>
      </c>
    </row>
    <row r="2001" spans="1:43" hidden="1" x14ac:dyDescent="0.25">
      <c r="A2001" t="s">
        <v>6885</v>
      </c>
      <c r="B2001" t="s">
        <v>6886</v>
      </c>
      <c r="C2001" s="1" t="str">
        <f t="shared" si="151"/>
        <v>21:0098</v>
      </c>
      <c r="D2001" s="1" t="str">
        <f t="shared" si="152"/>
        <v>21:0041</v>
      </c>
      <c r="E2001" t="s">
        <v>6887</v>
      </c>
      <c r="F2001" t="s">
        <v>6888</v>
      </c>
      <c r="H2001">
        <v>65.236758699999996</v>
      </c>
      <c r="I2001">
        <v>-110.24694770000001</v>
      </c>
      <c r="J2001" s="1" t="str">
        <f t="shared" si="149"/>
        <v>Till</v>
      </c>
      <c r="K2001" s="1" t="str">
        <f t="shared" si="150"/>
        <v>&lt;2 micron</v>
      </c>
      <c r="L2001">
        <v>0.1</v>
      </c>
      <c r="M2001">
        <v>5.98</v>
      </c>
      <c r="N2001">
        <v>100</v>
      </c>
      <c r="O2001">
        <v>220</v>
      </c>
      <c r="P2001">
        <v>1</v>
      </c>
      <c r="Q2001">
        <v>1</v>
      </c>
      <c r="R2001">
        <v>0.19</v>
      </c>
      <c r="S2001">
        <v>0.25</v>
      </c>
      <c r="T2001">
        <v>41</v>
      </c>
      <c r="U2001">
        <v>153</v>
      </c>
      <c r="V2001">
        <v>226</v>
      </c>
      <c r="W2001">
        <v>6.92</v>
      </c>
      <c r="X2001">
        <v>20</v>
      </c>
      <c r="Y2001">
        <v>0.5</v>
      </c>
      <c r="Z2001">
        <v>1</v>
      </c>
      <c r="AA2001">
        <v>20</v>
      </c>
      <c r="AB2001">
        <v>1.87</v>
      </c>
      <c r="AC2001">
        <v>615</v>
      </c>
      <c r="AD2001">
        <v>7</v>
      </c>
      <c r="AE2001">
        <v>1.05</v>
      </c>
      <c r="AF2001">
        <v>117</v>
      </c>
      <c r="AH2001">
        <v>16</v>
      </c>
      <c r="AI2001">
        <v>1</v>
      </c>
      <c r="AJ2001">
        <v>12</v>
      </c>
      <c r="AK2001">
        <v>14</v>
      </c>
      <c r="AL2001">
        <v>0.21</v>
      </c>
      <c r="AN2001">
        <v>5</v>
      </c>
      <c r="AO2001">
        <v>134</v>
      </c>
      <c r="AP2001">
        <v>5</v>
      </c>
      <c r="AQ2001">
        <v>140</v>
      </c>
    </row>
    <row r="2002" spans="1:43" hidden="1" x14ac:dyDescent="0.25">
      <c r="A2002" t="s">
        <v>6889</v>
      </c>
      <c r="B2002" t="s">
        <v>6890</v>
      </c>
      <c r="C2002" s="1" t="str">
        <f t="shared" si="151"/>
        <v>21:0098</v>
      </c>
      <c r="D2002" s="1" t="str">
        <f t="shared" si="152"/>
        <v>21:0041</v>
      </c>
      <c r="E2002" t="s">
        <v>6891</v>
      </c>
      <c r="F2002" t="s">
        <v>6892</v>
      </c>
      <c r="H2002">
        <v>65.224162399999997</v>
      </c>
      <c r="I2002">
        <v>-110.13258759999999</v>
      </c>
      <c r="J2002" s="1" t="str">
        <f t="shared" si="149"/>
        <v>Till</v>
      </c>
      <c r="K2002" s="1" t="str">
        <f t="shared" si="150"/>
        <v>&lt;2 micron</v>
      </c>
      <c r="L2002">
        <v>0.1</v>
      </c>
      <c r="M2002">
        <v>4.87</v>
      </c>
      <c r="N2002">
        <v>60</v>
      </c>
      <c r="O2002">
        <v>250</v>
      </c>
      <c r="P2002">
        <v>1</v>
      </c>
      <c r="Q2002">
        <v>1</v>
      </c>
      <c r="R2002">
        <v>0.32</v>
      </c>
      <c r="S2002">
        <v>0.25</v>
      </c>
      <c r="T2002">
        <v>33</v>
      </c>
      <c r="U2002">
        <v>152</v>
      </c>
      <c r="V2002">
        <v>150</v>
      </c>
      <c r="W2002">
        <v>6.31</v>
      </c>
      <c r="X2002">
        <v>10</v>
      </c>
      <c r="Y2002">
        <v>0.5</v>
      </c>
      <c r="Z2002">
        <v>1.39</v>
      </c>
      <c r="AA2002">
        <v>20</v>
      </c>
      <c r="AB2002">
        <v>2.33</v>
      </c>
      <c r="AC2002">
        <v>630</v>
      </c>
      <c r="AD2002">
        <v>4</v>
      </c>
      <c r="AE2002">
        <v>0.62</v>
      </c>
      <c r="AF2002">
        <v>96</v>
      </c>
      <c r="AH2002">
        <v>20</v>
      </c>
      <c r="AI2002">
        <v>2</v>
      </c>
      <c r="AJ2002">
        <v>13</v>
      </c>
      <c r="AK2002">
        <v>17</v>
      </c>
      <c r="AL2002">
        <v>0.28000000000000003</v>
      </c>
      <c r="AN2002">
        <v>5</v>
      </c>
      <c r="AO2002">
        <v>130</v>
      </c>
      <c r="AP2002">
        <v>5</v>
      </c>
      <c r="AQ2002">
        <v>146</v>
      </c>
    </row>
    <row r="2003" spans="1:43" hidden="1" x14ac:dyDescent="0.25">
      <c r="A2003" t="s">
        <v>6893</v>
      </c>
      <c r="B2003" t="s">
        <v>6894</v>
      </c>
      <c r="C2003" s="1" t="str">
        <f t="shared" si="151"/>
        <v>21:0098</v>
      </c>
      <c r="D2003" s="1" t="str">
        <f t="shared" si="152"/>
        <v>21:0041</v>
      </c>
      <c r="E2003" t="s">
        <v>6891</v>
      </c>
      <c r="F2003" t="s">
        <v>6895</v>
      </c>
      <c r="H2003">
        <v>65.224162399999997</v>
      </c>
      <c r="I2003">
        <v>-110.13258759999999</v>
      </c>
      <c r="J2003" s="1" t="str">
        <f t="shared" si="149"/>
        <v>Till</v>
      </c>
      <c r="K2003" s="1" t="str">
        <f t="shared" si="150"/>
        <v>&lt;2 micron</v>
      </c>
      <c r="L2003">
        <v>0.1</v>
      </c>
      <c r="M2003">
        <v>4.25</v>
      </c>
      <c r="N2003">
        <v>42</v>
      </c>
      <c r="O2003">
        <v>230</v>
      </c>
      <c r="P2003">
        <v>1</v>
      </c>
      <c r="Q2003">
        <v>1</v>
      </c>
      <c r="R2003">
        <v>0.3</v>
      </c>
      <c r="S2003">
        <v>0.25</v>
      </c>
      <c r="T2003">
        <v>29</v>
      </c>
      <c r="U2003">
        <v>145</v>
      </c>
      <c r="V2003">
        <v>146</v>
      </c>
      <c r="W2003">
        <v>5.59</v>
      </c>
      <c r="X2003">
        <v>10</v>
      </c>
      <c r="Y2003">
        <v>0.5</v>
      </c>
      <c r="Z2003">
        <v>1.34</v>
      </c>
      <c r="AA2003">
        <v>20</v>
      </c>
      <c r="AB2003">
        <v>2.06</v>
      </c>
      <c r="AC2003">
        <v>565</v>
      </c>
      <c r="AD2003">
        <v>4</v>
      </c>
      <c r="AE2003">
        <v>0.55000000000000004</v>
      </c>
      <c r="AF2003">
        <v>86</v>
      </c>
      <c r="AH2003">
        <v>12</v>
      </c>
      <c r="AI2003">
        <v>1</v>
      </c>
      <c r="AJ2003">
        <v>14</v>
      </c>
      <c r="AK2003">
        <v>18</v>
      </c>
      <c r="AL2003">
        <v>0.21</v>
      </c>
      <c r="AN2003">
        <v>5</v>
      </c>
      <c r="AO2003">
        <v>119</v>
      </c>
      <c r="AP2003">
        <v>5</v>
      </c>
      <c r="AQ2003">
        <v>140</v>
      </c>
    </row>
    <row r="2004" spans="1:43" hidden="1" x14ac:dyDescent="0.25">
      <c r="A2004" t="s">
        <v>6896</v>
      </c>
      <c r="B2004" t="s">
        <v>6897</v>
      </c>
      <c r="C2004" s="1" t="str">
        <f t="shared" si="151"/>
        <v>21:0098</v>
      </c>
      <c r="D2004" s="1" t="str">
        <f t="shared" si="152"/>
        <v>21:0041</v>
      </c>
      <c r="E2004" t="s">
        <v>6898</v>
      </c>
      <c r="F2004" t="s">
        <v>6899</v>
      </c>
      <c r="H2004">
        <v>65.183495300000004</v>
      </c>
      <c r="I2004">
        <v>-110.0552069</v>
      </c>
      <c r="J2004" s="1" t="str">
        <f t="shared" si="149"/>
        <v>Till</v>
      </c>
      <c r="K2004" s="1" t="str">
        <f t="shared" si="150"/>
        <v>&lt;2 micron</v>
      </c>
      <c r="L2004">
        <v>0.1</v>
      </c>
      <c r="M2004">
        <v>3.73</v>
      </c>
      <c r="N2004">
        <v>46</v>
      </c>
      <c r="O2004">
        <v>190</v>
      </c>
      <c r="P2004">
        <v>0.5</v>
      </c>
      <c r="Q2004">
        <v>1</v>
      </c>
      <c r="R2004">
        <v>0.2</v>
      </c>
      <c r="S2004">
        <v>0.25</v>
      </c>
      <c r="T2004">
        <v>32</v>
      </c>
      <c r="U2004">
        <v>114</v>
      </c>
      <c r="V2004">
        <v>117</v>
      </c>
      <c r="W2004">
        <v>4.46</v>
      </c>
      <c r="X2004">
        <v>5</v>
      </c>
      <c r="Y2004">
        <v>0.5</v>
      </c>
      <c r="Z2004">
        <v>0.76</v>
      </c>
      <c r="AA2004">
        <v>20</v>
      </c>
      <c r="AB2004">
        <v>1.35</v>
      </c>
      <c r="AC2004">
        <v>495</v>
      </c>
      <c r="AD2004">
        <v>3</v>
      </c>
      <c r="AE2004">
        <v>1.93</v>
      </c>
      <c r="AF2004">
        <v>60</v>
      </c>
      <c r="AH2004">
        <v>10</v>
      </c>
      <c r="AI2004">
        <v>1</v>
      </c>
      <c r="AJ2004">
        <v>7</v>
      </c>
      <c r="AK2004">
        <v>12</v>
      </c>
      <c r="AL2004">
        <v>0.04</v>
      </c>
      <c r="AN2004">
        <v>5</v>
      </c>
      <c r="AO2004">
        <v>83</v>
      </c>
      <c r="AP2004">
        <v>5</v>
      </c>
      <c r="AQ2004">
        <v>84</v>
      </c>
    </row>
    <row r="2005" spans="1:43" hidden="1" x14ac:dyDescent="0.25">
      <c r="A2005" t="s">
        <v>6900</v>
      </c>
      <c r="B2005" t="s">
        <v>6901</v>
      </c>
      <c r="C2005" s="1" t="str">
        <f t="shared" si="151"/>
        <v>21:0098</v>
      </c>
      <c r="D2005" s="1" t="str">
        <f t="shared" si="152"/>
        <v>21:0041</v>
      </c>
      <c r="E2005" t="s">
        <v>6902</v>
      </c>
      <c r="F2005" t="s">
        <v>6903</v>
      </c>
      <c r="H2005">
        <v>65.131254600000005</v>
      </c>
      <c r="I2005">
        <v>-110.1816156</v>
      </c>
      <c r="J2005" s="1" t="str">
        <f t="shared" si="149"/>
        <v>Till</v>
      </c>
      <c r="K2005" s="1" t="str">
        <f t="shared" si="150"/>
        <v>&lt;2 micron</v>
      </c>
      <c r="L2005">
        <v>0.1</v>
      </c>
      <c r="M2005">
        <v>4.74</v>
      </c>
      <c r="N2005">
        <v>38</v>
      </c>
      <c r="O2005">
        <v>210</v>
      </c>
      <c r="P2005">
        <v>1</v>
      </c>
      <c r="Q2005">
        <v>1</v>
      </c>
      <c r="R2005">
        <v>0.26</v>
      </c>
      <c r="S2005">
        <v>0.25</v>
      </c>
      <c r="T2005">
        <v>33</v>
      </c>
      <c r="U2005">
        <v>131</v>
      </c>
      <c r="V2005">
        <v>134</v>
      </c>
      <c r="W2005">
        <v>5.55</v>
      </c>
      <c r="X2005">
        <v>10</v>
      </c>
      <c r="Y2005">
        <v>0.5</v>
      </c>
      <c r="Z2005">
        <v>0.78</v>
      </c>
      <c r="AA2005">
        <v>20</v>
      </c>
      <c r="AB2005">
        <v>1.67</v>
      </c>
      <c r="AC2005">
        <v>515</v>
      </c>
      <c r="AD2005">
        <v>3</v>
      </c>
      <c r="AE2005">
        <v>1.21</v>
      </c>
      <c r="AF2005">
        <v>65</v>
      </c>
      <c r="AH2005">
        <v>14</v>
      </c>
      <c r="AI2005">
        <v>1</v>
      </c>
      <c r="AJ2005">
        <v>9</v>
      </c>
      <c r="AK2005">
        <v>18</v>
      </c>
      <c r="AL2005">
        <v>0.1</v>
      </c>
      <c r="AN2005">
        <v>5</v>
      </c>
      <c r="AO2005">
        <v>110</v>
      </c>
      <c r="AP2005">
        <v>5</v>
      </c>
      <c r="AQ2005">
        <v>108</v>
      </c>
    </row>
    <row r="2006" spans="1:43" hidden="1" x14ac:dyDescent="0.25">
      <c r="A2006" t="s">
        <v>6904</v>
      </c>
      <c r="B2006" t="s">
        <v>6905</v>
      </c>
      <c r="C2006" s="1" t="str">
        <f t="shared" si="151"/>
        <v>21:0098</v>
      </c>
      <c r="D2006" s="1" t="str">
        <f t="shared" si="152"/>
        <v>21:0041</v>
      </c>
      <c r="E2006" t="s">
        <v>6906</v>
      </c>
      <c r="F2006" t="s">
        <v>6907</v>
      </c>
      <c r="H2006">
        <v>65.106216000000003</v>
      </c>
      <c r="I2006">
        <v>-110.05322820000001</v>
      </c>
      <c r="J2006" s="1" t="str">
        <f t="shared" si="149"/>
        <v>Till</v>
      </c>
      <c r="K2006" s="1" t="str">
        <f t="shared" si="150"/>
        <v>&lt;2 micron</v>
      </c>
      <c r="L2006">
        <v>0.1</v>
      </c>
      <c r="M2006">
        <v>4.96</v>
      </c>
      <c r="N2006">
        <v>34</v>
      </c>
      <c r="O2006">
        <v>210</v>
      </c>
      <c r="P2006">
        <v>1</v>
      </c>
      <c r="Q2006">
        <v>1</v>
      </c>
      <c r="R2006">
        <v>0.27</v>
      </c>
      <c r="S2006">
        <v>0.25</v>
      </c>
      <c r="T2006">
        <v>37</v>
      </c>
      <c r="U2006">
        <v>155</v>
      </c>
      <c r="V2006">
        <v>137</v>
      </c>
      <c r="W2006">
        <v>6.47</v>
      </c>
      <c r="X2006">
        <v>10</v>
      </c>
      <c r="Y2006">
        <v>0.5</v>
      </c>
      <c r="Z2006">
        <v>1.1599999999999999</v>
      </c>
      <c r="AA2006">
        <v>20</v>
      </c>
      <c r="AB2006">
        <v>2.19</v>
      </c>
      <c r="AC2006">
        <v>625</v>
      </c>
      <c r="AD2006">
        <v>4</v>
      </c>
      <c r="AE2006">
        <v>0.97</v>
      </c>
      <c r="AF2006">
        <v>80</v>
      </c>
      <c r="AH2006">
        <v>14</v>
      </c>
      <c r="AI2006">
        <v>1</v>
      </c>
      <c r="AJ2006">
        <v>12</v>
      </c>
      <c r="AK2006">
        <v>15</v>
      </c>
      <c r="AL2006">
        <v>0.18</v>
      </c>
      <c r="AN2006">
        <v>5</v>
      </c>
      <c r="AO2006">
        <v>142</v>
      </c>
      <c r="AP2006">
        <v>5</v>
      </c>
      <c r="AQ2006">
        <v>132</v>
      </c>
    </row>
    <row r="2007" spans="1:43" hidden="1" x14ac:dyDescent="0.25">
      <c r="A2007" t="s">
        <v>6908</v>
      </c>
      <c r="B2007" t="s">
        <v>6909</v>
      </c>
      <c r="C2007" s="1" t="str">
        <f t="shared" si="151"/>
        <v>21:0098</v>
      </c>
      <c r="D2007" s="1" t="str">
        <f t="shared" si="152"/>
        <v>21:0041</v>
      </c>
      <c r="E2007" t="s">
        <v>6910</v>
      </c>
      <c r="F2007" t="s">
        <v>6911</v>
      </c>
      <c r="H2007">
        <v>65.0465923</v>
      </c>
      <c r="I2007">
        <v>-110.06373689999999</v>
      </c>
      <c r="J2007" s="1" t="str">
        <f t="shared" si="149"/>
        <v>Till</v>
      </c>
      <c r="K2007" s="1" t="str">
        <f t="shared" si="150"/>
        <v>&lt;2 micron</v>
      </c>
      <c r="L2007">
        <v>0.1</v>
      </c>
      <c r="M2007">
        <v>5.32</v>
      </c>
      <c r="N2007">
        <v>36</v>
      </c>
      <c r="O2007">
        <v>270</v>
      </c>
      <c r="P2007">
        <v>1.5</v>
      </c>
      <c r="Q2007">
        <v>1</v>
      </c>
      <c r="R2007">
        <v>0.28999999999999998</v>
      </c>
      <c r="S2007">
        <v>0.25</v>
      </c>
      <c r="T2007">
        <v>42</v>
      </c>
      <c r="U2007">
        <v>166</v>
      </c>
      <c r="V2007">
        <v>125</v>
      </c>
      <c r="W2007">
        <v>6.24</v>
      </c>
      <c r="X2007">
        <v>10</v>
      </c>
      <c r="Y2007">
        <v>0.5</v>
      </c>
      <c r="Z2007">
        <v>1.18</v>
      </c>
      <c r="AA2007">
        <v>20</v>
      </c>
      <c r="AB2007">
        <v>2.1800000000000002</v>
      </c>
      <c r="AC2007">
        <v>635</v>
      </c>
      <c r="AD2007">
        <v>3</v>
      </c>
      <c r="AE2007">
        <v>0.9</v>
      </c>
      <c r="AF2007">
        <v>86</v>
      </c>
      <c r="AH2007">
        <v>16</v>
      </c>
      <c r="AI2007">
        <v>1</v>
      </c>
      <c r="AJ2007">
        <v>11</v>
      </c>
      <c r="AK2007">
        <v>19</v>
      </c>
      <c r="AL2007">
        <v>0.09</v>
      </c>
      <c r="AN2007">
        <v>5</v>
      </c>
      <c r="AO2007">
        <v>125</v>
      </c>
      <c r="AP2007">
        <v>5</v>
      </c>
      <c r="AQ2007">
        <v>142</v>
      </c>
    </row>
    <row r="2008" spans="1:43" hidden="1" x14ac:dyDescent="0.25">
      <c r="A2008" t="s">
        <v>6912</v>
      </c>
      <c r="B2008" t="s">
        <v>6913</v>
      </c>
      <c r="C2008" s="1" t="str">
        <f t="shared" si="151"/>
        <v>21:0098</v>
      </c>
      <c r="D2008" s="1" t="str">
        <f t="shared" si="152"/>
        <v>21:0041</v>
      </c>
      <c r="E2008" t="s">
        <v>6914</v>
      </c>
      <c r="F2008" t="s">
        <v>6915</v>
      </c>
      <c r="H2008">
        <v>65.017232500000006</v>
      </c>
      <c r="I2008">
        <v>-110.17479729999999</v>
      </c>
      <c r="J2008" s="1" t="str">
        <f t="shared" si="149"/>
        <v>Till</v>
      </c>
      <c r="K2008" s="1" t="str">
        <f t="shared" si="150"/>
        <v>&lt;2 micron</v>
      </c>
      <c r="L2008">
        <v>0.1</v>
      </c>
      <c r="M2008">
        <v>5.53</v>
      </c>
      <c r="N2008">
        <v>70</v>
      </c>
      <c r="O2008">
        <v>230</v>
      </c>
      <c r="P2008">
        <v>2</v>
      </c>
      <c r="Q2008">
        <v>1</v>
      </c>
      <c r="R2008">
        <v>0.15</v>
      </c>
      <c r="S2008">
        <v>0.25</v>
      </c>
      <c r="T2008">
        <v>30</v>
      </c>
      <c r="U2008">
        <v>150</v>
      </c>
      <c r="V2008">
        <v>141</v>
      </c>
      <c r="W2008">
        <v>6.62</v>
      </c>
      <c r="X2008">
        <v>10</v>
      </c>
      <c r="Y2008">
        <v>0.5</v>
      </c>
      <c r="Z2008">
        <v>0.87</v>
      </c>
      <c r="AA2008">
        <v>20</v>
      </c>
      <c r="AB2008">
        <v>1.63</v>
      </c>
      <c r="AC2008">
        <v>435</v>
      </c>
      <c r="AD2008">
        <v>4</v>
      </c>
      <c r="AE2008">
        <v>1.06</v>
      </c>
      <c r="AF2008">
        <v>77</v>
      </c>
      <c r="AH2008">
        <v>16</v>
      </c>
      <c r="AI2008">
        <v>1</v>
      </c>
      <c r="AJ2008">
        <v>10</v>
      </c>
      <c r="AK2008">
        <v>14</v>
      </c>
      <c r="AL2008">
        <v>0.19</v>
      </c>
      <c r="AN2008">
        <v>5</v>
      </c>
      <c r="AO2008">
        <v>146</v>
      </c>
      <c r="AP2008">
        <v>5</v>
      </c>
      <c r="AQ2008">
        <v>124</v>
      </c>
    </row>
    <row r="2009" spans="1:43" hidden="1" x14ac:dyDescent="0.25">
      <c r="A2009" t="s">
        <v>6916</v>
      </c>
      <c r="B2009" t="s">
        <v>6917</v>
      </c>
      <c r="C2009" s="1" t="str">
        <f t="shared" si="151"/>
        <v>21:0098</v>
      </c>
      <c r="D2009" s="1" t="str">
        <f t="shared" si="152"/>
        <v>21:0041</v>
      </c>
      <c r="E2009" t="s">
        <v>6918</v>
      </c>
      <c r="F2009" t="s">
        <v>6919</v>
      </c>
      <c r="H2009">
        <v>65.084156199999995</v>
      </c>
      <c r="I2009">
        <v>-110.2218476</v>
      </c>
      <c r="J2009" s="1" t="str">
        <f t="shared" si="149"/>
        <v>Till</v>
      </c>
      <c r="K2009" s="1" t="str">
        <f t="shared" si="150"/>
        <v>&lt;2 micron</v>
      </c>
      <c r="L2009">
        <v>0.1</v>
      </c>
      <c r="M2009">
        <v>5.68</v>
      </c>
      <c r="N2009">
        <v>50</v>
      </c>
      <c r="O2009">
        <v>260</v>
      </c>
      <c r="P2009">
        <v>1</v>
      </c>
      <c r="Q2009">
        <v>1</v>
      </c>
      <c r="R2009">
        <v>0.21</v>
      </c>
      <c r="S2009">
        <v>0.25</v>
      </c>
      <c r="T2009">
        <v>30</v>
      </c>
      <c r="U2009">
        <v>167</v>
      </c>
      <c r="V2009">
        <v>134</v>
      </c>
      <c r="W2009">
        <v>6.69</v>
      </c>
      <c r="X2009">
        <v>10</v>
      </c>
      <c r="Y2009">
        <v>0.5</v>
      </c>
      <c r="Z2009">
        <v>1.1100000000000001</v>
      </c>
      <c r="AA2009">
        <v>20</v>
      </c>
      <c r="AB2009">
        <v>2.2200000000000002</v>
      </c>
      <c r="AC2009">
        <v>505</v>
      </c>
      <c r="AD2009">
        <v>3</v>
      </c>
      <c r="AE2009">
        <v>0.6</v>
      </c>
      <c r="AF2009">
        <v>87</v>
      </c>
      <c r="AH2009">
        <v>16</v>
      </c>
      <c r="AI2009">
        <v>1</v>
      </c>
      <c r="AJ2009">
        <v>12</v>
      </c>
      <c r="AK2009">
        <v>16</v>
      </c>
      <c r="AL2009">
        <v>0.22</v>
      </c>
      <c r="AN2009">
        <v>5</v>
      </c>
      <c r="AO2009">
        <v>145</v>
      </c>
      <c r="AP2009">
        <v>5</v>
      </c>
      <c r="AQ2009">
        <v>134</v>
      </c>
    </row>
    <row r="2010" spans="1:43" hidden="1" x14ac:dyDescent="0.25">
      <c r="A2010" t="s">
        <v>6920</v>
      </c>
      <c r="B2010" t="s">
        <v>6921</v>
      </c>
      <c r="C2010" s="1" t="str">
        <f t="shared" si="151"/>
        <v>21:0098</v>
      </c>
      <c r="D2010" s="1" t="str">
        <f t="shared" si="152"/>
        <v>21:0041</v>
      </c>
      <c r="E2010" t="s">
        <v>6922</v>
      </c>
      <c r="F2010" t="s">
        <v>6923</v>
      </c>
      <c r="H2010">
        <v>65.068022799999994</v>
      </c>
      <c r="I2010">
        <v>-110.3853896</v>
      </c>
      <c r="J2010" s="1" t="str">
        <f t="shared" si="149"/>
        <v>Till</v>
      </c>
      <c r="K2010" s="1" t="str">
        <f t="shared" si="150"/>
        <v>&lt;2 micron</v>
      </c>
      <c r="L2010">
        <v>0.1</v>
      </c>
      <c r="M2010">
        <v>4.67</v>
      </c>
      <c r="N2010">
        <v>12</v>
      </c>
      <c r="O2010">
        <v>220</v>
      </c>
      <c r="P2010">
        <v>1.5</v>
      </c>
      <c r="Q2010">
        <v>1</v>
      </c>
      <c r="R2010">
        <v>0.33</v>
      </c>
      <c r="S2010">
        <v>0.25</v>
      </c>
      <c r="T2010">
        <v>32</v>
      </c>
      <c r="U2010">
        <v>143</v>
      </c>
      <c r="V2010">
        <v>103</v>
      </c>
      <c r="W2010">
        <v>6</v>
      </c>
      <c r="X2010">
        <v>10</v>
      </c>
      <c r="Y2010">
        <v>0.5</v>
      </c>
      <c r="Z2010">
        <v>1.37</v>
      </c>
      <c r="AA2010">
        <v>30</v>
      </c>
      <c r="AB2010">
        <v>2.2000000000000002</v>
      </c>
      <c r="AC2010">
        <v>625</v>
      </c>
      <c r="AD2010">
        <v>3</v>
      </c>
      <c r="AE2010">
        <v>0.65</v>
      </c>
      <c r="AF2010">
        <v>67</v>
      </c>
      <c r="AH2010">
        <v>18</v>
      </c>
      <c r="AI2010">
        <v>1</v>
      </c>
      <c r="AJ2010">
        <v>11</v>
      </c>
      <c r="AK2010">
        <v>20</v>
      </c>
      <c r="AL2010">
        <v>0.15</v>
      </c>
      <c r="AN2010">
        <v>5</v>
      </c>
      <c r="AO2010">
        <v>130</v>
      </c>
      <c r="AP2010">
        <v>5</v>
      </c>
      <c r="AQ2010">
        <v>152</v>
      </c>
    </row>
    <row r="2011" spans="1:43" hidden="1" x14ac:dyDescent="0.25">
      <c r="A2011" t="s">
        <v>6924</v>
      </c>
      <c r="B2011" t="s">
        <v>6925</v>
      </c>
      <c r="C2011" s="1" t="str">
        <f t="shared" si="151"/>
        <v>21:0098</v>
      </c>
      <c r="D2011" s="1" t="str">
        <f t="shared" si="152"/>
        <v>21:0041</v>
      </c>
      <c r="E2011" t="s">
        <v>6926</v>
      </c>
      <c r="F2011" t="s">
        <v>6927</v>
      </c>
      <c r="H2011">
        <v>65.054208200000005</v>
      </c>
      <c r="I2011">
        <v>-110.549817</v>
      </c>
      <c r="J2011" s="1" t="str">
        <f t="shared" si="149"/>
        <v>Till</v>
      </c>
      <c r="K2011" s="1" t="str">
        <f t="shared" si="150"/>
        <v>&lt;2 micron</v>
      </c>
      <c r="L2011">
        <v>0.1</v>
      </c>
      <c r="M2011">
        <v>4.8499999999999996</v>
      </c>
      <c r="N2011">
        <v>32</v>
      </c>
      <c r="O2011">
        <v>190</v>
      </c>
      <c r="P2011">
        <v>1</v>
      </c>
      <c r="Q2011">
        <v>1</v>
      </c>
      <c r="R2011">
        <v>0.25</v>
      </c>
      <c r="S2011">
        <v>0.25</v>
      </c>
      <c r="T2011">
        <v>30</v>
      </c>
      <c r="U2011">
        <v>134</v>
      </c>
      <c r="V2011">
        <v>94</v>
      </c>
      <c r="W2011">
        <v>5.79</v>
      </c>
      <c r="X2011">
        <v>10</v>
      </c>
      <c r="Y2011">
        <v>0.5</v>
      </c>
      <c r="Z2011">
        <v>0.96</v>
      </c>
      <c r="AA2011">
        <v>20</v>
      </c>
      <c r="AB2011">
        <v>1.82</v>
      </c>
      <c r="AC2011">
        <v>565</v>
      </c>
      <c r="AD2011">
        <v>2</v>
      </c>
      <c r="AE2011">
        <v>0.77</v>
      </c>
      <c r="AF2011">
        <v>62</v>
      </c>
      <c r="AH2011">
        <v>16</v>
      </c>
      <c r="AI2011">
        <v>1</v>
      </c>
      <c r="AJ2011">
        <v>9</v>
      </c>
      <c r="AK2011">
        <v>17</v>
      </c>
      <c r="AL2011">
        <v>0.22</v>
      </c>
      <c r="AN2011">
        <v>5</v>
      </c>
      <c r="AO2011">
        <v>123</v>
      </c>
      <c r="AP2011">
        <v>5</v>
      </c>
      <c r="AQ2011">
        <v>120</v>
      </c>
    </row>
    <row r="2012" spans="1:43" hidden="1" x14ac:dyDescent="0.25">
      <c r="A2012" t="s">
        <v>6928</v>
      </c>
      <c r="B2012" t="s">
        <v>6929</v>
      </c>
      <c r="C2012" s="1" t="str">
        <f t="shared" si="151"/>
        <v>21:0098</v>
      </c>
      <c r="D2012" s="1" t="str">
        <f t="shared" si="152"/>
        <v>21:0041</v>
      </c>
      <c r="E2012" t="s">
        <v>6930</v>
      </c>
      <c r="F2012" t="s">
        <v>6931</v>
      </c>
      <c r="H2012">
        <v>65.266060199999998</v>
      </c>
      <c r="I2012">
        <v>-110.8800514</v>
      </c>
      <c r="J2012" s="1" t="str">
        <f t="shared" si="149"/>
        <v>Till</v>
      </c>
      <c r="K2012" s="1" t="str">
        <f t="shared" si="150"/>
        <v>&lt;2 micron</v>
      </c>
      <c r="L2012">
        <v>0.1</v>
      </c>
      <c r="M2012">
        <v>5.78</v>
      </c>
      <c r="N2012">
        <v>40</v>
      </c>
      <c r="O2012">
        <v>250</v>
      </c>
      <c r="P2012">
        <v>1</v>
      </c>
      <c r="Q2012">
        <v>1</v>
      </c>
      <c r="R2012">
        <v>0.26</v>
      </c>
      <c r="S2012">
        <v>0.25</v>
      </c>
      <c r="T2012">
        <v>32</v>
      </c>
      <c r="U2012">
        <v>163</v>
      </c>
      <c r="V2012">
        <v>123</v>
      </c>
      <c r="W2012">
        <v>7.17</v>
      </c>
      <c r="X2012">
        <v>10</v>
      </c>
      <c r="Y2012">
        <v>0.5</v>
      </c>
      <c r="Z2012">
        <v>1.17</v>
      </c>
      <c r="AA2012">
        <v>20</v>
      </c>
      <c r="AB2012">
        <v>2.4500000000000002</v>
      </c>
      <c r="AC2012">
        <v>650</v>
      </c>
      <c r="AD2012">
        <v>2</v>
      </c>
      <c r="AE2012">
        <v>0.56999999999999995</v>
      </c>
      <c r="AF2012">
        <v>81</v>
      </c>
      <c r="AH2012">
        <v>16</v>
      </c>
      <c r="AI2012">
        <v>2</v>
      </c>
      <c r="AJ2012">
        <v>12</v>
      </c>
      <c r="AK2012">
        <v>19</v>
      </c>
      <c r="AL2012">
        <v>0.26</v>
      </c>
      <c r="AN2012">
        <v>5</v>
      </c>
      <c r="AO2012">
        <v>149</v>
      </c>
      <c r="AP2012">
        <v>5</v>
      </c>
      <c r="AQ2012">
        <v>146</v>
      </c>
    </row>
    <row r="2013" spans="1:43" hidden="1" x14ac:dyDescent="0.25">
      <c r="A2013" t="s">
        <v>6932</v>
      </c>
      <c r="B2013" t="s">
        <v>6933</v>
      </c>
      <c r="C2013" s="1" t="str">
        <f t="shared" si="151"/>
        <v>21:0098</v>
      </c>
      <c r="D2013" s="1" t="str">
        <f t="shared" si="152"/>
        <v>21:0041</v>
      </c>
      <c r="E2013" t="s">
        <v>6934</v>
      </c>
      <c r="F2013" t="s">
        <v>6935</v>
      </c>
      <c r="H2013">
        <v>65.326449999999994</v>
      </c>
      <c r="I2013">
        <v>-110.9146616</v>
      </c>
      <c r="J2013" s="1" t="str">
        <f t="shared" si="149"/>
        <v>Till</v>
      </c>
      <c r="K2013" s="1" t="str">
        <f t="shared" si="150"/>
        <v>&lt;2 micron</v>
      </c>
      <c r="L2013">
        <v>0.1</v>
      </c>
      <c r="M2013">
        <v>3.53</v>
      </c>
      <c r="N2013">
        <v>32</v>
      </c>
      <c r="O2013">
        <v>100</v>
      </c>
      <c r="P2013">
        <v>0.5</v>
      </c>
      <c r="Q2013">
        <v>1</v>
      </c>
      <c r="R2013">
        <v>0.16</v>
      </c>
      <c r="S2013">
        <v>0.25</v>
      </c>
      <c r="T2013">
        <v>16</v>
      </c>
      <c r="U2013">
        <v>94</v>
      </c>
      <c r="V2013">
        <v>101</v>
      </c>
      <c r="W2013">
        <v>4.47</v>
      </c>
      <c r="X2013">
        <v>10</v>
      </c>
      <c r="Y2013">
        <v>0.5</v>
      </c>
      <c r="Z2013">
        <v>0.37</v>
      </c>
      <c r="AA2013">
        <v>20</v>
      </c>
      <c r="AB2013">
        <v>0.91</v>
      </c>
      <c r="AC2013">
        <v>285</v>
      </c>
      <c r="AD2013">
        <v>2</v>
      </c>
      <c r="AE2013">
        <v>1.28</v>
      </c>
      <c r="AF2013">
        <v>36</v>
      </c>
      <c r="AH2013">
        <v>8</v>
      </c>
      <c r="AI2013">
        <v>1</v>
      </c>
      <c r="AJ2013">
        <v>5</v>
      </c>
      <c r="AK2013">
        <v>13</v>
      </c>
      <c r="AL2013">
        <v>0.09</v>
      </c>
      <c r="AN2013">
        <v>5</v>
      </c>
      <c r="AO2013">
        <v>81</v>
      </c>
      <c r="AP2013">
        <v>5</v>
      </c>
      <c r="AQ2013">
        <v>54</v>
      </c>
    </row>
    <row r="2014" spans="1:43" hidden="1" x14ac:dyDescent="0.25">
      <c r="A2014" t="s">
        <v>6936</v>
      </c>
      <c r="B2014" t="s">
        <v>6937</v>
      </c>
      <c r="C2014" s="1" t="str">
        <f t="shared" si="151"/>
        <v>21:0098</v>
      </c>
      <c r="D2014" s="1" t="str">
        <f t="shared" si="152"/>
        <v>21:0041</v>
      </c>
      <c r="E2014" t="s">
        <v>6938</v>
      </c>
      <c r="F2014" t="s">
        <v>6939</v>
      </c>
      <c r="H2014">
        <v>65.361455399999997</v>
      </c>
      <c r="I2014">
        <v>-110.9230817</v>
      </c>
      <c r="J2014" s="1" t="str">
        <f t="shared" si="149"/>
        <v>Till</v>
      </c>
      <c r="K2014" s="1" t="str">
        <f t="shared" si="150"/>
        <v>&lt;2 micron</v>
      </c>
      <c r="L2014">
        <v>0.1</v>
      </c>
      <c r="M2014">
        <v>3.42</v>
      </c>
      <c r="N2014">
        <v>36</v>
      </c>
      <c r="O2014">
        <v>170</v>
      </c>
      <c r="P2014">
        <v>0.5</v>
      </c>
      <c r="Q2014">
        <v>1</v>
      </c>
      <c r="R2014">
        <v>0.36</v>
      </c>
      <c r="S2014">
        <v>0.25</v>
      </c>
      <c r="T2014">
        <v>35</v>
      </c>
      <c r="U2014">
        <v>107</v>
      </c>
      <c r="V2014">
        <v>120</v>
      </c>
      <c r="W2014">
        <v>4.54</v>
      </c>
      <c r="X2014">
        <v>10</v>
      </c>
      <c r="Y2014">
        <v>0.5</v>
      </c>
      <c r="Z2014">
        <v>0.71</v>
      </c>
      <c r="AA2014">
        <v>30</v>
      </c>
      <c r="AB2014">
        <v>1.48</v>
      </c>
      <c r="AC2014">
        <v>530</v>
      </c>
      <c r="AD2014">
        <v>3</v>
      </c>
      <c r="AE2014">
        <v>2.12</v>
      </c>
      <c r="AF2014">
        <v>63</v>
      </c>
      <c r="AH2014">
        <v>14</v>
      </c>
      <c r="AI2014">
        <v>1</v>
      </c>
      <c r="AJ2014">
        <v>8</v>
      </c>
      <c r="AK2014">
        <v>24</v>
      </c>
      <c r="AL2014">
        <v>0.03</v>
      </c>
      <c r="AN2014">
        <v>5</v>
      </c>
      <c r="AO2014">
        <v>86</v>
      </c>
      <c r="AP2014">
        <v>5</v>
      </c>
      <c r="AQ2014">
        <v>94</v>
      </c>
    </row>
    <row r="2015" spans="1:43" hidden="1" x14ac:dyDescent="0.25">
      <c r="A2015" t="s">
        <v>6940</v>
      </c>
      <c r="B2015" t="s">
        <v>6941</v>
      </c>
      <c r="C2015" s="1" t="str">
        <f t="shared" si="151"/>
        <v>21:0098</v>
      </c>
      <c r="D2015" s="1" t="str">
        <f t="shared" si="152"/>
        <v>21:0041</v>
      </c>
      <c r="E2015" t="s">
        <v>6942</v>
      </c>
      <c r="F2015" t="s">
        <v>6943</v>
      </c>
      <c r="H2015">
        <v>65.373196800000002</v>
      </c>
      <c r="I2015">
        <v>-110.78925460000001</v>
      </c>
      <c r="J2015" s="1" t="str">
        <f t="shared" si="149"/>
        <v>Till</v>
      </c>
      <c r="K2015" s="1" t="str">
        <f t="shared" si="150"/>
        <v>&lt;2 micron</v>
      </c>
      <c r="L2015">
        <v>0.1</v>
      </c>
      <c r="M2015">
        <v>5.31</v>
      </c>
      <c r="N2015">
        <v>88</v>
      </c>
      <c r="O2015">
        <v>200</v>
      </c>
      <c r="P2015">
        <v>1</v>
      </c>
      <c r="Q2015">
        <v>1</v>
      </c>
      <c r="R2015">
        <v>0.21</v>
      </c>
      <c r="S2015">
        <v>0.25</v>
      </c>
      <c r="T2015">
        <v>31</v>
      </c>
      <c r="U2015">
        <v>150</v>
      </c>
      <c r="V2015">
        <v>198</v>
      </c>
      <c r="W2015">
        <v>6.64</v>
      </c>
      <c r="X2015">
        <v>10</v>
      </c>
      <c r="Y2015">
        <v>0.5</v>
      </c>
      <c r="Z2015">
        <v>0.81</v>
      </c>
      <c r="AA2015">
        <v>20</v>
      </c>
      <c r="AB2015">
        <v>1.77</v>
      </c>
      <c r="AC2015">
        <v>495</v>
      </c>
      <c r="AD2015">
        <v>6</v>
      </c>
      <c r="AE2015">
        <v>0.88</v>
      </c>
      <c r="AF2015">
        <v>95</v>
      </c>
      <c r="AH2015">
        <v>16</v>
      </c>
      <c r="AI2015">
        <v>2</v>
      </c>
      <c r="AJ2015">
        <v>12</v>
      </c>
      <c r="AK2015">
        <v>15</v>
      </c>
      <c r="AL2015">
        <v>0.2</v>
      </c>
      <c r="AN2015">
        <v>5</v>
      </c>
      <c r="AO2015">
        <v>131</v>
      </c>
      <c r="AP2015">
        <v>5</v>
      </c>
      <c r="AQ2015">
        <v>122</v>
      </c>
    </row>
    <row r="2016" spans="1:43" hidden="1" x14ac:dyDescent="0.25">
      <c r="A2016" t="s">
        <v>6944</v>
      </c>
      <c r="B2016" t="s">
        <v>6945</v>
      </c>
      <c r="C2016" s="1" t="str">
        <f t="shared" si="151"/>
        <v>21:0098</v>
      </c>
      <c r="D2016" s="1" t="str">
        <f t="shared" si="152"/>
        <v>21:0041</v>
      </c>
      <c r="E2016" t="s">
        <v>6946</v>
      </c>
      <c r="F2016" t="s">
        <v>6947</v>
      </c>
      <c r="H2016">
        <v>65.452319200000005</v>
      </c>
      <c r="I2016">
        <v>-110.8539145</v>
      </c>
      <c r="J2016" s="1" t="str">
        <f t="shared" si="149"/>
        <v>Till</v>
      </c>
      <c r="K2016" s="1" t="str">
        <f t="shared" si="150"/>
        <v>&lt;2 micron</v>
      </c>
      <c r="L2016">
        <v>0.1</v>
      </c>
      <c r="M2016">
        <v>5.1100000000000003</v>
      </c>
      <c r="N2016">
        <v>30</v>
      </c>
      <c r="O2016">
        <v>280</v>
      </c>
      <c r="P2016">
        <v>0.5</v>
      </c>
      <c r="Q2016">
        <v>1</v>
      </c>
      <c r="R2016">
        <v>0.33</v>
      </c>
      <c r="S2016">
        <v>0.25</v>
      </c>
      <c r="T2016">
        <v>28</v>
      </c>
      <c r="U2016">
        <v>148</v>
      </c>
      <c r="V2016">
        <v>153</v>
      </c>
      <c r="W2016">
        <v>6.31</v>
      </c>
      <c r="X2016">
        <v>10</v>
      </c>
      <c r="Y2016">
        <v>0.5</v>
      </c>
      <c r="Z2016">
        <v>1.21</v>
      </c>
      <c r="AA2016">
        <v>20</v>
      </c>
      <c r="AB2016">
        <v>2.21</v>
      </c>
      <c r="AC2016">
        <v>560</v>
      </c>
      <c r="AD2016">
        <v>2</v>
      </c>
      <c r="AE2016">
        <v>0.67</v>
      </c>
      <c r="AF2016">
        <v>89</v>
      </c>
      <c r="AH2016">
        <v>10</v>
      </c>
      <c r="AI2016">
        <v>1</v>
      </c>
      <c r="AJ2016">
        <v>11</v>
      </c>
      <c r="AK2016">
        <v>21</v>
      </c>
      <c r="AL2016">
        <v>0.23</v>
      </c>
      <c r="AN2016">
        <v>5</v>
      </c>
      <c r="AO2016">
        <v>126</v>
      </c>
      <c r="AP2016">
        <v>5</v>
      </c>
      <c r="AQ2016">
        <v>136</v>
      </c>
    </row>
    <row r="2017" spans="1:43" hidden="1" x14ac:dyDescent="0.25">
      <c r="A2017" t="s">
        <v>6948</v>
      </c>
      <c r="B2017" t="s">
        <v>6949</v>
      </c>
      <c r="C2017" s="1" t="str">
        <f t="shared" si="151"/>
        <v>21:0098</v>
      </c>
      <c r="D2017" s="1" t="str">
        <f t="shared" si="152"/>
        <v>21:0041</v>
      </c>
      <c r="E2017" t="s">
        <v>6946</v>
      </c>
      <c r="F2017" t="s">
        <v>6950</v>
      </c>
      <c r="H2017">
        <v>65.452319200000005</v>
      </c>
      <c r="I2017">
        <v>-110.8539145</v>
      </c>
      <c r="J2017" s="1" t="str">
        <f t="shared" si="149"/>
        <v>Till</v>
      </c>
      <c r="K2017" s="1" t="str">
        <f t="shared" si="150"/>
        <v>&lt;2 micron</v>
      </c>
      <c r="L2017">
        <v>0.1</v>
      </c>
      <c r="M2017">
        <v>4.3600000000000003</v>
      </c>
      <c r="N2017">
        <v>26</v>
      </c>
      <c r="O2017">
        <v>230</v>
      </c>
      <c r="P2017">
        <v>0.5</v>
      </c>
      <c r="Q2017">
        <v>1</v>
      </c>
      <c r="R2017">
        <v>0.28999999999999998</v>
      </c>
      <c r="S2017">
        <v>0.25</v>
      </c>
      <c r="T2017">
        <v>23</v>
      </c>
      <c r="U2017">
        <v>122</v>
      </c>
      <c r="V2017">
        <v>133</v>
      </c>
      <c r="W2017">
        <v>5.33</v>
      </c>
      <c r="X2017">
        <v>10</v>
      </c>
      <c r="Y2017">
        <v>0.5</v>
      </c>
      <c r="Z2017">
        <v>1.1399999999999999</v>
      </c>
      <c r="AA2017">
        <v>20</v>
      </c>
      <c r="AB2017">
        <v>1.92</v>
      </c>
      <c r="AC2017">
        <v>480</v>
      </c>
      <c r="AD2017">
        <v>2</v>
      </c>
      <c r="AE2017">
        <v>0.56999999999999995</v>
      </c>
      <c r="AF2017">
        <v>82</v>
      </c>
      <c r="AH2017">
        <v>10</v>
      </c>
      <c r="AI2017">
        <v>1</v>
      </c>
      <c r="AJ2017">
        <v>12</v>
      </c>
      <c r="AK2017">
        <v>20</v>
      </c>
      <c r="AL2017">
        <v>0.21</v>
      </c>
      <c r="AN2017">
        <v>5</v>
      </c>
      <c r="AO2017">
        <v>104</v>
      </c>
      <c r="AP2017">
        <v>5</v>
      </c>
      <c r="AQ2017">
        <v>120</v>
      </c>
    </row>
    <row r="2018" spans="1:43" hidden="1" x14ac:dyDescent="0.25">
      <c r="A2018" t="s">
        <v>6951</v>
      </c>
      <c r="B2018" t="s">
        <v>6952</v>
      </c>
      <c r="C2018" s="1" t="str">
        <f t="shared" si="151"/>
        <v>21:0098</v>
      </c>
      <c r="D2018" s="1" t="str">
        <f t="shared" si="152"/>
        <v>21:0041</v>
      </c>
      <c r="E2018" t="s">
        <v>6953</v>
      </c>
      <c r="F2018" t="s">
        <v>6954</v>
      </c>
      <c r="H2018">
        <v>65.440392099999997</v>
      </c>
      <c r="I2018">
        <v>-110.9701986</v>
      </c>
      <c r="J2018" s="1" t="str">
        <f t="shared" si="149"/>
        <v>Till</v>
      </c>
      <c r="K2018" s="1" t="str">
        <f t="shared" si="150"/>
        <v>&lt;2 micron</v>
      </c>
      <c r="L2018">
        <v>0.1</v>
      </c>
      <c r="M2018">
        <v>4.4000000000000004</v>
      </c>
      <c r="N2018">
        <v>28</v>
      </c>
      <c r="O2018">
        <v>170</v>
      </c>
      <c r="P2018">
        <v>0.5</v>
      </c>
      <c r="Q2018">
        <v>1</v>
      </c>
      <c r="R2018">
        <v>0.32</v>
      </c>
      <c r="S2018">
        <v>0.25</v>
      </c>
      <c r="T2018">
        <v>34</v>
      </c>
      <c r="U2018">
        <v>108</v>
      </c>
      <c r="V2018">
        <v>100</v>
      </c>
      <c r="W2018">
        <v>4.7699999999999996</v>
      </c>
      <c r="X2018">
        <v>10</v>
      </c>
      <c r="Y2018">
        <v>0.5</v>
      </c>
      <c r="Z2018">
        <v>0.69</v>
      </c>
      <c r="AA2018">
        <v>20</v>
      </c>
      <c r="AB2018">
        <v>1.52</v>
      </c>
      <c r="AC2018">
        <v>560</v>
      </c>
      <c r="AD2018">
        <v>2</v>
      </c>
      <c r="AE2018">
        <v>0.99</v>
      </c>
      <c r="AF2018">
        <v>61</v>
      </c>
      <c r="AH2018">
        <v>12</v>
      </c>
      <c r="AI2018">
        <v>1</v>
      </c>
      <c r="AJ2018">
        <v>8</v>
      </c>
      <c r="AK2018">
        <v>18</v>
      </c>
      <c r="AL2018">
        <v>0.12</v>
      </c>
      <c r="AN2018">
        <v>5</v>
      </c>
      <c r="AO2018">
        <v>92</v>
      </c>
      <c r="AP2018">
        <v>5</v>
      </c>
      <c r="AQ2018">
        <v>94</v>
      </c>
    </row>
    <row r="2019" spans="1:43" hidden="1" x14ac:dyDescent="0.25">
      <c r="A2019" t="s">
        <v>6955</v>
      </c>
      <c r="B2019" t="s">
        <v>6956</v>
      </c>
      <c r="C2019" s="1" t="str">
        <f t="shared" si="151"/>
        <v>21:0098</v>
      </c>
      <c r="D2019" s="1" t="str">
        <f t="shared" si="152"/>
        <v>21:0041</v>
      </c>
      <c r="E2019" t="s">
        <v>6957</v>
      </c>
      <c r="F2019" t="s">
        <v>6958</v>
      </c>
      <c r="H2019">
        <v>65.493490899999998</v>
      </c>
      <c r="I2019">
        <v>-110.9764686</v>
      </c>
      <c r="J2019" s="1" t="str">
        <f t="shared" si="149"/>
        <v>Till</v>
      </c>
      <c r="K2019" s="1" t="str">
        <f t="shared" si="150"/>
        <v>&lt;2 micron</v>
      </c>
      <c r="L2019">
        <v>0.1</v>
      </c>
      <c r="M2019">
        <v>5.07</v>
      </c>
      <c r="N2019">
        <v>34</v>
      </c>
      <c r="O2019">
        <v>130</v>
      </c>
      <c r="P2019">
        <v>1</v>
      </c>
      <c r="Q2019">
        <v>1</v>
      </c>
      <c r="R2019">
        <v>0.23</v>
      </c>
      <c r="S2019">
        <v>0.25</v>
      </c>
      <c r="T2019">
        <v>23</v>
      </c>
      <c r="U2019">
        <v>97</v>
      </c>
      <c r="V2019">
        <v>82</v>
      </c>
      <c r="W2019">
        <v>4.9400000000000004</v>
      </c>
      <c r="X2019">
        <v>10</v>
      </c>
      <c r="Y2019">
        <v>0.5</v>
      </c>
      <c r="Z2019">
        <v>0.39</v>
      </c>
      <c r="AA2019">
        <v>20</v>
      </c>
      <c r="AB2019">
        <v>0.98</v>
      </c>
      <c r="AC2019">
        <v>420</v>
      </c>
      <c r="AD2019">
        <v>2</v>
      </c>
      <c r="AE2019">
        <v>1.22</v>
      </c>
      <c r="AF2019">
        <v>45</v>
      </c>
      <c r="AH2019">
        <v>14</v>
      </c>
      <c r="AI2019">
        <v>1</v>
      </c>
      <c r="AJ2019">
        <v>6</v>
      </c>
      <c r="AK2019">
        <v>17</v>
      </c>
      <c r="AL2019">
        <v>0.15</v>
      </c>
      <c r="AN2019">
        <v>5</v>
      </c>
      <c r="AO2019">
        <v>87</v>
      </c>
      <c r="AP2019">
        <v>5</v>
      </c>
      <c r="AQ2019">
        <v>62</v>
      </c>
    </row>
    <row r="2020" spans="1:43" hidden="1" x14ac:dyDescent="0.25">
      <c r="A2020" t="s">
        <v>6959</v>
      </c>
      <c r="B2020" t="s">
        <v>6960</v>
      </c>
      <c r="C2020" s="1" t="str">
        <f t="shared" si="151"/>
        <v>21:0098</v>
      </c>
      <c r="D2020" s="1" t="str">
        <f t="shared" si="152"/>
        <v>21:0041</v>
      </c>
      <c r="E2020" t="s">
        <v>6961</v>
      </c>
      <c r="F2020" t="s">
        <v>6962</v>
      </c>
      <c r="H2020">
        <v>65.467973599999993</v>
      </c>
      <c r="I2020">
        <v>-110.79123250000001</v>
      </c>
      <c r="J2020" s="1" t="str">
        <f t="shared" si="149"/>
        <v>Till</v>
      </c>
      <c r="K2020" s="1" t="str">
        <f t="shared" si="150"/>
        <v>&lt;2 micron</v>
      </c>
      <c r="L2020">
        <v>0.1</v>
      </c>
      <c r="M2020">
        <v>3.82</v>
      </c>
      <c r="N2020">
        <v>24</v>
      </c>
      <c r="O2020">
        <v>180</v>
      </c>
      <c r="P2020">
        <v>0.5</v>
      </c>
      <c r="Q2020">
        <v>1</v>
      </c>
      <c r="R2020">
        <v>0.39</v>
      </c>
      <c r="S2020">
        <v>0.25</v>
      </c>
      <c r="T2020">
        <v>29</v>
      </c>
      <c r="U2020">
        <v>113</v>
      </c>
      <c r="V2020">
        <v>102</v>
      </c>
      <c r="W2020">
        <v>4.18</v>
      </c>
      <c r="X2020">
        <v>5</v>
      </c>
      <c r="Y2020">
        <v>0.5</v>
      </c>
      <c r="Z2020">
        <v>0.72</v>
      </c>
      <c r="AA2020">
        <v>20</v>
      </c>
      <c r="AB2020">
        <v>1.44</v>
      </c>
      <c r="AC2020">
        <v>450</v>
      </c>
      <c r="AD2020">
        <v>1</v>
      </c>
      <c r="AE2020">
        <v>2.02</v>
      </c>
      <c r="AF2020">
        <v>59</v>
      </c>
      <c r="AH2020">
        <v>12</v>
      </c>
      <c r="AI2020">
        <v>1</v>
      </c>
      <c r="AJ2020">
        <v>7</v>
      </c>
      <c r="AK2020">
        <v>21</v>
      </c>
      <c r="AL2020">
        <v>0.03</v>
      </c>
      <c r="AN2020">
        <v>5</v>
      </c>
      <c r="AO2020">
        <v>78</v>
      </c>
      <c r="AP2020">
        <v>5</v>
      </c>
      <c r="AQ2020">
        <v>82</v>
      </c>
    </row>
    <row r="2021" spans="1:43" hidden="1" x14ac:dyDescent="0.25">
      <c r="A2021" t="s">
        <v>6963</v>
      </c>
      <c r="B2021" t="s">
        <v>6964</v>
      </c>
      <c r="C2021" s="1" t="str">
        <f t="shared" si="151"/>
        <v>21:0098</v>
      </c>
      <c r="D2021" s="1" t="str">
        <f t="shared" si="152"/>
        <v>21:0041</v>
      </c>
      <c r="E2021" t="s">
        <v>6965</v>
      </c>
      <c r="F2021" t="s">
        <v>6966</v>
      </c>
      <c r="H2021">
        <v>65.484032799999994</v>
      </c>
      <c r="I2021">
        <v>-110.60294469999999</v>
      </c>
      <c r="J2021" s="1" t="str">
        <f t="shared" si="149"/>
        <v>Till</v>
      </c>
      <c r="K2021" s="1" t="str">
        <f t="shared" si="150"/>
        <v>&lt;2 micron</v>
      </c>
      <c r="L2021">
        <v>0.1</v>
      </c>
      <c r="M2021">
        <v>4.07</v>
      </c>
      <c r="N2021">
        <v>14</v>
      </c>
      <c r="O2021">
        <v>140</v>
      </c>
      <c r="P2021">
        <v>0.5</v>
      </c>
      <c r="Q2021">
        <v>1</v>
      </c>
      <c r="R2021">
        <v>0.25</v>
      </c>
      <c r="S2021">
        <v>0.25</v>
      </c>
      <c r="T2021">
        <v>19</v>
      </c>
      <c r="U2021">
        <v>115</v>
      </c>
      <c r="V2021">
        <v>79</v>
      </c>
      <c r="W2021">
        <v>4.8</v>
      </c>
      <c r="X2021">
        <v>5</v>
      </c>
      <c r="Y2021">
        <v>0.5</v>
      </c>
      <c r="Z2021">
        <v>0.47</v>
      </c>
      <c r="AA2021">
        <v>20</v>
      </c>
      <c r="AB2021">
        <v>1.22</v>
      </c>
      <c r="AC2021">
        <v>315</v>
      </c>
      <c r="AD2021">
        <v>3</v>
      </c>
      <c r="AE2021">
        <v>1.37</v>
      </c>
      <c r="AF2021">
        <v>42</v>
      </c>
      <c r="AH2021">
        <v>8</v>
      </c>
      <c r="AI2021">
        <v>1</v>
      </c>
      <c r="AJ2021">
        <v>7</v>
      </c>
      <c r="AK2021">
        <v>17</v>
      </c>
      <c r="AL2021">
        <v>0.09</v>
      </c>
      <c r="AN2021">
        <v>5</v>
      </c>
      <c r="AO2021">
        <v>101</v>
      </c>
      <c r="AP2021">
        <v>5</v>
      </c>
      <c r="AQ2021">
        <v>68</v>
      </c>
    </row>
    <row r="2022" spans="1:43" hidden="1" x14ac:dyDescent="0.25">
      <c r="A2022" t="s">
        <v>6967</v>
      </c>
      <c r="B2022" t="s">
        <v>6968</v>
      </c>
      <c r="C2022" s="1" t="str">
        <f t="shared" si="151"/>
        <v>21:0098</v>
      </c>
      <c r="D2022" s="1" t="str">
        <f t="shared" si="152"/>
        <v>21:0041</v>
      </c>
      <c r="E2022" t="s">
        <v>6969</v>
      </c>
      <c r="F2022" t="s">
        <v>6970</v>
      </c>
      <c r="H2022">
        <v>65.414254799999995</v>
      </c>
      <c r="I2022">
        <v>-110.4741756</v>
      </c>
      <c r="J2022" s="1" t="str">
        <f t="shared" si="149"/>
        <v>Till</v>
      </c>
      <c r="K2022" s="1" t="str">
        <f t="shared" si="150"/>
        <v>&lt;2 micron</v>
      </c>
      <c r="L2022">
        <v>0.1</v>
      </c>
      <c r="M2022">
        <v>3.73</v>
      </c>
      <c r="N2022">
        <v>26</v>
      </c>
      <c r="O2022">
        <v>140</v>
      </c>
      <c r="P2022">
        <v>0.5</v>
      </c>
      <c r="Q2022">
        <v>1</v>
      </c>
      <c r="R2022">
        <v>0.32</v>
      </c>
      <c r="S2022">
        <v>0.25</v>
      </c>
      <c r="T2022">
        <v>28</v>
      </c>
      <c r="U2022">
        <v>109</v>
      </c>
      <c r="V2022">
        <v>150</v>
      </c>
      <c r="W2022">
        <v>4.55</v>
      </c>
      <c r="X2022">
        <v>10</v>
      </c>
      <c r="Y2022">
        <v>0.5</v>
      </c>
      <c r="Z2022">
        <v>0.56999999999999995</v>
      </c>
      <c r="AA2022">
        <v>30</v>
      </c>
      <c r="AB2022">
        <v>1.31</v>
      </c>
      <c r="AC2022">
        <v>405</v>
      </c>
      <c r="AD2022">
        <v>2</v>
      </c>
      <c r="AE2022">
        <v>1.77</v>
      </c>
      <c r="AF2022">
        <v>64</v>
      </c>
      <c r="AH2022">
        <v>10</v>
      </c>
      <c r="AI2022">
        <v>1</v>
      </c>
      <c r="AJ2022">
        <v>7</v>
      </c>
      <c r="AK2022">
        <v>18</v>
      </c>
      <c r="AL2022">
        <v>0.06</v>
      </c>
      <c r="AN2022">
        <v>5</v>
      </c>
      <c r="AO2022">
        <v>89</v>
      </c>
      <c r="AP2022">
        <v>5</v>
      </c>
      <c r="AQ2022">
        <v>88</v>
      </c>
    </row>
    <row r="2023" spans="1:43" hidden="1" x14ac:dyDescent="0.25">
      <c r="A2023" t="s">
        <v>6971</v>
      </c>
      <c r="B2023" t="s">
        <v>6972</v>
      </c>
      <c r="C2023" s="1" t="str">
        <f t="shared" si="151"/>
        <v>21:0098</v>
      </c>
      <c r="D2023" s="1" t="str">
        <f t="shared" si="152"/>
        <v>21:0041</v>
      </c>
      <c r="E2023" t="s">
        <v>6973</v>
      </c>
      <c r="F2023" t="s">
        <v>6974</v>
      </c>
      <c r="H2023">
        <v>65.414861900000005</v>
      </c>
      <c r="I2023">
        <v>-110.6810432</v>
      </c>
      <c r="J2023" s="1" t="str">
        <f t="shared" si="149"/>
        <v>Till</v>
      </c>
      <c r="K2023" s="1" t="str">
        <f t="shared" si="150"/>
        <v>&lt;2 micron</v>
      </c>
      <c r="L2023">
        <v>0.1</v>
      </c>
      <c r="M2023">
        <v>4.87</v>
      </c>
      <c r="N2023">
        <v>28</v>
      </c>
      <c r="O2023">
        <v>250</v>
      </c>
      <c r="P2023">
        <v>0.5</v>
      </c>
      <c r="Q2023">
        <v>1</v>
      </c>
      <c r="R2023">
        <v>0.33</v>
      </c>
      <c r="S2023">
        <v>0.25</v>
      </c>
      <c r="T2023">
        <v>28</v>
      </c>
      <c r="U2023">
        <v>134</v>
      </c>
      <c r="V2023">
        <v>151</v>
      </c>
      <c r="W2023">
        <v>5.88</v>
      </c>
      <c r="X2023">
        <v>10</v>
      </c>
      <c r="Y2023">
        <v>0.5</v>
      </c>
      <c r="Z2023">
        <v>0.99</v>
      </c>
      <c r="AA2023">
        <v>20</v>
      </c>
      <c r="AB2023">
        <v>1.9</v>
      </c>
      <c r="AC2023">
        <v>535</v>
      </c>
      <c r="AD2023">
        <v>3</v>
      </c>
      <c r="AE2023">
        <v>0.73</v>
      </c>
      <c r="AF2023">
        <v>85</v>
      </c>
      <c r="AH2023">
        <v>12</v>
      </c>
      <c r="AI2023">
        <v>1</v>
      </c>
      <c r="AJ2023">
        <v>10</v>
      </c>
      <c r="AK2023">
        <v>21</v>
      </c>
      <c r="AL2023">
        <v>0.2</v>
      </c>
      <c r="AN2023">
        <v>5</v>
      </c>
      <c r="AO2023">
        <v>113</v>
      </c>
      <c r="AP2023">
        <v>5</v>
      </c>
      <c r="AQ2023">
        <v>112</v>
      </c>
    </row>
    <row r="2024" spans="1:43" hidden="1" x14ac:dyDescent="0.25">
      <c r="A2024" t="s">
        <v>6975</v>
      </c>
      <c r="B2024" t="s">
        <v>6976</v>
      </c>
      <c r="C2024" s="1" t="str">
        <f t="shared" si="151"/>
        <v>21:0098</v>
      </c>
      <c r="D2024" s="1" t="str">
        <f t="shared" si="152"/>
        <v>21:0041</v>
      </c>
      <c r="E2024" t="s">
        <v>6977</v>
      </c>
      <c r="F2024" t="s">
        <v>6978</v>
      </c>
      <c r="H2024">
        <v>65.345887300000001</v>
      </c>
      <c r="I2024">
        <v>-110.662802</v>
      </c>
      <c r="J2024" s="1" t="str">
        <f t="shared" si="149"/>
        <v>Till</v>
      </c>
      <c r="K2024" s="1" t="str">
        <f t="shared" si="150"/>
        <v>&lt;2 micron</v>
      </c>
      <c r="L2024">
        <v>0.1</v>
      </c>
      <c r="M2024">
        <v>3.81</v>
      </c>
      <c r="N2024">
        <v>16</v>
      </c>
      <c r="O2024">
        <v>100</v>
      </c>
      <c r="P2024">
        <v>0.5</v>
      </c>
      <c r="Q2024">
        <v>1</v>
      </c>
      <c r="R2024">
        <v>0.24</v>
      </c>
      <c r="S2024">
        <v>0.25</v>
      </c>
      <c r="T2024">
        <v>39</v>
      </c>
      <c r="U2024">
        <v>104</v>
      </c>
      <c r="V2024">
        <v>82</v>
      </c>
      <c r="W2024">
        <v>3.77</v>
      </c>
      <c r="X2024">
        <v>5</v>
      </c>
      <c r="Y2024">
        <v>0.5</v>
      </c>
      <c r="Z2024">
        <v>0.35</v>
      </c>
      <c r="AA2024">
        <v>10</v>
      </c>
      <c r="AB2024">
        <v>0.9</v>
      </c>
      <c r="AC2024">
        <v>540</v>
      </c>
      <c r="AD2024">
        <v>2</v>
      </c>
      <c r="AE2024">
        <v>1.61</v>
      </c>
      <c r="AF2024">
        <v>55</v>
      </c>
      <c r="AH2024">
        <v>14</v>
      </c>
      <c r="AI2024">
        <v>1</v>
      </c>
      <c r="AJ2024">
        <v>4</v>
      </c>
      <c r="AK2024">
        <v>14</v>
      </c>
      <c r="AL2024">
        <v>7.0000000000000007E-2</v>
      </c>
      <c r="AN2024">
        <v>5</v>
      </c>
      <c r="AO2024">
        <v>65</v>
      </c>
      <c r="AP2024">
        <v>5</v>
      </c>
      <c r="AQ2024">
        <v>54</v>
      </c>
    </row>
    <row r="2025" spans="1:43" hidden="1" x14ac:dyDescent="0.25">
      <c r="A2025" t="s">
        <v>6979</v>
      </c>
      <c r="B2025" t="s">
        <v>6980</v>
      </c>
      <c r="C2025" s="1" t="str">
        <f t="shared" si="151"/>
        <v>21:0098</v>
      </c>
      <c r="D2025" s="1" t="str">
        <f t="shared" si="152"/>
        <v>21:0041</v>
      </c>
      <c r="E2025" t="s">
        <v>6981</v>
      </c>
      <c r="F2025" t="s">
        <v>6982</v>
      </c>
      <c r="H2025">
        <v>65.3400757</v>
      </c>
      <c r="I2025">
        <v>-110.5567447</v>
      </c>
      <c r="J2025" s="1" t="str">
        <f t="shared" si="149"/>
        <v>Till</v>
      </c>
      <c r="K2025" s="1" t="str">
        <f t="shared" si="150"/>
        <v>&lt;2 micron</v>
      </c>
      <c r="L2025">
        <v>0.1</v>
      </c>
      <c r="M2025">
        <v>5.76</v>
      </c>
      <c r="N2025">
        <v>54</v>
      </c>
      <c r="O2025">
        <v>290</v>
      </c>
      <c r="P2025">
        <v>1</v>
      </c>
      <c r="Q2025">
        <v>1</v>
      </c>
      <c r="R2025">
        <v>0.27</v>
      </c>
      <c r="S2025">
        <v>0.25</v>
      </c>
      <c r="T2025">
        <v>38</v>
      </c>
      <c r="U2025">
        <v>179</v>
      </c>
      <c r="V2025">
        <v>251</v>
      </c>
      <c r="W2025">
        <v>6.96</v>
      </c>
      <c r="X2025">
        <v>20</v>
      </c>
      <c r="Y2025">
        <v>0.5</v>
      </c>
      <c r="Z2025">
        <v>1.38</v>
      </c>
      <c r="AA2025">
        <v>20</v>
      </c>
      <c r="AB2025">
        <v>2.35</v>
      </c>
      <c r="AC2025">
        <v>640</v>
      </c>
      <c r="AD2025">
        <v>4</v>
      </c>
      <c r="AE2025">
        <v>0.56999999999999995</v>
      </c>
      <c r="AF2025">
        <v>117</v>
      </c>
      <c r="AH2025">
        <v>16</v>
      </c>
      <c r="AI2025">
        <v>2</v>
      </c>
      <c r="AJ2025">
        <v>14</v>
      </c>
      <c r="AK2025">
        <v>16</v>
      </c>
      <c r="AL2025">
        <v>0.24</v>
      </c>
      <c r="AN2025">
        <v>5</v>
      </c>
      <c r="AO2025">
        <v>142</v>
      </c>
      <c r="AP2025">
        <v>5</v>
      </c>
      <c r="AQ2025">
        <v>156</v>
      </c>
    </row>
    <row r="2026" spans="1:43" hidden="1" x14ac:dyDescent="0.25">
      <c r="A2026" t="s">
        <v>6983</v>
      </c>
      <c r="B2026" t="s">
        <v>6984</v>
      </c>
      <c r="C2026" s="1" t="str">
        <f t="shared" si="151"/>
        <v>21:0098</v>
      </c>
      <c r="D2026" s="1" t="str">
        <f t="shared" si="152"/>
        <v>21:0041</v>
      </c>
      <c r="E2026" t="s">
        <v>6985</v>
      </c>
      <c r="F2026" t="s">
        <v>6986</v>
      </c>
      <c r="H2026">
        <v>65.306020700000005</v>
      </c>
      <c r="I2026">
        <v>-110.7380296</v>
      </c>
      <c r="J2026" s="1" t="str">
        <f t="shared" si="149"/>
        <v>Till</v>
      </c>
      <c r="K2026" s="1" t="str">
        <f t="shared" si="150"/>
        <v>&lt;2 micron</v>
      </c>
      <c r="L2026">
        <v>0.2</v>
      </c>
      <c r="M2026">
        <v>3.82</v>
      </c>
      <c r="N2026">
        <v>34</v>
      </c>
      <c r="O2026">
        <v>180</v>
      </c>
      <c r="P2026">
        <v>0.5</v>
      </c>
      <c r="Q2026">
        <v>1</v>
      </c>
      <c r="R2026">
        <v>0.3</v>
      </c>
      <c r="S2026">
        <v>0.25</v>
      </c>
      <c r="T2026">
        <v>28</v>
      </c>
      <c r="U2026">
        <v>125</v>
      </c>
      <c r="V2026">
        <v>112</v>
      </c>
      <c r="W2026">
        <v>5.13</v>
      </c>
      <c r="X2026">
        <v>5</v>
      </c>
      <c r="Y2026">
        <v>0.5</v>
      </c>
      <c r="Z2026">
        <v>0.89</v>
      </c>
      <c r="AA2026">
        <v>20</v>
      </c>
      <c r="AB2026">
        <v>1.78</v>
      </c>
      <c r="AC2026">
        <v>490</v>
      </c>
      <c r="AD2026">
        <v>4</v>
      </c>
      <c r="AE2026">
        <v>0.64</v>
      </c>
      <c r="AF2026">
        <v>74</v>
      </c>
      <c r="AH2026">
        <v>14</v>
      </c>
      <c r="AI2026">
        <v>1</v>
      </c>
      <c r="AJ2026">
        <v>9</v>
      </c>
      <c r="AK2026">
        <v>16</v>
      </c>
      <c r="AL2026">
        <v>0.19</v>
      </c>
      <c r="AN2026">
        <v>5</v>
      </c>
      <c r="AO2026">
        <v>102</v>
      </c>
      <c r="AP2026">
        <v>5</v>
      </c>
      <c r="AQ2026">
        <v>110</v>
      </c>
    </row>
    <row r="2027" spans="1:43" hidden="1" x14ac:dyDescent="0.25">
      <c r="A2027" t="s">
        <v>6987</v>
      </c>
      <c r="B2027" t="s">
        <v>6988</v>
      </c>
      <c r="C2027" s="1" t="str">
        <f t="shared" si="151"/>
        <v>21:0098</v>
      </c>
      <c r="D2027" s="1" t="str">
        <f t="shared" si="152"/>
        <v>21:0041</v>
      </c>
      <c r="E2027" t="s">
        <v>6989</v>
      </c>
      <c r="F2027" t="s">
        <v>6990</v>
      </c>
      <c r="H2027">
        <v>65.269589999999994</v>
      </c>
      <c r="I2027">
        <v>-110.6093003</v>
      </c>
      <c r="J2027" s="1" t="str">
        <f t="shared" si="149"/>
        <v>Till</v>
      </c>
      <c r="K2027" s="1" t="str">
        <f t="shared" si="150"/>
        <v>&lt;2 micron</v>
      </c>
      <c r="L2027">
        <v>0.1</v>
      </c>
      <c r="M2027">
        <v>4.62</v>
      </c>
      <c r="N2027">
        <v>18</v>
      </c>
      <c r="O2027">
        <v>200</v>
      </c>
      <c r="P2027">
        <v>0.5</v>
      </c>
      <c r="Q2027">
        <v>1</v>
      </c>
      <c r="R2027">
        <v>0.21</v>
      </c>
      <c r="S2027">
        <v>0.25</v>
      </c>
      <c r="T2027">
        <v>26</v>
      </c>
      <c r="U2027">
        <v>149</v>
      </c>
      <c r="V2027">
        <v>107</v>
      </c>
      <c r="W2027">
        <v>6.05</v>
      </c>
      <c r="X2027">
        <v>10</v>
      </c>
      <c r="Y2027">
        <v>0.5</v>
      </c>
      <c r="Z2027">
        <v>0.76</v>
      </c>
      <c r="AA2027">
        <v>20</v>
      </c>
      <c r="AB2027">
        <v>1.77</v>
      </c>
      <c r="AC2027">
        <v>395</v>
      </c>
      <c r="AD2027">
        <v>4</v>
      </c>
      <c r="AE2027">
        <v>0.69</v>
      </c>
      <c r="AF2027">
        <v>65</v>
      </c>
      <c r="AH2027">
        <v>12</v>
      </c>
      <c r="AI2027">
        <v>1</v>
      </c>
      <c r="AJ2027">
        <v>10</v>
      </c>
      <c r="AK2027">
        <v>14</v>
      </c>
      <c r="AL2027">
        <v>0.21</v>
      </c>
      <c r="AN2027">
        <v>5</v>
      </c>
      <c r="AO2027">
        <v>143</v>
      </c>
      <c r="AP2027">
        <v>5</v>
      </c>
      <c r="AQ2027">
        <v>106</v>
      </c>
    </row>
    <row r="2028" spans="1:43" hidden="1" x14ac:dyDescent="0.25">
      <c r="A2028" t="s">
        <v>6991</v>
      </c>
      <c r="B2028" t="s">
        <v>6992</v>
      </c>
      <c r="C2028" s="1" t="str">
        <f t="shared" si="151"/>
        <v>21:0098</v>
      </c>
      <c r="D2028" s="1" t="str">
        <f t="shared" si="152"/>
        <v>21:0041</v>
      </c>
      <c r="E2028" t="s">
        <v>6993</v>
      </c>
      <c r="F2028" t="s">
        <v>6994</v>
      </c>
      <c r="H2028">
        <v>65.273606099999995</v>
      </c>
      <c r="I2028">
        <v>-110.4656446</v>
      </c>
      <c r="J2028" s="1" t="str">
        <f t="shared" si="149"/>
        <v>Till</v>
      </c>
      <c r="K2028" s="1" t="str">
        <f t="shared" si="150"/>
        <v>&lt;2 micron</v>
      </c>
      <c r="L2028">
        <v>0.1</v>
      </c>
      <c r="M2028">
        <v>4.74</v>
      </c>
      <c r="N2028">
        <v>6</v>
      </c>
      <c r="O2028">
        <v>140</v>
      </c>
      <c r="P2028">
        <v>1</v>
      </c>
      <c r="Q2028">
        <v>1</v>
      </c>
      <c r="R2028">
        <v>0.16</v>
      </c>
      <c r="S2028">
        <v>0.25</v>
      </c>
      <c r="T2028">
        <v>22</v>
      </c>
      <c r="U2028">
        <v>128</v>
      </c>
      <c r="V2028">
        <v>90</v>
      </c>
      <c r="W2028">
        <v>5.84</v>
      </c>
      <c r="X2028">
        <v>10</v>
      </c>
      <c r="Y2028">
        <v>0.5</v>
      </c>
      <c r="Z2028">
        <v>0.44</v>
      </c>
      <c r="AA2028">
        <v>10</v>
      </c>
      <c r="AB2028">
        <v>1.93</v>
      </c>
      <c r="AC2028">
        <v>390</v>
      </c>
      <c r="AD2028">
        <v>2</v>
      </c>
      <c r="AE2028">
        <v>1.1499999999999999</v>
      </c>
      <c r="AF2028">
        <v>50</v>
      </c>
      <c r="AH2028">
        <v>8</v>
      </c>
      <c r="AI2028">
        <v>1</v>
      </c>
      <c r="AJ2028">
        <v>9</v>
      </c>
      <c r="AK2028">
        <v>13</v>
      </c>
      <c r="AL2028">
        <v>0.16</v>
      </c>
      <c r="AN2028">
        <v>5</v>
      </c>
      <c r="AO2028">
        <v>168</v>
      </c>
      <c r="AP2028">
        <v>5</v>
      </c>
      <c r="AQ2028">
        <v>80</v>
      </c>
    </row>
    <row r="2029" spans="1:43" hidden="1" x14ac:dyDescent="0.25">
      <c r="A2029" t="s">
        <v>6995</v>
      </c>
      <c r="B2029" t="s">
        <v>6996</v>
      </c>
      <c r="C2029" s="1" t="str">
        <f t="shared" ref="C2029:C2059" si="153">HYPERLINK("http://geochem.nrcan.gc.ca/cdogs/content/bdl/bdl210098_e.htm", "21:0098")</f>
        <v>21:0098</v>
      </c>
      <c r="D2029" s="1" t="str">
        <f t="shared" ref="D2029:D2058" si="154">HYPERLINK("http://geochem.nrcan.gc.ca/cdogs/content/svy/svy210041_e.htm", "21:0041")</f>
        <v>21:0041</v>
      </c>
      <c r="E2029" t="s">
        <v>6997</v>
      </c>
      <c r="F2029" t="s">
        <v>6998</v>
      </c>
      <c r="H2029">
        <v>65.273245700000004</v>
      </c>
      <c r="I2029">
        <v>-110.2229162</v>
      </c>
      <c r="J2029" s="1" t="str">
        <f t="shared" si="149"/>
        <v>Till</v>
      </c>
      <c r="K2029" s="1" t="str">
        <f t="shared" si="150"/>
        <v>&lt;2 micron</v>
      </c>
      <c r="L2029">
        <v>0.1</v>
      </c>
      <c r="M2029">
        <v>5.21</v>
      </c>
      <c r="N2029">
        <v>58</v>
      </c>
      <c r="O2029">
        <v>220</v>
      </c>
      <c r="P2029">
        <v>1</v>
      </c>
      <c r="Q2029">
        <v>1</v>
      </c>
      <c r="R2029">
        <v>0.31</v>
      </c>
      <c r="S2029">
        <v>0.25</v>
      </c>
      <c r="T2029">
        <v>36</v>
      </c>
      <c r="U2029">
        <v>156</v>
      </c>
      <c r="V2029">
        <v>171</v>
      </c>
      <c r="W2029">
        <v>6.86</v>
      </c>
      <c r="X2029">
        <v>10</v>
      </c>
      <c r="Y2029">
        <v>0.5</v>
      </c>
      <c r="Z2029">
        <v>1.1299999999999999</v>
      </c>
      <c r="AA2029">
        <v>30</v>
      </c>
      <c r="AB2029">
        <v>2.2599999999999998</v>
      </c>
      <c r="AC2029">
        <v>695</v>
      </c>
      <c r="AD2029">
        <v>5</v>
      </c>
      <c r="AE2029">
        <v>0.97</v>
      </c>
      <c r="AF2029">
        <v>95</v>
      </c>
      <c r="AH2029">
        <v>16</v>
      </c>
      <c r="AI2029">
        <v>1</v>
      </c>
      <c r="AJ2029">
        <v>13</v>
      </c>
      <c r="AK2029">
        <v>18</v>
      </c>
      <c r="AL2029">
        <v>0.18</v>
      </c>
      <c r="AN2029">
        <v>5</v>
      </c>
      <c r="AO2029">
        <v>134</v>
      </c>
      <c r="AP2029">
        <v>5</v>
      </c>
      <c r="AQ2029">
        <v>138</v>
      </c>
    </row>
    <row r="2030" spans="1:43" hidden="1" x14ac:dyDescent="0.25">
      <c r="A2030" t="s">
        <v>6999</v>
      </c>
      <c r="B2030" t="s">
        <v>7000</v>
      </c>
      <c r="C2030" s="1" t="str">
        <f t="shared" si="153"/>
        <v>21:0098</v>
      </c>
      <c r="D2030" s="1" t="str">
        <f t="shared" si="154"/>
        <v>21:0041</v>
      </c>
      <c r="E2030" t="s">
        <v>7001</v>
      </c>
      <c r="F2030" t="s">
        <v>7002</v>
      </c>
      <c r="H2030">
        <v>65.269458400000005</v>
      </c>
      <c r="I2030">
        <v>-110.05232410000001</v>
      </c>
      <c r="J2030" s="1" t="str">
        <f t="shared" si="149"/>
        <v>Till</v>
      </c>
      <c r="K2030" s="1" t="str">
        <f t="shared" si="150"/>
        <v>&lt;2 micron</v>
      </c>
      <c r="L2030">
        <v>0.1</v>
      </c>
      <c r="M2030">
        <v>5.23</v>
      </c>
      <c r="N2030">
        <v>88</v>
      </c>
      <c r="O2030">
        <v>200</v>
      </c>
      <c r="P2030">
        <v>1</v>
      </c>
      <c r="Q2030">
        <v>1</v>
      </c>
      <c r="R2030">
        <v>0.25</v>
      </c>
      <c r="S2030">
        <v>0.25</v>
      </c>
      <c r="T2030">
        <v>41</v>
      </c>
      <c r="U2030">
        <v>156</v>
      </c>
      <c r="V2030">
        <v>151</v>
      </c>
      <c r="W2030">
        <v>6.96</v>
      </c>
      <c r="X2030">
        <v>10</v>
      </c>
      <c r="Y2030">
        <v>0.5</v>
      </c>
      <c r="Z2030">
        <v>0.79</v>
      </c>
      <c r="AA2030">
        <v>20</v>
      </c>
      <c r="AB2030">
        <v>2.16</v>
      </c>
      <c r="AC2030">
        <v>655</v>
      </c>
      <c r="AD2030">
        <v>4</v>
      </c>
      <c r="AE2030">
        <v>0.76</v>
      </c>
      <c r="AF2030">
        <v>96</v>
      </c>
      <c r="AH2030">
        <v>16</v>
      </c>
      <c r="AI2030">
        <v>2</v>
      </c>
      <c r="AJ2030">
        <v>10</v>
      </c>
      <c r="AK2030">
        <v>16</v>
      </c>
      <c r="AL2030">
        <v>0.21</v>
      </c>
      <c r="AN2030">
        <v>5</v>
      </c>
      <c r="AO2030">
        <v>138</v>
      </c>
      <c r="AP2030">
        <v>5</v>
      </c>
      <c r="AQ2030">
        <v>126</v>
      </c>
    </row>
    <row r="2031" spans="1:43" hidden="1" x14ac:dyDescent="0.25">
      <c r="A2031" t="s">
        <v>7003</v>
      </c>
      <c r="B2031" t="s">
        <v>7004</v>
      </c>
      <c r="C2031" s="1" t="str">
        <f t="shared" si="153"/>
        <v>21:0098</v>
      </c>
      <c r="D2031" s="1" t="str">
        <f t="shared" si="154"/>
        <v>21:0041</v>
      </c>
      <c r="E2031" t="s">
        <v>7001</v>
      </c>
      <c r="F2031" t="s">
        <v>7005</v>
      </c>
      <c r="H2031">
        <v>65.269458400000005</v>
      </c>
      <c r="I2031">
        <v>-110.05232410000001</v>
      </c>
      <c r="J2031" s="1" t="str">
        <f t="shared" si="149"/>
        <v>Till</v>
      </c>
      <c r="K2031" s="1" t="str">
        <f t="shared" si="150"/>
        <v>&lt;2 micron</v>
      </c>
      <c r="L2031">
        <v>0.1</v>
      </c>
      <c r="M2031">
        <v>5.0599999999999996</v>
      </c>
      <c r="N2031">
        <v>102</v>
      </c>
      <c r="O2031">
        <v>210</v>
      </c>
      <c r="P2031">
        <v>1</v>
      </c>
      <c r="Q2031">
        <v>1</v>
      </c>
      <c r="R2031">
        <v>0.24</v>
      </c>
      <c r="S2031">
        <v>0.25</v>
      </c>
      <c r="T2031">
        <v>42</v>
      </c>
      <c r="U2031">
        <v>171</v>
      </c>
      <c r="V2031">
        <v>168</v>
      </c>
      <c r="W2031">
        <v>6.71</v>
      </c>
      <c r="X2031">
        <v>20</v>
      </c>
      <c r="Y2031">
        <v>1</v>
      </c>
      <c r="Z2031">
        <v>0.78</v>
      </c>
      <c r="AA2031">
        <v>20</v>
      </c>
      <c r="AB2031">
        <v>2.0699999999999998</v>
      </c>
      <c r="AC2031">
        <v>630</v>
      </c>
      <c r="AD2031">
        <v>4</v>
      </c>
      <c r="AE2031">
        <v>0.72</v>
      </c>
      <c r="AF2031">
        <v>103</v>
      </c>
      <c r="AH2031">
        <v>12</v>
      </c>
      <c r="AI2031">
        <v>1</v>
      </c>
      <c r="AJ2031">
        <v>13</v>
      </c>
      <c r="AK2031">
        <v>17</v>
      </c>
      <c r="AL2031">
        <v>0.19</v>
      </c>
      <c r="AN2031">
        <v>5</v>
      </c>
      <c r="AO2031">
        <v>140</v>
      </c>
      <c r="AP2031">
        <v>5</v>
      </c>
      <c r="AQ2031">
        <v>138</v>
      </c>
    </row>
    <row r="2032" spans="1:43" hidden="1" x14ac:dyDescent="0.25">
      <c r="A2032" t="s">
        <v>7006</v>
      </c>
      <c r="B2032" t="s">
        <v>7007</v>
      </c>
      <c r="C2032" s="1" t="str">
        <f t="shared" si="153"/>
        <v>21:0098</v>
      </c>
      <c r="D2032" s="1" t="str">
        <f t="shared" si="154"/>
        <v>21:0041</v>
      </c>
      <c r="E2032" t="s">
        <v>7008</v>
      </c>
      <c r="F2032" t="s">
        <v>7009</v>
      </c>
      <c r="H2032">
        <v>65.326178100000007</v>
      </c>
      <c r="I2032">
        <v>-110.16765940000001</v>
      </c>
      <c r="J2032" s="1" t="str">
        <f t="shared" si="149"/>
        <v>Till</v>
      </c>
      <c r="K2032" s="1" t="str">
        <f t="shared" si="150"/>
        <v>&lt;2 micron</v>
      </c>
      <c r="L2032">
        <v>0.1</v>
      </c>
      <c r="M2032">
        <v>3.92</v>
      </c>
      <c r="N2032">
        <v>42</v>
      </c>
      <c r="O2032">
        <v>120</v>
      </c>
      <c r="P2032">
        <v>1</v>
      </c>
      <c r="Q2032">
        <v>1</v>
      </c>
      <c r="R2032">
        <v>0.18</v>
      </c>
      <c r="S2032">
        <v>0.25</v>
      </c>
      <c r="T2032">
        <v>20</v>
      </c>
      <c r="U2032">
        <v>98</v>
      </c>
      <c r="V2032">
        <v>106</v>
      </c>
      <c r="W2032">
        <v>5.12</v>
      </c>
      <c r="X2032">
        <v>10</v>
      </c>
      <c r="Y2032">
        <v>0.5</v>
      </c>
      <c r="Z2032">
        <v>0.34</v>
      </c>
      <c r="AA2032">
        <v>20</v>
      </c>
      <c r="AB2032">
        <v>0.86</v>
      </c>
      <c r="AC2032">
        <v>355</v>
      </c>
      <c r="AD2032">
        <v>3</v>
      </c>
      <c r="AE2032">
        <v>1.99</v>
      </c>
      <c r="AF2032">
        <v>43</v>
      </c>
      <c r="AH2032">
        <v>12</v>
      </c>
      <c r="AI2032">
        <v>1</v>
      </c>
      <c r="AJ2032">
        <v>5</v>
      </c>
      <c r="AK2032">
        <v>13</v>
      </c>
      <c r="AL2032">
        <v>0.1</v>
      </c>
      <c r="AN2032">
        <v>5</v>
      </c>
      <c r="AO2032">
        <v>95</v>
      </c>
      <c r="AP2032">
        <v>5</v>
      </c>
      <c r="AQ2032">
        <v>66</v>
      </c>
    </row>
    <row r="2033" spans="1:43" hidden="1" x14ac:dyDescent="0.25">
      <c r="A2033" t="s">
        <v>7010</v>
      </c>
      <c r="B2033" t="s">
        <v>7011</v>
      </c>
      <c r="C2033" s="1" t="str">
        <f t="shared" si="153"/>
        <v>21:0098</v>
      </c>
      <c r="D2033" s="1" t="str">
        <f t="shared" si="154"/>
        <v>21:0041</v>
      </c>
      <c r="E2033" t="s">
        <v>7012</v>
      </c>
      <c r="F2033" t="s">
        <v>7013</v>
      </c>
      <c r="H2033">
        <v>65.336554500000005</v>
      </c>
      <c r="I2033">
        <v>-110.3364689</v>
      </c>
      <c r="J2033" s="1" t="str">
        <f t="shared" si="149"/>
        <v>Till</v>
      </c>
      <c r="K2033" s="1" t="str">
        <f t="shared" si="150"/>
        <v>&lt;2 micron</v>
      </c>
      <c r="L2033">
        <v>0.1</v>
      </c>
      <c r="M2033">
        <v>4.6399999999999997</v>
      </c>
      <c r="N2033">
        <v>22</v>
      </c>
      <c r="O2033">
        <v>200</v>
      </c>
      <c r="P2033">
        <v>0.5</v>
      </c>
      <c r="Q2033">
        <v>1</v>
      </c>
      <c r="R2033">
        <v>0.36</v>
      </c>
      <c r="S2033">
        <v>0.25</v>
      </c>
      <c r="T2033">
        <v>30</v>
      </c>
      <c r="U2033">
        <v>152</v>
      </c>
      <c r="V2033">
        <v>139</v>
      </c>
      <c r="W2033">
        <v>5.86</v>
      </c>
      <c r="X2033">
        <v>10</v>
      </c>
      <c r="Y2033">
        <v>0.5</v>
      </c>
      <c r="Z2033">
        <v>1.1000000000000001</v>
      </c>
      <c r="AA2033">
        <v>20</v>
      </c>
      <c r="AB2033">
        <v>2.1800000000000002</v>
      </c>
      <c r="AC2033">
        <v>545</v>
      </c>
      <c r="AD2033">
        <v>2</v>
      </c>
      <c r="AE2033">
        <v>0.81</v>
      </c>
      <c r="AF2033">
        <v>86</v>
      </c>
      <c r="AH2033">
        <v>12</v>
      </c>
      <c r="AI2033">
        <v>2</v>
      </c>
      <c r="AJ2033">
        <v>11</v>
      </c>
      <c r="AK2033">
        <v>18</v>
      </c>
      <c r="AL2033">
        <v>0.19</v>
      </c>
      <c r="AN2033">
        <v>5</v>
      </c>
      <c r="AO2033">
        <v>119</v>
      </c>
      <c r="AP2033">
        <v>5</v>
      </c>
      <c r="AQ2033">
        <v>126</v>
      </c>
    </row>
    <row r="2034" spans="1:43" hidden="1" x14ac:dyDescent="0.25">
      <c r="A2034" t="s">
        <v>7014</v>
      </c>
      <c r="B2034" t="s">
        <v>7015</v>
      </c>
      <c r="C2034" s="1" t="str">
        <f t="shared" si="153"/>
        <v>21:0098</v>
      </c>
      <c r="D2034" s="1" t="str">
        <f t="shared" si="154"/>
        <v>21:0041</v>
      </c>
      <c r="E2034" t="s">
        <v>7016</v>
      </c>
      <c r="F2034" t="s">
        <v>7017</v>
      </c>
      <c r="H2034">
        <v>65.385099299999993</v>
      </c>
      <c r="I2034">
        <v>-110.27260649999999</v>
      </c>
      <c r="J2034" s="1" t="str">
        <f t="shared" si="149"/>
        <v>Till</v>
      </c>
      <c r="K2034" s="1" t="str">
        <f t="shared" si="150"/>
        <v>&lt;2 micron</v>
      </c>
      <c r="L2034">
        <v>0.1</v>
      </c>
      <c r="M2034">
        <v>4</v>
      </c>
      <c r="N2034">
        <v>16</v>
      </c>
      <c r="O2034">
        <v>220</v>
      </c>
      <c r="P2034">
        <v>0.5</v>
      </c>
      <c r="Q2034">
        <v>1</v>
      </c>
      <c r="R2034">
        <v>0.4</v>
      </c>
      <c r="S2034">
        <v>0.25</v>
      </c>
      <c r="T2034">
        <v>36</v>
      </c>
      <c r="U2034">
        <v>140</v>
      </c>
      <c r="V2034">
        <v>101</v>
      </c>
      <c r="W2034">
        <v>5.26</v>
      </c>
      <c r="X2034">
        <v>10</v>
      </c>
      <c r="Y2034">
        <v>0.5</v>
      </c>
      <c r="Z2034">
        <v>0.96</v>
      </c>
      <c r="AA2034">
        <v>30</v>
      </c>
      <c r="AB2034">
        <v>1.97</v>
      </c>
      <c r="AC2034">
        <v>600</v>
      </c>
      <c r="AD2034">
        <v>2</v>
      </c>
      <c r="AE2034">
        <v>1.81</v>
      </c>
      <c r="AF2034">
        <v>61</v>
      </c>
      <c r="AH2034">
        <v>14</v>
      </c>
      <c r="AI2034">
        <v>1</v>
      </c>
      <c r="AJ2034">
        <v>9</v>
      </c>
      <c r="AK2034">
        <v>27</v>
      </c>
      <c r="AL2034">
        <v>0.02</v>
      </c>
      <c r="AN2034">
        <v>5</v>
      </c>
      <c r="AO2034">
        <v>108</v>
      </c>
      <c r="AP2034">
        <v>5</v>
      </c>
      <c r="AQ2034">
        <v>116</v>
      </c>
    </row>
    <row r="2035" spans="1:43" hidden="1" x14ac:dyDescent="0.25">
      <c r="A2035" t="s">
        <v>7018</v>
      </c>
      <c r="B2035" t="s">
        <v>7019</v>
      </c>
      <c r="C2035" s="1" t="str">
        <f t="shared" si="153"/>
        <v>21:0098</v>
      </c>
      <c r="D2035" s="1" t="str">
        <f t="shared" si="154"/>
        <v>21:0041</v>
      </c>
      <c r="E2035" t="s">
        <v>7020</v>
      </c>
      <c r="F2035" t="s">
        <v>7021</v>
      </c>
      <c r="H2035">
        <v>65.360379600000002</v>
      </c>
      <c r="I2035">
        <v>-110.09987030000001</v>
      </c>
      <c r="J2035" s="1" t="str">
        <f t="shared" si="149"/>
        <v>Till</v>
      </c>
      <c r="K2035" s="1" t="str">
        <f t="shared" si="150"/>
        <v>&lt;2 micron</v>
      </c>
      <c r="L2035">
        <v>0.1</v>
      </c>
      <c r="M2035">
        <v>5.2</v>
      </c>
      <c r="N2035">
        <v>76</v>
      </c>
      <c r="O2035">
        <v>220</v>
      </c>
      <c r="P2035">
        <v>1</v>
      </c>
      <c r="Q2035">
        <v>1</v>
      </c>
      <c r="R2035">
        <v>0.31</v>
      </c>
      <c r="S2035">
        <v>0.25</v>
      </c>
      <c r="T2035">
        <v>49</v>
      </c>
      <c r="U2035">
        <v>170</v>
      </c>
      <c r="V2035">
        <v>230</v>
      </c>
      <c r="W2035">
        <v>6.68</v>
      </c>
      <c r="X2035">
        <v>10</v>
      </c>
      <c r="Y2035">
        <v>0.5</v>
      </c>
      <c r="Z2035">
        <v>1.07</v>
      </c>
      <c r="AA2035">
        <v>20</v>
      </c>
      <c r="AB2035">
        <v>2.14</v>
      </c>
      <c r="AC2035">
        <v>690</v>
      </c>
      <c r="AD2035">
        <v>5</v>
      </c>
      <c r="AE2035">
        <v>0.89</v>
      </c>
      <c r="AF2035">
        <v>124</v>
      </c>
      <c r="AH2035">
        <v>16</v>
      </c>
      <c r="AI2035">
        <v>1</v>
      </c>
      <c r="AJ2035">
        <v>12</v>
      </c>
      <c r="AK2035">
        <v>18</v>
      </c>
      <c r="AL2035">
        <v>0.16</v>
      </c>
      <c r="AN2035">
        <v>5</v>
      </c>
      <c r="AO2035">
        <v>131</v>
      </c>
      <c r="AP2035">
        <v>5</v>
      </c>
      <c r="AQ2035">
        <v>152</v>
      </c>
    </row>
    <row r="2036" spans="1:43" hidden="1" x14ac:dyDescent="0.25">
      <c r="A2036" t="s">
        <v>7022</v>
      </c>
      <c r="B2036" t="s">
        <v>7023</v>
      </c>
      <c r="C2036" s="1" t="str">
        <f t="shared" si="153"/>
        <v>21:0098</v>
      </c>
      <c r="D2036" s="1" t="str">
        <f t="shared" si="154"/>
        <v>21:0041</v>
      </c>
      <c r="E2036" t="s">
        <v>7024</v>
      </c>
      <c r="F2036" t="s">
        <v>7025</v>
      </c>
      <c r="H2036">
        <v>65.421086500000001</v>
      </c>
      <c r="I2036">
        <v>-110.1710918</v>
      </c>
      <c r="J2036" s="1" t="str">
        <f t="shared" si="149"/>
        <v>Till</v>
      </c>
      <c r="K2036" s="1" t="str">
        <f t="shared" si="150"/>
        <v>&lt;2 micron</v>
      </c>
      <c r="L2036">
        <v>0.1</v>
      </c>
      <c r="M2036">
        <v>3.69</v>
      </c>
      <c r="N2036">
        <v>40</v>
      </c>
      <c r="O2036">
        <v>120</v>
      </c>
      <c r="P2036">
        <v>1</v>
      </c>
      <c r="Q2036">
        <v>1</v>
      </c>
      <c r="R2036">
        <v>0.26</v>
      </c>
      <c r="S2036">
        <v>0.25</v>
      </c>
      <c r="T2036">
        <v>39</v>
      </c>
      <c r="U2036">
        <v>118</v>
      </c>
      <c r="V2036">
        <v>146</v>
      </c>
      <c r="W2036">
        <v>4.3600000000000003</v>
      </c>
      <c r="X2036">
        <v>10</v>
      </c>
      <c r="Y2036">
        <v>0.5</v>
      </c>
      <c r="Z2036">
        <v>0.44</v>
      </c>
      <c r="AA2036">
        <v>20</v>
      </c>
      <c r="AB2036">
        <v>1.1299999999999999</v>
      </c>
      <c r="AC2036">
        <v>505</v>
      </c>
      <c r="AD2036">
        <v>2</v>
      </c>
      <c r="AE2036">
        <v>1.88</v>
      </c>
      <c r="AF2036">
        <v>64</v>
      </c>
      <c r="AH2036">
        <v>12</v>
      </c>
      <c r="AI2036">
        <v>1</v>
      </c>
      <c r="AJ2036">
        <v>6</v>
      </c>
      <c r="AK2036">
        <v>16</v>
      </c>
      <c r="AL2036">
        <v>0.06</v>
      </c>
      <c r="AN2036">
        <v>5</v>
      </c>
      <c r="AO2036">
        <v>76</v>
      </c>
      <c r="AP2036">
        <v>5</v>
      </c>
      <c r="AQ2036">
        <v>72</v>
      </c>
    </row>
    <row r="2037" spans="1:43" hidden="1" x14ac:dyDescent="0.25">
      <c r="A2037" t="s">
        <v>7026</v>
      </c>
      <c r="B2037" t="s">
        <v>7027</v>
      </c>
      <c r="C2037" s="1" t="str">
        <f t="shared" si="153"/>
        <v>21:0098</v>
      </c>
      <c r="D2037" s="1" t="str">
        <f t="shared" si="154"/>
        <v>21:0041</v>
      </c>
      <c r="E2037" t="s">
        <v>7028</v>
      </c>
      <c r="F2037" t="s">
        <v>7029</v>
      </c>
      <c r="H2037">
        <v>65.434569100000004</v>
      </c>
      <c r="I2037">
        <v>-110.108987</v>
      </c>
      <c r="J2037" s="1" t="str">
        <f t="shared" si="149"/>
        <v>Till</v>
      </c>
      <c r="K2037" s="1" t="str">
        <f t="shared" si="150"/>
        <v>&lt;2 micron</v>
      </c>
      <c r="L2037">
        <v>0.1</v>
      </c>
      <c r="M2037">
        <v>5.75</v>
      </c>
      <c r="N2037">
        <v>54</v>
      </c>
      <c r="O2037">
        <v>370</v>
      </c>
      <c r="P2037">
        <v>1</v>
      </c>
      <c r="Q2037">
        <v>1</v>
      </c>
      <c r="R2037">
        <v>0.42</v>
      </c>
      <c r="S2037">
        <v>0.25</v>
      </c>
      <c r="T2037">
        <v>44</v>
      </c>
      <c r="U2037">
        <v>178</v>
      </c>
      <c r="V2037">
        <v>208</v>
      </c>
      <c r="W2037">
        <v>7.45</v>
      </c>
      <c r="X2037">
        <v>20</v>
      </c>
      <c r="Y2037">
        <v>0.5</v>
      </c>
      <c r="Z2037">
        <v>1.25</v>
      </c>
      <c r="AA2037">
        <v>30</v>
      </c>
      <c r="AB2037">
        <v>2.66</v>
      </c>
      <c r="AC2037">
        <v>760</v>
      </c>
      <c r="AD2037">
        <v>5</v>
      </c>
      <c r="AE2037">
        <v>0.89</v>
      </c>
      <c r="AF2037">
        <v>118</v>
      </c>
      <c r="AH2037">
        <v>18</v>
      </c>
      <c r="AI2037">
        <v>1</v>
      </c>
      <c r="AJ2037">
        <v>13</v>
      </c>
      <c r="AK2037">
        <v>30</v>
      </c>
      <c r="AL2037">
        <v>0.25</v>
      </c>
      <c r="AN2037">
        <v>5</v>
      </c>
      <c r="AO2037">
        <v>142</v>
      </c>
      <c r="AP2037">
        <v>5</v>
      </c>
      <c r="AQ2037">
        <v>170</v>
      </c>
    </row>
    <row r="2038" spans="1:43" hidden="1" x14ac:dyDescent="0.25">
      <c r="A2038" t="s">
        <v>7030</v>
      </c>
      <c r="B2038" t="s">
        <v>7031</v>
      </c>
      <c r="C2038" s="1" t="str">
        <f t="shared" si="153"/>
        <v>21:0098</v>
      </c>
      <c r="D2038" s="1" t="str">
        <f t="shared" si="154"/>
        <v>21:0041</v>
      </c>
      <c r="E2038" t="s">
        <v>7032</v>
      </c>
      <c r="F2038" t="s">
        <v>7033</v>
      </c>
      <c r="H2038">
        <v>65.505477200000001</v>
      </c>
      <c r="I2038">
        <v>-110.03921099999999</v>
      </c>
      <c r="J2038" s="1" t="str">
        <f t="shared" si="149"/>
        <v>Till</v>
      </c>
      <c r="K2038" s="1" t="str">
        <f t="shared" si="150"/>
        <v>&lt;2 micron</v>
      </c>
      <c r="L2038">
        <v>0.1</v>
      </c>
      <c r="M2038">
        <v>5.71</v>
      </c>
      <c r="N2038">
        <v>34</v>
      </c>
      <c r="O2038">
        <v>280</v>
      </c>
      <c r="P2038">
        <v>1</v>
      </c>
      <c r="Q2038">
        <v>1</v>
      </c>
      <c r="R2038">
        <v>0.35</v>
      </c>
      <c r="S2038">
        <v>0.25</v>
      </c>
      <c r="T2038">
        <v>33</v>
      </c>
      <c r="U2038">
        <v>161</v>
      </c>
      <c r="V2038">
        <v>209</v>
      </c>
      <c r="W2038">
        <v>6.72</v>
      </c>
      <c r="X2038">
        <v>20</v>
      </c>
      <c r="Y2038">
        <v>0.5</v>
      </c>
      <c r="Z2038">
        <v>1.07</v>
      </c>
      <c r="AA2038">
        <v>20</v>
      </c>
      <c r="AB2038">
        <v>2.2200000000000002</v>
      </c>
      <c r="AC2038">
        <v>550</v>
      </c>
      <c r="AD2038">
        <v>8</v>
      </c>
      <c r="AE2038">
        <v>0.94</v>
      </c>
      <c r="AF2038">
        <v>104</v>
      </c>
      <c r="AH2038">
        <v>16</v>
      </c>
      <c r="AI2038">
        <v>1</v>
      </c>
      <c r="AJ2038">
        <v>12</v>
      </c>
      <c r="AK2038">
        <v>24</v>
      </c>
      <c r="AL2038">
        <v>0.24</v>
      </c>
      <c r="AN2038">
        <v>5</v>
      </c>
      <c r="AO2038">
        <v>136</v>
      </c>
      <c r="AP2038">
        <v>5</v>
      </c>
      <c r="AQ2038">
        <v>142</v>
      </c>
    </row>
    <row r="2039" spans="1:43" hidden="1" x14ac:dyDescent="0.25">
      <c r="A2039" t="s">
        <v>7034</v>
      </c>
      <c r="B2039" t="s">
        <v>7035</v>
      </c>
      <c r="C2039" s="1" t="str">
        <f t="shared" si="153"/>
        <v>21:0098</v>
      </c>
      <c r="D2039" s="1" t="str">
        <f t="shared" si="154"/>
        <v>21:0041</v>
      </c>
      <c r="E2039" t="s">
        <v>7036</v>
      </c>
      <c r="F2039" t="s">
        <v>7037</v>
      </c>
      <c r="H2039">
        <v>65.504273900000001</v>
      </c>
      <c r="I2039">
        <v>-110.2235744</v>
      </c>
      <c r="J2039" s="1" t="str">
        <f t="shared" si="149"/>
        <v>Till</v>
      </c>
      <c r="K2039" s="1" t="str">
        <f t="shared" si="150"/>
        <v>&lt;2 micron</v>
      </c>
      <c r="L2039">
        <v>0.1</v>
      </c>
      <c r="M2039">
        <v>3.65</v>
      </c>
      <c r="N2039">
        <v>28</v>
      </c>
      <c r="O2039">
        <v>100</v>
      </c>
      <c r="P2039">
        <v>0.5</v>
      </c>
      <c r="Q2039">
        <v>1</v>
      </c>
      <c r="R2039">
        <v>0.24</v>
      </c>
      <c r="S2039">
        <v>0.25</v>
      </c>
      <c r="T2039">
        <v>23</v>
      </c>
      <c r="U2039">
        <v>93</v>
      </c>
      <c r="V2039">
        <v>88</v>
      </c>
      <c r="W2039">
        <v>4.37</v>
      </c>
      <c r="X2039">
        <v>5</v>
      </c>
      <c r="Y2039">
        <v>0.5</v>
      </c>
      <c r="Z2039">
        <v>0.31</v>
      </c>
      <c r="AA2039">
        <v>20</v>
      </c>
      <c r="AB2039">
        <v>0.98</v>
      </c>
      <c r="AC2039">
        <v>345</v>
      </c>
      <c r="AD2039">
        <v>3</v>
      </c>
      <c r="AE2039">
        <v>2.21</v>
      </c>
      <c r="AF2039">
        <v>45</v>
      </c>
      <c r="AH2039">
        <v>10</v>
      </c>
      <c r="AI2039">
        <v>1</v>
      </c>
      <c r="AJ2039">
        <v>5</v>
      </c>
      <c r="AK2039">
        <v>13</v>
      </c>
      <c r="AL2039">
        <v>7.0000000000000007E-2</v>
      </c>
      <c r="AN2039">
        <v>5</v>
      </c>
      <c r="AO2039">
        <v>74</v>
      </c>
      <c r="AP2039">
        <v>5</v>
      </c>
      <c r="AQ2039">
        <v>56</v>
      </c>
    </row>
    <row r="2040" spans="1:43" hidden="1" x14ac:dyDescent="0.25">
      <c r="A2040" t="s">
        <v>7038</v>
      </c>
      <c r="B2040" t="s">
        <v>7039</v>
      </c>
      <c r="C2040" s="1" t="str">
        <f t="shared" si="153"/>
        <v>21:0098</v>
      </c>
      <c r="D2040" s="1" t="str">
        <f t="shared" si="154"/>
        <v>21:0041</v>
      </c>
      <c r="E2040" t="s">
        <v>7040</v>
      </c>
      <c r="F2040" t="s">
        <v>7041</v>
      </c>
      <c r="H2040">
        <v>65.402066099999999</v>
      </c>
      <c r="I2040">
        <v>-111.1057752</v>
      </c>
      <c r="J2040" s="1" t="str">
        <f t="shared" si="149"/>
        <v>Till</v>
      </c>
      <c r="K2040" s="1" t="str">
        <f t="shared" si="150"/>
        <v>&lt;2 micron</v>
      </c>
      <c r="L2040">
        <v>0.2</v>
      </c>
      <c r="M2040">
        <v>4.67</v>
      </c>
      <c r="N2040">
        <v>14</v>
      </c>
      <c r="O2040">
        <v>110</v>
      </c>
      <c r="P2040">
        <v>0.5</v>
      </c>
      <c r="Q2040">
        <v>1</v>
      </c>
      <c r="R2040">
        <v>0.13</v>
      </c>
      <c r="S2040">
        <v>0.25</v>
      </c>
      <c r="T2040">
        <v>11</v>
      </c>
      <c r="U2040">
        <v>113</v>
      </c>
      <c r="V2040">
        <v>60</v>
      </c>
      <c r="W2040">
        <v>5.0599999999999996</v>
      </c>
      <c r="X2040">
        <v>10</v>
      </c>
      <c r="Y2040">
        <v>0.5</v>
      </c>
      <c r="Z2040">
        <v>0.26</v>
      </c>
      <c r="AA2040">
        <v>20</v>
      </c>
      <c r="AB2040">
        <v>0.8</v>
      </c>
      <c r="AC2040">
        <v>200</v>
      </c>
      <c r="AD2040">
        <v>3</v>
      </c>
      <c r="AE2040">
        <v>1.47</v>
      </c>
      <c r="AF2040">
        <v>28</v>
      </c>
      <c r="AH2040">
        <v>8</v>
      </c>
      <c r="AI2040">
        <v>1</v>
      </c>
      <c r="AJ2040">
        <v>4</v>
      </c>
      <c r="AK2040">
        <v>12</v>
      </c>
      <c r="AL2040">
        <v>0.1</v>
      </c>
      <c r="AN2040">
        <v>5</v>
      </c>
      <c r="AO2040">
        <v>99</v>
      </c>
      <c r="AP2040">
        <v>5</v>
      </c>
      <c r="AQ2040">
        <v>42</v>
      </c>
    </row>
    <row r="2041" spans="1:43" hidden="1" x14ac:dyDescent="0.25">
      <c r="A2041" t="s">
        <v>7042</v>
      </c>
      <c r="B2041" t="s">
        <v>7043</v>
      </c>
      <c r="C2041" s="1" t="str">
        <f t="shared" si="153"/>
        <v>21:0098</v>
      </c>
      <c r="D2041" s="1" t="str">
        <f t="shared" si="154"/>
        <v>21:0041</v>
      </c>
      <c r="E2041" t="s">
        <v>7044</v>
      </c>
      <c r="F2041" t="s">
        <v>7045</v>
      </c>
      <c r="H2041">
        <v>65.478116400000005</v>
      </c>
      <c r="I2041">
        <v>-111.0898662</v>
      </c>
      <c r="J2041" s="1" t="str">
        <f t="shared" si="149"/>
        <v>Till</v>
      </c>
      <c r="K2041" s="1" t="str">
        <f t="shared" si="150"/>
        <v>&lt;2 micron</v>
      </c>
      <c r="L2041">
        <v>0.1</v>
      </c>
      <c r="M2041">
        <v>4.41</v>
      </c>
      <c r="N2041">
        <v>18</v>
      </c>
      <c r="O2041">
        <v>150</v>
      </c>
      <c r="P2041">
        <v>0.5</v>
      </c>
      <c r="Q2041">
        <v>1</v>
      </c>
      <c r="R2041">
        <v>0.32</v>
      </c>
      <c r="S2041">
        <v>0.25</v>
      </c>
      <c r="T2041">
        <v>25</v>
      </c>
      <c r="U2041">
        <v>109</v>
      </c>
      <c r="V2041">
        <v>110</v>
      </c>
      <c r="W2041">
        <v>4.91</v>
      </c>
      <c r="X2041">
        <v>10</v>
      </c>
      <c r="Y2041">
        <v>0.5</v>
      </c>
      <c r="Z2041">
        <v>0.54</v>
      </c>
      <c r="AA2041">
        <v>30</v>
      </c>
      <c r="AB2041">
        <v>1.42</v>
      </c>
      <c r="AC2041">
        <v>420</v>
      </c>
      <c r="AD2041">
        <v>2</v>
      </c>
      <c r="AE2041">
        <v>1.1100000000000001</v>
      </c>
      <c r="AF2041">
        <v>55</v>
      </c>
      <c r="AH2041">
        <v>10</v>
      </c>
      <c r="AI2041">
        <v>1</v>
      </c>
      <c r="AJ2041">
        <v>8</v>
      </c>
      <c r="AK2041">
        <v>18</v>
      </c>
      <c r="AL2041">
        <v>0.16</v>
      </c>
      <c r="AN2041">
        <v>5</v>
      </c>
      <c r="AO2041">
        <v>98</v>
      </c>
      <c r="AP2041">
        <v>5</v>
      </c>
      <c r="AQ2041">
        <v>86</v>
      </c>
    </row>
    <row r="2042" spans="1:43" hidden="1" x14ac:dyDescent="0.25">
      <c r="A2042" t="s">
        <v>7046</v>
      </c>
      <c r="B2042" t="s">
        <v>7047</v>
      </c>
      <c r="C2042" s="1" t="str">
        <f t="shared" si="153"/>
        <v>21:0098</v>
      </c>
      <c r="D2042" s="1" t="str">
        <f t="shared" si="154"/>
        <v>21:0041</v>
      </c>
      <c r="E2042" t="s">
        <v>7048</v>
      </c>
      <c r="F2042" t="s">
        <v>7049</v>
      </c>
      <c r="H2042">
        <v>65.474085900000006</v>
      </c>
      <c r="I2042">
        <v>-111.3193917</v>
      </c>
      <c r="J2042" s="1" t="str">
        <f t="shared" si="149"/>
        <v>Till</v>
      </c>
      <c r="K2042" s="1" t="str">
        <f t="shared" si="150"/>
        <v>&lt;2 micron</v>
      </c>
      <c r="L2042">
        <v>0.1</v>
      </c>
      <c r="M2042">
        <v>4.38</v>
      </c>
      <c r="N2042">
        <v>26</v>
      </c>
      <c r="O2042">
        <v>160</v>
      </c>
      <c r="P2042">
        <v>0.5</v>
      </c>
      <c r="Q2042">
        <v>1</v>
      </c>
      <c r="R2042">
        <v>0.37</v>
      </c>
      <c r="S2042">
        <v>0.25</v>
      </c>
      <c r="T2042">
        <v>32</v>
      </c>
      <c r="U2042">
        <v>126</v>
      </c>
      <c r="V2042">
        <v>120</v>
      </c>
      <c r="W2042">
        <v>5.86</v>
      </c>
      <c r="X2042">
        <v>10</v>
      </c>
      <c r="Y2042">
        <v>0.5</v>
      </c>
      <c r="Z2042">
        <v>0.77</v>
      </c>
      <c r="AA2042">
        <v>30</v>
      </c>
      <c r="AB2042">
        <v>1.92</v>
      </c>
      <c r="AC2042">
        <v>605</v>
      </c>
      <c r="AD2042">
        <v>2</v>
      </c>
      <c r="AE2042">
        <v>1.1000000000000001</v>
      </c>
      <c r="AF2042">
        <v>71</v>
      </c>
      <c r="AH2042">
        <v>14</v>
      </c>
      <c r="AI2042">
        <v>1</v>
      </c>
      <c r="AJ2042">
        <v>10</v>
      </c>
      <c r="AK2042">
        <v>20</v>
      </c>
      <c r="AL2042">
        <v>0.14000000000000001</v>
      </c>
      <c r="AN2042">
        <v>5</v>
      </c>
      <c r="AO2042">
        <v>112</v>
      </c>
      <c r="AP2042">
        <v>5</v>
      </c>
      <c r="AQ2042">
        <v>122</v>
      </c>
    </row>
    <row r="2043" spans="1:43" hidden="1" x14ac:dyDescent="0.25">
      <c r="A2043" t="s">
        <v>7050</v>
      </c>
      <c r="B2043" t="s">
        <v>7051</v>
      </c>
      <c r="C2043" s="1" t="str">
        <f t="shared" si="153"/>
        <v>21:0098</v>
      </c>
      <c r="D2043" s="1" t="str">
        <f t="shared" si="154"/>
        <v>21:0041</v>
      </c>
      <c r="E2043" t="s">
        <v>7052</v>
      </c>
      <c r="F2043" t="s">
        <v>7053</v>
      </c>
      <c r="H2043">
        <v>65.449302799999998</v>
      </c>
      <c r="I2043">
        <v>-111.42920030000001</v>
      </c>
      <c r="J2043" s="1" t="str">
        <f t="shared" si="149"/>
        <v>Till</v>
      </c>
      <c r="K2043" s="1" t="str">
        <f t="shared" si="150"/>
        <v>&lt;2 micron</v>
      </c>
      <c r="L2043">
        <v>0.1</v>
      </c>
      <c r="M2043">
        <v>3.87</v>
      </c>
      <c r="N2043">
        <v>12</v>
      </c>
      <c r="O2043">
        <v>130</v>
      </c>
      <c r="P2043">
        <v>0.5</v>
      </c>
      <c r="Q2043">
        <v>1</v>
      </c>
      <c r="R2043">
        <v>0.36</v>
      </c>
      <c r="S2043">
        <v>0.25</v>
      </c>
      <c r="T2043">
        <v>27</v>
      </c>
      <c r="U2043">
        <v>96</v>
      </c>
      <c r="V2043">
        <v>91</v>
      </c>
      <c r="W2043">
        <v>4.25</v>
      </c>
      <c r="X2043">
        <v>5</v>
      </c>
      <c r="Y2043">
        <v>0.5</v>
      </c>
      <c r="Z2043">
        <v>0.51</v>
      </c>
      <c r="AA2043">
        <v>30</v>
      </c>
      <c r="AB2043">
        <v>1.35</v>
      </c>
      <c r="AC2043">
        <v>455</v>
      </c>
      <c r="AD2043">
        <v>2</v>
      </c>
      <c r="AE2043">
        <v>1.35</v>
      </c>
      <c r="AF2043">
        <v>48</v>
      </c>
      <c r="AH2043">
        <v>10</v>
      </c>
      <c r="AI2043">
        <v>1</v>
      </c>
      <c r="AJ2043">
        <v>6</v>
      </c>
      <c r="AK2043">
        <v>19</v>
      </c>
      <c r="AL2043">
        <v>0.1</v>
      </c>
      <c r="AN2043">
        <v>5</v>
      </c>
      <c r="AO2043">
        <v>78</v>
      </c>
      <c r="AP2043">
        <v>5</v>
      </c>
      <c r="AQ2043">
        <v>80</v>
      </c>
    </row>
    <row r="2044" spans="1:43" hidden="1" x14ac:dyDescent="0.25">
      <c r="A2044" t="s">
        <v>7054</v>
      </c>
      <c r="B2044" t="s">
        <v>7055</v>
      </c>
      <c r="C2044" s="1" t="str">
        <f t="shared" si="153"/>
        <v>21:0098</v>
      </c>
      <c r="D2044" s="1" t="str">
        <f t="shared" si="154"/>
        <v>21:0041</v>
      </c>
      <c r="E2044" t="s">
        <v>7056</v>
      </c>
      <c r="F2044" t="s">
        <v>7057</v>
      </c>
      <c r="H2044">
        <v>65.382544600000003</v>
      </c>
      <c r="I2044">
        <v>-111.4947837</v>
      </c>
      <c r="J2044" s="1" t="str">
        <f t="shared" si="149"/>
        <v>Till</v>
      </c>
      <c r="K2044" s="1" t="str">
        <f t="shared" si="150"/>
        <v>&lt;2 micron</v>
      </c>
      <c r="L2044">
        <v>0.1</v>
      </c>
      <c r="M2044">
        <v>4.93</v>
      </c>
      <c r="N2044">
        <v>20</v>
      </c>
      <c r="O2044">
        <v>230</v>
      </c>
      <c r="P2044">
        <v>1</v>
      </c>
      <c r="Q2044">
        <v>1</v>
      </c>
      <c r="R2044">
        <v>0.43</v>
      </c>
      <c r="S2044">
        <v>0.25</v>
      </c>
      <c r="T2044">
        <v>39</v>
      </c>
      <c r="U2044">
        <v>154</v>
      </c>
      <c r="V2044">
        <v>162</v>
      </c>
      <c r="W2044">
        <v>6.69</v>
      </c>
      <c r="X2044">
        <v>20</v>
      </c>
      <c r="Y2044">
        <v>0.5</v>
      </c>
      <c r="Z2044">
        <v>1.45</v>
      </c>
      <c r="AA2044">
        <v>30</v>
      </c>
      <c r="AB2044">
        <v>2.56</v>
      </c>
      <c r="AC2044">
        <v>745</v>
      </c>
      <c r="AD2044">
        <v>4</v>
      </c>
      <c r="AE2044">
        <v>0.68</v>
      </c>
      <c r="AF2044">
        <v>97</v>
      </c>
      <c r="AH2044">
        <v>16</v>
      </c>
      <c r="AI2044">
        <v>1</v>
      </c>
      <c r="AJ2044">
        <v>12</v>
      </c>
      <c r="AK2044">
        <v>22</v>
      </c>
      <c r="AL2044">
        <v>0.3</v>
      </c>
      <c r="AN2044">
        <v>5</v>
      </c>
      <c r="AO2044">
        <v>133</v>
      </c>
      <c r="AP2044">
        <v>5</v>
      </c>
      <c r="AQ2044">
        <v>168</v>
      </c>
    </row>
    <row r="2045" spans="1:43" hidden="1" x14ac:dyDescent="0.25">
      <c r="A2045" t="s">
        <v>7058</v>
      </c>
      <c r="B2045" t="s">
        <v>7059</v>
      </c>
      <c r="C2045" s="1" t="str">
        <f t="shared" si="153"/>
        <v>21:0098</v>
      </c>
      <c r="D2045" s="1" t="str">
        <f t="shared" si="154"/>
        <v>21:0041</v>
      </c>
      <c r="E2045" t="s">
        <v>7060</v>
      </c>
      <c r="F2045" t="s">
        <v>7061</v>
      </c>
      <c r="H2045">
        <v>65.3873119</v>
      </c>
      <c r="I2045">
        <v>-111.3487209</v>
      </c>
      <c r="J2045" s="1" t="str">
        <f t="shared" si="149"/>
        <v>Till</v>
      </c>
      <c r="K2045" s="1" t="str">
        <f t="shared" si="150"/>
        <v>&lt;2 micron</v>
      </c>
      <c r="L2045">
        <v>0.1</v>
      </c>
      <c r="M2045">
        <v>3.62</v>
      </c>
      <c r="N2045">
        <v>14</v>
      </c>
      <c r="O2045">
        <v>190</v>
      </c>
      <c r="P2045">
        <v>0.5</v>
      </c>
      <c r="Q2045">
        <v>1</v>
      </c>
      <c r="R2045">
        <v>0.28999999999999998</v>
      </c>
      <c r="S2045">
        <v>0.25</v>
      </c>
      <c r="T2045">
        <v>34</v>
      </c>
      <c r="U2045">
        <v>107</v>
      </c>
      <c r="V2045">
        <v>67</v>
      </c>
      <c r="W2045">
        <v>4.45</v>
      </c>
      <c r="X2045">
        <v>5</v>
      </c>
      <c r="Y2045">
        <v>0.5</v>
      </c>
      <c r="Z2045">
        <v>0.69</v>
      </c>
      <c r="AA2045">
        <v>20</v>
      </c>
      <c r="AB2045">
        <v>1.49</v>
      </c>
      <c r="AC2045">
        <v>540</v>
      </c>
      <c r="AD2045">
        <v>2</v>
      </c>
      <c r="AE2045">
        <v>1.03</v>
      </c>
      <c r="AF2045">
        <v>59</v>
      </c>
      <c r="AH2045">
        <v>8</v>
      </c>
      <c r="AI2045">
        <v>1</v>
      </c>
      <c r="AJ2045">
        <v>7</v>
      </c>
      <c r="AK2045">
        <v>14</v>
      </c>
      <c r="AL2045">
        <v>0.12</v>
      </c>
      <c r="AN2045">
        <v>5</v>
      </c>
      <c r="AO2045">
        <v>87</v>
      </c>
      <c r="AP2045">
        <v>5</v>
      </c>
      <c r="AQ2045">
        <v>98</v>
      </c>
    </row>
    <row r="2046" spans="1:43" hidden="1" x14ac:dyDescent="0.25">
      <c r="A2046" t="s">
        <v>7062</v>
      </c>
      <c r="B2046" t="s">
        <v>7063</v>
      </c>
      <c r="C2046" s="1" t="str">
        <f t="shared" si="153"/>
        <v>21:0098</v>
      </c>
      <c r="D2046" s="1" t="str">
        <f t="shared" si="154"/>
        <v>21:0041</v>
      </c>
      <c r="E2046" t="s">
        <v>7064</v>
      </c>
      <c r="F2046" t="s">
        <v>7065</v>
      </c>
      <c r="H2046">
        <v>65.315112999999997</v>
      </c>
      <c r="I2046">
        <v>-111.65126859999999</v>
      </c>
      <c r="J2046" s="1" t="str">
        <f t="shared" si="149"/>
        <v>Till</v>
      </c>
      <c r="K2046" s="1" t="str">
        <f t="shared" si="150"/>
        <v>&lt;2 micron</v>
      </c>
      <c r="L2046">
        <v>0.1</v>
      </c>
      <c r="M2046">
        <v>4.5999999999999996</v>
      </c>
      <c r="N2046">
        <v>8</v>
      </c>
      <c r="O2046">
        <v>130</v>
      </c>
      <c r="P2046">
        <v>1</v>
      </c>
      <c r="Q2046">
        <v>1</v>
      </c>
      <c r="R2046">
        <v>0.26</v>
      </c>
      <c r="S2046">
        <v>0.25</v>
      </c>
      <c r="T2046">
        <v>20</v>
      </c>
      <c r="U2046">
        <v>121</v>
      </c>
      <c r="V2046">
        <v>75</v>
      </c>
      <c r="W2046">
        <v>5.56</v>
      </c>
      <c r="X2046">
        <v>10</v>
      </c>
      <c r="Y2046">
        <v>0.5</v>
      </c>
      <c r="Z2046">
        <v>0.52</v>
      </c>
      <c r="AA2046">
        <v>20</v>
      </c>
      <c r="AB2046">
        <v>1.43</v>
      </c>
      <c r="AC2046">
        <v>360</v>
      </c>
      <c r="AD2046">
        <v>2</v>
      </c>
      <c r="AE2046">
        <v>1.01</v>
      </c>
      <c r="AF2046">
        <v>50</v>
      </c>
      <c r="AH2046">
        <v>8</v>
      </c>
      <c r="AI2046">
        <v>1</v>
      </c>
      <c r="AJ2046">
        <v>7</v>
      </c>
      <c r="AK2046">
        <v>16</v>
      </c>
      <c r="AL2046">
        <v>0.21</v>
      </c>
      <c r="AN2046">
        <v>5</v>
      </c>
      <c r="AO2046">
        <v>111</v>
      </c>
      <c r="AP2046">
        <v>5</v>
      </c>
      <c r="AQ2046">
        <v>82</v>
      </c>
    </row>
    <row r="2047" spans="1:43" hidden="1" x14ac:dyDescent="0.25">
      <c r="A2047" t="s">
        <v>7066</v>
      </c>
      <c r="B2047" t="s">
        <v>7067</v>
      </c>
      <c r="C2047" s="1" t="str">
        <f t="shared" si="153"/>
        <v>21:0098</v>
      </c>
      <c r="D2047" s="1" t="str">
        <f t="shared" si="154"/>
        <v>21:0041</v>
      </c>
      <c r="E2047" t="s">
        <v>7068</v>
      </c>
      <c r="F2047" t="s">
        <v>7069</v>
      </c>
      <c r="H2047">
        <v>65.303485699999996</v>
      </c>
      <c r="I2047">
        <v>-111.7983902</v>
      </c>
      <c r="J2047" s="1" t="str">
        <f t="shared" si="149"/>
        <v>Till</v>
      </c>
      <c r="K2047" s="1" t="str">
        <f t="shared" si="150"/>
        <v>&lt;2 micron</v>
      </c>
      <c r="L2047">
        <v>0.1</v>
      </c>
      <c r="M2047">
        <v>5.34</v>
      </c>
      <c r="N2047">
        <v>6</v>
      </c>
      <c r="O2047">
        <v>210</v>
      </c>
      <c r="P2047">
        <v>1</v>
      </c>
      <c r="Q2047">
        <v>1</v>
      </c>
      <c r="R2047">
        <v>0.4</v>
      </c>
      <c r="S2047">
        <v>0.25</v>
      </c>
      <c r="T2047">
        <v>31</v>
      </c>
      <c r="U2047">
        <v>149</v>
      </c>
      <c r="V2047">
        <v>90</v>
      </c>
      <c r="W2047">
        <v>6.61</v>
      </c>
      <c r="X2047">
        <v>10</v>
      </c>
      <c r="Y2047">
        <v>0.5</v>
      </c>
      <c r="Z2047">
        <v>1.2</v>
      </c>
      <c r="AA2047">
        <v>30</v>
      </c>
      <c r="AB2047">
        <v>2.31</v>
      </c>
      <c r="AC2047">
        <v>660</v>
      </c>
      <c r="AD2047">
        <v>4</v>
      </c>
      <c r="AE2047">
        <v>0.7</v>
      </c>
      <c r="AF2047">
        <v>72</v>
      </c>
      <c r="AH2047">
        <v>18</v>
      </c>
      <c r="AI2047">
        <v>2</v>
      </c>
      <c r="AJ2047">
        <v>12</v>
      </c>
      <c r="AK2047">
        <v>23</v>
      </c>
      <c r="AL2047">
        <v>0.28999999999999998</v>
      </c>
      <c r="AN2047">
        <v>5</v>
      </c>
      <c r="AO2047">
        <v>142</v>
      </c>
      <c r="AP2047">
        <v>5</v>
      </c>
      <c r="AQ2047">
        <v>134</v>
      </c>
    </row>
    <row r="2048" spans="1:43" hidden="1" x14ac:dyDescent="0.25">
      <c r="A2048" t="s">
        <v>7070</v>
      </c>
      <c r="B2048" t="s">
        <v>7071</v>
      </c>
      <c r="C2048" s="1" t="str">
        <f t="shared" si="153"/>
        <v>21:0098</v>
      </c>
      <c r="D2048" s="1" t="str">
        <f t="shared" si="154"/>
        <v>21:0041</v>
      </c>
      <c r="E2048" t="s">
        <v>7072</v>
      </c>
      <c r="F2048" t="s">
        <v>7073</v>
      </c>
      <c r="H2048">
        <v>65.351289199999997</v>
      </c>
      <c r="I2048">
        <v>-111.9308857</v>
      </c>
      <c r="J2048" s="1" t="str">
        <f t="shared" si="149"/>
        <v>Till</v>
      </c>
      <c r="K2048" s="1" t="str">
        <f t="shared" si="150"/>
        <v>&lt;2 micron</v>
      </c>
      <c r="L2048">
        <v>0.1</v>
      </c>
      <c r="M2048">
        <v>4.84</v>
      </c>
      <c r="N2048">
        <v>12</v>
      </c>
      <c r="O2048">
        <v>240</v>
      </c>
      <c r="P2048">
        <v>1</v>
      </c>
      <c r="Q2048">
        <v>1</v>
      </c>
      <c r="R2048">
        <v>0.43</v>
      </c>
      <c r="S2048">
        <v>0.25</v>
      </c>
      <c r="T2048">
        <v>31</v>
      </c>
      <c r="U2048">
        <v>154</v>
      </c>
      <c r="V2048">
        <v>105</v>
      </c>
      <c r="W2048">
        <v>6.21</v>
      </c>
      <c r="X2048">
        <v>20</v>
      </c>
      <c r="Y2048">
        <v>0.5</v>
      </c>
      <c r="Z2048">
        <v>1.3</v>
      </c>
      <c r="AA2048">
        <v>30</v>
      </c>
      <c r="AB2048">
        <v>2.37</v>
      </c>
      <c r="AC2048">
        <v>630</v>
      </c>
      <c r="AD2048">
        <v>3</v>
      </c>
      <c r="AE2048">
        <v>0.57999999999999996</v>
      </c>
      <c r="AF2048">
        <v>77</v>
      </c>
      <c r="AH2048">
        <v>14</v>
      </c>
      <c r="AI2048">
        <v>1</v>
      </c>
      <c r="AJ2048">
        <v>12</v>
      </c>
      <c r="AK2048">
        <v>23</v>
      </c>
      <c r="AL2048">
        <v>0.28000000000000003</v>
      </c>
      <c r="AN2048">
        <v>5</v>
      </c>
      <c r="AO2048">
        <v>137</v>
      </c>
      <c r="AP2048">
        <v>5</v>
      </c>
      <c r="AQ2048">
        <v>146</v>
      </c>
    </row>
    <row r="2049" spans="1:43" hidden="1" x14ac:dyDescent="0.25">
      <c r="A2049" t="s">
        <v>7074</v>
      </c>
      <c r="B2049" t="s">
        <v>7075</v>
      </c>
      <c r="C2049" s="1" t="str">
        <f t="shared" si="153"/>
        <v>21:0098</v>
      </c>
      <c r="D2049" s="1" t="str">
        <f t="shared" si="154"/>
        <v>21:0041</v>
      </c>
      <c r="E2049" t="s">
        <v>7076</v>
      </c>
      <c r="F2049" t="s">
        <v>7077</v>
      </c>
      <c r="H2049">
        <v>65.379510100000005</v>
      </c>
      <c r="I2049">
        <v>-111.8405831</v>
      </c>
      <c r="J2049" s="1" t="str">
        <f t="shared" si="149"/>
        <v>Till</v>
      </c>
      <c r="K2049" s="1" t="str">
        <f t="shared" si="150"/>
        <v>&lt;2 micron</v>
      </c>
      <c r="L2049">
        <v>0.1</v>
      </c>
      <c r="M2049">
        <v>5.43</v>
      </c>
      <c r="N2049">
        <v>10</v>
      </c>
      <c r="O2049">
        <v>150</v>
      </c>
      <c r="P2049">
        <v>1</v>
      </c>
      <c r="Q2049">
        <v>1</v>
      </c>
      <c r="R2049">
        <v>0.23</v>
      </c>
      <c r="S2049">
        <v>0.25</v>
      </c>
      <c r="T2049">
        <v>29</v>
      </c>
      <c r="U2049">
        <v>117</v>
      </c>
      <c r="V2049">
        <v>82</v>
      </c>
      <c r="W2049">
        <v>6.51</v>
      </c>
      <c r="X2049">
        <v>10</v>
      </c>
      <c r="Y2049">
        <v>0.5</v>
      </c>
      <c r="Z2049">
        <v>0.57999999999999996</v>
      </c>
      <c r="AA2049">
        <v>30</v>
      </c>
      <c r="AB2049">
        <v>1.4</v>
      </c>
      <c r="AC2049">
        <v>435</v>
      </c>
      <c r="AD2049">
        <v>4</v>
      </c>
      <c r="AE2049">
        <v>1.1399999999999999</v>
      </c>
      <c r="AF2049">
        <v>52</v>
      </c>
      <c r="AH2049">
        <v>16</v>
      </c>
      <c r="AI2049">
        <v>1</v>
      </c>
      <c r="AJ2049">
        <v>8</v>
      </c>
      <c r="AK2049">
        <v>21</v>
      </c>
      <c r="AL2049">
        <v>0.08</v>
      </c>
      <c r="AN2049">
        <v>5</v>
      </c>
      <c r="AO2049">
        <v>140</v>
      </c>
      <c r="AP2049">
        <v>5</v>
      </c>
      <c r="AQ2049">
        <v>84</v>
      </c>
    </row>
    <row r="2050" spans="1:43" hidden="1" x14ac:dyDescent="0.25">
      <c r="A2050" t="s">
        <v>7078</v>
      </c>
      <c r="B2050" t="s">
        <v>7079</v>
      </c>
      <c r="C2050" s="1" t="str">
        <f t="shared" si="153"/>
        <v>21:0098</v>
      </c>
      <c r="D2050" s="1" t="str">
        <f t="shared" si="154"/>
        <v>21:0041</v>
      </c>
      <c r="E2050" t="s">
        <v>7080</v>
      </c>
      <c r="F2050" t="s">
        <v>7081</v>
      </c>
      <c r="H2050">
        <v>65.443539000000001</v>
      </c>
      <c r="I2050">
        <v>-111.8361664</v>
      </c>
      <c r="J2050" s="1" t="str">
        <f t="shared" si="149"/>
        <v>Till</v>
      </c>
      <c r="K2050" s="1" t="str">
        <f t="shared" si="150"/>
        <v>&lt;2 micron</v>
      </c>
      <c r="L2050">
        <v>0.1</v>
      </c>
      <c r="M2050">
        <v>4.0999999999999996</v>
      </c>
      <c r="N2050">
        <v>10</v>
      </c>
      <c r="O2050">
        <v>120</v>
      </c>
      <c r="P2050">
        <v>0.5</v>
      </c>
      <c r="Q2050">
        <v>1</v>
      </c>
      <c r="R2050">
        <v>0.3</v>
      </c>
      <c r="S2050">
        <v>0.25</v>
      </c>
      <c r="T2050">
        <v>23</v>
      </c>
      <c r="U2050">
        <v>110</v>
      </c>
      <c r="V2050">
        <v>83</v>
      </c>
      <c r="W2050">
        <v>5.28</v>
      </c>
      <c r="X2050">
        <v>10</v>
      </c>
      <c r="Y2050">
        <v>0.5</v>
      </c>
      <c r="Z2050">
        <v>0.46</v>
      </c>
      <c r="AA2050">
        <v>30</v>
      </c>
      <c r="AB2050">
        <v>1.39</v>
      </c>
      <c r="AC2050">
        <v>410</v>
      </c>
      <c r="AD2050">
        <v>2</v>
      </c>
      <c r="AE2050">
        <v>1.5</v>
      </c>
      <c r="AF2050">
        <v>47</v>
      </c>
      <c r="AH2050">
        <v>12</v>
      </c>
      <c r="AI2050">
        <v>1</v>
      </c>
      <c r="AJ2050">
        <v>7</v>
      </c>
      <c r="AK2050">
        <v>21</v>
      </c>
      <c r="AL2050">
        <v>0.09</v>
      </c>
      <c r="AN2050">
        <v>5</v>
      </c>
      <c r="AO2050">
        <v>105</v>
      </c>
      <c r="AP2050">
        <v>5</v>
      </c>
      <c r="AQ2050">
        <v>78</v>
      </c>
    </row>
    <row r="2051" spans="1:43" hidden="1" x14ac:dyDescent="0.25">
      <c r="A2051" t="s">
        <v>7082</v>
      </c>
      <c r="B2051" t="s">
        <v>7083</v>
      </c>
      <c r="C2051" s="1" t="str">
        <f t="shared" si="153"/>
        <v>21:0098</v>
      </c>
      <c r="D2051" s="1" t="str">
        <f t="shared" si="154"/>
        <v>21:0041</v>
      </c>
      <c r="E2051" t="s">
        <v>7084</v>
      </c>
      <c r="F2051" t="s">
        <v>7085</v>
      </c>
      <c r="H2051">
        <v>65.520423899999997</v>
      </c>
      <c r="I2051">
        <v>-111.96386099999999</v>
      </c>
      <c r="J2051" s="1" t="str">
        <f t="shared" si="149"/>
        <v>Till</v>
      </c>
      <c r="K2051" s="1" t="str">
        <f t="shared" si="150"/>
        <v>&lt;2 micron</v>
      </c>
      <c r="L2051">
        <v>0.1</v>
      </c>
      <c r="M2051">
        <v>3.86</v>
      </c>
      <c r="N2051">
        <v>8</v>
      </c>
      <c r="O2051">
        <v>120</v>
      </c>
      <c r="P2051">
        <v>0.5</v>
      </c>
      <c r="Q2051">
        <v>1</v>
      </c>
      <c r="R2051">
        <v>0.19</v>
      </c>
      <c r="S2051">
        <v>0.25</v>
      </c>
      <c r="T2051">
        <v>21</v>
      </c>
      <c r="U2051">
        <v>90</v>
      </c>
      <c r="V2051">
        <v>63</v>
      </c>
      <c r="W2051">
        <v>4.3600000000000003</v>
      </c>
      <c r="X2051">
        <v>10</v>
      </c>
      <c r="Y2051">
        <v>0.5</v>
      </c>
      <c r="Z2051">
        <v>0.41</v>
      </c>
      <c r="AA2051">
        <v>20</v>
      </c>
      <c r="AB2051">
        <v>1.1100000000000001</v>
      </c>
      <c r="AC2051">
        <v>350</v>
      </c>
      <c r="AD2051">
        <v>3</v>
      </c>
      <c r="AE2051">
        <v>0.87</v>
      </c>
      <c r="AF2051">
        <v>46</v>
      </c>
      <c r="AH2051">
        <v>8</v>
      </c>
      <c r="AI2051">
        <v>1</v>
      </c>
      <c r="AJ2051">
        <v>6</v>
      </c>
      <c r="AK2051">
        <v>16</v>
      </c>
      <c r="AL2051">
        <v>0.14000000000000001</v>
      </c>
      <c r="AN2051">
        <v>5</v>
      </c>
      <c r="AO2051">
        <v>84</v>
      </c>
      <c r="AP2051">
        <v>5</v>
      </c>
      <c r="AQ2051">
        <v>68</v>
      </c>
    </row>
    <row r="2052" spans="1:43" hidden="1" x14ac:dyDescent="0.25">
      <c r="A2052" t="s">
        <v>7086</v>
      </c>
      <c r="B2052" t="s">
        <v>7087</v>
      </c>
      <c r="C2052" s="1" t="str">
        <f t="shared" si="153"/>
        <v>21:0098</v>
      </c>
      <c r="D2052" s="1" t="str">
        <f t="shared" si="154"/>
        <v>21:0041</v>
      </c>
      <c r="E2052" t="s">
        <v>7088</v>
      </c>
      <c r="F2052" t="s">
        <v>7089</v>
      </c>
      <c r="H2052">
        <v>65.469982599999994</v>
      </c>
      <c r="I2052">
        <v>-111.70750940000001</v>
      </c>
      <c r="J2052" s="1" t="str">
        <f t="shared" si="149"/>
        <v>Till</v>
      </c>
      <c r="K2052" s="1" t="str">
        <f t="shared" si="150"/>
        <v>&lt;2 micron</v>
      </c>
      <c r="L2052">
        <v>0.1</v>
      </c>
      <c r="M2052">
        <v>4.76</v>
      </c>
      <c r="N2052">
        <v>20</v>
      </c>
      <c r="O2052">
        <v>150</v>
      </c>
      <c r="P2052">
        <v>1</v>
      </c>
      <c r="Q2052">
        <v>1</v>
      </c>
      <c r="R2052">
        <v>0.21</v>
      </c>
      <c r="S2052">
        <v>0.25</v>
      </c>
      <c r="T2052">
        <v>27</v>
      </c>
      <c r="U2052">
        <v>119</v>
      </c>
      <c r="V2052">
        <v>119</v>
      </c>
      <c r="W2052">
        <v>5.71</v>
      </c>
      <c r="X2052">
        <v>10</v>
      </c>
      <c r="Y2052">
        <v>0.5</v>
      </c>
      <c r="Z2052">
        <v>0.64</v>
      </c>
      <c r="AA2052">
        <v>20</v>
      </c>
      <c r="AB2052">
        <v>1.57</v>
      </c>
      <c r="AC2052">
        <v>405</v>
      </c>
      <c r="AD2052">
        <v>3</v>
      </c>
      <c r="AE2052">
        <v>0.66</v>
      </c>
      <c r="AF2052">
        <v>72</v>
      </c>
      <c r="AH2052">
        <v>14</v>
      </c>
      <c r="AI2052">
        <v>1</v>
      </c>
      <c r="AJ2052">
        <v>8</v>
      </c>
      <c r="AK2052">
        <v>13</v>
      </c>
      <c r="AL2052">
        <v>0.19</v>
      </c>
      <c r="AN2052">
        <v>5</v>
      </c>
      <c r="AO2052">
        <v>108</v>
      </c>
      <c r="AP2052">
        <v>5</v>
      </c>
      <c r="AQ2052">
        <v>94</v>
      </c>
    </row>
    <row r="2053" spans="1:43" hidden="1" x14ac:dyDescent="0.25">
      <c r="A2053" t="s">
        <v>7090</v>
      </c>
      <c r="B2053" t="s">
        <v>7091</v>
      </c>
      <c r="C2053" s="1" t="str">
        <f t="shared" si="153"/>
        <v>21:0098</v>
      </c>
      <c r="D2053" s="1" t="str">
        <f t="shared" si="154"/>
        <v>21:0041</v>
      </c>
      <c r="E2053" t="s">
        <v>7092</v>
      </c>
      <c r="F2053" t="s">
        <v>7093</v>
      </c>
      <c r="H2053">
        <v>65.4968954</v>
      </c>
      <c r="I2053">
        <v>-111.5432316</v>
      </c>
      <c r="J2053" s="1" t="str">
        <f t="shared" si="149"/>
        <v>Till</v>
      </c>
      <c r="K2053" s="1" t="str">
        <f t="shared" si="150"/>
        <v>&lt;2 micron</v>
      </c>
      <c r="L2053">
        <v>0.1</v>
      </c>
      <c r="M2053">
        <v>3.21</v>
      </c>
      <c r="N2053">
        <v>26</v>
      </c>
      <c r="O2053">
        <v>120</v>
      </c>
      <c r="P2053">
        <v>0.5</v>
      </c>
      <c r="Q2053">
        <v>1</v>
      </c>
      <c r="R2053">
        <v>0.25</v>
      </c>
      <c r="S2053">
        <v>0.25</v>
      </c>
      <c r="T2053">
        <v>34</v>
      </c>
      <c r="U2053">
        <v>84</v>
      </c>
      <c r="V2053">
        <v>126</v>
      </c>
      <c r="W2053">
        <v>3.86</v>
      </c>
      <c r="X2053">
        <v>5</v>
      </c>
      <c r="Y2053">
        <v>0.5</v>
      </c>
      <c r="Z2053">
        <v>0.45</v>
      </c>
      <c r="AA2053">
        <v>20</v>
      </c>
      <c r="AB2053">
        <v>1.04</v>
      </c>
      <c r="AC2053">
        <v>500</v>
      </c>
      <c r="AD2053">
        <v>2</v>
      </c>
      <c r="AE2053">
        <v>2.86</v>
      </c>
      <c r="AF2053">
        <v>56</v>
      </c>
      <c r="AH2053">
        <v>14</v>
      </c>
      <c r="AI2053">
        <v>1</v>
      </c>
      <c r="AJ2053">
        <v>6</v>
      </c>
      <c r="AK2053">
        <v>15</v>
      </c>
      <c r="AL2053">
        <v>0.02</v>
      </c>
      <c r="AN2053">
        <v>5</v>
      </c>
      <c r="AO2053">
        <v>66</v>
      </c>
      <c r="AP2053">
        <v>5</v>
      </c>
      <c r="AQ2053">
        <v>78</v>
      </c>
    </row>
    <row r="2054" spans="1:43" hidden="1" x14ac:dyDescent="0.25">
      <c r="A2054" t="s">
        <v>7094</v>
      </c>
      <c r="B2054" t="s">
        <v>7095</v>
      </c>
      <c r="C2054" s="1" t="str">
        <f t="shared" si="153"/>
        <v>21:0098</v>
      </c>
      <c r="D2054" s="1" t="str">
        <f t="shared" si="154"/>
        <v>21:0041</v>
      </c>
      <c r="E2054" t="s">
        <v>7096</v>
      </c>
      <c r="F2054" t="s">
        <v>7097</v>
      </c>
      <c r="H2054">
        <v>65.427751499999999</v>
      </c>
      <c r="I2054">
        <v>-111.5386532</v>
      </c>
      <c r="J2054" s="1" t="str">
        <f t="shared" si="149"/>
        <v>Till</v>
      </c>
      <c r="K2054" s="1" t="str">
        <f t="shared" si="150"/>
        <v>&lt;2 micron</v>
      </c>
      <c r="L2054">
        <v>0.1</v>
      </c>
      <c r="M2054">
        <v>3.72</v>
      </c>
      <c r="N2054">
        <v>32</v>
      </c>
      <c r="O2054">
        <v>110</v>
      </c>
      <c r="P2054">
        <v>0.5</v>
      </c>
      <c r="Q2054">
        <v>1</v>
      </c>
      <c r="R2054">
        <v>0.32</v>
      </c>
      <c r="S2054">
        <v>0.25</v>
      </c>
      <c r="T2054">
        <v>34</v>
      </c>
      <c r="U2054">
        <v>85</v>
      </c>
      <c r="V2054">
        <v>91</v>
      </c>
      <c r="W2054">
        <v>4.42</v>
      </c>
      <c r="X2054">
        <v>10</v>
      </c>
      <c r="Y2054">
        <v>0.5</v>
      </c>
      <c r="Z2054">
        <v>0.37</v>
      </c>
      <c r="AA2054">
        <v>30</v>
      </c>
      <c r="AB2054">
        <v>1.1299999999999999</v>
      </c>
      <c r="AC2054">
        <v>505</v>
      </c>
      <c r="AD2054">
        <v>2</v>
      </c>
      <c r="AE2054">
        <v>1.54</v>
      </c>
      <c r="AF2054">
        <v>56</v>
      </c>
      <c r="AH2054">
        <v>16</v>
      </c>
      <c r="AI2054">
        <v>1</v>
      </c>
      <c r="AJ2054">
        <v>5</v>
      </c>
      <c r="AK2054">
        <v>19</v>
      </c>
      <c r="AL2054">
        <v>0.04</v>
      </c>
      <c r="AN2054">
        <v>5</v>
      </c>
      <c r="AO2054">
        <v>77</v>
      </c>
      <c r="AP2054">
        <v>5</v>
      </c>
      <c r="AQ2054">
        <v>70</v>
      </c>
    </row>
    <row r="2055" spans="1:43" hidden="1" x14ac:dyDescent="0.25">
      <c r="A2055" t="s">
        <v>7098</v>
      </c>
      <c r="B2055" t="s">
        <v>7099</v>
      </c>
      <c r="C2055" s="1" t="str">
        <f t="shared" si="153"/>
        <v>21:0098</v>
      </c>
      <c r="D2055" s="1" t="str">
        <f t="shared" si="154"/>
        <v>21:0041</v>
      </c>
      <c r="E2055" t="s">
        <v>7100</v>
      </c>
      <c r="F2055" t="s">
        <v>7101</v>
      </c>
      <c r="H2055">
        <v>65.399059699999995</v>
      </c>
      <c r="I2055">
        <v>-111.7117559</v>
      </c>
      <c r="J2055" s="1" t="str">
        <f t="shared" si="149"/>
        <v>Till</v>
      </c>
      <c r="K2055" s="1" t="str">
        <f t="shared" si="150"/>
        <v>&lt;2 micron</v>
      </c>
      <c r="L2055">
        <v>0.1</v>
      </c>
      <c r="M2055">
        <v>3.77</v>
      </c>
      <c r="N2055">
        <v>10</v>
      </c>
      <c r="O2055">
        <v>120</v>
      </c>
      <c r="P2055">
        <v>0.5</v>
      </c>
      <c r="Q2055">
        <v>1</v>
      </c>
      <c r="R2055">
        <v>0.35</v>
      </c>
      <c r="S2055">
        <v>0.25</v>
      </c>
      <c r="T2055">
        <v>35</v>
      </c>
      <c r="U2055">
        <v>96</v>
      </c>
      <c r="V2055">
        <v>67</v>
      </c>
      <c r="W2055">
        <v>3.28</v>
      </c>
      <c r="X2055">
        <v>5</v>
      </c>
      <c r="Y2055">
        <v>0.5</v>
      </c>
      <c r="Z2055">
        <v>0.45</v>
      </c>
      <c r="AA2055">
        <v>20</v>
      </c>
      <c r="AB2055">
        <v>1.03</v>
      </c>
      <c r="AC2055">
        <v>450</v>
      </c>
      <c r="AD2055">
        <v>2</v>
      </c>
      <c r="AE2055">
        <v>1.56</v>
      </c>
      <c r="AF2055">
        <v>53</v>
      </c>
      <c r="AH2055">
        <v>12</v>
      </c>
      <c r="AI2055">
        <v>1</v>
      </c>
      <c r="AJ2055">
        <v>5</v>
      </c>
      <c r="AK2055">
        <v>21</v>
      </c>
      <c r="AL2055">
        <v>0.04</v>
      </c>
      <c r="AN2055">
        <v>5</v>
      </c>
      <c r="AO2055">
        <v>58</v>
      </c>
      <c r="AP2055">
        <v>5</v>
      </c>
      <c r="AQ2055">
        <v>62</v>
      </c>
    </row>
    <row r="2056" spans="1:43" hidden="1" x14ac:dyDescent="0.25">
      <c r="A2056" t="s">
        <v>7102</v>
      </c>
      <c r="B2056" t="s">
        <v>7103</v>
      </c>
      <c r="C2056" s="1" t="str">
        <f t="shared" si="153"/>
        <v>21:0098</v>
      </c>
      <c r="D2056" s="1" t="str">
        <f t="shared" si="154"/>
        <v>21:0041</v>
      </c>
      <c r="E2056" t="s">
        <v>7104</v>
      </c>
      <c r="F2056" t="s">
        <v>7105</v>
      </c>
      <c r="H2056">
        <v>65.326282399999997</v>
      </c>
      <c r="I2056">
        <v>-111.5551708</v>
      </c>
      <c r="J2056" s="1" t="str">
        <f t="shared" si="149"/>
        <v>Till</v>
      </c>
      <c r="K2056" s="1" t="str">
        <f t="shared" si="150"/>
        <v>&lt;2 micron</v>
      </c>
      <c r="L2056">
        <v>0.1</v>
      </c>
      <c r="M2056">
        <v>4.2300000000000004</v>
      </c>
      <c r="N2056">
        <v>12</v>
      </c>
      <c r="O2056">
        <v>160</v>
      </c>
      <c r="P2056">
        <v>1</v>
      </c>
      <c r="Q2056">
        <v>1</v>
      </c>
      <c r="R2056">
        <v>0.41</v>
      </c>
      <c r="S2056">
        <v>0.25</v>
      </c>
      <c r="T2056">
        <v>27</v>
      </c>
      <c r="U2056">
        <v>106</v>
      </c>
      <c r="V2056">
        <v>74</v>
      </c>
      <c r="W2056">
        <v>4.5199999999999996</v>
      </c>
      <c r="X2056">
        <v>10</v>
      </c>
      <c r="Y2056">
        <v>0.5</v>
      </c>
      <c r="Z2056">
        <v>0.69</v>
      </c>
      <c r="AA2056">
        <v>30</v>
      </c>
      <c r="AB2056">
        <v>1.5</v>
      </c>
      <c r="AC2056">
        <v>490</v>
      </c>
      <c r="AD2056">
        <v>1</v>
      </c>
      <c r="AE2056">
        <v>0.63</v>
      </c>
      <c r="AF2056">
        <v>55</v>
      </c>
      <c r="AH2056">
        <v>14</v>
      </c>
      <c r="AI2056">
        <v>1</v>
      </c>
      <c r="AJ2056">
        <v>8</v>
      </c>
      <c r="AK2056">
        <v>27</v>
      </c>
      <c r="AL2056">
        <v>0.18</v>
      </c>
      <c r="AN2056">
        <v>5</v>
      </c>
      <c r="AO2056">
        <v>90</v>
      </c>
      <c r="AP2056">
        <v>5</v>
      </c>
      <c r="AQ2056">
        <v>94</v>
      </c>
    </row>
    <row r="2057" spans="1:43" hidden="1" x14ac:dyDescent="0.25">
      <c r="A2057" t="s">
        <v>7106</v>
      </c>
      <c r="B2057" t="s">
        <v>7107</v>
      </c>
      <c r="C2057" s="1" t="str">
        <f t="shared" si="153"/>
        <v>21:0098</v>
      </c>
      <c r="D2057" s="1" t="str">
        <f t="shared" si="154"/>
        <v>21:0041</v>
      </c>
      <c r="E2057" t="s">
        <v>7104</v>
      </c>
      <c r="F2057" t="s">
        <v>7108</v>
      </c>
      <c r="H2057">
        <v>65.326282399999997</v>
      </c>
      <c r="I2057">
        <v>-111.5551708</v>
      </c>
      <c r="J2057" s="1" t="str">
        <f t="shared" si="149"/>
        <v>Till</v>
      </c>
      <c r="K2057" s="1" t="str">
        <f t="shared" si="150"/>
        <v>&lt;2 micron</v>
      </c>
      <c r="L2057">
        <v>0.1</v>
      </c>
      <c r="M2057">
        <v>3.66</v>
      </c>
      <c r="N2057">
        <v>18</v>
      </c>
      <c r="O2057">
        <v>130</v>
      </c>
      <c r="P2057">
        <v>0.5</v>
      </c>
      <c r="Q2057">
        <v>1</v>
      </c>
      <c r="R2057">
        <v>0.28999999999999998</v>
      </c>
      <c r="S2057">
        <v>0.25</v>
      </c>
      <c r="T2057">
        <v>26</v>
      </c>
      <c r="U2057">
        <v>98</v>
      </c>
      <c r="V2057">
        <v>70</v>
      </c>
      <c r="W2057">
        <v>4.17</v>
      </c>
      <c r="X2057">
        <v>10</v>
      </c>
      <c r="Y2057">
        <v>0.5</v>
      </c>
      <c r="Z2057">
        <v>0.57999999999999996</v>
      </c>
      <c r="AA2057">
        <v>20</v>
      </c>
      <c r="AB2057">
        <v>1.36</v>
      </c>
      <c r="AC2057">
        <v>450</v>
      </c>
      <c r="AD2057">
        <v>1</v>
      </c>
      <c r="AE2057">
        <v>0.54</v>
      </c>
      <c r="AF2057">
        <v>57</v>
      </c>
      <c r="AH2057">
        <v>12</v>
      </c>
      <c r="AI2057">
        <v>1</v>
      </c>
      <c r="AJ2057">
        <v>7</v>
      </c>
      <c r="AK2057">
        <v>16</v>
      </c>
      <c r="AL2057">
        <v>0.15</v>
      </c>
      <c r="AN2057">
        <v>5</v>
      </c>
      <c r="AO2057">
        <v>79</v>
      </c>
      <c r="AP2057">
        <v>5</v>
      </c>
      <c r="AQ2057">
        <v>88</v>
      </c>
    </row>
    <row r="2058" spans="1:43" hidden="1" x14ac:dyDescent="0.25">
      <c r="A2058" t="s">
        <v>7109</v>
      </c>
      <c r="B2058" t="s">
        <v>7110</v>
      </c>
      <c r="C2058" s="1" t="str">
        <f t="shared" si="153"/>
        <v>21:0098</v>
      </c>
      <c r="D2058" s="1" t="str">
        <f t="shared" si="154"/>
        <v>21:0041</v>
      </c>
      <c r="E2058" t="s">
        <v>7111</v>
      </c>
      <c r="F2058" t="s">
        <v>7112</v>
      </c>
      <c r="H2058">
        <v>65.248159999999999</v>
      </c>
      <c r="I2058">
        <v>-111.4725117</v>
      </c>
      <c r="J2058" s="1" t="str">
        <f t="shared" si="149"/>
        <v>Till</v>
      </c>
      <c r="K2058" s="1" t="str">
        <f t="shared" si="150"/>
        <v>&lt;2 micron</v>
      </c>
      <c r="L2058">
        <v>0.1</v>
      </c>
      <c r="M2058">
        <v>5</v>
      </c>
      <c r="N2058">
        <v>8</v>
      </c>
      <c r="O2058">
        <v>200</v>
      </c>
      <c r="P2058">
        <v>1.5</v>
      </c>
      <c r="Q2058">
        <v>1</v>
      </c>
      <c r="R2058">
        <v>0.28000000000000003</v>
      </c>
      <c r="S2058">
        <v>0.25</v>
      </c>
      <c r="T2058">
        <v>34</v>
      </c>
      <c r="U2058">
        <v>132</v>
      </c>
      <c r="V2058">
        <v>125</v>
      </c>
      <c r="W2058">
        <v>5.89</v>
      </c>
      <c r="X2058">
        <v>10</v>
      </c>
      <c r="Y2058">
        <v>0.5</v>
      </c>
      <c r="Z2058">
        <v>1.08</v>
      </c>
      <c r="AA2058">
        <v>30</v>
      </c>
      <c r="AB2058">
        <v>1.93</v>
      </c>
      <c r="AC2058">
        <v>620</v>
      </c>
      <c r="AD2058">
        <v>3</v>
      </c>
      <c r="AE2058">
        <v>1.03</v>
      </c>
      <c r="AF2058">
        <v>72</v>
      </c>
      <c r="AH2058">
        <v>18</v>
      </c>
      <c r="AI2058">
        <v>1</v>
      </c>
      <c r="AJ2058">
        <v>11</v>
      </c>
      <c r="AK2058">
        <v>20</v>
      </c>
      <c r="AL2058">
        <v>0.09</v>
      </c>
      <c r="AN2058">
        <v>5</v>
      </c>
      <c r="AO2058">
        <v>122</v>
      </c>
      <c r="AP2058">
        <v>5</v>
      </c>
      <c r="AQ2058">
        <v>140</v>
      </c>
    </row>
    <row r="2059" spans="1:43" hidden="1" x14ac:dyDescent="0.25">
      <c r="A2059" t="s">
        <v>7113</v>
      </c>
      <c r="B2059" t="s">
        <v>7114</v>
      </c>
      <c r="C2059" s="1" t="str">
        <f t="shared" si="153"/>
        <v>21:0098</v>
      </c>
      <c r="D2059" s="1" t="str">
        <f>HYPERLINK("http://geochem.nrcan.gc.ca/cdogs/content/svy/svy_e.htm", "")</f>
        <v/>
      </c>
      <c r="G2059" s="1" t="str">
        <f>HYPERLINK("http://geochem.nrcan.gc.ca/cdogs/content/cr_/cr_00129_e.htm", "129")</f>
        <v>129</v>
      </c>
      <c r="J2059" t="s">
        <v>2479</v>
      </c>
      <c r="K2059" t="s">
        <v>2480</v>
      </c>
      <c r="L2059">
        <v>0.1</v>
      </c>
      <c r="M2059">
        <v>0.89</v>
      </c>
      <c r="N2059">
        <v>4</v>
      </c>
      <c r="O2059">
        <v>30</v>
      </c>
      <c r="P2059">
        <v>0.25</v>
      </c>
      <c r="Q2059">
        <v>1</v>
      </c>
      <c r="R2059">
        <v>0.42</v>
      </c>
      <c r="S2059">
        <v>0.25</v>
      </c>
      <c r="T2059">
        <v>6</v>
      </c>
      <c r="U2059">
        <v>25</v>
      </c>
      <c r="V2059">
        <v>29</v>
      </c>
      <c r="W2059">
        <v>1.57</v>
      </c>
      <c r="X2059">
        <v>5</v>
      </c>
      <c r="Y2059">
        <v>0.5</v>
      </c>
      <c r="Z2059">
        <v>0.05</v>
      </c>
      <c r="AA2059">
        <v>10</v>
      </c>
      <c r="AB2059">
        <v>0.4</v>
      </c>
      <c r="AC2059">
        <v>220</v>
      </c>
      <c r="AD2059">
        <v>0.5</v>
      </c>
      <c r="AE2059">
        <v>0.01</v>
      </c>
      <c r="AF2059">
        <v>15</v>
      </c>
      <c r="AH2059">
        <v>4</v>
      </c>
      <c r="AI2059">
        <v>1</v>
      </c>
      <c r="AJ2059">
        <v>4</v>
      </c>
      <c r="AK2059">
        <v>22</v>
      </c>
      <c r="AL2059">
        <v>0.08</v>
      </c>
      <c r="AN2059">
        <v>5</v>
      </c>
      <c r="AO2059">
        <v>30</v>
      </c>
      <c r="AP2059">
        <v>5</v>
      </c>
      <c r="AQ2059">
        <v>22</v>
      </c>
    </row>
    <row r="2060" spans="1:43" hidden="1" x14ac:dyDescent="0.25">
      <c r="A2060" t="s">
        <v>7115</v>
      </c>
      <c r="B2060" t="s">
        <v>7116</v>
      </c>
      <c r="C2060" s="1" t="str">
        <f t="shared" ref="C2060:C2091" si="155">HYPERLINK("http://geochem.nrcan.gc.ca/cdogs/content/bdl/bdl210100_e.htm", "21:0100")</f>
        <v>21:0100</v>
      </c>
      <c r="D2060" s="1" t="str">
        <f t="shared" ref="D2060:D2091" si="156">HYPERLINK("http://geochem.nrcan.gc.ca/cdogs/content/svy/svy210044_e.htm", "21:0044")</f>
        <v>21:0044</v>
      </c>
      <c r="E2060" t="s">
        <v>7117</v>
      </c>
      <c r="F2060" t="s">
        <v>7118</v>
      </c>
      <c r="H2060">
        <v>67.301703900000007</v>
      </c>
      <c r="I2060">
        <v>-114.0349834</v>
      </c>
      <c r="J2060" s="1" t="str">
        <f t="shared" ref="J2060:J2123" si="157">HYPERLINK("http://geochem.nrcan.gc.ca/cdogs/content/kwd/kwd020044_e.htm", "Till")</f>
        <v>Till</v>
      </c>
      <c r="K2060" s="1" t="str">
        <f t="shared" ref="K2060:K2123" si="158">HYPERLINK("http://geochem.nrcan.gc.ca/cdogs/content/kwd/kwd080003_e.htm", "&lt;2 micron")</f>
        <v>&lt;2 micron</v>
      </c>
      <c r="L2060">
        <v>0.1</v>
      </c>
      <c r="M2060">
        <v>3.45</v>
      </c>
      <c r="N2060">
        <v>12</v>
      </c>
      <c r="O2060">
        <v>320</v>
      </c>
      <c r="P2060">
        <v>0.5</v>
      </c>
      <c r="Q2060">
        <v>1</v>
      </c>
      <c r="R2060">
        <v>1.04</v>
      </c>
      <c r="T2060">
        <v>18</v>
      </c>
      <c r="U2060">
        <v>53</v>
      </c>
      <c r="V2060">
        <v>69</v>
      </c>
      <c r="W2060">
        <v>4.84</v>
      </c>
      <c r="X2060">
        <v>5</v>
      </c>
      <c r="Y2060">
        <v>0.5</v>
      </c>
      <c r="Z2060">
        <v>0.78</v>
      </c>
      <c r="AA2060">
        <v>40</v>
      </c>
      <c r="AB2060">
        <v>2.17</v>
      </c>
      <c r="AC2060">
        <v>595</v>
      </c>
      <c r="AD2060">
        <v>0.5</v>
      </c>
      <c r="AE2060">
        <v>0.26</v>
      </c>
      <c r="AF2060">
        <v>35</v>
      </c>
      <c r="AH2060">
        <v>14</v>
      </c>
      <c r="AI2060">
        <v>1</v>
      </c>
      <c r="AJ2060">
        <v>6</v>
      </c>
      <c r="AK2060">
        <v>15</v>
      </c>
      <c r="AL2060">
        <v>0.06</v>
      </c>
      <c r="AO2060">
        <v>47</v>
      </c>
      <c r="AQ2060">
        <v>90</v>
      </c>
    </row>
    <row r="2061" spans="1:43" hidden="1" x14ac:dyDescent="0.25">
      <c r="A2061" t="s">
        <v>7119</v>
      </c>
      <c r="B2061" t="s">
        <v>7120</v>
      </c>
      <c r="C2061" s="1" t="str">
        <f t="shared" si="155"/>
        <v>21:0100</v>
      </c>
      <c r="D2061" s="1" t="str">
        <f t="shared" si="156"/>
        <v>21:0044</v>
      </c>
      <c r="E2061" t="s">
        <v>7121</v>
      </c>
      <c r="F2061" t="s">
        <v>7122</v>
      </c>
      <c r="H2061">
        <v>67.294711300000003</v>
      </c>
      <c r="I2061">
        <v>-114.1229635</v>
      </c>
      <c r="J2061" s="1" t="str">
        <f t="shared" si="157"/>
        <v>Till</v>
      </c>
      <c r="K2061" s="1" t="str">
        <f t="shared" si="158"/>
        <v>&lt;2 micron</v>
      </c>
      <c r="L2061">
        <v>1.2</v>
      </c>
      <c r="M2061">
        <v>3.66</v>
      </c>
      <c r="N2061">
        <v>50</v>
      </c>
      <c r="O2061">
        <v>460</v>
      </c>
      <c r="P2061">
        <v>1.5</v>
      </c>
      <c r="Q2061">
        <v>1</v>
      </c>
      <c r="R2061">
        <v>0.53</v>
      </c>
      <c r="T2061">
        <v>62</v>
      </c>
      <c r="U2061">
        <v>55</v>
      </c>
      <c r="V2061">
        <v>606</v>
      </c>
      <c r="W2061">
        <v>7.13</v>
      </c>
      <c r="X2061">
        <v>5</v>
      </c>
      <c r="Y2061">
        <v>0.5</v>
      </c>
      <c r="Z2061">
        <v>0.64</v>
      </c>
      <c r="AA2061">
        <v>40</v>
      </c>
      <c r="AB2061">
        <v>1.92</v>
      </c>
      <c r="AC2061">
        <v>1035</v>
      </c>
      <c r="AD2061">
        <v>3</v>
      </c>
      <c r="AE2061">
        <v>0.57999999999999996</v>
      </c>
      <c r="AF2061">
        <v>127</v>
      </c>
      <c r="AH2061">
        <v>46</v>
      </c>
      <c r="AI2061">
        <v>1</v>
      </c>
      <c r="AJ2061">
        <v>9</v>
      </c>
      <c r="AK2061">
        <v>11</v>
      </c>
      <c r="AL2061">
        <v>0.04</v>
      </c>
      <c r="AO2061">
        <v>50</v>
      </c>
      <c r="AQ2061">
        <v>114</v>
      </c>
    </row>
    <row r="2062" spans="1:43" hidden="1" x14ac:dyDescent="0.25">
      <c r="A2062" t="s">
        <v>7123</v>
      </c>
      <c r="B2062" t="s">
        <v>7124</v>
      </c>
      <c r="C2062" s="1" t="str">
        <f t="shared" si="155"/>
        <v>21:0100</v>
      </c>
      <c r="D2062" s="1" t="str">
        <f t="shared" si="156"/>
        <v>21:0044</v>
      </c>
      <c r="E2062" t="s">
        <v>7125</v>
      </c>
      <c r="F2062" t="s">
        <v>7126</v>
      </c>
      <c r="H2062">
        <v>67.2631023</v>
      </c>
      <c r="I2062">
        <v>-114.1518121</v>
      </c>
      <c r="J2062" s="1" t="str">
        <f t="shared" si="157"/>
        <v>Till</v>
      </c>
      <c r="K2062" s="1" t="str">
        <f t="shared" si="158"/>
        <v>&lt;2 micron</v>
      </c>
      <c r="L2062">
        <v>0.1</v>
      </c>
      <c r="M2062">
        <v>2.9</v>
      </c>
      <c r="N2062">
        <v>10</v>
      </c>
      <c r="O2062">
        <v>350</v>
      </c>
      <c r="P2062">
        <v>1</v>
      </c>
      <c r="Q2062">
        <v>1</v>
      </c>
      <c r="R2062">
        <v>2.85</v>
      </c>
      <c r="T2062">
        <v>18</v>
      </c>
      <c r="U2062">
        <v>43</v>
      </c>
      <c r="V2062">
        <v>79</v>
      </c>
      <c r="W2062">
        <v>4.54</v>
      </c>
      <c r="X2062">
        <v>5</v>
      </c>
      <c r="Y2062">
        <v>0.5</v>
      </c>
      <c r="Z2062">
        <v>0.73</v>
      </c>
      <c r="AA2062">
        <v>30</v>
      </c>
      <c r="AB2062">
        <v>3.01</v>
      </c>
      <c r="AC2062">
        <v>840</v>
      </c>
      <c r="AD2062">
        <v>0.5</v>
      </c>
      <c r="AE2062">
        <v>0.26</v>
      </c>
      <c r="AF2062">
        <v>35</v>
      </c>
      <c r="AH2062">
        <v>12</v>
      </c>
      <c r="AI2062">
        <v>1</v>
      </c>
      <c r="AJ2062">
        <v>6</v>
      </c>
      <c r="AK2062">
        <v>13</v>
      </c>
      <c r="AL2062">
        <v>0.05</v>
      </c>
      <c r="AO2062">
        <v>43</v>
      </c>
      <c r="AQ2062">
        <v>84</v>
      </c>
    </row>
    <row r="2063" spans="1:43" hidden="1" x14ac:dyDescent="0.25">
      <c r="A2063" t="s">
        <v>7127</v>
      </c>
      <c r="B2063" t="s">
        <v>7128</v>
      </c>
      <c r="C2063" s="1" t="str">
        <f t="shared" si="155"/>
        <v>21:0100</v>
      </c>
      <c r="D2063" s="1" t="str">
        <f t="shared" si="156"/>
        <v>21:0044</v>
      </c>
      <c r="E2063" t="s">
        <v>7129</v>
      </c>
      <c r="F2063" t="s">
        <v>7130</v>
      </c>
      <c r="H2063">
        <v>67.310167899999996</v>
      </c>
      <c r="I2063">
        <v>-114.2525899</v>
      </c>
      <c r="J2063" s="1" t="str">
        <f t="shared" si="157"/>
        <v>Till</v>
      </c>
      <c r="K2063" s="1" t="str">
        <f t="shared" si="158"/>
        <v>&lt;2 micron</v>
      </c>
      <c r="L2063">
        <v>0.1</v>
      </c>
      <c r="M2063">
        <v>3.97</v>
      </c>
      <c r="N2063">
        <v>22</v>
      </c>
      <c r="O2063">
        <v>540</v>
      </c>
      <c r="P2063">
        <v>1.5</v>
      </c>
      <c r="Q2063">
        <v>1</v>
      </c>
      <c r="R2063">
        <v>0.65</v>
      </c>
      <c r="T2063">
        <v>19</v>
      </c>
      <c r="U2063">
        <v>55</v>
      </c>
      <c r="V2063">
        <v>147</v>
      </c>
      <c r="W2063">
        <v>6.2</v>
      </c>
      <c r="X2063">
        <v>5</v>
      </c>
      <c r="Y2063">
        <v>1</v>
      </c>
      <c r="Z2063">
        <v>0.62</v>
      </c>
      <c r="AA2063">
        <v>40</v>
      </c>
      <c r="AB2063">
        <v>2.02</v>
      </c>
      <c r="AC2063">
        <v>725</v>
      </c>
      <c r="AD2063">
        <v>0.5</v>
      </c>
      <c r="AE2063">
        <v>0.77</v>
      </c>
      <c r="AF2063">
        <v>38</v>
      </c>
      <c r="AH2063">
        <v>24</v>
      </c>
      <c r="AI2063">
        <v>1</v>
      </c>
      <c r="AJ2063">
        <v>11</v>
      </c>
      <c r="AK2063">
        <v>11</v>
      </c>
      <c r="AL2063">
        <v>0.05</v>
      </c>
      <c r="AO2063">
        <v>65</v>
      </c>
      <c r="AQ2063">
        <v>134</v>
      </c>
    </row>
    <row r="2064" spans="1:43" hidden="1" x14ac:dyDescent="0.25">
      <c r="A2064" t="s">
        <v>7131</v>
      </c>
      <c r="B2064" t="s">
        <v>7132</v>
      </c>
      <c r="C2064" s="1" t="str">
        <f t="shared" si="155"/>
        <v>21:0100</v>
      </c>
      <c r="D2064" s="1" t="str">
        <f t="shared" si="156"/>
        <v>21:0044</v>
      </c>
      <c r="E2064" t="s">
        <v>7133</v>
      </c>
      <c r="F2064" t="s">
        <v>7134</v>
      </c>
      <c r="H2064">
        <v>67.248652899999996</v>
      </c>
      <c r="I2064">
        <v>-114.3048653</v>
      </c>
      <c r="J2064" s="1" t="str">
        <f t="shared" si="157"/>
        <v>Till</v>
      </c>
      <c r="K2064" s="1" t="str">
        <f t="shared" si="158"/>
        <v>&lt;2 micron</v>
      </c>
      <c r="L2064">
        <v>0.1</v>
      </c>
      <c r="M2064">
        <v>4.01</v>
      </c>
      <c r="N2064">
        <v>14</v>
      </c>
      <c r="O2064">
        <v>510</v>
      </c>
      <c r="P2064">
        <v>1</v>
      </c>
      <c r="Q2064">
        <v>1</v>
      </c>
      <c r="R2064">
        <v>1.98</v>
      </c>
      <c r="T2064">
        <v>18</v>
      </c>
      <c r="U2064">
        <v>59</v>
      </c>
      <c r="V2064">
        <v>91</v>
      </c>
      <c r="W2064">
        <v>4.87</v>
      </c>
      <c r="X2064">
        <v>5</v>
      </c>
      <c r="Y2064">
        <v>1</v>
      </c>
      <c r="Z2064">
        <v>1.04</v>
      </c>
      <c r="AA2064">
        <v>30</v>
      </c>
      <c r="AB2064">
        <v>3.04</v>
      </c>
      <c r="AC2064">
        <v>670</v>
      </c>
      <c r="AD2064">
        <v>0.5</v>
      </c>
      <c r="AE2064">
        <v>0.3</v>
      </c>
      <c r="AF2064">
        <v>38</v>
      </c>
      <c r="AH2064">
        <v>28</v>
      </c>
      <c r="AI2064">
        <v>1</v>
      </c>
      <c r="AJ2064">
        <v>7</v>
      </c>
      <c r="AK2064">
        <v>12</v>
      </c>
      <c r="AL2064">
        <v>0.05</v>
      </c>
      <c r="AO2064">
        <v>53</v>
      </c>
      <c r="AQ2064">
        <v>126</v>
      </c>
    </row>
    <row r="2065" spans="1:43" hidden="1" x14ac:dyDescent="0.25">
      <c r="A2065" t="s">
        <v>7135</v>
      </c>
      <c r="B2065" t="s">
        <v>7136</v>
      </c>
      <c r="C2065" s="1" t="str">
        <f t="shared" si="155"/>
        <v>21:0100</v>
      </c>
      <c r="D2065" s="1" t="str">
        <f t="shared" si="156"/>
        <v>21:0044</v>
      </c>
      <c r="E2065" t="s">
        <v>7133</v>
      </c>
      <c r="F2065" t="s">
        <v>7137</v>
      </c>
      <c r="H2065">
        <v>67.248652899999996</v>
      </c>
      <c r="I2065">
        <v>-114.3048653</v>
      </c>
      <c r="J2065" s="1" t="str">
        <f t="shared" si="157"/>
        <v>Till</v>
      </c>
      <c r="K2065" s="1" t="str">
        <f t="shared" si="158"/>
        <v>&lt;2 micron</v>
      </c>
      <c r="L2065">
        <v>0.1</v>
      </c>
      <c r="M2065">
        <v>3.61</v>
      </c>
      <c r="N2065">
        <v>1</v>
      </c>
      <c r="O2065">
        <v>450</v>
      </c>
      <c r="P2065">
        <v>1</v>
      </c>
      <c r="Q2065">
        <v>1</v>
      </c>
      <c r="R2065">
        <v>1.99</v>
      </c>
      <c r="T2065">
        <v>20</v>
      </c>
      <c r="U2065">
        <v>52</v>
      </c>
      <c r="V2065">
        <v>86</v>
      </c>
      <c r="W2065">
        <v>4.9400000000000004</v>
      </c>
      <c r="X2065">
        <v>10</v>
      </c>
      <c r="Y2065">
        <v>0.5</v>
      </c>
      <c r="Z2065">
        <v>0.78</v>
      </c>
      <c r="AA2065">
        <v>20</v>
      </c>
      <c r="AB2065">
        <v>3.14</v>
      </c>
      <c r="AC2065">
        <v>695</v>
      </c>
      <c r="AD2065">
        <v>0.5</v>
      </c>
      <c r="AE2065">
        <v>0.38</v>
      </c>
      <c r="AF2065">
        <v>41</v>
      </c>
      <c r="AH2065">
        <v>24</v>
      </c>
      <c r="AI2065">
        <v>1</v>
      </c>
      <c r="AJ2065">
        <v>6</v>
      </c>
      <c r="AK2065">
        <v>10</v>
      </c>
      <c r="AL2065">
        <v>0.04</v>
      </c>
      <c r="AO2065">
        <v>44</v>
      </c>
      <c r="AQ2065">
        <v>124</v>
      </c>
    </row>
    <row r="2066" spans="1:43" hidden="1" x14ac:dyDescent="0.25">
      <c r="A2066" t="s">
        <v>7138</v>
      </c>
      <c r="B2066" t="s">
        <v>7139</v>
      </c>
      <c r="C2066" s="1" t="str">
        <f t="shared" si="155"/>
        <v>21:0100</v>
      </c>
      <c r="D2066" s="1" t="str">
        <f t="shared" si="156"/>
        <v>21:0044</v>
      </c>
      <c r="E2066" t="s">
        <v>7140</v>
      </c>
      <c r="F2066" t="s">
        <v>7141</v>
      </c>
      <c r="H2066">
        <v>67.365264999999994</v>
      </c>
      <c r="I2066">
        <v>-114.3481137</v>
      </c>
      <c r="J2066" s="1" t="str">
        <f t="shared" si="157"/>
        <v>Till</v>
      </c>
      <c r="K2066" s="1" t="str">
        <f t="shared" si="158"/>
        <v>&lt;2 micron</v>
      </c>
      <c r="L2066">
        <v>0.1</v>
      </c>
      <c r="M2066">
        <v>3.42</v>
      </c>
      <c r="N2066">
        <v>12</v>
      </c>
      <c r="O2066">
        <v>670</v>
      </c>
      <c r="P2066">
        <v>1</v>
      </c>
      <c r="Q2066">
        <v>1</v>
      </c>
      <c r="R2066">
        <v>0.73</v>
      </c>
      <c r="T2066">
        <v>19</v>
      </c>
      <c r="U2066">
        <v>52</v>
      </c>
      <c r="V2066">
        <v>75</v>
      </c>
      <c r="W2066">
        <v>4.9400000000000004</v>
      </c>
      <c r="X2066">
        <v>5</v>
      </c>
      <c r="Y2066">
        <v>0.5</v>
      </c>
      <c r="Z2066">
        <v>0.5</v>
      </c>
      <c r="AA2066">
        <v>30</v>
      </c>
      <c r="AB2066">
        <v>1.82</v>
      </c>
      <c r="AC2066">
        <v>770</v>
      </c>
      <c r="AD2066">
        <v>0.5</v>
      </c>
      <c r="AE2066">
        <v>0.52</v>
      </c>
      <c r="AF2066">
        <v>32</v>
      </c>
      <c r="AH2066">
        <v>26</v>
      </c>
      <c r="AI2066">
        <v>1</v>
      </c>
      <c r="AJ2066">
        <v>9</v>
      </c>
      <c r="AK2066">
        <v>10</v>
      </c>
      <c r="AL2066">
        <v>0.05</v>
      </c>
      <c r="AO2066">
        <v>57</v>
      </c>
      <c r="AQ2066">
        <v>116</v>
      </c>
    </row>
    <row r="2067" spans="1:43" hidden="1" x14ac:dyDescent="0.25">
      <c r="A2067" t="s">
        <v>7142</v>
      </c>
      <c r="B2067" t="s">
        <v>7143</v>
      </c>
      <c r="C2067" s="1" t="str">
        <f t="shared" si="155"/>
        <v>21:0100</v>
      </c>
      <c r="D2067" s="1" t="str">
        <f t="shared" si="156"/>
        <v>21:0044</v>
      </c>
      <c r="E2067" t="s">
        <v>7144</v>
      </c>
      <c r="F2067" t="s">
        <v>7145</v>
      </c>
      <c r="H2067">
        <v>67.383640499999998</v>
      </c>
      <c r="I2067">
        <v>-114.3921292</v>
      </c>
      <c r="J2067" s="1" t="str">
        <f t="shared" si="157"/>
        <v>Till</v>
      </c>
      <c r="K2067" s="1" t="str">
        <f t="shared" si="158"/>
        <v>&lt;2 micron</v>
      </c>
      <c r="L2067">
        <v>0.1</v>
      </c>
      <c r="M2067">
        <v>3.82</v>
      </c>
      <c r="N2067">
        <v>1</v>
      </c>
      <c r="O2067">
        <v>600</v>
      </c>
      <c r="P2067">
        <v>1.5</v>
      </c>
      <c r="Q2067">
        <v>1</v>
      </c>
      <c r="R2067">
        <v>0.52</v>
      </c>
      <c r="T2067">
        <v>29</v>
      </c>
      <c r="U2067">
        <v>58</v>
      </c>
      <c r="V2067">
        <v>99</v>
      </c>
      <c r="W2067">
        <v>6.18</v>
      </c>
      <c r="X2067">
        <v>10</v>
      </c>
      <c r="Y2067">
        <v>0.5</v>
      </c>
      <c r="Z2067">
        <v>0.44</v>
      </c>
      <c r="AA2067">
        <v>50</v>
      </c>
      <c r="AB2067">
        <v>1.79</v>
      </c>
      <c r="AC2067">
        <v>1170</v>
      </c>
      <c r="AD2067">
        <v>0.5</v>
      </c>
      <c r="AE2067">
        <v>0.55000000000000004</v>
      </c>
      <c r="AF2067">
        <v>44</v>
      </c>
      <c r="AH2067">
        <v>34</v>
      </c>
      <c r="AI2067">
        <v>1</v>
      </c>
      <c r="AJ2067">
        <v>13</v>
      </c>
      <c r="AK2067">
        <v>8</v>
      </c>
      <c r="AL2067">
        <v>0.04</v>
      </c>
      <c r="AO2067">
        <v>70</v>
      </c>
      <c r="AQ2067">
        <v>112</v>
      </c>
    </row>
    <row r="2068" spans="1:43" hidden="1" x14ac:dyDescent="0.25">
      <c r="A2068" t="s">
        <v>7146</v>
      </c>
      <c r="B2068" t="s">
        <v>7147</v>
      </c>
      <c r="C2068" s="1" t="str">
        <f t="shared" si="155"/>
        <v>21:0100</v>
      </c>
      <c r="D2068" s="1" t="str">
        <f t="shared" si="156"/>
        <v>21:0044</v>
      </c>
      <c r="E2068" t="s">
        <v>7148</v>
      </c>
      <c r="F2068" t="s">
        <v>7149</v>
      </c>
      <c r="H2068">
        <v>67.453073000000003</v>
      </c>
      <c r="I2068">
        <v>-114.4654177</v>
      </c>
      <c r="J2068" s="1" t="str">
        <f t="shared" si="157"/>
        <v>Till</v>
      </c>
      <c r="K2068" s="1" t="str">
        <f t="shared" si="158"/>
        <v>&lt;2 micron</v>
      </c>
      <c r="L2068">
        <v>0.1</v>
      </c>
      <c r="M2068">
        <v>3.07</v>
      </c>
      <c r="N2068">
        <v>12</v>
      </c>
      <c r="O2068">
        <v>400</v>
      </c>
      <c r="P2068">
        <v>1</v>
      </c>
      <c r="Q2068">
        <v>2</v>
      </c>
      <c r="R2068">
        <v>2.1</v>
      </c>
      <c r="T2068">
        <v>22</v>
      </c>
      <c r="U2068">
        <v>47</v>
      </c>
      <c r="V2068">
        <v>129</v>
      </c>
      <c r="W2068">
        <v>5.01</v>
      </c>
      <c r="X2068">
        <v>10</v>
      </c>
      <c r="Y2068">
        <v>0.5</v>
      </c>
      <c r="Z2068">
        <v>0.5</v>
      </c>
      <c r="AA2068">
        <v>30</v>
      </c>
      <c r="AB2068">
        <v>3.03</v>
      </c>
      <c r="AC2068">
        <v>645</v>
      </c>
      <c r="AD2068">
        <v>0.5</v>
      </c>
      <c r="AE2068">
        <v>0.56999999999999995</v>
      </c>
      <c r="AF2068">
        <v>44</v>
      </c>
      <c r="AH2068">
        <v>32</v>
      </c>
      <c r="AI2068">
        <v>1</v>
      </c>
      <c r="AJ2068">
        <v>8</v>
      </c>
      <c r="AK2068">
        <v>10</v>
      </c>
      <c r="AL2068">
        <v>0.04</v>
      </c>
      <c r="AO2068">
        <v>47</v>
      </c>
      <c r="AQ2068">
        <v>210</v>
      </c>
    </row>
    <row r="2069" spans="1:43" hidden="1" x14ac:dyDescent="0.25">
      <c r="A2069" t="s">
        <v>7150</v>
      </c>
      <c r="B2069" t="s">
        <v>7151</v>
      </c>
      <c r="C2069" s="1" t="str">
        <f t="shared" si="155"/>
        <v>21:0100</v>
      </c>
      <c r="D2069" s="1" t="str">
        <f t="shared" si="156"/>
        <v>21:0044</v>
      </c>
      <c r="E2069" t="s">
        <v>7152</v>
      </c>
      <c r="F2069" t="s">
        <v>7153</v>
      </c>
      <c r="H2069">
        <v>67.448233999999999</v>
      </c>
      <c r="I2069">
        <v>-114.3245155</v>
      </c>
      <c r="J2069" s="1" t="str">
        <f t="shared" si="157"/>
        <v>Till</v>
      </c>
      <c r="K2069" s="1" t="str">
        <f t="shared" si="158"/>
        <v>&lt;2 micron</v>
      </c>
      <c r="L2069">
        <v>0.1</v>
      </c>
      <c r="M2069">
        <v>3.18</v>
      </c>
      <c r="N2069">
        <v>20</v>
      </c>
      <c r="O2069">
        <v>400</v>
      </c>
      <c r="P2069">
        <v>1.5</v>
      </c>
      <c r="Q2069">
        <v>2</v>
      </c>
      <c r="R2069">
        <v>0.86</v>
      </c>
      <c r="T2069">
        <v>28</v>
      </c>
      <c r="U2069">
        <v>45</v>
      </c>
      <c r="V2069">
        <v>189</v>
      </c>
      <c r="W2069">
        <v>5.33</v>
      </c>
      <c r="X2069">
        <v>10</v>
      </c>
      <c r="Y2069">
        <v>1</v>
      </c>
      <c r="Z2069">
        <v>0.5</v>
      </c>
      <c r="AA2069">
        <v>40</v>
      </c>
      <c r="AB2069">
        <v>2.15</v>
      </c>
      <c r="AC2069">
        <v>930</v>
      </c>
      <c r="AD2069">
        <v>0.5</v>
      </c>
      <c r="AE2069">
        <v>0.63</v>
      </c>
      <c r="AF2069">
        <v>62</v>
      </c>
      <c r="AH2069">
        <v>40</v>
      </c>
      <c r="AI2069">
        <v>1</v>
      </c>
      <c r="AJ2069">
        <v>9</v>
      </c>
      <c r="AK2069">
        <v>8</v>
      </c>
      <c r="AL2069">
        <v>0.03</v>
      </c>
      <c r="AO2069">
        <v>45</v>
      </c>
      <c r="AQ2069">
        <v>242</v>
      </c>
    </row>
    <row r="2070" spans="1:43" hidden="1" x14ac:dyDescent="0.25">
      <c r="A2070" t="s">
        <v>7154</v>
      </c>
      <c r="B2070" t="s">
        <v>7155</v>
      </c>
      <c r="C2070" s="1" t="str">
        <f t="shared" si="155"/>
        <v>21:0100</v>
      </c>
      <c r="D2070" s="1" t="str">
        <f t="shared" si="156"/>
        <v>21:0044</v>
      </c>
      <c r="E2070" t="s">
        <v>7156</v>
      </c>
      <c r="F2070" t="s">
        <v>7157</v>
      </c>
      <c r="H2070">
        <v>67.468912500000002</v>
      </c>
      <c r="I2070">
        <v>-114.273228</v>
      </c>
      <c r="J2070" s="1" t="str">
        <f t="shared" si="157"/>
        <v>Till</v>
      </c>
      <c r="K2070" s="1" t="str">
        <f t="shared" si="158"/>
        <v>&lt;2 micron</v>
      </c>
      <c r="L2070">
        <v>0.1</v>
      </c>
      <c r="M2070">
        <v>3.24</v>
      </c>
      <c r="N2070">
        <v>4</v>
      </c>
      <c r="O2070">
        <v>350</v>
      </c>
      <c r="P2070">
        <v>1.5</v>
      </c>
      <c r="Q2070">
        <v>1</v>
      </c>
      <c r="R2070">
        <v>0.57999999999999996</v>
      </c>
      <c r="T2070">
        <v>26</v>
      </c>
      <c r="U2070">
        <v>55</v>
      </c>
      <c r="V2070">
        <v>170</v>
      </c>
      <c r="W2070">
        <v>5.41</v>
      </c>
      <c r="X2070">
        <v>10</v>
      </c>
      <c r="Y2070">
        <v>1</v>
      </c>
      <c r="Z2070">
        <v>0.45</v>
      </c>
      <c r="AA2070">
        <v>40</v>
      </c>
      <c r="AB2070">
        <v>1.77</v>
      </c>
      <c r="AC2070">
        <v>650</v>
      </c>
      <c r="AD2070">
        <v>0.5</v>
      </c>
      <c r="AE2070">
        <v>0.53</v>
      </c>
      <c r="AF2070">
        <v>43</v>
      </c>
      <c r="AH2070">
        <v>32</v>
      </c>
      <c r="AI2070">
        <v>1</v>
      </c>
      <c r="AJ2070">
        <v>9</v>
      </c>
      <c r="AK2070">
        <v>7</v>
      </c>
      <c r="AL2070">
        <v>0.03</v>
      </c>
      <c r="AO2070">
        <v>51</v>
      </c>
      <c r="AQ2070">
        <v>168</v>
      </c>
    </row>
    <row r="2071" spans="1:43" hidden="1" x14ac:dyDescent="0.25">
      <c r="A2071" t="s">
        <v>7158</v>
      </c>
      <c r="B2071" t="s">
        <v>7159</v>
      </c>
      <c r="C2071" s="1" t="str">
        <f t="shared" si="155"/>
        <v>21:0100</v>
      </c>
      <c r="D2071" s="1" t="str">
        <f t="shared" si="156"/>
        <v>21:0044</v>
      </c>
      <c r="E2071" t="s">
        <v>7160</v>
      </c>
      <c r="F2071" t="s">
        <v>7161</v>
      </c>
      <c r="H2071">
        <v>67.393940200000003</v>
      </c>
      <c r="I2071">
        <v>-114.2497154</v>
      </c>
      <c r="J2071" s="1" t="str">
        <f t="shared" si="157"/>
        <v>Till</v>
      </c>
      <c r="K2071" s="1" t="str">
        <f t="shared" si="158"/>
        <v>&lt;2 micron</v>
      </c>
      <c r="L2071">
        <v>0.1</v>
      </c>
      <c r="M2071">
        <v>3.45</v>
      </c>
      <c r="N2071">
        <v>22</v>
      </c>
      <c r="O2071">
        <v>430</v>
      </c>
      <c r="P2071">
        <v>2</v>
      </c>
      <c r="Q2071">
        <v>1</v>
      </c>
      <c r="R2071">
        <v>0.47</v>
      </c>
      <c r="T2071">
        <v>25</v>
      </c>
      <c r="U2071">
        <v>59</v>
      </c>
      <c r="V2071">
        <v>194</v>
      </c>
      <c r="W2071">
        <v>6.78</v>
      </c>
      <c r="X2071">
        <v>10</v>
      </c>
      <c r="Y2071">
        <v>2</v>
      </c>
      <c r="Z2071">
        <v>0.42</v>
      </c>
      <c r="AA2071">
        <v>50</v>
      </c>
      <c r="AB2071">
        <v>1.77</v>
      </c>
      <c r="AC2071">
        <v>1065</v>
      </c>
      <c r="AD2071">
        <v>0.5</v>
      </c>
      <c r="AE2071">
        <v>1.08</v>
      </c>
      <c r="AF2071">
        <v>46</v>
      </c>
      <c r="AH2071">
        <v>40</v>
      </c>
      <c r="AI2071">
        <v>1</v>
      </c>
      <c r="AJ2071">
        <v>13</v>
      </c>
      <c r="AK2071">
        <v>7</v>
      </c>
      <c r="AL2071">
        <v>0.05</v>
      </c>
      <c r="AO2071">
        <v>62</v>
      </c>
      <c r="AQ2071">
        <v>136</v>
      </c>
    </row>
    <row r="2072" spans="1:43" hidden="1" x14ac:dyDescent="0.25">
      <c r="A2072" t="s">
        <v>7162</v>
      </c>
      <c r="B2072" t="s">
        <v>7163</v>
      </c>
      <c r="C2072" s="1" t="str">
        <f t="shared" si="155"/>
        <v>21:0100</v>
      </c>
      <c r="D2072" s="1" t="str">
        <f t="shared" si="156"/>
        <v>21:0044</v>
      </c>
      <c r="E2072" t="s">
        <v>7164</v>
      </c>
      <c r="F2072" t="s">
        <v>7165</v>
      </c>
      <c r="H2072">
        <v>67.3994213</v>
      </c>
      <c r="I2072">
        <v>-114.08690970000001</v>
      </c>
      <c r="J2072" s="1" t="str">
        <f t="shared" si="157"/>
        <v>Till</v>
      </c>
      <c r="K2072" s="1" t="str">
        <f t="shared" si="158"/>
        <v>&lt;2 micron</v>
      </c>
      <c r="L2072">
        <v>0.1</v>
      </c>
      <c r="M2072">
        <v>3.08</v>
      </c>
      <c r="N2072">
        <v>1</v>
      </c>
      <c r="O2072">
        <v>500</v>
      </c>
      <c r="P2072">
        <v>1</v>
      </c>
      <c r="Q2072">
        <v>1</v>
      </c>
      <c r="R2072">
        <v>1.66</v>
      </c>
      <c r="T2072">
        <v>19</v>
      </c>
      <c r="U2072">
        <v>43</v>
      </c>
      <c r="V2072">
        <v>79</v>
      </c>
      <c r="W2072">
        <v>4.87</v>
      </c>
      <c r="X2072">
        <v>10</v>
      </c>
      <c r="Y2072">
        <v>0.5</v>
      </c>
      <c r="Z2072">
        <v>0.66</v>
      </c>
      <c r="AA2072">
        <v>30</v>
      </c>
      <c r="AB2072">
        <v>2.46</v>
      </c>
      <c r="AC2072">
        <v>800</v>
      </c>
      <c r="AD2072">
        <v>0.5</v>
      </c>
      <c r="AE2072">
        <v>0.47</v>
      </c>
      <c r="AF2072">
        <v>35</v>
      </c>
      <c r="AH2072">
        <v>10</v>
      </c>
      <c r="AI2072">
        <v>1</v>
      </c>
      <c r="AJ2072">
        <v>8</v>
      </c>
      <c r="AK2072">
        <v>11</v>
      </c>
      <c r="AL2072">
        <v>0.04</v>
      </c>
      <c r="AO2072">
        <v>46</v>
      </c>
      <c r="AQ2072">
        <v>88</v>
      </c>
    </row>
    <row r="2073" spans="1:43" hidden="1" x14ac:dyDescent="0.25">
      <c r="A2073" t="s">
        <v>7166</v>
      </c>
      <c r="B2073" t="s">
        <v>7167</v>
      </c>
      <c r="C2073" s="1" t="str">
        <f t="shared" si="155"/>
        <v>21:0100</v>
      </c>
      <c r="D2073" s="1" t="str">
        <f t="shared" si="156"/>
        <v>21:0044</v>
      </c>
      <c r="E2073" t="s">
        <v>7168</v>
      </c>
      <c r="F2073" t="s">
        <v>7169</v>
      </c>
      <c r="H2073">
        <v>67.4391873</v>
      </c>
      <c r="I2073">
        <v>-114.003587</v>
      </c>
      <c r="J2073" s="1" t="str">
        <f t="shared" si="157"/>
        <v>Till</v>
      </c>
      <c r="K2073" s="1" t="str">
        <f t="shared" si="158"/>
        <v>&lt;2 micron</v>
      </c>
      <c r="L2073">
        <v>0.1</v>
      </c>
      <c r="M2073">
        <v>3.68</v>
      </c>
      <c r="N2073">
        <v>1</v>
      </c>
      <c r="O2073">
        <v>340</v>
      </c>
      <c r="P2073">
        <v>1</v>
      </c>
      <c r="Q2073">
        <v>1</v>
      </c>
      <c r="R2073">
        <v>0.28000000000000003</v>
      </c>
      <c r="T2073">
        <v>24</v>
      </c>
      <c r="U2073">
        <v>61</v>
      </c>
      <c r="V2073">
        <v>84</v>
      </c>
      <c r="W2073">
        <v>5.05</v>
      </c>
      <c r="X2073">
        <v>10</v>
      </c>
      <c r="Y2073">
        <v>0.5</v>
      </c>
      <c r="Z2073">
        <v>0.57999999999999996</v>
      </c>
      <c r="AA2073">
        <v>30</v>
      </c>
      <c r="AB2073">
        <v>1.73</v>
      </c>
      <c r="AC2073">
        <v>575</v>
      </c>
      <c r="AD2073">
        <v>0.5</v>
      </c>
      <c r="AE2073">
        <v>0.56999999999999995</v>
      </c>
      <c r="AF2073">
        <v>45</v>
      </c>
      <c r="AH2073">
        <v>14</v>
      </c>
      <c r="AI2073">
        <v>1</v>
      </c>
      <c r="AJ2073">
        <v>10</v>
      </c>
      <c r="AK2073">
        <v>11</v>
      </c>
      <c r="AL2073">
        <v>7.0000000000000007E-2</v>
      </c>
      <c r="AO2073">
        <v>60</v>
      </c>
      <c r="AQ2073">
        <v>98</v>
      </c>
    </row>
    <row r="2074" spans="1:43" hidden="1" x14ac:dyDescent="0.25">
      <c r="A2074" t="s">
        <v>7170</v>
      </c>
      <c r="B2074" t="s">
        <v>7171</v>
      </c>
      <c r="C2074" s="1" t="str">
        <f t="shared" si="155"/>
        <v>21:0100</v>
      </c>
      <c r="D2074" s="1" t="str">
        <f t="shared" si="156"/>
        <v>21:0044</v>
      </c>
      <c r="E2074" t="s">
        <v>7172</v>
      </c>
      <c r="F2074" t="s">
        <v>7173</v>
      </c>
      <c r="H2074">
        <v>67.478821100000005</v>
      </c>
      <c r="I2074">
        <v>-114.13497220000001</v>
      </c>
      <c r="J2074" s="1" t="str">
        <f t="shared" si="157"/>
        <v>Till</v>
      </c>
      <c r="K2074" s="1" t="str">
        <f t="shared" si="158"/>
        <v>&lt;2 micron</v>
      </c>
      <c r="L2074">
        <v>0.1</v>
      </c>
      <c r="M2074">
        <v>3.93</v>
      </c>
      <c r="N2074">
        <v>1</v>
      </c>
      <c r="O2074">
        <v>390</v>
      </c>
      <c r="P2074">
        <v>1.5</v>
      </c>
      <c r="Q2074">
        <v>1</v>
      </c>
      <c r="R2074">
        <v>0.54</v>
      </c>
      <c r="T2074">
        <v>25</v>
      </c>
      <c r="U2074">
        <v>60</v>
      </c>
      <c r="V2074">
        <v>208</v>
      </c>
      <c r="W2074">
        <v>5.52</v>
      </c>
      <c r="X2074">
        <v>10</v>
      </c>
      <c r="Y2074">
        <v>1</v>
      </c>
      <c r="Z2074">
        <v>0.84</v>
      </c>
      <c r="AA2074">
        <v>40</v>
      </c>
      <c r="AB2074">
        <v>2.12</v>
      </c>
      <c r="AC2074">
        <v>800</v>
      </c>
      <c r="AD2074">
        <v>0.5</v>
      </c>
      <c r="AE2074">
        <v>0.49</v>
      </c>
      <c r="AF2074">
        <v>51</v>
      </c>
      <c r="AH2074">
        <v>26</v>
      </c>
      <c r="AI2074">
        <v>1</v>
      </c>
      <c r="AJ2074">
        <v>9</v>
      </c>
      <c r="AK2074">
        <v>11</v>
      </c>
      <c r="AL2074">
        <v>7.0000000000000007E-2</v>
      </c>
      <c r="AO2074">
        <v>56</v>
      </c>
      <c r="AQ2074">
        <v>144</v>
      </c>
    </row>
    <row r="2075" spans="1:43" hidden="1" x14ac:dyDescent="0.25">
      <c r="A2075" t="s">
        <v>7174</v>
      </c>
      <c r="B2075" t="s">
        <v>7175</v>
      </c>
      <c r="C2075" s="1" t="str">
        <f t="shared" si="155"/>
        <v>21:0100</v>
      </c>
      <c r="D2075" s="1" t="str">
        <f t="shared" si="156"/>
        <v>21:0044</v>
      </c>
      <c r="E2075" t="s">
        <v>7172</v>
      </c>
      <c r="F2075" t="s">
        <v>7176</v>
      </c>
      <c r="H2075">
        <v>67.478821100000005</v>
      </c>
      <c r="I2075">
        <v>-114.13497220000001</v>
      </c>
      <c r="J2075" s="1" t="str">
        <f t="shared" si="157"/>
        <v>Till</v>
      </c>
      <c r="K2075" s="1" t="str">
        <f t="shared" si="158"/>
        <v>&lt;2 micron</v>
      </c>
      <c r="L2075">
        <v>0.1</v>
      </c>
      <c r="M2075">
        <v>3.83</v>
      </c>
      <c r="N2075">
        <v>2</v>
      </c>
      <c r="O2075">
        <v>370</v>
      </c>
      <c r="P2075">
        <v>1</v>
      </c>
      <c r="Q2075">
        <v>1</v>
      </c>
      <c r="R2075">
        <v>0.56000000000000005</v>
      </c>
      <c r="T2075">
        <v>25</v>
      </c>
      <c r="U2075">
        <v>60</v>
      </c>
      <c r="V2075">
        <v>202</v>
      </c>
      <c r="W2075">
        <v>5.57</v>
      </c>
      <c r="X2075">
        <v>10</v>
      </c>
      <c r="Y2075">
        <v>0.5</v>
      </c>
      <c r="Z2075">
        <v>0.77</v>
      </c>
      <c r="AA2075">
        <v>40</v>
      </c>
      <c r="AB2075">
        <v>2.14</v>
      </c>
      <c r="AC2075">
        <v>805</v>
      </c>
      <c r="AD2075">
        <v>0.5</v>
      </c>
      <c r="AE2075">
        <v>0.45</v>
      </c>
      <c r="AF2075">
        <v>49</v>
      </c>
      <c r="AH2075">
        <v>26</v>
      </c>
      <c r="AI2075">
        <v>1</v>
      </c>
      <c r="AJ2075">
        <v>9</v>
      </c>
      <c r="AK2075">
        <v>11</v>
      </c>
      <c r="AL2075">
        <v>7.0000000000000007E-2</v>
      </c>
      <c r="AO2075">
        <v>53</v>
      </c>
      <c r="AQ2075">
        <v>146</v>
      </c>
    </row>
    <row r="2076" spans="1:43" hidden="1" x14ac:dyDescent="0.25">
      <c r="A2076" t="s">
        <v>7177</v>
      </c>
      <c r="B2076" t="s">
        <v>7178</v>
      </c>
      <c r="C2076" s="1" t="str">
        <f t="shared" si="155"/>
        <v>21:0100</v>
      </c>
      <c r="D2076" s="1" t="str">
        <f t="shared" si="156"/>
        <v>21:0044</v>
      </c>
      <c r="E2076" t="s">
        <v>7179</v>
      </c>
      <c r="F2076" t="s">
        <v>7180</v>
      </c>
      <c r="H2076">
        <v>67.037144400000003</v>
      </c>
      <c r="I2076">
        <v>-114.54150180000001</v>
      </c>
      <c r="J2076" s="1" t="str">
        <f t="shared" si="157"/>
        <v>Till</v>
      </c>
      <c r="K2076" s="1" t="str">
        <f t="shared" si="158"/>
        <v>&lt;2 micron</v>
      </c>
      <c r="L2076">
        <v>0.1</v>
      </c>
      <c r="M2076">
        <v>3.52</v>
      </c>
      <c r="N2076">
        <v>1</v>
      </c>
      <c r="O2076">
        <v>270</v>
      </c>
      <c r="P2076">
        <v>1.5</v>
      </c>
      <c r="Q2076">
        <v>1</v>
      </c>
      <c r="R2076">
        <v>0.26</v>
      </c>
      <c r="T2076">
        <v>29</v>
      </c>
      <c r="U2076">
        <v>62</v>
      </c>
      <c r="V2076">
        <v>122</v>
      </c>
      <c r="W2076">
        <v>5.58</v>
      </c>
      <c r="X2076">
        <v>10</v>
      </c>
      <c r="Y2076">
        <v>0.5</v>
      </c>
      <c r="Z2076">
        <v>0.42</v>
      </c>
      <c r="AA2076">
        <v>30</v>
      </c>
      <c r="AB2076">
        <v>1.78</v>
      </c>
      <c r="AC2076">
        <v>400</v>
      </c>
      <c r="AD2076">
        <v>0.5</v>
      </c>
      <c r="AE2076">
        <v>0.57999999999999996</v>
      </c>
      <c r="AF2076">
        <v>48</v>
      </c>
      <c r="AH2076">
        <v>22</v>
      </c>
      <c r="AI2076">
        <v>1</v>
      </c>
      <c r="AJ2076">
        <v>14</v>
      </c>
      <c r="AK2076">
        <v>7</v>
      </c>
      <c r="AL2076">
        <v>0.05</v>
      </c>
      <c r="AO2076">
        <v>72</v>
      </c>
      <c r="AQ2076">
        <v>130</v>
      </c>
    </row>
    <row r="2077" spans="1:43" hidden="1" x14ac:dyDescent="0.25">
      <c r="A2077" t="s">
        <v>7181</v>
      </c>
      <c r="B2077" t="s">
        <v>7182</v>
      </c>
      <c r="C2077" s="1" t="str">
        <f t="shared" si="155"/>
        <v>21:0100</v>
      </c>
      <c r="D2077" s="1" t="str">
        <f t="shared" si="156"/>
        <v>21:0044</v>
      </c>
      <c r="E2077" t="s">
        <v>7183</v>
      </c>
      <c r="F2077" t="s">
        <v>7184</v>
      </c>
      <c r="H2077">
        <v>67.078651199999996</v>
      </c>
      <c r="I2077">
        <v>-114.6652321</v>
      </c>
      <c r="J2077" s="1" t="str">
        <f t="shared" si="157"/>
        <v>Till</v>
      </c>
      <c r="K2077" s="1" t="str">
        <f t="shared" si="158"/>
        <v>&lt;2 micron</v>
      </c>
      <c r="L2077">
        <v>0.1</v>
      </c>
      <c r="M2077">
        <v>3.44</v>
      </c>
      <c r="N2077">
        <v>2</v>
      </c>
      <c r="O2077">
        <v>230</v>
      </c>
      <c r="P2077">
        <v>1</v>
      </c>
      <c r="Q2077">
        <v>2</v>
      </c>
      <c r="R2077">
        <v>1.55</v>
      </c>
      <c r="T2077">
        <v>25</v>
      </c>
      <c r="U2077">
        <v>47</v>
      </c>
      <c r="V2077">
        <v>155</v>
      </c>
      <c r="W2077">
        <v>5.64</v>
      </c>
      <c r="X2077">
        <v>10</v>
      </c>
      <c r="Y2077">
        <v>1</v>
      </c>
      <c r="Z2077">
        <v>0.52</v>
      </c>
      <c r="AA2077">
        <v>30</v>
      </c>
      <c r="AB2077">
        <v>2.7</v>
      </c>
      <c r="AC2077">
        <v>975</v>
      </c>
      <c r="AD2077">
        <v>0.5</v>
      </c>
      <c r="AE2077">
        <v>0.53</v>
      </c>
      <c r="AF2077">
        <v>39</v>
      </c>
      <c r="AH2077">
        <v>30</v>
      </c>
      <c r="AI2077">
        <v>1</v>
      </c>
      <c r="AJ2077">
        <v>9</v>
      </c>
      <c r="AK2077">
        <v>13</v>
      </c>
      <c r="AL2077">
        <v>0.05</v>
      </c>
      <c r="AO2077">
        <v>69</v>
      </c>
      <c r="AQ2077">
        <v>210</v>
      </c>
    </row>
    <row r="2078" spans="1:43" hidden="1" x14ac:dyDescent="0.25">
      <c r="A2078" t="s">
        <v>7185</v>
      </c>
      <c r="B2078" t="s">
        <v>7186</v>
      </c>
      <c r="C2078" s="1" t="str">
        <f t="shared" si="155"/>
        <v>21:0100</v>
      </c>
      <c r="D2078" s="1" t="str">
        <f t="shared" si="156"/>
        <v>21:0044</v>
      </c>
      <c r="E2078" t="s">
        <v>7187</v>
      </c>
      <c r="F2078" t="s">
        <v>7188</v>
      </c>
      <c r="H2078">
        <v>67.017484999999994</v>
      </c>
      <c r="I2078">
        <v>-114.73184809999999</v>
      </c>
      <c r="J2078" s="1" t="str">
        <f t="shared" si="157"/>
        <v>Till</v>
      </c>
      <c r="K2078" s="1" t="str">
        <f t="shared" si="158"/>
        <v>&lt;2 micron</v>
      </c>
      <c r="L2078">
        <v>0.1</v>
      </c>
      <c r="M2078">
        <v>4.82</v>
      </c>
      <c r="N2078">
        <v>1</v>
      </c>
      <c r="O2078">
        <v>530</v>
      </c>
      <c r="P2078">
        <v>2</v>
      </c>
      <c r="Q2078">
        <v>2</v>
      </c>
      <c r="R2078">
        <v>0.68</v>
      </c>
      <c r="T2078">
        <v>26</v>
      </c>
      <c r="U2078">
        <v>68</v>
      </c>
      <c r="V2078">
        <v>155</v>
      </c>
      <c r="W2078">
        <v>6.45</v>
      </c>
      <c r="X2078">
        <v>20</v>
      </c>
      <c r="Y2078">
        <v>0.5</v>
      </c>
      <c r="Z2078">
        <v>0.85</v>
      </c>
      <c r="AA2078">
        <v>20</v>
      </c>
      <c r="AB2078">
        <v>2.64</v>
      </c>
      <c r="AC2078">
        <v>720</v>
      </c>
      <c r="AD2078">
        <v>0.5</v>
      </c>
      <c r="AE2078">
        <v>0.86</v>
      </c>
      <c r="AF2078">
        <v>49</v>
      </c>
      <c r="AH2078">
        <v>28</v>
      </c>
      <c r="AI2078">
        <v>1</v>
      </c>
      <c r="AJ2078">
        <v>12</v>
      </c>
      <c r="AK2078">
        <v>9</v>
      </c>
      <c r="AL2078">
        <v>0.04</v>
      </c>
      <c r="AO2078">
        <v>75</v>
      </c>
      <c r="AQ2078">
        <v>188</v>
      </c>
    </row>
    <row r="2079" spans="1:43" hidden="1" x14ac:dyDescent="0.25">
      <c r="A2079" t="s">
        <v>7189</v>
      </c>
      <c r="B2079" t="s">
        <v>7190</v>
      </c>
      <c r="C2079" s="1" t="str">
        <f t="shared" si="155"/>
        <v>21:0100</v>
      </c>
      <c r="D2079" s="1" t="str">
        <f t="shared" si="156"/>
        <v>21:0044</v>
      </c>
      <c r="E2079" t="s">
        <v>7191</v>
      </c>
      <c r="F2079" t="s">
        <v>7192</v>
      </c>
      <c r="H2079">
        <v>67.073492700000003</v>
      </c>
      <c r="I2079">
        <v>-114.8273992</v>
      </c>
      <c r="J2079" s="1" t="str">
        <f t="shared" si="157"/>
        <v>Till</v>
      </c>
      <c r="K2079" s="1" t="str">
        <f t="shared" si="158"/>
        <v>&lt;2 micron</v>
      </c>
      <c r="L2079">
        <v>0.1</v>
      </c>
      <c r="M2079">
        <v>4.6399999999999997</v>
      </c>
      <c r="N2079">
        <v>1</v>
      </c>
      <c r="O2079">
        <v>320</v>
      </c>
      <c r="P2079">
        <v>2</v>
      </c>
      <c r="Q2079">
        <v>1</v>
      </c>
      <c r="R2079">
        <v>0.19</v>
      </c>
      <c r="T2079">
        <v>25</v>
      </c>
      <c r="U2079">
        <v>72</v>
      </c>
      <c r="V2079">
        <v>103</v>
      </c>
      <c r="W2079">
        <v>6.2</v>
      </c>
      <c r="X2079">
        <v>10</v>
      </c>
      <c r="Y2079">
        <v>0.5</v>
      </c>
      <c r="Z2079">
        <v>0.57999999999999996</v>
      </c>
      <c r="AA2079">
        <v>10</v>
      </c>
      <c r="AB2079">
        <v>2.19</v>
      </c>
      <c r="AC2079">
        <v>610</v>
      </c>
      <c r="AD2079">
        <v>0.5</v>
      </c>
      <c r="AE2079">
        <v>0.85</v>
      </c>
      <c r="AF2079">
        <v>50</v>
      </c>
      <c r="AH2079">
        <v>24</v>
      </c>
      <c r="AI2079">
        <v>1</v>
      </c>
      <c r="AJ2079">
        <v>12</v>
      </c>
      <c r="AK2079">
        <v>6</v>
      </c>
      <c r="AL2079">
        <v>0.02</v>
      </c>
      <c r="AO2079">
        <v>72</v>
      </c>
      <c r="AQ2079">
        <v>200</v>
      </c>
    </row>
    <row r="2080" spans="1:43" hidden="1" x14ac:dyDescent="0.25">
      <c r="A2080" t="s">
        <v>7193</v>
      </c>
      <c r="B2080" t="s">
        <v>7194</v>
      </c>
      <c r="C2080" s="1" t="str">
        <f t="shared" si="155"/>
        <v>21:0100</v>
      </c>
      <c r="D2080" s="1" t="str">
        <f t="shared" si="156"/>
        <v>21:0044</v>
      </c>
      <c r="E2080" t="s">
        <v>7195</v>
      </c>
      <c r="F2080" t="s">
        <v>7196</v>
      </c>
      <c r="H2080">
        <v>67.019934000000006</v>
      </c>
      <c r="I2080">
        <v>-114.88835709999999</v>
      </c>
      <c r="J2080" s="1" t="str">
        <f t="shared" si="157"/>
        <v>Till</v>
      </c>
      <c r="K2080" s="1" t="str">
        <f t="shared" si="158"/>
        <v>&lt;2 micron</v>
      </c>
      <c r="L2080">
        <v>0.1</v>
      </c>
      <c r="M2080">
        <v>3.41</v>
      </c>
      <c r="N2080">
        <v>1</v>
      </c>
      <c r="O2080">
        <v>270</v>
      </c>
      <c r="P2080">
        <v>1</v>
      </c>
      <c r="Q2080">
        <v>1</v>
      </c>
      <c r="R2080">
        <v>0.61</v>
      </c>
      <c r="T2080">
        <v>20</v>
      </c>
      <c r="U2080">
        <v>56</v>
      </c>
      <c r="V2080">
        <v>112</v>
      </c>
      <c r="W2080">
        <v>5.41</v>
      </c>
      <c r="X2080">
        <v>10</v>
      </c>
      <c r="Y2080">
        <v>0.5</v>
      </c>
      <c r="Z2080">
        <v>0.47</v>
      </c>
      <c r="AA2080">
        <v>30</v>
      </c>
      <c r="AB2080">
        <v>1.99</v>
      </c>
      <c r="AC2080">
        <v>530</v>
      </c>
      <c r="AD2080">
        <v>0.5</v>
      </c>
      <c r="AE2080">
        <v>0.6</v>
      </c>
      <c r="AF2080">
        <v>42</v>
      </c>
      <c r="AH2080">
        <v>18</v>
      </c>
      <c r="AI2080">
        <v>1</v>
      </c>
      <c r="AJ2080">
        <v>9</v>
      </c>
      <c r="AK2080">
        <v>8</v>
      </c>
      <c r="AL2080">
        <v>0.04</v>
      </c>
      <c r="AO2080">
        <v>55</v>
      </c>
      <c r="AQ2080">
        <v>154</v>
      </c>
    </row>
    <row r="2081" spans="1:43" hidden="1" x14ac:dyDescent="0.25">
      <c r="A2081" t="s">
        <v>7197</v>
      </c>
      <c r="B2081" t="s">
        <v>7198</v>
      </c>
      <c r="C2081" s="1" t="str">
        <f t="shared" si="155"/>
        <v>21:0100</v>
      </c>
      <c r="D2081" s="1" t="str">
        <f t="shared" si="156"/>
        <v>21:0044</v>
      </c>
      <c r="E2081" t="s">
        <v>7199</v>
      </c>
      <c r="F2081" t="s">
        <v>7200</v>
      </c>
      <c r="H2081">
        <v>67.118631800000003</v>
      </c>
      <c r="I2081">
        <v>-114.9471672</v>
      </c>
      <c r="J2081" s="1" t="str">
        <f t="shared" si="157"/>
        <v>Till</v>
      </c>
      <c r="K2081" s="1" t="str">
        <f t="shared" si="158"/>
        <v>&lt;2 micron</v>
      </c>
      <c r="L2081">
        <v>0.1</v>
      </c>
      <c r="M2081">
        <v>3.51</v>
      </c>
      <c r="N2081">
        <v>1</v>
      </c>
      <c r="O2081">
        <v>290</v>
      </c>
      <c r="P2081">
        <v>1</v>
      </c>
      <c r="Q2081">
        <v>1</v>
      </c>
      <c r="R2081">
        <v>0.48</v>
      </c>
      <c r="T2081">
        <v>22</v>
      </c>
      <c r="U2081">
        <v>58</v>
      </c>
      <c r="V2081">
        <v>77</v>
      </c>
      <c r="W2081">
        <v>5.25</v>
      </c>
      <c r="X2081">
        <v>10</v>
      </c>
      <c r="Y2081">
        <v>0.5</v>
      </c>
      <c r="Z2081">
        <v>0.44</v>
      </c>
      <c r="AA2081">
        <v>30</v>
      </c>
      <c r="AB2081">
        <v>2.0099999999999998</v>
      </c>
      <c r="AC2081">
        <v>610</v>
      </c>
      <c r="AD2081">
        <v>0.5</v>
      </c>
      <c r="AE2081">
        <v>0.52</v>
      </c>
      <c r="AF2081">
        <v>42</v>
      </c>
      <c r="AH2081">
        <v>18</v>
      </c>
      <c r="AI2081">
        <v>1</v>
      </c>
      <c r="AJ2081">
        <v>10</v>
      </c>
      <c r="AK2081">
        <v>8</v>
      </c>
      <c r="AL2081">
        <v>0.04</v>
      </c>
      <c r="AO2081">
        <v>58</v>
      </c>
      <c r="AQ2081">
        <v>144</v>
      </c>
    </row>
    <row r="2082" spans="1:43" hidden="1" x14ac:dyDescent="0.25">
      <c r="A2082" t="s">
        <v>7201</v>
      </c>
      <c r="B2082" t="s">
        <v>7202</v>
      </c>
      <c r="C2082" s="1" t="str">
        <f t="shared" si="155"/>
        <v>21:0100</v>
      </c>
      <c r="D2082" s="1" t="str">
        <f t="shared" si="156"/>
        <v>21:0044</v>
      </c>
      <c r="E2082" t="s">
        <v>7203</v>
      </c>
      <c r="F2082" t="s">
        <v>7204</v>
      </c>
      <c r="H2082">
        <v>67.128156700000005</v>
      </c>
      <c r="I2082">
        <v>-114.7494312</v>
      </c>
      <c r="J2082" s="1" t="str">
        <f t="shared" si="157"/>
        <v>Till</v>
      </c>
      <c r="K2082" s="1" t="str">
        <f t="shared" si="158"/>
        <v>&lt;2 micron</v>
      </c>
      <c r="L2082">
        <v>0.1</v>
      </c>
      <c r="M2082">
        <v>3.25</v>
      </c>
      <c r="N2082">
        <v>1</v>
      </c>
      <c r="O2082">
        <v>290</v>
      </c>
      <c r="P2082">
        <v>1.5</v>
      </c>
      <c r="Q2082">
        <v>1</v>
      </c>
      <c r="R2082">
        <v>0.77</v>
      </c>
      <c r="T2082">
        <v>21</v>
      </c>
      <c r="U2082">
        <v>50</v>
      </c>
      <c r="V2082">
        <v>116</v>
      </c>
      <c r="W2082">
        <v>5.25</v>
      </c>
      <c r="X2082">
        <v>10</v>
      </c>
      <c r="Y2082">
        <v>1</v>
      </c>
      <c r="Z2082">
        <v>0.35</v>
      </c>
      <c r="AA2082">
        <v>30</v>
      </c>
      <c r="AB2082">
        <v>2.06</v>
      </c>
      <c r="AC2082">
        <v>1010</v>
      </c>
      <c r="AD2082">
        <v>0.5</v>
      </c>
      <c r="AE2082">
        <v>0.64</v>
      </c>
      <c r="AF2082">
        <v>38</v>
      </c>
      <c r="AH2082">
        <v>30</v>
      </c>
      <c r="AI2082">
        <v>1</v>
      </c>
      <c r="AJ2082">
        <v>10</v>
      </c>
      <c r="AK2082">
        <v>8</v>
      </c>
      <c r="AL2082">
        <v>0.03</v>
      </c>
      <c r="AO2082">
        <v>60</v>
      </c>
      <c r="AQ2082">
        <v>174</v>
      </c>
    </row>
    <row r="2083" spans="1:43" hidden="1" x14ac:dyDescent="0.25">
      <c r="A2083" t="s">
        <v>7205</v>
      </c>
      <c r="B2083" t="s">
        <v>7206</v>
      </c>
      <c r="C2083" s="1" t="str">
        <f t="shared" si="155"/>
        <v>21:0100</v>
      </c>
      <c r="D2083" s="1" t="str">
        <f t="shared" si="156"/>
        <v>21:0044</v>
      </c>
      <c r="E2083" t="s">
        <v>7207</v>
      </c>
      <c r="F2083" t="s">
        <v>7208</v>
      </c>
      <c r="H2083">
        <v>67.119529799999995</v>
      </c>
      <c r="I2083">
        <v>-114.584008</v>
      </c>
      <c r="J2083" s="1" t="str">
        <f t="shared" si="157"/>
        <v>Till</v>
      </c>
      <c r="K2083" s="1" t="str">
        <f t="shared" si="158"/>
        <v>&lt;2 micron</v>
      </c>
      <c r="L2083">
        <v>0.1</v>
      </c>
      <c r="M2083">
        <v>2.5299999999999998</v>
      </c>
      <c r="N2083">
        <v>1</v>
      </c>
      <c r="O2083">
        <v>290</v>
      </c>
      <c r="P2083">
        <v>0.5</v>
      </c>
      <c r="Q2083">
        <v>1</v>
      </c>
      <c r="R2083">
        <v>2.2200000000000002</v>
      </c>
      <c r="T2083">
        <v>24</v>
      </c>
      <c r="U2083">
        <v>39</v>
      </c>
      <c r="V2083">
        <v>106</v>
      </c>
      <c r="W2083">
        <v>4.46</v>
      </c>
      <c r="X2083">
        <v>10</v>
      </c>
      <c r="Y2083">
        <v>0.5</v>
      </c>
      <c r="Z2083">
        <v>0.39</v>
      </c>
      <c r="AA2083">
        <v>30</v>
      </c>
      <c r="AB2083">
        <v>2.4300000000000002</v>
      </c>
      <c r="AC2083">
        <v>1010</v>
      </c>
      <c r="AD2083">
        <v>0.5</v>
      </c>
      <c r="AE2083">
        <v>0.38</v>
      </c>
      <c r="AF2083">
        <v>34</v>
      </c>
      <c r="AH2083">
        <v>22</v>
      </c>
      <c r="AI2083">
        <v>1</v>
      </c>
      <c r="AJ2083">
        <v>7</v>
      </c>
      <c r="AK2083">
        <v>14</v>
      </c>
      <c r="AL2083">
        <v>0.04</v>
      </c>
      <c r="AO2083">
        <v>40</v>
      </c>
      <c r="AQ2083">
        <v>106</v>
      </c>
    </row>
    <row r="2084" spans="1:43" hidden="1" x14ac:dyDescent="0.25">
      <c r="A2084" t="s">
        <v>7209</v>
      </c>
      <c r="B2084" t="s">
        <v>7210</v>
      </c>
      <c r="C2084" s="1" t="str">
        <f t="shared" si="155"/>
        <v>21:0100</v>
      </c>
      <c r="D2084" s="1" t="str">
        <f t="shared" si="156"/>
        <v>21:0044</v>
      </c>
      <c r="E2084" t="s">
        <v>7211</v>
      </c>
      <c r="F2084" t="s">
        <v>7212</v>
      </c>
      <c r="H2084">
        <v>67.178195299999999</v>
      </c>
      <c r="I2084">
        <v>-114.85682920000001</v>
      </c>
      <c r="J2084" s="1" t="str">
        <f t="shared" si="157"/>
        <v>Till</v>
      </c>
      <c r="K2084" s="1" t="str">
        <f t="shared" si="158"/>
        <v>&lt;2 micron</v>
      </c>
      <c r="L2084">
        <v>0.1</v>
      </c>
      <c r="M2084">
        <v>3.51</v>
      </c>
      <c r="N2084">
        <v>18</v>
      </c>
      <c r="O2084">
        <v>250</v>
      </c>
      <c r="P2084">
        <v>1.5</v>
      </c>
      <c r="Q2084">
        <v>2</v>
      </c>
      <c r="R2084">
        <v>1.38</v>
      </c>
      <c r="T2084">
        <v>26</v>
      </c>
      <c r="U2084">
        <v>55</v>
      </c>
      <c r="V2084">
        <v>238</v>
      </c>
      <c r="W2084">
        <v>5.96</v>
      </c>
      <c r="X2084">
        <v>10</v>
      </c>
      <c r="Y2084">
        <v>1</v>
      </c>
      <c r="Z2084">
        <v>0.41</v>
      </c>
      <c r="AA2084">
        <v>30</v>
      </c>
      <c r="AB2084">
        <v>2.68</v>
      </c>
      <c r="AC2084">
        <v>930</v>
      </c>
      <c r="AD2084">
        <v>0.5</v>
      </c>
      <c r="AE2084">
        <v>0.76</v>
      </c>
      <c r="AF2084">
        <v>45</v>
      </c>
      <c r="AH2084">
        <v>48</v>
      </c>
      <c r="AI2084">
        <v>1</v>
      </c>
      <c r="AJ2084">
        <v>11</v>
      </c>
      <c r="AK2084">
        <v>8</v>
      </c>
      <c r="AL2084">
        <v>0.04</v>
      </c>
      <c r="AO2084">
        <v>70</v>
      </c>
      <c r="AQ2084">
        <v>458</v>
      </c>
    </row>
    <row r="2085" spans="1:43" hidden="1" x14ac:dyDescent="0.25">
      <c r="A2085" t="s">
        <v>7213</v>
      </c>
      <c r="B2085" t="s">
        <v>7214</v>
      </c>
      <c r="C2085" s="1" t="str">
        <f t="shared" si="155"/>
        <v>21:0100</v>
      </c>
      <c r="D2085" s="1" t="str">
        <f t="shared" si="156"/>
        <v>21:0044</v>
      </c>
      <c r="E2085" t="s">
        <v>7215</v>
      </c>
      <c r="F2085" t="s">
        <v>7216</v>
      </c>
      <c r="H2085">
        <v>67.206260599999993</v>
      </c>
      <c r="I2085">
        <v>-114.96501910000001</v>
      </c>
      <c r="J2085" s="1" t="str">
        <f t="shared" si="157"/>
        <v>Till</v>
      </c>
      <c r="K2085" s="1" t="str">
        <f t="shared" si="158"/>
        <v>&lt;2 micron</v>
      </c>
      <c r="L2085">
        <v>0.2</v>
      </c>
      <c r="M2085">
        <v>6.14</v>
      </c>
      <c r="N2085">
        <v>1</v>
      </c>
      <c r="O2085">
        <v>210</v>
      </c>
      <c r="P2085">
        <v>0.5</v>
      </c>
      <c r="Q2085">
        <v>1</v>
      </c>
      <c r="R2085">
        <v>1.18</v>
      </c>
      <c r="T2085">
        <v>68</v>
      </c>
      <c r="U2085">
        <v>78</v>
      </c>
      <c r="V2085">
        <v>364</v>
      </c>
      <c r="W2085">
        <v>10.85</v>
      </c>
      <c r="X2085">
        <v>20</v>
      </c>
      <c r="Y2085">
        <v>1</v>
      </c>
      <c r="Z2085">
        <v>0.69</v>
      </c>
      <c r="AA2085">
        <v>10</v>
      </c>
      <c r="AB2085">
        <v>4.6399999999999997</v>
      </c>
      <c r="AC2085">
        <v>1280</v>
      </c>
      <c r="AD2085">
        <v>0.5</v>
      </c>
      <c r="AE2085">
        <v>0.67</v>
      </c>
      <c r="AF2085">
        <v>101</v>
      </c>
      <c r="AH2085">
        <v>18</v>
      </c>
      <c r="AI2085">
        <v>1</v>
      </c>
      <c r="AJ2085">
        <v>25</v>
      </c>
      <c r="AK2085">
        <v>10</v>
      </c>
      <c r="AL2085">
        <v>0.22</v>
      </c>
      <c r="AO2085">
        <v>217</v>
      </c>
      <c r="AQ2085">
        <v>254</v>
      </c>
    </row>
    <row r="2086" spans="1:43" hidden="1" x14ac:dyDescent="0.25">
      <c r="A2086" t="s">
        <v>7217</v>
      </c>
      <c r="B2086" t="s">
        <v>7218</v>
      </c>
      <c r="C2086" s="1" t="str">
        <f t="shared" si="155"/>
        <v>21:0100</v>
      </c>
      <c r="D2086" s="1" t="str">
        <f t="shared" si="156"/>
        <v>21:0044</v>
      </c>
      <c r="E2086" t="s">
        <v>7219</v>
      </c>
      <c r="F2086" t="s">
        <v>7220</v>
      </c>
      <c r="H2086">
        <v>67.212134800000001</v>
      </c>
      <c r="I2086">
        <v>-114.7435311</v>
      </c>
      <c r="J2086" s="1" t="str">
        <f t="shared" si="157"/>
        <v>Till</v>
      </c>
      <c r="K2086" s="1" t="str">
        <f t="shared" si="158"/>
        <v>&lt;2 micron</v>
      </c>
      <c r="L2086">
        <v>0.1</v>
      </c>
      <c r="M2086">
        <v>3.12</v>
      </c>
      <c r="N2086">
        <v>2</v>
      </c>
      <c r="O2086">
        <v>280</v>
      </c>
      <c r="P2086">
        <v>1</v>
      </c>
      <c r="Q2086">
        <v>1</v>
      </c>
      <c r="R2086">
        <v>1.94</v>
      </c>
      <c r="T2086">
        <v>25</v>
      </c>
      <c r="U2086">
        <v>47</v>
      </c>
      <c r="V2086">
        <v>137</v>
      </c>
      <c r="W2086">
        <v>5.39</v>
      </c>
      <c r="X2086">
        <v>10</v>
      </c>
      <c r="Y2086">
        <v>0.5</v>
      </c>
      <c r="Z2086">
        <v>0.35</v>
      </c>
      <c r="AA2086">
        <v>30</v>
      </c>
      <c r="AB2086">
        <v>2.44</v>
      </c>
      <c r="AC2086">
        <v>1210</v>
      </c>
      <c r="AD2086">
        <v>0.5</v>
      </c>
      <c r="AE2086">
        <v>0.69</v>
      </c>
      <c r="AF2086">
        <v>40</v>
      </c>
      <c r="AH2086">
        <v>62</v>
      </c>
      <c r="AI2086">
        <v>1</v>
      </c>
      <c r="AJ2086">
        <v>9</v>
      </c>
      <c r="AK2086">
        <v>9</v>
      </c>
      <c r="AL2086">
        <v>0.03</v>
      </c>
      <c r="AO2086">
        <v>53</v>
      </c>
      <c r="AQ2086">
        <v>236</v>
      </c>
    </row>
    <row r="2087" spans="1:43" hidden="1" x14ac:dyDescent="0.25">
      <c r="A2087" t="s">
        <v>7221</v>
      </c>
      <c r="B2087" t="s">
        <v>7222</v>
      </c>
      <c r="C2087" s="1" t="str">
        <f t="shared" si="155"/>
        <v>21:0100</v>
      </c>
      <c r="D2087" s="1" t="str">
        <f t="shared" si="156"/>
        <v>21:0044</v>
      </c>
      <c r="E2087" t="s">
        <v>7219</v>
      </c>
      <c r="F2087" t="s">
        <v>7223</v>
      </c>
      <c r="H2087">
        <v>67.212134800000001</v>
      </c>
      <c r="I2087">
        <v>-114.7435311</v>
      </c>
      <c r="J2087" s="1" t="str">
        <f t="shared" si="157"/>
        <v>Till</v>
      </c>
      <c r="K2087" s="1" t="str">
        <f t="shared" si="158"/>
        <v>&lt;2 micron</v>
      </c>
      <c r="L2087">
        <v>0.1</v>
      </c>
      <c r="M2087">
        <v>3.77</v>
      </c>
      <c r="N2087">
        <v>1</v>
      </c>
      <c r="O2087">
        <v>300</v>
      </c>
      <c r="P2087">
        <v>1</v>
      </c>
      <c r="Q2087">
        <v>1</v>
      </c>
      <c r="R2087">
        <v>0.73</v>
      </c>
      <c r="T2087">
        <v>21</v>
      </c>
      <c r="U2087">
        <v>59</v>
      </c>
      <c r="V2087">
        <v>113</v>
      </c>
      <c r="W2087">
        <v>5.73</v>
      </c>
      <c r="X2087">
        <v>10</v>
      </c>
      <c r="Y2087">
        <v>0.5</v>
      </c>
      <c r="Z2087">
        <v>0.56000000000000005</v>
      </c>
      <c r="AA2087">
        <v>30</v>
      </c>
      <c r="AB2087">
        <v>2.14</v>
      </c>
      <c r="AC2087">
        <v>570</v>
      </c>
      <c r="AD2087">
        <v>0.5</v>
      </c>
      <c r="AE2087">
        <v>0.49</v>
      </c>
      <c r="AF2087">
        <v>43</v>
      </c>
      <c r="AH2087">
        <v>18</v>
      </c>
      <c r="AI2087">
        <v>1</v>
      </c>
      <c r="AJ2087">
        <v>10</v>
      </c>
      <c r="AK2087">
        <v>10</v>
      </c>
      <c r="AL2087">
        <v>0.05</v>
      </c>
      <c r="AO2087">
        <v>58</v>
      </c>
      <c r="AQ2087">
        <v>158</v>
      </c>
    </row>
    <row r="2088" spans="1:43" hidden="1" x14ac:dyDescent="0.25">
      <c r="A2088" t="s">
        <v>7224</v>
      </c>
      <c r="B2088" t="s">
        <v>7225</v>
      </c>
      <c r="C2088" s="1" t="str">
        <f t="shared" si="155"/>
        <v>21:0100</v>
      </c>
      <c r="D2088" s="1" t="str">
        <f t="shared" si="156"/>
        <v>21:0044</v>
      </c>
      <c r="E2088" t="s">
        <v>7226</v>
      </c>
      <c r="F2088" t="s">
        <v>7227</v>
      </c>
      <c r="H2088">
        <v>67.2225191</v>
      </c>
      <c r="I2088">
        <v>-114.55679139999999</v>
      </c>
      <c r="J2088" s="1" t="str">
        <f t="shared" si="157"/>
        <v>Till</v>
      </c>
      <c r="K2088" s="1" t="str">
        <f t="shared" si="158"/>
        <v>&lt;2 micron</v>
      </c>
      <c r="L2088">
        <v>0.1</v>
      </c>
      <c r="M2088">
        <v>3.31</v>
      </c>
      <c r="N2088">
        <v>1</v>
      </c>
      <c r="O2088">
        <v>360</v>
      </c>
      <c r="P2088">
        <v>1.5</v>
      </c>
      <c r="Q2088">
        <v>1</v>
      </c>
      <c r="R2088">
        <v>0.37</v>
      </c>
      <c r="T2088">
        <v>21</v>
      </c>
      <c r="U2088">
        <v>55</v>
      </c>
      <c r="V2088">
        <v>170</v>
      </c>
      <c r="W2088">
        <v>6.03</v>
      </c>
      <c r="X2088">
        <v>10</v>
      </c>
      <c r="Y2088">
        <v>0.5</v>
      </c>
      <c r="Z2088">
        <v>0.57999999999999996</v>
      </c>
      <c r="AA2088">
        <v>30</v>
      </c>
      <c r="AB2088">
        <v>1.94</v>
      </c>
      <c r="AC2088">
        <v>840</v>
      </c>
      <c r="AD2088">
        <v>0.5</v>
      </c>
      <c r="AE2088">
        <v>0.62</v>
      </c>
      <c r="AF2088">
        <v>39</v>
      </c>
      <c r="AH2088">
        <v>22</v>
      </c>
      <c r="AI2088">
        <v>1</v>
      </c>
      <c r="AJ2088">
        <v>12</v>
      </c>
      <c r="AK2088">
        <v>7</v>
      </c>
      <c r="AL2088">
        <v>0.04</v>
      </c>
      <c r="AO2088">
        <v>60</v>
      </c>
      <c r="AQ2088">
        <v>108</v>
      </c>
    </row>
    <row r="2089" spans="1:43" hidden="1" x14ac:dyDescent="0.25">
      <c r="A2089" t="s">
        <v>7228</v>
      </c>
      <c r="B2089" t="s">
        <v>7229</v>
      </c>
      <c r="C2089" s="1" t="str">
        <f t="shared" si="155"/>
        <v>21:0100</v>
      </c>
      <c r="D2089" s="1" t="str">
        <f t="shared" si="156"/>
        <v>21:0044</v>
      </c>
      <c r="E2089" t="s">
        <v>7230</v>
      </c>
      <c r="F2089" t="s">
        <v>7231</v>
      </c>
      <c r="H2089">
        <v>67.170536499999997</v>
      </c>
      <c r="I2089">
        <v>-114.6660289</v>
      </c>
      <c r="J2089" s="1" t="str">
        <f t="shared" si="157"/>
        <v>Till</v>
      </c>
      <c r="K2089" s="1" t="str">
        <f t="shared" si="158"/>
        <v>&lt;2 micron</v>
      </c>
      <c r="L2089">
        <v>0.1</v>
      </c>
      <c r="M2089">
        <v>3.42</v>
      </c>
      <c r="N2089">
        <v>1</v>
      </c>
      <c r="O2089">
        <v>310</v>
      </c>
      <c r="P2089">
        <v>1.5</v>
      </c>
      <c r="Q2089">
        <v>1</v>
      </c>
      <c r="R2089">
        <v>0.82</v>
      </c>
      <c r="T2089">
        <v>19</v>
      </c>
      <c r="U2089">
        <v>51</v>
      </c>
      <c r="V2089">
        <v>93</v>
      </c>
      <c r="W2089">
        <v>5.3</v>
      </c>
      <c r="X2089">
        <v>10</v>
      </c>
      <c r="Y2089">
        <v>0.5</v>
      </c>
      <c r="Z2089">
        <v>0.43</v>
      </c>
      <c r="AA2089">
        <v>20</v>
      </c>
      <c r="AB2089">
        <v>2.09</v>
      </c>
      <c r="AC2089">
        <v>635</v>
      </c>
      <c r="AD2089">
        <v>0.5</v>
      </c>
      <c r="AE2089">
        <v>0.87</v>
      </c>
      <c r="AF2089">
        <v>36</v>
      </c>
      <c r="AH2089">
        <v>18</v>
      </c>
      <c r="AI2089">
        <v>1</v>
      </c>
      <c r="AJ2089">
        <v>12</v>
      </c>
      <c r="AK2089">
        <v>7</v>
      </c>
      <c r="AL2089">
        <v>0.04</v>
      </c>
      <c r="AO2089">
        <v>71</v>
      </c>
      <c r="AQ2089">
        <v>156</v>
      </c>
    </row>
    <row r="2090" spans="1:43" hidden="1" x14ac:dyDescent="0.25">
      <c r="A2090" t="s">
        <v>7232</v>
      </c>
      <c r="B2090" t="s">
        <v>7233</v>
      </c>
      <c r="C2090" s="1" t="str">
        <f t="shared" si="155"/>
        <v>21:0100</v>
      </c>
      <c r="D2090" s="1" t="str">
        <f t="shared" si="156"/>
        <v>21:0044</v>
      </c>
      <c r="E2090" t="s">
        <v>7234</v>
      </c>
      <c r="F2090" t="s">
        <v>7235</v>
      </c>
      <c r="H2090">
        <v>67.169810299999995</v>
      </c>
      <c r="I2090">
        <v>-114.5466905</v>
      </c>
      <c r="J2090" s="1" t="str">
        <f t="shared" si="157"/>
        <v>Till</v>
      </c>
      <c r="K2090" s="1" t="str">
        <f t="shared" si="158"/>
        <v>&lt;2 micron</v>
      </c>
      <c r="L2090">
        <v>0.1</v>
      </c>
      <c r="M2090">
        <v>3.08</v>
      </c>
      <c r="N2090">
        <v>1</v>
      </c>
      <c r="O2090">
        <v>360</v>
      </c>
      <c r="P2090">
        <v>1</v>
      </c>
      <c r="Q2090">
        <v>1</v>
      </c>
      <c r="R2090">
        <v>1.79</v>
      </c>
      <c r="T2090">
        <v>18</v>
      </c>
      <c r="U2090">
        <v>41</v>
      </c>
      <c r="V2090">
        <v>97</v>
      </c>
      <c r="W2090">
        <v>4.75</v>
      </c>
      <c r="X2090">
        <v>10</v>
      </c>
      <c r="Y2090">
        <v>0.5</v>
      </c>
      <c r="Z2090">
        <v>0.54</v>
      </c>
      <c r="AA2090">
        <v>20</v>
      </c>
      <c r="AB2090">
        <v>2.46</v>
      </c>
      <c r="AC2090">
        <v>605</v>
      </c>
      <c r="AD2090">
        <v>0.5</v>
      </c>
      <c r="AE2090">
        <v>0.66</v>
      </c>
      <c r="AF2090">
        <v>33</v>
      </c>
      <c r="AH2090">
        <v>14</v>
      </c>
      <c r="AI2090">
        <v>1</v>
      </c>
      <c r="AJ2090">
        <v>8</v>
      </c>
      <c r="AK2090">
        <v>10</v>
      </c>
      <c r="AL2090">
        <v>0.03</v>
      </c>
      <c r="AO2090">
        <v>45</v>
      </c>
      <c r="AQ2090">
        <v>102</v>
      </c>
    </row>
    <row r="2091" spans="1:43" hidden="1" x14ac:dyDescent="0.25">
      <c r="A2091" t="s">
        <v>7236</v>
      </c>
      <c r="B2091" t="s">
        <v>7237</v>
      </c>
      <c r="C2091" s="1" t="str">
        <f t="shared" si="155"/>
        <v>21:0100</v>
      </c>
      <c r="D2091" s="1" t="str">
        <f t="shared" si="156"/>
        <v>21:0044</v>
      </c>
      <c r="E2091" t="s">
        <v>7238</v>
      </c>
      <c r="F2091" t="s">
        <v>7239</v>
      </c>
      <c r="H2091">
        <v>67.205468100000004</v>
      </c>
      <c r="I2091">
        <v>-114.0382224</v>
      </c>
      <c r="J2091" s="1" t="str">
        <f t="shared" si="157"/>
        <v>Till</v>
      </c>
      <c r="K2091" s="1" t="str">
        <f t="shared" si="158"/>
        <v>&lt;2 micron</v>
      </c>
      <c r="L2091">
        <v>0.1</v>
      </c>
      <c r="M2091">
        <v>3.99</v>
      </c>
      <c r="N2091">
        <v>6</v>
      </c>
      <c r="O2091">
        <v>700</v>
      </c>
      <c r="P2091">
        <v>1.5</v>
      </c>
      <c r="Q2091">
        <v>1</v>
      </c>
      <c r="R2091">
        <v>0.39</v>
      </c>
      <c r="T2091">
        <v>26</v>
      </c>
      <c r="U2091">
        <v>69</v>
      </c>
      <c r="V2091">
        <v>124</v>
      </c>
      <c r="W2091">
        <v>6.26</v>
      </c>
      <c r="X2091">
        <v>10</v>
      </c>
      <c r="Y2091">
        <v>0.5</v>
      </c>
      <c r="Z2091">
        <v>0.49</v>
      </c>
      <c r="AA2091">
        <v>40</v>
      </c>
      <c r="AB2091">
        <v>1.77</v>
      </c>
      <c r="AC2091">
        <v>960</v>
      </c>
      <c r="AD2091">
        <v>0.5</v>
      </c>
      <c r="AE2091">
        <v>0.77</v>
      </c>
      <c r="AF2091">
        <v>44</v>
      </c>
      <c r="AH2091">
        <v>20</v>
      </c>
      <c r="AI2091">
        <v>1</v>
      </c>
      <c r="AJ2091">
        <v>16</v>
      </c>
      <c r="AK2091">
        <v>12</v>
      </c>
      <c r="AL2091">
        <v>0.1</v>
      </c>
      <c r="AO2091">
        <v>95</v>
      </c>
      <c r="AQ2091">
        <v>106</v>
      </c>
    </row>
    <row r="2092" spans="1:43" hidden="1" x14ac:dyDescent="0.25">
      <c r="A2092" t="s">
        <v>7240</v>
      </c>
      <c r="B2092" t="s">
        <v>7241</v>
      </c>
      <c r="C2092" s="1" t="str">
        <f t="shared" ref="C2092:C2123" si="159">HYPERLINK("http://geochem.nrcan.gc.ca/cdogs/content/bdl/bdl210100_e.htm", "21:0100")</f>
        <v>21:0100</v>
      </c>
      <c r="D2092" s="1" t="str">
        <f t="shared" ref="D2092:D2123" si="160">HYPERLINK("http://geochem.nrcan.gc.ca/cdogs/content/svy/svy210044_e.htm", "21:0044")</f>
        <v>21:0044</v>
      </c>
      <c r="E2092" t="s">
        <v>7242</v>
      </c>
      <c r="F2092" t="s">
        <v>7243</v>
      </c>
      <c r="H2092">
        <v>67.202994000000004</v>
      </c>
      <c r="I2092">
        <v>-114.1598695</v>
      </c>
      <c r="J2092" s="1" t="str">
        <f t="shared" si="157"/>
        <v>Till</v>
      </c>
      <c r="K2092" s="1" t="str">
        <f t="shared" si="158"/>
        <v>&lt;2 micron</v>
      </c>
      <c r="L2092">
        <v>0.1</v>
      </c>
      <c r="M2092">
        <v>3.33</v>
      </c>
      <c r="N2092">
        <v>2</v>
      </c>
      <c r="O2092">
        <v>450</v>
      </c>
      <c r="P2092">
        <v>1</v>
      </c>
      <c r="Q2092">
        <v>1</v>
      </c>
      <c r="R2092">
        <v>0.65</v>
      </c>
      <c r="T2092">
        <v>19</v>
      </c>
      <c r="U2092">
        <v>53</v>
      </c>
      <c r="V2092">
        <v>188</v>
      </c>
      <c r="W2092">
        <v>5.97</v>
      </c>
      <c r="X2092">
        <v>10</v>
      </c>
      <c r="Y2092">
        <v>1</v>
      </c>
      <c r="Z2092">
        <v>0.5</v>
      </c>
      <c r="AA2092">
        <v>30</v>
      </c>
      <c r="AB2092">
        <v>1.87</v>
      </c>
      <c r="AC2092">
        <v>520</v>
      </c>
      <c r="AD2092">
        <v>0.5</v>
      </c>
      <c r="AE2092">
        <v>0.87</v>
      </c>
      <c r="AF2092">
        <v>37</v>
      </c>
      <c r="AH2092">
        <v>14</v>
      </c>
      <c r="AI2092">
        <v>1</v>
      </c>
      <c r="AJ2092">
        <v>13</v>
      </c>
      <c r="AK2092">
        <v>10</v>
      </c>
      <c r="AL2092">
        <v>0.06</v>
      </c>
      <c r="AO2092">
        <v>61</v>
      </c>
      <c r="AQ2092">
        <v>96</v>
      </c>
    </row>
    <row r="2093" spans="1:43" hidden="1" x14ac:dyDescent="0.25">
      <c r="A2093" t="s">
        <v>7244</v>
      </c>
      <c r="B2093" t="s">
        <v>7245</v>
      </c>
      <c r="C2093" s="1" t="str">
        <f t="shared" si="159"/>
        <v>21:0100</v>
      </c>
      <c r="D2093" s="1" t="str">
        <f t="shared" si="160"/>
        <v>21:0044</v>
      </c>
      <c r="E2093" t="s">
        <v>7246</v>
      </c>
      <c r="F2093" t="s">
        <v>7247</v>
      </c>
      <c r="H2093">
        <v>67.127284700000004</v>
      </c>
      <c r="I2093">
        <v>-114.0612332</v>
      </c>
      <c r="J2093" s="1" t="str">
        <f t="shared" si="157"/>
        <v>Till</v>
      </c>
      <c r="K2093" s="1" t="str">
        <f t="shared" si="158"/>
        <v>&lt;2 micron</v>
      </c>
      <c r="L2093">
        <v>0.1</v>
      </c>
      <c r="M2093">
        <v>3.15</v>
      </c>
      <c r="N2093">
        <v>1</v>
      </c>
      <c r="O2093">
        <v>350</v>
      </c>
      <c r="P2093">
        <v>0.5</v>
      </c>
      <c r="Q2093">
        <v>1</v>
      </c>
      <c r="R2093">
        <v>1.61</v>
      </c>
      <c r="T2093">
        <v>17</v>
      </c>
      <c r="U2093">
        <v>45</v>
      </c>
      <c r="V2093">
        <v>68</v>
      </c>
      <c r="W2093">
        <v>4.62</v>
      </c>
      <c r="X2093">
        <v>10</v>
      </c>
      <c r="Y2093">
        <v>0.5</v>
      </c>
      <c r="Z2093">
        <v>0.61</v>
      </c>
      <c r="AA2093">
        <v>30</v>
      </c>
      <c r="AB2093">
        <v>2.42</v>
      </c>
      <c r="AC2093">
        <v>420</v>
      </c>
      <c r="AD2093">
        <v>0.5</v>
      </c>
      <c r="AE2093">
        <v>0.34</v>
      </c>
      <c r="AF2093">
        <v>36</v>
      </c>
      <c r="AH2093">
        <v>8</v>
      </c>
      <c r="AI2093">
        <v>1</v>
      </c>
      <c r="AJ2093">
        <v>6</v>
      </c>
      <c r="AK2093">
        <v>12</v>
      </c>
      <c r="AL2093">
        <v>0.04</v>
      </c>
      <c r="AO2093">
        <v>39</v>
      </c>
      <c r="AQ2093">
        <v>80</v>
      </c>
    </row>
    <row r="2094" spans="1:43" hidden="1" x14ac:dyDescent="0.25">
      <c r="A2094" t="s">
        <v>7248</v>
      </c>
      <c r="B2094" t="s">
        <v>7249</v>
      </c>
      <c r="C2094" s="1" t="str">
        <f t="shared" si="159"/>
        <v>21:0100</v>
      </c>
      <c r="D2094" s="1" t="str">
        <f t="shared" si="160"/>
        <v>21:0044</v>
      </c>
      <c r="E2094" t="s">
        <v>7250</v>
      </c>
      <c r="F2094" t="s">
        <v>7251</v>
      </c>
      <c r="H2094">
        <v>67.151040899999998</v>
      </c>
      <c r="I2094">
        <v>-114.1499275</v>
      </c>
      <c r="J2094" s="1" t="str">
        <f t="shared" si="157"/>
        <v>Till</v>
      </c>
      <c r="K2094" s="1" t="str">
        <f t="shared" si="158"/>
        <v>&lt;2 micron</v>
      </c>
      <c r="L2094">
        <v>0.1</v>
      </c>
      <c r="M2094">
        <v>2.93</v>
      </c>
      <c r="N2094">
        <v>4</v>
      </c>
      <c r="O2094">
        <v>390</v>
      </c>
      <c r="P2094">
        <v>0.5</v>
      </c>
      <c r="Q2094">
        <v>2</v>
      </c>
      <c r="R2094">
        <v>2.58</v>
      </c>
      <c r="T2094">
        <v>17</v>
      </c>
      <c r="U2094">
        <v>41</v>
      </c>
      <c r="V2094">
        <v>68</v>
      </c>
      <c r="W2094">
        <v>4.28</v>
      </c>
      <c r="X2094">
        <v>10</v>
      </c>
      <c r="Y2094">
        <v>0.5</v>
      </c>
      <c r="Z2094">
        <v>0.71</v>
      </c>
      <c r="AA2094">
        <v>20</v>
      </c>
      <c r="AB2094">
        <v>2.98</v>
      </c>
      <c r="AC2094">
        <v>575</v>
      </c>
      <c r="AD2094">
        <v>0.5</v>
      </c>
      <c r="AE2094">
        <v>0.34</v>
      </c>
      <c r="AF2094">
        <v>33</v>
      </c>
      <c r="AH2094">
        <v>10</v>
      </c>
      <c r="AI2094">
        <v>1</v>
      </c>
      <c r="AJ2094">
        <v>6</v>
      </c>
      <c r="AK2094">
        <v>15</v>
      </c>
      <c r="AL2094">
        <v>0.05</v>
      </c>
      <c r="AO2094">
        <v>40</v>
      </c>
      <c r="AQ2094">
        <v>82</v>
      </c>
    </row>
    <row r="2095" spans="1:43" hidden="1" x14ac:dyDescent="0.25">
      <c r="A2095" t="s">
        <v>7252</v>
      </c>
      <c r="B2095" t="s">
        <v>7253</v>
      </c>
      <c r="C2095" s="1" t="str">
        <f t="shared" si="159"/>
        <v>21:0100</v>
      </c>
      <c r="D2095" s="1" t="str">
        <f t="shared" si="160"/>
        <v>21:0044</v>
      </c>
      <c r="E2095" t="s">
        <v>7254</v>
      </c>
      <c r="F2095" t="s">
        <v>7255</v>
      </c>
      <c r="H2095">
        <v>67.082440899999995</v>
      </c>
      <c r="I2095">
        <v>-114.14599819999999</v>
      </c>
      <c r="J2095" s="1" t="str">
        <f t="shared" si="157"/>
        <v>Till</v>
      </c>
      <c r="K2095" s="1" t="str">
        <f t="shared" si="158"/>
        <v>&lt;2 micron</v>
      </c>
      <c r="L2095">
        <v>0.1</v>
      </c>
      <c r="M2095">
        <v>2.59</v>
      </c>
      <c r="N2095">
        <v>2</v>
      </c>
      <c r="O2095">
        <v>380</v>
      </c>
      <c r="P2095">
        <v>0.5</v>
      </c>
      <c r="Q2095">
        <v>1</v>
      </c>
      <c r="R2095">
        <v>2.78</v>
      </c>
      <c r="T2095">
        <v>15</v>
      </c>
      <c r="U2095">
        <v>40</v>
      </c>
      <c r="V2095">
        <v>72</v>
      </c>
      <c r="W2095">
        <v>4.03</v>
      </c>
      <c r="X2095">
        <v>10</v>
      </c>
      <c r="Y2095">
        <v>0.5</v>
      </c>
      <c r="Z2095">
        <v>0.49</v>
      </c>
      <c r="AA2095">
        <v>20</v>
      </c>
      <c r="AB2095">
        <v>2.88</v>
      </c>
      <c r="AC2095">
        <v>480</v>
      </c>
      <c r="AD2095">
        <v>0.5</v>
      </c>
      <c r="AE2095">
        <v>0.3</v>
      </c>
      <c r="AF2095">
        <v>31</v>
      </c>
      <c r="AH2095">
        <v>12</v>
      </c>
      <c r="AI2095">
        <v>1</v>
      </c>
      <c r="AJ2095">
        <v>5</v>
      </c>
      <c r="AK2095">
        <v>16</v>
      </c>
      <c r="AL2095">
        <v>0.05</v>
      </c>
      <c r="AO2095">
        <v>39</v>
      </c>
      <c r="AQ2095">
        <v>88</v>
      </c>
    </row>
    <row r="2096" spans="1:43" hidden="1" x14ac:dyDescent="0.25">
      <c r="A2096" t="s">
        <v>7256</v>
      </c>
      <c r="B2096" t="s">
        <v>7257</v>
      </c>
      <c r="C2096" s="1" t="str">
        <f t="shared" si="159"/>
        <v>21:0100</v>
      </c>
      <c r="D2096" s="1" t="str">
        <f t="shared" si="160"/>
        <v>21:0044</v>
      </c>
      <c r="E2096" t="s">
        <v>7258</v>
      </c>
      <c r="F2096" t="s">
        <v>7259</v>
      </c>
      <c r="H2096">
        <v>67.035632000000007</v>
      </c>
      <c r="I2096">
        <v>-114.0159118</v>
      </c>
      <c r="J2096" s="1" t="str">
        <f t="shared" si="157"/>
        <v>Till</v>
      </c>
      <c r="K2096" s="1" t="str">
        <f t="shared" si="158"/>
        <v>&lt;2 micron</v>
      </c>
      <c r="L2096">
        <v>0.1</v>
      </c>
      <c r="M2096">
        <v>2.69</v>
      </c>
      <c r="N2096">
        <v>2</v>
      </c>
      <c r="O2096">
        <v>400</v>
      </c>
      <c r="P2096">
        <v>0.5</v>
      </c>
      <c r="Q2096">
        <v>1</v>
      </c>
      <c r="R2096">
        <v>1.83</v>
      </c>
      <c r="T2096">
        <v>19</v>
      </c>
      <c r="U2096">
        <v>37</v>
      </c>
      <c r="V2096">
        <v>87</v>
      </c>
      <c r="W2096">
        <v>4.37</v>
      </c>
      <c r="X2096">
        <v>10</v>
      </c>
      <c r="Y2096">
        <v>0.5</v>
      </c>
      <c r="Z2096">
        <v>0.46</v>
      </c>
      <c r="AA2096">
        <v>20</v>
      </c>
      <c r="AB2096">
        <v>2.3199999999999998</v>
      </c>
      <c r="AC2096">
        <v>570</v>
      </c>
      <c r="AD2096">
        <v>0.5</v>
      </c>
      <c r="AE2096">
        <v>0.3</v>
      </c>
      <c r="AF2096">
        <v>35</v>
      </c>
      <c r="AH2096">
        <v>12</v>
      </c>
      <c r="AI2096">
        <v>1</v>
      </c>
      <c r="AJ2096">
        <v>6</v>
      </c>
      <c r="AK2096">
        <v>12</v>
      </c>
      <c r="AL2096">
        <v>0.03</v>
      </c>
      <c r="AO2096">
        <v>36</v>
      </c>
      <c r="AQ2096">
        <v>90</v>
      </c>
    </row>
    <row r="2097" spans="1:43" hidden="1" x14ac:dyDescent="0.25">
      <c r="A2097" t="s">
        <v>7260</v>
      </c>
      <c r="B2097" t="s">
        <v>7261</v>
      </c>
      <c r="C2097" s="1" t="str">
        <f t="shared" si="159"/>
        <v>21:0100</v>
      </c>
      <c r="D2097" s="1" t="str">
        <f t="shared" si="160"/>
        <v>21:0044</v>
      </c>
      <c r="E2097" t="s">
        <v>7262</v>
      </c>
      <c r="F2097" t="s">
        <v>7263</v>
      </c>
      <c r="H2097">
        <v>67.074782299999995</v>
      </c>
      <c r="I2097">
        <v>-114.37757379999999</v>
      </c>
      <c r="J2097" s="1" t="str">
        <f t="shared" si="157"/>
        <v>Till</v>
      </c>
      <c r="K2097" s="1" t="str">
        <f t="shared" si="158"/>
        <v>&lt;2 micron</v>
      </c>
      <c r="L2097">
        <v>0.1</v>
      </c>
      <c r="M2097">
        <v>2.79</v>
      </c>
      <c r="N2097">
        <v>2</v>
      </c>
      <c r="O2097">
        <v>580</v>
      </c>
      <c r="P2097">
        <v>1</v>
      </c>
      <c r="Q2097">
        <v>1</v>
      </c>
      <c r="R2097">
        <v>0.84</v>
      </c>
      <c r="T2097">
        <v>20</v>
      </c>
      <c r="U2097">
        <v>42</v>
      </c>
      <c r="V2097">
        <v>67</v>
      </c>
      <c r="W2097">
        <v>4.6500000000000004</v>
      </c>
      <c r="X2097">
        <v>10</v>
      </c>
      <c r="Y2097">
        <v>1</v>
      </c>
      <c r="Z2097">
        <v>0.31</v>
      </c>
      <c r="AA2097">
        <v>20</v>
      </c>
      <c r="AB2097">
        <v>1.83</v>
      </c>
      <c r="AC2097">
        <v>630</v>
      </c>
      <c r="AD2097">
        <v>0.5</v>
      </c>
      <c r="AE2097">
        <v>0.5</v>
      </c>
      <c r="AF2097">
        <v>34</v>
      </c>
      <c r="AH2097">
        <v>20</v>
      </c>
      <c r="AI2097">
        <v>1</v>
      </c>
      <c r="AJ2097">
        <v>8</v>
      </c>
      <c r="AK2097">
        <v>7</v>
      </c>
      <c r="AL2097">
        <v>0.03</v>
      </c>
      <c r="AO2097">
        <v>42</v>
      </c>
      <c r="AQ2097">
        <v>102</v>
      </c>
    </row>
    <row r="2098" spans="1:43" hidden="1" x14ac:dyDescent="0.25">
      <c r="A2098" t="s">
        <v>7264</v>
      </c>
      <c r="B2098" t="s">
        <v>7265</v>
      </c>
      <c r="C2098" s="1" t="str">
        <f t="shared" si="159"/>
        <v>21:0100</v>
      </c>
      <c r="D2098" s="1" t="str">
        <f t="shared" si="160"/>
        <v>21:0044</v>
      </c>
      <c r="E2098" t="s">
        <v>7266</v>
      </c>
      <c r="F2098" t="s">
        <v>7267</v>
      </c>
      <c r="H2098">
        <v>67.025289700000002</v>
      </c>
      <c r="I2098">
        <v>-114.24558759999999</v>
      </c>
      <c r="J2098" s="1" t="str">
        <f t="shared" si="157"/>
        <v>Till</v>
      </c>
      <c r="K2098" s="1" t="str">
        <f t="shared" si="158"/>
        <v>&lt;2 micron</v>
      </c>
      <c r="L2098">
        <v>0.1</v>
      </c>
      <c r="M2098">
        <v>3.25</v>
      </c>
      <c r="N2098">
        <v>1</v>
      </c>
      <c r="O2098">
        <v>450</v>
      </c>
      <c r="P2098">
        <v>1</v>
      </c>
      <c r="Q2098">
        <v>1</v>
      </c>
      <c r="R2098">
        <v>0.39</v>
      </c>
      <c r="T2098">
        <v>23</v>
      </c>
      <c r="U2098">
        <v>59</v>
      </c>
      <c r="V2098">
        <v>72</v>
      </c>
      <c r="W2098">
        <v>5.56</v>
      </c>
      <c r="X2098">
        <v>10</v>
      </c>
      <c r="Y2098">
        <v>0.5</v>
      </c>
      <c r="Z2098">
        <v>0.35</v>
      </c>
      <c r="AA2098">
        <v>20</v>
      </c>
      <c r="AB2098">
        <v>2.04</v>
      </c>
      <c r="AC2098">
        <v>375</v>
      </c>
      <c r="AD2098">
        <v>0.5</v>
      </c>
      <c r="AE2098">
        <v>0.54</v>
      </c>
      <c r="AF2098">
        <v>44</v>
      </c>
      <c r="AH2098">
        <v>18</v>
      </c>
      <c r="AI2098">
        <v>1</v>
      </c>
      <c r="AJ2098">
        <v>11</v>
      </c>
      <c r="AK2098">
        <v>5</v>
      </c>
      <c r="AL2098">
        <v>0.04</v>
      </c>
      <c r="AO2098">
        <v>63</v>
      </c>
      <c r="AQ2098">
        <v>118</v>
      </c>
    </row>
    <row r="2099" spans="1:43" hidden="1" x14ac:dyDescent="0.25">
      <c r="A2099" t="s">
        <v>7268</v>
      </c>
      <c r="B2099" t="s">
        <v>7269</v>
      </c>
      <c r="C2099" s="1" t="str">
        <f t="shared" si="159"/>
        <v>21:0100</v>
      </c>
      <c r="D2099" s="1" t="str">
        <f t="shared" si="160"/>
        <v>21:0044</v>
      </c>
      <c r="E2099" t="s">
        <v>7270</v>
      </c>
      <c r="F2099" t="s">
        <v>7271</v>
      </c>
      <c r="H2099">
        <v>67.054491100000007</v>
      </c>
      <c r="I2099">
        <v>-114.41473070000001</v>
      </c>
      <c r="J2099" s="1" t="str">
        <f t="shared" si="157"/>
        <v>Till</v>
      </c>
      <c r="K2099" s="1" t="str">
        <f t="shared" si="158"/>
        <v>&lt;2 micron</v>
      </c>
      <c r="L2099">
        <v>0.1</v>
      </c>
      <c r="M2099">
        <v>2.86</v>
      </c>
      <c r="N2099">
        <v>1</v>
      </c>
      <c r="O2099">
        <v>290</v>
      </c>
      <c r="P2099">
        <v>1.5</v>
      </c>
      <c r="Q2099">
        <v>1</v>
      </c>
      <c r="R2099">
        <v>0.46</v>
      </c>
      <c r="T2099">
        <v>19</v>
      </c>
      <c r="U2099">
        <v>47</v>
      </c>
      <c r="V2099">
        <v>92</v>
      </c>
      <c r="W2099">
        <v>5.27</v>
      </c>
      <c r="X2099">
        <v>10</v>
      </c>
      <c r="Y2099">
        <v>0.5</v>
      </c>
      <c r="Z2099">
        <v>0.31</v>
      </c>
      <c r="AA2099">
        <v>30</v>
      </c>
      <c r="AB2099">
        <v>1.58</v>
      </c>
      <c r="AC2099">
        <v>765</v>
      </c>
      <c r="AD2099">
        <v>0.5</v>
      </c>
      <c r="AE2099">
        <v>0.74</v>
      </c>
      <c r="AF2099">
        <v>35</v>
      </c>
      <c r="AH2099">
        <v>14</v>
      </c>
      <c r="AI2099">
        <v>1</v>
      </c>
      <c r="AJ2099">
        <v>11</v>
      </c>
      <c r="AK2099">
        <v>6</v>
      </c>
      <c r="AL2099">
        <v>0.03</v>
      </c>
      <c r="AO2099">
        <v>49</v>
      </c>
      <c r="AQ2099">
        <v>106</v>
      </c>
    </row>
    <row r="2100" spans="1:43" hidden="1" x14ac:dyDescent="0.25">
      <c r="A2100" t="s">
        <v>7272</v>
      </c>
      <c r="B2100" t="s">
        <v>7273</v>
      </c>
      <c r="C2100" s="1" t="str">
        <f t="shared" si="159"/>
        <v>21:0100</v>
      </c>
      <c r="D2100" s="1" t="str">
        <f t="shared" si="160"/>
        <v>21:0044</v>
      </c>
      <c r="E2100" t="s">
        <v>7274</v>
      </c>
      <c r="F2100" t="s">
        <v>7275</v>
      </c>
      <c r="H2100">
        <v>67.013325499999993</v>
      </c>
      <c r="I2100">
        <v>-114.4499016</v>
      </c>
      <c r="J2100" s="1" t="str">
        <f t="shared" si="157"/>
        <v>Till</v>
      </c>
      <c r="K2100" s="1" t="str">
        <f t="shared" si="158"/>
        <v>&lt;2 micron</v>
      </c>
      <c r="L2100">
        <v>0.1</v>
      </c>
      <c r="M2100">
        <v>2.81</v>
      </c>
      <c r="N2100">
        <v>1</v>
      </c>
      <c r="O2100">
        <v>360</v>
      </c>
      <c r="P2100">
        <v>1</v>
      </c>
      <c r="Q2100">
        <v>1</v>
      </c>
      <c r="R2100">
        <v>0.75</v>
      </c>
      <c r="T2100">
        <v>19</v>
      </c>
      <c r="U2100">
        <v>44</v>
      </c>
      <c r="V2100">
        <v>87</v>
      </c>
      <c r="W2100">
        <v>4.34</v>
      </c>
      <c r="X2100">
        <v>10</v>
      </c>
      <c r="Y2100">
        <v>1</v>
      </c>
      <c r="Z2100">
        <v>0.33</v>
      </c>
      <c r="AA2100">
        <v>30</v>
      </c>
      <c r="AB2100">
        <v>1.64</v>
      </c>
      <c r="AC2100">
        <v>395</v>
      </c>
      <c r="AD2100">
        <v>0.5</v>
      </c>
      <c r="AE2100">
        <v>0.86</v>
      </c>
      <c r="AF2100">
        <v>38</v>
      </c>
      <c r="AH2100">
        <v>16</v>
      </c>
      <c r="AI2100">
        <v>1</v>
      </c>
      <c r="AJ2100">
        <v>10</v>
      </c>
      <c r="AK2100">
        <v>8</v>
      </c>
      <c r="AL2100">
        <v>0.03</v>
      </c>
      <c r="AO2100">
        <v>48</v>
      </c>
      <c r="AQ2100">
        <v>116</v>
      </c>
    </row>
    <row r="2101" spans="1:43" hidden="1" x14ac:dyDescent="0.25">
      <c r="A2101" t="s">
        <v>7276</v>
      </c>
      <c r="B2101" t="s">
        <v>7277</v>
      </c>
      <c r="C2101" s="1" t="str">
        <f t="shared" si="159"/>
        <v>21:0100</v>
      </c>
      <c r="D2101" s="1" t="str">
        <f t="shared" si="160"/>
        <v>21:0044</v>
      </c>
      <c r="E2101" t="s">
        <v>7278</v>
      </c>
      <c r="F2101" t="s">
        <v>7279</v>
      </c>
      <c r="H2101">
        <v>67.110930600000003</v>
      </c>
      <c r="I2101">
        <v>-114.4874379</v>
      </c>
      <c r="J2101" s="1" t="str">
        <f t="shared" si="157"/>
        <v>Till</v>
      </c>
      <c r="K2101" s="1" t="str">
        <f t="shared" si="158"/>
        <v>&lt;2 micron</v>
      </c>
      <c r="L2101">
        <v>0.1</v>
      </c>
      <c r="M2101">
        <v>2.57</v>
      </c>
      <c r="N2101">
        <v>1</v>
      </c>
      <c r="O2101">
        <v>340</v>
      </c>
      <c r="P2101">
        <v>1</v>
      </c>
      <c r="Q2101">
        <v>1</v>
      </c>
      <c r="R2101">
        <v>0.71</v>
      </c>
      <c r="T2101">
        <v>21</v>
      </c>
      <c r="U2101">
        <v>42</v>
      </c>
      <c r="V2101">
        <v>49</v>
      </c>
      <c r="W2101">
        <v>4.8099999999999996</v>
      </c>
      <c r="X2101">
        <v>5</v>
      </c>
      <c r="Y2101">
        <v>0.5</v>
      </c>
      <c r="Z2101">
        <v>0.33</v>
      </c>
      <c r="AA2101">
        <v>30</v>
      </c>
      <c r="AB2101">
        <v>1.35</v>
      </c>
      <c r="AC2101">
        <v>1820</v>
      </c>
      <c r="AD2101">
        <v>0.5</v>
      </c>
      <c r="AE2101">
        <v>0.93</v>
      </c>
      <c r="AF2101">
        <v>30</v>
      </c>
      <c r="AH2101">
        <v>22</v>
      </c>
      <c r="AI2101">
        <v>1</v>
      </c>
      <c r="AJ2101">
        <v>8</v>
      </c>
      <c r="AK2101">
        <v>9</v>
      </c>
      <c r="AL2101">
        <v>0.03</v>
      </c>
      <c r="AO2101">
        <v>44</v>
      </c>
      <c r="AQ2101">
        <v>82</v>
      </c>
    </row>
    <row r="2102" spans="1:43" hidden="1" x14ac:dyDescent="0.25">
      <c r="A2102" t="s">
        <v>7280</v>
      </c>
      <c r="B2102" t="s">
        <v>7281</v>
      </c>
      <c r="C2102" s="1" t="str">
        <f t="shared" si="159"/>
        <v>21:0100</v>
      </c>
      <c r="D2102" s="1" t="str">
        <f t="shared" si="160"/>
        <v>21:0044</v>
      </c>
      <c r="E2102" t="s">
        <v>7282</v>
      </c>
      <c r="F2102" t="s">
        <v>7283</v>
      </c>
      <c r="H2102">
        <v>67.125438299999999</v>
      </c>
      <c r="I2102">
        <v>-114.2978166</v>
      </c>
      <c r="J2102" s="1" t="str">
        <f t="shared" si="157"/>
        <v>Till</v>
      </c>
      <c r="K2102" s="1" t="str">
        <f t="shared" si="158"/>
        <v>&lt;2 micron</v>
      </c>
      <c r="L2102">
        <v>0.1</v>
      </c>
      <c r="M2102">
        <v>3.14</v>
      </c>
      <c r="N2102">
        <v>2</v>
      </c>
      <c r="O2102">
        <v>630</v>
      </c>
      <c r="P2102">
        <v>1</v>
      </c>
      <c r="Q2102">
        <v>1</v>
      </c>
      <c r="R2102">
        <v>3.01</v>
      </c>
      <c r="T2102">
        <v>20</v>
      </c>
      <c r="U2102">
        <v>48</v>
      </c>
      <c r="V2102">
        <v>89</v>
      </c>
      <c r="W2102">
        <v>4.68</v>
      </c>
      <c r="X2102">
        <v>10</v>
      </c>
      <c r="Y2102">
        <v>0.5</v>
      </c>
      <c r="Z2102">
        <v>0.71</v>
      </c>
      <c r="AA2102">
        <v>20</v>
      </c>
      <c r="AB2102">
        <v>3.16</v>
      </c>
      <c r="AC2102">
        <v>695</v>
      </c>
      <c r="AD2102">
        <v>0.5</v>
      </c>
      <c r="AE2102">
        <v>0.4</v>
      </c>
      <c r="AF2102">
        <v>36</v>
      </c>
      <c r="AH2102">
        <v>20</v>
      </c>
      <c r="AI2102">
        <v>1</v>
      </c>
      <c r="AJ2102">
        <v>7</v>
      </c>
      <c r="AK2102">
        <v>22</v>
      </c>
      <c r="AL2102">
        <v>0.05</v>
      </c>
      <c r="AO2102">
        <v>46</v>
      </c>
      <c r="AQ2102">
        <v>128</v>
      </c>
    </row>
    <row r="2103" spans="1:43" hidden="1" x14ac:dyDescent="0.25">
      <c r="A2103" t="s">
        <v>7284</v>
      </c>
      <c r="B2103" t="s">
        <v>7285</v>
      </c>
      <c r="C2103" s="1" t="str">
        <f t="shared" si="159"/>
        <v>21:0100</v>
      </c>
      <c r="D2103" s="1" t="str">
        <f t="shared" si="160"/>
        <v>21:0044</v>
      </c>
      <c r="E2103" t="s">
        <v>7286</v>
      </c>
      <c r="F2103" t="s">
        <v>7287</v>
      </c>
      <c r="H2103">
        <v>67.184992899999997</v>
      </c>
      <c r="I2103">
        <v>-114.4782206</v>
      </c>
      <c r="J2103" s="1" t="str">
        <f t="shared" si="157"/>
        <v>Till</v>
      </c>
      <c r="K2103" s="1" t="str">
        <f t="shared" si="158"/>
        <v>&lt;2 micron</v>
      </c>
      <c r="L2103">
        <v>0.1</v>
      </c>
      <c r="M2103">
        <v>3.16</v>
      </c>
      <c r="N2103">
        <v>1</v>
      </c>
      <c r="O2103">
        <v>490</v>
      </c>
      <c r="P2103">
        <v>1</v>
      </c>
      <c r="Q2103">
        <v>1</v>
      </c>
      <c r="R2103">
        <v>1.38</v>
      </c>
      <c r="T2103">
        <v>19</v>
      </c>
      <c r="U2103">
        <v>52</v>
      </c>
      <c r="V2103">
        <v>94</v>
      </c>
      <c r="W2103">
        <v>4.97</v>
      </c>
      <c r="X2103">
        <v>10</v>
      </c>
      <c r="Y2103">
        <v>1</v>
      </c>
      <c r="Z2103">
        <v>0.49</v>
      </c>
      <c r="AA2103">
        <v>30</v>
      </c>
      <c r="AB2103">
        <v>2.27</v>
      </c>
      <c r="AC2103">
        <v>605</v>
      </c>
      <c r="AD2103">
        <v>0.5</v>
      </c>
      <c r="AE2103">
        <v>0.6</v>
      </c>
      <c r="AF2103">
        <v>36</v>
      </c>
      <c r="AH2103">
        <v>18</v>
      </c>
      <c r="AI2103">
        <v>1</v>
      </c>
      <c r="AJ2103">
        <v>10</v>
      </c>
      <c r="AK2103">
        <v>11</v>
      </c>
      <c r="AL2103">
        <v>0.05</v>
      </c>
      <c r="AO2103">
        <v>52</v>
      </c>
      <c r="AQ2103">
        <v>110</v>
      </c>
    </row>
    <row r="2104" spans="1:43" hidden="1" x14ac:dyDescent="0.25">
      <c r="A2104" t="s">
        <v>7288</v>
      </c>
      <c r="B2104" t="s">
        <v>7289</v>
      </c>
      <c r="C2104" s="1" t="str">
        <f t="shared" si="159"/>
        <v>21:0100</v>
      </c>
      <c r="D2104" s="1" t="str">
        <f t="shared" si="160"/>
        <v>21:0044</v>
      </c>
      <c r="E2104" t="s">
        <v>7290</v>
      </c>
      <c r="F2104" t="s">
        <v>7291</v>
      </c>
      <c r="H2104">
        <v>67.241781399999994</v>
      </c>
      <c r="I2104">
        <v>-114.4231458</v>
      </c>
      <c r="J2104" s="1" t="str">
        <f t="shared" si="157"/>
        <v>Till</v>
      </c>
      <c r="K2104" s="1" t="str">
        <f t="shared" si="158"/>
        <v>&lt;2 micron</v>
      </c>
      <c r="L2104">
        <v>0.1</v>
      </c>
      <c r="M2104">
        <v>3.04</v>
      </c>
      <c r="N2104">
        <v>2</v>
      </c>
      <c r="O2104">
        <v>460</v>
      </c>
      <c r="P2104">
        <v>1</v>
      </c>
      <c r="Q2104">
        <v>1</v>
      </c>
      <c r="R2104">
        <v>2.19</v>
      </c>
      <c r="T2104">
        <v>19</v>
      </c>
      <c r="U2104">
        <v>44</v>
      </c>
      <c r="V2104">
        <v>83</v>
      </c>
      <c r="W2104">
        <v>4.6900000000000004</v>
      </c>
      <c r="X2104">
        <v>10</v>
      </c>
      <c r="Y2104">
        <v>0.5</v>
      </c>
      <c r="Z2104">
        <v>0.67</v>
      </c>
      <c r="AA2104">
        <v>20</v>
      </c>
      <c r="AB2104">
        <v>2.9</v>
      </c>
      <c r="AC2104">
        <v>640</v>
      </c>
      <c r="AD2104">
        <v>0.5</v>
      </c>
      <c r="AE2104">
        <v>0.44</v>
      </c>
      <c r="AF2104">
        <v>35</v>
      </c>
      <c r="AH2104">
        <v>18</v>
      </c>
      <c r="AI2104">
        <v>1</v>
      </c>
      <c r="AJ2104">
        <v>7</v>
      </c>
      <c r="AK2104">
        <v>11</v>
      </c>
      <c r="AL2104">
        <v>0.04</v>
      </c>
      <c r="AO2104">
        <v>42</v>
      </c>
      <c r="AQ2104">
        <v>106</v>
      </c>
    </row>
    <row r="2105" spans="1:43" hidden="1" x14ac:dyDescent="0.25">
      <c r="A2105" t="s">
        <v>7292</v>
      </c>
      <c r="B2105" t="s">
        <v>7293</v>
      </c>
      <c r="C2105" s="1" t="str">
        <f t="shared" si="159"/>
        <v>21:0100</v>
      </c>
      <c r="D2105" s="1" t="str">
        <f t="shared" si="160"/>
        <v>21:0044</v>
      </c>
      <c r="E2105" t="s">
        <v>7294</v>
      </c>
      <c r="F2105" t="s">
        <v>7295</v>
      </c>
      <c r="H2105">
        <v>67.197824199999999</v>
      </c>
      <c r="I2105">
        <v>-114.2677872</v>
      </c>
      <c r="J2105" s="1" t="str">
        <f t="shared" si="157"/>
        <v>Till</v>
      </c>
      <c r="K2105" s="1" t="str">
        <f t="shared" si="158"/>
        <v>&lt;2 micron</v>
      </c>
      <c r="L2105">
        <v>0.1</v>
      </c>
      <c r="M2105">
        <v>3.07</v>
      </c>
      <c r="N2105">
        <v>1</v>
      </c>
      <c r="O2105">
        <v>570</v>
      </c>
      <c r="P2105">
        <v>0.5</v>
      </c>
      <c r="Q2105">
        <v>1</v>
      </c>
      <c r="R2105">
        <v>1.93</v>
      </c>
      <c r="T2105">
        <v>21</v>
      </c>
      <c r="U2105">
        <v>46</v>
      </c>
      <c r="V2105">
        <v>90</v>
      </c>
      <c r="W2105">
        <v>4.6100000000000003</v>
      </c>
      <c r="X2105">
        <v>10</v>
      </c>
      <c r="Y2105">
        <v>1</v>
      </c>
      <c r="Z2105">
        <v>0.6</v>
      </c>
      <c r="AA2105">
        <v>20</v>
      </c>
      <c r="AB2105">
        <v>2.74</v>
      </c>
      <c r="AC2105">
        <v>725</v>
      </c>
      <c r="AD2105">
        <v>0.5</v>
      </c>
      <c r="AE2105">
        <v>0.36</v>
      </c>
      <c r="AF2105">
        <v>38</v>
      </c>
      <c r="AH2105">
        <v>16</v>
      </c>
      <c r="AI2105">
        <v>1</v>
      </c>
      <c r="AJ2105">
        <v>6</v>
      </c>
      <c r="AK2105">
        <v>11</v>
      </c>
      <c r="AL2105">
        <v>0.04</v>
      </c>
      <c r="AO2105">
        <v>40</v>
      </c>
      <c r="AQ2105">
        <v>94</v>
      </c>
    </row>
    <row r="2106" spans="1:43" hidden="1" x14ac:dyDescent="0.25">
      <c r="A2106" t="s">
        <v>7296</v>
      </c>
      <c r="B2106" t="s">
        <v>7297</v>
      </c>
      <c r="C2106" s="1" t="str">
        <f t="shared" si="159"/>
        <v>21:0100</v>
      </c>
      <c r="D2106" s="1" t="str">
        <f t="shared" si="160"/>
        <v>21:0044</v>
      </c>
      <c r="E2106" t="s">
        <v>7294</v>
      </c>
      <c r="F2106" t="s">
        <v>7298</v>
      </c>
      <c r="H2106">
        <v>67.197824199999999</v>
      </c>
      <c r="I2106">
        <v>-114.2677872</v>
      </c>
      <c r="J2106" s="1" t="str">
        <f t="shared" si="157"/>
        <v>Till</v>
      </c>
      <c r="K2106" s="1" t="str">
        <f t="shared" si="158"/>
        <v>&lt;2 micron</v>
      </c>
      <c r="L2106">
        <v>0.1</v>
      </c>
      <c r="M2106">
        <v>3.25</v>
      </c>
      <c r="N2106">
        <v>1</v>
      </c>
      <c r="O2106">
        <v>590</v>
      </c>
      <c r="P2106">
        <v>0.5</v>
      </c>
      <c r="Q2106">
        <v>1</v>
      </c>
      <c r="R2106">
        <v>1.98</v>
      </c>
      <c r="T2106">
        <v>21</v>
      </c>
      <c r="U2106">
        <v>45</v>
      </c>
      <c r="V2106">
        <v>91</v>
      </c>
      <c r="W2106">
        <v>4.67</v>
      </c>
      <c r="X2106">
        <v>10</v>
      </c>
      <c r="Y2106">
        <v>1</v>
      </c>
      <c r="Z2106">
        <v>0.65</v>
      </c>
      <c r="AA2106">
        <v>20</v>
      </c>
      <c r="AB2106">
        <v>2.88</v>
      </c>
      <c r="AC2106">
        <v>750</v>
      </c>
      <c r="AD2106">
        <v>0.5</v>
      </c>
      <c r="AE2106">
        <v>0.34</v>
      </c>
      <c r="AF2106">
        <v>38</v>
      </c>
      <c r="AH2106">
        <v>14</v>
      </c>
      <c r="AI2106">
        <v>1</v>
      </c>
      <c r="AJ2106">
        <v>6</v>
      </c>
      <c r="AK2106">
        <v>11</v>
      </c>
      <c r="AL2106">
        <v>0.04</v>
      </c>
      <c r="AO2106">
        <v>41</v>
      </c>
      <c r="AQ2106">
        <v>96</v>
      </c>
    </row>
    <row r="2107" spans="1:43" hidden="1" x14ac:dyDescent="0.25">
      <c r="A2107" t="s">
        <v>7299</v>
      </c>
      <c r="B2107" t="s">
        <v>7300</v>
      </c>
      <c r="C2107" s="1" t="str">
        <f t="shared" si="159"/>
        <v>21:0100</v>
      </c>
      <c r="D2107" s="1" t="str">
        <f t="shared" si="160"/>
        <v>21:0044</v>
      </c>
      <c r="E2107" t="s">
        <v>7301</v>
      </c>
      <c r="F2107" t="s">
        <v>7302</v>
      </c>
      <c r="H2107">
        <v>67.178472400000004</v>
      </c>
      <c r="I2107">
        <v>-114.3248483</v>
      </c>
      <c r="J2107" s="1" t="str">
        <f t="shared" si="157"/>
        <v>Till</v>
      </c>
      <c r="K2107" s="1" t="str">
        <f t="shared" si="158"/>
        <v>&lt;2 micron</v>
      </c>
      <c r="L2107">
        <v>0.1</v>
      </c>
      <c r="M2107">
        <v>3.49</v>
      </c>
      <c r="N2107">
        <v>1</v>
      </c>
      <c r="O2107">
        <v>380</v>
      </c>
      <c r="P2107">
        <v>1.5</v>
      </c>
      <c r="Q2107">
        <v>1</v>
      </c>
      <c r="R2107">
        <v>0.66</v>
      </c>
      <c r="T2107">
        <v>30</v>
      </c>
      <c r="U2107">
        <v>67</v>
      </c>
      <c r="V2107">
        <v>123</v>
      </c>
      <c r="W2107">
        <v>5.6</v>
      </c>
      <c r="X2107">
        <v>10</v>
      </c>
      <c r="Y2107">
        <v>0.5</v>
      </c>
      <c r="Z2107">
        <v>0.5</v>
      </c>
      <c r="AA2107">
        <v>30</v>
      </c>
      <c r="AB2107">
        <v>2.44</v>
      </c>
      <c r="AC2107">
        <v>470</v>
      </c>
      <c r="AD2107">
        <v>0.5</v>
      </c>
      <c r="AE2107">
        <v>0.66</v>
      </c>
      <c r="AF2107">
        <v>51</v>
      </c>
      <c r="AH2107">
        <v>44</v>
      </c>
      <c r="AI2107">
        <v>1</v>
      </c>
      <c r="AJ2107">
        <v>12</v>
      </c>
      <c r="AK2107">
        <v>7</v>
      </c>
      <c r="AL2107">
        <v>0.06</v>
      </c>
      <c r="AO2107">
        <v>71</v>
      </c>
      <c r="AQ2107">
        <v>202</v>
      </c>
    </row>
    <row r="2108" spans="1:43" hidden="1" x14ac:dyDescent="0.25">
      <c r="A2108" t="s">
        <v>7303</v>
      </c>
      <c r="B2108" t="s">
        <v>7304</v>
      </c>
      <c r="C2108" s="1" t="str">
        <f t="shared" si="159"/>
        <v>21:0100</v>
      </c>
      <c r="D2108" s="1" t="str">
        <f t="shared" si="160"/>
        <v>21:0044</v>
      </c>
      <c r="E2108" t="s">
        <v>7305</v>
      </c>
      <c r="F2108" t="s">
        <v>7306</v>
      </c>
      <c r="H2108">
        <v>67.515729800000003</v>
      </c>
      <c r="I2108">
        <v>-114.50205800000001</v>
      </c>
      <c r="J2108" s="1" t="str">
        <f t="shared" si="157"/>
        <v>Till</v>
      </c>
      <c r="K2108" s="1" t="str">
        <f t="shared" si="158"/>
        <v>&lt;2 micron</v>
      </c>
      <c r="L2108">
        <v>0.1</v>
      </c>
      <c r="M2108">
        <v>3.44</v>
      </c>
      <c r="N2108">
        <v>1</v>
      </c>
      <c r="O2108">
        <v>370</v>
      </c>
      <c r="P2108">
        <v>1.5</v>
      </c>
      <c r="Q2108">
        <v>1</v>
      </c>
      <c r="R2108">
        <v>0.99</v>
      </c>
      <c r="T2108">
        <v>20</v>
      </c>
      <c r="U2108">
        <v>69</v>
      </c>
      <c r="V2108">
        <v>119</v>
      </c>
      <c r="W2108">
        <v>6.03</v>
      </c>
      <c r="X2108">
        <v>10</v>
      </c>
      <c r="Y2108">
        <v>0.5</v>
      </c>
      <c r="Z2108">
        <v>0.52</v>
      </c>
      <c r="AA2108">
        <v>30</v>
      </c>
      <c r="AB2108">
        <v>2.2799999999999998</v>
      </c>
      <c r="AC2108">
        <v>525</v>
      </c>
      <c r="AD2108">
        <v>0.5</v>
      </c>
      <c r="AE2108">
        <v>0.67</v>
      </c>
      <c r="AF2108">
        <v>49</v>
      </c>
      <c r="AH2108">
        <v>18</v>
      </c>
      <c r="AI2108">
        <v>1</v>
      </c>
      <c r="AJ2108">
        <v>12</v>
      </c>
      <c r="AK2108">
        <v>9</v>
      </c>
      <c r="AL2108">
        <v>0.06</v>
      </c>
      <c r="AO2108">
        <v>71</v>
      </c>
      <c r="AQ2108">
        <v>132</v>
      </c>
    </row>
    <row r="2109" spans="1:43" hidden="1" x14ac:dyDescent="0.25">
      <c r="A2109" t="s">
        <v>7307</v>
      </c>
      <c r="B2109" t="s">
        <v>7308</v>
      </c>
      <c r="C2109" s="1" t="str">
        <f t="shared" si="159"/>
        <v>21:0100</v>
      </c>
      <c r="D2109" s="1" t="str">
        <f t="shared" si="160"/>
        <v>21:0044</v>
      </c>
      <c r="E2109" t="s">
        <v>7309</v>
      </c>
      <c r="F2109" t="s">
        <v>7310</v>
      </c>
      <c r="H2109">
        <v>67.588320999999993</v>
      </c>
      <c r="I2109">
        <v>-114.5487684</v>
      </c>
      <c r="J2109" s="1" t="str">
        <f t="shared" si="157"/>
        <v>Till</v>
      </c>
      <c r="K2109" s="1" t="str">
        <f t="shared" si="158"/>
        <v>&lt;2 micron</v>
      </c>
      <c r="L2109">
        <v>0.1</v>
      </c>
      <c r="M2109">
        <v>3.62</v>
      </c>
      <c r="N2109">
        <v>6</v>
      </c>
      <c r="O2109">
        <v>260</v>
      </c>
      <c r="P2109">
        <v>1.5</v>
      </c>
      <c r="Q2109">
        <v>1</v>
      </c>
      <c r="R2109">
        <v>0.31</v>
      </c>
      <c r="T2109">
        <v>47</v>
      </c>
      <c r="U2109">
        <v>77</v>
      </c>
      <c r="V2109">
        <v>130</v>
      </c>
      <c r="W2109">
        <v>7.76</v>
      </c>
      <c r="X2109">
        <v>10</v>
      </c>
      <c r="Y2109">
        <v>1</v>
      </c>
      <c r="Z2109">
        <v>0.28000000000000003</v>
      </c>
      <c r="AA2109">
        <v>40</v>
      </c>
      <c r="AB2109">
        <v>2.2400000000000002</v>
      </c>
      <c r="AC2109">
        <v>3040</v>
      </c>
      <c r="AD2109">
        <v>0.5</v>
      </c>
      <c r="AE2109">
        <v>0.93</v>
      </c>
      <c r="AF2109">
        <v>47</v>
      </c>
      <c r="AH2109">
        <v>38</v>
      </c>
      <c r="AI2109">
        <v>1</v>
      </c>
      <c r="AJ2109">
        <v>20</v>
      </c>
      <c r="AK2109">
        <v>7</v>
      </c>
      <c r="AL2109">
        <v>0.13</v>
      </c>
      <c r="AO2109">
        <v>126</v>
      </c>
      <c r="AQ2109">
        <v>80</v>
      </c>
    </row>
    <row r="2110" spans="1:43" hidden="1" x14ac:dyDescent="0.25">
      <c r="A2110" t="s">
        <v>7311</v>
      </c>
      <c r="B2110" t="s">
        <v>7312</v>
      </c>
      <c r="C2110" s="1" t="str">
        <f t="shared" si="159"/>
        <v>21:0100</v>
      </c>
      <c r="D2110" s="1" t="str">
        <f t="shared" si="160"/>
        <v>21:0044</v>
      </c>
      <c r="E2110" t="s">
        <v>7313</v>
      </c>
      <c r="F2110" t="s">
        <v>7314</v>
      </c>
      <c r="H2110">
        <v>67.532494700000001</v>
      </c>
      <c r="I2110">
        <v>-114.7642487</v>
      </c>
      <c r="J2110" s="1" t="str">
        <f t="shared" si="157"/>
        <v>Till</v>
      </c>
      <c r="K2110" s="1" t="str">
        <f t="shared" si="158"/>
        <v>&lt;2 micron</v>
      </c>
      <c r="L2110">
        <v>0.1</v>
      </c>
      <c r="M2110">
        <v>3.06</v>
      </c>
      <c r="N2110">
        <v>2</v>
      </c>
      <c r="O2110">
        <v>380</v>
      </c>
      <c r="P2110">
        <v>1</v>
      </c>
      <c r="Q2110">
        <v>1</v>
      </c>
      <c r="R2110">
        <v>2.11</v>
      </c>
      <c r="T2110">
        <v>20</v>
      </c>
      <c r="U2110">
        <v>53</v>
      </c>
      <c r="V2110">
        <v>271</v>
      </c>
      <c r="W2110">
        <v>5.87</v>
      </c>
      <c r="X2110">
        <v>10</v>
      </c>
      <c r="Y2110">
        <v>0.5</v>
      </c>
      <c r="Z2110">
        <v>0.52</v>
      </c>
      <c r="AA2110">
        <v>30</v>
      </c>
      <c r="AB2110">
        <v>3.07</v>
      </c>
      <c r="AC2110">
        <v>620</v>
      </c>
      <c r="AD2110">
        <v>0.5</v>
      </c>
      <c r="AE2110">
        <v>0.63</v>
      </c>
      <c r="AF2110">
        <v>39</v>
      </c>
      <c r="AH2110">
        <v>18</v>
      </c>
      <c r="AI2110">
        <v>1</v>
      </c>
      <c r="AJ2110">
        <v>11</v>
      </c>
      <c r="AK2110">
        <v>10</v>
      </c>
      <c r="AL2110">
        <v>0.08</v>
      </c>
      <c r="AO2110">
        <v>71</v>
      </c>
      <c r="AQ2110">
        <v>130</v>
      </c>
    </row>
    <row r="2111" spans="1:43" hidden="1" x14ac:dyDescent="0.25">
      <c r="A2111" t="s">
        <v>7315</v>
      </c>
      <c r="B2111" t="s">
        <v>7316</v>
      </c>
      <c r="C2111" s="1" t="str">
        <f t="shared" si="159"/>
        <v>21:0100</v>
      </c>
      <c r="D2111" s="1" t="str">
        <f t="shared" si="160"/>
        <v>21:0044</v>
      </c>
      <c r="E2111" t="s">
        <v>7317</v>
      </c>
      <c r="F2111" t="s">
        <v>7318</v>
      </c>
      <c r="H2111">
        <v>67.577504899999994</v>
      </c>
      <c r="I2111">
        <v>-114.7787778</v>
      </c>
      <c r="J2111" s="1" t="str">
        <f t="shared" si="157"/>
        <v>Till</v>
      </c>
      <c r="K2111" s="1" t="str">
        <f t="shared" si="158"/>
        <v>&lt;2 micron</v>
      </c>
      <c r="L2111">
        <v>0.1</v>
      </c>
      <c r="M2111">
        <v>3.08</v>
      </c>
      <c r="N2111">
        <v>1</v>
      </c>
      <c r="O2111">
        <v>420</v>
      </c>
      <c r="P2111">
        <v>1</v>
      </c>
      <c r="Q2111">
        <v>1</v>
      </c>
      <c r="R2111">
        <v>1.48</v>
      </c>
      <c r="T2111">
        <v>22</v>
      </c>
      <c r="U2111">
        <v>53</v>
      </c>
      <c r="V2111">
        <v>264</v>
      </c>
      <c r="W2111">
        <v>5.74</v>
      </c>
      <c r="X2111">
        <v>10</v>
      </c>
      <c r="Y2111">
        <v>0.5</v>
      </c>
      <c r="Z2111">
        <v>0.4</v>
      </c>
      <c r="AA2111">
        <v>30</v>
      </c>
      <c r="AB2111">
        <v>2.63</v>
      </c>
      <c r="AC2111">
        <v>795</v>
      </c>
      <c r="AD2111">
        <v>0.5</v>
      </c>
      <c r="AE2111">
        <v>0.56999999999999995</v>
      </c>
      <c r="AF2111">
        <v>39</v>
      </c>
      <c r="AH2111">
        <v>16</v>
      </c>
      <c r="AI2111">
        <v>1</v>
      </c>
      <c r="AJ2111">
        <v>10</v>
      </c>
      <c r="AK2111">
        <v>9</v>
      </c>
      <c r="AL2111">
        <v>0.12</v>
      </c>
      <c r="AO2111">
        <v>76</v>
      </c>
      <c r="AQ2111">
        <v>100</v>
      </c>
    </row>
    <row r="2112" spans="1:43" hidden="1" x14ac:dyDescent="0.25">
      <c r="A2112" t="s">
        <v>7319</v>
      </c>
      <c r="B2112" t="s">
        <v>7320</v>
      </c>
      <c r="C2112" s="1" t="str">
        <f t="shared" si="159"/>
        <v>21:0100</v>
      </c>
      <c r="D2112" s="1" t="str">
        <f t="shared" si="160"/>
        <v>21:0044</v>
      </c>
      <c r="E2112" t="s">
        <v>7321</v>
      </c>
      <c r="F2112" t="s">
        <v>7322</v>
      </c>
      <c r="H2112">
        <v>67.5716757</v>
      </c>
      <c r="I2112">
        <v>-114.9948078</v>
      </c>
      <c r="J2112" s="1" t="str">
        <f t="shared" si="157"/>
        <v>Till</v>
      </c>
      <c r="K2112" s="1" t="str">
        <f t="shared" si="158"/>
        <v>&lt;2 micron</v>
      </c>
      <c r="L2112">
        <v>0.1</v>
      </c>
      <c r="M2112">
        <v>2.86</v>
      </c>
      <c r="N2112">
        <v>1</v>
      </c>
      <c r="O2112">
        <v>300</v>
      </c>
      <c r="P2112">
        <v>0.5</v>
      </c>
      <c r="Q2112">
        <v>1</v>
      </c>
      <c r="R2112">
        <v>2.5099999999999998</v>
      </c>
      <c r="T2112">
        <v>21</v>
      </c>
      <c r="U2112">
        <v>54</v>
      </c>
      <c r="V2112">
        <v>356</v>
      </c>
      <c r="W2112">
        <v>5.6</v>
      </c>
      <c r="X2112">
        <v>10</v>
      </c>
      <c r="Y2112">
        <v>0.5</v>
      </c>
      <c r="Z2112">
        <v>0.41</v>
      </c>
      <c r="AA2112">
        <v>20</v>
      </c>
      <c r="AB2112">
        <v>3.14</v>
      </c>
      <c r="AC2112">
        <v>690</v>
      </c>
      <c r="AD2112">
        <v>0.5</v>
      </c>
      <c r="AE2112">
        <v>0.51</v>
      </c>
      <c r="AF2112">
        <v>38</v>
      </c>
      <c r="AH2112">
        <v>14</v>
      </c>
      <c r="AI2112">
        <v>1</v>
      </c>
      <c r="AJ2112">
        <v>11</v>
      </c>
      <c r="AK2112">
        <v>11</v>
      </c>
      <c r="AL2112">
        <v>0.19</v>
      </c>
      <c r="AO2112">
        <v>89</v>
      </c>
      <c r="AQ2112">
        <v>98</v>
      </c>
    </row>
    <row r="2113" spans="1:43" hidden="1" x14ac:dyDescent="0.25">
      <c r="A2113" t="s">
        <v>7323</v>
      </c>
      <c r="B2113" t="s">
        <v>7324</v>
      </c>
      <c r="C2113" s="1" t="str">
        <f t="shared" si="159"/>
        <v>21:0100</v>
      </c>
      <c r="D2113" s="1" t="str">
        <f t="shared" si="160"/>
        <v>21:0044</v>
      </c>
      <c r="E2113" t="s">
        <v>7325</v>
      </c>
      <c r="F2113" t="s">
        <v>7326</v>
      </c>
      <c r="H2113">
        <v>67.625659200000001</v>
      </c>
      <c r="I2113">
        <v>-114.89589909999999</v>
      </c>
      <c r="J2113" s="1" t="str">
        <f t="shared" si="157"/>
        <v>Till</v>
      </c>
      <c r="K2113" s="1" t="str">
        <f t="shared" si="158"/>
        <v>&lt;2 micron</v>
      </c>
      <c r="L2113">
        <v>0.1</v>
      </c>
      <c r="M2113">
        <v>3.42</v>
      </c>
      <c r="N2113">
        <v>1</v>
      </c>
      <c r="O2113">
        <v>340</v>
      </c>
      <c r="P2113">
        <v>0.5</v>
      </c>
      <c r="Q2113">
        <v>1</v>
      </c>
      <c r="R2113">
        <v>1.93</v>
      </c>
      <c r="T2113">
        <v>34</v>
      </c>
      <c r="U2113">
        <v>51</v>
      </c>
      <c r="V2113">
        <v>1015</v>
      </c>
      <c r="W2113">
        <v>6.56</v>
      </c>
      <c r="X2113">
        <v>10</v>
      </c>
      <c r="Y2113">
        <v>1</v>
      </c>
      <c r="Z2113">
        <v>0.36</v>
      </c>
      <c r="AA2113">
        <v>30</v>
      </c>
      <c r="AB2113">
        <v>3.64</v>
      </c>
      <c r="AC2113">
        <v>1035</v>
      </c>
      <c r="AD2113">
        <v>0.5</v>
      </c>
      <c r="AE2113">
        <v>0.67</v>
      </c>
      <c r="AF2113">
        <v>47</v>
      </c>
      <c r="AH2113">
        <v>18</v>
      </c>
      <c r="AI2113">
        <v>1</v>
      </c>
      <c r="AJ2113">
        <v>15</v>
      </c>
      <c r="AK2113">
        <v>10</v>
      </c>
      <c r="AL2113">
        <v>0.31</v>
      </c>
      <c r="AO2113">
        <v>136</v>
      </c>
      <c r="AQ2113">
        <v>110</v>
      </c>
    </row>
    <row r="2114" spans="1:43" hidden="1" x14ac:dyDescent="0.25">
      <c r="A2114" t="s">
        <v>7327</v>
      </c>
      <c r="B2114" t="s">
        <v>7328</v>
      </c>
      <c r="C2114" s="1" t="str">
        <f t="shared" si="159"/>
        <v>21:0100</v>
      </c>
      <c r="D2114" s="1" t="str">
        <f t="shared" si="160"/>
        <v>21:0044</v>
      </c>
      <c r="E2114" t="s">
        <v>7329</v>
      </c>
      <c r="F2114" t="s">
        <v>7330</v>
      </c>
      <c r="H2114">
        <v>67.618201999999997</v>
      </c>
      <c r="I2114">
        <v>-114.79173919999999</v>
      </c>
      <c r="J2114" s="1" t="str">
        <f t="shared" si="157"/>
        <v>Till</v>
      </c>
      <c r="K2114" s="1" t="str">
        <f t="shared" si="158"/>
        <v>&lt;2 micron</v>
      </c>
      <c r="L2114">
        <v>0.1</v>
      </c>
      <c r="M2114">
        <v>2.8</v>
      </c>
      <c r="N2114">
        <v>1</v>
      </c>
      <c r="O2114">
        <v>440</v>
      </c>
      <c r="P2114">
        <v>0.5</v>
      </c>
      <c r="Q2114">
        <v>1</v>
      </c>
      <c r="R2114">
        <v>4.84</v>
      </c>
      <c r="T2114">
        <v>29</v>
      </c>
      <c r="U2114">
        <v>47</v>
      </c>
      <c r="V2114">
        <v>813</v>
      </c>
      <c r="W2114">
        <v>5.07</v>
      </c>
      <c r="X2114">
        <v>10</v>
      </c>
      <c r="Y2114">
        <v>0.5</v>
      </c>
      <c r="Z2114">
        <v>0.39</v>
      </c>
      <c r="AA2114">
        <v>30</v>
      </c>
      <c r="AB2114">
        <v>3.15</v>
      </c>
      <c r="AC2114">
        <v>1015</v>
      </c>
      <c r="AD2114">
        <v>0.5</v>
      </c>
      <c r="AE2114">
        <v>0.64</v>
      </c>
      <c r="AF2114">
        <v>40</v>
      </c>
      <c r="AH2114">
        <v>18</v>
      </c>
      <c r="AI2114">
        <v>1</v>
      </c>
      <c r="AJ2114">
        <v>9</v>
      </c>
      <c r="AK2114">
        <v>18</v>
      </c>
      <c r="AL2114">
        <v>0.19</v>
      </c>
      <c r="AO2114">
        <v>81</v>
      </c>
      <c r="AQ2114">
        <v>94</v>
      </c>
    </row>
    <row r="2115" spans="1:43" hidden="1" x14ac:dyDescent="0.25">
      <c r="A2115" t="s">
        <v>7331</v>
      </c>
      <c r="B2115" t="s">
        <v>7332</v>
      </c>
      <c r="C2115" s="1" t="str">
        <f t="shared" si="159"/>
        <v>21:0100</v>
      </c>
      <c r="D2115" s="1" t="str">
        <f t="shared" si="160"/>
        <v>21:0044</v>
      </c>
      <c r="E2115" t="s">
        <v>7333</v>
      </c>
      <c r="F2115" t="s">
        <v>7334</v>
      </c>
      <c r="H2115">
        <v>67.600202699999997</v>
      </c>
      <c r="I2115">
        <v>-114.621658</v>
      </c>
      <c r="J2115" s="1" t="str">
        <f t="shared" si="157"/>
        <v>Till</v>
      </c>
      <c r="K2115" s="1" t="str">
        <f t="shared" si="158"/>
        <v>&lt;2 micron</v>
      </c>
      <c r="L2115">
        <v>0.1</v>
      </c>
      <c r="M2115">
        <v>3.07</v>
      </c>
      <c r="N2115">
        <v>2</v>
      </c>
      <c r="O2115">
        <v>260</v>
      </c>
      <c r="P2115">
        <v>0.5</v>
      </c>
      <c r="Q2115">
        <v>1</v>
      </c>
      <c r="R2115">
        <v>2.54</v>
      </c>
      <c r="T2115">
        <v>23</v>
      </c>
      <c r="U2115">
        <v>58</v>
      </c>
      <c r="V2115">
        <v>258</v>
      </c>
      <c r="W2115">
        <v>5.77</v>
      </c>
      <c r="X2115">
        <v>10</v>
      </c>
      <c r="Y2115">
        <v>0.5</v>
      </c>
      <c r="Z2115">
        <v>0.52</v>
      </c>
      <c r="AA2115">
        <v>30</v>
      </c>
      <c r="AB2115">
        <v>3.57</v>
      </c>
      <c r="AC2115">
        <v>590</v>
      </c>
      <c r="AD2115">
        <v>0.5</v>
      </c>
      <c r="AE2115">
        <v>0.42</v>
      </c>
      <c r="AF2115">
        <v>43</v>
      </c>
      <c r="AH2115">
        <v>12</v>
      </c>
      <c r="AI2115">
        <v>1</v>
      </c>
      <c r="AJ2115">
        <v>10</v>
      </c>
      <c r="AK2115">
        <v>16</v>
      </c>
      <c r="AL2115">
        <v>0.18</v>
      </c>
      <c r="AO2115">
        <v>94</v>
      </c>
      <c r="AQ2115">
        <v>108</v>
      </c>
    </row>
    <row r="2116" spans="1:43" hidden="1" x14ac:dyDescent="0.25">
      <c r="A2116" t="s">
        <v>7335</v>
      </c>
      <c r="B2116" t="s">
        <v>7336</v>
      </c>
      <c r="C2116" s="1" t="str">
        <f t="shared" si="159"/>
        <v>21:0100</v>
      </c>
      <c r="D2116" s="1" t="str">
        <f t="shared" si="160"/>
        <v>21:0044</v>
      </c>
      <c r="E2116" t="s">
        <v>7337</v>
      </c>
      <c r="F2116" t="s">
        <v>7338</v>
      </c>
      <c r="H2116">
        <v>67.690348900000004</v>
      </c>
      <c r="I2116">
        <v>-114.76154150000001</v>
      </c>
      <c r="J2116" s="1" t="str">
        <f t="shared" si="157"/>
        <v>Till</v>
      </c>
      <c r="K2116" s="1" t="str">
        <f t="shared" si="158"/>
        <v>&lt;2 micron</v>
      </c>
      <c r="L2116">
        <v>0.1</v>
      </c>
      <c r="M2116">
        <v>3.91</v>
      </c>
      <c r="N2116">
        <v>1</v>
      </c>
      <c r="O2116">
        <v>160</v>
      </c>
      <c r="P2116">
        <v>1</v>
      </c>
      <c r="Q2116">
        <v>1</v>
      </c>
      <c r="R2116">
        <v>0.85</v>
      </c>
      <c r="T2116">
        <v>23</v>
      </c>
      <c r="U2116">
        <v>97</v>
      </c>
      <c r="V2116">
        <v>54</v>
      </c>
      <c r="W2116">
        <v>5.36</v>
      </c>
      <c r="X2116">
        <v>10</v>
      </c>
      <c r="Y2116">
        <v>0.5</v>
      </c>
      <c r="Z2116">
        <v>1.02</v>
      </c>
      <c r="AA2116">
        <v>30</v>
      </c>
      <c r="AB2116">
        <v>2.64</v>
      </c>
      <c r="AC2116">
        <v>540</v>
      </c>
      <c r="AD2116">
        <v>0.5</v>
      </c>
      <c r="AE2116">
        <v>0.37</v>
      </c>
      <c r="AF2116">
        <v>56</v>
      </c>
      <c r="AH2116">
        <v>14</v>
      </c>
      <c r="AI2116">
        <v>1</v>
      </c>
      <c r="AJ2116">
        <v>10</v>
      </c>
      <c r="AK2116">
        <v>18</v>
      </c>
      <c r="AL2116">
        <v>0.14000000000000001</v>
      </c>
      <c r="AO2116">
        <v>84</v>
      </c>
      <c r="AQ2116">
        <v>122</v>
      </c>
    </row>
    <row r="2117" spans="1:43" hidden="1" x14ac:dyDescent="0.25">
      <c r="A2117" t="s">
        <v>7339</v>
      </c>
      <c r="B2117" t="s">
        <v>7340</v>
      </c>
      <c r="C2117" s="1" t="str">
        <f t="shared" si="159"/>
        <v>21:0100</v>
      </c>
      <c r="D2117" s="1" t="str">
        <f t="shared" si="160"/>
        <v>21:0044</v>
      </c>
      <c r="E2117" t="s">
        <v>7341</v>
      </c>
      <c r="F2117" t="s">
        <v>7342</v>
      </c>
      <c r="H2117">
        <v>67.6704048</v>
      </c>
      <c r="I2117">
        <v>-114.81153020000001</v>
      </c>
      <c r="J2117" s="1" t="str">
        <f t="shared" si="157"/>
        <v>Till</v>
      </c>
      <c r="K2117" s="1" t="str">
        <f t="shared" si="158"/>
        <v>&lt;2 micron</v>
      </c>
      <c r="L2117">
        <v>0.1</v>
      </c>
      <c r="M2117">
        <v>3.2</v>
      </c>
      <c r="N2117">
        <v>1</v>
      </c>
      <c r="O2117">
        <v>320</v>
      </c>
      <c r="P2117">
        <v>1</v>
      </c>
      <c r="Q2117">
        <v>2</v>
      </c>
      <c r="R2117">
        <v>2.5499999999999998</v>
      </c>
      <c r="T2117">
        <v>17</v>
      </c>
      <c r="U2117">
        <v>52</v>
      </c>
      <c r="V2117">
        <v>193</v>
      </c>
      <c r="W2117">
        <v>5.34</v>
      </c>
      <c r="X2117">
        <v>10</v>
      </c>
      <c r="Y2117">
        <v>1</v>
      </c>
      <c r="Z2117">
        <v>0.64</v>
      </c>
      <c r="AA2117">
        <v>30</v>
      </c>
      <c r="AB2117">
        <v>3.12</v>
      </c>
      <c r="AC2117">
        <v>490</v>
      </c>
      <c r="AD2117">
        <v>0.5</v>
      </c>
      <c r="AE2117">
        <v>0.49</v>
      </c>
      <c r="AF2117">
        <v>37</v>
      </c>
      <c r="AH2117">
        <v>18</v>
      </c>
      <c r="AI2117">
        <v>1</v>
      </c>
      <c r="AJ2117">
        <v>10</v>
      </c>
      <c r="AK2117">
        <v>13</v>
      </c>
      <c r="AL2117">
        <v>0.11</v>
      </c>
      <c r="AO2117">
        <v>74</v>
      </c>
      <c r="AQ2117">
        <v>132</v>
      </c>
    </row>
    <row r="2118" spans="1:43" hidden="1" x14ac:dyDescent="0.25">
      <c r="A2118" t="s">
        <v>7343</v>
      </c>
      <c r="B2118" t="s">
        <v>7344</v>
      </c>
      <c r="C2118" s="1" t="str">
        <f t="shared" si="159"/>
        <v>21:0100</v>
      </c>
      <c r="D2118" s="1" t="str">
        <f t="shared" si="160"/>
        <v>21:0044</v>
      </c>
      <c r="E2118" t="s">
        <v>7345</v>
      </c>
      <c r="F2118" t="s">
        <v>7346</v>
      </c>
      <c r="H2118">
        <v>67.649829199999999</v>
      </c>
      <c r="I2118">
        <v>-114.97463190000001</v>
      </c>
      <c r="J2118" s="1" t="str">
        <f t="shared" si="157"/>
        <v>Till</v>
      </c>
      <c r="K2118" s="1" t="str">
        <f t="shared" si="158"/>
        <v>&lt;2 micron</v>
      </c>
      <c r="L2118">
        <v>0.1</v>
      </c>
      <c r="M2118">
        <v>3.29</v>
      </c>
      <c r="N2118">
        <v>1</v>
      </c>
      <c r="O2118">
        <v>200</v>
      </c>
      <c r="P2118">
        <v>1</v>
      </c>
      <c r="Q2118">
        <v>1</v>
      </c>
      <c r="R2118">
        <v>2.61</v>
      </c>
      <c r="T2118">
        <v>27</v>
      </c>
      <c r="U2118">
        <v>50</v>
      </c>
      <c r="V2118">
        <v>308</v>
      </c>
      <c r="W2118">
        <v>5.71</v>
      </c>
      <c r="X2118">
        <v>10</v>
      </c>
      <c r="Y2118">
        <v>1</v>
      </c>
      <c r="Z2118">
        <v>0.51</v>
      </c>
      <c r="AA2118">
        <v>20</v>
      </c>
      <c r="AB2118">
        <v>3.42</v>
      </c>
      <c r="AC2118">
        <v>705</v>
      </c>
      <c r="AD2118">
        <v>0.5</v>
      </c>
      <c r="AE2118">
        <v>0.42</v>
      </c>
      <c r="AF2118">
        <v>41</v>
      </c>
      <c r="AH2118">
        <v>20</v>
      </c>
      <c r="AI2118">
        <v>1</v>
      </c>
      <c r="AJ2118">
        <v>9</v>
      </c>
      <c r="AK2118">
        <v>21</v>
      </c>
      <c r="AL2118">
        <v>0.17</v>
      </c>
      <c r="AO2118">
        <v>92</v>
      </c>
      <c r="AQ2118">
        <v>150</v>
      </c>
    </row>
    <row r="2119" spans="1:43" hidden="1" x14ac:dyDescent="0.25">
      <c r="A2119" t="s">
        <v>7347</v>
      </c>
      <c r="B2119" t="s">
        <v>7348</v>
      </c>
      <c r="C2119" s="1" t="str">
        <f t="shared" si="159"/>
        <v>21:0100</v>
      </c>
      <c r="D2119" s="1" t="str">
        <f t="shared" si="160"/>
        <v>21:0044</v>
      </c>
      <c r="E2119" t="s">
        <v>7349</v>
      </c>
      <c r="F2119" t="s">
        <v>7350</v>
      </c>
      <c r="H2119">
        <v>67.517995600000006</v>
      </c>
      <c r="I2119">
        <v>-114.4797061</v>
      </c>
      <c r="J2119" s="1" t="str">
        <f t="shared" si="157"/>
        <v>Till</v>
      </c>
      <c r="K2119" s="1" t="str">
        <f t="shared" si="158"/>
        <v>&lt;2 micron</v>
      </c>
      <c r="L2119">
        <v>0.1</v>
      </c>
      <c r="M2119">
        <v>2.58</v>
      </c>
      <c r="N2119">
        <v>6</v>
      </c>
      <c r="O2119">
        <v>230</v>
      </c>
      <c r="P2119">
        <v>0.5</v>
      </c>
      <c r="Q2119">
        <v>1</v>
      </c>
      <c r="R2119">
        <v>1.72</v>
      </c>
      <c r="T2119">
        <v>22</v>
      </c>
      <c r="U2119">
        <v>90</v>
      </c>
      <c r="V2119">
        <v>204</v>
      </c>
      <c r="W2119">
        <v>5.12</v>
      </c>
      <c r="X2119">
        <v>10</v>
      </c>
      <c r="Y2119">
        <v>1</v>
      </c>
      <c r="Z2119">
        <v>0.33</v>
      </c>
      <c r="AA2119">
        <v>30</v>
      </c>
      <c r="AB2119">
        <v>2.91</v>
      </c>
      <c r="AC2119">
        <v>600</v>
      </c>
      <c r="AD2119">
        <v>0.5</v>
      </c>
      <c r="AE2119">
        <v>0.69</v>
      </c>
      <c r="AF2119">
        <v>65</v>
      </c>
      <c r="AH2119">
        <v>18</v>
      </c>
      <c r="AI2119">
        <v>1</v>
      </c>
      <c r="AJ2119">
        <v>10</v>
      </c>
      <c r="AK2119">
        <v>10</v>
      </c>
      <c r="AL2119">
        <v>0.08</v>
      </c>
      <c r="AO2119">
        <v>66</v>
      </c>
      <c r="AQ2119">
        <v>118</v>
      </c>
    </row>
    <row r="2120" spans="1:43" hidden="1" x14ac:dyDescent="0.25">
      <c r="A2120" t="s">
        <v>7351</v>
      </c>
      <c r="B2120" t="s">
        <v>7352</v>
      </c>
      <c r="C2120" s="1" t="str">
        <f t="shared" si="159"/>
        <v>21:0100</v>
      </c>
      <c r="D2120" s="1" t="str">
        <f t="shared" si="160"/>
        <v>21:0044</v>
      </c>
      <c r="E2120" t="s">
        <v>7353</v>
      </c>
      <c r="F2120" t="s">
        <v>7354</v>
      </c>
      <c r="H2120">
        <v>67.539808699999995</v>
      </c>
      <c r="I2120">
        <v>-114.3078423</v>
      </c>
      <c r="J2120" s="1" t="str">
        <f t="shared" si="157"/>
        <v>Till</v>
      </c>
      <c r="K2120" s="1" t="str">
        <f t="shared" si="158"/>
        <v>&lt;2 micron</v>
      </c>
      <c r="L2120">
        <v>0.2</v>
      </c>
      <c r="M2120">
        <v>3.78</v>
      </c>
      <c r="N2120">
        <v>2</v>
      </c>
      <c r="O2120">
        <v>360</v>
      </c>
      <c r="P2120">
        <v>1.5</v>
      </c>
      <c r="Q2120">
        <v>1</v>
      </c>
      <c r="R2120">
        <v>0.36</v>
      </c>
      <c r="T2120">
        <v>27</v>
      </c>
      <c r="U2120">
        <v>58</v>
      </c>
      <c r="V2120">
        <v>179</v>
      </c>
      <c r="W2120">
        <v>6.45</v>
      </c>
      <c r="X2120">
        <v>10</v>
      </c>
      <c r="Y2120">
        <v>0.5</v>
      </c>
      <c r="Z2120">
        <v>0.48</v>
      </c>
      <c r="AA2120">
        <v>40</v>
      </c>
      <c r="AB2120">
        <v>1.83</v>
      </c>
      <c r="AC2120">
        <v>1005</v>
      </c>
      <c r="AD2120">
        <v>0.5</v>
      </c>
      <c r="AE2120">
        <v>0.93</v>
      </c>
      <c r="AF2120">
        <v>48</v>
      </c>
      <c r="AH2120">
        <v>26</v>
      </c>
      <c r="AI2120">
        <v>1</v>
      </c>
      <c r="AJ2120">
        <v>13</v>
      </c>
      <c r="AK2120">
        <v>8</v>
      </c>
      <c r="AL2120">
        <v>0.04</v>
      </c>
      <c r="AO2120">
        <v>73</v>
      </c>
      <c r="AQ2120">
        <v>144</v>
      </c>
    </row>
    <row r="2121" spans="1:43" hidden="1" x14ac:dyDescent="0.25">
      <c r="A2121" t="s">
        <v>7355</v>
      </c>
      <c r="B2121" t="s">
        <v>7356</v>
      </c>
      <c r="C2121" s="1" t="str">
        <f t="shared" si="159"/>
        <v>21:0100</v>
      </c>
      <c r="D2121" s="1" t="str">
        <f t="shared" si="160"/>
        <v>21:0044</v>
      </c>
      <c r="E2121" t="s">
        <v>7357</v>
      </c>
      <c r="F2121" t="s">
        <v>7358</v>
      </c>
      <c r="H2121">
        <v>67.595464800000002</v>
      </c>
      <c r="I2121">
        <v>-114.4847407</v>
      </c>
      <c r="J2121" s="1" t="str">
        <f t="shared" si="157"/>
        <v>Till</v>
      </c>
      <c r="K2121" s="1" t="str">
        <f t="shared" si="158"/>
        <v>&lt;2 micron</v>
      </c>
      <c r="L2121">
        <v>0.1</v>
      </c>
      <c r="M2121">
        <v>3.93</v>
      </c>
      <c r="N2121">
        <v>1</v>
      </c>
      <c r="O2121">
        <v>220</v>
      </c>
      <c r="P2121">
        <v>1</v>
      </c>
      <c r="Q2121">
        <v>1</v>
      </c>
      <c r="R2121">
        <v>0.7</v>
      </c>
      <c r="T2121">
        <v>35</v>
      </c>
      <c r="U2121">
        <v>148</v>
      </c>
      <c r="V2121">
        <v>338</v>
      </c>
      <c r="W2121">
        <v>7.77</v>
      </c>
      <c r="X2121">
        <v>20</v>
      </c>
      <c r="Y2121">
        <v>1</v>
      </c>
      <c r="Z2121">
        <v>0.18</v>
      </c>
      <c r="AA2121">
        <v>30</v>
      </c>
      <c r="AB2121">
        <v>2.88</v>
      </c>
      <c r="AC2121">
        <v>1320</v>
      </c>
      <c r="AD2121">
        <v>0.5</v>
      </c>
      <c r="AE2121">
        <v>0.9</v>
      </c>
      <c r="AF2121">
        <v>68</v>
      </c>
      <c r="AH2121">
        <v>12</v>
      </c>
      <c r="AI2121">
        <v>1</v>
      </c>
      <c r="AJ2121">
        <v>27</v>
      </c>
      <c r="AK2121">
        <v>12</v>
      </c>
      <c r="AL2121">
        <v>0.36</v>
      </c>
      <c r="AO2121">
        <v>211</v>
      </c>
      <c r="AQ2121">
        <v>108</v>
      </c>
    </row>
    <row r="2122" spans="1:43" hidden="1" x14ac:dyDescent="0.25">
      <c r="A2122" t="s">
        <v>7359</v>
      </c>
      <c r="B2122" t="s">
        <v>7360</v>
      </c>
      <c r="C2122" s="1" t="str">
        <f t="shared" si="159"/>
        <v>21:0100</v>
      </c>
      <c r="D2122" s="1" t="str">
        <f t="shared" si="160"/>
        <v>21:0044</v>
      </c>
      <c r="E2122" t="s">
        <v>7361</v>
      </c>
      <c r="F2122" t="s">
        <v>7362</v>
      </c>
      <c r="H2122">
        <v>67.638920799999994</v>
      </c>
      <c r="I2122">
        <v>-114.3597529</v>
      </c>
      <c r="J2122" s="1" t="str">
        <f t="shared" si="157"/>
        <v>Till</v>
      </c>
      <c r="K2122" s="1" t="str">
        <f t="shared" si="158"/>
        <v>&lt;2 micron</v>
      </c>
      <c r="L2122">
        <v>0.1</v>
      </c>
      <c r="M2122">
        <v>3.03</v>
      </c>
      <c r="N2122">
        <v>2</v>
      </c>
      <c r="O2122">
        <v>290</v>
      </c>
      <c r="P2122">
        <v>0.5</v>
      </c>
      <c r="Q2122">
        <v>1</v>
      </c>
      <c r="R2122">
        <v>2.2000000000000002</v>
      </c>
      <c r="T2122">
        <v>26</v>
      </c>
      <c r="U2122">
        <v>62</v>
      </c>
      <c r="V2122">
        <v>214</v>
      </c>
      <c r="W2122">
        <v>5.55</v>
      </c>
      <c r="X2122">
        <v>10</v>
      </c>
      <c r="Y2122">
        <v>1</v>
      </c>
      <c r="Z2122">
        <v>0.45</v>
      </c>
      <c r="AA2122">
        <v>30</v>
      </c>
      <c r="AB2122">
        <v>2.92</v>
      </c>
      <c r="AC2122">
        <v>790</v>
      </c>
      <c r="AD2122">
        <v>0.5</v>
      </c>
      <c r="AE2122">
        <v>0.5</v>
      </c>
      <c r="AF2122">
        <v>51</v>
      </c>
      <c r="AH2122">
        <v>18</v>
      </c>
      <c r="AI2122">
        <v>1</v>
      </c>
      <c r="AJ2122">
        <v>10</v>
      </c>
      <c r="AK2122">
        <v>13</v>
      </c>
      <c r="AL2122">
        <v>0.11</v>
      </c>
      <c r="AO2122">
        <v>78</v>
      </c>
      <c r="AQ2122">
        <v>120</v>
      </c>
    </row>
    <row r="2123" spans="1:43" hidden="1" x14ac:dyDescent="0.25">
      <c r="A2123" t="s">
        <v>7363</v>
      </c>
      <c r="B2123" t="s">
        <v>7364</v>
      </c>
      <c r="C2123" s="1" t="str">
        <f t="shared" si="159"/>
        <v>21:0100</v>
      </c>
      <c r="D2123" s="1" t="str">
        <f t="shared" si="160"/>
        <v>21:0044</v>
      </c>
      <c r="E2123" t="s">
        <v>7365</v>
      </c>
      <c r="F2123" t="s">
        <v>7366</v>
      </c>
      <c r="H2123">
        <v>67.598667899999995</v>
      </c>
      <c r="I2123">
        <v>-114.05673470000001</v>
      </c>
      <c r="J2123" s="1" t="str">
        <f t="shared" si="157"/>
        <v>Till</v>
      </c>
      <c r="K2123" s="1" t="str">
        <f t="shared" si="158"/>
        <v>&lt;2 micron</v>
      </c>
      <c r="L2123">
        <v>0.1</v>
      </c>
      <c r="M2123">
        <v>3.18</v>
      </c>
      <c r="N2123">
        <v>1</v>
      </c>
      <c r="O2123">
        <v>290</v>
      </c>
      <c r="P2123">
        <v>0.5</v>
      </c>
      <c r="Q2123">
        <v>1</v>
      </c>
      <c r="R2123">
        <v>0.85</v>
      </c>
      <c r="T2123">
        <v>17</v>
      </c>
      <c r="U2123">
        <v>50</v>
      </c>
      <c r="V2123">
        <v>101</v>
      </c>
      <c r="W2123">
        <v>4.8099999999999996</v>
      </c>
      <c r="X2123">
        <v>10</v>
      </c>
      <c r="Y2123">
        <v>1</v>
      </c>
      <c r="Z2123">
        <v>0.52</v>
      </c>
      <c r="AA2123">
        <v>30</v>
      </c>
      <c r="AB2123">
        <v>2.23</v>
      </c>
      <c r="AC2123">
        <v>455</v>
      </c>
      <c r="AD2123">
        <v>0.5</v>
      </c>
      <c r="AE2123">
        <v>0.38</v>
      </c>
      <c r="AF2123">
        <v>40</v>
      </c>
      <c r="AH2123">
        <v>12</v>
      </c>
      <c r="AI2123">
        <v>1</v>
      </c>
      <c r="AJ2123">
        <v>7</v>
      </c>
      <c r="AK2123">
        <v>9</v>
      </c>
      <c r="AL2123">
        <v>0.05</v>
      </c>
      <c r="AO2123">
        <v>45</v>
      </c>
      <c r="AQ2123">
        <v>106</v>
      </c>
    </row>
    <row r="2124" spans="1:43" hidden="1" x14ac:dyDescent="0.25">
      <c r="A2124" t="s">
        <v>7367</v>
      </c>
      <c r="B2124" t="s">
        <v>7368</v>
      </c>
      <c r="C2124" s="1" t="str">
        <f t="shared" ref="C2124:C2151" si="161">HYPERLINK("http://geochem.nrcan.gc.ca/cdogs/content/bdl/bdl210100_e.htm", "21:0100")</f>
        <v>21:0100</v>
      </c>
      <c r="D2124" s="1" t="str">
        <f t="shared" ref="D2124:D2151" si="162">HYPERLINK("http://geochem.nrcan.gc.ca/cdogs/content/svy/svy210044_e.htm", "21:0044")</f>
        <v>21:0044</v>
      </c>
      <c r="E2124" t="s">
        <v>7365</v>
      </c>
      <c r="F2124" t="s">
        <v>7369</v>
      </c>
      <c r="H2124">
        <v>67.598667899999995</v>
      </c>
      <c r="I2124">
        <v>-114.05673470000001</v>
      </c>
      <c r="J2124" s="1" t="str">
        <f t="shared" ref="J2124:J2187" si="163">HYPERLINK("http://geochem.nrcan.gc.ca/cdogs/content/kwd/kwd020044_e.htm", "Till")</f>
        <v>Till</v>
      </c>
      <c r="K2124" s="1" t="str">
        <f t="shared" ref="K2124:K2187" si="164">HYPERLINK("http://geochem.nrcan.gc.ca/cdogs/content/kwd/kwd080003_e.htm", "&lt;2 micron")</f>
        <v>&lt;2 micron</v>
      </c>
      <c r="L2124">
        <v>0.2</v>
      </c>
      <c r="M2124">
        <v>3.3</v>
      </c>
      <c r="N2124">
        <v>1</v>
      </c>
      <c r="O2124">
        <v>290</v>
      </c>
      <c r="P2124">
        <v>0.5</v>
      </c>
      <c r="Q2124">
        <v>1</v>
      </c>
      <c r="R2124">
        <v>2.79</v>
      </c>
      <c r="T2124">
        <v>23</v>
      </c>
      <c r="U2124">
        <v>57</v>
      </c>
      <c r="V2124">
        <v>352</v>
      </c>
      <c r="W2124">
        <v>5.93</v>
      </c>
      <c r="X2124">
        <v>10</v>
      </c>
      <c r="Y2124">
        <v>0.5</v>
      </c>
      <c r="Z2124">
        <v>0.54</v>
      </c>
      <c r="AA2124">
        <v>30</v>
      </c>
      <c r="AB2124">
        <v>3.57</v>
      </c>
      <c r="AC2124">
        <v>770</v>
      </c>
      <c r="AD2124">
        <v>0.5</v>
      </c>
      <c r="AE2124">
        <v>0.49</v>
      </c>
      <c r="AF2124">
        <v>40</v>
      </c>
      <c r="AH2124">
        <v>14</v>
      </c>
      <c r="AI2124">
        <v>1</v>
      </c>
      <c r="AJ2124">
        <v>11</v>
      </c>
      <c r="AK2124">
        <v>13</v>
      </c>
      <c r="AL2124">
        <v>0.2</v>
      </c>
      <c r="AO2124">
        <v>94</v>
      </c>
      <c r="AQ2124">
        <v>102</v>
      </c>
    </row>
    <row r="2125" spans="1:43" hidden="1" x14ac:dyDescent="0.25">
      <c r="A2125" t="s">
        <v>7370</v>
      </c>
      <c r="B2125" t="s">
        <v>7371</v>
      </c>
      <c r="C2125" s="1" t="str">
        <f t="shared" si="161"/>
        <v>21:0100</v>
      </c>
      <c r="D2125" s="1" t="str">
        <f t="shared" si="162"/>
        <v>21:0044</v>
      </c>
      <c r="E2125" t="s">
        <v>7372</v>
      </c>
      <c r="F2125" t="s">
        <v>7373</v>
      </c>
      <c r="H2125">
        <v>67.654574199999999</v>
      </c>
      <c r="I2125">
        <v>-114.13156739999999</v>
      </c>
      <c r="J2125" s="1" t="str">
        <f t="shared" si="163"/>
        <v>Till</v>
      </c>
      <c r="K2125" s="1" t="str">
        <f t="shared" si="164"/>
        <v>&lt;2 micron</v>
      </c>
      <c r="L2125">
        <v>0.1</v>
      </c>
      <c r="M2125">
        <v>3.13</v>
      </c>
      <c r="N2125">
        <v>1</v>
      </c>
      <c r="O2125">
        <v>280</v>
      </c>
      <c r="P2125">
        <v>1</v>
      </c>
      <c r="Q2125">
        <v>1</v>
      </c>
      <c r="R2125">
        <v>1.21</v>
      </c>
      <c r="T2125">
        <v>22</v>
      </c>
      <c r="U2125">
        <v>55</v>
      </c>
      <c r="V2125">
        <v>132</v>
      </c>
      <c r="W2125">
        <v>4.95</v>
      </c>
      <c r="X2125">
        <v>10</v>
      </c>
      <c r="Y2125">
        <v>0.5</v>
      </c>
      <c r="Z2125">
        <v>0.54</v>
      </c>
      <c r="AA2125">
        <v>30</v>
      </c>
      <c r="AB2125">
        <v>2.5</v>
      </c>
      <c r="AC2125">
        <v>565</v>
      </c>
      <c r="AD2125">
        <v>0.5</v>
      </c>
      <c r="AE2125">
        <v>0.41</v>
      </c>
      <c r="AF2125">
        <v>44</v>
      </c>
      <c r="AH2125">
        <v>20</v>
      </c>
      <c r="AI2125">
        <v>1</v>
      </c>
      <c r="AJ2125">
        <v>6</v>
      </c>
      <c r="AK2125">
        <v>9</v>
      </c>
      <c r="AL2125">
        <v>0.06</v>
      </c>
      <c r="AO2125">
        <v>50</v>
      </c>
      <c r="AQ2125">
        <v>132</v>
      </c>
    </row>
    <row r="2126" spans="1:43" hidden="1" x14ac:dyDescent="0.25">
      <c r="A2126" t="s">
        <v>7374</v>
      </c>
      <c r="B2126" t="s">
        <v>7375</v>
      </c>
      <c r="C2126" s="1" t="str">
        <f t="shared" si="161"/>
        <v>21:0100</v>
      </c>
      <c r="D2126" s="1" t="str">
        <f t="shared" si="162"/>
        <v>21:0044</v>
      </c>
      <c r="E2126" t="s">
        <v>7376</v>
      </c>
      <c r="F2126" t="s">
        <v>7377</v>
      </c>
      <c r="H2126">
        <v>67.560919100000007</v>
      </c>
      <c r="I2126">
        <v>-114.13166459999999</v>
      </c>
      <c r="J2126" s="1" t="str">
        <f t="shared" si="163"/>
        <v>Till</v>
      </c>
      <c r="K2126" s="1" t="str">
        <f t="shared" si="164"/>
        <v>&lt;2 micron</v>
      </c>
      <c r="L2126">
        <v>0.1</v>
      </c>
      <c r="M2126">
        <v>2.98</v>
      </c>
      <c r="N2126">
        <v>2</v>
      </c>
      <c r="O2126">
        <v>340</v>
      </c>
      <c r="P2126">
        <v>0.5</v>
      </c>
      <c r="Q2126">
        <v>1</v>
      </c>
      <c r="R2126">
        <v>1.71</v>
      </c>
      <c r="T2126">
        <v>27</v>
      </c>
      <c r="U2126">
        <v>42</v>
      </c>
      <c r="V2126">
        <v>127</v>
      </c>
      <c r="W2126">
        <v>4.9400000000000004</v>
      </c>
      <c r="X2126">
        <v>10</v>
      </c>
      <c r="Y2126">
        <v>1</v>
      </c>
      <c r="Z2126">
        <v>0.49</v>
      </c>
      <c r="AA2126">
        <v>30</v>
      </c>
      <c r="AB2126">
        <v>2.61</v>
      </c>
      <c r="AC2126">
        <v>725</v>
      </c>
      <c r="AD2126">
        <v>0.5</v>
      </c>
      <c r="AE2126">
        <v>0.38</v>
      </c>
      <c r="AF2126">
        <v>49</v>
      </c>
      <c r="AH2126">
        <v>26</v>
      </c>
      <c r="AI2126">
        <v>1</v>
      </c>
      <c r="AJ2126">
        <v>6</v>
      </c>
      <c r="AK2126">
        <v>10</v>
      </c>
      <c r="AL2126">
        <v>0.04</v>
      </c>
      <c r="AO2126">
        <v>44</v>
      </c>
      <c r="AQ2126">
        <v>130</v>
      </c>
    </row>
    <row r="2127" spans="1:43" hidden="1" x14ac:dyDescent="0.25">
      <c r="A2127" t="s">
        <v>7378</v>
      </c>
      <c r="B2127" t="s">
        <v>7379</v>
      </c>
      <c r="C2127" s="1" t="str">
        <f t="shared" si="161"/>
        <v>21:0100</v>
      </c>
      <c r="D2127" s="1" t="str">
        <f t="shared" si="162"/>
        <v>21:0044</v>
      </c>
      <c r="E2127" t="s">
        <v>7380</v>
      </c>
      <c r="F2127" t="s">
        <v>7381</v>
      </c>
      <c r="H2127">
        <v>67.590477000000007</v>
      </c>
      <c r="I2127">
        <v>-114.2363919</v>
      </c>
      <c r="J2127" s="1" t="str">
        <f t="shared" si="163"/>
        <v>Till</v>
      </c>
      <c r="K2127" s="1" t="str">
        <f t="shared" si="164"/>
        <v>&lt;2 micron</v>
      </c>
      <c r="L2127">
        <v>0.2</v>
      </c>
      <c r="M2127">
        <v>4.01</v>
      </c>
      <c r="N2127">
        <v>1</v>
      </c>
      <c r="O2127">
        <v>470</v>
      </c>
      <c r="P2127">
        <v>1.5</v>
      </c>
      <c r="Q2127">
        <v>1</v>
      </c>
      <c r="R2127">
        <v>0.28999999999999998</v>
      </c>
      <c r="T2127">
        <v>37</v>
      </c>
      <c r="U2127">
        <v>124</v>
      </c>
      <c r="V2127">
        <v>101</v>
      </c>
      <c r="W2127">
        <v>7.61</v>
      </c>
      <c r="X2127">
        <v>10</v>
      </c>
      <c r="Y2127">
        <v>0.5</v>
      </c>
      <c r="Z2127">
        <v>0.24</v>
      </c>
      <c r="AA2127">
        <v>40</v>
      </c>
      <c r="AB2127">
        <v>1.96</v>
      </c>
      <c r="AC2127">
        <v>2530</v>
      </c>
      <c r="AD2127">
        <v>0.5</v>
      </c>
      <c r="AE2127">
        <v>0.75</v>
      </c>
      <c r="AF2127">
        <v>64</v>
      </c>
      <c r="AH2127">
        <v>28</v>
      </c>
      <c r="AI2127">
        <v>1</v>
      </c>
      <c r="AJ2127">
        <v>15</v>
      </c>
      <c r="AK2127">
        <v>7</v>
      </c>
      <c r="AL2127">
        <v>0.1</v>
      </c>
      <c r="AO2127">
        <v>133</v>
      </c>
      <c r="AQ2127">
        <v>74</v>
      </c>
    </row>
    <row r="2128" spans="1:43" hidden="1" x14ac:dyDescent="0.25">
      <c r="A2128" t="s">
        <v>7382</v>
      </c>
      <c r="B2128" t="s">
        <v>7383</v>
      </c>
      <c r="C2128" s="1" t="str">
        <f t="shared" si="161"/>
        <v>21:0100</v>
      </c>
      <c r="D2128" s="1" t="str">
        <f t="shared" si="162"/>
        <v>21:0044</v>
      </c>
      <c r="E2128" t="s">
        <v>7384</v>
      </c>
      <c r="F2128" t="s">
        <v>7385</v>
      </c>
      <c r="H2128">
        <v>67.513728</v>
      </c>
      <c r="I2128">
        <v>-114.0352867</v>
      </c>
      <c r="J2128" s="1" t="str">
        <f t="shared" si="163"/>
        <v>Till</v>
      </c>
      <c r="K2128" s="1" t="str">
        <f t="shared" si="164"/>
        <v>&lt;2 micron</v>
      </c>
      <c r="L2128">
        <v>0.1</v>
      </c>
      <c r="M2128">
        <v>3.39</v>
      </c>
      <c r="N2128">
        <v>1</v>
      </c>
      <c r="O2128">
        <v>380</v>
      </c>
      <c r="P2128">
        <v>1.5</v>
      </c>
      <c r="Q2128">
        <v>1</v>
      </c>
      <c r="R2128">
        <v>0.57999999999999996</v>
      </c>
      <c r="T2128">
        <v>24</v>
      </c>
      <c r="U2128">
        <v>54</v>
      </c>
      <c r="V2128">
        <v>153</v>
      </c>
      <c r="W2128">
        <v>5.56</v>
      </c>
      <c r="X2128">
        <v>10</v>
      </c>
      <c r="Y2128">
        <v>0.5</v>
      </c>
      <c r="Z2128">
        <v>0.52</v>
      </c>
      <c r="AA2128">
        <v>40</v>
      </c>
      <c r="AB2128">
        <v>1.85</v>
      </c>
      <c r="AC2128">
        <v>635</v>
      </c>
      <c r="AD2128">
        <v>0.5</v>
      </c>
      <c r="AE2128">
        <v>0.66</v>
      </c>
      <c r="AF2128">
        <v>46</v>
      </c>
      <c r="AH2128">
        <v>24</v>
      </c>
      <c r="AI2128">
        <v>1</v>
      </c>
      <c r="AJ2128">
        <v>11</v>
      </c>
      <c r="AK2128">
        <v>8</v>
      </c>
      <c r="AL2128">
        <v>0.06</v>
      </c>
      <c r="AO2128">
        <v>60</v>
      </c>
      <c r="AQ2128">
        <v>118</v>
      </c>
    </row>
    <row r="2129" spans="1:43" hidden="1" x14ac:dyDescent="0.25">
      <c r="A2129" t="s">
        <v>7386</v>
      </c>
      <c r="B2129" t="s">
        <v>7387</v>
      </c>
      <c r="C2129" s="1" t="str">
        <f t="shared" si="161"/>
        <v>21:0100</v>
      </c>
      <c r="D2129" s="1" t="str">
        <f t="shared" si="162"/>
        <v>21:0044</v>
      </c>
      <c r="E2129" t="s">
        <v>7388</v>
      </c>
      <c r="F2129" t="s">
        <v>7389</v>
      </c>
      <c r="H2129">
        <v>67.508174499999996</v>
      </c>
      <c r="I2129">
        <v>-114.2491193</v>
      </c>
      <c r="J2129" s="1" t="str">
        <f t="shared" si="163"/>
        <v>Till</v>
      </c>
      <c r="K2129" s="1" t="str">
        <f t="shared" si="164"/>
        <v>&lt;2 micron</v>
      </c>
      <c r="L2129">
        <v>0.1</v>
      </c>
      <c r="M2129">
        <v>3.1</v>
      </c>
      <c r="N2129">
        <v>1</v>
      </c>
      <c r="O2129">
        <v>330</v>
      </c>
      <c r="P2129">
        <v>1</v>
      </c>
      <c r="Q2129">
        <v>1</v>
      </c>
      <c r="R2129">
        <v>1.56</v>
      </c>
      <c r="T2129">
        <v>20</v>
      </c>
      <c r="U2129">
        <v>46</v>
      </c>
      <c r="V2129">
        <v>101</v>
      </c>
      <c r="W2129">
        <v>4.8499999999999996</v>
      </c>
      <c r="X2129">
        <v>10</v>
      </c>
      <c r="Y2129">
        <v>1</v>
      </c>
      <c r="Z2129">
        <v>0.59</v>
      </c>
      <c r="AA2129">
        <v>30</v>
      </c>
      <c r="AB2129">
        <v>2.4900000000000002</v>
      </c>
      <c r="AC2129">
        <v>640</v>
      </c>
      <c r="AD2129">
        <v>0.5</v>
      </c>
      <c r="AE2129">
        <v>0.33</v>
      </c>
      <c r="AF2129">
        <v>40</v>
      </c>
      <c r="AH2129">
        <v>16</v>
      </c>
      <c r="AI2129">
        <v>1</v>
      </c>
      <c r="AJ2129">
        <v>6</v>
      </c>
      <c r="AK2129">
        <v>10</v>
      </c>
      <c r="AL2129">
        <v>0.05</v>
      </c>
      <c r="AO2129">
        <v>44</v>
      </c>
      <c r="AQ2129">
        <v>112</v>
      </c>
    </row>
    <row r="2130" spans="1:43" hidden="1" x14ac:dyDescent="0.25">
      <c r="A2130" t="s">
        <v>7390</v>
      </c>
      <c r="B2130" t="s">
        <v>7391</v>
      </c>
      <c r="C2130" s="1" t="str">
        <f t="shared" si="161"/>
        <v>21:0100</v>
      </c>
      <c r="D2130" s="1" t="str">
        <f t="shared" si="162"/>
        <v>21:0044</v>
      </c>
      <c r="E2130" t="s">
        <v>7392</v>
      </c>
      <c r="F2130" t="s">
        <v>7393</v>
      </c>
      <c r="H2130">
        <v>67.427681199999995</v>
      </c>
      <c r="I2130">
        <v>-114.5545542</v>
      </c>
      <c r="J2130" s="1" t="str">
        <f t="shared" si="163"/>
        <v>Till</v>
      </c>
      <c r="K2130" s="1" t="str">
        <f t="shared" si="164"/>
        <v>&lt;2 micron</v>
      </c>
      <c r="L2130">
        <v>0.1</v>
      </c>
      <c r="M2130">
        <v>2.88</v>
      </c>
      <c r="N2130">
        <v>1</v>
      </c>
      <c r="O2130">
        <v>400</v>
      </c>
      <c r="P2130">
        <v>0.5</v>
      </c>
      <c r="Q2130">
        <v>1</v>
      </c>
      <c r="R2130">
        <v>3.31</v>
      </c>
      <c r="T2130">
        <v>17</v>
      </c>
      <c r="U2130">
        <v>44</v>
      </c>
      <c r="V2130">
        <v>63</v>
      </c>
      <c r="W2130">
        <v>4.25</v>
      </c>
      <c r="X2130">
        <v>10</v>
      </c>
      <c r="Y2130">
        <v>0.5</v>
      </c>
      <c r="Z2130">
        <v>0.61</v>
      </c>
      <c r="AA2130">
        <v>20</v>
      </c>
      <c r="AB2130">
        <v>3.7</v>
      </c>
      <c r="AC2130">
        <v>640</v>
      </c>
      <c r="AD2130">
        <v>0.5</v>
      </c>
      <c r="AE2130">
        <v>0.35</v>
      </c>
      <c r="AF2130">
        <v>33</v>
      </c>
      <c r="AH2130">
        <v>18</v>
      </c>
      <c r="AI2130">
        <v>1</v>
      </c>
      <c r="AJ2130">
        <v>6</v>
      </c>
      <c r="AK2130">
        <v>15</v>
      </c>
      <c r="AL2130">
        <v>0.05</v>
      </c>
      <c r="AO2130">
        <v>45</v>
      </c>
      <c r="AQ2130">
        <v>106</v>
      </c>
    </row>
    <row r="2131" spans="1:43" hidden="1" x14ac:dyDescent="0.25">
      <c r="A2131" t="s">
        <v>7394</v>
      </c>
      <c r="B2131" t="s">
        <v>7395</v>
      </c>
      <c r="C2131" s="1" t="str">
        <f t="shared" si="161"/>
        <v>21:0100</v>
      </c>
      <c r="D2131" s="1" t="str">
        <f t="shared" si="162"/>
        <v>21:0044</v>
      </c>
      <c r="E2131" t="s">
        <v>7396</v>
      </c>
      <c r="F2131" t="s">
        <v>7397</v>
      </c>
      <c r="H2131">
        <v>67.411978899999994</v>
      </c>
      <c r="I2131">
        <v>-114.68259759999999</v>
      </c>
      <c r="J2131" s="1" t="str">
        <f t="shared" si="163"/>
        <v>Till</v>
      </c>
      <c r="K2131" s="1" t="str">
        <f t="shared" si="164"/>
        <v>&lt;2 micron</v>
      </c>
      <c r="L2131">
        <v>0.2</v>
      </c>
      <c r="M2131">
        <v>4.1399999999999997</v>
      </c>
      <c r="N2131">
        <v>1</v>
      </c>
      <c r="O2131">
        <v>610</v>
      </c>
      <c r="P2131">
        <v>1.5</v>
      </c>
      <c r="Q2131">
        <v>1</v>
      </c>
      <c r="R2131">
        <v>0.47</v>
      </c>
      <c r="T2131">
        <v>22</v>
      </c>
      <c r="U2131">
        <v>71</v>
      </c>
      <c r="V2131">
        <v>90</v>
      </c>
      <c r="W2131">
        <v>5.87</v>
      </c>
      <c r="X2131">
        <v>10</v>
      </c>
      <c r="Y2131">
        <v>1</v>
      </c>
      <c r="Z2131">
        <v>0.7</v>
      </c>
      <c r="AA2131">
        <v>30</v>
      </c>
      <c r="AB2131">
        <v>2.11</v>
      </c>
      <c r="AC2131">
        <v>565</v>
      </c>
      <c r="AD2131">
        <v>0.5</v>
      </c>
      <c r="AE2131">
        <v>0.86</v>
      </c>
      <c r="AF2131">
        <v>43</v>
      </c>
      <c r="AH2131">
        <v>14</v>
      </c>
      <c r="AI2131">
        <v>1</v>
      </c>
      <c r="AJ2131">
        <v>14</v>
      </c>
      <c r="AK2131">
        <v>7</v>
      </c>
      <c r="AL2131">
        <v>0.05</v>
      </c>
      <c r="AO2131">
        <v>78</v>
      </c>
      <c r="AQ2131">
        <v>118</v>
      </c>
    </row>
    <row r="2132" spans="1:43" hidden="1" x14ac:dyDescent="0.25">
      <c r="A2132" t="s">
        <v>7398</v>
      </c>
      <c r="B2132" t="s">
        <v>7399</v>
      </c>
      <c r="C2132" s="1" t="str">
        <f t="shared" si="161"/>
        <v>21:0100</v>
      </c>
      <c r="D2132" s="1" t="str">
        <f t="shared" si="162"/>
        <v>21:0044</v>
      </c>
      <c r="E2132" t="s">
        <v>7400</v>
      </c>
      <c r="F2132" t="s">
        <v>7401</v>
      </c>
      <c r="H2132">
        <v>67.451272000000003</v>
      </c>
      <c r="I2132">
        <v>-114.8100127</v>
      </c>
      <c r="J2132" s="1" t="str">
        <f t="shared" si="163"/>
        <v>Till</v>
      </c>
      <c r="K2132" s="1" t="str">
        <f t="shared" si="164"/>
        <v>&lt;2 micron</v>
      </c>
      <c r="L2132">
        <v>0.2</v>
      </c>
      <c r="M2132">
        <v>3.66</v>
      </c>
      <c r="N2132">
        <v>2</v>
      </c>
      <c r="O2132">
        <v>660</v>
      </c>
      <c r="P2132">
        <v>1.5</v>
      </c>
      <c r="Q2132">
        <v>1</v>
      </c>
      <c r="R2132">
        <v>0.61</v>
      </c>
      <c r="T2132">
        <v>23</v>
      </c>
      <c r="U2132">
        <v>54</v>
      </c>
      <c r="V2132">
        <v>90</v>
      </c>
      <c r="W2132">
        <v>6.26</v>
      </c>
      <c r="X2132">
        <v>10</v>
      </c>
      <c r="Y2132">
        <v>1</v>
      </c>
      <c r="Z2132">
        <v>0.4</v>
      </c>
      <c r="AA2132">
        <v>40</v>
      </c>
      <c r="AB2132">
        <v>1.73</v>
      </c>
      <c r="AC2132">
        <v>1785</v>
      </c>
      <c r="AD2132">
        <v>0.5</v>
      </c>
      <c r="AE2132">
        <v>0.73</v>
      </c>
      <c r="AF2132">
        <v>34</v>
      </c>
      <c r="AH2132">
        <v>36</v>
      </c>
      <c r="AI2132">
        <v>1</v>
      </c>
      <c r="AJ2132">
        <v>13</v>
      </c>
      <c r="AK2132">
        <v>9</v>
      </c>
      <c r="AL2132">
        <v>0.04</v>
      </c>
      <c r="AO2132">
        <v>75</v>
      </c>
      <c r="AQ2132">
        <v>98</v>
      </c>
    </row>
    <row r="2133" spans="1:43" hidden="1" x14ac:dyDescent="0.25">
      <c r="A2133" t="s">
        <v>7402</v>
      </c>
      <c r="B2133" t="s">
        <v>7403</v>
      </c>
      <c r="C2133" s="1" t="str">
        <f t="shared" si="161"/>
        <v>21:0100</v>
      </c>
      <c r="D2133" s="1" t="str">
        <f t="shared" si="162"/>
        <v>21:0044</v>
      </c>
      <c r="E2133" t="s">
        <v>7404</v>
      </c>
      <c r="F2133" t="s">
        <v>7405</v>
      </c>
      <c r="H2133">
        <v>67.489564900000005</v>
      </c>
      <c r="I2133">
        <v>-114.66238559999999</v>
      </c>
      <c r="J2133" s="1" t="str">
        <f t="shared" si="163"/>
        <v>Till</v>
      </c>
      <c r="K2133" s="1" t="str">
        <f t="shared" si="164"/>
        <v>&lt;2 micron</v>
      </c>
      <c r="L2133">
        <v>0.2</v>
      </c>
      <c r="M2133">
        <v>3.37</v>
      </c>
      <c r="N2133">
        <v>4</v>
      </c>
      <c r="O2133">
        <v>490</v>
      </c>
      <c r="P2133">
        <v>1</v>
      </c>
      <c r="Q2133">
        <v>1</v>
      </c>
      <c r="R2133">
        <v>2.16</v>
      </c>
      <c r="T2133">
        <v>23</v>
      </c>
      <c r="U2133">
        <v>69</v>
      </c>
      <c r="V2133">
        <v>163</v>
      </c>
      <c r="W2133">
        <v>5.73</v>
      </c>
      <c r="X2133">
        <v>10</v>
      </c>
      <c r="Y2133">
        <v>1</v>
      </c>
      <c r="Z2133">
        <v>0.52</v>
      </c>
      <c r="AA2133">
        <v>30</v>
      </c>
      <c r="AB2133">
        <v>3.52</v>
      </c>
      <c r="AC2133">
        <v>695</v>
      </c>
      <c r="AD2133">
        <v>0.5</v>
      </c>
      <c r="AE2133">
        <v>0.68</v>
      </c>
      <c r="AF2133">
        <v>53</v>
      </c>
      <c r="AH2133">
        <v>20</v>
      </c>
      <c r="AI2133">
        <v>1</v>
      </c>
      <c r="AJ2133">
        <v>11</v>
      </c>
      <c r="AK2133">
        <v>13</v>
      </c>
      <c r="AL2133">
        <v>0.08</v>
      </c>
      <c r="AO2133">
        <v>76</v>
      </c>
      <c r="AQ2133">
        <v>122</v>
      </c>
    </row>
    <row r="2134" spans="1:43" hidden="1" x14ac:dyDescent="0.25">
      <c r="A2134" t="s">
        <v>7406</v>
      </c>
      <c r="B2134" t="s">
        <v>7407</v>
      </c>
      <c r="C2134" s="1" t="str">
        <f t="shared" si="161"/>
        <v>21:0100</v>
      </c>
      <c r="D2134" s="1" t="str">
        <f t="shared" si="162"/>
        <v>21:0044</v>
      </c>
      <c r="E2134" t="s">
        <v>7408</v>
      </c>
      <c r="F2134" t="s">
        <v>7409</v>
      </c>
      <c r="H2134">
        <v>67.432126100000005</v>
      </c>
      <c r="I2134">
        <v>-114.9134641</v>
      </c>
      <c r="J2134" s="1" t="str">
        <f t="shared" si="163"/>
        <v>Till</v>
      </c>
      <c r="K2134" s="1" t="str">
        <f t="shared" si="164"/>
        <v>&lt;2 micron</v>
      </c>
      <c r="L2134">
        <v>0.4</v>
      </c>
      <c r="M2134">
        <v>3.7</v>
      </c>
      <c r="N2134">
        <v>1</v>
      </c>
      <c r="O2134">
        <v>320</v>
      </c>
      <c r="P2134">
        <v>0.5</v>
      </c>
      <c r="Q2134">
        <v>1</v>
      </c>
      <c r="R2134">
        <v>1.83</v>
      </c>
      <c r="T2134">
        <v>41</v>
      </c>
      <c r="U2134">
        <v>164</v>
      </c>
      <c r="V2134">
        <v>299</v>
      </c>
      <c r="W2134">
        <v>6.71</v>
      </c>
      <c r="X2134">
        <v>10</v>
      </c>
      <c r="Y2134">
        <v>1</v>
      </c>
      <c r="Z2134">
        <v>0.27</v>
      </c>
      <c r="AA2134">
        <v>20</v>
      </c>
      <c r="AB2134">
        <v>5.08</v>
      </c>
      <c r="AC2134">
        <v>1030</v>
      </c>
      <c r="AD2134">
        <v>0.5</v>
      </c>
      <c r="AE2134">
        <v>0.69</v>
      </c>
      <c r="AF2134">
        <v>123</v>
      </c>
      <c r="AH2134">
        <v>22</v>
      </c>
      <c r="AI2134">
        <v>1</v>
      </c>
      <c r="AJ2134">
        <v>10</v>
      </c>
      <c r="AK2134">
        <v>10</v>
      </c>
      <c r="AL2134">
        <v>0.23</v>
      </c>
      <c r="AO2134">
        <v>125</v>
      </c>
      <c r="AQ2134">
        <v>160</v>
      </c>
    </row>
    <row r="2135" spans="1:43" hidden="1" x14ac:dyDescent="0.25">
      <c r="A2135" t="s">
        <v>7410</v>
      </c>
      <c r="B2135" t="s">
        <v>7411</v>
      </c>
      <c r="C2135" s="1" t="str">
        <f t="shared" si="161"/>
        <v>21:0100</v>
      </c>
      <c r="D2135" s="1" t="str">
        <f t="shared" si="162"/>
        <v>21:0044</v>
      </c>
      <c r="E2135" t="s">
        <v>7412</v>
      </c>
      <c r="F2135" t="s">
        <v>7413</v>
      </c>
      <c r="H2135">
        <v>67.473640599999996</v>
      </c>
      <c r="I2135">
        <v>-114.9471473</v>
      </c>
      <c r="J2135" s="1" t="str">
        <f t="shared" si="163"/>
        <v>Till</v>
      </c>
      <c r="K2135" s="1" t="str">
        <f t="shared" si="164"/>
        <v>&lt;2 micron</v>
      </c>
      <c r="L2135">
        <v>0.4</v>
      </c>
      <c r="M2135">
        <v>3.94</v>
      </c>
      <c r="N2135">
        <v>1</v>
      </c>
      <c r="O2135">
        <v>360</v>
      </c>
      <c r="P2135">
        <v>1.5</v>
      </c>
      <c r="Q2135">
        <v>1</v>
      </c>
      <c r="R2135">
        <v>0.85</v>
      </c>
      <c r="T2135">
        <v>31</v>
      </c>
      <c r="U2135">
        <v>98</v>
      </c>
      <c r="V2135">
        <v>243</v>
      </c>
      <c r="W2135">
        <v>7.26</v>
      </c>
      <c r="X2135">
        <v>10</v>
      </c>
      <c r="Y2135">
        <v>1</v>
      </c>
      <c r="Z2135">
        <v>0.28000000000000003</v>
      </c>
      <c r="AA2135">
        <v>20</v>
      </c>
      <c r="AB2135">
        <v>3.51</v>
      </c>
      <c r="AC2135">
        <v>740</v>
      </c>
      <c r="AD2135">
        <v>0.5</v>
      </c>
      <c r="AE2135">
        <v>0.69</v>
      </c>
      <c r="AF2135">
        <v>65</v>
      </c>
      <c r="AH2135">
        <v>10</v>
      </c>
      <c r="AI2135">
        <v>1</v>
      </c>
      <c r="AJ2135">
        <v>19</v>
      </c>
      <c r="AK2135">
        <v>8</v>
      </c>
      <c r="AL2135">
        <v>0.15</v>
      </c>
      <c r="AO2135">
        <v>133</v>
      </c>
      <c r="AQ2135">
        <v>160</v>
      </c>
    </row>
    <row r="2136" spans="1:43" hidden="1" x14ac:dyDescent="0.25">
      <c r="A2136" t="s">
        <v>7414</v>
      </c>
      <c r="B2136" t="s">
        <v>7415</v>
      </c>
      <c r="C2136" s="1" t="str">
        <f t="shared" si="161"/>
        <v>21:0100</v>
      </c>
      <c r="D2136" s="1" t="str">
        <f t="shared" si="162"/>
        <v>21:0044</v>
      </c>
      <c r="E2136" t="s">
        <v>7416</v>
      </c>
      <c r="F2136" t="s">
        <v>7417</v>
      </c>
      <c r="H2136">
        <v>67.373536900000005</v>
      </c>
      <c r="I2136">
        <v>-114.9521834</v>
      </c>
      <c r="J2136" s="1" t="str">
        <f t="shared" si="163"/>
        <v>Till</v>
      </c>
      <c r="K2136" s="1" t="str">
        <f t="shared" si="164"/>
        <v>&lt;2 micron</v>
      </c>
      <c r="L2136">
        <v>0.1</v>
      </c>
      <c r="M2136">
        <v>3.4</v>
      </c>
      <c r="N2136">
        <v>1</v>
      </c>
      <c r="O2136">
        <v>400</v>
      </c>
      <c r="P2136">
        <v>1</v>
      </c>
      <c r="Q2136">
        <v>1</v>
      </c>
      <c r="R2136">
        <v>0.74</v>
      </c>
      <c r="T2136">
        <v>25</v>
      </c>
      <c r="U2136">
        <v>90</v>
      </c>
      <c r="V2136">
        <v>151</v>
      </c>
      <c r="W2136">
        <v>5.65</v>
      </c>
      <c r="X2136">
        <v>10</v>
      </c>
      <c r="Y2136">
        <v>1</v>
      </c>
      <c r="Z2136">
        <v>0.28999999999999998</v>
      </c>
      <c r="AA2136">
        <v>20</v>
      </c>
      <c r="AB2136">
        <v>2.4900000000000002</v>
      </c>
      <c r="AC2136">
        <v>810</v>
      </c>
      <c r="AD2136">
        <v>0.5</v>
      </c>
      <c r="AE2136">
        <v>0.77</v>
      </c>
      <c r="AF2136">
        <v>47</v>
      </c>
      <c r="AH2136">
        <v>22</v>
      </c>
      <c r="AI2136">
        <v>1</v>
      </c>
      <c r="AJ2136">
        <v>15</v>
      </c>
      <c r="AK2136">
        <v>7</v>
      </c>
      <c r="AL2136">
        <v>7.0000000000000007E-2</v>
      </c>
      <c r="AO2136">
        <v>86</v>
      </c>
      <c r="AQ2136">
        <v>156</v>
      </c>
    </row>
    <row r="2137" spans="1:43" hidden="1" x14ac:dyDescent="0.25">
      <c r="A2137" t="s">
        <v>7418</v>
      </c>
      <c r="B2137" t="s">
        <v>7419</v>
      </c>
      <c r="C2137" s="1" t="str">
        <f t="shared" si="161"/>
        <v>21:0100</v>
      </c>
      <c r="D2137" s="1" t="str">
        <f t="shared" si="162"/>
        <v>21:0044</v>
      </c>
      <c r="E2137" t="s">
        <v>7420</v>
      </c>
      <c r="F2137" t="s">
        <v>7421</v>
      </c>
      <c r="H2137">
        <v>67.344209599999999</v>
      </c>
      <c r="I2137">
        <v>-114.8388997</v>
      </c>
      <c r="J2137" s="1" t="str">
        <f t="shared" si="163"/>
        <v>Till</v>
      </c>
      <c r="K2137" s="1" t="str">
        <f t="shared" si="164"/>
        <v>&lt;2 micron</v>
      </c>
      <c r="L2137">
        <v>0.1</v>
      </c>
      <c r="M2137">
        <v>3.01</v>
      </c>
      <c r="N2137">
        <v>1</v>
      </c>
      <c r="O2137">
        <v>220</v>
      </c>
      <c r="P2137">
        <v>1</v>
      </c>
      <c r="Q2137">
        <v>2</v>
      </c>
      <c r="R2137">
        <v>2.04</v>
      </c>
      <c r="T2137">
        <v>19</v>
      </c>
      <c r="U2137">
        <v>49</v>
      </c>
      <c r="V2137">
        <v>91</v>
      </c>
      <c r="W2137">
        <v>5.03</v>
      </c>
      <c r="X2137">
        <v>10</v>
      </c>
      <c r="Y2137">
        <v>0.5</v>
      </c>
      <c r="Z2137">
        <v>0.39</v>
      </c>
      <c r="AA2137">
        <v>20</v>
      </c>
      <c r="AB2137">
        <v>2.98</v>
      </c>
      <c r="AC2137">
        <v>675</v>
      </c>
      <c r="AD2137">
        <v>0.5</v>
      </c>
      <c r="AE2137">
        <v>0.33</v>
      </c>
      <c r="AF2137">
        <v>37</v>
      </c>
      <c r="AH2137">
        <v>26</v>
      </c>
      <c r="AI2137">
        <v>1</v>
      </c>
      <c r="AJ2137">
        <v>7</v>
      </c>
      <c r="AK2137">
        <v>9</v>
      </c>
      <c r="AL2137">
        <v>0.03</v>
      </c>
      <c r="AO2137">
        <v>57</v>
      </c>
      <c r="AQ2137">
        <v>206</v>
      </c>
    </row>
    <row r="2138" spans="1:43" hidden="1" x14ac:dyDescent="0.25">
      <c r="A2138" t="s">
        <v>7422</v>
      </c>
      <c r="B2138" t="s">
        <v>7423</v>
      </c>
      <c r="C2138" s="1" t="str">
        <f t="shared" si="161"/>
        <v>21:0100</v>
      </c>
      <c r="D2138" s="1" t="str">
        <f t="shared" si="162"/>
        <v>21:0044</v>
      </c>
      <c r="E2138" t="s">
        <v>7424</v>
      </c>
      <c r="F2138" t="s">
        <v>7425</v>
      </c>
      <c r="H2138">
        <v>67.321759200000002</v>
      </c>
      <c r="I2138">
        <v>-114.8864784</v>
      </c>
      <c r="J2138" s="1" t="str">
        <f t="shared" si="163"/>
        <v>Till</v>
      </c>
      <c r="K2138" s="1" t="str">
        <f t="shared" si="164"/>
        <v>&lt;2 micron</v>
      </c>
      <c r="L2138">
        <v>0.2</v>
      </c>
      <c r="M2138">
        <v>3.07</v>
      </c>
      <c r="N2138">
        <v>1</v>
      </c>
      <c r="O2138">
        <v>420</v>
      </c>
      <c r="P2138">
        <v>1</v>
      </c>
      <c r="Q2138">
        <v>1</v>
      </c>
      <c r="R2138">
        <v>1.39</v>
      </c>
      <c r="T2138">
        <v>20</v>
      </c>
      <c r="U2138">
        <v>45</v>
      </c>
      <c r="V2138">
        <v>111</v>
      </c>
      <c r="W2138">
        <v>5.44</v>
      </c>
      <c r="X2138">
        <v>10</v>
      </c>
      <c r="Y2138">
        <v>1</v>
      </c>
      <c r="Z2138">
        <v>0.32</v>
      </c>
      <c r="AA2138">
        <v>30</v>
      </c>
      <c r="AB2138">
        <v>2.09</v>
      </c>
      <c r="AC2138">
        <v>2040</v>
      </c>
      <c r="AD2138">
        <v>0.5</v>
      </c>
      <c r="AE2138">
        <v>0.56999999999999995</v>
      </c>
      <c r="AF2138">
        <v>32</v>
      </c>
      <c r="AH2138">
        <v>32</v>
      </c>
      <c r="AI2138">
        <v>1</v>
      </c>
      <c r="AJ2138">
        <v>7</v>
      </c>
      <c r="AK2138">
        <v>11</v>
      </c>
      <c r="AL2138">
        <v>0.02</v>
      </c>
      <c r="AO2138">
        <v>57</v>
      </c>
      <c r="AQ2138">
        <v>202</v>
      </c>
    </row>
    <row r="2139" spans="1:43" hidden="1" x14ac:dyDescent="0.25">
      <c r="A2139" t="s">
        <v>7426</v>
      </c>
      <c r="B2139" t="s">
        <v>7427</v>
      </c>
      <c r="C2139" s="1" t="str">
        <f t="shared" si="161"/>
        <v>21:0100</v>
      </c>
      <c r="D2139" s="1" t="str">
        <f t="shared" si="162"/>
        <v>21:0044</v>
      </c>
      <c r="E2139" t="s">
        <v>7428</v>
      </c>
      <c r="F2139" t="s">
        <v>7429</v>
      </c>
      <c r="H2139">
        <v>67.289673100000002</v>
      </c>
      <c r="I2139">
        <v>-114.7354292</v>
      </c>
      <c r="J2139" s="1" t="str">
        <f t="shared" si="163"/>
        <v>Till</v>
      </c>
      <c r="K2139" s="1" t="str">
        <f t="shared" si="164"/>
        <v>&lt;2 micron</v>
      </c>
      <c r="L2139">
        <v>0.1</v>
      </c>
      <c r="M2139">
        <v>2.82</v>
      </c>
      <c r="N2139">
        <v>1</v>
      </c>
      <c r="O2139">
        <v>370</v>
      </c>
      <c r="P2139">
        <v>1</v>
      </c>
      <c r="Q2139">
        <v>1</v>
      </c>
      <c r="R2139">
        <v>2.41</v>
      </c>
      <c r="T2139">
        <v>20</v>
      </c>
      <c r="U2139">
        <v>41</v>
      </c>
      <c r="V2139">
        <v>98</v>
      </c>
      <c r="W2139">
        <v>4.79</v>
      </c>
      <c r="X2139">
        <v>10</v>
      </c>
      <c r="Y2139">
        <v>0.5</v>
      </c>
      <c r="Z2139">
        <v>0.42</v>
      </c>
      <c r="AA2139">
        <v>30</v>
      </c>
      <c r="AB2139">
        <v>2.92</v>
      </c>
      <c r="AC2139">
        <v>815</v>
      </c>
      <c r="AD2139">
        <v>0.5</v>
      </c>
      <c r="AE2139">
        <v>0.44</v>
      </c>
      <c r="AF2139">
        <v>35</v>
      </c>
      <c r="AH2139">
        <v>16</v>
      </c>
      <c r="AI2139">
        <v>1</v>
      </c>
      <c r="AJ2139">
        <v>8</v>
      </c>
      <c r="AK2139">
        <v>11</v>
      </c>
      <c r="AL2139">
        <v>0.03</v>
      </c>
      <c r="AO2139">
        <v>49</v>
      </c>
      <c r="AQ2139">
        <v>116</v>
      </c>
    </row>
    <row r="2140" spans="1:43" hidden="1" x14ac:dyDescent="0.25">
      <c r="A2140" t="s">
        <v>7430</v>
      </c>
      <c r="B2140" t="s">
        <v>7431</v>
      </c>
      <c r="C2140" s="1" t="str">
        <f t="shared" si="161"/>
        <v>21:0100</v>
      </c>
      <c r="D2140" s="1" t="str">
        <f t="shared" si="162"/>
        <v>21:0044</v>
      </c>
      <c r="E2140" t="s">
        <v>7432</v>
      </c>
      <c r="F2140" t="s">
        <v>7433</v>
      </c>
      <c r="H2140">
        <v>67.264864900000006</v>
      </c>
      <c r="I2140">
        <v>-114.8315623</v>
      </c>
      <c r="J2140" s="1" t="str">
        <f t="shared" si="163"/>
        <v>Till</v>
      </c>
      <c r="K2140" s="1" t="str">
        <f t="shared" si="164"/>
        <v>&lt;2 micron</v>
      </c>
      <c r="L2140">
        <v>0.1</v>
      </c>
      <c r="M2140">
        <v>3.08</v>
      </c>
      <c r="N2140">
        <v>1</v>
      </c>
      <c r="O2140">
        <v>190</v>
      </c>
      <c r="P2140">
        <v>1</v>
      </c>
      <c r="Q2140">
        <v>1</v>
      </c>
      <c r="R2140">
        <v>0.44</v>
      </c>
      <c r="T2140">
        <v>19</v>
      </c>
      <c r="U2140">
        <v>50</v>
      </c>
      <c r="V2140">
        <v>89</v>
      </c>
      <c r="W2140">
        <v>5.07</v>
      </c>
      <c r="X2140">
        <v>10</v>
      </c>
      <c r="Y2140">
        <v>1</v>
      </c>
      <c r="Z2140">
        <v>0.28000000000000003</v>
      </c>
      <c r="AA2140">
        <v>20</v>
      </c>
      <c r="AB2140">
        <v>1.66</v>
      </c>
      <c r="AC2140">
        <v>755</v>
      </c>
      <c r="AD2140">
        <v>0.5</v>
      </c>
      <c r="AE2140">
        <v>0.76</v>
      </c>
      <c r="AF2140">
        <v>37</v>
      </c>
      <c r="AH2140">
        <v>26</v>
      </c>
      <c r="AI2140">
        <v>1</v>
      </c>
      <c r="AJ2140">
        <v>10</v>
      </c>
      <c r="AK2140">
        <v>8</v>
      </c>
      <c r="AL2140">
        <v>0.01</v>
      </c>
      <c r="AO2140">
        <v>51</v>
      </c>
      <c r="AQ2140">
        <v>234</v>
      </c>
    </row>
    <row r="2141" spans="1:43" hidden="1" x14ac:dyDescent="0.25">
      <c r="A2141" t="s">
        <v>7434</v>
      </c>
      <c r="B2141" t="s">
        <v>7435</v>
      </c>
      <c r="C2141" s="1" t="str">
        <f t="shared" si="161"/>
        <v>21:0100</v>
      </c>
      <c r="D2141" s="1" t="str">
        <f t="shared" si="162"/>
        <v>21:0044</v>
      </c>
      <c r="E2141" t="s">
        <v>7436</v>
      </c>
      <c r="F2141" t="s">
        <v>7437</v>
      </c>
      <c r="H2141">
        <v>67.326340099999996</v>
      </c>
      <c r="I2141">
        <v>-114.63955129999999</v>
      </c>
      <c r="J2141" s="1" t="str">
        <f t="shared" si="163"/>
        <v>Till</v>
      </c>
      <c r="K2141" s="1" t="str">
        <f t="shared" si="164"/>
        <v>&lt;2 micron</v>
      </c>
      <c r="L2141">
        <v>0.1</v>
      </c>
      <c r="M2141">
        <v>3.09</v>
      </c>
      <c r="N2141">
        <v>1</v>
      </c>
      <c r="O2141">
        <v>480</v>
      </c>
      <c r="P2141">
        <v>1</v>
      </c>
      <c r="Q2141">
        <v>1</v>
      </c>
      <c r="R2141">
        <v>2.46</v>
      </c>
      <c r="T2141">
        <v>16</v>
      </c>
      <c r="U2141">
        <v>42</v>
      </c>
      <c r="V2141">
        <v>98</v>
      </c>
      <c r="W2141">
        <v>4.5199999999999996</v>
      </c>
      <c r="X2141">
        <v>10</v>
      </c>
      <c r="Y2141">
        <v>1</v>
      </c>
      <c r="Z2141">
        <v>0.64</v>
      </c>
      <c r="AA2141">
        <v>30</v>
      </c>
      <c r="AB2141">
        <v>3.08</v>
      </c>
      <c r="AC2141">
        <v>500</v>
      </c>
      <c r="AD2141">
        <v>0.5</v>
      </c>
      <c r="AE2141">
        <v>0.45</v>
      </c>
      <c r="AF2141">
        <v>33</v>
      </c>
      <c r="AH2141">
        <v>14</v>
      </c>
      <c r="AI2141">
        <v>1</v>
      </c>
      <c r="AJ2141">
        <v>7</v>
      </c>
      <c r="AK2141">
        <v>11</v>
      </c>
      <c r="AL2141">
        <v>0.04</v>
      </c>
      <c r="AO2141">
        <v>45</v>
      </c>
      <c r="AQ2141">
        <v>102</v>
      </c>
    </row>
    <row r="2142" spans="1:43" hidden="1" x14ac:dyDescent="0.25">
      <c r="A2142" t="s">
        <v>7438</v>
      </c>
      <c r="B2142" t="s">
        <v>7439</v>
      </c>
      <c r="C2142" s="1" t="str">
        <f t="shared" si="161"/>
        <v>21:0100</v>
      </c>
      <c r="D2142" s="1" t="str">
        <f t="shared" si="162"/>
        <v>21:0044</v>
      </c>
      <c r="E2142" t="s">
        <v>7436</v>
      </c>
      <c r="F2142" t="s">
        <v>7440</v>
      </c>
      <c r="H2142">
        <v>67.326340099999996</v>
      </c>
      <c r="I2142">
        <v>-114.63955129999999</v>
      </c>
      <c r="J2142" s="1" t="str">
        <f t="shared" si="163"/>
        <v>Till</v>
      </c>
      <c r="K2142" s="1" t="str">
        <f t="shared" si="164"/>
        <v>&lt;2 micron</v>
      </c>
      <c r="L2142">
        <v>0.1</v>
      </c>
      <c r="M2142">
        <v>0.71</v>
      </c>
      <c r="N2142">
        <v>6</v>
      </c>
      <c r="O2142">
        <v>140</v>
      </c>
      <c r="Q2142">
        <v>1</v>
      </c>
      <c r="R2142">
        <v>4.4400000000000004</v>
      </c>
      <c r="T2142">
        <v>6</v>
      </c>
      <c r="U2142">
        <v>9</v>
      </c>
      <c r="V2142">
        <v>22</v>
      </c>
      <c r="W2142">
        <v>1.46</v>
      </c>
      <c r="X2142">
        <v>5</v>
      </c>
      <c r="Y2142">
        <v>0.5</v>
      </c>
      <c r="Z2142">
        <v>0.11</v>
      </c>
      <c r="AA2142">
        <v>10</v>
      </c>
      <c r="AB2142">
        <v>2.87</v>
      </c>
      <c r="AC2142">
        <v>400</v>
      </c>
      <c r="AD2142">
        <v>0.5</v>
      </c>
      <c r="AE2142">
        <v>0.01</v>
      </c>
      <c r="AF2142">
        <v>9</v>
      </c>
      <c r="AH2142">
        <v>4</v>
      </c>
      <c r="AI2142">
        <v>1</v>
      </c>
      <c r="AJ2142">
        <v>2</v>
      </c>
      <c r="AK2142">
        <v>12</v>
      </c>
      <c r="AL2142">
        <v>0.03</v>
      </c>
      <c r="AO2142">
        <v>19</v>
      </c>
      <c r="AQ2142">
        <v>26</v>
      </c>
    </row>
    <row r="2143" spans="1:43" hidden="1" x14ac:dyDescent="0.25">
      <c r="A2143" t="s">
        <v>7441</v>
      </c>
      <c r="B2143" t="s">
        <v>7442</v>
      </c>
      <c r="C2143" s="1" t="str">
        <f t="shared" si="161"/>
        <v>21:0100</v>
      </c>
      <c r="D2143" s="1" t="str">
        <f t="shared" si="162"/>
        <v>21:0044</v>
      </c>
      <c r="E2143" t="s">
        <v>7443</v>
      </c>
      <c r="F2143" t="s">
        <v>7444</v>
      </c>
      <c r="H2143">
        <v>67.274276700000001</v>
      </c>
      <c r="I2143">
        <v>-114.5902186</v>
      </c>
      <c r="J2143" s="1" t="str">
        <f t="shared" si="163"/>
        <v>Till</v>
      </c>
      <c r="K2143" s="1" t="str">
        <f t="shared" si="164"/>
        <v>&lt;2 micron</v>
      </c>
      <c r="L2143">
        <v>0.1</v>
      </c>
      <c r="M2143">
        <v>3.54</v>
      </c>
      <c r="N2143">
        <v>1</v>
      </c>
      <c r="O2143">
        <v>510</v>
      </c>
      <c r="P2143">
        <v>1.5</v>
      </c>
      <c r="Q2143">
        <v>1</v>
      </c>
      <c r="R2143">
        <v>0.65</v>
      </c>
      <c r="T2143">
        <v>21</v>
      </c>
      <c r="U2143">
        <v>57</v>
      </c>
      <c r="V2143">
        <v>94</v>
      </c>
      <c r="W2143">
        <v>5.28</v>
      </c>
      <c r="X2143">
        <v>10</v>
      </c>
      <c r="Y2143">
        <v>1</v>
      </c>
      <c r="Z2143">
        <v>0.49</v>
      </c>
      <c r="AA2143">
        <v>30</v>
      </c>
      <c r="AB2143">
        <v>2.1800000000000002</v>
      </c>
      <c r="AC2143">
        <v>430</v>
      </c>
      <c r="AD2143">
        <v>0.5</v>
      </c>
      <c r="AE2143">
        <v>0.61</v>
      </c>
      <c r="AF2143">
        <v>42</v>
      </c>
      <c r="AH2143">
        <v>14</v>
      </c>
      <c r="AI2143">
        <v>1</v>
      </c>
      <c r="AJ2143">
        <v>13</v>
      </c>
      <c r="AK2143">
        <v>8</v>
      </c>
      <c r="AL2143">
        <v>0.05</v>
      </c>
      <c r="AO2143">
        <v>61</v>
      </c>
      <c r="AQ2143">
        <v>110</v>
      </c>
    </row>
    <row r="2144" spans="1:43" hidden="1" x14ac:dyDescent="0.25">
      <c r="A2144" t="s">
        <v>7445</v>
      </c>
      <c r="B2144" t="s">
        <v>7446</v>
      </c>
      <c r="C2144" s="1" t="str">
        <f t="shared" si="161"/>
        <v>21:0100</v>
      </c>
      <c r="D2144" s="1" t="str">
        <f t="shared" si="162"/>
        <v>21:0044</v>
      </c>
      <c r="E2144" t="s">
        <v>7447</v>
      </c>
      <c r="F2144" t="s">
        <v>7448</v>
      </c>
      <c r="H2144">
        <v>67.377043200000003</v>
      </c>
      <c r="I2144">
        <v>-114.61099919999999</v>
      </c>
      <c r="J2144" s="1" t="str">
        <f t="shared" si="163"/>
        <v>Till</v>
      </c>
      <c r="K2144" s="1" t="str">
        <f t="shared" si="164"/>
        <v>&lt;2 micron</v>
      </c>
      <c r="L2144">
        <v>0.1</v>
      </c>
      <c r="M2144">
        <v>3.01</v>
      </c>
      <c r="N2144">
        <v>2</v>
      </c>
      <c r="O2144">
        <v>470</v>
      </c>
      <c r="P2144">
        <v>1</v>
      </c>
      <c r="Q2144">
        <v>1</v>
      </c>
      <c r="R2144">
        <v>1.96</v>
      </c>
      <c r="T2144">
        <v>22</v>
      </c>
      <c r="U2144">
        <v>49</v>
      </c>
      <c r="V2144">
        <v>86</v>
      </c>
      <c r="W2144">
        <v>5.03</v>
      </c>
      <c r="X2144">
        <v>10</v>
      </c>
      <c r="Y2144">
        <v>1</v>
      </c>
      <c r="Z2144">
        <v>0.54</v>
      </c>
      <c r="AA2144">
        <v>30</v>
      </c>
      <c r="AB2144">
        <v>2.68</v>
      </c>
      <c r="AC2144">
        <v>760</v>
      </c>
      <c r="AD2144">
        <v>0.5</v>
      </c>
      <c r="AE2144">
        <v>0.47</v>
      </c>
      <c r="AF2144">
        <v>37</v>
      </c>
      <c r="AH2144">
        <v>20</v>
      </c>
      <c r="AI2144">
        <v>1</v>
      </c>
      <c r="AJ2144">
        <v>9</v>
      </c>
      <c r="AK2144">
        <v>13</v>
      </c>
      <c r="AL2144">
        <v>0.06</v>
      </c>
      <c r="AO2144">
        <v>52</v>
      </c>
      <c r="AQ2144">
        <v>116</v>
      </c>
    </row>
    <row r="2145" spans="1:43" hidden="1" x14ac:dyDescent="0.25">
      <c r="A2145" t="s">
        <v>7449</v>
      </c>
      <c r="B2145" t="s">
        <v>7450</v>
      </c>
      <c r="C2145" s="1" t="str">
        <f t="shared" si="161"/>
        <v>21:0100</v>
      </c>
      <c r="D2145" s="1" t="str">
        <f t="shared" si="162"/>
        <v>21:0044</v>
      </c>
      <c r="E2145" t="s">
        <v>7451</v>
      </c>
      <c r="F2145" t="s">
        <v>7452</v>
      </c>
      <c r="H2145">
        <v>67.404088599999994</v>
      </c>
      <c r="I2145">
        <v>-114.8050801</v>
      </c>
      <c r="J2145" s="1" t="str">
        <f t="shared" si="163"/>
        <v>Till</v>
      </c>
      <c r="K2145" s="1" t="str">
        <f t="shared" si="164"/>
        <v>&lt;2 micron</v>
      </c>
      <c r="L2145">
        <v>0.1</v>
      </c>
      <c r="M2145">
        <v>2.83</v>
      </c>
      <c r="N2145">
        <v>1</v>
      </c>
      <c r="O2145">
        <v>340</v>
      </c>
      <c r="P2145">
        <v>1</v>
      </c>
      <c r="Q2145">
        <v>1</v>
      </c>
      <c r="R2145">
        <v>2.89</v>
      </c>
      <c r="T2145">
        <v>18</v>
      </c>
      <c r="U2145">
        <v>51</v>
      </c>
      <c r="V2145">
        <v>143</v>
      </c>
      <c r="W2145">
        <v>4.5999999999999996</v>
      </c>
      <c r="X2145">
        <v>10</v>
      </c>
      <c r="Y2145">
        <v>0.5</v>
      </c>
      <c r="Z2145">
        <v>0.43</v>
      </c>
      <c r="AA2145">
        <v>30</v>
      </c>
      <c r="AB2145">
        <v>3.41</v>
      </c>
      <c r="AC2145">
        <v>590</v>
      </c>
      <c r="AD2145">
        <v>0.5</v>
      </c>
      <c r="AE2145">
        <v>0.49</v>
      </c>
      <c r="AF2145">
        <v>35</v>
      </c>
      <c r="AH2145">
        <v>12</v>
      </c>
      <c r="AI2145">
        <v>1</v>
      </c>
      <c r="AJ2145">
        <v>8</v>
      </c>
      <c r="AK2145">
        <v>11</v>
      </c>
      <c r="AL2145">
        <v>0.05</v>
      </c>
      <c r="AO2145">
        <v>55</v>
      </c>
      <c r="AQ2145">
        <v>116</v>
      </c>
    </row>
    <row r="2146" spans="1:43" hidden="1" x14ac:dyDescent="0.25">
      <c r="A2146" t="s">
        <v>7453</v>
      </c>
      <c r="B2146" t="s">
        <v>7454</v>
      </c>
      <c r="C2146" s="1" t="str">
        <f t="shared" si="161"/>
        <v>21:0100</v>
      </c>
      <c r="D2146" s="1" t="str">
        <f t="shared" si="162"/>
        <v>21:0044</v>
      </c>
      <c r="E2146" t="s">
        <v>7455</v>
      </c>
      <c r="F2146" t="s">
        <v>7456</v>
      </c>
      <c r="H2146">
        <v>67.721856799999998</v>
      </c>
      <c r="I2146">
        <v>-114.8291347</v>
      </c>
      <c r="J2146" s="1" t="str">
        <f t="shared" si="163"/>
        <v>Till</v>
      </c>
      <c r="K2146" s="1" t="str">
        <f t="shared" si="164"/>
        <v>&lt;2 micron</v>
      </c>
      <c r="L2146">
        <v>0.1</v>
      </c>
      <c r="M2146">
        <v>3.51</v>
      </c>
      <c r="N2146">
        <v>1</v>
      </c>
      <c r="O2146">
        <v>140</v>
      </c>
      <c r="P2146">
        <v>1</v>
      </c>
      <c r="Q2146">
        <v>1</v>
      </c>
      <c r="R2146">
        <v>1.2</v>
      </c>
      <c r="T2146">
        <v>22</v>
      </c>
      <c r="U2146">
        <v>72</v>
      </c>
      <c r="V2146">
        <v>56</v>
      </c>
      <c r="W2146">
        <v>5.0999999999999996</v>
      </c>
      <c r="X2146">
        <v>10</v>
      </c>
      <c r="Y2146">
        <v>0.5</v>
      </c>
      <c r="Z2146">
        <v>0.81</v>
      </c>
      <c r="AA2146">
        <v>30</v>
      </c>
      <c r="AB2146">
        <v>2.63</v>
      </c>
      <c r="AC2146">
        <v>610</v>
      </c>
      <c r="AD2146">
        <v>0.5</v>
      </c>
      <c r="AE2146">
        <v>0.28999999999999998</v>
      </c>
      <c r="AF2146">
        <v>47</v>
      </c>
      <c r="AH2146">
        <v>14</v>
      </c>
      <c r="AI2146">
        <v>1</v>
      </c>
      <c r="AJ2146">
        <v>8</v>
      </c>
      <c r="AK2146">
        <v>18</v>
      </c>
      <c r="AL2146">
        <v>0.1</v>
      </c>
      <c r="AO2146">
        <v>68</v>
      </c>
      <c r="AQ2146">
        <v>118</v>
      </c>
    </row>
    <row r="2147" spans="1:43" hidden="1" x14ac:dyDescent="0.25">
      <c r="A2147" t="s">
        <v>7457</v>
      </c>
      <c r="B2147" t="s">
        <v>7458</v>
      </c>
      <c r="C2147" s="1" t="str">
        <f t="shared" si="161"/>
        <v>21:0100</v>
      </c>
      <c r="D2147" s="1" t="str">
        <f t="shared" si="162"/>
        <v>21:0044</v>
      </c>
      <c r="E2147" t="s">
        <v>7455</v>
      </c>
      <c r="F2147" t="s">
        <v>7459</v>
      </c>
      <c r="H2147">
        <v>67.721856799999998</v>
      </c>
      <c r="I2147">
        <v>-114.8291347</v>
      </c>
      <c r="J2147" s="1" t="str">
        <f t="shared" si="163"/>
        <v>Till</v>
      </c>
      <c r="K2147" s="1" t="str">
        <f t="shared" si="164"/>
        <v>&lt;2 micron</v>
      </c>
      <c r="L2147">
        <v>0.1</v>
      </c>
      <c r="M2147">
        <v>3.7</v>
      </c>
      <c r="N2147">
        <v>1</v>
      </c>
      <c r="O2147">
        <v>170</v>
      </c>
      <c r="P2147">
        <v>1</v>
      </c>
      <c r="Q2147">
        <v>2</v>
      </c>
      <c r="R2147">
        <v>0.79</v>
      </c>
      <c r="T2147">
        <v>23</v>
      </c>
      <c r="U2147">
        <v>103</v>
      </c>
      <c r="V2147">
        <v>48</v>
      </c>
      <c r="W2147">
        <v>5.21</v>
      </c>
      <c r="X2147">
        <v>10</v>
      </c>
      <c r="Y2147">
        <v>0.5</v>
      </c>
      <c r="Z2147">
        <v>0.99</v>
      </c>
      <c r="AA2147">
        <v>30</v>
      </c>
      <c r="AB2147">
        <v>2.5499999999999998</v>
      </c>
      <c r="AC2147">
        <v>510</v>
      </c>
      <c r="AD2147">
        <v>0.5</v>
      </c>
      <c r="AE2147">
        <v>0.33</v>
      </c>
      <c r="AF2147">
        <v>57</v>
      </c>
      <c r="AH2147">
        <v>10</v>
      </c>
      <c r="AI2147">
        <v>1</v>
      </c>
      <c r="AJ2147">
        <v>10</v>
      </c>
      <c r="AK2147">
        <v>20</v>
      </c>
      <c r="AL2147">
        <v>0.13</v>
      </c>
      <c r="AO2147">
        <v>86</v>
      </c>
      <c r="AQ2147">
        <v>124</v>
      </c>
    </row>
    <row r="2148" spans="1:43" hidden="1" x14ac:dyDescent="0.25">
      <c r="A2148" t="s">
        <v>7460</v>
      </c>
      <c r="B2148" t="s">
        <v>7461</v>
      </c>
      <c r="C2148" s="1" t="str">
        <f t="shared" si="161"/>
        <v>21:0100</v>
      </c>
      <c r="D2148" s="1" t="str">
        <f t="shared" si="162"/>
        <v>21:0044</v>
      </c>
      <c r="E2148" t="s">
        <v>7462</v>
      </c>
      <c r="F2148" t="s">
        <v>7463</v>
      </c>
      <c r="H2148">
        <v>67.799206699999999</v>
      </c>
      <c r="I2148">
        <v>-114.7300395</v>
      </c>
      <c r="J2148" s="1" t="str">
        <f t="shared" si="163"/>
        <v>Till</v>
      </c>
      <c r="K2148" s="1" t="str">
        <f t="shared" si="164"/>
        <v>&lt;2 micron</v>
      </c>
      <c r="L2148">
        <v>0.1</v>
      </c>
      <c r="M2148">
        <v>3.7</v>
      </c>
      <c r="N2148">
        <v>1</v>
      </c>
      <c r="O2148">
        <v>140</v>
      </c>
      <c r="P2148">
        <v>1</v>
      </c>
      <c r="Q2148">
        <v>1</v>
      </c>
      <c r="R2148">
        <v>0.94</v>
      </c>
      <c r="T2148">
        <v>23</v>
      </c>
      <c r="U2148">
        <v>81</v>
      </c>
      <c r="V2148">
        <v>57</v>
      </c>
      <c r="W2148">
        <v>5.33</v>
      </c>
      <c r="X2148">
        <v>10</v>
      </c>
      <c r="Y2148">
        <v>0.5</v>
      </c>
      <c r="Z2148">
        <v>0.88</v>
      </c>
      <c r="AA2148">
        <v>30</v>
      </c>
      <c r="AB2148">
        <v>2.63</v>
      </c>
      <c r="AC2148">
        <v>555</v>
      </c>
      <c r="AD2148">
        <v>0.5</v>
      </c>
      <c r="AE2148">
        <v>0.35</v>
      </c>
      <c r="AF2148">
        <v>50</v>
      </c>
      <c r="AH2148">
        <v>16</v>
      </c>
      <c r="AI2148">
        <v>1</v>
      </c>
      <c r="AJ2148">
        <v>9</v>
      </c>
      <c r="AK2148">
        <v>18</v>
      </c>
      <c r="AL2148">
        <v>0.11</v>
      </c>
      <c r="AO2148">
        <v>74</v>
      </c>
      <c r="AQ2148">
        <v>122</v>
      </c>
    </row>
    <row r="2149" spans="1:43" hidden="1" x14ac:dyDescent="0.25">
      <c r="A2149" t="s">
        <v>7464</v>
      </c>
      <c r="B2149" t="s">
        <v>7465</v>
      </c>
      <c r="C2149" s="1" t="str">
        <f t="shared" si="161"/>
        <v>21:0100</v>
      </c>
      <c r="D2149" s="1" t="str">
        <f t="shared" si="162"/>
        <v>21:0044</v>
      </c>
      <c r="E2149" t="s">
        <v>7466</v>
      </c>
      <c r="F2149" t="s">
        <v>7467</v>
      </c>
      <c r="H2149">
        <v>67.733435600000007</v>
      </c>
      <c r="I2149">
        <v>-114.62747950000001</v>
      </c>
      <c r="J2149" s="1" t="str">
        <f t="shared" si="163"/>
        <v>Till</v>
      </c>
      <c r="K2149" s="1" t="str">
        <f t="shared" si="164"/>
        <v>&lt;2 micron</v>
      </c>
      <c r="L2149">
        <v>0.1</v>
      </c>
      <c r="M2149">
        <v>3.31</v>
      </c>
      <c r="N2149">
        <v>1</v>
      </c>
      <c r="O2149">
        <v>320</v>
      </c>
      <c r="P2149">
        <v>1</v>
      </c>
      <c r="Q2149">
        <v>1</v>
      </c>
      <c r="R2149">
        <v>2.2200000000000002</v>
      </c>
      <c r="T2149">
        <v>20</v>
      </c>
      <c r="U2149">
        <v>54</v>
      </c>
      <c r="V2149">
        <v>112</v>
      </c>
      <c r="W2149">
        <v>5.5</v>
      </c>
      <c r="X2149">
        <v>10</v>
      </c>
      <c r="Y2149">
        <v>1</v>
      </c>
      <c r="Z2149">
        <v>0.71</v>
      </c>
      <c r="AA2149">
        <v>30</v>
      </c>
      <c r="AB2149">
        <v>2.54</v>
      </c>
      <c r="AC2149">
        <v>535</v>
      </c>
      <c r="AD2149">
        <v>0.5</v>
      </c>
      <c r="AE2149">
        <v>0.32</v>
      </c>
      <c r="AF2149">
        <v>40</v>
      </c>
      <c r="AH2149">
        <v>16</v>
      </c>
      <c r="AI2149">
        <v>1</v>
      </c>
      <c r="AJ2149">
        <v>7</v>
      </c>
      <c r="AK2149">
        <v>24</v>
      </c>
      <c r="AL2149">
        <v>0.08</v>
      </c>
      <c r="AO2149">
        <v>63</v>
      </c>
      <c r="AQ2149">
        <v>134</v>
      </c>
    </row>
    <row r="2150" spans="1:43" hidden="1" x14ac:dyDescent="0.25">
      <c r="A2150" t="s">
        <v>7468</v>
      </c>
      <c r="B2150" t="s">
        <v>7469</v>
      </c>
      <c r="C2150" s="1" t="str">
        <f t="shared" si="161"/>
        <v>21:0100</v>
      </c>
      <c r="D2150" s="1" t="str">
        <f t="shared" si="162"/>
        <v>21:0044</v>
      </c>
      <c r="E2150" t="s">
        <v>7470</v>
      </c>
      <c r="F2150" t="s">
        <v>7471</v>
      </c>
      <c r="H2150">
        <v>67.653910499999995</v>
      </c>
      <c r="I2150">
        <v>-114.5681988</v>
      </c>
      <c r="J2150" s="1" t="str">
        <f t="shared" si="163"/>
        <v>Till</v>
      </c>
      <c r="K2150" s="1" t="str">
        <f t="shared" si="164"/>
        <v>&lt;2 micron</v>
      </c>
      <c r="L2150">
        <v>0.1</v>
      </c>
      <c r="M2150">
        <v>3.59</v>
      </c>
      <c r="N2150">
        <v>1</v>
      </c>
      <c r="O2150">
        <v>390</v>
      </c>
      <c r="P2150">
        <v>1</v>
      </c>
      <c r="Q2150">
        <v>1</v>
      </c>
      <c r="R2150">
        <v>1.1000000000000001</v>
      </c>
      <c r="T2150">
        <v>25</v>
      </c>
      <c r="U2150">
        <v>59</v>
      </c>
      <c r="V2150">
        <v>280</v>
      </c>
      <c r="W2150">
        <v>6.16</v>
      </c>
      <c r="X2150">
        <v>10</v>
      </c>
      <c r="Y2150">
        <v>0.5</v>
      </c>
      <c r="Z2150">
        <v>0.54</v>
      </c>
      <c r="AA2150">
        <v>30</v>
      </c>
      <c r="AB2150">
        <v>2.64</v>
      </c>
      <c r="AC2150">
        <v>710</v>
      </c>
      <c r="AD2150">
        <v>0.5</v>
      </c>
      <c r="AE2150">
        <v>0.51</v>
      </c>
      <c r="AF2150">
        <v>47</v>
      </c>
      <c r="AH2150">
        <v>22</v>
      </c>
      <c r="AI2150">
        <v>1</v>
      </c>
      <c r="AJ2150">
        <v>11</v>
      </c>
      <c r="AK2150">
        <v>11</v>
      </c>
      <c r="AL2150">
        <v>0.16</v>
      </c>
      <c r="AO2150">
        <v>88</v>
      </c>
      <c r="AQ2150">
        <v>158</v>
      </c>
    </row>
    <row r="2151" spans="1:43" hidden="1" x14ac:dyDescent="0.25">
      <c r="A2151" t="s">
        <v>7472</v>
      </c>
      <c r="B2151" t="s">
        <v>7473</v>
      </c>
      <c r="C2151" s="1" t="str">
        <f t="shared" si="161"/>
        <v>21:0100</v>
      </c>
      <c r="D2151" s="1" t="str">
        <f t="shared" si="162"/>
        <v>21:0044</v>
      </c>
      <c r="E2151" t="s">
        <v>7474</v>
      </c>
      <c r="F2151" t="s">
        <v>7475</v>
      </c>
      <c r="H2151">
        <v>67.551790299999993</v>
      </c>
      <c r="I2151">
        <v>-114.5081658</v>
      </c>
      <c r="J2151" s="1" t="str">
        <f t="shared" si="163"/>
        <v>Till</v>
      </c>
      <c r="K2151" s="1" t="str">
        <f t="shared" si="164"/>
        <v>&lt;2 micron</v>
      </c>
      <c r="L2151">
        <v>0.1</v>
      </c>
      <c r="M2151">
        <v>3.25</v>
      </c>
      <c r="N2151">
        <v>1</v>
      </c>
      <c r="O2151">
        <v>540</v>
      </c>
      <c r="P2151">
        <v>1</v>
      </c>
      <c r="Q2151">
        <v>1</v>
      </c>
      <c r="R2151">
        <v>2.0699999999999998</v>
      </c>
      <c r="T2151">
        <v>21</v>
      </c>
      <c r="U2151">
        <v>61</v>
      </c>
      <c r="V2151">
        <v>123</v>
      </c>
      <c r="W2151">
        <v>4.96</v>
      </c>
      <c r="X2151">
        <v>10</v>
      </c>
      <c r="Y2151">
        <v>1</v>
      </c>
      <c r="Z2151">
        <v>0.51</v>
      </c>
      <c r="AA2151">
        <v>30</v>
      </c>
      <c r="AB2151">
        <v>3.04</v>
      </c>
      <c r="AC2151">
        <v>700</v>
      </c>
      <c r="AD2151">
        <v>0.5</v>
      </c>
      <c r="AE2151">
        <v>0.4</v>
      </c>
      <c r="AF2151">
        <v>48</v>
      </c>
      <c r="AH2151">
        <v>18</v>
      </c>
      <c r="AI2151">
        <v>1</v>
      </c>
      <c r="AJ2151">
        <v>8</v>
      </c>
      <c r="AK2151">
        <v>15</v>
      </c>
      <c r="AL2151">
        <v>0.06</v>
      </c>
      <c r="AO2151">
        <v>53</v>
      </c>
      <c r="AQ2151">
        <v>110</v>
      </c>
    </row>
    <row r="2152" spans="1:43" x14ac:dyDescent="0.25">
      <c r="A2152" t="s">
        <v>7476</v>
      </c>
      <c r="B2152" t="s">
        <v>7477</v>
      </c>
      <c r="C2152" s="1" t="str">
        <f t="shared" ref="C2152:C2183" si="165">HYPERLINK("http://geochem.nrcan.gc.ca/cdogs/content/bdl/bdl210102_e.htm", "21:0102")</f>
        <v>21:0102</v>
      </c>
      <c r="D2152" s="1" t="str">
        <f t="shared" ref="D2152:D2183" si="166">HYPERLINK("http://geochem.nrcan.gc.ca/cdogs/content/svy/svy210059_e.htm", "21:0059")</f>
        <v>21:0059</v>
      </c>
      <c r="E2152" t="s">
        <v>7478</v>
      </c>
      <c r="F2152" t="s">
        <v>7479</v>
      </c>
      <c r="H2152">
        <v>67.280536499999997</v>
      </c>
      <c r="I2152">
        <v>-113.7631086</v>
      </c>
      <c r="J2152" s="1" t="str">
        <f t="shared" si="163"/>
        <v>Till</v>
      </c>
      <c r="K2152" s="1" t="str">
        <f t="shared" si="164"/>
        <v>&lt;2 micron</v>
      </c>
      <c r="L2152">
        <v>0.1</v>
      </c>
      <c r="M2152">
        <v>3.84</v>
      </c>
      <c r="N2152">
        <v>18</v>
      </c>
      <c r="O2152">
        <v>330</v>
      </c>
      <c r="P2152">
        <v>1</v>
      </c>
      <c r="Q2152">
        <v>2</v>
      </c>
      <c r="R2152">
        <v>0.77</v>
      </c>
      <c r="S2152">
        <v>0.25</v>
      </c>
      <c r="T2152">
        <v>24</v>
      </c>
      <c r="U2152">
        <v>57</v>
      </c>
      <c r="V2152">
        <v>205</v>
      </c>
      <c r="W2152">
        <v>6.08</v>
      </c>
      <c r="X2152">
        <v>10</v>
      </c>
      <c r="Y2152">
        <v>0.5</v>
      </c>
      <c r="Z2152">
        <v>0.69</v>
      </c>
      <c r="AA2152">
        <v>50</v>
      </c>
      <c r="AB2152">
        <v>2.17</v>
      </c>
      <c r="AC2152">
        <v>740</v>
      </c>
      <c r="AD2152">
        <v>0.5</v>
      </c>
      <c r="AE2152">
        <v>0.61</v>
      </c>
      <c r="AF2152">
        <v>49</v>
      </c>
      <c r="AH2152">
        <v>32</v>
      </c>
      <c r="AI2152">
        <v>1</v>
      </c>
      <c r="AJ2152">
        <v>10</v>
      </c>
      <c r="AK2152">
        <v>13</v>
      </c>
      <c r="AL2152">
        <v>0.1</v>
      </c>
      <c r="AN2152">
        <v>5</v>
      </c>
      <c r="AO2152">
        <v>60</v>
      </c>
      <c r="AQ2152">
        <v>140</v>
      </c>
    </row>
    <row r="2153" spans="1:43" x14ac:dyDescent="0.25">
      <c r="A2153" t="s">
        <v>7480</v>
      </c>
      <c r="B2153" t="s">
        <v>7481</v>
      </c>
      <c r="C2153" s="1" t="str">
        <f t="shared" si="165"/>
        <v>21:0102</v>
      </c>
      <c r="D2153" s="1" t="str">
        <f t="shared" si="166"/>
        <v>21:0059</v>
      </c>
      <c r="E2153" t="s">
        <v>7482</v>
      </c>
      <c r="F2153" t="s">
        <v>7483</v>
      </c>
      <c r="H2153">
        <v>67.273865599999993</v>
      </c>
      <c r="I2153">
        <v>-113.96826660000001</v>
      </c>
      <c r="J2153" s="1" t="str">
        <f t="shared" si="163"/>
        <v>Till</v>
      </c>
      <c r="K2153" s="1" t="str">
        <f t="shared" si="164"/>
        <v>&lt;2 micron</v>
      </c>
      <c r="L2153">
        <v>0.1</v>
      </c>
      <c r="M2153">
        <v>3.31</v>
      </c>
      <c r="N2153">
        <v>8</v>
      </c>
      <c r="O2153">
        <v>590</v>
      </c>
      <c r="P2153">
        <v>0.5</v>
      </c>
      <c r="Q2153">
        <v>2</v>
      </c>
      <c r="R2153">
        <v>3.07</v>
      </c>
      <c r="S2153">
        <v>0.25</v>
      </c>
      <c r="T2153">
        <v>15</v>
      </c>
      <c r="U2153">
        <v>45</v>
      </c>
      <c r="V2153">
        <v>99</v>
      </c>
      <c r="W2153">
        <v>4.76</v>
      </c>
      <c r="X2153">
        <v>10</v>
      </c>
      <c r="Y2153">
        <v>0.5</v>
      </c>
      <c r="Z2153">
        <v>0.73</v>
      </c>
      <c r="AA2153">
        <v>30</v>
      </c>
      <c r="AB2153">
        <v>3.53</v>
      </c>
      <c r="AC2153">
        <v>445</v>
      </c>
      <c r="AD2153">
        <v>0.5</v>
      </c>
      <c r="AE2153">
        <v>0.41</v>
      </c>
      <c r="AF2153">
        <v>35</v>
      </c>
      <c r="AH2153">
        <v>16</v>
      </c>
      <c r="AI2153">
        <v>1</v>
      </c>
      <c r="AJ2153">
        <v>8</v>
      </c>
      <c r="AK2153">
        <v>19</v>
      </c>
      <c r="AL2153">
        <v>0.08</v>
      </c>
      <c r="AN2153">
        <v>5</v>
      </c>
      <c r="AO2153">
        <v>51</v>
      </c>
      <c r="AQ2153">
        <v>106</v>
      </c>
    </row>
    <row r="2154" spans="1:43" x14ac:dyDescent="0.25">
      <c r="A2154" t="s">
        <v>7484</v>
      </c>
      <c r="B2154" t="s">
        <v>7485</v>
      </c>
      <c r="C2154" s="1" t="str">
        <f t="shared" si="165"/>
        <v>21:0102</v>
      </c>
      <c r="D2154" s="1" t="str">
        <f t="shared" si="166"/>
        <v>21:0059</v>
      </c>
      <c r="E2154" t="s">
        <v>7486</v>
      </c>
      <c r="F2154" t="s">
        <v>7487</v>
      </c>
      <c r="H2154">
        <v>67.351416200000003</v>
      </c>
      <c r="I2154">
        <v>-113.8265426</v>
      </c>
      <c r="J2154" s="1" t="str">
        <f t="shared" si="163"/>
        <v>Till</v>
      </c>
      <c r="K2154" s="1" t="str">
        <f t="shared" si="164"/>
        <v>&lt;2 micron</v>
      </c>
      <c r="L2154">
        <v>0.1</v>
      </c>
      <c r="M2154">
        <v>3.68</v>
      </c>
      <c r="N2154">
        <v>8</v>
      </c>
      <c r="O2154">
        <v>290</v>
      </c>
      <c r="P2154">
        <v>1</v>
      </c>
      <c r="Q2154">
        <v>1</v>
      </c>
      <c r="R2154">
        <v>0.77</v>
      </c>
      <c r="S2154">
        <v>0.25</v>
      </c>
      <c r="T2154">
        <v>21</v>
      </c>
      <c r="U2154">
        <v>58</v>
      </c>
      <c r="V2154">
        <v>161</v>
      </c>
      <c r="W2154">
        <v>5.46</v>
      </c>
      <c r="X2154">
        <v>10</v>
      </c>
      <c r="Y2154">
        <v>0.5</v>
      </c>
      <c r="Z2154">
        <v>0.63</v>
      </c>
      <c r="AA2154">
        <v>40</v>
      </c>
      <c r="AB2154">
        <v>2</v>
      </c>
      <c r="AC2154">
        <v>575</v>
      </c>
      <c r="AD2154">
        <v>0.5</v>
      </c>
      <c r="AE2154">
        <v>0.62</v>
      </c>
      <c r="AF2154">
        <v>45</v>
      </c>
      <c r="AH2154">
        <v>24</v>
      </c>
      <c r="AI2154">
        <v>1</v>
      </c>
      <c r="AJ2154">
        <v>9</v>
      </c>
      <c r="AK2154">
        <v>14</v>
      </c>
      <c r="AL2154">
        <v>0.11</v>
      </c>
      <c r="AN2154">
        <v>5</v>
      </c>
      <c r="AO2154">
        <v>63</v>
      </c>
      <c r="AQ2154">
        <v>124</v>
      </c>
    </row>
    <row r="2155" spans="1:43" x14ac:dyDescent="0.25">
      <c r="A2155" t="s">
        <v>7488</v>
      </c>
      <c r="B2155" t="s">
        <v>7489</v>
      </c>
      <c r="C2155" s="1" t="str">
        <f t="shared" si="165"/>
        <v>21:0102</v>
      </c>
      <c r="D2155" s="1" t="str">
        <f t="shared" si="166"/>
        <v>21:0059</v>
      </c>
      <c r="E2155" t="s">
        <v>7490</v>
      </c>
      <c r="F2155" t="s">
        <v>7491</v>
      </c>
      <c r="H2155">
        <v>67.386893000000001</v>
      </c>
      <c r="I2155">
        <v>-113.8628396</v>
      </c>
      <c r="J2155" s="1" t="str">
        <f t="shared" si="163"/>
        <v>Till</v>
      </c>
      <c r="K2155" s="1" t="str">
        <f t="shared" si="164"/>
        <v>&lt;2 micron</v>
      </c>
      <c r="L2155">
        <v>0.1</v>
      </c>
      <c r="M2155">
        <v>3.36</v>
      </c>
      <c r="N2155">
        <v>2</v>
      </c>
      <c r="O2155">
        <v>270</v>
      </c>
      <c r="P2155">
        <v>0.5</v>
      </c>
      <c r="Q2155">
        <v>1</v>
      </c>
      <c r="R2155">
        <v>1.22</v>
      </c>
      <c r="S2155">
        <v>0.25</v>
      </c>
      <c r="T2155">
        <v>19</v>
      </c>
      <c r="U2155">
        <v>51</v>
      </c>
      <c r="V2155">
        <v>95</v>
      </c>
      <c r="W2155">
        <v>4.7699999999999996</v>
      </c>
      <c r="X2155">
        <v>10</v>
      </c>
      <c r="Y2155">
        <v>0.5</v>
      </c>
      <c r="Z2155">
        <v>0.64</v>
      </c>
      <c r="AA2155">
        <v>30</v>
      </c>
      <c r="AB2155">
        <v>2.33</v>
      </c>
      <c r="AC2155">
        <v>560</v>
      </c>
      <c r="AD2155">
        <v>0.5</v>
      </c>
      <c r="AE2155">
        <v>0.42</v>
      </c>
      <c r="AF2155">
        <v>39</v>
      </c>
      <c r="AH2155">
        <v>14</v>
      </c>
      <c r="AI2155">
        <v>1</v>
      </c>
      <c r="AJ2155">
        <v>7</v>
      </c>
      <c r="AK2155">
        <v>13</v>
      </c>
      <c r="AL2155">
        <v>0.08</v>
      </c>
      <c r="AN2155">
        <v>5</v>
      </c>
      <c r="AO2155">
        <v>49</v>
      </c>
      <c r="AQ2155">
        <v>102</v>
      </c>
    </row>
    <row r="2156" spans="1:43" x14ac:dyDescent="0.25">
      <c r="A2156" t="s">
        <v>7492</v>
      </c>
      <c r="B2156" t="s">
        <v>7493</v>
      </c>
      <c r="C2156" s="1" t="str">
        <f t="shared" si="165"/>
        <v>21:0102</v>
      </c>
      <c r="D2156" s="1" t="str">
        <f t="shared" si="166"/>
        <v>21:0059</v>
      </c>
      <c r="E2156" t="s">
        <v>7490</v>
      </c>
      <c r="F2156" t="s">
        <v>7494</v>
      </c>
      <c r="H2156">
        <v>67.386893000000001</v>
      </c>
      <c r="I2156">
        <v>-113.8628396</v>
      </c>
      <c r="J2156" s="1" t="str">
        <f t="shared" si="163"/>
        <v>Till</v>
      </c>
      <c r="K2156" s="1" t="str">
        <f t="shared" si="164"/>
        <v>&lt;2 micron</v>
      </c>
      <c r="L2156">
        <v>0.1</v>
      </c>
      <c r="M2156">
        <v>2.92</v>
      </c>
      <c r="N2156">
        <v>1</v>
      </c>
      <c r="O2156">
        <v>240</v>
      </c>
      <c r="P2156">
        <v>0.5</v>
      </c>
      <c r="Q2156">
        <v>1</v>
      </c>
      <c r="R2156">
        <v>1.1299999999999999</v>
      </c>
      <c r="S2156">
        <v>0.25</v>
      </c>
      <c r="T2156">
        <v>18</v>
      </c>
      <c r="U2156">
        <v>48</v>
      </c>
      <c r="V2156">
        <v>90</v>
      </c>
      <c r="W2156">
        <v>4.51</v>
      </c>
      <c r="X2156">
        <v>10</v>
      </c>
      <c r="Y2156">
        <v>0.5</v>
      </c>
      <c r="Z2156">
        <v>0.49</v>
      </c>
      <c r="AA2156">
        <v>30</v>
      </c>
      <c r="AB2156">
        <v>2.17</v>
      </c>
      <c r="AC2156">
        <v>525</v>
      </c>
      <c r="AD2156">
        <v>0.5</v>
      </c>
      <c r="AE2156">
        <v>0.4</v>
      </c>
      <c r="AF2156">
        <v>38</v>
      </c>
      <c r="AH2156">
        <v>14</v>
      </c>
      <c r="AI2156">
        <v>1</v>
      </c>
      <c r="AJ2156">
        <v>6</v>
      </c>
      <c r="AK2156">
        <v>11</v>
      </c>
      <c r="AL2156">
        <v>7.0000000000000007E-2</v>
      </c>
      <c r="AN2156">
        <v>5</v>
      </c>
      <c r="AO2156">
        <v>43</v>
      </c>
      <c r="AQ2156">
        <v>98</v>
      </c>
    </row>
    <row r="2157" spans="1:43" x14ac:dyDescent="0.25">
      <c r="A2157" t="s">
        <v>7495</v>
      </c>
      <c r="B2157" t="s">
        <v>7496</v>
      </c>
      <c r="C2157" s="1" t="str">
        <f t="shared" si="165"/>
        <v>21:0102</v>
      </c>
      <c r="D2157" s="1" t="str">
        <f t="shared" si="166"/>
        <v>21:0059</v>
      </c>
      <c r="E2157" t="s">
        <v>7497</v>
      </c>
      <c r="F2157" t="s">
        <v>7498</v>
      </c>
      <c r="H2157">
        <v>67.374854999999997</v>
      </c>
      <c r="I2157">
        <v>-113.919263</v>
      </c>
      <c r="J2157" s="1" t="str">
        <f t="shared" si="163"/>
        <v>Till</v>
      </c>
      <c r="K2157" s="1" t="str">
        <f t="shared" si="164"/>
        <v>&lt;2 micron</v>
      </c>
      <c r="L2157">
        <v>0.1</v>
      </c>
      <c r="M2157">
        <v>4.54</v>
      </c>
      <c r="N2157">
        <v>16</v>
      </c>
      <c r="O2157">
        <v>270</v>
      </c>
      <c r="P2157">
        <v>2</v>
      </c>
      <c r="Q2157">
        <v>1</v>
      </c>
      <c r="R2157">
        <v>0.16</v>
      </c>
      <c r="S2157">
        <v>0.25</v>
      </c>
      <c r="T2157">
        <v>39</v>
      </c>
      <c r="U2157">
        <v>66</v>
      </c>
      <c r="V2157">
        <v>183</v>
      </c>
      <c r="W2157">
        <v>7.14</v>
      </c>
      <c r="X2157">
        <v>10</v>
      </c>
      <c r="Y2157">
        <v>0.5</v>
      </c>
      <c r="Z2157">
        <v>0.28999999999999998</v>
      </c>
      <c r="AA2157">
        <v>90</v>
      </c>
      <c r="AB2157">
        <v>1.27</v>
      </c>
      <c r="AC2157">
        <v>2340</v>
      </c>
      <c r="AD2157">
        <v>0.5</v>
      </c>
      <c r="AE2157">
        <v>0.89</v>
      </c>
      <c r="AF2157">
        <v>39</v>
      </c>
      <c r="AH2157">
        <v>66</v>
      </c>
      <c r="AI2157">
        <v>1</v>
      </c>
      <c r="AJ2157">
        <v>11</v>
      </c>
      <c r="AK2157">
        <v>11</v>
      </c>
      <c r="AL2157">
        <v>0.1</v>
      </c>
      <c r="AN2157">
        <v>5</v>
      </c>
      <c r="AO2157">
        <v>86</v>
      </c>
      <c r="AQ2157">
        <v>78</v>
      </c>
    </row>
    <row r="2158" spans="1:43" x14ac:dyDescent="0.25">
      <c r="A2158" t="s">
        <v>7499</v>
      </c>
      <c r="B2158" t="s">
        <v>7500</v>
      </c>
      <c r="C2158" s="1" t="str">
        <f t="shared" si="165"/>
        <v>21:0102</v>
      </c>
      <c r="D2158" s="1" t="str">
        <f t="shared" si="166"/>
        <v>21:0059</v>
      </c>
      <c r="E2158" t="s">
        <v>7501</v>
      </c>
      <c r="F2158" t="s">
        <v>7502</v>
      </c>
      <c r="H2158">
        <v>67.4001631</v>
      </c>
      <c r="I2158">
        <v>-113.9636256</v>
      </c>
      <c r="J2158" s="1" t="str">
        <f t="shared" si="163"/>
        <v>Till</v>
      </c>
      <c r="K2158" s="1" t="str">
        <f t="shared" si="164"/>
        <v>&lt;2 micron</v>
      </c>
      <c r="L2158">
        <v>0.1</v>
      </c>
      <c r="M2158">
        <v>3.83</v>
      </c>
      <c r="N2158">
        <v>1</v>
      </c>
      <c r="O2158">
        <v>300</v>
      </c>
      <c r="P2158">
        <v>1</v>
      </c>
      <c r="Q2158">
        <v>1</v>
      </c>
      <c r="R2158">
        <v>1.63</v>
      </c>
      <c r="S2158">
        <v>0.25</v>
      </c>
      <c r="T2158">
        <v>19</v>
      </c>
      <c r="U2158">
        <v>57</v>
      </c>
      <c r="V2158">
        <v>82</v>
      </c>
      <c r="W2158">
        <v>5.0199999999999996</v>
      </c>
      <c r="X2158">
        <v>10</v>
      </c>
      <c r="Y2158">
        <v>0.5</v>
      </c>
      <c r="Z2158">
        <v>0.78</v>
      </c>
      <c r="AA2158">
        <v>30</v>
      </c>
      <c r="AB2158">
        <v>2.75</v>
      </c>
      <c r="AC2158">
        <v>595</v>
      </c>
      <c r="AD2158">
        <v>0.5</v>
      </c>
      <c r="AE2158">
        <v>0.34</v>
      </c>
      <c r="AF2158">
        <v>42</v>
      </c>
      <c r="AH2158">
        <v>18</v>
      </c>
      <c r="AI2158">
        <v>1</v>
      </c>
      <c r="AJ2158">
        <v>7</v>
      </c>
      <c r="AK2158">
        <v>15</v>
      </c>
      <c r="AL2158">
        <v>0.09</v>
      </c>
      <c r="AN2158">
        <v>5</v>
      </c>
      <c r="AO2158">
        <v>50</v>
      </c>
      <c r="AQ2158">
        <v>162</v>
      </c>
    </row>
    <row r="2159" spans="1:43" x14ac:dyDescent="0.25">
      <c r="A2159" t="s">
        <v>7503</v>
      </c>
      <c r="B2159" t="s">
        <v>7504</v>
      </c>
      <c r="C2159" s="1" t="str">
        <f t="shared" si="165"/>
        <v>21:0102</v>
      </c>
      <c r="D2159" s="1" t="str">
        <f t="shared" si="166"/>
        <v>21:0059</v>
      </c>
      <c r="E2159" t="s">
        <v>7505</v>
      </c>
      <c r="F2159" t="s">
        <v>7506</v>
      </c>
      <c r="H2159">
        <v>67.427751599999993</v>
      </c>
      <c r="I2159">
        <v>-113.99390769999999</v>
      </c>
      <c r="J2159" s="1" t="str">
        <f t="shared" si="163"/>
        <v>Till</v>
      </c>
      <c r="K2159" s="1" t="str">
        <f t="shared" si="164"/>
        <v>&lt;2 micron</v>
      </c>
      <c r="L2159">
        <v>0.1</v>
      </c>
      <c r="M2159">
        <v>3.83</v>
      </c>
      <c r="N2159">
        <v>1</v>
      </c>
      <c r="O2159">
        <v>360</v>
      </c>
      <c r="P2159">
        <v>1</v>
      </c>
      <c r="Q2159">
        <v>1</v>
      </c>
      <c r="R2159">
        <v>1.03</v>
      </c>
      <c r="S2159">
        <v>0.25</v>
      </c>
      <c r="T2159">
        <v>23</v>
      </c>
      <c r="U2159">
        <v>58</v>
      </c>
      <c r="V2159">
        <v>125</v>
      </c>
      <c r="W2159">
        <v>5.43</v>
      </c>
      <c r="X2159">
        <v>10</v>
      </c>
      <c r="Y2159">
        <v>0.5</v>
      </c>
      <c r="Z2159">
        <v>0.69</v>
      </c>
      <c r="AA2159">
        <v>40</v>
      </c>
      <c r="AB2159">
        <v>2.41</v>
      </c>
      <c r="AC2159">
        <v>670</v>
      </c>
      <c r="AD2159">
        <v>0.5</v>
      </c>
      <c r="AE2159">
        <v>0.59</v>
      </c>
      <c r="AF2159">
        <v>47</v>
      </c>
      <c r="AH2159">
        <v>16</v>
      </c>
      <c r="AI2159">
        <v>1</v>
      </c>
      <c r="AJ2159">
        <v>10</v>
      </c>
      <c r="AK2159">
        <v>11</v>
      </c>
      <c r="AL2159">
        <v>7.0000000000000007E-2</v>
      </c>
      <c r="AN2159">
        <v>5</v>
      </c>
      <c r="AO2159">
        <v>57</v>
      </c>
      <c r="AQ2159">
        <v>116</v>
      </c>
    </row>
    <row r="2160" spans="1:43" x14ac:dyDescent="0.25">
      <c r="A2160" t="s">
        <v>7507</v>
      </c>
      <c r="B2160" t="s">
        <v>7508</v>
      </c>
      <c r="C2160" s="1" t="str">
        <f t="shared" si="165"/>
        <v>21:0102</v>
      </c>
      <c r="D2160" s="1" t="str">
        <f t="shared" si="166"/>
        <v>21:0059</v>
      </c>
      <c r="E2160" t="s">
        <v>7509</v>
      </c>
      <c r="F2160" t="s">
        <v>7510</v>
      </c>
      <c r="H2160">
        <v>67.433289299999998</v>
      </c>
      <c r="I2160">
        <v>-113.87404960000001</v>
      </c>
      <c r="J2160" s="1" t="str">
        <f t="shared" si="163"/>
        <v>Till</v>
      </c>
      <c r="K2160" s="1" t="str">
        <f t="shared" si="164"/>
        <v>&lt;2 micron</v>
      </c>
      <c r="L2160">
        <v>0.1</v>
      </c>
      <c r="M2160">
        <v>3.95</v>
      </c>
      <c r="N2160">
        <v>1</v>
      </c>
      <c r="O2160">
        <v>330</v>
      </c>
      <c r="P2160">
        <v>1</v>
      </c>
      <c r="Q2160">
        <v>1</v>
      </c>
      <c r="R2160">
        <v>1.4</v>
      </c>
      <c r="S2160">
        <v>0.25</v>
      </c>
      <c r="T2160">
        <v>18</v>
      </c>
      <c r="U2160">
        <v>57</v>
      </c>
      <c r="V2160">
        <v>89</v>
      </c>
      <c r="W2160">
        <v>5.17</v>
      </c>
      <c r="X2160">
        <v>10</v>
      </c>
      <c r="Y2160">
        <v>1</v>
      </c>
      <c r="Z2160">
        <v>0.78</v>
      </c>
      <c r="AA2160">
        <v>30</v>
      </c>
      <c r="AB2160">
        <v>2.8</v>
      </c>
      <c r="AC2160">
        <v>595</v>
      </c>
      <c r="AD2160">
        <v>0.5</v>
      </c>
      <c r="AE2160">
        <v>0.38</v>
      </c>
      <c r="AF2160">
        <v>43</v>
      </c>
      <c r="AH2160">
        <v>12</v>
      </c>
      <c r="AI2160">
        <v>1</v>
      </c>
      <c r="AJ2160">
        <v>7</v>
      </c>
      <c r="AK2160">
        <v>12</v>
      </c>
      <c r="AL2160">
        <v>0.08</v>
      </c>
      <c r="AN2160">
        <v>5</v>
      </c>
      <c r="AO2160">
        <v>53</v>
      </c>
      <c r="AQ2160">
        <v>110</v>
      </c>
    </row>
    <row r="2161" spans="1:43" x14ac:dyDescent="0.25">
      <c r="A2161" t="s">
        <v>7511</v>
      </c>
      <c r="B2161" t="s">
        <v>7512</v>
      </c>
      <c r="C2161" s="1" t="str">
        <f t="shared" si="165"/>
        <v>21:0102</v>
      </c>
      <c r="D2161" s="1" t="str">
        <f t="shared" si="166"/>
        <v>21:0059</v>
      </c>
      <c r="E2161" t="s">
        <v>7513</v>
      </c>
      <c r="F2161" t="s">
        <v>7514</v>
      </c>
      <c r="H2161">
        <v>67.487766399999998</v>
      </c>
      <c r="I2161">
        <v>-113.8349643</v>
      </c>
      <c r="J2161" s="1" t="str">
        <f t="shared" si="163"/>
        <v>Till</v>
      </c>
      <c r="K2161" s="1" t="str">
        <f t="shared" si="164"/>
        <v>&lt;2 micron</v>
      </c>
      <c r="L2161">
        <v>0.1</v>
      </c>
      <c r="M2161">
        <v>3.75</v>
      </c>
      <c r="N2161">
        <v>1</v>
      </c>
      <c r="O2161">
        <v>370</v>
      </c>
      <c r="P2161">
        <v>1</v>
      </c>
      <c r="Q2161">
        <v>1</v>
      </c>
      <c r="R2161">
        <v>0.44</v>
      </c>
      <c r="S2161">
        <v>0.25</v>
      </c>
      <c r="T2161">
        <v>24</v>
      </c>
      <c r="U2161">
        <v>63</v>
      </c>
      <c r="V2161">
        <v>91</v>
      </c>
      <c r="W2161">
        <v>5.32</v>
      </c>
      <c r="X2161">
        <v>10</v>
      </c>
      <c r="Y2161">
        <v>0.5</v>
      </c>
      <c r="Z2161">
        <v>0.56999999999999995</v>
      </c>
      <c r="AA2161">
        <v>40</v>
      </c>
      <c r="AB2161">
        <v>1.91</v>
      </c>
      <c r="AC2161">
        <v>615</v>
      </c>
      <c r="AD2161">
        <v>0.5</v>
      </c>
      <c r="AE2161">
        <v>0.68</v>
      </c>
      <c r="AF2161">
        <v>44</v>
      </c>
      <c r="AH2161">
        <v>18</v>
      </c>
      <c r="AI2161">
        <v>1</v>
      </c>
      <c r="AJ2161">
        <v>10</v>
      </c>
      <c r="AK2161">
        <v>11</v>
      </c>
      <c r="AL2161">
        <v>0.11</v>
      </c>
      <c r="AN2161">
        <v>5</v>
      </c>
      <c r="AO2161">
        <v>65</v>
      </c>
      <c r="AQ2161">
        <v>96</v>
      </c>
    </row>
    <row r="2162" spans="1:43" x14ac:dyDescent="0.25">
      <c r="A2162" t="s">
        <v>7515</v>
      </c>
      <c r="B2162" t="s">
        <v>7516</v>
      </c>
      <c r="C2162" s="1" t="str">
        <f t="shared" si="165"/>
        <v>21:0102</v>
      </c>
      <c r="D2162" s="1" t="str">
        <f t="shared" si="166"/>
        <v>21:0059</v>
      </c>
      <c r="E2162" t="s">
        <v>7517</v>
      </c>
      <c r="F2162" t="s">
        <v>7518</v>
      </c>
      <c r="H2162">
        <v>67.425590700000001</v>
      </c>
      <c r="I2162">
        <v>-113.7564935</v>
      </c>
      <c r="J2162" s="1" t="str">
        <f t="shared" si="163"/>
        <v>Till</v>
      </c>
      <c r="K2162" s="1" t="str">
        <f t="shared" si="164"/>
        <v>&lt;2 micron</v>
      </c>
      <c r="L2162">
        <v>0.1</v>
      </c>
      <c r="M2162">
        <v>3.78</v>
      </c>
      <c r="N2162">
        <v>1</v>
      </c>
      <c r="O2162">
        <v>400</v>
      </c>
      <c r="P2162">
        <v>1</v>
      </c>
      <c r="Q2162">
        <v>1</v>
      </c>
      <c r="R2162">
        <v>0.51</v>
      </c>
      <c r="S2162">
        <v>0.25</v>
      </c>
      <c r="T2162">
        <v>24</v>
      </c>
      <c r="U2162">
        <v>71</v>
      </c>
      <c r="V2162">
        <v>108</v>
      </c>
      <c r="W2162">
        <v>4.91</v>
      </c>
      <c r="X2162">
        <v>10</v>
      </c>
      <c r="Y2162">
        <v>0.5</v>
      </c>
      <c r="Z2162">
        <v>0.57999999999999996</v>
      </c>
      <c r="AA2162">
        <v>30</v>
      </c>
      <c r="AB2162">
        <v>1.99</v>
      </c>
      <c r="AC2162">
        <v>420</v>
      </c>
      <c r="AD2162">
        <v>0.5</v>
      </c>
      <c r="AE2162">
        <v>0.57999999999999996</v>
      </c>
      <c r="AF2162">
        <v>47</v>
      </c>
      <c r="AH2162">
        <v>20</v>
      </c>
      <c r="AI2162">
        <v>1</v>
      </c>
      <c r="AJ2162">
        <v>9</v>
      </c>
      <c r="AK2162">
        <v>12</v>
      </c>
      <c r="AL2162">
        <v>0.11</v>
      </c>
      <c r="AN2162">
        <v>5</v>
      </c>
      <c r="AO2162">
        <v>57</v>
      </c>
      <c r="AQ2162">
        <v>110</v>
      </c>
    </row>
    <row r="2163" spans="1:43" x14ac:dyDescent="0.25">
      <c r="A2163" t="s">
        <v>7519</v>
      </c>
      <c r="B2163" t="s">
        <v>7520</v>
      </c>
      <c r="C2163" s="1" t="str">
        <f t="shared" si="165"/>
        <v>21:0102</v>
      </c>
      <c r="D2163" s="1" t="str">
        <f t="shared" si="166"/>
        <v>21:0059</v>
      </c>
      <c r="E2163" t="s">
        <v>7521</v>
      </c>
      <c r="F2163" t="s">
        <v>7522</v>
      </c>
      <c r="H2163">
        <v>67.458857800000004</v>
      </c>
      <c r="I2163">
        <v>-113.70836850000001</v>
      </c>
      <c r="J2163" s="1" t="str">
        <f t="shared" si="163"/>
        <v>Till</v>
      </c>
      <c r="K2163" s="1" t="str">
        <f t="shared" si="164"/>
        <v>&lt;2 micron</v>
      </c>
      <c r="L2163">
        <v>0.1</v>
      </c>
      <c r="M2163">
        <v>3.89</v>
      </c>
      <c r="N2163">
        <v>1</v>
      </c>
      <c r="O2163">
        <v>350</v>
      </c>
      <c r="P2163">
        <v>1</v>
      </c>
      <c r="Q2163">
        <v>1</v>
      </c>
      <c r="R2163">
        <v>0.62</v>
      </c>
      <c r="S2163">
        <v>0.25</v>
      </c>
      <c r="T2163">
        <v>27</v>
      </c>
      <c r="U2163">
        <v>67</v>
      </c>
      <c r="V2163">
        <v>98</v>
      </c>
      <c r="W2163">
        <v>5.7</v>
      </c>
      <c r="X2163">
        <v>10</v>
      </c>
      <c r="Y2163">
        <v>1</v>
      </c>
      <c r="Z2163">
        <v>0.63</v>
      </c>
      <c r="AA2163">
        <v>40</v>
      </c>
      <c r="AB2163">
        <v>2.2000000000000002</v>
      </c>
      <c r="AC2163">
        <v>550</v>
      </c>
      <c r="AD2163">
        <v>0.5</v>
      </c>
      <c r="AE2163">
        <v>0.62</v>
      </c>
      <c r="AF2163">
        <v>46</v>
      </c>
      <c r="AH2163">
        <v>22</v>
      </c>
      <c r="AI2163">
        <v>1</v>
      </c>
      <c r="AJ2163">
        <v>10</v>
      </c>
      <c r="AK2163">
        <v>14</v>
      </c>
      <c r="AL2163">
        <v>0.13</v>
      </c>
      <c r="AN2163">
        <v>5</v>
      </c>
      <c r="AO2163">
        <v>72</v>
      </c>
      <c r="AQ2163">
        <v>114</v>
      </c>
    </row>
    <row r="2164" spans="1:43" x14ac:dyDescent="0.25">
      <c r="A2164" t="s">
        <v>7523</v>
      </c>
      <c r="B2164" t="s">
        <v>7524</v>
      </c>
      <c r="C2164" s="1" t="str">
        <f t="shared" si="165"/>
        <v>21:0102</v>
      </c>
      <c r="D2164" s="1" t="str">
        <f t="shared" si="166"/>
        <v>21:0059</v>
      </c>
      <c r="E2164" t="s">
        <v>7525</v>
      </c>
      <c r="F2164" t="s">
        <v>7526</v>
      </c>
      <c r="H2164">
        <v>67.403364600000003</v>
      </c>
      <c r="I2164">
        <v>-113.7140594</v>
      </c>
      <c r="J2164" s="1" t="str">
        <f t="shared" si="163"/>
        <v>Till</v>
      </c>
      <c r="K2164" s="1" t="str">
        <f t="shared" si="164"/>
        <v>&lt;2 micron</v>
      </c>
      <c r="L2164">
        <v>0.2</v>
      </c>
      <c r="M2164">
        <v>4.3099999999999996</v>
      </c>
      <c r="N2164">
        <v>1</v>
      </c>
      <c r="O2164">
        <v>370</v>
      </c>
      <c r="P2164">
        <v>1.5</v>
      </c>
      <c r="Q2164">
        <v>1</v>
      </c>
      <c r="R2164">
        <v>0.82</v>
      </c>
      <c r="S2164">
        <v>0.25</v>
      </c>
      <c r="T2164">
        <v>28</v>
      </c>
      <c r="U2164">
        <v>81</v>
      </c>
      <c r="V2164">
        <v>166</v>
      </c>
      <c r="W2164">
        <v>5.92</v>
      </c>
      <c r="X2164">
        <v>10</v>
      </c>
      <c r="Y2164">
        <v>0.5</v>
      </c>
      <c r="Z2164">
        <v>0.54</v>
      </c>
      <c r="AA2164">
        <v>50</v>
      </c>
      <c r="AB2164">
        <v>2.3199999999999998</v>
      </c>
      <c r="AC2164">
        <v>850</v>
      </c>
      <c r="AD2164">
        <v>0.5</v>
      </c>
      <c r="AE2164">
        <v>0.98</v>
      </c>
      <c r="AF2164">
        <v>55</v>
      </c>
      <c r="AH2164">
        <v>20</v>
      </c>
      <c r="AI2164">
        <v>1</v>
      </c>
      <c r="AJ2164">
        <v>15</v>
      </c>
      <c r="AK2164">
        <v>13</v>
      </c>
      <c r="AL2164">
        <v>0.11</v>
      </c>
      <c r="AN2164">
        <v>5</v>
      </c>
      <c r="AO2164">
        <v>77</v>
      </c>
      <c r="AQ2164">
        <v>156</v>
      </c>
    </row>
    <row r="2165" spans="1:43" x14ac:dyDescent="0.25">
      <c r="A2165" t="s">
        <v>7527</v>
      </c>
      <c r="B2165" t="s">
        <v>7528</v>
      </c>
      <c r="C2165" s="1" t="str">
        <f t="shared" si="165"/>
        <v>21:0102</v>
      </c>
      <c r="D2165" s="1" t="str">
        <f t="shared" si="166"/>
        <v>21:0059</v>
      </c>
      <c r="E2165" t="s">
        <v>7529</v>
      </c>
      <c r="F2165" t="s">
        <v>7530</v>
      </c>
      <c r="H2165">
        <v>67.372435400000001</v>
      </c>
      <c r="I2165">
        <v>-113.6237658</v>
      </c>
      <c r="J2165" s="1" t="str">
        <f t="shared" si="163"/>
        <v>Till</v>
      </c>
      <c r="K2165" s="1" t="str">
        <f t="shared" si="164"/>
        <v>&lt;2 micron</v>
      </c>
      <c r="L2165">
        <v>0.1</v>
      </c>
      <c r="M2165">
        <v>3.82</v>
      </c>
      <c r="N2165">
        <v>8</v>
      </c>
      <c r="O2165">
        <v>280</v>
      </c>
      <c r="P2165">
        <v>1.5</v>
      </c>
      <c r="Q2165">
        <v>1</v>
      </c>
      <c r="R2165">
        <v>0.39</v>
      </c>
      <c r="S2165">
        <v>0.25</v>
      </c>
      <c r="T2165">
        <v>26</v>
      </c>
      <c r="U2165">
        <v>69</v>
      </c>
      <c r="V2165">
        <v>206</v>
      </c>
      <c r="W2165">
        <v>6.15</v>
      </c>
      <c r="X2165">
        <v>10</v>
      </c>
      <c r="Y2165">
        <v>0.5</v>
      </c>
      <c r="Z2165">
        <v>0.53</v>
      </c>
      <c r="AA2165">
        <v>50</v>
      </c>
      <c r="AB2165">
        <v>1.95</v>
      </c>
      <c r="AC2165">
        <v>650</v>
      </c>
      <c r="AD2165">
        <v>0.5</v>
      </c>
      <c r="AE2165">
        <v>0.79</v>
      </c>
      <c r="AF2165">
        <v>47</v>
      </c>
      <c r="AH2165">
        <v>34</v>
      </c>
      <c r="AI2165">
        <v>1</v>
      </c>
      <c r="AJ2165">
        <v>13</v>
      </c>
      <c r="AK2165">
        <v>13</v>
      </c>
      <c r="AL2165">
        <v>0.12</v>
      </c>
      <c r="AN2165">
        <v>5</v>
      </c>
      <c r="AO2165">
        <v>72</v>
      </c>
      <c r="AQ2165">
        <v>112</v>
      </c>
    </row>
    <row r="2166" spans="1:43" x14ac:dyDescent="0.25">
      <c r="A2166" t="s">
        <v>7531</v>
      </c>
      <c r="B2166" t="s">
        <v>7532</v>
      </c>
      <c r="C2166" s="1" t="str">
        <f t="shared" si="165"/>
        <v>21:0102</v>
      </c>
      <c r="D2166" s="1" t="str">
        <f t="shared" si="166"/>
        <v>21:0059</v>
      </c>
      <c r="E2166" t="s">
        <v>7533</v>
      </c>
      <c r="F2166" t="s">
        <v>7534</v>
      </c>
      <c r="H2166">
        <v>67.321823800000004</v>
      </c>
      <c r="I2166">
        <v>-113.5297197</v>
      </c>
      <c r="J2166" s="1" t="str">
        <f t="shared" si="163"/>
        <v>Till</v>
      </c>
      <c r="K2166" s="1" t="str">
        <f t="shared" si="164"/>
        <v>&lt;2 micron</v>
      </c>
      <c r="L2166">
        <v>0.2</v>
      </c>
      <c r="M2166">
        <v>3.69</v>
      </c>
      <c r="N2166">
        <v>6</v>
      </c>
      <c r="O2166">
        <v>300</v>
      </c>
      <c r="P2166">
        <v>1.5</v>
      </c>
      <c r="Q2166">
        <v>1</v>
      </c>
      <c r="R2166">
        <v>0.54</v>
      </c>
      <c r="S2166">
        <v>0.25</v>
      </c>
      <c r="T2166">
        <v>29</v>
      </c>
      <c r="U2166">
        <v>65</v>
      </c>
      <c r="V2166">
        <v>206</v>
      </c>
      <c r="W2166">
        <v>6.77</v>
      </c>
      <c r="X2166">
        <v>10</v>
      </c>
      <c r="Y2166">
        <v>0.5</v>
      </c>
      <c r="Z2166">
        <v>0.45</v>
      </c>
      <c r="AA2166">
        <v>60</v>
      </c>
      <c r="AB2166">
        <v>2.11</v>
      </c>
      <c r="AC2166">
        <v>1115</v>
      </c>
      <c r="AD2166">
        <v>0.5</v>
      </c>
      <c r="AE2166">
        <v>0.94</v>
      </c>
      <c r="AF2166">
        <v>43</v>
      </c>
      <c r="AH2166">
        <v>26</v>
      </c>
      <c r="AI2166">
        <v>1</v>
      </c>
      <c r="AJ2166">
        <v>15</v>
      </c>
      <c r="AK2166">
        <v>14</v>
      </c>
      <c r="AL2166">
        <v>0.11</v>
      </c>
      <c r="AN2166">
        <v>5</v>
      </c>
      <c r="AO2166">
        <v>81</v>
      </c>
      <c r="AQ2166">
        <v>98</v>
      </c>
    </row>
    <row r="2167" spans="1:43" x14ac:dyDescent="0.25">
      <c r="A2167" t="s">
        <v>7535</v>
      </c>
      <c r="B2167" t="s">
        <v>7536</v>
      </c>
      <c r="C2167" s="1" t="str">
        <f t="shared" si="165"/>
        <v>21:0102</v>
      </c>
      <c r="D2167" s="1" t="str">
        <f t="shared" si="166"/>
        <v>21:0059</v>
      </c>
      <c r="E2167" t="s">
        <v>7537</v>
      </c>
      <c r="F2167" t="s">
        <v>7538</v>
      </c>
      <c r="H2167">
        <v>67.560929400000006</v>
      </c>
      <c r="I2167">
        <v>-112.4106841</v>
      </c>
      <c r="J2167" s="1" t="str">
        <f t="shared" si="163"/>
        <v>Till</v>
      </c>
      <c r="K2167" s="1" t="str">
        <f t="shared" si="164"/>
        <v>&lt;2 micron</v>
      </c>
      <c r="L2167">
        <v>0.1</v>
      </c>
      <c r="M2167">
        <v>4.68</v>
      </c>
      <c r="N2167">
        <v>1</v>
      </c>
      <c r="O2167">
        <v>1110</v>
      </c>
      <c r="P2167">
        <v>1</v>
      </c>
      <c r="Q2167">
        <v>1</v>
      </c>
      <c r="R2167">
        <v>0.62</v>
      </c>
      <c r="S2167">
        <v>0.25</v>
      </c>
      <c r="T2167">
        <v>31</v>
      </c>
      <c r="U2167">
        <v>91</v>
      </c>
      <c r="V2167">
        <v>269</v>
      </c>
      <c r="W2167">
        <v>7.25</v>
      </c>
      <c r="X2167">
        <v>10</v>
      </c>
      <c r="Y2167">
        <v>0.5</v>
      </c>
      <c r="Z2167">
        <v>0.76</v>
      </c>
      <c r="AA2167">
        <v>40</v>
      </c>
      <c r="AB2167">
        <v>3.73</v>
      </c>
      <c r="AC2167">
        <v>940</v>
      </c>
      <c r="AD2167">
        <v>0.5</v>
      </c>
      <c r="AE2167">
        <v>0.86</v>
      </c>
      <c r="AF2167">
        <v>74</v>
      </c>
      <c r="AH2167">
        <v>44</v>
      </c>
      <c r="AI2167">
        <v>1</v>
      </c>
      <c r="AJ2167">
        <v>16</v>
      </c>
      <c r="AK2167">
        <v>14</v>
      </c>
      <c r="AL2167">
        <v>0.16</v>
      </c>
      <c r="AN2167">
        <v>5</v>
      </c>
      <c r="AO2167">
        <v>115</v>
      </c>
      <c r="AQ2167">
        <v>208</v>
      </c>
    </row>
    <row r="2168" spans="1:43" x14ac:dyDescent="0.25">
      <c r="A2168" t="s">
        <v>7539</v>
      </c>
      <c r="B2168" t="s">
        <v>7540</v>
      </c>
      <c r="C2168" s="1" t="str">
        <f t="shared" si="165"/>
        <v>21:0102</v>
      </c>
      <c r="D2168" s="1" t="str">
        <f t="shared" si="166"/>
        <v>21:0059</v>
      </c>
      <c r="E2168" t="s">
        <v>7541</v>
      </c>
      <c r="F2168" t="s">
        <v>7542</v>
      </c>
      <c r="H2168">
        <v>67.527245699999995</v>
      </c>
      <c r="I2168">
        <v>-112.2997117</v>
      </c>
      <c r="J2168" s="1" t="str">
        <f t="shared" si="163"/>
        <v>Till</v>
      </c>
      <c r="K2168" s="1" t="str">
        <f t="shared" si="164"/>
        <v>&lt;2 micron</v>
      </c>
      <c r="L2168">
        <v>0.1</v>
      </c>
      <c r="M2168">
        <v>4.24</v>
      </c>
      <c r="N2168">
        <v>16</v>
      </c>
      <c r="O2168">
        <v>710</v>
      </c>
      <c r="P2168">
        <v>0.5</v>
      </c>
      <c r="Q2168">
        <v>1</v>
      </c>
      <c r="R2168">
        <v>1.1299999999999999</v>
      </c>
      <c r="S2168">
        <v>0.25</v>
      </c>
      <c r="T2168">
        <v>31</v>
      </c>
      <c r="U2168">
        <v>67</v>
      </c>
      <c r="V2168">
        <v>232</v>
      </c>
      <c r="W2168">
        <v>6.35</v>
      </c>
      <c r="X2168">
        <v>10</v>
      </c>
      <c r="Y2168">
        <v>0.5</v>
      </c>
      <c r="Z2168">
        <v>0.77</v>
      </c>
      <c r="AA2168">
        <v>30</v>
      </c>
      <c r="AB2168">
        <v>3.92</v>
      </c>
      <c r="AC2168">
        <v>645</v>
      </c>
      <c r="AD2168">
        <v>0.5</v>
      </c>
      <c r="AE2168">
        <v>0.65</v>
      </c>
      <c r="AF2168">
        <v>130</v>
      </c>
      <c r="AH2168">
        <v>26</v>
      </c>
      <c r="AI2168">
        <v>1</v>
      </c>
      <c r="AJ2168">
        <v>8</v>
      </c>
      <c r="AK2168">
        <v>15</v>
      </c>
      <c r="AL2168">
        <v>0.11</v>
      </c>
      <c r="AN2168">
        <v>5</v>
      </c>
      <c r="AO2168">
        <v>69</v>
      </c>
      <c r="AQ2168">
        <v>178</v>
      </c>
    </row>
    <row r="2169" spans="1:43" x14ac:dyDescent="0.25">
      <c r="A2169" t="s">
        <v>7543</v>
      </c>
      <c r="B2169" t="s">
        <v>7544</v>
      </c>
      <c r="C2169" s="1" t="str">
        <f t="shared" si="165"/>
        <v>21:0102</v>
      </c>
      <c r="D2169" s="1" t="str">
        <f t="shared" si="166"/>
        <v>21:0059</v>
      </c>
      <c r="E2169" t="s">
        <v>7545</v>
      </c>
      <c r="F2169" t="s">
        <v>7546</v>
      </c>
      <c r="H2169">
        <v>67.597642699999994</v>
      </c>
      <c r="I2169">
        <v>-112.3176526</v>
      </c>
      <c r="J2169" s="1" t="str">
        <f t="shared" si="163"/>
        <v>Till</v>
      </c>
      <c r="K2169" s="1" t="str">
        <f t="shared" si="164"/>
        <v>&lt;2 micron</v>
      </c>
      <c r="L2169">
        <v>0.1</v>
      </c>
      <c r="M2169">
        <v>4.99</v>
      </c>
      <c r="N2169">
        <v>1</v>
      </c>
      <c r="O2169">
        <v>840</v>
      </c>
      <c r="P2169">
        <v>1.5</v>
      </c>
      <c r="Q2169">
        <v>1</v>
      </c>
      <c r="R2169">
        <v>0.46</v>
      </c>
      <c r="S2169">
        <v>0.25</v>
      </c>
      <c r="T2169">
        <v>33</v>
      </c>
      <c r="U2169">
        <v>101</v>
      </c>
      <c r="V2169">
        <v>232</v>
      </c>
      <c r="W2169">
        <v>7.63</v>
      </c>
      <c r="X2169">
        <v>10</v>
      </c>
      <c r="Y2169">
        <v>0.5</v>
      </c>
      <c r="Z2169">
        <v>0.64</v>
      </c>
      <c r="AA2169">
        <v>50</v>
      </c>
      <c r="AB2169">
        <v>3.45</v>
      </c>
      <c r="AC2169">
        <v>585</v>
      </c>
      <c r="AD2169">
        <v>0.5</v>
      </c>
      <c r="AE2169">
        <v>0.76</v>
      </c>
      <c r="AF2169">
        <v>82</v>
      </c>
      <c r="AH2169">
        <v>46</v>
      </c>
      <c r="AI2169">
        <v>1</v>
      </c>
      <c r="AJ2169">
        <v>19</v>
      </c>
      <c r="AK2169">
        <v>12</v>
      </c>
      <c r="AL2169">
        <v>0.15</v>
      </c>
      <c r="AN2169">
        <v>5</v>
      </c>
      <c r="AO2169">
        <v>128</v>
      </c>
      <c r="AQ2169">
        <v>182</v>
      </c>
    </row>
    <row r="2170" spans="1:43" x14ac:dyDescent="0.25">
      <c r="A2170" t="s">
        <v>7547</v>
      </c>
      <c r="B2170" t="s">
        <v>7548</v>
      </c>
      <c r="C2170" s="1" t="str">
        <f t="shared" si="165"/>
        <v>21:0102</v>
      </c>
      <c r="D2170" s="1" t="str">
        <f t="shared" si="166"/>
        <v>21:0059</v>
      </c>
      <c r="E2170" t="s">
        <v>7549</v>
      </c>
      <c r="F2170" t="s">
        <v>7550</v>
      </c>
      <c r="H2170">
        <v>67.637010000000004</v>
      </c>
      <c r="I2170">
        <v>-112.4382076</v>
      </c>
      <c r="J2170" s="1" t="str">
        <f t="shared" si="163"/>
        <v>Till</v>
      </c>
      <c r="K2170" s="1" t="str">
        <f t="shared" si="164"/>
        <v>&lt;2 micron</v>
      </c>
      <c r="L2170">
        <v>0.1</v>
      </c>
      <c r="M2170">
        <v>4.55</v>
      </c>
      <c r="N2170">
        <v>1</v>
      </c>
      <c r="O2170">
        <v>260</v>
      </c>
      <c r="P2170">
        <v>1.5</v>
      </c>
      <c r="Q2170">
        <v>4</v>
      </c>
      <c r="R2170">
        <v>0.23</v>
      </c>
      <c r="S2170">
        <v>0.25</v>
      </c>
      <c r="T2170">
        <v>24</v>
      </c>
      <c r="U2170">
        <v>93</v>
      </c>
      <c r="V2170">
        <v>60</v>
      </c>
      <c r="W2170">
        <v>5.64</v>
      </c>
      <c r="X2170">
        <v>10</v>
      </c>
      <c r="Y2170">
        <v>1</v>
      </c>
      <c r="Z2170">
        <v>0.82</v>
      </c>
      <c r="AA2170">
        <v>20</v>
      </c>
      <c r="AB2170">
        <v>2.25</v>
      </c>
      <c r="AC2170">
        <v>395</v>
      </c>
      <c r="AD2170">
        <v>0.5</v>
      </c>
      <c r="AE2170">
        <v>0.72</v>
      </c>
      <c r="AF2170">
        <v>52</v>
      </c>
      <c r="AH2170">
        <v>18</v>
      </c>
      <c r="AI2170">
        <v>1</v>
      </c>
      <c r="AJ2170">
        <v>11</v>
      </c>
      <c r="AK2170">
        <v>15</v>
      </c>
      <c r="AL2170">
        <v>0.12</v>
      </c>
      <c r="AN2170">
        <v>5</v>
      </c>
      <c r="AO2170">
        <v>92</v>
      </c>
      <c r="AQ2170">
        <v>124</v>
      </c>
    </row>
    <row r="2171" spans="1:43" x14ac:dyDescent="0.25">
      <c r="A2171" t="s">
        <v>7551</v>
      </c>
      <c r="B2171" t="s">
        <v>7552</v>
      </c>
      <c r="C2171" s="1" t="str">
        <f t="shared" si="165"/>
        <v>21:0102</v>
      </c>
      <c r="D2171" s="1" t="str">
        <f t="shared" si="166"/>
        <v>21:0059</v>
      </c>
      <c r="E2171" t="s">
        <v>7553</v>
      </c>
      <c r="F2171" t="s">
        <v>7554</v>
      </c>
      <c r="H2171">
        <v>67.641581099999996</v>
      </c>
      <c r="I2171">
        <v>-112.32798029999999</v>
      </c>
      <c r="J2171" s="1" t="str">
        <f t="shared" si="163"/>
        <v>Till</v>
      </c>
      <c r="K2171" s="1" t="str">
        <f t="shared" si="164"/>
        <v>&lt;2 micron</v>
      </c>
      <c r="L2171">
        <v>0.1</v>
      </c>
      <c r="M2171">
        <v>3.96</v>
      </c>
      <c r="N2171">
        <v>4</v>
      </c>
      <c r="O2171">
        <v>620</v>
      </c>
      <c r="P2171">
        <v>1</v>
      </c>
      <c r="Q2171">
        <v>1</v>
      </c>
      <c r="R2171">
        <v>1.78</v>
      </c>
      <c r="S2171">
        <v>0.25</v>
      </c>
      <c r="T2171">
        <v>19</v>
      </c>
      <c r="U2171">
        <v>69</v>
      </c>
      <c r="V2171">
        <v>150</v>
      </c>
      <c r="W2171">
        <v>5.1100000000000003</v>
      </c>
      <c r="X2171">
        <v>10</v>
      </c>
      <c r="Y2171">
        <v>0.5</v>
      </c>
      <c r="Z2171">
        <v>1.1399999999999999</v>
      </c>
      <c r="AA2171">
        <v>30</v>
      </c>
      <c r="AB2171">
        <v>3.47</v>
      </c>
      <c r="AC2171">
        <v>560</v>
      </c>
      <c r="AD2171">
        <v>0.5</v>
      </c>
      <c r="AE2171">
        <v>0.52</v>
      </c>
      <c r="AF2171">
        <v>49</v>
      </c>
      <c r="AH2171">
        <v>22</v>
      </c>
      <c r="AI2171">
        <v>1</v>
      </c>
      <c r="AJ2171">
        <v>8</v>
      </c>
      <c r="AK2171">
        <v>21</v>
      </c>
      <c r="AL2171">
        <v>0.13</v>
      </c>
      <c r="AN2171">
        <v>5</v>
      </c>
      <c r="AO2171">
        <v>65</v>
      </c>
      <c r="AQ2171">
        <v>158</v>
      </c>
    </row>
    <row r="2172" spans="1:43" x14ac:dyDescent="0.25">
      <c r="A2172" t="s">
        <v>7555</v>
      </c>
      <c r="B2172" t="s">
        <v>7556</v>
      </c>
      <c r="C2172" s="1" t="str">
        <f t="shared" si="165"/>
        <v>21:0102</v>
      </c>
      <c r="D2172" s="1" t="str">
        <f t="shared" si="166"/>
        <v>21:0059</v>
      </c>
      <c r="E2172" t="s">
        <v>7557</v>
      </c>
      <c r="F2172" t="s">
        <v>7558</v>
      </c>
      <c r="H2172">
        <v>67.524076800000003</v>
      </c>
      <c r="I2172">
        <v>-113.96353360000001</v>
      </c>
      <c r="J2172" s="1" t="str">
        <f t="shared" si="163"/>
        <v>Till</v>
      </c>
      <c r="K2172" s="1" t="str">
        <f t="shared" si="164"/>
        <v>&lt;2 micron</v>
      </c>
      <c r="L2172">
        <v>0.1</v>
      </c>
      <c r="M2172">
        <v>3.73</v>
      </c>
      <c r="N2172">
        <v>1</v>
      </c>
      <c r="O2172">
        <v>440</v>
      </c>
      <c r="P2172">
        <v>1</v>
      </c>
      <c r="Q2172">
        <v>1</v>
      </c>
      <c r="R2172">
        <v>0.65</v>
      </c>
      <c r="S2172">
        <v>0.25</v>
      </c>
      <c r="T2172">
        <v>19</v>
      </c>
      <c r="U2172">
        <v>54</v>
      </c>
      <c r="V2172">
        <v>81</v>
      </c>
      <c r="W2172">
        <v>5.0199999999999996</v>
      </c>
      <c r="X2172">
        <v>10</v>
      </c>
      <c r="Y2172">
        <v>0.5</v>
      </c>
      <c r="Z2172">
        <v>0.63</v>
      </c>
      <c r="AA2172">
        <v>30</v>
      </c>
      <c r="AB2172">
        <v>2.08</v>
      </c>
      <c r="AC2172">
        <v>590</v>
      </c>
      <c r="AD2172">
        <v>0.5</v>
      </c>
      <c r="AE2172">
        <v>0.43</v>
      </c>
      <c r="AF2172">
        <v>41</v>
      </c>
      <c r="AH2172">
        <v>14</v>
      </c>
      <c r="AI2172">
        <v>1</v>
      </c>
      <c r="AJ2172">
        <v>8</v>
      </c>
      <c r="AK2172">
        <v>10</v>
      </c>
      <c r="AL2172">
        <v>7.0000000000000007E-2</v>
      </c>
      <c r="AN2172">
        <v>5</v>
      </c>
      <c r="AO2172">
        <v>49</v>
      </c>
      <c r="AQ2172">
        <v>104</v>
      </c>
    </row>
    <row r="2173" spans="1:43" x14ac:dyDescent="0.25">
      <c r="A2173" t="s">
        <v>7559</v>
      </c>
      <c r="B2173" t="s">
        <v>7560</v>
      </c>
      <c r="C2173" s="1" t="str">
        <f t="shared" si="165"/>
        <v>21:0102</v>
      </c>
      <c r="D2173" s="1" t="str">
        <f t="shared" si="166"/>
        <v>21:0059</v>
      </c>
      <c r="E2173" t="s">
        <v>7557</v>
      </c>
      <c r="F2173" t="s">
        <v>7561</v>
      </c>
      <c r="H2173">
        <v>67.524076800000003</v>
      </c>
      <c r="I2173">
        <v>-113.96353360000001</v>
      </c>
      <c r="J2173" s="1" t="str">
        <f t="shared" si="163"/>
        <v>Till</v>
      </c>
      <c r="K2173" s="1" t="str">
        <f t="shared" si="164"/>
        <v>&lt;2 micron</v>
      </c>
      <c r="L2173">
        <v>0.1</v>
      </c>
      <c r="M2173">
        <v>3.46</v>
      </c>
      <c r="N2173">
        <v>1</v>
      </c>
      <c r="O2173">
        <v>420</v>
      </c>
      <c r="P2173">
        <v>0.5</v>
      </c>
      <c r="Q2173">
        <v>1</v>
      </c>
      <c r="R2173">
        <v>0.61</v>
      </c>
      <c r="S2173">
        <v>0.25</v>
      </c>
      <c r="T2173">
        <v>18</v>
      </c>
      <c r="U2173">
        <v>55</v>
      </c>
      <c r="V2173">
        <v>79</v>
      </c>
      <c r="W2173">
        <v>4.8499999999999996</v>
      </c>
      <c r="X2173">
        <v>10</v>
      </c>
      <c r="Y2173">
        <v>0.5</v>
      </c>
      <c r="Z2173">
        <v>0.56000000000000005</v>
      </c>
      <c r="AA2173">
        <v>30</v>
      </c>
      <c r="AB2173">
        <v>1.94</v>
      </c>
      <c r="AC2173">
        <v>560</v>
      </c>
      <c r="AD2173">
        <v>0.5</v>
      </c>
      <c r="AE2173">
        <v>0.4</v>
      </c>
      <c r="AF2173">
        <v>40</v>
      </c>
      <c r="AH2173">
        <v>14</v>
      </c>
      <c r="AI2173">
        <v>1</v>
      </c>
      <c r="AJ2173">
        <v>7</v>
      </c>
      <c r="AK2173">
        <v>10</v>
      </c>
      <c r="AL2173">
        <v>7.0000000000000007E-2</v>
      </c>
      <c r="AN2173">
        <v>5</v>
      </c>
      <c r="AO2173">
        <v>48</v>
      </c>
      <c r="AQ2173">
        <v>104</v>
      </c>
    </row>
    <row r="2174" spans="1:43" x14ac:dyDescent="0.25">
      <c r="A2174" t="s">
        <v>7562</v>
      </c>
      <c r="B2174" t="s">
        <v>7563</v>
      </c>
      <c r="C2174" s="1" t="str">
        <f t="shared" si="165"/>
        <v>21:0102</v>
      </c>
      <c r="D2174" s="1" t="str">
        <f t="shared" si="166"/>
        <v>21:0059</v>
      </c>
      <c r="E2174" t="s">
        <v>7564</v>
      </c>
      <c r="F2174" t="s">
        <v>7565</v>
      </c>
      <c r="H2174">
        <v>67.573690499999998</v>
      </c>
      <c r="I2174">
        <v>-113.8278443</v>
      </c>
      <c r="J2174" s="1" t="str">
        <f t="shared" si="163"/>
        <v>Till</v>
      </c>
      <c r="K2174" s="1" t="str">
        <f t="shared" si="164"/>
        <v>&lt;2 micron</v>
      </c>
      <c r="L2174">
        <v>0.1</v>
      </c>
      <c r="M2174">
        <v>3.41</v>
      </c>
      <c r="N2174">
        <v>10</v>
      </c>
      <c r="O2174">
        <v>270</v>
      </c>
      <c r="P2174">
        <v>1</v>
      </c>
      <c r="Q2174">
        <v>1</v>
      </c>
      <c r="R2174">
        <v>0.8</v>
      </c>
      <c r="S2174">
        <v>0.25</v>
      </c>
      <c r="T2174">
        <v>24</v>
      </c>
      <c r="U2174">
        <v>57</v>
      </c>
      <c r="V2174">
        <v>145</v>
      </c>
      <c r="W2174">
        <v>5.47</v>
      </c>
      <c r="X2174">
        <v>10</v>
      </c>
      <c r="Y2174">
        <v>0.5</v>
      </c>
      <c r="Z2174">
        <v>0.52</v>
      </c>
      <c r="AA2174">
        <v>40</v>
      </c>
      <c r="AB2174">
        <v>2.25</v>
      </c>
      <c r="AC2174">
        <v>720</v>
      </c>
      <c r="AD2174">
        <v>0.5</v>
      </c>
      <c r="AE2174">
        <v>0.66</v>
      </c>
      <c r="AF2174">
        <v>44</v>
      </c>
      <c r="AH2174">
        <v>24</v>
      </c>
      <c r="AI2174">
        <v>1</v>
      </c>
      <c r="AJ2174">
        <v>8</v>
      </c>
      <c r="AK2174">
        <v>11</v>
      </c>
      <c r="AL2174">
        <v>0.08</v>
      </c>
      <c r="AN2174">
        <v>5</v>
      </c>
      <c r="AO2174">
        <v>54</v>
      </c>
      <c r="AQ2174">
        <v>120</v>
      </c>
    </row>
    <row r="2175" spans="1:43" x14ac:dyDescent="0.25">
      <c r="A2175" t="s">
        <v>7566</v>
      </c>
      <c r="B2175" t="s">
        <v>7567</v>
      </c>
      <c r="C2175" s="1" t="str">
        <f t="shared" si="165"/>
        <v>21:0102</v>
      </c>
      <c r="D2175" s="1" t="str">
        <f t="shared" si="166"/>
        <v>21:0059</v>
      </c>
      <c r="E2175" t="s">
        <v>7568</v>
      </c>
      <c r="F2175" t="s">
        <v>7569</v>
      </c>
      <c r="H2175">
        <v>67.525342899999998</v>
      </c>
      <c r="I2175">
        <v>-113.7222058</v>
      </c>
      <c r="J2175" s="1" t="str">
        <f t="shared" si="163"/>
        <v>Till</v>
      </c>
      <c r="K2175" s="1" t="str">
        <f t="shared" si="164"/>
        <v>&lt;2 micron</v>
      </c>
      <c r="L2175">
        <v>0.4</v>
      </c>
      <c r="M2175">
        <v>3.21</v>
      </c>
      <c r="N2175">
        <v>68</v>
      </c>
      <c r="O2175">
        <v>230</v>
      </c>
      <c r="P2175">
        <v>1</v>
      </c>
      <c r="Q2175">
        <v>1</v>
      </c>
      <c r="R2175">
        <v>0.51</v>
      </c>
      <c r="S2175">
        <v>0.25</v>
      </c>
      <c r="T2175">
        <v>34</v>
      </c>
      <c r="U2175">
        <v>53</v>
      </c>
      <c r="V2175">
        <v>312</v>
      </c>
      <c r="W2175">
        <v>7.07</v>
      </c>
      <c r="X2175">
        <v>10</v>
      </c>
      <c r="Y2175">
        <v>0.5</v>
      </c>
      <c r="Z2175">
        <v>0.41</v>
      </c>
      <c r="AA2175">
        <v>40</v>
      </c>
      <c r="AB2175">
        <v>1.92</v>
      </c>
      <c r="AC2175">
        <v>705</v>
      </c>
      <c r="AD2175">
        <v>1</v>
      </c>
      <c r="AE2175">
        <v>0.67</v>
      </c>
      <c r="AF2175">
        <v>95</v>
      </c>
      <c r="AH2175">
        <v>108</v>
      </c>
      <c r="AI2175">
        <v>1</v>
      </c>
      <c r="AJ2175">
        <v>9</v>
      </c>
      <c r="AK2175">
        <v>9</v>
      </c>
      <c r="AL2175">
        <v>0.09</v>
      </c>
      <c r="AN2175">
        <v>5</v>
      </c>
      <c r="AO2175">
        <v>62</v>
      </c>
      <c r="AQ2175">
        <v>310</v>
      </c>
    </row>
    <row r="2176" spans="1:43" x14ac:dyDescent="0.25">
      <c r="A2176" t="s">
        <v>7570</v>
      </c>
      <c r="B2176" t="s">
        <v>7571</v>
      </c>
      <c r="C2176" s="1" t="str">
        <f t="shared" si="165"/>
        <v>21:0102</v>
      </c>
      <c r="D2176" s="1" t="str">
        <f t="shared" si="166"/>
        <v>21:0059</v>
      </c>
      <c r="E2176" t="s">
        <v>7572</v>
      </c>
      <c r="F2176" t="s">
        <v>7573</v>
      </c>
      <c r="H2176">
        <v>67.576956899999999</v>
      </c>
      <c r="I2176">
        <v>-113.59200420000001</v>
      </c>
      <c r="J2176" s="1" t="str">
        <f t="shared" si="163"/>
        <v>Till</v>
      </c>
      <c r="K2176" s="1" t="str">
        <f t="shared" si="164"/>
        <v>&lt;2 micron</v>
      </c>
      <c r="L2176">
        <v>0.1</v>
      </c>
      <c r="M2176">
        <v>3.25</v>
      </c>
      <c r="N2176">
        <v>1</v>
      </c>
      <c r="O2176">
        <v>370</v>
      </c>
      <c r="P2176">
        <v>0.5</v>
      </c>
      <c r="Q2176">
        <v>1</v>
      </c>
      <c r="R2176">
        <v>0.68</v>
      </c>
      <c r="S2176">
        <v>0.25</v>
      </c>
      <c r="T2176">
        <v>17</v>
      </c>
      <c r="U2176">
        <v>51</v>
      </c>
      <c r="V2176">
        <v>100</v>
      </c>
      <c r="W2176">
        <v>4.79</v>
      </c>
      <c r="X2176">
        <v>5</v>
      </c>
      <c r="Y2176">
        <v>0.5</v>
      </c>
      <c r="Z2176">
        <v>0.69</v>
      </c>
      <c r="AA2176">
        <v>40</v>
      </c>
      <c r="AB2176">
        <v>2.15</v>
      </c>
      <c r="AC2176">
        <v>720</v>
      </c>
      <c r="AD2176">
        <v>0.5</v>
      </c>
      <c r="AE2176">
        <v>0.51</v>
      </c>
      <c r="AF2176">
        <v>37</v>
      </c>
      <c r="AH2176">
        <v>18</v>
      </c>
      <c r="AI2176">
        <v>1</v>
      </c>
      <c r="AJ2176">
        <v>7</v>
      </c>
      <c r="AK2176">
        <v>10</v>
      </c>
      <c r="AL2176">
        <v>7.0000000000000007E-2</v>
      </c>
      <c r="AN2176">
        <v>5</v>
      </c>
      <c r="AO2176">
        <v>49</v>
      </c>
      <c r="AQ2176">
        <v>100</v>
      </c>
    </row>
    <row r="2177" spans="1:43" x14ac:dyDescent="0.25">
      <c r="A2177" t="s">
        <v>7574</v>
      </c>
      <c r="B2177" t="s">
        <v>7575</v>
      </c>
      <c r="C2177" s="1" t="str">
        <f t="shared" si="165"/>
        <v>21:0102</v>
      </c>
      <c r="D2177" s="1" t="str">
        <f t="shared" si="166"/>
        <v>21:0059</v>
      </c>
      <c r="E2177" t="s">
        <v>7576</v>
      </c>
      <c r="F2177" t="s">
        <v>7577</v>
      </c>
      <c r="H2177">
        <v>67.522220200000007</v>
      </c>
      <c r="I2177">
        <v>-113.527193</v>
      </c>
      <c r="J2177" s="1" t="str">
        <f t="shared" si="163"/>
        <v>Till</v>
      </c>
      <c r="K2177" s="1" t="str">
        <f t="shared" si="164"/>
        <v>&lt;2 micron</v>
      </c>
      <c r="L2177">
        <v>0.1</v>
      </c>
      <c r="M2177">
        <v>3.76</v>
      </c>
      <c r="N2177">
        <v>10</v>
      </c>
      <c r="O2177">
        <v>380</v>
      </c>
      <c r="P2177">
        <v>1</v>
      </c>
      <c r="Q2177">
        <v>1</v>
      </c>
      <c r="R2177">
        <v>0.39</v>
      </c>
      <c r="S2177">
        <v>0.25</v>
      </c>
      <c r="T2177">
        <v>28</v>
      </c>
      <c r="U2177">
        <v>56</v>
      </c>
      <c r="V2177">
        <v>211</v>
      </c>
      <c r="W2177">
        <v>6.36</v>
      </c>
      <c r="X2177">
        <v>10</v>
      </c>
      <c r="Y2177">
        <v>0.5</v>
      </c>
      <c r="Z2177">
        <v>0.66</v>
      </c>
      <c r="AA2177">
        <v>40</v>
      </c>
      <c r="AB2177">
        <v>2.41</v>
      </c>
      <c r="AC2177">
        <v>970</v>
      </c>
      <c r="AD2177">
        <v>0.5</v>
      </c>
      <c r="AE2177">
        <v>0.66</v>
      </c>
      <c r="AF2177">
        <v>47</v>
      </c>
      <c r="AH2177">
        <v>30</v>
      </c>
      <c r="AI2177">
        <v>1</v>
      </c>
      <c r="AJ2177">
        <v>10</v>
      </c>
      <c r="AK2177">
        <v>9</v>
      </c>
      <c r="AL2177">
        <v>7.0000000000000007E-2</v>
      </c>
      <c r="AN2177">
        <v>5</v>
      </c>
      <c r="AO2177">
        <v>55</v>
      </c>
      <c r="AQ2177">
        <v>136</v>
      </c>
    </row>
    <row r="2178" spans="1:43" x14ac:dyDescent="0.25">
      <c r="A2178" t="s">
        <v>7578</v>
      </c>
      <c r="B2178" t="s">
        <v>7579</v>
      </c>
      <c r="C2178" s="1" t="str">
        <f t="shared" si="165"/>
        <v>21:0102</v>
      </c>
      <c r="D2178" s="1" t="str">
        <f t="shared" si="166"/>
        <v>21:0059</v>
      </c>
      <c r="E2178" t="s">
        <v>7580</v>
      </c>
      <c r="F2178" t="s">
        <v>7581</v>
      </c>
      <c r="H2178">
        <v>67.619612200000006</v>
      </c>
      <c r="I2178">
        <v>-113.8158734</v>
      </c>
      <c r="J2178" s="1" t="str">
        <f t="shared" si="163"/>
        <v>Till</v>
      </c>
      <c r="K2178" s="1" t="str">
        <f t="shared" si="164"/>
        <v>&lt;2 micron</v>
      </c>
      <c r="L2178">
        <v>0.1</v>
      </c>
      <c r="M2178">
        <v>3.79</v>
      </c>
      <c r="N2178">
        <v>20</v>
      </c>
      <c r="O2178">
        <v>340</v>
      </c>
      <c r="P2178">
        <v>1.5</v>
      </c>
      <c r="Q2178">
        <v>1</v>
      </c>
      <c r="R2178">
        <v>0.99</v>
      </c>
      <c r="S2178">
        <v>0.25</v>
      </c>
      <c r="T2178">
        <v>28</v>
      </c>
      <c r="U2178">
        <v>62</v>
      </c>
      <c r="V2178">
        <v>208</v>
      </c>
      <c r="W2178">
        <v>5.87</v>
      </c>
      <c r="X2178">
        <v>10</v>
      </c>
      <c r="Y2178">
        <v>0.5</v>
      </c>
      <c r="Z2178">
        <v>0.56000000000000005</v>
      </c>
      <c r="AA2178">
        <v>60</v>
      </c>
      <c r="AB2178">
        <v>2.4300000000000002</v>
      </c>
      <c r="AC2178">
        <v>775</v>
      </c>
      <c r="AD2178">
        <v>0.5</v>
      </c>
      <c r="AE2178">
        <v>0.99</v>
      </c>
      <c r="AF2178">
        <v>50</v>
      </c>
      <c r="AH2178">
        <v>44</v>
      </c>
      <c r="AI2178">
        <v>1</v>
      </c>
      <c r="AJ2178">
        <v>10</v>
      </c>
      <c r="AK2178">
        <v>12</v>
      </c>
      <c r="AL2178">
        <v>0.1</v>
      </c>
      <c r="AN2178">
        <v>5</v>
      </c>
      <c r="AO2178">
        <v>58</v>
      </c>
      <c r="AQ2178">
        <v>144</v>
      </c>
    </row>
    <row r="2179" spans="1:43" x14ac:dyDescent="0.25">
      <c r="A2179" t="s">
        <v>7582</v>
      </c>
      <c r="B2179" t="s">
        <v>7583</v>
      </c>
      <c r="C2179" s="1" t="str">
        <f t="shared" si="165"/>
        <v>21:0102</v>
      </c>
      <c r="D2179" s="1" t="str">
        <f t="shared" si="166"/>
        <v>21:0059</v>
      </c>
      <c r="E2179" t="s">
        <v>7584</v>
      </c>
      <c r="F2179" t="s">
        <v>7585</v>
      </c>
      <c r="H2179">
        <v>67.614125700000002</v>
      </c>
      <c r="I2179">
        <v>-113.92665529999999</v>
      </c>
      <c r="J2179" s="1" t="str">
        <f t="shared" si="163"/>
        <v>Till</v>
      </c>
      <c r="K2179" s="1" t="str">
        <f t="shared" si="164"/>
        <v>&lt;2 micron</v>
      </c>
      <c r="L2179">
        <v>0.1</v>
      </c>
      <c r="M2179">
        <v>3.54</v>
      </c>
      <c r="N2179">
        <v>2</v>
      </c>
      <c r="O2179">
        <v>280</v>
      </c>
      <c r="P2179">
        <v>1</v>
      </c>
      <c r="Q2179">
        <v>1</v>
      </c>
      <c r="R2179">
        <v>0.98</v>
      </c>
      <c r="S2179">
        <v>0.25</v>
      </c>
      <c r="T2179">
        <v>20</v>
      </c>
      <c r="U2179">
        <v>56</v>
      </c>
      <c r="V2179">
        <v>109</v>
      </c>
      <c r="W2179">
        <v>5.2</v>
      </c>
      <c r="X2179">
        <v>10</v>
      </c>
      <c r="Y2179">
        <v>0.5</v>
      </c>
      <c r="Z2179">
        <v>0.59</v>
      </c>
      <c r="AA2179">
        <v>40</v>
      </c>
      <c r="AB2179">
        <v>2.39</v>
      </c>
      <c r="AC2179">
        <v>595</v>
      </c>
      <c r="AD2179">
        <v>0.5</v>
      </c>
      <c r="AE2179">
        <v>0.38</v>
      </c>
      <c r="AF2179">
        <v>43</v>
      </c>
      <c r="AH2179">
        <v>10</v>
      </c>
      <c r="AI2179">
        <v>1</v>
      </c>
      <c r="AJ2179">
        <v>7</v>
      </c>
      <c r="AK2179">
        <v>11</v>
      </c>
      <c r="AL2179">
        <v>0.08</v>
      </c>
      <c r="AN2179">
        <v>5</v>
      </c>
      <c r="AO2179">
        <v>51</v>
      </c>
      <c r="AQ2179">
        <v>114</v>
      </c>
    </row>
    <row r="2180" spans="1:43" x14ac:dyDescent="0.25">
      <c r="A2180" t="s">
        <v>7586</v>
      </c>
      <c r="B2180" t="s">
        <v>7587</v>
      </c>
      <c r="C2180" s="1" t="str">
        <f t="shared" si="165"/>
        <v>21:0102</v>
      </c>
      <c r="D2180" s="1" t="str">
        <f t="shared" si="166"/>
        <v>21:0059</v>
      </c>
      <c r="E2180" t="s">
        <v>7588</v>
      </c>
      <c r="F2180" t="s">
        <v>7589</v>
      </c>
      <c r="H2180">
        <v>67.657680600000006</v>
      </c>
      <c r="I2180">
        <v>-113.84248669999999</v>
      </c>
      <c r="J2180" s="1" t="str">
        <f t="shared" si="163"/>
        <v>Till</v>
      </c>
      <c r="K2180" s="1" t="str">
        <f t="shared" si="164"/>
        <v>&lt;2 micron</v>
      </c>
      <c r="L2180">
        <v>0.1</v>
      </c>
      <c r="M2180">
        <v>4.54</v>
      </c>
      <c r="N2180">
        <v>1</v>
      </c>
      <c r="O2180">
        <v>390</v>
      </c>
      <c r="P2180">
        <v>1.5</v>
      </c>
      <c r="Q2180">
        <v>1</v>
      </c>
      <c r="R2180">
        <v>0.28000000000000003</v>
      </c>
      <c r="S2180">
        <v>0.25</v>
      </c>
      <c r="T2180">
        <v>31</v>
      </c>
      <c r="U2180">
        <v>73</v>
      </c>
      <c r="V2180">
        <v>132</v>
      </c>
      <c r="W2180">
        <v>6.05</v>
      </c>
      <c r="X2180">
        <v>10</v>
      </c>
      <c r="Y2180">
        <v>0.5</v>
      </c>
      <c r="Z2180">
        <v>0.61</v>
      </c>
      <c r="AA2180">
        <v>40</v>
      </c>
      <c r="AB2180">
        <v>2.41</v>
      </c>
      <c r="AC2180">
        <v>530</v>
      </c>
      <c r="AD2180">
        <v>0.5</v>
      </c>
      <c r="AE2180">
        <v>0.86</v>
      </c>
      <c r="AF2180">
        <v>57</v>
      </c>
      <c r="AH2180">
        <v>24</v>
      </c>
      <c r="AI2180">
        <v>1</v>
      </c>
      <c r="AJ2180">
        <v>12</v>
      </c>
      <c r="AK2180">
        <v>9</v>
      </c>
      <c r="AL2180">
        <v>0.1</v>
      </c>
      <c r="AN2180">
        <v>5</v>
      </c>
      <c r="AO2180">
        <v>83</v>
      </c>
      <c r="AQ2180">
        <v>120</v>
      </c>
    </row>
    <row r="2181" spans="1:43" x14ac:dyDescent="0.25">
      <c r="A2181" t="s">
        <v>7590</v>
      </c>
      <c r="B2181" t="s">
        <v>7591</v>
      </c>
      <c r="C2181" s="1" t="str">
        <f t="shared" si="165"/>
        <v>21:0102</v>
      </c>
      <c r="D2181" s="1" t="str">
        <f t="shared" si="166"/>
        <v>21:0059</v>
      </c>
      <c r="E2181" t="s">
        <v>7592</v>
      </c>
      <c r="F2181" t="s">
        <v>7593</v>
      </c>
      <c r="H2181">
        <v>67.640082699999994</v>
      </c>
      <c r="I2181">
        <v>-113.7528551</v>
      </c>
      <c r="J2181" s="1" t="str">
        <f t="shared" si="163"/>
        <v>Till</v>
      </c>
      <c r="K2181" s="1" t="str">
        <f t="shared" si="164"/>
        <v>&lt;2 micron</v>
      </c>
      <c r="L2181">
        <v>0.1</v>
      </c>
      <c r="M2181">
        <v>3.95</v>
      </c>
      <c r="N2181">
        <v>1</v>
      </c>
      <c r="O2181">
        <v>510</v>
      </c>
      <c r="P2181">
        <v>1</v>
      </c>
      <c r="Q2181">
        <v>1</v>
      </c>
      <c r="R2181">
        <v>0.41</v>
      </c>
      <c r="S2181">
        <v>0.25</v>
      </c>
      <c r="T2181">
        <v>21</v>
      </c>
      <c r="U2181">
        <v>63</v>
      </c>
      <c r="V2181">
        <v>84</v>
      </c>
      <c r="W2181">
        <v>5.61</v>
      </c>
      <c r="X2181">
        <v>10</v>
      </c>
      <c r="Y2181">
        <v>0.5</v>
      </c>
      <c r="Z2181">
        <v>0.61</v>
      </c>
      <c r="AA2181">
        <v>40</v>
      </c>
      <c r="AB2181">
        <v>2.13</v>
      </c>
      <c r="AC2181">
        <v>630</v>
      </c>
      <c r="AD2181">
        <v>0.5</v>
      </c>
      <c r="AE2181">
        <v>0.7</v>
      </c>
      <c r="AF2181">
        <v>47</v>
      </c>
      <c r="AH2181">
        <v>20</v>
      </c>
      <c r="AI2181">
        <v>1</v>
      </c>
      <c r="AJ2181">
        <v>11</v>
      </c>
      <c r="AK2181">
        <v>12</v>
      </c>
      <c r="AL2181">
        <v>0.1</v>
      </c>
      <c r="AN2181">
        <v>5</v>
      </c>
      <c r="AO2181">
        <v>69</v>
      </c>
      <c r="AQ2181">
        <v>130</v>
      </c>
    </row>
    <row r="2182" spans="1:43" x14ac:dyDescent="0.25">
      <c r="A2182" t="s">
        <v>7594</v>
      </c>
      <c r="B2182" t="s">
        <v>7595</v>
      </c>
      <c r="C2182" s="1" t="str">
        <f t="shared" si="165"/>
        <v>21:0102</v>
      </c>
      <c r="D2182" s="1" t="str">
        <f t="shared" si="166"/>
        <v>21:0059</v>
      </c>
      <c r="E2182" t="s">
        <v>7596</v>
      </c>
      <c r="F2182" t="s">
        <v>7597</v>
      </c>
      <c r="H2182">
        <v>67.638601699999995</v>
      </c>
      <c r="I2182">
        <v>-113.57306989999999</v>
      </c>
      <c r="J2182" s="1" t="str">
        <f t="shared" si="163"/>
        <v>Till</v>
      </c>
      <c r="K2182" s="1" t="str">
        <f t="shared" si="164"/>
        <v>&lt;2 micron</v>
      </c>
      <c r="L2182">
        <v>0.1</v>
      </c>
      <c r="M2182">
        <v>4.04</v>
      </c>
      <c r="N2182">
        <v>1</v>
      </c>
      <c r="O2182">
        <v>410</v>
      </c>
      <c r="P2182">
        <v>1</v>
      </c>
      <c r="Q2182">
        <v>1</v>
      </c>
      <c r="R2182">
        <v>0.4</v>
      </c>
      <c r="S2182">
        <v>0.25</v>
      </c>
      <c r="T2182">
        <v>28</v>
      </c>
      <c r="U2182">
        <v>67</v>
      </c>
      <c r="V2182">
        <v>121</v>
      </c>
      <c r="W2182">
        <v>6.07</v>
      </c>
      <c r="X2182">
        <v>10</v>
      </c>
      <c r="Y2182">
        <v>0.5</v>
      </c>
      <c r="Z2182">
        <v>0.76</v>
      </c>
      <c r="AA2182">
        <v>40</v>
      </c>
      <c r="AB2182">
        <v>2.42</v>
      </c>
      <c r="AC2182">
        <v>860</v>
      </c>
      <c r="AD2182">
        <v>0.5</v>
      </c>
      <c r="AE2182">
        <v>0.51</v>
      </c>
      <c r="AF2182">
        <v>48</v>
      </c>
      <c r="AH2182">
        <v>18</v>
      </c>
      <c r="AI2182">
        <v>1</v>
      </c>
      <c r="AJ2182">
        <v>9</v>
      </c>
      <c r="AK2182">
        <v>12</v>
      </c>
      <c r="AL2182">
        <v>0.1</v>
      </c>
      <c r="AN2182">
        <v>5</v>
      </c>
      <c r="AO2182">
        <v>65</v>
      </c>
      <c r="AQ2182">
        <v>104</v>
      </c>
    </row>
    <row r="2183" spans="1:43" x14ac:dyDescent="0.25">
      <c r="A2183" t="s">
        <v>7598</v>
      </c>
      <c r="B2183" t="s">
        <v>7599</v>
      </c>
      <c r="C2183" s="1" t="str">
        <f t="shared" si="165"/>
        <v>21:0102</v>
      </c>
      <c r="D2183" s="1" t="str">
        <f t="shared" si="166"/>
        <v>21:0059</v>
      </c>
      <c r="E2183" t="s">
        <v>7600</v>
      </c>
      <c r="F2183" t="s">
        <v>7601</v>
      </c>
      <c r="H2183">
        <v>67.217427999999998</v>
      </c>
      <c r="I2183">
        <v>-112.3865333</v>
      </c>
      <c r="J2183" s="1" t="str">
        <f t="shared" si="163"/>
        <v>Till</v>
      </c>
      <c r="K2183" s="1" t="str">
        <f t="shared" si="164"/>
        <v>&lt;2 micron</v>
      </c>
      <c r="L2183">
        <v>0.3</v>
      </c>
      <c r="M2183">
        <v>4.0999999999999996</v>
      </c>
      <c r="N2183">
        <v>10</v>
      </c>
      <c r="O2183">
        <v>1300</v>
      </c>
      <c r="P2183">
        <v>1.5</v>
      </c>
      <c r="Q2183">
        <v>1</v>
      </c>
      <c r="R2183">
        <v>1.06</v>
      </c>
      <c r="S2183">
        <v>0.25</v>
      </c>
      <c r="T2183">
        <v>36</v>
      </c>
      <c r="U2183">
        <v>73</v>
      </c>
      <c r="V2183">
        <v>285</v>
      </c>
      <c r="W2183">
        <v>6.74</v>
      </c>
      <c r="X2183">
        <v>10</v>
      </c>
      <c r="Y2183">
        <v>0.5</v>
      </c>
      <c r="Z2183">
        <v>0.53</v>
      </c>
      <c r="AA2183">
        <v>40</v>
      </c>
      <c r="AB2183">
        <v>3.66</v>
      </c>
      <c r="AC2183">
        <v>1115</v>
      </c>
      <c r="AD2183">
        <v>0.5</v>
      </c>
      <c r="AE2183">
        <v>0.95</v>
      </c>
      <c r="AF2183">
        <v>61</v>
      </c>
      <c r="AH2183">
        <v>46</v>
      </c>
      <c r="AI2183">
        <v>1</v>
      </c>
      <c r="AJ2183">
        <v>18</v>
      </c>
      <c r="AK2183">
        <v>13</v>
      </c>
      <c r="AL2183">
        <v>0.09</v>
      </c>
      <c r="AN2183">
        <v>5</v>
      </c>
      <c r="AO2183">
        <v>89</v>
      </c>
      <c r="AQ2183">
        <v>148</v>
      </c>
    </row>
    <row r="2184" spans="1:43" x14ac:dyDescent="0.25">
      <c r="A2184" t="s">
        <v>7602</v>
      </c>
      <c r="B2184" t="s">
        <v>7603</v>
      </c>
      <c r="C2184" s="1" t="str">
        <f t="shared" ref="C2184:C2215" si="167">HYPERLINK("http://geochem.nrcan.gc.ca/cdogs/content/bdl/bdl210102_e.htm", "21:0102")</f>
        <v>21:0102</v>
      </c>
      <c r="D2184" s="1" t="str">
        <f t="shared" ref="D2184:D2215" si="168">HYPERLINK("http://geochem.nrcan.gc.ca/cdogs/content/svy/svy210059_e.htm", "21:0059")</f>
        <v>21:0059</v>
      </c>
      <c r="E2184" t="s">
        <v>7604</v>
      </c>
      <c r="F2184" t="s">
        <v>7605</v>
      </c>
      <c r="H2184">
        <v>67.208496199999999</v>
      </c>
      <c r="I2184">
        <v>-112.33426040000001</v>
      </c>
      <c r="J2184" s="1" t="str">
        <f t="shared" si="163"/>
        <v>Till</v>
      </c>
      <c r="K2184" s="1" t="str">
        <f t="shared" si="164"/>
        <v>&lt;2 micron</v>
      </c>
      <c r="L2184">
        <v>0.1</v>
      </c>
      <c r="M2184">
        <v>5.79</v>
      </c>
      <c r="N2184">
        <v>10</v>
      </c>
      <c r="O2184">
        <v>90</v>
      </c>
      <c r="P2184">
        <v>1.5</v>
      </c>
      <c r="Q2184">
        <v>1</v>
      </c>
      <c r="R2184">
        <v>0.25</v>
      </c>
      <c r="S2184">
        <v>0.25</v>
      </c>
      <c r="T2184">
        <v>88</v>
      </c>
      <c r="U2184">
        <v>179</v>
      </c>
      <c r="V2184">
        <v>227</v>
      </c>
      <c r="W2184">
        <v>7.51</v>
      </c>
      <c r="X2184">
        <v>20</v>
      </c>
      <c r="Y2184">
        <v>1</v>
      </c>
      <c r="Z2184">
        <v>0.17</v>
      </c>
      <c r="AA2184">
        <v>40</v>
      </c>
      <c r="AB2184">
        <v>3.13</v>
      </c>
      <c r="AC2184">
        <v>2350</v>
      </c>
      <c r="AD2184">
        <v>1</v>
      </c>
      <c r="AE2184">
        <v>0.81</v>
      </c>
      <c r="AF2184">
        <v>97</v>
      </c>
      <c r="AH2184">
        <v>44</v>
      </c>
      <c r="AI2184">
        <v>1</v>
      </c>
      <c r="AJ2184">
        <v>12</v>
      </c>
      <c r="AK2184">
        <v>10</v>
      </c>
      <c r="AL2184">
        <v>0.18</v>
      </c>
      <c r="AN2184">
        <v>5</v>
      </c>
      <c r="AO2184">
        <v>126</v>
      </c>
      <c r="AQ2184">
        <v>100</v>
      </c>
    </row>
    <row r="2185" spans="1:43" x14ac:dyDescent="0.25">
      <c r="A2185" t="s">
        <v>7606</v>
      </c>
      <c r="B2185" t="s">
        <v>7607</v>
      </c>
      <c r="C2185" s="1" t="str">
        <f t="shared" si="167"/>
        <v>21:0102</v>
      </c>
      <c r="D2185" s="1" t="str">
        <f t="shared" si="168"/>
        <v>21:0059</v>
      </c>
      <c r="E2185" t="s">
        <v>7608</v>
      </c>
      <c r="F2185" t="s">
        <v>7609</v>
      </c>
      <c r="H2185">
        <v>67.327238399999999</v>
      </c>
      <c r="I2185">
        <v>-112.2824428</v>
      </c>
      <c r="J2185" s="1" t="str">
        <f t="shared" si="163"/>
        <v>Till</v>
      </c>
      <c r="K2185" s="1" t="str">
        <f t="shared" si="164"/>
        <v>&lt;2 micron</v>
      </c>
      <c r="L2185">
        <v>0.1</v>
      </c>
      <c r="M2185">
        <v>6.75</v>
      </c>
      <c r="N2185">
        <v>1</v>
      </c>
      <c r="O2185">
        <v>120</v>
      </c>
      <c r="P2185">
        <v>2.5</v>
      </c>
      <c r="Q2185">
        <v>1</v>
      </c>
      <c r="R2185">
        <v>0.23</v>
      </c>
      <c r="S2185">
        <v>0.25</v>
      </c>
      <c r="T2185">
        <v>52</v>
      </c>
      <c r="U2185">
        <v>350</v>
      </c>
      <c r="V2185">
        <v>280</v>
      </c>
      <c r="W2185">
        <v>8.07</v>
      </c>
      <c r="X2185">
        <v>30</v>
      </c>
      <c r="Y2185">
        <v>2</v>
      </c>
      <c r="Z2185">
        <v>0.13</v>
      </c>
      <c r="AA2185">
        <v>50</v>
      </c>
      <c r="AB2185">
        <v>5.29</v>
      </c>
      <c r="AC2185">
        <v>2190</v>
      </c>
      <c r="AD2185">
        <v>0.5</v>
      </c>
      <c r="AE2185">
        <v>0.68</v>
      </c>
      <c r="AF2185">
        <v>156</v>
      </c>
      <c r="AH2185">
        <v>52</v>
      </c>
      <c r="AI2185">
        <v>1</v>
      </c>
      <c r="AJ2185">
        <v>13</v>
      </c>
      <c r="AK2185">
        <v>13</v>
      </c>
      <c r="AL2185">
        <v>0.17</v>
      </c>
      <c r="AN2185">
        <v>5</v>
      </c>
      <c r="AO2185">
        <v>145</v>
      </c>
      <c r="AQ2185">
        <v>178</v>
      </c>
    </row>
    <row r="2186" spans="1:43" x14ac:dyDescent="0.25">
      <c r="A2186" t="s">
        <v>7610</v>
      </c>
      <c r="B2186" t="s">
        <v>7611</v>
      </c>
      <c r="C2186" s="1" t="str">
        <f t="shared" si="167"/>
        <v>21:0102</v>
      </c>
      <c r="D2186" s="1" t="str">
        <f t="shared" si="168"/>
        <v>21:0059</v>
      </c>
      <c r="E2186" t="s">
        <v>7612</v>
      </c>
      <c r="F2186" t="s">
        <v>7613</v>
      </c>
      <c r="H2186">
        <v>67.221176200000002</v>
      </c>
      <c r="I2186">
        <v>-112.1116945</v>
      </c>
      <c r="J2186" s="1" t="str">
        <f t="shared" si="163"/>
        <v>Till</v>
      </c>
      <c r="K2186" s="1" t="str">
        <f t="shared" si="164"/>
        <v>&lt;2 micron</v>
      </c>
      <c r="L2186">
        <v>0.1</v>
      </c>
      <c r="M2186">
        <v>5.29</v>
      </c>
      <c r="N2186">
        <v>1</v>
      </c>
      <c r="O2186">
        <v>120</v>
      </c>
      <c r="P2186">
        <v>1.5</v>
      </c>
      <c r="Q2186">
        <v>1</v>
      </c>
      <c r="R2186">
        <v>0.36</v>
      </c>
      <c r="S2186">
        <v>0.25</v>
      </c>
      <c r="T2186">
        <v>33</v>
      </c>
      <c r="U2186">
        <v>77</v>
      </c>
      <c r="V2186">
        <v>297</v>
      </c>
      <c r="W2186">
        <v>8.1</v>
      </c>
      <c r="X2186">
        <v>20</v>
      </c>
      <c r="Y2186">
        <v>1</v>
      </c>
      <c r="Z2186">
        <v>0.53</v>
      </c>
      <c r="AA2186">
        <v>40</v>
      </c>
      <c r="AB2186">
        <v>2.1800000000000002</v>
      </c>
      <c r="AC2186">
        <v>680</v>
      </c>
      <c r="AD2186">
        <v>0.5</v>
      </c>
      <c r="AE2186">
        <v>0.81</v>
      </c>
      <c r="AF2186">
        <v>80</v>
      </c>
      <c r="AH2186">
        <v>16</v>
      </c>
      <c r="AI2186">
        <v>1</v>
      </c>
      <c r="AJ2186">
        <v>15</v>
      </c>
      <c r="AK2186">
        <v>13</v>
      </c>
      <c r="AL2186">
        <v>0.22</v>
      </c>
      <c r="AN2186">
        <v>5</v>
      </c>
      <c r="AO2186">
        <v>176</v>
      </c>
      <c r="AQ2186">
        <v>186</v>
      </c>
    </row>
    <row r="2187" spans="1:43" x14ac:dyDescent="0.25">
      <c r="A2187" t="s">
        <v>7614</v>
      </c>
      <c r="B2187" t="s">
        <v>7615</v>
      </c>
      <c r="C2187" s="1" t="str">
        <f t="shared" si="167"/>
        <v>21:0102</v>
      </c>
      <c r="D2187" s="1" t="str">
        <f t="shared" si="168"/>
        <v>21:0059</v>
      </c>
      <c r="E2187" t="s">
        <v>7612</v>
      </c>
      <c r="F2187" t="s">
        <v>7616</v>
      </c>
      <c r="H2187">
        <v>67.221176200000002</v>
      </c>
      <c r="I2187">
        <v>-112.1116945</v>
      </c>
      <c r="J2187" s="1" t="str">
        <f t="shared" si="163"/>
        <v>Till</v>
      </c>
      <c r="K2187" s="1" t="str">
        <f t="shared" si="164"/>
        <v>&lt;2 micron</v>
      </c>
      <c r="L2187">
        <v>1</v>
      </c>
      <c r="M2187">
        <v>0.39</v>
      </c>
      <c r="N2187">
        <v>6</v>
      </c>
      <c r="O2187">
        <v>60</v>
      </c>
      <c r="P2187">
        <v>0.25</v>
      </c>
      <c r="Q2187">
        <v>1</v>
      </c>
      <c r="R2187">
        <v>5.0000000000000001E-3</v>
      </c>
      <c r="S2187">
        <v>0.25</v>
      </c>
      <c r="U2187">
        <v>315</v>
      </c>
      <c r="V2187">
        <v>133</v>
      </c>
      <c r="W2187">
        <v>15</v>
      </c>
      <c r="X2187">
        <v>10</v>
      </c>
      <c r="Y2187">
        <v>1</v>
      </c>
      <c r="Z2187">
        <v>1.51</v>
      </c>
      <c r="AB2187">
        <v>0.25</v>
      </c>
      <c r="AC2187">
        <v>55</v>
      </c>
      <c r="AD2187">
        <v>3</v>
      </c>
      <c r="AE2187">
        <v>0.46</v>
      </c>
      <c r="AF2187">
        <v>7</v>
      </c>
      <c r="AH2187">
        <v>10</v>
      </c>
      <c r="AI2187">
        <v>1</v>
      </c>
      <c r="AJ2187">
        <v>3</v>
      </c>
      <c r="AK2187">
        <v>7</v>
      </c>
      <c r="AL2187">
        <v>0.15</v>
      </c>
      <c r="AN2187">
        <v>5</v>
      </c>
      <c r="AO2187">
        <v>233</v>
      </c>
      <c r="AQ2187">
        <v>30</v>
      </c>
    </row>
    <row r="2188" spans="1:43" x14ac:dyDescent="0.25">
      <c r="A2188" t="s">
        <v>7617</v>
      </c>
      <c r="B2188" t="s">
        <v>7618</v>
      </c>
      <c r="C2188" s="1" t="str">
        <f t="shared" si="167"/>
        <v>21:0102</v>
      </c>
      <c r="D2188" s="1" t="str">
        <f t="shared" si="168"/>
        <v>21:0059</v>
      </c>
      <c r="E2188" t="s">
        <v>7619</v>
      </c>
      <c r="F2188" t="s">
        <v>7620</v>
      </c>
      <c r="H2188">
        <v>67.169610399999996</v>
      </c>
      <c r="I2188">
        <v>-112.08132310000001</v>
      </c>
      <c r="J2188" s="1" t="str">
        <f t="shared" ref="J2188:J2251" si="169">HYPERLINK("http://geochem.nrcan.gc.ca/cdogs/content/kwd/kwd020044_e.htm", "Till")</f>
        <v>Till</v>
      </c>
      <c r="K2188" s="1" t="str">
        <f t="shared" ref="K2188:K2251" si="170">HYPERLINK("http://geochem.nrcan.gc.ca/cdogs/content/kwd/kwd080003_e.htm", "&lt;2 micron")</f>
        <v>&lt;2 micron</v>
      </c>
      <c r="L2188">
        <v>0.1</v>
      </c>
      <c r="M2188">
        <v>5.42</v>
      </c>
      <c r="N2188">
        <v>1</v>
      </c>
      <c r="O2188">
        <v>230</v>
      </c>
      <c r="P2188">
        <v>1.5</v>
      </c>
      <c r="Q2188">
        <v>1</v>
      </c>
      <c r="R2188">
        <v>0.67</v>
      </c>
      <c r="S2188">
        <v>0.25</v>
      </c>
      <c r="T2188">
        <v>26</v>
      </c>
      <c r="U2188">
        <v>67</v>
      </c>
      <c r="V2188">
        <v>235</v>
      </c>
      <c r="W2188">
        <v>8.11</v>
      </c>
      <c r="X2188">
        <v>20</v>
      </c>
      <c r="Y2188">
        <v>1</v>
      </c>
      <c r="Z2188">
        <v>0.98</v>
      </c>
      <c r="AA2188">
        <v>70</v>
      </c>
      <c r="AB2188">
        <v>2.78</v>
      </c>
      <c r="AC2188">
        <v>1025</v>
      </c>
      <c r="AD2188">
        <v>1</v>
      </c>
      <c r="AE2188">
        <v>0.68</v>
      </c>
      <c r="AF2188">
        <v>56</v>
      </c>
      <c r="AH2188">
        <v>20</v>
      </c>
      <c r="AI2188">
        <v>1</v>
      </c>
      <c r="AJ2188">
        <v>14</v>
      </c>
      <c r="AK2188">
        <v>22</v>
      </c>
      <c r="AL2188">
        <v>0.27</v>
      </c>
      <c r="AN2188">
        <v>5</v>
      </c>
      <c r="AO2188">
        <v>135</v>
      </c>
      <c r="AQ2188">
        <v>172</v>
      </c>
    </row>
    <row r="2189" spans="1:43" x14ac:dyDescent="0.25">
      <c r="A2189" t="s">
        <v>7621</v>
      </c>
      <c r="B2189" t="s">
        <v>7622</v>
      </c>
      <c r="C2189" s="1" t="str">
        <f t="shared" si="167"/>
        <v>21:0102</v>
      </c>
      <c r="D2189" s="1" t="str">
        <f t="shared" si="168"/>
        <v>21:0059</v>
      </c>
      <c r="E2189" t="s">
        <v>7619</v>
      </c>
      <c r="F2189" t="s">
        <v>7623</v>
      </c>
      <c r="H2189">
        <v>67.169610399999996</v>
      </c>
      <c r="I2189">
        <v>-112.08132310000001</v>
      </c>
      <c r="J2189" s="1" t="str">
        <f t="shared" si="169"/>
        <v>Till</v>
      </c>
      <c r="K2189" s="1" t="str">
        <f t="shared" si="170"/>
        <v>&lt;2 micron</v>
      </c>
      <c r="L2189">
        <v>0.1</v>
      </c>
      <c r="M2189">
        <v>4.8899999999999997</v>
      </c>
      <c r="N2189">
        <v>1</v>
      </c>
      <c r="O2189">
        <v>220</v>
      </c>
      <c r="P2189">
        <v>1.5</v>
      </c>
      <c r="Q2189">
        <v>1</v>
      </c>
      <c r="R2189">
        <v>0.6</v>
      </c>
      <c r="S2189">
        <v>0.25</v>
      </c>
      <c r="T2189">
        <v>25</v>
      </c>
      <c r="U2189">
        <v>69</v>
      </c>
      <c r="V2189">
        <v>230</v>
      </c>
      <c r="W2189">
        <v>7.67</v>
      </c>
      <c r="X2189">
        <v>20</v>
      </c>
      <c r="Y2189">
        <v>2</v>
      </c>
      <c r="Z2189">
        <v>0.86</v>
      </c>
      <c r="AA2189">
        <v>70</v>
      </c>
      <c r="AB2189">
        <v>2.52</v>
      </c>
      <c r="AC2189">
        <v>965</v>
      </c>
      <c r="AD2189">
        <v>0.5</v>
      </c>
      <c r="AE2189">
        <v>0.63</v>
      </c>
      <c r="AF2189">
        <v>52</v>
      </c>
      <c r="AH2189">
        <v>18</v>
      </c>
      <c r="AI2189">
        <v>1</v>
      </c>
      <c r="AJ2189">
        <v>13</v>
      </c>
      <c r="AK2189">
        <v>20</v>
      </c>
      <c r="AL2189">
        <v>0.24</v>
      </c>
      <c r="AN2189">
        <v>5</v>
      </c>
      <c r="AO2189">
        <v>133</v>
      </c>
      <c r="AQ2189">
        <v>168</v>
      </c>
    </row>
    <row r="2190" spans="1:43" x14ac:dyDescent="0.25">
      <c r="A2190" t="s">
        <v>7624</v>
      </c>
      <c r="B2190" t="s">
        <v>7625</v>
      </c>
      <c r="C2190" s="1" t="str">
        <f t="shared" si="167"/>
        <v>21:0102</v>
      </c>
      <c r="D2190" s="1" t="str">
        <f t="shared" si="168"/>
        <v>21:0059</v>
      </c>
      <c r="E2190" t="s">
        <v>7626</v>
      </c>
      <c r="F2190" t="s">
        <v>7627</v>
      </c>
      <c r="H2190">
        <v>67.168448799999993</v>
      </c>
      <c r="I2190">
        <v>-112.25856949999999</v>
      </c>
      <c r="J2190" s="1" t="str">
        <f t="shared" si="169"/>
        <v>Till</v>
      </c>
      <c r="K2190" s="1" t="str">
        <f t="shared" si="170"/>
        <v>&lt;2 micron</v>
      </c>
      <c r="L2190">
        <v>0.1</v>
      </c>
      <c r="M2190">
        <v>6.74</v>
      </c>
      <c r="N2190">
        <v>22</v>
      </c>
      <c r="O2190">
        <v>170</v>
      </c>
      <c r="P2190">
        <v>1.5</v>
      </c>
      <c r="Q2190">
        <v>1</v>
      </c>
      <c r="R2190">
        <v>0.41</v>
      </c>
      <c r="S2190">
        <v>0.25</v>
      </c>
      <c r="T2190">
        <v>51</v>
      </c>
      <c r="U2190">
        <v>132</v>
      </c>
      <c r="V2190">
        <v>435</v>
      </c>
      <c r="W2190">
        <v>9.39</v>
      </c>
      <c r="X2190">
        <v>20</v>
      </c>
      <c r="Y2190">
        <v>1</v>
      </c>
      <c r="Z2190">
        <v>0.54</v>
      </c>
      <c r="AA2190">
        <v>40</v>
      </c>
      <c r="AB2190">
        <v>3.36</v>
      </c>
      <c r="AC2190">
        <v>1415</v>
      </c>
      <c r="AD2190">
        <v>2</v>
      </c>
      <c r="AE2190">
        <v>0.83</v>
      </c>
      <c r="AF2190">
        <v>107</v>
      </c>
      <c r="AH2190">
        <v>32</v>
      </c>
      <c r="AI2190">
        <v>1</v>
      </c>
      <c r="AJ2190">
        <v>22</v>
      </c>
      <c r="AK2190">
        <v>11</v>
      </c>
      <c r="AL2190">
        <v>0.21</v>
      </c>
      <c r="AN2190">
        <v>5</v>
      </c>
      <c r="AO2190">
        <v>200</v>
      </c>
      <c r="AQ2190">
        <v>340</v>
      </c>
    </row>
    <row r="2191" spans="1:43" x14ac:dyDescent="0.25">
      <c r="A2191" t="s">
        <v>7628</v>
      </c>
      <c r="B2191" t="s">
        <v>7629</v>
      </c>
      <c r="C2191" s="1" t="str">
        <f t="shared" si="167"/>
        <v>21:0102</v>
      </c>
      <c r="D2191" s="1" t="str">
        <f t="shared" si="168"/>
        <v>21:0059</v>
      </c>
      <c r="E2191" t="s">
        <v>7630</v>
      </c>
      <c r="F2191" t="s">
        <v>7631</v>
      </c>
      <c r="H2191">
        <v>67.172069800000003</v>
      </c>
      <c r="I2191">
        <v>-112.4782099</v>
      </c>
      <c r="J2191" s="1" t="str">
        <f t="shared" si="169"/>
        <v>Till</v>
      </c>
      <c r="K2191" s="1" t="str">
        <f t="shared" si="170"/>
        <v>&lt;2 micron</v>
      </c>
      <c r="L2191">
        <v>0.3</v>
      </c>
      <c r="M2191">
        <v>3.96</v>
      </c>
      <c r="N2191">
        <v>10</v>
      </c>
      <c r="O2191">
        <v>2320</v>
      </c>
      <c r="P2191">
        <v>1.5</v>
      </c>
      <c r="Q2191">
        <v>1</v>
      </c>
      <c r="R2191">
        <v>1.91</v>
      </c>
      <c r="S2191">
        <v>0.25</v>
      </c>
      <c r="T2191">
        <v>32</v>
      </c>
      <c r="U2191">
        <v>66</v>
      </c>
      <c r="V2191">
        <v>124</v>
      </c>
      <c r="W2191">
        <v>5.37</v>
      </c>
      <c r="X2191">
        <v>10</v>
      </c>
      <c r="Y2191">
        <v>0.5</v>
      </c>
      <c r="Z2191">
        <v>0.44</v>
      </c>
      <c r="AA2191">
        <v>30</v>
      </c>
      <c r="AB2191">
        <v>5.22</v>
      </c>
      <c r="AC2191">
        <v>705</v>
      </c>
      <c r="AD2191">
        <v>1</v>
      </c>
      <c r="AE2191">
        <v>0.7</v>
      </c>
      <c r="AF2191">
        <v>51</v>
      </c>
      <c r="AH2191">
        <v>112</v>
      </c>
      <c r="AI2191">
        <v>1</v>
      </c>
      <c r="AJ2191">
        <v>16</v>
      </c>
      <c r="AK2191">
        <v>15</v>
      </c>
      <c r="AL2191">
        <v>0.06</v>
      </c>
      <c r="AN2191">
        <v>5</v>
      </c>
      <c r="AO2191">
        <v>73</v>
      </c>
      <c r="AQ2191">
        <v>126</v>
      </c>
    </row>
    <row r="2192" spans="1:43" x14ac:dyDescent="0.25">
      <c r="A2192" t="s">
        <v>7632</v>
      </c>
      <c r="B2192" t="s">
        <v>7633</v>
      </c>
      <c r="C2192" s="1" t="str">
        <f t="shared" si="167"/>
        <v>21:0102</v>
      </c>
      <c r="D2192" s="1" t="str">
        <f t="shared" si="168"/>
        <v>21:0059</v>
      </c>
      <c r="E2192" t="s">
        <v>7634</v>
      </c>
      <c r="F2192" t="s">
        <v>7635</v>
      </c>
      <c r="H2192">
        <v>67.095517900000004</v>
      </c>
      <c r="I2192">
        <v>-112.34958949999999</v>
      </c>
      <c r="J2192" s="1" t="str">
        <f t="shared" si="169"/>
        <v>Till</v>
      </c>
      <c r="K2192" s="1" t="str">
        <f t="shared" si="170"/>
        <v>&lt;2 micron</v>
      </c>
      <c r="L2192">
        <v>0.1</v>
      </c>
      <c r="M2192">
        <v>4.7699999999999996</v>
      </c>
      <c r="N2192">
        <v>1</v>
      </c>
      <c r="O2192">
        <v>180</v>
      </c>
      <c r="P2192">
        <v>1.5</v>
      </c>
      <c r="Q2192">
        <v>1</v>
      </c>
      <c r="R2192">
        <v>0.48</v>
      </c>
      <c r="S2192">
        <v>0.25</v>
      </c>
      <c r="T2192">
        <v>27</v>
      </c>
      <c r="U2192">
        <v>107</v>
      </c>
      <c r="V2192">
        <v>214</v>
      </c>
      <c r="W2192">
        <v>7.33</v>
      </c>
      <c r="X2192">
        <v>20</v>
      </c>
      <c r="Y2192">
        <v>1</v>
      </c>
      <c r="Z2192">
        <v>0.88</v>
      </c>
      <c r="AA2192">
        <v>70</v>
      </c>
      <c r="AB2192">
        <v>2.54</v>
      </c>
      <c r="AC2192">
        <v>785</v>
      </c>
      <c r="AD2192">
        <v>0.5</v>
      </c>
      <c r="AE2192">
        <v>0.52</v>
      </c>
      <c r="AF2192">
        <v>80</v>
      </c>
      <c r="AH2192">
        <v>34</v>
      </c>
      <c r="AI2192">
        <v>1</v>
      </c>
      <c r="AJ2192">
        <v>16</v>
      </c>
      <c r="AK2192">
        <v>19</v>
      </c>
      <c r="AL2192">
        <v>0.23</v>
      </c>
      <c r="AN2192">
        <v>5</v>
      </c>
      <c r="AO2192">
        <v>151</v>
      </c>
      <c r="AQ2192">
        <v>212</v>
      </c>
    </row>
    <row r="2193" spans="1:43" x14ac:dyDescent="0.25">
      <c r="A2193" t="s">
        <v>7636</v>
      </c>
      <c r="B2193" t="s">
        <v>7637</v>
      </c>
      <c r="C2193" s="1" t="str">
        <f t="shared" si="167"/>
        <v>21:0102</v>
      </c>
      <c r="D2193" s="1" t="str">
        <f t="shared" si="168"/>
        <v>21:0059</v>
      </c>
      <c r="E2193" t="s">
        <v>7638</v>
      </c>
      <c r="F2193" t="s">
        <v>7639</v>
      </c>
      <c r="H2193">
        <v>67.094404299999994</v>
      </c>
      <c r="I2193">
        <v>-112.2228278</v>
      </c>
      <c r="J2193" s="1" t="str">
        <f t="shared" si="169"/>
        <v>Till</v>
      </c>
      <c r="K2193" s="1" t="str">
        <f t="shared" si="170"/>
        <v>&lt;2 micron</v>
      </c>
      <c r="L2193">
        <v>0.1</v>
      </c>
      <c r="M2193">
        <v>5.15</v>
      </c>
      <c r="N2193">
        <v>1</v>
      </c>
      <c r="O2193">
        <v>80</v>
      </c>
      <c r="P2193">
        <v>1</v>
      </c>
      <c r="Q2193">
        <v>1</v>
      </c>
      <c r="R2193">
        <v>0.37</v>
      </c>
      <c r="S2193">
        <v>0.25</v>
      </c>
      <c r="T2193">
        <v>35</v>
      </c>
      <c r="U2193">
        <v>224</v>
      </c>
      <c r="V2193">
        <v>206</v>
      </c>
      <c r="W2193">
        <v>7.05</v>
      </c>
      <c r="X2193">
        <v>20</v>
      </c>
      <c r="Y2193">
        <v>0.5</v>
      </c>
      <c r="Z2193">
        <v>0.26</v>
      </c>
      <c r="AA2193">
        <v>30</v>
      </c>
      <c r="AB2193">
        <v>1.85</v>
      </c>
      <c r="AC2193">
        <v>675</v>
      </c>
      <c r="AD2193">
        <v>1</v>
      </c>
      <c r="AE2193">
        <v>0.6</v>
      </c>
      <c r="AF2193">
        <v>118</v>
      </c>
      <c r="AH2193">
        <v>68</v>
      </c>
      <c r="AI2193">
        <v>1</v>
      </c>
      <c r="AJ2193">
        <v>10</v>
      </c>
      <c r="AK2193">
        <v>11</v>
      </c>
      <c r="AL2193">
        <v>0.28000000000000003</v>
      </c>
      <c r="AN2193">
        <v>5</v>
      </c>
      <c r="AO2193">
        <v>157</v>
      </c>
      <c r="AQ2193">
        <v>290</v>
      </c>
    </row>
    <row r="2194" spans="1:43" x14ac:dyDescent="0.25">
      <c r="A2194" t="s">
        <v>7640</v>
      </c>
      <c r="B2194" t="s">
        <v>7641</v>
      </c>
      <c r="C2194" s="1" t="str">
        <f t="shared" si="167"/>
        <v>21:0102</v>
      </c>
      <c r="D2194" s="1" t="str">
        <f t="shared" si="168"/>
        <v>21:0059</v>
      </c>
      <c r="E2194" t="s">
        <v>7642</v>
      </c>
      <c r="F2194" t="s">
        <v>7643</v>
      </c>
      <c r="H2194">
        <v>67.073431799999994</v>
      </c>
      <c r="I2194">
        <v>-112.087339</v>
      </c>
      <c r="J2194" s="1" t="str">
        <f t="shared" si="169"/>
        <v>Till</v>
      </c>
      <c r="K2194" s="1" t="str">
        <f t="shared" si="170"/>
        <v>&lt;2 micron</v>
      </c>
      <c r="L2194">
        <v>0.1</v>
      </c>
      <c r="M2194">
        <v>5.37</v>
      </c>
      <c r="N2194">
        <v>1</v>
      </c>
      <c r="O2194">
        <v>280</v>
      </c>
      <c r="P2194">
        <v>1.5</v>
      </c>
      <c r="Q2194">
        <v>4</v>
      </c>
      <c r="R2194">
        <v>0.72</v>
      </c>
      <c r="S2194">
        <v>0.25</v>
      </c>
      <c r="T2194">
        <v>24</v>
      </c>
      <c r="U2194">
        <v>101</v>
      </c>
      <c r="V2194">
        <v>213</v>
      </c>
      <c r="W2194">
        <v>7.3</v>
      </c>
      <c r="X2194">
        <v>20</v>
      </c>
      <c r="Y2194">
        <v>1</v>
      </c>
      <c r="Z2194">
        <v>1.32</v>
      </c>
      <c r="AA2194">
        <v>90</v>
      </c>
      <c r="AB2194">
        <v>3</v>
      </c>
      <c r="AC2194">
        <v>810</v>
      </c>
      <c r="AD2194">
        <v>0.5</v>
      </c>
      <c r="AE2194">
        <v>0.42</v>
      </c>
      <c r="AF2194">
        <v>77</v>
      </c>
      <c r="AH2194">
        <v>20</v>
      </c>
      <c r="AI2194">
        <v>1</v>
      </c>
      <c r="AJ2194">
        <v>14</v>
      </c>
      <c r="AK2194">
        <v>22</v>
      </c>
      <c r="AL2194">
        <v>0.28000000000000003</v>
      </c>
      <c r="AN2194">
        <v>5</v>
      </c>
      <c r="AO2194">
        <v>122</v>
      </c>
      <c r="AQ2194">
        <v>206</v>
      </c>
    </row>
    <row r="2195" spans="1:43" x14ac:dyDescent="0.25">
      <c r="A2195" t="s">
        <v>7644</v>
      </c>
      <c r="B2195" t="s">
        <v>7645</v>
      </c>
      <c r="C2195" s="1" t="str">
        <f t="shared" si="167"/>
        <v>21:0102</v>
      </c>
      <c r="D2195" s="1" t="str">
        <f t="shared" si="168"/>
        <v>21:0059</v>
      </c>
      <c r="E2195" t="s">
        <v>7646</v>
      </c>
      <c r="F2195" t="s">
        <v>7647</v>
      </c>
      <c r="H2195">
        <v>67.045069699999999</v>
      </c>
      <c r="I2195">
        <v>-112.2775424</v>
      </c>
      <c r="J2195" s="1" t="str">
        <f t="shared" si="169"/>
        <v>Till</v>
      </c>
      <c r="K2195" s="1" t="str">
        <f t="shared" si="170"/>
        <v>&lt;2 micron</v>
      </c>
      <c r="L2195">
        <v>0.1</v>
      </c>
      <c r="M2195">
        <v>4.18</v>
      </c>
      <c r="N2195">
        <v>1</v>
      </c>
      <c r="O2195">
        <v>80</v>
      </c>
      <c r="P2195">
        <v>2</v>
      </c>
      <c r="Q2195">
        <v>2</v>
      </c>
      <c r="R2195">
        <v>0.24</v>
      </c>
      <c r="S2195">
        <v>0.25</v>
      </c>
      <c r="T2195">
        <v>24</v>
      </c>
      <c r="U2195">
        <v>99</v>
      </c>
      <c r="V2195">
        <v>252</v>
      </c>
      <c r="W2195">
        <v>5.42</v>
      </c>
      <c r="X2195">
        <v>20</v>
      </c>
      <c r="Y2195">
        <v>1</v>
      </c>
      <c r="Z2195">
        <v>0.36</v>
      </c>
      <c r="AA2195">
        <v>40</v>
      </c>
      <c r="AB2195">
        <v>1.99</v>
      </c>
      <c r="AC2195">
        <v>1045</v>
      </c>
      <c r="AD2195">
        <v>7</v>
      </c>
      <c r="AE2195">
        <v>0.41</v>
      </c>
      <c r="AF2195">
        <v>56</v>
      </c>
      <c r="AH2195">
        <v>50</v>
      </c>
      <c r="AI2195">
        <v>1</v>
      </c>
      <c r="AJ2195">
        <v>10</v>
      </c>
      <c r="AK2195">
        <v>11</v>
      </c>
      <c r="AL2195">
        <v>0.15</v>
      </c>
      <c r="AN2195">
        <v>60</v>
      </c>
      <c r="AO2195">
        <v>102</v>
      </c>
      <c r="AQ2195">
        <v>126</v>
      </c>
    </row>
    <row r="2196" spans="1:43" x14ac:dyDescent="0.25">
      <c r="A2196" t="s">
        <v>7648</v>
      </c>
      <c r="B2196" t="s">
        <v>7649</v>
      </c>
      <c r="C2196" s="1" t="str">
        <f t="shared" si="167"/>
        <v>21:0102</v>
      </c>
      <c r="D2196" s="1" t="str">
        <f t="shared" si="168"/>
        <v>21:0059</v>
      </c>
      <c r="E2196" t="s">
        <v>7650</v>
      </c>
      <c r="F2196" t="s">
        <v>7651</v>
      </c>
      <c r="H2196">
        <v>67.039410000000004</v>
      </c>
      <c r="I2196">
        <v>-112.06100309999999</v>
      </c>
      <c r="J2196" s="1" t="str">
        <f t="shared" si="169"/>
        <v>Till</v>
      </c>
      <c r="K2196" s="1" t="str">
        <f t="shared" si="170"/>
        <v>&lt;2 micron</v>
      </c>
      <c r="L2196">
        <v>0.1</v>
      </c>
      <c r="M2196">
        <v>5.29</v>
      </c>
      <c r="N2196">
        <v>1</v>
      </c>
      <c r="O2196">
        <v>150</v>
      </c>
      <c r="P2196">
        <v>1.5</v>
      </c>
      <c r="Q2196">
        <v>1</v>
      </c>
      <c r="R2196">
        <v>0.39</v>
      </c>
      <c r="S2196">
        <v>0.25</v>
      </c>
      <c r="T2196">
        <v>37</v>
      </c>
      <c r="U2196">
        <v>91</v>
      </c>
      <c r="V2196">
        <v>253</v>
      </c>
      <c r="W2196">
        <v>6.86</v>
      </c>
      <c r="X2196">
        <v>20</v>
      </c>
      <c r="Y2196">
        <v>0.5</v>
      </c>
      <c r="Z2196">
        <v>0.57999999999999996</v>
      </c>
      <c r="AA2196">
        <v>70</v>
      </c>
      <c r="AB2196">
        <v>1.97</v>
      </c>
      <c r="AC2196">
        <v>1075</v>
      </c>
      <c r="AD2196">
        <v>1</v>
      </c>
      <c r="AE2196">
        <v>0.52</v>
      </c>
      <c r="AF2196">
        <v>67</v>
      </c>
      <c r="AH2196">
        <v>36</v>
      </c>
      <c r="AI2196">
        <v>1</v>
      </c>
      <c r="AJ2196">
        <v>13</v>
      </c>
      <c r="AK2196">
        <v>13</v>
      </c>
      <c r="AL2196">
        <v>0.25</v>
      </c>
      <c r="AN2196">
        <v>5</v>
      </c>
      <c r="AO2196">
        <v>146</v>
      </c>
      <c r="AQ2196">
        <v>208</v>
      </c>
    </row>
    <row r="2197" spans="1:43" x14ac:dyDescent="0.25">
      <c r="A2197" t="s">
        <v>7652</v>
      </c>
      <c r="B2197" t="s">
        <v>7653</v>
      </c>
      <c r="C2197" s="1" t="str">
        <f t="shared" si="167"/>
        <v>21:0102</v>
      </c>
      <c r="D2197" s="1" t="str">
        <f t="shared" si="168"/>
        <v>21:0059</v>
      </c>
      <c r="E2197" t="s">
        <v>7650</v>
      </c>
      <c r="F2197" t="s">
        <v>7654</v>
      </c>
      <c r="H2197">
        <v>67.039410000000004</v>
      </c>
      <c r="I2197">
        <v>-112.06100309999999</v>
      </c>
      <c r="J2197" s="1" t="str">
        <f t="shared" si="169"/>
        <v>Till</v>
      </c>
      <c r="K2197" s="1" t="str">
        <f t="shared" si="170"/>
        <v>&lt;2 micron</v>
      </c>
      <c r="L2197">
        <v>4</v>
      </c>
      <c r="M2197">
        <v>0.48</v>
      </c>
      <c r="N2197">
        <v>70</v>
      </c>
      <c r="O2197">
        <v>50</v>
      </c>
      <c r="P2197">
        <v>0.25</v>
      </c>
      <c r="Q2197">
        <v>1</v>
      </c>
      <c r="R2197">
        <v>0.01</v>
      </c>
      <c r="S2197">
        <v>0.25</v>
      </c>
      <c r="U2197">
        <v>40</v>
      </c>
      <c r="V2197">
        <v>311</v>
      </c>
      <c r="W2197">
        <v>15</v>
      </c>
      <c r="X2197">
        <v>10</v>
      </c>
      <c r="Y2197">
        <v>0.5</v>
      </c>
      <c r="Z2197">
        <v>1.54</v>
      </c>
      <c r="AB2197">
        <v>0.21</v>
      </c>
      <c r="AC2197">
        <v>105</v>
      </c>
      <c r="AD2197">
        <v>1</v>
      </c>
      <c r="AE2197">
        <v>0.77</v>
      </c>
      <c r="AF2197">
        <v>4</v>
      </c>
      <c r="AH2197">
        <v>86</v>
      </c>
      <c r="AI2197">
        <v>1</v>
      </c>
      <c r="AJ2197">
        <v>4</v>
      </c>
      <c r="AK2197">
        <v>48</v>
      </c>
      <c r="AL2197">
        <v>0.06</v>
      </c>
      <c r="AN2197">
        <v>5</v>
      </c>
      <c r="AO2197">
        <v>111</v>
      </c>
      <c r="AQ2197">
        <v>50</v>
      </c>
    </row>
    <row r="2198" spans="1:43" x14ac:dyDescent="0.25">
      <c r="A2198" t="s">
        <v>7655</v>
      </c>
      <c r="B2198" t="s">
        <v>7656</v>
      </c>
      <c r="C2198" s="1" t="str">
        <f t="shared" si="167"/>
        <v>21:0102</v>
      </c>
      <c r="D2198" s="1" t="str">
        <f t="shared" si="168"/>
        <v>21:0059</v>
      </c>
      <c r="E2198" t="s">
        <v>7657</v>
      </c>
      <c r="F2198" t="s">
        <v>7658</v>
      </c>
      <c r="H2198">
        <v>67.514812699999993</v>
      </c>
      <c r="I2198">
        <v>-113.11753330000001</v>
      </c>
      <c r="J2198" s="1" t="str">
        <f t="shared" si="169"/>
        <v>Till</v>
      </c>
      <c r="K2198" s="1" t="str">
        <f t="shared" si="170"/>
        <v>&lt;2 micron</v>
      </c>
      <c r="L2198">
        <v>0.1</v>
      </c>
      <c r="M2198">
        <v>3.91</v>
      </c>
      <c r="N2198">
        <v>1</v>
      </c>
      <c r="O2198">
        <v>510</v>
      </c>
      <c r="P2198">
        <v>1.5</v>
      </c>
      <c r="Q2198">
        <v>4</v>
      </c>
      <c r="R2198">
        <v>0.56000000000000005</v>
      </c>
      <c r="S2198">
        <v>0.25</v>
      </c>
      <c r="T2198">
        <v>30</v>
      </c>
      <c r="U2198">
        <v>77</v>
      </c>
      <c r="V2198">
        <v>196</v>
      </c>
      <c r="W2198">
        <v>6.98</v>
      </c>
      <c r="X2198">
        <v>10</v>
      </c>
      <c r="Y2198">
        <v>0.5</v>
      </c>
      <c r="Z2198">
        <v>0.62</v>
      </c>
      <c r="AA2198">
        <v>40</v>
      </c>
      <c r="AB2198">
        <v>2.5099999999999998</v>
      </c>
      <c r="AC2198">
        <v>780</v>
      </c>
      <c r="AD2198">
        <v>0.5</v>
      </c>
      <c r="AE2198">
        <v>0.67</v>
      </c>
      <c r="AF2198">
        <v>49</v>
      </c>
      <c r="AH2198">
        <v>40</v>
      </c>
      <c r="AI2198">
        <v>1</v>
      </c>
      <c r="AJ2198">
        <v>15</v>
      </c>
      <c r="AK2198">
        <v>9</v>
      </c>
      <c r="AL2198">
        <v>0.11</v>
      </c>
      <c r="AN2198">
        <v>5</v>
      </c>
      <c r="AO2198">
        <v>120</v>
      </c>
      <c r="AQ2198">
        <v>140</v>
      </c>
    </row>
    <row r="2199" spans="1:43" x14ac:dyDescent="0.25">
      <c r="A2199" t="s">
        <v>7659</v>
      </c>
      <c r="B2199" t="s">
        <v>7660</v>
      </c>
      <c r="C2199" s="1" t="str">
        <f t="shared" si="167"/>
        <v>21:0102</v>
      </c>
      <c r="D2199" s="1" t="str">
        <f t="shared" si="168"/>
        <v>21:0059</v>
      </c>
      <c r="E2199" t="s">
        <v>7661</v>
      </c>
      <c r="F2199" t="s">
        <v>7662</v>
      </c>
      <c r="H2199">
        <v>67.562235099999995</v>
      </c>
      <c r="I2199">
        <v>-113.0223534</v>
      </c>
      <c r="J2199" s="1" t="str">
        <f t="shared" si="169"/>
        <v>Till</v>
      </c>
      <c r="K2199" s="1" t="str">
        <f t="shared" si="170"/>
        <v>&lt;2 micron</v>
      </c>
      <c r="L2199">
        <v>0.1</v>
      </c>
      <c r="M2199">
        <v>3.45</v>
      </c>
      <c r="N2199">
        <v>1</v>
      </c>
      <c r="O2199">
        <v>450</v>
      </c>
      <c r="P2199">
        <v>0.5</v>
      </c>
      <c r="Q2199">
        <v>1</v>
      </c>
      <c r="R2199">
        <v>1.97</v>
      </c>
      <c r="S2199">
        <v>0.25</v>
      </c>
      <c r="T2199">
        <v>18</v>
      </c>
      <c r="U2199">
        <v>62</v>
      </c>
      <c r="V2199">
        <v>100</v>
      </c>
      <c r="W2199">
        <v>4.4400000000000004</v>
      </c>
      <c r="X2199">
        <v>10</v>
      </c>
      <c r="Y2199">
        <v>1</v>
      </c>
      <c r="Z2199">
        <v>0.83</v>
      </c>
      <c r="AA2199">
        <v>30</v>
      </c>
      <c r="AB2199">
        <v>2.91</v>
      </c>
      <c r="AC2199">
        <v>540</v>
      </c>
      <c r="AD2199">
        <v>0.5</v>
      </c>
      <c r="AE2199">
        <v>0.27</v>
      </c>
      <c r="AF2199">
        <v>41</v>
      </c>
      <c r="AH2199">
        <v>18</v>
      </c>
      <c r="AI2199">
        <v>1</v>
      </c>
      <c r="AJ2199">
        <v>8</v>
      </c>
      <c r="AK2199">
        <v>18</v>
      </c>
      <c r="AL2199">
        <v>0.1</v>
      </c>
      <c r="AN2199">
        <v>5</v>
      </c>
      <c r="AO2199">
        <v>60</v>
      </c>
      <c r="AQ2199">
        <v>114</v>
      </c>
    </row>
    <row r="2200" spans="1:43" x14ac:dyDescent="0.25">
      <c r="A2200" t="s">
        <v>7663</v>
      </c>
      <c r="B2200" t="s">
        <v>7664</v>
      </c>
      <c r="C2200" s="1" t="str">
        <f t="shared" si="167"/>
        <v>21:0102</v>
      </c>
      <c r="D2200" s="1" t="str">
        <f t="shared" si="168"/>
        <v>21:0059</v>
      </c>
      <c r="E2200" t="s">
        <v>7661</v>
      </c>
      <c r="F2200" t="s">
        <v>7665</v>
      </c>
      <c r="H2200">
        <v>67.562235099999995</v>
      </c>
      <c r="I2200">
        <v>-113.0223534</v>
      </c>
      <c r="J2200" s="1" t="str">
        <f t="shared" si="169"/>
        <v>Till</v>
      </c>
      <c r="K2200" s="1" t="str">
        <f t="shared" si="170"/>
        <v>&lt;2 micron</v>
      </c>
      <c r="L2200">
        <v>0.1</v>
      </c>
      <c r="M2200">
        <v>3.51</v>
      </c>
      <c r="N2200">
        <v>1</v>
      </c>
      <c r="O2200">
        <v>460</v>
      </c>
      <c r="P2200">
        <v>0.5</v>
      </c>
      <c r="Q2200">
        <v>1</v>
      </c>
      <c r="R2200">
        <v>1.92</v>
      </c>
      <c r="S2200">
        <v>0.25</v>
      </c>
      <c r="T2200">
        <v>18</v>
      </c>
      <c r="U2200">
        <v>64</v>
      </c>
      <c r="V2200">
        <v>101</v>
      </c>
      <c r="W2200">
        <v>4.55</v>
      </c>
      <c r="X2200">
        <v>10</v>
      </c>
      <c r="Y2200">
        <v>0.5</v>
      </c>
      <c r="Z2200">
        <v>0.83</v>
      </c>
      <c r="AA2200">
        <v>30</v>
      </c>
      <c r="AB2200">
        <v>3.02</v>
      </c>
      <c r="AC2200">
        <v>540</v>
      </c>
      <c r="AD2200">
        <v>0.5</v>
      </c>
      <c r="AE2200">
        <v>0.36</v>
      </c>
      <c r="AF2200">
        <v>41</v>
      </c>
      <c r="AH2200">
        <v>16</v>
      </c>
      <c r="AI2200">
        <v>1</v>
      </c>
      <c r="AJ2200">
        <v>7</v>
      </c>
      <c r="AK2200">
        <v>17</v>
      </c>
      <c r="AL2200">
        <v>0.1</v>
      </c>
      <c r="AN2200">
        <v>5</v>
      </c>
      <c r="AO2200">
        <v>61</v>
      </c>
      <c r="AQ2200">
        <v>114</v>
      </c>
    </row>
    <row r="2201" spans="1:43" x14ac:dyDescent="0.25">
      <c r="A2201" t="s">
        <v>7666</v>
      </c>
      <c r="B2201" t="s">
        <v>7667</v>
      </c>
      <c r="C2201" s="1" t="str">
        <f t="shared" si="167"/>
        <v>21:0102</v>
      </c>
      <c r="D2201" s="1" t="str">
        <f t="shared" si="168"/>
        <v>21:0059</v>
      </c>
      <c r="E2201" t="s">
        <v>7668</v>
      </c>
      <c r="F2201" t="s">
        <v>7669</v>
      </c>
      <c r="H2201">
        <v>67.551640899999995</v>
      </c>
      <c r="I2201">
        <v>-113.1899322</v>
      </c>
      <c r="J2201" s="1" t="str">
        <f t="shared" si="169"/>
        <v>Till</v>
      </c>
      <c r="K2201" s="1" t="str">
        <f t="shared" si="170"/>
        <v>&lt;2 micron</v>
      </c>
      <c r="L2201">
        <v>0.1</v>
      </c>
      <c r="M2201">
        <v>3.29</v>
      </c>
      <c r="N2201">
        <v>6</v>
      </c>
      <c r="O2201">
        <v>720</v>
      </c>
      <c r="P2201">
        <v>1</v>
      </c>
      <c r="Q2201">
        <v>1</v>
      </c>
      <c r="R2201">
        <v>0.57999999999999996</v>
      </c>
      <c r="S2201">
        <v>0.25</v>
      </c>
      <c r="T2201">
        <v>21</v>
      </c>
      <c r="U2201">
        <v>61</v>
      </c>
      <c r="V2201">
        <v>120</v>
      </c>
      <c r="W2201">
        <v>5.05</v>
      </c>
      <c r="X2201">
        <v>10</v>
      </c>
      <c r="Y2201">
        <v>0.5</v>
      </c>
      <c r="Z2201">
        <v>0.52</v>
      </c>
      <c r="AA2201">
        <v>30</v>
      </c>
      <c r="AB2201">
        <v>2.14</v>
      </c>
      <c r="AC2201">
        <v>585</v>
      </c>
      <c r="AD2201">
        <v>0.5</v>
      </c>
      <c r="AE2201">
        <v>0.32</v>
      </c>
      <c r="AF2201">
        <v>43</v>
      </c>
      <c r="AH2201">
        <v>20</v>
      </c>
      <c r="AI2201">
        <v>1</v>
      </c>
      <c r="AJ2201">
        <v>10</v>
      </c>
      <c r="AK2201">
        <v>8</v>
      </c>
      <c r="AL2201">
        <v>0.06</v>
      </c>
      <c r="AN2201">
        <v>5</v>
      </c>
      <c r="AO2201">
        <v>63</v>
      </c>
      <c r="AQ2201">
        <v>120</v>
      </c>
    </row>
    <row r="2202" spans="1:43" x14ac:dyDescent="0.25">
      <c r="A2202" t="s">
        <v>7670</v>
      </c>
      <c r="B2202" t="s">
        <v>7671</v>
      </c>
      <c r="C2202" s="1" t="str">
        <f t="shared" si="167"/>
        <v>21:0102</v>
      </c>
      <c r="D2202" s="1" t="str">
        <f t="shared" si="168"/>
        <v>21:0059</v>
      </c>
      <c r="E2202" t="s">
        <v>7672</v>
      </c>
      <c r="F2202" t="s">
        <v>7673</v>
      </c>
      <c r="H2202">
        <v>67.612395199999995</v>
      </c>
      <c r="I2202">
        <v>-113.2329568</v>
      </c>
      <c r="J2202" s="1" t="str">
        <f t="shared" si="169"/>
        <v>Till</v>
      </c>
      <c r="K2202" s="1" t="str">
        <f t="shared" si="170"/>
        <v>&lt;2 micron</v>
      </c>
      <c r="L2202">
        <v>0.1</v>
      </c>
      <c r="M2202">
        <v>3.32</v>
      </c>
      <c r="N2202">
        <v>1</v>
      </c>
      <c r="O2202">
        <v>590</v>
      </c>
      <c r="P2202">
        <v>1</v>
      </c>
      <c r="Q2202">
        <v>1</v>
      </c>
      <c r="R2202">
        <v>0.98</v>
      </c>
      <c r="S2202">
        <v>0.25</v>
      </c>
      <c r="T2202">
        <v>25</v>
      </c>
      <c r="U2202">
        <v>64</v>
      </c>
      <c r="V2202">
        <v>187</v>
      </c>
      <c r="W2202">
        <v>4.92</v>
      </c>
      <c r="X2202">
        <v>10</v>
      </c>
      <c r="Y2202">
        <v>0.5</v>
      </c>
      <c r="Z2202">
        <v>0.54</v>
      </c>
      <c r="AA2202">
        <v>30</v>
      </c>
      <c r="AB2202">
        <v>2.52</v>
      </c>
      <c r="AC2202">
        <v>480</v>
      </c>
      <c r="AD2202">
        <v>0.5</v>
      </c>
      <c r="AE2202">
        <v>0.35</v>
      </c>
      <c r="AF2202">
        <v>47</v>
      </c>
      <c r="AH2202">
        <v>26</v>
      </c>
      <c r="AI2202">
        <v>1</v>
      </c>
      <c r="AJ2202">
        <v>11</v>
      </c>
      <c r="AK2202">
        <v>8</v>
      </c>
      <c r="AL2202">
        <v>0.08</v>
      </c>
      <c r="AN2202">
        <v>5</v>
      </c>
      <c r="AO2202">
        <v>77</v>
      </c>
      <c r="AQ2202">
        <v>132</v>
      </c>
    </row>
    <row r="2203" spans="1:43" x14ac:dyDescent="0.25">
      <c r="A2203" t="s">
        <v>7674</v>
      </c>
      <c r="B2203" t="s">
        <v>7675</v>
      </c>
      <c r="C2203" s="1" t="str">
        <f t="shared" si="167"/>
        <v>21:0102</v>
      </c>
      <c r="D2203" s="1" t="str">
        <f t="shared" si="168"/>
        <v>21:0059</v>
      </c>
      <c r="E2203" t="s">
        <v>7676</v>
      </c>
      <c r="F2203" t="s">
        <v>7677</v>
      </c>
      <c r="H2203">
        <v>67.605157599999998</v>
      </c>
      <c r="I2203">
        <v>-113.0699685</v>
      </c>
      <c r="J2203" s="1" t="str">
        <f t="shared" si="169"/>
        <v>Till</v>
      </c>
      <c r="K2203" s="1" t="str">
        <f t="shared" si="170"/>
        <v>&lt;2 micron</v>
      </c>
      <c r="L2203">
        <v>0.1</v>
      </c>
      <c r="M2203">
        <v>3.44</v>
      </c>
      <c r="N2203">
        <v>10</v>
      </c>
      <c r="O2203">
        <v>320</v>
      </c>
      <c r="P2203">
        <v>1</v>
      </c>
      <c r="Q2203">
        <v>1</v>
      </c>
      <c r="R2203">
        <v>1.56</v>
      </c>
      <c r="S2203">
        <v>0.25</v>
      </c>
      <c r="T2203">
        <v>27</v>
      </c>
      <c r="U2203">
        <v>114</v>
      </c>
      <c r="V2203">
        <v>390</v>
      </c>
      <c r="W2203">
        <v>5.6</v>
      </c>
      <c r="X2203">
        <v>10</v>
      </c>
      <c r="Y2203">
        <v>0.5</v>
      </c>
      <c r="Z2203">
        <v>0.55000000000000004</v>
      </c>
      <c r="AA2203">
        <v>30</v>
      </c>
      <c r="AB2203">
        <v>3.17</v>
      </c>
      <c r="AC2203">
        <v>605</v>
      </c>
      <c r="AD2203">
        <v>0.5</v>
      </c>
      <c r="AE2203">
        <v>0.62</v>
      </c>
      <c r="AF2203">
        <v>65</v>
      </c>
      <c r="AH2203">
        <v>30</v>
      </c>
      <c r="AI2203">
        <v>1</v>
      </c>
      <c r="AJ2203">
        <v>11</v>
      </c>
      <c r="AK2203">
        <v>11</v>
      </c>
      <c r="AL2203">
        <v>0.1</v>
      </c>
      <c r="AN2203">
        <v>5</v>
      </c>
      <c r="AO2203">
        <v>74</v>
      </c>
      <c r="AQ2203">
        <v>154</v>
      </c>
    </row>
    <row r="2204" spans="1:43" x14ac:dyDescent="0.25">
      <c r="A2204" t="s">
        <v>7678</v>
      </c>
      <c r="B2204" t="s">
        <v>7679</v>
      </c>
      <c r="C2204" s="1" t="str">
        <f t="shared" si="167"/>
        <v>21:0102</v>
      </c>
      <c r="D2204" s="1" t="str">
        <f t="shared" si="168"/>
        <v>21:0059</v>
      </c>
      <c r="E2204" t="s">
        <v>7680</v>
      </c>
      <c r="F2204" t="s">
        <v>7681</v>
      </c>
      <c r="H2204">
        <v>67.658350499999997</v>
      </c>
      <c r="I2204">
        <v>-113.0332587</v>
      </c>
      <c r="J2204" s="1" t="str">
        <f t="shared" si="169"/>
        <v>Till</v>
      </c>
      <c r="K2204" s="1" t="str">
        <f t="shared" si="170"/>
        <v>&lt;2 micron</v>
      </c>
      <c r="L2204">
        <v>0.1</v>
      </c>
      <c r="M2204">
        <v>3.86</v>
      </c>
      <c r="N2204">
        <v>4</v>
      </c>
      <c r="O2204">
        <v>620</v>
      </c>
      <c r="P2204">
        <v>1</v>
      </c>
      <c r="Q2204">
        <v>1</v>
      </c>
      <c r="R2204">
        <v>2.29</v>
      </c>
      <c r="S2204">
        <v>0.25</v>
      </c>
      <c r="T2204">
        <v>21</v>
      </c>
      <c r="U2204">
        <v>74</v>
      </c>
      <c r="V2204">
        <v>181</v>
      </c>
      <c r="W2204">
        <v>5.31</v>
      </c>
      <c r="X2204">
        <v>10</v>
      </c>
      <c r="Y2204">
        <v>0.5</v>
      </c>
      <c r="Z2204">
        <v>0.83</v>
      </c>
      <c r="AA2204">
        <v>30</v>
      </c>
      <c r="AB2204">
        <v>3.32</v>
      </c>
      <c r="AC2204">
        <v>575</v>
      </c>
      <c r="AD2204">
        <v>0.5</v>
      </c>
      <c r="AE2204">
        <v>0.31</v>
      </c>
      <c r="AF2204">
        <v>50</v>
      </c>
      <c r="AH2204">
        <v>30</v>
      </c>
      <c r="AI2204">
        <v>1</v>
      </c>
      <c r="AJ2204">
        <v>9</v>
      </c>
      <c r="AK2204">
        <v>16</v>
      </c>
      <c r="AL2204">
        <v>0.09</v>
      </c>
      <c r="AN2204">
        <v>5</v>
      </c>
      <c r="AO2204">
        <v>69</v>
      </c>
      <c r="AQ2204">
        <v>158</v>
      </c>
    </row>
    <row r="2205" spans="1:43" x14ac:dyDescent="0.25">
      <c r="A2205" t="s">
        <v>7682</v>
      </c>
      <c r="B2205" t="s">
        <v>7683</v>
      </c>
      <c r="C2205" s="1" t="str">
        <f t="shared" si="167"/>
        <v>21:0102</v>
      </c>
      <c r="D2205" s="1" t="str">
        <f t="shared" si="168"/>
        <v>21:0059</v>
      </c>
      <c r="E2205" t="s">
        <v>7684</v>
      </c>
      <c r="F2205" t="s">
        <v>7685</v>
      </c>
      <c r="H2205">
        <v>67.641142500000001</v>
      </c>
      <c r="I2205">
        <v>-113.4180142</v>
      </c>
      <c r="J2205" s="1" t="str">
        <f t="shared" si="169"/>
        <v>Till</v>
      </c>
      <c r="K2205" s="1" t="str">
        <f t="shared" si="170"/>
        <v>&lt;2 micron</v>
      </c>
      <c r="L2205">
        <v>0.1</v>
      </c>
      <c r="M2205">
        <v>3.65</v>
      </c>
      <c r="N2205">
        <v>1</v>
      </c>
      <c r="O2205">
        <v>540</v>
      </c>
      <c r="P2205">
        <v>0.5</v>
      </c>
      <c r="Q2205">
        <v>1</v>
      </c>
      <c r="R2205">
        <v>0.53</v>
      </c>
      <c r="S2205">
        <v>0.25</v>
      </c>
      <c r="T2205">
        <v>32</v>
      </c>
      <c r="U2205">
        <v>50</v>
      </c>
      <c r="V2205">
        <v>631</v>
      </c>
      <c r="W2205">
        <v>7.48</v>
      </c>
      <c r="X2205">
        <v>10</v>
      </c>
      <c r="Y2205">
        <v>0.5</v>
      </c>
      <c r="Z2205">
        <v>0.59</v>
      </c>
      <c r="AA2205">
        <v>30</v>
      </c>
      <c r="AB2205">
        <v>2.27</v>
      </c>
      <c r="AC2205">
        <v>845</v>
      </c>
      <c r="AD2205">
        <v>0.5</v>
      </c>
      <c r="AE2205">
        <v>0.61</v>
      </c>
      <c r="AF2205">
        <v>56</v>
      </c>
      <c r="AH2205">
        <v>26</v>
      </c>
      <c r="AI2205">
        <v>1</v>
      </c>
      <c r="AJ2205">
        <v>17</v>
      </c>
      <c r="AK2205">
        <v>10</v>
      </c>
      <c r="AL2205">
        <v>7.0000000000000007E-2</v>
      </c>
      <c r="AN2205">
        <v>5</v>
      </c>
      <c r="AO2205">
        <v>99</v>
      </c>
      <c r="AQ2205">
        <v>138</v>
      </c>
    </row>
    <row r="2206" spans="1:43" x14ac:dyDescent="0.25">
      <c r="A2206" t="s">
        <v>7686</v>
      </c>
      <c r="B2206" t="s">
        <v>7687</v>
      </c>
      <c r="C2206" s="1" t="str">
        <f t="shared" si="167"/>
        <v>21:0102</v>
      </c>
      <c r="D2206" s="1" t="str">
        <f t="shared" si="168"/>
        <v>21:0059</v>
      </c>
      <c r="E2206" t="s">
        <v>7688</v>
      </c>
      <c r="F2206" t="s">
        <v>7689</v>
      </c>
      <c r="H2206">
        <v>67.583362500000007</v>
      </c>
      <c r="I2206">
        <v>-113.39173409999999</v>
      </c>
      <c r="J2206" s="1" t="str">
        <f t="shared" si="169"/>
        <v>Till</v>
      </c>
      <c r="K2206" s="1" t="str">
        <f t="shared" si="170"/>
        <v>&lt;2 micron</v>
      </c>
      <c r="L2206">
        <v>0.1</v>
      </c>
      <c r="M2206">
        <v>3.12</v>
      </c>
      <c r="N2206">
        <v>4</v>
      </c>
      <c r="O2206">
        <v>350</v>
      </c>
      <c r="P2206">
        <v>0.5</v>
      </c>
      <c r="Q2206">
        <v>1</v>
      </c>
      <c r="R2206">
        <v>1.51</v>
      </c>
      <c r="S2206">
        <v>0.25</v>
      </c>
      <c r="T2206">
        <v>17</v>
      </c>
      <c r="U2206">
        <v>52</v>
      </c>
      <c r="V2206">
        <v>91</v>
      </c>
      <c r="W2206">
        <v>4.26</v>
      </c>
      <c r="X2206">
        <v>10</v>
      </c>
      <c r="Y2206">
        <v>0.5</v>
      </c>
      <c r="Z2206">
        <v>0.75</v>
      </c>
      <c r="AA2206">
        <v>30</v>
      </c>
      <c r="AB2206">
        <v>2.79</v>
      </c>
      <c r="AC2206">
        <v>480</v>
      </c>
      <c r="AD2206">
        <v>0.5</v>
      </c>
      <c r="AE2206">
        <v>0.32</v>
      </c>
      <c r="AF2206">
        <v>38</v>
      </c>
      <c r="AH2206">
        <v>20</v>
      </c>
      <c r="AI2206">
        <v>1</v>
      </c>
      <c r="AJ2206">
        <v>7</v>
      </c>
      <c r="AK2206">
        <v>11</v>
      </c>
      <c r="AL2206">
        <v>7.0000000000000007E-2</v>
      </c>
      <c r="AN2206">
        <v>5</v>
      </c>
      <c r="AO2206">
        <v>49</v>
      </c>
      <c r="AQ2206">
        <v>106</v>
      </c>
    </row>
    <row r="2207" spans="1:43" x14ac:dyDescent="0.25">
      <c r="A2207" t="s">
        <v>7690</v>
      </c>
      <c r="B2207" t="s">
        <v>7691</v>
      </c>
      <c r="C2207" s="1" t="str">
        <f t="shared" si="167"/>
        <v>21:0102</v>
      </c>
      <c r="D2207" s="1" t="str">
        <f t="shared" si="168"/>
        <v>21:0059</v>
      </c>
      <c r="E2207" t="s">
        <v>7688</v>
      </c>
      <c r="F2207" t="s">
        <v>7692</v>
      </c>
      <c r="H2207">
        <v>67.583362500000007</v>
      </c>
      <c r="I2207">
        <v>-113.39173409999999</v>
      </c>
      <c r="J2207" s="1" t="str">
        <f t="shared" si="169"/>
        <v>Till</v>
      </c>
      <c r="K2207" s="1" t="str">
        <f t="shared" si="170"/>
        <v>&lt;2 micron</v>
      </c>
      <c r="L2207">
        <v>0.1</v>
      </c>
      <c r="M2207">
        <v>3.76</v>
      </c>
      <c r="N2207">
        <v>1</v>
      </c>
      <c r="O2207">
        <v>380</v>
      </c>
      <c r="P2207">
        <v>1</v>
      </c>
      <c r="Q2207">
        <v>1</v>
      </c>
      <c r="R2207">
        <v>1.69</v>
      </c>
      <c r="S2207">
        <v>0.25</v>
      </c>
      <c r="T2207">
        <v>19</v>
      </c>
      <c r="U2207">
        <v>59</v>
      </c>
      <c r="V2207">
        <v>102</v>
      </c>
      <c r="W2207">
        <v>4.9800000000000004</v>
      </c>
      <c r="X2207">
        <v>10</v>
      </c>
      <c r="Y2207">
        <v>0.5</v>
      </c>
      <c r="Z2207">
        <v>0.91</v>
      </c>
      <c r="AA2207">
        <v>30</v>
      </c>
      <c r="AB2207">
        <v>3.31</v>
      </c>
      <c r="AC2207">
        <v>555</v>
      </c>
      <c r="AD2207">
        <v>0.5</v>
      </c>
      <c r="AE2207">
        <v>0.45</v>
      </c>
      <c r="AF2207">
        <v>42</v>
      </c>
      <c r="AH2207">
        <v>22</v>
      </c>
      <c r="AI2207">
        <v>1</v>
      </c>
      <c r="AJ2207">
        <v>7</v>
      </c>
      <c r="AK2207">
        <v>12</v>
      </c>
      <c r="AL2207">
        <v>0.08</v>
      </c>
      <c r="AN2207">
        <v>5</v>
      </c>
      <c r="AO2207">
        <v>55</v>
      </c>
      <c r="AQ2207">
        <v>116</v>
      </c>
    </row>
    <row r="2208" spans="1:43" x14ac:dyDescent="0.25">
      <c r="A2208" t="s">
        <v>7693</v>
      </c>
      <c r="B2208" t="s">
        <v>7694</v>
      </c>
      <c r="C2208" s="1" t="str">
        <f t="shared" si="167"/>
        <v>21:0102</v>
      </c>
      <c r="D2208" s="1" t="str">
        <f t="shared" si="168"/>
        <v>21:0059</v>
      </c>
      <c r="E2208" t="s">
        <v>7695</v>
      </c>
      <c r="F2208" t="s">
        <v>7696</v>
      </c>
      <c r="H2208">
        <v>67.523491399999997</v>
      </c>
      <c r="I2208">
        <v>-113.36028760000001</v>
      </c>
      <c r="J2208" s="1" t="str">
        <f t="shared" si="169"/>
        <v>Till</v>
      </c>
      <c r="K2208" s="1" t="str">
        <f t="shared" si="170"/>
        <v>&lt;2 micron</v>
      </c>
      <c r="L2208">
        <v>0.1</v>
      </c>
      <c r="M2208">
        <v>3.8</v>
      </c>
      <c r="N2208">
        <v>1</v>
      </c>
      <c r="O2208">
        <v>680</v>
      </c>
      <c r="P2208">
        <v>1</v>
      </c>
      <c r="Q2208">
        <v>1</v>
      </c>
      <c r="R2208">
        <v>0.6</v>
      </c>
      <c r="S2208">
        <v>0.25</v>
      </c>
      <c r="T2208">
        <v>27</v>
      </c>
      <c r="U2208">
        <v>67</v>
      </c>
      <c r="V2208">
        <v>85</v>
      </c>
      <c r="W2208">
        <v>5.22</v>
      </c>
      <c r="X2208">
        <v>10</v>
      </c>
      <c r="Y2208">
        <v>1</v>
      </c>
      <c r="Z2208">
        <v>0.66</v>
      </c>
      <c r="AA2208">
        <v>30</v>
      </c>
      <c r="AB2208">
        <v>2.1800000000000002</v>
      </c>
      <c r="AC2208">
        <v>540</v>
      </c>
      <c r="AD2208">
        <v>0.5</v>
      </c>
      <c r="AE2208">
        <v>0.42</v>
      </c>
      <c r="AF2208">
        <v>49</v>
      </c>
      <c r="AH2208">
        <v>26</v>
      </c>
      <c r="AI2208">
        <v>1</v>
      </c>
      <c r="AJ2208">
        <v>10</v>
      </c>
      <c r="AK2208">
        <v>9</v>
      </c>
      <c r="AL2208">
        <v>0.08</v>
      </c>
      <c r="AN2208">
        <v>5</v>
      </c>
      <c r="AO2208">
        <v>64</v>
      </c>
      <c r="AQ2208">
        <v>130</v>
      </c>
    </row>
    <row r="2209" spans="1:43" x14ac:dyDescent="0.25">
      <c r="A2209" t="s">
        <v>7697</v>
      </c>
      <c r="B2209" t="s">
        <v>7698</v>
      </c>
      <c r="C2209" s="1" t="str">
        <f t="shared" si="167"/>
        <v>21:0102</v>
      </c>
      <c r="D2209" s="1" t="str">
        <f t="shared" si="168"/>
        <v>21:0059</v>
      </c>
      <c r="E2209" t="s">
        <v>7699</v>
      </c>
      <c r="F2209" t="s">
        <v>7700</v>
      </c>
      <c r="H2209">
        <v>67.165155900000002</v>
      </c>
      <c r="I2209">
        <v>-113.2641136</v>
      </c>
      <c r="J2209" s="1" t="str">
        <f t="shared" si="169"/>
        <v>Till</v>
      </c>
      <c r="K2209" s="1" t="str">
        <f t="shared" si="170"/>
        <v>&lt;2 micron</v>
      </c>
      <c r="L2209">
        <v>0.1</v>
      </c>
      <c r="M2209">
        <v>3.45</v>
      </c>
      <c r="N2209">
        <v>6</v>
      </c>
      <c r="O2209">
        <v>350</v>
      </c>
      <c r="P2209">
        <v>1</v>
      </c>
      <c r="Q2209">
        <v>1</v>
      </c>
      <c r="R2209">
        <v>0.31</v>
      </c>
      <c r="S2209">
        <v>0.25</v>
      </c>
      <c r="T2209">
        <v>33</v>
      </c>
      <c r="U2209">
        <v>59</v>
      </c>
      <c r="V2209">
        <v>164</v>
      </c>
      <c r="W2209">
        <v>6.11</v>
      </c>
      <c r="X2209">
        <v>10</v>
      </c>
      <c r="Y2209">
        <v>0.5</v>
      </c>
      <c r="Z2209">
        <v>0.57999999999999996</v>
      </c>
      <c r="AA2209">
        <v>40</v>
      </c>
      <c r="AB2209">
        <v>1.93</v>
      </c>
      <c r="AC2209">
        <v>1110</v>
      </c>
      <c r="AD2209">
        <v>0.5</v>
      </c>
      <c r="AE2209">
        <v>0.55000000000000004</v>
      </c>
      <c r="AF2209">
        <v>59</v>
      </c>
      <c r="AH2209">
        <v>28</v>
      </c>
      <c r="AI2209">
        <v>1</v>
      </c>
      <c r="AJ2209">
        <v>10</v>
      </c>
      <c r="AK2209">
        <v>10</v>
      </c>
      <c r="AL2209">
        <v>0.06</v>
      </c>
      <c r="AN2209">
        <v>5</v>
      </c>
      <c r="AO2209">
        <v>52</v>
      </c>
      <c r="AQ2209">
        <v>138</v>
      </c>
    </row>
    <row r="2210" spans="1:43" x14ac:dyDescent="0.25">
      <c r="A2210" t="s">
        <v>7701</v>
      </c>
      <c r="B2210" t="s">
        <v>7702</v>
      </c>
      <c r="C2210" s="1" t="str">
        <f t="shared" si="167"/>
        <v>21:0102</v>
      </c>
      <c r="D2210" s="1" t="str">
        <f t="shared" si="168"/>
        <v>21:0059</v>
      </c>
      <c r="E2210" t="s">
        <v>7703</v>
      </c>
      <c r="F2210" t="s">
        <v>7704</v>
      </c>
      <c r="H2210">
        <v>67.207086500000003</v>
      </c>
      <c r="I2210">
        <v>-113.30946179999999</v>
      </c>
      <c r="J2210" s="1" t="str">
        <f t="shared" si="169"/>
        <v>Till</v>
      </c>
      <c r="K2210" s="1" t="str">
        <f t="shared" si="170"/>
        <v>&lt;2 micron</v>
      </c>
      <c r="L2210">
        <v>0.1</v>
      </c>
      <c r="M2210">
        <v>3.15</v>
      </c>
      <c r="N2210">
        <v>1</v>
      </c>
      <c r="O2210">
        <v>280</v>
      </c>
      <c r="P2210">
        <v>1</v>
      </c>
      <c r="Q2210">
        <v>1</v>
      </c>
      <c r="R2210">
        <v>0.45</v>
      </c>
      <c r="S2210">
        <v>0.25</v>
      </c>
      <c r="T2210">
        <v>23</v>
      </c>
      <c r="U2210">
        <v>57</v>
      </c>
      <c r="V2210">
        <v>88</v>
      </c>
      <c r="W2210">
        <v>4.84</v>
      </c>
      <c r="X2210">
        <v>10</v>
      </c>
      <c r="Y2210">
        <v>0.5</v>
      </c>
      <c r="Z2210">
        <v>0.57999999999999996</v>
      </c>
      <c r="AA2210">
        <v>30</v>
      </c>
      <c r="AB2210">
        <v>1.81</v>
      </c>
      <c r="AC2210">
        <v>520</v>
      </c>
      <c r="AD2210">
        <v>0.5</v>
      </c>
      <c r="AE2210">
        <v>0.54</v>
      </c>
      <c r="AF2210">
        <v>42</v>
      </c>
      <c r="AH2210">
        <v>10</v>
      </c>
      <c r="AI2210">
        <v>1</v>
      </c>
      <c r="AJ2210">
        <v>8</v>
      </c>
      <c r="AK2210">
        <v>9</v>
      </c>
      <c r="AL2210">
        <v>0.06</v>
      </c>
      <c r="AN2210">
        <v>5</v>
      </c>
      <c r="AO2210">
        <v>48</v>
      </c>
      <c r="AQ2210">
        <v>70</v>
      </c>
    </row>
    <row r="2211" spans="1:43" x14ac:dyDescent="0.25">
      <c r="A2211" t="s">
        <v>7705</v>
      </c>
      <c r="B2211" t="s">
        <v>7706</v>
      </c>
      <c r="C2211" s="1" t="str">
        <f t="shared" si="167"/>
        <v>21:0102</v>
      </c>
      <c r="D2211" s="1" t="str">
        <f t="shared" si="168"/>
        <v>21:0059</v>
      </c>
      <c r="E2211" t="s">
        <v>7707</v>
      </c>
      <c r="F2211" t="s">
        <v>7708</v>
      </c>
      <c r="H2211">
        <v>67.150637000000003</v>
      </c>
      <c r="I2211">
        <v>-113.10362139999999</v>
      </c>
      <c r="J2211" s="1" t="str">
        <f t="shared" si="169"/>
        <v>Till</v>
      </c>
      <c r="K2211" s="1" t="str">
        <f t="shared" si="170"/>
        <v>&lt;2 micron</v>
      </c>
      <c r="L2211">
        <v>0.1</v>
      </c>
      <c r="M2211">
        <v>2.77</v>
      </c>
      <c r="N2211">
        <v>12</v>
      </c>
      <c r="O2211">
        <v>960</v>
      </c>
      <c r="P2211">
        <v>1</v>
      </c>
      <c r="Q2211">
        <v>1</v>
      </c>
      <c r="R2211">
        <v>1.52</v>
      </c>
      <c r="S2211">
        <v>0.25</v>
      </c>
      <c r="T2211">
        <v>44</v>
      </c>
      <c r="U2211">
        <v>43</v>
      </c>
      <c r="V2211">
        <v>54</v>
      </c>
      <c r="W2211">
        <v>6.06</v>
      </c>
      <c r="X2211">
        <v>10</v>
      </c>
      <c r="Y2211">
        <v>0.5</v>
      </c>
      <c r="Z2211">
        <v>0.35</v>
      </c>
      <c r="AA2211">
        <v>20</v>
      </c>
      <c r="AB2211">
        <v>1.6</v>
      </c>
      <c r="AC2211">
        <v>2810</v>
      </c>
      <c r="AD2211">
        <v>0.5</v>
      </c>
      <c r="AE2211">
        <v>0.86</v>
      </c>
      <c r="AF2211">
        <v>29</v>
      </c>
      <c r="AH2211">
        <v>44</v>
      </c>
      <c r="AI2211">
        <v>1</v>
      </c>
      <c r="AJ2211">
        <v>9</v>
      </c>
      <c r="AK2211">
        <v>14</v>
      </c>
      <c r="AL2211">
        <v>0.06</v>
      </c>
      <c r="AN2211">
        <v>5</v>
      </c>
      <c r="AO2211">
        <v>56</v>
      </c>
      <c r="AQ2211">
        <v>62</v>
      </c>
    </row>
    <row r="2212" spans="1:43" x14ac:dyDescent="0.25">
      <c r="A2212" t="s">
        <v>7709</v>
      </c>
      <c r="B2212" t="s">
        <v>7710</v>
      </c>
      <c r="C2212" s="1" t="str">
        <f t="shared" si="167"/>
        <v>21:0102</v>
      </c>
      <c r="D2212" s="1" t="str">
        <f t="shared" si="168"/>
        <v>21:0059</v>
      </c>
      <c r="E2212" t="s">
        <v>7711</v>
      </c>
      <c r="F2212" t="s">
        <v>7712</v>
      </c>
      <c r="H2212">
        <v>67.113845400000002</v>
      </c>
      <c r="I2212">
        <v>-113.0028396</v>
      </c>
      <c r="J2212" s="1" t="str">
        <f t="shared" si="169"/>
        <v>Till</v>
      </c>
      <c r="K2212" s="1" t="str">
        <f t="shared" si="170"/>
        <v>&lt;2 micron</v>
      </c>
      <c r="L2212">
        <v>0.1</v>
      </c>
      <c r="M2212">
        <v>3</v>
      </c>
      <c r="N2212">
        <v>10</v>
      </c>
      <c r="O2212">
        <v>790</v>
      </c>
      <c r="P2212">
        <v>1</v>
      </c>
      <c r="Q2212">
        <v>4</v>
      </c>
      <c r="R2212">
        <v>1.21</v>
      </c>
      <c r="S2212">
        <v>0.25</v>
      </c>
      <c r="T2212">
        <v>25</v>
      </c>
      <c r="U2212">
        <v>53</v>
      </c>
      <c r="V2212">
        <v>136</v>
      </c>
      <c r="W2212">
        <v>4.91</v>
      </c>
      <c r="X2212">
        <v>5</v>
      </c>
      <c r="Y2212">
        <v>0.5</v>
      </c>
      <c r="Z2212">
        <v>0.51</v>
      </c>
      <c r="AA2212">
        <v>30</v>
      </c>
      <c r="AB2212">
        <v>2.34</v>
      </c>
      <c r="AC2212">
        <v>980</v>
      </c>
      <c r="AD2212">
        <v>0.5</v>
      </c>
      <c r="AE2212">
        <v>0.76</v>
      </c>
      <c r="AF2212">
        <v>37</v>
      </c>
      <c r="AH2212">
        <v>18</v>
      </c>
      <c r="AI2212">
        <v>1</v>
      </c>
      <c r="AJ2212">
        <v>10</v>
      </c>
      <c r="AK2212">
        <v>11</v>
      </c>
      <c r="AL2212">
        <v>0.06</v>
      </c>
      <c r="AN2212">
        <v>5</v>
      </c>
      <c r="AO2212">
        <v>50</v>
      </c>
      <c r="AQ2212">
        <v>68</v>
      </c>
    </row>
    <row r="2213" spans="1:43" x14ac:dyDescent="0.25">
      <c r="A2213" t="s">
        <v>7713</v>
      </c>
      <c r="B2213" t="s">
        <v>7714</v>
      </c>
      <c r="C2213" s="1" t="str">
        <f t="shared" si="167"/>
        <v>21:0102</v>
      </c>
      <c r="D2213" s="1" t="str">
        <f t="shared" si="168"/>
        <v>21:0059</v>
      </c>
      <c r="E2213" t="s">
        <v>7715</v>
      </c>
      <c r="F2213" t="s">
        <v>7716</v>
      </c>
      <c r="H2213">
        <v>67.095515800000001</v>
      </c>
      <c r="I2213">
        <v>-113.1560307</v>
      </c>
      <c r="J2213" s="1" t="str">
        <f t="shared" si="169"/>
        <v>Till</v>
      </c>
      <c r="K2213" s="1" t="str">
        <f t="shared" si="170"/>
        <v>&lt;2 micron</v>
      </c>
      <c r="L2213">
        <v>0.1</v>
      </c>
      <c r="M2213">
        <v>3.1</v>
      </c>
      <c r="N2213">
        <v>6</v>
      </c>
      <c r="O2213">
        <v>370</v>
      </c>
      <c r="P2213">
        <v>1</v>
      </c>
      <c r="Q2213">
        <v>1</v>
      </c>
      <c r="R2213">
        <v>0.38</v>
      </c>
      <c r="S2213">
        <v>0.25</v>
      </c>
      <c r="T2213">
        <v>22</v>
      </c>
      <c r="U2213">
        <v>58</v>
      </c>
      <c r="V2213">
        <v>146</v>
      </c>
      <c r="W2213">
        <v>4.95</v>
      </c>
      <c r="X2213">
        <v>10</v>
      </c>
      <c r="Y2213">
        <v>0.5</v>
      </c>
      <c r="Z2213">
        <v>0.55000000000000004</v>
      </c>
      <c r="AA2213">
        <v>40</v>
      </c>
      <c r="AB2213">
        <v>1.87</v>
      </c>
      <c r="AC2213">
        <v>700</v>
      </c>
      <c r="AD2213">
        <v>0.5</v>
      </c>
      <c r="AE2213">
        <v>0.46</v>
      </c>
      <c r="AF2213">
        <v>47</v>
      </c>
      <c r="AH2213">
        <v>16</v>
      </c>
      <c r="AI2213">
        <v>1</v>
      </c>
      <c r="AJ2213">
        <v>10</v>
      </c>
      <c r="AK2213">
        <v>11</v>
      </c>
      <c r="AL2213">
        <v>7.0000000000000007E-2</v>
      </c>
      <c r="AN2213">
        <v>5</v>
      </c>
      <c r="AO2213">
        <v>51</v>
      </c>
      <c r="AQ2213">
        <v>70</v>
      </c>
    </row>
    <row r="2214" spans="1:43" x14ac:dyDescent="0.25">
      <c r="A2214" t="s">
        <v>7717</v>
      </c>
      <c r="B2214" t="s">
        <v>7718</v>
      </c>
      <c r="C2214" s="1" t="str">
        <f t="shared" si="167"/>
        <v>21:0102</v>
      </c>
      <c r="D2214" s="1" t="str">
        <f t="shared" si="168"/>
        <v>21:0059</v>
      </c>
      <c r="E2214" t="s">
        <v>7719</v>
      </c>
      <c r="F2214" t="s">
        <v>7720</v>
      </c>
      <c r="H2214">
        <v>67.081182799999993</v>
      </c>
      <c r="I2214">
        <v>-113.0421999</v>
      </c>
      <c r="J2214" s="1" t="str">
        <f t="shared" si="169"/>
        <v>Till</v>
      </c>
      <c r="K2214" s="1" t="str">
        <f t="shared" si="170"/>
        <v>&lt;2 micron</v>
      </c>
      <c r="L2214">
        <v>0.1</v>
      </c>
      <c r="M2214">
        <v>3.27</v>
      </c>
      <c r="N2214">
        <v>1</v>
      </c>
      <c r="O2214">
        <v>480</v>
      </c>
      <c r="P2214">
        <v>1</v>
      </c>
      <c r="Q2214">
        <v>1</v>
      </c>
      <c r="R2214">
        <v>0.77</v>
      </c>
      <c r="S2214">
        <v>0.25</v>
      </c>
      <c r="T2214">
        <v>25</v>
      </c>
      <c r="U2214">
        <v>58</v>
      </c>
      <c r="V2214">
        <v>153</v>
      </c>
      <c r="W2214">
        <v>5</v>
      </c>
      <c r="X2214">
        <v>10</v>
      </c>
      <c r="Y2214">
        <v>1</v>
      </c>
      <c r="Z2214">
        <v>0.6</v>
      </c>
      <c r="AA2214">
        <v>30</v>
      </c>
      <c r="AB2214">
        <v>2.48</v>
      </c>
      <c r="AC2214">
        <v>815</v>
      </c>
      <c r="AD2214">
        <v>0.5</v>
      </c>
      <c r="AE2214">
        <v>0.44</v>
      </c>
      <c r="AF2214">
        <v>41</v>
      </c>
      <c r="AH2214">
        <v>10</v>
      </c>
      <c r="AI2214">
        <v>1</v>
      </c>
      <c r="AJ2214">
        <v>7</v>
      </c>
      <c r="AK2214">
        <v>10</v>
      </c>
      <c r="AL2214">
        <v>0.06</v>
      </c>
      <c r="AN2214">
        <v>5</v>
      </c>
      <c r="AO2214">
        <v>46</v>
      </c>
      <c r="AQ2214">
        <v>72</v>
      </c>
    </row>
    <row r="2215" spans="1:43" x14ac:dyDescent="0.25">
      <c r="A2215" t="s">
        <v>7721</v>
      </c>
      <c r="B2215" t="s">
        <v>7722</v>
      </c>
      <c r="C2215" s="1" t="str">
        <f t="shared" si="167"/>
        <v>21:0102</v>
      </c>
      <c r="D2215" s="1" t="str">
        <f t="shared" si="168"/>
        <v>21:0059</v>
      </c>
      <c r="E2215" t="s">
        <v>7723</v>
      </c>
      <c r="F2215" t="s">
        <v>7724</v>
      </c>
      <c r="H2215">
        <v>67.024827999999999</v>
      </c>
      <c r="I2215">
        <v>-113.16939600000001</v>
      </c>
      <c r="J2215" s="1" t="str">
        <f t="shared" si="169"/>
        <v>Till</v>
      </c>
      <c r="K2215" s="1" t="str">
        <f t="shared" si="170"/>
        <v>&lt;2 micron</v>
      </c>
      <c r="L2215">
        <v>0.1</v>
      </c>
      <c r="M2215">
        <v>3.14</v>
      </c>
      <c r="N2215">
        <v>6</v>
      </c>
      <c r="O2215">
        <v>360</v>
      </c>
      <c r="P2215">
        <v>1</v>
      </c>
      <c r="Q2215">
        <v>1</v>
      </c>
      <c r="R2215">
        <v>0.88</v>
      </c>
      <c r="S2215">
        <v>0.25</v>
      </c>
      <c r="T2215">
        <v>33</v>
      </c>
      <c r="U2215">
        <v>57</v>
      </c>
      <c r="V2215">
        <v>189</v>
      </c>
      <c r="W2215">
        <v>5.25</v>
      </c>
      <c r="X2215">
        <v>10</v>
      </c>
      <c r="Y2215">
        <v>0.5</v>
      </c>
      <c r="Z2215">
        <v>0.62</v>
      </c>
      <c r="AA2215">
        <v>30</v>
      </c>
      <c r="AB2215">
        <v>2.38</v>
      </c>
      <c r="AC2215">
        <v>705</v>
      </c>
      <c r="AD2215">
        <v>0.5</v>
      </c>
      <c r="AE2215">
        <v>0.54</v>
      </c>
      <c r="AF2215">
        <v>61</v>
      </c>
      <c r="AH2215">
        <v>12</v>
      </c>
      <c r="AI2215">
        <v>1</v>
      </c>
      <c r="AJ2215">
        <v>10</v>
      </c>
      <c r="AK2215">
        <v>11</v>
      </c>
      <c r="AL2215">
        <v>0.06</v>
      </c>
      <c r="AN2215">
        <v>5</v>
      </c>
      <c r="AO2215">
        <v>48</v>
      </c>
      <c r="AQ2215">
        <v>70</v>
      </c>
    </row>
    <row r="2216" spans="1:43" x14ac:dyDescent="0.25">
      <c r="A2216" t="s">
        <v>7725</v>
      </c>
      <c r="B2216" t="s">
        <v>7726</v>
      </c>
      <c r="C2216" s="1" t="str">
        <f t="shared" ref="C2216:C2247" si="171">HYPERLINK("http://geochem.nrcan.gc.ca/cdogs/content/bdl/bdl210102_e.htm", "21:0102")</f>
        <v>21:0102</v>
      </c>
      <c r="D2216" s="1" t="str">
        <f t="shared" ref="D2216:D2247" si="172">HYPERLINK("http://geochem.nrcan.gc.ca/cdogs/content/svy/svy210059_e.htm", "21:0059")</f>
        <v>21:0059</v>
      </c>
      <c r="E2216" t="s">
        <v>7727</v>
      </c>
      <c r="F2216" t="s">
        <v>7728</v>
      </c>
      <c r="H2216">
        <v>67.027991900000004</v>
      </c>
      <c r="I2216">
        <v>-113.043586</v>
      </c>
      <c r="J2216" s="1" t="str">
        <f t="shared" si="169"/>
        <v>Till</v>
      </c>
      <c r="K2216" s="1" t="str">
        <f t="shared" si="170"/>
        <v>&lt;2 micron</v>
      </c>
      <c r="L2216">
        <v>0.1</v>
      </c>
      <c r="M2216">
        <v>3.4</v>
      </c>
      <c r="N2216">
        <v>6</v>
      </c>
      <c r="O2216">
        <v>290</v>
      </c>
      <c r="P2216">
        <v>1.5</v>
      </c>
      <c r="Q2216">
        <v>1</v>
      </c>
      <c r="R2216">
        <v>0.5</v>
      </c>
      <c r="S2216">
        <v>0.25</v>
      </c>
      <c r="T2216">
        <v>44</v>
      </c>
      <c r="U2216">
        <v>78</v>
      </c>
      <c r="V2216">
        <v>112</v>
      </c>
      <c r="W2216">
        <v>6</v>
      </c>
      <c r="X2216">
        <v>10</v>
      </c>
      <c r="Y2216">
        <v>0.5</v>
      </c>
      <c r="Z2216">
        <v>0.37</v>
      </c>
      <c r="AA2216">
        <v>30</v>
      </c>
      <c r="AB2216">
        <v>1.72</v>
      </c>
      <c r="AC2216">
        <v>675</v>
      </c>
      <c r="AD2216">
        <v>0.5</v>
      </c>
      <c r="AE2216">
        <v>0.56000000000000005</v>
      </c>
      <c r="AF2216">
        <v>54</v>
      </c>
      <c r="AH2216">
        <v>12</v>
      </c>
      <c r="AI2216">
        <v>1</v>
      </c>
      <c r="AJ2216">
        <v>11</v>
      </c>
      <c r="AK2216">
        <v>14</v>
      </c>
      <c r="AL2216">
        <v>0.08</v>
      </c>
      <c r="AN2216">
        <v>5</v>
      </c>
      <c r="AO2216">
        <v>80</v>
      </c>
      <c r="AQ2216">
        <v>88</v>
      </c>
    </row>
    <row r="2217" spans="1:43" x14ac:dyDescent="0.25">
      <c r="A2217" t="s">
        <v>7729</v>
      </c>
      <c r="B2217" t="s">
        <v>7730</v>
      </c>
      <c r="C2217" s="1" t="str">
        <f t="shared" si="171"/>
        <v>21:0102</v>
      </c>
      <c r="D2217" s="1" t="str">
        <f t="shared" si="172"/>
        <v>21:0059</v>
      </c>
      <c r="E2217" t="s">
        <v>7731</v>
      </c>
      <c r="F2217" t="s">
        <v>7732</v>
      </c>
      <c r="H2217">
        <v>67.034477199999998</v>
      </c>
      <c r="I2217">
        <v>-113.29726460000001</v>
      </c>
      <c r="J2217" s="1" t="str">
        <f t="shared" si="169"/>
        <v>Till</v>
      </c>
      <c r="K2217" s="1" t="str">
        <f t="shared" si="170"/>
        <v>&lt;2 micron</v>
      </c>
      <c r="L2217">
        <v>0.1</v>
      </c>
      <c r="M2217">
        <v>2.77</v>
      </c>
      <c r="N2217">
        <v>2</v>
      </c>
      <c r="O2217">
        <v>340</v>
      </c>
      <c r="P2217">
        <v>1</v>
      </c>
      <c r="Q2217">
        <v>1</v>
      </c>
      <c r="R2217">
        <v>0.24</v>
      </c>
      <c r="S2217">
        <v>0.25</v>
      </c>
      <c r="T2217">
        <v>27</v>
      </c>
      <c r="U2217">
        <v>48</v>
      </c>
      <c r="V2217">
        <v>99</v>
      </c>
      <c r="W2217">
        <v>5.05</v>
      </c>
      <c r="X2217">
        <v>5</v>
      </c>
      <c r="Y2217">
        <v>0.5</v>
      </c>
      <c r="Z2217">
        <v>0.47</v>
      </c>
      <c r="AA2217">
        <v>30</v>
      </c>
      <c r="AB2217">
        <v>1.85</v>
      </c>
      <c r="AC2217">
        <v>845</v>
      </c>
      <c r="AD2217">
        <v>0.5</v>
      </c>
      <c r="AE2217">
        <v>0.51</v>
      </c>
      <c r="AF2217">
        <v>38</v>
      </c>
      <c r="AH2217">
        <v>12</v>
      </c>
      <c r="AI2217">
        <v>1</v>
      </c>
      <c r="AJ2217">
        <v>7</v>
      </c>
      <c r="AK2217">
        <v>6</v>
      </c>
      <c r="AL2217">
        <v>0.05</v>
      </c>
      <c r="AN2217">
        <v>5</v>
      </c>
      <c r="AO2217">
        <v>40</v>
      </c>
      <c r="AQ2217">
        <v>64</v>
      </c>
    </row>
    <row r="2218" spans="1:43" x14ac:dyDescent="0.25">
      <c r="A2218" t="s">
        <v>7733</v>
      </c>
      <c r="B2218" t="s">
        <v>7734</v>
      </c>
      <c r="C2218" s="1" t="str">
        <f t="shared" si="171"/>
        <v>21:0102</v>
      </c>
      <c r="D2218" s="1" t="str">
        <f t="shared" si="172"/>
        <v>21:0059</v>
      </c>
      <c r="E2218" t="s">
        <v>7735</v>
      </c>
      <c r="F2218" t="s">
        <v>7736</v>
      </c>
      <c r="H2218">
        <v>67.058603899999994</v>
      </c>
      <c r="I2218">
        <v>-113.4066535</v>
      </c>
      <c r="J2218" s="1" t="str">
        <f t="shared" si="169"/>
        <v>Till</v>
      </c>
      <c r="K2218" s="1" t="str">
        <f t="shared" si="170"/>
        <v>&lt;2 micron</v>
      </c>
      <c r="L2218">
        <v>0.1</v>
      </c>
      <c r="M2218">
        <v>2.93</v>
      </c>
      <c r="N2218">
        <v>18</v>
      </c>
      <c r="O2218">
        <v>290</v>
      </c>
      <c r="P2218">
        <v>1</v>
      </c>
      <c r="Q2218">
        <v>1</v>
      </c>
      <c r="R2218">
        <v>0.39</v>
      </c>
      <c r="S2218">
        <v>0.25</v>
      </c>
      <c r="T2218">
        <v>30</v>
      </c>
      <c r="U2218">
        <v>60</v>
      </c>
      <c r="V2218">
        <v>189</v>
      </c>
      <c r="W2218">
        <v>5.64</v>
      </c>
      <c r="X2218">
        <v>10</v>
      </c>
      <c r="Y2218">
        <v>0.5</v>
      </c>
      <c r="Z2218">
        <v>0.37</v>
      </c>
      <c r="AA2218">
        <v>40</v>
      </c>
      <c r="AB2218">
        <v>1.62</v>
      </c>
      <c r="AC2218">
        <v>580</v>
      </c>
      <c r="AD2218">
        <v>0.5</v>
      </c>
      <c r="AE2218">
        <v>0.64</v>
      </c>
      <c r="AF2218">
        <v>44</v>
      </c>
      <c r="AH2218">
        <v>50</v>
      </c>
      <c r="AI2218">
        <v>1</v>
      </c>
      <c r="AJ2218">
        <v>11</v>
      </c>
      <c r="AK2218">
        <v>11</v>
      </c>
      <c r="AL2218">
        <v>0.09</v>
      </c>
      <c r="AN2218">
        <v>5</v>
      </c>
      <c r="AO2218">
        <v>65</v>
      </c>
      <c r="AQ2218">
        <v>112</v>
      </c>
    </row>
    <row r="2219" spans="1:43" x14ac:dyDescent="0.25">
      <c r="A2219" t="s">
        <v>7737</v>
      </c>
      <c r="B2219" t="s">
        <v>7738</v>
      </c>
      <c r="C2219" s="1" t="str">
        <f t="shared" si="171"/>
        <v>21:0102</v>
      </c>
      <c r="D2219" s="1" t="str">
        <f t="shared" si="172"/>
        <v>21:0059</v>
      </c>
      <c r="E2219" t="s">
        <v>7739</v>
      </c>
      <c r="F2219" t="s">
        <v>7740</v>
      </c>
      <c r="H2219">
        <v>67.1170142</v>
      </c>
      <c r="I2219">
        <v>-113.34363190000001</v>
      </c>
      <c r="J2219" s="1" t="str">
        <f t="shared" si="169"/>
        <v>Till</v>
      </c>
      <c r="K2219" s="1" t="str">
        <f t="shared" si="170"/>
        <v>&lt;2 micron</v>
      </c>
      <c r="L2219">
        <v>0.1</v>
      </c>
      <c r="M2219">
        <v>3.08</v>
      </c>
      <c r="N2219">
        <v>1</v>
      </c>
      <c r="O2219">
        <v>310</v>
      </c>
      <c r="P2219">
        <v>0.5</v>
      </c>
      <c r="Q2219">
        <v>1</v>
      </c>
      <c r="R2219">
        <v>0.77</v>
      </c>
      <c r="S2219">
        <v>0.25</v>
      </c>
      <c r="T2219">
        <v>14</v>
      </c>
      <c r="U2219">
        <v>53</v>
      </c>
      <c r="V2219">
        <v>56</v>
      </c>
      <c r="W2219">
        <v>4</v>
      </c>
      <c r="X2219">
        <v>10</v>
      </c>
      <c r="Y2219">
        <v>0.5</v>
      </c>
      <c r="Z2219">
        <v>0.7</v>
      </c>
      <c r="AA2219">
        <v>30</v>
      </c>
      <c r="AB2219">
        <v>1.76</v>
      </c>
      <c r="AC2219">
        <v>375</v>
      </c>
      <c r="AD2219">
        <v>0.5</v>
      </c>
      <c r="AE2219">
        <v>0.26</v>
      </c>
      <c r="AF2219">
        <v>32</v>
      </c>
      <c r="AH2219">
        <v>12</v>
      </c>
      <c r="AI2219">
        <v>1</v>
      </c>
      <c r="AJ2219">
        <v>7</v>
      </c>
      <c r="AK2219">
        <v>14</v>
      </c>
      <c r="AL2219">
        <v>0.08</v>
      </c>
      <c r="AN2219">
        <v>5</v>
      </c>
      <c r="AO2219">
        <v>51</v>
      </c>
      <c r="AQ2219">
        <v>72</v>
      </c>
    </row>
    <row r="2220" spans="1:43" x14ac:dyDescent="0.25">
      <c r="A2220" t="s">
        <v>7741</v>
      </c>
      <c r="B2220" t="s">
        <v>7742</v>
      </c>
      <c r="C2220" s="1" t="str">
        <f t="shared" si="171"/>
        <v>21:0102</v>
      </c>
      <c r="D2220" s="1" t="str">
        <f t="shared" si="172"/>
        <v>21:0059</v>
      </c>
      <c r="E2220" t="s">
        <v>7743</v>
      </c>
      <c r="F2220" t="s">
        <v>7744</v>
      </c>
      <c r="H2220">
        <v>67.112048099999996</v>
      </c>
      <c r="I2220">
        <v>-113.4809965</v>
      </c>
      <c r="J2220" s="1" t="str">
        <f t="shared" si="169"/>
        <v>Till</v>
      </c>
      <c r="K2220" s="1" t="str">
        <f t="shared" si="170"/>
        <v>&lt;2 micron</v>
      </c>
      <c r="L2220">
        <v>0.2</v>
      </c>
      <c r="M2220">
        <v>3.73</v>
      </c>
      <c r="N2220">
        <v>24</v>
      </c>
      <c r="O2220">
        <v>410</v>
      </c>
      <c r="P2220">
        <v>1.5</v>
      </c>
      <c r="Q2220">
        <v>4</v>
      </c>
      <c r="R2220">
        <v>0.41</v>
      </c>
      <c r="S2220">
        <v>0.25</v>
      </c>
      <c r="T2220">
        <v>35</v>
      </c>
      <c r="U2220">
        <v>64</v>
      </c>
      <c r="V2220">
        <v>278</v>
      </c>
      <c r="W2220">
        <v>5.98</v>
      </c>
      <c r="X2220">
        <v>10</v>
      </c>
      <c r="Y2220">
        <v>0.5</v>
      </c>
      <c r="Z2220">
        <v>0.55000000000000004</v>
      </c>
      <c r="AA2220">
        <v>60</v>
      </c>
      <c r="AB2220">
        <v>1.95</v>
      </c>
      <c r="AC2220">
        <v>885</v>
      </c>
      <c r="AD2220">
        <v>0.5</v>
      </c>
      <c r="AE2220">
        <v>0.52</v>
      </c>
      <c r="AF2220">
        <v>79</v>
      </c>
      <c r="AH2220">
        <v>62</v>
      </c>
      <c r="AI2220">
        <v>1</v>
      </c>
      <c r="AJ2220">
        <v>12</v>
      </c>
      <c r="AK2220">
        <v>15</v>
      </c>
      <c r="AL2220">
        <v>0.08</v>
      </c>
      <c r="AN2220">
        <v>5</v>
      </c>
      <c r="AO2220">
        <v>67</v>
      </c>
      <c r="AQ2220">
        <v>338</v>
      </c>
    </row>
    <row r="2221" spans="1:43" x14ac:dyDescent="0.25">
      <c r="A2221" t="s">
        <v>7745</v>
      </c>
      <c r="B2221" t="s">
        <v>7746</v>
      </c>
      <c r="C2221" s="1" t="str">
        <f t="shared" si="171"/>
        <v>21:0102</v>
      </c>
      <c r="D2221" s="1" t="str">
        <f t="shared" si="172"/>
        <v>21:0059</v>
      </c>
      <c r="E2221" t="s">
        <v>7747</v>
      </c>
      <c r="F2221" t="s">
        <v>7748</v>
      </c>
      <c r="H2221">
        <v>67.167946700000002</v>
      </c>
      <c r="I2221">
        <v>-113.4755354</v>
      </c>
      <c r="J2221" s="1" t="str">
        <f t="shared" si="169"/>
        <v>Till</v>
      </c>
      <c r="K2221" s="1" t="str">
        <f t="shared" si="170"/>
        <v>&lt;2 micron</v>
      </c>
      <c r="L2221">
        <v>0.1</v>
      </c>
      <c r="M2221">
        <v>3.81</v>
      </c>
      <c r="N2221">
        <v>1</v>
      </c>
      <c r="O2221">
        <v>230</v>
      </c>
      <c r="P2221">
        <v>1.5</v>
      </c>
      <c r="Q2221">
        <v>1</v>
      </c>
      <c r="R2221">
        <v>0.25</v>
      </c>
      <c r="S2221">
        <v>0.25</v>
      </c>
      <c r="T2221">
        <v>29</v>
      </c>
      <c r="U2221">
        <v>72</v>
      </c>
      <c r="V2221">
        <v>100</v>
      </c>
      <c r="W2221">
        <v>5.86</v>
      </c>
      <c r="X2221">
        <v>10</v>
      </c>
      <c r="Y2221">
        <v>1</v>
      </c>
      <c r="Z2221">
        <v>0.49</v>
      </c>
      <c r="AA2221">
        <v>40</v>
      </c>
      <c r="AB2221">
        <v>1.7</v>
      </c>
      <c r="AC2221">
        <v>985</v>
      </c>
      <c r="AD2221">
        <v>0.5</v>
      </c>
      <c r="AE2221">
        <v>0.46</v>
      </c>
      <c r="AF2221">
        <v>42</v>
      </c>
      <c r="AH2221">
        <v>14</v>
      </c>
      <c r="AI2221">
        <v>1</v>
      </c>
      <c r="AJ2221">
        <v>11</v>
      </c>
      <c r="AK2221">
        <v>11</v>
      </c>
      <c r="AL2221">
        <v>0.09</v>
      </c>
      <c r="AN2221">
        <v>5</v>
      </c>
      <c r="AO2221">
        <v>69</v>
      </c>
      <c r="AQ2221">
        <v>72</v>
      </c>
    </row>
    <row r="2222" spans="1:43" x14ac:dyDescent="0.25">
      <c r="A2222" t="s">
        <v>7749</v>
      </c>
      <c r="B2222" t="s">
        <v>7750</v>
      </c>
      <c r="C2222" s="1" t="str">
        <f t="shared" si="171"/>
        <v>21:0102</v>
      </c>
      <c r="D2222" s="1" t="str">
        <f t="shared" si="172"/>
        <v>21:0059</v>
      </c>
      <c r="E2222" t="s">
        <v>7751</v>
      </c>
      <c r="F2222" t="s">
        <v>7752</v>
      </c>
      <c r="H2222">
        <v>67.183812599999996</v>
      </c>
      <c r="I2222">
        <v>-112.9434554</v>
      </c>
      <c r="J2222" s="1" t="str">
        <f t="shared" si="169"/>
        <v>Till</v>
      </c>
      <c r="K2222" s="1" t="str">
        <f t="shared" si="170"/>
        <v>&lt;2 micron</v>
      </c>
      <c r="L2222">
        <v>0.1</v>
      </c>
      <c r="M2222">
        <v>3.33</v>
      </c>
      <c r="N2222">
        <v>2</v>
      </c>
      <c r="O2222">
        <v>350</v>
      </c>
      <c r="P2222">
        <v>1</v>
      </c>
      <c r="Q2222">
        <v>1</v>
      </c>
      <c r="R2222">
        <v>0.87</v>
      </c>
      <c r="S2222">
        <v>0.25</v>
      </c>
      <c r="T2222">
        <v>21</v>
      </c>
      <c r="U2222">
        <v>55</v>
      </c>
      <c r="V2222">
        <v>140</v>
      </c>
      <c r="W2222">
        <v>4.2699999999999996</v>
      </c>
      <c r="X2222">
        <v>10</v>
      </c>
      <c r="Y2222">
        <v>0.5</v>
      </c>
      <c r="Z2222">
        <v>0.69</v>
      </c>
      <c r="AA2222">
        <v>30</v>
      </c>
      <c r="AB2222">
        <v>2.6</v>
      </c>
      <c r="AC2222">
        <v>485</v>
      </c>
      <c r="AD2222">
        <v>0.5</v>
      </c>
      <c r="AE2222">
        <v>0.27</v>
      </c>
      <c r="AF2222">
        <v>41</v>
      </c>
      <c r="AH2222">
        <v>14</v>
      </c>
      <c r="AI2222">
        <v>1</v>
      </c>
      <c r="AJ2222">
        <v>7</v>
      </c>
      <c r="AK2222">
        <v>9</v>
      </c>
      <c r="AL2222">
        <v>0.06</v>
      </c>
      <c r="AN2222">
        <v>5</v>
      </c>
      <c r="AO2222">
        <v>48</v>
      </c>
      <c r="AQ2222">
        <v>88</v>
      </c>
    </row>
    <row r="2223" spans="1:43" x14ac:dyDescent="0.25">
      <c r="A2223" t="s">
        <v>7753</v>
      </c>
      <c r="B2223" t="s">
        <v>7754</v>
      </c>
      <c r="C2223" s="1" t="str">
        <f t="shared" si="171"/>
        <v>21:0102</v>
      </c>
      <c r="D2223" s="1" t="str">
        <f t="shared" si="172"/>
        <v>21:0059</v>
      </c>
      <c r="E2223" t="s">
        <v>7755</v>
      </c>
      <c r="F2223" t="s">
        <v>7756</v>
      </c>
      <c r="H2223">
        <v>67.233738099999997</v>
      </c>
      <c r="I2223">
        <v>-112.8928646</v>
      </c>
      <c r="J2223" s="1" t="str">
        <f t="shared" si="169"/>
        <v>Till</v>
      </c>
      <c r="K2223" s="1" t="str">
        <f t="shared" si="170"/>
        <v>&lt;2 micron</v>
      </c>
      <c r="L2223">
        <v>0.1</v>
      </c>
      <c r="M2223">
        <v>3.49</v>
      </c>
      <c r="N2223">
        <v>8</v>
      </c>
      <c r="O2223">
        <v>470</v>
      </c>
      <c r="P2223">
        <v>1</v>
      </c>
      <c r="Q2223">
        <v>1</v>
      </c>
      <c r="R2223">
        <v>0.44</v>
      </c>
      <c r="S2223">
        <v>0.25</v>
      </c>
      <c r="T2223">
        <v>21</v>
      </c>
      <c r="U2223">
        <v>56</v>
      </c>
      <c r="V2223">
        <v>132</v>
      </c>
      <c r="W2223">
        <v>5.07</v>
      </c>
      <c r="X2223">
        <v>10</v>
      </c>
      <c r="Y2223">
        <v>0.5</v>
      </c>
      <c r="Z2223">
        <v>0.57999999999999996</v>
      </c>
      <c r="AA2223">
        <v>30</v>
      </c>
      <c r="AB2223">
        <v>2.09</v>
      </c>
      <c r="AC2223">
        <v>490</v>
      </c>
      <c r="AD2223">
        <v>0.5</v>
      </c>
      <c r="AE2223">
        <v>0.38</v>
      </c>
      <c r="AF2223">
        <v>47</v>
      </c>
      <c r="AH2223">
        <v>34</v>
      </c>
      <c r="AI2223">
        <v>1</v>
      </c>
      <c r="AJ2223">
        <v>10</v>
      </c>
      <c r="AK2223">
        <v>8</v>
      </c>
      <c r="AL2223">
        <v>0.06</v>
      </c>
      <c r="AN2223">
        <v>5</v>
      </c>
      <c r="AO2223">
        <v>58</v>
      </c>
      <c r="AQ2223">
        <v>232</v>
      </c>
    </row>
    <row r="2224" spans="1:43" x14ac:dyDescent="0.25">
      <c r="A2224" t="s">
        <v>7757</v>
      </c>
      <c r="B2224" t="s">
        <v>7758</v>
      </c>
      <c r="C2224" s="1" t="str">
        <f t="shared" si="171"/>
        <v>21:0102</v>
      </c>
      <c r="D2224" s="1" t="str">
        <f t="shared" si="172"/>
        <v>21:0059</v>
      </c>
      <c r="E2224" t="s">
        <v>7759</v>
      </c>
      <c r="F2224" t="s">
        <v>7760</v>
      </c>
      <c r="H2224">
        <v>67.180037100000007</v>
      </c>
      <c r="I2224">
        <v>-112.7097476</v>
      </c>
      <c r="J2224" s="1" t="str">
        <f t="shared" si="169"/>
        <v>Till</v>
      </c>
      <c r="K2224" s="1" t="str">
        <f t="shared" si="170"/>
        <v>&lt;2 micron</v>
      </c>
      <c r="L2224">
        <v>0.1</v>
      </c>
      <c r="M2224">
        <v>3.26</v>
      </c>
      <c r="N2224">
        <v>2</v>
      </c>
      <c r="O2224">
        <v>380</v>
      </c>
      <c r="P2224">
        <v>1</v>
      </c>
      <c r="Q2224">
        <v>1</v>
      </c>
      <c r="R2224">
        <v>3.04</v>
      </c>
      <c r="S2224">
        <v>0.25</v>
      </c>
      <c r="T2224">
        <v>16</v>
      </c>
      <c r="U2224">
        <v>51</v>
      </c>
      <c r="V2224">
        <v>90</v>
      </c>
      <c r="W2224">
        <v>4.0599999999999996</v>
      </c>
      <c r="X2224">
        <v>10</v>
      </c>
      <c r="Y2224">
        <v>0.5</v>
      </c>
      <c r="Z2224">
        <v>0.76</v>
      </c>
      <c r="AA2224">
        <v>30</v>
      </c>
      <c r="AB2224">
        <v>3.45</v>
      </c>
      <c r="AC2224">
        <v>480</v>
      </c>
      <c r="AD2224">
        <v>0.5</v>
      </c>
      <c r="AE2224">
        <v>0.22</v>
      </c>
      <c r="AF2224">
        <v>36</v>
      </c>
      <c r="AH2224">
        <v>16</v>
      </c>
      <c r="AI2224">
        <v>1</v>
      </c>
      <c r="AJ2224">
        <v>7</v>
      </c>
      <c r="AK2224">
        <v>25</v>
      </c>
      <c r="AL2224">
        <v>0.09</v>
      </c>
      <c r="AN2224">
        <v>5</v>
      </c>
      <c r="AO2224">
        <v>54</v>
      </c>
      <c r="AQ2224">
        <v>88</v>
      </c>
    </row>
    <row r="2225" spans="1:43" x14ac:dyDescent="0.25">
      <c r="A2225" t="s">
        <v>7761</v>
      </c>
      <c r="B2225" t="s">
        <v>7762</v>
      </c>
      <c r="C2225" s="1" t="str">
        <f t="shared" si="171"/>
        <v>21:0102</v>
      </c>
      <c r="D2225" s="1" t="str">
        <f t="shared" si="172"/>
        <v>21:0059</v>
      </c>
      <c r="E2225" t="s">
        <v>7763</v>
      </c>
      <c r="F2225" t="s">
        <v>7764</v>
      </c>
      <c r="H2225">
        <v>67.233836400000001</v>
      </c>
      <c r="I2225">
        <v>-112.7466287</v>
      </c>
      <c r="J2225" s="1" t="str">
        <f t="shared" si="169"/>
        <v>Till</v>
      </c>
      <c r="K2225" s="1" t="str">
        <f t="shared" si="170"/>
        <v>&lt;2 micron</v>
      </c>
      <c r="L2225">
        <v>0.1</v>
      </c>
      <c r="M2225">
        <v>3.16</v>
      </c>
      <c r="N2225">
        <v>1</v>
      </c>
      <c r="O2225">
        <v>590</v>
      </c>
      <c r="P2225">
        <v>1</v>
      </c>
      <c r="Q2225">
        <v>1</v>
      </c>
      <c r="R2225">
        <v>0.37</v>
      </c>
      <c r="S2225">
        <v>0.25</v>
      </c>
      <c r="T2225">
        <v>17</v>
      </c>
      <c r="U2225">
        <v>53</v>
      </c>
      <c r="V2225">
        <v>108</v>
      </c>
      <c r="W2225">
        <v>4.46</v>
      </c>
      <c r="X2225">
        <v>10</v>
      </c>
      <c r="Y2225">
        <v>1</v>
      </c>
      <c r="Z2225">
        <v>0.59</v>
      </c>
      <c r="AA2225">
        <v>30</v>
      </c>
      <c r="AB2225">
        <v>2.1</v>
      </c>
      <c r="AC2225">
        <v>525</v>
      </c>
      <c r="AD2225">
        <v>0.5</v>
      </c>
      <c r="AE2225">
        <v>0.33</v>
      </c>
      <c r="AF2225">
        <v>35</v>
      </c>
      <c r="AH2225">
        <v>16</v>
      </c>
      <c r="AI2225">
        <v>1</v>
      </c>
      <c r="AJ2225">
        <v>10</v>
      </c>
      <c r="AK2225">
        <v>9</v>
      </c>
      <c r="AL2225">
        <v>0.08</v>
      </c>
      <c r="AN2225">
        <v>5</v>
      </c>
      <c r="AO2225">
        <v>63</v>
      </c>
      <c r="AQ2225">
        <v>106</v>
      </c>
    </row>
    <row r="2226" spans="1:43" x14ac:dyDescent="0.25">
      <c r="A2226" t="s">
        <v>7765</v>
      </c>
      <c r="B2226" t="s">
        <v>7766</v>
      </c>
      <c r="C2226" s="1" t="str">
        <f t="shared" si="171"/>
        <v>21:0102</v>
      </c>
      <c r="D2226" s="1" t="str">
        <f t="shared" si="172"/>
        <v>21:0059</v>
      </c>
      <c r="E2226" t="s">
        <v>7767</v>
      </c>
      <c r="F2226" t="s">
        <v>7768</v>
      </c>
      <c r="H2226">
        <v>67.150108099999997</v>
      </c>
      <c r="I2226">
        <v>-112.5322637</v>
      </c>
      <c r="J2226" s="1" t="str">
        <f t="shared" si="169"/>
        <v>Till</v>
      </c>
      <c r="K2226" s="1" t="str">
        <f t="shared" si="170"/>
        <v>&lt;2 micron</v>
      </c>
      <c r="L2226">
        <v>0.1</v>
      </c>
      <c r="M2226">
        <v>3.3</v>
      </c>
      <c r="N2226">
        <v>12</v>
      </c>
      <c r="O2226">
        <v>890</v>
      </c>
      <c r="P2226">
        <v>1.5</v>
      </c>
      <c r="Q2226">
        <v>1</v>
      </c>
      <c r="R2226">
        <v>2.09</v>
      </c>
      <c r="S2226">
        <v>0.25</v>
      </c>
      <c r="T2226">
        <v>28</v>
      </c>
      <c r="U2226">
        <v>50</v>
      </c>
      <c r="V2226">
        <v>149</v>
      </c>
      <c r="W2226">
        <v>4.1900000000000004</v>
      </c>
      <c r="X2226">
        <v>10</v>
      </c>
      <c r="Y2226">
        <v>0.5</v>
      </c>
      <c r="Z2226">
        <v>0.76</v>
      </c>
      <c r="AA2226">
        <v>30</v>
      </c>
      <c r="AB2226">
        <v>3.68</v>
      </c>
      <c r="AC2226">
        <v>850</v>
      </c>
      <c r="AD2226">
        <v>0.5</v>
      </c>
      <c r="AE2226">
        <v>0.44</v>
      </c>
      <c r="AF2226">
        <v>42</v>
      </c>
      <c r="AH2226">
        <v>68</v>
      </c>
      <c r="AI2226">
        <v>1</v>
      </c>
      <c r="AJ2226">
        <v>8</v>
      </c>
      <c r="AK2226">
        <v>11</v>
      </c>
      <c r="AL2226">
        <v>7.0000000000000007E-2</v>
      </c>
      <c r="AN2226">
        <v>5</v>
      </c>
      <c r="AO2226">
        <v>49</v>
      </c>
      <c r="AQ2226">
        <v>104</v>
      </c>
    </row>
    <row r="2227" spans="1:43" x14ac:dyDescent="0.25">
      <c r="A2227" t="s">
        <v>7769</v>
      </c>
      <c r="B2227" t="s">
        <v>7770</v>
      </c>
      <c r="C2227" s="1" t="str">
        <f t="shared" si="171"/>
        <v>21:0102</v>
      </c>
      <c r="D2227" s="1" t="str">
        <f t="shared" si="172"/>
        <v>21:0059</v>
      </c>
      <c r="E2227" t="s">
        <v>7771</v>
      </c>
      <c r="F2227" t="s">
        <v>7772</v>
      </c>
      <c r="H2227">
        <v>67.2184788</v>
      </c>
      <c r="I2227">
        <v>-112.5237448</v>
      </c>
      <c r="J2227" s="1" t="str">
        <f t="shared" si="169"/>
        <v>Till</v>
      </c>
      <c r="K2227" s="1" t="str">
        <f t="shared" si="170"/>
        <v>&lt;2 micron</v>
      </c>
      <c r="L2227">
        <v>0.1</v>
      </c>
      <c r="M2227">
        <v>3.23</v>
      </c>
      <c r="N2227">
        <v>4</v>
      </c>
      <c r="O2227">
        <v>750</v>
      </c>
      <c r="P2227">
        <v>1</v>
      </c>
      <c r="Q2227">
        <v>1</v>
      </c>
      <c r="R2227">
        <v>0.44</v>
      </c>
      <c r="S2227">
        <v>0.25</v>
      </c>
      <c r="T2227">
        <v>20</v>
      </c>
      <c r="U2227">
        <v>58</v>
      </c>
      <c r="V2227">
        <v>105</v>
      </c>
      <c r="W2227">
        <v>4.47</v>
      </c>
      <c r="X2227">
        <v>10</v>
      </c>
      <c r="Y2227">
        <v>0.5</v>
      </c>
      <c r="Z2227">
        <v>0.65</v>
      </c>
      <c r="AA2227">
        <v>30</v>
      </c>
      <c r="AB2227">
        <v>2.72</v>
      </c>
      <c r="AC2227">
        <v>780</v>
      </c>
      <c r="AD2227">
        <v>0.5</v>
      </c>
      <c r="AE2227">
        <v>0.37</v>
      </c>
      <c r="AF2227">
        <v>41</v>
      </c>
      <c r="AH2227">
        <v>24</v>
      </c>
      <c r="AI2227">
        <v>1</v>
      </c>
      <c r="AJ2227">
        <v>11</v>
      </c>
      <c r="AK2227">
        <v>8</v>
      </c>
      <c r="AL2227">
        <v>0.08</v>
      </c>
      <c r="AN2227">
        <v>5</v>
      </c>
      <c r="AO2227">
        <v>54</v>
      </c>
      <c r="AQ2227">
        <v>92</v>
      </c>
    </row>
    <row r="2228" spans="1:43" x14ac:dyDescent="0.25">
      <c r="A2228" t="s">
        <v>7773</v>
      </c>
      <c r="B2228" t="s">
        <v>7774</v>
      </c>
      <c r="C2228" s="1" t="str">
        <f t="shared" si="171"/>
        <v>21:0102</v>
      </c>
      <c r="D2228" s="1" t="str">
        <f t="shared" si="172"/>
        <v>21:0059</v>
      </c>
      <c r="E2228" t="s">
        <v>7775</v>
      </c>
      <c r="F2228" t="s">
        <v>7776</v>
      </c>
      <c r="H2228">
        <v>67.098071300000001</v>
      </c>
      <c r="I2228">
        <v>-112.5578309</v>
      </c>
      <c r="J2228" s="1" t="str">
        <f t="shared" si="169"/>
        <v>Till</v>
      </c>
      <c r="K2228" s="1" t="str">
        <f t="shared" si="170"/>
        <v>&lt;2 micron</v>
      </c>
      <c r="L2228">
        <v>0.2</v>
      </c>
      <c r="M2228">
        <v>3.66</v>
      </c>
      <c r="N2228">
        <v>14</v>
      </c>
      <c r="O2228">
        <v>580</v>
      </c>
      <c r="P2228">
        <v>1.5</v>
      </c>
      <c r="Q2228">
        <v>1</v>
      </c>
      <c r="R2228">
        <v>0.59</v>
      </c>
      <c r="S2228">
        <v>0.25</v>
      </c>
      <c r="T2228">
        <v>26</v>
      </c>
      <c r="U2228">
        <v>58</v>
      </c>
      <c r="V2228">
        <v>141</v>
      </c>
      <c r="W2228">
        <v>4.66</v>
      </c>
      <c r="X2228">
        <v>10</v>
      </c>
      <c r="Y2228">
        <v>0.5</v>
      </c>
      <c r="Z2228">
        <v>0.6</v>
      </c>
      <c r="AA2228">
        <v>40</v>
      </c>
      <c r="AB2228">
        <v>3.83</v>
      </c>
      <c r="AC2228">
        <v>570</v>
      </c>
      <c r="AD2228">
        <v>0.5</v>
      </c>
      <c r="AE2228">
        <v>0.41</v>
      </c>
      <c r="AF2228">
        <v>43</v>
      </c>
      <c r="AH2228">
        <v>74</v>
      </c>
      <c r="AI2228">
        <v>1</v>
      </c>
      <c r="AJ2228">
        <v>9</v>
      </c>
      <c r="AK2228">
        <v>9</v>
      </c>
      <c r="AL2228">
        <v>0.08</v>
      </c>
      <c r="AN2228">
        <v>5</v>
      </c>
      <c r="AO2228">
        <v>57</v>
      </c>
      <c r="AQ2228">
        <v>102</v>
      </c>
    </row>
    <row r="2229" spans="1:43" x14ac:dyDescent="0.25">
      <c r="A2229" t="s">
        <v>7777</v>
      </c>
      <c r="B2229" t="s">
        <v>7778</v>
      </c>
      <c r="C2229" s="1" t="str">
        <f t="shared" si="171"/>
        <v>21:0102</v>
      </c>
      <c r="D2229" s="1" t="str">
        <f t="shared" si="172"/>
        <v>21:0059</v>
      </c>
      <c r="E2229" t="s">
        <v>7775</v>
      </c>
      <c r="F2229" t="s">
        <v>7779</v>
      </c>
      <c r="H2229">
        <v>67.098071300000001</v>
      </c>
      <c r="I2229">
        <v>-112.5578309</v>
      </c>
      <c r="J2229" s="1" t="str">
        <f t="shared" si="169"/>
        <v>Till</v>
      </c>
      <c r="K2229" s="1" t="str">
        <f t="shared" si="170"/>
        <v>&lt;2 micron</v>
      </c>
      <c r="L2229">
        <v>0.2</v>
      </c>
      <c r="M2229">
        <v>4.09</v>
      </c>
      <c r="N2229">
        <v>8</v>
      </c>
      <c r="O2229">
        <v>610</v>
      </c>
      <c r="P2229">
        <v>1.5</v>
      </c>
      <c r="Q2229">
        <v>1</v>
      </c>
      <c r="R2229">
        <v>0.64</v>
      </c>
      <c r="S2229">
        <v>0.25</v>
      </c>
      <c r="T2229">
        <v>27</v>
      </c>
      <c r="U2229">
        <v>60</v>
      </c>
      <c r="V2229">
        <v>157</v>
      </c>
      <c r="W2229">
        <v>5.32</v>
      </c>
      <c r="X2229">
        <v>10</v>
      </c>
      <c r="Y2229">
        <v>0.5</v>
      </c>
      <c r="Z2229">
        <v>0.59</v>
      </c>
      <c r="AA2229">
        <v>40</v>
      </c>
      <c r="AB2229">
        <v>4.41</v>
      </c>
      <c r="AC2229">
        <v>645</v>
      </c>
      <c r="AD2229">
        <v>0.5</v>
      </c>
      <c r="AE2229">
        <v>0.6</v>
      </c>
      <c r="AF2229">
        <v>46</v>
      </c>
      <c r="AH2229">
        <v>80</v>
      </c>
      <c r="AI2229">
        <v>1</v>
      </c>
      <c r="AJ2229">
        <v>9</v>
      </c>
      <c r="AK2229">
        <v>9</v>
      </c>
      <c r="AL2229">
        <v>0.09</v>
      </c>
      <c r="AN2229">
        <v>5</v>
      </c>
      <c r="AO2229">
        <v>59</v>
      </c>
      <c r="AQ2229">
        <v>110</v>
      </c>
    </row>
    <row r="2230" spans="1:43" x14ac:dyDescent="0.25">
      <c r="A2230" t="s">
        <v>7780</v>
      </c>
      <c r="B2230" t="s">
        <v>7781</v>
      </c>
      <c r="C2230" s="1" t="str">
        <f t="shared" si="171"/>
        <v>21:0102</v>
      </c>
      <c r="D2230" s="1" t="str">
        <f t="shared" si="172"/>
        <v>21:0059</v>
      </c>
      <c r="E2230" t="s">
        <v>7782</v>
      </c>
      <c r="F2230" t="s">
        <v>7783</v>
      </c>
      <c r="H2230">
        <v>67.038481899999994</v>
      </c>
      <c r="I2230">
        <v>-112.6558429</v>
      </c>
      <c r="J2230" s="1" t="str">
        <f t="shared" si="169"/>
        <v>Till</v>
      </c>
      <c r="K2230" s="1" t="str">
        <f t="shared" si="170"/>
        <v>&lt;2 micron</v>
      </c>
      <c r="L2230">
        <v>0.1</v>
      </c>
      <c r="M2230">
        <v>3.6</v>
      </c>
      <c r="N2230">
        <v>1</v>
      </c>
      <c r="O2230">
        <v>940</v>
      </c>
      <c r="P2230">
        <v>1.5</v>
      </c>
      <c r="Q2230">
        <v>1</v>
      </c>
      <c r="R2230">
        <v>0.68</v>
      </c>
      <c r="S2230">
        <v>0.25</v>
      </c>
      <c r="T2230">
        <v>23</v>
      </c>
      <c r="U2230">
        <v>58</v>
      </c>
      <c r="V2230">
        <v>107</v>
      </c>
      <c r="W2230">
        <v>5.2</v>
      </c>
      <c r="X2230">
        <v>10</v>
      </c>
      <c r="Y2230">
        <v>1</v>
      </c>
      <c r="Z2230">
        <v>0.33</v>
      </c>
      <c r="AA2230">
        <v>30</v>
      </c>
      <c r="AB2230">
        <v>2.77</v>
      </c>
      <c r="AC2230">
        <v>1040</v>
      </c>
      <c r="AD2230">
        <v>0.5</v>
      </c>
      <c r="AE2230">
        <v>0.61</v>
      </c>
      <c r="AF2230">
        <v>34</v>
      </c>
      <c r="AH2230">
        <v>8</v>
      </c>
      <c r="AI2230">
        <v>1</v>
      </c>
      <c r="AJ2230">
        <v>13</v>
      </c>
      <c r="AK2230">
        <v>12</v>
      </c>
      <c r="AL2230">
        <v>0.09</v>
      </c>
      <c r="AN2230">
        <v>5</v>
      </c>
      <c r="AO2230">
        <v>76</v>
      </c>
      <c r="AQ2230">
        <v>64</v>
      </c>
    </row>
    <row r="2231" spans="1:43" x14ac:dyDescent="0.25">
      <c r="A2231" t="s">
        <v>7784</v>
      </c>
      <c r="B2231" t="s">
        <v>7785</v>
      </c>
      <c r="C2231" s="1" t="str">
        <f t="shared" si="171"/>
        <v>21:0102</v>
      </c>
      <c r="D2231" s="1" t="str">
        <f t="shared" si="172"/>
        <v>21:0059</v>
      </c>
      <c r="E2231" t="s">
        <v>7786</v>
      </c>
      <c r="F2231" t="s">
        <v>7787</v>
      </c>
      <c r="H2231">
        <v>67.101434499999996</v>
      </c>
      <c r="I2231">
        <v>-112.65342</v>
      </c>
      <c r="J2231" s="1" t="str">
        <f t="shared" si="169"/>
        <v>Till</v>
      </c>
      <c r="K2231" s="1" t="str">
        <f t="shared" si="170"/>
        <v>&lt;2 micron</v>
      </c>
      <c r="L2231">
        <v>0.1</v>
      </c>
      <c r="M2231">
        <v>3.91</v>
      </c>
      <c r="N2231">
        <v>2</v>
      </c>
      <c r="O2231">
        <v>960</v>
      </c>
      <c r="P2231">
        <v>1.5</v>
      </c>
      <c r="Q2231">
        <v>4</v>
      </c>
      <c r="R2231">
        <v>0.54</v>
      </c>
      <c r="S2231">
        <v>0.25</v>
      </c>
      <c r="T2231">
        <v>22</v>
      </c>
      <c r="U2231">
        <v>63</v>
      </c>
      <c r="V2231">
        <v>138</v>
      </c>
      <c r="W2231">
        <v>5.46</v>
      </c>
      <c r="X2231">
        <v>10</v>
      </c>
      <c r="Y2231">
        <v>0.5</v>
      </c>
      <c r="Z2231">
        <v>0.54</v>
      </c>
      <c r="AA2231">
        <v>40</v>
      </c>
      <c r="AB2231">
        <v>3.22</v>
      </c>
      <c r="AC2231">
        <v>825</v>
      </c>
      <c r="AD2231">
        <v>0.5</v>
      </c>
      <c r="AE2231">
        <v>0.34</v>
      </c>
      <c r="AF2231">
        <v>42</v>
      </c>
      <c r="AH2231">
        <v>40</v>
      </c>
      <c r="AI2231">
        <v>1</v>
      </c>
      <c r="AJ2231">
        <v>11</v>
      </c>
      <c r="AK2231">
        <v>8</v>
      </c>
      <c r="AL2231">
        <v>0.09</v>
      </c>
      <c r="AN2231">
        <v>5</v>
      </c>
      <c r="AO2231">
        <v>70</v>
      </c>
      <c r="AQ2231">
        <v>96</v>
      </c>
    </row>
    <row r="2232" spans="1:43" x14ac:dyDescent="0.25">
      <c r="A2232" t="s">
        <v>7788</v>
      </c>
      <c r="B2232" t="s">
        <v>7789</v>
      </c>
      <c r="C2232" s="1" t="str">
        <f t="shared" si="171"/>
        <v>21:0102</v>
      </c>
      <c r="D2232" s="1" t="str">
        <f t="shared" si="172"/>
        <v>21:0059</v>
      </c>
      <c r="E2232" t="s">
        <v>7790</v>
      </c>
      <c r="F2232" t="s">
        <v>7791</v>
      </c>
      <c r="H2232">
        <v>67.134744799999993</v>
      </c>
      <c r="I2232">
        <v>-112.77201479999999</v>
      </c>
      <c r="J2232" s="1" t="str">
        <f t="shared" si="169"/>
        <v>Till</v>
      </c>
      <c r="K2232" s="1" t="str">
        <f t="shared" si="170"/>
        <v>&lt;2 micron</v>
      </c>
      <c r="L2232">
        <v>0.1</v>
      </c>
      <c r="M2232">
        <v>3.42</v>
      </c>
      <c r="N2232">
        <v>1</v>
      </c>
      <c r="O2232">
        <v>430</v>
      </c>
      <c r="P2232">
        <v>1</v>
      </c>
      <c r="Q2232">
        <v>1</v>
      </c>
      <c r="R2232">
        <v>0.43</v>
      </c>
      <c r="S2232">
        <v>0.25</v>
      </c>
      <c r="T2232">
        <v>18</v>
      </c>
      <c r="U2232">
        <v>57</v>
      </c>
      <c r="V2232">
        <v>90</v>
      </c>
      <c r="W2232">
        <v>4.34</v>
      </c>
      <c r="X2232">
        <v>10</v>
      </c>
      <c r="Y2232">
        <v>0.5</v>
      </c>
      <c r="Z2232">
        <v>0.77</v>
      </c>
      <c r="AA2232">
        <v>30</v>
      </c>
      <c r="AB2232">
        <v>2.33</v>
      </c>
      <c r="AC2232">
        <v>530</v>
      </c>
      <c r="AD2232">
        <v>0.5</v>
      </c>
      <c r="AE2232">
        <v>0.25</v>
      </c>
      <c r="AF2232">
        <v>43</v>
      </c>
      <c r="AH2232">
        <v>22</v>
      </c>
      <c r="AI2232">
        <v>1</v>
      </c>
      <c r="AJ2232">
        <v>7</v>
      </c>
      <c r="AK2232">
        <v>6</v>
      </c>
      <c r="AL2232">
        <v>0.06</v>
      </c>
      <c r="AN2232">
        <v>5</v>
      </c>
      <c r="AO2232">
        <v>48</v>
      </c>
      <c r="AQ2232">
        <v>100</v>
      </c>
    </row>
    <row r="2233" spans="1:43" x14ac:dyDescent="0.25">
      <c r="A2233" t="s">
        <v>7792</v>
      </c>
      <c r="B2233" t="s">
        <v>7793</v>
      </c>
      <c r="C2233" s="1" t="str">
        <f t="shared" si="171"/>
        <v>21:0102</v>
      </c>
      <c r="D2233" s="1" t="str">
        <f t="shared" si="172"/>
        <v>21:0059</v>
      </c>
      <c r="E2233" t="s">
        <v>7794</v>
      </c>
      <c r="F2233" t="s">
        <v>7795</v>
      </c>
      <c r="H2233">
        <v>67.089201099999997</v>
      </c>
      <c r="I2233">
        <v>-112.8209995</v>
      </c>
      <c r="J2233" s="1" t="str">
        <f t="shared" si="169"/>
        <v>Till</v>
      </c>
      <c r="K2233" s="1" t="str">
        <f t="shared" si="170"/>
        <v>&lt;2 micron</v>
      </c>
      <c r="L2233">
        <v>0.1</v>
      </c>
      <c r="M2233">
        <v>2.78</v>
      </c>
      <c r="N2233">
        <v>2</v>
      </c>
      <c r="O2233">
        <v>320</v>
      </c>
      <c r="P2233">
        <v>0.5</v>
      </c>
      <c r="Q2233">
        <v>1</v>
      </c>
      <c r="R2233">
        <v>1.76</v>
      </c>
      <c r="S2233">
        <v>0.25</v>
      </c>
      <c r="T2233">
        <v>14</v>
      </c>
      <c r="U2233">
        <v>48</v>
      </c>
      <c r="V2233">
        <v>72</v>
      </c>
      <c r="W2233">
        <v>3.26</v>
      </c>
      <c r="X2233">
        <v>10</v>
      </c>
      <c r="Y2233">
        <v>0.5</v>
      </c>
      <c r="Z2233">
        <v>0.72</v>
      </c>
      <c r="AA2233">
        <v>10</v>
      </c>
      <c r="AB2233">
        <v>2.66</v>
      </c>
      <c r="AC2233">
        <v>405</v>
      </c>
      <c r="AD2233">
        <v>0.5</v>
      </c>
      <c r="AE2233">
        <v>0.16</v>
      </c>
      <c r="AF2233">
        <v>32</v>
      </c>
      <c r="AH2233">
        <v>12</v>
      </c>
      <c r="AI2233">
        <v>1</v>
      </c>
      <c r="AJ2233">
        <v>5</v>
      </c>
      <c r="AK2233">
        <v>11</v>
      </c>
      <c r="AL2233">
        <v>0.04</v>
      </c>
      <c r="AN2233">
        <v>5</v>
      </c>
      <c r="AO2233">
        <v>38</v>
      </c>
      <c r="AQ2233">
        <v>64</v>
      </c>
    </row>
    <row r="2234" spans="1:43" x14ac:dyDescent="0.25">
      <c r="A2234" t="s">
        <v>7796</v>
      </c>
      <c r="B2234" t="s">
        <v>7797</v>
      </c>
      <c r="C2234" s="1" t="str">
        <f t="shared" si="171"/>
        <v>21:0102</v>
      </c>
      <c r="D2234" s="1" t="str">
        <f t="shared" si="172"/>
        <v>21:0059</v>
      </c>
      <c r="E2234" t="s">
        <v>7798</v>
      </c>
      <c r="F2234" t="s">
        <v>7799</v>
      </c>
      <c r="H2234">
        <v>67.109613699999997</v>
      </c>
      <c r="I2234">
        <v>-112.9495943</v>
      </c>
      <c r="J2234" s="1" t="str">
        <f t="shared" si="169"/>
        <v>Till</v>
      </c>
      <c r="K2234" s="1" t="str">
        <f t="shared" si="170"/>
        <v>&lt;2 micron</v>
      </c>
      <c r="L2234">
        <v>0.1</v>
      </c>
      <c r="M2234">
        <v>2.84</v>
      </c>
      <c r="N2234">
        <v>6</v>
      </c>
      <c r="O2234">
        <v>330</v>
      </c>
      <c r="P2234">
        <v>0.5</v>
      </c>
      <c r="Q2234">
        <v>1</v>
      </c>
      <c r="R2234">
        <v>1.84</v>
      </c>
      <c r="S2234">
        <v>0.25</v>
      </c>
      <c r="T2234">
        <v>18</v>
      </c>
      <c r="U2234">
        <v>50</v>
      </c>
      <c r="V2234">
        <v>99</v>
      </c>
      <c r="W2234">
        <v>4.12</v>
      </c>
      <c r="X2234">
        <v>10</v>
      </c>
      <c r="Y2234">
        <v>0.5</v>
      </c>
      <c r="Z2234">
        <v>0.57999999999999996</v>
      </c>
      <c r="AA2234">
        <v>30</v>
      </c>
      <c r="AB2234">
        <v>3.1</v>
      </c>
      <c r="AC2234">
        <v>495</v>
      </c>
      <c r="AD2234">
        <v>0.5</v>
      </c>
      <c r="AE2234">
        <v>0.28999999999999998</v>
      </c>
      <c r="AF2234">
        <v>40</v>
      </c>
      <c r="AH2234">
        <v>12</v>
      </c>
      <c r="AI2234">
        <v>1</v>
      </c>
      <c r="AJ2234">
        <v>6</v>
      </c>
      <c r="AK2234">
        <v>9</v>
      </c>
      <c r="AL2234">
        <v>0.06</v>
      </c>
      <c r="AN2234">
        <v>5</v>
      </c>
      <c r="AO2234">
        <v>42</v>
      </c>
      <c r="AQ2234">
        <v>74</v>
      </c>
    </row>
    <row r="2235" spans="1:43" x14ac:dyDescent="0.25">
      <c r="A2235" t="s">
        <v>7800</v>
      </c>
      <c r="B2235" t="s">
        <v>7801</v>
      </c>
      <c r="C2235" s="1" t="str">
        <f t="shared" si="171"/>
        <v>21:0102</v>
      </c>
      <c r="D2235" s="1" t="str">
        <f t="shared" si="172"/>
        <v>21:0059</v>
      </c>
      <c r="E2235" t="s">
        <v>7802</v>
      </c>
      <c r="F2235" t="s">
        <v>7803</v>
      </c>
      <c r="H2235">
        <v>67.045480100000006</v>
      </c>
      <c r="I2235">
        <v>-112.81645570000001</v>
      </c>
      <c r="J2235" s="1" t="str">
        <f t="shared" si="169"/>
        <v>Till</v>
      </c>
      <c r="K2235" s="1" t="str">
        <f t="shared" si="170"/>
        <v>&lt;2 micron</v>
      </c>
      <c r="L2235">
        <v>0.1</v>
      </c>
      <c r="M2235">
        <v>2.97</v>
      </c>
      <c r="N2235">
        <v>1</v>
      </c>
      <c r="O2235">
        <v>530</v>
      </c>
      <c r="P2235">
        <v>1</v>
      </c>
      <c r="Q2235">
        <v>1</v>
      </c>
      <c r="R2235">
        <v>2.78</v>
      </c>
      <c r="S2235">
        <v>0.25</v>
      </c>
      <c r="T2235">
        <v>19</v>
      </c>
      <c r="U2235">
        <v>56</v>
      </c>
      <c r="V2235">
        <v>85</v>
      </c>
      <c r="W2235">
        <v>3.88</v>
      </c>
      <c r="X2235">
        <v>10</v>
      </c>
      <c r="Y2235">
        <v>0.5</v>
      </c>
      <c r="Z2235">
        <v>0.72</v>
      </c>
      <c r="AA2235">
        <v>30</v>
      </c>
      <c r="AB2235">
        <v>3.45</v>
      </c>
      <c r="AC2235">
        <v>575</v>
      </c>
      <c r="AD2235">
        <v>0.5</v>
      </c>
      <c r="AE2235">
        <v>0.23</v>
      </c>
      <c r="AF2235">
        <v>41</v>
      </c>
      <c r="AH2235">
        <v>16</v>
      </c>
      <c r="AI2235">
        <v>1</v>
      </c>
      <c r="AJ2235">
        <v>6</v>
      </c>
      <c r="AK2235">
        <v>18</v>
      </c>
      <c r="AL2235">
        <v>7.0000000000000007E-2</v>
      </c>
      <c r="AN2235">
        <v>5</v>
      </c>
      <c r="AO2235">
        <v>48</v>
      </c>
      <c r="AQ2235">
        <v>76</v>
      </c>
    </row>
    <row r="2236" spans="1:43" x14ac:dyDescent="0.25">
      <c r="A2236" t="s">
        <v>7804</v>
      </c>
      <c r="B2236" t="s">
        <v>7805</v>
      </c>
      <c r="C2236" s="1" t="str">
        <f t="shared" si="171"/>
        <v>21:0102</v>
      </c>
      <c r="D2236" s="1" t="str">
        <f t="shared" si="172"/>
        <v>21:0059</v>
      </c>
      <c r="E2236" t="s">
        <v>7806</v>
      </c>
      <c r="F2236" t="s">
        <v>7807</v>
      </c>
      <c r="H2236">
        <v>67.063829699999999</v>
      </c>
      <c r="I2236">
        <v>-112.9487661</v>
      </c>
      <c r="J2236" s="1" t="str">
        <f t="shared" si="169"/>
        <v>Till</v>
      </c>
      <c r="K2236" s="1" t="str">
        <f t="shared" si="170"/>
        <v>&lt;2 micron</v>
      </c>
      <c r="L2236">
        <v>0.1</v>
      </c>
      <c r="M2236">
        <v>3.05</v>
      </c>
      <c r="N2236">
        <v>2</v>
      </c>
      <c r="O2236">
        <v>340</v>
      </c>
      <c r="P2236">
        <v>1</v>
      </c>
      <c r="Q2236">
        <v>1</v>
      </c>
      <c r="R2236">
        <v>1.57</v>
      </c>
      <c r="S2236">
        <v>0.25</v>
      </c>
      <c r="T2236">
        <v>16</v>
      </c>
      <c r="U2236">
        <v>56</v>
      </c>
      <c r="V2236">
        <v>73</v>
      </c>
      <c r="W2236">
        <v>4.24</v>
      </c>
      <c r="X2236">
        <v>10</v>
      </c>
      <c r="Y2236">
        <v>0.5</v>
      </c>
      <c r="Z2236">
        <v>0.66</v>
      </c>
      <c r="AA2236">
        <v>30</v>
      </c>
      <c r="AB2236">
        <v>2.76</v>
      </c>
      <c r="AC2236">
        <v>465</v>
      </c>
      <c r="AD2236">
        <v>0.5</v>
      </c>
      <c r="AE2236">
        <v>0.25</v>
      </c>
      <c r="AF2236">
        <v>39</v>
      </c>
      <c r="AH2236">
        <v>10</v>
      </c>
      <c r="AI2236">
        <v>1</v>
      </c>
      <c r="AJ2236">
        <v>6</v>
      </c>
      <c r="AK2236">
        <v>11</v>
      </c>
      <c r="AL2236">
        <v>0.05</v>
      </c>
      <c r="AN2236">
        <v>5</v>
      </c>
      <c r="AO2236">
        <v>43</v>
      </c>
      <c r="AQ2236">
        <v>70</v>
      </c>
    </row>
    <row r="2237" spans="1:43" x14ac:dyDescent="0.25">
      <c r="A2237" t="s">
        <v>7808</v>
      </c>
      <c r="B2237" t="s">
        <v>7809</v>
      </c>
      <c r="C2237" s="1" t="str">
        <f t="shared" si="171"/>
        <v>21:0102</v>
      </c>
      <c r="D2237" s="1" t="str">
        <f t="shared" si="172"/>
        <v>21:0059</v>
      </c>
      <c r="E2237" t="s">
        <v>7806</v>
      </c>
      <c r="F2237" t="s">
        <v>7810</v>
      </c>
      <c r="H2237">
        <v>67.063829699999999</v>
      </c>
      <c r="I2237">
        <v>-112.9487661</v>
      </c>
      <c r="J2237" s="1" t="str">
        <f t="shared" si="169"/>
        <v>Till</v>
      </c>
      <c r="K2237" s="1" t="str">
        <f t="shared" si="170"/>
        <v>&lt;2 micron</v>
      </c>
      <c r="L2237">
        <v>0.1</v>
      </c>
      <c r="M2237">
        <v>3.73</v>
      </c>
      <c r="N2237">
        <v>1</v>
      </c>
      <c r="O2237">
        <v>360</v>
      </c>
      <c r="P2237">
        <v>1</v>
      </c>
      <c r="Q2237">
        <v>1</v>
      </c>
      <c r="R2237">
        <v>1.7</v>
      </c>
      <c r="S2237">
        <v>0.25</v>
      </c>
      <c r="T2237">
        <v>16</v>
      </c>
      <c r="U2237">
        <v>61</v>
      </c>
      <c r="V2237">
        <v>78</v>
      </c>
      <c r="W2237">
        <v>4.8600000000000003</v>
      </c>
      <c r="X2237">
        <v>10</v>
      </c>
      <c r="Y2237">
        <v>0.5</v>
      </c>
      <c r="Z2237">
        <v>0.84</v>
      </c>
      <c r="AA2237">
        <v>30</v>
      </c>
      <c r="AB2237">
        <v>3.17</v>
      </c>
      <c r="AC2237">
        <v>525</v>
      </c>
      <c r="AD2237">
        <v>0.5</v>
      </c>
      <c r="AE2237">
        <v>0.36</v>
      </c>
      <c r="AF2237">
        <v>40</v>
      </c>
      <c r="AH2237">
        <v>10</v>
      </c>
      <c r="AI2237">
        <v>1</v>
      </c>
      <c r="AJ2237">
        <v>6</v>
      </c>
      <c r="AK2237">
        <v>12</v>
      </c>
      <c r="AL2237">
        <v>0.06</v>
      </c>
      <c r="AN2237">
        <v>5</v>
      </c>
      <c r="AO2237">
        <v>47</v>
      </c>
      <c r="AQ2237">
        <v>74</v>
      </c>
    </row>
    <row r="2238" spans="1:43" x14ac:dyDescent="0.25">
      <c r="A2238" t="s">
        <v>7811</v>
      </c>
      <c r="B2238" t="s">
        <v>7812</v>
      </c>
      <c r="C2238" s="1" t="str">
        <f t="shared" si="171"/>
        <v>21:0102</v>
      </c>
      <c r="D2238" s="1" t="str">
        <f t="shared" si="172"/>
        <v>21:0059</v>
      </c>
      <c r="E2238" t="s">
        <v>7813</v>
      </c>
      <c r="F2238" t="s">
        <v>7814</v>
      </c>
      <c r="H2238">
        <v>67.008791900000006</v>
      </c>
      <c r="I2238">
        <v>-112.8733196</v>
      </c>
      <c r="J2238" s="1" t="str">
        <f t="shared" si="169"/>
        <v>Till</v>
      </c>
      <c r="K2238" s="1" t="str">
        <f t="shared" si="170"/>
        <v>&lt;2 micron</v>
      </c>
      <c r="L2238">
        <v>0.1</v>
      </c>
      <c r="M2238">
        <v>4.3499999999999996</v>
      </c>
      <c r="N2238">
        <v>2</v>
      </c>
      <c r="O2238">
        <v>120</v>
      </c>
      <c r="P2238">
        <v>1.5</v>
      </c>
      <c r="Q2238">
        <v>1</v>
      </c>
      <c r="R2238">
        <v>0.45</v>
      </c>
      <c r="S2238">
        <v>0.25</v>
      </c>
      <c r="T2238">
        <v>38</v>
      </c>
      <c r="U2238">
        <v>107</v>
      </c>
      <c r="V2238">
        <v>126</v>
      </c>
      <c r="W2238">
        <v>6.48</v>
      </c>
      <c r="X2238">
        <v>20</v>
      </c>
      <c r="Y2238">
        <v>0.5</v>
      </c>
      <c r="Z2238">
        <v>0.48</v>
      </c>
      <c r="AA2238">
        <v>80</v>
      </c>
      <c r="AB2238">
        <v>2.17</v>
      </c>
      <c r="AC2238">
        <v>1025</v>
      </c>
      <c r="AD2238">
        <v>0.5</v>
      </c>
      <c r="AE2238">
        <v>0.66</v>
      </c>
      <c r="AF2238">
        <v>65</v>
      </c>
      <c r="AH2238">
        <v>44</v>
      </c>
      <c r="AI2238">
        <v>1</v>
      </c>
      <c r="AJ2238">
        <v>13</v>
      </c>
      <c r="AK2238">
        <v>14</v>
      </c>
      <c r="AL2238">
        <v>0.2</v>
      </c>
      <c r="AN2238">
        <v>5</v>
      </c>
      <c r="AO2238">
        <v>116</v>
      </c>
      <c r="AQ2238">
        <v>104</v>
      </c>
    </row>
    <row r="2239" spans="1:43" x14ac:dyDescent="0.25">
      <c r="A2239" t="s">
        <v>7815</v>
      </c>
      <c r="B2239" t="s">
        <v>7816</v>
      </c>
      <c r="C2239" s="1" t="str">
        <f t="shared" si="171"/>
        <v>21:0102</v>
      </c>
      <c r="D2239" s="1" t="str">
        <f t="shared" si="172"/>
        <v>21:0059</v>
      </c>
      <c r="E2239" t="s">
        <v>7817</v>
      </c>
      <c r="F2239" t="s">
        <v>7818</v>
      </c>
      <c r="H2239">
        <v>67.005304499999994</v>
      </c>
      <c r="I2239">
        <v>-112.5177229</v>
      </c>
      <c r="J2239" s="1" t="str">
        <f t="shared" si="169"/>
        <v>Till</v>
      </c>
      <c r="K2239" s="1" t="str">
        <f t="shared" si="170"/>
        <v>&lt;2 micron</v>
      </c>
      <c r="L2239">
        <v>0.1</v>
      </c>
      <c r="M2239">
        <v>4.71</v>
      </c>
      <c r="N2239">
        <v>6</v>
      </c>
      <c r="O2239">
        <v>130</v>
      </c>
      <c r="P2239">
        <v>1.5</v>
      </c>
      <c r="Q2239">
        <v>1</v>
      </c>
      <c r="R2239">
        <v>0.25</v>
      </c>
      <c r="S2239">
        <v>0.25</v>
      </c>
      <c r="T2239">
        <v>21</v>
      </c>
      <c r="U2239">
        <v>96</v>
      </c>
      <c r="V2239">
        <v>165</v>
      </c>
      <c r="W2239">
        <v>6.85</v>
      </c>
      <c r="X2239">
        <v>10</v>
      </c>
      <c r="Y2239">
        <v>0.5</v>
      </c>
      <c r="Z2239">
        <v>0.92</v>
      </c>
      <c r="AA2239">
        <v>70</v>
      </c>
      <c r="AB2239">
        <v>2.27</v>
      </c>
      <c r="AC2239">
        <v>725</v>
      </c>
      <c r="AD2239">
        <v>0.5</v>
      </c>
      <c r="AE2239">
        <v>0.71</v>
      </c>
      <c r="AF2239">
        <v>44</v>
      </c>
      <c r="AH2239">
        <v>26</v>
      </c>
      <c r="AI2239">
        <v>1</v>
      </c>
      <c r="AJ2239">
        <v>12</v>
      </c>
      <c r="AK2239">
        <v>14</v>
      </c>
      <c r="AL2239">
        <v>0.21</v>
      </c>
      <c r="AN2239">
        <v>5</v>
      </c>
      <c r="AO2239">
        <v>136</v>
      </c>
      <c r="AQ2239">
        <v>152</v>
      </c>
    </row>
    <row r="2240" spans="1:43" x14ac:dyDescent="0.25">
      <c r="A2240" t="s">
        <v>7819</v>
      </c>
      <c r="B2240" t="s">
        <v>7820</v>
      </c>
      <c r="C2240" s="1" t="str">
        <f t="shared" si="171"/>
        <v>21:0102</v>
      </c>
      <c r="D2240" s="1" t="str">
        <f t="shared" si="172"/>
        <v>21:0059</v>
      </c>
      <c r="E2240" t="s">
        <v>7821</v>
      </c>
      <c r="F2240" t="s">
        <v>7822</v>
      </c>
      <c r="H2240">
        <v>67.374563899999998</v>
      </c>
      <c r="I2240">
        <v>-113.84117190000001</v>
      </c>
      <c r="J2240" s="1" t="str">
        <f t="shared" si="169"/>
        <v>Till</v>
      </c>
      <c r="K2240" s="1" t="str">
        <f t="shared" si="170"/>
        <v>&lt;2 micron</v>
      </c>
      <c r="L2240">
        <v>0.1</v>
      </c>
      <c r="M2240">
        <v>3.32</v>
      </c>
      <c r="N2240">
        <v>10</v>
      </c>
      <c r="O2240">
        <v>330</v>
      </c>
      <c r="P2240">
        <v>0.5</v>
      </c>
      <c r="Q2240">
        <v>1</v>
      </c>
      <c r="R2240">
        <v>0.98</v>
      </c>
      <c r="S2240">
        <v>0.25</v>
      </c>
      <c r="T2240">
        <v>19</v>
      </c>
      <c r="U2240">
        <v>56</v>
      </c>
      <c r="V2240">
        <v>103</v>
      </c>
      <c r="W2240">
        <v>4.87</v>
      </c>
      <c r="X2240">
        <v>5</v>
      </c>
      <c r="Y2240">
        <v>0.5</v>
      </c>
      <c r="Z2240">
        <v>0.57999999999999996</v>
      </c>
      <c r="AA2240">
        <v>50</v>
      </c>
      <c r="AB2240">
        <v>1.97</v>
      </c>
      <c r="AC2240">
        <v>580</v>
      </c>
      <c r="AD2240">
        <v>0.5</v>
      </c>
      <c r="AE2240">
        <v>0.45</v>
      </c>
      <c r="AF2240">
        <v>39</v>
      </c>
      <c r="AH2240">
        <v>22</v>
      </c>
      <c r="AI2240">
        <v>1</v>
      </c>
      <c r="AJ2240">
        <v>7</v>
      </c>
      <c r="AK2240">
        <v>13</v>
      </c>
      <c r="AL2240">
        <v>0.09</v>
      </c>
      <c r="AN2240">
        <v>5</v>
      </c>
      <c r="AO2240">
        <v>56</v>
      </c>
      <c r="AQ2240">
        <v>118</v>
      </c>
    </row>
    <row r="2241" spans="1:43" x14ac:dyDescent="0.25">
      <c r="A2241" t="s">
        <v>7823</v>
      </c>
      <c r="B2241" t="s">
        <v>7824</v>
      </c>
      <c r="C2241" s="1" t="str">
        <f t="shared" si="171"/>
        <v>21:0102</v>
      </c>
      <c r="D2241" s="1" t="str">
        <f t="shared" si="172"/>
        <v>21:0059</v>
      </c>
      <c r="E2241" t="s">
        <v>7821</v>
      </c>
      <c r="F2241" t="s">
        <v>7825</v>
      </c>
      <c r="H2241">
        <v>67.374563899999998</v>
      </c>
      <c r="I2241">
        <v>-113.84117190000001</v>
      </c>
      <c r="J2241" s="1" t="str">
        <f t="shared" si="169"/>
        <v>Till</v>
      </c>
      <c r="K2241" s="1" t="str">
        <f t="shared" si="170"/>
        <v>&lt;2 micron</v>
      </c>
      <c r="L2241">
        <v>0.1</v>
      </c>
      <c r="M2241">
        <v>3.2</v>
      </c>
      <c r="N2241">
        <v>12</v>
      </c>
      <c r="O2241">
        <v>280</v>
      </c>
      <c r="P2241">
        <v>0.5</v>
      </c>
      <c r="Q2241">
        <v>1</v>
      </c>
      <c r="R2241">
        <v>0.96</v>
      </c>
      <c r="S2241">
        <v>0.25</v>
      </c>
      <c r="T2241">
        <v>19</v>
      </c>
      <c r="U2241">
        <v>58</v>
      </c>
      <c r="V2241">
        <v>102</v>
      </c>
      <c r="W2241">
        <v>4.88</v>
      </c>
      <c r="X2241">
        <v>5</v>
      </c>
      <c r="Y2241">
        <v>0.5</v>
      </c>
      <c r="Z2241">
        <v>0.49</v>
      </c>
      <c r="AA2241">
        <v>50</v>
      </c>
      <c r="AB2241">
        <v>1.92</v>
      </c>
      <c r="AC2241">
        <v>500</v>
      </c>
      <c r="AD2241">
        <v>0.5</v>
      </c>
      <c r="AE2241">
        <v>0.5</v>
      </c>
      <c r="AF2241">
        <v>40</v>
      </c>
      <c r="AH2241">
        <v>22</v>
      </c>
      <c r="AI2241">
        <v>1</v>
      </c>
      <c r="AJ2241">
        <v>7</v>
      </c>
      <c r="AK2241">
        <v>13</v>
      </c>
      <c r="AL2241">
        <v>0.09</v>
      </c>
      <c r="AN2241">
        <v>5</v>
      </c>
      <c r="AO2241">
        <v>56</v>
      </c>
      <c r="AQ2241">
        <v>110</v>
      </c>
    </row>
    <row r="2242" spans="1:43" x14ac:dyDescent="0.25">
      <c r="A2242" t="s">
        <v>7826</v>
      </c>
      <c r="B2242" t="s">
        <v>7827</v>
      </c>
      <c r="C2242" s="1" t="str">
        <f t="shared" si="171"/>
        <v>21:0102</v>
      </c>
      <c r="D2242" s="1" t="str">
        <f t="shared" si="172"/>
        <v>21:0059</v>
      </c>
      <c r="E2242" t="s">
        <v>7828</v>
      </c>
      <c r="F2242" t="s">
        <v>7829</v>
      </c>
      <c r="H2242">
        <v>67.439668900000001</v>
      </c>
      <c r="I2242">
        <v>-112.3432593</v>
      </c>
      <c r="J2242" s="1" t="str">
        <f t="shared" si="169"/>
        <v>Till</v>
      </c>
      <c r="K2242" s="1" t="str">
        <f t="shared" si="170"/>
        <v>&lt;2 micron</v>
      </c>
      <c r="L2242">
        <v>0.1</v>
      </c>
      <c r="M2242">
        <v>3.69</v>
      </c>
      <c r="N2242">
        <v>12</v>
      </c>
      <c r="O2242">
        <v>990</v>
      </c>
      <c r="P2242">
        <v>0.5</v>
      </c>
      <c r="Q2242">
        <v>1</v>
      </c>
      <c r="R2242">
        <v>1.51</v>
      </c>
      <c r="S2242">
        <v>0.25</v>
      </c>
      <c r="T2242">
        <v>27</v>
      </c>
      <c r="U2242">
        <v>69</v>
      </c>
      <c r="V2242">
        <v>141</v>
      </c>
      <c r="W2242">
        <v>4.9800000000000004</v>
      </c>
      <c r="X2242">
        <v>5</v>
      </c>
      <c r="Y2242">
        <v>0.5</v>
      </c>
      <c r="Z2242">
        <v>0.72</v>
      </c>
      <c r="AA2242">
        <v>40</v>
      </c>
      <c r="AB2242">
        <v>3.67</v>
      </c>
      <c r="AC2242">
        <v>815</v>
      </c>
      <c r="AD2242">
        <v>0.5</v>
      </c>
      <c r="AE2242">
        <v>0.44</v>
      </c>
      <c r="AF2242">
        <v>63</v>
      </c>
      <c r="AH2242">
        <v>44</v>
      </c>
      <c r="AI2242">
        <v>1</v>
      </c>
      <c r="AJ2242">
        <v>8</v>
      </c>
      <c r="AK2242">
        <v>15</v>
      </c>
      <c r="AL2242">
        <v>0.11</v>
      </c>
      <c r="AN2242">
        <v>5</v>
      </c>
      <c r="AO2242">
        <v>65</v>
      </c>
      <c r="AQ2242">
        <v>142</v>
      </c>
    </row>
    <row r="2243" spans="1:43" x14ac:dyDescent="0.25">
      <c r="A2243" t="s">
        <v>7830</v>
      </c>
      <c r="B2243" t="s">
        <v>7831</v>
      </c>
      <c r="C2243" s="1" t="str">
        <f t="shared" si="171"/>
        <v>21:0102</v>
      </c>
      <c r="D2243" s="1" t="str">
        <f t="shared" si="172"/>
        <v>21:0059</v>
      </c>
      <c r="E2243" t="s">
        <v>7832</v>
      </c>
      <c r="F2243" t="s">
        <v>7833</v>
      </c>
      <c r="H2243">
        <v>67.494876300000001</v>
      </c>
      <c r="I2243">
        <v>-112.4506391</v>
      </c>
      <c r="J2243" s="1" t="str">
        <f t="shared" si="169"/>
        <v>Till</v>
      </c>
      <c r="K2243" s="1" t="str">
        <f t="shared" si="170"/>
        <v>&lt;2 micron</v>
      </c>
      <c r="L2243">
        <v>0.1</v>
      </c>
      <c r="M2243">
        <v>3.85</v>
      </c>
      <c r="N2243">
        <v>12</v>
      </c>
      <c r="O2243">
        <v>680</v>
      </c>
      <c r="P2243">
        <v>1</v>
      </c>
      <c r="Q2243">
        <v>1</v>
      </c>
      <c r="R2243">
        <v>0.49</v>
      </c>
      <c r="S2243">
        <v>0.25</v>
      </c>
      <c r="T2243">
        <v>29</v>
      </c>
      <c r="U2243">
        <v>90</v>
      </c>
      <c r="V2243">
        <v>184</v>
      </c>
      <c r="W2243">
        <v>6.54</v>
      </c>
      <c r="X2243">
        <v>10</v>
      </c>
      <c r="Y2243">
        <v>0.5</v>
      </c>
      <c r="Z2243">
        <v>0.55000000000000004</v>
      </c>
      <c r="AA2243">
        <v>40</v>
      </c>
      <c r="AB2243">
        <v>2.91</v>
      </c>
      <c r="AC2243">
        <v>510</v>
      </c>
      <c r="AD2243">
        <v>0.5</v>
      </c>
      <c r="AE2243">
        <v>0.56999999999999995</v>
      </c>
      <c r="AF2243">
        <v>58</v>
      </c>
      <c r="AH2243">
        <v>24</v>
      </c>
      <c r="AI2243">
        <v>1</v>
      </c>
      <c r="AJ2243">
        <v>14</v>
      </c>
      <c r="AK2243">
        <v>10</v>
      </c>
      <c r="AL2243">
        <v>0.16</v>
      </c>
      <c r="AN2243">
        <v>5</v>
      </c>
      <c r="AO2243">
        <v>118</v>
      </c>
      <c r="AQ2243">
        <v>134</v>
      </c>
    </row>
    <row r="2244" spans="1:43" x14ac:dyDescent="0.25">
      <c r="A2244" t="s">
        <v>7834</v>
      </c>
      <c r="B2244" t="s">
        <v>7835</v>
      </c>
      <c r="C2244" s="1" t="str">
        <f t="shared" si="171"/>
        <v>21:0102</v>
      </c>
      <c r="D2244" s="1" t="str">
        <f t="shared" si="172"/>
        <v>21:0059</v>
      </c>
      <c r="E2244" t="s">
        <v>7836</v>
      </c>
      <c r="F2244" t="s">
        <v>7837</v>
      </c>
      <c r="H2244">
        <v>67.495604200000002</v>
      </c>
      <c r="I2244">
        <v>-112.15801519999999</v>
      </c>
      <c r="J2244" s="1" t="str">
        <f t="shared" si="169"/>
        <v>Till</v>
      </c>
      <c r="K2244" s="1" t="str">
        <f t="shared" si="170"/>
        <v>&lt;2 micron</v>
      </c>
      <c r="L2244">
        <v>0.1</v>
      </c>
      <c r="M2244">
        <v>4.37</v>
      </c>
      <c r="N2244">
        <v>14</v>
      </c>
      <c r="O2244">
        <v>450</v>
      </c>
      <c r="P2244">
        <v>1</v>
      </c>
      <c r="Q2244">
        <v>1</v>
      </c>
      <c r="R2244">
        <v>0.28000000000000003</v>
      </c>
      <c r="S2244">
        <v>0.25</v>
      </c>
      <c r="T2244">
        <v>21</v>
      </c>
      <c r="U2244">
        <v>92</v>
      </c>
      <c r="V2244">
        <v>166</v>
      </c>
      <c r="W2244">
        <v>6.02</v>
      </c>
      <c r="X2244">
        <v>10</v>
      </c>
      <c r="Y2244">
        <v>0.5</v>
      </c>
      <c r="Z2244">
        <v>0.78</v>
      </c>
      <c r="AA2244">
        <v>50</v>
      </c>
      <c r="AB2244">
        <v>2.2799999999999998</v>
      </c>
      <c r="AC2244">
        <v>680</v>
      </c>
      <c r="AD2244">
        <v>0.5</v>
      </c>
      <c r="AE2244">
        <v>0.6</v>
      </c>
      <c r="AF2244">
        <v>52</v>
      </c>
      <c r="AH2244">
        <v>44</v>
      </c>
      <c r="AI2244">
        <v>1</v>
      </c>
      <c r="AJ2244">
        <v>11</v>
      </c>
      <c r="AK2244">
        <v>14</v>
      </c>
      <c r="AL2244">
        <v>0.14000000000000001</v>
      </c>
      <c r="AN2244">
        <v>5</v>
      </c>
      <c r="AO2244">
        <v>94</v>
      </c>
      <c r="AQ2244">
        <v>230</v>
      </c>
    </row>
    <row r="2245" spans="1:43" x14ac:dyDescent="0.25">
      <c r="A2245" t="s">
        <v>7838</v>
      </c>
      <c r="B2245" t="s">
        <v>7839</v>
      </c>
      <c r="C2245" s="1" t="str">
        <f t="shared" si="171"/>
        <v>21:0102</v>
      </c>
      <c r="D2245" s="1" t="str">
        <f t="shared" si="172"/>
        <v>21:0059</v>
      </c>
      <c r="E2245" t="s">
        <v>7840</v>
      </c>
      <c r="F2245" t="s">
        <v>7841</v>
      </c>
      <c r="H2245">
        <v>67.402296399999997</v>
      </c>
      <c r="I2245">
        <v>-112.170182</v>
      </c>
      <c r="J2245" s="1" t="str">
        <f t="shared" si="169"/>
        <v>Till</v>
      </c>
      <c r="K2245" s="1" t="str">
        <f t="shared" si="170"/>
        <v>&lt;2 micron</v>
      </c>
      <c r="L2245">
        <v>0.1</v>
      </c>
      <c r="M2245">
        <v>4.04</v>
      </c>
      <c r="N2245">
        <v>16</v>
      </c>
      <c r="O2245">
        <v>530</v>
      </c>
      <c r="P2245">
        <v>0.5</v>
      </c>
      <c r="Q2245">
        <v>1</v>
      </c>
      <c r="R2245">
        <v>0.56000000000000005</v>
      </c>
      <c r="S2245">
        <v>0.25</v>
      </c>
      <c r="T2245">
        <v>23</v>
      </c>
      <c r="U2245">
        <v>105</v>
      </c>
      <c r="V2245">
        <v>257</v>
      </c>
      <c r="W2245">
        <v>6.32</v>
      </c>
      <c r="X2245">
        <v>10</v>
      </c>
      <c r="Y2245">
        <v>0.5</v>
      </c>
      <c r="Z2245">
        <v>0.61</v>
      </c>
      <c r="AA2245">
        <v>50</v>
      </c>
      <c r="AB2245">
        <v>2.91</v>
      </c>
      <c r="AC2245">
        <v>685</v>
      </c>
      <c r="AD2245">
        <v>0.5</v>
      </c>
      <c r="AE2245">
        <v>0.81</v>
      </c>
      <c r="AF2245">
        <v>52</v>
      </c>
      <c r="AH2245">
        <v>24</v>
      </c>
      <c r="AI2245">
        <v>1</v>
      </c>
      <c r="AJ2245">
        <v>13</v>
      </c>
      <c r="AK2245">
        <v>16</v>
      </c>
      <c r="AL2245">
        <v>0.17</v>
      </c>
      <c r="AN2245">
        <v>5</v>
      </c>
      <c r="AO2245">
        <v>118</v>
      </c>
      <c r="AQ2245">
        <v>184</v>
      </c>
    </row>
    <row r="2246" spans="1:43" x14ac:dyDescent="0.25">
      <c r="A2246" t="s">
        <v>7842</v>
      </c>
      <c r="B2246" t="s">
        <v>7843</v>
      </c>
      <c r="C2246" s="1" t="str">
        <f t="shared" si="171"/>
        <v>21:0102</v>
      </c>
      <c r="D2246" s="1" t="str">
        <f t="shared" si="172"/>
        <v>21:0059</v>
      </c>
      <c r="E2246" t="s">
        <v>7844</v>
      </c>
      <c r="F2246" t="s">
        <v>7845</v>
      </c>
      <c r="H2246">
        <v>67.371826999999996</v>
      </c>
      <c r="I2246">
        <v>-112.0243852</v>
      </c>
      <c r="J2246" s="1" t="str">
        <f t="shared" si="169"/>
        <v>Till</v>
      </c>
      <c r="K2246" s="1" t="str">
        <f t="shared" si="170"/>
        <v>&lt;2 micron</v>
      </c>
      <c r="L2246">
        <v>0.1</v>
      </c>
      <c r="M2246">
        <v>3.95</v>
      </c>
      <c r="N2246">
        <v>2</v>
      </c>
      <c r="O2246">
        <v>60</v>
      </c>
      <c r="P2246">
        <v>1</v>
      </c>
      <c r="Q2246">
        <v>1</v>
      </c>
      <c r="R2246">
        <v>0.21</v>
      </c>
      <c r="S2246">
        <v>0.25</v>
      </c>
      <c r="T2246">
        <v>16</v>
      </c>
      <c r="U2246">
        <v>68</v>
      </c>
      <c r="V2246">
        <v>74</v>
      </c>
      <c r="W2246">
        <v>5.0999999999999996</v>
      </c>
      <c r="X2246">
        <v>10</v>
      </c>
      <c r="Y2246">
        <v>0.5</v>
      </c>
      <c r="Z2246">
        <v>0.23</v>
      </c>
      <c r="AA2246">
        <v>40</v>
      </c>
      <c r="AB2246">
        <v>1.01</v>
      </c>
      <c r="AC2246">
        <v>490</v>
      </c>
      <c r="AD2246">
        <v>0.5</v>
      </c>
      <c r="AE2246">
        <v>0.74</v>
      </c>
      <c r="AF2246">
        <v>23</v>
      </c>
      <c r="AH2246">
        <v>26</v>
      </c>
      <c r="AI2246">
        <v>1</v>
      </c>
      <c r="AJ2246">
        <v>6</v>
      </c>
      <c r="AK2246">
        <v>15</v>
      </c>
      <c r="AL2246">
        <v>0.21</v>
      </c>
      <c r="AN2246">
        <v>5</v>
      </c>
      <c r="AO2246">
        <v>107</v>
      </c>
      <c r="AQ2246">
        <v>80</v>
      </c>
    </row>
    <row r="2247" spans="1:43" x14ac:dyDescent="0.25">
      <c r="A2247" t="s">
        <v>7846</v>
      </c>
      <c r="B2247" t="s">
        <v>7847</v>
      </c>
      <c r="C2247" s="1" t="str">
        <f t="shared" si="171"/>
        <v>21:0102</v>
      </c>
      <c r="D2247" s="1" t="str">
        <f t="shared" si="172"/>
        <v>21:0059</v>
      </c>
      <c r="E2247" t="s">
        <v>7848</v>
      </c>
      <c r="F2247" t="s">
        <v>7849</v>
      </c>
      <c r="H2247">
        <v>67.285653199999999</v>
      </c>
      <c r="I2247">
        <v>-112.2251631</v>
      </c>
      <c r="J2247" s="1" t="str">
        <f t="shared" si="169"/>
        <v>Till</v>
      </c>
      <c r="K2247" s="1" t="str">
        <f t="shared" si="170"/>
        <v>&lt;2 micron</v>
      </c>
      <c r="L2247">
        <v>0.1</v>
      </c>
      <c r="M2247">
        <v>4.74</v>
      </c>
      <c r="N2247">
        <v>8</v>
      </c>
      <c r="O2247">
        <v>110</v>
      </c>
      <c r="P2247">
        <v>1.5</v>
      </c>
      <c r="Q2247">
        <v>2</v>
      </c>
      <c r="R2247">
        <v>0.23</v>
      </c>
      <c r="S2247">
        <v>0.25</v>
      </c>
      <c r="T2247">
        <v>20</v>
      </c>
      <c r="U2247">
        <v>77</v>
      </c>
      <c r="V2247">
        <v>131</v>
      </c>
      <c r="W2247">
        <v>7.01</v>
      </c>
      <c r="X2247">
        <v>10</v>
      </c>
      <c r="Y2247">
        <v>0.5</v>
      </c>
      <c r="Z2247">
        <v>0.28999999999999998</v>
      </c>
      <c r="AA2247">
        <v>40</v>
      </c>
      <c r="AB2247">
        <v>1.44</v>
      </c>
      <c r="AC2247">
        <v>600</v>
      </c>
      <c r="AD2247">
        <v>1</v>
      </c>
      <c r="AE2247">
        <v>0.56999999999999995</v>
      </c>
      <c r="AF2247">
        <v>29</v>
      </c>
      <c r="AH2247">
        <v>16</v>
      </c>
      <c r="AI2247">
        <v>1</v>
      </c>
      <c r="AJ2247">
        <v>7</v>
      </c>
      <c r="AK2247">
        <v>14</v>
      </c>
      <c r="AL2247">
        <v>0.24</v>
      </c>
      <c r="AN2247">
        <v>5</v>
      </c>
      <c r="AO2247">
        <v>143</v>
      </c>
      <c r="AQ2247">
        <v>92</v>
      </c>
    </row>
    <row r="2248" spans="1:43" x14ac:dyDescent="0.25">
      <c r="A2248" t="s">
        <v>7850</v>
      </c>
      <c r="B2248" t="s">
        <v>7851</v>
      </c>
      <c r="C2248" s="1" t="str">
        <f t="shared" ref="C2248:C2279" si="173">HYPERLINK("http://geochem.nrcan.gc.ca/cdogs/content/bdl/bdl210102_e.htm", "21:0102")</f>
        <v>21:0102</v>
      </c>
      <c r="D2248" s="1" t="str">
        <f t="shared" ref="D2248:D2279" si="174">HYPERLINK("http://geochem.nrcan.gc.ca/cdogs/content/svy/svy210059_e.htm", "21:0059")</f>
        <v>21:0059</v>
      </c>
      <c r="E2248" t="s">
        <v>7852</v>
      </c>
      <c r="F2248" t="s">
        <v>7853</v>
      </c>
      <c r="H2248">
        <v>67.292491400000003</v>
      </c>
      <c r="I2248">
        <v>-112.0404044</v>
      </c>
      <c r="J2248" s="1" t="str">
        <f t="shared" si="169"/>
        <v>Till</v>
      </c>
      <c r="K2248" s="1" t="str">
        <f t="shared" si="170"/>
        <v>&lt;2 micron</v>
      </c>
      <c r="L2248">
        <v>0.1</v>
      </c>
      <c r="M2248">
        <v>4.4800000000000004</v>
      </c>
      <c r="N2248">
        <v>4</v>
      </c>
      <c r="O2248">
        <v>90</v>
      </c>
      <c r="P2248">
        <v>1</v>
      </c>
      <c r="Q2248">
        <v>1</v>
      </c>
      <c r="R2248">
        <v>0.22</v>
      </c>
      <c r="S2248">
        <v>0.25</v>
      </c>
      <c r="T2248">
        <v>19</v>
      </c>
      <c r="U2248">
        <v>66</v>
      </c>
      <c r="V2248">
        <v>107</v>
      </c>
      <c r="W2248">
        <v>5.7</v>
      </c>
      <c r="X2248">
        <v>10</v>
      </c>
      <c r="Y2248">
        <v>0.5</v>
      </c>
      <c r="Z2248">
        <v>0.35</v>
      </c>
      <c r="AA2248">
        <v>40</v>
      </c>
      <c r="AB2248">
        <v>1.47</v>
      </c>
      <c r="AC2248">
        <v>650</v>
      </c>
      <c r="AD2248">
        <v>1</v>
      </c>
      <c r="AE2248">
        <v>0.38</v>
      </c>
      <c r="AF2248">
        <v>29</v>
      </c>
      <c r="AH2248">
        <v>20</v>
      </c>
      <c r="AI2248">
        <v>1</v>
      </c>
      <c r="AJ2248">
        <v>6</v>
      </c>
      <c r="AK2248">
        <v>15</v>
      </c>
      <c r="AL2248">
        <v>0.21</v>
      </c>
      <c r="AN2248">
        <v>5</v>
      </c>
      <c r="AO2248">
        <v>99</v>
      </c>
      <c r="AQ2248">
        <v>100</v>
      </c>
    </row>
    <row r="2249" spans="1:43" x14ac:dyDescent="0.25">
      <c r="A2249" t="s">
        <v>7854</v>
      </c>
      <c r="B2249" t="s">
        <v>7855</v>
      </c>
      <c r="C2249" s="1" t="str">
        <f t="shared" si="173"/>
        <v>21:0102</v>
      </c>
      <c r="D2249" s="1" t="str">
        <f t="shared" si="174"/>
        <v>21:0059</v>
      </c>
      <c r="E2249" t="s">
        <v>7852</v>
      </c>
      <c r="F2249" t="s">
        <v>7856</v>
      </c>
      <c r="H2249">
        <v>67.292491400000003</v>
      </c>
      <c r="I2249">
        <v>-112.0404044</v>
      </c>
      <c r="J2249" s="1" t="str">
        <f t="shared" si="169"/>
        <v>Till</v>
      </c>
      <c r="K2249" s="1" t="str">
        <f t="shared" si="170"/>
        <v>&lt;2 micron</v>
      </c>
      <c r="L2249">
        <v>0.1</v>
      </c>
      <c r="M2249">
        <v>4.97</v>
      </c>
      <c r="N2249">
        <v>1</v>
      </c>
      <c r="O2249">
        <v>90</v>
      </c>
      <c r="P2249">
        <v>1</v>
      </c>
      <c r="Q2249">
        <v>1</v>
      </c>
      <c r="R2249">
        <v>0.3</v>
      </c>
      <c r="S2249">
        <v>0.25</v>
      </c>
      <c r="T2249">
        <v>20</v>
      </c>
      <c r="U2249">
        <v>65</v>
      </c>
      <c r="V2249">
        <v>102</v>
      </c>
      <c r="W2249">
        <v>6.17</v>
      </c>
      <c r="X2249">
        <v>10</v>
      </c>
      <c r="Y2249">
        <v>1</v>
      </c>
      <c r="Z2249">
        <v>0.41</v>
      </c>
      <c r="AA2249">
        <v>40</v>
      </c>
      <c r="AB2249">
        <v>1.63</v>
      </c>
      <c r="AC2249">
        <v>700</v>
      </c>
      <c r="AD2249">
        <v>0.5</v>
      </c>
      <c r="AE2249">
        <v>0.43</v>
      </c>
      <c r="AF2249">
        <v>35</v>
      </c>
      <c r="AH2249">
        <v>18</v>
      </c>
      <c r="AI2249">
        <v>1</v>
      </c>
      <c r="AJ2249">
        <v>7</v>
      </c>
      <c r="AK2249">
        <v>17</v>
      </c>
      <c r="AL2249">
        <v>0.24</v>
      </c>
      <c r="AN2249">
        <v>5</v>
      </c>
      <c r="AO2249">
        <v>96</v>
      </c>
      <c r="AQ2249">
        <v>100</v>
      </c>
    </row>
    <row r="2250" spans="1:43" x14ac:dyDescent="0.25">
      <c r="A2250" t="s">
        <v>7857</v>
      </c>
      <c r="B2250" t="s">
        <v>7858</v>
      </c>
      <c r="C2250" s="1" t="str">
        <f t="shared" si="173"/>
        <v>21:0102</v>
      </c>
      <c r="D2250" s="1" t="str">
        <f t="shared" si="174"/>
        <v>21:0059</v>
      </c>
      <c r="E2250" t="s">
        <v>7859</v>
      </c>
      <c r="F2250" t="s">
        <v>7860</v>
      </c>
      <c r="H2250">
        <v>67.266249099999996</v>
      </c>
      <c r="I2250">
        <v>-112.4589098</v>
      </c>
      <c r="J2250" s="1" t="str">
        <f t="shared" si="169"/>
        <v>Till</v>
      </c>
      <c r="K2250" s="1" t="str">
        <f t="shared" si="170"/>
        <v>&lt;2 micron</v>
      </c>
      <c r="L2250">
        <v>0.1</v>
      </c>
      <c r="M2250">
        <v>3.93</v>
      </c>
      <c r="N2250">
        <v>20</v>
      </c>
      <c r="O2250">
        <v>1330</v>
      </c>
      <c r="P2250">
        <v>1</v>
      </c>
      <c r="Q2250">
        <v>1</v>
      </c>
      <c r="R2250">
        <v>0.83</v>
      </c>
      <c r="S2250">
        <v>0.25</v>
      </c>
      <c r="T2250">
        <v>26</v>
      </c>
      <c r="U2250">
        <v>67</v>
      </c>
      <c r="V2250">
        <v>133</v>
      </c>
      <c r="W2250">
        <v>5.55</v>
      </c>
      <c r="X2250">
        <v>5</v>
      </c>
      <c r="Y2250">
        <v>0.5</v>
      </c>
      <c r="Z2250">
        <v>0.57999999999999996</v>
      </c>
      <c r="AA2250">
        <v>40</v>
      </c>
      <c r="AB2250">
        <v>4.1100000000000003</v>
      </c>
      <c r="AC2250">
        <v>1135</v>
      </c>
      <c r="AD2250">
        <v>0.5</v>
      </c>
      <c r="AE2250">
        <v>0.52</v>
      </c>
      <c r="AF2250">
        <v>44</v>
      </c>
      <c r="AH2250">
        <v>48</v>
      </c>
      <c r="AI2250">
        <v>1</v>
      </c>
      <c r="AJ2250">
        <v>12</v>
      </c>
      <c r="AK2250">
        <v>10</v>
      </c>
      <c r="AL2250">
        <v>0.08</v>
      </c>
      <c r="AN2250">
        <v>5</v>
      </c>
      <c r="AO2250">
        <v>77</v>
      </c>
      <c r="AQ2250">
        <v>130</v>
      </c>
    </row>
    <row r="2251" spans="1:43" x14ac:dyDescent="0.25">
      <c r="A2251" t="s">
        <v>7861</v>
      </c>
      <c r="B2251" t="s">
        <v>7862</v>
      </c>
      <c r="C2251" s="1" t="str">
        <f t="shared" si="173"/>
        <v>21:0102</v>
      </c>
      <c r="D2251" s="1" t="str">
        <f t="shared" si="174"/>
        <v>21:0059</v>
      </c>
      <c r="E2251" t="s">
        <v>7863</v>
      </c>
      <c r="F2251" t="s">
        <v>7864</v>
      </c>
      <c r="H2251">
        <v>67.351330300000001</v>
      </c>
      <c r="I2251">
        <v>-112.4025346</v>
      </c>
      <c r="J2251" s="1" t="str">
        <f t="shared" si="169"/>
        <v>Till</v>
      </c>
      <c r="K2251" s="1" t="str">
        <f t="shared" si="170"/>
        <v>&lt;2 micron</v>
      </c>
      <c r="L2251">
        <v>0.1</v>
      </c>
      <c r="M2251">
        <v>4.33</v>
      </c>
      <c r="N2251">
        <v>28</v>
      </c>
      <c r="O2251">
        <v>1150</v>
      </c>
      <c r="P2251">
        <v>1</v>
      </c>
      <c r="Q2251">
        <v>1</v>
      </c>
      <c r="R2251">
        <v>0.99</v>
      </c>
      <c r="S2251">
        <v>0.5</v>
      </c>
      <c r="T2251">
        <v>32</v>
      </c>
      <c r="U2251">
        <v>88</v>
      </c>
      <c r="V2251">
        <v>181</v>
      </c>
      <c r="W2251">
        <v>6.35</v>
      </c>
      <c r="X2251">
        <v>5</v>
      </c>
      <c r="Y2251">
        <v>0.5</v>
      </c>
      <c r="Z2251">
        <v>0.81</v>
      </c>
      <c r="AA2251">
        <v>60</v>
      </c>
      <c r="AB2251">
        <v>3.03</v>
      </c>
      <c r="AC2251">
        <v>1295</v>
      </c>
      <c r="AD2251">
        <v>0.5</v>
      </c>
      <c r="AE2251">
        <v>0.65</v>
      </c>
      <c r="AF2251">
        <v>65</v>
      </c>
      <c r="AH2251">
        <v>50</v>
      </c>
      <c r="AI2251">
        <v>1</v>
      </c>
      <c r="AJ2251">
        <v>11</v>
      </c>
      <c r="AK2251">
        <v>14</v>
      </c>
      <c r="AL2251">
        <v>0.1</v>
      </c>
      <c r="AN2251">
        <v>5</v>
      </c>
      <c r="AO2251">
        <v>81</v>
      </c>
      <c r="AQ2251">
        <v>680</v>
      </c>
    </row>
    <row r="2252" spans="1:43" x14ac:dyDescent="0.25">
      <c r="A2252" t="s">
        <v>7865</v>
      </c>
      <c r="B2252" t="s">
        <v>7866</v>
      </c>
      <c r="C2252" s="1" t="str">
        <f t="shared" si="173"/>
        <v>21:0102</v>
      </c>
      <c r="D2252" s="1" t="str">
        <f t="shared" si="174"/>
        <v>21:0059</v>
      </c>
      <c r="E2252" t="s">
        <v>7867</v>
      </c>
      <c r="F2252" t="s">
        <v>7868</v>
      </c>
      <c r="H2252">
        <v>67.3359047</v>
      </c>
      <c r="I2252">
        <v>-112.3025852</v>
      </c>
      <c r="J2252" s="1" t="str">
        <f t="shared" ref="J2252:J2317" si="175">HYPERLINK("http://geochem.nrcan.gc.ca/cdogs/content/kwd/kwd020044_e.htm", "Till")</f>
        <v>Till</v>
      </c>
      <c r="K2252" s="1" t="str">
        <f t="shared" ref="K2252:K2317" si="176">HYPERLINK("http://geochem.nrcan.gc.ca/cdogs/content/kwd/kwd080003_e.htm", "&lt;2 micron")</f>
        <v>&lt;2 micron</v>
      </c>
      <c r="L2252">
        <v>0.1</v>
      </c>
      <c r="M2252">
        <v>4.7</v>
      </c>
      <c r="N2252">
        <v>12</v>
      </c>
      <c r="O2252">
        <v>800</v>
      </c>
      <c r="P2252">
        <v>1</v>
      </c>
      <c r="Q2252">
        <v>1</v>
      </c>
      <c r="R2252">
        <v>0.45</v>
      </c>
      <c r="S2252">
        <v>0.25</v>
      </c>
      <c r="T2252">
        <v>24</v>
      </c>
      <c r="U2252">
        <v>87</v>
      </c>
      <c r="V2252">
        <v>205</v>
      </c>
      <c r="W2252">
        <v>6.17</v>
      </c>
      <c r="X2252">
        <v>5</v>
      </c>
      <c r="Y2252">
        <v>1</v>
      </c>
      <c r="Z2252">
        <v>1.04</v>
      </c>
      <c r="AA2252">
        <v>60</v>
      </c>
      <c r="AB2252">
        <v>3.74</v>
      </c>
      <c r="AC2252">
        <v>990</v>
      </c>
      <c r="AD2252">
        <v>0.5</v>
      </c>
      <c r="AE2252">
        <v>0.46</v>
      </c>
      <c r="AF2252">
        <v>52</v>
      </c>
      <c r="AH2252">
        <v>14</v>
      </c>
      <c r="AI2252">
        <v>1</v>
      </c>
      <c r="AJ2252">
        <v>14</v>
      </c>
      <c r="AK2252">
        <v>13</v>
      </c>
      <c r="AL2252">
        <v>0.14000000000000001</v>
      </c>
      <c r="AN2252">
        <v>5</v>
      </c>
      <c r="AO2252">
        <v>77</v>
      </c>
      <c r="AQ2252">
        <v>108</v>
      </c>
    </row>
    <row r="2253" spans="1:43" x14ac:dyDescent="0.25">
      <c r="A2253" t="s">
        <v>7869</v>
      </c>
      <c r="B2253" t="s">
        <v>7870</v>
      </c>
      <c r="C2253" s="1" t="str">
        <f t="shared" si="173"/>
        <v>21:0102</v>
      </c>
      <c r="D2253" s="1" t="str">
        <f t="shared" si="174"/>
        <v>21:0059</v>
      </c>
      <c r="E2253" t="s">
        <v>7871</v>
      </c>
      <c r="F2253" t="s">
        <v>7872</v>
      </c>
      <c r="H2253">
        <v>67.390086100000005</v>
      </c>
      <c r="I2253">
        <v>-112.4434687</v>
      </c>
      <c r="J2253" s="1" t="str">
        <f t="shared" si="175"/>
        <v>Till</v>
      </c>
      <c r="K2253" s="1" t="str">
        <f t="shared" si="176"/>
        <v>&lt;2 micron</v>
      </c>
      <c r="L2253">
        <v>0.1</v>
      </c>
      <c r="M2253">
        <v>4.1399999999999997</v>
      </c>
      <c r="N2253">
        <v>22</v>
      </c>
      <c r="O2253">
        <v>710</v>
      </c>
      <c r="P2253">
        <v>1</v>
      </c>
      <c r="Q2253">
        <v>1</v>
      </c>
      <c r="R2253">
        <v>2.38</v>
      </c>
      <c r="S2253">
        <v>0.25</v>
      </c>
      <c r="T2253">
        <v>21</v>
      </c>
      <c r="U2253">
        <v>89</v>
      </c>
      <c r="V2253">
        <v>158</v>
      </c>
      <c r="W2253">
        <v>5.16</v>
      </c>
      <c r="X2253">
        <v>5</v>
      </c>
      <c r="Y2253">
        <v>0.5</v>
      </c>
      <c r="Z2253">
        <v>1.01</v>
      </c>
      <c r="AA2253">
        <v>40</v>
      </c>
      <c r="AB2253">
        <v>3.99</v>
      </c>
      <c r="AC2253">
        <v>625</v>
      </c>
      <c r="AD2253">
        <v>0.5</v>
      </c>
      <c r="AE2253">
        <v>0.41</v>
      </c>
      <c r="AF2253">
        <v>55</v>
      </c>
      <c r="AH2253">
        <v>26</v>
      </c>
      <c r="AI2253">
        <v>2</v>
      </c>
      <c r="AJ2253">
        <v>9</v>
      </c>
      <c r="AK2253">
        <v>17</v>
      </c>
      <c r="AL2253">
        <v>0.13</v>
      </c>
      <c r="AN2253">
        <v>5</v>
      </c>
      <c r="AO2253">
        <v>80</v>
      </c>
      <c r="AQ2253">
        <v>142</v>
      </c>
    </row>
    <row r="2254" spans="1:43" x14ac:dyDescent="0.25">
      <c r="A2254" t="s">
        <v>7873</v>
      </c>
      <c r="B2254" t="s">
        <v>7874</v>
      </c>
      <c r="C2254" s="1" t="str">
        <f t="shared" si="173"/>
        <v>21:0102</v>
      </c>
      <c r="D2254" s="1" t="str">
        <f t="shared" si="174"/>
        <v>21:0059</v>
      </c>
      <c r="E2254" t="s">
        <v>7875</v>
      </c>
      <c r="F2254" t="s">
        <v>7876</v>
      </c>
      <c r="H2254">
        <v>67.429980400000005</v>
      </c>
      <c r="I2254">
        <v>-112.49124140000001</v>
      </c>
      <c r="J2254" s="1" t="str">
        <f t="shared" si="175"/>
        <v>Till</v>
      </c>
      <c r="K2254" s="1" t="str">
        <f t="shared" si="176"/>
        <v>&lt;2 micron</v>
      </c>
      <c r="L2254">
        <v>0.1</v>
      </c>
      <c r="M2254">
        <v>4.25</v>
      </c>
      <c r="N2254">
        <v>26</v>
      </c>
      <c r="O2254">
        <v>730</v>
      </c>
      <c r="P2254">
        <v>1</v>
      </c>
      <c r="Q2254">
        <v>1</v>
      </c>
      <c r="R2254">
        <v>0.71</v>
      </c>
      <c r="S2254">
        <v>0.25</v>
      </c>
      <c r="T2254">
        <v>24</v>
      </c>
      <c r="U2254">
        <v>90</v>
      </c>
      <c r="V2254">
        <v>203</v>
      </c>
      <c r="W2254">
        <v>6.29</v>
      </c>
      <c r="X2254">
        <v>5</v>
      </c>
      <c r="Y2254">
        <v>0.5</v>
      </c>
      <c r="Z2254">
        <v>0.85</v>
      </c>
      <c r="AA2254">
        <v>50</v>
      </c>
      <c r="AB2254">
        <v>2.87</v>
      </c>
      <c r="AC2254">
        <v>690</v>
      </c>
      <c r="AD2254">
        <v>0.5</v>
      </c>
      <c r="AE2254">
        <v>0.54</v>
      </c>
      <c r="AF2254">
        <v>52</v>
      </c>
      <c r="AH2254">
        <v>34</v>
      </c>
      <c r="AI2254">
        <v>1</v>
      </c>
      <c r="AJ2254">
        <v>12</v>
      </c>
      <c r="AK2254">
        <v>14</v>
      </c>
      <c r="AL2254">
        <v>0.14000000000000001</v>
      </c>
      <c r="AN2254">
        <v>5</v>
      </c>
      <c r="AO2254">
        <v>97</v>
      </c>
      <c r="AQ2254">
        <v>180</v>
      </c>
    </row>
    <row r="2255" spans="1:43" x14ac:dyDescent="0.25">
      <c r="A2255" t="s">
        <v>7877</v>
      </c>
      <c r="B2255" t="s">
        <v>7878</v>
      </c>
      <c r="C2255" s="1" t="str">
        <f t="shared" si="173"/>
        <v>21:0102</v>
      </c>
      <c r="D2255" s="1" t="str">
        <f t="shared" si="174"/>
        <v>21:0059</v>
      </c>
      <c r="E2255" t="s">
        <v>7879</v>
      </c>
      <c r="F2255" t="s">
        <v>7880</v>
      </c>
      <c r="H2255">
        <v>67.555850899999996</v>
      </c>
      <c r="I2255">
        <v>-112.5928492</v>
      </c>
      <c r="J2255" s="1" t="str">
        <f t="shared" si="175"/>
        <v>Till</v>
      </c>
      <c r="K2255" s="1" t="str">
        <f t="shared" si="176"/>
        <v>&lt;2 micron</v>
      </c>
      <c r="L2255">
        <v>0.1</v>
      </c>
      <c r="M2255">
        <v>4.2</v>
      </c>
      <c r="N2255">
        <v>16</v>
      </c>
      <c r="O2255">
        <v>720</v>
      </c>
      <c r="P2255">
        <v>1</v>
      </c>
      <c r="Q2255">
        <v>1</v>
      </c>
      <c r="R2255">
        <v>0.64</v>
      </c>
      <c r="S2255">
        <v>0.25</v>
      </c>
      <c r="T2255">
        <v>25</v>
      </c>
      <c r="U2255">
        <v>97</v>
      </c>
      <c r="V2255">
        <v>237</v>
      </c>
      <c r="W2255">
        <v>6.69</v>
      </c>
      <c r="X2255">
        <v>10</v>
      </c>
      <c r="Y2255">
        <v>0.5</v>
      </c>
      <c r="Z2255">
        <v>0.85</v>
      </c>
      <c r="AA2255">
        <v>50</v>
      </c>
      <c r="AB2255">
        <v>2.74</v>
      </c>
      <c r="AC2255">
        <v>785</v>
      </c>
      <c r="AD2255">
        <v>0.5</v>
      </c>
      <c r="AE2255">
        <v>0.54</v>
      </c>
      <c r="AF2255">
        <v>53</v>
      </c>
      <c r="AH2255">
        <v>28</v>
      </c>
      <c r="AI2255">
        <v>1</v>
      </c>
      <c r="AJ2255">
        <v>14</v>
      </c>
      <c r="AK2255">
        <v>16</v>
      </c>
      <c r="AL2255">
        <v>0.17</v>
      </c>
      <c r="AN2255">
        <v>5</v>
      </c>
      <c r="AO2255">
        <v>110</v>
      </c>
      <c r="AQ2255">
        <v>146</v>
      </c>
    </row>
    <row r="2256" spans="1:43" x14ac:dyDescent="0.25">
      <c r="A2256" t="s">
        <v>7881</v>
      </c>
      <c r="B2256" t="s">
        <v>7882</v>
      </c>
      <c r="C2256" s="1" t="str">
        <f t="shared" si="173"/>
        <v>21:0102</v>
      </c>
      <c r="D2256" s="1" t="str">
        <f t="shared" si="174"/>
        <v>21:0059</v>
      </c>
      <c r="E2256" t="s">
        <v>7883</v>
      </c>
      <c r="F2256" t="s">
        <v>7884</v>
      </c>
      <c r="H2256">
        <v>67.582552800000002</v>
      </c>
      <c r="I2256">
        <v>-112.56324720000001</v>
      </c>
      <c r="J2256" s="1" t="str">
        <f t="shared" si="175"/>
        <v>Till</v>
      </c>
      <c r="K2256" s="1" t="str">
        <f t="shared" si="176"/>
        <v>&lt;2 micron</v>
      </c>
      <c r="L2256">
        <v>0.1</v>
      </c>
      <c r="M2256">
        <v>4.38</v>
      </c>
      <c r="N2256">
        <v>16</v>
      </c>
      <c r="O2256">
        <v>1320</v>
      </c>
      <c r="P2256">
        <v>1</v>
      </c>
      <c r="Q2256">
        <v>1</v>
      </c>
      <c r="R2256">
        <v>0.96</v>
      </c>
      <c r="S2256">
        <v>0.25</v>
      </c>
      <c r="T2256">
        <v>22</v>
      </c>
      <c r="U2256">
        <v>90</v>
      </c>
      <c r="V2256">
        <v>250</v>
      </c>
      <c r="W2256">
        <v>6.41</v>
      </c>
      <c r="X2256">
        <v>10</v>
      </c>
      <c r="Y2256">
        <v>0.5</v>
      </c>
      <c r="Z2256">
        <v>0.73</v>
      </c>
      <c r="AA2256">
        <v>40</v>
      </c>
      <c r="AB2256">
        <v>3.16</v>
      </c>
      <c r="AC2256">
        <v>775</v>
      </c>
      <c r="AD2256">
        <v>0.5</v>
      </c>
      <c r="AE2256">
        <v>0.6</v>
      </c>
      <c r="AF2256">
        <v>58</v>
      </c>
      <c r="AH2256">
        <v>42</v>
      </c>
      <c r="AI2256">
        <v>1</v>
      </c>
      <c r="AJ2256">
        <v>12</v>
      </c>
      <c r="AK2256">
        <v>15</v>
      </c>
      <c r="AL2256">
        <v>0.14000000000000001</v>
      </c>
      <c r="AN2256">
        <v>5</v>
      </c>
      <c r="AO2256">
        <v>97</v>
      </c>
      <c r="AQ2256">
        <v>154</v>
      </c>
    </row>
    <row r="2257" spans="1:43" x14ac:dyDescent="0.25">
      <c r="A2257" t="s">
        <v>7885</v>
      </c>
      <c r="B2257" t="s">
        <v>7886</v>
      </c>
      <c r="C2257" s="1" t="str">
        <f t="shared" si="173"/>
        <v>21:0102</v>
      </c>
      <c r="D2257" s="1" t="str">
        <f t="shared" si="174"/>
        <v>21:0059</v>
      </c>
      <c r="E2257" t="s">
        <v>7887</v>
      </c>
      <c r="F2257" t="s">
        <v>7888</v>
      </c>
      <c r="H2257">
        <v>67.618047200000007</v>
      </c>
      <c r="I2257">
        <v>-112.54344930000001</v>
      </c>
      <c r="J2257" s="1" t="str">
        <f t="shared" si="175"/>
        <v>Till</v>
      </c>
      <c r="K2257" s="1" t="str">
        <f t="shared" si="176"/>
        <v>&lt;2 micron</v>
      </c>
      <c r="L2257">
        <v>0.1</v>
      </c>
      <c r="M2257">
        <v>4.3</v>
      </c>
      <c r="N2257">
        <v>10</v>
      </c>
      <c r="O2257">
        <v>390</v>
      </c>
      <c r="P2257">
        <v>1</v>
      </c>
      <c r="Q2257">
        <v>1</v>
      </c>
      <c r="R2257">
        <v>0.28000000000000003</v>
      </c>
      <c r="S2257">
        <v>0.25</v>
      </c>
      <c r="T2257">
        <v>22</v>
      </c>
      <c r="U2257">
        <v>81</v>
      </c>
      <c r="V2257">
        <v>52</v>
      </c>
      <c r="W2257">
        <v>5.55</v>
      </c>
      <c r="X2257">
        <v>5</v>
      </c>
      <c r="Y2257">
        <v>1</v>
      </c>
      <c r="Z2257">
        <v>0.69</v>
      </c>
      <c r="AA2257">
        <v>30</v>
      </c>
      <c r="AB2257">
        <v>2.42</v>
      </c>
      <c r="AC2257">
        <v>405</v>
      </c>
      <c r="AD2257">
        <v>0.5</v>
      </c>
      <c r="AE2257">
        <v>0.4</v>
      </c>
      <c r="AF2257">
        <v>46</v>
      </c>
      <c r="AH2257">
        <v>22</v>
      </c>
      <c r="AI2257">
        <v>2</v>
      </c>
      <c r="AJ2257">
        <v>8</v>
      </c>
      <c r="AK2257">
        <v>11</v>
      </c>
      <c r="AL2257">
        <v>0.09</v>
      </c>
      <c r="AN2257">
        <v>5</v>
      </c>
      <c r="AO2257">
        <v>75</v>
      </c>
      <c r="AQ2257">
        <v>142</v>
      </c>
    </row>
    <row r="2258" spans="1:43" x14ac:dyDescent="0.25">
      <c r="A2258" t="s">
        <v>7889</v>
      </c>
      <c r="B2258" t="s">
        <v>7890</v>
      </c>
      <c r="C2258" s="1" t="str">
        <f t="shared" si="173"/>
        <v>21:0102</v>
      </c>
      <c r="D2258" s="1" t="str">
        <f t="shared" si="174"/>
        <v>21:0059</v>
      </c>
      <c r="E2258" t="s">
        <v>7891</v>
      </c>
      <c r="F2258" t="s">
        <v>7892</v>
      </c>
      <c r="H2258">
        <v>67.668025400000005</v>
      </c>
      <c r="I2258">
        <v>-112.52872929999999</v>
      </c>
      <c r="J2258" s="1" t="str">
        <f t="shared" si="175"/>
        <v>Till</v>
      </c>
      <c r="K2258" s="1" t="str">
        <f t="shared" si="176"/>
        <v>&lt;2 micron</v>
      </c>
      <c r="L2258">
        <v>0.1</v>
      </c>
      <c r="M2258">
        <v>3.21</v>
      </c>
      <c r="N2258">
        <v>4</v>
      </c>
      <c r="O2258">
        <v>220</v>
      </c>
      <c r="P2258">
        <v>1</v>
      </c>
      <c r="Q2258">
        <v>1</v>
      </c>
      <c r="R2258">
        <v>0.75</v>
      </c>
      <c r="S2258">
        <v>0.25</v>
      </c>
      <c r="T2258">
        <v>20</v>
      </c>
      <c r="U2258">
        <v>73</v>
      </c>
      <c r="V2258">
        <v>47</v>
      </c>
      <c r="W2258">
        <v>5.0199999999999996</v>
      </c>
      <c r="X2258">
        <v>5</v>
      </c>
      <c r="Y2258">
        <v>0.5</v>
      </c>
      <c r="Z2258">
        <v>0.67</v>
      </c>
      <c r="AA2258">
        <v>30</v>
      </c>
      <c r="AB2258">
        <v>2.23</v>
      </c>
      <c r="AC2258">
        <v>355</v>
      </c>
      <c r="AD2258">
        <v>0.5</v>
      </c>
      <c r="AE2258">
        <v>0.32</v>
      </c>
      <c r="AF2258">
        <v>44</v>
      </c>
      <c r="AH2258">
        <v>14</v>
      </c>
      <c r="AI2258">
        <v>1</v>
      </c>
      <c r="AJ2258">
        <v>8</v>
      </c>
      <c r="AK2258">
        <v>19</v>
      </c>
      <c r="AL2258">
        <v>0.12</v>
      </c>
      <c r="AN2258">
        <v>5</v>
      </c>
      <c r="AO2258">
        <v>85</v>
      </c>
      <c r="AQ2258">
        <v>102</v>
      </c>
    </row>
    <row r="2259" spans="1:43" x14ac:dyDescent="0.25">
      <c r="A2259" t="s">
        <v>7893</v>
      </c>
      <c r="B2259" t="s">
        <v>7894</v>
      </c>
      <c r="C2259" s="1" t="str">
        <f t="shared" si="173"/>
        <v>21:0102</v>
      </c>
      <c r="D2259" s="1" t="str">
        <f t="shared" si="174"/>
        <v>21:0059</v>
      </c>
      <c r="E2259" t="s">
        <v>7895</v>
      </c>
      <c r="F2259" t="s">
        <v>7896</v>
      </c>
      <c r="H2259">
        <v>67.641259199999993</v>
      </c>
      <c r="I2259">
        <v>-112.6739115</v>
      </c>
      <c r="J2259" s="1" t="str">
        <f t="shared" si="175"/>
        <v>Till</v>
      </c>
      <c r="K2259" s="1" t="str">
        <f t="shared" si="176"/>
        <v>&lt;2 micron</v>
      </c>
      <c r="L2259">
        <v>0.1</v>
      </c>
      <c r="M2259">
        <v>4.04</v>
      </c>
      <c r="N2259">
        <v>4</v>
      </c>
      <c r="O2259">
        <v>400</v>
      </c>
      <c r="P2259">
        <v>1</v>
      </c>
      <c r="Q2259">
        <v>1</v>
      </c>
      <c r="R2259">
        <v>0.22</v>
      </c>
      <c r="S2259">
        <v>0.25</v>
      </c>
      <c r="T2259">
        <v>23</v>
      </c>
      <c r="U2259">
        <v>76</v>
      </c>
      <c r="V2259">
        <v>58</v>
      </c>
      <c r="W2259">
        <v>5.68</v>
      </c>
      <c r="X2259">
        <v>5</v>
      </c>
      <c r="Y2259">
        <v>0.5</v>
      </c>
      <c r="Z2259">
        <v>0.57999999999999996</v>
      </c>
      <c r="AA2259">
        <v>30</v>
      </c>
      <c r="AB2259">
        <v>2.06</v>
      </c>
      <c r="AC2259">
        <v>370</v>
      </c>
      <c r="AD2259">
        <v>0.5</v>
      </c>
      <c r="AE2259">
        <v>0.47</v>
      </c>
      <c r="AF2259">
        <v>44</v>
      </c>
      <c r="AH2259">
        <v>22</v>
      </c>
      <c r="AI2259">
        <v>1</v>
      </c>
      <c r="AJ2259">
        <v>8</v>
      </c>
      <c r="AK2259">
        <v>9</v>
      </c>
      <c r="AL2259">
        <v>0.09</v>
      </c>
      <c r="AN2259">
        <v>5</v>
      </c>
      <c r="AO2259">
        <v>77</v>
      </c>
      <c r="AQ2259">
        <v>138</v>
      </c>
    </row>
    <row r="2260" spans="1:43" x14ac:dyDescent="0.25">
      <c r="A2260" t="s">
        <v>7897</v>
      </c>
      <c r="B2260" t="s">
        <v>7898</v>
      </c>
      <c r="C2260" s="1" t="str">
        <f t="shared" si="173"/>
        <v>21:0102</v>
      </c>
      <c r="D2260" s="1" t="str">
        <f t="shared" si="174"/>
        <v>21:0059</v>
      </c>
      <c r="E2260" t="s">
        <v>7899</v>
      </c>
      <c r="F2260" t="s">
        <v>7900</v>
      </c>
      <c r="H2260">
        <v>67.669546600000004</v>
      </c>
      <c r="I2260">
        <v>-112.7400282</v>
      </c>
      <c r="J2260" s="1" t="str">
        <f t="shared" si="175"/>
        <v>Till</v>
      </c>
      <c r="K2260" s="1" t="str">
        <f t="shared" si="176"/>
        <v>&lt;2 micron</v>
      </c>
      <c r="L2260">
        <v>0.1</v>
      </c>
      <c r="M2260">
        <v>3.08</v>
      </c>
      <c r="N2260">
        <v>6</v>
      </c>
      <c r="O2260">
        <v>190</v>
      </c>
      <c r="P2260">
        <v>1</v>
      </c>
      <c r="Q2260">
        <v>1</v>
      </c>
      <c r="R2260">
        <v>2.0699999999999998</v>
      </c>
      <c r="S2260">
        <v>0.25</v>
      </c>
      <c r="T2260">
        <v>19</v>
      </c>
      <c r="U2260">
        <v>69</v>
      </c>
      <c r="V2260">
        <v>51</v>
      </c>
      <c r="W2260">
        <v>4.78</v>
      </c>
      <c r="X2260">
        <v>5</v>
      </c>
      <c r="Y2260">
        <v>0.5</v>
      </c>
      <c r="Z2260">
        <v>0.73</v>
      </c>
      <c r="AA2260">
        <v>40</v>
      </c>
      <c r="AB2260">
        <v>2.63</v>
      </c>
      <c r="AC2260">
        <v>510</v>
      </c>
      <c r="AD2260">
        <v>0.5</v>
      </c>
      <c r="AE2260">
        <v>0.26</v>
      </c>
      <c r="AF2260">
        <v>41</v>
      </c>
      <c r="AH2260">
        <v>14</v>
      </c>
      <c r="AI2260">
        <v>1</v>
      </c>
      <c r="AJ2260">
        <v>7</v>
      </c>
      <c r="AK2260">
        <v>32</v>
      </c>
      <c r="AL2260">
        <v>0.12</v>
      </c>
      <c r="AN2260">
        <v>5</v>
      </c>
      <c r="AO2260">
        <v>78</v>
      </c>
      <c r="AQ2260">
        <v>92</v>
      </c>
    </row>
    <row r="2261" spans="1:43" x14ac:dyDescent="0.25">
      <c r="A2261" t="s">
        <v>7901</v>
      </c>
      <c r="B2261" t="s">
        <v>7902</v>
      </c>
      <c r="C2261" s="1" t="str">
        <f t="shared" si="173"/>
        <v>21:0102</v>
      </c>
      <c r="D2261" s="1" t="str">
        <f t="shared" si="174"/>
        <v>21:0059</v>
      </c>
      <c r="E2261" t="s">
        <v>7899</v>
      </c>
      <c r="F2261" t="s">
        <v>7903</v>
      </c>
      <c r="H2261">
        <v>67.669546600000004</v>
      </c>
      <c r="I2261">
        <v>-112.7400282</v>
      </c>
      <c r="J2261" s="1" t="str">
        <f t="shared" si="175"/>
        <v>Till</v>
      </c>
      <c r="K2261" s="1" t="str">
        <f t="shared" si="176"/>
        <v>&lt;2 micron</v>
      </c>
      <c r="L2261">
        <v>0.1</v>
      </c>
      <c r="M2261">
        <v>3.17</v>
      </c>
      <c r="N2261">
        <v>1</v>
      </c>
      <c r="O2261">
        <v>190</v>
      </c>
      <c r="P2261">
        <v>1</v>
      </c>
      <c r="Q2261">
        <v>1</v>
      </c>
      <c r="R2261">
        <v>2.14</v>
      </c>
      <c r="S2261">
        <v>0.25</v>
      </c>
      <c r="T2261">
        <v>20</v>
      </c>
      <c r="U2261">
        <v>70</v>
      </c>
      <c r="V2261">
        <v>50</v>
      </c>
      <c r="W2261">
        <v>5.01</v>
      </c>
      <c r="X2261">
        <v>10</v>
      </c>
      <c r="Y2261">
        <v>0.5</v>
      </c>
      <c r="Z2261">
        <v>0.71</v>
      </c>
      <c r="AA2261">
        <v>30</v>
      </c>
      <c r="AB2261">
        <v>2.8</v>
      </c>
      <c r="AC2261">
        <v>550</v>
      </c>
      <c r="AD2261">
        <v>0.5</v>
      </c>
      <c r="AE2261">
        <v>0.3</v>
      </c>
      <c r="AF2261">
        <v>44</v>
      </c>
      <c r="AH2261">
        <v>12</v>
      </c>
      <c r="AI2261">
        <v>1</v>
      </c>
      <c r="AJ2261">
        <v>7</v>
      </c>
      <c r="AK2261">
        <v>31</v>
      </c>
      <c r="AL2261">
        <v>0.12</v>
      </c>
      <c r="AN2261">
        <v>5</v>
      </c>
      <c r="AO2261">
        <v>76</v>
      </c>
      <c r="AQ2261">
        <v>94</v>
      </c>
    </row>
    <row r="2262" spans="1:43" x14ac:dyDescent="0.25">
      <c r="A2262" t="s">
        <v>7904</v>
      </c>
      <c r="B2262" t="s">
        <v>7905</v>
      </c>
      <c r="C2262" s="1" t="str">
        <f t="shared" si="173"/>
        <v>21:0102</v>
      </c>
      <c r="D2262" s="1" t="str">
        <f t="shared" si="174"/>
        <v>21:0059</v>
      </c>
      <c r="E2262" t="s">
        <v>7906</v>
      </c>
      <c r="F2262" t="s">
        <v>7907</v>
      </c>
      <c r="H2262">
        <v>67.663338600000003</v>
      </c>
      <c r="I2262">
        <v>-112.85373319999999</v>
      </c>
      <c r="J2262" s="1" t="str">
        <f t="shared" si="175"/>
        <v>Till</v>
      </c>
      <c r="K2262" s="1" t="str">
        <f t="shared" si="176"/>
        <v>&lt;2 micron</v>
      </c>
      <c r="L2262">
        <v>0.1</v>
      </c>
      <c r="M2262">
        <v>3.86</v>
      </c>
      <c r="N2262">
        <v>8</v>
      </c>
      <c r="O2262">
        <v>190</v>
      </c>
      <c r="P2262">
        <v>1</v>
      </c>
      <c r="Q2262">
        <v>1</v>
      </c>
      <c r="R2262">
        <v>0.18</v>
      </c>
      <c r="S2262">
        <v>0.25</v>
      </c>
      <c r="T2262">
        <v>24</v>
      </c>
      <c r="U2262">
        <v>74</v>
      </c>
      <c r="V2262">
        <v>49</v>
      </c>
      <c r="W2262">
        <v>5.45</v>
      </c>
      <c r="X2262">
        <v>5</v>
      </c>
      <c r="Y2262">
        <v>0.5</v>
      </c>
      <c r="Z2262">
        <v>0.69</v>
      </c>
      <c r="AA2262">
        <v>30</v>
      </c>
      <c r="AB2262">
        <v>1.83</v>
      </c>
      <c r="AC2262">
        <v>630</v>
      </c>
      <c r="AD2262">
        <v>0.5</v>
      </c>
      <c r="AE2262">
        <v>0.4</v>
      </c>
      <c r="AF2262">
        <v>40</v>
      </c>
      <c r="AH2262">
        <v>22</v>
      </c>
      <c r="AI2262">
        <v>1</v>
      </c>
      <c r="AJ2262">
        <v>8</v>
      </c>
      <c r="AK2262">
        <v>11</v>
      </c>
      <c r="AL2262">
        <v>0.09</v>
      </c>
      <c r="AN2262">
        <v>5</v>
      </c>
      <c r="AO2262">
        <v>83</v>
      </c>
      <c r="AQ2262">
        <v>114</v>
      </c>
    </row>
    <row r="2263" spans="1:43" x14ac:dyDescent="0.25">
      <c r="A2263" t="s">
        <v>7908</v>
      </c>
      <c r="B2263" t="s">
        <v>7909</v>
      </c>
      <c r="C2263" s="1" t="str">
        <f t="shared" si="173"/>
        <v>21:0102</v>
      </c>
      <c r="D2263" s="1" t="str">
        <f t="shared" si="174"/>
        <v>21:0059</v>
      </c>
      <c r="E2263" t="s">
        <v>7910</v>
      </c>
      <c r="F2263" t="s">
        <v>7911</v>
      </c>
      <c r="H2263">
        <v>67.630020799999997</v>
      </c>
      <c r="I2263">
        <v>-112.9316901</v>
      </c>
      <c r="J2263" s="1" t="str">
        <f t="shared" si="175"/>
        <v>Till</v>
      </c>
      <c r="K2263" s="1" t="str">
        <f t="shared" si="176"/>
        <v>&lt;2 micron</v>
      </c>
      <c r="L2263">
        <v>0.1</v>
      </c>
      <c r="M2263">
        <v>3.96</v>
      </c>
      <c r="N2263">
        <v>16</v>
      </c>
      <c r="O2263">
        <v>510</v>
      </c>
      <c r="P2263">
        <v>1</v>
      </c>
      <c r="Q2263">
        <v>1</v>
      </c>
      <c r="R2263">
        <v>1.98</v>
      </c>
      <c r="S2263">
        <v>0.25</v>
      </c>
      <c r="T2263">
        <v>19</v>
      </c>
      <c r="U2263">
        <v>85</v>
      </c>
      <c r="V2263">
        <v>222</v>
      </c>
      <c r="W2263">
        <v>5.35</v>
      </c>
      <c r="X2263">
        <v>5</v>
      </c>
      <c r="Y2263">
        <v>0.5</v>
      </c>
      <c r="Z2263">
        <v>0.84</v>
      </c>
      <c r="AA2263">
        <v>40</v>
      </c>
      <c r="AB2263">
        <v>3.68</v>
      </c>
      <c r="AC2263">
        <v>535</v>
      </c>
      <c r="AD2263">
        <v>0.5</v>
      </c>
      <c r="AE2263">
        <v>0.45</v>
      </c>
      <c r="AF2263">
        <v>54</v>
      </c>
      <c r="AH2263">
        <v>44</v>
      </c>
      <c r="AI2263">
        <v>1</v>
      </c>
      <c r="AJ2263">
        <v>9</v>
      </c>
      <c r="AK2263">
        <v>15</v>
      </c>
      <c r="AL2263">
        <v>0.11</v>
      </c>
      <c r="AN2263">
        <v>5</v>
      </c>
      <c r="AO2263">
        <v>79</v>
      </c>
      <c r="AQ2263">
        <v>234</v>
      </c>
    </row>
    <row r="2264" spans="1:43" x14ac:dyDescent="0.25">
      <c r="A2264" t="s">
        <v>7912</v>
      </c>
      <c r="B2264" t="s">
        <v>7913</v>
      </c>
      <c r="C2264" s="1" t="str">
        <f t="shared" si="173"/>
        <v>21:0102</v>
      </c>
      <c r="D2264" s="1" t="str">
        <f t="shared" si="174"/>
        <v>21:0059</v>
      </c>
      <c r="E2264" t="s">
        <v>7914</v>
      </c>
      <c r="F2264" t="s">
        <v>7915</v>
      </c>
      <c r="H2264">
        <v>67.568864700000006</v>
      </c>
      <c r="I2264">
        <v>-112.92212910000001</v>
      </c>
      <c r="J2264" s="1" t="str">
        <f t="shared" si="175"/>
        <v>Till</v>
      </c>
      <c r="K2264" s="1" t="str">
        <f t="shared" si="176"/>
        <v>&lt;2 micron</v>
      </c>
      <c r="L2264">
        <v>0.1</v>
      </c>
      <c r="M2264">
        <v>4.0199999999999996</v>
      </c>
      <c r="N2264">
        <v>14</v>
      </c>
      <c r="O2264">
        <v>540</v>
      </c>
      <c r="P2264">
        <v>1</v>
      </c>
      <c r="Q2264">
        <v>1</v>
      </c>
      <c r="R2264">
        <v>1.61</v>
      </c>
      <c r="S2264">
        <v>0.25</v>
      </c>
      <c r="T2264">
        <v>21</v>
      </c>
      <c r="U2264">
        <v>72</v>
      </c>
      <c r="V2264">
        <v>195</v>
      </c>
      <c r="W2264">
        <v>5.41</v>
      </c>
      <c r="X2264">
        <v>5</v>
      </c>
      <c r="Y2264">
        <v>0.5</v>
      </c>
      <c r="Z2264">
        <v>0.86</v>
      </c>
      <c r="AA2264">
        <v>40</v>
      </c>
      <c r="AB2264">
        <v>3.04</v>
      </c>
      <c r="AC2264">
        <v>595</v>
      </c>
      <c r="AD2264">
        <v>0.5</v>
      </c>
      <c r="AE2264">
        <v>0.49</v>
      </c>
      <c r="AF2264">
        <v>44</v>
      </c>
      <c r="AH2264">
        <v>28</v>
      </c>
      <c r="AI2264">
        <v>1</v>
      </c>
      <c r="AJ2264">
        <v>9</v>
      </c>
      <c r="AK2264">
        <v>15</v>
      </c>
      <c r="AL2264">
        <v>0.1</v>
      </c>
      <c r="AN2264">
        <v>5</v>
      </c>
      <c r="AO2264">
        <v>73</v>
      </c>
      <c r="AQ2264">
        <v>146</v>
      </c>
    </row>
    <row r="2265" spans="1:43" x14ac:dyDescent="0.25">
      <c r="A2265" t="s">
        <v>7916</v>
      </c>
      <c r="B2265" t="s">
        <v>7917</v>
      </c>
      <c r="C2265" s="1" t="str">
        <f t="shared" si="173"/>
        <v>21:0102</v>
      </c>
      <c r="D2265" s="1" t="str">
        <f t="shared" si="174"/>
        <v>21:0059</v>
      </c>
      <c r="E2265" t="s">
        <v>7918</v>
      </c>
      <c r="F2265" t="s">
        <v>7919</v>
      </c>
      <c r="H2265">
        <v>67.587602099999998</v>
      </c>
      <c r="I2265">
        <v>-112.7314452</v>
      </c>
      <c r="J2265" s="1" t="str">
        <f t="shared" si="175"/>
        <v>Till</v>
      </c>
      <c r="K2265" s="1" t="str">
        <f t="shared" si="176"/>
        <v>&lt;2 micron</v>
      </c>
      <c r="L2265">
        <v>0.1</v>
      </c>
      <c r="M2265">
        <v>4.1500000000000004</v>
      </c>
      <c r="N2265">
        <v>22</v>
      </c>
      <c r="O2265">
        <v>580</v>
      </c>
      <c r="P2265">
        <v>0.5</v>
      </c>
      <c r="Q2265">
        <v>1</v>
      </c>
      <c r="R2265">
        <v>2.1</v>
      </c>
      <c r="S2265">
        <v>0.25</v>
      </c>
      <c r="T2265">
        <v>23</v>
      </c>
      <c r="U2265">
        <v>87</v>
      </c>
      <c r="V2265">
        <v>211</v>
      </c>
      <c r="W2265">
        <v>5.78</v>
      </c>
      <c r="X2265">
        <v>5</v>
      </c>
      <c r="Y2265">
        <v>0.5</v>
      </c>
      <c r="Z2265">
        <v>0.94</v>
      </c>
      <c r="AA2265">
        <v>50</v>
      </c>
      <c r="AB2265">
        <v>3.66</v>
      </c>
      <c r="AC2265">
        <v>755</v>
      </c>
      <c r="AD2265">
        <v>0.5</v>
      </c>
      <c r="AE2265">
        <v>0.47</v>
      </c>
      <c r="AF2265">
        <v>53</v>
      </c>
      <c r="AH2265">
        <v>34</v>
      </c>
      <c r="AI2265">
        <v>1</v>
      </c>
      <c r="AJ2265">
        <v>11</v>
      </c>
      <c r="AK2265">
        <v>18</v>
      </c>
      <c r="AL2265">
        <v>0.14000000000000001</v>
      </c>
      <c r="AN2265">
        <v>5</v>
      </c>
      <c r="AO2265">
        <v>91</v>
      </c>
      <c r="AQ2265">
        <v>154</v>
      </c>
    </row>
    <row r="2266" spans="1:43" x14ac:dyDescent="0.25">
      <c r="A2266" t="s">
        <v>7920</v>
      </c>
      <c r="B2266" t="s">
        <v>7921</v>
      </c>
      <c r="C2266" s="1" t="str">
        <f t="shared" si="173"/>
        <v>21:0102</v>
      </c>
      <c r="D2266" s="1" t="str">
        <f t="shared" si="174"/>
        <v>21:0059</v>
      </c>
      <c r="E2266" t="s">
        <v>7922</v>
      </c>
      <c r="F2266" t="s">
        <v>7923</v>
      </c>
      <c r="H2266">
        <v>67.534050899999997</v>
      </c>
      <c r="I2266">
        <v>-112.95714150000001</v>
      </c>
      <c r="J2266" s="1" t="str">
        <f t="shared" si="175"/>
        <v>Till</v>
      </c>
      <c r="K2266" s="1" t="str">
        <f t="shared" si="176"/>
        <v>&lt;2 micron</v>
      </c>
      <c r="L2266">
        <v>0.1</v>
      </c>
      <c r="M2266">
        <v>4.25</v>
      </c>
      <c r="N2266">
        <v>18</v>
      </c>
      <c r="O2266">
        <v>810</v>
      </c>
      <c r="P2266">
        <v>1.5</v>
      </c>
      <c r="Q2266">
        <v>1</v>
      </c>
      <c r="R2266">
        <v>0.5</v>
      </c>
      <c r="S2266">
        <v>0.25</v>
      </c>
      <c r="T2266">
        <v>25</v>
      </c>
      <c r="U2266">
        <v>79</v>
      </c>
      <c r="V2266">
        <v>408</v>
      </c>
      <c r="W2266">
        <v>7.24</v>
      </c>
      <c r="X2266">
        <v>5</v>
      </c>
      <c r="Y2266">
        <v>0.5</v>
      </c>
      <c r="Z2266">
        <v>0.56999999999999995</v>
      </c>
      <c r="AA2266">
        <v>60</v>
      </c>
      <c r="AB2266">
        <v>2.52</v>
      </c>
      <c r="AC2266">
        <v>705</v>
      </c>
      <c r="AD2266">
        <v>0.5</v>
      </c>
      <c r="AE2266">
        <v>0.92</v>
      </c>
      <c r="AF2266">
        <v>48</v>
      </c>
      <c r="AH2266">
        <v>38</v>
      </c>
      <c r="AI2266">
        <v>1</v>
      </c>
      <c r="AJ2266">
        <v>19</v>
      </c>
      <c r="AK2266">
        <v>10</v>
      </c>
      <c r="AL2266">
        <v>0.1</v>
      </c>
      <c r="AN2266">
        <v>5</v>
      </c>
      <c r="AO2266">
        <v>126</v>
      </c>
      <c r="AQ2266">
        <v>158</v>
      </c>
    </row>
    <row r="2267" spans="1:43" x14ac:dyDescent="0.25">
      <c r="A2267" t="s">
        <v>7924</v>
      </c>
      <c r="B2267" t="s">
        <v>7925</v>
      </c>
      <c r="C2267" s="1" t="str">
        <f t="shared" si="173"/>
        <v>21:0102</v>
      </c>
      <c r="D2267" s="1" t="str">
        <f t="shared" si="174"/>
        <v>21:0059</v>
      </c>
      <c r="E2267" t="s">
        <v>7926</v>
      </c>
      <c r="F2267" t="s">
        <v>7927</v>
      </c>
      <c r="H2267">
        <v>67.530304999999998</v>
      </c>
      <c r="I2267">
        <v>-112.8244727</v>
      </c>
      <c r="J2267" s="1" t="str">
        <f t="shared" si="175"/>
        <v>Till</v>
      </c>
      <c r="K2267" s="1" t="str">
        <f t="shared" si="176"/>
        <v>&lt;2 micron</v>
      </c>
      <c r="L2267">
        <v>0.1</v>
      </c>
      <c r="M2267">
        <v>4.3</v>
      </c>
      <c r="N2267">
        <v>10</v>
      </c>
      <c r="O2267">
        <v>610</v>
      </c>
      <c r="P2267">
        <v>1.5</v>
      </c>
      <c r="Q2267">
        <v>1</v>
      </c>
      <c r="R2267">
        <v>0.4</v>
      </c>
      <c r="S2267">
        <v>0.25</v>
      </c>
      <c r="T2267">
        <v>22</v>
      </c>
      <c r="U2267">
        <v>87</v>
      </c>
      <c r="V2267">
        <v>244</v>
      </c>
      <c r="W2267">
        <v>6.55</v>
      </c>
      <c r="X2267">
        <v>5</v>
      </c>
      <c r="Y2267">
        <v>0.5</v>
      </c>
      <c r="Z2267">
        <v>0.56999999999999995</v>
      </c>
      <c r="AA2267">
        <v>50</v>
      </c>
      <c r="AB2267">
        <v>2.54</v>
      </c>
      <c r="AC2267">
        <v>625</v>
      </c>
      <c r="AD2267">
        <v>0.5</v>
      </c>
      <c r="AE2267">
        <v>0.66</v>
      </c>
      <c r="AF2267">
        <v>48</v>
      </c>
      <c r="AH2267">
        <v>28</v>
      </c>
      <c r="AI2267">
        <v>1</v>
      </c>
      <c r="AJ2267">
        <v>16</v>
      </c>
      <c r="AK2267">
        <v>9</v>
      </c>
      <c r="AL2267">
        <v>0.1</v>
      </c>
      <c r="AN2267">
        <v>5</v>
      </c>
      <c r="AO2267">
        <v>112</v>
      </c>
      <c r="AQ2267">
        <v>158</v>
      </c>
    </row>
    <row r="2268" spans="1:43" x14ac:dyDescent="0.25">
      <c r="A2268" t="s">
        <v>7928</v>
      </c>
      <c r="B2268" t="s">
        <v>7929</v>
      </c>
      <c r="C2268" s="1" t="str">
        <f t="shared" si="173"/>
        <v>21:0102</v>
      </c>
      <c r="D2268" s="1" t="str">
        <f t="shared" si="174"/>
        <v>21:0059</v>
      </c>
      <c r="E2268" t="s">
        <v>7930</v>
      </c>
      <c r="F2268" t="s">
        <v>7931</v>
      </c>
      <c r="H2268">
        <v>67.268605800000003</v>
      </c>
      <c r="I2268">
        <v>-113.3811405</v>
      </c>
      <c r="J2268" s="1" t="str">
        <f t="shared" si="175"/>
        <v>Till</v>
      </c>
      <c r="K2268" s="1" t="str">
        <f t="shared" si="176"/>
        <v>&lt;2 micron</v>
      </c>
      <c r="L2268">
        <v>0.1</v>
      </c>
      <c r="M2268">
        <v>3.21</v>
      </c>
      <c r="N2268">
        <v>8</v>
      </c>
      <c r="O2268">
        <v>340</v>
      </c>
      <c r="P2268">
        <v>0.5</v>
      </c>
      <c r="Q2268">
        <v>1</v>
      </c>
      <c r="R2268">
        <v>0.99</v>
      </c>
      <c r="S2268">
        <v>0.25</v>
      </c>
      <c r="T2268">
        <v>20</v>
      </c>
      <c r="U2268">
        <v>56</v>
      </c>
      <c r="V2268">
        <v>87</v>
      </c>
      <c r="W2268">
        <v>4.67</v>
      </c>
      <c r="X2268">
        <v>5</v>
      </c>
      <c r="Y2268">
        <v>0.5</v>
      </c>
      <c r="Z2268">
        <v>0.69</v>
      </c>
      <c r="AA2268">
        <v>40</v>
      </c>
      <c r="AB2268">
        <v>2.2599999999999998</v>
      </c>
      <c r="AC2268">
        <v>550</v>
      </c>
      <c r="AD2268">
        <v>0.5</v>
      </c>
      <c r="AE2268">
        <v>0.39</v>
      </c>
      <c r="AF2268">
        <v>34</v>
      </c>
      <c r="AH2268">
        <v>18</v>
      </c>
      <c r="AI2268">
        <v>1</v>
      </c>
      <c r="AJ2268">
        <v>7</v>
      </c>
      <c r="AK2268">
        <v>14</v>
      </c>
      <c r="AL2268">
        <v>0.09</v>
      </c>
      <c r="AN2268">
        <v>5</v>
      </c>
      <c r="AO2268">
        <v>56</v>
      </c>
      <c r="AQ2268">
        <v>92</v>
      </c>
    </row>
    <row r="2269" spans="1:43" x14ac:dyDescent="0.25">
      <c r="A2269" t="s">
        <v>7932</v>
      </c>
      <c r="B2269" t="s">
        <v>7933</v>
      </c>
      <c r="C2269" s="1" t="str">
        <f t="shared" si="173"/>
        <v>21:0102</v>
      </c>
      <c r="D2269" s="1" t="str">
        <f t="shared" si="174"/>
        <v>21:0059</v>
      </c>
      <c r="E2269" t="s">
        <v>7934</v>
      </c>
      <c r="F2269" t="s">
        <v>7935</v>
      </c>
      <c r="H2269">
        <v>67.284748800000003</v>
      </c>
      <c r="I2269">
        <v>-113.2520169</v>
      </c>
      <c r="J2269" s="1" t="str">
        <f t="shared" si="175"/>
        <v>Till</v>
      </c>
      <c r="K2269" s="1" t="str">
        <f t="shared" si="176"/>
        <v>&lt;2 micron</v>
      </c>
      <c r="L2269">
        <v>0.1</v>
      </c>
      <c r="M2269">
        <v>3.45</v>
      </c>
      <c r="N2269">
        <v>14</v>
      </c>
      <c r="O2269">
        <v>440</v>
      </c>
      <c r="P2269">
        <v>1</v>
      </c>
      <c r="Q2269">
        <v>1</v>
      </c>
      <c r="R2269">
        <v>0.49</v>
      </c>
      <c r="S2269">
        <v>0.25</v>
      </c>
      <c r="T2269">
        <v>21</v>
      </c>
      <c r="U2269">
        <v>60</v>
      </c>
      <c r="V2269">
        <v>123</v>
      </c>
      <c r="W2269">
        <v>5.43</v>
      </c>
      <c r="X2269">
        <v>5</v>
      </c>
      <c r="Y2269">
        <v>0.5</v>
      </c>
      <c r="Z2269">
        <v>0.56000000000000005</v>
      </c>
      <c r="AA2269">
        <v>40</v>
      </c>
      <c r="AB2269">
        <v>1.95</v>
      </c>
      <c r="AC2269">
        <v>670</v>
      </c>
      <c r="AD2269">
        <v>0.5</v>
      </c>
      <c r="AE2269">
        <v>0.52</v>
      </c>
      <c r="AF2269">
        <v>39</v>
      </c>
      <c r="AH2269">
        <v>24</v>
      </c>
      <c r="AI2269">
        <v>1</v>
      </c>
      <c r="AJ2269">
        <v>9</v>
      </c>
      <c r="AK2269">
        <v>10</v>
      </c>
      <c r="AL2269">
        <v>0.06</v>
      </c>
      <c r="AN2269">
        <v>5</v>
      </c>
      <c r="AO2269">
        <v>54</v>
      </c>
      <c r="AQ2269">
        <v>108</v>
      </c>
    </row>
    <row r="2270" spans="1:43" x14ac:dyDescent="0.25">
      <c r="A2270" t="s">
        <v>7936</v>
      </c>
      <c r="B2270" t="s">
        <v>7937</v>
      </c>
      <c r="C2270" s="1" t="str">
        <f t="shared" si="173"/>
        <v>21:0102</v>
      </c>
      <c r="D2270" s="1" t="str">
        <f t="shared" si="174"/>
        <v>21:0059</v>
      </c>
      <c r="E2270" t="s">
        <v>7938</v>
      </c>
      <c r="F2270" t="s">
        <v>7939</v>
      </c>
      <c r="H2270">
        <v>67.312627199999994</v>
      </c>
      <c r="I2270">
        <v>-113.482832</v>
      </c>
      <c r="J2270" s="1" t="str">
        <f t="shared" si="175"/>
        <v>Till</v>
      </c>
      <c r="K2270" s="1" t="str">
        <f t="shared" si="176"/>
        <v>&lt;2 micron</v>
      </c>
      <c r="L2270">
        <v>0.1</v>
      </c>
      <c r="M2270">
        <v>3.41</v>
      </c>
      <c r="N2270">
        <v>26</v>
      </c>
      <c r="O2270">
        <v>420</v>
      </c>
      <c r="P2270">
        <v>1.5</v>
      </c>
      <c r="Q2270">
        <v>1</v>
      </c>
      <c r="R2270">
        <v>0.37</v>
      </c>
      <c r="S2270">
        <v>0.25</v>
      </c>
      <c r="T2270">
        <v>28</v>
      </c>
      <c r="U2270">
        <v>56</v>
      </c>
      <c r="V2270">
        <v>291</v>
      </c>
      <c r="W2270">
        <v>6.42</v>
      </c>
      <c r="X2270">
        <v>5</v>
      </c>
      <c r="Y2270">
        <v>0.5</v>
      </c>
      <c r="Z2270">
        <v>0.46</v>
      </c>
      <c r="AA2270">
        <v>70</v>
      </c>
      <c r="AB2270">
        <v>2.0499999999999998</v>
      </c>
      <c r="AC2270">
        <v>1225</v>
      </c>
      <c r="AD2270">
        <v>0.5</v>
      </c>
      <c r="AE2270">
        <v>0.72</v>
      </c>
      <c r="AF2270">
        <v>40</v>
      </c>
      <c r="AH2270">
        <v>38</v>
      </c>
      <c r="AI2270">
        <v>1</v>
      </c>
      <c r="AJ2270">
        <v>13</v>
      </c>
      <c r="AK2270">
        <v>12</v>
      </c>
      <c r="AL2270">
        <v>0.08</v>
      </c>
      <c r="AN2270">
        <v>5</v>
      </c>
      <c r="AO2270">
        <v>58</v>
      </c>
      <c r="AQ2270">
        <v>110</v>
      </c>
    </row>
    <row r="2271" spans="1:43" x14ac:dyDescent="0.25">
      <c r="A2271" t="s">
        <v>7940</v>
      </c>
      <c r="B2271" t="s">
        <v>7941</v>
      </c>
      <c r="C2271" s="1" t="str">
        <f t="shared" si="173"/>
        <v>21:0102</v>
      </c>
      <c r="D2271" s="1" t="str">
        <f t="shared" si="174"/>
        <v>21:0059</v>
      </c>
      <c r="E2271" t="s">
        <v>7942</v>
      </c>
      <c r="F2271" t="s">
        <v>7943</v>
      </c>
      <c r="H2271">
        <v>67.328583899999998</v>
      </c>
      <c r="I2271">
        <v>-113.3356265</v>
      </c>
      <c r="J2271" s="1" t="str">
        <f t="shared" si="175"/>
        <v>Till</v>
      </c>
      <c r="K2271" s="1" t="str">
        <f t="shared" si="176"/>
        <v>&lt;2 micron</v>
      </c>
      <c r="L2271">
        <v>0.1</v>
      </c>
      <c r="M2271">
        <v>3.44</v>
      </c>
      <c r="N2271">
        <v>10</v>
      </c>
      <c r="O2271">
        <v>330</v>
      </c>
      <c r="P2271">
        <v>0.5</v>
      </c>
      <c r="Q2271">
        <v>1</v>
      </c>
      <c r="R2271">
        <v>1.76</v>
      </c>
      <c r="S2271">
        <v>0.25</v>
      </c>
      <c r="T2271">
        <v>18</v>
      </c>
      <c r="U2271">
        <v>57</v>
      </c>
      <c r="V2271">
        <v>81</v>
      </c>
      <c r="W2271">
        <v>4.43</v>
      </c>
      <c r="X2271">
        <v>5</v>
      </c>
      <c r="Y2271">
        <v>0.5</v>
      </c>
      <c r="Z2271">
        <v>0.81</v>
      </c>
      <c r="AA2271">
        <v>40</v>
      </c>
      <c r="AB2271">
        <v>2.54</v>
      </c>
      <c r="AC2271">
        <v>530</v>
      </c>
      <c r="AD2271">
        <v>0.5</v>
      </c>
      <c r="AE2271">
        <v>0.28999999999999998</v>
      </c>
      <c r="AF2271">
        <v>38</v>
      </c>
      <c r="AH2271">
        <v>20</v>
      </c>
      <c r="AI2271">
        <v>1</v>
      </c>
      <c r="AJ2271">
        <v>6</v>
      </c>
      <c r="AK2271">
        <v>21</v>
      </c>
      <c r="AL2271">
        <v>0.08</v>
      </c>
      <c r="AN2271">
        <v>5</v>
      </c>
      <c r="AO2271">
        <v>48</v>
      </c>
      <c r="AQ2271">
        <v>120</v>
      </c>
    </row>
    <row r="2272" spans="1:43" x14ac:dyDescent="0.25">
      <c r="A2272" t="s">
        <v>7944</v>
      </c>
      <c r="B2272" t="s">
        <v>7945</v>
      </c>
      <c r="C2272" s="1" t="str">
        <f t="shared" si="173"/>
        <v>21:0102</v>
      </c>
      <c r="D2272" s="1" t="str">
        <f t="shared" si="174"/>
        <v>21:0059</v>
      </c>
      <c r="E2272" t="s">
        <v>7946</v>
      </c>
      <c r="F2272" t="s">
        <v>7947</v>
      </c>
      <c r="H2272">
        <v>67.362405600000002</v>
      </c>
      <c r="I2272">
        <v>-113.44665259999999</v>
      </c>
      <c r="J2272" s="1" t="str">
        <f t="shared" si="175"/>
        <v>Till</v>
      </c>
      <c r="K2272" s="1" t="str">
        <f t="shared" si="176"/>
        <v>&lt;2 micron</v>
      </c>
      <c r="L2272">
        <v>0.1</v>
      </c>
      <c r="M2272">
        <v>4.37</v>
      </c>
      <c r="N2272">
        <v>20</v>
      </c>
      <c r="O2272">
        <v>370</v>
      </c>
      <c r="P2272">
        <v>1.5</v>
      </c>
      <c r="Q2272">
        <v>1</v>
      </c>
      <c r="R2272">
        <v>0.31</v>
      </c>
      <c r="S2272">
        <v>0.25</v>
      </c>
      <c r="T2272">
        <v>30</v>
      </c>
      <c r="U2272">
        <v>79</v>
      </c>
      <c r="V2272">
        <v>169</v>
      </c>
      <c r="W2272">
        <v>6.53</v>
      </c>
      <c r="X2272">
        <v>5</v>
      </c>
      <c r="Y2272">
        <v>0.5</v>
      </c>
      <c r="Z2272">
        <v>0.89</v>
      </c>
      <c r="AA2272">
        <v>40</v>
      </c>
      <c r="AB2272">
        <v>2.4</v>
      </c>
      <c r="AC2272">
        <v>530</v>
      </c>
      <c r="AD2272">
        <v>0.5</v>
      </c>
      <c r="AE2272">
        <v>0.55000000000000004</v>
      </c>
      <c r="AF2272">
        <v>48</v>
      </c>
      <c r="AH2272">
        <v>16</v>
      </c>
      <c r="AI2272">
        <v>1</v>
      </c>
      <c r="AJ2272">
        <v>10</v>
      </c>
      <c r="AK2272">
        <v>10</v>
      </c>
      <c r="AL2272">
        <v>0.08</v>
      </c>
      <c r="AN2272">
        <v>5</v>
      </c>
      <c r="AO2272">
        <v>74</v>
      </c>
      <c r="AQ2272">
        <v>108</v>
      </c>
    </row>
    <row r="2273" spans="1:43" x14ac:dyDescent="0.25">
      <c r="A2273" t="s">
        <v>7948</v>
      </c>
      <c r="B2273" t="s">
        <v>7949</v>
      </c>
      <c r="C2273" s="1" t="str">
        <f t="shared" si="173"/>
        <v>21:0102</v>
      </c>
      <c r="D2273" s="1" t="str">
        <f t="shared" si="174"/>
        <v>21:0059</v>
      </c>
      <c r="E2273" t="s">
        <v>7950</v>
      </c>
      <c r="F2273" t="s">
        <v>7951</v>
      </c>
      <c r="H2273">
        <v>67.402407499999995</v>
      </c>
      <c r="I2273">
        <v>-113.3317723</v>
      </c>
      <c r="J2273" s="1" t="str">
        <f t="shared" si="175"/>
        <v>Till</v>
      </c>
      <c r="K2273" s="1" t="str">
        <f t="shared" si="176"/>
        <v>&lt;2 micron</v>
      </c>
      <c r="L2273">
        <v>0.1</v>
      </c>
      <c r="M2273">
        <v>4.42</v>
      </c>
      <c r="N2273">
        <v>14</v>
      </c>
      <c r="O2273">
        <v>480</v>
      </c>
      <c r="P2273">
        <v>1.5</v>
      </c>
      <c r="Q2273">
        <v>1</v>
      </c>
      <c r="R2273">
        <v>0.88</v>
      </c>
      <c r="S2273">
        <v>0.25</v>
      </c>
      <c r="T2273">
        <v>21</v>
      </c>
      <c r="U2273">
        <v>77</v>
      </c>
      <c r="V2273">
        <v>128</v>
      </c>
      <c r="W2273">
        <v>5.57</v>
      </c>
      <c r="X2273">
        <v>5</v>
      </c>
      <c r="Y2273">
        <v>0.5</v>
      </c>
      <c r="Z2273">
        <v>1.18</v>
      </c>
      <c r="AA2273">
        <v>40</v>
      </c>
      <c r="AB2273">
        <v>2.86</v>
      </c>
      <c r="AC2273">
        <v>540</v>
      </c>
      <c r="AD2273">
        <v>0.5</v>
      </c>
      <c r="AE2273">
        <v>0.44</v>
      </c>
      <c r="AF2273">
        <v>46</v>
      </c>
      <c r="AH2273">
        <v>16</v>
      </c>
      <c r="AI2273">
        <v>1</v>
      </c>
      <c r="AJ2273">
        <v>8</v>
      </c>
      <c r="AK2273">
        <v>14</v>
      </c>
      <c r="AL2273">
        <v>0.08</v>
      </c>
      <c r="AN2273">
        <v>5</v>
      </c>
      <c r="AO2273">
        <v>63</v>
      </c>
      <c r="AQ2273">
        <v>124</v>
      </c>
    </row>
    <row r="2274" spans="1:43" x14ac:dyDescent="0.25">
      <c r="A2274" t="s">
        <v>7952</v>
      </c>
      <c r="B2274" t="s">
        <v>7953</v>
      </c>
      <c r="C2274" s="1" t="str">
        <f t="shared" si="173"/>
        <v>21:0102</v>
      </c>
      <c r="D2274" s="1" t="str">
        <f t="shared" si="174"/>
        <v>21:0059</v>
      </c>
      <c r="E2274" t="s">
        <v>7954</v>
      </c>
      <c r="F2274" t="s">
        <v>7955</v>
      </c>
      <c r="H2274">
        <v>67.424540300000004</v>
      </c>
      <c r="I2274">
        <v>-113.4722806</v>
      </c>
      <c r="J2274" s="1" t="str">
        <f t="shared" si="175"/>
        <v>Till</v>
      </c>
      <c r="K2274" s="1" t="str">
        <f t="shared" si="176"/>
        <v>&lt;2 micron</v>
      </c>
      <c r="L2274">
        <v>0.1</v>
      </c>
      <c r="M2274">
        <v>4.05</v>
      </c>
      <c r="N2274">
        <v>10</v>
      </c>
      <c r="O2274">
        <v>410</v>
      </c>
      <c r="P2274">
        <v>1</v>
      </c>
      <c r="Q2274">
        <v>1</v>
      </c>
      <c r="R2274">
        <v>0.37</v>
      </c>
      <c r="S2274">
        <v>0.25</v>
      </c>
      <c r="T2274">
        <v>24</v>
      </c>
      <c r="U2274">
        <v>67</v>
      </c>
      <c r="V2274">
        <v>107</v>
      </c>
      <c r="W2274">
        <v>5.79</v>
      </c>
      <c r="X2274">
        <v>5</v>
      </c>
      <c r="Y2274">
        <v>0.5</v>
      </c>
      <c r="Z2274">
        <v>0.85</v>
      </c>
      <c r="AA2274">
        <v>40</v>
      </c>
      <c r="AB2274">
        <v>2.17</v>
      </c>
      <c r="AC2274">
        <v>585</v>
      </c>
      <c r="AD2274">
        <v>0.5</v>
      </c>
      <c r="AE2274">
        <v>0.5</v>
      </c>
      <c r="AF2274">
        <v>41</v>
      </c>
      <c r="AH2274">
        <v>16</v>
      </c>
      <c r="AI2274">
        <v>1</v>
      </c>
      <c r="AJ2274">
        <v>10</v>
      </c>
      <c r="AK2274">
        <v>12</v>
      </c>
      <c r="AL2274">
        <v>0.1</v>
      </c>
      <c r="AN2274">
        <v>5</v>
      </c>
      <c r="AO2274">
        <v>67</v>
      </c>
      <c r="AQ2274">
        <v>106</v>
      </c>
    </row>
    <row r="2275" spans="1:43" x14ac:dyDescent="0.25">
      <c r="A2275" t="s">
        <v>7956</v>
      </c>
      <c r="B2275" t="s">
        <v>7957</v>
      </c>
      <c r="C2275" s="1" t="str">
        <f t="shared" si="173"/>
        <v>21:0102</v>
      </c>
      <c r="D2275" s="1" t="str">
        <f t="shared" si="174"/>
        <v>21:0059</v>
      </c>
      <c r="E2275" t="s">
        <v>7958</v>
      </c>
      <c r="F2275" t="s">
        <v>7959</v>
      </c>
      <c r="H2275">
        <v>67.476852300000004</v>
      </c>
      <c r="I2275">
        <v>-113.4019746</v>
      </c>
      <c r="J2275" s="1" t="str">
        <f t="shared" si="175"/>
        <v>Till</v>
      </c>
      <c r="K2275" s="1" t="str">
        <f t="shared" si="176"/>
        <v>&lt;2 micron</v>
      </c>
      <c r="L2275">
        <v>0.1</v>
      </c>
      <c r="M2275">
        <v>3.31</v>
      </c>
      <c r="N2275">
        <v>12</v>
      </c>
      <c r="O2275">
        <v>300</v>
      </c>
      <c r="P2275">
        <v>0.5</v>
      </c>
      <c r="Q2275">
        <v>1</v>
      </c>
      <c r="R2275">
        <v>0.56999999999999995</v>
      </c>
      <c r="S2275">
        <v>0.25</v>
      </c>
      <c r="T2275">
        <v>17</v>
      </c>
      <c r="U2275">
        <v>59</v>
      </c>
      <c r="V2275">
        <v>92</v>
      </c>
      <c r="W2275">
        <v>4.8099999999999996</v>
      </c>
      <c r="X2275">
        <v>5</v>
      </c>
      <c r="Y2275">
        <v>0.5</v>
      </c>
      <c r="Z2275">
        <v>0.73</v>
      </c>
      <c r="AA2275">
        <v>40</v>
      </c>
      <c r="AB2275">
        <v>2.13</v>
      </c>
      <c r="AC2275">
        <v>490</v>
      </c>
      <c r="AD2275">
        <v>0.5</v>
      </c>
      <c r="AE2275">
        <v>0.3</v>
      </c>
      <c r="AF2275">
        <v>37</v>
      </c>
      <c r="AH2275">
        <v>16</v>
      </c>
      <c r="AI2275">
        <v>1</v>
      </c>
      <c r="AJ2275">
        <v>7</v>
      </c>
      <c r="AK2275">
        <v>12</v>
      </c>
      <c r="AL2275">
        <v>0.08</v>
      </c>
      <c r="AN2275">
        <v>5</v>
      </c>
      <c r="AO2275">
        <v>50</v>
      </c>
      <c r="AQ2275">
        <v>92</v>
      </c>
    </row>
    <row r="2276" spans="1:43" x14ac:dyDescent="0.25">
      <c r="A2276" t="s">
        <v>7960</v>
      </c>
      <c r="B2276" t="s">
        <v>7961</v>
      </c>
      <c r="C2276" s="1" t="str">
        <f t="shared" si="173"/>
        <v>21:0102</v>
      </c>
      <c r="D2276" s="1" t="str">
        <f t="shared" si="174"/>
        <v>21:0059</v>
      </c>
      <c r="E2276" t="s">
        <v>7958</v>
      </c>
      <c r="F2276" t="s">
        <v>7962</v>
      </c>
      <c r="H2276">
        <v>67.476852300000004</v>
      </c>
      <c r="I2276">
        <v>-113.4019746</v>
      </c>
      <c r="J2276" s="1" t="str">
        <f t="shared" si="175"/>
        <v>Till</v>
      </c>
      <c r="K2276" s="1" t="str">
        <f t="shared" si="176"/>
        <v>&lt;2 micron</v>
      </c>
      <c r="L2276">
        <v>0.1</v>
      </c>
      <c r="M2276">
        <v>3.21</v>
      </c>
      <c r="N2276">
        <v>1</v>
      </c>
      <c r="O2276">
        <v>280</v>
      </c>
      <c r="P2276">
        <v>0.5</v>
      </c>
      <c r="Q2276">
        <v>1</v>
      </c>
      <c r="R2276">
        <v>0.57999999999999996</v>
      </c>
      <c r="S2276">
        <v>0.25</v>
      </c>
      <c r="T2276">
        <v>18</v>
      </c>
      <c r="U2276">
        <v>58</v>
      </c>
      <c r="V2276">
        <v>92</v>
      </c>
      <c r="W2276">
        <v>4.84</v>
      </c>
      <c r="X2276">
        <v>10</v>
      </c>
      <c r="Y2276">
        <v>0.5</v>
      </c>
      <c r="Z2276">
        <v>0.63</v>
      </c>
      <c r="AA2276">
        <v>30</v>
      </c>
      <c r="AB2276">
        <v>2.15</v>
      </c>
      <c r="AC2276">
        <v>520</v>
      </c>
      <c r="AD2276">
        <v>0.5</v>
      </c>
      <c r="AE2276">
        <v>0.33</v>
      </c>
      <c r="AF2276">
        <v>40</v>
      </c>
      <c r="AH2276">
        <v>12</v>
      </c>
      <c r="AI2276">
        <v>1</v>
      </c>
      <c r="AJ2276">
        <v>7</v>
      </c>
      <c r="AK2276">
        <v>11</v>
      </c>
      <c r="AL2276">
        <v>7.0000000000000007E-2</v>
      </c>
      <c r="AN2276">
        <v>5</v>
      </c>
      <c r="AO2276">
        <v>48</v>
      </c>
      <c r="AQ2276">
        <v>90</v>
      </c>
    </row>
    <row r="2277" spans="1:43" x14ac:dyDescent="0.25">
      <c r="A2277" t="s">
        <v>7963</v>
      </c>
      <c r="B2277" t="s">
        <v>7964</v>
      </c>
      <c r="C2277" s="1" t="str">
        <f t="shared" si="173"/>
        <v>21:0102</v>
      </c>
      <c r="D2277" s="1" t="str">
        <f t="shared" si="174"/>
        <v>21:0059</v>
      </c>
      <c r="E2277" t="s">
        <v>7965</v>
      </c>
      <c r="F2277" t="s">
        <v>7966</v>
      </c>
      <c r="H2277">
        <v>67.458463499999993</v>
      </c>
      <c r="I2277">
        <v>-113.2126557</v>
      </c>
      <c r="J2277" s="1" t="str">
        <f t="shared" si="175"/>
        <v>Till</v>
      </c>
      <c r="K2277" s="1" t="str">
        <f t="shared" si="176"/>
        <v>&lt;2 micron</v>
      </c>
      <c r="L2277">
        <v>0.1</v>
      </c>
      <c r="M2277">
        <v>4.16</v>
      </c>
      <c r="N2277">
        <v>10</v>
      </c>
      <c r="O2277">
        <v>1210</v>
      </c>
      <c r="P2277">
        <v>1</v>
      </c>
      <c r="Q2277">
        <v>1</v>
      </c>
      <c r="R2277">
        <v>0.41</v>
      </c>
      <c r="S2277">
        <v>0.25</v>
      </c>
      <c r="T2277">
        <v>31</v>
      </c>
      <c r="U2277">
        <v>81</v>
      </c>
      <c r="V2277">
        <v>114</v>
      </c>
      <c r="W2277">
        <v>5.78</v>
      </c>
      <c r="X2277">
        <v>5</v>
      </c>
      <c r="Y2277">
        <v>0.5</v>
      </c>
      <c r="Z2277">
        <v>0.73</v>
      </c>
      <c r="AA2277">
        <v>30</v>
      </c>
      <c r="AB2277">
        <v>3.43</v>
      </c>
      <c r="AC2277">
        <v>605</v>
      </c>
      <c r="AD2277">
        <v>0.5</v>
      </c>
      <c r="AE2277">
        <v>0.68</v>
      </c>
      <c r="AF2277">
        <v>56</v>
      </c>
      <c r="AH2277">
        <v>26</v>
      </c>
      <c r="AI2277">
        <v>1</v>
      </c>
      <c r="AJ2277">
        <v>12</v>
      </c>
      <c r="AK2277">
        <v>11</v>
      </c>
      <c r="AL2277">
        <v>0.11</v>
      </c>
      <c r="AN2277">
        <v>5</v>
      </c>
      <c r="AO2277">
        <v>74</v>
      </c>
      <c r="AQ2277">
        <v>146</v>
      </c>
    </row>
    <row r="2278" spans="1:43" x14ac:dyDescent="0.25">
      <c r="A2278" t="s">
        <v>7967</v>
      </c>
      <c r="B2278" t="s">
        <v>7968</v>
      </c>
      <c r="C2278" s="1" t="str">
        <f t="shared" si="173"/>
        <v>21:0102</v>
      </c>
      <c r="D2278" s="1" t="str">
        <f t="shared" si="174"/>
        <v>21:0059</v>
      </c>
      <c r="E2278" t="s">
        <v>7969</v>
      </c>
      <c r="F2278" t="s">
        <v>7970</v>
      </c>
      <c r="H2278">
        <v>67.472471799999994</v>
      </c>
      <c r="I2278">
        <v>-113.05993650000001</v>
      </c>
      <c r="J2278" s="1" t="str">
        <f t="shared" si="175"/>
        <v>Till</v>
      </c>
      <c r="K2278" s="1" t="str">
        <f t="shared" si="176"/>
        <v>&lt;2 micron</v>
      </c>
      <c r="L2278">
        <v>0.1</v>
      </c>
      <c r="M2278">
        <v>3.88</v>
      </c>
      <c r="N2278">
        <v>16</v>
      </c>
      <c r="O2278">
        <v>420</v>
      </c>
      <c r="P2278">
        <v>1</v>
      </c>
      <c r="Q2278">
        <v>1</v>
      </c>
      <c r="R2278">
        <v>1.36</v>
      </c>
      <c r="S2278">
        <v>0.25</v>
      </c>
      <c r="T2278">
        <v>18</v>
      </c>
      <c r="U2278">
        <v>60</v>
      </c>
      <c r="V2278">
        <v>115</v>
      </c>
      <c r="W2278">
        <v>5.09</v>
      </c>
      <c r="X2278">
        <v>5</v>
      </c>
      <c r="Y2278">
        <v>0.5</v>
      </c>
      <c r="Z2278">
        <v>0.94</v>
      </c>
      <c r="AA2278">
        <v>40</v>
      </c>
      <c r="AB2278">
        <v>3.09</v>
      </c>
      <c r="AC2278">
        <v>465</v>
      </c>
      <c r="AD2278">
        <v>0.5</v>
      </c>
      <c r="AE2278">
        <v>0.37</v>
      </c>
      <c r="AF2278">
        <v>41</v>
      </c>
      <c r="AH2278">
        <v>48</v>
      </c>
      <c r="AI2278">
        <v>1</v>
      </c>
      <c r="AJ2278">
        <v>8</v>
      </c>
      <c r="AK2278">
        <v>11</v>
      </c>
      <c r="AL2278">
        <v>0.08</v>
      </c>
      <c r="AN2278">
        <v>5</v>
      </c>
      <c r="AO2278">
        <v>58</v>
      </c>
      <c r="AQ2278">
        <v>124</v>
      </c>
    </row>
    <row r="2279" spans="1:43" x14ac:dyDescent="0.25">
      <c r="A2279" t="s">
        <v>7971</v>
      </c>
      <c r="B2279" t="s">
        <v>7972</v>
      </c>
      <c r="C2279" s="1" t="str">
        <f t="shared" si="173"/>
        <v>21:0102</v>
      </c>
      <c r="D2279" s="1" t="str">
        <f t="shared" si="174"/>
        <v>21:0059</v>
      </c>
      <c r="E2279" t="s">
        <v>7973</v>
      </c>
      <c r="F2279" t="s">
        <v>7974</v>
      </c>
      <c r="H2279">
        <v>67.418406099999999</v>
      </c>
      <c r="I2279">
        <v>-113.1619345</v>
      </c>
      <c r="J2279" s="1" t="str">
        <f t="shared" si="175"/>
        <v>Till</v>
      </c>
      <c r="K2279" s="1" t="str">
        <f t="shared" si="176"/>
        <v>&lt;2 micron</v>
      </c>
      <c r="L2279">
        <v>0.1</v>
      </c>
      <c r="M2279">
        <v>3.59</v>
      </c>
      <c r="N2279">
        <v>12</v>
      </c>
      <c r="O2279">
        <v>400</v>
      </c>
      <c r="P2279">
        <v>0.5</v>
      </c>
      <c r="Q2279">
        <v>1</v>
      </c>
      <c r="R2279">
        <v>1.82</v>
      </c>
      <c r="S2279">
        <v>0.25</v>
      </c>
      <c r="T2279">
        <v>17</v>
      </c>
      <c r="U2279">
        <v>58</v>
      </c>
      <c r="V2279">
        <v>82</v>
      </c>
      <c r="W2279">
        <v>4.42</v>
      </c>
      <c r="X2279">
        <v>5</v>
      </c>
      <c r="Y2279">
        <v>0.5</v>
      </c>
      <c r="Z2279">
        <v>1</v>
      </c>
      <c r="AA2279">
        <v>40</v>
      </c>
      <c r="AB2279">
        <v>2.91</v>
      </c>
      <c r="AC2279">
        <v>480</v>
      </c>
      <c r="AD2279">
        <v>0.5</v>
      </c>
      <c r="AE2279">
        <v>0.27</v>
      </c>
      <c r="AF2279">
        <v>36</v>
      </c>
      <c r="AH2279">
        <v>20</v>
      </c>
      <c r="AI2279">
        <v>1</v>
      </c>
      <c r="AJ2279">
        <v>7</v>
      </c>
      <c r="AK2279">
        <v>15</v>
      </c>
      <c r="AL2279">
        <v>0.09</v>
      </c>
      <c r="AN2279">
        <v>5</v>
      </c>
      <c r="AO2279">
        <v>54</v>
      </c>
      <c r="AQ2279">
        <v>106</v>
      </c>
    </row>
    <row r="2280" spans="1:43" x14ac:dyDescent="0.25">
      <c r="A2280" t="s">
        <v>7975</v>
      </c>
      <c r="B2280" t="s">
        <v>7976</v>
      </c>
      <c r="C2280" s="1" t="str">
        <f t="shared" ref="C2280:C2311" si="177">HYPERLINK("http://geochem.nrcan.gc.ca/cdogs/content/bdl/bdl210102_e.htm", "21:0102")</f>
        <v>21:0102</v>
      </c>
      <c r="D2280" s="1" t="str">
        <f t="shared" ref="D2280:D2311" si="178">HYPERLINK("http://geochem.nrcan.gc.ca/cdogs/content/svy/svy210059_e.htm", "21:0059")</f>
        <v>21:0059</v>
      </c>
      <c r="E2280" t="s">
        <v>7977</v>
      </c>
      <c r="F2280" t="s">
        <v>7978</v>
      </c>
      <c r="H2280">
        <v>67.407160000000005</v>
      </c>
      <c r="I2280">
        <v>-113.0577442</v>
      </c>
      <c r="J2280" s="1" t="str">
        <f t="shared" si="175"/>
        <v>Till</v>
      </c>
      <c r="K2280" s="1" t="str">
        <f t="shared" si="176"/>
        <v>&lt;2 micron</v>
      </c>
      <c r="L2280">
        <v>0.1</v>
      </c>
      <c r="M2280">
        <v>4.3499999999999996</v>
      </c>
      <c r="N2280">
        <v>8</v>
      </c>
      <c r="O2280">
        <v>700</v>
      </c>
      <c r="P2280">
        <v>1.5</v>
      </c>
      <c r="Q2280">
        <v>1</v>
      </c>
      <c r="R2280">
        <v>0.28000000000000003</v>
      </c>
      <c r="S2280">
        <v>0.25</v>
      </c>
      <c r="T2280">
        <v>32</v>
      </c>
      <c r="U2280">
        <v>75</v>
      </c>
      <c r="V2280">
        <v>138</v>
      </c>
      <c r="W2280">
        <v>5.59</v>
      </c>
      <c r="X2280">
        <v>5</v>
      </c>
      <c r="Y2280">
        <v>0.5</v>
      </c>
      <c r="Z2280">
        <v>0.62</v>
      </c>
      <c r="AA2280">
        <v>40</v>
      </c>
      <c r="AB2280">
        <v>2.66</v>
      </c>
      <c r="AC2280">
        <v>495</v>
      </c>
      <c r="AD2280">
        <v>0.5</v>
      </c>
      <c r="AE2280">
        <v>0.66</v>
      </c>
      <c r="AF2280">
        <v>55</v>
      </c>
      <c r="AH2280">
        <v>38</v>
      </c>
      <c r="AI2280">
        <v>1</v>
      </c>
      <c r="AJ2280">
        <v>13</v>
      </c>
      <c r="AK2280">
        <v>8</v>
      </c>
      <c r="AL2280">
        <v>0.08</v>
      </c>
      <c r="AN2280">
        <v>5</v>
      </c>
      <c r="AO2280">
        <v>79</v>
      </c>
      <c r="AQ2280">
        <v>192</v>
      </c>
    </row>
    <row r="2281" spans="1:43" x14ac:dyDescent="0.25">
      <c r="A2281" t="s">
        <v>7979</v>
      </c>
      <c r="B2281" t="s">
        <v>7980</v>
      </c>
      <c r="C2281" s="1" t="str">
        <f t="shared" si="177"/>
        <v>21:0102</v>
      </c>
      <c r="D2281" s="1" t="str">
        <f t="shared" si="178"/>
        <v>21:0059</v>
      </c>
      <c r="E2281" t="s">
        <v>7981</v>
      </c>
      <c r="F2281" t="s">
        <v>7982</v>
      </c>
      <c r="H2281">
        <v>67.358562599999999</v>
      </c>
      <c r="I2281">
        <v>-113.0712577</v>
      </c>
      <c r="J2281" s="1" t="str">
        <f t="shared" si="175"/>
        <v>Till</v>
      </c>
      <c r="K2281" s="1" t="str">
        <f t="shared" si="176"/>
        <v>&lt;2 micron</v>
      </c>
      <c r="L2281">
        <v>0.6</v>
      </c>
      <c r="M2281">
        <v>4.4400000000000004</v>
      </c>
      <c r="N2281">
        <v>20</v>
      </c>
      <c r="O2281">
        <v>560</v>
      </c>
      <c r="P2281">
        <v>1.5</v>
      </c>
      <c r="Q2281">
        <v>2</v>
      </c>
      <c r="R2281">
        <v>0.21</v>
      </c>
      <c r="S2281">
        <v>1</v>
      </c>
      <c r="T2281">
        <v>48</v>
      </c>
      <c r="U2281">
        <v>71</v>
      </c>
      <c r="V2281">
        <v>254</v>
      </c>
      <c r="W2281">
        <v>7.03</v>
      </c>
      <c r="X2281">
        <v>5</v>
      </c>
      <c r="Y2281">
        <v>0.5</v>
      </c>
      <c r="Z2281">
        <v>0.56999999999999995</v>
      </c>
      <c r="AA2281">
        <v>50</v>
      </c>
      <c r="AB2281">
        <v>2.48</v>
      </c>
      <c r="AC2281">
        <v>455</v>
      </c>
      <c r="AD2281">
        <v>0.5</v>
      </c>
      <c r="AE2281">
        <v>0.56000000000000005</v>
      </c>
      <c r="AF2281">
        <v>107</v>
      </c>
      <c r="AH2281">
        <v>142</v>
      </c>
      <c r="AI2281">
        <v>1</v>
      </c>
      <c r="AJ2281">
        <v>13</v>
      </c>
      <c r="AK2281">
        <v>7</v>
      </c>
      <c r="AL2281">
        <v>7.0000000000000007E-2</v>
      </c>
      <c r="AN2281">
        <v>5</v>
      </c>
      <c r="AO2281">
        <v>78</v>
      </c>
      <c r="AQ2281">
        <v>562</v>
      </c>
    </row>
    <row r="2282" spans="1:43" x14ac:dyDescent="0.25">
      <c r="A2282" t="s">
        <v>7983</v>
      </c>
      <c r="B2282" t="s">
        <v>7984</v>
      </c>
      <c r="C2282" s="1" t="str">
        <f t="shared" si="177"/>
        <v>21:0102</v>
      </c>
      <c r="D2282" s="1" t="str">
        <f t="shared" si="178"/>
        <v>21:0059</v>
      </c>
      <c r="E2282" t="s">
        <v>7985</v>
      </c>
      <c r="F2282" t="s">
        <v>7986</v>
      </c>
      <c r="H2282">
        <v>67.276668400000005</v>
      </c>
      <c r="I2282">
        <v>-113.09582</v>
      </c>
      <c r="J2282" s="1" t="str">
        <f t="shared" si="175"/>
        <v>Till</v>
      </c>
      <c r="K2282" s="1" t="str">
        <f t="shared" si="176"/>
        <v>&lt;2 micron</v>
      </c>
      <c r="L2282">
        <v>0.1</v>
      </c>
      <c r="M2282">
        <v>3.55</v>
      </c>
      <c r="N2282">
        <v>32</v>
      </c>
      <c r="O2282">
        <v>980</v>
      </c>
      <c r="P2282">
        <v>1</v>
      </c>
      <c r="Q2282">
        <v>1</v>
      </c>
      <c r="R2282">
        <v>0.96</v>
      </c>
      <c r="S2282">
        <v>0.5</v>
      </c>
      <c r="T2282">
        <v>44</v>
      </c>
      <c r="U2282">
        <v>54</v>
      </c>
      <c r="V2282">
        <v>190</v>
      </c>
      <c r="W2282">
        <v>5.92</v>
      </c>
      <c r="X2282">
        <v>5</v>
      </c>
      <c r="Y2282">
        <v>0.5</v>
      </c>
      <c r="Z2282">
        <v>0.56999999999999995</v>
      </c>
      <c r="AA2282">
        <v>50</v>
      </c>
      <c r="AB2282">
        <v>2.25</v>
      </c>
      <c r="AC2282">
        <v>1795</v>
      </c>
      <c r="AD2282">
        <v>0.5</v>
      </c>
      <c r="AE2282">
        <v>0.75</v>
      </c>
      <c r="AF2282">
        <v>68</v>
      </c>
      <c r="AH2282">
        <v>104</v>
      </c>
      <c r="AI2282">
        <v>1</v>
      </c>
      <c r="AJ2282">
        <v>9</v>
      </c>
      <c r="AK2282">
        <v>14</v>
      </c>
      <c r="AL2282">
        <v>0.05</v>
      </c>
      <c r="AN2282">
        <v>5</v>
      </c>
      <c r="AO2282">
        <v>56</v>
      </c>
      <c r="AQ2282">
        <v>330</v>
      </c>
    </row>
    <row r="2283" spans="1:43" x14ac:dyDescent="0.25">
      <c r="A2283" t="s">
        <v>7987</v>
      </c>
      <c r="B2283" t="s">
        <v>7988</v>
      </c>
      <c r="C2283" s="1" t="str">
        <f t="shared" si="177"/>
        <v>21:0102</v>
      </c>
      <c r="D2283" s="1" t="str">
        <f t="shared" si="178"/>
        <v>21:0059</v>
      </c>
      <c r="E2283" t="s">
        <v>7989</v>
      </c>
      <c r="F2283" t="s">
        <v>7990</v>
      </c>
      <c r="H2283">
        <v>67.2906859</v>
      </c>
      <c r="I2283">
        <v>-112.9363948</v>
      </c>
      <c r="J2283" s="1" t="str">
        <f t="shared" si="175"/>
        <v>Till</v>
      </c>
      <c r="K2283" s="1" t="str">
        <f t="shared" si="176"/>
        <v>&lt;2 micron</v>
      </c>
      <c r="L2283">
        <v>0.2</v>
      </c>
      <c r="M2283">
        <v>2.85</v>
      </c>
      <c r="N2283">
        <v>14</v>
      </c>
      <c r="O2283">
        <v>1430</v>
      </c>
      <c r="P2283">
        <v>0.5</v>
      </c>
      <c r="Q2283">
        <v>1</v>
      </c>
      <c r="R2283">
        <v>3</v>
      </c>
      <c r="S2283">
        <v>0.5</v>
      </c>
      <c r="T2283">
        <v>18</v>
      </c>
      <c r="U2283">
        <v>41</v>
      </c>
      <c r="V2283">
        <v>116</v>
      </c>
      <c r="W2283">
        <v>4.4400000000000004</v>
      </c>
      <c r="X2283">
        <v>5</v>
      </c>
      <c r="Y2283">
        <v>0.5</v>
      </c>
      <c r="Z2283">
        <v>0.26</v>
      </c>
      <c r="AA2283">
        <v>40</v>
      </c>
      <c r="AB2283">
        <v>2.0699999999999998</v>
      </c>
      <c r="AC2283">
        <v>950</v>
      </c>
      <c r="AD2283">
        <v>1</v>
      </c>
      <c r="AE2283">
        <v>0.62</v>
      </c>
      <c r="AF2283">
        <v>30</v>
      </c>
      <c r="AH2283">
        <v>48</v>
      </c>
      <c r="AI2283">
        <v>1</v>
      </c>
      <c r="AJ2283">
        <v>6</v>
      </c>
      <c r="AK2283">
        <v>13</v>
      </c>
      <c r="AL2283">
        <v>0.01</v>
      </c>
      <c r="AN2283">
        <v>5</v>
      </c>
      <c r="AO2283">
        <v>54</v>
      </c>
      <c r="AQ2283">
        <v>128</v>
      </c>
    </row>
    <row r="2284" spans="1:43" x14ac:dyDescent="0.25">
      <c r="A2284" t="s">
        <v>7991</v>
      </c>
      <c r="B2284" t="s">
        <v>7992</v>
      </c>
      <c r="C2284" s="1" t="str">
        <f t="shared" si="177"/>
        <v>21:0102</v>
      </c>
      <c r="D2284" s="1" t="str">
        <f t="shared" si="178"/>
        <v>21:0059</v>
      </c>
      <c r="E2284" t="s">
        <v>7993</v>
      </c>
      <c r="F2284" t="s">
        <v>7994</v>
      </c>
      <c r="H2284">
        <v>67.278254099999998</v>
      </c>
      <c r="I2284">
        <v>-112.83111409999999</v>
      </c>
      <c r="J2284" s="1" t="str">
        <f t="shared" si="175"/>
        <v>Till</v>
      </c>
      <c r="K2284" s="1" t="str">
        <f t="shared" si="176"/>
        <v>&lt;2 micron</v>
      </c>
      <c r="L2284">
        <v>0.6</v>
      </c>
      <c r="M2284">
        <v>3.83</v>
      </c>
      <c r="N2284">
        <v>38</v>
      </c>
      <c r="O2284">
        <v>670</v>
      </c>
      <c r="P2284">
        <v>1.5</v>
      </c>
      <c r="Q2284">
        <v>2</v>
      </c>
      <c r="R2284">
        <v>0.59</v>
      </c>
      <c r="S2284">
        <v>0.25</v>
      </c>
      <c r="T2284">
        <v>27</v>
      </c>
      <c r="U2284">
        <v>57</v>
      </c>
      <c r="V2284">
        <v>317</v>
      </c>
      <c r="W2284">
        <v>6.37</v>
      </c>
      <c r="X2284">
        <v>5</v>
      </c>
      <c r="Y2284">
        <v>0.5</v>
      </c>
      <c r="Z2284">
        <v>0.49</v>
      </c>
      <c r="AA2284">
        <v>50</v>
      </c>
      <c r="AB2284">
        <v>2.27</v>
      </c>
      <c r="AC2284">
        <v>930</v>
      </c>
      <c r="AD2284">
        <v>0.5</v>
      </c>
      <c r="AE2284">
        <v>0.74</v>
      </c>
      <c r="AF2284">
        <v>61</v>
      </c>
      <c r="AH2284">
        <v>524</v>
      </c>
      <c r="AI2284">
        <v>1</v>
      </c>
      <c r="AJ2284">
        <v>10</v>
      </c>
      <c r="AK2284">
        <v>12</v>
      </c>
      <c r="AL2284">
        <v>0.06</v>
      </c>
      <c r="AN2284">
        <v>5</v>
      </c>
      <c r="AO2284">
        <v>59</v>
      </c>
      <c r="AQ2284">
        <v>500</v>
      </c>
    </row>
    <row r="2285" spans="1:43" x14ac:dyDescent="0.25">
      <c r="A2285" t="s">
        <v>7995</v>
      </c>
      <c r="B2285" t="s">
        <v>7996</v>
      </c>
      <c r="C2285" s="1" t="str">
        <f t="shared" si="177"/>
        <v>21:0102</v>
      </c>
      <c r="D2285" s="1" t="str">
        <f t="shared" si="178"/>
        <v>21:0059</v>
      </c>
      <c r="E2285" t="s">
        <v>7997</v>
      </c>
      <c r="F2285" t="s">
        <v>7998</v>
      </c>
      <c r="H2285">
        <v>67.383182199999993</v>
      </c>
      <c r="I2285">
        <v>-112.9028459</v>
      </c>
      <c r="J2285" s="1" t="str">
        <f t="shared" si="175"/>
        <v>Till</v>
      </c>
      <c r="K2285" s="1" t="str">
        <f t="shared" si="176"/>
        <v>&lt;2 micron</v>
      </c>
      <c r="L2285">
        <v>0.1</v>
      </c>
      <c r="M2285">
        <v>3.58</v>
      </c>
      <c r="N2285">
        <v>26</v>
      </c>
      <c r="O2285">
        <v>860</v>
      </c>
      <c r="P2285">
        <v>1</v>
      </c>
      <c r="Q2285">
        <v>1</v>
      </c>
      <c r="R2285">
        <v>0.54</v>
      </c>
      <c r="S2285">
        <v>0.25</v>
      </c>
      <c r="T2285">
        <v>20</v>
      </c>
      <c r="U2285">
        <v>53</v>
      </c>
      <c r="V2285">
        <v>167</v>
      </c>
      <c r="W2285">
        <v>5.67</v>
      </c>
      <c r="X2285">
        <v>5</v>
      </c>
      <c r="Y2285">
        <v>0.5</v>
      </c>
      <c r="Z2285">
        <v>0.39</v>
      </c>
      <c r="AA2285">
        <v>50</v>
      </c>
      <c r="AB2285">
        <v>2.4700000000000002</v>
      </c>
      <c r="AC2285">
        <v>705</v>
      </c>
      <c r="AD2285">
        <v>0.5</v>
      </c>
      <c r="AE2285">
        <v>0.81</v>
      </c>
      <c r="AF2285">
        <v>38</v>
      </c>
      <c r="AH2285">
        <v>28</v>
      </c>
      <c r="AI2285">
        <v>1</v>
      </c>
      <c r="AJ2285">
        <v>11</v>
      </c>
      <c r="AK2285">
        <v>9</v>
      </c>
      <c r="AL2285">
        <v>7.0000000000000007E-2</v>
      </c>
      <c r="AN2285">
        <v>5</v>
      </c>
      <c r="AO2285">
        <v>66</v>
      </c>
      <c r="AQ2285">
        <v>132</v>
      </c>
    </row>
    <row r="2286" spans="1:43" x14ac:dyDescent="0.25">
      <c r="A2286" t="s">
        <v>7999</v>
      </c>
      <c r="B2286" t="s">
        <v>8000</v>
      </c>
      <c r="C2286" s="1" t="str">
        <f t="shared" si="177"/>
        <v>21:0102</v>
      </c>
      <c r="D2286" s="1" t="str">
        <f t="shared" si="178"/>
        <v>21:0059</v>
      </c>
      <c r="E2286" t="s">
        <v>8001</v>
      </c>
      <c r="F2286" t="s">
        <v>8002</v>
      </c>
      <c r="H2286">
        <v>67.426374100000004</v>
      </c>
      <c r="I2286">
        <v>-112.87037909999999</v>
      </c>
      <c r="J2286" s="1" t="str">
        <f t="shared" si="175"/>
        <v>Till</v>
      </c>
      <c r="K2286" s="1" t="str">
        <f t="shared" si="176"/>
        <v>&lt;2 micron</v>
      </c>
      <c r="L2286">
        <v>0.1</v>
      </c>
      <c r="M2286">
        <v>4.32</v>
      </c>
      <c r="N2286">
        <v>8</v>
      </c>
      <c r="O2286">
        <v>740</v>
      </c>
      <c r="P2286">
        <v>1.5</v>
      </c>
      <c r="Q2286">
        <v>1</v>
      </c>
      <c r="R2286">
        <v>0.37</v>
      </c>
      <c r="S2286">
        <v>0.25</v>
      </c>
      <c r="T2286">
        <v>24</v>
      </c>
      <c r="U2286">
        <v>73</v>
      </c>
      <c r="V2286">
        <v>134</v>
      </c>
      <c r="W2286">
        <v>5.33</v>
      </c>
      <c r="X2286">
        <v>5</v>
      </c>
      <c r="Y2286">
        <v>0.5</v>
      </c>
      <c r="Z2286">
        <v>0.71</v>
      </c>
      <c r="AA2286">
        <v>40</v>
      </c>
      <c r="AB2286">
        <v>2.7</v>
      </c>
      <c r="AC2286">
        <v>435</v>
      </c>
      <c r="AD2286">
        <v>0.5</v>
      </c>
      <c r="AE2286">
        <v>0.48</v>
      </c>
      <c r="AF2286">
        <v>46</v>
      </c>
      <c r="AH2286">
        <v>22</v>
      </c>
      <c r="AI2286">
        <v>1</v>
      </c>
      <c r="AJ2286">
        <v>11</v>
      </c>
      <c r="AK2286">
        <v>8</v>
      </c>
      <c r="AL2286">
        <v>0.1</v>
      </c>
      <c r="AN2286">
        <v>5</v>
      </c>
      <c r="AO2286">
        <v>72</v>
      </c>
      <c r="AQ2286">
        <v>150</v>
      </c>
    </row>
    <row r="2287" spans="1:43" x14ac:dyDescent="0.25">
      <c r="A2287" t="s">
        <v>8003</v>
      </c>
      <c r="B2287" t="s">
        <v>8004</v>
      </c>
      <c r="C2287" s="1" t="str">
        <f t="shared" si="177"/>
        <v>21:0102</v>
      </c>
      <c r="D2287" s="1" t="str">
        <f t="shared" si="178"/>
        <v>21:0059</v>
      </c>
      <c r="E2287" t="s">
        <v>8005</v>
      </c>
      <c r="F2287" t="s">
        <v>8006</v>
      </c>
      <c r="H2287">
        <v>67.477775699999995</v>
      </c>
      <c r="I2287">
        <v>-112.8467167</v>
      </c>
      <c r="J2287" s="1" t="str">
        <f t="shared" si="175"/>
        <v>Till</v>
      </c>
      <c r="K2287" s="1" t="str">
        <f t="shared" si="176"/>
        <v>&lt;2 micron</v>
      </c>
      <c r="L2287">
        <v>0.1</v>
      </c>
      <c r="M2287">
        <v>3.68</v>
      </c>
      <c r="N2287">
        <v>12</v>
      </c>
      <c r="O2287">
        <v>540</v>
      </c>
      <c r="P2287">
        <v>1</v>
      </c>
      <c r="Q2287">
        <v>1</v>
      </c>
      <c r="R2287">
        <v>1.43</v>
      </c>
      <c r="S2287">
        <v>0.25</v>
      </c>
      <c r="T2287">
        <v>18</v>
      </c>
      <c r="U2287">
        <v>68</v>
      </c>
      <c r="V2287">
        <v>166</v>
      </c>
      <c r="W2287">
        <v>5.39</v>
      </c>
      <c r="X2287">
        <v>5</v>
      </c>
      <c r="Y2287">
        <v>0.5</v>
      </c>
      <c r="Z2287">
        <v>0.62</v>
      </c>
      <c r="AA2287">
        <v>40</v>
      </c>
      <c r="AB2287">
        <v>2.94</v>
      </c>
      <c r="AC2287">
        <v>525</v>
      </c>
      <c r="AD2287">
        <v>0.5</v>
      </c>
      <c r="AE2287">
        <v>0.4</v>
      </c>
      <c r="AF2287">
        <v>39</v>
      </c>
      <c r="AH2287">
        <v>20</v>
      </c>
      <c r="AI2287">
        <v>1</v>
      </c>
      <c r="AJ2287">
        <v>9</v>
      </c>
      <c r="AK2287">
        <v>12</v>
      </c>
      <c r="AL2287">
        <v>0.08</v>
      </c>
      <c r="AN2287">
        <v>5</v>
      </c>
      <c r="AO2287">
        <v>74</v>
      </c>
      <c r="AQ2287">
        <v>130</v>
      </c>
    </row>
    <row r="2288" spans="1:43" x14ac:dyDescent="0.25">
      <c r="A2288" t="s">
        <v>8007</v>
      </c>
      <c r="B2288" t="s">
        <v>8008</v>
      </c>
      <c r="C2288" s="1" t="str">
        <f t="shared" si="177"/>
        <v>21:0102</v>
      </c>
      <c r="D2288" s="1" t="str">
        <f t="shared" si="178"/>
        <v>21:0059</v>
      </c>
      <c r="E2288" t="s">
        <v>8005</v>
      </c>
      <c r="F2288" t="s">
        <v>8009</v>
      </c>
      <c r="H2288">
        <v>67.477775699999995</v>
      </c>
      <c r="I2288">
        <v>-112.8467167</v>
      </c>
      <c r="J2288" s="1" t="str">
        <f t="shared" si="175"/>
        <v>Till</v>
      </c>
      <c r="K2288" s="1" t="str">
        <f t="shared" si="176"/>
        <v>&lt;2 micron</v>
      </c>
      <c r="L2288">
        <v>0.1</v>
      </c>
      <c r="M2288">
        <v>3.49</v>
      </c>
      <c r="N2288">
        <v>1</v>
      </c>
      <c r="O2288">
        <v>530</v>
      </c>
      <c r="P2288">
        <v>1</v>
      </c>
      <c r="Q2288">
        <v>1</v>
      </c>
      <c r="R2288">
        <v>1.37</v>
      </c>
      <c r="S2288">
        <v>0.25</v>
      </c>
      <c r="T2288">
        <v>20</v>
      </c>
      <c r="U2288">
        <v>64</v>
      </c>
      <c r="V2288">
        <v>162</v>
      </c>
      <c r="W2288">
        <v>5.3</v>
      </c>
      <c r="X2288">
        <v>10</v>
      </c>
      <c r="Y2288">
        <v>1</v>
      </c>
      <c r="Z2288">
        <v>0.55000000000000004</v>
      </c>
      <c r="AA2288">
        <v>30</v>
      </c>
      <c r="AB2288">
        <v>2.94</v>
      </c>
      <c r="AC2288">
        <v>525</v>
      </c>
      <c r="AD2288">
        <v>0.5</v>
      </c>
      <c r="AE2288">
        <v>0.48</v>
      </c>
      <c r="AF2288">
        <v>43</v>
      </c>
      <c r="AH2288">
        <v>16</v>
      </c>
      <c r="AI2288">
        <v>1</v>
      </c>
      <c r="AJ2288">
        <v>9</v>
      </c>
      <c r="AK2288">
        <v>10</v>
      </c>
      <c r="AL2288">
        <v>0.08</v>
      </c>
      <c r="AN2288">
        <v>5</v>
      </c>
      <c r="AO2288">
        <v>72</v>
      </c>
      <c r="AQ2288">
        <v>126</v>
      </c>
    </row>
    <row r="2289" spans="1:43" x14ac:dyDescent="0.25">
      <c r="A2289" t="s">
        <v>8010</v>
      </c>
      <c r="B2289" t="s">
        <v>8011</v>
      </c>
      <c r="C2289" s="1" t="str">
        <f t="shared" si="177"/>
        <v>21:0102</v>
      </c>
      <c r="D2289" s="1" t="str">
        <f t="shared" si="178"/>
        <v>21:0059</v>
      </c>
      <c r="E2289" t="s">
        <v>8012</v>
      </c>
      <c r="F2289" t="s">
        <v>8013</v>
      </c>
      <c r="H2289">
        <v>67.482084200000003</v>
      </c>
      <c r="I2289">
        <v>-112.731399</v>
      </c>
      <c r="J2289" s="1" t="str">
        <f t="shared" si="175"/>
        <v>Till</v>
      </c>
      <c r="K2289" s="1" t="str">
        <f t="shared" si="176"/>
        <v>&lt;2 micron</v>
      </c>
      <c r="L2289">
        <v>0.1</v>
      </c>
      <c r="M2289">
        <v>4.1900000000000004</v>
      </c>
      <c r="N2289">
        <v>16</v>
      </c>
      <c r="O2289">
        <v>490</v>
      </c>
      <c r="P2289">
        <v>1</v>
      </c>
      <c r="Q2289">
        <v>1</v>
      </c>
      <c r="R2289">
        <v>2.59</v>
      </c>
      <c r="S2289">
        <v>0.25</v>
      </c>
      <c r="T2289">
        <v>19</v>
      </c>
      <c r="U2289">
        <v>74</v>
      </c>
      <c r="V2289">
        <v>169</v>
      </c>
      <c r="W2289">
        <v>5.22</v>
      </c>
      <c r="X2289">
        <v>5</v>
      </c>
      <c r="Y2289">
        <v>0.5</v>
      </c>
      <c r="Z2289">
        <v>0.97</v>
      </c>
      <c r="AA2289">
        <v>40</v>
      </c>
      <c r="AB2289">
        <v>3.47</v>
      </c>
      <c r="AC2289">
        <v>550</v>
      </c>
      <c r="AD2289">
        <v>0.5</v>
      </c>
      <c r="AE2289">
        <v>0.33</v>
      </c>
      <c r="AF2289">
        <v>46</v>
      </c>
      <c r="AH2289">
        <v>30</v>
      </c>
      <c r="AI2289">
        <v>1</v>
      </c>
      <c r="AJ2289">
        <v>8</v>
      </c>
      <c r="AK2289">
        <v>20</v>
      </c>
      <c r="AL2289">
        <v>0.1</v>
      </c>
      <c r="AN2289">
        <v>5</v>
      </c>
      <c r="AO2289">
        <v>69</v>
      </c>
      <c r="AQ2289">
        <v>168</v>
      </c>
    </row>
    <row r="2290" spans="1:43" x14ac:dyDescent="0.25">
      <c r="A2290" t="s">
        <v>8014</v>
      </c>
      <c r="B2290" t="s">
        <v>8015</v>
      </c>
      <c r="C2290" s="1" t="str">
        <f t="shared" si="177"/>
        <v>21:0102</v>
      </c>
      <c r="D2290" s="1" t="str">
        <f t="shared" si="178"/>
        <v>21:0059</v>
      </c>
      <c r="E2290" t="s">
        <v>8016</v>
      </c>
      <c r="F2290" t="s">
        <v>8017</v>
      </c>
      <c r="H2290">
        <v>67.483792500000007</v>
      </c>
      <c r="I2290">
        <v>-112.6021745</v>
      </c>
      <c r="J2290" s="1" t="str">
        <f t="shared" si="175"/>
        <v>Till</v>
      </c>
      <c r="K2290" s="1" t="str">
        <f t="shared" si="176"/>
        <v>&lt;2 micron</v>
      </c>
      <c r="L2290">
        <v>0.1</v>
      </c>
      <c r="M2290">
        <v>4.42</v>
      </c>
      <c r="N2290">
        <v>22</v>
      </c>
      <c r="O2290">
        <v>850</v>
      </c>
      <c r="P2290">
        <v>1</v>
      </c>
      <c r="Q2290">
        <v>1</v>
      </c>
      <c r="R2290">
        <v>2.15</v>
      </c>
      <c r="S2290">
        <v>0.25</v>
      </c>
      <c r="T2290">
        <v>25</v>
      </c>
      <c r="U2290">
        <v>87</v>
      </c>
      <c r="V2290">
        <v>203</v>
      </c>
      <c r="W2290">
        <v>5.57</v>
      </c>
      <c r="X2290">
        <v>5</v>
      </c>
      <c r="Y2290">
        <v>1</v>
      </c>
      <c r="Z2290">
        <v>0.97</v>
      </c>
      <c r="AA2290">
        <v>40</v>
      </c>
      <c r="AB2290">
        <v>3.85</v>
      </c>
      <c r="AC2290">
        <v>820</v>
      </c>
      <c r="AD2290">
        <v>0.5</v>
      </c>
      <c r="AE2290">
        <v>0.4</v>
      </c>
      <c r="AF2290">
        <v>54</v>
      </c>
      <c r="AH2290">
        <v>40</v>
      </c>
      <c r="AI2290">
        <v>1</v>
      </c>
      <c r="AJ2290">
        <v>10</v>
      </c>
      <c r="AK2290">
        <v>17</v>
      </c>
      <c r="AL2290">
        <v>0.12</v>
      </c>
      <c r="AN2290">
        <v>5</v>
      </c>
      <c r="AO2290">
        <v>83</v>
      </c>
      <c r="AQ2290">
        <v>170</v>
      </c>
    </row>
    <row r="2291" spans="1:43" x14ac:dyDescent="0.25">
      <c r="A2291" t="s">
        <v>8018</v>
      </c>
      <c r="B2291" t="s">
        <v>8019</v>
      </c>
      <c r="C2291" s="1" t="str">
        <f t="shared" si="177"/>
        <v>21:0102</v>
      </c>
      <c r="D2291" s="1" t="str">
        <f t="shared" si="178"/>
        <v>21:0059</v>
      </c>
      <c r="E2291" t="s">
        <v>8020</v>
      </c>
      <c r="F2291" t="s">
        <v>8021</v>
      </c>
      <c r="H2291">
        <v>67.444262300000005</v>
      </c>
      <c r="I2291">
        <v>-112.650992</v>
      </c>
      <c r="J2291" s="1" t="str">
        <f t="shared" si="175"/>
        <v>Till</v>
      </c>
      <c r="K2291" s="1" t="str">
        <f t="shared" si="176"/>
        <v>&lt;2 micron</v>
      </c>
      <c r="L2291">
        <v>0.1</v>
      </c>
      <c r="M2291">
        <v>4.47</v>
      </c>
      <c r="N2291">
        <v>24</v>
      </c>
      <c r="O2291">
        <v>690</v>
      </c>
      <c r="P2291">
        <v>1.5</v>
      </c>
      <c r="Q2291">
        <v>1</v>
      </c>
      <c r="R2291">
        <v>1.23</v>
      </c>
      <c r="S2291">
        <v>0.25</v>
      </c>
      <c r="T2291">
        <v>23</v>
      </c>
      <c r="U2291">
        <v>83</v>
      </c>
      <c r="V2291">
        <v>262</v>
      </c>
      <c r="W2291">
        <v>5.97</v>
      </c>
      <c r="X2291">
        <v>5</v>
      </c>
      <c r="Y2291">
        <v>0.5</v>
      </c>
      <c r="Z2291">
        <v>0.87</v>
      </c>
      <c r="AA2291">
        <v>40</v>
      </c>
      <c r="AB2291">
        <v>3.66</v>
      </c>
      <c r="AC2291">
        <v>610</v>
      </c>
      <c r="AD2291">
        <v>0.5</v>
      </c>
      <c r="AE2291">
        <v>0.51</v>
      </c>
      <c r="AF2291">
        <v>50</v>
      </c>
      <c r="AH2291">
        <v>36</v>
      </c>
      <c r="AI2291">
        <v>1</v>
      </c>
      <c r="AJ2291">
        <v>11</v>
      </c>
      <c r="AK2291">
        <v>14</v>
      </c>
      <c r="AL2291">
        <v>0.12</v>
      </c>
      <c r="AN2291">
        <v>5</v>
      </c>
      <c r="AO2291">
        <v>90</v>
      </c>
      <c r="AQ2291">
        <v>208</v>
      </c>
    </row>
    <row r="2292" spans="1:43" x14ac:dyDescent="0.25">
      <c r="A2292" t="s">
        <v>8022</v>
      </c>
      <c r="B2292" t="s">
        <v>8023</v>
      </c>
      <c r="C2292" s="1" t="str">
        <f t="shared" si="177"/>
        <v>21:0102</v>
      </c>
      <c r="D2292" s="1" t="str">
        <f t="shared" si="178"/>
        <v>21:0059</v>
      </c>
      <c r="E2292" t="s">
        <v>8024</v>
      </c>
      <c r="F2292" t="s">
        <v>8025</v>
      </c>
      <c r="H2292">
        <v>67.362297499999997</v>
      </c>
      <c r="I2292">
        <v>-112.5461643</v>
      </c>
      <c r="J2292" s="1" t="str">
        <f t="shared" si="175"/>
        <v>Till</v>
      </c>
      <c r="K2292" s="1" t="str">
        <f t="shared" si="176"/>
        <v>&lt;2 micron</v>
      </c>
      <c r="L2292">
        <v>0.1</v>
      </c>
      <c r="M2292">
        <v>4.5599999999999996</v>
      </c>
      <c r="N2292">
        <v>16</v>
      </c>
      <c r="O2292">
        <v>800</v>
      </c>
      <c r="P2292">
        <v>1</v>
      </c>
      <c r="Q2292">
        <v>1</v>
      </c>
      <c r="R2292">
        <v>2.54</v>
      </c>
      <c r="S2292">
        <v>0.25</v>
      </c>
      <c r="T2292">
        <v>23</v>
      </c>
      <c r="U2292">
        <v>78</v>
      </c>
      <c r="V2292">
        <v>233</v>
      </c>
      <c r="W2292">
        <v>5.42</v>
      </c>
      <c r="X2292">
        <v>10</v>
      </c>
      <c r="Y2292">
        <v>0.5</v>
      </c>
      <c r="Z2292">
        <v>1</v>
      </c>
      <c r="AA2292">
        <v>40</v>
      </c>
      <c r="AB2292">
        <v>4.3899999999999997</v>
      </c>
      <c r="AC2292">
        <v>670</v>
      </c>
      <c r="AD2292">
        <v>0.5</v>
      </c>
      <c r="AE2292">
        <v>0.36</v>
      </c>
      <c r="AF2292">
        <v>49</v>
      </c>
      <c r="AH2292">
        <v>32</v>
      </c>
      <c r="AI2292">
        <v>1</v>
      </c>
      <c r="AJ2292">
        <v>9</v>
      </c>
      <c r="AK2292">
        <v>23</v>
      </c>
      <c r="AL2292">
        <v>0.14000000000000001</v>
      </c>
      <c r="AN2292">
        <v>5</v>
      </c>
      <c r="AO2292">
        <v>84</v>
      </c>
      <c r="AQ2292">
        <v>186</v>
      </c>
    </row>
    <row r="2293" spans="1:43" x14ac:dyDescent="0.25">
      <c r="A2293" t="s">
        <v>8026</v>
      </c>
      <c r="B2293" t="s">
        <v>8027</v>
      </c>
      <c r="C2293" s="1" t="str">
        <f t="shared" si="177"/>
        <v>21:0102</v>
      </c>
      <c r="D2293" s="1" t="str">
        <f t="shared" si="178"/>
        <v>21:0059</v>
      </c>
      <c r="E2293" t="s">
        <v>8028</v>
      </c>
      <c r="F2293" t="s">
        <v>8029</v>
      </c>
      <c r="H2293">
        <v>67.398805699999997</v>
      </c>
      <c r="I2293">
        <v>-112.7037753</v>
      </c>
      <c r="J2293" s="1" t="str">
        <f t="shared" si="175"/>
        <v>Till</v>
      </c>
      <c r="K2293" s="1" t="str">
        <f t="shared" si="176"/>
        <v>&lt;2 micron</v>
      </c>
      <c r="L2293">
        <v>0.1</v>
      </c>
      <c r="M2293">
        <v>4.4800000000000004</v>
      </c>
      <c r="N2293">
        <v>26</v>
      </c>
      <c r="O2293">
        <v>790</v>
      </c>
      <c r="P2293">
        <v>1.5</v>
      </c>
      <c r="Q2293">
        <v>2</v>
      </c>
      <c r="R2293">
        <v>0.64</v>
      </c>
      <c r="S2293">
        <v>0.25</v>
      </c>
      <c r="T2293">
        <v>27</v>
      </c>
      <c r="U2293">
        <v>71</v>
      </c>
      <c r="V2293">
        <v>205</v>
      </c>
      <c r="W2293">
        <v>5.73</v>
      </c>
      <c r="X2293">
        <v>5</v>
      </c>
      <c r="Y2293">
        <v>0.5</v>
      </c>
      <c r="Z2293">
        <v>0.86</v>
      </c>
      <c r="AA2293">
        <v>50</v>
      </c>
      <c r="AB2293">
        <v>2.8</v>
      </c>
      <c r="AC2293">
        <v>790</v>
      </c>
      <c r="AD2293">
        <v>0.5</v>
      </c>
      <c r="AE2293">
        <v>0.46</v>
      </c>
      <c r="AF2293">
        <v>54</v>
      </c>
      <c r="AH2293">
        <v>100</v>
      </c>
      <c r="AI2293">
        <v>1</v>
      </c>
      <c r="AJ2293">
        <v>9</v>
      </c>
      <c r="AK2293">
        <v>11</v>
      </c>
      <c r="AL2293">
        <v>0.08</v>
      </c>
      <c r="AN2293">
        <v>5</v>
      </c>
      <c r="AO2293">
        <v>66</v>
      </c>
      <c r="AQ2293">
        <v>454</v>
      </c>
    </row>
    <row r="2294" spans="1:43" x14ac:dyDescent="0.25">
      <c r="A2294" t="s">
        <v>8030</v>
      </c>
      <c r="B2294" t="s">
        <v>8031</v>
      </c>
      <c r="C2294" s="1" t="str">
        <f t="shared" si="177"/>
        <v>21:0102</v>
      </c>
      <c r="D2294" s="1" t="str">
        <f t="shared" si="178"/>
        <v>21:0059</v>
      </c>
      <c r="E2294" t="s">
        <v>8032</v>
      </c>
      <c r="F2294" t="s">
        <v>8033</v>
      </c>
      <c r="H2294">
        <v>67.350198000000006</v>
      </c>
      <c r="I2294">
        <v>-112.73338699999999</v>
      </c>
      <c r="J2294" s="1" t="str">
        <f t="shared" si="175"/>
        <v>Till</v>
      </c>
      <c r="K2294" s="1" t="str">
        <f t="shared" si="176"/>
        <v>&lt;2 micron</v>
      </c>
      <c r="L2294">
        <v>0.1</v>
      </c>
      <c r="M2294">
        <v>4.38</v>
      </c>
      <c r="N2294">
        <v>12</v>
      </c>
      <c r="O2294">
        <v>690</v>
      </c>
      <c r="P2294">
        <v>1.5</v>
      </c>
      <c r="Q2294">
        <v>1</v>
      </c>
      <c r="R2294">
        <v>1.33</v>
      </c>
      <c r="S2294">
        <v>0.25</v>
      </c>
      <c r="T2294">
        <v>23</v>
      </c>
      <c r="U2294">
        <v>69</v>
      </c>
      <c r="V2294">
        <v>197</v>
      </c>
      <c r="W2294">
        <v>5.37</v>
      </c>
      <c r="X2294">
        <v>5</v>
      </c>
      <c r="Y2294">
        <v>0.5</v>
      </c>
      <c r="Z2294">
        <v>0.95</v>
      </c>
      <c r="AA2294">
        <v>40</v>
      </c>
      <c r="AB2294">
        <v>3.07</v>
      </c>
      <c r="AC2294">
        <v>670</v>
      </c>
      <c r="AD2294">
        <v>0.5</v>
      </c>
      <c r="AE2294">
        <v>0.38</v>
      </c>
      <c r="AF2294">
        <v>48</v>
      </c>
      <c r="AH2294">
        <v>38</v>
      </c>
      <c r="AI2294">
        <v>1</v>
      </c>
      <c r="AJ2294">
        <v>8</v>
      </c>
      <c r="AK2294">
        <v>13</v>
      </c>
      <c r="AL2294">
        <v>0.08</v>
      </c>
      <c r="AN2294">
        <v>5</v>
      </c>
      <c r="AO2294">
        <v>63</v>
      </c>
      <c r="AQ2294">
        <v>190</v>
      </c>
    </row>
    <row r="2295" spans="1:43" x14ac:dyDescent="0.25">
      <c r="A2295" t="s">
        <v>8034</v>
      </c>
      <c r="B2295" t="s">
        <v>8035</v>
      </c>
      <c r="C2295" s="1" t="str">
        <f t="shared" si="177"/>
        <v>21:0102</v>
      </c>
      <c r="D2295" s="1" t="str">
        <f t="shared" si="178"/>
        <v>21:0059</v>
      </c>
      <c r="E2295" t="s">
        <v>8036</v>
      </c>
      <c r="F2295" t="s">
        <v>8037</v>
      </c>
      <c r="H2295">
        <v>67.336095400000005</v>
      </c>
      <c r="I2295">
        <v>-112.91215200000001</v>
      </c>
      <c r="J2295" s="1" t="str">
        <f t="shared" si="175"/>
        <v>Till</v>
      </c>
      <c r="K2295" s="1" t="str">
        <f t="shared" si="176"/>
        <v>&lt;2 micron</v>
      </c>
      <c r="L2295">
        <v>0.1</v>
      </c>
      <c r="M2295">
        <v>4.3499999999999996</v>
      </c>
      <c r="N2295">
        <v>14</v>
      </c>
      <c r="O2295">
        <v>570</v>
      </c>
      <c r="P2295">
        <v>1</v>
      </c>
      <c r="Q2295">
        <v>1</v>
      </c>
      <c r="R2295">
        <v>1.38</v>
      </c>
      <c r="S2295">
        <v>0.25</v>
      </c>
      <c r="T2295">
        <v>19</v>
      </c>
      <c r="U2295">
        <v>65</v>
      </c>
      <c r="V2295">
        <v>118</v>
      </c>
      <c r="W2295">
        <v>5.24</v>
      </c>
      <c r="X2295">
        <v>5</v>
      </c>
      <c r="Y2295">
        <v>0.5</v>
      </c>
      <c r="Z2295">
        <v>0.94</v>
      </c>
      <c r="AA2295">
        <v>40</v>
      </c>
      <c r="AB2295">
        <v>3.17</v>
      </c>
      <c r="AC2295">
        <v>595</v>
      </c>
      <c r="AD2295">
        <v>0.5</v>
      </c>
      <c r="AE2295">
        <v>0.33</v>
      </c>
      <c r="AF2295">
        <v>41</v>
      </c>
      <c r="AH2295">
        <v>24</v>
      </c>
      <c r="AI2295">
        <v>1</v>
      </c>
      <c r="AJ2295">
        <v>8</v>
      </c>
      <c r="AK2295">
        <v>12</v>
      </c>
      <c r="AL2295">
        <v>0.08</v>
      </c>
      <c r="AN2295">
        <v>5</v>
      </c>
      <c r="AO2295">
        <v>62</v>
      </c>
      <c r="AQ2295">
        <v>124</v>
      </c>
    </row>
    <row r="2296" spans="1:43" x14ac:dyDescent="0.25">
      <c r="A2296" t="s">
        <v>8038</v>
      </c>
      <c r="B2296" t="s">
        <v>8039</v>
      </c>
      <c r="C2296" s="1" t="str">
        <f t="shared" si="177"/>
        <v>21:0102</v>
      </c>
      <c r="D2296" s="1" t="str">
        <f t="shared" si="178"/>
        <v>21:0059</v>
      </c>
      <c r="E2296" t="s">
        <v>8040</v>
      </c>
      <c r="F2296" t="s">
        <v>8041</v>
      </c>
      <c r="H2296">
        <v>67.313584000000006</v>
      </c>
      <c r="I2296">
        <v>-112.5851529</v>
      </c>
      <c r="J2296" s="1" t="str">
        <f t="shared" si="175"/>
        <v>Till</v>
      </c>
      <c r="K2296" s="1" t="str">
        <f t="shared" si="176"/>
        <v>&lt;2 micron</v>
      </c>
      <c r="L2296">
        <v>0.1</v>
      </c>
      <c r="M2296">
        <v>4.3</v>
      </c>
      <c r="N2296">
        <v>16</v>
      </c>
      <c r="O2296">
        <v>580</v>
      </c>
      <c r="P2296">
        <v>1</v>
      </c>
      <c r="Q2296">
        <v>1</v>
      </c>
      <c r="R2296">
        <v>2.09</v>
      </c>
      <c r="S2296">
        <v>0.25</v>
      </c>
      <c r="T2296">
        <v>21</v>
      </c>
      <c r="U2296">
        <v>77</v>
      </c>
      <c r="V2296">
        <v>149</v>
      </c>
      <c r="W2296">
        <v>5.25</v>
      </c>
      <c r="X2296">
        <v>10</v>
      </c>
      <c r="Y2296">
        <v>0.5</v>
      </c>
      <c r="Z2296">
        <v>1.1000000000000001</v>
      </c>
      <c r="AA2296">
        <v>40</v>
      </c>
      <c r="AB2296">
        <v>3.37</v>
      </c>
      <c r="AC2296">
        <v>715</v>
      </c>
      <c r="AD2296">
        <v>0.5</v>
      </c>
      <c r="AE2296">
        <v>0.33</v>
      </c>
      <c r="AF2296">
        <v>47</v>
      </c>
      <c r="AH2296">
        <v>34</v>
      </c>
      <c r="AI2296">
        <v>1</v>
      </c>
      <c r="AJ2296">
        <v>8</v>
      </c>
      <c r="AK2296">
        <v>19</v>
      </c>
      <c r="AL2296">
        <v>0.11</v>
      </c>
      <c r="AN2296">
        <v>5</v>
      </c>
      <c r="AO2296">
        <v>71</v>
      </c>
      <c r="AQ2296">
        <v>148</v>
      </c>
    </row>
    <row r="2297" spans="1:43" x14ac:dyDescent="0.25">
      <c r="A2297" t="s">
        <v>8042</v>
      </c>
      <c r="B2297" t="s">
        <v>8043</v>
      </c>
      <c r="C2297" s="1" t="str">
        <f t="shared" si="177"/>
        <v>21:0102</v>
      </c>
      <c r="D2297" s="1" t="str">
        <f t="shared" si="178"/>
        <v>21:0059</v>
      </c>
      <c r="E2297" t="s">
        <v>8044</v>
      </c>
      <c r="F2297" t="s">
        <v>8045</v>
      </c>
      <c r="H2297">
        <v>67.268193299999993</v>
      </c>
      <c r="I2297">
        <v>-112.65091</v>
      </c>
      <c r="J2297" s="1" t="str">
        <f t="shared" si="175"/>
        <v>Till</v>
      </c>
      <c r="K2297" s="1" t="str">
        <f t="shared" si="176"/>
        <v>&lt;2 micron</v>
      </c>
      <c r="L2297">
        <v>0.2</v>
      </c>
      <c r="M2297">
        <v>4.82</v>
      </c>
      <c r="N2297">
        <v>16</v>
      </c>
      <c r="O2297">
        <v>1330</v>
      </c>
      <c r="P2297">
        <v>1.5</v>
      </c>
      <c r="Q2297">
        <v>1</v>
      </c>
      <c r="R2297">
        <v>0.46</v>
      </c>
      <c r="S2297">
        <v>0.25</v>
      </c>
      <c r="T2297">
        <v>28</v>
      </c>
      <c r="U2297">
        <v>76</v>
      </c>
      <c r="V2297">
        <v>181</v>
      </c>
      <c r="W2297">
        <v>6.43</v>
      </c>
      <c r="X2297">
        <v>5</v>
      </c>
      <c r="Y2297">
        <v>0.5</v>
      </c>
      <c r="Z2297">
        <v>0.73</v>
      </c>
      <c r="AA2297">
        <v>70</v>
      </c>
      <c r="AB2297">
        <v>2.84</v>
      </c>
      <c r="AC2297">
        <v>1435</v>
      </c>
      <c r="AD2297">
        <v>0.5</v>
      </c>
      <c r="AE2297">
        <v>0.47</v>
      </c>
      <c r="AF2297">
        <v>49</v>
      </c>
      <c r="AH2297">
        <v>70</v>
      </c>
      <c r="AI2297">
        <v>1</v>
      </c>
      <c r="AJ2297">
        <v>13</v>
      </c>
      <c r="AK2297">
        <v>10</v>
      </c>
      <c r="AL2297">
        <v>0.08</v>
      </c>
      <c r="AN2297">
        <v>5</v>
      </c>
      <c r="AO2297">
        <v>77</v>
      </c>
      <c r="AQ2297">
        <v>162</v>
      </c>
    </row>
    <row r="2298" spans="1:43" x14ac:dyDescent="0.25">
      <c r="A2298" t="s">
        <v>8046</v>
      </c>
      <c r="B2298" t="s">
        <v>8047</v>
      </c>
      <c r="C2298" s="1" t="str">
        <f t="shared" si="177"/>
        <v>21:0102</v>
      </c>
      <c r="D2298" s="1" t="str">
        <f t="shared" si="178"/>
        <v>21:0059</v>
      </c>
      <c r="E2298" t="s">
        <v>8048</v>
      </c>
      <c r="F2298" t="s">
        <v>8049</v>
      </c>
      <c r="H2298">
        <v>67.069132499999995</v>
      </c>
      <c r="I2298">
        <v>-113.5755017</v>
      </c>
      <c r="J2298" s="1" t="str">
        <f t="shared" si="175"/>
        <v>Till</v>
      </c>
      <c r="K2298" s="1" t="str">
        <f t="shared" si="176"/>
        <v>&lt;2 micron</v>
      </c>
      <c r="L2298">
        <v>0.1</v>
      </c>
      <c r="M2298">
        <v>4.1900000000000004</v>
      </c>
      <c r="N2298">
        <v>16</v>
      </c>
      <c r="O2298">
        <v>670</v>
      </c>
      <c r="P2298">
        <v>1</v>
      </c>
      <c r="Q2298">
        <v>1</v>
      </c>
      <c r="R2298">
        <v>1.86</v>
      </c>
      <c r="S2298">
        <v>0.25</v>
      </c>
      <c r="T2298">
        <v>22</v>
      </c>
      <c r="U2298">
        <v>77</v>
      </c>
      <c r="V2298">
        <v>217</v>
      </c>
      <c r="W2298">
        <v>5.63</v>
      </c>
      <c r="X2298">
        <v>5</v>
      </c>
      <c r="Y2298">
        <v>0.5</v>
      </c>
      <c r="Z2298">
        <v>0.89</v>
      </c>
      <c r="AA2298">
        <v>40</v>
      </c>
      <c r="AB2298">
        <v>3.17</v>
      </c>
      <c r="AC2298">
        <v>635</v>
      </c>
      <c r="AD2298">
        <v>0.5</v>
      </c>
      <c r="AE2298">
        <v>0.4</v>
      </c>
      <c r="AF2298">
        <v>45</v>
      </c>
      <c r="AH2298">
        <v>30</v>
      </c>
      <c r="AI2298">
        <v>1</v>
      </c>
      <c r="AJ2298">
        <v>9</v>
      </c>
      <c r="AK2298">
        <v>17</v>
      </c>
      <c r="AL2298">
        <v>0.1</v>
      </c>
      <c r="AN2298">
        <v>5</v>
      </c>
      <c r="AO2298">
        <v>78</v>
      </c>
      <c r="AQ2298">
        <v>156</v>
      </c>
    </row>
    <row r="2299" spans="1:43" x14ac:dyDescent="0.25">
      <c r="A2299" t="s">
        <v>8050</v>
      </c>
      <c r="B2299" t="s">
        <v>8051</v>
      </c>
      <c r="C2299" s="1" t="str">
        <f t="shared" si="177"/>
        <v>21:0102</v>
      </c>
      <c r="D2299" s="1" t="str">
        <f t="shared" si="178"/>
        <v>21:0059</v>
      </c>
      <c r="E2299" t="s">
        <v>8052</v>
      </c>
      <c r="F2299" t="s">
        <v>8053</v>
      </c>
      <c r="H2299">
        <v>67.088664199999997</v>
      </c>
      <c r="I2299">
        <v>-113.6354887</v>
      </c>
      <c r="J2299" s="1" t="str">
        <f t="shared" si="175"/>
        <v>Till</v>
      </c>
      <c r="K2299" s="1" t="str">
        <f t="shared" si="176"/>
        <v>&lt;2 micron</v>
      </c>
      <c r="L2299">
        <v>0.1</v>
      </c>
      <c r="M2299">
        <v>3.49</v>
      </c>
      <c r="N2299">
        <v>28</v>
      </c>
      <c r="O2299">
        <v>310</v>
      </c>
      <c r="P2299">
        <v>1</v>
      </c>
      <c r="Q2299">
        <v>1</v>
      </c>
      <c r="R2299">
        <v>0.59</v>
      </c>
      <c r="S2299">
        <v>0.25</v>
      </c>
      <c r="T2299">
        <v>25</v>
      </c>
      <c r="U2299">
        <v>63</v>
      </c>
      <c r="V2299">
        <v>240</v>
      </c>
      <c r="W2299">
        <v>6.32</v>
      </c>
      <c r="X2299">
        <v>5</v>
      </c>
      <c r="Y2299">
        <v>0.5</v>
      </c>
      <c r="Z2299">
        <v>0.48</v>
      </c>
      <c r="AA2299">
        <v>60</v>
      </c>
      <c r="AB2299">
        <v>1.99</v>
      </c>
      <c r="AC2299">
        <v>815</v>
      </c>
      <c r="AD2299">
        <v>0.5</v>
      </c>
      <c r="AE2299">
        <v>0.62</v>
      </c>
      <c r="AF2299">
        <v>52</v>
      </c>
      <c r="AH2299">
        <v>48</v>
      </c>
      <c r="AI2299">
        <v>1</v>
      </c>
      <c r="AJ2299">
        <v>10</v>
      </c>
      <c r="AK2299">
        <v>15</v>
      </c>
      <c r="AL2299">
        <v>0.11</v>
      </c>
      <c r="AN2299">
        <v>5</v>
      </c>
      <c r="AO2299">
        <v>72</v>
      </c>
      <c r="AQ2299">
        <v>204</v>
      </c>
    </row>
    <row r="2300" spans="1:43" x14ac:dyDescent="0.25">
      <c r="A2300" t="s">
        <v>8054</v>
      </c>
      <c r="B2300" t="s">
        <v>8055</v>
      </c>
      <c r="C2300" s="1" t="str">
        <f t="shared" si="177"/>
        <v>21:0102</v>
      </c>
      <c r="D2300" s="1" t="str">
        <f t="shared" si="178"/>
        <v>21:0059</v>
      </c>
      <c r="E2300" t="s">
        <v>8056</v>
      </c>
      <c r="F2300" t="s">
        <v>8057</v>
      </c>
      <c r="H2300">
        <v>67.023583400000007</v>
      </c>
      <c r="I2300">
        <v>-113.67086020000001</v>
      </c>
      <c r="J2300" s="1" t="str">
        <f t="shared" si="175"/>
        <v>Till</v>
      </c>
      <c r="K2300" s="1" t="str">
        <f t="shared" si="176"/>
        <v>&lt;2 micron</v>
      </c>
      <c r="L2300">
        <v>0.1</v>
      </c>
      <c r="M2300">
        <v>3.71</v>
      </c>
      <c r="N2300">
        <v>24</v>
      </c>
      <c r="O2300">
        <v>490</v>
      </c>
      <c r="P2300">
        <v>1.5</v>
      </c>
      <c r="Q2300">
        <v>1</v>
      </c>
      <c r="R2300">
        <v>0.47</v>
      </c>
      <c r="S2300">
        <v>0.25</v>
      </c>
      <c r="T2300">
        <v>26</v>
      </c>
      <c r="U2300">
        <v>59</v>
      </c>
      <c r="V2300">
        <v>176</v>
      </c>
      <c r="W2300">
        <v>6.8</v>
      </c>
      <c r="X2300">
        <v>5</v>
      </c>
      <c r="Y2300">
        <v>0.5</v>
      </c>
      <c r="Z2300">
        <v>0.53</v>
      </c>
      <c r="AA2300">
        <v>50</v>
      </c>
      <c r="AB2300">
        <v>2.23</v>
      </c>
      <c r="AC2300">
        <v>805</v>
      </c>
      <c r="AD2300">
        <v>0.5</v>
      </c>
      <c r="AE2300">
        <v>0.56000000000000005</v>
      </c>
      <c r="AF2300">
        <v>39</v>
      </c>
      <c r="AH2300">
        <v>26</v>
      </c>
      <c r="AI2300">
        <v>1</v>
      </c>
      <c r="AJ2300">
        <v>14</v>
      </c>
      <c r="AK2300">
        <v>13</v>
      </c>
      <c r="AL2300">
        <v>0.09</v>
      </c>
      <c r="AN2300">
        <v>5</v>
      </c>
      <c r="AO2300">
        <v>81</v>
      </c>
      <c r="AQ2300">
        <v>142</v>
      </c>
    </row>
    <row r="2301" spans="1:43" x14ac:dyDescent="0.25">
      <c r="A2301" t="s">
        <v>8058</v>
      </c>
      <c r="B2301" t="s">
        <v>8059</v>
      </c>
      <c r="C2301" s="1" t="str">
        <f t="shared" si="177"/>
        <v>21:0102</v>
      </c>
      <c r="D2301" s="1" t="str">
        <f t="shared" si="178"/>
        <v>21:0059</v>
      </c>
      <c r="E2301" t="s">
        <v>8060</v>
      </c>
      <c r="F2301" t="s">
        <v>8061</v>
      </c>
      <c r="H2301">
        <v>67.008978099999993</v>
      </c>
      <c r="I2301">
        <v>-113.52406000000001</v>
      </c>
      <c r="J2301" s="1" t="str">
        <f t="shared" si="175"/>
        <v>Till</v>
      </c>
      <c r="K2301" s="1" t="str">
        <f t="shared" si="176"/>
        <v>&lt;2 micron</v>
      </c>
      <c r="L2301">
        <v>0.1</v>
      </c>
      <c r="M2301">
        <v>3.81</v>
      </c>
      <c r="N2301">
        <v>22</v>
      </c>
      <c r="O2301">
        <v>360</v>
      </c>
      <c r="P2301">
        <v>1</v>
      </c>
      <c r="Q2301">
        <v>2</v>
      </c>
      <c r="R2301">
        <v>0.33</v>
      </c>
      <c r="S2301">
        <v>0.25</v>
      </c>
      <c r="T2301">
        <v>28</v>
      </c>
      <c r="U2301">
        <v>58</v>
      </c>
      <c r="V2301">
        <v>249</v>
      </c>
      <c r="W2301">
        <v>6.69</v>
      </c>
      <c r="X2301">
        <v>5</v>
      </c>
      <c r="Y2301">
        <v>0.5</v>
      </c>
      <c r="Z2301">
        <v>0.52</v>
      </c>
      <c r="AA2301">
        <v>50</v>
      </c>
      <c r="AB2301">
        <v>2.0099999999999998</v>
      </c>
      <c r="AC2301">
        <v>1790</v>
      </c>
      <c r="AD2301">
        <v>0.5</v>
      </c>
      <c r="AE2301">
        <v>0.59</v>
      </c>
      <c r="AF2301">
        <v>41</v>
      </c>
      <c r="AH2301">
        <v>24</v>
      </c>
      <c r="AI2301">
        <v>1</v>
      </c>
      <c r="AJ2301">
        <v>10</v>
      </c>
      <c r="AK2301">
        <v>13</v>
      </c>
      <c r="AL2301">
        <v>0.06</v>
      </c>
      <c r="AN2301">
        <v>5</v>
      </c>
      <c r="AO2301">
        <v>54</v>
      </c>
      <c r="AQ2301">
        <v>102</v>
      </c>
    </row>
    <row r="2302" spans="1:43" x14ac:dyDescent="0.25">
      <c r="A2302" t="s">
        <v>8062</v>
      </c>
      <c r="B2302" t="s">
        <v>8063</v>
      </c>
      <c r="C2302" s="1" t="str">
        <f t="shared" si="177"/>
        <v>21:0102</v>
      </c>
      <c r="D2302" s="1" t="str">
        <f t="shared" si="178"/>
        <v>21:0059</v>
      </c>
      <c r="E2302" t="s">
        <v>8064</v>
      </c>
      <c r="F2302" t="s">
        <v>8065</v>
      </c>
      <c r="H2302">
        <v>67.062702099999996</v>
      </c>
      <c r="I2302">
        <v>-113.7781926</v>
      </c>
      <c r="J2302" s="1" t="str">
        <f t="shared" si="175"/>
        <v>Till</v>
      </c>
      <c r="K2302" s="1" t="str">
        <f t="shared" si="176"/>
        <v>&lt;2 micron</v>
      </c>
      <c r="L2302">
        <v>0.1</v>
      </c>
      <c r="M2302">
        <v>3.86</v>
      </c>
      <c r="N2302">
        <v>30</v>
      </c>
      <c r="O2302">
        <v>380</v>
      </c>
      <c r="P2302">
        <v>1</v>
      </c>
      <c r="Q2302">
        <v>1</v>
      </c>
      <c r="R2302">
        <v>0.32</v>
      </c>
      <c r="S2302">
        <v>0.25</v>
      </c>
      <c r="T2302">
        <v>32</v>
      </c>
      <c r="U2302">
        <v>64</v>
      </c>
      <c r="V2302">
        <v>254</v>
      </c>
      <c r="W2302">
        <v>6.73</v>
      </c>
      <c r="X2302">
        <v>5</v>
      </c>
      <c r="Y2302">
        <v>0.5</v>
      </c>
      <c r="Z2302">
        <v>0.37</v>
      </c>
      <c r="AA2302">
        <v>60</v>
      </c>
      <c r="AB2302">
        <v>1.68</v>
      </c>
      <c r="AC2302">
        <v>630</v>
      </c>
      <c r="AD2302">
        <v>1</v>
      </c>
      <c r="AE2302">
        <v>0.68</v>
      </c>
      <c r="AF2302">
        <v>87</v>
      </c>
      <c r="AH2302">
        <v>64</v>
      </c>
      <c r="AI2302">
        <v>2</v>
      </c>
      <c r="AJ2302">
        <v>12</v>
      </c>
      <c r="AK2302">
        <v>17</v>
      </c>
      <c r="AL2302">
        <v>0.06</v>
      </c>
      <c r="AN2302">
        <v>5</v>
      </c>
      <c r="AO2302">
        <v>81</v>
      </c>
      <c r="AQ2302">
        <v>358</v>
      </c>
    </row>
    <row r="2303" spans="1:43" x14ac:dyDescent="0.25">
      <c r="A2303" t="s">
        <v>8066</v>
      </c>
      <c r="B2303" t="s">
        <v>8067</v>
      </c>
      <c r="C2303" s="1" t="str">
        <f t="shared" si="177"/>
        <v>21:0102</v>
      </c>
      <c r="D2303" s="1" t="str">
        <f t="shared" si="178"/>
        <v>21:0059</v>
      </c>
      <c r="E2303" t="s">
        <v>8068</v>
      </c>
      <c r="F2303" t="s">
        <v>8069</v>
      </c>
      <c r="H2303">
        <v>67.030485999999996</v>
      </c>
      <c r="I2303">
        <v>-113.88190539999999</v>
      </c>
      <c r="J2303" s="1" t="str">
        <f t="shared" si="175"/>
        <v>Till</v>
      </c>
      <c r="K2303" s="1" t="str">
        <f t="shared" si="176"/>
        <v>&lt;2 micron</v>
      </c>
      <c r="L2303">
        <v>0.1</v>
      </c>
      <c r="M2303">
        <v>3.39</v>
      </c>
      <c r="N2303">
        <v>24</v>
      </c>
      <c r="O2303">
        <v>430</v>
      </c>
      <c r="P2303">
        <v>1</v>
      </c>
      <c r="Q2303">
        <v>1</v>
      </c>
      <c r="R2303">
        <v>3.7</v>
      </c>
      <c r="S2303">
        <v>0.25</v>
      </c>
      <c r="T2303">
        <v>18</v>
      </c>
      <c r="U2303">
        <v>48</v>
      </c>
      <c r="V2303">
        <v>135</v>
      </c>
      <c r="W2303">
        <v>4.59</v>
      </c>
      <c r="X2303">
        <v>5</v>
      </c>
      <c r="Y2303">
        <v>0.5</v>
      </c>
      <c r="Z2303">
        <v>0.82</v>
      </c>
      <c r="AA2303">
        <v>30</v>
      </c>
      <c r="AB2303">
        <v>2.92</v>
      </c>
      <c r="AC2303">
        <v>520</v>
      </c>
      <c r="AD2303">
        <v>0.5</v>
      </c>
      <c r="AE2303">
        <v>0.41</v>
      </c>
      <c r="AF2303">
        <v>34</v>
      </c>
      <c r="AH2303">
        <v>20</v>
      </c>
      <c r="AI2303">
        <v>1</v>
      </c>
      <c r="AJ2303">
        <v>7</v>
      </c>
      <c r="AK2303">
        <v>20</v>
      </c>
      <c r="AL2303">
        <v>7.0000000000000007E-2</v>
      </c>
      <c r="AN2303">
        <v>5</v>
      </c>
      <c r="AO2303">
        <v>50</v>
      </c>
      <c r="AQ2303">
        <v>100</v>
      </c>
    </row>
    <row r="2304" spans="1:43" x14ac:dyDescent="0.25">
      <c r="A2304" t="s">
        <v>8070</v>
      </c>
      <c r="B2304" t="s">
        <v>8071</v>
      </c>
      <c r="C2304" s="1" t="str">
        <f t="shared" si="177"/>
        <v>21:0102</v>
      </c>
      <c r="D2304" s="1" t="str">
        <f t="shared" si="178"/>
        <v>21:0059</v>
      </c>
      <c r="E2304" t="s">
        <v>8072</v>
      </c>
      <c r="F2304" t="s">
        <v>8073</v>
      </c>
      <c r="H2304">
        <v>67.071795899999998</v>
      </c>
      <c r="I2304">
        <v>-113.9838372</v>
      </c>
      <c r="J2304" s="1" t="str">
        <f t="shared" si="175"/>
        <v>Till</v>
      </c>
      <c r="K2304" s="1" t="str">
        <f t="shared" si="176"/>
        <v>&lt;2 micron</v>
      </c>
      <c r="L2304">
        <v>0.1</v>
      </c>
      <c r="M2304">
        <v>3.7</v>
      </c>
      <c r="N2304">
        <v>16</v>
      </c>
      <c r="O2304">
        <v>620</v>
      </c>
      <c r="P2304">
        <v>1</v>
      </c>
      <c r="Q2304">
        <v>1</v>
      </c>
      <c r="R2304">
        <v>0.7</v>
      </c>
      <c r="S2304">
        <v>0.25</v>
      </c>
      <c r="T2304">
        <v>19</v>
      </c>
      <c r="U2304">
        <v>54</v>
      </c>
      <c r="V2304">
        <v>104</v>
      </c>
      <c r="W2304">
        <v>5.33</v>
      </c>
      <c r="X2304">
        <v>5</v>
      </c>
      <c r="Y2304">
        <v>0.5</v>
      </c>
      <c r="Z2304">
        <v>0.64</v>
      </c>
      <c r="AA2304">
        <v>30</v>
      </c>
      <c r="AB2304">
        <v>1.93</v>
      </c>
      <c r="AC2304">
        <v>560</v>
      </c>
      <c r="AD2304">
        <v>0.5</v>
      </c>
      <c r="AE2304">
        <v>0.55000000000000004</v>
      </c>
      <c r="AF2304">
        <v>35</v>
      </c>
      <c r="AH2304">
        <v>16</v>
      </c>
      <c r="AI2304">
        <v>1</v>
      </c>
      <c r="AJ2304">
        <v>10</v>
      </c>
      <c r="AK2304">
        <v>11</v>
      </c>
      <c r="AL2304">
        <v>0.05</v>
      </c>
      <c r="AN2304">
        <v>5</v>
      </c>
      <c r="AO2304">
        <v>55</v>
      </c>
      <c r="AQ2304">
        <v>98</v>
      </c>
    </row>
    <row r="2305" spans="1:43" x14ac:dyDescent="0.25">
      <c r="A2305" t="s">
        <v>8074</v>
      </c>
      <c r="B2305" t="s">
        <v>8075</v>
      </c>
      <c r="C2305" s="1" t="str">
        <f t="shared" si="177"/>
        <v>21:0102</v>
      </c>
      <c r="D2305" s="1" t="str">
        <f t="shared" si="178"/>
        <v>21:0059</v>
      </c>
      <c r="E2305" t="s">
        <v>8076</v>
      </c>
      <c r="F2305" t="s">
        <v>8077</v>
      </c>
      <c r="H2305">
        <v>67.1307671</v>
      </c>
      <c r="I2305">
        <v>-113.9525502</v>
      </c>
      <c r="J2305" s="1" t="str">
        <f t="shared" si="175"/>
        <v>Till</v>
      </c>
      <c r="K2305" s="1" t="str">
        <f t="shared" si="176"/>
        <v>&lt;2 micron</v>
      </c>
      <c r="L2305">
        <v>0.1</v>
      </c>
      <c r="M2305">
        <v>3.19</v>
      </c>
      <c r="N2305">
        <v>20</v>
      </c>
      <c r="O2305">
        <v>750</v>
      </c>
      <c r="P2305">
        <v>0.5</v>
      </c>
      <c r="Q2305">
        <v>1</v>
      </c>
      <c r="R2305">
        <v>1.95</v>
      </c>
      <c r="S2305">
        <v>0.25</v>
      </c>
      <c r="T2305">
        <v>16</v>
      </c>
      <c r="U2305">
        <v>50</v>
      </c>
      <c r="V2305">
        <v>128</v>
      </c>
      <c r="W2305">
        <v>4.9800000000000004</v>
      </c>
      <c r="X2305">
        <v>5</v>
      </c>
      <c r="Y2305">
        <v>0.5</v>
      </c>
      <c r="Z2305">
        <v>0.7</v>
      </c>
      <c r="AA2305">
        <v>30</v>
      </c>
      <c r="AB2305">
        <v>2.64</v>
      </c>
      <c r="AC2305">
        <v>405</v>
      </c>
      <c r="AD2305">
        <v>0.5</v>
      </c>
      <c r="AE2305">
        <v>0.5</v>
      </c>
      <c r="AF2305">
        <v>32</v>
      </c>
      <c r="AH2305">
        <v>14</v>
      </c>
      <c r="AI2305">
        <v>1</v>
      </c>
      <c r="AJ2305">
        <v>8</v>
      </c>
      <c r="AK2305">
        <v>17</v>
      </c>
      <c r="AL2305">
        <v>7.0000000000000007E-2</v>
      </c>
      <c r="AN2305">
        <v>5</v>
      </c>
      <c r="AO2305">
        <v>54</v>
      </c>
      <c r="AQ2305">
        <v>100</v>
      </c>
    </row>
    <row r="2306" spans="1:43" x14ac:dyDescent="0.25">
      <c r="A2306" t="s">
        <v>8078</v>
      </c>
      <c r="B2306" t="s">
        <v>8079</v>
      </c>
      <c r="C2306" s="1" t="str">
        <f t="shared" si="177"/>
        <v>21:0102</v>
      </c>
      <c r="D2306" s="1" t="str">
        <f t="shared" si="178"/>
        <v>21:0059</v>
      </c>
      <c r="E2306" t="s">
        <v>8080</v>
      </c>
      <c r="F2306" t="s">
        <v>8081</v>
      </c>
      <c r="H2306">
        <v>67.180867000000006</v>
      </c>
      <c r="I2306">
        <v>-113.9859762</v>
      </c>
      <c r="J2306" s="1" t="str">
        <f t="shared" si="175"/>
        <v>Till</v>
      </c>
      <c r="K2306" s="1" t="str">
        <f t="shared" si="176"/>
        <v>&lt;2 micron</v>
      </c>
      <c r="L2306">
        <v>0.1</v>
      </c>
      <c r="M2306">
        <v>3.35</v>
      </c>
      <c r="N2306">
        <v>18</v>
      </c>
      <c r="O2306">
        <v>710</v>
      </c>
      <c r="P2306">
        <v>0.5</v>
      </c>
      <c r="Q2306">
        <v>1</v>
      </c>
      <c r="R2306">
        <v>2.4900000000000002</v>
      </c>
      <c r="S2306">
        <v>0.25</v>
      </c>
      <c r="T2306">
        <v>16</v>
      </c>
      <c r="U2306">
        <v>48</v>
      </c>
      <c r="V2306">
        <v>103</v>
      </c>
      <c r="W2306">
        <v>4.74</v>
      </c>
      <c r="X2306">
        <v>5</v>
      </c>
      <c r="Y2306">
        <v>0.5</v>
      </c>
      <c r="Z2306">
        <v>0.79</v>
      </c>
      <c r="AA2306">
        <v>30</v>
      </c>
      <c r="AB2306">
        <v>2.99</v>
      </c>
      <c r="AC2306">
        <v>435</v>
      </c>
      <c r="AD2306">
        <v>0.5</v>
      </c>
      <c r="AE2306">
        <v>0.36</v>
      </c>
      <c r="AF2306">
        <v>31</v>
      </c>
      <c r="AH2306">
        <v>34</v>
      </c>
      <c r="AI2306">
        <v>1</v>
      </c>
      <c r="AJ2306">
        <v>7</v>
      </c>
      <c r="AK2306">
        <v>18</v>
      </c>
      <c r="AL2306">
        <v>7.0000000000000007E-2</v>
      </c>
      <c r="AN2306">
        <v>5</v>
      </c>
      <c r="AO2306">
        <v>50</v>
      </c>
      <c r="AQ2306">
        <v>202</v>
      </c>
    </row>
    <row r="2307" spans="1:43" x14ac:dyDescent="0.25">
      <c r="A2307" t="s">
        <v>8082</v>
      </c>
      <c r="B2307" t="s">
        <v>8083</v>
      </c>
      <c r="C2307" s="1" t="str">
        <f t="shared" si="177"/>
        <v>21:0102</v>
      </c>
      <c r="D2307" s="1" t="str">
        <f t="shared" si="178"/>
        <v>21:0059</v>
      </c>
      <c r="E2307" t="s">
        <v>8084</v>
      </c>
      <c r="F2307" t="s">
        <v>8085</v>
      </c>
      <c r="H2307">
        <v>67.214995200000004</v>
      </c>
      <c r="I2307">
        <v>-113.882098</v>
      </c>
      <c r="J2307" s="1" t="str">
        <f t="shared" si="175"/>
        <v>Till</v>
      </c>
      <c r="K2307" s="1" t="str">
        <f t="shared" si="176"/>
        <v>&lt;2 micron</v>
      </c>
      <c r="L2307">
        <v>0.1</v>
      </c>
      <c r="M2307">
        <v>3.84</v>
      </c>
      <c r="N2307">
        <v>28</v>
      </c>
      <c r="O2307">
        <v>600</v>
      </c>
      <c r="P2307">
        <v>1</v>
      </c>
      <c r="Q2307">
        <v>1</v>
      </c>
      <c r="R2307">
        <v>1.26</v>
      </c>
      <c r="S2307">
        <v>0.25</v>
      </c>
      <c r="T2307">
        <v>26</v>
      </c>
      <c r="U2307">
        <v>58</v>
      </c>
      <c r="V2307">
        <v>156</v>
      </c>
      <c r="W2307">
        <v>5.82</v>
      </c>
      <c r="X2307">
        <v>5</v>
      </c>
      <c r="Y2307">
        <v>0.5</v>
      </c>
      <c r="Z2307">
        <v>0.72</v>
      </c>
      <c r="AA2307">
        <v>40</v>
      </c>
      <c r="AB2307">
        <v>2.39</v>
      </c>
      <c r="AC2307">
        <v>635</v>
      </c>
      <c r="AD2307">
        <v>1</v>
      </c>
      <c r="AE2307">
        <v>0.38</v>
      </c>
      <c r="AF2307">
        <v>69</v>
      </c>
      <c r="AH2307">
        <v>40</v>
      </c>
      <c r="AI2307">
        <v>1</v>
      </c>
      <c r="AJ2307">
        <v>8</v>
      </c>
      <c r="AK2307">
        <v>16</v>
      </c>
      <c r="AL2307">
        <v>0.06</v>
      </c>
      <c r="AN2307">
        <v>5</v>
      </c>
      <c r="AO2307">
        <v>56</v>
      </c>
      <c r="AQ2307">
        <v>244</v>
      </c>
    </row>
    <row r="2308" spans="1:43" x14ac:dyDescent="0.25">
      <c r="A2308" t="s">
        <v>8086</v>
      </c>
      <c r="B2308" t="s">
        <v>8087</v>
      </c>
      <c r="C2308" s="1" t="str">
        <f t="shared" si="177"/>
        <v>21:0102</v>
      </c>
      <c r="D2308" s="1" t="str">
        <f t="shared" si="178"/>
        <v>21:0059</v>
      </c>
      <c r="E2308" t="s">
        <v>8088</v>
      </c>
      <c r="F2308" t="s">
        <v>8089</v>
      </c>
      <c r="H2308">
        <v>67.233695800000007</v>
      </c>
      <c r="I2308">
        <v>-113.8026869</v>
      </c>
      <c r="J2308" s="1" t="str">
        <f t="shared" si="175"/>
        <v>Till</v>
      </c>
      <c r="K2308" s="1" t="str">
        <f t="shared" si="176"/>
        <v>&lt;2 micron</v>
      </c>
      <c r="L2308">
        <v>0.1</v>
      </c>
      <c r="M2308">
        <v>3.75</v>
      </c>
      <c r="N2308">
        <v>6</v>
      </c>
      <c r="O2308">
        <v>890</v>
      </c>
      <c r="P2308">
        <v>1</v>
      </c>
      <c r="Q2308">
        <v>1</v>
      </c>
      <c r="R2308">
        <v>0.47</v>
      </c>
      <c r="S2308">
        <v>0.25</v>
      </c>
      <c r="T2308">
        <v>20</v>
      </c>
      <c r="U2308">
        <v>64</v>
      </c>
      <c r="V2308">
        <v>102</v>
      </c>
      <c r="W2308">
        <v>5.26</v>
      </c>
      <c r="X2308">
        <v>5</v>
      </c>
      <c r="Y2308">
        <v>0.5</v>
      </c>
      <c r="Z2308">
        <v>0.52</v>
      </c>
      <c r="AA2308">
        <v>40</v>
      </c>
      <c r="AB2308">
        <v>1.86</v>
      </c>
      <c r="AC2308">
        <v>475</v>
      </c>
      <c r="AD2308">
        <v>0.5</v>
      </c>
      <c r="AE2308">
        <v>0.5</v>
      </c>
      <c r="AF2308">
        <v>39</v>
      </c>
      <c r="AH2308">
        <v>16</v>
      </c>
      <c r="AI2308">
        <v>1</v>
      </c>
      <c r="AJ2308">
        <v>11</v>
      </c>
      <c r="AK2308">
        <v>15</v>
      </c>
      <c r="AL2308">
        <v>0.08</v>
      </c>
      <c r="AN2308">
        <v>5</v>
      </c>
      <c r="AO2308">
        <v>66</v>
      </c>
      <c r="AQ2308">
        <v>104</v>
      </c>
    </row>
    <row r="2309" spans="1:43" x14ac:dyDescent="0.25">
      <c r="A2309" t="s">
        <v>8090</v>
      </c>
      <c r="B2309" t="s">
        <v>8091</v>
      </c>
      <c r="C2309" s="1" t="str">
        <f t="shared" si="177"/>
        <v>21:0102</v>
      </c>
      <c r="D2309" s="1" t="str">
        <f t="shared" si="178"/>
        <v>21:0059</v>
      </c>
      <c r="E2309" t="s">
        <v>8092</v>
      </c>
      <c r="F2309" t="s">
        <v>8093</v>
      </c>
      <c r="H2309">
        <v>67.192656200000002</v>
      </c>
      <c r="I2309">
        <v>-113.77343380000001</v>
      </c>
      <c r="J2309" s="1" t="str">
        <f t="shared" si="175"/>
        <v>Till</v>
      </c>
      <c r="K2309" s="1" t="str">
        <f t="shared" si="176"/>
        <v>&lt;2 micron</v>
      </c>
      <c r="L2309">
        <v>0.1</v>
      </c>
      <c r="M2309">
        <v>3.43</v>
      </c>
      <c r="N2309">
        <v>12</v>
      </c>
      <c r="O2309">
        <v>450</v>
      </c>
      <c r="P2309">
        <v>0.5</v>
      </c>
      <c r="Q2309">
        <v>1</v>
      </c>
      <c r="R2309">
        <v>1.49</v>
      </c>
      <c r="S2309">
        <v>0.25</v>
      </c>
      <c r="T2309">
        <v>17</v>
      </c>
      <c r="U2309">
        <v>55</v>
      </c>
      <c r="V2309">
        <v>102</v>
      </c>
      <c r="W2309">
        <v>4.78</v>
      </c>
      <c r="X2309">
        <v>5</v>
      </c>
      <c r="Y2309">
        <v>0.5</v>
      </c>
      <c r="Z2309">
        <v>0.62</v>
      </c>
      <c r="AA2309">
        <v>40</v>
      </c>
      <c r="AB2309">
        <v>2.2200000000000002</v>
      </c>
      <c r="AC2309">
        <v>530</v>
      </c>
      <c r="AD2309">
        <v>0.5</v>
      </c>
      <c r="AE2309">
        <v>0.33</v>
      </c>
      <c r="AF2309">
        <v>37</v>
      </c>
      <c r="AH2309">
        <v>30</v>
      </c>
      <c r="AI2309">
        <v>1</v>
      </c>
      <c r="AJ2309">
        <v>6</v>
      </c>
      <c r="AK2309">
        <v>16</v>
      </c>
      <c r="AL2309">
        <v>7.0000000000000007E-2</v>
      </c>
      <c r="AN2309">
        <v>5</v>
      </c>
      <c r="AO2309">
        <v>54</v>
      </c>
      <c r="AQ2309">
        <v>126</v>
      </c>
    </row>
    <row r="2310" spans="1:43" x14ac:dyDescent="0.25">
      <c r="A2310" t="s">
        <v>8094</v>
      </c>
      <c r="B2310" t="s">
        <v>8095</v>
      </c>
      <c r="C2310" s="1" t="str">
        <f t="shared" si="177"/>
        <v>21:0102</v>
      </c>
      <c r="D2310" s="1" t="str">
        <f t="shared" si="178"/>
        <v>21:0059</v>
      </c>
      <c r="E2310" t="s">
        <v>8096</v>
      </c>
      <c r="F2310" t="s">
        <v>8097</v>
      </c>
      <c r="H2310">
        <v>67.205504399999995</v>
      </c>
      <c r="I2310">
        <v>-113.6585248</v>
      </c>
      <c r="J2310" s="1" t="str">
        <f t="shared" si="175"/>
        <v>Till</v>
      </c>
      <c r="K2310" s="1" t="str">
        <f t="shared" si="176"/>
        <v>&lt;2 micron</v>
      </c>
      <c r="L2310">
        <v>0.1</v>
      </c>
      <c r="M2310">
        <v>3.59</v>
      </c>
      <c r="N2310">
        <v>16</v>
      </c>
      <c r="O2310">
        <v>240</v>
      </c>
      <c r="P2310">
        <v>1.5</v>
      </c>
      <c r="Q2310">
        <v>1</v>
      </c>
      <c r="R2310">
        <v>0.19</v>
      </c>
      <c r="S2310">
        <v>0.25</v>
      </c>
      <c r="T2310">
        <v>24</v>
      </c>
      <c r="U2310">
        <v>62</v>
      </c>
      <c r="V2310">
        <v>74</v>
      </c>
      <c r="W2310">
        <v>6.53</v>
      </c>
      <c r="X2310">
        <v>5</v>
      </c>
      <c r="Y2310">
        <v>0.5</v>
      </c>
      <c r="Z2310">
        <v>0.14000000000000001</v>
      </c>
      <c r="AA2310">
        <v>60</v>
      </c>
      <c r="AB2310">
        <v>0.88</v>
      </c>
      <c r="AC2310">
        <v>1120</v>
      </c>
      <c r="AD2310">
        <v>0.5</v>
      </c>
      <c r="AE2310">
        <v>0.91</v>
      </c>
      <c r="AF2310">
        <v>26</v>
      </c>
      <c r="AH2310">
        <v>34</v>
      </c>
      <c r="AI2310">
        <v>1</v>
      </c>
      <c r="AJ2310">
        <v>6</v>
      </c>
      <c r="AK2310">
        <v>10</v>
      </c>
      <c r="AL2310">
        <v>0.11</v>
      </c>
      <c r="AN2310">
        <v>5</v>
      </c>
      <c r="AO2310">
        <v>101</v>
      </c>
      <c r="AQ2310">
        <v>54</v>
      </c>
    </row>
    <row r="2311" spans="1:43" x14ac:dyDescent="0.25">
      <c r="A2311" t="s">
        <v>8098</v>
      </c>
      <c r="B2311" t="s">
        <v>8099</v>
      </c>
      <c r="C2311" s="1" t="str">
        <f t="shared" si="177"/>
        <v>21:0102</v>
      </c>
      <c r="D2311" s="1" t="str">
        <f t="shared" si="178"/>
        <v>21:0059</v>
      </c>
      <c r="E2311" t="s">
        <v>8100</v>
      </c>
      <c r="F2311" t="s">
        <v>8101</v>
      </c>
      <c r="H2311">
        <v>67.170327999999998</v>
      </c>
      <c r="I2311">
        <v>-113.5998228</v>
      </c>
      <c r="J2311" s="1" t="str">
        <f t="shared" si="175"/>
        <v>Till</v>
      </c>
      <c r="K2311" s="1" t="str">
        <f t="shared" si="176"/>
        <v>&lt;2 micron</v>
      </c>
      <c r="L2311">
        <v>0.1</v>
      </c>
      <c r="M2311">
        <v>3</v>
      </c>
      <c r="N2311">
        <v>10</v>
      </c>
      <c r="O2311">
        <v>390</v>
      </c>
      <c r="P2311">
        <v>0.5</v>
      </c>
      <c r="Q2311">
        <v>1</v>
      </c>
      <c r="R2311">
        <v>0.41</v>
      </c>
      <c r="S2311">
        <v>0.25</v>
      </c>
      <c r="T2311">
        <v>19</v>
      </c>
      <c r="U2311">
        <v>63</v>
      </c>
      <c r="V2311">
        <v>76</v>
      </c>
      <c r="W2311">
        <v>4.71</v>
      </c>
      <c r="X2311">
        <v>5</v>
      </c>
      <c r="Y2311">
        <v>0.5</v>
      </c>
      <c r="Z2311">
        <v>0.3</v>
      </c>
      <c r="AA2311">
        <v>40</v>
      </c>
      <c r="AB2311">
        <v>1.63</v>
      </c>
      <c r="AC2311">
        <v>335</v>
      </c>
      <c r="AD2311">
        <v>0.5</v>
      </c>
      <c r="AE2311">
        <v>0.38</v>
      </c>
      <c r="AF2311">
        <v>37</v>
      </c>
      <c r="AH2311">
        <v>14</v>
      </c>
      <c r="AI2311">
        <v>1</v>
      </c>
      <c r="AJ2311">
        <v>8</v>
      </c>
      <c r="AK2311">
        <v>11</v>
      </c>
      <c r="AL2311">
        <v>0.08</v>
      </c>
      <c r="AN2311">
        <v>5</v>
      </c>
      <c r="AO2311">
        <v>58</v>
      </c>
      <c r="AQ2311">
        <v>90</v>
      </c>
    </row>
    <row r="2312" spans="1:43" x14ac:dyDescent="0.25">
      <c r="A2312" t="s">
        <v>8102</v>
      </c>
      <c r="B2312" t="s">
        <v>8103</v>
      </c>
      <c r="C2312" s="1" t="str">
        <f t="shared" ref="C2312:C2320" si="179">HYPERLINK("http://geochem.nrcan.gc.ca/cdogs/content/bdl/bdl210102_e.htm", "21:0102")</f>
        <v>21:0102</v>
      </c>
      <c r="D2312" s="1" t="str">
        <f t="shared" ref="D2312:D2317" si="180">HYPERLINK("http://geochem.nrcan.gc.ca/cdogs/content/svy/svy210059_e.htm", "21:0059")</f>
        <v>21:0059</v>
      </c>
      <c r="E2312" t="s">
        <v>8100</v>
      </c>
      <c r="F2312" t="s">
        <v>8104</v>
      </c>
      <c r="H2312">
        <v>67.170327999999998</v>
      </c>
      <c r="I2312">
        <v>-113.5998228</v>
      </c>
      <c r="J2312" s="1" t="str">
        <f t="shared" si="175"/>
        <v>Till</v>
      </c>
      <c r="K2312" s="1" t="str">
        <f t="shared" si="176"/>
        <v>&lt;2 micron</v>
      </c>
      <c r="L2312">
        <v>0.1</v>
      </c>
      <c r="M2312">
        <v>3.18</v>
      </c>
      <c r="N2312">
        <v>1</v>
      </c>
      <c r="O2312">
        <v>380</v>
      </c>
      <c r="P2312">
        <v>0.5</v>
      </c>
      <c r="Q2312">
        <v>1</v>
      </c>
      <c r="R2312">
        <v>0.44</v>
      </c>
      <c r="S2312">
        <v>0.25</v>
      </c>
      <c r="T2312">
        <v>20</v>
      </c>
      <c r="U2312">
        <v>62</v>
      </c>
      <c r="V2312">
        <v>71</v>
      </c>
      <c r="W2312">
        <v>4.83</v>
      </c>
      <c r="X2312">
        <v>10</v>
      </c>
      <c r="Y2312">
        <v>0.5</v>
      </c>
      <c r="Z2312">
        <v>0.37</v>
      </c>
      <c r="AA2312">
        <v>30</v>
      </c>
      <c r="AB2312">
        <v>1.68</v>
      </c>
      <c r="AC2312">
        <v>345</v>
      </c>
      <c r="AD2312">
        <v>0.5</v>
      </c>
      <c r="AE2312">
        <v>0.48</v>
      </c>
      <c r="AF2312">
        <v>40</v>
      </c>
      <c r="AH2312">
        <v>14</v>
      </c>
      <c r="AI2312">
        <v>1</v>
      </c>
      <c r="AJ2312">
        <v>8</v>
      </c>
      <c r="AK2312">
        <v>11</v>
      </c>
      <c r="AL2312">
        <v>0.09</v>
      </c>
      <c r="AN2312">
        <v>5</v>
      </c>
      <c r="AO2312">
        <v>57</v>
      </c>
      <c r="AQ2312">
        <v>86</v>
      </c>
    </row>
    <row r="2313" spans="1:43" x14ac:dyDescent="0.25">
      <c r="A2313" t="s">
        <v>8105</v>
      </c>
      <c r="B2313" t="s">
        <v>8106</v>
      </c>
      <c r="C2313" s="1" t="str">
        <f t="shared" si="179"/>
        <v>21:0102</v>
      </c>
      <c r="D2313" s="1" t="str">
        <f t="shared" si="180"/>
        <v>21:0059</v>
      </c>
      <c r="E2313" t="s">
        <v>8107</v>
      </c>
      <c r="F2313" t="s">
        <v>8108</v>
      </c>
      <c r="H2313">
        <v>67.139221599999999</v>
      </c>
      <c r="I2313">
        <v>-113.7233212</v>
      </c>
      <c r="J2313" s="1" t="str">
        <f t="shared" si="175"/>
        <v>Till</v>
      </c>
      <c r="K2313" s="1" t="str">
        <f t="shared" si="176"/>
        <v>&lt;2 micron</v>
      </c>
      <c r="L2313">
        <v>0.1</v>
      </c>
      <c r="M2313">
        <v>3.34</v>
      </c>
      <c r="N2313">
        <v>10</v>
      </c>
      <c r="O2313">
        <v>300</v>
      </c>
      <c r="P2313">
        <v>0.5</v>
      </c>
      <c r="Q2313">
        <v>1</v>
      </c>
      <c r="R2313">
        <v>1.85</v>
      </c>
      <c r="S2313">
        <v>0.25</v>
      </c>
      <c r="T2313">
        <v>15</v>
      </c>
      <c r="U2313">
        <v>54</v>
      </c>
      <c r="V2313">
        <v>91</v>
      </c>
      <c r="W2313">
        <v>4.71</v>
      </c>
      <c r="X2313">
        <v>5</v>
      </c>
      <c r="Y2313">
        <v>0.5</v>
      </c>
      <c r="Z2313">
        <v>0.72</v>
      </c>
      <c r="AA2313">
        <v>30</v>
      </c>
      <c r="AB2313">
        <v>2.83</v>
      </c>
      <c r="AC2313">
        <v>420</v>
      </c>
      <c r="AD2313">
        <v>0.5</v>
      </c>
      <c r="AE2313">
        <v>0.28999999999999998</v>
      </c>
      <c r="AF2313">
        <v>36</v>
      </c>
      <c r="AH2313">
        <v>18</v>
      </c>
      <c r="AI2313">
        <v>1</v>
      </c>
      <c r="AJ2313">
        <v>6</v>
      </c>
      <c r="AK2313">
        <v>16</v>
      </c>
      <c r="AL2313">
        <v>0.06</v>
      </c>
      <c r="AN2313">
        <v>5</v>
      </c>
      <c r="AO2313">
        <v>50</v>
      </c>
      <c r="AQ2313">
        <v>108</v>
      </c>
    </row>
    <row r="2314" spans="1:43" x14ac:dyDescent="0.25">
      <c r="A2314" t="s">
        <v>8109</v>
      </c>
      <c r="B2314" t="s">
        <v>8110</v>
      </c>
      <c r="C2314" s="1" t="str">
        <f t="shared" si="179"/>
        <v>21:0102</v>
      </c>
      <c r="D2314" s="1" t="str">
        <f t="shared" si="180"/>
        <v>21:0059</v>
      </c>
      <c r="E2314" t="s">
        <v>8111</v>
      </c>
      <c r="F2314" t="s">
        <v>8112</v>
      </c>
      <c r="H2314">
        <v>67.208653499999997</v>
      </c>
      <c r="I2314">
        <v>-113.45043819999999</v>
      </c>
      <c r="J2314" s="1" t="str">
        <f t="shared" si="175"/>
        <v>Till</v>
      </c>
      <c r="K2314" s="1" t="str">
        <f t="shared" si="176"/>
        <v>&lt;2 micron</v>
      </c>
      <c r="L2314">
        <v>0.1</v>
      </c>
      <c r="M2314">
        <v>4.03</v>
      </c>
      <c r="N2314">
        <v>6</v>
      </c>
      <c r="O2314">
        <v>190</v>
      </c>
      <c r="P2314">
        <v>1.5</v>
      </c>
      <c r="Q2314">
        <v>1</v>
      </c>
      <c r="R2314">
        <v>0.22</v>
      </c>
      <c r="S2314">
        <v>0.25</v>
      </c>
      <c r="T2314">
        <v>29</v>
      </c>
      <c r="U2314">
        <v>90</v>
      </c>
      <c r="V2314">
        <v>266</v>
      </c>
      <c r="W2314">
        <v>5.29</v>
      </c>
      <c r="X2314">
        <v>5</v>
      </c>
      <c r="Y2314">
        <v>0.5</v>
      </c>
      <c r="Z2314">
        <v>0.28000000000000003</v>
      </c>
      <c r="AA2314">
        <v>50</v>
      </c>
      <c r="AB2314">
        <v>2.31</v>
      </c>
      <c r="AC2314">
        <v>425</v>
      </c>
      <c r="AD2314">
        <v>0.5</v>
      </c>
      <c r="AE2314">
        <v>0.51</v>
      </c>
      <c r="AF2314">
        <v>50</v>
      </c>
      <c r="AH2314">
        <v>54</v>
      </c>
      <c r="AI2314">
        <v>1</v>
      </c>
      <c r="AJ2314">
        <v>11</v>
      </c>
      <c r="AK2314">
        <v>8</v>
      </c>
      <c r="AL2314">
        <v>0.08</v>
      </c>
      <c r="AN2314">
        <v>5</v>
      </c>
      <c r="AO2314">
        <v>78</v>
      </c>
      <c r="AQ2314">
        <v>162</v>
      </c>
    </row>
    <row r="2315" spans="1:43" x14ac:dyDescent="0.25">
      <c r="A2315" t="s">
        <v>8113</v>
      </c>
      <c r="B2315" t="s">
        <v>8114</v>
      </c>
      <c r="C2315" s="1" t="str">
        <f t="shared" si="179"/>
        <v>21:0102</v>
      </c>
      <c r="D2315" s="1" t="str">
        <f t="shared" si="180"/>
        <v>21:0059</v>
      </c>
      <c r="E2315" t="s">
        <v>8115</v>
      </c>
      <c r="F2315" t="s">
        <v>8116</v>
      </c>
      <c r="H2315">
        <v>67.425584599999993</v>
      </c>
      <c r="I2315">
        <v>-113.89522220000001</v>
      </c>
      <c r="J2315" s="1" t="str">
        <f t="shared" si="175"/>
        <v>Till</v>
      </c>
      <c r="K2315" s="1" t="str">
        <f t="shared" si="176"/>
        <v>&lt;2 micron</v>
      </c>
      <c r="L2315">
        <v>0.1</v>
      </c>
      <c r="M2315">
        <v>3.22</v>
      </c>
      <c r="N2315">
        <v>14</v>
      </c>
      <c r="O2315">
        <v>250</v>
      </c>
      <c r="P2315">
        <v>0.5</v>
      </c>
      <c r="Q2315">
        <v>1</v>
      </c>
      <c r="R2315">
        <v>1.52</v>
      </c>
      <c r="S2315">
        <v>0.25</v>
      </c>
      <c r="T2315">
        <v>16</v>
      </c>
      <c r="U2315">
        <v>52</v>
      </c>
      <c r="V2315">
        <v>100</v>
      </c>
      <c r="W2315">
        <v>4.5999999999999996</v>
      </c>
      <c r="X2315">
        <v>5</v>
      </c>
      <c r="Y2315">
        <v>1</v>
      </c>
      <c r="Z2315">
        <v>0.55000000000000004</v>
      </c>
      <c r="AA2315">
        <v>40</v>
      </c>
      <c r="AB2315">
        <v>2.09</v>
      </c>
      <c r="AC2315">
        <v>570</v>
      </c>
      <c r="AD2315">
        <v>0.5</v>
      </c>
      <c r="AE2315">
        <v>0.35</v>
      </c>
      <c r="AF2315">
        <v>35</v>
      </c>
      <c r="AH2315">
        <v>16</v>
      </c>
      <c r="AI2315">
        <v>1</v>
      </c>
      <c r="AJ2315">
        <v>6</v>
      </c>
      <c r="AK2315">
        <v>17</v>
      </c>
      <c r="AL2315">
        <v>0.1</v>
      </c>
      <c r="AN2315">
        <v>5</v>
      </c>
      <c r="AO2315">
        <v>50</v>
      </c>
      <c r="AQ2315">
        <v>108</v>
      </c>
    </row>
    <row r="2316" spans="1:43" x14ac:dyDescent="0.25">
      <c r="A2316" t="s">
        <v>8117</v>
      </c>
      <c r="B2316" t="s">
        <v>8118</v>
      </c>
      <c r="C2316" s="1" t="str">
        <f t="shared" si="179"/>
        <v>21:0102</v>
      </c>
      <c r="D2316" s="1" t="str">
        <f t="shared" si="180"/>
        <v>21:0059</v>
      </c>
      <c r="E2316" t="s">
        <v>8115</v>
      </c>
      <c r="F2316" t="s">
        <v>8119</v>
      </c>
      <c r="H2316">
        <v>67.425584599999993</v>
      </c>
      <c r="I2316">
        <v>-113.89522220000001</v>
      </c>
      <c r="J2316" s="1" t="str">
        <f t="shared" si="175"/>
        <v>Till</v>
      </c>
      <c r="K2316" s="1" t="str">
        <f t="shared" si="176"/>
        <v>&lt;2 micron</v>
      </c>
      <c r="L2316">
        <v>0.1</v>
      </c>
      <c r="M2316">
        <v>3.29</v>
      </c>
      <c r="N2316">
        <v>12</v>
      </c>
      <c r="O2316">
        <v>200</v>
      </c>
      <c r="P2316">
        <v>0.5</v>
      </c>
      <c r="Q2316">
        <v>1</v>
      </c>
      <c r="R2316">
        <v>1.36</v>
      </c>
      <c r="S2316">
        <v>0.25</v>
      </c>
      <c r="T2316">
        <v>17</v>
      </c>
      <c r="U2316">
        <v>55</v>
      </c>
      <c r="V2316">
        <v>96</v>
      </c>
      <c r="W2316">
        <v>4.66</v>
      </c>
      <c r="X2316">
        <v>5</v>
      </c>
      <c r="Y2316">
        <v>0.5</v>
      </c>
      <c r="Z2316">
        <v>0.65</v>
      </c>
      <c r="AA2316">
        <v>40</v>
      </c>
      <c r="AB2316">
        <v>2.2200000000000002</v>
      </c>
      <c r="AC2316">
        <v>630</v>
      </c>
      <c r="AD2316">
        <v>0.5</v>
      </c>
      <c r="AE2316">
        <v>0.28000000000000003</v>
      </c>
      <c r="AF2316">
        <v>37</v>
      </c>
      <c r="AH2316">
        <v>20</v>
      </c>
      <c r="AI2316">
        <v>1</v>
      </c>
      <c r="AJ2316">
        <v>6</v>
      </c>
      <c r="AK2316">
        <v>15</v>
      </c>
      <c r="AL2316">
        <v>0.11</v>
      </c>
      <c r="AN2316">
        <v>5</v>
      </c>
      <c r="AO2316">
        <v>53</v>
      </c>
      <c r="AQ2316">
        <v>110</v>
      </c>
    </row>
    <row r="2317" spans="1:43" x14ac:dyDescent="0.25">
      <c r="A2317" t="s">
        <v>8120</v>
      </c>
      <c r="B2317" t="s">
        <v>8121</v>
      </c>
      <c r="C2317" s="1" t="str">
        <f t="shared" si="179"/>
        <v>21:0102</v>
      </c>
      <c r="D2317" s="1" t="str">
        <f t="shared" si="180"/>
        <v>21:0059</v>
      </c>
      <c r="E2317" t="s">
        <v>8115</v>
      </c>
      <c r="F2317" t="s">
        <v>8122</v>
      </c>
      <c r="H2317">
        <v>67.425584599999993</v>
      </c>
      <c r="I2317">
        <v>-113.89522220000001</v>
      </c>
      <c r="J2317" s="1" t="str">
        <f t="shared" si="175"/>
        <v>Till</v>
      </c>
      <c r="K2317" s="1" t="str">
        <f t="shared" si="176"/>
        <v>&lt;2 micron</v>
      </c>
      <c r="L2317">
        <v>0.1</v>
      </c>
      <c r="M2317">
        <v>3.42</v>
      </c>
      <c r="N2317">
        <v>12</v>
      </c>
      <c r="O2317">
        <v>260</v>
      </c>
      <c r="P2317">
        <v>0.5</v>
      </c>
      <c r="Q2317">
        <v>1</v>
      </c>
      <c r="R2317">
        <v>1.1000000000000001</v>
      </c>
      <c r="S2317">
        <v>0.25</v>
      </c>
      <c r="T2317">
        <v>15</v>
      </c>
      <c r="U2317">
        <v>56</v>
      </c>
      <c r="V2317">
        <v>97</v>
      </c>
      <c r="W2317">
        <v>4.68</v>
      </c>
      <c r="X2317">
        <v>5</v>
      </c>
      <c r="Y2317">
        <v>0.5</v>
      </c>
      <c r="Z2317">
        <v>0.68</v>
      </c>
      <c r="AA2317">
        <v>40</v>
      </c>
      <c r="AB2317">
        <v>2.06</v>
      </c>
      <c r="AC2317">
        <v>510</v>
      </c>
      <c r="AD2317">
        <v>0.5</v>
      </c>
      <c r="AE2317">
        <v>0.3</v>
      </c>
      <c r="AF2317">
        <v>36</v>
      </c>
      <c r="AH2317">
        <v>16</v>
      </c>
      <c r="AI2317">
        <v>1</v>
      </c>
      <c r="AJ2317">
        <v>7</v>
      </c>
      <c r="AK2317">
        <v>14</v>
      </c>
      <c r="AL2317">
        <v>0.1</v>
      </c>
      <c r="AN2317">
        <v>5</v>
      </c>
      <c r="AO2317">
        <v>53</v>
      </c>
      <c r="AQ2317">
        <v>110</v>
      </c>
    </row>
    <row r="2318" spans="1:43" x14ac:dyDescent="0.25">
      <c r="A2318" t="s">
        <v>8123</v>
      </c>
      <c r="B2318" t="s">
        <v>8124</v>
      </c>
      <c r="C2318" s="1" t="str">
        <f t="shared" si="179"/>
        <v>21:0102</v>
      </c>
      <c r="D2318" s="1" t="str">
        <f>HYPERLINK("http://geochem.nrcan.gc.ca/cdogs/content/svy/svy_e.htm", "")</f>
        <v/>
      </c>
      <c r="G2318" s="1" t="str">
        <f>HYPERLINK("http://geochem.nrcan.gc.ca/cdogs/content/cr_/cr_00129_e.htm", "129")</f>
        <v>129</v>
      </c>
      <c r="J2318" t="s">
        <v>2479</v>
      </c>
      <c r="K2318" t="s">
        <v>2480</v>
      </c>
      <c r="L2318">
        <v>0.1</v>
      </c>
      <c r="M2318">
        <v>0.91</v>
      </c>
      <c r="N2318">
        <v>2</v>
      </c>
      <c r="O2318">
        <v>30</v>
      </c>
      <c r="P2318">
        <v>0.25</v>
      </c>
      <c r="Q2318">
        <v>1</v>
      </c>
      <c r="R2318">
        <v>0.4</v>
      </c>
      <c r="S2318">
        <v>0.25</v>
      </c>
      <c r="T2318">
        <v>6</v>
      </c>
      <c r="U2318">
        <v>24</v>
      </c>
      <c r="V2318">
        <v>30</v>
      </c>
      <c r="W2318">
        <v>1.54</v>
      </c>
      <c r="X2318">
        <v>5</v>
      </c>
      <c r="Y2318">
        <v>0.5</v>
      </c>
      <c r="Z2318">
        <v>0.04</v>
      </c>
      <c r="AA2318">
        <v>10</v>
      </c>
      <c r="AB2318">
        <v>0.39</v>
      </c>
      <c r="AC2318">
        <v>200</v>
      </c>
      <c r="AD2318">
        <v>0.5</v>
      </c>
      <c r="AE2318">
        <v>0.01</v>
      </c>
      <c r="AF2318">
        <v>14</v>
      </c>
      <c r="AH2318">
        <v>2</v>
      </c>
      <c r="AI2318">
        <v>1</v>
      </c>
      <c r="AJ2318">
        <v>5</v>
      </c>
      <c r="AK2318">
        <v>18</v>
      </c>
      <c r="AL2318">
        <v>7.0000000000000007E-2</v>
      </c>
      <c r="AN2318">
        <v>5</v>
      </c>
      <c r="AO2318">
        <v>27</v>
      </c>
      <c r="AQ2318">
        <v>26</v>
      </c>
    </row>
    <row r="2319" spans="1:43" x14ac:dyDescent="0.25">
      <c r="A2319" t="s">
        <v>8125</v>
      </c>
      <c r="B2319" t="s">
        <v>8126</v>
      </c>
      <c r="C2319" s="1" t="str">
        <f t="shared" si="179"/>
        <v>21:0102</v>
      </c>
      <c r="D2319" s="1" t="str">
        <f>HYPERLINK("http://geochem.nrcan.gc.ca/cdogs/content/svy/svy_e.htm", "")</f>
        <v/>
      </c>
      <c r="G2319" s="1" t="str">
        <f>HYPERLINK("http://geochem.nrcan.gc.ca/cdogs/content/cr_/cr_00129_e.htm", "129")</f>
        <v>129</v>
      </c>
      <c r="J2319" t="s">
        <v>2479</v>
      </c>
      <c r="K2319" t="s">
        <v>2480</v>
      </c>
      <c r="L2319">
        <v>0.1</v>
      </c>
      <c r="M2319">
        <v>1</v>
      </c>
      <c r="N2319">
        <v>1</v>
      </c>
      <c r="O2319">
        <v>30</v>
      </c>
      <c r="P2319">
        <v>0.25</v>
      </c>
      <c r="Q2319">
        <v>1</v>
      </c>
      <c r="R2319">
        <v>0.45</v>
      </c>
      <c r="S2319">
        <v>0.25</v>
      </c>
      <c r="T2319">
        <v>6</v>
      </c>
      <c r="U2319">
        <v>27</v>
      </c>
      <c r="V2319">
        <v>32</v>
      </c>
      <c r="W2319">
        <v>1.67</v>
      </c>
      <c r="X2319">
        <v>5</v>
      </c>
      <c r="Y2319">
        <v>0.5</v>
      </c>
      <c r="Z2319">
        <v>0.05</v>
      </c>
      <c r="AA2319">
        <v>10</v>
      </c>
      <c r="AB2319">
        <v>0.42</v>
      </c>
      <c r="AC2319">
        <v>220</v>
      </c>
      <c r="AD2319">
        <v>0.5</v>
      </c>
      <c r="AE2319">
        <v>0.01</v>
      </c>
      <c r="AF2319">
        <v>15</v>
      </c>
      <c r="AH2319">
        <v>2</v>
      </c>
      <c r="AI2319">
        <v>1</v>
      </c>
      <c r="AJ2319">
        <v>5</v>
      </c>
      <c r="AK2319">
        <v>21</v>
      </c>
      <c r="AL2319">
        <v>0.08</v>
      </c>
      <c r="AN2319">
        <v>5</v>
      </c>
      <c r="AO2319">
        <v>30</v>
      </c>
      <c r="AQ2319">
        <v>28</v>
      </c>
    </row>
    <row r="2320" spans="1:43" x14ac:dyDescent="0.25">
      <c r="A2320" t="s">
        <v>8127</v>
      </c>
      <c r="B2320" t="s">
        <v>8128</v>
      </c>
      <c r="C2320" s="1" t="str">
        <f t="shared" si="179"/>
        <v>21:0102</v>
      </c>
      <c r="D2320" s="1" t="str">
        <f>HYPERLINK("http://geochem.nrcan.gc.ca/cdogs/content/svy/svy_e.htm", "")</f>
        <v/>
      </c>
      <c r="G2320" s="1" t="str">
        <f>HYPERLINK("http://geochem.nrcan.gc.ca/cdogs/content/cr_/cr_00129_e.htm", "129")</f>
        <v>129</v>
      </c>
      <c r="J2320" t="s">
        <v>2479</v>
      </c>
      <c r="K2320" t="s">
        <v>2480</v>
      </c>
      <c r="L2320">
        <v>0.1</v>
      </c>
      <c r="M2320">
        <v>1.02</v>
      </c>
      <c r="N2320">
        <v>2</v>
      </c>
      <c r="O2320">
        <v>30</v>
      </c>
      <c r="P2320">
        <v>0.25</v>
      </c>
      <c r="Q2320">
        <v>1</v>
      </c>
      <c r="R2320">
        <v>0.47</v>
      </c>
      <c r="S2320">
        <v>0.25</v>
      </c>
      <c r="T2320">
        <v>7</v>
      </c>
      <c r="U2320">
        <v>28</v>
      </c>
      <c r="V2320">
        <v>34</v>
      </c>
      <c r="W2320">
        <v>1.78</v>
      </c>
      <c r="X2320">
        <v>5</v>
      </c>
      <c r="Y2320">
        <v>0.5</v>
      </c>
      <c r="Z2320">
        <v>0.05</v>
      </c>
      <c r="AA2320">
        <v>10</v>
      </c>
      <c r="AB2320">
        <v>0.44</v>
      </c>
      <c r="AC2320">
        <v>235</v>
      </c>
      <c r="AD2320">
        <v>0.5</v>
      </c>
      <c r="AE2320">
        <v>0.01</v>
      </c>
      <c r="AF2320">
        <v>16</v>
      </c>
      <c r="AH2320">
        <v>2</v>
      </c>
      <c r="AI2320">
        <v>1</v>
      </c>
      <c r="AJ2320">
        <v>6</v>
      </c>
      <c r="AK2320">
        <v>22</v>
      </c>
      <c r="AL2320">
        <v>0.09</v>
      </c>
      <c r="AN2320">
        <v>5</v>
      </c>
      <c r="AO2320">
        <v>31</v>
      </c>
      <c r="AQ2320">
        <v>30</v>
      </c>
    </row>
    <row r="2321" spans="1:43" hidden="1" x14ac:dyDescent="0.25">
      <c r="A2321" t="s">
        <v>8129</v>
      </c>
      <c r="B2321" t="s">
        <v>8130</v>
      </c>
      <c r="C2321" s="1" t="str">
        <f t="shared" ref="C2321:C2352" si="181">HYPERLINK("http://geochem.nrcan.gc.ca/cdogs/content/bdl/bdl210104_e.htm", "21:0104")</f>
        <v>21:0104</v>
      </c>
      <c r="D2321" s="1" t="str">
        <f t="shared" ref="D2321:D2352" si="182">HYPERLINK("http://geochem.nrcan.gc.ca/cdogs/content/svy/svy210042_e.htm", "21:0042")</f>
        <v>21:0042</v>
      </c>
      <c r="E2321" t="s">
        <v>8131</v>
      </c>
      <c r="F2321" t="s">
        <v>8132</v>
      </c>
      <c r="H2321">
        <v>65.659876600000004</v>
      </c>
      <c r="I2321">
        <v>-111.5178298</v>
      </c>
      <c r="J2321" s="1" t="str">
        <f t="shared" ref="J2321:J2352" si="183">HYPERLINK("http://geochem.nrcan.gc.ca/cdogs/content/kwd/kwd020044_e.htm", "Till")</f>
        <v>Till</v>
      </c>
      <c r="K2321" s="1" t="str">
        <f t="shared" ref="K2321:K2352" si="184">HYPERLINK("http://geochem.nrcan.gc.ca/cdogs/content/kwd/kwd080003_e.htm", "&lt;2 micron")</f>
        <v>&lt;2 micron</v>
      </c>
      <c r="L2321">
        <v>0.1</v>
      </c>
      <c r="M2321">
        <v>2.52</v>
      </c>
      <c r="N2321">
        <v>10</v>
      </c>
      <c r="O2321">
        <v>100</v>
      </c>
      <c r="P2321">
        <v>0.5</v>
      </c>
      <c r="Q2321">
        <v>1</v>
      </c>
      <c r="R2321">
        <v>0.41</v>
      </c>
      <c r="S2321">
        <v>0.25</v>
      </c>
      <c r="T2321">
        <v>21</v>
      </c>
      <c r="U2321">
        <v>81</v>
      </c>
      <c r="V2321">
        <v>78</v>
      </c>
      <c r="W2321">
        <v>3.56</v>
      </c>
      <c r="X2321">
        <v>5</v>
      </c>
      <c r="Y2321">
        <v>0.5</v>
      </c>
      <c r="Z2321">
        <v>0.47</v>
      </c>
      <c r="AA2321">
        <v>50</v>
      </c>
      <c r="AB2321">
        <v>1.0900000000000001</v>
      </c>
      <c r="AC2321">
        <v>380</v>
      </c>
      <c r="AD2321">
        <v>1</v>
      </c>
      <c r="AE2321">
        <v>1.73</v>
      </c>
      <c r="AF2321">
        <v>47</v>
      </c>
      <c r="AH2321">
        <v>8</v>
      </c>
      <c r="AI2321">
        <v>1</v>
      </c>
      <c r="AJ2321">
        <v>7</v>
      </c>
      <c r="AK2321">
        <v>24</v>
      </c>
      <c r="AL2321">
        <v>0.03</v>
      </c>
      <c r="AN2321">
        <v>5</v>
      </c>
      <c r="AO2321">
        <v>67</v>
      </c>
      <c r="AP2321">
        <v>5</v>
      </c>
      <c r="AQ2321">
        <v>70</v>
      </c>
    </row>
    <row r="2322" spans="1:43" hidden="1" x14ac:dyDescent="0.25">
      <c r="A2322" t="s">
        <v>8133</v>
      </c>
      <c r="B2322" t="s">
        <v>8134</v>
      </c>
      <c r="C2322" s="1" t="str">
        <f t="shared" si="181"/>
        <v>21:0104</v>
      </c>
      <c r="D2322" s="1" t="str">
        <f t="shared" si="182"/>
        <v>21:0042</v>
      </c>
      <c r="E2322" t="s">
        <v>8135</v>
      </c>
      <c r="F2322" t="s">
        <v>8136</v>
      </c>
      <c r="H2322">
        <v>65.682932500000007</v>
      </c>
      <c r="I2322">
        <v>-111.65844920000001</v>
      </c>
      <c r="J2322" s="1" t="str">
        <f t="shared" si="183"/>
        <v>Till</v>
      </c>
      <c r="K2322" s="1" t="str">
        <f t="shared" si="184"/>
        <v>&lt;2 micron</v>
      </c>
      <c r="L2322">
        <v>0.1</v>
      </c>
      <c r="M2322">
        <v>4.0599999999999996</v>
      </c>
      <c r="N2322">
        <v>24</v>
      </c>
      <c r="O2322">
        <v>110</v>
      </c>
      <c r="P2322">
        <v>0.5</v>
      </c>
      <c r="Q2322">
        <v>1</v>
      </c>
      <c r="R2322">
        <v>0.21</v>
      </c>
      <c r="S2322">
        <v>0.25</v>
      </c>
      <c r="T2322">
        <v>23</v>
      </c>
      <c r="U2322">
        <v>99</v>
      </c>
      <c r="V2322">
        <v>73</v>
      </c>
      <c r="W2322">
        <v>5.07</v>
      </c>
      <c r="X2322">
        <v>10</v>
      </c>
      <c r="Y2322">
        <v>0.5</v>
      </c>
      <c r="Z2322">
        <v>0.41</v>
      </c>
      <c r="AA2322">
        <v>30</v>
      </c>
      <c r="AB2322">
        <v>1.23</v>
      </c>
      <c r="AC2322">
        <v>370</v>
      </c>
      <c r="AD2322">
        <v>1</v>
      </c>
      <c r="AE2322">
        <v>0.87</v>
      </c>
      <c r="AF2322">
        <v>48</v>
      </c>
      <c r="AH2322">
        <v>10</v>
      </c>
      <c r="AI2322">
        <v>1</v>
      </c>
      <c r="AJ2322">
        <v>7</v>
      </c>
      <c r="AK2322">
        <v>17</v>
      </c>
      <c r="AL2322">
        <v>0.14000000000000001</v>
      </c>
      <c r="AN2322">
        <v>5</v>
      </c>
      <c r="AO2322">
        <v>95</v>
      </c>
      <c r="AP2322">
        <v>5</v>
      </c>
      <c r="AQ2322">
        <v>74</v>
      </c>
    </row>
    <row r="2323" spans="1:43" hidden="1" x14ac:dyDescent="0.25">
      <c r="A2323" t="s">
        <v>8137</v>
      </c>
      <c r="B2323" t="s">
        <v>8138</v>
      </c>
      <c r="C2323" s="1" t="str">
        <f t="shared" si="181"/>
        <v>21:0104</v>
      </c>
      <c r="D2323" s="1" t="str">
        <f t="shared" si="182"/>
        <v>21:0042</v>
      </c>
      <c r="E2323" t="s">
        <v>8139</v>
      </c>
      <c r="F2323" t="s">
        <v>8140</v>
      </c>
      <c r="H2323">
        <v>65.726480600000002</v>
      </c>
      <c r="I2323">
        <v>-111.5352946</v>
      </c>
      <c r="J2323" s="1" t="str">
        <f t="shared" si="183"/>
        <v>Till</v>
      </c>
      <c r="K2323" s="1" t="str">
        <f t="shared" si="184"/>
        <v>&lt;2 micron</v>
      </c>
      <c r="L2323">
        <v>0.1</v>
      </c>
      <c r="M2323">
        <v>3.79</v>
      </c>
      <c r="N2323">
        <v>38</v>
      </c>
      <c r="O2323">
        <v>60</v>
      </c>
      <c r="P2323">
        <v>1</v>
      </c>
      <c r="Q2323">
        <v>1</v>
      </c>
      <c r="R2323">
        <v>0.11</v>
      </c>
      <c r="S2323">
        <v>0.25</v>
      </c>
      <c r="T2323">
        <v>21</v>
      </c>
      <c r="U2323">
        <v>66</v>
      </c>
      <c r="V2323">
        <v>113</v>
      </c>
      <c r="W2323">
        <v>4.0199999999999996</v>
      </c>
      <c r="X2323">
        <v>5</v>
      </c>
      <c r="Y2323">
        <v>0.5</v>
      </c>
      <c r="Z2323">
        <v>0.2</v>
      </c>
      <c r="AA2323">
        <v>20</v>
      </c>
      <c r="AB2323">
        <v>0.59</v>
      </c>
      <c r="AC2323">
        <v>225</v>
      </c>
      <c r="AD2323">
        <v>1</v>
      </c>
      <c r="AE2323">
        <v>1.5</v>
      </c>
      <c r="AF2323">
        <v>55</v>
      </c>
      <c r="AH2323">
        <v>14</v>
      </c>
      <c r="AI2323">
        <v>1</v>
      </c>
      <c r="AJ2323">
        <v>5</v>
      </c>
      <c r="AK2323">
        <v>12</v>
      </c>
      <c r="AL2323">
        <v>0.1</v>
      </c>
      <c r="AN2323">
        <v>5</v>
      </c>
      <c r="AO2323">
        <v>61</v>
      </c>
      <c r="AP2323">
        <v>5</v>
      </c>
      <c r="AQ2323">
        <v>62</v>
      </c>
    </row>
    <row r="2324" spans="1:43" hidden="1" x14ac:dyDescent="0.25">
      <c r="A2324" t="s">
        <v>8141</v>
      </c>
      <c r="B2324" t="s">
        <v>8142</v>
      </c>
      <c r="C2324" s="1" t="str">
        <f t="shared" si="181"/>
        <v>21:0104</v>
      </c>
      <c r="D2324" s="1" t="str">
        <f t="shared" si="182"/>
        <v>21:0042</v>
      </c>
      <c r="E2324" t="s">
        <v>8143</v>
      </c>
      <c r="F2324" t="s">
        <v>8144</v>
      </c>
      <c r="H2324">
        <v>65.7641785</v>
      </c>
      <c r="I2324">
        <v>-111.5782122</v>
      </c>
      <c r="J2324" s="1" t="str">
        <f t="shared" si="183"/>
        <v>Till</v>
      </c>
      <c r="K2324" s="1" t="str">
        <f t="shared" si="184"/>
        <v>&lt;2 micron</v>
      </c>
      <c r="L2324">
        <v>0.1</v>
      </c>
      <c r="M2324">
        <v>4.46</v>
      </c>
      <c r="N2324">
        <v>32</v>
      </c>
      <c r="O2324">
        <v>80</v>
      </c>
      <c r="P2324">
        <v>1</v>
      </c>
      <c r="Q2324">
        <v>1</v>
      </c>
      <c r="R2324">
        <v>0.12</v>
      </c>
      <c r="S2324">
        <v>0.25</v>
      </c>
      <c r="T2324">
        <v>16</v>
      </c>
      <c r="U2324">
        <v>78</v>
      </c>
      <c r="V2324">
        <v>58</v>
      </c>
      <c r="W2324">
        <v>4.4800000000000004</v>
      </c>
      <c r="X2324">
        <v>5</v>
      </c>
      <c r="Y2324">
        <v>0.5</v>
      </c>
      <c r="Z2324">
        <v>0.25</v>
      </c>
      <c r="AA2324">
        <v>30</v>
      </c>
      <c r="AB2324">
        <v>0.6</v>
      </c>
      <c r="AC2324">
        <v>245</v>
      </c>
      <c r="AD2324">
        <v>0.5</v>
      </c>
      <c r="AE2324">
        <v>0.86</v>
      </c>
      <c r="AF2324">
        <v>30</v>
      </c>
      <c r="AH2324">
        <v>8</v>
      </c>
      <c r="AI2324">
        <v>1</v>
      </c>
      <c r="AJ2324">
        <v>5</v>
      </c>
      <c r="AK2324">
        <v>13</v>
      </c>
      <c r="AL2324">
        <v>0.1</v>
      </c>
      <c r="AN2324">
        <v>5</v>
      </c>
      <c r="AO2324">
        <v>73</v>
      </c>
      <c r="AP2324">
        <v>5</v>
      </c>
      <c r="AQ2324">
        <v>42</v>
      </c>
    </row>
    <row r="2325" spans="1:43" hidden="1" x14ac:dyDescent="0.25">
      <c r="A2325" t="s">
        <v>8145</v>
      </c>
      <c r="B2325" t="s">
        <v>8146</v>
      </c>
      <c r="C2325" s="1" t="str">
        <f t="shared" si="181"/>
        <v>21:0104</v>
      </c>
      <c r="D2325" s="1" t="str">
        <f t="shared" si="182"/>
        <v>21:0042</v>
      </c>
      <c r="E2325" t="s">
        <v>8143</v>
      </c>
      <c r="F2325" t="s">
        <v>8147</v>
      </c>
      <c r="H2325">
        <v>65.7641785</v>
      </c>
      <c r="I2325">
        <v>-111.5782122</v>
      </c>
      <c r="J2325" s="1" t="str">
        <f t="shared" si="183"/>
        <v>Till</v>
      </c>
      <c r="K2325" s="1" t="str">
        <f t="shared" si="184"/>
        <v>&lt;2 micron</v>
      </c>
      <c r="L2325">
        <v>0.1</v>
      </c>
      <c r="M2325">
        <v>5.13</v>
      </c>
      <c r="N2325">
        <v>36</v>
      </c>
      <c r="O2325">
        <v>90</v>
      </c>
      <c r="P2325">
        <v>1.5</v>
      </c>
      <c r="Q2325">
        <v>1</v>
      </c>
      <c r="R2325">
        <v>0.15</v>
      </c>
      <c r="S2325">
        <v>0.25</v>
      </c>
      <c r="T2325">
        <v>16</v>
      </c>
      <c r="U2325">
        <v>90</v>
      </c>
      <c r="V2325">
        <v>65</v>
      </c>
      <c r="W2325">
        <v>5.04</v>
      </c>
      <c r="X2325">
        <v>10</v>
      </c>
      <c r="Y2325">
        <v>0.5</v>
      </c>
      <c r="Z2325">
        <v>0.28000000000000003</v>
      </c>
      <c r="AA2325">
        <v>30</v>
      </c>
      <c r="AB2325">
        <v>0.71</v>
      </c>
      <c r="AC2325">
        <v>280</v>
      </c>
      <c r="AD2325">
        <v>3</v>
      </c>
      <c r="AE2325">
        <v>0.83</v>
      </c>
      <c r="AF2325">
        <v>34</v>
      </c>
      <c r="AH2325">
        <v>10</v>
      </c>
      <c r="AI2325">
        <v>1</v>
      </c>
      <c r="AJ2325">
        <v>6</v>
      </c>
      <c r="AK2325">
        <v>17</v>
      </c>
      <c r="AL2325">
        <v>0.13</v>
      </c>
      <c r="AN2325">
        <v>5</v>
      </c>
      <c r="AO2325">
        <v>83</v>
      </c>
      <c r="AP2325">
        <v>5</v>
      </c>
      <c r="AQ2325">
        <v>48</v>
      </c>
    </row>
    <row r="2326" spans="1:43" hidden="1" x14ac:dyDescent="0.25">
      <c r="A2326" t="s">
        <v>8148</v>
      </c>
      <c r="B2326" t="s">
        <v>8149</v>
      </c>
      <c r="C2326" s="1" t="str">
        <f t="shared" si="181"/>
        <v>21:0104</v>
      </c>
      <c r="D2326" s="1" t="str">
        <f t="shared" si="182"/>
        <v>21:0042</v>
      </c>
      <c r="E2326" t="s">
        <v>8150</v>
      </c>
      <c r="F2326" t="s">
        <v>8151</v>
      </c>
      <c r="H2326">
        <v>65.839679500000003</v>
      </c>
      <c r="I2326">
        <v>-111.72790740000001</v>
      </c>
      <c r="J2326" s="1" t="str">
        <f t="shared" si="183"/>
        <v>Till</v>
      </c>
      <c r="K2326" s="1" t="str">
        <f t="shared" si="184"/>
        <v>&lt;2 micron</v>
      </c>
      <c r="L2326">
        <v>0.1</v>
      </c>
      <c r="M2326">
        <v>3.87</v>
      </c>
      <c r="N2326">
        <v>36</v>
      </c>
      <c r="O2326">
        <v>60</v>
      </c>
      <c r="P2326">
        <v>0.5</v>
      </c>
      <c r="Q2326">
        <v>1</v>
      </c>
      <c r="R2326">
        <v>0.12</v>
      </c>
      <c r="S2326">
        <v>0.25</v>
      </c>
      <c r="T2326">
        <v>14</v>
      </c>
      <c r="U2326">
        <v>80</v>
      </c>
      <c r="V2326">
        <v>134</v>
      </c>
      <c r="W2326">
        <v>4.43</v>
      </c>
      <c r="X2326">
        <v>5</v>
      </c>
      <c r="Y2326">
        <v>0.5</v>
      </c>
      <c r="Z2326">
        <v>0.21</v>
      </c>
      <c r="AA2326">
        <v>30</v>
      </c>
      <c r="AB2326">
        <v>0.67</v>
      </c>
      <c r="AC2326">
        <v>205</v>
      </c>
      <c r="AD2326">
        <v>2</v>
      </c>
      <c r="AE2326">
        <v>1.1000000000000001</v>
      </c>
      <c r="AF2326">
        <v>44</v>
      </c>
      <c r="AH2326">
        <v>14</v>
      </c>
      <c r="AI2326">
        <v>1</v>
      </c>
      <c r="AJ2326">
        <v>5</v>
      </c>
      <c r="AK2326">
        <v>12</v>
      </c>
      <c r="AL2326">
        <v>0.09</v>
      </c>
      <c r="AN2326">
        <v>5</v>
      </c>
      <c r="AO2326">
        <v>75</v>
      </c>
      <c r="AP2326">
        <v>5</v>
      </c>
      <c r="AQ2326">
        <v>68</v>
      </c>
    </row>
    <row r="2327" spans="1:43" hidden="1" x14ac:dyDescent="0.25">
      <c r="A2327" t="s">
        <v>8152</v>
      </c>
      <c r="B2327" t="s">
        <v>8153</v>
      </c>
      <c r="C2327" s="1" t="str">
        <f t="shared" si="181"/>
        <v>21:0104</v>
      </c>
      <c r="D2327" s="1" t="str">
        <f t="shared" si="182"/>
        <v>21:0042</v>
      </c>
      <c r="E2327" t="s">
        <v>8154</v>
      </c>
      <c r="F2327" t="s">
        <v>8155</v>
      </c>
      <c r="H2327">
        <v>65.747124700000001</v>
      </c>
      <c r="I2327">
        <v>-110.06795940000001</v>
      </c>
      <c r="J2327" s="1" t="str">
        <f t="shared" si="183"/>
        <v>Till</v>
      </c>
      <c r="K2327" s="1" t="str">
        <f t="shared" si="184"/>
        <v>&lt;2 micron</v>
      </c>
      <c r="L2327">
        <v>0.2</v>
      </c>
      <c r="M2327">
        <v>3.74</v>
      </c>
      <c r="N2327">
        <v>18</v>
      </c>
      <c r="O2327">
        <v>60</v>
      </c>
      <c r="P2327">
        <v>0.5</v>
      </c>
      <c r="Q2327">
        <v>1</v>
      </c>
      <c r="R2327">
        <v>0.1</v>
      </c>
      <c r="S2327">
        <v>0.25</v>
      </c>
      <c r="T2327">
        <v>9</v>
      </c>
      <c r="U2327">
        <v>86</v>
      </c>
      <c r="V2327">
        <v>21</v>
      </c>
      <c r="W2327">
        <v>3.93</v>
      </c>
      <c r="X2327">
        <v>5</v>
      </c>
      <c r="Y2327">
        <v>0.5</v>
      </c>
      <c r="Z2327">
        <v>0.24</v>
      </c>
      <c r="AA2327">
        <v>10</v>
      </c>
      <c r="AB2327">
        <v>0.57999999999999996</v>
      </c>
      <c r="AC2327">
        <v>250</v>
      </c>
      <c r="AD2327">
        <v>2</v>
      </c>
      <c r="AE2327">
        <v>1.1399999999999999</v>
      </c>
      <c r="AF2327">
        <v>19</v>
      </c>
      <c r="AH2327">
        <v>10</v>
      </c>
      <c r="AI2327">
        <v>2</v>
      </c>
      <c r="AJ2327">
        <v>3</v>
      </c>
      <c r="AK2327">
        <v>14</v>
      </c>
      <c r="AL2327">
        <v>0.08</v>
      </c>
      <c r="AN2327">
        <v>5</v>
      </c>
      <c r="AO2327">
        <v>69</v>
      </c>
      <c r="AP2327">
        <v>5</v>
      </c>
      <c r="AQ2327">
        <v>38</v>
      </c>
    </row>
    <row r="2328" spans="1:43" hidden="1" x14ac:dyDescent="0.25">
      <c r="A2328" t="s">
        <v>8156</v>
      </c>
      <c r="B2328" t="s">
        <v>8157</v>
      </c>
      <c r="C2328" s="1" t="str">
        <f t="shared" si="181"/>
        <v>21:0104</v>
      </c>
      <c r="D2328" s="1" t="str">
        <f t="shared" si="182"/>
        <v>21:0042</v>
      </c>
      <c r="E2328" t="s">
        <v>8158</v>
      </c>
      <c r="F2328" t="s">
        <v>8159</v>
      </c>
      <c r="H2328">
        <v>65.703717499999996</v>
      </c>
      <c r="I2328">
        <v>-110.0267631</v>
      </c>
      <c r="J2328" s="1" t="str">
        <f t="shared" si="183"/>
        <v>Till</v>
      </c>
      <c r="K2328" s="1" t="str">
        <f t="shared" si="184"/>
        <v>&lt;2 micron</v>
      </c>
      <c r="L2328">
        <v>0.1</v>
      </c>
      <c r="M2328">
        <v>3.89</v>
      </c>
      <c r="N2328">
        <v>6</v>
      </c>
      <c r="O2328">
        <v>90</v>
      </c>
      <c r="P2328">
        <v>0.5</v>
      </c>
      <c r="Q2328">
        <v>1</v>
      </c>
      <c r="R2328">
        <v>0.12</v>
      </c>
      <c r="S2328">
        <v>0.25</v>
      </c>
      <c r="T2328">
        <v>18</v>
      </c>
      <c r="U2328">
        <v>97</v>
      </c>
      <c r="V2328">
        <v>54</v>
      </c>
      <c r="W2328">
        <v>5.45</v>
      </c>
      <c r="X2328">
        <v>10</v>
      </c>
      <c r="Y2328">
        <v>0.5</v>
      </c>
      <c r="Z2328">
        <v>0.35</v>
      </c>
      <c r="AA2328">
        <v>30</v>
      </c>
      <c r="AB2328">
        <v>1.07</v>
      </c>
      <c r="AC2328">
        <v>280</v>
      </c>
      <c r="AD2328">
        <v>1</v>
      </c>
      <c r="AE2328">
        <v>1.18</v>
      </c>
      <c r="AF2328">
        <v>42</v>
      </c>
      <c r="AH2328">
        <v>14</v>
      </c>
      <c r="AI2328">
        <v>1</v>
      </c>
      <c r="AJ2328">
        <v>6</v>
      </c>
      <c r="AK2328">
        <v>13</v>
      </c>
      <c r="AL2328">
        <v>0.1</v>
      </c>
      <c r="AN2328">
        <v>5</v>
      </c>
      <c r="AO2328">
        <v>104</v>
      </c>
      <c r="AP2328">
        <v>5</v>
      </c>
      <c r="AQ2328">
        <v>66</v>
      </c>
    </row>
    <row r="2329" spans="1:43" hidden="1" x14ac:dyDescent="0.25">
      <c r="A2329" t="s">
        <v>8160</v>
      </c>
      <c r="B2329" t="s">
        <v>8161</v>
      </c>
      <c r="C2329" s="1" t="str">
        <f t="shared" si="181"/>
        <v>21:0104</v>
      </c>
      <c r="D2329" s="1" t="str">
        <f t="shared" si="182"/>
        <v>21:0042</v>
      </c>
      <c r="E2329" t="s">
        <v>8162</v>
      </c>
      <c r="F2329" t="s">
        <v>8163</v>
      </c>
      <c r="H2329">
        <v>65.620632400000005</v>
      </c>
      <c r="I2329">
        <v>-110.0079018</v>
      </c>
      <c r="J2329" s="1" t="str">
        <f t="shared" si="183"/>
        <v>Till</v>
      </c>
      <c r="K2329" s="1" t="str">
        <f t="shared" si="184"/>
        <v>&lt;2 micron</v>
      </c>
      <c r="L2329">
        <v>0.1</v>
      </c>
      <c r="M2329">
        <v>4.01</v>
      </c>
      <c r="N2329">
        <v>16</v>
      </c>
      <c r="O2329">
        <v>120</v>
      </c>
      <c r="P2329">
        <v>0.5</v>
      </c>
      <c r="Q2329">
        <v>1</v>
      </c>
      <c r="R2329">
        <v>0.2</v>
      </c>
      <c r="S2329">
        <v>0.25</v>
      </c>
      <c r="T2329">
        <v>21</v>
      </c>
      <c r="U2329">
        <v>130</v>
      </c>
      <c r="V2329">
        <v>146</v>
      </c>
      <c r="W2329">
        <v>5.58</v>
      </c>
      <c r="X2329">
        <v>10</v>
      </c>
      <c r="Y2329">
        <v>0.5</v>
      </c>
      <c r="Z2329">
        <v>0.52</v>
      </c>
      <c r="AA2329">
        <v>40</v>
      </c>
      <c r="AB2329">
        <v>1.51</v>
      </c>
      <c r="AC2329">
        <v>385</v>
      </c>
      <c r="AD2329">
        <v>1</v>
      </c>
      <c r="AE2329">
        <v>0.72</v>
      </c>
      <c r="AF2329">
        <v>59</v>
      </c>
      <c r="AH2329">
        <v>12</v>
      </c>
      <c r="AI2329">
        <v>1</v>
      </c>
      <c r="AJ2329">
        <v>8</v>
      </c>
      <c r="AK2329">
        <v>17</v>
      </c>
      <c r="AL2329">
        <v>0.15</v>
      </c>
      <c r="AN2329">
        <v>5</v>
      </c>
      <c r="AO2329">
        <v>120</v>
      </c>
      <c r="AP2329">
        <v>5</v>
      </c>
      <c r="AQ2329">
        <v>90</v>
      </c>
    </row>
    <row r="2330" spans="1:43" hidden="1" x14ac:dyDescent="0.25">
      <c r="A2330" t="s">
        <v>8164</v>
      </c>
      <c r="B2330" t="s">
        <v>8165</v>
      </c>
      <c r="C2330" s="1" t="str">
        <f t="shared" si="181"/>
        <v>21:0104</v>
      </c>
      <c r="D2330" s="1" t="str">
        <f t="shared" si="182"/>
        <v>21:0042</v>
      </c>
      <c r="E2330" t="s">
        <v>8166</v>
      </c>
      <c r="F2330" t="s">
        <v>8167</v>
      </c>
      <c r="H2330">
        <v>65.568795199999997</v>
      </c>
      <c r="I2330">
        <v>-110.0286639</v>
      </c>
      <c r="J2330" s="1" t="str">
        <f t="shared" si="183"/>
        <v>Till</v>
      </c>
      <c r="K2330" s="1" t="str">
        <f t="shared" si="184"/>
        <v>&lt;2 micron</v>
      </c>
      <c r="L2330">
        <v>0.2</v>
      </c>
      <c r="M2330">
        <v>3.43</v>
      </c>
      <c r="N2330">
        <v>32</v>
      </c>
      <c r="O2330">
        <v>50</v>
      </c>
      <c r="P2330">
        <v>0.5</v>
      </c>
      <c r="Q2330">
        <v>1</v>
      </c>
      <c r="R2330">
        <v>0.09</v>
      </c>
      <c r="S2330">
        <v>0.25</v>
      </c>
      <c r="T2330">
        <v>10</v>
      </c>
      <c r="U2330">
        <v>89</v>
      </c>
      <c r="V2330">
        <v>43</v>
      </c>
      <c r="W2330">
        <v>4.12</v>
      </c>
      <c r="X2330">
        <v>10</v>
      </c>
      <c r="Y2330">
        <v>0.5</v>
      </c>
      <c r="Z2330">
        <v>0.23</v>
      </c>
      <c r="AA2330">
        <v>20</v>
      </c>
      <c r="AB2330">
        <v>0.6</v>
      </c>
      <c r="AC2330">
        <v>215</v>
      </c>
      <c r="AD2330">
        <v>4</v>
      </c>
      <c r="AE2330">
        <v>1.19</v>
      </c>
      <c r="AF2330">
        <v>23</v>
      </c>
      <c r="AH2330">
        <v>12</v>
      </c>
      <c r="AI2330">
        <v>1</v>
      </c>
      <c r="AJ2330">
        <v>4</v>
      </c>
      <c r="AK2330">
        <v>12</v>
      </c>
      <c r="AL2330">
        <v>0.12</v>
      </c>
      <c r="AN2330">
        <v>5</v>
      </c>
      <c r="AO2330">
        <v>87</v>
      </c>
      <c r="AP2330">
        <v>5</v>
      </c>
      <c r="AQ2330">
        <v>36</v>
      </c>
    </row>
    <row r="2331" spans="1:43" hidden="1" x14ac:dyDescent="0.25">
      <c r="A2331" t="s">
        <v>8168</v>
      </c>
      <c r="B2331" t="s">
        <v>8169</v>
      </c>
      <c r="C2331" s="1" t="str">
        <f t="shared" si="181"/>
        <v>21:0104</v>
      </c>
      <c r="D2331" s="1" t="str">
        <f t="shared" si="182"/>
        <v>21:0042</v>
      </c>
      <c r="E2331" t="s">
        <v>8170</v>
      </c>
      <c r="F2331" t="s">
        <v>8171</v>
      </c>
      <c r="H2331">
        <v>65.543256400000004</v>
      </c>
      <c r="I2331">
        <v>-110.17859900000001</v>
      </c>
      <c r="J2331" s="1" t="str">
        <f t="shared" si="183"/>
        <v>Till</v>
      </c>
      <c r="K2331" s="1" t="str">
        <f t="shared" si="184"/>
        <v>&lt;2 micron</v>
      </c>
      <c r="L2331">
        <v>0.1</v>
      </c>
      <c r="M2331">
        <v>4.0199999999999996</v>
      </c>
      <c r="N2331">
        <v>36</v>
      </c>
      <c r="O2331">
        <v>120</v>
      </c>
      <c r="P2331">
        <v>1</v>
      </c>
      <c r="Q2331">
        <v>1</v>
      </c>
      <c r="R2331">
        <v>0.21</v>
      </c>
      <c r="S2331">
        <v>0.25</v>
      </c>
      <c r="T2331">
        <v>30</v>
      </c>
      <c r="U2331">
        <v>104</v>
      </c>
      <c r="V2331">
        <v>108</v>
      </c>
      <c r="W2331">
        <v>5.05</v>
      </c>
      <c r="X2331">
        <v>10</v>
      </c>
      <c r="Y2331">
        <v>0.5</v>
      </c>
      <c r="Z2331">
        <v>0.46</v>
      </c>
      <c r="AA2331">
        <v>30</v>
      </c>
      <c r="AB2331">
        <v>1.22</v>
      </c>
      <c r="AC2331">
        <v>415</v>
      </c>
      <c r="AD2331">
        <v>3</v>
      </c>
      <c r="AE2331">
        <v>0.88</v>
      </c>
      <c r="AF2331">
        <v>63</v>
      </c>
      <c r="AH2331">
        <v>12</v>
      </c>
      <c r="AI2331">
        <v>1</v>
      </c>
      <c r="AJ2331">
        <v>7</v>
      </c>
      <c r="AK2331">
        <v>16</v>
      </c>
      <c r="AL2331">
        <v>0.12</v>
      </c>
      <c r="AN2331">
        <v>5</v>
      </c>
      <c r="AO2331">
        <v>89</v>
      </c>
      <c r="AP2331">
        <v>5</v>
      </c>
      <c r="AQ2331">
        <v>90</v>
      </c>
    </row>
    <row r="2332" spans="1:43" hidden="1" x14ac:dyDescent="0.25">
      <c r="A2332" t="s">
        <v>8172</v>
      </c>
      <c r="B2332" t="s">
        <v>8173</v>
      </c>
      <c r="C2332" s="1" t="str">
        <f t="shared" si="181"/>
        <v>21:0104</v>
      </c>
      <c r="D2332" s="1" t="str">
        <f t="shared" si="182"/>
        <v>21:0042</v>
      </c>
      <c r="E2332" t="s">
        <v>8174</v>
      </c>
      <c r="F2332" t="s">
        <v>8175</v>
      </c>
      <c r="H2332">
        <v>65.594964399999995</v>
      </c>
      <c r="I2332">
        <v>-110.1394415</v>
      </c>
      <c r="J2332" s="1" t="str">
        <f t="shared" si="183"/>
        <v>Till</v>
      </c>
      <c r="K2332" s="1" t="str">
        <f t="shared" si="184"/>
        <v>&lt;2 micron</v>
      </c>
      <c r="L2332">
        <v>0.1</v>
      </c>
      <c r="M2332">
        <v>4.76</v>
      </c>
      <c r="N2332">
        <v>28</v>
      </c>
      <c r="O2332">
        <v>130</v>
      </c>
      <c r="P2332">
        <v>1</v>
      </c>
      <c r="Q2332">
        <v>1</v>
      </c>
      <c r="R2332">
        <v>0.16</v>
      </c>
      <c r="S2332">
        <v>0.25</v>
      </c>
      <c r="T2332">
        <v>29</v>
      </c>
      <c r="U2332">
        <v>128</v>
      </c>
      <c r="V2332">
        <v>110</v>
      </c>
      <c r="W2332">
        <v>6.31</v>
      </c>
      <c r="X2332">
        <v>10</v>
      </c>
      <c r="Y2332">
        <v>0.5</v>
      </c>
      <c r="Z2332">
        <v>0.54</v>
      </c>
      <c r="AA2332">
        <v>40</v>
      </c>
      <c r="AB2332">
        <v>1.48</v>
      </c>
      <c r="AC2332">
        <v>400</v>
      </c>
      <c r="AD2332">
        <v>3</v>
      </c>
      <c r="AE2332">
        <v>1.08</v>
      </c>
      <c r="AF2332">
        <v>70</v>
      </c>
      <c r="AH2332">
        <v>16</v>
      </c>
      <c r="AI2332">
        <v>2</v>
      </c>
      <c r="AJ2332">
        <v>9</v>
      </c>
      <c r="AK2332">
        <v>17</v>
      </c>
      <c r="AL2332">
        <v>0.09</v>
      </c>
      <c r="AN2332">
        <v>5</v>
      </c>
      <c r="AO2332">
        <v>121</v>
      </c>
      <c r="AP2332">
        <v>5</v>
      </c>
      <c r="AQ2332">
        <v>90</v>
      </c>
    </row>
    <row r="2333" spans="1:43" hidden="1" x14ac:dyDescent="0.25">
      <c r="A2333" t="s">
        <v>8176</v>
      </c>
      <c r="B2333" t="s">
        <v>8177</v>
      </c>
      <c r="C2333" s="1" t="str">
        <f t="shared" si="181"/>
        <v>21:0104</v>
      </c>
      <c r="D2333" s="1" t="str">
        <f t="shared" si="182"/>
        <v>21:0042</v>
      </c>
      <c r="E2333" t="s">
        <v>8178</v>
      </c>
      <c r="F2333" t="s">
        <v>8179</v>
      </c>
      <c r="H2333">
        <v>65.651409599999994</v>
      </c>
      <c r="I2333">
        <v>-110.16478650000001</v>
      </c>
      <c r="J2333" s="1" t="str">
        <f t="shared" si="183"/>
        <v>Till</v>
      </c>
      <c r="K2333" s="1" t="str">
        <f t="shared" si="184"/>
        <v>&lt;2 micron</v>
      </c>
      <c r="L2333">
        <v>0.1</v>
      </c>
      <c r="M2333">
        <v>4.91</v>
      </c>
      <c r="N2333">
        <v>10</v>
      </c>
      <c r="O2333">
        <v>200</v>
      </c>
      <c r="P2333">
        <v>1.5</v>
      </c>
      <c r="Q2333">
        <v>1</v>
      </c>
      <c r="R2333">
        <v>0.15</v>
      </c>
      <c r="S2333">
        <v>0.25</v>
      </c>
      <c r="T2333">
        <v>32</v>
      </c>
      <c r="U2333">
        <v>159</v>
      </c>
      <c r="V2333">
        <v>148</v>
      </c>
      <c r="W2333">
        <v>7.18</v>
      </c>
      <c r="X2333">
        <v>10</v>
      </c>
      <c r="Y2333">
        <v>0.5</v>
      </c>
      <c r="Z2333">
        <v>0.93</v>
      </c>
      <c r="AA2333">
        <v>40</v>
      </c>
      <c r="AB2333">
        <v>1.8</v>
      </c>
      <c r="AC2333">
        <v>485</v>
      </c>
      <c r="AD2333">
        <v>4</v>
      </c>
      <c r="AE2333">
        <v>0.53</v>
      </c>
      <c r="AF2333">
        <v>87</v>
      </c>
      <c r="AH2333">
        <v>22</v>
      </c>
      <c r="AI2333">
        <v>1</v>
      </c>
      <c r="AJ2333">
        <v>12</v>
      </c>
      <c r="AK2333">
        <v>18</v>
      </c>
      <c r="AL2333">
        <v>0.23</v>
      </c>
      <c r="AN2333">
        <v>10</v>
      </c>
      <c r="AO2333">
        <v>153</v>
      </c>
      <c r="AP2333">
        <v>5</v>
      </c>
      <c r="AQ2333">
        <v>122</v>
      </c>
    </row>
    <row r="2334" spans="1:43" hidden="1" x14ac:dyDescent="0.25">
      <c r="A2334" t="s">
        <v>8180</v>
      </c>
      <c r="B2334" t="s">
        <v>8181</v>
      </c>
      <c r="C2334" s="1" t="str">
        <f t="shared" si="181"/>
        <v>21:0104</v>
      </c>
      <c r="D2334" s="1" t="str">
        <f t="shared" si="182"/>
        <v>21:0042</v>
      </c>
      <c r="E2334" t="s">
        <v>8182</v>
      </c>
      <c r="F2334" t="s">
        <v>8183</v>
      </c>
      <c r="H2334">
        <v>65.714179599999994</v>
      </c>
      <c r="I2334">
        <v>-110.1306628</v>
      </c>
      <c r="J2334" s="1" t="str">
        <f t="shared" si="183"/>
        <v>Till</v>
      </c>
      <c r="K2334" s="1" t="str">
        <f t="shared" si="184"/>
        <v>&lt;2 micron</v>
      </c>
      <c r="L2334">
        <v>0.2</v>
      </c>
      <c r="M2334">
        <v>4.95</v>
      </c>
      <c r="N2334">
        <v>1</v>
      </c>
      <c r="O2334">
        <v>170</v>
      </c>
      <c r="P2334">
        <v>1</v>
      </c>
      <c r="Q2334">
        <v>1</v>
      </c>
      <c r="R2334">
        <v>0.1</v>
      </c>
      <c r="S2334">
        <v>0.25</v>
      </c>
      <c r="T2334">
        <v>20</v>
      </c>
      <c r="U2334">
        <v>140</v>
      </c>
      <c r="V2334">
        <v>105</v>
      </c>
      <c r="W2334">
        <v>5.39</v>
      </c>
      <c r="X2334">
        <v>10</v>
      </c>
      <c r="Y2334">
        <v>0.5</v>
      </c>
      <c r="Z2334">
        <v>0.7</v>
      </c>
      <c r="AA2334">
        <v>20</v>
      </c>
      <c r="AB2334">
        <v>1.41</v>
      </c>
      <c r="AC2334">
        <v>330</v>
      </c>
      <c r="AD2334">
        <v>3</v>
      </c>
      <c r="AE2334">
        <v>0.93</v>
      </c>
      <c r="AF2334">
        <v>56</v>
      </c>
      <c r="AH2334">
        <v>14</v>
      </c>
      <c r="AI2334">
        <v>1</v>
      </c>
      <c r="AJ2334">
        <v>11</v>
      </c>
      <c r="AK2334">
        <v>12</v>
      </c>
      <c r="AL2334">
        <v>0.16</v>
      </c>
      <c r="AN2334">
        <v>5</v>
      </c>
      <c r="AO2334">
        <v>118</v>
      </c>
      <c r="AP2334">
        <v>5</v>
      </c>
      <c r="AQ2334">
        <v>102</v>
      </c>
    </row>
    <row r="2335" spans="1:43" hidden="1" x14ac:dyDescent="0.25">
      <c r="A2335" t="s">
        <v>8184</v>
      </c>
      <c r="B2335" t="s">
        <v>8185</v>
      </c>
      <c r="C2335" s="1" t="str">
        <f t="shared" si="181"/>
        <v>21:0104</v>
      </c>
      <c r="D2335" s="1" t="str">
        <f t="shared" si="182"/>
        <v>21:0042</v>
      </c>
      <c r="E2335" t="s">
        <v>8182</v>
      </c>
      <c r="F2335" t="s">
        <v>8186</v>
      </c>
      <c r="H2335">
        <v>65.714179599999994</v>
      </c>
      <c r="I2335">
        <v>-110.1306628</v>
      </c>
      <c r="J2335" s="1" t="str">
        <f t="shared" si="183"/>
        <v>Till</v>
      </c>
      <c r="K2335" s="1" t="str">
        <f t="shared" si="184"/>
        <v>&lt;2 micron</v>
      </c>
      <c r="L2335">
        <v>0.2</v>
      </c>
      <c r="M2335">
        <v>4.7300000000000004</v>
      </c>
      <c r="N2335">
        <v>6</v>
      </c>
      <c r="O2335">
        <v>160</v>
      </c>
      <c r="P2335">
        <v>1</v>
      </c>
      <c r="Q2335">
        <v>1</v>
      </c>
      <c r="R2335">
        <v>0.1</v>
      </c>
      <c r="S2335">
        <v>0.25</v>
      </c>
      <c r="T2335">
        <v>17</v>
      </c>
      <c r="U2335">
        <v>140</v>
      </c>
      <c r="V2335">
        <v>99</v>
      </c>
      <c r="W2335">
        <v>5.77</v>
      </c>
      <c r="X2335">
        <v>10</v>
      </c>
      <c r="Y2335">
        <v>0.5</v>
      </c>
      <c r="Z2335">
        <v>0.74</v>
      </c>
      <c r="AA2335">
        <v>20</v>
      </c>
      <c r="AB2335">
        <v>1.45</v>
      </c>
      <c r="AC2335">
        <v>325</v>
      </c>
      <c r="AD2335">
        <v>4</v>
      </c>
      <c r="AE2335">
        <v>0.83</v>
      </c>
      <c r="AF2335">
        <v>59</v>
      </c>
      <c r="AH2335">
        <v>14</v>
      </c>
      <c r="AI2335">
        <v>1</v>
      </c>
      <c r="AJ2335">
        <v>11</v>
      </c>
      <c r="AK2335">
        <v>14</v>
      </c>
      <c r="AL2335">
        <v>0.2</v>
      </c>
      <c r="AN2335">
        <v>5</v>
      </c>
      <c r="AO2335">
        <v>121</v>
      </c>
      <c r="AP2335">
        <v>5</v>
      </c>
      <c r="AQ2335">
        <v>104</v>
      </c>
    </row>
    <row r="2336" spans="1:43" hidden="1" x14ac:dyDescent="0.25">
      <c r="A2336" t="s">
        <v>8187</v>
      </c>
      <c r="B2336" t="s">
        <v>8188</v>
      </c>
      <c r="C2336" s="1" t="str">
        <f t="shared" si="181"/>
        <v>21:0104</v>
      </c>
      <c r="D2336" s="1" t="str">
        <f t="shared" si="182"/>
        <v>21:0042</v>
      </c>
      <c r="E2336" t="s">
        <v>8189</v>
      </c>
      <c r="F2336" t="s">
        <v>8190</v>
      </c>
      <c r="H2336">
        <v>65.743422600000002</v>
      </c>
      <c r="I2336">
        <v>-110.24733019999999</v>
      </c>
      <c r="J2336" s="1" t="str">
        <f t="shared" si="183"/>
        <v>Till</v>
      </c>
      <c r="K2336" s="1" t="str">
        <f t="shared" si="184"/>
        <v>&lt;2 micron</v>
      </c>
      <c r="L2336">
        <v>0.1</v>
      </c>
      <c r="M2336">
        <v>5.1100000000000003</v>
      </c>
      <c r="N2336">
        <v>10</v>
      </c>
      <c r="O2336">
        <v>180</v>
      </c>
      <c r="P2336">
        <v>1</v>
      </c>
      <c r="Q2336">
        <v>1</v>
      </c>
      <c r="R2336">
        <v>0.26</v>
      </c>
      <c r="S2336">
        <v>0.25</v>
      </c>
      <c r="T2336">
        <v>32</v>
      </c>
      <c r="U2336">
        <v>156</v>
      </c>
      <c r="V2336">
        <v>107</v>
      </c>
      <c r="W2336">
        <v>6.96</v>
      </c>
      <c r="X2336">
        <v>10</v>
      </c>
      <c r="Y2336">
        <v>0.5</v>
      </c>
      <c r="Z2336">
        <v>1.22</v>
      </c>
      <c r="AA2336">
        <v>50</v>
      </c>
      <c r="AB2336">
        <v>2.19</v>
      </c>
      <c r="AC2336">
        <v>630</v>
      </c>
      <c r="AD2336">
        <v>2</v>
      </c>
      <c r="AE2336">
        <v>0.69</v>
      </c>
      <c r="AF2336">
        <v>82</v>
      </c>
      <c r="AH2336">
        <v>14</v>
      </c>
      <c r="AI2336">
        <v>1</v>
      </c>
      <c r="AJ2336">
        <v>15</v>
      </c>
      <c r="AK2336">
        <v>22</v>
      </c>
      <c r="AL2336">
        <v>0.2</v>
      </c>
      <c r="AN2336">
        <v>10</v>
      </c>
      <c r="AO2336">
        <v>139</v>
      </c>
      <c r="AP2336">
        <v>5</v>
      </c>
      <c r="AQ2336">
        <v>152</v>
      </c>
    </row>
    <row r="2337" spans="1:43" hidden="1" x14ac:dyDescent="0.25">
      <c r="A2337" t="s">
        <v>8191</v>
      </c>
      <c r="B2337" t="s">
        <v>8192</v>
      </c>
      <c r="C2337" s="1" t="str">
        <f t="shared" si="181"/>
        <v>21:0104</v>
      </c>
      <c r="D2337" s="1" t="str">
        <f t="shared" si="182"/>
        <v>21:0042</v>
      </c>
      <c r="E2337" t="s">
        <v>8193</v>
      </c>
      <c r="F2337" t="s">
        <v>8194</v>
      </c>
      <c r="H2337">
        <v>65.679452699999999</v>
      </c>
      <c r="I2337">
        <v>-110.27393120000001</v>
      </c>
      <c r="J2337" s="1" t="str">
        <f t="shared" si="183"/>
        <v>Till</v>
      </c>
      <c r="K2337" s="1" t="str">
        <f t="shared" si="184"/>
        <v>&lt;2 micron</v>
      </c>
      <c r="L2337">
        <v>0.1</v>
      </c>
      <c r="M2337">
        <v>4.5199999999999996</v>
      </c>
      <c r="N2337">
        <v>4</v>
      </c>
      <c r="O2337">
        <v>110</v>
      </c>
      <c r="P2337">
        <v>1</v>
      </c>
      <c r="Q2337">
        <v>1</v>
      </c>
      <c r="R2337">
        <v>0.14000000000000001</v>
      </c>
      <c r="S2337">
        <v>0.25</v>
      </c>
      <c r="T2337">
        <v>21</v>
      </c>
      <c r="U2337">
        <v>110</v>
      </c>
      <c r="V2337">
        <v>62</v>
      </c>
      <c r="W2337">
        <v>6.1</v>
      </c>
      <c r="X2337">
        <v>10</v>
      </c>
      <c r="Y2337">
        <v>0.5</v>
      </c>
      <c r="Z2337">
        <v>0.49</v>
      </c>
      <c r="AA2337">
        <v>30</v>
      </c>
      <c r="AB2337">
        <v>1.24</v>
      </c>
      <c r="AC2337">
        <v>350</v>
      </c>
      <c r="AD2337">
        <v>1</v>
      </c>
      <c r="AE2337">
        <v>0.75</v>
      </c>
      <c r="AF2337">
        <v>50</v>
      </c>
      <c r="AH2337">
        <v>14</v>
      </c>
      <c r="AI2337">
        <v>2</v>
      </c>
      <c r="AJ2337">
        <v>8</v>
      </c>
      <c r="AK2337">
        <v>17</v>
      </c>
      <c r="AL2337">
        <v>0.2</v>
      </c>
      <c r="AN2337">
        <v>5</v>
      </c>
      <c r="AO2337">
        <v>121</v>
      </c>
      <c r="AP2337">
        <v>5</v>
      </c>
      <c r="AQ2337">
        <v>82</v>
      </c>
    </row>
    <row r="2338" spans="1:43" hidden="1" x14ac:dyDescent="0.25">
      <c r="A2338" t="s">
        <v>8195</v>
      </c>
      <c r="B2338" t="s">
        <v>8196</v>
      </c>
      <c r="C2338" s="1" t="str">
        <f t="shared" si="181"/>
        <v>21:0104</v>
      </c>
      <c r="D2338" s="1" t="str">
        <f t="shared" si="182"/>
        <v>21:0042</v>
      </c>
      <c r="E2338" t="s">
        <v>8197</v>
      </c>
      <c r="F2338" t="s">
        <v>8198</v>
      </c>
      <c r="H2338">
        <v>65.579346999999999</v>
      </c>
      <c r="I2338">
        <v>-110.2573223</v>
      </c>
      <c r="J2338" s="1" t="str">
        <f t="shared" si="183"/>
        <v>Till</v>
      </c>
      <c r="K2338" s="1" t="str">
        <f t="shared" si="184"/>
        <v>&lt;2 micron</v>
      </c>
      <c r="L2338">
        <v>0.1</v>
      </c>
      <c r="M2338">
        <v>4.7</v>
      </c>
      <c r="N2338">
        <v>18</v>
      </c>
      <c r="O2338">
        <v>120</v>
      </c>
      <c r="P2338">
        <v>1</v>
      </c>
      <c r="Q2338">
        <v>1</v>
      </c>
      <c r="R2338">
        <v>0.12</v>
      </c>
      <c r="S2338">
        <v>0.25</v>
      </c>
      <c r="T2338">
        <v>18</v>
      </c>
      <c r="U2338">
        <v>109</v>
      </c>
      <c r="V2338">
        <v>62</v>
      </c>
      <c r="W2338">
        <v>6.64</v>
      </c>
      <c r="X2338">
        <v>10</v>
      </c>
      <c r="Y2338">
        <v>0.5</v>
      </c>
      <c r="Z2338">
        <v>0.42</v>
      </c>
      <c r="AA2338">
        <v>20</v>
      </c>
      <c r="AB2338">
        <v>1.05</v>
      </c>
      <c r="AC2338">
        <v>270</v>
      </c>
      <c r="AD2338">
        <v>3</v>
      </c>
      <c r="AE2338">
        <v>0.82</v>
      </c>
      <c r="AF2338">
        <v>45</v>
      </c>
      <c r="AH2338">
        <v>12</v>
      </c>
      <c r="AI2338">
        <v>1</v>
      </c>
      <c r="AJ2338">
        <v>8</v>
      </c>
      <c r="AK2338">
        <v>14</v>
      </c>
      <c r="AL2338">
        <v>0.2</v>
      </c>
      <c r="AN2338">
        <v>5</v>
      </c>
      <c r="AO2338">
        <v>125</v>
      </c>
      <c r="AP2338">
        <v>5</v>
      </c>
      <c r="AQ2338">
        <v>78</v>
      </c>
    </row>
    <row r="2339" spans="1:43" hidden="1" x14ac:dyDescent="0.25">
      <c r="A2339" t="s">
        <v>8199</v>
      </c>
      <c r="B2339" t="s">
        <v>8200</v>
      </c>
      <c r="C2339" s="1" t="str">
        <f t="shared" si="181"/>
        <v>21:0104</v>
      </c>
      <c r="D2339" s="1" t="str">
        <f t="shared" si="182"/>
        <v>21:0042</v>
      </c>
      <c r="E2339" t="s">
        <v>8201</v>
      </c>
      <c r="F2339" t="s">
        <v>8202</v>
      </c>
      <c r="H2339">
        <v>65.524396999999993</v>
      </c>
      <c r="I2339">
        <v>-110.3003325</v>
      </c>
      <c r="J2339" s="1" t="str">
        <f t="shared" si="183"/>
        <v>Till</v>
      </c>
      <c r="K2339" s="1" t="str">
        <f t="shared" si="184"/>
        <v>&lt;2 micron</v>
      </c>
      <c r="L2339">
        <v>0.1</v>
      </c>
      <c r="M2339">
        <v>3.41</v>
      </c>
      <c r="N2339">
        <v>18</v>
      </c>
      <c r="O2339">
        <v>110</v>
      </c>
      <c r="P2339">
        <v>0.5</v>
      </c>
      <c r="Q2339">
        <v>1</v>
      </c>
      <c r="R2339">
        <v>0.25</v>
      </c>
      <c r="S2339">
        <v>0.25</v>
      </c>
      <c r="T2339">
        <v>22</v>
      </c>
      <c r="U2339">
        <v>106</v>
      </c>
      <c r="V2339">
        <v>82</v>
      </c>
      <c r="W2339">
        <v>5.07</v>
      </c>
      <c r="X2339">
        <v>5</v>
      </c>
      <c r="Y2339">
        <v>0.5</v>
      </c>
      <c r="Z2339">
        <v>0.53</v>
      </c>
      <c r="AA2339">
        <v>40</v>
      </c>
      <c r="AB2339">
        <v>1.24</v>
      </c>
      <c r="AC2339">
        <v>365</v>
      </c>
      <c r="AD2339">
        <v>1</v>
      </c>
      <c r="AE2339">
        <v>0.77</v>
      </c>
      <c r="AF2339">
        <v>54</v>
      </c>
      <c r="AH2339">
        <v>8</v>
      </c>
      <c r="AI2339">
        <v>1</v>
      </c>
      <c r="AJ2339">
        <v>8</v>
      </c>
      <c r="AK2339">
        <v>17</v>
      </c>
      <c r="AL2339">
        <v>0.11</v>
      </c>
      <c r="AN2339">
        <v>5</v>
      </c>
      <c r="AO2339">
        <v>100</v>
      </c>
      <c r="AP2339">
        <v>5</v>
      </c>
      <c r="AQ2339">
        <v>94</v>
      </c>
    </row>
    <row r="2340" spans="1:43" hidden="1" x14ac:dyDescent="0.25">
      <c r="A2340" t="s">
        <v>8203</v>
      </c>
      <c r="B2340" t="s">
        <v>8204</v>
      </c>
      <c r="C2340" s="1" t="str">
        <f t="shared" si="181"/>
        <v>21:0104</v>
      </c>
      <c r="D2340" s="1" t="str">
        <f t="shared" si="182"/>
        <v>21:0042</v>
      </c>
      <c r="E2340" t="s">
        <v>8205</v>
      </c>
      <c r="F2340" t="s">
        <v>8206</v>
      </c>
      <c r="H2340">
        <v>65.552677099999997</v>
      </c>
      <c r="I2340">
        <v>-110.3759306</v>
      </c>
      <c r="J2340" s="1" t="str">
        <f t="shared" si="183"/>
        <v>Till</v>
      </c>
      <c r="K2340" s="1" t="str">
        <f t="shared" si="184"/>
        <v>&lt;2 micron</v>
      </c>
      <c r="L2340">
        <v>0.4</v>
      </c>
      <c r="M2340">
        <v>3.89</v>
      </c>
      <c r="N2340">
        <v>26</v>
      </c>
      <c r="O2340">
        <v>30</v>
      </c>
      <c r="P2340">
        <v>1</v>
      </c>
      <c r="Q2340">
        <v>1</v>
      </c>
      <c r="R2340">
        <v>0.05</v>
      </c>
      <c r="S2340">
        <v>0.25</v>
      </c>
      <c r="T2340">
        <v>6</v>
      </c>
      <c r="U2340">
        <v>69</v>
      </c>
      <c r="V2340">
        <v>56</v>
      </c>
      <c r="W2340">
        <v>4.3899999999999997</v>
      </c>
      <c r="X2340">
        <v>5</v>
      </c>
      <c r="Y2340">
        <v>0.5</v>
      </c>
      <c r="Z2340">
        <v>0.09</v>
      </c>
      <c r="AA2340">
        <v>20</v>
      </c>
      <c r="AB2340">
        <v>0.21</v>
      </c>
      <c r="AC2340">
        <v>140</v>
      </c>
      <c r="AD2340">
        <v>1</v>
      </c>
      <c r="AE2340">
        <v>1.65</v>
      </c>
      <c r="AF2340">
        <v>13</v>
      </c>
      <c r="AH2340">
        <v>8</v>
      </c>
      <c r="AI2340">
        <v>1</v>
      </c>
      <c r="AJ2340">
        <v>1</v>
      </c>
      <c r="AK2340">
        <v>8</v>
      </c>
      <c r="AL2340">
        <v>0.03</v>
      </c>
      <c r="AN2340">
        <v>5</v>
      </c>
      <c r="AO2340">
        <v>70</v>
      </c>
      <c r="AP2340">
        <v>5</v>
      </c>
      <c r="AQ2340">
        <v>18</v>
      </c>
    </row>
    <row r="2341" spans="1:43" hidden="1" x14ac:dyDescent="0.25">
      <c r="A2341" t="s">
        <v>8207</v>
      </c>
      <c r="B2341" t="s">
        <v>8208</v>
      </c>
      <c r="C2341" s="1" t="str">
        <f t="shared" si="181"/>
        <v>21:0104</v>
      </c>
      <c r="D2341" s="1" t="str">
        <f t="shared" si="182"/>
        <v>21:0042</v>
      </c>
      <c r="E2341" t="s">
        <v>8209</v>
      </c>
      <c r="F2341" t="s">
        <v>8210</v>
      </c>
      <c r="H2341">
        <v>65.588988900000004</v>
      </c>
      <c r="I2341">
        <v>-110.46266869999999</v>
      </c>
      <c r="J2341" s="1" t="str">
        <f t="shared" si="183"/>
        <v>Till</v>
      </c>
      <c r="K2341" s="1" t="str">
        <f t="shared" si="184"/>
        <v>&lt;2 micron</v>
      </c>
      <c r="L2341">
        <v>0.2</v>
      </c>
      <c r="M2341">
        <v>4.21</v>
      </c>
      <c r="N2341">
        <v>18</v>
      </c>
      <c r="O2341">
        <v>80</v>
      </c>
      <c r="P2341">
        <v>1</v>
      </c>
      <c r="Q2341">
        <v>1</v>
      </c>
      <c r="R2341">
        <v>0.14000000000000001</v>
      </c>
      <c r="S2341">
        <v>0.25</v>
      </c>
      <c r="T2341">
        <v>15</v>
      </c>
      <c r="U2341">
        <v>93</v>
      </c>
      <c r="V2341">
        <v>82</v>
      </c>
      <c r="W2341">
        <v>4.93</v>
      </c>
      <c r="X2341">
        <v>5</v>
      </c>
      <c r="Y2341">
        <v>0.5</v>
      </c>
      <c r="Z2341">
        <v>0.24</v>
      </c>
      <c r="AA2341">
        <v>40</v>
      </c>
      <c r="AB2341">
        <v>0.77</v>
      </c>
      <c r="AC2341">
        <v>200</v>
      </c>
      <c r="AD2341">
        <v>3</v>
      </c>
      <c r="AE2341">
        <v>1.01</v>
      </c>
      <c r="AF2341">
        <v>37</v>
      </c>
      <c r="AH2341">
        <v>10</v>
      </c>
      <c r="AI2341">
        <v>1</v>
      </c>
      <c r="AJ2341">
        <v>7</v>
      </c>
      <c r="AK2341">
        <v>13</v>
      </c>
      <c r="AL2341">
        <v>0.13</v>
      </c>
      <c r="AN2341">
        <v>5</v>
      </c>
      <c r="AO2341">
        <v>83</v>
      </c>
      <c r="AP2341">
        <v>5</v>
      </c>
      <c r="AQ2341">
        <v>48</v>
      </c>
    </row>
    <row r="2342" spans="1:43" hidden="1" x14ac:dyDescent="0.25">
      <c r="A2342" t="s">
        <v>8211</v>
      </c>
      <c r="B2342" t="s">
        <v>8212</v>
      </c>
      <c r="C2342" s="1" t="str">
        <f t="shared" si="181"/>
        <v>21:0104</v>
      </c>
      <c r="D2342" s="1" t="str">
        <f t="shared" si="182"/>
        <v>21:0042</v>
      </c>
      <c r="E2342" t="s">
        <v>8213</v>
      </c>
      <c r="F2342" t="s">
        <v>8214</v>
      </c>
      <c r="H2342">
        <v>65.627606</v>
      </c>
      <c r="I2342">
        <v>-110.3440524</v>
      </c>
      <c r="J2342" s="1" t="str">
        <f t="shared" si="183"/>
        <v>Till</v>
      </c>
      <c r="K2342" s="1" t="str">
        <f t="shared" si="184"/>
        <v>&lt;2 micron</v>
      </c>
      <c r="L2342">
        <v>0.1</v>
      </c>
      <c r="M2342">
        <v>4.3899999999999997</v>
      </c>
      <c r="N2342">
        <v>24</v>
      </c>
      <c r="O2342">
        <v>120</v>
      </c>
      <c r="P2342">
        <v>1</v>
      </c>
      <c r="Q2342">
        <v>1</v>
      </c>
      <c r="R2342">
        <v>0.19</v>
      </c>
      <c r="S2342">
        <v>0.25</v>
      </c>
      <c r="T2342">
        <v>20</v>
      </c>
      <c r="U2342">
        <v>122</v>
      </c>
      <c r="V2342">
        <v>98</v>
      </c>
      <c r="W2342">
        <v>5.7</v>
      </c>
      <c r="X2342">
        <v>10</v>
      </c>
      <c r="Y2342">
        <v>0.5</v>
      </c>
      <c r="Z2342">
        <v>0.5</v>
      </c>
      <c r="AA2342">
        <v>50</v>
      </c>
      <c r="AB2342">
        <v>1.36</v>
      </c>
      <c r="AC2342">
        <v>320</v>
      </c>
      <c r="AD2342">
        <v>1</v>
      </c>
      <c r="AE2342">
        <v>0.8</v>
      </c>
      <c r="AF2342">
        <v>57</v>
      </c>
      <c r="AH2342">
        <v>14</v>
      </c>
      <c r="AI2342">
        <v>2</v>
      </c>
      <c r="AJ2342">
        <v>9</v>
      </c>
      <c r="AK2342">
        <v>18</v>
      </c>
      <c r="AL2342">
        <v>0.15</v>
      </c>
      <c r="AN2342">
        <v>10</v>
      </c>
      <c r="AO2342">
        <v>116</v>
      </c>
      <c r="AP2342">
        <v>5</v>
      </c>
      <c r="AQ2342">
        <v>110</v>
      </c>
    </row>
    <row r="2343" spans="1:43" hidden="1" x14ac:dyDescent="0.25">
      <c r="A2343" t="s">
        <v>8215</v>
      </c>
      <c r="B2343" t="s">
        <v>8216</v>
      </c>
      <c r="C2343" s="1" t="str">
        <f t="shared" si="181"/>
        <v>21:0104</v>
      </c>
      <c r="D2343" s="1" t="str">
        <f t="shared" si="182"/>
        <v>21:0042</v>
      </c>
      <c r="E2343" t="s">
        <v>8217</v>
      </c>
      <c r="F2343" t="s">
        <v>8218</v>
      </c>
      <c r="H2343">
        <v>65.663065099999997</v>
      </c>
      <c r="I2343">
        <v>-110.4529142</v>
      </c>
      <c r="J2343" s="1" t="str">
        <f t="shared" si="183"/>
        <v>Till</v>
      </c>
      <c r="K2343" s="1" t="str">
        <f t="shared" si="184"/>
        <v>&lt;2 micron</v>
      </c>
      <c r="L2343">
        <v>0.1</v>
      </c>
      <c r="M2343">
        <v>4.41</v>
      </c>
      <c r="N2343">
        <v>14</v>
      </c>
      <c r="O2343">
        <v>70</v>
      </c>
      <c r="P2343">
        <v>1.5</v>
      </c>
      <c r="Q2343">
        <v>1</v>
      </c>
      <c r="R2343">
        <v>0.11</v>
      </c>
      <c r="S2343">
        <v>0.25</v>
      </c>
      <c r="T2343">
        <v>16</v>
      </c>
      <c r="U2343">
        <v>93</v>
      </c>
      <c r="V2343">
        <v>69</v>
      </c>
      <c r="W2343">
        <v>5.32</v>
      </c>
      <c r="X2343">
        <v>10</v>
      </c>
      <c r="Y2343">
        <v>0.5</v>
      </c>
      <c r="Z2343">
        <v>0.23</v>
      </c>
      <c r="AA2343">
        <v>40</v>
      </c>
      <c r="AB2343">
        <v>0.64</v>
      </c>
      <c r="AC2343">
        <v>240</v>
      </c>
      <c r="AD2343">
        <v>4</v>
      </c>
      <c r="AE2343">
        <v>0.99</v>
      </c>
      <c r="AF2343">
        <v>28</v>
      </c>
      <c r="AH2343">
        <v>16</v>
      </c>
      <c r="AI2343">
        <v>1</v>
      </c>
      <c r="AJ2343">
        <v>6</v>
      </c>
      <c r="AK2343">
        <v>16</v>
      </c>
      <c r="AL2343">
        <v>0.14000000000000001</v>
      </c>
      <c r="AN2343">
        <v>10</v>
      </c>
      <c r="AO2343">
        <v>104</v>
      </c>
      <c r="AP2343">
        <v>5</v>
      </c>
      <c r="AQ2343">
        <v>48</v>
      </c>
    </row>
    <row r="2344" spans="1:43" hidden="1" x14ac:dyDescent="0.25">
      <c r="A2344" t="s">
        <v>8219</v>
      </c>
      <c r="B2344" t="s">
        <v>8220</v>
      </c>
      <c r="C2344" s="1" t="str">
        <f t="shared" si="181"/>
        <v>21:0104</v>
      </c>
      <c r="D2344" s="1" t="str">
        <f t="shared" si="182"/>
        <v>21:0042</v>
      </c>
      <c r="E2344" t="s">
        <v>8221</v>
      </c>
      <c r="F2344" t="s">
        <v>8222</v>
      </c>
      <c r="H2344">
        <v>65.728138900000005</v>
      </c>
      <c r="I2344">
        <v>-110.3456454</v>
      </c>
      <c r="J2344" s="1" t="str">
        <f t="shared" si="183"/>
        <v>Till</v>
      </c>
      <c r="K2344" s="1" t="str">
        <f t="shared" si="184"/>
        <v>&lt;2 micron</v>
      </c>
      <c r="L2344">
        <v>0.1</v>
      </c>
      <c r="M2344">
        <v>3.92</v>
      </c>
      <c r="N2344">
        <v>6</v>
      </c>
      <c r="O2344">
        <v>140</v>
      </c>
      <c r="P2344">
        <v>0.5</v>
      </c>
      <c r="Q2344">
        <v>1</v>
      </c>
      <c r="R2344">
        <v>0.34</v>
      </c>
      <c r="S2344">
        <v>0.25</v>
      </c>
      <c r="T2344">
        <v>25</v>
      </c>
      <c r="U2344">
        <v>109</v>
      </c>
      <c r="V2344">
        <v>81</v>
      </c>
      <c r="W2344">
        <v>5.12</v>
      </c>
      <c r="X2344">
        <v>10</v>
      </c>
      <c r="Y2344">
        <v>0.5</v>
      </c>
      <c r="Z2344">
        <v>0.95</v>
      </c>
      <c r="AA2344">
        <v>40</v>
      </c>
      <c r="AB2344">
        <v>1.82</v>
      </c>
      <c r="AC2344">
        <v>575</v>
      </c>
      <c r="AD2344">
        <v>0.5</v>
      </c>
      <c r="AE2344">
        <v>0.48</v>
      </c>
      <c r="AF2344">
        <v>64</v>
      </c>
      <c r="AH2344">
        <v>12</v>
      </c>
      <c r="AI2344">
        <v>1</v>
      </c>
      <c r="AJ2344">
        <v>11</v>
      </c>
      <c r="AK2344">
        <v>22</v>
      </c>
      <c r="AL2344">
        <v>0.19</v>
      </c>
      <c r="AN2344">
        <v>10</v>
      </c>
      <c r="AO2344">
        <v>96</v>
      </c>
      <c r="AP2344">
        <v>5</v>
      </c>
      <c r="AQ2344">
        <v>124</v>
      </c>
    </row>
    <row r="2345" spans="1:43" hidden="1" x14ac:dyDescent="0.25">
      <c r="A2345" t="s">
        <v>8223</v>
      </c>
      <c r="B2345" t="s">
        <v>8224</v>
      </c>
      <c r="C2345" s="1" t="str">
        <f t="shared" si="181"/>
        <v>21:0104</v>
      </c>
      <c r="D2345" s="1" t="str">
        <f t="shared" si="182"/>
        <v>21:0042</v>
      </c>
      <c r="E2345" t="s">
        <v>8225</v>
      </c>
      <c r="F2345" t="s">
        <v>8226</v>
      </c>
      <c r="H2345">
        <v>65.720482000000004</v>
      </c>
      <c r="I2345">
        <v>-110.4928278</v>
      </c>
      <c r="J2345" s="1" t="str">
        <f t="shared" si="183"/>
        <v>Till</v>
      </c>
      <c r="K2345" s="1" t="str">
        <f t="shared" si="184"/>
        <v>&lt;2 micron</v>
      </c>
      <c r="L2345">
        <v>0.1</v>
      </c>
      <c r="M2345">
        <v>4.2300000000000004</v>
      </c>
      <c r="N2345">
        <v>18</v>
      </c>
      <c r="O2345">
        <v>90</v>
      </c>
      <c r="P2345">
        <v>1</v>
      </c>
      <c r="Q2345">
        <v>1</v>
      </c>
      <c r="R2345">
        <v>0.2</v>
      </c>
      <c r="S2345">
        <v>0.25</v>
      </c>
      <c r="T2345">
        <v>33</v>
      </c>
      <c r="U2345">
        <v>91</v>
      </c>
      <c r="V2345">
        <v>119</v>
      </c>
      <c r="W2345">
        <v>4.93</v>
      </c>
      <c r="X2345">
        <v>5</v>
      </c>
      <c r="Y2345">
        <v>0.5</v>
      </c>
      <c r="Z2345">
        <v>0.35</v>
      </c>
      <c r="AA2345">
        <v>50</v>
      </c>
      <c r="AB2345">
        <v>1.02</v>
      </c>
      <c r="AC2345">
        <v>525</v>
      </c>
      <c r="AD2345">
        <v>2</v>
      </c>
      <c r="AE2345">
        <v>0.85</v>
      </c>
      <c r="AF2345">
        <v>49</v>
      </c>
      <c r="AH2345">
        <v>12</v>
      </c>
      <c r="AI2345">
        <v>2</v>
      </c>
      <c r="AJ2345">
        <v>7</v>
      </c>
      <c r="AK2345">
        <v>21</v>
      </c>
      <c r="AL2345">
        <v>0.15</v>
      </c>
      <c r="AN2345">
        <v>5</v>
      </c>
      <c r="AO2345">
        <v>87</v>
      </c>
      <c r="AP2345">
        <v>5</v>
      </c>
      <c r="AQ2345">
        <v>66</v>
      </c>
    </row>
    <row r="2346" spans="1:43" hidden="1" x14ac:dyDescent="0.25">
      <c r="A2346" t="s">
        <v>8227</v>
      </c>
      <c r="B2346" t="s">
        <v>8228</v>
      </c>
      <c r="C2346" s="1" t="str">
        <f t="shared" si="181"/>
        <v>21:0104</v>
      </c>
      <c r="D2346" s="1" t="str">
        <f t="shared" si="182"/>
        <v>21:0042</v>
      </c>
      <c r="E2346" t="s">
        <v>8229</v>
      </c>
      <c r="F2346" t="s">
        <v>8230</v>
      </c>
      <c r="H2346">
        <v>65.768042300000005</v>
      </c>
      <c r="I2346">
        <v>-110.4267364</v>
      </c>
      <c r="J2346" s="1" t="str">
        <f t="shared" si="183"/>
        <v>Till</v>
      </c>
      <c r="K2346" s="1" t="str">
        <f t="shared" si="184"/>
        <v>&lt;2 micron</v>
      </c>
      <c r="L2346">
        <v>0.1</v>
      </c>
      <c r="M2346">
        <v>2.9</v>
      </c>
      <c r="N2346">
        <v>16</v>
      </c>
      <c r="O2346">
        <v>110</v>
      </c>
      <c r="P2346">
        <v>0.5</v>
      </c>
      <c r="Q2346">
        <v>1</v>
      </c>
      <c r="R2346">
        <v>0.28000000000000003</v>
      </c>
      <c r="S2346">
        <v>0.25</v>
      </c>
      <c r="T2346">
        <v>23</v>
      </c>
      <c r="U2346">
        <v>80</v>
      </c>
      <c r="V2346">
        <v>41</v>
      </c>
      <c r="W2346">
        <v>3.93</v>
      </c>
      <c r="X2346">
        <v>5</v>
      </c>
      <c r="Y2346">
        <v>0.5</v>
      </c>
      <c r="Z2346">
        <v>0.53</v>
      </c>
      <c r="AA2346">
        <v>40</v>
      </c>
      <c r="AB2346">
        <v>1.28</v>
      </c>
      <c r="AC2346">
        <v>465</v>
      </c>
      <c r="AD2346">
        <v>1</v>
      </c>
      <c r="AE2346">
        <v>1.01</v>
      </c>
      <c r="AF2346">
        <v>42</v>
      </c>
      <c r="AH2346">
        <v>12</v>
      </c>
      <c r="AI2346">
        <v>1</v>
      </c>
      <c r="AJ2346">
        <v>7</v>
      </c>
      <c r="AK2346">
        <v>22</v>
      </c>
      <c r="AL2346">
        <v>0.05</v>
      </c>
      <c r="AN2346">
        <v>5</v>
      </c>
      <c r="AO2346">
        <v>67</v>
      </c>
      <c r="AP2346">
        <v>5</v>
      </c>
      <c r="AQ2346">
        <v>88</v>
      </c>
    </row>
    <row r="2347" spans="1:43" hidden="1" x14ac:dyDescent="0.25">
      <c r="A2347" t="s">
        <v>8231</v>
      </c>
      <c r="B2347" t="s">
        <v>8232</v>
      </c>
      <c r="C2347" s="1" t="str">
        <f t="shared" si="181"/>
        <v>21:0104</v>
      </c>
      <c r="D2347" s="1" t="str">
        <f t="shared" si="182"/>
        <v>21:0042</v>
      </c>
      <c r="E2347" t="s">
        <v>8233</v>
      </c>
      <c r="F2347" t="s">
        <v>8234</v>
      </c>
      <c r="H2347">
        <v>65.7942283</v>
      </c>
      <c r="I2347">
        <v>-110.2759246</v>
      </c>
      <c r="J2347" s="1" t="str">
        <f t="shared" si="183"/>
        <v>Till</v>
      </c>
      <c r="K2347" s="1" t="str">
        <f t="shared" si="184"/>
        <v>&lt;2 micron</v>
      </c>
      <c r="L2347">
        <v>0.2</v>
      </c>
      <c r="M2347">
        <v>3.72</v>
      </c>
      <c r="N2347">
        <v>4</v>
      </c>
      <c r="O2347">
        <v>100</v>
      </c>
      <c r="P2347">
        <v>0.5</v>
      </c>
      <c r="Q2347">
        <v>1</v>
      </c>
      <c r="R2347">
        <v>0.24</v>
      </c>
      <c r="S2347">
        <v>0.25</v>
      </c>
      <c r="T2347">
        <v>26</v>
      </c>
      <c r="U2347">
        <v>87</v>
      </c>
      <c r="V2347">
        <v>50</v>
      </c>
      <c r="W2347">
        <v>4.17</v>
      </c>
      <c r="X2347">
        <v>5</v>
      </c>
      <c r="Y2347">
        <v>0.5</v>
      </c>
      <c r="Z2347">
        <v>0.45</v>
      </c>
      <c r="AA2347">
        <v>40</v>
      </c>
      <c r="AB2347">
        <v>1.1599999999999999</v>
      </c>
      <c r="AC2347">
        <v>440</v>
      </c>
      <c r="AD2347">
        <v>1</v>
      </c>
      <c r="AE2347">
        <v>0.99</v>
      </c>
      <c r="AF2347">
        <v>43</v>
      </c>
      <c r="AH2347">
        <v>10</v>
      </c>
      <c r="AI2347">
        <v>1</v>
      </c>
      <c r="AJ2347">
        <v>7</v>
      </c>
      <c r="AK2347">
        <v>17</v>
      </c>
      <c r="AL2347">
        <v>0.1</v>
      </c>
      <c r="AN2347">
        <v>5</v>
      </c>
      <c r="AO2347">
        <v>71</v>
      </c>
      <c r="AP2347">
        <v>5</v>
      </c>
      <c r="AQ2347">
        <v>80</v>
      </c>
    </row>
    <row r="2348" spans="1:43" hidden="1" x14ac:dyDescent="0.25">
      <c r="A2348" t="s">
        <v>8235</v>
      </c>
      <c r="B2348" t="s">
        <v>8236</v>
      </c>
      <c r="C2348" s="1" t="str">
        <f t="shared" si="181"/>
        <v>21:0104</v>
      </c>
      <c r="D2348" s="1" t="str">
        <f t="shared" si="182"/>
        <v>21:0042</v>
      </c>
      <c r="E2348" t="s">
        <v>8237</v>
      </c>
      <c r="F2348" t="s">
        <v>8238</v>
      </c>
      <c r="H2348">
        <v>65.808011300000004</v>
      </c>
      <c r="I2348">
        <v>-110.1507249</v>
      </c>
      <c r="J2348" s="1" t="str">
        <f t="shared" si="183"/>
        <v>Till</v>
      </c>
      <c r="K2348" s="1" t="str">
        <f t="shared" si="184"/>
        <v>&lt;2 micron</v>
      </c>
      <c r="L2348">
        <v>0.1</v>
      </c>
      <c r="M2348">
        <v>3.14</v>
      </c>
      <c r="N2348">
        <v>6</v>
      </c>
      <c r="O2348">
        <v>80</v>
      </c>
      <c r="P2348">
        <v>0.5</v>
      </c>
      <c r="Q2348">
        <v>1</v>
      </c>
      <c r="R2348">
        <v>0.19</v>
      </c>
      <c r="S2348">
        <v>0.25</v>
      </c>
      <c r="T2348">
        <v>26</v>
      </c>
      <c r="U2348">
        <v>75</v>
      </c>
      <c r="V2348">
        <v>73</v>
      </c>
      <c r="W2348">
        <v>3.84</v>
      </c>
      <c r="X2348">
        <v>5</v>
      </c>
      <c r="Y2348">
        <v>0.5</v>
      </c>
      <c r="Z2348">
        <v>0.4</v>
      </c>
      <c r="AA2348">
        <v>40</v>
      </c>
      <c r="AB2348">
        <v>0.98</v>
      </c>
      <c r="AC2348">
        <v>450</v>
      </c>
      <c r="AD2348">
        <v>1</v>
      </c>
      <c r="AE2348">
        <v>0.86</v>
      </c>
      <c r="AF2348">
        <v>43</v>
      </c>
      <c r="AH2348">
        <v>12</v>
      </c>
      <c r="AI2348">
        <v>2</v>
      </c>
      <c r="AJ2348">
        <v>6</v>
      </c>
      <c r="AK2348">
        <v>13</v>
      </c>
      <c r="AL2348">
        <v>0.09</v>
      </c>
      <c r="AN2348">
        <v>5</v>
      </c>
      <c r="AO2348">
        <v>62</v>
      </c>
      <c r="AP2348">
        <v>5</v>
      </c>
      <c r="AQ2348">
        <v>88</v>
      </c>
    </row>
    <row r="2349" spans="1:43" hidden="1" x14ac:dyDescent="0.25">
      <c r="A2349" t="s">
        <v>8239</v>
      </c>
      <c r="B2349" t="s">
        <v>8240</v>
      </c>
      <c r="C2349" s="1" t="str">
        <f t="shared" si="181"/>
        <v>21:0104</v>
      </c>
      <c r="D2349" s="1" t="str">
        <f t="shared" si="182"/>
        <v>21:0042</v>
      </c>
      <c r="E2349" t="s">
        <v>8241</v>
      </c>
      <c r="F2349" t="s">
        <v>8242</v>
      </c>
      <c r="H2349">
        <v>65.816348399999995</v>
      </c>
      <c r="I2349">
        <v>-110.0204312</v>
      </c>
      <c r="J2349" s="1" t="str">
        <f t="shared" si="183"/>
        <v>Till</v>
      </c>
      <c r="K2349" s="1" t="str">
        <f t="shared" si="184"/>
        <v>&lt;2 micron</v>
      </c>
      <c r="L2349">
        <v>0.1</v>
      </c>
      <c r="M2349">
        <v>4.13</v>
      </c>
      <c r="N2349">
        <v>2</v>
      </c>
      <c r="O2349">
        <v>100</v>
      </c>
      <c r="P2349">
        <v>1</v>
      </c>
      <c r="Q2349">
        <v>1</v>
      </c>
      <c r="R2349">
        <v>0.22</v>
      </c>
      <c r="S2349">
        <v>0.25</v>
      </c>
      <c r="T2349">
        <v>34</v>
      </c>
      <c r="U2349">
        <v>109</v>
      </c>
      <c r="V2349">
        <v>104</v>
      </c>
      <c r="W2349">
        <v>5.54</v>
      </c>
      <c r="X2349">
        <v>10</v>
      </c>
      <c r="Y2349">
        <v>0.5</v>
      </c>
      <c r="Z2349">
        <v>0.47</v>
      </c>
      <c r="AA2349">
        <v>40</v>
      </c>
      <c r="AB2349">
        <v>1.63</v>
      </c>
      <c r="AC2349">
        <v>530</v>
      </c>
      <c r="AD2349">
        <v>2</v>
      </c>
      <c r="AE2349">
        <v>0.6</v>
      </c>
      <c r="AF2349">
        <v>69</v>
      </c>
      <c r="AH2349">
        <v>12</v>
      </c>
      <c r="AI2349">
        <v>1</v>
      </c>
      <c r="AJ2349">
        <v>8</v>
      </c>
      <c r="AK2349">
        <v>17</v>
      </c>
      <c r="AL2349">
        <v>0.15</v>
      </c>
      <c r="AN2349">
        <v>5</v>
      </c>
      <c r="AO2349">
        <v>96</v>
      </c>
      <c r="AP2349">
        <v>5</v>
      </c>
      <c r="AQ2349">
        <v>98</v>
      </c>
    </row>
    <row r="2350" spans="1:43" hidden="1" x14ac:dyDescent="0.25">
      <c r="A2350" t="s">
        <v>8243</v>
      </c>
      <c r="B2350" t="s">
        <v>8244</v>
      </c>
      <c r="C2350" s="1" t="str">
        <f t="shared" si="181"/>
        <v>21:0104</v>
      </c>
      <c r="D2350" s="1" t="str">
        <f t="shared" si="182"/>
        <v>21:0042</v>
      </c>
      <c r="E2350" t="s">
        <v>8245</v>
      </c>
      <c r="F2350" t="s">
        <v>8246</v>
      </c>
      <c r="H2350">
        <v>65.852001599999994</v>
      </c>
      <c r="I2350">
        <v>-110.2003392</v>
      </c>
      <c r="J2350" s="1" t="str">
        <f t="shared" si="183"/>
        <v>Till</v>
      </c>
      <c r="K2350" s="1" t="str">
        <f t="shared" si="184"/>
        <v>&lt;2 micron</v>
      </c>
      <c r="L2350">
        <v>0.1</v>
      </c>
      <c r="M2350">
        <v>4.0599999999999996</v>
      </c>
      <c r="N2350">
        <v>12</v>
      </c>
      <c r="O2350">
        <v>110</v>
      </c>
      <c r="P2350">
        <v>0.5</v>
      </c>
      <c r="Q2350">
        <v>1</v>
      </c>
      <c r="R2350">
        <v>0.2</v>
      </c>
      <c r="S2350">
        <v>0.25</v>
      </c>
      <c r="T2350">
        <v>25</v>
      </c>
      <c r="U2350">
        <v>98</v>
      </c>
      <c r="V2350">
        <v>85</v>
      </c>
      <c r="W2350">
        <v>5.18</v>
      </c>
      <c r="X2350">
        <v>10</v>
      </c>
      <c r="Y2350">
        <v>0.5</v>
      </c>
      <c r="Z2350">
        <v>0.61</v>
      </c>
      <c r="AA2350">
        <v>40</v>
      </c>
      <c r="AB2350">
        <v>1.43</v>
      </c>
      <c r="AC2350">
        <v>430</v>
      </c>
      <c r="AD2350">
        <v>1</v>
      </c>
      <c r="AE2350">
        <v>0.78</v>
      </c>
      <c r="AF2350">
        <v>58</v>
      </c>
      <c r="AH2350">
        <v>12</v>
      </c>
      <c r="AI2350">
        <v>2</v>
      </c>
      <c r="AJ2350">
        <v>9</v>
      </c>
      <c r="AK2350">
        <v>16</v>
      </c>
      <c r="AL2350">
        <v>0.13</v>
      </c>
      <c r="AN2350">
        <v>5</v>
      </c>
      <c r="AO2350">
        <v>95</v>
      </c>
      <c r="AP2350">
        <v>5</v>
      </c>
      <c r="AQ2350">
        <v>112</v>
      </c>
    </row>
    <row r="2351" spans="1:43" hidden="1" x14ac:dyDescent="0.25">
      <c r="A2351" t="s">
        <v>8247</v>
      </c>
      <c r="B2351" t="s">
        <v>8248</v>
      </c>
      <c r="C2351" s="1" t="str">
        <f t="shared" si="181"/>
        <v>21:0104</v>
      </c>
      <c r="D2351" s="1" t="str">
        <f t="shared" si="182"/>
        <v>21:0042</v>
      </c>
      <c r="E2351" t="s">
        <v>8249</v>
      </c>
      <c r="F2351" t="s">
        <v>8250</v>
      </c>
      <c r="H2351">
        <v>65.8252928</v>
      </c>
      <c r="I2351">
        <v>-110.40307489999999</v>
      </c>
      <c r="J2351" s="1" t="str">
        <f t="shared" si="183"/>
        <v>Till</v>
      </c>
      <c r="K2351" s="1" t="str">
        <f t="shared" si="184"/>
        <v>&lt;2 micron</v>
      </c>
      <c r="L2351">
        <v>0.1</v>
      </c>
      <c r="M2351">
        <v>3.67</v>
      </c>
      <c r="N2351">
        <v>12</v>
      </c>
      <c r="O2351">
        <v>90</v>
      </c>
      <c r="P2351">
        <v>0.5</v>
      </c>
      <c r="Q2351">
        <v>1</v>
      </c>
      <c r="R2351">
        <v>0.21</v>
      </c>
      <c r="S2351">
        <v>0.25</v>
      </c>
      <c r="T2351">
        <v>26</v>
      </c>
      <c r="U2351">
        <v>90</v>
      </c>
      <c r="V2351">
        <v>55</v>
      </c>
      <c r="W2351">
        <v>5.41</v>
      </c>
      <c r="X2351">
        <v>10</v>
      </c>
      <c r="Y2351">
        <v>0.5</v>
      </c>
      <c r="Z2351">
        <v>0.36</v>
      </c>
      <c r="AA2351">
        <v>50</v>
      </c>
      <c r="AB2351">
        <v>1.18</v>
      </c>
      <c r="AC2351">
        <v>490</v>
      </c>
      <c r="AD2351">
        <v>1</v>
      </c>
      <c r="AE2351">
        <v>0.56999999999999995</v>
      </c>
      <c r="AF2351">
        <v>42</v>
      </c>
      <c r="AH2351">
        <v>14</v>
      </c>
      <c r="AI2351">
        <v>1</v>
      </c>
      <c r="AJ2351">
        <v>8</v>
      </c>
      <c r="AK2351">
        <v>20</v>
      </c>
      <c r="AL2351">
        <v>0.15</v>
      </c>
      <c r="AN2351">
        <v>5</v>
      </c>
      <c r="AO2351">
        <v>103</v>
      </c>
      <c r="AP2351">
        <v>5</v>
      </c>
      <c r="AQ2351">
        <v>78</v>
      </c>
    </row>
    <row r="2352" spans="1:43" hidden="1" x14ac:dyDescent="0.25">
      <c r="A2352" t="s">
        <v>8251</v>
      </c>
      <c r="B2352" t="s">
        <v>8252</v>
      </c>
      <c r="C2352" s="1" t="str">
        <f t="shared" si="181"/>
        <v>21:0104</v>
      </c>
      <c r="D2352" s="1" t="str">
        <f t="shared" si="182"/>
        <v>21:0042</v>
      </c>
      <c r="E2352" t="s">
        <v>8249</v>
      </c>
      <c r="F2352" t="s">
        <v>8253</v>
      </c>
      <c r="H2352">
        <v>65.8252928</v>
      </c>
      <c r="I2352">
        <v>-110.40307489999999</v>
      </c>
      <c r="J2352" s="1" t="str">
        <f t="shared" si="183"/>
        <v>Till</v>
      </c>
      <c r="K2352" s="1" t="str">
        <f t="shared" si="184"/>
        <v>&lt;2 micron</v>
      </c>
      <c r="L2352">
        <v>0.1</v>
      </c>
      <c r="M2352">
        <v>3.79</v>
      </c>
      <c r="N2352">
        <v>14</v>
      </c>
      <c r="O2352">
        <v>90</v>
      </c>
      <c r="P2352">
        <v>1</v>
      </c>
      <c r="Q2352">
        <v>1</v>
      </c>
      <c r="R2352">
        <v>0.23</v>
      </c>
      <c r="S2352">
        <v>0.25</v>
      </c>
      <c r="T2352">
        <v>22</v>
      </c>
      <c r="U2352">
        <v>94</v>
      </c>
      <c r="V2352">
        <v>58</v>
      </c>
      <c r="W2352">
        <v>5.54</v>
      </c>
      <c r="X2352">
        <v>10</v>
      </c>
      <c r="Y2352">
        <v>0.5</v>
      </c>
      <c r="Z2352">
        <v>0.39</v>
      </c>
      <c r="AA2352">
        <v>50</v>
      </c>
      <c r="AB2352">
        <v>1.27</v>
      </c>
      <c r="AC2352">
        <v>505</v>
      </c>
      <c r="AD2352">
        <v>3</v>
      </c>
      <c r="AE2352">
        <v>0.52</v>
      </c>
      <c r="AF2352">
        <v>45</v>
      </c>
      <c r="AH2352">
        <v>16</v>
      </c>
      <c r="AI2352">
        <v>2</v>
      </c>
      <c r="AJ2352">
        <v>9</v>
      </c>
      <c r="AK2352">
        <v>27</v>
      </c>
      <c r="AL2352">
        <v>0.16</v>
      </c>
      <c r="AN2352">
        <v>5</v>
      </c>
      <c r="AO2352">
        <v>111</v>
      </c>
      <c r="AP2352">
        <v>5</v>
      </c>
      <c r="AQ2352">
        <v>82</v>
      </c>
    </row>
    <row r="2353" spans="1:43" hidden="1" x14ac:dyDescent="0.25">
      <c r="A2353" t="s">
        <v>8254</v>
      </c>
      <c r="B2353" t="s">
        <v>8255</v>
      </c>
      <c r="C2353" s="1" t="str">
        <f t="shared" ref="C2353:C2384" si="185">HYPERLINK("http://geochem.nrcan.gc.ca/cdogs/content/bdl/bdl210104_e.htm", "21:0104")</f>
        <v>21:0104</v>
      </c>
      <c r="D2353" s="1" t="str">
        <f t="shared" ref="D2353:D2384" si="186">HYPERLINK("http://geochem.nrcan.gc.ca/cdogs/content/svy/svy210042_e.htm", "21:0042")</f>
        <v>21:0042</v>
      </c>
      <c r="E2353" t="s">
        <v>8256</v>
      </c>
      <c r="F2353" t="s">
        <v>8257</v>
      </c>
      <c r="H2353">
        <v>65.866920899999997</v>
      </c>
      <c r="I2353">
        <v>-110.4258913</v>
      </c>
      <c r="J2353" s="1" t="str">
        <f t="shared" ref="J2353:J2384" si="187">HYPERLINK("http://geochem.nrcan.gc.ca/cdogs/content/kwd/kwd020044_e.htm", "Till")</f>
        <v>Till</v>
      </c>
      <c r="K2353" s="1" t="str">
        <f t="shared" ref="K2353:K2384" si="188">HYPERLINK("http://geochem.nrcan.gc.ca/cdogs/content/kwd/kwd080003_e.htm", "&lt;2 micron")</f>
        <v>&lt;2 micron</v>
      </c>
      <c r="L2353">
        <v>0.1</v>
      </c>
      <c r="M2353">
        <v>4.03</v>
      </c>
      <c r="N2353">
        <v>16</v>
      </c>
      <c r="O2353">
        <v>80</v>
      </c>
      <c r="P2353">
        <v>0.5</v>
      </c>
      <c r="Q2353">
        <v>1</v>
      </c>
      <c r="R2353">
        <v>0.15</v>
      </c>
      <c r="S2353">
        <v>0.25</v>
      </c>
      <c r="T2353">
        <v>21</v>
      </c>
      <c r="U2353">
        <v>79</v>
      </c>
      <c r="V2353">
        <v>44</v>
      </c>
      <c r="W2353">
        <v>4.57</v>
      </c>
      <c r="X2353">
        <v>10</v>
      </c>
      <c r="Y2353">
        <v>0.5</v>
      </c>
      <c r="Z2353">
        <v>0.32</v>
      </c>
      <c r="AA2353">
        <v>30</v>
      </c>
      <c r="AB2353">
        <v>0.94</v>
      </c>
      <c r="AC2353">
        <v>370</v>
      </c>
      <c r="AD2353">
        <v>1</v>
      </c>
      <c r="AE2353">
        <v>1.06</v>
      </c>
      <c r="AF2353">
        <v>39</v>
      </c>
      <c r="AH2353">
        <v>12</v>
      </c>
      <c r="AI2353">
        <v>1</v>
      </c>
      <c r="AJ2353">
        <v>6</v>
      </c>
      <c r="AK2353">
        <v>15</v>
      </c>
      <c r="AL2353">
        <v>0.1</v>
      </c>
      <c r="AN2353">
        <v>5</v>
      </c>
      <c r="AO2353">
        <v>83</v>
      </c>
      <c r="AP2353">
        <v>5</v>
      </c>
      <c r="AQ2353">
        <v>66</v>
      </c>
    </row>
    <row r="2354" spans="1:43" hidden="1" x14ac:dyDescent="0.25">
      <c r="A2354" t="s">
        <v>8258</v>
      </c>
      <c r="B2354" t="s">
        <v>8259</v>
      </c>
      <c r="C2354" s="1" t="str">
        <f t="shared" si="185"/>
        <v>21:0104</v>
      </c>
      <c r="D2354" s="1" t="str">
        <f t="shared" si="186"/>
        <v>21:0042</v>
      </c>
      <c r="E2354" t="s">
        <v>8260</v>
      </c>
      <c r="F2354" t="s">
        <v>8261</v>
      </c>
      <c r="H2354">
        <v>65.886445300000005</v>
      </c>
      <c r="I2354">
        <v>-110.2608654</v>
      </c>
      <c r="J2354" s="1" t="str">
        <f t="shared" si="187"/>
        <v>Till</v>
      </c>
      <c r="K2354" s="1" t="str">
        <f t="shared" si="188"/>
        <v>&lt;2 micron</v>
      </c>
      <c r="L2354">
        <v>0.1</v>
      </c>
      <c r="M2354">
        <v>4.17</v>
      </c>
      <c r="N2354">
        <v>6</v>
      </c>
      <c r="O2354">
        <v>150</v>
      </c>
      <c r="P2354">
        <v>0.5</v>
      </c>
      <c r="Q2354">
        <v>1</v>
      </c>
      <c r="R2354">
        <v>0.25</v>
      </c>
      <c r="S2354">
        <v>0.25</v>
      </c>
      <c r="T2354">
        <v>33</v>
      </c>
      <c r="U2354">
        <v>118</v>
      </c>
      <c r="V2354">
        <v>86</v>
      </c>
      <c r="W2354">
        <v>5.51</v>
      </c>
      <c r="X2354">
        <v>10</v>
      </c>
      <c r="Y2354">
        <v>0.5</v>
      </c>
      <c r="Z2354">
        <v>0.91</v>
      </c>
      <c r="AA2354">
        <v>40</v>
      </c>
      <c r="AB2354">
        <v>1.81</v>
      </c>
      <c r="AC2354">
        <v>610</v>
      </c>
      <c r="AD2354">
        <v>1</v>
      </c>
      <c r="AE2354">
        <v>0.85</v>
      </c>
      <c r="AF2354">
        <v>69</v>
      </c>
      <c r="AH2354">
        <v>14</v>
      </c>
      <c r="AI2354">
        <v>2</v>
      </c>
      <c r="AJ2354">
        <v>11</v>
      </c>
      <c r="AK2354">
        <v>19</v>
      </c>
      <c r="AL2354">
        <v>0.05</v>
      </c>
      <c r="AN2354">
        <v>5</v>
      </c>
      <c r="AO2354">
        <v>102</v>
      </c>
      <c r="AP2354">
        <v>5</v>
      </c>
      <c r="AQ2354">
        <v>130</v>
      </c>
    </row>
    <row r="2355" spans="1:43" hidden="1" x14ac:dyDescent="0.25">
      <c r="A2355" t="s">
        <v>8262</v>
      </c>
      <c r="B2355" t="s">
        <v>8263</v>
      </c>
      <c r="C2355" s="1" t="str">
        <f t="shared" si="185"/>
        <v>21:0104</v>
      </c>
      <c r="D2355" s="1" t="str">
        <f t="shared" si="186"/>
        <v>21:0042</v>
      </c>
      <c r="E2355" t="s">
        <v>8264</v>
      </c>
      <c r="F2355" t="s">
        <v>8265</v>
      </c>
      <c r="H2355">
        <v>65.884688600000004</v>
      </c>
      <c r="I2355">
        <v>-110.07009859999999</v>
      </c>
      <c r="J2355" s="1" t="str">
        <f t="shared" si="187"/>
        <v>Till</v>
      </c>
      <c r="K2355" s="1" t="str">
        <f t="shared" si="188"/>
        <v>&lt;2 micron</v>
      </c>
      <c r="L2355">
        <v>0.1</v>
      </c>
      <c r="M2355">
        <v>3.87</v>
      </c>
      <c r="N2355">
        <v>1</v>
      </c>
      <c r="O2355">
        <v>130</v>
      </c>
      <c r="P2355">
        <v>0.5</v>
      </c>
      <c r="Q2355">
        <v>1</v>
      </c>
      <c r="R2355">
        <v>0.16</v>
      </c>
      <c r="S2355">
        <v>0.25</v>
      </c>
      <c r="T2355">
        <v>23</v>
      </c>
      <c r="U2355">
        <v>86</v>
      </c>
      <c r="V2355">
        <v>63</v>
      </c>
      <c r="W2355">
        <v>4.3499999999999996</v>
      </c>
      <c r="X2355">
        <v>10</v>
      </c>
      <c r="Y2355">
        <v>0.5</v>
      </c>
      <c r="Z2355">
        <v>0.47</v>
      </c>
      <c r="AA2355">
        <v>30</v>
      </c>
      <c r="AB2355">
        <v>1.01</v>
      </c>
      <c r="AC2355">
        <v>405</v>
      </c>
      <c r="AD2355">
        <v>2</v>
      </c>
      <c r="AE2355">
        <v>1.19</v>
      </c>
      <c r="AF2355">
        <v>37</v>
      </c>
      <c r="AH2355">
        <v>16</v>
      </c>
      <c r="AI2355">
        <v>1</v>
      </c>
      <c r="AJ2355">
        <v>8</v>
      </c>
      <c r="AK2355">
        <v>16</v>
      </c>
      <c r="AL2355">
        <v>0.1</v>
      </c>
      <c r="AN2355">
        <v>5</v>
      </c>
      <c r="AO2355">
        <v>78</v>
      </c>
      <c r="AP2355">
        <v>5</v>
      </c>
      <c r="AQ2355">
        <v>74</v>
      </c>
    </row>
    <row r="2356" spans="1:43" hidden="1" x14ac:dyDescent="0.25">
      <c r="A2356" t="s">
        <v>8266</v>
      </c>
      <c r="B2356" t="s">
        <v>8267</v>
      </c>
      <c r="C2356" s="1" t="str">
        <f t="shared" si="185"/>
        <v>21:0104</v>
      </c>
      <c r="D2356" s="1" t="str">
        <f t="shared" si="186"/>
        <v>21:0042</v>
      </c>
      <c r="E2356" t="s">
        <v>8268</v>
      </c>
      <c r="F2356" t="s">
        <v>8269</v>
      </c>
      <c r="H2356">
        <v>65.920487300000005</v>
      </c>
      <c r="I2356">
        <v>-110.13105299999999</v>
      </c>
      <c r="J2356" s="1" t="str">
        <f t="shared" si="187"/>
        <v>Till</v>
      </c>
      <c r="K2356" s="1" t="str">
        <f t="shared" si="188"/>
        <v>&lt;2 micron</v>
      </c>
      <c r="L2356">
        <v>0.1</v>
      </c>
      <c r="M2356">
        <v>4.78</v>
      </c>
      <c r="N2356">
        <v>24</v>
      </c>
      <c r="O2356">
        <v>240</v>
      </c>
      <c r="P2356">
        <v>1</v>
      </c>
      <c r="Q2356">
        <v>1</v>
      </c>
      <c r="R2356">
        <v>0.28000000000000003</v>
      </c>
      <c r="S2356">
        <v>0.25</v>
      </c>
      <c r="T2356">
        <v>28</v>
      </c>
      <c r="U2356">
        <v>129</v>
      </c>
      <c r="V2356">
        <v>140</v>
      </c>
      <c r="W2356">
        <v>6.33</v>
      </c>
      <c r="X2356">
        <v>10</v>
      </c>
      <c r="Y2356">
        <v>0.5</v>
      </c>
      <c r="Z2356">
        <v>1.1000000000000001</v>
      </c>
      <c r="AA2356">
        <v>40</v>
      </c>
      <c r="AB2356">
        <v>2.14</v>
      </c>
      <c r="AC2356">
        <v>540</v>
      </c>
      <c r="AD2356">
        <v>0.5</v>
      </c>
      <c r="AE2356">
        <v>0.54</v>
      </c>
      <c r="AF2356">
        <v>88</v>
      </c>
      <c r="AH2356">
        <v>16</v>
      </c>
      <c r="AI2356">
        <v>1</v>
      </c>
      <c r="AJ2356">
        <v>13</v>
      </c>
      <c r="AK2356">
        <v>21</v>
      </c>
      <c r="AL2356">
        <v>0.17</v>
      </c>
      <c r="AN2356">
        <v>5</v>
      </c>
      <c r="AO2356">
        <v>114</v>
      </c>
      <c r="AP2356">
        <v>5</v>
      </c>
      <c r="AQ2356">
        <v>148</v>
      </c>
    </row>
    <row r="2357" spans="1:43" hidden="1" x14ac:dyDescent="0.25">
      <c r="A2357" t="s">
        <v>8270</v>
      </c>
      <c r="B2357" t="s">
        <v>8271</v>
      </c>
      <c r="C2357" s="1" t="str">
        <f t="shared" si="185"/>
        <v>21:0104</v>
      </c>
      <c r="D2357" s="1" t="str">
        <f t="shared" si="186"/>
        <v>21:0042</v>
      </c>
      <c r="E2357" t="s">
        <v>8272</v>
      </c>
      <c r="F2357" t="s">
        <v>8273</v>
      </c>
      <c r="H2357">
        <v>65.937907199999998</v>
      </c>
      <c r="I2357">
        <v>-110.44542439999999</v>
      </c>
      <c r="J2357" s="1" t="str">
        <f t="shared" si="187"/>
        <v>Till</v>
      </c>
      <c r="K2357" s="1" t="str">
        <f t="shared" si="188"/>
        <v>&lt;2 micron</v>
      </c>
      <c r="L2357">
        <v>0.1</v>
      </c>
      <c r="M2357">
        <v>4.17</v>
      </c>
      <c r="N2357">
        <v>32</v>
      </c>
      <c r="O2357">
        <v>80</v>
      </c>
      <c r="P2357">
        <v>1</v>
      </c>
      <c r="Q2357">
        <v>1</v>
      </c>
      <c r="R2357">
        <v>0.11</v>
      </c>
      <c r="S2357">
        <v>0.25</v>
      </c>
      <c r="T2357">
        <v>27</v>
      </c>
      <c r="U2357">
        <v>90</v>
      </c>
      <c r="V2357">
        <v>118</v>
      </c>
      <c r="W2357">
        <v>4.8499999999999996</v>
      </c>
      <c r="X2357">
        <v>5</v>
      </c>
      <c r="Y2357">
        <v>0.5</v>
      </c>
      <c r="Z2357">
        <v>0.31</v>
      </c>
      <c r="AA2357">
        <v>30</v>
      </c>
      <c r="AB2357">
        <v>0.94</v>
      </c>
      <c r="AC2357">
        <v>480</v>
      </c>
      <c r="AD2357">
        <v>2</v>
      </c>
      <c r="AE2357">
        <v>1.03</v>
      </c>
      <c r="AF2357">
        <v>49</v>
      </c>
      <c r="AH2357">
        <v>10</v>
      </c>
      <c r="AI2357">
        <v>1</v>
      </c>
      <c r="AJ2357">
        <v>5</v>
      </c>
      <c r="AK2357">
        <v>12</v>
      </c>
      <c r="AL2357">
        <v>7.0000000000000007E-2</v>
      </c>
      <c r="AN2357">
        <v>5</v>
      </c>
      <c r="AO2357">
        <v>69</v>
      </c>
      <c r="AP2357">
        <v>5</v>
      </c>
      <c r="AQ2357">
        <v>72</v>
      </c>
    </row>
    <row r="2358" spans="1:43" hidden="1" x14ac:dyDescent="0.25">
      <c r="A2358" t="s">
        <v>8274</v>
      </c>
      <c r="B2358" t="s">
        <v>8275</v>
      </c>
      <c r="C2358" s="1" t="str">
        <f t="shared" si="185"/>
        <v>21:0104</v>
      </c>
      <c r="D2358" s="1" t="str">
        <f t="shared" si="186"/>
        <v>21:0042</v>
      </c>
      <c r="E2358" t="s">
        <v>8276</v>
      </c>
      <c r="F2358" t="s">
        <v>8277</v>
      </c>
      <c r="H2358">
        <v>65.994160100000002</v>
      </c>
      <c r="I2358">
        <v>-110.4138482</v>
      </c>
      <c r="J2358" s="1" t="str">
        <f t="shared" si="187"/>
        <v>Till</v>
      </c>
      <c r="K2358" s="1" t="str">
        <f t="shared" si="188"/>
        <v>&lt;2 micron</v>
      </c>
      <c r="L2358">
        <v>0.2</v>
      </c>
      <c r="M2358">
        <v>4.8899999999999997</v>
      </c>
      <c r="N2358">
        <v>176</v>
      </c>
      <c r="O2358">
        <v>80</v>
      </c>
      <c r="P2358">
        <v>2</v>
      </c>
      <c r="Q2358">
        <v>1</v>
      </c>
      <c r="R2358">
        <v>0.08</v>
      </c>
      <c r="S2358">
        <v>0.25</v>
      </c>
      <c r="T2358">
        <v>40</v>
      </c>
      <c r="U2358">
        <v>103</v>
      </c>
      <c r="V2358">
        <v>139</v>
      </c>
      <c r="W2358">
        <v>7.78</v>
      </c>
      <c r="X2358">
        <v>10</v>
      </c>
      <c r="Y2358">
        <v>0.5</v>
      </c>
      <c r="Z2358">
        <v>0.33</v>
      </c>
      <c r="AA2358">
        <v>20</v>
      </c>
      <c r="AB2358">
        <v>1.1299999999999999</v>
      </c>
      <c r="AC2358">
        <v>430</v>
      </c>
      <c r="AD2358">
        <v>4</v>
      </c>
      <c r="AE2358">
        <v>0.85</v>
      </c>
      <c r="AF2358">
        <v>74</v>
      </c>
      <c r="AH2358">
        <v>14</v>
      </c>
      <c r="AI2358">
        <v>1</v>
      </c>
      <c r="AJ2358">
        <v>6</v>
      </c>
      <c r="AK2358">
        <v>11</v>
      </c>
      <c r="AL2358">
        <v>0.11</v>
      </c>
      <c r="AN2358">
        <v>5</v>
      </c>
      <c r="AO2358">
        <v>100</v>
      </c>
      <c r="AP2358">
        <v>5</v>
      </c>
      <c r="AQ2358">
        <v>76</v>
      </c>
    </row>
    <row r="2359" spans="1:43" hidden="1" x14ac:dyDescent="0.25">
      <c r="A2359" t="s">
        <v>8278</v>
      </c>
      <c r="B2359" t="s">
        <v>8279</v>
      </c>
      <c r="C2359" s="1" t="str">
        <f t="shared" si="185"/>
        <v>21:0104</v>
      </c>
      <c r="D2359" s="1" t="str">
        <f t="shared" si="186"/>
        <v>21:0042</v>
      </c>
      <c r="E2359" t="s">
        <v>8280</v>
      </c>
      <c r="F2359" t="s">
        <v>8281</v>
      </c>
      <c r="H2359">
        <v>65.963940300000004</v>
      </c>
      <c r="I2359">
        <v>-110.26892479999999</v>
      </c>
      <c r="J2359" s="1" t="str">
        <f t="shared" si="187"/>
        <v>Till</v>
      </c>
      <c r="K2359" s="1" t="str">
        <f t="shared" si="188"/>
        <v>&lt;2 micron</v>
      </c>
      <c r="L2359">
        <v>0.2</v>
      </c>
      <c r="M2359">
        <v>3.71</v>
      </c>
      <c r="N2359">
        <v>16</v>
      </c>
      <c r="O2359">
        <v>160</v>
      </c>
      <c r="P2359">
        <v>0.5</v>
      </c>
      <c r="Q2359">
        <v>1</v>
      </c>
      <c r="R2359">
        <v>0.25</v>
      </c>
      <c r="S2359">
        <v>0.25</v>
      </c>
      <c r="T2359">
        <v>26</v>
      </c>
      <c r="U2359">
        <v>112</v>
      </c>
      <c r="V2359">
        <v>93</v>
      </c>
      <c r="W2359">
        <v>5.47</v>
      </c>
      <c r="X2359">
        <v>10</v>
      </c>
      <c r="Y2359">
        <v>0.5</v>
      </c>
      <c r="Z2359">
        <v>0.81</v>
      </c>
      <c r="AA2359">
        <v>50</v>
      </c>
      <c r="AB2359">
        <v>1.72</v>
      </c>
      <c r="AC2359">
        <v>540</v>
      </c>
      <c r="AD2359">
        <v>1</v>
      </c>
      <c r="AE2359">
        <v>0.77</v>
      </c>
      <c r="AF2359">
        <v>71</v>
      </c>
      <c r="AH2359">
        <v>12</v>
      </c>
      <c r="AI2359">
        <v>1</v>
      </c>
      <c r="AJ2359">
        <v>11</v>
      </c>
      <c r="AK2359">
        <v>19</v>
      </c>
      <c r="AL2359">
        <v>0.11</v>
      </c>
      <c r="AN2359">
        <v>5</v>
      </c>
      <c r="AO2359">
        <v>97</v>
      </c>
      <c r="AP2359">
        <v>5</v>
      </c>
      <c r="AQ2359">
        <v>118</v>
      </c>
    </row>
    <row r="2360" spans="1:43" hidden="1" x14ac:dyDescent="0.25">
      <c r="A2360" t="s">
        <v>8282</v>
      </c>
      <c r="B2360" t="s">
        <v>8283</v>
      </c>
      <c r="C2360" s="1" t="str">
        <f t="shared" si="185"/>
        <v>21:0104</v>
      </c>
      <c r="D2360" s="1" t="str">
        <f t="shared" si="186"/>
        <v>21:0042</v>
      </c>
      <c r="E2360" t="s">
        <v>8284</v>
      </c>
      <c r="F2360" t="s">
        <v>8285</v>
      </c>
      <c r="H2360">
        <v>65.958904000000004</v>
      </c>
      <c r="I2360">
        <v>-110.1465781</v>
      </c>
      <c r="J2360" s="1" t="str">
        <f t="shared" si="187"/>
        <v>Till</v>
      </c>
      <c r="K2360" s="1" t="str">
        <f t="shared" si="188"/>
        <v>&lt;2 micron</v>
      </c>
      <c r="L2360">
        <v>0.1</v>
      </c>
      <c r="M2360">
        <v>4.32</v>
      </c>
      <c r="N2360">
        <v>14</v>
      </c>
      <c r="O2360">
        <v>140</v>
      </c>
      <c r="P2360">
        <v>1</v>
      </c>
      <c r="Q2360">
        <v>1</v>
      </c>
      <c r="R2360">
        <v>0.25</v>
      </c>
      <c r="S2360">
        <v>0.25</v>
      </c>
      <c r="T2360">
        <v>28</v>
      </c>
      <c r="U2360">
        <v>112</v>
      </c>
      <c r="V2360">
        <v>113</v>
      </c>
      <c r="W2360">
        <v>5.87</v>
      </c>
      <c r="X2360">
        <v>10</v>
      </c>
      <c r="Y2360">
        <v>0.5</v>
      </c>
      <c r="Z2360">
        <v>0.82</v>
      </c>
      <c r="AA2360">
        <v>50</v>
      </c>
      <c r="AB2360">
        <v>1.9</v>
      </c>
      <c r="AC2360">
        <v>590</v>
      </c>
      <c r="AD2360">
        <v>1</v>
      </c>
      <c r="AE2360">
        <v>0.53</v>
      </c>
      <c r="AF2360">
        <v>72</v>
      </c>
      <c r="AH2360">
        <v>16</v>
      </c>
      <c r="AI2360">
        <v>2</v>
      </c>
      <c r="AJ2360">
        <v>11</v>
      </c>
      <c r="AK2360">
        <v>17</v>
      </c>
      <c r="AL2360">
        <v>0.15</v>
      </c>
      <c r="AN2360">
        <v>10</v>
      </c>
      <c r="AO2360">
        <v>101</v>
      </c>
      <c r="AP2360">
        <v>5</v>
      </c>
      <c r="AQ2360">
        <v>136</v>
      </c>
    </row>
    <row r="2361" spans="1:43" hidden="1" x14ac:dyDescent="0.25">
      <c r="A2361" t="s">
        <v>8286</v>
      </c>
      <c r="B2361" t="s">
        <v>8287</v>
      </c>
      <c r="C2361" s="1" t="str">
        <f t="shared" si="185"/>
        <v>21:0104</v>
      </c>
      <c r="D2361" s="1" t="str">
        <f t="shared" si="186"/>
        <v>21:0042</v>
      </c>
      <c r="E2361" t="s">
        <v>8288</v>
      </c>
      <c r="F2361" t="s">
        <v>8289</v>
      </c>
      <c r="H2361">
        <v>65.955108699999997</v>
      </c>
      <c r="I2361">
        <v>-110.00073759999999</v>
      </c>
      <c r="J2361" s="1" t="str">
        <f t="shared" si="187"/>
        <v>Till</v>
      </c>
      <c r="K2361" s="1" t="str">
        <f t="shared" si="188"/>
        <v>&lt;2 micron</v>
      </c>
      <c r="L2361">
        <v>0.1</v>
      </c>
      <c r="M2361">
        <v>3.34</v>
      </c>
      <c r="N2361">
        <v>18</v>
      </c>
      <c r="O2361">
        <v>130</v>
      </c>
      <c r="P2361">
        <v>0.5</v>
      </c>
      <c r="Q2361">
        <v>1</v>
      </c>
      <c r="R2361">
        <v>0.22</v>
      </c>
      <c r="S2361">
        <v>0.25</v>
      </c>
      <c r="T2361">
        <v>28</v>
      </c>
      <c r="U2361">
        <v>98</v>
      </c>
      <c r="V2361">
        <v>76</v>
      </c>
      <c r="W2361">
        <v>4.6900000000000004</v>
      </c>
      <c r="X2361">
        <v>5</v>
      </c>
      <c r="Y2361">
        <v>0.5</v>
      </c>
      <c r="Z2361">
        <v>0.53</v>
      </c>
      <c r="AA2361">
        <v>40</v>
      </c>
      <c r="AB2361">
        <v>1.37</v>
      </c>
      <c r="AC2361">
        <v>435</v>
      </c>
      <c r="AD2361">
        <v>0.5</v>
      </c>
      <c r="AE2361">
        <v>0.54</v>
      </c>
      <c r="AF2361">
        <v>61</v>
      </c>
      <c r="AH2361">
        <v>8</v>
      </c>
      <c r="AI2361">
        <v>2</v>
      </c>
      <c r="AJ2361">
        <v>8</v>
      </c>
      <c r="AK2361">
        <v>15</v>
      </c>
      <c r="AL2361">
        <v>0.13</v>
      </c>
      <c r="AN2361">
        <v>5</v>
      </c>
      <c r="AO2361">
        <v>91</v>
      </c>
      <c r="AP2361">
        <v>5</v>
      </c>
      <c r="AQ2361">
        <v>92</v>
      </c>
    </row>
    <row r="2362" spans="1:43" hidden="1" x14ac:dyDescent="0.25">
      <c r="A2362" t="s">
        <v>8290</v>
      </c>
      <c r="B2362" t="s">
        <v>8291</v>
      </c>
      <c r="C2362" s="1" t="str">
        <f t="shared" si="185"/>
        <v>21:0104</v>
      </c>
      <c r="D2362" s="1" t="str">
        <f t="shared" si="186"/>
        <v>21:0042</v>
      </c>
      <c r="E2362" t="s">
        <v>8292</v>
      </c>
      <c r="F2362" t="s">
        <v>8293</v>
      </c>
      <c r="H2362">
        <v>65.995946099999998</v>
      </c>
      <c r="I2362">
        <v>-110.0625912</v>
      </c>
      <c r="J2362" s="1" t="str">
        <f t="shared" si="187"/>
        <v>Till</v>
      </c>
      <c r="K2362" s="1" t="str">
        <f t="shared" si="188"/>
        <v>&lt;2 micron</v>
      </c>
      <c r="L2362">
        <v>0.1</v>
      </c>
      <c r="M2362">
        <v>4.46</v>
      </c>
      <c r="N2362">
        <v>24</v>
      </c>
      <c r="O2362">
        <v>210</v>
      </c>
      <c r="P2362">
        <v>1</v>
      </c>
      <c r="Q2362">
        <v>1</v>
      </c>
      <c r="R2362">
        <v>0.27</v>
      </c>
      <c r="S2362">
        <v>0.25</v>
      </c>
      <c r="T2362">
        <v>27</v>
      </c>
      <c r="U2362">
        <v>129</v>
      </c>
      <c r="V2362">
        <v>116</v>
      </c>
      <c r="W2362">
        <v>6.24</v>
      </c>
      <c r="X2362">
        <v>10</v>
      </c>
      <c r="Y2362">
        <v>0.5</v>
      </c>
      <c r="Z2362">
        <v>1.07</v>
      </c>
      <c r="AA2362">
        <v>50</v>
      </c>
      <c r="AB2362">
        <v>2.0099999999999998</v>
      </c>
      <c r="AC2362">
        <v>535</v>
      </c>
      <c r="AD2362">
        <v>1</v>
      </c>
      <c r="AE2362">
        <v>0.68</v>
      </c>
      <c r="AF2362">
        <v>80</v>
      </c>
      <c r="AH2362">
        <v>14</v>
      </c>
      <c r="AI2362">
        <v>1</v>
      </c>
      <c r="AJ2362">
        <v>14</v>
      </c>
      <c r="AK2362">
        <v>20</v>
      </c>
      <c r="AL2362">
        <v>0.09</v>
      </c>
      <c r="AN2362">
        <v>5</v>
      </c>
      <c r="AO2362">
        <v>116</v>
      </c>
      <c r="AP2362">
        <v>5</v>
      </c>
      <c r="AQ2362">
        <v>138</v>
      </c>
    </row>
    <row r="2363" spans="1:43" hidden="1" x14ac:dyDescent="0.25">
      <c r="A2363" t="s">
        <v>8294</v>
      </c>
      <c r="B2363" t="s">
        <v>8295</v>
      </c>
      <c r="C2363" s="1" t="str">
        <f t="shared" si="185"/>
        <v>21:0104</v>
      </c>
      <c r="D2363" s="1" t="str">
        <f t="shared" si="186"/>
        <v>21:0042</v>
      </c>
      <c r="E2363" t="s">
        <v>8296</v>
      </c>
      <c r="F2363" t="s">
        <v>8297</v>
      </c>
      <c r="H2363">
        <v>65.842735200000007</v>
      </c>
      <c r="I2363">
        <v>-111.5622614</v>
      </c>
      <c r="J2363" s="1" t="str">
        <f t="shared" si="187"/>
        <v>Till</v>
      </c>
      <c r="K2363" s="1" t="str">
        <f t="shared" si="188"/>
        <v>&lt;2 micron</v>
      </c>
      <c r="L2363">
        <v>0.2</v>
      </c>
      <c r="M2363">
        <v>3.72</v>
      </c>
      <c r="N2363">
        <v>56</v>
      </c>
      <c r="O2363">
        <v>80</v>
      </c>
      <c r="P2363">
        <v>1</v>
      </c>
      <c r="Q2363">
        <v>1</v>
      </c>
      <c r="R2363">
        <v>0.13</v>
      </c>
      <c r="S2363">
        <v>0.25</v>
      </c>
      <c r="T2363">
        <v>18</v>
      </c>
      <c r="U2363">
        <v>90</v>
      </c>
      <c r="V2363">
        <v>64</v>
      </c>
      <c r="W2363">
        <v>5.44</v>
      </c>
      <c r="X2363">
        <v>10</v>
      </c>
      <c r="Y2363">
        <v>0.5</v>
      </c>
      <c r="Z2363">
        <v>0.28000000000000003</v>
      </c>
      <c r="AA2363">
        <v>30</v>
      </c>
      <c r="AB2363">
        <v>0.83</v>
      </c>
      <c r="AC2363">
        <v>255</v>
      </c>
      <c r="AD2363">
        <v>1</v>
      </c>
      <c r="AE2363">
        <v>0.93</v>
      </c>
      <c r="AF2363">
        <v>46</v>
      </c>
      <c r="AH2363">
        <v>12</v>
      </c>
      <c r="AI2363">
        <v>1</v>
      </c>
      <c r="AJ2363">
        <v>6</v>
      </c>
      <c r="AK2363">
        <v>14</v>
      </c>
      <c r="AL2363">
        <v>0.13</v>
      </c>
      <c r="AN2363">
        <v>5</v>
      </c>
      <c r="AO2363">
        <v>103</v>
      </c>
      <c r="AP2363">
        <v>5</v>
      </c>
      <c r="AQ2363">
        <v>56</v>
      </c>
    </row>
    <row r="2364" spans="1:43" hidden="1" x14ac:dyDescent="0.25">
      <c r="A2364" t="s">
        <v>8298</v>
      </c>
      <c r="B2364" t="s">
        <v>8299</v>
      </c>
      <c r="C2364" s="1" t="str">
        <f t="shared" si="185"/>
        <v>21:0104</v>
      </c>
      <c r="D2364" s="1" t="str">
        <f t="shared" si="186"/>
        <v>21:0042</v>
      </c>
      <c r="E2364" t="s">
        <v>8300</v>
      </c>
      <c r="F2364" t="s">
        <v>8301</v>
      </c>
      <c r="H2364">
        <v>65.905026300000003</v>
      </c>
      <c r="I2364">
        <v>-111.5375264</v>
      </c>
      <c r="J2364" s="1" t="str">
        <f t="shared" si="187"/>
        <v>Till</v>
      </c>
      <c r="K2364" s="1" t="str">
        <f t="shared" si="188"/>
        <v>&lt;2 micron</v>
      </c>
      <c r="L2364">
        <v>0.1</v>
      </c>
      <c r="M2364">
        <v>3.96</v>
      </c>
      <c r="N2364">
        <v>54</v>
      </c>
      <c r="O2364">
        <v>90</v>
      </c>
      <c r="P2364">
        <v>1</v>
      </c>
      <c r="Q2364">
        <v>1</v>
      </c>
      <c r="R2364">
        <v>0.23</v>
      </c>
      <c r="S2364">
        <v>0.25</v>
      </c>
      <c r="T2364">
        <v>23</v>
      </c>
      <c r="U2364">
        <v>84</v>
      </c>
      <c r="V2364">
        <v>76</v>
      </c>
      <c r="W2364">
        <v>5.19</v>
      </c>
      <c r="X2364">
        <v>10</v>
      </c>
      <c r="Y2364">
        <v>0.5</v>
      </c>
      <c r="Z2364">
        <v>0.28999999999999998</v>
      </c>
      <c r="AA2364">
        <v>30</v>
      </c>
      <c r="AB2364">
        <v>1.04</v>
      </c>
      <c r="AC2364">
        <v>385</v>
      </c>
      <c r="AD2364">
        <v>1</v>
      </c>
      <c r="AE2364">
        <v>0.65</v>
      </c>
      <c r="AF2364">
        <v>48</v>
      </c>
      <c r="AH2364">
        <v>16</v>
      </c>
      <c r="AI2364">
        <v>1</v>
      </c>
      <c r="AJ2364">
        <v>7</v>
      </c>
      <c r="AK2364">
        <v>18</v>
      </c>
      <c r="AL2364">
        <v>0.14000000000000001</v>
      </c>
      <c r="AN2364">
        <v>5</v>
      </c>
      <c r="AO2364">
        <v>89</v>
      </c>
      <c r="AP2364">
        <v>5</v>
      </c>
      <c r="AQ2364">
        <v>68</v>
      </c>
    </row>
    <row r="2365" spans="1:43" hidden="1" x14ac:dyDescent="0.25">
      <c r="A2365" t="s">
        <v>8302</v>
      </c>
      <c r="B2365" t="s">
        <v>8303</v>
      </c>
      <c r="C2365" s="1" t="str">
        <f t="shared" si="185"/>
        <v>21:0104</v>
      </c>
      <c r="D2365" s="1" t="str">
        <f t="shared" si="186"/>
        <v>21:0042</v>
      </c>
      <c r="E2365" t="s">
        <v>8304</v>
      </c>
      <c r="F2365" t="s">
        <v>8305</v>
      </c>
      <c r="H2365">
        <v>65.9103444</v>
      </c>
      <c r="I2365">
        <v>-111.6455112</v>
      </c>
      <c r="J2365" s="1" t="str">
        <f t="shared" si="187"/>
        <v>Till</v>
      </c>
      <c r="K2365" s="1" t="str">
        <f t="shared" si="188"/>
        <v>&lt;2 micron</v>
      </c>
      <c r="L2365">
        <v>0.2</v>
      </c>
      <c r="M2365">
        <v>4.22</v>
      </c>
      <c r="N2365">
        <v>40</v>
      </c>
      <c r="O2365">
        <v>80</v>
      </c>
      <c r="P2365">
        <v>1</v>
      </c>
      <c r="Q2365">
        <v>1</v>
      </c>
      <c r="R2365">
        <v>0.14000000000000001</v>
      </c>
      <c r="S2365">
        <v>0.25</v>
      </c>
      <c r="T2365">
        <v>14</v>
      </c>
      <c r="U2365">
        <v>89</v>
      </c>
      <c r="V2365">
        <v>60</v>
      </c>
      <c r="W2365">
        <v>5.43</v>
      </c>
      <c r="X2365">
        <v>10</v>
      </c>
      <c r="Y2365">
        <v>0.5</v>
      </c>
      <c r="Z2365">
        <v>0.22</v>
      </c>
      <c r="AA2365">
        <v>30</v>
      </c>
      <c r="AB2365">
        <v>0.85</v>
      </c>
      <c r="AC2365">
        <v>250</v>
      </c>
      <c r="AD2365">
        <v>2</v>
      </c>
      <c r="AE2365">
        <v>0.86</v>
      </c>
      <c r="AF2365">
        <v>34</v>
      </c>
      <c r="AH2365">
        <v>12</v>
      </c>
      <c r="AI2365">
        <v>1</v>
      </c>
      <c r="AJ2365">
        <v>7</v>
      </c>
      <c r="AK2365">
        <v>14</v>
      </c>
      <c r="AL2365">
        <v>0.14000000000000001</v>
      </c>
      <c r="AN2365">
        <v>5</v>
      </c>
      <c r="AO2365">
        <v>97</v>
      </c>
      <c r="AP2365">
        <v>5</v>
      </c>
      <c r="AQ2365">
        <v>52</v>
      </c>
    </row>
    <row r="2366" spans="1:43" hidden="1" x14ac:dyDescent="0.25">
      <c r="A2366" t="s">
        <v>8306</v>
      </c>
      <c r="B2366" t="s">
        <v>8307</v>
      </c>
      <c r="C2366" s="1" t="str">
        <f t="shared" si="185"/>
        <v>21:0104</v>
      </c>
      <c r="D2366" s="1" t="str">
        <f t="shared" si="186"/>
        <v>21:0042</v>
      </c>
      <c r="E2366" t="s">
        <v>8304</v>
      </c>
      <c r="F2366" t="s">
        <v>8308</v>
      </c>
      <c r="H2366">
        <v>65.9103444</v>
      </c>
      <c r="I2366">
        <v>-111.6455112</v>
      </c>
      <c r="J2366" s="1" t="str">
        <f t="shared" si="187"/>
        <v>Till</v>
      </c>
      <c r="K2366" s="1" t="str">
        <f t="shared" si="188"/>
        <v>&lt;2 micron</v>
      </c>
      <c r="L2366">
        <v>0.1</v>
      </c>
      <c r="M2366">
        <v>4.29</v>
      </c>
      <c r="N2366">
        <v>34</v>
      </c>
      <c r="O2366">
        <v>80</v>
      </c>
      <c r="P2366">
        <v>1</v>
      </c>
      <c r="Q2366">
        <v>1</v>
      </c>
      <c r="R2366">
        <v>0.14000000000000001</v>
      </c>
      <c r="S2366">
        <v>0.25</v>
      </c>
      <c r="T2366">
        <v>14</v>
      </c>
      <c r="U2366">
        <v>93</v>
      </c>
      <c r="V2366">
        <v>61</v>
      </c>
      <c r="W2366">
        <v>5.41</v>
      </c>
      <c r="X2366">
        <v>10</v>
      </c>
      <c r="Y2366">
        <v>0.5</v>
      </c>
      <c r="Z2366">
        <v>0.23</v>
      </c>
      <c r="AA2366">
        <v>40</v>
      </c>
      <c r="AB2366">
        <v>0.9</v>
      </c>
      <c r="AC2366">
        <v>255</v>
      </c>
      <c r="AD2366">
        <v>3</v>
      </c>
      <c r="AE2366">
        <v>0.77</v>
      </c>
      <c r="AF2366">
        <v>36</v>
      </c>
      <c r="AH2366">
        <v>12</v>
      </c>
      <c r="AI2366">
        <v>1</v>
      </c>
      <c r="AJ2366">
        <v>7</v>
      </c>
      <c r="AK2366">
        <v>17</v>
      </c>
      <c r="AL2366">
        <v>0.16</v>
      </c>
      <c r="AN2366">
        <v>5</v>
      </c>
      <c r="AO2366">
        <v>101</v>
      </c>
      <c r="AP2366">
        <v>5</v>
      </c>
      <c r="AQ2366">
        <v>54</v>
      </c>
    </row>
    <row r="2367" spans="1:43" hidden="1" x14ac:dyDescent="0.25">
      <c r="A2367" t="s">
        <v>8309</v>
      </c>
      <c r="B2367" t="s">
        <v>8310</v>
      </c>
      <c r="C2367" s="1" t="str">
        <f t="shared" si="185"/>
        <v>21:0104</v>
      </c>
      <c r="D2367" s="1" t="str">
        <f t="shared" si="186"/>
        <v>21:0042</v>
      </c>
      <c r="E2367" t="s">
        <v>8311</v>
      </c>
      <c r="F2367" t="s">
        <v>8312</v>
      </c>
      <c r="H2367">
        <v>65.875118499999999</v>
      </c>
      <c r="I2367">
        <v>-111.8003065</v>
      </c>
      <c r="J2367" s="1" t="str">
        <f t="shared" si="187"/>
        <v>Till</v>
      </c>
      <c r="K2367" s="1" t="str">
        <f t="shared" si="188"/>
        <v>&lt;2 micron</v>
      </c>
      <c r="L2367">
        <v>0.2</v>
      </c>
      <c r="M2367">
        <v>4.55</v>
      </c>
      <c r="N2367">
        <v>24</v>
      </c>
      <c r="O2367">
        <v>80</v>
      </c>
      <c r="P2367">
        <v>1</v>
      </c>
      <c r="Q2367">
        <v>1</v>
      </c>
      <c r="R2367">
        <v>0.14000000000000001</v>
      </c>
      <c r="S2367">
        <v>0.25</v>
      </c>
      <c r="T2367">
        <v>14</v>
      </c>
      <c r="U2367">
        <v>77</v>
      </c>
      <c r="V2367">
        <v>76</v>
      </c>
      <c r="W2367">
        <v>4.6500000000000004</v>
      </c>
      <c r="X2367">
        <v>10</v>
      </c>
      <c r="Y2367">
        <v>0.5</v>
      </c>
      <c r="Z2367">
        <v>0.28000000000000003</v>
      </c>
      <c r="AA2367">
        <v>30</v>
      </c>
      <c r="AB2367">
        <v>0.69</v>
      </c>
      <c r="AC2367">
        <v>240</v>
      </c>
      <c r="AD2367">
        <v>3</v>
      </c>
      <c r="AE2367">
        <v>0.74</v>
      </c>
      <c r="AF2367">
        <v>32</v>
      </c>
      <c r="AH2367">
        <v>14</v>
      </c>
      <c r="AI2367">
        <v>1</v>
      </c>
      <c r="AJ2367">
        <v>6</v>
      </c>
      <c r="AK2367">
        <v>15</v>
      </c>
      <c r="AL2367">
        <v>0.14000000000000001</v>
      </c>
      <c r="AN2367">
        <v>5</v>
      </c>
      <c r="AO2367">
        <v>72</v>
      </c>
      <c r="AP2367">
        <v>5</v>
      </c>
      <c r="AQ2367">
        <v>50</v>
      </c>
    </row>
    <row r="2368" spans="1:43" hidden="1" x14ac:dyDescent="0.25">
      <c r="A2368" t="s">
        <v>8313</v>
      </c>
      <c r="B2368" t="s">
        <v>8314</v>
      </c>
      <c r="C2368" s="1" t="str">
        <f t="shared" si="185"/>
        <v>21:0104</v>
      </c>
      <c r="D2368" s="1" t="str">
        <f t="shared" si="186"/>
        <v>21:0042</v>
      </c>
      <c r="E2368" t="s">
        <v>8315</v>
      </c>
      <c r="F2368" t="s">
        <v>8316</v>
      </c>
      <c r="H2368">
        <v>65.919954899999993</v>
      </c>
      <c r="I2368">
        <v>-111.9035836</v>
      </c>
      <c r="J2368" s="1" t="str">
        <f t="shared" si="187"/>
        <v>Till</v>
      </c>
      <c r="K2368" s="1" t="str">
        <f t="shared" si="188"/>
        <v>&lt;2 micron</v>
      </c>
      <c r="L2368">
        <v>0.2</v>
      </c>
      <c r="M2368">
        <v>3.12</v>
      </c>
      <c r="N2368">
        <v>42</v>
      </c>
      <c r="O2368">
        <v>60</v>
      </c>
      <c r="P2368">
        <v>0.5</v>
      </c>
      <c r="Q2368">
        <v>1</v>
      </c>
      <c r="R2368">
        <v>0.21</v>
      </c>
      <c r="S2368">
        <v>0.25</v>
      </c>
      <c r="T2368">
        <v>12</v>
      </c>
      <c r="U2368">
        <v>64</v>
      </c>
      <c r="V2368">
        <v>233</v>
      </c>
      <c r="W2368">
        <v>3.62</v>
      </c>
      <c r="X2368">
        <v>5</v>
      </c>
      <c r="Y2368">
        <v>0.5</v>
      </c>
      <c r="Z2368">
        <v>0.26</v>
      </c>
      <c r="AA2368">
        <v>30</v>
      </c>
      <c r="AB2368">
        <v>0.78</v>
      </c>
      <c r="AC2368">
        <v>245</v>
      </c>
      <c r="AD2368">
        <v>6</v>
      </c>
      <c r="AE2368">
        <v>0.69</v>
      </c>
      <c r="AF2368">
        <v>34</v>
      </c>
      <c r="AH2368">
        <v>10</v>
      </c>
      <c r="AI2368">
        <v>2</v>
      </c>
      <c r="AJ2368">
        <v>5</v>
      </c>
      <c r="AK2368">
        <v>14</v>
      </c>
      <c r="AL2368">
        <v>0.09</v>
      </c>
      <c r="AN2368">
        <v>5</v>
      </c>
      <c r="AO2368">
        <v>57</v>
      </c>
      <c r="AP2368">
        <v>5</v>
      </c>
      <c r="AQ2368">
        <v>74</v>
      </c>
    </row>
    <row r="2369" spans="1:43" hidden="1" x14ac:dyDescent="0.25">
      <c r="A2369" t="s">
        <v>8317</v>
      </c>
      <c r="B2369" t="s">
        <v>8318</v>
      </c>
      <c r="C2369" s="1" t="str">
        <f t="shared" si="185"/>
        <v>21:0104</v>
      </c>
      <c r="D2369" s="1" t="str">
        <f t="shared" si="186"/>
        <v>21:0042</v>
      </c>
      <c r="E2369" t="s">
        <v>8319</v>
      </c>
      <c r="F2369" t="s">
        <v>8320</v>
      </c>
      <c r="H2369">
        <v>65.958283699999996</v>
      </c>
      <c r="I2369">
        <v>-111.9758179</v>
      </c>
      <c r="J2369" s="1" t="str">
        <f t="shared" si="187"/>
        <v>Till</v>
      </c>
      <c r="K2369" s="1" t="str">
        <f t="shared" si="188"/>
        <v>&lt;2 micron</v>
      </c>
      <c r="L2369">
        <v>0.1</v>
      </c>
      <c r="M2369">
        <v>2.76</v>
      </c>
      <c r="N2369">
        <v>40</v>
      </c>
      <c r="O2369">
        <v>80</v>
      </c>
      <c r="P2369">
        <v>0.5</v>
      </c>
      <c r="Q2369">
        <v>1</v>
      </c>
      <c r="R2369">
        <v>0.32</v>
      </c>
      <c r="S2369">
        <v>0.25</v>
      </c>
      <c r="T2369">
        <v>23</v>
      </c>
      <c r="U2369">
        <v>61</v>
      </c>
      <c r="V2369">
        <v>105</v>
      </c>
      <c r="W2369">
        <v>3.31</v>
      </c>
      <c r="X2369">
        <v>5</v>
      </c>
      <c r="Y2369">
        <v>0.5</v>
      </c>
      <c r="Z2369">
        <v>0.35</v>
      </c>
      <c r="AA2369">
        <v>40</v>
      </c>
      <c r="AB2369">
        <v>0.99</v>
      </c>
      <c r="AC2369">
        <v>365</v>
      </c>
      <c r="AD2369">
        <v>1</v>
      </c>
      <c r="AE2369">
        <v>0.69</v>
      </c>
      <c r="AF2369">
        <v>49</v>
      </c>
      <c r="AH2369">
        <v>14</v>
      </c>
      <c r="AI2369">
        <v>1</v>
      </c>
      <c r="AJ2369">
        <v>6</v>
      </c>
      <c r="AK2369">
        <v>21</v>
      </c>
      <c r="AL2369">
        <v>7.0000000000000007E-2</v>
      </c>
      <c r="AN2369">
        <v>5</v>
      </c>
      <c r="AO2369">
        <v>52</v>
      </c>
      <c r="AP2369">
        <v>5</v>
      </c>
      <c r="AQ2369">
        <v>72</v>
      </c>
    </row>
    <row r="2370" spans="1:43" hidden="1" x14ac:dyDescent="0.25">
      <c r="A2370" t="s">
        <v>8321</v>
      </c>
      <c r="B2370" t="s">
        <v>8322</v>
      </c>
      <c r="C2370" s="1" t="str">
        <f t="shared" si="185"/>
        <v>21:0104</v>
      </c>
      <c r="D2370" s="1" t="str">
        <f t="shared" si="186"/>
        <v>21:0042</v>
      </c>
      <c r="E2370" t="s">
        <v>8323</v>
      </c>
      <c r="F2370" t="s">
        <v>8324</v>
      </c>
      <c r="H2370">
        <v>65.989664500000003</v>
      </c>
      <c r="I2370">
        <v>-111.87510279999999</v>
      </c>
      <c r="J2370" s="1" t="str">
        <f t="shared" si="187"/>
        <v>Till</v>
      </c>
      <c r="K2370" s="1" t="str">
        <f t="shared" si="188"/>
        <v>&lt;2 micron</v>
      </c>
      <c r="L2370">
        <v>0.2</v>
      </c>
      <c r="M2370">
        <v>3.99</v>
      </c>
      <c r="N2370">
        <v>26</v>
      </c>
      <c r="O2370">
        <v>50</v>
      </c>
      <c r="P2370">
        <v>1</v>
      </c>
      <c r="Q2370">
        <v>1</v>
      </c>
      <c r="R2370">
        <v>0.11</v>
      </c>
      <c r="S2370">
        <v>0.25</v>
      </c>
      <c r="T2370">
        <v>10</v>
      </c>
      <c r="U2370">
        <v>72</v>
      </c>
      <c r="V2370">
        <v>62</v>
      </c>
      <c r="W2370">
        <v>5</v>
      </c>
      <c r="X2370">
        <v>10</v>
      </c>
      <c r="Y2370">
        <v>0.5</v>
      </c>
      <c r="Z2370">
        <v>0.15</v>
      </c>
      <c r="AA2370">
        <v>40</v>
      </c>
      <c r="AB2370">
        <v>0.62</v>
      </c>
      <c r="AC2370">
        <v>205</v>
      </c>
      <c r="AD2370">
        <v>4</v>
      </c>
      <c r="AE2370">
        <v>0.93</v>
      </c>
      <c r="AF2370">
        <v>23</v>
      </c>
      <c r="AH2370">
        <v>12</v>
      </c>
      <c r="AI2370">
        <v>1</v>
      </c>
      <c r="AJ2370">
        <v>6</v>
      </c>
      <c r="AK2370">
        <v>13</v>
      </c>
      <c r="AL2370">
        <v>0.13</v>
      </c>
      <c r="AN2370">
        <v>5</v>
      </c>
      <c r="AO2370">
        <v>97</v>
      </c>
      <c r="AP2370">
        <v>5</v>
      </c>
      <c r="AQ2370">
        <v>40</v>
      </c>
    </row>
    <row r="2371" spans="1:43" hidden="1" x14ac:dyDescent="0.25">
      <c r="A2371" t="s">
        <v>8325</v>
      </c>
      <c r="B2371" t="s">
        <v>8326</v>
      </c>
      <c r="C2371" s="1" t="str">
        <f t="shared" si="185"/>
        <v>21:0104</v>
      </c>
      <c r="D2371" s="1" t="str">
        <f t="shared" si="186"/>
        <v>21:0042</v>
      </c>
      <c r="E2371" t="s">
        <v>8327</v>
      </c>
      <c r="F2371" t="s">
        <v>8328</v>
      </c>
      <c r="H2371">
        <v>65.953991700000003</v>
      </c>
      <c r="I2371">
        <v>-111.7672077</v>
      </c>
      <c r="J2371" s="1" t="str">
        <f t="shared" si="187"/>
        <v>Till</v>
      </c>
      <c r="K2371" s="1" t="str">
        <f t="shared" si="188"/>
        <v>&lt;2 micron</v>
      </c>
      <c r="L2371">
        <v>0.2</v>
      </c>
      <c r="M2371">
        <v>3.86</v>
      </c>
      <c r="N2371">
        <v>32</v>
      </c>
      <c r="O2371">
        <v>80</v>
      </c>
      <c r="P2371">
        <v>1</v>
      </c>
      <c r="Q2371">
        <v>1</v>
      </c>
      <c r="R2371">
        <v>0.12</v>
      </c>
      <c r="S2371">
        <v>0.25</v>
      </c>
      <c r="T2371">
        <v>12</v>
      </c>
      <c r="U2371">
        <v>74</v>
      </c>
      <c r="V2371">
        <v>66</v>
      </c>
      <c r="W2371">
        <v>5.0199999999999996</v>
      </c>
      <c r="X2371">
        <v>10</v>
      </c>
      <c r="Y2371">
        <v>0.5</v>
      </c>
      <c r="Z2371">
        <v>0.22</v>
      </c>
      <c r="AA2371">
        <v>30</v>
      </c>
      <c r="AB2371">
        <v>0.76</v>
      </c>
      <c r="AC2371">
        <v>235</v>
      </c>
      <c r="AD2371">
        <v>2</v>
      </c>
      <c r="AE2371">
        <v>1.24</v>
      </c>
      <c r="AF2371">
        <v>34</v>
      </c>
      <c r="AH2371">
        <v>14</v>
      </c>
      <c r="AI2371">
        <v>1</v>
      </c>
      <c r="AJ2371">
        <v>5</v>
      </c>
      <c r="AK2371">
        <v>13</v>
      </c>
      <c r="AL2371">
        <v>0.09</v>
      </c>
      <c r="AN2371">
        <v>5</v>
      </c>
      <c r="AO2371">
        <v>90</v>
      </c>
      <c r="AP2371">
        <v>5</v>
      </c>
      <c r="AQ2371">
        <v>54</v>
      </c>
    </row>
    <row r="2372" spans="1:43" hidden="1" x14ac:dyDescent="0.25">
      <c r="A2372" t="s">
        <v>8329</v>
      </c>
      <c r="B2372" t="s">
        <v>8330</v>
      </c>
      <c r="C2372" s="1" t="str">
        <f t="shared" si="185"/>
        <v>21:0104</v>
      </c>
      <c r="D2372" s="1" t="str">
        <f t="shared" si="186"/>
        <v>21:0042</v>
      </c>
      <c r="E2372" t="s">
        <v>8331</v>
      </c>
      <c r="F2372" t="s">
        <v>8332</v>
      </c>
      <c r="H2372">
        <v>65.952811400000002</v>
      </c>
      <c r="I2372">
        <v>-111.5912697</v>
      </c>
      <c r="J2372" s="1" t="str">
        <f t="shared" si="187"/>
        <v>Till</v>
      </c>
      <c r="K2372" s="1" t="str">
        <f t="shared" si="188"/>
        <v>&lt;2 micron</v>
      </c>
      <c r="L2372">
        <v>0.2</v>
      </c>
      <c r="M2372">
        <v>4.1100000000000003</v>
      </c>
      <c r="N2372">
        <v>36</v>
      </c>
      <c r="O2372">
        <v>80</v>
      </c>
      <c r="P2372">
        <v>1</v>
      </c>
      <c r="Q2372">
        <v>1</v>
      </c>
      <c r="R2372">
        <v>0.17</v>
      </c>
      <c r="S2372">
        <v>0.25</v>
      </c>
      <c r="T2372">
        <v>16</v>
      </c>
      <c r="U2372">
        <v>88</v>
      </c>
      <c r="V2372">
        <v>57</v>
      </c>
      <c r="W2372">
        <v>5.1100000000000003</v>
      </c>
      <c r="X2372">
        <v>10</v>
      </c>
      <c r="Y2372">
        <v>0.5</v>
      </c>
      <c r="Z2372">
        <v>0.28999999999999998</v>
      </c>
      <c r="AA2372">
        <v>30</v>
      </c>
      <c r="AB2372">
        <v>1.03</v>
      </c>
      <c r="AC2372">
        <v>310</v>
      </c>
      <c r="AD2372">
        <v>3</v>
      </c>
      <c r="AE2372">
        <v>0.74</v>
      </c>
      <c r="AF2372">
        <v>43</v>
      </c>
      <c r="AH2372">
        <v>10</v>
      </c>
      <c r="AI2372">
        <v>1</v>
      </c>
      <c r="AJ2372">
        <v>7</v>
      </c>
      <c r="AK2372">
        <v>14</v>
      </c>
      <c r="AL2372">
        <v>0.17</v>
      </c>
      <c r="AN2372">
        <v>5</v>
      </c>
      <c r="AO2372">
        <v>92</v>
      </c>
      <c r="AP2372">
        <v>5</v>
      </c>
      <c r="AQ2372">
        <v>66</v>
      </c>
    </row>
    <row r="2373" spans="1:43" hidden="1" x14ac:dyDescent="0.25">
      <c r="A2373" t="s">
        <v>8333</v>
      </c>
      <c r="B2373" t="s">
        <v>8334</v>
      </c>
      <c r="C2373" s="1" t="str">
        <f t="shared" si="185"/>
        <v>21:0104</v>
      </c>
      <c r="D2373" s="1" t="str">
        <f t="shared" si="186"/>
        <v>21:0042</v>
      </c>
      <c r="E2373" t="s">
        <v>8335</v>
      </c>
      <c r="F2373" t="s">
        <v>8336</v>
      </c>
      <c r="H2373">
        <v>65.992816399999995</v>
      </c>
      <c r="I2373">
        <v>-111.65164849999999</v>
      </c>
      <c r="J2373" s="1" t="str">
        <f t="shared" si="187"/>
        <v>Till</v>
      </c>
      <c r="K2373" s="1" t="str">
        <f t="shared" si="188"/>
        <v>&lt;2 micron</v>
      </c>
      <c r="L2373">
        <v>0.1</v>
      </c>
      <c r="M2373">
        <v>4.55</v>
      </c>
      <c r="N2373">
        <v>38</v>
      </c>
      <c r="O2373">
        <v>140</v>
      </c>
      <c r="P2373">
        <v>1.5</v>
      </c>
      <c r="Q2373">
        <v>1</v>
      </c>
      <c r="R2373">
        <v>0.15</v>
      </c>
      <c r="S2373">
        <v>0.25</v>
      </c>
      <c r="T2373">
        <v>32</v>
      </c>
      <c r="U2373">
        <v>104</v>
      </c>
      <c r="V2373">
        <v>104</v>
      </c>
      <c r="W2373">
        <v>6.01</v>
      </c>
      <c r="X2373">
        <v>10</v>
      </c>
      <c r="Y2373">
        <v>0.5</v>
      </c>
      <c r="Z2373">
        <v>0.59</v>
      </c>
      <c r="AA2373">
        <v>30</v>
      </c>
      <c r="AB2373">
        <v>1.43</v>
      </c>
      <c r="AC2373">
        <v>740</v>
      </c>
      <c r="AD2373">
        <v>3</v>
      </c>
      <c r="AE2373">
        <v>0.69</v>
      </c>
      <c r="AF2373">
        <v>55</v>
      </c>
      <c r="AH2373">
        <v>16</v>
      </c>
      <c r="AI2373">
        <v>1</v>
      </c>
      <c r="AJ2373">
        <v>9</v>
      </c>
      <c r="AK2373">
        <v>15</v>
      </c>
      <c r="AL2373">
        <v>0.16</v>
      </c>
      <c r="AN2373">
        <v>10</v>
      </c>
      <c r="AO2373">
        <v>114</v>
      </c>
      <c r="AP2373">
        <v>5</v>
      </c>
      <c r="AQ2373">
        <v>116</v>
      </c>
    </row>
    <row r="2374" spans="1:43" hidden="1" x14ac:dyDescent="0.25">
      <c r="A2374" t="s">
        <v>8337</v>
      </c>
      <c r="B2374" t="s">
        <v>8338</v>
      </c>
      <c r="C2374" s="1" t="str">
        <f t="shared" si="185"/>
        <v>21:0104</v>
      </c>
      <c r="D2374" s="1" t="str">
        <f t="shared" si="186"/>
        <v>21:0042</v>
      </c>
      <c r="E2374" t="s">
        <v>8339</v>
      </c>
      <c r="F2374" t="s">
        <v>8340</v>
      </c>
      <c r="H2374">
        <v>65.523266500000005</v>
      </c>
      <c r="I2374">
        <v>-110.90292100000001</v>
      </c>
      <c r="J2374" s="1" t="str">
        <f t="shared" si="187"/>
        <v>Till</v>
      </c>
      <c r="K2374" s="1" t="str">
        <f t="shared" si="188"/>
        <v>&lt;2 micron</v>
      </c>
      <c r="L2374">
        <v>0.1</v>
      </c>
      <c r="M2374">
        <v>3.99</v>
      </c>
      <c r="N2374">
        <v>28</v>
      </c>
      <c r="O2374">
        <v>90</v>
      </c>
      <c r="P2374">
        <v>1</v>
      </c>
      <c r="Q2374">
        <v>1</v>
      </c>
      <c r="R2374">
        <v>0.18</v>
      </c>
      <c r="S2374">
        <v>0.25</v>
      </c>
      <c r="T2374">
        <v>16</v>
      </c>
      <c r="U2374">
        <v>90</v>
      </c>
      <c r="V2374">
        <v>104</v>
      </c>
      <c r="W2374">
        <v>5.0199999999999996</v>
      </c>
      <c r="X2374">
        <v>10</v>
      </c>
      <c r="Y2374">
        <v>0.5</v>
      </c>
      <c r="Z2374">
        <v>0.28000000000000003</v>
      </c>
      <c r="AA2374">
        <v>40</v>
      </c>
      <c r="AB2374">
        <v>0.89</v>
      </c>
      <c r="AC2374">
        <v>275</v>
      </c>
      <c r="AD2374">
        <v>2</v>
      </c>
      <c r="AE2374">
        <v>0.86</v>
      </c>
      <c r="AF2374">
        <v>41</v>
      </c>
      <c r="AH2374">
        <v>10</v>
      </c>
      <c r="AI2374">
        <v>1</v>
      </c>
      <c r="AJ2374">
        <v>8</v>
      </c>
      <c r="AK2374">
        <v>15</v>
      </c>
      <c r="AL2374">
        <v>0.14000000000000001</v>
      </c>
      <c r="AN2374">
        <v>5</v>
      </c>
      <c r="AO2374">
        <v>86</v>
      </c>
      <c r="AP2374">
        <v>5</v>
      </c>
      <c r="AQ2374">
        <v>56</v>
      </c>
    </row>
    <row r="2375" spans="1:43" hidden="1" x14ac:dyDescent="0.25">
      <c r="A2375" t="s">
        <v>8341</v>
      </c>
      <c r="B2375" t="s">
        <v>8342</v>
      </c>
      <c r="C2375" s="1" t="str">
        <f t="shared" si="185"/>
        <v>21:0104</v>
      </c>
      <c r="D2375" s="1" t="str">
        <f t="shared" si="186"/>
        <v>21:0042</v>
      </c>
      <c r="E2375" t="s">
        <v>8343</v>
      </c>
      <c r="F2375" t="s">
        <v>8344</v>
      </c>
      <c r="H2375">
        <v>65.521854399999995</v>
      </c>
      <c r="I2375">
        <v>-110.66745179999999</v>
      </c>
      <c r="J2375" s="1" t="str">
        <f t="shared" si="187"/>
        <v>Till</v>
      </c>
      <c r="K2375" s="1" t="str">
        <f t="shared" si="188"/>
        <v>&lt;2 micron</v>
      </c>
      <c r="L2375">
        <v>0.1</v>
      </c>
      <c r="M2375">
        <v>2.7</v>
      </c>
      <c r="N2375">
        <v>26</v>
      </c>
      <c r="O2375">
        <v>80</v>
      </c>
      <c r="P2375">
        <v>0.5</v>
      </c>
      <c r="Q2375">
        <v>1</v>
      </c>
      <c r="R2375">
        <v>0.24</v>
      </c>
      <c r="S2375">
        <v>0.25</v>
      </c>
      <c r="T2375">
        <v>18</v>
      </c>
      <c r="U2375">
        <v>70</v>
      </c>
      <c r="V2375">
        <v>114</v>
      </c>
      <c r="W2375">
        <v>3.59</v>
      </c>
      <c r="X2375">
        <v>5</v>
      </c>
      <c r="Y2375">
        <v>0.5</v>
      </c>
      <c r="Z2375">
        <v>0.3</v>
      </c>
      <c r="AA2375">
        <v>40</v>
      </c>
      <c r="AB2375">
        <v>0.82</v>
      </c>
      <c r="AC2375">
        <v>280</v>
      </c>
      <c r="AD2375">
        <v>2</v>
      </c>
      <c r="AE2375">
        <v>1.06</v>
      </c>
      <c r="AF2375">
        <v>45</v>
      </c>
      <c r="AH2375">
        <v>6</v>
      </c>
      <c r="AI2375">
        <v>2</v>
      </c>
      <c r="AJ2375">
        <v>7</v>
      </c>
      <c r="AK2375">
        <v>18</v>
      </c>
      <c r="AL2375">
        <v>7.0000000000000007E-2</v>
      </c>
      <c r="AN2375">
        <v>5</v>
      </c>
      <c r="AO2375">
        <v>63</v>
      </c>
      <c r="AP2375">
        <v>5</v>
      </c>
      <c r="AQ2375">
        <v>56</v>
      </c>
    </row>
    <row r="2376" spans="1:43" hidden="1" x14ac:dyDescent="0.25">
      <c r="A2376" t="s">
        <v>8345</v>
      </c>
      <c r="B2376" t="s">
        <v>8346</v>
      </c>
      <c r="C2376" s="1" t="str">
        <f t="shared" si="185"/>
        <v>21:0104</v>
      </c>
      <c r="D2376" s="1" t="str">
        <f t="shared" si="186"/>
        <v>21:0042</v>
      </c>
      <c r="E2376" t="s">
        <v>8347</v>
      </c>
      <c r="F2376" t="s">
        <v>8348</v>
      </c>
      <c r="H2376">
        <v>65.526865999999998</v>
      </c>
      <c r="I2376">
        <v>-110.5574908</v>
      </c>
      <c r="J2376" s="1" t="str">
        <f t="shared" si="187"/>
        <v>Till</v>
      </c>
      <c r="K2376" s="1" t="str">
        <f t="shared" si="188"/>
        <v>&lt;2 micron</v>
      </c>
      <c r="L2376">
        <v>0.2</v>
      </c>
      <c r="M2376">
        <v>4.3600000000000003</v>
      </c>
      <c r="N2376">
        <v>44</v>
      </c>
      <c r="O2376">
        <v>60</v>
      </c>
      <c r="P2376">
        <v>0.5</v>
      </c>
      <c r="Q2376">
        <v>1</v>
      </c>
      <c r="R2376">
        <v>0.05</v>
      </c>
      <c r="S2376">
        <v>0.25</v>
      </c>
      <c r="T2376">
        <v>6</v>
      </c>
      <c r="U2376">
        <v>80</v>
      </c>
      <c r="V2376">
        <v>56</v>
      </c>
      <c r="W2376">
        <v>4.83</v>
      </c>
      <c r="X2376">
        <v>5</v>
      </c>
      <c r="Y2376">
        <v>0.5</v>
      </c>
      <c r="Z2376">
        <v>0.15</v>
      </c>
      <c r="AA2376">
        <v>10</v>
      </c>
      <c r="AB2376">
        <v>0.31</v>
      </c>
      <c r="AC2376">
        <v>110</v>
      </c>
      <c r="AD2376">
        <v>4</v>
      </c>
      <c r="AE2376">
        <v>1.1000000000000001</v>
      </c>
      <c r="AF2376">
        <v>15</v>
      </c>
      <c r="AH2376">
        <v>6</v>
      </c>
      <c r="AI2376">
        <v>2</v>
      </c>
      <c r="AJ2376">
        <v>5</v>
      </c>
      <c r="AK2376">
        <v>12</v>
      </c>
      <c r="AL2376">
        <v>0.1</v>
      </c>
      <c r="AN2376">
        <v>5</v>
      </c>
      <c r="AO2376">
        <v>67</v>
      </c>
      <c r="AP2376">
        <v>5</v>
      </c>
      <c r="AQ2376">
        <v>24</v>
      </c>
    </row>
    <row r="2377" spans="1:43" hidden="1" x14ac:dyDescent="0.25">
      <c r="A2377" t="s">
        <v>8349</v>
      </c>
      <c r="B2377" t="s">
        <v>8350</v>
      </c>
      <c r="C2377" s="1" t="str">
        <f t="shared" si="185"/>
        <v>21:0104</v>
      </c>
      <c r="D2377" s="1" t="str">
        <f t="shared" si="186"/>
        <v>21:0042</v>
      </c>
      <c r="E2377" t="s">
        <v>8347</v>
      </c>
      <c r="F2377" t="s">
        <v>8351</v>
      </c>
      <c r="H2377">
        <v>65.526865999999998</v>
      </c>
      <c r="I2377">
        <v>-110.5574908</v>
      </c>
      <c r="J2377" s="1" t="str">
        <f t="shared" si="187"/>
        <v>Till</v>
      </c>
      <c r="K2377" s="1" t="str">
        <f t="shared" si="188"/>
        <v>&lt;2 micron</v>
      </c>
      <c r="L2377">
        <v>0.2</v>
      </c>
      <c r="M2377">
        <v>4.33</v>
      </c>
      <c r="N2377">
        <v>42</v>
      </c>
      <c r="O2377">
        <v>50</v>
      </c>
      <c r="P2377">
        <v>0.5</v>
      </c>
      <c r="Q2377">
        <v>1</v>
      </c>
      <c r="R2377">
        <v>0.05</v>
      </c>
      <c r="S2377">
        <v>0.25</v>
      </c>
      <c r="T2377">
        <v>6</v>
      </c>
      <c r="U2377">
        <v>83</v>
      </c>
      <c r="V2377">
        <v>57</v>
      </c>
      <c r="W2377">
        <v>4.76</v>
      </c>
      <c r="X2377">
        <v>5</v>
      </c>
      <c r="Y2377">
        <v>0.5</v>
      </c>
      <c r="Z2377">
        <v>0.14000000000000001</v>
      </c>
      <c r="AA2377">
        <v>10</v>
      </c>
      <c r="AB2377">
        <v>0.34</v>
      </c>
      <c r="AC2377">
        <v>115</v>
      </c>
      <c r="AD2377">
        <v>4</v>
      </c>
      <c r="AE2377">
        <v>0.91</v>
      </c>
      <c r="AF2377">
        <v>17</v>
      </c>
      <c r="AH2377">
        <v>8</v>
      </c>
      <c r="AI2377">
        <v>1</v>
      </c>
      <c r="AJ2377">
        <v>5</v>
      </c>
      <c r="AK2377">
        <v>13</v>
      </c>
      <c r="AL2377">
        <v>0.11</v>
      </c>
      <c r="AN2377">
        <v>5</v>
      </c>
      <c r="AO2377">
        <v>67</v>
      </c>
      <c r="AP2377">
        <v>5</v>
      </c>
      <c r="AQ2377">
        <v>26</v>
      </c>
    </row>
    <row r="2378" spans="1:43" hidden="1" x14ac:dyDescent="0.25">
      <c r="A2378" t="s">
        <v>8352</v>
      </c>
      <c r="B2378" t="s">
        <v>8353</v>
      </c>
      <c r="C2378" s="1" t="str">
        <f t="shared" si="185"/>
        <v>21:0104</v>
      </c>
      <c r="D2378" s="1" t="str">
        <f t="shared" si="186"/>
        <v>21:0042</v>
      </c>
      <c r="E2378" t="s">
        <v>8354</v>
      </c>
      <c r="F2378" t="s">
        <v>8355</v>
      </c>
      <c r="H2378">
        <v>65.557753599999998</v>
      </c>
      <c r="I2378">
        <v>-110.6936343</v>
      </c>
      <c r="J2378" s="1" t="str">
        <f t="shared" si="187"/>
        <v>Till</v>
      </c>
      <c r="K2378" s="1" t="str">
        <f t="shared" si="188"/>
        <v>&lt;2 micron</v>
      </c>
      <c r="L2378">
        <v>0.1</v>
      </c>
      <c r="M2378">
        <v>4.42</v>
      </c>
      <c r="N2378">
        <v>32</v>
      </c>
      <c r="O2378">
        <v>110</v>
      </c>
      <c r="P2378">
        <v>1</v>
      </c>
      <c r="Q2378">
        <v>1</v>
      </c>
      <c r="R2378">
        <v>0.22</v>
      </c>
      <c r="S2378">
        <v>0.25</v>
      </c>
      <c r="T2378">
        <v>20</v>
      </c>
      <c r="U2378">
        <v>94</v>
      </c>
      <c r="V2378">
        <v>105</v>
      </c>
      <c r="W2378">
        <v>4.58</v>
      </c>
      <c r="X2378">
        <v>10</v>
      </c>
      <c r="Y2378">
        <v>0.5</v>
      </c>
      <c r="Z2378">
        <v>0.39</v>
      </c>
      <c r="AA2378">
        <v>40</v>
      </c>
      <c r="AB2378">
        <v>1.08</v>
      </c>
      <c r="AC2378">
        <v>315</v>
      </c>
      <c r="AD2378">
        <v>3</v>
      </c>
      <c r="AE2378">
        <v>0.9</v>
      </c>
      <c r="AF2378">
        <v>51</v>
      </c>
      <c r="AH2378">
        <v>6</v>
      </c>
      <c r="AI2378">
        <v>2</v>
      </c>
      <c r="AJ2378">
        <v>8</v>
      </c>
      <c r="AK2378">
        <v>17</v>
      </c>
      <c r="AL2378">
        <v>0.12</v>
      </c>
      <c r="AN2378">
        <v>5</v>
      </c>
      <c r="AO2378">
        <v>82</v>
      </c>
      <c r="AP2378">
        <v>5</v>
      </c>
      <c r="AQ2378">
        <v>64</v>
      </c>
    </row>
    <row r="2379" spans="1:43" hidden="1" x14ac:dyDescent="0.25">
      <c r="A2379" t="s">
        <v>8356</v>
      </c>
      <c r="B2379" t="s">
        <v>8357</v>
      </c>
      <c r="C2379" s="1" t="str">
        <f t="shared" si="185"/>
        <v>21:0104</v>
      </c>
      <c r="D2379" s="1" t="str">
        <f t="shared" si="186"/>
        <v>21:0042</v>
      </c>
      <c r="E2379" t="s">
        <v>8358</v>
      </c>
      <c r="F2379" t="s">
        <v>8359</v>
      </c>
      <c r="H2379">
        <v>65.574556200000004</v>
      </c>
      <c r="I2379">
        <v>-110.8206553</v>
      </c>
      <c r="J2379" s="1" t="str">
        <f t="shared" si="187"/>
        <v>Till</v>
      </c>
      <c r="K2379" s="1" t="str">
        <f t="shared" si="188"/>
        <v>&lt;2 micron</v>
      </c>
      <c r="L2379">
        <v>0.1</v>
      </c>
      <c r="M2379">
        <v>2.31</v>
      </c>
      <c r="N2379">
        <v>18</v>
      </c>
      <c r="O2379">
        <v>90</v>
      </c>
      <c r="P2379">
        <v>0.25</v>
      </c>
      <c r="Q2379">
        <v>1</v>
      </c>
      <c r="R2379">
        <v>0.27</v>
      </c>
      <c r="S2379">
        <v>0.25</v>
      </c>
      <c r="T2379">
        <v>15</v>
      </c>
      <c r="U2379">
        <v>65</v>
      </c>
      <c r="V2379">
        <v>57</v>
      </c>
      <c r="W2379">
        <v>2.85</v>
      </c>
      <c r="X2379">
        <v>5</v>
      </c>
      <c r="Y2379">
        <v>0.5</v>
      </c>
      <c r="Z2379">
        <v>0.39</v>
      </c>
      <c r="AA2379">
        <v>20</v>
      </c>
      <c r="AB2379">
        <v>0.9</v>
      </c>
      <c r="AC2379">
        <v>280</v>
      </c>
      <c r="AD2379">
        <v>1</v>
      </c>
      <c r="AE2379">
        <v>0.36</v>
      </c>
      <c r="AF2379">
        <v>39</v>
      </c>
      <c r="AH2379">
        <v>6</v>
      </c>
      <c r="AI2379">
        <v>2</v>
      </c>
      <c r="AJ2379">
        <v>6</v>
      </c>
      <c r="AK2379">
        <v>15</v>
      </c>
      <c r="AL2379">
        <v>0.08</v>
      </c>
      <c r="AN2379">
        <v>5</v>
      </c>
      <c r="AO2379">
        <v>54</v>
      </c>
      <c r="AP2379">
        <v>5</v>
      </c>
      <c r="AQ2379">
        <v>58</v>
      </c>
    </row>
    <row r="2380" spans="1:43" hidden="1" x14ac:dyDescent="0.25">
      <c r="A2380" t="s">
        <v>8360</v>
      </c>
      <c r="B2380" t="s">
        <v>8361</v>
      </c>
      <c r="C2380" s="1" t="str">
        <f t="shared" si="185"/>
        <v>21:0104</v>
      </c>
      <c r="D2380" s="1" t="str">
        <f t="shared" si="186"/>
        <v>21:0042</v>
      </c>
      <c r="E2380" t="s">
        <v>8362</v>
      </c>
      <c r="F2380" t="s">
        <v>8363</v>
      </c>
      <c r="H2380">
        <v>65.595382999999998</v>
      </c>
      <c r="I2380">
        <v>-110.9563344</v>
      </c>
      <c r="J2380" s="1" t="str">
        <f t="shared" si="187"/>
        <v>Till</v>
      </c>
      <c r="K2380" s="1" t="str">
        <f t="shared" si="188"/>
        <v>&lt;2 micron</v>
      </c>
      <c r="L2380">
        <v>0.1</v>
      </c>
      <c r="M2380">
        <v>3.83</v>
      </c>
      <c r="N2380">
        <v>32</v>
      </c>
      <c r="O2380">
        <v>130</v>
      </c>
      <c r="P2380">
        <v>1</v>
      </c>
      <c r="Q2380">
        <v>1</v>
      </c>
      <c r="R2380">
        <v>0.22</v>
      </c>
      <c r="S2380">
        <v>0.25</v>
      </c>
      <c r="T2380">
        <v>37</v>
      </c>
      <c r="U2380">
        <v>90</v>
      </c>
      <c r="V2380">
        <v>91</v>
      </c>
      <c r="W2380">
        <v>4.3099999999999996</v>
      </c>
      <c r="X2380">
        <v>5</v>
      </c>
      <c r="Y2380">
        <v>0.5</v>
      </c>
      <c r="Z2380">
        <v>0.49</v>
      </c>
      <c r="AA2380">
        <v>20</v>
      </c>
      <c r="AB2380">
        <v>1.1399999999999999</v>
      </c>
      <c r="AC2380">
        <v>545</v>
      </c>
      <c r="AD2380">
        <v>1</v>
      </c>
      <c r="AE2380">
        <v>0.86</v>
      </c>
      <c r="AF2380">
        <v>63</v>
      </c>
      <c r="AH2380">
        <v>10</v>
      </c>
      <c r="AI2380">
        <v>2</v>
      </c>
      <c r="AJ2380">
        <v>7</v>
      </c>
      <c r="AK2380">
        <v>14</v>
      </c>
      <c r="AL2380">
        <v>0.1</v>
      </c>
      <c r="AN2380">
        <v>5</v>
      </c>
      <c r="AO2380">
        <v>76</v>
      </c>
      <c r="AP2380">
        <v>5</v>
      </c>
      <c r="AQ2380">
        <v>76</v>
      </c>
    </row>
    <row r="2381" spans="1:43" hidden="1" x14ac:dyDescent="0.25">
      <c r="A2381" t="s">
        <v>8364</v>
      </c>
      <c r="B2381" t="s">
        <v>8365</v>
      </c>
      <c r="C2381" s="1" t="str">
        <f t="shared" si="185"/>
        <v>21:0104</v>
      </c>
      <c r="D2381" s="1" t="str">
        <f t="shared" si="186"/>
        <v>21:0042</v>
      </c>
      <c r="E2381" t="s">
        <v>8366</v>
      </c>
      <c r="F2381" t="s">
        <v>8367</v>
      </c>
      <c r="H2381">
        <v>65.609784099999999</v>
      </c>
      <c r="I2381">
        <v>-110.8311549</v>
      </c>
      <c r="J2381" s="1" t="str">
        <f t="shared" si="187"/>
        <v>Till</v>
      </c>
      <c r="K2381" s="1" t="str">
        <f t="shared" si="188"/>
        <v>&lt;2 micron</v>
      </c>
      <c r="L2381">
        <v>0.2</v>
      </c>
      <c r="M2381">
        <v>4</v>
      </c>
      <c r="N2381">
        <v>22</v>
      </c>
      <c r="O2381">
        <v>60</v>
      </c>
      <c r="P2381">
        <v>0.5</v>
      </c>
      <c r="Q2381">
        <v>1</v>
      </c>
      <c r="R2381">
        <v>0.09</v>
      </c>
      <c r="S2381">
        <v>0.25</v>
      </c>
      <c r="T2381">
        <v>7</v>
      </c>
      <c r="U2381">
        <v>78</v>
      </c>
      <c r="V2381">
        <v>69</v>
      </c>
      <c r="W2381">
        <v>3.99</v>
      </c>
      <c r="X2381">
        <v>5</v>
      </c>
      <c r="Y2381">
        <v>0.5</v>
      </c>
      <c r="Z2381">
        <v>0.18</v>
      </c>
      <c r="AA2381">
        <v>10</v>
      </c>
      <c r="AB2381">
        <v>0.51</v>
      </c>
      <c r="AC2381">
        <v>130</v>
      </c>
      <c r="AD2381">
        <v>3</v>
      </c>
      <c r="AE2381">
        <v>1.05</v>
      </c>
      <c r="AF2381">
        <v>22</v>
      </c>
      <c r="AH2381">
        <v>2</v>
      </c>
      <c r="AI2381">
        <v>1</v>
      </c>
      <c r="AJ2381">
        <v>5</v>
      </c>
      <c r="AK2381">
        <v>8</v>
      </c>
      <c r="AL2381">
        <v>7.0000000000000007E-2</v>
      </c>
      <c r="AN2381">
        <v>5</v>
      </c>
      <c r="AO2381">
        <v>59</v>
      </c>
      <c r="AP2381">
        <v>5</v>
      </c>
      <c r="AQ2381">
        <v>30</v>
      </c>
    </row>
    <row r="2382" spans="1:43" hidden="1" x14ac:dyDescent="0.25">
      <c r="A2382" t="s">
        <v>8368</v>
      </c>
      <c r="B2382" t="s">
        <v>8369</v>
      </c>
      <c r="C2382" s="1" t="str">
        <f t="shared" si="185"/>
        <v>21:0104</v>
      </c>
      <c r="D2382" s="1" t="str">
        <f t="shared" si="186"/>
        <v>21:0042</v>
      </c>
      <c r="E2382" t="s">
        <v>8370</v>
      </c>
      <c r="F2382" t="s">
        <v>8371</v>
      </c>
      <c r="H2382">
        <v>65.580775299999999</v>
      </c>
      <c r="I2382">
        <v>-110.6364588</v>
      </c>
      <c r="J2382" s="1" t="str">
        <f t="shared" si="187"/>
        <v>Till</v>
      </c>
      <c r="K2382" s="1" t="str">
        <f t="shared" si="188"/>
        <v>&lt;2 micron</v>
      </c>
      <c r="L2382">
        <v>0.1</v>
      </c>
      <c r="M2382">
        <v>3.8</v>
      </c>
      <c r="N2382">
        <v>74</v>
      </c>
      <c r="O2382">
        <v>120</v>
      </c>
      <c r="P2382">
        <v>1</v>
      </c>
      <c r="Q2382">
        <v>1</v>
      </c>
      <c r="R2382">
        <v>0.18</v>
      </c>
      <c r="S2382">
        <v>0.25</v>
      </c>
      <c r="T2382">
        <v>46</v>
      </c>
      <c r="U2382">
        <v>88</v>
      </c>
      <c r="V2382">
        <v>82</v>
      </c>
      <c r="W2382">
        <v>4.1399999999999997</v>
      </c>
      <c r="X2382">
        <v>5</v>
      </c>
      <c r="Y2382">
        <v>0.5</v>
      </c>
      <c r="Z2382">
        <v>0.46</v>
      </c>
      <c r="AA2382">
        <v>20</v>
      </c>
      <c r="AB2382">
        <v>1.07</v>
      </c>
      <c r="AC2382">
        <v>690</v>
      </c>
      <c r="AD2382">
        <v>3</v>
      </c>
      <c r="AE2382">
        <v>0.61</v>
      </c>
      <c r="AF2382">
        <v>69</v>
      </c>
      <c r="AH2382">
        <v>8</v>
      </c>
      <c r="AI2382">
        <v>2</v>
      </c>
      <c r="AJ2382">
        <v>7</v>
      </c>
      <c r="AK2382">
        <v>12</v>
      </c>
      <c r="AL2382">
        <v>0.12</v>
      </c>
      <c r="AN2382">
        <v>5</v>
      </c>
      <c r="AO2382">
        <v>71</v>
      </c>
      <c r="AP2382">
        <v>5</v>
      </c>
      <c r="AQ2382">
        <v>70</v>
      </c>
    </row>
    <row r="2383" spans="1:43" hidden="1" x14ac:dyDescent="0.25">
      <c r="A2383" t="s">
        <v>8372</v>
      </c>
      <c r="B2383" t="s">
        <v>8373</v>
      </c>
      <c r="C2383" s="1" t="str">
        <f t="shared" si="185"/>
        <v>21:0104</v>
      </c>
      <c r="D2383" s="1" t="str">
        <f t="shared" si="186"/>
        <v>21:0042</v>
      </c>
      <c r="E2383" t="s">
        <v>8374</v>
      </c>
      <c r="F2383" t="s">
        <v>8375</v>
      </c>
      <c r="H2383">
        <v>65.605381899999998</v>
      </c>
      <c r="I2383">
        <v>-110.6867809</v>
      </c>
      <c r="J2383" s="1" t="str">
        <f t="shared" si="187"/>
        <v>Till</v>
      </c>
      <c r="K2383" s="1" t="str">
        <f t="shared" si="188"/>
        <v>&lt;2 micron</v>
      </c>
      <c r="L2383">
        <v>0.1</v>
      </c>
      <c r="M2383">
        <v>3.43</v>
      </c>
      <c r="N2383">
        <v>38</v>
      </c>
      <c r="O2383">
        <v>100</v>
      </c>
      <c r="P2383">
        <v>1</v>
      </c>
      <c r="Q2383">
        <v>1</v>
      </c>
      <c r="R2383">
        <v>0.18</v>
      </c>
      <c r="S2383">
        <v>0.25</v>
      </c>
      <c r="T2383">
        <v>14</v>
      </c>
      <c r="U2383">
        <v>120</v>
      </c>
      <c r="V2383">
        <v>76</v>
      </c>
      <c r="W2383">
        <v>4.17</v>
      </c>
      <c r="X2383">
        <v>10</v>
      </c>
      <c r="Y2383">
        <v>0.5</v>
      </c>
      <c r="Z2383">
        <v>0.37</v>
      </c>
      <c r="AA2383">
        <v>30</v>
      </c>
      <c r="AB2383">
        <v>1.07</v>
      </c>
      <c r="AC2383">
        <v>230</v>
      </c>
      <c r="AD2383">
        <v>3</v>
      </c>
      <c r="AE2383">
        <v>0.75</v>
      </c>
      <c r="AF2383">
        <v>44</v>
      </c>
      <c r="AH2383">
        <v>6</v>
      </c>
      <c r="AI2383">
        <v>1</v>
      </c>
      <c r="AJ2383">
        <v>7</v>
      </c>
      <c r="AK2383">
        <v>13</v>
      </c>
      <c r="AL2383">
        <v>0.1</v>
      </c>
      <c r="AN2383">
        <v>5</v>
      </c>
      <c r="AO2383">
        <v>115</v>
      </c>
      <c r="AP2383">
        <v>5</v>
      </c>
      <c r="AQ2383">
        <v>68</v>
      </c>
    </row>
    <row r="2384" spans="1:43" hidden="1" x14ac:dyDescent="0.25">
      <c r="A2384" t="s">
        <v>8376</v>
      </c>
      <c r="B2384" t="s">
        <v>8377</v>
      </c>
      <c r="C2384" s="1" t="str">
        <f t="shared" si="185"/>
        <v>21:0104</v>
      </c>
      <c r="D2384" s="1" t="str">
        <f t="shared" si="186"/>
        <v>21:0042</v>
      </c>
      <c r="E2384" t="s">
        <v>8378</v>
      </c>
      <c r="F2384" t="s">
        <v>8379</v>
      </c>
      <c r="H2384">
        <v>65.660849999999996</v>
      </c>
      <c r="I2384">
        <v>-110.7736341</v>
      </c>
      <c r="J2384" s="1" t="str">
        <f t="shared" si="187"/>
        <v>Till</v>
      </c>
      <c r="K2384" s="1" t="str">
        <f t="shared" si="188"/>
        <v>&lt;2 micron</v>
      </c>
      <c r="L2384">
        <v>0.2</v>
      </c>
      <c r="M2384">
        <v>4.1100000000000003</v>
      </c>
      <c r="N2384">
        <v>64</v>
      </c>
      <c r="O2384">
        <v>80</v>
      </c>
      <c r="P2384">
        <v>1.5</v>
      </c>
      <c r="Q2384">
        <v>1</v>
      </c>
      <c r="R2384">
        <v>0.08</v>
      </c>
      <c r="S2384">
        <v>0.25</v>
      </c>
      <c r="T2384">
        <v>14</v>
      </c>
      <c r="U2384">
        <v>87</v>
      </c>
      <c r="V2384">
        <v>79</v>
      </c>
      <c r="W2384">
        <v>5.5</v>
      </c>
      <c r="X2384">
        <v>10</v>
      </c>
      <c r="Y2384">
        <v>0.5</v>
      </c>
      <c r="Z2384">
        <v>0.18</v>
      </c>
      <c r="AA2384">
        <v>30</v>
      </c>
      <c r="AB2384">
        <v>0.56999999999999995</v>
      </c>
      <c r="AC2384">
        <v>195</v>
      </c>
      <c r="AD2384">
        <v>4</v>
      </c>
      <c r="AE2384">
        <v>1.37</v>
      </c>
      <c r="AF2384">
        <v>40</v>
      </c>
      <c r="AH2384">
        <v>8</v>
      </c>
      <c r="AI2384">
        <v>1</v>
      </c>
      <c r="AJ2384">
        <v>7</v>
      </c>
      <c r="AK2384">
        <v>10</v>
      </c>
      <c r="AL2384">
        <v>0.11</v>
      </c>
      <c r="AN2384">
        <v>5</v>
      </c>
      <c r="AO2384">
        <v>99</v>
      </c>
      <c r="AP2384">
        <v>5</v>
      </c>
      <c r="AQ2384">
        <v>38</v>
      </c>
    </row>
    <row r="2385" spans="1:43" hidden="1" x14ac:dyDescent="0.25">
      <c r="A2385" t="s">
        <v>8380</v>
      </c>
      <c r="B2385" t="s">
        <v>8381</v>
      </c>
      <c r="C2385" s="1" t="str">
        <f t="shared" ref="C2385:C2416" si="189">HYPERLINK("http://geochem.nrcan.gc.ca/cdogs/content/bdl/bdl210104_e.htm", "21:0104")</f>
        <v>21:0104</v>
      </c>
      <c r="D2385" s="1" t="str">
        <f t="shared" ref="D2385:D2416" si="190">HYPERLINK("http://geochem.nrcan.gc.ca/cdogs/content/svy/svy210042_e.htm", "21:0042")</f>
        <v>21:0042</v>
      </c>
      <c r="E2385" t="s">
        <v>8382</v>
      </c>
      <c r="F2385" t="s">
        <v>8383</v>
      </c>
      <c r="H2385">
        <v>65.679258099999998</v>
      </c>
      <c r="I2385">
        <v>-110.9059926</v>
      </c>
      <c r="J2385" s="1" t="str">
        <f t="shared" ref="J2385:J2416" si="191">HYPERLINK("http://geochem.nrcan.gc.ca/cdogs/content/kwd/kwd020044_e.htm", "Till")</f>
        <v>Till</v>
      </c>
      <c r="K2385" s="1" t="str">
        <f t="shared" ref="K2385:K2416" si="192">HYPERLINK("http://geochem.nrcan.gc.ca/cdogs/content/kwd/kwd080003_e.htm", "&lt;2 micron")</f>
        <v>&lt;2 micron</v>
      </c>
      <c r="L2385">
        <v>0.2</v>
      </c>
      <c r="M2385">
        <v>3.19</v>
      </c>
      <c r="N2385">
        <v>40</v>
      </c>
      <c r="O2385">
        <v>90</v>
      </c>
      <c r="P2385">
        <v>0.5</v>
      </c>
      <c r="Q2385">
        <v>1</v>
      </c>
      <c r="R2385">
        <v>0.18</v>
      </c>
      <c r="S2385">
        <v>0.25</v>
      </c>
      <c r="T2385">
        <v>19</v>
      </c>
      <c r="U2385">
        <v>86</v>
      </c>
      <c r="V2385">
        <v>105</v>
      </c>
      <c r="W2385">
        <v>4.45</v>
      </c>
      <c r="X2385">
        <v>5</v>
      </c>
      <c r="Y2385">
        <v>0.5</v>
      </c>
      <c r="Z2385">
        <v>0.33</v>
      </c>
      <c r="AA2385">
        <v>30</v>
      </c>
      <c r="AB2385">
        <v>0.89</v>
      </c>
      <c r="AC2385">
        <v>310</v>
      </c>
      <c r="AD2385">
        <v>3</v>
      </c>
      <c r="AE2385">
        <v>1.1599999999999999</v>
      </c>
      <c r="AF2385">
        <v>45</v>
      </c>
      <c r="AH2385">
        <v>6</v>
      </c>
      <c r="AI2385">
        <v>2</v>
      </c>
      <c r="AJ2385">
        <v>5</v>
      </c>
      <c r="AK2385">
        <v>13</v>
      </c>
      <c r="AL2385">
        <v>0.08</v>
      </c>
      <c r="AN2385">
        <v>5</v>
      </c>
      <c r="AO2385">
        <v>76</v>
      </c>
      <c r="AP2385">
        <v>5</v>
      </c>
      <c r="AQ2385">
        <v>58</v>
      </c>
    </row>
    <row r="2386" spans="1:43" hidden="1" x14ac:dyDescent="0.25">
      <c r="A2386" t="s">
        <v>8384</v>
      </c>
      <c r="B2386" t="s">
        <v>8385</v>
      </c>
      <c r="C2386" s="1" t="str">
        <f t="shared" si="189"/>
        <v>21:0104</v>
      </c>
      <c r="D2386" s="1" t="str">
        <f t="shared" si="190"/>
        <v>21:0042</v>
      </c>
      <c r="E2386" t="s">
        <v>8386</v>
      </c>
      <c r="F2386" t="s">
        <v>8387</v>
      </c>
      <c r="H2386">
        <v>65.724251600000002</v>
      </c>
      <c r="I2386">
        <v>-110.7226167</v>
      </c>
      <c r="J2386" s="1" t="str">
        <f t="shared" si="191"/>
        <v>Till</v>
      </c>
      <c r="K2386" s="1" t="str">
        <f t="shared" si="192"/>
        <v>&lt;2 micron</v>
      </c>
      <c r="L2386">
        <v>0.1</v>
      </c>
      <c r="M2386">
        <v>3.47</v>
      </c>
      <c r="N2386">
        <v>24</v>
      </c>
      <c r="O2386">
        <v>110</v>
      </c>
      <c r="P2386">
        <v>1</v>
      </c>
      <c r="Q2386">
        <v>1</v>
      </c>
      <c r="R2386">
        <v>0.23</v>
      </c>
      <c r="S2386">
        <v>0.25</v>
      </c>
      <c r="T2386">
        <v>24</v>
      </c>
      <c r="U2386">
        <v>82</v>
      </c>
      <c r="V2386">
        <v>107</v>
      </c>
      <c r="W2386">
        <v>4.09</v>
      </c>
      <c r="X2386">
        <v>10</v>
      </c>
      <c r="Y2386">
        <v>0.5</v>
      </c>
      <c r="Z2386">
        <v>0.44</v>
      </c>
      <c r="AA2386">
        <v>30</v>
      </c>
      <c r="AB2386">
        <v>0.95</v>
      </c>
      <c r="AC2386">
        <v>395</v>
      </c>
      <c r="AD2386">
        <v>3</v>
      </c>
      <c r="AE2386">
        <v>0.9</v>
      </c>
      <c r="AF2386">
        <v>51</v>
      </c>
      <c r="AH2386">
        <v>8</v>
      </c>
      <c r="AI2386">
        <v>1</v>
      </c>
      <c r="AJ2386">
        <v>7</v>
      </c>
      <c r="AK2386">
        <v>16</v>
      </c>
      <c r="AL2386">
        <v>0.1</v>
      </c>
      <c r="AN2386">
        <v>5</v>
      </c>
      <c r="AO2386">
        <v>71</v>
      </c>
      <c r="AP2386">
        <v>5</v>
      </c>
      <c r="AQ2386">
        <v>76</v>
      </c>
    </row>
    <row r="2387" spans="1:43" hidden="1" x14ac:dyDescent="0.25">
      <c r="A2387" t="s">
        <v>8388</v>
      </c>
      <c r="B2387" t="s">
        <v>8389</v>
      </c>
      <c r="C2387" s="1" t="str">
        <f t="shared" si="189"/>
        <v>21:0104</v>
      </c>
      <c r="D2387" s="1" t="str">
        <f t="shared" si="190"/>
        <v>21:0042</v>
      </c>
      <c r="E2387" t="s">
        <v>8390</v>
      </c>
      <c r="F2387" t="s">
        <v>8391</v>
      </c>
      <c r="H2387">
        <v>65.694024799999994</v>
      </c>
      <c r="I2387">
        <v>-110.6731465</v>
      </c>
      <c r="J2387" s="1" t="str">
        <f t="shared" si="191"/>
        <v>Till</v>
      </c>
      <c r="K2387" s="1" t="str">
        <f t="shared" si="192"/>
        <v>&lt;2 micron</v>
      </c>
      <c r="L2387">
        <v>0.1</v>
      </c>
      <c r="M2387">
        <v>3.92</v>
      </c>
      <c r="N2387">
        <v>46</v>
      </c>
      <c r="O2387">
        <v>80</v>
      </c>
      <c r="P2387">
        <v>1</v>
      </c>
      <c r="Q2387">
        <v>1</v>
      </c>
      <c r="R2387">
        <v>0.19</v>
      </c>
      <c r="S2387">
        <v>0.25</v>
      </c>
      <c r="T2387">
        <v>16</v>
      </c>
      <c r="U2387">
        <v>86</v>
      </c>
      <c r="V2387">
        <v>92</v>
      </c>
      <c r="W2387">
        <v>4.79</v>
      </c>
      <c r="X2387">
        <v>10</v>
      </c>
      <c r="Y2387">
        <v>0.5</v>
      </c>
      <c r="Z2387">
        <v>0.32</v>
      </c>
      <c r="AA2387">
        <v>40</v>
      </c>
      <c r="AB2387">
        <v>0.82</v>
      </c>
      <c r="AC2387">
        <v>250</v>
      </c>
      <c r="AD2387">
        <v>3</v>
      </c>
      <c r="AE2387">
        <v>0.99</v>
      </c>
      <c r="AF2387">
        <v>40</v>
      </c>
      <c r="AH2387">
        <v>12</v>
      </c>
      <c r="AI2387">
        <v>1</v>
      </c>
      <c r="AJ2387">
        <v>7</v>
      </c>
      <c r="AK2387">
        <v>15</v>
      </c>
      <c r="AL2387">
        <v>0.12</v>
      </c>
      <c r="AN2387">
        <v>5</v>
      </c>
      <c r="AO2387">
        <v>82</v>
      </c>
      <c r="AP2387">
        <v>5</v>
      </c>
      <c r="AQ2387">
        <v>52</v>
      </c>
    </row>
    <row r="2388" spans="1:43" hidden="1" x14ac:dyDescent="0.25">
      <c r="A2388" t="s">
        <v>8392</v>
      </c>
      <c r="B2388" t="s">
        <v>8393</v>
      </c>
      <c r="C2388" s="1" t="str">
        <f t="shared" si="189"/>
        <v>21:0104</v>
      </c>
      <c r="D2388" s="1" t="str">
        <f t="shared" si="190"/>
        <v>21:0042</v>
      </c>
      <c r="E2388" t="s">
        <v>8394</v>
      </c>
      <c r="F2388" t="s">
        <v>8395</v>
      </c>
      <c r="H2388">
        <v>65.737254500000006</v>
      </c>
      <c r="I2388">
        <v>-110.5857991</v>
      </c>
      <c r="J2388" s="1" t="str">
        <f t="shared" si="191"/>
        <v>Till</v>
      </c>
      <c r="K2388" s="1" t="str">
        <f t="shared" si="192"/>
        <v>&lt;2 micron</v>
      </c>
      <c r="L2388">
        <v>0.1</v>
      </c>
      <c r="M2388">
        <v>4.29</v>
      </c>
      <c r="N2388">
        <v>18</v>
      </c>
      <c r="O2388">
        <v>160</v>
      </c>
      <c r="P2388">
        <v>1.5</v>
      </c>
      <c r="Q2388">
        <v>1</v>
      </c>
      <c r="R2388">
        <v>0.25</v>
      </c>
      <c r="S2388">
        <v>0.25</v>
      </c>
      <c r="T2388">
        <v>29</v>
      </c>
      <c r="U2388">
        <v>110</v>
      </c>
      <c r="V2388">
        <v>145</v>
      </c>
      <c r="W2388">
        <v>5.17</v>
      </c>
      <c r="X2388">
        <v>10</v>
      </c>
      <c r="Y2388">
        <v>0.5</v>
      </c>
      <c r="Z2388">
        <v>0.71</v>
      </c>
      <c r="AA2388">
        <v>40</v>
      </c>
      <c r="AB2388">
        <v>1.47</v>
      </c>
      <c r="AC2388">
        <v>490</v>
      </c>
      <c r="AD2388">
        <v>3</v>
      </c>
      <c r="AE2388">
        <v>0.86</v>
      </c>
      <c r="AF2388">
        <v>68</v>
      </c>
      <c r="AH2388">
        <v>12</v>
      </c>
      <c r="AI2388">
        <v>2</v>
      </c>
      <c r="AJ2388">
        <v>9</v>
      </c>
      <c r="AK2388">
        <v>22</v>
      </c>
      <c r="AL2388">
        <v>0.15</v>
      </c>
      <c r="AN2388">
        <v>5</v>
      </c>
      <c r="AO2388">
        <v>90</v>
      </c>
      <c r="AP2388">
        <v>5</v>
      </c>
      <c r="AQ2388">
        <v>100</v>
      </c>
    </row>
    <row r="2389" spans="1:43" hidden="1" x14ac:dyDescent="0.25">
      <c r="A2389" t="s">
        <v>8396</v>
      </c>
      <c r="B2389" t="s">
        <v>8397</v>
      </c>
      <c r="C2389" s="1" t="str">
        <f t="shared" si="189"/>
        <v>21:0104</v>
      </c>
      <c r="D2389" s="1" t="str">
        <f t="shared" si="190"/>
        <v>21:0042</v>
      </c>
      <c r="E2389" t="s">
        <v>8398</v>
      </c>
      <c r="F2389" t="s">
        <v>8399</v>
      </c>
      <c r="H2389">
        <v>65.627975599999999</v>
      </c>
      <c r="I2389">
        <v>-110.5426956</v>
      </c>
      <c r="J2389" s="1" t="str">
        <f t="shared" si="191"/>
        <v>Till</v>
      </c>
      <c r="K2389" s="1" t="str">
        <f t="shared" si="192"/>
        <v>&lt;2 micron</v>
      </c>
      <c r="L2389">
        <v>0.1</v>
      </c>
      <c r="M2389">
        <v>3.15</v>
      </c>
      <c r="N2389">
        <v>28</v>
      </c>
      <c r="O2389">
        <v>90</v>
      </c>
      <c r="P2389">
        <v>0.5</v>
      </c>
      <c r="Q2389">
        <v>1</v>
      </c>
      <c r="R2389">
        <v>0.32</v>
      </c>
      <c r="S2389">
        <v>0.25</v>
      </c>
      <c r="T2389">
        <v>23</v>
      </c>
      <c r="U2389">
        <v>72</v>
      </c>
      <c r="V2389">
        <v>73</v>
      </c>
      <c r="W2389">
        <v>3.29</v>
      </c>
      <c r="X2389">
        <v>5</v>
      </c>
      <c r="Y2389">
        <v>0.5</v>
      </c>
      <c r="Z2389">
        <v>0.43</v>
      </c>
      <c r="AA2389">
        <v>30</v>
      </c>
      <c r="AB2389">
        <v>1.03</v>
      </c>
      <c r="AC2389">
        <v>350</v>
      </c>
      <c r="AD2389">
        <v>1</v>
      </c>
      <c r="AE2389">
        <v>0.43</v>
      </c>
      <c r="AF2389">
        <v>56</v>
      </c>
      <c r="AH2389">
        <v>8</v>
      </c>
      <c r="AI2389">
        <v>2</v>
      </c>
      <c r="AJ2389">
        <v>7</v>
      </c>
      <c r="AK2389">
        <v>19</v>
      </c>
      <c r="AL2389">
        <v>0.1</v>
      </c>
      <c r="AN2389">
        <v>5</v>
      </c>
      <c r="AO2389">
        <v>57</v>
      </c>
      <c r="AP2389">
        <v>5</v>
      </c>
      <c r="AQ2389">
        <v>66</v>
      </c>
    </row>
    <row r="2390" spans="1:43" hidden="1" x14ac:dyDescent="0.25">
      <c r="A2390" t="s">
        <v>8400</v>
      </c>
      <c r="B2390" t="s">
        <v>8401</v>
      </c>
      <c r="C2390" s="1" t="str">
        <f t="shared" si="189"/>
        <v>21:0104</v>
      </c>
      <c r="D2390" s="1" t="str">
        <f t="shared" si="190"/>
        <v>21:0042</v>
      </c>
      <c r="E2390" t="s">
        <v>8402</v>
      </c>
      <c r="F2390" t="s">
        <v>8403</v>
      </c>
      <c r="H2390">
        <v>65.772049300000006</v>
      </c>
      <c r="I2390">
        <v>-110.9114417</v>
      </c>
      <c r="J2390" s="1" t="str">
        <f t="shared" si="191"/>
        <v>Till</v>
      </c>
      <c r="K2390" s="1" t="str">
        <f t="shared" si="192"/>
        <v>&lt;2 micron</v>
      </c>
      <c r="L2390">
        <v>0.1</v>
      </c>
      <c r="M2390">
        <v>4.4000000000000004</v>
      </c>
      <c r="N2390">
        <v>26</v>
      </c>
      <c r="O2390">
        <v>70</v>
      </c>
      <c r="P2390">
        <v>1.5</v>
      </c>
      <c r="Q2390">
        <v>1</v>
      </c>
      <c r="R2390">
        <v>0.15</v>
      </c>
      <c r="S2390">
        <v>0.25</v>
      </c>
      <c r="T2390">
        <v>20</v>
      </c>
      <c r="U2390">
        <v>83</v>
      </c>
      <c r="V2390">
        <v>104</v>
      </c>
      <c r="W2390">
        <v>5.28</v>
      </c>
      <c r="X2390">
        <v>10</v>
      </c>
      <c r="Y2390">
        <v>0.5</v>
      </c>
      <c r="Z2390">
        <v>0.26</v>
      </c>
      <c r="AA2390">
        <v>40</v>
      </c>
      <c r="AB2390">
        <v>0.74</v>
      </c>
      <c r="AC2390">
        <v>315</v>
      </c>
      <c r="AD2390">
        <v>2</v>
      </c>
      <c r="AE2390">
        <v>0.86</v>
      </c>
      <c r="AF2390">
        <v>40</v>
      </c>
      <c r="AH2390">
        <v>12</v>
      </c>
      <c r="AI2390">
        <v>2</v>
      </c>
      <c r="AJ2390">
        <v>6</v>
      </c>
      <c r="AK2390">
        <v>15</v>
      </c>
      <c r="AL2390">
        <v>0.16</v>
      </c>
      <c r="AN2390">
        <v>5</v>
      </c>
      <c r="AO2390">
        <v>88</v>
      </c>
      <c r="AP2390">
        <v>5</v>
      </c>
      <c r="AQ2390">
        <v>58</v>
      </c>
    </row>
    <row r="2391" spans="1:43" hidden="1" x14ac:dyDescent="0.25">
      <c r="A2391" t="s">
        <v>8404</v>
      </c>
      <c r="B2391" t="s">
        <v>8405</v>
      </c>
      <c r="C2391" s="1" t="str">
        <f t="shared" si="189"/>
        <v>21:0104</v>
      </c>
      <c r="D2391" s="1" t="str">
        <f t="shared" si="190"/>
        <v>21:0042</v>
      </c>
      <c r="E2391" t="s">
        <v>8406</v>
      </c>
      <c r="F2391" t="s">
        <v>8407</v>
      </c>
      <c r="H2391">
        <v>65.778224100000003</v>
      </c>
      <c r="I2391">
        <v>-110.7068553</v>
      </c>
      <c r="J2391" s="1" t="str">
        <f t="shared" si="191"/>
        <v>Till</v>
      </c>
      <c r="K2391" s="1" t="str">
        <f t="shared" si="192"/>
        <v>&lt;2 micron</v>
      </c>
      <c r="L2391">
        <v>0.1</v>
      </c>
      <c r="M2391">
        <v>4.12</v>
      </c>
      <c r="N2391">
        <v>24</v>
      </c>
      <c r="O2391">
        <v>140</v>
      </c>
      <c r="P2391">
        <v>1.5</v>
      </c>
      <c r="Q2391">
        <v>1</v>
      </c>
      <c r="R2391">
        <v>0.22</v>
      </c>
      <c r="S2391">
        <v>0.25</v>
      </c>
      <c r="T2391">
        <v>23</v>
      </c>
      <c r="U2391">
        <v>98</v>
      </c>
      <c r="V2391">
        <v>75</v>
      </c>
      <c r="W2391">
        <v>4.79</v>
      </c>
      <c r="X2391">
        <v>10</v>
      </c>
      <c r="Y2391">
        <v>0.5</v>
      </c>
      <c r="Z2391">
        <v>0.65</v>
      </c>
      <c r="AA2391">
        <v>40</v>
      </c>
      <c r="AB2391">
        <v>1.2</v>
      </c>
      <c r="AC2391">
        <v>380</v>
      </c>
      <c r="AD2391">
        <v>1</v>
      </c>
      <c r="AE2391">
        <v>0.61</v>
      </c>
      <c r="AF2391">
        <v>54</v>
      </c>
      <c r="AH2391">
        <v>10</v>
      </c>
      <c r="AI2391">
        <v>2</v>
      </c>
      <c r="AJ2391">
        <v>8</v>
      </c>
      <c r="AK2391">
        <v>21</v>
      </c>
      <c r="AL2391">
        <v>0.17</v>
      </c>
      <c r="AN2391">
        <v>5</v>
      </c>
      <c r="AO2391">
        <v>86</v>
      </c>
      <c r="AP2391">
        <v>5</v>
      </c>
      <c r="AQ2391">
        <v>78</v>
      </c>
    </row>
    <row r="2392" spans="1:43" hidden="1" x14ac:dyDescent="0.25">
      <c r="A2392" t="s">
        <v>8408</v>
      </c>
      <c r="B2392" t="s">
        <v>8409</v>
      </c>
      <c r="C2392" s="1" t="str">
        <f t="shared" si="189"/>
        <v>21:0104</v>
      </c>
      <c r="D2392" s="1" t="str">
        <f t="shared" si="190"/>
        <v>21:0042</v>
      </c>
      <c r="E2392" t="s">
        <v>8410</v>
      </c>
      <c r="F2392" t="s">
        <v>8411</v>
      </c>
      <c r="H2392">
        <v>65.786478500000001</v>
      </c>
      <c r="I2392">
        <v>-110.543099</v>
      </c>
      <c r="J2392" s="1" t="str">
        <f t="shared" si="191"/>
        <v>Till</v>
      </c>
      <c r="K2392" s="1" t="str">
        <f t="shared" si="192"/>
        <v>&lt;2 micron</v>
      </c>
      <c r="L2392">
        <v>0.1</v>
      </c>
      <c r="M2392">
        <v>4.0599999999999996</v>
      </c>
      <c r="N2392">
        <v>14</v>
      </c>
      <c r="O2392">
        <v>160</v>
      </c>
      <c r="P2392">
        <v>1.5</v>
      </c>
      <c r="Q2392">
        <v>1</v>
      </c>
      <c r="R2392">
        <v>0.21</v>
      </c>
      <c r="S2392">
        <v>0.25</v>
      </c>
      <c r="T2392">
        <v>28</v>
      </c>
      <c r="U2392">
        <v>115</v>
      </c>
      <c r="V2392">
        <v>120</v>
      </c>
      <c r="W2392">
        <v>5.68</v>
      </c>
      <c r="X2392">
        <v>10</v>
      </c>
      <c r="Y2392">
        <v>0.5</v>
      </c>
      <c r="Z2392">
        <v>0.66</v>
      </c>
      <c r="AA2392">
        <v>40</v>
      </c>
      <c r="AB2392">
        <v>1.4</v>
      </c>
      <c r="AC2392">
        <v>510</v>
      </c>
      <c r="AD2392">
        <v>2</v>
      </c>
      <c r="AE2392">
        <v>0.97</v>
      </c>
      <c r="AF2392">
        <v>56</v>
      </c>
      <c r="AH2392">
        <v>18</v>
      </c>
      <c r="AI2392">
        <v>1</v>
      </c>
      <c r="AJ2392">
        <v>9</v>
      </c>
      <c r="AK2392">
        <v>22</v>
      </c>
      <c r="AL2392">
        <v>0.11</v>
      </c>
      <c r="AN2392">
        <v>5</v>
      </c>
      <c r="AO2392">
        <v>102</v>
      </c>
      <c r="AP2392">
        <v>5</v>
      </c>
      <c r="AQ2392">
        <v>96</v>
      </c>
    </row>
    <row r="2393" spans="1:43" hidden="1" x14ac:dyDescent="0.25">
      <c r="A2393" t="s">
        <v>8412</v>
      </c>
      <c r="B2393" t="s">
        <v>8413</v>
      </c>
      <c r="C2393" s="1" t="str">
        <f t="shared" si="189"/>
        <v>21:0104</v>
      </c>
      <c r="D2393" s="1" t="str">
        <f t="shared" si="190"/>
        <v>21:0042</v>
      </c>
      <c r="E2393" t="s">
        <v>8414</v>
      </c>
      <c r="F2393" t="s">
        <v>8415</v>
      </c>
      <c r="H2393">
        <v>65.835144200000002</v>
      </c>
      <c r="I2393">
        <v>-110.5714835</v>
      </c>
      <c r="J2393" s="1" t="str">
        <f t="shared" si="191"/>
        <v>Till</v>
      </c>
      <c r="K2393" s="1" t="str">
        <f t="shared" si="192"/>
        <v>&lt;2 micron</v>
      </c>
      <c r="L2393">
        <v>0.1</v>
      </c>
      <c r="M2393">
        <v>4.13</v>
      </c>
      <c r="N2393">
        <v>10</v>
      </c>
      <c r="O2393">
        <v>200</v>
      </c>
      <c r="P2393">
        <v>1</v>
      </c>
      <c r="Q2393">
        <v>1</v>
      </c>
      <c r="R2393">
        <v>0.35</v>
      </c>
      <c r="S2393">
        <v>0.25</v>
      </c>
      <c r="T2393">
        <v>29</v>
      </c>
      <c r="U2393">
        <v>130</v>
      </c>
      <c r="V2393">
        <v>97</v>
      </c>
      <c r="W2393">
        <v>5.84</v>
      </c>
      <c r="X2393">
        <v>10</v>
      </c>
      <c r="Y2393">
        <v>0.5</v>
      </c>
      <c r="Z2393">
        <v>1.18</v>
      </c>
      <c r="AA2393">
        <v>60</v>
      </c>
      <c r="AB2393">
        <v>2.1</v>
      </c>
      <c r="AC2393">
        <v>675</v>
      </c>
      <c r="AD2393">
        <v>2</v>
      </c>
      <c r="AE2393">
        <v>0.45</v>
      </c>
      <c r="AF2393">
        <v>72</v>
      </c>
      <c r="AH2393">
        <v>16</v>
      </c>
      <c r="AI2393">
        <v>2</v>
      </c>
      <c r="AJ2393">
        <v>13</v>
      </c>
      <c r="AK2393">
        <v>32</v>
      </c>
      <c r="AL2393">
        <v>0.14000000000000001</v>
      </c>
      <c r="AN2393">
        <v>10</v>
      </c>
      <c r="AO2393">
        <v>111</v>
      </c>
      <c r="AP2393">
        <v>5</v>
      </c>
      <c r="AQ2393">
        <v>144</v>
      </c>
    </row>
    <row r="2394" spans="1:43" hidden="1" x14ac:dyDescent="0.25">
      <c r="A2394" t="s">
        <v>8416</v>
      </c>
      <c r="B2394" t="s">
        <v>8417</v>
      </c>
      <c r="C2394" s="1" t="str">
        <f t="shared" si="189"/>
        <v>21:0104</v>
      </c>
      <c r="D2394" s="1" t="str">
        <f t="shared" si="190"/>
        <v>21:0042</v>
      </c>
      <c r="E2394" t="s">
        <v>8418</v>
      </c>
      <c r="F2394" t="s">
        <v>8419</v>
      </c>
      <c r="H2394">
        <v>65.838980699999993</v>
      </c>
      <c r="I2394">
        <v>-110.71119969999999</v>
      </c>
      <c r="J2394" s="1" t="str">
        <f t="shared" si="191"/>
        <v>Till</v>
      </c>
      <c r="K2394" s="1" t="str">
        <f t="shared" si="192"/>
        <v>&lt;2 micron</v>
      </c>
      <c r="L2394">
        <v>0.1</v>
      </c>
      <c r="M2394">
        <v>4.53</v>
      </c>
      <c r="N2394">
        <v>34</v>
      </c>
      <c r="O2394">
        <v>90</v>
      </c>
      <c r="P2394">
        <v>1</v>
      </c>
      <c r="Q2394">
        <v>1</v>
      </c>
      <c r="R2394">
        <v>0.17</v>
      </c>
      <c r="S2394">
        <v>0.25</v>
      </c>
      <c r="T2394">
        <v>26</v>
      </c>
      <c r="U2394">
        <v>88</v>
      </c>
      <c r="V2394">
        <v>106</v>
      </c>
      <c r="W2394">
        <v>4.9800000000000004</v>
      </c>
      <c r="X2394">
        <v>10</v>
      </c>
      <c r="Y2394">
        <v>0.5</v>
      </c>
      <c r="Z2394">
        <v>0.31</v>
      </c>
      <c r="AA2394">
        <v>40</v>
      </c>
      <c r="AB2394">
        <v>0.97</v>
      </c>
      <c r="AC2394">
        <v>380</v>
      </c>
      <c r="AD2394">
        <v>3</v>
      </c>
      <c r="AE2394">
        <v>0.81</v>
      </c>
      <c r="AF2394">
        <v>51</v>
      </c>
      <c r="AH2394">
        <v>14</v>
      </c>
      <c r="AI2394">
        <v>2</v>
      </c>
      <c r="AJ2394">
        <v>6</v>
      </c>
      <c r="AK2394">
        <v>17</v>
      </c>
      <c r="AL2394">
        <v>0.12</v>
      </c>
      <c r="AN2394">
        <v>5</v>
      </c>
      <c r="AO2394">
        <v>76</v>
      </c>
      <c r="AP2394">
        <v>5</v>
      </c>
      <c r="AQ2394">
        <v>64</v>
      </c>
    </row>
    <row r="2395" spans="1:43" hidden="1" x14ac:dyDescent="0.25">
      <c r="A2395" t="s">
        <v>8420</v>
      </c>
      <c r="B2395" t="s">
        <v>8421</v>
      </c>
      <c r="C2395" s="1" t="str">
        <f t="shared" si="189"/>
        <v>21:0104</v>
      </c>
      <c r="D2395" s="1" t="str">
        <f t="shared" si="190"/>
        <v>21:0042</v>
      </c>
      <c r="E2395" t="s">
        <v>8422</v>
      </c>
      <c r="F2395" t="s">
        <v>8423</v>
      </c>
      <c r="H2395">
        <v>65.822002900000001</v>
      </c>
      <c r="I2395">
        <v>-110.9097168</v>
      </c>
      <c r="J2395" s="1" t="str">
        <f t="shared" si="191"/>
        <v>Till</v>
      </c>
      <c r="K2395" s="1" t="str">
        <f t="shared" si="192"/>
        <v>&lt;2 micron</v>
      </c>
      <c r="L2395">
        <v>0.1</v>
      </c>
      <c r="M2395">
        <v>3.87</v>
      </c>
      <c r="N2395">
        <v>40</v>
      </c>
      <c r="O2395">
        <v>110</v>
      </c>
      <c r="P2395">
        <v>1</v>
      </c>
      <c r="Q2395">
        <v>1</v>
      </c>
      <c r="R2395">
        <v>0.19</v>
      </c>
      <c r="S2395">
        <v>0.25</v>
      </c>
      <c r="T2395">
        <v>20</v>
      </c>
      <c r="U2395">
        <v>102</v>
      </c>
      <c r="V2395">
        <v>133</v>
      </c>
      <c r="W2395">
        <v>5.23</v>
      </c>
      <c r="X2395">
        <v>10</v>
      </c>
      <c r="Y2395">
        <v>0.5</v>
      </c>
      <c r="Z2395">
        <v>0.45</v>
      </c>
      <c r="AA2395">
        <v>30</v>
      </c>
      <c r="AB2395">
        <v>1.1299999999999999</v>
      </c>
      <c r="AC2395">
        <v>320</v>
      </c>
      <c r="AD2395">
        <v>3</v>
      </c>
      <c r="AE2395">
        <v>0.9</v>
      </c>
      <c r="AF2395">
        <v>56</v>
      </c>
      <c r="AH2395">
        <v>10</v>
      </c>
      <c r="AI2395">
        <v>1</v>
      </c>
      <c r="AJ2395">
        <v>8</v>
      </c>
      <c r="AK2395">
        <v>15</v>
      </c>
      <c r="AL2395">
        <v>0.12</v>
      </c>
      <c r="AN2395">
        <v>5</v>
      </c>
      <c r="AO2395">
        <v>96</v>
      </c>
      <c r="AP2395">
        <v>5</v>
      </c>
      <c r="AQ2395">
        <v>92</v>
      </c>
    </row>
    <row r="2396" spans="1:43" hidden="1" x14ac:dyDescent="0.25">
      <c r="A2396" t="s">
        <v>8424</v>
      </c>
      <c r="B2396" t="s">
        <v>8425</v>
      </c>
      <c r="C2396" s="1" t="str">
        <f t="shared" si="189"/>
        <v>21:0104</v>
      </c>
      <c r="D2396" s="1" t="str">
        <f t="shared" si="190"/>
        <v>21:0042</v>
      </c>
      <c r="E2396" t="s">
        <v>8426</v>
      </c>
      <c r="F2396" t="s">
        <v>8427</v>
      </c>
      <c r="H2396">
        <v>65.862467199999998</v>
      </c>
      <c r="I2396">
        <v>-110.9524849</v>
      </c>
      <c r="J2396" s="1" t="str">
        <f t="shared" si="191"/>
        <v>Till</v>
      </c>
      <c r="K2396" s="1" t="str">
        <f t="shared" si="192"/>
        <v>&lt;2 micron</v>
      </c>
      <c r="L2396">
        <v>0.1</v>
      </c>
      <c r="M2396">
        <v>3.88</v>
      </c>
      <c r="N2396">
        <v>38</v>
      </c>
      <c r="O2396">
        <v>110</v>
      </c>
      <c r="P2396">
        <v>1</v>
      </c>
      <c r="Q2396">
        <v>1</v>
      </c>
      <c r="R2396">
        <v>0.26</v>
      </c>
      <c r="S2396">
        <v>0.25</v>
      </c>
      <c r="T2396">
        <v>28</v>
      </c>
      <c r="U2396">
        <v>88</v>
      </c>
      <c r="V2396">
        <v>97</v>
      </c>
      <c r="W2396">
        <v>4.93</v>
      </c>
      <c r="X2396">
        <v>10</v>
      </c>
      <c r="Y2396">
        <v>0.5</v>
      </c>
      <c r="Z2396">
        <v>0.45</v>
      </c>
      <c r="AA2396">
        <v>40</v>
      </c>
      <c r="AB2396">
        <v>1.21</v>
      </c>
      <c r="AC2396">
        <v>410</v>
      </c>
      <c r="AD2396">
        <v>2</v>
      </c>
      <c r="AE2396">
        <v>0.75</v>
      </c>
      <c r="AF2396">
        <v>62</v>
      </c>
      <c r="AH2396">
        <v>12</v>
      </c>
      <c r="AI2396">
        <v>1</v>
      </c>
      <c r="AJ2396">
        <v>8</v>
      </c>
      <c r="AK2396">
        <v>21</v>
      </c>
      <c r="AL2396">
        <v>0.13</v>
      </c>
      <c r="AN2396">
        <v>5</v>
      </c>
      <c r="AO2396">
        <v>78</v>
      </c>
      <c r="AP2396">
        <v>5</v>
      </c>
      <c r="AQ2396">
        <v>84</v>
      </c>
    </row>
    <row r="2397" spans="1:43" hidden="1" x14ac:dyDescent="0.25">
      <c r="A2397" t="s">
        <v>8428</v>
      </c>
      <c r="B2397" t="s">
        <v>8429</v>
      </c>
      <c r="C2397" s="1" t="str">
        <f t="shared" si="189"/>
        <v>21:0104</v>
      </c>
      <c r="D2397" s="1" t="str">
        <f t="shared" si="190"/>
        <v>21:0042</v>
      </c>
      <c r="E2397" t="s">
        <v>8426</v>
      </c>
      <c r="F2397" t="s">
        <v>8430</v>
      </c>
      <c r="H2397">
        <v>65.862467199999998</v>
      </c>
      <c r="I2397">
        <v>-110.9524849</v>
      </c>
      <c r="J2397" s="1" t="str">
        <f t="shared" si="191"/>
        <v>Till</v>
      </c>
      <c r="K2397" s="1" t="str">
        <f t="shared" si="192"/>
        <v>&lt;2 micron</v>
      </c>
      <c r="L2397">
        <v>0.1</v>
      </c>
      <c r="M2397">
        <v>4.0199999999999996</v>
      </c>
      <c r="N2397">
        <v>40</v>
      </c>
      <c r="O2397">
        <v>120</v>
      </c>
      <c r="P2397">
        <v>1</v>
      </c>
      <c r="Q2397">
        <v>1</v>
      </c>
      <c r="R2397">
        <v>0.28000000000000003</v>
      </c>
      <c r="S2397">
        <v>0.25</v>
      </c>
      <c r="T2397">
        <v>27</v>
      </c>
      <c r="U2397">
        <v>90</v>
      </c>
      <c r="V2397">
        <v>99</v>
      </c>
      <c r="W2397">
        <v>4.78</v>
      </c>
      <c r="X2397">
        <v>10</v>
      </c>
      <c r="Y2397">
        <v>0.5</v>
      </c>
      <c r="Z2397">
        <v>0.48</v>
      </c>
      <c r="AA2397">
        <v>40</v>
      </c>
      <c r="AB2397">
        <v>1.25</v>
      </c>
      <c r="AC2397">
        <v>425</v>
      </c>
      <c r="AD2397">
        <v>3</v>
      </c>
      <c r="AE2397">
        <v>0.73</v>
      </c>
      <c r="AF2397">
        <v>64</v>
      </c>
      <c r="AH2397">
        <v>16</v>
      </c>
      <c r="AI2397">
        <v>1</v>
      </c>
      <c r="AJ2397">
        <v>8</v>
      </c>
      <c r="AK2397">
        <v>28</v>
      </c>
      <c r="AL2397">
        <v>0.15</v>
      </c>
      <c r="AN2397">
        <v>5</v>
      </c>
      <c r="AO2397">
        <v>82</v>
      </c>
      <c r="AP2397">
        <v>5</v>
      </c>
      <c r="AQ2397">
        <v>90</v>
      </c>
    </row>
    <row r="2398" spans="1:43" hidden="1" x14ac:dyDescent="0.25">
      <c r="A2398" t="s">
        <v>8431</v>
      </c>
      <c r="B2398" t="s">
        <v>8432</v>
      </c>
      <c r="C2398" s="1" t="str">
        <f t="shared" si="189"/>
        <v>21:0104</v>
      </c>
      <c r="D2398" s="1" t="str">
        <f t="shared" si="190"/>
        <v>21:0042</v>
      </c>
      <c r="E2398" t="s">
        <v>8433</v>
      </c>
      <c r="F2398" t="s">
        <v>8434</v>
      </c>
      <c r="H2398">
        <v>65.880798600000006</v>
      </c>
      <c r="I2398">
        <v>-110.8080812</v>
      </c>
      <c r="J2398" s="1" t="str">
        <f t="shared" si="191"/>
        <v>Till</v>
      </c>
      <c r="K2398" s="1" t="str">
        <f t="shared" si="192"/>
        <v>&lt;2 micron</v>
      </c>
      <c r="L2398">
        <v>0.1</v>
      </c>
      <c r="M2398">
        <v>4.3600000000000003</v>
      </c>
      <c r="N2398">
        <v>76</v>
      </c>
      <c r="O2398">
        <v>120</v>
      </c>
      <c r="P2398">
        <v>2.5</v>
      </c>
      <c r="Q2398">
        <v>1</v>
      </c>
      <c r="R2398">
        <v>0.18</v>
      </c>
      <c r="S2398">
        <v>0.25</v>
      </c>
      <c r="T2398">
        <v>28</v>
      </c>
      <c r="U2398">
        <v>114</v>
      </c>
      <c r="V2398">
        <v>119</v>
      </c>
      <c r="W2398">
        <v>6.11</v>
      </c>
      <c r="X2398">
        <v>10</v>
      </c>
      <c r="Y2398">
        <v>0.5</v>
      </c>
      <c r="Z2398">
        <v>0.46</v>
      </c>
      <c r="AA2398">
        <v>40</v>
      </c>
      <c r="AB2398">
        <v>1.33</v>
      </c>
      <c r="AC2398">
        <v>360</v>
      </c>
      <c r="AD2398">
        <v>3</v>
      </c>
      <c r="AE2398">
        <v>0.74</v>
      </c>
      <c r="AF2398">
        <v>68</v>
      </c>
      <c r="AH2398">
        <v>28</v>
      </c>
      <c r="AI2398">
        <v>1</v>
      </c>
      <c r="AJ2398">
        <v>9</v>
      </c>
      <c r="AK2398">
        <v>19</v>
      </c>
      <c r="AL2398">
        <v>0.14000000000000001</v>
      </c>
      <c r="AN2398">
        <v>5</v>
      </c>
      <c r="AO2398">
        <v>98</v>
      </c>
      <c r="AP2398">
        <v>5</v>
      </c>
      <c r="AQ2398">
        <v>138</v>
      </c>
    </row>
    <row r="2399" spans="1:43" hidden="1" x14ac:dyDescent="0.25">
      <c r="A2399" t="s">
        <v>8435</v>
      </c>
      <c r="B2399" t="s">
        <v>8436</v>
      </c>
      <c r="C2399" s="1" t="str">
        <f t="shared" si="189"/>
        <v>21:0104</v>
      </c>
      <c r="D2399" s="1" t="str">
        <f t="shared" si="190"/>
        <v>21:0042</v>
      </c>
      <c r="E2399" t="s">
        <v>8437</v>
      </c>
      <c r="F2399" t="s">
        <v>8438</v>
      </c>
      <c r="H2399">
        <v>65.886898000000002</v>
      </c>
      <c r="I2399">
        <v>-110.5271647</v>
      </c>
      <c r="J2399" s="1" t="str">
        <f t="shared" si="191"/>
        <v>Till</v>
      </c>
      <c r="K2399" s="1" t="str">
        <f t="shared" si="192"/>
        <v>&lt;2 micron</v>
      </c>
      <c r="L2399">
        <v>0.1</v>
      </c>
      <c r="M2399">
        <v>3.88</v>
      </c>
      <c r="N2399">
        <v>8</v>
      </c>
      <c r="O2399">
        <v>110</v>
      </c>
      <c r="P2399">
        <v>1.5</v>
      </c>
      <c r="Q2399">
        <v>1</v>
      </c>
      <c r="R2399">
        <v>0.23</v>
      </c>
      <c r="S2399">
        <v>0.25</v>
      </c>
      <c r="T2399">
        <v>23</v>
      </c>
      <c r="U2399">
        <v>85</v>
      </c>
      <c r="V2399">
        <v>72</v>
      </c>
      <c r="W2399">
        <v>4.66</v>
      </c>
      <c r="X2399">
        <v>10</v>
      </c>
      <c r="Y2399">
        <v>0.5</v>
      </c>
      <c r="Z2399">
        <v>0.46</v>
      </c>
      <c r="AA2399">
        <v>60</v>
      </c>
      <c r="AB2399">
        <v>1.1599999999999999</v>
      </c>
      <c r="AC2399">
        <v>480</v>
      </c>
      <c r="AD2399">
        <v>2</v>
      </c>
      <c r="AE2399">
        <v>0.75</v>
      </c>
      <c r="AF2399">
        <v>45</v>
      </c>
      <c r="AH2399">
        <v>16</v>
      </c>
      <c r="AI2399">
        <v>1</v>
      </c>
      <c r="AJ2399">
        <v>7</v>
      </c>
      <c r="AK2399">
        <v>24</v>
      </c>
      <c r="AL2399">
        <v>0.13</v>
      </c>
      <c r="AN2399">
        <v>5</v>
      </c>
      <c r="AO2399">
        <v>81</v>
      </c>
      <c r="AP2399">
        <v>5</v>
      </c>
      <c r="AQ2399">
        <v>94</v>
      </c>
    </row>
    <row r="2400" spans="1:43" hidden="1" x14ac:dyDescent="0.25">
      <c r="A2400" t="s">
        <v>8439</v>
      </c>
      <c r="B2400" t="s">
        <v>8440</v>
      </c>
      <c r="C2400" s="1" t="str">
        <f t="shared" si="189"/>
        <v>21:0104</v>
      </c>
      <c r="D2400" s="1" t="str">
        <f t="shared" si="190"/>
        <v>21:0042</v>
      </c>
      <c r="E2400" t="s">
        <v>8441</v>
      </c>
      <c r="F2400" t="s">
        <v>8442</v>
      </c>
      <c r="H2400">
        <v>65.911345400000002</v>
      </c>
      <c r="I2400">
        <v>-110.65031159999999</v>
      </c>
      <c r="J2400" s="1" t="str">
        <f t="shared" si="191"/>
        <v>Till</v>
      </c>
      <c r="K2400" s="1" t="str">
        <f t="shared" si="192"/>
        <v>&lt;2 micron</v>
      </c>
      <c r="L2400">
        <v>0.1</v>
      </c>
      <c r="M2400">
        <v>4.1900000000000004</v>
      </c>
      <c r="N2400">
        <v>24</v>
      </c>
      <c r="O2400">
        <v>160</v>
      </c>
      <c r="P2400">
        <v>1</v>
      </c>
      <c r="Q2400">
        <v>1</v>
      </c>
      <c r="R2400">
        <v>0.19</v>
      </c>
      <c r="S2400">
        <v>0.25</v>
      </c>
      <c r="T2400">
        <v>31</v>
      </c>
      <c r="U2400">
        <v>116</v>
      </c>
      <c r="V2400">
        <v>127</v>
      </c>
      <c r="W2400">
        <v>6.11</v>
      </c>
      <c r="X2400">
        <v>10</v>
      </c>
      <c r="Y2400">
        <v>0.5</v>
      </c>
      <c r="Z2400">
        <v>0.74</v>
      </c>
      <c r="AA2400">
        <v>30</v>
      </c>
      <c r="AB2400">
        <v>1.61</v>
      </c>
      <c r="AC2400">
        <v>495</v>
      </c>
      <c r="AD2400">
        <v>4</v>
      </c>
      <c r="AE2400">
        <v>0.69</v>
      </c>
      <c r="AF2400">
        <v>71</v>
      </c>
      <c r="AH2400">
        <v>14</v>
      </c>
      <c r="AI2400">
        <v>2</v>
      </c>
      <c r="AJ2400">
        <v>10</v>
      </c>
      <c r="AK2400">
        <v>18</v>
      </c>
      <c r="AL2400">
        <v>0.15</v>
      </c>
      <c r="AN2400">
        <v>5</v>
      </c>
      <c r="AO2400">
        <v>109</v>
      </c>
      <c r="AP2400">
        <v>5</v>
      </c>
      <c r="AQ2400">
        <v>116</v>
      </c>
    </row>
    <row r="2401" spans="1:43" hidden="1" x14ac:dyDescent="0.25">
      <c r="A2401" t="s">
        <v>8443</v>
      </c>
      <c r="B2401" t="s">
        <v>8444</v>
      </c>
      <c r="C2401" s="1" t="str">
        <f t="shared" si="189"/>
        <v>21:0104</v>
      </c>
      <c r="D2401" s="1" t="str">
        <f t="shared" si="190"/>
        <v>21:0042</v>
      </c>
      <c r="E2401" t="s">
        <v>8445</v>
      </c>
      <c r="F2401" t="s">
        <v>8446</v>
      </c>
      <c r="H2401">
        <v>65.923990200000006</v>
      </c>
      <c r="I2401">
        <v>-110.8495411</v>
      </c>
      <c r="J2401" s="1" t="str">
        <f t="shared" si="191"/>
        <v>Till</v>
      </c>
      <c r="K2401" s="1" t="str">
        <f t="shared" si="192"/>
        <v>&lt;2 micron</v>
      </c>
      <c r="L2401">
        <v>0.2</v>
      </c>
      <c r="M2401">
        <v>4.33</v>
      </c>
      <c r="N2401">
        <v>46</v>
      </c>
      <c r="O2401">
        <v>100</v>
      </c>
      <c r="P2401">
        <v>1.5</v>
      </c>
      <c r="Q2401">
        <v>1</v>
      </c>
      <c r="R2401">
        <v>0.18</v>
      </c>
      <c r="S2401">
        <v>0.25</v>
      </c>
      <c r="T2401">
        <v>22</v>
      </c>
      <c r="U2401">
        <v>98</v>
      </c>
      <c r="V2401">
        <v>89</v>
      </c>
      <c r="W2401">
        <v>5.96</v>
      </c>
      <c r="X2401">
        <v>10</v>
      </c>
      <c r="Y2401">
        <v>0.5</v>
      </c>
      <c r="Z2401">
        <v>0.41</v>
      </c>
      <c r="AA2401">
        <v>30</v>
      </c>
      <c r="AB2401">
        <v>1.1000000000000001</v>
      </c>
      <c r="AC2401">
        <v>365</v>
      </c>
      <c r="AD2401">
        <v>4</v>
      </c>
      <c r="AE2401">
        <v>0.91</v>
      </c>
      <c r="AF2401">
        <v>50</v>
      </c>
      <c r="AH2401">
        <v>26</v>
      </c>
      <c r="AI2401">
        <v>1</v>
      </c>
      <c r="AJ2401">
        <v>7</v>
      </c>
      <c r="AK2401">
        <v>18</v>
      </c>
      <c r="AL2401">
        <v>0.14000000000000001</v>
      </c>
      <c r="AN2401">
        <v>5</v>
      </c>
      <c r="AO2401">
        <v>93</v>
      </c>
      <c r="AP2401">
        <v>5</v>
      </c>
      <c r="AQ2401">
        <v>80</v>
      </c>
    </row>
    <row r="2402" spans="1:43" hidden="1" x14ac:dyDescent="0.25">
      <c r="A2402" t="s">
        <v>8447</v>
      </c>
      <c r="B2402" t="s">
        <v>8448</v>
      </c>
      <c r="C2402" s="1" t="str">
        <f t="shared" si="189"/>
        <v>21:0104</v>
      </c>
      <c r="D2402" s="1" t="str">
        <f t="shared" si="190"/>
        <v>21:0042</v>
      </c>
      <c r="E2402" t="s">
        <v>8449</v>
      </c>
      <c r="F2402" t="s">
        <v>8450</v>
      </c>
      <c r="H2402">
        <v>65.954715300000004</v>
      </c>
      <c r="I2402">
        <v>-110.9573956</v>
      </c>
      <c r="J2402" s="1" t="str">
        <f t="shared" si="191"/>
        <v>Till</v>
      </c>
      <c r="K2402" s="1" t="str">
        <f t="shared" si="192"/>
        <v>&lt;2 micron</v>
      </c>
      <c r="L2402">
        <v>0.1</v>
      </c>
      <c r="M2402">
        <v>3.54</v>
      </c>
      <c r="N2402">
        <v>12</v>
      </c>
      <c r="O2402">
        <v>110</v>
      </c>
      <c r="P2402">
        <v>0.5</v>
      </c>
      <c r="Q2402">
        <v>1</v>
      </c>
      <c r="R2402">
        <v>0.17</v>
      </c>
      <c r="S2402">
        <v>0.25</v>
      </c>
      <c r="T2402">
        <v>22</v>
      </c>
      <c r="U2402">
        <v>78</v>
      </c>
      <c r="V2402">
        <v>74</v>
      </c>
      <c r="W2402">
        <v>4.24</v>
      </c>
      <c r="X2402">
        <v>5</v>
      </c>
      <c r="Y2402">
        <v>0.5</v>
      </c>
      <c r="Z2402">
        <v>0.38</v>
      </c>
      <c r="AA2402">
        <v>30</v>
      </c>
      <c r="AB2402">
        <v>1.06</v>
      </c>
      <c r="AC2402">
        <v>520</v>
      </c>
      <c r="AD2402">
        <v>1</v>
      </c>
      <c r="AE2402">
        <v>0.92</v>
      </c>
      <c r="AF2402">
        <v>42</v>
      </c>
      <c r="AH2402">
        <v>10</v>
      </c>
      <c r="AI2402">
        <v>1</v>
      </c>
      <c r="AJ2402">
        <v>6</v>
      </c>
      <c r="AK2402">
        <v>16</v>
      </c>
      <c r="AL2402">
        <v>0.1</v>
      </c>
      <c r="AN2402">
        <v>5</v>
      </c>
      <c r="AO2402">
        <v>69</v>
      </c>
      <c r="AP2402">
        <v>5</v>
      </c>
      <c r="AQ2402">
        <v>64</v>
      </c>
    </row>
    <row r="2403" spans="1:43" hidden="1" x14ac:dyDescent="0.25">
      <c r="A2403" t="s">
        <v>8451</v>
      </c>
      <c r="B2403" t="s">
        <v>8452</v>
      </c>
      <c r="C2403" s="1" t="str">
        <f t="shared" si="189"/>
        <v>21:0104</v>
      </c>
      <c r="D2403" s="1" t="str">
        <f t="shared" si="190"/>
        <v>21:0042</v>
      </c>
      <c r="E2403" t="s">
        <v>8453</v>
      </c>
      <c r="F2403" t="s">
        <v>8454</v>
      </c>
      <c r="H2403">
        <v>65.983934000000005</v>
      </c>
      <c r="I2403">
        <v>-110.85418730000001</v>
      </c>
      <c r="J2403" s="1" t="str">
        <f t="shared" si="191"/>
        <v>Till</v>
      </c>
      <c r="K2403" s="1" t="str">
        <f t="shared" si="192"/>
        <v>&lt;2 micron</v>
      </c>
      <c r="L2403">
        <v>0.1</v>
      </c>
      <c r="M2403">
        <v>4.3499999999999996</v>
      </c>
      <c r="N2403">
        <v>14</v>
      </c>
      <c r="O2403">
        <v>120</v>
      </c>
      <c r="P2403">
        <v>1</v>
      </c>
      <c r="Q2403">
        <v>1</v>
      </c>
      <c r="R2403">
        <v>0.21</v>
      </c>
      <c r="S2403">
        <v>0.25</v>
      </c>
      <c r="T2403">
        <v>28</v>
      </c>
      <c r="U2403">
        <v>88</v>
      </c>
      <c r="V2403">
        <v>82</v>
      </c>
      <c r="W2403">
        <v>4.79</v>
      </c>
      <c r="X2403">
        <v>10</v>
      </c>
      <c r="Y2403">
        <v>0.5</v>
      </c>
      <c r="Z2403">
        <v>0.46</v>
      </c>
      <c r="AA2403">
        <v>30</v>
      </c>
      <c r="AB2403">
        <v>1.22</v>
      </c>
      <c r="AC2403">
        <v>655</v>
      </c>
      <c r="AD2403">
        <v>1</v>
      </c>
      <c r="AE2403">
        <v>0.63</v>
      </c>
      <c r="AF2403">
        <v>55</v>
      </c>
      <c r="AH2403">
        <v>12</v>
      </c>
      <c r="AI2403">
        <v>1</v>
      </c>
      <c r="AJ2403">
        <v>7</v>
      </c>
      <c r="AK2403">
        <v>19</v>
      </c>
      <c r="AL2403">
        <v>0.13</v>
      </c>
      <c r="AN2403">
        <v>5</v>
      </c>
      <c r="AO2403">
        <v>77</v>
      </c>
      <c r="AP2403">
        <v>5</v>
      </c>
      <c r="AQ2403">
        <v>78</v>
      </c>
    </row>
    <row r="2404" spans="1:43" hidden="1" x14ac:dyDescent="0.25">
      <c r="A2404" t="s">
        <v>8455</v>
      </c>
      <c r="B2404" t="s">
        <v>8456</v>
      </c>
      <c r="C2404" s="1" t="str">
        <f t="shared" si="189"/>
        <v>21:0104</v>
      </c>
      <c r="D2404" s="1" t="str">
        <f t="shared" si="190"/>
        <v>21:0042</v>
      </c>
      <c r="E2404" t="s">
        <v>8457</v>
      </c>
      <c r="F2404" t="s">
        <v>8458</v>
      </c>
      <c r="H2404">
        <v>65.948039899999998</v>
      </c>
      <c r="I2404">
        <v>-110.7201082</v>
      </c>
      <c r="J2404" s="1" t="str">
        <f t="shared" si="191"/>
        <v>Till</v>
      </c>
      <c r="K2404" s="1" t="str">
        <f t="shared" si="192"/>
        <v>&lt;2 micron</v>
      </c>
      <c r="L2404">
        <v>0.1</v>
      </c>
      <c r="M2404">
        <v>3.57</v>
      </c>
      <c r="N2404">
        <v>16</v>
      </c>
      <c r="O2404">
        <v>100</v>
      </c>
      <c r="P2404">
        <v>1</v>
      </c>
      <c r="Q2404">
        <v>1</v>
      </c>
      <c r="R2404">
        <v>0.17</v>
      </c>
      <c r="S2404">
        <v>0.25</v>
      </c>
      <c r="T2404">
        <v>20</v>
      </c>
      <c r="U2404">
        <v>82</v>
      </c>
      <c r="V2404">
        <v>89</v>
      </c>
      <c r="W2404">
        <v>4.67</v>
      </c>
      <c r="X2404">
        <v>10</v>
      </c>
      <c r="Y2404">
        <v>0.5</v>
      </c>
      <c r="Z2404">
        <v>0.4</v>
      </c>
      <c r="AA2404">
        <v>30</v>
      </c>
      <c r="AB2404">
        <v>0.91</v>
      </c>
      <c r="AC2404">
        <v>320</v>
      </c>
      <c r="AD2404">
        <v>2</v>
      </c>
      <c r="AE2404">
        <v>0.81</v>
      </c>
      <c r="AF2404">
        <v>46</v>
      </c>
      <c r="AH2404">
        <v>14</v>
      </c>
      <c r="AI2404">
        <v>1</v>
      </c>
      <c r="AJ2404">
        <v>6</v>
      </c>
      <c r="AK2404">
        <v>15</v>
      </c>
      <c r="AL2404">
        <v>0.11</v>
      </c>
      <c r="AN2404">
        <v>5</v>
      </c>
      <c r="AO2404">
        <v>78</v>
      </c>
      <c r="AP2404">
        <v>5</v>
      </c>
      <c r="AQ2404">
        <v>66</v>
      </c>
    </row>
    <row r="2405" spans="1:43" hidden="1" x14ac:dyDescent="0.25">
      <c r="A2405" t="s">
        <v>8459</v>
      </c>
      <c r="B2405" t="s">
        <v>8460</v>
      </c>
      <c r="C2405" s="1" t="str">
        <f t="shared" si="189"/>
        <v>21:0104</v>
      </c>
      <c r="D2405" s="1" t="str">
        <f t="shared" si="190"/>
        <v>21:0042</v>
      </c>
      <c r="E2405" t="s">
        <v>8461</v>
      </c>
      <c r="F2405" t="s">
        <v>8462</v>
      </c>
      <c r="H2405">
        <v>65.991681400000004</v>
      </c>
      <c r="I2405">
        <v>-110.6517683</v>
      </c>
      <c r="J2405" s="1" t="str">
        <f t="shared" si="191"/>
        <v>Till</v>
      </c>
      <c r="K2405" s="1" t="str">
        <f t="shared" si="192"/>
        <v>&lt;2 micron</v>
      </c>
      <c r="L2405">
        <v>0.1</v>
      </c>
      <c r="M2405">
        <v>3.35</v>
      </c>
      <c r="N2405">
        <v>14</v>
      </c>
      <c r="O2405">
        <v>90</v>
      </c>
      <c r="P2405">
        <v>0.5</v>
      </c>
      <c r="Q2405">
        <v>1</v>
      </c>
      <c r="R2405">
        <v>0.14000000000000001</v>
      </c>
      <c r="S2405">
        <v>0.25</v>
      </c>
      <c r="T2405">
        <v>17</v>
      </c>
      <c r="U2405">
        <v>74</v>
      </c>
      <c r="V2405">
        <v>71</v>
      </c>
      <c r="W2405">
        <v>4.13</v>
      </c>
      <c r="X2405">
        <v>5</v>
      </c>
      <c r="Y2405">
        <v>0.5</v>
      </c>
      <c r="Z2405">
        <v>0.32</v>
      </c>
      <c r="AA2405">
        <v>40</v>
      </c>
      <c r="AB2405">
        <v>0.85</v>
      </c>
      <c r="AC2405">
        <v>365</v>
      </c>
      <c r="AD2405">
        <v>3</v>
      </c>
      <c r="AE2405">
        <v>0.67</v>
      </c>
      <c r="AF2405">
        <v>33</v>
      </c>
      <c r="AH2405">
        <v>10</v>
      </c>
      <c r="AI2405">
        <v>2</v>
      </c>
      <c r="AJ2405">
        <v>6</v>
      </c>
      <c r="AK2405">
        <v>12</v>
      </c>
      <c r="AL2405">
        <v>0.1</v>
      </c>
      <c r="AN2405">
        <v>5</v>
      </c>
      <c r="AO2405">
        <v>70</v>
      </c>
      <c r="AP2405">
        <v>5</v>
      </c>
      <c r="AQ2405">
        <v>58</v>
      </c>
    </row>
    <row r="2406" spans="1:43" hidden="1" x14ac:dyDescent="0.25">
      <c r="A2406" t="s">
        <v>8463</v>
      </c>
      <c r="B2406" t="s">
        <v>8464</v>
      </c>
      <c r="C2406" s="1" t="str">
        <f t="shared" si="189"/>
        <v>21:0104</v>
      </c>
      <c r="D2406" s="1" t="str">
        <f t="shared" si="190"/>
        <v>21:0042</v>
      </c>
      <c r="E2406" t="s">
        <v>8465</v>
      </c>
      <c r="F2406" t="s">
        <v>8466</v>
      </c>
      <c r="H2406">
        <v>65.959214200000005</v>
      </c>
      <c r="I2406">
        <v>-110.5370487</v>
      </c>
      <c r="J2406" s="1" t="str">
        <f t="shared" si="191"/>
        <v>Till</v>
      </c>
      <c r="K2406" s="1" t="str">
        <f t="shared" si="192"/>
        <v>&lt;2 micron</v>
      </c>
      <c r="L2406">
        <v>0.1</v>
      </c>
      <c r="M2406">
        <v>3.04</v>
      </c>
      <c r="N2406">
        <v>22</v>
      </c>
      <c r="O2406">
        <v>60</v>
      </c>
      <c r="P2406">
        <v>1</v>
      </c>
      <c r="Q2406">
        <v>1</v>
      </c>
      <c r="R2406">
        <v>0.06</v>
      </c>
      <c r="S2406">
        <v>0.25</v>
      </c>
      <c r="T2406">
        <v>10</v>
      </c>
      <c r="U2406">
        <v>70</v>
      </c>
      <c r="V2406">
        <v>51</v>
      </c>
      <c r="W2406">
        <v>4.0999999999999996</v>
      </c>
      <c r="X2406">
        <v>10</v>
      </c>
      <c r="Y2406">
        <v>0.5</v>
      </c>
      <c r="Z2406">
        <v>0.16</v>
      </c>
      <c r="AA2406">
        <v>10</v>
      </c>
      <c r="AB2406">
        <v>0.42</v>
      </c>
      <c r="AC2406">
        <v>160</v>
      </c>
      <c r="AD2406">
        <v>3</v>
      </c>
      <c r="AE2406">
        <v>1.1000000000000001</v>
      </c>
      <c r="AF2406">
        <v>26</v>
      </c>
      <c r="AH2406">
        <v>12</v>
      </c>
      <c r="AI2406">
        <v>1</v>
      </c>
      <c r="AJ2406">
        <v>4</v>
      </c>
      <c r="AK2406">
        <v>9</v>
      </c>
      <c r="AL2406">
        <v>0.13</v>
      </c>
      <c r="AN2406">
        <v>5</v>
      </c>
      <c r="AO2406">
        <v>91</v>
      </c>
      <c r="AP2406">
        <v>5</v>
      </c>
      <c r="AQ2406">
        <v>42</v>
      </c>
    </row>
    <row r="2407" spans="1:43" hidden="1" x14ac:dyDescent="0.25">
      <c r="A2407" t="s">
        <v>8467</v>
      </c>
      <c r="B2407" t="s">
        <v>8468</v>
      </c>
      <c r="C2407" s="1" t="str">
        <f t="shared" si="189"/>
        <v>21:0104</v>
      </c>
      <c r="D2407" s="1" t="str">
        <f t="shared" si="190"/>
        <v>21:0042</v>
      </c>
      <c r="E2407" t="s">
        <v>8469</v>
      </c>
      <c r="F2407" t="s">
        <v>8470</v>
      </c>
      <c r="H2407">
        <v>65.514356699999993</v>
      </c>
      <c r="I2407">
        <v>-111.33465219999999</v>
      </c>
      <c r="J2407" s="1" t="str">
        <f t="shared" si="191"/>
        <v>Till</v>
      </c>
      <c r="K2407" s="1" t="str">
        <f t="shared" si="192"/>
        <v>&lt;2 micron</v>
      </c>
      <c r="L2407">
        <v>0.1</v>
      </c>
      <c r="M2407">
        <v>4.3</v>
      </c>
      <c r="N2407">
        <v>42</v>
      </c>
      <c r="O2407">
        <v>130</v>
      </c>
      <c r="P2407">
        <v>0.5</v>
      </c>
      <c r="Q2407">
        <v>1</v>
      </c>
      <c r="R2407">
        <v>0.24</v>
      </c>
      <c r="S2407">
        <v>0.25</v>
      </c>
      <c r="T2407">
        <v>26</v>
      </c>
      <c r="U2407">
        <v>105</v>
      </c>
      <c r="V2407">
        <v>96</v>
      </c>
      <c r="W2407">
        <v>5.24</v>
      </c>
      <c r="X2407">
        <v>10</v>
      </c>
      <c r="Y2407">
        <v>0.5</v>
      </c>
      <c r="Z2407">
        <v>0.53</v>
      </c>
      <c r="AA2407">
        <v>30</v>
      </c>
      <c r="AB2407">
        <v>1.48</v>
      </c>
      <c r="AC2407">
        <v>450</v>
      </c>
      <c r="AD2407">
        <v>3</v>
      </c>
      <c r="AE2407">
        <v>0.4</v>
      </c>
      <c r="AF2407">
        <v>64</v>
      </c>
      <c r="AH2407">
        <v>8</v>
      </c>
      <c r="AI2407">
        <v>2</v>
      </c>
      <c r="AJ2407">
        <v>9</v>
      </c>
      <c r="AK2407">
        <v>19</v>
      </c>
      <c r="AL2407">
        <v>0.18</v>
      </c>
      <c r="AN2407">
        <v>5</v>
      </c>
      <c r="AO2407">
        <v>98</v>
      </c>
      <c r="AP2407">
        <v>5</v>
      </c>
      <c r="AQ2407">
        <v>100</v>
      </c>
    </row>
    <row r="2408" spans="1:43" hidden="1" x14ac:dyDescent="0.25">
      <c r="A2408" t="s">
        <v>8471</v>
      </c>
      <c r="B2408" t="s">
        <v>8472</v>
      </c>
      <c r="C2408" s="1" t="str">
        <f t="shared" si="189"/>
        <v>21:0104</v>
      </c>
      <c r="D2408" s="1" t="str">
        <f t="shared" si="190"/>
        <v>21:0042</v>
      </c>
      <c r="E2408" t="s">
        <v>8473</v>
      </c>
      <c r="F2408" t="s">
        <v>8474</v>
      </c>
      <c r="H2408">
        <v>65.519617699999998</v>
      </c>
      <c r="I2408">
        <v>-111.12231970000001</v>
      </c>
      <c r="J2408" s="1" t="str">
        <f t="shared" si="191"/>
        <v>Till</v>
      </c>
      <c r="K2408" s="1" t="str">
        <f t="shared" si="192"/>
        <v>&lt;2 micron</v>
      </c>
      <c r="L2408">
        <v>0.1</v>
      </c>
      <c r="M2408">
        <v>4.04</v>
      </c>
      <c r="N2408">
        <v>32</v>
      </c>
      <c r="O2408">
        <v>110</v>
      </c>
      <c r="P2408">
        <v>1</v>
      </c>
      <c r="Q2408">
        <v>1</v>
      </c>
      <c r="R2408">
        <v>0.18</v>
      </c>
      <c r="S2408">
        <v>0.25</v>
      </c>
      <c r="T2408">
        <v>23</v>
      </c>
      <c r="U2408">
        <v>129</v>
      </c>
      <c r="V2408">
        <v>96</v>
      </c>
      <c r="W2408">
        <v>6.13</v>
      </c>
      <c r="X2408">
        <v>10</v>
      </c>
      <c r="Y2408">
        <v>0.5</v>
      </c>
      <c r="Z2408">
        <v>0.38</v>
      </c>
      <c r="AA2408">
        <v>30</v>
      </c>
      <c r="AB2408">
        <v>1.23</v>
      </c>
      <c r="AC2408">
        <v>270</v>
      </c>
      <c r="AD2408">
        <v>2</v>
      </c>
      <c r="AE2408">
        <v>0.75</v>
      </c>
      <c r="AF2408">
        <v>70</v>
      </c>
      <c r="AH2408">
        <v>8</v>
      </c>
      <c r="AI2408">
        <v>1</v>
      </c>
      <c r="AJ2408">
        <v>10</v>
      </c>
      <c r="AK2408">
        <v>16</v>
      </c>
      <c r="AL2408">
        <v>0.14000000000000001</v>
      </c>
      <c r="AN2408">
        <v>5</v>
      </c>
      <c r="AO2408">
        <v>125</v>
      </c>
      <c r="AP2408">
        <v>5</v>
      </c>
      <c r="AQ2408">
        <v>88</v>
      </c>
    </row>
    <row r="2409" spans="1:43" hidden="1" x14ac:dyDescent="0.25">
      <c r="A2409" t="s">
        <v>8475</v>
      </c>
      <c r="B2409" t="s">
        <v>8476</v>
      </c>
      <c r="C2409" s="1" t="str">
        <f t="shared" si="189"/>
        <v>21:0104</v>
      </c>
      <c r="D2409" s="1" t="str">
        <f t="shared" si="190"/>
        <v>21:0042</v>
      </c>
      <c r="E2409" t="s">
        <v>8473</v>
      </c>
      <c r="F2409" t="s">
        <v>8477</v>
      </c>
      <c r="H2409">
        <v>65.519617699999998</v>
      </c>
      <c r="I2409">
        <v>-111.12231970000001</v>
      </c>
      <c r="J2409" s="1" t="str">
        <f t="shared" si="191"/>
        <v>Till</v>
      </c>
      <c r="K2409" s="1" t="str">
        <f t="shared" si="192"/>
        <v>&lt;2 micron</v>
      </c>
      <c r="L2409">
        <v>0.1</v>
      </c>
      <c r="M2409">
        <v>3.97</v>
      </c>
      <c r="N2409">
        <v>32</v>
      </c>
      <c r="O2409">
        <v>110</v>
      </c>
      <c r="P2409">
        <v>1</v>
      </c>
      <c r="Q2409">
        <v>1</v>
      </c>
      <c r="R2409">
        <v>0.17</v>
      </c>
      <c r="S2409">
        <v>0.25</v>
      </c>
      <c r="T2409">
        <v>21</v>
      </c>
      <c r="U2409">
        <v>129</v>
      </c>
      <c r="V2409">
        <v>97</v>
      </c>
      <c r="W2409">
        <v>6.03</v>
      </c>
      <c r="X2409">
        <v>10</v>
      </c>
      <c r="Y2409">
        <v>0.5</v>
      </c>
      <c r="Z2409">
        <v>0.37</v>
      </c>
      <c r="AA2409">
        <v>40</v>
      </c>
      <c r="AB2409">
        <v>1.23</v>
      </c>
      <c r="AC2409">
        <v>265</v>
      </c>
      <c r="AD2409">
        <v>2</v>
      </c>
      <c r="AE2409">
        <v>0.75</v>
      </c>
      <c r="AF2409">
        <v>73</v>
      </c>
      <c r="AH2409">
        <v>8</v>
      </c>
      <c r="AI2409">
        <v>4</v>
      </c>
      <c r="AJ2409">
        <v>9</v>
      </c>
      <c r="AK2409">
        <v>18</v>
      </c>
      <c r="AL2409">
        <v>0.14000000000000001</v>
      </c>
      <c r="AN2409">
        <v>5</v>
      </c>
      <c r="AO2409">
        <v>126</v>
      </c>
      <c r="AP2409">
        <v>5</v>
      </c>
      <c r="AQ2409">
        <v>92</v>
      </c>
    </row>
    <row r="2410" spans="1:43" hidden="1" x14ac:dyDescent="0.25">
      <c r="A2410" t="s">
        <v>8478</v>
      </c>
      <c r="B2410" t="s">
        <v>8479</v>
      </c>
      <c r="C2410" s="1" t="str">
        <f t="shared" si="189"/>
        <v>21:0104</v>
      </c>
      <c r="D2410" s="1" t="str">
        <f t="shared" si="190"/>
        <v>21:0042</v>
      </c>
      <c r="E2410" t="s">
        <v>8480</v>
      </c>
      <c r="F2410" t="s">
        <v>8481</v>
      </c>
      <c r="H2410">
        <v>65.549892</v>
      </c>
      <c r="I2410">
        <v>-111.00859250000001</v>
      </c>
      <c r="J2410" s="1" t="str">
        <f t="shared" si="191"/>
        <v>Till</v>
      </c>
      <c r="K2410" s="1" t="str">
        <f t="shared" si="192"/>
        <v>&lt;2 micron</v>
      </c>
      <c r="L2410">
        <v>0.1</v>
      </c>
      <c r="M2410">
        <v>3.34</v>
      </c>
      <c r="N2410">
        <v>24</v>
      </c>
      <c r="O2410">
        <v>130</v>
      </c>
      <c r="P2410">
        <v>0.5</v>
      </c>
      <c r="Q2410">
        <v>1</v>
      </c>
      <c r="R2410">
        <v>0.31</v>
      </c>
      <c r="S2410">
        <v>0.25</v>
      </c>
      <c r="T2410">
        <v>27</v>
      </c>
      <c r="U2410">
        <v>101</v>
      </c>
      <c r="V2410">
        <v>124</v>
      </c>
      <c r="W2410">
        <v>4.4400000000000004</v>
      </c>
      <c r="X2410">
        <v>10</v>
      </c>
      <c r="Y2410">
        <v>0.5</v>
      </c>
      <c r="Z2410">
        <v>0.76</v>
      </c>
      <c r="AA2410">
        <v>40</v>
      </c>
      <c r="AB2410">
        <v>1.4</v>
      </c>
      <c r="AC2410">
        <v>450</v>
      </c>
      <c r="AD2410">
        <v>3</v>
      </c>
      <c r="AE2410">
        <v>0.61</v>
      </c>
      <c r="AF2410">
        <v>72</v>
      </c>
      <c r="AH2410">
        <v>10</v>
      </c>
      <c r="AI2410">
        <v>1</v>
      </c>
      <c r="AJ2410">
        <v>10</v>
      </c>
      <c r="AK2410">
        <v>19</v>
      </c>
      <c r="AL2410">
        <v>0.13</v>
      </c>
      <c r="AN2410">
        <v>5</v>
      </c>
      <c r="AO2410">
        <v>80</v>
      </c>
      <c r="AP2410">
        <v>5</v>
      </c>
      <c r="AQ2410">
        <v>94</v>
      </c>
    </row>
    <row r="2411" spans="1:43" hidden="1" x14ac:dyDescent="0.25">
      <c r="A2411" t="s">
        <v>8482</v>
      </c>
      <c r="B2411" t="s">
        <v>8483</v>
      </c>
      <c r="C2411" s="1" t="str">
        <f t="shared" si="189"/>
        <v>21:0104</v>
      </c>
      <c r="D2411" s="1" t="str">
        <f t="shared" si="190"/>
        <v>21:0042</v>
      </c>
      <c r="E2411" t="s">
        <v>8484</v>
      </c>
      <c r="F2411" t="s">
        <v>8485</v>
      </c>
      <c r="H2411">
        <v>65.5560689</v>
      </c>
      <c r="I2411">
        <v>-111.233051</v>
      </c>
      <c r="J2411" s="1" t="str">
        <f t="shared" si="191"/>
        <v>Till</v>
      </c>
      <c r="K2411" s="1" t="str">
        <f t="shared" si="192"/>
        <v>&lt;2 micron</v>
      </c>
      <c r="L2411">
        <v>0.1</v>
      </c>
      <c r="M2411">
        <v>4.6399999999999997</v>
      </c>
      <c r="N2411">
        <v>10</v>
      </c>
      <c r="O2411">
        <v>130</v>
      </c>
      <c r="P2411">
        <v>1.5</v>
      </c>
      <c r="Q2411">
        <v>1</v>
      </c>
      <c r="R2411">
        <v>0.23</v>
      </c>
      <c r="S2411">
        <v>0.25</v>
      </c>
      <c r="T2411">
        <v>19</v>
      </c>
      <c r="U2411">
        <v>126</v>
      </c>
      <c r="V2411">
        <v>241</v>
      </c>
      <c r="W2411">
        <v>5.39</v>
      </c>
      <c r="X2411">
        <v>10</v>
      </c>
      <c r="Y2411">
        <v>0.5</v>
      </c>
      <c r="Z2411">
        <v>0.51</v>
      </c>
      <c r="AA2411">
        <v>50</v>
      </c>
      <c r="AB2411">
        <v>1.62</v>
      </c>
      <c r="AC2411">
        <v>275</v>
      </c>
      <c r="AD2411">
        <v>1</v>
      </c>
      <c r="AE2411">
        <v>0.69</v>
      </c>
      <c r="AF2411">
        <v>59</v>
      </c>
      <c r="AH2411">
        <v>14</v>
      </c>
      <c r="AI2411">
        <v>2</v>
      </c>
      <c r="AJ2411">
        <v>18</v>
      </c>
      <c r="AK2411">
        <v>19</v>
      </c>
      <c r="AL2411">
        <v>0.13</v>
      </c>
      <c r="AN2411">
        <v>5</v>
      </c>
      <c r="AO2411">
        <v>172</v>
      </c>
      <c r="AP2411">
        <v>5</v>
      </c>
      <c r="AQ2411">
        <v>198</v>
      </c>
    </row>
    <row r="2412" spans="1:43" hidden="1" x14ac:dyDescent="0.25">
      <c r="A2412" t="s">
        <v>8486</v>
      </c>
      <c r="B2412" t="s">
        <v>8487</v>
      </c>
      <c r="C2412" s="1" t="str">
        <f t="shared" si="189"/>
        <v>21:0104</v>
      </c>
      <c r="D2412" s="1" t="str">
        <f t="shared" si="190"/>
        <v>21:0042</v>
      </c>
      <c r="E2412" t="s">
        <v>8488</v>
      </c>
      <c r="F2412" t="s">
        <v>8489</v>
      </c>
      <c r="H2412">
        <v>65.564734299999998</v>
      </c>
      <c r="I2412">
        <v>-111.431533</v>
      </c>
      <c r="J2412" s="1" t="str">
        <f t="shared" si="191"/>
        <v>Till</v>
      </c>
      <c r="K2412" s="1" t="str">
        <f t="shared" si="192"/>
        <v>&lt;2 micron</v>
      </c>
      <c r="L2412">
        <v>0.1</v>
      </c>
      <c r="M2412">
        <v>4.1500000000000004</v>
      </c>
      <c r="N2412">
        <v>76</v>
      </c>
      <c r="O2412">
        <v>40</v>
      </c>
      <c r="P2412">
        <v>0.5</v>
      </c>
      <c r="Q2412">
        <v>1</v>
      </c>
      <c r="R2412">
        <v>0.05</v>
      </c>
      <c r="S2412">
        <v>0.25</v>
      </c>
      <c r="T2412">
        <v>5</v>
      </c>
      <c r="U2412">
        <v>53</v>
      </c>
      <c r="V2412">
        <v>24</v>
      </c>
      <c r="W2412">
        <v>3.87</v>
      </c>
      <c r="X2412">
        <v>10</v>
      </c>
      <c r="Y2412">
        <v>0.5</v>
      </c>
      <c r="Z2412">
        <v>0.1</v>
      </c>
      <c r="AA2412">
        <v>10</v>
      </c>
      <c r="AB2412">
        <v>0.26</v>
      </c>
      <c r="AC2412">
        <v>145</v>
      </c>
      <c r="AD2412">
        <v>2</v>
      </c>
      <c r="AE2412">
        <v>1.2</v>
      </c>
      <c r="AF2412">
        <v>15</v>
      </c>
      <c r="AH2412">
        <v>10</v>
      </c>
      <c r="AI2412">
        <v>2</v>
      </c>
      <c r="AJ2412">
        <v>3</v>
      </c>
      <c r="AK2412">
        <v>9</v>
      </c>
      <c r="AL2412">
        <v>0.11</v>
      </c>
      <c r="AN2412">
        <v>5</v>
      </c>
      <c r="AO2412">
        <v>68</v>
      </c>
      <c r="AP2412">
        <v>5</v>
      </c>
      <c r="AQ2412">
        <v>42</v>
      </c>
    </row>
    <row r="2413" spans="1:43" hidden="1" x14ac:dyDescent="0.25">
      <c r="A2413" t="s">
        <v>8490</v>
      </c>
      <c r="B2413" t="s">
        <v>8491</v>
      </c>
      <c r="C2413" s="1" t="str">
        <f t="shared" si="189"/>
        <v>21:0104</v>
      </c>
      <c r="D2413" s="1" t="str">
        <f t="shared" si="190"/>
        <v>21:0042</v>
      </c>
      <c r="E2413" t="s">
        <v>8492</v>
      </c>
      <c r="F2413" t="s">
        <v>8493</v>
      </c>
      <c r="H2413">
        <v>65.611669899999995</v>
      </c>
      <c r="I2413">
        <v>-111.45559969999999</v>
      </c>
      <c r="J2413" s="1" t="str">
        <f t="shared" si="191"/>
        <v>Till</v>
      </c>
      <c r="K2413" s="1" t="str">
        <f t="shared" si="192"/>
        <v>&lt;2 micron</v>
      </c>
      <c r="L2413">
        <v>0.2</v>
      </c>
      <c r="M2413">
        <v>4.84</v>
      </c>
      <c r="N2413">
        <v>22</v>
      </c>
      <c r="O2413">
        <v>60</v>
      </c>
      <c r="P2413">
        <v>1</v>
      </c>
      <c r="Q2413">
        <v>1</v>
      </c>
      <c r="R2413">
        <v>0.09</v>
      </c>
      <c r="S2413">
        <v>0.25</v>
      </c>
      <c r="T2413">
        <v>10</v>
      </c>
      <c r="U2413">
        <v>73</v>
      </c>
      <c r="V2413">
        <v>44</v>
      </c>
      <c r="W2413">
        <v>4.16</v>
      </c>
      <c r="X2413">
        <v>5</v>
      </c>
      <c r="Y2413">
        <v>0.5</v>
      </c>
      <c r="Z2413">
        <v>0.18</v>
      </c>
      <c r="AA2413">
        <v>30</v>
      </c>
      <c r="AB2413">
        <v>0.52</v>
      </c>
      <c r="AC2413">
        <v>195</v>
      </c>
      <c r="AD2413">
        <v>3</v>
      </c>
      <c r="AE2413">
        <v>1.3</v>
      </c>
      <c r="AF2413">
        <v>25</v>
      </c>
      <c r="AH2413">
        <v>10</v>
      </c>
      <c r="AI2413">
        <v>1</v>
      </c>
      <c r="AJ2413">
        <v>5</v>
      </c>
      <c r="AK2413">
        <v>12</v>
      </c>
      <c r="AL2413">
        <v>0.1</v>
      </c>
      <c r="AN2413">
        <v>5</v>
      </c>
      <c r="AO2413">
        <v>64</v>
      </c>
      <c r="AP2413">
        <v>5</v>
      </c>
      <c r="AQ2413">
        <v>42</v>
      </c>
    </row>
    <row r="2414" spans="1:43" hidden="1" x14ac:dyDescent="0.25">
      <c r="A2414" t="s">
        <v>8494</v>
      </c>
      <c r="B2414" t="s">
        <v>8495</v>
      </c>
      <c r="C2414" s="1" t="str">
        <f t="shared" si="189"/>
        <v>21:0104</v>
      </c>
      <c r="D2414" s="1" t="str">
        <f t="shared" si="190"/>
        <v>21:0042</v>
      </c>
      <c r="E2414" t="s">
        <v>8496</v>
      </c>
      <c r="F2414" t="s">
        <v>8497</v>
      </c>
      <c r="H2414">
        <v>65.593979500000003</v>
      </c>
      <c r="I2414">
        <v>-111.3490791</v>
      </c>
      <c r="J2414" s="1" t="str">
        <f t="shared" si="191"/>
        <v>Till</v>
      </c>
      <c r="K2414" s="1" t="str">
        <f t="shared" si="192"/>
        <v>&lt;2 micron</v>
      </c>
      <c r="L2414">
        <v>0.2</v>
      </c>
      <c r="M2414">
        <v>4.38</v>
      </c>
      <c r="N2414">
        <v>18</v>
      </c>
      <c r="O2414">
        <v>80</v>
      </c>
      <c r="P2414">
        <v>1</v>
      </c>
      <c r="Q2414">
        <v>1</v>
      </c>
      <c r="R2414">
        <v>0.15</v>
      </c>
      <c r="S2414">
        <v>0.25</v>
      </c>
      <c r="T2414">
        <v>16</v>
      </c>
      <c r="U2414">
        <v>74</v>
      </c>
      <c r="V2414">
        <v>75</v>
      </c>
      <c r="W2414">
        <v>4.17</v>
      </c>
      <c r="X2414">
        <v>10</v>
      </c>
      <c r="Y2414">
        <v>0.5</v>
      </c>
      <c r="Z2414">
        <v>0.26</v>
      </c>
      <c r="AA2414">
        <v>30</v>
      </c>
      <c r="AB2414">
        <v>0.66</v>
      </c>
      <c r="AC2414">
        <v>245</v>
      </c>
      <c r="AD2414">
        <v>1</v>
      </c>
      <c r="AE2414">
        <v>1.46</v>
      </c>
      <c r="AF2414">
        <v>36</v>
      </c>
      <c r="AH2414">
        <v>8</v>
      </c>
      <c r="AI2414">
        <v>2</v>
      </c>
      <c r="AJ2414">
        <v>5</v>
      </c>
      <c r="AK2414">
        <v>13</v>
      </c>
      <c r="AL2414">
        <v>0.12</v>
      </c>
      <c r="AN2414">
        <v>5</v>
      </c>
      <c r="AO2414">
        <v>77</v>
      </c>
      <c r="AP2414">
        <v>5</v>
      </c>
      <c r="AQ2414">
        <v>46</v>
      </c>
    </row>
    <row r="2415" spans="1:43" hidden="1" x14ac:dyDescent="0.25">
      <c r="A2415" t="s">
        <v>8498</v>
      </c>
      <c r="B2415" t="s">
        <v>8499</v>
      </c>
      <c r="C2415" s="1" t="str">
        <f t="shared" si="189"/>
        <v>21:0104</v>
      </c>
      <c r="D2415" s="1" t="str">
        <f t="shared" si="190"/>
        <v>21:0042</v>
      </c>
      <c r="E2415" t="s">
        <v>8500</v>
      </c>
      <c r="F2415" t="s">
        <v>8501</v>
      </c>
      <c r="H2415">
        <v>65.580900799999995</v>
      </c>
      <c r="I2415">
        <v>-111.11779439999999</v>
      </c>
      <c r="J2415" s="1" t="str">
        <f t="shared" si="191"/>
        <v>Till</v>
      </c>
      <c r="K2415" s="1" t="str">
        <f t="shared" si="192"/>
        <v>&lt;2 micron</v>
      </c>
      <c r="L2415">
        <v>0.1</v>
      </c>
      <c r="M2415">
        <v>3.02</v>
      </c>
      <c r="N2415">
        <v>18</v>
      </c>
      <c r="O2415">
        <v>110</v>
      </c>
      <c r="P2415">
        <v>0.5</v>
      </c>
      <c r="Q2415">
        <v>1</v>
      </c>
      <c r="R2415">
        <v>0.22</v>
      </c>
      <c r="S2415">
        <v>0.25</v>
      </c>
      <c r="T2415">
        <v>16</v>
      </c>
      <c r="U2415">
        <v>88</v>
      </c>
      <c r="V2415">
        <v>75</v>
      </c>
      <c r="W2415">
        <v>3.85</v>
      </c>
      <c r="X2415">
        <v>10</v>
      </c>
      <c r="Y2415">
        <v>0.5</v>
      </c>
      <c r="Z2415">
        <v>0.45</v>
      </c>
      <c r="AA2415">
        <v>30</v>
      </c>
      <c r="AB2415">
        <v>1.1000000000000001</v>
      </c>
      <c r="AC2415">
        <v>295</v>
      </c>
      <c r="AD2415">
        <v>3</v>
      </c>
      <c r="AE2415">
        <v>0.52</v>
      </c>
      <c r="AF2415">
        <v>48</v>
      </c>
      <c r="AH2415">
        <v>8</v>
      </c>
      <c r="AI2415">
        <v>2</v>
      </c>
      <c r="AJ2415">
        <v>7</v>
      </c>
      <c r="AK2415">
        <v>16</v>
      </c>
      <c r="AL2415">
        <v>0.12</v>
      </c>
      <c r="AN2415">
        <v>5</v>
      </c>
      <c r="AO2415">
        <v>79</v>
      </c>
      <c r="AP2415">
        <v>5</v>
      </c>
      <c r="AQ2415">
        <v>74</v>
      </c>
    </row>
    <row r="2416" spans="1:43" hidden="1" x14ac:dyDescent="0.25">
      <c r="A2416" t="s">
        <v>8502</v>
      </c>
      <c r="B2416" t="s">
        <v>8503</v>
      </c>
      <c r="C2416" s="1" t="str">
        <f t="shared" si="189"/>
        <v>21:0104</v>
      </c>
      <c r="D2416" s="1" t="str">
        <f t="shared" si="190"/>
        <v>21:0042</v>
      </c>
      <c r="E2416" t="s">
        <v>8504</v>
      </c>
      <c r="F2416" t="s">
        <v>8505</v>
      </c>
      <c r="H2416">
        <v>65.6323984</v>
      </c>
      <c r="I2416">
        <v>-111.0255183</v>
      </c>
      <c r="J2416" s="1" t="str">
        <f t="shared" si="191"/>
        <v>Till</v>
      </c>
      <c r="K2416" s="1" t="str">
        <f t="shared" si="192"/>
        <v>&lt;2 micron</v>
      </c>
      <c r="L2416">
        <v>0.1</v>
      </c>
      <c r="M2416">
        <v>4.82</v>
      </c>
      <c r="N2416">
        <v>30</v>
      </c>
      <c r="O2416">
        <v>100</v>
      </c>
      <c r="P2416">
        <v>1</v>
      </c>
      <c r="Q2416">
        <v>1</v>
      </c>
      <c r="R2416">
        <v>0.12</v>
      </c>
      <c r="S2416">
        <v>0.25</v>
      </c>
      <c r="T2416">
        <v>13</v>
      </c>
      <c r="U2416">
        <v>181</v>
      </c>
      <c r="V2416">
        <v>75</v>
      </c>
      <c r="W2416">
        <v>5.34</v>
      </c>
      <c r="X2416">
        <v>10</v>
      </c>
      <c r="Y2416">
        <v>0.5</v>
      </c>
      <c r="Z2416">
        <v>0.28000000000000003</v>
      </c>
      <c r="AA2416">
        <v>30</v>
      </c>
      <c r="AB2416">
        <v>0.79</v>
      </c>
      <c r="AC2416">
        <v>240</v>
      </c>
      <c r="AD2416">
        <v>3</v>
      </c>
      <c r="AE2416">
        <v>0.96</v>
      </c>
      <c r="AF2416">
        <v>49</v>
      </c>
      <c r="AH2416">
        <v>12</v>
      </c>
      <c r="AI2416">
        <v>1</v>
      </c>
      <c r="AJ2416">
        <v>6</v>
      </c>
      <c r="AK2416">
        <v>18</v>
      </c>
      <c r="AL2416">
        <v>0.15</v>
      </c>
      <c r="AN2416">
        <v>5</v>
      </c>
      <c r="AO2416">
        <v>103</v>
      </c>
      <c r="AP2416">
        <v>5</v>
      </c>
      <c r="AQ2416">
        <v>50</v>
      </c>
    </row>
    <row r="2417" spans="1:43" hidden="1" x14ac:dyDescent="0.25">
      <c r="A2417" t="s">
        <v>8506</v>
      </c>
      <c r="B2417" t="s">
        <v>8507</v>
      </c>
      <c r="C2417" s="1" t="str">
        <f t="shared" ref="C2417:C2443" si="193">HYPERLINK("http://geochem.nrcan.gc.ca/cdogs/content/bdl/bdl210104_e.htm", "21:0104")</f>
        <v>21:0104</v>
      </c>
      <c r="D2417" s="1" t="str">
        <f t="shared" ref="D2417:D2441" si="194">HYPERLINK("http://geochem.nrcan.gc.ca/cdogs/content/svy/svy210042_e.htm", "21:0042")</f>
        <v>21:0042</v>
      </c>
      <c r="E2417" t="s">
        <v>8508</v>
      </c>
      <c r="F2417" t="s">
        <v>8509</v>
      </c>
      <c r="H2417">
        <v>65.625401100000005</v>
      </c>
      <c r="I2417">
        <v>-111.183684</v>
      </c>
      <c r="J2417" s="1" t="str">
        <f t="shared" ref="J2417:J2441" si="195">HYPERLINK("http://geochem.nrcan.gc.ca/cdogs/content/kwd/kwd020044_e.htm", "Till")</f>
        <v>Till</v>
      </c>
      <c r="K2417" s="1" t="str">
        <f t="shared" ref="K2417:K2441" si="196">HYPERLINK("http://geochem.nrcan.gc.ca/cdogs/content/kwd/kwd080003_e.htm", "&lt;2 micron")</f>
        <v>&lt;2 micron</v>
      </c>
      <c r="L2417">
        <v>0.2</v>
      </c>
      <c r="M2417">
        <v>3.71</v>
      </c>
      <c r="N2417">
        <v>28</v>
      </c>
      <c r="O2417">
        <v>110</v>
      </c>
      <c r="P2417">
        <v>0.5</v>
      </c>
      <c r="Q2417">
        <v>1</v>
      </c>
      <c r="R2417">
        <v>0.19</v>
      </c>
      <c r="S2417">
        <v>0.25</v>
      </c>
      <c r="T2417">
        <v>24</v>
      </c>
      <c r="U2417">
        <v>92</v>
      </c>
      <c r="V2417">
        <v>79</v>
      </c>
      <c r="W2417">
        <v>4.41</v>
      </c>
      <c r="X2417">
        <v>10</v>
      </c>
      <c r="Y2417">
        <v>0.5</v>
      </c>
      <c r="Z2417">
        <v>0.38</v>
      </c>
      <c r="AA2417">
        <v>30</v>
      </c>
      <c r="AB2417">
        <v>1.08</v>
      </c>
      <c r="AC2417">
        <v>340</v>
      </c>
      <c r="AD2417">
        <v>1</v>
      </c>
      <c r="AE2417">
        <v>0.9</v>
      </c>
      <c r="AF2417">
        <v>60</v>
      </c>
      <c r="AH2417">
        <v>8</v>
      </c>
      <c r="AI2417">
        <v>2</v>
      </c>
      <c r="AJ2417">
        <v>7</v>
      </c>
      <c r="AK2417">
        <v>15</v>
      </c>
      <c r="AL2417">
        <v>0.12</v>
      </c>
      <c r="AN2417">
        <v>5</v>
      </c>
      <c r="AO2417">
        <v>80</v>
      </c>
      <c r="AP2417">
        <v>5</v>
      </c>
      <c r="AQ2417">
        <v>68</v>
      </c>
    </row>
    <row r="2418" spans="1:43" hidden="1" x14ac:dyDescent="0.25">
      <c r="A2418" t="s">
        <v>8510</v>
      </c>
      <c r="B2418" t="s">
        <v>8511</v>
      </c>
      <c r="C2418" s="1" t="str">
        <f t="shared" si="193"/>
        <v>21:0104</v>
      </c>
      <c r="D2418" s="1" t="str">
        <f t="shared" si="194"/>
        <v>21:0042</v>
      </c>
      <c r="E2418" t="s">
        <v>8512</v>
      </c>
      <c r="F2418" t="s">
        <v>8513</v>
      </c>
      <c r="H2418">
        <v>65.667942800000006</v>
      </c>
      <c r="I2418">
        <v>-111.3262565</v>
      </c>
      <c r="J2418" s="1" t="str">
        <f t="shared" si="195"/>
        <v>Till</v>
      </c>
      <c r="K2418" s="1" t="str">
        <f t="shared" si="196"/>
        <v>&lt;2 micron</v>
      </c>
      <c r="L2418">
        <v>0.1</v>
      </c>
      <c r="M2418">
        <v>3.87</v>
      </c>
      <c r="N2418">
        <v>32</v>
      </c>
      <c r="O2418">
        <v>90</v>
      </c>
      <c r="P2418">
        <v>0.5</v>
      </c>
      <c r="Q2418">
        <v>1</v>
      </c>
      <c r="R2418">
        <v>0.2</v>
      </c>
      <c r="S2418">
        <v>0.25</v>
      </c>
      <c r="T2418">
        <v>19</v>
      </c>
      <c r="U2418">
        <v>78</v>
      </c>
      <c r="V2418">
        <v>98</v>
      </c>
      <c r="W2418">
        <v>4.05</v>
      </c>
      <c r="X2418">
        <v>5</v>
      </c>
      <c r="Y2418">
        <v>0.5</v>
      </c>
      <c r="Z2418">
        <v>0.34</v>
      </c>
      <c r="AA2418">
        <v>30</v>
      </c>
      <c r="AB2418">
        <v>0.91</v>
      </c>
      <c r="AC2418">
        <v>320</v>
      </c>
      <c r="AD2418">
        <v>2</v>
      </c>
      <c r="AE2418">
        <v>0.75</v>
      </c>
      <c r="AF2418">
        <v>55</v>
      </c>
      <c r="AH2418">
        <v>8</v>
      </c>
      <c r="AI2418">
        <v>1</v>
      </c>
      <c r="AJ2418">
        <v>6</v>
      </c>
      <c r="AK2418">
        <v>16</v>
      </c>
      <c r="AL2418">
        <v>0.11</v>
      </c>
      <c r="AN2418">
        <v>5</v>
      </c>
      <c r="AO2418">
        <v>66</v>
      </c>
      <c r="AP2418">
        <v>5</v>
      </c>
      <c r="AQ2418">
        <v>98</v>
      </c>
    </row>
    <row r="2419" spans="1:43" hidden="1" x14ac:dyDescent="0.25">
      <c r="A2419" t="s">
        <v>8514</v>
      </c>
      <c r="B2419" t="s">
        <v>8515</v>
      </c>
      <c r="C2419" s="1" t="str">
        <f t="shared" si="193"/>
        <v>21:0104</v>
      </c>
      <c r="D2419" s="1" t="str">
        <f t="shared" si="194"/>
        <v>21:0042</v>
      </c>
      <c r="E2419" t="s">
        <v>8516</v>
      </c>
      <c r="F2419" t="s">
        <v>8517</v>
      </c>
      <c r="H2419">
        <v>65.695974699999994</v>
      </c>
      <c r="I2419">
        <v>-111.4365481</v>
      </c>
      <c r="J2419" s="1" t="str">
        <f t="shared" si="195"/>
        <v>Till</v>
      </c>
      <c r="K2419" s="1" t="str">
        <f t="shared" si="196"/>
        <v>&lt;2 micron</v>
      </c>
      <c r="L2419">
        <v>0.1</v>
      </c>
      <c r="M2419">
        <v>3.59</v>
      </c>
      <c r="N2419">
        <v>26</v>
      </c>
      <c r="O2419">
        <v>90</v>
      </c>
      <c r="P2419">
        <v>0.5</v>
      </c>
      <c r="Q2419">
        <v>1</v>
      </c>
      <c r="R2419">
        <v>0.21</v>
      </c>
      <c r="S2419">
        <v>0.25</v>
      </c>
      <c r="T2419">
        <v>22</v>
      </c>
      <c r="U2419">
        <v>82</v>
      </c>
      <c r="V2419">
        <v>46</v>
      </c>
      <c r="W2419">
        <v>4.24</v>
      </c>
      <c r="X2419">
        <v>5</v>
      </c>
      <c r="Y2419">
        <v>0.5</v>
      </c>
      <c r="Z2419">
        <v>0.35</v>
      </c>
      <c r="AA2419">
        <v>30</v>
      </c>
      <c r="AB2419">
        <v>1.06</v>
      </c>
      <c r="AC2419">
        <v>445</v>
      </c>
      <c r="AD2419">
        <v>2</v>
      </c>
      <c r="AE2419">
        <v>0.55000000000000004</v>
      </c>
      <c r="AF2419">
        <v>44</v>
      </c>
      <c r="AH2419">
        <v>8</v>
      </c>
      <c r="AI2419">
        <v>2</v>
      </c>
      <c r="AJ2419">
        <v>6</v>
      </c>
      <c r="AK2419">
        <v>18</v>
      </c>
      <c r="AL2419">
        <v>0.11</v>
      </c>
      <c r="AN2419">
        <v>5</v>
      </c>
      <c r="AO2419">
        <v>78</v>
      </c>
      <c r="AP2419">
        <v>5</v>
      </c>
      <c r="AQ2419">
        <v>68</v>
      </c>
    </row>
    <row r="2420" spans="1:43" hidden="1" x14ac:dyDescent="0.25">
      <c r="A2420" t="s">
        <v>8518</v>
      </c>
      <c r="B2420" t="s">
        <v>8519</v>
      </c>
      <c r="C2420" s="1" t="str">
        <f t="shared" si="193"/>
        <v>21:0104</v>
      </c>
      <c r="D2420" s="1" t="str">
        <f t="shared" si="194"/>
        <v>21:0042</v>
      </c>
      <c r="E2420" t="s">
        <v>8520</v>
      </c>
      <c r="F2420" t="s">
        <v>8521</v>
      </c>
      <c r="H2420">
        <v>65.7080062</v>
      </c>
      <c r="I2420">
        <v>-111.2424335</v>
      </c>
      <c r="J2420" s="1" t="str">
        <f t="shared" si="195"/>
        <v>Till</v>
      </c>
      <c r="K2420" s="1" t="str">
        <f t="shared" si="196"/>
        <v>&lt;2 micron</v>
      </c>
      <c r="L2420">
        <v>0.2</v>
      </c>
      <c r="M2420">
        <v>4.62</v>
      </c>
      <c r="N2420">
        <v>60</v>
      </c>
      <c r="O2420">
        <v>90</v>
      </c>
      <c r="P2420">
        <v>1</v>
      </c>
      <c r="Q2420">
        <v>1</v>
      </c>
      <c r="R2420">
        <v>0.14000000000000001</v>
      </c>
      <c r="S2420">
        <v>0.25</v>
      </c>
      <c r="T2420">
        <v>29</v>
      </c>
      <c r="U2420">
        <v>117</v>
      </c>
      <c r="V2420">
        <v>104</v>
      </c>
      <c r="W2420">
        <v>5.39</v>
      </c>
      <c r="X2420">
        <v>10</v>
      </c>
      <c r="Y2420">
        <v>0.5</v>
      </c>
      <c r="Z2420">
        <v>0.28999999999999998</v>
      </c>
      <c r="AA2420">
        <v>40</v>
      </c>
      <c r="AB2420">
        <v>1</v>
      </c>
      <c r="AC2420">
        <v>345</v>
      </c>
      <c r="AD2420">
        <v>3</v>
      </c>
      <c r="AE2420">
        <v>0.72</v>
      </c>
      <c r="AF2420">
        <v>91</v>
      </c>
      <c r="AH2420">
        <v>14</v>
      </c>
      <c r="AI2420">
        <v>1</v>
      </c>
      <c r="AJ2420">
        <v>6</v>
      </c>
      <c r="AK2420">
        <v>14</v>
      </c>
      <c r="AL2420">
        <v>0.15</v>
      </c>
      <c r="AN2420">
        <v>5</v>
      </c>
      <c r="AO2420">
        <v>89</v>
      </c>
      <c r="AP2420">
        <v>5</v>
      </c>
      <c r="AQ2420">
        <v>86</v>
      </c>
    </row>
    <row r="2421" spans="1:43" hidden="1" x14ac:dyDescent="0.25">
      <c r="A2421" t="s">
        <v>8522</v>
      </c>
      <c r="B2421" t="s">
        <v>8523</v>
      </c>
      <c r="C2421" s="1" t="str">
        <f t="shared" si="193"/>
        <v>21:0104</v>
      </c>
      <c r="D2421" s="1" t="str">
        <f t="shared" si="194"/>
        <v>21:0042</v>
      </c>
      <c r="E2421" t="s">
        <v>8524</v>
      </c>
      <c r="F2421" t="s">
        <v>8525</v>
      </c>
      <c r="H2421">
        <v>65.697632499999997</v>
      </c>
      <c r="I2421">
        <v>-111.0639944</v>
      </c>
      <c r="J2421" s="1" t="str">
        <f t="shared" si="195"/>
        <v>Till</v>
      </c>
      <c r="K2421" s="1" t="str">
        <f t="shared" si="196"/>
        <v>&lt;2 micron</v>
      </c>
      <c r="L2421">
        <v>0.4</v>
      </c>
      <c r="M2421">
        <v>3.58</v>
      </c>
      <c r="N2421">
        <v>16</v>
      </c>
      <c r="O2421">
        <v>40</v>
      </c>
      <c r="P2421">
        <v>0.5</v>
      </c>
      <c r="Q2421">
        <v>1</v>
      </c>
      <c r="R2421">
        <v>5.0000000000000001E-3</v>
      </c>
      <c r="S2421">
        <v>0.25</v>
      </c>
      <c r="T2421">
        <v>8</v>
      </c>
      <c r="U2421">
        <v>74</v>
      </c>
      <c r="V2421">
        <v>43</v>
      </c>
      <c r="W2421">
        <v>3.38</v>
      </c>
      <c r="X2421">
        <v>5</v>
      </c>
      <c r="Y2421">
        <v>0.5</v>
      </c>
      <c r="Z2421">
        <v>0.11</v>
      </c>
      <c r="AA2421">
        <v>10</v>
      </c>
      <c r="AB2421">
        <v>0.35</v>
      </c>
      <c r="AC2421">
        <v>145</v>
      </c>
      <c r="AD2421">
        <v>3</v>
      </c>
      <c r="AE2421">
        <v>1.44</v>
      </c>
      <c r="AF2421">
        <v>22</v>
      </c>
      <c r="AH2421">
        <v>6</v>
      </c>
      <c r="AI2421">
        <v>2</v>
      </c>
      <c r="AJ2421">
        <v>3</v>
      </c>
      <c r="AK2421">
        <v>6</v>
      </c>
      <c r="AL2421">
        <v>0.05</v>
      </c>
      <c r="AN2421">
        <v>5</v>
      </c>
      <c r="AO2421">
        <v>63</v>
      </c>
      <c r="AP2421">
        <v>5</v>
      </c>
      <c r="AQ2421">
        <v>32</v>
      </c>
    </row>
    <row r="2422" spans="1:43" hidden="1" x14ac:dyDescent="0.25">
      <c r="A2422" t="s">
        <v>8526</v>
      </c>
      <c r="B2422" t="s">
        <v>8527</v>
      </c>
      <c r="C2422" s="1" t="str">
        <f t="shared" si="193"/>
        <v>21:0104</v>
      </c>
      <c r="D2422" s="1" t="str">
        <f t="shared" si="194"/>
        <v>21:0042</v>
      </c>
      <c r="E2422" t="s">
        <v>8528</v>
      </c>
      <c r="F2422" t="s">
        <v>8529</v>
      </c>
      <c r="H2422">
        <v>65.739814999999993</v>
      </c>
      <c r="I2422">
        <v>-111.12807050000001</v>
      </c>
      <c r="J2422" s="1" t="str">
        <f t="shared" si="195"/>
        <v>Till</v>
      </c>
      <c r="K2422" s="1" t="str">
        <f t="shared" si="196"/>
        <v>&lt;2 micron</v>
      </c>
      <c r="L2422">
        <v>0.2</v>
      </c>
      <c r="M2422">
        <v>3.48</v>
      </c>
      <c r="N2422">
        <v>48</v>
      </c>
      <c r="O2422">
        <v>110</v>
      </c>
      <c r="P2422">
        <v>0.5</v>
      </c>
      <c r="Q2422">
        <v>1</v>
      </c>
      <c r="R2422">
        <v>0.25</v>
      </c>
      <c r="S2422">
        <v>0.25</v>
      </c>
      <c r="T2422">
        <v>33</v>
      </c>
      <c r="U2422">
        <v>87</v>
      </c>
      <c r="V2422">
        <v>105</v>
      </c>
      <c r="W2422">
        <v>4.24</v>
      </c>
      <c r="X2422">
        <v>5</v>
      </c>
      <c r="Y2422">
        <v>0.5</v>
      </c>
      <c r="Z2422">
        <v>0.45</v>
      </c>
      <c r="AA2422">
        <v>30</v>
      </c>
      <c r="AB2422">
        <v>1.24</v>
      </c>
      <c r="AC2422">
        <v>455</v>
      </c>
      <c r="AD2422">
        <v>1</v>
      </c>
      <c r="AE2422">
        <v>0.63</v>
      </c>
      <c r="AF2422">
        <v>77</v>
      </c>
      <c r="AH2422">
        <v>12</v>
      </c>
      <c r="AI2422">
        <v>2</v>
      </c>
      <c r="AJ2422">
        <v>7</v>
      </c>
      <c r="AK2422">
        <v>17</v>
      </c>
      <c r="AL2422">
        <v>0.11</v>
      </c>
      <c r="AN2422">
        <v>5</v>
      </c>
      <c r="AO2422">
        <v>66</v>
      </c>
      <c r="AP2422">
        <v>5</v>
      </c>
      <c r="AQ2422">
        <v>90</v>
      </c>
    </row>
    <row r="2423" spans="1:43" hidden="1" x14ac:dyDescent="0.25">
      <c r="A2423" t="s">
        <v>8530</v>
      </c>
      <c r="B2423" t="s">
        <v>8531</v>
      </c>
      <c r="C2423" s="1" t="str">
        <f t="shared" si="193"/>
        <v>21:0104</v>
      </c>
      <c r="D2423" s="1" t="str">
        <f t="shared" si="194"/>
        <v>21:0042</v>
      </c>
      <c r="E2423" t="s">
        <v>8528</v>
      </c>
      <c r="F2423" t="s">
        <v>8532</v>
      </c>
      <c r="H2423">
        <v>65.739814999999993</v>
      </c>
      <c r="I2423">
        <v>-111.12807050000001</v>
      </c>
      <c r="J2423" s="1" t="str">
        <f t="shared" si="195"/>
        <v>Till</v>
      </c>
      <c r="K2423" s="1" t="str">
        <f t="shared" si="196"/>
        <v>&lt;2 micron</v>
      </c>
      <c r="L2423">
        <v>0.1</v>
      </c>
      <c r="M2423">
        <v>3.25</v>
      </c>
      <c r="N2423">
        <v>52</v>
      </c>
      <c r="O2423">
        <v>100</v>
      </c>
      <c r="P2423">
        <v>0.5</v>
      </c>
      <c r="Q2423">
        <v>1</v>
      </c>
      <c r="R2423">
        <v>0.22</v>
      </c>
      <c r="S2423">
        <v>0.25</v>
      </c>
      <c r="T2423">
        <v>31</v>
      </c>
      <c r="U2423">
        <v>82</v>
      </c>
      <c r="V2423">
        <v>99</v>
      </c>
      <c r="W2423">
        <v>3.98</v>
      </c>
      <c r="X2423">
        <v>5</v>
      </c>
      <c r="Y2423">
        <v>0.5</v>
      </c>
      <c r="Z2423">
        <v>0.41</v>
      </c>
      <c r="AA2423">
        <v>30</v>
      </c>
      <c r="AB2423">
        <v>1.17</v>
      </c>
      <c r="AC2423">
        <v>430</v>
      </c>
      <c r="AD2423">
        <v>1</v>
      </c>
      <c r="AE2423">
        <v>0.62</v>
      </c>
      <c r="AF2423">
        <v>74</v>
      </c>
      <c r="AH2423">
        <v>14</v>
      </c>
      <c r="AI2423">
        <v>1</v>
      </c>
      <c r="AJ2423">
        <v>6</v>
      </c>
      <c r="AK2423">
        <v>16</v>
      </c>
      <c r="AL2423">
        <v>0.1</v>
      </c>
      <c r="AN2423">
        <v>5</v>
      </c>
      <c r="AO2423">
        <v>63</v>
      </c>
      <c r="AP2423">
        <v>5</v>
      </c>
      <c r="AQ2423">
        <v>90</v>
      </c>
    </row>
    <row r="2424" spans="1:43" hidden="1" x14ac:dyDescent="0.25">
      <c r="A2424" t="s">
        <v>8533</v>
      </c>
      <c r="B2424" t="s">
        <v>8534</v>
      </c>
      <c r="C2424" s="1" t="str">
        <f t="shared" si="193"/>
        <v>21:0104</v>
      </c>
      <c r="D2424" s="1" t="str">
        <f t="shared" si="194"/>
        <v>21:0042</v>
      </c>
      <c r="E2424" t="s">
        <v>8535</v>
      </c>
      <c r="F2424" t="s">
        <v>8536</v>
      </c>
      <c r="H2424">
        <v>65.741358599999998</v>
      </c>
      <c r="I2424">
        <v>-111.3745809</v>
      </c>
      <c r="J2424" s="1" t="str">
        <f t="shared" si="195"/>
        <v>Till</v>
      </c>
      <c r="K2424" s="1" t="str">
        <f t="shared" si="196"/>
        <v>&lt;2 micron</v>
      </c>
      <c r="L2424">
        <v>0.1</v>
      </c>
      <c r="M2424">
        <v>4.18</v>
      </c>
      <c r="N2424">
        <v>34</v>
      </c>
      <c r="O2424">
        <v>100</v>
      </c>
      <c r="P2424">
        <v>0.5</v>
      </c>
      <c r="Q2424">
        <v>1</v>
      </c>
      <c r="R2424">
        <v>0.18</v>
      </c>
      <c r="S2424">
        <v>0.25</v>
      </c>
      <c r="T2424">
        <v>18</v>
      </c>
      <c r="U2424">
        <v>96</v>
      </c>
      <c r="V2424">
        <v>73</v>
      </c>
      <c r="W2424">
        <v>4.43</v>
      </c>
      <c r="X2424">
        <v>5</v>
      </c>
      <c r="Y2424">
        <v>0.5</v>
      </c>
      <c r="Z2424">
        <v>0.32</v>
      </c>
      <c r="AA2424">
        <v>30</v>
      </c>
      <c r="AB2424">
        <v>1.02</v>
      </c>
      <c r="AC2424">
        <v>310</v>
      </c>
      <c r="AD2424">
        <v>1</v>
      </c>
      <c r="AE2424">
        <v>0.9</v>
      </c>
      <c r="AF2424">
        <v>50</v>
      </c>
      <c r="AH2424">
        <v>8</v>
      </c>
      <c r="AI2424">
        <v>4</v>
      </c>
      <c r="AJ2424">
        <v>6</v>
      </c>
      <c r="AK2424">
        <v>14</v>
      </c>
      <c r="AL2424">
        <v>0.11</v>
      </c>
      <c r="AN2424">
        <v>5</v>
      </c>
      <c r="AO2424">
        <v>73</v>
      </c>
      <c r="AP2424">
        <v>5</v>
      </c>
      <c r="AQ2424">
        <v>62</v>
      </c>
    </row>
    <row r="2425" spans="1:43" hidden="1" x14ac:dyDescent="0.25">
      <c r="A2425" t="s">
        <v>8537</v>
      </c>
      <c r="B2425" t="s">
        <v>8538</v>
      </c>
      <c r="C2425" s="1" t="str">
        <f t="shared" si="193"/>
        <v>21:0104</v>
      </c>
      <c r="D2425" s="1" t="str">
        <f t="shared" si="194"/>
        <v>21:0042</v>
      </c>
      <c r="E2425" t="s">
        <v>8539</v>
      </c>
      <c r="F2425" t="s">
        <v>8540</v>
      </c>
      <c r="H2425">
        <v>65.998378000000002</v>
      </c>
      <c r="I2425">
        <v>-111.2536491</v>
      </c>
      <c r="J2425" s="1" t="str">
        <f t="shared" si="195"/>
        <v>Till</v>
      </c>
      <c r="K2425" s="1" t="str">
        <f t="shared" si="196"/>
        <v>&lt;2 micron</v>
      </c>
      <c r="L2425">
        <v>0.1</v>
      </c>
      <c r="M2425">
        <v>3.03</v>
      </c>
      <c r="N2425">
        <v>8</v>
      </c>
      <c r="O2425">
        <v>40</v>
      </c>
      <c r="P2425">
        <v>0.5</v>
      </c>
      <c r="Q2425">
        <v>1</v>
      </c>
      <c r="R2425">
        <v>0.1</v>
      </c>
      <c r="S2425">
        <v>0.25</v>
      </c>
      <c r="T2425">
        <v>10</v>
      </c>
      <c r="U2425">
        <v>39</v>
      </c>
      <c r="V2425">
        <v>44</v>
      </c>
      <c r="W2425">
        <v>2.66</v>
      </c>
      <c r="X2425">
        <v>5</v>
      </c>
      <c r="Y2425">
        <v>0.5</v>
      </c>
      <c r="Z2425">
        <v>0.1</v>
      </c>
      <c r="AA2425">
        <v>10</v>
      </c>
      <c r="AB2425">
        <v>0.33</v>
      </c>
      <c r="AC2425">
        <v>310</v>
      </c>
      <c r="AD2425">
        <v>0.5</v>
      </c>
      <c r="AE2425">
        <v>1.04</v>
      </c>
      <c r="AF2425">
        <v>17</v>
      </c>
      <c r="AH2425">
        <v>6</v>
      </c>
      <c r="AI2425">
        <v>1</v>
      </c>
      <c r="AJ2425">
        <v>3</v>
      </c>
      <c r="AK2425">
        <v>8</v>
      </c>
      <c r="AL2425">
        <v>7.0000000000000007E-2</v>
      </c>
      <c r="AN2425">
        <v>5</v>
      </c>
      <c r="AO2425">
        <v>42</v>
      </c>
      <c r="AP2425">
        <v>5</v>
      </c>
      <c r="AQ2425">
        <v>34</v>
      </c>
    </row>
    <row r="2426" spans="1:43" hidden="1" x14ac:dyDescent="0.25">
      <c r="A2426" t="s">
        <v>8541</v>
      </c>
      <c r="B2426" t="s">
        <v>8542</v>
      </c>
      <c r="C2426" s="1" t="str">
        <f t="shared" si="193"/>
        <v>21:0104</v>
      </c>
      <c r="D2426" s="1" t="str">
        <f t="shared" si="194"/>
        <v>21:0042</v>
      </c>
      <c r="E2426" t="s">
        <v>8543</v>
      </c>
      <c r="F2426" t="s">
        <v>8544</v>
      </c>
      <c r="H2426">
        <v>65.9946719</v>
      </c>
      <c r="I2426">
        <v>-111.0551797</v>
      </c>
      <c r="J2426" s="1" t="str">
        <f t="shared" si="195"/>
        <v>Till</v>
      </c>
      <c r="K2426" s="1" t="str">
        <f t="shared" si="196"/>
        <v>&lt;2 micron</v>
      </c>
      <c r="L2426">
        <v>0.2</v>
      </c>
      <c r="M2426">
        <v>4.34</v>
      </c>
      <c r="N2426">
        <v>46</v>
      </c>
      <c r="O2426">
        <v>80</v>
      </c>
      <c r="P2426">
        <v>1.5</v>
      </c>
      <c r="Q2426">
        <v>1</v>
      </c>
      <c r="R2426">
        <v>0.12</v>
      </c>
      <c r="S2426">
        <v>0.25</v>
      </c>
      <c r="T2426">
        <v>18</v>
      </c>
      <c r="U2426">
        <v>78</v>
      </c>
      <c r="V2426">
        <v>95</v>
      </c>
      <c r="W2426">
        <v>5.75</v>
      </c>
      <c r="X2426">
        <v>10</v>
      </c>
      <c r="Y2426">
        <v>0.5</v>
      </c>
      <c r="Z2426">
        <v>0.19</v>
      </c>
      <c r="AA2426">
        <v>40</v>
      </c>
      <c r="AB2426">
        <v>0.78</v>
      </c>
      <c r="AC2426">
        <v>295</v>
      </c>
      <c r="AD2426">
        <v>2</v>
      </c>
      <c r="AE2426">
        <v>1.57</v>
      </c>
      <c r="AF2426">
        <v>35</v>
      </c>
      <c r="AH2426">
        <v>20</v>
      </c>
      <c r="AI2426">
        <v>1</v>
      </c>
      <c r="AJ2426">
        <v>6</v>
      </c>
      <c r="AK2426">
        <v>15</v>
      </c>
      <c r="AL2426">
        <v>0.13</v>
      </c>
      <c r="AN2426">
        <v>5</v>
      </c>
      <c r="AO2426">
        <v>114</v>
      </c>
      <c r="AP2426">
        <v>5</v>
      </c>
      <c r="AQ2426">
        <v>62</v>
      </c>
    </row>
    <row r="2427" spans="1:43" hidden="1" x14ac:dyDescent="0.25">
      <c r="A2427" t="s">
        <v>8545</v>
      </c>
      <c r="B2427" t="s">
        <v>8546</v>
      </c>
      <c r="C2427" s="1" t="str">
        <f t="shared" si="193"/>
        <v>21:0104</v>
      </c>
      <c r="D2427" s="1" t="str">
        <f t="shared" si="194"/>
        <v>21:0042</v>
      </c>
      <c r="E2427" t="s">
        <v>8547</v>
      </c>
      <c r="F2427" t="s">
        <v>8548</v>
      </c>
      <c r="H2427">
        <v>65.953375600000001</v>
      </c>
      <c r="I2427">
        <v>-111.10754319999999</v>
      </c>
      <c r="J2427" s="1" t="str">
        <f t="shared" si="195"/>
        <v>Till</v>
      </c>
      <c r="K2427" s="1" t="str">
        <f t="shared" si="196"/>
        <v>&lt;2 micron</v>
      </c>
      <c r="L2427">
        <v>0.1</v>
      </c>
      <c r="M2427">
        <v>3.53</v>
      </c>
      <c r="N2427">
        <v>14</v>
      </c>
      <c r="O2427">
        <v>280</v>
      </c>
      <c r="P2427">
        <v>1</v>
      </c>
      <c r="Q2427">
        <v>1</v>
      </c>
      <c r="R2427">
        <v>0.21</v>
      </c>
      <c r="S2427">
        <v>0.25</v>
      </c>
      <c r="T2427">
        <v>31</v>
      </c>
      <c r="U2427">
        <v>83</v>
      </c>
      <c r="V2427">
        <v>179</v>
      </c>
      <c r="W2427">
        <v>5.72</v>
      </c>
      <c r="X2427">
        <v>10</v>
      </c>
      <c r="Y2427">
        <v>0.5</v>
      </c>
      <c r="Z2427">
        <v>0.41</v>
      </c>
      <c r="AA2427">
        <v>40</v>
      </c>
      <c r="AB2427">
        <v>2.0299999999999998</v>
      </c>
      <c r="AC2427">
        <v>1205</v>
      </c>
      <c r="AD2427">
        <v>1</v>
      </c>
      <c r="AE2427">
        <v>0.81</v>
      </c>
      <c r="AF2427">
        <v>60</v>
      </c>
      <c r="AH2427">
        <v>14</v>
      </c>
      <c r="AI2427">
        <v>1</v>
      </c>
      <c r="AJ2427">
        <v>16</v>
      </c>
      <c r="AK2427">
        <v>15</v>
      </c>
      <c r="AL2427">
        <v>0.12</v>
      </c>
      <c r="AN2427">
        <v>5</v>
      </c>
      <c r="AO2427">
        <v>105</v>
      </c>
      <c r="AP2427">
        <v>5</v>
      </c>
      <c r="AQ2427">
        <v>82</v>
      </c>
    </row>
    <row r="2428" spans="1:43" hidden="1" x14ac:dyDescent="0.25">
      <c r="A2428" t="s">
        <v>8549</v>
      </c>
      <c r="B2428" t="s">
        <v>8550</v>
      </c>
      <c r="C2428" s="1" t="str">
        <f t="shared" si="193"/>
        <v>21:0104</v>
      </c>
      <c r="D2428" s="1" t="str">
        <f t="shared" si="194"/>
        <v>21:0042</v>
      </c>
      <c r="E2428" t="s">
        <v>8551</v>
      </c>
      <c r="F2428" t="s">
        <v>8552</v>
      </c>
      <c r="H2428">
        <v>65.949326799999994</v>
      </c>
      <c r="I2428">
        <v>-111.26629010000001</v>
      </c>
      <c r="J2428" s="1" t="str">
        <f t="shared" si="195"/>
        <v>Till</v>
      </c>
      <c r="K2428" s="1" t="str">
        <f t="shared" si="196"/>
        <v>&lt;2 micron</v>
      </c>
      <c r="L2428">
        <v>0.1</v>
      </c>
      <c r="M2428">
        <v>4.21</v>
      </c>
      <c r="N2428">
        <v>26</v>
      </c>
      <c r="O2428">
        <v>120</v>
      </c>
      <c r="P2428">
        <v>1.5</v>
      </c>
      <c r="Q2428">
        <v>1</v>
      </c>
      <c r="R2428">
        <v>0.15</v>
      </c>
      <c r="S2428">
        <v>0.25</v>
      </c>
      <c r="T2428">
        <v>30</v>
      </c>
      <c r="U2428">
        <v>83</v>
      </c>
      <c r="V2428">
        <v>75</v>
      </c>
      <c r="W2428">
        <v>5.79</v>
      </c>
      <c r="X2428">
        <v>10</v>
      </c>
      <c r="Y2428">
        <v>0.5</v>
      </c>
      <c r="Z2428">
        <v>0.32</v>
      </c>
      <c r="AA2428">
        <v>30</v>
      </c>
      <c r="AB2428">
        <v>1.31</v>
      </c>
      <c r="AC2428">
        <v>1100</v>
      </c>
      <c r="AD2428">
        <v>0.5</v>
      </c>
      <c r="AE2428">
        <v>0.53</v>
      </c>
      <c r="AF2428">
        <v>46</v>
      </c>
      <c r="AH2428">
        <v>12</v>
      </c>
      <c r="AI2428">
        <v>2</v>
      </c>
      <c r="AJ2428">
        <v>8</v>
      </c>
      <c r="AK2428">
        <v>16</v>
      </c>
      <c r="AL2428">
        <v>0.14000000000000001</v>
      </c>
      <c r="AN2428">
        <v>5</v>
      </c>
      <c r="AO2428">
        <v>100</v>
      </c>
      <c r="AP2428">
        <v>5</v>
      </c>
      <c r="AQ2428">
        <v>74</v>
      </c>
    </row>
    <row r="2429" spans="1:43" hidden="1" x14ac:dyDescent="0.25">
      <c r="A2429" t="s">
        <v>8553</v>
      </c>
      <c r="B2429" t="s">
        <v>8554</v>
      </c>
      <c r="C2429" s="1" t="str">
        <f t="shared" si="193"/>
        <v>21:0104</v>
      </c>
      <c r="D2429" s="1" t="str">
        <f t="shared" si="194"/>
        <v>21:0042</v>
      </c>
      <c r="E2429" t="s">
        <v>8555</v>
      </c>
      <c r="F2429" t="s">
        <v>8556</v>
      </c>
      <c r="H2429">
        <v>65.891110900000001</v>
      </c>
      <c r="I2429">
        <v>-111.192714</v>
      </c>
      <c r="J2429" s="1" t="str">
        <f t="shared" si="195"/>
        <v>Till</v>
      </c>
      <c r="K2429" s="1" t="str">
        <f t="shared" si="196"/>
        <v>&lt;2 micron</v>
      </c>
      <c r="L2429">
        <v>0.1</v>
      </c>
      <c r="M2429">
        <v>3.83</v>
      </c>
      <c r="N2429">
        <v>32</v>
      </c>
      <c r="O2429">
        <v>110</v>
      </c>
      <c r="P2429">
        <v>1.5</v>
      </c>
      <c r="Q2429">
        <v>1</v>
      </c>
      <c r="R2429">
        <v>0.23</v>
      </c>
      <c r="S2429">
        <v>0.25</v>
      </c>
      <c r="T2429">
        <v>28</v>
      </c>
      <c r="U2429">
        <v>100</v>
      </c>
      <c r="V2429">
        <v>93</v>
      </c>
      <c r="W2429">
        <v>5.41</v>
      </c>
      <c r="X2429">
        <v>10</v>
      </c>
      <c r="Y2429">
        <v>0.5</v>
      </c>
      <c r="Z2429">
        <v>0.36</v>
      </c>
      <c r="AA2429">
        <v>40</v>
      </c>
      <c r="AB2429">
        <v>1.76</v>
      </c>
      <c r="AC2429">
        <v>1140</v>
      </c>
      <c r="AD2429">
        <v>0.5</v>
      </c>
      <c r="AE2429">
        <v>0.91</v>
      </c>
      <c r="AF2429">
        <v>59</v>
      </c>
      <c r="AH2429">
        <v>12</v>
      </c>
      <c r="AI2429">
        <v>1</v>
      </c>
      <c r="AJ2429">
        <v>9</v>
      </c>
      <c r="AK2429">
        <v>16</v>
      </c>
      <c r="AL2429">
        <v>0.1</v>
      </c>
      <c r="AN2429">
        <v>5</v>
      </c>
      <c r="AO2429">
        <v>121</v>
      </c>
      <c r="AP2429">
        <v>5</v>
      </c>
      <c r="AQ2429">
        <v>116</v>
      </c>
    </row>
    <row r="2430" spans="1:43" hidden="1" x14ac:dyDescent="0.25">
      <c r="A2430" t="s">
        <v>8557</v>
      </c>
      <c r="B2430" t="s">
        <v>8558</v>
      </c>
      <c r="C2430" s="1" t="str">
        <f t="shared" si="193"/>
        <v>21:0104</v>
      </c>
      <c r="D2430" s="1" t="str">
        <f t="shared" si="194"/>
        <v>21:0042</v>
      </c>
      <c r="E2430" t="s">
        <v>8559</v>
      </c>
      <c r="F2430" t="s">
        <v>8560</v>
      </c>
      <c r="H2430">
        <v>65.912175000000005</v>
      </c>
      <c r="I2430">
        <v>-111.0335705</v>
      </c>
      <c r="J2430" s="1" t="str">
        <f t="shared" si="195"/>
        <v>Till</v>
      </c>
      <c r="K2430" s="1" t="str">
        <f t="shared" si="196"/>
        <v>&lt;2 micron</v>
      </c>
      <c r="L2430">
        <v>0.2</v>
      </c>
      <c r="M2430">
        <v>3.88</v>
      </c>
      <c r="N2430">
        <v>46</v>
      </c>
      <c r="O2430">
        <v>110</v>
      </c>
      <c r="P2430">
        <v>1.5</v>
      </c>
      <c r="Q2430">
        <v>1</v>
      </c>
      <c r="R2430">
        <v>0.24</v>
      </c>
      <c r="S2430">
        <v>0.25</v>
      </c>
      <c r="T2430">
        <v>28</v>
      </c>
      <c r="U2430">
        <v>78</v>
      </c>
      <c r="V2430">
        <v>102</v>
      </c>
      <c r="W2430">
        <v>4.83</v>
      </c>
      <c r="X2430">
        <v>10</v>
      </c>
      <c r="Y2430">
        <v>0.5</v>
      </c>
      <c r="Z2430">
        <v>0.36</v>
      </c>
      <c r="AA2430">
        <v>40</v>
      </c>
      <c r="AB2430">
        <v>1.02</v>
      </c>
      <c r="AC2430">
        <v>700</v>
      </c>
      <c r="AD2430">
        <v>1</v>
      </c>
      <c r="AE2430">
        <v>0.81</v>
      </c>
      <c r="AF2430">
        <v>47</v>
      </c>
      <c r="AH2430">
        <v>16</v>
      </c>
      <c r="AI2430">
        <v>1</v>
      </c>
      <c r="AJ2430">
        <v>7</v>
      </c>
      <c r="AK2430">
        <v>25</v>
      </c>
      <c r="AL2430">
        <v>0.1</v>
      </c>
      <c r="AN2430">
        <v>5</v>
      </c>
      <c r="AO2430">
        <v>76</v>
      </c>
      <c r="AP2430">
        <v>5</v>
      </c>
      <c r="AQ2430">
        <v>102</v>
      </c>
    </row>
    <row r="2431" spans="1:43" hidden="1" x14ac:dyDescent="0.25">
      <c r="A2431" t="s">
        <v>8561</v>
      </c>
      <c r="B2431" t="s">
        <v>8562</v>
      </c>
      <c r="C2431" s="1" t="str">
        <f t="shared" si="193"/>
        <v>21:0104</v>
      </c>
      <c r="D2431" s="1" t="str">
        <f t="shared" si="194"/>
        <v>21:0042</v>
      </c>
      <c r="E2431" t="s">
        <v>8563</v>
      </c>
      <c r="F2431" t="s">
        <v>8564</v>
      </c>
      <c r="H2431">
        <v>65.8147874</v>
      </c>
      <c r="I2431">
        <v>-111.0626448</v>
      </c>
      <c r="J2431" s="1" t="str">
        <f t="shared" si="195"/>
        <v>Till</v>
      </c>
      <c r="K2431" s="1" t="str">
        <f t="shared" si="196"/>
        <v>&lt;2 micron</v>
      </c>
      <c r="L2431">
        <v>0.1</v>
      </c>
      <c r="M2431">
        <v>4.2300000000000004</v>
      </c>
      <c r="N2431">
        <v>136</v>
      </c>
      <c r="O2431">
        <v>100</v>
      </c>
      <c r="P2431">
        <v>2</v>
      </c>
      <c r="Q2431">
        <v>1</v>
      </c>
      <c r="R2431">
        <v>0.22</v>
      </c>
      <c r="S2431">
        <v>0.25</v>
      </c>
      <c r="T2431">
        <v>33</v>
      </c>
      <c r="U2431">
        <v>92</v>
      </c>
      <c r="V2431">
        <v>169</v>
      </c>
      <c r="W2431">
        <v>4.91</v>
      </c>
      <c r="X2431">
        <v>10</v>
      </c>
      <c r="Y2431">
        <v>0.5</v>
      </c>
      <c r="Z2431">
        <v>0.39</v>
      </c>
      <c r="AA2431">
        <v>50</v>
      </c>
      <c r="AB2431">
        <v>1.24</v>
      </c>
      <c r="AC2431">
        <v>420</v>
      </c>
      <c r="AD2431">
        <v>3</v>
      </c>
      <c r="AE2431">
        <v>1.0900000000000001</v>
      </c>
      <c r="AF2431">
        <v>81</v>
      </c>
      <c r="AH2431">
        <v>34</v>
      </c>
      <c r="AI2431">
        <v>1</v>
      </c>
      <c r="AJ2431">
        <v>7</v>
      </c>
      <c r="AK2431">
        <v>20</v>
      </c>
      <c r="AL2431">
        <v>0.1</v>
      </c>
      <c r="AN2431">
        <v>5</v>
      </c>
      <c r="AO2431">
        <v>71</v>
      </c>
      <c r="AP2431">
        <v>5</v>
      </c>
      <c r="AQ2431">
        <v>168</v>
      </c>
    </row>
    <row r="2432" spans="1:43" hidden="1" x14ac:dyDescent="0.25">
      <c r="A2432" t="s">
        <v>8565</v>
      </c>
      <c r="B2432" t="s">
        <v>8566</v>
      </c>
      <c r="C2432" s="1" t="str">
        <f t="shared" si="193"/>
        <v>21:0104</v>
      </c>
      <c r="D2432" s="1" t="str">
        <f t="shared" si="194"/>
        <v>21:0042</v>
      </c>
      <c r="E2432" t="s">
        <v>8567</v>
      </c>
      <c r="F2432" t="s">
        <v>8568</v>
      </c>
      <c r="H2432">
        <v>65.852611300000007</v>
      </c>
      <c r="I2432">
        <v>-111.2391082</v>
      </c>
      <c r="J2432" s="1" t="str">
        <f t="shared" si="195"/>
        <v>Till</v>
      </c>
      <c r="K2432" s="1" t="str">
        <f t="shared" si="196"/>
        <v>&lt;2 micron</v>
      </c>
      <c r="L2432">
        <v>0.1</v>
      </c>
      <c r="M2432">
        <v>4.49</v>
      </c>
      <c r="N2432">
        <v>30</v>
      </c>
      <c r="O2432">
        <v>160</v>
      </c>
      <c r="P2432">
        <v>1.5</v>
      </c>
      <c r="Q2432">
        <v>1</v>
      </c>
      <c r="R2432">
        <v>0.21</v>
      </c>
      <c r="S2432">
        <v>0.25</v>
      </c>
      <c r="T2432">
        <v>25</v>
      </c>
      <c r="U2432">
        <v>117</v>
      </c>
      <c r="V2432">
        <v>109</v>
      </c>
      <c r="W2432">
        <v>5.67</v>
      </c>
      <c r="X2432">
        <v>10</v>
      </c>
      <c r="Y2432">
        <v>0.5</v>
      </c>
      <c r="Z2432">
        <v>0.8</v>
      </c>
      <c r="AA2432">
        <v>30</v>
      </c>
      <c r="AB2432">
        <v>1.79</v>
      </c>
      <c r="AC2432">
        <v>470</v>
      </c>
      <c r="AD2432">
        <v>0.5</v>
      </c>
      <c r="AE2432">
        <v>0.49</v>
      </c>
      <c r="AF2432">
        <v>76</v>
      </c>
      <c r="AH2432">
        <v>10</v>
      </c>
      <c r="AI2432">
        <v>1</v>
      </c>
      <c r="AJ2432">
        <v>10</v>
      </c>
      <c r="AK2432">
        <v>17</v>
      </c>
      <c r="AL2432">
        <v>0.16</v>
      </c>
      <c r="AN2432">
        <v>5</v>
      </c>
      <c r="AO2432">
        <v>105</v>
      </c>
      <c r="AP2432">
        <v>5</v>
      </c>
      <c r="AQ2432">
        <v>128</v>
      </c>
    </row>
    <row r="2433" spans="1:43" hidden="1" x14ac:dyDescent="0.25">
      <c r="A2433" t="s">
        <v>8569</v>
      </c>
      <c r="B2433" t="s">
        <v>8570</v>
      </c>
      <c r="C2433" s="1" t="str">
        <f t="shared" si="193"/>
        <v>21:0104</v>
      </c>
      <c r="D2433" s="1" t="str">
        <f t="shared" si="194"/>
        <v>21:0042</v>
      </c>
      <c r="E2433" t="s">
        <v>8571</v>
      </c>
      <c r="F2433" t="s">
        <v>8572</v>
      </c>
      <c r="H2433">
        <v>65.810217199999997</v>
      </c>
      <c r="I2433">
        <v>-111.2678025</v>
      </c>
      <c r="J2433" s="1" t="str">
        <f t="shared" si="195"/>
        <v>Till</v>
      </c>
      <c r="K2433" s="1" t="str">
        <f t="shared" si="196"/>
        <v>&lt;2 micron</v>
      </c>
      <c r="L2433">
        <v>0.1</v>
      </c>
      <c r="M2433">
        <v>4.2300000000000004</v>
      </c>
      <c r="N2433">
        <v>36</v>
      </c>
      <c r="O2433">
        <v>160</v>
      </c>
      <c r="P2433">
        <v>1</v>
      </c>
      <c r="Q2433">
        <v>1</v>
      </c>
      <c r="R2433">
        <v>0.22</v>
      </c>
      <c r="S2433">
        <v>0.25</v>
      </c>
      <c r="T2433">
        <v>29</v>
      </c>
      <c r="U2433">
        <v>111</v>
      </c>
      <c r="V2433">
        <v>135</v>
      </c>
      <c r="W2433">
        <v>5.64</v>
      </c>
      <c r="X2433">
        <v>10</v>
      </c>
      <c r="Y2433">
        <v>0.5</v>
      </c>
      <c r="Z2433">
        <v>0.84</v>
      </c>
      <c r="AA2433">
        <v>30</v>
      </c>
      <c r="AB2433">
        <v>1.74</v>
      </c>
      <c r="AC2433">
        <v>550</v>
      </c>
      <c r="AD2433">
        <v>3</v>
      </c>
      <c r="AE2433">
        <v>0.54</v>
      </c>
      <c r="AF2433">
        <v>89</v>
      </c>
      <c r="AH2433">
        <v>16</v>
      </c>
      <c r="AI2433">
        <v>1</v>
      </c>
      <c r="AJ2433">
        <v>10</v>
      </c>
      <c r="AK2433">
        <v>20</v>
      </c>
      <c r="AL2433">
        <v>0.17</v>
      </c>
      <c r="AN2433">
        <v>5</v>
      </c>
      <c r="AO2433">
        <v>98</v>
      </c>
      <c r="AP2433">
        <v>5</v>
      </c>
      <c r="AQ2433">
        <v>130</v>
      </c>
    </row>
    <row r="2434" spans="1:43" hidden="1" x14ac:dyDescent="0.25">
      <c r="A2434" t="s">
        <v>8573</v>
      </c>
      <c r="B2434" t="s">
        <v>8574</v>
      </c>
      <c r="C2434" s="1" t="str">
        <f t="shared" si="193"/>
        <v>21:0104</v>
      </c>
      <c r="D2434" s="1" t="str">
        <f t="shared" si="194"/>
        <v>21:0042</v>
      </c>
      <c r="E2434" t="s">
        <v>8575</v>
      </c>
      <c r="F2434" t="s">
        <v>8576</v>
      </c>
      <c r="H2434">
        <v>65.783536799999993</v>
      </c>
      <c r="I2434">
        <v>-111.3742756</v>
      </c>
      <c r="J2434" s="1" t="str">
        <f t="shared" si="195"/>
        <v>Till</v>
      </c>
      <c r="K2434" s="1" t="str">
        <f t="shared" si="196"/>
        <v>&lt;2 micron</v>
      </c>
      <c r="L2434">
        <v>0.1</v>
      </c>
      <c r="M2434">
        <v>2.5</v>
      </c>
      <c r="N2434">
        <v>28</v>
      </c>
      <c r="O2434">
        <v>80</v>
      </c>
      <c r="P2434">
        <v>0.5</v>
      </c>
      <c r="Q2434">
        <v>1</v>
      </c>
      <c r="R2434">
        <v>0.24</v>
      </c>
      <c r="S2434">
        <v>0.25</v>
      </c>
      <c r="T2434">
        <v>15</v>
      </c>
      <c r="U2434">
        <v>81</v>
      </c>
      <c r="V2434">
        <v>71</v>
      </c>
      <c r="W2434">
        <v>3.41</v>
      </c>
      <c r="X2434">
        <v>5</v>
      </c>
      <c r="Y2434">
        <v>0.5</v>
      </c>
      <c r="Z2434">
        <v>0.4</v>
      </c>
      <c r="AA2434">
        <v>30</v>
      </c>
      <c r="AB2434">
        <v>1.06</v>
      </c>
      <c r="AC2434">
        <v>295</v>
      </c>
      <c r="AD2434">
        <v>1</v>
      </c>
      <c r="AE2434">
        <v>0.28000000000000003</v>
      </c>
      <c r="AF2434">
        <v>49</v>
      </c>
      <c r="AH2434">
        <v>6</v>
      </c>
      <c r="AI2434">
        <v>2</v>
      </c>
      <c r="AJ2434">
        <v>6</v>
      </c>
      <c r="AK2434">
        <v>16</v>
      </c>
      <c r="AL2434">
        <v>0.1</v>
      </c>
      <c r="AN2434">
        <v>5</v>
      </c>
      <c r="AO2434">
        <v>61</v>
      </c>
      <c r="AP2434">
        <v>5</v>
      </c>
      <c r="AQ2434">
        <v>64</v>
      </c>
    </row>
    <row r="2435" spans="1:43" hidden="1" x14ac:dyDescent="0.25">
      <c r="A2435" t="s">
        <v>8577</v>
      </c>
      <c r="B2435" t="s">
        <v>8578</v>
      </c>
      <c r="C2435" s="1" t="str">
        <f t="shared" si="193"/>
        <v>21:0104</v>
      </c>
      <c r="D2435" s="1" t="str">
        <f t="shared" si="194"/>
        <v>21:0042</v>
      </c>
      <c r="E2435" t="s">
        <v>8579</v>
      </c>
      <c r="F2435" t="s">
        <v>8580</v>
      </c>
      <c r="H2435">
        <v>65.795357100000004</v>
      </c>
      <c r="I2435">
        <v>-111.4821216</v>
      </c>
      <c r="J2435" s="1" t="str">
        <f t="shared" si="195"/>
        <v>Till</v>
      </c>
      <c r="K2435" s="1" t="str">
        <f t="shared" si="196"/>
        <v>&lt;2 micron</v>
      </c>
      <c r="L2435">
        <v>0.2</v>
      </c>
      <c r="M2435">
        <v>4.25</v>
      </c>
      <c r="N2435">
        <v>52</v>
      </c>
      <c r="O2435">
        <v>90</v>
      </c>
      <c r="P2435">
        <v>3</v>
      </c>
      <c r="Q2435">
        <v>1</v>
      </c>
      <c r="R2435">
        <v>0.13</v>
      </c>
      <c r="S2435">
        <v>0.25</v>
      </c>
      <c r="T2435">
        <v>31</v>
      </c>
      <c r="U2435">
        <v>171</v>
      </c>
      <c r="V2435">
        <v>120</v>
      </c>
      <c r="W2435">
        <v>6.2</v>
      </c>
      <c r="X2435">
        <v>10</v>
      </c>
      <c r="Y2435">
        <v>1</v>
      </c>
      <c r="Z2435">
        <v>0.31</v>
      </c>
      <c r="AA2435">
        <v>30</v>
      </c>
      <c r="AB2435">
        <v>1.26</v>
      </c>
      <c r="AC2435">
        <v>430</v>
      </c>
      <c r="AD2435">
        <v>5</v>
      </c>
      <c r="AE2435">
        <v>1.1399999999999999</v>
      </c>
      <c r="AF2435">
        <v>86</v>
      </c>
      <c r="AH2435">
        <v>22</v>
      </c>
      <c r="AI2435">
        <v>1</v>
      </c>
      <c r="AJ2435">
        <v>6</v>
      </c>
      <c r="AK2435">
        <v>16</v>
      </c>
      <c r="AL2435">
        <v>0.09</v>
      </c>
      <c r="AN2435">
        <v>30</v>
      </c>
      <c r="AO2435">
        <v>143</v>
      </c>
      <c r="AP2435">
        <v>5</v>
      </c>
      <c r="AQ2435">
        <v>114</v>
      </c>
    </row>
    <row r="2436" spans="1:43" hidden="1" x14ac:dyDescent="0.25">
      <c r="A2436" t="s">
        <v>8581</v>
      </c>
      <c r="B2436" t="s">
        <v>8582</v>
      </c>
      <c r="C2436" s="1" t="str">
        <f t="shared" si="193"/>
        <v>21:0104</v>
      </c>
      <c r="D2436" s="1" t="str">
        <f t="shared" si="194"/>
        <v>21:0042</v>
      </c>
      <c r="E2436" t="s">
        <v>8583</v>
      </c>
      <c r="F2436" t="s">
        <v>8584</v>
      </c>
      <c r="H2436">
        <v>65.832843400000002</v>
      </c>
      <c r="I2436">
        <v>-111.45226510000001</v>
      </c>
      <c r="J2436" s="1" t="str">
        <f t="shared" si="195"/>
        <v>Till</v>
      </c>
      <c r="K2436" s="1" t="str">
        <f t="shared" si="196"/>
        <v>&lt;2 micron</v>
      </c>
      <c r="L2436">
        <v>0.2</v>
      </c>
      <c r="M2436">
        <v>4.66</v>
      </c>
      <c r="N2436">
        <v>42</v>
      </c>
      <c r="O2436">
        <v>110</v>
      </c>
      <c r="P2436">
        <v>1</v>
      </c>
      <c r="Q2436">
        <v>1</v>
      </c>
      <c r="R2436">
        <v>0.17</v>
      </c>
      <c r="S2436">
        <v>0.25</v>
      </c>
      <c r="T2436">
        <v>22</v>
      </c>
      <c r="U2436">
        <v>108</v>
      </c>
      <c r="V2436">
        <v>92</v>
      </c>
      <c r="W2436">
        <v>5.77</v>
      </c>
      <c r="X2436">
        <v>10</v>
      </c>
      <c r="Y2436">
        <v>0.5</v>
      </c>
      <c r="Z2436">
        <v>0.44</v>
      </c>
      <c r="AA2436">
        <v>30</v>
      </c>
      <c r="AB2436">
        <v>1.33</v>
      </c>
      <c r="AC2436">
        <v>360</v>
      </c>
      <c r="AD2436">
        <v>3</v>
      </c>
      <c r="AE2436">
        <v>0.51</v>
      </c>
      <c r="AF2436">
        <v>61</v>
      </c>
      <c r="AH2436">
        <v>12</v>
      </c>
      <c r="AI2436">
        <v>1</v>
      </c>
      <c r="AJ2436">
        <v>8</v>
      </c>
      <c r="AK2436">
        <v>18</v>
      </c>
      <c r="AL2436">
        <v>0.19</v>
      </c>
      <c r="AN2436">
        <v>5</v>
      </c>
      <c r="AO2436">
        <v>100</v>
      </c>
      <c r="AP2436">
        <v>5</v>
      </c>
      <c r="AQ2436">
        <v>84</v>
      </c>
    </row>
    <row r="2437" spans="1:43" hidden="1" x14ac:dyDescent="0.25">
      <c r="A2437" t="s">
        <v>8585</v>
      </c>
      <c r="B2437" t="s">
        <v>8586</v>
      </c>
      <c r="C2437" s="1" t="str">
        <f t="shared" si="193"/>
        <v>21:0104</v>
      </c>
      <c r="D2437" s="1" t="str">
        <f t="shared" si="194"/>
        <v>21:0042</v>
      </c>
      <c r="E2437" t="s">
        <v>8587</v>
      </c>
      <c r="F2437" t="s">
        <v>8588</v>
      </c>
      <c r="H2437">
        <v>65.8779143</v>
      </c>
      <c r="I2437">
        <v>-111.3914398</v>
      </c>
      <c r="J2437" s="1" t="str">
        <f t="shared" si="195"/>
        <v>Till</v>
      </c>
      <c r="K2437" s="1" t="str">
        <f t="shared" si="196"/>
        <v>&lt;2 micron</v>
      </c>
      <c r="L2437">
        <v>0.1</v>
      </c>
      <c r="M2437">
        <v>4.34</v>
      </c>
      <c r="N2437">
        <v>28</v>
      </c>
      <c r="O2437">
        <v>130</v>
      </c>
      <c r="P2437">
        <v>0.5</v>
      </c>
      <c r="Q2437">
        <v>1</v>
      </c>
      <c r="R2437">
        <v>0.17</v>
      </c>
      <c r="S2437">
        <v>0.25</v>
      </c>
      <c r="T2437">
        <v>20</v>
      </c>
      <c r="U2437">
        <v>114</v>
      </c>
      <c r="V2437">
        <v>111</v>
      </c>
      <c r="W2437">
        <v>5.46</v>
      </c>
      <c r="X2437">
        <v>10</v>
      </c>
      <c r="Y2437">
        <v>0.5</v>
      </c>
      <c r="Z2437">
        <v>0.65</v>
      </c>
      <c r="AA2437">
        <v>20</v>
      </c>
      <c r="AB2437">
        <v>1.55</v>
      </c>
      <c r="AC2437">
        <v>360</v>
      </c>
      <c r="AD2437">
        <v>3</v>
      </c>
      <c r="AE2437">
        <v>0.56999999999999995</v>
      </c>
      <c r="AF2437">
        <v>67</v>
      </c>
      <c r="AH2437">
        <v>14</v>
      </c>
      <c r="AI2437">
        <v>1</v>
      </c>
      <c r="AJ2437">
        <v>9</v>
      </c>
      <c r="AK2437">
        <v>15</v>
      </c>
      <c r="AL2437">
        <v>0.17</v>
      </c>
      <c r="AN2437">
        <v>5</v>
      </c>
      <c r="AO2437">
        <v>107</v>
      </c>
      <c r="AP2437">
        <v>5</v>
      </c>
      <c r="AQ2437">
        <v>126</v>
      </c>
    </row>
    <row r="2438" spans="1:43" hidden="1" x14ac:dyDescent="0.25">
      <c r="A2438" t="s">
        <v>8589</v>
      </c>
      <c r="B2438" t="s">
        <v>8590</v>
      </c>
      <c r="C2438" s="1" t="str">
        <f t="shared" si="193"/>
        <v>21:0104</v>
      </c>
      <c r="D2438" s="1" t="str">
        <f t="shared" si="194"/>
        <v>21:0042</v>
      </c>
      <c r="E2438" t="s">
        <v>8591</v>
      </c>
      <c r="F2438" t="s">
        <v>8592</v>
      </c>
      <c r="H2438">
        <v>65.906723600000007</v>
      </c>
      <c r="I2438">
        <v>-111.3296647</v>
      </c>
      <c r="J2438" s="1" t="str">
        <f t="shared" si="195"/>
        <v>Till</v>
      </c>
      <c r="K2438" s="1" t="str">
        <f t="shared" si="196"/>
        <v>&lt;2 micron</v>
      </c>
      <c r="L2438">
        <v>0.1</v>
      </c>
      <c r="M2438">
        <v>4.12</v>
      </c>
      <c r="N2438">
        <v>30</v>
      </c>
      <c r="O2438">
        <v>100</v>
      </c>
      <c r="P2438">
        <v>1</v>
      </c>
      <c r="Q2438">
        <v>1</v>
      </c>
      <c r="R2438">
        <v>0.16</v>
      </c>
      <c r="S2438">
        <v>0.25</v>
      </c>
      <c r="T2438">
        <v>17</v>
      </c>
      <c r="U2438">
        <v>127</v>
      </c>
      <c r="V2438">
        <v>155</v>
      </c>
      <c r="W2438">
        <v>5.39</v>
      </c>
      <c r="X2438">
        <v>10</v>
      </c>
      <c r="Y2438">
        <v>0.5</v>
      </c>
      <c r="Z2438">
        <v>0.34</v>
      </c>
      <c r="AA2438">
        <v>50</v>
      </c>
      <c r="AB2438">
        <v>1.17</v>
      </c>
      <c r="AC2438">
        <v>260</v>
      </c>
      <c r="AD2438">
        <v>0.5</v>
      </c>
      <c r="AE2438">
        <v>0.59</v>
      </c>
      <c r="AF2438">
        <v>56</v>
      </c>
      <c r="AH2438">
        <v>14</v>
      </c>
      <c r="AI2438">
        <v>1</v>
      </c>
      <c r="AJ2438">
        <v>11</v>
      </c>
      <c r="AK2438">
        <v>15</v>
      </c>
      <c r="AL2438">
        <v>0.12</v>
      </c>
      <c r="AN2438">
        <v>20</v>
      </c>
      <c r="AO2438">
        <v>122</v>
      </c>
      <c r="AP2438">
        <v>5</v>
      </c>
      <c r="AQ2438">
        <v>110</v>
      </c>
    </row>
    <row r="2439" spans="1:43" hidden="1" x14ac:dyDescent="0.25">
      <c r="A2439" t="s">
        <v>8593</v>
      </c>
      <c r="B2439" t="s">
        <v>8594</v>
      </c>
      <c r="C2439" s="1" t="str">
        <f t="shared" si="193"/>
        <v>21:0104</v>
      </c>
      <c r="D2439" s="1" t="str">
        <f t="shared" si="194"/>
        <v>21:0042</v>
      </c>
      <c r="E2439" t="s">
        <v>8595</v>
      </c>
      <c r="F2439" t="s">
        <v>8596</v>
      </c>
      <c r="H2439">
        <v>65.965347199999997</v>
      </c>
      <c r="I2439">
        <v>-111.4177304</v>
      </c>
      <c r="J2439" s="1" t="str">
        <f t="shared" si="195"/>
        <v>Till</v>
      </c>
      <c r="K2439" s="1" t="str">
        <f t="shared" si="196"/>
        <v>&lt;2 micron</v>
      </c>
      <c r="L2439">
        <v>0.1</v>
      </c>
      <c r="M2439">
        <v>4.8499999999999996</v>
      </c>
      <c r="N2439">
        <v>20</v>
      </c>
      <c r="O2439">
        <v>100</v>
      </c>
      <c r="P2439">
        <v>1.5</v>
      </c>
      <c r="Q2439">
        <v>1</v>
      </c>
      <c r="R2439">
        <v>0.16</v>
      </c>
      <c r="S2439">
        <v>0.25</v>
      </c>
      <c r="T2439">
        <v>22</v>
      </c>
      <c r="U2439">
        <v>73</v>
      </c>
      <c r="V2439">
        <v>63</v>
      </c>
      <c r="W2439">
        <v>5.22</v>
      </c>
      <c r="X2439">
        <v>10</v>
      </c>
      <c r="Y2439">
        <v>0.5</v>
      </c>
      <c r="Z2439">
        <v>0.23</v>
      </c>
      <c r="AA2439">
        <v>30</v>
      </c>
      <c r="AB2439">
        <v>0.96</v>
      </c>
      <c r="AC2439">
        <v>655</v>
      </c>
      <c r="AD2439">
        <v>1</v>
      </c>
      <c r="AE2439">
        <v>0.75</v>
      </c>
      <c r="AF2439">
        <v>43</v>
      </c>
      <c r="AH2439">
        <v>12</v>
      </c>
      <c r="AI2439">
        <v>1</v>
      </c>
      <c r="AJ2439">
        <v>7</v>
      </c>
      <c r="AK2439">
        <v>17</v>
      </c>
      <c r="AL2439">
        <v>0.13</v>
      </c>
      <c r="AN2439">
        <v>5</v>
      </c>
      <c r="AO2439">
        <v>91</v>
      </c>
      <c r="AP2439">
        <v>5</v>
      </c>
      <c r="AQ2439">
        <v>58</v>
      </c>
    </row>
    <row r="2440" spans="1:43" hidden="1" x14ac:dyDescent="0.25">
      <c r="A2440" t="s">
        <v>8597</v>
      </c>
      <c r="B2440" t="s">
        <v>8598</v>
      </c>
      <c r="C2440" s="1" t="str">
        <f t="shared" si="193"/>
        <v>21:0104</v>
      </c>
      <c r="D2440" s="1" t="str">
        <f t="shared" si="194"/>
        <v>21:0042</v>
      </c>
      <c r="E2440" t="s">
        <v>8595</v>
      </c>
      <c r="F2440" t="s">
        <v>8599</v>
      </c>
      <c r="H2440">
        <v>65.965347199999997</v>
      </c>
      <c r="I2440">
        <v>-111.4177304</v>
      </c>
      <c r="J2440" s="1" t="str">
        <f t="shared" si="195"/>
        <v>Till</v>
      </c>
      <c r="K2440" s="1" t="str">
        <f t="shared" si="196"/>
        <v>&lt;2 micron</v>
      </c>
      <c r="L2440">
        <v>0.1</v>
      </c>
      <c r="M2440">
        <v>4.8</v>
      </c>
      <c r="N2440">
        <v>26</v>
      </c>
      <c r="O2440">
        <v>100</v>
      </c>
      <c r="P2440">
        <v>1.5</v>
      </c>
      <c r="Q2440">
        <v>1</v>
      </c>
      <c r="R2440">
        <v>0.16</v>
      </c>
      <c r="S2440">
        <v>0.25</v>
      </c>
      <c r="T2440">
        <v>22</v>
      </c>
      <c r="U2440">
        <v>71</v>
      </c>
      <c r="V2440">
        <v>62</v>
      </c>
      <c r="W2440">
        <v>5.2</v>
      </c>
      <c r="X2440">
        <v>10</v>
      </c>
      <c r="Y2440">
        <v>0.5</v>
      </c>
      <c r="Z2440">
        <v>0.22</v>
      </c>
      <c r="AA2440">
        <v>30</v>
      </c>
      <c r="AB2440">
        <v>0.95</v>
      </c>
      <c r="AC2440">
        <v>635</v>
      </c>
      <c r="AD2440">
        <v>1</v>
      </c>
      <c r="AE2440">
        <v>0.67</v>
      </c>
      <c r="AF2440">
        <v>42</v>
      </c>
      <c r="AH2440">
        <v>12</v>
      </c>
      <c r="AI2440">
        <v>2</v>
      </c>
      <c r="AJ2440">
        <v>6</v>
      </c>
      <c r="AK2440">
        <v>17</v>
      </c>
      <c r="AL2440">
        <v>0.13</v>
      </c>
      <c r="AN2440">
        <v>5</v>
      </c>
      <c r="AO2440">
        <v>91</v>
      </c>
      <c r="AP2440">
        <v>5</v>
      </c>
      <c r="AQ2440">
        <v>58</v>
      </c>
    </row>
    <row r="2441" spans="1:43" hidden="1" x14ac:dyDescent="0.25">
      <c r="A2441" t="s">
        <v>8600</v>
      </c>
      <c r="B2441" t="s">
        <v>8601</v>
      </c>
      <c r="C2441" s="1" t="str">
        <f t="shared" si="193"/>
        <v>21:0104</v>
      </c>
      <c r="D2441" s="1" t="str">
        <f t="shared" si="194"/>
        <v>21:0042</v>
      </c>
      <c r="E2441" t="s">
        <v>8602</v>
      </c>
      <c r="F2441" t="s">
        <v>8603</v>
      </c>
      <c r="H2441">
        <v>66.014326199999999</v>
      </c>
      <c r="I2441">
        <v>-111.4960234</v>
      </c>
      <c r="J2441" s="1" t="str">
        <f t="shared" si="195"/>
        <v>Till</v>
      </c>
      <c r="K2441" s="1" t="str">
        <f t="shared" si="196"/>
        <v>&lt;2 micron</v>
      </c>
      <c r="L2441">
        <v>0.2</v>
      </c>
      <c r="M2441">
        <v>3.84</v>
      </c>
      <c r="N2441">
        <v>28</v>
      </c>
      <c r="O2441">
        <v>90</v>
      </c>
      <c r="P2441">
        <v>1</v>
      </c>
      <c r="Q2441">
        <v>1</v>
      </c>
      <c r="R2441">
        <v>0.19</v>
      </c>
      <c r="S2441">
        <v>0.25</v>
      </c>
      <c r="T2441">
        <v>23</v>
      </c>
      <c r="U2441">
        <v>73</v>
      </c>
      <c r="V2441">
        <v>112</v>
      </c>
      <c r="W2441">
        <v>5.0199999999999996</v>
      </c>
      <c r="X2441">
        <v>10</v>
      </c>
      <c r="Y2441">
        <v>0.5</v>
      </c>
      <c r="Z2441">
        <v>0.27</v>
      </c>
      <c r="AA2441">
        <v>30</v>
      </c>
      <c r="AB2441">
        <v>1.03</v>
      </c>
      <c r="AC2441">
        <v>670</v>
      </c>
      <c r="AD2441">
        <v>1</v>
      </c>
      <c r="AE2441">
        <v>0.79</v>
      </c>
      <c r="AF2441">
        <v>43</v>
      </c>
      <c r="AH2441">
        <v>12</v>
      </c>
      <c r="AI2441">
        <v>2</v>
      </c>
      <c r="AJ2441">
        <v>6</v>
      </c>
      <c r="AK2441">
        <v>16</v>
      </c>
      <c r="AL2441">
        <v>0.11</v>
      </c>
      <c r="AN2441">
        <v>5</v>
      </c>
      <c r="AO2441">
        <v>104</v>
      </c>
      <c r="AP2441">
        <v>5</v>
      </c>
      <c r="AQ2441">
        <v>74</v>
      </c>
    </row>
    <row r="2442" spans="1:43" hidden="1" x14ac:dyDescent="0.25">
      <c r="A2442" t="s">
        <v>8604</v>
      </c>
      <c r="B2442" t="s">
        <v>8605</v>
      </c>
      <c r="C2442" s="1" t="str">
        <f t="shared" si="193"/>
        <v>21:0104</v>
      </c>
      <c r="D2442" s="1" t="str">
        <f>HYPERLINK("http://geochem.nrcan.gc.ca/cdogs/content/svy/svy_e.htm", "")</f>
        <v/>
      </c>
      <c r="G2442" s="1" t="str">
        <f>HYPERLINK("http://geochem.nrcan.gc.ca/cdogs/content/cr_/cr_00129_e.htm", "129")</f>
        <v>129</v>
      </c>
      <c r="J2442" t="s">
        <v>2479</v>
      </c>
      <c r="K2442" t="s">
        <v>2480</v>
      </c>
      <c r="L2442">
        <v>0.1</v>
      </c>
      <c r="M2442">
        <v>0.97</v>
      </c>
      <c r="N2442">
        <v>6</v>
      </c>
      <c r="O2442">
        <v>30</v>
      </c>
      <c r="P2442">
        <v>0.25</v>
      </c>
      <c r="Q2442">
        <v>1</v>
      </c>
      <c r="R2442">
        <v>0.44</v>
      </c>
      <c r="S2442">
        <v>0.25</v>
      </c>
      <c r="T2442">
        <v>7</v>
      </c>
      <c r="U2442">
        <v>26</v>
      </c>
      <c r="V2442">
        <v>32</v>
      </c>
      <c r="W2442">
        <v>1.68</v>
      </c>
      <c r="X2442">
        <v>5</v>
      </c>
      <c r="Y2442">
        <v>0.5</v>
      </c>
      <c r="Z2442">
        <v>0.05</v>
      </c>
      <c r="AA2442">
        <v>20</v>
      </c>
      <c r="AB2442">
        <v>0.42</v>
      </c>
      <c r="AC2442">
        <v>225</v>
      </c>
      <c r="AD2442">
        <v>0.5</v>
      </c>
      <c r="AE2442">
        <v>5.0000000000000001E-3</v>
      </c>
      <c r="AF2442">
        <v>16</v>
      </c>
      <c r="AH2442">
        <v>4</v>
      </c>
      <c r="AI2442">
        <v>1</v>
      </c>
      <c r="AJ2442">
        <v>5</v>
      </c>
      <c r="AK2442">
        <v>28</v>
      </c>
      <c r="AL2442">
        <v>0.08</v>
      </c>
      <c r="AN2442">
        <v>5</v>
      </c>
      <c r="AO2442">
        <v>30</v>
      </c>
      <c r="AP2442">
        <v>5</v>
      </c>
      <c r="AQ2442">
        <v>30</v>
      </c>
    </row>
    <row r="2443" spans="1:43" hidden="1" x14ac:dyDescent="0.25">
      <c r="A2443" t="s">
        <v>8606</v>
      </c>
      <c r="B2443" t="s">
        <v>8607</v>
      </c>
      <c r="C2443" s="1" t="str">
        <f t="shared" si="193"/>
        <v>21:0104</v>
      </c>
      <c r="D2443" s="1" t="str">
        <f>HYPERLINK("http://geochem.nrcan.gc.ca/cdogs/content/svy/svy_e.htm", "")</f>
        <v/>
      </c>
      <c r="G2443" s="1" t="str">
        <f>HYPERLINK("http://geochem.nrcan.gc.ca/cdogs/content/cr_/cr_00129_e.htm", "129")</f>
        <v>129</v>
      </c>
      <c r="J2443" t="s">
        <v>2479</v>
      </c>
      <c r="K2443" t="s">
        <v>2480</v>
      </c>
      <c r="L2443">
        <v>0.1</v>
      </c>
      <c r="M2443">
        <v>0.97</v>
      </c>
      <c r="N2443">
        <v>6</v>
      </c>
      <c r="O2443">
        <v>30</v>
      </c>
      <c r="P2443">
        <v>0.25</v>
      </c>
      <c r="Q2443">
        <v>1</v>
      </c>
      <c r="R2443">
        <v>0.44</v>
      </c>
      <c r="S2443">
        <v>0.25</v>
      </c>
      <c r="T2443">
        <v>7</v>
      </c>
      <c r="U2443">
        <v>26</v>
      </c>
      <c r="V2443">
        <v>33</v>
      </c>
      <c r="W2443">
        <v>1.68</v>
      </c>
      <c r="X2443">
        <v>5</v>
      </c>
      <c r="Y2443">
        <v>0.5</v>
      </c>
      <c r="Z2443">
        <v>0.05</v>
      </c>
      <c r="AA2443">
        <v>20</v>
      </c>
      <c r="AB2443">
        <v>0.42</v>
      </c>
      <c r="AC2443">
        <v>220</v>
      </c>
      <c r="AD2443">
        <v>0.5</v>
      </c>
      <c r="AE2443">
        <v>5.0000000000000001E-3</v>
      </c>
      <c r="AF2443">
        <v>17</v>
      </c>
      <c r="AH2443">
        <v>4</v>
      </c>
      <c r="AI2443">
        <v>2</v>
      </c>
      <c r="AJ2443">
        <v>5</v>
      </c>
      <c r="AK2443">
        <v>29</v>
      </c>
      <c r="AL2443">
        <v>0.08</v>
      </c>
      <c r="AN2443">
        <v>5</v>
      </c>
      <c r="AO2443">
        <v>30</v>
      </c>
      <c r="AP2443">
        <v>5</v>
      </c>
      <c r="AQ2443">
        <v>32</v>
      </c>
    </row>
    <row r="2444" spans="1:43" hidden="1" x14ac:dyDescent="0.25">
      <c r="A2444" t="s">
        <v>8608</v>
      </c>
      <c r="B2444" t="s">
        <v>8609</v>
      </c>
      <c r="C2444" s="1" t="str">
        <f t="shared" ref="C2444:C2507" si="197">HYPERLINK("http://geochem.nrcan.gc.ca/cdogs/content/bdl/bdl210118_e.htm", "21:0118")</f>
        <v>21:0118</v>
      </c>
      <c r="D2444" s="1" t="str">
        <f t="shared" ref="D2444:D2507" si="198">HYPERLINK("http://geochem.nrcan.gc.ca/cdogs/content/svy/svy210027_e.htm", "21:0027")</f>
        <v>21:0027</v>
      </c>
      <c r="E2444" t="s">
        <v>8610</v>
      </c>
      <c r="F2444" t="s">
        <v>8611</v>
      </c>
      <c r="H2444">
        <v>63.789202799999998</v>
      </c>
      <c r="I2444">
        <v>-97.2020962</v>
      </c>
      <c r="J2444" s="1" t="str">
        <f t="shared" ref="J2444:J2507" si="199">HYPERLINK("http://geochem.nrcan.gc.ca/cdogs/content/kwd/kwd020044_e.htm", "Till")</f>
        <v>Till</v>
      </c>
      <c r="K2444" s="1" t="str">
        <f t="shared" ref="K2444:K2507" si="200">HYPERLINK("http://geochem.nrcan.gc.ca/cdogs/content/kwd/kwd080004_e.htm", "&lt;63 micron")</f>
        <v>&lt;63 micron</v>
      </c>
      <c r="L2444">
        <v>0.2</v>
      </c>
      <c r="M2444">
        <v>1.04</v>
      </c>
      <c r="N2444">
        <v>1</v>
      </c>
      <c r="O2444">
        <v>260</v>
      </c>
      <c r="P2444">
        <v>0.25</v>
      </c>
      <c r="Q2444">
        <v>1</v>
      </c>
      <c r="R2444">
        <v>0.48</v>
      </c>
      <c r="S2444">
        <v>0.25</v>
      </c>
      <c r="T2444">
        <v>2</v>
      </c>
      <c r="U2444">
        <v>24</v>
      </c>
      <c r="V2444">
        <v>9</v>
      </c>
      <c r="W2444">
        <v>1.63</v>
      </c>
      <c r="X2444">
        <v>5</v>
      </c>
      <c r="Y2444">
        <v>0.5</v>
      </c>
      <c r="Z2444">
        <v>0.28000000000000003</v>
      </c>
      <c r="AA2444">
        <v>40</v>
      </c>
      <c r="AB2444">
        <v>0.47</v>
      </c>
      <c r="AC2444">
        <v>185</v>
      </c>
      <c r="AD2444">
        <v>0.5</v>
      </c>
      <c r="AE2444">
        <v>0.01</v>
      </c>
      <c r="AF2444">
        <v>10</v>
      </c>
      <c r="AG2444">
        <v>1060</v>
      </c>
      <c r="AH2444">
        <v>14</v>
      </c>
      <c r="AI2444">
        <v>1</v>
      </c>
      <c r="AJ2444">
        <v>3</v>
      </c>
      <c r="AK2444">
        <v>85</v>
      </c>
      <c r="AL2444">
        <v>0.04</v>
      </c>
      <c r="AM2444">
        <v>5</v>
      </c>
      <c r="AN2444">
        <v>5</v>
      </c>
      <c r="AO2444">
        <v>23</v>
      </c>
      <c r="AP2444">
        <v>5</v>
      </c>
      <c r="AQ2444">
        <v>22</v>
      </c>
    </row>
    <row r="2445" spans="1:43" hidden="1" x14ac:dyDescent="0.25">
      <c r="A2445" t="s">
        <v>8612</v>
      </c>
      <c r="B2445" t="s">
        <v>8613</v>
      </c>
      <c r="C2445" s="1" t="str">
        <f t="shared" si="197"/>
        <v>21:0118</v>
      </c>
      <c r="D2445" s="1" t="str">
        <f t="shared" si="198"/>
        <v>21:0027</v>
      </c>
      <c r="E2445" t="s">
        <v>8614</v>
      </c>
      <c r="F2445" t="s">
        <v>8615</v>
      </c>
      <c r="H2445">
        <v>63.799007000000003</v>
      </c>
      <c r="I2445">
        <v>-97.199319299999999</v>
      </c>
      <c r="J2445" s="1" t="str">
        <f t="shared" si="199"/>
        <v>Till</v>
      </c>
      <c r="K2445" s="1" t="str">
        <f t="shared" si="200"/>
        <v>&lt;63 micron</v>
      </c>
      <c r="L2445">
        <v>0.2</v>
      </c>
      <c r="M2445">
        <v>1.56</v>
      </c>
      <c r="N2445">
        <v>1</v>
      </c>
      <c r="O2445">
        <v>320</v>
      </c>
      <c r="P2445">
        <v>0.25</v>
      </c>
      <c r="Q2445">
        <v>1</v>
      </c>
      <c r="R2445">
        <v>0.43</v>
      </c>
      <c r="S2445">
        <v>0.25</v>
      </c>
      <c r="T2445">
        <v>4</v>
      </c>
      <c r="U2445">
        <v>29</v>
      </c>
      <c r="V2445">
        <v>11</v>
      </c>
      <c r="W2445">
        <v>1.9</v>
      </c>
      <c r="X2445">
        <v>5</v>
      </c>
      <c r="Y2445">
        <v>0.5</v>
      </c>
      <c r="Z2445">
        <v>0.43</v>
      </c>
      <c r="AA2445">
        <v>50</v>
      </c>
      <c r="AB2445">
        <v>0.57999999999999996</v>
      </c>
      <c r="AC2445">
        <v>225</v>
      </c>
      <c r="AD2445">
        <v>0.5</v>
      </c>
      <c r="AE2445">
        <v>0.01</v>
      </c>
      <c r="AF2445">
        <v>14</v>
      </c>
      <c r="AG2445">
        <v>960</v>
      </c>
      <c r="AH2445">
        <v>12</v>
      </c>
      <c r="AI2445">
        <v>1</v>
      </c>
      <c r="AJ2445">
        <v>4</v>
      </c>
      <c r="AK2445">
        <v>90</v>
      </c>
      <c r="AL2445">
        <v>0.03</v>
      </c>
      <c r="AM2445">
        <v>5</v>
      </c>
      <c r="AN2445">
        <v>5</v>
      </c>
      <c r="AO2445">
        <v>26</v>
      </c>
      <c r="AP2445">
        <v>5</v>
      </c>
      <c r="AQ2445">
        <v>28</v>
      </c>
    </row>
    <row r="2446" spans="1:43" hidden="1" x14ac:dyDescent="0.25">
      <c r="A2446" t="s">
        <v>8616</v>
      </c>
      <c r="B2446" t="s">
        <v>8617</v>
      </c>
      <c r="C2446" s="1" t="str">
        <f t="shared" si="197"/>
        <v>21:0118</v>
      </c>
      <c r="D2446" s="1" t="str">
        <f t="shared" si="198"/>
        <v>21:0027</v>
      </c>
      <c r="E2446" t="s">
        <v>8618</v>
      </c>
      <c r="F2446" t="s">
        <v>8619</v>
      </c>
      <c r="H2446">
        <v>63.821076099999999</v>
      </c>
      <c r="I2446">
        <v>-97.195288599999998</v>
      </c>
      <c r="J2446" s="1" t="str">
        <f t="shared" si="199"/>
        <v>Till</v>
      </c>
      <c r="K2446" s="1" t="str">
        <f t="shared" si="200"/>
        <v>&lt;63 micron</v>
      </c>
      <c r="L2446">
        <v>0.1</v>
      </c>
      <c r="M2446">
        <v>0.47</v>
      </c>
      <c r="N2446">
        <v>1</v>
      </c>
      <c r="O2446">
        <v>130</v>
      </c>
      <c r="P2446">
        <v>0.25</v>
      </c>
      <c r="Q2446">
        <v>1</v>
      </c>
      <c r="R2446">
        <v>0.39</v>
      </c>
      <c r="S2446">
        <v>0.25</v>
      </c>
      <c r="T2446">
        <v>2</v>
      </c>
      <c r="U2446">
        <v>21</v>
      </c>
      <c r="V2446">
        <v>5</v>
      </c>
      <c r="W2446">
        <v>1.52</v>
      </c>
      <c r="X2446">
        <v>5</v>
      </c>
      <c r="Y2446">
        <v>0.5</v>
      </c>
      <c r="Z2446">
        <v>0.09</v>
      </c>
      <c r="AA2446">
        <v>40</v>
      </c>
      <c r="AB2446">
        <v>0.27</v>
      </c>
      <c r="AC2446">
        <v>165</v>
      </c>
      <c r="AD2446">
        <v>0.5</v>
      </c>
      <c r="AE2446">
        <v>5.0000000000000001E-3</v>
      </c>
      <c r="AF2446">
        <v>7</v>
      </c>
      <c r="AG2446">
        <v>1060</v>
      </c>
      <c r="AH2446">
        <v>14</v>
      </c>
      <c r="AI2446">
        <v>2</v>
      </c>
      <c r="AJ2446">
        <v>2</v>
      </c>
      <c r="AK2446">
        <v>75</v>
      </c>
      <c r="AL2446">
        <v>0.04</v>
      </c>
      <c r="AM2446">
        <v>5</v>
      </c>
      <c r="AN2446">
        <v>5</v>
      </c>
      <c r="AO2446">
        <v>22</v>
      </c>
      <c r="AP2446">
        <v>5</v>
      </c>
      <c r="AQ2446">
        <v>14</v>
      </c>
    </row>
    <row r="2447" spans="1:43" hidden="1" x14ac:dyDescent="0.25">
      <c r="A2447" t="s">
        <v>8620</v>
      </c>
      <c r="B2447" t="s">
        <v>8621</v>
      </c>
      <c r="C2447" s="1" t="str">
        <f t="shared" si="197"/>
        <v>21:0118</v>
      </c>
      <c r="D2447" s="1" t="str">
        <f t="shared" si="198"/>
        <v>21:0027</v>
      </c>
      <c r="E2447" t="s">
        <v>8622</v>
      </c>
      <c r="F2447" t="s">
        <v>8623</v>
      </c>
      <c r="H2447">
        <v>63.834162399999997</v>
      </c>
      <c r="I2447">
        <v>-97.199431599999997</v>
      </c>
      <c r="J2447" s="1" t="str">
        <f t="shared" si="199"/>
        <v>Till</v>
      </c>
      <c r="K2447" s="1" t="str">
        <f t="shared" si="200"/>
        <v>&lt;63 micron</v>
      </c>
      <c r="L2447">
        <v>0.1</v>
      </c>
      <c r="M2447">
        <v>0.78</v>
      </c>
      <c r="N2447">
        <v>1</v>
      </c>
      <c r="O2447">
        <v>220</v>
      </c>
      <c r="P2447">
        <v>0.25</v>
      </c>
      <c r="Q2447">
        <v>1</v>
      </c>
      <c r="R2447">
        <v>0.3</v>
      </c>
      <c r="S2447">
        <v>0.25</v>
      </c>
      <c r="T2447">
        <v>2</v>
      </c>
      <c r="U2447">
        <v>19</v>
      </c>
      <c r="V2447">
        <v>4</v>
      </c>
      <c r="W2447">
        <v>1.59</v>
      </c>
      <c r="X2447">
        <v>5</v>
      </c>
      <c r="Y2447">
        <v>0.5</v>
      </c>
      <c r="Z2447">
        <v>0.15</v>
      </c>
      <c r="AA2447">
        <v>60</v>
      </c>
      <c r="AB2447">
        <v>0.36</v>
      </c>
      <c r="AC2447">
        <v>100</v>
      </c>
      <c r="AD2447">
        <v>0.5</v>
      </c>
      <c r="AE2447">
        <v>5.0000000000000001E-3</v>
      </c>
      <c r="AF2447">
        <v>9</v>
      </c>
      <c r="AG2447">
        <v>900</v>
      </c>
      <c r="AH2447">
        <v>12</v>
      </c>
      <c r="AI2447">
        <v>1</v>
      </c>
      <c r="AJ2447">
        <v>2</v>
      </c>
      <c r="AK2447">
        <v>91</v>
      </c>
      <c r="AL2447">
        <v>0.03</v>
      </c>
      <c r="AM2447">
        <v>5</v>
      </c>
      <c r="AN2447">
        <v>5</v>
      </c>
      <c r="AO2447">
        <v>20</v>
      </c>
      <c r="AP2447">
        <v>5</v>
      </c>
      <c r="AQ2447">
        <v>16</v>
      </c>
    </row>
    <row r="2448" spans="1:43" hidden="1" x14ac:dyDescent="0.25">
      <c r="A2448" t="s">
        <v>8624</v>
      </c>
      <c r="B2448" t="s">
        <v>8625</v>
      </c>
      <c r="C2448" s="1" t="str">
        <f t="shared" si="197"/>
        <v>21:0118</v>
      </c>
      <c r="D2448" s="1" t="str">
        <f t="shared" si="198"/>
        <v>21:0027</v>
      </c>
      <c r="E2448" t="s">
        <v>8626</v>
      </c>
      <c r="F2448" t="s">
        <v>8627</v>
      </c>
      <c r="H2448">
        <v>63.785362800000001</v>
      </c>
      <c r="I2448">
        <v>-97.169421</v>
      </c>
      <c r="J2448" s="1" t="str">
        <f t="shared" si="199"/>
        <v>Till</v>
      </c>
      <c r="K2448" s="1" t="str">
        <f t="shared" si="200"/>
        <v>&lt;63 micron</v>
      </c>
      <c r="L2448">
        <v>0.1</v>
      </c>
      <c r="M2448">
        <v>0.42</v>
      </c>
      <c r="N2448">
        <v>2</v>
      </c>
      <c r="O2448">
        <v>100</v>
      </c>
      <c r="P2448">
        <v>0.25</v>
      </c>
      <c r="Q2448">
        <v>1</v>
      </c>
      <c r="R2448">
        <v>0.41</v>
      </c>
      <c r="S2448">
        <v>0.25</v>
      </c>
      <c r="T2448">
        <v>2</v>
      </c>
      <c r="U2448">
        <v>20</v>
      </c>
      <c r="V2448">
        <v>4</v>
      </c>
      <c r="W2448">
        <v>1.5</v>
      </c>
      <c r="X2448">
        <v>5</v>
      </c>
      <c r="Y2448">
        <v>0.5</v>
      </c>
      <c r="Z2448">
        <v>0.08</v>
      </c>
      <c r="AA2448">
        <v>40</v>
      </c>
      <c r="AB2448">
        <v>0.26</v>
      </c>
      <c r="AC2448">
        <v>145</v>
      </c>
      <c r="AD2448">
        <v>0.5</v>
      </c>
      <c r="AE2448">
        <v>5.0000000000000001E-3</v>
      </c>
      <c r="AF2448">
        <v>8</v>
      </c>
      <c r="AG2448">
        <v>1210</v>
      </c>
      <c r="AH2448">
        <v>10</v>
      </c>
      <c r="AI2448">
        <v>1</v>
      </c>
      <c r="AJ2448">
        <v>2</v>
      </c>
      <c r="AK2448">
        <v>70</v>
      </c>
      <c r="AL2448">
        <v>0.05</v>
      </c>
      <c r="AM2448">
        <v>5</v>
      </c>
      <c r="AN2448">
        <v>5</v>
      </c>
      <c r="AO2448">
        <v>23</v>
      </c>
      <c r="AP2448">
        <v>5</v>
      </c>
      <c r="AQ2448">
        <v>14</v>
      </c>
    </row>
    <row r="2449" spans="1:43" hidden="1" x14ac:dyDescent="0.25">
      <c r="A2449" t="s">
        <v>8628</v>
      </c>
      <c r="B2449" t="s">
        <v>8629</v>
      </c>
      <c r="C2449" s="1" t="str">
        <f t="shared" si="197"/>
        <v>21:0118</v>
      </c>
      <c r="D2449" s="1" t="str">
        <f t="shared" si="198"/>
        <v>21:0027</v>
      </c>
      <c r="E2449" t="s">
        <v>8630</v>
      </c>
      <c r="F2449" t="s">
        <v>8631</v>
      </c>
      <c r="H2449">
        <v>63.8010965</v>
      </c>
      <c r="I2449">
        <v>-97.178391599999998</v>
      </c>
      <c r="J2449" s="1" t="str">
        <f t="shared" si="199"/>
        <v>Till</v>
      </c>
      <c r="K2449" s="1" t="str">
        <f t="shared" si="200"/>
        <v>&lt;63 micron</v>
      </c>
      <c r="L2449">
        <v>0.2</v>
      </c>
      <c r="M2449">
        <v>1.47</v>
      </c>
      <c r="N2449">
        <v>1</v>
      </c>
      <c r="O2449">
        <v>360</v>
      </c>
      <c r="P2449">
        <v>0.25</v>
      </c>
      <c r="Q2449">
        <v>1</v>
      </c>
      <c r="R2449">
        <v>0.5</v>
      </c>
      <c r="S2449">
        <v>0.25</v>
      </c>
      <c r="T2449">
        <v>5</v>
      </c>
      <c r="U2449">
        <v>29</v>
      </c>
      <c r="V2449">
        <v>10</v>
      </c>
      <c r="W2449">
        <v>1.98</v>
      </c>
      <c r="X2449">
        <v>5</v>
      </c>
      <c r="Y2449">
        <v>0.5</v>
      </c>
      <c r="Z2449">
        <v>0.39</v>
      </c>
      <c r="AA2449">
        <v>60</v>
      </c>
      <c r="AB2449">
        <v>0.59</v>
      </c>
      <c r="AC2449">
        <v>230</v>
      </c>
      <c r="AD2449">
        <v>0.5</v>
      </c>
      <c r="AE2449">
        <v>0.01</v>
      </c>
      <c r="AF2449">
        <v>12</v>
      </c>
      <c r="AG2449">
        <v>990</v>
      </c>
      <c r="AH2449">
        <v>24</v>
      </c>
      <c r="AI2449">
        <v>1</v>
      </c>
      <c r="AJ2449">
        <v>3</v>
      </c>
      <c r="AK2449">
        <v>95</v>
      </c>
      <c r="AL2449">
        <v>0.02</v>
      </c>
      <c r="AM2449">
        <v>5</v>
      </c>
      <c r="AN2449">
        <v>5</v>
      </c>
      <c r="AO2449">
        <v>25</v>
      </c>
      <c r="AP2449">
        <v>5</v>
      </c>
      <c r="AQ2449">
        <v>30</v>
      </c>
    </row>
    <row r="2450" spans="1:43" hidden="1" x14ac:dyDescent="0.25">
      <c r="A2450" t="s">
        <v>8632</v>
      </c>
      <c r="B2450" t="s">
        <v>8633</v>
      </c>
      <c r="C2450" s="1" t="str">
        <f t="shared" si="197"/>
        <v>21:0118</v>
      </c>
      <c r="D2450" s="1" t="str">
        <f t="shared" si="198"/>
        <v>21:0027</v>
      </c>
      <c r="E2450" t="s">
        <v>8634</v>
      </c>
      <c r="F2450" t="s">
        <v>8635</v>
      </c>
      <c r="H2450">
        <v>63.819895600000002</v>
      </c>
      <c r="I2450">
        <v>-97.169252099999994</v>
      </c>
      <c r="J2450" s="1" t="str">
        <f t="shared" si="199"/>
        <v>Till</v>
      </c>
      <c r="K2450" s="1" t="str">
        <f t="shared" si="200"/>
        <v>&lt;63 micron</v>
      </c>
      <c r="L2450">
        <v>0.2</v>
      </c>
      <c r="M2450">
        <v>1.59</v>
      </c>
      <c r="N2450">
        <v>1</v>
      </c>
      <c r="O2450">
        <v>450</v>
      </c>
      <c r="P2450">
        <v>0.25</v>
      </c>
      <c r="Q2450">
        <v>1</v>
      </c>
      <c r="R2450">
        <v>0.45</v>
      </c>
      <c r="S2450">
        <v>0.25</v>
      </c>
      <c r="T2450">
        <v>5</v>
      </c>
      <c r="U2450">
        <v>37</v>
      </c>
      <c r="V2450">
        <v>14</v>
      </c>
      <c r="W2450">
        <v>2.12</v>
      </c>
      <c r="X2450">
        <v>5</v>
      </c>
      <c r="Y2450">
        <v>0.5</v>
      </c>
      <c r="Z2450">
        <v>0.38</v>
      </c>
      <c r="AA2450">
        <v>50</v>
      </c>
      <c r="AB2450">
        <v>0.7</v>
      </c>
      <c r="AC2450">
        <v>270</v>
      </c>
      <c r="AD2450">
        <v>0.5</v>
      </c>
      <c r="AE2450">
        <v>0.01</v>
      </c>
      <c r="AF2450">
        <v>17</v>
      </c>
      <c r="AG2450">
        <v>1040</v>
      </c>
      <c r="AH2450">
        <v>6</v>
      </c>
      <c r="AI2450">
        <v>2</v>
      </c>
      <c r="AJ2450">
        <v>4</v>
      </c>
      <c r="AK2450">
        <v>98</v>
      </c>
      <c r="AL2450">
        <v>0.03</v>
      </c>
      <c r="AM2450">
        <v>5</v>
      </c>
      <c r="AN2450">
        <v>5</v>
      </c>
      <c r="AO2450">
        <v>30</v>
      </c>
      <c r="AP2450">
        <v>5</v>
      </c>
      <c r="AQ2450">
        <v>30</v>
      </c>
    </row>
    <row r="2451" spans="1:43" hidden="1" x14ac:dyDescent="0.25">
      <c r="A2451" t="s">
        <v>8636</v>
      </c>
      <c r="B2451" t="s">
        <v>8637</v>
      </c>
      <c r="C2451" s="1" t="str">
        <f t="shared" si="197"/>
        <v>21:0118</v>
      </c>
      <c r="D2451" s="1" t="str">
        <f t="shared" si="198"/>
        <v>21:0027</v>
      </c>
      <c r="E2451" t="s">
        <v>8638</v>
      </c>
      <c r="F2451" t="s">
        <v>8639</v>
      </c>
      <c r="H2451">
        <v>63.833012699999998</v>
      </c>
      <c r="I2451">
        <v>-97.167952799999995</v>
      </c>
      <c r="J2451" s="1" t="str">
        <f t="shared" si="199"/>
        <v>Till</v>
      </c>
      <c r="K2451" s="1" t="str">
        <f t="shared" si="200"/>
        <v>&lt;63 micron</v>
      </c>
      <c r="L2451">
        <v>0.2</v>
      </c>
      <c r="M2451">
        <v>1.19</v>
      </c>
      <c r="N2451">
        <v>2</v>
      </c>
      <c r="O2451">
        <v>260</v>
      </c>
      <c r="P2451">
        <v>0.25</v>
      </c>
      <c r="Q2451">
        <v>1</v>
      </c>
      <c r="R2451">
        <v>0.37</v>
      </c>
      <c r="S2451">
        <v>0.25</v>
      </c>
      <c r="T2451">
        <v>2</v>
      </c>
      <c r="U2451">
        <v>23</v>
      </c>
      <c r="V2451">
        <v>8</v>
      </c>
      <c r="W2451">
        <v>1.88</v>
      </c>
      <c r="X2451">
        <v>5</v>
      </c>
      <c r="Y2451">
        <v>0.5</v>
      </c>
      <c r="Z2451">
        <v>0.31</v>
      </c>
      <c r="AA2451">
        <v>60</v>
      </c>
      <c r="AB2451">
        <v>0.47</v>
      </c>
      <c r="AC2451">
        <v>260</v>
      </c>
      <c r="AD2451">
        <v>1</v>
      </c>
      <c r="AE2451">
        <v>5.0000000000000001E-3</v>
      </c>
      <c r="AF2451">
        <v>12</v>
      </c>
      <c r="AG2451">
        <v>1020</v>
      </c>
      <c r="AH2451">
        <v>18</v>
      </c>
      <c r="AI2451">
        <v>2</v>
      </c>
      <c r="AJ2451">
        <v>3</v>
      </c>
      <c r="AK2451">
        <v>81</v>
      </c>
      <c r="AL2451">
        <v>0.02</v>
      </c>
      <c r="AM2451">
        <v>5</v>
      </c>
      <c r="AN2451">
        <v>5</v>
      </c>
      <c r="AO2451">
        <v>23</v>
      </c>
      <c r="AP2451">
        <v>5</v>
      </c>
      <c r="AQ2451">
        <v>26</v>
      </c>
    </row>
    <row r="2452" spans="1:43" hidden="1" x14ac:dyDescent="0.25">
      <c r="A2452" t="s">
        <v>8640</v>
      </c>
      <c r="B2452" t="s">
        <v>8641</v>
      </c>
      <c r="C2452" s="1" t="str">
        <f t="shared" si="197"/>
        <v>21:0118</v>
      </c>
      <c r="D2452" s="1" t="str">
        <f t="shared" si="198"/>
        <v>21:0027</v>
      </c>
      <c r="E2452" t="s">
        <v>8642</v>
      </c>
      <c r="F2452" t="s">
        <v>8643</v>
      </c>
      <c r="H2452">
        <v>63.788596800000001</v>
      </c>
      <c r="I2452">
        <v>-97.134541900000002</v>
      </c>
      <c r="J2452" s="1" t="str">
        <f t="shared" si="199"/>
        <v>Till</v>
      </c>
      <c r="K2452" s="1" t="str">
        <f t="shared" si="200"/>
        <v>&lt;63 micron</v>
      </c>
      <c r="L2452">
        <v>0.1</v>
      </c>
      <c r="M2452">
        <v>1.03</v>
      </c>
      <c r="N2452">
        <v>2</v>
      </c>
      <c r="O2452">
        <v>240</v>
      </c>
      <c r="P2452">
        <v>0.25</v>
      </c>
      <c r="Q2452">
        <v>4</v>
      </c>
      <c r="R2452">
        <v>0.43</v>
      </c>
      <c r="S2452">
        <v>0.25</v>
      </c>
      <c r="T2452">
        <v>2</v>
      </c>
      <c r="U2452">
        <v>25</v>
      </c>
      <c r="V2452">
        <v>7</v>
      </c>
      <c r="W2452">
        <v>1.77</v>
      </c>
      <c r="X2452">
        <v>5</v>
      </c>
      <c r="Y2452">
        <v>0.5</v>
      </c>
      <c r="Z2452">
        <v>0.25</v>
      </c>
      <c r="AA2452">
        <v>50</v>
      </c>
      <c r="AB2452">
        <v>0.42</v>
      </c>
      <c r="AC2452">
        <v>175</v>
      </c>
      <c r="AD2452">
        <v>0.5</v>
      </c>
      <c r="AE2452">
        <v>0.01</v>
      </c>
      <c r="AF2452">
        <v>10</v>
      </c>
      <c r="AG2452">
        <v>1070</v>
      </c>
      <c r="AH2452">
        <v>12</v>
      </c>
      <c r="AI2452">
        <v>1</v>
      </c>
      <c r="AJ2452">
        <v>3</v>
      </c>
      <c r="AK2452">
        <v>87</v>
      </c>
      <c r="AL2452">
        <v>0.04</v>
      </c>
      <c r="AM2452">
        <v>5</v>
      </c>
      <c r="AN2452">
        <v>5</v>
      </c>
      <c r="AO2452">
        <v>24</v>
      </c>
      <c r="AP2452">
        <v>5</v>
      </c>
      <c r="AQ2452">
        <v>20</v>
      </c>
    </row>
    <row r="2453" spans="1:43" hidden="1" x14ac:dyDescent="0.25">
      <c r="A2453" t="s">
        <v>8644</v>
      </c>
      <c r="B2453" t="s">
        <v>8645</v>
      </c>
      <c r="C2453" s="1" t="str">
        <f t="shared" si="197"/>
        <v>21:0118</v>
      </c>
      <c r="D2453" s="1" t="str">
        <f t="shared" si="198"/>
        <v>21:0027</v>
      </c>
      <c r="E2453" t="s">
        <v>8646</v>
      </c>
      <c r="F2453" t="s">
        <v>8647</v>
      </c>
      <c r="H2453">
        <v>63.804472799999999</v>
      </c>
      <c r="I2453">
        <v>-97.138346400000003</v>
      </c>
      <c r="J2453" s="1" t="str">
        <f t="shared" si="199"/>
        <v>Till</v>
      </c>
      <c r="K2453" s="1" t="str">
        <f t="shared" si="200"/>
        <v>&lt;63 micron</v>
      </c>
      <c r="L2453">
        <v>0.1</v>
      </c>
      <c r="M2453">
        <v>1.59</v>
      </c>
      <c r="N2453">
        <v>1</v>
      </c>
      <c r="O2453">
        <v>440</v>
      </c>
      <c r="P2453">
        <v>0.25</v>
      </c>
      <c r="Q2453">
        <v>1</v>
      </c>
      <c r="R2453">
        <v>0.46</v>
      </c>
      <c r="S2453">
        <v>0.25</v>
      </c>
      <c r="T2453">
        <v>6</v>
      </c>
      <c r="U2453">
        <v>35</v>
      </c>
      <c r="V2453">
        <v>13</v>
      </c>
      <c r="W2453">
        <v>2.1</v>
      </c>
      <c r="X2453">
        <v>5</v>
      </c>
      <c r="Y2453">
        <v>0.5</v>
      </c>
      <c r="Z2453">
        <v>0.38</v>
      </c>
      <c r="AA2453">
        <v>50</v>
      </c>
      <c r="AB2453">
        <v>0.67</v>
      </c>
      <c r="AC2453">
        <v>240</v>
      </c>
      <c r="AD2453">
        <v>0.5</v>
      </c>
      <c r="AE2453">
        <v>0.01</v>
      </c>
      <c r="AF2453">
        <v>17</v>
      </c>
      <c r="AG2453">
        <v>1080</v>
      </c>
      <c r="AH2453">
        <v>12</v>
      </c>
      <c r="AI2453">
        <v>2</v>
      </c>
      <c r="AJ2453">
        <v>4</v>
      </c>
      <c r="AK2453">
        <v>97</v>
      </c>
      <c r="AL2453">
        <v>0.03</v>
      </c>
      <c r="AM2453">
        <v>5</v>
      </c>
      <c r="AN2453">
        <v>5</v>
      </c>
      <c r="AO2453">
        <v>29</v>
      </c>
      <c r="AP2453">
        <v>5</v>
      </c>
      <c r="AQ2453">
        <v>28</v>
      </c>
    </row>
    <row r="2454" spans="1:43" hidden="1" x14ac:dyDescent="0.25">
      <c r="A2454" t="s">
        <v>8648</v>
      </c>
      <c r="B2454" t="s">
        <v>8649</v>
      </c>
      <c r="C2454" s="1" t="str">
        <f t="shared" si="197"/>
        <v>21:0118</v>
      </c>
      <c r="D2454" s="1" t="str">
        <f t="shared" si="198"/>
        <v>21:0027</v>
      </c>
      <c r="E2454" t="s">
        <v>8650</v>
      </c>
      <c r="F2454" t="s">
        <v>8651</v>
      </c>
      <c r="H2454">
        <v>63.8191937</v>
      </c>
      <c r="I2454">
        <v>-97.1375168</v>
      </c>
      <c r="J2454" s="1" t="str">
        <f t="shared" si="199"/>
        <v>Till</v>
      </c>
      <c r="K2454" s="1" t="str">
        <f t="shared" si="200"/>
        <v>&lt;63 micron</v>
      </c>
      <c r="L2454">
        <v>0.1</v>
      </c>
      <c r="M2454">
        <v>1.43</v>
      </c>
      <c r="N2454">
        <v>6</v>
      </c>
      <c r="O2454">
        <v>360</v>
      </c>
      <c r="P2454">
        <v>0.25</v>
      </c>
      <c r="Q2454">
        <v>1</v>
      </c>
      <c r="R2454">
        <v>0.34</v>
      </c>
      <c r="S2454">
        <v>0.25</v>
      </c>
      <c r="T2454">
        <v>3</v>
      </c>
      <c r="U2454">
        <v>24</v>
      </c>
      <c r="V2454">
        <v>9</v>
      </c>
      <c r="W2454">
        <v>1.96</v>
      </c>
      <c r="X2454">
        <v>5</v>
      </c>
      <c r="Y2454">
        <v>0.5</v>
      </c>
      <c r="Z2454">
        <v>0.34</v>
      </c>
      <c r="AA2454">
        <v>50</v>
      </c>
      <c r="AB2454">
        <v>0.44</v>
      </c>
      <c r="AC2454">
        <v>190</v>
      </c>
      <c r="AD2454">
        <v>0.5</v>
      </c>
      <c r="AE2454">
        <v>5.0000000000000001E-3</v>
      </c>
      <c r="AF2454">
        <v>11</v>
      </c>
      <c r="AG2454">
        <v>820</v>
      </c>
      <c r="AH2454">
        <v>14</v>
      </c>
      <c r="AI2454">
        <v>2</v>
      </c>
      <c r="AJ2454">
        <v>3</v>
      </c>
      <c r="AK2454">
        <v>118</v>
      </c>
      <c r="AL2454">
        <v>0.01</v>
      </c>
      <c r="AM2454">
        <v>5</v>
      </c>
      <c r="AN2454">
        <v>5</v>
      </c>
      <c r="AO2454">
        <v>24</v>
      </c>
      <c r="AP2454">
        <v>5</v>
      </c>
      <c r="AQ2454">
        <v>24</v>
      </c>
    </row>
    <row r="2455" spans="1:43" hidden="1" x14ac:dyDescent="0.25">
      <c r="A2455" t="s">
        <v>8652</v>
      </c>
      <c r="B2455" t="s">
        <v>8653</v>
      </c>
      <c r="C2455" s="1" t="str">
        <f t="shared" si="197"/>
        <v>21:0118</v>
      </c>
      <c r="D2455" s="1" t="str">
        <f t="shared" si="198"/>
        <v>21:0027</v>
      </c>
      <c r="E2455" t="s">
        <v>8654</v>
      </c>
      <c r="F2455" t="s">
        <v>8655</v>
      </c>
      <c r="H2455">
        <v>63.836462900000001</v>
      </c>
      <c r="I2455">
        <v>-97.145667500000002</v>
      </c>
      <c r="J2455" s="1" t="str">
        <f t="shared" si="199"/>
        <v>Till</v>
      </c>
      <c r="K2455" s="1" t="str">
        <f t="shared" si="200"/>
        <v>&lt;63 micron</v>
      </c>
      <c r="L2455">
        <v>0.1</v>
      </c>
      <c r="M2455">
        <v>1.32</v>
      </c>
      <c r="N2455">
        <v>1</v>
      </c>
      <c r="O2455">
        <v>410</v>
      </c>
      <c r="P2455">
        <v>0.25</v>
      </c>
      <c r="Q2455">
        <v>1</v>
      </c>
      <c r="R2455">
        <v>0.38</v>
      </c>
      <c r="S2455">
        <v>0.25</v>
      </c>
      <c r="T2455">
        <v>4</v>
      </c>
      <c r="U2455">
        <v>23</v>
      </c>
      <c r="V2455">
        <v>9</v>
      </c>
      <c r="W2455">
        <v>1.85</v>
      </c>
      <c r="X2455">
        <v>5</v>
      </c>
      <c r="Y2455">
        <v>0.5</v>
      </c>
      <c r="Z2455">
        <v>0.33</v>
      </c>
      <c r="AA2455">
        <v>50</v>
      </c>
      <c r="AB2455">
        <v>0.45</v>
      </c>
      <c r="AC2455">
        <v>210</v>
      </c>
      <c r="AD2455">
        <v>1</v>
      </c>
      <c r="AE2455">
        <v>0.01</v>
      </c>
      <c r="AF2455">
        <v>12</v>
      </c>
      <c r="AG2455">
        <v>930</v>
      </c>
      <c r="AH2455">
        <v>12</v>
      </c>
      <c r="AI2455">
        <v>4</v>
      </c>
      <c r="AJ2455">
        <v>3</v>
      </c>
      <c r="AK2455">
        <v>108</v>
      </c>
      <c r="AL2455">
        <v>0.02</v>
      </c>
      <c r="AM2455">
        <v>5</v>
      </c>
      <c r="AN2455">
        <v>5</v>
      </c>
      <c r="AO2455">
        <v>23</v>
      </c>
      <c r="AP2455">
        <v>5</v>
      </c>
      <c r="AQ2455">
        <v>22</v>
      </c>
    </row>
    <row r="2456" spans="1:43" hidden="1" x14ac:dyDescent="0.25">
      <c r="A2456" t="s">
        <v>8656</v>
      </c>
      <c r="B2456" t="s">
        <v>8657</v>
      </c>
      <c r="C2456" s="1" t="str">
        <f t="shared" si="197"/>
        <v>21:0118</v>
      </c>
      <c r="D2456" s="1" t="str">
        <f t="shared" si="198"/>
        <v>21:0027</v>
      </c>
      <c r="E2456" t="s">
        <v>8658</v>
      </c>
      <c r="F2456" t="s">
        <v>8659</v>
      </c>
      <c r="H2456">
        <v>63.783944200000001</v>
      </c>
      <c r="I2456">
        <v>-97.100631699999994</v>
      </c>
      <c r="J2456" s="1" t="str">
        <f t="shared" si="199"/>
        <v>Till</v>
      </c>
      <c r="K2456" s="1" t="str">
        <f t="shared" si="200"/>
        <v>&lt;63 micron</v>
      </c>
      <c r="L2456">
        <v>0.1</v>
      </c>
      <c r="M2456">
        <v>1.22</v>
      </c>
      <c r="N2456">
        <v>1</v>
      </c>
      <c r="O2456">
        <v>200</v>
      </c>
      <c r="P2456">
        <v>0.25</v>
      </c>
      <c r="Q2456">
        <v>2</v>
      </c>
      <c r="R2456">
        <v>0.51</v>
      </c>
      <c r="S2456">
        <v>0.25</v>
      </c>
      <c r="T2456">
        <v>7</v>
      </c>
      <c r="U2456">
        <v>40</v>
      </c>
      <c r="V2456">
        <v>12</v>
      </c>
      <c r="W2456">
        <v>1.88</v>
      </c>
      <c r="X2456">
        <v>5</v>
      </c>
      <c r="Y2456">
        <v>0.5</v>
      </c>
      <c r="Z2456">
        <v>0.28000000000000003</v>
      </c>
      <c r="AA2456">
        <v>50</v>
      </c>
      <c r="AB2456">
        <v>0.68</v>
      </c>
      <c r="AC2456">
        <v>155</v>
      </c>
      <c r="AD2456">
        <v>0.5</v>
      </c>
      <c r="AE2456">
        <v>0.01</v>
      </c>
      <c r="AF2456">
        <v>19</v>
      </c>
      <c r="AG2456">
        <v>1310</v>
      </c>
      <c r="AH2456">
        <v>12</v>
      </c>
      <c r="AI2456">
        <v>2</v>
      </c>
      <c r="AJ2456">
        <v>4</v>
      </c>
      <c r="AK2456">
        <v>100</v>
      </c>
      <c r="AL2456">
        <v>0.05</v>
      </c>
      <c r="AM2456">
        <v>5</v>
      </c>
      <c r="AN2456">
        <v>5</v>
      </c>
      <c r="AO2456">
        <v>30</v>
      </c>
      <c r="AP2456">
        <v>5</v>
      </c>
      <c r="AQ2456">
        <v>26</v>
      </c>
    </row>
    <row r="2457" spans="1:43" hidden="1" x14ac:dyDescent="0.25">
      <c r="A2457" t="s">
        <v>8660</v>
      </c>
      <c r="B2457" t="s">
        <v>8661</v>
      </c>
      <c r="C2457" s="1" t="str">
        <f t="shared" si="197"/>
        <v>21:0118</v>
      </c>
      <c r="D2457" s="1" t="str">
        <f t="shared" si="198"/>
        <v>21:0027</v>
      </c>
      <c r="E2457" t="s">
        <v>8662</v>
      </c>
      <c r="F2457" t="s">
        <v>8663</v>
      </c>
      <c r="H2457">
        <v>63.8052481</v>
      </c>
      <c r="I2457">
        <v>-97.104783100000006</v>
      </c>
      <c r="J2457" s="1" t="str">
        <f t="shared" si="199"/>
        <v>Till</v>
      </c>
      <c r="K2457" s="1" t="str">
        <f t="shared" si="200"/>
        <v>&lt;63 micron</v>
      </c>
      <c r="L2457">
        <v>0.2</v>
      </c>
      <c r="M2457">
        <v>0.77</v>
      </c>
      <c r="N2457">
        <v>2</v>
      </c>
      <c r="O2457">
        <v>210</v>
      </c>
      <c r="P2457">
        <v>0.25</v>
      </c>
      <c r="Q2457">
        <v>2</v>
      </c>
      <c r="R2457">
        <v>0.47</v>
      </c>
      <c r="S2457">
        <v>0.25</v>
      </c>
      <c r="T2457">
        <v>3</v>
      </c>
      <c r="U2457">
        <v>26</v>
      </c>
      <c r="V2457">
        <v>7</v>
      </c>
      <c r="W2457">
        <v>1.83</v>
      </c>
      <c r="X2457">
        <v>5</v>
      </c>
      <c r="Y2457">
        <v>0.5</v>
      </c>
      <c r="Z2457">
        <v>0.18</v>
      </c>
      <c r="AA2457">
        <v>50</v>
      </c>
      <c r="AB2457">
        <v>0.35</v>
      </c>
      <c r="AC2457">
        <v>180</v>
      </c>
      <c r="AD2457">
        <v>0.5</v>
      </c>
      <c r="AE2457">
        <v>5.0000000000000001E-3</v>
      </c>
      <c r="AF2457">
        <v>10</v>
      </c>
      <c r="AG2457">
        <v>1340</v>
      </c>
      <c r="AH2457">
        <v>12</v>
      </c>
      <c r="AI2457">
        <v>1</v>
      </c>
      <c r="AJ2457">
        <v>3</v>
      </c>
      <c r="AK2457">
        <v>87</v>
      </c>
      <c r="AL2457">
        <v>0.04</v>
      </c>
      <c r="AM2457">
        <v>5</v>
      </c>
      <c r="AN2457">
        <v>5</v>
      </c>
      <c r="AO2457">
        <v>26</v>
      </c>
      <c r="AP2457">
        <v>5</v>
      </c>
      <c r="AQ2457">
        <v>18</v>
      </c>
    </row>
    <row r="2458" spans="1:43" hidden="1" x14ac:dyDescent="0.25">
      <c r="A2458" t="s">
        <v>8664</v>
      </c>
      <c r="B2458" t="s">
        <v>8665</v>
      </c>
      <c r="C2458" s="1" t="str">
        <f t="shared" si="197"/>
        <v>21:0118</v>
      </c>
      <c r="D2458" s="1" t="str">
        <f t="shared" si="198"/>
        <v>21:0027</v>
      </c>
      <c r="E2458" t="s">
        <v>8666</v>
      </c>
      <c r="F2458" t="s">
        <v>8667</v>
      </c>
      <c r="H2458">
        <v>63.818324500000003</v>
      </c>
      <c r="I2458">
        <v>-97.106566200000003</v>
      </c>
      <c r="J2458" s="1" t="str">
        <f t="shared" si="199"/>
        <v>Till</v>
      </c>
      <c r="K2458" s="1" t="str">
        <f t="shared" si="200"/>
        <v>&lt;63 micron</v>
      </c>
      <c r="L2458">
        <v>0.1</v>
      </c>
      <c r="M2458">
        <v>1.43</v>
      </c>
      <c r="N2458">
        <v>4</v>
      </c>
      <c r="O2458">
        <v>420</v>
      </c>
      <c r="P2458">
        <v>0.25</v>
      </c>
      <c r="Q2458">
        <v>2</v>
      </c>
      <c r="R2458">
        <v>0.45</v>
      </c>
      <c r="S2458">
        <v>0.25</v>
      </c>
      <c r="T2458">
        <v>6</v>
      </c>
      <c r="U2458">
        <v>37</v>
      </c>
      <c r="V2458">
        <v>13</v>
      </c>
      <c r="W2458">
        <v>2.04</v>
      </c>
      <c r="X2458">
        <v>5</v>
      </c>
      <c r="Y2458">
        <v>0.5</v>
      </c>
      <c r="Z2458">
        <v>0.32</v>
      </c>
      <c r="AA2458">
        <v>40</v>
      </c>
      <c r="AB2458">
        <v>0.74</v>
      </c>
      <c r="AC2458">
        <v>265</v>
      </c>
      <c r="AD2458">
        <v>0.5</v>
      </c>
      <c r="AE2458">
        <v>0.01</v>
      </c>
      <c r="AF2458">
        <v>17</v>
      </c>
      <c r="AG2458">
        <v>1000</v>
      </c>
      <c r="AH2458">
        <v>12</v>
      </c>
      <c r="AI2458">
        <v>4</v>
      </c>
      <c r="AJ2458">
        <v>4</v>
      </c>
      <c r="AK2458">
        <v>91</v>
      </c>
      <c r="AL2458">
        <v>0.02</v>
      </c>
      <c r="AM2458">
        <v>5</v>
      </c>
      <c r="AN2458">
        <v>5</v>
      </c>
      <c r="AO2458">
        <v>28</v>
      </c>
      <c r="AP2458">
        <v>5</v>
      </c>
      <c r="AQ2458">
        <v>28</v>
      </c>
    </row>
    <row r="2459" spans="1:43" hidden="1" x14ac:dyDescent="0.25">
      <c r="A2459" t="s">
        <v>8668</v>
      </c>
      <c r="B2459" t="s">
        <v>8669</v>
      </c>
      <c r="C2459" s="1" t="str">
        <f t="shared" si="197"/>
        <v>21:0118</v>
      </c>
      <c r="D2459" s="1" t="str">
        <f t="shared" si="198"/>
        <v>21:0027</v>
      </c>
      <c r="E2459" t="s">
        <v>8670</v>
      </c>
      <c r="F2459" t="s">
        <v>8671</v>
      </c>
      <c r="H2459">
        <v>63.783088499999998</v>
      </c>
      <c r="I2459">
        <v>-97.063265700000002</v>
      </c>
      <c r="J2459" s="1" t="str">
        <f t="shared" si="199"/>
        <v>Till</v>
      </c>
      <c r="K2459" s="1" t="str">
        <f t="shared" si="200"/>
        <v>&lt;63 micron</v>
      </c>
      <c r="L2459">
        <v>0.1</v>
      </c>
      <c r="M2459">
        <v>1.1399999999999999</v>
      </c>
      <c r="N2459">
        <v>1</v>
      </c>
      <c r="O2459">
        <v>400</v>
      </c>
      <c r="P2459">
        <v>0.25</v>
      </c>
      <c r="Q2459">
        <v>1</v>
      </c>
      <c r="R2459">
        <v>0.46</v>
      </c>
      <c r="S2459">
        <v>0.25</v>
      </c>
      <c r="T2459">
        <v>3</v>
      </c>
      <c r="U2459">
        <v>34</v>
      </c>
      <c r="V2459">
        <v>15</v>
      </c>
      <c r="W2459">
        <v>1.92</v>
      </c>
      <c r="X2459">
        <v>5</v>
      </c>
      <c r="Y2459">
        <v>0.5</v>
      </c>
      <c r="Z2459">
        <v>0.25</v>
      </c>
      <c r="AA2459">
        <v>40</v>
      </c>
      <c r="AB2459">
        <v>0.64</v>
      </c>
      <c r="AC2459">
        <v>210</v>
      </c>
      <c r="AD2459">
        <v>0.5</v>
      </c>
      <c r="AE2459">
        <v>0.01</v>
      </c>
      <c r="AF2459">
        <v>17</v>
      </c>
      <c r="AG2459">
        <v>1050</v>
      </c>
      <c r="AH2459">
        <v>8</v>
      </c>
      <c r="AI2459">
        <v>1</v>
      </c>
      <c r="AJ2459">
        <v>4</v>
      </c>
      <c r="AK2459">
        <v>83</v>
      </c>
      <c r="AL2459">
        <v>0.03</v>
      </c>
      <c r="AM2459">
        <v>5</v>
      </c>
      <c r="AN2459">
        <v>5</v>
      </c>
      <c r="AO2459">
        <v>27</v>
      </c>
      <c r="AP2459">
        <v>5</v>
      </c>
      <c r="AQ2459">
        <v>26</v>
      </c>
    </row>
    <row r="2460" spans="1:43" hidden="1" x14ac:dyDescent="0.25">
      <c r="A2460" t="s">
        <v>8672</v>
      </c>
      <c r="B2460" t="s">
        <v>8673</v>
      </c>
      <c r="C2460" s="1" t="str">
        <f t="shared" si="197"/>
        <v>21:0118</v>
      </c>
      <c r="D2460" s="1" t="str">
        <f t="shared" si="198"/>
        <v>21:0027</v>
      </c>
      <c r="E2460" t="s">
        <v>8674</v>
      </c>
      <c r="F2460" t="s">
        <v>8675</v>
      </c>
      <c r="H2460">
        <v>63.803984700000001</v>
      </c>
      <c r="I2460">
        <v>-97.076454600000005</v>
      </c>
      <c r="J2460" s="1" t="str">
        <f t="shared" si="199"/>
        <v>Till</v>
      </c>
      <c r="K2460" s="1" t="str">
        <f t="shared" si="200"/>
        <v>&lt;63 micron</v>
      </c>
      <c r="L2460">
        <v>0.1</v>
      </c>
      <c r="M2460">
        <v>0.5</v>
      </c>
      <c r="N2460">
        <v>1</v>
      </c>
      <c r="O2460">
        <v>210</v>
      </c>
      <c r="P2460">
        <v>0.25</v>
      </c>
      <c r="Q2460">
        <v>1</v>
      </c>
      <c r="R2460">
        <v>0.38</v>
      </c>
      <c r="S2460">
        <v>0.25</v>
      </c>
      <c r="T2460">
        <v>1</v>
      </c>
      <c r="U2460">
        <v>21</v>
      </c>
      <c r="V2460">
        <v>5</v>
      </c>
      <c r="W2460">
        <v>1.43</v>
      </c>
      <c r="X2460">
        <v>5</v>
      </c>
      <c r="Y2460">
        <v>0.5</v>
      </c>
      <c r="Z2460">
        <v>0.09</v>
      </c>
      <c r="AA2460">
        <v>40</v>
      </c>
      <c r="AB2460">
        <v>0.31</v>
      </c>
      <c r="AC2460">
        <v>125</v>
      </c>
      <c r="AD2460">
        <v>0.5</v>
      </c>
      <c r="AE2460">
        <v>5.0000000000000001E-3</v>
      </c>
      <c r="AF2460">
        <v>9</v>
      </c>
      <c r="AG2460">
        <v>1150</v>
      </c>
      <c r="AH2460">
        <v>8</v>
      </c>
      <c r="AI2460">
        <v>2</v>
      </c>
      <c r="AJ2460">
        <v>2</v>
      </c>
      <c r="AK2460">
        <v>69</v>
      </c>
      <c r="AL2460">
        <v>0.03</v>
      </c>
      <c r="AM2460">
        <v>5</v>
      </c>
      <c r="AN2460">
        <v>5</v>
      </c>
      <c r="AO2460">
        <v>20</v>
      </c>
      <c r="AP2460">
        <v>5</v>
      </c>
      <c r="AQ2460">
        <v>16</v>
      </c>
    </row>
    <row r="2461" spans="1:43" hidden="1" x14ac:dyDescent="0.25">
      <c r="A2461" t="s">
        <v>8676</v>
      </c>
      <c r="B2461" t="s">
        <v>8677</v>
      </c>
      <c r="C2461" s="1" t="str">
        <f t="shared" si="197"/>
        <v>21:0118</v>
      </c>
      <c r="D2461" s="1" t="str">
        <f t="shared" si="198"/>
        <v>21:0027</v>
      </c>
      <c r="E2461" t="s">
        <v>8678</v>
      </c>
      <c r="F2461" t="s">
        <v>8679</v>
      </c>
      <c r="H2461">
        <v>63.815669</v>
      </c>
      <c r="I2461">
        <v>-97.074113499999996</v>
      </c>
      <c r="J2461" s="1" t="str">
        <f t="shared" si="199"/>
        <v>Till</v>
      </c>
      <c r="K2461" s="1" t="str">
        <f t="shared" si="200"/>
        <v>&lt;63 micron</v>
      </c>
      <c r="L2461">
        <v>0.2</v>
      </c>
      <c r="M2461">
        <v>0.76</v>
      </c>
      <c r="N2461">
        <v>1</v>
      </c>
      <c r="O2461">
        <v>350</v>
      </c>
      <c r="P2461">
        <v>0.25</v>
      </c>
      <c r="Q2461">
        <v>1</v>
      </c>
      <c r="R2461">
        <v>0.57999999999999996</v>
      </c>
      <c r="S2461">
        <v>0.25</v>
      </c>
      <c r="T2461">
        <v>4</v>
      </c>
      <c r="U2461">
        <v>28</v>
      </c>
      <c r="V2461">
        <v>9</v>
      </c>
      <c r="W2461">
        <v>1.64</v>
      </c>
      <c r="X2461">
        <v>5</v>
      </c>
      <c r="Y2461">
        <v>0.5</v>
      </c>
      <c r="Z2461">
        <v>0.17</v>
      </c>
      <c r="AA2461">
        <v>40</v>
      </c>
      <c r="AB2461">
        <v>0.54</v>
      </c>
      <c r="AC2461">
        <v>195</v>
      </c>
      <c r="AD2461">
        <v>0.5</v>
      </c>
      <c r="AE2461">
        <v>0.01</v>
      </c>
      <c r="AF2461">
        <v>13</v>
      </c>
      <c r="AG2461">
        <v>1130</v>
      </c>
      <c r="AH2461">
        <v>12</v>
      </c>
      <c r="AI2461">
        <v>2</v>
      </c>
      <c r="AJ2461">
        <v>3</v>
      </c>
      <c r="AK2461">
        <v>85</v>
      </c>
      <c r="AL2461">
        <v>0.03</v>
      </c>
      <c r="AM2461">
        <v>5</v>
      </c>
      <c r="AN2461">
        <v>5</v>
      </c>
      <c r="AO2461">
        <v>23</v>
      </c>
      <c r="AP2461">
        <v>5</v>
      </c>
      <c r="AQ2461">
        <v>20</v>
      </c>
    </row>
    <row r="2462" spans="1:43" hidden="1" x14ac:dyDescent="0.25">
      <c r="A2462" t="s">
        <v>8680</v>
      </c>
      <c r="B2462" t="s">
        <v>8681</v>
      </c>
      <c r="C2462" s="1" t="str">
        <f t="shared" si="197"/>
        <v>21:0118</v>
      </c>
      <c r="D2462" s="1" t="str">
        <f t="shared" si="198"/>
        <v>21:0027</v>
      </c>
      <c r="E2462" t="s">
        <v>8682</v>
      </c>
      <c r="F2462" t="s">
        <v>8683</v>
      </c>
      <c r="H2462">
        <v>63.787257500000003</v>
      </c>
      <c r="I2462">
        <v>-97.038926599999996</v>
      </c>
      <c r="J2462" s="1" t="str">
        <f t="shared" si="199"/>
        <v>Till</v>
      </c>
      <c r="K2462" s="1" t="str">
        <f t="shared" si="200"/>
        <v>&lt;63 micron</v>
      </c>
      <c r="L2462">
        <v>0.2</v>
      </c>
      <c r="M2462">
        <v>0.83</v>
      </c>
      <c r="N2462">
        <v>1</v>
      </c>
      <c r="O2462">
        <v>270</v>
      </c>
      <c r="P2462">
        <v>0.25</v>
      </c>
      <c r="Q2462">
        <v>1</v>
      </c>
      <c r="R2462">
        <v>0.52</v>
      </c>
      <c r="S2462">
        <v>0.25</v>
      </c>
      <c r="T2462">
        <v>4</v>
      </c>
      <c r="U2462">
        <v>31</v>
      </c>
      <c r="V2462">
        <v>10</v>
      </c>
      <c r="W2462">
        <v>1.77</v>
      </c>
      <c r="X2462">
        <v>5</v>
      </c>
      <c r="Y2462">
        <v>0.5</v>
      </c>
      <c r="Z2462">
        <v>0.17</v>
      </c>
      <c r="AA2462">
        <v>40</v>
      </c>
      <c r="AB2462">
        <v>0.54</v>
      </c>
      <c r="AC2462">
        <v>190</v>
      </c>
      <c r="AD2462">
        <v>0.5</v>
      </c>
      <c r="AE2462">
        <v>0.01</v>
      </c>
      <c r="AF2462">
        <v>14</v>
      </c>
      <c r="AG2462">
        <v>1220</v>
      </c>
      <c r="AH2462">
        <v>12</v>
      </c>
      <c r="AI2462">
        <v>2</v>
      </c>
      <c r="AJ2462">
        <v>3</v>
      </c>
      <c r="AK2462">
        <v>84</v>
      </c>
      <c r="AL2462">
        <v>0.04</v>
      </c>
      <c r="AM2462">
        <v>5</v>
      </c>
      <c r="AN2462">
        <v>5</v>
      </c>
      <c r="AO2462">
        <v>26</v>
      </c>
      <c r="AP2462">
        <v>5</v>
      </c>
      <c r="AQ2462">
        <v>22</v>
      </c>
    </row>
    <row r="2463" spans="1:43" hidden="1" x14ac:dyDescent="0.25">
      <c r="A2463" t="s">
        <v>8684</v>
      </c>
      <c r="B2463" t="s">
        <v>8685</v>
      </c>
      <c r="C2463" s="1" t="str">
        <f t="shared" si="197"/>
        <v>21:0118</v>
      </c>
      <c r="D2463" s="1" t="str">
        <f t="shared" si="198"/>
        <v>21:0027</v>
      </c>
      <c r="E2463" t="s">
        <v>8686</v>
      </c>
      <c r="F2463" t="s">
        <v>8687</v>
      </c>
      <c r="H2463">
        <v>63.802718800000001</v>
      </c>
      <c r="I2463">
        <v>-97.027210100000005</v>
      </c>
      <c r="J2463" s="1" t="str">
        <f t="shared" si="199"/>
        <v>Till</v>
      </c>
      <c r="K2463" s="1" t="str">
        <f t="shared" si="200"/>
        <v>&lt;63 micron</v>
      </c>
      <c r="L2463">
        <v>0.1</v>
      </c>
      <c r="M2463">
        <v>0.77</v>
      </c>
      <c r="N2463">
        <v>8</v>
      </c>
      <c r="O2463">
        <v>280</v>
      </c>
      <c r="P2463">
        <v>0.25</v>
      </c>
      <c r="Q2463">
        <v>1</v>
      </c>
      <c r="R2463">
        <v>0.49</v>
      </c>
      <c r="S2463">
        <v>0.25</v>
      </c>
      <c r="T2463">
        <v>4</v>
      </c>
      <c r="U2463">
        <v>31</v>
      </c>
      <c r="V2463">
        <v>10</v>
      </c>
      <c r="W2463">
        <v>1.79</v>
      </c>
      <c r="X2463">
        <v>5</v>
      </c>
      <c r="Y2463">
        <v>0.5</v>
      </c>
      <c r="Z2463">
        <v>0.15</v>
      </c>
      <c r="AA2463">
        <v>40</v>
      </c>
      <c r="AB2463">
        <v>0.47</v>
      </c>
      <c r="AC2463">
        <v>210</v>
      </c>
      <c r="AD2463">
        <v>0.5</v>
      </c>
      <c r="AE2463">
        <v>5.0000000000000001E-3</v>
      </c>
      <c r="AF2463">
        <v>13</v>
      </c>
      <c r="AG2463">
        <v>1200</v>
      </c>
      <c r="AH2463">
        <v>12</v>
      </c>
      <c r="AI2463">
        <v>2</v>
      </c>
      <c r="AJ2463">
        <v>3</v>
      </c>
      <c r="AK2463">
        <v>81</v>
      </c>
      <c r="AL2463">
        <v>0.04</v>
      </c>
      <c r="AM2463">
        <v>5</v>
      </c>
      <c r="AN2463">
        <v>5</v>
      </c>
      <c r="AO2463">
        <v>27</v>
      </c>
      <c r="AP2463">
        <v>5</v>
      </c>
      <c r="AQ2463">
        <v>18</v>
      </c>
    </row>
    <row r="2464" spans="1:43" hidden="1" x14ac:dyDescent="0.25">
      <c r="A2464" t="s">
        <v>8688</v>
      </c>
      <c r="B2464" t="s">
        <v>8689</v>
      </c>
      <c r="C2464" s="1" t="str">
        <f t="shared" si="197"/>
        <v>21:0118</v>
      </c>
      <c r="D2464" s="1" t="str">
        <f t="shared" si="198"/>
        <v>21:0027</v>
      </c>
      <c r="E2464" t="s">
        <v>8690</v>
      </c>
      <c r="F2464" t="s">
        <v>8691</v>
      </c>
      <c r="H2464">
        <v>63.821688999999999</v>
      </c>
      <c r="I2464">
        <v>-97.043766899999994</v>
      </c>
      <c r="J2464" s="1" t="str">
        <f t="shared" si="199"/>
        <v>Till</v>
      </c>
      <c r="K2464" s="1" t="str">
        <f t="shared" si="200"/>
        <v>&lt;63 micron</v>
      </c>
      <c r="L2464">
        <v>0.2</v>
      </c>
      <c r="M2464">
        <v>0.63</v>
      </c>
      <c r="N2464">
        <v>4</v>
      </c>
      <c r="O2464">
        <v>190</v>
      </c>
      <c r="P2464">
        <v>0.25</v>
      </c>
      <c r="Q2464">
        <v>1</v>
      </c>
      <c r="R2464">
        <v>0.27</v>
      </c>
      <c r="S2464">
        <v>0.25</v>
      </c>
      <c r="T2464">
        <v>3</v>
      </c>
      <c r="U2464">
        <v>12</v>
      </c>
      <c r="V2464">
        <v>3</v>
      </c>
      <c r="W2464">
        <v>1.52</v>
      </c>
      <c r="X2464">
        <v>5</v>
      </c>
      <c r="Y2464">
        <v>0.5</v>
      </c>
      <c r="Z2464">
        <v>0.15</v>
      </c>
      <c r="AA2464">
        <v>70</v>
      </c>
      <c r="AB2464">
        <v>0.24</v>
      </c>
      <c r="AC2464">
        <v>140</v>
      </c>
      <c r="AD2464">
        <v>0.5</v>
      </c>
      <c r="AE2464">
        <v>5.0000000000000001E-3</v>
      </c>
      <c r="AF2464">
        <v>6</v>
      </c>
      <c r="AG2464">
        <v>990</v>
      </c>
      <c r="AH2464">
        <v>6</v>
      </c>
      <c r="AI2464">
        <v>1</v>
      </c>
      <c r="AJ2464">
        <v>2</v>
      </c>
      <c r="AK2464">
        <v>136</v>
      </c>
      <c r="AL2464">
        <v>0.02</v>
      </c>
      <c r="AM2464">
        <v>5</v>
      </c>
      <c r="AN2464">
        <v>5</v>
      </c>
      <c r="AO2464">
        <v>16</v>
      </c>
      <c r="AP2464">
        <v>5</v>
      </c>
      <c r="AQ2464">
        <v>14</v>
      </c>
    </row>
    <row r="2465" spans="1:43" hidden="1" x14ac:dyDescent="0.25">
      <c r="A2465" t="s">
        <v>8692</v>
      </c>
      <c r="B2465" t="s">
        <v>8693</v>
      </c>
      <c r="C2465" s="1" t="str">
        <f t="shared" si="197"/>
        <v>21:0118</v>
      </c>
      <c r="D2465" s="1" t="str">
        <f t="shared" si="198"/>
        <v>21:0027</v>
      </c>
      <c r="E2465" t="s">
        <v>8694</v>
      </c>
      <c r="F2465" t="s">
        <v>8695</v>
      </c>
      <c r="H2465">
        <v>63.7883298</v>
      </c>
      <c r="I2465">
        <v>-97.002557600000003</v>
      </c>
      <c r="J2465" s="1" t="str">
        <f t="shared" si="199"/>
        <v>Till</v>
      </c>
      <c r="K2465" s="1" t="str">
        <f t="shared" si="200"/>
        <v>&lt;63 micron</v>
      </c>
      <c r="L2465">
        <v>0.1</v>
      </c>
      <c r="M2465">
        <v>1.86</v>
      </c>
      <c r="N2465">
        <v>6</v>
      </c>
      <c r="O2465">
        <v>510</v>
      </c>
      <c r="P2465">
        <v>0.25</v>
      </c>
      <c r="Q2465">
        <v>1</v>
      </c>
      <c r="R2465">
        <v>0.47</v>
      </c>
      <c r="S2465">
        <v>0.25</v>
      </c>
      <c r="T2465">
        <v>6</v>
      </c>
      <c r="U2465">
        <v>38</v>
      </c>
      <c r="V2465">
        <v>13</v>
      </c>
      <c r="W2465">
        <v>2.2400000000000002</v>
      </c>
      <c r="X2465">
        <v>5</v>
      </c>
      <c r="Y2465">
        <v>0.5</v>
      </c>
      <c r="Z2465">
        <v>0.48</v>
      </c>
      <c r="AA2465">
        <v>60</v>
      </c>
      <c r="AB2465">
        <v>0.81</v>
      </c>
      <c r="AC2465">
        <v>325</v>
      </c>
      <c r="AD2465">
        <v>0.5</v>
      </c>
      <c r="AE2465">
        <v>0.01</v>
      </c>
      <c r="AF2465">
        <v>20</v>
      </c>
      <c r="AG2465">
        <v>1020</v>
      </c>
      <c r="AH2465">
        <v>18</v>
      </c>
      <c r="AI2465">
        <v>2</v>
      </c>
      <c r="AJ2465">
        <v>5</v>
      </c>
      <c r="AK2465">
        <v>105</v>
      </c>
      <c r="AL2465">
        <v>0.02</v>
      </c>
      <c r="AM2465">
        <v>5</v>
      </c>
      <c r="AN2465">
        <v>5</v>
      </c>
      <c r="AO2465">
        <v>31</v>
      </c>
      <c r="AP2465">
        <v>5</v>
      </c>
      <c r="AQ2465">
        <v>32</v>
      </c>
    </row>
    <row r="2466" spans="1:43" hidden="1" x14ac:dyDescent="0.25">
      <c r="A2466" t="s">
        <v>8696</v>
      </c>
      <c r="B2466" t="s">
        <v>8697</v>
      </c>
      <c r="C2466" s="1" t="str">
        <f t="shared" si="197"/>
        <v>21:0118</v>
      </c>
      <c r="D2466" s="1" t="str">
        <f t="shared" si="198"/>
        <v>21:0027</v>
      </c>
      <c r="E2466" t="s">
        <v>8698</v>
      </c>
      <c r="F2466" t="s">
        <v>8699</v>
      </c>
      <c r="H2466">
        <v>63.802654799999999</v>
      </c>
      <c r="I2466">
        <v>-97.002965200000006</v>
      </c>
      <c r="J2466" s="1" t="str">
        <f t="shared" si="199"/>
        <v>Till</v>
      </c>
      <c r="K2466" s="1" t="str">
        <f t="shared" si="200"/>
        <v>&lt;63 micron</v>
      </c>
      <c r="L2466">
        <v>0.1</v>
      </c>
      <c r="M2466">
        <v>1</v>
      </c>
      <c r="N2466">
        <v>4</v>
      </c>
      <c r="O2466">
        <v>240</v>
      </c>
      <c r="P2466">
        <v>0.25</v>
      </c>
      <c r="Q2466">
        <v>1</v>
      </c>
      <c r="R2466">
        <v>0.46</v>
      </c>
      <c r="S2466">
        <v>0.25</v>
      </c>
      <c r="T2466">
        <v>4</v>
      </c>
      <c r="U2466">
        <v>35</v>
      </c>
      <c r="V2466">
        <v>9</v>
      </c>
      <c r="W2466">
        <v>1.94</v>
      </c>
      <c r="X2466">
        <v>5</v>
      </c>
      <c r="Y2466">
        <v>0.5</v>
      </c>
      <c r="Z2466">
        <v>0.2</v>
      </c>
      <c r="AA2466">
        <v>40</v>
      </c>
      <c r="AB2466">
        <v>0.54</v>
      </c>
      <c r="AC2466">
        <v>210</v>
      </c>
      <c r="AD2466">
        <v>0.5</v>
      </c>
      <c r="AE2466">
        <v>0.01</v>
      </c>
      <c r="AF2466">
        <v>14</v>
      </c>
      <c r="AG2466">
        <v>1140</v>
      </c>
      <c r="AH2466">
        <v>10</v>
      </c>
      <c r="AI2466">
        <v>2</v>
      </c>
      <c r="AJ2466">
        <v>4</v>
      </c>
      <c r="AK2466">
        <v>85</v>
      </c>
      <c r="AL2466">
        <v>0.04</v>
      </c>
      <c r="AM2466">
        <v>5</v>
      </c>
      <c r="AN2466">
        <v>5</v>
      </c>
      <c r="AO2466">
        <v>29</v>
      </c>
      <c r="AP2466">
        <v>5</v>
      </c>
      <c r="AQ2466">
        <v>20</v>
      </c>
    </row>
    <row r="2467" spans="1:43" hidden="1" x14ac:dyDescent="0.25">
      <c r="A2467" t="s">
        <v>8700</v>
      </c>
      <c r="B2467" t="s">
        <v>8701</v>
      </c>
      <c r="C2467" s="1" t="str">
        <f t="shared" si="197"/>
        <v>21:0118</v>
      </c>
      <c r="D2467" s="1" t="str">
        <f t="shared" si="198"/>
        <v>21:0027</v>
      </c>
      <c r="E2467" t="s">
        <v>8702</v>
      </c>
      <c r="F2467" t="s">
        <v>8703</v>
      </c>
      <c r="H2467">
        <v>63.819898000000002</v>
      </c>
      <c r="I2467">
        <v>-97.004060600000003</v>
      </c>
      <c r="J2467" s="1" t="str">
        <f t="shared" si="199"/>
        <v>Till</v>
      </c>
      <c r="K2467" s="1" t="str">
        <f t="shared" si="200"/>
        <v>&lt;63 micron</v>
      </c>
      <c r="L2467">
        <v>0.1</v>
      </c>
      <c r="M2467">
        <v>1.1299999999999999</v>
      </c>
      <c r="N2467">
        <v>1</v>
      </c>
      <c r="O2467">
        <v>450</v>
      </c>
      <c r="P2467">
        <v>0.25</v>
      </c>
      <c r="Q2467">
        <v>1</v>
      </c>
      <c r="R2467">
        <v>0.6</v>
      </c>
      <c r="S2467">
        <v>0.25</v>
      </c>
      <c r="T2467">
        <v>5</v>
      </c>
      <c r="U2467">
        <v>31</v>
      </c>
      <c r="V2467">
        <v>10</v>
      </c>
      <c r="W2467">
        <v>1.99</v>
      </c>
      <c r="X2467">
        <v>5</v>
      </c>
      <c r="Y2467">
        <v>0.5</v>
      </c>
      <c r="Z2467">
        <v>0.28000000000000003</v>
      </c>
      <c r="AA2467">
        <v>40</v>
      </c>
      <c r="AB2467">
        <v>0.56999999999999995</v>
      </c>
      <c r="AC2467">
        <v>215</v>
      </c>
      <c r="AD2467">
        <v>0.5</v>
      </c>
      <c r="AE2467">
        <v>0.01</v>
      </c>
      <c r="AF2467">
        <v>15</v>
      </c>
      <c r="AG2467">
        <v>1160</v>
      </c>
      <c r="AH2467">
        <v>16</v>
      </c>
      <c r="AI2467">
        <v>2</v>
      </c>
      <c r="AJ2467">
        <v>4</v>
      </c>
      <c r="AK2467">
        <v>109</v>
      </c>
      <c r="AL2467">
        <v>0.03</v>
      </c>
      <c r="AM2467">
        <v>5</v>
      </c>
      <c r="AN2467">
        <v>5</v>
      </c>
      <c r="AO2467">
        <v>28</v>
      </c>
      <c r="AP2467">
        <v>5</v>
      </c>
      <c r="AQ2467">
        <v>22</v>
      </c>
    </row>
    <row r="2468" spans="1:43" hidden="1" x14ac:dyDescent="0.25">
      <c r="A2468" t="s">
        <v>8704</v>
      </c>
      <c r="B2468" t="s">
        <v>8705</v>
      </c>
      <c r="C2468" s="1" t="str">
        <f t="shared" si="197"/>
        <v>21:0118</v>
      </c>
      <c r="D2468" s="1" t="str">
        <f t="shared" si="198"/>
        <v>21:0027</v>
      </c>
      <c r="E2468" t="s">
        <v>8706</v>
      </c>
      <c r="F2468" t="s">
        <v>8707</v>
      </c>
      <c r="H2468">
        <v>63.786233799999998</v>
      </c>
      <c r="I2468">
        <v>-96.982245800000001</v>
      </c>
      <c r="J2468" s="1" t="str">
        <f t="shared" si="199"/>
        <v>Till</v>
      </c>
      <c r="K2468" s="1" t="str">
        <f t="shared" si="200"/>
        <v>&lt;63 micron</v>
      </c>
      <c r="L2468">
        <v>0.1</v>
      </c>
      <c r="M2468">
        <v>1.1399999999999999</v>
      </c>
      <c r="N2468">
        <v>2</v>
      </c>
      <c r="O2468">
        <v>210</v>
      </c>
      <c r="P2468">
        <v>0.25</v>
      </c>
      <c r="Q2468">
        <v>1</v>
      </c>
      <c r="R2468">
        <v>0.52</v>
      </c>
      <c r="S2468">
        <v>0.25</v>
      </c>
      <c r="T2468">
        <v>5</v>
      </c>
      <c r="U2468">
        <v>44</v>
      </c>
      <c r="V2468">
        <v>14</v>
      </c>
      <c r="W2468">
        <v>2.12</v>
      </c>
      <c r="X2468">
        <v>5</v>
      </c>
      <c r="Y2468">
        <v>0.5</v>
      </c>
      <c r="Z2468">
        <v>0.23</v>
      </c>
      <c r="AA2468">
        <v>40</v>
      </c>
      <c r="AB2468">
        <v>0.7</v>
      </c>
      <c r="AC2468">
        <v>195</v>
      </c>
      <c r="AD2468">
        <v>0.5</v>
      </c>
      <c r="AE2468">
        <v>0.01</v>
      </c>
      <c r="AF2468">
        <v>19</v>
      </c>
      <c r="AG2468">
        <v>1140</v>
      </c>
      <c r="AH2468">
        <v>14</v>
      </c>
      <c r="AI2468">
        <v>1</v>
      </c>
      <c r="AJ2468">
        <v>4</v>
      </c>
      <c r="AK2468">
        <v>99</v>
      </c>
      <c r="AL2468">
        <v>7.0000000000000007E-2</v>
      </c>
      <c r="AM2468">
        <v>5</v>
      </c>
      <c r="AN2468">
        <v>5</v>
      </c>
      <c r="AO2468">
        <v>36</v>
      </c>
      <c r="AP2468">
        <v>5</v>
      </c>
      <c r="AQ2468">
        <v>30</v>
      </c>
    </row>
    <row r="2469" spans="1:43" hidden="1" x14ac:dyDescent="0.25">
      <c r="A2469" t="s">
        <v>8708</v>
      </c>
      <c r="B2469" t="s">
        <v>8709</v>
      </c>
      <c r="C2469" s="1" t="str">
        <f t="shared" si="197"/>
        <v>21:0118</v>
      </c>
      <c r="D2469" s="1" t="str">
        <f t="shared" si="198"/>
        <v>21:0027</v>
      </c>
      <c r="E2469" t="s">
        <v>8710</v>
      </c>
      <c r="F2469" t="s">
        <v>8711</v>
      </c>
      <c r="H2469">
        <v>63.801662</v>
      </c>
      <c r="I2469">
        <v>-96.974867200000006</v>
      </c>
      <c r="J2469" s="1" t="str">
        <f t="shared" si="199"/>
        <v>Till</v>
      </c>
      <c r="K2469" s="1" t="str">
        <f t="shared" si="200"/>
        <v>&lt;63 micron</v>
      </c>
      <c r="L2469">
        <v>0.1</v>
      </c>
      <c r="M2469">
        <v>0.78</v>
      </c>
      <c r="N2469">
        <v>1</v>
      </c>
      <c r="O2469">
        <v>160</v>
      </c>
      <c r="P2469">
        <v>0.25</v>
      </c>
      <c r="Q2469">
        <v>1</v>
      </c>
      <c r="R2469">
        <v>0.49</v>
      </c>
      <c r="S2469">
        <v>0.25</v>
      </c>
      <c r="T2469">
        <v>6</v>
      </c>
      <c r="U2469">
        <v>38</v>
      </c>
      <c r="V2469">
        <v>8</v>
      </c>
      <c r="W2469">
        <v>2.0299999999999998</v>
      </c>
      <c r="X2469">
        <v>5</v>
      </c>
      <c r="Y2469">
        <v>0.5</v>
      </c>
      <c r="Z2469">
        <v>0.14000000000000001</v>
      </c>
      <c r="AA2469">
        <v>40</v>
      </c>
      <c r="AB2469">
        <v>0.56999999999999995</v>
      </c>
      <c r="AC2469">
        <v>280</v>
      </c>
      <c r="AD2469">
        <v>0.5</v>
      </c>
      <c r="AE2469">
        <v>0.01</v>
      </c>
      <c r="AF2469">
        <v>17</v>
      </c>
      <c r="AG2469">
        <v>1210</v>
      </c>
      <c r="AH2469">
        <v>18</v>
      </c>
      <c r="AI2469">
        <v>1</v>
      </c>
      <c r="AJ2469">
        <v>3</v>
      </c>
      <c r="AK2469">
        <v>93</v>
      </c>
      <c r="AL2469">
        <v>0.08</v>
      </c>
      <c r="AM2469">
        <v>5</v>
      </c>
      <c r="AN2469">
        <v>5</v>
      </c>
      <c r="AO2469">
        <v>35</v>
      </c>
      <c r="AP2469">
        <v>5</v>
      </c>
      <c r="AQ2469">
        <v>26</v>
      </c>
    </row>
    <row r="2470" spans="1:43" hidden="1" x14ac:dyDescent="0.25">
      <c r="A2470" t="s">
        <v>8712</v>
      </c>
      <c r="B2470" t="s">
        <v>8713</v>
      </c>
      <c r="C2470" s="1" t="str">
        <f t="shared" si="197"/>
        <v>21:0118</v>
      </c>
      <c r="D2470" s="1" t="str">
        <f t="shared" si="198"/>
        <v>21:0027</v>
      </c>
      <c r="E2470" t="s">
        <v>8714</v>
      </c>
      <c r="F2470" t="s">
        <v>8715</v>
      </c>
      <c r="H2470">
        <v>63.816579900000001</v>
      </c>
      <c r="I2470">
        <v>-96.990722099999999</v>
      </c>
      <c r="J2470" s="1" t="str">
        <f t="shared" si="199"/>
        <v>Till</v>
      </c>
      <c r="K2470" s="1" t="str">
        <f t="shared" si="200"/>
        <v>&lt;63 micron</v>
      </c>
      <c r="L2470">
        <v>0.2</v>
      </c>
      <c r="M2470">
        <v>1.57</v>
      </c>
      <c r="N2470">
        <v>2</v>
      </c>
      <c r="O2470">
        <v>500</v>
      </c>
      <c r="P2470">
        <v>0.25</v>
      </c>
      <c r="Q2470">
        <v>1</v>
      </c>
      <c r="R2470">
        <v>0.37</v>
      </c>
      <c r="S2470">
        <v>0.25</v>
      </c>
      <c r="T2470">
        <v>5</v>
      </c>
      <c r="U2470">
        <v>26</v>
      </c>
      <c r="V2470">
        <v>9</v>
      </c>
      <c r="W2470">
        <v>2.66</v>
      </c>
      <c r="X2470">
        <v>5</v>
      </c>
      <c r="Y2470">
        <v>0.5</v>
      </c>
      <c r="Z2470">
        <v>0.41</v>
      </c>
      <c r="AA2470">
        <v>60</v>
      </c>
      <c r="AB2470">
        <v>0.54</v>
      </c>
      <c r="AC2470">
        <v>195</v>
      </c>
      <c r="AD2470">
        <v>0.5</v>
      </c>
      <c r="AE2470">
        <v>5.0000000000000001E-3</v>
      </c>
      <c r="AF2470">
        <v>15</v>
      </c>
      <c r="AG2470">
        <v>960</v>
      </c>
      <c r="AH2470">
        <v>14</v>
      </c>
      <c r="AI2470">
        <v>4</v>
      </c>
      <c r="AJ2470">
        <v>4</v>
      </c>
      <c r="AK2470">
        <v>109</v>
      </c>
      <c r="AL2470">
        <v>0.01</v>
      </c>
      <c r="AM2470">
        <v>5</v>
      </c>
      <c r="AN2470">
        <v>5</v>
      </c>
      <c r="AO2470">
        <v>28</v>
      </c>
      <c r="AP2470">
        <v>5</v>
      </c>
      <c r="AQ2470">
        <v>26</v>
      </c>
    </row>
    <row r="2471" spans="1:43" hidden="1" x14ac:dyDescent="0.25">
      <c r="A2471" t="s">
        <v>8716</v>
      </c>
      <c r="B2471" t="s">
        <v>8717</v>
      </c>
      <c r="C2471" s="1" t="str">
        <f t="shared" si="197"/>
        <v>21:0118</v>
      </c>
      <c r="D2471" s="1" t="str">
        <f t="shared" si="198"/>
        <v>21:0027</v>
      </c>
      <c r="E2471" t="s">
        <v>8718</v>
      </c>
      <c r="F2471" t="s">
        <v>8719</v>
      </c>
      <c r="H2471">
        <v>63.790789799999999</v>
      </c>
      <c r="I2471">
        <v>-96.958919100000003</v>
      </c>
      <c r="J2471" s="1" t="str">
        <f t="shared" si="199"/>
        <v>Till</v>
      </c>
      <c r="K2471" s="1" t="str">
        <f t="shared" si="200"/>
        <v>&lt;63 micron</v>
      </c>
      <c r="L2471">
        <v>0.1</v>
      </c>
      <c r="M2471">
        <v>0.5</v>
      </c>
      <c r="N2471">
        <v>4</v>
      </c>
      <c r="O2471">
        <v>170</v>
      </c>
      <c r="P2471">
        <v>0.25</v>
      </c>
      <c r="Q2471">
        <v>1</v>
      </c>
      <c r="R2471">
        <v>0.31</v>
      </c>
      <c r="S2471">
        <v>0.25</v>
      </c>
      <c r="T2471">
        <v>2</v>
      </c>
      <c r="U2471">
        <v>13</v>
      </c>
      <c r="V2471">
        <v>4</v>
      </c>
      <c r="W2471">
        <v>1.52</v>
      </c>
      <c r="X2471">
        <v>5</v>
      </c>
      <c r="Y2471">
        <v>1</v>
      </c>
      <c r="Z2471">
        <v>0.11</v>
      </c>
      <c r="AA2471">
        <v>40</v>
      </c>
      <c r="AB2471">
        <v>0.18</v>
      </c>
      <c r="AC2471">
        <v>150</v>
      </c>
      <c r="AD2471">
        <v>0.5</v>
      </c>
      <c r="AE2471">
        <v>5.0000000000000001E-3</v>
      </c>
      <c r="AF2471">
        <v>5</v>
      </c>
      <c r="AG2471">
        <v>910</v>
      </c>
      <c r="AH2471">
        <v>8</v>
      </c>
      <c r="AI2471">
        <v>2</v>
      </c>
      <c r="AJ2471">
        <v>2</v>
      </c>
      <c r="AK2471">
        <v>101</v>
      </c>
      <c r="AL2471">
        <v>0.03</v>
      </c>
      <c r="AM2471">
        <v>5</v>
      </c>
      <c r="AN2471">
        <v>5</v>
      </c>
      <c r="AO2471">
        <v>19</v>
      </c>
      <c r="AP2471">
        <v>5</v>
      </c>
      <c r="AQ2471">
        <v>12</v>
      </c>
    </row>
    <row r="2472" spans="1:43" hidden="1" x14ac:dyDescent="0.25">
      <c r="A2472" t="s">
        <v>8720</v>
      </c>
      <c r="B2472" t="s">
        <v>8721</v>
      </c>
      <c r="C2472" s="1" t="str">
        <f t="shared" si="197"/>
        <v>21:0118</v>
      </c>
      <c r="D2472" s="1" t="str">
        <f t="shared" si="198"/>
        <v>21:0027</v>
      </c>
      <c r="E2472" t="s">
        <v>8722</v>
      </c>
      <c r="F2472" t="s">
        <v>8723</v>
      </c>
      <c r="H2472">
        <v>63.805004799999999</v>
      </c>
      <c r="I2472">
        <v>-96.950273899999999</v>
      </c>
      <c r="J2472" s="1" t="str">
        <f t="shared" si="199"/>
        <v>Till</v>
      </c>
      <c r="K2472" s="1" t="str">
        <f t="shared" si="200"/>
        <v>&lt;63 micron</v>
      </c>
      <c r="L2472">
        <v>0.1</v>
      </c>
      <c r="M2472">
        <v>1.22</v>
      </c>
      <c r="N2472">
        <v>1</v>
      </c>
      <c r="O2472">
        <v>430</v>
      </c>
      <c r="P2472">
        <v>0.25</v>
      </c>
      <c r="Q2472">
        <v>1</v>
      </c>
      <c r="R2472">
        <v>0.48</v>
      </c>
      <c r="S2472">
        <v>0.25</v>
      </c>
      <c r="T2472">
        <v>5</v>
      </c>
      <c r="U2472">
        <v>35</v>
      </c>
      <c r="V2472">
        <v>13</v>
      </c>
      <c r="W2472">
        <v>2.0299999999999998</v>
      </c>
      <c r="X2472">
        <v>5</v>
      </c>
      <c r="Y2472">
        <v>0.5</v>
      </c>
      <c r="Z2472">
        <v>0.28999999999999998</v>
      </c>
      <c r="AA2472">
        <v>40</v>
      </c>
      <c r="AB2472">
        <v>0.65</v>
      </c>
      <c r="AC2472">
        <v>215</v>
      </c>
      <c r="AD2472">
        <v>0.5</v>
      </c>
      <c r="AE2472">
        <v>0.01</v>
      </c>
      <c r="AF2472">
        <v>16</v>
      </c>
      <c r="AG2472">
        <v>1130</v>
      </c>
      <c r="AH2472">
        <v>16</v>
      </c>
      <c r="AI2472">
        <v>1</v>
      </c>
      <c r="AJ2472">
        <v>4</v>
      </c>
      <c r="AK2472">
        <v>95</v>
      </c>
      <c r="AL2472">
        <v>0.03</v>
      </c>
      <c r="AM2472">
        <v>5</v>
      </c>
      <c r="AN2472">
        <v>5</v>
      </c>
      <c r="AO2472">
        <v>29</v>
      </c>
      <c r="AP2472">
        <v>5</v>
      </c>
      <c r="AQ2472">
        <v>26</v>
      </c>
    </row>
    <row r="2473" spans="1:43" hidden="1" x14ac:dyDescent="0.25">
      <c r="A2473" t="s">
        <v>8724</v>
      </c>
      <c r="B2473" t="s">
        <v>8725</v>
      </c>
      <c r="C2473" s="1" t="str">
        <f t="shared" si="197"/>
        <v>21:0118</v>
      </c>
      <c r="D2473" s="1" t="str">
        <f t="shared" si="198"/>
        <v>21:0027</v>
      </c>
      <c r="E2473" t="s">
        <v>8726</v>
      </c>
      <c r="F2473" t="s">
        <v>8727</v>
      </c>
      <c r="H2473">
        <v>63.821099500000003</v>
      </c>
      <c r="I2473">
        <v>-96.950099699999996</v>
      </c>
      <c r="J2473" s="1" t="str">
        <f t="shared" si="199"/>
        <v>Till</v>
      </c>
      <c r="K2473" s="1" t="str">
        <f t="shared" si="200"/>
        <v>&lt;63 micron</v>
      </c>
      <c r="L2473">
        <v>0.1</v>
      </c>
      <c r="M2473">
        <v>0.55000000000000004</v>
      </c>
      <c r="N2473">
        <v>8</v>
      </c>
      <c r="O2473">
        <v>230</v>
      </c>
      <c r="P2473">
        <v>0.25</v>
      </c>
      <c r="Q2473">
        <v>1</v>
      </c>
      <c r="R2473">
        <v>0.42</v>
      </c>
      <c r="S2473">
        <v>0.25</v>
      </c>
      <c r="T2473">
        <v>3</v>
      </c>
      <c r="U2473">
        <v>25</v>
      </c>
      <c r="V2473">
        <v>6</v>
      </c>
      <c r="W2473">
        <v>1.84</v>
      </c>
      <c r="X2473">
        <v>5</v>
      </c>
      <c r="Y2473">
        <v>1</v>
      </c>
      <c r="Z2473">
        <v>0.13</v>
      </c>
      <c r="AA2473">
        <v>40</v>
      </c>
      <c r="AB2473">
        <v>0.27</v>
      </c>
      <c r="AC2473">
        <v>170</v>
      </c>
      <c r="AD2473">
        <v>0.5</v>
      </c>
      <c r="AE2473">
        <v>5.0000000000000001E-3</v>
      </c>
      <c r="AF2473">
        <v>8</v>
      </c>
      <c r="AG2473">
        <v>1340</v>
      </c>
      <c r="AH2473">
        <v>12</v>
      </c>
      <c r="AI2473">
        <v>2</v>
      </c>
      <c r="AJ2473">
        <v>2</v>
      </c>
      <c r="AK2473">
        <v>93</v>
      </c>
      <c r="AL2473">
        <v>0.04</v>
      </c>
      <c r="AM2473">
        <v>5</v>
      </c>
      <c r="AN2473">
        <v>5</v>
      </c>
      <c r="AO2473">
        <v>26</v>
      </c>
      <c r="AP2473">
        <v>5</v>
      </c>
      <c r="AQ2473">
        <v>14</v>
      </c>
    </row>
    <row r="2474" spans="1:43" hidden="1" x14ac:dyDescent="0.25">
      <c r="A2474" t="s">
        <v>8728</v>
      </c>
      <c r="B2474" t="s">
        <v>8729</v>
      </c>
      <c r="C2474" s="1" t="str">
        <f t="shared" si="197"/>
        <v>21:0118</v>
      </c>
      <c r="D2474" s="1" t="str">
        <f t="shared" si="198"/>
        <v>21:0027</v>
      </c>
      <c r="E2474" t="s">
        <v>8730</v>
      </c>
      <c r="F2474" t="s">
        <v>8731</v>
      </c>
      <c r="H2474">
        <v>63.786977499999999</v>
      </c>
      <c r="I2474">
        <v>-96.930147500000004</v>
      </c>
      <c r="J2474" s="1" t="str">
        <f t="shared" si="199"/>
        <v>Till</v>
      </c>
      <c r="K2474" s="1" t="str">
        <f t="shared" si="200"/>
        <v>&lt;63 micron</v>
      </c>
      <c r="L2474">
        <v>0.1</v>
      </c>
      <c r="M2474">
        <v>1.05</v>
      </c>
      <c r="N2474">
        <v>2</v>
      </c>
      <c r="O2474">
        <v>390</v>
      </c>
      <c r="P2474">
        <v>1</v>
      </c>
      <c r="Q2474">
        <v>1</v>
      </c>
      <c r="R2474">
        <v>0.56000000000000005</v>
      </c>
      <c r="S2474">
        <v>0.25</v>
      </c>
      <c r="T2474">
        <v>6</v>
      </c>
      <c r="U2474">
        <v>29</v>
      </c>
      <c r="V2474">
        <v>10</v>
      </c>
      <c r="W2474">
        <v>2.5299999999999998</v>
      </c>
      <c r="X2474">
        <v>5</v>
      </c>
      <c r="Y2474">
        <v>0.5</v>
      </c>
      <c r="Z2474">
        <v>0.28999999999999998</v>
      </c>
      <c r="AA2474">
        <v>30</v>
      </c>
      <c r="AB2474">
        <v>0.49</v>
      </c>
      <c r="AC2474">
        <v>220</v>
      </c>
      <c r="AD2474">
        <v>0.5</v>
      </c>
      <c r="AE2474">
        <v>5.0000000000000001E-3</v>
      </c>
      <c r="AF2474">
        <v>14</v>
      </c>
      <c r="AG2474">
        <v>1150</v>
      </c>
      <c r="AH2474">
        <v>22</v>
      </c>
      <c r="AI2474">
        <v>2</v>
      </c>
      <c r="AJ2474">
        <v>3</v>
      </c>
      <c r="AK2474">
        <v>79</v>
      </c>
      <c r="AL2474">
        <v>0.01</v>
      </c>
      <c r="AM2474">
        <v>5</v>
      </c>
      <c r="AN2474">
        <v>5</v>
      </c>
      <c r="AO2474">
        <v>25</v>
      </c>
      <c r="AP2474">
        <v>5</v>
      </c>
      <c r="AQ2474">
        <v>22</v>
      </c>
    </row>
    <row r="2475" spans="1:43" hidden="1" x14ac:dyDescent="0.25">
      <c r="A2475" t="s">
        <v>8732</v>
      </c>
      <c r="B2475" t="s">
        <v>8733</v>
      </c>
      <c r="C2475" s="1" t="str">
        <f t="shared" si="197"/>
        <v>21:0118</v>
      </c>
      <c r="D2475" s="1" t="str">
        <f t="shared" si="198"/>
        <v>21:0027</v>
      </c>
      <c r="E2475" t="s">
        <v>8734</v>
      </c>
      <c r="F2475" t="s">
        <v>8735</v>
      </c>
      <c r="H2475">
        <v>63.804378900000003</v>
      </c>
      <c r="I2475">
        <v>-96.908498699999996</v>
      </c>
      <c r="J2475" s="1" t="str">
        <f t="shared" si="199"/>
        <v>Till</v>
      </c>
      <c r="K2475" s="1" t="str">
        <f t="shared" si="200"/>
        <v>&lt;63 micron</v>
      </c>
      <c r="L2475">
        <v>0.1</v>
      </c>
      <c r="M2475">
        <v>1.49</v>
      </c>
      <c r="N2475">
        <v>4</v>
      </c>
      <c r="O2475">
        <v>310</v>
      </c>
      <c r="P2475">
        <v>0.5</v>
      </c>
      <c r="Q2475">
        <v>1</v>
      </c>
      <c r="R2475">
        <v>0.37</v>
      </c>
      <c r="S2475">
        <v>0.25</v>
      </c>
      <c r="T2475">
        <v>11</v>
      </c>
      <c r="U2475">
        <v>50</v>
      </c>
      <c r="V2475">
        <v>14</v>
      </c>
      <c r="W2475">
        <v>2.42</v>
      </c>
      <c r="X2475">
        <v>5</v>
      </c>
      <c r="Y2475">
        <v>0.5</v>
      </c>
      <c r="Z2475">
        <v>0.33</v>
      </c>
      <c r="AA2475">
        <v>40</v>
      </c>
      <c r="AB2475">
        <v>0.82</v>
      </c>
      <c r="AC2475">
        <v>185</v>
      </c>
      <c r="AD2475">
        <v>0.5</v>
      </c>
      <c r="AE2475">
        <v>0.01</v>
      </c>
      <c r="AF2475">
        <v>29</v>
      </c>
      <c r="AG2475">
        <v>970</v>
      </c>
      <c r="AH2475">
        <v>18</v>
      </c>
      <c r="AI2475">
        <v>2</v>
      </c>
      <c r="AJ2475">
        <v>6</v>
      </c>
      <c r="AK2475">
        <v>99</v>
      </c>
      <c r="AL2475">
        <v>0.01</v>
      </c>
      <c r="AM2475">
        <v>5</v>
      </c>
      <c r="AN2475">
        <v>5</v>
      </c>
      <c r="AO2475">
        <v>34</v>
      </c>
      <c r="AP2475">
        <v>5</v>
      </c>
      <c r="AQ2475">
        <v>32</v>
      </c>
    </row>
    <row r="2476" spans="1:43" hidden="1" x14ac:dyDescent="0.25">
      <c r="A2476" t="s">
        <v>8736</v>
      </c>
      <c r="B2476" t="s">
        <v>8737</v>
      </c>
      <c r="C2476" s="1" t="str">
        <f t="shared" si="197"/>
        <v>21:0118</v>
      </c>
      <c r="D2476" s="1" t="str">
        <f t="shared" si="198"/>
        <v>21:0027</v>
      </c>
      <c r="E2476" t="s">
        <v>8738</v>
      </c>
      <c r="F2476" t="s">
        <v>8739</v>
      </c>
      <c r="H2476">
        <v>63.820320799999998</v>
      </c>
      <c r="I2476">
        <v>-96.911400999999998</v>
      </c>
      <c r="J2476" s="1" t="str">
        <f t="shared" si="199"/>
        <v>Till</v>
      </c>
      <c r="K2476" s="1" t="str">
        <f t="shared" si="200"/>
        <v>&lt;63 micron</v>
      </c>
      <c r="L2476">
        <v>0.1</v>
      </c>
      <c r="M2476">
        <v>0.55000000000000004</v>
      </c>
      <c r="N2476">
        <v>8</v>
      </c>
      <c r="O2476">
        <v>240</v>
      </c>
      <c r="P2476">
        <v>0.25</v>
      </c>
      <c r="Q2476">
        <v>1</v>
      </c>
      <c r="R2476">
        <v>0.43</v>
      </c>
      <c r="S2476">
        <v>0.25</v>
      </c>
      <c r="T2476">
        <v>2</v>
      </c>
      <c r="U2476">
        <v>26</v>
      </c>
      <c r="V2476">
        <v>7</v>
      </c>
      <c r="W2476">
        <v>1.85</v>
      </c>
      <c r="X2476">
        <v>5</v>
      </c>
      <c r="Y2476">
        <v>0.5</v>
      </c>
      <c r="Z2476">
        <v>0.12</v>
      </c>
      <c r="AA2476">
        <v>40</v>
      </c>
      <c r="AB2476">
        <v>0.33</v>
      </c>
      <c r="AC2476">
        <v>175</v>
      </c>
      <c r="AD2476">
        <v>0.5</v>
      </c>
      <c r="AE2476">
        <v>5.0000000000000001E-3</v>
      </c>
      <c r="AF2476">
        <v>10</v>
      </c>
      <c r="AG2476">
        <v>1330</v>
      </c>
      <c r="AH2476">
        <v>8</v>
      </c>
      <c r="AI2476">
        <v>1</v>
      </c>
      <c r="AJ2476">
        <v>2</v>
      </c>
      <c r="AK2476">
        <v>91</v>
      </c>
      <c r="AL2476">
        <v>0.04</v>
      </c>
      <c r="AM2476">
        <v>5</v>
      </c>
      <c r="AN2476">
        <v>5</v>
      </c>
      <c r="AO2476">
        <v>27</v>
      </c>
      <c r="AP2476">
        <v>5</v>
      </c>
      <c r="AQ2476">
        <v>16</v>
      </c>
    </row>
    <row r="2477" spans="1:43" hidden="1" x14ac:dyDescent="0.25">
      <c r="A2477" t="s">
        <v>8740</v>
      </c>
      <c r="B2477" t="s">
        <v>8741</v>
      </c>
      <c r="C2477" s="1" t="str">
        <f t="shared" si="197"/>
        <v>21:0118</v>
      </c>
      <c r="D2477" s="1" t="str">
        <f t="shared" si="198"/>
        <v>21:0027</v>
      </c>
      <c r="E2477" t="s">
        <v>8742</v>
      </c>
      <c r="F2477" t="s">
        <v>8743</v>
      </c>
      <c r="H2477">
        <v>63.788575600000001</v>
      </c>
      <c r="I2477">
        <v>-96.870287399999995</v>
      </c>
      <c r="J2477" s="1" t="str">
        <f t="shared" si="199"/>
        <v>Till</v>
      </c>
      <c r="K2477" s="1" t="str">
        <f t="shared" si="200"/>
        <v>&lt;63 micron</v>
      </c>
      <c r="L2477">
        <v>0.2</v>
      </c>
      <c r="M2477">
        <v>0.51</v>
      </c>
      <c r="N2477">
        <v>2</v>
      </c>
      <c r="O2477">
        <v>130</v>
      </c>
      <c r="P2477">
        <v>0.25</v>
      </c>
      <c r="Q2477">
        <v>1</v>
      </c>
      <c r="R2477">
        <v>0.43</v>
      </c>
      <c r="S2477">
        <v>0.25</v>
      </c>
      <c r="T2477">
        <v>2</v>
      </c>
      <c r="U2477">
        <v>26</v>
      </c>
      <c r="V2477">
        <v>6</v>
      </c>
      <c r="W2477">
        <v>1.63</v>
      </c>
      <c r="X2477">
        <v>5</v>
      </c>
      <c r="Y2477">
        <v>0.5</v>
      </c>
      <c r="Z2477">
        <v>0.11</v>
      </c>
      <c r="AA2477">
        <v>40</v>
      </c>
      <c r="AB2477">
        <v>0.31</v>
      </c>
      <c r="AC2477">
        <v>125</v>
      </c>
      <c r="AD2477">
        <v>0.5</v>
      </c>
      <c r="AE2477">
        <v>5.0000000000000001E-3</v>
      </c>
      <c r="AF2477">
        <v>11</v>
      </c>
      <c r="AG2477">
        <v>1290</v>
      </c>
      <c r="AH2477">
        <v>12</v>
      </c>
      <c r="AI2477">
        <v>1</v>
      </c>
      <c r="AJ2477">
        <v>2</v>
      </c>
      <c r="AK2477">
        <v>95</v>
      </c>
      <c r="AL2477">
        <v>0.05</v>
      </c>
      <c r="AM2477">
        <v>5</v>
      </c>
      <c r="AN2477">
        <v>5</v>
      </c>
      <c r="AO2477">
        <v>25</v>
      </c>
      <c r="AP2477">
        <v>5</v>
      </c>
      <c r="AQ2477">
        <v>16</v>
      </c>
    </row>
    <row r="2478" spans="1:43" hidden="1" x14ac:dyDescent="0.25">
      <c r="A2478" t="s">
        <v>8744</v>
      </c>
      <c r="B2478" t="s">
        <v>8745</v>
      </c>
      <c r="C2478" s="1" t="str">
        <f t="shared" si="197"/>
        <v>21:0118</v>
      </c>
      <c r="D2478" s="1" t="str">
        <f t="shared" si="198"/>
        <v>21:0027</v>
      </c>
      <c r="E2478" t="s">
        <v>8746</v>
      </c>
      <c r="F2478" t="s">
        <v>8747</v>
      </c>
      <c r="H2478">
        <v>63.803792100000003</v>
      </c>
      <c r="I2478">
        <v>-96.886078299999994</v>
      </c>
      <c r="J2478" s="1" t="str">
        <f t="shared" si="199"/>
        <v>Till</v>
      </c>
      <c r="K2478" s="1" t="str">
        <f t="shared" si="200"/>
        <v>&lt;63 micron</v>
      </c>
      <c r="L2478">
        <v>0.2</v>
      </c>
      <c r="M2478">
        <v>1.44</v>
      </c>
      <c r="N2478">
        <v>1</v>
      </c>
      <c r="O2478">
        <v>410</v>
      </c>
      <c r="P2478">
        <v>0.5</v>
      </c>
      <c r="Q2478">
        <v>1</v>
      </c>
      <c r="R2478">
        <v>0.47</v>
      </c>
      <c r="S2478">
        <v>0.5</v>
      </c>
      <c r="T2478">
        <v>8</v>
      </c>
      <c r="U2478">
        <v>51</v>
      </c>
      <c r="V2478">
        <v>12</v>
      </c>
      <c r="W2478">
        <v>2.35</v>
      </c>
      <c r="X2478">
        <v>5</v>
      </c>
      <c r="Y2478">
        <v>0.5</v>
      </c>
      <c r="Z2478">
        <v>0.33</v>
      </c>
      <c r="AA2478">
        <v>40</v>
      </c>
      <c r="AB2478">
        <v>0.84</v>
      </c>
      <c r="AC2478">
        <v>220</v>
      </c>
      <c r="AD2478">
        <v>0.5</v>
      </c>
      <c r="AE2478">
        <v>0.01</v>
      </c>
      <c r="AF2478">
        <v>23</v>
      </c>
      <c r="AG2478">
        <v>1180</v>
      </c>
      <c r="AH2478">
        <v>14</v>
      </c>
      <c r="AI2478">
        <v>2</v>
      </c>
      <c r="AJ2478">
        <v>5</v>
      </c>
      <c r="AK2478">
        <v>102</v>
      </c>
      <c r="AL2478">
        <v>0.04</v>
      </c>
      <c r="AM2478">
        <v>5</v>
      </c>
      <c r="AN2478">
        <v>5</v>
      </c>
      <c r="AO2478">
        <v>36</v>
      </c>
      <c r="AP2478">
        <v>5</v>
      </c>
      <c r="AQ2478">
        <v>30</v>
      </c>
    </row>
    <row r="2479" spans="1:43" hidden="1" x14ac:dyDescent="0.25">
      <c r="A2479" t="s">
        <v>8748</v>
      </c>
      <c r="B2479" t="s">
        <v>8749</v>
      </c>
      <c r="C2479" s="1" t="str">
        <f t="shared" si="197"/>
        <v>21:0118</v>
      </c>
      <c r="D2479" s="1" t="str">
        <f t="shared" si="198"/>
        <v>21:0027</v>
      </c>
      <c r="E2479" t="s">
        <v>8750</v>
      </c>
      <c r="F2479" t="s">
        <v>8751</v>
      </c>
      <c r="H2479">
        <v>63.818618200000003</v>
      </c>
      <c r="I2479">
        <v>-96.881410399999993</v>
      </c>
      <c r="J2479" s="1" t="str">
        <f t="shared" si="199"/>
        <v>Till</v>
      </c>
      <c r="K2479" s="1" t="str">
        <f t="shared" si="200"/>
        <v>&lt;63 micron</v>
      </c>
      <c r="L2479">
        <v>0.1</v>
      </c>
      <c r="M2479">
        <v>1.01</v>
      </c>
      <c r="N2479">
        <v>4</v>
      </c>
      <c r="O2479">
        <v>540</v>
      </c>
      <c r="P2479">
        <v>0.25</v>
      </c>
      <c r="Q2479">
        <v>1</v>
      </c>
      <c r="R2479">
        <v>0.45</v>
      </c>
      <c r="S2479">
        <v>0.25</v>
      </c>
      <c r="T2479">
        <v>4</v>
      </c>
      <c r="U2479">
        <v>33</v>
      </c>
      <c r="V2479">
        <v>8</v>
      </c>
      <c r="W2479">
        <v>1.96</v>
      </c>
      <c r="X2479">
        <v>5</v>
      </c>
      <c r="Y2479">
        <v>0.5</v>
      </c>
      <c r="Z2479">
        <v>0.26</v>
      </c>
      <c r="AA2479">
        <v>40</v>
      </c>
      <c r="AB2479">
        <v>0.5</v>
      </c>
      <c r="AC2479">
        <v>255</v>
      </c>
      <c r="AD2479">
        <v>0.5</v>
      </c>
      <c r="AE2479">
        <v>0.01</v>
      </c>
      <c r="AF2479">
        <v>15</v>
      </c>
      <c r="AG2479">
        <v>1160</v>
      </c>
      <c r="AH2479">
        <v>16</v>
      </c>
      <c r="AI2479">
        <v>1</v>
      </c>
      <c r="AJ2479">
        <v>4</v>
      </c>
      <c r="AK2479">
        <v>115</v>
      </c>
      <c r="AL2479">
        <v>0.03</v>
      </c>
      <c r="AM2479">
        <v>5</v>
      </c>
      <c r="AN2479">
        <v>5</v>
      </c>
      <c r="AO2479">
        <v>28</v>
      </c>
      <c r="AP2479">
        <v>5</v>
      </c>
      <c r="AQ2479">
        <v>20</v>
      </c>
    </row>
    <row r="2480" spans="1:43" hidden="1" x14ac:dyDescent="0.25">
      <c r="A2480" t="s">
        <v>8752</v>
      </c>
      <c r="B2480" t="s">
        <v>8753</v>
      </c>
      <c r="C2480" s="1" t="str">
        <f t="shared" si="197"/>
        <v>21:0118</v>
      </c>
      <c r="D2480" s="1" t="str">
        <f t="shared" si="198"/>
        <v>21:0027</v>
      </c>
      <c r="E2480" t="s">
        <v>8754</v>
      </c>
      <c r="F2480" t="s">
        <v>8755</v>
      </c>
      <c r="H2480">
        <v>63.818741500000002</v>
      </c>
      <c r="I2480">
        <v>-96.837627400000002</v>
      </c>
      <c r="J2480" s="1" t="str">
        <f t="shared" si="199"/>
        <v>Till</v>
      </c>
      <c r="K2480" s="1" t="str">
        <f t="shared" si="200"/>
        <v>&lt;63 micron</v>
      </c>
      <c r="L2480">
        <v>0.1</v>
      </c>
      <c r="M2480">
        <v>1.54</v>
      </c>
      <c r="N2480">
        <v>6</v>
      </c>
      <c r="O2480">
        <v>1070</v>
      </c>
      <c r="P2480">
        <v>0.5</v>
      </c>
      <c r="Q2480">
        <v>1</v>
      </c>
      <c r="R2480">
        <v>0.55000000000000004</v>
      </c>
      <c r="S2480">
        <v>0.25</v>
      </c>
      <c r="T2480">
        <v>4</v>
      </c>
      <c r="U2480">
        <v>20</v>
      </c>
      <c r="V2480">
        <v>7</v>
      </c>
      <c r="W2480">
        <v>2.04</v>
      </c>
      <c r="X2480">
        <v>5</v>
      </c>
      <c r="Y2480">
        <v>0.5</v>
      </c>
      <c r="Z2480">
        <v>0.49</v>
      </c>
      <c r="AA2480">
        <v>40</v>
      </c>
      <c r="AB2480">
        <v>0.5</v>
      </c>
      <c r="AC2480">
        <v>285</v>
      </c>
      <c r="AD2480">
        <v>0.5</v>
      </c>
      <c r="AE2480">
        <v>5.0000000000000001E-3</v>
      </c>
      <c r="AF2480">
        <v>12</v>
      </c>
      <c r="AG2480">
        <v>930</v>
      </c>
      <c r="AH2480">
        <v>12</v>
      </c>
      <c r="AI2480">
        <v>2</v>
      </c>
      <c r="AJ2480">
        <v>4</v>
      </c>
      <c r="AK2480">
        <v>120</v>
      </c>
      <c r="AL2480">
        <v>0.01</v>
      </c>
      <c r="AM2480">
        <v>5</v>
      </c>
      <c r="AN2480">
        <v>5</v>
      </c>
      <c r="AO2480">
        <v>24</v>
      </c>
      <c r="AP2480">
        <v>5</v>
      </c>
      <c r="AQ2480">
        <v>18</v>
      </c>
    </row>
    <row r="2481" spans="1:43" hidden="1" x14ac:dyDescent="0.25">
      <c r="A2481" t="s">
        <v>8756</v>
      </c>
      <c r="B2481" t="s">
        <v>8757</v>
      </c>
      <c r="C2481" s="1" t="str">
        <f t="shared" si="197"/>
        <v>21:0118</v>
      </c>
      <c r="D2481" s="1" t="str">
        <f t="shared" si="198"/>
        <v>21:0027</v>
      </c>
      <c r="E2481" t="s">
        <v>8758</v>
      </c>
      <c r="F2481" t="s">
        <v>8759</v>
      </c>
      <c r="H2481">
        <v>63.803214799999999</v>
      </c>
      <c r="I2481">
        <v>-96.809995999999998</v>
      </c>
      <c r="J2481" s="1" t="str">
        <f t="shared" si="199"/>
        <v>Till</v>
      </c>
      <c r="K2481" s="1" t="str">
        <f t="shared" si="200"/>
        <v>&lt;63 micron</v>
      </c>
      <c r="L2481">
        <v>0.1</v>
      </c>
      <c r="M2481">
        <v>1.73</v>
      </c>
      <c r="N2481">
        <v>4</v>
      </c>
      <c r="O2481">
        <v>590</v>
      </c>
      <c r="P2481">
        <v>0.25</v>
      </c>
      <c r="Q2481">
        <v>1</v>
      </c>
      <c r="R2481">
        <v>0.42</v>
      </c>
      <c r="S2481">
        <v>0.25</v>
      </c>
      <c r="T2481">
        <v>6</v>
      </c>
      <c r="U2481">
        <v>40</v>
      </c>
      <c r="V2481">
        <v>13</v>
      </c>
      <c r="W2481">
        <v>2.2000000000000002</v>
      </c>
      <c r="X2481">
        <v>5</v>
      </c>
      <c r="Y2481">
        <v>0.5</v>
      </c>
      <c r="Z2481">
        <v>0.43</v>
      </c>
      <c r="AA2481">
        <v>50</v>
      </c>
      <c r="AB2481">
        <v>0.76</v>
      </c>
      <c r="AC2481">
        <v>250</v>
      </c>
      <c r="AD2481">
        <v>0.5</v>
      </c>
      <c r="AE2481">
        <v>0.01</v>
      </c>
      <c r="AF2481">
        <v>20</v>
      </c>
      <c r="AG2481">
        <v>980</v>
      </c>
      <c r="AH2481">
        <v>16</v>
      </c>
      <c r="AI2481">
        <v>2</v>
      </c>
      <c r="AJ2481">
        <v>6</v>
      </c>
      <c r="AK2481">
        <v>115</v>
      </c>
      <c r="AL2481">
        <v>0.02</v>
      </c>
      <c r="AM2481">
        <v>5</v>
      </c>
      <c r="AN2481">
        <v>5</v>
      </c>
      <c r="AO2481">
        <v>31</v>
      </c>
      <c r="AP2481">
        <v>5</v>
      </c>
      <c r="AQ2481">
        <v>28</v>
      </c>
    </row>
    <row r="2482" spans="1:43" hidden="1" x14ac:dyDescent="0.25">
      <c r="A2482" t="s">
        <v>8760</v>
      </c>
      <c r="B2482" t="s">
        <v>8761</v>
      </c>
      <c r="C2482" s="1" t="str">
        <f t="shared" si="197"/>
        <v>21:0118</v>
      </c>
      <c r="D2482" s="1" t="str">
        <f t="shared" si="198"/>
        <v>21:0027</v>
      </c>
      <c r="E2482" t="s">
        <v>8762</v>
      </c>
      <c r="F2482" t="s">
        <v>8763</v>
      </c>
      <c r="H2482">
        <v>63.787146100000001</v>
      </c>
      <c r="I2482">
        <v>-96.779595099999995</v>
      </c>
      <c r="J2482" s="1" t="str">
        <f t="shared" si="199"/>
        <v>Till</v>
      </c>
      <c r="K2482" s="1" t="str">
        <f t="shared" si="200"/>
        <v>&lt;63 micron</v>
      </c>
      <c r="L2482">
        <v>0.2</v>
      </c>
      <c r="M2482">
        <v>1.29</v>
      </c>
      <c r="N2482">
        <v>4</v>
      </c>
      <c r="O2482">
        <v>430</v>
      </c>
      <c r="P2482">
        <v>0.25</v>
      </c>
      <c r="Q2482">
        <v>1</v>
      </c>
      <c r="R2482">
        <v>0.32</v>
      </c>
      <c r="S2482">
        <v>0.25</v>
      </c>
      <c r="T2482">
        <v>3</v>
      </c>
      <c r="U2482">
        <v>19</v>
      </c>
      <c r="V2482">
        <v>7</v>
      </c>
      <c r="W2482">
        <v>1.98</v>
      </c>
      <c r="X2482">
        <v>5</v>
      </c>
      <c r="Y2482">
        <v>0.5</v>
      </c>
      <c r="Z2482">
        <v>0.32</v>
      </c>
      <c r="AA2482">
        <v>60</v>
      </c>
      <c r="AB2482">
        <v>0.42</v>
      </c>
      <c r="AC2482">
        <v>200</v>
      </c>
      <c r="AD2482">
        <v>0.5</v>
      </c>
      <c r="AE2482">
        <v>5.0000000000000001E-3</v>
      </c>
      <c r="AF2482">
        <v>10</v>
      </c>
      <c r="AG2482">
        <v>890</v>
      </c>
      <c r="AH2482">
        <v>14</v>
      </c>
      <c r="AI2482">
        <v>1</v>
      </c>
      <c r="AJ2482">
        <v>3</v>
      </c>
      <c r="AK2482">
        <v>121</v>
      </c>
      <c r="AL2482">
        <v>0.01</v>
      </c>
      <c r="AM2482">
        <v>5</v>
      </c>
      <c r="AN2482">
        <v>5</v>
      </c>
      <c r="AO2482">
        <v>23</v>
      </c>
      <c r="AP2482">
        <v>5</v>
      </c>
      <c r="AQ2482">
        <v>20</v>
      </c>
    </row>
    <row r="2483" spans="1:43" hidden="1" x14ac:dyDescent="0.25">
      <c r="A2483" t="s">
        <v>8764</v>
      </c>
      <c r="B2483" t="s">
        <v>8765</v>
      </c>
      <c r="C2483" s="1" t="str">
        <f t="shared" si="197"/>
        <v>21:0118</v>
      </c>
      <c r="D2483" s="1" t="str">
        <f t="shared" si="198"/>
        <v>21:0027</v>
      </c>
      <c r="E2483" t="s">
        <v>8766</v>
      </c>
      <c r="F2483" t="s">
        <v>8767</v>
      </c>
      <c r="H2483">
        <v>63.8047453</v>
      </c>
      <c r="I2483">
        <v>-96.782617799999997</v>
      </c>
      <c r="J2483" s="1" t="str">
        <f t="shared" si="199"/>
        <v>Till</v>
      </c>
      <c r="K2483" s="1" t="str">
        <f t="shared" si="200"/>
        <v>&lt;63 micron</v>
      </c>
      <c r="L2483">
        <v>0.1</v>
      </c>
      <c r="M2483">
        <v>0.95</v>
      </c>
      <c r="N2483">
        <v>2</v>
      </c>
      <c r="O2483">
        <v>360</v>
      </c>
      <c r="P2483">
        <v>0.25</v>
      </c>
      <c r="Q2483">
        <v>1</v>
      </c>
      <c r="R2483">
        <v>0.76</v>
      </c>
      <c r="S2483">
        <v>0.25</v>
      </c>
      <c r="T2483">
        <v>4</v>
      </c>
      <c r="U2483">
        <v>34</v>
      </c>
      <c r="V2483">
        <v>10</v>
      </c>
      <c r="W2483">
        <v>1.83</v>
      </c>
      <c r="X2483">
        <v>5</v>
      </c>
      <c r="Y2483">
        <v>0.5</v>
      </c>
      <c r="Z2483">
        <v>0.23</v>
      </c>
      <c r="AA2483">
        <v>40</v>
      </c>
      <c r="AB2483">
        <v>0.62</v>
      </c>
      <c r="AC2483">
        <v>235</v>
      </c>
      <c r="AD2483">
        <v>0.5</v>
      </c>
      <c r="AE2483">
        <v>0.01</v>
      </c>
      <c r="AF2483">
        <v>15</v>
      </c>
      <c r="AG2483">
        <v>1070</v>
      </c>
      <c r="AH2483">
        <v>6</v>
      </c>
      <c r="AI2483">
        <v>1</v>
      </c>
      <c r="AJ2483">
        <v>3</v>
      </c>
      <c r="AK2483">
        <v>113</v>
      </c>
      <c r="AL2483">
        <v>0.03</v>
      </c>
      <c r="AM2483">
        <v>5</v>
      </c>
      <c r="AN2483">
        <v>5</v>
      </c>
      <c r="AO2483">
        <v>27</v>
      </c>
      <c r="AP2483">
        <v>5</v>
      </c>
      <c r="AQ2483">
        <v>20</v>
      </c>
    </row>
    <row r="2484" spans="1:43" hidden="1" x14ac:dyDescent="0.25">
      <c r="A2484" t="s">
        <v>8768</v>
      </c>
      <c r="B2484" t="s">
        <v>8769</v>
      </c>
      <c r="C2484" s="1" t="str">
        <f t="shared" si="197"/>
        <v>21:0118</v>
      </c>
      <c r="D2484" s="1" t="str">
        <f t="shared" si="198"/>
        <v>21:0027</v>
      </c>
      <c r="E2484" t="s">
        <v>8770</v>
      </c>
      <c r="F2484" t="s">
        <v>8771</v>
      </c>
      <c r="H2484">
        <v>63.815252299999997</v>
      </c>
      <c r="I2484">
        <v>-96.782766899999999</v>
      </c>
      <c r="J2484" s="1" t="str">
        <f t="shared" si="199"/>
        <v>Till</v>
      </c>
      <c r="K2484" s="1" t="str">
        <f t="shared" si="200"/>
        <v>&lt;63 micron</v>
      </c>
      <c r="L2484">
        <v>0.1</v>
      </c>
      <c r="M2484">
        <v>1.05</v>
      </c>
      <c r="N2484">
        <v>2</v>
      </c>
      <c r="O2484">
        <v>500</v>
      </c>
      <c r="P2484">
        <v>0.25</v>
      </c>
      <c r="Q2484">
        <v>1</v>
      </c>
      <c r="R2484">
        <v>0.55000000000000004</v>
      </c>
      <c r="S2484">
        <v>0.25</v>
      </c>
      <c r="T2484">
        <v>4</v>
      </c>
      <c r="U2484">
        <v>38</v>
      </c>
      <c r="V2484">
        <v>12</v>
      </c>
      <c r="W2484">
        <v>1.98</v>
      </c>
      <c r="X2484">
        <v>5</v>
      </c>
      <c r="Y2484">
        <v>0.5</v>
      </c>
      <c r="Z2484">
        <v>0.25</v>
      </c>
      <c r="AA2484">
        <v>40</v>
      </c>
      <c r="AB2484">
        <v>0.64</v>
      </c>
      <c r="AC2484">
        <v>195</v>
      </c>
      <c r="AD2484">
        <v>0.5</v>
      </c>
      <c r="AE2484">
        <v>0.01</v>
      </c>
      <c r="AF2484">
        <v>16</v>
      </c>
      <c r="AG2484">
        <v>1110</v>
      </c>
      <c r="AH2484">
        <v>6</v>
      </c>
      <c r="AI2484">
        <v>2</v>
      </c>
      <c r="AJ2484">
        <v>4</v>
      </c>
      <c r="AK2484">
        <v>110</v>
      </c>
      <c r="AL2484">
        <v>0.03</v>
      </c>
      <c r="AM2484">
        <v>5</v>
      </c>
      <c r="AN2484">
        <v>5</v>
      </c>
      <c r="AO2484">
        <v>28</v>
      </c>
      <c r="AP2484">
        <v>5</v>
      </c>
      <c r="AQ2484">
        <v>22</v>
      </c>
    </row>
    <row r="2485" spans="1:43" hidden="1" x14ac:dyDescent="0.25">
      <c r="A2485" t="s">
        <v>8772</v>
      </c>
      <c r="B2485" t="s">
        <v>8773</v>
      </c>
      <c r="C2485" s="1" t="str">
        <f t="shared" si="197"/>
        <v>21:0118</v>
      </c>
      <c r="D2485" s="1" t="str">
        <f t="shared" si="198"/>
        <v>21:0027</v>
      </c>
      <c r="E2485" t="s">
        <v>8774</v>
      </c>
      <c r="F2485" t="s">
        <v>8775</v>
      </c>
      <c r="H2485">
        <v>63.784375400000002</v>
      </c>
      <c r="I2485">
        <v>-96.740495499999994</v>
      </c>
      <c r="J2485" s="1" t="str">
        <f t="shared" si="199"/>
        <v>Till</v>
      </c>
      <c r="K2485" s="1" t="str">
        <f t="shared" si="200"/>
        <v>&lt;63 micron</v>
      </c>
      <c r="L2485">
        <v>0.1</v>
      </c>
      <c r="M2485">
        <v>1.23</v>
      </c>
      <c r="N2485">
        <v>1</v>
      </c>
      <c r="O2485">
        <v>450</v>
      </c>
      <c r="P2485">
        <v>0.25</v>
      </c>
      <c r="Q2485">
        <v>1</v>
      </c>
      <c r="R2485">
        <v>0.62</v>
      </c>
      <c r="S2485">
        <v>0.25</v>
      </c>
      <c r="T2485">
        <v>7</v>
      </c>
      <c r="U2485">
        <v>53</v>
      </c>
      <c r="V2485">
        <v>15</v>
      </c>
      <c r="W2485">
        <v>2.1800000000000002</v>
      </c>
      <c r="X2485">
        <v>5</v>
      </c>
      <c r="Y2485">
        <v>0.5</v>
      </c>
      <c r="Z2485">
        <v>0.25</v>
      </c>
      <c r="AA2485">
        <v>50</v>
      </c>
      <c r="AB2485">
        <v>0.87</v>
      </c>
      <c r="AC2485">
        <v>320</v>
      </c>
      <c r="AD2485">
        <v>1</v>
      </c>
      <c r="AE2485">
        <v>0.01</v>
      </c>
      <c r="AF2485">
        <v>24</v>
      </c>
      <c r="AG2485">
        <v>1210</v>
      </c>
      <c r="AH2485">
        <v>18</v>
      </c>
      <c r="AI2485">
        <v>1</v>
      </c>
      <c r="AJ2485">
        <v>7</v>
      </c>
      <c r="AK2485">
        <v>117</v>
      </c>
      <c r="AL2485">
        <v>0.04</v>
      </c>
      <c r="AM2485">
        <v>5</v>
      </c>
      <c r="AN2485">
        <v>5</v>
      </c>
      <c r="AO2485">
        <v>35</v>
      </c>
      <c r="AP2485">
        <v>5</v>
      </c>
      <c r="AQ2485">
        <v>30</v>
      </c>
    </row>
    <row r="2486" spans="1:43" hidden="1" x14ac:dyDescent="0.25">
      <c r="A2486" t="s">
        <v>8776</v>
      </c>
      <c r="B2486" t="s">
        <v>8777</v>
      </c>
      <c r="C2486" s="1" t="str">
        <f t="shared" si="197"/>
        <v>21:0118</v>
      </c>
      <c r="D2486" s="1" t="str">
        <f t="shared" si="198"/>
        <v>21:0027</v>
      </c>
      <c r="E2486" t="s">
        <v>8778</v>
      </c>
      <c r="F2486" t="s">
        <v>8779</v>
      </c>
      <c r="H2486">
        <v>63.799306899999998</v>
      </c>
      <c r="I2486">
        <v>-96.762411400000005</v>
      </c>
      <c r="J2486" s="1" t="str">
        <f t="shared" si="199"/>
        <v>Till</v>
      </c>
      <c r="K2486" s="1" t="str">
        <f t="shared" si="200"/>
        <v>&lt;63 micron</v>
      </c>
      <c r="L2486">
        <v>0.1</v>
      </c>
      <c r="M2486">
        <v>1.27</v>
      </c>
      <c r="N2486">
        <v>6</v>
      </c>
      <c r="O2486">
        <v>360</v>
      </c>
      <c r="P2486">
        <v>0.25</v>
      </c>
      <c r="Q2486">
        <v>1</v>
      </c>
      <c r="R2486">
        <v>0.56000000000000005</v>
      </c>
      <c r="S2486">
        <v>0.25</v>
      </c>
      <c r="T2486">
        <v>7</v>
      </c>
      <c r="U2486">
        <v>50</v>
      </c>
      <c r="V2486">
        <v>18</v>
      </c>
      <c r="W2486">
        <v>2.19</v>
      </c>
      <c r="X2486">
        <v>5</v>
      </c>
      <c r="Y2486">
        <v>0.5</v>
      </c>
      <c r="Z2486">
        <v>0.3</v>
      </c>
      <c r="AA2486">
        <v>40</v>
      </c>
      <c r="AB2486">
        <v>0.89</v>
      </c>
      <c r="AC2486">
        <v>275</v>
      </c>
      <c r="AD2486">
        <v>0.5</v>
      </c>
      <c r="AE2486">
        <v>0.01</v>
      </c>
      <c r="AF2486">
        <v>26</v>
      </c>
      <c r="AG2486">
        <v>1080</v>
      </c>
      <c r="AH2486">
        <v>16</v>
      </c>
      <c r="AI2486">
        <v>2</v>
      </c>
      <c r="AJ2486">
        <v>4</v>
      </c>
      <c r="AK2486">
        <v>91</v>
      </c>
      <c r="AL2486">
        <v>0.05</v>
      </c>
      <c r="AM2486">
        <v>5</v>
      </c>
      <c r="AN2486">
        <v>5</v>
      </c>
      <c r="AO2486">
        <v>38</v>
      </c>
      <c r="AP2486">
        <v>5</v>
      </c>
      <c r="AQ2486">
        <v>36</v>
      </c>
    </row>
    <row r="2487" spans="1:43" hidden="1" x14ac:dyDescent="0.25">
      <c r="A2487" t="s">
        <v>8780</v>
      </c>
      <c r="B2487" t="s">
        <v>8781</v>
      </c>
      <c r="C2487" s="1" t="str">
        <f t="shared" si="197"/>
        <v>21:0118</v>
      </c>
      <c r="D2487" s="1" t="str">
        <f t="shared" si="198"/>
        <v>21:0027</v>
      </c>
      <c r="E2487" t="s">
        <v>8782</v>
      </c>
      <c r="F2487" t="s">
        <v>8783</v>
      </c>
      <c r="H2487">
        <v>63.815415399999999</v>
      </c>
      <c r="I2487">
        <v>-96.756703299999998</v>
      </c>
      <c r="J2487" s="1" t="str">
        <f t="shared" si="199"/>
        <v>Till</v>
      </c>
      <c r="K2487" s="1" t="str">
        <f t="shared" si="200"/>
        <v>&lt;63 micron</v>
      </c>
      <c r="L2487">
        <v>0.1</v>
      </c>
      <c r="M2487">
        <v>0.66</v>
      </c>
      <c r="N2487">
        <v>4</v>
      </c>
      <c r="O2487">
        <v>510</v>
      </c>
      <c r="P2487">
        <v>0.25</v>
      </c>
      <c r="Q2487">
        <v>1</v>
      </c>
      <c r="R2487">
        <v>0.53</v>
      </c>
      <c r="S2487">
        <v>0.25</v>
      </c>
      <c r="T2487">
        <v>3</v>
      </c>
      <c r="U2487">
        <v>34</v>
      </c>
      <c r="V2487">
        <v>7</v>
      </c>
      <c r="W2487">
        <v>1.7</v>
      </c>
      <c r="X2487">
        <v>5</v>
      </c>
      <c r="Y2487">
        <v>0.5</v>
      </c>
      <c r="Z2487">
        <v>0.15</v>
      </c>
      <c r="AA2487">
        <v>30</v>
      </c>
      <c r="AB2487">
        <v>0.51</v>
      </c>
      <c r="AC2487">
        <v>165</v>
      </c>
      <c r="AD2487">
        <v>0.5</v>
      </c>
      <c r="AE2487">
        <v>5.0000000000000001E-3</v>
      </c>
      <c r="AF2487">
        <v>14</v>
      </c>
      <c r="AG2487">
        <v>1200</v>
      </c>
      <c r="AH2487">
        <v>6</v>
      </c>
      <c r="AI2487">
        <v>1</v>
      </c>
      <c r="AJ2487">
        <v>3</v>
      </c>
      <c r="AK2487">
        <v>103</v>
      </c>
      <c r="AL2487">
        <v>0.03</v>
      </c>
      <c r="AM2487">
        <v>5</v>
      </c>
      <c r="AN2487">
        <v>5</v>
      </c>
      <c r="AO2487">
        <v>26</v>
      </c>
      <c r="AP2487">
        <v>5</v>
      </c>
      <c r="AQ2487">
        <v>16</v>
      </c>
    </row>
    <row r="2488" spans="1:43" hidden="1" x14ac:dyDescent="0.25">
      <c r="A2488" t="s">
        <v>8784</v>
      </c>
      <c r="B2488" t="s">
        <v>8785</v>
      </c>
      <c r="C2488" s="1" t="str">
        <f t="shared" si="197"/>
        <v>21:0118</v>
      </c>
      <c r="D2488" s="1" t="str">
        <f t="shared" si="198"/>
        <v>21:0027</v>
      </c>
      <c r="E2488" t="s">
        <v>8786</v>
      </c>
      <c r="F2488" t="s">
        <v>8787</v>
      </c>
      <c r="H2488">
        <v>63.616215199999999</v>
      </c>
      <c r="I2488">
        <v>-96.721235300000004</v>
      </c>
      <c r="J2488" s="1" t="str">
        <f t="shared" si="199"/>
        <v>Till</v>
      </c>
      <c r="K2488" s="1" t="str">
        <f t="shared" si="200"/>
        <v>&lt;63 micron</v>
      </c>
      <c r="L2488">
        <v>0.1</v>
      </c>
      <c r="M2488">
        <v>0.57999999999999996</v>
      </c>
      <c r="N2488">
        <v>1</v>
      </c>
      <c r="O2488">
        <v>120</v>
      </c>
      <c r="P2488">
        <v>0.25</v>
      </c>
      <c r="Q2488">
        <v>1</v>
      </c>
      <c r="R2488">
        <v>0.52</v>
      </c>
      <c r="S2488">
        <v>0.25</v>
      </c>
      <c r="T2488">
        <v>4</v>
      </c>
      <c r="U2488">
        <v>29</v>
      </c>
      <c r="V2488">
        <v>8</v>
      </c>
      <c r="W2488">
        <v>1.66</v>
      </c>
      <c r="X2488">
        <v>5</v>
      </c>
      <c r="Y2488">
        <v>0.5</v>
      </c>
      <c r="Z2488">
        <v>0.11</v>
      </c>
      <c r="AA2488">
        <v>40</v>
      </c>
      <c r="AB2488">
        <v>0.39</v>
      </c>
      <c r="AC2488">
        <v>160</v>
      </c>
      <c r="AD2488">
        <v>0.5</v>
      </c>
      <c r="AE2488">
        <v>0.01</v>
      </c>
      <c r="AF2488">
        <v>12</v>
      </c>
      <c r="AG2488">
        <v>1250</v>
      </c>
      <c r="AH2488">
        <v>8</v>
      </c>
      <c r="AI2488">
        <v>2</v>
      </c>
      <c r="AJ2488">
        <v>2</v>
      </c>
      <c r="AK2488">
        <v>74</v>
      </c>
      <c r="AL2488">
        <v>7.0000000000000007E-2</v>
      </c>
      <c r="AM2488">
        <v>5</v>
      </c>
      <c r="AN2488">
        <v>5</v>
      </c>
      <c r="AO2488">
        <v>29</v>
      </c>
      <c r="AP2488">
        <v>5</v>
      </c>
      <c r="AQ2488">
        <v>20</v>
      </c>
    </row>
    <row r="2489" spans="1:43" hidden="1" x14ac:dyDescent="0.25">
      <c r="A2489" t="s">
        <v>8788</v>
      </c>
      <c r="B2489" t="s">
        <v>8789</v>
      </c>
      <c r="C2489" s="1" t="str">
        <f t="shared" si="197"/>
        <v>21:0118</v>
      </c>
      <c r="D2489" s="1" t="str">
        <f t="shared" si="198"/>
        <v>21:0027</v>
      </c>
      <c r="E2489" t="s">
        <v>8790</v>
      </c>
      <c r="F2489" t="s">
        <v>8791</v>
      </c>
      <c r="H2489">
        <v>63.631492199999997</v>
      </c>
      <c r="I2489">
        <v>-96.718658000000005</v>
      </c>
      <c r="J2489" s="1" t="str">
        <f t="shared" si="199"/>
        <v>Till</v>
      </c>
      <c r="K2489" s="1" t="str">
        <f t="shared" si="200"/>
        <v>&lt;63 micron</v>
      </c>
      <c r="L2489">
        <v>0.1</v>
      </c>
      <c r="M2489">
        <v>0.6</v>
      </c>
      <c r="N2489">
        <v>1</v>
      </c>
      <c r="O2489">
        <v>80</v>
      </c>
      <c r="P2489">
        <v>0.25</v>
      </c>
      <c r="Q2489">
        <v>1</v>
      </c>
      <c r="R2489">
        <v>0.54</v>
      </c>
      <c r="S2489">
        <v>0.25</v>
      </c>
      <c r="T2489">
        <v>6</v>
      </c>
      <c r="U2489">
        <v>31</v>
      </c>
      <c r="V2489">
        <v>7</v>
      </c>
      <c r="W2489">
        <v>1.91</v>
      </c>
      <c r="X2489">
        <v>5</v>
      </c>
      <c r="Y2489">
        <v>0.5</v>
      </c>
      <c r="Z2489">
        <v>7.0000000000000007E-2</v>
      </c>
      <c r="AA2489">
        <v>40</v>
      </c>
      <c r="AB2489">
        <v>0.41</v>
      </c>
      <c r="AC2489">
        <v>180</v>
      </c>
      <c r="AD2489">
        <v>0.5</v>
      </c>
      <c r="AE2489">
        <v>0.01</v>
      </c>
      <c r="AF2489">
        <v>13</v>
      </c>
      <c r="AG2489">
        <v>1340</v>
      </c>
      <c r="AH2489">
        <v>10</v>
      </c>
      <c r="AI2489">
        <v>2</v>
      </c>
      <c r="AJ2489">
        <v>2</v>
      </c>
      <c r="AK2489">
        <v>72</v>
      </c>
      <c r="AL2489">
        <v>0.08</v>
      </c>
      <c r="AM2489">
        <v>5</v>
      </c>
      <c r="AN2489">
        <v>5</v>
      </c>
      <c r="AO2489">
        <v>34</v>
      </c>
      <c r="AP2489">
        <v>5</v>
      </c>
      <c r="AQ2489">
        <v>20</v>
      </c>
    </row>
    <row r="2490" spans="1:43" hidden="1" x14ac:dyDescent="0.25">
      <c r="A2490" t="s">
        <v>8792</v>
      </c>
      <c r="B2490" t="s">
        <v>8793</v>
      </c>
      <c r="C2490" s="1" t="str">
        <f t="shared" si="197"/>
        <v>21:0118</v>
      </c>
      <c r="D2490" s="1" t="str">
        <f t="shared" si="198"/>
        <v>21:0027</v>
      </c>
      <c r="E2490" t="s">
        <v>8794</v>
      </c>
      <c r="F2490" t="s">
        <v>8795</v>
      </c>
      <c r="H2490">
        <v>63.658640300000002</v>
      </c>
      <c r="I2490">
        <v>-96.716153500000004</v>
      </c>
      <c r="J2490" s="1" t="str">
        <f t="shared" si="199"/>
        <v>Till</v>
      </c>
      <c r="K2490" s="1" t="str">
        <f t="shared" si="200"/>
        <v>&lt;63 micron</v>
      </c>
      <c r="L2490">
        <v>0.1</v>
      </c>
      <c r="M2490">
        <v>1.05</v>
      </c>
      <c r="N2490">
        <v>1</v>
      </c>
      <c r="O2490">
        <v>170</v>
      </c>
      <c r="P2490">
        <v>0.25</v>
      </c>
      <c r="Q2490">
        <v>1</v>
      </c>
      <c r="R2490">
        <v>0.54</v>
      </c>
      <c r="S2490">
        <v>0.25</v>
      </c>
      <c r="T2490">
        <v>7</v>
      </c>
      <c r="U2490">
        <v>46</v>
      </c>
      <c r="V2490">
        <v>11</v>
      </c>
      <c r="W2490">
        <v>2.04</v>
      </c>
      <c r="X2490">
        <v>5</v>
      </c>
      <c r="Y2490">
        <v>0.5</v>
      </c>
      <c r="Z2490">
        <v>0.16</v>
      </c>
      <c r="AA2490">
        <v>50</v>
      </c>
      <c r="AB2490">
        <v>0.71</v>
      </c>
      <c r="AC2490">
        <v>205</v>
      </c>
      <c r="AD2490">
        <v>0.5</v>
      </c>
      <c r="AE2490">
        <v>0.01</v>
      </c>
      <c r="AF2490">
        <v>20</v>
      </c>
      <c r="AG2490">
        <v>1140</v>
      </c>
      <c r="AH2490">
        <v>8</v>
      </c>
      <c r="AI2490">
        <v>2</v>
      </c>
      <c r="AJ2490">
        <v>4</v>
      </c>
      <c r="AK2490">
        <v>89</v>
      </c>
      <c r="AL2490">
        <v>0.09</v>
      </c>
      <c r="AM2490">
        <v>5</v>
      </c>
      <c r="AN2490">
        <v>5</v>
      </c>
      <c r="AO2490">
        <v>38</v>
      </c>
      <c r="AP2490">
        <v>5</v>
      </c>
      <c r="AQ2490">
        <v>32</v>
      </c>
    </row>
    <row r="2491" spans="1:43" hidden="1" x14ac:dyDescent="0.25">
      <c r="A2491" t="s">
        <v>8796</v>
      </c>
      <c r="B2491" t="s">
        <v>8797</v>
      </c>
      <c r="C2491" s="1" t="str">
        <f t="shared" si="197"/>
        <v>21:0118</v>
      </c>
      <c r="D2491" s="1" t="str">
        <f t="shared" si="198"/>
        <v>21:0027</v>
      </c>
      <c r="E2491" t="s">
        <v>8798</v>
      </c>
      <c r="F2491" t="s">
        <v>8799</v>
      </c>
      <c r="H2491">
        <v>63.675173800000003</v>
      </c>
      <c r="I2491">
        <v>-96.712982600000004</v>
      </c>
      <c r="J2491" s="1" t="str">
        <f t="shared" si="199"/>
        <v>Till</v>
      </c>
      <c r="K2491" s="1" t="str">
        <f t="shared" si="200"/>
        <v>&lt;63 micron</v>
      </c>
      <c r="L2491">
        <v>0.2</v>
      </c>
      <c r="M2491">
        <v>1.1499999999999999</v>
      </c>
      <c r="N2491">
        <v>1</v>
      </c>
      <c r="O2491">
        <v>120</v>
      </c>
      <c r="P2491">
        <v>0.25</v>
      </c>
      <c r="Q2491">
        <v>2</v>
      </c>
      <c r="R2491">
        <v>0.83</v>
      </c>
      <c r="S2491">
        <v>0.25</v>
      </c>
      <c r="T2491">
        <v>10</v>
      </c>
      <c r="U2491">
        <v>142</v>
      </c>
      <c r="V2491">
        <v>47</v>
      </c>
      <c r="W2491">
        <v>2.27</v>
      </c>
      <c r="X2491">
        <v>5</v>
      </c>
      <c r="Y2491">
        <v>0.5</v>
      </c>
      <c r="Z2491">
        <v>0.12</v>
      </c>
      <c r="AA2491">
        <v>40</v>
      </c>
      <c r="AB2491">
        <v>1.77</v>
      </c>
      <c r="AC2491">
        <v>235</v>
      </c>
      <c r="AD2491">
        <v>0.5</v>
      </c>
      <c r="AE2491">
        <v>0.01</v>
      </c>
      <c r="AF2491">
        <v>46</v>
      </c>
      <c r="AG2491">
        <v>1650</v>
      </c>
      <c r="AH2491">
        <v>20</v>
      </c>
      <c r="AI2491">
        <v>1</v>
      </c>
      <c r="AJ2491">
        <v>7</v>
      </c>
      <c r="AK2491">
        <v>103</v>
      </c>
      <c r="AL2491">
        <v>0.11</v>
      </c>
      <c r="AM2491">
        <v>5</v>
      </c>
      <c r="AN2491">
        <v>5</v>
      </c>
      <c r="AO2491">
        <v>54</v>
      </c>
      <c r="AP2491">
        <v>5</v>
      </c>
      <c r="AQ2491">
        <v>40</v>
      </c>
    </row>
    <row r="2492" spans="1:43" hidden="1" x14ac:dyDescent="0.25">
      <c r="A2492" t="s">
        <v>8800</v>
      </c>
      <c r="B2492" t="s">
        <v>8801</v>
      </c>
      <c r="C2492" s="1" t="str">
        <f t="shared" si="197"/>
        <v>21:0118</v>
      </c>
      <c r="D2492" s="1" t="str">
        <f t="shared" si="198"/>
        <v>21:0027</v>
      </c>
      <c r="E2492" t="s">
        <v>8802</v>
      </c>
      <c r="F2492" t="s">
        <v>8803</v>
      </c>
      <c r="H2492">
        <v>63.688543799999998</v>
      </c>
      <c r="I2492">
        <v>-96.715849000000006</v>
      </c>
      <c r="J2492" s="1" t="str">
        <f t="shared" si="199"/>
        <v>Till</v>
      </c>
      <c r="K2492" s="1" t="str">
        <f t="shared" si="200"/>
        <v>&lt;63 micron</v>
      </c>
      <c r="L2492">
        <v>0.1</v>
      </c>
      <c r="M2492">
        <v>1.46</v>
      </c>
      <c r="N2492">
        <v>1</v>
      </c>
      <c r="O2492">
        <v>1310</v>
      </c>
      <c r="P2492">
        <v>0.25</v>
      </c>
      <c r="Q2492">
        <v>1</v>
      </c>
      <c r="R2492">
        <v>0.73</v>
      </c>
      <c r="S2492">
        <v>0.5</v>
      </c>
      <c r="T2492">
        <v>17</v>
      </c>
      <c r="U2492">
        <v>387</v>
      </c>
      <c r="V2492">
        <v>10</v>
      </c>
      <c r="W2492">
        <v>2.13</v>
      </c>
      <c r="X2492">
        <v>5</v>
      </c>
      <c r="Y2492">
        <v>0.5</v>
      </c>
      <c r="Z2492">
        <v>0.06</v>
      </c>
      <c r="AA2492">
        <v>40</v>
      </c>
      <c r="AB2492">
        <v>2.97</v>
      </c>
      <c r="AC2492">
        <v>515</v>
      </c>
      <c r="AD2492">
        <v>0.5</v>
      </c>
      <c r="AE2492">
        <v>5.0000000000000001E-3</v>
      </c>
      <c r="AF2492">
        <v>81</v>
      </c>
      <c r="AG2492">
        <v>1660</v>
      </c>
      <c r="AH2492">
        <v>12</v>
      </c>
      <c r="AI2492">
        <v>1</v>
      </c>
      <c r="AJ2492">
        <v>17</v>
      </c>
      <c r="AK2492">
        <v>93</v>
      </c>
      <c r="AL2492">
        <v>0.06</v>
      </c>
      <c r="AM2492">
        <v>5</v>
      </c>
      <c r="AN2492">
        <v>5</v>
      </c>
      <c r="AO2492">
        <v>46</v>
      </c>
      <c r="AP2492">
        <v>5</v>
      </c>
      <c r="AQ2492">
        <v>44</v>
      </c>
    </row>
    <row r="2493" spans="1:43" hidden="1" x14ac:dyDescent="0.25">
      <c r="A2493" t="s">
        <v>8804</v>
      </c>
      <c r="B2493" t="s">
        <v>8805</v>
      </c>
      <c r="C2493" s="1" t="str">
        <f t="shared" si="197"/>
        <v>21:0118</v>
      </c>
      <c r="D2493" s="1" t="str">
        <f t="shared" si="198"/>
        <v>21:0027</v>
      </c>
      <c r="E2493" t="s">
        <v>8806</v>
      </c>
      <c r="F2493" t="s">
        <v>8807</v>
      </c>
      <c r="H2493">
        <v>63.701210400000001</v>
      </c>
      <c r="I2493">
        <v>-96.715131600000007</v>
      </c>
      <c r="J2493" s="1" t="str">
        <f t="shared" si="199"/>
        <v>Till</v>
      </c>
      <c r="K2493" s="1" t="str">
        <f t="shared" si="200"/>
        <v>&lt;63 micron</v>
      </c>
      <c r="L2493">
        <v>0.1</v>
      </c>
      <c r="M2493">
        <v>1.99</v>
      </c>
      <c r="N2493">
        <v>1</v>
      </c>
      <c r="O2493">
        <v>340</v>
      </c>
      <c r="P2493">
        <v>0.25</v>
      </c>
      <c r="Q2493">
        <v>1</v>
      </c>
      <c r="R2493">
        <v>0.62</v>
      </c>
      <c r="S2493">
        <v>0.5</v>
      </c>
      <c r="T2493">
        <v>12</v>
      </c>
      <c r="U2493">
        <v>77</v>
      </c>
      <c r="V2493">
        <v>21</v>
      </c>
      <c r="W2493">
        <v>2.71</v>
      </c>
      <c r="X2493">
        <v>5</v>
      </c>
      <c r="Y2493">
        <v>0.5</v>
      </c>
      <c r="Z2493">
        <v>0.45</v>
      </c>
      <c r="AA2493">
        <v>50</v>
      </c>
      <c r="AB2493">
        <v>1.43</v>
      </c>
      <c r="AC2493">
        <v>335</v>
      </c>
      <c r="AD2493">
        <v>0.5</v>
      </c>
      <c r="AE2493">
        <v>0.01</v>
      </c>
      <c r="AF2493">
        <v>33</v>
      </c>
      <c r="AG2493">
        <v>1160</v>
      </c>
      <c r="AH2493">
        <v>18</v>
      </c>
      <c r="AI2493">
        <v>1</v>
      </c>
      <c r="AJ2493">
        <v>7</v>
      </c>
      <c r="AK2493">
        <v>121</v>
      </c>
      <c r="AL2493">
        <v>0.04</v>
      </c>
      <c r="AM2493">
        <v>5</v>
      </c>
      <c r="AN2493">
        <v>5</v>
      </c>
      <c r="AO2493">
        <v>43</v>
      </c>
      <c r="AP2493">
        <v>5</v>
      </c>
      <c r="AQ2493">
        <v>42</v>
      </c>
    </row>
    <row r="2494" spans="1:43" hidden="1" x14ac:dyDescent="0.25">
      <c r="A2494" t="s">
        <v>8808</v>
      </c>
      <c r="B2494" t="s">
        <v>8809</v>
      </c>
      <c r="C2494" s="1" t="str">
        <f t="shared" si="197"/>
        <v>21:0118</v>
      </c>
      <c r="D2494" s="1" t="str">
        <f t="shared" si="198"/>
        <v>21:0027</v>
      </c>
      <c r="E2494" t="s">
        <v>8810</v>
      </c>
      <c r="F2494" t="s">
        <v>8811</v>
      </c>
      <c r="H2494">
        <v>63.734254999999997</v>
      </c>
      <c r="I2494">
        <v>-96.707397999999998</v>
      </c>
      <c r="J2494" s="1" t="str">
        <f t="shared" si="199"/>
        <v>Till</v>
      </c>
      <c r="K2494" s="1" t="str">
        <f t="shared" si="200"/>
        <v>&lt;63 micron</v>
      </c>
      <c r="L2494">
        <v>0.1</v>
      </c>
      <c r="M2494">
        <v>1.56</v>
      </c>
      <c r="N2494">
        <v>2</v>
      </c>
      <c r="O2494">
        <v>350</v>
      </c>
      <c r="P2494">
        <v>0.25</v>
      </c>
      <c r="Q2494">
        <v>1</v>
      </c>
      <c r="R2494">
        <v>0.42</v>
      </c>
      <c r="S2494">
        <v>0.25</v>
      </c>
      <c r="T2494">
        <v>9</v>
      </c>
      <c r="U2494">
        <v>45</v>
      </c>
      <c r="V2494">
        <v>14</v>
      </c>
      <c r="W2494">
        <v>2.78</v>
      </c>
      <c r="X2494">
        <v>5</v>
      </c>
      <c r="Y2494">
        <v>0.5</v>
      </c>
      <c r="Z2494">
        <v>0.35</v>
      </c>
      <c r="AA2494">
        <v>40</v>
      </c>
      <c r="AB2494">
        <v>0.83</v>
      </c>
      <c r="AC2494">
        <v>535</v>
      </c>
      <c r="AD2494">
        <v>0.5</v>
      </c>
      <c r="AE2494">
        <v>0.01</v>
      </c>
      <c r="AF2494">
        <v>23</v>
      </c>
      <c r="AG2494">
        <v>980</v>
      </c>
      <c r="AH2494">
        <v>12</v>
      </c>
      <c r="AI2494">
        <v>2</v>
      </c>
      <c r="AJ2494">
        <v>6</v>
      </c>
      <c r="AK2494">
        <v>107</v>
      </c>
      <c r="AL2494">
        <v>0.03</v>
      </c>
      <c r="AM2494">
        <v>5</v>
      </c>
      <c r="AN2494">
        <v>5</v>
      </c>
      <c r="AO2494">
        <v>35</v>
      </c>
      <c r="AP2494">
        <v>5</v>
      </c>
      <c r="AQ2494">
        <v>30</v>
      </c>
    </row>
    <row r="2495" spans="1:43" hidden="1" x14ac:dyDescent="0.25">
      <c r="A2495" t="s">
        <v>8812</v>
      </c>
      <c r="B2495" t="s">
        <v>8813</v>
      </c>
      <c r="C2495" s="1" t="str">
        <f t="shared" si="197"/>
        <v>21:0118</v>
      </c>
      <c r="D2495" s="1" t="str">
        <f t="shared" si="198"/>
        <v>21:0027</v>
      </c>
      <c r="E2495" t="s">
        <v>8814</v>
      </c>
      <c r="F2495" t="s">
        <v>8815</v>
      </c>
      <c r="H2495">
        <v>63.744907400000002</v>
      </c>
      <c r="I2495">
        <v>-96.727473700000004</v>
      </c>
      <c r="J2495" s="1" t="str">
        <f t="shared" si="199"/>
        <v>Till</v>
      </c>
      <c r="K2495" s="1" t="str">
        <f t="shared" si="200"/>
        <v>&lt;63 micron</v>
      </c>
      <c r="L2495">
        <v>0.1</v>
      </c>
      <c r="M2495">
        <v>1.33</v>
      </c>
      <c r="N2495">
        <v>10</v>
      </c>
      <c r="O2495">
        <v>250</v>
      </c>
      <c r="P2495">
        <v>0.25</v>
      </c>
      <c r="Q2495">
        <v>1</v>
      </c>
      <c r="R2495">
        <v>0.46</v>
      </c>
      <c r="S2495">
        <v>0.25</v>
      </c>
      <c r="T2495">
        <v>7</v>
      </c>
      <c r="U2495">
        <v>50</v>
      </c>
      <c r="V2495">
        <v>11</v>
      </c>
      <c r="W2495">
        <v>2.11</v>
      </c>
      <c r="X2495">
        <v>5</v>
      </c>
      <c r="Y2495">
        <v>0.5</v>
      </c>
      <c r="Z2495">
        <v>0.2</v>
      </c>
      <c r="AA2495">
        <v>50</v>
      </c>
      <c r="AB2495">
        <v>0.79</v>
      </c>
      <c r="AC2495">
        <v>150</v>
      </c>
      <c r="AD2495">
        <v>0.5</v>
      </c>
      <c r="AE2495">
        <v>0.01</v>
      </c>
      <c r="AF2495">
        <v>22</v>
      </c>
      <c r="AG2495">
        <v>1070</v>
      </c>
      <c r="AH2495">
        <v>14</v>
      </c>
      <c r="AI2495">
        <v>2</v>
      </c>
      <c r="AJ2495">
        <v>4</v>
      </c>
      <c r="AK2495">
        <v>99</v>
      </c>
      <c r="AL2495">
        <v>0.06</v>
      </c>
      <c r="AM2495">
        <v>5</v>
      </c>
      <c r="AN2495">
        <v>5</v>
      </c>
      <c r="AO2495">
        <v>36</v>
      </c>
      <c r="AP2495">
        <v>5</v>
      </c>
      <c r="AQ2495">
        <v>28</v>
      </c>
    </row>
    <row r="2496" spans="1:43" hidden="1" x14ac:dyDescent="0.25">
      <c r="A2496" t="s">
        <v>8816</v>
      </c>
      <c r="B2496" t="s">
        <v>8817</v>
      </c>
      <c r="C2496" s="1" t="str">
        <f t="shared" si="197"/>
        <v>21:0118</v>
      </c>
      <c r="D2496" s="1" t="str">
        <f t="shared" si="198"/>
        <v>21:0027</v>
      </c>
      <c r="E2496" t="s">
        <v>8818</v>
      </c>
      <c r="F2496" t="s">
        <v>8819</v>
      </c>
      <c r="H2496">
        <v>63.757917200000001</v>
      </c>
      <c r="I2496">
        <v>-96.728029800000002</v>
      </c>
      <c r="J2496" s="1" t="str">
        <f t="shared" si="199"/>
        <v>Till</v>
      </c>
      <c r="K2496" s="1" t="str">
        <f t="shared" si="200"/>
        <v>&lt;63 micron</v>
      </c>
      <c r="L2496">
        <v>0.1</v>
      </c>
      <c r="M2496">
        <v>1.41</v>
      </c>
      <c r="N2496">
        <v>1</v>
      </c>
      <c r="O2496">
        <v>370</v>
      </c>
      <c r="P2496">
        <v>0.25</v>
      </c>
      <c r="Q2496">
        <v>1</v>
      </c>
      <c r="R2496">
        <v>0.73</v>
      </c>
      <c r="S2496">
        <v>0.5</v>
      </c>
      <c r="T2496">
        <v>7</v>
      </c>
      <c r="U2496">
        <v>52</v>
      </c>
      <c r="V2496">
        <v>23</v>
      </c>
      <c r="W2496">
        <v>2.33</v>
      </c>
      <c r="X2496">
        <v>5</v>
      </c>
      <c r="Y2496">
        <v>0.5</v>
      </c>
      <c r="Z2496">
        <v>0.33</v>
      </c>
      <c r="AA2496">
        <v>40</v>
      </c>
      <c r="AB2496">
        <v>0.9</v>
      </c>
      <c r="AC2496">
        <v>275</v>
      </c>
      <c r="AD2496">
        <v>0.5</v>
      </c>
      <c r="AE2496">
        <v>0.01</v>
      </c>
      <c r="AF2496">
        <v>26</v>
      </c>
      <c r="AG2496">
        <v>1240</v>
      </c>
      <c r="AH2496">
        <v>18</v>
      </c>
      <c r="AI2496">
        <v>1</v>
      </c>
      <c r="AJ2496">
        <v>5</v>
      </c>
      <c r="AK2496">
        <v>99</v>
      </c>
      <c r="AL2496">
        <v>7.0000000000000007E-2</v>
      </c>
      <c r="AM2496">
        <v>5</v>
      </c>
      <c r="AN2496">
        <v>5</v>
      </c>
      <c r="AO2496">
        <v>41</v>
      </c>
      <c r="AP2496">
        <v>5</v>
      </c>
      <c r="AQ2496">
        <v>38</v>
      </c>
    </row>
    <row r="2497" spans="1:43" hidden="1" x14ac:dyDescent="0.25">
      <c r="A2497" t="s">
        <v>8820</v>
      </c>
      <c r="B2497" t="s">
        <v>8821</v>
      </c>
      <c r="C2497" s="1" t="str">
        <f t="shared" si="197"/>
        <v>21:0118</v>
      </c>
      <c r="D2497" s="1" t="str">
        <f t="shared" si="198"/>
        <v>21:0027</v>
      </c>
      <c r="E2497" t="s">
        <v>8822</v>
      </c>
      <c r="F2497" t="s">
        <v>8823</v>
      </c>
      <c r="H2497">
        <v>63.768790299999999</v>
      </c>
      <c r="I2497">
        <v>-96.707030500000002</v>
      </c>
      <c r="J2497" s="1" t="str">
        <f t="shared" si="199"/>
        <v>Till</v>
      </c>
      <c r="K2497" s="1" t="str">
        <f t="shared" si="200"/>
        <v>&lt;63 micron</v>
      </c>
      <c r="L2497">
        <v>0.1</v>
      </c>
      <c r="M2497">
        <v>1.37</v>
      </c>
      <c r="N2497">
        <v>6</v>
      </c>
      <c r="O2497">
        <v>480</v>
      </c>
      <c r="P2497">
        <v>0.25</v>
      </c>
      <c r="Q2497">
        <v>1</v>
      </c>
      <c r="R2497">
        <v>0.46</v>
      </c>
      <c r="S2497">
        <v>0.25</v>
      </c>
      <c r="T2497">
        <v>6</v>
      </c>
      <c r="U2497">
        <v>37</v>
      </c>
      <c r="V2497">
        <v>13</v>
      </c>
      <c r="W2497">
        <v>2.15</v>
      </c>
      <c r="X2497">
        <v>5</v>
      </c>
      <c r="Y2497">
        <v>0.5</v>
      </c>
      <c r="Z2497">
        <v>0.32</v>
      </c>
      <c r="AA2497">
        <v>40</v>
      </c>
      <c r="AB2497">
        <v>0.71</v>
      </c>
      <c r="AC2497">
        <v>310</v>
      </c>
      <c r="AD2497">
        <v>0.5</v>
      </c>
      <c r="AE2497">
        <v>0.01</v>
      </c>
      <c r="AF2497">
        <v>18</v>
      </c>
      <c r="AG2497">
        <v>1060</v>
      </c>
      <c r="AH2497">
        <v>14</v>
      </c>
      <c r="AI2497">
        <v>2</v>
      </c>
      <c r="AJ2497">
        <v>4</v>
      </c>
      <c r="AK2497">
        <v>112</v>
      </c>
      <c r="AL2497">
        <v>0.04</v>
      </c>
      <c r="AM2497">
        <v>5</v>
      </c>
      <c r="AN2497">
        <v>5</v>
      </c>
      <c r="AO2497">
        <v>32</v>
      </c>
      <c r="AP2497">
        <v>5</v>
      </c>
      <c r="AQ2497">
        <v>26</v>
      </c>
    </row>
    <row r="2498" spans="1:43" hidden="1" x14ac:dyDescent="0.25">
      <c r="A2498" t="s">
        <v>8824</v>
      </c>
      <c r="B2498" t="s">
        <v>8825</v>
      </c>
      <c r="C2498" s="1" t="str">
        <f t="shared" si="197"/>
        <v>21:0118</v>
      </c>
      <c r="D2498" s="1" t="str">
        <f t="shared" si="198"/>
        <v>21:0027</v>
      </c>
      <c r="E2498" t="s">
        <v>8826</v>
      </c>
      <c r="F2498" t="s">
        <v>8827</v>
      </c>
      <c r="H2498">
        <v>63.789448399999998</v>
      </c>
      <c r="I2498">
        <v>-96.722792100000007</v>
      </c>
      <c r="J2498" s="1" t="str">
        <f t="shared" si="199"/>
        <v>Till</v>
      </c>
      <c r="K2498" s="1" t="str">
        <f t="shared" si="200"/>
        <v>&lt;63 micron</v>
      </c>
      <c r="L2498">
        <v>0.1</v>
      </c>
      <c r="M2498">
        <v>1.58</v>
      </c>
      <c r="N2498">
        <v>1</v>
      </c>
      <c r="O2498">
        <v>560</v>
      </c>
      <c r="P2498">
        <v>0.25</v>
      </c>
      <c r="Q2498">
        <v>2</v>
      </c>
      <c r="R2498">
        <v>0.6</v>
      </c>
      <c r="S2498">
        <v>0.25</v>
      </c>
      <c r="T2498">
        <v>7</v>
      </c>
      <c r="U2498">
        <v>48</v>
      </c>
      <c r="V2498">
        <v>14</v>
      </c>
      <c r="W2498">
        <v>2.23</v>
      </c>
      <c r="X2498">
        <v>5</v>
      </c>
      <c r="Y2498">
        <v>0.5</v>
      </c>
      <c r="Z2498">
        <v>0.4</v>
      </c>
      <c r="AA2498">
        <v>40</v>
      </c>
      <c r="AB2498">
        <v>0.94</v>
      </c>
      <c r="AC2498">
        <v>250</v>
      </c>
      <c r="AD2498">
        <v>0.5</v>
      </c>
      <c r="AE2498">
        <v>0.01</v>
      </c>
      <c r="AF2498">
        <v>22</v>
      </c>
      <c r="AG2498">
        <v>1040</v>
      </c>
      <c r="AH2498">
        <v>12</v>
      </c>
      <c r="AI2498">
        <v>1</v>
      </c>
      <c r="AJ2498">
        <v>5</v>
      </c>
      <c r="AK2498">
        <v>123</v>
      </c>
      <c r="AL2498">
        <v>0.03</v>
      </c>
      <c r="AM2498">
        <v>5</v>
      </c>
      <c r="AN2498">
        <v>5</v>
      </c>
      <c r="AO2498">
        <v>33</v>
      </c>
      <c r="AP2498">
        <v>5</v>
      </c>
      <c r="AQ2498">
        <v>30</v>
      </c>
    </row>
    <row r="2499" spans="1:43" hidden="1" x14ac:dyDescent="0.25">
      <c r="A2499" t="s">
        <v>8828</v>
      </c>
      <c r="B2499" t="s">
        <v>8829</v>
      </c>
      <c r="C2499" s="1" t="str">
        <f t="shared" si="197"/>
        <v>21:0118</v>
      </c>
      <c r="D2499" s="1" t="str">
        <f t="shared" si="198"/>
        <v>21:0027</v>
      </c>
      <c r="E2499" t="s">
        <v>8830</v>
      </c>
      <c r="F2499" t="s">
        <v>8831</v>
      </c>
      <c r="H2499">
        <v>63.8027424</v>
      </c>
      <c r="I2499">
        <v>-96.7140615</v>
      </c>
      <c r="J2499" s="1" t="str">
        <f t="shared" si="199"/>
        <v>Till</v>
      </c>
      <c r="K2499" s="1" t="str">
        <f t="shared" si="200"/>
        <v>&lt;63 micron</v>
      </c>
      <c r="L2499">
        <v>0.1</v>
      </c>
      <c r="M2499">
        <v>0.99</v>
      </c>
      <c r="N2499">
        <v>1</v>
      </c>
      <c r="O2499">
        <v>460</v>
      </c>
      <c r="P2499">
        <v>0.25</v>
      </c>
      <c r="Q2499">
        <v>1</v>
      </c>
      <c r="R2499">
        <v>0.56999999999999995</v>
      </c>
      <c r="S2499">
        <v>0.25</v>
      </c>
      <c r="T2499">
        <v>4</v>
      </c>
      <c r="U2499">
        <v>39</v>
      </c>
      <c r="V2499">
        <v>11</v>
      </c>
      <c r="W2499">
        <v>2.04</v>
      </c>
      <c r="X2499">
        <v>5</v>
      </c>
      <c r="Y2499">
        <v>0.5</v>
      </c>
      <c r="Z2499">
        <v>0.22</v>
      </c>
      <c r="AA2499">
        <v>40</v>
      </c>
      <c r="AB2499">
        <v>0.68</v>
      </c>
      <c r="AC2499">
        <v>200</v>
      </c>
      <c r="AD2499">
        <v>0.5</v>
      </c>
      <c r="AE2499">
        <v>0.01</v>
      </c>
      <c r="AF2499">
        <v>17</v>
      </c>
      <c r="AG2499">
        <v>1160</v>
      </c>
      <c r="AH2499">
        <v>10</v>
      </c>
      <c r="AI2499">
        <v>2</v>
      </c>
      <c r="AJ2499">
        <v>3</v>
      </c>
      <c r="AK2499">
        <v>112</v>
      </c>
      <c r="AL2499">
        <v>0.04</v>
      </c>
      <c r="AM2499">
        <v>5</v>
      </c>
      <c r="AN2499">
        <v>5</v>
      </c>
      <c r="AO2499">
        <v>31</v>
      </c>
      <c r="AP2499">
        <v>5</v>
      </c>
      <c r="AQ2499">
        <v>22</v>
      </c>
    </row>
    <row r="2500" spans="1:43" hidden="1" x14ac:dyDescent="0.25">
      <c r="A2500" t="s">
        <v>8832</v>
      </c>
      <c r="B2500" t="s">
        <v>8833</v>
      </c>
      <c r="C2500" s="1" t="str">
        <f t="shared" si="197"/>
        <v>21:0118</v>
      </c>
      <c r="D2500" s="1" t="str">
        <f t="shared" si="198"/>
        <v>21:0027</v>
      </c>
      <c r="E2500" t="s">
        <v>8834</v>
      </c>
      <c r="F2500" t="s">
        <v>8835</v>
      </c>
      <c r="H2500">
        <v>63.603137500000003</v>
      </c>
      <c r="I2500">
        <v>-96.712480200000002</v>
      </c>
      <c r="J2500" s="1" t="str">
        <f t="shared" si="199"/>
        <v>Till</v>
      </c>
      <c r="K2500" s="1" t="str">
        <f t="shared" si="200"/>
        <v>&lt;63 micron</v>
      </c>
      <c r="L2500">
        <v>0.2</v>
      </c>
      <c r="M2500">
        <v>1.42</v>
      </c>
      <c r="N2500">
        <v>4</v>
      </c>
      <c r="O2500">
        <v>280</v>
      </c>
      <c r="P2500">
        <v>0.25</v>
      </c>
      <c r="Q2500">
        <v>1</v>
      </c>
      <c r="R2500">
        <v>0.56000000000000005</v>
      </c>
      <c r="S2500">
        <v>0.25</v>
      </c>
      <c r="T2500">
        <v>8</v>
      </c>
      <c r="U2500">
        <v>52</v>
      </c>
      <c r="V2500">
        <v>22</v>
      </c>
      <c r="W2500">
        <v>2.08</v>
      </c>
      <c r="X2500">
        <v>5</v>
      </c>
      <c r="Y2500">
        <v>0.5</v>
      </c>
      <c r="Z2500">
        <v>0.35</v>
      </c>
      <c r="AA2500">
        <v>40</v>
      </c>
      <c r="AB2500">
        <v>0.84</v>
      </c>
      <c r="AC2500">
        <v>235</v>
      </c>
      <c r="AD2500">
        <v>0.5</v>
      </c>
      <c r="AE2500">
        <v>0.01</v>
      </c>
      <c r="AF2500">
        <v>23</v>
      </c>
      <c r="AG2500">
        <v>1020</v>
      </c>
      <c r="AH2500">
        <v>14</v>
      </c>
      <c r="AI2500">
        <v>1</v>
      </c>
      <c r="AJ2500">
        <v>4</v>
      </c>
      <c r="AK2500">
        <v>81</v>
      </c>
      <c r="AL2500">
        <v>7.0000000000000007E-2</v>
      </c>
      <c r="AM2500">
        <v>5</v>
      </c>
      <c r="AN2500">
        <v>5</v>
      </c>
      <c r="AO2500">
        <v>35</v>
      </c>
      <c r="AP2500">
        <v>5</v>
      </c>
      <c r="AQ2500">
        <v>38</v>
      </c>
    </row>
    <row r="2501" spans="1:43" hidden="1" x14ac:dyDescent="0.25">
      <c r="A2501" t="s">
        <v>8836</v>
      </c>
      <c r="B2501" t="s">
        <v>8837</v>
      </c>
      <c r="C2501" s="1" t="str">
        <f t="shared" si="197"/>
        <v>21:0118</v>
      </c>
      <c r="D2501" s="1" t="str">
        <f t="shared" si="198"/>
        <v>21:0027</v>
      </c>
      <c r="E2501" t="s">
        <v>8838</v>
      </c>
      <c r="F2501" t="s">
        <v>8839</v>
      </c>
      <c r="H2501">
        <v>63.593808500000002</v>
      </c>
      <c r="I2501">
        <v>-96.6928451</v>
      </c>
      <c r="J2501" s="1" t="str">
        <f t="shared" si="199"/>
        <v>Till</v>
      </c>
      <c r="K2501" s="1" t="str">
        <f t="shared" si="200"/>
        <v>&lt;63 micron</v>
      </c>
      <c r="L2501">
        <v>0.2</v>
      </c>
      <c r="M2501">
        <v>1.38</v>
      </c>
      <c r="N2501">
        <v>1</v>
      </c>
      <c r="O2501">
        <v>250</v>
      </c>
      <c r="P2501">
        <v>0.25</v>
      </c>
      <c r="Q2501">
        <v>1</v>
      </c>
      <c r="R2501">
        <v>0.6</v>
      </c>
      <c r="S2501">
        <v>0.25</v>
      </c>
      <c r="T2501">
        <v>9</v>
      </c>
      <c r="U2501">
        <v>53</v>
      </c>
      <c r="V2501">
        <v>21</v>
      </c>
      <c r="W2501">
        <v>2.09</v>
      </c>
      <c r="X2501">
        <v>5</v>
      </c>
      <c r="Y2501">
        <v>0.5</v>
      </c>
      <c r="Z2501">
        <v>0.36</v>
      </c>
      <c r="AA2501">
        <v>40</v>
      </c>
      <c r="AB2501">
        <v>0.86</v>
      </c>
      <c r="AC2501">
        <v>230</v>
      </c>
      <c r="AD2501">
        <v>0.5</v>
      </c>
      <c r="AE2501">
        <v>0.01</v>
      </c>
      <c r="AF2501">
        <v>24</v>
      </c>
      <c r="AG2501">
        <v>1050</v>
      </c>
      <c r="AH2501">
        <v>16</v>
      </c>
      <c r="AI2501">
        <v>1</v>
      </c>
      <c r="AJ2501">
        <v>4</v>
      </c>
      <c r="AK2501">
        <v>82</v>
      </c>
      <c r="AL2501">
        <v>7.0000000000000007E-2</v>
      </c>
      <c r="AM2501">
        <v>5</v>
      </c>
      <c r="AN2501">
        <v>5</v>
      </c>
      <c r="AO2501">
        <v>36</v>
      </c>
      <c r="AP2501">
        <v>5</v>
      </c>
      <c r="AQ2501">
        <v>38</v>
      </c>
    </row>
    <row r="2502" spans="1:43" hidden="1" x14ac:dyDescent="0.25">
      <c r="A2502" t="s">
        <v>8840</v>
      </c>
      <c r="B2502" t="s">
        <v>8841</v>
      </c>
      <c r="C2502" s="1" t="str">
        <f t="shared" si="197"/>
        <v>21:0118</v>
      </c>
      <c r="D2502" s="1" t="str">
        <f t="shared" si="198"/>
        <v>21:0027</v>
      </c>
      <c r="E2502" t="s">
        <v>8842</v>
      </c>
      <c r="F2502" t="s">
        <v>8843</v>
      </c>
      <c r="H2502">
        <v>63.574621399999998</v>
      </c>
      <c r="I2502">
        <v>-96.714789499999995</v>
      </c>
      <c r="J2502" s="1" t="str">
        <f t="shared" si="199"/>
        <v>Till</v>
      </c>
      <c r="K2502" s="1" t="str">
        <f t="shared" si="200"/>
        <v>&lt;63 micron</v>
      </c>
      <c r="L2502">
        <v>0.1</v>
      </c>
      <c r="M2502">
        <v>0.57999999999999996</v>
      </c>
      <c r="N2502">
        <v>2</v>
      </c>
      <c r="O2502">
        <v>80</v>
      </c>
      <c r="P2502">
        <v>0.25</v>
      </c>
      <c r="Q2502">
        <v>1</v>
      </c>
      <c r="R2502">
        <v>0.48</v>
      </c>
      <c r="S2502">
        <v>0.25</v>
      </c>
      <c r="T2502">
        <v>6</v>
      </c>
      <c r="U2502">
        <v>33</v>
      </c>
      <c r="V2502">
        <v>8</v>
      </c>
      <c r="W2502">
        <v>1.55</v>
      </c>
      <c r="X2502">
        <v>5</v>
      </c>
      <c r="Y2502">
        <v>0.5</v>
      </c>
      <c r="Z2502">
        <v>0.11</v>
      </c>
      <c r="AA2502">
        <v>30</v>
      </c>
      <c r="AB2502">
        <v>0.4</v>
      </c>
      <c r="AC2502">
        <v>150</v>
      </c>
      <c r="AD2502">
        <v>0.5</v>
      </c>
      <c r="AE2502">
        <v>0.01</v>
      </c>
      <c r="AF2502">
        <v>13</v>
      </c>
      <c r="AG2502">
        <v>1160</v>
      </c>
      <c r="AH2502">
        <v>4</v>
      </c>
      <c r="AI2502">
        <v>1</v>
      </c>
      <c r="AJ2502">
        <v>2</v>
      </c>
      <c r="AK2502">
        <v>72</v>
      </c>
      <c r="AL2502">
        <v>0.06</v>
      </c>
      <c r="AM2502">
        <v>5</v>
      </c>
      <c r="AN2502">
        <v>5</v>
      </c>
      <c r="AO2502">
        <v>27</v>
      </c>
      <c r="AP2502">
        <v>5</v>
      </c>
      <c r="AQ2502">
        <v>18</v>
      </c>
    </row>
    <row r="2503" spans="1:43" hidden="1" x14ac:dyDescent="0.25">
      <c r="A2503" t="s">
        <v>8844</v>
      </c>
      <c r="B2503" t="s">
        <v>8845</v>
      </c>
      <c r="C2503" s="1" t="str">
        <f t="shared" si="197"/>
        <v>21:0118</v>
      </c>
      <c r="D2503" s="1" t="str">
        <f t="shared" si="198"/>
        <v>21:0027</v>
      </c>
      <c r="E2503" t="s">
        <v>8846</v>
      </c>
      <c r="F2503" t="s">
        <v>8847</v>
      </c>
      <c r="H2503">
        <v>63.902410400000001</v>
      </c>
      <c r="I2503">
        <v>-95.745980900000006</v>
      </c>
      <c r="J2503" s="1" t="str">
        <f t="shared" si="199"/>
        <v>Till</v>
      </c>
      <c r="K2503" s="1" t="str">
        <f t="shared" si="200"/>
        <v>&lt;63 micron</v>
      </c>
      <c r="L2503">
        <v>0.1</v>
      </c>
      <c r="M2503">
        <v>0.48</v>
      </c>
      <c r="N2503">
        <v>4</v>
      </c>
      <c r="O2503">
        <v>230</v>
      </c>
      <c r="P2503">
        <v>0.25</v>
      </c>
      <c r="Q2503">
        <v>1</v>
      </c>
      <c r="R2503">
        <v>0.39</v>
      </c>
      <c r="S2503">
        <v>0.25</v>
      </c>
      <c r="T2503">
        <v>2</v>
      </c>
      <c r="U2503">
        <v>15</v>
      </c>
      <c r="V2503">
        <v>5</v>
      </c>
      <c r="W2503">
        <v>1.23</v>
      </c>
      <c r="X2503">
        <v>5</v>
      </c>
      <c r="Y2503">
        <v>0.5</v>
      </c>
      <c r="Z2503">
        <v>0.09</v>
      </c>
      <c r="AA2503">
        <v>30</v>
      </c>
      <c r="AB2503">
        <v>0.24</v>
      </c>
      <c r="AC2503">
        <v>125</v>
      </c>
      <c r="AD2503">
        <v>0.5</v>
      </c>
      <c r="AE2503">
        <v>5.0000000000000001E-3</v>
      </c>
      <c r="AF2503">
        <v>5</v>
      </c>
      <c r="AG2503">
        <v>820</v>
      </c>
      <c r="AH2503">
        <v>10</v>
      </c>
      <c r="AI2503">
        <v>1</v>
      </c>
      <c r="AJ2503">
        <v>1</v>
      </c>
      <c r="AK2503">
        <v>134</v>
      </c>
      <c r="AL2503">
        <v>0.03</v>
      </c>
      <c r="AM2503">
        <v>5</v>
      </c>
      <c r="AN2503">
        <v>5</v>
      </c>
      <c r="AO2503">
        <v>18</v>
      </c>
      <c r="AP2503">
        <v>5</v>
      </c>
      <c r="AQ2503">
        <v>12</v>
      </c>
    </row>
    <row r="2504" spans="1:43" hidden="1" x14ac:dyDescent="0.25">
      <c r="A2504" t="s">
        <v>8848</v>
      </c>
      <c r="B2504" t="s">
        <v>8849</v>
      </c>
      <c r="C2504" s="1" t="str">
        <f t="shared" si="197"/>
        <v>21:0118</v>
      </c>
      <c r="D2504" s="1" t="str">
        <f t="shared" si="198"/>
        <v>21:0027</v>
      </c>
      <c r="E2504" t="s">
        <v>8850</v>
      </c>
      <c r="F2504" t="s">
        <v>8851</v>
      </c>
      <c r="H2504">
        <v>63.9160076</v>
      </c>
      <c r="I2504">
        <v>-95.746413799999999</v>
      </c>
      <c r="J2504" s="1" t="str">
        <f t="shared" si="199"/>
        <v>Till</v>
      </c>
      <c r="K2504" s="1" t="str">
        <f t="shared" si="200"/>
        <v>&lt;63 micron</v>
      </c>
      <c r="L2504">
        <v>0.2</v>
      </c>
      <c r="M2504">
        <v>1.3</v>
      </c>
      <c r="N2504">
        <v>2</v>
      </c>
      <c r="O2504">
        <v>350</v>
      </c>
      <c r="P2504">
        <v>0.25</v>
      </c>
      <c r="Q2504">
        <v>1</v>
      </c>
      <c r="R2504">
        <v>0.35</v>
      </c>
      <c r="S2504">
        <v>0.25</v>
      </c>
      <c r="T2504">
        <v>6</v>
      </c>
      <c r="U2504">
        <v>25</v>
      </c>
      <c r="V2504">
        <v>11</v>
      </c>
      <c r="W2504">
        <v>1.85</v>
      </c>
      <c r="X2504">
        <v>5</v>
      </c>
      <c r="Y2504">
        <v>0.5</v>
      </c>
      <c r="Z2504">
        <v>0.32</v>
      </c>
      <c r="AA2504">
        <v>50</v>
      </c>
      <c r="AB2504">
        <v>0.51</v>
      </c>
      <c r="AC2504">
        <v>175</v>
      </c>
      <c r="AD2504">
        <v>1</v>
      </c>
      <c r="AE2504">
        <v>0.01</v>
      </c>
      <c r="AF2504">
        <v>11</v>
      </c>
      <c r="AG2504">
        <v>760</v>
      </c>
      <c r="AH2504">
        <v>10</v>
      </c>
      <c r="AI2504">
        <v>1</v>
      </c>
      <c r="AJ2504">
        <v>3</v>
      </c>
      <c r="AK2504">
        <v>152</v>
      </c>
      <c r="AL2504">
        <v>0.04</v>
      </c>
      <c r="AM2504">
        <v>5</v>
      </c>
      <c r="AN2504">
        <v>5</v>
      </c>
      <c r="AO2504">
        <v>27</v>
      </c>
      <c r="AP2504">
        <v>5</v>
      </c>
      <c r="AQ2504">
        <v>30</v>
      </c>
    </row>
    <row r="2505" spans="1:43" hidden="1" x14ac:dyDescent="0.25">
      <c r="A2505" t="s">
        <v>8852</v>
      </c>
      <c r="B2505" t="s">
        <v>8853</v>
      </c>
      <c r="C2505" s="1" t="str">
        <f t="shared" si="197"/>
        <v>21:0118</v>
      </c>
      <c r="D2505" s="1" t="str">
        <f t="shared" si="198"/>
        <v>21:0027</v>
      </c>
      <c r="E2505" t="s">
        <v>8854</v>
      </c>
      <c r="F2505" t="s">
        <v>8855</v>
      </c>
      <c r="H2505">
        <v>63.618497499999997</v>
      </c>
      <c r="I2505">
        <v>-96.680934100000002</v>
      </c>
      <c r="J2505" s="1" t="str">
        <f t="shared" si="199"/>
        <v>Till</v>
      </c>
      <c r="K2505" s="1" t="str">
        <f t="shared" si="200"/>
        <v>&lt;63 micron</v>
      </c>
      <c r="L2505">
        <v>0.1</v>
      </c>
      <c r="M2505">
        <v>0.47</v>
      </c>
      <c r="N2505">
        <v>2</v>
      </c>
      <c r="O2505">
        <v>60</v>
      </c>
      <c r="P2505">
        <v>0.25</v>
      </c>
      <c r="Q2505">
        <v>1</v>
      </c>
      <c r="R2505">
        <v>0.64</v>
      </c>
      <c r="S2505">
        <v>0.25</v>
      </c>
      <c r="T2505">
        <v>3</v>
      </c>
      <c r="U2505">
        <v>28</v>
      </c>
      <c r="V2505">
        <v>7</v>
      </c>
      <c r="W2505">
        <v>1.82</v>
      </c>
      <c r="X2505">
        <v>5</v>
      </c>
      <c r="Y2505">
        <v>0.5</v>
      </c>
      <c r="Z2505">
        <v>7.0000000000000007E-2</v>
      </c>
      <c r="AA2505">
        <v>40</v>
      </c>
      <c r="AB2505">
        <v>0.28999999999999998</v>
      </c>
      <c r="AC2505">
        <v>145</v>
      </c>
      <c r="AD2505">
        <v>0.5</v>
      </c>
      <c r="AE2505">
        <v>0.01</v>
      </c>
      <c r="AF2505">
        <v>10</v>
      </c>
      <c r="AG2505">
        <v>1440</v>
      </c>
      <c r="AH2505">
        <v>8</v>
      </c>
      <c r="AI2505">
        <v>1</v>
      </c>
      <c r="AJ2505">
        <v>2</v>
      </c>
      <c r="AK2505">
        <v>94</v>
      </c>
      <c r="AL2505">
        <v>7.0000000000000007E-2</v>
      </c>
      <c r="AM2505">
        <v>5</v>
      </c>
      <c r="AN2505">
        <v>5</v>
      </c>
      <c r="AO2505">
        <v>33</v>
      </c>
      <c r="AP2505">
        <v>5</v>
      </c>
      <c r="AQ2505">
        <v>16</v>
      </c>
    </row>
    <row r="2506" spans="1:43" hidden="1" x14ac:dyDescent="0.25">
      <c r="A2506" t="s">
        <v>8856</v>
      </c>
      <c r="B2506" t="s">
        <v>8857</v>
      </c>
      <c r="C2506" s="1" t="str">
        <f t="shared" si="197"/>
        <v>21:0118</v>
      </c>
      <c r="D2506" s="1" t="str">
        <f t="shared" si="198"/>
        <v>21:0027</v>
      </c>
      <c r="E2506" t="s">
        <v>8858</v>
      </c>
      <c r="F2506" t="s">
        <v>8859</v>
      </c>
      <c r="H2506">
        <v>63.633337599999997</v>
      </c>
      <c r="I2506">
        <v>-96.685255699999999</v>
      </c>
      <c r="J2506" s="1" t="str">
        <f t="shared" si="199"/>
        <v>Till</v>
      </c>
      <c r="K2506" s="1" t="str">
        <f t="shared" si="200"/>
        <v>&lt;63 micron</v>
      </c>
      <c r="L2506">
        <v>0.1</v>
      </c>
      <c r="M2506">
        <v>1.1399999999999999</v>
      </c>
      <c r="N2506">
        <v>1</v>
      </c>
      <c r="O2506">
        <v>190</v>
      </c>
      <c r="P2506">
        <v>0.25</v>
      </c>
      <c r="Q2506">
        <v>1</v>
      </c>
      <c r="R2506">
        <v>0.49</v>
      </c>
      <c r="S2506">
        <v>0.25</v>
      </c>
      <c r="T2506">
        <v>7</v>
      </c>
      <c r="U2506">
        <v>46</v>
      </c>
      <c r="V2506">
        <v>15</v>
      </c>
      <c r="W2506">
        <v>2.09</v>
      </c>
      <c r="X2506">
        <v>5</v>
      </c>
      <c r="Y2506">
        <v>0.5</v>
      </c>
      <c r="Z2506">
        <v>0.23</v>
      </c>
      <c r="AA2506">
        <v>40</v>
      </c>
      <c r="AB2506">
        <v>0.69</v>
      </c>
      <c r="AC2506">
        <v>220</v>
      </c>
      <c r="AD2506">
        <v>0.5</v>
      </c>
      <c r="AE2506">
        <v>0.01</v>
      </c>
      <c r="AF2506">
        <v>19</v>
      </c>
      <c r="AG2506">
        <v>980</v>
      </c>
      <c r="AH2506">
        <v>12</v>
      </c>
      <c r="AI2506">
        <v>1</v>
      </c>
      <c r="AJ2506">
        <v>4</v>
      </c>
      <c r="AK2506">
        <v>81</v>
      </c>
      <c r="AL2506">
        <v>0.09</v>
      </c>
      <c r="AM2506">
        <v>5</v>
      </c>
      <c r="AN2506">
        <v>5</v>
      </c>
      <c r="AO2506">
        <v>39</v>
      </c>
      <c r="AP2506">
        <v>5</v>
      </c>
      <c r="AQ2506">
        <v>30</v>
      </c>
    </row>
    <row r="2507" spans="1:43" hidden="1" x14ac:dyDescent="0.25">
      <c r="A2507" t="s">
        <v>8860</v>
      </c>
      <c r="B2507" t="s">
        <v>8861</v>
      </c>
      <c r="C2507" s="1" t="str">
        <f t="shared" si="197"/>
        <v>21:0118</v>
      </c>
      <c r="D2507" s="1" t="str">
        <f t="shared" si="198"/>
        <v>21:0027</v>
      </c>
      <c r="E2507" t="s">
        <v>8862</v>
      </c>
      <c r="F2507" t="s">
        <v>8863</v>
      </c>
      <c r="H2507">
        <v>63.645348300000002</v>
      </c>
      <c r="I2507">
        <v>-96.6850649</v>
      </c>
      <c r="J2507" s="1" t="str">
        <f t="shared" si="199"/>
        <v>Till</v>
      </c>
      <c r="K2507" s="1" t="str">
        <f t="shared" si="200"/>
        <v>&lt;63 micron</v>
      </c>
      <c r="L2507">
        <v>0.1</v>
      </c>
      <c r="M2507">
        <v>1.97</v>
      </c>
      <c r="N2507">
        <v>1</v>
      </c>
      <c r="O2507">
        <v>370</v>
      </c>
      <c r="P2507">
        <v>0.25</v>
      </c>
      <c r="Q2507">
        <v>1</v>
      </c>
      <c r="R2507">
        <v>0.52</v>
      </c>
      <c r="S2507">
        <v>0.5</v>
      </c>
      <c r="T2507">
        <v>11</v>
      </c>
      <c r="U2507">
        <v>60</v>
      </c>
      <c r="V2507">
        <v>23</v>
      </c>
      <c r="W2507">
        <v>2.4300000000000002</v>
      </c>
      <c r="X2507">
        <v>5</v>
      </c>
      <c r="Y2507">
        <v>0.5</v>
      </c>
      <c r="Z2507">
        <v>0.49</v>
      </c>
      <c r="AA2507">
        <v>50</v>
      </c>
      <c r="AB2507">
        <v>1.03</v>
      </c>
      <c r="AC2507">
        <v>340</v>
      </c>
      <c r="AD2507">
        <v>0.5</v>
      </c>
      <c r="AE2507">
        <v>0.01</v>
      </c>
      <c r="AF2507">
        <v>27</v>
      </c>
      <c r="AG2507">
        <v>1010</v>
      </c>
      <c r="AH2507">
        <v>16</v>
      </c>
      <c r="AI2507">
        <v>1</v>
      </c>
      <c r="AJ2507">
        <v>6</v>
      </c>
      <c r="AK2507">
        <v>101</v>
      </c>
      <c r="AL2507">
        <v>0.06</v>
      </c>
      <c r="AM2507">
        <v>5</v>
      </c>
      <c r="AN2507">
        <v>5</v>
      </c>
      <c r="AO2507">
        <v>41</v>
      </c>
      <c r="AP2507">
        <v>5</v>
      </c>
      <c r="AQ2507">
        <v>44</v>
      </c>
    </row>
    <row r="2508" spans="1:43" hidden="1" x14ac:dyDescent="0.25">
      <c r="A2508" t="s">
        <v>8864</v>
      </c>
      <c r="B2508" t="s">
        <v>8865</v>
      </c>
      <c r="C2508" s="1" t="str">
        <f t="shared" ref="C2508:C2571" si="201">HYPERLINK("http://geochem.nrcan.gc.ca/cdogs/content/bdl/bdl210118_e.htm", "21:0118")</f>
        <v>21:0118</v>
      </c>
      <c r="D2508" s="1" t="str">
        <f t="shared" ref="D2508:D2571" si="202">HYPERLINK("http://geochem.nrcan.gc.ca/cdogs/content/svy/svy210027_e.htm", "21:0027")</f>
        <v>21:0027</v>
      </c>
      <c r="E2508" t="s">
        <v>8866</v>
      </c>
      <c r="F2508" t="s">
        <v>8867</v>
      </c>
      <c r="H2508">
        <v>63.6631955</v>
      </c>
      <c r="I2508">
        <v>-96.682093699999996</v>
      </c>
      <c r="J2508" s="1" t="str">
        <f t="shared" ref="J2508:J2571" si="203">HYPERLINK("http://geochem.nrcan.gc.ca/cdogs/content/kwd/kwd020044_e.htm", "Till")</f>
        <v>Till</v>
      </c>
      <c r="K2508" s="1" t="str">
        <f t="shared" ref="K2508:K2571" si="204">HYPERLINK("http://geochem.nrcan.gc.ca/cdogs/content/kwd/kwd080004_e.htm", "&lt;63 micron")</f>
        <v>&lt;63 micron</v>
      </c>
      <c r="L2508">
        <v>0.2</v>
      </c>
      <c r="M2508">
        <v>1.55</v>
      </c>
      <c r="N2508">
        <v>4</v>
      </c>
      <c r="O2508">
        <v>230</v>
      </c>
      <c r="P2508">
        <v>0.25</v>
      </c>
      <c r="Q2508">
        <v>1</v>
      </c>
      <c r="R2508">
        <v>0.53</v>
      </c>
      <c r="S2508">
        <v>0.25</v>
      </c>
      <c r="T2508">
        <v>7</v>
      </c>
      <c r="U2508">
        <v>52</v>
      </c>
      <c r="V2508">
        <v>20</v>
      </c>
      <c r="W2508">
        <v>2.2400000000000002</v>
      </c>
      <c r="X2508">
        <v>5</v>
      </c>
      <c r="Y2508">
        <v>0.5</v>
      </c>
      <c r="Z2508">
        <v>0.4</v>
      </c>
      <c r="AA2508">
        <v>40</v>
      </c>
      <c r="AB2508">
        <v>0.82</v>
      </c>
      <c r="AC2508">
        <v>255</v>
      </c>
      <c r="AD2508">
        <v>0.5</v>
      </c>
      <c r="AE2508">
        <v>0.01</v>
      </c>
      <c r="AF2508">
        <v>21</v>
      </c>
      <c r="AG2508">
        <v>1110</v>
      </c>
      <c r="AH2508">
        <v>18</v>
      </c>
      <c r="AI2508">
        <v>1</v>
      </c>
      <c r="AJ2508">
        <v>5</v>
      </c>
      <c r="AK2508">
        <v>95</v>
      </c>
      <c r="AL2508">
        <v>7.0000000000000007E-2</v>
      </c>
      <c r="AM2508">
        <v>5</v>
      </c>
      <c r="AN2508">
        <v>5</v>
      </c>
      <c r="AO2508">
        <v>38</v>
      </c>
      <c r="AP2508">
        <v>5</v>
      </c>
      <c r="AQ2508">
        <v>38</v>
      </c>
    </row>
    <row r="2509" spans="1:43" hidden="1" x14ac:dyDescent="0.25">
      <c r="A2509" t="s">
        <v>8868</v>
      </c>
      <c r="B2509" t="s">
        <v>8869</v>
      </c>
      <c r="C2509" s="1" t="str">
        <f t="shared" si="201"/>
        <v>21:0118</v>
      </c>
      <c r="D2509" s="1" t="str">
        <f t="shared" si="202"/>
        <v>21:0027</v>
      </c>
      <c r="E2509" t="s">
        <v>8870</v>
      </c>
      <c r="F2509" t="s">
        <v>8871</v>
      </c>
      <c r="H2509">
        <v>63.672169799999999</v>
      </c>
      <c r="I2509">
        <v>-96.6845955</v>
      </c>
      <c r="J2509" s="1" t="str">
        <f t="shared" si="203"/>
        <v>Till</v>
      </c>
      <c r="K2509" s="1" t="str">
        <f t="shared" si="204"/>
        <v>&lt;63 micron</v>
      </c>
      <c r="L2509">
        <v>0.2</v>
      </c>
      <c r="M2509">
        <v>1.37</v>
      </c>
      <c r="N2509">
        <v>4</v>
      </c>
      <c r="O2509">
        <v>320</v>
      </c>
      <c r="P2509">
        <v>0.25</v>
      </c>
      <c r="Q2509">
        <v>1</v>
      </c>
      <c r="R2509">
        <v>0.65</v>
      </c>
      <c r="S2509">
        <v>0.25</v>
      </c>
      <c r="T2509">
        <v>8</v>
      </c>
      <c r="U2509">
        <v>57</v>
      </c>
      <c r="V2509">
        <v>14</v>
      </c>
      <c r="W2509">
        <v>1.86</v>
      </c>
      <c r="X2509">
        <v>5</v>
      </c>
      <c r="Y2509">
        <v>0.5</v>
      </c>
      <c r="Z2509">
        <v>0.34</v>
      </c>
      <c r="AA2509">
        <v>30</v>
      </c>
      <c r="AB2509">
        <v>0.87</v>
      </c>
      <c r="AC2509">
        <v>265</v>
      </c>
      <c r="AD2509">
        <v>0.5</v>
      </c>
      <c r="AE2509">
        <v>0.01</v>
      </c>
      <c r="AF2509">
        <v>23</v>
      </c>
      <c r="AG2509">
        <v>940</v>
      </c>
      <c r="AH2509">
        <v>12</v>
      </c>
      <c r="AI2509">
        <v>1</v>
      </c>
      <c r="AJ2509">
        <v>4</v>
      </c>
      <c r="AK2509">
        <v>113</v>
      </c>
      <c r="AL2509">
        <v>0.02</v>
      </c>
      <c r="AM2509">
        <v>5</v>
      </c>
      <c r="AN2509">
        <v>5</v>
      </c>
      <c r="AO2509">
        <v>31</v>
      </c>
      <c r="AP2509">
        <v>5</v>
      </c>
      <c r="AQ2509">
        <v>26</v>
      </c>
    </row>
    <row r="2510" spans="1:43" hidden="1" x14ac:dyDescent="0.25">
      <c r="A2510" t="s">
        <v>8872</v>
      </c>
      <c r="B2510" t="s">
        <v>8873</v>
      </c>
      <c r="C2510" s="1" t="str">
        <f t="shared" si="201"/>
        <v>21:0118</v>
      </c>
      <c r="D2510" s="1" t="str">
        <f t="shared" si="202"/>
        <v>21:0027</v>
      </c>
      <c r="E2510" t="s">
        <v>8874</v>
      </c>
      <c r="F2510" t="s">
        <v>8875</v>
      </c>
      <c r="H2510">
        <v>63.689019299999998</v>
      </c>
      <c r="I2510">
        <v>-96.686031600000007</v>
      </c>
      <c r="J2510" s="1" t="str">
        <f t="shared" si="203"/>
        <v>Till</v>
      </c>
      <c r="K2510" s="1" t="str">
        <f t="shared" si="204"/>
        <v>&lt;63 micron</v>
      </c>
      <c r="L2510">
        <v>0.1</v>
      </c>
      <c r="M2510">
        <v>1.36</v>
      </c>
      <c r="N2510">
        <v>14</v>
      </c>
      <c r="O2510">
        <v>380</v>
      </c>
      <c r="P2510">
        <v>0.25</v>
      </c>
      <c r="Q2510">
        <v>1</v>
      </c>
      <c r="R2510">
        <v>0.78</v>
      </c>
      <c r="S2510">
        <v>0.25</v>
      </c>
      <c r="T2510">
        <v>7</v>
      </c>
      <c r="U2510">
        <v>45</v>
      </c>
      <c r="V2510">
        <v>15</v>
      </c>
      <c r="W2510">
        <v>2.02</v>
      </c>
      <c r="X2510">
        <v>5</v>
      </c>
      <c r="Y2510">
        <v>1</v>
      </c>
      <c r="Z2510">
        <v>0.32</v>
      </c>
      <c r="AA2510">
        <v>40</v>
      </c>
      <c r="AB2510">
        <v>0.89</v>
      </c>
      <c r="AC2510">
        <v>240</v>
      </c>
      <c r="AD2510">
        <v>0.5</v>
      </c>
      <c r="AE2510">
        <v>0.01</v>
      </c>
      <c r="AF2510">
        <v>20</v>
      </c>
      <c r="AG2510">
        <v>990</v>
      </c>
      <c r="AH2510">
        <v>14</v>
      </c>
      <c r="AI2510">
        <v>1</v>
      </c>
      <c r="AJ2510">
        <v>4</v>
      </c>
      <c r="AK2510">
        <v>102</v>
      </c>
      <c r="AL2510">
        <v>0.03</v>
      </c>
      <c r="AM2510">
        <v>5</v>
      </c>
      <c r="AN2510">
        <v>5</v>
      </c>
      <c r="AO2510">
        <v>30</v>
      </c>
      <c r="AP2510">
        <v>5</v>
      </c>
      <c r="AQ2510">
        <v>32</v>
      </c>
    </row>
    <row r="2511" spans="1:43" hidden="1" x14ac:dyDescent="0.25">
      <c r="A2511" t="s">
        <v>8876</v>
      </c>
      <c r="B2511" t="s">
        <v>8877</v>
      </c>
      <c r="C2511" s="1" t="str">
        <f t="shared" si="201"/>
        <v>21:0118</v>
      </c>
      <c r="D2511" s="1" t="str">
        <f t="shared" si="202"/>
        <v>21:0027</v>
      </c>
      <c r="E2511" t="s">
        <v>8878</v>
      </c>
      <c r="F2511" t="s">
        <v>8879</v>
      </c>
      <c r="H2511">
        <v>63.7033141</v>
      </c>
      <c r="I2511">
        <v>-96.682152000000002</v>
      </c>
      <c r="J2511" s="1" t="str">
        <f t="shared" si="203"/>
        <v>Till</v>
      </c>
      <c r="K2511" s="1" t="str">
        <f t="shared" si="204"/>
        <v>&lt;63 micron</v>
      </c>
      <c r="L2511">
        <v>0.2</v>
      </c>
      <c r="M2511">
        <v>1.37</v>
      </c>
      <c r="N2511">
        <v>1</v>
      </c>
      <c r="O2511">
        <v>250</v>
      </c>
      <c r="P2511">
        <v>0.25</v>
      </c>
      <c r="Q2511">
        <v>1</v>
      </c>
      <c r="R2511">
        <v>0.4</v>
      </c>
      <c r="S2511">
        <v>0.5</v>
      </c>
      <c r="T2511">
        <v>9</v>
      </c>
      <c r="U2511">
        <v>50</v>
      </c>
      <c r="V2511">
        <v>14</v>
      </c>
      <c r="W2511">
        <v>2.15</v>
      </c>
      <c r="X2511">
        <v>5</v>
      </c>
      <c r="Y2511">
        <v>0.5</v>
      </c>
      <c r="Z2511">
        <v>0.28999999999999998</v>
      </c>
      <c r="AA2511">
        <v>40</v>
      </c>
      <c r="AB2511">
        <v>0.89</v>
      </c>
      <c r="AC2511">
        <v>485</v>
      </c>
      <c r="AD2511">
        <v>0.5</v>
      </c>
      <c r="AE2511">
        <v>0.01</v>
      </c>
      <c r="AF2511">
        <v>22</v>
      </c>
      <c r="AG2511">
        <v>930</v>
      </c>
      <c r="AH2511">
        <v>12</v>
      </c>
      <c r="AI2511">
        <v>1</v>
      </c>
      <c r="AJ2511">
        <v>5</v>
      </c>
      <c r="AK2511">
        <v>80</v>
      </c>
      <c r="AL2511">
        <v>0.02</v>
      </c>
      <c r="AM2511">
        <v>5</v>
      </c>
      <c r="AN2511">
        <v>5</v>
      </c>
      <c r="AO2511">
        <v>32</v>
      </c>
      <c r="AP2511">
        <v>5</v>
      </c>
      <c r="AQ2511">
        <v>30</v>
      </c>
    </row>
    <row r="2512" spans="1:43" hidden="1" x14ac:dyDescent="0.25">
      <c r="A2512" t="s">
        <v>8880</v>
      </c>
      <c r="B2512" t="s">
        <v>8881</v>
      </c>
      <c r="C2512" s="1" t="str">
        <f t="shared" si="201"/>
        <v>21:0118</v>
      </c>
      <c r="D2512" s="1" t="str">
        <f t="shared" si="202"/>
        <v>21:0027</v>
      </c>
      <c r="E2512" t="s">
        <v>8882</v>
      </c>
      <c r="F2512" t="s">
        <v>8883</v>
      </c>
      <c r="H2512">
        <v>63.716529999999999</v>
      </c>
      <c r="I2512">
        <v>-96.686558099999999</v>
      </c>
      <c r="J2512" s="1" t="str">
        <f t="shared" si="203"/>
        <v>Till</v>
      </c>
      <c r="K2512" s="1" t="str">
        <f t="shared" si="204"/>
        <v>&lt;63 micron</v>
      </c>
      <c r="L2512">
        <v>0.2</v>
      </c>
      <c r="M2512">
        <v>1.35</v>
      </c>
      <c r="N2512">
        <v>2</v>
      </c>
      <c r="O2512">
        <v>280</v>
      </c>
      <c r="P2512">
        <v>0.25</v>
      </c>
      <c r="Q2512">
        <v>1</v>
      </c>
      <c r="R2512">
        <v>0.57999999999999996</v>
      </c>
      <c r="S2512">
        <v>0.25</v>
      </c>
      <c r="T2512">
        <v>8</v>
      </c>
      <c r="U2512">
        <v>56</v>
      </c>
      <c r="V2512">
        <v>18</v>
      </c>
      <c r="W2512">
        <v>2.13</v>
      </c>
      <c r="X2512">
        <v>5</v>
      </c>
      <c r="Y2512">
        <v>0.5</v>
      </c>
      <c r="Z2512">
        <v>0.28000000000000003</v>
      </c>
      <c r="AA2512">
        <v>40</v>
      </c>
      <c r="AB2512">
        <v>0.99</v>
      </c>
      <c r="AC2512">
        <v>380</v>
      </c>
      <c r="AD2512">
        <v>0.5</v>
      </c>
      <c r="AE2512">
        <v>0.01</v>
      </c>
      <c r="AF2512">
        <v>25</v>
      </c>
      <c r="AG2512">
        <v>1050</v>
      </c>
      <c r="AH2512">
        <v>14</v>
      </c>
      <c r="AI2512">
        <v>1</v>
      </c>
      <c r="AJ2512">
        <v>4</v>
      </c>
      <c r="AK2512">
        <v>84</v>
      </c>
      <c r="AL2512">
        <v>0.03</v>
      </c>
      <c r="AM2512">
        <v>5</v>
      </c>
      <c r="AN2512">
        <v>5</v>
      </c>
      <c r="AO2512">
        <v>34</v>
      </c>
      <c r="AP2512">
        <v>5</v>
      </c>
      <c r="AQ2512">
        <v>34</v>
      </c>
    </row>
    <row r="2513" spans="1:43" hidden="1" x14ac:dyDescent="0.25">
      <c r="A2513" t="s">
        <v>8884</v>
      </c>
      <c r="B2513" t="s">
        <v>8885</v>
      </c>
      <c r="C2513" s="1" t="str">
        <f t="shared" si="201"/>
        <v>21:0118</v>
      </c>
      <c r="D2513" s="1" t="str">
        <f t="shared" si="202"/>
        <v>21:0027</v>
      </c>
      <c r="E2513" t="s">
        <v>8886</v>
      </c>
      <c r="F2513" t="s">
        <v>8887</v>
      </c>
      <c r="H2513">
        <v>63.733187100000002</v>
      </c>
      <c r="I2513">
        <v>-96.684406199999998</v>
      </c>
      <c r="J2513" s="1" t="str">
        <f t="shared" si="203"/>
        <v>Till</v>
      </c>
      <c r="K2513" s="1" t="str">
        <f t="shared" si="204"/>
        <v>&lt;63 micron</v>
      </c>
      <c r="L2513">
        <v>0.2</v>
      </c>
      <c r="M2513">
        <v>0.74</v>
      </c>
      <c r="N2513">
        <v>4</v>
      </c>
      <c r="O2513">
        <v>320</v>
      </c>
      <c r="P2513">
        <v>0.25</v>
      </c>
      <c r="Q2513">
        <v>1</v>
      </c>
      <c r="R2513">
        <v>0.31</v>
      </c>
      <c r="S2513">
        <v>0.25</v>
      </c>
      <c r="T2513">
        <v>4</v>
      </c>
      <c r="U2513">
        <v>22</v>
      </c>
      <c r="V2513">
        <v>7</v>
      </c>
      <c r="W2513">
        <v>1.61</v>
      </c>
      <c r="X2513">
        <v>5</v>
      </c>
      <c r="Y2513">
        <v>1</v>
      </c>
      <c r="Z2513">
        <v>0.17</v>
      </c>
      <c r="AA2513">
        <v>40</v>
      </c>
      <c r="AB2513">
        <v>0.33</v>
      </c>
      <c r="AC2513">
        <v>195</v>
      </c>
      <c r="AD2513">
        <v>0.5</v>
      </c>
      <c r="AE2513">
        <v>5.0000000000000001E-3</v>
      </c>
      <c r="AF2513">
        <v>12</v>
      </c>
      <c r="AG2513">
        <v>970</v>
      </c>
      <c r="AH2513">
        <v>10</v>
      </c>
      <c r="AI2513">
        <v>1</v>
      </c>
      <c r="AJ2513">
        <v>2</v>
      </c>
      <c r="AK2513">
        <v>81</v>
      </c>
      <c r="AL2513">
        <v>0.02</v>
      </c>
      <c r="AM2513">
        <v>5</v>
      </c>
      <c r="AN2513">
        <v>5</v>
      </c>
      <c r="AO2513">
        <v>21</v>
      </c>
      <c r="AP2513">
        <v>5</v>
      </c>
      <c r="AQ2513">
        <v>16</v>
      </c>
    </row>
    <row r="2514" spans="1:43" hidden="1" x14ac:dyDescent="0.25">
      <c r="A2514" t="s">
        <v>8888</v>
      </c>
      <c r="B2514" t="s">
        <v>8889</v>
      </c>
      <c r="C2514" s="1" t="str">
        <f t="shared" si="201"/>
        <v>21:0118</v>
      </c>
      <c r="D2514" s="1" t="str">
        <f t="shared" si="202"/>
        <v>21:0027</v>
      </c>
      <c r="E2514" t="s">
        <v>8890</v>
      </c>
      <c r="F2514" t="s">
        <v>8891</v>
      </c>
      <c r="H2514">
        <v>63.758429300000003</v>
      </c>
      <c r="I2514">
        <v>-96.686820400000002</v>
      </c>
      <c r="J2514" s="1" t="str">
        <f t="shared" si="203"/>
        <v>Till</v>
      </c>
      <c r="K2514" s="1" t="str">
        <f t="shared" si="204"/>
        <v>&lt;63 micron</v>
      </c>
      <c r="L2514">
        <v>0.2</v>
      </c>
      <c r="M2514">
        <v>1.07</v>
      </c>
      <c r="N2514">
        <v>1</v>
      </c>
      <c r="O2514">
        <v>390</v>
      </c>
      <c r="P2514">
        <v>0.25</v>
      </c>
      <c r="Q2514">
        <v>1</v>
      </c>
      <c r="R2514">
        <v>0.94</v>
      </c>
      <c r="S2514">
        <v>0.5</v>
      </c>
      <c r="T2514">
        <v>9</v>
      </c>
      <c r="U2514">
        <v>56</v>
      </c>
      <c r="V2514">
        <v>18</v>
      </c>
      <c r="W2514">
        <v>2.04</v>
      </c>
      <c r="X2514">
        <v>5</v>
      </c>
      <c r="Y2514">
        <v>0.5</v>
      </c>
      <c r="Z2514">
        <v>0.28000000000000003</v>
      </c>
      <c r="AA2514">
        <v>40</v>
      </c>
      <c r="AB2514">
        <v>0.94</v>
      </c>
      <c r="AC2514">
        <v>295</v>
      </c>
      <c r="AD2514">
        <v>0.5</v>
      </c>
      <c r="AE2514">
        <v>0.01</v>
      </c>
      <c r="AF2514">
        <v>24</v>
      </c>
      <c r="AG2514">
        <v>1180</v>
      </c>
      <c r="AH2514">
        <v>16</v>
      </c>
      <c r="AI2514">
        <v>1</v>
      </c>
      <c r="AJ2514">
        <v>4</v>
      </c>
      <c r="AK2514">
        <v>95</v>
      </c>
      <c r="AL2514">
        <v>0.06</v>
      </c>
      <c r="AM2514">
        <v>5</v>
      </c>
      <c r="AN2514">
        <v>5</v>
      </c>
      <c r="AO2514">
        <v>37</v>
      </c>
      <c r="AP2514">
        <v>5</v>
      </c>
      <c r="AQ2514">
        <v>34</v>
      </c>
    </row>
    <row r="2515" spans="1:43" hidden="1" x14ac:dyDescent="0.25">
      <c r="A2515" t="s">
        <v>8892</v>
      </c>
      <c r="B2515" t="s">
        <v>8893</v>
      </c>
      <c r="C2515" s="1" t="str">
        <f t="shared" si="201"/>
        <v>21:0118</v>
      </c>
      <c r="D2515" s="1" t="str">
        <f t="shared" si="202"/>
        <v>21:0027</v>
      </c>
      <c r="E2515" t="s">
        <v>8894</v>
      </c>
      <c r="F2515" t="s">
        <v>8895</v>
      </c>
      <c r="H2515">
        <v>63.7735342</v>
      </c>
      <c r="I2515">
        <v>-96.684183399999995</v>
      </c>
      <c r="J2515" s="1" t="str">
        <f t="shared" si="203"/>
        <v>Till</v>
      </c>
      <c r="K2515" s="1" t="str">
        <f t="shared" si="204"/>
        <v>&lt;63 micron</v>
      </c>
      <c r="L2515">
        <v>0.1</v>
      </c>
      <c r="M2515">
        <v>0.75</v>
      </c>
      <c r="N2515">
        <v>6</v>
      </c>
      <c r="O2515">
        <v>280</v>
      </c>
      <c r="P2515">
        <v>0.25</v>
      </c>
      <c r="Q2515">
        <v>1</v>
      </c>
      <c r="R2515">
        <v>0.43</v>
      </c>
      <c r="S2515">
        <v>0.25</v>
      </c>
      <c r="T2515">
        <v>6</v>
      </c>
      <c r="U2515">
        <v>37</v>
      </c>
      <c r="V2515">
        <v>12</v>
      </c>
      <c r="W2515">
        <v>1.85</v>
      </c>
      <c r="X2515">
        <v>5</v>
      </c>
      <c r="Y2515">
        <v>0.5</v>
      </c>
      <c r="Z2515">
        <v>0.15</v>
      </c>
      <c r="AA2515">
        <v>40</v>
      </c>
      <c r="AB2515">
        <v>0.53</v>
      </c>
      <c r="AC2515">
        <v>170</v>
      </c>
      <c r="AD2515">
        <v>0.5</v>
      </c>
      <c r="AE2515">
        <v>0.01</v>
      </c>
      <c r="AF2515">
        <v>15</v>
      </c>
      <c r="AG2515">
        <v>1230</v>
      </c>
      <c r="AH2515">
        <v>10</v>
      </c>
      <c r="AI2515">
        <v>1</v>
      </c>
      <c r="AJ2515">
        <v>4</v>
      </c>
      <c r="AK2515">
        <v>91</v>
      </c>
      <c r="AL2515">
        <v>0.04</v>
      </c>
      <c r="AM2515">
        <v>5</v>
      </c>
      <c r="AN2515">
        <v>5</v>
      </c>
      <c r="AO2515">
        <v>29</v>
      </c>
      <c r="AP2515">
        <v>5</v>
      </c>
      <c r="AQ2515">
        <v>22</v>
      </c>
    </row>
    <row r="2516" spans="1:43" hidden="1" x14ac:dyDescent="0.25">
      <c r="A2516" t="s">
        <v>8896</v>
      </c>
      <c r="B2516" t="s">
        <v>8897</v>
      </c>
      <c r="C2516" s="1" t="str">
        <f t="shared" si="201"/>
        <v>21:0118</v>
      </c>
      <c r="D2516" s="1" t="str">
        <f t="shared" si="202"/>
        <v>21:0027</v>
      </c>
      <c r="E2516" t="s">
        <v>8898</v>
      </c>
      <c r="F2516" t="s">
        <v>8899</v>
      </c>
      <c r="H2516">
        <v>63.790280299999999</v>
      </c>
      <c r="I2516">
        <v>-96.679195500000006</v>
      </c>
      <c r="J2516" s="1" t="str">
        <f t="shared" si="203"/>
        <v>Till</v>
      </c>
      <c r="K2516" s="1" t="str">
        <f t="shared" si="204"/>
        <v>&lt;63 micron</v>
      </c>
      <c r="L2516">
        <v>0.2</v>
      </c>
      <c r="M2516">
        <v>1.06</v>
      </c>
      <c r="N2516">
        <v>12</v>
      </c>
      <c r="O2516">
        <v>440</v>
      </c>
      <c r="P2516">
        <v>0.25</v>
      </c>
      <c r="Q2516">
        <v>1</v>
      </c>
      <c r="R2516">
        <v>0.46</v>
      </c>
      <c r="S2516">
        <v>0.25</v>
      </c>
      <c r="T2516">
        <v>7</v>
      </c>
      <c r="U2516">
        <v>47</v>
      </c>
      <c r="V2516">
        <v>13</v>
      </c>
      <c r="W2516">
        <v>2</v>
      </c>
      <c r="X2516">
        <v>5</v>
      </c>
      <c r="Y2516">
        <v>1</v>
      </c>
      <c r="Z2516">
        <v>0.25</v>
      </c>
      <c r="AA2516">
        <v>40</v>
      </c>
      <c r="AB2516">
        <v>0.7</v>
      </c>
      <c r="AC2516">
        <v>215</v>
      </c>
      <c r="AD2516">
        <v>0.5</v>
      </c>
      <c r="AE2516">
        <v>0.01</v>
      </c>
      <c r="AF2516">
        <v>19</v>
      </c>
      <c r="AG2516">
        <v>1130</v>
      </c>
      <c r="AH2516">
        <v>14</v>
      </c>
      <c r="AI2516">
        <v>1</v>
      </c>
      <c r="AJ2516">
        <v>4</v>
      </c>
      <c r="AK2516">
        <v>101</v>
      </c>
      <c r="AL2516">
        <v>0.04</v>
      </c>
      <c r="AM2516">
        <v>5</v>
      </c>
      <c r="AN2516">
        <v>5</v>
      </c>
      <c r="AO2516">
        <v>32</v>
      </c>
      <c r="AP2516">
        <v>5</v>
      </c>
      <c r="AQ2516">
        <v>24</v>
      </c>
    </row>
    <row r="2517" spans="1:43" hidden="1" x14ac:dyDescent="0.25">
      <c r="A2517" t="s">
        <v>8900</v>
      </c>
      <c r="B2517" t="s">
        <v>8901</v>
      </c>
      <c r="C2517" s="1" t="str">
        <f t="shared" si="201"/>
        <v>21:0118</v>
      </c>
      <c r="D2517" s="1" t="str">
        <f t="shared" si="202"/>
        <v>21:0027</v>
      </c>
      <c r="E2517" t="s">
        <v>8902</v>
      </c>
      <c r="F2517" t="s">
        <v>8903</v>
      </c>
      <c r="H2517">
        <v>63.598593200000003</v>
      </c>
      <c r="I2517">
        <v>-96.6755177</v>
      </c>
      <c r="J2517" s="1" t="str">
        <f t="shared" si="203"/>
        <v>Till</v>
      </c>
      <c r="K2517" s="1" t="str">
        <f t="shared" si="204"/>
        <v>&lt;63 micron</v>
      </c>
      <c r="L2517">
        <v>0.2</v>
      </c>
      <c r="M2517">
        <v>0.74</v>
      </c>
      <c r="N2517">
        <v>1</v>
      </c>
      <c r="O2517">
        <v>170</v>
      </c>
      <c r="P2517">
        <v>0.25</v>
      </c>
      <c r="Q2517">
        <v>1</v>
      </c>
      <c r="R2517">
        <v>0.49</v>
      </c>
      <c r="S2517">
        <v>0.25</v>
      </c>
      <c r="T2517">
        <v>5</v>
      </c>
      <c r="U2517">
        <v>30</v>
      </c>
      <c r="V2517">
        <v>11</v>
      </c>
      <c r="W2517">
        <v>1.56</v>
      </c>
      <c r="X2517">
        <v>5</v>
      </c>
      <c r="Y2517">
        <v>0.5</v>
      </c>
      <c r="Z2517">
        <v>0.16</v>
      </c>
      <c r="AA2517">
        <v>30</v>
      </c>
      <c r="AB2517">
        <v>0.45</v>
      </c>
      <c r="AC2517">
        <v>150</v>
      </c>
      <c r="AD2517">
        <v>0.5</v>
      </c>
      <c r="AE2517">
        <v>0.01</v>
      </c>
      <c r="AF2517">
        <v>13</v>
      </c>
      <c r="AG2517">
        <v>1070</v>
      </c>
      <c r="AH2517">
        <v>6</v>
      </c>
      <c r="AI2517">
        <v>1</v>
      </c>
      <c r="AJ2517">
        <v>2</v>
      </c>
      <c r="AK2517">
        <v>71</v>
      </c>
      <c r="AL2517">
        <v>0.05</v>
      </c>
      <c r="AM2517">
        <v>5</v>
      </c>
      <c r="AN2517">
        <v>5</v>
      </c>
      <c r="AO2517">
        <v>25</v>
      </c>
      <c r="AP2517">
        <v>5</v>
      </c>
      <c r="AQ2517">
        <v>20</v>
      </c>
    </row>
    <row r="2518" spans="1:43" hidden="1" x14ac:dyDescent="0.25">
      <c r="A2518" t="s">
        <v>8904</v>
      </c>
      <c r="B2518" t="s">
        <v>8905</v>
      </c>
      <c r="C2518" s="1" t="str">
        <f t="shared" si="201"/>
        <v>21:0118</v>
      </c>
      <c r="D2518" s="1" t="str">
        <f t="shared" si="202"/>
        <v>21:0027</v>
      </c>
      <c r="E2518" t="s">
        <v>8906</v>
      </c>
      <c r="F2518" t="s">
        <v>8907</v>
      </c>
      <c r="H2518">
        <v>63.574805699999999</v>
      </c>
      <c r="I2518">
        <v>-96.684832799999995</v>
      </c>
      <c r="J2518" s="1" t="str">
        <f t="shared" si="203"/>
        <v>Till</v>
      </c>
      <c r="K2518" s="1" t="str">
        <f t="shared" si="204"/>
        <v>&lt;63 micron</v>
      </c>
      <c r="L2518">
        <v>0.2</v>
      </c>
      <c r="M2518">
        <v>2.08</v>
      </c>
      <c r="N2518">
        <v>1</v>
      </c>
      <c r="O2518">
        <v>360</v>
      </c>
      <c r="P2518">
        <v>0.25</v>
      </c>
      <c r="Q2518">
        <v>1</v>
      </c>
      <c r="R2518">
        <v>0.57999999999999996</v>
      </c>
      <c r="S2518">
        <v>0.25</v>
      </c>
      <c r="T2518">
        <v>9</v>
      </c>
      <c r="U2518">
        <v>70</v>
      </c>
      <c r="V2518">
        <v>32</v>
      </c>
      <c r="W2518">
        <v>2.5299999999999998</v>
      </c>
      <c r="X2518">
        <v>5</v>
      </c>
      <c r="Y2518">
        <v>0.5</v>
      </c>
      <c r="Z2518">
        <v>0.57999999999999996</v>
      </c>
      <c r="AA2518">
        <v>50</v>
      </c>
      <c r="AB2518">
        <v>1.1499999999999999</v>
      </c>
      <c r="AC2518">
        <v>275</v>
      </c>
      <c r="AD2518">
        <v>0.5</v>
      </c>
      <c r="AE2518">
        <v>0.02</v>
      </c>
      <c r="AF2518">
        <v>31</v>
      </c>
      <c r="AG2518">
        <v>940</v>
      </c>
      <c r="AH2518">
        <v>20</v>
      </c>
      <c r="AI2518">
        <v>1</v>
      </c>
      <c r="AJ2518">
        <v>6</v>
      </c>
      <c r="AK2518">
        <v>90</v>
      </c>
      <c r="AL2518">
        <v>0.08</v>
      </c>
      <c r="AM2518">
        <v>5</v>
      </c>
      <c r="AN2518">
        <v>5</v>
      </c>
      <c r="AO2518">
        <v>44</v>
      </c>
      <c r="AP2518">
        <v>5</v>
      </c>
      <c r="AQ2518">
        <v>50</v>
      </c>
    </row>
    <row r="2519" spans="1:43" hidden="1" x14ac:dyDescent="0.25">
      <c r="A2519" t="s">
        <v>8908</v>
      </c>
      <c r="B2519" t="s">
        <v>8909</v>
      </c>
      <c r="C2519" s="1" t="str">
        <f t="shared" si="201"/>
        <v>21:0118</v>
      </c>
      <c r="D2519" s="1" t="str">
        <f t="shared" si="202"/>
        <v>21:0027</v>
      </c>
      <c r="E2519" t="s">
        <v>8910</v>
      </c>
      <c r="F2519" t="s">
        <v>8911</v>
      </c>
      <c r="H2519">
        <v>63.9010319</v>
      </c>
      <c r="I2519">
        <v>-95.719587399999995</v>
      </c>
      <c r="J2519" s="1" t="str">
        <f t="shared" si="203"/>
        <v>Till</v>
      </c>
      <c r="K2519" s="1" t="str">
        <f t="shared" si="204"/>
        <v>&lt;63 micron</v>
      </c>
      <c r="L2519">
        <v>0.2</v>
      </c>
      <c r="M2519">
        <v>1.22</v>
      </c>
      <c r="N2519">
        <v>4</v>
      </c>
      <c r="O2519">
        <v>320</v>
      </c>
      <c r="P2519">
        <v>0.25</v>
      </c>
      <c r="Q2519">
        <v>1</v>
      </c>
      <c r="R2519">
        <v>0.36</v>
      </c>
      <c r="S2519">
        <v>0.25</v>
      </c>
      <c r="T2519">
        <v>8</v>
      </c>
      <c r="U2519">
        <v>30</v>
      </c>
      <c r="V2519">
        <v>11</v>
      </c>
      <c r="W2519">
        <v>2.09</v>
      </c>
      <c r="X2519">
        <v>5</v>
      </c>
      <c r="Y2519">
        <v>2</v>
      </c>
      <c r="Z2519">
        <v>0.3</v>
      </c>
      <c r="AA2519">
        <v>40</v>
      </c>
      <c r="AB2519">
        <v>0.56999999999999995</v>
      </c>
      <c r="AC2519">
        <v>320</v>
      </c>
      <c r="AD2519">
        <v>1</v>
      </c>
      <c r="AE2519">
        <v>0.01</v>
      </c>
      <c r="AF2519">
        <v>15</v>
      </c>
      <c r="AG2519">
        <v>750</v>
      </c>
      <c r="AH2519">
        <v>18</v>
      </c>
      <c r="AI2519">
        <v>1</v>
      </c>
      <c r="AJ2519">
        <v>3</v>
      </c>
      <c r="AK2519">
        <v>112</v>
      </c>
      <c r="AL2519">
        <v>0.04</v>
      </c>
      <c r="AM2519">
        <v>5</v>
      </c>
      <c r="AN2519">
        <v>5</v>
      </c>
      <c r="AO2519">
        <v>42</v>
      </c>
      <c r="AP2519">
        <v>5</v>
      </c>
      <c r="AQ2519">
        <v>36</v>
      </c>
    </row>
    <row r="2520" spans="1:43" hidden="1" x14ac:dyDescent="0.25">
      <c r="A2520" t="s">
        <v>8912</v>
      </c>
      <c r="B2520" t="s">
        <v>8913</v>
      </c>
      <c r="C2520" s="1" t="str">
        <f t="shared" si="201"/>
        <v>21:0118</v>
      </c>
      <c r="D2520" s="1" t="str">
        <f t="shared" si="202"/>
        <v>21:0027</v>
      </c>
      <c r="E2520" t="s">
        <v>8914</v>
      </c>
      <c r="F2520" t="s">
        <v>8915</v>
      </c>
      <c r="H2520">
        <v>63.617643000000001</v>
      </c>
      <c r="I2520">
        <v>-96.650451200000006</v>
      </c>
      <c r="J2520" s="1" t="str">
        <f t="shared" si="203"/>
        <v>Till</v>
      </c>
      <c r="K2520" s="1" t="str">
        <f t="shared" si="204"/>
        <v>&lt;63 micron</v>
      </c>
      <c r="L2520">
        <v>0.1</v>
      </c>
      <c r="M2520">
        <v>0.73</v>
      </c>
      <c r="N2520">
        <v>1</v>
      </c>
      <c r="O2520">
        <v>120</v>
      </c>
      <c r="P2520">
        <v>0.25</v>
      </c>
      <c r="Q2520">
        <v>1</v>
      </c>
      <c r="R2520">
        <v>0.56000000000000005</v>
      </c>
      <c r="S2520">
        <v>0.25</v>
      </c>
      <c r="T2520">
        <v>6</v>
      </c>
      <c r="U2520">
        <v>34</v>
      </c>
      <c r="V2520">
        <v>11</v>
      </c>
      <c r="W2520">
        <v>1.71</v>
      </c>
      <c r="X2520">
        <v>5</v>
      </c>
      <c r="Y2520">
        <v>0.5</v>
      </c>
      <c r="Z2520">
        <v>0.18</v>
      </c>
      <c r="AA2520">
        <v>40</v>
      </c>
      <c r="AB2520">
        <v>0.46</v>
      </c>
      <c r="AC2520">
        <v>170</v>
      </c>
      <c r="AD2520">
        <v>0.5</v>
      </c>
      <c r="AE2520">
        <v>0.01</v>
      </c>
      <c r="AF2520">
        <v>13</v>
      </c>
      <c r="AG2520">
        <v>1340</v>
      </c>
      <c r="AH2520">
        <v>10</v>
      </c>
      <c r="AI2520">
        <v>1</v>
      </c>
      <c r="AJ2520">
        <v>3</v>
      </c>
      <c r="AK2520">
        <v>77</v>
      </c>
      <c r="AL2520">
        <v>0.08</v>
      </c>
      <c r="AM2520">
        <v>5</v>
      </c>
      <c r="AN2520">
        <v>5</v>
      </c>
      <c r="AO2520">
        <v>32</v>
      </c>
      <c r="AP2520">
        <v>5</v>
      </c>
      <c r="AQ2520">
        <v>22</v>
      </c>
    </row>
    <row r="2521" spans="1:43" hidden="1" x14ac:dyDescent="0.25">
      <c r="A2521" t="s">
        <v>8916</v>
      </c>
      <c r="B2521" t="s">
        <v>8917</v>
      </c>
      <c r="C2521" s="1" t="str">
        <f t="shared" si="201"/>
        <v>21:0118</v>
      </c>
      <c r="D2521" s="1" t="str">
        <f t="shared" si="202"/>
        <v>21:0027</v>
      </c>
      <c r="E2521" t="s">
        <v>8918</v>
      </c>
      <c r="F2521" t="s">
        <v>8919</v>
      </c>
      <c r="H2521">
        <v>63.6331822</v>
      </c>
      <c r="I2521">
        <v>-96.644744900000006</v>
      </c>
      <c r="J2521" s="1" t="str">
        <f t="shared" si="203"/>
        <v>Till</v>
      </c>
      <c r="K2521" s="1" t="str">
        <f t="shared" si="204"/>
        <v>&lt;63 micron</v>
      </c>
      <c r="L2521">
        <v>0.2</v>
      </c>
      <c r="M2521">
        <v>2.11</v>
      </c>
      <c r="N2521">
        <v>6</v>
      </c>
      <c r="O2521">
        <v>420</v>
      </c>
      <c r="P2521">
        <v>0.25</v>
      </c>
      <c r="Q2521">
        <v>1</v>
      </c>
      <c r="R2521">
        <v>0.53</v>
      </c>
      <c r="S2521">
        <v>0.25</v>
      </c>
      <c r="T2521">
        <v>10</v>
      </c>
      <c r="U2521">
        <v>65</v>
      </c>
      <c r="V2521">
        <v>30</v>
      </c>
      <c r="W2521">
        <v>2.5299999999999998</v>
      </c>
      <c r="X2521">
        <v>5</v>
      </c>
      <c r="Y2521">
        <v>1</v>
      </c>
      <c r="Z2521">
        <v>0.49</v>
      </c>
      <c r="AA2521">
        <v>60</v>
      </c>
      <c r="AB2521">
        <v>1.1399999999999999</v>
      </c>
      <c r="AC2521">
        <v>290</v>
      </c>
      <c r="AD2521">
        <v>0.5</v>
      </c>
      <c r="AE2521">
        <v>0.02</v>
      </c>
      <c r="AF2521">
        <v>29</v>
      </c>
      <c r="AG2521">
        <v>910</v>
      </c>
      <c r="AH2521">
        <v>14</v>
      </c>
      <c r="AI2521">
        <v>1</v>
      </c>
      <c r="AJ2521">
        <v>6</v>
      </c>
      <c r="AK2521">
        <v>92</v>
      </c>
      <c r="AL2521">
        <v>0.06</v>
      </c>
      <c r="AM2521">
        <v>5</v>
      </c>
      <c r="AN2521">
        <v>5</v>
      </c>
      <c r="AO2521">
        <v>42</v>
      </c>
      <c r="AP2521">
        <v>5</v>
      </c>
      <c r="AQ2521">
        <v>48</v>
      </c>
    </row>
    <row r="2522" spans="1:43" hidden="1" x14ac:dyDescent="0.25">
      <c r="A2522" t="s">
        <v>8920</v>
      </c>
      <c r="B2522" t="s">
        <v>8921</v>
      </c>
      <c r="C2522" s="1" t="str">
        <f t="shared" si="201"/>
        <v>21:0118</v>
      </c>
      <c r="D2522" s="1" t="str">
        <f t="shared" si="202"/>
        <v>21:0027</v>
      </c>
      <c r="E2522" t="s">
        <v>8922</v>
      </c>
      <c r="F2522" t="s">
        <v>8923</v>
      </c>
      <c r="H2522">
        <v>63.659871799999998</v>
      </c>
      <c r="I2522">
        <v>-96.649362100000005</v>
      </c>
      <c r="J2522" s="1" t="str">
        <f t="shared" si="203"/>
        <v>Till</v>
      </c>
      <c r="K2522" s="1" t="str">
        <f t="shared" si="204"/>
        <v>&lt;63 micron</v>
      </c>
      <c r="L2522">
        <v>0.2</v>
      </c>
      <c r="M2522">
        <v>2.02</v>
      </c>
      <c r="N2522">
        <v>1</v>
      </c>
      <c r="O2522">
        <v>420</v>
      </c>
      <c r="P2522">
        <v>0.25</v>
      </c>
      <c r="Q2522">
        <v>1</v>
      </c>
      <c r="R2522">
        <v>0.52</v>
      </c>
      <c r="S2522">
        <v>0.5</v>
      </c>
      <c r="T2522">
        <v>10</v>
      </c>
      <c r="U2522">
        <v>62</v>
      </c>
      <c r="V2522">
        <v>26</v>
      </c>
      <c r="W2522">
        <v>2.4500000000000002</v>
      </c>
      <c r="X2522">
        <v>5</v>
      </c>
      <c r="Y2522">
        <v>0.5</v>
      </c>
      <c r="Z2522">
        <v>0.51</v>
      </c>
      <c r="AA2522">
        <v>50</v>
      </c>
      <c r="AB2522">
        <v>1.1499999999999999</v>
      </c>
      <c r="AC2522">
        <v>280</v>
      </c>
      <c r="AD2522">
        <v>0.5</v>
      </c>
      <c r="AE2522">
        <v>0.01</v>
      </c>
      <c r="AF2522">
        <v>28</v>
      </c>
      <c r="AG2522">
        <v>1000</v>
      </c>
      <c r="AH2522">
        <v>20</v>
      </c>
      <c r="AI2522">
        <v>1</v>
      </c>
      <c r="AJ2522">
        <v>6</v>
      </c>
      <c r="AK2522">
        <v>99</v>
      </c>
      <c r="AL2522">
        <v>0.06</v>
      </c>
      <c r="AM2522">
        <v>5</v>
      </c>
      <c r="AN2522">
        <v>5</v>
      </c>
      <c r="AO2522">
        <v>40</v>
      </c>
      <c r="AP2522">
        <v>5</v>
      </c>
      <c r="AQ2522">
        <v>44</v>
      </c>
    </row>
    <row r="2523" spans="1:43" hidden="1" x14ac:dyDescent="0.25">
      <c r="A2523" t="s">
        <v>8924</v>
      </c>
      <c r="B2523" t="s">
        <v>8925</v>
      </c>
      <c r="C2523" s="1" t="str">
        <f t="shared" si="201"/>
        <v>21:0118</v>
      </c>
      <c r="D2523" s="1" t="str">
        <f t="shared" si="202"/>
        <v>21:0027</v>
      </c>
      <c r="E2523" t="s">
        <v>8926</v>
      </c>
      <c r="F2523" t="s">
        <v>8927</v>
      </c>
      <c r="H2523">
        <v>63.672239699999999</v>
      </c>
      <c r="I2523">
        <v>-96.6468414</v>
      </c>
      <c r="J2523" s="1" t="str">
        <f t="shared" si="203"/>
        <v>Till</v>
      </c>
      <c r="K2523" s="1" t="str">
        <f t="shared" si="204"/>
        <v>&lt;63 micron</v>
      </c>
      <c r="L2523">
        <v>0.2</v>
      </c>
      <c r="M2523">
        <v>1.59</v>
      </c>
      <c r="N2523">
        <v>1</v>
      </c>
      <c r="O2523">
        <v>220</v>
      </c>
      <c r="P2523">
        <v>0.25</v>
      </c>
      <c r="Q2523">
        <v>1</v>
      </c>
      <c r="R2523">
        <v>0.42</v>
      </c>
      <c r="S2523">
        <v>0.25</v>
      </c>
      <c r="T2523">
        <v>9</v>
      </c>
      <c r="U2523">
        <v>59</v>
      </c>
      <c r="V2523">
        <v>22</v>
      </c>
      <c r="W2523">
        <v>2.2799999999999998</v>
      </c>
      <c r="X2523">
        <v>5</v>
      </c>
      <c r="Y2523">
        <v>0.5</v>
      </c>
      <c r="Z2523">
        <v>0.34</v>
      </c>
      <c r="AA2523">
        <v>40</v>
      </c>
      <c r="AB2523">
        <v>0.91</v>
      </c>
      <c r="AC2523">
        <v>315</v>
      </c>
      <c r="AD2523">
        <v>0.5</v>
      </c>
      <c r="AE2523">
        <v>0.01</v>
      </c>
      <c r="AF2523">
        <v>27</v>
      </c>
      <c r="AG2523">
        <v>1030</v>
      </c>
      <c r="AH2523">
        <v>16</v>
      </c>
      <c r="AI2523">
        <v>1</v>
      </c>
      <c r="AJ2523">
        <v>6</v>
      </c>
      <c r="AK2523">
        <v>80</v>
      </c>
      <c r="AL2523">
        <v>0.05</v>
      </c>
      <c r="AM2523">
        <v>5</v>
      </c>
      <c r="AN2523">
        <v>5</v>
      </c>
      <c r="AO2523">
        <v>39</v>
      </c>
      <c r="AP2523">
        <v>5</v>
      </c>
      <c r="AQ2523">
        <v>40</v>
      </c>
    </row>
    <row r="2524" spans="1:43" hidden="1" x14ac:dyDescent="0.25">
      <c r="A2524" t="s">
        <v>8928</v>
      </c>
      <c r="B2524" t="s">
        <v>8929</v>
      </c>
      <c r="C2524" s="1" t="str">
        <f t="shared" si="201"/>
        <v>21:0118</v>
      </c>
      <c r="D2524" s="1" t="str">
        <f t="shared" si="202"/>
        <v>21:0027</v>
      </c>
      <c r="E2524" t="s">
        <v>8930</v>
      </c>
      <c r="F2524" t="s">
        <v>8931</v>
      </c>
      <c r="H2524">
        <v>63.6879062</v>
      </c>
      <c r="I2524">
        <v>-96.651124800000005</v>
      </c>
      <c r="J2524" s="1" t="str">
        <f t="shared" si="203"/>
        <v>Till</v>
      </c>
      <c r="K2524" s="1" t="str">
        <f t="shared" si="204"/>
        <v>&lt;63 micron</v>
      </c>
      <c r="L2524">
        <v>0.2</v>
      </c>
      <c r="M2524">
        <v>0.56000000000000005</v>
      </c>
      <c r="N2524">
        <v>1</v>
      </c>
      <c r="O2524">
        <v>100</v>
      </c>
      <c r="P2524">
        <v>0.25</v>
      </c>
      <c r="Q2524">
        <v>1</v>
      </c>
      <c r="R2524">
        <v>0.47</v>
      </c>
      <c r="S2524">
        <v>0.25</v>
      </c>
      <c r="T2524">
        <v>4</v>
      </c>
      <c r="U2524">
        <v>33</v>
      </c>
      <c r="V2524">
        <v>8</v>
      </c>
      <c r="W2524">
        <v>1.71</v>
      </c>
      <c r="X2524">
        <v>5</v>
      </c>
      <c r="Y2524">
        <v>0.5</v>
      </c>
      <c r="Z2524">
        <v>0.09</v>
      </c>
      <c r="AA2524">
        <v>30</v>
      </c>
      <c r="AB2524">
        <v>0.41</v>
      </c>
      <c r="AC2524">
        <v>145</v>
      </c>
      <c r="AD2524">
        <v>0.5</v>
      </c>
      <c r="AE2524">
        <v>5.0000000000000001E-3</v>
      </c>
      <c r="AF2524">
        <v>11</v>
      </c>
      <c r="AG2524">
        <v>1220</v>
      </c>
      <c r="AH2524">
        <v>8</v>
      </c>
      <c r="AI2524">
        <v>1</v>
      </c>
      <c r="AJ2524">
        <v>2</v>
      </c>
      <c r="AK2524">
        <v>71</v>
      </c>
      <c r="AL2524">
        <v>0.06</v>
      </c>
      <c r="AM2524">
        <v>5</v>
      </c>
      <c r="AN2524">
        <v>5</v>
      </c>
      <c r="AO2524">
        <v>29</v>
      </c>
      <c r="AP2524">
        <v>5</v>
      </c>
      <c r="AQ2524">
        <v>20</v>
      </c>
    </row>
    <row r="2525" spans="1:43" hidden="1" x14ac:dyDescent="0.25">
      <c r="A2525" t="s">
        <v>8932</v>
      </c>
      <c r="B2525" t="s">
        <v>8933</v>
      </c>
      <c r="C2525" s="1" t="str">
        <f t="shared" si="201"/>
        <v>21:0118</v>
      </c>
      <c r="D2525" s="1" t="str">
        <f t="shared" si="202"/>
        <v>21:0027</v>
      </c>
      <c r="E2525" t="s">
        <v>8934</v>
      </c>
      <c r="F2525" t="s">
        <v>8935</v>
      </c>
      <c r="H2525">
        <v>63.699335400000002</v>
      </c>
      <c r="I2525">
        <v>-96.645563199999998</v>
      </c>
      <c r="J2525" s="1" t="str">
        <f t="shared" si="203"/>
        <v>Till</v>
      </c>
      <c r="K2525" s="1" t="str">
        <f t="shared" si="204"/>
        <v>&lt;63 micron</v>
      </c>
      <c r="L2525">
        <v>0.1</v>
      </c>
      <c r="M2525">
        <v>1.48</v>
      </c>
      <c r="N2525">
        <v>1</v>
      </c>
      <c r="O2525">
        <v>220</v>
      </c>
      <c r="P2525">
        <v>0.25</v>
      </c>
      <c r="Q2525">
        <v>1</v>
      </c>
      <c r="R2525">
        <v>0.51</v>
      </c>
      <c r="S2525">
        <v>0.5</v>
      </c>
      <c r="T2525">
        <v>10</v>
      </c>
      <c r="U2525">
        <v>51</v>
      </c>
      <c r="V2525">
        <v>22</v>
      </c>
      <c r="W2525">
        <v>2.4500000000000002</v>
      </c>
      <c r="X2525">
        <v>5</v>
      </c>
      <c r="Y2525">
        <v>0.5</v>
      </c>
      <c r="Z2525">
        <v>0.34</v>
      </c>
      <c r="AA2525">
        <v>40</v>
      </c>
      <c r="AB2525">
        <v>0.89</v>
      </c>
      <c r="AC2525">
        <v>355</v>
      </c>
      <c r="AD2525">
        <v>0.5</v>
      </c>
      <c r="AE2525">
        <v>0.01</v>
      </c>
      <c r="AF2525">
        <v>23</v>
      </c>
      <c r="AG2525">
        <v>1090</v>
      </c>
      <c r="AH2525">
        <v>16</v>
      </c>
      <c r="AI2525">
        <v>1</v>
      </c>
      <c r="AJ2525">
        <v>5</v>
      </c>
      <c r="AK2525">
        <v>89</v>
      </c>
      <c r="AL2525">
        <v>7.0000000000000007E-2</v>
      </c>
      <c r="AM2525">
        <v>5</v>
      </c>
      <c r="AN2525">
        <v>5</v>
      </c>
      <c r="AO2525">
        <v>39</v>
      </c>
      <c r="AP2525">
        <v>5</v>
      </c>
      <c r="AQ2525">
        <v>36</v>
      </c>
    </row>
    <row r="2526" spans="1:43" hidden="1" x14ac:dyDescent="0.25">
      <c r="A2526" t="s">
        <v>8936</v>
      </c>
      <c r="B2526" t="s">
        <v>8937</v>
      </c>
      <c r="C2526" s="1" t="str">
        <f t="shared" si="201"/>
        <v>21:0118</v>
      </c>
      <c r="D2526" s="1" t="str">
        <f t="shared" si="202"/>
        <v>21:0027</v>
      </c>
      <c r="E2526" t="s">
        <v>8938</v>
      </c>
      <c r="F2526" t="s">
        <v>8939</v>
      </c>
      <c r="H2526">
        <v>63.717968399999997</v>
      </c>
      <c r="I2526">
        <v>-96.648955299999997</v>
      </c>
      <c r="J2526" s="1" t="str">
        <f t="shared" si="203"/>
        <v>Till</v>
      </c>
      <c r="K2526" s="1" t="str">
        <f t="shared" si="204"/>
        <v>&lt;63 micron</v>
      </c>
      <c r="L2526">
        <v>0.1</v>
      </c>
      <c r="M2526">
        <v>1.59</v>
      </c>
      <c r="N2526">
        <v>1</v>
      </c>
      <c r="O2526">
        <v>300</v>
      </c>
      <c r="P2526">
        <v>0.25</v>
      </c>
      <c r="Q2526">
        <v>1</v>
      </c>
      <c r="R2526">
        <v>0.49</v>
      </c>
      <c r="S2526">
        <v>0.25</v>
      </c>
      <c r="T2526">
        <v>9</v>
      </c>
      <c r="U2526">
        <v>56</v>
      </c>
      <c r="V2526">
        <v>22</v>
      </c>
      <c r="W2526">
        <v>2.2200000000000002</v>
      </c>
      <c r="X2526">
        <v>5</v>
      </c>
      <c r="Y2526">
        <v>0.5</v>
      </c>
      <c r="Z2526">
        <v>0.37</v>
      </c>
      <c r="AA2526">
        <v>40</v>
      </c>
      <c r="AB2526">
        <v>0.96</v>
      </c>
      <c r="AC2526">
        <v>245</v>
      </c>
      <c r="AD2526">
        <v>0.5</v>
      </c>
      <c r="AE2526">
        <v>0.01</v>
      </c>
      <c r="AF2526">
        <v>25</v>
      </c>
      <c r="AG2526">
        <v>1040</v>
      </c>
      <c r="AH2526">
        <v>12</v>
      </c>
      <c r="AI2526">
        <v>2</v>
      </c>
      <c r="AJ2526">
        <v>5</v>
      </c>
      <c r="AK2526">
        <v>96</v>
      </c>
      <c r="AL2526">
        <v>0.05</v>
      </c>
      <c r="AM2526">
        <v>5</v>
      </c>
      <c r="AN2526">
        <v>5</v>
      </c>
      <c r="AO2526">
        <v>37</v>
      </c>
      <c r="AP2526">
        <v>5</v>
      </c>
      <c r="AQ2526">
        <v>36</v>
      </c>
    </row>
    <row r="2527" spans="1:43" hidden="1" x14ac:dyDescent="0.25">
      <c r="A2527" t="s">
        <v>8940</v>
      </c>
      <c r="B2527" t="s">
        <v>8941</v>
      </c>
      <c r="C2527" s="1" t="str">
        <f t="shared" si="201"/>
        <v>21:0118</v>
      </c>
      <c r="D2527" s="1" t="str">
        <f t="shared" si="202"/>
        <v>21:0027</v>
      </c>
      <c r="E2527" t="s">
        <v>8942</v>
      </c>
      <c r="F2527" t="s">
        <v>8943</v>
      </c>
      <c r="H2527">
        <v>63.746882900000003</v>
      </c>
      <c r="I2527">
        <v>-96.653505199999998</v>
      </c>
      <c r="J2527" s="1" t="str">
        <f t="shared" si="203"/>
        <v>Till</v>
      </c>
      <c r="K2527" s="1" t="str">
        <f t="shared" si="204"/>
        <v>&lt;63 micron</v>
      </c>
      <c r="L2527">
        <v>0.1</v>
      </c>
      <c r="M2527">
        <v>1.68</v>
      </c>
      <c r="N2527">
        <v>2</v>
      </c>
      <c r="O2527">
        <v>380</v>
      </c>
      <c r="P2527">
        <v>0.25</v>
      </c>
      <c r="Q2527">
        <v>1</v>
      </c>
      <c r="R2527">
        <v>0.65</v>
      </c>
      <c r="S2527">
        <v>0.5</v>
      </c>
      <c r="T2527">
        <v>13</v>
      </c>
      <c r="U2527">
        <v>115</v>
      </c>
      <c r="V2527">
        <v>26</v>
      </c>
      <c r="W2527">
        <v>2.14</v>
      </c>
      <c r="X2527">
        <v>5</v>
      </c>
      <c r="Y2527">
        <v>1</v>
      </c>
      <c r="Z2527">
        <v>0.23</v>
      </c>
      <c r="AA2527">
        <v>40</v>
      </c>
      <c r="AB2527">
        <v>2.21</v>
      </c>
      <c r="AC2527">
        <v>215</v>
      </c>
      <c r="AD2527">
        <v>0.5</v>
      </c>
      <c r="AE2527">
        <v>0.01</v>
      </c>
      <c r="AF2527">
        <v>48</v>
      </c>
      <c r="AG2527">
        <v>1460</v>
      </c>
      <c r="AH2527">
        <v>14</v>
      </c>
      <c r="AI2527">
        <v>1</v>
      </c>
      <c r="AJ2527">
        <v>8</v>
      </c>
      <c r="AK2527">
        <v>122</v>
      </c>
      <c r="AL2527">
        <v>7.0000000000000007E-2</v>
      </c>
      <c r="AM2527">
        <v>5</v>
      </c>
      <c r="AN2527">
        <v>5</v>
      </c>
      <c r="AO2527">
        <v>51</v>
      </c>
      <c r="AP2527">
        <v>5</v>
      </c>
      <c r="AQ2527">
        <v>58</v>
      </c>
    </row>
    <row r="2528" spans="1:43" hidden="1" x14ac:dyDescent="0.25">
      <c r="A2528" t="s">
        <v>8944</v>
      </c>
      <c r="B2528" t="s">
        <v>8945</v>
      </c>
      <c r="C2528" s="1" t="str">
        <f t="shared" si="201"/>
        <v>21:0118</v>
      </c>
      <c r="D2528" s="1" t="str">
        <f t="shared" si="202"/>
        <v>21:0027</v>
      </c>
      <c r="E2528" t="s">
        <v>8946</v>
      </c>
      <c r="F2528" t="s">
        <v>8947</v>
      </c>
      <c r="H2528">
        <v>63.7582381</v>
      </c>
      <c r="I2528">
        <v>-96.653860499999993</v>
      </c>
      <c r="J2528" s="1" t="str">
        <f t="shared" si="203"/>
        <v>Till</v>
      </c>
      <c r="K2528" s="1" t="str">
        <f t="shared" si="204"/>
        <v>&lt;63 micron</v>
      </c>
      <c r="L2528">
        <v>0.2</v>
      </c>
      <c r="M2528">
        <v>2.82</v>
      </c>
      <c r="N2528">
        <v>8</v>
      </c>
      <c r="O2528">
        <v>590</v>
      </c>
      <c r="P2528">
        <v>0.25</v>
      </c>
      <c r="Q2528">
        <v>1</v>
      </c>
      <c r="R2528">
        <v>0.98</v>
      </c>
      <c r="S2528">
        <v>0.5</v>
      </c>
      <c r="T2528">
        <v>19</v>
      </c>
      <c r="U2528">
        <v>140</v>
      </c>
      <c r="V2528">
        <v>34</v>
      </c>
      <c r="W2528">
        <v>3.71</v>
      </c>
      <c r="X2528">
        <v>5</v>
      </c>
      <c r="Y2528">
        <v>0.5</v>
      </c>
      <c r="Z2528">
        <v>0.49</v>
      </c>
      <c r="AA2528">
        <v>90</v>
      </c>
      <c r="AB2528">
        <v>2.3199999999999998</v>
      </c>
      <c r="AC2528">
        <v>720</v>
      </c>
      <c r="AD2528">
        <v>0.5</v>
      </c>
      <c r="AE2528">
        <v>0.01</v>
      </c>
      <c r="AF2528">
        <v>59</v>
      </c>
      <c r="AG2528">
        <v>1830</v>
      </c>
      <c r="AH2528">
        <v>30</v>
      </c>
      <c r="AI2528">
        <v>1</v>
      </c>
      <c r="AJ2528">
        <v>15</v>
      </c>
      <c r="AK2528">
        <v>122</v>
      </c>
      <c r="AL2528">
        <v>0.14000000000000001</v>
      </c>
      <c r="AM2528">
        <v>5</v>
      </c>
      <c r="AN2528">
        <v>5</v>
      </c>
      <c r="AO2528">
        <v>79</v>
      </c>
      <c r="AP2528">
        <v>5</v>
      </c>
      <c r="AQ2528">
        <v>78</v>
      </c>
    </row>
    <row r="2529" spans="1:43" hidden="1" x14ac:dyDescent="0.25">
      <c r="A2529" t="s">
        <v>8948</v>
      </c>
      <c r="B2529" t="s">
        <v>8949</v>
      </c>
      <c r="C2529" s="1" t="str">
        <f t="shared" si="201"/>
        <v>21:0118</v>
      </c>
      <c r="D2529" s="1" t="str">
        <f t="shared" si="202"/>
        <v>21:0027</v>
      </c>
      <c r="E2529" t="s">
        <v>8950</v>
      </c>
      <c r="F2529" t="s">
        <v>8951</v>
      </c>
      <c r="H2529">
        <v>63.780140600000003</v>
      </c>
      <c r="I2529">
        <v>-96.628781500000002</v>
      </c>
      <c r="J2529" s="1" t="str">
        <f t="shared" si="203"/>
        <v>Till</v>
      </c>
      <c r="K2529" s="1" t="str">
        <f t="shared" si="204"/>
        <v>&lt;63 micron</v>
      </c>
      <c r="M2529">
        <v>1.38</v>
      </c>
      <c r="N2529">
        <v>8</v>
      </c>
      <c r="O2529">
        <v>680</v>
      </c>
      <c r="P2529">
        <v>0.25</v>
      </c>
      <c r="Q2529">
        <v>1</v>
      </c>
      <c r="R2529">
        <v>0.55000000000000004</v>
      </c>
      <c r="S2529">
        <v>0.25</v>
      </c>
      <c r="T2529">
        <v>6</v>
      </c>
      <c r="U2529">
        <v>24</v>
      </c>
      <c r="V2529">
        <v>7</v>
      </c>
      <c r="W2529">
        <v>1.89</v>
      </c>
      <c r="X2529">
        <v>5</v>
      </c>
      <c r="Y2529">
        <v>0.5</v>
      </c>
      <c r="Z2529">
        <v>0.4</v>
      </c>
      <c r="AA2529">
        <v>40</v>
      </c>
      <c r="AB2529">
        <v>0.57999999999999996</v>
      </c>
      <c r="AC2529">
        <v>225</v>
      </c>
      <c r="AD2529">
        <v>0.5</v>
      </c>
      <c r="AE2529">
        <v>5.0000000000000001E-3</v>
      </c>
      <c r="AF2529">
        <v>11</v>
      </c>
      <c r="AG2529">
        <v>850</v>
      </c>
      <c r="AH2529">
        <v>12</v>
      </c>
      <c r="AI2529">
        <v>1</v>
      </c>
      <c r="AJ2529">
        <v>3</v>
      </c>
      <c r="AK2529">
        <v>137</v>
      </c>
      <c r="AL2529">
        <v>0.01</v>
      </c>
      <c r="AM2529">
        <v>5</v>
      </c>
      <c r="AN2529">
        <v>5</v>
      </c>
      <c r="AO2529">
        <v>23</v>
      </c>
      <c r="AP2529">
        <v>5</v>
      </c>
      <c r="AQ2529">
        <v>18</v>
      </c>
    </row>
    <row r="2530" spans="1:43" hidden="1" x14ac:dyDescent="0.25">
      <c r="A2530" t="s">
        <v>8952</v>
      </c>
      <c r="B2530" t="s">
        <v>8953</v>
      </c>
      <c r="C2530" s="1" t="str">
        <f t="shared" si="201"/>
        <v>21:0118</v>
      </c>
      <c r="D2530" s="1" t="str">
        <f t="shared" si="202"/>
        <v>21:0027</v>
      </c>
      <c r="E2530" t="s">
        <v>8954</v>
      </c>
      <c r="F2530" t="s">
        <v>8955</v>
      </c>
      <c r="H2530">
        <v>63.788746099999997</v>
      </c>
      <c r="I2530">
        <v>-96.649863300000007</v>
      </c>
      <c r="J2530" s="1" t="str">
        <f t="shared" si="203"/>
        <v>Till</v>
      </c>
      <c r="K2530" s="1" t="str">
        <f t="shared" si="204"/>
        <v>&lt;63 micron</v>
      </c>
      <c r="L2530">
        <v>0.2</v>
      </c>
      <c r="M2530">
        <v>1.01</v>
      </c>
      <c r="N2530">
        <v>6</v>
      </c>
      <c r="O2530">
        <v>190</v>
      </c>
      <c r="P2530">
        <v>0.25</v>
      </c>
      <c r="Q2530">
        <v>1</v>
      </c>
      <c r="R2530">
        <v>0.32</v>
      </c>
      <c r="S2530">
        <v>0.25</v>
      </c>
      <c r="T2530">
        <v>6</v>
      </c>
      <c r="U2530">
        <v>25</v>
      </c>
      <c r="V2530">
        <v>7</v>
      </c>
      <c r="W2530">
        <v>1.68</v>
      </c>
      <c r="X2530">
        <v>5</v>
      </c>
      <c r="Y2530">
        <v>0.5</v>
      </c>
      <c r="Z2530">
        <v>0.27</v>
      </c>
      <c r="AA2530">
        <v>40</v>
      </c>
      <c r="AB2530">
        <v>0.36</v>
      </c>
      <c r="AC2530">
        <v>145</v>
      </c>
      <c r="AD2530">
        <v>0.5</v>
      </c>
      <c r="AE2530">
        <v>5.0000000000000001E-3</v>
      </c>
      <c r="AF2530">
        <v>12</v>
      </c>
      <c r="AG2530">
        <v>970</v>
      </c>
      <c r="AH2530">
        <v>12</v>
      </c>
      <c r="AI2530">
        <v>1</v>
      </c>
      <c r="AJ2530">
        <v>3</v>
      </c>
      <c r="AK2530">
        <v>134</v>
      </c>
      <c r="AL2530">
        <v>0.01</v>
      </c>
      <c r="AM2530">
        <v>5</v>
      </c>
      <c r="AN2530">
        <v>5</v>
      </c>
      <c r="AO2530">
        <v>22</v>
      </c>
      <c r="AP2530">
        <v>5</v>
      </c>
      <c r="AQ2530">
        <v>16</v>
      </c>
    </row>
    <row r="2531" spans="1:43" hidden="1" x14ac:dyDescent="0.25">
      <c r="A2531" t="s">
        <v>8956</v>
      </c>
      <c r="B2531" t="s">
        <v>8957</v>
      </c>
      <c r="C2531" s="1" t="str">
        <f t="shared" si="201"/>
        <v>21:0118</v>
      </c>
      <c r="D2531" s="1" t="str">
        <f t="shared" si="202"/>
        <v>21:0027</v>
      </c>
      <c r="E2531" t="s">
        <v>8958</v>
      </c>
      <c r="F2531" t="s">
        <v>8959</v>
      </c>
      <c r="H2531">
        <v>63.804622700000003</v>
      </c>
      <c r="I2531">
        <v>-96.650531400000006</v>
      </c>
      <c r="J2531" s="1" t="str">
        <f t="shared" si="203"/>
        <v>Till</v>
      </c>
      <c r="K2531" s="1" t="str">
        <f t="shared" si="204"/>
        <v>&lt;63 micron</v>
      </c>
      <c r="L2531">
        <v>0.2</v>
      </c>
      <c r="M2531">
        <v>0.75</v>
      </c>
      <c r="N2531">
        <v>4</v>
      </c>
      <c r="O2531">
        <v>510</v>
      </c>
      <c r="P2531">
        <v>0.25</v>
      </c>
      <c r="Q2531">
        <v>1</v>
      </c>
      <c r="R2531">
        <v>0.56999999999999995</v>
      </c>
      <c r="S2531">
        <v>0.25</v>
      </c>
      <c r="T2531">
        <v>6</v>
      </c>
      <c r="U2531">
        <v>39</v>
      </c>
      <c r="V2531">
        <v>11</v>
      </c>
      <c r="W2531">
        <v>1.81</v>
      </c>
      <c r="X2531">
        <v>5</v>
      </c>
      <c r="Y2531">
        <v>1</v>
      </c>
      <c r="Z2531">
        <v>0.18</v>
      </c>
      <c r="AA2531">
        <v>30</v>
      </c>
      <c r="AB2531">
        <v>0.56000000000000005</v>
      </c>
      <c r="AC2531">
        <v>240</v>
      </c>
      <c r="AD2531">
        <v>0.5</v>
      </c>
      <c r="AE2531">
        <v>5.0000000000000001E-3</v>
      </c>
      <c r="AF2531">
        <v>14</v>
      </c>
      <c r="AG2531">
        <v>1210</v>
      </c>
      <c r="AH2531">
        <v>8</v>
      </c>
      <c r="AI2531">
        <v>1</v>
      </c>
      <c r="AJ2531">
        <v>3</v>
      </c>
      <c r="AK2531">
        <v>115</v>
      </c>
      <c r="AL2531">
        <v>0.04</v>
      </c>
      <c r="AM2531">
        <v>5</v>
      </c>
      <c r="AN2531">
        <v>5</v>
      </c>
      <c r="AO2531">
        <v>29</v>
      </c>
      <c r="AP2531">
        <v>5</v>
      </c>
      <c r="AQ2531">
        <v>18</v>
      </c>
    </row>
    <row r="2532" spans="1:43" hidden="1" x14ac:dyDescent="0.25">
      <c r="A2532" t="s">
        <v>8960</v>
      </c>
      <c r="B2532" t="s">
        <v>8961</v>
      </c>
      <c r="C2532" s="1" t="str">
        <f t="shared" si="201"/>
        <v>21:0118</v>
      </c>
      <c r="D2532" s="1" t="str">
        <f t="shared" si="202"/>
        <v>21:0027</v>
      </c>
      <c r="E2532" t="s">
        <v>8962</v>
      </c>
      <c r="F2532" t="s">
        <v>8963</v>
      </c>
      <c r="H2532">
        <v>63.816067500000003</v>
      </c>
      <c r="I2532">
        <v>-96.658072200000007</v>
      </c>
      <c r="J2532" s="1" t="str">
        <f t="shared" si="203"/>
        <v>Till</v>
      </c>
      <c r="K2532" s="1" t="str">
        <f t="shared" si="204"/>
        <v>&lt;63 micron</v>
      </c>
      <c r="L2532">
        <v>0.2</v>
      </c>
      <c r="M2532">
        <v>0.94</v>
      </c>
      <c r="N2532">
        <v>1</v>
      </c>
      <c r="O2532">
        <v>460</v>
      </c>
      <c r="P2532">
        <v>0.25</v>
      </c>
      <c r="Q2532">
        <v>1</v>
      </c>
      <c r="R2532">
        <v>0.38</v>
      </c>
      <c r="S2532">
        <v>0.25</v>
      </c>
      <c r="T2532">
        <v>4</v>
      </c>
      <c r="U2532">
        <v>38</v>
      </c>
      <c r="V2532">
        <v>11</v>
      </c>
      <c r="W2532">
        <v>1.81</v>
      </c>
      <c r="X2532">
        <v>5</v>
      </c>
      <c r="Y2532">
        <v>0.5</v>
      </c>
      <c r="Z2532">
        <v>0.23</v>
      </c>
      <c r="AA2532">
        <v>40</v>
      </c>
      <c r="AB2532">
        <v>0.51</v>
      </c>
      <c r="AC2532">
        <v>180</v>
      </c>
      <c r="AD2532">
        <v>0.5</v>
      </c>
      <c r="AE2532">
        <v>5.0000000000000001E-3</v>
      </c>
      <c r="AF2532">
        <v>16</v>
      </c>
      <c r="AG2532">
        <v>1100</v>
      </c>
      <c r="AH2532">
        <v>12</v>
      </c>
      <c r="AI2532">
        <v>1</v>
      </c>
      <c r="AJ2532">
        <v>4</v>
      </c>
      <c r="AK2532">
        <v>113</v>
      </c>
      <c r="AL2532">
        <v>0.03</v>
      </c>
      <c r="AM2532">
        <v>5</v>
      </c>
      <c r="AN2532">
        <v>5</v>
      </c>
      <c r="AO2532">
        <v>28</v>
      </c>
      <c r="AP2532">
        <v>5</v>
      </c>
      <c r="AQ2532">
        <v>20</v>
      </c>
    </row>
    <row r="2533" spans="1:43" hidden="1" x14ac:dyDescent="0.25">
      <c r="A2533" t="s">
        <v>8964</v>
      </c>
      <c r="B2533" t="s">
        <v>8965</v>
      </c>
      <c r="C2533" s="1" t="str">
        <f t="shared" si="201"/>
        <v>21:0118</v>
      </c>
      <c r="D2533" s="1" t="str">
        <f t="shared" si="202"/>
        <v>21:0027</v>
      </c>
      <c r="E2533" t="s">
        <v>8966</v>
      </c>
      <c r="F2533" t="s">
        <v>8967</v>
      </c>
      <c r="H2533">
        <v>63.8731157</v>
      </c>
      <c r="I2533">
        <v>-96.659533699999997</v>
      </c>
      <c r="J2533" s="1" t="str">
        <f t="shared" si="203"/>
        <v>Till</v>
      </c>
      <c r="K2533" s="1" t="str">
        <f t="shared" si="204"/>
        <v>&lt;63 micron</v>
      </c>
      <c r="L2533">
        <v>0.1</v>
      </c>
      <c r="M2533">
        <v>0.8</v>
      </c>
      <c r="N2533">
        <v>1</v>
      </c>
      <c r="O2533">
        <v>220</v>
      </c>
      <c r="P2533">
        <v>0.25</v>
      </c>
      <c r="Q2533">
        <v>1</v>
      </c>
      <c r="R2533">
        <v>0.26</v>
      </c>
      <c r="S2533">
        <v>0.25</v>
      </c>
      <c r="T2533">
        <v>3</v>
      </c>
      <c r="U2533">
        <v>21</v>
      </c>
      <c r="V2533">
        <v>6</v>
      </c>
      <c r="W2533">
        <v>1.35</v>
      </c>
      <c r="X2533">
        <v>5</v>
      </c>
      <c r="Y2533">
        <v>0.5</v>
      </c>
      <c r="Z2533">
        <v>0.21</v>
      </c>
      <c r="AA2533">
        <v>30</v>
      </c>
      <c r="AB2533">
        <v>0.24</v>
      </c>
      <c r="AC2533">
        <v>105</v>
      </c>
      <c r="AD2533">
        <v>0.5</v>
      </c>
      <c r="AE2533">
        <v>5.0000000000000001E-3</v>
      </c>
      <c r="AF2533">
        <v>10</v>
      </c>
      <c r="AG2533">
        <v>740</v>
      </c>
      <c r="AH2533">
        <v>14</v>
      </c>
      <c r="AI2533">
        <v>1</v>
      </c>
      <c r="AJ2533">
        <v>2</v>
      </c>
      <c r="AK2533">
        <v>154</v>
      </c>
      <c r="AL2533">
        <v>0.02</v>
      </c>
      <c r="AM2533">
        <v>5</v>
      </c>
      <c r="AN2533">
        <v>5</v>
      </c>
      <c r="AO2533">
        <v>20</v>
      </c>
      <c r="AP2533">
        <v>5</v>
      </c>
      <c r="AQ2533">
        <v>14</v>
      </c>
    </row>
    <row r="2534" spans="1:43" hidden="1" x14ac:dyDescent="0.25">
      <c r="A2534" t="s">
        <v>8968</v>
      </c>
      <c r="B2534" t="s">
        <v>8969</v>
      </c>
      <c r="C2534" s="1" t="str">
        <f t="shared" si="201"/>
        <v>21:0118</v>
      </c>
      <c r="D2534" s="1" t="str">
        <f t="shared" si="202"/>
        <v>21:0027</v>
      </c>
      <c r="E2534" t="s">
        <v>8970</v>
      </c>
      <c r="F2534" t="s">
        <v>8971</v>
      </c>
      <c r="H2534">
        <v>63.571257600000003</v>
      </c>
      <c r="I2534">
        <v>-96.645572000000001</v>
      </c>
      <c r="J2534" s="1" t="str">
        <f t="shared" si="203"/>
        <v>Till</v>
      </c>
      <c r="K2534" s="1" t="str">
        <f t="shared" si="204"/>
        <v>&lt;63 micron</v>
      </c>
      <c r="L2534">
        <v>0.2</v>
      </c>
      <c r="M2534">
        <v>1.34</v>
      </c>
      <c r="N2534">
        <v>1</v>
      </c>
      <c r="O2534">
        <v>190</v>
      </c>
      <c r="P2534">
        <v>0.25</v>
      </c>
      <c r="Q2534">
        <v>1</v>
      </c>
      <c r="R2534">
        <v>0.56000000000000005</v>
      </c>
      <c r="S2534">
        <v>0.25</v>
      </c>
      <c r="T2534">
        <v>8</v>
      </c>
      <c r="U2534">
        <v>52</v>
      </c>
      <c r="V2534">
        <v>18</v>
      </c>
      <c r="W2534">
        <v>2.11</v>
      </c>
      <c r="X2534">
        <v>5</v>
      </c>
      <c r="Y2534">
        <v>1</v>
      </c>
      <c r="Z2534">
        <v>0.34</v>
      </c>
      <c r="AA2534">
        <v>40</v>
      </c>
      <c r="AB2534">
        <v>0.79</v>
      </c>
      <c r="AC2534">
        <v>215</v>
      </c>
      <c r="AD2534">
        <v>0.5</v>
      </c>
      <c r="AE2534">
        <v>0.01</v>
      </c>
      <c r="AF2534">
        <v>22</v>
      </c>
      <c r="AG2534">
        <v>1130</v>
      </c>
      <c r="AH2534">
        <v>6</v>
      </c>
      <c r="AI2534">
        <v>1</v>
      </c>
      <c r="AJ2534">
        <v>4</v>
      </c>
      <c r="AK2534">
        <v>98</v>
      </c>
      <c r="AL2534">
        <v>0.09</v>
      </c>
      <c r="AM2534">
        <v>5</v>
      </c>
      <c r="AN2534">
        <v>5</v>
      </c>
      <c r="AO2534">
        <v>40</v>
      </c>
      <c r="AP2534">
        <v>5</v>
      </c>
      <c r="AQ2534">
        <v>36</v>
      </c>
    </row>
    <row r="2535" spans="1:43" hidden="1" x14ac:dyDescent="0.25">
      <c r="A2535" t="s">
        <v>8972</v>
      </c>
      <c r="B2535" t="s">
        <v>8973</v>
      </c>
      <c r="C2535" s="1" t="str">
        <f t="shared" si="201"/>
        <v>21:0118</v>
      </c>
      <c r="D2535" s="1" t="str">
        <f t="shared" si="202"/>
        <v>21:0027</v>
      </c>
      <c r="E2535" t="s">
        <v>8974</v>
      </c>
      <c r="F2535" t="s">
        <v>8975</v>
      </c>
      <c r="H2535">
        <v>63.902448900000003</v>
      </c>
      <c r="I2535">
        <v>-95.685065199999997</v>
      </c>
      <c r="J2535" s="1" t="str">
        <f t="shared" si="203"/>
        <v>Till</v>
      </c>
      <c r="K2535" s="1" t="str">
        <f t="shared" si="204"/>
        <v>&lt;63 micron</v>
      </c>
      <c r="L2535">
        <v>0.2</v>
      </c>
      <c r="M2535">
        <v>1.98</v>
      </c>
      <c r="N2535">
        <v>1</v>
      </c>
      <c r="O2535">
        <v>600</v>
      </c>
      <c r="P2535">
        <v>0.25</v>
      </c>
      <c r="Q2535">
        <v>1</v>
      </c>
      <c r="R2535">
        <v>0.31</v>
      </c>
      <c r="S2535">
        <v>0.25</v>
      </c>
      <c r="T2535">
        <v>7</v>
      </c>
      <c r="U2535">
        <v>33</v>
      </c>
      <c r="V2535">
        <v>13</v>
      </c>
      <c r="W2535">
        <v>1.99</v>
      </c>
      <c r="X2535">
        <v>5</v>
      </c>
      <c r="Y2535">
        <v>0.5</v>
      </c>
      <c r="Z2535">
        <v>0.45</v>
      </c>
      <c r="AA2535">
        <v>60</v>
      </c>
      <c r="AB2535">
        <v>0.67</v>
      </c>
      <c r="AC2535">
        <v>225</v>
      </c>
      <c r="AD2535">
        <v>0.5</v>
      </c>
      <c r="AE2535">
        <v>0.01</v>
      </c>
      <c r="AF2535">
        <v>14</v>
      </c>
      <c r="AG2535">
        <v>670</v>
      </c>
      <c r="AH2535">
        <v>14</v>
      </c>
      <c r="AI2535">
        <v>1</v>
      </c>
      <c r="AJ2535">
        <v>3</v>
      </c>
      <c r="AK2535">
        <v>165</v>
      </c>
      <c r="AL2535">
        <v>0.01</v>
      </c>
      <c r="AM2535">
        <v>5</v>
      </c>
      <c r="AN2535">
        <v>5</v>
      </c>
      <c r="AO2535">
        <v>27</v>
      </c>
      <c r="AP2535">
        <v>5</v>
      </c>
      <c r="AQ2535">
        <v>30</v>
      </c>
    </row>
    <row r="2536" spans="1:43" hidden="1" x14ac:dyDescent="0.25">
      <c r="A2536" t="s">
        <v>8976</v>
      </c>
      <c r="B2536" t="s">
        <v>8977</v>
      </c>
      <c r="C2536" s="1" t="str">
        <f t="shared" si="201"/>
        <v>21:0118</v>
      </c>
      <c r="D2536" s="1" t="str">
        <f t="shared" si="202"/>
        <v>21:0027</v>
      </c>
      <c r="E2536" t="s">
        <v>8978</v>
      </c>
      <c r="F2536" t="s">
        <v>8979</v>
      </c>
      <c r="H2536">
        <v>63.9147149</v>
      </c>
      <c r="I2536">
        <v>-95.683179199999998</v>
      </c>
      <c r="J2536" s="1" t="str">
        <f t="shared" si="203"/>
        <v>Till</v>
      </c>
      <c r="K2536" s="1" t="str">
        <f t="shared" si="204"/>
        <v>&lt;63 micron</v>
      </c>
      <c r="L2536">
        <v>0.1</v>
      </c>
      <c r="M2536">
        <v>0.42</v>
      </c>
      <c r="N2536">
        <v>2</v>
      </c>
      <c r="O2536">
        <v>270</v>
      </c>
      <c r="P2536">
        <v>0.25</v>
      </c>
      <c r="Q2536">
        <v>1</v>
      </c>
      <c r="R2536">
        <v>0.27</v>
      </c>
      <c r="S2536">
        <v>0.25</v>
      </c>
      <c r="T2536">
        <v>3</v>
      </c>
      <c r="U2536">
        <v>14</v>
      </c>
      <c r="V2536">
        <v>4</v>
      </c>
      <c r="W2536">
        <v>1.19</v>
      </c>
      <c r="X2536">
        <v>5</v>
      </c>
      <c r="Y2536">
        <v>0.5</v>
      </c>
      <c r="Z2536">
        <v>0.06</v>
      </c>
      <c r="AA2536">
        <v>50</v>
      </c>
      <c r="AB2536">
        <v>0.21</v>
      </c>
      <c r="AC2536">
        <v>160</v>
      </c>
      <c r="AD2536">
        <v>0.5</v>
      </c>
      <c r="AE2536">
        <v>5.0000000000000001E-3</v>
      </c>
      <c r="AF2536">
        <v>4</v>
      </c>
      <c r="AG2536">
        <v>790</v>
      </c>
      <c r="AH2536">
        <v>14</v>
      </c>
      <c r="AI2536">
        <v>1</v>
      </c>
      <c r="AJ2536">
        <v>1</v>
      </c>
      <c r="AK2536">
        <v>160</v>
      </c>
      <c r="AL2536">
        <v>0.03</v>
      </c>
      <c r="AM2536">
        <v>5</v>
      </c>
      <c r="AN2536">
        <v>5</v>
      </c>
      <c r="AO2536">
        <v>16</v>
      </c>
      <c r="AP2536">
        <v>5</v>
      </c>
      <c r="AQ2536">
        <v>12</v>
      </c>
    </row>
    <row r="2537" spans="1:43" hidden="1" x14ac:dyDescent="0.25">
      <c r="A2537" t="s">
        <v>8980</v>
      </c>
      <c r="B2537" t="s">
        <v>8981</v>
      </c>
      <c r="C2537" s="1" t="str">
        <f t="shared" si="201"/>
        <v>21:0118</v>
      </c>
      <c r="D2537" s="1" t="str">
        <f t="shared" si="202"/>
        <v>21:0027</v>
      </c>
      <c r="E2537" t="s">
        <v>8982</v>
      </c>
      <c r="F2537" t="s">
        <v>8983</v>
      </c>
      <c r="H2537">
        <v>63.617811500000002</v>
      </c>
      <c r="I2537">
        <v>-96.613284899999996</v>
      </c>
      <c r="J2537" s="1" t="str">
        <f t="shared" si="203"/>
        <v>Till</v>
      </c>
      <c r="K2537" s="1" t="str">
        <f t="shared" si="204"/>
        <v>&lt;63 micron</v>
      </c>
      <c r="L2537">
        <v>0.1</v>
      </c>
      <c r="M2537">
        <v>0.62</v>
      </c>
      <c r="N2537">
        <v>1</v>
      </c>
      <c r="O2537">
        <v>90</v>
      </c>
      <c r="P2537">
        <v>0.25</v>
      </c>
      <c r="Q2537">
        <v>1</v>
      </c>
      <c r="R2537">
        <v>0.56000000000000005</v>
      </c>
      <c r="S2537">
        <v>0.25</v>
      </c>
      <c r="T2537">
        <v>5</v>
      </c>
      <c r="U2537">
        <v>32</v>
      </c>
      <c r="V2537">
        <v>8</v>
      </c>
      <c r="W2537">
        <v>1.74</v>
      </c>
      <c r="X2537">
        <v>5</v>
      </c>
      <c r="Y2537">
        <v>0.5</v>
      </c>
      <c r="Z2537">
        <v>0.11</v>
      </c>
      <c r="AA2537">
        <v>40</v>
      </c>
      <c r="AB2537">
        <v>0.42</v>
      </c>
      <c r="AC2537">
        <v>165</v>
      </c>
      <c r="AD2537">
        <v>0.5</v>
      </c>
      <c r="AE2537">
        <v>0.01</v>
      </c>
      <c r="AF2537">
        <v>12</v>
      </c>
      <c r="AG2537">
        <v>1210</v>
      </c>
      <c r="AH2537">
        <v>6</v>
      </c>
      <c r="AI2537">
        <v>1</v>
      </c>
      <c r="AJ2537">
        <v>3</v>
      </c>
      <c r="AK2537">
        <v>81</v>
      </c>
      <c r="AL2537">
        <v>0.08</v>
      </c>
      <c r="AM2537">
        <v>5</v>
      </c>
      <c r="AN2537">
        <v>5</v>
      </c>
      <c r="AO2537">
        <v>33</v>
      </c>
      <c r="AP2537">
        <v>5</v>
      </c>
      <c r="AQ2537">
        <v>20</v>
      </c>
    </row>
    <row r="2538" spans="1:43" hidden="1" x14ac:dyDescent="0.25">
      <c r="A2538" t="s">
        <v>8984</v>
      </c>
      <c r="B2538" t="s">
        <v>8985</v>
      </c>
      <c r="C2538" s="1" t="str">
        <f t="shared" si="201"/>
        <v>21:0118</v>
      </c>
      <c r="D2538" s="1" t="str">
        <f t="shared" si="202"/>
        <v>21:0027</v>
      </c>
      <c r="E2538" t="s">
        <v>8986</v>
      </c>
      <c r="F2538" t="s">
        <v>8987</v>
      </c>
      <c r="H2538">
        <v>63.6276285</v>
      </c>
      <c r="I2538">
        <v>-96.612904999999998</v>
      </c>
      <c r="J2538" s="1" t="str">
        <f t="shared" si="203"/>
        <v>Till</v>
      </c>
      <c r="K2538" s="1" t="str">
        <f t="shared" si="204"/>
        <v>&lt;63 micron</v>
      </c>
      <c r="L2538">
        <v>0.1</v>
      </c>
      <c r="M2538">
        <v>0.47</v>
      </c>
      <c r="N2538">
        <v>2</v>
      </c>
      <c r="O2538">
        <v>70</v>
      </c>
      <c r="P2538">
        <v>0.25</v>
      </c>
      <c r="Q2538">
        <v>1</v>
      </c>
      <c r="R2538">
        <v>0.55000000000000004</v>
      </c>
      <c r="S2538">
        <v>0.25</v>
      </c>
      <c r="T2538">
        <v>4</v>
      </c>
      <c r="U2538">
        <v>28</v>
      </c>
      <c r="V2538">
        <v>6</v>
      </c>
      <c r="W2538">
        <v>1.67</v>
      </c>
      <c r="X2538">
        <v>5</v>
      </c>
      <c r="Y2538">
        <v>0.5</v>
      </c>
      <c r="Z2538">
        <v>0.08</v>
      </c>
      <c r="AA2538">
        <v>40</v>
      </c>
      <c r="AB2538">
        <v>0.34</v>
      </c>
      <c r="AC2538">
        <v>155</v>
      </c>
      <c r="AD2538">
        <v>0.5</v>
      </c>
      <c r="AE2538">
        <v>0.01</v>
      </c>
      <c r="AF2538">
        <v>11</v>
      </c>
      <c r="AG2538">
        <v>1280</v>
      </c>
      <c r="AH2538">
        <v>6</v>
      </c>
      <c r="AI2538">
        <v>1</v>
      </c>
      <c r="AJ2538">
        <v>2</v>
      </c>
      <c r="AK2538">
        <v>82</v>
      </c>
      <c r="AL2538">
        <v>0.06</v>
      </c>
      <c r="AM2538">
        <v>5</v>
      </c>
      <c r="AN2538">
        <v>5</v>
      </c>
      <c r="AO2538">
        <v>31</v>
      </c>
      <c r="AP2538">
        <v>5</v>
      </c>
      <c r="AQ2538">
        <v>16</v>
      </c>
    </row>
    <row r="2539" spans="1:43" hidden="1" x14ac:dyDescent="0.25">
      <c r="A2539" t="s">
        <v>8988</v>
      </c>
      <c r="B2539" t="s">
        <v>8989</v>
      </c>
      <c r="C2539" s="1" t="str">
        <f t="shared" si="201"/>
        <v>21:0118</v>
      </c>
      <c r="D2539" s="1" t="str">
        <f t="shared" si="202"/>
        <v>21:0027</v>
      </c>
      <c r="E2539" t="s">
        <v>8990</v>
      </c>
      <c r="F2539" t="s">
        <v>8991</v>
      </c>
      <c r="H2539">
        <v>63.644374300000003</v>
      </c>
      <c r="I2539">
        <v>-96.615578400000004</v>
      </c>
      <c r="J2539" s="1" t="str">
        <f t="shared" si="203"/>
        <v>Till</v>
      </c>
      <c r="K2539" s="1" t="str">
        <f t="shared" si="204"/>
        <v>&lt;63 micron</v>
      </c>
      <c r="L2539">
        <v>0.2</v>
      </c>
      <c r="M2539">
        <v>1.85</v>
      </c>
      <c r="N2539">
        <v>4</v>
      </c>
      <c r="O2539">
        <v>400</v>
      </c>
      <c r="P2539">
        <v>0.25</v>
      </c>
      <c r="Q2539">
        <v>1</v>
      </c>
      <c r="R2539">
        <v>0.6</v>
      </c>
      <c r="S2539">
        <v>0.25</v>
      </c>
      <c r="T2539">
        <v>9</v>
      </c>
      <c r="U2539">
        <v>62</v>
      </c>
      <c r="V2539">
        <v>23</v>
      </c>
      <c r="W2539">
        <v>2.33</v>
      </c>
      <c r="X2539">
        <v>5</v>
      </c>
      <c r="Y2539">
        <v>0.5</v>
      </c>
      <c r="Z2539">
        <v>0.44</v>
      </c>
      <c r="AA2539">
        <v>50</v>
      </c>
      <c r="AB2539">
        <v>1.1399999999999999</v>
      </c>
      <c r="AC2539">
        <v>280</v>
      </c>
      <c r="AD2539">
        <v>0.5</v>
      </c>
      <c r="AE2539">
        <v>0.01</v>
      </c>
      <c r="AF2539">
        <v>28</v>
      </c>
      <c r="AG2539">
        <v>1070</v>
      </c>
      <c r="AH2539">
        <v>14</v>
      </c>
      <c r="AI2539">
        <v>1</v>
      </c>
      <c r="AJ2539">
        <v>6</v>
      </c>
      <c r="AK2539">
        <v>103</v>
      </c>
      <c r="AL2539">
        <v>0.04</v>
      </c>
      <c r="AM2539">
        <v>5</v>
      </c>
      <c r="AN2539">
        <v>5</v>
      </c>
      <c r="AO2539">
        <v>38</v>
      </c>
      <c r="AP2539">
        <v>5</v>
      </c>
      <c r="AQ2539">
        <v>38</v>
      </c>
    </row>
    <row r="2540" spans="1:43" hidden="1" x14ac:dyDescent="0.25">
      <c r="A2540" t="s">
        <v>8992</v>
      </c>
      <c r="B2540" t="s">
        <v>8993</v>
      </c>
      <c r="C2540" s="1" t="str">
        <f t="shared" si="201"/>
        <v>21:0118</v>
      </c>
      <c r="D2540" s="1" t="str">
        <f t="shared" si="202"/>
        <v>21:0027</v>
      </c>
      <c r="E2540" t="s">
        <v>8994</v>
      </c>
      <c r="F2540" t="s">
        <v>8995</v>
      </c>
      <c r="H2540">
        <v>63.660932500000001</v>
      </c>
      <c r="I2540">
        <v>-96.617239799999993</v>
      </c>
      <c r="J2540" s="1" t="str">
        <f t="shared" si="203"/>
        <v>Till</v>
      </c>
      <c r="K2540" s="1" t="str">
        <f t="shared" si="204"/>
        <v>&lt;63 micron</v>
      </c>
      <c r="L2540">
        <v>0.2</v>
      </c>
      <c r="M2540">
        <v>1.84</v>
      </c>
      <c r="N2540">
        <v>1</v>
      </c>
      <c r="O2540">
        <v>450</v>
      </c>
      <c r="P2540">
        <v>0.25</v>
      </c>
      <c r="Q2540">
        <v>1</v>
      </c>
      <c r="R2540">
        <v>0.51</v>
      </c>
      <c r="S2540">
        <v>0.5</v>
      </c>
      <c r="T2540">
        <v>10</v>
      </c>
      <c r="U2540">
        <v>63</v>
      </c>
      <c r="V2540">
        <v>27</v>
      </c>
      <c r="W2540">
        <v>2.37</v>
      </c>
      <c r="X2540">
        <v>5</v>
      </c>
      <c r="Y2540">
        <v>0.5</v>
      </c>
      <c r="Z2540">
        <v>0.37</v>
      </c>
      <c r="AA2540">
        <v>50</v>
      </c>
      <c r="AB2540">
        <v>1.1100000000000001</v>
      </c>
      <c r="AC2540">
        <v>325</v>
      </c>
      <c r="AD2540">
        <v>0.5</v>
      </c>
      <c r="AE2540">
        <v>0.01</v>
      </c>
      <c r="AF2540">
        <v>28</v>
      </c>
      <c r="AG2540">
        <v>960</v>
      </c>
      <c r="AH2540">
        <v>20</v>
      </c>
      <c r="AI2540">
        <v>1</v>
      </c>
      <c r="AJ2540">
        <v>6</v>
      </c>
      <c r="AK2540">
        <v>88</v>
      </c>
      <c r="AL2540">
        <v>0.05</v>
      </c>
      <c r="AM2540">
        <v>5</v>
      </c>
      <c r="AN2540">
        <v>5</v>
      </c>
      <c r="AO2540">
        <v>38</v>
      </c>
      <c r="AP2540">
        <v>5</v>
      </c>
      <c r="AQ2540">
        <v>42</v>
      </c>
    </row>
    <row r="2541" spans="1:43" hidden="1" x14ac:dyDescent="0.25">
      <c r="A2541" t="s">
        <v>8996</v>
      </c>
      <c r="B2541" t="s">
        <v>8997</v>
      </c>
      <c r="C2541" s="1" t="str">
        <f t="shared" si="201"/>
        <v>21:0118</v>
      </c>
      <c r="D2541" s="1" t="str">
        <f t="shared" si="202"/>
        <v>21:0027</v>
      </c>
      <c r="E2541" t="s">
        <v>8998</v>
      </c>
      <c r="F2541" t="s">
        <v>8999</v>
      </c>
      <c r="H2541">
        <v>63.672820899999998</v>
      </c>
      <c r="I2541">
        <v>-96.618324099999995</v>
      </c>
      <c r="J2541" s="1" t="str">
        <f t="shared" si="203"/>
        <v>Till</v>
      </c>
      <c r="K2541" s="1" t="str">
        <f t="shared" si="204"/>
        <v>&lt;63 micron</v>
      </c>
      <c r="L2541">
        <v>0.2</v>
      </c>
      <c r="M2541">
        <v>1.6</v>
      </c>
      <c r="N2541">
        <v>1</v>
      </c>
      <c r="O2541">
        <v>310</v>
      </c>
      <c r="P2541">
        <v>0.25</v>
      </c>
      <c r="Q2541">
        <v>1</v>
      </c>
      <c r="R2541">
        <v>0.57999999999999996</v>
      </c>
      <c r="S2541">
        <v>0.5</v>
      </c>
      <c r="T2541">
        <v>11</v>
      </c>
      <c r="U2541">
        <v>84</v>
      </c>
      <c r="V2541">
        <v>27</v>
      </c>
      <c r="W2541">
        <v>2.2000000000000002</v>
      </c>
      <c r="X2541">
        <v>5</v>
      </c>
      <c r="Y2541">
        <v>0.5</v>
      </c>
      <c r="Z2541">
        <v>0.28999999999999998</v>
      </c>
      <c r="AA2541">
        <v>40</v>
      </c>
      <c r="AB2541">
        <v>1.18</v>
      </c>
      <c r="AC2541">
        <v>320</v>
      </c>
      <c r="AD2541">
        <v>0.5</v>
      </c>
      <c r="AE2541">
        <v>0.01</v>
      </c>
      <c r="AF2541">
        <v>31</v>
      </c>
      <c r="AG2541">
        <v>1110</v>
      </c>
      <c r="AH2541">
        <v>16</v>
      </c>
      <c r="AI2541">
        <v>1</v>
      </c>
      <c r="AJ2541">
        <v>6</v>
      </c>
      <c r="AK2541">
        <v>91</v>
      </c>
      <c r="AL2541">
        <v>0.05</v>
      </c>
      <c r="AM2541">
        <v>5</v>
      </c>
      <c r="AN2541">
        <v>5</v>
      </c>
      <c r="AO2541">
        <v>39</v>
      </c>
      <c r="AP2541">
        <v>5</v>
      </c>
      <c r="AQ2541">
        <v>40</v>
      </c>
    </row>
    <row r="2542" spans="1:43" hidden="1" x14ac:dyDescent="0.25">
      <c r="A2542" t="s">
        <v>9000</v>
      </c>
      <c r="B2542" t="s">
        <v>9001</v>
      </c>
      <c r="C2542" s="1" t="str">
        <f t="shared" si="201"/>
        <v>21:0118</v>
      </c>
      <c r="D2542" s="1" t="str">
        <f t="shared" si="202"/>
        <v>21:0027</v>
      </c>
      <c r="E2542" t="s">
        <v>9002</v>
      </c>
      <c r="F2542" t="s">
        <v>9003</v>
      </c>
      <c r="H2542">
        <v>63.6892426</v>
      </c>
      <c r="I2542">
        <v>-96.617167199999997</v>
      </c>
      <c r="J2542" s="1" t="str">
        <f t="shared" si="203"/>
        <v>Till</v>
      </c>
      <c r="K2542" s="1" t="str">
        <f t="shared" si="204"/>
        <v>&lt;63 micron</v>
      </c>
      <c r="L2542">
        <v>0.2</v>
      </c>
      <c r="M2542">
        <v>1.3</v>
      </c>
      <c r="N2542">
        <v>1</v>
      </c>
      <c r="O2542">
        <v>320</v>
      </c>
      <c r="P2542">
        <v>0.25</v>
      </c>
      <c r="Q2542">
        <v>1</v>
      </c>
      <c r="R2542">
        <v>0.54</v>
      </c>
      <c r="S2542">
        <v>0.25</v>
      </c>
      <c r="T2542">
        <v>7</v>
      </c>
      <c r="U2542">
        <v>47</v>
      </c>
      <c r="V2542">
        <v>16</v>
      </c>
      <c r="W2542">
        <v>2.04</v>
      </c>
      <c r="X2542">
        <v>5</v>
      </c>
      <c r="Y2542">
        <v>1</v>
      </c>
      <c r="Z2542">
        <v>0.28999999999999998</v>
      </c>
      <c r="AA2542">
        <v>40</v>
      </c>
      <c r="AB2542">
        <v>0.82</v>
      </c>
      <c r="AC2542">
        <v>215</v>
      </c>
      <c r="AD2542">
        <v>0.5</v>
      </c>
      <c r="AE2542">
        <v>0.01</v>
      </c>
      <c r="AF2542">
        <v>20</v>
      </c>
      <c r="AG2542">
        <v>1080</v>
      </c>
      <c r="AH2542">
        <v>16</v>
      </c>
      <c r="AI2542">
        <v>1</v>
      </c>
      <c r="AJ2542">
        <v>4</v>
      </c>
      <c r="AK2542">
        <v>93</v>
      </c>
      <c r="AL2542">
        <v>0.04</v>
      </c>
      <c r="AM2542">
        <v>5</v>
      </c>
      <c r="AN2542">
        <v>5</v>
      </c>
      <c r="AO2542">
        <v>33</v>
      </c>
      <c r="AP2542">
        <v>5</v>
      </c>
      <c r="AQ2542">
        <v>30</v>
      </c>
    </row>
    <row r="2543" spans="1:43" hidden="1" x14ac:dyDescent="0.25">
      <c r="A2543" t="s">
        <v>9004</v>
      </c>
      <c r="B2543" t="s">
        <v>9005</v>
      </c>
      <c r="C2543" s="1" t="str">
        <f t="shared" si="201"/>
        <v>21:0118</v>
      </c>
      <c r="D2543" s="1" t="str">
        <f t="shared" si="202"/>
        <v>21:0027</v>
      </c>
      <c r="E2543" t="s">
        <v>9006</v>
      </c>
      <c r="F2543" t="s">
        <v>9007</v>
      </c>
      <c r="H2543">
        <v>63.703331200000001</v>
      </c>
      <c r="I2543">
        <v>-96.616103899999999</v>
      </c>
      <c r="J2543" s="1" t="str">
        <f t="shared" si="203"/>
        <v>Till</v>
      </c>
      <c r="K2543" s="1" t="str">
        <f t="shared" si="204"/>
        <v>&lt;63 micron</v>
      </c>
      <c r="L2543">
        <v>0.1</v>
      </c>
      <c r="M2543">
        <v>1.89</v>
      </c>
      <c r="N2543">
        <v>1</v>
      </c>
      <c r="O2543">
        <v>330</v>
      </c>
      <c r="P2543">
        <v>0.25</v>
      </c>
      <c r="Q2543">
        <v>1</v>
      </c>
      <c r="R2543">
        <v>0.41</v>
      </c>
      <c r="S2543">
        <v>0.5</v>
      </c>
      <c r="T2543">
        <v>12</v>
      </c>
      <c r="U2543">
        <v>65</v>
      </c>
      <c r="V2543">
        <v>21</v>
      </c>
      <c r="W2543">
        <v>2.27</v>
      </c>
      <c r="X2543">
        <v>5</v>
      </c>
      <c r="Y2543">
        <v>0.5</v>
      </c>
      <c r="Z2543">
        <v>0.36</v>
      </c>
      <c r="AA2543">
        <v>50</v>
      </c>
      <c r="AB2543">
        <v>0.98</v>
      </c>
      <c r="AC2543">
        <v>395</v>
      </c>
      <c r="AD2543">
        <v>0.5</v>
      </c>
      <c r="AE2543">
        <v>0.01</v>
      </c>
      <c r="AF2543">
        <v>30</v>
      </c>
      <c r="AG2543">
        <v>1010</v>
      </c>
      <c r="AH2543">
        <v>16</v>
      </c>
      <c r="AI2543">
        <v>2</v>
      </c>
      <c r="AJ2543">
        <v>7</v>
      </c>
      <c r="AK2543">
        <v>90</v>
      </c>
      <c r="AL2543">
        <v>0.06</v>
      </c>
      <c r="AM2543">
        <v>5</v>
      </c>
      <c r="AN2543">
        <v>5</v>
      </c>
      <c r="AO2543">
        <v>42</v>
      </c>
      <c r="AP2543">
        <v>5</v>
      </c>
      <c r="AQ2543">
        <v>40</v>
      </c>
    </row>
    <row r="2544" spans="1:43" hidden="1" x14ac:dyDescent="0.25">
      <c r="A2544" t="s">
        <v>9008</v>
      </c>
      <c r="B2544" t="s">
        <v>9009</v>
      </c>
      <c r="C2544" s="1" t="str">
        <f t="shared" si="201"/>
        <v>21:0118</v>
      </c>
      <c r="D2544" s="1" t="str">
        <f t="shared" si="202"/>
        <v>21:0027</v>
      </c>
      <c r="E2544" t="s">
        <v>9010</v>
      </c>
      <c r="F2544" t="s">
        <v>9011</v>
      </c>
      <c r="H2544">
        <v>63.7184575</v>
      </c>
      <c r="I2544">
        <v>-96.622951599999993</v>
      </c>
      <c r="J2544" s="1" t="str">
        <f t="shared" si="203"/>
        <v>Till</v>
      </c>
      <c r="K2544" s="1" t="str">
        <f t="shared" si="204"/>
        <v>&lt;63 micron</v>
      </c>
      <c r="L2544">
        <v>0.1</v>
      </c>
      <c r="M2544">
        <v>1.95</v>
      </c>
      <c r="N2544">
        <v>4</v>
      </c>
      <c r="O2544">
        <v>350</v>
      </c>
      <c r="P2544">
        <v>0.25</v>
      </c>
      <c r="Q2544">
        <v>1</v>
      </c>
      <c r="R2544">
        <v>0.51</v>
      </c>
      <c r="S2544">
        <v>0.25</v>
      </c>
      <c r="T2544">
        <v>12</v>
      </c>
      <c r="U2544">
        <v>86</v>
      </c>
      <c r="V2544">
        <v>22</v>
      </c>
      <c r="W2544">
        <v>2.92</v>
      </c>
      <c r="X2544">
        <v>5</v>
      </c>
      <c r="Y2544">
        <v>0.5</v>
      </c>
      <c r="Z2544">
        <v>0.38</v>
      </c>
      <c r="AA2544">
        <v>50</v>
      </c>
      <c r="AB2544">
        <v>1.32</v>
      </c>
      <c r="AC2544">
        <v>335</v>
      </c>
      <c r="AD2544">
        <v>0.5</v>
      </c>
      <c r="AE2544">
        <v>0.01</v>
      </c>
      <c r="AF2544">
        <v>38</v>
      </c>
      <c r="AG2544">
        <v>1240</v>
      </c>
      <c r="AH2544">
        <v>22</v>
      </c>
      <c r="AI2544">
        <v>1</v>
      </c>
      <c r="AJ2544">
        <v>7</v>
      </c>
      <c r="AK2544">
        <v>104</v>
      </c>
      <c r="AL2544">
        <v>0.08</v>
      </c>
      <c r="AM2544">
        <v>5</v>
      </c>
      <c r="AN2544">
        <v>5</v>
      </c>
      <c r="AO2544">
        <v>51</v>
      </c>
      <c r="AP2544">
        <v>5</v>
      </c>
      <c r="AQ2544">
        <v>46</v>
      </c>
    </row>
    <row r="2545" spans="1:43" hidden="1" x14ac:dyDescent="0.25">
      <c r="A2545" t="s">
        <v>9012</v>
      </c>
      <c r="B2545" t="s">
        <v>9013</v>
      </c>
      <c r="C2545" s="1" t="str">
        <f t="shared" si="201"/>
        <v>21:0118</v>
      </c>
      <c r="D2545" s="1" t="str">
        <f t="shared" si="202"/>
        <v>21:0027</v>
      </c>
      <c r="E2545" t="s">
        <v>9014</v>
      </c>
      <c r="F2545" t="s">
        <v>9015</v>
      </c>
      <c r="H2545">
        <v>63.728901399999998</v>
      </c>
      <c r="I2545">
        <v>-96.623573699999994</v>
      </c>
      <c r="J2545" s="1" t="str">
        <f t="shared" si="203"/>
        <v>Till</v>
      </c>
      <c r="K2545" s="1" t="str">
        <f t="shared" si="204"/>
        <v>&lt;63 micron</v>
      </c>
      <c r="L2545">
        <v>0.1</v>
      </c>
      <c r="M2545">
        <v>1.66</v>
      </c>
      <c r="N2545">
        <v>14</v>
      </c>
      <c r="O2545">
        <v>430</v>
      </c>
      <c r="P2545">
        <v>0.25</v>
      </c>
      <c r="Q2545">
        <v>1</v>
      </c>
      <c r="R2545">
        <v>0.91</v>
      </c>
      <c r="S2545">
        <v>0.25</v>
      </c>
      <c r="T2545">
        <v>13</v>
      </c>
      <c r="U2545">
        <v>175</v>
      </c>
      <c r="V2545">
        <v>22</v>
      </c>
      <c r="W2545">
        <v>3.68</v>
      </c>
      <c r="X2545">
        <v>5</v>
      </c>
      <c r="Y2545">
        <v>0.5</v>
      </c>
      <c r="Z2545">
        <v>0.15</v>
      </c>
      <c r="AA2545">
        <v>30</v>
      </c>
      <c r="AB2545">
        <v>1.87</v>
      </c>
      <c r="AC2545">
        <v>680</v>
      </c>
      <c r="AD2545">
        <v>0.5</v>
      </c>
      <c r="AE2545">
        <v>0.02</v>
      </c>
      <c r="AF2545">
        <v>77</v>
      </c>
      <c r="AG2545">
        <v>1560</v>
      </c>
      <c r="AH2545">
        <v>24</v>
      </c>
      <c r="AI2545">
        <v>1</v>
      </c>
      <c r="AJ2545">
        <v>12</v>
      </c>
      <c r="AK2545">
        <v>107</v>
      </c>
      <c r="AL2545">
        <v>0.14000000000000001</v>
      </c>
      <c r="AM2545">
        <v>5</v>
      </c>
      <c r="AN2545">
        <v>5</v>
      </c>
      <c r="AO2545">
        <v>74</v>
      </c>
      <c r="AP2545">
        <v>10</v>
      </c>
      <c r="AQ2545">
        <v>76</v>
      </c>
    </row>
    <row r="2546" spans="1:43" hidden="1" x14ac:dyDescent="0.25">
      <c r="A2546" t="s">
        <v>9016</v>
      </c>
      <c r="B2546" t="s">
        <v>9017</v>
      </c>
      <c r="C2546" s="1" t="str">
        <f t="shared" si="201"/>
        <v>21:0118</v>
      </c>
      <c r="D2546" s="1" t="str">
        <f t="shared" si="202"/>
        <v>21:0027</v>
      </c>
      <c r="E2546" t="s">
        <v>9018</v>
      </c>
      <c r="F2546" t="s">
        <v>9019</v>
      </c>
      <c r="H2546">
        <v>63.747117799999998</v>
      </c>
      <c r="I2546">
        <v>-96.617461399999996</v>
      </c>
      <c r="J2546" s="1" t="str">
        <f t="shared" si="203"/>
        <v>Till</v>
      </c>
      <c r="K2546" s="1" t="str">
        <f t="shared" si="204"/>
        <v>&lt;63 micron</v>
      </c>
      <c r="L2546">
        <v>0.1</v>
      </c>
      <c r="M2546">
        <v>2.31</v>
      </c>
      <c r="N2546">
        <v>1</v>
      </c>
      <c r="O2546">
        <v>680</v>
      </c>
      <c r="P2546">
        <v>0.25</v>
      </c>
      <c r="Q2546">
        <v>1</v>
      </c>
      <c r="R2546">
        <v>0.71</v>
      </c>
      <c r="S2546">
        <v>0.5</v>
      </c>
      <c r="T2546">
        <v>15</v>
      </c>
      <c r="U2546">
        <v>189</v>
      </c>
      <c r="V2546">
        <v>22</v>
      </c>
      <c r="W2546">
        <v>3.03</v>
      </c>
      <c r="X2546">
        <v>5</v>
      </c>
      <c r="Y2546">
        <v>0.5</v>
      </c>
      <c r="Z2546">
        <v>0.43</v>
      </c>
      <c r="AA2546">
        <v>70</v>
      </c>
      <c r="AB2546">
        <v>1.55</v>
      </c>
      <c r="AC2546">
        <v>625</v>
      </c>
      <c r="AD2546">
        <v>2</v>
      </c>
      <c r="AE2546">
        <v>0.02</v>
      </c>
      <c r="AF2546">
        <v>76</v>
      </c>
      <c r="AG2546">
        <v>1880</v>
      </c>
      <c r="AH2546">
        <v>20</v>
      </c>
      <c r="AI2546">
        <v>1</v>
      </c>
      <c r="AJ2546">
        <v>9</v>
      </c>
      <c r="AK2546">
        <v>103</v>
      </c>
      <c r="AL2546">
        <v>0.09</v>
      </c>
      <c r="AM2546">
        <v>5</v>
      </c>
      <c r="AN2546">
        <v>5</v>
      </c>
      <c r="AO2546">
        <v>61</v>
      </c>
      <c r="AP2546">
        <v>10</v>
      </c>
      <c r="AQ2546">
        <v>66</v>
      </c>
    </row>
    <row r="2547" spans="1:43" hidden="1" x14ac:dyDescent="0.25">
      <c r="A2547" t="s">
        <v>9020</v>
      </c>
      <c r="B2547" t="s">
        <v>9021</v>
      </c>
      <c r="C2547" s="1" t="str">
        <f t="shared" si="201"/>
        <v>21:0118</v>
      </c>
      <c r="D2547" s="1" t="str">
        <f t="shared" si="202"/>
        <v>21:0027</v>
      </c>
      <c r="E2547" t="s">
        <v>9022</v>
      </c>
      <c r="F2547" t="s">
        <v>9023</v>
      </c>
      <c r="H2547">
        <v>63.757985099999999</v>
      </c>
      <c r="I2547">
        <v>-96.605695299999994</v>
      </c>
      <c r="J2547" s="1" t="str">
        <f t="shared" si="203"/>
        <v>Till</v>
      </c>
      <c r="K2547" s="1" t="str">
        <f t="shared" si="204"/>
        <v>&lt;63 micron</v>
      </c>
      <c r="L2547">
        <v>0.1</v>
      </c>
      <c r="M2547">
        <v>1.67</v>
      </c>
      <c r="N2547">
        <v>4</v>
      </c>
      <c r="O2547">
        <v>560</v>
      </c>
      <c r="P2547">
        <v>0.25</v>
      </c>
      <c r="Q2547">
        <v>1</v>
      </c>
      <c r="R2547">
        <v>0.81</v>
      </c>
      <c r="S2547">
        <v>0.25</v>
      </c>
      <c r="T2547">
        <v>10</v>
      </c>
      <c r="U2547">
        <v>56</v>
      </c>
      <c r="V2547">
        <v>15</v>
      </c>
      <c r="W2547">
        <v>2.21</v>
      </c>
      <c r="X2547">
        <v>5</v>
      </c>
      <c r="Y2547">
        <v>0.5</v>
      </c>
      <c r="Z2547">
        <v>0.43</v>
      </c>
      <c r="AA2547">
        <v>40</v>
      </c>
      <c r="AB2547">
        <v>1.0900000000000001</v>
      </c>
      <c r="AC2547">
        <v>265</v>
      </c>
      <c r="AD2547">
        <v>0.5</v>
      </c>
      <c r="AE2547">
        <v>0.01</v>
      </c>
      <c r="AF2547">
        <v>25</v>
      </c>
      <c r="AG2547">
        <v>1040</v>
      </c>
      <c r="AH2547">
        <v>14</v>
      </c>
      <c r="AI2547">
        <v>1</v>
      </c>
      <c r="AJ2547">
        <v>5</v>
      </c>
      <c r="AK2547">
        <v>132</v>
      </c>
      <c r="AL2547">
        <v>0.04</v>
      </c>
      <c r="AM2547">
        <v>5</v>
      </c>
      <c r="AN2547">
        <v>5</v>
      </c>
      <c r="AO2547">
        <v>35</v>
      </c>
      <c r="AP2547">
        <v>5</v>
      </c>
      <c r="AQ2547">
        <v>34</v>
      </c>
    </row>
    <row r="2548" spans="1:43" hidden="1" x14ac:dyDescent="0.25">
      <c r="A2548" t="s">
        <v>9024</v>
      </c>
      <c r="B2548" t="s">
        <v>9025</v>
      </c>
      <c r="C2548" s="1" t="str">
        <f t="shared" si="201"/>
        <v>21:0118</v>
      </c>
      <c r="D2548" s="1" t="str">
        <f t="shared" si="202"/>
        <v>21:0027</v>
      </c>
      <c r="E2548" t="s">
        <v>9026</v>
      </c>
      <c r="F2548" t="s">
        <v>9027</v>
      </c>
      <c r="H2548">
        <v>63.774274699999999</v>
      </c>
      <c r="I2548">
        <v>-96.600925799999999</v>
      </c>
      <c r="J2548" s="1" t="str">
        <f t="shared" si="203"/>
        <v>Till</v>
      </c>
      <c r="K2548" s="1" t="str">
        <f t="shared" si="204"/>
        <v>&lt;63 micron</v>
      </c>
      <c r="L2548">
        <v>0.1</v>
      </c>
      <c r="M2548">
        <v>1.6</v>
      </c>
      <c r="N2548">
        <v>2</v>
      </c>
      <c r="O2548">
        <v>630</v>
      </c>
      <c r="P2548">
        <v>0.25</v>
      </c>
      <c r="Q2548">
        <v>1</v>
      </c>
      <c r="R2548">
        <v>0.68</v>
      </c>
      <c r="S2548">
        <v>0.25</v>
      </c>
      <c r="T2548">
        <v>8</v>
      </c>
      <c r="U2548">
        <v>50</v>
      </c>
      <c r="V2548">
        <v>12</v>
      </c>
      <c r="W2548">
        <v>2.0499999999999998</v>
      </c>
      <c r="X2548">
        <v>5</v>
      </c>
      <c r="Y2548">
        <v>0.5</v>
      </c>
      <c r="Z2548">
        <v>0.42</v>
      </c>
      <c r="AA2548">
        <v>40</v>
      </c>
      <c r="AB2548">
        <v>0.96</v>
      </c>
      <c r="AC2548">
        <v>215</v>
      </c>
      <c r="AD2548">
        <v>0.5</v>
      </c>
      <c r="AE2548">
        <v>0.01</v>
      </c>
      <c r="AF2548">
        <v>23</v>
      </c>
      <c r="AG2548">
        <v>960</v>
      </c>
      <c r="AH2548">
        <v>14</v>
      </c>
      <c r="AI2548">
        <v>1</v>
      </c>
      <c r="AJ2548">
        <v>4</v>
      </c>
      <c r="AK2548">
        <v>146</v>
      </c>
      <c r="AL2548">
        <v>0.02</v>
      </c>
      <c r="AM2548">
        <v>5</v>
      </c>
      <c r="AN2548">
        <v>5</v>
      </c>
      <c r="AO2548">
        <v>30</v>
      </c>
      <c r="AP2548">
        <v>5</v>
      </c>
      <c r="AQ2548">
        <v>28</v>
      </c>
    </row>
    <row r="2549" spans="1:43" hidden="1" x14ac:dyDescent="0.25">
      <c r="A2549" t="s">
        <v>9028</v>
      </c>
      <c r="B2549" t="s">
        <v>9029</v>
      </c>
      <c r="C2549" s="1" t="str">
        <f t="shared" si="201"/>
        <v>21:0118</v>
      </c>
      <c r="D2549" s="1" t="str">
        <f t="shared" si="202"/>
        <v>21:0027</v>
      </c>
      <c r="E2549" t="s">
        <v>9030</v>
      </c>
      <c r="F2549" t="s">
        <v>9031</v>
      </c>
      <c r="H2549">
        <v>63.789559500000003</v>
      </c>
      <c r="I2549">
        <v>-96.607017099999993</v>
      </c>
      <c r="J2549" s="1" t="str">
        <f t="shared" si="203"/>
        <v>Till</v>
      </c>
      <c r="K2549" s="1" t="str">
        <f t="shared" si="204"/>
        <v>&lt;63 micron</v>
      </c>
      <c r="L2549">
        <v>0.1</v>
      </c>
      <c r="M2549">
        <v>0.71</v>
      </c>
      <c r="N2549">
        <v>6</v>
      </c>
      <c r="O2549">
        <v>890</v>
      </c>
      <c r="P2549">
        <v>0.25</v>
      </c>
      <c r="Q2549">
        <v>1</v>
      </c>
      <c r="R2549">
        <v>0.6</v>
      </c>
      <c r="S2549">
        <v>0.25</v>
      </c>
      <c r="T2549">
        <v>4</v>
      </c>
      <c r="U2549">
        <v>23</v>
      </c>
      <c r="V2549">
        <v>7</v>
      </c>
      <c r="W2549">
        <v>1.69</v>
      </c>
      <c r="X2549">
        <v>5</v>
      </c>
      <c r="Y2549">
        <v>0.5</v>
      </c>
      <c r="Z2549">
        <v>0.2</v>
      </c>
      <c r="AA2549">
        <v>40</v>
      </c>
      <c r="AB2549">
        <v>0.43</v>
      </c>
      <c r="AC2549">
        <v>175</v>
      </c>
      <c r="AD2549">
        <v>0.5</v>
      </c>
      <c r="AE2549">
        <v>5.0000000000000001E-3</v>
      </c>
      <c r="AF2549">
        <v>9</v>
      </c>
      <c r="AG2549">
        <v>1190</v>
      </c>
      <c r="AH2549">
        <v>14</v>
      </c>
      <c r="AI2549">
        <v>1</v>
      </c>
      <c r="AJ2549">
        <v>2</v>
      </c>
      <c r="AK2549">
        <v>157</v>
      </c>
      <c r="AL2549">
        <v>0.01</v>
      </c>
      <c r="AM2549">
        <v>5</v>
      </c>
      <c r="AN2549">
        <v>5</v>
      </c>
      <c r="AO2549">
        <v>22</v>
      </c>
      <c r="AP2549">
        <v>5</v>
      </c>
      <c r="AQ2549">
        <v>14</v>
      </c>
    </row>
    <row r="2550" spans="1:43" hidden="1" x14ac:dyDescent="0.25">
      <c r="A2550" t="s">
        <v>9032</v>
      </c>
      <c r="B2550" t="s">
        <v>9033</v>
      </c>
      <c r="C2550" s="1" t="str">
        <f t="shared" si="201"/>
        <v>21:0118</v>
      </c>
      <c r="D2550" s="1" t="str">
        <f t="shared" si="202"/>
        <v>21:0027</v>
      </c>
      <c r="E2550" t="s">
        <v>9034</v>
      </c>
      <c r="F2550" t="s">
        <v>9035</v>
      </c>
      <c r="H2550">
        <v>63.572788299999999</v>
      </c>
      <c r="I2550">
        <v>-96.614295600000005</v>
      </c>
      <c r="J2550" s="1" t="str">
        <f t="shared" si="203"/>
        <v>Till</v>
      </c>
      <c r="K2550" s="1" t="str">
        <f t="shared" si="204"/>
        <v>&lt;63 micron</v>
      </c>
      <c r="L2550">
        <v>0.1</v>
      </c>
      <c r="M2550">
        <v>0.7</v>
      </c>
      <c r="N2550">
        <v>1</v>
      </c>
      <c r="O2550">
        <v>110</v>
      </c>
      <c r="P2550">
        <v>0.25</v>
      </c>
      <c r="Q2550">
        <v>1</v>
      </c>
      <c r="R2550">
        <v>0.4</v>
      </c>
      <c r="S2550">
        <v>0.25</v>
      </c>
      <c r="T2550">
        <v>6</v>
      </c>
      <c r="U2550">
        <v>36</v>
      </c>
      <c r="V2550">
        <v>9</v>
      </c>
      <c r="W2550">
        <v>1.67</v>
      </c>
      <c r="X2550">
        <v>5</v>
      </c>
      <c r="Y2550">
        <v>0.5</v>
      </c>
      <c r="Z2550">
        <v>0.11</v>
      </c>
      <c r="AA2550">
        <v>30</v>
      </c>
      <c r="AB2550">
        <v>0.46</v>
      </c>
      <c r="AC2550">
        <v>160</v>
      </c>
      <c r="AD2550">
        <v>0.5</v>
      </c>
      <c r="AE2550">
        <v>0.01</v>
      </c>
      <c r="AF2550">
        <v>15</v>
      </c>
      <c r="AG2550">
        <v>950</v>
      </c>
      <c r="AH2550">
        <v>14</v>
      </c>
      <c r="AI2550">
        <v>1</v>
      </c>
      <c r="AJ2550">
        <v>2</v>
      </c>
      <c r="AK2550">
        <v>67</v>
      </c>
      <c r="AL2550">
        <v>7.0000000000000007E-2</v>
      </c>
      <c r="AM2550">
        <v>5</v>
      </c>
      <c r="AN2550">
        <v>5</v>
      </c>
      <c r="AO2550">
        <v>32</v>
      </c>
      <c r="AP2550">
        <v>5</v>
      </c>
      <c r="AQ2550">
        <v>22</v>
      </c>
    </row>
    <row r="2551" spans="1:43" hidden="1" x14ac:dyDescent="0.25">
      <c r="A2551" t="s">
        <v>9036</v>
      </c>
      <c r="B2551" t="s">
        <v>9037</v>
      </c>
      <c r="C2551" s="1" t="str">
        <f t="shared" si="201"/>
        <v>21:0118</v>
      </c>
      <c r="D2551" s="1" t="str">
        <f t="shared" si="202"/>
        <v>21:0027</v>
      </c>
      <c r="E2551" t="s">
        <v>9038</v>
      </c>
      <c r="F2551" t="s">
        <v>9039</v>
      </c>
      <c r="H2551">
        <v>63.902572900000003</v>
      </c>
      <c r="I2551">
        <v>-95.654495499999996</v>
      </c>
      <c r="J2551" s="1" t="str">
        <f t="shared" si="203"/>
        <v>Till</v>
      </c>
      <c r="K2551" s="1" t="str">
        <f t="shared" si="204"/>
        <v>&lt;63 micron</v>
      </c>
      <c r="L2551">
        <v>0.1</v>
      </c>
      <c r="M2551">
        <v>1.1399999999999999</v>
      </c>
      <c r="N2551">
        <v>2</v>
      </c>
      <c r="O2551">
        <v>400</v>
      </c>
      <c r="P2551">
        <v>0.25</v>
      </c>
      <c r="Q2551">
        <v>1</v>
      </c>
      <c r="R2551">
        <v>0.26</v>
      </c>
      <c r="S2551">
        <v>0.25</v>
      </c>
      <c r="T2551">
        <v>4</v>
      </c>
      <c r="U2551">
        <v>21</v>
      </c>
      <c r="V2551">
        <v>13</v>
      </c>
      <c r="W2551">
        <v>1.54</v>
      </c>
      <c r="X2551">
        <v>5</v>
      </c>
      <c r="Y2551">
        <v>0.5</v>
      </c>
      <c r="Z2551">
        <v>0.24</v>
      </c>
      <c r="AA2551">
        <v>40</v>
      </c>
      <c r="AB2551">
        <v>0.42</v>
      </c>
      <c r="AC2551">
        <v>150</v>
      </c>
      <c r="AD2551">
        <v>0.5</v>
      </c>
      <c r="AE2551">
        <v>0.01</v>
      </c>
      <c r="AF2551">
        <v>13</v>
      </c>
      <c r="AG2551">
        <v>670</v>
      </c>
      <c r="AH2551">
        <v>18</v>
      </c>
      <c r="AI2551">
        <v>1</v>
      </c>
      <c r="AJ2551">
        <v>2</v>
      </c>
      <c r="AK2551">
        <v>132</v>
      </c>
      <c r="AL2551">
        <v>0.01</v>
      </c>
      <c r="AM2551">
        <v>5</v>
      </c>
      <c r="AN2551">
        <v>5</v>
      </c>
      <c r="AO2551">
        <v>21</v>
      </c>
      <c r="AP2551">
        <v>5</v>
      </c>
      <c r="AQ2551">
        <v>26</v>
      </c>
    </row>
    <row r="2552" spans="1:43" hidden="1" x14ac:dyDescent="0.25">
      <c r="A2552" t="s">
        <v>9040</v>
      </c>
      <c r="B2552" t="s">
        <v>9041</v>
      </c>
      <c r="C2552" s="1" t="str">
        <f t="shared" si="201"/>
        <v>21:0118</v>
      </c>
      <c r="D2552" s="1" t="str">
        <f t="shared" si="202"/>
        <v>21:0027</v>
      </c>
      <c r="E2552" t="s">
        <v>9042</v>
      </c>
      <c r="F2552" t="s">
        <v>9043</v>
      </c>
      <c r="H2552">
        <v>63.915937100000001</v>
      </c>
      <c r="I2552">
        <v>-95.654882400000005</v>
      </c>
      <c r="J2552" s="1" t="str">
        <f t="shared" si="203"/>
        <v>Till</v>
      </c>
      <c r="K2552" s="1" t="str">
        <f t="shared" si="204"/>
        <v>&lt;63 micron</v>
      </c>
      <c r="L2552">
        <v>0.2</v>
      </c>
      <c r="M2552">
        <v>1.21</v>
      </c>
      <c r="N2552">
        <v>1</v>
      </c>
      <c r="O2552">
        <v>420</v>
      </c>
      <c r="P2552">
        <v>0.25</v>
      </c>
      <c r="Q2552">
        <v>1</v>
      </c>
      <c r="R2552">
        <v>0.25</v>
      </c>
      <c r="S2552">
        <v>0.25</v>
      </c>
      <c r="T2552">
        <v>4</v>
      </c>
      <c r="U2552">
        <v>20</v>
      </c>
      <c r="V2552">
        <v>10</v>
      </c>
      <c r="W2552">
        <v>1.65</v>
      </c>
      <c r="X2552">
        <v>5</v>
      </c>
      <c r="Y2552">
        <v>1</v>
      </c>
      <c r="Z2552">
        <v>0.24</v>
      </c>
      <c r="AA2552">
        <v>40</v>
      </c>
      <c r="AB2552">
        <v>0.42</v>
      </c>
      <c r="AC2552">
        <v>190</v>
      </c>
      <c r="AD2552">
        <v>0.5</v>
      </c>
      <c r="AE2552">
        <v>0.01</v>
      </c>
      <c r="AF2552">
        <v>10</v>
      </c>
      <c r="AG2552">
        <v>640</v>
      </c>
      <c r="AH2552">
        <v>16</v>
      </c>
      <c r="AI2552">
        <v>1</v>
      </c>
      <c r="AJ2552">
        <v>2</v>
      </c>
      <c r="AK2552">
        <v>126</v>
      </c>
      <c r="AL2552">
        <v>0.01</v>
      </c>
      <c r="AM2552">
        <v>5</v>
      </c>
      <c r="AN2552">
        <v>5</v>
      </c>
      <c r="AO2552">
        <v>22</v>
      </c>
      <c r="AP2552">
        <v>5</v>
      </c>
      <c r="AQ2552">
        <v>22</v>
      </c>
    </row>
    <row r="2553" spans="1:43" hidden="1" x14ac:dyDescent="0.25">
      <c r="A2553" t="s">
        <v>9044</v>
      </c>
      <c r="B2553" t="s">
        <v>9045</v>
      </c>
      <c r="C2553" s="1" t="str">
        <f t="shared" si="201"/>
        <v>21:0118</v>
      </c>
      <c r="D2553" s="1" t="str">
        <f t="shared" si="202"/>
        <v>21:0027</v>
      </c>
      <c r="E2553" t="s">
        <v>9046</v>
      </c>
      <c r="F2553" t="s">
        <v>9047</v>
      </c>
      <c r="H2553">
        <v>63.615445899999997</v>
      </c>
      <c r="I2553">
        <v>-96.580833499999997</v>
      </c>
      <c r="J2553" s="1" t="str">
        <f t="shared" si="203"/>
        <v>Till</v>
      </c>
      <c r="K2553" s="1" t="str">
        <f t="shared" si="204"/>
        <v>&lt;63 micron</v>
      </c>
      <c r="L2553">
        <v>0.2</v>
      </c>
      <c r="M2553">
        <v>1.26</v>
      </c>
      <c r="N2553">
        <v>1</v>
      </c>
      <c r="O2553">
        <v>240</v>
      </c>
      <c r="P2553">
        <v>0.25</v>
      </c>
      <c r="Q2553">
        <v>1</v>
      </c>
      <c r="R2553">
        <v>0.46</v>
      </c>
      <c r="S2553">
        <v>0.25</v>
      </c>
      <c r="T2553">
        <v>7</v>
      </c>
      <c r="U2553">
        <v>44</v>
      </c>
      <c r="V2553">
        <v>19</v>
      </c>
      <c r="W2553">
        <v>1.98</v>
      </c>
      <c r="X2553">
        <v>5</v>
      </c>
      <c r="Y2553">
        <v>0.5</v>
      </c>
      <c r="Z2553">
        <v>0.31</v>
      </c>
      <c r="AA2553">
        <v>40</v>
      </c>
      <c r="AB2553">
        <v>0.71</v>
      </c>
      <c r="AC2553">
        <v>235</v>
      </c>
      <c r="AD2553">
        <v>0.5</v>
      </c>
      <c r="AE2553">
        <v>0.01</v>
      </c>
      <c r="AF2553">
        <v>20</v>
      </c>
      <c r="AG2553">
        <v>1070</v>
      </c>
      <c r="AH2553">
        <v>16</v>
      </c>
      <c r="AI2553">
        <v>1</v>
      </c>
      <c r="AJ2553">
        <v>4</v>
      </c>
      <c r="AK2553">
        <v>74</v>
      </c>
      <c r="AL2553">
        <v>7.0000000000000007E-2</v>
      </c>
      <c r="AM2553">
        <v>5</v>
      </c>
      <c r="AN2553">
        <v>5</v>
      </c>
      <c r="AO2553">
        <v>35</v>
      </c>
      <c r="AP2553">
        <v>5</v>
      </c>
      <c r="AQ2553">
        <v>32</v>
      </c>
    </row>
    <row r="2554" spans="1:43" hidden="1" x14ac:dyDescent="0.25">
      <c r="A2554" t="s">
        <v>9048</v>
      </c>
      <c r="B2554" t="s">
        <v>9049</v>
      </c>
      <c r="C2554" s="1" t="str">
        <f t="shared" si="201"/>
        <v>21:0118</v>
      </c>
      <c r="D2554" s="1" t="str">
        <f t="shared" si="202"/>
        <v>21:0027</v>
      </c>
      <c r="E2554" t="s">
        <v>9050</v>
      </c>
      <c r="F2554" t="s">
        <v>9051</v>
      </c>
      <c r="H2554">
        <v>63.628731600000002</v>
      </c>
      <c r="I2554">
        <v>-96.579541599999999</v>
      </c>
      <c r="J2554" s="1" t="str">
        <f t="shared" si="203"/>
        <v>Till</v>
      </c>
      <c r="K2554" s="1" t="str">
        <f t="shared" si="204"/>
        <v>&lt;63 micron</v>
      </c>
      <c r="L2554">
        <v>0.2</v>
      </c>
      <c r="M2554">
        <v>1.63</v>
      </c>
      <c r="N2554">
        <v>6</v>
      </c>
      <c r="O2554">
        <v>360</v>
      </c>
      <c r="P2554">
        <v>0.25</v>
      </c>
      <c r="Q2554">
        <v>1</v>
      </c>
      <c r="R2554">
        <v>0.49</v>
      </c>
      <c r="S2554">
        <v>0.25</v>
      </c>
      <c r="T2554">
        <v>9</v>
      </c>
      <c r="U2554">
        <v>48</v>
      </c>
      <c r="V2554">
        <v>19</v>
      </c>
      <c r="W2554">
        <v>2.1</v>
      </c>
      <c r="X2554">
        <v>5</v>
      </c>
      <c r="Y2554">
        <v>0.5</v>
      </c>
      <c r="Z2554">
        <v>0.37</v>
      </c>
      <c r="AA2554">
        <v>40</v>
      </c>
      <c r="AB2554">
        <v>0.91</v>
      </c>
      <c r="AC2554">
        <v>255</v>
      </c>
      <c r="AD2554">
        <v>0.5</v>
      </c>
      <c r="AE2554">
        <v>0.01</v>
      </c>
      <c r="AF2554">
        <v>22</v>
      </c>
      <c r="AG2554">
        <v>970</v>
      </c>
      <c r="AH2554">
        <v>14</v>
      </c>
      <c r="AI2554">
        <v>1</v>
      </c>
      <c r="AJ2554">
        <v>4</v>
      </c>
      <c r="AK2554">
        <v>95</v>
      </c>
      <c r="AL2554">
        <v>0.04</v>
      </c>
      <c r="AM2554">
        <v>5</v>
      </c>
      <c r="AN2554">
        <v>5</v>
      </c>
      <c r="AO2554">
        <v>34</v>
      </c>
      <c r="AP2554">
        <v>5</v>
      </c>
      <c r="AQ2554">
        <v>34</v>
      </c>
    </row>
    <row r="2555" spans="1:43" hidden="1" x14ac:dyDescent="0.25">
      <c r="A2555" t="s">
        <v>9052</v>
      </c>
      <c r="B2555" t="s">
        <v>9053</v>
      </c>
      <c r="C2555" s="1" t="str">
        <f t="shared" si="201"/>
        <v>21:0118</v>
      </c>
      <c r="D2555" s="1" t="str">
        <f t="shared" si="202"/>
        <v>21:0027</v>
      </c>
      <c r="E2555" t="s">
        <v>9054</v>
      </c>
      <c r="F2555" t="s">
        <v>9055</v>
      </c>
      <c r="H2555">
        <v>63.646841999999999</v>
      </c>
      <c r="I2555">
        <v>-96.567251499999998</v>
      </c>
      <c r="J2555" s="1" t="str">
        <f t="shared" si="203"/>
        <v>Till</v>
      </c>
      <c r="K2555" s="1" t="str">
        <f t="shared" si="204"/>
        <v>&lt;63 micron</v>
      </c>
      <c r="L2555">
        <v>0.1</v>
      </c>
      <c r="M2555">
        <v>1.19</v>
      </c>
      <c r="N2555">
        <v>1</v>
      </c>
      <c r="O2555">
        <v>310</v>
      </c>
      <c r="P2555">
        <v>0.25</v>
      </c>
      <c r="Q2555">
        <v>1</v>
      </c>
      <c r="R2555">
        <v>0.47</v>
      </c>
      <c r="S2555">
        <v>0.25</v>
      </c>
      <c r="T2555">
        <v>9</v>
      </c>
      <c r="U2555">
        <v>49</v>
      </c>
      <c r="V2555">
        <v>14</v>
      </c>
      <c r="W2555">
        <v>2.0099999999999998</v>
      </c>
      <c r="X2555">
        <v>5</v>
      </c>
      <c r="Y2555">
        <v>1</v>
      </c>
      <c r="Z2555">
        <v>0.21</v>
      </c>
      <c r="AA2555">
        <v>40</v>
      </c>
      <c r="AB2555">
        <v>0.77</v>
      </c>
      <c r="AC2555">
        <v>300</v>
      </c>
      <c r="AD2555">
        <v>0.5</v>
      </c>
      <c r="AE2555">
        <v>0.01</v>
      </c>
      <c r="AF2555">
        <v>20</v>
      </c>
      <c r="AG2555">
        <v>1020</v>
      </c>
      <c r="AH2555">
        <v>20</v>
      </c>
      <c r="AI2555">
        <v>1</v>
      </c>
      <c r="AJ2555">
        <v>4</v>
      </c>
      <c r="AK2555">
        <v>89</v>
      </c>
      <c r="AL2555">
        <v>0.04</v>
      </c>
      <c r="AM2555">
        <v>5</v>
      </c>
      <c r="AN2555">
        <v>5</v>
      </c>
      <c r="AO2555">
        <v>32</v>
      </c>
      <c r="AP2555">
        <v>5</v>
      </c>
      <c r="AQ2555">
        <v>30</v>
      </c>
    </row>
    <row r="2556" spans="1:43" hidden="1" x14ac:dyDescent="0.25">
      <c r="A2556" t="s">
        <v>9056</v>
      </c>
      <c r="B2556" t="s">
        <v>9057</v>
      </c>
      <c r="C2556" s="1" t="str">
        <f t="shared" si="201"/>
        <v>21:0118</v>
      </c>
      <c r="D2556" s="1" t="str">
        <f t="shared" si="202"/>
        <v>21:0027</v>
      </c>
      <c r="E2556" t="s">
        <v>9058</v>
      </c>
      <c r="F2556" t="s">
        <v>9059</v>
      </c>
      <c r="H2556">
        <v>63.6621788</v>
      </c>
      <c r="I2556">
        <v>-96.578954199999998</v>
      </c>
      <c r="J2556" s="1" t="str">
        <f t="shared" si="203"/>
        <v>Till</v>
      </c>
      <c r="K2556" s="1" t="str">
        <f t="shared" si="204"/>
        <v>&lt;63 micron</v>
      </c>
      <c r="L2556">
        <v>0.1</v>
      </c>
      <c r="M2556">
        <v>1.64</v>
      </c>
      <c r="N2556">
        <v>1</v>
      </c>
      <c r="O2556">
        <v>210</v>
      </c>
      <c r="P2556">
        <v>0.25</v>
      </c>
      <c r="Q2556">
        <v>1</v>
      </c>
      <c r="R2556">
        <v>0.44</v>
      </c>
      <c r="S2556">
        <v>0.25</v>
      </c>
      <c r="T2556">
        <v>9</v>
      </c>
      <c r="U2556">
        <v>57</v>
      </c>
      <c r="V2556">
        <v>24</v>
      </c>
      <c r="W2556">
        <v>2.5099999999999998</v>
      </c>
      <c r="X2556">
        <v>5</v>
      </c>
      <c r="Y2556">
        <v>0.5</v>
      </c>
      <c r="Z2556">
        <v>0.35</v>
      </c>
      <c r="AA2556">
        <v>40</v>
      </c>
      <c r="AB2556">
        <v>0.95</v>
      </c>
      <c r="AC2556">
        <v>200</v>
      </c>
      <c r="AD2556">
        <v>0.5</v>
      </c>
      <c r="AE2556">
        <v>0.01</v>
      </c>
      <c r="AF2556">
        <v>26</v>
      </c>
      <c r="AG2556">
        <v>1000</v>
      </c>
      <c r="AH2556">
        <v>18</v>
      </c>
      <c r="AI2556">
        <v>1</v>
      </c>
      <c r="AJ2556">
        <v>6</v>
      </c>
      <c r="AK2556">
        <v>83</v>
      </c>
      <c r="AL2556">
        <v>0.06</v>
      </c>
      <c r="AM2556">
        <v>5</v>
      </c>
      <c r="AN2556">
        <v>5</v>
      </c>
      <c r="AO2556">
        <v>41</v>
      </c>
      <c r="AP2556">
        <v>5</v>
      </c>
      <c r="AQ2556">
        <v>40</v>
      </c>
    </row>
    <row r="2557" spans="1:43" hidden="1" x14ac:dyDescent="0.25">
      <c r="A2557" t="s">
        <v>9060</v>
      </c>
      <c r="B2557" t="s">
        <v>9061</v>
      </c>
      <c r="C2557" s="1" t="str">
        <f t="shared" si="201"/>
        <v>21:0118</v>
      </c>
      <c r="D2557" s="1" t="str">
        <f t="shared" si="202"/>
        <v>21:0027</v>
      </c>
      <c r="E2557" t="s">
        <v>9062</v>
      </c>
      <c r="F2557" t="s">
        <v>9063</v>
      </c>
      <c r="H2557">
        <v>63.673255400000002</v>
      </c>
      <c r="I2557">
        <v>-96.579788500000006</v>
      </c>
      <c r="J2557" s="1" t="str">
        <f t="shared" si="203"/>
        <v>Till</v>
      </c>
      <c r="K2557" s="1" t="str">
        <f t="shared" si="204"/>
        <v>&lt;63 micron</v>
      </c>
      <c r="L2557">
        <v>0.1</v>
      </c>
      <c r="M2557">
        <v>1.53</v>
      </c>
      <c r="N2557">
        <v>4</v>
      </c>
      <c r="O2557">
        <v>290</v>
      </c>
      <c r="P2557">
        <v>0.25</v>
      </c>
      <c r="Q2557">
        <v>1</v>
      </c>
      <c r="R2557">
        <v>1.39</v>
      </c>
      <c r="S2557">
        <v>0.25</v>
      </c>
      <c r="T2557">
        <v>10</v>
      </c>
      <c r="U2557">
        <v>57</v>
      </c>
      <c r="V2557">
        <v>21</v>
      </c>
      <c r="W2557">
        <v>2.31</v>
      </c>
      <c r="X2557">
        <v>5</v>
      </c>
      <c r="Y2557">
        <v>0.5</v>
      </c>
      <c r="Z2557">
        <v>0.34</v>
      </c>
      <c r="AA2557">
        <v>40</v>
      </c>
      <c r="AB2557">
        <v>0.99</v>
      </c>
      <c r="AC2557">
        <v>285</v>
      </c>
      <c r="AD2557">
        <v>0.5</v>
      </c>
      <c r="AE2557">
        <v>0.01</v>
      </c>
      <c r="AF2557">
        <v>24</v>
      </c>
      <c r="AG2557">
        <v>1030</v>
      </c>
      <c r="AH2557">
        <v>14</v>
      </c>
      <c r="AI2557">
        <v>2</v>
      </c>
      <c r="AJ2557">
        <v>4</v>
      </c>
      <c r="AK2557">
        <v>105</v>
      </c>
      <c r="AL2557">
        <v>0.06</v>
      </c>
      <c r="AM2557">
        <v>5</v>
      </c>
      <c r="AN2557">
        <v>5</v>
      </c>
      <c r="AO2557">
        <v>38</v>
      </c>
      <c r="AP2557">
        <v>5</v>
      </c>
      <c r="AQ2557">
        <v>38</v>
      </c>
    </row>
    <row r="2558" spans="1:43" hidden="1" x14ac:dyDescent="0.25">
      <c r="A2558" t="s">
        <v>9064</v>
      </c>
      <c r="B2558" t="s">
        <v>9065</v>
      </c>
      <c r="C2558" s="1" t="str">
        <f t="shared" si="201"/>
        <v>21:0118</v>
      </c>
      <c r="D2558" s="1" t="str">
        <f t="shared" si="202"/>
        <v>21:0027</v>
      </c>
      <c r="E2558" t="s">
        <v>9066</v>
      </c>
      <c r="F2558" t="s">
        <v>9067</v>
      </c>
      <c r="H2558">
        <v>63.691782000000003</v>
      </c>
      <c r="I2558">
        <v>-96.576729799999995</v>
      </c>
      <c r="J2558" s="1" t="str">
        <f t="shared" si="203"/>
        <v>Till</v>
      </c>
      <c r="K2558" s="1" t="str">
        <f t="shared" si="204"/>
        <v>&lt;63 micron</v>
      </c>
      <c r="L2558">
        <v>0.2</v>
      </c>
      <c r="M2558">
        <v>1.29</v>
      </c>
      <c r="N2558">
        <v>1</v>
      </c>
      <c r="O2558">
        <v>370</v>
      </c>
      <c r="P2558">
        <v>0.25</v>
      </c>
      <c r="Q2558">
        <v>2</v>
      </c>
      <c r="R2558">
        <v>0.47</v>
      </c>
      <c r="S2558">
        <v>0.25</v>
      </c>
      <c r="T2558">
        <v>9</v>
      </c>
      <c r="U2558">
        <v>49</v>
      </c>
      <c r="V2558">
        <v>17</v>
      </c>
      <c r="W2558">
        <v>2.0299999999999998</v>
      </c>
      <c r="X2558">
        <v>5</v>
      </c>
      <c r="Y2558">
        <v>0.5</v>
      </c>
      <c r="Z2558">
        <v>0.28000000000000003</v>
      </c>
      <c r="AA2558">
        <v>40</v>
      </c>
      <c r="AB2558">
        <v>0.85</v>
      </c>
      <c r="AC2558">
        <v>250</v>
      </c>
      <c r="AD2558">
        <v>0.5</v>
      </c>
      <c r="AE2558">
        <v>0.01</v>
      </c>
      <c r="AF2558">
        <v>22</v>
      </c>
      <c r="AG2558">
        <v>1090</v>
      </c>
      <c r="AH2558">
        <v>12</v>
      </c>
      <c r="AI2558">
        <v>1</v>
      </c>
      <c r="AJ2558">
        <v>4</v>
      </c>
      <c r="AK2558">
        <v>88</v>
      </c>
      <c r="AL2558">
        <v>0.04</v>
      </c>
      <c r="AM2558">
        <v>5</v>
      </c>
      <c r="AN2558">
        <v>5</v>
      </c>
      <c r="AO2558">
        <v>33</v>
      </c>
      <c r="AP2558">
        <v>5</v>
      </c>
      <c r="AQ2558">
        <v>30</v>
      </c>
    </row>
    <row r="2559" spans="1:43" hidden="1" x14ac:dyDescent="0.25">
      <c r="A2559" t="s">
        <v>9068</v>
      </c>
      <c r="B2559" t="s">
        <v>9069</v>
      </c>
      <c r="C2559" s="1" t="str">
        <f t="shared" si="201"/>
        <v>21:0118</v>
      </c>
      <c r="D2559" s="1" t="str">
        <f t="shared" si="202"/>
        <v>21:0027</v>
      </c>
      <c r="E2559" t="s">
        <v>9070</v>
      </c>
      <c r="F2559" t="s">
        <v>9071</v>
      </c>
      <c r="H2559">
        <v>63.703178100000002</v>
      </c>
      <c r="I2559">
        <v>-96.589114699999996</v>
      </c>
      <c r="J2559" s="1" t="str">
        <f t="shared" si="203"/>
        <v>Till</v>
      </c>
      <c r="K2559" s="1" t="str">
        <f t="shared" si="204"/>
        <v>&lt;63 micron</v>
      </c>
      <c r="L2559">
        <v>0.2</v>
      </c>
      <c r="M2559">
        <v>1.74</v>
      </c>
      <c r="N2559">
        <v>12</v>
      </c>
      <c r="O2559">
        <v>400</v>
      </c>
      <c r="P2559">
        <v>0.25</v>
      </c>
      <c r="Q2559">
        <v>1</v>
      </c>
      <c r="R2559">
        <v>0.47</v>
      </c>
      <c r="S2559">
        <v>0.25</v>
      </c>
      <c r="T2559">
        <v>9</v>
      </c>
      <c r="U2559">
        <v>59</v>
      </c>
      <c r="V2559">
        <v>20</v>
      </c>
      <c r="W2559">
        <v>2.21</v>
      </c>
      <c r="X2559">
        <v>5</v>
      </c>
      <c r="Y2559">
        <v>0.5</v>
      </c>
      <c r="Z2559">
        <v>0.37</v>
      </c>
      <c r="AA2559">
        <v>40</v>
      </c>
      <c r="AB2559">
        <v>1.03</v>
      </c>
      <c r="AC2559">
        <v>260</v>
      </c>
      <c r="AD2559">
        <v>0.5</v>
      </c>
      <c r="AE2559">
        <v>0.01</v>
      </c>
      <c r="AF2559">
        <v>25</v>
      </c>
      <c r="AG2559">
        <v>1000</v>
      </c>
      <c r="AH2559">
        <v>14</v>
      </c>
      <c r="AI2559">
        <v>1</v>
      </c>
      <c r="AJ2559">
        <v>6</v>
      </c>
      <c r="AK2559">
        <v>86</v>
      </c>
      <c r="AL2559">
        <v>0.04</v>
      </c>
      <c r="AM2559">
        <v>5</v>
      </c>
      <c r="AN2559">
        <v>5</v>
      </c>
      <c r="AO2559">
        <v>37</v>
      </c>
      <c r="AP2559">
        <v>5</v>
      </c>
      <c r="AQ2559">
        <v>36</v>
      </c>
    </row>
    <row r="2560" spans="1:43" hidden="1" x14ac:dyDescent="0.25">
      <c r="A2560" t="s">
        <v>9072</v>
      </c>
      <c r="B2560" t="s">
        <v>9073</v>
      </c>
      <c r="C2560" s="1" t="str">
        <f t="shared" si="201"/>
        <v>21:0118</v>
      </c>
      <c r="D2560" s="1" t="str">
        <f t="shared" si="202"/>
        <v>21:0027</v>
      </c>
      <c r="E2560" t="s">
        <v>9074</v>
      </c>
      <c r="F2560" t="s">
        <v>9075</v>
      </c>
      <c r="H2560">
        <v>63.718813500000003</v>
      </c>
      <c r="I2560">
        <v>-96.595175699999999</v>
      </c>
      <c r="J2560" s="1" t="str">
        <f t="shared" si="203"/>
        <v>Till</v>
      </c>
      <c r="K2560" s="1" t="str">
        <f t="shared" si="204"/>
        <v>&lt;63 micron</v>
      </c>
      <c r="L2560">
        <v>0.1</v>
      </c>
      <c r="M2560">
        <v>1.65</v>
      </c>
      <c r="N2560">
        <v>1</v>
      </c>
      <c r="O2560">
        <v>410</v>
      </c>
      <c r="P2560">
        <v>0.25</v>
      </c>
      <c r="Q2560">
        <v>1</v>
      </c>
      <c r="R2560">
        <v>0.81</v>
      </c>
      <c r="S2560">
        <v>0.25</v>
      </c>
      <c r="T2560">
        <v>9</v>
      </c>
      <c r="U2560">
        <v>68</v>
      </c>
      <c r="V2560">
        <v>22</v>
      </c>
      <c r="W2560">
        <v>2.41</v>
      </c>
      <c r="X2560">
        <v>5</v>
      </c>
      <c r="Y2560">
        <v>0.5</v>
      </c>
      <c r="Z2560">
        <v>0.41</v>
      </c>
      <c r="AA2560">
        <v>40</v>
      </c>
      <c r="AB2560">
        <v>1.21</v>
      </c>
      <c r="AC2560">
        <v>340</v>
      </c>
      <c r="AD2560">
        <v>0.5</v>
      </c>
      <c r="AE2560">
        <v>0.01</v>
      </c>
      <c r="AF2560">
        <v>30</v>
      </c>
      <c r="AG2560">
        <v>1170</v>
      </c>
      <c r="AH2560">
        <v>12</v>
      </c>
      <c r="AI2560">
        <v>2</v>
      </c>
      <c r="AJ2560">
        <v>6</v>
      </c>
      <c r="AK2560">
        <v>107</v>
      </c>
      <c r="AL2560">
        <v>7.0000000000000007E-2</v>
      </c>
      <c r="AM2560">
        <v>5</v>
      </c>
      <c r="AN2560">
        <v>5</v>
      </c>
      <c r="AO2560">
        <v>44</v>
      </c>
      <c r="AP2560">
        <v>5</v>
      </c>
      <c r="AQ2560">
        <v>42</v>
      </c>
    </row>
    <row r="2561" spans="1:43" hidden="1" x14ac:dyDescent="0.25">
      <c r="A2561" t="s">
        <v>9076</v>
      </c>
      <c r="B2561" t="s">
        <v>9077</v>
      </c>
      <c r="C2561" s="1" t="str">
        <f t="shared" si="201"/>
        <v>21:0118</v>
      </c>
      <c r="D2561" s="1" t="str">
        <f t="shared" si="202"/>
        <v>21:0027</v>
      </c>
      <c r="E2561" t="s">
        <v>9078</v>
      </c>
      <c r="F2561" t="s">
        <v>9079</v>
      </c>
      <c r="H2561">
        <v>63.729624600000001</v>
      </c>
      <c r="I2561">
        <v>-96.584451099999995</v>
      </c>
      <c r="J2561" s="1" t="str">
        <f t="shared" si="203"/>
        <v>Till</v>
      </c>
      <c r="K2561" s="1" t="str">
        <f t="shared" si="204"/>
        <v>&lt;63 micron</v>
      </c>
      <c r="L2561">
        <v>0.1</v>
      </c>
      <c r="M2561">
        <v>0.88</v>
      </c>
      <c r="N2561">
        <v>1</v>
      </c>
      <c r="O2561">
        <v>220</v>
      </c>
      <c r="P2561">
        <v>0.25</v>
      </c>
      <c r="Q2561">
        <v>1</v>
      </c>
      <c r="R2561">
        <v>1.22</v>
      </c>
      <c r="S2561">
        <v>0.25</v>
      </c>
      <c r="T2561">
        <v>7</v>
      </c>
      <c r="U2561">
        <v>46</v>
      </c>
      <c r="V2561">
        <v>14</v>
      </c>
      <c r="W2561">
        <v>2.0099999999999998</v>
      </c>
      <c r="X2561">
        <v>5</v>
      </c>
      <c r="Y2561">
        <v>0.5</v>
      </c>
      <c r="Z2561">
        <v>0.24</v>
      </c>
      <c r="AA2561">
        <v>40</v>
      </c>
      <c r="AB2561">
        <v>0.7</v>
      </c>
      <c r="AC2561">
        <v>270</v>
      </c>
      <c r="AD2561">
        <v>1</v>
      </c>
      <c r="AE2561">
        <v>0.01</v>
      </c>
      <c r="AF2561">
        <v>19</v>
      </c>
      <c r="AG2561">
        <v>1290</v>
      </c>
      <c r="AH2561">
        <v>10</v>
      </c>
      <c r="AI2561">
        <v>1</v>
      </c>
      <c r="AJ2561">
        <v>3</v>
      </c>
      <c r="AK2561">
        <v>118</v>
      </c>
      <c r="AL2561">
        <v>0.08</v>
      </c>
      <c r="AM2561">
        <v>5</v>
      </c>
      <c r="AN2561">
        <v>5</v>
      </c>
      <c r="AO2561">
        <v>37</v>
      </c>
      <c r="AP2561">
        <v>5</v>
      </c>
      <c r="AQ2561">
        <v>26</v>
      </c>
    </row>
    <row r="2562" spans="1:43" hidden="1" x14ac:dyDescent="0.25">
      <c r="A2562" t="s">
        <v>9080</v>
      </c>
      <c r="B2562" t="s">
        <v>9081</v>
      </c>
      <c r="C2562" s="1" t="str">
        <f t="shared" si="201"/>
        <v>21:0118</v>
      </c>
      <c r="D2562" s="1" t="str">
        <f t="shared" si="202"/>
        <v>21:0027</v>
      </c>
      <c r="E2562" t="s">
        <v>9082</v>
      </c>
      <c r="F2562" t="s">
        <v>9083</v>
      </c>
      <c r="H2562">
        <v>63.747523399999999</v>
      </c>
      <c r="I2562">
        <v>-96.580894900000004</v>
      </c>
      <c r="J2562" s="1" t="str">
        <f t="shared" si="203"/>
        <v>Till</v>
      </c>
      <c r="K2562" s="1" t="str">
        <f t="shared" si="204"/>
        <v>&lt;63 micron</v>
      </c>
      <c r="L2562">
        <v>0.1</v>
      </c>
      <c r="M2562">
        <v>0.57999999999999996</v>
      </c>
      <c r="N2562">
        <v>2</v>
      </c>
      <c r="O2562">
        <v>100</v>
      </c>
      <c r="P2562">
        <v>0.25</v>
      </c>
      <c r="Q2562">
        <v>2</v>
      </c>
      <c r="R2562">
        <v>0.52</v>
      </c>
      <c r="S2562">
        <v>0.25</v>
      </c>
      <c r="T2562">
        <v>2</v>
      </c>
      <c r="U2562">
        <v>37</v>
      </c>
      <c r="V2562">
        <v>8</v>
      </c>
      <c r="W2562">
        <v>1.81</v>
      </c>
      <c r="X2562">
        <v>5</v>
      </c>
      <c r="Y2562">
        <v>0.5</v>
      </c>
      <c r="Z2562">
        <v>0.11</v>
      </c>
      <c r="AA2562">
        <v>40</v>
      </c>
      <c r="AB2562">
        <v>0.44</v>
      </c>
      <c r="AC2562">
        <v>140</v>
      </c>
      <c r="AD2562">
        <v>0.5</v>
      </c>
      <c r="AE2562">
        <v>0.01</v>
      </c>
      <c r="AF2562">
        <v>12</v>
      </c>
      <c r="AG2562">
        <v>1410</v>
      </c>
      <c r="AH2562">
        <v>14</v>
      </c>
      <c r="AI2562">
        <v>1</v>
      </c>
      <c r="AJ2562">
        <v>3</v>
      </c>
      <c r="AK2562">
        <v>84</v>
      </c>
      <c r="AL2562">
        <v>7.0000000000000007E-2</v>
      </c>
      <c r="AM2562">
        <v>5</v>
      </c>
      <c r="AN2562">
        <v>5</v>
      </c>
      <c r="AO2562">
        <v>32</v>
      </c>
      <c r="AP2562">
        <v>5</v>
      </c>
      <c r="AQ2562">
        <v>20</v>
      </c>
    </row>
    <row r="2563" spans="1:43" hidden="1" x14ac:dyDescent="0.25">
      <c r="A2563" t="s">
        <v>9084</v>
      </c>
      <c r="B2563" t="s">
        <v>9085</v>
      </c>
      <c r="C2563" s="1" t="str">
        <f t="shared" si="201"/>
        <v>21:0118</v>
      </c>
      <c r="D2563" s="1" t="str">
        <f t="shared" si="202"/>
        <v>21:0027</v>
      </c>
      <c r="E2563" t="s">
        <v>9086</v>
      </c>
      <c r="F2563" t="s">
        <v>9087</v>
      </c>
      <c r="H2563">
        <v>63.758516499999999</v>
      </c>
      <c r="I2563">
        <v>-96.578372200000004</v>
      </c>
      <c r="J2563" s="1" t="str">
        <f t="shared" si="203"/>
        <v>Till</v>
      </c>
      <c r="K2563" s="1" t="str">
        <f t="shared" si="204"/>
        <v>&lt;63 micron</v>
      </c>
      <c r="L2563">
        <v>0.1</v>
      </c>
      <c r="M2563">
        <v>1.43</v>
      </c>
      <c r="N2563">
        <v>6</v>
      </c>
      <c r="O2563">
        <v>490</v>
      </c>
      <c r="P2563">
        <v>0.25</v>
      </c>
      <c r="Q2563">
        <v>1</v>
      </c>
      <c r="R2563">
        <v>0.62</v>
      </c>
      <c r="S2563">
        <v>0.25</v>
      </c>
      <c r="T2563">
        <v>6</v>
      </c>
      <c r="U2563">
        <v>57</v>
      </c>
      <c r="V2563">
        <v>17</v>
      </c>
      <c r="W2563">
        <v>2.23</v>
      </c>
      <c r="X2563">
        <v>10</v>
      </c>
      <c r="Y2563">
        <v>0.5</v>
      </c>
      <c r="Z2563">
        <v>0.36</v>
      </c>
      <c r="AA2563">
        <v>40</v>
      </c>
      <c r="AB2563">
        <v>0.94</v>
      </c>
      <c r="AC2563">
        <v>250</v>
      </c>
      <c r="AD2563">
        <v>0.5</v>
      </c>
      <c r="AE2563">
        <v>0.01</v>
      </c>
      <c r="AF2563">
        <v>22</v>
      </c>
      <c r="AG2563">
        <v>1180</v>
      </c>
      <c r="AH2563">
        <v>16</v>
      </c>
      <c r="AI2563">
        <v>2</v>
      </c>
      <c r="AJ2563">
        <v>4</v>
      </c>
      <c r="AK2563">
        <v>113</v>
      </c>
      <c r="AL2563">
        <v>0.06</v>
      </c>
      <c r="AM2563">
        <v>5</v>
      </c>
      <c r="AN2563">
        <v>5</v>
      </c>
      <c r="AO2563">
        <v>38</v>
      </c>
      <c r="AP2563">
        <v>5</v>
      </c>
      <c r="AQ2563">
        <v>30</v>
      </c>
    </row>
    <row r="2564" spans="1:43" hidden="1" x14ac:dyDescent="0.25">
      <c r="A2564" t="s">
        <v>9088</v>
      </c>
      <c r="B2564" t="s">
        <v>9089</v>
      </c>
      <c r="C2564" s="1" t="str">
        <f t="shared" si="201"/>
        <v>21:0118</v>
      </c>
      <c r="D2564" s="1" t="str">
        <f t="shared" si="202"/>
        <v>21:0027</v>
      </c>
      <c r="E2564" t="s">
        <v>9090</v>
      </c>
      <c r="F2564" t="s">
        <v>9091</v>
      </c>
      <c r="H2564">
        <v>63.776364700000002</v>
      </c>
      <c r="I2564">
        <v>-96.5691506</v>
      </c>
      <c r="J2564" s="1" t="str">
        <f t="shared" si="203"/>
        <v>Till</v>
      </c>
      <c r="K2564" s="1" t="str">
        <f t="shared" si="204"/>
        <v>&lt;63 micron</v>
      </c>
      <c r="L2564">
        <v>0.1</v>
      </c>
      <c r="M2564">
        <v>1.0900000000000001</v>
      </c>
      <c r="N2564">
        <v>4</v>
      </c>
      <c r="O2564">
        <v>690</v>
      </c>
      <c r="P2564">
        <v>0.25</v>
      </c>
      <c r="Q2564">
        <v>1</v>
      </c>
      <c r="R2564">
        <v>0.81</v>
      </c>
      <c r="S2564">
        <v>0.25</v>
      </c>
      <c r="T2564">
        <v>8</v>
      </c>
      <c r="U2564">
        <v>73</v>
      </c>
      <c r="V2564">
        <v>11</v>
      </c>
      <c r="W2564">
        <v>2.2000000000000002</v>
      </c>
      <c r="X2564">
        <v>10</v>
      </c>
      <c r="Y2564">
        <v>1</v>
      </c>
      <c r="Z2564">
        <v>0.25</v>
      </c>
      <c r="AA2564">
        <v>40</v>
      </c>
      <c r="AB2564">
        <v>1.1499999999999999</v>
      </c>
      <c r="AC2564">
        <v>245</v>
      </c>
      <c r="AD2564">
        <v>0.5</v>
      </c>
      <c r="AE2564">
        <v>0.01</v>
      </c>
      <c r="AF2564">
        <v>28</v>
      </c>
      <c r="AG2564">
        <v>1320</v>
      </c>
      <c r="AH2564">
        <v>14</v>
      </c>
      <c r="AI2564">
        <v>1</v>
      </c>
      <c r="AJ2564">
        <v>4</v>
      </c>
      <c r="AK2564">
        <v>152</v>
      </c>
      <c r="AL2564">
        <v>0.05</v>
      </c>
      <c r="AM2564">
        <v>5</v>
      </c>
      <c r="AN2564">
        <v>5</v>
      </c>
      <c r="AO2564">
        <v>37</v>
      </c>
      <c r="AP2564">
        <v>5</v>
      </c>
      <c r="AQ2564">
        <v>30</v>
      </c>
    </row>
    <row r="2565" spans="1:43" hidden="1" x14ac:dyDescent="0.25">
      <c r="A2565" t="s">
        <v>9092</v>
      </c>
      <c r="B2565" t="s">
        <v>9093</v>
      </c>
      <c r="C2565" s="1" t="str">
        <f t="shared" si="201"/>
        <v>21:0118</v>
      </c>
      <c r="D2565" s="1" t="str">
        <f t="shared" si="202"/>
        <v>21:0027</v>
      </c>
      <c r="E2565" t="s">
        <v>9094</v>
      </c>
      <c r="F2565" t="s">
        <v>9095</v>
      </c>
      <c r="H2565">
        <v>63.791667500000003</v>
      </c>
      <c r="I2565">
        <v>-96.577294800000004</v>
      </c>
      <c r="J2565" s="1" t="str">
        <f t="shared" si="203"/>
        <v>Till</v>
      </c>
      <c r="K2565" s="1" t="str">
        <f t="shared" si="204"/>
        <v>&lt;63 micron</v>
      </c>
      <c r="L2565">
        <v>0.1</v>
      </c>
      <c r="M2565">
        <v>1.32</v>
      </c>
      <c r="N2565">
        <v>6</v>
      </c>
      <c r="O2565">
        <v>560</v>
      </c>
      <c r="P2565">
        <v>0.25</v>
      </c>
      <c r="Q2565">
        <v>1</v>
      </c>
      <c r="R2565">
        <v>0.46</v>
      </c>
      <c r="S2565">
        <v>0.25</v>
      </c>
      <c r="T2565">
        <v>8</v>
      </c>
      <c r="U2565">
        <v>58</v>
      </c>
      <c r="V2565">
        <v>17</v>
      </c>
      <c r="W2565">
        <v>2.1</v>
      </c>
      <c r="X2565">
        <v>10</v>
      </c>
      <c r="Y2565">
        <v>1</v>
      </c>
      <c r="Z2565">
        <v>0.28999999999999998</v>
      </c>
      <c r="AA2565">
        <v>60</v>
      </c>
      <c r="AB2565">
        <v>0.77</v>
      </c>
      <c r="AC2565">
        <v>205</v>
      </c>
      <c r="AD2565">
        <v>0.5</v>
      </c>
      <c r="AE2565">
        <v>0.01</v>
      </c>
      <c r="AF2565">
        <v>25</v>
      </c>
      <c r="AG2565">
        <v>1120</v>
      </c>
      <c r="AH2565">
        <v>14</v>
      </c>
      <c r="AI2565">
        <v>1</v>
      </c>
      <c r="AJ2565">
        <v>6</v>
      </c>
      <c r="AK2565">
        <v>138</v>
      </c>
      <c r="AL2565">
        <v>0.03</v>
      </c>
      <c r="AM2565">
        <v>5</v>
      </c>
      <c r="AN2565">
        <v>5</v>
      </c>
      <c r="AO2565">
        <v>34</v>
      </c>
      <c r="AP2565">
        <v>5</v>
      </c>
      <c r="AQ2565">
        <v>26</v>
      </c>
    </row>
    <row r="2566" spans="1:43" hidden="1" x14ac:dyDescent="0.25">
      <c r="A2566" t="s">
        <v>9096</v>
      </c>
      <c r="B2566" t="s">
        <v>9097</v>
      </c>
      <c r="C2566" s="1" t="str">
        <f t="shared" si="201"/>
        <v>21:0118</v>
      </c>
      <c r="D2566" s="1" t="str">
        <f t="shared" si="202"/>
        <v>21:0027</v>
      </c>
      <c r="E2566" t="s">
        <v>9098</v>
      </c>
      <c r="F2566" t="s">
        <v>9099</v>
      </c>
      <c r="H2566">
        <v>63.813067400000001</v>
      </c>
      <c r="I2566">
        <v>-96.584417599999995</v>
      </c>
      <c r="J2566" s="1" t="str">
        <f t="shared" si="203"/>
        <v>Till</v>
      </c>
      <c r="K2566" s="1" t="str">
        <f t="shared" si="204"/>
        <v>&lt;63 micron</v>
      </c>
      <c r="L2566">
        <v>0.1</v>
      </c>
      <c r="M2566">
        <v>0.89</v>
      </c>
      <c r="N2566">
        <v>2</v>
      </c>
      <c r="O2566">
        <v>260</v>
      </c>
      <c r="P2566">
        <v>0.25</v>
      </c>
      <c r="Q2566">
        <v>1</v>
      </c>
      <c r="R2566">
        <v>0.49</v>
      </c>
      <c r="S2566">
        <v>0.25</v>
      </c>
      <c r="T2566">
        <v>3</v>
      </c>
      <c r="U2566">
        <v>28</v>
      </c>
      <c r="V2566">
        <v>8</v>
      </c>
      <c r="W2566">
        <v>1.73</v>
      </c>
      <c r="X2566">
        <v>5</v>
      </c>
      <c r="Y2566">
        <v>0.5</v>
      </c>
      <c r="Z2566">
        <v>0.24</v>
      </c>
      <c r="AA2566">
        <v>30</v>
      </c>
      <c r="AB2566">
        <v>0.52</v>
      </c>
      <c r="AC2566">
        <v>170</v>
      </c>
      <c r="AD2566">
        <v>0.5</v>
      </c>
      <c r="AE2566">
        <v>0.01</v>
      </c>
      <c r="AF2566">
        <v>11</v>
      </c>
      <c r="AG2566">
        <v>940</v>
      </c>
      <c r="AH2566">
        <v>12</v>
      </c>
      <c r="AI2566">
        <v>2</v>
      </c>
      <c r="AJ2566">
        <v>2</v>
      </c>
      <c r="AK2566">
        <v>98</v>
      </c>
      <c r="AL2566">
        <v>0.04</v>
      </c>
      <c r="AM2566">
        <v>5</v>
      </c>
      <c r="AN2566">
        <v>5</v>
      </c>
      <c r="AO2566">
        <v>27</v>
      </c>
      <c r="AP2566">
        <v>5</v>
      </c>
      <c r="AQ2566">
        <v>22</v>
      </c>
    </row>
    <row r="2567" spans="1:43" hidden="1" x14ac:dyDescent="0.25">
      <c r="A2567" t="s">
        <v>9100</v>
      </c>
      <c r="B2567" t="s">
        <v>9101</v>
      </c>
      <c r="C2567" s="1" t="str">
        <f t="shared" si="201"/>
        <v>21:0118</v>
      </c>
      <c r="D2567" s="1" t="str">
        <f t="shared" si="202"/>
        <v>21:0027</v>
      </c>
      <c r="E2567" t="s">
        <v>9102</v>
      </c>
      <c r="F2567" t="s">
        <v>9103</v>
      </c>
      <c r="H2567">
        <v>63.819472900000001</v>
      </c>
      <c r="I2567">
        <v>-96.585697999999994</v>
      </c>
      <c r="J2567" s="1" t="str">
        <f t="shared" si="203"/>
        <v>Till</v>
      </c>
      <c r="K2567" s="1" t="str">
        <f t="shared" si="204"/>
        <v>&lt;63 micron</v>
      </c>
      <c r="L2567">
        <v>0.1</v>
      </c>
      <c r="M2567">
        <v>0.82</v>
      </c>
      <c r="N2567">
        <v>4</v>
      </c>
      <c r="O2567">
        <v>270</v>
      </c>
      <c r="P2567">
        <v>0.25</v>
      </c>
      <c r="Q2567">
        <v>1</v>
      </c>
      <c r="R2567">
        <v>0.36</v>
      </c>
      <c r="S2567">
        <v>0.25</v>
      </c>
      <c r="T2567">
        <v>3</v>
      </c>
      <c r="U2567">
        <v>30</v>
      </c>
      <c r="V2567">
        <v>8</v>
      </c>
      <c r="W2567">
        <v>1.71</v>
      </c>
      <c r="X2567">
        <v>5</v>
      </c>
      <c r="Y2567">
        <v>1</v>
      </c>
      <c r="Z2567">
        <v>0.2</v>
      </c>
      <c r="AA2567">
        <v>30</v>
      </c>
      <c r="AB2567">
        <v>0.44</v>
      </c>
      <c r="AC2567">
        <v>160</v>
      </c>
      <c r="AD2567">
        <v>0.5</v>
      </c>
      <c r="AE2567">
        <v>0.01</v>
      </c>
      <c r="AF2567">
        <v>12</v>
      </c>
      <c r="AG2567">
        <v>960</v>
      </c>
      <c r="AH2567">
        <v>8</v>
      </c>
      <c r="AI2567">
        <v>2</v>
      </c>
      <c r="AJ2567">
        <v>2</v>
      </c>
      <c r="AK2567">
        <v>94</v>
      </c>
      <c r="AL2567">
        <v>0.04</v>
      </c>
      <c r="AM2567">
        <v>5</v>
      </c>
      <c r="AN2567">
        <v>5</v>
      </c>
      <c r="AO2567">
        <v>28</v>
      </c>
      <c r="AP2567">
        <v>5</v>
      </c>
      <c r="AQ2567">
        <v>22</v>
      </c>
    </row>
    <row r="2568" spans="1:43" hidden="1" x14ac:dyDescent="0.25">
      <c r="A2568" t="s">
        <v>9104</v>
      </c>
      <c r="B2568" t="s">
        <v>9105</v>
      </c>
      <c r="C2568" s="1" t="str">
        <f t="shared" si="201"/>
        <v>21:0118</v>
      </c>
      <c r="D2568" s="1" t="str">
        <f t="shared" si="202"/>
        <v>21:0027</v>
      </c>
      <c r="E2568" t="s">
        <v>9106</v>
      </c>
      <c r="F2568" t="s">
        <v>9107</v>
      </c>
      <c r="H2568">
        <v>63.5963122</v>
      </c>
      <c r="I2568">
        <v>-96.578789299999997</v>
      </c>
      <c r="J2568" s="1" t="str">
        <f t="shared" si="203"/>
        <v>Till</v>
      </c>
      <c r="K2568" s="1" t="str">
        <f t="shared" si="204"/>
        <v>&lt;63 micron</v>
      </c>
      <c r="L2568">
        <v>0.1</v>
      </c>
      <c r="M2568">
        <v>1.52</v>
      </c>
      <c r="N2568">
        <v>6</v>
      </c>
      <c r="O2568">
        <v>300</v>
      </c>
      <c r="P2568">
        <v>0.25</v>
      </c>
      <c r="Q2568">
        <v>1</v>
      </c>
      <c r="R2568">
        <v>0.56999999999999995</v>
      </c>
      <c r="S2568">
        <v>0.25</v>
      </c>
      <c r="T2568">
        <v>6</v>
      </c>
      <c r="U2568">
        <v>54</v>
      </c>
      <c r="V2568">
        <v>24</v>
      </c>
      <c r="W2568">
        <v>2.25</v>
      </c>
      <c r="X2568">
        <v>10</v>
      </c>
      <c r="Y2568">
        <v>0.5</v>
      </c>
      <c r="Z2568">
        <v>0.41</v>
      </c>
      <c r="AA2568">
        <v>40</v>
      </c>
      <c r="AB2568">
        <v>0.91</v>
      </c>
      <c r="AC2568">
        <v>245</v>
      </c>
      <c r="AD2568">
        <v>0.5</v>
      </c>
      <c r="AE2568">
        <v>0.02</v>
      </c>
      <c r="AF2568">
        <v>23</v>
      </c>
      <c r="AG2568">
        <v>1070</v>
      </c>
      <c r="AH2568">
        <v>14</v>
      </c>
      <c r="AI2568">
        <v>2</v>
      </c>
      <c r="AJ2568">
        <v>4</v>
      </c>
      <c r="AK2568">
        <v>89</v>
      </c>
      <c r="AL2568">
        <v>0.08</v>
      </c>
      <c r="AM2568">
        <v>5</v>
      </c>
      <c r="AN2568">
        <v>5</v>
      </c>
      <c r="AO2568">
        <v>40</v>
      </c>
      <c r="AP2568">
        <v>5</v>
      </c>
      <c r="AQ2568">
        <v>40</v>
      </c>
    </row>
    <row r="2569" spans="1:43" hidden="1" x14ac:dyDescent="0.25">
      <c r="A2569" t="s">
        <v>9108</v>
      </c>
      <c r="B2569" t="s">
        <v>9109</v>
      </c>
      <c r="C2569" s="1" t="str">
        <f t="shared" si="201"/>
        <v>21:0118</v>
      </c>
      <c r="D2569" s="1" t="str">
        <f t="shared" si="202"/>
        <v>21:0027</v>
      </c>
      <c r="E2569" t="s">
        <v>9110</v>
      </c>
      <c r="F2569" t="s">
        <v>9111</v>
      </c>
      <c r="H2569">
        <v>63.586623500000002</v>
      </c>
      <c r="I2569">
        <v>-96.594812700000006</v>
      </c>
      <c r="J2569" s="1" t="str">
        <f t="shared" si="203"/>
        <v>Till</v>
      </c>
      <c r="K2569" s="1" t="str">
        <f t="shared" si="204"/>
        <v>&lt;63 micron</v>
      </c>
      <c r="L2569">
        <v>0.1</v>
      </c>
      <c r="M2569">
        <v>1.87</v>
      </c>
      <c r="N2569">
        <v>1</v>
      </c>
      <c r="O2569">
        <v>340</v>
      </c>
      <c r="P2569">
        <v>0.25</v>
      </c>
      <c r="Q2569">
        <v>1</v>
      </c>
      <c r="R2569">
        <v>0.52</v>
      </c>
      <c r="S2569">
        <v>0.5</v>
      </c>
      <c r="T2569">
        <v>8</v>
      </c>
      <c r="U2569">
        <v>62</v>
      </c>
      <c r="V2569">
        <v>33</v>
      </c>
      <c r="W2569">
        <v>2.44</v>
      </c>
      <c r="X2569">
        <v>10</v>
      </c>
      <c r="Y2569">
        <v>0.5</v>
      </c>
      <c r="Z2569">
        <v>0.52</v>
      </c>
      <c r="AA2569">
        <v>50</v>
      </c>
      <c r="AB2569">
        <v>1.06</v>
      </c>
      <c r="AC2569">
        <v>260</v>
      </c>
      <c r="AD2569">
        <v>0.5</v>
      </c>
      <c r="AE2569">
        <v>0.02</v>
      </c>
      <c r="AF2569">
        <v>31</v>
      </c>
      <c r="AG2569">
        <v>950</v>
      </c>
      <c r="AH2569">
        <v>14</v>
      </c>
      <c r="AI2569">
        <v>1</v>
      </c>
      <c r="AJ2569">
        <v>6</v>
      </c>
      <c r="AK2569">
        <v>81</v>
      </c>
      <c r="AL2569">
        <v>7.0000000000000007E-2</v>
      </c>
      <c r="AM2569">
        <v>5</v>
      </c>
      <c r="AN2569">
        <v>5</v>
      </c>
      <c r="AO2569">
        <v>42</v>
      </c>
      <c r="AP2569">
        <v>5</v>
      </c>
      <c r="AQ2569">
        <v>46</v>
      </c>
    </row>
    <row r="2570" spans="1:43" hidden="1" x14ac:dyDescent="0.25">
      <c r="A2570" t="s">
        <v>9112</v>
      </c>
      <c r="B2570" t="s">
        <v>9113</v>
      </c>
      <c r="C2570" s="1" t="str">
        <f t="shared" si="201"/>
        <v>21:0118</v>
      </c>
      <c r="D2570" s="1" t="str">
        <f t="shared" si="202"/>
        <v>21:0027</v>
      </c>
      <c r="E2570" t="s">
        <v>9114</v>
      </c>
      <c r="F2570" t="s">
        <v>9115</v>
      </c>
      <c r="H2570">
        <v>63.573725600000003</v>
      </c>
      <c r="I2570">
        <v>-96.581252300000003</v>
      </c>
      <c r="J2570" s="1" t="str">
        <f t="shared" si="203"/>
        <v>Till</v>
      </c>
      <c r="K2570" s="1" t="str">
        <f t="shared" si="204"/>
        <v>&lt;63 micron</v>
      </c>
      <c r="L2570">
        <v>0.1</v>
      </c>
      <c r="M2570">
        <v>1.55</v>
      </c>
      <c r="N2570">
        <v>4</v>
      </c>
      <c r="O2570">
        <v>260</v>
      </c>
      <c r="P2570">
        <v>0.25</v>
      </c>
      <c r="Q2570">
        <v>1</v>
      </c>
      <c r="R2570">
        <v>0.53</v>
      </c>
      <c r="S2570">
        <v>0.25</v>
      </c>
      <c r="T2570">
        <v>6</v>
      </c>
      <c r="U2570">
        <v>59</v>
      </c>
      <c r="V2570">
        <v>21</v>
      </c>
      <c r="W2570">
        <v>2.2400000000000002</v>
      </c>
      <c r="X2570">
        <v>10</v>
      </c>
      <c r="Y2570">
        <v>0.5</v>
      </c>
      <c r="Z2570">
        <v>0.37</v>
      </c>
      <c r="AA2570">
        <v>60</v>
      </c>
      <c r="AB2570">
        <v>0.88</v>
      </c>
      <c r="AC2570">
        <v>200</v>
      </c>
      <c r="AD2570">
        <v>0.5</v>
      </c>
      <c r="AE2570">
        <v>0.01</v>
      </c>
      <c r="AF2570">
        <v>24</v>
      </c>
      <c r="AG2570">
        <v>1010</v>
      </c>
      <c r="AH2570">
        <v>18</v>
      </c>
      <c r="AI2570">
        <v>1</v>
      </c>
      <c r="AJ2570">
        <v>5</v>
      </c>
      <c r="AK2570">
        <v>104</v>
      </c>
      <c r="AL2570">
        <v>0.08</v>
      </c>
      <c r="AM2570">
        <v>5</v>
      </c>
      <c r="AN2570">
        <v>5</v>
      </c>
      <c r="AO2570">
        <v>42</v>
      </c>
      <c r="AP2570">
        <v>5</v>
      </c>
      <c r="AQ2570">
        <v>38</v>
      </c>
    </row>
    <row r="2571" spans="1:43" hidden="1" x14ac:dyDescent="0.25">
      <c r="A2571" t="s">
        <v>9116</v>
      </c>
      <c r="B2571" t="s">
        <v>9117</v>
      </c>
      <c r="C2571" s="1" t="str">
        <f t="shared" si="201"/>
        <v>21:0118</v>
      </c>
      <c r="D2571" s="1" t="str">
        <f t="shared" si="202"/>
        <v>21:0027</v>
      </c>
      <c r="E2571" t="s">
        <v>9118</v>
      </c>
      <c r="F2571" t="s">
        <v>9119</v>
      </c>
      <c r="H2571">
        <v>63.900640199999998</v>
      </c>
      <c r="I2571">
        <v>-95.6151512</v>
      </c>
      <c r="J2571" s="1" t="str">
        <f t="shared" si="203"/>
        <v>Till</v>
      </c>
      <c r="K2571" s="1" t="str">
        <f t="shared" si="204"/>
        <v>&lt;63 micron</v>
      </c>
      <c r="L2571">
        <v>0.1</v>
      </c>
      <c r="M2571">
        <v>1.08</v>
      </c>
      <c r="N2571">
        <v>8</v>
      </c>
      <c r="O2571">
        <v>360</v>
      </c>
      <c r="P2571">
        <v>0.25</v>
      </c>
      <c r="Q2571">
        <v>2</v>
      </c>
      <c r="R2571">
        <v>0.27</v>
      </c>
      <c r="S2571">
        <v>0.25</v>
      </c>
      <c r="T2571">
        <v>3</v>
      </c>
      <c r="U2571">
        <v>18</v>
      </c>
      <c r="V2571">
        <v>10</v>
      </c>
      <c r="W2571">
        <v>1.43</v>
      </c>
      <c r="X2571">
        <v>5</v>
      </c>
      <c r="Y2571">
        <v>1</v>
      </c>
      <c r="Z2571">
        <v>0.25</v>
      </c>
      <c r="AA2571">
        <v>30</v>
      </c>
      <c r="AB2571">
        <v>0.38</v>
      </c>
      <c r="AC2571">
        <v>145</v>
      </c>
      <c r="AD2571">
        <v>0.5</v>
      </c>
      <c r="AE2571">
        <v>0.01</v>
      </c>
      <c r="AF2571">
        <v>8</v>
      </c>
      <c r="AG2571">
        <v>620</v>
      </c>
      <c r="AH2571">
        <v>8</v>
      </c>
      <c r="AI2571">
        <v>1</v>
      </c>
      <c r="AJ2571">
        <v>2</v>
      </c>
      <c r="AK2571">
        <v>86</v>
      </c>
      <c r="AL2571">
        <v>0.02</v>
      </c>
      <c r="AM2571">
        <v>5</v>
      </c>
      <c r="AN2571">
        <v>5</v>
      </c>
      <c r="AO2571">
        <v>19</v>
      </c>
      <c r="AP2571">
        <v>5</v>
      </c>
      <c r="AQ2571">
        <v>22</v>
      </c>
    </row>
    <row r="2572" spans="1:43" hidden="1" x14ac:dyDescent="0.25">
      <c r="A2572" t="s">
        <v>9120</v>
      </c>
      <c r="B2572" t="s">
        <v>9121</v>
      </c>
      <c r="C2572" s="1" t="str">
        <f t="shared" ref="C2572:C2635" si="205">HYPERLINK("http://geochem.nrcan.gc.ca/cdogs/content/bdl/bdl210118_e.htm", "21:0118")</f>
        <v>21:0118</v>
      </c>
      <c r="D2572" s="1" t="str">
        <f t="shared" ref="D2572:D2635" si="206">HYPERLINK("http://geochem.nrcan.gc.ca/cdogs/content/svy/svy210027_e.htm", "21:0027")</f>
        <v>21:0027</v>
      </c>
      <c r="E2572" t="s">
        <v>9122</v>
      </c>
      <c r="F2572" t="s">
        <v>9123</v>
      </c>
      <c r="H2572">
        <v>63.914550800000001</v>
      </c>
      <c r="I2572">
        <v>-95.611633900000001</v>
      </c>
      <c r="J2572" s="1" t="str">
        <f t="shared" ref="J2572:J2635" si="207">HYPERLINK("http://geochem.nrcan.gc.ca/cdogs/content/kwd/kwd020044_e.htm", "Till")</f>
        <v>Till</v>
      </c>
      <c r="K2572" s="1" t="str">
        <f t="shared" ref="K2572:K2635" si="208">HYPERLINK("http://geochem.nrcan.gc.ca/cdogs/content/kwd/kwd080004_e.htm", "&lt;63 micron")</f>
        <v>&lt;63 micron</v>
      </c>
      <c r="L2572">
        <v>0.1</v>
      </c>
      <c r="M2572">
        <v>0.28999999999999998</v>
      </c>
      <c r="N2572">
        <v>2</v>
      </c>
      <c r="O2572">
        <v>200</v>
      </c>
      <c r="P2572">
        <v>0.25</v>
      </c>
      <c r="Q2572">
        <v>2</v>
      </c>
      <c r="R2572">
        <v>0.25</v>
      </c>
      <c r="S2572">
        <v>0.25</v>
      </c>
      <c r="T2572">
        <v>0.5</v>
      </c>
      <c r="U2572">
        <v>9</v>
      </c>
      <c r="V2572">
        <v>2</v>
      </c>
      <c r="W2572">
        <v>0.87</v>
      </c>
      <c r="X2572">
        <v>5</v>
      </c>
      <c r="Y2572">
        <v>1</v>
      </c>
      <c r="Z2572">
        <v>0.04</v>
      </c>
      <c r="AA2572">
        <v>30</v>
      </c>
      <c r="AB2572">
        <v>0.14000000000000001</v>
      </c>
      <c r="AC2572">
        <v>60</v>
      </c>
      <c r="AD2572">
        <v>0.5</v>
      </c>
      <c r="AE2572">
        <v>0.01</v>
      </c>
      <c r="AF2572">
        <v>2</v>
      </c>
      <c r="AG2572">
        <v>700</v>
      </c>
      <c r="AH2572">
        <v>4</v>
      </c>
      <c r="AI2572">
        <v>1</v>
      </c>
      <c r="AJ2572">
        <v>1</v>
      </c>
      <c r="AK2572">
        <v>85</v>
      </c>
      <c r="AL2572">
        <v>0.02</v>
      </c>
      <c r="AM2572">
        <v>5</v>
      </c>
      <c r="AN2572">
        <v>5</v>
      </c>
      <c r="AO2572">
        <v>12</v>
      </c>
      <c r="AP2572">
        <v>5</v>
      </c>
      <c r="AQ2572">
        <v>8</v>
      </c>
    </row>
    <row r="2573" spans="1:43" hidden="1" x14ac:dyDescent="0.25">
      <c r="A2573" t="s">
        <v>9124</v>
      </c>
      <c r="B2573" t="s">
        <v>9125</v>
      </c>
      <c r="C2573" s="1" t="str">
        <f t="shared" si="205"/>
        <v>21:0118</v>
      </c>
      <c r="D2573" s="1" t="str">
        <f t="shared" si="206"/>
        <v>21:0027</v>
      </c>
      <c r="E2573" t="s">
        <v>9126</v>
      </c>
      <c r="F2573" t="s">
        <v>9127</v>
      </c>
      <c r="H2573">
        <v>63.617215899999998</v>
      </c>
      <c r="I2573">
        <v>-96.532329899999993</v>
      </c>
      <c r="J2573" s="1" t="str">
        <f t="shared" si="207"/>
        <v>Till</v>
      </c>
      <c r="K2573" s="1" t="str">
        <f t="shared" si="208"/>
        <v>&lt;63 micron</v>
      </c>
      <c r="L2573">
        <v>0.1</v>
      </c>
      <c r="M2573">
        <v>0.6</v>
      </c>
      <c r="N2573">
        <v>4</v>
      </c>
      <c r="O2573">
        <v>90</v>
      </c>
      <c r="P2573">
        <v>0.25</v>
      </c>
      <c r="Q2573">
        <v>1</v>
      </c>
      <c r="R2573">
        <v>0.43</v>
      </c>
      <c r="S2573">
        <v>0.25</v>
      </c>
      <c r="T2573">
        <v>3</v>
      </c>
      <c r="U2573">
        <v>32</v>
      </c>
      <c r="V2573">
        <v>7</v>
      </c>
      <c r="W2573">
        <v>1.53</v>
      </c>
      <c r="X2573">
        <v>5</v>
      </c>
      <c r="Y2573">
        <v>0.5</v>
      </c>
      <c r="Z2573">
        <v>0.11</v>
      </c>
      <c r="AA2573">
        <v>30</v>
      </c>
      <c r="AB2573">
        <v>0.47</v>
      </c>
      <c r="AC2573">
        <v>165</v>
      </c>
      <c r="AD2573">
        <v>0.5</v>
      </c>
      <c r="AE2573">
        <v>0.01</v>
      </c>
      <c r="AF2573">
        <v>14</v>
      </c>
      <c r="AG2573">
        <v>930</v>
      </c>
      <c r="AH2573">
        <v>10</v>
      </c>
      <c r="AI2573">
        <v>1</v>
      </c>
      <c r="AJ2573">
        <v>2</v>
      </c>
      <c r="AK2573">
        <v>57</v>
      </c>
      <c r="AL2573">
        <v>0.05</v>
      </c>
      <c r="AM2573">
        <v>5</v>
      </c>
      <c r="AN2573">
        <v>5</v>
      </c>
      <c r="AO2573">
        <v>28</v>
      </c>
      <c r="AP2573">
        <v>5</v>
      </c>
      <c r="AQ2573">
        <v>20</v>
      </c>
    </row>
    <row r="2574" spans="1:43" hidden="1" x14ac:dyDescent="0.25">
      <c r="A2574" t="s">
        <v>9128</v>
      </c>
      <c r="B2574" t="s">
        <v>9129</v>
      </c>
      <c r="C2574" s="1" t="str">
        <f t="shared" si="205"/>
        <v>21:0118</v>
      </c>
      <c r="D2574" s="1" t="str">
        <f t="shared" si="206"/>
        <v>21:0027</v>
      </c>
      <c r="E2574" t="s">
        <v>9130</v>
      </c>
      <c r="F2574" t="s">
        <v>9131</v>
      </c>
      <c r="H2574">
        <v>63.631376000000003</v>
      </c>
      <c r="I2574">
        <v>-96.552765699999995</v>
      </c>
      <c r="J2574" s="1" t="str">
        <f t="shared" si="207"/>
        <v>Till</v>
      </c>
      <c r="K2574" s="1" t="str">
        <f t="shared" si="208"/>
        <v>&lt;63 micron</v>
      </c>
      <c r="L2574">
        <v>0.1</v>
      </c>
      <c r="M2574">
        <v>1.31</v>
      </c>
      <c r="N2574">
        <v>1</v>
      </c>
      <c r="O2574">
        <v>320</v>
      </c>
      <c r="P2574">
        <v>0.25</v>
      </c>
      <c r="Q2574">
        <v>1</v>
      </c>
      <c r="R2574">
        <v>0.52</v>
      </c>
      <c r="S2574">
        <v>0.25</v>
      </c>
      <c r="T2574">
        <v>6</v>
      </c>
      <c r="U2574">
        <v>49</v>
      </c>
      <c r="V2574">
        <v>18</v>
      </c>
      <c r="W2574">
        <v>1.97</v>
      </c>
      <c r="X2574">
        <v>5</v>
      </c>
      <c r="Y2574">
        <v>0.5</v>
      </c>
      <c r="Z2574">
        <v>0.28999999999999998</v>
      </c>
      <c r="AA2574">
        <v>40</v>
      </c>
      <c r="AB2574">
        <v>0.91</v>
      </c>
      <c r="AC2574">
        <v>285</v>
      </c>
      <c r="AD2574">
        <v>0.5</v>
      </c>
      <c r="AE2574">
        <v>0.01</v>
      </c>
      <c r="AF2574">
        <v>22</v>
      </c>
      <c r="AG2574">
        <v>1000</v>
      </c>
      <c r="AH2574">
        <v>16</v>
      </c>
      <c r="AI2574">
        <v>2</v>
      </c>
      <c r="AJ2574">
        <v>4</v>
      </c>
      <c r="AK2574">
        <v>79</v>
      </c>
      <c r="AL2574">
        <v>0.04</v>
      </c>
      <c r="AM2574">
        <v>5</v>
      </c>
      <c r="AN2574">
        <v>5</v>
      </c>
      <c r="AO2574">
        <v>32</v>
      </c>
      <c r="AP2574">
        <v>5</v>
      </c>
      <c r="AQ2574">
        <v>32</v>
      </c>
    </row>
    <row r="2575" spans="1:43" hidden="1" x14ac:dyDescent="0.25">
      <c r="A2575" t="s">
        <v>9132</v>
      </c>
      <c r="B2575" t="s">
        <v>9133</v>
      </c>
      <c r="C2575" s="1" t="str">
        <f t="shared" si="205"/>
        <v>21:0118</v>
      </c>
      <c r="D2575" s="1" t="str">
        <f t="shared" si="206"/>
        <v>21:0027</v>
      </c>
      <c r="E2575" t="s">
        <v>9134</v>
      </c>
      <c r="F2575" t="s">
        <v>9135</v>
      </c>
      <c r="H2575">
        <v>63.643424500000002</v>
      </c>
      <c r="I2575">
        <v>-96.5473851</v>
      </c>
      <c r="J2575" s="1" t="str">
        <f t="shared" si="207"/>
        <v>Till</v>
      </c>
      <c r="K2575" s="1" t="str">
        <f t="shared" si="208"/>
        <v>&lt;63 micron</v>
      </c>
      <c r="L2575">
        <v>0.1</v>
      </c>
      <c r="M2575">
        <v>1.69</v>
      </c>
      <c r="N2575">
        <v>1</v>
      </c>
      <c r="O2575">
        <v>390</v>
      </c>
      <c r="P2575">
        <v>0.25</v>
      </c>
      <c r="Q2575">
        <v>2</v>
      </c>
      <c r="R2575">
        <v>0.48</v>
      </c>
      <c r="S2575">
        <v>0.25</v>
      </c>
      <c r="T2575">
        <v>7</v>
      </c>
      <c r="U2575">
        <v>60</v>
      </c>
      <c r="V2575">
        <v>25</v>
      </c>
      <c r="W2575">
        <v>2.29</v>
      </c>
      <c r="X2575">
        <v>10</v>
      </c>
      <c r="Y2575">
        <v>0.5</v>
      </c>
      <c r="Z2575">
        <v>0.39</v>
      </c>
      <c r="AA2575">
        <v>40</v>
      </c>
      <c r="AB2575">
        <v>1.07</v>
      </c>
      <c r="AC2575">
        <v>265</v>
      </c>
      <c r="AD2575">
        <v>0.5</v>
      </c>
      <c r="AE2575">
        <v>0.01</v>
      </c>
      <c r="AF2575">
        <v>26</v>
      </c>
      <c r="AG2575">
        <v>1000</v>
      </c>
      <c r="AH2575">
        <v>12</v>
      </c>
      <c r="AI2575">
        <v>2</v>
      </c>
      <c r="AJ2575">
        <v>6</v>
      </c>
      <c r="AK2575">
        <v>82</v>
      </c>
      <c r="AL2575">
        <v>0.04</v>
      </c>
      <c r="AM2575">
        <v>5</v>
      </c>
      <c r="AN2575">
        <v>5</v>
      </c>
      <c r="AO2575">
        <v>36</v>
      </c>
      <c r="AP2575">
        <v>5</v>
      </c>
      <c r="AQ2575">
        <v>40</v>
      </c>
    </row>
    <row r="2576" spans="1:43" hidden="1" x14ac:dyDescent="0.25">
      <c r="A2576" t="s">
        <v>9136</v>
      </c>
      <c r="B2576" t="s">
        <v>9137</v>
      </c>
      <c r="C2576" s="1" t="str">
        <f t="shared" si="205"/>
        <v>21:0118</v>
      </c>
      <c r="D2576" s="1" t="str">
        <f t="shared" si="206"/>
        <v>21:0027</v>
      </c>
      <c r="E2576" t="s">
        <v>9138</v>
      </c>
      <c r="F2576" t="s">
        <v>9139</v>
      </c>
      <c r="H2576">
        <v>63.6628629</v>
      </c>
      <c r="I2576">
        <v>-96.550941199999997</v>
      </c>
      <c r="J2576" s="1" t="str">
        <f t="shared" si="207"/>
        <v>Till</v>
      </c>
      <c r="K2576" s="1" t="str">
        <f t="shared" si="208"/>
        <v>&lt;63 micron</v>
      </c>
      <c r="L2576">
        <v>0.1</v>
      </c>
      <c r="M2576">
        <v>0.57999999999999996</v>
      </c>
      <c r="N2576">
        <v>4</v>
      </c>
      <c r="O2576">
        <v>100</v>
      </c>
      <c r="P2576">
        <v>0.25</v>
      </c>
      <c r="Q2576">
        <v>2</v>
      </c>
      <c r="R2576">
        <v>0.43</v>
      </c>
      <c r="S2576">
        <v>0.25</v>
      </c>
      <c r="T2576">
        <v>3</v>
      </c>
      <c r="U2576">
        <v>31</v>
      </c>
      <c r="V2576">
        <v>9</v>
      </c>
      <c r="W2576">
        <v>1.6</v>
      </c>
      <c r="X2576">
        <v>5</v>
      </c>
      <c r="Y2576">
        <v>0.5</v>
      </c>
      <c r="Z2576">
        <v>0.09</v>
      </c>
      <c r="AA2576">
        <v>40</v>
      </c>
      <c r="AB2576">
        <v>0.46</v>
      </c>
      <c r="AC2576">
        <v>145</v>
      </c>
      <c r="AD2576">
        <v>0.5</v>
      </c>
      <c r="AE2576">
        <v>0.01</v>
      </c>
      <c r="AF2576">
        <v>12</v>
      </c>
      <c r="AG2576">
        <v>1150</v>
      </c>
      <c r="AH2576">
        <v>12</v>
      </c>
      <c r="AI2576">
        <v>1</v>
      </c>
      <c r="AJ2576">
        <v>2</v>
      </c>
      <c r="AK2576">
        <v>68</v>
      </c>
      <c r="AL2576">
        <v>0.04</v>
      </c>
      <c r="AM2576">
        <v>5</v>
      </c>
      <c r="AN2576">
        <v>5</v>
      </c>
      <c r="AO2576">
        <v>28</v>
      </c>
      <c r="AP2576">
        <v>5</v>
      </c>
      <c r="AQ2576">
        <v>20</v>
      </c>
    </row>
    <row r="2577" spans="1:43" hidden="1" x14ac:dyDescent="0.25">
      <c r="A2577" t="s">
        <v>9140</v>
      </c>
      <c r="B2577" t="s">
        <v>9141</v>
      </c>
      <c r="C2577" s="1" t="str">
        <f t="shared" si="205"/>
        <v>21:0118</v>
      </c>
      <c r="D2577" s="1" t="str">
        <f t="shared" si="206"/>
        <v>21:0027</v>
      </c>
      <c r="E2577" t="s">
        <v>9142</v>
      </c>
      <c r="F2577" t="s">
        <v>9143</v>
      </c>
      <c r="H2577">
        <v>63.675362100000001</v>
      </c>
      <c r="I2577">
        <v>-96.550933999999998</v>
      </c>
      <c r="J2577" s="1" t="str">
        <f t="shared" si="207"/>
        <v>Till</v>
      </c>
      <c r="K2577" s="1" t="str">
        <f t="shared" si="208"/>
        <v>&lt;63 micron</v>
      </c>
      <c r="L2577">
        <v>0.1</v>
      </c>
      <c r="M2577">
        <v>1.1000000000000001</v>
      </c>
      <c r="N2577">
        <v>1</v>
      </c>
      <c r="O2577">
        <v>150</v>
      </c>
      <c r="P2577">
        <v>0.25</v>
      </c>
      <c r="Q2577">
        <v>1</v>
      </c>
      <c r="R2577">
        <v>0.33</v>
      </c>
      <c r="S2577">
        <v>0.25</v>
      </c>
      <c r="T2577">
        <v>4</v>
      </c>
      <c r="U2577">
        <v>33</v>
      </c>
      <c r="V2577">
        <v>10</v>
      </c>
      <c r="W2577">
        <v>1.65</v>
      </c>
      <c r="X2577">
        <v>5</v>
      </c>
      <c r="Y2577">
        <v>0.5</v>
      </c>
      <c r="Z2577">
        <v>0.23</v>
      </c>
      <c r="AA2577">
        <v>40</v>
      </c>
      <c r="AB2577">
        <v>0.53</v>
      </c>
      <c r="AC2577">
        <v>105</v>
      </c>
      <c r="AD2577">
        <v>0.5</v>
      </c>
      <c r="AE2577">
        <v>0.01</v>
      </c>
      <c r="AF2577">
        <v>16</v>
      </c>
      <c r="AG2577">
        <v>870</v>
      </c>
      <c r="AH2577">
        <v>8</v>
      </c>
      <c r="AI2577">
        <v>2</v>
      </c>
      <c r="AJ2577">
        <v>3</v>
      </c>
      <c r="AK2577">
        <v>83</v>
      </c>
      <c r="AL2577">
        <v>0.02</v>
      </c>
      <c r="AM2577">
        <v>5</v>
      </c>
      <c r="AN2577">
        <v>5</v>
      </c>
      <c r="AO2577">
        <v>25</v>
      </c>
      <c r="AP2577">
        <v>5</v>
      </c>
      <c r="AQ2577">
        <v>22</v>
      </c>
    </row>
    <row r="2578" spans="1:43" hidden="1" x14ac:dyDescent="0.25">
      <c r="A2578" t="s">
        <v>9144</v>
      </c>
      <c r="B2578" t="s">
        <v>9145</v>
      </c>
      <c r="C2578" s="1" t="str">
        <f t="shared" si="205"/>
        <v>21:0118</v>
      </c>
      <c r="D2578" s="1" t="str">
        <f t="shared" si="206"/>
        <v>21:0027</v>
      </c>
      <c r="E2578" t="s">
        <v>9146</v>
      </c>
      <c r="F2578" t="s">
        <v>9147</v>
      </c>
      <c r="H2578">
        <v>63.691426900000003</v>
      </c>
      <c r="I2578">
        <v>-96.553613200000001</v>
      </c>
      <c r="J2578" s="1" t="str">
        <f t="shared" si="207"/>
        <v>Till</v>
      </c>
      <c r="K2578" s="1" t="str">
        <f t="shared" si="208"/>
        <v>&lt;63 micron</v>
      </c>
      <c r="L2578">
        <v>0.1</v>
      </c>
      <c r="M2578">
        <v>1.1399999999999999</v>
      </c>
      <c r="N2578">
        <v>1</v>
      </c>
      <c r="O2578">
        <v>310</v>
      </c>
      <c r="P2578">
        <v>0.25</v>
      </c>
      <c r="Q2578">
        <v>1</v>
      </c>
      <c r="R2578">
        <v>0.49</v>
      </c>
      <c r="S2578">
        <v>0.25</v>
      </c>
      <c r="T2578">
        <v>6</v>
      </c>
      <c r="U2578">
        <v>49</v>
      </c>
      <c r="V2578">
        <v>15</v>
      </c>
      <c r="W2578">
        <v>2.0499999999999998</v>
      </c>
      <c r="X2578">
        <v>5</v>
      </c>
      <c r="Y2578">
        <v>0.5</v>
      </c>
      <c r="Z2578">
        <v>0.24</v>
      </c>
      <c r="AA2578">
        <v>40</v>
      </c>
      <c r="AB2578">
        <v>0.75</v>
      </c>
      <c r="AC2578">
        <v>205</v>
      </c>
      <c r="AD2578">
        <v>0.5</v>
      </c>
      <c r="AE2578">
        <v>0.01</v>
      </c>
      <c r="AF2578">
        <v>20</v>
      </c>
      <c r="AG2578">
        <v>1110</v>
      </c>
      <c r="AH2578">
        <v>14</v>
      </c>
      <c r="AI2578">
        <v>1</v>
      </c>
      <c r="AJ2578">
        <v>4</v>
      </c>
      <c r="AK2578">
        <v>87</v>
      </c>
      <c r="AL2578">
        <v>0.06</v>
      </c>
      <c r="AM2578">
        <v>5</v>
      </c>
      <c r="AN2578">
        <v>5</v>
      </c>
      <c r="AO2578">
        <v>35</v>
      </c>
      <c r="AP2578">
        <v>5</v>
      </c>
      <c r="AQ2578">
        <v>28</v>
      </c>
    </row>
    <row r="2579" spans="1:43" hidden="1" x14ac:dyDescent="0.25">
      <c r="A2579" t="s">
        <v>9148</v>
      </c>
      <c r="B2579" t="s">
        <v>9149</v>
      </c>
      <c r="C2579" s="1" t="str">
        <f t="shared" si="205"/>
        <v>21:0118</v>
      </c>
      <c r="D2579" s="1" t="str">
        <f t="shared" si="206"/>
        <v>21:0027</v>
      </c>
      <c r="E2579" t="s">
        <v>9150</v>
      </c>
      <c r="F2579" t="s">
        <v>9151</v>
      </c>
      <c r="H2579">
        <v>63.701970500000002</v>
      </c>
      <c r="I2579">
        <v>-96.552662499999997</v>
      </c>
      <c r="J2579" s="1" t="str">
        <f t="shared" si="207"/>
        <v>Till</v>
      </c>
      <c r="K2579" s="1" t="str">
        <f t="shared" si="208"/>
        <v>&lt;63 micron</v>
      </c>
      <c r="L2579">
        <v>0.1</v>
      </c>
      <c r="M2579">
        <v>1.35</v>
      </c>
      <c r="N2579">
        <v>1</v>
      </c>
      <c r="O2579">
        <v>390</v>
      </c>
      <c r="P2579">
        <v>0.25</v>
      </c>
      <c r="Q2579">
        <v>1</v>
      </c>
      <c r="R2579">
        <v>0.45</v>
      </c>
      <c r="S2579">
        <v>0.25</v>
      </c>
      <c r="T2579">
        <v>5</v>
      </c>
      <c r="U2579">
        <v>53</v>
      </c>
      <c r="V2579">
        <v>18</v>
      </c>
      <c r="W2579">
        <v>2.14</v>
      </c>
      <c r="X2579">
        <v>10</v>
      </c>
      <c r="Y2579">
        <v>0.5</v>
      </c>
      <c r="Z2579">
        <v>0.28999999999999998</v>
      </c>
      <c r="AA2579">
        <v>40</v>
      </c>
      <c r="AB2579">
        <v>0.85</v>
      </c>
      <c r="AC2579">
        <v>230</v>
      </c>
      <c r="AD2579">
        <v>0.5</v>
      </c>
      <c r="AE2579">
        <v>0.01</v>
      </c>
      <c r="AF2579">
        <v>21</v>
      </c>
      <c r="AG2579">
        <v>1110</v>
      </c>
      <c r="AH2579">
        <v>16</v>
      </c>
      <c r="AI2579">
        <v>2</v>
      </c>
      <c r="AJ2579">
        <v>5</v>
      </c>
      <c r="AK2579">
        <v>88</v>
      </c>
      <c r="AL2579">
        <v>0.06</v>
      </c>
      <c r="AM2579">
        <v>5</v>
      </c>
      <c r="AN2579">
        <v>5</v>
      </c>
      <c r="AO2579">
        <v>36</v>
      </c>
      <c r="AP2579">
        <v>5</v>
      </c>
      <c r="AQ2579">
        <v>34</v>
      </c>
    </row>
    <row r="2580" spans="1:43" hidden="1" x14ac:dyDescent="0.25">
      <c r="A2580" t="s">
        <v>9152</v>
      </c>
      <c r="B2580" t="s">
        <v>9153</v>
      </c>
      <c r="C2580" s="1" t="str">
        <f t="shared" si="205"/>
        <v>21:0118</v>
      </c>
      <c r="D2580" s="1" t="str">
        <f t="shared" si="206"/>
        <v>21:0027</v>
      </c>
      <c r="E2580" t="s">
        <v>9154</v>
      </c>
      <c r="F2580" t="s">
        <v>9155</v>
      </c>
      <c r="H2580">
        <v>63.717394300000002</v>
      </c>
      <c r="I2580">
        <v>-96.554083800000001</v>
      </c>
      <c r="J2580" s="1" t="str">
        <f t="shared" si="207"/>
        <v>Till</v>
      </c>
      <c r="K2580" s="1" t="str">
        <f t="shared" si="208"/>
        <v>&lt;63 micron</v>
      </c>
      <c r="L2580">
        <v>0.1</v>
      </c>
      <c r="M2580">
        <v>1.05</v>
      </c>
      <c r="N2580">
        <v>1</v>
      </c>
      <c r="O2580">
        <v>240</v>
      </c>
      <c r="P2580">
        <v>0.25</v>
      </c>
      <c r="Q2580">
        <v>1</v>
      </c>
      <c r="R2580">
        <v>0.4</v>
      </c>
      <c r="S2580">
        <v>0.25</v>
      </c>
      <c r="T2580">
        <v>4</v>
      </c>
      <c r="U2580">
        <v>33</v>
      </c>
      <c r="V2580">
        <v>11</v>
      </c>
      <c r="W2580">
        <v>1.65</v>
      </c>
      <c r="X2580">
        <v>5</v>
      </c>
      <c r="Y2580">
        <v>0.5</v>
      </c>
      <c r="Z2580">
        <v>0.28000000000000003</v>
      </c>
      <c r="AA2580">
        <v>30</v>
      </c>
      <c r="AB2580">
        <v>0.55000000000000004</v>
      </c>
      <c r="AC2580">
        <v>150</v>
      </c>
      <c r="AD2580">
        <v>0.5</v>
      </c>
      <c r="AE2580">
        <v>0.01</v>
      </c>
      <c r="AF2580">
        <v>13</v>
      </c>
      <c r="AG2580">
        <v>990</v>
      </c>
      <c r="AH2580">
        <v>12</v>
      </c>
      <c r="AI2580">
        <v>1</v>
      </c>
      <c r="AJ2580">
        <v>3</v>
      </c>
      <c r="AK2580">
        <v>77</v>
      </c>
      <c r="AL2580">
        <v>0.04</v>
      </c>
      <c r="AM2580">
        <v>5</v>
      </c>
      <c r="AN2580">
        <v>5</v>
      </c>
      <c r="AO2580">
        <v>28</v>
      </c>
      <c r="AP2580">
        <v>5</v>
      </c>
      <c r="AQ2580">
        <v>24</v>
      </c>
    </row>
    <row r="2581" spans="1:43" hidden="1" x14ac:dyDescent="0.25">
      <c r="A2581" t="s">
        <v>9156</v>
      </c>
      <c r="B2581" t="s">
        <v>9157</v>
      </c>
      <c r="C2581" s="1" t="str">
        <f t="shared" si="205"/>
        <v>21:0118</v>
      </c>
      <c r="D2581" s="1" t="str">
        <f t="shared" si="206"/>
        <v>21:0027</v>
      </c>
      <c r="E2581" t="s">
        <v>9158</v>
      </c>
      <c r="F2581" t="s">
        <v>9159</v>
      </c>
      <c r="H2581">
        <v>63.730662299999999</v>
      </c>
      <c r="I2581">
        <v>-96.550181499999994</v>
      </c>
      <c r="J2581" s="1" t="str">
        <f t="shared" si="207"/>
        <v>Till</v>
      </c>
      <c r="K2581" s="1" t="str">
        <f t="shared" si="208"/>
        <v>&lt;63 micron</v>
      </c>
      <c r="L2581">
        <v>0.1</v>
      </c>
      <c r="M2581">
        <v>1.17</v>
      </c>
      <c r="N2581">
        <v>6</v>
      </c>
      <c r="O2581">
        <v>400</v>
      </c>
      <c r="P2581">
        <v>0.25</v>
      </c>
      <c r="Q2581">
        <v>1</v>
      </c>
      <c r="R2581">
        <v>0.57999999999999996</v>
      </c>
      <c r="S2581">
        <v>0.25</v>
      </c>
      <c r="T2581">
        <v>7</v>
      </c>
      <c r="U2581">
        <v>49</v>
      </c>
      <c r="V2581">
        <v>15</v>
      </c>
      <c r="W2581">
        <v>2</v>
      </c>
      <c r="X2581">
        <v>5</v>
      </c>
      <c r="Y2581">
        <v>0.5</v>
      </c>
      <c r="Z2581">
        <v>0.28999999999999998</v>
      </c>
      <c r="AA2581">
        <v>40</v>
      </c>
      <c r="AB2581">
        <v>0.86</v>
      </c>
      <c r="AC2581">
        <v>300</v>
      </c>
      <c r="AD2581">
        <v>1</v>
      </c>
      <c r="AE2581">
        <v>0.01</v>
      </c>
      <c r="AF2581">
        <v>20</v>
      </c>
      <c r="AG2581">
        <v>1060</v>
      </c>
      <c r="AH2581">
        <v>14</v>
      </c>
      <c r="AI2581">
        <v>2</v>
      </c>
      <c r="AJ2581">
        <v>4</v>
      </c>
      <c r="AK2581">
        <v>105</v>
      </c>
      <c r="AL2581">
        <v>0.04</v>
      </c>
      <c r="AM2581">
        <v>5</v>
      </c>
      <c r="AN2581">
        <v>5</v>
      </c>
      <c r="AO2581">
        <v>33</v>
      </c>
      <c r="AP2581">
        <v>5</v>
      </c>
      <c r="AQ2581">
        <v>26</v>
      </c>
    </row>
    <row r="2582" spans="1:43" hidden="1" x14ac:dyDescent="0.25">
      <c r="A2582" t="s">
        <v>9160</v>
      </c>
      <c r="B2582" t="s">
        <v>9161</v>
      </c>
      <c r="C2582" s="1" t="str">
        <f t="shared" si="205"/>
        <v>21:0118</v>
      </c>
      <c r="D2582" s="1" t="str">
        <f t="shared" si="206"/>
        <v>21:0027</v>
      </c>
      <c r="E2582" t="s">
        <v>9162</v>
      </c>
      <c r="F2582" t="s">
        <v>9163</v>
      </c>
      <c r="H2582">
        <v>63.744970600000002</v>
      </c>
      <c r="I2582">
        <v>-96.547786700000003</v>
      </c>
      <c r="J2582" s="1" t="str">
        <f t="shared" si="207"/>
        <v>Till</v>
      </c>
      <c r="K2582" s="1" t="str">
        <f t="shared" si="208"/>
        <v>&lt;63 micron</v>
      </c>
      <c r="L2582">
        <v>0.1</v>
      </c>
      <c r="M2582">
        <v>1.72</v>
      </c>
      <c r="N2582">
        <v>1</v>
      </c>
      <c r="O2582">
        <v>460</v>
      </c>
      <c r="P2582">
        <v>0.25</v>
      </c>
      <c r="Q2582">
        <v>1</v>
      </c>
      <c r="R2582">
        <v>0.49</v>
      </c>
      <c r="S2582">
        <v>0.5</v>
      </c>
      <c r="T2582">
        <v>9</v>
      </c>
      <c r="U2582">
        <v>66</v>
      </c>
      <c r="V2582">
        <v>23</v>
      </c>
      <c r="W2582">
        <v>2.37</v>
      </c>
      <c r="X2582">
        <v>10</v>
      </c>
      <c r="Y2582">
        <v>0.5</v>
      </c>
      <c r="Z2582">
        <v>0.41</v>
      </c>
      <c r="AA2582">
        <v>40</v>
      </c>
      <c r="AB2582">
        <v>1.1000000000000001</v>
      </c>
      <c r="AC2582">
        <v>350</v>
      </c>
      <c r="AD2582">
        <v>0.5</v>
      </c>
      <c r="AE2582">
        <v>0.01</v>
      </c>
      <c r="AF2582">
        <v>29</v>
      </c>
      <c r="AG2582">
        <v>1020</v>
      </c>
      <c r="AH2582">
        <v>18</v>
      </c>
      <c r="AI2582">
        <v>1</v>
      </c>
      <c r="AJ2582">
        <v>7</v>
      </c>
      <c r="AK2582">
        <v>98</v>
      </c>
      <c r="AL2582">
        <v>0.06</v>
      </c>
      <c r="AM2582">
        <v>5</v>
      </c>
      <c r="AN2582">
        <v>5</v>
      </c>
      <c r="AO2582">
        <v>41</v>
      </c>
      <c r="AP2582">
        <v>5</v>
      </c>
      <c r="AQ2582">
        <v>40</v>
      </c>
    </row>
    <row r="2583" spans="1:43" hidden="1" x14ac:dyDescent="0.25">
      <c r="A2583" t="s">
        <v>9164</v>
      </c>
      <c r="B2583" t="s">
        <v>9165</v>
      </c>
      <c r="C2583" s="1" t="str">
        <f t="shared" si="205"/>
        <v>21:0118</v>
      </c>
      <c r="D2583" s="1" t="str">
        <f t="shared" si="206"/>
        <v>21:0027</v>
      </c>
      <c r="E2583" t="s">
        <v>9166</v>
      </c>
      <c r="F2583" t="s">
        <v>9167</v>
      </c>
      <c r="H2583">
        <v>63.759063599999998</v>
      </c>
      <c r="I2583">
        <v>-96.554920199999998</v>
      </c>
      <c r="J2583" s="1" t="str">
        <f t="shared" si="207"/>
        <v>Till</v>
      </c>
      <c r="K2583" s="1" t="str">
        <f t="shared" si="208"/>
        <v>&lt;63 micron</v>
      </c>
      <c r="L2583">
        <v>0.1</v>
      </c>
      <c r="M2583">
        <v>0.48</v>
      </c>
      <c r="N2583">
        <v>4</v>
      </c>
      <c r="O2583">
        <v>150</v>
      </c>
      <c r="P2583">
        <v>0.25</v>
      </c>
      <c r="Q2583">
        <v>1</v>
      </c>
      <c r="R2583">
        <v>0.46</v>
      </c>
      <c r="S2583">
        <v>0.25</v>
      </c>
      <c r="T2583">
        <v>3</v>
      </c>
      <c r="U2583">
        <v>47</v>
      </c>
      <c r="V2583">
        <v>7</v>
      </c>
      <c r="W2583">
        <v>1.86</v>
      </c>
      <c r="X2583">
        <v>5</v>
      </c>
      <c r="Y2583">
        <v>0.5</v>
      </c>
      <c r="Z2583">
        <v>0.09</v>
      </c>
      <c r="AA2583">
        <v>30</v>
      </c>
      <c r="AB2583">
        <v>0.45</v>
      </c>
      <c r="AC2583">
        <v>200</v>
      </c>
      <c r="AD2583">
        <v>0.5</v>
      </c>
      <c r="AE2583">
        <v>0.01</v>
      </c>
      <c r="AF2583">
        <v>13</v>
      </c>
      <c r="AG2583">
        <v>1300</v>
      </c>
      <c r="AH2583">
        <v>12</v>
      </c>
      <c r="AI2583">
        <v>1</v>
      </c>
      <c r="AJ2583">
        <v>2</v>
      </c>
      <c r="AK2583">
        <v>97</v>
      </c>
      <c r="AL2583">
        <v>0.06</v>
      </c>
      <c r="AM2583">
        <v>5</v>
      </c>
      <c r="AN2583">
        <v>5</v>
      </c>
      <c r="AO2583">
        <v>33</v>
      </c>
      <c r="AP2583">
        <v>5</v>
      </c>
      <c r="AQ2583">
        <v>18</v>
      </c>
    </row>
    <row r="2584" spans="1:43" hidden="1" x14ac:dyDescent="0.25">
      <c r="A2584" t="s">
        <v>9168</v>
      </c>
      <c r="B2584" t="s">
        <v>9169</v>
      </c>
      <c r="C2584" s="1" t="str">
        <f t="shared" si="205"/>
        <v>21:0118</v>
      </c>
      <c r="D2584" s="1" t="str">
        <f t="shared" si="206"/>
        <v>21:0027</v>
      </c>
      <c r="E2584" t="s">
        <v>9170</v>
      </c>
      <c r="F2584" t="s">
        <v>9171</v>
      </c>
      <c r="H2584">
        <v>63.775005800000002</v>
      </c>
      <c r="I2584">
        <v>-96.549867199999994</v>
      </c>
      <c r="J2584" s="1" t="str">
        <f t="shared" si="207"/>
        <v>Till</v>
      </c>
      <c r="K2584" s="1" t="str">
        <f t="shared" si="208"/>
        <v>&lt;63 micron</v>
      </c>
      <c r="L2584">
        <v>0.1</v>
      </c>
      <c r="M2584">
        <v>1.47</v>
      </c>
      <c r="N2584">
        <v>8</v>
      </c>
      <c r="O2584">
        <v>640</v>
      </c>
      <c r="P2584">
        <v>0.25</v>
      </c>
      <c r="Q2584">
        <v>1</v>
      </c>
      <c r="R2584">
        <v>0.77</v>
      </c>
      <c r="S2584">
        <v>0.25</v>
      </c>
      <c r="T2584">
        <v>8</v>
      </c>
      <c r="U2584">
        <v>69</v>
      </c>
      <c r="V2584">
        <v>17</v>
      </c>
      <c r="W2584">
        <v>2.13</v>
      </c>
      <c r="X2584">
        <v>10</v>
      </c>
      <c r="Y2584">
        <v>0.5</v>
      </c>
      <c r="Z2584">
        <v>0.36</v>
      </c>
      <c r="AA2584">
        <v>40</v>
      </c>
      <c r="AB2584">
        <v>1.19</v>
      </c>
      <c r="AC2584">
        <v>260</v>
      </c>
      <c r="AD2584">
        <v>0.5</v>
      </c>
      <c r="AE2584">
        <v>0.01</v>
      </c>
      <c r="AF2584">
        <v>31</v>
      </c>
      <c r="AG2584">
        <v>1050</v>
      </c>
      <c r="AH2584">
        <v>14</v>
      </c>
      <c r="AI2584">
        <v>1</v>
      </c>
      <c r="AJ2584">
        <v>4</v>
      </c>
      <c r="AK2584">
        <v>135</v>
      </c>
      <c r="AL2584">
        <v>0.03</v>
      </c>
      <c r="AM2584">
        <v>5</v>
      </c>
      <c r="AN2584">
        <v>5</v>
      </c>
      <c r="AO2584">
        <v>34</v>
      </c>
      <c r="AP2584">
        <v>5</v>
      </c>
      <c r="AQ2584">
        <v>32</v>
      </c>
    </row>
    <row r="2585" spans="1:43" hidden="1" x14ac:dyDescent="0.25">
      <c r="A2585" t="s">
        <v>9172</v>
      </c>
      <c r="B2585" t="s">
        <v>9173</v>
      </c>
      <c r="C2585" s="1" t="str">
        <f t="shared" si="205"/>
        <v>21:0118</v>
      </c>
      <c r="D2585" s="1" t="str">
        <f t="shared" si="206"/>
        <v>21:0027</v>
      </c>
      <c r="E2585" t="s">
        <v>9174</v>
      </c>
      <c r="F2585" t="s">
        <v>9175</v>
      </c>
      <c r="H2585">
        <v>63.786935999999997</v>
      </c>
      <c r="I2585">
        <v>-96.536488300000002</v>
      </c>
      <c r="J2585" s="1" t="str">
        <f t="shared" si="207"/>
        <v>Till</v>
      </c>
      <c r="K2585" s="1" t="str">
        <f t="shared" si="208"/>
        <v>&lt;63 micron</v>
      </c>
      <c r="L2585">
        <v>0.1</v>
      </c>
      <c r="M2585">
        <v>0.93</v>
      </c>
      <c r="N2585">
        <v>1</v>
      </c>
      <c r="O2585">
        <v>270</v>
      </c>
      <c r="P2585">
        <v>0.25</v>
      </c>
      <c r="Q2585">
        <v>1</v>
      </c>
      <c r="R2585">
        <v>0.41</v>
      </c>
      <c r="S2585">
        <v>0.25</v>
      </c>
      <c r="T2585">
        <v>4</v>
      </c>
      <c r="U2585">
        <v>32</v>
      </c>
      <c r="V2585">
        <v>9</v>
      </c>
      <c r="W2585">
        <v>1.73</v>
      </c>
      <c r="X2585">
        <v>5</v>
      </c>
      <c r="Y2585">
        <v>1</v>
      </c>
      <c r="Z2585">
        <v>0.23</v>
      </c>
      <c r="AA2585">
        <v>30</v>
      </c>
      <c r="AB2585">
        <v>0.55000000000000004</v>
      </c>
      <c r="AC2585">
        <v>190</v>
      </c>
      <c r="AD2585">
        <v>0.5</v>
      </c>
      <c r="AE2585">
        <v>0.01</v>
      </c>
      <c r="AF2585">
        <v>13</v>
      </c>
      <c r="AG2585">
        <v>900</v>
      </c>
      <c r="AH2585">
        <v>12</v>
      </c>
      <c r="AI2585">
        <v>2</v>
      </c>
      <c r="AJ2585">
        <v>3</v>
      </c>
      <c r="AK2585">
        <v>85</v>
      </c>
      <c r="AL2585">
        <v>0.03</v>
      </c>
      <c r="AM2585">
        <v>5</v>
      </c>
      <c r="AN2585">
        <v>5</v>
      </c>
      <c r="AO2585">
        <v>28</v>
      </c>
      <c r="AP2585">
        <v>5</v>
      </c>
      <c r="AQ2585">
        <v>24</v>
      </c>
    </row>
    <row r="2586" spans="1:43" hidden="1" x14ac:dyDescent="0.25">
      <c r="A2586" t="s">
        <v>9176</v>
      </c>
      <c r="B2586" t="s">
        <v>9177</v>
      </c>
      <c r="C2586" s="1" t="str">
        <f t="shared" si="205"/>
        <v>21:0118</v>
      </c>
      <c r="D2586" s="1" t="str">
        <f t="shared" si="206"/>
        <v>21:0027</v>
      </c>
      <c r="E2586" t="s">
        <v>9178</v>
      </c>
      <c r="F2586" t="s">
        <v>9179</v>
      </c>
      <c r="H2586">
        <v>63.804276799999997</v>
      </c>
      <c r="I2586">
        <v>-96.556141600000004</v>
      </c>
      <c r="J2586" s="1" t="str">
        <f t="shared" si="207"/>
        <v>Till</v>
      </c>
      <c r="K2586" s="1" t="str">
        <f t="shared" si="208"/>
        <v>&lt;63 micron</v>
      </c>
      <c r="L2586">
        <v>0.1</v>
      </c>
      <c r="M2586">
        <v>0.72</v>
      </c>
      <c r="N2586">
        <v>8</v>
      </c>
      <c r="O2586">
        <v>540</v>
      </c>
      <c r="P2586">
        <v>0.25</v>
      </c>
      <c r="Q2586">
        <v>1</v>
      </c>
      <c r="R2586">
        <v>0.5</v>
      </c>
      <c r="S2586">
        <v>0.25</v>
      </c>
      <c r="T2586">
        <v>2</v>
      </c>
      <c r="U2586">
        <v>24</v>
      </c>
      <c r="V2586">
        <v>7</v>
      </c>
      <c r="W2586">
        <v>1.48</v>
      </c>
      <c r="X2586">
        <v>5</v>
      </c>
      <c r="Y2586">
        <v>0.5</v>
      </c>
      <c r="Z2586">
        <v>0.19</v>
      </c>
      <c r="AA2586">
        <v>30</v>
      </c>
      <c r="AB2586">
        <v>0.42</v>
      </c>
      <c r="AC2586">
        <v>160</v>
      </c>
      <c r="AD2586">
        <v>0.5</v>
      </c>
      <c r="AE2586">
        <v>0.01</v>
      </c>
      <c r="AF2586">
        <v>9</v>
      </c>
      <c r="AG2586">
        <v>880</v>
      </c>
      <c r="AH2586">
        <v>8</v>
      </c>
      <c r="AI2586">
        <v>2</v>
      </c>
      <c r="AJ2586">
        <v>2</v>
      </c>
      <c r="AK2586">
        <v>131</v>
      </c>
      <c r="AL2586">
        <v>0.01</v>
      </c>
      <c r="AM2586">
        <v>5</v>
      </c>
      <c r="AN2586">
        <v>5</v>
      </c>
      <c r="AO2586">
        <v>20</v>
      </c>
      <c r="AP2586">
        <v>5</v>
      </c>
      <c r="AQ2586">
        <v>14</v>
      </c>
    </row>
    <row r="2587" spans="1:43" hidden="1" x14ac:dyDescent="0.25">
      <c r="A2587" t="s">
        <v>9180</v>
      </c>
      <c r="B2587" t="s">
        <v>9181</v>
      </c>
      <c r="C2587" s="1" t="str">
        <f t="shared" si="205"/>
        <v>21:0118</v>
      </c>
      <c r="D2587" s="1" t="str">
        <f t="shared" si="206"/>
        <v>21:0027</v>
      </c>
      <c r="E2587" t="s">
        <v>9182</v>
      </c>
      <c r="F2587" t="s">
        <v>9183</v>
      </c>
      <c r="H2587">
        <v>63.818215500000001</v>
      </c>
      <c r="I2587">
        <v>-96.556843799999996</v>
      </c>
      <c r="J2587" s="1" t="str">
        <f t="shared" si="207"/>
        <v>Till</v>
      </c>
      <c r="K2587" s="1" t="str">
        <f t="shared" si="208"/>
        <v>&lt;63 micron</v>
      </c>
      <c r="L2587">
        <v>0.1</v>
      </c>
      <c r="M2587">
        <v>1.1399999999999999</v>
      </c>
      <c r="N2587">
        <v>2</v>
      </c>
      <c r="O2587">
        <v>250</v>
      </c>
      <c r="P2587">
        <v>0.25</v>
      </c>
      <c r="Q2587">
        <v>2</v>
      </c>
      <c r="R2587">
        <v>0.31</v>
      </c>
      <c r="S2587">
        <v>0.25</v>
      </c>
      <c r="T2587">
        <v>5</v>
      </c>
      <c r="U2587">
        <v>35</v>
      </c>
      <c r="V2587">
        <v>10</v>
      </c>
      <c r="W2587">
        <v>1.76</v>
      </c>
      <c r="X2587">
        <v>5</v>
      </c>
      <c r="Y2587">
        <v>1</v>
      </c>
      <c r="Z2587">
        <v>0.3</v>
      </c>
      <c r="AA2587">
        <v>40</v>
      </c>
      <c r="AB2587">
        <v>0.49</v>
      </c>
      <c r="AC2587">
        <v>130</v>
      </c>
      <c r="AD2587">
        <v>0.5</v>
      </c>
      <c r="AE2587">
        <v>0.01</v>
      </c>
      <c r="AF2587">
        <v>17</v>
      </c>
      <c r="AG2587">
        <v>850</v>
      </c>
      <c r="AH2587">
        <v>12</v>
      </c>
      <c r="AI2587">
        <v>2</v>
      </c>
      <c r="AJ2587">
        <v>3</v>
      </c>
      <c r="AK2587">
        <v>149</v>
      </c>
      <c r="AL2587">
        <v>0.01</v>
      </c>
      <c r="AM2587">
        <v>5</v>
      </c>
      <c r="AN2587">
        <v>5</v>
      </c>
      <c r="AO2587">
        <v>25</v>
      </c>
      <c r="AP2587">
        <v>5</v>
      </c>
      <c r="AQ2587">
        <v>20</v>
      </c>
    </row>
    <row r="2588" spans="1:43" hidden="1" x14ac:dyDescent="0.25">
      <c r="A2588" t="s">
        <v>9184</v>
      </c>
      <c r="B2588" t="s">
        <v>9185</v>
      </c>
      <c r="C2588" s="1" t="str">
        <f t="shared" si="205"/>
        <v>21:0118</v>
      </c>
      <c r="D2588" s="1" t="str">
        <f t="shared" si="206"/>
        <v>21:0027</v>
      </c>
      <c r="E2588" t="s">
        <v>9186</v>
      </c>
      <c r="F2588" t="s">
        <v>9187</v>
      </c>
      <c r="H2588">
        <v>63.834631999999999</v>
      </c>
      <c r="I2588">
        <v>-96.5548711</v>
      </c>
      <c r="J2588" s="1" t="str">
        <f t="shared" si="207"/>
        <v>Till</v>
      </c>
      <c r="K2588" s="1" t="str">
        <f t="shared" si="208"/>
        <v>&lt;63 micron</v>
      </c>
      <c r="L2588">
        <v>0.1</v>
      </c>
      <c r="M2588">
        <v>0.73</v>
      </c>
      <c r="N2588">
        <v>4</v>
      </c>
      <c r="O2588">
        <v>140</v>
      </c>
      <c r="P2588">
        <v>0.25</v>
      </c>
      <c r="Q2588">
        <v>1</v>
      </c>
      <c r="R2588">
        <v>0.34</v>
      </c>
      <c r="S2588">
        <v>0.25</v>
      </c>
      <c r="T2588">
        <v>3</v>
      </c>
      <c r="U2588">
        <v>25</v>
      </c>
      <c r="V2588">
        <v>7</v>
      </c>
      <c r="W2588">
        <v>1.32</v>
      </c>
      <c r="X2588">
        <v>5</v>
      </c>
      <c r="Y2588">
        <v>0.5</v>
      </c>
      <c r="Z2588">
        <v>0.17</v>
      </c>
      <c r="AA2588">
        <v>30</v>
      </c>
      <c r="AB2588">
        <v>0.36</v>
      </c>
      <c r="AC2588">
        <v>115</v>
      </c>
      <c r="AD2588">
        <v>0.5</v>
      </c>
      <c r="AE2588">
        <v>0.01</v>
      </c>
      <c r="AF2588">
        <v>10</v>
      </c>
      <c r="AG2588">
        <v>960</v>
      </c>
      <c r="AH2588">
        <v>6</v>
      </c>
      <c r="AI2588">
        <v>1</v>
      </c>
      <c r="AJ2588">
        <v>2</v>
      </c>
      <c r="AK2588">
        <v>99</v>
      </c>
      <c r="AL2588">
        <v>0.04</v>
      </c>
      <c r="AM2588">
        <v>5</v>
      </c>
      <c r="AN2588">
        <v>5</v>
      </c>
      <c r="AO2588">
        <v>23</v>
      </c>
      <c r="AP2588">
        <v>5</v>
      </c>
      <c r="AQ2588">
        <v>18</v>
      </c>
    </row>
    <row r="2589" spans="1:43" hidden="1" x14ac:dyDescent="0.25">
      <c r="A2589" t="s">
        <v>9188</v>
      </c>
      <c r="B2589" t="s">
        <v>9189</v>
      </c>
      <c r="C2589" s="1" t="str">
        <f t="shared" si="205"/>
        <v>21:0118</v>
      </c>
      <c r="D2589" s="1" t="str">
        <f t="shared" si="206"/>
        <v>21:0027</v>
      </c>
      <c r="E2589" t="s">
        <v>9190</v>
      </c>
      <c r="F2589" t="s">
        <v>9191</v>
      </c>
      <c r="H2589">
        <v>63.585745199999998</v>
      </c>
      <c r="I2589">
        <v>-96.549792499999995</v>
      </c>
      <c r="J2589" s="1" t="str">
        <f t="shared" si="207"/>
        <v>Till</v>
      </c>
      <c r="K2589" s="1" t="str">
        <f t="shared" si="208"/>
        <v>&lt;63 micron</v>
      </c>
      <c r="L2589">
        <v>0.1</v>
      </c>
      <c r="M2589">
        <v>1.86</v>
      </c>
      <c r="N2589">
        <v>1</v>
      </c>
      <c r="O2589">
        <v>330</v>
      </c>
      <c r="P2589">
        <v>0.25</v>
      </c>
      <c r="Q2589">
        <v>2</v>
      </c>
      <c r="R2589">
        <v>0.55000000000000004</v>
      </c>
      <c r="S2589">
        <v>0.25</v>
      </c>
      <c r="T2589">
        <v>7</v>
      </c>
      <c r="U2589">
        <v>63</v>
      </c>
      <c r="V2589">
        <v>31</v>
      </c>
      <c r="W2589">
        <v>2.52</v>
      </c>
      <c r="X2589">
        <v>10</v>
      </c>
      <c r="Y2589">
        <v>0.5</v>
      </c>
      <c r="Z2589">
        <v>0.5</v>
      </c>
      <c r="AA2589">
        <v>60</v>
      </c>
      <c r="AB2589">
        <v>0.99</v>
      </c>
      <c r="AC2589">
        <v>245</v>
      </c>
      <c r="AD2589">
        <v>0.5</v>
      </c>
      <c r="AE2589">
        <v>0.02</v>
      </c>
      <c r="AF2589">
        <v>26</v>
      </c>
      <c r="AG2589">
        <v>1040</v>
      </c>
      <c r="AH2589">
        <v>14</v>
      </c>
      <c r="AI2589">
        <v>1</v>
      </c>
      <c r="AJ2589">
        <v>6</v>
      </c>
      <c r="AK2589">
        <v>92</v>
      </c>
      <c r="AL2589">
        <v>0.09</v>
      </c>
      <c r="AM2589">
        <v>5</v>
      </c>
      <c r="AN2589">
        <v>5</v>
      </c>
      <c r="AO2589">
        <v>44</v>
      </c>
      <c r="AP2589">
        <v>5</v>
      </c>
      <c r="AQ2589">
        <v>44</v>
      </c>
    </row>
    <row r="2590" spans="1:43" hidden="1" x14ac:dyDescent="0.25">
      <c r="A2590" t="s">
        <v>9192</v>
      </c>
      <c r="B2590" t="s">
        <v>9193</v>
      </c>
      <c r="C2590" s="1" t="str">
        <f t="shared" si="205"/>
        <v>21:0118</v>
      </c>
      <c r="D2590" s="1" t="str">
        <f t="shared" si="206"/>
        <v>21:0027</v>
      </c>
      <c r="E2590" t="s">
        <v>9194</v>
      </c>
      <c r="F2590" t="s">
        <v>9195</v>
      </c>
      <c r="H2590">
        <v>63.5696899</v>
      </c>
      <c r="I2590">
        <v>-96.554537300000007</v>
      </c>
      <c r="J2590" s="1" t="str">
        <f t="shared" si="207"/>
        <v>Till</v>
      </c>
      <c r="K2590" s="1" t="str">
        <f t="shared" si="208"/>
        <v>&lt;63 micron</v>
      </c>
      <c r="L2590">
        <v>0.1</v>
      </c>
      <c r="M2590">
        <v>2.04</v>
      </c>
      <c r="N2590">
        <v>1</v>
      </c>
      <c r="O2590">
        <v>330</v>
      </c>
      <c r="P2590">
        <v>0.25</v>
      </c>
      <c r="Q2590">
        <v>2</v>
      </c>
      <c r="R2590">
        <v>0.51</v>
      </c>
      <c r="S2590">
        <v>0.5</v>
      </c>
      <c r="T2590">
        <v>9</v>
      </c>
      <c r="U2590">
        <v>66</v>
      </c>
      <c r="V2590">
        <v>40</v>
      </c>
      <c r="W2590">
        <v>2.5</v>
      </c>
      <c r="X2590">
        <v>10</v>
      </c>
      <c r="Y2590">
        <v>0.5</v>
      </c>
      <c r="Z2590">
        <v>0.54</v>
      </c>
      <c r="AA2590">
        <v>50</v>
      </c>
      <c r="AB2590">
        <v>1.08</v>
      </c>
      <c r="AC2590">
        <v>265</v>
      </c>
      <c r="AD2590">
        <v>0.5</v>
      </c>
      <c r="AE2590">
        <v>0.02</v>
      </c>
      <c r="AF2590">
        <v>29</v>
      </c>
      <c r="AG2590">
        <v>840</v>
      </c>
      <c r="AH2590">
        <v>16</v>
      </c>
      <c r="AI2590">
        <v>1</v>
      </c>
      <c r="AJ2590">
        <v>6</v>
      </c>
      <c r="AK2590">
        <v>82</v>
      </c>
      <c r="AL2590">
        <v>0.08</v>
      </c>
      <c r="AM2590">
        <v>5</v>
      </c>
      <c r="AN2590">
        <v>5</v>
      </c>
      <c r="AO2590">
        <v>42</v>
      </c>
      <c r="AP2590">
        <v>5</v>
      </c>
      <c r="AQ2590">
        <v>48</v>
      </c>
    </row>
    <row r="2591" spans="1:43" hidden="1" x14ac:dyDescent="0.25">
      <c r="A2591" t="s">
        <v>9196</v>
      </c>
      <c r="B2591" t="s">
        <v>9197</v>
      </c>
      <c r="C2591" s="1" t="str">
        <f t="shared" si="205"/>
        <v>21:0118</v>
      </c>
      <c r="D2591" s="1" t="str">
        <f t="shared" si="206"/>
        <v>21:0027</v>
      </c>
      <c r="E2591" t="s">
        <v>9198</v>
      </c>
      <c r="F2591" t="s">
        <v>9199</v>
      </c>
      <c r="H2591">
        <v>63.558915499999998</v>
      </c>
      <c r="I2591">
        <v>-96.549862399999995</v>
      </c>
      <c r="J2591" s="1" t="str">
        <f t="shared" si="207"/>
        <v>Till</v>
      </c>
      <c r="K2591" s="1" t="str">
        <f t="shared" si="208"/>
        <v>&lt;63 micron</v>
      </c>
      <c r="L2591">
        <v>0.2</v>
      </c>
      <c r="M2591">
        <v>2.35</v>
      </c>
      <c r="N2591">
        <v>2</v>
      </c>
      <c r="O2591">
        <v>360</v>
      </c>
      <c r="P2591">
        <v>0.25</v>
      </c>
      <c r="Q2591">
        <v>1</v>
      </c>
      <c r="R2591">
        <v>0.54</v>
      </c>
      <c r="S2591">
        <v>0.25</v>
      </c>
      <c r="T2591">
        <v>9</v>
      </c>
      <c r="U2591">
        <v>68</v>
      </c>
      <c r="V2591">
        <v>28</v>
      </c>
      <c r="W2591">
        <v>2.62</v>
      </c>
      <c r="X2591">
        <v>10</v>
      </c>
      <c r="Y2591">
        <v>0.5</v>
      </c>
      <c r="Z2591">
        <v>0.69</v>
      </c>
      <c r="AA2591">
        <v>60</v>
      </c>
      <c r="AB2591">
        <v>1.21</v>
      </c>
      <c r="AC2591">
        <v>295</v>
      </c>
      <c r="AD2591">
        <v>0.5</v>
      </c>
      <c r="AE2591">
        <v>0.02</v>
      </c>
      <c r="AF2591">
        <v>31</v>
      </c>
      <c r="AG2591">
        <v>910</v>
      </c>
      <c r="AH2591">
        <v>22</v>
      </c>
      <c r="AI2591">
        <v>1</v>
      </c>
      <c r="AJ2591">
        <v>6</v>
      </c>
      <c r="AK2591">
        <v>102</v>
      </c>
      <c r="AL2591">
        <v>7.0000000000000007E-2</v>
      </c>
      <c r="AM2591">
        <v>5</v>
      </c>
      <c r="AN2591">
        <v>5</v>
      </c>
      <c r="AO2591">
        <v>43</v>
      </c>
      <c r="AP2591">
        <v>5</v>
      </c>
      <c r="AQ2591">
        <v>52</v>
      </c>
    </row>
    <row r="2592" spans="1:43" hidden="1" x14ac:dyDescent="0.25">
      <c r="A2592" t="s">
        <v>9200</v>
      </c>
      <c r="B2592" t="s">
        <v>9201</v>
      </c>
      <c r="C2592" s="1" t="str">
        <f t="shared" si="205"/>
        <v>21:0118</v>
      </c>
      <c r="D2592" s="1" t="str">
        <f t="shared" si="206"/>
        <v>21:0027</v>
      </c>
      <c r="E2592" t="s">
        <v>9202</v>
      </c>
      <c r="F2592" t="s">
        <v>9203</v>
      </c>
      <c r="H2592">
        <v>63.901124299999999</v>
      </c>
      <c r="I2592">
        <v>-95.571611099999998</v>
      </c>
      <c r="J2592" s="1" t="str">
        <f t="shared" si="207"/>
        <v>Till</v>
      </c>
      <c r="K2592" s="1" t="str">
        <f t="shared" si="208"/>
        <v>&lt;63 micron</v>
      </c>
      <c r="L2592">
        <v>0.1</v>
      </c>
      <c r="M2592">
        <v>0.7</v>
      </c>
      <c r="N2592">
        <v>1</v>
      </c>
      <c r="O2592">
        <v>230</v>
      </c>
      <c r="P2592">
        <v>0.25</v>
      </c>
      <c r="Q2592">
        <v>1</v>
      </c>
      <c r="R2592">
        <v>0.21</v>
      </c>
      <c r="S2592">
        <v>0.25</v>
      </c>
      <c r="T2592">
        <v>2</v>
      </c>
      <c r="U2592">
        <v>15</v>
      </c>
      <c r="V2592">
        <v>6</v>
      </c>
      <c r="W2592">
        <v>1.33</v>
      </c>
      <c r="X2592">
        <v>5</v>
      </c>
      <c r="Y2592">
        <v>0.5</v>
      </c>
      <c r="Z2592">
        <v>0.13</v>
      </c>
      <c r="AA2592">
        <v>40</v>
      </c>
      <c r="AB2592">
        <v>0.28000000000000003</v>
      </c>
      <c r="AC2592">
        <v>150</v>
      </c>
      <c r="AD2592">
        <v>0.5</v>
      </c>
      <c r="AE2592">
        <v>0.01</v>
      </c>
      <c r="AF2592">
        <v>4</v>
      </c>
      <c r="AG2592">
        <v>520</v>
      </c>
      <c r="AH2592">
        <v>12</v>
      </c>
      <c r="AI2592">
        <v>1</v>
      </c>
      <c r="AJ2592">
        <v>1</v>
      </c>
      <c r="AK2592">
        <v>130</v>
      </c>
      <c r="AL2592">
        <v>0.02</v>
      </c>
      <c r="AM2592">
        <v>5</v>
      </c>
      <c r="AN2592">
        <v>5</v>
      </c>
      <c r="AO2592">
        <v>18</v>
      </c>
      <c r="AP2592">
        <v>5</v>
      </c>
      <c r="AQ2592">
        <v>14</v>
      </c>
    </row>
    <row r="2593" spans="1:43" hidden="1" x14ac:dyDescent="0.25">
      <c r="A2593" t="s">
        <v>9204</v>
      </c>
      <c r="B2593" t="s">
        <v>9205</v>
      </c>
      <c r="C2593" s="1" t="str">
        <f t="shared" si="205"/>
        <v>21:0118</v>
      </c>
      <c r="D2593" s="1" t="str">
        <f t="shared" si="206"/>
        <v>21:0027</v>
      </c>
      <c r="E2593" t="s">
        <v>9206</v>
      </c>
      <c r="F2593" t="s">
        <v>9207</v>
      </c>
      <c r="H2593">
        <v>63.917275199999999</v>
      </c>
      <c r="I2593">
        <v>-95.578883899999994</v>
      </c>
      <c r="J2593" s="1" t="str">
        <f t="shared" si="207"/>
        <v>Till</v>
      </c>
      <c r="K2593" s="1" t="str">
        <f t="shared" si="208"/>
        <v>&lt;63 micron</v>
      </c>
      <c r="L2593">
        <v>0.1</v>
      </c>
      <c r="M2593">
        <v>0.97</v>
      </c>
      <c r="N2593">
        <v>4</v>
      </c>
      <c r="O2593">
        <v>200</v>
      </c>
      <c r="P2593">
        <v>0.25</v>
      </c>
      <c r="Q2593">
        <v>1</v>
      </c>
      <c r="R2593">
        <v>0.32</v>
      </c>
      <c r="S2593">
        <v>0.25</v>
      </c>
      <c r="T2593">
        <v>2</v>
      </c>
      <c r="U2593">
        <v>19</v>
      </c>
      <c r="V2593">
        <v>9</v>
      </c>
      <c r="W2593">
        <v>1.69</v>
      </c>
      <c r="X2593">
        <v>5</v>
      </c>
      <c r="Y2593">
        <v>0.5</v>
      </c>
      <c r="Z2593">
        <v>0.19</v>
      </c>
      <c r="AA2593">
        <v>40</v>
      </c>
      <c r="AB2593">
        <v>0.37</v>
      </c>
      <c r="AC2593">
        <v>110</v>
      </c>
      <c r="AD2593">
        <v>0.5</v>
      </c>
      <c r="AE2593">
        <v>0.01</v>
      </c>
      <c r="AF2593">
        <v>8</v>
      </c>
      <c r="AG2593">
        <v>700</v>
      </c>
      <c r="AH2593">
        <v>12</v>
      </c>
      <c r="AI2593">
        <v>2</v>
      </c>
      <c r="AJ2593">
        <v>2</v>
      </c>
      <c r="AK2593">
        <v>108</v>
      </c>
      <c r="AL2593">
        <v>0.03</v>
      </c>
      <c r="AM2593">
        <v>5</v>
      </c>
      <c r="AN2593">
        <v>5</v>
      </c>
      <c r="AO2593">
        <v>21</v>
      </c>
      <c r="AP2593">
        <v>5</v>
      </c>
      <c r="AQ2593">
        <v>18</v>
      </c>
    </row>
    <row r="2594" spans="1:43" hidden="1" x14ac:dyDescent="0.25">
      <c r="A2594" t="s">
        <v>9208</v>
      </c>
      <c r="B2594" t="s">
        <v>9209</v>
      </c>
      <c r="C2594" s="1" t="str">
        <f t="shared" si="205"/>
        <v>21:0118</v>
      </c>
      <c r="D2594" s="1" t="str">
        <f t="shared" si="206"/>
        <v>21:0027</v>
      </c>
      <c r="E2594" t="s">
        <v>9210</v>
      </c>
      <c r="F2594" t="s">
        <v>9211</v>
      </c>
      <c r="H2594">
        <v>63.620376399999998</v>
      </c>
      <c r="I2594">
        <v>-96.506826500000003</v>
      </c>
      <c r="J2594" s="1" t="str">
        <f t="shared" si="207"/>
        <v>Till</v>
      </c>
      <c r="K2594" s="1" t="str">
        <f t="shared" si="208"/>
        <v>&lt;63 micron</v>
      </c>
      <c r="L2594">
        <v>0.1</v>
      </c>
      <c r="M2594">
        <v>0.7</v>
      </c>
      <c r="N2594">
        <v>6</v>
      </c>
      <c r="O2594">
        <v>110</v>
      </c>
      <c r="P2594">
        <v>0.25</v>
      </c>
      <c r="Q2594">
        <v>1</v>
      </c>
      <c r="R2594">
        <v>0.49</v>
      </c>
      <c r="S2594">
        <v>0.25</v>
      </c>
      <c r="T2594">
        <v>6</v>
      </c>
      <c r="U2594">
        <v>35</v>
      </c>
      <c r="V2594">
        <v>11</v>
      </c>
      <c r="W2594">
        <v>1.89</v>
      </c>
      <c r="X2594">
        <v>5</v>
      </c>
      <c r="Y2594">
        <v>0.5</v>
      </c>
      <c r="Z2594">
        <v>0.11</v>
      </c>
      <c r="AA2594">
        <v>40</v>
      </c>
      <c r="AB2594">
        <v>0.53</v>
      </c>
      <c r="AC2594">
        <v>240</v>
      </c>
      <c r="AD2594">
        <v>0.5</v>
      </c>
      <c r="AE2594">
        <v>0.01</v>
      </c>
      <c r="AF2594">
        <v>14</v>
      </c>
      <c r="AG2594">
        <v>1050</v>
      </c>
      <c r="AH2594">
        <v>12</v>
      </c>
      <c r="AI2594">
        <v>2</v>
      </c>
      <c r="AJ2594">
        <v>3</v>
      </c>
      <c r="AK2594">
        <v>68</v>
      </c>
      <c r="AL2594">
        <v>0.08</v>
      </c>
      <c r="AM2594">
        <v>5</v>
      </c>
      <c r="AN2594">
        <v>5</v>
      </c>
      <c r="AO2594">
        <v>34</v>
      </c>
      <c r="AP2594">
        <v>5</v>
      </c>
      <c r="AQ2594">
        <v>24</v>
      </c>
    </row>
    <row r="2595" spans="1:43" hidden="1" x14ac:dyDescent="0.25">
      <c r="A2595" t="s">
        <v>9212</v>
      </c>
      <c r="B2595" t="s">
        <v>9213</v>
      </c>
      <c r="C2595" s="1" t="str">
        <f t="shared" si="205"/>
        <v>21:0118</v>
      </c>
      <c r="D2595" s="1" t="str">
        <f t="shared" si="206"/>
        <v>21:0027</v>
      </c>
      <c r="E2595" t="s">
        <v>9214</v>
      </c>
      <c r="F2595" t="s">
        <v>9215</v>
      </c>
      <c r="H2595">
        <v>63.630364999999998</v>
      </c>
      <c r="I2595">
        <v>-96.520507899999998</v>
      </c>
      <c r="J2595" s="1" t="str">
        <f t="shared" si="207"/>
        <v>Till</v>
      </c>
      <c r="K2595" s="1" t="str">
        <f t="shared" si="208"/>
        <v>&lt;63 micron</v>
      </c>
      <c r="L2595">
        <v>0.1</v>
      </c>
      <c r="M2595">
        <v>1.47</v>
      </c>
      <c r="N2595">
        <v>1</v>
      </c>
      <c r="O2595">
        <v>280</v>
      </c>
      <c r="P2595">
        <v>0.25</v>
      </c>
      <c r="Q2595">
        <v>1</v>
      </c>
      <c r="R2595">
        <v>0.77</v>
      </c>
      <c r="S2595">
        <v>0.25</v>
      </c>
      <c r="T2595">
        <v>6</v>
      </c>
      <c r="U2595">
        <v>53</v>
      </c>
      <c r="V2595">
        <v>19</v>
      </c>
      <c r="W2595">
        <v>2.21</v>
      </c>
      <c r="X2595">
        <v>10</v>
      </c>
      <c r="Y2595">
        <v>0.5</v>
      </c>
      <c r="Z2595">
        <v>0.36</v>
      </c>
      <c r="AA2595">
        <v>40</v>
      </c>
      <c r="AB2595">
        <v>0.92</v>
      </c>
      <c r="AC2595">
        <v>260</v>
      </c>
      <c r="AD2595">
        <v>0.5</v>
      </c>
      <c r="AE2595">
        <v>0.01</v>
      </c>
      <c r="AF2595">
        <v>22</v>
      </c>
      <c r="AG2595">
        <v>1120</v>
      </c>
      <c r="AH2595">
        <v>14</v>
      </c>
      <c r="AI2595">
        <v>2</v>
      </c>
      <c r="AJ2595">
        <v>4</v>
      </c>
      <c r="AK2595">
        <v>106</v>
      </c>
      <c r="AL2595">
        <v>0.08</v>
      </c>
      <c r="AM2595">
        <v>5</v>
      </c>
      <c r="AN2595">
        <v>5</v>
      </c>
      <c r="AO2595">
        <v>39</v>
      </c>
      <c r="AP2595">
        <v>5</v>
      </c>
      <c r="AQ2595">
        <v>36</v>
      </c>
    </row>
    <row r="2596" spans="1:43" hidden="1" x14ac:dyDescent="0.25">
      <c r="A2596" t="s">
        <v>9216</v>
      </c>
      <c r="B2596" t="s">
        <v>9217</v>
      </c>
      <c r="C2596" s="1" t="str">
        <f t="shared" si="205"/>
        <v>21:0118</v>
      </c>
      <c r="D2596" s="1" t="str">
        <f t="shared" si="206"/>
        <v>21:0027</v>
      </c>
      <c r="E2596" t="s">
        <v>9218</v>
      </c>
      <c r="F2596" t="s">
        <v>9219</v>
      </c>
      <c r="H2596">
        <v>63.6431775</v>
      </c>
      <c r="I2596">
        <v>-96.523550999999998</v>
      </c>
      <c r="J2596" s="1" t="str">
        <f t="shared" si="207"/>
        <v>Till</v>
      </c>
      <c r="K2596" s="1" t="str">
        <f t="shared" si="208"/>
        <v>&lt;63 micron</v>
      </c>
      <c r="L2596">
        <v>0.1</v>
      </c>
      <c r="M2596">
        <v>1.01</v>
      </c>
      <c r="N2596">
        <v>1</v>
      </c>
      <c r="O2596">
        <v>170</v>
      </c>
      <c r="P2596">
        <v>0.25</v>
      </c>
      <c r="Q2596">
        <v>1</v>
      </c>
      <c r="R2596">
        <v>0.54</v>
      </c>
      <c r="S2596">
        <v>0.25</v>
      </c>
      <c r="T2596">
        <v>7</v>
      </c>
      <c r="U2596">
        <v>40</v>
      </c>
      <c r="V2596">
        <v>14</v>
      </c>
      <c r="W2596">
        <v>2.0699999999999998</v>
      </c>
      <c r="X2596">
        <v>5</v>
      </c>
      <c r="Y2596">
        <v>0.5</v>
      </c>
      <c r="Z2596">
        <v>0.22</v>
      </c>
      <c r="AA2596">
        <v>40</v>
      </c>
      <c r="AB2596">
        <v>0.71</v>
      </c>
      <c r="AC2596">
        <v>245</v>
      </c>
      <c r="AD2596">
        <v>0.5</v>
      </c>
      <c r="AE2596">
        <v>0.01</v>
      </c>
      <c r="AF2596">
        <v>18</v>
      </c>
      <c r="AG2596">
        <v>1110</v>
      </c>
      <c r="AH2596">
        <v>12</v>
      </c>
      <c r="AI2596">
        <v>2</v>
      </c>
      <c r="AJ2596">
        <v>3</v>
      </c>
      <c r="AK2596">
        <v>80</v>
      </c>
      <c r="AL2596">
        <v>0.08</v>
      </c>
      <c r="AM2596">
        <v>5</v>
      </c>
      <c r="AN2596">
        <v>5</v>
      </c>
      <c r="AO2596">
        <v>38</v>
      </c>
      <c r="AP2596">
        <v>5</v>
      </c>
      <c r="AQ2596">
        <v>32</v>
      </c>
    </row>
    <row r="2597" spans="1:43" hidden="1" x14ac:dyDescent="0.25">
      <c r="A2597" t="s">
        <v>9220</v>
      </c>
      <c r="B2597" t="s">
        <v>9221</v>
      </c>
      <c r="C2597" s="1" t="str">
        <f t="shared" si="205"/>
        <v>21:0118</v>
      </c>
      <c r="D2597" s="1" t="str">
        <f t="shared" si="206"/>
        <v>21:0027</v>
      </c>
      <c r="E2597" t="s">
        <v>9222</v>
      </c>
      <c r="F2597" t="s">
        <v>9223</v>
      </c>
      <c r="H2597">
        <v>63.658978699999999</v>
      </c>
      <c r="I2597">
        <v>-96.523385599999997</v>
      </c>
      <c r="J2597" s="1" t="str">
        <f t="shared" si="207"/>
        <v>Till</v>
      </c>
      <c r="K2597" s="1" t="str">
        <f t="shared" si="208"/>
        <v>&lt;63 micron</v>
      </c>
      <c r="L2597">
        <v>0.1</v>
      </c>
      <c r="M2597">
        <v>1.19</v>
      </c>
      <c r="N2597">
        <v>1</v>
      </c>
      <c r="O2597">
        <v>220</v>
      </c>
      <c r="P2597">
        <v>0.25</v>
      </c>
      <c r="Q2597">
        <v>1</v>
      </c>
      <c r="R2597">
        <v>0.56999999999999995</v>
      </c>
      <c r="S2597">
        <v>0.25</v>
      </c>
      <c r="T2597">
        <v>6</v>
      </c>
      <c r="U2597">
        <v>47</v>
      </c>
      <c r="V2597">
        <v>16</v>
      </c>
      <c r="W2597">
        <v>2.2000000000000002</v>
      </c>
      <c r="X2597">
        <v>10</v>
      </c>
      <c r="Y2597">
        <v>1</v>
      </c>
      <c r="Z2597">
        <v>0.24</v>
      </c>
      <c r="AA2597">
        <v>40</v>
      </c>
      <c r="AB2597">
        <v>0.73</v>
      </c>
      <c r="AC2597">
        <v>265</v>
      </c>
      <c r="AD2597">
        <v>0.5</v>
      </c>
      <c r="AE2597">
        <v>0.01</v>
      </c>
      <c r="AF2597">
        <v>19</v>
      </c>
      <c r="AG2597">
        <v>1120</v>
      </c>
      <c r="AH2597">
        <v>12</v>
      </c>
      <c r="AI2597">
        <v>2</v>
      </c>
      <c r="AJ2597">
        <v>4</v>
      </c>
      <c r="AK2597">
        <v>85</v>
      </c>
      <c r="AL2597">
        <v>0.09</v>
      </c>
      <c r="AM2597">
        <v>5</v>
      </c>
      <c r="AN2597">
        <v>5</v>
      </c>
      <c r="AO2597">
        <v>39</v>
      </c>
      <c r="AP2597">
        <v>5</v>
      </c>
      <c r="AQ2597">
        <v>32</v>
      </c>
    </row>
    <row r="2598" spans="1:43" hidden="1" x14ac:dyDescent="0.25">
      <c r="A2598" t="s">
        <v>9224</v>
      </c>
      <c r="B2598" t="s">
        <v>9225</v>
      </c>
      <c r="C2598" s="1" t="str">
        <f t="shared" si="205"/>
        <v>21:0118</v>
      </c>
      <c r="D2598" s="1" t="str">
        <f t="shared" si="206"/>
        <v>21:0027</v>
      </c>
      <c r="E2598" t="s">
        <v>9226</v>
      </c>
      <c r="F2598" t="s">
        <v>9227</v>
      </c>
      <c r="H2598">
        <v>63.673888699999999</v>
      </c>
      <c r="I2598">
        <v>-96.517878199999998</v>
      </c>
      <c r="J2598" s="1" t="str">
        <f t="shared" si="207"/>
        <v>Till</v>
      </c>
      <c r="K2598" s="1" t="str">
        <f t="shared" si="208"/>
        <v>&lt;63 micron</v>
      </c>
      <c r="L2598">
        <v>0.1</v>
      </c>
      <c r="M2598">
        <v>1.1499999999999999</v>
      </c>
      <c r="N2598">
        <v>2</v>
      </c>
      <c r="O2598">
        <v>330</v>
      </c>
      <c r="P2598">
        <v>0.25</v>
      </c>
      <c r="Q2598">
        <v>1</v>
      </c>
      <c r="R2598">
        <v>0.57999999999999996</v>
      </c>
      <c r="S2598">
        <v>0.25</v>
      </c>
      <c r="T2598">
        <v>7</v>
      </c>
      <c r="U2598">
        <v>45</v>
      </c>
      <c r="V2598">
        <v>19</v>
      </c>
      <c r="W2598">
        <v>2</v>
      </c>
      <c r="X2598">
        <v>5</v>
      </c>
      <c r="Y2598">
        <v>0.5</v>
      </c>
      <c r="Z2598">
        <v>0.27</v>
      </c>
      <c r="AA2598">
        <v>40</v>
      </c>
      <c r="AB2598">
        <v>0.77</v>
      </c>
      <c r="AC2598">
        <v>235</v>
      </c>
      <c r="AD2598">
        <v>0.5</v>
      </c>
      <c r="AE2598">
        <v>0.01</v>
      </c>
      <c r="AF2598">
        <v>18</v>
      </c>
      <c r="AG2598">
        <v>1070</v>
      </c>
      <c r="AH2598">
        <v>14</v>
      </c>
      <c r="AI2598">
        <v>1</v>
      </c>
      <c r="AJ2598">
        <v>4</v>
      </c>
      <c r="AK2598">
        <v>86</v>
      </c>
      <c r="AL2598">
        <v>0.06</v>
      </c>
      <c r="AM2598">
        <v>5</v>
      </c>
      <c r="AN2598">
        <v>5</v>
      </c>
      <c r="AO2598">
        <v>35</v>
      </c>
      <c r="AP2598">
        <v>5</v>
      </c>
      <c r="AQ2598">
        <v>30</v>
      </c>
    </row>
    <row r="2599" spans="1:43" hidden="1" x14ac:dyDescent="0.25">
      <c r="A2599" t="s">
        <v>9228</v>
      </c>
      <c r="B2599" t="s">
        <v>9229</v>
      </c>
      <c r="C2599" s="1" t="str">
        <f t="shared" si="205"/>
        <v>21:0118</v>
      </c>
      <c r="D2599" s="1" t="str">
        <f t="shared" si="206"/>
        <v>21:0027</v>
      </c>
      <c r="E2599" t="s">
        <v>9230</v>
      </c>
      <c r="F2599" t="s">
        <v>9231</v>
      </c>
      <c r="H2599">
        <v>63.689084100000002</v>
      </c>
      <c r="I2599">
        <v>-96.519036600000007</v>
      </c>
      <c r="J2599" s="1" t="str">
        <f t="shared" si="207"/>
        <v>Till</v>
      </c>
      <c r="K2599" s="1" t="str">
        <f t="shared" si="208"/>
        <v>&lt;63 micron</v>
      </c>
      <c r="L2599">
        <v>0.1</v>
      </c>
      <c r="M2599">
        <v>1.86</v>
      </c>
      <c r="N2599">
        <v>2</v>
      </c>
      <c r="O2599">
        <v>480</v>
      </c>
      <c r="P2599">
        <v>0.25</v>
      </c>
      <c r="Q2599">
        <v>1</v>
      </c>
      <c r="R2599">
        <v>0.62</v>
      </c>
      <c r="S2599">
        <v>0.25</v>
      </c>
      <c r="T2599">
        <v>8</v>
      </c>
      <c r="U2599">
        <v>67</v>
      </c>
      <c r="V2599">
        <v>26</v>
      </c>
      <c r="W2599">
        <v>2.5</v>
      </c>
      <c r="X2599">
        <v>10</v>
      </c>
      <c r="Y2599">
        <v>0.5</v>
      </c>
      <c r="Z2599">
        <v>0.46</v>
      </c>
      <c r="AA2599">
        <v>50</v>
      </c>
      <c r="AB2599">
        <v>1.17</v>
      </c>
      <c r="AC2599">
        <v>280</v>
      </c>
      <c r="AD2599">
        <v>0.5</v>
      </c>
      <c r="AE2599">
        <v>0.01</v>
      </c>
      <c r="AF2599">
        <v>28</v>
      </c>
      <c r="AG2599">
        <v>1070</v>
      </c>
      <c r="AH2599">
        <v>18</v>
      </c>
      <c r="AI2599">
        <v>1</v>
      </c>
      <c r="AJ2599">
        <v>6</v>
      </c>
      <c r="AK2599">
        <v>101</v>
      </c>
      <c r="AL2599">
        <v>7.0000000000000007E-2</v>
      </c>
      <c r="AM2599">
        <v>5</v>
      </c>
      <c r="AN2599">
        <v>5</v>
      </c>
      <c r="AO2599">
        <v>43</v>
      </c>
      <c r="AP2599">
        <v>5</v>
      </c>
      <c r="AQ2599">
        <v>42</v>
      </c>
    </row>
    <row r="2600" spans="1:43" hidden="1" x14ac:dyDescent="0.25">
      <c r="A2600" t="s">
        <v>9232</v>
      </c>
      <c r="B2600" t="s">
        <v>9233</v>
      </c>
      <c r="C2600" s="1" t="str">
        <f t="shared" si="205"/>
        <v>21:0118</v>
      </c>
      <c r="D2600" s="1" t="str">
        <f t="shared" si="206"/>
        <v>21:0027</v>
      </c>
      <c r="E2600" t="s">
        <v>9234</v>
      </c>
      <c r="F2600" t="s">
        <v>9235</v>
      </c>
      <c r="H2600">
        <v>63.7018877</v>
      </c>
      <c r="I2600">
        <v>-96.521052999999995</v>
      </c>
      <c r="J2600" s="1" t="str">
        <f t="shared" si="207"/>
        <v>Till</v>
      </c>
      <c r="K2600" s="1" t="str">
        <f t="shared" si="208"/>
        <v>&lt;63 micron</v>
      </c>
      <c r="L2600">
        <v>0.1</v>
      </c>
      <c r="M2600">
        <v>1.41</v>
      </c>
      <c r="N2600">
        <v>1</v>
      </c>
      <c r="O2600">
        <v>360</v>
      </c>
      <c r="P2600">
        <v>0.25</v>
      </c>
      <c r="Q2600">
        <v>1</v>
      </c>
      <c r="R2600">
        <v>0.63</v>
      </c>
      <c r="S2600">
        <v>0.25</v>
      </c>
      <c r="T2600">
        <v>9</v>
      </c>
      <c r="U2600">
        <v>60</v>
      </c>
      <c r="V2600">
        <v>25</v>
      </c>
      <c r="W2600">
        <v>2.37</v>
      </c>
      <c r="X2600">
        <v>5</v>
      </c>
      <c r="Y2600">
        <v>0.5</v>
      </c>
      <c r="Z2600">
        <v>0.39</v>
      </c>
      <c r="AA2600">
        <v>40</v>
      </c>
      <c r="AB2600">
        <v>1</v>
      </c>
      <c r="AC2600">
        <v>255</v>
      </c>
      <c r="AD2600">
        <v>0.5</v>
      </c>
      <c r="AE2600">
        <v>0.01</v>
      </c>
      <c r="AF2600">
        <v>24</v>
      </c>
      <c r="AG2600">
        <v>1200</v>
      </c>
      <c r="AH2600">
        <v>14</v>
      </c>
      <c r="AI2600">
        <v>2</v>
      </c>
      <c r="AJ2600">
        <v>5</v>
      </c>
      <c r="AK2600">
        <v>91</v>
      </c>
      <c r="AL2600">
        <v>0.08</v>
      </c>
      <c r="AM2600">
        <v>5</v>
      </c>
      <c r="AN2600">
        <v>5</v>
      </c>
      <c r="AO2600">
        <v>42</v>
      </c>
      <c r="AP2600">
        <v>5</v>
      </c>
      <c r="AQ2600">
        <v>40</v>
      </c>
    </row>
    <row r="2601" spans="1:43" hidden="1" x14ac:dyDescent="0.25">
      <c r="A2601" t="s">
        <v>9236</v>
      </c>
      <c r="B2601" t="s">
        <v>9237</v>
      </c>
      <c r="C2601" s="1" t="str">
        <f t="shared" si="205"/>
        <v>21:0118</v>
      </c>
      <c r="D2601" s="1" t="str">
        <f t="shared" si="206"/>
        <v>21:0027</v>
      </c>
      <c r="E2601" t="s">
        <v>9238</v>
      </c>
      <c r="F2601" t="s">
        <v>9239</v>
      </c>
      <c r="H2601">
        <v>63.720240500000003</v>
      </c>
      <c r="I2601">
        <v>-96.525157899999996</v>
      </c>
      <c r="J2601" s="1" t="str">
        <f t="shared" si="207"/>
        <v>Till</v>
      </c>
      <c r="K2601" s="1" t="str">
        <f t="shared" si="208"/>
        <v>&lt;63 micron</v>
      </c>
      <c r="L2601">
        <v>0.1</v>
      </c>
      <c r="M2601">
        <v>1.29</v>
      </c>
      <c r="N2601">
        <v>8</v>
      </c>
      <c r="O2601">
        <v>460</v>
      </c>
      <c r="P2601">
        <v>0.25</v>
      </c>
      <c r="Q2601">
        <v>1</v>
      </c>
      <c r="R2601">
        <v>0.54</v>
      </c>
      <c r="S2601">
        <v>0.25</v>
      </c>
      <c r="T2601">
        <v>9</v>
      </c>
      <c r="U2601">
        <v>70</v>
      </c>
      <c r="V2601">
        <v>22</v>
      </c>
      <c r="W2601">
        <v>2.2799999999999998</v>
      </c>
      <c r="X2601">
        <v>5</v>
      </c>
      <c r="Y2601">
        <v>0.5</v>
      </c>
      <c r="Z2601">
        <v>0.28999999999999998</v>
      </c>
      <c r="AA2601">
        <v>40</v>
      </c>
      <c r="AB2601">
        <v>1.03</v>
      </c>
      <c r="AC2601">
        <v>305</v>
      </c>
      <c r="AD2601">
        <v>0.5</v>
      </c>
      <c r="AE2601">
        <v>0.01</v>
      </c>
      <c r="AF2601">
        <v>30</v>
      </c>
      <c r="AG2601">
        <v>1180</v>
      </c>
      <c r="AH2601">
        <v>20</v>
      </c>
      <c r="AI2601">
        <v>1</v>
      </c>
      <c r="AJ2601">
        <v>6</v>
      </c>
      <c r="AK2601">
        <v>98</v>
      </c>
      <c r="AL2601">
        <v>7.0000000000000007E-2</v>
      </c>
      <c r="AM2601">
        <v>5</v>
      </c>
      <c r="AN2601">
        <v>5</v>
      </c>
      <c r="AO2601">
        <v>42</v>
      </c>
      <c r="AP2601">
        <v>5</v>
      </c>
      <c r="AQ2601">
        <v>36</v>
      </c>
    </row>
    <row r="2602" spans="1:43" hidden="1" x14ac:dyDescent="0.25">
      <c r="A2602" t="s">
        <v>9240</v>
      </c>
      <c r="B2602" t="s">
        <v>9241</v>
      </c>
      <c r="C2602" s="1" t="str">
        <f t="shared" si="205"/>
        <v>21:0118</v>
      </c>
      <c r="D2602" s="1" t="str">
        <f t="shared" si="206"/>
        <v>21:0027</v>
      </c>
      <c r="E2602" t="s">
        <v>9242</v>
      </c>
      <c r="F2602" t="s">
        <v>9243</v>
      </c>
      <c r="H2602">
        <v>63.730164500000001</v>
      </c>
      <c r="I2602">
        <v>-96.524209099999993</v>
      </c>
      <c r="J2602" s="1" t="str">
        <f t="shared" si="207"/>
        <v>Till</v>
      </c>
      <c r="K2602" s="1" t="str">
        <f t="shared" si="208"/>
        <v>&lt;63 micron</v>
      </c>
      <c r="L2602">
        <v>0.1</v>
      </c>
      <c r="M2602">
        <v>1.47</v>
      </c>
      <c r="N2602">
        <v>1</v>
      </c>
      <c r="O2602">
        <v>380</v>
      </c>
      <c r="P2602">
        <v>0.25</v>
      </c>
      <c r="Q2602">
        <v>1</v>
      </c>
      <c r="R2602">
        <v>0.73</v>
      </c>
      <c r="S2602">
        <v>0.25</v>
      </c>
      <c r="T2602">
        <v>8</v>
      </c>
      <c r="U2602">
        <v>70</v>
      </c>
      <c r="V2602">
        <v>15</v>
      </c>
      <c r="W2602">
        <v>2.16</v>
      </c>
      <c r="X2602">
        <v>5</v>
      </c>
      <c r="Y2602">
        <v>1</v>
      </c>
      <c r="Z2602">
        <v>0.25</v>
      </c>
      <c r="AA2602">
        <v>30</v>
      </c>
      <c r="AB2602">
        <v>1.21</v>
      </c>
      <c r="AC2602">
        <v>330</v>
      </c>
      <c r="AD2602">
        <v>0.5</v>
      </c>
      <c r="AE2602">
        <v>0.01</v>
      </c>
      <c r="AF2602">
        <v>42</v>
      </c>
      <c r="AG2602">
        <v>1400</v>
      </c>
      <c r="AH2602">
        <v>10</v>
      </c>
      <c r="AI2602">
        <v>1</v>
      </c>
      <c r="AJ2602">
        <v>7</v>
      </c>
      <c r="AK2602">
        <v>77</v>
      </c>
      <c r="AL2602">
        <v>0.06</v>
      </c>
      <c r="AM2602">
        <v>5</v>
      </c>
      <c r="AN2602">
        <v>5</v>
      </c>
      <c r="AO2602">
        <v>40</v>
      </c>
      <c r="AP2602">
        <v>5</v>
      </c>
      <c r="AQ2602">
        <v>44</v>
      </c>
    </row>
    <row r="2603" spans="1:43" hidden="1" x14ac:dyDescent="0.25">
      <c r="A2603" t="s">
        <v>9244</v>
      </c>
      <c r="B2603" t="s">
        <v>9245</v>
      </c>
      <c r="C2603" s="1" t="str">
        <f t="shared" si="205"/>
        <v>21:0118</v>
      </c>
      <c r="D2603" s="1" t="str">
        <f t="shared" si="206"/>
        <v>21:0027</v>
      </c>
      <c r="E2603" t="s">
        <v>9246</v>
      </c>
      <c r="F2603" t="s">
        <v>9247</v>
      </c>
      <c r="H2603">
        <v>63.7450349</v>
      </c>
      <c r="I2603">
        <v>-96.514839100000003</v>
      </c>
      <c r="J2603" s="1" t="str">
        <f t="shared" si="207"/>
        <v>Till</v>
      </c>
      <c r="K2603" s="1" t="str">
        <f t="shared" si="208"/>
        <v>&lt;63 micron</v>
      </c>
      <c r="L2603">
        <v>0.1</v>
      </c>
      <c r="M2603">
        <v>1.67</v>
      </c>
      <c r="N2603">
        <v>1</v>
      </c>
      <c r="O2603">
        <v>560</v>
      </c>
      <c r="P2603">
        <v>0.25</v>
      </c>
      <c r="Q2603">
        <v>1</v>
      </c>
      <c r="R2603">
        <v>0.72</v>
      </c>
      <c r="S2603">
        <v>0.5</v>
      </c>
      <c r="T2603">
        <v>25</v>
      </c>
      <c r="U2603">
        <v>425</v>
      </c>
      <c r="V2603">
        <v>42</v>
      </c>
      <c r="W2603">
        <v>2.13</v>
      </c>
      <c r="X2603">
        <v>10</v>
      </c>
      <c r="Y2603">
        <v>0.5</v>
      </c>
      <c r="Z2603">
        <v>0.15</v>
      </c>
      <c r="AA2603">
        <v>40</v>
      </c>
      <c r="AB2603">
        <v>4.67</v>
      </c>
      <c r="AC2603">
        <v>330</v>
      </c>
      <c r="AD2603">
        <v>0.5</v>
      </c>
      <c r="AE2603">
        <v>0.01</v>
      </c>
      <c r="AF2603">
        <v>135</v>
      </c>
      <c r="AG2603">
        <v>1470</v>
      </c>
      <c r="AH2603">
        <v>22</v>
      </c>
      <c r="AI2603">
        <v>1</v>
      </c>
      <c r="AJ2603">
        <v>6</v>
      </c>
      <c r="AK2603">
        <v>176</v>
      </c>
      <c r="AL2603">
        <v>0.09</v>
      </c>
      <c r="AM2603">
        <v>5</v>
      </c>
      <c r="AN2603">
        <v>5</v>
      </c>
      <c r="AO2603">
        <v>70</v>
      </c>
      <c r="AP2603">
        <v>5</v>
      </c>
      <c r="AQ2603">
        <v>68</v>
      </c>
    </row>
    <row r="2604" spans="1:43" hidden="1" x14ac:dyDescent="0.25">
      <c r="A2604" t="s">
        <v>9248</v>
      </c>
      <c r="B2604" t="s">
        <v>9249</v>
      </c>
      <c r="C2604" s="1" t="str">
        <f t="shared" si="205"/>
        <v>21:0118</v>
      </c>
      <c r="D2604" s="1" t="str">
        <f t="shared" si="206"/>
        <v>21:0027</v>
      </c>
      <c r="E2604" t="s">
        <v>9250</v>
      </c>
      <c r="F2604" t="s">
        <v>9251</v>
      </c>
      <c r="H2604">
        <v>63.757204600000001</v>
      </c>
      <c r="I2604">
        <v>-96.520725600000006</v>
      </c>
      <c r="J2604" s="1" t="str">
        <f t="shared" si="207"/>
        <v>Till</v>
      </c>
      <c r="K2604" s="1" t="str">
        <f t="shared" si="208"/>
        <v>&lt;63 micron</v>
      </c>
      <c r="L2604">
        <v>0.1</v>
      </c>
      <c r="M2604">
        <v>2.38</v>
      </c>
      <c r="N2604">
        <v>1</v>
      </c>
      <c r="O2604">
        <v>1430</v>
      </c>
      <c r="P2604">
        <v>0.25</v>
      </c>
      <c r="Q2604">
        <v>1</v>
      </c>
      <c r="R2604">
        <v>0.85</v>
      </c>
      <c r="S2604">
        <v>0.5</v>
      </c>
      <c r="T2604">
        <v>15</v>
      </c>
      <c r="U2604">
        <v>126</v>
      </c>
      <c r="V2604">
        <v>27</v>
      </c>
      <c r="W2604">
        <v>2.95</v>
      </c>
      <c r="X2604">
        <v>5</v>
      </c>
      <c r="Y2604">
        <v>1</v>
      </c>
      <c r="Z2604">
        <v>0.41</v>
      </c>
      <c r="AA2604">
        <v>100</v>
      </c>
      <c r="AB2604">
        <v>1.64</v>
      </c>
      <c r="AC2604">
        <v>830</v>
      </c>
      <c r="AD2604">
        <v>0.5</v>
      </c>
      <c r="AE2604">
        <v>0.01</v>
      </c>
      <c r="AF2604">
        <v>63</v>
      </c>
      <c r="AG2604">
        <v>1910</v>
      </c>
      <c r="AH2604">
        <v>16</v>
      </c>
      <c r="AI2604">
        <v>1</v>
      </c>
      <c r="AJ2604">
        <v>17</v>
      </c>
      <c r="AK2604">
        <v>146</v>
      </c>
      <c r="AL2604">
        <v>7.0000000000000007E-2</v>
      </c>
      <c r="AM2604">
        <v>5</v>
      </c>
      <c r="AN2604">
        <v>5</v>
      </c>
      <c r="AO2604">
        <v>60</v>
      </c>
      <c r="AP2604">
        <v>5</v>
      </c>
      <c r="AQ2604">
        <v>50</v>
      </c>
    </row>
    <row r="2605" spans="1:43" hidden="1" x14ac:dyDescent="0.25">
      <c r="A2605" t="s">
        <v>9252</v>
      </c>
      <c r="B2605" t="s">
        <v>9253</v>
      </c>
      <c r="C2605" s="1" t="str">
        <f t="shared" si="205"/>
        <v>21:0118</v>
      </c>
      <c r="D2605" s="1" t="str">
        <f t="shared" si="206"/>
        <v>21:0027</v>
      </c>
      <c r="E2605" t="s">
        <v>9254</v>
      </c>
      <c r="F2605" t="s">
        <v>9255</v>
      </c>
      <c r="H2605">
        <v>63.774542599999997</v>
      </c>
      <c r="I2605">
        <v>-96.508144099999996</v>
      </c>
      <c r="J2605" s="1" t="str">
        <f t="shared" si="207"/>
        <v>Till</v>
      </c>
      <c r="K2605" s="1" t="str">
        <f t="shared" si="208"/>
        <v>&lt;63 micron</v>
      </c>
      <c r="L2605">
        <v>0.1</v>
      </c>
      <c r="M2605">
        <v>0.9</v>
      </c>
      <c r="N2605">
        <v>4</v>
      </c>
      <c r="O2605">
        <v>600</v>
      </c>
      <c r="P2605">
        <v>0.25</v>
      </c>
      <c r="Q2605">
        <v>1</v>
      </c>
      <c r="R2605">
        <v>0.39</v>
      </c>
      <c r="S2605">
        <v>0.25</v>
      </c>
      <c r="T2605">
        <v>4</v>
      </c>
      <c r="U2605">
        <v>34</v>
      </c>
      <c r="V2605">
        <v>9</v>
      </c>
      <c r="W2605">
        <v>1.74</v>
      </c>
      <c r="X2605">
        <v>5</v>
      </c>
      <c r="Y2605">
        <v>1</v>
      </c>
      <c r="Z2605">
        <v>0.22</v>
      </c>
      <c r="AA2605">
        <v>30</v>
      </c>
      <c r="AB2605">
        <v>0.51</v>
      </c>
      <c r="AC2605">
        <v>160</v>
      </c>
      <c r="AD2605">
        <v>0.5</v>
      </c>
      <c r="AE2605">
        <v>0.01</v>
      </c>
      <c r="AF2605">
        <v>13</v>
      </c>
      <c r="AG2605">
        <v>1000</v>
      </c>
      <c r="AH2605">
        <v>8</v>
      </c>
      <c r="AI2605">
        <v>2</v>
      </c>
      <c r="AJ2605">
        <v>3</v>
      </c>
      <c r="AK2605">
        <v>113</v>
      </c>
      <c r="AL2605">
        <v>0.02</v>
      </c>
      <c r="AM2605">
        <v>5</v>
      </c>
      <c r="AN2605">
        <v>5</v>
      </c>
      <c r="AO2605">
        <v>26</v>
      </c>
      <c r="AP2605">
        <v>5</v>
      </c>
      <c r="AQ2605">
        <v>18</v>
      </c>
    </row>
    <row r="2606" spans="1:43" hidden="1" x14ac:dyDescent="0.25">
      <c r="A2606" t="s">
        <v>9256</v>
      </c>
      <c r="B2606" t="s">
        <v>9257</v>
      </c>
      <c r="C2606" s="1" t="str">
        <f t="shared" si="205"/>
        <v>21:0118</v>
      </c>
      <c r="D2606" s="1" t="str">
        <f t="shared" si="206"/>
        <v>21:0027</v>
      </c>
      <c r="E2606" t="s">
        <v>9258</v>
      </c>
      <c r="F2606" t="s">
        <v>9259</v>
      </c>
      <c r="H2606">
        <v>63.786691900000001</v>
      </c>
      <c r="I2606">
        <v>-96.507112399999997</v>
      </c>
      <c r="J2606" s="1" t="str">
        <f t="shared" si="207"/>
        <v>Till</v>
      </c>
      <c r="K2606" s="1" t="str">
        <f t="shared" si="208"/>
        <v>&lt;63 micron</v>
      </c>
      <c r="L2606">
        <v>0.1</v>
      </c>
      <c r="M2606">
        <v>0.54</v>
      </c>
      <c r="N2606">
        <v>2</v>
      </c>
      <c r="O2606">
        <v>550</v>
      </c>
      <c r="P2606">
        <v>0.25</v>
      </c>
      <c r="Q2606">
        <v>4</v>
      </c>
      <c r="R2606">
        <v>0.44</v>
      </c>
      <c r="S2606">
        <v>0.25</v>
      </c>
      <c r="T2606">
        <v>2</v>
      </c>
      <c r="U2606">
        <v>18</v>
      </c>
      <c r="V2606">
        <v>6</v>
      </c>
      <c r="W2606">
        <v>1.43</v>
      </c>
      <c r="X2606">
        <v>5</v>
      </c>
      <c r="Y2606">
        <v>0.5</v>
      </c>
      <c r="Z2606">
        <v>0.14000000000000001</v>
      </c>
      <c r="AA2606">
        <v>30</v>
      </c>
      <c r="AB2606">
        <v>0.31</v>
      </c>
      <c r="AC2606">
        <v>125</v>
      </c>
      <c r="AD2606">
        <v>0.5</v>
      </c>
      <c r="AE2606">
        <v>0.01</v>
      </c>
      <c r="AF2606">
        <v>6</v>
      </c>
      <c r="AG2606">
        <v>910</v>
      </c>
      <c r="AH2606">
        <v>8</v>
      </c>
      <c r="AI2606">
        <v>2</v>
      </c>
      <c r="AJ2606">
        <v>2</v>
      </c>
      <c r="AK2606">
        <v>132</v>
      </c>
      <c r="AL2606">
        <v>0.02</v>
      </c>
      <c r="AM2606">
        <v>5</v>
      </c>
      <c r="AN2606">
        <v>5</v>
      </c>
      <c r="AO2606">
        <v>19</v>
      </c>
      <c r="AP2606">
        <v>5</v>
      </c>
      <c r="AQ2606">
        <v>12</v>
      </c>
    </row>
    <row r="2607" spans="1:43" hidden="1" x14ac:dyDescent="0.25">
      <c r="A2607" t="s">
        <v>9260</v>
      </c>
      <c r="B2607" t="s">
        <v>9261</v>
      </c>
      <c r="C2607" s="1" t="str">
        <f t="shared" si="205"/>
        <v>21:0118</v>
      </c>
      <c r="D2607" s="1" t="str">
        <f t="shared" si="206"/>
        <v>21:0027</v>
      </c>
      <c r="E2607" t="s">
        <v>9262</v>
      </c>
      <c r="F2607" t="s">
        <v>9263</v>
      </c>
      <c r="H2607">
        <v>63.8025533</v>
      </c>
      <c r="I2607">
        <v>-96.519320899999997</v>
      </c>
      <c r="J2607" s="1" t="str">
        <f t="shared" si="207"/>
        <v>Till</v>
      </c>
      <c r="K2607" s="1" t="str">
        <f t="shared" si="208"/>
        <v>&lt;63 micron</v>
      </c>
      <c r="L2607">
        <v>0.1</v>
      </c>
      <c r="M2607">
        <v>0.98</v>
      </c>
      <c r="N2607">
        <v>8</v>
      </c>
      <c r="O2607">
        <v>270</v>
      </c>
      <c r="P2607">
        <v>0.25</v>
      </c>
      <c r="Q2607">
        <v>1</v>
      </c>
      <c r="R2607">
        <v>0.38</v>
      </c>
      <c r="S2607">
        <v>0.25</v>
      </c>
      <c r="T2607">
        <v>2</v>
      </c>
      <c r="U2607">
        <v>28</v>
      </c>
      <c r="V2607">
        <v>8</v>
      </c>
      <c r="W2607">
        <v>1.61</v>
      </c>
      <c r="X2607">
        <v>5</v>
      </c>
      <c r="Y2607">
        <v>0.5</v>
      </c>
      <c r="Z2607">
        <v>0.26</v>
      </c>
      <c r="AA2607">
        <v>40</v>
      </c>
      <c r="AB2607">
        <v>0.38</v>
      </c>
      <c r="AC2607">
        <v>205</v>
      </c>
      <c r="AD2607">
        <v>0.5</v>
      </c>
      <c r="AE2607">
        <v>0.01</v>
      </c>
      <c r="AF2607">
        <v>13</v>
      </c>
      <c r="AG2607">
        <v>920</v>
      </c>
      <c r="AH2607">
        <v>12</v>
      </c>
      <c r="AI2607">
        <v>2</v>
      </c>
      <c r="AJ2607">
        <v>3</v>
      </c>
      <c r="AK2607">
        <v>156</v>
      </c>
      <c r="AL2607">
        <v>0.02</v>
      </c>
      <c r="AM2607">
        <v>5</v>
      </c>
      <c r="AN2607">
        <v>5</v>
      </c>
      <c r="AO2607">
        <v>21</v>
      </c>
      <c r="AP2607">
        <v>5</v>
      </c>
      <c r="AQ2607">
        <v>16</v>
      </c>
    </row>
    <row r="2608" spans="1:43" hidden="1" x14ac:dyDescent="0.25">
      <c r="A2608" t="s">
        <v>9264</v>
      </c>
      <c r="B2608" t="s">
        <v>9265</v>
      </c>
      <c r="C2608" s="1" t="str">
        <f t="shared" si="205"/>
        <v>21:0118</v>
      </c>
      <c r="D2608" s="1" t="str">
        <f t="shared" si="206"/>
        <v>21:0027</v>
      </c>
      <c r="E2608" t="s">
        <v>9266</v>
      </c>
      <c r="F2608" t="s">
        <v>9267</v>
      </c>
      <c r="H2608">
        <v>63.819298099999997</v>
      </c>
      <c r="I2608">
        <v>-96.529697200000001</v>
      </c>
      <c r="J2608" s="1" t="str">
        <f t="shared" si="207"/>
        <v>Till</v>
      </c>
      <c r="K2608" s="1" t="str">
        <f t="shared" si="208"/>
        <v>&lt;63 micron</v>
      </c>
      <c r="L2608">
        <v>0.1</v>
      </c>
      <c r="M2608">
        <v>0.8</v>
      </c>
      <c r="N2608">
        <v>4</v>
      </c>
      <c r="O2608">
        <v>460</v>
      </c>
      <c r="P2608">
        <v>0.25</v>
      </c>
      <c r="Q2608">
        <v>2</v>
      </c>
      <c r="R2608">
        <v>0.36</v>
      </c>
      <c r="S2608">
        <v>0.25</v>
      </c>
      <c r="T2608">
        <v>3</v>
      </c>
      <c r="U2608">
        <v>19</v>
      </c>
      <c r="V2608">
        <v>7</v>
      </c>
      <c r="W2608">
        <v>1.49</v>
      </c>
      <c r="X2608">
        <v>5</v>
      </c>
      <c r="Y2608">
        <v>1</v>
      </c>
      <c r="Z2608">
        <v>0.22</v>
      </c>
      <c r="AA2608">
        <v>30</v>
      </c>
      <c r="AB2608">
        <v>0.32</v>
      </c>
      <c r="AC2608">
        <v>170</v>
      </c>
      <c r="AD2608">
        <v>0.5</v>
      </c>
      <c r="AE2608">
        <v>0.01</v>
      </c>
      <c r="AF2608">
        <v>8</v>
      </c>
      <c r="AG2608">
        <v>830</v>
      </c>
      <c r="AH2608">
        <v>6</v>
      </c>
      <c r="AI2608">
        <v>1</v>
      </c>
      <c r="AJ2608">
        <v>2</v>
      </c>
      <c r="AK2608">
        <v>154</v>
      </c>
      <c r="AL2608">
        <v>0.01</v>
      </c>
      <c r="AM2608">
        <v>5</v>
      </c>
      <c r="AN2608">
        <v>5</v>
      </c>
      <c r="AO2608">
        <v>20</v>
      </c>
      <c r="AP2608">
        <v>5</v>
      </c>
      <c r="AQ2608">
        <v>14</v>
      </c>
    </row>
    <row r="2609" spans="1:43" hidden="1" x14ac:dyDescent="0.25">
      <c r="A2609" t="s">
        <v>9268</v>
      </c>
      <c r="B2609" t="s">
        <v>9269</v>
      </c>
      <c r="C2609" s="1" t="str">
        <f t="shared" si="205"/>
        <v>21:0118</v>
      </c>
      <c r="D2609" s="1" t="str">
        <f t="shared" si="206"/>
        <v>21:0027</v>
      </c>
      <c r="E2609" t="s">
        <v>9270</v>
      </c>
      <c r="F2609" t="s">
        <v>9271</v>
      </c>
      <c r="H2609">
        <v>63.860280899999999</v>
      </c>
      <c r="I2609">
        <v>-96.509877000000003</v>
      </c>
      <c r="J2609" s="1" t="str">
        <f t="shared" si="207"/>
        <v>Till</v>
      </c>
      <c r="K2609" s="1" t="str">
        <f t="shared" si="208"/>
        <v>&lt;63 micron</v>
      </c>
      <c r="L2609">
        <v>0.1</v>
      </c>
      <c r="M2609">
        <v>3.37</v>
      </c>
      <c r="N2609">
        <v>4</v>
      </c>
      <c r="O2609">
        <v>420</v>
      </c>
      <c r="P2609">
        <v>0.25</v>
      </c>
      <c r="Q2609">
        <v>1</v>
      </c>
      <c r="R2609">
        <v>0.06</v>
      </c>
      <c r="S2609">
        <v>0.25</v>
      </c>
      <c r="T2609">
        <v>3</v>
      </c>
      <c r="U2609">
        <v>42</v>
      </c>
      <c r="V2609">
        <v>30</v>
      </c>
      <c r="W2609">
        <v>1.91</v>
      </c>
      <c r="X2609">
        <v>10</v>
      </c>
      <c r="Y2609">
        <v>2</v>
      </c>
      <c r="Z2609">
        <v>0.51</v>
      </c>
      <c r="AA2609">
        <v>50</v>
      </c>
      <c r="AB2609">
        <v>0.48</v>
      </c>
      <c r="AC2609">
        <v>70</v>
      </c>
      <c r="AD2609">
        <v>0.5</v>
      </c>
      <c r="AE2609">
        <v>0.01</v>
      </c>
      <c r="AF2609">
        <v>15</v>
      </c>
      <c r="AG2609">
        <v>550</v>
      </c>
      <c r="AH2609">
        <v>14</v>
      </c>
      <c r="AI2609">
        <v>1</v>
      </c>
      <c r="AJ2609">
        <v>6</v>
      </c>
      <c r="AK2609">
        <v>134</v>
      </c>
      <c r="AL2609">
        <v>0.01</v>
      </c>
      <c r="AM2609">
        <v>5</v>
      </c>
      <c r="AN2609">
        <v>5</v>
      </c>
      <c r="AO2609">
        <v>36</v>
      </c>
      <c r="AP2609">
        <v>5</v>
      </c>
      <c r="AQ2609">
        <v>22</v>
      </c>
    </row>
    <row r="2610" spans="1:43" hidden="1" x14ac:dyDescent="0.25">
      <c r="A2610" t="s">
        <v>9272</v>
      </c>
      <c r="B2610" t="s">
        <v>9273</v>
      </c>
      <c r="C2610" s="1" t="str">
        <f t="shared" si="205"/>
        <v>21:0118</v>
      </c>
      <c r="D2610" s="1" t="str">
        <f t="shared" si="206"/>
        <v>21:0027</v>
      </c>
      <c r="E2610" t="s">
        <v>9274</v>
      </c>
      <c r="F2610" t="s">
        <v>9275</v>
      </c>
      <c r="H2610">
        <v>63.596441400000003</v>
      </c>
      <c r="I2610">
        <v>-96.524753200000006</v>
      </c>
      <c r="J2610" s="1" t="str">
        <f t="shared" si="207"/>
        <v>Till</v>
      </c>
      <c r="K2610" s="1" t="str">
        <f t="shared" si="208"/>
        <v>&lt;63 micron</v>
      </c>
      <c r="L2610">
        <v>0.1</v>
      </c>
      <c r="M2610">
        <v>1.07</v>
      </c>
      <c r="N2610">
        <v>1</v>
      </c>
      <c r="O2610">
        <v>170</v>
      </c>
      <c r="P2610">
        <v>0.25</v>
      </c>
      <c r="Q2610">
        <v>1</v>
      </c>
      <c r="R2610">
        <v>0.53</v>
      </c>
      <c r="S2610">
        <v>0.25</v>
      </c>
      <c r="T2610">
        <v>6</v>
      </c>
      <c r="U2610">
        <v>41</v>
      </c>
      <c r="V2610">
        <v>15</v>
      </c>
      <c r="W2610">
        <v>1.96</v>
      </c>
      <c r="X2610">
        <v>5</v>
      </c>
      <c r="Y2610">
        <v>0.5</v>
      </c>
      <c r="Z2610">
        <v>0.27</v>
      </c>
      <c r="AA2610">
        <v>40</v>
      </c>
      <c r="AB2610">
        <v>0.66</v>
      </c>
      <c r="AC2610">
        <v>200</v>
      </c>
      <c r="AD2610">
        <v>0.5</v>
      </c>
      <c r="AE2610">
        <v>0.01</v>
      </c>
      <c r="AF2610">
        <v>18</v>
      </c>
      <c r="AG2610">
        <v>1140</v>
      </c>
      <c r="AH2610">
        <v>12</v>
      </c>
      <c r="AI2610">
        <v>4</v>
      </c>
      <c r="AJ2610">
        <v>3</v>
      </c>
      <c r="AK2610">
        <v>81</v>
      </c>
      <c r="AL2610">
        <v>0.08</v>
      </c>
      <c r="AM2610">
        <v>5</v>
      </c>
      <c r="AN2610">
        <v>5</v>
      </c>
      <c r="AO2610">
        <v>36</v>
      </c>
      <c r="AP2610">
        <v>5</v>
      </c>
      <c r="AQ2610">
        <v>28</v>
      </c>
    </row>
    <row r="2611" spans="1:43" hidden="1" x14ac:dyDescent="0.25">
      <c r="A2611" t="s">
        <v>9276</v>
      </c>
      <c r="B2611" t="s">
        <v>9277</v>
      </c>
      <c r="C2611" s="1" t="str">
        <f t="shared" si="205"/>
        <v>21:0118</v>
      </c>
      <c r="D2611" s="1" t="str">
        <f t="shared" si="206"/>
        <v>21:0027</v>
      </c>
      <c r="E2611" t="s">
        <v>9278</v>
      </c>
      <c r="F2611" t="s">
        <v>9279</v>
      </c>
      <c r="H2611">
        <v>63.589790399999998</v>
      </c>
      <c r="I2611">
        <v>-96.515048800000002</v>
      </c>
      <c r="J2611" s="1" t="str">
        <f t="shared" si="207"/>
        <v>Till</v>
      </c>
      <c r="K2611" s="1" t="str">
        <f t="shared" si="208"/>
        <v>&lt;63 micron</v>
      </c>
      <c r="L2611">
        <v>0.1</v>
      </c>
      <c r="M2611">
        <v>1.88</v>
      </c>
      <c r="N2611">
        <v>1</v>
      </c>
      <c r="O2611">
        <v>350</v>
      </c>
      <c r="P2611">
        <v>0.25</v>
      </c>
      <c r="Q2611">
        <v>1</v>
      </c>
      <c r="R2611">
        <v>0.56999999999999995</v>
      </c>
      <c r="S2611">
        <v>0.25</v>
      </c>
      <c r="T2611">
        <v>7</v>
      </c>
      <c r="U2611">
        <v>63</v>
      </c>
      <c r="V2611">
        <v>29</v>
      </c>
      <c r="W2611">
        <v>2.4700000000000002</v>
      </c>
      <c r="X2611">
        <v>10</v>
      </c>
      <c r="Y2611">
        <v>0.5</v>
      </c>
      <c r="Z2611">
        <v>0.52</v>
      </c>
      <c r="AA2611">
        <v>50</v>
      </c>
      <c r="AB2611">
        <v>1.08</v>
      </c>
      <c r="AC2611">
        <v>275</v>
      </c>
      <c r="AD2611">
        <v>0.5</v>
      </c>
      <c r="AE2611">
        <v>0.02</v>
      </c>
      <c r="AF2611">
        <v>28</v>
      </c>
      <c r="AG2611">
        <v>1080</v>
      </c>
      <c r="AH2611">
        <v>14</v>
      </c>
      <c r="AI2611">
        <v>2</v>
      </c>
      <c r="AJ2611">
        <v>6</v>
      </c>
      <c r="AK2611">
        <v>91</v>
      </c>
      <c r="AL2611">
        <v>0.09</v>
      </c>
      <c r="AM2611">
        <v>5</v>
      </c>
      <c r="AN2611">
        <v>5</v>
      </c>
      <c r="AO2611">
        <v>45</v>
      </c>
      <c r="AP2611">
        <v>10</v>
      </c>
      <c r="AQ2611">
        <v>44</v>
      </c>
    </row>
    <row r="2612" spans="1:43" hidden="1" x14ac:dyDescent="0.25">
      <c r="A2612" t="s">
        <v>9280</v>
      </c>
      <c r="B2612" t="s">
        <v>9281</v>
      </c>
      <c r="C2612" s="1" t="str">
        <f t="shared" si="205"/>
        <v>21:0118</v>
      </c>
      <c r="D2612" s="1" t="str">
        <f t="shared" si="206"/>
        <v>21:0027</v>
      </c>
      <c r="E2612" t="s">
        <v>9282</v>
      </c>
      <c r="F2612" t="s">
        <v>9283</v>
      </c>
      <c r="H2612">
        <v>63.573580900000003</v>
      </c>
      <c r="I2612">
        <v>-96.514467400000001</v>
      </c>
      <c r="J2612" s="1" t="str">
        <f t="shared" si="207"/>
        <v>Till</v>
      </c>
      <c r="K2612" s="1" t="str">
        <f t="shared" si="208"/>
        <v>&lt;63 micron</v>
      </c>
      <c r="L2612">
        <v>0.1</v>
      </c>
      <c r="M2612">
        <v>0.45</v>
      </c>
      <c r="N2612">
        <v>1</v>
      </c>
      <c r="O2612">
        <v>50</v>
      </c>
      <c r="P2612">
        <v>0.25</v>
      </c>
      <c r="Q2612">
        <v>1</v>
      </c>
      <c r="R2612">
        <v>0.55000000000000004</v>
      </c>
      <c r="S2612">
        <v>0.25</v>
      </c>
      <c r="T2612">
        <v>3</v>
      </c>
      <c r="U2612">
        <v>27</v>
      </c>
      <c r="V2612">
        <v>5</v>
      </c>
      <c r="W2612">
        <v>1.59</v>
      </c>
      <c r="X2612">
        <v>5</v>
      </c>
      <c r="Y2612">
        <v>1</v>
      </c>
      <c r="Z2612">
        <v>0.08</v>
      </c>
      <c r="AA2612">
        <v>30</v>
      </c>
      <c r="AB2612">
        <v>0.28999999999999998</v>
      </c>
      <c r="AC2612">
        <v>140</v>
      </c>
      <c r="AD2612">
        <v>0.5</v>
      </c>
      <c r="AE2612">
        <v>0.01</v>
      </c>
      <c r="AF2612">
        <v>8</v>
      </c>
      <c r="AG2612">
        <v>1310</v>
      </c>
      <c r="AH2612">
        <v>12</v>
      </c>
      <c r="AI2612">
        <v>1</v>
      </c>
      <c r="AJ2612">
        <v>2</v>
      </c>
      <c r="AK2612">
        <v>73</v>
      </c>
      <c r="AL2612">
        <v>0.06</v>
      </c>
      <c r="AM2612">
        <v>5</v>
      </c>
      <c r="AN2612">
        <v>5</v>
      </c>
      <c r="AO2612">
        <v>30</v>
      </c>
      <c r="AP2612">
        <v>5</v>
      </c>
      <c r="AQ2612">
        <v>14</v>
      </c>
    </row>
    <row r="2613" spans="1:43" hidden="1" x14ac:dyDescent="0.25">
      <c r="A2613" t="s">
        <v>9284</v>
      </c>
      <c r="B2613" t="s">
        <v>9285</v>
      </c>
      <c r="C2613" s="1" t="str">
        <f t="shared" si="205"/>
        <v>21:0118</v>
      </c>
      <c r="D2613" s="1" t="str">
        <f t="shared" si="206"/>
        <v>21:0027</v>
      </c>
      <c r="E2613" t="s">
        <v>9286</v>
      </c>
      <c r="F2613" t="s">
        <v>9287</v>
      </c>
      <c r="H2613">
        <v>63.559613900000002</v>
      </c>
      <c r="I2613">
        <v>-96.516852999999998</v>
      </c>
      <c r="J2613" s="1" t="str">
        <f t="shared" si="207"/>
        <v>Till</v>
      </c>
      <c r="K2613" s="1" t="str">
        <f t="shared" si="208"/>
        <v>&lt;63 micron</v>
      </c>
      <c r="L2613">
        <v>0.1</v>
      </c>
      <c r="M2613">
        <v>0.61</v>
      </c>
      <c r="N2613">
        <v>1</v>
      </c>
      <c r="O2613">
        <v>60</v>
      </c>
      <c r="P2613">
        <v>0.25</v>
      </c>
      <c r="Q2613">
        <v>1</v>
      </c>
      <c r="R2613">
        <v>0.44</v>
      </c>
      <c r="S2613">
        <v>0.25</v>
      </c>
      <c r="T2613">
        <v>3</v>
      </c>
      <c r="U2613">
        <v>31</v>
      </c>
      <c r="V2613">
        <v>7</v>
      </c>
      <c r="W2613">
        <v>1.64</v>
      </c>
      <c r="X2613">
        <v>5</v>
      </c>
      <c r="Y2613">
        <v>1</v>
      </c>
      <c r="Z2613">
        <v>0.09</v>
      </c>
      <c r="AA2613">
        <v>30</v>
      </c>
      <c r="AB2613">
        <v>0.38</v>
      </c>
      <c r="AC2613">
        <v>135</v>
      </c>
      <c r="AD2613">
        <v>0.5</v>
      </c>
      <c r="AE2613">
        <v>0.01</v>
      </c>
      <c r="AF2613">
        <v>11</v>
      </c>
      <c r="AG2613">
        <v>1010</v>
      </c>
      <c r="AH2613">
        <v>10</v>
      </c>
      <c r="AI2613">
        <v>1</v>
      </c>
      <c r="AJ2613">
        <v>2</v>
      </c>
      <c r="AK2613">
        <v>64</v>
      </c>
      <c r="AL2613">
        <v>7.0000000000000007E-2</v>
      </c>
      <c r="AM2613">
        <v>5</v>
      </c>
      <c r="AN2613">
        <v>5</v>
      </c>
      <c r="AO2613">
        <v>32</v>
      </c>
      <c r="AP2613">
        <v>5</v>
      </c>
      <c r="AQ2613">
        <v>18</v>
      </c>
    </row>
    <row r="2614" spans="1:43" hidden="1" x14ac:dyDescent="0.25">
      <c r="A2614" t="s">
        <v>9288</v>
      </c>
      <c r="B2614" t="s">
        <v>9289</v>
      </c>
      <c r="C2614" s="1" t="str">
        <f t="shared" si="205"/>
        <v>21:0118</v>
      </c>
      <c r="D2614" s="1" t="str">
        <f t="shared" si="206"/>
        <v>21:0027</v>
      </c>
      <c r="E2614" t="s">
        <v>9290</v>
      </c>
      <c r="F2614" t="s">
        <v>9291</v>
      </c>
      <c r="H2614">
        <v>63.901224399999997</v>
      </c>
      <c r="I2614">
        <v>-95.541551499999997</v>
      </c>
      <c r="J2614" s="1" t="str">
        <f t="shared" si="207"/>
        <v>Till</v>
      </c>
      <c r="K2614" s="1" t="str">
        <f t="shared" si="208"/>
        <v>&lt;63 micron</v>
      </c>
      <c r="L2614">
        <v>0.1</v>
      </c>
      <c r="M2614">
        <v>0.75</v>
      </c>
      <c r="N2614">
        <v>1</v>
      </c>
      <c r="O2614">
        <v>160</v>
      </c>
      <c r="P2614">
        <v>0.25</v>
      </c>
      <c r="Q2614">
        <v>1</v>
      </c>
      <c r="R2614">
        <v>0.27</v>
      </c>
      <c r="S2614">
        <v>0.25</v>
      </c>
      <c r="T2614">
        <v>2</v>
      </c>
      <c r="U2614">
        <v>14</v>
      </c>
      <c r="V2614">
        <v>5</v>
      </c>
      <c r="W2614">
        <v>1.0900000000000001</v>
      </c>
      <c r="X2614">
        <v>5</v>
      </c>
      <c r="Y2614">
        <v>0.5</v>
      </c>
      <c r="Z2614">
        <v>0.08</v>
      </c>
      <c r="AA2614">
        <v>40</v>
      </c>
      <c r="AB2614">
        <v>0.44</v>
      </c>
      <c r="AC2614">
        <v>115</v>
      </c>
      <c r="AD2614">
        <v>0.5</v>
      </c>
      <c r="AE2614">
        <v>0.01</v>
      </c>
      <c r="AF2614">
        <v>4</v>
      </c>
      <c r="AG2614">
        <v>670</v>
      </c>
      <c r="AH2614">
        <v>2</v>
      </c>
      <c r="AI2614">
        <v>2</v>
      </c>
      <c r="AJ2614">
        <v>1</v>
      </c>
      <c r="AK2614">
        <v>110</v>
      </c>
      <c r="AL2614">
        <v>0.02</v>
      </c>
      <c r="AM2614">
        <v>5</v>
      </c>
      <c r="AN2614">
        <v>5</v>
      </c>
      <c r="AO2614">
        <v>15</v>
      </c>
      <c r="AP2614">
        <v>5</v>
      </c>
      <c r="AQ2614">
        <v>12</v>
      </c>
    </row>
    <row r="2615" spans="1:43" hidden="1" x14ac:dyDescent="0.25">
      <c r="A2615" t="s">
        <v>9292</v>
      </c>
      <c r="B2615" t="s">
        <v>9293</v>
      </c>
      <c r="C2615" s="1" t="str">
        <f t="shared" si="205"/>
        <v>21:0118</v>
      </c>
      <c r="D2615" s="1" t="str">
        <f t="shared" si="206"/>
        <v>21:0027</v>
      </c>
      <c r="E2615" t="s">
        <v>9294</v>
      </c>
      <c r="F2615" t="s">
        <v>9295</v>
      </c>
      <c r="H2615">
        <v>63.917137199999999</v>
      </c>
      <c r="I2615">
        <v>-95.537913500000002</v>
      </c>
      <c r="J2615" s="1" t="str">
        <f t="shared" si="207"/>
        <v>Till</v>
      </c>
      <c r="K2615" s="1" t="str">
        <f t="shared" si="208"/>
        <v>&lt;63 micron</v>
      </c>
      <c r="L2615">
        <v>0.1</v>
      </c>
      <c r="M2615">
        <v>0.66</v>
      </c>
      <c r="N2615">
        <v>1</v>
      </c>
      <c r="O2615">
        <v>220</v>
      </c>
      <c r="P2615">
        <v>0.25</v>
      </c>
      <c r="Q2615">
        <v>2</v>
      </c>
      <c r="R2615">
        <v>0.31</v>
      </c>
      <c r="S2615">
        <v>0.25</v>
      </c>
      <c r="T2615">
        <v>2</v>
      </c>
      <c r="U2615">
        <v>14</v>
      </c>
      <c r="V2615">
        <v>7</v>
      </c>
      <c r="W2615">
        <v>1.21</v>
      </c>
      <c r="X2615">
        <v>5</v>
      </c>
      <c r="Y2615">
        <v>1</v>
      </c>
      <c r="Z2615">
        <v>0.14000000000000001</v>
      </c>
      <c r="AA2615">
        <v>30</v>
      </c>
      <c r="AB2615">
        <v>0.27</v>
      </c>
      <c r="AC2615">
        <v>135</v>
      </c>
      <c r="AD2615">
        <v>0.5</v>
      </c>
      <c r="AE2615">
        <v>0.01</v>
      </c>
      <c r="AF2615">
        <v>6</v>
      </c>
      <c r="AG2615">
        <v>740</v>
      </c>
      <c r="AH2615">
        <v>8</v>
      </c>
      <c r="AI2615">
        <v>1</v>
      </c>
      <c r="AJ2615">
        <v>1</v>
      </c>
      <c r="AK2615">
        <v>86</v>
      </c>
      <c r="AL2615">
        <v>0.03</v>
      </c>
      <c r="AM2615">
        <v>5</v>
      </c>
      <c r="AN2615">
        <v>5</v>
      </c>
      <c r="AO2615">
        <v>17</v>
      </c>
      <c r="AP2615">
        <v>5</v>
      </c>
      <c r="AQ2615">
        <v>16</v>
      </c>
    </row>
    <row r="2616" spans="1:43" hidden="1" x14ac:dyDescent="0.25">
      <c r="A2616" t="s">
        <v>9296</v>
      </c>
      <c r="B2616" t="s">
        <v>9297</v>
      </c>
      <c r="C2616" s="1" t="str">
        <f t="shared" si="205"/>
        <v>21:0118</v>
      </c>
      <c r="D2616" s="1" t="str">
        <f t="shared" si="206"/>
        <v>21:0027</v>
      </c>
      <c r="E2616" t="s">
        <v>9298</v>
      </c>
      <c r="F2616" t="s">
        <v>9299</v>
      </c>
      <c r="H2616">
        <v>63.6248243</v>
      </c>
      <c r="I2616">
        <v>-96.486895799999999</v>
      </c>
      <c r="J2616" s="1" t="str">
        <f t="shared" si="207"/>
        <v>Till</v>
      </c>
      <c r="K2616" s="1" t="str">
        <f t="shared" si="208"/>
        <v>&lt;63 micron</v>
      </c>
      <c r="L2616">
        <v>0.1</v>
      </c>
      <c r="M2616">
        <v>0.87</v>
      </c>
      <c r="N2616">
        <v>2</v>
      </c>
      <c r="O2616">
        <v>160</v>
      </c>
      <c r="P2616">
        <v>0.25</v>
      </c>
      <c r="Q2616">
        <v>1</v>
      </c>
      <c r="R2616">
        <v>0.51</v>
      </c>
      <c r="S2616">
        <v>0.25</v>
      </c>
      <c r="T2616">
        <v>6</v>
      </c>
      <c r="U2616">
        <v>42</v>
      </c>
      <c r="V2616">
        <v>13</v>
      </c>
      <c r="W2616">
        <v>2.0499999999999998</v>
      </c>
      <c r="X2616">
        <v>5</v>
      </c>
      <c r="Y2616">
        <v>1</v>
      </c>
      <c r="Z2616">
        <v>0.15</v>
      </c>
      <c r="AA2616">
        <v>50</v>
      </c>
      <c r="AB2616">
        <v>0.63</v>
      </c>
      <c r="AC2616">
        <v>225</v>
      </c>
      <c r="AD2616">
        <v>0.5</v>
      </c>
      <c r="AE2616">
        <v>0.01</v>
      </c>
      <c r="AF2616">
        <v>18</v>
      </c>
      <c r="AG2616">
        <v>1170</v>
      </c>
      <c r="AH2616">
        <v>16</v>
      </c>
      <c r="AI2616">
        <v>2</v>
      </c>
      <c r="AJ2616">
        <v>3</v>
      </c>
      <c r="AK2616">
        <v>72</v>
      </c>
      <c r="AL2616">
        <v>7.0000000000000007E-2</v>
      </c>
      <c r="AM2616">
        <v>5</v>
      </c>
      <c r="AN2616">
        <v>5</v>
      </c>
      <c r="AO2616">
        <v>36</v>
      </c>
      <c r="AP2616">
        <v>10</v>
      </c>
      <c r="AQ2616">
        <v>28</v>
      </c>
    </row>
    <row r="2617" spans="1:43" hidden="1" x14ac:dyDescent="0.25">
      <c r="A2617" t="s">
        <v>9300</v>
      </c>
      <c r="B2617" t="s">
        <v>9301</v>
      </c>
      <c r="C2617" s="1" t="str">
        <f t="shared" si="205"/>
        <v>21:0118</v>
      </c>
      <c r="D2617" s="1" t="str">
        <f t="shared" si="206"/>
        <v>21:0027</v>
      </c>
      <c r="E2617" t="s">
        <v>9302</v>
      </c>
      <c r="F2617" t="s">
        <v>9303</v>
      </c>
      <c r="H2617">
        <v>63.631154700000003</v>
      </c>
      <c r="I2617">
        <v>-96.485851600000004</v>
      </c>
      <c r="J2617" s="1" t="str">
        <f t="shared" si="207"/>
        <v>Till</v>
      </c>
      <c r="K2617" s="1" t="str">
        <f t="shared" si="208"/>
        <v>&lt;63 micron</v>
      </c>
      <c r="L2617">
        <v>0.1</v>
      </c>
      <c r="M2617">
        <v>0.82</v>
      </c>
      <c r="N2617">
        <v>2</v>
      </c>
      <c r="O2617">
        <v>170</v>
      </c>
      <c r="P2617">
        <v>0.25</v>
      </c>
      <c r="Q2617">
        <v>1</v>
      </c>
      <c r="R2617">
        <v>0.51</v>
      </c>
      <c r="S2617">
        <v>0.25</v>
      </c>
      <c r="T2617">
        <v>6</v>
      </c>
      <c r="U2617">
        <v>38</v>
      </c>
      <c r="V2617">
        <v>12</v>
      </c>
      <c r="W2617">
        <v>1.86</v>
      </c>
      <c r="X2617">
        <v>5</v>
      </c>
      <c r="Y2617">
        <v>0.5</v>
      </c>
      <c r="Z2617">
        <v>0.17</v>
      </c>
      <c r="AA2617">
        <v>40</v>
      </c>
      <c r="AB2617">
        <v>0.59</v>
      </c>
      <c r="AC2617">
        <v>215</v>
      </c>
      <c r="AD2617">
        <v>0.5</v>
      </c>
      <c r="AE2617">
        <v>0.01</v>
      </c>
      <c r="AF2617">
        <v>15</v>
      </c>
      <c r="AG2617">
        <v>1290</v>
      </c>
      <c r="AH2617">
        <v>14</v>
      </c>
      <c r="AI2617">
        <v>2</v>
      </c>
      <c r="AJ2617">
        <v>3</v>
      </c>
      <c r="AK2617">
        <v>72</v>
      </c>
      <c r="AL2617">
        <v>0.06</v>
      </c>
      <c r="AM2617">
        <v>5</v>
      </c>
      <c r="AN2617">
        <v>5</v>
      </c>
      <c r="AO2617">
        <v>33</v>
      </c>
      <c r="AP2617">
        <v>5</v>
      </c>
      <c r="AQ2617">
        <v>26</v>
      </c>
    </row>
    <row r="2618" spans="1:43" hidden="1" x14ac:dyDescent="0.25">
      <c r="A2618" t="s">
        <v>9304</v>
      </c>
      <c r="B2618" t="s">
        <v>9305</v>
      </c>
      <c r="C2618" s="1" t="str">
        <f t="shared" si="205"/>
        <v>21:0118</v>
      </c>
      <c r="D2618" s="1" t="str">
        <f t="shared" si="206"/>
        <v>21:0027</v>
      </c>
      <c r="E2618" t="s">
        <v>9306</v>
      </c>
      <c r="F2618" t="s">
        <v>9307</v>
      </c>
      <c r="H2618">
        <v>63.642209399999999</v>
      </c>
      <c r="I2618">
        <v>-96.484348400000002</v>
      </c>
      <c r="J2618" s="1" t="str">
        <f t="shared" si="207"/>
        <v>Till</v>
      </c>
      <c r="K2618" s="1" t="str">
        <f t="shared" si="208"/>
        <v>&lt;63 micron</v>
      </c>
      <c r="L2618">
        <v>0.1</v>
      </c>
      <c r="M2618">
        <v>1.66</v>
      </c>
      <c r="N2618">
        <v>2</v>
      </c>
      <c r="O2618">
        <v>370</v>
      </c>
      <c r="P2618">
        <v>0.25</v>
      </c>
      <c r="Q2618">
        <v>1</v>
      </c>
      <c r="R2618">
        <v>0.68</v>
      </c>
      <c r="S2618">
        <v>0.25</v>
      </c>
      <c r="T2618">
        <v>10</v>
      </c>
      <c r="U2618">
        <v>63</v>
      </c>
      <c r="V2618">
        <v>27</v>
      </c>
      <c r="W2618">
        <v>2.44</v>
      </c>
      <c r="X2618">
        <v>10</v>
      </c>
      <c r="Y2618">
        <v>0.5</v>
      </c>
      <c r="Z2618">
        <v>0.4</v>
      </c>
      <c r="AA2618">
        <v>50</v>
      </c>
      <c r="AB2618">
        <v>1.1499999999999999</v>
      </c>
      <c r="AC2618">
        <v>335</v>
      </c>
      <c r="AD2618">
        <v>1</v>
      </c>
      <c r="AE2618">
        <v>0.01</v>
      </c>
      <c r="AF2618">
        <v>28</v>
      </c>
      <c r="AG2618">
        <v>1130</v>
      </c>
      <c r="AH2618">
        <v>16</v>
      </c>
      <c r="AI2618">
        <v>1</v>
      </c>
      <c r="AJ2618">
        <v>6</v>
      </c>
      <c r="AK2618">
        <v>91</v>
      </c>
      <c r="AL2618">
        <v>0.06</v>
      </c>
      <c r="AM2618">
        <v>5</v>
      </c>
      <c r="AN2618">
        <v>5</v>
      </c>
      <c r="AO2618">
        <v>42</v>
      </c>
      <c r="AP2618">
        <v>10</v>
      </c>
      <c r="AQ2618">
        <v>44</v>
      </c>
    </row>
    <row r="2619" spans="1:43" hidden="1" x14ac:dyDescent="0.25">
      <c r="A2619" t="s">
        <v>9308</v>
      </c>
      <c r="B2619" t="s">
        <v>9309</v>
      </c>
      <c r="C2619" s="1" t="str">
        <f t="shared" si="205"/>
        <v>21:0118</v>
      </c>
      <c r="D2619" s="1" t="str">
        <f t="shared" si="206"/>
        <v>21:0027</v>
      </c>
      <c r="E2619" t="s">
        <v>9310</v>
      </c>
      <c r="F2619" t="s">
        <v>9311</v>
      </c>
      <c r="H2619">
        <v>63.659132100000001</v>
      </c>
      <c r="I2619">
        <v>-96.481030200000006</v>
      </c>
      <c r="J2619" s="1" t="str">
        <f t="shared" si="207"/>
        <v>Till</v>
      </c>
      <c r="K2619" s="1" t="str">
        <f t="shared" si="208"/>
        <v>&lt;63 micron</v>
      </c>
      <c r="L2619">
        <v>0.1</v>
      </c>
      <c r="M2619">
        <v>1.24</v>
      </c>
      <c r="N2619">
        <v>12</v>
      </c>
      <c r="O2619">
        <v>350</v>
      </c>
      <c r="P2619">
        <v>0.25</v>
      </c>
      <c r="Q2619">
        <v>1</v>
      </c>
      <c r="R2619">
        <v>0.49</v>
      </c>
      <c r="S2619">
        <v>0.25</v>
      </c>
      <c r="T2619">
        <v>6</v>
      </c>
      <c r="U2619">
        <v>49</v>
      </c>
      <c r="V2619">
        <v>15</v>
      </c>
      <c r="W2619">
        <v>2.13</v>
      </c>
      <c r="X2619">
        <v>10</v>
      </c>
      <c r="Y2619">
        <v>1</v>
      </c>
      <c r="Z2619">
        <v>0.27</v>
      </c>
      <c r="AA2619">
        <v>40</v>
      </c>
      <c r="AB2619">
        <v>0.73</v>
      </c>
      <c r="AC2619">
        <v>220</v>
      </c>
      <c r="AD2619">
        <v>0.5</v>
      </c>
      <c r="AE2619">
        <v>0.01</v>
      </c>
      <c r="AF2619">
        <v>22</v>
      </c>
      <c r="AG2619">
        <v>1130</v>
      </c>
      <c r="AH2619">
        <v>10</v>
      </c>
      <c r="AI2619">
        <v>1</v>
      </c>
      <c r="AJ2619">
        <v>4</v>
      </c>
      <c r="AK2619">
        <v>102</v>
      </c>
      <c r="AL2619">
        <v>0.06</v>
      </c>
      <c r="AM2619">
        <v>5</v>
      </c>
      <c r="AN2619">
        <v>5</v>
      </c>
      <c r="AO2619">
        <v>37</v>
      </c>
      <c r="AP2619">
        <v>10</v>
      </c>
      <c r="AQ2619">
        <v>32</v>
      </c>
    </row>
    <row r="2620" spans="1:43" hidden="1" x14ac:dyDescent="0.25">
      <c r="A2620" t="s">
        <v>9312</v>
      </c>
      <c r="B2620" t="s">
        <v>9313</v>
      </c>
      <c r="C2620" s="1" t="str">
        <f t="shared" si="205"/>
        <v>21:0118</v>
      </c>
      <c r="D2620" s="1" t="str">
        <f t="shared" si="206"/>
        <v>21:0027</v>
      </c>
      <c r="E2620" t="s">
        <v>9314</v>
      </c>
      <c r="F2620" t="s">
        <v>9315</v>
      </c>
      <c r="H2620">
        <v>63.674161599999998</v>
      </c>
      <c r="I2620">
        <v>-96.482425899999996</v>
      </c>
      <c r="J2620" s="1" t="str">
        <f t="shared" si="207"/>
        <v>Till</v>
      </c>
      <c r="K2620" s="1" t="str">
        <f t="shared" si="208"/>
        <v>&lt;63 micron</v>
      </c>
      <c r="L2620">
        <v>0.1</v>
      </c>
      <c r="M2620">
        <v>1</v>
      </c>
      <c r="N2620">
        <v>1</v>
      </c>
      <c r="O2620">
        <v>190</v>
      </c>
      <c r="P2620">
        <v>0.25</v>
      </c>
      <c r="Q2620">
        <v>1</v>
      </c>
      <c r="R2620">
        <v>0.64</v>
      </c>
      <c r="S2620">
        <v>0.25</v>
      </c>
      <c r="T2620">
        <v>6</v>
      </c>
      <c r="U2620">
        <v>47</v>
      </c>
      <c r="V2620">
        <v>15</v>
      </c>
      <c r="W2620">
        <v>2.2200000000000002</v>
      </c>
      <c r="X2620">
        <v>10</v>
      </c>
      <c r="Y2620">
        <v>1</v>
      </c>
      <c r="Z2620">
        <v>0.23</v>
      </c>
      <c r="AA2620">
        <v>50</v>
      </c>
      <c r="AB2620">
        <v>0.7</v>
      </c>
      <c r="AC2620">
        <v>235</v>
      </c>
      <c r="AD2620">
        <v>0.5</v>
      </c>
      <c r="AE2620">
        <v>0.01</v>
      </c>
      <c r="AF2620">
        <v>20</v>
      </c>
      <c r="AG2620">
        <v>1380</v>
      </c>
      <c r="AH2620">
        <v>16</v>
      </c>
      <c r="AI2620">
        <v>1</v>
      </c>
      <c r="AJ2620">
        <v>4</v>
      </c>
      <c r="AK2620">
        <v>92</v>
      </c>
      <c r="AL2620">
        <v>0.08</v>
      </c>
      <c r="AM2620">
        <v>5</v>
      </c>
      <c r="AN2620">
        <v>5</v>
      </c>
      <c r="AO2620">
        <v>41</v>
      </c>
      <c r="AP2620">
        <v>10</v>
      </c>
      <c r="AQ2620">
        <v>30</v>
      </c>
    </row>
    <row r="2621" spans="1:43" hidden="1" x14ac:dyDescent="0.25">
      <c r="A2621" t="s">
        <v>9316</v>
      </c>
      <c r="B2621" t="s">
        <v>9317</v>
      </c>
      <c r="C2621" s="1" t="str">
        <f t="shared" si="205"/>
        <v>21:0118</v>
      </c>
      <c r="D2621" s="1" t="str">
        <f t="shared" si="206"/>
        <v>21:0027</v>
      </c>
      <c r="E2621" t="s">
        <v>9318</v>
      </c>
      <c r="F2621" t="s">
        <v>9319</v>
      </c>
      <c r="H2621">
        <v>63.688096600000002</v>
      </c>
      <c r="I2621">
        <v>-96.483879400000006</v>
      </c>
      <c r="J2621" s="1" t="str">
        <f t="shared" si="207"/>
        <v>Till</v>
      </c>
      <c r="K2621" s="1" t="str">
        <f t="shared" si="208"/>
        <v>&lt;63 micron</v>
      </c>
      <c r="L2621">
        <v>0.1</v>
      </c>
      <c r="M2621">
        <v>0.9</v>
      </c>
      <c r="N2621">
        <v>2</v>
      </c>
      <c r="O2621">
        <v>290</v>
      </c>
      <c r="P2621">
        <v>0.25</v>
      </c>
      <c r="Q2621">
        <v>2</v>
      </c>
      <c r="R2621">
        <v>0.53</v>
      </c>
      <c r="S2621">
        <v>0.25</v>
      </c>
      <c r="T2621">
        <v>6</v>
      </c>
      <c r="U2621">
        <v>43</v>
      </c>
      <c r="V2621">
        <v>15</v>
      </c>
      <c r="W2621">
        <v>1.89</v>
      </c>
      <c r="X2621">
        <v>5</v>
      </c>
      <c r="Y2621">
        <v>1</v>
      </c>
      <c r="Z2621">
        <v>0.21</v>
      </c>
      <c r="AA2621">
        <v>40</v>
      </c>
      <c r="AB2621">
        <v>0.59</v>
      </c>
      <c r="AC2621">
        <v>200</v>
      </c>
      <c r="AD2621">
        <v>0.5</v>
      </c>
      <c r="AE2621">
        <v>0.01</v>
      </c>
      <c r="AF2621">
        <v>16</v>
      </c>
      <c r="AG2621">
        <v>1200</v>
      </c>
      <c r="AH2621">
        <v>12</v>
      </c>
      <c r="AI2621">
        <v>1</v>
      </c>
      <c r="AJ2621">
        <v>3</v>
      </c>
      <c r="AK2621">
        <v>88</v>
      </c>
      <c r="AL2621">
        <v>0.06</v>
      </c>
      <c r="AM2621">
        <v>5</v>
      </c>
      <c r="AN2621">
        <v>5</v>
      </c>
      <c r="AO2621">
        <v>34</v>
      </c>
      <c r="AP2621">
        <v>5</v>
      </c>
      <c r="AQ2621">
        <v>24</v>
      </c>
    </row>
    <row r="2622" spans="1:43" hidden="1" x14ac:dyDescent="0.25">
      <c r="A2622" t="s">
        <v>9320</v>
      </c>
      <c r="B2622" t="s">
        <v>9321</v>
      </c>
      <c r="C2622" s="1" t="str">
        <f t="shared" si="205"/>
        <v>21:0118</v>
      </c>
      <c r="D2622" s="1" t="str">
        <f t="shared" si="206"/>
        <v>21:0027</v>
      </c>
      <c r="E2622" t="s">
        <v>9322</v>
      </c>
      <c r="F2622" t="s">
        <v>9323</v>
      </c>
      <c r="H2622">
        <v>63.701892000000001</v>
      </c>
      <c r="I2622">
        <v>-96.481460200000001</v>
      </c>
      <c r="J2622" s="1" t="str">
        <f t="shared" si="207"/>
        <v>Till</v>
      </c>
      <c r="K2622" s="1" t="str">
        <f t="shared" si="208"/>
        <v>&lt;63 micron</v>
      </c>
      <c r="L2622">
        <v>0.1</v>
      </c>
      <c r="M2622">
        <v>0.91</v>
      </c>
      <c r="N2622">
        <v>2</v>
      </c>
      <c r="O2622">
        <v>180</v>
      </c>
      <c r="P2622">
        <v>0.25</v>
      </c>
      <c r="Q2622">
        <v>1</v>
      </c>
      <c r="R2622">
        <v>0.5</v>
      </c>
      <c r="S2622">
        <v>0.25</v>
      </c>
      <c r="T2622">
        <v>6</v>
      </c>
      <c r="U2622">
        <v>50</v>
      </c>
      <c r="V2622">
        <v>6</v>
      </c>
      <c r="W2622">
        <v>2.23</v>
      </c>
      <c r="X2622">
        <v>5</v>
      </c>
      <c r="Y2622">
        <v>0.5</v>
      </c>
      <c r="Z2622">
        <v>0.09</v>
      </c>
      <c r="AA2622">
        <v>30</v>
      </c>
      <c r="AB2622">
        <v>0.81</v>
      </c>
      <c r="AC2622">
        <v>135</v>
      </c>
      <c r="AD2622">
        <v>0.5</v>
      </c>
      <c r="AE2622">
        <v>0.01</v>
      </c>
      <c r="AF2622">
        <v>20</v>
      </c>
      <c r="AG2622">
        <v>1230</v>
      </c>
      <c r="AH2622">
        <v>14</v>
      </c>
      <c r="AI2622">
        <v>1</v>
      </c>
      <c r="AJ2622">
        <v>3</v>
      </c>
      <c r="AK2622">
        <v>64</v>
      </c>
      <c r="AL2622">
        <v>0.09</v>
      </c>
      <c r="AM2622">
        <v>5</v>
      </c>
      <c r="AN2622">
        <v>5</v>
      </c>
      <c r="AO2622">
        <v>46</v>
      </c>
      <c r="AP2622">
        <v>10</v>
      </c>
      <c r="AQ2622">
        <v>32</v>
      </c>
    </row>
    <row r="2623" spans="1:43" hidden="1" x14ac:dyDescent="0.25">
      <c r="A2623" t="s">
        <v>9324</v>
      </c>
      <c r="B2623" t="s">
        <v>9325</v>
      </c>
      <c r="C2623" s="1" t="str">
        <f t="shared" si="205"/>
        <v>21:0118</v>
      </c>
      <c r="D2623" s="1" t="str">
        <f t="shared" si="206"/>
        <v>21:0027</v>
      </c>
      <c r="E2623" t="s">
        <v>9326</v>
      </c>
      <c r="F2623" t="s">
        <v>9327</v>
      </c>
      <c r="H2623">
        <v>63.730667599999997</v>
      </c>
      <c r="I2623">
        <v>-96.489456300000001</v>
      </c>
      <c r="J2623" s="1" t="str">
        <f t="shared" si="207"/>
        <v>Till</v>
      </c>
      <c r="K2623" s="1" t="str">
        <f t="shared" si="208"/>
        <v>&lt;63 micron</v>
      </c>
      <c r="L2623">
        <v>0.1</v>
      </c>
      <c r="M2623">
        <v>0.44</v>
      </c>
      <c r="N2623">
        <v>2</v>
      </c>
      <c r="O2623">
        <v>140</v>
      </c>
      <c r="P2623">
        <v>0.25</v>
      </c>
      <c r="Q2623">
        <v>1</v>
      </c>
      <c r="R2623">
        <v>0.46</v>
      </c>
      <c r="S2623">
        <v>0.25</v>
      </c>
      <c r="T2623">
        <v>1</v>
      </c>
      <c r="U2623">
        <v>34</v>
      </c>
      <c r="V2623">
        <v>7</v>
      </c>
      <c r="W2623">
        <v>1.61</v>
      </c>
      <c r="X2623">
        <v>5</v>
      </c>
      <c r="Y2623">
        <v>1</v>
      </c>
      <c r="Z2623">
        <v>0.08</v>
      </c>
      <c r="AA2623">
        <v>30</v>
      </c>
      <c r="AB2623">
        <v>0.32</v>
      </c>
      <c r="AC2623">
        <v>115</v>
      </c>
      <c r="AD2623">
        <v>0.5</v>
      </c>
      <c r="AE2623">
        <v>0.01</v>
      </c>
      <c r="AF2623">
        <v>12</v>
      </c>
      <c r="AG2623">
        <v>1280</v>
      </c>
      <c r="AH2623">
        <v>10</v>
      </c>
      <c r="AI2623">
        <v>2</v>
      </c>
      <c r="AJ2623">
        <v>2</v>
      </c>
      <c r="AK2623">
        <v>86</v>
      </c>
      <c r="AL2623">
        <v>0.06</v>
      </c>
      <c r="AM2623">
        <v>5</v>
      </c>
      <c r="AN2623">
        <v>5</v>
      </c>
      <c r="AO2623">
        <v>29</v>
      </c>
      <c r="AP2623">
        <v>5</v>
      </c>
      <c r="AQ2623">
        <v>16</v>
      </c>
    </row>
    <row r="2624" spans="1:43" hidden="1" x14ac:dyDescent="0.25">
      <c r="A2624" t="s">
        <v>9328</v>
      </c>
      <c r="B2624" t="s">
        <v>9329</v>
      </c>
      <c r="C2624" s="1" t="str">
        <f t="shared" si="205"/>
        <v>21:0118</v>
      </c>
      <c r="D2624" s="1" t="str">
        <f t="shared" si="206"/>
        <v>21:0027</v>
      </c>
      <c r="E2624" t="s">
        <v>9330</v>
      </c>
      <c r="F2624" t="s">
        <v>9331</v>
      </c>
      <c r="H2624">
        <v>63.743870999999999</v>
      </c>
      <c r="I2624">
        <v>-96.485527399999995</v>
      </c>
      <c r="J2624" s="1" t="str">
        <f t="shared" si="207"/>
        <v>Till</v>
      </c>
      <c r="K2624" s="1" t="str">
        <f t="shared" si="208"/>
        <v>&lt;63 micron</v>
      </c>
      <c r="L2624">
        <v>0.1</v>
      </c>
      <c r="M2624">
        <v>0.94</v>
      </c>
      <c r="N2624">
        <v>1</v>
      </c>
      <c r="O2624">
        <v>460</v>
      </c>
      <c r="P2624">
        <v>0.25</v>
      </c>
      <c r="Q2624">
        <v>1</v>
      </c>
      <c r="R2624">
        <v>0.76</v>
      </c>
      <c r="S2624">
        <v>0.5</v>
      </c>
      <c r="T2624">
        <v>6</v>
      </c>
      <c r="U2624">
        <v>46</v>
      </c>
      <c r="V2624">
        <v>16</v>
      </c>
      <c r="W2624">
        <v>1.91</v>
      </c>
      <c r="X2624">
        <v>5</v>
      </c>
      <c r="Y2624">
        <v>0.5</v>
      </c>
      <c r="Z2624">
        <v>0.24</v>
      </c>
      <c r="AA2624">
        <v>40</v>
      </c>
      <c r="AB2624">
        <v>0.75</v>
      </c>
      <c r="AC2624">
        <v>205</v>
      </c>
      <c r="AD2624">
        <v>0.5</v>
      </c>
      <c r="AE2624">
        <v>0.01</v>
      </c>
      <c r="AF2624">
        <v>18</v>
      </c>
      <c r="AG2624">
        <v>1220</v>
      </c>
      <c r="AH2624">
        <v>8</v>
      </c>
      <c r="AI2624">
        <v>2</v>
      </c>
      <c r="AJ2624">
        <v>3</v>
      </c>
      <c r="AK2624">
        <v>128</v>
      </c>
      <c r="AL2624">
        <v>0.05</v>
      </c>
      <c r="AM2624">
        <v>5</v>
      </c>
      <c r="AN2624">
        <v>5</v>
      </c>
      <c r="AO2624">
        <v>31</v>
      </c>
      <c r="AP2624">
        <v>5</v>
      </c>
      <c r="AQ2624">
        <v>22</v>
      </c>
    </row>
    <row r="2625" spans="1:43" hidden="1" x14ac:dyDescent="0.25">
      <c r="A2625" t="s">
        <v>9332</v>
      </c>
      <c r="B2625" t="s">
        <v>9333</v>
      </c>
      <c r="C2625" s="1" t="str">
        <f t="shared" si="205"/>
        <v>21:0118</v>
      </c>
      <c r="D2625" s="1" t="str">
        <f t="shared" si="206"/>
        <v>21:0027</v>
      </c>
      <c r="E2625" t="s">
        <v>9334</v>
      </c>
      <c r="F2625" t="s">
        <v>9335</v>
      </c>
      <c r="H2625">
        <v>63.758698500000001</v>
      </c>
      <c r="I2625">
        <v>-96.484106999999995</v>
      </c>
      <c r="J2625" s="1" t="str">
        <f t="shared" si="207"/>
        <v>Till</v>
      </c>
      <c r="K2625" s="1" t="str">
        <f t="shared" si="208"/>
        <v>&lt;63 micron</v>
      </c>
      <c r="L2625">
        <v>0.1</v>
      </c>
      <c r="M2625">
        <v>1.5</v>
      </c>
      <c r="N2625">
        <v>1</v>
      </c>
      <c r="O2625">
        <v>480</v>
      </c>
      <c r="P2625">
        <v>0.25</v>
      </c>
      <c r="Q2625">
        <v>1</v>
      </c>
      <c r="R2625">
        <v>0.52</v>
      </c>
      <c r="S2625">
        <v>0.25</v>
      </c>
      <c r="T2625">
        <v>6</v>
      </c>
      <c r="U2625">
        <v>55</v>
      </c>
      <c r="V2625">
        <v>21</v>
      </c>
      <c r="W2625">
        <v>2.14</v>
      </c>
      <c r="X2625">
        <v>10</v>
      </c>
      <c r="Y2625">
        <v>1</v>
      </c>
      <c r="Z2625">
        <v>0.34</v>
      </c>
      <c r="AA2625">
        <v>40</v>
      </c>
      <c r="AB2625">
        <v>0.93</v>
      </c>
      <c r="AC2625">
        <v>225</v>
      </c>
      <c r="AD2625">
        <v>0.5</v>
      </c>
      <c r="AE2625">
        <v>0.01</v>
      </c>
      <c r="AF2625">
        <v>24</v>
      </c>
      <c r="AG2625">
        <v>1050</v>
      </c>
      <c r="AH2625">
        <v>8</v>
      </c>
      <c r="AI2625">
        <v>1</v>
      </c>
      <c r="AJ2625">
        <v>5</v>
      </c>
      <c r="AK2625">
        <v>104</v>
      </c>
      <c r="AL2625">
        <v>0.06</v>
      </c>
      <c r="AM2625">
        <v>5</v>
      </c>
      <c r="AN2625">
        <v>5</v>
      </c>
      <c r="AO2625">
        <v>37</v>
      </c>
      <c r="AP2625">
        <v>10</v>
      </c>
      <c r="AQ2625">
        <v>34</v>
      </c>
    </row>
    <row r="2626" spans="1:43" hidden="1" x14ac:dyDescent="0.25">
      <c r="A2626" t="s">
        <v>9336</v>
      </c>
      <c r="B2626" t="s">
        <v>9337</v>
      </c>
      <c r="C2626" s="1" t="str">
        <f t="shared" si="205"/>
        <v>21:0118</v>
      </c>
      <c r="D2626" s="1" t="str">
        <f t="shared" si="206"/>
        <v>21:0027</v>
      </c>
      <c r="E2626" t="s">
        <v>9338</v>
      </c>
      <c r="F2626" t="s">
        <v>9339</v>
      </c>
      <c r="H2626">
        <v>63.782578200000003</v>
      </c>
      <c r="I2626">
        <v>-96.482223099999999</v>
      </c>
      <c r="J2626" s="1" t="str">
        <f t="shared" si="207"/>
        <v>Till</v>
      </c>
      <c r="K2626" s="1" t="str">
        <f t="shared" si="208"/>
        <v>&lt;63 micron</v>
      </c>
      <c r="L2626">
        <v>0.1</v>
      </c>
      <c r="M2626">
        <v>0.78</v>
      </c>
      <c r="N2626">
        <v>2</v>
      </c>
      <c r="O2626">
        <v>370</v>
      </c>
      <c r="P2626">
        <v>0.25</v>
      </c>
      <c r="Q2626">
        <v>1</v>
      </c>
      <c r="R2626">
        <v>0.34</v>
      </c>
      <c r="S2626">
        <v>0.25</v>
      </c>
      <c r="T2626">
        <v>3</v>
      </c>
      <c r="U2626">
        <v>22</v>
      </c>
      <c r="V2626">
        <v>8</v>
      </c>
      <c r="W2626">
        <v>1.58</v>
      </c>
      <c r="X2626">
        <v>5</v>
      </c>
      <c r="Y2626">
        <v>0.5</v>
      </c>
      <c r="Z2626">
        <v>0.19</v>
      </c>
      <c r="AA2626">
        <v>40</v>
      </c>
      <c r="AB2626">
        <v>0.33</v>
      </c>
      <c r="AC2626">
        <v>210</v>
      </c>
      <c r="AD2626">
        <v>0.5</v>
      </c>
      <c r="AE2626">
        <v>0.01</v>
      </c>
      <c r="AF2626">
        <v>8</v>
      </c>
      <c r="AG2626">
        <v>920</v>
      </c>
      <c r="AH2626">
        <v>12</v>
      </c>
      <c r="AI2626">
        <v>2</v>
      </c>
      <c r="AJ2626">
        <v>2</v>
      </c>
      <c r="AK2626">
        <v>154</v>
      </c>
      <c r="AL2626">
        <v>0.02</v>
      </c>
      <c r="AM2626">
        <v>5</v>
      </c>
      <c r="AN2626">
        <v>5</v>
      </c>
      <c r="AO2626">
        <v>22</v>
      </c>
      <c r="AP2626">
        <v>5</v>
      </c>
      <c r="AQ2626">
        <v>16</v>
      </c>
    </row>
    <row r="2627" spans="1:43" hidden="1" x14ac:dyDescent="0.25">
      <c r="A2627" t="s">
        <v>9340</v>
      </c>
      <c r="B2627" t="s">
        <v>9341</v>
      </c>
      <c r="C2627" s="1" t="str">
        <f t="shared" si="205"/>
        <v>21:0118</v>
      </c>
      <c r="D2627" s="1" t="str">
        <f t="shared" si="206"/>
        <v>21:0027</v>
      </c>
      <c r="E2627" t="s">
        <v>9342</v>
      </c>
      <c r="F2627" t="s">
        <v>9343</v>
      </c>
      <c r="H2627">
        <v>63.803427300000003</v>
      </c>
      <c r="I2627">
        <v>-96.487817899999996</v>
      </c>
      <c r="J2627" s="1" t="str">
        <f t="shared" si="207"/>
        <v>Till</v>
      </c>
      <c r="K2627" s="1" t="str">
        <f t="shared" si="208"/>
        <v>&lt;63 micron</v>
      </c>
      <c r="L2627">
        <v>0.1</v>
      </c>
      <c r="M2627">
        <v>0.66</v>
      </c>
      <c r="N2627">
        <v>1</v>
      </c>
      <c r="O2627">
        <v>510</v>
      </c>
      <c r="P2627">
        <v>0.25</v>
      </c>
      <c r="Q2627">
        <v>2</v>
      </c>
      <c r="R2627">
        <v>0.3</v>
      </c>
      <c r="S2627">
        <v>0.25</v>
      </c>
      <c r="T2627">
        <v>2</v>
      </c>
      <c r="U2627">
        <v>24</v>
      </c>
      <c r="V2627">
        <v>7</v>
      </c>
      <c r="W2627">
        <v>1.49</v>
      </c>
      <c r="X2627">
        <v>5</v>
      </c>
      <c r="Y2627">
        <v>0.5</v>
      </c>
      <c r="Z2627">
        <v>0.16</v>
      </c>
      <c r="AA2627">
        <v>30</v>
      </c>
      <c r="AB2627">
        <v>0.28000000000000003</v>
      </c>
      <c r="AC2627">
        <v>135</v>
      </c>
      <c r="AD2627">
        <v>0.5</v>
      </c>
      <c r="AE2627">
        <v>0.01</v>
      </c>
      <c r="AF2627">
        <v>10</v>
      </c>
      <c r="AG2627">
        <v>940</v>
      </c>
      <c r="AH2627">
        <v>12</v>
      </c>
      <c r="AI2627">
        <v>2</v>
      </c>
      <c r="AJ2627">
        <v>2</v>
      </c>
      <c r="AK2627">
        <v>140</v>
      </c>
      <c r="AL2627">
        <v>0.02</v>
      </c>
      <c r="AM2627">
        <v>5</v>
      </c>
      <c r="AN2627">
        <v>5</v>
      </c>
      <c r="AO2627">
        <v>20</v>
      </c>
      <c r="AP2627">
        <v>5</v>
      </c>
      <c r="AQ2627">
        <v>14</v>
      </c>
    </row>
    <row r="2628" spans="1:43" hidden="1" x14ac:dyDescent="0.25">
      <c r="A2628" t="s">
        <v>9344</v>
      </c>
      <c r="B2628" t="s">
        <v>9345</v>
      </c>
      <c r="C2628" s="1" t="str">
        <f t="shared" si="205"/>
        <v>21:0118</v>
      </c>
      <c r="D2628" s="1" t="str">
        <f t="shared" si="206"/>
        <v>21:0027</v>
      </c>
      <c r="E2628" t="s">
        <v>9346</v>
      </c>
      <c r="F2628" t="s">
        <v>9347</v>
      </c>
      <c r="H2628">
        <v>63.818451799999998</v>
      </c>
      <c r="I2628">
        <v>-96.489467000000005</v>
      </c>
      <c r="J2628" s="1" t="str">
        <f t="shared" si="207"/>
        <v>Till</v>
      </c>
      <c r="K2628" s="1" t="str">
        <f t="shared" si="208"/>
        <v>&lt;63 micron</v>
      </c>
      <c r="L2628">
        <v>0.1</v>
      </c>
      <c r="M2628">
        <v>0.46</v>
      </c>
      <c r="N2628">
        <v>2</v>
      </c>
      <c r="O2628">
        <v>360</v>
      </c>
      <c r="P2628">
        <v>0.25</v>
      </c>
      <c r="Q2628">
        <v>1</v>
      </c>
      <c r="R2628">
        <v>0.25</v>
      </c>
      <c r="S2628">
        <v>0.25</v>
      </c>
      <c r="T2628">
        <v>2</v>
      </c>
      <c r="U2628">
        <v>16</v>
      </c>
      <c r="V2628">
        <v>4</v>
      </c>
      <c r="W2628">
        <v>1.22</v>
      </c>
      <c r="X2628">
        <v>5</v>
      </c>
      <c r="Y2628">
        <v>0.5</v>
      </c>
      <c r="Z2628">
        <v>0.1</v>
      </c>
      <c r="AA2628">
        <v>30</v>
      </c>
      <c r="AB2628">
        <v>0.19</v>
      </c>
      <c r="AC2628">
        <v>120</v>
      </c>
      <c r="AD2628">
        <v>0.5</v>
      </c>
      <c r="AE2628">
        <v>0.01</v>
      </c>
      <c r="AF2628">
        <v>6</v>
      </c>
      <c r="AG2628">
        <v>810</v>
      </c>
      <c r="AH2628">
        <v>8</v>
      </c>
      <c r="AI2628">
        <v>1</v>
      </c>
      <c r="AJ2628">
        <v>1</v>
      </c>
      <c r="AK2628">
        <v>153</v>
      </c>
      <c r="AL2628">
        <v>0.02</v>
      </c>
      <c r="AM2628">
        <v>5</v>
      </c>
      <c r="AN2628">
        <v>5</v>
      </c>
      <c r="AO2628">
        <v>17</v>
      </c>
      <c r="AP2628">
        <v>5</v>
      </c>
      <c r="AQ2628">
        <v>12</v>
      </c>
    </row>
    <row r="2629" spans="1:43" hidden="1" x14ac:dyDescent="0.25">
      <c r="A2629" t="s">
        <v>9348</v>
      </c>
      <c r="B2629" t="s">
        <v>9349</v>
      </c>
      <c r="C2629" s="1" t="str">
        <f t="shared" si="205"/>
        <v>21:0118</v>
      </c>
      <c r="D2629" s="1" t="str">
        <f t="shared" si="206"/>
        <v>21:0027</v>
      </c>
      <c r="E2629" t="s">
        <v>9350</v>
      </c>
      <c r="F2629" t="s">
        <v>9351</v>
      </c>
      <c r="H2629">
        <v>63.834158199999997</v>
      </c>
      <c r="I2629">
        <v>-96.491097600000003</v>
      </c>
      <c r="J2629" s="1" t="str">
        <f t="shared" si="207"/>
        <v>Till</v>
      </c>
      <c r="K2629" s="1" t="str">
        <f t="shared" si="208"/>
        <v>&lt;63 micron</v>
      </c>
      <c r="L2629">
        <v>0.1</v>
      </c>
      <c r="M2629">
        <v>0.52</v>
      </c>
      <c r="N2629">
        <v>2</v>
      </c>
      <c r="O2629">
        <v>160</v>
      </c>
      <c r="P2629">
        <v>0.25</v>
      </c>
      <c r="Q2629">
        <v>1</v>
      </c>
      <c r="R2629">
        <v>0.4</v>
      </c>
      <c r="S2629">
        <v>0.25</v>
      </c>
      <c r="T2629">
        <v>1</v>
      </c>
      <c r="U2629">
        <v>21</v>
      </c>
      <c r="V2629">
        <v>4</v>
      </c>
      <c r="W2629">
        <v>1.41</v>
      </c>
      <c r="X2629">
        <v>5</v>
      </c>
      <c r="Y2629">
        <v>0.5</v>
      </c>
      <c r="Z2629">
        <v>0.12</v>
      </c>
      <c r="AA2629">
        <v>30</v>
      </c>
      <c r="AB2629">
        <v>0.3</v>
      </c>
      <c r="AC2629">
        <v>115</v>
      </c>
      <c r="AD2629">
        <v>0.5</v>
      </c>
      <c r="AE2629">
        <v>0.01</v>
      </c>
      <c r="AF2629">
        <v>7</v>
      </c>
      <c r="AG2629">
        <v>1050</v>
      </c>
      <c r="AH2629">
        <v>6</v>
      </c>
      <c r="AI2629">
        <v>1</v>
      </c>
      <c r="AJ2629">
        <v>2</v>
      </c>
      <c r="AK2629">
        <v>105</v>
      </c>
      <c r="AL2629">
        <v>0.04</v>
      </c>
      <c r="AM2629">
        <v>5</v>
      </c>
      <c r="AN2629">
        <v>5</v>
      </c>
      <c r="AO2629">
        <v>22</v>
      </c>
      <c r="AP2629">
        <v>5</v>
      </c>
      <c r="AQ2629">
        <v>16</v>
      </c>
    </row>
    <row r="2630" spans="1:43" hidden="1" x14ac:dyDescent="0.25">
      <c r="A2630" t="s">
        <v>9352</v>
      </c>
      <c r="B2630" t="s">
        <v>9353</v>
      </c>
      <c r="C2630" s="1" t="str">
        <f t="shared" si="205"/>
        <v>21:0118</v>
      </c>
      <c r="D2630" s="1" t="str">
        <f t="shared" si="206"/>
        <v>21:0027</v>
      </c>
      <c r="E2630" t="s">
        <v>9354</v>
      </c>
      <c r="F2630" t="s">
        <v>9355</v>
      </c>
      <c r="H2630">
        <v>63.825005900000001</v>
      </c>
      <c r="I2630">
        <v>-96.4951042</v>
      </c>
      <c r="J2630" s="1" t="str">
        <f t="shared" si="207"/>
        <v>Till</v>
      </c>
      <c r="K2630" s="1" t="str">
        <f t="shared" si="208"/>
        <v>&lt;63 micron</v>
      </c>
      <c r="L2630">
        <v>0.1</v>
      </c>
      <c r="M2630">
        <v>0.38</v>
      </c>
      <c r="N2630">
        <v>8</v>
      </c>
      <c r="O2630">
        <v>90</v>
      </c>
      <c r="P2630">
        <v>0.25</v>
      </c>
      <c r="Q2630">
        <v>1</v>
      </c>
      <c r="R2630">
        <v>0.24</v>
      </c>
      <c r="S2630">
        <v>0.25</v>
      </c>
      <c r="T2630">
        <v>2</v>
      </c>
      <c r="U2630">
        <v>17</v>
      </c>
      <c r="V2630">
        <v>3</v>
      </c>
      <c r="W2630">
        <v>1.1200000000000001</v>
      </c>
      <c r="X2630">
        <v>5</v>
      </c>
      <c r="Y2630">
        <v>0.5</v>
      </c>
      <c r="Z2630">
        <v>0.08</v>
      </c>
      <c r="AA2630">
        <v>30</v>
      </c>
      <c r="AB2630">
        <v>0.17</v>
      </c>
      <c r="AC2630">
        <v>75</v>
      </c>
      <c r="AD2630">
        <v>0.5</v>
      </c>
      <c r="AE2630">
        <v>0.01</v>
      </c>
      <c r="AF2630">
        <v>5</v>
      </c>
      <c r="AG2630">
        <v>830</v>
      </c>
      <c r="AH2630">
        <v>12</v>
      </c>
      <c r="AI2630">
        <v>1</v>
      </c>
      <c r="AJ2630">
        <v>1</v>
      </c>
      <c r="AK2630">
        <v>148</v>
      </c>
      <c r="AL2630">
        <v>0.02</v>
      </c>
      <c r="AM2630">
        <v>5</v>
      </c>
      <c r="AN2630">
        <v>5</v>
      </c>
      <c r="AO2630">
        <v>16</v>
      </c>
      <c r="AP2630">
        <v>5</v>
      </c>
      <c r="AQ2630">
        <v>8</v>
      </c>
    </row>
    <row r="2631" spans="1:43" hidden="1" x14ac:dyDescent="0.25">
      <c r="A2631" t="s">
        <v>9356</v>
      </c>
      <c r="B2631" t="s">
        <v>9357</v>
      </c>
      <c r="C2631" s="1" t="str">
        <f t="shared" si="205"/>
        <v>21:0118</v>
      </c>
      <c r="D2631" s="1" t="str">
        <f t="shared" si="206"/>
        <v>21:0027</v>
      </c>
      <c r="E2631" t="s">
        <v>9358</v>
      </c>
      <c r="F2631" t="s">
        <v>9359</v>
      </c>
      <c r="H2631">
        <v>63.859577399999999</v>
      </c>
      <c r="I2631">
        <v>-96.480669000000006</v>
      </c>
      <c r="J2631" s="1" t="str">
        <f t="shared" si="207"/>
        <v>Till</v>
      </c>
      <c r="K2631" s="1" t="str">
        <f t="shared" si="208"/>
        <v>&lt;63 micron</v>
      </c>
      <c r="L2631">
        <v>0.1</v>
      </c>
      <c r="M2631">
        <v>1.39</v>
      </c>
      <c r="N2631">
        <v>1</v>
      </c>
      <c r="O2631">
        <v>260</v>
      </c>
      <c r="P2631">
        <v>0.25</v>
      </c>
      <c r="Q2631">
        <v>1</v>
      </c>
      <c r="R2631">
        <v>0.1</v>
      </c>
      <c r="S2631">
        <v>0.25</v>
      </c>
      <c r="T2631">
        <v>3</v>
      </c>
      <c r="U2631">
        <v>36</v>
      </c>
      <c r="V2631">
        <v>8</v>
      </c>
      <c r="W2631">
        <v>2.0499999999999998</v>
      </c>
      <c r="X2631">
        <v>5</v>
      </c>
      <c r="Y2631">
        <v>0.5</v>
      </c>
      <c r="Z2631">
        <v>0.23</v>
      </c>
      <c r="AA2631">
        <v>20</v>
      </c>
      <c r="AB2631">
        <v>0.42</v>
      </c>
      <c r="AC2631">
        <v>140</v>
      </c>
      <c r="AD2631">
        <v>0.5</v>
      </c>
      <c r="AE2631">
        <v>0.01</v>
      </c>
      <c r="AF2631">
        <v>13</v>
      </c>
      <c r="AG2631">
        <v>440</v>
      </c>
      <c r="AH2631">
        <v>14</v>
      </c>
      <c r="AI2631">
        <v>1</v>
      </c>
      <c r="AJ2631">
        <v>2</v>
      </c>
      <c r="AK2631">
        <v>135</v>
      </c>
      <c r="AL2631">
        <v>0.01</v>
      </c>
      <c r="AM2631">
        <v>5</v>
      </c>
      <c r="AN2631">
        <v>5</v>
      </c>
      <c r="AO2631">
        <v>29</v>
      </c>
      <c r="AP2631">
        <v>5</v>
      </c>
      <c r="AQ2631">
        <v>28</v>
      </c>
    </row>
    <row r="2632" spans="1:43" hidden="1" x14ac:dyDescent="0.25">
      <c r="A2632" t="s">
        <v>9360</v>
      </c>
      <c r="B2632" t="s">
        <v>9361</v>
      </c>
      <c r="C2632" s="1" t="str">
        <f t="shared" si="205"/>
        <v>21:0118</v>
      </c>
      <c r="D2632" s="1" t="str">
        <f t="shared" si="206"/>
        <v>21:0027</v>
      </c>
      <c r="E2632" t="s">
        <v>9362</v>
      </c>
      <c r="F2632" t="s">
        <v>9363</v>
      </c>
      <c r="H2632">
        <v>63.587142399999998</v>
      </c>
      <c r="I2632">
        <v>-96.4785483</v>
      </c>
      <c r="J2632" s="1" t="str">
        <f t="shared" si="207"/>
        <v>Till</v>
      </c>
      <c r="K2632" s="1" t="str">
        <f t="shared" si="208"/>
        <v>&lt;63 micron</v>
      </c>
      <c r="L2632">
        <v>0.1</v>
      </c>
      <c r="M2632">
        <v>2.4900000000000002</v>
      </c>
      <c r="N2632">
        <v>1</v>
      </c>
      <c r="O2632">
        <v>440</v>
      </c>
      <c r="P2632">
        <v>0.25</v>
      </c>
      <c r="Q2632">
        <v>1</v>
      </c>
      <c r="R2632">
        <v>0.57999999999999996</v>
      </c>
      <c r="S2632">
        <v>0.25</v>
      </c>
      <c r="T2632">
        <v>9</v>
      </c>
      <c r="U2632">
        <v>78</v>
      </c>
      <c r="V2632">
        <v>37</v>
      </c>
      <c r="W2632">
        <v>2.85</v>
      </c>
      <c r="X2632">
        <v>10</v>
      </c>
      <c r="Y2632">
        <v>0.5</v>
      </c>
      <c r="Z2632">
        <v>0.7</v>
      </c>
      <c r="AA2632">
        <v>60</v>
      </c>
      <c r="AB2632">
        <v>1.29</v>
      </c>
      <c r="AC2632">
        <v>285</v>
      </c>
      <c r="AD2632">
        <v>0.5</v>
      </c>
      <c r="AE2632">
        <v>0.02</v>
      </c>
      <c r="AF2632">
        <v>34</v>
      </c>
      <c r="AG2632">
        <v>1060</v>
      </c>
      <c r="AH2632">
        <v>16</v>
      </c>
      <c r="AI2632">
        <v>1</v>
      </c>
      <c r="AJ2632">
        <v>7</v>
      </c>
      <c r="AK2632">
        <v>101</v>
      </c>
      <c r="AL2632">
        <v>0.09</v>
      </c>
      <c r="AM2632">
        <v>5</v>
      </c>
      <c r="AN2632">
        <v>5</v>
      </c>
      <c r="AO2632">
        <v>51</v>
      </c>
      <c r="AP2632">
        <v>10</v>
      </c>
      <c r="AQ2632">
        <v>54</v>
      </c>
    </row>
    <row r="2633" spans="1:43" hidden="1" x14ac:dyDescent="0.25">
      <c r="A2633" t="s">
        <v>9364</v>
      </c>
      <c r="B2633" t="s">
        <v>9365</v>
      </c>
      <c r="C2633" s="1" t="str">
        <f t="shared" si="205"/>
        <v>21:0118</v>
      </c>
      <c r="D2633" s="1" t="str">
        <f t="shared" si="206"/>
        <v>21:0027</v>
      </c>
      <c r="E2633" t="s">
        <v>9366</v>
      </c>
      <c r="F2633" t="s">
        <v>9367</v>
      </c>
      <c r="H2633">
        <v>63.571578899999999</v>
      </c>
      <c r="I2633">
        <v>-96.481537200000005</v>
      </c>
      <c r="J2633" s="1" t="str">
        <f t="shared" si="207"/>
        <v>Till</v>
      </c>
      <c r="K2633" s="1" t="str">
        <f t="shared" si="208"/>
        <v>&lt;63 micron</v>
      </c>
      <c r="L2633">
        <v>0.1</v>
      </c>
      <c r="M2633">
        <v>0.9</v>
      </c>
      <c r="N2633">
        <v>1</v>
      </c>
      <c r="O2633">
        <v>130</v>
      </c>
      <c r="P2633">
        <v>0.25</v>
      </c>
      <c r="Q2633">
        <v>1</v>
      </c>
      <c r="R2633">
        <v>0.55000000000000004</v>
      </c>
      <c r="S2633">
        <v>0.25</v>
      </c>
      <c r="T2633">
        <v>4</v>
      </c>
      <c r="U2633">
        <v>40</v>
      </c>
      <c r="V2633">
        <v>14</v>
      </c>
      <c r="W2633">
        <v>1.81</v>
      </c>
      <c r="X2633">
        <v>5</v>
      </c>
      <c r="Y2633">
        <v>0.5</v>
      </c>
      <c r="Z2633">
        <v>0.24</v>
      </c>
      <c r="AA2633">
        <v>40</v>
      </c>
      <c r="AB2633">
        <v>0.55000000000000004</v>
      </c>
      <c r="AC2633">
        <v>160</v>
      </c>
      <c r="AD2633">
        <v>1</v>
      </c>
      <c r="AE2633">
        <v>0.01</v>
      </c>
      <c r="AF2633">
        <v>17</v>
      </c>
      <c r="AG2633">
        <v>1170</v>
      </c>
      <c r="AH2633">
        <v>6</v>
      </c>
      <c r="AI2633">
        <v>2</v>
      </c>
      <c r="AJ2633">
        <v>3</v>
      </c>
      <c r="AK2633">
        <v>93</v>
      </c>
      <c r="AL2633">
        <v>0.08</v>
      </c>
      <c r="AM2633">
        <v>5</v>
      </c>
      <c r="AN2633">
        <v>5</v>
      </c>
      <c r="AO2633">
        <v>34</v>
      </c>
      <c r="AP2633">
        <v>5</v>
      </c>
      <c r="AQ2633">
        <v>26</v>
      </c>
    </row>
    <row r="2634" spans="1:43" hidden="1" x14ac:dyDescent="0.25">
      <c r="A2634" t="s">
        <v>9368</v>
      </c>
      <c r="B2634" t="s">
        <v>9369</v>
      </c>
      <c r="C2634" s="1" t="str">
        <f t="shared" si="205"/>
        <v>21:0118</v>
      </c>
      <c r="D2634" s="1" t="str">
        <f t="shared" si="206"/>
        <v>21:0027</v>
      </c>
      <c r="E2634" t="s">
        <v>9370</v>
      </c>
      <c r="F2634" t="s">
        <v>9371</v>
      </c>
      <c r="H2634">
        <v>63.556953</v>
      </c>
      <c r="I2634">
        <v>-96.486272600000007</v>
      </c>
      <c r="J2634" s="1" t="str">
        <f t="shared" si="207"/>
        <v>Till</v>
      </c>
      <c r="K2634" s="1" t="str">
        <f t="shared" si="208"/>
        <v>&lt;63 micron</v>
      </c>
      <c r="L2634">
        <v>0.1</v>
      </c>
      <c r="M2634">
        <v>0.51</v>
      </c>
      <c r="N2634">
        <v>1</v>
      </c>
      <c r="O2634">
        <v>70</v>
      </c>
      <c r="P2634">
        <v>0.25</v>
      </c>
      <c r="Q2634">
        <v>1</v>
      </c>
      <c r="R2634">
        <v>0.56999999999999995</v>
      </c>
      <c r="S2634">
        <v>0.25</v>
      </c>
      <c r="T2634">
        <v>3</v>
      </c>
      <c r="U2634">
        <v>31</v>
      </c>
      <c r="V2634">
        <v>8</v>
      </c>
      <c r="W2634">
        <v>1.68</v>
      </c>
      <c r="X2634">
        <v>5</v>
      </c>
      <c r="Y2634">
        <v>0.5</v>
      </c>
      <c r="Z2634">
        <v>0.09</v>
      </c>
      <c r="AA2634">
        <v>30</v>
      </c>
      <c r="AB2634">
        <v>0.37</v>
      </c>
      <c r="AC2634">
        <v>140</v>
      </c>
      <c r="AD2634">
        <v>1</v>
      </c>
      <c r="AE2634">
        <v>0.01</v>
      </c>
      <c r="AF2634">
        <v>11</v>
      </c>
      <c r="AG2634">
        <v>1210</v>
      </c>
      <c r="AH2634">
        <v>8</v>
      </c>
      <c r="AI2634">
        <v>2</v>
      </c>
      <c r="AJ2634">
        <v>2</v>
      </c>
      <c r="AK2634">
        <v>72</v>
      </c>
      <c r="AL2634">
        <v>7.0000000000000007E-2</v>
      </c>
      <c r="AM2634">
        <v>5</v>
      </c>
      <c r="AN2634">
        <v>5</v>
      </c>
      <c r="AO2634">
        <v>33</v>
      </c>
      <c r="AP2634">
        <v>5</v>
      </c>
      <c r="AQ2634">
        <v>16</v>
      </c>
    </row>
    <row r="2635" spans="1:43" hidden="1" x14ac:dyDescent="0.25">
      <c r="A2635" t="s">
        <v>9372</v>
      </c>
      <c r="B2635" t="s">
        <v>9373</v>
      </c>
      <c r="C2635" s="1" t="str">
        <f t="shared" si="205"/>
        <v>21:0118</v>
      </c>
      <c r="D2635" s="1" t="str">
        <f t="shared" si="206"/>
        <v>21:0027</v>
      </c>
      <c r="E2635" t="s">
        <v>9374</v>
      </c>
      <c r="F2635" t="s">
        <v>9375</v>
      </c>
      <c r="H2635">
        <v>63.904907399999999</v>
      </c>
      <c r="I2635">
        <v>-95.518356999999995</v>
      </c>
      <c r="J2635" s="1" t="str">
        <f t="shared" si="207"/>
        <v>Till</v>
      </c>
      <c r="K2635" s="1" t="str">
        <f t="shared" si="208"/>
        <v>&lt;63 micron</v>
      </c>
      <c r="L2635">
        <v>0.1</v>
      </c>
      <c r="M2635">
        <v>0.5</v>
      </c>
      <c r="N2635">
        <v>2</v>
      </c>
      <c r="O2635">
        <v>130</v>
      </c>
      <c r="P2635">
        <v>0.25</v>
      </c>
      <c r="Q2635">
        <v>2</v>
      </c>
      <c r="R2635">
        <v>0.32</v>
      </c>
      <c r="S2635">
        <v>0.25</v>
      </c>
      <c r="T2635">
        <v>1</v>
      </c>
      <c r="U2635">
        <v>13</v>
      </c>
      <c r="V2635">
        <v>5</v>
      </c>
      <c r="W2635">
        <v>1.1200000000000001</v>
      </c>
      <c r="X2635">
        <v>5</v>
      </c>
      <c r="Y2635">
        <v>2</v>
      </c>
      <c r="Z2635">
        <v>7.0000000000000007E-2</v>
      </c>
      <c r="AA2635">
        <v>40</v>
      </c>
      <c r="AB2635">
        <v>0.23</v>
      </c>
      <c r="AC2635">
        <v>115</v>
      </c>
      <c r="AD2635">
        <v>0.5</v>
      </c>
      <c r="AE2635">
        <v>0.01</v>
      </c>
      <c r="AF2635">
        <v>4</v>
      </c>
      <c r="AG2635">
        <v>760</v>
      </c>
      <c r="AH2635">
        <v>8</v>
      </c>
      <c r="AI2635">
        <v>2</v>
      </c>
      <c r="AJ2635">
        <v>1</v>
      </c>
      <c r="AK2635">
        <v>106</v>
      </c>
      <c r="AL2635">
        <v>0.04</v>
      </c>
      <c r="AM2635">
        <v>5</v>
      </c>
      <c r="AN2635">
        <v>5</v>
      </c>
      <c r="AO2635">
        <v>15</v>
      </c>
      <c r="AP2635">
        <v>5</v>
      </c>
      <c r="AQ2635">
        <v>14</v>
      </c>
    </row>
    <row r="2636" spans="1:43" hidden="1" x14ac:dyDescent="0.25">
      <c r="A2636" t="s">
        <v>9376</v>
      </c>
      <c r="B2636" t="s">
        <v>9377</v>
      </c>
      <c r="C2636" s="1" t="str">
        <f t="shared" ref="C2636:C2699" si="209">HYPERLINK("http://geochem.nrcan.gc.ca/cdogs/content/bdl/bdl210118_e.htm", "21:0118")</f>
        <v>21:0118</v>
      </c>
      <c r="D2636" s="1" t="str">
        <f t="shared" ref="D2636:D2699" si="210">HYPERLINK("http://geochem.nrcan.gc.ca/cdogs/content/svy/svy210027_e.htm", "21:0027")</f>
        <v>21:0027</v>
      </c>
      <c r="E2636" t="s">
        <v>9378</v>
      </c>
      <c r="F2636" t="s">
        <v>9379</v>
      </c>
      <c r="H2636">
        <v>63.9184299</v>
      </c>
      <c r="I2636">
        <v>-95.507535599999997</v>
      </c>
      <c r="J2636" s="1" t="str">
        <f t="shared" ref="J2636:J2699" si="211">HYPERLINK("http://geochem.nrcan.gc.ca/cdogs/content/kwd/kwd020044_e.htm", "Till")</f>
        <v>Till</v>
      </c>
      <c r="K2636" s="1" t="str">
        <f t="shared" ref="K2636:K2699" si="212">HYPERLINK("http://geochem.nrcan.gc.ca/cdogs/content/kwd/kwd080004_e.htm", "&lt;63 micron")</f>
        <v>&lt;63 micron</v>
      </c>
      <c r="L2636">
        <v>0.1</v>
      </c>
      <c r="M2636">
        <v>1.21</v>
      </c>
      <c r="N2636">
        <v>1</v>
      </c>
      <c r="O2636">
        <v>360</v>
      </c>
      <c r="P2636">
        <v>0.25</v>
      </c>
      <c r="Q2636">
        <v>1</v>
      </c>
      <c r="R2636">
        <v>0.34</v>
      </c>
      <c r="S2636">
        <v>0.25</v>
      </c>
      <c r="T2636">
        <v>4</v>
      </c>
      <c r="U2636">
        <v>21</v>
      </c>
      <c r="V2636">
        <v>11</v>
      </c>
      <c r="W2636">
        <v>1.64</v>
      </c>
      <c r="X2636">
        <v>5</v>
      </c>
      <c r="Y2636">
        <v>0.5</v>
      </c>
      <c r="Z2636">
        <v>0.28000000000000003</v>
      </c>
      <c r="AA2636">
        <v>40</v>
      </c>
      <c r="AB2636">
        <v>0.45</v>
      </c>
      <c r="AC2636">
        <v>180</v>
      </c>
      <c r="AD2636">
        <v>0.5</v>
      </c>
      <c r="AE2636">
        <v>0.01</v>
      </c>
      <c r="AF2636">
        <v>10</v>
      </c>
      <c r="AG2636">
        <v>710</v>
      </c>
      <c r="AH2636">
        <v>12</v>
      </c>
      <c r="AI2636">
        <v>2</v>
      </c>
      <c r="AJ2636">
        <v>2</v>
      </c>
      <c r="AK2636">
        <v>113</v>
      </c>
      <c r="AL2636">
        <v>0.03</v>
      </c>
      <c r="AM2636">
        <v>5</v>
      </c>
      <c r="AN2636">
        <v>5</v>
      </c>
      <c r="AO2636">
        <v>22</v>
      </c>
      <c r="AP2636">
        <v>5</v>
      </c>
      <c r="AQ2636">
        <v>26</v>
      </c>
    </row>
    <row r="2637" spans="1:43" hidden="1" x14ac:dyDescent="0.25">
      <c r="A2637" t="s">
        <v>9380</v>
      </c>
      <c r="B2637" t="s">
        <v>9381</v>
      </c>
      <c r="C2637" s="1" t="str">
        <f t="shared" si="209"/>
        <v>21:0118</v>
      </c>
      <c r="D2637" s="1" t="str">
        <f t="shared" si="210"/>
        <v>21:0027</v>
      </c>
      <c r="E2637" t="s">
        <v>9382</v>
      </c>
      <c r="F2637" t="s">
        <v>9383</v>
      </c>
      <c r="H2637">
        <v>63.617015199999997</v>
      </c>
      <c r="I2637">
        <v>-96.455456999999996</v>
      </c>
      <c r="J2637" s="1" t="str">
        <f t="shared" si="211"/>
        <v>Till</v>
      </c>
      <c r="K2637" s="1" t="str">
        <f t="shared" si="212"/>
        <v>&lt;63 micron</v>
      </c>
      <c r="L2637">
        <v>0.1</v>
      </c>
      <c r="M2637">
        <v>1.08</v>
      </c>
      <c r="N2637">
        <v>1</v>
      </c>
      <c r="O2637">
        <v>230</v>
      </c>
      <c r="P2637">
        <v>0.25</v>
      </c>
      <c r="Q2637">
        <v>1</v>
      </c>
      <c r="R2637">
        <v>0.65</v>
      </c>
      <c r="S2637">
        <v>0.25</v>
      </c>
      <c r="T2637">
        <v>5</v>
      </c>
      <c r="U2637">
        <v>45</v>
      </c>
      <c r="V2637">
        <v>18</v>
      </c>
      <c r="W2637">
        <v>2.23</v>
      </c>
      <c r="X2637">
        <v>10</v>
      </c>
      <c r="Y2637">
        <v>1</v>
      </c>
      <c r="Z2637">
        <v>0.27</v>
      </c>
      <c r="AA2637">
        <v>60</v>
      </c>
      <c r="AB2637">
        <v>0.65</v>
      </c>
      <c r="AC2637">
        <v>235</v>
      </c>
      <c r="AD2637">
        <v>0.5</v>
      </c>
      <c r="AE2637">
        <v>0.01</v>
      </c>
      <c r="AF2637">
        <v>18</v>
      </c>
      <c r="AG2637">
        <v>1460</v>
      </c>
      <c r="AH2637">
        <v>10</v>
      </c>
      <c r="AI2637">
        <v>1</v>
      </c>
      <c r="AJ2637">
        <v>4</v>
      </c>
      <c r="AK2637">
        <v>97</v>
      </c>
      <c r="AL2637">
        <v>0.08</v>
      </c>
      <c r="AM2637">
        <v>5</v>
      </c>
      <c r="AN2637">
        <v>5</v>
      </c>
      <c r="AO2637">
        <v>41</v>
      </c>
      <c r="AP2637">
        <v>10</v>
      </c>
      <c r="AQ2637">
        <v>30</v>
      </c>
    </row>
    <row r="2638" spans="1:43" hidden="1" x14ac:dyDescent="0.25">
      <c r="A2638" t="s">
        <v>9384</v>
      </c>
      <c r="B2638" t="s">
        <v>9385</v>
      </c>
      <c r="C2638" s="1" t="str">
        <f t="shared" si="209"/>
        <v>21:0118</v>
      </c>
      <c r="D2638" s="1" t="str">
        <f t="shared" si="210"/>
        <v>21:0027</v>
      </c>
      <c r="E2638" t="s">
        <v>9386</v>
      </c>
      <c r="F2638" t="s">
        <v>9387</v>
      </c>
      <c r="H2638">
        <v>63.627176800000001</v>
      </c>
      <c r="I2638">
        <v>-96.455254199999999</v>
      </c>
      <c r="J2638" s="1" t="str">
        <f t="shared" si="211"/>
        <v>Till</v>
      </c>
      <c r="K2638" s="1" t="str">
        <f t="shared" si="212"/>
        <v>&lt;63 micron</v>
      </c>
      <c r="L2638">
        <v>0.1</v>
      </c>
      <c r="M2638">
        <v>1.83</v>
      </c>
      <c r="N2638">
        <v>4</v>
      </c>
      <c r="O2638">
        <v>360</v>
      </c>
      <c r="P2638">
        <v>0.25</v>
      </c>
      <c r="Q2638">
        <v>1</v>
      </c>
      <c r="R2638">
        <v>0.82</v>
      </c>
      <c r="S2638">
        <v>0.25</v>
      </c>
      <c r="T2638">
        <v>8</v>
      </c>
      <c r="U2638">
        <v>61</v>
      </c>
      <c r="V2638">
        <v>26</v>
      </c>
      <c r="W2638">
        <v>2.5099999999999998</v>
      </c>
      <c r="X2638">
        <v>10</v>
      </c>
      <c r="Y2638">
        <v>1</v>
      </c>
      <c r="Z2638">
        <v>0.45</v>
      </c>
      <c r="AA2638">
        <v>50</v>
      </c>
      <c r="AB2638">
        <v>1.1499999999999999</v>
      </c>
      <c r="AC2638">
        <v>295</v>
      </c>
      <c r="AD2638">
        <v>0.5</v>
      </c>
      <c r="AE2638">
        <v>0.02</v>
      </c>
      <c r="AF2638">
        <v>26</v>
      </c>
      <c r="AG2638">
        <v>1160</v>
      </c>
      <c r="AH2638">
        <v>16</v>
      </c>
      <c r="AI2638">
        <v>1</v>
      </c>
      <c r="AJ2638">
        <v>6</v>
      </c>
      <c r="AK2638">
        <v>110</v>
      </c>
      <c r="AL2638">
        <v>0.08</v>
      </c>
      <c r="AM2638">
        <v>5</v>
      </c>
      <c r="AN2638">
        <v>5</v>
      </c>
      <c r="AO2638">
        <v>44</v>
      </c>
      <c r="AP2638">
        <v>10</v>
      </c>
      <c r="AQ2638">
        <v>44</v>
      </c>
    </row>
    <row r="2639" spans="1:43" hidden="1" x14ac:dyDescent="0.25">
      <c r="A2639" t="s">
        <v>9388</v>
      </c>
      <c r="B2639" t="s">
        <v>9389</v>
      </c>
      <c r="C2639" s="1" t="str">
        <f t="shared" si="209"/>
        <v>21:0118</v>
      </c>
      <c r="D2639" s="1" t="str">
        <f t="shared" si="210"/>
        <v>21:0027</v>
      </c>
      <c r="E2639" t="s">
        <v>9390</v>
      </c>
      <c r="F2639" t="s">
        <v>9391</v>
      </c>
      <c r="H2639">
        <v>63.641784700000002</v>
      </c>
      <c r="I2639">
        <v>-96.455117599999994</v>
      </c>
      <c r="J2639" s="1" t="str">
        <f t="shared" si="211"/>
        <v>Till</v>
      </c>
      <c r="K2639" s="1" t="str">
        <f t="shared" si="212"/>
        <v>&lt;63 micron</v>
      </c>
      <c r="L2639">
        <v>0.1</v>
      </c>
      <c r="M2639">
        <v>1.71</v>
      </c>
      <c r="N2639">
        <v>4</v>
      </c>
      <c r="O2639">
        <v>360</v>
      </c>
      <c r="P2639">
        <v>0.25</v>
      </c>
      <c r="Q2639">
        <v>1</v>
      </c>
      <c r="R2639">
        <v>0.81</v>
      </c>
      <c r="S2639">
        <v>0.25</v>
      </c>
      <c r="T2639">
        <v>9</v>
      </c>
      <c r="U2639">
        <v>63</v>
      </c>
      <c r="V2639">
        <v>27</v>
      </c>
      <c r="W2639">
        <v>2.4300000000000002</v>
      </c>
      <c r="X2639">
        <v>10</v>
      </c>
      <c r="Y2639">
        <v>0.5</v>
      </c>
      <c r="Z2639">
        <v>0.42</v>
      </c>
      <c r="AA2639">
        <v>50</v>
      </c>
      <c r="AB2639">
        <v>1.1299999999999999</v>
      </c>
      <c r="AC2639">
        <v>290</v>
      </c>
      <c r="AD2639">
        <v>0.5</v>
      </c>
      <c r="AE2639">
        <v>0.02</v>
      </c>
      <c r="AF2639">
        <v>28</v>
      </c>
      <c r="AG2639">
        <v>1070</v>
      </c>
      <c r="AH2639">
        <v>14</v>
      </c>
      <c r="AI2639">
        <v>1</v>
      </c>
      <c r="AJ2639">
        <v>6</v>
      </c>
      <c r="AK2639">
        <v>101</v>
      </c>
      <c r="AL2639">
        <v>0.08</v>
      </c>
      <c r="AM2639">
        <v>5</v>
      </c>
      <c r="AN2639">
        <v>5</v>
      </c>
      <c r="AO2639">
        <v>43</v>
      </c>
      <c r="AP2639">
        <v>10</v>
      </c>
      <c r="AQ2639">
        <v>42</v>
      </c>
    </row>
    <row r="2640" spans="1:43" hidden="1" x14ac:dyDescent="0.25">
      <c r="A2640" t="s">
        <v>9392</v>
      </c>
      <c r="B2640" t="s">
        <v>9393</v>
      </c>
      <c r="C2640" s="1" t="str">
        <f t="shared" si="209"/>
        <v>21:0118</v>
      </c>
      <c r="D2640" s="1" t="str">
        <f t="shared" si="210"/>
        <v>21:0027</v>
      </c>
      <c r="E2640" t="s">
        <v>9394</v>
      </c>
      <c r="F2640" t="s">
        <v>9395</v>
      </c>
      <c r="H2640">
        <v>63.655432400000002</v>
      </c>
      <c r="I2640">
        <v>-96.4555316</v>
      </c>
      <c r="J2640" s="1" t="str">
        <f t="shared" si="211"/>
        <v>Till</v>
      </c>
      <c r="K2640" s="1" t="str">
        <f t="shared" si="212"/>
        <v>&lt;63 micron</v>
      </c>
      <c r="L2640">
        <v>0.1</v>
      </c>
      <c r="M2640">
        <v>1.57</v>
      </c>
      <c r="N2640">
        <v>2</v>
      </c>
      <c r="O2640">
        <v>410</v>
      </c>
      <c r="P2640">
        <v>0.25</v>
      </c>
      <c r="Q2640">
        <v>1</v>
      </c>
      <c r="R2640">
        <v>0.46</v>
      </c>
      <c r="S2640">
        <v>0.25</v>
      </c>
      <c r="T2640">
        <v>6</v>
      </c>
      <c r="U2640">
        <v>48</v>
      </c>
      <c r="V2640">
        <v>18</v>
      </c>
      <c r="W2640">
        <v>2.2400000000000002</v>
      </c>
      <c r="X2640">
        <v>10</v>
      </c>
      <c r="Y2640">
        <v>0.5</v>
      </c>
      <c r="Z2640">
        <v>0.4</v>
      </c>
      <c r="AA2640">
        <v>40</v>
      </c>
      <c r="AB2640">
        <v>0.79</v>
      </c>
      <c r="AC2640">
        <v>220</v>
      </c>
      <c r="AD2640">
        <v>0.5</v>
      </c>
      <c r="AE2640">
        <v>0.01</v>
      </c>
      <c r="AF2640">
        <v>19</v>
      </c>
      <c r="AG2640">
        <v>950</v>
      </c>
      <c r="AH2640">
        <v>14</v>
      </c>
      <c r="AI2640">
        <v>2</v>
      </c>
      <c r="AJ2640">
        <v>5</v>
      </c>
      <c r="AK2640">
        <v>102</v>
      </c>
      <c r="AL2640">
        <v>0.04</v>
      </c>
      <c r="AM2640">
        <v>5</v>
      </c>
      <c r="AN2640">
        <v>5</v>
      </c>
      <c r="AO2640">
        <v>38</v>
      </c>
      <c r="AP2640">
        <v>10</v>
      </c>
      <c r="AQ2640">
        <v>34</v>
      </c>
    </row>
    <row r="2641" spans="1:43" hidden="1" x14ac:dyDescent="0.25">
      <c r="A2641" t="s">
        <v>9396</v>
      </c>
      <c r="B2641" t="s">
        <v>9397</v>
      </c>
      <c r="C2641" s="1" t="str">
        <f t="shared" si="209"/>
        <v>21:0118</v>
      </c>
      <c r="D2641" s="1" t="str">
        <f t="shared" si="210"/>
        <v>21:0027</v>
      </c>
      <c r="E2641" t="s">
        <v>9398</v>
      </c>
      <c r="F2641" t="s">
        <v>9399</v>
      </c>
      <c r="H2641">
        <v>63.672564899999998</v>
      </c>
      <c r="I2641">
        <v>-96.450395999999998</v>
      </c>
      <c r="J2641" s="1" t="str">
        <f t="shared" si="211"/>
        <v>Till</v>
      </c>
      <c r="K2641" s="1" t="str">
        <f t="shared" si="212"/>
        <v>&lt;63 micron</v>
      </c>
      <c r="L2641">
        <v>0.1</v>
      </c>
      <c r="M2641">
        <v>0.92</v>
      </c>
      <c r="N2641">
        <v>6</v>
      </c>
      <c r="O2641">
        <v>510</v>
      </c>
      <c r="P2641">
        <v>0.25</v>
      </c>
      <c r="Q2641">
        <v>2</v>
      </c>
      <c r="R2641">
        <v>1.19</v>
      </c>
      <c r="S2641">
        <v>0.25</v>
      </c>
      <c r="T2641">
        <v>6</v>
      </c>
      <c r="U2641">
        <v>59</v>
      </c>
      <c r="V2641">
        <v>13</v>
      </c>
      <c r="W2641">
        <v>1.86</v>
      </c>
      <c r="X2641">
        <v>5</v>
      </c>
      <c r="Y2641">
        <v>0.5</v>
      </c>
      <c r="Z2641">
        <v>0.2</v>
      </c>
      <c r="AA2641">
        <v>40</v>
      </c>
      <c r="AB2641">
        <v>0.96</v>
      </c>
      <c r="AC2641">
        <v>260</v>
      </c>
      <c r="AD2641">
        <v>0.5</v>
      </c>
      <c r="AE2641">
        <v>0.01</v>
      </c>
      <c r="AF2641">
        <v>22</v>
      </c>
      <c r="AG2641">
        <v>1260</v>
      </c>
      <c r="AH2641">
        <v>14</v>
      </c>
      <c r="AI2641">
        <v>1</v>
      </c>
      <c r="AJ2641">
        <v>4</v>
      </c>
      <c r="AK2641">
        <v>140</v>
      </c>
      <c r="AL2641">
        <v>0.04</v>
      </c>
      <c r="AM2641">
        <v>5</v>
      </c>
      <c r="AN2641">
        <v>5</v>
      </c>
      <c r="AO2641">
        <v>33</v>
      </c>
      <c r="AP2641">
        <v>10</v>
      </c>
      <c r="AQ2641">
        <v>24</v>
      </c>
    </row>
    <row r="2642" spans="1:43" hidden="1" x14ac:dyDescent="0.25">
      <c r="A2642" t="s">
        <v>9400</v>
      </c>
      <c r="B2642" t="s">
        <v>9401</v>
      </c>
      <c r="C2642" s="1" t="str">
        <f t="shared" si="209"/>
        <v>21:0118</v>
      </c>
      <c r="D2642" s="1" t="str">
        <f t="shared" si="210"/>
        <v>21:0027</v>
      </c>
      <c r="E2642" t="s">
        <v>9402</v>
      </c>
      <c r="F2642" t="s">
        <v>9403</v>
      </c>
      <c r="H2642">
        <v>63.689752400000003</v>
      </c>
      <c r="I2642">
        <v>-96.451419999999999</v>
      </c>
      <c r="J2642" s="1" t="str">
        <f t="shared" si="211"/>
        <v>Till</v>
      </c>
      <c r="K2642" s="1" t="str">
        <f t="shared" si="212"/>
        <v>&lt;63 micron</v>
      </c>
      <c r="L2642">
        <v>0.1</v>
      </c>
      <c r="M2642">
        <v>1.34</v>
      </c>
      <c r="N2642">
        <v>2</v>
      </c>
      <c r="O2642">
        <v>320</v>
      </c>
      <c r="P2642">
        <v>0.25</v>
      </c>
      <c r="Q2642">
        <v>1</v>
      </c>
      <c r="R2642">
        <v>0.48</v>
      </c>
      <c r="S2642">
        <v>0.25</v>
      </c>
      <c r="T2642">
        <v>6</v>
      </c>
      <c r="U2642">
        <v>53</v>
      </c>
      <c r="V2642">
        <v>18</v>
      </c>
      <c r="W2642">
        <v>2.09</v>
      </c>
      <c r="X2642">
        <v>5</v>
      </c>
      <c r="Y2642">
        <v>0.5</v>
      </c>
      <c r="Z2642">
        <v>0.31</v>
      </c>
      <c r="AA2642">
        <v>30</v>
      </c>
      <c r="AB2642">
        <v>0.83</v>
      </c>
      <c r="AC2642">
        <v>240</v>
      </c>
      <c r="AD2642">
        <v>0.5</v>
      </c>
      <c r="AE2642">
        <v>0.01</v>
      </c>
      <c r="AF2642">
        <v>22</v>
      </c>
      <c r="AG2642">
        <v>1060</v>
      </c>
      <c r="AH2642">
        <v>12</v>
      </c>
      <c r="AI2642">
        <v>1</v>
      </c>
      <c r="AJ2642">
        <v>5</v>
      </c>
      <c r="AK2642">
        <v>82</v>
      </c>
      <c r="AL2642">
        <v>0.06</v>
      </c>
      <c r="AM2642">
        <v>5</v>
      </c>
      <c r="AN2642">
        <v>5</v>
      </c>
      <c r="AO2642">
        <v>36</v>
      </c>
      <c r="AP2642">
        <v>10</v>
      </c>
      <c r="AQ2642">
        <v>34</v>
      </c>
    </row>
    <row r="2643" spans="1:43" hidden="1" x14ac:dyDescent="0.25">
      <c r="A2643" t="s">
        <v>9404</v>
      </c>
      <c r="B2643" t="s">
        <v>9405</v>
      </c>
      <c r="C2643" s="1" t="str">
        <f t="shared" si="209"/>
        <v>21:0118</v>
      </c>
      <c r="D2643" s="1" t="str">
        <f t="shared" si="210"/>
        <v>21:0027</v>
      </c>
      <c r="E2643" t="s">
        <v>9406</v>
      </c>
      <c r="F2643" t="s">
        <v>9407</v>
      </c>
      <c r="H2643">
        <v>63.7021163</v>
      </c>
      <c r="I2643">
        <v>-96.448810100000003</v>
      </c>
      <c r="J2643" s="1" t="str">
        <f t="shared" si="211"/>
        <v>Till</v>
      </c>
      <c r="K2643" s="1" t="str">
        <f t="shared" si="212"/>
        <v>&lt;63 micron</v>
      </c>
      <c r="L2643">
        <v>0.1</v>
      </c>
      <c r="M2643">
        <v>1.48</v>
      </c>
      <c r="N2643">
        <v>1</v>
      </c>
      <c r="O2643">
        <v>520</v>
      </c>
      <c r="P2643">
        <v>0.25</v>
      </c>
      <c r="Q2643">
        <v>1</v>
      </c>
      <c r="R2643">
        <v>0.5</v>
      </c>
      <c r="S2643">
        <v>0.5</v>
      </c>
      <c r="T2643">
        <v>7</v>
      </c>
      <c r="U2643">
        <v>57</v>
      </c>
      <c r="V2643">
        <v>21</v>
      </c>
      <c r="W2643">
        <v>2.2400000000000002</v>
      </c>
      <c r="X2643">
        <v>10</v>
      </c>
      <c r="Y2643">
        <v>0.5</v>
      </c>
      <c r="Z2643">
        <v>0.33</v>
      </c>
      <c r="AA2643">
        <v>40</v>
      </c>
      <c r="AB2643">
        <v>0.99</v>
      </c>
      <c r="AC2643">
        <v>240</v>
      </c>
      <c r="AD2643">
        <v>0.5</v>
      </c>
      <c r="AE2643">
        <v>0.01</v>
      </c>
      <c r="AF2643">
        <v>25</v>
      </c>
      <c r="AG2643">
        <v>1070</v>
      </c>
      <c r="AH2643">
        <v>18</v>
      </c>
      <c r="AI2643">
        <v>2</v>
      </c>
      <c r="AJ2643">
        <v>6</v>
      </c>
      <c r="AK2643">
        <v>104</v>
      </c>
      <c r="AL2643">
        <v>0.04</v>
      </c>
      <c r="AM2643">
        <v>5</v>
      </c>
      <c r="AN2643">
        <v>5</v>
      </c>
      <c r="AO2643">
        <v>37</v>
      </c>
      <c r="AP2643">
        <v>10</v>
      </c>
      <c r="AQ2643">
        <v>34</v>
      </c>
    </row>
    <row r="2644" spans="1:43" hidden="1" x14ac:dyDescent="0.25">
      <c r="A2644" t="s">
        <v>9408</v>
      </c>
      <c r="B2644" t="s">
        <v>9409</v>
      </c>
      <c r="C2644" s="1" t="str">
        <f t="shared" si="209"/>
        <v>21:0118</v>
      </c>
      <c r="D2644" s="1" t="str">
        <f t="shared" si="210"/>
        <v>21:0027</v>
      </c>
      <c r="E2644" t="s">
        <v>9410</v>
      </c>
      <c r="F2644" t="s">
        <v>9411</v>
      </c>
      <c r="H2644">
        <v>63.7179383</v>
      </c>
      <c r="I2644">
        <v>-96.463020299999997</v>
      </c>
      <c r="J2644" s="1" t="str">
        <f t="shared" si="211"/>
        <v>Till</v>
      </c>
      <c r="K2644" s="1" t="str">
        <f t="shared" si="212"/>
        <v>&lt;63 micron</v>
      </c>
      <c r="L2644">
        <v>0.1</v>
      </c>
      <c r="M2644">
        <v>1.04</v>
      </c>
      <c r="N2644">
        <v>2</v>
      </c>
      <c r="O2644">
        <v>170</v>
      </c>
      <c r="P2644">
        <v>0.25</v>
      </c>
      <c r="Q2644">
        <v>1</v>
      </c>
      <c r="R2644">
        <v>0.4</v>
      </c>
      <c r="S2644">
        <v>0.25</v>
      </c>
      <c r="T2644">
        <v>5</v>
      </c>
      <c r="U2644">
        <v>40</v>
      </c>
      <c r="V2644">
        <v>12</v>
      </c>
      <c r="W2644">
        <v>2.0699999999999998</v>
      </c>
      <c r="X2644">
        <v>5</v>
      </c>
      <c r="Y2644">
        <v>0.5</v>
      </c>
      <c r="Z2644">
        <v>0.23</v>
      </c>
      <c r="AA2644">
        <v>40</v>
      </c>
      <c r="AB2644">
        <v>0.54</v>
      </c>
      <c r="AC2644">
        <v>150</v>
      </c>
      <c r="AD2644">
        <v>0.5</v>
      </c>
      <c r="AE2644">
        <v>0.01</v>
      </c>
      <c r="AF2644">
        <v>17</v>
      </c>
      <c r="AG2644">
        <v>1080</v>
      </c>
      <c r="AH2644">
        <v>14</v>
      </c>
      <c r="AI2644">
        <v>1</v>
      </c>
      <c r="AJ2644">
        <v>3</v>
      </c>
      <c r="AK2644">
        <v>82</v>
      </c>
      <c r="AL2644">
        <v>0.04</v>
      </c>
      <c r="AM2644">
        <v>5</v>
      </c>
      <c r="AN2644">
        <v>5</v>
      </c>
      <c r="AO2644">
        <v>34</v>
      </c>
      <c r="AP2644">
        <v>10</v>
      </c>
      <c r="AQ2644">
        <v>26</v>
      </c>
    </row>
    <row r="2645" spans="1:43" hidden="1" x14ac:dyDescent="0.25">
      <c r="A2645" t="s">
        <v>9412</v>
      </c>
      <c r="B2645" t="s">
        <v>9413</v>
      </c>
      <c r="C2645" s="1" t="str">
        <f t="shared" si="209"/>
        <v>21:0118</v>
      </c>
      <c r="D2645" s="1" t="str">
        <f t="shared" si="210"/>
        <v>21:0027</v>
      </c>
      <c r="E2645" t="s">
        <v>9414</v>
      </c>
      <c r="F2645" t="s">
        <v>9415</v>
      </c>
      <c r="H2645">
        <v>63.7284212</v>
      </c>
      <c r="I2645">
        <v>-96.454057399999996</v>
      </c>
      <c r="J2645" s="1" t="str">
        <f t="shared" si="211"/>
        <v>Till</v>
      </c>
      <c r="K2645" s="1" t="str">
        <f t="shared" si="212"/>
        <v>&lt;63 micron</v>
      </c>
      <c r="L2645">
        <v>0.1</v>
      </c>
      <c r="M2645">
        <v>1.46</v>
      </c>
      <c r="N2645">
        <v>1</v>
      </c>
      <c r="O2645">
        <v>530</v>
      </c>
      <c r="P2645">
        <v>0.25</v>
      </c>
      <c r="Q2645">
        <v>1</v>
      </c>
      <c r="R2645">
        <v>0.55000000000000004</v>
      </c>
      <c r="S2645">
        <v>0.25</v>
      </c>
      <c r="T2645">
        <v>7</v>
      </c>
      <c r="U2645">
        <v>57</v>
      </c>
      <c r="V2645">
        <v>31</v>
      </c>
      <c r="W2645">
        <v>2.16</v>
      </c>
      <c r="X2645">
        <v>5</v>
      </c>
      <c r="Y2645">
        <v>0.5</v>
      </c>
      <c r="Z2645">
        <v>0.32</v>
      </c>
      <c r="AA2645">
        <v>40</v>
      </c>
      <c r="AB2645">
        <v>1.01</v>
      </c>
      <c r="AC2645">
        <v>245</v>
      </c>
      <c r="AD2645">
        <v>0.5</v>
      </c>
      <c r="AE2645">
        <v>0.01</v>
      </c>
      <c r="AF2645">
        <v>25</v>
      </c>
      <c r="AG2645">
        <v>1040</v>
      </c>
      <c r="AH2645">
        <v>18</v>
      </c>
      <c r="AI2645">
        <v>2</v>
      </c>
      <c r="AJ2645">
        <v>6</v>
      </c>
      <c r="AK2645">
        <v>102</v>
      </c>
      <c r="AL2645">
        <v>0.04</v>
      </c>
      <c r="AM2645">
        <v>5</v>
      </c>
      <c r="AN2645">
        <v>5</v>
      </c>
      <c r="AO2645">
        <v>35</v>
      </c>
      <c r="AP2645">
        <v>10</v>
      </c>
      <c r="AQ2645">
        <v>34</v>
      </c>
    </row>
    <row r="2646" spans="1:43" hidden="1" x14ac:dyDescent="0.25">
      <c r="A2646" t="s">
        <v>9416</v>
      </c>
      <c r="B2646" t="s">
        <v>9417</v>
      </c>
      <c r="C2646" s="1" t="str">
        <f t="shared" si="209"/>
        <v>21:0118</v>
      </c>
      <c r="D2646" s="1" t="str">
        <f t="shared" si="210"/>
        <v>21:0027</v>
      </c>
      <c r="E2646" t="s">
        <v>9418</v>
      </c>
      <c r="F2646" t="s">
        <v>9419</v>
      </c>
      <c r="H2646">
        <v>63.742031900000001</v>
      </c>
      <c r="I2646">
        <v>-96.450866099999999</v>
      </c>
      <c r="J2646" s="1" t="str">
        <f t="shared" si="211"/>
        <v>Till</v>
      </c>
      <c r="K2646" s="1" t="str">
        <f t="shared" si="212"/>
        <v>&lt;63 micron</v>
      </c>
      <c r="L2646">
        <v>0.1</v>
      </c>
      <c r="M2646">
        <v>0.63</v>
      </c>
      <c r="N2646">
        <v>1</v>
      </c>
      <c r="O2646">
        <v>370</v>
      </c>
      <c r="P2646">
        <v>0.25</v>
      </c>
      <c r="Q2646">
        <v>1</v>
      </c>
      <c r="R2646">
        <v>0.78</v>
      </c>
      <c r="S2646">
        <v>0.25</v>
      </c>
      <c r="T2646">
        <v>3</v>
      </c>
      <c r="U2646">
        <v>33</v>
      </c>
      <c r="V2646">
        <v>9</v>
      </c>
      <c r="W2646">
        <v>1.55</v>
      </c>
      <c r="X2646">
        <v>5</v>
      </c>
      <c r="Y2646">
        <v>0.5</v>
      </c>
      <c r="Z2646">
        <v>0.16</v>
      </c>
      <c r="AA2646">
        <v>30</v>
      </c>
      <c r="AB2646">
        <v>0.55000000000000004</v>
      </c>
      <c r="AC2646">
        <v>180</v>
      </c>
      <c r="AD2646">
        <v>0.5</v>
      </c>
      <c r="AE2646">
        <v>0.01</v>
      </c>
      <c r="AF2646">
        <v>12</v>
      </c>
      <c r="AG2646">
        <v>1040</v>
      </c>
      <c r="AH2646">
        <v>12</v>
      </c>
      <c r="AI2646">
        <v>1</v>
      </c>
      <c r="AJ2646">
        <v>2</v>
      </c>
      <c r="AK2646">
        <v>111</v>
      </c>
      <c r="AL2646">
        <v>0.04</v>
      </c>
      <c r="AM2646">
        <v>5</v>
      </c>
      <c r="AN2646">
        <v>5</v>
      </c>
      <c r="AO2646">
        <v>25</v>
      </c>
      <c r="AP2646">
        <v>5</v>
      </c>
      <c r="AQ2646">
        <v>16</v>
      </c>
    </row>
    <row r="2647" spans="1:43" hidden="1" x14ac:dyDescent="0.25">
      <c r="A2647" t="s">
        <v>9420</v>
      </c>
      <c r="B2647" t="s">
        <v>9421</v>
      </c>
      <c r="C2647" s="1" t="str">
        <f t="shared" si="209"/>
        <v>21:0118</v>
      </c>
      <c r="D2647" s="1" t="str">
        <f t="shared" si="210"/>
        <v>21:0027</v>
      </c>
      <c r="E2647" t="s">
        <v>9422</v>
      </c>
      <c r="F2647" t="s">
        <v>9423</v>
      </c>
      <c r="H2647">
        <v>63.758115199999999</v>
      </c>
      <c r="I2647">
        <v>-96.449375099999997</v>
      </c>
      <c r="J2647" s="1" t="str">
        <f t="shared" si="211"/>
        <v>Till</v>
      </c>
      <c r="K2647" s="1" t="str">
        <f t="shared" si="212"/>
        <v>&lt;63 micron</v>
      </c>
      <c r="L2647">
        <v>0.1</v>
      </c>
      <c r="M2647">
        <v>0.97</v>
      </c>
      <c r="N2647">
        <v>1</v>
      </c>
      <c r="O2647">
        <v>360</v>
      </c>
      <c r="P2647">
        <v>0.25</v>
      </c>
      <c r="Q2647">
        <v>1</v>
      </c>
      <c r="R2647">
        <v>0.46</v>
      </c>
      <c r="S2647">
        <v>0.25</v>
      </c>
      <c r="T2647">
        <v>7</v>
      </c>
      <c r="U2647">
        <v>54</v>
      </c>
      <c r="V2647">
        <v>18</v>
      </c>
      <c r="W2647">
        <v>1.87</v>
      </c>
      <c r="X2647">
        <v>5</v>
      </c>
      <c r="Y2647">
        <v>0.5</v>
      </c>
      <c r="Z2647">
        <v>0.19</v>
      </c>
      <c r="AA2647">
        <v>40</v>
      </c>
      <c r="AB2647">
        <v>0.72</v>
      </c>
      <c r="AC2647">
        <v>295</v>
      </c>
      <c r="AD2647">
        <v>0.5</v>
      </c>
      <c r="AE2647">
        <v>0.01</v>
      </c>
      <c r="AF2647">
        <v>23</v>
      </c>
      <c r="AG2647">
        <v>1080</v>
      </c>
      <c r="AH2647">
        <v>14</v>
      </c>
      <c r="AI2647">
        <v>2</v>
      </c>
      <c r="AJ2647">
        <v>4</v>
      </c>
      <c r="AK2647">
        <v>111</v>
      </c>
      <c r="AL2647">
        <v>0.05</v>
      </c>
      <c r="AM2647">
        <v>5</v>
      </c>
      <c r="AN2647">
        <v>5</v>
      </c>
      <c r="AO2647">
        <v>32</v>
      </c>
      <c r="AP2647">
        <v>5</v>
      </c>
      <c r="AQ2647">
        <v>24</v>
      </c>
    </row>
    <row r="2648" spans="1:43" hidden="1" x14ac:dyDescent="0.25">
      <c r="A2648" t="s">
        <v>9424</v>
      </c>
      <c r="B2648" t="s">
        <v>9425</v>
      </c>
      <c r="C2648" s="1" t="str">
        <f t="shared" si="209"/>
        <v>21:0118</v>
      </c>
      <c r="D2648" s="1" t="str">
        <f t="shared" si="210"/>
        <v>21:0027</v>
      </c>
      <c r="E2648" t="s">
        <v>9426</v>
      </c>
      <c r="F2648" t="s">
        <v>9427</v>
      </c>
      <c r="H2648">
        <v>63.772300299999998</v>
      </c>
      <c r="I2648">
        <v>-96.447181200000003</v>
      </c>
      <c r="J2648" s="1" t="str">
        <f t="shared" si="211"/>
        <v>Till</v>
      </c>
      <c r="K2648" s="1" t="str">
        <f t="shared" si="212"/>
        <v>&lt;63 micron</v>
      </c>
      <c r="L2648">
        <v>0.1</v>
      </c>
      <c r="M2648">
        <v>0.45</v>
      </c>
      <c r="N2648">
        <v>6</v>
      </c>
      <c r="O2648">
        <v>990</v>
      </c>
      <c r="P2648">
        <v>0.25</v>
      </c>
      <c r="Q2648">
        <v>1</v>
      </c>
      <c r="R2648">
        <v>0.36</v>
      </c>
      <c r="S2648">
        <v>0.25</v>
      </c>
      <c r="T2648">
        <v>1</v>
      </c>
      <c r="U2648">
        <v>21</v>
      </c>
      <c r="V2648">
        <v>4</v>
      </c>
      <c r="W2648">
        <v>1.34</v>
      </c>
      <c r="X2648">
        <v>5</v>
      </c>
      <c r="Y2648">
        <v>0.5</v>
      </c>
      <c r="Z2648">
        <v>0.11</v>
      </c>
      <c r="AA2648">
        <v>30</v>
      </c>
      <c r="AB2648">
        <v>0.18</v>
      </c>
      <c r="AC2648">
        <v>110</v>
      </c>
      <c r="AD2648">
        <v>0.5</v>
      </c>
      <c r="AE2648">
        <v>0.01</v>
      </c>
      <c r="AF2648">
        <v>5</v>
      </c>
      <c r="AG2648">
        <v>1160</v>
      </c>
      <c r="AH2648">
        <v>12</v>
      </c>
      <c r="AI2648">
        <v>2</v>
      </c>
      <c r="AJ2648">
        <v>1</v>
      </c>
      <c r="AK2648">
        <v>200</v>
      </c>
      <c r="AL2648">
        <v>0.03</v>
      </c>
      <c r="AM2648">
        <v>5</v>
      </c>
      <c r="AN2648">
        <v>5</v>
      </c>
      <c r="AO2648">
        <v>18</v>
      </c>
      <c r="AP2648">
        <v>5</v>
      </c>
      <c r="AQ2648">
        <v>8</v>
      </c>
    </row>
    <row r="2649" spans="1:43" hidden="1" x14ac:dyDescent="0.25">
      <c r="A2649" t="s">
        <v>9428</v>
      </c>
      <c r="B2649" t="s">
        <v>9429</v>
      </c>
      <c r="C2649" s="1" t="str">
        <f t="shared" si="209"/>
        <v>21:0118</v>
      </c>
      <c r="D2649" s="1" t="str">
        <f t="shared" si="210"/>
        <v>21:0027</v>
      </c>
      <c r="E2649" t="s">
        <v>9430</v>
      </c>
      <c r="F2649" t="s">
        <v>9431</v>
      </c>
      <c r="H2649">
        <v>63.788865199999996</v>
      </c>
      <c r="I2649">
        <v>-96.454150200000001</v>
      </c>
      <c r="J2649" s="1" t="str">
        <f t="shared" si="211"/>
        <v>Till</v>
      </c>
      <c r="K2649" s="1" t="str">
        <f t="shared" si="212"/>
        <v>&lt;63 micron</v>
      </c>
      <c r="L2649">
        <v>0.1</v>
      </c>
      <c r="M2649">
        <v>0.87</v>
      </c>
      <c r="N2649">
        <v>6</v>
      </c>
      <c r="O2649">
        <v>380</v>
      </c>
      <c r="P2649">
        <v>0.25</v>
      </c>
      <c r="Q2649">
        <v>1</v>
      </c>
      <c r="R2649">
        <v>0.3</v>
      </c>
      <c r="S2649">
        <v>0.25</v>
      </c>
      <c r="T2649">
        <v>3</v>
      </c>
      <c r="U2649">
        <v>24</v>
      </c>
      <c r="V2649">
        <v>9</v>
      </c>
      <c r="W2649">
        <v>1.6</v>
      </c>
      <c r="X2649">
        <v>5</v>
      </c>
      <c r="Y2649">
        <v>0.5</v>
      </c>
      <c r="Z2649">
        <v>0.23</v>
      </c>
      <c r="AA2649">
        <v>30</v>
      </c>
      <c r="AB2649">
        <v>0.3</v>
      </c>
      <c r="AC2649">
        <v>165</v>
      </c>
      <c r="AD2649">
        <v>0.5</v>
      </c>
      <c r="AE2649">
        <v>0.01</v>
      </c>
      <c r="AF2649">
        <v>9</v>
      </c>
      <c r="AG2649">
        <v>910</v>
      </c>
      <c r="AH2649">
        <v>10</v>
      </c>
      <c r="AI2649">
        <v>2</v>
      </c>
      <c r="AJ2649">
        <v>3</v>
      </c>
      <c r="AK2649">
        <v>124</v>
      </c>
      <c r="AL2649">
        <v>0.02</v>
      </c>
      <c r="AM2649">
        <v>5</v>
      </c>
      <c r="AN2649">
        <v>5</v>
      </c>
      <c r="AO2649">
        <v>23</v>
      </c>
      <c r="AP2649">
        <v>5</v>
      </c>
      <c r="AQ2649">
        <v>16</v>
      </c>
    </row>
    <row r="2650" spans="1:43" hidden="1" x14ac:dyDescent="0.25">
      <c r="A2650" t="s">
        <v>9432</v>
      </c>
      <c r="B2650" t="s">
        <v>9433</v>
      </c>
      <c r="C2650" s="1" t="str">
        <f t="shared" si="209"/>
        <v>21:0118</v>
      </c>
      <c r="D2650" s="1" t="str">
        <f t="shared" si="210"/>
        <v>21:0027</v>
      </c>
      <c r="E2650" t="s">
        <v>9434</v>
      </c>
      <c r="F2650" t="s">
        <v>9435</v>
      </c>
      <c r="H2650">
        <v>63.802018599999997</v>
      </c>
      <c r="I2650">
        <v>-96.450992799999995</v>
      </c>
      <c r="J2650" s="1" t="str">
        <f t="shared" si="211"/>
        <v>Till</v>
      </c>
      <c r="K2650" s="1" t="str">
        <f t="shared" si="212"/>
        <v>&lt;63 micron</v>
      </c>
      <c r="L2650">
        <v>0.1</v>
      </c>
      <c r="M2650">
        <v>0.51</v>
      </c>
      <c r="N2650">
        <v>4</v>
      </c>
      <c r="O2650">
        <v>340</v>
      </c>
      <c r="P2650">
        <v>0.25</v>
      </c>
      <c r="Q2650">
        <v>1</v>
      </c>
      <c r="R2650">
        <v>0.45</v>
      </c>
      <c r="S2650">
        <v>0.25</v>
      </c>
      <c r="T2650">
        <v>2</v>
      </c>
      <c r="U2650">
        <v>20</v>
      </c>
      <c r="V2650">
        <v>6</v>
      </c>
      <c r="W2650">
        <v>1.34</v>
      </c>
      <c r="X2650">
        <v>5</v>
      </c>
      <c r="Y2650">
        <v>0.5</v>
      </c>
      <c r="Z2650">
        <v>0.13</v>
      </c>
      <c r="AA2650">
        <v>30</v>
      </c>
      <c r="AB2650">
        <v>0.26</v>
      </c>
      <c r="AC2650">
        <v>140</v>
      </c>
      <c r="AD2650">
        <v>0.5</v>
      </c>
      <c r="AE2650">
        <v>0.01</v>
      </c>
      <c r="AF2650">
        <v>6</v>
      </c>
      <c r="AG2650">
        <v>960</v>
      </c>
      <c r="AH2650">
        <v>12</v>
      </c>
      <c r="AI2650">
        <v>1</v>
      </c>
      <c r="AJ2650">
        <v>1</v>
      </c>
      <c r="AK2650">
        <v>159</v>
      </c>
      <c r="AL2650">
        <v>0.03</v>
      </c>
      <c r="AM2650">
        <v>5</v>
      </c>
      <c r="AN2650">
        <v>5</v>
      </c>
      <c r="AO2650">
        <v>19</v>
      </c>
      <c r="AP2650">
        <v>5</v>
      </c>
      <c r="AQ2650">
        <v>10</v>
      </c>
    </row>
    <row r="2651" spans="1:43" hidden="1" x14ac:dyDescent="0.25">
      <c r="A2651" t="s">
        <v>9436</v>
      </c>
      <c r="B2651" t="s">
        <v>9437</v>
      </c>
      <c r="C2651" s="1" t="str">
        <f t="shared" si="209"/>
        <v>21:0118</v>
      </c>
      <c r="D2651" s="1" t="str">
        <f t="shared" si="210"/>
        <v>21:0027</v>
      </c>
      <c r="E2651" t="s">
        <v>9438</v>
      </c>
      <c r="F2651" t="s">
        <v>9439</v>
      </c>
      <c r="H2651">
        <v>63.816366299999999</v>
      </c>
      <c r="I2651">
        <v>-96.453435299999995</v>
      </c>
      <c r="J2651" s="1" t="str">
        <f t="shared" si="211"/>
        <v>Till</v>
      </c>
      <c r="K2651" s="1" t="str">
        <f t="shared" si="212"/>
        <v>&lt;63 micron</v>
      </c>
      <c r="L2651">
        <v>0.1</v>
      </c>
      <c r="M2651">
        <v>0.94</v>
      </c>
      <c r="N2651">
        <v>2</v>
      </c>
      <c r="O2651">
        <v>410</v>
      </c>
      <c r="P2651">
        <v>0.25</v>
      </c>
      <c r="Q2651">
        <v>1</v>
      </c>
      <c r="R2651">
        <v>0.42</v>
      </c>
      <c r="S2651">
        <v>0.25</v>
      </c>
      <c r="T2651">
        <v>3</v>
      </c>
      <c r="U2651">
        <v>23</v>
      </c>
      <c r="V2651">
        <v>7</v>
      </c>
      <c r="W2651">
        <v>1.5</v>
      </c>
      <c r="X2651">
        <v>5</v>
      </c>
      <c r="Y2651">
        <v>1</v>
      </c>
      <c r="Z2651">
        <v>0.24</v>
      </c>
      <c r="AA2651">
        <v>30</v>
      </c>
      <c r="AB2651">
        <v>0.37</v>
      </c>
      <c r="AC2651">
        <v>160</v>
      </c>
      <c r="AD2651">
        <v>0.5</v>
      </c>
      <c r="AE2651">
        <v>0.01</v>
      </c>
      <c r="AF2651">
        <v>9</v>
      </c>
      <c r="AG2651">
        <v>810</v>
      </c>
      <c r="AH2651">
        <v>8</v>
      </c>
      <c r="AI2651">
        <v>1</v>
      </c>
      <c r="AJ2651">
        <v>2</v>
      </c>
      <c r="AK2651">
        <v>169</v>
      </c>
      <c r="AL2651">
        <v>0.01</v>
      </c>
      <c r="AM2651">
        <v>5</v>
      </c>
      <c r="AN2651">
        <v>5</v>
      </c>
      <c r="AO2651">
        <v>21</v>
      </c>
      <c r="AP2651">
        <v>5</v>
      </c>
      <c r="AQ2651">
        <v>14</v>
      </c>
    </row>
    <row r="2652" spans="1:43" hidden="1" x14ac:dyDescent="0.25">
      <c r="A2652" t="s">
        <v>9440</v>
      </c>
      <c r="B2652" t="s">
        <v>9441</v>
      </c>
      <c r="C2652" s="1" t="str">
        <f t="shared" si="209"/>
        <v>21:0118</v>
      </c>
      <c r="D2652" s="1" t="str">
        <f t="shared" si="210"/>
        <v>21:0027</v>
      </c>
      <c r="E2652" t="s">
        <v>9442</v>
      </c>
      <c r="F2652" t="s">
        <v>9443</v>
      </c>
      <c r="H2652">
        <v>63.833494999999999</v>
      </c>
      <c r="I2652">
        <v>-96.454713900000002</v>
      </c>
      <c r="J2652" s="1" t="str">
        <f t="shared" si="211"/>
        <v>Till</v>
      </c>
      <c r="K2652" s="1" t="str">
        <f t="shared" si="212"/>
        <v>&lt;63 micron</v>
      </c>
      <c r="L2652">
        <v>0.1</v>
      </c>
      <c r="M2652">
        <v>0.25</v>
      </c>
      <c r="N2652">
        <v>4</v>
      </c>
      <c r="O2652">
        <v>70</v>
      </c>
      <c r="P2652">
        <v>0.25</v>
      </c>
      <c r="Q2652">
        <v>1</v>
      </c>
      <c r="R2652">
        <v>0.22</v>
      </c>
      <c r="S2652">
        <v>0.25</v>
      </c>
      <c r="T2652">
        <v>0.5</v>
      </c>
      <c r="U2652">
        <v>12</v>
      </c>
      <c r="V2652">
        <v>2</v>
      </c>
      <c r="W2652">
        <v>0.91</v>
      </c>
      <c r="X2652">
        <v>5</v>
      </c>
      <c r="Y2652">
        <v>0.5</v>
      </c>
      <c r="Z2652">
        <v>0.04</v>
      </c>
      <c r="AA2652">
        <v>20</v>
      </c>
      <c r="AB2652">
        <v>0.1</v>
      </c>
      <c r="AC2652">
        <v>65</v>
      </c>
      <c r="AD2652">
        <v>0.5</v>
      </c>
      <c r="AE2652">
        <v>0.01</v>
      </c>
      <c r="AF2652">
        <v>3</v>
      </c>
      <c r="AG2652">
        <v>710</v>
      </c>
      <c r="AH2652">
        <v>4</v>
      </c>
      <c r="AI2652">
        <v>1</v>
      </c>
      <c r="AJ2652">
        <v>1</v>
      </c>
      <c r="AK2652">
        <v>117</v>
      </c>
      <c r="AL2652">
        <v>0.02</v>
      </c>
      <c r="AM2652">
        <v>5</v>
      </c>
      <c r="AN2652">
        <v>5</v>
      </c>
      <c r="AO2652">
        <v>12</v>
      </c>
      <c r="AP2652">
        <v>5</v>
      </c>
      <c r="AQ2652">
        <v>6</v>
      </c>
    </row>
    <row r="2653" spans="1:43" hidden="1" x14ac:dyDescent="0.25">
      <c r="A2653" t="s">
        <v>9444</v>
      </c>
      <c r="B2653" t="s">
        <v>9445</v>
      </c>
      <c r="C2653" s="1" t="str">
        <f t="shared" si="209"/>
        <v>21:0118</v>
      </c>
      <c r="D2653" s="1" t="str">
        <f t="shared" si="210"/>
        <v>21:0027</v>
      </c>
      <c r="E2653" t="s">
        <v>9446</v>
      </c>
      <c r="F2653" t="s">
        <v>9447</v>
      </c>
      <c r="H2653">
        <v>63.846187299999997</v>
      </c>
      <c r="I2653">
        <v>-96.456475999999995</v>
      </c>
      <c r="J2653" s="1" t="str">
        <f t="shared" si="211"/>
        <v>Till</v>
      </c>
      <c r="K2653" s="1" t="str">
        <f t="shared" si="212"/>
        <v>&lt;63 micron</v>
      </c>
      <c r="L2653">
        <v>0.1</v>
      </c>
      <c r="M2653">
        <v>0.38</v>
      </c>
      <c r="N2653">
        <v>2</v>
      </c>
      <c r="O2653">
        <v>80</v>
      </c>
      <c r="P2653">
        <v>0.25</v>
      </c>
      <c r="Q2653">
        <v>1</v>
      </c>
      <c r="R2653">
        <v>0.2</v>
      </c>
      <c r="S2653">
        <v>0.25</v>
      </c>
      <c r="T2653">
        <v>1</v>
      </c>
      <c r="U2653">
        <v>13</v>
      </c>
      <c r="V2653">
        <v>3</v>
      </c>
      <c r="W2653">
        <v>0.89</v>
      </c>
      <c r="X2653">
        <v>5</v>
      </c>
      <c r="Y2653">
        <v>1</v>
      </c>
      <c r="Z2653">
        <v>7.0000000000000007E-2</v>
      </c>
      <c r="AA2653">
        <v>20</v>
      </c>
      <c r="AB2653">
        <v>0.11</v>
      </c>
      <c r="AC2653">
        <v>75</v>
      </c>
      <c r="AD2653">
        <v>0.5</v>
      </c>
      <c r="AE2653">
        <v>0.01</v>
      </c>
      <c r="AF2653">
        <v>3</v>
      </c>
      <c r="AG2653">
        <v>730</v>
      </c>
      <c r="AH2653">
        <v>10</v>
      </c>
      <c r="AI2653">
        <v>2</v>
      </c>
      <c r="AJ2653">
        <v>1</v>
      </c>
      <c r="AK2653">
        <v>149</v>
      </c>
      <c r="AL2653">
        <v>0.02</v>
      </c>
      <c r="AM2653">
        <v>5</v>
      </c>
      <c r="AN2653">
        <v>5</v>
      </c>
      <c r="AO2653">
        <v>13</v>
      </c>
      <c r="AP2653">
        <v>5</v>
      </c>
      <c r="AQ2653">
        <v>6</v>
      </c>
    </row>
    <row r="2654" spans="1:43" hidden="1" x14ac:dyDescent="0.25">
      <c r="A2654" t="s">
        <v>9448</v>
      </c>
      <c r="B2654" t="s">
        <v>9449</v>
      </c>
      <c r="C2654" s="1" t="str">
        <f t="shared" si="209"/>
        <v>21:0118</v>
      </c>
      <c r="D2654" s="1" t="str">
        <f t="shared" si="210"/>
        <v>21:0027</v>
      </c>
      <c r="E2654" t="s">
        <v>9450</v>
      </c>
      <c r="F2654" t="s">
        <v>9451</v>
      </c>
      <c r="H2654">
        <v>63.8585645</v>
      </c>
      <c r="I2654">
        <v>-96.4556422</v>
      </c>
      <c r="J2654" s="1" t="str">
        <f t="shared" si="211"/>
        <v>Till</v>
      </c>
      <c r="K2654" s="1" t="str">
        <f t="shared" si="212"/>
        <v>&lt;63 micron</v>
      </c>
      <c r="L2654">
        <v>0.1</v>
      </c>
      <c r="M2654">
        <v>2.09</v>
      </c>
      <c r="N2654">
        <v>2</v>
      </c>
      <c r="O2654">
        <v>530</v>
      </c>
      <c r="P2654">
        <v>0.25</v>
      </c>
      <c r="Q2654">
        <v>1</v>
      </c>
      <c r="R2654">
        <v>0.01</v>
      </c>
      <c r="S2654">
        <v>0.25</v>
      </c>
      <c r="T2654">
        <v>0.5</v>
      </c>
      <c r="U2654">
        <v>23</v>
      </c>
      <c r="V2654">
        <v>11</v>
      </c>
      <c r="W2654">
        <v>0.77</v>
      </c>
      <c r="X2654">
        <v>5</v>
      </c>
      <c r="Y2654">
        <v>1</v>
      </c>
      <c r="Z2654">
        <v>0.33</v>
      </c>
      <c r="AA2654">
        <v>30</v>
      </c>
      <c r="AB2654">
        <v>0.16</v>
      </c>
      <c r="AC2654">
        <v>20</v>
      </c>
      <c r="AD2654">
        <v>0.5</v>
      </c>
      <c r="AE2654">
        <v>0.01</v>
      </c>
      <c r="AF2654">
        <v>7</v>
      </c>
      <c r="AG2654">
        <v>630</v>
      </c>
      <c r="AH2654">
        <v>14</v>
      </c>
      <c r="AI2654">
        <v>2</v>
      </c>
      <c r="AJ2654">
        <v>2</v>
      </c>
      <c r="AK2654">
        <v>121</v>
      </c>
      <c r="AL2654">
        <v>0.01</v>
      </c>
      <c r="AM2654">
        <v>5</v>
      </c>
      <c r="AN2654">
        <v>5</v>
      </c>
      <c r="AO2654">
        <v>15</v>
      </c>
      <c r="AP2654">
        <v>5</v>
      </c>
      <c r="AQ2654">
        <v>6</v>
      </c>
    </row>
    <row r="2655" spans="1:43" hidden="1" x14ac:dyDescent="0.25">
      <c r="A2655" t="s">
        <v>9452</v>
      </c>
      <c r="B2655" t="s">
        <v>9453</v>
      </c>
      <c r="C2655" s="1" t="str">
        <f t="shared" si="209"/>
        <v>21:0118</v>
      </c>
      <c r="D2655" s="1" t="str">
        <f t="shared" si="210"/>
        <v>21:0027</v>
      </c>
      <c r="E2655" t="s">
        <v>9454</v>
      </c>
      <c r="F2655" t="s">
        <v>9455</v>
      </c>
      <c r="H2655">
        <v>63.601078999999999</v>
      </c>
      <c r="I2655">
        <v>-96.454118300000005</v>
      </c>
      <c r="J2655" s="1" t="str">
        <f t="shared" si="211"/>
        <v>Till</v>
      </c>
      <c r="K2655" s="1" t="str">
        <f t="shared" si="212"/>
        <v>&lt;63 micron</v>
      </c>
      <c r="L2655">
        <v>0.1</v>
      </c>
      <c r="M2655">
        <v>1.79</v>
      </c>
      <c r="N2655">
        <v>4</v>
      </c>
      <c r="O2655">
        <v>300</v>
      </c>
      <c r="P2655">
        <v>0.25</v>
      </c>
      <c r="Q2655">
        <v>1</v>
      </c>
      <c r="R2655">
        <v>0.56000000000000005</v>
      </c>
      <c r="S2655">
        <v>0.25</v>
      </c>
      <c r="T2655">
        <v>7</v>
      </c>
      <c r="U2655">
        <v>62</v>
      </c>
      <c r="V2655">
        <v>24</v>
      </c>
      <c r="W2655">
        <v>2.35</v>
      </c>
      <c r="X2655">
        <v>10</v>
      </c>
      <c r="Y2655">
        <v>1</v>
      </c>
      <c r="Z2655">
        <v>0.51</v>
      </c>
      <c r="AA2655">
        <v>50</v>
      </c>
      <c r="AB2655">
        <v>1.01</v>
      </c>
      <c r="AC2655">
        <v>255</v>
      </c>
      <c r="AD2655">
        <v>1</v>
      </c>
      <c r="AE2655">
        <v>0.02</v>
      </c>
      <c r="AF2655">
        <v>27</v>
      </c>
      <c r="AG2655">
        <v>1120</v>
      </c>
      <c r="AH2655">
        <v>14</v>
      </c>
      <c r="AI2655">
        <v>2</v>
      </c>
      <c r="AJ2655">
        <v>5</v>
      </c>
      <c r="AK2655">
        <v>91</v>
      </c>
      <c r="AL2655">
        <v>0.1</v>
      </c>
      <c r="AM2655">
        <v>5</v>
      </c>
      <c r="AN2655">
        <v>5</v>
      </c>
      <c r="AO2655">
        <v>44</v>
      </c>
      <c r="AP2655">
        <v>10</v>
      </c>
      <c r="AQ2655">
        <v>40</v>
      </c>
    </row>
    <row r="2656" spans="1:43" hidden="1" x14ac:dyDescent="0.25">
      <c r="A2656" t="s">
        <v>9456</v>
      </c>
      <c r="B2656" t="s">
        <v>9457</v>
      </c>
      <c r="C2656" s="1" t="str">
        <f t="shared" si="209"/>
        <v>21:0118</v>
      </c>
      <c r="D2656" s="1" t="str">
        <f t="shared" si="210"/>
        <v>21:0027</v>
      </c>
      <c r="E2656" t="s">
        <v>9458</v>
      </c>
      <c r="F2656" t="s">
        <v>9459</v>
      </c>
      <c r="H2656">
        <v>63.585815699999998</v>
      </c>
      <c r="I2656">
        <v>-96.451733000000004</v>
      </c>
      <c r="J2656" s="1" t="str">
        <f t="shared" si="211"/>
        <v>Till</v>
      </c>
      <c r="K2656" s="1" t="str">
        <f t="shared" si="212"/>
        <v>&lt;63 micron</v>
      </c>
      <c r="L2656">
        <v>0.1</v>
      </c>
      <c r="M2656">
        <v>1.43</v>
      </c>
      <c r="N2656">
        <v>2</v>
      </c>
      <c r="O2656">
        <v>260</v>
      </c>
      <c r="P2656">
        <v>0.25</v>
      </c>
      <c r="Q2656">
        <v>1</v>
      </c>
      <c r="R2656">
        <v>0.55000000000000004</v>
      </c>
      <c r="S2656">
        <v>0.25</v>
      </c>
      <c r="T2656">
        <v>6</v>
      </c>
      <c r="U2656">
        <v>54</v>
      </c>
      <c r="V2656">
        <v>23</v>
      </c>
      <c r="W2656">
        <v>2.13</v>
      </c>
      <c r="X2656">
        <v>10</v>
      </c>
      <c r="Y2656">
        <v>0.5</v>
      </c>
      <c r="Z2656">
        <v>0.41</v>
      </c>
      <c r="AA2656">
        <v>50</v>
      </c>
      <c r="AB2656">
        <v>0.83</v>
      </c>
      <c r="AC2656">
        <v>230</v>
      </c>
      <c r="AD2656">
        <v>1</v>
      </c>
      <c r="AE2656">
        <v>0.02</v>
      </c>
      <c r="AF2656">
        <v>24</v>
      </c>
      <c r="AG2656">
        <v>1210</v>
      </c>
      <c r="AH2656">
        <v>16</v>
      </c>
      <c r="AI2656">
        <v>1</v>
      </c>
      <c r="AJ2656">
        <v>4</v>
      </c>
      <c r="AK2656">
        <v>84</v>
      </c>
      <c r="AL2656">
        <v>0.09</v>
      </c>
      <c r="AM2656">
        <v>5</v>
      </c>
      <c r="AN2656">
        <v>5</v>
      </c>
      <c r="AO2656">
        <v>41</v>
      </c>
      <c r="AP2656">
        <v>5</v>
      </c>
      <c r="AQ2656">
        <v>34</v>
      </c>
    </row>
    <row r="2657" spans="1:43" hidden="1" x14ac:dyDescent="0.25">
      <c r="A2657" t="s">
        <v>9460</v>
      </c>
      <c r="B2657" t="s">
        <v>9461</v>
      </c>
      <c r="C2657" s="1" t="str">
        <f t="shared" si="209"/>
        <v>21:0118</v>
      </c>
      <c r="D2657" s="1" t="str">
        <f t="shared" si="210"/>
        <v>21:0027</v>
      </c>
      <c r="E2657" t="s">
        <v>9462</v>
      </c>
      <c r="F2657" t="s">
        <v>9463</v>
      </c>
      <c r="H2657">
        <v>63.5745097</v>
      </c>
      <c r="I2657">
        <v>-96.451212499999997</v>
      </c>
      <c r="J2657" s="1" t="str">
        <f t="shared" si="211"/>
        <v>Till</v>
      </c>
      <c r="K2657" s="1" t="str">
        <f t="shared" si="212"/>
        <v>&lt;63 micron</v>
      </c>
      <c r="L2657">
        <v>0.1</v>
      </c>
      <c r="M2657">
        <v>1.89</v>
      </c>
      <c r="N2657">
        <v>2</v>
      </c>
      <c r="O2657">
        <v>320</v>
      </c>
      <c r="P2657">
        <v>0.25</v>
      </c>
      <c r="Q2657">
        <v>1</v>
      </c>
      <c r="R2657">
        <v>0.56999999999999995</v>
      </c>
      <c r="S2657">
        <v>0.25</v>
      </c>
      <c r="T2657">
        <v>8</v>
      </c>
      <c r="U2657">
        <v>63</v>
      </c>
      <c r="V2657">
        <v>27</v>
      </c>
      <c r="W2657">
        <v>2.46</v>
      </c>
      <c r="X2657">
        <v>10</v>
      </c>
      <c r="Y2657">
        <v>1</v>
      </c>
      <c r="Z2657">
        <v>0.54</v>
      </c>
      <c r="AA2657">
        <v>50</v>
      </c>
      <c r="AB2657">
        <v>1.08</v>
      </c>
      <c r="AC2657">
        <v>280</v>
      </c>
      <c r="AD2657">
        <v>0.5</v>
      </c>
      <c r="AE2657">
        <v>0.02</v>
      </c>
      <c r="AF2657">
        <v>28</v>
      </c>
      <c r="AG2657">
        <v>1070</v>
      </c>
      <c r="AH2657">
        <v>16</v>
      </c>
      <c r="AI2657">
        <v>1</v>
      </c>
      <c r="AJ2657">
        <v>6</v>
      </c>
      <c r="AK2657">
        <v>94</v>
      </c>
      <c r="AL2657">
        <v>0.09</v>
      </c>
      <c r="AM2657">
        <v>5</v>
      </c>
      <c r="AN2657">
        <v>5</v>
      </c>
      <c r="AO2657">
        <v>45</v>
      </c>
      <c r="AP2657">
        <v>10</v>
      </c>
      <c r="AQ2657">
        <v>46</v>
      </c>
    </row>
    <row r="2658" spans="1:43" hidden="1" x14ac:dyDescent="0.25">
      <c r="A2658" t="s">
        <v>9464</v>
      </c>
      <c r="B2658" t="s">
        <v>9465</v>
      </c>
      <c r="C2658" s="1" t="str">
        <f t="shared" si="209"/>
        <v>21:0118</v>
      </c>
      <c r="D2658" s="1" t="str">
        <f t="shared" si="210"/>
        <v>21:0027</v>
      </c>
      <c r="E2658" t="s">
        <v>9466</v>
      </c>
      <c r="F2658" t="s">
        <v>9467</v>
      </c>
      <c r="H2658">
        <v>63.558332499999999</v>
      </c>
      <c r="I2658">
        <v>-96.455014899999995</v>
      </c>
      <c r="J2658" s="1" t="str">
        <f t="shared" si="211"/>
        <v>Till</v>
      </c>
      <c r="K2658" s="1" t="str">
        <f t="shared" si="212"/>
        <v>&lt;63 micron</v>
      </c>
      <c r="L2658">
        <v>0.1</v>
      </c>
      <c r="M2658">
        <v>1.52</v>
      </c>
      <c r="N2658">
        <v>2</v>
      </c>
      <c r="O2658">
        <v>280</v>
      </c>
      <c r="P2658">
        <v>0.25</v>
      </c>
      <c r="Q2658">
        <v>2</v>
      </c>
      <c r="R2658">
        <v>0.69</v>
      </c>
      <c r="S2658">
        <v>0.25</v>
      </c>
      <c r="T2658">
        <v>8</v>
      </c>
      <c r="U2658">
        <v>55</v>
      </c>
      <c r="V2658">
        <v>23</v>
      </c>
      <c r="W2658">
        <v>2.13</v>
      </c>
      <c r="X2658">
        <v>10</v>
      </c>
      <c r="Y2658">
        <v>0.5</v>
      </c>
      <c r="Z2658">
        <v>0.45</v>
      </c>
      <c r="AA2658">
        <v>40</v>
      </c>
      <c r="AB2658">
        <v>0.91</v>
      </c>
      <c r="AC2658">
        <v>280</v>
      </c>
      <c r="AD2658">
        <v>0.5</v>
      </c>
      <c r="AE2658">
        <v>0.02</v>
      </c>
      <c r="AF2658">
        <v>25</v>
      </c>
      <c r="AG2658">
        <v>1030</v>
      </c>
      <c r="AH2658">
        <v>18</v>
      </c>
      <c r="AI2658">
        <v>2</v>
      </c>
      <c r="AJ2658">
        <v>4</v>
      </c>
      <c r="AK2658">
        <v>87</v>
      </c>
      <c r="AL2658">
        <v>0.09</v>
      </c>
      <c r="AM2658">
        <v>5</v>
      </c>
      <c r="AN2658">
        <v>5</v>
      </c>
      <c r="AO2658">
        <v>39</v>
      </c>
      <c r="AP2658">
        <v>10</v>
      </c>
      <c r="AQ2658">
        <v>38</v>
      </c>
    </row>
    <row r="2659" spans="1:43" hidden="1" x14ac:dyDescent="0.25">
      <c r="A2659" t="s">
        <v>9468</v>
      </c>
      <c r="B2659" t="s">
        <v>9469</v>
      </c>
      <c r="C2659" s="1" t="str">
        <f t="shared" si="209"/>
        <v>21:0118</v>
      </c>
      <c r="D2659" s="1" t="str">
        <f t="shared" si="210"/>
        <v>21:0027</v>
      </c>
      <c r="E2659" t="s">
        <v>9470</v>
      </c>
      <c r="F2659" t="s">
        <v>9471</v>
      </c>
      <c r="H2659">
        <v>63.917523299999999</v>
      </c>
      <c r="I2659">
        <v>-95.474636200000006</v>
      </c>
      <c r="J2659" s="1" t="str">
        <f t="shared" si="211"/>
        <v>Till</v>
      </c>
      <c r="K2659" s="1" t="str">
        <f t="shared" si="212"/>
        <v>&lt;63 micron</v>
      </c>
      <c r="L2659">
        <v>0.1</v>
      </c>
      <c r="M2659">
        <v>0.49</v>
      </c>
      <c r="N2659">
        <v>2</v>
      </c>
      <c r="O2659">
        <v>100</v>
      </c>
      <c r="P2659">
        <v>0.25</v>
      </c>
      <c r="Q2659">
        <v>2</v>
      </c>
      <c r="R2659">
        <v>0.37</v>
      </c>
      <c r="S2659">
        <v>0.25</v>
      </c>
      <c r="T2659">
        <v>3</v>
      </c>
      <c r="U2659">
        <v>15</v>
      </c>
      <c r="V2659">
        <v>5</v>
      </c>
      <c r="W2659">
        <v>1.26</v>
      </c>
      <c r="X2659">
        <v>5</v>
      </c>
      <c r="Y2659">
        <v>1</v>
      </c>
      <c r="Z2659">
        <v>0.08</v>
      </c>
      <c r="AA2659">
        <v>40</v>
      </c>
      <c r="AB2659">
        <v>0.26</v>
      </c>
      <c r="AC2659">
        <v>165</v>
      </c>
      <c r="AD2659">
        <v>0.5</v>
      </c>
      <c r="AE2659">
        <v>0.01</v>
      </c>
      <c r="AF2659">
        <v>5</v>
      </c>
      <c r="AG2659">
        <v>860</v>
      </c>
      <c r="AH2659">
        <v>10</v>
      </c>
      <c r="AI2659">
        <v>2</v>
      </c>
      <c r="AJ2659">
        <v>2</v>
      </c>
      <c r="AK2659">
        <v>89</v>
      </c>
      <c r="AL2659">
        <v>0.04</v>
      </c>
      <c r="AM2659">
        <v>5</v>
      </c>
      <c r="AN2659">
        <v>5</v>
      </c>
      <c r="AO2659">
        <v>19</v>
      </c>
      <c r="AP2659">
        <v>5</v>
      </c>
      <c r="AQ2659">
        <v>16</v>
      </c>
    </row>
    <row r="2660" spans="1:43" hidden="1" x14ac:dyDescent="0.25">
      <c r="A2660" t="s">
        <v>9472</v>
      </c>
      <c r="B2660" t="s">
        <v>9473</v>
      </c>
      <c r="C2660" s="1" t="str">
        <f t="shared" si="209"/>
        <v>21:0118</v>
      </c>
      <c r="D2660" s="1" t="str">
        <f t="shared" si="210"/>
        <v>21:0027</v>
      </c>
      <c r="E2660" t="s">
        <v>9474</v>
      </c>
      <c r="F2660" t="s">
        <v>9475</v>
      </c>
      <c r="H2660">
        <v>63.615333499999998</v>
      </c>
      <c r="I2660">
        <v>-96.427092400000006</v>
      </c>
      <c r="J2660" s="1" t="str">
        <f t="shared" si="211"/>
        <v>Till</v>
      </c>
      <c r="K2660" s="1" t="str">
        <f t="shared" si="212"/>
        <v>&lt;63 micron</v>
      </c>
      <c r="L2660">
        <v>0.1</v>
      </c>
      <c r="M2660">
        <v>1.29</v>
      </c>
      <c r="N2660">
        <v>6</v>
      </c>
      <c r="O2660">
        <v>210</v>
      </c>
      <c r="P2660">
        <v>0.25</v>
      </c>
      <c r="Q2660">
        <v>1</v>
      </c>
      <c r="R2660">
        <v>0.59</v>
      </c>
      <c r="S2660">
        <v>0.25</v>
      </c>
      <c r="T2660">
        <v>6</v>
      </c>
      <c r="U2660">
        <v>50</v>
      </c>
      <c r="V2660">
        <v>23</v>
      </c>
      <c r="W2660">
        <v>2.21</v>
      </c>
      <c r="X2660">
        <v>10</v>
      </c>
      <c r="Y2660">
        <v>0.5</v>
      </c>
      <c r="Z2660">
        <v>0.34</v>
      </c>
      <c r="AA2660">
        <v>40</v>
      </c>
      <c r="AB2660">
        <v>0.8</v>
      </c>
      <c r="AC2660">
        <v>240</v>
      </c>
      <c r="AD2660">
        <v>0.5</v>
      </c>
      <c r="AE2660">
        <v>0.01</v>
      </c>
      <c r="AF2660">
        <v>22</v>
      </c>
      <c r="AG2660">
        <v>1180</v>
      </c>
      <c r="AH2660">
        <v>12</v>
      </c>
      <c r="AI2660">
        <v>1</v>
      </c>
      <c r="AJ2660">
        <v>4</v>
      </c>
      <c r="AK2660">
        <v>90</v>
      </c>
      <c r="AL2660">
        <v>0.09</v>
      </c>
      <c r="AM2660">
        <v>5</v>
      </c>
      <c r="AN2660">
        <v>5</v>
      </c>
      <c r="AO2660">
        <v>41</v>
      </c>
      <c r="AP2660">
        <v>5</v>
      </c>
      <c r="AQ2660">
        <v>36</v>
      </c>
    </row>
    <row r="2661" spans="1:43" hidden="1" x14ac:dyDescent="0.25">
      <c r="A2661" t="s">
        <v>9476</v>
      </c>
      <c r="B2661" t="s">
        <v>9477</v>
      </c>
      <c r="C2661" s="1" t="str">
        <f t="shared" si="209"/>
        <v>21:0118</v>
      </c>
      <c r="D2661" s="1" t="str">
        <f t="shared" si="210"/>
        <v>21:0027</v>
      </c>
      <c r="E2661" t="s">
        <v>9478</v>
      </c>
      <c r="F2661" t="s">
        <v>9479</v>
      </c>
      <c r="H2661">
        <v>63.627542599999998</v>
      </c>
      <c r="I2661">
        <v>-96.419870299999999</v>
      </c>
      <c r="J2661" s="1" t="str">
        <f t="shared" si="211"/>
        <v>Till</v>
      </c>
      <c r="K2661" s="1" t="str">
        <f t="shared" si="212"/>
        <v>&lt;63 micron</v>
      </c>
      <c r="L2661">
        <v>0.1</v>
      </c>
      <c r="M2661">
        <v>0.59</v>
      </c>
      <c r="N2661">
        <v>1</v>
      </c>
      <c r="O2661">
        <v>80</v>
      </c>
      <c r="P2661">
        <v>0.25</v>
      </c>
      <c r="Q2661">
        <v>2</v>
      </c>
      <c r="R2661">
        <v>0.66</v>
      </c>
      <c r="S2661">
        <v>0.25</v>
      </c>
      <c r="T2661">
        <v>3</v>
      </c>
      <c r="U2661">
        <v>34</v>
      </c>
      <c r="V2661">
        <v>9</v>
      </c>
      <c r="W2661">
        <v>1.94</v>
      </c>
      <c r="X2661">
        <v>5</v>
      </c>
      <c r="Y2661">
        <v>1</v>
      </c>
      <c r="Z2661">
        <v>0.11</v>
      </c>
      <c r="AA2661">
        <v>40</v>
      </c>
      <c r="AB2661">
        <v>0.42</v>
      </c>
      <c r="AC2661">
        <v>175</v>
      </c>
      <c r="AD2661">
        <v>0.5</v>
      </c>
      <c r="AE2661">
        <v>0.01</v>
      </c>
      <c r="AF2661">
        <v>12</v>
      </c>
      <c r="AG2661">
        <v>1430</v>
      </c>
      <c r="AH2661">
        <v>12</v>
      </c>
      <c r="AI2661">
        <v>1</v>
      </c>
      <c r="AJ2661">
        <v>3</v>
      </c>
      <c r="AK2661">
        <v>93</v>
      </c>
      <c r="AL2661">
        <v>7.0000000000000007E-2</v>
      </c>
      <c r="AM2661">
        <v>5</v>
      </c>
      <c r="AN2661">
        <v>5</v>
      </c>
      <c r="AO2661">
        <v>37</v>
      </c>
      <c r="AP2661">
        <v>5</v>
      </c>
      <c r="AQ2661">
        <v>20</v>
      </c>
    </row>
    <row r="2662" spans="1:43" hidden="1" x14ac:dyDescent="0.25">
      <c r="A2662" t="s">
        <v>9480</v>
      </c>
      <c r="B2662" t="s">
        <v>9481</v>
      </c>
      <c r="C2662" s="1" t="str">
        <f t="shared" si="209"/>
        <v>21:0118</v>
      </c>
      <c r="D2662" s="1" t="str">
        <f t="shared" si="210"/>
        <v>21:0027</v>
      </c>
      <c r="E2662" t="s">
        <v>9482</v>
      </c>
      <c r="F2662" t="s">
        <v>9483</v>
      </c>
      <c r="H2662">
        <v>63.6436919</v>
      </c>
      <c r="I2662">
        <v>-96.426059899999998</v>
      </c>
      <c r="J2662" s="1" t="str">
        <f t="shared" si="211"/>
        <v>Till</v>
      </c>
      <c r="K2662" s="1" t="str">
        <f t="shared" si="212"/>
        <v>&lt;63 micron</v>
      </c>
      <c r="L2662">
        <v>0.1</v>
      </c>
      <c r="M2662">
        <v>0.86</v>
      </c>
      <c r="N2662">
        <v>1</v>
      </c>
      <c r="O2662">
        <v>160</v>
      </c>
      <c r="P2662">
        <v>0.25</v>
      </c>
      <c r="Q2662">
        <v>2</v>
      </c>
      <c r="R2662">
        <v>0.55000000000000004</v>
      </c>
      <c r="S2662">
        <v>0.25</v>
      </c>
      <c r="T2662">
        <v>6</v>
      </c>
      <c r="U2662">
        <v>41</v>
      </c>
      <c r="V2662">
        <v>13</v>
      </c>
      <c r="W2662">
        <v>1.94</v>
      </c>
      <c r="X2662">
        <v>5</v>
      </c>
      <c r="Y2662">
        <v>0.5</v>
      </c>
      <c r="Z2662">
        <v>0.19</v>
      </c>
      <c r="AA2662">
        <v>40</v>
      </c>
      <c r="AB2662">
        <v>0.6</v>
      </c>
      <c r="AC2662">
        <v>210</v>
      </c>
      <c r="AD2662">
        <v>0.5</v>
      </c>
      <c r="AE2662">
        <v>0.01</v>
      </c>
      <c r="AF2662">
        <v>16</v>
      </c>
      <c r="AG2662">
        <v>1150</v>
      </c>
      <c r="AH2662">
        <v>14</v>
      </c>
      <c r="AI2662">
        <v>1</v>
      </c>
      <c r="AJ2662">
        <v>3</v>
      </c>
      <c r="AK2662">
        <v>82</v>
      </c>
      <c r="AL2662">
        <v>7.0000000000000007E-2</v>
      </c>
      <c r="AM2662">
        <v>5</v>
      </c>
      <c r="AN2662">
        <v>5</v>
      </c>
      <c r="AO2662">
        <v>36</v>
      </c>
      <c r="AP2662">
        <v>5</v>
      </c>
      <c r="AQ2662">
        <v>26</v>
      </c>
    </row>
    <row r="2663" spans="1:43" hidden="1" x14ac:dyDescent="0.25">
      <c r="A2663" t="s">
        <v>9484</v>
      </c>
      <c r="B2663" t="s">
        <v>9485</v>
      </c>
      <c r="C2663" s="1" t="str">
        <f t="shared" si="209"/>
        <v>21:0118</v>
      </c>
      <c r="D2663" s="1" t="str">
        <f t="shared" si="210"/>
        <v>21:0027</v>
      </c>
      <c r="E2663" t="s">
        <v>9486</v>
      </c>
      <c r="F2663" t="s">
        <v>9487</v>
      </c>
      <c r="H2663">
        <v>63.656947000000002</v>
      </c>
      <c r="I2663">
        <v>-96.421584300000006</v>
      </c>
      <c r="J2663" s="1" t="str">
        <f t="shared" si="211"/>
        <v>Till</v>
      </c>
      <c r="K2663" s="1" t="str">
        <f t="shared" si="212"/>
        <v>&lt;63 micron</v>
      </c>
      <c r="L2663">
        <v>0.1</v>
      </c>
      <c r="M2663">
        <v>0.8</v>
      </c>
      <c r="N2663">
        <v>1</v>
      </c>
      <c r="O2663">
        <v>160</v>
      </c>
      <c r="P2663">
        <v>0.5</v>
      </c>
      <c r="Q2663">
        <v>2</v>
      </c>
      <c r="R2663">
        <v>0.56999999999999995</v>
      </c>
      <c r="S2663">
        <v>0.25</v>
      </c>
      <c r="T2663">
        <v>4</v>
      </c>
      <c r="U2663">
        <v>42</v>
      </c>
      <c r="V2663">
        <v>11</v>
      </c>
      <c r="W2663">
        <v>1.89</v>
      </c>
      <c r="X2663">
        <v>5</v>
      </c>
      <c r="Y2663">
        <v>0.5</v>
      </c>
      <c r="Z2663">
        <v>0.19</v>
      </c>
      <c r="AA2663">
        <v>40</v>
      </c>
      <c r="AB2663">
        <v>0.49</v>
      </c>
      <c r="AC2663">
        <v>175</v>
      </c>
      <c r="AD2663">
        <v>0.5</v>
      </c>
      <c r="AE2663">
        <v>0.01</v>
      </c>
      <c r="AF2663">
        <v>13</v>
      </c>
      <c r="AG2663">
        <v>1250</v>
      </c>
      <c r="AH2663">
        <v>12</v>
      </c>
      <c r="AI2663">
        <v>2</v>
      </c>
      <c r="AJ2663">
        <v>3</v>
      </c>
      <c r="AK2663">
        <v>92</v>
      </c>
      <c r="AL2663">
        <v>7.0000000000000007E-2</v>
      </c>
      <c r="AM2663">
        <v>5</v>
      </c>
      <c r="AN2663">
        <v>5</v>
      </c>
      <c r="AO2663">
        <v>36</v>
      </c>
      <c r="AP2663">
        <v>5</v>
      </c>
      <c r="AQ2663">
        <v>20</v>
      </c>
    </row>
    <row r="2664" spans="1:43" hidden="1" x14ac:dyDescent="0.25">
      <c r="A2664" t="s">
        <v>9488</v>
      </c>
      <c r="B2664" t="s">
        <v>9489</v>
      </c>
      <c r="C2664" s="1" t="str">
        <f t="shared" si="209"/>
        <v>21:0118</v>
      </c>
      <c r="D2664" s="1" t="str">
        <f t="shared" si="210"/>
        <v>21:0027</v>
      </c>
      <c r="E2664" t="s">
        <v>9490</v>
      </c>
      <c r="F2664" t="s">
        <v>9491</v>
      </c>
      <c r="H2664">
        <v>63.676082000000001</v>
      </c>
      <c r="I2664">
        <v>-96.422514899999996</v>
      </c>
      <c r="J2664" s="1" t="str">
        <f t="shared" si="211"/>
        <v>Till</v>
      </c>
      <c r="K2664" s="1" t="str">
        <f t="shared" si="212"/>
        <v>&lt;63 micron</v>
      </c>
      <c r="L2664">
        <v>0.1</v>
      </c>
      <c r="M2664">
        <v>0.73</v>
      </c>
      <c r="N2664">
        <v>1</v>
      </c>
      <c r="O2664">
        <v>170</v>
      </c>
      <c r="P2664">
        <v>0.5</v>
      </c>
      <c r="Q2664">
        <v>1</v>
      </c>
      <c r="R2664">
        <v>0.41</v>
      </c>
      <c r="S2664">
        <v>0.25</v>
      </c>
      <c r="T2664">
        <v>5</v>
      </c>
      <c r="U2664">
        <v>37</v>
      </c>
      <c r="V2664">
        <v>8</v>
      </c>
      <c r="W2664">
        <v>1.64</v>
      </c>
      <c r="X2664">
        <v>5</v>
      </c>
      <c r="Y2664">
        <v>0.5</v>
      </c>
      <c r="Z2664">
        <v>0.14000000000000001</v>
      </c>
      <c r="AA2664">
        <v>30</v>
      </c>
      <c r="AB2664">
        <v>0.43</v>
      </c>
      <c r="AC2664">
        <v>170</v>
      </c>
      <c r="AD2664">
        <v>0.5</v>
      </c>
      <c r="AE2664">
        <v>0.01</v>
      </c>
      <c r="AF2664">
        <v>12</v>
      </c>
      <c r="AG2664">
        <v>980</v>
      </c>
      <c r="AH2664">
        <v>14</v>
      </c>
      <c r="AI2664">
        <v>2</v>
      </c>
      <c r="AJ2664">
        <v>3</v>
      </c>
      <c r="AK2664">
        <v>75</v>
      </c>
      <c r="AL2664">
        <v>0.05</v>
      </c>
      <c r="AM2664">
        <v>5</v>
      </c>
      <c r="AN2664">
        <v>5</v>
      </c>
      <c r="AO2664">
        <v>29</v>
      </c>
      <c r="AP2664">
        <v>5</v>
      </c>
      <c r="AQ2664">
        <v>18</v>
      </c>
    </row>
    <row r="2665" spans="1:43" hidden="1" x14ac:dyDescent="0.25">
      <c r="A2665" t="s">
        <v>9492</v>
      </c>
      <c r="B2665" t="s">
        <v>9493</v>
      </c>
      <c r="C2665" s="1" t="str">
        <f t="shared" si="209"/>
        <v>21:0118</v>
      </c>
      <c r="D2665" s="1" t="str">
        <f t="shared" si="210"/>
        <v>21:0027</v>
      </c>
      <c r="E2665" t="s">
        <v>9494</v>
      </c>
      <c r="F2665" t="s">
        <v>9495</v>
      </c>
      <c r="H2665">
        <v>63.687184299999998</v>
      </c>
      <c r="I2665">
        <v>-96.419179</v>
      </c>
      <c r="J2665" s="1" t="str">
        <f t="shared" si="211"/>
        <v>Till</v>
      </c>
      <c r="K2665" s="1" t="str">
        <f t="shared" si="212"/>
        <v>&lt;63 micron</v>
      </c>
      <c r="L2665">
        <v>0.1</v>
      </c>
      <c r="M2665">
        <v>1.39</v>
      </c>
      <c r="N2665">
        <v>1</v>
      </c>
      <c r="O2665">
        <v>390</v>
      </c>
      <c r="P2665">
        <v>1</v>
      </c>
      <c r="Q2665">
        <v>1</v>
      </c>
      <c r="R2665">
        <v>0.72</v>
      </c>
      <c r="S2665">
        <v>0.25</v>
      </c>
      <c r="T2665">
        <v>7</v>
      </c>
      <c r="U2665">
        <v>55</v>
      </c>
      <c r="V2665">
        <v>21</v>
      </c>
      <c r="W2665">
        <v>2.0099999999999998</v>
      </c>
      <c r="X2665">
        <v>5</v>
      </c>
      <c r="Y2665">
        <v>0.5</v>
      </c>
      <c r="Z2665">
        <v>0.32</v>
      </c>
      <c r="AA2665">
        <v>40</v>
      </c>
      <c r="AB2665">
        <v>0.95</v>
      </c>
      <c r="AC2665">
        <v>230</v>
      </c>
      <c r="AD2665">
        <v>0.5</v>
      </c>
      <c r="AE2665">
        <v>0.01</v>
      </c>
      <c r="AF2665">
        <v>24</v>
      </c>
      <c r="AG2665">
        <v>990</v>
      </c>
      <c r="AH2665">
        <v>16</v>
      </c>
      <c r="AI2665">
        <v>2</v>
      </c>
      <c r="AJ2665">
        <v>4</v>
      </c>
      <c r="AK2665">
        <v>96</v>
      </c>
      <c r="AL2665">
        <v>0.05</v>
      </c>
      <c r="AM2665">
        <v>5</v>
      </c>
      <c r="AN2665">
        <v>5</v>
      </c>
      <c r="AO2665">
        <v>35</v>
      </c>
      <c r="AP2665">
        <v>5</v>
      </c>
      <c r="AQ2665">
        <v>32</v>
      </c>
    </row>
    <row r="2666" spans="1:43" hidden="1" x14ac:dyDescent="0.25">
      <c r="A2666" t="s">
        <v>9496</v>
      </c>
      <c r="B2666" t="s">
        <v>9497</v>
      </c>
      <c r="C2666" s="1" t="str">
        <f t="shared" si="209"/>
        <v>21:0118</v>
      </c>
      <c r="D2666" s="1" t="str">
        <f t="shared" si="210"/>
        <v>21:0027</v>
      </c>
      <c r="E2666" t="s">
        <v>9498</v>
      </c>
      <c r="F2666" t="s">
        <v>9499</v>
      </c>
      <c r="H2666">
        <v>63.701709700000002</v>
      </c>
      <c r="I2666">
        <v>-96.416439100000005</v>
      </c>
      <c r="J2666" s="1" t="str">
        <f t="shared" si="211"/>
        <v>Till</v>
      </c>
      <c r="K2666" s="1" t="str">
        <f t="shared" si="212"/>
        <v>&lt;63 micron</v>
      </c>
      <c r="L2666">
        <v>0.1</v>
      </c>
      <c r="M2666">
        <v>1.2</v>
      </c>
      <c r="N2666">
        <v>2</v>
      </c>
      <c r="O2666">
        <v>530</v>
      </c>
      <c r="P2666">
        <v>1</v>
      </c>
      <c r="Q2666">
        <v>1</v>
      </c>
      <c r="R2666">
        <v>0.5</v>
      </c>
      <c r="S2666">
        <v>0.25</v>
      </c>
      <c r="T2666">
        <v>6</v>
      </c>
      <c r="U2666">
        <v>45</v>
      </c>
      <c r="V2666">
        <v>13</v>
      </c>
      <c r="W2666">
        <v>1.79</v>
      </c>
      <c r="X2666">
        <v>5</v>
      </c>
      <c r="Y2666">
        <v>1</v>
      </c>
      <c r="Z2666">
        <v>0.28000000000000003</v>
      </c>
      <c r="AA2666">
        <v>30</v>
      </c>
      <c r="AB2666">
        <v>0.8</v>
      </c>
      <c r="AC2666">
        <v>255</v>
      </c>
      <c r="AD2666">
        <v>1</v>
      </c>
      <c r="AE2666">
        <v>0.01</v>
      </c>
      <c r="AF2666">
        <v>20</v>
      </c>
      <c r="AG2666">
        <v>900</v>
      </c>
      <c r="AH2666">
        <v>10</v>
      </c>
      <c r="AI2666">
        <v>2</v>
      </c>
      <c r="AJ2666">
        <v>4</v>
      </c>
      <c r="AK2666">
        <v>108</v>
      </c>
      <c r="AL2666">
        <v>0.02</v>
      </c>
      <c r="AM2666">
        <v>5</v>
      </c>
      <c r="AN2666">
        <v>5</v>
      </c>
      <c r="AO2666">
        <v>27</v>
      </c>
      <c r="AP2666">
        <v>5</v>
      </c>
      <c r="AQ2666">
        <v>24</v>
      </c>
    </row>
    <row r="2667" spans="1:43" hidden="1" x14ac:dyDescent="0.25">
      <c r="A2667" t="s">
        <v>9500</v>
      </c>
      <c r="B2667" t="s">
        <v>9501</v>
      </c>
      <c r="C2667" s="1" t="str">
        <f t="shared" si="209"/>
        <v>21:0118</v>
      </c>
      <c r="D2667" s="1" t="str">
        <f t="shared" si="210"/>
        <v>21:0027</v>
      </c>
      <c r="E2667" t="s">
        <v>9502</v>
      </c>
      <c r="F2667" t="s">
        <v>9503</v>
      </c>
      <c r="H2667">
        <v>63.716371899999999</v>
      </c>
      <c r="I2667">
        <v>-96.428366999999994</v>
      </c>
      <c r="J2667" s="1" t="str">
        <f t="shared" si="211"/>
        <v>Till</v>
      </c>
      <c r="K2667" s="1" t="str">
        <f t="shared" si="212"/>
        <v>&lt;63 micron</v>
      </c>
      <c r="L2667">
        <v>0.1</v>
      </c>
      <c r="M2667">
        <v>1.05</v>
      </c>
      <c r="N2667">
        <v>2</v>
      </c>
      <c r="O2667">
        <v>360</v>
      </c>
      <c r="P2667">
        <v>0.5</v>
      </c>
      <c r="Q2667">
        <v>1</v>
      </c>
      <c r="R2667">
        <v>0.71</v>
      </c>
      <c r="S2667">
        <v>0.25</v>
      </c>
      <c r="T2667">
        <v>6</v>
      </c>
      <c r="U2667">
        <v>54</v>
      </c>
      <c r="V2667">
        <v>16</v>
      </c>
      <c r="W2667">
        <v>1.82</v>
      </c>
      <c r="X2667">
        <v>5</v>
      </c>
      <c r="Y2667">
        <v>1</v>
      </c>
      <c r="Z2667">
        <v>0.25</v>
      </c>
      <c r="AA2667">
        <v>30</v>
      </c>
      <c r="AB2667">
        <v>0.9</v>
      </c>
      <c r="AC2667">
        <v>200</v>
      </c>
      <c r="AD2667">
        <v>0.5</v>
      </c>
      <c r="AE2667">
        <v>0.01</v>
      </c>
      <c r="AF2667">
        <v>22</v>
      </c>
      <c r="AG2667">
        <v>1080</v>
      </c>
      <c r="AH2667">
        <v>12</v>
      </c>
      <c r="AI2667">
        <v>1</v>
      </c>
      <c r="AJ2667">
        <v>4</v>
      </c>
      <c r="AK2667">
        <v>105</v>
      </c>
      <c r="AL2667">
        <v>0.04</v>
      </c>
      <c r="AM2667">
        <v>5</v>
      </c>
      <c r="AN2667">
        <v>5</v>
      </c>
      <c r="AO2667">
        <v>32</v>
      </c>
      <c r="AP2667">
        <v>5</v>
      </c>
      <c r="AQ2667">
        <v>26</v>
      </c>
    </row>
    <row r="2668" spans="1:43" hidden="1" x14ac:dyDescent="0.25">
      <c r="A2668" t="s">
        <v>9504</v>
      </c>
      <c r="B2668" t="s">
        <v>9505</v>
      </c>
      <c r="C2668" s="1" t="str">
        <f t="shared" si="209"/>
        <v>21:0118</v>
      </c>
      <c r="D2668" s="1" t="str">
        <f t="shared" si="210"/>
        <v>21:0027</v>
      </c>
      <c r="E2668" t="s">
        <v>9506</v>
      </c>
      <c r="F2668" t="s">
        <v>9507</v>
      </c>
      <c r="H2668">
        <v>63.728056700000003</v>
      </c>
      <c r="I2668">
        <v>-96.413933099999994</v>
      </c>
      <c r="J2668" s="1" t="str">
        <f t="shared" si="211"/>
        <v>Till</v>
      </c>
      <c r="K2668" s="1" t="str">
        <f t="shared" si="212"/>
        <v>&lt;63 micron</v>
      </c>
      <c r="L2668">
        <v>0.1</v>
      </c>
      <c r="M2668">
        <v>0.67</v>
      </c>
      <c r="N2668">
        <v>1</v>
      </c>
      <c r="O2668">
        <v>370</v>
      </c>
      <c r="P2668">
        <v>1</v>
      </c>
      <c r="Q2668">
        <v>2</v>
      </c>
      <c r="R2668">
        <v>0.51</v>
      </c>
      <c r="S2668">
        <v>0.25</v>
      </c>
      <c r="T2668">
        <v>6</v>
      </c>
      <c r="U2668">
        <v>74</v>
      </c>
      <c r="V2668">
        <v>16</v>
      </c>
      <c r="W2668">
        <v>1.86</v>
      </c>
      <c r="X2668">
        <v>5</v>
      </c>
      <c r="Y2668">
        <v>0.5</v>
      </c>
      <c r="Z2668">
        <v>0.13</v>
      </c>
      <c r="AA2668">
        <v>30</v>
      </c>
      <c r="AB2668">
        <v>0.71</v>
      </c>
      <c r="AC2668">
        <v>170</v>
      </c>
      <c r="AD2668">
        <v>0.5</v>
      </c>
      <c r="AE2668">
        <v>0.01</v>
      </c>
      <c r="AF2668">
        <v>25</v>
      </c>
      <c r="AG2668">
        <v>1380</v>
      </c>
      <c r="AH2668">
        <v>12</v>
      </c>
      <c r="AI2668">
        <v>2</v>
      </c>
      <c r="AJ2668">
        <v>4</v>
      </c>
      <c r="AK2668">
        <v>114</v>
      </c>
      <c r="AL2668">
        <v>0.06</v>
      </c>
      <c r="AM2668">
        <v>5</v>
      </c>
      <c r="AN2668">
        <v>5</v>
      </c>
      <c r="AO2668">
        <v>34</v>
      </c>
      <c r="AP2668">
        <v>5</v>
      </c>
      <c r="AQ2668">
        <v>22</v>
      </c>
    </row>
    <row r="2669" spans="1:43" hidden="1" x14ac:dyDescent="0.25">
      <c r="A2669" t="s">
        <v>9508</v>
      </c>
      <c r="B2669" t="s">
        <v>9509</v>
      </c>
      <c r="C2669" s="1" t="str">
        <f t="shared" si="209"/>
        <v>21:0118</v>
      </c>
      <c r="D2669" s="1" t="str">
        <f t="shared" si="210"/>
        <v>21:0027</v>
      </c>
      <c r="E2669" t="s">
        <v>9510</v>
      </c>
      <c r="F2669" t="s">
        <v>9511</v>
      </c>
      <c r="H2669">
        <v>63.7427919</v>
      </c>
      <c r="I2669">
        <v>-96.4279315</v>
      </c>
      <c r="J2669" s="1" t="str">
        <f t="shared" si="211"/>
        <v>Till</v>
      </c>
      <c r="K2669" s="1" t="str">
        <f t="shared" si="212"/>
        <v>&lt;63 micron</v>
      </c>
      <c r="L2669">
        <v>0.1</v>
      </c>
      <c r="M2669">
        <v>0.93</v>
      </c>
      <c r="N2669">
        <v>1</v>
      </c>
      <c r="O2669">
        <v>470</v>
      </c>
      <c r="P2669">
        <v>1</v>
      </c>
      <c r="Q2669">
        <v>1</v>
      </c>
      <c r="R2669">
        <v>0.47</v>
      </c>
      <c r="S2669">
        <v>0.25</v>
      </c>
      <c r="T2669">
        <v>8</v>
      </c>
      <c r="U2669">
        <v>82</v>
      </c>
      <c r="V2669">
        <v>12</v>
      </c>
      <c r="W2669">
        <v>2</v>
      </c>
      <c r="X2669">
        <v>5</v>
      </c>
      <c r="Y2669">
        <v>0.5</v>
      </c>
      <c r="Z2669">
        <v>0.15</v>
      </c>
      <c r="AA2669">
        <v>40</v>
      </c>
      <c r="AB2669">
        <v>0.97</v>
      </c>
      <c r="AC2669">
        <v>250</v>
      </c>
      <c r="AD2669">
        <v>0.5</v>
      </c>
      <c r="AE2669">
        <v>0.01</v>
      </c>
      <c r="AF2669">
        <v>42</v>
      </c>
      <c r="AG2669">
        <v>1220</v>
      </c>
      <c r="AH2669">
        <v>20</v>
      </c>
      <c r="AI2669">
        <v>1</v>
      </c>
      <c r="AJ2669">
        <v>4</v>
      </c>
      <c r="AK2669">
        <v>132</v>
      </c>
      <c r="AL2669">
        <v>0.06</v>
      </c>
      <c r="AM2669">
        <v>5</v>
      </c>
      <c r="AN2669">
        <v>5</v>
      </c>
      <c r="AO2669">
        <v>38</v>
      </c>
      <c r="AP2669">
        <v>5</v>
      </c>
      <c r="AQ2669">
        <v>32</v>
      </c>
    </row>
    <row r="2670" spans="1:43" hidden="1" x14ac:dyDescent="0.25">
      <c r="A2670" t="s">
        <v>9512</v>
      </c>
      <c r="B2670" t="s">
        <v>9513</v>
      </c>
      <c r="C2670" s="1" t="str">
        <f t="shared" si="209"/>
        <v>21:0118</v>
      </c>
      <c r="D2670" s="1" t="str">
        <f t="shared" si="210"/>
        <v>21:0027</v>
      </c>
      <c r="E2670" t="s">
        <v>9514</v>
      </c>
      <c r="F2670" t="s">
        <v>9515</v>
      </c>
      <c r="H2670">
        <v>63.760322000000002</v>
      </c>
      <c r="I2670">
        <v>-96.422482200000005</v>
      </c>
      <c r="J2670" s="1" t="str">
        <f t="shared" si="211"/>
        <v>Till</v>
      </c>
      <c r="K2670" s="1" t="str">
        <f t="shared" si="212"/>
        <v>&lt;63 micron</v>
      </c>
      <c r="L2670">
        <v>0.1</v>
      </c>
      <c r="M2670">
        <v>0.7</v>
      </c>
      <c r="N2670">
        <v>6</v>
      </c>
      <c r="O2670">
        <v>370</v>
      </c>
      <c r="P2670">
        <v>0.5</v>
      </c>
      <c r="Q2670">
        <v>2</v>
      </c>
      <c r="R2670">
        <v>0.44</v>
      </c>
      <c r="S2670">
        <v>0.25</v>
      </c>
      <c r="T2670">
        <v>4</v>
      </c>
      <c r="U2670">
        <v>53</v>
      </c>
      <c r="V2670">
        <v>9</v>
      </c>
      <c r="W2670">
        <v>1.89</v>
      </c>
      <c r="X2670">
        <v>5</v>
      </c>
      <c r="Y2670">
        <v>0.5</v>
      </c>
      <c r="Z2670">
        <v>0.12</v>
      </c>
      <c r="AA2670">
        <v>40</v>
      </c>
      <c r="AB2670">
        <v>0.6</v>
      </c>
      <c r="AC2670">
        <v>165</v>
      </c>
      <c r="AD2670">
        <v>0.5</v>
      </c>
      <c r="AE2670">
        <v>0.01</v>
      </c>
      <c r="AF2670">
        <v>19</v>
      </c>
      <c r="AG2670">
        <v>1320</v>
      </c>
      <c r="AH2670">
        <v>12</v>
      </c>
      <c r="AI2670">
        <v>1</v>
      </c>
      <c r="AJ2670">
        <v>3</v>
      </c>
      <c r="AK2670">
        <v>119</v>
      </c>
      <c r="AL2670">
        <v>0.06</v>
      </c>
      <c r="AM2670">
        <v>5</v>
      </c>
      <c r="AN2670">
        <v>5</v>
      </c>
      <c r="AO2670">
        <v>35</v>
      </c>
      <c r="AP2670">
        <v>5</v>
      </c>
      <c r="AQ2670">
        <v>22</v>
      </c>
    </row>
    <row r="2671" spans="1:43" hidden="1" x14ac:dyDescent="0.25">
      <c r="A2671" t="s">
        <v>9516</v>
      </c>
      <c r="B2671" t="s">
        <v>9517</v>
      </c>
      <c r="C2671" s="1" t="str">
        <f t="shared" si="209"/>
        <v>21:0118</v>
      </c>
      <c r="D2671" s="1" t="str">
        <f t="shared" si="210"/>
        <v>21:0027</v>
      </c>
      <c r="E2671" t="s">
        <v>9518</v>
      </c>
      <c r="F2671" t="s">
        <v>9519</v>
      </c>
      <c r="H2671">
        <v>63.769217500000003</v>
      </c>
      <c r="I2671">
        <v>-96.4212852</v>
      </c>
      <c r="J2671" s="1" t="str">
        <f t="shared" si="211"/>
        <v>Till</v>
      </c>
      <c r="K2671" s="1" t="str">
        <f t="shared" si="212"/>
        <v>&lt;63 micron</v>
      </c>
      <c r="L2671">
        <v>0.1</v>
      </c>
      <c r="M2671">
        <v>3.05</v>
      </c>
      <c r="N2671">
        <v>1</v>
      </c>
      <c r="O2671">
        <v>1140</v>
      </c>
      <c r="P2671">
        <v>2</v>
      </c>
      <c r="Q2671">
        <v>1</v>
      </c>
      <c r="R2671">
        <v>0.52</v>
      </c>
      <c r="S2671">
        <v>0.5</v>
      </c>
      <c r="T2671">
        <v>4</v>
      </c>
      <c r="U2671">
        <v>67</v>
      </c>
      <c r="V2671">
        <v>22</v>
      </c>
      <c r="W2671">
        <v>1.91</v>
      </c>
      <c r="X2671">
        <v>10</v>
      </c>
      <c r="Y2671">
        <v>1</v>
      </c>
      <c r="Z2671">
        <v>0.57999999999999996</v>
      </c>
      <c r="AA2671">
        <v>70</v>
      </c>
      <c r="AB2671">
        <v>0.78</v>
      </c>
      <c r="AC2671">
        <v>105</v>
      </c>
      <c r="AD2671">
        <v>0.5</v>
      </c>
      <c r="AE2671">
        <v>0.01</v>
      </c>
      <c r="AF2671">
        <v>28</v>
      </c>
      <c r="AG2671">
        <v>590</v>
      </c>
      <c r="AH2671">
        <v>14</v>
      </c>
      <c r="AI2671">
        <v>4</v>
      </c>
      <c r="AJ2671">
        <v>10</v>
      </c>
      <c r="AK2671">
        <v>154</v>
      </c>
      <c r="AL2671">
        <v>0.01</v>
      </c>
      <c r="AM2671">
        <v>5</v>
      </c>
      <c r="AN2671">
        <v>5</v>
      </c>
      <c r="AO2671">
        <v>32</v>
      </c>
      <c r="AP2671">
        <v>5</v>
      </c>
      <c r="AQ2671">
        <v>30</v>
      </c>
    </row>
    <row r="2672" spans="1:43" hidden="1" x14ac:dyDescent="0.25">
      <c r="A2672" t="s">
        <v>9520</v>
      </c>
      <c r="B2672" t="s">
        <v>9521</v>
      </c>
      <c r="C2672" s="1" t="str">
        <f t="shared" si="209"/>
        <v>21:0118</v>
      </c>
      <c r="D2672" s="1" t="str">
        <f t="shared" si="210"/>
        <v>21:0027</v>
      </c>
      <c r="E2672" t="s">
        <v>9522</v>
      </c>
      <c r="F2672" t="s">
        <v>9523</v>
      </c>
      <c r="H2672">
        <v>63.788740400000002</v>
      </c>
      <c r="I2672">
        <v>-96.427867300000003</v>
      </c>
      <c r="J2672" s="1" t="str">
        <f t="shared" si="211"/>
        <v>Till</v>
      </c>
      <c r="K2672" s="1" t="str">
        <f t="shared" si="212"/>
        <v>&lt;63 micron</v>
      </c>
      <c r="L2672">
        <v>0.1</v>
      </c>
      <c r="M2672">
        <v>0.68</v>
      </c>
      <c r="N2672">
        <v>4</v>
      </c>
      <c r="O2672">
        <v>270</v>
      </c>
      <c r="P2672">
        <v>0.5</v>
      </c>
      <c r="Q2672">
        <v>2</v>
      </c>
      <c r="R2672">
        <v>0.25</v>
      </c>
      <c r="S2672">
        <v>0.25</v>
      </c>
      <c r="T2672">
        <v>1</v>
      </c>
      <c r="U2672">
        <v>19</v>
      </c>
      <c r="V2672">
        <v>7</v>
      </c>
      <c r="W2672">
        <v>1.19</v>
      </c>
      <c r="X2672">
        <v>5</v>
      </c>
      <c r="Y2672">
        <v>0.5</v>
      </c>
      <c r="Z2672">
        <v>0.18</v>
      </c>
      <c r="AA2672">
        <v>30</v>
      </c>
      <c r="AB2672">
        <v>0.19</v>
      </c>
      <c r="AC2672">
        <v>70</v>
      </c>
      <c r="AD2672">
        <v>1</v>
      </c>
      <c r="AE2672">
        <v>0.01</v>
      </c>
      <c r="AF2672">
        <v>6</v>
      </c>
      <c r="AG2672">
        <v>790</v>
      </c>
      <c r="AH2672">
        <v>12</v>
      </c>
      <c r="AI2672">
        <v>1</v>
      </c>
      <c r="AJ2672">
        <v>2</v>
      </c>
      <c r="AK2672">
        <v>131</v>
      </c>
      <c r="AL2672">
        <v>0.01</v>
      </c>
      <c r="AM2672">
        <v>5</v>
      </c>
      <c r="AN2672">
        <v>5</v>
      </c>
      <c r="AO2672">
        <v>17</v>
      </c>
      <c r="AP2672">
        <v>5</v>
      </c>
      <c r="AQ2672">
        <v>12</v>
      </c>
    </row>
    <row r="2673" spans="1:43" hidden="1" x14ac:dyDescent="0.25">
      <c r="A2673" t="s">
        <v>9524</v>
      </c>
      <c r="B2673" t="s">
        <v>9525</v>
      </c>
      <c r="C2673" s="1" t="str">
        <f t="shared" si="209"/>
        <v>21:0118</v>
      </c>
      <c r="D2673" s="1" t="str">
        <f t="shared" si="210"/>
        <v>21:0027</v>
      </c>
      <c r="E2673" t="s">
        <v>9526</v>
      </c>
      <c r="F2673" t="s">
        <v>9527</v>
      </c>
      <c r="H2673">
        <v>63.802546499999998</v>
      </c>
      <c r="I2673">
        <v>-96.3895749</v>
      </c>
      <c r="J2673" s="1" t="str">
        <f t="shared" si="211"/>
        <v>Till</v>
      </c>
      <c r="K2673" s="1" t="str">
        <f t="shared" si="212"/>
        <v>&lt;63 micron</v>
      </c>
      <c r="L2673">
        <v>0.1</v>
      </c>
      <c r="M2673">
        <v>0.85</v>
      </c>
      <c r="N2673">
        <v>8</v>
      </c>
      <c r="O2673">
        <v>460</v>
      </c>
      <c r="P2673">
        <v>0.5</v>
      </c>
      <c r="Q2673">
        <v>1</v>
      </c>
      <c r="R2673">
        <v>0.36</v>
      </c>
      <c r="S2673">
        <v>0.25</v>
      </c>
      <c r="T2673">
        <v>3</v>
      </c>
      <c r="U2673">
        <v>28</v>
      </c>
      <c r="V2673">
        <v>8</v>
      </c>
      <c r="W2673">
        <v>1.47</v>
      </c>
      <c r="X2673">
        <v>5</v>
      </c>
      <c r="Y2673">
        <v>1</v>
      </c>
      <c r="Z2673">
        <v>0.21</v>
      </c>
      <c r="AA2673">
        <v>30</v>
      </c>
      <c r="AB2673">
        <v>0.4</v>
      </c>
      <c r="AC2673">
        <v>145</v>
      </c>
      <c r="AD2673">
        <v>0.5</v>
      </c>
      <c r="AE2673">
        <v>0.01</v>
      </c>
      <c r="AF2673">
        <v>12</v>
      </c>
      <c r="AG2673">
        <v>880</v>
      </c>
      <c r="AH2673">
        <v>10</v>
      </c>
      <c r="AI2673">
        <v>2</v>
      </c>
      <c r="AJ2673">
        <v>2</v>
      </c>
      <c r="AK2673">
        <v>148</v>
      </c>
      <c r="AL2673">
        <v>0.02</v>
      </c>
      <c r="AM2673">
        <v>5</v>
      </c>
      <c r="AN2673">
        <v>5</v>
      </c>
      <c r="AO2673">
        <v>22</v>
      </c>
      <c r="AP2673">
        <v>5</v>
      </c>
      <c r="AQ2673">
        <v>16</v>
      </c>
    </row>
    <row r="2674" spans="1:43" hidden="1" x14ac:dyDescent="0.25">
      <c r="A2674" t="s">
        <v>9528</v>
      </c>
      <c r="B2674" t="s">
        <v>9529</v>
      </c>
      <c r="C2674" s="1" t="str">
        <f t="shared" si="209"/>
        <v>21:0118</v>
      </c>
      <c r="D2674" s="1" t="str">
        <f t="shared" si="210"/>
        <v>21:0027</v>
      </c>
      <c r="E2674" t="s">
        <v>9530</v>
      </c>
      <c r="F2674" t="s">
        <v>9531</v>
      </c>
      <c r="H2674">
        <v>63.815611699999998</v>
      </c>
      <c r="I2674">
        <v>-96.414502100000007</v>
      </c>
      <c r="J2674" s="1" t="str">
        <f t="shared" si="211"/>
        <v>Till</v>
      </c>
      <c r="K2674" s="1" t="str">
        <f t="shared" si="212"/>
        <v>&lt;63 micron</v>
      </c>
      <c r="L2674">
        <v>0.1</v>
      </c>
      <c r="M2674">
        <v>0.97</v>
      </c>
      <c r="N2674">
        <v>4</v>
      </c>
      <c r="O2674">
        <v>400</v>
      </c>
      <c r="P2674">
        <v>0.5</v>
      </c>
      <c r="Q2674">
        <v>1</v>
      </c>
      <c r="R2674">
        <v>0.36</v>
      </c>
      <c r="S2674">
        <v>0.25</v>
      </c>
      <c r="T2674">
        <v>3</v>
      </c>
      <c r="U2674">
        <v>25</v>
      </c>
      <c r="V2674">
        <v>8</v>
      </c>
      <c r="W2674">
        <v>1.46</v>
      </c>
      <c r="X2674">
        <v>5</v>
      </c>
      <c r="Y2674">
        <v>0.5</v>
      </c>
      <c r="Z2674">
        <v>0.24</v>
      </c>
      <c r="AA2674">
        <v>30</v>
      </c>
      <c r="AB2674">
        <v>0.42</v>
      </c>
      <c r="AC2674">
        <v>145</v>
      </c>
      <c r="AD2674">
        <v>0.5</v>
      </c>
      <c r="AE2674">
        <v>0.01</v>
      </c>
      <c r="AF2674">
        <v>10</v>
      </c>
      <c r="AG2674">
        <v>750</v>
      </c>
      <c r="AH2674">
        <v>12</v>
      </c>
      <c r="AI2674">
        <v>1</v>
      </c>
      <c r="AJ2674">
        <v>2</v>
      </c>
      <c r="AK2674">
        <v>142</v>
      </c>
      <c r="AL2674">
        <v>0.01</v>
      </c>
      <c r="AM2674">
        <v>5</v>
      </c>
      <c r="AN2674">
        <v>5</v>
      </c>
      <c r="AO2674">
        <v>20</v>
      </c>
      <c r="AP2674">
        <v>5</v>
      </c>
      <c r="AQ2674">
        <v>16</v>
      </c>
    </row>
    <row r="2675" spans="1:43" hidden="1" x14ac:dyDescent="0.25">
      <c r="A2675" t="s">
        <v>9532</v>
      </c>
      <c r="B2675" t="s">
        <v>9533</v>
      </c>
      <c r="C2675" s="1" t="str">
        <f t="shared" si="209"/>
        <v>21:0118</v>
      </c>
      <c r="D2675" s="1" t="str">
        <f t="shared" si="210"/>
        <v>21:0027</v>
      </c>
      <c r="E2675" t="s">
        <v>9534</v>
      </c>
      <c r="F2675" t="s">
        <v>9535</v>
      </c>
      <c r="H2675">
        <v>63.8339128</v>
      </c>
      <c r="I2675">
        <v>-96.418537299999997</v>
      </c>
      <c r="J2675" s="1" t="str">
        <f t="shared" si="211"/>
        <v>Till</v>
      </c>
      <c r="K2675" s="1" t="str">
        <f t="shared" si="212"/>
        <v>&lt;63 micron</v>
      </c>
      <c r="L2675">
        <v>0.1</v>
      </c>
      <c r="M2675">
        <v>0.23</v>
      </c>
      <c r="N2675">
        <v>1</v>
      </c>
      <c r="O2675">
        <v>40</v>
      </c>
      <c r="P2675">
        <v>0.25</v>
      </c>
      <c r="Q2675">
        <v>1</v>
      </c>
      <c r="R2675">
        <v>0.28000000000000003</v>
      </c>
      <c r="S2675">
        <v>0.25</v>
      </c>
      <c r="T2675">
        <v>0.5</v>
      </c>
      <c r="U2675">
        <v>12</v>
      </c>
      <c r="V2675">
        <v>1</v>
      </c>
      <c r="W2675">
        <v>1.05</v>
      </c>
      <c r="X2675">
        <v>5</v>
      </c>
      <c r="Y2675">
        <v>0.5</v>
      </c>
      <c r="Z2675">
        <v>0.04</v>
      </c>
      <c r="AA2675">
        <v>30</v>
      </c>
      <c r="AB2675">
        <v>7.0000000000000007E-2</v>
      </c>
      <c r="AC2675">
        <v>60</v>
      </c>
      <c r="AD2675">
        <v>0.5</v>
      </c>
      <c r="AE2675">
        <v>0.01</v>
      </c>
      <c r="AF2675">
        <v>2</v>
      </c>
      <c r="AG2675">
        <v>940</v>
      </c>
      <c r="AH2675">
        <v>6</v>
      </c>
      <c r="AI2675">
        <v>2</v>
      </c>
      <c r="AJ2675">
        <v>1</v>
      </c>
      <c r="AK2675">
        <v>153</v>
      </c>
      <c r="AL2675">
        <v>0.02</v>
      </c>
      <c r="AM2675">
        <v>5</v>
      </c>
      <c r="AN2675">
        <v>5</v>
      </c>
      <c r="AO2675">
        <v>13</v>
      </c>
      <c r="AP2675">
        <v>5</v>
      </c>
      <c r="AQ2675">
        <v>4</v>
      </c>
    </row>
    <row r="2676" spans="1:43" hidden="1" x14ac:dyDescent="0.25">
      <c r="A2676" t="s">
        <v>9536</v>
      </c>
      <c r="B2676" t="s">
        <v>9537</v>
      </c>
      <c r="C2676" s="1" t="str">
        <f t="shared" si="209"/>
        <v>21:0118</v>
      </c>
      <c r="D2676" s="1" t="str">
        <f t="shared" si="210"/>
        <v>21:0027</v>
      </c>
      <c r="E2676" t="s">
        <v>9538</v>
      </c>
      <c r="F2676" t="s">
        <v>9539</v>
      </c>
      <c r="H2676">
        <v>63.845066799999998</v>
      </c>
      <c r="I2676">
        <v>-96.420607200000006</v>
      </c>
      <c r="J2676" s="1" t="str">
        <f t="shared" si="211"/>
        <v>Till</v>
      </c>
      <c r="K2676" s="1" t="str">
        <f t="shared" si="212"/>
        <v>&lt;63 micron</v>
      </c>
      <c r="L2676">
        <v>0.1</v>
      </c>
      <c r="M2676">
        <v>0.2</v>
      </c>
      <c r="N2676">
        <v>1</v>
      </c>
      <c r="O2676">
        <v>60</v>
      </c>
      <c r="P2676">
        <v>0.25</v>
      </c>
      <c r="Q2676">
        <v>1</v>
      </c>
      <c r="R2676">
        <v>0.28999999999999998</v>
      </c>
      <c r="S2676">
        <v>0.25</v>
      </c>
      <c r="T2676">
        <v>1</v>
      </c>
      <c r="U2676">
        <v>13</v>
      </c>
      <c r="V2676">
        <v>1</v>
      </c>
      <c r="W2676">
        <v>1.1299999999999999</v>
      </c>
      <c r="X2676">
        <v>5</v>
      </c>
      <c r="Y2676">
        <v>0.5</v>
      </c>
      <c r="Z2676">
        <v>0.03</v>
      </c>
      <c r="AA2676">
        <v>30</v>
      </c>
      <c r="AB2676">
        <v>7.0000000000000007E-2</v>
      </c>
      <c r="AC2676">
        <v>85</v>
      </c>
      <c r="AD2676">
        <v>0.5</v>
      </c>
      <c r="AE2676">
        <v>0.01</v>
      </c>
      <c r="AF2676">
        <v>2</v>
      </c>
      <c r="AG2676">
        <v>940</v>
      </c>
      <c r="AH2676">
        <v>4</v>
      </c>
      <c r="AI2676">
        <v>1</v>
      </c>
      <c r="AJ2676">
        <v>1</v>
      </c>
      <c r="AK2676">
        <v>118</v>
      </c>
      <c r="AL2676">
        <v>0.02</v>
      </c>
      <c r="AM2676">
        <v>5</v>
      </c>
      <c r="AN2676">
        <v>5</v>
      </c>
      <c r="AO2676">
        <v>15</v>
      </c>
      <c r="AP2676">
        <v>5</v>
      </c>
      <c r="AQ2676">
        <v>4</v>
      </c>
    </row>
    <row r="2677" spans="1:43" hidden="1" x14ac:dyDescent="0.25">
      <c r="A2677" t="s">
        <v>9540</v>
      </c>
      <c r="B2677" t="s">
        <v>9541</v>
      </c>
      <c r="C2677" s="1" t="str">
        <f t="shared" si="209"/>
        <v>21:0118</v>
      </c>
      <c r="D2677" s="1" t="str">
        <f t="shared" si="210"/>
        <v>21:0027</v>
      </c>
      <c r="E2677" t="s">
        <v>9542</v>
      </c>
      <c r="F2677" t="s">
        <v>9543</v>
      </c>
      <c r="H2677">
        <v>63.8566012</v>
      </c>
      <c r="I2677">
        <v>-96.420852600000003</v>
      </c>
      <c r="J2677" s="1" t="str">
        <f t="shared" si="211"/>
        <v>Till</v>
      </c>
      <c r="K2677" s="1" t="str">
        <f t="shared" si="212"/>
        <v>&lt;63 micron</v>
      </c>
      <c r="L2677">
        <v>0.1</v>
      </c>
      <c r="M2677">
        <v>2.16</v>
      </c>
      <c r="N2677">
        <v>1</v>
      </c>
      <c r="O2677">
        <v>690</v>
      </c>
      <c r="P2677">
        <v>1.5</v>
      </c>
      <c r="Q2677">
        <v>2</v>
      </c>
      <c r="R2677">
        <v>0.08</v>
      </c>
      <c r="S2677">
        <v>0.25</v>
      </c>
      <c r="T2677">
        <v>1</v>
      </c>
      <c r="U2677">
        <v>32</v>
      </c>
      <c r="V2677">
        <v>15</v>
      </c>
      <c r="W2677">
        <v>0.32</v>
      </c>
      <c r="X2677">
        <v>10</v>
      </c>
      <c r="Y2677">
        <v>1</v>
      </c>
      <c r="Z2677">
        <v>0.35</v>
      </c>
      <c r="AA2677">
        <v>50</v>
      </c>
      <c r="AB2677">
        <v>0.2</v>
      </c>
      <c r="AC2677">
        <v>25</v>
      </c>
      <c r="AD2677">
        <v>0.5</v>
      </c>
      <c r="AE2677">
        <v>0.01</v>
      </c>
      <c r="AF2677">
        <v>30</v>
      </c>
      <c r="AG2677">
        <v>850</v>
      </c>
      <c r="AH2677">
        <v>18</v>
      </c>
      <c r="AI2677">
        <v>1</v>
      </c>
      <c r="AJ2677">
        <v>3</v>
      </c>
      <c r="AK2677">
        <v>167</v>
      </c>
      <c r="AL2677">
        <v>0.01</v>
      </c>
      <c r="AM2677">
        <v>5</v>
      </c>
      <c r="AN2677">
        <v>5</v>
      </c>
      <c r="AO2677">
        <v>12</v>
      </c>
      <c r="AP2677">
        <v>5</v>
      </c>
      <c r="AQ2677">
        <v>8</v>
      </c>
    </row>
    <row r="2678" spans="1:43" hidden="1" x14ac:dyDescent="0.25">
      <c r="A2678" t="s">
        <v>9544</v>
      </c>
      <c r="B2678" t="s">
        <v>9545</v>
      </c>
      <c r="C2678" s="1" t="str">
        <f t="shared" si="209"/>
        <v>21:0118</v>
      </c>
      <c r="D2678" s="1" t="str">
        <f t="shared" si="210"/>
        <v>21:0027</v>
      </c>
      <c r="E2678" t="s">
        <v>9546</v>
      </c>
      <c r="F2678" t="s">
        <v>9547</v>
      </c>
      <c r="H2678">
        <v>63.582970000000003</v>
      </c>
      <c r="I2678">
        <v>-96.420118500000001</v>
      </c>
      <c r="J2678" s="1" t="str">
        <f t="shared" si="211"/>
        <v>Till</v>
      </c>
      <c r="K2678" s="1" t="str">
        <f t="shared" si="212"/>
        <v>&lt;63 micron</v>
      </c>
      <c r="L2678">
        <v>0.1</v>
      </c>
      <c r="M2678">
        <v>1.59</v>
      </c>
      <c r="N2678">
        <v>1</v>
      </c>
      <c r="O2678">
        <v>220</v>
      </c>
      <c r="P2678">
        <v>0.5</v>
      </c>
      <c r="Q2678">
        <v>1</v>
      </c>
      <c r="R2678">
        <v>0.62</v>
      </c>
      <c r="S2678">
        <v>0.5</v>
      </c>
      <c r="T2678">
        <v>8</v>
      </c>
      <c r="U2678">
        <v>72</v>
      </c>
      <c r="V2678">
        <v>23</v>
      </c>
      <c r="W2678">
        <v>2.35</v>
      </c>
      <c r="X2678">
        <v>10</v>
      </c>
      <c r="Y2678">
        <v>1</v>
      </c>
      <c r="Z2678">
        <v>0.45</v>
      </c>
      <c r="AA2678">
        <v>60</v>
      </c>
      <c r="AB2678">
        <v>1.04</v>
      </c>
      <c r="AC2678">
        <v>235</v>
      </c>
      <c r="AD2678">
        <v>1</v>
      </c>
      <c r="AE2678">
        <v>0.01</v>
      </c>
      <c r="AF2678">
        <v>29</v>
      </c>
      <c r="AG2678">
        <v>1130</v>
      </c>
      <c r="AH2678">
        <v>10</v>
      </c>
      <c r="AI2678">
        <v>2</v>
      </c>
      <c r="AJ2678">
        <v>5</v>
      </c>
      <c r="AK2678">
        <v>109</v>
      </c>
      <c r="AL2678">
        <v>0.1</v>
      </c>
      <c r="AM2678">
        <v>5</v>
      </c>
      <c r="AN2678">
        <v>5</v>
      </c>
      <c r="AO2678">
        <v>47</v>
      </c>
      <c r="AP2678">
        <v>5</v>
      </c>
      <c r="AQ2678">
        <v>44</v>
      </c>
    </row>
    <row r="2679" spans="1:43" hidden="1" x14ac:dyDescent="0.25">
      <c r="A2679" t="s">
        <v>9548</v>
      </c>
      <c r="B2679" t="s">
        <v>9549</v>
      </c>
      <c r="C2679" s="1" t="str">
        <f t="shared" si="209"/>
        <v>21:0118</v>
      </c>
      <c r="D2679" s="1" t="str">
        <f t="shared" si="210"/>
        <v>21:0027</v>
      </c>
      <c r="E2679" t="s">
        <v>9550</v>
      </c>
      <c r="F2679" t="s">
        <v>9551</v>
      </c>
      <c r="H2679">
        <v>63.573007199999999</v>
      </c>
      <c r="I2679">
        <v>-96.423398199999994</v>
      </c>
      <c r="J2679" s="1" t="str">
        <f t="shared" si="211"/>
        <v>Till</v>
      </c>
      <c r="K2679" s="1" t="str">
        <f t="shared" si="212"/>
        <v>&lt;63 micron</v>
      </c>
      <c r="L2679">
        <v>0.1</v>
      </c>
      <c r="M2679">
        <v>1.72</v>
      </c>
      <c r="N2679">
        <v>1</v>
      </c>
      <c r="O2679">
        <v>300</v>
      </c>
      <c r="P2679">
        <v>1</v>
      </c>
      <c r="Q2679">
        <v>1</v>
      </c>
      <c r="R2679">
        <v>0.56000000000000005</v>
      </c>
      <c r="S2679">
        <v>0.25</v>
      </c>
      <c r="T2679">
        <v>8</v>
      </c>
      <c r="U2679">
        <v>65</v>
      </c>
      <c r="V2679">
        <v>25</v>
      </c>
      <c r="W2679">
        <v>2.3199999999999998</v>
      </c>
      <c r="X2679">
        <v>10</v>
      </c>
      <c r="Y2679">
        <v>0.5</v>
      </c>
      <c r="Z2679">
        <v>0.49</v>
      </c>
      <c r="AA2679">
        <v>50</v>
      </c>
      <c r="AB2679">
        <v>1.02</v>
      </c>
      <c r="AC2679">
        <v>260</v>
      </c>
      <c r="AD2679">
        <v>1</v>
      </c>
      <c r="AE2679">
        <v>0.02</v>
      </c>
      <c r="AF2679">
        <v>28</v>
      </c>
      <c r="AG2679">
        <v>1060</v>
      </c>
      <c r="AH2679">
        <v>18</v>
      </c>
      <c r="AI2679">
        <v>1</v>
      </c>
      <c r="AJ2679">
        <v>5</v>
      </c>
      <c r="AK2679">
        <v>96</v>
      </c>
      <c r="AL2679">
        <v>0.1</v>
      </c>
      <c r="AM2679">
        <v>5</v>
      </c>
      <c r="AN2679">
        <v>5</v>
      </c>
      <c r="AO2679">
        <v>44</v>
      </c>
      <c r="AP2679">
        <v>5</v>
      </c>
      <c r="AQ2679">
        <v>42</v>
      </c>
    </row>
    <row r="2680" spans="1:43" hidden="1" x14ac:dyDescent="0.25">
      <c r="A2680" t="s">
        <v>9552</v>
      </c>
      <c r="B2680" t="s">
        <v>9553</v>
      </c>
      <c r="C2680" s="1" t="str">
        <f t="shared" si="209"/>
        <v>21:0118</v>
      </c>
      <c r="D2680" s="1" t="str">
        <f t="shared" si="210"/>
        <v>21:0027</v>
      </c>
      <c r="E2680" t="s">
        <v>9554</v>
      </c>
      <c r="F2680" t="s">
        <v>9555</v>
      </c>
      <c r="H2680">
        <v>63.557313800000003</v>
      </c>
      <c r="I2680">
        <v>-96.423607899999993</v>
      </c>
      <c r="J2680" s="1" t="str">
        <f t="shared" si="211"/>
        <v>Till</v>
      </c>
      <c r="K2680" s="1" t="str">
        <f t="shared" si="212"/>
        <v>&lt;63 micron</v>
      </c>
      <c r="L2680">
        <v>0.1</v>
      </c>
      <c r="M2680">
        <v>0.41</v>
      </c>
      <c r="N2680">
        <v>1</v>
      </c>
      <c r="O2680">
        <v>60</v>
      </c>
      <c r="P2680">
        <v>0.25</v>
      </c>
      <c r="Q2680">
        <v>1</v>
      </c>
      <c r="R2680">
        <v>0.45</v>
      </c>
      <c r="S2680">
        <v>0.25</v>
      </c>
      <c r="T2680">
        <v>3</v>
      </c>
      <c r="U2680">
        <v>24</v>
      </c>
      <c r="V2680">
        <v>4</v>
      </c>
      <c r="W2680">
        <v>1.37</v>
      </c>
      <c r="X2680">
        <v>5</v>
      </c>
      <c r="Y2680">
        <v>0.5</v>
      </c>
      <c r="Z2680">
        <v>0.08</v>
      </c>
      <c r="AA2680">
        <v>30</v>
      </c>
      <c r="AB2680">
        <v>0.28000000000000003</v>
      </c>
      <c r="AC2680">
        <v>110</v>
      </c>
      <c r="AD2680">
        <v>0.5</v>
      </c>
      <c r="AE2680">
        <v>0.01</v>
      </c>
      <c r="AF2680">
        <v>7</v>
      </c>
      <c r="AG2680">
        <v>1170</v>
      </c>
      <c r="AH2680">
        <v>6</v>
      </c>
      <c r="AI2680">
        <v>1</v>
      </c>
      <c r="AJ2680">
        <v>2</v>
      </c>
      <c r="AK2680">
        <v>77</v>
      </c>
      <c r="AL2680">
        <v>0.06</v>
      </c>
      <c r="AM2680">
        <v>5</v>
      </c>
      <c r="AN2680">
        <v>5</v>
      </c>
      <c r="AO2680">
        <v>25</v>
      </c>
      <c r="AP2680">
        <v>5</v>
      </c>
      <c r="AQ2680">
        <v>14</v>
      </c>
    </row>
    <row r="2681" spans="1:43" hidden="1" x14ac:dyDescent="0.25">
      <c r="A2681" t="s">
        <v>9556</v>
      </c>
      <c r="B2681" t="s">
        <v>9557</v>
      </c>
      <c r="C2681" s="1" t="str">
        <f t="shared" si="209"/>
        <v>21:0118</v>
      </c>
      <c r="D2681" s="1" t="str">
        <f t="shared" si="210"/>
        <v>21:0027</v>
      </c>
      <c r="E2681" t="s">
        <v>9558</v>
      </c>
      <c r="F2681" t="s">
        <v>9559</v>
      </c>
      <c r="H2681">
        <v>63.903468400000001</v>
      </c>
      <c r="I2681">
        <v>-95.440392399999993</v>
      </c>
      <c r="J2681" s="1" t="str">
        <f t="shared" si="211"/>
        <v>Till</v>
      </c>
      <c r="K2681" s="1" t="str">
        <f t="shared" si="212"/>
        <v>&lt;63 micron</v>
      </c>
      <c r="L2681">
        <v>0.1</v>
      </c>
      <c r="M2681">
        <v>0.85</v>
      </c>
      <c r="N2681">
        <v>1</v>
      </c>
      <c r="O2681">
        <v>120</v>
      </c>
      <c r="P2681">
        <v>0.25</v>
      </c>
      <c r="Q2681">
        <v>1</v>
      </c>
      <c r="R2681">
        <v>0.32</v>
      </c>
      <c r="S2681">
        <v>0.25</v>
      </c>
      <c r="T2681">
        <v>2</v>
      </c>
      <c r="U2681">
        <v>20</v>
      </c>
      <c r="V2681">
        <v>9</v>
      </c>
      <c r="W2681">
        <v>1.54</v>
      </c>
      <c r="X2681">
        <v>5</v>
      </c>
      <c r="Y2681">
        <v>1</v>
      </c>
      <c r="Z2681">
        <v>0.16</v>
      </c>
      <c r="AA2681">
        <v>40</v>
      </c>
      <c r="AB2681">
        <v>0.41</v>
      </c>
      <c r="AC2681">
        <v>145</v>
      </c>
      <c r="AD2681">
        <v>0.5</v>
      </c>
      <c r="AE2681">
        <v>0.02</v>
      </c>
      <c r="AF2681">
        <v>9</v>
      </c>
      <c r="AG2681">
        <v>660</v>
      </c>
      <c r="AH2681">
        <v>8</v>
      </c>
      <c r="AI2681">
        <v>1</v>
      </c>
      <c r="AJ2681">
        <v>2</v>
      </c>
      <c r="AK2681">
        <v>102</v>
      </c>
      <c r="AL2681">
        <v>0.05</v>
      </c>
      <c r="AM2681">
        <v>5</v>
      </c>
      <c r="AN2681">
        <v>5</v>
      </c>
      <c r="AO2681">
        <v>22</v>
      </c>
      <c r="AP2681">
        <v>5</v>
      </c>
      <c r="AQ2681">
        <v>24</v>
      </c>
    </row>
    <row r="2682" spans="1:43" hidden="1" x14ac:dyDescent="0.25">
      <c r="A2682" t="s">
        <v>9560</v>
      </c>
      <c r="B2682" t="s">
        <v>9561</v>
      </c>
      <c r="C2682" s="1" t="str">
        <f t="shared" si="209"/>
        <v>21:0118</v>
      </c>
      <c r="D2682" s="1" t="str">
        <f t="shared" si="210"/>
        <v>21:0027</v>
      </c>
      <c r="E2682" t="s">
        <v>9562</v>
      </c>
      <c r="F2682" t="s">
        <v>9563</v>
      </c>
      <c r="H2682">
        <v>63.918919899999999</v>
      </c>
      <c r="I2682">
        <v>-95.444754700000004</v>
      </c>
      <c r="J2682" s="1" t="str">
        <f t="shared" si="211"/>
        <v>Till</v>
      </c>
      <c r="K2682" s="1" t="str">
        <f t="shared" si="212"/>
        <v>&lt;63 micron</v>
      </c>
      <c r="L2682">
        <v>0.1</v>
      </c>
      <c r="M2682">
        <v>0.92</v>
      </c>
      <c r="N2682">
        <v>2</v>
      </c>
      <c r="O2682">
        <v>200</v>
      </c>
      <c r="P2682">
        <v>0.25</v>
      </c>
      <c r="Q2682">
        <v>1</v>
      </c>
      <c r="R2682">
        <v>0.32</v>
      </c>
      <c r="S2682">
        <v>0.25</v>
      </c>
      <c r="T2682">
        <v>4</v>
      </c>
      <c r="U2682">
        <v>18</v>
      </c>
      <c r="V2682">
        <v>9</v>
      </c>
      <c r="W2682">
        <v>1.4</v>
      </c>
      <c r="X2682">
        <v>5</v>
      </c>
      <c r="Y2682">
        <v>0.5</v>
      </c>
      <c r="Z2682">
        <v>0.2</v>
      </c>
      <c r="AA2682">
        <v>30</v>
      </c>
      <c r="AB2682">
        <v>0.37</v>
      </c>
      <c r="AC2682">
        <v>235</v>
      </c>
      <c r="AD2682">
        <v>0.5</v>
      </c>
      <c r="AE2682">
        <v>0.01</v>
      </c>
      <c r="AF2682">
        <v>8</v>
      </c>
      <c r="AG2682">
        <v>720</v>
      </c>
      <c r="AH2682">
        <v>8</v>
      </c>
      <c r="AI2682">
        <v>2</v>
      </c>
      <c r="AJ2682">
        <v>2</v>
      </c>
      <c r="AK2682">
        <v>84</v>
      </c>
      <c r="AL2682">
        <v>0.03</v>
      </c>
      <c r="AM2682">
        <v>5</v>
      </c>
      <c r="AN2682">
        <v>5</v>
      </c>
      <c r="AO2682">
        <v>19</v>
      </c>
      <c r="AP2682">
        <v>5</v>
      </c>
      <c r="AQ2682">
        <v>22</v>
      </c>
    </row>
    <row r="2683" spans="1:43" hidden="1" x14ac:dyDescent="0.25">
      <c r="A2683" t="s">
        <v>9564</v>
      </c>
      <c r="B2683" t="s">
        <v>9565</v>
      </c>
      <c r="C2683" s="1" t="str">
        <f t="shared" si="209"/>
        <v>21:0118</v>
      </c>
      <c r="D2683" s="1" t="str">
        <f t="shared" si="210"/>
        <v>21:0027</v>
      </c>
      <c r="E2683" t="s">
        <v>9566</v>
      </c>
      <c r="F2683" t="s">
        <v>9567</v>
      </c>
      <c r="H2683">
        <v>63.617061100000001</v>
      </c>
      <c r="I2683">
        <v>-96.385502500000001</v>
      </c>
      <c r="J2683" s="1" t="str">
        <f t="shared" si="211"/>
        <v>Till</v>
      </c>
      <c r="K2683" s="1" t="str">
        <f t="shared" si="212"/>
        <v>&lt;63 micron</v>
      </c>
      <c r="L2683">
        <v>0.1</v>
      </c>
      <c r="M2683">
        <v>0.93</v>
      </c>
      <c r="N2683">
        <v>2</v>
      </c>
      <c r="O2683">
        <v>150</v>
      </c>
      <c r="P2683">
        <v>0.5</v>
      </c>
      <c r="Q2683">
        <v>2</v>
      </c>
      <c r="R2683">
        <v>0.56999999999999995</v>
      </c>
      <c r="S2683">
        <v>0.25</v>
      </c>
      <c r="T2683">
        <v>6</v>
      </c>
      <c r="U2683">
        <v>45</v>
      </c>
      <c r="V2683">
        <v>14</v>
      </c>
      <c r="W2683">
        <v>2.02</v>
      </c>
      <c r="X2683">
        <v>5</v>
      </c>
      <c r="Y2683">
        <v>0.5</v>
      </c>
      <c r="Z2683">
        <v>0.21</v>
      </c>
      <c r="AA2683">
        <v>40</v>
      </c>
      <c r="AB2683">
        <v>0.64</v>
      </c>
      <c r="AC2683">
        <v>215</v>
      </c>
      <c r="AD2683">
        <v>0.5</v>
      </c>
      <c r="AE2683">
        <v>0.01</v>
      </c>
      <c r="AF2683">
        <v>18</v>
      </c>
      <c r="AG2683">
        <v>1240</v>
      </c>
      <c r="AH2683">
        <v>12</v>
      </c>
      <c r="AI2683">
        <v>1</v>
      </c>
      <c r="AJ2683">
        <v>3</v>
      </c>
      <c r="AK2683">
        <v>79</v>
      </c>
      <c r="AL2683">
        <v>0.08</v>
      </c>
      <c r="AM2683">
        <v>5</v>
      </c>
      <c r="AN2683">
        <v>5</v>
      </c>
      <c r="AO2683">
        <v>39</v>
      </c>
      <c r="AP2683">
        <v>5</v>
      </c>
      <c r="AQ2683">
        <v>28</v>
      </c>
    </row>
    <row r="2684" spans="1:43" hidden="1" x14ac:dyDescent="0.25">
      <c r="A2684" t="s">
        <v>9568</v>
      </c>
      <c r="B2684" t="s">
        <v>9569</v>
      </c>
      <c r="C2684" s="1" t="str">
        <f t="shared" si="209"/>
        <v>21:0118</v>
      </c>
      <c r="D2684" s="1" t="str">
        <f t="shared" si="210"/>
        <v>21:0027</v>
      </c>
      <c r="E2684" t="s">
        <v>9570</v>
      </c>
      <c r="F2684" t="s">
        <v>9571</v>
      </c>
      <c r="H2684">
        <v>63.629048099999999</v>
      </c>
      <c r="I2684">
        <v>-96.384925100000004</v>
      </c>
      <c r="J2684" s="1" t="str">
        <f t="shared" si="211"/>
        <v>Till</v>
      </c>
      <c r="K2684" s="1" t="str">
        <f t="shared" si="212"/>
        <v>&lt;63 micron</v>
      </c>
      <c r="L2684">
        <v>0.1</v>
      </c>
      <c r="M2684">
        <v>1.46</v>
      </c>
      <c r="N2684">
        <v>2</v>
      </c>
      <c r="O2684">
        <v>290</v>
      </c>
      <c r="P2684">
        <v>0.5</v>
      </c>
      <c r="Q2684">
        <v>1</v>
      </c>
      <c r="R2684">
        <v>0.6</v>
      </c>
      <c r="S2684">
        <v>0.25</v>
      </c>
      <c r="T2684">
        <v>8</v>
      </c>
      <c r="U2684">
        <v>59</v>
      </c>
      <c r="V2684">
        <v>24</v>
      </c>
      <c r="W2684">
        <v>2.36</v>
      </c>
      <c r="X2684">
        <v>10</v>
      </c>
      <c r="Y2684">
        <v>1</v>
      </c>
      <c r="Z2684">
        <v>0.35</v>
      </c>
      <c r="AA2684">
        <v>50</v>
      </c>
      <c r="AB2684">
        <v>0.98</v>
      </c>
      <c r="AC2684">
        <v>270</v>
      </c>
      <c r="AD2684">
        <v>1</v>
      </c>
      <c r="AE2684">
        <v>0.01</v>
      </c>
      <c r="AF2684">
        <v>26</v>
      </c>
      <c r="AG2684">
        <v>1020</v>
      </c>
      <c r="AH2684">
        <v>14</v>
      </c>
      <c r="AI2684">
        <v>2</v>
      </c>
      <c r="AJ2684">
        <v>5</v>
      </c>
      <c r="AK2684">
        <v>83</v>
      </c>
      <c r="AL2684">
        <v>0.1</v>
      </c>
      <c r="AM2684">
        <v>5</v>
      </c>
      <c r="AN2684">
        <v>5</v>
      </c>
      <c r="AO2684">
        <v>45</v>
      </c>
      <c r="AP2684">
        <v>5</v>
      </c>
      <c r="AQ2684">
        <v>40</v>
      </c>
    </row>
    <row r="2685" spans="1:43" hidden="1" x14ac:dyDescent="0.25">
      <c r="A2685" t="s">
        <v>9572</v>
      </c>
      <c r="B2685" t="s">
        <v>9573</v>
      </c>
      <c r="C2685" s="1" t="str">
        <f t="shared" si="209"/>
        <v>21:0118</v>
      </c>
      <c r="D2685" s="1" t="str">
        <f t="shared" si="210"/>
        <v>21:0027</v>
      </c>
      <c r="E2685" t="s">
        <v>9574</v>
      </c>
      <c r="F2685" t="s">
        <v>9575</v>
      </c>
      <c r="H2685">
        <v>63.645905200000001</v>
      </c>
      <c r="I2685">
        <v>-96.381050000000002</v>
      </c>
      <c r="J2685" s="1" t="str">
        <f t="shared" si="211"/>
        <v>Till</v>
      </c>
      <c r="K2685" s="1" t="str">
        <f t="shared" si="212"/>
        <v>&lt;63 micron</v>
      </c>
      <c r="L2685">
        <v>0.1</v>
      </c>
      <c r="M2685">
        <v>0.97</v>
      </c>
      <c r="N2685">
        <v>1</v>
      </c>
      <c r="O2685">
        <v>260</v>
      </c>
      <c r="P2685">
        <v>0.5</v>
      </c>
      <c r="Q2685">
        <v>1</v>
      </c>
      <c r="R2685">
        <v>0.45</v>
      </c>
      <c r="S2685">
        <v>0.25</v>
      </c>
      <c r="T2685">
        <v>5</v>
      </c>
      <c r="U2685">
        <v>45</v>
      </c>
      <c r="V2685">
        <v>13</v>
      </c>
      <c r="W2685">
        <v>1.85</v>
      </c>
      <c r="X2685">
        <v>5</v>
      </c>
      <c r="Y2685">
        <v>0.5</v>
      </c>
      <c r="Z2685">
        <v>0.22</v>
      </c>
      <c r="AA2685">
        <v>30</v>
      </c>
      <c r="AB2685">
        <v>0.64</v>
      </c>
      <c r="AC2685">
        <v>190</v>
      </c>
      <c r="AD2685">
        <v>0.5</v>
      </c>
      <c r="AE2685">
        <v>0.01</v>
      </c>
      <c r="AF2685">
        <v>18</v>
      </c>
      <c r="AG2685">
        <v>1000</v>
      </c>
      <c r="AH2685">
        <v>12</v>
      </c>
      <c r="AI2685">
        <v>1</v>
      </c>
      <c r="AJ2685">
        <v>3</v>
      </c>
      <c r="AK2685">
        <v>76</v>
      </c>
      <c r="AL2685">
        <v>7.0000000000000007E-2</v>
      </c>
      <c r="AM2685">
        <v>5</v>
      </c>
      <c r="AN2685">
        <v>5</v>
      </c>
      <c r="AO2685">
        <v>34</v>
      </c>
      <c r="AP2685">
        <v>5</v>
      </c>
      <c r="AQ2685">
        <v>26</v>
      </c>
    </row>
    <row r="2686" spans="1:43" hidden="1" x14ac:dyDescent="0.25">
      <c r="A2686" t="s">
        <v>9576</v>
      </c>
      <c r="B2686" t="s">
        <v>9577</v>
      </c>
      <c r="C2686" s="1" t="str">
        <f t="shared" si="209"/>
        <v>21:0118</v>
      </c>
      <c r="D2686" s="1" t="str">
        <f t="shared" si="210"/>
        <v>21:0027</v>
      </c>
      <c r="E2686" t="s">
        <v>9578</v>
      </c>
      <c r="F2686" t="s">
        <v>9579</v>
      </c>
      <c r="H2686">
        <v>63.657147399999999</v>
      </c>
      <c r="I2686">
        <v>-96.393352199999995</v>
      </c>
      <c r="J2686" s="1" t="str">
        <f t="shared" si="211"/>
        <v>Till</v>
      </c>
      <c r="K2686" s="1" t="str">
        <f t="shared" si="212"/>
        <v>&lt;63 micron</v>
      </c>
      <c r="L2686">
        <v>0.1</v>
      </c>
      <c r="M2686">
        <v>1.18</v>
      </c>
      <c r="N2686">
        <v>4</v>
      </c>
      <c r="O2686">
        <v>350</v>
      </c>
      <c r="P2686">
        <v>0.5</v>
      </c>
      <c r="Q2686">
        <v>2</v>
      </c>
      <c r="R2686">
        <v>0.44</v>
      </c>
      <c r="S2686">
        <v>0.25</v>
      </c>
      <c r="T2686">
        <v>6</v>
      </c>
      <c r="U2686">
        <v>50</v>
      </c>
      <c r="V2686">
        <v>15</v>
      </c>
      <c r="W2686">
        <v>1.98</v>
      </c>
      <c r="X2686">
        <v>5</v>
      </c>
      <c r="Y2686">
        <v>0.5</v>
      </c>
      <c r="Z2686">
        <v>0.27</v>
      </c>
      <c r="AA2686">
        <v>40</v>
      </c>
      <c r="AB2686">
        <v>0.68</v>
      </c>
      <c r="AC2686">
        <v>205</v>
      </c>
      <c r="AD2686">
        <v>0.5</v>
      </c>
      <c r="AE2686">
        <v>0.01</v>
      </c>
      <c r="AF2686">
        <v>23</v>
      </c>
      <c r="AG2686">
        <v>1070</v>
      </c>
      <c r="AH2686">
        <v>6</v>
      </c>
      <c r="AI2686">
        <v>2</v>
      </c>
      <c r="AJ2686">
        <v>4</v>
      </c>
      <c r="AK2686">
        <v>91</v>
      </c>
      <c r="AL2686">
        <v>0.06</v>
      </c>
      <c r="AM2686">
        <v>5</v>
      </c>
      <c r="AN2686">
        <v>5</v>
      </c>
      <c r="AO2686">
        <v>35</v>
      </c>
      <c r="AP2686">
        <v>5</v>
      </c>
      <c r="AQ2686">
        <v>28</v>
      </c>
    </row>
    <row r="2687" spans="1:43" hidden="1" x14ac:dyDescent="0.25">
      <c r="A2687" t="s">
        <v>9580</v>
      </c>
      <c r="B2687" t="s">
        <v>9581</v>
      </c>
      <c r="C2687" s="1" t="str">
        <f t="shared" si="209"/>
        <v>21:0118</v>
      </c>
      <c r="D2687" s="1" t="str">
        <f t="shared" si="210"/>
        <v>21:0027</v>
      </c>
      <c r="E2687" t="s">
        <v>9582</v>
      </c>
      <c r="F2687" t="s">
        <v>9583</v>
      </c>
      <c r="H2687">
        <v>63.674933500000002</v>
      </c>
      <c r="I2687">
        <v>-96.396632400000001</v>
      </c>
      <c r="J2687" s="1" t="str">
        <f t="shared" si="211"/>
        <v>Till</v>
      </c>
      <c r="K2687" s="1" t="str">
        <f t="shared" si="212"/>
        <v>&lt;63 micron</v>
      </c>
      <c r="L2687">
        <v>0.1</v>
      </c>
      <c r="M2687">
        <v>0.49</v>
      </c>
      <c r="N2687">
        <v>1</v>
      </c>
      <c r="O2687">
        <v>110</v>
      </c>
      <c r="P2687">
        <v>0.25</v>
      </c>
      <c r="Q2687">
        <v>1</v>
      </c>
      <c r="R2687">
        <v>0.41</v>
      </c>
      <c r="S2687">
        <v>0.25</v>
      </c>
      <c r="T2687">
        <v>4</v>
      </c>
      <c r="U2687">
        <v>33</v>
      </c>
      <c r="V2687">
        <v>6</v>
      </c>
      <c r="W2687">
        <v>1.72</v>
      </c>
      <c r="X2687">
        <v>5</v>
      </c>
      <c r="Y2687">
        <v>0.5</v>
      </c>
      <c r="Z2687">
        <v>7.0000000000000007E-2</v>
      </c>
      <c r="AA2687">
        <v>30</v>
      </c>
      <c r="AB2687">
        <v>0.35</v>
      </c>
      <c r="AC2687">
        <v>200</v>
      </c>
      <c r="AD2687">
        <v>0.5</v>
      </c>
      <c r="AE2687">
        <v>0.01</v>
      </c>
      <c r="AF2687">
        <v>11</v>
      </c>
      <c r="AG2687">
        <v>940</v>
      </c>
      <c r="AH2687">
        <v>12</v>
      </c>
      <c r="AI2687">
        <v>1</v>
      </c>
      <c r="AJ2687">
        <v>2</v>
      </c>
      <c r="AK2687">
        <v>74</v>
      </c>
      <c r="AL2687">
        <v>0.06</v>
      </c>
      <c r="AM2687">
        <v>5</v>
      </c>
      <c r="AN2687">
        <v>5</v>
      </c>
      <c r="AO2687">
        <v>32</v>
      </c>
      <c r="AP2687">
        <v>5</v>
      </c>
      <c r="AQ2687">
        <v>16</v>
      </c>
    </row>
    <row r="2688" spans="1:43" hidden="1" x14ac:dyDescent="0.25">
      <c r="A2688" t="s">
        <v>9584</v>
      </c>
      <c r="B2688" t="s">
        <v>9585</v>
      </c>
      <c r="C2688" s="1" t="str">
        <f t="shared" si="209"/>
        <v>21:0118</v>
      </c>
      <c r="D2688" s="1" t="str">
        <f t="shared" si="210"/>
        <v>21:0027</v>
      </c>
      <c r="E2688" t="s">
        <v>9586</v>
      </c>
      <c r="F2688" t="s">
        <v>9587</v>
      </c>
      <c r="H2688">
        <v>63.685437399999998</v>
      </c>
      <c r="I2688">
        <v>-96.385087299999995</v>
      </c>
      <c r="J2688" s="1" t="str">
        <f t="shared" si="211"/>
        <v>Till</v>
      </c>
      <c r="K2688" s="1" t="str">
        <f t="shared" si="212"/>
        <v>&lt;63 micron</v>
      </c>
      <c r="L2688">
        <v>0.1</v>
      </c>
      <c r="M2688">
        <v>2.31</v>
      </c>
      <c r="N2688">
        <v>2</v>
      </c>
      <c r="O2688">
        <v>430</v>
      </c>
      <c r="P2688">
        <v>1.5</v>
      </c>
      <c r="Q2688">
        <v>2</v>
      </c>
      <c r="R2688">
        <v>0.44</v>
      </c>
      <c r="S2688">
        <v>0.5</v>
      </c>
      <c r="T2688">
        <v>9</v>
      </c>
      <c r="U2688">
        <v>73</v>
      </c>
      <c r="V2688">
        <v>26</v>
      </c>
      <c r="W2688">
        <v>2.46</v>
      </c>
      <c r="X2688">
        <v>10</v>
      </c>
      <c r="Y2688">
        <v>1</v>
      </c>
      <c r="Z2688">
        <v>0.55000000000000004</v>
      </c>
      <c r="AA2688">
        <v>40</v>
      </c>
      <c r="AB2688">
        <v>1.1000000000000001</v>
      </c>
      <c r="AC2688">
        <v>250</v>
      </c>
      <c r="AD2688">
        <v>1</v>
      </c>
      <c r="AE2688">
        <v>0.02</v>
      </c>
      <c r="AF2688">
        <v>32</v>
      </c>
      <c r="AG2688">
        <v>920</v>
      </c>
      <c r="AH2688">
        <v>20</v>
      </c>
      <c r="AI2688">
        <v>2</v>
      </c>
      <c r="AJ2688">
        <v>8</v>
      </c>
      <c r="AK2688">
        <v>109</v>
      </c>
      <c r="AL2688">
        <v>0.06</v>
      </c>
      <c r="AM2688">
        <v>5</v>
      </c>
      <c r="AN2688">
        <v>5</v>
      </c>
      <c r="AO2688">
        <v>44</v>
      </c>
      <c r="AP2688">
        <v>5</v>
      </c>
      <c r="AQ2688">
        <v>40</v>
      </c>
    </row>
    <row r="2689" spans="1:43" hidden="1" x14ac:dyDescent="0.25">
      <c r="A2689" t="s">
        <v>9588</v>
      </c>
      <c r="B2689" t="s">
        <v>9589</v>
      </c>
      <c r="C2689" s="1" t="str">
        <f t="shared" si="209"/>
        <v>21:0118</v>
      </c>
      <c r="D2689" s="1" t="str">
        <f t="shared" si="210"/>
        <v>21:0027</v>
      </c>
      <c r="E2689" t="s">
        <v>9590</v>
      </c>
      <c r="F2689" t="s">
        <v>9591</v>
      </c>
      <c r="H2689">
        <v>63.702478800000002</v>
      </c>
      <c r="I2689">
        <v>-96.388393300000004</v>
      </c>
      <c r="J2689" s="1" t="str">
        <f t="shared" si="211"/>
        <v>Till</v>
      </c>
      <c r="K2689" s="1" t="str">
        <f t="shared" si="212"/>
        <v>&lt;63 micron</v>
      </c>
      <c r="L2689">
        <v>0.1</v>
      </c>
      <c r="M2689">
        <v>1.24</v>
      </c>
      <c r="N2689">
        <v>2</v>
      </c>
      <c r="O2689">
        <v>340</v>
      </c>
      <c r="P2689">
        <v>0.5</v>
      </c>
      <c r="Q2689">
        <v>4</v>
      </c>
      <c r="R2689">
        <v>0.54</v>
      </c>
      <c r="S2689">
        <v>0.25</v>
      </c>
      <c r="T2689">
        <v>6</v>
      </c>
      <c r="U2689">
        <v>49</v>
      </c>
      <c r="V2689">
        <v>13</v>
      </c>
      <c r="W2689">
        <v>2.0099999999999998</v>
      </c>
      <c r="X2689">
        <v>5</v>
      </c>
      <c r="Y2689">
        <v>1</v>
      </c>
      <c r="Z2689">
        <v>0.28999999999999998</v>
      </c>
      <c r="AA2689">
        <v>40</v>
      </c>
      <c r="AB2689">
        <v>0.78</v>
      </c>
      <c r="AC2689">
        <v>255</v>
      </c>
      <c r="AD2689">
        <v>0.5</v>
      </c>
      <c r="AE2689">
        <v>0.01</v>
      </c>
      <c r="AF2689">
        <v>20</v>
      </c>
      <c r="AG2689">
        <v>1040</v>
      </c>
      <c r="AH2689">
        <v>14</v>
      </c>
      <c r="AI2689">
        <v>2</v>
      </c>
      <c r="AJ2689">
        <v>4</v>
      </c>
      <c r="AK2689">
        <v>126</v>
      </c>
      <c r="AL2689">
        <v>0.06</v>
      </c>
      <c r="AM2689">
        <v>5</v>
      </c>
      <c r="AN2689">
        <v>5</v>
      </c>
      <c r="AO2689">
        <v>34</v>
      </c>
      <c r="AP2689">
        <v>5</v>
      </c>
      <c r="AQ2689">
        <v>28</v>
      </c>
    </row>
    <row r="2690" spans="1:43" hidden="1" x14ac:dyDescent="0.25">
      <c r="A2690" t="s">
        <v>9592</v>
      </c>
      <c r="B2690" t="s">
        <v>9593</v>
      </c>
      <c r="C2690" s="1" t="str">
        <f t="shared" si="209"/>
        <v>21:0118</v>
      </c>
      <c r="D2690" s="1" t="str">
        <f t="shared" si="210"/>
        <v>21:0027</v>
      </c>
      <c r="E2690" t="s">
        <v>9594</v>
      </c>
      <c r="F2690" t="s">
        <v>9595</v>
      </c>
      <c r="H2690">
        <v>63.714762800000003</v>
      </c>
      <c r="I2690">
        <v>-96.389346399999994</v>
      </c>
      <c r="J2690" s="1" t="str">
        <f t="shared" si="211"/>
        <v>Till</v>
      </c>
      <c r="K2690" s="1" t="str">
        <f t="shared" si="212"/>
        <v>&lt;63 micron</v>
      </c>
      <c r="L2690">
        <v>0.1</v>
      </c>
      <c r="M2690">
        <v>1.1399999999999999</v>
      </c>
      <c r="N2690">
        <v>1</v>
      </c>
      <c r="O2690">
        <v>580</v>
      </c>
      <c r="P2690">
        <v>1</v>
      </c>
      <c r="Q2690">
        <v>1</v>
      </c>
      <c r="R2690">
        <v>0.46</v>
      </c>
      <c r="S2690">
        <v>0.25</v>
      </c>
      <c r="T2690">
        <v>3</v>
      </c>
      <c r="U2690">
        <v>38</v>
      </c>
      <c r="V2690">
        <v>10</v>
      </c>
      <c r="W2690">
        <v>1.73</v>
      </c>
      <c r="X2690">
        <v>5</v>
      </c>
      <c r="Y2690">
        <v>0.5</v>
      </c>
      <c r="Z2690">
        <v>0.31</v>
      </c>
      <c r="AA2690">
        <v>40</v>
      </c>
      <c r="AB2690">
        <v>0.53</v>
      </c>
      <c r="AC2690">
        <v>160</v>
      </c>
      <c r="AD2690">
        <v>0.5</v>
      </c>
      <c r="AE2690">
        <v>0.01</v>
      </c>
      <c r="AF2690">
        <v>16</v>
      </c>
      <c r="AG2690">
        <v>980</v>
      </c>
      <c r="AH2690">
        <v>4</v>
      </c>
      <c r="AI2690">
        <v>1</v>
      </c>
      <c r="AJ2690">
        <v>3</v>
      </c>
      <c r="AK2690">
        <v>139</v>
      </c>
      <c r="AL2690">
        <v>0.02</v>
      </c>
      <c r="AM2690">
        <v>5</v>
      </c>
      <c r="AN2690">
        <v>5</v>
      </c>
      <c r="AO2690">
        <v>26</v>
      </c>
      <c r="AP2690">
        <v>5</v>
      </c>
      <c r="AQ2690">
        <v>18</v>
      </c>
    </row>
    <row r="2691" spans="1:43" hidden="1" x14ac:dyDescent="0.25">
      <c r="A2691" t="s">
        <v>9596</v>
      </c>
      <c r="B2691" t="s">
        <v>9597</v>
      </c>
      <c r="C2691" s="1" t="str">
        <f t="shared" si="209"/>
        <v>21:0118</v>
      </c>
      <c r="D2691" s="1" t="str">
        <f t="shared" si="210"/>
        <v>21:0027</v>
      </c>
      <c r="E2691" t="s">
        <v>9598</v>
      </c>
      <c r="F2691" t="s">
        <v>9599</v>
      </c>
      <c r="H2691">
        <v>63.7266294</v>
      </c>
      <c r="I2691">
        <v>-96.383126099999998</v>
      </c>
      <c r="J2691" s="1" t="str">
        <f t="shared" si="211"/>
        <v>Till</v>
      </c>
      <c r="K2691" s="1" t="str">
        <f t="shared" si="212"/>
        <v>&lt;63 micron</v>
      </c>
      <c r="L2691">
        <v>0.1</v>
      </c>
      <c r="M2691">
        <v>1.51</v>
      </c>
      <c r="N2691">
        <v>1</v>
      </c>
      <c r="O2691">
        <v>410</v>
      </c>
      <c r="P2691">
        <v>1</v>
      </c>
      <c r="Q2691">
        <v>1</v>
      </c>
      <c r="R2691">
        <v>0.28000000000000003</v>
      </c>
      <c r="S2691">
        <v>0.5</v>
      </c>
      <c r="T2691">
        <v>4</v>
      </c>
      <c r="U2691">
        <v>34</v>
      </c>
      <c r="V2691">
        <v>10</v>
      </c>
      <c r="W2691">
        <v>1.92</v>
      </c>
      <c r="X2691">
        <v>10</v>
      </c>
      <c r="Y2691">
        <v>2</v>
      </c>
      <c r="Z2691">
        <v>0.38</v>
      </c>
      <c r="AA2691">
        <v>40</v>
      </c>
      <c r="AB2691">
        <v>0.46</v>
      </c>
      <c r="AC2691">
        <v>155</v>
      </c>
      <c r="AD2691">
        <v>0.5</v>
      </c>
      <c r="AE2691">
        <v>0.01</v>
      </c>
      <c r="AF2691">
        <v>15</v>
      </c>
      <c r="AG2691">
        <v>830</v>
      </c>
      <c r="AH2691">
        <v>12</v>
      </c>
      <c r="AI2691">
        <v>1</v>
      </c>
      <c r="AJ2691">
        <v>4</v>
      </c>
      <c r="AK2691">
        <v>176</v>
      </c>
      <c r="AL2691">
        <v>0.01</v>
      </c>
      <c r="AM2691">
        <v>5</v>
      </c>
      <c r="AN2691">
        <v>5</v>
      </c>
      <c r="AO2691">
        <v>26</v>
      </c>
      <c r="AP2691">
        <v>5</v>
      </c>
      <c r="AQ2691">
        <v>18</v>
      </c>
    </row>
    <row r="2692" spans="1:43" hidden="1" x14ac:dyDescent="0.25">
      <c r="A2692" t="s">
        <v>9600</v>
      </c>
      <c r="B2692" t="s">
        <v>9601</v>
      </c>
      <c r="C2692" s="1" t="str">
        <f t="shared" si="209"/>
        <v>21:0118</v>
      </c>
      <c r="D2692" s="1" t="str">
        <f t="shared" si="210"/>
        <v>21:0027</v>
      </c>
      <c r="E2692" t="s">
        <v>9602</v>
      </c>
      <c r="F2692" t="s">
        <v>9603</v>
      </c>
      <c r="H2692">
        <v>63.743012499999999</v>
      </c>
      <c r="I2692">
        <v>-96.395212999999998</v>
      </c>
      <c r="J2692" s="1" t="str">
        <f t="shared" si="211"/>
        <v>Till</v>
      </c>
      <c r="K2692" s="1" t="str">
        <f t="shared" si="212"/>
        <v>&lt;63 micron</v>
      </c>
      <c r="L2692">
        <v>0.1</v>
      </c>
      <c r="M2692">
        <v>1.51</v>
      </c>
      <c r="N2692">
        <v>2</v>
      </c>
      <c r="O2692">
        <v>810</v>
      </c>
      <c r="P2692">
        <v>1.5</v>
      </c>
      <c r="Q2692">
        <v>2</v>
      </c>
      <c r="R2692">
        <v>0.63</v>
      </c>
      <c r="S2692">
        <v>0.5</v>
      </c>
      <c r="T2692">
        <v>12</v>
      </c>
      <c r="U2692">
        <v>111</v>
      </c>
      <c r="V2692">
        <v>18</v>
      </c>
      <c r="W2692">
        <v>2.4300000000000002</v>
      </c>
      <c r="X2692">
        <v>10</v>
      </c>
      <c r="Y2692">
        <v>0.5</v>
      </c>
      <c r="Z2692">
        <v>0.3</v>
      </c>
      <c r="AA2692">
        <v>40</v>
      </c>
      <c r="AB2692">
        <v>1.54</v>
      </c>
      <c r="AC2692">
        <v>370</v>
      </c>
      <c r="AD2692">
        <v>0.5</v>
      </c>
      <c r="AE2692">
        <v>0.01</v>
      </c>
      <c r="AF2692">
        <v>49</v>
      </c>
      <c r="AG2692">
        <v>1250</v>
      </c>
      <c r="AH2692">
        <v>16</v>
      </c>
      <c r="AI2692">
        <v>1</v>
      </c>
      <c r="AJ2692">
        <v>6</v>
      </c>
      <c r="AK2692">
        <v>165</v>
      </c>
      <c r="AL2692">
        <v>0.06</v>
      </c>
      <c r="AM2692">
        <v>5</v>
      </c>
      <c r="AN2692">
        <v>5</v>
      </c>
      <c r="AO2692">
        <v>44</v>
      </c>
      <c r="AP2692">
        <v>5</v>
      </c>
      <c r="AQ2692">
        <v>36</v>
      </c>
    </row>
    <row r="2693" spans="1:43" hidden="1" x14ac:dyDescent="0.25">
      <c r="A2693" t="s">
        <v>9604</v>
      </c>
      <c r="B2693" t="s">
        <v>9605</v>
      </c>
      <c r="C2693" s="1" t="str">
        <f t="shared" si="209"/>
        <v>21:0118</v>
      </c>
      <c r="D2693" s="1" t="str">
        <f t="shared" si="210"/>
        <v>21:0027</v>
      </c>
      <c r="E2693" t="s">
        <v>9606</v>
      </c>
      <c r="F2693" t="s">
        <v>9607</v>
      </c>
      <c r="H2693">
        <v>63.757361600000003</v>
      </c>
      <c r="I2693">
        <v>-96.398150000000001</v>
      </c>
      <c r="J2693" s="1" t="str">
        <f t="shared" si="211"/>
        <v>Till</v>
      </c>
      <c r="K2693" s="1" t="str">
        <f t="shared" si="212"/>
        <v>&lt;63 micron</v>
      </c>
      <c r="L2693">
        <v>0.1</v>
      </c>
      <c r="M2693">
        <v>0.35</v>
      </c>
      <c r="N2693">
        <v>4</v>
      </c>
      <c r="O2693">
        <v>220</v>
      </c>
      <c r="P2693">
        <v>0.25</v>
      </c>
      <c r="Q2693">
        <v>1</v>
      </c>
      <c r="R2693">
        <v>0.31</v>
      </c>
      <c r="S2693">
        <v>0.25</v>
      </c>
      <c r="T2693">
        <v>2</v>
      </c>
      <c r="U2693">
        <v>24</v>
      </c>
      <c r="V2693">
        <v>5</v>
      </c>
      <c r="W2693">
        <v>1.27</v>
      </c>
      <c r="X2693">
        <v>5</v>
      </c>
      <c r="Y2693">
        <v>1</v>
      </c>
      <c r="Z2693">
        <v>0.06</v>
      </c>
      <c r="AA2693">
        <v>30</v>
      </c>
      <c r="AB2693">
        <v>0.2</v>
      </c>
      <c r="AC2693">
        <v>110</v>
      </c>
      <c r="AD2693">
        <v>0.5</v>
      </c>
      <c r="AE2693">
        <v>0.01</v>
      </c>
      <c r="AF2693">
        <v>7</v>
      </c>
      <c r="AG2693">
        <v>940</v>
      </c>
      <c r="AH2693">
        <v>6</v>
      </c>
      <c r="AI2693">
        <v>1</v>
      </c>
      <c r="AJ2693">
        <v>1</v>
      </c>
      <c r="AK2693">
        <v>114</v>
      </c>
      <c r="AL2693">
        <v>0.03</v>
      </c>
      <c r="AM2693">
        <v>5</v>
      </c>
      <c r="AN2693">
        <v>5</v>
      </c>
      <c r="AO2693">
        <v>20</v>
      </c>
      <c r="AP2693">
        <v>5</v>
      </c>
      <c r="AQ2693">
        <v>10</v>
      </c>
    </row>
    <row r="2694" spans="1:43" hidden="1" x14ac:dyDescent="0.25">
      <c r="A2694" t="s">
        <v>9608</v>
      </c>
      <c r="B2694" t="s">
        <v>9609</v>
      </c>
      <c r="C2694" s="1" t="str">
        <f t="shared" si="209"/>
        <v>21:0118</v>
      </c>
      <c r="D2694" s="1" t="str">
        <f t="shared" si="210"/>
        <v>21:0027</v>
      </c>
      <c r="E2694" t="s">
        <v>9610</v>
      </c>
      <c r="F2694" t="s">
        <v>9611</v>
      </c>
      <c r="H2694">
        <v>63.773931599999997</v>
      </c>
      <c r="I2694">
        <v>-96.375456799999995</v>
      </c>
      <c r="J2694" s="1" t="str">
        <f t="shared" si="211"/>
        <v>Till</v>
      </c>
      <c r="K2694" s="1" t="str">
        <f t="shared" si="212"/>
        <v>&lt;63 micron</v>
      </c>
      <c r="L2694">
        <v>0.1</v>
      </c>
      <c r="M2694">
        <v>0.28000000000000003</v>
      </c>
      <c r="N2694">
        <v>2</v>
      </c>
      <c r="O2694">
        <v>100</v>
      </c>
      <c r="P2694">
        <v>0.25</v>
      </c>
      <c r="Q2694">
        <v>1</v>
      </c>
      <c r="R2694">
        <v>0.28000000000000003</v>
      </c>
      <c r="S2694">
        <v>0.25</v>
      </c>
      <c r="T2694">
        <v>1</v>
      </c>
      <c r="U2694">
        <v>20</v>
      </c>
      <c r="V2694">
        <v>4</v>
      </c>
      <c r="W2694">
        <v>1.24</v>
      </c>
      <c r="X2694">
        <v>5</v>
      </c>
      <c r="Y2694">
        <v>1</v>
      </c>
      <c r="Z2694">
        <v>0.04</v>
      </c>
      <c r="AA2694">
        <v>30</v>
      </c>
      <c r="AB2694">
        <v>0.16</v>
      </c>
      <c r="AC2694">
        <v>75</v>
      </c>
      <c r="AD2694">
        <v>0.5</v>
      </c>
      <c r="AE2694">
        <v>0.01</v>
      </c>
      <c r="AF2694">
        <v>6</v>
      </c>
      <c r="AG2694">
        <v>930</v>
      </c>
      <c r="AH2694">
        <v>8</v>
      </c>
      <c r="AI2694">
        <v>2</v>
      </c>
      <c r="AJ2694">
        <v>1</v>
      </c>
      <c r="AK2694">
        <v>138</v>
      </c>
      <c r="AL2694">
        <v>0.03</v>
      </c>
      <c r="AM2694">
        <v>5</v>
      </c>
      <c r="AN2694">
        <v>5</v>
      </c>
      <c r="AO2694">
        <v>19</v>
      </c>
      <c r="AP2694">
        <v>5</v>
      </c>
      <c r="AQ2694">
        <v>8</v>
      </c>
    </row>
    <row r="2695" spans="1:43" hidden="1" x14ac:dyDescent="0.25">
      <c r="A2695" t="s">
        <v>9612</v>
      </c>
      <c r="B2695" t="s">
        <v>9613</v>
      </c>
      <c r="C2695" s="1" t="str">
        <f t="shared" si="209"/>
        <v>21:0118</v>
      </c>
      <c r="D2695" s="1" t="str">
        <f t="shared" si="210"/>
        <v>21:0027</v>
      </c>
      <c r="E2695" t="s">
        <v>9614</v>
      </c>
      <c r="F2695" t="s">
        <v>9615</v>
      </c>
      <c r="H2695">
        <v>63.829291699999999</v>
      </c>
      <c r="I2695">
        <v>-96.387259999999998</v>
      </c>
      <c r="J2695" s="1" t="str">
        <f t="shared" si="211"/>
        <v>Till</v>
      </c>
      <c r="K2695" s="1" t="str">
        <f t="shared" si="212"/>
        <v>&lt;63 micron</v>
      </c>
      <c r="L2695">
        <v>0.1</v>
      </c>
      <c r="M2695">
        <v>0.32</v>
      </c>
      <c r="N2695">
        <v>1</v>
      </c>
      <c r="O2695">
        <v>90</v>
      </c>
      <c r="P2695">
        <v>0.25</v>
      </c>
      <c r="Q2695">
        <v>1</v>
      </c>
      <c r="R2695">
        <v>0.19</v>
      </c>
      <c r="S2695">
        <v>0.25</v>
      </c>
      <c r="T2695">
        <v>2</v>
      </c>
      <c r="U2695">
        <v>15</v>
      </c>
      <c r="V2695">
        <v>2</v>
      </c>
      <c r="W2695">
        <v>0.99</v>
      </c>
      <c r="X2695">
        <v>5</v>
      </c>
      <c r="Y2695">
        <v>1</v>
      </c>
      <c r="Z2695">
        <v>0.05</v>
      </c>
      <c r="AA2695">
        <v>20</v>
      </c>
      <c r="AB2695">
        <v>0.14000000000000001</v>
      </c>
      <c r="AC2695">
        <v>85</v>
      </c>
      <c r="AD2695">
        <v>0.5</v>
      </c>
      <c r="AE2695">
        <v>0.01</v>
      </c>
      <c r="AF2695">
        <v>5</v>
      </c>
      <c r="AG2695">
        <v>690</v>
      </c>
      <c r="AH2695">
        <v>6</v>
      </c>
      <c r="AI2695">
        <v>1</v>
      </c>
      <c r="AJ2695">
        <v>1</v>
      </c>
      <c r="AK2695">
        <v>142</v>
      </c>
      <c r="AL2695">
        <v>0.02</v>
      </c>
      <c r="AM2695">
        <v>5</v>
      </c>
      <c r="AN2695">
        <v>5</v>
      </c>
      <c r="AO2695">
        <v>14</v>
      </c>
      <c r="AP2695">
        <v>5</v>
      </c>
      <c r="AQ2695">
        <v>8</v>
      </c>
    </row>
    <row r="2696" spans="1:43" hidden="1" x14ac:dyDescent="0.25">
      <c r="A2696" t="s">
        <v>9616</v>
      </c>
      <c r="B2696" t="s">
        <v>9617</v>
      </c>
      <c r="C2696" s="1" t="str">
        <f t="shared" si="209"/>
        <v>21:0118</v>
      </c>
      <c r="D2696" s="1" t="str">
        <f t="shared" si="210"/>
        <v>21:0027</v>
      </c>
      <c r="E2696" t="s">
        <v>9618</v>
      </c>
      <c r="F2696" t="s">
        <v>9619</v>
      </c>
      <c r="H2696">
        <v>63.845096499999997</v>
      </c>
      <c r="I2696">
        <v>-96.386769999999999</v>
      </c>
      <c r="J2696" s="1" t="str">
        <f t="shared" si="211"/>
        <v>Till</v>
      </c>
      <c r="K2696" s="1" t="str">
        <f t="shared" si="212"/>
        <v>&lt;63 micron</v>
      </c>
      <c r="L2696">
        <v>0.1</v>
      </c>
      <c r="M2696">
        <v>0.37</v>
      </c>
      <c r="N2696">
        <v>6</v>
      </c>
      <c r="O2696">
        <v>140</v>
      </c>
      <c r="P2696">
        <v>0.25</v>
      </c>
      <c r="Q2696">
        <v>1</v>
      </c>
      <c r="R2696">
        <v>0.21</v>
      </c>
      <c r="S2696">
        <v>0.25</v>
      </c>
      <c r="T2696">
        <v>1</v>
      </c>
      <c r="U2696">
        <v>12</v>
      </c>
      <c r="V2696">
        <v>3</v>
      </c>
      <c r="W2696">
        <v>1.08</v>
      </c>
      <c r="X2696">
        <v>5</v>
      </c>
      <c r="Y2696">
        <v>0.5</v>
      </c>
      <c r="Z2696">
        <v>7.0000000000000007E-2</v>
      </c>
      <c r="AA2696">
        <v>30</v>
      </c>
      <c r="AB2696">
        <v>0.13</v>
      </c>
      <c r="AC2696">
        <v>80</v>
      </c>
      <c r="AD2696">
        <v>0.5</v>
      </c>
      <c r="AE2696">
        <v>0.01</v>
      </c>
      <c r="AF2696">
        <v>4</v>
      </c>
      <c r="AG2696">
        <v>700</v>
      </c>
      <c r="AH2696">
        <v>8</v>
      </c>
      <c r="AI2696">
        <v>2</v>
      </c>
      <c r="AJ2696">
        <v>1</v>
      </c>
      <c r="AK2696">
        <v>123</v>
      </c>
      <c r="AL2696">
        <v>0.01</v>
      </c>
      <c r="AM2696">
        <v>5</v>
      </c>
      <c r="AN2696">
        <v>5</v>
      </c>
      <c r="AO2696">
        <v>14</v>
      </c>
      <c r="AP2696">
        <v>5</v>
      </c>
      <c r="AQ2696">
        <v>8</v>
      </c>
    </row>
    <row r="2697" spans="1:43" hidden="1" x14ac:dyDescent="0.25">
      <c r="A2697" t="s">
        <v>9620</v>
      </c>
      <c r="B2697" t="s">
        <v>9621</v>
      </c>
      <c r="C2697" s="1" t="str">
        <f t="shared" si="209"/>
        <v>21:0118</v>
      </c>
      <c r="D2697" s="1" t="str">
        <f t="shared" si="210"/>
        <v>21:0027</v>
      </c>
      <c r="E2697" t="s">
        <v>9622</v>
      </c>
      <c r="F2697" t="s">
        <v>9623</v>
      </c>
      <c r="H2697">
        <v>63.857415000000003</v>
      </c>
      <c r="I2697">
        <v>-96.385666900000004</v>
      </c>
      <c r="J2697" s="1" t="str">
        <f t="shared" si="211"/>
        <v>Till</v>
      </c>
      <c r="K2697" s="1" t="str">
        <f t="shared" si="212"/>
        <v>&lt;63 micron</v>
      </c>
      <c r="L2697">
        <v>0.1</v>
      </c>
      <c r="M2697">
        <v>0.28000000000000003</v>
      </c>
      <c r="N2697">
        <v>4</v>
      </c>
      <c r="O2697">
        <v>600</v>
      </c>
      <c r="P2697">
        <v>0.5</v>
      </c>
      <c r="Q2697">
        <v>4</v>
      </c>
      <c r="R2697">
        <v>0.15</v>
      </c>
      <c r="S2697">
        <v>0.25</v>
      </c>
      <c r="T2697">
        <v>0.5</v>
      </c>
      <c r="U2697">
        <v>28</v>
      </c>
      <c r="V2697">
        <v>4</v>
      </c>
      <c r="W2697">
        <v>1.31</v>
      </c>
      <c r="X2697">
        <v>5</v>
      </c>
      <c r="Y2697">
        <v>0.5</v>
      </c>
      <c r="Z2697">
        <v>0.06</v>
      </c>
      <c r="AA2697">
        <v>40</v>
      </c>
      <c r="AB2697">
        <v>7.0000000000000007E-2</v>
      </c>
      <c r="AC2697">
        <v>65</v>
      </c>
      <c r="AD2697">
        <v>0.5</v>
      </c>
      <c r="AE2697">
        <v>0.01</v>
      </c>
      <c r="AF2697">
        <v>8</v>
      </c>
      <c r="AG2697">
        <v>840</v>
      </c>
      <c r="AH2697">
        <v>12</v>
      </c>
      <c r="AI2697">
        <v>2</v>
      </c>
      <c r="AJ2697">
        <v>1</v>
      </c>
      <c r="AK2697">
        <v>330</v>
      </c>
      <c r="AL2697">
        <v>0.01</v>
      </c>
      <c r="AM2697">
        <v>5</v>
      </c>
      <c r="AN2697">
        <v>5</v>
      </c>
      <c r="AO2697">
        <v>16</v>
      </c>
      <c r="AP2697">
        <v>5</v>
      </c>
      <c r="AQ2697">
        <v>2</v>
      </c>
    </row>
    <row r="2698" spans="1:43" hidden="1" x14ac:dyDescent="0.25">
      <c r="A2698" t="s">
        <v>9624</v>
      </c>
      <c r="B2698" t="s">
        <v>9625</v>
      </c>
      <c r="C2698" s="1" t="str">
        <f t="shared" si="209"/>
        <v>21:0118</v>
      </c>
      <c r="D2698" s="1" t="str">
        <f t="shared" si="210"/>
        <v>21:0027</v>
      </c>
      <c r="E2698" t="s">
        <v>9626</v>
      </c>
      <c r="F2698" t="s">
        <v>9627</v>
      </c>
      <c r="H2698">
        <v>63.571101300000002</v>
      </c>
      <c r="I2698">
        <v>-96.384077599999998</v>
      </c>
      <c r="J2698" s="1" t="str">
        <f t="shared" si="211"/>
        <v>Till</v>
      </c>
      <c r="K2698" s="1" t="str">
        <f t="shared" si="212"/>
        <v>&lt;63 micron</v>
      </c>
      <c r="L2698">
        <v>0.1</v>
      </c>
      <c r="M2698">
        <v>1.23</v>
      </c>
      <c r="N2698">
        <v>1</v>
      </c>
      <c r="O2698">
        <v>200</v>
      </c>
      <c r="P2698">
        <v>0.5</v>
      </c>
      <c r="Q2698">
        <v>6</v>
      </c>
      <c r="R2698">
        <v>0.57999999999999996</v>
      </c>
      <c r="S2698">
        <v>0.25</v>
      </c>
      <c r="T2698">
        <v>6</v>
      </c>
      <c r="U2698">
        <v>55</v>
      </c>
      <c r="V2698">
        <v>19</v>
      </c>
      <c r="W2698">
        <v>2.04</v>
      </c>
      <c r="X2698">
        <v>5</v>
      </c>
      <c r="Y2698">
        <v>0.5</v>
      </c>
      <c r="Z2698">
        <v>0.33</v>
      </c>
      <c r="AA2698">
        <v>40</v>
      </c>
      <c r="AB2698">
        <v>0.81</v>
      </c>
      <c r="AC2698">
        <v>200</v>
      </c>
      <c r="AD2698">
        <v>0.5</v>
      </c>
      <c r="AE2698">
        <v>0.01</v>
      </c>
      <c r="AF2698">
        <v>23</v>
      </c>
      <c r="AG2698">
        <v>1180</v>
      </c>
      <c r="AH2698">
        <v>12</v>
      </c>
      <c r="AI2698">
        <v>2</v>
      </c>
      <c r="AJ2698">
        <v>4</v>
      </c>
      <c r="AK2698">
        <v>80</v>
      </c>
      <c r="AL2698">
        <v>0.08</v>
      </c>
      <c r="AM2698">
        <v>5</v>
      </c>
      <c r="AN2698">
        <v>5</v>
      </c>
      <c r="AO2698">
        <v>40</v>
      </c>
      <c r="AP2698">
        <v>5</v>
      </c>
      <c r="AQ2698">
        <v>32</v>
      </c>
    </row>
    <row r="2699" spans="1:43" hidden="1" x14ac:dyDescent="0.25">
      <c r="A2699" t="s">
        <v>9628</v>
      </c>
      <c r="B2699" t="s">
        <v>9629</v>
      </c>
      <c r="C2699" s="1" t="str">
        <f t="shared" si="209"/>
        <v>21:0118</v>
      </c>
      <c r="D2699" s="1" t="str">
        <f t="shared" si="210"/>
        <v>21:0027</v>
      </c>
      <c r="E2699" t="s">
        <v>9630</v>
      </c>
      <c r="F2699" t="s">
        <v>9631</v>
      </c>
      <c r="H2699">
        <v>63.557847199999998</v>
      </c>
      <c r="I2699">
        <v>-96.382151699999994</v>
      </c>
      <c r="J2699" s="1" t="str">
        <f t="shared" si="211"/>
        <v>Till</v>
      </c>
      <c r="K2699" s="1" t="str">
        <f t="shared" si="212"/>
        <v>&lt;63 micron</v>
      </c>
      <c r="L2699">
        <v>0.1</v>
      </c>
      <c r="M2699">
        <v>1.23</v>
      </c>
      <c r="N2699">
        <v>1</v>
      </c>
      <c r="O2699">
        <v>220</v>
      </c>
      <c r="P2699">
        <v>0.5</v>
      </c>
      <c r="Q2699">
        <v>1</v>
      </c>
      <c r="R2699">
        <v>0.53</v>
      </c>
      <c r="S2699">
        <v>0.25</v>
      </c>
      <c r="T2699">
        <v>6</v>
      </c>
      <c r="U2699">
        <v>48</v>
      </c>
      <c r="V2699">
        <v>19</v>
      </c>
      <c r="W2699">
        <v>1.98</v>
      </c>
      <c r="X2699">
        <v>5</v>
      </c>
      <c r="Y2699">
        <v>0.5</v>
      </c>
      <c r="Z2699">
        <v>0.32</v>
      </c>
      <c r="AA2699">
        <v>40</v>
      </c>
      <c r="AB2699">
        <v>0.73</v>
      </c>
      <c r="AC2699">
        <v>200</v>
      </c>
      <c r="AD2699">
        <v>0.5</v>
      </c>
      <c r="AE2699">
        <v>0.01</v>
      </c>
      <c r="AF2699">
        <v>20</v>
      </c>
      <c r="AG2699">
        <v>1090</v>
      </c>
      <c r="AH2699">
        <v>8</v>
      </c>
      <c r="AI2699">
        <v>1</v>
      </c>
      <c r="AJ2699">
        <v>4</v>
      </c>
      <c r="AK2699">
        <v>83</v>
      </c>
      <c r="AL2699">
        <v>0.08</v>
      </c>
      <c r="AM2699">
        <v>5</v>
      </c>
      <c r="AN2699">
        <v>5</v>
      </c>
      <c r="AO2699">
        <v>37</v>
      </c>
      <c r="AP2699">
        <v>5</v>
      </c>
      <c r="AQ2699">
        <v>30</v>
      </c>
    </row>
    <row r="2700" spans="1:43" hidden="1" x14ac:dyDescent="0.25">
      <c r="A2700" t="s">
        <v>9632</v>
      </c>
      <c r="B2700" t="s">
        <v>9633</v>
      </c>
      <c r="C2700" s="1" t="str">
        <f t="shared" ref="C2700:C2763" si="213">HYPERLINK("http://geochem.nrcan.gc.ca/cdogs/content/bdl/bdl210118_e.htm", "21:0118")</f>
        <v>21:0118</v>
      </c>
      <c r="D2700" s="1" t="str">
        <f t="shared" ref="D2700:D2763" si="214">HYPERLINK("http://geochem.nrcan.gc.ca/cdogs/content/svy/svy210027_e.htm", "21:0027")</f>
        <v>21:0027</v>
      </c>
      <c r="E2700" t="s">
        <v>9634</v>
      </c>
      <c r="F2700" t="s">
        <v>9635</v>
      </c>
      <c r="H2700">
        <v>63.901781200000002</v>
      </c>
      <c r="I2700">
        <v>-95.418943799999994</v>
      </c>
      <c r="J2700" s="1" t="str">
        <f t="shared" ref="J2700:J2763" si="215">HYPERLINK("http://geochem.nrcan.gc.ca/cdogs/content/kwd/kwd020044_e.htm", "Till")</f>
        <v>Till</v>
      </c>
      <c r="K2700" s="1" t="str">
        <f t="shared" ref="K2700:K2763" si="216">HYPERLINK("http://geochem.nrcan.gc.ca/cdogs/content/kwd/kwd080004_e.htm", "&lt;63 micron")</f>
        <v>&lt;63 micron</v>
      </c>
      <c r="L2700">
        <v>0.1</v>
      </c>
      <c r="M2700">
        <v>0.37</v>
      </c>
      <c r="N2700">
        <v>1</v>
      </c>
      <c r="O2700">
        <v>80</v>
      </c>
      <c r="P2700">
        <v>0.25</v>
      </c>
      <c r="Q2700">
        <v>1</v>
      </c>
      <c r="R2700">
        <v>0.33</v>
      </c>
      <c r="S2700">
        <v>0.25</v>
      </c>
      <c r="T2700">
        <v>1</v>
      </c>
      <c r="U2700">
        <v>11</v>
      </c>
      <c r="V2700">
        <v>3</v>
      </c>
      <c r="W2700">
        <v>0.95</v>
      </c>
      <c r="X2700">
        <v>5</v>
      </c>
      <c r="Y2700">
        <v>0.5</v>
      </c>
      <c r="Z2700">
        <v>0.06</v>
      </c>
      <c r="AA2700">
        <v>30</v>
      </c>
      <c r="AB2700">
        <v>0.16</v>
      </c>
      <c r="AC2700">
        <v>105</v>
      </c>
      <c r="AD2700">
        <v>0.5</v>
      </c>
      <c r="AE2700">
        <v>0.01</v>
      </c>
      <c r="AF2700">
        <v>2</v>
      </c>
      <c r="AG2700">
        <v>760</v>
      </c>
      <c r="AH2700">
        <v>4</v>
      </c>
      <c r="AI2700">
        <v>1</v>
      </c>
      <c r="AJ2700">
        <v>1</v>
      </c>
      <c r="AK2700">
        <v>76</v>
      </c>
      <c r="AL2700">
        <v>0.03</v>
      </c>
      <c r="AM2700">
        <v>5</v>
      </c>
      <c r="AN2700">
        <v>5</v>
      </c>
      <c r="AO2700">
        <v>14</v>
      </c>
      <c r="AP2700">
        <v>5</v>
      </c>
      <c r="AQ2700">
        <v>10</v>
      </c>
    </row>
    <row r="2701" spans="1:43" hidden="1" x14ac:dyDescent="0.25">
      <c r="A2701" t="s">
        <v>9636</v>
      </c>
      <c r="B2701" t="s">
        <v>9637</v>
      </c>
      <c r="C2701" s="1" t="str">
        <f t="shared" si="213"/>
        <v>21:0118</v>
      </c>
      <c r="D2701" s="1" t="str">
        <f t="shared" si="214"/>
        <v>21:0027</v>
      </c>
      <c r="E2701" t="s">
        <v>9638</v>
      </c>
      <c r="F2701" t="s">
        <v>9639</v>
      </c>
      <c r="H2701">
        <v>63.922611199999999</v>
      </c>
      <c r="I2701">
        <v>-95.4168837</v>
      </c>
      <c r="J2701" s="1" t="str">
        <f t="shared" si="215"/>
        <v>Till</v>
      </c>
      <c r="K2701" s="1" t="str">
        <f t="shared" si="216"/>
        <v>&lt;63 micron</v>
      </c>
      <c r="L2701">
        <v>0.1</v>
      </c>
      <c r="M2701">
        <v>0.39</v>
      </c>
      <c r="N2701">
        <v>1</v>
      </c>
      <c r="O2701">
        <v>50</v>
      </c>
      <c r="P2701">
        <v>0.25</v>
      </c>
      <c r="Q2701">
        <v>1</v>
      </c>
      <c r="R2701">
        <v>0.32</v>
      </c>
      <c r="S2701">
        <v>0.25</v>
      </c>
      <c r="T2701">
        <v>2</v>
      </c>
      <c r="U2701">
        <v>12</v>
      </c>
      <c r="V2701">
        <v>3</v>
      </c>
      <c r="W2701">
        <v>0.87</v>
      </c>
      <c r="X2701">
        <v>5</v>
      </c>
      <c r="Y2701">
        <v>0.5</v>
      </c>
      <c r="Z2701">
        <v>0.04</v>
      </c>
      <c r="AA2701">
        <v>30</v>
      </c>
      <c r="AB2701">
        <v>0.19</v>
      </c>
      <c r="AC2701">
        <v>75</v>
      </c>
      <c r="AD2701">
        <v>0.5</v>
      </c>
      <c r="AE2701">
        <v>0.01</v>
      </c>
      <c r="AF2701">
        <v>3</v>
      </c>
      <c r="AG2701">
        <v>730</v>
      </c>
      <c r="AH2701">
        <v>8</v>
      </c>
      <c r="AI2701">
        <v>1</v>
      </c>
      <c r="AJ2701">
        <v>1</v>
      </c>
      <c r="AK2701">
        <v>76</v>
      </c>
      <c r="AL2701">
        <v>0.04</v>
      </c>
      <c r="AM2701">
        <v>5</v>
      </c>
      <c r="AN2701">
        <v>5</v>
      </c>
      <c r="AO2701">
        <v>14</v>
      </c>
      <c r="AP2701">
        <v>5</v>
      </c>
      <c r="AQ2701">
        <v>12</v>
      </c>
    </row>
    <row r="2702" spans="1:43" hidden="1" x14ac:dyDescent="0.25">
      <c r="A2702" t="s">
        <v>9640</v>
      </c>
      <c r="B2702" t="s">
        <v>9641</v>
      </c>
      <c r="C2702" s="1" t="str">
        <f t="shared" si="213"/>
        <v>21:0118</v>
      </c>
      <c r="D2702" s="1" t="str">
        <f t="shared" si="214"/>
        <v>21:0027</v>
      </c>
      <c r="E2702" t="s">
        <v>9642</v>
      </c>
      <c r="F2702" t="s">
        <v>9643</v>
      </c>
      <c r="H2702">
        <v>63.619080400000001</v>
      </c>
      <c r="I2702">
        <v>-96.357463199999998</v>
      </c>
      <c r="J2702" s="1" t="str">
        <f t="shared" si="215"/>
        <v>Till</v>
      </c>
      <c r="K2702" s="1" t="str">
        <f t="shared" si="216"/>
        <v>&lt;63 micron</v>
      </c>
      <c r="L2702">
        <v>0.1</v>
      </c>
      <c r="M2702">
        <v>0.87</v>
      </c>
      <c r="N2702">
        <v>2</v>
      </c>
      <c r="O2702">
        <v>230</v>
      </c>
      <c r="P2702">
        <v>0.25</v>
      </c>
      <c r="Q2702">
        <v>1</v>
      </c>
      <c r="R2702">
        <v>0.56000000000000005</v>
      </c>
      <c r="S2702">
        <v>0.25</v>
      </c>
      <c r="T2702">
        <v>4</v>
      </c>
      <c r="U2702">
        <v>41</v>
      </c>
      <c r="V2702">
        <v>12</v>
      </c>
      <c r="W2702">
        <v>1.93</v>
      </c>
      <c r="X2702">
        <v>5</v>
      </c>
      <c r="Y2702">
        <v>0.5</v>
      </c>
      <c r="Z2702">
        <v>0.22</v>
      </c>
      <c r="AA2702">
        <v>40</v>
      </c>
      <c r="AB2702">
        <v>0.59</v>
      </c>
      <c r="AC2702">
        <v>190</v>
      </c>
      <c r="AD2702">
        <v>1</v>
      </c>
      <c r="AE2702">
        <v>0.01</v>
      </c>
      <c r="AF2702">
        <v>17</v>
      </c>
      <c r="AG2702">
        <v>1300</v>
      </c>
      <c r="AH2702">
        <v>14</v>
      </c>
      <c r="AI2702">
        <v>2</v>
      </c>
      <c r="AJ2702">
        <v>3</v>
      </c>
      <c r="AK2702">
        <v>85</v>
      </c>
      <c r="AL2702">
        <v>7.0000000000000007E-2</v>
      </c>
      <c r="AM2702">
        <v>5</v>
      </c>
      <c r="AN2702">
        <v>5</v>
      </c>
      <c r="AO2702">
        <v>37</v>
      </c>
      <c r="AP2702">
        <v>5</v>
      </c>
      <c r="AQ2702">
        <v>26</v>
      </c>
    </row>
    <row r="2703" spans="1:43" hidden="1" x14ac:dyDescent="0.25">
      <c r="A2703" t="s">
        <v>9644</v>
      </c>
      <c r="B2703" t="s">
        <v>9645</v>
      </c>
      <c r="C2703" s="1" t="str">
        <f t="shared" si="213"/>
        <v>21:0118</v>
      </c>
      <c r="D2703" s="1" t="str">
        <f t="shared" si="214"/>
        <v>21:0027</v>
      </c>
      <c r="E2703" t="s">
        <v>9646</v>
      </c>
      <c r="F2703" t="s">
        <v>9647</v>
      </c>
      <c r="H2703">
        <v>63.633814000000001</v>
      </c>
      <c r="I2703">
        <v>-96.349005199999993</v>
      </c>
      <c r="J2703" s="1" t="str">
        <f t="shared" si="215"/>
        <v>Till</v>
      </c>
      <c r="K2703" s="1" t="str">
        <f t="shared" si="216"/>
        <v>&lt;63 micron</v>
      </c>
      <c r="L2703">
        <v>0.1</v>
      </c>
      <c r="M2703">
        <v>1.72</v>
      </c>
      <c r="N2703">
        <v>1</v>
      </c>
      <c r="O2703">
        <v>430</v>
      </c>
      <c r="P2703">
        <v>0.5</v>
      </c>
      <c r="Q2703">
        <v>2</v>
      </c>
      <c r="R2703">
        <v>0.56999999999999995</v>
      </c>
      <c r="S2703">
        <v>0.25</v>
      </c>
      <c r="T2703">
        <v>9</v>
      </c>
      <c r="U2703">
        <v>59</v>
      </c>
      <c r="V2703">
        <v>17</v>
      </c>
      <c r="W2703">
        <v>2.2400000000000002</v>
      </c>
      <c r="X2703">
        <v>5</v>
      </c>
      <c r="Y2703">
        <v>0.5</v>
      </c>
      <c r="Z2703">
        <v>0.37</v>
      </c>
      <c r="AA2703">
        <v>30</v>
      </c>
      <c r="AB2703">
        <v>0.99</v>
      </c>
      <c r="AC2703">
        <v>300</v>
      </c>
      <c r="AD2703">
        <v>0.5</v>
      </c>
      <c r="AE2703">
        <v>0.01</v>
      </c>
      <c r="AF2703">
        <v>26</v>
      </c>
      <c r="AG2703">
        <v>1070</v>
      </c>
      <c r="AH2703">
        <v>16</v>
      </c>
      <c r="AI2703">
        <v>1</v>
      </c>
      <c r="AJ2703">
        <v>4</v>
      </c>
      <c r="AK2703">
        <v>109</v>
      </c>
      <c r="AL2703">
        <v>7.0000000000000007E-2</v>
      </c>
      <c r="AM2703">
        <v>5</v>
      </c>
      <c r="AN2703">
        <v>5</v>
      </c>
      <c r="AO2703">
        <v>40</v>
      </c>
      <c r="AP2703">
        <v>5</v>
      </c>
      <c r="AQ2703">
        <v>34</v>
      </c>
    </row>
    <row r="2704" spans="1:43" hidden="1" x14ac:dyDescent="0.25">
      <c r="A2704" t="s">
        <v>9648</v>
      </c>
      <c r="B2704" t="s">
        <v>9649</v>
      </c>
      <c r="C2704" s="1" t="str">
        <f t="shared" si="213"/>
        <v>21:0118</v>
      </c>
      <c r="D2704" s="1" t="str">
        <f t="shared" si="214"/>
        <v>21:0027</v>
      </c>
      <c r="E2704" t="s">
        <v>9650</v>
      </c>
      <c r="F2704" t="s">
        <v>9651</v>
      </c>
      <c r="H2704">
        <v>63.638970499999999</v>
      </c>
      <c r="I2704">
        <v>-96.354462299999994</v>
      </c>
      <c r="J2704" s="1" t="str">
        <f t="shared" si="215"/>
        <v>Till</v>
      </c>
      <c r="K2704" s="1" t="str">
        <f t="shared" si="216"/>
        <v>&lt;63 micron</v>
      </c>
      <c r="L2704">
        <v>0.1</v>
      </c>
      <c r="M2704">
        <v>1.93</v>
      </c>
      <c r="N2704">
        <v>2</v>
      </c>
      <c r="O2704">
        <v>410</v>
      </c>
      <c r="P2704">
        <v>1</v>
      </c>
      <c r="Q2704">
        <v>1</v>
      </c>
      <c r="R2704">
        <v>0.5</v>
      </c>
      <c r="S2704">
        <v>0.25</v>
      </c>
      <c r="T2704">
        <v>10</v>
      </c>
      <c r="U2704">
        <v>66</v>
      </c>
      <c r="V2704">
        <v>21</v>
      </c>
      <c r="W2704">
        <v>2.39</v>
      </c>
      <c r="X2704">
        <v>5</v>
      </c>
      <c r="Y2704">
        <v>0.5</v>
      </c>
      <c r="Z2704">
        <v>0.39</v>
      </c>
      <c r="AA2704">
        <v>30</v>
      </c>
      <c r="AB2704">
        <v>1.04</v>
      </c>
      <c r="AC2704">
        <v>320</v>
      </c>
      <c r="AD2704">
        <v>0.5</v>
      </c>
      <c r="AE2704">
        <v>0.01</v>
      </c>
      <c r="AF2704">
        <v>29</v>
      </c>
      <c r="AG2704">
        <v>1060</v>
      </c>
      <c r="AH2704">
        <v>18</v>
      </c>
      <c r="AI2704">
        <v>1</v>
      </c>
      <c r="AJ2704">
        <v>5</v>
      </c>
      <c r="AK2704">
        <v>99</v>
      </c>
      <c r="AL2704">
        <v>7.0000000000000007E-2</v>
      </c>
      <c r="AM2704">
        <v>5</v>
      </c>
      <c r="AN2704">
        <v>5</v>
      </c>
      <c r="AO2704">
        <v>43</v>
      </c>
      <c r="AP2704">
        <v>5</v>
      </c>
      <c r="AQ2704">
        <v>36</v>
      </c>
    </row>
    <row r="2705" spans="1:43" hidden="1" x14ac:dyDescent="0.25">
      <c r="A2705" t="s">
        <v>9652</v>
      </c>
      <c r="B2705" t="s">
        <v>9653</v>
      </c>
      <c r="C2705" s="1" t="str">
        <f t="shared" si="213"/>
        <v>21:0118</v>
      </c>
      <c r="D2705" s="1" t="str">
        <f t="shared" si="214"/>
        <v>21:0027</v>
      </c>
      <c r="E2705" t="s">
        <v>9654</v>
      </c>
      <c r="F2705" t="s">
        <v>9655</v>
      </c>
      <c r="H2705">
        <v>63.6573469</v>
      </c>
      <c r="I2705">
        <v>-96.359985800000004</v>
      </c>
      <c r="J2705" s="1" t="str">
        <f t="shared" si="215"/>
        <v>Till</v>
      </c>
      <c r="K2705" s="1" t="str">
        <f t="shared" si="216"/>
        <v>&lt;63 micron</v>
      </c>
      <c r="L2705">
        <v>0.1</v>
      </c>
      <c r="M2705">
        <v>0.67</v>
      </c>
      <c r="N2705">
        <v>6</v>
      </c>
      <c r="O2705">
        <v>180</v>
      </c>
      <c r="P2705">
        <v>0.5</v>
      </c>
      <c r="Q2705">
        <v>2</v>
      </c>
      <c r="R2705">
        <v>0.44</v>
      </c>
      <c r="S2705">
        <v>0.25</v>
      </c>
      <c r="T2705">
        <v>6</v>
      </c>
      <c r="U2705">
        <v>36</v>
      </c>
      <c r="V2705">
        <v>9</v>
      </c>
      <c r="W2705">
        <v>1.68</v>
      </c>
      <c r="X2705">
        <v>5</v>
      </c>
      <c r="Y2705">
        <v>0.5</v>
      </c>
      <c r="Z2705">
        <v>0.15</v>
      </c>
      <c r="AA2705">
        <v>30</v>
      </c>
      <c r="AB2705">
        <v>0.42</v>
      </c>
      <c r="AC2705">
        <v>195</v>
      </c>
      <c r="AD2705">
        <v>0.5</v>
      </c>
      <c r="AE2705">
        <v>0.01</v>
      </c>
      <c r="AF2705">
        <v>13</v>
      </c>
      <c r="AG2705">
        <v>1130</v>
      </c>
      <c r="AH2705">
        <v>8</v>
      </c>
      <c r="AI2705">
        <v>2</v>
      </c>
      <c r="AJ2705">
        <v>3</v>
      </c>
      <c r="AK2705">
        <v>77</v>
      </c>
      <c r="AL2705">
        <v>0.06</v>
      </c>
      <c r="AM2705">
        <v>5</v>
      </c>
      <c r="AN2705">
        <v>5</v>
      </c>
      <c r="AO2705">
        <v>31</v>
      </c>
      <c r="AP2705">
        <v>5</v>
      </c>
      <c r="AQ2705">
        <v>18</v>
      </c>
    </row>
    <row r="2706" spans="1:43" hidden="1" x14ac:dyDescent="0.25">
      <c r="A2706" t="s">
        <v>9656</v>
      </c>
      <c r="B2706" t="s">
        <v>9657</v>
      </c>
      <c r="C2706" s="1" t="str">
        <f t="shared" si="213"/>
        <v>21:0118</v>
      </c>
      <c r="D2706" s="1" t="str">
        <f t="shared" si="214"/>
        <v>21:0027</v>
      </c>
      <c r="E2706" t="s">
        <v>9658</v>
      </c>
      <c r="F2706" t="s">
        <v>9659</v>
      </c>
      <c r="H2706">
        <v>63.6763361</v>
      </c>
      <c r="I2706">
        <v>-96.358299599999995</v>
      </c>
      <c r="J2706" s="1" t="str">
        <f t="shared" si="215"/>
        <v>Till</v>
      </c>
      <c r="K2706" s="1" t="str">
        <f t="shared" si="216"/>
        <v>&lt;63 micron</v>
      </c>
      <c r="L2706">
        <v>0.1</v>
      </c>
      <c r="M2706">
        <v>0.78</v>
      </c>
      <c r="N2706">
        <v>2</v>
      </c>
      <c r="O2706">
        <v>190</v>
      </c>
      <c r="P2706">
        <v>0.5</v>
      </c>
      <c r="Q2706">
        <v>1</v>
      </c>
      <c r="R2706">
        <v>0.37</v>
      </c>
      <c r="S2706">
        <v>0.25</v>
      </c>
      <c r="T2706">
        <v>4</v>
      </c>
      <c r="U2706">
        <v>40</v>
      </c>
      <c r="V2706">
        <v>10</v>
      </c>
      <c r="W2706">
        <v>1.68</v>
      </c>
      <c r="X2706">
        <v>5</v>
      </c>
      <c r="Y2706">
        <v>0.5</v>
      </c>
      <c r="Z2706">
        <v>0.15</v>
      </c>
      <c r="AA2706">
        <v>30</v>
      </c>
      <c r="AB2706">
        <v>0.48</v>
      </c>
      <c r="AC2706">
        <v>225</v>
      </c>
      <c r="AD2706">
        <v>0.5</v>
      </c>
      <c r="AE2706">
        <v>0.01</v>
      </c>
      <c r="AF2706">
        <v>15</v>
      </c>
      <c r="AG2706">
        <v>920</v>
      </c>
      <c r="AH2706">
        <v>12</v>
      </c>
      <c r="AI2706">
        <v>2</v>
      </c>
      <c r="AJ2706">
        <v>3</v>
      </c>
      <c r="AK2706">
        <v>82</v>
      </c>
      <c r="AL2706">
        <v>0.06</v>
      </c>
      <c r="AM2706">
        <v>5</v>
      </c>
      <c r="AN2706">
        <v>5</v>
      </c>
      <c r="AO2706">
        <v>31</v>
      </c>
      <c r="AP2706">
        <v>5</v>
      </c>
      <c r="AQ2706">
        <v>20</v>
      </c>
    </row>
    <row r="2707" spans="1:43" hidden="1" x14ac:dyDescent="0.25">
      <c r="A2707" t="s">
        <v>9660</v>
      </c>
      <c r="B2707" t="s">
        <v>9661</v>
      </c>
      <c r="C2707" s="1" t="str">
        <f t="shared" si="213"/>
        <v>21:0118</v>
      </c>
      <c r="D2707" s="1" t="str">
        <f t="shared" si="214"/>
        <v>21:0027</v>
      </c>
      <c r="E2707" t="s">
        <v>9662</v>
      </c>
      <c r="F2707" t="s">
        <v>9663</v>
      </c>
      <c r="H2707">
        <v>63.730309099999999</v>
      </c>
      <c r="I2707">
        <v>-96.361347499999994</v>
      </c>
      <c r="J2707" s="1" t="str">
        <f t="shared" si="215"/>
        <v>Till</v>
      </c>
      <c r="K2707" s="1" t="str">
        <f t="shared" si="216"/>
        <v>&lt;63 micron</v>
      </c>
      <c r="L2707">
        <v>0.1</v>
      </c>
      <c r="M2707">
        <v>0.35</v>
      </c>
      <c r="N2707">
        <v>6</v>
      </c>
      <c r="O2707">
        <v>170</v>
      </c>
      <c r="P2707">
        <v>0.25</v>
      </c>
      <c r="Q2707">
        <v>4</v>
      </c>
      <c r="R2707">
        <v>0.37</v>
      </c>
      <c r="S2707">
        <v>0.25</v>
      </c>
      <c r="T2707">
        <v>2</v>
      </c>
      <c r="U2707">
        <v>32</v>
      </c>
      <c r="V2707">
        <v>5</v>
      </c>
      <c r="W2707">
        <v>1.59</v>
      </c>
      <c r="X2707">
        <v>5</v>
      </c>
      <c r="Y2707">
        <v>1</v>
      </c>
      <c r="Z2707">
        <v>7.0000000000000007E-2</v>
      </c>
      <c r="AA2707">
        <v>30</v>
      </c>
      <c r="AB2707">
        <v>0.21</v>
      </c>
      <c r="AC2707">
        <v>120</v>
      </c>
      <c r="AD2707">
        <v>0.5</v>
      </c>
      <c r="AE2707">
        <v>0.01</v>
      </c>
      <c r="AF2707">
        <v>9</v>
      </c>
      <c r="AG2707">
        <v>1160</v>
      </c>
      <c r="AH2707">
        <v>10</v>
      </c>
      <c r="AI2707">
        <v>2</v>
      </c>
      <c r="AJ2707">
        <v>2</v>
      </c>
      <c r="AK2707">
        <v>103</v>
      </c>
      <c r="AL2707">
        <v>0.04</v>
      </c>
      <c r="AM2707">
        <v>5</v>
      </c>
      <c r="AN2707">
        <v>5</v>
      </c>
      <c r="AO2707">
        <v>26</v>
      </c>
      <c r="AP2707">
        <v>5</v>
      </c>
      <c r="AQ2707">
        <v>12</v>
      </c>
    </row>
    <row r="2708" spans="1:43" hidden="1" x14ac:dyDescent="0.25">
      <c r="A2708" t="s">
        <v>9664</v>
      </c>
      <c r="B2708" t="s">
        <v>9665</v>
      </c>
      <c r="C2708" s="1" t="str">
        <f t="shared" si="213"/>
        <v>21:0118</v>
      </c>
      <c r="D2708" s="1" t="str">
        <f t="shared" si="214"/>
        <v>21:0027</v>
      </c>
      <c r="E2708" t="s">
        <v>9666</v>
      </c>
      <c r="F2708" t="s">
        <v>9667</v>
      </c>
      <c r="H2708">
        <v>63.748869999999997</v>
      </c>
      <c r="I2708">
        <v>-96.362758400000004</v>
      </c>
      <c r="J2708" s="1" t="str">
        <f t="shared" si="215"/>
        <v>Till</v>
      </c>
      <c r="K2708" s="1" t="str">
        <f t="shared" si="216"/>
        <v>&lt;63 micron</v>
      </c>
      <c r="L2708">
        <v>0.1</v>
      </c>
      <c r="M2708">
        <v>0.67</v>
      </c>
      <c r="N2708">
        <v>1</v>
      </c>
      <c r="O2708">
        <v>380</v>
      </c>
      <c r="P2708">
        <v>0.5</v>
      </c>
      <c r="Q2708">
        <v>1</v>
      </c>
      <c r="R2708">
        <v>0.4</v>
      </c>
      <c r="S2708">
        <v>0.25</v>
      </c>
      <c r="T2708">
        <v>4</v>
      </c>
      <c r="U2708">
        <v>42</v>
      </c>
      <c r="V2708">
        <v>7</v>
      </c>
      <c r="W2708">
        <v>1.59</v>
      </c>
      <c r="X2708">
        <v>5</v>
      </c>
      <c r="Y2708">
        <v>1</v>
      </c>
      <c r="Z2708">
        <v>0.15</v>
      </c>
      <c r="AA2708">
        <v>30</v>
      </c>
      <c r="AB2708">
        <v>0.47</v>
      </c>
      <c r="AC2708">
        <v>150</v>
      </c>
      <c r="AD2708">
        <v>0.5</v>
      </c>
      <c r="AE2708">
        <v>0.01</v>
      </c>
      <c r="AF2708">
        <v>16</v>
      </c>
      <c r="AG2708">
        <v>1100</v>
      </c>
      <c r="AH2708">
        <v>6</v>
      </c>
      <c r="AI2708">
        <v>1</v>
      </c>
      <c r="AJ2708">
        <v>3</v>
      </c>
      <c r="AK2708">
        <v>115</v>
      </c>
      <c r="AL2708">
        <v>0.04</v>
      </c>
      <c r="AM2708">
        <v>5</v>
      </c>
      <c r="AN2708">
        <v>5</v>
      </c>
      <c r="AO2708">
        <v>26</v>
      </c>
      <c r="AP2708">
        <v>5</v>
      </c>
      <c r="AQ2708">
        <v>16</v>
      </c>
    </row>
    <row r="2709" spans="1:43" hidden="1" x14ac:dyDescent="0.25">
      <c r="A2709" t="s">
        <v>9668</v>
      </c>
      <c r="B2709" t="s">
        <v>9669</v>
      </c>
      <c r="C2709" s="1" t="str">
        <f t="shared" si="213"/>
        <v>21:0118</v>
      </c>
      <c r="D2709" s="1" t="str">
        <f t="shared" si="214"/>
        <v>21:0027</v>
      </c>
      <c r="E2709" t="s">
        <v>9670</v>
      </c>
      <c r="F2709" t="s">
        <v>9671</v>
      </c>
      <c r="H2709">
        <v>63.757822900000001</v>
      </c>
      <c r="I2709">
        <v>-96.355878799999999</v>
      </c>
      <c r="J2709" s="1" t="str">
        <f t="shared" si="215"/>
        <v>Till</v>
      </c>
      <c r="K2709" s="1" t="str">
        <f t="shared" si="216"/>
        <v>&lt;63 micron</v>
      </c>
      <c r="L2709">
        <v>0.1</v>
      </c>
      <c r="M2709">
        <v>0.56999999999999995</v>
      </c>
      <c r="N2709">
        <v>1</v>
      </c>
      <c r="O2709">
        <v>230</v>
      </c>
      <c r="P2709">
        <v>0.25</v>
      </c>
      <c r="Q2709">
        <v>2</v>
      </c>
      <c r="R2709">
        <v>0.35</v>
      </c>
      <c r="S2709">
        <v>0.5</v>
      </c>
      <c r="T2709">
        <v>3</v>
      </c>
      <c r="U2709">
        <v>27</v>
      </c>
      <c r="V2709">
        <v>5</v>
      </c>
      <c r="W2709">
        <v>1.41</v>
      </c>
      <c r="X2709">
        <v>5</v>
      </c>
      <c r="Y2709">
        <v>0.5</v>
      </c>
      <c r="Z2709">
        <v>0.13</v>
      </c>
      <c r="AA2709">
        <v>30</v>
      </c>
      <c r="AB2709">
        <v>0.32</v>
      </c>
      <c r="AC2709">
        <v>115</v>
      </c>
      <c r="AD2709">
        <v>0.5</v>
      </c>
      <c r="AE2709">
        <v>0.01</v>
      </c>
      <c r="AF2709">
        <v>9</v>
      </c>
      <c r="AG2709">
        <v>1000</v>
      </c>
      <c r="AH2709">
        <v>12</v>
      </c>
      <c r="AI2709">
        <v>1</v>
      </c>
      <c r="AJ2709">
        <v>2</v>
      </c>
      <c r="AK2709">
        <v>98</v>
      </c>
      <c r="AL2709">
        <v>0.04</v>
      </c>
      <c r="AM2709">
        <v>5</v>
      </c>
      <c r="AN2709">
        <v>5</v>
      </c>
      <c r="AO2709">
        <v>24</v>
      </c>
      <c r="AP2709">
        <v>5</v>
      </c>
      <c r="AQ2709">
        <v>16</v>
      </c>
    </row>
    <row r="2710" spans="1:43" hidden="1" x14ac:dyDescent="0.25">
      <c r="A2710" t="s">
        <v>9672</v>
      </c>
      <c r="B2710" t="s">
        <v>9673</v>
      </c>
      <c r="C2710" s="1" t="str">
        <f t="shared" si="213"/>
        <v>21:0118</v>
      </c>
      <c r="D2710" s="1" t="str">
        <f t="shared" si="214"/>
        <v>21:0027</v>
      </c>
      <c r="E2710" t="s">
        <v>9674</v>
      </c>
      <c r="F2710" t="s">
        <v>9675</v>
      </c>
      <c r="H2710">
        <v>63.768537199999997</v>
      </c>
      <c r="I2710">
        <v>-96.342742099999995</v>
      </c>
      <c r="J2710" s="1" t="str">
        <f t="shared" si="215"/>
        <v>Till</v>
      </c>
      <c r="K2710" s="1" t="str">
        <f t="shared" si="216"/>
        <v>&lt;63 micron</v>
      </c>
      <c r="L2710">
        <v>0.1</v>
      </c>
      <c r="M2710">
        <v>0.49</v>
      </c>
      <c r="N2710">
        <v>1</v>
      </c>
      <c r="O2710">
        <v>290</v>
      </c>
      <c r="P2710">
        <v>0.25</v>
      </c>
      <c r="Q2710">
        <v>2</v>
      </c>
      <c r="R2710">
        <v>0.35</v>
      </c>
      <c r="S2710">
        <v>0.25</v>
      </c>
      <c r="T2710">
        <v>2</v>
      </c>
      <c r="U2710">
        <v>25</v>
      </c>
      <c r="V2710">
        <v>6</v>
      </c>
      <c r="W2710">
        <v>1.33</v>
      </c>
      <c r="X2710">
        <v>5</v>
      </c>
      <c r="Y2710">
        <v>1</v>
      </c>
      <c r="Z2710">
        <v>0.11</v>
      </c>
      <c r="AA2710">
        <v>30</v>
      </c>
      <c r="AB2710">
        <v>0.26</v>
      </c>
      <c r="AC2710">
        <v>100</v>
      </c>
      <c r="AD2710">
        <v>0.5</v>
      </c>
      <c r="AE2710">
        <v>0.01</v>
      </c>
      <c r="AF2710">
        <v>9</v>
      </c>
      <c r="AG2710">
        <v>1050</v>
      </c>
      <c r="AH2710">
        <v>10</v>
      </c>
      <c r="AI2710">
        <v>2</v>
      </c>
      <c r="AJ2710">
        <v>2</v>
      </c>
      <c r="AK2710">
        <v>119</v>
      </c>
      <c r="AL2710">
        <v>0.03</v>
      </c>
      <c r="AM2710">
        <v>5</v>
      </c>
      <c r="AN2710">
        <v>5</v>
      </c>
      <c r="AO2710">
        <v>21</v>
      </c>
      <c r="AP2710">
        <v>5</v>
      </c>
      <c r="AQ2710">
        <v>12</v>
      </c>
    </row>
    <row r="2711" spans="1:43" hidden="1" x14ac:dyDescent="0.25">
      <c r="A2711" t="s">
        <v>9676</v>
      </c>
      <c r="B2711" t="s">
        <v>9677</v>
      </c>
      <c r="C2711" s="1" t="str">
        <f t="shared" si="213"/>
        <v>21:0118</v>
      </c>
      <c r="D2711" s="1" t="str">
        <f t="shared" si="214"/>
        <v>21:0027</v>
      </c>
      <c r="E2711" t="s">
        <v>9678</v>
      </c>
      <c r="F2711" t="s">
        <v>9679</v>
      </c>
      <c r="H2711">
        <v>63.801274599999999</v>
      </c>
      <c r="I2711">
        <v>-96.363568700000002</v>
      </c>
      <c r="J2711" s="1" t="str">
        <f t="shared" si="215"/>
        <v>Till</v>
      </c>
      <c r="K2711" s="1" t="str">
        <f t="shared" si="216"/>
        <v>&lt;63 micron</v>
      </c>
      <c r="L2711">
        <v>0.1</v>
      </c>
      <c r="M2711">
        <v>0.4</v>
      </c>
      <c r="N2711">
        <v>1</v>
      </c>
      <c r="O2711">
        <v>730</v>
      </c>
      <c r="P2711">
        <v>0.25</v>
      </c>
      <c r="Q2711">
        <v>2</v>
      </c>
      <c r="R2711">
        <v>0.39</v>
      </c>
      <c r="S2711">
        <v>0.25</v>
      </c>
      <c r="T2711">
        <v>1</v>
      </c>
      <c r="U2711">
        <v>16</v>
      </c>
      <c r="V2711">
        <v>4</v>
      </c>
      <c r="W2711">
        <v>1.05</v>
      </c>
      <c r="X2711">
        <v>5</v>
      </c>
      <c r="Y2711">
        <v>1</v>
      </c>
      <c r="Z2711">
        <v>0.11</v>
      </c>
      <c r="AA2711">
        <v>30</v>
      </c>
      <c r="AB2711">
        <v>0.21</v>
      </c>
      <c r="AC2711">
        <v>85</v>
      </c>
      <c r="AD2711">
        <v>0.5</v>
      </c>
      <c r="AE2711">
        <v>0.01</v>
      </c>
      <c r="AF2711">
        <v>4</v>
      </c>
      <c r="AG2711">
        <v>980</v>
      </c>
      <c r="AH2711">
        <v>8</v>
      </c>
      <c r="AI2711">
        <v>1</v>
      </c>
      <c r="AJ2711">
        <v>1</v>
      </c>
      <c r="AK2711">
        <v>212</v>
      </c>
      <c r="AL2711">
        <v>0.01</v>
      </c>
      <c r="AM2711">
        <v>5</v>
      </c>
      <c r="AN2711">
        <v>5</v>
      </c>
      <c r="AO2711">
        <v>14</v>
      </c>
      <c r="AP2711">
        <v>5</v>
      </c>
      <c r="AQ2711">
        <v>8</v>
      </c>
    </row>
    <row r="2712" spans="1:43" hidden="1" x14ac:dyDescent="0.25">
      <c r="A2712" t="s">
        <v>9680</v>
      </c>
      <c r="B2712" t="s">
        <v>9681</v>
      </c>
      <c r="C2712" s="1" t="str">
        <f t="shared" si="213"/>
        <v>21:0118</v>
      </c>
      <c r="D2712" s="1" t="str">
        <f t="shared" si="214"/>
        <v>21:0027</v>
      </c>
      <c r="E2712" t="s">
        <v>9682</v>
      </c>
      <c r="F2712" t="s">
        <v>9683</v>
      </c>
      <c r="H2712">
        <v>63.817066400000002</v>
      </c>
      <c r="I2712">
        <v>-96.344225699999996</v>
      </c>
      <c r="J2712" s="1" t="str">
        <f t="shared" si="215"/>
        <v>Till</v>
      </c>
      <c r="K2712" s="1" t="str">
        <f t="shared" si="216"/>
        <v>&lt;63 micron</v>
      </c>
      <c r="L2712">
        <v>0.1</v>
      </c>
      <c r="M2712">
        <v>0.47</v>
      </c>
      <c r="N2712">
        <v>1</v>
      </c>
      <c r="O2712">
        <v>190</v>
      </c>
      <c r="P2712">
        <v>0.25</v>
      </c>
      <c r="Q2712">
        <v>1</v>
      </c>
      <c r="R2712">
        <v>0.23</v>
      </c>
      <c r="S2712">
        <v>0.25</v>
      </c>
      <c r="T2712">
        <v>0.5</v>
      </c>
      <c r="U2712">
        <v>14</v>
      </c>
      <c r="V2712">
        <v>4</v>
      </c>
      <c r="W2712">
        <v>1.03</v>
      </c>
      <c r="X2712">
        <v>5</v>
      </c>
      <c r="Y2712">
        <v>1</v>
      </c>
      <c r="Z2712">
        <v>0.11</v>
      </c>
      <c r="AA2712">
        <v>30</v>
      </c>
      <c r="AB2712">
        <v>0.15</v>
      </c>
      <c r="AC2712">
        <v>75</v>
      </c>
      <c r="AD2712">
        <v>0.5</v>
      </c>
      <c r="AE2712">
        <v>0.01</v>
      </c>
      <c r="AF2712">
        <v>3</v>
      </c>
      <c r="AG2712">
        <v>780</v>
      </c>
      <c r="AH2712">
        <v>8</v>
      </c>
      <c r="AI2712">
        <v>1</v>
      </c>
      <c r="AJ2712">
        <v>1</v>
      </c>
      <c r="AK2712">
        <v>180</v>
      </c>
      <c r="AL2712">
        <v>0.01</v>
      </c>
      <c r="AM2712">
        <v>5</v>
      </c>
      <c r="AN2712">
        <v>5</v>
      </c>
      <c r="AO2712">
        <v>14</v>
      </c>
      <c r="AP2712">
        <v>5</v>
      </c>
      <c r="AQ2712">
        <v>8</v>
      </c>
    </row>
    <row r="2713" spans="1:43" hidden="1" x14ac:dyDescent="0.25">
      <c r="A2713" t="s">
        <v>9684</v>
      </c>
      <c r="B2713" t="s">
        <v>9685</v>
      </c>
      <c r="C2713" s="1" t="str">
        <f t="shared" si="213"/>
        <v>21:0118</v>
      </c>
      <c r="D2713" s="1" t="str">
        <f t="shared" si="214"/>
        <v>21:0027</v>
      </c>
      <c r="E2713" t="s">
        <v>9686</v>
      </c>
      <c r="F2713" t="s">
        <v>9687</v>
      </c>
      <c r="H2713">
        <v>63.830928800000002</v>
      </c>
      <c r="I2713">
        <v>-96.348958699999997</v>
      </c>
      <c r="J2713" s="1" t="str">
        <f t="shared" si="215"/>
        <v>Till</v>
      </c>
      <c r="K2713" s="1" t="str">
        <f t="shared" si="216"/>
        <v>&lt;63 micron</v>
      </c>
      <c r="L2713">
        <v>0.1</v>
      </c>
      <c r="M2713">
        <v>0.35</v>
      </c>
      <c r="N2713">
        <v>2</v>
      </c>
      <c r="O2713">
        <v>140</v>
      </c>
      <c r="P2713">
        <v>0.25</v>
      </c>
      <c r="Q2713">
        <v>1</v>
      </c>
      <c r="R2713">
        <v>0.24</v>
      </c>
      <c r="S2713">
        <v>0.25</v>
      </c>
      <c r="T2713">
        <v>0.5</v>
      </c>
      <c r="U2713">
        <v>13</v>
      </c>
      <c r="V2713">
        <v>3</v>
      </c>
      <c r="W2713">
        <v>0.98</v>
      </c>
      <c r="X2713">
        <v>5</v>
      </c>
      <c r="Y2713">
        <v>0.5</v>
      </c>
      <c r="Z2713">
        <v>7.0000000000000007E-2</v>
      </c>
      <c r="AA2713">
        <v>30</v>
      </c>
      <c r="AB2713">
        <v>0.12</v>
      </c>
      <c r="AC2713">
        <v>70</v>
      </c>
      <c r="AD2713">
        <v>0.5</v>
      </c>
      <c r="AE2713">
        <v>0.01</v>
      </c>
      <c r="AF2713">
        <v>2</v>
      </c>
      <c r="AG2713">
        <v>810</v>
      </c>
      <c r="AH2713">
        <v>8</v>
      </c>
      <c r="AI2713">
        <v>1</v>
      </c>
      <c r="AJ2713">
        <v>1</v>
      </c>
      <c r="AK2713">
        <v>133</v>
      </c>
      <c r="AL2713">
        <v>0.02</v>
      </c>
      <c r="AM2713">
        <v>5</v>
      </c>
      <c r="AN2713">
        <v>5</v>
      </c>
      <c r="AO2713">
        <v>13</v>
      </c>
      <c r="AP2713">
        <v>5</v>
      </c>
      <c r="AQ2713">
        <v>8</v>
      </c>
    </row>
    <row r="2714" spans="1:43" hidden="1" x14ac:dyDescent="0.25">
      <c r="A2714" t="s">
        <v>9688</v>
      </c>
      <c r="B2714" t="s">
        <v>9689</v>
      </c>
      <c r="C2714" s="1" t="str">
        <f t="shared" si="213"/>
        <v>21:0118</v>
      </c>
      <c r="D2714" s="1" t="str">
        <f t="shared" si="214"/>
        <v>21:0027</v>
      </c>
      <c r="E2714" t="s">
        <v>9690</v>
      </c>
      <c r="F2714" t="s">
        <v>9691</v>
      </c>
      <c r="H2714">
        <v>63.8453418</v>
      </c>
      <c r="I2714">
        <v>-96.352383000000003</v>
      </c>
      <c r="J2714" s="1" t="str">
        <f t="shared" si="215"/>
        <v>Till</v>
      </c>
      <c r="K2714" s="1" t="str">
        <f t="shared" si="216"/>
        <v>&lt;63 micron</v>
      </c>
      <c r="L2714">
        <v>0.1</v>
      </c>
      <c r="M2714">
        <v>0.25</v>
      </c>
      <c r="N2714">
        <v>1</v>
      </c>
      <c r="O2714">
        <v>110</v>
      </c>
      <c r="P2714">
        <v>0.25</v>
      </c>
      <c r="Q2714">
        <v>1</v>
      </c>
      <c r="R2714">
        <v>0.25</v>
      </c>
      <c r="S2714">
        <v>0.25</v>
      </c>
      <c r="T2714">
        <v>1</v>
      </c>
      <c r="U2714">
        <v>15</v>
      </c>
      <c r="V2714">
        <v>2</v>
      </c>
      <c r="W2714">
        <v>1.2</v>
      </c>
      <c r="X2714">
        <v>5</v>
      </c>
      <c r="Y2714">
        <v>0.5</v>
      </c>
      <c r="Z2714">
        <v>0.04</v>
      </c>
      <c r="AA2714">
        <v>30</v>
      </c>
      <c r="AB2714">
        <v>0.1</v>
      </c>
      <c r="AC2714">
        <v>125</v>
      </c>
      <c r="AD2714">
        <v>0.5</v>
      </c>
      <c r="AE2714">
        <v>0.01</v>
      </c>
      <c r="AF2714">
        <v>3</v>
      </c>
      <c r="AG2714">
        <v>880</v>
      </c>
      <c r="AH2714">
        <v>12</v>
      </c>
      <c r="AI2714">
        <v>1</v>
      </c>
      <c r="AJ2714">
        <v>1</v>
      </c>
      <c r="AK2714">
        <v>162</v>
      </c>
      <c r="AL2714">
        <v>0.02</v>
      </c>
      <c r="AM2714">
        <v>5</v>
      </c>
      <c r="AN2714">
        <v>5</v>
      </c>
      <c r="AO2714">
        <v>16</v>
      </c>
      <c r="AP2714">
        <v>5</v>
      </c>
      <c r="AQ2714">
        <v>6</v>
      </c>
    </row>
    <row r="2715" spans="1:43" hidden="1" x14ac:dyDescent="0.25">
      <c r="A2715" t="s">
        <v>9692</v>
      </c>
      <c r="B2715" t="s">
        <v>9693</v>
      </c>
      <c r="C2715" s="1" t="str">
        <f t="shared" si="213"/>
        <v>21:0118</v>
      </c>
      <c r="D2715" s="1" t="str">
        <f t="shared" si="214"/>
        <v>21:0027</v>
      </c>
      <c r="E2715" t="s">
        <v>9694</v>
      </c>
      <c r="F2715" t="s">
        <v>9695</v>
      </c>
      <c r="H2715">
        <v>63.857990899999997</v>
      </c>
      <c r="I2715">
        <v>-96.350215899999995</v>
      </c>
      <c r="J2715" s="1" t="str">
        <f t="shared" si="215"/>
        <v>Till</v>
      </c>
      <c r="K2715" s="1" t="str">
        <f t="shared" si="216"/>
        <v>&lt;63 micron</v>
      </c>
      <c r="L2715">
        <v>0.1</v>
      </c>
      <c r="M2715">
        <v>0.23</v>
      </c>
      <c r="N2715">
        <v>4</v>
      </c>
      <c r="O2715">
        <v>70</v>
      </c>
      <c r="P2715">
        <v>0.25</v>
      </c>
      <c r="Q2715">
        <v>2</v>
      </c>
      <c r="R2715">
        <v>0.17</v>
      </c>
      <c r="S2715">
        <v>0.25</v>
      </c>
      <c r="T2715">
        <v>0.5</v>
      </c>
      <c r="U2715">
        <v>11</v>
      </c>
      <c r="V2715">
        <v>2</v>
      </c>
      <c r="W2715">
        <v>0.83</v>
      </c>
      <c r="X2715">
        <v>5</v>
      </c>
      <c r="Y2715">
        <v>0.5</v>
      </c>
      <c r="Z2715">
        <v>0.03</v>
      </c>
      <c r="AA2715">
        <v>30</v>
      </c>
      <c r="AB2715">
        <v>7.0000000000000007E-2</v>
      </c>
      <c r="AC2715">
        <v>60</v>
      </c>
      <c r="AD2715">
        <v>0.5</v>
      </c>
      <c r="AE2715">
        <v>0.01</v>
      </c>
      <c r="AF2715">
        <v>1</v>
      </c>
      <c r="AG2715">
        <v>650</v>
      </c>
      <c r="AH2715">
        <v>6</v>
      </c>
      <c r="AI2715">
        <v>1</v>
      </c>
      <c r="AJ2715">
        <v>0.5</v>
      </c>
      <c r="AK2715">
        <v>209</v>
      </c>
      <c r="AL2715">
        <v>0.02</v>
      </c>
      <c r="AM2715">
        <v>5</v>
      </c>
      <c r="AN2715">
        <v>5</v>
      </c>
      <c r="AO2715">
        <v>11</v>
      </c>
      <c r="AP2715">
        <v>5</v>
      </c>
      <c r="AQ2715">
        <v>4</v>
      </c>
    </row>
    <row r="2716" spans="1:43" hidden="1" x14ac:dyDescent="0.25">
      <c r="A2716" t="s">
        <v>9696</v>
      </c>
      <c r="B2716" t="s">
        <v>9697</v>
      </c>
      <c r="C2716" s="1" t="str">
        <f t="shared" si="213"/>
        <v>21:0118</v>
      </c>
      <c r="D2716" s="1" t="str">
        <f t="shared" si="214"/>
        <v>21:0027</v>
      </c>
      <c r="E2716" t="s">
        <v>9698</v>
      </c>
      <c r="F2716" t="s">
        <v>9699</v>
      </c>
      <c r="H2716">
        <v>63.586315599999999</v>
      </c>
      <c r="I2716">
        <v>-96.351370900000006</v>
      </c>
      <c r="J2716" s="1" t="str">
        <f t="shared" si="215"/>
        <v>Till</v>
      </c>
      <c r="K2716" s="1" t="str">
        <f t="shared" si="216"/>
        <v>&lt;63 micron</v>
      </c>
      <c r="L2716">
        <v>0.1</v>
      </c>
      <c r="M2716">
        <v>0.65</v>
      </c>
      <c r="N2716">
        <v>1</v>
      </c>
      <c r="O2716">
        <v>90</v>
      </c>
      <c r="P2716">
        <v>0.25</v>
      </c>
      <c r="Q2716">
        <v>2</v>
      </c>
      <c r="R2716">
        <v>0.72</v>
      </c>
      <c r="S2716">
        <v>0.25</v>
      </c>
      <c r="T2716">
        <v>5</v>
      </c>
      <c r="U2716">
        <v>38</v>
      </c>
      <c r="V2716">
        <v>8</v>
      </c>
      <c r="W2716">
        <v>1.98</v>
      </c>
      <c r="X2716">
        <v>5</v>
      </c>
      <c r="Y2716">
        <v>1</v>
      </c>
      <c r="Z2716">
        <v>0.15</v>
      </c>
      <c r="AA2716">
        <v>50</v>
      </c>
      <c r="AB2716">
        <v>0.49</v>
      </c>
      <c r="AC2716">
        <v>205</v>
      </c>
      <c r="AD2716">
        <v>0.5</v>
      </c>
      <c r="AE2716">
        <v>0.01</v>
      </c>
      <c r="AF2716">
        <v>16</v>
      </c>
      <c r="AG2716">
        <v>1470</v>
      </c>
      <c r="AH2716">
        <v>10</v>
      </c>
      <c r="AI2716">
        <v>2</v>
      </c>
      <c r="AJ2716">
        <v>3</v>
      </c>
      <c r="AK2716">
        <v>97</v>
      </c>
      <c r="AL2716">
        <v>0.08</v>
      </c>
      <c r="AM2716">
        <v>5</v>
      </c>
      <c r="AN2716">
        <v>5</v>
      </c>
      <c r="AO2716">
        <v>40</v>
      </c>
      <c r="AP2716">
        <v>5</v>
      </c>
      <c r="AQ2716">
        <v>20</v>
      </c>
    </row>
    <row r="2717" spans="1:43" hidden="1" x14ac:dyDescent="0.25">
      <c r="A2717" t="s">
        <v>9700</v>
      </c>
      <c r="B2717" t="s">
        <v>9701</v>
      </c>
      <c r="C2717" s="1" t="str">
        <f t="shared" si="213"/>
        <v>21:0118</v>
      </c>
      <c r="D2717" s="1" t="str">
        <f t="shared" si="214"/>
        <v>21:0027</v>
      </c>
      <c r="E2717" t="s">
        <v>9702</v>
      </c>
      <c r="F2717" t="s">
        <v>9703</v>
      </c>
      <c r="H2717">
        <v>63.570959500000001</v>
      </c>
      <c r="I2717">
        <v>-96.357231200000001</v>
      </c>
      <c r="J2717" s="1" t="str">
        <f t="shared" si="215"/>
        <v>Till</v>
      </c>
      <c r="K2717" s="1" t="str">
        <f t="shared" si="216"/>
        <v>&lt;63 micron</v>
      </c>
      <c r="L2717">
        <v>0.1</v>
      </c>
      <c r="M2717">
        <v>0.83</v>
      </c>
      <c r="N2717">
        <v>1</v>
      </c>
      <c r="O2717">
        <v>120</v>
      </c>
      <c r="P2717">
        <v>0.25</v>
      </c>
      <c r="Q2717">
        <v>1</v>
      </c>
      <c r="R2717">
        <v>0.56999999999999995</v>
      </c>
      <c r="S2717">
        <v>0.25</v>
      </c>
      <c r="T2717">
        <v>5</v>
      </c>
      <c r="U2717">
        <v>41</v>
      </c>
      <c r="V2717">
        <v>12</v>
      </c>
      <c r="W2717">
        <v>1.9</v>
      </c>
      <c r="X2717">
        <v>5</v>
      </c>
      <c r="Y2717">
        <v>1</v>
      </c>
      <c r="Z2717">
        <v>0.19</v>
      </c>
      <c r="AA2717">
        <v>40</v>
      </c>
      <c r="AB2717">
        <v>0.55000000000000004</v>
      </c>
      <c r="AC2717">
        <v>170</v>
      </c>
      <c r="AD2717">
        <v>0.5</v>
      </c>
      <c r="AE2717">
        <v>0.01</v>
      </c>
      <c r="AF2717">
        <v>15</v>
      </c>
      <c r="AG2717">
        <v>1170</v>
      </c>
      <c r="AH2717">
        <v>10</v>
      </c>
      <c r="AI2717">
        <v>2</v>
      </c>
      <c r="AJ2717">
        <v>3</v>
      </c>
      <c r="AK2717">
        <v>80</v>
      </c>
      <c r="AL2717">
        <v>0.09</v>
      </c>
      <c r="AM2717">
        <v>5</v>
      </c>
      <c r="AN2717">
        <v>5</v>
      </c>
      <c r="AO2717">
        <v>38</v>
      </c>
      <c r="AP2717">
        <v>5</v>
      </c>
      <c r="AQ2717">
        <v>22</v>
      </c>
    </row>
    <row r="2718" spans="1:43" hidden="1" x14ac:dyDescent="0.25">
      <c r="A2718" t="s">
        <v>9704</v>
      </c>
      <c r="B2718" t="s">
        <v>9705</v>
      </c>
      <c r="C2718" s="1" t="str">
        <f t="shared" si="213"/>
        <v>21:0118</v>
      </c>
      <c r="D2718" s="1" t="str">
        <f t="shared" si="214"/>
        <v>21:0027</v>
      </c>
      <c r="E2718" t="s">
        <v>9706</v>
      </c>
      <c r="F2718" t="s">
        <v>9707</v>
      </c>
      <c r="H2718">
        <v>63.560344000000001</v>
      </c>
      <c r="I2718">
        <v>-96.356704500000006</v>
      </c>
      <c r="J2718" s="1" t="str">
        <f t="shared" si="215"/>
        <v>Till</v>
      </c>
      <c r="K2718" s="1" t="str">
        <f t="shared" si="216"/>
        <v>&lt;63 micron</v>
      </c>
      <c r="L2718">
        <v>0.1</v>
      </c>
      <c r="M2718">
        <v>0.86</v>
      </c>
      <c r="N2718">
        <v>2</v>
      </c>
      <c r="O2718">
        <v>130</v>
      </c>
      <c r="P2718">
        <v>0.5</v>
      </c>
      <c r="Q2718">
        <v>1</v>
      </c>
      <c r="R2718">
        <v>0.68</v>
      </c>
      <c r="S2718">
        <v>0.25</v>
      </c>
      <c r="T2718">
        <v>3</v>
      </c>
      <c r="U2718">
        <v>40</v>
      </c>
      <c r="V2718">
        <v>13</v>
      </c>
      <c r="W2718">
        <v>1.98</v>
      </c>
      <c r="X2718">
        <v>5</v>
      </c>
      <c r="Y2718">
        <v>0.5</v>
      </c>
      <c r="Z2718">
        <v>0.22</v>
      </c>
      <c r="AA2718">
        <v>50</v>
      </c>
      <c r="AB2718">
        <v>0.51</v>
      </c>
      <c r="AC2718">
        <v>170</v>
      </c>
      <c r="AD2718">
        <v>0.5</v>
      </c>
      <c r="AE2718">
        <v>0.01</v>
      </c>
      <c r="AF2718">
        <v>14</v>
      </c>
      <c r="AG2718">
        <v>1550</v>
      </c>
      <c r="AH2718">
        <v>6</v>
      </c>
      <c r="AI2718">
        <v>2</v>
      </c>
      <c r="AJ2718">
        <v>3</v>
      </c>
      <c r="AK2718">
        <v>94</v>
      </c>
      <c r="AL2718">
        <v>7.0000000000000007E-2</v>
      </c>
      <c r="AM2718">
        <v>5</v>
      </c>
      <c r="AN2718">
        <v>5</v>
      </c>
      <c r="AO2718">
        <v>39</v>
      </c>
      <c r="AP2718">
        <v>5</v>
      </c>
      <c r="AQ2718">
        <v>22</v>
      </c>
    </row>
    <row r="2719" spans="1:43" hidden="1" x14ac:dyDescent="0.25">
      <c r="A2719" t="s">
        <v>9708</v>
      </c>
      <c r="B2719" t="s">
        <v>9709</v>
      </c>
      <c r="C2719" s="1" t="str">
        <f t="shared" si="213"/>
        <v>21:0118</v>
      </c>
      <c r="D2719" s="1" t="str">
        <f t="shared" si="214"/>
        <v>21:0027</v>
      </c>
      <c r="E2719" t="s">
        <v>9710</v>
      </c>
      <c r="F2719" t="s">
        <v>9711</v>
      </c>
      <c r="H2719">
        <v>63.902079000000001</v>
      </c>
      <c r="I2719">
        <v>-95.389126200000007</v>
      </c>
      <c r="J2719" s="1" t="str">
        <f t="shared" si="215"/>
        <v>Till</v>
      </c>
      <c r="K2719" s="1" t="str">
        <f t="shared" si="216"/>
        <v>&lt;63 micron</v>
      </c>
      <c r="L2719">
        <v>0.1</v>
      </c>
      <c r="M2719">
        <v>1.24</v>
      </c>
      <c r="N2719">
        <v>6</v>
      </c>
      <c r="O2719">
        <v>270</v>
      </c>
      <c r="P2719">
        <v>1</v>
      </c>
      <c r="Q2719">
        <v>1</v>
      </c>
      <c r="R2719">
        <v>0.34</v>
      </c>
      <c r="S2719">
        <v>0.25</v>
      </c>
      <c r="T2719">
        <v>3</v>
      </c>
      <c r="U2719">
        <v>22</v>
      </c>
      <c r="V2719">
        <v>12</v>
      </c>
      <c r="W2719">
        <v>1.63</v>
      </c>
      <c r="X2719">
        <v>5</v>
      </c>
      <c r="Y2719">
        <v>0.5</v>
      </c>
      <c r="Z2719">
        <v>0.28000000000000003</v>
      </c>
      <c r="AA2719">
        <v>40</v>
      </c>
      <c r="AB2719">
        <v>0.49</v>
      </c>
      <c r="AC2719">
        <v>170</v>
      </c>
      <c r="AD2719">
        <v>0.5</v>
      </c>
      <c r="AE2719">
        <v>0.01</v>
      </c>
      <c r="AF2719">
        <v>10</v>
      </c>
      <c r="AG2719">
        <v>660</v>
      </c>
      <c r="AH2719">
        <v>12</v>
      </c>
      <c r="AI2719">
        <v>1</v>
      </c>
      <c r="AJ2719">
        <v>2</v>
      </c>
      <c r="AK2719">
        <v>96</v>
      </c>
      <c r="AL2719">
        <v>0.03</v>
      </c>
      <c r="AM2719">
        <v>5</v>
      </c>
      <c r="AN2719">
        <v>5</v>
      </c>
      <c r="AO2719">
        <v>22</v>
      </c>
      <c r="AP2719">
        <v>5</v>
      </c>
      <c r="AQ2719">
        <v>28</v>
      </c>
    </row>
    <row r="2720" spans="1:43" hidden="1" x14ac:dyDescent="0.25">
      <c r="A2720" t="s">
        <v>9712</v>
      </c>
      <c r="B2720" t="s">
        <v>9713</v>
      </c>
      <c r="C2720" s="1" t="str">
        <f t="shared" si="213"/>
        <v>21:0118</v>
      </c>
      <c r="D2720" s="1" t="str">
        <f t="shared" si="214"/>
        <v>21:0027</v>
      </c>
      <c r="E2720" t="s">
        <v>9714</v>
      </c>
      <c r="F2720" t="s">
        <v>9715</v>
      </c>
      <c r="H2720">
        <v>63.619615199999998</v>
      </c>
      <c r="I2720">
        <v>-96.318477700000003</v>
      </c>
      <c r="J2720" s="1" t="str">
        <f t="shared" si="215"/>
        <v>Till</v>
      </c>
      <c r="K2720" s="1" t="str">
        <f t="shared" si="216"/>
        <v>&lt;63 micron</v>
      </c>
      <c r="L2720">
        <v>0.1</v>
      </c>
      <c r="M2720">
        <v>1.31</v>
      </c>
      <c r="N2720">
        <v>6</v>
      </c>
      <c r="O2720">
        <v>290</v>
      </c>
      <c r="P2720">
        <v>2</v>
      </c>
      <c r="Q2720">
        <v>4</v>
      </c>
      <c r="R2720">
        <v>0.57999999999999996</v>
      </c>
      <c r="S2720">
        <v>0.25</v>
      </c>
      <c r="T2720">
        <v>7</v>
      </c>
      <c r="U2720">
        <v>56</v>
      </c>
      <c r="V2720">
        <v>23</v>
      </c>
      <c r="W2720">
        <v>2.2400000000000002</v>
      </c>
      <c r="X2720">
        <v>10</v>
      </c>
      <c r="Y2720">
        <v>0.5</v>
      </c>
      <c r="Z2720">
        <v>0.36</v>
      </c>
      <c r="AA2720">
        <v>40</v>
      </c>
      <c r="AB2720">
        <v>0.91</v>
      </c>
      <c r="AC2720">
        <v>230</v>
      </c>
      <c r="AD2720">
        <v>0.5</v>
      </c>
      <c r="AE2720">
        <v>0.01</v>
      </c>
      <c r="AF2720">
        <v>24</v>
      </c>
      <c r="AG2720">
        <v>1190</v>
      </c>
      <c r="AH2720">
        <v>8</v>
      </c>
      <c r="AI2720">
        <v>1</v>
      </c>
      <c r="AJ2720">
        <v>4</v>
      </c>
      <c r="AK2720">
        <v>87</v>
      </c>
      <c r="AL2720">
        <v>0.08</v>
      </c>
      <c r="AM2720">
        <v>5</v>
      </c>
      <c r="AN2720">
        <v>5</v>
      </c>
      <c r="AO2720">
        <v>41</v>
      </c>
      <c r="AP2720">
        <v>5</v>
      </c>
      <c r="AQ2720">
        <v>38</v>
      </c>
    </row>
    <row r="2721" spans="1:43" hidden="1" x14ac:dyDescent="0.25">
      <c r="A2721" t="s">
        <v>9716</v>
      </c>
      <c r="B2721" t="s">
        <v>9717</v>
      </c>
      <c r="C2721" s="1" t="str">
        <f t="shared" si="213"/>
        <v>21:0118</v>
      </c>
      <c r="D2721" s="1" t="str">
        <f t="shared" si="214"/>
        <v>21:0027</v>
      </c>
      <c r="E2721" t="s">
        <v>9718</v>
      </c>
      <c r="F2721" t="s">
        <v>9719</v>
      </c>
      <c r="H2721">
        <v>63.629296099999998</v>
      </c>
      <c r="I2721">
        <v>-96.321845100000004</v>
      </c>
      <c r="J2721" s="1" t="str">
        <f t="shared" si="215"/>
        <v>Till</v>
      </c>
      <c r="K2721" s="1" t="str">
        <f t="shared" si="216"/>
        <v>&lt;63 micron</v>
      </c>
      <c r="L2721">
        <v>0.1</v>
      </c>
      <c r="M2721">
        <v>1.1299999999999999</v>
      </c>
      <c r="N2721">
        <v>1</v>
      </c>
      <c r="O2721">
        <v>240</v>
      </c>
      <c r="P2721">
        <v>2</v>
      </c>
      <c r="Q2721">
        <v>1</v>
      </c>
      <c r="R2721">
        <v>0.51</v>
      </c>
      <c r="S2721">
        <v>0.25</v>
      </c>
      <c r="T2721">
        <v>6</v>
      </c>
      <c r="U2721">
        <v>50</v>
      </c>
      <c r="V2721">
        <v>16</v>
      </c>
      <c r="W2721">
        <v>2.06</v>
      </c>
      <c r="X2721">
        <v>5</v>
      </c>
      <c r="Y2721">
        <v>0.5</v>
      </c>
      <c r="Z2721">
        <v>0.25</v>
      </c>
      <c r="AA2721">
        <v>40</v>
      </c>
      <c r="AB2721">
        <v>0.7</v>
      </c>
      <c r="AC2721">
        <v>225</v>
      </c>
      <c r="AD2721">
        <v>0.5</v>
      </c>
      <c r="AE2721">
        <v>0.01</v>
      </c>
      <c r="AF2721">
        <v>19</v>
      </c>
      <c r="AG2721">
        <v>1070</v>
      </c>
      <c r="AH2721">
        <v>12</v>
      </c>
      <c r="AI2721">
        <v>2</v>
      </c>
      <c r="AJ2721">
        <v>4</v>
      </c>
      <c r="AK2721">
        <v>88</v>
      </c>
      <c r="AL2721">
        <v>0.08</v>
      </c>
      <c r="AM2721">
        <v>5</v>
      </c>
      <c r="AN2721">
        <v>5</v>
      </c>
      <c r="AO2721">
        <v>38</v>
      </c>
      <c r="AP2721">
        <v>5</v>
      </c>
      <c r="AQ2721">
        <v>28</v>
      </c>
    </row>
    <row r="2722" spans="1:43" hidden="1" x14ac:dyDescent="0.25">
      <c r="A2722" t="s">
        <v>9720</v>
      </c>
      <c r="B2722" t="s">
        <v>9721</v>
      </c>
      <c r="C2722" s="1" t="str">
        <f t="shared" si="213"/>
        <v>21:0118</v>
      </c>
      <c r="D2722" s="1" t="str">
        <f t="shared" si="214"/>
        <v>21:0027</v>
      </c>
      <c r="E2722" t="s">
        <v>9722</v>
      </c>
      <c r="F2722" t="s">
        <v>9723</v>
      </c>
      <c r="H2722">
        <v>63.646931700000003</v>
      </c>
      <c r="I2722">
        <v>-96.321738100000005</v>
      </c>
      <c r="J2722" s="1" t="str">
        <f t="shared" si="215"/>
        <v>Till</v>
      </c>
      <c r="K2722" s="1" t="str">
        <f t="shared" si="216"/>
        <v>&lt;63 micron</v>
      </c>
      <c r="L2722">
        <v>0.1</v>
      </c>
      <c r="M2722">
        <v>0.5</v>
      </c>
      <c r="N2722">
        <v>2</v>
      </c>
      <c r="O2722">
        <v>130</v>
      </c>
      <c r="P2722">
        <v>1.5</v>
      </c>
      <c r="Q2722">
        <v>1</v>
      </c>
      <c r="R2722">
        <v>0.46</v>
      </c>
      <c r="S2722">
        <v>0.25</v>
      </c>
      <c r="T2722">
        <v>4</v>
      </c>
      <c r="U2722">
        <v>35</v>
      </c>
      <c r="V2722">
        <v>9</v>
      </c>
      <c r="W2722">
        <v>1.74</v>
      </c>
      <c r="X2722">
        <v>5</v>
      </c>
      <c r="Y2722">
        <v>1</v>
      </c>
      <c r="Z2722">
        <v>0.09</v>
      </c>
      <c r="AA2722">
        <v>30</v>
      </c>
      <c r="AB2722">
        <v>0.34</v>
      </c>
      <c r="AC2722">
        <v>185</v>
      </c>
      <c r="AD2722">
        <v>0.5</v>
      </c>
      <c r="AE2722">
        <v>0.01</v>
      </c>
      <c r="AF2722">
        <v>11</v>
      </c>
      <c r="AG2722">
        <v>1160</v>
      </c>
      <c r="AH2722">
        <v>12</v>
      </c>
      <c r="AI2722">
        <v>1</v>
      </c>
      <c r="AJ2722">
        <v>2</v>
      </c>
      <c r="AK2722">
        <v>78</v>
      </c>
      <c r="AL2722">
        <v>0.06</v>
      </c>
      <c r="AM2722">
        <v>5</v>
      </c>
      <c r="AN2722">
        <v>5</v>
      </c>
      <c r="AO2722">
        <v>32</v>
      </c>
      <c r="AP2722">
        <v>5</v>
      </c>
      <c r="AQ2722">
        <v>16</v>
      </c>
    </row>
    <row r="2723" spans="1:43" hidden="1" x14ac:dyDescent="0.25">
      <c r="A2723" t="s">
        <v>9724</v>
      </c>
      <c r="B2723" t="s">
        <v>9725</v>
      </c>
      <c r="C2723" s="1" t="str">
        <f t="shared" si="213"/>
        <v>21:0118</v>
      </c>
      <c r="D2723" s="1" t="str">
        <f t="shared" si="214"/>
        <v>21:0027</v>
      </c>
      <c r="E2723" t="s">
        <v>9726</v>
      </c>
      <c r="F2723" t="s">
        <v>9727</v>
      </c>
      <c r="H2723">
        <v>63.663948099999999</v>
      </c>
      <c r="I2723">
        <v>-96.333737900000003</v>
      </c>
      <c r="J2723" s="1" t="str">
        <f t="shared" si="215"/>
        <v>Till</v>
      </c>
      <c r="K2723" s="1" t="str">
        <f t="shared" si="216"/>
        <v>&lt;63 micron</v>
      </c>
      <c r="L2723">
        <v>0.1</v>
      </c>
      <c r="M2723">
        <v>0.83</v>
      </c>
      <c r="N2723">
        <v>2</v>
      </c>
      <c r="O2723">
        <v>270</v>
      </c>
      <c r="P2723">
        <v>1.5</v>
      </c>
      <c r="Q2723">
        <v>2</v>
      </c>
      <c r="R2723">
        <v>0.31</v>
      </c>
      <c r="S2723">
        <v>0.25</v>
      </c>
      <c r="T2723">
        <v>3</v>
      </c>
      <c r="U2723">
        <v>33</v>
      </c>
      <c r="V2723">
        <v>10</v>
      </c>
      <c r="W2723">
        <v>1.44</v>
      </c>
      <c r="X2723">
        <v>5</v>
      </c>
      <c r="Y2723">
        <v>1</v>
      </c>
      <c r="Z2723">
        <v>0.17</v>
      </c>
      <c r="AA2723">
        <v>30</v>
      </c>
      <c r="AB2723">
        <v>0.41</v>
      </c>
      <c r="AC2723">
        <v>160</v>
      </c>
      <c r="AD2723">
        <v>0.5</v>
      </c>
      <c r="AE2723">
        <v>0.01</v>
      </c>
      <c r="AF2723">
        <v>13</v>
      </c>
      <c r="AG2723">
        <v>850</v>
      </c>
      <c r="AH2723">
        <v>10</v>
      </c>
      <c r="AI2723">
        <v>2</v>
      </c>
      <c r="AJ2723">
        <v>3</v>
      </c>
      <c r="AK2723">
        <v>113</v>
      </c>
      <c r="AL2723">
        <v>0.02</v>
      </c>
      <c r="AM2723">
        <v>5</v>
      </c>
      <c r="AN2723">
        <v>5</v>
      </c>
      <c r="AO2723">
        <v>22</v>
      </c>
      <c r="AP2723">
        <v>5</v>
      </c>
      <c r="AQ2723">
        <v>18</v>
      </c>
    </row>
    <row r="2724" spans="1:43" hidden="1" x14ac:dyDescent="0.25">
      <c r="A2724" t="s">
        <v>9728</v>
      </c>
      <c r="B2724" t="s">
        <v>9729</v>
      </c>
      <c r="C2724" s="1" t="str">
        <f t="shared" si="213"/>
        <v>21:0118</v>
      </c>
      <c r="D2724" s="1" t="str">
        <f t="shared" si="214"/>
        <v>21:0027</v>
      </c>
      <c r="E2724" t="s">
        <v>9730</v>
      </c>
      <c r="F2724" t="s">
        <v>9731</v>
      </c>
      <c r="H2724">
        <v>63.6760758</v>
      </c>
      <c r="I2724">
        <v>-96.330575600000003</v>
      </c>
      <c r="J2724" s="1" t="str">
        <f t="shared" si="215"/>
        <v>Till</v>
      </c>
      <c r="K2724" s="1" t="str">
        <f t="shared" si="216"/>
        <v>&lt;63 micron</v>
      </c>
      <c r="L2724">
        <v>0.1</v>
      </c>
      <c r="M2724">
        <v>0.4</v>
      </c>
      <c r="N2724">
        <v>4</v>
      </c>
      <c r="O2724">
        <v>110</v>
      </c>
      <c r="P2724">
        <v>1</v>
      </c>
      <c r="Q2724">
        <v>1</v>
      </c>
      <c r="R2724">
        <v>0.35</v>
      </c>
      <c r="S2724">
        <v>0.25</v>
      </c>
      <c r="T2724">
        <v>2</v>
      </c>
      <c r="U2724">
        <v>31</v>
      </c>
      <c r="V2724">
        <v>4</v>
      </c>
      <c r="W2724">
        <v>1.56</v>
      </c>
      <c r="X2724">
        <v>5</v>
      </c>
      <c r="Y2724">
        <v>0.5</v>
      </c>
      <c r="Z2724">
        <v>0.05</v>
      </c>
      <c r="AA2724">
        <v>30</v>
      </c>
      <c r="AB2724">
        <v>0.25</v>
      </c>
      <c r="AC2724">
        <v>150</v>
      </c>
      <c r="AD2724">
        <v>0.5</v>
      </c>
      <c r="AE2724">
        <v>0.01</v>
      </c>
      <c r="AF2724">
        <v>10</v>
      </c>
      <c r="AG2724">
        <v>1100</v>
      </c>
      <c r="AH2724">
        <v>12</v>
      </c>
      <c r="AI2724">
        <v>2</v>
      </c>
      <c r="AJ2724">
        <v>1</v>
      </c>
      <c r="AK2724">
        <v>69</v>
      </c>
      <c r="AL2724">
        <v>0.04</v>
      </c>
      <c r="AM2724">
        <v>5</v>
      </c>
      <c r="AN2724">
        <v>5</v>
      </c>
      <c r="AO2724">
        <v>27</v>
      </c>
      <c r="AP2724">
        <v>5</v>
      </c>
      <c r="AQ2724">
        <v>12</v>
      </c>
    </row>
    <row r="2725" spans="1:43" hidden="1" x14ac:dyDescent="0.25">
      <c r="A2725" t="s">
        <v>9732</v>
      </c>
      <c r="B2725" t="s">
        <v>9733</v>
      </c>
      <c r="C2725" s="1" t="str">
        <f t="shared" si="213"/>
        <v>21:0118</v>
      </c>
      <c r="D2725" s="1" t="str">
        <f t="shared" si="214"/>
        <v>21:0027</v>
      </c>
      <c r="E2725" t="s">
        <v>9734</v>
      </c>
      <c r="F2725" t="s">
        <v>9735</v>
      </c>
      <c r="H2725">
        <v>63.686864100000001</v>
      </c>
      <c r="I2725">
        <v>-96.325412299999996</v>
      </c>
      <c r="J2725" s="1" t="str">
        <f t="shared" si="215"/>
        <v>Till</v>
      </c>
      <c r="K2725" s="1" t="str">
        <f t="shared" si="216"/>
        <v>&lt;63 micron</v>
      </c>
      <c r="L2725">
        <v>0.1</v>
      </c>
      <c r="M2725">
        <v>0.32</v>
      </c>
      <c r="N2725">
        <v>1</v>
      </c>
      <c r="O2725">
        <v>320</v>
      </c>
      <c r="P2725">
        <v>1</v>
      </c>
      <c r="Q2725">
        <v>1</v>
      </c>
      <c r="R2725">
        <v>0.59</v>
      </c>
      <c r="S2725">
        <v>0.25</v>
      </c>
      <c r="T2725">
        <v>1</v>
      </c>
      <c r="U2725">
        <v>28</v>
      </c>
      <c r="V2725">
        <v>7</v>
      </c>
      <c r="W2725">
        <v>1.42</v>
      </c>
      <c r="X2725">
        <v>5</v>
      </c>
      <c r="Y2725">
        <v>0.5</v>
      </c>
      <c r="Z2725">
        <v>0.06</v>
      </c>
      <c r="AA2725">
        <v>30</v>
      </c>
      <c r="AB2725">
        <v>0.37</v>
      </c>
      <c r="AC2725">
        <v>160</v>
      </c>
      <c r="AD2725">
        <v>0.5</v>
      </c>
      <c r="AE2725">
        <v>0.01</v>
      </c>
      <c r="AF2725">
        <v>9</v>
      </c>
      <c r="AG2725">
        <v>1240</v>
      </c>
      <c r="AH2725">
        <v>6</v>
      </c>
      <c r="AI2725">
        <v>1</v>
      </c>
      <c r="AJ2725">
        <v>2</v>
      </c>
      <c r="AK2725">
        <v>99</v>
      </c>
      <c r="AL2725">
        <v>0.03</v>
      </c>
      <c r="AM2725">
        <v>5</v>
      </c>
      <c r="AN2725">
        <v>5</v>
      </c>
      <c r="AO2725">
        <v>24</v>
      </c>
      <c r="AP2725">
        <v>5</v>
      </c>
      <c r="AQ2725">
        <v>12</v>
      </c>
    </row>
    <row r="2726" spans="1:43" hidden="1" x14ac:dyDescent="0.25">
      <c r="A2726" t="s">
        <v>9736</v>
      </c>
      <c r="B2726" t="s">
        <v>9737</v>
      </c>
      <c r="C2726" s="1" t="str">
        <f t="shared" si="213"/>
        <v>21:0118</v>
      </c>
      <c r="D2726" s="1" t="str">
        <f t="shared" si="214"/>
        <v>21:0027</v>
      </c>
      <c r="E2726" t="s">
        <v>9738</v>
      </c>
      <c r="F2726" t="s">
        <v>9739</v>
      </c>
      <c r="H2726">
        <v>63.7036728</v>
      </c>
      <c r="I2726">
        <v>-96.328178199999996</v>
      </c>
      <c r="J2726" s="1" t="str">
        <f t="shared" si="215"/>
        <v>Till</v>
      </c>
      <c r="K2726" s="1" t="str">
        <f t="shared" si="216"/>
        <v>&lt;63 micron</v>
      </c>
      <c r="L2726">
        <v>0.1</v>
      </c>
      <c r="M2726">
        <v>1.0900000000000001</v>
      </c>
      <c r="N2726">
        <v>2</v>
      </c>
      <c r="O2726">
        <v>860</v>
      </c>
      <c r="P2726">
        <v>2</v>
      </c>
      <c r="Q2726">
        <v>1</v>
      </c>
      <c r="R2726">
        <v>0.31</v>
      </c>
      <c r="S2726">
        <v>0.25</v>
      </c>
      <c r="T2726">
        <v>3</v>
      </c>
      <c r="U2726">
        <v>31</v>
      </c>
      <c r="V2726">
        <v>8</v>
      </c>
      <c r="W2726">
        <v>1.85</v>
      </c>
      <c r="X2726">
        <v>5</v>
      </c>
      <c r="Y2726">
        <v>0.5</v>
      </c>
      <c r="Z2726">
        <v>0.3</v>
      </c>
      <c r="AA2726">
        <v>40</v>
      </c>
      <c r="AB2726">
        <v>0.41</v>
      </c>
      <c r="AC2726">
        <v>290</v>
      </c>
      <c r="AD2726">
        <v>0.5</v>
      </c>
      <c r="AE2726">
        <v>0.01</v>
      </c>
      <c r="AF2726">
        <v>15</v>
      </c>
      <c r="AG2726">
        <v>980</v>
      </c>
      <c r="AH2726">
        <v>14</v>
      </c>
      <c r="AI2726">
        <v>2</v>
      </c>
      <c r="AJ2726">
        <v>3</v>
      </c>
      <c r="AK2726">
        <v>133</v>
      </c>
      <c r="AL2726">
        <v>0.01</v>
      </c>
      <c r="AM2726">
        <v>5</v>
      </c>
      <c r="AN2726">
        <v>5</v>
      </c>
      <c r="AO2726">
        <v>24</v>
      </c>
      <c r="AP2726">
        <v>5</v>
      </c>
      <c r="AQ2726">
        <v>16</v>
      </c>
    </row>
    <row r="2727" spans="1:43" hidden="1" x14ac:dyDescent="0.25">
      <c r="A2727" t="s">
        <v>9740</v>
      </c>
      <c r="B2727" t="s">
        <v>9741</v>
      </c>
      <c r="C2727" s="1" t="str">
        <f t="shared" si="213"/>
        <v>21:0118</v>
      </c>
      <c r="D2727" s="1" t="str">
        <f t="shared" si="214"/>
        <v>21:0027</v>
      </c>
      <c r="E2727" t="s">
        <v>9742</v>
      </c>
      <c r="F2727" t="s">
        <v>9743</v>
      </c>
      <c r="H2727">
        <v>63.716372200000002</v>
      </c>
      <c r="I2727">
        <v>-96.319060899999997</v>
      </c>
      <c r="J2727" s="1" t="str">
        <f t="shared" si="215"/>
        <v>Till</v>
      </c>
      <c r="K2727" s="1" t="str">
        <f t="shared" si="216"/>
        <v>&lt;63 micron</v>
      </c>
      <c r="L2727">
        <v>0.1</v>
      </c>
      <c r="M2727">
        <v>0.66</v>
      </c>
      <c r="N2727">
        <v>2</v>
      </c>
      <c r="O2727">
        <v>470</v>
      </c>
      <c r="P2727">
        <v>1.5</v>
      </c>
      <c r="Q2727">
        <v>1</v>
      </c>
      <c r="R2727">
        <v>0.39</v>
      </c>
      <c r="S2727">
        <v>0.25</v>
      </c>
      <c r="T2727">
        <v>4</v>
      </c>
      <c r="U2727">
        <v>40</v>
      </c>
      <c r="V2727">
        <v>9</v>
      </c>
      <c r="W2727">
        <v>1.7</v>
      </c>
      <c r="X2727">
        <v>5</v>
      </c>
      <c r="Y2727">
        <v>1</v>
      </c>
      <c r="Z2727">
        <v>0.15</v>
      </c>
      <c r="AA2727">
        <v>30</v>
      </c>
      <c r="AB2727">
        <v>0.41</v>
      </c>
      <c r="AC2727">
        <v>190</v>
      </c>
      <c r="AD2727">
        <v>0.5</v>
      </c>
      <c r="AE2727">
        <v>0.01</v>
      </c>
      <c r="AF2727">
        <v>14</v>
      </c>
      <c r="AG2727">
        <v>1180</v>
      </c>
      <c r="AH2727">
        <v>14</v>
      </c>
      <c r="AI2727">
        <v>1</v>
      </c>
      <c r="AJ2727">
        <v>3</v>
      </c>
      <c r="AK2727">
        <v>115</v>
      </c>
      <c r="AL2727">
        <v>0.04</v>
      </c>
      <c r="AM2727">
        <v>5</v>
      </c>
      <c r="AN2727">
        <v>5</v>
      </c>
      <c r="AO2727">
        <v>27</v>
      </c>
      <c r="AP2727">
        <v>5</v>
      </c>
      <c r="AQ2727">
        <v>16</v>
      </c>
    </row>
    <row r="2728" spans="1:43" hidden="1" x14ac:dyDescent="0.25">
      <c r="A2728" t="s">
        <v>9744</v>
      </c>
      <c r="B2728" t="s">
        <v>9745</v>
      </c>
      <c r="C2728" s="1" t="str">
        <f t="shared" si="213"/>
        <v>21:0118</v>
      </c>
      <c r="D2728" s="1" t="str">
        <f t="shared" si="214"/>
        <v>21:0027</v>
      </c>
      <c r="E2728" t="s">
        <v>9746</v>
      </c>
      <c r="F2728" t="s">
        <v>9747</v>
      </c>
      <c r="H2728">
        <v>63.732945600000001</v>
      </c>
      <c r="I2728">
        <v>-96.315930300000005</v>
      </c>
      <c r="J2728" s="1" t="str">
        <f t="shared" si="215"/>
        <v>Till</v>
      </c>
      <c r="K2728" s="1" t="str">
        <f t="shared" si="216"/>
        <v>&lt;63 micron</v>
      </c>
      <c r="L2728">
        <v>0.1</v>
      </c>
      <c r="M2728">
        <v>0.63</v>
      </c>
      <c r="N2728">
        <v>1</v>
      </c>
      <c r="O2728">
        <v>270</v>
      </c>
      <c r="P2728">
        <v>1.5</v>
      </c>
      <c r="Q2728">
        <v>4</v>
      </c>
      <c r="R2728">
        <v>0.39</v>
      </c>
      <c r="S2728">
        <v>0.25</v>
      </c>
      <c r="T2728">
        <v>3</v>
      </c>
      <c r="U2728">
        <v>35</v>
      </c>
      <c r="V2728">
        <v>7</v>
      </c>
      <c r="W2728">
        <v>1.59</v>
      </c>
      <c r="X2728">
        <v>5</v>
      </c>
      <c r="Y2728">
        <v>1</v>
      </c>
      <c r="Z2728">
        <v>0.14000000000000001</v>
      </c>
      <c r="AA2728">
        <v>30</v>
      </c>
      <c r="AB2728">
        <v>0.35</v>
      </c>
      <c r="AC2728">
        <v>150</v>
      </c>
      <c r="AD2728">
        <v>0.5</v>
      </c>
      <c r="AE2728">
        <v>0.01</v>
      </c>
      <c r="AF2728">
        <v>12</v>
      </c>
      <c r="AG2728">
        <v>1140</v>
      </c>
      <c r="AH2728">
        <v>10</v>
      </c>
      <c r="AI2728">
        <v>2</v>
      </c>
      <c r="AJ2728">
        <v>2</v>
      </c>
      <c r="AK2728">
        <v>133</v>
      </c>
      <c r="AL2728">
        <v>0.04</v>
      </c>
      <c r="AM2728">
        <v>5</v>
      </c>
      <c r="AN2728">
        <v>5</v>
      </c>
      <c r="AO2728">
        <v>26</v>
      </c>
      <c r="AP2728">
        <v>5</v>
      </c>
      <c r="AQ2728">
        <v>16</v>
      </c>
    </row>
    <row r="2729" spans="1:43" hidden="1" x14ac:dyDescent="0.25">
      <c r="A2729" t="s">
        <v>9748</v>
      </c>
      <c r="B2729" t="s">
        <v>9749</v>
      </c>
      <c r="C2729" s="1" t="str">
        <f t="shared" si="213"/>
        <v>21:0118</v>
      </c>
      <c r="D2729" s="1" t="str">
        <f t="shared" si="214"/>
        <v>21:0027</v>
      </c>
      <c r="E2729" t="s">
        <v>9750</v>
      </c>
      <c r="F2729" t="s">
        <v>9751</v>
      </c>
      <c r="H2729">
        <v>63.7485614</v>
      </c>
      <c r="I2729">
        <v>-96.319253599999996</v>
      </c>
      <c r="J2729" s="1" t="str">
        <f t="shared" si="215"/>
        <v>Till</v>
      </c>
      <c r="K2729" s="1" t="str">
        <f t="shared" si="216"/>
        <v>&lt;63 micron</v>
      </c>
      <c r="L2729">
        <v>0.1</v>
      </c>
      <c r="M2729">
        <v>0.54</v>
      </c>
      <c r="N2729">
        <v>8</v>
      </c>
      <c r="O2729">
        <v>270</v>
      </c>
      <c r="P2729">
        <v>1.5</v>
      </c>
      <c r="Q2729">
        <v>1</v>
      </c>
      <c r="R2729">
        <v>0.35</v>
      </c>
      <c r="S2729">
        <v>0.25</v>
      </c>
      <c r="T2729">
        <v>2</v>
      </c>
      <c r="U2729">
        <v>35</v>
      </c>
      <c r="V2729">
        <v>6</v>
      </c>
      <c r="W2729">
        <v>1.59</v>
      </c>
      <c r="X2729">
        <v>5</v>
      </c>
      <c r="Y2729">
        <v>0.5</v>
      </c>
      <c r="Z2729">
        <v>0.1</v>
      </c>
      <c r="AA2729">
        <v>30</v>
      </c>
      <c r="AB2729">
        <v>0.31</v>
      </c>
      <c r="AC2729">
        <v>135</v>
      </c>
      <c r="AD2729">
        <v>0.5</v>
      </c>
      <c r="AE2729">
        <v>0.01</v>
      </c>
      <c r="AF2729">
        <v>11</v>
      </c>
      <c r="AG2729">
        <v>1040</v>
      </c>
      <c r="AH2729">
        <v>12</v>
      </c>
      <c r="AI2729">
        <v>1</v>
      </c>
      <c r="AJ2729">
        <v>2</v>
      </c>
      <c r="AK2729">
        <v>126</v>
      </c>
      <c r="AL2729">
        <v>0.04</v>
      </c>
      <c r="AM2729">
        <v>5</v>
      </c>
      <c r="AN2729">
        <v>5</v>
      </c>
      <c r="AO2729">
        <v>26</v>
      </c>
      <c r="AP2729">
        <v>5</v>
      </c>
      <c r="AQ2729">
        <v>14</v>
      </c>
    </row>
    <row r="2730" spans="1:43" hidden="1" x14ac:dyDescent="0.25">
      <c r="A2730" t="s">
        <v>9752</v>
      </c>
      <c r="B2730" t="s">
        <v>9753</v>
      </c>
      <c r="C2730" s="1" t="str">
        <f t="shared" si="213"/>
        <v>21:0118</v>
      </c>
      <c r="D2730" s="1" t="str">
        <f t="shared" si="214"/>
        <v>21:0027</v>
      </c>
      <c r="E2730" t="s">
        <v>9754</v>
      </c>
      <c r="F2730" t="s">
        <v>9755</v>
      </c>
      <c r="H2730">
        <v>63.759331000000003</v>
      </c>
      <c r="I2730">
        <v>-96.317441000000002</v>
      </c>
      <c r="J2730" s="1" t="str">
        <f t="shared" si="215"/>
        <v>Till</v>
      </c>
      <c r="K2730" s="1" t="str">
        <f t="shared" si="216"/>
        <v>&lt;63 micron</v>
      </c>
      <c r="L2730">
        <v>0.1</v>
      </c>
      <c r="M2730">
        <v>0.54</v>
      </c>
      <c r="N2730">
        <v>1</v>
      </c>
      <c r="O2730">
        <v>360</v>
      </c>
      <c r="P2730">
        <v>1</v>
      </c>
      <c r="Q2730">
        <v>1</v>
      </c>
      <c r="R2730">
        <v>0.38</v>
      </c>
      <c r="S2730">
        <v>0.25</v>
      </c>
      <c r="T2730">
        <v>2</v>
      </c>
      <c r="U2730">
        <v>36</v>
      </c>
      <c r="V2730">
        <v>8</v>
      </c>
      <c r="W2730">
        <v>1.44</v>
      </c>
      <c r="X2730">
        <v>5</v>
      </c>
      <c r="Y2730">
        <v>0.5</v>
      </c>
      <c r="Z2730">
        <v>0.11</v>
      </c>
      <c r="AA2730">
        <v>30</v>
      </c>
      <c r="AB2730">
        <v>0.33</v>
      </c>
      <c r="AC2730">
        <v>120</v>
      </c>
      <c r="AD2730">
        <v>0.5</v>
      </c>
      <c r="AE2730">
        <v>0.01</v>
      </c>
      <c r="AF2730">
        <v>12</v>
      </c>
      <c r="AG2730">
        <v>1140</v>
      </c>
      <c r="AH2730">
        <v>8</v>
      </c>
      <c r="AI2730">
        <v>2</v>
      </c>
      <c r="AJ2730">
        <v>3</v>
      </c>
      <c r="AK2730">
        <v>140</v>
      </c>
      <c r="AL2730">
        <v>0.04</v>
      </c>
      <c r="AM2730">
        <v>5</v>
      </c>
      <c r="AN2730">
        <v>5</v>
      </c>
      <c r="AO2730">
        <v>24</v>
      </c>
      <c r="AP2730">
        <v>5</v>
      </c>
      <c r="AQ2730">
        <v>16</v>
      </c>
    </row>
    <row r="2731" spans="1:43" hidden="1" x14ac:dyDescent="0.25">
      <c r="A2731" t="s">
        <v>9756</v>
      </c>
      <c r="B2731" t="s">
        <v>9757</v>
      </c>
      <c r="C2731" s="1" t="str">
        <f t="shared" si="213"/>
        <v>21:0118</v>
      </c>
      <c r="D2731" s="1" t="str">
        <f t="shared" si="214"/>
        <v>21:0027</v>
      </c>
      <c r="E2731" t="s">
        <v>9758</v>
      </c>
      <c r="F2731" t="s">
        <v>9759</v>
      </c>
      <c r="H2731">
        <v>63.770773599999998</v>
      </c>
      <c r="I2731">
        <v>-96.319946200000004</v>
      </c>
      <c r="J2731" s="1" t="str">
        <f t="shared" si="215"/>
        <v>Till</v>
      </c>
      <c r="K2731" s="1" t="str">
        <f t="shared" si="216"/>
        <v>&lt;63 micron</v>
      </c>
      <c r="L2731">
        <v>0.1</v>
      </c>
      <c r="M2731">
        <v>0.67</v>
      </c>
      <c r="N2731">
        <v>1</v>
      </c>
      <c r="O2731">
        <v>490</v>
      </c>
      <c r="P2731">
        <v>1</v>
      </c>
      <c r="Q2731">
        <v>1</v>
      </c>
      <c r="R2731">
        <v>0.39</v>
      </c>
      <c r="S2731">
        <v>0.25</v>
      </c>
      <c r="T2731">
        <v>1</v>
      </c>
      <c r="U2731">
        <v>27</v>
      </c>
      <c r="V2731">
        <v>8</v>
      </c>
      <c r="W2731">
        <v>1.46</v>
      </c>
      <c r="X2731">
        <v>5</v>
      </c>
      <c r="Y2731">
        <v>0.5</v>
      </c>
      <c r="Z2731">
        <v>0.18</v>
      </c>
      <c r="AA2731">
        <v>30</v>
      </c>
      <c r="AB2731">
        <v>0.28999999999999998</v>
      </c>
      <c r="AC2731">
        <v>150</v>
      </c>
      <c r="AD2731">
        <v>0.5</v>
      </c>
      <c r="AE2731">
        <v>0.01</v>
      </c>
      <c r="AF2731">
        <v>9</v>
      </c>
      <c r="AG2731">
        <v>1120</v>
      </c>
      <c r="AH2731">
        <v>8</v>
      </c>
      <c r="AI2731">
        <v>1</v>
      </c>
      <c r="AJ2731">
        <v>2</v>
      </c>
      <c r="AK2731">
        <v>170</v>
      </c>
      <c r="AL2731">
        <v>0.02</v>
      </c>
      <c r="AM2731">
        <v>5</v>
      </c>
      <c r="AN2731">
        <v>5</v>
      </c>
      <c r="AO2731">
        <v>21</v>
      </c>
      <c r="AP2731">
        <v>5</v>
      </c>
      <c r="AQ2731">
        <v>14</v>
      </c>
    </row>
    <row r="2732" spans="1:43" hidden="1" x14ac:dyDescent="0.25">
      <c r="A2732" t="s">
        <v>9760</v>
      </c>
      <c r="B2732" t="s">
        <v>9761</v>
      </c>
      <c r="C2732" s="1" t="str">
        <f t="shared" si="213"/>
        <v>21:0118</v>
      </c>
      <c r="D2732" s="1" t="str">
        <f t="shared" si="214"/>
        <v>21:0027</v>
      </c>
      <c r="E2732" t="s">
        <v>9762</v>
      </c>
      <c r="F2732" t="s">
        <v>9763</v>
      </c>
      <c r="H2732">
        <v>63.816825600000001</v>
      </c>
      <c r="I2732">
        <v>-96.324369899999994</v>
      </c>
      <c r="J2732" s="1" t="str">
        <f t="shared" si="215"/>
        <v>Till</v>
      </c>
      <c r="K2732" s="1" t="str">
        <f t="shared" si="216"/>
        <v>&lt;63 micron</v>
      </c>
      <c r="L2732">
        <v>0.1</v>
      </c>
      <c r="M2732">
        <v>0.8</v>
      </c>
      <c r="N2732">
        <v>4</v>
      </c>
      <c r="O2732">
        <v>280</v>
      </c>
      <c r="P2732">
        <v>1</v>
      </c>
      <c r="Q2732">
        <v>1</v>
      </c>
      <c r="R2732">
        <v>0.22</v>
      </c>
      <c r="S2732">
        <v>0.25</v>
      </c>
      <c r="T2732">
        <v>2</v>
      </c>
      <c r="U2732">
        <v>18</v>
      </c>
      <c r="V2732">
        <v>6</v>
      </c>
      <c r="W2732">
        <v>1.22</v>
      </c>
      <c r="X2732">
        <v>5</v>
      </c>
      <c r="Y2732">
        <v>1</v>
      </c>
      <c r="Z2732">
        <v>0.19</v>
      </c>
      <c r="AA2732">
        <v>30</v>
      </c>
      <c r="AB2732">
        <v>0.25</v>
      </c>
      <c r="AC2732">
        <v>125</v>
      </c>
      <c r="AD2732">
        <v>0.5</v>
      </c>
      <c r="AE2732">
        <v>0.02</v>
      </c>
      <c r="AF2732">
        <v>8</v>
      </c>
      <c r="AG2732">
        <v>710</v>
      </c>
      <c r="AH2732">
        <v>14</v>
      </c>
      <c r="AI2732">
        <v>1</v>
      </c>
      <c r="AJ2732">
        <v>2</v>
      </c>
      <c r="AK2732">
        <v>191</v>
      </c>
      <c r="AL2732">
        <v>0.01</v>
      </c>
      <c r="AM2732">
        <v>5</v>
      </c>
      <c r="AN2732">
        <v>5</v>
      </c>
      <c r="AO2732">
        <v>16</v>
      </c>
      <c r="AP2732">
        <v>5</v>
      </c>
      <c r="AQ2732">
        <v>12</v>
      </c>
    </row>
    <row r="2733" spans="1:43" hidden="1" x14ac:dyDescent="0.25">
      <c r="A2733" t="s">
        <v>9764</v>
      </c>
      <c r="B2733" t="s">
        <v>9765</v>
      </c>
      <c r="C2733" s="1" t="str">
        <f t="shared" si="213"/>
        <v>21:0118</v>
      </c>
      <c r="D2733" s="1" t="str">
        <f t="shared" si="214"/>
        <v>21:0027</v>
      </c>
      <c r="E2733" t="s">
        <v>9766</v>
      </c>
      <c r="F2733" t="s">
        <v>9767</v>
      </c>
      <c r="H2733">
        <v>63.830125099999997</v>
      </c>
      <c r="I2733">
        <v>-96.330671600000002</v>
      </c>
      <c r="J2733" s="1" t="str">
        <f t="shared" si="215"/>
        <v>Till</v>
      </c>
      <c r="K2733" s="1" t="str">
        <f t="shared" si="216"/>
        <v>&lt;63 micron</v>
      </c>
      <c r="L2733">
        <v>0.1</v>
      </c>
      <c r="M2733">
        <v>0.97</v>
      </c>
      <c r="N2733">
        <v>4</v>
      </c>
      <c r="O2733">
        <v>200</v>
      </c>
      <c r="P2733">
        <v>1</v>
      </c>
      <c r="Q2733">
        <v>1</v>
      </c>
      <c r="R2733">
        <v>0.2</v>
      </c>
      <c r="S2733">
        <v>0.25</v>
      </c>
      <c r="T2733">
        <v>2</v>
      </c>
      <c r="U2733">
        <v>18</v>
      </c>
      <c r="V2733">
        <v>8</v>
      </c>
      <c r="W2733">
        <v>1.23</v>
      </c>
      <c r="X2733">
        <v>5</v>
      </c>
      <c r="Y2733">
        <v>1</v>
      </c>
      <c r="Z2733">
        <v>0.21</v>
      </c>
      <c r="AA2733">
        <v>20</v>
      </c>
      <c r="AB2733">
        <v>0.21</v>
      </c>
      <c r="AC2733">
        <v>80</v>
      </c>
      <c r="AD2733">
        <v>0.5</v>
      </c>
      <c r="AE2733">
        <v>0.01</v>
      </c>
      <c r="AF2733">
        <v>8</v>
      </c>
      <c r="AG2733">
        <v>710</v>
      </c>
      <c r="AH2733">
        <v>12</v>
      </c>
      <c r="AI2733">
        <v>2</v>
      </c>
      <c r="AJ2733">
        <v>2</v>
      </c>
      <c r="AK2733">
        <v>177</v>
      </c>
      <c r="AL2733">
        <v>0.01</v>
      </c>
      <c r="AM2733">
        <v>5</v>
      </c>
      <c r="AN2733">
        <v>5</v>
      </c>
      <c r="AO2733">
        <v>15</v>
      </c>
      <c r="AP2733">
        <v>5</v>
      </c>
      <c r="AQ2733">
        <v>12</v>
      </c>
    </row>
    <row r="2734" spans="1:43" hidden="1" x14ac:dyDescent="0.25">
      <c r="A2734" t="s">
        <v>9768</v>
      </c>
      <c r="B2734" t="s">
        <v>9769</v>
      </c>
      <c r="C2734" s="1" t="str">
        <f t="shared" si="213"/>
        <v>21:0118</v>
      </c>
      <c r="D2734" s="1" t="str">
        <f t="shared" si="214"/>
        <v>21:0027</v>
      </c>
      <c r="E2734" t="s">
        <v>9770</v>
      </c>
      <c r="F2734" t="s">
        <v>9771</v>
      </c>
      <c r="H2734">
        <v>63.847203200000003</v>
      </c>
      <c r="I2734">
        <v>-96.325695100000004</v>
      </c>
      <c r="J2734" s="1" t="str">
        <f t="shared" si="215"/>
        <v>Till</v>
      </c>
      <c r="K2734" s="1" t="str">
        <f t="shared" si="216"/>
        <v>&lt;63 micron</v>
      </c>
      <c r="L2734">
        <v>0.1</v>
      </c>
      <c r="M2734">
        <v>0.42</v>
      </c>
      <c r="N2734">
        <v>6</v>
      </c>
      <c r="O2734">
        <v>110</v>
      </c>
      <c r="P2734">
        <v>1</v>
      </c>
      <c r="Q2734">
        <v>1</v>
      </c>
      <c r="R2734">
        <v>0.25</v>
      </c>
      <c r="S2734">
        <v>0.25</v>
      </c>
      <c r="T2734">
        <v>2</v>
      </c>
      <c r="U2734">
        <v>16</v>
      </c>
      <c r="V2734">
        <v>3</v>
      </c>
      <c r="W2734">
        <v>1.21</v>
      </c>
      <c r="X2734">
        <v>5</v>
      </c>
      <c r="Y2734">
        <v>0.5</v>
      </c>
      <c r="Z2734">
        <v>0.08</v>
      </c>
      <c r="AA2734">
        <v>30</v>
      </c>
      <c r="AB2734">
        <v>0.14000000000000001</v>
      </c>
      <c r="AC2734">
        <v>110</v>
      </c>
      <c r="AD2734">
        <v>0.5</v>
      </c>
      <c r="AE2734">
        <v>0.01</v>
      </c>
      <c r="AF2734">
        <v>6</v>
      </c>
      <c r="AG2734">
        <v>830</v>
      </c>
      <c r="AH2734">
        <v>10</v>
      </c>
      <c r="AI2734">
        <v>1</v>
      </c>
      <c r="AJ2734">
        <v>1</v>
      </c>
      <c r="AK2734">
        <v>185</v>
      </c>
      <c r="AL2734">
        <v>0.02</v>
      </c>
      <c r="AM2734">
        <v>5</v>
      </c>
      <c r="AN2734">
        <v>5</v>
      </c>
      <c r="AO2734">
        <v>16</v>
      </c>
      <c r="AP2734">
        <v>5</v>
      </c>
      <c r="AQ2734">
        <v>8</v>
      </c>
    </row>
    <row r="2735" spans="1:43" hidden="1" x14ac:dyDescent="0.25">
      <c r="A2735" t="s">
        <v>9772</v>
      </c>
      <c r="B2735" t="s">
        <v>9773</v>
      </c>
      <c r="C2735" s="1" t="str">
        <f t="shared" si="213"/>
        <v>21:0118</v>
      </c>
      <c r="D2735" s="1" t="str">
        <f t="shared" si="214"/>
        <v>21:0027</v>
      </c>
      <c r="E2735" t="s">
        <v>9774</v>
      </c>
      <c r="F2735" t="s">
        <v>9775</v>
      </c>
      <c r="H2735">
        <v>63.858933499999999</v>
      </c>
      <c r="I2735">
        <v>-96.317089199999998</v>
      </c>
      <c r="J2735" s="1" t="str">
        <f t="shared" si="215"/>
        <v>Till</v>
      </c>
      <c r="K2735" s="1" t="str">
        <f t="shared" si="216"/>
        <v>&lt;63 micron</v>
      </c>
      <c r="L2735">
        <v>0.1</v>
      </c>
      <c r="M2735">
        <v>0.56000000000000005</v>
      </c>
      <c r="N2735">
        <v>4</v>
      </c>
      <c r="O2735">
        <v>200</v>
      </c>
      <c r="P2735">
        <v>1</v>
      </c>
      <c r="Q2735">
        <v>1</v>
      </c>
      <c r="R2735">
        <v>0.21</v>
      </c>
      <c r="S2735">
        <v>0.25</v>
      </c>
      <c r="T2735">
        <v>1</v>
      </c>
      <c r="U2735">
        <v>18</v>
      </c>
      <c r="V2735">
        <v>3</v>
      </c>
      <c r="W2735">
        <v>1.04</v>
      </c>
      <c r="X2735">
        <v>5</v>
      </c>
      <c r="Y2735">
        <v>1</v>
      </c>
      <c r="Z2735">
        <v>0.12</v>
      </c>
      <c r="AA2735">
        <v>30</v>
      </c>
      <c r="AB2735">
        <v>0.17</v>
      </c>
      <c r="AC2735">
        <v>105</v>
      </c>
      <c r="AD2735">
        <v>0.5</v>
      </c>
      <c r="AE2735">
        <v>0.01</v>
      </c>
      <c r="AF2735">
        <v>6</v>
      </c>
      <c r="AG2735">
        <v>720</v>
      </c>
      <c r="AH2735">
        <v>8</v>
      </c>
      <c r="AI2735">
        <v>2</v>
      </c>
      <c r="AJ2735">
        <v>1</v>
      </c>
      <c r="AK2735">
        <v>194</v>
      </c>
      <c r="AL2735">
        <v>0.01</v>
      </c>
      <c r="AM2735">
        <v>5</v>
      </c>
      <c r="AN2735">
        <v>5</v>
      </c>
      <c r="AO2735">
        <v>15</v>
      </c>
      <c r="AP2735">
        <v>5</v>
      </c>
      <c r="AQ2735">
        <v>8</v>
      </c>
    </row>
    <row r="2736" spans="1:43" hidden="1" x14ac:dyDescent="0.25">
      <c r="A2736" t="s">
        <v>9776</v>
      </c>
      <c r="B2736" t="s">
        <v>9777</v>
      </c>
      <c r="C2736" s="1" t="str">
        <f t="shared" si="213"/>
        <v>21:0118</v>
      </c>
      <c r="D2736" s="1" t="str">
        <f t="shared" si="214"/>
        <v>21:0027</v>
      </c>
      <c r="E2736" t="s">
        <v>9778</v>
      </c>
      <c r="F2736" t="s">
        <v>9779</v>
      </c>
      <c r="H2736">
        <v>63.584483200000001</v>
      </c>
      <c r="I2736">
        <v>-96.327128099999996</v>
      </c>
      <c r="J2736" s="1" t="str">
        <f t="shared" si="215"/>
        <v>Till</v>
      </c>
      <c r="K2736" s="1" t="str">
        <f t="shared" si="216"/>
        <v>&lt;63 micron</v>
      </c>
      <c r="L2736">
        <v>0.1</v>
      </c>
      <c r="M2736">
        <v>1.69</v>
      </c>
      <c r="N2736">
        <v>4</v>
      </c>
      <c r="O2736">
        <v>330</v>
      </c>
      <c r="P2736">
        <v>2</v>
      </c>
      <c r="Q2736">
        <v>4</v>
      </c>
      <c r="R2736">
        <v>0.61</v>
      </c>
      <c r="S2736">
        <v>0.25</v>
      </c>
      <c r="T2736">
        <v>10</v>
      </c>
      <c r="U2736">
        <v>82</v>
      </c>
      <c r="V2736">
        <v>29</v>
      </c>
      <c r="W2736">
        <v>2.58</v>
      </c>
      <c r="X2736">
        <v>10</v>
      </c>
      <c r="Y2736">
        <v>1</v>
      </c>
      <c r="Z2736">
        <v>0.53</v>
      </c>
      <c r="AA2736">
        <v>60</v>
      </c>
      <c r="AB2736">
        <v>1.25</v>
      </c>
      <c r="AC2736">
        <v>305</v>
      </c>
      <c r="AD2736">
        <v>0.5</v>
      </c>
      <c r="AE2736">
        <v>0.01</v>
      </c>
      <c r="AF2736">
        <v>35</v>
      </c>
      <c r="AG2736">
        <v>1030</v>
      </c>
      <c r="AH2736">
        <v>16</v>
      </c>
      <c r="AI2736">
        <v>1</v>
      </c>
      <c r="AJ2736">
        <v>6</v>
      </c>
      <c r="AK2736">
        <v>80</v>
      </c>
      <c r="AL2736">
        <v>0.11</v>
      </c>
      <c r="AM2736">
        <v>5</v>
      </c>
      <c r="AN2736">
        <v>5</v>
      </c>
      <c r="AO2736">
        <v>50</v>
      </c>
      <c r="AP2736">
        <v>5</v>
      </c>
      <c r="AQ2736">
        <v>46</v>
      </c>
    </row>
    <row r="2737" spans="1:43" hidden="1" x14ac:dyDescent="0.25">
      <c r="A2737" t="s">
        <v>9780</v>
      </c>
      <c r="B2737" t="s">
        <v>9781</v>
      </c>
      <c r="C2737" s="1" t="str">
        <f t="shared" si="213"/>
        <v>21:0118</v>
      </c>
      <c r="D2737" s="1" t="str">
        <f t="shared" si="214"/>
        <v>21:0027</v>
      </c>
      <c r="E2737" t="s">
        <v>9782</v>
      </c>
      <c r="F2737" t="s">
        <v>9783</v>
      </c>
      <c r="H2737">
        <v>63.5716812</v>
      </c>
      <c r="I2737">
        <v>-96.324943700000006</v>
      </c>
      <c r="J2737" s="1" t="str">
        <f t="shared" si="215"/>
        <v>Till</v>
      </c>
      <c r="K2737" s="1" t="str">
        <f t="shared" si="216"/>
        <v>&lt;63 micron</v>
      </c>
      <c r="L2737">
        <v>0.1</v>
      </c>
      <c r="M2737">
        <v>0.63</v>
      </c>
      <c r="N2737">
        <v>1</v>
      </c>
      <c r="O2737">
        <v>90</v>
      </c>
      <c r="P2737">
        <v>1</v>
      </c>
      <c r="Q2737">
        <v>2</v>
      </c>
      <c r="R2737">
        <v>0.56000000000000005</v>
      </c>
      <c r="S2737">
        <v>0.25</v>
      </c>
      <c r="T2737">
        <v>4</v>
      </c>
      <c r="U2737">
        <v>37</v>
      </c>
      <c r="V2737">
        <v>9</v>
      </c>
      <c r="W2737">
        <v>1.8</v>
      </c>
      <c r="X2737">
        <v>5</v>
      </c>
      <c r="Y2737">
        <v>0.5</v>
      </c>
      <c r="Z2737">
        <v>0.12</v>
      </c>
      <c r="AA2737">
        <v>40</v>
      </c>
      <c r="AB2737">
        <v>0.51</v>
      </c>
      <c r="AC2737">
        <v>155</v>
      </c>
      <c r="AD2737">
        <v>0.5</v>
      </c>
      <c r="AE2737">
        <v>0.01</v>
      </c>
      <c r="AF2737">
        <v>16</v>
      </c>
      <c r="AG2737">
        <v>1320</v>
      </c>
      <c r="AH2737">
        <v>8</v>
      </c>
      <c r="AI2737">
        <v>2</v>
      </c>
      <c r="AJ2737">
        <v>2</v>
      </c>
      <c r="AK2737">
        <v>72</v>
      </c>
      <c r="AL2737">
        <v>0.06</v>
      </c>
      <c r="AM2737">
        <v>5</v>
      </c>
      <c r="AN2737">
        <v>5</v>
      </c>
      <c r="AO2737">
        <v>35</v>
      </c>
      <c r="AP2737">
        <v>5</v>
      </c>
      <c r="AQ2737">
        <v>20</v>
      </c>
    </row>
    <row r="2738" spans="1:43" hidden="1" x14ac:dyDescent="0.25">
      <c r="A2738" t="s">
        <v>9784</v>
      </c>
      <c r="B2738" t="s">
        <v>9785</v>
      </c>
      <c r="C2738" s="1" t="str">
        <f t="shared" si="213"/>
        <v>21:0118</v>
      </c>
      <c r="D2738" s="1" t="str">
        <f t="shared" si="214"/>
        <v>21:0027</v>
      </c>
      <c r="E2738" t="s">
        <v>9786</v>
      </c>
      <c r="F2738" t="s">
        <v>9787</v>
      </c>
      <c r="H2738">
        <v>63.558577700000001</v>
      </c>
      <c r="I2738">
        <v>-96.322003899999999</v>
      </c>
      <c r="J2738" s="1" t="str">
        <f t="shared" si="215"/>
        <v>Till</v>
      </c>
      <c r="K2738" s="1" t="str">
        <f t="shared" si="216"/>
        <v>&lt;63 micron</v>
      </c>
      <c r="L2738">
        <v>0.1</v>
      </c>
      <c r="M2738">
        <v>1.38</v>
      </c>
      <c r="N2738">
        <v>1</v>
      </c>
      <c r="O2738">
        <v>280</v>
      </c>
      <c r="P2738">
        <v>1.5</v>
      </c>
      <c r="Q2738">
        <v>2</v>
      </c>
      <c r="R2738">
        <v>0.63</v>
      </c>
      <c r="S2738">
        <v>0.25</v>
      </c>
      <c r="T2738">
        <v>8</v>
      </c>
      <c r="U2738">
        <v>60</v>
      </c>
      <c r="V2738">
        <v>22</v>
      </c>
      <c r="W2738">
        <v>2.16</v>
      </c>
      <c r="X2738">
        <v>10</v>
      </c>
      <c r="Y2738">
        <v>0.5</v>
      </c>
      <c r="Z2738">
        <v>0.43</v>
      </c>
      <c r="AA2738">
        <v>40</v>
      </c>
      <c r="AB2738">
        <v>0.99</v>
      </c>
      <c r="AC2738">
        <v>290</v>
      </c>
      <c r="AD2738">
        <v>0.5</v>
      </c>
      <c r="AE2738">
        <v>0.02</v>
      </c>
      <c r="AF2738">
        <v>26</v>
      </c>
      <c r="AG2738">
        <v>1150</v>
      </c>
      <c r="AH2738">
        <v>12</v>
      </c>
      <c r="AI2738">
        <v>1</v>
      </c>
      <c r="AJ2738">
        <v>4</v>
      </c>
      <c r="AK2738">
        <v>80</v>
      </c>
      <c r="AL2738">
        <v>0.08</v>
      </c>
      <c r="AM2738">
        <v>5</v>
      </c>
      <c r="AN2738">
        <v>5</v>
      </c>
      <c r="AO2738">
        <v>40</v>
      </c>
      <c r="AP2738">
        <v>5</v>
      </c>
      <c r="AQ2738">
        <v>38</v>
      </c>
    </row>
    <row r="2739" spans="1:43" hidden="1" x14ac:dyDescent="0.25">
      <c r="A2739" t="s">
        <v>9788</v>
      </c>
      <c r="B2739" t="s">
        <v>9789</v>
      </c>
      <c r="C2739" s="1" t="str">
        <f t="shared" si="213"/>
        <v>21:0118</v>
      </c>
      <c r="D2739" s="1" t="str">
        <f t="shared" si="214"/>
        <v>21:0027</v>
      </c>
      <c r="E2739" t="s">
        <v>9790</v>
      </c>
      <c r="F2739" t="s">
        <v>9791</v>
      </c>
      <c r="H2739">
        <v>63.902106199999999</v>
      </c>
      <c r="I2739">
        <v>-95.347401700000006</v>
      </c>
      <c r="J2739" s="1" t="str">
        <f t="shared" si="215"/>
        <v>Till</v>
      </c>
      <c r="K2739" s="1" t="str">
        <f t="shared" si="216"/>
        <v>&lt;63 micron</v>
      </c>
      <c r="L2739">
        <v>0.1</v>
      </c>
      <c r="M2739">
        <v>0.36</v>
      </c>
      <c r="N2739">
        <v>1</v>
      </c>
      <c r="O2739">
        <v>90</v>
      </c>
      <c r="P2739">
        <v>0.5</v>
      </c>
      <c r="Q2739">
        <v>4</v>
      </c>
      <c r="R2739">
        <v>0.3</v>
      </c>
      <c r="S2739">
        <v>0.25</v>
      </c>
      <c r="T2739">
        <v>1</v>
      </c>
      <c r="U2739">
        <v>12</v>
      </c>
      <c r="V2739">
        <v>3</v>
      </c>
      <c r="W2739">
        <v>0.91</v>
      </c>
      <c r="X2739">
        <v>5</v>
      </c>
      <c r="Y2739">
        <v>1</v>
      </c>
      <c r="Z2739">
        <v>0.06</v>
      </c>
      <c r="AA2739">
        <v>30</v>
      </c>
      <c r="AB2739">
        <v>0.17</v>
      </c>
      <c r="AC2739">
        <v>95</v>
      </c>
      <c r="AD2739">
        <v>0.5</v>
      </c>
      <c r="AE2739">
        <v>0.01</v>
      </c>
      <c r="AF2739">
        <v>3</v>
      </c>
      <c r="AG2739">
        <v>780</v>
      </c>
      <c r="AH2739">
        <v>6</v>
      </c>
      <c r="AI2739">
        <v>1</v>
      </c>
      <c r="AJ2739">
        <v>1</v>
      </c>
      <c r="AK2739">
        <v>63</v>
      </c>
      <c r="AL2739">
        <v>0.03</v>
      </c>
      <c r="AM2739">
        <v>5</v>
      </c>
      <c r="AN2739">
        <v>5</v>
      </c>
      <c r="AO2739">
        <v>13</v>
      </c>
      <c r="AP2739">
        <v>5</v>
      </c>
      <c r="AQ2739">
        <v>12</v>
      </c>
    </row>
    <row r="2740" spans="1:43" hidden="1" x14ac:dyDescent="0.25">
      <c r="A2740" t="s">
        <v>9792</v>
      </c>
      <c r="B2740" t="s">
        <v>9793</v>
      </c>
      <c r="C2740" s="1" t="str">
        <f t="shared" si="213"/>
        <v>21:0118</v>
      </c>
      <c r="D2740" s="1" t="str">
        <f t="shared" si="214"/>
        <v>21:0027</v>
      </c>
      <c r="E2740" t="s">
        <v>9794</v>
      </c>
      <c r="F2740" t="s">
        <v>9795</v>
      </c>
      <c r="H2740">
        <v>63.920696200000002</v>
      </c>
      <c r="I2740">
        <v>-95.343285899999998</v>
      </c>
      <c r="J2740" s="1" t="str">
        <f t="shared" si="215"/>
        <v>Till</v>
      </c>
      <c r="K2740" s="1" t="str">
        <f t="shared" si="216"/>
        <v>&lt;63 micron</v>
      </c>
      <c r="L2740">
        <v>0.1</v>
      </c>
      <c r="M2740">
        <v>1.25</v>
      </c>
      <c r="N2740">
        <v>4</v>
      </c>
      <c r="O2740">
        <v>300</v>
      </c>
      <c r="P2740">
        <v>1</v>
      </c>
      <c r="Q2740">
        <v>1</v>
      </c>
      <c r="R2740">
        <v>0.33</v>
      </c>
      <c r="S2740">
        <v>0.25</v>
      </c>
      <c r="T2740">
        <v>3</v>
      </c>
      <c r="U2740">
        <v>22</v>
      </c>
      <c r="V2740">
        <v>15</v>
      </c>
      <c r="W2740">
        <v>1.78</v>
      </c>
      <c r="X2740">
        <v>5</v>
      </c>
      <c r="Y2740">
        <v>0.5</v>
      </c>
      <c r="Z2740">
        <v>0.28000000000000003</v>
      </c>
      <c r="AA2740">
        <v>40</v>
      </c>
      <c r="AB2740">
        <v>0.5</v>
      </c>
      <c r="AC2740">
        <v>195</v>
      </c>
      <c r="AD2740">
        <v>0.5</v>
      </c>
      <c r="AE2740">
        <v>0.01</v>
      </c>
      <c r="AF2740">
        <v>10</v>
      </c>
      <c r="AG2740">
        <v>680</v>
      </c>
      <c r="AH2740">
        <v>12</v>
      </c>
      <c r="AI2740">
        <v>1</v>
      </c>
      <c r="AJ2740">
        <v>3</v>
      </c>
      <c r="AK2740">
        <v>84</v>
      </c>
      <c r="AL2740">
        <v>0.04</v>
      </c>
      <c r="AM2740">
        <v>5</v>
      </c>
      <c r="AN2740">
        <v>5</v>
      </c>
      <c r="AO2740">
        <v>24</v>
      </c>
      <c r="AP2740">
        <v>5</v>
      </c>
      <c r="AQ2740">
        <v>32</v>
      </c>
    </row>
    <row r="2741" spans="1:43" hidden="1" x14ac:dyDescent="0.25">
      <c r="A2741" t="s">
        <v>9796</v>
      </c>
      <c r="B2741" t="s">
        <v>9797</v>
      </c>
      <c r="C2741" s="1" t="str">
        <f t="shared" si="213"/>
        <v>21:0118</v>
      </c>
      <c r="D2741" s="1" t="str">
        <f t="shared" si="214"/>
        <v>21:0027</v>
      </c>
      <c r="E2741" t="s">
        <v>9798</v>
      </c>
      <c r="F2741" t="s">
        <v>9799</v>
      </c>
      <c r="H2741">
        <v>63.616069400000001</v>
      </c>
      <c r="I2741">
        <v>-96.288417600000002</v>
      </c>
      <c r="J2741" s="1" t="str">
        <f t="shared" si="215"/>
        <v>Till</v>
      </c>
      <c r="K2741" s="1" t="str">
        <f t="shared" si="216"/>
        <v>&lt;63 micron</v>
      </c>
      <c r="L2741">
        <v>0.1</v>
      </c>
      <c r="M2741">
        <v>0.89</v>
      </c>
      <c r="N2741">
        <v>1</v>
      </c>
      <c r="O2741">
        <v>170</v>
      </c>
      <c r="P2741">
        <v>1.5</v>
      </c>
      <c r="Q2741">
        <v>1</v>
      </c>
      <c r="R2741">
        <v>0.52</v>
      </c>
      <c r="S2741">
        <v>0.25</v>
      </c>
      <c r="T2741">
        <v>4</v>
      </c>
      <c r="U2741">
        <v>45</v>
      </c>
      <c r="V2741">
        <v>13</v>
      </c>
      <c r="W2741">
        <v>1.89</v>
      </c>
      <c r="X2741">
        <v>5</v>
      </c>
      <c r="Y2741">
        <v>1</v>
      </c>
      <c r="Z2741">
        <v>0.22</v>
      </c>
      <c r="AA2741">
        <v>40</v>
      </c>
      <c r="AB2741">
        <v>0.62</v>
      </c>
      <c r="AC2741">
        <v>175</v>
      </c>
      <c r="AD2741">
        <v>0.5</v>
      </c>
      <c r="AE2741">
        <v>0.01</v>
      </c>
      <c r="AF2741">
        <v>18</v>
      </c>
      <c r="AG2741">
        <v>1160</v>
      </c>
      <c r="AH2741">
        <v>8</v>
      </c>
      <c r="AI2741">
        <v>1</v>
      </c>
      <c r="AJ2741">
        <v>3</v>
      </c>
      <c r="AK2741">
        <v>82</v>
      </c>
      <c r="AL2741">
        <v>7.0000000000000007E-2</v>
      </c>
      <c r="AM2741">
        <v>5</v>
      </c>
      <c r="AN2741">
        <v>5</v>
      </c>
      <c r="AO2741">
        <v>35</v>
      </c>
      <c r="AP2741">
        <v>5</v>
      </c>
      <c r="AQ2741">
        <v>26</v>
      </c>
    </row>
    <row r="2742" spans="1:43" hidden="1" x14ac:dyDescent="0.25">
      <c r="A2742" t="s">
        <v>9800</v>
      </c>
      <c r="B2742" t="s">
        <v>9801</v>
      </c>
      <c r="C2742" s="1" t="str">
        <f t="shared" si="213"/>
        <v>21:0118</v>
      </c>
      <c r="D2742" s="1" t="str">
        <f t="shared" si="214"/>
        <v>21:0027</v>
      </c>
      <c r="E2742" t="s">
        <v>9802</v>
      </c>
      <c r="F2742" t="s">
        <v>9803</v>
      </c>
      <c r="H2742">
        <v>63.6286901</v>
      </c>
      <c r="I2742">
        <v>-96.289051099999995</v>
      </c>
      <c r="J2742" s="1" t="str">
        <f t="shared" si="215"/>
        <v>Till</v>
      </c>
      <c r="K2742" s="1" t="str">
        <f t="shared" si="216"/>
        <v>&lt;63 micron</v>
      </c>
      <c r="L2742">
        <v>0.1</v>
      </c>
      <c r="M2742">
        <v>0.86</v>
      </c>
      <c r="N2742">
        <v>1</v>
      </c>
      <c r="O2742">
        <v>300</v>
      </c>
      <c r="P2742">
        <v>1.5</v>
      </c>
      <c r="Q2742">
        <v>1</v>
      </c>
      <c r="R2742">
        <v>0.94</v>
      </c>
      <c r="S2742">
        <v>0.25</v>
      </c>
      <c r="T2742">
        <v>4</v>
      </c>
      <c r="U2742">
        <v>42</v>
      </c>
      <c r="V2742">
        <v>14</v>
      </c>
      <c r="W2742">
        <v>1.78</v>
      </c>
      <c r="X2742">
        <v>5</v>
      </c>
      <c r="Y2742">
        <v>0.5</v>
      </c>
      <c r="Z2742">
        <v>0.21</v>
      </c>
      <c r="AA2742">
        <v>30</v>
      </c>
      <c r="AB2742">
        <v>0.64</v>
      </c>
      <c r="AC2742">
        <v>200</v>
      </c>
      <c r="AD2742">
        <v>0.5</v>
      </c>
      <c r="AE2742">
        <v>0.01</v>
      </c>
      <c r="AF2742">
        <v>16</v>
      </c>
      <c r="AG2742">
        <v>1080</v>
      </c>
      <c r="AH2742">
        <v>12</v>
      </c>
      <c r="AI2742">
        <v>1</v>
      </c>
      <c r="AJ2742">
        <v>3</v>
      </c>
      <c r="AK2742">
        <v>103</v>
      </c>
      <c r="AL2742">
        <v>0.06</v>
      </c>
      <c r="AM2742">
        <v>5</v>
      </c>
      <c r="AN2742">
        <v>5</v>
      </c>
      <c r="AO2742">
        <v>32</v>
      </c>
      <c r="AP2742">
        <v>5</v>
      </c>
      <c r="AQ2742">
        <v>22</v>
      </c>
    </row>
    <row r="2743" spans="1:43" hidden="1" x14ac:dyDescent="0.25">
      <c r="A2743" t="s">
        <v>9804</v>
      </c>
      <c r="B2743" t="s">
        <v>9805</v>
      </c>
      <c r="C2743" s="1" t="str">
        <f t="shared" si="213"/>
        <v>21:0118</v>
      </c>
      <c r="D2743" s="1" t="str">
        <f t="shared" si="214"/>
        <v>21:0027</v>
      </c>
      <c r="E2743" t="s">
        <v>9806</v>
      </c>
      <c r="F2743" t="s">
        <v>9807</v>
      </c>
      <c r="H2743">
        <v>63.647414400000002</v>
      </c>
      <c r="I2743">
        <v>-96.301447699999997</v>
      </c>
      <c r="J2743" s="1" t="str">
        <f t="shared" si="215"/>
        <v>Till</v>
      </c>
      <c r="K2743" s="1" t="str">
        <f t="shared" si="216"/>
        <v>&lt;63 micron</v>
      </c>
      <c r="L2743">
        <v>0.1</v>
      </c>
      <c r="M2743">
        <v>0.55000000000000004</v>
      </c>
      <c r="N2743">
        <v>1</v>
      </c>
      <c r="O2743">
        <v>290</v>
      </c>
      <c r="P2743">
        <v>1</v>
      </c>
      <c r="Q2743">
        <v>1</v>
      </c>
      <c r="R2743">
        <v>0.61</v>
      </c>
      <c r="S2743">
        <v>0.25</v>
      </c>
      <c r="T2743">
        <v>3</v>
      </c>
      <c r="U2743">
        <v>36</v>
      </c>
      <c r="V2743">
        <v>9</v>
      </c>
      <c r="W2743">
        <v>1.56</v>
      </c>
      <c r="X2743">
        <v>5</v>
      </c>
      <c r="Y2743">
        <v>0.5</v>
      </c>
      <c r="Z2743">
        <v>0.12</v>
      </c>
      <c r="AA2743">
        <v>30</v>
      </c>
      <c r="AB2743">
        <v>0.45</v>
      </c>
      <c r="AC2743">
        <v>170</v>
      </c>
      <c r="AD2743">
        <v>0.5</v>
      </c>
      <c r="AE2743">
        <v>0.01</v>
      </c>
      <c r="AF2743">
        <v>11</v>
      </c>
      <c r="AG2743">
        <v>1060</v>
      </c>
      <c r="AH2743">
        <v>12</v>
      </c>
      <c r="AI2743">
        <v>1</v>
      </c>
      <c r="AJ2743">
        <v>2</v>
      </c>
      <c r="AK2743">
        <v>95</v>
      </c>
      <c r="AL2743">
        <v>0.04</v>
      </c>
      <c r="AM2743">
        <v>5</v>
      </c>
      <c r="AN2743">
        <v>5</v>
      </c>
      <c r="AO2743">
        <v>27</v>
      </c>
      <c r="AP2743">
        <v>5</v>
      </c>
      <c r="AQ2743">
        <v>16</v>
      </c>
    </row>
    <row r="2744" spans="1:43" hidden="1" x14ac:dyDescent="0.25">
      <c r="A2744" t="s">
        <v>9808</v>
      </c>
      <c r="B2744" t="s">
        <v>9809</v>
      </c>
      <c r="C2744" s="1" t="str">
        <f t="shared" si="213"/>
        <v>21:0118</v>
      </c>
      <c r="D2744" s="1" t="str">
        <f t="shared" si="214"/>
        <v>21:0027</v>
      </c>
      <c r="E2744" t="s">
        <v>9810</v>
      </c>
      <c r="F2744" t="s">
        <v>9811</v>
      </c>
      <c r="H2744">
        <v>63.659191100000001</v>
      </c>
      <c r="I2744">
        <v>-96.291111200000003</v>
      </c>
      <c r="J2744" s="1" t="str">
        <f t="shared" si="215"/>
        <v>Till</v>
      </c>
      <c r="K2744" s="1" t="str">
        <f t="shared" si="216"/>
        <v>&lt;63 micron</v>
      </c>
      <c r="L2744">
        <v>0.1</v>
      </c>
      <c r="M2744">
        <v>0.52</v>
      </c>
      <c r="N2744">
        <v>4</v>
      </c>
      <c r="O2744">
        <v>360</v>
      </c>
      <c r="P2744">
        <v>1</v>
      </c>
      <c r="Q2744">
        <v>1</v>
      </c>
      <c r="R2744">
        <v>0.62</v>
      </c>
      <c r="S2744">
        <v>0.25</v>
      </c>
      <c r="T2744">
        <v>3</v>
      </c>
      <c r="U2744">
        <v>36</v>
      </c>
      <c r="V2744">
        <v>10</v>
      </c>
      <c r="W2744">
        <v>1.48</v>
      </c>
      <c r="X2744">
        <v>5</v>
      </c>
      <c r="Y2744">
        <v>0.5</v>
      </c>
      <c r="Z2744">
        <v>0.12</v>
      </c>
      <c r="AA2744">
        <v>30</v>
      </c>
      <c r="AB2744">
        <v>0.45</v>
      </c>
      <c r="AC2744">
        <v>165</v>
      </c>
      <c r="AD2744">
        <v>0.5</v>
      </c>
      <c r="AE2744">
        <v>0.01</v>
      </c>
      <c r="AF2744">
        <v>12</v>
      </c>
      <c r="AG2744">
        <v>1110</v>
      </c>
      <c r="AH2744">
        <v>6</v>
      </c>
      <c r="AI2744">
        <v>2</v>
      </c>
      <c r="AJ2744">
        <v>2</v>
      </c>
      <c r="AK2744">
        <v>101</v>
      </c>
      <c r="AL2744">
        <v>0.03</v>
      </c>
      <c r="AM2744">
        <v>5</v>
      </c>
      <c r="AN2744">
        <v>5</v>
      </c>
      <c r="AO2744">
        <v>25</v>
      </c>
      <c r="AP2744">
        <v>5</v>
      </c>
      <c r="AQ2744">
        <v>14</v>
      </c>
    </row>
    <row r="2745" spans="1:43" hidden="1" x14ac:dyDescent="0.25">
      <c r="A2745" t="s">
        <v>9812</v>
      </c>
      <c r="B2745" t="s">
        <v>9813</v>
      </c>
      <c r="C2745" s="1" t="str">
        <f t="shared" si="213"/>
        <v>21:0118</v>
      </c>
      <c r="D2745" s="1" t="str">
        <f t="shared" si="214"/>
        <v>21:0027</v>
      </c>
      <c r="E2745" t="s">
        <v>9814</v>
      </c>
      <c r="F2745" t="s">
        <v>9815</v>
      </c>
      <c r="H2745">
        <v>63.673973500000002</v>
      </c>
      <c r="I2745">
        <v>-96.291135600000004</v>
      </c>
      <c r="J2745" s="1" t="str">
        <f t="shared" si="215"/>
        <v>Till</v>
      </c>
      <c r="K2745" s="1" t="str">
        <f t="shared" si="216"/>
        <v>&lt;63 micron</v>
      </c>
      <c r="L2745">
        <v>0.1</v>
      </c>
      <c r="M2745">
        <v>0.55000000000000004</v>
      </c>
      <c r="N2745">
        <v>2</v>
      </c>
      <c r="O2745">
        <v>290</v>
      </c>
      <c r="P2745">
        <v>1</v>
      </c>
      <c r="Q2745">
        <v>1</v>
      </c>
      <c r="R2745">
        <v>0.62</v>
      </c>
      <c r="S2745">
        <v>0.25</v>
      </c>
      <c r="T2745">
        <v>2</v>
      </c>
      <c r="U2745">
        <v>35</v>
      </c>
      <c r="V2745">
        <v>16</v>
      </c>
      <c r="W2745">
        <v>1.59</v>
      </c>
      <c r="X2745">
        <v>5</v>
      </c>
      <c r="Y2745">
        <v>2</v>
      </c>
      <c r="Z2745">
        <v>0.12</v>
      </c>
      <c r="AA2745">
        <v>30</v>
      </c>
      <c r="AB2745">
        <v>0.46</v>
      </c>
      <c r="AC2745">
        <v>155</v>
      </c>
      <c r="AD2745">
        <v>1</v>
      </c>
      <c r="AE2745">
        <v>0.01</v>
      </c>
      <c r="AF2745">
        <v>10</v>
      </c>
      <c r="AG2745">
        <v>1140</v>
      </c>
      <c r="AH2745">
        <v>12</v>
      </c>
      <c r="AI2745">
        <v>2</v>
      </c>
      <c r="AJ2745">
        <v>2</v>
      </c>
      <c r="AK2745">
        <v>104</v>
      </c>
      <c r="AL2745">
        <v>0.04</v>
      </c>
      <c r="AM2745">
        <v>5</v>
      </c>
      <c r="AN2745">
        <v>5</v>
      </c>
      <c r="AO2745">
        <v>27</v>
      </c>
      <c r="AP2745">
        <v>5</v>
      </c>
      <c r="AQ2745">
        <v>16</v>
      </c>
    </row>
    <row r="2746" spans="1:43" hidden="1" x14ac:dyDescent="0.25">
      <c r="A2746" t="s">
        <v>9816</v>
      </c>
      <c r="B2746" t="s">
        <v>9817</v>
      </c>
      <c r="C2746" s="1" t="str">
        <f t="shared" si="213"/>
        <v>21:0118</v>
      </c>
      <c r="D2746" s="1" t="str">
        <f t="shared" si="214"/>
        <v>21:0027</v>
      </c>
      <c r="E2746" t="s">
        <v>9818</v>
      </c>
      <c r="F2746" t="s">
        <v>9819</v>
      </c>
      <c r="H2746">
        <v>63.685535600000001</v>
      </c>
      <c r="I2746">
        <v>-96.288493399999993</v>
      </c>
      <c r="J2746" s="1" t="str">
        <f t="shared" si="215"/>
        <v>Till</v>
      </c>
      <c r="K2746" s="1" t="str">
        <f t="shared" si="216"/>
        <v>&lt;63 micron</v>
      </c>
      <c r="L2746">
        <v>0.1</v>
      </c>
      <c r="M2746">
        <v>0.66</v>
      </c>
      <c r="N2746">
        <v>4</v>
      </c>
      <c r="O2746">
        <v>390</v>
      </c>
      <c r="P2746">
        <v>1.5</v>
      </c>
      <c r="Q2746">
        <v>1</v>
      </c>
      <c r="R2746">
        <v>0.47</v>
      </c>
      <c r="S2746">
        <v>0.25</v>
      </c>
      <c r="T2746">
        <v>5</v>
      </c>
      <c r="U2746">
        <v>45</v>
      </c>
      <c r="V2746">
        <v>13</v>
      </c>
      <c r="W2746">
        <v>1.76</v>
      </c>
      <c r="X2746">
        <v>5</v>
      </c>
      <c r="Y2746">
        <v>0.5</v>
      </c>
      <c r="Z2746">
        <v>0.13</v>
      </c>
      <c r="AA2746">
        <v>30</v>
      </c>
      <c r="AB2746">
        <v>0.47</v>
      </c>
      <c r="AC2746">
        <v>185</v>
      </c>
      <c r="AD2746">
        <v>0.5</v>
      </c>
      <c r="AE2746">
        <v>0.01</v>
      </c>
      <c r="AF2746">
        <v>16</v>
      </c>
      <c r="AG2746">
        <v>1260</v>
      </c>
      <c r="AH2746">
        <v>6</v>
      </c>
      <c r="AI2746">
        <v>2</v>
      </c>
      <c r="AJ2746">
        <v>3</v>
      </c>
      <c r="AK2746">
        <v>112</v>
      </c>
      <c r="AL2746">
        <v>0.05</v>
      </c>
      <c r="AM2746">
        <v>5</v>
      </c>
      <c r="AN2746">
        <v>5</v>
      </c>
      <c r="AO2746">
        <v>31</v>
      </c>
      <c r="AP2746">
        <v>5</v>
      </c>
      <c r="AQ2746">
        <v>18</v>
      </c>
    </row>
    <row r="2747" spans="1:43" hidden="1" x14ac:dyDescent="0.25">
      <c r="A2747" t="s">
        <v>9820</v>
      </c>
      <c r="B2747" t="s">
        <v>9821</v>
      </c>
      <c r="C2747" s="1" t="str">
        <f t="shared" si="213"/>
        <v>21:0118</v>
      </c>
      <c r="D2747" s="1" t="str">
        <f t="shared" si="214"/>
        <v>21:0027</v>
      </c>
      <c r="E2747" t="s">
        <v>9822</v>
      </c>
      <c r="F2747" t="s">
        <v>9823</v>
      </c>
      <c r="H2747">
        <v>63.699363400000003</v>
      </c>
      <c r="I2747">
        <v>-96.296015999999995</v>
      </c>
      <c r="J2747" s="1" t="str">
        <f t="shared" si="215"/>
        <v>Till</v>
      </c>
      <c r="K2747" s="1" t="str">
        <f t="shared" si="216"/>
        <v>&lt;63 micron</v>
      </c>
      <c r="L2747">
        <v>0.1</v>
      </c>
      <c r="M2747">
        <v>0.45</v>
      </c>
      <c r="N2747">
        <v>4</v>
      </c>
      <c r="O2747">
        <v>340</v>
      </c>
      <c r="P2747">
        <v>1</v>
      </c>
      <c r="Q2747">
        <v>1</v>
      </c>
      <c r="R2747">
        <v>0.53</v>
      </c>
      <c r="S2747">
        <v>0.25</v>
      </c>
      <c r="T2747">
        <v>3</v>
      </c>
      <c r="U2747">
        <v>32</v>
      </c>
      <c r="V2747">
        <v>7</v>
      </c>
      <c r="W2747">
        <v>1.42</v>
      </c>
      <c r="X2747">
        <v>5</v>
      </c>
      <c r="Y2747">
        <v>0.5</v>
      </c>
      <c r="Z2747">
        <v>0.1</v>
      </c>
      <c r="AA2747">
        <v>30</v>
      </c>
      <c r="AB2747">
        <v>0.38</v>
      </c>
      <c r="AC2747">
        <v>155</v>
      </c>
      <c r="AD2747">
        <v>0.5</v>
      </c>
      <c r="AE2747">
        <v>0.01</v>
      </c>
      <c r="AF2747">
        <v>10</v>
      </c>
      <c r="AG2747">
        <v>1120</v>
      </c>
      <c r="AH2747">
        <v>10</v>
      </c>
      <c r="AI2747">
        <v>2</v>
      </c>
      <c r="AJ2747">
        <v>2</v>
      </c>
      <c r="AK2747">
        <v>100</v>
      </c>
      <c r="AL2747">
        <v>0.03</v>
      </c>
      <c r="AM2747">
        <v>5</v>
      </c>
      <c r="AN2747">
        <v>5</v>
      </c>
      <c r="AO2747">
        <v>24</v>
      </c>
      <c r="AP2747">
        <v>5</v>
      </c>
      <c r="AQ2747">
        <v>12</v>
      </c>
    </row>
    <row r="2748" spans="1:43" hidden="1" x14ac:dyDescent="0.25">
      <c r="A2748" t="s">
        <v>9824</v>
      </c>
      <c r="B2748" t="s">
        <v>9825</v>
      </c>
      <c r="C2748" s="1" t="str">
        <f t="shared" si="213"/>
        <v>21:0118</v>
      </c>
      <c r="D2748" s="1" t="str">
        <f t="shared" si="214"/>
        <v>21:0027</v>
      </c>
      <c r="E2748" t="s">
        <v>9826</v>
      </c>
      <c r="F2748" t="s">
        <v>9827</v>
      </c>
      <c r="H2748">
        <v>63.714315200000001</v>
      </c>
      <c r="I2748">
        <v>-96.295499699999993</v>
      </c>
      <c r="J2748" s="1" t="str">
        <f t="shared" si="215"/>
        <v>Till</v>
      </c>
      <c r="K2748" s="1" t="str">
        <f t="shared" si="216"/>
        <v>&lt;63 micron</v>
      </c>
      <c r="L2748">
        <v>0.1</v>
      </c>
      <c r="M2748">
        <v>1.42</v>
      </c>
      <c r="N2748">
        <v>1</v>
      </c>
      <c r="O2748">
        <v>620</v>
      </c>
      <c r="P2748">
        <v>2</v>
      </c>
      <c r="Q2748">
        <v>2</v>
      </c>
      <c r="R2748">
        <v>0.37</v>
      </c>
      <c r="S2748">
        <v>0.25</v>
      </c>
      <c r="T2748">
        <v>6</v>
      </c>
      <c r="U2748">
        <v>55</v>
      </c>
      <c r="V2748">
        <v>14</v>
      </c>
      <c r="W2748">
        <v>1.94</v>
      </c>
      <c r="X2748">
        <v>5</v>
      </c>
      <c r="Y2748">
        <v>0.5</v>
      </c>
      <c r="Z2748">
        <v>0.34</v>
      </c>
      <c r="AA2748">
        <v>40</v>
      </c>
      <c r="AB2748">
        <v>0.72</v>
      </c>
      <c r="AC2748">
        <v>230</v>
      </c>
      <c r="AD2748">
        <v>0.5</v>
      </c>
      <c r="AE2748">
        <v>0.01</v>
      </c>
      <c r="AF2748">
        <v>24</v>
      </c>
      <c r="AG2748">
        <v>960</v>
      </c>
      <c r="AH2748">
        <v>14</v>
      </c>
      <c r="AI2748">
        <v>1</v>
      </c>
      <c r="AJ2748">
        <v>4</v>
      </c>
      <c r="AK2748">
        <v>125</v>
      </c>
      <c r="AL2748">
        <v>0.03</v>
      </c>
      <c r="AM2748">
        <v>5</v>
      </c>
      <c r="AN2748">
        <v>5</v>
      </c>
      <c r="AO2748">
        <v>31</v>
      </c>
      <c r="AP2748">
        <v>5</v>
      </c>
      <c r="AQ2748">
        <v>26</v>
      </c>
    </row>
    <row r="2749" spans="1:43" hidden="1" x14ac:dyDescent="0.25">
      <c r="A2749" t="s">
        <v>9828</v>
      </c>
      <c r="B2749" t="s">
        <v>9829</v>
      </c>
      <c r="C2749" s="1" t="str">
        <f t="shared" si="213"/>
        <v>21:0118</v>
      </c>
      <c r="D2749" s="1" t="str">
        <f t="shared" si="214"/>
        <v>21:0027</v>
      </c>
      <c r="E2749" t="s">
        <v>9830</v>
      </c>
      <c r="F2749" t="s">
        <v>9831</v>
      </c>
      <c r="H2749">
        <v>63.728520400000001</v>
      </c>
      <c r="I2749">
        <v>-96.283463900000001</v>
      </c>
      <c r="J2749" s="1" t="str">
        <f t="shared" si="215"/>
        <v>Till</v>
      </c>
      <c r="K2749" s="1" t="str">
        <f t="shared" si="216"/>
        <v>&lt;63 micron</v>
      </c>
      <c r="L2749">
        <v>0.1</v>
      </c>
      <c r="M2749">
        <v>0.72</v>
      </c>
      <c r="N2749">
        <v>1</v>
      </c>
      <c r="O2749">
        <v>260</v>
      </c>
      <c r="P2749">
        <v>1.5</v>
      </c>
      <c r="Q2749">
        <v>2</v>
      </c>
      <c r="R2749">
        <v>0.33</v>
      </c>
      <c r="S2749">
        <v>0.25</v>
      </c>
      <c r="T2749">
        <v>4</v>
      </c>
      <c r="U2749">
        <v>39</v>
      </c>
      <c r="V2749">
        <v>10</v>
      </c>
      <c r="W2749">
        <v>1.76</v>
      </c>
      <c r="X2749">
        <v>5</v>
      </c>
      <c r="Y2749">
        <v>2</v>
      </c>
      <c r="Z2749">
        <v>0.15</v>
      </c>
      <c r="AA2749">
        <v>30</v>
      </c>
      <c r="AB2749">
        <v>0.36</v>
      </c>
      <c r="AC2749">
        <v>180</v>
      </c>
      <c r="AD2749">
        <v>0.5</v>
      </c>
      <c r="AE2749">
        <v>0.01</v>
      </c>
      <c r="AF2749">
        <v>15</v>
      </c>
      <c r="AG2749">
        <v>930</v>
      </c>
      <c r="AH2749">
        <v>8</v>
      </c>
      <c r="AI2749">
        <v>2</v>
      </c>
      <c r="AJ2749">
        <v>2</v>
      </c>
      <c r="AK2749">
        <v>109</v>
      </c>
      <c r="AL2749">
        <v>0.04</v>
      </c>
      <c r="AM2749">
        <v>5</v>
      </c>
      <c r="AN2749">
        <v>5</v>
      </c>
      <c r="AO2749">
        <v>27</v>
      </c>
      <c r="AP2749">
        <v>5</v>
      </c>
      <c r="AQ2749">
        <v>14</v>
      </c>
    </row>
    <row r="2750" spans="1:43" hidden="1" x14ac:dyDescent="0.25">
      <c r="A2750" t="s">
        <v>9832</v>
      </c>
      <c r="B2750" t="s">
        <v>9833</v>
      </c>
      <c r="C2750" s="1" t="str">
        <f t="shared" si="213"/>
        <v>21:0118</v>
      </c>
      <c r="D2750" s="1" t="str">
        <f t="shared" si="214"/>
        <v>21:0027</v>
      </c>
      <c r="E2750" t="s">
        <v>9834</v>
      </c>
      <c r="F2750" t="s">
        <v>9835</v>
      </c>
      <c r="H2750">
        <v>63.744798000000003</v>
      </c>
      <c r="I2750">
        <v>-96.290881999999996</v>
      </c>
      <c r="J2750" s="1" t="str">
        <f t="shared" si="215"/>
        <v>Till</v>
      </c>
      <c r="K2750" s="1" t="str">
        <f t="shared" si="216"/>
        <v>&lt;63 micron</v>
      </c>
      <c r="L2750">
        <v>0.1</v>
      </c>
      <c r="M2750">
        <v>0.84</v>
      </c>
      <c r="N2750">
        <v>4</v>
      </c>
      <c r="O2750">
        <v>500</v>
      </c>
      <c r="P2750">
        <v>1</v>
      </c>
      <c r="Q2750">
        <v>1</v>
      </c>
      <c r="R2750">
        <v>0.63</v>
      </c>
      <c r="S2750">
        <v>0.25</v>
      </c>
      <c r="T2750">
        <v>3</v>
      </c>
      <c r="U2750">
        <v>40</v>
      </c>
      <c r="V2750">
        <v>9</v>
      </c>
      <c r="W2750">
        <v>1.64</v>
      </c>
      <c r="X2750">
        <v>5</v>
      </c>
      <c r="Y2750">
        <v>0.5</v>
      </c>
      <c r="Z2750">
        <v>0.2</v>
      </c>
      <c r="AA2750">
        <v>30</v>
      </c>
      <c r="AB2750">
        <v>0.56999999999999995</v>
      </c>
      <c r="AC2750">
        <v>180</v>
      </c>
      <c r="AD2750">
        <v>0.5</v>
      </c>
      <c r="AE2750">
        <v>0.01</v>
      </c>
      <c r="AF2750">
        <v>14</v>
      </c>
      <c r="AG2750">
        <v>1010</v>
      </c>
      <c r="AH2750">
        <v>12</v>
      </c>
      <c r="AI2750">
        <v>1</v>
      </c>
      <c r="AJ2750">
        <v>3</v>
      </c>
      <c r="AK2750">
        <v>143</v>
      </c>
      <c r="AL2750">
        <v>0.03</v>
      </c>
      <c r="AM2750">
        <v>5</v>
      </c>
      <c r="AN2750">
        <v>5</v>
      </c>
      <c r="AO2750">
        <v>26</v>
      </c>
      <c r="AP2750">
        <v>5</v>
      </c>
      <c r="AQ2750">
        <v>18</v>
      </c>
    </row>
    <row r="2751" spans="1:43" hidden="1" x14ac:dyDescent="0.25">
      <c r="A2751" t="s">
        <v>9836</v>
      </c>
      <c r="B2751" t="s">
        <v>9837</v>
      </c>
      <c r="C2751" s="1" t="str">
        <f t="shared" si="213"/>
        <v>21:0118</v>
      </c>
      <c r="D2751" s="1" t="str">
        <f t="shared" si="214"/>
        <v>21:0027</v>
      </c>
      <c r="E2751" t="s">
        <v>9838</v>
      </c>
      <c r="F2751" t="s">
        <v>9839</v>
      </c>
      <c r="H2751">
        <v>63.759153499999996</v>
      </c>
      <c r="I2751">
        <v>-96.287315199999995</v>
      </c>
      <c r="J2751" s="1" t="str">
        <f t="shared" si="215"/>
        <v>Till</v>
      </c>
      <c r="K2751" s="1" t="str">
        <f t="shared" si="216"/>
        <v>&lt;63 micron</v>
      </c>
      <c r="L2751">
        <v>0.1</v>
      </c>
      <c r="M2751">
        <v>0.46</v>
      </c>
      <c r="N2751">
        <v>1</v>
      </c>
      <c r="O2751">
        <v>200</v>
      </c>
      <c r="P2751">
        <v>1</v>
      </c>
      <c r="Q2751">
        <v>2</v>
      </c>
      <c r="R2751">
        <v>0.31</v>
      </c>
      <c r="S2751">
        <v>0.25</v>
      </c>
      <c r="T2751">
        <v>2</v>
      </c>
      <c r="U2751">
        <v>27</v>
      </c>
      <c r="V2751">
        <v>6</v>
      </c>
      <c r="W2751">
        <v>1.26</v>
      </c>
      <c r="X2751">
        <v>5</v>
      </c>
      <c r="Y2751">
        <v>0.5</v>
      </c>
      <c r="Z2751">
        <v>0.1</v>
      </c>
      <c r="AA2751">
        <v>30</v>
      </c>
      <c r="AB2751">
        <v>0.24</v>
      </c>
      <c r="AC2751">
        <v>115</v>
      </c>
      <c r="AD2751">
        <v>0.5</v>
      </c>
      <c r="AE2751">
        <v>0.01</v>
      </c>
      <c r="AF2751">
        <v>9</v>
      </c>
      <c r="AG2751">
        <v>940</v>
      </c>
      <c r="AH2751">
        <v>6</v>
      </c>
      <c r="AI2751">
        <v>1</v>
      </c>
      <c r="AJ2751">
        <v>2</v>
      </c>
      <c r="AK2751">
        <v>137</v>
      </c>
      <c r="AL2751">
        <v>0.03</v>
      </c>
      <c r="AM2751">
        <v>5</v>
      </c>
      <c r="AN2751">
        <v>5</v>
      </c>
      <c r="AO2751">
        <v>20</v>
      </c>
      <c r="AP2751">
        <v>5</v>
      </c>
      <c r="AQ2751">
        <v>12</v>
      </c>
    </row>
    <row r="2752" spans="1:43" hidden="1" x14ac:dyDescent="0.25">
      <c r="A2752" t="s">
        <v>9840</v>
      </c>
      <c r="B2752" t="s">
        <v>9841</v>
      </c>
      <c r="C2752" s="1" t="str">
        <f t="shared" si="213"/>
        <v>21:0118</v>
      </c>
      <c r="D2752" s="1" t="str">
        <f t="shared" si="214"/>
        <v>21:0027</v>
      </c>
      <c r="E2752" t="s">
        <v>9842</v>
      </c>
      <c r="F2752" t="s">
        <v>9843</v>
      </c>
      <c r="H2752">
        <v>63.771755200000001</v>
      </c>
      <c r="I2752">
        <v>-96.280747500000004</v>
      </c>
      <c r="J2752" s="1" t="str">
        <f t="shared" si="215"/>
        <v>Till</v>
      </c>
      <c r="K2752" s="1" t="str">
        <f t="shared" si="216"/>
        <v>&lt;63 micron</v>
      </c>
      <c r="L2752">
        <v>0.1</v>
      </c>
      <c r="M2752">
        <v>0.21</v>
      </c>
      <c r="N2752">
        <v>2</v>
      </c>
      <c r="O2752">
        <v>110</v>
      </c>
      <c r="P2752">
        <v>0.5</v>
      </c>
      <c r="Q2752">
        <v>1</v>
      </c>
      <c r="R2752">
        <v>0.3</v>
      </c>
      <c r="S2752">
        <v>0.25</v>
      </c>
      <c r="T2752">
        <v>1</v>
      </c>
      <c r="U2752">
        <v>13</v>
      </c>
      <c r="V2752">
        <v>2</v>
      </c>
      <c r="W2752">
        <v>1.1599999999999999</v>
      </c>
      <c r="X2752">
        <v>5</v>
      </c>
      <c r="Y2752">
        <v>0.5</v>
      </c>
      <c r="Z2752">
        <v>0.04</v>
      </c>
      <c r="AA2752">
        <v>30</v>
      </c>
      <c r="AB2752">
        <v>7.0000000000000007E-2</v>
      </c>
      <c r="AC2752">
        <v>80</v>
      </c>
      <c r="AD2752">
        <v>0.5</v>
      </c>
      <c r="AE2752">
        <v>0.01</v>
      </c>
      <c r="AF2752">
        <v>2</v>
      </c>
      <c r="AG2752">
        <v>1080</v>
      </c>
      <c r="AH2752">
        <v>6</v>
      </c>
      <c r="AI2752">
        <v>1</v>
      </c>
      <c r="AJ2752">
        <v>1</v>
      </c>
      <c r="AK2752">
        <v>175</v>
      </c>
      <c r="AL2752">
        <v>0.02</v>
      </c>
      <c r="AM2752">
        <v>5</v>
      </c>
      <c r="AN2752">
        <v>5</v>
      </c>
      <c r="AO2752">
        <v>15</v>
      </c>
      <c r="AP2752">
        <v>5</v>
      </c>
      <c r="AQ2752">
        <v>4</v>
      </c>
    </row>
    <row r="2753" spans="1:43" hidden="1" x14ac:dyDescent="0.25">
      <c r="A2753" t="s">
        <v>9844</v>
      </c>
      <c r="B2753" t="s">
        <v>9845</v>
      </c>
      <c r="C2753" s="1" t="str">
        <f t="shared" si="213"/>
        <v>21:0118</v>
      </c>
      <c r="D2753" s="1" t="str">
        <f t="shared" si="214"/>
        <v>21:0027</v>
      </c>
      <c r="E2753" t="s">
        <v>9846</v>
      </c>
      <c r="F2753" t="s">
        <v>9847</v>
      </c>
      <c r="H2753">
        <v>63.802577200000002</v>
      </c>
      <c r="I2753">
        <v>-96.291794499999995</v>
      </c>
      <c r="J2753" s="1" t="str">
        <f t="shared" si="215"/>
        <v>Till</v>
      </c>
      <c r="K2753" s="1" t="str">
        <f t="shared" si="216"/>
        <v>&lt;63 micron</v>
      </c>
      <c r="L2753">
        <v>0.1</v>
      </c>
      <c r="M2753">
        <v>0.23</v>
      </c>
      <c r="N2753">
        <v>1</v>
      </c>
      <c r="O2753">
        <v>510</v>
      </c>
      <c r="P2753">
        <v>0.5</v>
      </c>
      <c r="Q2753">
        <v>1</v>
      </c>
      <c r="R2753">
        <v>0.26</v>
      </c>
      <c r="S2753">
        <v>0.25</v>
      </c>
      <c r="T2753">
        <v>1</v>
      </c>
      <c r="U2753">
        <v>11</v>
      </c>
      <c r="V2753">
        <v>2</v>
      </c>
      <c r="W2753">
        <v>1.03</v>
      </c>
      <c r="X2753">
        <v>5</v>
      </c>
      <c r="Y2753">
        <v>0.5</v>
      </c>
      <c r="Z2753">
        <v>0.04</v>
      </c>
      <c r="AA2753">
        <v>30</v>
      </c>
      <c r="AB2753">
        <v>7.0000000000000007E-2</v>
      </c>
      <c r="AC2753">
        <v>60</v>
      </c>
      <c r="AD2753">
        <v>1</v>
      </c>
      <c r="AE2753">
        <v>0.01</v>
      </c>
      <c r="AF2753">
        <v>1</v>
      </c>
      <c r="AG2753">
        <v>1010</v>
      </c>
      <c r="AH2753">
        <v>10</v>
      </c>
      <c r="AI2753">
        <v>2</v>
      </c>
      <c r="AJ2753">
        <v>1</v>
      </c>
      <c r="AK2753">
        <v>208</v>
      </c>
      <c r="AL2753">
        <v>0.01</v>
      </c>
      <c r="AM2753">
        <v>5</v>
      </c>
      <c r="AN2753">
        <v>5</v>
      </c>
      <c r="AO2753">
        <v>13</v>
      </c>
      <c r="AP2753">
        <v>5</v>
      </c>
      <c r="AQ2753">
        <v>4</v>
      </c>
    </row>
    <row r="2754" spans="1:43" hidden="1" x14ac:dyDescent="0.25">
      <c r="A2754" t="s">
        <v>9848</v>
      </c>
      <c r="B2754" t="s">
        <v>9849</v>
      </c>
      <c r="C2754" s="1" t="str">
        <f t="shared" si="213"/>
        <v>21:0118</v>
      </c>
      <c r="D2754" s="1" t="str">
        <f t="shared" si="214"/>
        <v>21:0027</v>
      </c>
      <c r="E2754" t="s">
        <v>9850</v>
      </c>
      <c r="F2754" t="s">
        <v>9851</v>
      </c>
      <c r="H2754">
        <v>63.815213499999999</v>
      </c>
      <c r="I2754">
        <v>-96.294239099999999</v>
      </c>
      <c r="J2754" s="1" t="str">
        <f t="shared" si="215"/>
        <v>Till</v>
      </c>
      <c r="K2754" s="1" t="str">
        <f t="shared" si="216"/>
        <v>&lt;63 micron</v>
      </c>
      <c r="L2754">
        <v>0.1</v>
      </c>
      <c r="M2754">
        <v>0.66</v>
      </c>
      <c r="N2754">
        <v>2</v>
      </c>
      <c r="O2754">
        <v>220</v>
      </c>
      <c r="P2754">
        <v>0.5</v>
      </c>
      <c r="Q2754">
        <v>1</v>
      </c>
      <c r="R2754">
        <v>0.25</v>
      </c>
      <c r="S2754">
        <v>0.25</v>
      </c>
      <c r="T2754">
        <v>1</v>
      </c>
      <c r="U2754">
        <v>16</v>
      </c>
      <c r="V2754">
        <v>5</v>
      </c>
      <c r="W2754">
        <v>1.1399999999999999</v>
      </c>
      <c r="X2754">
        <v>5</v>
      </c>
      <c r="Y2754">
        <v>0.5</v>
      </c>
      <c r="Z2754">
        <v>0.17</v>
      </c>
      <c r="AA2754">
        <v>30</v>
      </c>
      <c r="AB2754">
        <v>0.2</v>
      </c>
      <c r="AC2754">
        <v>100</v>
      </c>
      <c r="AD2754">
        <v>0.5</v>
      </c>
      <c r="AE2754">
        <v>0.01</v>
      </c>
      <c r="AF2754">
        <v>6</v>
      </c>
      <c r="AG2754">
        <v>830</v>
      </c>
      <c r="AH2754">
        <v>12</v>
      </c>
      <c r="AI2754">
        <v>1</v>
      </c>
      <c r="AJ2754">
        <v>1</v>
      </c>
      <c r="AK2754">
        <v>184</v>
      </c>
      <c r="AL2754">
        <v>0.01</v>
      </c>
      <c r="AM2754">
        <v>5</v>
      </c>
      <c r="AN2754">
        <v>5</v>
      </c>
      <c r="AO2754">
        <v>15</v>
      </c>
      <c r="AP2754">
        <v>5</v>
      </c>
      <c r="AQ2754">
        <v>12</v>
      </c>
    </row>
    <row r="2755" spans="1:43" hidden="1" x14ac:dyDescent="0.25">
      <c r="A2755" t="s">
        <v>9852</v>
      </c>
      <c r="B2755" t="s">
        <v>9853</v>
      </c>
      <c r="C2755" s="1" t="str">
        <f t="shared" si="213"/>
        <v>21:0118</v>
      </c>
      <c r="D2755" s="1" t="str">
        <f t="shared" si="214"/>
        <v>21:0027</v>
      </c>
      <c r="E2755" t="s">
        <v>9854</v>
      </c>
      <c r="F2755" t="s">
        <v>9855</v>
      </c>
      <c r="H2755">
        <v>63.830576100000002</v>
      </c>
      <c r="I2755">
        <v>-96.295529400000007</v>
      </c>
      <c r="J2755" s="1" t="str">
        <f t="shared" si="215"/>
        <v>Till</v>
      </c>
      <c r="K2755" s="1" t="str">
        <f t="shared" si="216"/>
        <v>&lt;63 micron</v>
      </c>
      <c r="L2755">
        <v>0.1</v>
      </c>
      <c r="M2755">
        <v>0.25</v>
      </c>
      <c r="N2755">
        <v>2</v>
      </c>
      <c r="O2755">
        <v>210</v>
      </c>
      <c r="P2755">
        <v>0.5</v>
      </c>
      <c r="Q2755">
        <v>1</v>
      </c>
      <c r="R2755">
        <v>0.21</v>
      </c>
      <c r="S2755">
        <v>0.25</v>
      </c>
      <c r="T2755">
        <v>0.5</v>
      </c>
      <c r="U2755">
        <v>15</v>
      </c>
      <c r="V2755">
        <v>2</v>
      </c>
      <c r="W2755">
        <v>0.9</v>
      </c>
      <c r="X2755">
        <v>5</v>
      </c>
      <c r="Y2755">
        <v>1</v>
      </c>
      <c r="Z2755">
        <v>0.04</v>
      </c>
      <c r="AA2755">
        <v>30</v>
      </c>
      <c r="AB2755">
        <v>0.11</v>
      </c>
      <c r="AC2755">
        <v>55</v>
      </c>
      <c r="AD2755">
        <v>0.5</v>
      </c>
      <c r="AE2755">
        <v>0.01</v>
      </c>
      <c r="AF2755">
        <v>3</v>
      </c>
      <c r="AG2755">
        <v>740</v>
      </c>
      <c r="AH2755">
        <v>12</v>
      </c>
      <c r="AI2755">
        <v>2</v>
      </c>
      <c r="AJ2755">
        <v>1</v>
      </c>
      <c r="AK2755">
        <v>178</v>
      </c>
      <c r="AL2755">
        <v>0.02</v>
      </c>
      <c r="AM2755">
        <v>5</v>
      </c>
      <c r="AN2755">
        <v>5</v>
      </c>
      <c r="AO2755">
        <v>13</v>
      </c>
      <c r="AP2755">
        <v>5</v>
      </c>
      <c r="AQ2755">
        <v>6</v>
      </c>
    </row>
    <row r="2756" spans="1:43" hidden="1" x14ac:dyDescent="0.25">
      <c r="A2756" t="s">
        <v>9856</v>
      </c>
      <c r="B2756" t="s">
        <v>9857</v>
      </c>
      <c r="C2756" s="1" t="str">
        <f t="shared" si="213"/>
        <v>21:0118</v>
      </c>
      <c r="D2756" s="1" t="str">
        <f t="shared" si="214"/>
        <v>21:0027</v>
      </c>
      <c r="E2756" t="s">
        <v>9858</v>
      </c>
      <c r="F2756" t="s">
        <v>9859</v>
      </c>
      <c r="H2756">
        <v>63.846386299999999</v>
      </c>
      <c r="I2756">
        <v>-96.289554600000002</v>
      </c>
      <c r="J2756" s="1" t="str">
        <f t="shared" si="215"/>
        <v>Till</v>
      </c>
      <c r="K2756" s="1" t="str">
        <f t="shared" si="216"/>
        <v>&lt;63 micron</v>
      </c>
      <c r="L2756">
        <v>0.1</v>
      </c>
      <c r="M2756">
        <v>0.2</v>
      </c>
      <c r="N2756">
        <v>1</v>
      </c>
      <c r="O2756">
        <v>70</v>
      </c>
      <c r="P2756">
        <v>0.5</v>
      </c>
      <c r="Q2756">
        <v>1</v>
      </c>
      <c r="R2756">
        <v>0.19</v>
      </c>
      <c r="S2756">
        <v>0.25</v>
      </c>
      <c r="T2756">
        <v>1</v>
      </c>
      <c r="U2756">
        <v>16</v>
      </c>
      <c r="V2756">
        <v>1</v>
      </c>
      <c r="W2756">
        <v>0.93</v>
      </c>
      <c r="X2756">
        <v>5</v>
      </c>
      <c r="Y2756">
        <v>0.5</v>
      </c>
      <c r="Z2756">
        <v>0.03</v>
      </c>
      <c r="AA2756">
        <v>20</v>
      </c>
      <c r="AB2756">
        <v>0.13</v>
      </c>
      <c r="AC2756">
        <v>85</v>
      </c>
      <c r="AD2756">
        <v>0.5</v>
      </c>
      <c r="AE2756">
        <v>0.01</v>
      </c>
      <c r="AF2756">
        <v>3</v>
      </c>
      <c r="AG2756">
        <v>680</v>
      </c>
      <c r="AH2756">
        <v>4</v>
      </c>
      <c r="AI2756">
        <v>1</v>
      </c>
      <c r="AJ2756">
        <v>0.5</v>
      </c>
      <c r="AK2756">
        <v>145</v>
      </c>
      <c r="AL2756">
        <v>0.01</v>
      </c>
      <c r="AM2756">
        <v>5</v>
      </c>
      <c r="AN2756">
        <v>5</v>
      </c>
      <c r="AO2756">
        <v>13</v>
      </c>
      <c r="AP2756">
        <v>5</v>
      </c>
      <c r="AQ2756">
        <v>4</v>
      </c>
    </row>
    <row r="2757" spans="1:43" hidden="1" x14ac:dyDescent="0.25">
      <c r="A2757" t="s">
        <v>9860</v>
      </c>
      <c r="B2757" t="s">
        <v>9861</v>
      </c>
      <c r="C2757" s="1" t="str">
        <f t="shared" si="213"/>
        <v>21:0118</v>
      </c>
      <c r="D2757" s="1" t="str">
        <f t="shared" si="214"/>
        <v>21:0027</v>
      </c>
      <c r="E2757" t="s">
        <v>9862</v>
      </c>
      <c r="F2757" t="s">
        <v>9863</v>
      </c>
      <c r="H2757">
        <v>63.858565800000001</v>
      </c>
      <c r="I2757">
        <v>-96.285836900000007</v>
      </c>
      <c r="J2757" s="1" t="str">
        <f t="shared" si="215"/>
        <v>Till</v>
      </c>
      <c r="K2757" s="1" t="str">
        <f t="shared" si="216"/>
        <v>&lt;63 micron</v>
      </c>
      <c r="L2757">
        <v>0.1</v>
      </c>
      <c r="M2757">
        <v>0.3</v>
      </c>
      <c r="N2757">
        <v>2</v>
      </c>
      <c r="O2757">
        <v>100</v>
      </c>
      <c r="P2757">
        <v>0.5</v>
      </c>
      <c r="Q2757">
        <v>1</v>
      </c>
      <c r="R2757">
        <v>0.21</v>
      </c>
      <c r="S2757">
        <v>0.25</v>
      </c>
      <c r="T2757">
        <v>1</v>
      </c>
      <c r="U2757">
        <v>20</v>
      </c>
      <c r="V2757">
        <v>2</v>
      </c>
      <c r="W2757">
        <v>1.03</v>
      </c>
      <c r="X2757">
        <v>5</v>
      </c>
      <c r="Y2757">
        <v>1</v>
      </c>
      <c r="Z2757">
        <v>0.04</v>
      </c>
      <c r="AA2757">
        <v>20</v>
      </c>
      <c r="AB2757">
        <v>0.18</v>
      </c>
      <c r="AC2757">
        <v>80</v>
      </c>
      <c r="AD2757">
        <v>0.5</v>
      </c>
      <c r="AE2757">
        <v>0.01</v>
      </c>
      <c r="AF2757">
        <v>6</v>
      </c>
      <c r="AG2757">
        <v>730</v>
      </c>
      <c r="AH2757">
        <v>4</v>
      </c>
      <c r="AI2757">
        <v>1</v>
      </c>
      <c r="AJ2757">
        <v>1</v>
      </c>
      <c r="AK2757">
        <v>136</v>
      </c>
      <c r="AL2757">
        <v>0.02</v>
      </c>
      <c r="AM2757">
        <v>5</v>
      </c>
      <c r="AN2757">
        <v>5</v>
      </c>
      <c r="AO2757">
        <v>14</v>
      </c>
      <c r="AP2757">
        <v>5</v>
      </c>
      <c r="AQ2757">
        <v>6</v>
      </c>
    </row>
    <row r="2758" spans="1:43" hidden="1" x14ac:dyDescent="0.25">
      <c r="A2758" t="s">
        <v>9864</v>
      </c>
      <c r="B2758" t="s">
        <v>9865</v>
      </c>
      <c r="C2758" s="1" t="str">
        <f t="shared" si="213"/>
        <v>21:0118</v>
      </c>
      <c r="D2758" s="1" t="str">
        <f t="shared" si="214"/>
        <v>21:0027</v>
      </c>
      <c r="E2758" t="s">
        <v>9866</v>
      </c>
      <c r="F2758" t="s">
        <v>9867</v>
      </c>
      <c r="H2758">
        <v>63.600974100000002</v>
      </c>
      <c r="I2758">
        <v>-96.286103900000001</v>
      </c>
      <c r="J2758" s="1" t="str">
        <f t="shared" si="215"/>
        <v>Till</v>
      </c>
      <c r="K2758" s="1" t="str">
        <f t="shared" si="216"/>
        <v>&lt;63 micron</v>
      </c>
      <c r="L2758">
        <v>0.1</v>
      </c>
      <c r="M2758">
        <v>0.88</v>
      </c>
      <c r="N2758">
        <v>1</v>
      </c>
      <c r="O2758">
        <v>150</v>
      </c>
      <c r="P2758">
        <v>1.5</v>
      </c>
      <c r="Q2758">
        <v>2</v>
      </c>
      <c r="R2758">
        <v>0.57999999999999996</v>
      </c>
      <c r="S2758">
        <v>0.25</v>
      </c>
      <c r="T2758">
        <v>5</v>
      </c>
      <c r="U2758">
        <v>46</v>
      </c>
      <c r="V2758">
        <v>15</v>
      </c>
      <c r="W2758">
        <v>2.04</v>
      </c>
      <c r="X2758">
        <v>5</v>
      </c>
      <c r="Y2758">
        <v>1</v>
      </c>
      <c r="Z2758">
        <v>0.21</v>
      </c>
      <c r="AA2758">
        <v>40</v>
      </c>
      <c r="AB2758">
        <v>0.66</v>
      </c>
      <c r="AC2758">
        <v>195</v>
      </c>
      <c r="AD2758">
        <v>0.5</v>
      </c>
      <c r="AE2758">
        <v>0.01</v>
      </c>
      <c r="AF2758">
        <v>18</v>
      </c>
      <c r="AG2758">
        <v>1160</v>
      </c>
      <c r="AH2758">
        <v>12</v>
      </c>
      <c r="AI2758">
        <v>1</v>
      </c>
      <c r="AJ2758">
        <v>4</v>
      </c>
      <c r="AK2758">
        <v>90</v>
      </c>
      <c r="AL2758">
        <v>0.08</v>
      </c>
      <c r="AM2758">
        <v>5</v>
      </c>
      <c r="AN2758">
        <v>5</v>
      </c>
      <c r="AO2758">
        <v>38</v>
      </c>
      <c r="AP2758">
        <v>5</v>
      </c>
      <c r="AQ2758">
        <v>28</v>
      </c>
    </row>
    <row r="2759" spans="1:43" hidden="1" x14ac:dyDescent="0.25">
      <c r="A2759" t="s">
        <v>9868</v>
      </c>
      <c r="B2759" t="s">
        <v>9869</v>
      </c>
      <c r="C2759" s="1" t="str">
        <f t="shared" si="213"/>
        <v>21:0118</v>
      </c>
      <c r="D2759" s="1" t="str">
        <f t="shared" si="214"/>
        <v>21:0027</v>
      </c>
      <c r="E2759" t="s">
        <v>9870</v>
      </c>
      <c r="F2759" t="s">
        <v>9871</v>
      </c>
      <c r="H2759">
        <v>63.588040800000002</v>
      </c>
      <c r="I2759">
        <v>-96.277033500000002</v>
      </c>
      <c r="J2759" s="1" t="str">
        <f t="shared" si="215"/>
        <v>Till</v>
      </c>
      <c r="K2759" s="1" t="str">
        <f t="shared" si="216"/>
        <v>&lt;63 micron</v>
      </c>
      <c r="L2759">
        <v>0.1</v>
      </c>
      <c r="M2759">
        <v>0.96</v>
      </c>
      <c r="N2759">
        <v>2</v>
      </c>
      <c r="O2759">
        <v>160</v>
      </c>
      <c r="P2759">
        <v>1.5</v>
      </c>
      <c r="Q2759">
        <v>2</v>
      </c>
      <c r="R2759">
        <v>0.71</v>
      </c>
      <c r="S2759">
        <v>0.25</v>
      </c>
      <c r="T2759">
        <v>7</v>
      </c>
      <c r="U2759">
        <v>52</v>
      </c>
      <c r="V2759">
        <v>13</v>
      </c>
      <c r="W2759">
        <v>2.23</v>
      </c>
      <c r="X2759">
        <v>10</v>
      </c>
      <c r="Y2759">
        <v>0.5</v>
      </c>
      <c r="Z2759">
        <v>0.31</v>
      </c>
      <c r="AA2759">
        <v>60</v>
      </c>
      <c r="AB2759">
        <v>0.77</v>
      </c>
      <c r="AC2759">
        <v>235</v>
      </c>
      <c r="AD2759">
        <v>0.5</v>
      </c>
      <c r="AE2759">
        <v>0.01</v>
      </c>
      <c r="AF2759">
        <v>21</v>
      </c>
      <c r="AG2759">
        <v>1360</v>
      </c>
      <c r="AH2759">
        <v>12</v>
      </c>
      <c r="AI2759">
        <v>2</v>
      </c>
      <c r="AJ2759">
        <v>4</v>
      </c>
      <c r="AK2759">
        <v>99</v>
      </c>
      <c r="AL2759">
        <v>0.09</v>
      </c>
      <c r="AM2759">
        <v>5</v>
      </c>
      <c r="AN2759">
        <v>5</v>
      </c>
      <c r="AO2759">
        <v>46</v>
      </c>
      <c r="AP2759">
        <v>5</v>
      </c>
      <c r="AQ2759">
        <v>30</v>
      </c>
    </row>
    <row r="2760" spans="1:43" hidden="1" x14ac:dyDescent="0.25">
      <c r="A2760" t="s">
        <v>9872</v>
      </c>
      <c r="B2760" t="s">
        <v>9873</v>
      </c>
      <c r="C2760" s="1" t="str">
        <f t="shared" si="213"/>
        <v>21:0118</v>
      </c>
      <c r="D2760" s="1" t="str">
        <f t="shared" si="214"/>
        <v>21:0027</v>
      </c>
      <c r="E2760" t="s">
        <v>9874</v>
      </c>
      <c r="F2760" t="s">
        <v>9875</v>
      </c>
      <c r="H2760">
        <v>63.570746499999998</v>
      </c>
      <c r="I2760">
        <v>-96.293778700000004</v>
      </c>
      <c r="J2760" s="1" t="str">
        <f t="shared" si="215"/>
        <v>Till</v>
      </c>
      <c r="K2760" s="1" t="str">
        <f t="shared" si="216"/>
        <v>&lt;63 micron</v>
      </c>
      <c r="L2760">
        <v>0.1</v>
      </c>
      <c r="M2760">
        <v>1.44</v>
      </c>
      <c r="N2760">
        <v>1</v>
      </c>
      <c r="O2760">
        <v>250</v>
      </c>
      <c r="P2760">
        <v>1.5</v>
      </c>
      <c r="Q2760">
        <v>1</v>
      </c>
      <c r="R2760">
        <v>0.56000000000000005</v>
      </c>
      <c r="S2760">
        <v>0.25</v>
      </c>
      <c r="T2760">
        <v>6</v>
      </c>
      <c r="U2760">
        <v>56</v>
      </c>
      <c r="V2760">
        <v>21</v>
      </c>
      <c r="W2760">
        <v>2.14</v>
      </c>
      <c r="X2760">
        <v>10</v>
      </c>
      <c r="Y2760">
        <v>0.5</v>
      </c>
      <c r="Z2760">
        <v>0.43</v>
      </c>
      <c r="AA2760">
        <v>40</v>
      </c>
      <c r="AB2760">
        <v>0.87</v>
      </c>
      <c r="AC2760">
        <v>215</v>
      </c>
      <c r="AD2760">
        <v>0.5</v>
      </c>
      <c r="AE2760">
        <v>0.01</v>
      </c>
      <c r="AF2760">
        <v>24</v>
      </c>
      <c r="AG2760">
        <v>1080</v>
      </c>
      <c r="AH2760">
        <v>12</v>
      </c>
      <c r="AI2760">
        <v>1</v>
      </c>
      <c r="AJ2760">
        <v>4</v>
      </c>
      <c r="AK2760">
        <v>93</v>
      </c>
      <c r="AL2760">
        <v>0.09</v>
      </c>
      <c r="AM2760">
        <v>5</v>
      </c>
      <c r="AN2760">
        <v>5</v>
      </c>
      <c r="AO2760">
        <v>41</v>
      </c>
      <c r="AP2760">
        <v>5</v>
      </c>
      <c r="AQ2760">
        <v>34</v>
      </c>
    </row>
    <row r="2761" spans="1:43" hidden="1" x14ac:dyDescent="0.25">
      <c r="A2761" t="s">
        <v>9876</v>
      </c>
      <c r="B2761" t="s">
        <v>9877</v>
      </c>
      <c r="C2761" s="1" t="str">
        <f t="shared" si="213"/>
        <v>21:0118</v>
      </c>
      <c r="D2761" s="1" t="str">
        <f t="shared" si="214"/>
        <v>21:0027</v>
      </c>
      <c r="E2761" t="s">
        <v>9878</v>
      </c>
      <c r="F2761" t="s">
        <v>9879</v>
      </c>
      <c r="H2761">
        <v>63.558298200000003</v>
      </c>
      <c r="I2761">
        <v>-96.288011499999996</v>
      </c>
      <c r="J2761" s="1" t="str">
        <f t="shared" si="215"/>
        <v>Till</v>
      </c>
      <c r="K2761" s="1" t="str">
        <f t="shared" si="216"/>
        <v>&lt;63 micron</v>
      </c>
      <c r="L2761">
        <v>0.1</v>
      </c>
      <c r="M2761">
        <v>0.65</v>
      </c>
      <c r="N2761">
        <v>1</v>
      </c>
      <c r="O2761">
        <v>100</v>
      </c>
      <c r="P2761">
        <v>1</v>
      </c>
      <c r="Q2761">
        <v>1</v>
      </c>
      <c r="R2761">
        <v>0.52</v>
      </c>
      <c r="S2761">
        <v>0.25</v>
      </c>
      <c r="T2761">
        <v>4</v>
      </c>
      <c r="U2761">
        <v>38</v>
      </c>
      <c r="V2761">
        <v>8</v>
      </c>
      <c r="W2761">
        <v>1.7</v>
      </c>
      <c r="X2761">
        <v>5</v>
      </c>
      <c r="Y2761">
        <v>1</v>
      </c>
      <c r="Z2761">
        <v>0.13</v>
      </c>
      <c r="AA2761">
        <v>40</v>
      </c>
      <c r="AB2761">
        <v>0.52</v>
      </c>
      <c r="AC2761">
        <v>170</v>
      </c>
      <c r="AD2761">
        <v>0.5</v>
      </c>
      <c r="AE2761">
        <v>0.01</v>
      </c>
      <c r="AF2761">
        <v>16</v>
      </c>
      <c r="AG2761">
        <v>1000</v>
      </c>
      <c r="AH2761">
        <v>12</v>
      </c>
      <c r="AI2761">
        <v>1</v>
      </c>
      <c r="AJ2761">
        <v>2</v>
      </c>
      <c r="AK2761">
        <v>73</v>
      </c>
      <c r="AL2761">
        <v>7.0000000000000007E-2</v>
      </c>
      <c r="AM2761">
        <v>5</v>
      </c>
      <c r="AN2761">
        <v>5</v>
      </c>
      <c r="AO2761">
        <v>35</v>
      </c>
      <c r="AP2761">
        <v>5</v>
      </c>
      <c r="AQ2761">
        <v>20</v>
      </c>
    </row>
    <row r="2762" spans="1:43" hidden="1" x14ac:dyDescent="0.25">
      <c r="A2762" t="s">
        <v>9880</v>
      </c>
      <c r="B2762" t="s">
        <v>9881</v>
      </c>
      <c r="C2762" s="1" t="str">
        <f t="shared" si="213"/>
        <v>21:0118</v>
      </c>
      <c r="D2762" s="1" t="str">
        <f t="shared" si="214"/>
        <v>21:0027</v>
      </c>
      <c r="E2762" t="s">
        <v>9882</v>
      </c>
      <c r="F2762" t="s">
        <v>9883</v>
      </c>
      <c r="H2762">
        <v>63.904135599999996</v>
      </c>
      <c r="I2762">
        <v>-95.306616899999995</v>
      </c>
      <c r="J2762" s="1" t="str">
        <f t="shared" si="215"/>
        <v>Till</v>
      </c>
      <c r="K2762" s="1" t="str">
        <f t="shared" si="216"/>
        <v>&lt;63 micron</v>
      </c>
      <c r="L2762">
        <v>0.1</v>
      </c>
      <c r="M2762">
        <v>0.7</v>
      </c>
      <c r="N2762">
        <v>4</v>
      </c>
      <c r="O2762">
        <v>170</v>
      </c>
      <c r="P2762">
        <v>0.25</v>
      </c>
      <c r="Q2762">
        <v>1</v>
      </c>
      <c r="R2762">
        <v>0.31</v>
      </c>
      <c r="S2762">
        <v>0.25</v>
      </c>
      <c r="T2762">
        <v>2</v>
      </c>
      <c r="U2762">
        <v>16</v>
      </c>
      <c r="V2762">
        <v>8</v>
      </c>
      <c r="W2762">
        <v>1.18</v>
      </c>
      <c r="X2762">
        <v>5</v>
      </c>
      <c r="Y2762">
        <v>0.5</v>
      </c>
      <c r="Z2762">
        <v>0.12</v>
      </c>
      <c r="AA2762">
        <v>20</v>
      </c>
      <c r="AB2762">
        <v>0.28000000000000003</v>
      </c>
      <c r="AC2762">
        <v>140</v>
      </c>
      <c r="AD2762">
        <v>1</v>
      </c>
      <c r="AE2762">
        <v>0.01</v>
      </c>
      <c r="AF2762">
        <v>7</v>
      </c>
      <c r="AG2762">
        <v>790</v>
      </c>
      <c r="AH2762">
        <v>8</v>
      </c>
      <c r="AI2762">
        <v>1</v>
      </c>
      <c r="AJ2762">
        <v>1</v>
      </c>
      <c r="AK2762">
        <v>73</v>
      </c>
      <c r="AL2762">
        <v>0.04</v>
      </c>
      <c r="AM2762">
        <v>5</v>
      </c>
      <c r="AN2762">
        <v>5</v>
      </c>
      <c r="AO2762">
        <v>17</v>
      </c>
      <c r="AP2762">
        <v>5</v>
      </c>
      <c r="AQ2762">
        <v>20</v>
      </c>
    </row>
    <row r="2763" spans="1:43" hidden="1" x14ac:dyDescent="0.25">
      <c r="A2763" t="s">
        <v>9884</v>
      </c>
      <c r="B2763" t="s">
        <v>9885</v>
      </c>
      <c r="C2763" s="1" t="str">
        <f t="shared" si="213"/>
        <v>21:0118</v>
      </c>
      <c r="D2763" s="1" t="str">
        <f t="shared" si="214"/>
        <v>21:0027</v>
      </c>
      <c r="E2763" t="s">
        <v>9886</v>
      </c>
      <c r="F2763" t="s">
        <v>9887</v>
      </c>
      <c r="H2763">
        <v>63.616697299999998</v>
      </c>
      <c r="I2763">
        <v>-96.254813499999997</v>
      </c>
      <c r="J2763" s="1" t="str">
        <f t="shared" si="215"/>
        <v>Till</v>
      </c>
      <c r="K2763" s="1" t="str">
        <f t="shared" si="216"/>
        <v>&lt;63 micron</v>
      </c>
      <c r="L2763">
        <v>0.1</v>
      </c>
      <c r="M2763">
        <v>1.36</v>
      </c>
      <c r="N2763">
        <v>1</v>
      </c>
      <c r="O2763">
        <v>380</v>
      </c>
      <c r="P2763">
        <v>0.5</v>
      </c>
      <c r="Q2763">
        <v>1</v>
      </c>
      <c r="R2763">
        <v>0.53</v>
      </c>
      <c r="S2763">
        <v>0.25</v>
      </c>
      <c r="T2763">
        <v>6</v>
      </c>
      <c r="U2763">
        <v>61</v>
      </c>
      <c r="V2763">
        <v>21</v>
      </c>
      <c r="W2763">
        <v>2.06</v>
      </c>
      <c r="X2763">
        <v>5</v>
      </c>
      <c r="Y2763">
        <v>0.5</v>
      </c>
      <c r="Z2763">
        <v>0.28000000000000003</v>
      </c>
      <c r="AA2763">
        <v>30</v>
      </c>
      <c r="AB2763">
        <v>0.93</v>
      </c>
      <c r="AC2763">
        <v>280</v>
      </c>
      <c r="AD2763">
        <v>0.5</v>
      </c>
      <c r="AE2763">
        <v>0.01</v>
      </c>
      <c r="AF2763">
        <v>28</v>
      </c>
      <c r="AG2763">
        <v>1180</v>
      </c>
      <c r="AH2763">
        <v>18</v>
      </c>
      <c r="AI2763">
        <v>2</v>
      </c>
      <c r="AJ2763">
        <v>4</v>
      </c>
      <c r="AK2763">
        <v>89</v>
      </c>
      <c r="AL2763">
        <v>0.06</v>
      </c>
      <c r="AM2763">
        <v>5</v>
      </c>
      <c r="AN2763">
        <v>5</v>
      </c>
      <c r="AO2763">
        <v>38</v>
      </c>
      <c r="AP2763">
        <v>5</v>
      </c>
      <c r="AQ2763">
        <v>36</v>
      </c>
    </row>
    <row r="2764" spans="1:43" hidden="1" x14ac:dyDescent="0.25">
      <c r="A2764" t="s">
        <v>9888</v>
      </c>
      <c r="B2764" t="s">
        <v>9889</v>
      </c>
      <c r="C2764" s="1" t="str">
        <f t="shared" ref="C2764:C2827" si="217">HYPERLINK("http://geochem.nrcan.gc.ca/cdogs/content/bdl/bdl210118_e.htm", "21:0118")</f>
        <v>21:0118</v>
      </c>
      <c r="D2764" s="1" t="str">
        <f t="shared" ref="D2764:D2827" si="218">HYPERLINK("http://geochem.nrcan.gc.ca/cdogs/content/svy/svy210027_e.htm", "21:0027")</f>
        <v>21:0027</v>
      </c>
      <c r="E2764" t="s">
        <v>9890</v>
      </c>
      <c r="F2764" t="s">
        <v>9891</v>
      </c>
      <c r="H2764">
        <v>63.631362199999998</v>
      </c>
      <c r="I2764">
        <v>-96.254305900000006</v>
      </c>
      <c r="J2764" s="1" t="str">
        <f t="shared" ref="J2764:J2827" si="219">HYPERLINK("http://geochem.nrcan.gc.ca/cdogs/content/kwd/kwd020044_e.htm", "Till")</f>
        <v>Till</v>
      </c>
      <c r="K2764" s="1" t="str">
        <f t="shared" ref="K2764:K2827" si="220">HYPERLINK("http://geochem.nrcan.gc.ca/cdogs/content/kwd/kwd080004_e.htm", "&lt;63 micron")</f>
        <v>&lt;63 micron</v>
      </c>
      <c r="L2764">
        <v>0.1</v>
      </c>
      <c r="M2764">
        <v>0.95</v>
      </c>
      <c r="N2764">
        <v>6</v>
      </c>
      <c r="O2764">
        <v>350</v>
      </c>
      <c r="P2764">
        <v>0.5</v>
      </c>
      <c r="Q2764">
        <v>1</v>
      </c>
      <c r="R2764">
        <v>0.7</v>
      </c>
      <c r="S2764">
        <v>0.25</v>
      </c>
      <c r="T2764">
        <v>4</v>
      </c>
      <c r="U2764">
        <v>46</v>
      </c>
      <c r="V2764">
        <v>14</v>
      </c>
      <c r="W2764">
        <v>1.69</v>
      </c>
      <c r="X2764">
        <v>5</v>
      </c>
      <c r="Y2764">
        <v>0.5</v>
      </c>
      <c r="Z2764">
        <v>0.19</v>
      </c>
      <c r="AA2764">
        <v>20</v>
      </c>
      <c r="AB2764">
        <v>0.71</v>
      </c>
      <c r="AC2764">
        <v>220</v>
      </c>
      <c r="AD2764">
        <v>0.5</v>
      </c>
      <c r="AE2764">
        <v>0.01</v>
      </c>
      <c r="AF2764">
        <v>19</v>
      </c>
      <c r="AG2764">
        <v>1150</v>
      </c>
      <c r="AH2764">
        <v>14</v>
      </c>
      <c r="AI2764">
        <v>1</v>
      </c>
      <c r="AJ2764">
        <v>2</v>
      </c>
      <c r="AK2764">
        <v>95</v>
      </c>
      <c r="AL2764">
        <v>0.05</v>
      </c>
      <c r="AM2764">
        <v>5</v>
      </c>
      <c r="AN2764">
        <v>5</v>
      </c>
      <c r="AO2764">
        <v>30</v>
      </c>
      <c r="AP2764">
        <v>5</v>
      </c>
      <c r="AQ2764">
        <v>28</v>
      </c>
    </row>
    <row r="2765" spans="1:43" hidden="1" x14ac:dyDescent="0.25">
      <c r="A2765" t="s">
        <v>9892</v>
      </c>
      <c r="B2765" t="s">
        <v>9893</v>
      </c>
      <c r="C2765" s="1" t="str">
        <f t="shared" si="217"/>
        <v>21:0118</v>
      </c>
      <c r="D2765" s="1" t="str">
        <f t="shared" si="218"/>
        <v>21:0027</v>
      </c>
      <c r="E2765" t="s">
        <v>9894</v>
      </c>
      <c r="F2765" t="s">
        <v>9895</v>
      </c>
      <c r="H2765">
        <v>63.6446489</v>
      </c>
      <c r="I2765">
        <v>-96.258759299999994</v>
      </c>
      <c r="J2765" s="1" t="str">
        <f t="shared" si="219"/>
        <v>Till</v>
      </c>
      <c r="K2765" s="1" t="str">
        <f t="shared" si="220"/>
        <v>&lt;63 micron</v>
      </c>
      <c r="L2765">
        <v>0.1</v>
      </c>
      <c r="M2765">
        <v>0.72</v>
      </c>
      <c r="N2765">
        <v>2</v>
      </c>
      <c r="O2765">
        <v>340</v>
      </c>
      <c r="P2765">
        <v>0.25</v>
      </c>
      <c r="Q2765">
        <v>1</v>
      </c>
      <c r="R2765">
        <v>0.84</v>
      </c>
      <c r="S2765">
        <v>0.25</v>
      </c>
      <c r="T2765">
        <v>4</v>
      </c>
      <c r="U2765">
        <v>43</v>
      </c>
      <c r="V2765">
        <v>10</v>
      </c>
      <c r="W2765">
        <v>1.58</v>
      </c>
      <c r="X2765">
        <v>5</v>
      </c>
      <c r="Y2765">
        <v>0.5</v>
      </c>
      <c r="Z2765">
        <v>0.14000000000000001</v>
      </c>
      <c r="AA2765">
        <v>20</v>
      </c>
      <c r="AB2765">
        <v>0.59</v>
      </c>
      <c r="AC2765">
        <v>205</v>
      </c>
      <c r="AD2765">
        <v>0.5</v>
      </c>
      <c r="AE2765">
        <v>0.01</v>
      </c>
      <c r="AF2765">
        <v>16</v>
      </c>
      <c r="AG2765">
        <v>1130</v>
      </c>
      <c r="AH2765">
        <v>10</v>
      </c>
      <c r="AI2765">
        <v>1</v>
      </c>
      <c r="AJ2765">
        <v>2</v>
      </c>
      <c r="AK2765">
        <v>102</v>
      </c>
      <c r="AL2765">
        <v>0.04</v>
      </c>
      <c r="AM2765">
        <v>5</v>
      </c>
      <c r="AN2765">
        <v>5</v>
      </c>
      <c r="AO2765">
        <v>27</v>
      </c>
      <c r="AP2765">
        <v>5</v>
      </c>
      <c r="AQ2765">
        <v>22</v>
      </c>
    </row>
    <row r="2766" spans="1:43" hidden="1" x14ac:dyDescent="0.25">
      <c r="A2766" t="s">
        <v>9896</v>
      </c>
      <c r="B2766" t="s">
        <v>9897</v>
      </c>
      <c r="C2766" s="1" t="str">
        <f t="shared" si="217"/>
        <v>21:0118</v>
      </c>
      <c r="D2766" s="1" t="str">
        <f t="shared" si="218"/>
        <v>21:0027</v>
      </c>
      <c r="E2766" t="s">
        <v>9898</v>
      </c>
      <c r="F2766" t="s">
        <v>9899</v>
      </c>
      <c r="H2766">
        <v>63.666137999999997</v>
      </c>
      <c r="I2766">
        <v>-96.261495699999998</v>
      </c>
      <c r="J2766" s="1" t="str">
        <f t="shared" si="219"/>
        <v>Till</v>
      </c>
      <c r="K2766" s="1" t="str">
        <f t="shared" si="220"/>
        <v>&lt;63 micron</v>
      </c>
      <c r="L2766">
        <v>0.1</v>
      </c>
      <c r="M2766">
        <v>1.1200000000000001</v>
      </c>
      <c r="N2766">
        <v>8</v>
      </c>
      <c r="O2766">
        <v>480</v>
      </c>
      <c r="P2766">
        <v>0.5</v>
      </c>
      <c r="Q2766">
        <v>1</v>
      </c>
      <c r="R2766">
        <v>0.4</v>
      </c>
      <c r="S2766">
        <v>0.25</v>
      </c>
      <c r="T2766">
        <v>7</v>
      </c>
      <c r="U2766">
        <v>71</v>
      </c>
      <c r="V2766">
        <v>16</v>
      </c>
      <c r="W2766">
        <v>1.86</v>
      </c>
      <c r="X2766">
        <v>5</v>
      </c>
      <c r="Y2766">
        <v>1</v>
      </c>
      <c r="Z2766">
        <v>0.18</v>
      </c>
      <c r="AA2766">
        <v>30</v>
      </c>
      <c r="AB2766">
        <v>0.81</v>
      </c>
      <c r="AC2766">
        <v>385</v>
      </c>
      <c r="AD2766">
        <v>0.5</v>
      </c>
      <c r="AE2766">
        <v>0.01</v>
      </c>
      <c r="AF2766">
        <v>30</v>
      </c>
      <c r="AG2766">
        <v>1280</v>
      </c>
      <c r="AH2766">
        <v>20</v>
      </c>
      <c r="AI2766">
        <v>1</v>
      </c>
      <c r="AJ2766">
        <v>4</v>
      </c>
      <c r="AK2766">
        <v>97</v>
      </c>
      <c r="AL2766">
        <v>0.04</v>
      </c>
      <c r="AM2766">
        <v>5</v>
      </c>
      <c r="AN2766">
        <v>5</v>
      </c>
      <c r="AO2766">
        <v>34</v>
      </c>
      <c r="AP2766">
        <v>5</v>
      </c>
      <c r="AQ2766">
        <v>26</v>
      </c>
    </row>
    <row r="2767" spans="1:43" hidden="1" x14ac:dyDescent="0.25">
      <c r="A2767" t="s">
        <v>9900</v>
      </c>
      <c r="B2767" t="s">
        <v>9901</v>
      </c>
      <c r="C2767" s="1" t="str">
        <f t="shared" si="217"/>
        <v>21:0118</v>
      </c>
      <c r="D2767" s="1" t="str">
        <f t="shared" si="218"/>
        <v>21:0027</v>
      </c>
      <c r="E2767" t="s">
        <v>9902</v>
      </c>
      <c r="F2767" t="s">
        <v>9903</v>
      </c>
      <c r="H2767">
        <v>63.674197100000001</v>
      </c>
      <c r="I2767">
        <v>-96.262618799999998</v>
      </c>
      <c r="J2767" s="1" t="str">
        <f t="shared" si="219"/>
        <v>Till</v>
      </c>
      <c r="K2767" s="1" t="str">
        <f t="shared" si="220"/>
        <v>&lt;63 micron</v>
      </c>
      <c r="L2767">
        <v>0.1</v>
      </c>
      <c r="M2767">
        <v>0.89</v>
      </c>
      <c r="N2767">
        <v>6</v>
      </c>
      <c r="O2767">
        <v>480</v>
      </c>
      <c r="P2767">
        <v>0.5</v>
      </c>
      <c r="Q2767">
        <v>1</v>
      </c>
      <c r="R2767">
        <v>0.47</v>
      </c>
      <c r="S2767">
        <v>0.25</v>
      </c>
      <c r="T2767">
        <v>3</v>
      </c>
      <c r="U2767">
        <v>46</v>
      </c>
      <c r="V2767">
        <v>11</v>
      </c>
      <c r="W2767">
        <v>1.66</v>
      </c>
      <c r="X2767">
        <v>5</v>
      </c>
      <c r="Y2767">
        <v>0.5</v>
      </c>
      <c r="Z2767">
        <v>0.18</v>
      </c>
      <c r="AA2767">
        <v>20</v>
      </c>
      <c r="AB2767">
        <v>0.53</v>
      </c>
      <c r="AC2767">
        <v>200</v>
      </c>
      <c r="AD2767">
        <v>0.5</v>
      </c>
      <c r="AE2767">
        <v>0.01</v>
      </c>
      <c r="AF2767">
        <v>17</v>
      </c>
      <c r="AG2767">
        <v>1200</v>
      </c>
      <c r="AH2767">
        <v>10</v>
      </c>
      <c r="AI2767">
        <v>1</v>
      </c>
      <c r="AJ2767">
        <v>2</v>
      </c>
      <c r="AK2767">
        <v>108</v>
      </c>
      <c r="AL2767">
        <v>0.04</v>
      </c>
      <c r="AM2767">
        <v>5</v>
      </c>
      <c r="AN2767">
        <v>5</v>
      </c>
      <c r="AO2767">
        <v>29</v>
      </c>
      <c r="AP2767">
        <v>5</v>
      </c>
      <c r="AQ2767">
        <v>20</v>
      </c>
    </row>
    <row r="2768" spans="1:43" hidden="1" x14ac:dyDescent="0.25">
      <c r="A2768" t="s">
        <v>9904</v>
      </c>
      <c r="B2768" t="s">
        <v>9905</v>
      </c>
      <c r="C2768" s="1" t="str">
        <f t="shared" si="217"/>
        <v>21:0118</v>
      </c>
      <c r="D2768" s="1" t="str">
        <f t="shared" si="218"/>
        <v>21:0027</v>
      </c>
      <c r="E2768" t="s">
        <v>9906</v>
      </c>
      <c r="F2768" t="s">
        <v>9907</v>
      </c>
      <c r="H2768">
        <v>63.684783600000003</v>
      </c>
      <c r="I2768">
        <v>-96.264894499999997</v>
      </c>
      <c r="J2768" s="1" t="str">
        <f t="shared" si="219"/>
        <v>Till</v>
      </c>
      <c r="K2768" s="1" t="str">
        <f t="shared" si="220"/>
        <v>&lt;63 micron</v>
      </c>
      <c r="L2768">
        <v>0.1</v>
      </c>
      <c r="M2768">
        <v>0.57999999999999996</v>
      </c>
      <c r="N2768">
        <v>1</v>
      </c>
      <c r="O2768">
        <v>440</v>
      </c>
      <c r="P2768">
        <v>0.25</v>
      </c>
      <c r="Q2768">
        <v>1</v>
      </c>
      <c r="R2768">
        <v>0.6</v>
      </c>
      <c r="S2768">
        <v>0.25</v>
      </c>
      <c r="T2768">
        <v>2</v>
      </c>
      <c r="U2768">
        <v>39</v>
      </c>
      <c r="V2768">
        <v>9</v>
      </c>
      <c r="W2768">
        <v>1.53</v>
      </c>
      <c r="X2768">
        <v>5</v>
      </c>
      <c r="Y2768">
        <v>0.5</v>
      </c>
      <c r="Z2768">
        <v>0.11</v>
      </c>
      <c r="AA2768">
        <v>20</v>
      </c>
      <c r="AB2768">
        <v>0.44</v>
      </c>
      <c r="AC2768">
        <v>165</v>
      </c>
      <c r="AD2768">
        <v>0.5</v>
      </c>
      <c r="AE2768">
        <v>0.01</v>
      </c>
      <c r="AF2768">
        <v>13</v>
      </c>
      <c r="AG2768">
        <v>1240</v>
      </c>
      <c r="AH2768">
        <v>6</v>
      </c>
      <c r="AI2768">
        <v>1</v>
      </c>
      <c r="AJ2768">
        <v>2</v>
      </c>
      <c r="AK2768">
        <v>107</v>
      </c>
      <c r="AL2768">
        <v>0.04</v>
      </c>
      <c r="AM2768">
        <v>5</v>
      </c>
      <c r="AN2768">
        <v>5</v>
      </c>
      <c r="AO2768">
        <v>26</v>
      </c>
      <c r="AP2768">
        <v>5</v>
      </c>
      <c r="AQ2768">
        <v>16</v>
      </c>
    </row>
    <row r="2769" spans="1:43" hidden="1" x14ac:dyDescent="0.25">
      <c r="A2769" t="s">
        <v>9908</v>
      </c>
      <c r="B2769" t="s">
        <v>9909</v>
      </c>
      <c r="C2769" s="1" t="str">
        <f t="shared" si="217"/>
        <v>21:0118</v>
      </c>
      <c r="D2769" s="1" t="str">
        <f t="shared" si="218"/>
        <v>21:0027</v>
      </c>
      <c r="E2769" t="s">
        <v>9910</v>
      </c>
      <c r="F2769" t="s">
        <v>9911</v>
      </c>
      <c r="H2769">
        <v>63.701296599999999</v>
      </c>
      <c r="I2769">
        <v>-96.261458500000003</v>
      </c>
      <c r="J2769" s="1" t="str">
        <f t="shared" si="219"/>
        <v>Till</v>
      </c>
      <c r="K2769" s="1" t="str">
        <f t="shared" si="220"/>
        <v>&lt;63 micron</v>
      </c>
      <c r="L2769">
        <v>0.1</v>
      </c>
      <c r="M2769">
        <v>2.0499999999999998</v>
      </c>
      <c r="N2769">
        <v>4</v>
      </c>
      <c r="O2769">
        <v>500</v>
      </c>
      <c r="P2769">
        <v>0.5</v>
      </c>
      <c r="Q2769">
        <v>1</v>
      </c>
      <c r="R2769">
        <v>0.43</v>
      </c>
      <c r="S2769">
        <v>0.25</v>
      </c>
      <c r="T2769">
        <v>8</v>
      </c>
      <c r="U2769">
        <v>62</v>
      </c>
      <c r="V2769">
        <v>38</v>
      </c>
      <c r="W2769">
        <v>2.0699999999999998</v>
      </c>
      <c r="X2769">
        <v>5</v>
      </c>
      <c r="Y2769">
        <v>0.5</v>
      </c>
      <c r="Z2769">
        <v>0.43</v>
      </c>
      <c r="AA2769">
        <v>30</v>
      </c>
      <c r="AB2769">
        <v>0.87</v>
      </c>
      <c r="AC2769">
        <v>245</v>
      </c>
      <c r="AD2769">
        <v>0.5</v>
      </c>
      <c r="AE2769">
        <v>0.02</v>
      </c>
      <c r="AF2769">
        <v>30</v>
      </c>
      <c r="AG2769">
        <v>890</v>
      </c>
      <c r="AH2769">
        <v>18</v>
      </c>
      <c r="AI2769">
        <v>1</v>
      </c>
      <c r="AJ2769">
        <v>5</v>
      </c>
      <c r="AK2769">
        <v>139</v>
      </c>
      <c r="AL2769">
        <v>0.04</v>
      </c>
      <c r="AM2769">
        <v>5</v>
      </c>
      <c r="AN2769">
        <v>5</v>
      </c>
      <c r="AO2769">
        <v>36</v>
      </c>
      <c r="AP2769">
        <v>5</v>
      </c>
      <c r="AQ2769">
        <v>38</v>
      </c>
    </row>
    <row r="2770" spans="1:43" hidden="1" x14ac:dyDescent="0.25">
      <c r="A2770" t="s">
        <v>9912</v>
      </c>
      <c r="B2770" t="s">
        <v>9913</v>
      </c>
      <c r="C2770" s="1" t="str">
        <f t="shared" si="217"/>
        <v>21:0118</v>
      </c>
      <c r="D2770" s="1" t="str">
        <f t="shared" si="218"/>
        <v>21:0027</v>
      </c>
      <c r="E2770" t="s">
        <v>9914</v>
      </c>
      <c r="F2770" t="s">
        <v>9915</v>
      </c>
      <c r="H2770">
        <v>63.713161499999998</v>
      </c>
      <c r="I2770">
        <v>-96.260594699999999</v>
      </c>
      <c r="J2770" s="1" t="str">
        <f t="shared" si="219"/>
        <v>Till</v>
      </c>
      <c r="K2770" s="1" t="str">
        <f t="shared" si="220"/>
        <v>&lt;63 micron</v>
      </c>
      <c r="L2770">
        <v>0.1</v>
      </c>
      <c r="M2770">
        <v>0.5</v>
      </c>
      <c r="N2770">
        <v>4</v>
      </c>
      <c r="O2770">
        <v>110</v>
      </c>
      <c r="P2770">
        <v>0.25</v>
      </c>
      <c r="Q2770">
        <v>1</v>
      </c>
      <c r="R2770">
        <v>0.4</v>
      </c>
      <c r="S2770">
        <v>0.25</v>
      </c>
      <c r="T2770">
        <v>3</v>
      </c>
      <c r="U2770">
        <v>33</v>
      </c>
      <c r="V2770">
        <v>8</v>
      </c>
      <c r="W2770">
        <v>1.51</v>
      </c>
      <c r="X2770">
        <v>5</v>
      </c>
      <c r="Y2770">
        <v>1</v>
      </c>
      <c r="Z2770">
        <v>7.0000000000000007E-2</v>
      </c>
      <c r="AA2770">
        <v>20</v>
      </c>
      <c r="AB2770">
        <v>0.31</v>
      </c>
      <c r="AC2770">
        <v>170</v>
      </c>
      <c r="AD2770">
        <v>0.5</v>
      </c>
      <c r="AE2770">
        <v>0.01</v>
      </c>
      <c r="AF2770">
        <v>11</v>
      </c>
      <c r="AG2770">
        <v>1000</v>
      </c>
      <c r="AH2770">
        <v>8</v>
      </c>
      <c r="AI2770">
        <v>1</v>
      </c>
      <c r="AJ2770">
        <v>1</v>
      </c>
      <c r="AK2770">
        <v>96</v>
      </c>
      <c r="AL2770">
        <v>0.06</v>
      </c>
      <c r="AM2770">
        <v>5</v>
      </c>
      <c r="AN2770">
        <v>5</v>
      </c>
      <c r="AO2770">
        <v>28</v>
      </c>
      <c r="AP2770">
        <v>5</v>
      </c>
      <c r="AQ2770">
        <v>18</v>
      </c>
    </row>
    <row r="2771" spans="1:43" hidden="1" x14ac:dyDescent="0.25">
      <c r="A2771" t="s">
        <v>9916</v>
      </c>
      <c r="B2771" t="s">
        <v>9917</v>
      </c>
      <c r="C2771" s="1" t="str">
        <f t="shared" si="217"/>
        <v>21:0118</v>
      </c>
      <c r="D2771" s="1" t="str">
        <f t="shared" si="218"/>
        <v>21:0027</v>
      </c>
      <c r="E2771" t="s">
        <v>9918</v>
      </c>
      <c r="F2771" t="s">
        <v>9919</v>
      </c>
      <c r="H2771">
        <v>63.728337600000003</v>
      </c>
      <c r="I2771">
        <v>-96.260057900000007</v>
      </c>
      <c r="J2771" s="1" t="str">
        <f t="shared" si="219"/>
        <v>Till</v>
      </c>
      <c r="K2771" s="1" t="str">
        <f t="shared" si="220"/>
        <v>&lt;63 micron</v>
      </c>
      <c r="L2771">
        <v>0.1</v>
      </c>
      <c r="M2771">
        <v>1.43</v>
      </c>
      <c r="N2771">
        <v>4</v>
      </c>
      <c r="O2771">
        <v>570</v>
      </c>
      <c r="P2771">
        <v>0.5</v>
      </c>
      <c r="Q2771">
        <v>1</v>
      </c>
      <c r="R2771">
        <v>0.4</v>
      </c>
      <c r="S2771">
        <v>0.25</v>
      </c>
      <c r="T2771">
        <v>5</v>
      </c>
      <c r="U2771">
        <v>50</v>
      </c>
      <c r="V2771">
        <v>13</v>
      </c>
      <c r="W2771">
        <v>1.77</v>
      </c>
      <c r="X2771">
        <v>5</v>
      </c>
      <c r="Y2771">
        <v>0.5</v>
      </c>
      <c r="Z2771">
        <v>0.31</v>
      </c>
      <c r="AA2771">
        <v>30</v>
      </c>
      <c r="AB2771">
        <v>0.65</v>
      </c>
      <c r="AC2771">
        <v>260</v>
      </c>
      <c r="AD2771">
        <v>0.5</v>
      </c>
      <c r="AE2771">
        <v>0.01</v>
      </c>
      <c r="AF2771">
        <v>22</v>
      </c>
      <c r="AG2771">
        <v>980</v>
      </c>
      <c r="AH2771">
        <v>14</v>
      </c>
      <c r="AI2771">
        <v>1</v>
      </c>
      <c r="AJ2771">
        <v>3</v>
      </c>
      <c r="AK2771">
        <v>140</v>
      </c>
      <c r="AL2771">
        <v>0.03</v>
      </c>
      <c r="AM2771">
        <v>5</v>
      </c>
      <c r="AN2771">
        <v>5</v>
      </c>
      <c r="AO2771">
        <v>29</v>
      </c>
      <c r="AP2771">
        <v>5</v>
      </c>
      <c r="AQ2771">
        <v>22</v>
      </c>
    </row>
    <row r="2772" spans="1:43" hidden="1" x14ac:dyDescent="0.25">
      <c r="A2772" t="s">
        <v>9920</v>
      </c>
      <c r="B2772" t="s">
        <v>9921</v>
      </c>
      <c r="C2772" s="1" t="str">
        <f t="shared" si="217"/>
        <v>21:0118</v>
      </c>
      <c r="D2772" s="1" t="str">
        <f t="shared" si="218"/>
        <v>21:0027</v>
      </c>
      <c r="E2772" t="s">
        <v>9922</v>
      </c>
      <c r="F2772" t="s">
        <v>9923</v>
      </c>
      <c r="H2772">
        <v>63.746968799999998</v>
      </c>
      <c r="I2772">
        <v>-96.257036200000002</v>
      </c>
      <c r="J2772" s="1" t="str">
        <f t="shared" si="219"/>
        <v>Till</v>
      </c>
      <c r="K2772" s="1" t="str">
        <f t="shared" si="220"/>
        <v>&lt;63 micron</v>
      </c>
      <c r="L2772">
        <v>0.1</v>
      </c>
      <c r="M2772">
        <v>1.41</v>
      </c>
      <c r="N2772">
        <v>1</v>
      </c>
      <c r="O2772">
        <v>500</v>
      </c>
      <c r="P2772">
        <v>0.5</v>
      </c>
      <c r="Q2772">
        <v>1</v>
      </c>
      <c r="R2772">
        <v>0.36</v>
      </c>
      <c r="S2772">
        <v>0.25</v>
      </c>
      <c r="T2772">
        <v>4</v>
      </c>
      <c r="U2772">
        <v>46</v>
      </c>
      <c r="V2772">
        <v>13</v>
      </c>
      <c r="W2772">
        <v>1.74</v>
      </c>
      <c r="X2772">
        <v>5</v>
      </c>
      <c r="Y2772">
        <v>0.5</v>
      </c>
      <c r="Z2772">
        <v>0.28999999999999998</v>
      </c>
      <c r="AA2772">
        <v>30</v>
      </c>
      <c r="AB2772">
        <v>0.6</v>
      </c>
      <c r="AC2772">
        <v>205</v>
      </c>
      <c r="AD2772">
        <v>0.5</v>
      </c>
      <c r="AE2772">
        <v>0.01</v>
      </c>
      <c r="AF2772">
        <v>20</v>
      </c>
      <c r="AG2772">
        <v>930</v>
      </c>
      <c r="AH2772">
        <v>14</v>
      </c>
      <c r="AI2772">
        <v>1</v>
      </c>
      <c r="AJ2772">
        <v>3</v>
      </c>
      <c r="AK2772">
        <v>144</v>
      </c>
      <c r="AL2772">
        <v>0.02</v>
      </c>
      <c r="AM2772">
        <v>5</v>
      </c>
      <c r="AN2772">
        <v>5</v>
      </c>
      <c r="AO2772">
        <v>27</v>
      </c>
      <c r="AP2772">
        <v>5</v>
      </c>
      <c r="AQ2772">
        <v>24</v>
      </c>
    </row>
    <row r="2773" spans="1:43" hidden="1" x14ac:dyDescent="0.25">
      <c r="A2773" t="s">
        <v>9924</v>
      </c>
      <c r="B2773" t="s">
        <v>9925</v>
      </c>
      <c r="C2773" s="1" t="str">
        <f t="shared" si="217"/>
        <v>21:0118</v>
      </c>
      <c r="D2773" s="1" t="str">
        <f t="shared" si="218"/>
        <v>21:0027</v>
      </c>
      <c r="E2773" t="s">
        <v>9926</v>
      </c>
      <c r="F2773" t="s">
        <v>9927</v>
      </c>
      <c r="H2773">
        <v>63.7583123</v>
      </c>
      <c r="I2773">
        <v>-96.255671599999999</v>
      </c>
      <c r="J2773" s="1" t="str">
        <f t="shared" si="219"/>
        <v>Till</v>
      </c>
      <c r="K2773" s="1" t="str">
        <f t="shared" si="220"/>
        <v>&lt;63 micron</v>
      </c>
      <c r="L2773">
        <v>0.1</v>
      </c>
      <c r="M2773">
        <v>1.35</v>
      </c>
      <c r="N2773">
        <v>12</v>
      </c>
      <c r="O2773">
        <v>480</v>
      </c>
      <c r="P2773">
        <v>0.5</v>
      </c>
      <c r="Q2773">
        <v>1</v>
      </c>
      <c r="R2773">
        <v>0.45</v>
      </c>
      <c r="S2773">
        <v>0.25</v>
      </c>
      <c r="T2773">
        <v>4</v>
      </c>
      <c r="U2773">
        <v>36</v>
      </c>
      <c r="V2773">
        <v>10</v>
      </c>
      <c r="W2773">
        <v>1.63</v>
      </c>
      <c r="X2773">
        <v>5</v>
      </c>
      <c r="Y2773">
        <v>0.5</v>
      </c>
      <c r="Z2773">
        <v>0.3</v>
      </c>
      <c r="AA2773">
        <v>20</v>
      </c>
      <c r="AB2773">
        <v>0.56000000000000005</v>
      </c>
      <c r="AC2773">
        <v>180</v>
      </c>
      <c r="AD2773">
        <v>0.5</v>
      </c>
      <c r="AE2773">
        <v>0.01</v>
      </c>
      <c r="AF2773">
        <v>17</v>
      </c>
      <c r="AG2773">
        <v>840</v>
      </c>
      <c r="AH2773">
        <v>12</v>
      </c>
      <c r="AI2773">
        <v>1</v>
      </c>
      <c r="AJ2773">
        <v>2</v>
      </c>
      <c r="AK2773">
        <v>159</v>
      </c>
      <c r="AL2773">
        <v>0.01</v>
      </c>
      <c r="AM2773">
        <v>5</v>
      </c>
      <c r="AN2773">
        <v>5</v>
      </c>
      <c r="AO2773">
        <v>24</v>
      </c>
      <c r="AP2773">
        <v>5</v>
      </c>
      <c r="AQ2773">
        <v>22</v>
      </c>
    </row>
    <row r="2774" spans="1:43" hidden="1" x14ac:dyDescent="0.25">
      <c r="A2774" t="s">
        <v>9928</v>
      </c>
      <c r="B2774" t="s">
        <v>9929</v>
      </c>
      <c r="C2774" s="1" t="str">
        <f t="shared" si="217"/>
        <v>21:0118</v>
      </c>
      <c r="D2774" s="1" t="str">
        <f t="shared" si="218"/>
        <v>21:0027</v>
      </c>
      <c r="E2774" t="s">
        <v>9930</v>
      </c>
      <c r="F2774" t="s">
        <v>9931</v>
      </c>
      <c r="H2774">
        <v>63.771820200000001</v>
      </c>
      <c r="I2774">
        <v>-96.264242400000001</v>
      </c>
      <c r="J2774" s="1" t="str">
        <f t="shared" si="219"/>
        <v>Till</v>
      </c>
      <c r="K2774" s="1" t="str">
        <f t="shared" si="220"/>
        <v>&lt;63 micron</v>
      </c>
      <c r="L2774">
        <v>0.1</v>
      </c>
      <c r="M2774">
        <v>0.43</v>
      </c>
      <c r="N2774">
        <v>4</v>
      </c>
      <c r="O2774">
        <v>230</v>
      </c>
      <c r="P2774">
        <v>0.25</v>
      </c>
      <c r="Q2774">
        <v>1</v>
      </c>
      <c r="R2774">
        <v>0.3</v>
      </c>
      <c r="S2774">
        <v>0.25</v>
      </c>
      <c r="T2774">
        <v>1</v>
      </c>
      <c r="U2774">
        <v>19</v>
      </c>
      <c r="V2774">
        <v>3</v>
      </c>
      <c r="W2774">
        <v>1.22</v>
      </c>
      <c r="X2774">
        <v>5</v>
      </c>
      <c r="Y2774">
        <v>0.5</v>
      </c>
      <c r="Z2774">
        <v>0.08</v>
      </c>
      <c r="AA2774">
        <v>20</v>
      </c>
      <c r="AB2774">
        <v>0.13</v>
      </c>
      <c r="AC2774">
        <v>140</v>
      </c>
      <c r="AD2774">
        <v>0.5</v>
      </c>
      <c r="AE2774">
        <v>0.01</v>
      </c>
      <c r="AF2774">
        <v>6</v>
      </c>
      <c r="AG2774">
        <v>1130</v>
      </c>
      <c r="AH2774">
        <v>6</v>
      </c>
      <c r="AI2774">
        <v>1</v>
      </c>
      <c r="AJ2774">
        <v>1</v>
      </c>
      <c r="AK2774">
        <v>163</v>
      </c>
      <c r="AL2774">
        <v>0.02</v>
      </c>
      <c r="AM2774">
        <v>5</v>
      </c>
      <c r="AN2774">
        <v>5</v>
      </c>
      <c r="AO2774">
        <v>17</v>
      </c>
      <c r="AP2774">
        <v>5</v>
      </c>
      <c r="AQ2774">
        <v>8</v>
      </c>
    </row>
    <row r="2775" spans="1:43" hidden="1" x14ac:dyDescent="0.25">
      <c r="A2775" t="s">
        <v>9932</v>
      </c>
      <c r="B2775" t="s">
        <v>9933</v>
      </c>
      <c r="C2775" s="1" t="str">
        <f t="shared" si="217"/>
        <v>21:0118</v>
      </c>
      <c r="D2775" s="1" t="str">
        <f t="shared" si="218"/>
        <v>21:0027</v>
      </c>
      <c r="E2775" t="s">
        <v>9934</v>
      </c>
      <c r="F2775" t="s">
        <v>9935</v>
      </c>
      <c r="H2775">
        <v>63.802625800000001</v>
      </c>
      <c r="I2775">
        <v>-96.257740200000001</v>
      </c>
      <c r="J2775" s="1" t="str">
        <f t="shared" si="219"/>
        <v>Till</v>
      </c>
      <c r="K2775" s="1" t="str">
        <f t="shared" si="220"/>
        <v>&lt;63 micron</v>
      </c>
      <c r="L2775">
        <v>0.1</v>
      </c>
      <c r="M2775">
        <v>0.41</v>
      </c>
      <c r="N2775">
        <v>4</v>
      </c>
      <c r="O2775">
        <v>180</v>
      </c>
      <c r="P2775">
        <v>0.25</v>
      </c>
      <c r="Q2775">
        <v>1</v>
      </c>
      <c r="R2775">
        <v>0.28999999999999998</v>
      </c>
      <c r="S2775">
        <v>0.25</v>
      </c>
      <c r="T2775">
        <v>1</v>
      </c>
      <c r="U2775">
        <v>14</v>
      </c>
      <c r="V2775">
        <v>3</v>
      </c>
      <c r="W2775">
        <v>1.08</v>
      </c>
      <c r="X2775">
        <v>5</v>
      </c>
      <c r="Y2775">
        <v>0.5</v>
      </c>
      <c r="Z2775">
        <v>0.08</v>
      </c>
      <c r="AA2775">
        <v>20</v>
      </c>
      <c r="AB2775">
        <v>0.12</v>
      </c>
      <c r="AC2775">
        <v>105</v>
      </c>
      <c r="AD2775">
        <v>0.5</v>
      </c>
      <c r="AE2775">
        <v>0.01</v>
      </c>
      <c r="AF2775">
        <v>5</v>
      </c>
      <c r="AG2775">
        <v>990</v>
      </c>
      <c r="AH2775">
        <v>6</v>
      </c>
      <c r="AI2775">
        <v>1</v>
      </c>
      <c r="AJ2775">
        <v>1</v>
      </c>
      <c r="AK2775">
        <v>161</v>
      </c>
      <c r="AL2775">
        <v>0.02</v>
      </c>
      <c r="AM2775">
        <v>5</v>
      </c>
      <c r="AN2775">
        <v>5</v>
      </c>
      <c r="AO2775">
        <v>15</v>
      </c>
      <c r="AP2775">
        <v>5</v>
      </c>
      <c r="AQ2775">
        <v>8</v>
      </c>
    </row>
    <row r="2776" spans="1:43" hidden="1" x14ac:dyDescent="0.25">
      <c r="A2776" t="s">
        <v>9936</v>
      </c>
      <c r="B2776" t="s">
        <v>9937</v>
      </c>
      <c r="C2776" s="1" t="str">
        <f t="shared" si="217"/>
        <v>21:0118</v>
      </c>
      <c r="D2776" s="1" t="str">
        <f t="shared" si="218"/>
        <v>21:0027</v>
      </c>
      <c r="E2776" t="s">
        <v>9938</v>
      </c>
      <c r="F2776" t="s">
        <v>9939</v>
      </c>
      <c r="H2776">
        <v>63.815101300000002</v>
      </c>
      <c r="I2776">
        <v>-96.260185300000003</v>
      </c>
      <c r="J2776" s="1" t="str">
        <f t="shared" si="219"/>
        <v>Till</v>
      </c>
      <c r="K2776" s="1" t="str">
        <f t="shared" si="220"/>
        <v>&lt;63 micron</v>
      </c>
      <c r="L2776">
        <v>0.1</v>
      </c>
      <c r="M2776">
        <v>1.02</v>
      </c>
      <c r="N2776">
        <v>6</v>
      </c>
      <c r="O2776">
        <v>280</v>
      </c>
      <c r="P2776">
        <v>0.25</v>
      </c>
      <c r="Q2776">
        <v>1</v>
      </c>
      <c r="R2776">
        <v>0.23</v>
      </c>
      <c r="S2776">
        <v>0.25</v>
      </c>
      <c r="T2776">
        <v>2</v>
      </c>
      <c r="U2776">
        <v>21</v>
      </c>
      <c r="V2776">
        <v>7</v>
      </c>
      <c r="W2776">
        <v>1.27</v>
      </c>
      <c r="X2776">
        <v>5</v>
      </c>
      <c r="Y2776">
        <v>0.5</v>
      </c>
      <c r="Z2776">
        <v>0.23</v>
      </c>
      <c r="AA2776">
        <v>20</v>
      </c>
      <c r="AB2776">
        <v>0.28000000000000003</v>
      </c>
      <c r="AC2776">
        <v>150</v>
      </c>
      <c r="AD2776">
        <v>0.5</v>
      </c>
      <c r="AE2776">
        <v>0.01</v>
      </c>
      <c r="AF2776">
        <v>10</v>
      </c>
      <c r="AG2776">
        <v>740</v>
      </c>
      <c r="AH2776">
        <v>12</v>
      </c>
      <c r="AI2776">
        <v>1</v>
      </c>
      <c r="AJ2776">
        <v>1</v>
      </c>
      <c r="AK2776">
        <v>167</v>
      </c>
      <c r="AL2776">
        <v>0.01</v>
      </c>
      <c r="AM2776">
        <v>5</v>
      </c>
      <c r="AN2776">
        <v>5</v>
      </c>
      <c r="AO2776">
        <v>18</v>
      </c>
      <c r="AP2776">
        <v>5</v>
      </c>
      <c r="AQ2776">
        <v>16</v>
      </c>
    </row>
    <row r="2777" spans="1:43" hidden="1" x14ac:dyDescent="0.25">
      <c r="A2777" t="s">
        <v>9940</v>
      </c>
      <c r="B2777" t="s">
        <v>9941</v>
      </c>
      <c r="C2777" s="1" t="str">
        <f t="shared" si="217"/>
        <v>21:0118</v>
      </c>
      <c r="D2777" s="1" t="str">
        <f t="shared" si="218"/>
        <v>21:0027</v>
      </c>
      <c r="E2777" t="s">
        <v>9942</v>
      </c>
      <c r="F2777" t="s">
        <v>9943</v>
      </c>
      <c r="H2777">
        <v>63.833146399999997</v>
      </c>
      <c r="I2777">
        <v>-96.255623600000007</v>
      </c>
      <c r="J2777" s="1" t="str">
        <f t="shared" si="219"/>
        <v>Till</v>
      </c>
      <c r="K2777" s="1" t="str">
        <f t="shared" si="220"/>
        <v>&lt;63 micron</v>
      </c>
      <c r="L2777">
        <v>0.1</v>
      </c>
      <c r="M2777">
        <v>0.21</v>
      </c>
      <c r="N2777">
        <v>1</v>
      </c>
      <c r="O2777">
        <v>60</v>
      </c>
      <c r="P2777">
        <v>0.25</v>
      </c>
      <c r="Q2777">
        <v>1</v>
      </c>
      <c r="R2777">
        <v>0.21</v>
      </c>
      <c r="S2777">
        <v>0.25</v>
      </c>
      <c r="T2777">
        <v>0.5</v>
      </c>
      <c r="U2777">
        <v>17</v>
      </c>
      <c r="V2777">
        <v>1</v>
      </c>
      <c r="W2777">
        <v>0.89</v>
      </c>
      <c r="X2777">
        <v>5</v>
      </c>
      <c r="Y2777">
        <v>0.5</v>
      </c>
      <c r="Z2777">
        <v>0.02</v>
      </c>
      <c r="AA2777">
        <v>10</v>
      </c>
      <c r="AB2777">
        <v>0.1</v>
      </c>
      <c r="AC2777">
        <v>50</v>
      </c>
      <c r="AD2777">
        <v>0.5</v>
      </c>
      <c r="AE2777">
        <v>0.01</v>
      </c>
      <c r="AF2777">
        <v>4</v>
      </c>
      <c r="AG2777">
        <v>780</v>
      </c>
      <c r="AH2777">
        <v>4</v>
      </c>
      <c r="AI2777">
        <v>1</v>
      </c>
      <c r="AJ2777">
        <v>0.5</v>
      </c>
      <c r="AK2777">
        <v>109</v>
      </c>
      <c r="AL2777">
        <v>0.02</v>
      </c>
      <c r="AM2777">
        <v>5</v>
      </c>
      <c r="AN2777">
        <v>5</v>
      </c>
      <c r="AO2777">
        <v>13</v>
      </c>
      <c r="AP2777">
        <v>5</v>
      </c>
      <c r="AQ2777">
        <v>4</v>
      </c>
    </row>
    <row r="2778" spans="1:43" hidden="1" x14ac:dyDescent="0.25">
      <c r="A2778" t="s">
        <v>9944</v>
      </c>
      <c r="B2778" t="s">
        <v>9945</v>
      </c>
      <c r="C2778" s="1" t="str">
        <f t="shared" si="217"/>
        <v>21:0118</v>
      </c>
      <c r="D2778" s="1" t="str">
        <f t="shared" si="218"/>
        <v>21:0027</v>
      </c>
      <c r="E2778" t="s">
        <v>9946</v>
      </c>
      <c r="F2778" t="s">
        <v>9947</v>
      </c>
      <c r="H2778">
        <v>63.847689500000001</v>
      </c>
      <c r="I2778">
        <v>-96.260554600000006</v>
      </c>
      <c r="J2778" s="1" t="str">
        <f t="shared" si="219"/>
        <v>Till</v>
      </c>
      <c r="K2778" s="1" t="str">
        <f t="shared" si="220"/>
        <v>&lt;63 micron</v>
      </c>
      <c r="L2778">
        <v>0.1</v>
      </c>
      <c r="M2778">
        <v>0.19</v>
      </c>
      <c r="N2778">
        <v>4</v>
      </c>
      <c r="O2778">
        <v>40</v>
      </c>
      <c r="P2778">
        <v>0.25</v>
      </c>
      <c r="Q2778">
        <v>1</v>
      </c>
      <c r="R2778">
        <v>0.21</v>
      </c>
      <c r="S2778">
        <v>0.25</v>
      </c>
      <c r="T2778">
        <v>0.5</v>
      </c>
      <c r="U2778">
        <v>17</v>
      </c>
      <c r="V2778">
        <v>1</v>
      </c>
      <c r="W2778">
        <v>0.9</v>
      </c>
      <c r="X2778">
        <v>5</v>
      </c>
      <c r="Y2778">
        <v>0.5</v>
      </c>
      <c r="Z2778">
        <v>0.02</v>
      </c>
      <c r="AA2778">
        <v>10</v>
      </c>
      <c r="AB2778">
        <v>0.12</v>
      </c>
      <c r="AC2778">
        <v>50</v>
      </c>
      <c r="AD2778">
        <v>0.5</v>
      </c>
      <c r="AE2778">
        <v>0.01</v>
      </c>
      <c r="AF2778">
        <v>4</v>
      </c>
      <c r="AG2778">
        <v>780</v>
      </c>
      <c r="AH2778">
        <v>4</v>
      </c>
      <c r="AI2778">
        <v>1</v>
      </c>
      <c r="AJ2778">
        <v>0.5</v>
      </c>
      <c r="AK2778">
        <v>106</v>
      </c>
      <c r="AL2778">
        <v>0.02</v>
      </c>
      <c r="AM2778">
        <v>5</v>
      </c>
      <c r="AN2778">
        <v>5</v>
      </c>
      <c r="AO2778">
        <v>13</v>
      </c>
      <c r="AP2778">
        <v>5</v>
      </c>
      <c r="AQ2778">
        <v>4</v>
      </c>
    </row>
    <row r="2779" spans="1:43" hidden="1" x14ac:dyDescent="0.25">
      <c r="A2779" t="s">
        <v>9948</v>
      </c>
      <c r="B2779" t="s">
        <v>9949</v>
      </c>
      <c r="C2779" s="1" t="str">
        <f t="shared" si="217"/>
        <v>21:0118</v>
      </c>
      <c r="D2779" s="1" t="str">
        <f t="shared" si="218"/>
        <v>21:0027</v>
      </c>
      <c r="E2779" t="s">
        <v>9950</v>
      </c>
      <c r="F2779" t="s">
        <v>9951</v>
      </c>
      <c r="H2779">
        <v>63.8560625</v>
      </c>
      <c r="I2779">
        <v>-96.258823599999999</v>
      </c>
      <c r="J2779" s="1" t="str">
        <f t="shared" si="219"/>
        <v>Till</v>
      </c>
      <c r="K2779" s="1" t="str">
        <f t="shared" si="220"/>
        <v>&lt;63 micron</v>
      </c>
      <c r="L2779">
        <v>0.1</v>
      </c>
      <c r="M2779">
        <v>0.28999999999999998</v>
      </c>
      <c r="N2779">
        <v>1</v>
      </c>
      <c r="O2779">
        <v>70</v>
      </c>
      <c r="P2779">
        <v>0.25</v>
      </c>
      <c r="Q2779">
        <v>1</v>
      </c>
      <c r="R2779">
        <v>0.22</v>
      </c>
      <c r="S2779">
        <v>0.25</v>
      </c>
      <c r="T2779">
        <v>0.5</v>
      </c>
      <c r="U2779">
        <v>19</v>
      </c>
      <c r="V2779">
        <v>2</v>
      </c>
      <c r="W2779">
        <v>0.9</v>
      </c>
      <c r="X2779">
        <v>5</v>
      </c>
      <c r="Y2779">
        <v>0.5</v>
      </c>
      <c r="Z2779">
        <v>0.03</v>
      </c>
      <c r="AA2779">
        <v>10</v>
      </c>
      <c r="AB2779">
        <v>0.19</v>
      </c>
      <c r="AC2779">
        <v>75</v>
      </c>
      <c r="AD2779">
        <v>0.5</v>
      </c>
      <c r="AE2779">
        <v>0.01</v>
      </c>
      <c r="AF2779">
        <v>7</v>
      </c>
      <c r="AG2779">
        <v>790</v>
      </c>
      <c r="AH2779">
        <v>8</v>
      </c>
      <c r="AI2779">
        <v>1</v>
      </c>
      <c r="AJ2779">
        <v>0.5</v>
      </c>
      <c r="AK2779">
        <v>123</v>
      </c>
      <c r="AL2779">
        <v>0.02</v>
      </c>
      <c r="AM2779">
        <v>5</v>
      </c>
      <c r="AN2779">
        <v>5</v>
      </c>
      <c r="AO2779">
        <v>14</v>
      </c>
      <c r="AP2779">
        <v>5</v>
      </c>
      <c r="AQ2779">
        <v>6</v>
      </c>
    </row>
    <row r="2780" spans="1:43" hidden="1" x14ac:dyDescent="0.25">
      <c r="A2780" t="s">
        <v>9952</v>
      </c>
      <c r="B2780" t="s">
        <v>9953</v>
      </c>
      <c r="C2780" s="1" t="str">
        <f t="shared" si="217"/>
        <v>21:0118</v>
      </c>
      <c r="D2780" s="1" t="str">
        <f t="shared" si="218"/>
        <v>21:0027</v>
      </c>
      <c r="E2780" t="s">
        <v>9954</v>
      </c>
      <c r="F2780" t="s">
        <v>9955</v>
      </c>
      <c r="H2780">
        <v>63.599829499999998</v>
      </c>
      <c r="I2780">
        <v>-96.252366100000003</v>
      </c>
      <c r="J2780" s="1" t="str">
        <f t="shared" si="219"/>
        <v>Till</v>
      </c>
      <c r="K2780" s="1" t="str">
        <f t="shared" si="220"/>
        <v>&lt;63 micron</v>
      </c>
      <c r="L2780">
        <v>0.1</v>
      </c>
      <c r="M2780">
        <v>1.58</v>
      </c>
      <c r="N2780">
        <v>8</v>
      </c>
      <c r="O2780">
        <v>300</v>
      </c>
      <c r="P2780">
        <v>0.5</v>
      </c>
      <c r="Q2780">
        <v>1</v>
      </c>
      <c r="R2780">
        <v>0.56999999999999995</v>
      </c>
      <c r="S2780">
        <v>0.25</v>
      </c>
      <c r="T2780">
        <v>7</v>
      </c>
      <c r="U2780">
        <v>65</v>
      </c>
      <c r="V2780">
        <v>25</v>
      </c>
      <c r="W2780">
        <v>2.2400000000000002</v>
      </c>
      <c r="X2780">
        <v>5</v>
      </c>
      <c r="Y2780">
        <v>0.5</v>
      </c>
      <c r="Z2780">
        <v>0.37</v>
      </c>
      <c r="AA2780">
        <v>30</v>
      </c>
      <c r="AB2780">
        <v>1.02</v>
      </c>
      <c r="AC2780">
        <v>240</v>
      </c>
      <c r="AD2780">
        <v>0.5</v>
      </c>
      <c r="AE2780">
        <v>0.01</v>
      </c>
      <c r="AF2780">
        <v>30</v>
      </c>
      <c r="AG2780">
        <v>1270</v>
      </c>
      <c r="AH2780">
        <v>16</v>
      </c>
      <c r="AI2780">
        <v>1</v>
      </c>
      <c r="AJ2780">
        <v>4</v>
      </c>
      <c r="AK2780">
        <v>85</v>
      </c>
      <c r="AL2780">
        <v>0.08</v>
      </c>
      <c r="AM2780">
        <v>5</v>
      </c>
      <c r="AN2780">
        <v>5</v>
      </c>
      <c r="AO2780">
        <v>42</v>
      </c>
      <c r="AP2780">
        <v>5</v>
      </c>
      <c r="AQ2780">
        <v>42</v>
      </c>
    </row>
    <row r="2781" spans="1:43" hidden="1" x14ac:dyDescent="0.25">
      <c r="A2781" t="s">
        <v>9956</v>
      </c>
      <c r="B2781" t="s">
        <v>9957</v>
      </c>
      <c r="C2781" s="1" t="str">
        <f t="shared" si="217"/>
        <v>21:0118</v>
      </c>
      <c r="D2781" s="1" t="str">
        <f t="shared" si="218"/>
        <v>21:0027</v>
      </c>
      <c r="E2781" t="s">
        <v>9958</v>
      </c>
      <c r="F2781" t="s">
        <v>9959</v>
      </c>
      <c r="H2781">
        <v>63.584828199999997</v>
      </c>
      <c r="I2781">
        <v>-96.247503199999997</v>
      </c>
      <c r="J2781" s="1" t="str">
        <f t="shared" si="219"/>
        <v>Till</v>
      </c>
      <c r="K2781" s="1" t="str">
        <f t="shared" si="220"/>
        <v>&lt;63 micron</v>
      </c>
      <c r="L2781">
        <v>0.1</v>
      </c>
      <c r="M2781">
        <v>1.28</v>
      </c>
      <c r="N2781">
        <v>1</v>
      </c>
      <c r="O2781">
        <v>300</v>
      </c>
      <c r="P2781">
        <v>0.5</v>
      </c>
      <c r="Q2781">
        <v>1</v>
      </c>
      <c r="R2781">
        <v>0.53</v>
      </c>
      <c r="S2781">
        <v>0.25</v>
      </c>
      <c r="T2781">
        <v>4</v>
      </c>
      <c r="U2781">
        <v>60</v>
      </c>
      <c r="V2781">
        <v>15</v>
      </c>
      <c r="W2781">
        <v>2.13</v>
      </c>
      <c r="X2781">
        <v>5</v>
      </c>
      <c r="Y2781">
        <v>0.5</v>
      </c>
      <c r="Z2781">
        <v>0.3</v>
      </c>
      <c r="AA2781">
        <v>30</v>
      </c>
      <c r="AB2781">
        <v>0.81</v>
      </c>
      <c r="AC2781">
        <v>245</v>
      </c>
      <c r="AD2781">
        <v>0.5</v>
      </c>
      <c r="AE2781">
        <v>0.01</v>
      </c>
      <c r="AF2781">
        <v>26</v>
      </c>
      <c r="AG2781">
        <v>1290</v>
      </c>
      <c r="AH2781">
        <v>18</v>
      </c>
      <c r="AI2781">
        <v>2</v>
      </c>
      <c r="AJ2781">
        <v>3</v>
      </c>
      <c r="AK2781">
        <v>88</v>
      </c>
      <c r="AL2781">
        <v>0.09</v>
      </c>
      <c r="AM2781">
        <v>5</v>
      </c>
      <c r="AN2781">
        <v>5</v>
      </c>
      <c r="AO2781">
        <v>40</v>
      </c>
      <c r="AP2781">
        <v>5</v>
      </c>
      <c r="AQ2781">
        <v>34</v>
      </c>
    </row>
    <row r="2782" spans="1:43" hidden="1" x14ac:dyDescent="0.25">
      <c r="A2782" t="s">
        <v>9960</v>
      </c>
      <c r="B2782" t="s">
        <v>9961</v>
      </c>
      <c r="C2782" s="1" t="str">
        <f t="shared" si="217"/>
        <v>21:0118</v>
      </c>
      <c r="D2782" s="1" t="str">
        <f t="shared" si="218"/>
        <v>21:0027</v>
      </c>
      <c r="E2782" t="s">
        <v>9962</v>
      </c>
      <c r="F2782" t="s">
        <v>9963</v>
      </c>
      <c r="H2782">
        <v>63.569385599999997</v>
      </c>
      <c r="I2782">
        <v>-96.261346500000002</v>
      </c>
      <c r="J2782" s="1" t="str">
        <f t="shared" si="219"/>
        <v>Till</v>
      </c>
      <c r="K2782" s="1" t="str">
        <f t="shared" si="220"/>
        <v>&lt;63 micron</v>
      </c>
      <c r="L2782">
        <v>0.1</v>
      </c>
      <c r="M2782">
        <v>1.25</v>
      </c>
      <c r="N2782">
        <v>1</v>
      </c>
      <c r="O2782">
        <v>250</v>
      </c>
      <c r="P2782">
        <v>0.5</v>
      </c>
      <c r="Q2782">
        <v>1</v>
      </c>
      <c r="R2782">
        <v>0.48</v>
      </c>
      <c r="S2782">
        <v>0.25</v>
      </c>
      <c r="T2782">
        <v>3</v>
      </c>
      <c r="U2782">
        <v>39</v>
      </c>
      <c r="V2782">
        <v>11</v>
      </c>
      <c r="W2782">
        <v>1.91</v>
      </c>
      <c r="X2782">
        <v>5</v>
      </c>
      <c r="Y2782">
        <v>0.5</v>
      </c>
      <c r="Z2782">
        <v>0.31</v>
      </c>
      <c r="AA2782">
        <v>30</v>
      </c>
      <c r="AB2782">
        <v>0.56999999999999995</v>
      </c>
      <c r="AC2782">
        <v>170</v>
      </c>
      <c r="AD2782">
        <v>0.5</v>
      </c>
      <c r="AE2782">
        <v>0.01</v>
      </c>
      <c r="AF2782">
        <v>15</v>
      </c>
      <c r="AG2782">
        <v>1150</v>
      </c>
      <c r="AH2782">
        <v>10</v>
      </c>
      <c r="AI2782">
        <v>1</v>
      </c>
      <c r="AJ2782">
        <v>2</v>
      </c>
      <c r="AK2782">
        <v>97</v>
      </c>
      <c r="AL2782">
        <v>0.06</v>
      </c>
      <c r="AM2782">
        <v>5</v>
      </c>
      <c r="AN2782">
        <v>5</v>
      </c>
      <c r="AO2782">
        <v>33</v>
      </c>
      <c r="AP2782">
        <v>5</v>
      </c>
      <c r="AQ2782">
        <v>28</v>
      </c>
    </row>
    <row r="2783" spans="1:43" hidden="1" x14ac:dyDescent="0.25">
      <c r="A2783" t="s">
        <v>9964</v>
      </c>
      <c r="B2783" t="s">
        <v>9965</v>
      </c>
      <c r="C2783" s="1" t="str">
        <f t="shared" si="217"/>
        <v>21:0118</v>
      </c>
      <c r="D2783" s="1" t="str">
        <f t="shared" si="218"/>
        <v>21:0027</v>
      </c>
      <c r="E2783" t="s">
        <v>9966</v>
      </c>
      <c r="F2783" t="s">
        <v>9967</v>
      </c>
      <c r="H2783">
        <v>63.559750899999997</v>
      </c>
      <c r="I2783">
        <v>-96.256732700000001</v>
      </c>
      <c r="J2783" s="1" t="str">
        <f t="shared" si="219"/>
        <v>Till</v>
      </c>
      <c r="K2783" s="1" t="str">
        <f t="shared" si="220"/>
        <v>&lt;63 micron</v>
      </c>
      <c r="L2783">
        <v>0.1</v>
      </c>
      <c r="M2783">
        <v>1.01</v>
      </c>
      <c r="N2783">
        <v>2</v>
      </c>
      <c r="O2783">
        <v>140</v>
      </c>
      <c r="P2783">
        <v>0.25</v>
      </c>
      <c r="Q2783">
        <v>1</v>
      </c>
      <c r="R2783">
        <v>0.66</v>
      </c>
      <c r="S2783">
        <v>0.25</v>
      </c>
      <c r="T2783">
        <v>4</v>
      </c>
      <c r="U2783">
        <v>53</v>
      </c>
      <c r="V2783">
        <v>13</v>
      </c>
      <c r="W2783">
        <v>2.04</v>
      </c>
      <c r="X2783">
        <v>5</v>
      </c>
      <c r="Y2783">
        <v>0.5</v>
      </c>
      <c r="Z2783">
        <v>0.24</v>
      </c>
      <c r="AA2783">
        <v>30</v>
      </c>
      <c r="AB2783">
        <v>0.67</v>
      </c>
      <c r="AC2783">
        <v>205</v>
      </c>
      <c r="AD2783">
        <v>0.5</v>
      </c>
      <c r="AE2783">
        <v>0.01</v>
      </c>
      <c r="AF2783">
        <v>21</v>
      </c>
      <c r="AG2783">
        <v>1430</v>
      </c>
      <c r="AH2783">
        <v>14</v>
      </c>
      <c r="AI2783">
        <v>1</v>
      </c>
      <c r="AJ2783">
        <v>3</v>
      </c>
      <c r="AK2783">
        <v>89</v>
      </c>
      <c r="AL2783">
        <v>0.1</v>
      </c>
      <c r="AM2783">
        <v>5</v>
      </c>
      <c r="AN2783">
        <v>5</v>
      </c>
      <c r="AO2783">
        <v>42</v>
      </c>
      <c r="AP2783">
        <v>5</v>
      </c>
      <c r="AQ2783">
        <v>28</v>
      </c>
    </row>
    <row r="2784" spans="1:43" hidden="1" x14ac:dyDescent="0.25">
      <c r="A2784" t="s">
        <v>9968</v>
      </c>
      <c r="B2784" t="s">
        <v>9969</v>
      </c>
      <c r="C2784" s="1" t="str">
        <f t="shared" si="217"/>
        <v>21:0118</v>
      </c>
      <c r="D2784" s="1" t="str">
        <f t="shared" si="218"/>
        <v>21:0027</v>
      </c>
      <c r="E2784" t="s">
        <v>9970</v>
      </c>
      <c r="F2784" t="s">
        <v>9971</v>
      </c>
      <c r="H2784">
        <v>63.904789000000001</v>
      </c>
      <c r="I2784">
        <v>-95.280678800000004</v>
      </c>
      <c r="J2784" s="1" t="str">
        <f t="shared" si="219"/>
        <v>Till</v>
      </c>
      <c r="K2784" s="1" t="str">
        <f t="shared" si="220"/>
        <v>&lt;63 micron</v>
      </c>
      <c r="L2784">
        <v>0.1</v>
      </c>
      <c r="M2784">
        <v>0.57999999999999996</v>
      </c>
      <c r="N2784">
        <v>1</v>
      </c>
      <c r="O2784">
        <v>90</v>
      </c>
      <c r="P2784">
        <v>0.25</v>
      </c>
      <c r="Q2784">
        <v>1</v>
      </c>
      <c r="R2784">
        <v>0.37</v>
      </c>
      <c r="S2784">
        <v>0.25</v>
      </c>
      <c r="T2784">
        <v>2</v>
      </c>
      <c r="U2784">
        <v>17</v>
      </c>
      <c r="V2784">
        <v>6</v>
      </c>
      <c r="W2784">
        <v>1.22</v>
      </c>
      <c r="X2784">
        <v>5</v>
      </c>
      <c r="Y2784">
        <v>0.5</v>
      </c>
      <c r="Z2784">
        <v>0.09</v>
      </c>
      <c r="AA2784">
        <v>20</v>
      </c>
      <c r="AB2784">
        <v>0.28999999999999998</v>
      </c>
      <c r="AC2784">
        <v>175</v>
      </c>
      <c r="AD2784">
        <v>0.5</v>
      </c>
      <c r="AE2784">
        <v>0.01</v>
      </c>
      <c r="AF2784">
        <v>8</v>
      </c>
      <c r="AG2784">
        <v>880</v>
      </c>
      <c r="AH2784">
        <v>10</v>
      </c>
      <c r="AI2784">
        <v>1</v>
      </c>
      <c r="AJ2784">
        <v>1</v>
      </c>
      <c r="AK2784">
        <v>83</v>
      </c>
      <c r="AL2784">
        <v>0.04</v>
      </c>
      <c r="AM2784">
        <v>5</v>
      </c>
      <c r="AN2784">
        <v>5</v>
      </c>
      <c r="AO2784">
        <v>18</v>
      </c>
      <c r="AP2784">
        <v>5</v>
      </c>
      <c r="AQ2784">
        <v>16</v>
      </c>
    </row>
    <row r="2785" spans="1:43" hidden="1" x14ac:dyDescent="0.25">
      <c r="A2785" t="s">
        <v>9972</v>
      </c>
      <c r="B2785" t="s">
        <v>9973</v>
      </c>
      <c r="C2785" s="1" t="str">
        <f t="shared" si="217"/>
        <v>21:0118</v>
      </c>
      <c r="D2785" s="1" t="str">
        <f t="shared" si="218"/>
        <v>21:0027</v>
      </c>
      <c r="E2785" t="s">
        <v>9974</v>
      </c>
      <c r="F2785" t="s">
        <v>9975</v>
      </c>
      <c r="H2785">
        <v>63.613313499999997</v>
      </c>
      <c r="I2785">
        <v>-96.215262499999994</v>
      </c>
      <c r="J2785" s="1" t="str">
        <f t="shared" si="219"/>
        <v>Till</v>
      </c>
      <c r="K2785" s="1" t="str">
        <f t="shared" si="220"/>
        <v>&lt;63 micron</v>
      </c>
      <c r="L2785">
        <v>0.1</v>
      </c>
      <c r="M2785">
        <v>1.06</v>
      </c>
      <c r="N2785">
        <v>4</v>
      </c>
      <c r="O2785">
        <v>380</v>
      </c>
      <c r="P2785">
        <v>0.5</v>
      </c>
      <c r="Q2785">
        <v>1</v>
      </c>
      <c r="R2785">
        <v>0.52</v>
      </c>
      <c r="S2785">
        <v>0.25</v>
      </c>
      <c r="T2785">
        <v>5</v>
      </c>
      <c r="U2785">
        <v>49</v>
      </c>
      <c r="V2785">
        <v>15</v>
      </c>
      <c r="W2785">
        <v>1.83</v>
      </c>
      <c r="X2785">
        <v>5</v>
      </c>
      <c r="Y2785">
        <v>0.5</v>
      </c>
      <c r="Z2785">
        <v>0.22</v>
      </c>
      <c r="AA2785">
        <v>20</v>
      </c>
      <c r="AB2785">
        <v>0.69</v>
      </c>
      <c r="AC2785">
        <v>220</v>
      </c>
      <c r="AD2785">
        <v>0.5</v>
      </c>
      <c r="AE2785">
        <v>0.01</v>
      </c>
      <c r="AF2785">
        <v>20</v>
      </c>
      <c r="AG2785">
        <v>1200</v>
      </c>
      <c r="AH2785">
        <v>12</v>
      </c>
      <c r="AI2785">
        <v>1</v>
      </c>
      <c r="AJ2785">
        <v>3</v>
      </c>
      <c r="AK2785">
        <v>89</v>
      </c>
      <c r="AL2785">
        <v>0.06</v>
      </c>
      <c r="AM2785">
        <v>5</v>
      </c>
      <c r="AN2785">
        <v>5</v>
      </c>
      <c r="AO2785">
        <v>33</v>
      </c>
      <c r="AP2785">
        <v>5</v>
      </c>
      <c r="AQ2785">
        <v>28</v>
      </c>
    </row>
    <row r="2786" spans="1:43" hidden="1" x14ac:dyDescent="0.25">
      <c r="A2786" t="s">
        <v>9976</v>
      </c>
      <c r="B2786" t="s">
        <v>9977</v>
      </c>
      <c r="C2786" s="1" t="str">
        <f t="shared" si="217"/>
        <v>21:0118</v>
      </c>
      <c r="D2786" s="1" t="str">
        <f t="shared" si="218"/>
        <v>21:0027</v>
      </c>
      <c r="E2786" t="s">
        <v>9978</v>
      </c>
      <c r="F2786" t="s">
        <v>9979</v>
      </c>
      <c r="H2786">
        <v>63.647602499999998</v>
      </c>
      <c r="I2786">
        <v>-96.230126200000001</v>
      </c>
      <c r="J2786" s="1" t="str">
        <f t="shared" si="219"/>
        <v>Till</v>
      </c>
      <c r="K2786" s="1" t="str">
        <f t="shared" si="220"/>
        <v>&lt;63 micron</v>
      </c>
      <c r="L2786">
        <v>0.1</v>
      </c>
      <c r="M2786">
        <v>0.55000000000000004</v>
      </c>
      <c r="N2786">
        <v>1</v>
      </c>
      <c r="O2786">
        <v>340</v>
      </c>
      <c r="P2786">
        <v>0.25</v>
      </c>
      <c r="Q2786">
        <v>1</v>
      </c>
      <c r="R2786">
        <v>0.62</v>
      </c>
      <c r="S2786">
        <v>0.25</v>
      </c>
      <c r="T2786">
        <v>2</v>
      </c>
      <c r="U2786">
        <v>40</v>
      </c>
      <c r="V2786">
        <v>9</v>
      </c>
      <c r="W2786">
        <v>1.64</v>
      </c>
      <c r="X2786">
        <v>5</v>
      </c>
      <c r="Y2786">
        <v>1</v>
      </c>
      <c r="Z2786">
        <v>0.1</v>
      </c>
      <c r="AA2786">
        <v>20</v>
      </c>
      <c r="AB2786">
        <v>0.44</v>
      </c>
      <c r="AC2786">
        <v>160</v>
      </c>
      <c r="AD2786">
        <v>0.5</v>
      </c>
      <c r="AE2786">
        <v>0.01</v>
      </c>
      <c r="AF2786">
        <v>14</v>
      </c>
      <c r="AG2786">
        <v>1310</v>
      </c>
      <c r="AH2786">
        <v>12</v>
      </c>
      <c r="AI2786">
        <v>1</v>
      </c>
      <c r="AJ2786">
        <v>2</v>
      </c>
      <c r="AK2786">
        <v>106</v>
      </c>
      <c r="AL2786">
        <v>0.05</v>
      </c>
      <c r="AM2786">
        <v>5</v>
      </c>
      <c r="AN2786">
        <v>5</v>
      </c>
      <c r="AO2786">
        <v>29</v>
      </c>
      <c r="AP2786">
        <v>5</v>
      </c>
      <c r="AQ2786">
        <v>18</v>
      </c>
    </row>
    <row r="2787" spans="1:43" hidden="1" x14ac:dyDescent="0.25">
      <c r="A2787" t="s">
        <v>9980</v>
      </c>
      <c r="B2787" t="s">
        <v>9981</v>
      </c>
      <c r="C2787" s="1" t="str">
        <f t="shared" si="217"/>
        <v>21:0118</v>
      </c>
      <c r="D2787" s="1" t="str">
        <f t="shared" si="218"/>
        <v>21:0027</v>
      </c>
      <c r="E2787" t="s">
        <v>9982</v>
      </c>
      <c r="F2787" t="s">
        <v>9983</v>
      </c>
      <c r="H2787">
        <v>63.662735599999998</v>
      </c>
      <c r="I2787">
        <v>-96.230610400000003</v>
      </c>
      <c r="J2787" s="1" t="str">
        <f t="shared" si="219"/>
        <v>Till</v>
      </c>
      <c r="K2787" s="1" t="str">
        <f t="shared" si="220"/>
        <v>&lt;63 micron</v>
      </c>
      <c r="L2787">
        <v>0.1</v>
      </c>
      <c r="M2787">
        <v>0.43</v>
      </c>
      <c r="N2787">
        <v>4</v>
      </c>
      <c r="O2787">
        <v>130</v>
      </c>
      <c r="P2787">
        <v>0.25</v>
      </c>
      <c r="Q2787">
        <v>1</v>
      </c>
      <c r="R2787">
        <v>0.35</v>
      </c>
      <c r="S2787">
        <v>0.25</v>
      </c>
      <c r="T2787">
        <v>2</v>
      </c>
      <c r="U2787">
        <v>39</v>
      </c>
      <c r="V2787">
        <v>5</v>
      </c>
      <c r="W2787">
        <v>1.58</v>
      </c>
      <c r="X2787">
        <v>5</v>
      </c>
      <c r="Y2787">
        <v>1</v>
      </c>
      <c r="Z2787">
        <v>7.0000000000000007E-2</v>
      </c>
      <c r="AA2787">
        <v>20</v>
      </c>
      <c r="AB2787">
        <v>0.26</v>
      </c>
      <c r="AC2787">
        <v>95</v>
      </c>
      <c r="AD2787">
        <v>0.5</v>
      </c>
      <c r="AE2787">
        <v>0.01</v>
      </c>
      <c r="AF2787">
        <v>13</v>
      </c>
      <c r="AG2787">
        <v>1280</v>
      </c>
      <c r="AH2787">
        <v>12</v>
      </c>
      <c r="AI2787">
        <v>1</v>
      </c>
      <c r="AJ2787">
        <v>1</v>
      </c>
      <c r="AK2787">
        <v>90</v>
      </c>
      <c r="AL2787">
        <v>0.04</v>
      </c>
      <c r="AM2787">
        <v>5</v>
      </c>
      <c r="AN2787">
        <v>5</v>
      </c>
      <c r="AO2787">
        <v>27</v>
      </c>
      <c r="AP2787">
        <v>5</v>
      </c>
      <c r="AQ2787">
        <v>14</v>
      </c>
    </row>
    <row r="2788" spans="1:43" hidden="1" x14ac:dyDescent="0.25">
      <c r="A2788" t="s">
        <v>9984</v>
      </c>
      <c r="B2788" t="s">
        <v>9985</v>
      </c>
      <c r="C2788" s="1" t="str">
        <f t="shared" si="217"/>
        <v>21:0118</v>
      </c>
      <c r="D2788" s="1" t="str">
        <f t="shared" si="218"/>
        <v>21:0027</v>
      </c>
      <c r="E2788" t="s">
        <v>9986</v>
      </c>
      <c r="F2788" t="s">
        <v>9987</v>
      </c>
      <c r="H2788">
        <v>63.674370799999998</v>
      </c>
      <c r="I2788">
        <v>-96.229474600000003</v>
      </c>
      <c r="J2788" s="1" t="str">
        <f t="shared" si="219"/>
        <v>Till</v>
      </c>
      <c r="K2788" s="1" t="str">
        <f t="shared" si="220"/>
        <v>&lt;63 micron</v>
      </c>
      <c r="L2788">
        <v>0.1</v>
      </c>
      <c r="M2788">
        <v>1.23</v>
      </c>
      <c r="N2788">
        <v>6</v>
      </c>
      <c r="O2788">
        <v>490</v>
      </c>
      <c r="P2788">
        <v>0.5</v>
      </c>
      <c r="Q2788">
        <v>1</v>
      </c>
      <c r="R2788">
        <v>0.38</v>
      </c>
      <c r="S2788">
        <v>0.25</v>
      </c>
      <c r="T2788">
        <v>4</v>
      </c>
      <c r="U2788">
        <v>54</v>
      </c>
      <c r="V2788">
        <v>13</v>
      </c>
      <c r="W2788">
        <v>1.79</v>
      </c>
      <c r="X2788">
        <v>5</v>
      </c>
      <c r="Y2788">
        <v>0.5</v>
      </c>
      <c r="Z2788">
        <v>0.24</v>
      </c>
      <c r="AA2788">
        <v>30</v>
      </c>
      <c r="AB2788">
        <v>0.64</v>
      </c>
      <c r="AC2788">
        <v>225</v>
      </c>
      <c r="AD2788">
        <v>0.5</v>
      </c>
      <c r="AE2788">
        <v>0.01</v>
      </c>
      <c r="AF2788">
        <v>23</v>
      </c>
      <c r="AG2788">
        <v>1130</v>
      </c>
      <c r="AH2788">
        <v>16</v>
      </c>
      <c r="AI2788">
        <v>1</v>
      </c>
      <c r="AJ2788">
        <v>4</v>
      </c>
      <c r="AK2788">
        <v>112</v>
      </c>
      <c r="AL2788">
        <v>0.04</v>
      </c>
      <c r="AM2788">
        <v>5</v>
      </c>
      <c r="AN2788">
        <v>5</v>
      </c>
      <c r="AO2788">
        <v>30</v>
      </c>
      <c r="AP2788">
        <v>5</v>
      </c>
      <c r="AQ2788">
        <v>24</v>
      </c>
    </row>
    <row r="2789" spans="1:43" hidden="1" x14ac:dyDescent="0.25">
      <c r="A2789" t="s">
        <v>9988</v>
      </c>
      <c r="B2789" t="s">
        <v>9989</v>
      </c>
      <c r="C2789" s="1" t="str">
        <f t="shared" si="217"/>
        <v>21:0118</v>
      </c>
      <c r="D2789" s="1" t="str">
        <f t="shared" si="218"/>
        <v>21:0027</v>
      </c>
      <c r="E2789" t="s">
        <v>9990</v>
      </c>
      <c r="F2789" t="s">
        <v>9991</v>
      </c>
      <c r="H2789">
        <v>63.684319899999998</v>
      </c>
      <c r="I2789">
        <v>-96.231254000000007</v>
      </c>
      <c r="J2789" s="1" t="str">
        <f t="shared" si="219"/>
        <v>Till</v>
      </c>
      <c r="K2789" s="1" t="str">
        <f t="shared" si="220"/>
        <v>&lt;63 micron</v>
      </c>
      <c r="L2789">
        <v>0.1</v>
      </c>
      <c r="M2789">
        <v>1.54</v>
      </c>
      <c r="N2789">
        <v>4</v>
      </c>
      <c r="O2789">
        <v>510</v>
      </c>
      <c r="P2789">
        <v>0.5</v>
      </c>
      <c r="Q2789">
        <v>1</v>
      </c>
      <c r="R2789">
        <v>0.42</v>
      </c>
      <c r="S2789">
        <v>0.25</v>
      </c>
      <c r="T2789">
        <v>5</v>
      </c>
      <c r="U2789">
        <v>56</v>
      </c>
      <c r="V2789">
        <v>17</v>
      </c>
      <c r="W2789">
        <v>1.93</v>
      </c>
      <c r="X2789">
        <v>5</v>
      </c>
      <c r="Y2789">
        <v>0.5</v>
      </c>
      <c r="Z2789">
        <v>0.33</v>
      </c>
      <c r="AA2789">
        <v>30</v>
      </c>
      <c r="AB2789">
        <v>0.79</v>
      </c>
      <c r="AC2789">
        <v>215</v>
      </c>
      <c r="AD2789">
        <v>0.5</v>
      </c>
      <c r="AE2789">
        <v>0.01</v>
      </c>
      <c r="AF2789">
        <v>25</v>
      </c>
      <c r="AG2789">
        <v>1090</v>
      </c>
      <c r="AH2789">
        <v>16</v>
      </c>
      <c r="AI2789">
        <v>1</v>
      </c>
      <c r="AJ2789">
        <v>4</v>
      </c>
      <c r="AK2789">
        <v>112</v>
      </c>
      <c r="AL2789">
        <v>0.04</v>
      </c>
      <c r="AM2789">
        <v>5</v>
      </c>
      <c r="AN2789">
        <v>5</v>
      </c>
      <c r="AO2789">
        <v>32</v>
      </c>
      <c r="AP2789">
        <v>5</v>
      </c>
      <c r="AQ2789">
        <v>30</v>
      </c>
    </row>
    <row r="2790" spans="1:43" hidden="1" x14ac:dyDescent="0.25">
      <c r="A2790" t="s">
        <v>9992</v>
      </c>
      <c r="B2790" t="s">
        <v>9993</v>
      </c>
      <c r="C2790" s="1" t="str">
        <f t="shared" si="217"/>
        <v>21:0118</v>
      </c>
      <c r="D2790" s="1" t="str">
        <f t="shared" si="218"/>
        <v>21:0027</v>
      </c>
      <c r="E2790" t="s">
        <v>9994</v>
      </c>
      <c r="F2790" t="s">
        <v>9995</v>
      </c>
      <c r="H2790">
        <v>63.697691499999998</v>
      </c>
      <c r="I2790">
        <v>-96.227478199999993</v>
      </c>
      <c r="J2790" s="1" t="str">
        <f t="shared" si="219"/>
        <v>Till</v>
      </c>
      <c r="K2790" s="1" t="str">
        <f t="shared" si="220"/>
        <v>&lt;63 micron</v>
      </c>
      <c r="L2790">
        <v>0.1</v>
      </c>
      <c r="M2790">
        <v>0.39</v>
      </c>
      <c r="N2790">
        <v>2</v>
      </c>
      <c r="O2790">
        <v>140</v>
      </c>
      <c r="P2790">
        <v>0.25</v>
      </c>
      <c r="Q2790">
        <v>1</v>
      </c>
      <c r="R2790">
        <v>0.36</v>
      </c>
      <c r="S2790">
        <v>0.25</v>
      </c>
      <c r="T2790">
        <v>2</v>
      </c>
      <c r="U2790">
        <v>32</v>
      </c>
      <c r="V2790">
        <v>4</v>
      </c>
      <c r="W2790">
        <v>1.49</v>
      </c>
      <c r="X2790">
        <v>5</v>
      </c>
      <c r="Y2790">
        <v>0.5</v>
      </c>
      <c r="Z2790">
        <v>0.06</v>
      </c>
      <c r="AA2790">
        <v>20</v>
      </c>
      <c r="AB2790">
        <v>0.22</v>
      </c>
      <c r="AC2790">
        <v>155</v>
      </c>
      <c r="AD2790">
        <v>0.5</v>
      </c>
      <c r="AE2790">
        <v>0.01</v>
      </c>
      <c r="AF2790">
        <v>9</v>
      </c>
      <c r="AG2790">
        <v>1230</v>
      </c>
      <c r="AH2790">
        <v>12</v>
      </c>
      <c r="AI2790">
        <v>1</v>
      </c>
      <c r="AJ2790">
        <v>1</v>
      </c>
      <c r="AK2790">
        <v>100</v>
      </c>
      <c r="AL2790">
        <v>0.04</v>
      </c>
      <c r="AM2790">
        <v>5</v>
      </c>
      <c r="AN2790">
        <v>5</v>
      </c>
      <c r="AO2790">
        <v>25</v>
      </c>
      <c r="AP2790">
        <v>5</v>
      </c>
      <c r="AQ2790">
        <v>12</v>
      </c>
    </row>
    <row r="2791" spans="1:43" hidden="1" x14ac:dyDescent="0.25">
      <c r="A2791" t="s">
        <v>9996</v>
      </c>
      <c r="B2791" t="s">
        <v>9997</v>
      </c>
      <c r="C2791" s="1" t="str">
        <f t="shared" si="217"/>
        <v>21:0118</v>
      </c>
      <c r="D2791" s="1" t="str">
        <f t="shared" si="218"/>
        <v>21:0027</v>
      </c>
      <c r="E2791" t="s">
        <v>9998</v>
      </c>
      <c r="F2791" t="s">
        <v>9999</v>
      </c>
      <c r="H2791">
        <v>63.712780100000003</v>
      </c>
      <c r="I2791">
        <v>-96.223327800000007</v>
      </c>
      <c r="J2791" s="1" t="str">
        <f t="shared" si="219"/>
        <v>Till</v>
      </c>
      <c r="K2791" s="1" t="str">
        <f t="shared" si="220"/>
        <v>&lt;63 micron</v>
      </c>
      <c r="L2791">
        <v>0.1</v>
      </c>
      <c r="M2791">
        <v>0.44</v>
      </c>
      <c r="N2791">
        <v>6</v>
      </c>
      <c r="O2791">
        <v>80</v>
      </c>
      <c r="P2791">
        <v>0.25</v>
      </c>
      <c r="Q2791">
        <v>1</v>
      </c>
      <c r="R2791">
        <v>0.32</v>
      </c>
      <c r="S2791">
        <v>0.25</v>
      </c>
      <c r="T2791">
        <v>2</v>
      </c>
      <c r="U2791">
        <v>27</v>
      </c>
      <c r="V2791">
        <v>6</v>
      </c>
      <c r="W2791">
        <v>1.31</v>
      </c>
      <c r="X2791">
        <v>5</v>
      </c>
      <c r="Y2791">
        <v>0.5</v>
      </c>
      <c r="Z2791">
        <v>0.06</v>
      </c>
      <c r="AA2791">
        <v>20</v>
      </c>
      <c r="AB2791">
        <v>0.24</v>
      </c>
      <c r="AC2791">
        <v>130</v>
      </c>
      <c r="AD2791">
        <v>0.5</v>
      </c>
      <c r="AE2791">
        <v>0.01</v>
      </c>
      <c r="AF2791">
        <v>9</v>
      </c>
      <c r="AG2791">
        <v>950</v>
      </c>
      <c r="AH2791">
        <v>8</v>
      </c>
      <c r="AI2791">
        <v>1</v>
      </c>
      <c r="AJ2791">
        <v>1</v>
      </c>
      <c r="AK2791">
        <v>90</v>
      </c>
      <c r="AL2791">
        <v>0.04</v>
      </c>
      <c r="AM2791">
        <v>5</v>
      </c>
      <c r="AN2791">
        <v>5</v>
      </c>
      <c r="AO2791">
        <v>22</v>
      </c>
      <c r="AP2791">
        <v>5</v>
      </c>
      <c r="AQ2791">
        <v>14</v>
      </c>
    </row>
    <row r="2792" spans="1:43" hidden="1" x14ac:dyDescent="0.25">
      <c r="A2792" t="s">
        <v>10000</v>
      </c>
      <c r="B2792" t="s">
        <v>10001</v>
      </c>
      <c r="C2792" s="1" t="str">
        <f t="shared" si="217"/>
        <v>21:0118</v>
      </c>
      <c r="D2792" s="1" t="str">
        <f t="shared" si="218"/>
        <v>21:0027</v>
      </c>
      <c r="E2792" t="s">
        <v>10002</v>
      </c>
      <c r="F2792" t="s">
        <v>10003</v>
      </c>
      <c r="H2792">
        <v>63.72898</v>
      </c>
      <c r="I2792">
        <v>-96.228384800000001</v>
      </c>
      <c r="J2792" s="1" t="str">
        <f t="shared" si="219"/>
        <v>Till</v>
      </c>
      <c r="K2792" s="1" t="str">
        <f t="shared" si="220"/>
        <v>&lt;63 micron</v>
      </c>
      <c r="L2792">
        <v>0.1</v>
      </c>
      <c r="M2792">
        <v>0.99</v>
      </c>
      <c r="N2792">
        <v>8</v>
      </c>
      <c r="O2792">
        <v>370</v>
      </c>
      <c r="P2792">
        <v>0.5</v>
      </c>
      <c r="Q2792">
        <v>1</v>
      </c>
      <c r="R2792">
        <v>0.39</v>
      </c>
      <c r="S2792">
        <v>0.25</v>
      </c>
      <c r="T2792">
        <v>3</v>
      </c>
      <c r="U2792">
        <v>42</v>
      </c>
      <c r="V2792">
        <v>11</v>
      </c>
      <c r="W2792">
        <v>1.63</v>
      </c>
      <c r="X2792">
        <v>5</v>
      </c>
      <c r="Y2792">
        <v>0.5</v>
      </c>
      <c r="Z2792">
        <v>0.21</v>
      </c>
      <c r="AA2792">
        <v>20</v>
      </c>
      <c r="AB2792">
        <v>0.49</v>
      </c>
      <c r="AC2792">
        <v>205</v>
      </c>
      <c r="AD2792">
        <v>0.5</v>
      </c>
      <c r="AE2792">
        <v>0.01</v>
      </c>
      <c r="AF2792">
        <v>21</v>
      </c>
      <c r="AG2792">
        <v>1020</v>
      </c>
      <c r="AH2792">
        <v>14</v>
      </c>
      <c r="AI2792">
        <v>1</v>
      </c>
      <c r="AJ2792">
        <v>2</v>
      </c>
      <c r="AK2792">
        <v>123</v>
      </c>
      <c r="AL2792">
        <v>0.03</v>
      </c>
      <c r="AM2792">
        <v>5</v>
      </c>
      <c r="AN2792">
        <v>5</v>
      </c>
      <c r="AO2792">
        <v>26</v>
      </c>
      <c r="AP2792">
        <v>5</v>
      </c>
      <c r="AQ2792">
        <v>20</v>
      </c>
    </row>
    <row r="2793" spans="1:43" hidden="1" x14ac:dyDescent="0.25">
      <c r="A2793" t="s">
        <v>10004</v>
      </c>
      <c r="B2793" t="s">
        <v>10005</v>
      </c>
      <c r="C2793" s="1" t="str">
        <f t="shared" si="217"/>
        <v>21:0118</v>
      </c>
      <c r="D2793" s="1" t="str">
        <f t="shared" si="218"/>
        <v>21:0027</v>
      </c>
      <c r="E2793" t="s">
        <v>10006</v>
      </c>
      <c r="F2793" t="s">
        <v>10007</v>
      </c>
      <c r="H2793">
        <v>63.743601599999998</v>
      </c>
      <c r="I2793">
        <v>-96.228898200000003</v>
      </c>
      <c r="J2793" s="1" t="str">
        <f t="shared" si="219"/>
        <v>Till</v>
      </c>
      <c r="K2793" s="1" t="str">
        <f t="shared" si="220"/>
        <v>&lt;63 micron</v>
      </c>
      <c r="L2793">
        <v>0.1</v>
      </c>
      <c r="M2793">
        <v>1.07</v>
      </c>
      <c r="N2793">
        <v>8</v>
      </c>
      <c r="O2793">
        <v>520</v>
      </c>
      <c r="P2793">
        <v>0.5</v>
      </c>
      <c r="Q2793">
        <v>1</v>
      </c>
      <c r="R2793">
        <v>0.69</v>
      </c>
      <c r="S2793">
        <v>0.25</v>
      </c>
      <c r="T2793">
        <v>3</v>
      </c>
      <c r="U2793">
        <v>40</v>
      </c>
      <c r="V2793">
        <v>11</v>
      </c>
      <c r="W2793">
        <v>1.56</v>
      </c>
      <c r="X2793">
        <v>5</v>
      </c>
      <c r="Y2793">
        <v>0.5</v>
      </c>
      <c r="Z2793">
        <v>0.24</v>
      </c>
      <c r="AA2793">
        <v>20</v>
      </c>
      <c r="AB2793">
        <v>0.61</v>
      </c>
      <c r="AC2793">
        <v>180</v>
      </c>
      <c r="AD2793">
        <v>0.5</v>
      </c>
      <c r="AE2793">
        <v>0.01</v>
      </c>
      <c r="AF2793">
        <v>18</v>
      </c>
      <c r="AG2793">
        <v>1000</v>
      </c>
      <c r="AH2793">
        <v>14</v>
      </c>
      <c r="AI2793">
        <v>1</v>
      </c>
      <c r="AJ2793">
        <v>2</v>
      </c>
      <c r="AK2793">
        <v>168</v>
      </c>
      <c r="AL2793">
        <v>0.02</v>
      </c>
      <c r="AM2793">
        <v>5</v>
      </c>
      <c r="AN2793">
        <v>5</v>
      </c>
      <c r="AO2793">
        <v>24</v>
      </c>
      <c r="AP2793">
        <v>5</v>
      </c>
      <c r="AQ2793">
        <v>22</v>
      </c>
    </row>
    <row r="2794" spans="1:43" hidden="1" x14ac:dyDescent="0.25">
      <c r="A2794" t="s">
        <v>10008</v>
      </c>
      <c r="B2794" t="s">
        <v>10009</v>
      </c>
      <c r="C2794" s="1" t="str">
        <f t="shared" si="217"/>
        <v>21:0118</v>
      </c>
      <c r="D2794" s="1" t="str">
        <f t="shared" si="218"/>
        <v>21:0027</v>
      </c>
      <c r="E2794" t="s">
        <v>10010</v>
      </c>
      <c r="F2794" t="s">
        <v>10011</v>
      </c>
      <c r="H2794">
        <v>63.758095699999998</v>
      </c>
      <c r="I2794">
        <v>-96.228389899999996</v>
      </c>
      <c r="J2794" s="1" t="str">
        <f t="shared" si="219"/>
        <v>Till</v>
      </c>
      <c r="K2794" s="1" t="str">
        <f t="shared" si="220"/>
        <v>&lt;63 micron</v>
      </c>
      <c r="L2794">
        <v>0.1</v>
      </c>
      <c r="M2794">
        <v>0.84</v>
      </c>
      <c r="N2794">
        <v>1</v>
      </c>
      <c r="O2794">
        <v>310</v>
      </c>
      <c r="P2794">
        <v>0.25</v>
      </c>
      <c r="Q2794">
        <v>1</v>
      </c>
      <c r="R2794">
        <v>0.26</v>
      </c>
      <c r="S2794">
        <v>0.25</v>
      </c>
      <c r="T2794">
        <v>2</v>
      </c>
      <c r="U2794">
        <v>20</v>
      </c>
      <c r="V2794">
        <v>6</v>
      </c>
      <c r="W2794">
        <v>1.3</v>
      </c>
      <c r="X2794">
        <v>5</v>
      </c>
      <c r="Y2794">
        <v>0.5</v>
      </c>
      <c r="Z2794">
        <v>0.18</v>
      </c>
      <c r="AA2794">
        <v>20</v>
      </c>
      <c r="AB2794">
        <v>0.24</v>
      </c>
      <c r="AC2794">
        <v>165</v>
      </c>
      <c r="AD2794">
        <v>0.5</v>
      </c>
      <c r="AE2794">
        <v>0.01</v>
      </c>
      <c r="AF2794">
        <v>9</v>
      </c>
      <c r="AG2794">
        <v>930</v>
      </c>
      <c r="AH2794">
        <v>12</v>
      </c>
      <c r="AI2794">
        <v>1</v>
      </c>
      <c r="AJ2794">
        <v>1</v>
      </c>
      <c r="AK2794">
        <v>204</v>
      </c>
      <c r="AL2794">
        <v>0.01</v>
      </c>
      <c r="AM2794">
        <v>5</v>
      </c>
      <c r="AN2794">
        <v>5</v>
      </c>
      <c r="AO2794">
        <v>17</v>
      </c>
      <c r="AP2794">
        <v>5</v>
      </c>
      <c r="AQ2794">
        <v>14</v>
      </c>
    </row>
    <row r="2795" spans="1:43" hidden="1" x14ac:dyDescent="0.25">
      <c r="A2795" t="s">
        <v>10012</v>
      </c>
      <c r="B2795" t="s">
        <v>10013</v>
      </c>
      <c r="C2795" s="1" t="str">
        <f t="shared" si="217"/>
        <v>21:0118</v>
      </c>
      <c r="D2795" s="1" t="str">
        <f t="shared" si="218"/>
        <v>21:0027</v>
      </c>
      <c r="E2795" t="s">
        <v>10014</v>
      </c>
      <c r="F2795" t="s">
        <v>10015</v>
      </c>
      <c r="H2795">
        <v>63.772158400000002</v>
      </c>
      <c r="I2795">
        <v>-96.225061800000006</v>
      </c>
      <c r="J2795" s="1" t="str">
        <f t="shared" si="219"/>
        <v>Till</v>
      </c>
      <c r="K2795" s="1" t="str">
        <f t="shared" si="220"/>
        <v>&lt;63 micron</v>
      </c>
      <c r="L2795">
        <v>0.1</v>
      </c>
      <c r="M2795">
        <v>0.23</v>
      </c>
      <c r="N2795">
        <v>8</v>
      </c>
      <c r="O2795">
        <v>130</v>
      </c>
      <c r="P2795">
        <v>0.25</v>
      </c>
      <c r="Q2795">
        <v>1</v>
      </c>
      <c r="R2795">
        <v>0.3</v>
      </c>
      <c r="S2795">
        <v>0.25</v>
      </c>
      <c r="T2795">
        <v>0.5</v>
      </c>
      <c r="U2795">
        <v>16</v>
      </c>
      <c r="V2795">
        <v>2</v>
      </c>
      <c r="W2795">
        <v>1.27</v>
      </c>
      <c r="X2795">
        <v>5</v>
      </c>
      <c r="Y2795">
        <v>0.5</v>
      </c>
      <c r="Z2795">
        <v>0.03</v>
      </c>
      <c r="AA2795">
        <v>20</v>
      </c>
      <c r="AB2795">
        <v>0.08</v>
      </c>
      <c r="AC2795">
        <v>80</v>
      </c>
      <c r="AD2795">
        <v>0.5</v>
      </c>
      <c r="AE2795">
        <v>0.01</v>
      </c>
      <c r="AF2795">
        <v>3</v>
      </c>
      <c r="AG2795">
        <v>1170</v>
      </c>
      <c r="AH2795">
        <v>8</v>
      </c>
      <c r="AI2795">
        <v>1</v>
      </c>
      <c r="AJ2795">
        <v>0.5</v>
      </c>
      <c r="AK2795">
        <v>160</v>
      </c>
      <c r="AL2795">
        <v>0.02</v>
      </c>
      <c r="AM2795">
        <v>5</v>
      </c>
      <c r="AN2795">
        <v>5</v>
      </c>
      <c r="AO2795">
        <v>17</v>
      </c>
      <c r="AP2795">
        <v>5</v>
      </c>
      <c r="AQ2795">
        <v>6</v>
      </c>
    </row>
    <row r="2796" spans="1:43" hidden="1" x14ac:dyDescent="0.25">
      <c r="A2796" t="s">
        <v>10016</v>
      </c>
      <c r="B2796" t="s">
        <v>10017</v>
      </c>
      <c r="C2796" s="1" t="str">
        <f t="shared" si="217"/>
        <v>21:0118</v>
      </c>
      <c r="D2796" s="1" t="str">
        <f t="shared" si="218"/>
        <v>21:0027</v>
      </c>
      <c r="E2796" t="s">
        <v>10018</v>
      </c>
      <c r="F2796" t="s">
        <v>10019</v>
      </c>
      <c r="H2796">
        <v>63.783194199999997</v>
      </c>
      <c r="I2796">
        <v>-96.232463499999994</v>
      </c>
      <c r="J2796" s="1" t="str">
        <f t="shared" si="219"/>
        <v>Till</v>
      </c>
      <c r="K2796" s="1" t="str">
        <f t="shared" si="220"/>
        <v>&lt;63 micron</v>
      </c>
      <c r="L2796">
        <v>0.1</v>
      </c>
      <c r="M2796">
        <v>0.28999999999999998</v>
      </c>
      <c r="N2796">
        <v>2</v>
      </c>
      <c r="O2796">
        <v>130</v>
      </c>
      <c r="P2796">
        <v>0.25</v>
      </c>
      <c r="Q2796">
        <v>1</v>
      </c>
      <c r="R2796">
        <v>0.22</v>
      </c>
      <c r="S2796">
        <v>0.25</v>
      </c>
      <c r="T2796">
        <v>0.5</v>
      </c>
      <c r="U2796">
        <v>14</v>
      </c>
      <c r="V2796">
        <v>2</v>
      </c>
      <c r="W2796">
        <v>0.98</v>
      </c>
      <c r="X2796">
        <v>5</v>
      </c>
      <c r="Y2796">
        <v>0.5</v>
      </c>
      <c r="Z2796">
        <v>0.04</v>
      </c>
      <c r="AA2796">
        <v>20</v>
      </c>
      <c r="AB2796">
        <v>0.09</v>
      </c>
      <c r="AC2796">
        <v>90</v>
      </c>
      <c r="AD2796">
        <v>0.5</v>
      </c>
      <c r="AE2796">
        <v>0.01</v>
      </c>
      <c r="AF2796">
        <v>4</v>
      </c>
      <c r="AG2796">
        <v>870</v>
      </c>
      <c r="AH2796">
        <v>6</v>
      </c>
      <c r="AI2796">
        <v>1</v>
      </c>
      <c r="AJ2796">
        <v>0.5</v>
      </c>
      <c r="AK2796">
        <v>138</v>
      </c>
      <c r="AL2796">
        <v>0.02</v>
      </c>
      <c r="AM2796">
        <v>5</v>
      </c>
      <c r="AN2796">
        <v>5</v>
      </c>
      <c r="AO2796">
        <v>13</v>
      </c>
      <c r="AP2796">
        <v>5</v>
      </c>
      <c r="AQ2796">
        <v>6</v>
      </c>
    </row>
    <row r="2797" spans="1:43" hidden="1" x14ac:dyDescent="0.25">
      <c r="A2797" t="s">
        <v>10020</v>
      </c>
      <c r="B2797" t="s">
        <v>10021</v>
      </c>
      <c r="C2797" s="1" t="str">
        <f t="shared" si="217"/>
        <v>21:0118</v>
      </c>
      <c r="D2797" s="1" t="str">
        <f t="shared" si="218"/>
        <v>21:0027</v>
      </c>
      <c r="E2797" t="s">
        <v>10022</v>
      </c>
      <c r="F2797" t="s">
        <v>10023</v>
      </c>
      <c r="H2797">
        <v>63.8009281</v>
      </c>
      <c r="I2797">
        <v>-96.220159800000005</v>
      </c>
      <c r="J2797" s="1" t="str">
        <f t="shared" si="219"/>
        <v>Till</v>
      </c>
      <c r="K2797" s="1" t="str">
        <f t="shared" si="220"/>
        <v>&lt;63 micron</v>
      </c>
      <c r="L2797">
        <v>0.1</v>
      </c>
      <c r="M2797">
        <v>0.25</v>
      </c>
      <c r="N2797">
        <v>2</v>
      </c>
      <c r="O2797">
        <v>40</v>
      </c>
      <c r="P2797">
        <v>0.25</v>
      </c>
      <c r="Q2797">
        <v>1</v>
      </c>
      <c r="R2797">
        <v>0.25</v>
      </c>
      <c r="S2797">
        <v>0.25</v>
      </c>
      <c r="T2797">
        <v>0.5</v>
      </c>
      <c r="U2797">
        <v>13</v>
      </c>
      <c r="V2797">
        <v>2</v>
      </c>
      <c r="W2797">
        <v>0.98</v>
      </c>
      <c r="X2797">
        <v>5</v>
      </c>
      <c r="Y2797">
        <v>0.5</v>
      </c>
      <c r="Z2797">
        <v>0.03</v>
      </c>
      <c r="AA2797">
        <v>20</v>
      </c>
      <c r="AB2797">
        <v>0.09</v>
      </c>
      <c r="AC2797">
        <v>65</v>
      </c>
      <c r="AD2797">
        <v>0.5</v>
      </c>
      <c r="AE2797">
        <v>0.01</v>
      </c>
      <c r="AF2797">
        <v>3</v>
      </c>
      <c r="AG2797">
        <v>910</v>
      </c>
      <c r="AH2797">
        <v>6</v>
      </c>
      <c r="AI2797">
        <v>1</v>
      </c>
      <c r="AJ2797">
        <v>0.5</v>
      </c>
      <c r="AK2797">
        <v>132</v>
      </c>
      <c r="AL2797">
        <v>0.02</v>
      </c>
      <c r="AM2797">
        <v>5</v>
      </c>
      <c r="AN2797">
        <v>5</v>
      </c>
      <c r="AO2797">
        <v>14</v>
      </c>
      <c r="AP2797">
        <v>5</v>
      </c>
      <c r="AQ2797">
        <v>6</v>
      </c>
    </row>
    <row r="2798" spans="1:43" hidden="1" x14ac:dyDescent="0.25">
      <c r="A2798" t="s">
        <v>10024</v>
      </c>
      <c r="B2798" t="s">
        <v>10025</v>
      </c>
      <c r="C2798" s="1" t="str">
        <f t="shared" si="217"/>
        <v>21:0118</v>
      </c>
      <c r="D2798" s="1" t="str">
        <f t="shared" si="218"/>
        <v>21:0027</v>
      </c>
      <c r="E2798" t="s">
        <v>10026</v>
      </c>
      <c r="F2798" t="s">
        <v>10027</v>
      </c>
      <c r="H2798">
        <v>63.816526199999998</v>
      </c>
      <c r="I2798">
        <v>-96.232240399999995</v>
      </c>
      <c r="J2798" s="1" t="str">
        <f t="shared" si="219"/>
        <v>Till</v>
      </c>
      <c r="K2798" s="1" t="str">
        <f t="shared" si="220"/>
        <v>&lt;63 micron</v>
      </c>
      <c r="L2798">
        <v>0.1</v>
      </c>
      <c r="M2798">
        <v>0.32</v>
      </c>
      <c r="N2798">
        <v>4</v>
      </c>
      <c r="O2798">
        <v>80</v>
      </c>
      <c r="P2798">
        <v>0.25</v>
      </c>
      <c r="Q2798">
        <v>1</v>
      </c>
      <c r="R2798">
        <v>0.22</v>
      </c>
      <c r="S2798">
        <v>0.25</v>
      </c>
      <c r="T2798">
        <v>0.5</v>
      </c>
      <c r="U2798">
        <v>17</v>
      </c>
      <c r="V2798">
        <v>2</v>
      </c>
      <c r="W2798">
        <v>1.06</v>
      </c>
      <c r="X2798">
        <v>5</v>
      </c>
      <c r="Y2798">
        <v>0.5</v>
      </c>
      <c r="Z2798">
        <v>0.04</v>
      </c>
      <c r="AA2798">
        <v>20</v>
      </c>
      <c r="AB2798">
        <v>0.14000000000000001</v>
      </c>
      <c r="AC2798">
        <v>90</v>
      </c>
      <c r="AD2798">
        <v>0.5</v>
      </c>
      <c r="AE2798">
        <v>0.01</v>
      </c>
      <c r="AF2798">
        <v>6</v>
      </c>
      <c r="AG2798">
        <v>840</v>
      </c>
      <c r="AH2798">
        <v>8</v>
      </c>
      <c r="AI2798">
        <v>1</v>
      </c>
      <c r="AJ2798">
        <v>0.5</v>
      </c>
      <c r="AK2798">
        <v>185</v>
      </c>
      <c r="AL2798">
        <v>0.02</v>
      </c>
      <c r="AM2798">
        <v>5</v>
      </c>
      <c r="AN2798">
        <v>5</v>
      </c>
      <c r="AO2798">
        <v>15</v>
      </c>
      <c r="AP2798">
        <v>5</v>
      </c>
      <c r="AQ2798">
        <v>8</v>
      </c>
    </row>
    <row r="2799" spans="1:43" hidden="1" x14ac:dyDescent="0.25">
      <c r="A2799" t="s">
        <v>10028</v>
      </c>
      <c r="B2799" t="s">
        <v>10029</v>
      </c>
      <c r="C2799" s="1" t="str">
        <f t="shared" si="217"/>
        <v>21:0118</v>
      </c>
      <c r="D2799" s="1" t="str">
        <f t="shared" si="218"/>
        <v>21:0027</v>
      </c>
      <c r="E2799" t="s">
        <v>10030</v>
      </c>
      <c r="F2799" t="s">
        <v>10031</v>
      </c>
      <c r="H2799">
        <v>63.832921300000002</v>
      </c>
      <c r="I2799">
        <v>-96.228778800000001</v>
      </c>
      <c r="J2799" s="1" t="str">
        <f t="shared" si="219"/>
        <v>Till</v>
      </c>
      <c r="K2799" s="1" t="str">
        <f t="shared" si="220"/>
        <v>&lt;63 micron</v>
      </c>
      <c r="L2799">
        <v>0.1</v>
      </c>
      <c r="M2799">
        <v>0.79</v>
      </c>
      <c r="N2799">
        <v>4</v>
      </c>
      <c r="O2799">
        <v>180</v>
      </c>
      <c r="P2799">
        <v>0.25</v>
      </c>
      <c r="Q2799">
        <v>1</v>
      </c>
      <c r="R2799">
        <v>0.3</v>
      </c>
      <c r="S2799">
        <v>0.25</v>
      </c>
      <c r="T2799">
        <v>2</v>
      </c>
      <c r="U2799">
        <v>25</v>
      </c>
      <c r="V2799">
        <v>4</v>
      </c>
      <c r="W2799">
        <v>1.24</v>
      </c>
      <c r="X2799">
        <v>5</v>
      </c>
      <c r="Y2799">
        <v>0.5</v>
      </c>
      <c r="Z2799">
        <v>0.15</v>
      </c>
      <c r="AA2799">
        <v>20</v>
      </c>
      <c r="AB2799">
        <v>0.32</v>
      </c>
      <c r="AC2799">
        <v>120</v>
      </c>
      <c r="AD2799">
        <v>0.5</v>
      </c>
      <c r="AE2799">
        <v>0.01</v>
      </c>
      <c r="AF2799">
        <v>10</v>
      </c>
      <c r="AG2799">
        <v>830</v>
      </c>
      <c r="AH2799">
        <v>10</v>
      </c>
      <c r="AI2799">
        <v>1</v>
      </c>
      <c r="AJ2799">
        <v>1</v>
      </c>
      <c r="AK2799">
        <v>170</v>
      </c>
      <c r="AL2799">
        <v>0.02</v>
      </c>
      <c r="AM2799">
        <v>5</v>
      </c>
      <c r="AN2799">
        <v>5</v>
      </c>
      <c r="AO2799">
        <v>18</v>
      </c>
      <c r="AP2799">
        <v>5</v>
      </c>
      <c r="AQ2799">
        <v>14</v>
      </c>
    </row>
    <row r="2800" spans="1:43" hidden="1" x14ac:dyDescent="0.25">
      <c r="A2800" t="s">
        <v>10032</v>
      </c>
      <c r="B2800" t="s">
        <v>10033</v>
      </c>
      <c r="C2800" s="1" t="str">
        <f t="shared" si="217"/>
        <v>21:0118</v>
      </c>
      <c r="D2800" s="1" t="str">
        <f t="shared" si="218"/>
        <v>21:0027</v>
      </c>
      <c r="E2800" t="s">
        <v>10034</v>
      </c>
      <c r="F2800" t="s">
        <v>10035</v>
      </c>
      <c r="H2800">
        <v>63.849183699999998</v>
      </c>
      <c r="I2800">
        <v>-96.239021500000007</v>
      </c>
      <c r="J2800" s="1" t="str">
        <f t="shared" si="219"/>
        <v>Till</v>
      </c>
      <c r="K2800" s="1" t="str">
        <f t="shared" si="220"/>
        <v>&lt;63 micron</v>
      </c>
      <c r="L2800">
        <v>0.1</v>
      </c>
      <c r="M2800">
        <v>1.1000000000000001</v>
      </c>
      <c r="N2800">
        <v>1</v>
      </c>
      <c r="O2800">
        <v>250</v>
      </c>
      <c r="P2800">
        <v>0.5</v>
      </c>
      <c r="Q2800">
        <v>1</v>
      </c>
      <c r="R2800">
        <v>0.23</v>
      </c>
      <c r="S2800">
        <v>0.25</v>
      </c>
      <c r="T2800">
        <v>3</v>
      </c>
      <c r="U2800">
        <v>29</v>
      </c>
      <c r="V2800">
        <v>6</v>
      </c>
      <c r="W2800">
        <v>1.29</v>
      </c>
      <c r="X2800">
        <v>5</v>
      </c>
      <c r="Y2800">
        <v>0.5</v>
      </c>
      <c r="Z2800">
        <v>0.21</v>
      </c>
      <c r="AA2800">
        <v>20</v>
      </c>
      <c r="AB2800">
        <v>0.33</v>
      </c>
      <c r="AC2800">
        <v>195</v>
      </c>
      <c r="AD2800">
        <v>0.5</v>
      </c>
      <c r="AE2800">
        <v>0.01</v>
      </c>
      <c r="AF2800">
        <v>13</v>
      </c>
      <c r="AG2800">
        <v>810</v>
      </c>
      <c r="AH2800">
        <v>12</v>
      </c>
      <c r="AI2800">
        <v>1</v>
      </c>
      <c r="AJ2800">
        <v>1</v>
      </c>
      <c r="AK2800">
        <v>159</v>
      </c>
      <c r="AL2800">
        <v>0.02</v>
      </c>
      <c r="AM2800">
        <v>5</v>
      </c>
      <c r="AN2800">
        <v>5</v>
      </c>
      <c r="AO2800">
        <v>20</v>
      </c>
      <c r="AP2800">
        <v>5</v>
      </c>
      <c r="AQ2800">
        <v>16</v>
      </c>
    </row>
    <row r="2801" spans="1:43" hidden="1" x14ac:dyDescent="0.25">
      <c r="A2801" t="s">
        <v>10036</v>
      </c>
      <c r="B2801" t="s">
        <v>10037</v>
      </c>
      <c r="C2801" s="1" t="str">
        <f t="shared" si="217"/>
        <v>21:0118</v>
      </c>
      <c r="D2801" s="1" t="str">
        <f t="shared" si="218"/>
        <v>21:0027</v>
      </c>
      <c r="E2801" t="s">
        <v>10038</v>
      </c>
      <c r="F2801" t="s">
        <v>10039</v>
      </c>
      <c r="H2801">
        <v>63.858834000000002</v>
      </c>
      <c r="I2801">
        <v>-96.234125300000002</v>
      </c>
      <c r="J2801" s="1" t="str">
        <f t="shared" si="219"/>
        <v>Till</v>
      </c>
      <c r="K2801" s="1" t="str">
        <f t="shared" si="220"/>
        <v>&lt;63 micron</v>
      </c>
      <c r="L2801">
        <v>0.1</v>
      </c>
      <c r="M2801">
        <v>0.5</v>
      </c>
      <c r="N2801">
        <v>2</v>
      </c>
      <c r="O2801">
        <v>110</v>
      </c>
      <c r="P2801">
        <v>0.25</v>
      </c>
      <c r="Q2801">
        <v>1</v>
      </c>
      <c r="R2801">
        <v>0.25</v>
      </c>
      <c r="S2801">
        <v>0.25</v>
      </c>
      <c r="T2801">
        <v>2</v>
      </c>
      <c r="U2801">
        <v>20</v>
      </c>
      <c r="V2801">
        <v>2</v>
      </c>
      <c r="W2801">
        <v>1.08</v>
      </c>
      <c r="X2801">
        <v>5</v>
      </c>
      <c r="Y2801">
        <v>0.5</v>
      </c>
      <c r="Z2801">
        <v>0.1</v>
      </c>
      <c r="AA2801">
        <v>20</v>
      </c>
      <c r="AB2801">
        <v>0.23</v>
      </c>
      <c r="AC2801">
        <v>100</v>
      </c>
      <c r="AD2801">
        <v>0.5</v>
      </c>
      <c r="AE2801">
        <v>0.01</v>
      </c>
      <c r="AF2801">
        <v>7</v>
      </c>
      <c r="AG2801">
        <v>900</v>
      </c>
      <c r="AH2801">
        <v>6</v>
      </c>
      <c r="AI2801">
        <v>1</v>
      </c>
      <c r="AJ2801">
        <v>1</v>
      </c>
      <c r="AK2801">
        <v>148</v>
      </c>
      <c r="AL2801">
        <v>0.02</v>
      </c>
      <c r="AM2801">
        <v>5</v>
      </c>
      <c r="AN2801">
        <v>5</v>
      </c>
      <c r="AO2801">
        <v>15</v>
      </c>
      <c r="AP2801">
        <v>5</v>
      </c>
      <c r="AQ2801">
        <v>10</v>
      </c>
    </row>
    <row r="2802" spans="1:43" hidden="1" x14ac:dyDescent="0.25">
      <c r="A2802" t="s">
        <v>10040</v>
      </c>
      <c r="B2802" t="s">
        <v>10041</v>
      </c>
      <c r="C2802" s="1" t="str">
        <f t="shared" si="217"/>
        <v>21:0118</v>
      </c>
      <c r="D2802" s="1" t="str">
        <f t="shared" si="218"/>
        <v>21:0027</v>
      </c>
      <c r="E2802" t="s">
        <v>10042</v>
      </c>
      <c r="F2802" t="s">
        <v>10043</v>
      </c>
      <c r="H2802">
        <v>63.599501699999998</v>
      </c>
      <c r="I2802">
        <v>-96.220870199999993</v>
      </c>
      <c r="J2802" s="1" t="str">
        <f t="shared" si="219"/>
        <v>Till</v>
      </c>
      <c r="K2802" s="1" t="str">
        <f t="shared" si="220"/>
        <v>&lt;63 micron</v>
      </c>
      <c r="L2802">
        <v>0.1</v>
      </c>
      <c r="M2802">
        <v>0.66</v>
      </c>
      <c r="N2802">
        <v>1</v>
      </c>
      <c r="O2802">
        <v>130</v>
      </c>
      <c r="P2802">
        <v>0.25</v>
      </c>
      <c r="Q2802">
        <v>1</v>
      </c>
      <c r="R2802">
        <v>0.46</v>
      </c>
      <c r="S2802">
        <v>0.25</v>
      </c>
      <c r="T2802">
        <v>3</v>
      </c>
      <c r="U2802">
        <v>37</v>
      </c>
      <c r="V2802">
        <v>10</v>
      </c>
      <c r="W2802">
        <v>1.57</v>
      </c>
      <c r="X2802">
        <v>5</v>
      </c>
      <c r="Y2802">
        <v>0.5</v>
      </c>
      <c r="Z2802">
        <v>0.12</v>
      </c>
      <c r="AA2802">
        <v>30</v>
      </c>
      <c r="AB2802">
        <v>0.46</v>
      </c>
      <c r="AC2802">
        <v>165</v>
      </c>
      <c r="AD2802">
        <v>0.5</v>
      </c>
      <c r="AE2802">
        <v>0.01</v>
      </c>
      <c r="AF2802">
        <v>16</v>
      </c>
      <c r="AG2802">
        <v>1330</v>
      </c>
      <c r="AH2802">
        <v>8</v>
      </c>
      <c r="AI2802">
        <v>1</v>
      </c>
      <c r="AJ2802">
        <v>2</v>
      </c>
      <c r="AK2802">
        <v>70</v>
      </c>
      <c r="AL2802">
        <v>7.0000000000000007E-2</v>
      </c>
      <c r="AM2802">
        <v>5</v>
      </c>
      <c r="AN2802">
        <v>5</v>
      </c>
      <c r="AO2802">
        <v>30</v>
      </c>
      <c r="AP2802">
        <v>5</v>
      </c>
      <c r="AQ2802">
        <v>22</v>
      </c>
    </row>
    <row r="2803" spans="1:43" hidden="1" x14ac:dyDescent="0.25">
      <c r="A2803" t="s">
        <v>10044</v>
      </c>
      <c r="B2803" t="s">
        <v>10045</v>
      </c>
      <c r="C2803" s="1" t="str">
        <f t="shared" si="217"/>
        <v>21:0118</v>
      </c>
      <c r="D2803" s="1" t="str">
        <f t="shared" si="218"/>
        <v>21:0027</v>
      </c>
      <c r="E2803" t="s">
        <v>10046</v>
      </c>
      <c r="F2803" t="s">
        <v>10047</v>
      </c>
      <c r="H2803">
        <v>63.585342500000003</v>
      </c>
      <c r="I2803">
        <v>-96.220598800000005</v>
      </c>
      <c r="J2803" s="1" t="str">
        <f t="shared" si="219"/>
        <v>Till</v>
      </c>
      <c r="K2803" s="1" t="str">
        <f t="shared" si="220"/>
        <v>&lt;63 micron</v>
      </c>
      <c r="L2803">
        <v>0.1</v>
      </c>
      <c r="M2803">
        <v>0.71</v>
      </c>
      <c r="N2803">
        <v>4</v>
      </c>
      <c r="O2803">
        <v>170</v>
      </c>
      <c r="P2803">
        <v>0.25</v>
      </c>
      <c r="Q2803">
        <v>1</v>
      </c>
      <c r="R2803">
        <v>0.38</v>
      </c>
      <c r="S2803">
        <v>0.25</v>
      </c>
      <c r="T2803">
        <v>3</v>
      </c>
      <c r="U2803">
        <v>37</v>
      </c>
      <c r="V2803">
        <v>10</v>
      </c>
      <c r="W2803">
        <v>1.55</v>
      </c>
      <c r="X2803">
        <v>5</v>
      </c>
      <c r="Y2803">
        <v>0.5</v>
      </c>
      <c r="Z2803">
        <v>0.15</v>
      </c>
      <c r="AA2803">
        <v>20</v>
      </c>
      <c r="AB2803">
        <v>0.48</v>
      </c>
      <c r="AC2803">
        <v>175</v>
      </c>
      <c r="AD2803">
        <v>0.5</v>
      </c>
      <c r="AE2803">
        <v>0.01</v>
      </c>
      <c r="AF2803">
        <v>15</v>
      </c>
      <c r="AG2803">
        <v>1110</v>
      </c>
      <c r="AH2803">
        <v>10</v>
      </c>
      <c r="AI2803">
        <v>2</v>
      </c>
      <c r="AJ2803">
        <v>2</v>
      </c>
      <c r="AK2803">
        <v>59</v>
      </c>
      <c r="AL2803">
        <v>0.05</v>
      </c>
      <c r="AM2803">
        <v>5</v>
      </c>
      <c r="AN2803">
        <v>5</v>
      </c>
      <c r="AO2803">
        <v>28</v>
      </c>
      <c r="AP2803">
        <v>5</v>
      </c>
      <c r="AQ2803">
        <v>22</v>
      </c>
    </row>
    <row r="2804" spans="1:43" hidden="1" x14ac:dyDescent="0.25">
      <c r="A2804" t="s">
        <v>10048</v>
      </c>
      <c r="B2804" t="s">
        <v>10049</v>
      </c>
      <c r="C2804" s="1" t="str">
        <f t="shared" si="217"/>
        <v>21:0118</v>
      </c>
      <c r="D2804" s="1" t="str">
        <f t="shared" si="218"/>
        <v>21:0027</v>
      </c>
      <c r="E2804" t="s">
        <v>10050</v>
      </c>
      <c r="F2804" t="s">
        <v>10051</v>
      </c>
      <c r="H2804">
        <v>63.570566100000001</v>
      </c>
      <c r="I2804">
        <v>-96.226493399999995</v>
      </c>
      <c r="J2804" s="1" t="str">
        <f t="shared" si="219"/>
        <v>Till</v>
      </c>
      <c r="K2804" s="1" t="str">
        <f t="shared" si="220"/>
        <v>&lt;63 micron</v>
      </c>
      <c r="L2804">
        <v>0.1</v>
      </c>
      <c r="M2804">
        <v>0.86</v>
      </c>
      <c r="N2804">
        <v>1</v>
      </c>
      <c r="O2804">
        <v>200</v>
      </c>
      <c r="P2804">
        <v>0.25</v>
      </c>
      <c r="Q2804">
        <v>1</v>
      </c>
      <c r="R2804">
        <v>0.53</v>
      </c>
      <c r="S2804">
        <v>0.25</v>
      </c>
      <c r="T2804">
        <v>4</v>
      </c>
      <c r="U2804">
        <v>49</v>
      </c>
      <c r="V2804">
        <v>16</v>
      </c>
      <c r="W2804">
        <v>1.9</v>
      </c>
      <c r="X2804">
        <v>5</v>
      </c>
      <c r="Y2804">
        <v>0.5</v>
      </c>
      <c r="Z2804">
        <v>0.15</v>
      </c>
      <c r="AA2804">
        <v>30</v>
      </c>
      <c r="AB2804">
        <v>0.65</v>
      </c>
      <c r="AC2804">
        <v>210</v>
      </c>
      <c r="AD2804">
        <v>0.5</v>
      </c>
      <c r="AE2804">
        <v>0.01</v>
      </c>
      <c r="AF2804">
        <v>23</v>
      </c>
      <c r="AG2804">
        <v>1360</v>
      </c>
      <c r="AH2804">
        <v>14</v>
      </c>
      <c r="AI2804">
        <v>1</v>
      </c>
      <c r="AJ2804">
        <v>2</v>
      </c>
      <c r="AK2804">
        <v>76</v>
      </c>
      <c r="AL2804">
        <v>7.0000000000000007E-2</v>
      </c>
      <c r="AM2804">
        <v>5</v>
      </c>
      <c r="AN2804">
        <v>5</v>
      </c>
      <c r="AO2804">
        <v>36</v>
      </c>
      <c r="AP2804">
        <v>5</v>
      </c>
      <c r="AQ2804">
        <v>28</v>
      </c>
    </row>
    <row r="2805" spans="1:43" hidden="1" x14ac:dyDescent="0.25">
      <c r="A2805" t="s">
        <v>10052</v>
      </c>
      <c r="B2805" t="s">
        <v>10053</v>
      </c>
      <c r="C2805" s="1" t="str">
        <f t="shared" si="217"/>
        <v>21:0118</v>
      </c>
      <c r="D2805" s="1" t="str">
        <f t="shared" si="218"/>
        <v>21:0027</v>
      </c>
      <c r="E2805" t="s">
        <v>10054</v>
      </c>
      <c r="F2805" t="s">
        <v>10055</v>
      </c>
      <c r="H2805">
        <v>63.558711099999996</v>
      </c>
      <c r="I2805">
        <v>-96.222772300000003</v>
      </c>
      <c r="J2805" s="1" t="str">
        <f t="shared" si="219"/>
        <v>Till</v>
      </c>
      <c r="K2805" s="1" t="str">
        <f t="shared" si="220"/>
        <v>&lt;63 micron</v>
      </c>
      <c r="L2805">
        <v>0.1</v>
      </c>
      <c r="M2805">
        <v>1.39</v>
      </c>
      <c r="N2805">
        <v>2</v>
      </c>
      <c r="O2805">
        <v>400</v>
      </c>
      <c r="P2805">
        <v>0.5</v>
      </c>
      <c r="Q2805">
        <v>1</v>
      </c>
      <c r="R2805">
        <v>0.51</v>
      </c>
      <c r="S2805">
        <v>0.25</v>
      </c>
      <c r="T2805">
        <v>6</v>
      </c>
      <c r="U2805">
        <v>63</v>
      </c>
      <c r="V2805">
        <v>21</v>
      </c>
      <c r="W2805">
        <v>2.2400000000000002</v>
      </c>
      <c r="X2805">
        <v>5</v>
      </c>
      <c r="Y2805">
        <v>1</v>
      </c>
      <c r="Z2805">
        <v>0.32</v>
      </c>
      <c r="AA2805">
        <v>30</v>
      </c>
      <c r="AB2805">
        <v>0.98</v>
      </c>
      <c r="AC2805">
        <v>235</v>
      </c>
      <c r="AD2805">
        <v>0.5</v>
      </c>
      <c r="AE2805">
        <v>0.01</v>
      </c>
      <c r="AF2805">
        <v>29</v>
      </c>
      <c r="AG2805">
        <v>1310</v>
      </c>
      <c r="AH2805">
        <v>14</v>
      </c>
      <c r="AI2805">
        <v>1</v>
      </c>
      <c r="AJ2805">
        <v>3</v>
      </c>
      <c r="AK2805">
        <v>86</v>
      </c>
      <c r="AL2805">
        <v>7.0000000000000007E-2</v>
      </c>
      <c r="AM2805">
        <v>5</v>
      </c>
      <c r="AN2805">
        <v>5</v>
      </c>
      <c r="AO2805">
        <v>40</v>
      </c>
      <c r="AP2805">
        <v>5</v>
      </c>
      <c r="AQ2805">
        <v>40</v>
      </c>
    </row>
    <row r="2806" spans="1:43" hidden="1" x14ac:dyDescent="0.25">
      <c r="A2806" t="s">
        <v>10056</v>
      </c>
      <c r="B2806" t="s">
        <v>10057</v>
      </c>
      <c r="C2806" s="1" t="str">
        <f t="shared" si="217"/>
        <v>21:0118</v>
      </c>
      <c r="D2806" s="1" t="str">
        <f t="shared" si="218"/>
        <v>21:0027</v>
      </c>
      <c r="E2806" t="s">
        <v>10058</v>
      </c>
      <c r="F2806" t="s">
        <v>10059</v>
      </c>
      <c r="H2806">
        <v>63.905434999999997</v>
      </c>
      <c r="I2806">
        <v>-95.247991600000006</v>
      </c>
      <c r="J2806" s="1" t="str">
        <f t="shared" si="219"/>
        <v>Till</v>
      </c>
      <c r="K2806" s="1" t="str">
        <f t="shared" si="220"/>
        <v>&lt;63 micron</v>
      </c>
      <c r="L2806">
        <v>0.1</v>
      </c>
      <c r="M2806">
        <v>0.73</v>
      </c>
      <c r="N2806">
        <v>1</v>
      </c>
      <c r="O2806">
        <v>160</v>
      </c>
      <c r="P2806">
        <v>0.25</v>
      </c>
      <c r="Q2806">
        <v>1</v>
      </c>
      <c r="R2806">
        <v>0.37</v>
      </c>
      <c r="S2806">
        <v>0.25</v>
      </c>
      <c r="T2806">
        <v>2</v>
      </c>
      <c r="U2806">
        <v>17</v>
      </c>
      <c r="V2806">
        <v>7</v>
      </c>
      <c r="W2806">
        <v>1.3</v>
      </c>
      <c r="X2806">
        <v>5</v>
      </c>
      <c r="Y2806">
        <v>0.5</v>
      </c>
      <c r="Z2806">
        <v>0.13</v>
      </c>
      <c r="AA2806">
        <v>20</v>
      </c>
      <c r="AB2806">
        <v>0.33</v>
      </c>
      <c r="AC2806">
        <v>135</v>
      </c>
      <c r="AD2806">
        <v>0.5</v>
      </c>
      <c r="AE2806">
        <v>0.01</v>
      </c>
      <c r="AF2806">
        <v>7</v>
      </c>
      <c r="AG2806">
        <v>840</v>
      </c>
      <c r="AH2806">
        <v>8</v>
      </c>
      <c r="AI2806">
        <v>1</v>
      </c>
      <c r="AJ2806">
        <v>1</v>
      </c>
      <c r="AK2806">
        <v>91</v>
      </c>
      <c r="AL2806">
        <v>0.04</v>
      </c>
      <c r="AM2806">
        <v>5</v>
      </c>
      <c r="AN2806">
        <v>5</v>
      </c>
      <c r="AO2806">
        <v>19</v>
      </c>
      <c r="AP2806">
        <v>5</v>
      </c>
      <c r="AQ2806">
        <v>22</v>
      </c>
    </row>
    <row r="2807" spans="1:43" hidden="1" x14ac:dyDescent="0.25">
      <c r="A2807" t="s">
        <v>10060</v>
      </c>
      <c r="B2807" t="s">
        <v>10061</v>
      </c>
      <c r="C2807" s="1" t="str">
        <f t="shared" si="217"/>
        <v>21:0118</v>
      </c>
      <c r="D2807" s="1" t="str">
        <f t="shared" si="218"/>
        <v>21:0027</v>
      </c>
      <c r="E2807" t="s">
        <v>10062</v>
      </c>
      <c r="F2807" t="s">
        <v>10063</v>
      </c>
      <c r="H2807">
        <v>63.925515400000002</v>
      </c>
      <c r="I2807">
        <v>-95.252313599999994</v>
      </c>
      <c r="J2807" s="1" t="str">
        <f t="shared" si="219"/>
        <v>Till</v>
      </c>
      <c r="K2807" s="1" t="str">
        <f t="shared" si="220"/>
        <v>&lt;63 micron</v>
      </c>
      <c r="L2807">
        <v>0.1</v>
      </c>
      <c r="M2807">
        <v>0.57999999999999996</v>
      </c>
      <c r="N2807">
        <v>1</v>
      </c>
      <c r="O2807">
        <v>140</v>
      </c>
      <c r="P2807">
        <v>0.25</v>
      </c>
      <c r="Q2807">
        <v>1</v>
      </c>
      <c r="R2807">
        <v>0.33</v>
      </c>
      <c r="S2807">
        <v>0.25</v>
      </c>
      <c r="T2807">
        <v>1</v>
      </c>
      <c r="U2807">
        <v>17</v>
      </c>
      <c r="V2807">
        <v>8</v>
      </c>
      <c r="W2807">
        <v>1.08</v>
      </c>
      <c r="X2807">
        <v>5</v>
      </c>
      <c r="Y2807">
        <v>0.5</v>
      </c>
      <c r="Z2807">
        <v>0.09</v>
      </c>
      <c r="AA2807">
        <v>20</v>
      </c>
      <c r="AB2807">
        <v>0.28999999999999998</v>
      </c>
      <c r="AC2807">
        <v>115</v>
      </c>
      <c r="AD2807">
        <v>0.5</v>
      </c>
      <c r="AE2807">
        <v>0.01</v>
      </c>
      <c r="AF2807">
        <v>7</v>
      </c>
      <c r="AG2807">
        <v>800</v>
      </c>
      <c r="AH2807">
        <v>12</v>
      </c>
      <c r="AI2807">
        <v>1</v>
      </c>
      <c r="AJ2807">
        <v>1</v>
      </c>
      <c r="AK2807">
        <v>68</v>
      </c>
      <c r="AL2807">
        <v>0.04</v>
      </c>
      <c r="AM2807">
        <v>5</v>
      </c>
      <c r="AN2807">
        <v>5</v>
      </c>
      <c r="AO2807">
        <v>16</v>
      </c>
      <c r="AP2807">
        <v>5</v>
      </c>
      <c r="AQ2807">
        <v>18</v>
      </c>
    </row>
    <row r="2808" spans="1:43" hidden="1" x14ac:dyDescent="0.25">
      <c r="A2808" t="s">
        <v>10064</v>
      </c>
      <c r="B2808" t="s">
        <v>10065</v>
      </c>
      <c r="C2808" s="1" t="str">
        <f t="shared" si="217"/>
        <v>21:0118</v>
      </c>
      <c r="D2808" s="1" t="str">
        <f t="shared" si="218"/>
        <v>21:0027</v>
      </c>
      <c r="E2808" t="s">
        <v>10066</v>
      </c>
      <c r="F2808" t="s">
        <v>10067</v>
      </c>
      <c r="H2808">
        <v>63.651426299999997</v>
      </c>
      <c r="I2808">
        <v>-96.197581600000007</v>
      </c>
      <c r="J2808" s="1" t="str">
        <f t="shared" si="219"/>
        <v>Till</v>
      </c>
      <c r="K2808" s="1" t="str">
        <f t="shared" si="220"/>
        <v>&lt;63 micron</v>
      </c>
      <c r="L2808">
        <v>0.1</v>
      </c>
      <c r="M2808">
        <v>0.67</v>
      </c>
      <c r="N2808">
        <v>1</v>
      </c>
      <c r="O2808">
        <v>460</v>
      </c>
      <c r="P2808">
        <v>0.25</v>
      </c>
      <c r="Q2808">
        <v>1</v>
      </c>
      <c r="R2808">
        <v>0.56999999999999995</v>
      </c>
      <c r="S2808">
        <v>0.25</v>
      </c>
      <c r="T2808">
        <v>3</v>
      </c>
      <c r="U2808">
        <v>44</v>
      </c>
      <c r="V2808">
        <v>10</v>
      </c>
      <c r="W2808">
        <v>1.72</v>
      </c>
      <c r="X2808">
        <v>5</v>
      </c>
      <c r="Y2808">
        <v>0.5</v>
      </c>
      <c r="Z2808">
        <v>0.13</v>
      </c>
      <c r="AA2808">
        <v>20</v>
      </c>
      <c r="AB2808">
        <v>0.49</v>
      </c>
      <c r="AC2808">
        <v>180</v>
      </c>
      <c r="AD2808">
        <v>0.5</v>
      </c>
      <c r="AE2808">
        <v>0.01</v>
      </c>
      <c r="AF2808">
        <v>16</v>
      </c>
      <c r="AG2808">
        <v>1410</v>
      </c>
      <c r="AH2808">
        <v>14</v>
      </c>
      <c r="AI2808">
        <v>1</v>
      </c>
      <c r="AJ2808">
        <v>2</v>
      </c>
      <c r="AK2808">
        <v>132</v>
      </c>
      <c r="AL2808">
        <v>0.05</v>
      </c>
      <c r="AM2808">
        <v>5</v>
      </c>
      <c r="AN2808">
        <v>5</v>
      </c>
      <c r="AO2808">
        <v>29</v>
      </c>
      <c r="AP2808">
        <v>5</v>
      </c>
      <c r="AQ2808">
        <v>18</v>
      </c>
    </row>
    <row r="2809" spans="1:43" hidden="1" x14ac:dyDescent="0.25">
      <c r="A2809" t="s">
        <v>10068</v>
      </c>
      <c r="B2809" t="s">
        <v>10069</v>
      </c>
      <c r="C2809" s="1" t="str">
        <f t="shared" si="217"/>
        <v>21:0118</v>
      </c>
      <c r="D2809" s="1" t="str">
        <f t="shared" si="218"/>
        <v>21:0027</v>
      </c>
      <c r="E2809" t="s">
        <v>10070</v>
      </c>
      <c r="F2809" t="s">
        <v>10071</v>
      </c>
      <c r="H2809">
        <v>63.660927600000001</v>
      </c>
      <c r="I2809">
        <v>-96.199392799999998</v>
      </c>
      <c r="J2809" s="1" t="str">
        <f t="shared" si="219"/>
        <v>Till</v>
      </c>
      <c r="K2809" s="1" t="str">
        <f t="shared" si="220"/>
        <v>&lt;63 micron</v>
      </c>
      <c r="L2809">
        <v>0.1</v>
      </c>
      <c r="M2809">
        <v>0.56999999999999995</v>
      </c>
      <c r="N2809">
        <v>2</v>
      </c>
      <c r="O2809">
        <v>410</v>
      </c>
      <c r="P2809">
        <v>0.25</v>
      </c>
      <c r="Q2809">
        <v>1</v>
      </c>
      <c r="R2809">
        <v>0.43</v>
      </c>
      <c r="S2809">
        <v>0.25</v>
      </c>
      <c r="T2809">
        <v>3</v>
      </c>
      <c r="U2809">
        <v>53</v>
      </c>
      <c r="V2809">
        <v>9</v>
      </c>
      <c r="W2809">
        <v>1.73</v>
      </c>
      <c r="X2809">
        <v>5</v>
      </c>
      <c r="Y2809">
        <v>0.5</v>
      </c>
      <c r="Z2809">
        <v>0.09</v>
      </c>
      <c r="AA2809">
        <v>20</v>
      </c>
      <c r="AB2809">
        <v>0.47</v>
      </c>
      <c r="AC2809">
        <v>195</v>
      </c>
      <c r="AD2809">
        <v>0.5</v>
      </c>
      <c r="AE2809">
        <v>0.01</v>
      </c>
      <c r="AF2809">
        <v>19</v>
      </c>
      <c r="AG2809">
        <v>1320</v>
      </c>
      <c r="AH2809">
        <v>14</v>
      </c>
      <c r="AI2809">
        <v>1</v>
      </c>
      <c r="AJ2809">
        <v>2</v>
      </c>
      <c r="AK2809">
        <v>118</v>
      </c>
      <c r="AL2809">
        <v>0.06</v>
      </c>
      <c r="AM2809">
        <v>5</v>
      </c>
      <c r="AN2809">
        <v>5</v>
      </c>
      <c r="AO2809">
        <v>31</v>
      </c>
      <c r="AP2809">
        <v>5</v>
      </c>
      <c r="AQ2809">
        <v>20</v>
      </c>
    </row>
    <row r="2810" spans="1:43" hidden="1" x14ac:dyDescent="0.25">
      <c r="A2810" t="s">
        <v>10072</v>
      </c>
      <c r="B2810" t="s">
        <v>10073</v>
      </c>
      <c r="C2810" s="1" t="str">
        <f t="shared" si="217"/>
        <v>21:0118</v>
      </c>
      <c r="D2810" s="1" t="str">
        <f t="shared" si="218"/>
        <v>21:0027</v>
      </c>
      <c r="E2810" t="s">
        <v>10074</v>
      </c>
      <c r="F2810" t="s">
        <v>10075</v>
      </c>
      <c r="H2810">
        <v>63.678049399999999</v>
      </c>
      <c r="I2810">
        <v>-96.205145900000005</v>
      </c>
      <c r="J2810" s="1" t="str">
        <f t="shared" si="219"/>
        <v>Till</v>
      </c>
      <c r="K2810" s="1" t="str">
        <f t="shared" si="220"/>
        <v>&lt;63 micron</v>
      </c>
      <c r="L2810">
        <v>0.1</v>
      </c>
      <c r="M2810">
        <v>0.31</v>
      </c>
      <c r="N2810">
        <v>4</v>
      </c>
      <c r="O2810">
        <v>110</v>
      </c>
      <c r="P2810">
        <v>0.25</v>
      </c>
      <c r="Q2810">
        <v>1</v>
      </c>
      <c r="R2810">
        <v>0.37</v>
      </c>
      <c r="S2810">
        <v>0.25</v>
      </c>
      <c r="T2810">
        <v>1</v>
      </c>
      <c r="U2810">
        <v>34</v>
      </c>
      <c r="V2810">
        <v>3</v>
      </c>
      <c r="W2810">
        <v>1.6</v>
      </c>
      <c r="X2810">
        <v>5</v>
      </c>
      <c r="Y2810">
        <v>0.5</v>
      </c>
      <c r="Z2810">
        <v>0.04</v>
      </c>
      <c r="AA2810">
        <v>20</v>
      </c>
      <c r="AB2810">
        <v>0.19</v>
      </c>
      <c r="AC2810">
        <v>150</v>
      </c>
      <c r="AD2810">
        <v>0.5</v>
      </c>
      <c r="AE2810">
        <v>0.01</v>
      </c>
      <c r="AF2810">
        <v>8</v>
      </c>
      <c r="AG2810">
        <v>1310</v>
      </c>
      <c r="AH2810">
        <v>12</v>
      </c>
      <c r="AI2810">
        <v>1</v>
      </c>
      <c r="AJ2810">
        <v>1</v>
      </c>
      <c r="AK2810">
        <v>91</v>
      </c>
      <c r="AL2810">
        <v>0.04</v>
      </c>
      <c r="AM2810">
        <v>5</v>
      </c>
      <c r="AN2810">
        <v>5</v>
      </c>
      <c r="AO2810">
        <v>28</v>
      </c>
      <c r="AP2810">
        <v>5</v>
      </c>
      <c r="AQ2810">
        <v>12</v>
      </c>
    </row>
    <row r="2811" spans="1:43" hidden="1" x14ac:dyDescent="0.25">
      <c r="A2811" t="s">
        <v>10076</v>
      </c>
      <c r="B2811" t="s">
        <v>10077</v>
      </c>
      <c r="C2811" s="1" t="str">
        <f t="shared" si="217"/>
        <v>21:0118</v>
      </c>
      <c r="D2811" s="1" t="str">
        <f t="shared" si="218"/>
        <v>21:0027</v>
      </c>
      <c r="E2811" t="s">
        <v>10078</v>
      </c>
      <c r="F2811" t="s">
        <v>10079</v>
      </c>
      <c r="H2811">
        <v>63.687295599999999</v>
      </c>
      <c r="I2811">
        <v>-96.193854400000006</v>
      </c>
      <c r="J2811" s="1" t="str">
        <f t="shared" si="219"/>
        <v>Till</v>
      </c>
      <c r="K2811" s="1" t="str">
        <f t="shared" si="220"/>
        <v>&lt;63 micron</v>
      </c>
      <c r="L2811">
        <v>0.1</v>
      </c>
      <c r="M2811">
        <v>1.74</v>
      </c>
      <c r="N2811">
        <v>10</v>
      </c>
      <c r="O2811">
        <v>660</v>
      </c>
      <c r="P2811">
        <v>1</v>
      </c>
      <c r="Q2811">
        <v>1</v>
      </c>
      <c r="R2811">
        <v>0.42</v>
      </c>
      <c r="S2811">
        <v>0.25</v>
      </c>
      <c r="T2811">
        <v>7</v>
      </c>
      <c r="U2811">
        <v>67</v>
      </c>
      <c r="V2811">
        <v>18</v>
      </c>
      <c r="W2811">
        <v>2.12</v>
      </c>
      <c r="X2811">
        <v>5</v>
      </c>
      <c r="Y2811">
        <v>0.5</v>
      </c>
      <c r="Z2811">
        <v>0.36</v>
      </c>
      <c r="AA2811">
        <v>30</v>
      </c>
      <c r="AB2811">
        <v>0.95</v>
      </c>
      <c r="AC2811">
        <v>265</v>
      </c>
      <c r="AD2811">
        <v>0.5</v>
      </c>
      <c r="AE2811">
        <v>0.01</v>
      </c>
      <c r="AF2811">
        <v>32</v>
      </c>
      <c r="AG2811">
        <v>1100</v>
      </c>
      <c r="AH2811">
        <v>18</v>
      </c>
      <c r="AI2811">
        <v>1</v>
      </c>
      <c r="AJ2811">
        <v>4</v>
      </c>
      <c r="AK2811">
        <v>156</v>
      </c>
      <c r="AL2811">
        <v>0.03</v>
      </c>
      <c r="AM2811">
        <v>5</v>
      </c>
      <c r="AN2811">
        <v>5</v>
      </c>
      <c r="AO2811">
        <v>35</v>
      </c>
      <c r="AP2811">
        <v>5</v>
      </c>
      <c r="AQ2811">
        <v>34</v>
      </c>
    </row>
    <row r="2812" spans="1:43" hidden="1" x14ac:dyDescent="0.25">
      <c r="A2812" t="s">
        <v>10080</v>
      </c>
      <c r="B2812" t="s">
        <v>10081</v>
      </c>
      <c r="C2812" s="1" t="str">
        <f t="shared" si="217"/>
        <v>21:0118</v>
      </c>
      <c r="D2812" s="1" t="str">
        <f t="shared" si="218"/>
        <v>21:0027</v>
      </c>
      <c r="E2812" t="s">
        <v>10082</v>
      </c>
      <c r="F2812" t="s">
        <v>10083</v>
      </c>
      <c r="H2812">
        <v>63.698565899999998</v>
      </c>
      <c r="I2812">
        <v>-96.185532100000003</v>
      </c>
      <c r="J2812" s="1" t="str">
        <f t="shared" si="219"/>
        <v>Till</v>
      </c>
      <c r="K2812" s="1" t="str">
        <f t="shared" si="220"/>
        <v>&lt;63 micron</v>
      </c>
      <c r="L2812">
        <v>0.1</v>
      </c>
      <c r="M2812">
        <v>1.46</v>
      </c>
      <c r="N2812">
        <v>8</v>
      </c>
      <c r="O2812">
        <v>510</v>
      </c>
      <c r="P2812">
        <v>0.5</v>
      </c>
      <c r="Q2812">
        <v>1</v>
      </c>
      <c r="R2812">
        <v>0.34</v>
      </c>
      <c r="S2812">
        <v>0.25</v>
      </c>
      <c r="T2812">
        <v>4</v>
      </c>
      <c r="U2812">
        <v>52</v>
      </c>
      <c r="V2812">
        <v>16</v>
      </c>
      <c r="W2812">
        <v>1.92</v>
      </c>
      <c r="X2812">
        <v>5</v>
      </c>
      <c r="Y2812">
        <v>0.5</v>
      </c>
      <c r="Z2812">
        <v>0.3</v>
      </c>
      <c r="AA2812">
        <v>30</v>
      </c>
      <c r="AB2812">
        <v>0.66</v>
      </c>
      <c r="AC2812">
        <v>190</v>
      </c>
      <c r="AD2812">
        <v>0.5</v>
      </c>
      <c r="AE2812">
        <v>0.01</v>
      </c>
      <c r="AF2812">
        <v>23</v>
      </c>
      <c r="AG2812">
        <v>1010</v>
      </c>
      <c r="AH2812">
        <v>14</v>
      </c>
      <c r="AI2812">
        <v>1</v>
      </c>
      <c r="AJ2812">
        <v>3</v>
      </c>
      <c r="AK2812">
        <v>151</v>
      </c>
      <c r="AL2812">
        <v>0.03</v>
      </c>
      <c r="AM2812">
        <v>5</v>
      </c>
      <c r="AN2812">
        <v>5</v>
      </c>
      <c r="AO2812">
        <v>32</v>
      </c>
      <c r="AP2812">
        <v>5</v>
      </c>
      <c r="AQ2812">
        <v>30</v>
      </c>
    </row>
    <row r="2813" spans="1:43" hidden="1" x14ac:dyDescent="0.25">
      <c r="A2813" t="s">
        <v>10084</v>
      </c>
      <c r="B2813" t="s">
        <v>10085</v>
      </c>
      <c r="C2813" s="1" t="str">
        <f t="shared" si="217"/>
        <v>21:0118</v>
      </c>
      <c r="D2813" s="1" t="str">
        <f t="shared" si="218"/>
        <v>21:0027</v>
      </c>
      <c r="E2813" t="s">
        <v>10086</v>
      </c>
      <c r="F2813" t="s">
        <v>10087</v>
      </c>
      <c r="H2813">
        <v>63.715211199999999</v>
      </c>
      <c r="I2813">
        <v>-96.199534099999994</v>
      </c>
      <c r="J2813" s="1" t="str">
        <f t="shared" si="219"/>
        <v>Till</v>
      </c>
      <c r="K2813" s="1" t="str">
        <f t="shared" si="220"/>
        <v>&lt;63 micron</v>
      </c>
      <c r="L2813">
        <v>0.1</v>
      </c>
      <c r="M2813">
        <v>1.38</v>
      </c>
      <c r="N2813">
        <v>1</v>
      </c>
      <c r="O2813">
        <v>460</v>
      </c>
      <c r="P2813">
        <v>0.5</v>
      </c>
      <c r="Q2813">
        <v>1</v>
      </c>
      <c r="R2813">
        <v>0.47</v>
      </c>
      <c r="S2813">
        <v>0.25</v>
      </c>
      <c r="T2813">
        <v>4</v>
      </c>
      <c r="U2813">
        <v>49</v>
      </c>
      <c r="V2813">
        <v>15</v>
      </c>
      <c r="W2813">
        <v>1.87</v>
      </c>
      <c r="X2813">
        <v>5</v>
      </c>
      <c r="Y2813">
        <v>0.5</v>
      </c>
      <c r="Z2813">
        <v>0.28000000000000003</v>
      </c>
      <c r="AA2813">
        <v>30</v>
      </c>
      <c r="AB2813">
        <v>0.68</v>
      </c>
      <c r="AC2813">
        <v>230</v>
      </c>
      <c r="AD2813">
        <v>0.5</v>
      </c>
      <c r="AE2813">
        <v>0.01</v>
      </c>
      <c r="AF2813">
        <v>22</v>
      </c>
      <c r="AG2813">
        <v>1030</v>
      </c>
      <c r="AH2813">
        <v>12</v>
      </c>
      <c r="AI2813">
        <v>1</v>
      </c>
      <c r="AJ2813">
        <v>2</v>
      </c>
      <c r="AK2813">
        <v>167</v>
      </c>
      <c r="AL2813">
        <v>0.03</v>
      </c>
      <c r="AM2813">
        <v>5</v>
      </c>
      <c r="AN2813">
        <v>5</v>
      </c>
      <c r="AO2813">
        <v>31</v>
      </c>
      <c r="AP2813">
        <v>5</v>
      </c>
      <c r="AQ2813">
        <v>28</v>
      </c>
    </row>
    <row r="2814" spans="1:43" hidden="1" x14ac:dyDescent="0.25">
      <c r="A2814" t="s">
        <v>10088</v>
      </c>
      <c r="B2814" t="s">
        <v>10089</v>
      </c>
      <c r="C2814" s="1" t="str">
        <f t="shared" si="217"/>
        <v>21:0118</v>
      </c>
      <c r="D2814" s="1" t="str">
        <f t="shared" si="218"/>
        <v>21:0027</v>
      </c>
      <c r="E2814" t="s">
        <v>10090</v>
      </c>
      <c r="F2814" t="s">
        <v>10091</v>
      </c>
      <c r="H2814">
        <v>63.728451499999998</v>
      </c>
      <c r="I2814">
        <v>-96.204748800000004</v>
      </c>
      <c r="J2814" s="1" t="str">
        <f t="shared" si="219"/>
        <v>Till</v>
      </c>
      <c r="K2814" s="1" t="str">
        <f t="shared" si="220"/>
        <v>&lt;63 micron</v>
      </c>
      <c r="L2814">
        <v>0.1</v>
      </c>
      <c r="M2814">
        <v>1.24</v>
      </c>
      <c r="N2814">
        <v>2</v>
      </c>
      <c r="O2814">
        <v>360</v>
      </c>
      <c r="P2814">
        <v>0.5</v>
      </c>
      <c r="Q2814">
        <v>1</v>
      </c>
      <c r="R2814">
        <v>0.4</v>
      </c>
      <c r="S2814">
        <v>0.25</v>
      </c>
      <c r="T2814">
        <v>3</v>
      </c>
      <c r="U2814">
        <v>43</v>
      </c>
      <c r="V2814">
        <v>11</v>
      </c>
      <c r="W2814">
        <v>1.77</v>
      </c>
      <c r="X2814">
        <v>5</v>
      </c>
      <c r="Y2814">
        <v>0.5</v>
      </c>
      <c r="Z2814">
        <v>0.25</v>
      </c>
      <c r="AA2814">
        <v>30</v>
      </c>
      <c r="AB2814">
        <v>0.52</v>
      </c>
      <c r="AC2814">
        <v>200</v>
      </c>
      <c r="AD2814">
        <v>0.5</v>
      </c>
      <c r="AE2814">
        <v>0.01</v>
      </c>
      <c r="AF2814">
        <v>18</v>
      </c>
      <c r="AG2814">
        <v>1010</v>
      </c>
      <c r="AH2814">
        <v>18</v>
      </c>
      <c r="AI2814">
        <v>1</v>
      </c>
      <c r="AJ2814">
        <v>2</v>
      </c>
      <c r="AK2814">
        <v>177</v>
      </c>
      <c r="AL2814">
        <v>0.03</v>
      </c>
      <c r="AM2814">
        <v>5</v>
      </c>
      <c r="AN2814">
        <v>5</v>
      </c>
      <c r="AO2814">
        <v>28</v>
      </c>
      <c r="AP2814">
        <v>5</v>
      </c>
      <c r="AQ2814">
        <v>22</v>
      </c>
    </row>
    <row r="2815" spans="1:43" hidden="1" x14ac:dyDescent="0.25">
      <c r="A2815" t="s">
        <v>10092</v>
      </c>
      <c r="B2815" t="s">
        <v>10093</v>
      </c>
      <c r="C2815" s="1" t="str">
        <f t="shared" si="217"/>
        <v>21:0118</v>
      </c>
      <c r="D2815" s="1" t="str">
        <f t="shared" si="218"/>
        <v>21:0027</v>
      </c>
      <c r="E2815" t="s">
        <v>10094</v>
      </c>
      <c r="F2815" t="s">
        <v>10095</v>
      </c>
      <c r="H2815">
        <v>63.743275099999998</v>
      </c>
      <c r="I2815">
        <v>-96.203162000000006</v>
      </c>
      <c r="J2815" s="1" t="str">
        <f t="shared" si="219"/>
        <v>Till</v>
      </c>
      <c r="K2815" s="1" t="str">
        <f t="shared" si="220"/>
        <v>&lt;63 micron</v>
      </c>
      <c r="L2815">
        <v>0.1</v>
      </c>
      <c r="M2815">
        <v>0.38</v>
      </c>
      <c r="N2815">
        <v>4</v>
      </c>
      <c r="O2815">
        <v>90</v>
      </c>
      <c r="P2815">
        <v>0.25</v>
      </c>
      <c r="Q2815">
        <v>1</v>
      </c>
      <c r="R2815">
        <v>0.27</v>
      </c>
      <c r="S2815">
        <v>0.25</v>
      </c>
      <c r="T2815">
        <v>0.5</v>
      </c>
      <c r="U2815">
        <v>23</v>
      </c>
      <c r="V2815">
        <v>2</v>
      </c>
      <c r="W2815">
        <v>1.1599999999999999</v>
      </c>
      <c r="X2815">
        <v>5</v>
      </c>
      <c r="Y2815">
        <v>0.5</v>
      </c>
      <c r="Z2815">
        <v>0.06</v>
      </c>
      <c r="AA2815">
        <v>20</v>
      </c>
      <c r="AB2815">
        <v>0.16</v>
      </c>
      <c r="AC2815">
        <v>90</v>
      </c>
      <c r="AD2815">
        <v>0.5</v>
      </c>
      <c r="AE2815">
        <v>0.01</v>
      </c>
      <c r="AF2815">
        <v>6</v>
      </c>
      <c r="AG2815">
        <v>930</v>
      </c>
      <c r="AH2815">
        <v>10</v>
      </c>
      <c r="AI2815">
        <v>1</v>
      </c>
      <c r="AJ2815">
        <v>1</v>
      </c>
      <c r="AK2815">
        <v>125</v>
      </c>
      <c r="AL2815">
        <v>0.03</v>
      </c>
      <c r="AM2815">
        <v>5</v>
      </c>
      <c r="AN2815">
        <v>5</v>
      </c>
      <c r="AO2815">
        <v>18</v>
      </c>
      <c r="AP2815">
        <v>5</v>
      </c>
      <c r="AQ2815">
        <v>8</v>
      </c>
    </row>
    <row r="2816" spans="1:43" hidden="1" x14ac:dyDescent="0.25">
      <c r="A2816" t="s">
        <v>10096</v>
      </c>
      <c r="B2816" t="s">
        <v>10097</v>
      </c>
      <c r="C2816" s="1" t="str">
        <f t="shared" si="217"/>
        <v>21:0118</v>
      </c>
      <c r="D2816" s="1" t="str">
        <f t="shared" si="218"/>
        <v>21:0027</v>
      </c>
      <c r="E2816" t="s">
        <v>10098</v>
      </c>
      <c r="F2816" t="s">
        <v>10099</v>
      </c>
      <c r="H2816">
        <v>63.758945400000002</v>
      </c>
      <c r="I2816">
        <v>-96.200779600000004</v>
      </c>
      <c r="J2816" s="1" t="str">
        <f t="shared" si="219"/>
        <v>Till</v>
      </c>
      <c r="K2816" s="1" t="str">
        <f t="shared" si="220"/>
        <v>&lt;63 micron</v>
      </c>
      <c r="L2816">
        <v>0.1</v>
      </c>
      <c r="M2816">
        <v>1.03</v>
      </c>
      <c r="N2816">
        <v>4</v>
      </c>
      <c r="O2816">
        <v>400</v>
      </c>
      <c r="P2816">
        <v>0.25</v>
      </c>
      <c r="Q2816">
        <v>1</v>
      </c>
      <c r="R2816">
        <v>0.26</v>
      </c>
      <c r="S2816">
        <v>0.25</v>
      </c>
      <c r="T2816">
        <v>2</v>
      </c>
      <c r="U2816">
        <v>25</v>
      </c>
      <c r="V2816">
        <v>8</v>
      </c>
      <c r="W2816">
        <v>1.41</v>
      </c>
      <c r="X2816">
        <v>5</v>
      </c>
      <c r="Y2816">
        <v>0.5</v>
      </c>
      <c r="Z2816">
        <v>0.22</v>
      </c>
      <c r="AA2816">
        <v>20</v>
      </c>
      <c r="AB2816">
        <v>0.28999999999999998</v>
      </c>
      <c r="AC2816">
        <v>140</v>
      </c>
      <c r="AD2816">
        <v>0.5</v>
      </c>
      <c r="AE2816">
        <v>0.01</v>
      </c>
      <c r="AF2816">
        <v>11</v>
      </c>
      <c r="AG2816">
        <v>880</v>
      </c>
      <c r="AH2816">
        <v>10</v>
      </c>
      <c r="AI2816">
        <v>1</v>
      </c>
      <c r="AJ2816">
        <v>1</v>
      </c>
      <c r="AK2816">
        <v>192</v>
      </c>
      <c r="AL2816">
        <v>0.01</v>
      </c>
      <c r="AM2816">
        <v>5</v>
      </c>
      <c r="AN2816">
        <v>5</v>
      </c>
      <c r="AO2816">
        <v>20</v>
      </c>
      <c r="AP2816">
        <v>5</v>
      </c>
      <c r="AQ2816">
        <v>18</v>
      </c>
    </row>
    <row r="2817" spans="1:43" hidden="1" x14ac:dyDescent="0.25">
      <c r="A2817" t="s">
        <v>10100</v>
      </c>
      <c r="B2817" t="s">
        <v>10101</v>
      </c>
      <c r="C2817" s="1" t="str">
        <f t="shared" si="217"/>
        <v>21:0118</v>
      </c>
      <c r="D2817" s="1" t="str">
        <f t="shared" si="218"/>
        <v>21:0027</v>
      </c>
      <c r="E2817" t="s">
        <v>10102</v>
      </c>
      <c r="F2817" t="s">
        <v>10103</v>
      </c>
      <c r="H2817">
        <v>63.771922000000004</v>
      </c>
      <c r="I2817">
        <v>-96.197504699999996</v>
      </c>
      <c r="J2817" s="1" t="str">
        <f t="shared" si="219"/>
        <v>Till</v>
      </c>
      <c r="K2817" s="1" t="str">
        <f t="shared" si="220"/>
        <v>&lt;63 micron</v>
      </c>
      <c r="L2817">
        <v>0.1</v>
      </c>
      <c r="M2817">
        <v>0.44</v>
      </c>
      <c r="N2817">
        <v>2</v>
      </c>
      <c r="O2817">
        <v>100</v>
      </c>
      <c r="P2817">
        <v>0.25</v>
      </c>
      <c r="Q2817">
        <v>1</v>
      </c>
      <c r="R2817">
        <v>0.27</v>
      </c>
      <c r="S2817">
        <v>0.25</v>
      </c>
      <c r="T2817">
        <v>1</v>
      </c>
      <c r="U2817">
        <v>20</v>
      </c>
      <c r="V2817">
        <v>3</v>
      </c>
      <c r="W2817">
        <v>1.25</v>
      </c>
      <c r="X2817">
        <v>5</v>
      </c>
      <c r="Y2817">
        <v>0.5</v>
      </c>
      <c r="Z2817">
        <v>0.06</v>
      </c>
      <c r="AA2817">
        <v>20</v>
      </c>
      <c r="AB2817">
        <v>0.16</v>
      </c>
      <c r="AC2817">
        <v>125</v>
      </c>
      <c r="AD2817">
        <v>0.5</v>
      </c>
      <c r="AE2817">
        <v>0.01</v>
      </c>
      <c r="AF2817">
        <v>7</v>
      </c>
      <c r="AG2817">
        <v>990</v>
      </c>
      <c r="AH2817">
        <v>8</v>
      </c>
      <c r="AI2817">
        <v>1</v>
      </c>
      <c r="AJ2817">
        <v>1</v>
      </c>
      <c r="AK2817">
        <v>164</v>
      </c>
      <c r="AL2817">
        <v>0.03</v>
      </c>
      <c r="AM2817">
        <v>5</v>
      </c>
      <c r="AN2817">
        <v>5</v>
      </c>
      <c r="AO2817">
        <v>18</v>
      </c>
      <c r="AP2817">
        <v>5</v>
      </c>
      <c r="AQ2817">
        <v>10</v>
      </c>
    </row>
    <row r="2818" spans="1:43" hidden="1" x14ac:dyDescent="0.25">
      <c r="A2818" t="s">
        <v>10104</v>
      </c>
      <c r="B2818" t="s">
        <v>10105</v>
      </c>
      <c r="C2818" s="1" t="str">
        <f t="shared" si="217"/>
        <v>21:0118</v>
      </c>
      <c r="D2818" s="1" t="str">
        <f t="shared" si="218"/>
        <v>21:0027</v>
      </c>
      <c r="E2818" t="s">
        <v>10106</v>
      </c>
      <c r="F2818" t="s">
        <v>10107</v>
      </c>
      <c r="H2818">
        <v>63.784551399999998</v>
      </c>
      <c r="I2818">
        <v>-96.193469300000004</v>
      </c>
      <c r="J2818" s="1" t="str">
        <f t="shared" si="219"/>
        <v>Till</v>
      </c>
      <c r="K2818" s="1" t="str">
        <f t="shared" si="220"/>
        <v>&lt;63 micron</v>
      </c>
      <c r="L2818">
        <v>0.1</v>
      </c>
      <c r="M2818">
        <v>0.44</v>
      </c>
      <c r="N2818">
        <v>1</v>
      </c>
      <c r="O2818">
        <v>90</v>
      </c>
      <c r="P2818">
        <v>0.25</v>
      </c>
      <c r="Q2818">
        <v>1</v>
      </c>
      <c r="R2818">
        <v>0.27</v>
      </c>
      <c r="S2818">
        <v>0.25</v>
      </c>
      <c r="T2818">
        <v>1</v>
      </c>
      <c r="U2818">
        <v>25</v>
      </c>
      <c r="V2818">
        <v>3</v>
      </c>
      <c r="W2818">
        <v>1.1499999999999999</v>
      </c>
      <c r="X2818">
        <v>5</v>
      </c>
      <c r="Y2818">
        <v>0.5</v>
      </c>
      <c r="Z2818">
        <v>7.0000000000000007E-2</v>
      </c>
      <c r="AA2818">
        <v>20</v>
      </c>
      <c r="AB2818">
        <v>0.22</v>
      </c>
      <c r="AC2818">
        <v>120</v>
      </c>
      <c r="AD2818">
        <v>0.5</v>
      </c>
      <c r="AE2818">
        <v>0.01</v>
      </c>
      <c r="AF2818">
        <v>9</v>
      </c>
      <c r="AG2818">
        <v>890</v>
      </c>
      <c r="AH2818">
        <v>8</v>
      </c>
      <c r="AI2818">
        <v>1</v>
      </c>
      <c r="AJ2818">
        <v>1</v>
      </c>
      <c r="AK2818">
        <v>150</v>
      </c>
      <c r="AL2818">
        <v>0.03</v>
      </c>
      <c r="AM2818">
        <v>5</v>
      </c>
      <c r="AN2818">
        <v>5</v>
      </c>
      <c r="AO2818">
        <v>18</v>
      </c>
      <c r="AP2818">
        <v>5</v>
      </c>
      <c r="AQ2818">
        <v>12</v>
      </c>
    </row>
    <row r="2819" spans="1:43" hidden="1" x14ac:dyDescent="0.25">
      <c r="A2819" t="s">
        <v>10108</v>
      </c>
      <c r="B2819" t="s">
        <v>10109</v>
      </c>
      <c r="C2819" s="1" t="str">
        <f t="shared" si="217"/>
        <v>21:0118</v>
      </c>
      <c r="D2819" s="1" t="str">
        <f t="shared" si="218"/>
        <v>21:0027</v>
      </c>
      <c r="E2819" t="s">
        <v>10110</v>
      </c>
      <c r="F2819" t="s">
        <v>10111</v>
      </c>
      <c r="H2819">
        <v>63.801214299999998</v>
      </c>
      <c r="I2819">
        <v>-96.187646799999996</v>
      </c>
      <c r="J2819" s="1" t="str">
        <f t="shared" si="219"/>
        <v>Till</v>
      </c>
      <c r="K2819" s="1" t="str">
        <f t="shared" si="220"/>
        <v>&lt;63 micron</v>
      </c>
      <c r="L2819">
        <v>0.1</v>
      </c>
      <c r="M2819">
        <v>0.39</v>
      </c>
      <c r="N2819">
        <v>1</v>
      </c>
      <c r="O2819">
        <v>70</v>
      </c>
      <c r="P2819">
        <v>0.25</v>
      </c>
      <c r="Q2819">
        <v>1</v>
      </c>
      <c r="R2819">
        <v>0.25</v>
      </c>
      <c r="S2819">
        <v>0.25</v>
      </c>
      <c r="T2819">
        <v>1</v>
      </c>
      <c r="U2819">
        <v>20</v>
      </c>
      <c r="V2819">
        <v>2</v>
      </c>
      <c r="W2819">
        <v>1</v>
      </c>
      <c r="X2819">
        <v>5</v>
      </c>
      <c r="Y2819">
        <v>0.5</v>
      </c>
      <c r="Z2819">
        <v>0.06</v>
      </c>
      <c r="AA2819">
        <v>20</v>
      </c>
      <c r="AB2819">
        <v>0.23</v>
      </c>
      <c r="AC2819">
        <v>80</v>
      </c>
      <c r="AD2819">
        <v>0.5</v>
      </c>
      <c r="AE2819">
        <v>0.01</v>
      </c>
      <c r="AF2819">
        <v>8</v>
      </c>
      <c r="AG2819">
        <v>800</v>
      </c>
      <c r="AH2819">
        <v>12</v>
      </c>
      <c r="AI2819">
        <v>1</v>
      </c>
      <c r="AJ2819">
        <v>1</v>
      </c>
      <c r="AK2819">
        <v>119</v>
      </c>
      <c r="AL2819">
        <v>0.03</v>
      </c>
      <c r="AM2819">
        <v>5</v>
      </c>
      <c r="AN2819">
        <v>5</v>
      </c>
      <c r="AO2819">
        <v>17</v>
      </c>
      <c r="AP2819">
        <v>5</v>
      </c>
      <c r="AQ2819">
        <v>14</v>
      </c>
    </row>
    <row r="2820" spans="1:43" hidden="1" x14ac:dyDescent="0.25">
      <c r="A2820" t="s">
        <v>10112</v>
      </c>
      <c r="B2820" t="s">
        <v>10113</v>
      </c>
      <c r="C2820" s="1" t="str">
        <f t="shared" si="217"/>
        <v>21:0118</v>
      </c>
      <c r="D2820" s="1" t="str">
        <f t="shared" si="218"/>
        <v>21:0027</v>
      </c>
      <c r="E2820" t="s">
        <v>10114</v>
      </c>
      <c r="F2820" t="s">
        <v>10115</v>
      </c>
      <c r="H2820">
        <v>63.644840500000001</v>
      </c>
      <c r="I2820">
        <v>-96.163561400000006</v>
      </c>
      <c r="J2820" s="1" t="str">
        <f t="shared" si="219"/>
        <v>Till</v>
      </c>
      <c r="K2820" s="1" t="str">
        <f t="shared" si="220"/>
        <v>&lt;63 micron</v>
      </c>
      <c r="L2820">
        <v>0.1</v>
      </c>
      <c r="M2820">
        <v>0.33</v>
      </c>
      <c r="N2820">
        <v>2</v>
      </c>
      <c r="O2820">
        <v>260</v>
      </c>
      <c r="P2820">
        <v>0.25</v>
      </c>
      <c r="Q2820">
        <v>1</v>
      </c>
      <c r="R2820">
        <v>0.39</v>
      </c>
      <c r="S2820">
        <v>0.25</v>
      </c>
      <c r="T2820">
        <v>2</v>
      </c>
      <c r="U2820">
        <v>35</v>
      </c>
      <c r="V2820">
        <v>6</v>
      </c>
      <c r="W2820">
        <v>1.69</v>
      </c>
      <c r="X2820">
        <v>5</v>
      </c>
      <c r="Y2820">
        <v>1</v>
      </c>
      <c r="Z2820">
        <v>0.05</v>
      </c>
      <c r="AA2820">
        <v>20</v>
      </c>
      <c r="AB2820">
        <v>0.22</v>
      </c>
      <c r="AC2820">
        <v>170</v>
      </c>
      <c r="AD2820">
        <v>0.5</v>
      </c>
      <c r="AE2820">
        <v>0.01</v>
      </c>
      <c r="AF2820">
        <v>9</v>
      </c>
      <c r="AG2820">
        <v>1360</v>
      </c>
      <c r="AH2820">
        <v>8</v>
      </c>
      <c r="AI2820">
        <v>1</v>
      </c>
      <c r="AJ2820">
        <v>1</v>
      </c>
      <c r="AK2820">
        <v>105</v>
      </c>
      <c r="AL2820">
        <v>0.04</v>
      </c>
      <c r="AM2820">
        <v>5</v>
      </c>
      <c r="AN2820">
        <v>5</v>
      </c>
      <c r="AO2820">
        <v>27</v>
      </c>
      <c r="AP2820">
        <v>5</v>
      </c>
      <c r="AQ2820">
        <v>12</v>
      </c>
    </row>
    <row r="2821" spans="1:43" hidden="1" x14ac:dyDescent="0.25">
      <c r="A2821" t="s">
        <v>10116</v>
      </c>
      <c r="B2821" t="s">
        <v>10117</v>
      </c>
      <c r="C2821" s="1" t="str">
        <f t="shared" si="217"/>
        <v>21:0118</v>
      </c>
      <c r="D2821" s="1" t="str">
        <f t="shared" si="218"/>
        <v>21:0027</v>
      </c>
      <c r="E2821" t="s">
        <v>10118</v>
      </c>
      <c r="F2821" t="s">
        <v>10119</v>
      </c>
      <c r="H2821">
        <v>63.661545400000001</v>
      </c>
      <c r="I2821">
        <v>-96.1667439</v>
      </c>
      <c r="J2821" s="1" t="str">
        <f t="shared" si="219"/>
        <v>Till</v>
      </c>
      <c r="K2821" s="1" t="str">
        <f t="shared" si="220"/>
        <v>&lt;63 micron</v>
      </c>
      <c r="L2821">
        <v>0.1</v>
      </c>
      <c r="M2821">
        <v>1.38</v>
      </c>
      <c r="N2821">
        <v>1</v>
      </c>
      <c r="O2821">
        <v>580</v>
      </c>
      <c r="P2821">
        <v>0.5</v>
      </c>
      <c r="Q2821">
        <v>1</v>
      </c>
      <c r="R2821">
        <v>0.47</v>
      </c>
      <c r="S2821">
        <v>0.25</v>
      </c>
      <c r="T2821">
        <v>4</v>
      </c>
      <c r="U2821">
        <v>62</v>
      </c>
      <c r="V2821">
        <v>16</v>
      </c>
      <c r="W2821">
        <v>2.1</v>
      </c>
      <c r="X2821">
        <v>5</v>
      </c>
      <c r="Y2821">
        <v>0.5</v>
      </c>
      <c r="Z2821">
        <v>0.27</v>
      </c>
      <c r="AA2821">
        <v>30</v>
      </c>
      <c r="AB2821">
        <v>0.79</v>
      </c>
      <c r="AC2821">
        <v>235</v>
      </c>
      <c r="AD2821">
        <v>0.5</v>
      </c>
      <c r="AE2821">
        <v>0.01</v>
      </c>
      <c r="AF2821">
        <v>25</v>
      </c>
      <c r="AG2821">
        <v>1320</v>
      </c>
      <c r="AH2821">
        <v>14</v>
      </c>
      <c r="AI2821">
        <v>1</v>
      </c>
      <c r="AJ2821">
        <v>3</v>
      </c>
      <c r="AK2821">
        <v>139</v>
      </c>
      <c r="AL2821">
        <v>0.04</v>
      </c>
      <c r="AM2821">
        <v>5</v>
      </c>
      <c r="AN2821">
        <v>5</v>
      </c>
      <c r="AO2821">
        <v>35</v>
      </c>
      <c r="AP2821">
        <v>5</v>
      </c>
      <c r="AQ2821">
        <v>30</v>
      </c>
    </row>
    <row r="2822" spans="1:43" hidden="1" x14ac:dyDescent="0.25">
      <c r="A2822" t="s">
        <v>10120</v>
      </c>
      <c r="B2822" t="s">
        <v>10121</v>
      </c>
      <c r="C2822" s="1" t="str">
        <f t="shared" si="217"/>
        <v>21:0118</v>
      </c>
      <c r="D2822" s="1" t="str">
        <f t="shared" si="218"/>
        <v>21:0027</v>
      </c>
      <c r="E2822" t="s">
        <v>10122</v>
      </c>
      <c r="F2822" t="s">
        <v>10123</v>
      </c>
      <c r="H2822">
        <v>63.670620599999999</v>
      </c>
      <c r="I2822">
        <v>-96.166505000000001</v>
      </c>
      <c r="J2822" s="1" t="str">
        <f t="shared" si="219"/>
        <v>Till</v>
      </c>
      <c r="K2822" s="1" t="str">
        <f t="shared" si="220"/>
        <v>&lt;63 micron</v>
      </c>
      <c r="L2822">
        <v>0.1</v>
      </c>
      <c r="M2822">
        <v>1.39</v>
      </c>
      <c r="N2822">
        <v>1</v>
      </c>
      <c r="O2822">
        <v>440</v>
      </c>
      <c r="P2822">
        <v>0.5</v>
      </c>
      <c r="Q2822">
        <v>1</v>
      </c>
      <c r="R2822">
        <v>0.42</v>
      </c>
      <c r="S2822">
        <v>0.25</v>
      </c>
      <c r="T2822">
        <v>6</v>
      </c>
      <c r="U2822">
        <v>56</v>
      </c>
      <c r="V2822">
        <v>16</v>
      </c>
      <c r="W2822">
        <v>2.02</v>
      </c>
      <c r="X2822">
        <v>5</v>
      </c>
      <c r="Y2822">
        <v>0.5</v>
      </c>
      <c r="Z2822">
        <v>0.3</v>
      </c>
      <c r="AA2822">
        <v>30</v>
      </c>
      <c r="AB2822">
        <v>0.68</v>
      </c>
      <c r="AC2822">
        <v>220</v>
      </c>
      <c r="AD2822">
        <v>0.5</v>
      </c>
      <c r="AE2822">
        <v>0.01</v>
      </c>
      <c r="AF2822">
        <v>27</v>
      </c>
      <c r="AG2822">
        <v>1190</v>
      </c>
      <c r="AH2822">
        <v>14</v>
      </c>
      <c r="AI2822">
        <v>1</v>
      </c>
      <c r="AJ2822">
        <v>3</v>
      </c>
      <c r="AK2822">
        <v>142</v>
      </c>
      <c r="AL2822">
        <v>0.05</v>
      </c>
      <c r="AM2822">
        <v>5</v>
      </c>
      <c r="AN2822">
        <v>5</v>
      </c>
      <c r="AO2822">
        <v>34</v>
      </c>
      <c r="AP2822">
        <v>5</v>
      </c>
      <c r="AQ2822">
        <v>30</v>
      </c>
    </row>
    <row r="2823" spans="1:43" hidden="1" x14ac:dyDescent="0.25">
      <c r="A2823" t="s">
        <v>10124</v>
      </c>
      <c r="B2823" t="s">
        <v>10125</v>
      </c>
      <c r="C2823" s="1" t="str">
        <f t="shared" si="217"/>
        <v>21:0118</v>
      </c>
      <c r="D2823" s="1" t="str">
        <f t="shared" si="218"/>
        <v>21:0027</v>
      </c>
      <c r="E2823" t="s">
        <v>10126</v>
      </c>
      <c r="F2823" t="s">
        <v>10127</v>
      </c>
      <c r="H2823">
        <v>63.6859416</v>
      </c>
      <c r="I2823">
        <v>-96.158721700000001</v>
      </c>
      <c r="J2823" s="1" t="str">
        <f t="shared" si="219"/>
        <v>Till</v>
      </c>
      <c r="K2823" s="1" t="str">
        <f t="shared" si="220"/>
        <v>&lt;63 micron</v>
      </c>
      <c r="L2823">
        <v>0.1</v>
      </c>
      <c r="M2823">
        <v>1.19</v>
      </c>
      <c r="N2823">
        <v>4</v>
      </c>
      <c r="O2823">
        <v>340</v>
      </c>
      <c r="P2823">
        <v>0.5</v>
      </c>
      <c r="Q2823">
        <v>1</v>
      </c>
      <c r="R2823">
        <v>0.46</v>
      </c>
      <c r="S2823">
        <v>0.25</v>
      </c>
      <c r="T2823">
        <v>6</v>
      </c>
      <c r="U2823">
        <v>89</v>
      </c>
      <c r="V2823">
        <v>34</v>
      </c>
      <c r="W2823">
        <v>2.1</v>
      </c>
      <c r="X2823">
        <v>5</v>
      </c>
      <c r="Y2823">
        <v>0.5</v>
      </c>
      <c r="Z2823">
        <v>0.18</v>
      </c>
      <c r="AA2823">
        <v>30</v>
      </c>
      <c r="AB2823">
        <v>1.01</v>
      </c>
      <c r="AC2823">
        <v>200</v>
      </c>
      <c r="AD2823">
        <v>0.5</v>
      </c>
      <c r="AE2823">
        <v>0.01</v>
      </c>
      <c r="AF2823">
        <v>37</v>
      </c>
      <c r="AG2823">
        <v>1380</v>
      </c>
      <c r="AH2823">
        <v>18</v>
      </c>
      <c r="AI2823">
        <v>1</v>
      </c>
      <c r="AJ2823">
        <v>3</v>
      </c>
      <c r="AK2823">
        <v>199</v>
      </c>
      <c r="AL2823">
        <v>7.0000000000000007E-2</v>
      </c>
      <c r="AM2823">
        <v>5</v>
      </c>
      <c r="AN2823">
        <v>5</v>
      </c>
      <c r="AO2823">
        <v>38</v>
      </c>
      <c r="AP2823">
        <v>5</v>
      </c>
      <c r="AQ2823">
        <v>46</v>
      </c>
    </row>
    <row r="2824" spans="1:43" hidden="1" x14ac:dyDescent="0.25">
      <c r="A2824" t="s">
        <v>10128</v>
      </c>
      <c r="B2824" t="s">
        <v>10129</v>
      </c>
      <c r="C2824" s="1" t="str">
        <f t="shared" si="217"/>
        <v>21:0118</v>
      </c>
      <c r="D2824" s="1" t="str">
        <f t="shared" si="218"/>
        <v>21:0027</v>
      </c>
      <c r="E2824" t="s">
        <v>10130</v>
      </c>
      <c r="F2824" t="s">
        <v>10131</v>
      </c>
      <c r="H2824">
        <v>63.6983812</v>
      </c>
      <c r="I2824">
        <v>-96.158304400000006</v>
      </c>
      <c r="J2824" s="1" t="str">
        <f t="shared" si="219"/>
        <v>Till</v>
      </c>
      <c r="K2824" s="1" t="str">
        <f t="shared" si="220"/>
        <v>&lt;63 micron</v>
      </c>
      <c r="L2824">
        <v>0.1</v>
      </c>
      <c r="M2824">
        <v>1.93</v>
      </c>
      <c r="N2824">
        <v>12</v>
      </c>
      <c r="O2824">
        <v>380</v>
      </c>
      <c r="P2824">
        <v>0.5</v>
      </c>
      <c r="Q2824">
        <v>1</v>
      </c>
      <c r="R2824">
        <v>0.4</v>
      </c>
      <c r="S2824">
        <v>0.25</v>
      </c>
      <c r="T2824">
        <v>5</v>
      </c>
      <c r="U2824">
        <v>52</v>
      </c>
      <c r="V2824">
        <v>15</v>
      </c>
      <c r="W2824">
        <v>2.2799999999999998</v>
      </c>
      <c r="X2824">
        <v>5</v>
      </c>
      <c r="Y2824">
        <v>0.5</v>
      </c>
      <c r="Z2824">
        <v>0.44</v>
      </c>
      <c r="AA2824">
        <v>30</v>
      </c>
      <c r="AB2824">
        <v>0.75</v>
      </c>
      <c r="AC2824">
        <v>220</v>
      </c>
      <c r="AD2824">
        <v>0.5</v>
      </c>
      <c r="AE2824">
        <v>0.01</v>
      </c>
      <c r="AF2824">
        <v>23</v>
      </c>
      <c r="AG2824">
        <v>1020</v>
      </c>
      <c r="AH2824">
        <v>16</v>
      </c>
      <c r="AI2824">
        <v>1</v>
      </c>
      <c r="AJ2824">
        <v>3</v>
      </c>
      <c r="AK2824">
        <v>115</v>
      </c>
      <c r="AL2824">
        <v>0.06</v>
      </c>
      <c r="AM2824">
        <v>5</v>
      </c>
      <c r="AN2824">
        <v>5</v>
      </c>
      <c r="AO2824">
        <v>40</v>
      </c>
      <c r="AP2824">
        <v>5</v>
      </c>
      <c r="AQ2824">
        <v>38</v>
      </c>
    </row>
    <row r="2825" spans="1:43" hidden="1" x14ac:dyDescent="0.25">
      <c r="A2825" t="s">
        <v>10132</v>
      </c>
      <c r="B2825" t="s">
        <v>10133</v>
      </c>
      <c r="C2825" s="1" t="str">
        <f t="shared" si="217"/>
        <v>21:0118</v>
      </c>
      <c r="D2825" s="1" t="str">
        <f t="shared" si="218"/>
        <v>21:0027</v>
      </c>
      <c r="E2825" t="s">
        <v>10134</v>
      </c>
      <c r="F2825" t="s">
        <v>10135</v>
      </c>
      <c r="H2825">
        <v>63.715113100000003</v>
      </c>
      <c r="I2825">
        <v>-96.169709600000004</v>
      </c>
      <c r="J2825" s="1" t="str">
        <f t="shared" si="219"/>
        <v>Till</v>
      </c>
      <c r="K2825" s="1" t="str">
        <f t="shared" si="220"/>
        <v>&lt;63 micron</v>
      </c>
      <c r="L2825">
        <v>0.1</v>
      </c>
      <c r="M2825">
        <v>1.34</v>
      </c>
      <c r="N2825">
        <v>4</v>
      </c>
      <c r="O2825">
        <v>590</v>
      </c>
      <c r="P2825">
        <v>0.5</v>
      </c>
      <c r="Q2825">
        <v>1</v>
      </c>
      <c r="R2825">
        <v>0.32</v>
      </c>
      <c r="S2825">
        <v>0.25</v>
      </c>
      <c r="T2825">
        <v>3</v>
      </c>
      <c r="U2825">
        <v>35</v>
      </c>
      <c r="V2825">
        <v>9</v>
      </c>
      <c r="W2825">
        <v>1.56</v>
      </c>
      <c r="X2825">
        <v>5</v>
      </c>
      <c r="Y2825">
        <v>0.5</v>
      </c>
      <c r="Z2825">
        <v>0.3</v>
      </c>
      <c r="AA2825">
        <v>30</v>
      </c>
      <c r="AB2825">
        <v>0.46</v>
      </c>
      <c r="AC2825">
        <v>230</v>
      </c>
      <c r="AD2825">
        <v>0.5</v>
      </c>
      <c r="AE2825">
        <v>0.01</v>
      </c>
      <c r="AF2825">
        <v>17</v>
      </c>
      <c r="AG2825">
        <v>1030</v>
      </c>
      <c r="AH2825">
        <v>12</v>
      </c>
      <c r="AI2825">
        <v>1</v>
      </c>
      <c r="AJ2825">
        <v>2</v>
      </c>
      <c r="AK2825">
        <v>250</v>
      </c>
      <c r="AL2825">
        <v>0.01</v>
      </c>
      <c r="AM2825">
        <v>5</v>
      </c>
      <c r="AN2825">
        <v>5</v>
      </c>
      <c r="AO2825">
        <v>23</v>
      </c>
      <c r="AP2825">
        <v>5</v>
      </c>
      <c r="AQ2825">
        <v>18</v>
      </c>
    </row>
    <row r="2826" spans="1:43" hidden="1" x14ac:dyDescent="0.25">
      <c r="A2826" t="s">
        <v>10136</v>
      </c>
      <c r="B2826" t="s">
        <v>10137</v>
      </c>
      <c r="C2826" s="1" t="str">
        <f t="shared" si="217"/>
        <v>21:0118</v>
      </c>
      <c r="D2826" s="1" t="str">
        <f t="shared" si="218"/>
        <v>21:0027</v>
      </c>
      <c r="E2826" t="s">
        <v>10138</v>
      </c>
      <c r="F2826" t="s">
        <v>10139</v>
      </c>
      <c r="H2826">
        <v>63.727715500000002</v>
      </c>
      <c r="I2826">
        <v>-96.167983199999995</v>
      </c>
      <c r="J2826" s="1" t="str">
        <f t="shared" si="219"/>
        <v>Till</v>
      </c>
      <c r="K2826" s="1" t="str">
        <f t="shared" si="220"/>
        <v>&lt;63 micron</v>
      </c>
      <c r="L2826">
        <v>0.1</v>
      </c>
      <c r="M2826">
        <v>0.59</v>
      </c>
      <c r="N2826">
        <v>2</v>
      </c>
      <c r="O2826">
        <v>200</v>
      </c>
      <c r="P2826">
        <v>0.25</v>
      </c>
      <c r="Q2826">
        <v>1</v>
      </c>
      <c r="R2826">
        <v>0.3</v>
      </c>
      <c r="S2826">
        <v>0.25</v>
      </c>
      <c r="T2826">
        <v>1</v>
      </c>
      <c r="U2826">
        <v>27</v>
      </c>
      <c r="V2826">
        <v>4</v>
      </c>
      <c r="W2826">
        <v>1.36</v>
      </c>
      <c r="X2826">
        <v>5</v>
      </c>
      <c r="Y2826">
        <v>0.5</v>
      </c>
      <c r="Z2826">
        <v>0.11</v>
      </c>
      <c r="AA2826">
        <v>20</v>
      </c>
      <c r="AB2826">
        <v>0.22</v>
      </c>
      <c r="AC2826">
        <v>125</v>
      </c>
      <c r="AD2826">
        <v>0.5</v>
      </c>
      <c r="AE2826">
        <v>0.01</v>
      </c>
      <c r="AF2826">
        <v>10</v>
      </c>
      <c r="AG2826">
        <v>1050</v>
      </c>
      <c r="AH2826">
        <v>14</v>
      </c>
      <c r="AI2826">
        <v>1</v>
      </c>
      <c r="AJ2826">
        <v>1</v>
      </c>
      <c r="AK2826">
        <v>147</v>
      </c>
      <c r="AL2826">
        <v>0.03</v>
      </c>
      <c r="AM2826">
        <v>5</v>
      </c>
      <c r="AN2826">
        <v>5</v>
      </c>
      <c r="AO2826">
        <v>21</v>
      </c>
      <c r="AP2826">
        <v>5</v>
      </c>
      <c r="AQ2826">
        <v>12</v>
      </c>
    </row>
    <row r="2827" spans="1:43" hidden="1" x14ac:dyDescent="0.25">
      <c r="A2827" t="s">
        <v>10140</v>
      </c>
      <c r="B2827" t="s">
        <v>10141</v>
      </c>
      <c r="C2827" s="1" t="str">
        <f t="shared" si="217"/>
        <v>21:0118</v>
      </c>
      <c r="D2827" s="1" t="str">
        <f t="shared" si="218"/>
        <v>21:0027</v>
      </c>
      <c r="E2827" t="s">
        <v>10142</v>
      </c>
      <c r="F2827" t="s">
        <v>10143</v>
      </c>
      <c r="H2827">
        <v>63.742271899999999</v>
      </c>
      <c r="I2827">
        <v>-96.163322399999998</v>
      </c>
      <c r="J2827" s="1" t="str">
        <f t="shared" si="219"/>
        <v>Till</v>
      </c>
      <c r="K2827" s="1" t="str">
        <f t="shared" si="220"/>
        <v>&lt;63 micron</v>
      </c>
      <c r="L2827">
        <v>0.1</v>
      </c>
      <c r="M2827">
        <v>0.46</v>
      </c>
      <c r="N2827">
        <v>4</v>
      </c>
      <c r="O2827">
        <v>220</v>
      </c>
      <c r="P2827">
        <v>0.25</v>
      </c>
      <c r="Q2827">
        <v>1</v>
      </c>
      <c r="R2827">
        <v>0.25</v>
      </c>
      <c r="S2827">
        <v>0.25</v>
      </c>
      <c r="T2827">
        <v>1</v>
      </c>
      <c r="U2827">
        <v>17</v>
      </c>
      <c r="V2827">
        <v>3</v>
      </c>
      <c r="W2827">
        <v>1.1299999999999999</v>
      </c>
      <c r="X2827">
        <v>5</v>
      </c>
      <c r="Y2827">
        <v>0.5</v>
      </c>
      <c r="Z2827">
        <v>0.09</v>
      </c>
      <c r="AA2827">
        <v>20</v>
      </c>
      <c r="AB2827">
        <v>0.13</v>
      </c>
      <c r="AC2827">
        <v>95</v>
      </c>
      <c r="AD2827">
        <v>0.5</v>
      </c>
      <c r="AE2827">
        <v>0.01</v>
      </c>
      <c r="AF2827">
        <v>6</v>
      </c>
      <c r="AG2827">
        <v>990</v>
      </c>
      <c r="AH2827">
        <v>12</v>
      </c>
      <c r="AI2827">
        <v>1</v>
      </c>
      <c r="AJ2827">
        <v>0.5</v>
      </c>
      <c r="AK2827">
        <v>211</v>
      </c>
      <c r="AL2827">
        <v>0.02</v>
      </c>
      <c r="AM2827">
        <v>5</v>
      </c>
      <c r="AN2827">
        <v>5</v>
      </c>
      <c r="AO2827">
        <v>15</v>
      </c>
      <c r="AP2827">
        <v>5</v>
      </c>
      <c r="AQ2827">
        <v>8</v>
      </c>
    </row>
    <row r="2828" spans="1:43" hidden="1" x14ac:dyDescent="0.25">
      <c r="A2828" t="s">
        <v>10144</v>
      </c>
      <c r="B2828" t="s">
        <v>10145</v>
      </c>
      <c r="C2828" s="1" t="str">
        <f t="shared" ref="C2828:C2891" si="221">HYPERLINK("http://geochem.nrcan.gc.ca/cdogs/content/bdl/bdl210118_e.htm", "21:0118")</f>
        <v>21:0118</v>
      </c>
      <c r="D2828" s="1" t="str">
        <f t="shared" ref="D2828:D2891" si="222">HYPERLINK("http://geochem.nrcan.gc.ca/cdogs/content/svy/svy210027_e.htm", "21:0027")</f>
        <v>21:0027</v>
      </c>
      <c r="E2828" t="s">
        <v>10146</v>
      </c>
      <c r="F2828" t="s">
        <v>10147</v>
      </c>
      <c r="H2828">
        <v>63.757772699999997</v>
      </c>
      <c r="I2828">
        <v>-96.161928900000007</v>
      </c>
      <c r="J2828" s="1" t="str">
        <f t="shared" ref="J2828:J2891" si="223">HYPERLINK("http://geochem.nrcan.gc.ca/cdogs/content/kwd/kwd020044_e.htm", "Till")</f>
        <v>Till</v>
      </c>
      <c r="K2828" s="1" t="str">
        <f t="shared" ref="K2828:K2891" si="224">HYPERLINK("http://geochem.nrcan.gc.ca/cdogs/content/kwd/kwd080004_e.htm", "&lt;63 micron")</f>
        <v>&lt;63 micron</v>
      </c>
      <c r="L2828">
        <v>0.1</v>
      </c>
      <c r="M2828">
        <v>0.51</v>
      </c>
      <c r="N2828">
        <v>1</v>
      </c>
      <c r="O2828">
        <v>140</v>
      </c>
      <c r="P2828">
        <v>0.25</v>
      </c>
      <c r="Q2828">
        <v>1</v>
      </c>
      <c r="R2828">
        <v>0.23</v>
      </c>
      <c r="S2828">
        <v>0.25</v>
      </c>
      <c r="T2828">
        <v>1</v>
      </c>
      <c r="U2828">
        <v>19</v>
      </c>
      <c r="V2828">
        <v>3</v>
      </c>
      <c r="W2828">
        <v>1.1599999999999999</v>
      </c>
      <c r="X2828">
        <v>5</v>
      </c>
      <c r="Y2828">
        <v>0.5</v>
      </c>
      <c r="Z2828">
        <v>0.08</v>
      </c>
      <c r="AA2828">
        <v>20</v>
      </c>
      <c r="AB2828">
        <v>0.17</v>
      </c>
      <c r="AC2828">
        <v>85</v>
      </c>
      <c r="AD2828">
        <v>0.5</v>
      </c>
      <c r="AE2828">
        <v>0.01</v>
      </c>
      <c r="AF2828">
        <v>7</v>
      </c>
      <c r="AG2828">
        <v>830</v>
      </c>
      <c r="AH2828">
        <v>8</v>
      </c>
      <c r="AI2828">
        <v>1</v>
      </c>
      <c r="AJ2828">
        <v>1</v>
      </c>
      <c r="AK2828">
        <v>147</v>
      </c>
      <c r="AL2828">
        <v>0.02</v>
      </c>
      <c r="AM2828">
        <v>5</v>
      </c>
      <c r="AN2828">
        <v>5</v>
      </c>
      <c r="AO2828">
        <v>17</v>
      </c>
      <c r="AP2828">
        <v>5</v>
      </c>
      <c r="AQ2828">
        <v>10</v>
      </c>
    </row>
    <row r="2829" spans="1:43" hidden="1" x14ac:dyDescent="0.25">
      <c r="A2829" t="s">
        <v>10148</v>
      </c>
      <c r="B2829" t="s">
        <v>10149</v>
      </c>
      <c r="C2829" s="1" t="str">
        <f t="shared" si="221"/>
        <v>21:0118</v>
      </c>
      <c r="D2829" s="1" t="str">
        <f t="shared" si="222"/>
        <v>21:0027</v>
      </c>
      <c r="E2829" t="s">
        <v>10150</v>
      </c>
      <c r="F2829" t="s">
        <v>10151</v>
      </c>
      <c r="H2829">
        <v>63.772605300000002</v>
      </c>
      <c r="I2829">
        <v>-96.170403500000006</v>
      </c>
      <c r="J2829" s="1" t="str">
        <f t="shared" si="223"/>
        <v>Till</v>
      </c>
      <c r="K2829" s="1" t="str">
        <f t="shared" si="224"/>
        <v>&lt;63 micron</v>
      </c>
      <c r="L2829">
        <v>0.1</v>
      </c>
      <c r="M2829">
        <v>0.71</v>
      </c>
      <c r="N2829">
        <v>1</v>
      </c>
      <c r="O2829">
        <v>150</v>
      </c>
      <c r="P2829">
        <v>0.25</v>
      </c>
      <c r="Q2829">
        <v>1</v>
      </c>
      <c r="R2829">
        <v>0.33</v>
      </c>
      <c r="S2829">
        <v>0.25</v>
      </c>
      <c r="T2829">
        <v>1</v>
      </c>
      <c r="U2829">
        <v>24</v>
      </c>
      <c r="V2829">
        <v>6</v>
      </c>
      <c r="W2829">
        <v>1.39</v>
      </c>
      <c r="X2829">
        <v>5</v>
      </c>
      <c r="Y2829">
        <v>0.5</v>
      </c>
      <c r="Z2829">
        <v>0.1</v>
      </c>
      <c r="AA2829">
        <v>20</v>
      </c>
      <c r="AB2829">
        <v>0.3</v>
      </c>
      <c r="AC2829">
        <v>120</v>
      </c>
      <c r="AD2829">
        <v>1</v>
      </c>
      <c r="AE2829">
        <v>0.01</v>
      </c>
      <c r="AF2829">
        <v>10</v>
      </c>
      <c r="AG2829">
        <v>930</v>
      </c>
      <c r="AH2829">
        <v>8</v>
      </c>
      <c r="AI2829">
        <v>1</v>
      </c>
      <c r="AJ2829">
        <v>1</v>
      </c>
      <c r="AK2829">
        <v>134</v>
      </c>
      <c r="AL2829">
        <v>0.05</v>
      </c>
      <c r="AM2829">
        <v>5</v>
      </c>
      <c r="AN2829">
        <v>5</v>
      </c>
      <c r="AO2829">
        <v>24</v>
      </c>
      <c r="AP2829">
        <v>5</v>
      </c>
      <c r="AQ2829">
        <v>18</v>
      </c>
    </row>
    <row r="2830" spans="1:43" hidden="1" x14ac:dyDescent="0.25">
      <c r="A2830" t="s">
        <v>10152</v>
      </c>
      <c r="B2830" t="s">
        <v>10153</v>
      </c>
      <c r="C2830" s="1" t="str">
        <f t="shared" si="221"/>
        <v>21:0118</v>
      </c>
      <c r="D2830" s="1" t="str">
        <f t="shared" si="222"/>
        <v>21:0027</v>
      </c>
      <c r="E2830" t="s">
        <v>10154</v>
      </c>
      <c r="F2830" t="s">
        <v>10155</v>
      </c>
      <c r="H2830">
        <v>63.784089199999997</v>
      </c>
      <c r="I2830">
        <v>-96.172094999999999</v>
      </c>
      <c r="J2830" s="1" t="str">
        <f t="shared" si="223"/>
        <v>Till</v>
      </c>
      <c r="K2830" s="1" t="str">
        <f t="shared" si="224"/>
        <v>&lt;63 micron</v>
      </c>
      <c r="L2830">
        <v>0.1</v>
      </c>
      <c r="M2830">
        <v>0.56000000000000005</v>
      </c>
      <c r="N2830">
        <v>1</v>
      </c>
      <c r="O2830">
        <v>130</v>
      </c>
      <c r="P2830">
        <v>0.25</v>
      </c>
      <c r="Q2830">
        <v>1</v>
      </c>
      <c r="R2830">
        <v>0.25</v>
      </c>
      <c r="S2830">
        <v>0.25</v>
      </c>
      <c r="T2830">
        <v>1</v>
      </c>
      <c r="U2830">
        <v>20</v>
      </c>
      <c r="V2830">
        <v>3</v>
      </c>
      <c r="W2830">
        <v>1.23</v>
      </c>
      <c r="X2830">
        <v>5</v>
      </c>
      <c r="Y2830">
        <v>0.5</v>
      </c>
      <c r="Z2830">
        <v>0.08</v>
      </c>
      <c r="AA2830">
        <v>20</v>
      </c>
      <c r="AB2830">
        <v>0.19</v>
      </c>
      <c r="AC2830">
        <v>90</v>
      </c>
      <c r="AD2830">
        <v>0.5</v>
      </c>
      <c r="AE2830">
        <v>0.01</v>
      </c>
      <c r="AF2830">
        <v>7</v>
      </c>
      <c r="AG2830">
        <v>850</v>
      </c>
      <c r="AH2830">
        <v>12</v>
      </c>
      <c r="AI2830">
        <v>1</v>
      </c>
      <c r="AJ2830">
        <v>1</v>
      </c>
      <c r="AK2830">
        <v>143</v>
      </c>
      <c r="AL2830">
        <v>0.02</v>
      </c>
      <c r="AM2830">
        <v>5</v>
      </c>
      <c r="AN2830">
        <v>5</v>
      </c>
      <c r="AO2830">
        <v>17</v>
      </c>
      <c r="AP2830">
        <v>5</v>
      </c>
      <c r="AQ2830">
        <v>12</v>
      </c>
    </row>
    <row r="2831" spans="1:43" hidden="1" x14ac:dyDescent="0.25">
      <c r="A2831" t="s">
        <v>10156</v>
      </c>
      <c r="B2831" t="s">
        <v>10157</v>
      </c>
      <c r="C2831" s="1" t="str">
        <f t="shared" si="221"/>
        <v>21:0118</v>
      </c>
      <c r="D2831" s="1" t="str">
        <f t="shared" si="222"/>
        <v>21:0027</v>
      </c>
      <c r="E2831" t="s">
        <v>10158</v>
      </c>
      <c r="F2831" t="s">
        <v>10159</v>
      </c>
      <c r="H2831">
        <v>63.793864800000001</v>
      </c>
      <c r="I2831">
        <v>-96.170485600000006</v>
      </c>
      <c r="J2831" s="1" t="str">
        <f t="shared" si="223"/>
        <v>Till</v>
      </c>
      <c r="K2831" s="1" t="str">
        <f t="shared" si="224"/>
        <v>&lt;63 micron</v>
      </c>
      <c r="L2831">
        <v>0.1</v>
      </c>
      <c r="M2831">
        <v>0.37</v>
      </c>
      <c r="N2831">
        <v>1</v>
      </c>
      <c r="O2831">
        <v>90</v>
      </c>
      <c r="P2831">
        <v>0.25</v>
      </c>
      <c r="Q2831">
        <v>1</v>
      </c>
      <c r="R2831">
        <v>0.22</v>
      </c>
      <c r="S2831">
        <v>0.25</v>
      </c>
      <c r="T2831">
        <v>1</v>
      </c>
      <c r="U2831">
        <v>18</v>
      </c>
      <c r="V2831">
        <v>2</v>
      </c>
      <c r="W2831">
        <v>1.07</v>
      </c>
      <c r="X2831">
        <v>5</v>
      </c>
      <c r="Y2831">
        <v>0.5</v>
      </c>
      <c r="Z2831">
        <v>0.06</v>
      </c>
      <c r="AA2831">
        <v>20</v>
      </c>
      <c r="AB2831">
        <v>0.15</v>
      </c>
      <c r="AC2831">
        <v>125</v>
      </c>
      <c r="AD2831">
        <v>0.5</v>
      </c>
      <c r="AE2831">
        <v>0.01</v>
      </c>
      <c r="AF2831">
        <v>6</v>
      </c>
      <c r="AG2831">
        <v>850</v>
      </c>
      <c r="AH2831">
        <v>6</v>
      </c>
      <c r="AI2831">
        <v>1</v>
      </c>
      <c r="AJ2831">
        <v>0.5</v>
      </c>
      <c r="AK2831">
        <v>117</v>
      </c>
      <c r="AL2831">
        <v>0.02</v>
      </c>
      <c r="AM2831">
        <v>5</v>
      </c>
      <c r="AN2831">
        <v>5</v>
      </c>
      <c r="AO2831">
        <v>15</v>
      </c>
      <c r="AP2831">
        <v>5</v>
      </c>
      <c r="AQ2831">
        <v>8</v>
      </c>
    </row>
    <row r="2832" spans="1:43" hidden="1" x14ac:dyDescent="0.25">
      <c r="A2832" t="s">
        <v>10160</v>
      </c>
      <c r="B2832" t="s">
        <v>10161</v>
      </c>
      <c r="C2832" s="1" t="str">
        <f t="shared" si="221"/>
        <v>21:0118</v>
      </c>
      <c r="D2832" s="1" t="str">
        <f t="shared" si="222"/>
        <v>21:0027</v>
      </c>
      <c r="E2832" t="s">
        <v>10162</v>
      </c>
      <c r="F2832" t="s">
        <v>10163</v>
      </c>
      <c r="H2832">
        <v>63.636355700000003</v>
      </c>
      <c r="I2832">
        <v>-96.139665600000001</v>
      </c>
      <c r="J2832" s="1" t="str">
        <f t="shared" si="223"/>
        <v>Till</v>
      </c>
      <c r="K2832" s="1" t="str">
        <f t="shared" si="224"/>
        <v>&lt;63 micron</v>
      </c>
      <c r="L2832">
        <v>0.1</v>
      </c>
      <c r="M2832">
        <v>0.57999999999999996</v>
      </c>
      <c r="N2832">
        <v>1</v>
      </c>
      <c r="O2832">
        <v>270</v>
      </c>
      <c r="P2832">
        <v>0.25</v>
      </c>
      <c r="Q2832">
        <v>1</v>
      </c>
      <c r="R2832">
        <v>0.61</v>
      </c>
      <c r="S2832">
        <v>0.25</v>
      </c>
      <c r="T2832">
        <v>3</v>
      </c>
      <c r="U2832">
        <v>41</v>
      </c>
      <c r="V2832">
        <v>8</v>
      </c>
      <c r="W2832">
        <v>1.59</v>
      </c>
      <c r="X2832">
        <v>5</v>
      </c>
      <c r="Y2832">
        <v>0.5</v>
      </c>
      <c r="Z2832">
        <v>0.1</v>
      </c>
      <c r="AA2832">
        <v>20</v>
      </c>
      <c r="AB2832">
        <v>0.42</v>
      </c>
      <c r="AC2832">
        <v>150</v>
      </c>
      <c r="AD2832">
        <v>0.5</v>
      </c>
      <c r="AE2832">
        <v>0.01</v>
      </c>
      <c r="AF2832">
        <v>14</v>
      </c>
      <c r="AG2832">
        <v>1410</v>
      </c>
      <c r="AH2832">
        <v>10</v>
      </c>
      <c r="AI2832">
        <v>1</v>
      </c>
      <c r="AJ2832">
        <v>2</v>
      </c>
      <c r="AK2832">
        <v>115</v>
      </c>
      <c r="AL2832">
        <v>0.05</v>
      </c>
      <c r="AM2832">
        <v>5</v>
      </c>
      <c r="AN2832">
        <v>5</v>
      </c>
      <c r="AO2832">
        <v>27</v>
      </c>
      <c r="AP2832">
        <v>5</v>
      </c>
      <c r="AQ2832">
        <v>20</v>
      </c>
    </row>
    <row r="2833" spans="1:43" hidden="1" x14ac:dyDescent="0.25">
      <c r="A2833" t="s">
        <v>10164</v>
      </c>
      <c r="B2833" t="s">
        <v>10165</v>
      </c>
      <c r="C2833" s="1" t="str">
        <f t="shared" si="221"/>
        <v>21:0118</v>
      </c>
      <c r="D2833" s="1" t="str">
        <f t="shared" si="222"/>
        <v>21:0027</v>
      </c>
      <c r="E2833" t="s">
        <v>10166</v>
      </c>
      <c r="F2833" t="s">
        <v>10167</v>
      </c>
      <c r="H2833">
        <v>63.644103200000004</v>
      </c>
      <c r="I2833">
        <v>-96.137693400000003</v>
      </c>
      <c r="J2833" s="1" t="str">
        <f t="shared" si="223"/>
        <v>Till</v>
      </c>
      <c r="K2833" s="1" t="str">
        <f t="shared" si="224"/>
        <v>&lt;63 micron</v>
      </c>
      <c r="L2833">
        <v>0.1</v>
      </c>
      <c r="M2833">
        <v>1.23</v>
      </c>
      <c r="N2833">
        <v>4</v>
      </c>
      <c r="O2833">
        <v>570</v>
      </c>
      <c r="P2833">
        <v>0.5</v>
      </c>
      <c r="Q2833">
        <v>1</v>
      </c>
      <c r="R2833">
        <v>0.51</v>
      </c>
      <c r="S2833">
        <v>0.25</v>
      </c>
      <c r="T2833">
        <v>4</v>
      </c>
      <c r="U2833">
        <v>52</v>
      </c>
      <c r="V2833">
        <v>15</v>
      </c>
      <c r="W2833">
        <v>1.92</v>
      </c>
      <c r="X2833">
        <v>5</v>
      </c>
      <c r="Y2833">
        <v>0.5</v>
      </c>
      <c r="Z2833">
        <v>0.25</v>
      </c>
      <c r="AA2833">
        <v>30</v>
      </c>
      <c r="AB2833">
        <v>0.7</v>
      </c>
      <c r="AC2833">
        <v>265</v>
      </c>
      <c r="AD2833">
        <v>0.5</v>
      </c>
      <c r="AE2833">
        <v>0.01</v>
      </c>
      <c r="AF2833">
        <v>23</v>
      </c>
      <c r="AG2833">
        <v>1210</v>
      </c>
      <c r="AH2833">
        <v>14</v>
      </c>
      <c r="AI2833">
        <v>1</v>
      </c>
      <c r="AJ2833">
        <v>3</v>
      </c>
      <c r="AK2833">
        <v>135</v>
      </c>
      <c r="AL2833">
        <v>0.04</v>
      </c>
      <c r="AM2833">
        <v>5</v>
      </c>
      <c r="AN2833">
        <v>5</v>
      </c>
      <c r="AO2833">
        <v>31</v>
      </c>
      <c r="AP2833">
        <v>5</v>
      </c>
      <c r="AQ2833">
        <v>26</v>
      </c>
    </row>
    <row r="2834" spans="1:43" hidden="1" x14ac:dyDescent="0.25">
      <c r="A2834" t="s">
        <v>10168</v>
      </c>
      <c r="B2834" t="s">
        <v>10169</v>
      </c>
      <c r="C2834" s="1" t="str">
        <f t="shared" si="221"/>
        <v>21:0118</v>
      </c>
      <c r="D2834" s="1" t="str">
        <f t="shared" si="222"/>
        <v>21:0027</v>
      </c>
      <c r="E2834" t="s">
        <v>10170</v>
      </c>
      <c r="F2834" t="s">
        <v>10171</v>
      </c>
      <c r="H2834">
        <v>63.654412800000003</v>
      </c>
      <c r="I2834">
        <v>-96.135845599999996</v>
      </c>
      <c r="J2834" s="1" t="str">
        <f t="shared" si="223"/>
        <v>Till</v>
      </c>
      <c r="K2834" s="1" t="str">
        <f t="shared" si="224"/>
        <v>&lt;63 micron</v>
      </c>
      <c r="L2834">
        <v>0.1</v>
      </c>
      <c r="M2834">
        <v>1.02</v>
      </c>
      <c r="N2834">
        <v>1</v>
      </c>
      <c r="O2834">
        <v>480</v>
      </c>
      <c r="P2834">
        <v>0.5</v>
      </c>
      <c r="Q2834">
        <v>1</v>
      </c>
      <c r="R2834">
        <v>0.8</v>
      </c>
      <c r="S2834">
        <v>0.25</v>
      </c>
      <c r="T2834">
        <v>4</v>
      </c>
      <c r="U2834">
        <v>51</v>
      </c>
      <c r="V2834">
        <v>11</v>
      </c>
      <c r="W2834">
        <v>1.79</v>
      </c>
      <c r="X2834">
        <v>5</v>
      </c>
      <c r="Y2834">
        <v>0.5</v>
      </c>
      <c r="Z2834">
        <v>0.21</v>
      </c>
      <c r="AA2834">
        <v>20</v>
      </c>
      <c r="AB2834">
        <v>0.73</v>
      </c>
      <c r="AC2834">
        <v>215</v>
      </c>
      <c r="AD2834">
        <v>0.5</v>
      </c>
      <c r="AE2834">
        <v>0.01</v>
      </c>
      <c r="AF2834">
        <v>21</v>
      </c>
      <c r="AG2834">
        <v>1270</v>
      </c>
      <c r="AH2834">
        <v>16</v>
      </c>
      <c r="AI2834">
        <v>1</v>
      </c>
      <c r="AJ2834">
        <v>2</v>
      </c>
      <c r="AK2834">
        <v>149</v>
      </c>
      <c r="AL2834">
        <v>0.04</v>
      </c>
      <c r="AM2834">
        <v>5</v>
      </c>
      <c r="AN2834">
        <v>5</v>
      </c>
      <c r="AO2834">
        <v>30</v>
      </c>
      <c r="AP2834">
        <v>5</v>
      </c>
      <c r="AQ2834">
        <v>24</v>
      </c>
    </row>
    <row r="2835" spans="1:43" hidden="1" x14ac:dyDescent="0.25">
      <c r="A2835" t="s">
        <v>10172</v>
      </c>
      <c r="B2835" t="s">
        <v>10173</v>
      </c>
      <c r="C2835" s="1" t="str">
        <f t="shared" si="221"/>
        <v>21:0118</v>
      </c>
      <c r="D2835" s="1" t="str">
        <f t="shared" si="222"/>
        <v>21:0027</v>
      </c>
      <c r="E2835" t="s">
        <v>10174</v>
      </c>
      <c r="F2835" t="s">
        <v>10175</v>
      </c>
      <c r="H2835">
        <v>63.670252400000003</v>
      </c>
      <c r="I2835">
        <v>-96.128017999999997</v>
      </c>
      <c r="J2835" s="1" t="str">
        <f t="shared" si="223"/>
        <v>Till</v>
      </c>
      <c r="K2835" s="1" t="str">
        <f t="shared" si="224"/>
        <v>&lt;63 micron</v>
      </c>
      <c r="L2835">
        <v>0.1</v>
      </c>
      <c r="M2835">
        <v>0.84</v>
      </c>
      <c r="N2835">
        <v>2</v>
      </c>
      <c r="O2835">
        <v>300</v>
      </c>
      <c r="P2835">
        <v>0.25</v>
      </c>
      <c r="Q2835">
        <v>1</v>
      </c>
      <c r="R2835">
        <v>0.39</v>
      </c>
      <c r="S2835">
        <v>0.25</v>
      </c>
      <c r="T2835">
        <v>2</v>
      </c>
      <c r="U2835">
        <v>37</v>
      </c>
      <c r="V2835">
        <v>8</v>
      </c>
      <c r="W2835">
        <v>1.66</v>
      </c>
      <c r="X2835">
        <v>5</v>
      </c>
      <c r="Y2835">
        <v>0.5</v>
      </c>
      <c r="Z2835">
        <v>0.16</v>
      </c>
      <c r="AA2835">
        <v>20</v>
      </c>
      <c r="AB2835">
        <v>0.39</v>
      </c>
      <c r="AC2835">
        <v>170</v>
      </c>
      <c r="AD2835">
        <v>0.5</v>
      </c>
      <c r="AE2835">
        <v>0.01</v>
      </c>
      <c r="AF2835">
        <v>14</v>
      </c>
      <c r="AG2835">
        <v>1150</v>
      </c>
      <c r="AH2835">
        <v>8</v>
      </c>
      <c r="AI2835">
        <v>1</v>
      </c>
      <c r="AJ2835">
        <v>2</v>
      </c>
      <c r="AK2835">
        <v>125</v>
      </c>
      <c r="AL2835">
        <v>0.05</v>
      </c>
      <c r="AM2835">
        <v>5</v>
      </c>
      <c r="AN2835">
        <v>5</v>
      </c>
      <c r="AO2835">
        <v>28</v>
      </c>
      <c r="AP2835">
        <v>5</v>
      </c>
      <c r="AQ2835">
        <v>20</v>
      </c>
    </row>
    <row r="2836" spans="1:43" hidden="1" x14ac:dyDescent="0.25">
      <c r="A2836" t="s">
        <v>10176</v>
      </c>
      <c r="B2836" t="s">
        <v>10177</v>
      </c>
      <c r="C2836" s="1" t="str">
        <f t="shared" si="221"/>
        <v>21:0118</v>
      </c>
      <c r="D2836" s="1" t="str">
        <f t="shared" si="222"/>
        <v>21:0027</v>
      </c>
      <c r="E2836" t="s">
        <v>10178</v>
      </c>
      <c r="F2836" t="s">
        <v>10179</v>
      </c>
      <c r="H2836">
        <v>63.691009999999999</v>
      </c>
      <c r="I2836">
        <v>-96.137126499999994</v>
      </c>
      <c r="J2836" s="1" t="str">
        <f t="shared" si="223"/>
        <v>Till</v>
      </c>
      <c r="K2836" s="1" t="str">
        <f t="shared" si="224"/>
        <v>&lt;63 micron</v>
      </c>
      <c r="L2836">
        <v>0.1</v>
      </c>
      <c r="M2836">
        <v>0.35</v>
      </c>
      <c r="N2836">
        <v>2</v>
      </c>
      <c r="O2836">
        <v>80</v>
      </c>
      <c r="P2836">
        <v>0.25</v>
      </c>
      <c r="Q2836">
        <v>1</v>
      </c>
      <c r="R2836">
        <v>0.46</v>
      </c>
      <c r="S2836">
        <v>0.25</v>
      </c>
      <c r="T2836">
        <v>1</v>
      </c>
      <c r="U2836">
        <v>37</v>
      </c>
      <c r="V2836">
        <v>3</v>
      </c>
      <c r="W2836">
        <v>2.2400000000000002</v>
      </c>
      <c r="X2836">
        <v>5</v>
      </c>
      <c r="Y2836">
        <v>0.5</v>
      </c>
      <c r="Z2836">
        <v>0.04</v>
      </c>
      <c r="AA2836">
        <v>30</v>
      </c>
      <c r="AB2836">
        <v>0.17</v>
      </c>
      <c r="AC2836">
        <v>160</v>
      </c>
      <c r="AD2836">
        <v>0.5</v>
      </c>
      <c r="AE2836">
        <v>0.01</v>
      </c>
      <c r="AF2836">
        <v>7</v>
      </c>
      <c r="AG2836">
        <v>1520</v>
      </c>
      <c r="AH2836">
        <v>8</v>
      </c>
      <c r="AI2836">
        <v>1</v>
      </c>
      <c r="AJ2836">
        <v>1</v>
      </c>
      <c r="AK2836">
        <v>130</v>
      </c>
      <c r="AL2836">
        <v>0.06</v>
      </c>
      <c r="AM2836">
        <v>5</v>
      </c>
      <c r="AN2836">
        <v>5</v>
      </c>
      <c r="AO2836">
        <v>34</v>
      </c>
      <c r="AP2836">
        <v>5</v>
      </c>
      <c r="AQ2836">
        <v>20</v>
      </c>
    </row>
    <row r="2837" spans="1:43" hidden="1" x14ac:dyDescent="0.25">
      <c r="A2837" t="s">
        <v>10180</v>
      </c>
      <c r="B2837" t="s">
        <v>10181</v>
      </c>
      <c r="C2837" s="1" t="str">
        <f t="shared" si="221"/>
        <v>21:0118</v>
      </c>
      <c r="D2837" s="1" t="str">
        <f t="shared" si="222"/>
        <v>21:0027</v>
      </c>
      <c r="E2837" t="s">
        <v>10182</v>
      </c>
      <c r="F2837" t="s">
        <v>10183</v>
      </c>
      <c r="H2837">
        <v>63.701981799999999</v>
      </c>
      <c r="I2837">
        <v>-96.132900100000001</v>
      </c>
      <c r="J2837" s="1" t="str">
        <f t="shared" si="223"/>
        <v>Till</v>
      </c>
      <c r="K2837" s="1" t="str">
        <f t="shared" si="224"/>
        <v>&lt;63 micron</v>
      </c>
      <c r="L2837">
        <v>0.1</v>
      </c>
      <c r="M2837">
        <v>0.98</v>
      </c>
      <c r="N2837">
        <v>1</v>
      </c>
      <c r="O2837">
        <v>160</v>
      </c>
      <c r="P2837">
        <v>0.25</v>
      </c>
      <c r="Q2837">
        <v>1</v>
      </c>
      <c r="R2837">
        <v>0.42</v>
      </c>
      <c r="S2837">
        <v>0.25</v>
      </c>
      <c r="T2837">
        <v>4</v>
      </c>
      <c r="U2837">
        <v>38</v>
      </c>
      <c r="V2837">
        <v>10</v>
      </c>
      <c r="W2837">
        <v>1.78</v>
      </c>
      <c r="X2837">
        <v>5</v>
      </c>
      <c r="Y2837">
        <v>0.5</v>
      </c>
      <c r="Z2837">
        <v>0.18</v>
      </c>
      <c r="AA2837">
        <v>30</v>
      </c>
      <c r="AB2837">
        <v>0.51</v>
      </c>
      <c r="AC2837">
        <v>180</v>
      </c>
      <c r="AD2837">
        <v>0.5</v>
      </c>
      <c r="AE2837">
        <v>0.01</v>
      </c>
      <c r="AF2837">
        <v>16</v>
      </c>
      <c r="AG2837">
        <v>1110</v>
      </c>
      <c r="AH2837">
        <v>16</v>
      </c>
      <c r="AI2837">
        <v>1</v>
      </c>
      <c r="AJ2837">
        <v>2</v>
      </c>
      <c r="AK2837">
        <v>139</v>
      </c>
      <c r="AL2837">
        <v>7.0000000000000007E-2</v>
      </c>
      <c r="AM2837">
        <v>5</v>
      </c>
      <c r="AN2837">
        <v>5</v>
      </c>
      <c r="AO2837">
        <v>32</v>
      </c>
      <c r="AP2837">
        <v>5</v>
      </c>
      <c r="AQ2837">
        <v>28</v>
      </c>
    </row>
    <row r="2838" spans="1:43" hidden="1" x14ac:dyDescent="0.25">
      <c r="A2838" t="s">
        <v>10184</v>
      </c>
      <c r="B2838" t="s">
        <v>10185</v>
      </c>
      <c r="C2838" s="1" t="str">
        <f t="shared" si="221"/>
        <v>21:0118</v>
      </c>
      <c r="D2838" s="1" t="str">
        <f t="shared" si="222"/>
        <v>21:0027</v>
      </c>
      <c r="E2838" t="s">
        <v>10186</v>
      </c>
      <c r="F2838" t="s">
        <v>10187</v>
      </c>
      <c r="H2838">
        <v>63.713496800000001</v>
      </c>
      <c r="I2838">
        <v>-96.136108899999996</v>
      </c>
      <c r="J2838" s="1" t="str">
        <f t="shared" si="223"/>
        <v>Till</v>
      </c>
      <c r="K2838" s="1" t="str">
        <f t="shared" si="224"/>
        <v>&lt;63 micron</v>
      </c>
      <c r="L2838">
        <v>0.1</v>
      </c>
      <c r="M2838">
        <v>1.1499999999999999</v>
      </c>
      <c r="N2838">
        <v>6</v>
      </c>
      <c r="O2838">
        <v>210</v>
      </c>
      <c r="P2838">
        <v>0.25</v>
      </c>
      <c r="Q2838">
        <v>1</v>
      </c>
      <c r="R2838">
        <v>0.39</v>
      </c>
      <c r="S2838">
        <v>0.25</v>
      </c>
      <c r="T2838">
        <v>3</v>
      </c>
      <c r="U2838">
        <v>35</v>
      </c>
      <c r="V2838">
        <v>10</v>
      </c>
      <c r="W2838">
        <v>1.73</v>
      </c>
      <c r="X2838">
        <v>5</v>
      </c>
      <c r="Y2838">
        <v>0.5</v>
      </c>
      <c r="Z2838">
        <v>0.25</v>
      </c>
      <c r="AA2838">
        <v>30</v>
      </c>
      <c r="AB2838">
        <v>0.47</v>
      </c>
      <c r="AC2838">
        <v>180</v>
      </c>
      <c r="AD2838">
        <v>0.5</v>
      </c>
      <c r="AE2838">
        <v>0.01</v>
      </c>
      <c r="AF2838">
        <v>15</v>
      </c>
      <c r="AG2838">
        <v>1050</v>
      </c>
      <c r="AH2838">
        <v>12</v>
      </c>
      <c r="AI2838">
        <v>1</v>
      </c>
      <c r="AJ2838">
        <v>2</v>
      </c>
      <c r="AK2838">
        <v>125</v>
      </c>
      <c r="AL2838">
        <v>0.06</v>
      </c>
      <c r="AM2838">
        <v>5</v>
      </c>
      <c r="AN2838">
        <v>5</v>
      </c>
      <c r="AO2838">
        <v>31</v>
      </c>
      <c r="AP2838">
        <v>5</v>
      </c>
      <c r="AQ2838">
        <v>26</v>
      </c>
    </row>
    <row r="2839" spans="1:43" hidden="1" x14ac:dyDescent="0.25">
      <c r="A2839" t="s">
        <v>10188</v>
      </c>
      <c r="B2839" t="s">
        <v>10189</v>
      </c>
      <c r="C2839" s="1" t="str">
        <f t="shared" si="221"/>
        <v>21:0118</v>
      </c>
      <c r="D2839" s="1" t="str">
        <f t="shared" si="222"/>
        <v>21:0027</v>
      </c>
      <c r="E2839" t="s">
        <v>10190</v>
      </c>
      <c r="F2839" t="s">
        <v>10191</v>
      </c>
      <c r="H2839">
        <v>63.732068599999998</v>
      </c>
      <c r="I2839">
        <v>-96.128372100000007</v>
      </c>
      <c r="J2839" s="1" t="str">
        <f t="shared" si="223"/>
        <v>Till</v>
      </c>
      <c r="K2839" s="1" t="str">
        <f t="shared" si="224"/>
        <v>&lt;63 micron</v>
      </c>
      <c r="L2839">
        <v>0.1</v>
      </c>
      <c r="M2839">
        <v>0.88</v>
      </c>
      <c r="N2839">
        <v>2</v>
      </c>
      <c r="O2839">
        <v>260</v>
      </c>
      <c r="P2839">
        <v>0.25</v>
      </c>
      <c r="Q2839">
        <v>1</v>
      </c>
      <c r="R2839">
        <v>0.25</v>
      </c>
      <c r="S2839">
        <v>0.25</v>
      </c>
      <c r="T2839">
        <v>1</v>
      </c>
      <c r="U2839">
        <v>24</v>
      </c>
      <c r="V2839">
        <v>5</v>
      </c>
      <c r="W2839">
        <v>1.38</v>
      </c>
      <c r="X2839">
        <v>5</v>
      </c>
      <c r="Y2839">
        <v>0.5</v>
      </c>
      <c r="Z2839">
        <v>0.17</v>
      </c>
      <c r="AA2839">
        <v>20</v>
      </c>
      <c r="AB2839">
        <v>0.26</v>
      </c>
      <c r="AC2839">
        <v>145</v>
      </c>
      <c r="AD2839">
        <v>0.5</v>
      </c>
      <c r="AE2839">
        <v>0.01</v>
      </c>
      <c r="AF2839">
        <v>12</v>
      </c>
      <c r="AG2839">
        <v>860</v>
      </c>
      <c r="AH2839">
        <v>8</v>
      </c>
      <c r="AI2839">
        <v>1</v>
      </c>
      <c r="AJ2839">
        <v>1</v>
      </c>
      <c r="AK2839">
        <v>172</v>
      </c>
      <c r="AL2839">
        <v>0.02</v>
      </c>
      <c r="AM2839">
        <v>5</v>
      </c>
      <c r="AN2839">
        <v>5</v>
      </c>
      <c r="AO2839">
        <v>20</v>
      </c>
      <c r="AP2839">
        <v>5</v>
      </c>
      <c r="AQ2839">
        <v>14</v>
      </c>
    </row>
    <row r="2840" spans="1:43" hidden="1" x14ac:dyDescent="0.25">
      <c r="A2840" t="s">
        <v>10192</v>
      </c>
      <c r="B2840" t="s">
        <v>10193</v>
      </c>
      <c r="C2840" s="1" t="str">
        <f t="shared" si="221"/>
        <v>21:0118</v>
      </c>
      <c r="D2840" s="1" t="str">
        <f t="shared" si="222"/>
        <v>21:0027</v>
      </c>
      <c r="E2840" t="s">
        <v>10194</v>
      </c>
      <c r="F2840" t="s">
        <v>10195</v>
      </c>
      <c r="H2840">
        <v>63.7434966</v>
      </c>
      <c r="I2840">
        <v>-96.129016199999995</v>
      </c>
      <c r="J2840" s="1" t="str">
        <f t="shared" si="223"/>
        <v>Till</v>
      </c>
      <c r="K2840" s="1" t="str">
        <f t="shared" si="224"/>
        <v>&lt;63 micron</v>
      </c>
      <c r="L2840">
        <v>0.1</v>
      </c>
      <c r="M2840">
        <v>0.49</v>
      </c>
      <c r="N2840">
        <v>2</v>
      </c>
      <c r="O2840">
        <v>90</v>
      </c>
      <c r="P2840">
        <v>0.25</v>
      </c>
      <c r="Q2840">
        <v>1</v>
      </c>
      <c r="R2840">
        <v>0.22</v>
      </c>
      <c r="S2840">
        <v>0.25</v>
      </c>
      <c r="T2840">
        <v>1</v>
      </c>
      <c r="U2840">
        <v>18</v>
      </c>
      <c r="V2840">
        <v>2</v>
      </c>
      <c r="W2840">
        <v>1.1499999999999999</v>
      </c>
      <c r="X2840">
        <v>5</v>
      </c>
      <c r="Y2840">
        <v>0.5</v>
      </c>
      <c r="Z2840">
        <v>7.0000000000000007E-2</v>
      </c>
      <c r="AA2840">
        <v>20</v>
      </c>
      <c r="AB2840">
        <v>0.15</v>
      </c>
      <c r="AC2840">
        <v>70</v>
      </c>
      <c r="AD2840">
        <v>0.5</v>
      </c>
      <c r="AE2840">
        <v>0.01</v>
      </c>
      <c r="AF2840">
        <v>5</v>
      </c>
      <c r="AG2840">
        <v>830</v>
      </c>
      <c r="AH2840">
        <v>6</v>
      </c>
      <c r="AI2840">
        <v>1</v>
      </c>
      <c r="AJ2840">
        <v>0.5</v>
      </c>
      <c r="AK2840">
        <v>154</v>
      </c>
      <c r="AL2840">
        <v>0.02</v>
      </c>
      <c r="AM2840">
        <v>5</v>
      </c>
      <c r="AN2840">
        <v>5</v>
      </c>
      <c r="AO2840">
        <v>16</v>
      </c>
      <c r="AP2840">
        <v>5</v>
      </c>
      <c r="AQ2840">
        <v>8</v>
      </c>
    </row>
    <row r="2841" spans="1:43" hidden="1" x14ac:dyDescent="0.25">
      <c r="A2841" t="s">
        <v>10196</v>
      </c>
      <c r="B2841" t="s">
        <v>10197</v>
      </c>
      <c r="C2841" s="1" t="str">
        <f t="shared" si="221"/>
        <v>21:0118</v>
      </c>
      <c r="D2841" s="1" t="str">
        <f t="shared" si="222"/>
        <v>21:0027</v>
      </c>
      <c r="E2841" t="s">
        <v>10198</v>
      </c>
      <c r="F2841" t="s">
        <v>10199</v>
      </c>
      <c r="H2841">
        <v>63.757708100000002</v>
      </c>
      <c r="I2841">
        <v>-96.128728800000005</v>
      </c>
      <c r="J2841" s="1" t="str">
        <f t="shared" si="223"/>
        <v>Till</v>
      </c>
      <c r="K2841" s="1" t="str">
        <f t="shared" si="224"/>
        <v>&lt;63 micron</v>
      </c>
      <c r="L2841">
        <v>0.1</v>
      </c>
      <c r="M2841">
        <v>0.25</v>
      </c>
      <c r="N2841">
        <v>1</v>
      </c>
      <c r="O2841">
        <v>90</v>
      </c>
      <c r="P2841">
        <v>0.25</v>
      </c>
      <c r="Q2841">
        <v>1</v>
      </c>
      <c r="R2841">
        <v>0.24</v>
      </c>
      <c r="S2841">
        <v>0.25</v>
      </c>
      <c r="T2841">
        <v>0.5</v>
      </c>
      <c r="U2841">
        <v>13</v>
      </c>
      <c r="V2841">
        <v>2</v>
      </c>
      <c r="W2841">
        <v>1.04</v>
      </c>
      <c r="X2841">
        <v>5</v>
      </c>
      <c r="Y2841">
        <v>0.5</v>
      </c>
      <c r="Z2841">
        <v>0.03</v>
      </c>
      <c r="AA2841">
        <v>20</v>
      </c>
      <c r="AB2841">
        <v>0.09</v>
      </c>
      <c r="AC2841">
        <v>75</v>
      </c>
      <c r="AD2841">
        <v>0.5</v>
      </c>
      <c r="AE2841">
        <v>0.01</v>
      </c>
      <c r="AF2841">
        <v>3</v>
      </c>
      <c r="AG2841">
        <v>940</v>
      </c>
      <c r="AH2841">
        <v>6</v>
      </c>
      <c r="AI2841">
        <v>1</v>
      </c>
      <c r="AJ2841">
        <v>0.5</v>
      </c>
      <c r="AK2841">
        <v>133</v>
      </c>
      <c r="AL2841">
        <v>0.02</v>
      </c>
      <c r="AM2841">
        <v>5</v>
      </c>
      <c r="AN2841">
        <v>5</v>
      </c>
      <c r="AO2841">
        <v>14</v>
      </c>
      <c r="AP2841">
        <v>5</v>
      </c>
      <c r="AQ2841">
        <v>6</v>
      </c>
    </row>
    <row r="2842" spans="1:43" hidden="1" x14ac:dyDescent="0.25">
      <c r="A2842" t="s">
        <v>10200</v>
      </c>
      <c r="B2842" t="s">
        <v>10201</v>
      </c>
      <c r="C2842" s="1" t="str">
        <f t="shared" si="221"/>
        <v>21:0118</v>
      </c>
      <c r="D2842" s="1" t="str">
        <f t="shared" si="222"/>
        <v>21:0027</v>
      </c>
      <c r="E2842" t="s">
        <v>10202</v>
      </c>
      <c r="F2842" t="s">
        <v>10203</v>
      </c>
      <c r="H2842">
        <v>63.772240400000001</v>
      </c>
      <c r="I2842">
        <v>-96.142331100000007</v>
      </c>
      <c r="J2842" s="1" t="str">
        <f t="shared" si="223"/>
        <v>Till</v>
      </c>
      <c r="K2842" s="1" t="str">
        <f t="shared" si="224"/>
        <v>&lt;63 micron</v>
      </c>
      <c r="L2842">
        <v>0.1</v>
      </c>
      <c r="M2842">
        <v>1.43</v>
      </c>
      <c r="N2842">
        <v>4</v>
      </c>
      <c r="O2842">
        <v>400</v>
      </c>
      <c r="P2842">
        <v>0.5</v>
      </c>
      <c r="Q2842">
        <v>1</v>
      </c>
      <c r="R2842">
        <v>0.27</v>
      </c>
      <c r="S2842">
        <v>0.25</v>
      </c>
      <c r="T2842">
        <v>3</v>
      </c>
      <c r="U2842">
        <v>32</v>
      </c>
      <c r="V2842">
        <v>9</v>
      </c>
      <c r="W2842">
        <v>1.62</v>
      </c>
      <c r="X2842">
        <v>5</v>
      </c>
      <c r="Y2842">
        <v>0.5</v>
      </c>
      <c r="Z2842">
        <v>0.28000000000000003</v>
      </c>
      <c r="AA2842">
        <v>20</v>
      </c>
      <c r="AB2842">
        <v>0.39</v>
      </c>
      <c r="AC2842">
        <v>170</v>
      </c>
      <c r="AD2842">
        <v>0.5</v>
      </c>
      <c r="AE2842">
        <v>0.01</v>
      </c>
      <c r="AF2842">
        <v>16</v>
      </c>
      <c r="AG2842">
        <v>870</v>
      </c>
      <c r="AH2842">
        <v>12</v>
      </c>
      <c r="AI2842">
        <v>1</v>
      </c>
      <c r="AJ2842">
        <v>2</v>
      </c>
      <c r="AK2842">
        <v>198</v>
      </c>
      <c r="AL2842">
        <v>0.01</v>
      </c>
      <c r="AM2842">
        <v>5</v>
      </c>
      <c r="AN2842">
        <v>5</v>
      </c>
      <c r="AO2842">
        <v>23</v>
      </c>
      <c r="AP2842">
        <v>5</v>
      </c>
      <c r="AQ2842">
        <v>22</v>
      </c>
    </row>
    <row r="2843" spans="1:43" hidden="1" x14ac:dyDescent="0.25">
      <c r="A2843" t="s">
        <v>10204</v>
      </c>
      <c r="B2843" t="s">
        <v>10205</v>
      </c>
      <c r="C2843" s="1" t="str">
        <f t="shared" si="221"/>
        <v>21:0118</v>
      </c>
      <c r="D2843" s="1" t="str">
        <f t="shared" si="222"/>
        <v>21:0027</v>
      </c>
      <c r="E2843" t="s">
        <v>10206</v>
      </c>
      <c r="F2843" t="s">
        <v>10207</v>
      </c>
      <c r="H2843">
        <v>63.784484599999999</v>
      </c>
      <c r="I2843">
        <v>-96.144746299999994</v>
      </c>
      <c r="J2843" s="1" t="str">
        <f t="shared" si="223"/>
        <v>Till</v>
      </c>
      <c r="K2843" s="1" t="str">
        <f t="shared" si="224"/>
        <v>&lt;63 micron</v>
      </c>
      <c r="L2843">
        <v>0.1</v>
      </c>
      <c r="M2843">
        <v>0.4</v>
      </c>
      <c r="N2843">
        <v>1</v>
      </c>
      <c r="O2843">
        <v>160</v>
      </c>
      <c r="P2843">
        <v>0.25</v>
      </c>
      <c r="Q2843">
        <v>1</v>
      </c>
      <c r="R2843">
        <v>0.27</v>
      </c>
      <c r="S2843">
        <v>0.25</v>
      </c>
      <c r="T2843">
        <v>0.5</v>
      </c>
      <c r="U2843">
        <v>25</v>
      </c>
      <c r="V2843">
        <v>2</v>
      </c>
      <c r="W2843">
        <v>1.25</v>
      </c>
      <c r="X2843">
        <v>5</v>
      </c>
      <c r="Y2843">
        <v>0.5</v>
      </c>
      <c r="Z2843">
        <v>7.0000000000000007E-2</v>
      </c>
      <c r="AA2843">
        <v>20</v>
      </c>
      <c r="AB2843">
        <v>0.14000000000000001</v>
      </c>
      <c r="AC2843">
        <v>110</v>
      </c>
      <c r="AD2843">
        <v>0.5</v>
      </c>
      <c r="AE2843">
        <v>0.01</v>
      </c>
      <c r="AF2843">
        <v>8</v>
      </c>
      <c r="AG2843">
        <v>960</v>
      </c>
      <c r="AH2843">
        <v>8</v>
      </c>
      <c r="AI2843">
        <v>1</v>
      </c>
      <c r="AJ2843">
        <v>0.5</v>
      </c>
      <c r="AK2843">
        <v>142</v>
      </c>
      <c r="AL2843">
        <v>0.03</v>
      </c>
      <c r="AM2843">
        <v>5</v>
      </c>
      <c r="AN2843">
        <v>5</v>
      </c>
      <c r="AO2843">
        <v>17</v>
      </c>
      <c r="AP2843">
        <v>5</v>
      </c>
      <c r="AQ2843">
        <v>8</v>
      </c>
    </row>
    <row r="2844" spans="1:43" hidden="1" x14ac:dyDescent="0.25">
      <c r="A2844" t="s">
        <v>10208</v>
      </c>
      <c r="B2844" t="s">
        <v>10209</v>
      </c>
      <c r="C2844" s="1" t="str">
        <f t="shared" si="221"/>
        <v>21:0118</v>
      </c>
      <c r="D2844" s="1" t="str">
        <f t="shared" si="222"/>
        <v>21:0027</v>
      </c>
      <c r="E2844" t="s">
        <v>10210</v>
      </c>
      <c r="F2844" t="s">
        <v>10211</v>
      </c>
      <c r="H2844">
        <v>63.796377300000003</v>
      </c>
      <c r="I2844">
        <v>-96.146650600000001</v>
      </c>
      <c r="J2844" s="1" t="str">
        <f t="shared" si="223"/>
        <v>Till</v>
      </c>
      <c r="K2844" s="1" t="str">
        <f t="shared" si="224"/>
        <v>&lt;63 micron</v>
      </c>
      <c r="L2844">
        <v>0.1</v>
      </c>
      <c r="M2844">
        <v>0.56000000000000005</v>
      </c>
      <c r="N2844">
        <v>1</v>
      </c>
      <c r="O2844">
        <v>110</v>
      </c>
      <c r="P2844">
        <v>0.25</v>
      </c>
      <c r="Q2844">
        <v>1</v>
      </c>
      <c r="R2844">
        <v>0.22</v>
      </c>
      <c r="S2844">
        <v>0.25</v>
      </c>
      <c r="T2844">
        <v>1</v>
      </c>
      <c r="U2844">
        <v>21</v>
      </c>
      <c r="V2844">
        <v>3</v>
      </c>
      <c r="W2844">
        <v>1.01</v>
      </c>
      <c r="X2844">
        <v>5</v>
      </c>
      <c r="Y2844">
        <v>0.5</v>
      </c>
      <c r="Z2844">
        <v>0.09</v>
      </c>
      <c r="AA2844">
        <v>20</v>
      </c>
      <c r="AB2844">
        <v>0.2</v>
      </c>
      <c r="AC2844">
        <v>70</v>
      </c>
      <c r="AD2844">
        <v>0.5</v>
      </c>
      <c r="AE2844">
        <v>0.01</v>
      </c>
      <c r="AF2844">
        <v>8</v>
      </c>
      <c r="AG2844">
        <v>810</v>
      </c>
      <c r="AH2844">
        <v>8</v>
      </c>
      <c r="AI2844">
        <v>1</v>
      </c>
      <c r="AJ2844">
        <v>1</v>
      </c>
      <c r="AK2844">
        <v>168</v>
      </c>
      <c r="AL2844">
        <v>0.02</v>
      </c>
      <c r="AM2844">
        <v>5</v>
      </c>
      <c r="AN2844">
        <v>5</v>
      </c>
      <c r="AO2844">
        <v>15</v>
      </c>
      <c r="AP2844">
        <v>5</v>
      </c>
      <c r="AQ2844">
        <v>12</v>
      </c>
    </row>
    <row r="2845" spans="1:43" hidden="1" x14ac:dyDescent="0.25">
      <c r="A2845" t="s">
        <v>10212</v>
      </c>
      <c r="B2845" t="s">
        <v>10213</v>
      </c>
      <c r="C2845" s="1" t="str">
        <f t="shared" si="221"/>
        <v>21:0118</v>
      </c>
      <c r="D2845" s="1" t="str">
        <f t="shared" si="222"/>
        <v>21:0027</v>
      </c>
      <c r="E2845" t="s">
        <v>10214</v>
      </c>
      <c r="F2845" t="s">
        <v>10215</v>
      </c>
      <c r="H2845">
        <v>63.634710900000002</v>
      </c>
      <c r="I2845">
        <v>-96.104627100000002</v>
      </c>
      <c r="J2845" s="1" t="str">
        <f t="shared" si="223"/>
        <v>Till</v>
      </c>
      <c r="K2845" s="1" t="str">
        <f t="shared" si="224"/>
        <v>&lt;63 micron</v>
      </c>
      <c r="L2845">
        <v>0.1</v>
      </c>
      <c r="M2845">
        <v>0.65</v>
      </c>
      <c r="N2845">
        <v>4</v>
      </c>
      <c r="O2845">
        <v>440</v>
      </c>
      <c r="P2845">
        <v>0.25</v>
      </c>
      <c r="Q2845">
        <v>1</v>
      </c>
      <c r="R2845">
        <v>0.76</v>
      </c>
      <c r="S2845">
        <v>0.25</v>
      </c>
      <c r="T2845">
        <v>2</v>
      </c>
      <c r="U2845">
        <v>38</v>
      </c>
      <c r="V2845">
        <v>8</v>
      </c>
      <c r="W2845">
        <v>1.63</v>
      </c>
      <c r="X2845">
        <v>5</v>
      </c>
      <c r="Y2845">
        <v>0.5</v>
      </c>
      <c r="Z2845">
        <v>0.14000000000000001</v>
      </c>
      <c r="AA2845">
        <v>20</v>
      </c>
      <c r="AB2845">
        <v>0.54</v>
      </c>
      <c r="AC2845">
        <v>180</v>
      </c>
      <c r="AD2845">
        <v>0.5</v>
      </c>
      <c r="AE2845">
        <v>0.01</v>
      </c>
      <c r="AF2845">
        <v>12</v>
      </c>
      <c r="AG2845">
        <v>1230</v>
      </c>
      <c r="AH2845">
        <v>10</v>
      </c>
      <c r="AI2845">
        <v>1</v>
      </c>
      <c r="AJ2845">
        <v>1</v>
      </c>
      <c r="AK2845">
        <v>128</v>
      </c>
      <c r="AL2845">
        <v>0.05</v>
      </c>
      <c r="AM2845">
        <v>5</v>
      </c>
      <c r="AN2845">
        <v>5</v>
      </c>
      <c r="AO2845">
        <v>27</v>
      </c>
      <c r="AP2845">
        <v>5</v>
      </c>
      <c r="AQ2845">
        <v>18</v>
      </c>
    </row>
    <row r="2846" spans="1:43" hidden="1" x14ac:dyDescent="0.25">
      <c r="A2846" t="s">
        <v>10216</v>
      </c>
      <c r="B2846" t="s">
        <v>10217</v>
      </c>
      <c r="C2846" s="1" t="str">
        <f t="shared" si="221"/>
        <v>21:0118</v>
      </c>
      <c r="D2846" s="1" t="str">
        <f t="shared" si="222"/>
        <v>21:0027</v>
      </c>
      <c r="E2846" t="s">
        <v>10218</v>
      </c>
      <c r="F2846" t="s">
        <v>10219</v>
      </c>
      <c r="H2846">
        <v>63.642493399999999</v>
      </c>
      <c r="I2846">
        <v>-96.100843800000007</v>
      </c>
      <c r="J2846" s="1" t="str">
        <f t="shared" si="223"/>
        <v>Till</v>
      </c>
      <c r="K2846" s="1" t="str">
        <f t="shared" si="224"/>
        <v>&lt;63 micron</v>
      </c>
      <c r="L2846">
        <v>0.1</v>
      </c>
      <c r="M2846">
        <v>0.71</v>
      </c>
      <c r="N2846">
        <v>8</v>
      </c>
      <c r="O2846">
        <v>420</v>
      </c>
      <c r="P2846">
        <v>0.25</v>
      </c>
      <c r="Q2846">
        <v>1</v>
      </c>
      <c r="R2846">
        <v>0.49</v>
      </c>
      <c r="S2846">
        <v>0.25</v>
      </c>
      <c r="T2846">
        <v>3</v>
      </c>
      <c r="U2846">
        <v>43</v>
      </c>
      <c r="V2846">
        <v>11</v>
      </c>
      <c r="W2846">
        <v>1.76</v>
      </c>
      <c r="X2846">
        <v>5</v>
      </c>
      <c r="Y2846">
        <v>0.5</v>
      </c>
      <c r="Z2846">
        <v>0.13</v>
      </c>
      <c r="AA2846">
        <v>30</v>
      </c>
      <c r="AB2846">
        <v>0.44</v>
      </c>
      <c r="AC2846">
        <v>220</v>
      </c>
      <c r="AD2846">
        <v>0.5</v>
      </c>
      <c r="AE2846">
        <v>0.01</v>
      </c>
      <c r="AF2846">
        <v>15</v>
      </c>
      <c r="AG2846">
        <v>1320</v>
      </c>
      <c r="AH2846">
        <v>10</v>
      </c>
      <c r="AI2846">
        <v>1</v>
      </c>
      <c r="AJ2846">
        <v>2</v>
      </c>
      <c r="AK2846">
        <v>119</v>
      </c>
      <c r="AL2846">
        <v>0.06</v>
      </c>
      <c r="AM2846">
        <v>5</v>
      </c>
      <c r="AN2846">
        <v>5</v>
      </c>
      <c r="AO2846">
        <v>30</v>
      </c>
      <c r="AP2846">
        <v>5</v>
      </c>
      <c r="AQ2846">
        <v>22</v>
      </c>
    </row>
    <row r="2847" spans="1:43" hidden="1" x14ac:dyDescent="0.25">
      <c r="A2847" t="s">
        <v>10220</v>
      </c>
      <c r="B2847" t="s">
        <v>10221</v>
      </c>
      <c r="C2847" s="1" t="str">
        <f t="shared" si="221"/>
        <v>21:0118</v>
      </c>
      <c r="D2847" s="1" t="str">
        <f t="shared" si="222"/>
        <v>21:0027</v>
      </c>
      <c r="E2847" t="s">
        <v>10222</v>
      </c>
      <c r="F2847" t="s">
        <v>10223</v>
      </c>
      <c r="H2847">
        <v>63.6541639</v>
      </c>
      <c r="I2847">
        <v>-96.103249700000006</v>
      </c>
      <c r="J2847" s="1" t="str">
        <f t="shared" si="223"/>
        <v>Till</v>
      </c>
      <c r="K2847" s="1" t="str">
        <f t="shared" si="224"/>
        <v>&lt;63 micron</v>
      </c>
      <c r="L2847">
        <v>0.1</v>
      </c>
      <c r="M2847">
        <v>1.54</v>
      </c>
      <c r="N2847">
        <v>12</v>
      </c>
      <c r="O2847">
        <v>400</v>
      </c>
      <c r="P2847">
        <v>0.5</v>
      </c>
      <c r="Q2847">
        <v>1</v>
      </c>
      <c r="R2847">
        <v>0.47</v>
      </c>
      <c r="S2847">
        <v>0.25</v>
      </c>
      <c r="T2847">
        <v>6</v>
      </c>
      <c r="U2847">
        <v>52</v>
      </c>
      <c r="V2847">
        <v>15</v>
      </c>
      <c r="W2847">
        <v>2.02</v>
      </c>
      <c r="X2847">
        <v>5</v>
      </c>
      <c r="Y2847">
        <v>1</v>
      </c>
      <c r="Z2847">
        <v>0.35</v>
      </c>
      <c r="AA2847">
        <v>30</v>
      </c>
      <c r="AB2847">
        <v>0.79</v>
      </c>
      <c r="AC2847">
        <v>230</v>
      </c>
      <c r="AD2847">
        <v>0.5</v>
      </c>
      <c r="AE2847">
        <v>0.01</v>
      </c>
      <c r="AF2847">
        <v>24</v>
      </c>
      <c r="AG2847">
        <v>1030</v>
      </c>
      <c r="AH2847">
        <v>14</v>
      </c>
      <c r="AI2847">
        <v>1</v>
      </c>
      <c r="AJ2847">
        <v>3</v>
      </c>
      <c r="AK2847">
        <v>145</v>
      </c>
      <c r="AL2847">
        <v>0.04</v>
      </c>
      <c r="AM2847">
        <v>5</v>
      </c>
      <c r="AN2847">
        <v>5</v>
      </c>
      <c r="AO2847">
        <v>33</v>
      </c>
      <c r="AP2847">
        <v>5</v>
      </c>
      <c r="AQ2847">
        <v>34</v>
      </c>
    </row>
    <row r="2848" spans="1:43" hidden="1" x14ac:dyDescent="0.25">
      <c r="A2848" t="s">
        <v>10224</v>
      </c>
      <c r="B2848" t="s">
        <v>10225</v>
      </c>
      <c r="C2848" s="1" t="str">
        <f t="shared" si="221"/>
        <v>21:0118</v>
      </c>
      <c r="D2848" s="1" t="str">
        <f t="shared" si="222"/>
        <v>21:0027</v>
      </c>
      <c r="E2848" t="s">
        <v>10226</v>
      </c>
      <c r="F2848" t="s">
        <v>10227</v>
      </c>
      <c r="H2848">
        <v>63.669873299999999</v>
      </c>
      <c r="I2848">
        <v>-96.099279800000005</v>
      </c>
      <c r="J2848" s="1" t="str">
        <f t="shared" si="223"/>
        <v>Till</v>
      </c>
      <c r="K2848" s="1" t="str">
        <f t="shared" si="224"/>
        <v>&lt;63 micron</v>
      </c>
      <c r="L2848">
        <v>0.1</v>
      </c>
      <c r="M2848">
        <v>0.89</v>
      </c>
      <c r="N2848">
        <v>2</v>
      </c>
      <c r="O2848">
        <v>480</v>
      </c>
      <c r="P2848">
        <v>0.5</v>
      </c>
      <c r="Q2848">
        <v>1</v>
      </c>
      <c r="R2848">
        <v>0.47</v>
      </c>
      <c r="S2848">
        <v>0.25</v>
      </c>
      <c r="T2848">
        <v>3</v>
      </c>
      <c r="U2848">
        <v>43</v>
      </c>
      <c r="V2848">
        <v>14</v>
      </c>
      <c r="W2848">
        <v>1.81</v>
      </c>
      <c r="X2848">
        <v>5</v>
      </c>
      <c r="Y2848">
        <v>0.5</v>
      </c>
      <c r="Z2848">
        <v>0.16</v>
      </c>
      <c r="AA2848">
        <v>30</v>
      </c>
      <c r="AB2848">
        <v>0.49</v>
      </c>
      <c r="AC2848">
        <v>205</v>
      </c>
      <c r="AD2848">
        <v>0.5</v>
      </c>
      <c r="AE2848">
        <v>0.01</v>
      </c>
      <c r="AF2848">
        <v>17</v>
      </c>
      <c r="AG2848">
        <v>1190</v>
      </c>
      <c r="AH2848">
        <v>12</v>
      </c>
      <c r="AI2848">
        <v>1</v>
      </c>
      <c r="AJ2848">
        <v>2</v>
      </c>
      <c r="AK2848">
        <v>129</v>
      </c>
      <c r="AL2848">
        <v>0.04</v>
      </c>
      <c r="AM2848">
        <v>5</v>
      </c>
      <c r="AN2848">
        <v>5</v>
      </c>
      <c r="AO2848">
        <v>30</v>
      </c>
      <c r="AP2848">
        <v>5</v>
      </c>
      <c r="AQ2848">
        <v>22</v>
      </c>
    </row>
    <row r="2849" spans="1:43" hidden="1" x14ac:dyDescent="0.25">
      <c r="A2849" t="s">
        <v>10228</v>
      </c>
      <c r="B2849" t="s">
        <v>10229</v>
      </c>
      <c r="C2849" s="1" t="str">
        <f t="shared" si="221"/>
        <v>21:0118</v>
      </c>
      <c r="D2849" s="1" t="str">
        <f t="shared" si="222"/>
        <v>21:0027</v>
      </c>
      <c r="E2849" t="s">
        <v>10230</v>
      </c>
      <c r="F2849" t="s">
        <v>10231</v>
      </c>
      <c r="H2849">
        <v>63.6855069</v>
      </c>
      <c r="I2849">
        <v>-96.104033700000002</v>
      </c>
      <c r="J2849" s="1" t="str">
        <f t="shared" si="223"/>
        <v>Till</v>
      </c>
      <c r="K2849" s="1" t="str">
        <f t="shared" si="224"/>
        <v>&lt;63 micron</v>
      </c>
      <c r="L2849">
        <v>0.1</v>
      </c>
      <c r="M2849">
        <v>0.47</v>
      </c>
      <c r="N2849">
        <v>10</v>
      </c>
      <c r="O2849">
        <v>140</v>
      </c>
      <c r="P2849">
        <v>0.25</v>
      </c>
      <c r="Q2849">
        <v>1</v>
      </c>
      <c r="R2849">
        <v>0.31</v>
      </c>
      <c r="S2849">
        <v>0.25</v>
      </c>
      <c r="T2849">
        <v>1</v>
      </c>
      <c r="U2849">
        <v>27</v>
      </c>
      <c r="V2849">
        <v>4</v>
      </c>
      <c r="W2849">
        <v>1.26</v>
      </c>
      <c r="X2849">
        <v>5</v>
      </c>
      <c r="Y2849">
        <v>0.5</v>
      </c>
      <c r="Z2849">
        <v>7.0000000000000007E-2</v>
      </c>
      <c r="AA2849">
        <v>20</v>
      </c>
      <c r="AB2849">
        <v>0.27</v>
      </c>
      <c r="AC2849">
        <v>115</v>
      </c>
      <c r="AD2849">
        <v>0.5</v>
      </c>
      <c r="AE2849">
        <v>0.01</v>
      </c>
      <c r="AF2849">
        <v>9</v>
      </c>
      <c r="AG2849">
        <v>940</v>
      </c>
      <c r="AH2849">
        <v>8</v>
      </c>
      <c r="AI2849">
        <v>1</v>
      </c>
      <c r="AJ2849">
        <v>1</v>
      </c>
      <c r="AK2849">
        <v>117</v>
      </c>
      <c r="AL2849">
        <v>0.04</v>
      </c>
      <c r="AM2849">
        <v>5</v>
      </c>
      <c r="AN2849">
        <v>5</v>
      </c>
      <c r="AO2849">
        <v>21</v>
      </c>
      <c r="AP2849">
        <v>5</v>
      </c>
      <c r="AQ2849">
        <v>14</v>
      </c>
    </row>
    <row r="2850" spans="1:43" hidden="1" x14ac:dyDescent="0.25">
      <c r="A2850" t="s">
        <v>10232</v>
      </c>
      <c r="B2850" t="s">
        <v>10233</v>
      </c>
      <c r="C2850" s="1" t="str">
        <f t="shared" si="221"/>
        <v>21:0118</v>
      </c>
      <c r="D2850" s="1" t="str">
        <f t="shared" si="222"/>
        <v>21:0027</v>
      </c>
      <c r="E2850" t="s">
        <v>10234</v>
      </c>
      <c r="F2850" t="s">
        <v>10235</v>
      </c>
      <c r="H2850">
        <v>63.699801299999997</v>
      </c>
      <c r="I2850">
        <v>-96.101155700000007</v>
      </c>
      <c r="J2850" s="1" t="str">
        <f t="shared" si="223"/>
        <v>Till</v>
      </c>
      <c r="K2850" s="1" t="str">
        <f t="shared" si="224"/>
        <v>&lt;63 micron</v>
      </c>
      <c r="L2850">
        <v>0.1</v>
      </c>
      <c r="M2850">
        <v>1.29</v>
      </c>
      <c r="N2850">
        <v>2</v>
      </c>
      <c r="O2850">
        <v>360</v>
      </c>
      <c r="P2850">
        <v>0.5</v>
      </c>
      <c r="Q2850">
        <v>1</v>
      </c>
      <c r="R2850">
        <v>0.28000000000000003</v>
      </c>
      <c r="S2850">
        <v>0.25</v>
      </c>
      <c r="T2850">
        <v>3</v>
      </c>
      <c r="U2850">
        <v>33</v>
      </c>
      <c r="V2850">
        <v>13</v>
      </c>
      <c r="W2850">
        <v>1.62</v>
      </c>
      <c r="X2850">
        <v>5</v>
      </c>
      <c r="Y2850">
        <v>0.5</v>
      </c>
      <c r="Z2850">
        <v>0.28000000000000003</v>
      </c>
      <c r="AA2850">
        <v>20</v>
      </c>
      <c r="AB2850">
        <v>0.42</v>
      </c>
      <c r="AC2850">
        <v>185</v>
      </c>
      <c r="AD2850">
        <v>0.5</v>
      </c>
      <c r="AE2850">
        <v>0.01</v>
      </c>
      <c r="AF2850">
        <v>17</v>
      </c>
      <c r="AG2850">
        <v>820</v>
      </c>
      <c r="AH2850">
        <v>14</v>
      </c>
      <c r="AI2850">
        <v>1</v>
      </c>
      <c r="AJ2850">
        <v>2</v>
      </c>
      <c r="AK2850">
        <v>180</v>
      </c>
      <c r="AL2850">
        <v>0.01</v>
      </c>
      <c r="AM2850">
        <v>5</v>
      </c>
      <c r="AN2850">
        <v>5</v>
      </c>
      <c r="AO2850">
        <v>24</v>
      </c>
      <c r="AP2850">
        <v>5</v>
      </c>
      <c r="AQ2850">
        <v>22</v>
      </c>
    </row>
    <row r="2851" spans="1:43" hidden="1" x14ac:dyDescent="0.25">
      <c r="A2851" t="s">
        <v>10236</v>
      </c>
      <c r="B2851" t="s">
        <v>10237</v>
      </c>
      <c r="C2851" s="1" t="str">
        <f t="shared" si="221"/>
        <v>21:0118</v>
      </c>
      <c r="D2851" s="1" t="str">
        <f t="shared" si="222"/>
        <v>21:0027</v>
      </c>
      <c r="E2851" t="s">
        <v>10238</v>
      </c>
      <c r="F2851" t="s">
        <v>10239</v>
      </c>
      <c r="H2851">
        <v>63.707819299999997</v>
      </c>
      <c r="I2851">
        <v>-96.103271300000003</v>
      </c>
      <c r="J2851" s="1" t="str">
        <f t="shared" si="223"/>
        <v>Till</v>
      </c>
      <c r="K2851" s="1" t="str">
        <f t="shared" si="224"/>
        <v>&lt;63 micron</v>
      </c>
      <c r="L2851">
        <v>0.1</v>
      </c>
      <c r="M2851">
        <v>1.46</v>
      </c>
      <c r="N2851">
        <v>2</v>
      </c>
      <c r="O2851">
        <v>470</v>
      </c>
      <c r="P2851">
        <v>0.5</v>
      </c>
      <c r="Q2851">
        <v>1</v>
      </c>
      <c r="R2851">
        <v>0.32</v>
      </c>
      <c r="S2851">
        <v>0.25</v>
      </c>
      <c r="T2851">
        <v>4</v>
      </c>
      <c r="U2851">
        <v>40</v>
      </c>
      <c r="V2851">
        <v>11</v>
      </c>
      <c r="W2851">
        <v>1.7</v>
      </c>
      <c r="X2851">
        <v>5</v>
      </c>
      <c r="Y2851">
        <v>0.5</v>
      </c>
      <c r="Z2851">
        <v>0.32</v>
      </c>
      <c r="AA2851">
        <v>30</v>
      </c>
      <c r="AB2851">
        <v>0.48</v>
      </c>
      <c r="AC2851">
        <v>180</v>
      </c>
      <c r="AD2851">
        <v>0.5</v>
      </c>
      <c r="AE2851">
        <v>0.01</v>
      </c>
      <c r="AF2851">
        <v>18</v>
      </c>
      <c r="AG2851">
        <v>920</v>
      </c>
      <c r="AH2851">
        <v>12</v>
      </c>
      <c r="AI2851">
        <v>1</v>
      </c>
      <c r="AJ2851">
        <v>2</v>
      </c>
      <c r="AK2851">
        <v>183</v>
      </c>
      <c r="AL2851">
        <v>0.01</v>
      </c>
      <c r="AM2851">
        <v>5</v>
      </c>
      <c r="AN2851">
        <v>5</v>
      </c>
      <c r="AO2851">
        <v>26</v>
      </c>
      <c r="AP2851">
        <v>5</v>
      </c>
      <c r="AQ2851">
        <v>22</v>
      </c>
    </row>
    <row r="2852" spans="1:43" hidden="1" x14ac:dyDescent="0.25">
      <c r="A2852" t="s">
        <v>10240</v>
      </c>
      <c r="B2852" t="s">
        <v>10241</v>
      </c>
      <c r="C2852" s="1" t="str">
        <f t="shared" si="221"/>
        <v>21:0118</v>
      </c>
      <c r="D2852" s="1" t="str">
        <f t="shared" si="222"/>
        <v>21:0027</v>
      </c>
      <c r="E2852" t="s">
        <v>10242</v>
      </c>
      <c r="F2852" t="s">
        <v>10243</v>
      </c>
      <c r="H2852">
        <v>63.731207400000002</v>
      </c>
      <c r="I2852">
        <v>-96.107321799999994</v>
      </c>
      <c r="J2852" s="1" t="str">
        <f t="shared" si="223"/>
        <v>Till</v>
      </c>
      <c r="K2852" s="1" t="str">
        <f t="shared" si="224"/>
        <v>&lt;63 micron</v>
      </c>
      <c r="L2852">
        <v>0.1</v>
      </c>
      <c r="M2852">
        <v>0.3</v>
      </c>
      <c r="N2852">
        <v>2</v>
      </c>
      <c r="O2852">
        <v>70</v>
      </c>
      <c r="P2852">
        <v>0.25</v>
      </c>
      <c r="Q2852">
        <v>1</v>
      </c>
      <c r="R2852">
        <v>0.23</v>
      </c>
      <c r="S2852">
        <v>0.25</v>
      </c>
      <c r="T2852">
        <v>1</v>
      </c>
      <c r="U2852">
        <v>20</v>
      </c>
      <c r="V2852">
        <v>2</v>
      </c>
      <c r="W2852">
        <v>1.58</v>
      </c>
      <c r="X2852">
        <v>5</v>
      </c>
      <c r="Y2852">
        <v>0.5</v>
      </c>
      <c r="Z2852">
        <v>0.03</v>
      </c>
      <c r="AA2852">
        <v>20</v>
      </c>
      <c r="AB2852">
        <v>0.1</v>
      </c>
      <c r="AC2852">
        <v>110</v>
      </c>
      <c r="AD2852">
        <v>0.5</v>
      </c>
      <c r="AE2852">
        <v>0.01</v>
      </c>
      <c r="AF2852">
        <v>5</v>
      </c>
      <c r="AG2852">
        <v>730</v>
      </c>
      <c r="AH2852">
        <v>8</v>
      </c>
      <c r="AI2852">
        <v>1</v>
      </c>
      <c r="AJ2852">
        <v>0.5</v>
      </c>
      <c r="AK2852">
        <v>145</v>
      </c>
      <c r="AL2852">
        <v>0.03</v>
      </c>
      <c r="AM2852">
        <v>5</v>
      </c>
      <c r="AN2852">
        <v>5</v>
      </c>
      <c r="AO2852">
        <v>21</v>
      </c>
      <c r="AP2852">
        <v>5</v>
      </c>
      <c r="AQ2852">
        <v>8</v>
      </c>
    </row>
    <row r="2853" spans="1:43" hidden="1" x14ac:dyDescent="0.25">
      <c r="A2853" t="s">
        <v>10244</v>
      </c>
      <c r="B2853" t="s">
        <v>10245</v>
      </c>
      <c r="C2853" s="1" t="str">
        <f t="shared" si="221"/>
        <v>21:0118</v>
      </c>
      <c r="D2853" s="1" t="str">
        <f t="shared" si="222"/>
        <v>21:0027</v>
      </c>
      <c r="E2853" t="s">
        <v>10246</v>
      </c>
      <c r="F2853" t="s">
        <v>10247</v>
      </c>
      <c r="H2853">
        <v>63.742455200000002</v>
      </c>
      <c r="I2853">
        <v>-96.102562399999997</v>
      </c>
      <c r="J2853" s="1" t="str">
        <f t="shared" si="223"/>
        <v>Till</v>
      </c>
      <c r="K2853" s="1" t="str">
        <f t="shared" si="224"/>
        <v>&lt;63 micron</v>
      </c>
      <c r="L2853">
        <v>0.1</v>
      </c>
      <c r="M2853">
        <v>0.28000000000000003</v>
      </c>
      <c r="N2853">
        <v>2</v>
      </c>
      <c r="O2853">
        <v>70</v>
      </c>
      <c r="P2853">
        <v>0.25</v>
      </c>
      <c r="Q2853">
        <v>1</v>
      </c>
      <c r="R2853">
        <v>0.28000000000000003</v>
      </c>
      <c r="S2853">
        <v>0.25</v>
      </c>
      <c r="T2853">
        <v>0.5</v>
      </c>
      <c r="U2853">
        <v>15</v>
      </c>
      <c r="V2853">
        <v>2</v>
      </c>
      <c r="W2853">
        <v>1.1000000000000001</v>
      </c>
      <c r="X2853">
        <v>5</v>
      </c>
      <c r="Y2853">
        <v>0.5</v>
      </c>
      <c r="Z2853">
        <v>0.04</v>
      </c>
      <c r="AA2853">
        <v>20</v>
      </c>
      <c r="AB2853">
        <v>0.1</v>
      </c>
      <c r="AC2853">
        <v>85</v>
      </c>
      <c r="AD2853">
        <v>0.5</v>
      </c>
      <c r="AE2853">
        <v>0.01</v>
      </c>
      <c r="AF2853">
        <v>4</v>
      </c>
      <c r="AG2853">
        <v>990</v>
      </c>
      <c r="AH2853">
        <v>10</v>
      </c>
      <c r="AI2853">
        <v>1</v>
      </c>
      <c r="AJ2853">
        <v>0.5</v>
      </c>
      <c r="AK2853">
        <v>129</v>
      </c>
      <c r="AL2853">
        <v>0.03</v>
      </c>
      <c r="AM2853">
        <v>5</v>
      </c>
      <c r="AN2853">
        <v>5</v>
      </c>
      <c r="AO2853">
        <v>15</v>
      </c>
      <c r="AP2853">
        <v>5</v>
      </c>
      <c r="AQ2853">
        <v>6</v>
      </c>
    </row>
    <row r="2854" spans="1:43" hidden="1" x14ac:dyDescent="0.25">
      <c r="A2854" t="s">
        <v>10248</v>
      </c>
      <c r="B2854" t="s">
        <v>10249</v>
      </c>
      <c r="C2854" s="1" t="str">
        <f t="shared" si="221"/>
        <v>21:0118</v>
      </c>
      <c r="D2854" s="1" t="str">
        <f t="shared" si="222"/>
        <v>21:0027</v>
      </c>
      <c r="E2854" t="s">
        <v>10250</v>
      </c>
      <c r="F2854" t="s">
        <v>10251</v>
      </c>
      <c r="H2854">
        <v>63.757618299999997</v>
      </c>
      <c r="I2854">
        <v>-96.100906499999994</v>
      </c>
      <c r="J2854" s="1" t="str">
        <f t="shared" si="223"/>
        <v>Till</v>
      </c>
      <c r="K2854" s="1" t="str">
        <f t="shared" si="224"/>
        <v>&lt;63 micron</v>
      </c>
      <c r="L2854">
        <v>0.1</v>
      </c>
      <c r="M2854">
        <v>0.56000000000000005</v>
      </c>
      <c r="N2854">
        <v>1</v>
      </c>
      <c r="O2854">
        <v>210</v>
      </c>
      <c r="P2854">
        <v>0.25</v>
      </c>
      <c r="Q2854">
        <v>1</v>
      </c>
      <c r="R2854">
        <v>0.34</v>
      </c>
      <c r="S2854">
        <v>0.25</v>
      </c>
      <c r="T2854">
        <v>1</v>
      </c>
      <c r="U2854">
        <v>21</v>
      </c>
      <c r="V2854">
        <v>3</v>
      </c>
      <c r="W2854">
        <v>1.19</v>
      </c>
      <c r="X2854">
        <v>5</v>
      </c>
      <c r="Y2854">
        <v>0.5</v>
      </c>
      <c r="Z2854">
        <v>0.11</v>
      </c>
      <c r="AA2854">
        <v>20</v>
      </c>
      <c r="AB2854">
        <v>0.18</v>
      </c>
      <c r="AC2854">
        <v>135</v>
      </c>
      <c r="AD2854">
        <v>0.5</v>
      </c>
      <c r="AE2854">
        <v>0.01</v>
      </c>
      <c r="AF2854">
        <v>8</v>
      </c>
      <c r="AG2854">
        <v>880</v>
      </c>
      <c r="AH2854">
        <v>6</v>
      </c>
      <c r="AI2854">
        <v>1</v>
      </c>
      <c r="AJ2854">
        <v>1</v>
      </c>
      <c r="AK2854">
        <v>148</v>
      </c>
      <c r="AL2854">
        <v>0.02</v>
      </c>
      <c r="AM2854">
        <v>5</v>
      </c>
      <c r="AN2854">
        <v>5</v>
      </c>
      <c r="AO2854">
        <v>17</v>
      </c>
      <c r="AP2854">
        <v>5</v>
      </c>
      <c r="AQ2854">
        <v>10</v>
      </c>
    </row>
    <row r="2855" spans="1:43" hidden="1" x14ac:dyDescent="0.25">
      <c r="A2855" t="s">
        <v>10252</v>
      </c>
      <c r="B2855" t="s">
        <v>10253</v>
      </c>
      <c r="C2855" s="1" t="str">
        <f t="shared" si="221"/>
        <v>21:0118</v>
      </c>
      <c r="D2855" s="1" t="str">
        <f t="shared" si="222"/>
        <v>21:0027</v>
      </c>
      <c r="E2855" t="s">
        <v>10254</v>
      </c>
      <c r="F2855" t="s">
        <v>10255</v>
      </c>
      <c r="H2855">
        <v>63.772426699999997</v>
      </c>
      <c r="I2855">
        <v>-96.107525199999998</v>
      </c>
      <c r="J2855" s="1" t="str">
        <f t="shared" si="223"/>
        <v>Till</v>
      </c>
      <c r="K2855" s="1" t="str">
        <f t="shared" si="224"/>
        <v>&lt;63 micron</v>
      </c>
      <c r="L2855">
        <v>0.1</v>
      </c>
      <c r="M2855">
        <v>0.37</v>
      </c>
      <c r="N2855">
        <v>1</v>
      </c>
      <c r="O2855">
        <v>90</v>
      </c>
      <c r="P2855">
        <v>0.25</v>
      </c>
      <c r="Q2855">
        <v>1</v>
      </c>
      <c r="R2855">
        <v>0.16</v>
      </c>
      <c r="S2855">
        <v>0.25</v>
      </c>
      <c r="T2855">
        <v>1</v>
      </c>
      <c r="U2855">
        <v>17</v>
      </c>
      <c r="V2855">
        <v>2</v>
      </c>
      <c r="W2855">
        <v>0.82</v>
      </c>
      <c r="X2855">
        <v>5</v>
      </c>
      <c r="Y2855">
        <v>0.5</v>
      </c>
      <c r="Z2855">
        <v>0.05</v>
      </c>
      <c r="AA2855">
        <v>10</v>
      </c>
      <c r="AB2855">
        <v>0.15</v>
      </c>
      <c r="AC2855">
        <v>50</v>
      </c>
      <c r="AD2855">
        <v>0.5</v>
      </c>
      <c r="AE2855">
        <v>0.01</v>
      </c>
      <c r="AF2855">
        <v>6</v>
      </c>
      <c r="AG2855">
        <v>550</v>
      </c>
      <c r="AH2855">
        <v>6</v>
      </c>
      <c r="AI2855">
        <v>1</v>
      </c>
      <c r="AJ2855">
        <v>0.5</v>
      </c>
      <c r="AK2855">
        <v>105</v>
      </c>
      <c r="AL2855">
        <v>0.02</v>
      </c>
      <c r="AM2855">
        <v>5</v>
      </c>
      <c r="AN2855">
        <v>5</v>
      </c>
      <c r="AO2855">
        <v>12</v>
      </c>
      <c r="AP2855">
        <v>5</v>
      </c>
      <c r="AQ2855">
        <v>8</v>
      </c>
    </row>
    <row r="2856" spans="1:43" hidden="1" x14ac:dyDescent="0.25">
      <c r="A2856" t="s">
        <v>10256</v>
      </c>
      <c r="B2856" t="s">
        <v>10257</v>
      </c>
      <c r="C2856" s="1" t="str">
        <f t="shared" si="221"/>
        <v>21:0118</v>
      </c>
      <c r="D2856" s="1" t="str">
        <f t="shared" si="222"/>
        <v>21:0027</v>
      </c>
      <c r="E2856" t="s">
        <v>10258</v>
      </c>
      <c r="F2856" t="s">
        <v>10259</v>
      </c>
      <c r="H2856">
        <v>63.7849091</v>
      </c>
      <c r="I2856">
        <v>-96.1065507</v>
      </c>
      <c r="J2856" s="1" t="str">
        <f t="shared" si="223"/>
        <v>Till</v>
      </c>
      <c r="K2856" s="1" t="str">
        <f t="shared" si="224"/>
        <v>&lt;63 micron</v>
      </c>
      <c r="L2856">
        <v>0.1</v>
      </c>
      <c r="M2856">
        <v>0.62</v>
      </c>
      <c r="N2856">
        <v>1</v>
      </c>
      <c r="O2856">
        <v>160</v>
      </c>
      <c r="P2856">
        <v>0.25</v>
      </c>
      <c r="Q2856">
        <v>1</v>
      </c>
      <c r="R2856">
        <v>0.25</v>
      </c>
      <c r="S2856">
        <v>0.25</v>
      </c>
      <c r="T2856">
        <v>0.5</v>
      </c>
      <c r="U2856">
        <v>22</v>
      </c>
      <c r="V2856">
        <v>4</v>
      </c>
      <c r="W2856">
        <v>1.27</v>
      </c>
      <c r="X2856">
        <v>5</v>
      </c>
      <c r="Y2856">
        <v>0.5</v>
      </c>
      <c r="Z2856">
        <v>0.11</v>
      </c>
      <c r="AA2856">
        <v>20</v>
      </c>
      <c r="AB2856">
        <v>0.18</v>
      </c>
      <c r="AC2856">
        <v>105</v>
      </c>
      <c r="AD2856">
        <v>0.5</v>
      </c>
      <c r="AE2856">
        <v>0.01</v>
      </c>
      <c r="AF2856">
        <v>7</v>
      </c>
      <c r="AG2856">
        <v>890</v>
      </c>
      <c r="AH2856">
        <v>8</v>
      </c>
      <c r="AI2856">
        <v>1</v>
      </c>
      <c r="AJ2856">
        <v>1</v>
      </c>
      <c r="AK2856">
        <v>176</v>
      </c>
      <c r="AL2856">
        <v>0.02</v>
      </c>
      <c r="AM2856">
        <v>5</v>
      </c>
      <c r="AN2856">
        <v>5</v>
      </c>
      <c r="AO2856">
        <v>17</v>
      </c>
      <c r="AP2856">
        <v>5</v>
      </c>
      <c r="AQ2856">
        <v>10</v>
      </c>
    </row>
    <row r="2857" spans="1:43" hidden="1" x14ac:dyDescent="0.25">
      <c r="A2857" t="s">
        <v>10260</v>
      </c>
      <c r="B2857" t="s">
        <v>10261</v>
      </c>
      <c r="C2857" s="1" t="str">
        <f t="shared" si="221"/>
        <v>21:0118</v>
      </c>
      <c r="D2857" s="1" t="str">
        <f t="shared" si="222"/>
        <v>21:0027</v>
      </c>
      <c r="E2857" t="s">
        <v>10262</v>
      </c>
      <c r="F2857" t="s">
        <v>10263</v>
      </c>
      <c r="H2857">
        <v>63.7998142</v>
      </c>
      <c r="I2857">
        <v>-96.107256599999999</v>
      </c>
      <c r="J2857" s="1" t="str">
        <f t="shared" si="223"/>
        <v>Till</v>
      </c>
      <c r="K2857" s="1" t="str">
        <f t="shared" si="224"/>
        <v>&lt;63 micron</v>
      </c>
      <c r="L2857">
        <v>0.1</v>
      </c>
      <c r="M2857">
        <v>0.32</v>
      </c>
      <c r="N2857">
        <v>2</v>
      </c>
      <c r="O2857">
        <v>90</v>
      </c>
      <c r="P2857">
        <v>0.25</v>
      </c>
      <c r="Q2857">
        <v>1</v>
      </c>
      <c r="R2857">
        <v>0.22</v>
      </c>
      <c r="S2857">
        <v>0.25</v>
      </c>
      <c r="T2857">
        <v>0.5</v>
      </c>
      <c r="U2857">
        <v>19</v>
      </c>
      <c r="V2857">
        <v>2</v>
      </c>
      <c r="W2857">
        <v>1.03</v>
      </c>
      <c r="X2857">
        <v>5</v>
      </c>
      <c r="Y2857">
        <v>0.5</v>
      </c>
      <c r="Z2857">
        <v>0.04</v>
      </c>
      <c r="AA2857">
        <v>20</v>
      </c>
      <c r="AB2857">
        <v>0.14000000000000001</v>
      </c>
      <c r="AC2857">
        <v>90</v>
      </c>
      <c r="AD2857">
        <v>0.5</v>
      </c>
      <c r="AE2857">
        <v>0.01</v>
      </c>
      <c r="AF2857">
        <v>6</v>
      </c>
      <c r="AG2857">
        <v>810</v>
      </c>
      <c r="AH2857">
        <v>8</v>
      </c>
      <c r="AI2857">
        <v>1</v>
      </c>
      <c r="AJ2857">
        <v>0.5</v>
      </c>
      <c r="AK2857">
        <v>173</v>
      </c>
      <c r="AL2857">
        <v>0.02</v>
      </c>
      <c r="AM2857">
        <v>5</v>
      </c>
      <c r="AN2857">
        <v>5</v>
      </c>
      <c r="AO2857">
        <v>14</v>
      </c>
      <c r="AP2857">
        <v>5</v>
      </c>
      <c r="AQ2857">
        <v>8</v>
      </c>
    </row>
    <row r="2858" spans="1:43" hidden="1" x14ac:dyDescent="0.25">
      <c r="A2858" t="s">
        <v>10264</v>
      </c>
      <c r="B2858" t="s">
        <v>10265</v>
      </c>
      <c r="C2858" s="1" t="str">
        <f t="shared" si="221"/>
        <v>21:0118</v>
      </c>
      <c r="D2858" s="1" t="str">
        <f t="shared" si="222"/>
        <v>21:0027</v>
      </c>
      <c r="E2858" t="s">
        <v>10266</v>
      </c>
      <c r="F2858" t="s">
        <v>10267</v>
      </c>
      <c r="H2858">
        <v>63.610384600000003</v>
      </c>
      <c r="I2858">
        <v>-96.067670800000002</v>
      </c>
      <c r="J2858" s="1" t="str">
        <f t="shared" si="223"/>
        <v>Till</v>
      </c>
      <c r="K2858" s="1" t="str">
        <f t="shared" si="224"/>
        <v>&lt;63 micron</v>
      </c>
      <c r="L2858">
        <v>0.1</v>
      </c>
      <c r="M2858">
        <v>1.63</v>
      </c>
      <c r="N2858">
        <v>1</v>
      </c>
      <c r="O2858">
        <v>410</v>
      </c>
      <c r="P2858">
        <v>0.5</v>
      </c>
      <c r="Q2858">
        <v>1</v>
      </c>
      <c r="R2858">
        <v>0.53</v>
      </c>
      <c r="S2858">
        <v>0.25</v>
      </c>
      <c r="T2858">
        <v>6</v>
      </c>
      <c r="U2858">
        <v>70</v>
      </c>
      <c r="V2858">
        <v>23</v>
      </c>
      <c r="W2858">
        <v>2.3199999999999998</v>
      </c>
      <c r="X2858">
        <v>5</v>
      </c>
      <c r="Y2858">
        <v>0.5</v>
      </c>
      <c r="Z2858">
        <v>0.37</v>
      </c>
      <c r="AA2858">
        <v>30</v>
      </c>
      <c r="AB2858">
        <v>0.94</v>
      </c>
      <c r="AC2858">
        <v>235</v>
      </c>
      <c r="AD2858">
        <v>0.5</v>
      </c>
      <c r="AE2858">
        <v>0.01</v>
      </c>
      <c r="AF2858">
        <v>32</v>
      </c>
      <c r="AG2858">
        <v>1230</v>
      </c>
      <c r="AH2858">
        <v>14</v>
      </c>
      <c r="AI2858">
        <v>1</v>
      </c>
      <c r="AJ2858">
        <v>4</v>
      </c>
      <c r="AK2858">
        <v>99</v>
      </c>
      <c r="AL2858">
        <v>0.08</v>
      </c>
      <c r="AM2858">
        <v>5</v>
      </c>
      <c r="AN2858">
        <v>5</v>
      </c>
      <c r="AO2858">
        <v>43</v>
      </c>
      <c r="AP2858">
        <v>5</v>
      </c>
      <c r="AQ2858">
        <v>40</v>
      </c>
    </row>
    <row r="2859" spans="1:43" hidden="1" x14ac:dyDescent="0.25">
      <c r="A2859" t="s">
        <v>10268</v>
      </c>
      <c r="B2859" t="s">
        <v>10269</v>
      </c>
      <c r="C2859" s="1" t="str">
        <f t="shared" si="221"/>
        <v>21:0118</v>
      </c>
      <c r="D2859" s="1" t="str">
        <f t="shared" si="222"/>
        <v>21:0027</v>
      </c>
      <c r="E2859" t="s">
        <v>10270</v>
      </c>
      <c r="F2859" t="s">
        <v>10271</v>
      </c>
      <c r="H2859">
        <v>63.629867500000003</v>
      </c>
      <c r="I2859">
        <v>-96.080544099999997</v>
      </c>
      <c r="J2859" s="1" t="str">
        <f t="shared" si="223"/>
        <v>Till</v>
      </c>
      <c r="K2859" s="1" t="str">
        <f t="shared" si="224"/>
        <v>&lt;63 micron</v>
      </c>
      <c r="L2859">
        <v>0.1</v>
      </c>
      <c r="M2859">
        <v>0.75</v>
      </c>
      <c r="N2859">
        <v>4</v>
      </c>
      <c r="O2859">
        <v>390</v>
      </c>
      <c r="P2859">
        <v>0.25</v>
      </c>
      <c r="Q2859">
        <v>1</v>
      </c>
      <c r="R2859">
        <v>0.7</v>
      </c>
      <c r="S2859">
        <v>0.25</v>
      </c>
      <c r="T2859">
        <v>2</v>
      </c>
      <c r="U2859">
        <v>41</v>
      </c>
      <c r="V2859">
        <v>11</v>
      </c>
      <c r="W2859">
        <v>1.73</v>
      </c>
      <c r="X2859">
        <v>5</v>
      </c>
      <c r="Y2859">
        <v>0.5</v>
      </c>
      <c r="Z2859">
        <v>0.16</v>
      </c>
      <c r="AA2859">
        <v>20</v>
      </c>
      <c r="AB2859">
        <v>0.55000000000000004</v>
      </c>
      <c r="AC2859">
        <v>190</v>
      </c>
      <c r="AD2859">
        <v>0.5</v>
      </c>
      <c r="AE2859">
        <v>0.01</v>
      </c>
      <c r="AF2859">
        <v>15</v>
      </c>
      <c r="AG2859">
        <v>1240</v>
      </c>
      <c r="AH2859">
        <v>14</v>
      </c>
      <c r="AI2859">
        <v>1</v>
      </c>
      <c r="AJ2859">
        <v>2</v>
      </c>
      <c r="AK2859">
        <v>125</v>
      </c>
      <c r="AL2859">
        <v>0.05</v>
      </c>
      <c r="AM2859">
        <v>5</v>
      </c>
      <c r="AN2859">
        <v>5</v>
      </c>
      <c r="AO2859">
        <v>29</v>
      </c>
      <c r="AP2859">
        <v>5</v>
      </c>
      <c r="AQ2859">
        <v>20</v>
      </c>
    </row>
    <row r="2860" spans="1:43" hidden="1" x14ac:dyDescent="0.25">
      <c r="A2860" t="s">
        <v>10272</v>
      </c>
      <c r="B2860" t="s">
        <v>10273</v>
      </c>
      <c r="C2860" s="1" t="str">
        <f t="shared" si="221"/>
        <v>21:0118</v>
      </c>
      <c r="D2860" s="1" t="str">
        <f t="shared" si="222"/>
        <v>21:0027</v>
      </c>
      <c r="E2860" t="s">
        <v>10274</v>
      </c>
      <c r="F2860" t="s">
        <v>10275</v>
      </c>
      <c r="H2860">
        <v>63.643366299999997</v>
      </c>
      <c r="I2860">
        <v>-96.072570200000001</v>
      </c>
      <c r="J2860" s="1" t="str">
        <f t="shared" si="223"/>
        <v>Till</v>
      </c>
      <c r="K2860" s="1" t="str">
        <f t="shared" si="224"/>
        <v>&lt;63 micron</v>
      </c>
      <c r="L2860">
        <v>0.1</v>
      </c>
      <c r="M2860">
        <v>2.09</v>
      </c>
      <c r="N2860">
        <v>2</v>
      </c>
      <c r="O2860">
        <v>560</v>
      </c>
      <c r="P2860">
        <v>1</v>
      </c>
      <c r="Q2860">
        <v>1</v>
      </c>
      <c r="R2860">
        <v>0.42</v>
      </c>
      <c r="S2860">
        <v>0.25</v>
      </c>
      <c r="T2860">
        <v>6</v>
      </c>
      <c r="U2860">
        <v>64</v>
      </c>
      <c r="V2860">
        <v>25</v>
      </c>
      <c r="W2860">
        <v>2.35</v>
      </c>
      <c r="X2860">
        <v>5</v>
      </c>
      <c r="Y2860">
        <v>0.5</v>
      </c>
      <c r="Z2860">
        <v>0.44</v>
      </c>
      <c r="AA2860">
        <v>30</v>
      </c>
      <c r="AB2860">
        <v>0.93</v>
      </c>
      <c r="AC2860">
        <v>270</v>
      </c>
      <c r="AD2860">
        <v>0.5</v>
      </c>
      <c r="AE2860">
        <v>0.02</v>
      </c>
      <c r="AF2860">
        <v>32</v>
      </c>
      <c r="AG2860">
        <v>1020</v>
      </c>
      <c r="AH2860">
        <v>22</v>
      </c>
      <c r="AI2860">
        <v>2</v>
      </c>
      <c r="AJ2860">
        <v>4</v>
      </c>
      <c r="AK2860">
        <v>155</v>
      </c>
      <c r="AL2860">
        <v>0.03</v>
      </c>
      <c r="AM2860">
        <v>5</v>
      </c>
      <c r="AN2860">
        <v>5</v>
      </c>
      <c r="AO2860">
        <v>39</v>
      </c>
      <c r="AP2860">
        <v>5</v>
      </c>
      <c r="AQ2860">
        <v>38</v>
      </c>
    </row>
    <row r="2861" spans="1:43" hidden="1" x14ac:dyDescent="0.25">
      <c r="A2861" t="s">
        <v>10276</v>
      </c>
      <c r="B2861" t="s">
        <v>10277</v>
      </c>
      <c r="C2861" s="1" t="str">
        <f t="shared" si="221"/>
        <v>21:0118</v>
      </c>
      <c r="D2861" s="1" t="str">
        <f t="shared" si="222"/>
        <v>21:0027</v>
      </c>
      <c r="E2861" t="s">
        <v>10278</v>
      </c>
      <c r="F2861" t="s">
        <v>10279</v>
      </c>
      <c r="H2861">
        <v>63.670859</v>
      </c>
      <c r="I2861">
        <v>-96.076103900000007</v>
      </c>
      <c r="J2861" s="1" t="str">
        <f t="shared" si="223"/>
        <v>Till</v>
      </c>
      <c r="K2861" s="1" t="str">
        <f t="shared" si="224"/>
        <v>&lt;63 micron</v>
      </c>
      <c r="L2861">
        <v>0.1</v>
      </c>
      <c r="M2861">
        <v>1.26</v>
      </c>
      <c r="N2861">
        <v>2</v>
      </c>
      <c r="O2861">
        <v>290</v>
      </c>
      <c r="P2861">
        <v>0.5</v>
      </c>
      <c r="Q2861">
        <v>1</v>
      </c>
      <c r="R2861">
        <v>0.38</v>
      </c>
      <c r="S2861">
        <v>0.25</v>
      </c>
      <c r="T2861">
        <v>3</v>
      </c>
      <c r="U2861">
        <v>40</v>
      </c>
      <c r="V2861">
        <v>11</v>
      </c>
      <c r="W2861">
        <v>1.83</v>
      </c>
      <c r="X2861">
        <v>5</v>
      </c>
      <c r="Y2861">
        <v>0.5</v>
      </c>
      <c r="Z2861">
        <v>0.27</v>
      </c>
      <c r="AA2861">
        <v>30</v>
      </c>
      <c r="AB2861">
        <v>0.54</v>
      </c>
      <c r="AC2861">
        <v>160</v>
      </c>
      <c r="AD2861">
        <v>0.5</v>
      </c>
      <c r="AE2861">
        <v>0.01</v>
      </c>
      <c r="AF2861">
        <v>17</v>
      </c>
      <c r="AG2861">
        <v>1040</v>
      </c>
      <c r="AH2861">
        <v>14</v>
      </c>
      <c r="AI2861">
        <v>1</v>
      </c>
      <c r="AJ2861">
        <v>2</v>
      </c>
      <c r="AK2861">
        <v>148</v>
      </c>
      <c r="AL2861">
        <v>0.03</v>
      </c>
      <c r="AM2861">
        <v>5</v>
      </c>
      <c r="AN2861">
        <v>5</v>
      </c>
      <c r="AO2861">
        <v>31</v>
      </c>
      <c r="AP2861">
        <v>5</v>
      </c>
      <c r="AQ2861">
        <v>28</v>
      </c>
    </row>
    <row r="2862" spans="1:43" hidden="1" x14ac:dyDescent="0.25">
      <c r="A2862" t="s">
        <v>10280</v>
      </c>
      <c r="B2862" t="s">
        <v>10281</v>
      </c>
      <c r="C2862" s="1" t="str">
        <f t="shared" si="221"/>
        <v>21:0118</v>
      </c>
      <c r="D2862" s="1" t="str">
        <f t="shared" si="222"/>
        <v>21:0027</v>
      </c>
      <c r="E2862" t="s">
        <v>10282</v>
      </c>
      <c r="F2862" t="s">
        <v>10283</v>
      </c>
      <c r="H2862">
        <v>63.686694299999999</v>
      </c>
      <c r="I2862">
        <v>-96.072609200000002</v>
      </c>
      <c r="J2862" s="1" t="str">
        <f t="shared" si="223"/>
        <v>Till</v>
      </c>
      <c r="K2862" s="1" t="str">
        <f t="shared" si="224"/>
        <v>&lt;63 micron</v>
      </c>
      <c r="L2862">
        <v>0.1</v>
      </c>
      <c r="M2862">
        <v>1.55</v>
      </c>
      <c r="N2862">
        <v>2</v>
      </c>
      <c r="O2862">
        <v>470</v>
      </c>
      <c r="P2862">
        <v>0.5</v>
      </c>
      <c r="Q2862">
        <v>1</v>
      </c>
      <c r="R2862">
        <v>0.36</v>
      </c>
      <c r="S2862">
        <v>0.25</v>
      </c>
      <c r="T2862">
        <v>4</v>
      </c>
      <c r="U2862">
        <v>41</v>
      </c>
      <c r="V2862">
        <v>16</v>
      </c>
      <c r="W2862">
        <v>1.96</v>
      </c>
      <c r="X2862">
        <v>5</v>
      </c>
      <c r="Y2862">
        <v>0.5</v>
      </c>
      <c r="Z2862">
        <v>0.35</v>
      </c>
      <c r="AA2862">
        <v>30</v>
      </c>
      <c r="AB2862">
        <v>0.56999999999999995</v>
      </c>
      <c r="AC2862">
        <v>220</v>
      </c>
      <c r="AD2862">
        <v>0.5</v>
      </c>
      <c r="AE2862">
        <v>0.01</v>
      </c>
      <c r="AF2862">
        <v>19</v>
      </c>
      <c r="AG2862">
        <v>960</v>
      </c>
      <c r="AH2862">
        <v>16</v>
      </c>
      <c r="AI2862">
        <v>1</v>
      </c>
      <c r="AJ2862">
        <v>2</v>
      </c>
      <c r="AK2862">
        <v>173</v>
      </c>
      <c r="AL2862">
        <v>0.02</v>
      </c>
      <c r="AM2862">
        <v>5</v>
      </c>
      <c r="AN2862">
        <v>5</v>
      </c>
      <c r="AO2862">
        <v>29</v>
      </c>
      <c r="AP2862">
        <v>5</v>
      </c>
      <c r="AQ2862">
        <v>30</v>
      </c>
    </row>
    <row r="2863" spans="1:43" hidden="1" x14ac:dyDescent="0.25">
      <c r="A2863" t="s">
        <v>10284</v>
      </c>
      <c r="B2863" t="s">
        <v>10285</v>
      </c>
      <c r="C2863" s="1" t="str">
        <f t="shared" si="221"/>
        <v>21:0118</v>
      </c>
      <c r="D2863" s="1" t="str">
        <f t="shared" si="222"/>
        <v>21:0027</v>
      </c>
      <c r="E2863" t="s">
        <v>10286</v>
      </c>
      <c r="F2863" t="s">
        <v>10287</v>
      </c>
      <c r="H2863">
        <v>63.697608799999998</v>
      </c>
      <c r="I2863">
        <v>-96.074032200000005</v>
      </c>
      <c r="J2863" s="1" t="str">
        <f t="shared" si="223"/>
        <v>Till</v>
      </c>
      <c r="K2863" s="1" t="str">
        <f t="shared" si="224"/>
        <v>&lt;63 micron</v>
      </c>
      <c r="L2863">
        <v>0.1</v>
      </c>
      <c r="M2863">
        <v>1.36</v>
      </c>
      <c r="N2863">
        <v>8</v>
      </c>
      <c r="O2863">
        <v>480</v>
      </c>
      <c r="P2863">
        <v>0.5</v>
      </c>
      <c r="Q2863">
        <v>1</v>
      </c>
      <c r="R2863">
        <v>0.43</v>
      </c>
      <c r="S2863">
        <v>0.25</v>
      </c>
      <c r="T2863">
        <v>3</v>
      </c>
      <c r="U2863">
        <v>39</v>
      </c>
      <c r="V2863">
        <v>10</v>
      </c>
      <c r="W2863">
        <v>1.76</v>
      </c>
      <c r="X2863">
        <v>5</v>
      </c>
      <c r="Y2863">
        <v>0.5</v>
      </c>
      <c r="Z2863">
        <v>0.31</v>
      </c>
      <c r="AA2863">
        <v>20</v>
      </c>
      <c r="AB2863">
        <v>0.56000000000000005</v>
      </c>
      <c r="AC2863">
        <v>225</v>
      </c>
      <c r="AD2863">
        <v>0.5</v>
      </c>
      <c r="AE2863">
        <v>0.01</v>
      </c>
      <c r="AF2863">
        <v>19</v>
      </c>
      <c r="AG2863">
        <v>900</v>
      </c>
      <c r="AH2863">
        <v>14</v>
      </c>
      <c r="AI2863">
        <v>1</v>
      </c>
      <c r="AJ2863">
        <v>2</v>
      </c>
      <c r="AK2863">
        <v>176</v>
      </c>
      <c r="AL2863">
        <v>0.01</v>
      </c>
      <c r="AM2863">
        <v>5</v>
      </c>
      <c r="AN2863">
        <v>5</v>
      </c>
      <c r="AO2863">
        <v>25</v>
      </c>
      <c r="AP2863">
        <v>5</v>
      </c>
      <c r="AQ2863">
        <v>24</v>
      </c>
    </row>
    <row r="2864" spans="1:43" hidden="1" x14ac:dyDescent="0.25">
      <c r="A2864" t="s">
        <v>10288</v>
      </c>
      <c r="B2864" t="s">
        <v>10289</v>
      </c>
      <c r="C2864" s="1" t="str">
        <f t="shared" si="221"/>
        <v>21:0118</v>
      </c>
      <c r="D2864" s="1" t="str">
        <f t="shared" si="222"/>
        <v>21:0027</v>
      </c>
      <c r="E2864" t="s">
        <v>10290</v>
      </c>
      <c r="F2864" t="s">
        <v>10291</v>
      </c>
      <c r="H2864">
        <v>63.709393900000002</v>
      </c>
      <c r="I2864">
        <v>-96.066152000000002</v>
      </c>
      <c r="J2864" s="1" t="str">
        <f t="shared" si="223"/>
        <v>Till</v>
      </c>
      <c r="K2864" s="1" t="str">
        <f t="shared" si="224"/>
        <v>&lt;63 micron</v>
      </c>
      <c r="L2864">
        <v>0.1</v>
      </c>
      <c r="M2864">
        <v>0.39</v>
      </c>
      <c r="N2864">
        <v>4</v>
      </c>
      <c r="O2864">
        <v>230</v>
      </c>
      <c r="P2864">
        <v>0.25</v>
      </c>
      <c r="Q2864">
        <v>1</v>
      </c>
      <c r="R2864">
        <v>0.28000000000000003</v>
      </c>
      <c r="S2864">
        <v>0.25</v>
      </c>
      <c r="T2864">
        <v>1</v>
      </c>
      <c r="U2864">
        <v>16</v>
      </c>
      <c r="V2864">
        <v>2</v>
      </c>
      <c r="W2864">
        <v>0.95</v>
      </c>
      <c r="X2864">
        <v>5</v>
      </c>
      <c r="Y2864">
        <v>0.5</v>
      </c>
      <c r="Z2864">
        <v>0.06</v>
      </c>
      <c r="AA2864">
        <v>20</v>
      </c>
      <c r="AB2864">
        <v>0.16</v>
      </c>
      <c r="AC2864">
        <v>80</v>
      </c>
      <c r="AD2864">
        <v>0.5</v>
      </c>
      <c r="AE2864">
        <v>0.01</v>
      </c>
      <c r="AF2864">
        <v>5</v>
      </c>
      <c r="AG2864">
        <v>950</v>
      </c>
      <c r="AH2864">
        <v>8</v>
      </c>
      <c r="AI2864">
        <v>1</v>
      </c>
      <c r="AJ2864">
        <v>1</v>
      </c>
      <c r="AK2864">
        <v>172</v>
      </c>
      <c r="AL2864">
        <v>0.03</v>
      </c>
      <c r="AM2864">
        <v>5</v>
      </c>
      <c r="AN2864">
        <v>5</v>
      </c>
      <c r="AO2864">
        <v>14</v>
      </c>
      <c r="AP2864">
        <v>5</v>
      </c>
      <c r="AQ2864">
        <v>8</v>
      </c>
    </row>
    <row r="2865" spans="1:43" hidden="1" x14ac:dyDescent="0.25">
      <c r="A2865" t="s">
        <v>10292</v>
      </c>
      <c r="B2865" t="s">
        <v>10293</v>
      </c>
      <c r="C2865" s="1" t="str">
        <f t="shared" si="221"/>
        <v>21:0118</v>
      </c>
      <c r="D2865" s="1" t="str">
        <f t="shared" si="222"/>
        <v>21:0027</v>
      </c>
      <c r="E2865" t="s">
        <v>10294</v>
      </c>
      <c r="F2865" t="s">
        <v>10295</v>
      </c>
      <c r="H2865">
        <v>63.730138799999999</v>
      </c>
      <c r="I2865">
        <v>-96.088604099999998</v>
      </c>
      <c r="J2865" s="1" t="str">
        <f t="shared" si="223"/>
        <v>Till</v>
      </c>
      <c r="K2865" s="1" t="str">
        <f t="shared" si="224"/>
        <v>&lt;63 micron</v>
      </c>
      <c r="L2865">
        <v>0.1</v>
      </c>
      <c r="M2865">
        <v>1.05</v>
      </c>
      <c r="N2865">
        <v>1</v>
      </c>
      <c r="O2865">
        <v>370</v>
      </c>
      <c r="P2865">
        <v>0.25</v>
      </c>
      <c r="Q2865">
        <v>1</v>
      </c>
      <c r="R2865">
        <v>0.27</v>
      </c>
      <c r="S2865">
        <v>0.25</v>
      </c>
      <c r="T2865">
        <v>2</v>
      </c>
      <c r="U2865">
        <v>23</v>
      </c>
      <c r="V2865">
        <v>6</v>
      </c>
      <c r="W2865">
        <v>1.43</v>
      </c>
      <c r="X2865">
        <v>5</v>
      </c>
      <c r="Y2865">
        <v>0.5</v>
      </c>
      <c r="Z2865">
        <v>0.22</v>
      </c>
      <c r="AA2865">
        <v>20</v>
      </c>
      <c r="AB2865">
        <v>0.27</v>
      </c>
      <c r="AC2865">
        <v>125</v>
      </c>
      <c r="AD2865">
        <v>0.5</v>
      </c>
      <c r="AE2865">
        <v>0.01</v>
      </c>
      <c r="AF2865">
        <v>10</v>
      </c>
      <c r="AG2865">
        <v>850</v>
      </c>
      <c r="AH2865">
        <v>12</v>
      </c>
      <c r="AI2865">
        <v>1</v>
      </c>
      <c r="AJ2865">
        <v>1</v>
      </c>
      <c r="AK2865">
        <v>169</v>
      </c>
      <c r="AL2865">
        <v>0.02</v>
      </c>
      <c r="AM2865">
        <v>5</v>
      </c>
      <c r="AN2865">
        <v>5</v>
      </c>
      <c r="AO2865">
        <v>20</v>
      </c>
      <c r="AP2865">
        <v>5</v>
      </c>
      <c r="AQ2865">
        <v>16</v>
      </c>
    </row>
    <row r="2866" spans="1:43" hidden="1" x14ac:dyDescent="0.25">
      <c r="A2866" t="s">
        <v>10296</v>
      </c>
      <c r="B2866" t="s">
        <v>10297</v>
      </c>
      <c r="C2866" s="1" t="str">
        <f t="shared" si="221"/>
        <v>21:0118</v>
      </c>
      <c r="D2866" s="1" t="str">
        <f t="shared" si="222"/>
        <v>21:0027</v>
      </c>
      <c r="E2866" t="s">
        <v>10298</v>
      </c>
      <c r="F2866" t="s">
        <v>10299</v>
      </c>
      <c r="H2866">
        <v>63.739871999999998</v>
      </c>
      <c r="I2866">
        <v>-96.065889900000002</v>
      </c>
      <c r="J2866" s="1" t="str">
        <f t="shared" si="223"/>
        <v>Till</v>
      </c>
      <c r="K2866" s="1" t="str">
        <f t="shared" si="224"/>
        <v>&lt;63 micron</v>
      </c>
      <c r="L2866">
        <v>0.1</v>
      </c>
      <c r="M2866">
        <v>0.94</v>
      </c>
      <c r="N2866">
        <v>1</v>
      </c>
      <c r="O2866">
        <v>340</v>
      </c>
      <c r="P2866">
        <v>0.25</v>
      </c>
      <c r="Q2866">
        <v>1</v>
      </c>
      <c r="R2866">
        <v>0.3</v>
      </c>
      <c r="S2866">
        <v>0.25</v>
      </c>
      <c r="T2866">
        <v>1</v>
      </c>
      <c r="U2866">
        <v>30</v>
      </c>
      <c r="V2866">
        <v>7</v>
      </c>
      <c r="W2866">
        <v>1.48</v>
      </c>
      <c r="X2866">
        <v>5</v>
      </c>
      <c r="Y2866">
        <v>0.5</v>
      </c>
      <c r="Z2866">
        <v>0.18</v>
      </c>
      <c r="AA2866">
        <v>20</v>
      </c>
      <c r="AB2866">
        <v>0.33</v>
      </c>
      <c r="AC2866">
        <v>140</v>
      </c>
      <c r="AD2866">
        <v>0.5</v>
      </c>
      <c r="AE2866">
        <v>0.01</v>
      </c>
      <c r="AF2866">
        <v>12</v>
      </c>
      <c r="AG2866">
        <v>980</v>
      </c>
      <c r="AH2866">
        <v>12</v>
      </c>
      <c r="AI2866">
        <v>1</v>
      </c>
      <c r="AJ2866">
        <v>1</v>
      </c>
      <c r="AK2866">
        <v>172</v>
      </c>
      <c r="AL2866">
        <v>0.02</v>
      </c>
      <c r="AM2866">
        <v>5</v>
      </c>
      <c r="AN2866">
        <v>5</v>
      </c>
      <c r="AO2866">
        <v>21</v>
      </c>
      <c r="AP2866">
        <v>5</v>
      </c>
      <c r="AQ2866">
        <v>16</v>
      </c>
    </row>
    <row r="2867" spans="1:43" hidden="1" x14ac:dyDescent="0.25">
      <c r="A2867" t="s">
        <v>10300</v>
      </c>
      <c r="B2867" t="s">
        <v>10301</v>
      </c>
      <c r="C2867" s="1" t="str">
        <f t="shared" si="221"/>
        <v>21:0118</v>
      </c>
      <c r="D2867" s="1" t="str">
        <f t="shared" si="222"/>
        <v>21:0027</v>
      </c>
      <c r="E2867" t="s">
        <v>10302</v>
      </c>
      <c r="F2867" t="s">
        <v>10303</v>
      </c>
      <c r="H2867">
        <v>63.757704699999998</v>
      </c>
      <c r="I2867">
        <v>-96.053773800000002</v>
      </c>
      <c r="J2867" s="1" t="str">
        <f t="shared" si="223"/>
        <v>Till</v>
      </c>
      <c r="K2867" s="1" t="str">
        <f t="shared" si="224"/>
        <v>&lt;63 micron</v>
      </c>
      <c r="L2867">
        <v>0.1</v>
      </c>
      <c r="M2867">
        <v>0.43</v>
      </c>
      <c r="N2867">
        <v>4</v>
      </c>
      <c r="O2867">
        <v>80</v>
      </c>
      <c r="P2867">
        <v>0.25</v>
      </c>
      <c r="Q2867">
        <v>1</v>
      </c>
      <c r="R2867">
        <v>0.27</v>
      </c>
      <c r="S2867">
        <v>0.25</v>
      </c>
      <c r="T2867">
        <v>1</v>
      </c>
      <c r="U2867">
        <v>21</v>
      </c>
      <c r="V2867">
        <v>2</v>
      </c>
      <c r="W2867">
        <v>1.19</v>
      </c>
      <c r="X2867">
        <v>5</v>
      </c>
      <c r="Y2867">
        <v>0.5</v>
      </c>
      <c r="Z2867">
        <v>0.06</v>
      </c>
      <c r="AA2867">
        <v>20</v>
      </c>
      <c r="AB2867">
        <v>0.19</v>
      </c>
      <c r="AC2867">
        <v>105</v>
      </c>
      <c r="AD2867">
        <v>0.5</v>
      </c>
      <c r="AE2867">
        <v>0.01</v>
      </c>
      <c r="AF2867">
        <v>7</v>
      </c>
      <c r="AG2867">
        <v>920</v>
      </c>
      <c r="AH2867">
        <v>8</v>
      </c>
      <c r="AI2867">
        <v>1</v>
      </c>
      <c r="AJ2867">
        <v>1</v>
      </c>
      <c r="AK2867">
        <v>194</v>
      </c>
      <c r="AL2867">
        <v>0.03</v>
      </c>
      <c r="AM2867">
        <v>5</v>
      </c>
      <c r="AN2867">
        <v>5</v>
      </c>
      <c r="AO2867">
        <v>17</v>
      </c>
      <c r="AP2867">
        <v>5</v>
      </c>
      <c r="AQ2867">
        <v>10</v>
      </c>
    </row>
    <row r="2868" spans="1:43" hidden="1" x14ac:dyDescent="0.25">
      <c r="A2868" t="s">
        <v>10304</v>
      </c>
      <c r="B2868" t="s">
        <v>10305</v>
      </c>
      <c r="C2868" s="1" t="str">
        <f t="shared" si="221"/>
        <v>21:0118</v>
      </c>
      <c r="D2868" s="1" t="str">
        <f t="shared" si="222"/>
        <v>21:0027</v>
      </c>
      <c r="E2868" t="s">
        <v>10306</v>
      </c>
      <c r="F2868" t="s">
        <v>10307</v>
      </c>
      <c r="H2868">
        <v>63.769266899999998</v>
      </c>
      <c r="I2868">
        <v>-96.071116799999999</v>
      </c>
      <c r="J2868" s="1" t="str">
        <f t="shared" si="223"/>
        <v>Till</v>
      </c>
      <c r="K2868" s="1" t="str">
        <f t="shared" si="224"/>
        <v>&lt;63 micron</v>
      </c>
      <c r="L2868">
        <v>0.1</v>
      </c>
      <c r="M2868">
        <v>0.56999999999999995</v>
      </c>
      <c r="N2868">
        <v>1</v>
      </c>
      <c r="O2868">
        <v>140</v>
      </c>
      <c r="P2868">
        <v>0.25</v>
      </c>
      <c r="Q2868">
        <v>1</v>
      </c>
      <c r="R2868">
        <v>0.26</v>
      </c>
      <c r="S2868">
        <v>0.25</v>
      </c>
      <c r="T2868">
        <v>1</v>
      </c>
      <c r="U2868">
        <v>20</v>
      </c>
      <c r="V2868">
        <v>3</v>
      </c>
      <c r="W2868">
        <v>1.27</v>
      </c>
      <c r="X2868">
        <v>5</v>
      </c>
      <c r="Y2868">
        <v>0.5</v>
      </c>
      <c r="Z2868">
        <v>0.1</v>
      </c>
      <c r="AA2868">
        <v>20</v>
      </c>
      <c r="AB2868">
        <v>0.16</v>
      </c>
      <c r="AC2868">
        <v>145</v>
      </c>
      <c r="AD2868">
        <v>0.5</v>
      </c>
      <c r="AE2868">
        <v>0.01</v>
      </c>
      <c r="AF2868">
        <v>7</v>
      </c>
      <c r="AG2868">
        <v>910</v>
      </c>
      <c r="AH2868">
        <v>6</v>
      </c>
      <c r="AI2868">
        <v>1</v>
      </c>
      <c r="AJ2868">
        <v>1</v>
      </c>
      <c r="AK2868">
        <v>181</v>
      </c>
      <c r="AL2868">
        <v>0.02</v>
      </c>
      <c r="AM2868">
        <v>5</v>
      </c>
      <c r="AN2868">
        <v>5</v>
      </c>
      <c r="AO2868">
        <v>17</v>
      </c>
      <c r="AP2868">
        <v>5</v>
      </c>
      <c r="AQ2868">
        <v>10</v>
      </c>
    </row>
    <row r="2869" spans="1:43" hidden="1" x14ac:dyDescent="0.25">
      <c r="A2869" t="s">
        <v>10308</v>
      </c>
      <c r="B2869" t="s">
        <v>10309</v>
      </c>
      <c r="C2869" s="1" t="str">
        <f t="shared" si="221"/>
        <v>21:0118</v>
      </c>
      <c r="D2869" s="1" t="str">
        <f t="shared" si="222"/>
        <v>21:0027</v>
      </c>
      <c r="E2869" t="s">
        <v>10310</v>
      </c>
      <c r="F2869" t="s">
        <v>10311</v>
      </c>
      <c r="H2869">
        <v>63.784985300000002</v>
      </c>
      <c r="I2869">
        <v>-96.067617799999994</v>
      </c>
      <c r="J2869" s="1" t="str">
        <f t="shared" si="223"/>
        <v>Till</v>
      </c>
      <c r="K2869" s="1" t="str">
        <f t="shared" si="224"/>
        <v>&lt;63 micron</v>
      </c>
      <c r="L2869">
        <v>0.1</v>
      </c>
      <c r="M2869">
        <v>0.28000000000000003</v>
      </c>
      <c r="N2869">
        <v>2</v>
      </c>
      <c r="O2869">
        <v>70</v>
      </c>
      <c r="P2869">
        <v>0.25</v>
      </c>
      <c r="Q2869">
        <v>1</v>
      </c>
      <c r="R2869">
        <v>0.28000000000000003</v>
      </c>
      <c r="S2869">
        <v>0.25</v>
      </c>
      <c r="T2869">
        <v>1</v>
      </c>
      <c r="U2869">
        <v>21</v>
      </c>
      <c r="V2869">
        <v>2</v>
      </c>
      <c r="W2869">
        <v>1.63</v>
      </c>
      <c r="X2869">
        <v>5</v>
      </c>
      <c r="Y2869">
        <v>0.5</v>
      </c>
      <c r="Z2869">
        <v>0.03</v>
      </c>
      <c r="AA2869">
        <v>20</v>
      </c>
      <c r="AB2869">
        <v>0.1</v>
      </c>
      <c r="AC2869">
        <v>130</v>
      </c>
      <c r="AD2869">
        <v>0.5</v>
      </c>
      <c r="AE2869">
        <v>0.01</v>
      </c>
      <c r="AF2869">
        <v>4</v>
      </c>
      <c r="AG2869">
        <v>970</v>
      </c>
      <c r="AH2869">
        <v>8</v>
      </c>
      <c r="AI2869">
        <v>1</v>
      </c>
      <c r="AJ2869">
        <v>0.5</v>
      </c>
      <c r="AK2869">
        <v>151</v>
      </c>
      <c r="AL2869">
        <v>0.03</v>
      </c>
      <c r="AM2869">
        <v>5</v>
      </c>
      <c r="AN2869">
        <v>5</v>
      </c>
      <c r="AO2869">
        <v>20</v>
      </c>
      <c r="AP2869">
        <v>5</v>
      </c>
      <c r="AQ2869">
        <v>6</v>
      </c>
    </row>
    <row r="2870" spans="1:43" hidden="1" x14ac:dyDescent="0.25">
      <c r="A2870" t="s">
        <v>10312</v>
      </c>
      <c r="B2870" t="s">
        <v>10313</v>
      </c>
      <c r="C2870" s="1" t="str">
        <f t="shared" si="221"/>
        <v>21:0118</v>
      </c>
      <c r="D2870" s="1" t="str">
        <f t="shared" si="222"/>
        <v>21:0027</v>
      </c>
      <c r="E2870" t="s">
        <v>10314</v>
      </c>
      <c r="F2870" t="s">
        <v>10315</v>
      </c>
      <c r="H2870">
        <v>63.798858500000001</v>
      </c>
      <c r="I2870">
        <v>-96.068349400000002</v>
      </c>
      <c r="J2870" s="1" t="str">
        <f t="shared" si="223"/>
        <v>Till</v>
      </c>
      <c r="K2870" s="1" t="str">
        <f t="shared" si="224"/>
        <v>&lt;63 micron</v>
      </c>
      <c r="L2870">
        <v>0.1</v>
      </c>
      <c r="M2870">
        <v>0.3</v>
      </c>
      <c r="N2870">
        <v>1</v>
      </c>
      <c r="O2870">
        <v>70</v>
      </c>
      <c r="P2870">
        <v>0.25</v>
      </c>
      <c r="Q2870">
        <v>1</v>
      </c>
      <c r="R2870">
        <v>0.28999999999999998</v>
      </c>
      <c r="S2870">
        <v>0.25</v>
      </c>
      <c r="T2870">
        <v>1</v>
      </c>
      <c r="U2870">
        <v>18</v>
      </c>
      <c r="V2870">
        <v>2</v>
      </c>
      <c r="W2870">
        <v>1.1599999999999999</v>
      </c>
      <c r="X2870">
        <v>5</v>
      </c>
      <c r="Y2870">
        <v>0.5</v>
      </c>
      <c r="Z2870">
        <v>0.04</v>
      </c>
      <c r="AA2870">
        <v>20</v>
      </c>
      <c r="AB2870">
        <v>0.12</v>
      </c>
      <c r="AC2870">
        <v>85</v>
      </c>
      <c r="AD2870">
        <v>0.5</v>
      </c>
      <c r="AE2870">
        <v>0.01</v>
      </c>
      <c r="AF2870">
        <v>4</v>
      </c>
      <c r="AG2870">
        <v>990</v>
      </c>
      <c r="AH2870">
        <v>6</v>
      </c>
      <c r="AI2870">
        <v>1</v>
      </c>
      <c r="AJ2870">
        <v>0.5</v>
      </c>
      <c r="AK2870">
        <v>151</v>
      </c>
      <c r="AL2870">
        <v>0.03</v>
      </c>
      <c r="AM2870">
        <v>5</v>
      </c>
      <c r="AN2870">
        <v>5</v>
      </c>
      <c r="AO2870">
        <v>15</v>
      </c>
      <c r="AP2870">
        <v>5</v>
      </c>
      <c r="AQ2870">
        <v>6</v>
      </c>
    </row>
    <row r="2871" spans="1:43" hidden="1" x14ac:dyDescent="0.25">
      <c r="A2871" t="s">
        <v>10316</v>
      </c>
      <c r="B2871" t="s">
        <v>10317</v>
      </c>
      <c r="C2871" s="1" t="str">
        <f t="shared" si="221"/>
        <v>21:0118</v>
      </c>
      <c r="D2871" s="1" t="str">
        <f t="shared" si="222"/>
        <v>21:0027</v>
      </c>
      <c r="E2871" t="s">
        <v>10318</v>
      </c>
      <c r="F2871" t="s">
        <v>10319</v>
      </c>
      <c r="H2871">
        <v>63.611515500000003</v>
      </c>
      <c r="I2871">
        <v>-96.035263499999999</v>
      </c>
      <c r="J2871" s="1" t="str">
        <f t="shared" si="223"/>
        <v>Till</v>
      </c>
      <c r="K2871" s="1" t="str">
        <f t="shared" si="224"/>
        <v>&lt;63 micron</v>
      </c>
      <c r="L2871">
        <v>0.1</v>
      </c>
      <c r="M2871">
        <v>0.64</v>
      </c>
      <c r="N2871">
        <v>1</v>
      </c>
      <c r="O2871">
        <v>290</v>
      </c>
      <c r="P2871">
        <v>0.25</v>
      </c>
      <c r="Q2871">
        <v>1</v>
      </c>
      <c r="R2871">
        <v>0.69</v>
      </c>
      <c r="S2871">
        <v>0.25</v>
      </c>
      <c r="T2871">
        <v>1</v>
      </c>
      <c r="U2871">
        <v>39</v>
      </c>
      <c r="V2871">
        <v>11</v>
      </c>
      <c r="W2871">
        <v>1.7</v>
      </c>
      <c r="X2871">
        <v>5</v>
      </c>
      <c r="Y2871">
        <v>0.5</v>
      </c>
      <c r="Z2871">
        <v>0.13</v>
      </c>
      <c r="AA2871">
        <v>20</v>
      </c>
      <c r="AB2871">
        <v>0.49</v>
      </c>
      <c r="AC2871">
        <v>155</v>
      </c>
      <c r="AD2871">
        <v>0.5</v>
      </c>
      <c r="AE2871">
        <v>0.01</v>
      </c>
      <c r="AF2871">
        <v>16</v>
      </c>
      <c r="AG2871">
        <v>1280</v>
      </c>
      <c r="AH2871">
        <v>12</v>
      </c>
      <c r="AI2871">
        <v>1</v>
      </c>
      <c r="AJ2871">
        <v>2</v>
      </c>
      <c r="AK2871">
        <v>112</v>
      </c>
      <c r="AL2871">
        <v>0.06</v>
      </c>
      <c r="AM2871">
        <v>5</v>
      </c>
      <c r="AN2871">
        <v>5</v>
      </c>
      <c r="AO2871">
        <v>28</v>
      </c>
      <c r="AP2871">
        <v>5</v>
      </c>
      <c r="AQ2871">
        <v>20</v>
      </c>
    </row>
    <row r="2872" spans="1:43" hidden="1" x14ac:dyDescent="0.25">
      <c r="A2872" t="s">
        <v>10320</v>
      </c>
      <c r="B2872" t="s">
        <v>10321</v>
      </c>
      <c r="C2872" s="1" t="str">
        <f t="shared" si="221"/>
        <v>21:0118</v>
      </c>
      <c r="D2872" s="1" t="str">
        <f t="shared" si="222"/>
        <v>21:0027</v>
      </c>
      <c r="E2872" t="s">
        <v>10322</v>
      </c>
      <c r="F2872" t="s">
        <v>10323</v>
      </c>
      <c r="H2872">
        <v>63.629508199999997</v>
      </c>
      <c r="I2872">
        <v>-96.039283499999996</v>
      </c>
      <c r="J2872" s="1" t="str">
        <f t="shared" si="223"/>
        <v>Till</v>
      </c>
      <c r="K2872" s="1" t="str">
        <f t="shared" si="224"/>
        <v>&lt;63 micron</v>
      </c>
      <c r="L2872">
        <v>0.1</v>
      </c>
      <c r="M2872">
        <v>0.57999999999999996</v>
      </c>
      <c r="N2872">
        <v>1</v>
      </c>
      <c r="O2872">
        <v>380</v>
      </c>
      <c r="P2872">
        <v>0.25</v>
      </c>
      <c r="Q2872">
        <v>1</v>
      </c>
      <c r="R2872">
        <v>0.62</v>
      </c>
      <c r="S2872">
        <v>0.25</v>
      </c>
      <c r="T2872">
        <v>2</v>
      </c>
      <c r="U2872">
        <v>36</v>
      </c>
      <c r="V2872">
        <v>10</v>
      </c>
      <c r="W2872">
        <v>1.67</v>
      </c>
      <c r="X2872">
        <v>5</v>
      </c>
      <c r="Y2872">
        <v>0.5</v>
      </c>
      <c r="Z2872">
        <v>0.09</v>
      </c>
      <c r="AA2872">
        <v>20</v>
      </c>
      <c r="AB2872">
        <v>0.46</v>
      </c>
      <c r="AC2872">
        <v>175</v>
      </c>
      <c r="AD2872">
        <v>0.5</v>
      </c>
      <c r="AE2872">
        <v>0.01</v>
      </c>
      <c r="AF2872">
        <v>13</v>
      </c>
      <c r="AG2872">
        <v>1280</v>
      </c>
      <c r="AH2872">
        <v>8</v>
      </c>
      <c r="AI2872">
        <v>1</v>
      </c>
      <c r="AJ2872">
        <v>1</v>
      </c>
      <c r="AK2872">
        <v>131</v>
      </c>
      <c r="AL2872">
        <v>0.05</v>
      </c>
      <c r="AM2872">
        <v>5</v>
      </c>
      <c r="AN2872">
        <v>5</v>
      </c>
      <c r="AO2872">
        <v>26</v>
      </c>
      <c r="AP2872">
        <v>5</v>
      </c>
      <c r="AQ2872">
        <v>18</v>
      </c>
    </row>
    <row r="2873" spans="1:43" hidden="1" x14ac:dyDescent="0.25">
      <c r="A2873" t="s">
        <v>10324</v>
      </c>
      <c r="B2873" t="s">
        <v>10325</v>
      </c>
      <c r="C2873" s="1" t="str">
        <f t="shared" si="221"/>
        <v>21:0118</v>
      </c>
      <c r="D2873" s="1" t="str">
        <f t="shared" si="222"/>
        <v>21:0027</v>
      </c>
      <c r="E2873" t="s">
        <v>10326</v>
      </c>
      <c r="F2873" t="s">
        <v>10327</v>
      </c>
      <c r="H2873">
        <v>63.642272499999997</v>
      </c>
      <c r="I2873">
        <v>-96.032376799999994</v>
      </c>
      <c r="J2873" s="1" t="str">
        <f t="shared" si="223"/>
        <v>Till</v>
      </c>
      <c r="K2873" s="1" t="str">
        <f t="shared" si="224"/>
        <v>&lt;63 micron</v>
      </c>
      <c r="L2873">
        <v>0.1</v>
      </c>
      <c r="M2873">
        <v>0.37</v>
      </c>
      <c r="N2873">
        <v>2</v>
      </c>
      <c r="O2873">
        <v>210</v>
      </c>
      <c r="P2873">
        <v>0.25</v>
      </c>
      <c r="Q2873">
        <v>1</v>
      </c>
      <c r="R2873">
        <v>0.37</v>
      </c>
      <c r="S2873">
        <v>0.25</v>
      </c>
      <c r="T2873">
        <v>1</v>
      </c>
      <c r="U2873">
        <v>28</v>
      </c>
      <c r="V2873">
        <v>4</v>
      </c>
      <c r="W2873">
        <v>1.37</v>
      </c>
      <c r="X2873">
        <v>5</v>
      </c>
      <c r="Y2873">
        <v>0.5</v>
      </c>
      <c r="Z2873">
        <v>0.04</v>
      </c>
      <c r="AA2873">
        <v>20</v>
      </c>
      <c r="AB2873">
        <v>0.23</v>
      </c>
      <c r="AC2873">
        <v>105</v>
      </c>
      <c r="AD2873">
        <v>0.5</v>
      </c>
      <c r="AE2873">
        <v>0.01</v>
      </c>
      <c r="AF2873">
        <v>8</v>
      </c>
      <c r="AG2873">
        <v>1190</v>
      </c>
      <c r="AH2873">
        <v>6</v>
      </c>
      <c r="AI2873">
        <v>1</v>
      </c>
      <c r="AJ2873">
        <v>1</v>
      </c>
      <c r="AK2873">
        <v>106</v>
      </c>
      <c r="AL2873">
        <v>0.04</v>
      </c>
      <c r="AM2873">
        <v>5</v>
      </c>
      <c r="AN2873">
        <v>5</v>
      </c>
      <c r="AO2873">
        <v>22</v>
      </c>
      <c r="AP2873">
        <v>5</v>
      </c>
      <c r="AQ2873">
        <v>12</v>
      </c>
    </row>
    <row r="2874" spans="1:43" hidden="1" x14ac:dyDescent="0.25">
      <c r="A2874" t="s">
        <v>10328</v>
      </c>
      <c r="B2874" t="s">
        <v>10329</v>
      </c>
      <c r="C2874" s="1" t="str">
        <f t="shared" si="221"/>
        <v>21:0118</v>
      </c>
      <c r="D2874" s="1" t="str">
        <f t="shared" si="222"/>
        <v>21:0027</v>
      </c>
      <c r="E2874" t="s">
        <v>10330</v>
      </c>
      <c r="F2874" t="s">
        <v>10331</v>
      </c>
      <c r="H2874">
        <v>63.664310700000001</v>
      </c>
      <c r="I2874">
        <v>-96.025704899999994</v>
      </c>
      <c r="J2874" s="1" t="str">
        <f t="shared" si="223"/>
        <v>Till</v>
      </c>
      <c r="K2874" s="1" t="str">
        <f t="shared" si="224"/>
        <v>&lt;63 micron</v>
      </c>
      <c r="L2874">
        <v>0.1</v>
      </c>
      <c r="M2874">
        <v>0.28999999999999998</v>
      </c>
      <c r="N2874">
        <v>2</v>
      </c>
      <c r="O2874">
        <v>270</v>
      </c>
      <c r="P2874">
        <v>0.25</v>
      </c>
      <c r="Q2874">
        <v>1</v>
      </c>
      <c r="R2874">
        <v>0.35</v>
      </c>
      <c r="S2874">
        <v>0.25</v>
      </c>
      <c r="T2874">
        <v>1</v>
      </c>
      <c r="U2874">
        <v>26</v>
      </c>
      <c r="V2874">
        <v>3</v>
      </c>
      <c r="W2874">
        <v>1.28</v>
      </c>
      <c r="X2874">
        <v>5</v>
      </c>
      <c r="Y2874">
        <v>1</v>
      </c>
      <c r="Z2874">
        <v>0.04</v>
      </c>
      <c r="AA2874">
        <v>20</v>
      </c>
      <c r="AB2874">
        <v>0.18</v>
      </c>
      <c r="AC2874">
        <v>120</v>
      </c>
      <c r="AD2874">
        <v>0.5</v>
      </c>
      <c r="AE2874">
        <v>0.01</v>
      </c>
      <c r="AF2874">
        <v>7</v>
      </c>
      <c r="AG2874">
        <v>1280</v>
      </c>
      <c r="AH2874">
        <v>8</v>
      </c>
      <c r="AI2874">
        <v>1</v>
      </c>
      <c r="AJ2874">
        <v>1</v>
      </c>
      <c r="AK2874">
        <v>104</v>
      </c>
      <c r="AL2874">
        <v>0.03</v>
      </c>
      <c r="AM2874">
        <v>5</v>
      </c>
      <c r="AN2874">
        <v>5</v>
      </c>
      <c r="AO2874">
        <v>20</v>
      </c>
      <c r="AP2874">
        <v>5</v>
      </c>
      <c r="AQ2874">
        <v>10</v>
      </c>
    </row>
    <row r="2875" spans="1:43" hidden="1" x14ac:dyDescent="0.25">
      <c r="A2875" t="s">
        <v>10332</v>
      </c>
      <c r="B2875" t="s">
        <v>10333</v>
      </c>
      <c r="C2875" s="1" t="str">
        <f t="shared" si="221"/>
        <v>21:0118</v>
      </c>
      <c r="D2875" s="1" t="str">
        <f t="shared" si="222"/>
        <v>21:0027</v>
      </c>
      <c r="E2875" t="s">
        <v>10334</v>
      </c>
      <c r="F2875" t="s">
        <v>10335</v>
      </c>
      <c r="H2875">
        <v>63.672835800000001</v>
      </c>
      <c r="I2875">
        <v>-96.034903600000007</v>
      </c>
      <c r="J2875" s="1" t="str">
        <f t="shared" si="223"/>
        <v>Till</v>
      </c>
      <c r="K2875" s="1" t="str">
        <f t="shared" si="224"/>
        <v>&lt;63 micron</v>
      </c>
      <c r="L2875">
        <v>0.1</v>
      </c>
      <c r="M2875">
        <v>0.71</v>
      </c>
      <c r="N2875">
        <v>2</v>
      </c>
      <c r="O2875">
        <v>260</v>
      </c>
      <c r="P2875">
        <v>0.25</v>
      </c>
      <c r="Q2875">
        <v>1</v>
      </c>
      <c r="R2875">
        <v>0.38</v>
      </c>
      <c r="S2875">
        <v>0.25</v>
      </c>
      <c r="T2875">
        <v>2</v>
      </c>
      <c r="U2875">
        <v>29</v>
      </c>
      <c r="V2875">
        <v>10</v>
      </c>
      <c r="W2875">
        <v>1.56</v>
      </c>
      <c r="X2875">
        <v>5</v>
      </c>
      <c r="Y2875">
        <v>0.5</v>
      </c>
      <c r="Z2875">
        <v>0.14000000000000001</v>
      </c>
      <c r="AA2875">
        <v>20</v>
      </c>
      <c r="AB2875">
        <v>0.34</v>
      </c>
      <c r="AC2875">
        <v>150</v>
      </c>
      <c r="AD2875">
        <v>0.5</v>
      </c>
      <c r="AE2875">
        <v>0.01</v>
      </c>
      <c r="AF2875">
        <v>11</v>
      </c>
      <c r="AG2875">
        <v>1070</v>
      </c>
      <c r="AH2875">
        <v>8</v>
      </c>
      <c r="AI2875">
        <v>1</v>
      </c>
      <c r="AJ2875">
        <v>1</v>
      </c>
      <c r="AK2875">
        <v>121</v>
      </c>
      <c r="AL2875">
        <v>0.04</v>
      </c>
      <c r="AM2875">
        <v>5</v>
      </c>
      <c r="AN2875">
        <v>5</v>
      </c>
      <c r="AO2875">
        <v>24</v>
      </c>
      <c r="AP2875">
        <v>5</v>
      </c>
      <c r="AQ2875">
        <v>20</v>
      </c>
    </row>
    <row r="2876" spans="1:43" hidden="1" x14ac:dyDescent="0.25">
      <c r="A2876" t="s">
        <v>10336</v>
      </c>
      <c r="B2876" t="s">
        <v>10337</v>
      </c>
      <c r="C2876" s="1" t="str">
        <f t="shared" si="221"/>
        <v>21:0118</v>
      </c>
      <c r="D2876" s="1" t="str">
        <f t="shared" si="222"/>
        <v>21:0027</v>
      </c>
      <c r="E2876" t="s">
        <v>10338</v>
      </c>
      <c r="F2876" t="s">
        <v>10339</v>
      </c>
      <c r="H2876">
        <v>63.684044700000001</v>
      </c>
      <c r="I2876">
        <v>-96.031404499999994</v>
      </c>
      <c r="J2876" s="1" t="str">
        <f t="shared" si="223"/>
        <v>Till</v>
      </c>
      <c r="K2876" s="1" t="str">
        <f t="shared" si="224"/>
        <v>&lt;63 micron</v>
      </c>
      <c r="L2876">
        <v>0.1</v>
      </c>
      <c r="M2876">
        <v>1.0900000000000001</v>
      </c>
      <c r="N2876">
        <v>4</v>
      </c>
      <c r="O2876">
        <v>350</v>
      </c>
      <c r="P2876">
        <v>0.5</v>
      </c>
      <c r="Q2876">
        <v>1</v>
      </c>
      <c r="R2876">
        <v>0.3</v>
      </c>
      <c r="S2876">
        <v>0.25</v>
      </c>
      <c r="T2876">
        <v>2</v>
      </c>
      <c r="U2876">
        <v>31</v>
      </c>
      <c r="V2876">
        <v>9</v>
      </c>
      <c r="W2876">
        <v>1.65</v>
      </c>
      <c r="X2876">
        <v>5</v>
      </c>
      <c r="Y2876">
        <v>0.5</v>
      </c>
      <c r="Z2876">
        <v>0.21</v>
      </c>
      <c r="AA2876">
        <v>30</v>
      </c>
      <c r="AB2876">
        <v>0.38</v>
      </c>
      <c r="AC2876">
        <v>155</v>
      </c>
      <c r="AD2876">
        <v>0.5</v>
      </c>
      <c r="AE2876">
        <v>0.01</v>
      </c>
      <c r="AF2876">
        <v>14</v>
      </c>
      <c r="AG2876">
        <v>900</v>
      </c>
      <c r="AH2876">
        <v>12</v>
      </c>
      <c r="AI2876">
        <v>1</v>
      </c>
      <c r="AJ2876">
        <v>2</v>
      </c>
      <c r="AK2876">
        <v>173</v>
      </c>
      <c r="AL2876">
        <v>0.02</v>
      </c>
      <c r="AM2876">
        <v>5</v>
      </c>
      <c r="AN2876">
        <v>5</v>
      </c>
      <c r="AO2876">
        <v>23</v>
      </c>
      <c r="AP2876">
        <v>5</v>
      </c>
      <c r="AQ2876">
        <v>20</v>
      </c>
    </row>
    <row r="2877" spans="1:43" hidden="1" x14ac:dyDescent="0.25">
      <c r="A2877" t="s">
        <v>10340</v>
      </c>
      <c r="B2877" t="s">
        <v>10341</v>
      </c>
      <c r="C2877" s="1" t="str">
        <f t="shared" si="221"/>
        <v>21:0118</v>
      </c>
      <c r="D2877" s="1" t="str">
        <f t="shared" si="222"/>
        <v>21:0027</v>
      </c>
      <c r="E2877" t="s">
        <v>10342</v>
      </c>
      <c r="F2877" t="s">
        <v>10343</v>
      </c>
      <c r="H2877">
        <v>63.696878400000003</v>
      </c>
      <c r="I2877">
        <v>-96.030910199999994</v>
      </c>
      <c r="J2877" s="1" t="str">
        <f t="shared" si="223"/>
        <v>Till</v>
      </c>
      <c r="K2877" s="1" t="str">
        <f t="shared" si="224"/>
        <v>&lt;63 micron</v>
      </c>
      <c r="L2877">
        <v>0.1</v>
      </c>
      <c r="M2877">
        <v>0.98</v>
      </c>
      <c r="N2877">
        <v>2</v>
      </c>
      <c r="O2877">
        <v>360</v>
      </c>
      <c r="P2877">
        <v>0.25</v>
      </c>
      <c r="Q2877">
        <v>1</v>
      </c>
      <c r="R2877">
        <v>0.31</v>
      </c>
      <c r="S2877">
        <v>0.25</v>
      </c>
      <c r="T2877">
        <v>2</v>
      </c>
      <c r="U2877">
        <v>27</v>
      </c>
      <c r="V2877">
        <v>8</v>
      </c>
      <c r="W2877">
        <v>1.53</v>
      </c>
      <c r="X2877">
        <v>5</v>
      </c>
      <c r="Y2877">
        <v>0.5</v>
      </c>
      <c r="Z2877">
        <v>0.2</v>
      </c>
      <c r="AA2877">
        <v>20</v>
      </c>
      <c r="AB2877">
        <v>0.32</v>
      </c>
      <c r="AC2877">
        <v>135</v>
      </c>
      <c r="AD2877">
        <v>0.5</v>
      </c>
      <c r="AE2877">
        <v>0.01</v>
      </c>
      <c r="AF2877">
        <v>11</v>
      </c>
      <c r="AG2877">
        <v>970</v>
      </c>
      <c r="AH2877">
        <v>8</v>
      </c>
      <c r="AI2877">
        <v>1</v>
      </c>
      <c r="AJ2877">
        <v>1</v>
      </c>
      <c r="AK2877">
        <v>169</v>
      </c>
      <c r="AL2877">
        <v>0.02</v>
      </c>
      <c r="AM2877">
        <v>5</v>
      </c>
      <c r="AN2877">
        <v>5</v>
      </c>
      <c r="AO2877">
        <v>22</v>
      </c>
      <c r="AP2877">
        <v>5</v>
      </c>
      <c r="AQ2877">
        <v>18</v>
      </c>
    </row>
    <row r="2878" spans="1:43" hidden="1" x14ac:dyDescent="0.25">
      <c r="A2878" t="s">
        <v>10344</v>
      </c>
      <c r="B2878" t="s">
        <v>10345</v>
      </c>
      <c r="C2878" s="1" t="str">
        <f t="shared" si="221"/>
        <v>21:0118</v>
      </c>
      <c r="D2878" s="1" t="str">
        <f t="shared" si="222"/>
        <v>21:0027</v>
      </c>
      <c r="E2878" t="s">
        <v>10346</v>
      </c>
      <c r="F2878" t="s">
        <v>10347</v>
      </c>
      <c r="H2878">
        <v>63.7125469</v>
      </c>
      <c r="I2878">
        <v>-96.033297899999994</v>
      </c>
      <c r="J2878" s="1" t="str">
        <f t="shared" si="223"/>
        <v>Till</v>
      </c>
      <c r="K2878" s="1" t="str">
        <f t="shared" si="224"/>
        <v>&lt;63 micron</v>
      </c>
      <c r="L2878">
        <v>0.1</v>
      </c>
      <c r="M2878">
        <v>0.73</v>
      </c>
      <c r="N2878">
        <v>6</v>
      </c>
      <c r="O2878">
        <v>250</v>
      </c>
      <c r="P2878">
        <v>0.25</v>
      </c>
      <c r="Q2878">
        <v>1</v>
      </c>
      <c r="R2878">
        <v>0.31</v>
      </c>
      <c r="S2878">
        <v>0.25</v>
      </c>
      <c r="T2878">
        <v>2</v>
      </c>
      <c r="U2878">
        <v>24</v>
      </c>
      <c r="V2878">
        <v>6</v>
      </c>
      <c r="W2878">
        <v>1.33</v>
      </c>
      <c r="X2878">
        <v>5</v>
      </c>
      <c r="Y2878">
        <v>1</v>
      </c>
      <c r="Z2878">
        <v>0.14000000000000001</v>
      </c>
      <c r="AA2878">
        <v>20</v>
      </c>
      <c r="AB2878">
        <v>0.27</v>
      </c>
      <c r="AC2878">
        <v>110</v>
      </c>
      <c r="AD2878">
        <v>0.5</v>
      </c>
      <c r="AE2878">
        <v>0.01</v>
      </c>
      <c r="AF2878">
        <v>9</v>
      </c>
      <c r="AG2878">
        <v>970</v>
      </c>
      <c r="AH2878">
        <v>10</v>
      </c>
      <c r="AI2878">
        <v>1</v>
      </c>
      <c r="AJ2878">
        <v>1</v>
      </c>
      <c r="AK2878">
        <v>192</v>
      </c>
      <c r="AL2878">
        <v>0.02</v>
      </c>
      <c r="AM2878">
        <v>5</v>
      </c>
      <c r="AN2878">
        <v>5</v>
      </c>
      <c r="AO2878">
        <v>19</v>
      </c>
      <c r="AP2878">
        <v>5</v>
      </c>
      <c r="AQ2878">
        <v>14</v>
      </c>
    </row>
    <row r="2879" spans="1:43" hidden="1" x14ac:dyDescent="0.25">
      <c r="A2879" t="s">
        <v>10348</v>
      </c>
      <c r="B2879" t="s">
        <v>10349</v>
      </c>
      <c r="C2879" s="1" t="str">
        <f t="shared" si="221"/>
        <v>21:0118</v>
      </c>
      <c r="D2879" s="1" t="str">
        <f t="shared" si="222"/>
        <v>21:0027</v>
      </c>
      <c r="E2879" t="s">
        <v>10350</v>
      </c>
      <c r="F2879" t="s">
        <v>10351</v>
      </c>
      <c r="H2879">
        <v>63.731114699999999</v>
      </c>
      <c r="I2879">
        <v>-96.049165900000006</v>
      </c>
      <c r="J2879" s="1" t="str">
        <f t="shared" si="223"/>
        <v>Till</v>
      </c>
      <c r="K2879" s="1" t="str">
        <f t="shared" si="224"/>
        <v>&lt;63 micron</v>
      </c>
      <c r="L2879">
        <v>0.1</v>
      </c>
      <c r="M2879">
        <v>0.49</v>
      </c>
      <c r="N2879">
        <v>2</v>
      </c>
      <c r="O2879">
        <v>70</v>
      </c>
      <c r="P2879">
        <v>0.25</v>
      </c>
      <c r="Q2879">
        <v>1</v>
      </c>
      <c r="R2879">
        <v>0.37</v>
      </c>
      <c r="S2879">
        <v>0.25</v>
      </c>
      <c r="T2879">
        <v>2</v>
      </c>
      <c r="U2879">
        <v>27</v>
      </c>
      <c r="V2879">
        <v>4</v>
      </c>
      <c r="W2879">
        <v>1.37</v>
      </c>
      <c r="X2879">
        <v>5</v>
      </c>
      <c r="Y2879">
        <v>0.5</v>
      </c>
      <c r="Z2879">
        <v>0.09</v>
      </c>
      <c r="AA2879">
        <v>20</v>
      </c>
      <c r="AB2879">
        <v>0.28000000000000003</v>
      </c>
      <c r="AC2879">
        <v>120</v>
      </c>
      <c r="AD2879">
        <v>0.5</v>
      </c>
      <c r="AE2879">
        <v>0.01</v>
      </c>
      <c r="AF2879">
        <v>14</v>
      </c>
      <c r="AG2879">
        <v>980</v>
      </c>
      <c r="AH2879">
        <v>10</v>
      </c>
      <c r="AI2879">
        <v>1</v>
      </c>
      <c r="AJ2879">
        <v>1</v>
      </c>
      <c r="AK2879">
        <v>132</v>
      </c>
      <c r="AL2879">
        <v>0.04</v>
      </c>
      <c r="AM2879">
        <v>5</v>
      </c>
      <c r="AN2879">
        <v>5</v>
      </c>
      <c r="AO2879">
        <v>22</v>
      </c>
      <c r="AP2879">
        <v>5</v>
      </c>
      <c r="AQ2879">
        <v>16</v>
      </c>
    </row>
    <row r="2880" spans="1:43" hidden="1" x14ac:dyDescent="0.25">
      <c r="A2880" t="s">
        <v>10352</v>
      </c>
      <c r="B2880" t="s">
        <v>10353</v>
      </c>
      <c r="C2880" s="1" t="str">
        <f t="shared" si="221"/>
        <v>21:0118</v>
      </c>
      <c r="D2880" s="1" t="str">
        <f t="shared" si="222"/>
        <v>21:0027</v>
      </c>
      <c r="E2880" t="s">
        <v>10354</v>
      </c>
      <c r="F2880" t="s">
        <v>10355</v>
      </c>
      <c r="H2880">
        <v>63.745905399999998</v>
      </c>
      <c r="I2880">
        <v>-96.044682100000003</v>
      </c>
      <c r="J2880" s="1" t="str">
        <f t="shared" si="223"/>
        <v>Till</v>
      </c>
      <c r="K2880" s="1" t="str">
        <f t="shared" si="224"/>
        <v>&lt;63 micron</v>
      </c>
      <c r="L2880">
        <v>0.1</v>
      </c>
      <c r="M2880">
        <v>0.73</v>
      </c>
      <c r="N2880">
        <v>6</v>
      </c>
      <c r="O2880">
        <v>150</v>
      </c>
      <c r="P2880">
        <v>0.25</v>
      </c>
      <c r="Q2880">
        <v>1</v>
      </c>
      <c r="R2880">
        <v>0.28000000000000003</v>
      </c>
      <c r="S2880">
        <v>0.25</v>
      </c>
      <c r="T2880">
        <v>2</v>
      </c>
      <c r="U2880">
        <v>25</v>
      </c>
      <c r="V2880">
        <v>5</v>
      </c>
      <c r="W2880">
        <v>1.41</v>
      </c>
      <c r="X2880">
        <v>5</v>
      </c>
      <c r="Y2880">
        <v>0.5</v>
      </c>
      <c r="Z2880">
        <v>0.11</v>
      </c>
      <c r="AA2880">
        <v>30</v>
      </c>
      <c r="AB2880">
        <v>0.25</v>
      </c>
      <c r="AC2880">
        <v>115</v>
      </c>
      <c r="AD2880">
        <v>0.5</v>
      </c>
      <c r="AE2880">
        <v>0.01</v>
      </c>
      <c r="AF2880">
        <v>10</v>
      </c>
      <c r="AG2880">
        <v>910</v>
      </c>
      <c r="AH2880">
        <v>12</v>
      </c>
      <c r="AI2880">
        <v>1</v>
      </c>
      <c r="AJ2880">
        <v>1</v>
      </c>
      <c r="AK2880">
        <v>222</v>
      </c>
      <c r="AL2880">
        <v>0.03</v>
      </c>
      <c r="AM2880">
        <v>5</v>
      </c>
      <c r="AN2880">
        <v>5</v>
      </c>
      <c r="AO2880">
        <v>20</v>
      </c>
      <c r="AP2880">
        <v>5</v>
      </c>
      <c r="AQ2880">
        <v>14</v>
      </c>
    </row>
    <row r="2881" spans="1:43" hidden="1" x14ac:dyDescent="0.25">
      <c r="A2881" t="s">
        <v>10356</v>
      </c>
      <c r="B2881" t="s">
        <v>10357</v>
      </c>
      <c r="C2881" s="1" t="str">
        <f t="shared" si="221"/>
        <v>21:0118</v>
      </c>
      <c r="D2881" s="1" t="str">
        <f t="shared" si="222"/>
        <v>21:0027</v>
      </c>
      <c r="E2881" t="s">
        <v>10358</v>
      </c>
      <c r="F2881" t="s">
        <v>10359</v>
      </c>
      <c r="H2881">
        <v>63.756500500000001</v>
      </c>
      <c r="I2881">
        <v>-96.038401500000006</v>
      </c>
      <c r="J2881" s="1" t="str">
        <f t="shared" si="223"/>
        <v>Till</v>
      </c>
      <c r="K2881" s="1" t="str">
        <f t="shared" si="224"/>
        <v>&lt;63 micron</v>
      </c>
      <c r="L2881">
        <v>0.1</v>
      </c>
      <c r="M2881">
        <v>0.3</v>
      </c>
      <c r="N2881">
        <v>2</v>
      </c>
      <c r="O2881">
        <v>90</v>
      </c>
      <c r="P2881">
        <v>0.25</v>
      </c>
      <c r="Q2881">
        <v>1</v>
      </c>
      <c r="R2881">
        <v>0.2</v>
      </c>
      <c r="S2881">
        <v>0.25</v>
      </c>
      <c r="T2881">
        <v>0.5</v>
      </c>
      <c r="U2881">
        <v>13</v>
      </c>
      <c r="V2881">
        <v>2</v>
      </c>
      <c r="W2881">
        <v>1.1599999999999999</v>
      </c>
      <c r="X2881">
        <v>5</v>
      </c>
      <c r="Y2881">
        <v>0.5</v>
      </c>
      <c r="Z2881">
        <v>0.03</v>
      </c>
      <c r="AA2881">
        <v>30</v>
      </c>
      <c r="AB2881">
        <v>0.11</v>
      </c>
      <c r="AC2881">
        <v>60</v>
      </c>
      <c r="AD2881">
        <v>0.5</v>
      </c>
      <c r="AE2881">
        <v>0.01</v>
      </c>
      <c r="AF2881">
        <v>3</v>
      </c>
      <c r="AG2881">
        <v>830</v>
      </c>
      <c r="AH2881">
        <v>8</v>
      </c>
      <c r="AI2881">
        <v>1</v>
      </c>
      <c r="AJ2881">
        <v>0.5</v>
      </c>
      <c r="AK2881">
        <v>245</v>
      </c>
      <c r="AL2881">
        <v>0.02</v>
      </c>
      <c r="AM2881">
        <v>5</v>
      </c>
      <c r="AN2881">
        <v>5</v>
      </c>
      <c r="AO2881">
        <v>13</v>
      </c>
      <c r="AP2881">
        <v>5</v>
      </c>
      <c r="AQ2881">
        <v>6</v>
      </c>
    </row>
    <row r="2882" spans="1:43" hidden="1" x14ac:dyDescent="0.25">
      <c r="A2882" t="s">
        <v>10360</v>
      </c>
      <c r="B2882" t="s">
        <v>10361</v>
      </c>
      <c r="C2882" s="1" t="str">
        <f t="shared" si="221"/>
        <v>21:0118</v>
      </c>
      <c r="D2882" s="1" t="str">
        <f t="shared" si="222"/>
        <v>21:0027</v>
      </c>
      <c r="E2882" t="s">
        <v>10362</v>
      </c>
      <c r="F2882" t="s">
        <v>10363</v>
      </c>
      <c r="H2882">
        <v>63.7699949</v>
      </c>
      <c r="I2882">
        <v>-96.039908999999994</v>
      </c>
      <c r="J2882" s="1" t="str">
        <f t="shared" si="223"/>
        <v>Till</v>
      </c>
      <c r="K2882" s="1" t="str">
        <f t="shared" si="224"/>
        <v>&lt;63 micron</v>
      </c>
      <c r="L2882">
        <v>0.1</v>
      </c>
      <c r="M2882">
        <v>0.48</v>
      </c>
      <c r="N2882">
        <v>2</v>
      </c>
      <c r="O2882">
        <v>120</v>
      </c>
      <c r="P2882">
        <v>0.25</v>
      </c>
      <c r="Q2882">
        <v>1</v>
      </c>
      <c r="R2882">
        <v>0.23</v>
      </c>
      <c r="S2882">
        <v>0.25</v>
      </c>
      <c r="T2882">
        <v>1</v>
      </c>
      <c r="U2882">
        <v>18</v>
      </c>
      <c r="V2882">
        <v>3</v>
      </c>
      <c r="W2882">
        <v>1.1599999999999999</v>
      </c>
      <c r="X2882">
        <v>5</v>
      </c>
      <c r="Y2882">
        <v>0.5</v>
      </c>
      <c r="Z2882">
        <v>0.08</v>
      </c>
      <c r="AA2882">
        <v>20</v>
      </c>
      <c r="AB2882">
        <v>0.17</v>
      </c>
      <c r="AC2882">
        <v>105</v>
      </c>
      <c r="AD2882">
        <v>0.5</v>
      </c>
      <c r="AE2882">
        <v>0.01</v>
      </c>
      <c r="AF2882">
        <v>6</v>
      </c>
      <c r="AG2882">
        <v>810</v>
      </c>
      <c r="AH2882">
        <v>8</v>
      </c>
      <c r="AI2882">
        <v>1</v>
      </c>
      <c r="AJ2882">
        <v>0.5</v>
      </c>
      <c r="AK2882">
        <v>172</v>
      </c>
      <c r="AL2882">
        <v>0.02</v>
      </c>
      <c r="AM2882">
        <v>5</v>
      </c>
      <c r="AN2882">
        <v>5</v>
      </c>
      <c r="AO2882">
        <v>15</v>
      </c>
      <c r="AP2882">
        <v>5</v>
      </c>
      <c r="AQ2882">
        <v>8</v>
      </c>
    </row>
    <row r="2883" spans="1:43" hidden="1" x14ac:dyDescent="0.25">
      <c r="A2883" t="s">
        <v>10364</v>
      </c>
      <c r="B2883" t="s">
        <v>10365</v>
      </c>
      <c r="C2883" s="1" t="str">
        <f t="shared" si="221"/>
        <v>21:0118</v>
      </c>
      <c r="D2883" s="1" t="str">
        <f t="shared" si="222"/>
        <v>21:0027</v>
      </c>
      <c r="E2883" t="s">
        <v>10366</v>
      </c>
      <c r="F2883" t="s">
        <v>10367</v>
      </c>
      <c r="H2883">
        <v>63.7837064</v>
      </c>
      <c r="I2883">
        <v>-96.031872100000001</v>
      </c>
      <c r="J2883" s="1" t="str">
        <f t="shared" si="223"/>
        <v>Till</v>
      </c>
      <c r="K2883" s="1" t="str">
        <f t="shared" si="224"/>
        <v>&lt;63 micron</v>
      </c>
      <c r="L2883">
        <v>0.1</v>
      </c>
      <c r="M2883">
        <v>1.35</v>
      </c>
      <c r="N2883">
        <v>1</v>
      </c>
      <c r="O2883">
        <v>330</v>
      </c>
      <c r="P2883">
        <v>0.5</v>
      </c>
      <c r="Q2883">
        <v>1</v>
      </c>
      <c r="R2883">
        <v>0.24</v>
      </c>
      <c r="S2883">
        <v>0.25</v>
      </c>
      <c r="T2883">
        <v>3</v>
      </c>
      <c r="U2883">
        <v>50</v>
      </c>
      <c r="V2883">
        <v>13</v>
      </c>
      <c r="W2883">
        <v>1.55</v>
      </c>
      <c r="X2883">
        <v>5</v>
      </c>
      <c r="Y2883">
        <v>1</v>
      </c>
      <c r="Z2883">
        <v>0.17</v>
      </c>
      <c r="AA2883">
        <v>40</v>
      </c>
      <c r="AB2883">
        <v>0.55000000000000004</v>
      </c>
      <c r="AC2883">
        <v>115</v>
      </c>
      <c r="AD2883">
        <v>0.5</v>
      </c>
      <c r="AE2883">
        <v>0.01</v>
      </c>
      <c r="AF2883">
        <v>20</v>
      </c>
      <c r="AG2883">
        <v>840</v>
      </c>
      <c r="AH2883">
        <v>16</v>
      </c>
      <c r="AI2883">
        <v>1</v>
      </c>
      <c r="AJ2883">
        <v>4</v>
      </c>
      <c r="AK2883">
        <v>175</v>
      </c>
      <c r="AL2883">
        <v>0.02</v>
      </c>
      <c r="AM2883">
        <v>5</v>
      </c>
      <c r="AN2883">
        <v>5</v>
      </c>
      <c r="AO2883">
        <v>40</v>
      </c>
      <c r="AP2883">
        <v>5</v>
      </c>
      <c r="AQ2883">
        <v>26</v>
      </c>
    </row>
    <row r="2884" spans="1:43" hidden="1" x14ac:dyDescent="0.25">
      <c r="A2884" t="s">
        <v>10368</v>
      </c>
      <c r="B2884" t="s">
        <v>10369</v>
      </c>
      <c r="C2884" s="1" t="str">
        <f t="shared" si="221"/>
        <v>21:0118</v>
      </c>
      <c r="D2884" s="1" t="str">
        <f t="shared" si="222"/>
        <v>21:0027</v>
      </c>
      <c r="E2884" t="s">
        <v>10370</v>
      </c>
      <c r="F2884" t="s">
        <v>10371</v>
      </c>
      <c r="H2884">
        <v>63.795661000000003</v>
      </c>
      <c r="I2884">
        <v>-96.0362413</v>
      </c>
      <c r="J2884" s="1" t="str">
        <f t="shared" si="223"/>
        <v>Till</v>
      </c>
      <c r="K2884" s="1" t="str">
        <f t="shared" si="224"/>
        <v>&lt;63 micron</v>
      </c>
      <c r="L2884">
        <v>0.1</v>
      </c>
      <c r="M2884">
        <v>0.73</v>
      </c>
      <c r="N2884">
        <v>1</v>
      </c>
      <c r="O2884">
        <v>190</v>
      </c>
      <c r="P2884">
        <v>0.25</v>
      </c>
      <c r="Q2884">
        <v>1</v>
      </c>
      <c r="R2884">
        <v>0.27</v>
      </c>
      <c r="S2884">
        <v>0.25</v>
      </c>
      <c r="T2884">
        <v>2</v>
      </c>
      <c r="U2884">
        <v>25</v>
      </c>
      <c r="V2884">
        <v>4</v>
      </c>
      <c r="W2884">
        <v>1.41</v>
      </c>
      <c r="X2884">
        <v>5</v>
      </c>
      <c r="Y2884">
        <v>0.5</v>
      </c>
      <c r="Z2884">
        <v>0.12</v>
      </c>
      <c r="AA2884">
        <v>20</v>
      </c>
      <c r="AB2884">
        <v>0.26</v>
      </c>
      <c r="AC2884">
        <v>100</v>
      </c>
      <c r="AD2884">
        <v>0.5</v>
      </c>
      <c r="AE2884">
        <v>0.01</v>
      </c>
      <c r="AF2884">
        <v>9</v>
      </c>
      <c r="AG2884">
        <v>920</v>
      </c>
      <c r="AH2884">
        <v>12</v>
      </c>
      <c r="AI2884">
        <v>1</v>
      </c>
      <c r="AJ2884">
        <v>1</v>
      </c>
      <c r="AK2884">
        <v>159</v>
      </c>
      <c r="AL2884">
        <v>0.02</v>
      </c>
      <c r="AM2884">
        <v>5</v>
      </c>
      <c r="AN2884">
        <v>5</v>
      </c>
      <c r="AO2884">
        <v>19</v>
      </c>
      <c r="AP2884">
        <v>5</v>
      </c>
      <c r="AQ2884">
        <v>14</v>
      </c>
    </row>
    <row r="2885" spans="1:43" hidden="1" x14ac:dyDescent="0.25">
      <c r="A2885" t="s">
        <v>10372</v>
      </c>
      <c r="B2885" t="s">
        <v>10373</v>
      </c>
      <c r="C2885" s="1" t="str">
        <f t="shared" si="221"/>
        <v>21:0118</v>
      </c>
      <c r="D2885" s="1" t="str">
        <f t="shared" si="222"/>
        <v>21:0027</v>
      </c>
      <c r="E2885" t="s">
        <v>10374</v>
      </c>
      <c r="F2885" t="s">
        <v>10375</v>
      </c>
      <c r="H2885">
        <v>63.613008800000003</v>
      </c>
      <c r="I2885">
        <v>-96.000506700000003</v>
      </c>
      <c r="J2885" s="1" t="str">
        <f t="shared" si="223"/>
        <v>Till</v>
      </c>
      <c r="K2885" s="1" t="str">
        <f t="shared" si="224"/>
        <v>&lt;63 micron</v>
      </c>
      <c r="L2885">
        <v>0.1</v>
      </c>
      <c r="M2885">
        <v>0.38</v>
      </c>
      <c r="N2885">
        <v>2</v>
      </c>
      <c r="O2885">
        <v>170</v>
      </c>
      <c r="P2885">
        <v>0.25</v>
      </c>
      <c r="Q2885">
        <v>1</v>
      </c>
      <c r="R2885">
        <v>0.46</v>
      </c>
      <c r="S2885">
        <v>0.25</v>
      </c>
      <c r="T2885">
        <v>1</v>
      </c>
      <c r="U2885">
        <v>37</v>
      </c>
      <c r="V2885">
        <v>6</v>
      </c>
      <c r="W2885">
        <v>1.78</v>
      </c>
      <c r="X2885">
        <v>5</v>
      </c>
      <c r="Y2885">
        <v>0.5</v>
      </c>
      <c r="Z2885">
        <v>0.04</v>
      </c>
      <c r="AA2885">
        <v>20</v>
      </c>
      <c r="AB2885">
        <v>0.23</v>
      </c>
      <c r="AC2885">
        <v>150</v>
      </c>
      <c r="AD2885">
        <v>0.5</v>
      </c>
      <c r="AE2885">
        <v>0.01</v>
      </c>
      <c r="AF2885">
        <v>14</v>
      </c>
      <c r="AG2885">
        <v>1440</v>
      </c>
      <c r="AH2885">
        <v>10</v>
      </c>
      <c r="AI2885">
        <v>1</v>
      </c>
      <c r="AJ2885">
        <v>1</v>
      </c>
      <c r="AK2885">
        <v>99</v>
      </c>
      <c r="AL2885">
        <v>0.06</v>
      </c>
      <c r="AM2885">
        <v>5</v>
      </c>
      <c r="AN2885">
        <v>5</v>
      </c>
      <c r="AO2885">
        <v>31</v>
      </c>
      <c r="AP2885">
        <v>5</v>
      </c>
      <c r="AQ2885">
        <v>14</v>
      </c>
    </row>
    <row r="2886" spans="1:43" hidden="1" x14ac:dyDescent="0.25">
      <c r="A2886" t="s">
        <v>10376</v>
      </c>
      <c r="B2886" t="s">
        <v>10377</v>
      </c>
      <c r="C2886" s="1" t="str">
        <f t="shared" si="221"/>
        <v>21:0118</v>
      </c>
      <c r="D2886" s="1" t="str">
        <f t="shared" si="222"/>
        <v>21:0027</v>
      </c>
      <c r="E2886" t="s">
        <v>10378</v>
      </c>
      <c r="F2886" t="s">
        <v>10379</v>
      </c>
      <c r="H2886">
        <v>63.632423799999998</v>
      </c>
      <c r="I2886">
        <v>-96.000698900000003</v>
      </c>
      <c r="J2886" s="1" t="str">
        <f t="shared" si="223"/>
        <v>Till</v>
      </c>
      <c r="K2886" s="1" t="str">
        <f t="shared" si="224"/>
        <v>&lt;63 micron</v>
      </c>
      <c r="L2886">
        <v>0.1</v>
      </c>
      <c r="M2886">
        <v>1.06</v>
      </c>
      <c r="N2886">
        <v>4</v>
      </c>
      <c r="O2886">
        <v>320</v>
      </c>
      <c r="P2886">
        <v>0.5</v>
      </c>
      <c r="Q2886">
        <v>1</v>
      </c>
      <c r="R2886">
        <v>0.57999999999999996</v>
      </c>
      <c r="S2886">
        <v>0.25</v>
      </c>
      <c r="T2886">
        <v>4</v>
      </c>
      <c r="U2886">
        <v>42</v>
      </c>
      <c r="V2886">
        <v>11</v>
      </c>
      <c r="W2886">
        <v>1.73</v>
      </c>
      <c r="X2886">
        <v>5</v>
      </c>
      <c r="Y2886">
        <v>0.5</v>
      </c>
      <c r="Z2886">
        <v>0.22</v>
      </c>
      <c r="AA2886">
        <v>20</v>
      </c>
      <c r="AB2886">
        <v>0.59</v>
      </c>
      <c r="AC2886">
        <v>205</v>
      </c>
      <c r="AD2886">
        <v>0.5</v>
      </c>
      <c r="AE2886">
        <v>0.01</v>
      </c>
      <c r="AF2886">
        <v>18</v>
      </c>
      <c r="AG2886">
        <v>1120</v>
      </c>
      <c r="AH2886">
        <v>14</v>
      </c>
      <c r="AI2886">
        <v>1</v>
      </c>
      <c r="AJ2886">
        <v>2</v>
      </c>
      <c r="AK2886">
        <v>144</v>
      </c>
      <c r="AL2886">
        <v>0.05</v>
      </c>
      <c r="AM2886">
        <v>5</v>
      </c>
      <c r="AN2886">
        <v>5</v>
      </c>
      <c r="AO2886">
        <v>30</v>
      </c>
      <c r="AP2886">
        <v>5</v>
      </c>
      <c r="AQ2886">
        <v>26</v>
      </c>
    </row>
    <row r="2887" spans="1:43" hidden="1" x14ac:dyDescent="0.25">
      <c r="A2887" t="s">
        <v>10380</v>
      </c>
      <c r="B2887" t="s">
        <v>10381</v>
      </c>
      <c r="C2887" s="1" t="str">
        <f t="shared" si="221"/>
        <v>21:0118</v>
      </c>
      <c r="D2887" s="1" t="str">
        <f t="shared" si="222"/>
        <v>21:0027</v>
      </c>
      <c r="E2887" t="s">
        <v>10382</v>
      </c>
      <c r="F2887" t="s">
        <v>10383</v>
      </c>
      <c r="H2887">
        <v>63.671255600000002</v>
      </c>
      <c r="I2887">
        <v>-96.003148199999998</v>
      </c>
      <c r="J2887" s="1" t="str">
        <f t="shared" si="223"/>
        <v>Till</v>
      </c>
      <c r="K2887" s="1" t="str">
        <f t="shared" si="224"/>
        <v>&lt;63 micron</v>
      </c>
      <c r="L2887">
        <v>0.1</v>
      </c>
      <c r="M2887">
        <v>0.78</v>
      </c>
      <c r="N2887">
        <v>2</v>
      </c>
      <c r="O2887">
        <v>250</v>
      </c>
      <c r="P2887">
        <v>0.25</v>
      </c>
      <c r="Q2887">
        <v>1</v>
      </c>
      <c r="R2887">
        <v>0.32</v>
      </c>
      <c r="S2887">
        <v>0.25</v>
      </c>
      <c r="T2887">
        <v>2</v>
      </c>
      <c r="U2887">
        <v>27</v>
      </c>
      <c r="V2887">
        <v>7</v>
      </c>
      <c r="W2887">
        <v>1.44</v>
      </c>
      <c r="X2887">
        <v>5</v>
      </c>
      <c r="Y2887">
        <v>0.5</v>
      </c>
      <c r="Z2887">
        <v>0.16</v>
      </c>
      <c r="AA2887">
        <v>20</v>
      </c>
      <c r="AB2887">
        <v>0.28999999999999998</v>
      </c>
      <c r="AC2887">
        <v>140</v>
      </c>
      <c r="AD2887">
        <v>0.5</v>
      </c>
      <c r="AE2887">
        <v>0.01</v>
      </c>
      <c r="AF2887">
        <v>11</v>
      </c>
      <c r="AG2887">
        <v>1020</v>
      </c>
      <c r="AH2887">
        <v>10</v>
      </c>
      <c r="AI2887">
        <v>1</v>
      </c>
      <c r="AJ2887">
        <v>1</v>
      </c>
      <c r="AK2887">
        <v>139</v>
      </c>
      <c r="AL2887">
        <v>0.03</v>
      </c>
      <c r="AM2887">
        <v>5</v>
      </c>
      <c r="AN2887">
        <v>5</v>
      </c>
      <c r="AO2887">
        <v>23</v>
      </c>
      <c r="AP2887">
        <v>5</v>
      </c>
      <c r="AQ2887">
        <v>18</v>
      </c>
    </row>
    <row r="2888" spans="1:43" hidden="1" x14ac:dyDescent="0.25">
      <c r="A2888" t="s">
        <v>10384</v>
      </c>
      <c r="B2888" t="s">
        <v>10385</v>
      </c>
      <c r="C2888" s="1" t="str">
        <f t="shared" si="221"/>
        <v>21:0118</v>
      </c>
      <c r="D2888" s="1" t="str">
        <f t="shared" si="222"/>
        <v>21:0027</v>
      </c>
      <c r="E2888" t="s">
        <v>10386</v>
      </c>
      <c r="F2888" t="s">
        <v>10387</v>
      </c>
      <c r="H2888">
        <v>63.684896299999998</v>
      </c>
      <c r="I2888">
        <v>-96.001133199999998</v>
      </c>
      <c r="J2888" s="1" t="str">
        <f t="shared" si="223"/>
        <v>Till</v>
      </c>
      <c r="K2888" s="1" t="str">
        <f t="shared" si="224"/>
        <v>&lt;63 micron</v>
      </c>
      <c r="L2888">
        <v>0.1</v>
      </c>
      <c r="M2888">
        <v>1.31</v>
      </c>
      <c r="N2888">
        <v>2</v>
      </c>
      <c r="O2888">
        <v>420</v>
      </c>
      <c r="P2888">
        <v>0.5</v>
      </c>
      <c r="Q2888">
        <v>1</v>
      </c>
      <c r="R2888">
        <v>0.32</v>
      </c>
      <c r="S2888">
        <v>0.25</v>
      </c>
      <c r="T2888">
        <v>3</v>
      </c>
      <c r="U2888">
        <v>35</v>
      </c>
      <c r="V2888">
        <v>10</v>
      </c>
      <c r="W2888">
        <v>1.59</v>
      </c>
      <c r="X2888">
        <v>5</v>
      </c>
      <c r="Y2888">
        <v>0.5</v>
      </c>
      <c r="Z2888">
        <v>0.27</v>
      </c>
      <c r="AA2888">
        <v>20</v>
      </c>
      <c r="AB2888">
        <v>0.45</v>
      </c>
      <c r="AC2888">
        <v>155</v>
      </c>
      <c r="AD2888">
        <v>0.5</v>
      </c>
      <c r="AE2888">
        <v>0.01</v>
      </c>
      <c r="AF2888">
        <v>16</v>
      </c>
      <c r="AG2888">
        <v>930</v>
      </c>
      <c r="AH2888">
        <v>16</v>
      </c>
      <c r="AI2888">
        <v>1</v>
      </c>
      <c r="AJ2888">
        <v>2</v>
      </c>
      <c r="AK2888">
        <v>163</v>
      </c>
      <c r="AL2888">
        <v>0.01</v>
      </c>
      <c r="AM2888">
        <v>5</v>
      </c>
      <c r="AN2888">
        <v>5</v>
      </c>
      <c r="AO2888">
        <v>25</v>
      </c>
      <c r="AP2888">
        <v>5</v>
      </c>
      <c r="AQ2888">
        <v>22</v>
      </c>
    </row>
    <row r="2889" spans="1:43" hidden="1" x14ac:dyDescent="0.25">
      <c r="A2889" t="s">
        <v>10388</v>
      </c>
      <c r="B2889" t="s">
        <v>10389</v>
      </c>
      <c r="C2889" s="1" t="str">
        <f t="shared" si="221"/>
        <v>21:0118</v>
      </c>
      <c r="D2889" s="1" t="str">
        <f t="shared" si="222"/>
        <v>21:0027</v>
      </c>
      <c r="E2889" t="s">
        <v>10390</v>
      </c>
      <c r="F2889" t="s">
        <v>10391</v>
      </c>
      <c r="H2889">
        <v>63.696993399999997</v>
      </c>
      <c r="I2889">
        <v>-95.996037999999999</v>
      </c>
      <c r="J2889" s="1" t="str">
        <f t="shared" si="223"/>
        <v>Till</v>
      </c>
      <c r="K2889" s="1" t="str">
        <f t="shared" si="224"/>
        <v>&lt;63 micron</v>
      </c>
      <c r="L2889">
        <v>0.1</v>
      </c>
      <c r="M2889">
        <v>1.2</v>
      </c>
      <c r="N2889">
        <v>6</v>
      </c>
      <c r="O2889">
        <v>390</v>
      </c>
      <c r="P2889">
        <v>0.5</v>
      </c>
      <c r="Q2889">
        <v>1</v>
      </c>
      <c r="R2889">
        <v>0.32</v>
      </c>
      <c r="S2889">
        <v>0.25</v>
      </c>
      <c r="T2889">
        <v>3</v>
      </c>
      <c r="U2889">
        <v>32</v>
      </c>
      <c r="V2889">
        <v>10</v>
      </c>
      <c r="W2889">
        <v>1.57</v>
      </c>
      <c r="X2889">
        <v>5</v>
      </c>
      <c r="Y2889">
        <v>1</v>
      </c>
      <c r="Z2889">
        <v>0.23</v>
      </c>
      <c r="AA2889">
        <v>30</v>
      </c>
      <c r="AB2889">
        <v>0.42</v>
      </c>
      <c r="AC2889">
        <v>155</v>
      </c>
      <c r="AD2889">
        <v>0.5</v>
      </c>
      <c r="AE2889">
        <v>0.01</v>
      </c>
      <c r="AF2889">
        <v>15</v>
      </c>
      <c r="AG2889">
        <v>920</v>
      </c>
      <c r="AH2889">
        <v>18</v>
      </c>
      <c r="AI2889">
        <v>1</v>
      </c>
      <c r="AJ2889">
        <v>2</v>
      </c>
      <c r="AK2889">
        <v>190</v>
      </c>
      <c r="AL2889">
        <v>0.01</v>
      </c>
      <c r="AM2889">
        <v>5</v>
      </c>
      <c r="AN2889">
        <v>5</v>
      </c>
      <c r="AO2889">
        <v>24</v>
      </c>
      <c r="AP2889">
        <v>5</v>
      </c>
      <c r="AQ2889">
        <v>22</v>
      </c>
    </row>
    <row r="2890" spans="1:43" hidden="1" x14ac:dyDescent="0.25">
      <c r="A2890" t="s">
        <v>10392</v>
      </c>
      <c r="B2890" t="s">
        <v>10393</v>
      </c>
      <c r="C2890" s="1" t="str">
        <f t="shared" si="221"/>
        <v>21:0118</v>
      </c>
      <c r="D2890" s="1" t="str">
        <f t="shared" si="222"/>
        <v>21:0027</v>
      </c>
      <c r="E2890" t="s">
        <v>10394</v>
      </c>
      <c r="F2890" t="s">
        <v>10395</v>
      </c>
      <c r="H2890">
        <v>63.731414399999998</v>
      </c>
      <c r="I2890">
        <v>-95.994190599999996</v>
      </c>
      <c r="J2890" s="1" t="str">
        <f t="shared" si="223"/>
        <v>Till</v>
      </c>
      <c r="K2890" s="1" t="str">
        <f t="shared" si="224"/>
        <v>&lt;63 micron</v>
      </c>
      <c r="L2890">
        <v>0.1</v>
      </c>
      <c r="M2890">
        <v>0.35</v>
      </c>
      <c r="N2890">
        <v>4</v>
      </c>
      <c r="O2890">
        <v>130</v>
      </c>
      <c r="P2890">
        <v>0.25</v>
      </c>
      <c r="Q2890">
        <v>1</v>
      </c>
      <c r="R2890">
        <v>0.28000000000000003</v>
      </c>
      <c r="S2890">
        <v>0.25</v>
      </c>
      <c r="T2890">
        <v>1</v>
      </c>
      <c r="U2890">
        <v>19</v>
      </c>
      <c r="V2890">
        <v>3</v>
      </c>
      <c r="W2890">
        <v>1.22</v>
      </c>
      <c r="X2890">
        <v>5</v>
      </c>
      <c r="Y2890">
        <v>0.5</v>
      </c>
      <c r="Z2890">
        <v>0.05</v>
      </c>
      <c r="AA2890">
        <v>20</v>
      </c>
      <c r="AB2890">
        <v>0.15</v>
      </c>
      <c r="AC2890">
        <v>110</v>
      </c>
      <c r="AD2890">
        <v>0.5</v>
      </c>
      <c r="AE2890">
        <v>0.01</v>
      </c>
      <c r="AF2890">
        <v>6</v>
      </c>
      <c r="AG2890">
        <v>1050</v>
      </c>
      <c r="AH2890">
        <v>8</v>
      </c>
      <c r="AI2890">
        <v>1</v>
      </c>
      <c r="AJ2890">
        <v>0.5</v>
      </c>
      <c r="AK2890">
        <v>152</v>
      </c>
      <c r="AL2890">
        <v>0.02</v>
      </c>
      <c r="AM2890">
        <v>5</v>
      </c>
      <c r="AN2890">
        <v>5</v>
      </c>
      <c r="AO2890">
        <v>17</v>
      </c>
      <c r="AP2890">
        <v>5</v>
      </c>
      <c r="AQ2890">
        <v>8</v>
      </c>
    </row>
    <row r="2891" spans="1:43" hidden="1" x14ac:dyDescent="0.25">
      <c r="A2891" t="s">
        <v>10396</v>
      </c>
      <c r="B2891" t="s">
        <v>10397</v>
      </c>
      <c r="C2891" s="1" t="str">
        <f t="shared" si="221"/>
        <v>21:0118</v>
      </c>
      <c r="D2891" s="1" t="str">
        <f t="shared" si="222"/>
        <v>21:0027</v>
      </c>
      <c r="E2891" t="s">
        <v>10398</v>
      </c>
      <c r="F2891" t="s">
        <v>10399</v>
      </c>
      <c r="H2891">
        <v>63.742103100000001</v>
      </c>
      <c r="I2891">
        <v>-95.996336200000002</v>
      </c>
      <c r="J2891" s="1" t="str">
        <f t="shared" si="223"/>
        <v>Till</v>
      </c>
      <c r="K2891" s="1" t="str">
        <f t="shared" si="224"/>
        <v>&lt;63 micron</v>
      </c>
      <c r="L2891">
        <v>0.1</v>
      </c>
      <c r="M2891">
        <v>0.19</v>
      </c>
      <c r="N2891">
        <v>4</v>
      </c>
      <c r="O2891">
        <v>60</v>
      </c>
      <c r="P2891">
        <v>0.25</v>
      </c>
      <c r="Q2891">
        <v>1</v>
      </c>
      <c r="R2891">
        <v>0.25</v>
      </c>
      <c r="S2891">
        <v>0.25</v>
      </c>
      <c r="T2891">
        <v>0.5</v>
      </c>
      <c r="U2891">
        <v>15</v>
      </c>
      <c r="V2891">
        <v>1</v>
      </c>
      <c r="W2891">
        <v>1.08</v>
      </c>
      <c r="X2891">
        <v>5</v>
      </c>
      <c r="Y2891">
        <v>0.5</v>
      </c>
      <c r="Z2891">
        <v>0.02</v>
      </c>
      <c r="AA2891">
        <v>20</v>
      </c>
      <c r="AB2891">
        <v>0.09</v>
      </c>
      <c r="AC2891">
        <v>65</v>
      </c>
      <c r="AD2891">
        <v>0.5</v>
      </c>
      <c r="AE2891">
        <v>0.01</v>
      </c>
      <c r="AF2891">
        <v>4</v>
      </c>
      <c r="AG2891">
        <v>1010</v>
      </c>
      <c r="AH2891">
        <v>6</v>
      </c>
      <c r="AI2891">
        <v>1</v>
      </c>
      <c r="AJ2891">
        <v>0.5</v>
      </c>
      <c r="AK2891">
        <v>118</v>
      </c>
      <c r="AL2891">
        <v>0.02</v>
      </c>
      <c r="AM2891">
        <v>5</v>
      </c>
      <c r="AN2891">
        <v>5</v>
      </c>
      <c r="AO2891">
        <v>15</v>
      </c>
      <c r="AP2891">
        <v>5</v>
      </c>
      <c r="AQ2891">
        <v>6</v>
      </c>
    </row>
    <row r="2892" spans="1:43" hidden="1" x14ac:dyDescent="0.25">
      <c r="A2892" t="s">
        <v>10400</v>
      </c>
      <c r="B2892" t="s">
        <v>10401</v>
      </c>
      <c r="C2892" s="1" t="str">
        <f t="shared" ref="C2892:C2955" si="225">HYPERLINK("http://geochem.nrcan.gc.ca/cdogs/content/bdl/bdl210118_e.htm", "21:0118")</f>
        <v>21:0118</v>
      </c>
      <c r="D2892" s="1" t="str">
        <f t="shared" ref="D2892:D2955" si="226">HYPERLINK("http://geochem.nrcan.gc.ca/cdogs/content/svy/svy210027_e.htm", "21:0027")</f>
        <v>21:0027</v>
      </c>
      <c r="E2892" t="s">
        <v>10402</v>
      </c>
      <c r="F2892" t="s">
        <v>10403</v>
      </c>
      <c r="H2892">
        <v>63.756732999999997</v>
      </c>
      <c r="I2892">
        <v>-96.000727499999996</v>
      </c>
      <c r="J2892" s="1" t="str">
        <f t="shared" ref="J2892:J2955" si="227">HYPERLINK("http://geochem.nrcan.gc.ca/cdogs/content/kwd/kwd020044_e.htm", "Till")</f>
        <v>Till</v>
      </c>
      <c r="K2892" s="1" t="str">
        <f t="shared" ref="K2892:K2955" si="228">HYPERLINK("http://geochem.nrcan.gc.ca/cdogs/content/kwd/kwd080004_e.htm", "&lt;63 micron")</f>
        <v>&lt;63 micron</v>
      </c>
      <c r="L2892">
        <v>0.1</v>
      </c>
      <c r="M2892">
        <v>0.68</v>
      </c>
      <c r="N2892">
        <v>6</v>
      </c>
      <c r="O2892">
        <v>160</v>
      </c>
      <c r="P2892">
        <v>0.25</v>
      </c>
      <c r="Q2892">
        <v>1</v>
      </c>
      <c r="R2892">
        <v>0.31</v>
      </c>
      <c r="S2892">
        <v>0.25</v>
      </c>
      <c r="T2892">
        <v>1</v>
      </c>
      <c r="U2892">
        <v>22</v>
      </c>
      <c r="V2892">
        <v>4</v>
      </c>
      <c r="W2892">
        <v>1.07</v>
      </c>
      <c r="X2892">
        <v>5</v>
      </c>
      <c r="Y2892">
        <v>0.5</v>
      </c>
      <c r="Z2892">
        <v>0.12</v>
      </c>
      <c r="AA2892">
        <v>20</v>
      </c>
      <c r="AB2892">
        <v>0.2</v>
      </c>
      <c r="AC2892">
        <v>95</v>
      </c>
      <c r="AD2892">
        <v>0.5</v>
      </c>
      <c r="AE2892">
        <v>0.01</v>
      </c>
      <c r="AF2892">
        <v>8</v>
      </c>
      <c r="AG2892">
        <v>840</v>
      </c>
      <c r="AH2892">
        <v>12</v>
      </c>
      <c r="AI2892">
        <v>1</v>
      </c>
      <c r="AJ2892">
        <v>1</v>
      </c>
      <c r="AK2892">
        <v>160</v>
      </c>
      <c r="AL2892">
        <v>0.02</v>
      </c>
      <c r="AM2892">
        <v>5</v>
      </c>
      <c r="AN2892">
        <v>5</v>
      </c>
      <c r="AO2892">
        <v>16</v>
      </c>
      <c r="AP2892">
        <v>5</v>
      </c>
      <c r="AQ2892">
        <v>12</v>
      </c>
    </row>
    <row r="2893" spans="1:43" hidden="1" x14ac:dyDescent="0.25">
      <c r="A2893" t="s">
        <v>10404</v>
      </c>
      <c r="B2893" t="s">
        <v>10405</v>
      </c>
      <c r="C2893" s="1" t="str">
        <f t="shared" si="225"/>
        <v>21:0118</v>
      </c>
      <c r="D2893" s="1" t="str">
        <f t="shared" si="226"/>
        <v>21:0027</v>
      </c>
      <c r="E2893" t="s">
        <v>10406</v>
      </c>
      <c r="F2893" t="s">
        <v>10407</v>
      </c>
      <c r="H2893">
        <v>63.770097</v>
      </c>
      <c r="I2893">
        <v>-96.002066400000004</v>
      </c>
      <c r="J2893" s="1" t="str">
        <f t="shared" si="227"/>
        <v>Till</v>
      </c>
      <c r="K2893" s="1" t="str">
        <f t="shared" si="228"/>
        <v>&lt;63 micron</v>
      </c>
      <c r="L2893">
        <v>0.1</v>
      </c>
      <c r="M2893">
        <v>0.44</v>
      </c>
      <c r="N2893">
        <v>8</v>
      </c>
      <c r="O2893">
        <v>90</v>
      </c>
      <c r="P2893">
        <v>0.25</v>
      </c>
      <c r="Q2893">
        <v>1</v>
      </c>
      <c r="R2893">
        <v>0.24</v>
      </c>
      <c r="S2893">
        <v>0.25</v>
      </c>
      <c r="T2893">
        <v>1</v>
      </c>
      <c r="U2893">
        <v>20</v>
      </c>
      <c r="V2893">
        <v>2</v>
      </c>
      <c r="W2893">
        <v>1.1399999999999999</v>
      </c>
      <c r="X2893">
        <v>5</v>
      </c>
      <c r="Y2893">
        <v>0.5</v>
      </c>
      <c r="Z2893">
        <v>0.06</v>
      </c>
      <c r="AA2893">
        <v>20</v>
      </c>
      <c r="AB2893">
        <v>0.17</v>
      </c>
      <c r="AC2893">
        <v>95</v>
      </c>
      <c r="AD2893">
        <v>0.5</v>
      </c>
      <c r="AE2893">
        <v>0.01</v>
      </c>
      <c r="AF2893">
        <v>7</v>
      </c>
      <c r="AG2893">
        <v>830</v>
      </c>
      <c r="AH2893">
        <v>8</v>
      </c>
      <c r="AI2893">
        <v>1</v>
      </c>
      <c r="AJ2893">
        <v>0.5</v>
      </c>
      <c r="AK2893">
        <v>177</v>
      </c>
      <c r="AL2893">
        <v>0.02</v>
      </c>
      <c r="AM2893">
        <v>5</v>
      </c>
      <c r="AN2893">
        <v>5</v>
      </c>
      <c r="AO2893">
        <v>16</v>
      </c>
      <c r="AP2893">
        <v>5</v>
      </c>
      <c r="AQ2893">
        <v>10</v>
      </c>
    </row>
    <row r="2894" spans="1:43" hidden="1" x14ac:dyDescent="0.25">
      <c r="A2894" t="s">
        <v>10408</v>
      </c>
      <c r="B2894" t="s">
        <v>10409</v>
      </c>
      <c r="C2894" s="1" t="str">
        <f t="shared" si="225"/>
        <v>21:0118</v>
      </c>
      <c r="D2894" s="1" t="str">
        <f t="shared" si="226"/>
        <v>21:0027</v>
      </c>
      <c r="E2894" t="s">
        <v>10410</v>
      </c>
      <c r="F2894" t="s">
        <v>10411</v>
      </c>
      <c r="H2894">
        <v>63.787492700000001</v>
      </c>
      <c r="I2894">
        <v>-95.996118699999997</v>
      </c>
      <c r="J2894" s="1" t="str">
        <f t="shared" si="227"/>
        <v>Till</v>
      </c>
      <c r="K2894" s="1" t="str">
        <f t="shared" si="228"/>
        <v>&lt;63 micron</v>
      </c>
      <c r="L2894">
        <v>0.1</v>
      </c>
      <c r="M2894">
        <v>1.32</v>
      </c>
      <c r="N2894">
        <v>2</v>
      </c>
      <c r="O2894">
        <v>310</v>
      </c>
      <c r="P2894">
        <v>0.5</v>
      </c>
      <c r="Q2894">
        <v>1</v>
      </c>
      <c r="R2894">
        <v>0.28999999999999998</v>
      </c>
      <c r="S2894">
        <v>0.25</v>
      </c>
      <c r="T2894">
        <v>3</v>
      </c>
      <c r="U2894">
        <v>30</v>
      </c>
      <c r="V2894">
        <v>8</v>
      </c>
      <c r="W2894">
        <v>1.52</v>
      </c>
      <c r="X2894">
        <v>5</v>
      </c>
      <c r="Y2894">
        <v>0.5</v>
      </c>
      <c r="Z2894">
        <v>0.26</v>
      </c>
      <c r="AA2894">
        <v>20</v>
      </c>
      <c r="AB2894">
        <v>0.44</v>
      </c>
      <c r="AC2894">
        <v>175</v>
      </c>
      <c r="AD2894">
        <v>0.5</v>
      </c>
      <c r="AE2894">
        <v>0.01</v>
      </c>
      <c r="AF2894">
        <v>14</v>
      </c>
      <c r="AG2894">
        <v>870</v>
      </c>
      <c r="AH2894">
        <v>14</v>
      </c>
      <c r="AI2894">
        <v>1</v>
      </c>
      <c r="AJ2894">
        <v>2</v>
      </c>
      <c r="AK2894">
        <v>185</v>
      </c>
      <c r="AL2894">
        <v>0.01</v>
      </c>
      <c r="AM2894">
        <v>5</v>
      </c>
      <c r="AN2894">
        <v>5</v>
      </c>
      <c r="AO2894">
        <v>22</v>
      </c>
      <c r="AP2894">
        <v>5</v>
      </c>
      <c r="AQ2894">
        <v>20</v>
      </c>
    </row>
    <row r="2895" spans="1:43" hidden="1" x14ac:dyDescent="0.25">
      <c r="A2895" t="s">
        <v>10412</v>
      </c>
      <c r="B2895" t="s">
        <v>10413</v>
      </c>
      <c r="C2895" s="1" t="str">
        <f t="shared" si="225"/>
        <v>21:0118</v>
      </c>
      <c r="D2895" s="1" t="str">
        <f t="shared" si="226"/>
        <v>21:0027</v>
      </c>
      <c r="E2895" t="s">
        <v>10414</v>
      </c>
      <c r="F2895" t="s">
        <v>10415</v>
      </c>
      <c r="H2895">
        <v>63.8002781</v>
      </c>
      <c r="I2895">
        <v>-95.994612200000006</v>
      </c>
      <c r="J2895" s="1" t="str">
        <f t="shared" si="227"/>
        <v>Till</v>
      </c>
      <c r="K2895" s="1" t="str">
        <f t="shared" si="228"/>
        <v>&lt;63 micron</v>
      </c>
      <c r="L2895">
        <v>0.1</v>
      </c>
      <c r="M2895">
        <v>1.4</v>
      </c>
      <c r="N2895">
        <v>2</v>
      </c>
      <c r="O2895">
        <v>400</v>
      </c>
      <c r="P2895">
        <v>0.5</v>
      </c>
      <c r="Q2895">
        <v>1</v>
      </c>
      <c r="R2895">
        <v>0.32</v>
      </c>
      <c r="S2895">
        <v>0.25</v>
      </c>
      <c r="T2895">
        <v>4</v>
      </c>
      <c r="U2895">
        <v>37</v>
      </c>
      <c r="V2895">
        <v>10</v>
      </c>
      <c r="W2895">
        <v>2.0099999999999998</v>
      </c>
      <c r="X2895">
        <v>5</v>
      </c>
      <c r="Y2895">
        <v>0.5</v>
      </c>
      <c r="Z2895">
        <v>0.27</v>
      </c>
      <c r="AA2895">
        <v>30</v>
      </c>
      <c r="AB2895">
        <v>0.56000000000000005</v>
      </c>
      <c r="AC2895">
        <v>145</v>
      </c>
      <c r="AD2895">
        <v>0.5</v>
      </c>
      <c r="AE2895">
        <v>0.01</v>
      </c>
      <c r="AF2895">
        <v>18</v>
      </c>
      <c r="AG2895">
        <v>1030</v>
      </c>
      <c r="AH2895">
        <v>16</v>
      </c>
      <c r="AI2895">
        <v>1</v>
      </c>
      <c r="AJ2895">
        <v>2</v>
      </c>
      <c r="AK2895">
        <v>139</v>
      </c>
      <c r="AL2895">
        <v>0.04</v>
      </c>
      <c r="AM2895">
        <v>5</v>
      </c>
      <c r="AN2895">
        <v>5</v>
      </c>
      <c r="AO2895">
        <v>38</v>
      </c>
      <c r="AP2895">
        <v>5</v>
      </c>
      <c r="AQ2895">
        <v>34</v>
      </c>
    </row>
    <row r="2896" spans="1:43" hidden="1" x14ac:dyDescent="0.25">
      <c r="A2896" t="s">
        <v>10416</v>
      </c>
      <c r="B2896" t="s">
        <v>10417</v>
      </c>
      <c r="C2896" s="1" t="str">
        <f t="shared" si="225"/>
        <v>21:0118</v>
      </c>
      <c r="D2896" s="1" t="str">
        <f t="shared" si="226"/>
        <v>21:0027</v>
      </c>
      <c r="E2896" t="s">
        <v>10418</v>
      </c>
      <c r="F2896" t="s">
        <v>10419</v>
      </c>
      <c r="H2896">
        <v>63.609690700000002</v>
      </c>
      <c r="I2896">
        <v>-95.965667699999997</v>
      </c>
      <c r="J2896" s="1" t="str">
        <f t="shared" si="227"/>
        <v>Till</v>
      </c>
      <c r="K2896" s="1" t="str">
        <f t="shared" si="228"/>
        <v>&lt;63 micron</v>
      </c>
      <c r="L2896">
        <v>0.1</v>
      </c>
      <c r="M2896">
        <v>2</v>
      </c>
      <c r="N2896">
        <v>1</v>
      </c>
      <c r="O2896">
        <v>400</v>
      </c>
      <c r="P2896">
        <v>0.5</v>
      </c>
      <c r="Q2896">
        <v>1</v>
      </c>
      <c r="R2896">
        <v>0.41</v>
      </c>
      <c r="S2896">
        <v>0.25</v>
      </c>
      <c r="T2896">
        <v>5</v>
      </c>
      <c r="U2896">
        <v>56</v>
      </c>
      <c r="V2896">
        <v>22</v>
      </c>
      <c r="W2896">
        <v>2.16</v>
      </c>
      <c r="X2896">
        <v>5</v>
      </c>
      <c r="Y2896">
        <v>0.5</v>
      </c>
      <c r="Z2896">
        <v>0.4</v>
      </c>
      <c r="AA2896">
        <v>30</v>
      </c>
      <c r="AB2896">
        <v>0.85</v>
      </c>
      <c r="AC2896">
        <v>215</v>
      </c>
      <c r="AD2896">
        <v>0.5</v>
      </c>
      <c r="AE2896">
        <v>0.01</v>
      </c>
      <c r="AF2896">
        <v>27</v>
      </c>
      <c r="AG2896">
        <v>960</v>
      </c>
      <c r="AH2896">
        <v>18</v>
      </c>
      <c r="AI2896">
        <v>1</v>
      </c>
      <c r="AJ2896">
        <v>3</v>
      </c>
      <c r="AK2896">
        <v>137</v>
      </c>
      <c r="AL2896">
        <v>0.04</v>
      </c>
      <c r="AM2896">
        <v>5</v>
      </c>
      <c r="AN2896">
        <v>5</v>
      </c>
      <c r="AO2896">
        <v>37</v>
      </c>
      <c r="AP2896">
        <v>5</v>
      </c>
      <c r="AQ2896">
        <v>38</v>
      </c>
    </row>
    <row r="2897" spans="1:43" hidden="1" x14ac:dyDescent="0.25">
      <c r="A2897" t="s">
        <v>10420</v>
      </c>
      <c r="B2897" t="s">
        <v>10421</v>
      </c>
      <c r="C2897" s="1" t="str">
        <f t="shared" si="225"/>
        <v>21:0118</v>
      </c>
      <c r="D2897" s="1" t="str">
        <f t="shared" si="226"/>
        <v>21:0027</v>
      </c>
      <c r="E2897" t="s">
        <v>10422</v>
      </c>
      <c r="F2897" t="s">
        <v>10423</v>
      </c>
      <c r="H2897">
        <v>63.624687999999999</v>
      </c>
      <c r="I2897">
        <v>-95.974905199999995</v>
      </c>
      <c r="J2897" s="1" t="str">
        <f t="shared" si="227"/>
        <v>Till</v>
      </c>
      <c r="K2897" s="1" t="str">
        <f t="shared" si="228"/>
        <v>&lt;63 micron</v>
      </c>
      <c r="L2897">
        <v>0.1</v>
      </c>
      <c r="M2897">
        <v>1.68</v>
      </c>
      <c r="N2897">
        <v>2</v>
      </c>
      <c r="O2897">
        <v>430</v>
      </c>
      <c r="P2897">
        <v>0.5</v>
      </c>
      <c r="Q2897">
        <v>1</v>
      </c>
      <c r="R2897">
        <v>0.4</v>
      </c>
      <c r="S2897">
        <v>0.25</v>
      </c>
      <c r="T2897">
        <v>6</v>
      </c>
      <c r="U2897">
        <v>57</v>
      </c>
      <c r="V2897">
        <v>18</v>
      </c>
      <c r="W2897">
        <v>2.15</v>
      </c>
      <c r="X2897">
        <v>5</v>
      </c>
      <c r="Y2897">
        <v>0.5</v>
      </c>
      <c r="Z2897">
        <v>0.34</v>
      </c>
      <c r="AA2897">
        <v>30</v>
      </c>
      <c r="AB2897">
        <v>0.79</v>
      </c>
      <c r="AC2897">
        <v>235</v>
      </c>
      <c r="AD2897">
        <v>0.5</v>
      </c>
      <c r="AE2897">
        <v>0.01</v>
      </c>
      <c r="AF2897">
        <v>27</v>
      </c>
      <c r="AG2897">
        <v>1060</v>
      </c>
      <c r="AH2897">
        <v>18</v>
      </c>
      <c r="AI2897">
        <v>2</v>
      </c>
      <c r="AJ2897">
        <v>3</v>
      </c>
      <c r="AK2897">
        <v>147</v>
      </c>
      <c r="AL2897">
        <v>0.04</v>
      </c>
      <c r="AM2897">
        <v>5</v>
      </c>
      <c r="AN2897">
        <v>5</v>
      </c>
      <c r="AO2897">
        <v>37</v>
      </c>
      <c r="AP2897">
        <v>5</v>
      </c>
      <c r="AQ2897">
        <v>36</v>
      </c>
    </row>
    <row r="2898" spans="1:43" hidden="1" x14ac:dyDescent="0.25">
      <c r="A2898" t="s">
        <v>10424</v>
      </c>
      <c r="B2898" t="s">
        <v>10425</v>
      </c>
      <c r="C2898" s="1" t="str">
        <f t="shared" si="225"/>
        <v>21:0118</v>
      </c>
      <c r="D2898" s="1" t="str">
        <f t="shared" si="226"/>
        <v>21:0027</v>
      </c>
      <c r="E2898" t="s">
        <v>10426</v>
      </c>
      <c r="F2898" t="s">
        <v>10427</v>
      </c>
      <c r="H2898">
        <v>63.639493600000002</v>
      </c>
      <c r="I2898">
        <v>-95.963870099999994</v>
      </c>
      <c r="J2898" s="1" t="str">
        <f t="shared" si="227"/>
        <v>Till</v>
      </c>
      <c r="K2898" s="1" t="str">
        <f t="shared" si="228"/>
        <v>&lt;63 micron</v>
      </c>
      <c r="L2898">
        <v>0.1</v>
      </c>
      <c r="M2898">
        <v>0.24</v>
      </c>
      <c r="N2898">
        <v>1</v>
      </c>
      <c r="O2898">
        <v>80</v>
      </c>
      <c r="P2898">
        <v>0.25</v>
      </c>
      <c r="Q2898">
        <v>1</v>
      </c>
      <c r="R2898">
        <v>0.33</v>
      </c>
      <c r="S2898">
        <v>0.25</v>
      </c>
      <c r="T2898">
        <v>0.5</v>
      </c>
      <c r="U2898">
        <v>23</v>
      </c>
      <c r="V2898">
        <v>3</v>
      </c>
      <c r="W2898">
        <v>1.29</v>
      </c>
      <c r="X2898">
        <v>5</v>
      </c>
      <c r="Y2898">
        <v>0.5</v>
      </c>
      <c r="Z2898">
        <v>0.02</v>
      </c>
      <c r="AA2898">
        <v>20</v>
      </c>
      <c r="AB2898">
        <v>0.14000000000000001</v>
      </c>
      <c r="AC2898">
        <v>80</v>
      </c>
      <c r="AD2898">
        <v>0.5</v>
      </c>
      <c r="AE2898">
        <v>0.01</v>
      </c>
      <c r="AF2898">
        <v>6</v>
      </c>
      <c r="AG2898">
        <v>1180</v>
      </c>
      <c r="AH2898">
        <v>8</v>
      </c>
      <c r="AI2898">
        <v>1</v>
      </c>
      <c r="AJ2898">
        <v>0.5</v>
      </c>
      <c r="AK2898">
        <v>95</v>
      </c>
      <c r="AL2898">
        <v>0.03</v>
      </c>
      <c r="AM2898">
        <v>5</v>
      </c>
      <c r="AN2898">
        <v>5</v>
      </c>
      <c r="AO2898">
        <v>20</v>
      </c>
      <c r="AP2898">
        <v>5</v>
      </c>
      <c r="AQ2898">
        <v>10</v>
      </c>
    </row>
    <row r="2899" spans="1:43" hidden="1" x14ac:dyDescent="0.25">
      <c r="A2899" t="s">
        <v>10428</v>
      </c>
      <c r="B2899" t="s">
        <v>10429</v>
      </c>
      <c r="C2899" s="1" t="str">
        <f t="shared" si="225"/>
        <v>21:0118</v>
      </c>
      <c r="D2899" s="1" t="str">
        <f t="shared" si="226"/>
        <v>21:0027</v>
      </c>
      <c r="E2899" t="s">
        <v>10430</v>
      </c>
      <c r="F2899" t="s">
        <v>10431</v>
      </c>
      <c r="H2899">
        <v>63.669222699999999</v>
      </c>
      <c r="I2899">
        <v>-95.972598099999999</v>
      </c>
      <c r="J2899" s="1" t="str">
        <f t="shared" si="227"/>
        <v>Till</v>
      </c>
      <c r="K2899" s="1" t="str">
        <f t="shared" si="228"/>
        <v>&lt;63 micron</v>
      </c>
      <c r="L2899">
        <v>0.1</v>
      </c>
      <c r="M2899">
        <v>0.77</v>
      </c>
      <c r="N2899">
        <v>1</v>
      </c>
      <c r="O2899">
        <v>240</v>
      </c>
      <c r="P2899">
        <v>0.25</v>
      </c>
      <c r="Q2899">
        <v>1</v>
      </c>
      <c r="R2899">
        <v>0.38</v>
      </c>
      <c r="S2899">
        <v>0.25</v>
      </c>
      <c r="T2899">
        <v>2</v>
      </c>
      <c r="U2899">
        <v>34</v>
      </c>
      <c r="V2899">
        <v>9</v>
      </c>
      <c r="W2899">
        <v>1.64</v>
      </c>
      <c r="X2899">
        <v>5</v>
      </c>
      <c r="Y2899">
        <v>0.5</v>
      </c>
      <c r="Z2899">
        <v>0.13</v>
      </c>
      <c r="AA2899">
        <v>20</v>
      </c>
      <c r="AB2899">
        <v>0.44</v>
      </c>
      <c r="AC2899">
        <v>160</v>
      </c>
      <c r="AD2899">
        <v>0.5</v>
      </c>
      <c r="AE2899">
        <v>0.01</v>
      </c>
      <c r="AF2899">
        <v>14</v>
      </c>
      <c r="AG2899">
        <v>1080</v>
      </c>
      <c r="AH2899">
        <v>12</v>
      </c>
      <c r="AI2899">
        <v>1</v>
      </c>
      <c r="AJ2899">
        <v>1</v>
      </c>
      <c r="AK2899">
        <v>137</v>
      </c>
      <c r="AL2899">
        <v>0.04</v>
      </c>
      <c r="AM2899">
        <v>5</v>
      </c>
      <c r="AN2899">
        <v>5</v>
      </c>
      <c r="AO2899">
        <v>27</v>
      </c>
      <c r="AP2899">
        <v>5</v>
      </c>
      <c r="AQ2899">
        <v>24</v>
      </c>
    </row>
    <row r="2900" spans="1:43" hidden="1" x14ac:dyDescent="0.25">
      <c r="A2900" t="s">
        <v>10432</v>
      </c>
      <c r="B2900" t="s">
        <v>10433</v>
      </c>
      <c r="C2900" s="1" t="str">
        <f t="shared" si="225"/>
        <v>21:0118</v>
      </c>
      <c r="D2900" s="1" t="str">
        <f t="shared" si="226"/>
        <v>21:0027</v>
      </c>
      <c r="E2900" t="s">
        <v>10434</v>
      </c>
      <c r="F2900" t="s">
        <v>10435</v>
      </c>
      <c r="H2900">
        <v>63.682423300000004</v>
      </c>
      <c r="I2900">
        <v>-95.967507900000001</v>
      </c>
      <c r="J2900" s="1" t="str">
        <f t="shared" si="227"/>
        <v>Till</v>
      </c>
      <c r="K2900" s="1" t="str">
        <f t="shared" si="228"/>
        <v>&lt;63 micron</v>
      </c>
      <c r="L2900">
        <v>0.1</v>
      </c>
      <c r="M2900">
        <v>0.28999999999999998</v>
      </c>
      <c r="N2900">
        <v>1</v>
      </c>
      <c r="O2900">
        <v>90</v>
      </c>
      <c r="P2900">
        <v>0.25</v>
      </c>
      <c r="Q2900">
        <v>1</v>
      </c>
      <c r="R2900">
        <v>0.28999999999999998</v>
      </c>
      <c r="S2900">
        <v>0.25</v>
      </c>
      <c r="T2900">
        <v>0.5</v>
      </c>
      <c r="U2900">
        <v>17</v>
      </c>
      <c r="V2900">
        <v>2</v>
      </c>
      <c r="W2900">
        <v>1.1000000000000001</v>
      </c>
      <c r="X2900">
        <v>5</v>
      </c>
      <c r="Y2900">
        <v>0.5</v>
      </c>
      <c r="Z2900">
        <v>0.03</v>
      </c>
      <c r="AA2900">
        <v>20</v>
      </c>
      <c r="AB2900">
        <v>0.12</v>
      </c>
      <c r="AC2900">
        <v>95</v>
      </c>
      <c r="AD2900">
        <v>0.5</v>
      </c>
      <c r="AE2900">
        <v>0.01</v>
      </c>
      <c r="AF2900">
        <v>4</v>
      </c>
      <c r="AG2900">
        <v>1020</v>
      </c>
      <c r="AH2900">
        <v>6</v>
      </c>
      <c r="AI2900">
        <v>1</v>
      </c>
      <c r="AJ2900">
        <v>0.5</v>
      </c>
      <c r="AK2900">
        <v>120</v>
      </c>
      <c r="AL2900">
        <v>0.03</v>
      </c>
      <c r="AM2900">
        <v>5</v>
      </c>
      <c r="AN2900">
        <v>5</v>
      </c>
      <c r="AO2900">
        <v>16</v>
      </c>
      <c r="AP2900">
        <v>5</v>
      </c>
      <c r="AQ2900">
        <v>8</v>
      </c>
    </row>
    <row r="2901" spans="1:43" hidden="1" x14ac:dyDescent="0.25">
      <c r="A2901" t="s">
        <v>10436</v>
      </c>
      <c r="B2901" t="s">
        <v>10437</v>
      </c>
      <c r="C2901" s="1" t="str">
        <f t="shared" si="225"/>
        <v>21:0118</v>
      </c>
      <c r="D2901" s="1" t="str">
        <f t="shared" si="226"/>
        <v>21:0027</v>
      </c>
      <c r="E2901" t="s">
        <v>10438</v>
      </c>
      <c r="F2901" t="s">
        <v>10439</v>
      </c>
      <c r="H2901">
        <v>63.6990123</v>
      </c>
      <c r="I2901">
        <v>-95.969265800000002</v>
      </c>
      <c r="J2901" s="1" t="str">
        <f t="shared" si="227"/>
        <v>Till</v>
      </c>
      <c r="K2901" s="1" t="str">
        <f t="shared" si="228"/>
        <v>&lt;63 micron</v>
      </c>
      <c r="L2901">
        <v>0.1</v>
      </c>
      <c r="M2901">
        <v>1.61</v>
      </c>
      <c r="N2901">
        <v>4</v>
      </c>
      <c r="O2901">
        <v>380</v>
      </c>
      <c r="P2901">
        <v>0.5</v>
      </c>
      <c r="Q2901">
        <v>1</v>
      </c>
      <c r="R2901">
        <v>0.3</v>
      </c>
      <c r="S2901">
        <v>0.25</v>
      </c>
      <c r="T2901">
        <v>3</v>
      </c>
      <c r="U2901">
        <v>32</v>
      </c>
      <c r="V2901">
        <v>13</v>
      </c>
      <c r="W2901">
        <v>2</v>
      </c>
      <c r="X2901">
        <v>5</v>
      </c>
      <c r="Y2901">
        <v>0.5</v>
      </c>
      <c r="Z2901">
        <v>0.3</v>
      </c>
      <c r="AA2901">
        <v>30</v>
      </c>
      <c r="AB2901">
        <v>0.49</v>
      </c>
      <c r="AC2901">
        <v>215</v>
      </c>
      <c r="AD2901">
        <v>0.5</v>
      </c>
      <c r="AE2901">
        <v>0.01</v>
      </c>
      <c r="AF2901">
        <v>16</v>
      </c>
      <c r="AG2901">
        <v>810</v>
      </c>
      <c r="AH2901">
        <v>12</v>
      </c>
      <c r="AI2901">
        <v>1</v>
      </c>
      <c r="AJ2901">
        <v>2</v>
      </c>
      <c r="AK2901">
        <v>186</v>
      </c>
      <c r="AL2901">
        <v>0.01</v>
      </c>
      <c r="AM2901">
        <v>5</v>
      </c>
      <c r="AN2901">
        <v>5</v>
      </c>
      <c r="AO2901">
        <v>28</v>
      </c>
      <c r="AP2901">
        <v>5</v>
      </c>
      <c r="AQ2901">
        <v>26</v>
      </c>
    </row>
    <row r="2902" spans="1:43" hidden="1" x14ac:dyDescent="0.25">
      <c r="A2902" t="s">
        <v>10440</v>
      </c>
      <c r="B2902" t="s">
        <v>10441</v>
      </c>
      <c r="C2902" s="1" t="str">
        <f t="shared" si="225"/>
        <v>21:0118</v>
      </c>
      <c r="D2902" s="1" t="str">
        <f t="shared" si="226"/>
        <v>21:0027</v>
      </c>
      <c r="E2902" t="s">
        <v>10442</v>
      </c>
      <c r="F2902" t="s">
        <v>10443</v>
      </c>
      <c r="H2902">
        <v>63.714971800000001</v>
      </c>
      <c r="I2902">
        <v>-95.959718100000003</v>
      </c>
      <c r="J2902" s="1" t="str">
        <f t="shared" si="227"/>
        <v>Till</v>
      </c>
      <c r="K2902" s="1" t="str">
        <f t="shared" si="228"/>
        <v>&lt;63 micron</v>
      </c>
      <c r="L2902">
        <v>0.1</v>
      </c>
      <c r="M2902">
        <v>0.27</v>
      </c>
      <c r="N2902">
        <v>4</v>
      </c>
      <c r="O2902">
        <v>60</v>
      </c>
      <c r="P2902">
        <v>0.25</v>
      </c>
      <c r="Q2902">
        <v>1</v>
      </c>
      <c r="R2902">
        <v>0.24</v>
      </c>
      <c r="S2902">
        <v>0.25</v>
      </c>
      <c r="T2902">
        <v>1</v>
      </c>
      <c r="U2902">
        <v>17</v>
      </c>
      <c r="V2902">
        <v>1</v>
      </c>
      <c r="W2902">
        <v>0.91</v>
      </c>
      <c r="X2902">
        <v>5</v>
      </c>
      <c r="Y2902">
        <v>0.5</v>
      </c>
      <c r="Z2902">
        <v>0.03</v>
      </c>
      <c r="AA2902">
        <v>10</v>
      </c>
      <c r="AB2902">
        <v>0.13</v>
      </c>
      <c r="AC2902">
        <v>60</v>
      </c>
      <c r="AD2902">
        <v>0.5</v>
      </c>
      <c r="AE2902">
        <v>0.01</v>
      </c>
      <c r="AF2902">
        <v>5</v>
      </c>
      <c r="AG2902">
        <v>880</v>
      </c>
      <c r="AH2902">
        <v>8</v>
      </c>
      <c r="AI2902">
        <v>1</v>
      </c>
      <c r="AJ2902">
        <v>0.5</v>
      </c>
      <c r="AK2902">
        <v>95</v>
      </c>
      <c r="AL2902">
        <v>0.02</v>
      </c>
      <c r="AM2902">
        <v>5</v>
      </c>
      <c r="AN2902">
        <v>5</v>
      </c>
      <c r="AO2902">
        <v>14</v>
      </c>
      <c r="AP2902">
        <v>5</v>
      </c>
      <c r="AQ2902">
        <v>6</v>
      </c>
    </row>
    <row r="2903" spans="1:43" hidden="1" x14ac:dyDescent="0.25">
      <c r="A2903" t="s">
        <v>10444</v>
      </c>
      <c r="B2903" t="s">
        <v>10445</v>
      </c>
      <c r="C2903" s="1" t="str">
        <f t="shared" si="225"/>
        <v>21:0118</v>
      </c>
      <c r="D2903" s="1" t="str">
        <f t="shared" si="226"/>
        <v>21:0027</v>
      </c>
      <c r="E2903" t="s">
        <v>10446</v>
      </c>
      <c r="F2903" t="s">
        <v>10447</v>
      </c>
      <c r="H2903">
        <v>63.726697999999999</v>
      </c>
      <c r="I2903">
        <v>-95.966456399999998</v>
      </c>
      <c r="J2903" s="1" t="str">
        <f t="shared" si="227"/>
        <v>Till</v>
      </c>
      <c r="K2903" s="1" t="str">
        <f t="shared" si="228"/>
        <v>&lt;63 micron</v>
      </c>
      <c r="L2903">
        <v>0.1</v>
      </c>
      <c r="M2903">
        <v>0.59</v>
      </c>
      <c r="N2903">
        <v>6</v>
      </c>
      <c r="O2903">
        <v>120</v>
      </c>
      <c r="P2903">
        <v>0.25</v>
      </c>
      <c r="Q2903">
        <v>1</v>
      </c>
      <c r="R2903">
        <v>0.21</v>
      </c>
      <c r="S2903">
        <v>0.25</v>
      </c>
      <c r="T2903">
        <v>1</v>
      </c>
      <c r="U2903">
        <v>24</v>
      </c>
      <c r="V2903">
        <v>4</v>
      </c>
      <c r="W2903">
        <v>0.95</v>
      </c>
      <c r="X2903">
        <v>5</v>
      </c>
      <c r="Y2903">
        <v>0.5</v>
      </c>
      <c r="Z2903">
        <v>0.08</v>
      </c>
      <c r="AA2903">
        <v>20</v>
      </c>
      <c r="AB2903">
        <v>0.23</v>
      </c>
      <c r="AC2903">
        <v>70</v>
      </c>
      <c r="AD2903">
        <v>0.5</v>
      </c>
      <c r="AE2903">
        <v>0.01</v>
      </c>
      <c r="AF2903">
        <v>10</v>
      </c>
      <c r="AG2903">
        <v>810</v>
      </c>
      <c r="AH2903">
        <v>12</v>
      </c>
      <c r="AI2903">
        <v>1</v>
      </c>
      <c r="AJ2903">
        <v>1</v>
      </c>
      <c r="AK2903">
        <v>168</v>
      </c>
      <c r="AL2903">
        <v>0.02</v>
      </c>
      <c r="AM2903">
        <v>5</v>
      </c>
      <c r="AN2903">
        <v>5</v>
      </c>
      <c r="AO2903">
        <v>16</v>
      </c>
      <c r="AP2903">
        <v>5</v>
      </c>
      <c r="AQ2903">
        <v>12</v>
      </c>
    </row>
    <row r="2904" spans="1:43" hidden="1" x14ac:dyDescent="0.25">
      <c r="A2904" t="s">
        <v>10448</v>
      </c>
      <c r="B2904" t="s">
        <v>10449</v>
      </c>
      <c r="C2904" s="1" t="str">
        <f t="shared" si="225"/>
        <v>21:0118</v>
      </c>
      <c r="D2904" s="1" t="str">
        <f t="shared" si="226"/>
        <v>21:0027</v>
      </c>
      <c r="E2904" t="s">
        <v>10450</v>
      </c>
      <c r="F2904" t="s">
        <v>10451</v>
      </c>
      <c r="H2904">
        <v>63.7444202</v>
      </c>
      <c r="I2904">
        <v>-95.973364799999999</v>
      </c>
      <c r="J2904" s="1" t="str">
        <f t="shared" si="227"/>
        <v>Till</v>
      </c>
      <c r="K2904" s="1" t="str">
        <f t="shared" si="228"/>
        <v>&lt;63 micron</v>
      </c>
      <c r="L2904">
        <v>0.1</v>
      </c>
      <c r="M2904">
        <v>0.27</v>
      </c>
      <c r="N2904">
        <v>2</v>
      </c>
      <c r="O2904">
        <v>90</v>
      </c>
      <c r="P2904">
        <v>0.25</v>
      </c>
      <c r="Q2904">
        <v>1</v>
      </c>
      <c r="R2904">
        <v>0.31</v>
      </c>
      <c r="S2904">
        <v>0.25</v>
      </c>
      <c r="T2904">
        <v>1</v>
      </c>
      <c r="U2904">
        <v>17</v>
      </c>
      <c r="V2904">
        <v>2</v>
      </c>
      <c r="W2904">
        <v>1.17</v>
      </c>
      <c r="X2904">
        <v>5</v>
      </c>
      <c r="Y2904">
        <v>0.5</v>
      </c>
      <c r="Z2904">
        <v>0.03</v>
      </c>
      <c r="AA2904">
        <v>20</v>
      </c>
      <c r="AB2904">
        <v>0.12</v>
      </c>
      <c r="AC2904">
        <v>100</v>
      </c>
      <c r="AD2904">
        <v>0.5</v>
      </c>
      <c r="AE2904">
        <v>0.01</v>
      </c>
      <c r="AF2904">
        <v>5</v>
      </c>
      <c r="AG2904">
        <v>1130</v>
      </c>
      <c r="AH2904">
        <v>6</v>
      </c>
      <c r="AI2904">
        <v>1</v>
      </c>
      <c r="AJ2904">
        <v>0.5</v>
      </c>
      <c r="AK2904">
        <v>127</v>
      </c>
      <c r="AL2904">
        <v>0.03</v>
      </c>
      <c r="AM2904">
        <v>5</v>
      </c>
      <c r="AN2904">
        <v>5</v>
      </c>
      <c r="AO2904">
        <v>17</v>
      </c>
      <c r="AP2904">
        <v>5</v>
      </c>
      <c r="AQ2904">
        <v>8</v>
      </c>
    </row>
    <row r="2905" spans="1:43" hidden="1" x14ac:dyDescent="0.25">
      <c r="A2905" t="s">
        <v>10452</v>
      </c>
      <c r="B2905" t="s">
        <v>10453</v>
      </c>
      <c r="C2905" s="1" t="str">
        <f t="shared" si="225"/>
        <v>21:0118</v>
      </c>
      <c r="D2905" s="1" t="str">
        <f t="shared" si="226"/>
        <v>21:0027</v>
      </c>
      <c r="E2905" t="s">
        <v>10454</v>
      </c>
      <c r="F2905" t="s">
        <v>10455</v>
      </c>
      <c r="H2905">
        <v>63.753895100000001</v>
      </c>
      <c r="I2905">
        <v>-95.971663899999996</v>
      </c>
      <c r="J2905" s="1" t="str">
        <f t="shared" si="227"/>
        <v>Till</v>
      </c>
      <c r="K2905" s="1" t="str">
        <f t="shared" si="228"/>
        <v>&lt;63 micron</v>
      </c>
      <c r="L2905">
        <v>0.1</v>
      </c>
      <c r="M2905">
        <v>0.45</v>
      </c>
      <c r="N2905">
        <v>4</v>
      </c>
      <c r="O2905">
        <v>100</v>
      </c>
      <c r="P2905">
        <v>0.25</v>
      </c>
      <c r="Q2905">
        <v>1</v>
      </c>
      <c r="R2905">
        <v>0.44</v>
      </c>
      <c r="S2905">
        <v>0.25</v>
      </c>
      <c r="T2905">
        <v>1</v>
      </c>
      <c r="U2905">
        <v>25</v>
      </c>
      <c r="V2905">
        <v>3</v>
      </c>
      <c r="W2905">
        <v>1.68</v>
      </c>
      <c r="X2905">
        <v>5</v>
      </c>
      <c r="Y2905">
        <v>0.5</v>
      </c>
      <c r="Z2905">
        <v>7.0000000000000007E-2</v>
      </c>
      <c r="AA2905">
        <v>30</v>
      </c>
      <c r="AB2905">
        <v>0.25</v>
      </c>
      <c r="AC2905">
        <v>120</v>
      </c>
      <c r="AD2905">
        <v>0.5</v>
      </c>
      <c r="AE2905">
        <v>0.01</v>
      </c>
      <c r="AF2905">
        <v>8</v>
      </c>
      <c r="AG2905">
        <v>1340</v>
      </c>
      <c r="AH2905">
        <v>10</v>
      </c>
      <c r="AI2905">
        <v>1</v>
      </c>
      <c r="AJ2905">
        <v>1</v>
      </c>
      <c r="AK2905">
        <v>150</v>
      </c>
      <c r="AL2905">
        <v>0.06</v>
      </c>
      <c r="AM2905">
        <v>5</v>
      </c>
      <c r="AN2905">
        <v>5</v>
      </c>
      <c r="AO2905">
        <v>26</v>
      </c>
      <c r="AP2905">
        <v>5</v>
      </c>
      <c r="AQ2905">
        <v>16</v>
      </c>
    </row>
    <row r="2906" spans="1:43" hidden="1" x14ac:dyDescent="0.25">
      <c r="A2906" t="s">
        <v>10456</v>
      </c>
      <c r="B2906" t="s">
        <v>10457</v>
      </c>
      <c r="C2906" s="1" t="str">
        <f t="shared" si="225"/>
        <v>21:0118</v>
      </c>
      <c r="D2906" s="1" t="str">
        <f t="shared" si="226"/>
        <v>21:0027</v>
      </c>
      <c r="E2906" t="s">
        <v>10458</v>
      </c>
      <c r="F2906" t="s">
        <v>10459</v>
      </c>
      <c r="H2906">
        <v>63.773338600000002</v>
      </c>
      <c r="I2906">
        <v>-95.957776600000003</v>
      </c>
      <c r="J2906" s="1" t="str">
        <f t="shared" si="227"/>
        <v>Till</v>
      </c>
      <c r="K2906" s="1" t="str">
        <f t="shared" si="228"/>
        <v>&lt;63 micron</v>
      </c>
      <c r="L2906">
        <v>0.1</v>
      </c>
      <c r="M2906">
        <v>1.33</v>
      </c>
      <c r="N2906">
        <v>2</v>
      </c>
      <c r="O2906">
        <v>220</v>
      </c>
      <c r="P2906">
        <v>0.25</v>
      </c>
      <c r="Q2906">
        <v>1</v>
      </c>
      <c r="R2906">
        <v>0.39</v>
      </c>
      <c r="S2906">
        <v>0.25</v>
      </c>
      <c r="T2906">
        <v>3</v>
      </c>
      <c r="U2906">
        <v>35</v>
      </c>
      <c r="V2906">
        <v>9</v>
      </c>
      <c r="W2906">
        <v>1.92</v>
      </c>
      <c r="X2906">
        <v>5</v>
      </c>
      <c r="Y2906">
        <v>0.5</v>
      </c>
      <c r="Z2906">
        <v>0.26</v>
      </c>
      <c r="AA2906">
        <v>30</v>
      </c>
      <c r="AB2906">
        <v>0.55000000000000004</v>
      </c>
      <c r="AC2906">
        <v>160</v>
      </c>
      <c r="AD2906">
        <v>0.5</v>
      </c>
      <c r="AE2906">
        <v>0.01</v>
      </c>
      <c r="AF2906">
        <v>17</v>
      </c>
      <c r="AG2906">
        <v>1040</v>
      </c>
      <c r="AH2906">
        <v>14</v>
      </c>
      <c r="AI2906">
        <v>1</v>
      </c>
      <c r="AJ2906">
        <v>2</v>
      </c>
      <c r="AK2906">
        <v>128</v>
      </c>
      <c r="AL2906">
        <v>0.06</v>
      </c>
      <c r="AM2906">
        <v>5</v>
      </c>
      <c r="AN2906">
        <v>5</v>
      </c>
      <c r="AO2906">
        <v>33</v>
      </c>
      <c r="AP2906">
        <v>5</v>
      </c>
      <c r="AQ2906">
        <v>32</v>
      </c>
    </row>
    <row r="2907" spans="1:43" hidden="1" x14ac:dyDescent="0.25">
      <c r="A2907" t="s">
        <v>10460</v>
      </c>
      <c r="B2907" t="s">
        <v>10461</v>
      </c>
      <c r="C2907" s="1" t="str">
        <f t="shared" si="225"/>
        <v>21:0118</v>
      </c>
      <c r="D2907" s="1" t="str">
        <f t="shared" si="226"/>
        <v>21:0027</v>
      </c>
      <c r="E2907" t="s">
        <v>10462</v>
      </c>
      <c r="F2907" t="s">
        <v>10463</v>
      </c>
      <c r="H2907">
        <v>63.782669499999997</v>
      </c>
      <c r="I2907">
        <v>-95.968317600000006</v>
      </c>
      <c r="J2907" s="1" t="str">
        <f t="shared" si="227"/>
        <v>Till</v>
      </c>
      <c r="K2907" s="1" t="str">
        <f t="shared" si="228"/>
        <v>&lt;63 micron</v>
      </c>
      <c r="L2907">
        <v>0.1</v>
      </c>
      <c r="M2907">
        <v>0.61</v>
      </c>
      <c r="N2907">
        <v>1</v>
      </c>
      <c r="O2907">
        <v>180</v>
      </c>
      <c r="P2907">
        <v>0.25</v>
      </c>
      <c r="Q2907">
        <v>1</v>
      </c>
      <c r="R2907">
        <v>0.3</v>
      </c>
      <c r="S2907">
        <v>0.25</v>
      </c>
      <c r="T2907">
        <v>2</v>
      </c>
      <c r="U2907">
        <v>22</v>
      </c>
      <c r="V2907">
        <v>4</v>
      </c>
      <c r="W2907">
        <v>1.3</v>
      </c>
      <c r="X2907">
        <v>5</v>
      </c>
      <c r="Y2907">
        <v>0.5</v>
      </c>
      <c r="Z2907">
        <v>0.1</v>
      </c>
      <c r="AA2907">
        <v>20</v>
      </c>
      <c r="AB2907">
        <v>0.23</v>
      </c>
      <c r="AC2907">
        <v>105</v>
      </c>
      <c r="AD2907">
        <v>0.5</v>
      </c>
      <c r="AE2907">
        <v>0.01</v>
      </c>
      <c r="AF2907">
        <v>8</v>
      </c>
      <c r="AG2907">
        <v>970</v>
      </c>
      <c r="AH2907">
        <v>10</v>
      </c>
      <c r="AI2907">
        <v>1</v>
      </c>
      <c r="AJ2907">
        <v>1</v>
      </c>
      <c r="AK2907">
        <v>158</v>
      </c>
      <c r="AL2907">
        <v>0.03</v>
      </c>
      <c r="AM2907">
        <v>5</v>
      </c>
      <c r="AN2907">
        <v>5</v>
      </c>
      <c r="AO2907">
        <v>19</v>
      </c>
      <c r="AP2907">
        <v>5</v>
      </c>
      <c r="AQ2907">
        <v>12</v>
      </c>
    </row>
    <row r="2908" spans="1:43" hidden="1" x14ac:dyDescent="0.25">
      <c r="A2908" t="s">
        <v>10464</v>
      </c>
      <c r="B2908" t="s">
        <v>10465</v>
      </c>
      <c r="C2908" s="1" t="str">
        <f t="shared" si="225"/>
        <v>21:0118</v>
      </c>
      <c r="D2908" s="1" t="str">
        <f t="shared" si="226"/>
        <v>21:0027</v>
      </c>
      <c r="E2908" t="s">
        <v>10466</v>
      </c>
      <c r="F2908" t="s">
        <v>10467</v>
      </c>
      <c r="H2908">
        <v>63.799661899999997</v>
      </c>
      <c r="I2908">
        <v>-95.963117100000005</v>
      </c>
      <c r="J2908" s="1" t="str">
        <f t="shared" si="227"/>
        <v>Till</v>
      </c>
      <c r="K2908" s="1" t="str">
        <f t="shared" si="228"/>
        <v>&lt;63 micron</v>
      </c>
      <c r="L2908">
        <v>0.1</v>
      </c>
      <c r="M2908">
        <v>0.37</v>
      </c>
      <c r="N2908">
        <v>2</v>
      </c>
      <c r="O2908">
        <v>70</v>
      </c>
      <c r="P2908">
        <v>0.25</v>
      </c>
      <c r="Q2908">
        <v>1</v>
      </c>
      <c r="R2908">
        <v>0.32</v>
      </c>
      <c r="S2908">
        <v>0.25</v>
      </c>
      <c r="T2908">
        <v>1</v>
      </c>
      <c r="U2908">
        <v>21</v>
      </c>
      <c r="V2908">
        <v>2</v>
      </c>
      <c r="W2908">
        <v>1.27</v>
      </c>
      <c r="X2908">
        <v>5</v>
      </c>
      <c r="Y2908">
        <v>0.5</v>
      </c>
      <c r="Z2908">
        <v>0.04</v>
      </c>
      <c r="AA2908">
        <v>20</v>
      </c>
      <c r="AB2908">
        <v>0.18</v>
      </c>
      <c r="AC2908">
        <v>90</v>
      </c>
      <c r="AD2908">
        <v>0.5</v>
      </c>
      <c r="AE2908">
        <v>0.01</v>
      </c>
      <c r="AF2908">
        <v>6</v>
      </c>
      <c r="AG2908">
        <v>1110</v>
      </c>
      <c r="AH2908">
        <v>6</v>
      </c>
      <c r="AI2908">
        <v>1</v>
      </c>
      <c r="AJ2908">
        <v>0.5</v>
      </c>
      <c r="AK2908">
        <v>169</v>
      </c>
      <c r="AL2908">
        <v>0.03</v>
      </c>
      <c r="AM2908">
        <v>5</v>
      </c>
      <c r="AN2908">
        <v>5</v>
      </c>
      <c r="AO2908">
        <v>19</v>
      </c>
      <c r="AP2908">
        <v>5</v>
      </c>
      <c r="AQ2908">
        <v>10</v>
      </c>
    </row>
    <row r="2909" spans="1:43" hidden="1" x14ac:dyDescent="0.25">
      <c r="A2909" t="s">
        <v>10468</v>
      </c>
      <c r="B2909" t="s">
        <v>10469</v>
      </c>
      <c r="C2909" s="1" t="str">
        <f t="shared" si="225"/>
        <v>21:0118</v>
      </c>
      <c r="D2909" s="1" t="str">
        <f t="shared" si="226"/>
        <v>21:0027</v>
      </c>
      <c r="E2909" t="s">
        <v>10470</v>
      </c>
      <c r="F2909" t="s">
        <v>10471</v>
      </c>
      <c r="H2909">
        <v>63.612961599999998</v>
      </c>
      <c r="I2909">
        <v>-95.935875999999993</v>
      </c>
      <c r="J2909" s="1" t="str">
        <f t="shared" si="227"/>
        <v>Till</v>
      </c>
      <c r="K2909" s="1" t="str">
        <f t="shared" si="228"/>
        <v>&lt;63 micron</v>
      </c>
      <c r="L2909">
        <v>0.1</v>
      </c>
      <c r="M2909">
        <v>1.84</v>
      </c>
      <c r="N2909">
        <v>4</v>
      </c>
      <c r="O2909">
        <v>420</v>
      </c>
      <c r="P2909">
        <v>0.5</v>
      </c>
      <c r="Q2909">
        <v>1</v>
      </c>
      <c r="R2909">
        <v>0.65</v>
      </c>
      <c r="S2909">
        <v>0.25</v>
      </c>
      <c r="T2909">
        <v>5</v>
      </c>
      <c r="U2909">
        <v>50</v>
      </c>
      <c r="V2909">
        <v>18</v>
      </c>
      <c r="W2909">
        <v>2.12</v>
      </c>
      <c r="X2909">
        <v>5</v>
      </c>
      <c r="Y2909">
        <v>0.5</v>
      </c>
      <c r="Z2909">
        <v>0.4</v>
      </c>
      <c r="AA2909">
        <v>30</v>
      </c>
      <c r="AB2909">
        <v>0.85</v>
      </c>
      <c r="AC2909">
        <v>305</v>
      </c>
      <c r="AD2909">
        <v>0.5</v>
      </c>
      <c r="AE2909">
        <v>0.01</v>
      </c>
      <c r="AF2909">
        <v>28</v>
      </c>
      <c r="AG2909">
        <v>1040</v>
      </c>
      <c r="AH2909">
        <v>18</v>
      </c>
      <c r="AI2909">
        <v>2</v>
      </c>
      <c r="AJ2909">
        <v>3</v>
      </c>
      <c r="AK2909">
        <v>181</v>
      </c>
      <c r="AL2909">
        <v>0.04</v>
      </c>
      <c r="AM2909">
        <v>5</v>
      </c>
      <c r="AN2909">
        <v>5</v>
      </c>
      <c r="AO2909">
        <v>35</v>
      </c>
      <c r="AP2909">
        <v>5</v>
      </c>
      <c r="AQ2909">
        <v>34</v>
      </c>
    </row>
    <row r="2910" spans="1:43" hidden="1" x14ac:dyDescent="0.25">
      <c r="A2910" t="s">
        <v>10472</v>
      </c>
      <c r="B2910" t="s">
        <v>10473</v>
      </c>
      <c r="C2910" s="1" t="str">
        <f t="shared" si="225"/>
        <v>21:0118</v>
      </c>
      <c r="D2910" s="1" t="str">
        <f t="shared" si="226"/>
        <v>21:0027</v>
      </c>
      <c r="E2910" t="s">
        <v>10474</v>
      </c>
      <c r="F2910" t="s">
        <v>10475</v>
      </c>
      <c r="H2910">
        <v>63.625924300000001</v>
      </c>
      <c r="I2910">
        <v>-95.936649599999996</v>
      </c>
      <c r="J2910" s="1" t="str">
        <f t="shared" si="227"/>
        <v>Till</v>
      </c>
      <c r="K2910" s="1" t="str">
        <f t="shared" si="228"/>
        <v>&lt;63 micron</v>
      </c>
      <c r="L2910">
        <v>0.1</v>
      </c>
      <c r="M2910">
        <v>0.75</v>
      </c>
      <c r="N2910">
        <v>6</v>
      </c>
      <c r="O2910">
        <v>330</v>
      </c>
      <c r="P2910">
        <v>0.25</v>
      </c>
      <c r="Q2910">
        <v>1</v>
      </c>
      <c r="R2910">
        <v>0.47</v>
      </c>
      <c r="S2910">
        <v>0.25</v>
      </c>
      <c r="T2910">
        <v>2</v>
      </c>
      <c r="U2910">
        <v>37</v>
      </c>
      <c r="V2910">
        <v>10</v>
      </c>
      <c r="W2910">
        <v>1.6</v>
      </c>
      <c r="X2910">
        <v>5</v>
      </c>
      <c r="Y2910">
        <v>0.5</v>
      </c>
      <c r="Z2910">
        <v>0.13</v>
      </c>
      <c r="AA2910">
        <v>20</v>
      </c>
      <c r="AB2910">
        <v>0.44</v>
      </c>
      <c r="AC2910">
        <v>150</v>
      </c>
      <c r="AD2910">
        <v>0.5</v>
      </c>
      <c r="AE2910">
        <v>0.01</v>
      </c>
      <c r="AF2910">
        <v>14</v>
      </c>
      <c r="AG2910">
        <v>1220</v>
      </c>
      <c r="AH2910">
        <v>12</v>
      </c>
      <c r="AI2910">
        <v>1</v>
      </c>
      <c r="AJ2910">
        <v>2</v>
      </c>
      <c r="AK2910">
        <v>139</v>
      </c>
      <c r="AL2910">
        <v>0.04</v>
      </c>
      <c r="AM2910">
        <v>5</v>
      </c>
      <c r="AN2910">
        <v>5</v>
      </c>
      <c r="AO2910">
        <v>25</v>
      </c>
      <c r="AP2910">
        <v>5</v>
      </c>
      <c r="AQ2910">
        <v>18</v>
      </c>
    </row>
    <row r="2911" spans="1:43" hidden="1" x14ac:dyDescent="0.25">
      <c r="A2911" t="s">
        <v>10476</v>
      </c>
      <c r="B2911" t="s">
        <v>10477</v>
      </c>
      <c r="C2911" s="1" t="str">
        <f t="shared" si="225"/>
        <v>21:0118</v>
      </c>
      <c r="D2911" s="1" t="str">
        <f t="shared" si="226"/>
        <v>21:0027</v>
      </c>
      <c r="E2911" t="s">
        <v>10478</v>
      </c>
      <c r="F2911" t="s">
        <v>10479</v>
      </c>
      <c r="H2911">
        <v>63.6391232</v>
      </c>
      <c r="I2911">
        <v>-95.939488900000001</v>
      </c>
      <c r="J2911" s="1" t="str">
        <f t="shared" si="227"/>
        <v>Till</v>
      </c>
      <c r="K2911" s="1" t="str">
        <f t="shared" si="228"/>
        <v>&lt;63 micron</v>
      </c>
      <c r="L2911">
        <v>0.1</v>
      </c>
      <c r="M2911">
        <v>0.59</v>
      </c>
      <c r="N2911">
        <v>1</v>
      </c>
      <c r="O2911">
        <v>250</v>
      </c>
      <c r="P2911">
        <v>0.25</v>
      </c>
      <c r="Q2911">
        <v>1</v>
      </c>
      <c r="R2911">
        <v>0.36</v>
      </c>
      <c r="S2911">
        <v>0.25</v>
      </c>
      <c r="T2911">
        <v>1</v>
      </c>
      <c r="U2911">
        <v>29</v>
      </c>
      <c r="V2911">
        <v>7</v>
      </c>
      <c r="W2911">
        <v>1.45</v>
      </c>
      <c r="X2911">
        <v>5</v>
      </c>
      <c r="Y2911">
        <v>0.5</v>
      </c>
      <c r="Z2911">
        <v>0.09</v>
      </c>
      <c r="AA2911">
        <v>20</v>
      </c>
      <c r="AB2911">
        <v>0.31</v>
      </c>
      <c r="AC2911">
        <v>155</v>
      </c>
      <c r="AD2911">
        <v>0.5</v>
      </c>
      <c r="AE2911">
        <v>0.01</v>
      </c>
      <c r="AF2911">
        <v>10</v>
      </c>
      <c r="AG2911">
        <v>1130</v>
      </c>
      <c r="AH2911">
        <v>10</v>
      </c>
      <c r="AI2911">
        <v>1</v>
      </c>
      <c r="AJ2911">
        <v>1</v>
      </c>
      <c r="AK2911">
        <v>140</v>
      </c>
      <c r="AL2911">
        <v>0.04</v>
      </c>
      <c r="AM2911">
        <v>5</v>
      </c>
      <c r="AN2911">
        <v>5</v>
      </c>
      <c r="AO2911">
        <v>23</v>
      </c>
      <c r="AP2911">
        <v>5</v>
      </c>
      <c r="AQ2911">
        <v>16</v>
      </c>
    </row>
    <row r="2912" spans="1:43" hidden="1" x14ac:dyDescent="0.25">
      <c r="A2912" t="s">
        <v>10480</v>
      </c>
      <c r="B2912" t="s">
        <v>10481</v>
      </c>
      <c r="C2912" s="1" t="str">
        <f t="shared" si="225"/>
        <v>21:0118</v>
      </c>
      <c r="D2912" s="1" t="str">
        <f t="shared" si="226"/>
        <v>21:0027</v>
      </c>
      <c r="E2912" t="s">
        <v>10482</v>
      </c>
      <c r="F2912" t="s">
        <v>10483</v>
      </c>
      <c r="H2912">
        <v>63.661418900000001</v>
      </c>
      <c r="I2912">
        <v>-95.946791899999994</v>
      </c>
      <c r="J2912" s="1" t="str">
        <f t="shared" si="227"/>
        <v>Till</v>
      </c>
      <c r="K2912" s="1" t="str">
        <f t="shared" si="228"/>
        <v>&lt;63 micron</v>
      </c>
      <c r="L2912">
        <v>0.1</v>
      </c>
      <c r="M2912">
        <v>0.84</v>
      </c>
      <c r="N2912">
        <v>4</v>
      </c>
      <c r="O2912">
        <v>330</v>
      </c>
      <c r="P2912">
        <v>0.25</v>
      </c>
      <c r="Q2912">
        <v>1</v>
      </c>
      <c r="R2912">
        <v>0.33</v>
      </c>
      <c r="S2912">
        <v>0.25</v>
      </c>
      <c r="T2912">
        <v>2</v>
      </c>
      <c r="U2912">
        <v>29</v>
      </c>
      <c r="V2912">
        <v>8</v>
      </c>
      <c r="W2912">
        <v>1.46</v>
      </c>
      <c r="X2912">
        <v>5</v>
      </c>
      <c r="Y2912">
        <v>0.5</v>
      </c>
      <c r="Z2912">
        <v>0.16</v>
      </c>
      <c r="AA2912">
        <v>20</v>
      </c>
      <c r="AB2912">
        <v>0.35</v>
      </c>
      <c r="AC2912">
        <v>150</v>
      </c>
      <c r="AD2912">
        <v>0.5</v>
      </c>
      <c r="AE2912">
        <v>0.01</v>
      </c>
      <c r="AF2912">
        <v>12</v>
      </c>
      <c r="AG2912">
        <v>950</v>
      </c>
      <c r="AH2912">
        <v>10</v>
      </c>
      <c r="AI2912">
        <v>1</v>
      </c>
      <c r="AJ2912">
        <v>1</v>
      </c>
      <c r="AK2912">
        <v>146</v>
      </c>
      <c r="AL2912">
        <v>0.03</v>
      </c>
      <c r="AM2912">
        <v>5</v>
      </c>
      <c r="AN2912">
        <v>5</v>
      </c>
      <c r="AO2912">
        <v>22</v>
      </c>
      <c r="AP2912">
        <v>5</v>
      </c>
      <c r="AQ2912">
        <v>20</v>
      </c>
    </row>
    <row r="2913" spans="1:43" hidden="1" x14ac:dyDescent="0.25">
      <c r="A2913" t="s">
        <v>10484</v>
      </c>
      <c r="B2913" t="s">
        <v>10485</v>
      </c>
      <c r="C2913" s="1" t="str">
        <f t="shared" si="225"/>
        <v>21:0118</v>
      </c>
      <c r="D2913" s="1" t="str">
        <f t="shared" si="226"/>
        <v>21:0027</v>
      </c>
      <c r="E2913" t="s">
        <v>10486</v>
      </c>
      <c r="F2913" t="s">
        <v>10487</v>
      </c>
      <c r="H2913">
        <v>63.669668100000003</v>
      </c>
      <c r="I2913">
        <v>-95.937375599999996</v>
      </c>
      <c r="J2913" s="1" t="str">
        <f t="shared" si="227"/>
        <v>Till</v>
      </c>
      <c r="K2913" s="1" t="str">
        <f t="shared" si="228"/>
        <v>&lt;63 micron</v>
      </c>
      <c r="L2913">
        <v>0.1</v>
      </c>
      <c r="M2913">
        <v>0.71</v>
      </c>
      <c r="N2913">
        <v>4</v>
      </c>
      <c r="O2913">
        <v>360</v>
      </c>
      <c r="P2913">
        <v>0.25</v>
      </c>
      <c r="Q2913">
        <v>1</v>
      </c>
      <c r="R2913">
        <v>0.34</v>
      </c>
      <c r="S2913">
        <v>0.25</v>
      </c>
      <c r="T2913">
        <v>2</v>
      </c>
      <c r="U2913">
        <v>23</v>
      </c>
      <c r="V2913">
        <v>6</v>
      </c>
      <c r="W2913">
        <v>1.48</v>
      </c>
      <c r="X2913">
        <v>5</v>
      </c>
      <c r="Y2913">
        <v>0.5</v>
      </c>
      <c r="Z2913">
        <v>0.13</v>
      </c>
      <c r="AA2913">
        <v>20</v>
      </c>
      <c r="AB2913">
        <v>0.26</v>
      </c>
      <c r="AC2913">
        <v>125</v>
      </c>
      <c r="AD2913">
        <v>0.5</v>
      </c>
      <c r="AE2913">
        <v>0.01</v>
      </c>
      <c r="AF2913">
        <v>9</v>
      </c>
      <c r="AG2913">
        <v>1060</v>
      </c>
      <c r="AH2913">
        <v>10</v>
      </c>
      <c r="AI2913">
        <v>1</v>
      </c>
      <c r="AJ2913">
        <v>1</v>
      </c>
      <c r="AK2913">
        <v>162</v>
      </c>
      <c r="AL2913">
        <v>0.02</v>
      </c>
      <c r="AM2913">
        <v>5</v>
      </c>
      <c r="AN2913">
        <v>5</v>
      </c>
      <c r="AO2913">
        <v>20</v>
      </c>
      <c r="AP2913">
        <v>5</v>
      </c>
      <c r="AQ2913">
        <v>16</v>
      </c>
    </row>
    <row r="2914" spans="1:43" hidden="1" x14ac:dyDescent="0.25">
      <c r="A2914" t="s">
        <v>10488</v>
      </c>
      <c r="B2914" t="s">
        <v>10489</v>
      </c>
      <c r="C2914" s="1" t="str">
        <f t="shared" si="225"/>
        <v>21:0118</v>
      </c>
      <c r="D2914" s="1" t="str">
        <f t="shared" si="226"/>
        <v>21:0027</v>
      </c>
      <c r="E2914" t="s">
        <v>10490</v>
      </c>
      <c r="F2914" t="s">
        <v>10491</v>
      </c>
      <c r="H2914">
        <v>63.682701999999999</v>
      </c>
      <c r="I2914">
        <v>-95.941255100000006</v>
      </c>
      <c r="J2914" s="1" t="str">
        <f t="shared" si="227"/>
        <v>Till</v>
      </c>
      <c r="K2914" s="1" t="str">
        <f t="shared" si="228"/>
        <v>&lt;63 micron</v>
      </c>
      <c r="L2914">
        <v>0.1</v>
      </c>
      <c r="M2914">
        <v>0.85</v>
      </c>
      <c r="N2914">
        <v>1</v>
      </c>
      <c r="O2914">
        <v>220</v>
      </c>
      <c r="P2914">
        <v>0.25</v>
      </c>
      <c r="Q2914">
        <v>1</v>
      </c>
      <c r="R2914">
        <v>0.42</v>
      </c>
      <c r="S2914">
        <v>0.25</v>
      </c>
      <c r="T2914">
        <v>2</v>
      </c>
      <c r="U2914">
        <v>26</v>
      </c>
      <c r="V2914">
        <v>6</v>
      </c>
      <c r="W2914">
        <v>1.65</v>
      </c>
      <c r="X2914">
        <v>5</v>
      </c>
      <c r="Y2914">
        <v>0.5</v>
      </c>
      <c r="Z2914">
        <v>0.15</v>
      </c>
      <c r="AA2914">
        <v>20</v>
      </c>
      <c r="AB2914">
        <v>0.32</v>
      </c>
      <c r="AC2914">
        <v>165</v>
      </c>
      <c r="AD2914">
        <v>0.5</v>
      </c>
      <c r="AE2914">
        <v>0.01</v>
      </c>
      <c r="AF2914">
        <v>10</v>
      </c>
      <c r="AG2914">
        <v>1060</v>
      </c>
      <c r="AH2914">
        <v>16</v>
      </c>
      <c r="AI2914">
        <v>1</v>
      </c>
      <c r="AJ2914">
        <v>1</v>
      </c>
      <c r="AK2914">
        <v>170</v>
      </c>
      <c r="AL2914">
        <v>0.02</v>
      </c>
      <c r="AM2914">
        <v>5</v>
      </c>
      <c r="AN2914">
        <v>5</v>
      </c>
      <c r="AO2914">
        <v>23</v>
      </c>
      <c r="AP2914">
        <v>5</v>
      </c>
      <c r="AQ2914">
        <v>18</v>
      </c>
    </row>
    <row r="2915" spans="1:43" hidden="1" x14ac:dyDescent="0.25">
      <c r="A2915" t="s">
        <v>10492</v>
      </c>
      <c r="B2915" t="s">
        <v>10493</v>
      </c>
      <c r="C2915" s="1" t="str">
        <f t="shared" si="225"/>
        <v>21:0118</v>
      </c>
      <c r="D2915" s="1" t="str">
        <f t="shared" si="226"/>
        <v>21:0027</v>
      </c>
      <c r="E2915" t="s">
        <v>10494</v>
      </c>
      <c r="F2915" t="s">
        <v>10495</v>
      </c>
      <c r="H2915">
        <v>63.71152</v>
      </c>
      <c r="I2915">
        <v>-95.936613100000002</v>
      </c>
      <c r="J2915" s="1" t="str">
        <f t="shared" si="227"/>
        <v>Till</v>
      </c>
      <c r="K2915" s="1" t="str">
        <f t="shared" si="228"/>
        <v>&lt;63 micron</v>
      </c>
      <c r="L2915">
        <v>0.1</v>
      </c>
      <c r="M2915">
        <v>1.22</v>
      </c>
      <c r="N2915">
        <v>2</v>
      </c>
      <c r="O2915">
        <v>400</v>
      </c>
      <c r="P2915">
        <v>0.5</v>
      </c>
      <c r="Q2915">
        <v>1</v>
      </c>
      <c r="R2915">
        <v>0.28000000000000003</v>
      </c>
      <c r="S2915">
        <v>0.25</v>
      </c>
      <c r="T2915">
        <v>2</v>
      </c>
      <c r="U2915">
        <v>26</v>
      </c>
      <c r="V2915">
        <v>7</v>
      </c>
      <c r="W2915">
        <v>1.48</v>
      </c>
      <c r="X2915">
        <v>5</v>
      </c>
      <c r="Y2915">
        <v>0.5</v>
      </c>
      <c r="Z2915">
        <v>0.25</v>
      </c>
      <c r="AA2915">
        <v>20</v>
      </c>
      <c r="AB2915">
        <v>0.35</v>
      </c>
      <c r="AC2915">
        <v>150</v>
      </c>
      <c r="AD2915">
        <v>0.5</v>
      </c>
      <c r="AE2915">
        <v>0.01</v>
      </c>
      <c r="AF2915">
        <v>13</v>
      </c>
      <c r="AG2915">
        <v>900</v>
      </c>
      <c r="AH2915">
        <v>16</v>
      </c>
      <c r="AI2915">
        <v>1</v>
      </c>
      <c r="AJ2915">
        <v>1</v>
      </c>
      <c r="AK2915">
        <v>221</v>
      </c>
      <c r="AL2915">
        <v>0.01</v>
      </c>
      <c r="AM2915">
        <v>5</v>
      </c>
      <c r="AN2915">
        <v>5</v>
      </c>
      <c r="AO2915">
        <v>20</v>
      </c>
      <c r="AP2915">
        <v>5</v>
      </c>
      <c r="AQ2915">
        <v>20</v>
      </c>
    </row>
    <row r="2916" spans="1:43" hidden="1" x14ac:dyDescent="0.25">
      <c r="A2916" t="s">
        <v>10496</v>
      </c>
      <c r="B2916" t="s">
        <v>10497</v>
      </c>
      <c r="C2916" s="1" t="str">
        <f t="shared" si="225"/>
        <v>21:0118</v>
      </c>
      <c r="D2916" s="1" t="str">
        <f t="shared" si="226"/>
        <v>21:0027</v>
      </c>
      <c r="E2916" t="s">
        <v>10498</v>
      </c>
      <c r="F2916" t="s">
        <v>10499</v>
      </c>
      <c r="H2916">
        <v>63.730773800000001</v>
      </c>
      <c r="I2916">
        <v>-95.938064499999996</v>
      </c>
      <c r="J2916" s="1" t="str">
        <f t="shared" si="227"/>
        <v>Till</v>
      </c>
      <c r="K2916" s="1" t="str">
        <f t="shared" si="228"/>
        <v>&lt;63 micron</v>
      </c>
      <c r="L2916">
        <v>0.1</v>
      </c>
      <c r="M2916">
        <v>0.5</v>
      </c>
      <c r="N2916">
        <v>1</v>
      </c>
      <c r="O2916">
        <v>190</v>
      </c>
      <c r="P2916">
        <v>0.25</v>
      </c>
      <c r="Q2916">
        <v>1</v>
      </c>
      <c r="R2916">
        <v>0.28999999999999998</v>
      </c>
      <c r="S2916">
        <v>0.25</v>
      </c>
      <c r="T2916">
        <v>1</v>
      </c>
      <c r="U2916">
        <v>25</v>
      </c>
      <c r="V2916">
        <v>3</v>
      </c>
      <c r="W2916">
        <v>1.26</v>
      </c>
      <c r="X2916">
        <v>5</v>
      </c>
      <c r="Y2916">
        <v>0.5</v>
      </c>
      <c r="Z2916">
        <v>7.0000000000000007E-2</v>
      </c>
      <c r="AA2916">
        <v>20</v>
      </c>
      <c r="AB2916">
        <v>0.18</v>
      </c>
      <c r="AC2916">
        <v>150</v>
      </c>
      <c r="AD2916">
        <v>0.5</v>
      </c>
      <c r="AE2916">
        <v>0.01</v>
      </c>
      <c r="AF2916">
        <v>11</v>
      </c>
      <c r="AG2916">
        <v>1050</v>
      </c>
      <c r="AH2916">
        <v>8</v>
      </c>
      <c r="AI2916">
        <v>1</v>
      </c>
      <c r="AJ2916">
        <v>1</v>
      </c>
      <c r="AK2916">
        <v>204</v>
      </c>
      <c r="AL2916">
        <v>0.02</v>
      </c>
      <c r="AM2916">
        <v>5</v>
      </c>
      <c r="AN2916">
        <v>5</v>
      </c>
      <c r="AO2916">
        <v>18</v>
      </c>
      <c r="AP2916">
        <v>5</v>
      </c>
      <c r="AQ2916">
        <v>12</v>
      </c>
    </row>
    <row r="2917" spans="1:43" hidden="1" x14ac:dyDescent="0.25">
      <c r="A2917" t="s">
        <v>10500</v>
      </c>
      <c r="B2917" t="s">
        <v>10501</v>
      </c>
      <c r="C2917" s="1" t="str">
        <f t="shared" si="225"/>
        <v>21:0118</v>
      </c>
      <c r="D2917" s="1" t="str">
        <f t="shared" si="226"/>
        <v>21:0027</v>
      </c>
      <c r="E2917" t="s">
        <v>10502</v>
      </c>
      <c r="F2917" t="s">
        <v>10503</v>
      </c>
      <c r="H2917">
        <v>63.745578999999999</v>
      </c>
      <c r="I2917">
        <v>-95.944489899999994</v>
      </c>
      <c r="J2917" s="1" t="str">
        <f t="shared" si="227"/>
        <v>Till</v>
      </c>
      <c r="K2917" s="1" t="str">
        <f t="shared" si="228"/>
        <v>&lt;63 micron</v>
      </c>
      <c r="L2917">
        <v>0.1</v>
      </c>
      <c r="M2917">
        <v>0.38</v>
      </c>
      <c r="N2917">
        <v>1</v>
      </c>
      <c r="O2917">
        <v>360</v>
      </c>
      <c r="P2917">
        <v>0.25</v>
      </c>
      <c r="Q2917">
        <v>1</v>
      </c>
      <c r="R2917">
        <v>0.23</v>
      </c>
      <c r="S2917">
        <v>0.25</v>
      </c>
      <c r="T2917">
        <v>0.5</v>
      </c>
      <c r="U2917">
        <v>18</v>
      </c>
      <c r="V2917">
        <v>2</v>
      </c>
      <c r="W2917">
        <v>1.08</v>
      </c>
      <c r="X2917">
        <v>5</v>
      </c>
      <c r="Y2917">
        <v>0.5</v>
      </c>
      <c r="Z2917">
        <v>0.06</v>
      </c>
      <c r="AA2917">
        <v>20</v>
      </c>
      <c r="AB2917">
        <v>0.17</v>
      </c>
      <c r="AC2917">
        <v>80</v>
      </c>
      <c r="AD2917">
        <v>0.5</v>
      </c>
      <c r="AE2917">
        <v>0.01</v>
      </c>
      <c r="AF2917">
        <v>6</v>
      </c>
      <c r="AG2917">
        <v>740</v>
      </c>
      <c r="AH2917">
        <v>6</v>
      </c>
      <c r="AI2917">
        <v>1</v>
      </c>
      <c r="AJ2917">
        <v>1</v>
      </c>
      <c r="AK2917">
        <v>119</v>
      </c>
      <c r="AL2917">
        <v>0.02</v>
      </c>
      <c r="AM2917">
        <v>5</v>
      </c>
      <c r="AN2917">
        <v>5</v>
      </c>
      <c r="AO2917">
        <v>14</v>
      </c>
      <c r="AP2917">
        <v>5</v>
      </c>
      <c r="AQ2917">
        <v>8</v>
      </c>
    </row>
    <row r="2918" spans="1:43" hidden="1" x14ac:dyDescent="0.25">
      <c r="A2918" t="s">
        <v>10504</v>
      </c>
      <c r="B2918" t="s">
        <v>10505</v>
      </c>
      <c r="C2918" s="1" t="str">
        <f t="shared" si="225"/>
        <v>21:0118</v>
      </c>
      <c r="D2918" s="1" t="str">
        <f t="shared" si="226"/>
        <v>21:0027</v>
      </c>
      <c r="E2918" t="s">
        <v>10506</v>
      </c>
      <c r="F2918" t="s">
        <v>10507</v>
      </c>
      <c r="H2918">
        <v>63.756162699999997</v>
      </c>
      <c r="I2918">
        <v>-95.932427899999993</v>
      </c>
      <c r="J2918" s="1" t="str">
        <f t="shared" si="227"/>
        <v>Till</v>
      </c>
      <c r="K2918" s="1" t="str">
        <f t="shared" si="228"/>
        <v>&lt;63 micron</v>
      </c>
      <c r="L2918">
        <v>0.1</v>
      </c>
      <c r="M2918">
        <v>0.53</v>
      </c>
      <c r="N2918">
        <v>1</v>
      </c>
      <c r="O2918">
        <v>180</v>
      </c>
      <c r="P2918">
        <v>0.25</v>
      </c>
      <c r="Q2918">
        <v>1</v>
      </c>
      <c r="R2918">
        <v>0.3</v>
      </c>
      <c r="S2918">
        <v>0.25</v>
      </c>
      <c r="T2918">
        <v>1</v>
      </c>
      <c r="U2918">
        <v>22</v>
      </c>
      <c r="V2918">
        <v>3</v>
      </c>
      <c r="W2918">
        <v>1.34</v>
      </c>
      <c r="X2918">
        <v>5</v>
      </c>
      <c r="Y2918">
        <v>0.5</v>
      </c>
      <c r="Z2918">
        <v>0.08</v>
      </c>
      <c r="AA2918">
        <v>20</v>
      </c>
      <c r="AB2918">
        <v>0.19</v>
      </c>
      <c r="AC2918">
        <v>165</v>
      </c>
      <c r="AD2918">
        <v>0.5</v>
      </c>
      <c r="AE2918">
        <v>0.01</v>
      </c>
      <c r="AF2918">
        <v>7</v>
      </c>
      <c r="AG2918">
        <v>1040</v>
      </c>
      <c r="AH2918">
        <v>12</v>
      </c>
      <c r="AI2918">
        <v>1</v>
      </c>
      <c r="AJ2918">
        <v>1</v>
      </c>
      <c r="AK2918">
        <v>161</v>
      </c>
      <c r="AL2918">
        <v>0.03</v>
      </c>
      <c r="AM2918">
        <v>5</v>
      </c>
      <c r="AN2918">
        <v>5</v>
      </c>
      <c r="AO2918">
        <v>19</v>
      </c>
      <c r="AP2918">
        <v>5</v>
      </c>
      <c r="AQ2918">
        <v>10</v>
      </c>
    </row>
    <row r="2919" spans="1:43" hidden="1" x14ac:dyDescent="0.25">
      <c r="A2919" t="s">
        <v>10508</v>
      </c>
      <c r="B2919" t="s">
        <v>10509</v>
      </c>
      <c r="C2919" s="1" t="str">
        <f t="shared" si="225"/>
        <v>21:0118</v>
      </c>
      <c r="D2919" s="1" t="str">
        <f t="shared" si="226"/>
        <v>21:0027</v>
      </c>
      <c r="E2919" t="s">
        <v>10510</v>
      </c>
      <c r="F2919" t="s">
        <v>10511</v>
      </c>
      <c r="H2919">
        <v>63.771530300000002</v>
      </c>
      <c r="I2919">
        <v>-95.935505199999994</v>
      </c>
      <c r="J2919" s="1" t="str">
        <f t="shared" si="227"/>
        <v>Till</v>
      </c>
      <c r="K2919" s="1" t="str">
        <f t="shared" si="228"/>
        <v>&lt;63 micron</v>
      </c>
      <c r="L2919">
        <v>0.1</v>
      </c>
      <c r="M2919">
        <v>0.9</v>
      </c>
      <c r="N2919">
        <v>4</v>
      </c>
      <c r="O2919">
        <v>110</v>
      </c>
      <c r="P2919">
        <v>0.25</v>
      </c>
      <c r="Q2919">
        <v>1</v>
      </c>
      <c r="R2919">
        <v>0.43</v>
      </c>
      <c r="S2919">
        <v>0.25</v>
      </c>
      <c r="T2919">
        <v>2</v>
      </c>
      <c r="U2919">
        <v>28</v>
      </c>
      <c r="V2919">
        <v>6</v>
      </c>
      <c r="W2919">
        <v>1.61</v>
      </c>
      <c r="X2919">
        <v>5</v>
      </c>
      <c r="Y2919">
        <v>0.5</v>
      </c>
      <c r="Z2919">
        <v>0.17</v>
      </c>
      <c r="AA2919">
        <v>30</v>
      </c>
      <c r="AB2919">
        <v>0.42</v>
      </c>
      <c r="AC2919">
        <v>135</v>
      </c>
      <c r="AD2919">
        <v>0.5</v>
      </c>
      <c r="AE2919">
        <v>0.01</v>
      </c>
      <c r="AF2919">
        <v>11</v>
      </c>
      <c r="AG2919">
        <v>1100</v>
      </c>
      <c r="AH2919">
        <v>12</v>
      </c>
      <c r="AI2919">
        <v>1</v>
      </c>
      <c r="AJ2919">
        <v>2</v>
      </c>
      <c r="AK2919">
        <v>152</v>
      </c>
      <c r="AL2919">
        <v>7.0000000000000007E-2</v>
      </c>
      <c r="AM2919">
        <v>5</v>
      </c>
      <c r="AN2919">
        <v>5</v>
      </c>
      <c r="AO2919">
        <v>29</v>
      </c>
      <c r="AP2919">
        <v>5</v>
      </c>
      <c r="AQ2919">
        <v>24</v>
      </c>
    </row>
    <row r="2920" spans="1:43" hidden="1" x14ac:dyDescent="0.25">
      <c r="A2920" t="s">
        <v>10512</v>
      </c>
      <c r="B2920" t="s">
        <v>10513</v>
      </c>
      <c r="C2920" s="1" t="str">
        <f t="shared" si="225"/>
        <v>21:0118</v>
      </c>
      <c r="D2920" s="1" t="str">
        <f t="shared" si="226"/>
        <v>21:0027</v>
      </c>
      <c r="E2920" t="s">
        <v>10514</v>
      </c>
      <c r="F2920" t="s">
        <v>10515</v>
      </c>
      <c r="H2920">
        <v>63.789621699999998</v>
      </c>
      <c r="I2920">
        <v>-95.933609799999999</v>
      </c>
      <c r="J2920" s="1" t="str">
        <f t="shared" si="227"/>
        <v>Till</v>
      </c>
      <c r="K2920" s="1" t="str">
        <f t="shared" si="228"/>
        <v>&lt;63 micron</v>
      </c>
      <c r="L2920">
        <v>0.1</v>
      </c>
      <c r="M2920">
        <v>1.29</v>
      </c>
      <c r="N2920">
        <v>14</v>
      </c>
      <c r="O2920">
        <v>320</v>
      </c>
      <c r="P2920">
        <v>0.5</v>
      </c>
      <c r="Q2920">
        <v>1</v>
      </c>
      <c r="R2920">
        <v>0.37</v>
      </c>
      <c r="S2920">
        <v>0.25</v>
      </c>
      <c r="T2920">
        <v>3</v>
      </c>
      <c r="U2920">
        <v>31</v>
      </c>
      <c r="V2920">
        <v>7</v>
      </c>
      <c r="W2920">
        <v>1.72</v>
      </c>
      <c r="X2920">
        <v>5</v>
      </c>
      <c r="Y2920">
        <v>1</v>
      </c>
      <c r="Z2920">
        <v>0.24</v>
      </c>
      <c r="AA2920">
        <v>30</v>
      </c>
      <c r="AB2920">
        <v>0.43</v>
      </c>
      <c r="AC2920">
        <v>180</v>
      </c>
      <c r="AD2920">
        <v>0.5</v>
      </c>
      <c r="AE2920">
        <v>0.01</v>
      </c>
      <c r="AF2920">
        <v>14</v>
      </c>
      <c r="AG2920">
        <v>1060</v>
      </c>
      <c r="AH2920">
        <v>14</v>
      </c>
      <c r="AI2920">
        <v>1</v>
      </c>
      <c r="AJ2920">
        <v>2</v>
      </c>
      <c r="AK2920">
        <v>217</v>
      </c>
      <c r="AL2920">
        <v>0.03</v>
      </c>
      <c r="AM2920">
        <v>5</v>
      </c>
      <c r="AN2920">
        <v>5</v>
      </c>
      <c r="AO2920">
        <v>25</v>
      </c>
      <c r="AP2920">
        <v>5</v>
      </c>
      <c r="AQ2920">
        <v>20</v>
      </c>
    </row>
    <row r="2921" spans="1:43" hidden="1" x14ac:dyDescent="0.25">
      <c r="A2921" t="s">
        <v>10516</v>
      </c>
      <c r="B2921" t="s">
        <v>10517</v>
      </c>
      <c r="C2921" s="1" t="str">
        <f t="shared" si="225"/>
        <v>21:0118</v>
      </c>
      <c r="D2921" s="1" t="str">
        <f t="shared" si="226"/>
        <v>21:0027</v>
      </c>
      <c r="E2921" t="s">
        <v>10518</v>
      </c>
      <c r="F2921" t="s">
        <v>10519</v>
      </c>
      <c r="H2921">
        <v>63.800997199999998</v>
      </c>
      <c r="I2921">
        <v>-95.934691400000006</v>
      </c>
      <c r="J2921" s="1" t="str">
        <f t="shared" si="227"/>
        <v>Till</v>
      </c>
      <c r="K2921" s="1" t="str">
        <f t="shared" si="228"/>
        <v>&lt;63 micron</v>
      </c>
      <c r="L2921">
        <v>0.1</v>
      </c>
      <c r="M2921">
        <v>3.64</v>
      </c>
      <c r="N2921">
        <v>6</v>
      </c>
      <c r="O2921">
        <v>1320</v>
      </c>
      <c r="P2921">
        <v>2</v>
      </c>
      <c r="Q2921">
        <v>1</v>
      </c>
      <c r="R2921">
        <v>0.53</v>
      </c>
      <c r="S2921">
        <v>0.25</v>
      </c>
      <c r="T2921">
        <v>6</v>
      </c>
      <c r="U2921">
        <v>80</v>
      </c>
      <c r="V2921">
        <v>24</v>
      </c>
      <c r="W2921">
        <v>2.5</v>
      </c>
      <c r="X2921">
        <v>5</v>
      </c>
      <c r="Y2921">
        <v>0.5</v>
      </c>
      <c r="Z2921">
        <v>0.5</v>
      </c>
      <c r="AA2921">
        <v>50</v>
      </c>
      <c r="AB2921">
        <v>1.03</v>
      </c>
      <c r="AC2921">
        <v>155</v>
      </c>
      <c r="AD2921">
        <v>0.5</v>
      </c>
      <c r="AE2921">
        <v>0.01</v>
      </c>
      <c r="AF2921">
        <v>32</v>
      </c>
      <c r="AG2921">
        <v>1320</v>
      </c>
      <c r="AH2921">
        <v>22</v>
      </c>
      <c r="AI2921">
        <v>1</v>
      </c>
      <c r="AJ2921">
        <v>7</v>
      </c>
      <c r="AK2921">
        <v>148</v>
      </c>
      <c r="AL2921">
        <v>0.01</v>
      </c>
      <c r="AM2921">
        <v>5</v>
      </c>
      <c r="AN2921">
        <v>5</v>
      </c>
      <c r="AO2921">
        <v>40</v>
      </c>
      <c r="AP2921">
        <v>5</v>
      </c>
      <c r="AQ2921">
        <v>36</v>
      </c>
    </row>
    <row r="2922" spans="1:43" hidden="1" x14ac:dyDescent="0.25">
      <c r="A2922" t="s">
        <v>10520</v>
      </c>
      <c r="B2922" t="s">
        <v>10521</v>
      </c>
      <c r="C2922" s="1" t="str">
        <f t="shared" si="225"/>
        <v>21:0118</v>
      </c>
      <c r="D2922" s="1" t="str">
        <f t="shared" si="226"/>
        <v>21:0027</v>
      </c>
      <c r="E2922" t="s">
        <v>10522</v>
      </c>
      <c r="F2922" t="s">
        <v>10523</v>
      </c>
      <c r="H2922">
        <v>63.614832499999999</v>
      </c>
      <c r="I2922">
        <v>-95.901716500000006</v>
      </c>
      <c r="J2922" s="1" t="str">
        <f t="shared" si="227"/>
        <v>Till</v>
      </c>
      <c r="K2922" s="1" t="str">
        <f t="shared" si="228"/>
        <v>&lt;63 micron</v>
      </c>
      <c r="L2922">
        <v>0.1</v>
      </c>
      <c r="M2922">
        <v>1.65</v>
      </c>
      <c r="N2922">
        <v>1</v>
      </c>
      <c r="O2922">
        <v>520</v>
      </c>
      <c r="P2922">
        <v>0.5</v>
      </c>
      <c r="Q2922">
        <v>1</v>
      </c>
      <c r="R2922">
        <v>0.37</v>
      </c>
      <c r="S2922">
        <v>0.25</v>
      </c>
      <c r="T2922">
        <v>4</v>
      </c>
      <c r="U2922">
        <v>52</v>
      </c>
      <c r="V2922">
        <v>27</v>
      </c>
      <c r="W2922">
        <v>2.0499999999999998</v>
      </c>
      <c r="X2922">
        <v>5</v>
      </c>
      <c r="Y2922">
        <v>1</v>
      </c>
      <c r="Z2922">
        <v>0.32</v>
      </c>
      <c r="AA2922">
        <v>30</v>
      </c>
      <c r="AB2922">
        <v>0.74</v>
      </c>
      <c r="AC2922">
        <v>200</v>
      </c>
      <c r="AD2922">
        <v>0.5</v>
      </c>
      <c r="AE2922">
        <v>0.01</v>
      </c>
      <c r="AF2922">
        <v>26</v>
      </c>
      <c r="AG2922">
        <v>940</v>
      </c>
      <c r="AH2922">
        <v>16</v>
      </c>
      <c r="AI2922">
        <v>1</v>
      </c>
      <c r="AJ2922">
        <v>5</v>
      </c>
      <c r="AK2922">
        <v>136</v>
      </c>
      <c r="AL2922">
        <v>0.02</v>
      </c>
      <c r="AM2922">
        <v>5</v>
      </c>
      <c r="AN2922">
        <v>5</v>
      </c>
      <c r="AO2922">
        <v>31</v>
      </c>
      <c r="AP2922">
        <v>5</v>
      </c>
      <c r="AQ2922">
        <v>32</v>
      </c>
    </row>
    <row r="2923" spans="1:43" hidden="1" x14ac:dyDescent="0.25">
      <c r="A2923" t="s">
        <v>10524</v>
      </c>
      <c r="B2923" t="s">
        <v>10525</v>
      </c>
      <c r="C2923" s="1" t="str">
        <f t="shared" si="225"/>
        <v>21:0118</v>
      </c>
      <c r="D2923" s="1" t="str">
        <f t="shared" si="226"/>
        <v>21:0027</v>
      </c>
      <c r="E2923" t="s">
        <v>10526</v>
      </c>
      <c r="F2923" t="s">
        <v>10527</v>
      </c>
      <c r="H2923">
        <v>63.626029000000003</v>
      </c>
      <c r="I2923">
        <v>-95.902778799999993</v>
      </c>
      <c r="J2923" s="1" t="str">
        <f t="shared" si="227"/>
        <v>Till</v>
      </c>
      <c r="K2923" s="1" t="str">
        <f t="shared" si="228"/>
        <v>&lt;63 micron</v>
      </c>
      <c r="L2923">
        <v>0.1</v>
      </c>
      <c r="M2923">
        <v>0.53</v>
      </c>
      <c r="N2923">
        <v>2</v>
      </c>
      <c r="O2923">
        <v>220</v>
      </c>
      <c r="P2923">
        <v>0.25</v>
      </c>
      <c r="Q2923">
        <v>1</v>
      </c>
      <c r="R2923">
        <v>0.35</v>
      </c>
      <c r="S2923">
        <v>0.25</v>
      </c>
      <c r="T2923">
        <v>1</v>
      </c>
      <c r="U2923">
        <v>30</v>
      </c>
      <c r="V2923">
        <v>4</v>
      </c>
      <c r="W2923">
        <v>1.51</v>
      </c>
      <c r="X2923">
        <v>5</v>
      </c>
      <c r="Y2923">
        <v>0.5</v>
      </c>
      <c r="Z2923">
        <v>0.08</v>
      </c>
      <c r="AA2923">
        <v>20</v>
      </c>
      <c r="AB2923">
        <v>0.28000000000000003</v>
      </c>
      <c r="AC2923">
        <v>125</v>
      </c>
      <c r="AD2923">
        <v>0.5</v>
      </c>
      <c r="AE2923">
        <v>0.01</v>
      </c>
      <c r="AF2923">
        <v>10</v>
      </c>
      <c r="AG2923">
        <v>1010</v>
      </c>
      <c r="AH2923">
        <v>6</v>
      </c>
      <c r="AI2923">
        <v>1</v>
      </c>
      <c r="AJ2923">
        <v>1</v>
      </c>
      <c r="AK2923">
        <v>133</v>
      </c>
      <c r="AL2923">
        <v>0.04</v>
      </c>
      <c r="AM2923">
        <v>5</v>
      </c>
      <c r="AN2923">
        <v>5</v>
      </c>
      <c r="AO2923">
        <v>24</v>
      </c>
      <c r="AP2923">
        <v>5</v>
      </c>
      <c r="AQ2923">
        <v>16</v>
      </c>
    </row>
    <row r="2924" spans="1:43" hidden="1" x14ac:dyDescent="0.25">
      <c r="A2924" t="s">
        <v>10528</v>
      </c>
      <c r="B2924" t="s">
        <v>10529</v>
      </c>
      <c r="C2924" s="1" t="str">
        <f t="shared" si="225"/>
        <v>21:0118</v>
      </c>
      <c r="D2924" s="1" t="str">
        <f t="shared" si="226"/>
        <v>21:0027</v>
      </c>
      <c r="E2924" t="s">
        <v>10530</v>
      </c>
      <c r="F2924" t="s">
        <v>10531</v>
      </c>
      <c r="H2924">
        <v>63.636378800000003</v>
      </c>
      <c r="I2924">
        <v>-95.906179399999999</v>
      </c>
      <c r="J2924" s="1" t="str">
        <f t="shared" si="227"/>
        <v>Till</v>
      </c>
      <c r="K2924" s="1" t="str">
        <f t="shared" si="228"/>
        <v>&lt;63 micron</v>
      </c>
      <c r="L2924">
        <v>0.1</v>
      </c>
      <c r="M2924">
        <v>1.83</v>
      </c>
      <c r="N2924">
        <v>6</v>
      </c>
      <c r="O2924">
        <v>460</v>
      </c>
      <c r="P2924">
        <v>0.5</v>
      </c>
      <c r="Q2924">
        <v>2</v>
      </c>
      <c r="R2924">
        <v>0.39</v>
      </c>
      <c r="S2924">
        <v>0.25</v>
      </c>
      <c r="T2924">
        <v>5</v>
      </c>
      <c r="U2924">
        <v>44</v>
      </c>
      <c r="V2924">
        <v>20</v>
      </c>
      <c r="W2924">
        <v>2.14</v>
      </c>
      <c r="X2924">
        <v>5</v>
      </c>
      <c r="Y2924">
        <v>1</v>
      </c>
      <c r="Z2924">
        <v>0.36</v>
      </c>
      <c r="AA2924">
        <v>30</v>
      </c>
      <c r="AB2924">
        <v>0.75</v>
      </c>
      <c r="AC2924">
        <v>265</v>
      </c>
      <c r="AD2924">
        <v>0.5</v>
      </c>
      <c r="AE2924">
        <v>0.01</v>
      </c>
      <c r="AF2924">
        <v>22</v>
      </c>
      <c r="AG2924">
        <v>810</v>
      </c>
      <c r="AH2924">
        <v>16</v>
      </c>
      <c r="AI2924">
        <v>1</v>
      </c>
      <c r="AJ2924">
        <v>3</v>
      </c>
      <c r="AK2924">
        <v>154</v>
      </c>
      <c r="AL2924">
        <v>0.03</v>
      </c>
      <c r="AM2924">
        <v>5</v>
      </c>
      <c r="AN2924">
        <v>5</v>
      </c>
      <c r="AO2924">
        <v>33</v>
      </c>
      <c r="AP2924">
        <v>5</v>
      </c>
      <c r="AQ2924">
        <v>36</v>
      </c>
    </row>
    <row r="2925" spans="1:43" hidden="1" x14ac:dyDescent="0.25">
      <c r="A2925" t="s">
        <v>10532</v>
      </c>
      <c r="B2925" t="s">
        <v>10533</v>
      </c>
      <c r="C2925" s="1" t="str">
        <f t="shared" si="225"/>
        <v>21:0118</v>
      </c>
      <c r="D2925" s="1" t="str">
        <f t="shared" si="226"/>
        <v>21:0027</v>
      </c>
      <c r="E2925" t="s">
        <v>10534</v>
      </c>
      <c r="F2925" t="s">
        <v>10535</v>
      </c>
      <c r="H2925">
        <v>63.655315100000003</v>
      </c>
      <c r="I2925">
        <v>-95.902458600000003</v>
      </c>
      <c r="J2925" s="1" t="str">
        <f t="shared" si="227"/>
        <v>Till</v>
      </c>
      <c r="K2925" s="1" t="str">
        <f t="shared" si="228"/>
        <v>&lt;63 micron</v>
      </c>
      <c r="L2925">
        <v>0.1</v>
      </c>
      <c r="M2925">
        <v>0.87</v>
      </c>
      <c r="N2925">
        <v>4</v>
      </c>
      <c r="O2925">
        <v>290</v>
      </c>
      <c r="P2925">
        <v>0.25</v>
      </c>
      <c r="Q2925">
        <v>1</v>
      </c>
      <c r="R2925">
        <v>0.28999999999999998</v>
      </c>
      <c r="S2925">
        <v>0.25</v>
      </c>
      <c r="T2925">
        <v>2</v>
      </c>
      <c r="U2925">
        <v>24</v>
      </c>
      <c r="V2925">
        <v>7</v>
      </c>
      <c r="W2925">
        <v>1.39</v>
      </c>
      <c r="X2925">
        <v>5</v>
      </c>
      <c r="Y2925">
        <v>0.5</v>
      </c>
      <c r="Z2925">
        <v>0.18</v>
      </c>
      <c r="AA2925">
        <v>20</v>
      </c>
      <c r="AB2925">
        <v>0.28999999999999998</v>
      </c>
      <c r="AC2925">
        <v>130</v>
      </c>
      <c r="AD2925">
        <v>0.5</v>
      </c>
      <c r="AE2925">
        <v>0.01</v>
      </c>
      <c r="AF2925">
        <v>10</v>
      </c>
      <c r="AG2925">
        <v>810</v>
      </c>
      <c r="AH2925">
        <v>8</v>
      </c>
      <c r="AI2925">
        <v>1</v>
      </c>
      <c r="AJ2925">
        <v>1</v>
      </c>
      <c r="AK2925">
        <v>146</v>
      </c>
      <c r="AL2925">
        <v>0.02</v>
      </c>
      <c r="AM2925">
        <v>5</v>
      </c>
      <c r="AN2925">
        <v>5</v>
      </c>
      <c r="AO2925">
        <v>19</v>
      </c>
      <c r="AP2925">
        <v>5</v>
      </c>
      <c r="AQ2925">
        <v>14</v>
      </c>
    </row>
    <row r="2926" spans="1:43" hidden="1" x14ac:dyDescent="0.25">
      <c r="A2926" t="s">
        <v>10536</v>
      </c>
      <c r="B2926" t="s">
        <v>10537</v>
      </c>
      <c r="C2926" s="1" t="str">
        <f t="shared" si="225"/>
        <v>21:0118</v>
      </c>
      <c r="D2926" s="1" t="str">
        <f t="shared" si="226"/>
        <v>21:0027</v>
      </c>
      <c r="E2926" t="s">
        <v>10538</v>
      </c>
      <c r="F2926" t="s">
        <v>10539</v>
      </c>
      <c r="H2926">
        <v>63.667587900000001</v>
      </c>
      <c r="I2926">
        <v>-95.902258200000006</v>
      </c>
      <c r="J2926" s="1" t="str">
        <f t="shared" si="227"/>
        <v>Till</v>
      </c>
      <c r="K2926" s="1" t="str">
        <f t="shared" si="228"/>
        <v>&lt;63 micron</v>
      </c>
      <c r="L2926">
        <v>0.1</v>
      </c>
      <c r="M2926">
        <v>0.44</v>
      </c>
      <c r="N2926">
        <v>8</v>
      </c>
      <c r="O2926">
        <v>100</v>
      </c>
      <c r="P2926">
        <v>0.25</v>
      </c>
      <c r="Q2926">
        <v>1</v>
      </c>
      <c r="R2926">
        <v>0.24</v>
      </c>
      <c r="S2926">
        <v>0.25</v>
      </c>
      <c r="T2926">
        <v>1</v>
      </c>
      <c r="U2926">
        <v>18</v>
      </c>
      <c r="V2926">
        <v>3</v>
      </c>
      <c r="W2926">
        <v>1.3</v>
      </c>
      <c r="X2926">
        <v>5</v>
      </c>
      <c r="Y2926">
        <v>0.5</v>
      </c>
      <c r="Z2926">
        <v>0.06</v>
      </c>
      <c r="AA2926">
        <v>20</v>
      </c>
      <c r="AB2926">
        <v>0.17</v>
      </c>
      <c r="AC2926">
        <v>115</v>
      </c>
      <c r="AD2926">
        <v>0.5</v>
      </c>
      <c r="AE2926">
        <v>0.01</v>
      </c>
      <c r="AF2926">
        <v>6</v>
      </c>
      <c r="AG2926">
        <v>840</v>
      </c>
      <c r="AH2926">
        <v>10</v>
      </c>
      <c r="AI2926">
        <v>1</v>
      </c>
      <c r="AJ2926">
        <v>1</v>
      </c>
      <c r="AK2926">
        <v>148</v>
      </c>
      <c r="AL2926">
        <v>0.03</v>
      </c>
      <c r="AM2926">
        <v>5</v>
      </c>
      <c r="AN2926">
        <v>5</v>
      </c>
      <c r="AO2926">
        <v>17</v>
      </c>
      <c r="AP2926">
        <v>5</v>
      </c>
      <c r="AQ2926">
        <v>8</v>
      </c>
    </row>
    <row r="2927" spans="1:43" hidden="1" x14ac:dyDescent="0.25">
      <c r="A2927" t="s">
        <v>10540</v>
      </c>
      <c r="B2927" t="s">
        <v>10541</v>
      </c>
      <c r="C2927" s="1" t="str">
        <f t="shared" si="225"/>
        <v>21:0118</v>
      </c>
      <c r="D2927" s="1" t="str">
        <f t="shared" si="226"/>
        <v>21:0027</v>
      </c>
      <c r="E2927" t="s">
        <v>10542</v>
      </c>
      <c r="F2927" t="s">
        <v>10543</v>
      </c>
      <c r="H2927">
        <v>63.681949299999999</v>
      </c>
      <c r="I2927">
        <v>-95.907592600000001</v>
      </c>
      <c r="J2927" s="1" t="str">
        <f t="shared" si="227"/>
        <v>Till</v>
      </c>
      <c r="K2927" s="1" t="str">
        <f t="shared" si="228"/>
        <v>&lt;63 micron</v>
      </c>
      <c r="L2927">
        <v>0.1</v>
      </c>
      <c r="M2927">
        <v>1.38</v>
      </c>
      <c r="N2927">
        <v>8</v>
      </c>
      <c r="O2927">
        <v>440</v>
      </c>
      <c r="P2927">
        <v>0.5</v>
      </c>
      <c r="Q2927">
        <v>1</v>
      </c>
      <c r="R2927">
        <v>0.28000000000000003</v>
      </c>
      <c r="S2927">
        <v>0.25</v>
      </c>
      <c r="T2927">
        <v>3</v>
      </c>
      <c r="U2927">
        <v>30</v>
      </c>
      <c r="V2927">
        <v>8</v>
      </c>
      <c r="W2927">
        <v>1.6</v>
      </c>
      <c r="X2927">
        <v>5</v>
      </c>
      <c r="Y2927">
        <v>0.5</v>
      </c>
      <c r="Z2927">
        <v>0.28999999999999998</v>
      </c>
      <c r="AA2927">
        <v>30</v>
      </c>
      <c r="AB2927">
        <v>0.41</v>
      </c>
      <c r="AC2927">
        <v>170</v>
      </c>
      <c r="AD2927">
        <v>0.5</v>
      </c>
      <c r="AE2927">
        <v>0.01</v>
      </c>
      <c r="AF2927">
        <v>15</v>
      </c>
      <c r="AG2927">
        <v>780</v>
      </c>
      <c r="AH2927">
        <v>14</v>
      </c>
      <c r="AI2927">
        <v>1</v>
      </c>
      <c r="AJ2927">
        <v>2</v>
      </c>
      <c r="AK2927">
        <v>197</v>
      </c>
      <c r="AL2927">
        <v>0.01</v>
      </c>
      <c r="AM2927">
        <v>5</v>
      </c>
      <c r="AN2927">
        <v>5</v>
      </c>
      <c r="AO2927">
        <v>21</v>
      </c>
      <c r="AP2927">
        <v>5</v>
      </c>
      <c r="AQ2927">
        <v>18</v>
      </c>
    </row>
    <row r="2928" spans="1:43" hidden="1" x14ac:dyDescent="0.25">
      <c r="A2928" t="s">
        <v>10544</v>
      </c>
      <c r="B2928" t="s">
        <v>10545</v>
      </c>
      <c r="C2928" s="1" t="str">
        <f t="shared" si="225"/>
        <v>21:0118</v>
      </c>
      <c r="D2928" s="1" t="str">
        <f t="shared" si="226"/>
        <v>21:0027</v>
      </c>
      <c r="E2928" t="s">
        <v>10546</v>
      </c>
      <c r="F2928" t="s">
        <v>10547</v>
      </c>
      <c r="H2928">
        <v>63.698439899999997</v>
      </c>
      <c r="I2928">
        <v>-95.904446899999996</v>
      </c>
      <c r="J2928" s="1" t="str">
        <f t="shared" si="227"/>
        <v>Till</v>
      </c>
      <c r="K2928" s="1" t="str">
        <f t="shared" si="228"/>
        <v>&lt;63 micron</v>
      </c>
      <c r="L2928">
        <v>0.1</v>
      </c>
      <c r="M2928">
        <v>1.1399999999999999</v>
      </c>
      <c r="N2928">
        <v>6</v>
      </c>
      <c r="O2928">
        <v>270</v>
      </c>
      <c r="P2928">
        <v>0.5</v>
      </c>
      <c r="Q2928">
        <v>1</v>
      </c>
      <c r="R2928">
        <v>0.23</v>
      </c>
      <c r="S2928">
        <v>0.25</v>
      </c>
      <c r="T2928">
        <v>2</v>
      </c>
      <c r="U2928">
        <v>25</v>
      </c>
      <c r="V2928">
        <v>7</v>
      </c>
      <c r="W2928">
        <v>1.51</v>
      </c>
      <c r="X2928">
        <v>5</v>
      </c>
      <c r="Y2928">
        <v>0.5</v>
      </c>
      <c r="Z2928">
        <v>0.23</v>
      </c>
      <c r="AA2928">
        <v>20</v>
      </c>
      <c r="AB2928">
        <v>0.31</v>
      </c>
      <c r="AC2928">
        <v>155</v>
      </c>
      <c r="AD2928">
        <v>0.5</v>
      </c>
      <c r="AE2928">
        <v>0.01</v>
      </c>
      <c r="AF2928">
        <v>11</v>
      </c>
      <c r="AG2928">
        <v>730</v>
      </c>
      <c r="AH2928">
        <v>8</v>
      </c>
      <c r="AI2928">
        <v>1</v>
      </c>
      <c r="AJ2928">
        <v>1</v>
      </c>
      <c r="AK2928">
        <v>185</v>
      </c>
      <c r="AL2928">
        <v>0.01</v>
      </c>
      <c r="AM2928">
        <v>5</v>
      </c>
      <c r="AN2928">
        <v>5</v>
      </c>
      <c r="AO2928">
        <v>20</v>
      </c>
      <c r="AP2928">
        <v>5</v>
      </c>
      <c r="AQ2928">
        <v>16</v>
      </c>
    </row>
    <row r="2929" spans="1:43" hidden="1" x14ac:dyDescent="0.25">
      <c r="A2929" t="s">
        <v>10548</v>
      </c>
      <c r="B2929" t="s">
        <v>10549</v>
      </c>
      <c r="C2929" s="1" t="str">
        <f t="shared" si="225"/>
        <v>21:0118</v>
      </c>
      <c r="D2929" s="1" t="str">
        <f t="shared" si="226"/>
        <v>21:0027</v>
      </c>
      <c r="E2929" t="s">
        <v>10550</v>
      </c>
      <c r="F2929" t="s">
        <v>10551</v>
      </c>
      <c r="H2929">
        <v>63.711091500000002</v>
      </c>
      <c r="I2929">
        <v>-95.912164599999997</v>
      </c>
      <c r="J2929" s="1" t="str">
        <f t="shared" si="227"/>
        <v>Till</v>
      </c>
      <c r="K2929" s="1" t="str">
        <f t="shared" si="228"/>
        <v>&lt;63 micron</v>
      </c>
      <c r="L2929">
        <v>0.1</v>
      </c>
      <c r="M2929">
        <v>0.64</v>
      </c>
      <c r="N2929">
        <v>4</v>
      </c>
      <c r="O2929">
        <v>200</v>
      </c>
      <c r="P2929">
        <v>0.25</v>
      </c>
      <c r="Q2929">
        <v>1</v>
      </c>
      <c r="R2929">
        <v>0.27</v>
      </c>
      <c r="S2929">
        <v>0.25</v>
      </c>
      <c r="T2929">
        <v>1</v>
      </c>
      <c r="U2929">
        <v>21</v>
      </c>
      <c r="V2929">
        <v>4</v>
      </c>
      <c r="W2929">
        <v>1.25</v>
      </c>
      <c r="X2929">
        <v>5</v>
      </c>
      <c r="Y2929">
        <v>0.5</v>
      </c>
      <c r="Z2929">
        <v>0.12</v>
      </c>
      <c r="AA2929">
        <v>20</v>
      </c>
      <c r="AB2929">
        <v>0.21</v>
      </c>
      <c r="AC2929">
        <v>125</v>
      </c>
      <c r="AD2929">
        <v>0.5</v>
      </c>
      <c r="AE2929">
        <v>0.01</v>
      </c>
      <c r="AF2929">
        <v>8</v>
      </c>
      <c r="AG2929">
        <v>880</v>
      </c>
      <c r="AH2929">
        <v>8</v>
      </c>
      <c r="AI2929">
        <v>1</v>
      </c>
      <c r="AJ2929">
        <v>1</v>
      </c>
      <c r="AK2929">
        <v>161</v>
      </c>
      <c r="AL2929">
        <v>0.02</v>
      </c>
      <c r="AM2929">
        <v>5</v>
      </c>
      <c r="AN2929">
        <v>5</v>
      </c>
      <c r="AO2929">
        <v>17</v>
      </c>
      <c r="AP2929">
        <v>5</v>
      </c>
      <c r="AQ2929">
        <v>12</v>
      </c>
    </row>
    <row r="2930" spans="1:43" hidden="1" x14ac:dyDescent="0.25">
      <c r="A2930" t="s">
        <v>10552</v>
      </c>
      <c r="B2930" t="s">
        <v>10553</v>
      </c>
      <c r="C2930" s="1" t="str">
        <f t="shared" si="225"/>
        <v>21:0118</v>
      </c>
      <c r="D2930" s="1" t="str">
        <f t="shared" si="226"/>
        <v>21:0027</v>
      </c>
      <c r="E2930" t="s">
        <v>10554</v>
      </c>
      <c r="F2930" t="s">
        <v>10555</v>
      </c>
      <c r="H2930">
        <v>63.7315489</v>
      </c>
      <c r="I2930">
        <v>-95.902495400000006</v>
      </c>
      <c r="J2930" s="1" t="str">
        <f t="shared" si="227"/>
        <v>Till</v>
      </c>
      <c r="K2930" s="1" t="str">
        <f t="shared" si="228"/>
        <v>&lt;63 micron</v>
      </c>
      <c r="L2930">
        <v>0.1</v>
      </c>
      <c r="M2930">
        <v>2.0099999999999998</v>
      </c>
      <c r="N2930">
        <v>1</v>
      </c>
      <c r="O2930">
        <v>460</v>
      </c>
      <c r="P2930">
        <v>1</v>
      </c>
      <c r="Q2930">
        <v>1</v>
      </c>
      <c r="R2930">
        <v>0.41</v>
      </c>
      <c r="S2930">
        <v>0.25</v>
      </c>
      <c r="T2930">
        <v>7</v>
      </c>
      <c r="U2930">
        <v>122</v>
      </c>
      <c r="V2930">
        <v>11</v>
      </c>
      <c r="W2930">
        <v>2.72</v>
      </c>
      <c r="X2930">
        <v>5</v>
      </c>
      <c r="Y2930">
        <v>0.5</v>
      </c>
      <c r="Z2930">
        <v>0.27</v>
      </c>
      <c r="AA2930">
        <v>20</v>
      </c>
      <c r="AB2930">
        <v>1.07</v>
      </c>
      <c r="AC2930">
        <v>330</v>
      </c>
      <c r="AD2930">
        <v>0.5</v>
      </c>
      <c r="AE2930">
        <v>0.01</v>
      </c>
      <c r="AF2930">
        <v>152</v>
      </c>
      <c r="AG2930">
        <v>1170</v>
      </c>
      <c r="AH2930">
        <v>16</v>
      </c>
      <c r="AI2930">
        <v>1</v>
      </c>
      <c r="AJ2930">
        <v>4</v>
      </c>
      <c r="AK2930">
        <v>106</v>
      </c>
      <c r="AL2930">
        <v>0.03</v>
      </c>
      <c r="AM2930">
        <v>5</v>
      </c>
      <c r="AN2930">
        <v>5</v>
      </c>
      <c r="AO2930">
        <v>44</v>
      </c>
      <c r="AP2930">
        <v>5</v>
      </c>
      <c r="AQ2930">
        <v>38</v>
      </c>
    </row>
    <row r="2931" spans="1:43" hidden="1" x14ac:dyDescent="0.25">
      <c r="A2931" t="s">
        <v>10556</v>
      </c>
      <c r="B2931" t="s">
        <v>10557</v>
      </c>
      <c r="C2931" s="1" t="str">
        <f t="shared" si="225"/>
        <v>21:0118</v>
      </c>
      <c r="D2931" s="1" t="str">
        <f t="shared" si="226"/>
        <v>21:0027</v>
      </c>
      <c r="E2931" t="s">
        <v>10558</v>
      </c>
      <c r="F2931" t="s">
        <v>10559</v>
      </c>
      <c r="H2931">
        <v>63.742527500000001</v>
      </c>
      <c r="I2931">
        <v>-95.9058931</v>
      </c>
      <c r="J2931" s="1" t="str">
        <f t="shared" si="227"/>
        <v>Till</v>
      </c>
      <c r="K2931" s="1" t="str">
        <f t="shared" si="228"/>
        <v>&lt;63 micron</v>
      </c>
      <c r="L2931">
        <v>0.1</v>
      </c>
      <c r="M2931">
        <v>0.26</v>
      </c>
      <c r="N2931">
        <v>1</v>
      </c>
      <c r="O2931">
        <v>100</v>
      </c>
      <c r="P2931">
        <v>0.25</v>
      </c>
      <c r="Q2931">
        <v>1</v>
      </c>
      <c r="R2931">
        <v>0.27</v>
      </c>
      <c r="S2931">
        <v>0.25</v>
      </c>
      <c r="T2931">
        <v>0.5</v>
      </c>
      <c r="U2931">
        <v>19</v>
      </c>
      <c r="V2931">
        <v>1</v>
      </c>
      <c r="W2931">
        <v>1.3</v>
      </c>
      <c r="X2931">
        <v>5</v>
      </c>
      <c r="Y2931">
        <v>0.5</v>
      </c>
      <c r="Z2931">
        <v>0.03</v>
      </c>
      <c r="AA2931">
        <v>20</v>
      </c>
      <c r="AB2931">
        <v>0.11</v>
      </c>
      <c r="AC2931">
        <v>85</v>
      </c>
      <c r="AD2931">
        <v>0.5</v>
      </c>
      <c r="AE2931">
        <v>0.01</v>
      </c>
      <c r="AF2931">
        <v>4</v>
      </c>
      <c r="AG2931">
        <v>940</v>
      </c>
      <c r="AH2931">
        <v>8</v>
      </c>
      <c r="AI2931">
        <v>1</v>
      </c>
      <c r="AJ2931">
        <v>0.5</v>
      </c>
      <c r="AK2931">
        <v>131</v>
      </c>
      <c r="AL2931">
        <v>0.02</v>
      </c>
      <c r="AM2931">
        <v>5</v>
      </c>
      <c r="AN2931">
        <v>5</v>
      </c>
      <c r="AO2931">
        <v>17</v>
      </c>
      <c r="AP2931">
        <v>5</v>
      </c>
      <c r="AQ2931">
        <v>6</v>
      </c>
    </row>
    <row r="2932" spans="1:43" hidden="1" x14ac:dyDescent="0.25">
      <c r="A2932" t="s">
        <v>10560</v>
      </c>
      <c r="B2932" t="s">
        <v>10561</v>
      </c>
      <c r="C2932" s="1" t="str">
        <f t="shared" si="225"/>
        <v>21:0118</v>
      </c>
      <c r="D2932" s="1" t="str">
        <f t="shared" si="226"/>
        <v>21:0027</v>
      </c>
      <c r="E2932" t="s">
        <v>10562</v>
      </c>
      <c r="F2932" t="s">
        <v>10563</v>
      </c>
      <c r="H2932">
        <v>63.756846500000002</v>
      </c>
      <c r="I2932">
        <v>-95.901746700000004</v>
      </c>
      <c r="J2932" s="1" t="str">
        <f t="shared" si="227"/>
        <v>Till</v>
      </c>
      <c r="K2932" s="1" t="str">
        <f t="shared" si="228"/>
        <v>&lt;63 micron</v>
      </c>
      <c r="L2932">
        <v>0.1</v>
      </c>
      <c r="M2932">
        <v>0.41</v>
      </c>
      <c r="N2932">
        <v>4</v>
      </c>
      <c r="O2932">
        <v>150</v>
      </c>
      <c r="P2932">
        <v>0.25</v>
      </c>
      <c r="Q2932">
        <v>1</v>
      </c>
      <c r="R2932">
        <v>0.28000000000000003</v>
      </c>
      <c r="S2932">
        <v>0.25</v>
      </c>
      <c r="T2932">
        <v>1</v>
      </c>
      <c r="U2932">
        <v>19</v>
      </c>
      <c r="V2932">
        <v>3</v>
      </c>
      <c r="W2932">
        <v>1.23</v>
      </c>
      <c r="X2932">
        <v>5</v>
      </c>
      <c r="Y2932">
        <v>0.5</v>
      </c>
      <c r="Z2932">
        <v>7.0000000000000007E-2</v>
      </c>
      <c r="AA2932">
        <v>20</v>
      </c>
      <c r="AB2932">
        <v>0.16</v>
      </c>
      <c r="AC2932">
        <v>100</v>
      </c>
      <c r="AD2932">
        <v>0.5</v>
      </c>
      <c r="AE2932">
        <v>0.01</v>
      </c>
      <c r="AF2932">
        <v>6</v>
      </c>
      <c r="AG2932">
        <v>920</v>
      </c>
      <c r="AH2932">
        <v>6</v>
      </c>
      <c r="AI2932">
        <v>1</v>
      </c>
      <c r="AJ2932">
        <v>1</v>
      </c>
      <c r="AK2932">
        <v>136</v>
      </c>
      <c r="AL2932">
        <v>0.02</v>
      </c>
      <c r="AM2932">
        <v>5</v>
      </c>
      <c r="AN2932">
        <v>5</v>
      </c>
      <c r="AO2932">
        <v>16</v>
      </c>
      <c r="AP2932">
        <v>5</v>
      </c>
      <c r="AQ2932">
        <v>8</v>
      </c>
    </row>
    <row r="2933" spans="1:43" hidden="1" x14ac:dyDescent="0.25">
      <c r="A2933" t="s">
        <v>10564</v>
      </c>
      <c r="B2933" t="s">
        <v>10565</v>
      </c>
      <c r="C2933" s="1" t="str">
        <f t="shared" si="225"/>
        <v>21:0118</v>
      </c>
      <c r="D2933" s="1" t="str">
        <f t="shared" si="226"/>
        <v>21:0027</v>
      </c>
      <c r="E2933" t="s">
        <v>10566</v>
      </c>
      <c r="F2933" t="s">
        <v>10567</v>
      </c>
      <c r="H2933">
        <v>63.771683699999997</v>
      </c>
      <c r="I2933">
        <v>-95.900409499999995</v>
      </c>
      <c r="J2933" s="1" t="str">
        <f t="shared" si="227"/>
        <v>Till</v>
      </c>
      <c r="K2933" s="1" t="str">
        <f t="shared" si="228"/>
        <v>&lt;63 micron</v>
      </c>
      <c r="L2933">
        <v>0.1</v>
      </c>
      <c r="M2933">
        <v>0.43</v>
      </c>
      <c r="N2933">
        <v>6</v>
      </c>
      <c r="O2933">
        <v>70</v>
      </c>
      <c r="P2933">
        <v>0.25</v>
      </c>
      <c r="Q2933">
        <v>1</v>
      </c>
      <c r="R2933">
        <v>0.28000000000000003</v>
      </c>
      <c r="S2933">
        <v>0.25</v>
      </c>
      <c r="T2933">
        <v>1</v>
      </c>
      <c r="U2933">
        <v>19</v>
      </c>
      <c r="V2933">
        <v>2</v>
      </c>
      <c r="W2933">
        <v>1.18</v>
      </c>
      <c r="X2933">
        <v>5</v>
      </c>
      <c r="Y2933">
        <v>0.5</v>
      </c>
      <c r="Z2933">
        <v>0.05</v>
      </c>
      <c r="AA2933">
        <v>20</v>
      </c>
      <c r="AB2933">
        <v>0.2</v>
      </c>
      <c r="AC2933">
        <v>100</v>
      </c>
      <c r="AD2933">
        <v>0.5</v>
      </c>
      <c r="AE2933">
        <v>0.01</v>
      </c>
      <c r="AF2933">
        <v>7</v>
      </c>
      <c r="AG2933">
        <v>840</v>
      </c>
      <c r="AH2933">
        <v>6</v>
      </c>
      <c r="AI2933">
        <v>1</v>
      </c>
      <c r="AJ2933">
        <v>1</v>
      </c>
      <c r="AK2933">
        <v>127</v>
      </c>
      <c r="AL2933">
        <v>0.03</v>
      </c>
      <c r="AM2933">
        <v>5</v>
      </c>
      <c r="AN2933">
        <v>5</v>
      </c>
      <c r="AO2933">
        <v>18</v>
      </c>
      <c r="AP2933">
        <v>5</v>
      </c>
      <c r="AQ2933">
        <v>12</v>
      </c>
    </row>
    <row r="2934" spans="1:43" hidden="1" x14ac:dyDescent="0.25">
      <c r="A2934" t="s">
        <v>10568</v>
      </c>
      <c r="B2934" t="s">
        <v>10569</v>
      </c>
      <c r="C2934" s="1" t="str">
        <f t="shared" si="225"/>
        <v>21:0118</v>
      </c>
      <c r="D2934" s="1" t="str">
        <f t="shared" si="226"/>
        <v>21:0027</v>
      </c>
      <c r="E2934" t="s">
        <v>10570</v>
      </c>
      <c r="F2934" t="s">
        <v>10571</v>
      </c>
      <c r="H2934">
        <v>63.787804000000001</v>
      </c>
      <c r="I2934">
        <v>-95.904482799999997</v>
      </c>
      <c r="J2934" s="1" t="str">
        <f t="shared" si="227"/>
        <v>Till</v>
      </c>
      <c r="K2934" s="1" t="str">
        <f t="shared" si="228"/>
        <v>&lt;63 micron</v>
      </c>
      <c r="L2934">
        <v>0.1</v>
      </c>
      <c r="M2934">
        <v>1.1000000000000001</v>
      </c>
      <c r="N2934">
        <v>2</v>
      </c>
      <c r="O2934">
        <v>240</v>
      </c>
      <c r="P2934">
        <v>0.25</v>
      </c>
      <c r="Q2934">
        <v>1</v>
      </c>
      <c r="R2934">
        <v>0.28999999999999998</v>
      </c>
      <c r="S2934">
        <v>0.25</v>
      </c>
      <c r="T2934">
        <v>2</v>
      </c>
      <c r="U2934">
        <v>27</v>
      </c>
      <c r="V2934">
        <v>6</v>
      </c>
      <c r="W2934">
        <v>1.49</v>
      </c>
      <c r="X2934">
        <v>5</v>
      </c>
      <c r="Y2934">
        <v>0.5</v>
      </c>
      <c r="Z2934">
        <v>0.19</v>
      </c>
      <c r="AA2934">
        <v>20</v>
      </c>
      <c r="AB2934">
        <v>0.35</v>
      </c>
      <c r="AC2934">
        <v>140</v>
      </c>
      <c r="AD2934">
        <v>0.5</v>
      </c>
      <c r="AE2934">
        <v>0.01</v>
      </c>
      <c r="AF2934">
        <v>12</v>
      </c>
      <c r="AG2934">
        <v>850</v>
      </c>
      <c r="AH2934">
        <v>12</v>
      </c>
      <c r="AI2934">
        <v>1</v>
      </c>
      <c r="AJ2934">
        <v>1</v>
      </c>
      <c r="AK2934">
        <v>171</v>
      </c>
      <c r="AL2934">
        <v>0.02</v>
      </c>
      <c r="AM2934">
        <v>5</v>
      </c>
      <c r="AN2934">
        <v>5</v>
      </c>
      <c r="AO2934">
        <v>21</v>
      </c>
      <c r="AP2934">
        <v>5</v>
      </c>
      <c r="AQ2934">
        <v>18</v>
      </c>
    </row>
    <row r="2935" spans="1:43" hidden="1" x14ac:dyDescent="0.25">
      <c r="A2935" t="s">
        <v>10572</v>
      </c>
      <c r="B2935" t="s">
        <v>10573</v>
      </c>
      <c r="C2935" s="1" t="str">
        <f t="shared" si="225"/>
        <v>21:0118</v>
      </c>
      <c r="D2935" s="1" t="str">
        <f t="shared" si="226"/>
        <v>21:0027</v>
      </c>
      <c r="E2935" t="s">
        <v>10574</v>
      </c>
      <c r="F2935" t="s">
        <v>10575</v>
      </c>
      <c r="H2935">
        <v>63.799002600000001</v>
      </c>
      <c r="I2935">
        <v>-95.906326699999994</v>
      </c>
      <c r="J2935" s="1" t="str">
        <f t="shared" si="227"/>
        <v>Till</v>
      </c>
      <c r="K2935" s="1" t="str">
        <f t="shared" si="228"/>
        <v>&lt;63 micron</v>
      </c>
      <c r="L2935">
        <v>0.1</v>
      </c>
      <c r="M2935">
        <v>0.49</v>
      </c>
      <c r="N2935">
        <v>2</v>
      </c>
      <c r="O2935">
        <v>50</v>
      </c>
      <c r="P2935">
        <v>0.25</v>
      </c>
      <c r="Q2935">
        <v>1</v>
      </c>
      <c r="R2935">
        <v>0.25</v>
      </c>
      <c r="S2935">
        <v>0.25</v>
      </c>
      <c r="T2935">
        <v>0.5</v>
      </c>
      <c r="U2935">
        <v>20</v>
      </c>
      <c r="V2935">
        <v>2</v>
      </c>
      <c r="W2935">
        <v>0.79</v>
      </c>
      <c r="X2935">
        <v>5</v>
      </c>
      <c r="Y2935">
        <v>0.5</v>
      </c>
      <c r="Z2935">
        <v>0.09</v>
      </c>
      <c r="AA2935">
        <v>10</v>
      </c>
      <c r="AB2935">
        <v>0.24</v>
      </c>
      <c r="AC2935">
        <v>60</v>
      </c>
      <c r="AD2935">
        <v>0.5</v>
      </c>
      <c r="AE2935">
        <v>0.01</v>
      </c>
      <c r="AF2935">
        <v>7</v>
      </c>
      <c r="AG2935">
        <v>740</v>
      </c>
      <c r="AH2935">
        <v>4</v>
      </c>
      <c r="AI2935">
        <v>1</v>
      </c>
      <c r="AJ2935">
        <v>1</v>
      </c>
      <c r="AK2935">
        <v>50</v>
      </c>
      <c r="AL2935">
        <v>0.04</v>
      </c>
      <c r="AM2935">
        <v>5</v>
      </c>
      <c r="AN2935">
        <v>5</v>
      </c>
      <c r="AO2935">
        <v>17</v>
      </c>
      <c r="AP2935">
        <v>5</v>
      </c>
      <c r="AQ2935">
        <v>10</v>
      </c>
    </row>
    <row r="2936" spans="1:43" hidden="1" x14ac:dyDescent="0.25">
      <c r="A2936" t="s">
        <v>10576</v>
      </c>
      <c r="B2936" t="s">
        <v>10577</v>
      </c>
      <c r="C2936" s="1" t="str">
        <f t="shared" si="225"/>
        <v>21:0118</v>
      </c>
      <c r="D2936" s="1" t="str">
        <f t="shared" si="226"/>
        <v>21:0027</v>
      </c>
      <c r="E2936" t="s">
        <v>10578</v>
      </c>
      <c r="F2936" t="s">
        <v>10579</v>
      </c>
      <c r="H2936">
        <v>63.615231899999998</v>
      </c>
      <c r="I2936">
        <v>-95.870674500000007</v>
      </c>
      <c r="J2936" s="1" t="str">
        <f t="shared" si="227"/>
        <v>Till</v>
      </c>
      <c r="K2936" s="1" t="str">
        <f t="shared" si="228"/>
        <v>&lt;63 micron</v>
      </c>
      <c r="L2936">
        <v>0.1</v>
      </c>
      <c r="M2936">
        <v>1.02</v>
      </c>
      <c r="N2936">
        <v>6</v>
      </c>
      <c r="O2936">
        <v>280</v>
      </c>
      <c r="P2936">
        <v>0.5</v>
      </c>
      <c r="Q2936">
        <v>1</v>
      </c>
      <c r="R2936">
        <v>0.37</v>
      </c>
      <c r="S2936">
        <v>0.25</v>
      </c>
      <c r="T2936">
        <v>4</v>
      </c>
      <c r="U2936">
        <v>40</v>
      </c>
      <c r="V2936">
        <v>22</v>
      </c>
      <c r="W2936">
        <v>1.83</v>
      </c>
      <c r="X2936">
        <v>5</v>
      </c>
      <c r="Y2936">
        <v>0.5</v>
      </c>
      <c r="Z2936">
        <v>0.17</v>
      </c>
      <c r="AA2936">
        <v>30</v>
      </c>
      <c r="AB2936">
        <v>0.49</v>
      </c>
      <c r="AC2936">
        <v>250</v>
      </c>
      <c r="AD2936">
        <v>0.5</v>
      </c>
      <c r="AE2936">
        <v>0.01</v>
      </c>
      <c r="AF2936">
        <v>19</v>
      </c>
      <c r="AG2936">
        <v>970</v>
      </c>
      <c r="AH2936">
        <v>12</v>
      </c>
      <c r="AI2936">
        <v>1</v>
      </c>
      <c r="AJ2936">
        <v>3</v>
      </c>
      <c r="AK2936">
        <v>157</v>
      </c>
      <c r="AL2936">
        <v>0.05</v>
      </c>
      <c r="AM2936">
        <v>5</v>
      </c>
      <c r="AN2936">
        <v>5</v>
      </c>
      <c r="AO2936">
        <v>29</v>
      </c>
      <c r="AP2936">
        <v>5</v>
      </c>
      <c r="AQ2936">
        <v>24</v>
      </c>
    </row>
    <row r="2937" spans="1:43" hidden="1" x14ac:dyDescent="0.25">
      <c r="A2937" t="s">
        <v>10580</v>
      </c>
      <c r="B2937" t="s">
        <v>10581</v>
      </c>
      <c r="C2937" s="1" t="str">
        <f t="shared" si="225"/>
        <v>21:0118</v>
      </c>
      <c r="D2937" s="1" t="str">
        <f t="shared" si="226"/>
        <v>21:0027</v>
      </c>
      <c r="E2937" t="s">
        <v>10582</v>
      </c>
      <c r="F2937" t="s">
        <v>10583</v>
      </c>
      <c r="H2937">
        <v>63.630054899999998</v>
      </c>
      <c r="I2937">
        <v>-95.867789700000003</v>
      </c>
      <c r="J2937" s="1" t="str">
        <f t="shared" si="227"/>
        <v>Till</v>
      </c>
      <c r="K2937" s="1" t="str">
        <f t="shared" si="228"/>
        <v>&lt;63 micron</v>
      </c>
      <c r="L2937">
        <v>0.1</v>
      </c>
      <c r="M2937">
        <v>1.31</v>
      </c>
      <c r="N2937">
        <v>4</v>
      </c>
      <c r="O2937">
        <v>370</v>
      </c>
      <c r="P2937">
        <v>0.5</v>
      </c>
      <c r="Q2937">
        <v>1</v>
      </c>
      <c r="R2937">
        <v>0.28000000000000003</v>
      </c>
      <c r="S2937">
        <v>0.25</v>
      </c>
      <c r="T2937">
        <v>4</v>
      </c>
      <c r="U2937">
        <v>32</v>
      </c>
      <c r="V2937">
        <v>15</v>
      </c>
      <c r="W2937">
        <v>1.63</v>
      </c>
      <c r="X2937">
        <v>5</v>
      </c>
      <c r="Y2937">
        <v>0.5</v>
      </c>
      <c r="Z2937">
        <v>0.26</v>
      </c>
      <c r="AA2937">
        <v>20</v>
      </c>
      <c r="AB2937">
        <v>0.45</v>
      </c>
      <c r="AC2937">
        <v>185</v>
      </c>
      <c r="AD2937">
        <v>0.5</v>
      </c>
      <c r="AE2937">
        <v>0.01</v>
      </c>
      <c r="AF2937">
        <v>16</v>
      </c>
      <c r="AG2937">
        <v>700</v>
      </c>
      <c r="AH2937">
        <v>12</v>
      </c>
      <c r="AI2937">
        <v>1</v>
      </c>
      <c r="AJ2937">
        <v>3</v>
      </c>
      <c r="AK2937">
        <v>144</v>
      </c>
      <c r="AL2937">
        <v>0.01</v>
      </c>
      <c r="AM2937">
        <v>5</v>
      </c>
      <c r="AN2937">
        <v>5</v>
      </c>
      <c r="AO2937">
        <v>24</v>
      </c>
      <c r="AP2937">
        <v>5</v>
      </c>
      <c r="AQ2937">
        <v>24</v>
      </c>
    </row>
    <row r="2938" spans="1:43" hidden="1" x14ac:dyDescent="0.25">
      <c r="A2938" t="s">
        <v>10584</v>
      </c>
      <c r="B2938" t="s">
        <v>10585</v>
      </c>
      <c r="C2938" s="1" t="str">
        <f t="shared" si="225"/>
        <v>21:0118</v>
      </c>
      <c r="D2938" s="1" t="str">
        <f t="shared" si="226"/>
        <v>21:0027</v>
      </c>
      <c r="E2938" t="s">
        <v>10586</v>
      </c>
      <c r="F2938" t="s">
        <v>10587</v>
      </c>
      <c r="H2938">
        <v>63.6400115</v>
      </c>
      <c r="I2938">
        <v>-95.872471500000003</v>
      </c>
      <c r="J2938" s="1" t="str">
        <f t="shared" si="227"/>
        <v>Till</v>
      </c>
      <c r="K2938" s="1" t="str">
        <f t="shared" si="228"/>
        <v>&lt;63 micron</v>
      </c>
      <c r="L2938">
        <v>0.1</v>
      </c>
      <c r="M2938">
        <v>0.81</v>
      </c>
      <c r="N2938">
        <v>8</v>
      </c>
      <c r="O2938">
        <v>300</v>
      </c>
      <c r="P2938">
        <v>0.25</v>
      </c>
      <c r="Q2938">
        <v>1</v>
      </c>
      <c r="R2938">
        <v>0.33</v>
      </c>
      <c r="S2938">
        <v>0.25</v>
      </c>
      <c r="T2938">
        <v>2</v>
      </c>
      <c r="U2938">
        <v>26</v>
      </c>
      <c r="V2938">
        <v>9</v>
      </c>
      <c r="W2938">
        <v>1.53</v>
      </c>
      <c r="X2938">
        <v>5</v>
      </c>
      <c r="Y2938">
        <v>0.5</v>
      </c>
      <c r="Z2938">
        <v>0.14000000000000001</v>
      </c>
      <c r="AA2938">
        <v>20</v>
      </c>
      <c r="AB2938">
        <v>0.32</v>
      </c>
      <c r="AC2938">
        <v>115</v>
      </c>
      <c r="AD2938">
        <v>0.5</v>
      </c>
      <c r="AE2938">
        <v>0.01</v>
      </c>
      <c r="AF2938">
        <v>11</v>
      </c>
      <c r="AG2938">
        <v>910</v>
      </c>
      <c r="AH2938">
        <v>8</v>
      </c>
      <c r="AI2938">
        <v>2</v>
      </c>
      <c r="AJ2938">
        <v>1</v>
      </c>
      <c r="AK2938">
        <v>142</v>
      </c>
      <c r="AL2938">
        <v>0.03</v>
      </c>
      <c r="AM2938">
        <v>5</v>
      </c>
      <c r="AN2938">
        <v>5</v>
      </c>
      <c r="AO2938">
        <v>23</v>
      </c>
      <c r="AP2938">
        <v>5</v>
      </c>
      <c r="AQ2938">
        <v>16</v>
      </c>
    </row>
    <row r="2939" spans="1:43" hidden="1" x14ac:dyDescent="0.25">
      <c r="A2939" t="s">
        <v>10588</v>
      </c>
      <c r="B2939" t="s">
        <v>10589</v>
      </c>
      <c r="C2939" s="1" t="str">
        <f t="shared" si="225"/>
        <v>21:0118</v>
      </c>
      <c r="D2939" s="1" t="str">
        <f t="shared" si="226"/>
        <v>21:0027</v>
      </c>
      <c r="E2939" t="s">
        <v>10590</v>
      </c>
      <c r="F2939" t="s">
        <v>10591</v>
      </c>
      <c r="H2939">
        <v>63.651512500000003</v>
      </c>
      <c r="I2939">
        <v>-95.8776163</v>
      </c>
      <c r="J2939" s="1" t="str">
        <f t="shared" si="227"/>
        <v>Till</v>
      </c>
      <c r="K2939" s="1" t="str">
        <f t="shared" si="228"/>
        <v>&lt;63 micron</v>
      </c>
      <c r="L2939">
        <v>0.1</v>
      </c>
      <c r="M2939">
        <v>1.48</v>
      </c>
      <c r="N2939">
        <v>12</v>
      </c>
      <c r="O2939">
        <v>470</v>
      </c>
      <c r="P2939">
        <v>0.5</v>
      </c>
      <c r="Q2939">
        <v>1</v>
      </c>
      <c r="R2939">
        <v>0.25</v>
      </c>
      <c r="S2939">
        <v>0.25</v>
      </c>
      <c r="T2939">
        <v>3</v>
      </c>
      <c r="U2939">
        <v>32</v>
      </c>
      <c r="V2939">
        <v>14</v>
      </c>
      <c r="W2939">
        <v>1.73</v>
      </c>
      <c r="X2939">
        <v>5</v>
      </c>
      <c r="Y2939">
        <v>0.5</v>
      </c>
      <c r="Z2939">
        <v>0.28999999999999998</v>
      </c>
      <c r="AA2939">
        <v>20</v>
      </c>
      <c r="AB2939">
        <v>0.43</v>
      </c>
      <c r="AC2939">
        <v>180</v>
      </c>
      <c r="AD2939">
        <v>0.5</v>
      </c>
      <c r="AE2939">
        <v>0.01</v>
      </c>
      <c r="AF2939">
        <v>16</v>
      </c>
      <c r="AG2939">
        <v>690</v>
      </c>
      <c r="AH2939">
        <v>12</v>
      </c>
      <c r="AI2939">
        <v>1</v>
      </c>
      <c r="AJ2939">
        <v>3</v>
      </c>
      <c r="AK2939">
        <v>151</v>
      </c>
      <c r="AL2939">
        <v>0.01</v>
      </c>
      <c r="AM2939">
        <v>5</v>
      </c>
      <c r="AN2939">
        <v>5</v>
      </c>
      <c r="AO2939">
        <v>23</v>
      </c>
      <c r="AP2939">
        <v>5</v>
      </c>
      <c r="AQ2939">
        <v>22</v>
      </c>
    </row>
    <row r="2940" spans="1:43" hidden="1" x14ac:dyDescent="0.25">
      <c r="A2940" t="s">
        <v>10592</v>
      </c>
      <c r="B2940" t="s">
        <v>10593</v>
      </c>
      <c r="C2940" s="1" t="str">
        <f t="shared" si="225"/>
        <v>21:0118</v>
      </c>
      <c r="D2940" s="1" t="str">
        <f t="shared" si="226"/>
        <v>21:0027</v>
      </c>
      <c r="E2940" t="s">
        <v>10594</v>
      </c>
      <c r="F2940" t="s">
        <v>10595</v>
      </c>
      <c r="H2940">
        <v>63.6682208</v>
      </c>
      <c r="I2940">
        <v>-95.871626899999995</v>
      </c>
      <c r="J2940" s="1" t="str">
        <f t="shared" si="227"/>
        <v>Till</v>
      </c>
      <c r="K2940" s="1" t="str">
        <f t="shared" si="228"/>
        <v>&lt;63 micron</v>
      </c>
      <c r="L2940">
        <v>0.1</v>
      </c>
      <c r="M2940">
        <v>1.1000000000000001</v>
      </c>
      <c r="N2940">
        <v>2</v>
      </c>
      <c r="O2940">
        <v>250</v>
      </c>
      <c r="P2940">
        <v>0.5</v>
      </c>
      <c r="Q2940">
        <v>1</v>
      </c>
      <c r="R2940">
        <v>0.22</v>
      </c>
      <c r="S2940">
        <v>0.25</v>
      </c>
      <c r="T2940">
        <v>2</v>
      </c>
      <c r="U2940">
        <v>24</v>
      </c>
      <c r="V2940">
        <v>6</v>
      </c>
      <c r="W2940">
        <v>1.47</v>
      </c>
      <c r="X2940">
        <v>5</v>
      </c>
      <c r="Y2940">
        <v>0.5</v>
      </c>
      <c r="Z2940">
        <v>0.21</v>
      </c>
      <c r="AA2940">
        <v>20</v>
      </c>
      <c r="AB2940">
        <v>0.28999999999999998</v>
      </c>
      <c r="AC2940">
        <v>125</v>
      </c>
      <c r="AD2940">
        <v>0.5</v>
      </c>
      <c r="AE2940">
        <v>0.01</v>
      </c>
      <c r="AF2940">
        <v>11</v>
      </c>
      <c r="AG2940">
        <v>700</v>
      </c>
      <c r="AH2940">
        <v>8</v>
      </c>
      <c r="AI2940">
        <v>1</v>
      </c>
      <c r="AJ2940">
        <v>2</v>
      </c>
      <c r="AK2940">
        <v>157</v>
      </c>
      <c r="AL2940">
        <v>0.01</v>
      </c>
      <c r="AM2940">
        <v>5</v>
      </c>
      <c r="AN2940">
        <v>5</v>
      </c>
      <c r="AO2940">
        <v>19</v>
      </c>
      <c r="AP2940">
        <v>5</v>
      </c>
      <c r="AQ2940">
        <v>14</v>
      </c>
    </row>
    <row r="2941" spans="1:43" hidden="1" x14ac:dyDescent="0.25">
      <c r="A2941" t="s">
        <v>10596</v>
      </c>
      <c r="B2941" t="s">
        <v>10597</v>
      </c>
      <c r="C2941" s="1" t="str">
        <f t="shared" si="225"/>
        <v>21:0118</v>
      </c>
      <c r="D2941" s="1" t="str">
        <f t="shared" si="226"/>
        <v>21:0027</v>
      </c>
      <c r="E2941" t="s">
        <v>10598</v>
      </c>
      <c r="F2941" t="s">
        <v>10599</v>
      </c>
      <c r="H2941">
        <v>63.683859599999998</v>
      </c>
      <c r="I2941">
        <v>-95.883630800000006</v>
      </c>
      <c r="J2941" s="1" t="str">
        <f t="shared" si="227"/>
        <v>Till</v>
      </c>
      <c r="K2941" s="1" t="str">
        <f t="shared" si="228"/>
        <v>&lt;63 micron</v>
      </c>
      <c r="L2941">
        <v>0.1</v>
      </c>
      <c r="M2941">
        <v>0.67</v>
      </c>
      <c r="N2941">
        <v>1</v>
      </c>
      <c r="O2941">
        <v>150</v>
      </c>
      <c r="P2941">
        <v>0.25</v>
      </c>
      <c r="Q2941">
        <v>1</v>
      </c>
      <c r="R2941">
        <v>0.22</v>
      </c>
      <c r="S2941">
        <v>0.25</v>
      </c>
      <c r="T2941">
        <v>2</v>
      </c>
      <c r="U2941">
        <v>19</v>
      </c>
      <c r="V2941">
        <v>4</v>
      </c>
      <c r="W2941">
        <v>1.35</v>
      </c>
      <c r="X2941">
        <v>5</v>
      </c>
      <c r="Y2941">
        <v>0.5</v>
      </c>
      <c r="Z2941">
        <v>0.12</v>
      </c>
      <c r="AA2941">
        <v>20</v>
      </c>
      <c r="AB2941">
        <v>0.18</v>
      </c>
      <c r="AC2941">
        <v>90</v>
      </c>
      <c r="AD2941">
        <v>0.5</v>
      </c>
      <c r="AE2941">
        <v>0.01</v>
      </c>
      <c r="AF2941">
        <v>8</v>
      </c>
      <c r="AG2941">
        <v>810</v>
      </c>
      <c r="AH2941">
        <v>8</v>
      </c>
      <c r="AI2941">
        <v>1</v>
      </c>
      <c r="AJ2941">
        <v>1</v>
      </c>
      <c r="AK2941">
        <v>168</v>
      </c>
      <c r="AL2941">
        <v>0.02</v>
      </c>
      <c r="AM2941">
        <v>5</v>
      </c>
      <c r="AN2941">
        <v>5</v>
      </c>
      <c r="AO2941">
        <v>16</v>
      </c>
      <c r="AP2941">
        <v>5</v>
      </c>
      <c r="AQ2941">
        <v>12</v>
      </c>
    </row>
    <row r="2942" spans="1:43" hidden="1" x14ac:dyDescent="0.25">
      <c r="A2942" t="s">
        <v>10600</v>
      </c>
      <c r="B2942" t="s">
        <v>10601</v>
      </c>
      <c r="C2942" s="1" t="str">
        <f t="shared" si="225"/>
        <v>21:0118</v>
      </c>
      <c r="D2942" s="1" t="str">
        <f t="shared" si="226"/>
        <v>21:0027</v>
      </c>
      <c r="E2942" t="s">
        <v>10602</v>
      </c>
      <c r="F2942" t="s">
        <v>10603</v>
      </c>
      <c r="H2942">
        <v>63.697921399999998</v>
      </c>
      <c r="I2942">
        <v>-95.8743537</v>
      </c>
      <c r="J2942" s="1" t="str">
        <f t="shared" si="227"/>
        <v>Till</v>
      </c>
      <c r="K2942" s="1" t="str">
        <f t="shared" si="228"/>
        <v>&lt;63 micron</v>
      </c>
      <c r="L2942">
        <v>0.1</v>
      </c>
      <c r="M2942">
        <v>0.68</v>
      </c>
      <c r="N2942">
        <v>4</v>
      </c>
      <c r="O2942">
        <v>140</v>
      </c>
      <c r="P2942">
        <v>0.25</v>
      </c>
      <c r="Q2942">
        <v>1</v>
      </c>
      <c r="R2942">
        <v>0.2</v>
      </c>
      <c r="S2942">
        <v>0.25</v>
      </c>
      <c r="T2942">
        <v>2</v>
      </c>
      <c r="U2942">
        <v>24</v>
      </c>
      <c r="V2942">
        <v>6</v>
      </c>
      <c r="W2942">
        <v>1.01</v>
      </c>
      <c r="X2942">
        <v>5</v>
      </c>
      <c r="Y2942">
        <v>0.5</v>
      </c>
      <c r="Z2942">
        <v>0.11</v>
      </c>
      <c r="AA2942">
        <v>20</v>
      </c>
      <c r="AB2942">
        <v>0.23</v>
      </c>
      <c r="AC2942">
        <v>90</v>
      </c>
      <c r="AD2942">
        <v>0.5</v>
      </c>
      <c r="AE2942">
        <v>0.01</v>
      </c>
      <c r="AF2942">
        <v>10</v>
      </c>
      <c r="AG2942">
        <v>700</v>
      </c>
      <c r="AH2942">
        <v>10</v>
      </c>
      <c r="AI2942">
        <v>1</v>
      </c>
      <c r="AJ2942">
        <v>1</v>
      </c>
      <c r="AK2942">
        <v>157</v>
      </c>
      <c r="AL2942">
        <v>0.02</v>
      </c>
      <c r="AM2942">
        <v>5</v>
      </c>
      <c r="AN2942">
        <v>5</v>
      </c>
      <c r="AO2942">
        <v>18</v>
      </c>
      <c r="AP2942">
        <v>5</v>
      </c>
      <c r="AQ2942">
        <v>12</v>
      </c>
    </row>
    <row r="2943" spans="1:43" hidden="1" x14ac:dyDescent="0.25">
      <c r="A2943" t="s">
        <v>10604</v>
      </c>
      <c r="B2943" t="s">
        <v>10605</v>
      </c>
      <c r="C2943" s="1" t="str">
        <f t="shared" si="225"/>
        <v>21:0118</v>
      </c>
      <c r="D2943" s="1" t="str">
        <f t="shared" si="226"/>
        <v>21:0027</v>
      </c>
      <c r="E2943" t="s">
        <v>10606</v>
      </c>
      <c r="F2943" t="s">
        <v>10607</v>
      </c>
      <c r="H2943">
        <v>63.711843000000002</v>
      </c>
      <c r="I2943">
        <v>-95.870724199999998</v>
      </c>
      <c r="J2943" s="1" t="str">
        <f t="shared" si="227"/>
        <v>Till</v>
      </c>
      <c r="K2943" s="1" t="str">
        <f t="shared" si="228"/>
        <v>&lt;63 micron</v>
      </c>
      <c r="L2943">
        <v>0.1</v>
      </c>
      <c r="M2943">
        <v>0.27</v>
      </c>
      <c r="N2943">
        <v>4</v>
      </c>
      <c r="O2943">
        <v>90</v>
      </c>
      <c r="P2943">
        <v>0.25</v>
      </c>
      <c r="Q2943">
        <v>1</v>
      </c>
      <c r="R2943">
        <v>0.24</v>
      </c>
      <c r="S2943">
        <v>0.25</v>
      </c>
      <c r="T2943">
        <v>1</v>
      </c>
      <c r="U2943">
        <v>16</v>
      </c>
      <c r="V2943">
        <v>2</v>
      </c>
      <c r="W2943">
        <v>0.98</v>
      </c>
      <c r="X2943">
        <v>5</v>
      </c>
      <c r="Y2943">
        <v>0.5</v>
      </c>
      <c r="Z2943">
        <v>0.03</v>
      </c>
      <c r="AA2943">
        <v>20</v>
      </c>
      <c r="AB2943">
        <v>0.11</v>
      </c>
      <c r="AC2943">
        <v>60</v>
      </c>
      <c r="AD2943">
        <v>0.5</v>
      </c>
      <c r="AE2943">
        <v>0.01</v>
      </c>
      <c r="AF2943">
        <v>4</v>
      </c>
      <c r="AG2943">
        <v>850</v>
      </c>
      <c r="AH2943">
        <v>6</v>
      </c>
      <c r="AI2943">
        <v>1</v>
      </c>
      <c r="AJ2943">
        <v>0.5</v>
      </c>
      <c r="AK2943">
        <v>144</v>
      </c>
      <c r="AL2943">
        <v>0.02</v>
      </c>
      <c r="AM2943">
        <v>5</v>
      </c>
      <c r="AN2943">
        <v>5</v>
      </c>
      <c r="AO2943">
        <v>13</v>
      </c>
      <c r="AP2943">
        <v>5</v>
      </c>
      <c r="AQ2943">
        <v>6</v>
      </c>
    </row>
    <row r="2944" spans="1:43" hidden="1" x14ac:dyDescent="0.25">
      <c r="A2944" t="s">
        <v>10608</v>
      </c>
      <c r="B2944" t="s">
        <v>10609</v>
      </c>
      <c r="C2944" s="1" t="str">
        <f t="shared" si="225"/>
        <v>21:0118</v>
      </c>
      <c r="D2944" s="1" t="str">
        <f t="shared" si="226"/>
        <v>21:0027</v>
      </c>
      <c r="E2944" t="s">
        <v>10610</v>
      </c>
      <c r="F2944" t="s">
        <v>10611</v>
      </c>
      <c r="H2944">
        <v>63.730707600000002</v>
      </c>
      <c r="I2944">
        <v>-95.875475600000001</v>
      </c>
      <c r="J2944" s="1" t="str">
        <f t="shared" si="227"/>
        <v>Till</v>
      </c>
      <c r="K2944" s="1" t="str">
        <f t="shared" si="228"/>
        <v>&lt;63 micron</v>
      </c>
      <c r="L2944">
        <v>0.1</v>
      </c>
      <c r="M2944">
        <v>1.01</v>
      </c>
      <c r="N2944">
        <v>2</v>
      </c>
      <c r="O2944">
        <v>230</v>
      </c>
      <c r="P2944">
        <v>0.25</v>
      </c>
      <c r="Q2944">
        <v>1</v>
      </c>
      <c r="R2944">
        <v>0.28000000000000003</v>
      </c>
      <c r="S2944">
        <v>0.25</v>
      </c>
      <c r="T2944">
        <v>2</v>
      </c>
      <c r="U2944">
        <v>28</v>
      </c>
      <c r="V2944">
        <v>7</v>
      </c>
      <c r="W2944">
        <v>1.54</v>
      </c>
      <c r="X2944">
        <v>5</v>
      </c>
      <c r="Y2944">
        <v>0.5</v>
      </c>
      <c r="Z2944">
        <v>0.18</v>
      </c>
      <c r="AA2944">
        <v>20</v>
      </c>
      <c r="AB2944">
        <v>0.37</v>
      </c>
      <c r="AC2944">
        <v>230</v>
      </c>
      <c r="AD2944">
        <v>0.5</v>
      </c>
      <c r="AE2944">
        <v>0.01</v>
      </c>
      <c r="AF2944">
        <v>14</v>
      </c>
      <c r="AG2944">
        <v>810</v>
      </c>
      <c r="AH2944">
        <v>12</v>
      </c>
      <c r="AI2944">
        <v>1</v>
      </c>
      <c r="AJ2944">
        <v>2</v>
      </c>
      <c r="AK2944">
        <v>134</v>
      </c>
      <c r="AL2944">
        <v>0.02</v>
      </c>
      <c r="AM2944">
        <v>5</v>
      </c>
      <c r="AN2944">
        <v>5</v>
      </c>
      <c r="AO2944">
        <v>25</v>
      </c>
      <c r="AP2944">
        <v>5</v>
      </c>
      <c r="AQ2944">
        <v>20</v>
      </c>
    </row>
    <row r="2945" spans="1:43" hidden="1" x14ac:dyDescent="0.25">
      <c r="A2945" t="s">
        <v>10612</v>
      </c>
      <c r="B2945" t="s">
        <v>10613</v>
      </c>
      <c r="C2945" s="1" t="str">
        <f t="shared" si="225"/>
        <v>21:0118</v>
      </c>
      <c r="D2945" s="1" t="str">
        <f t="shared" si="226"/>
        <v>21:0027</v>
      </c>
      <c r="E2945" t="s">
        <v>10614</v>
      </c>
      <c r="F2945" t="s">
        <v>10615</v>
      </c>
      <c r="H2945">
        <v>63.745408400000002</v>
      </c>
      <c r="I2945">
        <v>-95.867440799999997</v>
      </c>
      <c r="J2945" s="1" t="str">
        <f t="shared" si="227"/>
        <v>Till</v>
      </c>
      <c r="K2945" s="1" t="str">
        <f t="shared" si="228"/>
        <v>&lt;63 micron</v>
      </c>
      <c r="L2945">
        <v>0.1</v>
      </c>
      <c r="M2945">
        <v>0.6</v>
      </c>
      <c r="N2945">
        <v>2</v>
      </c>
      <c r="O2945">
        <v>120</v>
      </c>
      <c r="P2945">
        <v>0.25</v>
      </c>
      <c r="Q2945">
        <v>1</v>
      </c>
      <c r="R2945">
        <v>0.27</v>
      </c>
      <c r="S2945">
        <v>0.25</v>
      </c>
      <c r="T2945">
        <v>1</v>
      </c>
      <c r="U2945">
        <v>22</v>
      </c>
      <c r="V2945">
        <v>4</v>
      </c>
      <c r="W2945">
        <v>1.33</v>
      </c>
      <c r="X2945">
        <v>5</v>
      </c>
      <c r="Y2945">
        <v>0.5</v>
      </c>
      <c r="Z2945">
        <v>0.11</v>
      </c>
      <c r="AA2945">
        <v>20</v>
      </c>
      <c r="AB2945">
        <v>0.25</v>
      </c>
      <c r="AC2945">
        <v>125</v>
      </c>
      <c r="AD2945">
        <v>0.5</v>
      </c>
      <c r="AE2945">
        <v>0.01</v>
      </c>
      <c r="AF2945">
        <v>9</v>
      </c>
      <c r="AG2945">
        <v>840</v>
      </c>
      <c r="AH2945">
        <v>8</v>
      </c>
      <c r="AI2945">
        <v>1</v>
      </c>
      <c r="AJ2945">
        <v>1</v>
      </c>
      <c r="AK2945">
        <v>156</v>
      </c>
      <c r="AL2945">
        <v>0.03</v>
      </c>
      <c r="AM2945">
        <v>5</v>
      </c>
      <c r="AN2945">
        <v>5</v>
      </c>
      <c r="AO2945">
        <v>20</v>
      </c>
      <c r="AP2945">
        <v>5</v>
      </c>
      <c r="AQ2945">
        <v>14</v>
      </c>
    </row>
    <row r="2946" spans="1:43" hidden="1" x14ac:dyDescent="0.25">
      <c r="A2946" t="s">
        <v>10616</v>
      </c>
      <c r="B2946" t="s">
        <v>10617</v>
      </c>
      <c r="C2946" s="1" t="str">
        <f t="shared" si="225"/>
        <v>21:0118</v>
      </c>
      <c r="D2946" s="1" t="str">
        <f t="shared" si="226"/>
        <v>21:0027</v>
      </c>
      <c r="E2946" t="s">
        <v>10618</v>
      </c>
      <c r="F2946" t="s">
        <v>10619</v>
      </c>
      <c r="H2946">
        <v>63.7580077</v>
      </c>
      <c r="I2946">
        <v>-95.8769755</v>
      </c>
      <c r="J2946" s="1" t="str">
        <f t="shared" si="227"/>
        <v>Till</v>
      </c>
      <c r="K2946" s="1" t="str">
        <f t="shared" si="228"/>
        <v>&lt;63 micron</v>
      </c>
      <c r="L2946">
        <v>0.1</v>
      </c>
      <c r="M2946">
        <v>0.72</v>
      </c>
      <c r="N2946">
        <v>4</v>
      </c>
      <c r="O2946">
        <v>210</v>
      </c>
      <c r="P2946">
        <v>0.25</v>
      </c>
      <c r="Q2946">
        <v>1</v>
      </c>
      <c r="R2946">
        <v>0.32</v>
      </c>
      <c r="S2946">
        <v>0.25</v>
      </c>
      <c r="T2946">
        <v>2</v>
      </c>
      <c r="U2946">
        <v>24</v>
      </c>
      <c r="V2946">
        <v>5</v>
      </c>
      <c r="W2946">
        <v>1.45</v>
      </c>
      <c r="X2946">
        <v>5</v>
      </c>
      <c r="Y2946">
        <v>0.5</v>
      </c>
      <c r="Z2946">
        <v>0.13</v>
      </c>
      <c r="AA2946">
        <v>20</v>
      </c>
      <c r="AB2946">
        <v>0.28000000000000003</v>
      </c>
      <c r="AC2946">
        <v>125</v>
      </c>
      <c r="AD2946">
        <v>0.5</v>
      </c>
      <c r="AE2946">
        <v>0.01</v>
      </c>
      <c r="AF2946">
        <v>10</v>
      </c>
      <c r="AG2946">
        <v>950</v>
      </c>
      <c r="AH2946">
        <v>10</v>
      </c>
      <c r="AI2946">
        <v>1</v>
      </c>
      <c r="AJ2946">
        <v>1</v>
      </c>
      <c r="AK2946">
        <v>149</v>
      </c>
      <c r="AL2946">
        <v>0.03</v>
      </c>
      <c r="AM2946">
        <v>5</v>
      </c>
      <c r="AN2946">
        <v>5</v>
      </c>
      <c r="AO2946">
        <v>21</v>
      </c>
      <c r="AP2946">
        <v>5</v>
      </c>
      <c r="AQ2946">
        <v>14</v>
      </c>
    </row>
    <row r="2947" spans="1:43" hidden="1" x14ac:dyDescent="0.25">
      <c r="A2947" t="s">
        <v>10620</v>
      </c>
      <c r="B2947" t="s">
        <v>10621</v>
      </c>
      <c r="C2947" s="1" t="str">
        <f t="shared" si="225"/>
        <v>21:0118</v>
      </c>
      <c r="D2947" s="1" t="str">
        <f t="shared" si="226"/>
        <v>21:0027</v>
      </c>
      <c r="E2947" t="s">
        <v>10622</v>
      </c>
      <c r="F2947" t="s">
        <v>10623</v>
      </c>
      <c r="H2947">
        <v>63.770281199999999</v>
      </c>
      <c r="I2947">
        <v>-95.862274499999998</v>
      </c>
      <c r="J2947" s="1" t="str">
        <f t="shared" si="227"/>
        <v>Till</v>
      </c>
      <c r="K2947" s="1" t="str">
        <f t="shared" si="228"/>
        <v>&lt;63 micron</v>
      </c>
      <c r="L2947">
        <v>0.1</v>
      </c>
      <c r="M2947">
        <v>0.35</v>
      </c>
      <c r="N2947">
        <v>2</v>
      </c>
      <c r="O2947">
        <v>100</v>
      </c>
      <c r="P2947">
        <v>0.25</v>
      </c>
      <c r="Q2947">
        <v>1</v>
      </c>
      <c r="R2947">
        <v>0.31</v>
      </c>
      <c r="S2947">
        <v>0.25</v>
      </c>
      <c r="T2947">
        <v>1</v>
      </c>
      <c r="U2947">
        <v>18</v>
      </c>
      <c r="V2947">
        <v>2</v>
      </c>
      <c r="W2947">
        <v>1.34</v>
      </c>
      <c r="X2947">
        <v>5</v>
      </c>
      <c r="Y2947">
        <v>0.5</v>
      </c>
      <c r="Z2947">
        <v>0.04</v>
      </c>
      <c r="AA2947">
        <v>20</v>
      </c>
      <c r="AB2947">
        <v>0.14000000000000001</v>
      </c>
      <c r="AC2947">
        <v>110</v>
      </c>
      <c r="AD2947">
        <v>0.5</v>
      </c>
      <c r="AE2947">
        <v>0.01</v>
      </c>
      <c r="AF2947">
        <v>4</v>
      </c>
      <c r="AG2947">
        <v>1020</v>
      </c>
      <c r="AH2947">
        <v>8</v>
      </c>
      <c r="AI2947">
        <v>1</v>
      </c>
      <c r="AJ2947">
        <v>1</v>
      </c>
      <c r="AK2947">
        <v>155</v>
      </c>
      <c r="AL2947">
        <v>0.03</v>
      </c>
      <c r="AM2947">
        <v>5</v>
      </c>
      <c r="AN2947">
        <v>5</v>
      </c>
      <c r="AO2947">
        <v>18</v>
      </c>
      <c r="AP2947">
        <v>5</v>
      </c>
      <c r="AQ2947">
        <v>8</v>
      </c>
    </row>
    <row r="2948" spans="1:43" hidden="1" x14ac:dyDescent="0.25">
      <c r="A2948" t="s">
        <v>10624</v>
      </c>
      <c r="B2948" t="s">
        <v>10625</v>
      </c>
      <c r="C2948" s="1" t="str">
        <f t="shared" si="225"/>
        <v>21:0118</v>
      </c>
      <c r="D2948" s="1" t="str">
        <f t="shared" si="226"/>
        <v>21:0027</v>
      </c>
      <c r="E2948" t="s">
        <v>10626</v>
      </c>
      <c r="F2948" t="s">
        <v>10627</v>
      </c>
      <c r="H2948">
        <v>63.798748199999999</v>
      </c>
      <c r="I2948">
        <v>-95.869672800000004</v>
      </c>
      <c r="J2948" s="1" t="str">
        <f t="shared" si="227"/>
        <v>Till</v>
      </c>
      <c r="K2948" s="1" t="str">
        <f t="shared" si="228"/>
        <v>&lt;63 micron</v>
      </c>
      <c r="L2948">
        <v>0.1</v>
      </c>
      <c r="M2948">
        <v>1.53</v>
      </c>
      <c r="N2948">
        <v>8</v>
      </c>
      <c r="O2948">
        <v>280</v>
      </c>
      <c r="P2948">
        <v>0.5</v>
      </c>
      <c r="Q2948">
        <v>1</v>
      </c>
      <c r="R2948">
        <v>0.36</v>
      </c>
      <c r="S2948">
        <v>0.25</v>
      </c>
      <c r="T2948">
        <v>5</v>
      </c>
      <c r="U2948">
        <v>46</v>
      </c>
      <c r="V2948">
        <v>13</v>
      </c>
      <c r="W2948">
        <v>2.38</v>
      </c>
      <c r="X2948">
        <v>5</v>
      </c>
      <c r="Y2948">
        <v>1</v>
      </c>
      <c r="Z2948">
        <v>0.31</v>
      </c>
      <c r="AA2948">
        <v>40</v>
      </c>
      <c r="AB2948">
        <v>0.75</v>
      </c>
      <c r="AC2948">
        <v>230</v>
      </c>
      <c r="AD2948">
        <v>0.5</v>
      </c>
      <c r="AE2948">
        <v>0.02</v>
      </c>
      <c r="AF2948">
        <v>23</v>
      </c>
      <c r="AG2948">
        <v>890</v>
      </c>
      <c r="AH2948">
        <v>18</v>
      </c>
      <c r="AI2948">
        <v>1</v>
      </c>
      <c r="AJ2948">
        <v>3</v>
      </c>
      <c r="AK2948">
        <v>142</v>
      </c>
      <c r="AL2948">
        <v>0.06</v>
      </c>
      <c r="AM2948">
        <v>5</v>
      </c>
      <c r="AN2948">
        <v>5</v>
      </c>
      <c r="AO2948">
        <v>47</v>
      </c>
      <c r="AP2948">
        <v>5</v>
      </c>
      <c r="AQ2948">
        <v>40</v>
      </c>
    </row>
    <row r="2949" spans="1:43" hidden="1" x14ac:dyDescent="0.25">
      <c r="A2949" t="s">
        <v>10628</v>
      </c>
      <c r="B2949" t="s">
        <v>10629</v>
      </c>
      <c r="C2949" s="1" t="str">
        <f t="shared" si="225"/>
        <v>21:0118</v>
      </c>
      <c r="D2949" s="1" t="str">
        <f t="shared" si="226"/>
        <v>21:0027</v>
      </c>
      <c r="E2949" t="s">
        <v>10630</v>
      </c>
      <c r="F2949" t="s">
        <v>10631</v>
      </c>
      <c r="H2949">
        <v>63.612287100000003</v>
      </c>
      <c r="I2949">
        <v>-95.838087299999998</v>
      </c>
      <c r="J2949" s="1" t="str">
        <f t="shared" si="227"/>
        <v>Till</v>
      </c>
      <c r="K2949" s="1" t="str">
        <f t="shared" si="228"/>
        <v>&lt;63 micron</v>
      </c>
      <c r="L2949">
        <v>0.1</v>
      </c>
      <c r="M2949">
        <v>0.46</v>
      </c>
      <c r="N2949">
        <v>4</v>
      </c>
      <c r="O2949">
        <v>80</v>
      </c>
      <c r="P2949">
        <v>0.25</v>
      </c>
      <c r="Q2949">
        <v>1</v>
      </c>
      <c r="R2949">
        <v>0.36</v>
      </c>
      <c r="S2949">
        <v>0.25</v>
      </c>
      <c r="T2949">
        <v>1</v>
      </c>
      <c r="U2949">
        <v>22</v>
      </c>
      <c r="V2949">
        <v>6</v>
      </c>
      <c r="W2949">
        <v>1.43</v>
      </c>
      <c r="X2949">
        <v>5</v>
      </c>
      <c r="Y2949">
        <v>0.5</v>
      </c>
      <c r="Z2949">
        <v>7.0000000000000007E-2</v>
      </c>
      <c r="AA2949">
        <v>20</v>
      </c>
      <c r="AB2949">
        <v>0.25</v>
      </c>
      <c r="AC2949">
        <v>140</v>
      </c>
      <c r="AD2949">
        <v>0.5</v>
      </c>
      <c r="AE2949">
        <v>0.01</v>
      </c>
      <c r="AF2949">
        <v>7</v>
      </c>
      <c r="AG2949">
        <v>930</v>
      </c>
      <c r="AH2949">
        <v>6</v>
      </c>
      <c r="AI2949">
        <v>1</v>
      </c>
      <c r="AJ2949">
        <v>1</v>
      </c>
      <c r="AK2949">
        <v>109</v>
      </c>
      <c r="AL2949">
        <v>0.05</v>
      </c>
      <c r="AM2949">
        <v>5</v>
      </c>
      <c r="AN2949">
        <v>5</v>
      </c>
      <c r="AO2949">
        <v>22</v>
      </c>
      <c r="AP2949">
        <v>5</v>
      </c>
      <c r="AQ2949">
        <v>16</v>
      </c>
    </row>
    <row r="2950" spans="1:43" hidden="1" x14ac:dyDescent="0.25">
      <c r="A2950" t="s">
        <v>10632</v>
      </c>
      <c r="B2950" t="s">
        <v>10633</v>
      </c>
      <c r="C2950" s="1" t="str">
        <f t="shared" si="225"/>
        <v>21:0118</v>
      </c>
      <c r="D2950" s="1" t="str">
        <f t="shared" si="226"/>
        <v>21:0027</v>
      </c>
      <c r="E2950" t="s">
        <v>10634</v>
      </c>
      <c r="F2950" t="s">
        <v>10635</v>
      </c>
      <c r="H2950">
        <v>63.628663600000003</v>
      </c>
      <c r="I2950">
        <v>-95.8347148</v>
      </c>
      <c r="J2950" s="1" t="str">
        <f t="shared" si="227"/>
        <v>Till</v>
      </c>
      <c r="K2950" s="1" t="str">
        <f t="shared" si="228"/>
        <v>&lt;63 micron</v>
      </c>
      <c r="L2950">
        <v>0.1</v>
      </c>
      <c r="M2950">
        <v>0.88</v>
      </c>
      <c r="N2950">
        <v>4</v>
      </c>
      <c r="O2950">
        <v>320</v>
      </c>
      <c r="P2950">
        <v>0.25</v>
      </c>
      <c r="Q2950">
        <v>1</v>
      </c>
      <c r="R2950">
        <v>0.28000000000000003</v>
      </c>
      <c r="S2950">
        <v>0.25</v>
      </c>
      <c r="T2950">
        <v>2</v>
      </c>
      <c r="U2950">
        <v>24</v>
      </c>
      <c r="V2950">
        <v>7</v>
      </c>
      <c r="W2950">
        <v>1.44</v>
      </c>
      <c r="X2950">
        <v>5</v>
      </c>
      <c r="Y2950">
        <v>0.5</v>
      </c>
      <c r="Z2950">
        <v>0.17</v>
      </c>
      <c r="AA2950">
        <v>20</v>
      </c>
      <c r="AB2950">
        <v>0.32</v>
      </c>
      <c r="AC2950">
        <v>175</v>
      </c>
      <c r="AD2950">
        <v>0.5</v>
      </c>
      <c r="AE2950">
        <v>0.01</v>
      </c>
      <c r="AF2950">
        <v>11</v>
      </c>
      <c r="AG2950">
        <v>790</v>
      </c>
      <c r="AH2950">
        <v>8</v>
      </c>
      <c r="AI2950">
        <v>1</v>
      </c>
      <c r="AJ2950">
        <v>1</v>
      </c>
      <c r="AK2950">
        <v>152</v>
      </c>
      <c r="AL2950">
        <v>0.02</v>
      </c>
      <c r="AM2950">
        <v>5</v>
      </c>
      <c r="AN2950">
        <v>5</v>
      </c>
      <c r="AO2950">
        <v>20</v>
      </c>
      <c r="AP2950">
        <v>5</v>
      </c>
      <c r="AQ2950">
        <v>16</v>
      </c>
    </row>
    <row r="2951" spans="1:43" hidden="1" x14ac:dyDescent="0.25">
      <c r="A2951" t="s">
        <v>10636</v>
      </c>
      <c r="B2951" t="s">
        <v>10637</v>
      </c>
      <c r="C2951" s="1" t="str">
        <f t="shared" si="225"/>
        <v>21:0118</v>
      </c>
      <c r="D2951" s="1" t="str">
        <f t="shared" si="226"/>
        <v>21:0027</v>
      </c>
      <c r="E2951" t="s">
        <v>10638</v>
      </c>
      <c r="F2951" t="s">
        <v>10639</v>
      </c>
      <c r="H2951">
        <v>63.640529399999998</v>
      </c>
      <c r="I2951">
        <v>-95.831899100000001</v>
      </c>
      <c r="J2951" s="1" t="str">
        <f t="shared" si="227"/>
        <v>Till</v>
      </c>
      <c r="K2951" s="1" t="str">
        <f t="shared" si="228"/>
        <v>&lt;63 micron</v>
      </c>
      <c r="L2951">
        <v>0.1</v>
      </c>
      <c r="M2951">
        <v>0.53</v>
      </c>
      <c r="N2951">
        <v>6</v>
      </c>
      <c r="O2951">
        <v>110</v>
      </c>
      <c r="P2951">
        <v>0.25</v>
      </c>
      <c r="Q2951">
        <v>1</v>
      </c>
      <c r="R2951">
        <v>0.28999999999999998</v>
      </c>
      <c r="S2951">
        <v>0.25</v>
      </c>
      <c r="T2951">
        <v>1</v>
      </c>
      <c r="U2951">
        <v>22</v>
      </c>
      <c r="V2951">
        <v>4</v>
      </c>
      <c r="W2951">
        <v>1.39</v>
      </c>
      <c r="X2951">
        <v>5</v>
      </c>
      <c r="Y2951">
        <v>0.5</v>
      </c>
      <c r="Z2951">
        <v>0.08</v>
      </c>
      <c r="AA2951">
        <v>20</v>
      </c>
      <c r="AB2951">
        <v>0.27</v>
      </c>
      <c r="AC2951">
        <v>125</v>
      </c>
      <c r="AD2951">
        <v>0.5</v>
      </c>
      <c r="AE2951">
        <v>0.01</v>
      </c>
      <c r="AF2951">
        <v>9</v>
      </c>
      <c r="AG2951">
        <v>860</v>
      </c>
      <c r="AH2951">
        <v>6</v>
      </c>
      <c r="AI2951">
        <v>1</v>
      </c>
      <c r="AJ2951">
        <v>1</v>
      </c>
      <c r="AK2951">
        <v>143</v>
      </c>
      <c r="AL2951">
        <v>0.04</v>
      </c>
      <c r="AM2951">
        <v>5</v>
      </c>
      <c r="AN2951">
        <v>5</v>
      </c>
      <c r="AO2951">
        <v>21</v>
      </c>
      <c r="AP2951">
        <v>5</v>
      </c>
      <c r="AQ2951">
        <v>14</v>
      </c>
    </row>
    <row r="2952" spans="1:43" hidden="1" x14ac:dyDescent="0.25">
      <c r="A2952" t="s">
        <v>10640</v>
      </c>
      <c r="B2952" t="s">
        <v>10641</v>
      </c>
      <c r="C2952" s="1" t="str">
        <f t="shared" si="225"/>
        <v>21:0118</v>
      </c>
      <c r="D2952" s="1" t="str">
        <f t="shared" si="226"/>
        <v>21:0027</v>
      </c>
      <c r="E2952" t="s">
        <v>10642</v>
      </c>
      <c r="F2952" t="s">
        <v>10643</v>
      </c>
      <c r="H2952">
        <v>63.657216300000002</v>
      </c>
      <c r="I2952">
        <v>-95.8487236</v>
      </c>
      <c r="J2952" s="1" t="str">
        <f t="shared" si="227"/>
        <v>Till</v>
      </c>
      <c r="K2952" s="1" t="str">
        <f t="shared" si="228"/>
        <v>&lt;63 micron</v>
      </c>
      <c r="L2952">
        <v>0.1</v>
      </c>
      <c r="M2952">
        <v>1.67</v>
      </c>
      <c r="N2952">
        <v>8</v>
      </c>
      <c r="O2952">
        <v>370</v>
      </c>
      <c r="P2952">
        <v>0.5</v>
      </c>
      <c r="Q2952">
        <v>1</v>
      </c>
      <c r="R2952">
        <v>0.3</v>
      </c>
      <c r="S2952">
        <v>0.25</v>
      </c>
      <c r="T2952">
        <v>4</v>
      </c>
      <c r="U2952">
        <v>32</v>
      </c>
      <c r="V2952">
        <v>10</v>
      </c>
      <c r="W2952">
        <v>1.75</v>
      </c>
      <c r="X2952">
        <v>5</v>
      </c>
      <c r="Y2952">
        <v>0.5</v>
      </c>
      <c r="Z2952">
        <v>0.36</v>
      </c>
      <c r="AA2952">
        <v>30</v>
      </c>
      <c r="AB2952">
        <v>0.48</v>
      </c>
      <c r="AC2952">
        <v>165</v>
      </c>
      <c r="AD2952">
        <v>0.5</v>
      </c>
      <c r="AE2952">
        <v>0.01</v>
      </c>
      <c r="AF2952">
        <v>16</v>
      </c>
      <c r="AG2952">
        <v>760</v>
      </c>
      <c r="AH2952">
        <v>12</v>
      </c>
      <c r="AI2952">
        <v>1</v>
      </c>
      <c r="AJ2952">
        <v>2</v>
      </c>
      <c r="AK2952">
        <v>207</v>
      </c>
      <c r="AL2952">
        <v>0.01</v>
      </c>
      <c r="AM2952">
        <v>5</v>
      </c>
      <c r="AN2952">
        <v>5</v>
      </c>
      <c r="AO2952">
        <v>24</v>
      </c>
      <c r="AP2952">
        <v>5</v>
      </c>
      <c r="AQ2952">
        <v>22</v>
      </c>
    </row>
    <row r="2953" spans="1:43" hidden="1" x14ac:dyDescent="0.25">
      <c r="A2953" t="s">
        <v>10644</v>
      </c>
      <c r="B2953" t="s">
        <v>10645</v>
      </c>
      <c r="C2953" s="1" t="str">
        <f t="shared" si="225"/>
        <v>21:0118</v>
      </c>
      <c r="D2953" s="1" t="str">
        <f t="shared" si="226"/>
        <v>21:0027</v>
      </c>
      <c r="E2953" t="s">
        <v>10646</v>
      </c>
      <c r="F2953" t="s">
        <v>10647</v>
      </c>
      <c r="H2953">
        <v>63.669643999999998</v>
      </c>
      <c r="I2953">
        <v>-95.843844300000001</v>
      </c>
      <c r="J2953" s="1" t="str">
        <f t="shared" si="227"/>
        <v>Till</v>
      </c>
      <c r="K2953" s="1" t="str">
        <f t="shared" si="228"/>
        <v>&lt;63 micron</v>
      </c>
      <c r="L2953">
        <v>0.1</v>
      </c>
      <c r="M2953">
        <v>0.37</v>
      </c>
      <c r="N2953">
        <v>4</v>
      </c>
      <c r="O2953">
        <v>100</v>
      </c>
      <c r="P2953">
        <v>0.25</v>
      </c>
      <c r="Q2953">
        <v>1</v>
      </c>
      <c r="R2953">
        <v>0.23</v>
      </c>
      <c r="S2953">
        <v>0.25</v>
      </c>
      <c r="T2953">
        <v>1</v>
      </c>
      <c r="U2953">
        <v>16</v>
      </c>
      <c r="V2953">
        <v>3</v>
      </c>
      <c r="W2953">
        <v>1.07</v>
      </c>
      <c r="X2953">
        <v>5</v>
      </c>
      <c r="Y2953">
        <v>0.5</v>
      </c>
      <c r="Z2953">
        <v>0.06</v>
      </c>
      <c r="AA2953">
        <v>10</v>
      </c>
      <c r="AB2953">
        <v>0.15</v>
      </c>
      <c r="AC2953">
        <v>80</v>
      </c>
      <c r="AD2953">
        <v>0.5</v>
      </c>
      <c r="AE2953">
        <v>0.01</v>
      </c>
      <c r="AF2953">
        <v>6</v>
      </c>
      <c r="AG2953">
        <v>780</v>
      </c>
      <c r="AH2953">
        <v>6</v>
      </c>
      <c r="AI2953">
        <v>1</v>
      </c>
      <c r="AJ2953">
        <v>0.5</v>
      </c>
      <c r="AK2953">
        <v>115</v>
      </c>
      <c r="AL2953">
        <v>0.02</v>
      </c>
      <c r="AM2953">
        <v>5</v>
      </c>
      <c r="AN2953">
        <v>5</v>
      </c>
      <c r="AO2953">
        <v>14</v>
      </c>
      <c r="AP2953">
        <v>5</v>
      </c>
      <c r="AQ2953">
        <v>8</v>
      </c>
    </row>
    <row r="2954" spans="1:43" hidden="1" x14ac:dyDescent="0.25">
      <c r="A2954" t="s">
        <v>10648</v>
      </c>
      <c r="B2954" t="s">
        <v>10649</v>
      </c>
      <c r="C2954" s="1" t="str">
        <f t="shared" si="225"/>
        <v>21:0118</v>
      </c>
      <c r="D2954" s="1" t="str">
        <f t="shared" si="226"/>
        <v>21:0027</v>
      </c>
      <c r="E2954" t="s">
        <v>10650</v>
      </c>
      <c r="F2954" t="s">
        <v>10651</v>
      </c>
      <c r="H2954">
        <v>63.686817699999999</v>
      </c>
      <c r="I2954">
        <v>-95.840124299999999</v>
      </c>
      <c r="J2954" s="1" t="str">
        <f t="shared" si="227"/>
        <v>Till</v>
      </c>
      <c r="K2954" s="1" t="str">
        <f t="shared" si="228"/>
        <v>&lt;63 micron</v>
      </c>
      <c r="L2954">
        <v>0.1</v>
      </c>
      <c r="M2954">
        <v>1.34</v>
      </c>
      <c r="N2954">
        <v>2</v>
      </c>
      <c r="O2954">
        <v>340</v>
      </c>
      <c r="P2954">
        <v>0.5</v>
      </c>
      <c r="Q2954">
        <v>1</v>
      </c>
      <c r="R2954">
        <v>0.3</v>
      </c>
      <c r="S2954">
        <v>0.25</v>
      </c>
      <c r="T2954">
        <v>3</v>
      </c>
      <c r="U2954">
        <v>44</v>
      </c>
      <c r="V2954">
        <v>9</v>
      </c>
      <c r="W2954">
        <v>1.73</v>
      </c>
      <c r="X2954">
        <v>5</v>
      </c>
      <c r="Y2954">
        <v>0.5</v>
      </c>
      <c r="Z2954">
        <v>0.25</v>
      </c>
      <c r="AA2954">
        <v>30</v>
      </c>
      <c r="AB2954">
        <v>0.52</v>
      </c>
      <c r="AC2954">
        <v>135</v>
      </c>
      <c r="AD2954">
        <v>0.5</v>
      </c>
      <c r="AE2954">
        <v>0.01</v>
      </c>
      <c r="AF2954">
        <v>20</v>
      </c>
      <c r="AG2954">
        <v>770</v>
      </c>
      <c r="AH2954">
        <v>16</v>
      </c>
      <c r="AI2954">
        <v>1</v>
      </c>
      <c r="AJ2954">
        <v>2</v>
      </c>
      <c r="AK2954">
        <v>197</v>
      </c>
      <c r="AL2954">
        <v>0.01</v>
      </c>
      <c r="AM2954">
        <v>5</v>
      </c>
      <c r="AN2954">
        <v>5</v>
      </c>
      <c r="AO2954">
        <v>23</v>
      </c>
      <c r="AP2954">
        <v>5</v>
      </c>
      <c r="AQ2954">
        <v>20</v>
      </c>
    </row>
    <row r="2955" spans="1:43" hidden="1" x14ac:dyDescent="0.25">
      <c r="A2955" t="s">
        <v>10652</v>
      </c>
      <c r="B2955" t="s">
        <v>10653</v>
      </c>
      <c r="C2955" s="1" t="str">
        <f t="shared" si="225"/>
        <v>21:0118</v>
      </c>
      <c r="D2955" s="1" t="str">
        <f t="shared" si="226"/>
        <v>21:0027</v>
      </c>
      <c r="E2955" t="s">
        <v>10654</v>
      </c>
      <c r="F2955" t="s">
        <v>10655</v>
      </c>
      <c r="H2955">
        <v>63.6991005</v>
      </c>
      <c r="I2955">
        <v>-95.841659300000003</v>
      </c>
      <c r="J2955" s="1" t="str">
        <f t="shared" si="227"/>
        <v>Till</v>
      </c>
      <c r="K2955" s="1" t="str">
        <f t="shared" si="228"/>
        <v>&lt;63 micron</v>
      </c>
      <c r="L2955">
        <v>0.1</v>
      </c>
      <c r="M2955">
        <v>0.9</v>
      </c>
      <c r="N2955">
        <v>14</v>
      </c>
      <c r="O2955">
        <v>250</v>
      </c>
      <c r="P2955">
        <v>0.25</v>
      </c>
      <c r="Q2955">
        <v>1</v>
      </c>
      <c r="R2955">
        <v>0.26</v>
      </c>
      <c r="S2955">
        <v>0.25</v>
      </c>
      <c r="T2955">
        <v>3</v>
      </c>
      <c r="U2955">
        <v>25</v>
      </c>
      <c r="V2955">
        <v>6</v>
      </c>
      <c r="W2955">
        <v>1.48</v>
      </c>
      <c r="X2955">
        <v>5</v>
      </c>
      <c r="Y2955">
        <v>0.5</v>
      </c>
      <c r="Z2955">
        <v>0.16</v>
      </c>
      <c r="AA2955">
        <v>20</v>
      </c>
      <c r="AB2955">
        <v>0.31</v>
      </c>
      <c r="AC2955">
        <v>165</v>
      </c>
      <c r="AD2955">
        <v>0.5</v>
      </c>
      <c r="AE2955">
        <v>0.01</v>
      </c>
      <c r="AF2955">
        <v>12</v>
      </c>
      <c r="AG2955">
        <v>810</v>
      </c>
      <c r="AH2955">
        <v>12</v>
      </c>
      <c r="AI2955">
        <v>1</v>
      </c>
      <c r="AJ2955">
        <v>1</v>
      </c>
      <c r="AK2955">
        <v>176</v>
      </c>
      <c r="AL2955">
        <v>0.01</v>
      </c>
      <c r="AM2955">
        <v>5</v>
      </c>
      <c r="AN2955">
        <v>5</v>
      </c>
      <c r="AO2955">
        <v>20</v>
      </c>
      <c r="AP2955">
        <v>5</v>
      </c>
      <c r="AQ2955">
        <v>16</v>
      </c>
    </row>
    <row r="2956" spans="1:43" hidden="1" x14ac:dyDescent="0.25">
      <c r="A2956" t="s">
        <v>10656</v>
      </c>
      <c r="B2956" t="s">
        <v>10657</v>
      </c>
      <c r="C2956" s="1" t="str">
        <f t="shared" ref="C2956:C3019" si="229">HYPERLINK("http://geochem.nrcan.gc.ca/cdogs/content/bdl/bdl210118_e.htm", "21:0118")</f>
        <v>21:0118</v>
      </c>
      <c r="D2956" s="1" t="str">
        <f t="shared" ref="D2956:D3019" si="230">HYPERLINK("http://geochem.nrcan.gc.ca/cdogs/content/svy/svy210027_e.htm", "21:0027")</f>
        <v>21:0027</v>
      </c>
      <c r="E2956" t="s">
        <v>10658</v>
      </c>
      <c r="F2956" t="s">
        <v>10659</v>
      </c>
      <c r="H2956">
        <v>63.711804000000001</v>
      </c>
      <c r="I2956">
        <v>-95.847814999999997</v>
      </c>
      <c r="J2956" s="1" t="str">
        <f t="shared" ref="J2956:J3019" si="231">HYPERLINK("http://geochem.nrcan.gc.ca/cdogs/content/kwd/kwd020044_e.htm", "Till")</f>
        <v>Till</v>
      </c>
      <c r="K2956" s="1" t="str">
        <f t="shared" ref="K2956:K3019" si="232">HYPERLINK("http://geochem.nrcan.gc.ca/cdogs/content/kwd/kwd080004_e.htm", "&lt;63 micron")</f>
        <v>&lt;63 micron</v>
      </c>
      <c r="L2956">
        <v>0.1</v>
      </c>
      <c r="M2956">
        <v>0.47</v>
      </c>
      <c r="N2956">
        <v>6</v>
      </c>
      <c r="O2956">
        <v>140</v>
      </c>
      <c r="P2956">
        <v>0.25</v>
      </c>
      <c r="Q2956">
        <v>1</v>
      </c>
      <c r="R2956">
        <v>0.28000000000000003</v>
      </c>
      <c r="S2956">
        <v>0.25</v>
      </c>
      <c r="T2956">
        <v>1</v>
      </c>
      <c r="U2956">
        <v>19</v>
      </c>
      <c r="V2956">
        <v>3</v>
      </c>
      <c r="W2956">
        <v>1.29</v>
      </c>
      <c r="X2956">
        <v>5</v>
      </c>
      <c r="Y2956">
        <v>0.5</v>
      </c>
      <c r="Z2956">
        <v>0.08</v>
      </c>
      <c r="AA2956">
        <v>20</v>
      </c>
      <c r="AB2956">
        <v>0.19</v>
      </c>
      <c r="AC2956">
        <v>95</v>
      </c>
      <c r="AD2956">
        <v>0.5</v>
      </c>
      <c r="AE2956">
        <v>0.01</v>
      </c>
      <c r="AF2956">
        <v>7</v>
      </c>
      <c r="AG2956">
        <v>920</v>
      </c>
      <c r="AH2956">
        <v>6</v>
      </c>
      <c r="AI2956">
        <v>1</v>
      </c>
      <c r="AJ2956">
        <v>1</v>
      </c>
      <c r="AK2956">
        <v>146</v>
      </c>
      <c r="AL2956">
        <v>0.02</v>
      </c>
      <c r="AM2956">
        <v>5</v>
      </c>
      <c r="AN2956">
        <v>5</v>
      </c>
      <c r="AO2956">
        <v>17</v>
      </c>
      <c r="AP2956">
        <v>5</v>
      </c>
      <c r="AQ2956">
        <v>10</v>
      </c>
    </row>
    <row r="2957" spans="1:43" hidden="1" x14ac:dyDescent="0.25">
      <c r="A2957" t="s">
        <v>10660</v>
      </c>
      <c r="B2957" t="s">
        <v>10661</v>
      </c>
      <c r="C2957" s="1" t="str">
        <f t="shared" si="229"/>
        <v>21:0118</v>
      </c>
      <c r="D2957" s="1" t="str">
        <f t="shared" si="230"/>
        <v>21:0027</v>
      </c>
      <c r="E2957" t="s">
        <v>10662</v>
      </c>
      <c r="F2957" t="s">
        <v>10663</v>
      </c>
      <c r="H2957">
        <v>63.730375199999997</v>
      </c>
      <c r="I2957">
        <v>-95.849724899999998</v>
      </c>
      <c r="J2957" s="1" t="str">
        <f t="shared" si="231"/>
        <v>Till</v>
      </c>
      <c r="K2957" s="1" t="str">
        <f t="shared" si="232"/>
        <v>&lt;63 micron</v>
      </c>
      <c r="L2957">
        <v>0.1</v>
      </c>
      <c r="M2957">
        <v>0.34</v>
      </c>
      <c r="N2957">
        <v>4</v>
      </c>
      <c r="O2957">
        <v>100</v>
      </c>
      <c r="P2957">
        <v>0.25</v>
      </c>
      <c r="Q2957">
        <v>1</v>
      </c>
      <c r="R2957">
        <v>0.31</v>
      </c>
      <c r="S2957">
        <v>0.25</v>
      </c>
      <c r="T2957">
        <v>1</v>
      </c>
      <c r="U2957">
        <v>17</v>
      </c>
      <c r="V2957">
        <v>2</v>
      </c>
      <c r="W2957">
        <v>1.22</v>
      </c>
      <c r="X2957">
        <v>5</v>
      </c>
      <c r="Y2957">
        <v>0.5</v>
      </c>
      <c r="Z2957">
        <v>0.05</v>
      </c>
      <c r="AA2957">
        <v>20</v>
      </c>
      <c r="AB2957">
        <v>0.17</v>
      </c>
      <c r="AC2957">
        <v>75</v>
      </c>
      <c r="AD2957">
        <v>0.5</v>
      </c>
      <c r="AE2957">
        <v>0.01</v>
      </c>
      <c r="AF2957">
        <v>6</v>
      </c>
      <c r="AG2957">
        <v>1030</v>
      </c>
      <c r="AH2957">
        <v>6</v>
      </c>
      <c r="AI2957">
        <v>1</v>
      </c>
      <c r="AJ2957">
        <v>1</v>
      </c>
      <c r="AK2957">
        <v>116</v>
      </c>
      <c r="AL2957">
        <v>0.03</v>
      </c>
      <c r="AM2957">
        <v>5</v>
      </c>
      <c r="AN2957">
        <v>5</v>
      </c>
      <c r="AO2957">
        <v>21</v>
      </c>
      <c r="AP2957">
        <v>5</v>
      </c>
      <c r="AQ2957">
        <v>10</v>
      </c>
    </row>
    <row r="2958" spans="1:43" hidden="1" x14ac:dyDescent="0.25">
      <c r="A2958" t="s">
        <v>10664</v>
      </c>
      <c r="B2958" t="s">
        <v>10665</v>
      </c>
      <c r="C2958" s="1" t="str">
        <f t="shared" si="229"/>
        <v>21:0118</v>
      </c>
      <c r="D2958" s="1" t="str">
        <f t="shared" si="230"/>
        <v>21:0027</v>
      </c>
      <c r="E2958" t="s">
        <v>10666</v>
      </c>
      <c r="F2958" t="s">
        <v>10667</v>
      </c>
      <c r="H2958">
        <v>63.758347899999997</v>
      </c>
      <c r="I2958">
        <v>-95.848083000000003</v>
      </c>
      <c r="J2958" s="1" t="str">
        <f t="shared" si="231"/>
        <v>Till</v>
      </c>
      <c r="K2958" s="1" t="str">
        <f t="shared" si="232"/>
        <v>&lt;63 micron</v>
      </c>
      <c r="L2958">
        <v>0.1</v>
      </c>
      <c r="M2958">
        <v>1.46</v>
      </c>
      <c r="N2958">
        <v>6</v>
      </c>
      <c r="O2958">
        <v>350</v>
      </c>
      <c r="P2958">
        <v>0.5</v>
      </c>
      <c r="Q2958">
        <v>1</v>
      </c>
      <c r="R2958">
        <v>0.28000000000000003</v>
      </c>
      <c r="S2958">
        <v>0.25</v>
      </c>
      <c r="T2958">
        <v>3</v>
      </c>
      <c r="U2958">
        <v>33</v>
      </c>
      <c r="V2958">
        <v>11</v>
      </c>
      <c r="W2958">
        <v>1.8</v>
      </c>
      <c r="X2958">
        <v>5</v>
      </c>
      <c r="Y2958">
        <v>0.5</v>
      </c>
      <c r="Z2958">
        <v>0.25</v>
      </c>
      <c r="AA2958">
        <v>30</v>
      </c>
      <c r="AB2958">
        <v>0.56999999999999995</v>
      </c>
      <c r="AC2958">
        <v>165</v>
      </c>
      <c r="AD2958">
        <v>0.5</v>
      </c>
      <c r="AE2958">
        <v>0.01</v>
      </c>
      <c r="AF2958">
        <v>17</v>
      </c>
      <c r="AG2958">
        <v>750</v>
      </c>
      <c r="AH2958">
        <v>14</v>
      </c>
      <c r="AI2958">
        <v>1</v>
      </c>
      <c r="AJ2958">
        <v>2</v>
      </c>
      <c r="AK2958">
        <v>169</v>
      </c>
      <c r="AL2958">
        <v>0.01</v>
      </c>
      <c r="AM2958">
        <v>5</v>
      </c>
      <c r="AN2958">
        <v>5</v>
      </c>
      <c r="AO2958">
        <v>24</v>
      </c>
      <c r="AP2958">
        <v>5</v>
      </c>
      <c r="AQ2958">
        <v>24</v>
      </c>
    </row>
    <row r="2959" spans="1:43" hidden="1" x14ac:dyDescent="0.25">
      <c r="A2959" t="s">
        <v>10668</v>
      </c>
      <c r="B2959" t="s">
        <v>10669</v>
      </c>
      <c r="C2959" s="1" t="str">
        <f t="shared" si="229"/>
        <v>21:0118</v>
      </c>
      <c r="D2959" s="1" t="str">
        <f t="shared" si="230"/>
        <v>21:0027</v>
      </c>
      <c r="E2959" t="s">
        <v>10670</v>
      </c>
      <c r="F2959" t="s">
        <v>10671</v>
      </c>
      <c r="H2959">
        <v>63.7695717</v>
      </c>
      <c r="I2959">
        <v>-95.843207899999996</v>
      </c>
      <c r="J2959" s="1" t="str">
        <f t="shared" si="231"/>
        <v>Till</v>
      </c>
      <c r="K2959" s="1" t="str">
        <f t="shared" si="232"/>
        <v>&lt;63 micron</v>
      </c>
      <c r="L2959">
        <v>0.1</v>
      </c>
      <c r="M2959">
        <v>0.81</v>
      </c>
      <c r="N2959">
        <v>2</v>
      </c>
      <c r="O2959">
        <v>210</v>
      </c>
      <c r="P2959">
        <v>0.25</v>
      </c>
      <c r="Q2959">
        <v>1</v>
      </c>
      <c r="R2959">
        <v>0.27</v>
      </c>
      <c r="S2959">
        <v>0.25</v>
      </c>
      <c r="T2959">
        <v>2</v>
      </c>
      <c r="U2959">
        <v>22</v>
      </c>
      <c r="V2959">
        <v>6</v>
      </c>
      <c r="W2959">
        <v>1.44</v>
      </c>
      <c r="X2959">
        <v>5</v>
      </c>
      <c r="Y2959">
        <v>0.5</v>
      </c>
      <c r="Z2959">
        <v>0.13</v>
      </c>
      <c r="AA2959">
        <v>20</v>
      </c>
      <c r="AB2959">
        <v>0.3</v>
      </c>
      <c r="AC2959">
        <v>105</v>
      </c>
      <c r="AD2959">
        <v>0.5</v>
      </c>
      <c r="AE2959">
        <v>0.01</v>
      </c>
      <c r="AF2959">
        <v>10</v>
      </c>
      <c r="AG2959">
        <v>930</v>
      </c>
      <c r="AH2959">
        <v>8</v>
      </c>
      <c r="AI2959">
        <v>1</v>
      </c>
      <c r="AJ2959">
        <v>1</v>
      </c>
      <c r="AK2959">
        <v>170</v>
      </c>
      <c r="AL2959">
        <v>0.02</v>
      </c>
      <c r="AM2959">
        <v>5</v>
      </c>
      <c r="AN2959">
        <v>5</v>
      </c>
      <c r="AO2959">
        <v>19</v>
      </c>
      <c r="AP2959">
        <v>5</v>
      </c>
      <c r="AQ2959">
        <v>16</v>
      </c>
    </row>
    <row r="2960" spans="1:43" hidden="1" x14ac:dyDescent="0.25">
      <c r="A2960" t="s">
        <v>10672</v>
      </c>
      <c r="B2960" t="s">
        <v>10673</v>
      </c>
      <c r="C2960" s="1" t="str">
        <f t="shared" si="229"/>
        <v>21:0118</v>
      </c>
      <c r="D2960" s="1" t="str">
        <f t="shared" si="230"/>
        <v>21:0027</v>
      </c>
      <c r="E2960" t="s">
        <v>10674</v>
      </c>
      <c r="F2960" t="s">
        <v>10675</v>
      </c>
      <c r="H2960">
        <v>63.782603000000002</v>
      </c>
      <c r="I2960">
        <v>-95.845495</v>
      </c>
      <c r="J2960" s="1" t="str">
        <f t="shared" si="231"/>
        <v>Till</v>
      </c>
      <c r="K2960" s="1" t="str">
        <f t="shared" si="232"/>
        <v>&lt;63 micron</v>
      </c>
      <c r="L2960">
        <v>0.1</v>
      </c>
      <c r="M2960">
        <v>0.43</v>
      </c>
      <c r="N2960">
        <v>2</v>
      </c>
      <c r="O2960">
        <v>90</v>
      </c>
      <c r="P2960">
        <v>0.25</v>
      </c>
      <c r="Q2960">
        <v>1</v>
      </c>
      <c r="R2960">
        <v>0.23</v>
      </c>
      <c r="S2960">
        <v>0.25</v>
      </c>
      <c r="T2960">
        <v>1</v>
      </c>
      <c r="U2960">
        <v>17</v>
      </c>
      <c r="V2960">
        <v>2</v>
      </c>
      <c r="W2960">
        <v>1.02</v>
      </c>
      <c r="X2960">
        <v>5</v>
      </c>
      <c r="Y2960">
        <v>0.5</v>
      </c>
      <c r="Z2960">
        <v>0.05</v>
      </c>
      <c r="AA2960">
        <v>20</v>
      </c>
      <c r="AB2960">
        <v>0.2</v>
      </c>
      <c r="AC2960">
        <v>65</v>
      </c>
      <c r="AD2960">
        <v>0.5</v>
      </c>
      <c r="AE2960">
        <v>0.01</v>
      </c>
      <c r="AF2960">
        <v>6</v>
      </c>
      <c r="AG2960">
        <v>760</v>
      </c>
      <c r="AH2960">
        <v>8</v>
      </c>
      <c r="AI2960">
        <v>1</v>
      </c>
      <c r="AJ2960">
        <v>1</v>
      </c>
      <c r="AK2960">
        <v>145</v>
      </c>
      <c r="AL2960">
        <v>0.03</v>
      </c>
      <c r="AM2960">
        <v>5</v>
      </c>
      <c r="AN2960">
        <v>5</v>
      </c>
      <c r="AO2960">
        <v>15</v>
      </c>
      <c r="AP2960">
        <v>5</v>
      </c>
      <c r="AQ2960">
        <v>12</v>
      </c>
    </row>
    <row r="2961" spans="1:43" hidden="1" x14ac:dyDescent="0.25">
      <c r="A2961" t="s">
        <v>10676</v>
      </c>
      <c r="B2961" t="s">
        <v>10677</v>
      </c>
      <c r="C2961" s="1" t="str">
        <f t="shared" si="229"/>
        <v>21:0118</v>
      </c>
      <c r="D2961" s="1" t="str">
        <f t="shared" si="230"/>
        <v>21:0027</v>
      </c>
      <c r="E2961" t="s">
        <v>10678</v>
      </c>
      <c r="F2961" t="s">
        <v>10679</v>
      </c>
      <c r="H2961">
        <v>63.7987398</v>
      </c>
      <c r="I2961">
        <v>-95.839220499999996</v>
      </c>
      <c r="J2961" s="1" t="str">
        <f t="shared" si="231"/>
        <v>Till</v>
      </c>
      <c r="K2961" s="1" t="str">
        <f t="shared" si="232"/>
        <v>&lt;63 micron</v>
      </c>
      <c r="L2961">
        <v>0.1</v>
      </c>
      <c r="M2961">
        <v>0.5</v>
      </c>
      <c r="N2961">
        <v>6</v>
      </c>
      <c r="O2961">
        <v>120</v>
      </c>
      <c r="P2961">
        <v>0.25</v>
      </c>
      <c r="Q2961">
        <v>1</v>
      </c>
      <c r="R2961">
        <v>0.36</v>
      </c>
      <c r="S2961">
        <v>0.25</v>
      </c>
      <c r="T2961">
        <v>2</v>
      </c>
      <c r="U2961">
        <v>23</v>
      </c>
      <c r="V2961">
        <v>3</v>
      </c>
      <c r="W2961">
        <v>1.44</v>
      </c>
      <c r="X2961">
        <v>5</v>
      </c>
      <c r="Y2961">
        <v>0.5</v>
      </c>
      <c r="Z2961">
        <v>0.08</v>
      </c>
      <c r="AA2961">
        <v>30</v>
      </c>
      <c r="AB2961">
        <v>0.28000000000000003</v>
      </c>
      <c r="AC2961">
        <v>100</v>
      </c>
      <c r="AD2961">
        <v>0.5</v>
      </c>
      <c r="AE2961">
        <v>0.01</v>
      </c>
      <c r="AF2961">
        <v>9</v>
      </c>
      <c r="AG2961">
        <v>1070</v>
      </c>
      <c r="AH2961">
        <v>8</v>
      </c>
      <c r="AI2961">
        <v>1</v>
      </c>
      <c r="AJ2961">
        <v>1</v>
      </c>
      <c r="AK2961">
        <v>128</v>
      </c>
      <c r="AL2961">
        <v>0.04</v>
      </c>
      <c r="AM2961">
        <v>5</v>
      </c>
      <c r="AN2961">
        <v>5</v>
      </c>
      <c r="AO2961">
        <v>23</v>
      </c>
      <c r="AP2961">
        <v>5</v>
      </c>
      <c r="AQ2961">
        <v>16</v>
      </c>
    </row>
    <row r="2962" spans="1:43" hidden="1" x14ac:dyDescent="0.25">
      <c r="A2962" t="s">
        <v>10680</v>
      </c>
      <c r="B2962" t="s">
        <v>10681</v>
      </c>
      <c r="C2962" s="1" t="str">
        <f t="shared" si="229"/>
        <v>21:0118</v>
      </c>
      <c r="D2962" s="1" t="str">
        <f t="shared" si="230"/>
        <v>21:0027</v>
      </c>
      <c r="E2962" t="s">
        <v>10682</v>
      </c>
      <c r="F2962" t="s">
        <v>10683</v>
      </c>
      <c r="H2962">
        <v>63.607407899999998</v>
      </c>
      <c r="I2962">
        <v>-95.789175200000003</v>
      </c>
      <c r="J2962" s="1" t="str">
        <f t="shared" si="231"/>
        <v>Till</v>
      </c>
      <c r="K2962" s="1" t="str">
        <f t="shared" si="232"/>
        <v>&lt;63 micron</v>
      </c>
      <c r="L2962">
        <v>0.1</v>
      </c>
      <c r="M2962">
        <v>1.25</v>
      </c>
      <c r="N2962">
        <v>6</v>
      </c>
      <c r="O2962">
        <v>360</v>
      </c>
      <c r="P2962">
        <v>0.5</v>
      </c>
      <c r="Q2962">
        <v>1</v>
      </c>
      <c r="R2962">
        <v>0.42</v>
      </c>
      <c r="S2962">
        <v>0.25</v>
      </c>
      <c r="T2962">
        <v>3</v>
      </c>
      <c r="U2962">
        <v>30</v>
      </c>
      <c r="V2962">
        <v>12</v>
      </c>
      <c r="W2962">
        <v>1.74</v>
      </c>
      <c r="X2962">
        <v>5</v>
      </c>
      <c r="Y2962">
        <v>0.5</v>
      </c>
      <c r="Z2962">
        <v>0.25</v>
      </c>
      <c r="AA2962">
        <v>20</v>
      </c>
      <c r="AB2962">
        <v>0.5</v>
      </c>
      <c r="AC2962">
        <v>175</v>
      </c>
      <c r="AD2962">
        <v>0.5</v>
      </c>
      <c r="AE2962">
        <v>0.01</v>
      </c>
      <c r="AF2962">
        <v>16</v>
      </c>
      <c r="AG2962">
        <v>810</v>
      </c>
      <c r="AH2962">
        <v>14</v>
      </c>
      <c r="AI2962">
        <v>1</v>
      </c>
      <c r="AJ2962">
        <v>2</v>
      </c>
      <c r="AK2962">
        <v>167</v>
      </c>
      <c r="AL2962">
        <v>0.02</v>
      </c>
      <c r="AM2962">
        <v>5</v>
      </c>
      <c r="AN2962">
        <v>5</v>
      </c>
      <c r="AO2962">
        <v>24</v>
      </c>
      <c r="AP2962">
        <v>5</v>
      </c>
      <c r="AQ2962">
        <v>22</v>
      </c>
    </row>
    <row r="2963" spans="1:43" hidden="1" x14ac:dyDescent="0.25">
      <c r="A2963" t="s">
        <v>10684</v>
      </c>
      <c r="B2963" t="s">
        <v>10685</v>
      </c>
      <c r="C2963" s="1" t="str">
        <f t="shared" si="229"/>
        <v>21:0118</v>
      </c>
      <c r="D2963" s="1" t="str">
        <f t="shared" si="230"/>
        <v>21:0027</v>
      </c>
      <c r="E2963" t="s">
        <v>10686</v>
      </c>
      <c r="F2963" t="s">
        <v>10687</v>
      </c>
      <c r="H2963">
        <v>63.626114600000001</v>
      </c>
      <c r="I2963">
        <v>-95.801671099999993</v>
      </c>
      <c r="J2963" s="1" t="str">
        <f t="shared" si="231"/>
        <v>Till</v>
      </c>
      <c r="K2963" s="1" t="str">
        <f t="shared" si="232"/>
        <v>&lt;63 micron</v>
      </c>
      <c r="L2963">
        <v>0.1</v>
      </c>
      <c r="M2963">
        <v>0.97</v>
      </c>
      <c r="N2963">
        <v>6</v>
      </c>
      <c r="O2963">
        <v>260</v>
      </c>
      <c r="P2963">
        <v>0.25</v>
      </c>
      <c r="Q2963">
        <v>1</v>
      </c>
      <c r="R2963">
        <v>0.26</v>
      </c>
      <c r="S2963">
        <v>0.25</v>
      </c>
      <c r="T2963">
        <v>2</v>
      </c>
      <c r="U2963">
        <v>25</v>
      </c>
      <c r="V2963">
        <v>9</v>
      </c>
      <c r="W2963">
        <v>1.53</v>
      </c>
      <c r="X2963">
        <v>5</v>
      </c>
      <c r="Y2963">
        <v>0.5</v>
      </c>
      <c r="Z2963">
        <v>0.18</v>
      </c>
      <c r="AA2963">
        <v>20</v>
      </c>
      <c r="AB2963">
        <v>0.32</v>
      </c>
      <c r="AC2963">
        <v>130</v>
      </c>
      <c r="AD2963">
        <v>0.5</v>
      </c>
      <c r="AE2963">
        <v>0.01</v>
      </c>
      <c r="AF2963">
        <v>11</v>
      </c>
      <c r="AG2963">
        <v>810</v>
      </c>
      <c r="AH2963">
        <v>10</v>
      </c>
      <c r="AI2963">
        <v>1</v>
      </c>
      <c r="AJ2963">
        <v>2</v>
      </c>
      <c r="AK2963">
        <v>163</v>
      </c>
      <c r="AL2963">
        <v>0.02</v>
      </c>
      <c r="AM2963">
        <v>5</v>
      </c>
      <c r="AN2963">
        <v>5</v>
      </c>
      <c r="AO2963">
        <v>21</v>
      </c>
      <c r="AP2963">
        <v>5</v>
      </c>
      <c r="AQ2963">
        <v>18</v>
      </c>
    </row>
    <row r="2964" spans="1:43" hidden="1" x14ac:dyDescent="0.25">
      <c r="A2964" t="s">
        <v>10688</v>
      </c>
      <c r="B2964" t="s">
        <v>10689</v>
      </c>
      <c r="C2964" s="1" t="str">
        <f t="shared" si="229"/>
        <v>21:0118</v>
      </c>
      <c r="D2964" s="1" t="str">
        <f t="shared" si="230"/>
        <v>21:0027</v>
      </c>
      <c r="E2964" t="s">
        <v>10690</v>
      </c>
      <c r="F2964" t="s">
        <v>10691</v>
      </c>
      <c r="H2964">
        <v>63.640573000000003</v>
      </c>
      <c r="I2964">
        <v>-95.8017234</v>
      </c>
      <c r="J2964" s="1" t="str">
        <f t="shared" si="231"/>
        <v>Till</v>
      </c>
      <c r="K2964" s="1" t="str">
        <f t="shared" si="232"/>
        <v>&lt;63 micron</v>
      </c>
      <c r="L2964">
        <v>0.1</v>
      </c>
      <c r="M2964">
        <v>0.53</v>
      </c>
      <c r="N2964">
        <v>4</v>
      </c>
      <c r="O2964">
        <v>110</v>
      </c>
      <c r="P2964">
        <v>0.25</v>
      </c>
      <c r="Q2964">
        <v>2</v>
      </c>
      <c r="R2964">
        <v>0.43</v>
      </c>
      <c r="S2964">
        <v>0.25</v>
      </c>
      <c r="T2964">
        <v>2</v>
      </c>
      <c r="U2964">
        <v>23</v>
      </c>
      <c r="V2964">
        <v>4</v>
      </c>
      <c r="W2964">
        <v>1.57</v>
      </c>
      <c r="X2964">
        <v>5</v>
      </c>
      <c r="Y2964">
        <v>0.5</v>
      </c>
      <c r="Z2964">
        <v>0.1</v>
      </c>
      <c r="AA2964">
        <v>30</v>
      </c>
      <c r="AB2964">
        <v>0.28999999999999998</v>
      </c>
      <c r="AC2964">
        <v>115</v>
      </c>
      <c r="AD2964">
        <v>0.5</v>
      </c>
      <c r="AE2964">
        <v>0.01</v>
      </c>
      <c r="AF2964">
        <v>8</v>
      </c>
      <c r="AG2964">
        <v>1150</v>
      </c>
      <c r="AH2964">
        <v>10</v>
      </c>
      <c r="AI2964">
        <v>1</v>
      </c>
      <c r="AJ2964">
        <v>1</v>
      </c>
      <c r="AK2964">
        <v>87</v>
      </c>
      <c r="AL2964">
        <v>0.05</v>
      </c>
      <c r="AM2964">
        <v>5</v>
      </c>
      <c r="AN2964">
        <v>5</v>
      </c>
      <c r="AO2964">
        <v>26</v>
      </c>
      <c r="AP2964">
        <v>5</v>
      </c>
      <c r="AQ2964">
        <v>16</v>
      </c>
    </row>
    <row r="2965" spans="1:43" hidden="1" x14ac:dyDescent="0.25">
      <c r="A2965" t="s">
        <v>10692</v>
      </c>
      <c r="B2965" t="s">
        <v>10693</v>
      </c>
      <c r="C2965" s="1" t="str">
        <f t="shared" si="229"/>
        <v>21:0118</v>
      </c>
      <c r="D2965" s="1" t="str">
        <f t="shared" si="230"/>
        <v>21:0027</v>
      </c>
      <c r="E2965" t="s">
        <v>10694</v>
      </c>
      <c r="F2965" t="s">
        <v>10695</v>
      </c>
      <c r="H2965">
        <v>63.658141100000002</v>
      </c>
      <c r="I2965">
        <v>-95.8250654</v>
      </c>
      <c r="J2965" s="1" t="str">
        <f t="shared" si="231"/>
        <v>Till</v>
      </c>
      <c r="K2965" s="1" t="str">
        <f t="shared" si="232"/>
        <v>&lt;63 micron</v>
      </c>
      <c r="L2965">
        <v>0.1</v>
      </c>
      <c r="M2965">
        <v>0.38</v>
      </c>
      <c r="N2965">
        <v>1</v>
      </c>
      <c r="O2965">
        <v>120</v>
      </c>
      <c r="P2965">
        <v>0.25</v>
      </c>
      <c r="Q2965">
        <v>1</v>
      </c>
      <c r="R2965">
        <v>0.24</v>
      </c>
      <c r="S2965">
        <v>0.25</v>
      </c>
      <c r="T2965">
        <v>1</v>
      </c>
      <c r="U2965">
        <v>19</v>
      </c>
      <c r="V2965">
        <v>3</v>
      </c>
      <c r="W2965">
        <v>1.1000000000000001</v>
      </c>
      <c r="X2965">
        <v>5</v>
      </c>
      <c r="Y2965">
        <v>0.5</v>
      </c>
      <c r="Z2965">
        <v>0.06</v>
      </c>
      <c r="AA2965">
        <v>20</v>
      </c>
      <c r="AB2965">
        <v>0.14000000000000001</v>
      </c>
      <c r="AC2965">
        <v>120</v>
      </c>
      <c r="AD2965">
        <v>0.5</v>
      </c>
      <c r="AE2965">
        <v>0.01</v>
      </c>
      <c r="AF2965">
        <v>7</v>
      </c>
      <c r="AG2965">
        <v>820</v>
      </c>
      <c r="AH2965">
        <v>8</v>
      </c>
      <c r="AI2965">
        <v>1</v>
      </c>
      <c r="AJ2965">
        <v>1</v>
      </c>
      <c r="AK2965">
        <v>133</v>
      </c>
      <c r="AL2965">
        <v>0.02</v>
      </c>
      <c r="AM2965">
        <v>5</v>
      </c>
      <c r="AN2965">
        <v>5</v>
      </c>
      <c r="AO2965">
        <v>15</v>
      </c>
      <c r="AP2965">
        <v>5</v>
      </c>
      <c r="AQ2965">
        <v>8</v>
      </c>
    </row>
    <row r="2966" spans="1:43" hidden="1" x14ac:dyDescent="0.25">
      <c r="A2966" t="s">
        <v>10696</v>
      </c>
      <c r="B2966" t="s">
        <v>10697</v>
      </c>
      <c r="C2966" s="1" t="str">
        <f t="shared" si="229"/>
        <v>21:0118</v>
      </c>
      <c r="D2966" s="1" t="str">
        <f t="shared" si="230"/>
        <v>21:0027</v>
      </c>
      <c r="E2966" t="s">
        <v>10698</v>
      </c>
      <c r="F2966" t="s">
        <v>10699</v>
      </c>
      <c r="H2966">
        <v>63.670888099999999</v>
      </c>
      <c r="I2966">
        <v>-95.802431999999996</v>
      </c>
      <c r="J2966" s="1" t="str">
        <f t="shared" si="231"/>
        <v>Till</v>
      </c>
      <c r="K2966" s="1" t="str">
        <f t="shared" si="232"/>
        <v>&lt;63 micron</v>
      </c>
      <c r="L2966">
        <v>0.1</v>
      </c>
      <c r="M2966">
        <v>0.54</v>
      </c>
      <c r="N2966">
        <v>2</v>
      </c>
      <c r="O2966">
        <v>120</v>
      </c>
      <c r="P2966">
        <v>0.25</v>
      </c>
      <c r="Q2966">
        <v>1</v>
      </c>
      <c r="R2966">
        <v>0.27</v>
      </c>
      <c r="S2966">
        <v>0.25</v>
      </c>
      <c r="T2966">
        <v>1</v>
      </c>
      <c r="U2966">
        <v>20</v>
      </c>
      <c r="V2966">
        <v>3</v>
      </c>
      <c r="W2966">
        <v>1.32</v>
      </c>
      <c r="X2966">
        <v>5</v>
      </c>
      <c r="Y2966">
        <v>0.5</v>
      </c>
      <c r="Z2966">
        <v>0.1</v>
      </c>
      <c r="AA2966">
        <v>20</v>
      </c>
      <c r="AB2966">
        <v>0.16</v>
      </c>
      <c r="AC2966">
        <v>90</v>
      </c>
      <c r="AD2966">
        <v>0.5</v>
      </c>
      <c r="AE2966">
        <v>0.01</v>
      </c>
      <c r="AF2966">
        <v>6</v>
      </c>
      <c r="AG2966">
        <v>870</v>
      </c>
      <c r="AH2966">
        <v>6</v>
      </c>
      <c r="AI2966">
        <v>1</v>
      </c>
      <c r="AJ2966">
        <v>1</v>
      </c>
      <c r="AK2966">
        <v>158</v>
      </c>
      <c r="AL2966">
        <v>0.03</v>
      </c>
      <c r="AM2966">
        <v>5</v>
      </c>
      <c r="AN2966">
        <v>5</v>
      </c>
      <c r="AO2966">
        <v>18</v>
      </c>
      <c r="AP2966">
        <v>5</v>
      </c>
      <c r="AQ2966">
        <v>8</v>
      </c>
    </row>
    <row r="2967" spans="1:43" hidden="1" x14ac:dyDescent="0.25">
      <c r="A2967" t="s">
        <v>10700</v>
      </c>
      <c r="B2967" t="s">
        <v>10701</v>
      </c>
      <c r="C2967" s="1" t="str">
        <f t="shared" si="229"/>
        <v>21:0118</v>
      </c>
      <c r="D2967" s="1" t="str">
        <f t="shared" si="230"/>
        <v>21:0027</v>
      </c>
      <c r="E2967" t="s">
        <v>10702</v>
      </c>
      <c r="F2967" t="s">
        <v>10703</v>
      </c>
      <c r="H2967">
        <v>63.688212499999999</v>
      </c>
      <c r="I2967">
        <v>-95.794573799999995</v>
      </c>
      <c r="J2967" s="1" t="str">
        <f t="shared" si="231"/>
        <v>Till</v>
      </c>
      <c r="K2967" s="1" t="str">
        <f t="shared" si="232"/>
        <v>&lt;63 micron</v>
      </c>
      <c r="L2967">
        <v>0.1</v>
      </c>
      <c r="M2967">
        <v>1.6</v>
      </c>
      <c r="N2967">
        <v>4</v>
      </c>
      <c r="O2967">
        <v>380</v>
      </c>
      <c r="P2967">
        <v>0.5</v>
      </c>
      <c r="Q2967">
        <v>1</v>
      </c>
      <c r="R2967">
        <v>0.28999999999999998</v>
      </c>
      <c r="S2967">
        <v>0.25</v>
      </c>
      <c r="T2967">
        <v>4</v>
      </c>
      <c r="U2967">
        <v>36</v>
      </c>
      <c r="V2967">
        <v>10</v>
      </c>
      <c r="W2967">
        <v>1.73</v>
      </c>
      <c r="X2967">
        <v>5</v>
      </c>
      <c r="Y2967">
        <v>0.5</v>
      </c>
      <c r="Z2967">
        <v>0.31</v>
      </c>
      <c r="AA2967">
        <v>30</v>
      </c>
      <c r="AB2967">
        <v>0.48</v>
      </c>
      <c r="AC2967">
        <v>140</v>
      </c>
      <c r="AD2967">
        <v>0.5</v>
      </c>
      <c r="AE2967">
        <v>0.01</v>
      </c>
      <c r="AF2967">
        <v>18</v>
      </c>
      <c r="AG2967">
        <v>770</v>
      </c>
      <c r="AH2967">
        <v>14</v>
      </c>
      <c r="AI2967">
        <v>1</v>
      </c>
      <c r="AJ2967">
        <v>2</v>
      </c>
      <c r="AK2967">
        <v>178</v>
      </c>
      <c r="AL2967">
        <v>0.01</v>
      </c>
      <c r="AM2967">
        <v>5</v>
      </c>
      <c r="AN2967">
        <v>5</v>
      </c>
      <c r="AO2967">
        <v>25</v>
      </c>
      <c r="AP2967">
        <v>5</v>
      </c>
      <c r="AQ2967">
        <v>22</v>
      </c>
    </row>
    <row r="2968" spans="1:43" hidden="1" x14ac:dyDescent="0.25">
      <c r="A2968" t="s">
        <v>10704</v>
      </c>
      <c r="B2968" t="s">
        <v>10705</v>
      </c>
      <c r="C2968" s="1" t="str">
        <f t="shared" si="229"/>
        <v>21:0118</v>
      </c>
      <c r="D2968" s="1" t="str">
        <f t="shared" si="230"/>
        <v>21:0027</v>
      </c>
      <c r="E2968" t="s">
        <v>10706</v>
      </c>
      <c r="F2968" t="s">
        <v>10707</v>
      </c>
      <c r="H2968">
        <v>63.700481199999999</v>
      </c>
      <c r="I2968">
        <v>-95.816655100000006</v>
      </c>
      <c r="J2968" s="1" t="str">
        <f t="shared" si="231"/>
        <v>Till</v>
      </c>
      <c r="K2968" s="1" t="str">
        <f t="shared" si="232"/>
        <v>&lt;63 micron</v>
      </c>
      <c r="L2968">
        <v>0.1</v>
      </c>
      <c r="M2968">
        <v>0.3</v>
      </c>
      <c r="N2968">
        <v>4</v>
      </c>
      <c r="O2968">
        <v>70</v>
      </c>
      <c r="P2968">
        <v>0.25</v>
      </c>
      <c r="Q2968">
        <v>1</v>
      </c>
      <c r="R2968">
        <v>0.22</v>
      </c>
      <c r="S2968">
        <v>0.25</v>
      </c>
      <c r="T2968">
        <v>1</v>
      </c>
      <c r="U2968">
        <v>18</v>
      </c>
      <c r="V2968">
        <v>2</v>
      </c>
      <c r="W2968">
        <v>1.02</v>
      </c>
      <c r="X2968">
        <v>5</v>
      </c>
      <c r="Y2968">
        <v>0.5</v>
      </c>
      <c r="Z2968">
        <v>0.03</v>
      </c>
      <c r="AA2968">
        <v>20</v>
      </c>
      <c r="AB2968">
        <v>0.14000000000000001</v>
      </c>
      <c r="AC2968">
        <v>70</v>
      </c>
      <c r="AD2968">
        <v>0.5</v>
      </c>
      <c r="AE2968">
        <v>0.01</v>
      </c>
      <c r="AF2968">
        <v>6</v>
      </c>
      <c r="AG2968">
        <v>770</v>
      </c>
      <c r="AH2968">
        <v>6</v>
      </c>
      <c r="AI2968">
        <v>1</v>
      </c>
      <c r="AJ2968">
        <v>0.5</v>
      </c>
      <c r="AK2968">
        <v>124</v>
      </c>
      <c r="AL2968">
        <v>0.02</v>
      </c>
      <c r="AM2968">
        <v>5</v>
      </c>
      <c r="AN2968">
        <v>5</v>
      </c>
      <c r="AO2968">
        <v>14</v>
      </c>
      <c r="AP2968">
        <v>5</v>
      </c>
      <c r="AQ2968">
        <v>8</v>
      </c>
    </row>
    <row r="2969" spans="1:43" hidden="1" x14ac:dyDescent="0.25">
      <c r="A2969" t="s">
        <v>10708</v>
      </c>
      <c r="B2969" t="s">
        <v>10709</v>
      </c>
      <c r="C2969" s="1" t="str">
        <f t="shared" si="229"/>
        <v>21:0118</v>
      </c>
      <c r="D2969" s="1" t="str">
        <f t="shared" si="230"/>
        <v>21:0027</v>
      </c>
      <c r="E2969" t="s">
        <v>10710</v>
      </c>
      <c r="F2969" t="s">
        <v>10711</v>
      </c>
      <c r="H2969">
        <v>63.712284699999998</v>
      </c>
      <c r="I2969">
        <v>-95.813313100000002</v>
      </c>
      <c r="J2969" s="1" t="str">
        <f t="shared" si="231"/>
        <v>Till</v>
      </c>
      <c r="K2969" s="1" t="str">
        <f t="shared" si="232"/>
        <v>&lt;63 micron</v>
      </c>
      <c r="L2969">
        <v>0.1</v>
      </c>
      <c r="M2969">
        <v>0.82</v>
      </c>
      <c r="N2969">
        <v>8</v>
      </c>
      <c r="O2969">
        <v>240</v>
      </c>
      <c r="P2969">
        <v>0.25</v>
      </c>
      <c r="Q2969">
        <v>1</v>
      </c>
      <c r="R2969">
        <v>0.28999999999999998</v>
      </c>
      <c r="S2969">
        <v>0.25</v>
      </c>
      <c r="T2969">
        <v>2</v>
      </c>
      <c r="U2969">
        <v>26</v>
      </c>
      <c r="V2969">
        <v>6</v>
      </c>
      <c r="W2969">
        <v>1.47</v>
      </c>
      <c r="X2969">
        <v>5</v>
      </c>
      <c r="Y2969">
        <v>0.5</v>
      </c>
      <c r="Z2969">
        <v>0.15</v>
      </c>
      <c r="AA2969">
        <v>30</v>
      </c>
      <c r="AB2969">
        <v>0.28999999999999998</v>
      </c>
      <c r="AC2969">
        <v>165</v>
      </c>
      <c r="AD2969">
        <v>0.5</v>
      </c>
      <c r="AE2969">
        <v>0.01</v>
      </c>
      <c r="AF2969">
        <v>11</v>
      </c>
      <c r="AG2969">
        <v>920</v>
      </c>
      <c r="AH2969">
        <v>12</v>
      </c>
      <c r="AI2969">
        <v>1</v>
      </c>
      <c r="AJ2969">
        <v>1</v>
      </c>
      <c r="AK2969">
        <v>176</v>
      </c>
      <c r="AL2969">
        <v>0.02</v>
      </c>
      <c r="AM2969">
        <v>5</v>
      </c>
      <c r="AN2969">
        <v>5</v>
      </c>
      <c r="AO2969">
        <v>20</v>
      </c>
      <c r="AP2969">
        <v>5</v>
      </c>
      <c r="AQ2969">
        <v>14</v>
      </c>
    </row>
    <row r="2970" spans="1:43" hidden="1" x14ac:dyDescent="0.25">
      <c r="A2970" t="s">
        <v>10712</v>
      </c>
      <c r="B2970" t="s">
        <v>10713</v>
      </c>
      <c r="C2970" s="1" t="str">
        <f t="shared" si="229"/>
        <v>21:0118</v>
      </c>
      <c r="D2970" s="1" t="str">
        <f t="shared" si="230"/>
        <v>21:0027</v>
      </c>
      <c r="E2970" t="s">
        <v>10714</v>
      </c>
      <c r="F2970" t="s">
        <v>10715</v>
      </c>
      <c r="H2970">
        <v>63.7440566</v>
      </c>
      <c r="I2970">
        <v>-95.805627200000004</v>
      </c>
      <c r="J2970" s="1" t="str">
        <f t="shared" si="231"/>
        <v>Till</v>
      </c>
      <c r="K2970" s="1" t="str">
        <f t="shared" si="232"/>
        <v>&lt;63 micron</v>
      </c>
      <c r="L2970">
        <v>0.1</v>
      </c>
      <c r="M2970">
        <v>0.3</v>
      </c>
      <c r="N2970">
        <v>4</v>
      </c>
      <c r="O2970">
        <v>80</v>
      </c>
      <c r="P2970">
        <v>0.25</v>
      </c>
      <c r="Q2970">
        <v>1</v>
      </c>
      <c r="R2970">
        <v>0.27</v>
      </c>
      <c r="S2970">
        <v>0.25</v>
      </c>
      <c r="T2970">
        <v>1</v>
      </c>
      <c r="U2970">
        <v>17</v>
      </c>
      <c r="V2970">
        <v>1</v>
      </c>
      <c r="W2970">
        <v>1.1100000000000001</v>
      </c>
      <c r="X2970">
        <v>5</v>
      </c>
      <c r="Y2970">
        <v>0.5</v>
      </c>
      <c r="Z2970">
        <v>0.03</v>
      </c>
      <c r="AA2970">
        <v>20</v>
      </c>
      <c r="AB2970">
        <v>0.14000000000000001</v>
      </c>
      <c r="AC2970">
        <v>95</v>
      </c>
      <c r="AD2970">
        <v>0.5</v>
      </c>
      <c r="AE2970">
        <v>0.01</v>
      </c>
      <c r="AF2970">
        <v>4</v>
      </c>
      <c r="AG2970">
        <v>960</v>
      </c>
      <c r="AH2970">
        <v>6</v>
      </c>
      <c r="AI2970">
        <v>1</v>
      </c>
      <c r="AJ2970">
        <v>0.5</v>
      </c>
      <c r="AK2970">
        <v>141</v>
      </c>
      <c r="AL2970">
        <v>0.02</v>
      </c>
      <c r="AM2970">
        <v>5</v>
      </c>
      <c r="AN2970">
        <v>5</v>
      </c>
      <c r="AO2970">
        <v>16</v>
      </c>
      <c r="AP2970">
        <v>5</v>
      </c>
      <c r="AQ2970">
        <v>8</v>
      </c>
    </row>
    <row r="2971" spans="1:43" hidden="1" x14ac:dyDescent="0.25">
      <c r="A2971" t="s">
        <v>10716</v>
      </c>
      <c r="B2971" t="s">
        <v>10717</v>
      </c>
      <c r="C2971" s="1" t="str">
        <f t="shared" si="229"/>
        <v>21:0118</v>
      </c>
      <c r="D2971" s="1" t="str">
        <f t="shared" si="230"/>
        <v>21:0027</v>
      </c>
      <c r="E2971" t="s">
        <v>10718</v>
      </c>
      <c r="F2971" t="s">
        <v>10719</v>
      </c>
      <c r="H2971">
        <v>63.758594199999997</v>
      </c>
      <c r="I2971">
        <v>-95.814048600000007</v>
      </c>
      <c r="J2971" s="1" t="str">
        <f t="shared" si="231"/>
        <v>Till</v>
      </c>
      <c r="K2971" s="1" t="str">
        <f t="shared" si="232"/>
        <v>&lt;63 micron</v>
      </c>
      <c r="L2971">
        <v>0.1</v>
      </c>
      <c r="M2971">
        <v>0.49</v>
      </c>
      <c r="N2971">
        <v>8</v>
      </c>
      <c r="O2971">
        <v>70</v>
      </c>
      <c r="P2971">
        <v>0.25</v>
      </c>
      <c r="Q2971">
        <v>2</v>
      </c>
      <c r="R2971">
        <v>0.32</v>
      </c>
      <c r="S2971">
        <v>0.25</v>
      </c>
      <c r="T2971">
        <v>1</v>
      </c>
      <c r="U2971">
        <v>19</v>
      </c>
      <c r="V2971">
        <v>2</v>
      </c>
      <c r="W2971">
        <v>1.02</v>
      </c>
      <c r="X2971">
        <v>5</v>
      </c>
      <c r="Y2971">
        <v>0.5</v>
      </c>
      <c r="Z2971">
        <v>0.06</v>
      </c>
      <c r="AA2971">
        <v>20</v>
      </c>
      <c r="AB2971">
        <v>0.24</v>
      </c>
      <c r="AC2971">
        <v>75</v>
      </c>
      <c r="AD2971">
        <v>0.5</v>
      </c>
      <c r="AE2971">
        <v>0.01</v>
      </c>
      <c r="AF2971">
        <v>7</v>
      </c>
      <c r="AG2971">
        <v>930</v>
      </c>
      <c r="AH2971">
        <v>10</v>
      </c>
      <c r="AI2971">
        <v>1</v>
      </c>
      <c r="AJ2971">
        <v>1</v>
      </c>
      <c r="AK2971">
        <v>128</v>
      </c>
      <c r="AL2971">
        <v>0.04</v>
      </c>
      <c r="AM2971">
        <v>5</v>
      </c>
      <c r="AN2971">
        <v>5</v>
      </c>
      <c r="AO2971">
        <v>19</v>
      </c>
      <c r="AP2971">
        <v>5</v>
      </c>
      <c r="AQ2971">
        <v>14</v>
      </c>
    </row>
    <row r="2972" spans="1:43" hidden="1" x14ac:dyDescent="0.25">
      <c r="A2972" t="s">
        <v>10720</v>
      </c>
      <c r="B2972" t="s">
        <v>10721</v>
      </c>
      <c r="C2972" s="1" t="str">
        <f t="shared" si="229"/>
        <v>21:0118</v>
      </c>
      <c r="D2972" s="1" t="str">
        <f t="shared" si="230"/>
        <v>21:0027</v>
      </c>
      <c r="E2972" t="s">
        <v>10722</v>
      </c>
      <c r="F2972" t="s">
        <v>10723</v>
      </c>
      <c r="H2972">
        <v>63.772598299999999</v>
      </c>
      <c r="I2972">
        <v>-95.802373900000006</v>
      </c>
      <c r="J2972" s="1" t="str">
        <f t="shared" si="231"/>
        <v>Till</v>
      </c>
      <c r="K2972" s="1" t="str">
        <f t="shared" si="232"/>
        <v>&lt;63 micron</v>
      </c>
      <c r="L2972">
        <v>0.1</v>
      </c>
      <c r="M2972">
        <v>1.24</v>
      </c>
      <c r="N2972">
        <v>1</v>
      </c>
      <c r="O2972">
        <v>290</v>
      </c>
      <c r="P2972">
        <v>0.25</v>
      </c>
      <c r="Q2972">
        <v>1</v>
      </c>
      <c r="R2972">
        <v>0.31</v>
      </c>
      <c r="S2972">
        <v>0.25</v>
      </c>
      <c r="T2972">
        <v>2</v>
      </c>
      <c r="U2972">
        <v>25</v>
      </c>
      <c r="V2972">
        <v>10</v>
      </c>
      <c r="W2972">
        <v>1.58</v>
      </c>
      <c r="X2972">
        <v>5</v>
      </c>
      <c r="Y2972">
        <v>0.5</v>
      </c>
      <c r="Z2972">
        <v>0.24</v>
      </c>
      <c r="AA2972">
        <v>20</v>
      </c>
      <c r="AB2972">
        <v>0.41</v>
      </c>
      <c r="AC2972">
        <v>140</v>
      </c>
      <c r="AD2972">
        <v>0.5</v>
      </c>
      <c r="AE2972">
        <v>0.01</v>
      </c>
      <c r="AF2972">
        <v>12</v>
      </c>
      <c r="AG2972">
        <v>810</v>
      </c>
      <c r="AH2972">
        <v>12</v>
      </c>
      <c r="AI2972">
        <v>1</v>
      </c>
      <c r="AJ2972">
        <v>2</v>
      </c>
      <c r="AK2972">
        <v>134</v>
      </c>
      <c r="AL2972">
        <v>0.03</v>
      </c>
      <c r="AM2972">
        <v>5</v>
      </c>
      <c r="AN2972">
        <v>5</v>
      </c>
      <c r="AO2972">
        <v>23</v>
      </c>
      <c r="AP2972">
        <v>5</v>
      </c>
      <c r="AQ2972">
        <v>22</v>
      </c>
    </row>
    <row r="2973" spans="1:43" hidden="1" x14ac:dyDescent="0.25">
      <c r="A2973" t="s">
        <v>10724</v>
      </c>
      <c r="B2973" t="s">
        <v>10725</v>
      </c>
      <c r="C2973" s="1" t="str">
        <f t="shared" si="229"/>
        <v>21:0118</v>
      </c>
      <c r="D2973" s="1" t="str">
        <f t="shared" si="230"/>
        <v>21:0027</v>
      </c>
      <c r="E2973" t="s">
        <v>10726</v>
      </c>
      <c r="F2973" t="s">
        <v>10727</v>
      </c>
      <c r="H2973">
        <v>63.802965100000002</v>
      </c>
      <c r="I2973">
        <v>-95.800393</v>
      </c>
      <c r="J2973" s="1" t="str">
        <f t="shared" si="231"/>
        <v>Till</v>
      </c>
      <c r="K2973" s="1" t="str">
        <f t="shared" si="232"/>
        <v>&lt;63 micron</v>
      </c>
      <c r="L2973">
        <v>0.1</v>
      </c>
      <c r="M2973">
        <v>1.28</v>
      </c>
      <c r="N2973">
        <v>2</v>
      </c>
      <c r="O2973">
        <v>310</v>
      </c>
      <c r="P2973">
        <v>0.25</v>
      </c>
      <c r="Q2973">
        <v>1</v>
      </c>
      <c r="R2973">
        <v>0.31</v>
      </c>
      <c r="S2973">
        <v>0.25</v>
      </c>
      <c r="T2973">
        <v>3</v>
      </c>
      <c r="U2973">
        <v>25</v>
      </c>
      <c r="V2973">
        <v>9</v>
      </c>
      <c r="W2973">
        <v>1.61</v>
      </c>
      <c r="X2973">
        <v>5</v>
      </c>
      <c r="Y2973">
        <v>1</v>
      </c>
      <c r="Z2973">
        <v>0.22</v>
      </c>
      <c r="AA2973">
        <v>30</v>
      </c>
      <c r="AB2973">
        <v>0.4</v>
      </c>
      <c r="AC2973">
        <v>150</v>
      </c>
      <c r="AD2973">
        <v>0.5</v>
      </c>
      <c r="AE2973">
        <v>0.01</v>
      </c>
      <c r="AF2973">
        <v>12</v>
      </c>
      <c r="AG2973">
        <v>830</v>
      </c>
      <c r="AH2973">
        <v>14</v>
      </c>
      <c r="AI2973">
        <v>1</v>
      </c>
      <c r="AJ2973">
        <v>2</v>
      </c>
      <c r="AK2973">
        <v>171</v>
      </c>
      <c r="AL2973">
        <v>0.02</v>
      </c>
      <c r="AM2973">
        <v>5</v>
      </c>
      <c r="AN2973">
        <v>5</v>
      </c>
      <c r="AO2973">
        <v>22</v>
      </c>
      <c r="AP2973">
        <v>5</v>
      </c>
      <c r="AQ2973">
        <v>22</v>
      </c>
    </row>
    <row r="2974" spans="1:43" hidden="1" x14ac:dyDescent="0.25">
      <c r="A2974" t="s">
        <v>10728</v>
      </c>
      <c r="B2974" t="s">
        <v>10729</v>
      </c>
      <c r="C2974" s="1" t="str">
        <f t="shared" si="229"/>
        <v>21:0118</v>
      </c>
      <c r="D2974" s="1" t="str">
        <f t="shared" si="230"/>
        <v>21:0027</v>
      </c>
      <c r="E2974" t="s">
        <v>10730</v>
      </c>
      <c r="F2974" t="s">
        <v>10731</v>
      </c>
      <c r="H2974">
        <v>63.6145596</v>
      </c>
      <c r="I2974">
        <v>-95.767676399999999</v>
      </c>
      <c r="J2974" s="1" t="str">
        <f t="shared" si="231"/>
        <v>Till</v>
      </c>
      <c r="K2974" s="1" t="str">
        <f t="shared" si="232"/>
        <v>&lt;63 micron</v>
      </c>
      <c r="L2974">
        <v>0.1</v>
      </c>
      <c r="M2974">
        <v>0.3</v>
      </c>
      <c r="N2974">
        <v>2</v>
      </c>
      <c r="O2974">
        <v>60</v>
      </c>
      <c r="P2974">
        <v>0.25</v>
      </c>
      <c r="Q2974">
        <v>1</v>
      </c>
      <c r="R2974">
        <v>0.31</v>
      </c>
      <c r="S2974">
        <v>0.25</v>
      </c>
      <c r="T2974">
        <v>0.5</v>
      </c>
      <c r="U2974">
        <v>19</v>
      </c>
      <c r="V2974">
        <v>2</v>
      </c>
      <c r="W2974">
        <v>1.23</v>
      </c>
      <c r="X2974">
        <v>5</v>
      </c>
      <c r="Y2974">
        <v>0.5</v>
      </c>
      <c r="Z2974">
        <v>0.03</v>
      </c>
      <c r="AA2974">
        <v>20</v>
      </c>
      <c r="AB2974">
        <v>0.14000000000000001</v>
      </c>
      <c r="AC2974">
        <v>75</v>
      </c>
      <c r="AD2974">
        <v>0.5</v>
      </c>
      <c r="AE2974">
        <v>0.01</v>
      </c>
      <c r="AF2974">
        <v>6</v>
      </c>
      <c r="AG2974">
        <v>980</v>
      </c>
      <c r="AH2974">
        <v>6</v>
      </c>
      <c r="AI2974">
        <v>1</v>
      </c>
      <c r="AJ2974">
        <v>1</v>
      </c>
      <c r="AK2974">
        <v>112</v>
      </c>
      <c r="AL2974">
        <v>0.04</v>
      </c>
      <c r="AM2974">
        <v>5</v>
      </c>
      <c r="AN2974">
        <v>5</v>
      </c>
      <c r="AO2974">
        <v>17</v>
      </c>
      <c r="AP2974">
        <v>5</v>
      </c>
      <c r="AQ2974">
        <v>8</v>
      </c>
    </row>
    <row r="2975" spans="1:43" hidden="1" x14ac:dyDescent="0.25">
      <c r="A2975" t="s">
        <v>10732</v>
      </c>
      <c r="B2975" t="s">
        <v>10733</v>
      </c>
      <c r="C2975" s="1" t="str">
        <f t="shared" si="229"/>
        <v>21:0118</v>
      </c>
      <c r="D2975" s="1" t="str">
        <f t="shared" si="230"/>
        <v>21:0027</v>
      </c>
      <c r="E2975" t="s">
        <v>10734</v>
      </c>
      <c r="F2975" t="s">
        <v>10735</v>
      </c>
      <c r="H2975">
        <v>63.626714100000001</v>
      </c>
      <c r="I2975">
        <v>-95.769829000000001</v>
      </c>
      <c r="J2975" s="1" t="str">
        <f t="shared" si="231"/>
        <v>Till</v>
      </c>
      <c r="K2975" s="1" t="str">
        <f t="shared" si="232"/>
        <v>&lt;63 micron</v>
      </c>
      <c r="L2975">
        <v>0.1</v>
      </c>
      <c r="M2975">
        <v>0.42</v>
      </c>
      <c r="N2975">
        <v>4</v>
      </c>
      <c r="O2975">
        <v>80</v>
      </c>
      <c r="P2975">
        <v>0.25</v>
      </c>
      <c r="Q2975">
        <v>1</v>
      </c>
      <c r="R2975">
        <v>0.22</v>
      </c>
      <c r="S2975">
        <v>0.25</v>
      </c>
      <c r="T2975">
        <v>1</v>
      </c>
      <c r="U2975">
        <v>22</v>
      </c>
      <c r="V2975">
        <v>2</v>
      </c>
      <c r="W2975">
        <v>1.01</v>
      </c>
      <c r="X2975">
        <v>5</v>
      </c>
      <c r="Y2975">
        <v>0.5</v>
      </c>
      <c r="Z2975">
        <v>0.05</v>
      </c>
      <c r="AA2975">
        <v>20</v>
      </c>
      <c r="AB2975">
        <v>0.2</v>
      </c>
      <c r="AC2975">
        <v>75</v>
      </c>
      <c r="AD2975">
        <v>0.5</v>
      </c>
      <c r="AE2975">
        <v>0.01</v>
      </c>
      <c r="AF2975">
        <v>9</v>
      </c>
      <c r="AG2975">
        <v>660</v>
      </c>
      <c r="AH2975">
        <v>6</v>
      </c>
      <c r="AI2975">
        <v>1</v>
      </c>
      <c r="AJ2975">
        <v>1</v>
      </c>
      <c r="AK2975">
        <v>129</v>
      </c>
      <c r="AL2975">
        <v>0.03</v>
      </c>
      <c r="AM2975">
        <v>5</v>
      </c>
      <c r="AN2975">
        <v>5</v>
      </c>
      <c r="AO2975">
        <v>15</v>
      </c>
      <c r="AP2975">
        <v>5</v>
      </c>
      <c r="AQ2975">
        <v>10</v>
      </c>
    </row>
    <row r="2976" spans="1:43" hidden="1" x14ac:dyDescent="0.25">
      <c r="A2976" t="s">
        <v>10736</v>
      </c>
      <c r="B2976" t="s">
        <v>10737</v>
      </c>
      <c r="C2976" s="1" t="str">
        <f t="shared" si="229"/>
        <v>21:0118</v>
      </c>
      <c r="D2976" s="1" t="str">
        <f t="shared" si="230"/>
        <v>21:0027</v>
      </c>
      <c r="E2976" t="s">
        <v>10738</v>
      </c>
      <c r="F2976" t="s">
        <v>10739</v>
      </c>
      <c r="H2976">
        <v>63.644304200000001</v>
      </c>
      <c r="I2976">
        <v>-95.770938200000003</v>
      </c>
      <c r="J2976" s="1" t="str">
        <f t="shared" si="231"/>
        <v>Till</v>
      </c>
      <c r="K2976" s="1" t="str">
        <f t="shared" si="232"/>
        <v>&lt;63 micron</v>
      </c>
      <c r="L2976">
        <v>0.1</v>
      </c>
      <c r="M2976">
        <v>1.33</v>
      </c>
      <c r="N2976">
        <v>4</v>
      </c>
      <c r="O2976">
        <v>300</v>
      </c>
      <c r="P2976">
        <v>0.5</v>
      </c>
      <c r="Q2976">
        <v>1</v>
      </c>
      <c r="R2976">
        <v>0.28000000000000003</v>
      </c>
      <c r="S2976">
        <v>0.25</v>
      </c>
      <c r="T2976">
        <v>3</v>
      </c>
      <c r="U2976">
        <v>29</v>
      </c>
      <c r="V2976">
        <v>9</v>
      </c>
      <c r="W2976">
        <v>1.59</v>
      </c>
      <c r="X2976">
        <v>5</v>
      </c>
      <c r="Y2976">
        <v>0.5</v>
      </c>
      <c r="Z2976">
        <v>0.28000000000000003</v>
      </c>
      <c r="AA2976">
        <v>20</v>
      </c>
      <c r="AB2976">
        <v>0.38</v>
      </c>
      <c r="AC2976">
        <v>140</v>
      </c>
      <c r="AD2976">
        <v>0.5</v>
      </c>
      <c r="AE2976">
        <v>0.01</v>
      </c>
      <c r="AF2976">
        <v>14</v>
      </c>
      <c r="AG2976">
        <v>820</v>
      </c>
      <c r="AH2976">
        <v>12</v>
      </c>
      <c r="AI2976">
        <v>1</v>
      </c>
      <c r="AJ2976">
        <v>2</v>
      </c>
      <c r="AK2976">
        <v>199</v>
      </c>
      <c r="AL2976">
        <v>0.02</v>
      </c>
      <c r="AM2976">
        <v>5</v>
      </c>
      <c r="AN2976">
        <v>5</v>
      </c>
      <c r="AO2976">
        <v>22</v>
      </c>
      <c r="AP2976">
        <v>5</v>
      </c>
      <c r="AQ2976">
        <v>18</v>
      </c>
    </row>
    <row r="2977" spans="1:43" hidden="1" x14ac:dyDescent="0.25">
      <c r="A2977" t="s">
        <v>10740</v>
      </c>
      <c r="B2977" t="s">
        <v>10741</v>
      </c>
      <c r="C2977" s="1" t="str">
        <f t="shared" si="229"/>
        <v>21:0118</v>
      </c>
      <c r="D2977" s="1" t="str">
        <f t="shared" si="230"/>
        <v>21:0027</v>
      </c>
      <c r="E2977" t="s">
        <v>10742</v>
      </c>
      <c r="F2977" t="s">
        <v>10743</v>
      </c>
      <c r="H2977">
        <v>63.660063299999997</v>
      </c>
      <c r="I2977">
        <v>-95.783149800000004</v>
      </c>
      <c r="J2977" s="1" t="str">
        <f t="shared" si="231"/>
        <v>Till</v>
      </c>
      <c r="K2977" s="1" t="str">
        <f t="shared" si="232"/>
        <v>&lt;63 micron</v>
      </c>
      <c r="L2977">
        <v>0.1</v>
      </c>
      <c r="M2977">
        <v>1.04</v>
      </c>
      <c r="N2977">
        <v>6</v>
      </c>
      <c r="O2977">
        <v>330</v>
      </c>
      <c r="P2977">
        <v>0.25</v>
      </c>
      <c r="Q2977">
        <v>1</v>
      </c>
      <c r="R2977">
        <v>0.25</v>
      </c>
      <c r="S2977">
        <v>0.25</v>
      </c>
      <c r="T2977">
        <v>2</v>
      </c>
      <c r="U2977">
        <v>26</v>
      </c>
      <c r="V2977">
        <v>6</v>
      </c>
      <c r="W2977">
        <v>1.42</v>
      </c>
      <c r="X2977">
        <v>5</v>
      </c>
      <c r="Y2977">
        <v>0.5</v>
      </c>
      <c r="Z2977">
        <v>0.21</v>
      </c>
      <c r="AA2977">
        <v>20</v>
      </c>
      <c r="AB2977">
        <v>0.28000000000000003</v>
      </c>
      <c r="AC2977">
        <v>155</v>
      </c>
      <c r="AD2977">
        <v>0.5</v>
      </c>
      <c r="AE2977">
        <v>0.01</v>
      </c>
      <c r="AF2977">
        <v>12</v>
      </c>
      <c r="AG2977">
        <v>810</v>
      </c>
      <c r="AH2977">
        <v>12</v>
      </c>
      <c r="AI2977">
        <v>1</v>
      </c>
      <c r="AJ2977">
        <v>1</v>
      </c>
      <c r="AK2977">
        <v>184</v>
      </c>
      <c r="AL2977">
        <v>0.02</v>
      </c>
      <c r="AM2977">
        <v>5</v>
      </c>
      <c r="AN2977">
        <v>5</v>
      </c>
      <c r="AO2977">
        <v>19</v>
      </c>
      <c r="AP2977">
        <v>5</v>
      </c>
      <c r="AQ2977">
        <v>16</v>
      </c>
    </row>
    <row r="2978" spans="1:43" hidden="1" x14ac:dyDescent="0.25">
      <c r="A2978" t="s">
        <v>10744</v>
      </c>
      <c r="B2978" t="s">
        <v>10745</v>
      </c>
      <c r="C2978" s="1" t="str">
        <f t="shared" si="229"/>
        <v>21:0118</v>
      </c>
      <c r="D2978" s="1" t="str">
        <f t="shared" si="230"/>
        <v>21:0027</v>
      </c>
      <c r="E2978" t="s">
        <v>10746</v>
      </c>
      <c r="F2978" t="s">
        <v>10747</v>
      </c>
      <c r="H2978">
        <v>63.671261600000001</v>
      </c>
      <c r="I2978">
        <v>-95.771569099999994</v>
      </c>
      <c r="J2978" s="1" t="str">
        <f t="shared" si="231"/>
        <v>Till</v>
      </c>
      <c r="K2978" s="1" t="str">
        <f t="shared" si="232"/>
        <v>&lt;63 micron</v>
      </c>
      <c r="L2978">
        <v>0.1</v>
      </c>
      <c r="M2978">
        <v>0.43</v>
      </c>
      <c r="N2978">
        <v>2</v>
      </c>
      <c r="O2978">
        <v>90</v>
      </c>
      <c r="P2978">
        <v>0.25</v>
      </c>
      <c r="Q2978">
        <v>1</v>
      </c>
      <c r="R2978">
        <v>0.25</v>
      </c>
      <c r="S2978">
        <v>0.25</v>
      </c>
      <c r="T2978">
        <v>1</v>
      </c>
      <c r="U2978">
        <v>20</v>
      </c>
      <c r="V2978">
        <v>3</v>
      </c>
      <c r="W2978">
        <v>1.25</v>
      </c>
      <c r="X2978">
        <v>5</v>
      </c>
      <c r="Y2978">
        <v>0.5</v>
      </c>
      <c r="Z2978">
        <v>0.06</v>
      </c>
      <c r="AA2978">
        <v>20</v>
      </c>
      <c r="AB2978">
        <v>0.16</v>
      </c>
      <c r="AC2978">
        <v>115</v>
      </c>
      <c r="AD2978">
        <v>0.5</v>
      </c>
      <c r="AE2978">
        <v>0.01</v>
      </c>
      <c r="AF2978">
        <v>7</v>
      </c>
      <c r="AG2978">
        <v>810</v>
      </c>
      <c r="AH2978">
        <v>8</v>
      </c>
      <c r="AI2978">
        <v>1</v>
      </c>
      <c r="AJ2978">
        <v>0.5</v>
      </c>
      <c r="AK2978">
        <v>170</v>
      </c>
      <c r="AL2978">
        <v>0.03</v>
      </c>
      <c r="AM2978">
        <v>5</v>
      </c>
      <c r="AN2978">
        <v>5</v>
      </c>
      <c r="AO2978">
        <v>17</v>
      </c>
      <c r="AP2978">
        <v>5</v>
      </c>
      <c r="AQ2978">
        <v>8</v>
      </c>
    </row>
    <row r="2979" spans="1:43" hidden="1" x14ac:dyDescent="0.25">
      <c r="A2979" t="s">
        <v>10748</v>
      </c>
      <c r="B2979" t="s">
        <v>10749</v>
      </c>
      <c r="C2979" s="1" t="str">
        <f t="shared" si="229"/>
        <v>21:0118</v>
      </c>
      <c r="D2979" s="1" t="str">
        <f t="shared" si="230"/>
        <v>21:0027</v>
      </c>
      <c r="E2979" t="s">
        <v>10750</v>
      </c>
      <c r="F2979" t="s">
        <v>10751</v>
      </c>
      <c r="H2979">
        <v>63.683968200000002</v>
      </c>
      <c r="I2979">
        <v>-95.765103199999999</v>
      </c>
      <c r="J2979" s="1" t="str">
        <f t="shared" si="231"/>
        <v>Till</v>
      </c>
      <c r="K2979" s="1" t="str">
        <f t="shared" si="232"/>
        <v>&lt;63 micron</v>
      </c>
      <c r="L2979">
        <v>0.1</v>
      </c>
      <c r="M2979">
        <v>1.84</v>
      </c>
      <c r="N2979">
        <v>6</v>
      </c>
      <c r="O2979">
        <v>430</v>
      </c>
      <c r="P2979">
        <v>0.5</v>
      </c>
      <c r="Q2979">
        <v>1</v>
      </c>
      <c r="R2979">
        <v>0.41</v>
      </c>
      <c r="S2979">
        <v>0.25</v>
      </c>
      <c r="T2979">
        <v>4</v>
      </c>
      <c r="U2979">
        <v>46</v>
      </c>
      <c r="V2979">
        <v>14</v>
      </c>
      <c r="W2979">
        <v>2.11</v>
      </c>
      <c r="X2979">
        <v>5</v>
      </c>
      <c r="Y2979">
        <v>0.5</v>
      </c>
      <c r="Z2979">
        <v>0.37</v>
      </c>
      <c r="AA2979">
        <v>30</v>
      </c>
      <c r="AB2979">
        <v>0.71</v>
      </c>
      <c r="AC2979">
        <v>195</v>
      </c>
      <c r="AD2979">
        <v>0.5</v>
      </c>
      <c r="AE2979">
        <v>0.01</v>
      </c>
      <c r="AF2979">
        <v>22</v>
      </c>
      <c r="AG2979">
        <v>880</v>
      </c>
      <c r="AH2979">
        <v>14</v>
      </c>
      <c r="AI2979">
        <v>1</v>
      </c>
      <c r="AJ2979">
        <v>3</v>
      </c>
      <c r="AK2979">
        <v>166</v>
      </c>
      <c r="AL2979">
        <v>0.04</v>
      </c>
      <c r="AM2979">
        <v>5</v>
      </c>
      <c r="AN2979">
        <v>5</v>
      </c>
      <c r="AO2979">
        <v>36</v>
      </c>
      <c r="AP2979">
        <v>5</v>
      </c>
      <c r="AQ2979">
        <v>34</v>
      </c>
    </row>
    <row r="2980" spans="1:43" hidden="1" x14ac:dyDescent="0.25">
      <c r="A2980" t="s">
        <v>10752</v>
      </c>
      <c r="B2980" t="s">
        <v>10753</v>
      </c>
      <c r="C2980" s="1" t="str">
        <f t="shared" si="229"/>
        <v>21:0118</v>
      </c>
      <c r="D2980" s="1" t="str">
        <f t="shared" si="230"/>
        <v>21:0027</v>
      </c>
      <c r="E2980" t="s">
        <v>10754</v>
      </c>
      <c r="F2980" t="s">
        <v>10755</v>
      </c>
      <c r="H2980">
        <v>63.698226099999999</v>
      </c>
      <c r="I2980">
        <v>-95.785319299999998</v>
      </c>
      <c r="J2980" s="1" t="str">
        <f t="shared" si="231"/>
        <v>Till</v>
      </c>
      <c r="K2980" s="1" t="str">
        <f t="shared" si="232"/>
        <v>&lt;63 micron</v>
      </c>
      <c r="L2980">
        <v>0.1</v>
      </c>
      <c r="M2980">
        <v>0.32</v>
      </c>
      <c r="N2980">
        <v>1</v>
      </c>
      <c r="O2980">
        <v>200</v>
      </c>
      <c r="P2980">
        <v>0.25</v>
      </c>
      <c r="Q2980">
        <v>1</v>
      </c>
      <c r="R2980">
        <v>0.27</v>
      </c>
      <c r="S2980">
        <v>0.25</v>
      </c>
      <c r="T2980">
        <v>1</v>
      </c>
      <c r="U2980">
        <v>21</v>
      </c>
      <c r="V2980">
        <v>2</v>
      </c>
      <c r="W2980">
        <v>1.24</v>
      </c>
      <c r="X2980">
        <v>5</v>
      </c>
      <c r="Y2980">
        <v>0.5</v>
      </c>
      <c r="Z2980">
        <v>0.04</v>
      </c>
      <c r="AA2980">
        <v>20</v>
      </c>
      <c r="AB2980">
        <v>0.15</v>
      </c>
      <c r="AC2980">
        <v>85</v>
      </c>
      <c r="AD2980">
        <v>0.5</v>
      </c>
      <c r="AE2980">
        <v>0.01</v>
      </c>
      <c r="AF2980">
        <v>6</v>
      </c>
      <c r="AG2980">
        <v>950</v>
      </c>
      <c r="AH2980">
        <v>6</v>
      </c>
      <c r="AI2980">
        <v>2</v>
      </c>
      <c r="AJ2980">
        <v>0.5</v>
      </c>
      <c r="AK2980">
        <v>154</v>
      </c>
      <c r="AL2980">
        <v>0.02</v>
      </c>
      <c r="AM2980">
        <v>5</v>
      </c>
      <c r="AN2980">
        <v>5</v>
      </c>
      <c r="AO2980">
        <v>17</v>
      </c>
      <c r="AP2980">
        <v>5</v>
      </c>
      <c r="AQ2980">
        <v>8</v>
      </c>
    </row>
    <row r="2981" spans="1:43" hidden="1" x14ac:dyDescent="0.25">
      <c r="A2981" t="s">
        <v>10756</v>
      </c>
      <c r="B2981" t="s">
        <v>10757</v>
      </c>
      <c r="C2981" s="1" t="str">
        <f t="shared" si="229"/>
        <v>21:0118</v>
      </c>
      <c r="D2981" s="1" t="str">
        <f t="shared" si="230"/>
        <v>21:0027</v>
      </c>
      <c r="E2981" t="s">
        <v>10758</v>
      </c>
      <c r="F2981" t="s">
        <v>10759</v>
      </c>
      <c r="H2981">
        <v>63.711099300000001</v>
      </c>
      <c r="I2981">
        <v>-95.779092700000007</v>
      </c>
      <c r="J2981" s="1" t="str">
        <f t="shared" si="231"/>
        <v>Till</v>
      </c>
      <c r="K2981" s="1" t="str">
        <f t="shared" si="232"/>
        <v>&lt;63 micron</v>
      </c>
      <c r="L2981">
        <v>0.1</v>
      </c>
      <c r="M2981">
        <v>0.26</v>
      </c>
      <c r="N2981">
        <v>4</v>
      </c>
      <c r="O2981">
        <v>50</v>
      </c>
      <c r="P2981">
        <v>0.25</v>
      </c>
      <c r="Q2981">
        <v>1</v>
      </c>
      <c r="R2981">
        <v>0.26</v>
      </c>
      <c r="S2981">
        <v>0.25</v>
      </c>
      <c r="T2981">
        <v>1</v>
      </c>
      <c r="U2981">
        <v>16</v>
      </c>
      <c r="V2981">
        <v>1</v>
      </c>
      <c r="W2981">
        <v>1.03</v>
      </c>
      <c r="X2981">
        <v>5</v>
      </c>
      <c r="Y2981">
        <v>0.5</v>
      </c>
      <c r="Z2981">
        <v>0.03</v>
      </c>
      <c r="AA2981">
        <v>10</v>
      </c>
      <c r="AB2981">
        <v>0.13</v>
      </c>
      <c r="AC2981">
        <v>55</v>
      </c>
      <c r="AD2981">
        <v>0.5</v>
      </c>
      <c r="AE2981">
        <v>0.01</v>
      </c>
      <c r="AF2981">
        <v>4</v>
      </c>
      <c r="AG2981">
        <v>850</v>
      </c>
      <c r="AH2981">
        <v>4</v>
      </c>
      <c r="AI2981">
        <v>1</v>
      </c>
      <c r="AJ2981">
        <v>0.5</v>
      </c>
      <c r="AK2981">
        <v>89</v>
      </c>
      <c r="AL2981">
        <v>0.02</v>
      </c>
      <c r="AM2981">
        <v>5</v>
      </c>
      <c r="AN2981">
        <v>5</v>
      </c>
      <c r="AO2981">
        <v>15</v>
      </c>
      <c r="AP2981">
        <v>5</v>
      </c>
      <c r="AQ2981">
        <v>8</v>
      </c>
    </row>
    <row r="2982" spans="1:43" hidden="1" x14ac:dyDescent="0.25">
      <c r="A2982" t="s">
        <v>10760</v>
      </c>
      <c r="B2982" t="s">
        <v>10761</v>
      </c>
      <c r="C2982" s="1" t="str">
        <f t="shared" si="229"/>
        <v>21:0118</v>
      </c>
      <c r="D2982" s="1" t="str">
        <f t="shared" si="230"/>
        <v>21:0027</v>
      </c>
      <c r="E2982" t="s">
        <v>10762</v>
      </c>
      <c r="F2982" t="s">
        <v>10763</v>
      </c>
      <c r="H2982">
        <v>63.732730699999998</v>
      </c>
      <c r="I2982">
        <v>-95.776009200000004</v>
      </c>
      <c r="J2982" s="1" t="str">
        <f t="shared" si="231"/>
        <v>Till</v>
      </c>
      <c r="K2982" s="1" t="str">
        <f t="shared" si="232"/>
        <v>&lt;63 micron</v>
      </c>
      <c r="L2982">
        <v>0.1</v>
      </c>
      <c r="M2982">
        <v>0.39</v>
      </c>
      <c r="N2982">
        <v>2</v>
      </c>
      <c r="O2982">
        <v>200</v>
      </c>
      <c r="P2982">
        <v>0.25</v>
      </c>
      <c r="Q2982">
        <v>1</v>
      </c>
      <c r="R2982">
        <v>0.28999999999999998</v>
      </c>
      <c r="S2982">
        <v>0.25</v>
      </c>
      <c r="T2982">
        <v>1</v>
      </c>
      <c r="U2982">
        <v>19</v>
      </c>
      <c r="V2982">
        <v>3</v>
      </c>
      <c r="W2982">
        <v>1.18</v>
      </c>
      <c r="X2982">
        <v>5</v>
      </c>
      <c r="Y2982">
        <v>0.5</v>
      </c>
      <c r="Z2982">
        <v>0.06</v>
      </c>
      <c r="AA2982">
        <v>20</v>
      </c>
      <c r="AB2982">
        <v>0.17</v>
      </c>
      <c r="AC2982">
        <v>130</v>
      </c>
      <c r="AD2982">
        <v>0.5</v>
      </c>
      <c r="AE2982">
        <v>0.01</v>
      </c>
      <c r="AF2982">
        <v>9</v>
      </c>
      <c r="AG2982">
        <v>980</v>
      </c>
      <c r="AH2982">
        <v>10</v>
      </c>
      <c r="AI2982">
        <v>1</v>
      </c>
      <c r="AJ2982">
        <v>0.5</v>
      </c>
      <c r="AK2982">
        <v>133</v>
      </c>
      <c r="AL2982">
        <v>0.02</v>
      </c>
      <c r="AM2982">
        <v>5</v>
      </c>
      <c r="AN2982">
        <v>5</v>
      </c>
      <c r="AO2982">
        <v>17</v>
      </c>
      <c r="AP2982">
        <v>5</v>
      </c>
      <c r="AQ2982">
        <v>10</v>
      </c>
    </row>
    <row r="2983" spans="1:43" hidden="1" x14ac:dyDescent="0.25">
      <c r="A2983" t="s">
        <v>10764</v>
      </c>
      <c r="B2983" t="s">
        <v>10765</v>
      </c>
      <c r="C2983" s="1" t="str">
        <f t="shared" si="229"/>
        <v>21:0118</v>
      </c>
      <c r="D2983" s="1" t="str">
        <f t="shared" si="230"/>
        <v>21:0027</v>
      </c>
      <c r="E2983" t="s">
        <v>10766</v>
      </c>
      <c r="F2983" t="s">
        <v>10767</v>
      </c>
      <c r="H2983">
        <v>63.742332099999999</v>
      </c>
      <c r="I2983">
        <v>-95.777823499999997</v>
      </c>
      <c r="J2983" s="1" t="str">
        <f t="shared" si="231"/>
        <v>Till</v>
      </c>
      <c r="K2983" s="1" t="str">
        <f t="shared" si="232"/>
        <v>&lt;63 micron</v>
      </c>
      <c r="L2983">
        <v>0.1</v>
      </c>
      <c r="M2983">
        <v>0.44</v>
      </c>
      <c r="N2983">
        <v>6</v>
      </c>
      <c r="O2983">
        <v>110</v>
      </c>
      <c r="P2983">
        <v>0.25</v>
      </c>
      <c r="Q2983">
        <v>1</v>
      </c>
      <c r="R2983">
        <v>0.28999999999999998</v>
      </c>
      <c r="S2983">
        <v>0.25</v>
      </c>
      <c r="T2983">
        <v>2</v>
      </c>
      <c r="U2983">
        <v>17</v>
      </c>
      <c r="V2983">
        <v>4</v>
      </c>
      <c r="W2983">
        <v>1.1599999999999999</v>
      </c>
      <c r="X2983">
        <v>5</v>
      </c>
      <c r="Y2983">
        <v>0.5</v>
      </c>
      <c r="Z2983">
        <v>7.0000000000000007E-2</v>
      </c>
      <c r="AA2983">
        <v>20</v>
      </c>
      <c r="AB2983">
        <v>0.2</v>
      </c>
      <c r="AC2983">
        <v>130</v>
      </c>
      <c r="AD2983">
        <v>0.5</v>
      </c>
      <c r="AE2983">
        <v>0.01</v>
      </c>
      <c r="AF2983">
        <v>7</v>
      </c>
      <c r="AG2983">
        <v>890</v>
      </c>
      <c r="AH2983">
        <v>10</v>
      </c>
      <c r="AI2983">
        <v>1</v>
      </c>
      <c r="AJ2983">
        <v>1</v>
      </c>
      <c r="AK2983">
        <v>129</v>
      </c>
      <c r="AL2983">
        <v>0.02</v>
      </c>
      <c r="AM2983">
        <v>5</v>
      </c>
      <c r="AN2983">
        <v>5</v>
      </c>
      <c r="AO2983">
        <v>16</v>
      </c>
      <c r="AP2983">
        <v>5</v>
      </c>
      <c r="AQ2983">
        <v>12</v>
      </c>
    </row>
    <row r="2984" spans="1:43" hidden="1" x14ac:dyDescent="0.25">
      <c r="A2984" t="s">
        <v>10768</v>
      </c>
      <c r="B2984" t="s">
        <v>10769</v>
      </c>
      <c r="C2984" s="1" t="str">
        <f t="shared" si="229"/>
        <v>21:0118</v>
      </c>
      <c r="D2984" s="1" t="str">
        <f t="shared" si="230"/>
        <v>21:0027</v>
      </c>
      <c r="E2984" t="s">
        <v>10770</v>
      </c>
      <c r="F2984" t="s">
        <v>10771</v>
      </c>
      <c r="H2984">
        <v>63.756645800000001</v>
      </c>
      <c r="I2984">
        <v>-95.774646399999995</v>
      </c>
      <c r="J2984" s="1" t="str">
        <f t="shared" si="231"/>
        <v>Till</v>
      </c>
      <c r="K2984" s="1" t="str">
        <f t="shared" si="232"/>
        <v>&lt;63 micron</v>
      </c>
      <c r="L2984">
        <v>0.1</v>
      </c>
      <c r="M2984">
        <v>0.89</v>
      </c>
      <c r="N2984">
        <v>12</v>
      </c>
      <c r="O2984">
        <v>180</v>
      </c>
      <c r="P2984">
        <v>0.25</v>
      </c>
      <c r="Q2984">
        <v>1</v>
      </c>
      <c r="R2984">
        <v>0.33</v>
      </c>
      <c r="S2984">
        <v>0.25</v>
      </c>
      <c r="T2984">
        <v>2</v>
      </c>
      <c r="U2984">
        <v>26</v>
      </c>
      <c r="V2984">
        <v>7</v>
      </c>
      <c r="W2984">
        <v>1.65</v>
      </c>
      <c r="X2984">
        <v>5</v>
      </c>
      <c r="Y2984">
        <v>0.5</v>
      </c>
      <c r="Z2984">
        <v>0.17</v>
      </c>
      <c r="AA2984">
        <v>30</v>
      </c>
      <c r="AB2984">
        <v>0.4</v>
      </c>
      <c r="AC2984">
        <v>125</v>
      </c>
      <c r="AD2984">
        <v>0.5</v>
      </c>
      <c r="AE2984">
        <v>0.01</v>
      </c>
      <c r="AF2984">
        <v>11</v>
      </c>
      <c r="AG2984">
        <v>860</v>
      </c>
      <c r="AH2984">
        <v>14</v>
      </c>
      <c r="AI2984">
        <v>1</v>
      </c>
      <c r="AJ2984">
        <v>1</v>
      </c>
      <c r="AK2984">
        <v>115</v>
      </c>
      <c r="AL2984">
        <v>0.03</v>
      </c>
      <c r="AM2984">
        <v>5</v>
      </c>
      <c r="AN2984">
        <v>5</v>
      </c>
      <c r="AO2984">
        <v>32</v>
      </c>
      <c r="AP2984">
        <v>5</v>
      </c>
      <c r="AQ2984">
        <v>24</v>
      </c>
    </row>
    <row r="2985" spans="1:43" hidden="1" x14ac:dyDescent="0.25">
      <c r="A2985" t="s">
        <v>10772</v>
      </c>
      <c r="B2985" t="s">
        <v>10773</v>
      </c>
      <c r="C2985" s="1" t="str">
        <f t="shared" si="229"/>
        <v>21:0118</v>
      </c>
      <c r="D2985" s="1" t="str">
        <f t="shared" si="230"/>
        <v>21:0027</v>
      </c>
      <c r="E2985" t="s">
        <v>10774</v>
      </c>
      <c r="F2985" t="s">
        <v>10775</v>
      </c>
      <c r="H2985">
        <v>63.769253200000001</v>
      </c>
      <c r="I2985">
        <v>-95.770994400000006</v>
      </c>
      <c r="J2985" s="1" t="str">
        <f t="shared" si="231"/>
        <v>Till</v>
      </c>
      <c r="K2985" s="1" t="str">
        <f t="shared" si="232"/>
        <v>&lt;63 micron</v>
      </c>
      <c r="L2985">
        <v>0.1</v>
      </c>
      <c r="M2985">
        <v>0.71</v>
      </c>
      <c r="N2985">
        <v>8</v>
      </c>
      <c r="O2985">
        <v>160</v>
      </c>
      <c r="P2985">
        <v>0.25</v>
      </c>
      <c r="Q2985">
        <v>1</v>
      </c>
      <c r="R2985">
        <v>0.32</v>
      </c>
      <c r="S2985">
        <v>0.25</v>
      </c>
      <c r="T2985">
        <v>2</v>
      </c>
      <c r="U2985">
        <v>24</v>
      </c>
      <c r="V2985">
        <v>4</v>
      </c>
      <c r="W2985">
        <v>1.39</v>
      </c>
      <c r="X2985">
        <v>5</v>
      </c>
      <c r="Y2985">
        <v>0.5</v>
      </c>
      <c r="Z2985">
        <v>0.1</v>
      </c>
      <c r="AA2985">
        <v>20</v>
      </c>
      <c r="AB2985">
        <v>0.34</v>
      </c>
      <c r="AC2985">
        <v>140</v>
      </c>
      <c r="AD2985">
        <v>0.5</v>
      </c>
      <c r="AE2985">
        <v>0.01</v>
      </c>
      <c r="AF2985">
        <v>10</v>
      </c>
      <c r="AG2985">
        <v>830</v>
      </c>
      <c r="AH2985">
        <v>10</v>
      </c>
      <c r="AI2985">
        <v>1</v>
      </c>
      <c r="AJ2985">
        <v>1</v>
      </c>
      <c r="AK2985">
        <v>101</v>
      </c>
      <c r="AL2985">
        <v>0.03</v>
      </c>
      <c r="AM2985">
        <v>5</v>
      </c>
      <c r="AN2985">
        <v>5</v>
      </c>
      <c r="AO2985">
        <v>24</v>
      </c>
      <c r="AP2985">
        <v>5</v>
      </c>
      <c r="AQ2985">
        <v>18</v>
      </c>
    </row>
    <row r="2986" spans="1:43" hidden="1" x14ac:dyDescent="0.25">
      <c r="A2986" t="s">
        <v>10776</v>
      </c>
      <c r="B2986" t="s">
        <v>10777</v>
      </c>
      <c r="C2986" s="1" t="str">
        <f t="shared" si="229"/>
        <v>21:0118</v>
      </c>
      <c r="D2986" s="1" t="str">
        <f t="shared" si="230"/>
        <v>21:0027</v>
      </c>
      <c r="E2986" t="s">
        <v>10778</v>
      </c>
      <c r="F2986" t="s">
        <v>10779</v>
      </c>
      <c r="H2986">
        <v>63.7837672</v>
      </c>
      <c r="I2986">
        <v>-95.773738800000004</v>
      </c>
      <c r="J2986" s="1" t="str">
        <f t="shared" si="231"/>
        <v>Till</v>
      </c>
      <c r="K2986" s="1" t="str">
        <f t="shared" si="232"/>
        <v>&lt;63 micron</v>
      </c>
      <c r="L2986">
        <v>0.1</v>
      </c>
      <c r="M2986">
        <v>0.97</v>
      </c>
      <c r="N2986">
        <v>12</v>
      </c>
      <c r="O2986">
        <v>230</v>
      </c>
      <c r="P2986">
        <v>0.5</v>
      </c>
      <c r="Q2986">
        <v>1</v>
      </c>
      <c r="R2986">
        <v>0.35</v>
      </c>
      <c r="S2986">
        <v>0.25</v>
      </c>
      <c r="T2986">
        <v>2</v>
      </c>
      <c r="U2986">
        <v>28</v>
      </c>
      <c r="V2986">
        <v>9</v>
      </c>
      <c r="W2986">
        <v>1.87</v>
      </c>
      <c r="X2986">
        <v>5</v>
      </c>
      <c r="Y2986">
        <v>0.5</v>
      </c>
      <c r="Z2986">
        <v>0.21</v>
      </c>
      <c r="AA2986">
        <v>20</v>
      </c>
      <c r="AB2986">
        <v>0.43</v>
      </c>
      <c r="AC2986">
        <v>185</v>
      </c>
      <c r="AD2986">
        <v>0.5</v>
      </c>
      <c r="AE2986">
        <v>0.01</v>
      </c>
      <c r="AF2986">
        <v>11</v>
      </c>
      <c r="AG2986">
        <v>700</v>
      </c>
      <c r="AH2986">
        <v>10</v>
      </c>
      <c r="AI2986">
        <v>1</v>
      </c>
      <c r="AJ2986">
        <v>2</v>
      </c>
      <c r="AK2986">
        <v>106</v>
      </c>
      <c r="AL2986">
        <v>0.02</v>
      </c>
      <c r="AM2986">
        <v>5</v>
      </c>
      <c r="AN2986">
        <v>5</v>
      </c>
      <c r="AO2986">
        <v>23</v>
      </c>
      <c r="AP2986">
        <v>5</v>
      </c>
      <c r="AQ2986">
        <v>26</v>
      </c>
    </row>
    <row r="2987" spans="1:43" hidden="1" x14ac:dyDescent="0.25">
      <c r="A2987" t="s">
        <v>10780</v>
      </c>
      <c r="B2987" t="s">
        <v>10781</v>
      </c>
      <c r="C2987" s="1" t="str">
        <f t="shared" si="229"/>
        <v>21:0118</v>
      </c>
      <c r="D2987" s="1" t="str">
        <f t="shared" si="230"/>
        <v>21:0027</v>
      </c>
      <c r="E2987" t="s">
        <v>10782</v>
      </c>
      <c r="F2987" t="s">
        <v>10783</v>
      </c>
      <c r="H2987">
        <v>63.805351899999998</v>
      </c>
      <c r="I2987">
        <v>-95.773992399999997</v>
      </c>
      <c r="J2987" s="1" t="str">
        <f t="shared" si="231"/>
        <v>Till</v>
      </c>
      <c r="K2987" s="1" t="str">
        <f t="shared" si="232"/>
        <v>&lt;63 micron</v>
      </c>
      <c r="L2987">
        <v>0.1</v>
      </c>
      <c r="M2987">
        <v>1.51</v>
      </c>
      <c r="N2987">
        <v>8</v>
      </c>
      <c r="O2987">
        <v>370</v>
      </c>
      <c r="P2987">
        <v>0.5</v>
      </c>
      <c r="Q2987">
        <v>1</v>
      </c>
      <c r="R2987">
        <v>0.31</v>
      </c>
      <c r="S2987">
        <v>0.5</v>
      </c>
      <c r="T2987">
        <v>4</v>
      </c>
      <c r="U2987">
        <v>33</v>
      </c>
      <c r="V2987">
        <v>12</v>
      </c>
      <c r="W2987">
        <v>1.93</v>
      </c>
      <c r="X2987">
        <v>5</v>
      </c>
      <c r="Y2987">
        <v>0.5</v>
      </c>
      <c r="Z2987">
        <v>0.28999999999999998</v>
      </c>
      <c r="AA2987">
        <v>30</v>
      </c>
      <c r="AB2987">
        <v>0.53</v>
      </c>
      <c r="AC2987">
        <v>160</v>
      </c>
      <c r="AD2987">
        <v>0.5</v>
      </c>
      <c r="AE2987">
        <v>0.01</v>
      </c>
      <c r="AF2987">
        <v>17</v>
      </c>
      <c r="AG2987">
        <v>760</v>
      </c>
      <c r="AH2987">
        <v>14</v>
      </c>
      <c r="AI2987">
        <v>1</v>
      </c>
      <c r="AJ2987">
        <v>2</v>
      </c>
      <c r="AK2987">
        <v>154</v>
      </c>
      <c r="AL2987">
        <v>0.02</v>
      </c>
      <c r="AM2987">
        <v>5</v>
      </c>
      <c r="AN2987">
        <v>5</v>
      </c>
      <c r="AO2987">
        <v>30</v>
      </c>
      <c r="AP2987">
        <v>5</v>
      </c>
      <c r="AQ2987">
        <v>30</v>
      </c>
    </row>
    <row r="2988" spans="1:43" hidden="1" x14ac:dyDescent="0.25">
      <c r="A2988" t="s">
        <v>10784</v>
      </c>
      <c r="B2988" t="s">
        <v>10785</v>
      </c>
      <c r="C2988" s="1" t="str">
        <f t="shared" si="229"/>
        <v>21:0118</v>
      </c>
      <c r="D2988" s="1" t="str">
        <f t="shared" si="230"/>
        <v>21:0027</v>
      </c>
      <c r="E2988" t="s">
        <v>10786</v>
      </c>
      <c r="F2988" t="s">
        <v>10787</v>
      </c>
      <c r="H2988">
        <v>63.642179900000002</v>
      </c>
      <c r="I2988">
        <v>-95.744045</v>
      </c>
      <c r="J2988" s="1" t="str">
        <f t="shared" si="231"/>
        <v>Till</v>
      </c>
      <c r="K2988" s="1" t="str">
        <f t="shared" si="232"/>
        <v>&lt;63 micron</v>
      </c>
      <c r="L2988">
        <v>0.1</v>
      </c>
      <c r="M2988">
        <v>0.41</v>
      </c>
      <c r="N2988">
        <v>4</v>
      </c>
      <c r="O2988">
        <v>100</v>
      </c>
      <c r="P2988">
        <v>0.25</v>
      </c>
      <c r="Q2988">
        <v>1</v>
      </c>
      <c r="R2988">
        <v>0.24</v>
      </c>
      <c r="S2988">
        <v>0.25</v>
      </c>
      <c r="T2988">
        <v>1</v>
      </c>
      <c r="U2988">
        <v>19</v>
      </c>
      <c r="V2988">
        <v>3</v>
      </c>
      <c r="W2988">
        <v>1.18</v>
      </c>
      <c r="X2988">
        <v>5</v>
      </c>
      <c r="Y2988">
        <v>0.5</v>
      </c>
      <c r="Z2988">
        <v>0.06</v>
      </c>
      <c r="AA2988">
        <v>20</v>
      </c>
      <c r="AB2988">
        <v>0.16</v>
      </c>
      <c r="AC2988">
        <v>85</v>
      </c>
      <c r="AD2988">
        <v>0.5</v>
      </c>
      <c r="AE2988">
        <v>0.01</v>
      </c>
      <c r="AF2988">
        <v>6</v>
      </c>
      <c r="AG2988">
        <v>800</v>
      </c>
      <c r="AH2988">
        <v>6</v>
      </c>
      <c r="AI2988">
        <v>1</v>
      </c>
      <c r="AJ2988">
        <v>1</v>
      </c>
      <c r="AK2988">
        <v>157</v>
      </c>
      <c r="AL2988">
        <v>0.02</v>
      </c>
      <c r="AM2988">
        <v>5</v>
      </c>
      <c r="AN2988">
        <v>5</v>
      </c>
      <c r="AO2988">
        <v>15</v>
      </c>
      <c r="AP2988">
        <v>5</v>
      </c>
      <c r="AQ2988">
        <v>8</v>
      </c>
    </row>
    <row r="2989" spans="1:43" hidden="1" x14ac:dyDescent="0.25">
      <c r="A2989" t="s">
        <v>10788</v>
      </c>
      <c r="B2989" t="s">
        <v>10789</v>
      </c>
      <c r="C2989" s="1" t="str">
        <f t="shared" si="229"/>
        <v>21:0118</v>
      </c>
      <c r="D2989" s="1" t="str">
        <f t="shared" si="230"/>
        <v>21:0027</v>
      </c>
      <c r="E2989" t="s">
        <v>10790</v>
      </c>
      <c r="F2989" t="s">
        <v>10791</v>
      </c>
      <c r="H2989">
        <v>63.6565406</v>
      </c>
      <c r="I2989">
        <v>-95.739309000000006</v>
      </c>
      <c r="J2989" s="1" t="str">
        <f t="shared" si="231"/>
        <v>Till</v>
      </c>
      <c r="K2989" s="1" t="str">
        <f t="shared" si="232"/>
        <v>&lt;63 micron</v>
      </c>
      <c r="L2989">
        <v>0.1</v>
      </c>
      <c r="M2989">
        <v>1.68</v>
      </c>
      <c r="N2989">
        <v>8</v>
      </c>
      <c r="O2989">
        <v>350</v>
      </c>
      <c r="P2989">
        <v>0.5</v>
      </c>
      <c r="Q2989">
        <v>1</v>
      </c>
      <c r="R2989">
        <v>0.28000000000000003</v>
      </c>
      <c r="S2989">
        <v>0.25</v>
      </c>
      <c r="T2989">
        <v>3</v>
      </c>
      <c r="U2989">
        <v>33</v>
      </c>
      <c r="V2989">
        <v>9</v>
      </c>
      <c r="W2989">
        <v>1.71</v>
      </c>
      <c r="X2989">
        <v>5</v>
      </c>
      <c r="Y2989">
        <v>0.5</v>
      </c>
      <c r="Z2989">
        <v>0.34</v>
      </c>
      <c r="AA2989">
        <v>30</v>
      </c>
      <c r="AB2989">
        <v>0.45</v>
      </c>
      <c r="AC2989">
        <v>160</v>
      </c>
      <c r="AD2989">
        <v>0.5</v>
      </c>
      <c r="AE2989">
        <v>0.01</v>
      </c>
      <c r="AF2989">
        <v>15</v>
      </c>
      <c r="AG2989">
        <v>750</v>
      </c>
      <c r="AH2989">
        <v>12</v>
      </c>
      <c r="AI2989">
        <v>2</v>
      </c>
      <c r="AJ2989">
        <v>2</v>
      </c>
      <c r="AK2989">
        <v>197</v>
      </c>
      <c r="AL2989">
        <v>0.01</v>
      </c>
      <c r="AM2989">
        <v>5</v>
      </c>
      <c r="AN2989">
        <v>5</v>
      </c>
      <c r="AO2989">
        <v>24</v>
      </c>
      <c r="AP2989">
        <v>5</v>
      </c>
      <c r="AQ2989">
        <v>22</v>
      </c>
    </row>
    <row r="2990" spans="1:43" hidden="1" x14ac:dyDescent="0.25">
      <c r="A2990" t="s">
        <v>10792</v>
      </c>
      <c r="B2990" t="s">
        <v>10793</v>
      </c>
      <c r="C2990" s="1" t="str">
        <f t="shared" si="229"/>
        <v>21:0118</v>
      </c>
      <c r="D2990" s="1" t="str">
        <f t="shared" si="230"/>
        <v>21:0027</v>
      </c>
      <c r="E2990" t="s">
        <v>10794</v>
      </c>
      <c r="F2990" t="s">
        <v>10795</v>
      </c>
      <c r="H2990">
        <v>63.667787599999997</v>
      </c>
      <c r="I2990">
        <v>-95.762151099999997</v>
      </c>
      <c r="J2990" s="1" t="str">
        <f t="shared" si="231"/>
        <v>Till</v>
      </c>
      <c r="K2990" s="1" t="str">
        <f t="shared" si="232"/>
        <v>&lt;63 micron</v>
      </c>
      <c r="L2990">
        <v>0.1</v>
      </c>
      <c r="M2990">
        <v>0.92</v>
      </c>
      <c r="N2990">
        <v>2</v>
      </c>
      <c r="O2990">
        <v>210</v>
      </c>
      <c r="P2990">
        <v>0.25</v>
      </c>
      <c r="Q2990">
        <v>2</v>
      </c>
      <c r="R2990">
        <v>0.26</v>
      </c>
      <c r="S2990">
        <v>0.25</v>
      </c>
      <c r="T2990">
        <v>2</v>
      </c>
      <c r="U2990">
        <v>24</v>
      </c>
      <c r="V2990">
        <v>5</v>
      </c>
      <c r="W2990">
        <v>1.41</v>
      </c>
      <c r="X2990">
        <v>5</v>
      </c>
      <c r="Y2990">
        <v>0.5</v>
      </c>
      <c r="Z2990">
        <v>0.18</v>
      </c>
      <c r="AA2990">
        <v>20</v>
      </c>
      <c r="AB2990">
        <v>0.27</v>
      </c>
      <c r="AC2990">
        <v>110</v>
      </c>
      <c r="AD2990">
        <v>0.5</v>
      </c>
      <c r="AE2990">
        <v>0.01</v>
      </c>
      <c r="AF2990">
        <v>10</v>
      </c>
      <c r="AG2990">
        <v>790</v>
      </c>
      <c r="AH2990">
        <v>10</v>
      </c>
      <c r="AI2990">
        <v>1</v>
      </c>
      <c r="AJ2990">
        <v>1</v>
      </c>
      <c r="AK2990">
        <v>179</v>
      </c>
      <c r="AL2990">
        <v>0.02</v>
      </c>
      <c r="AM2990">
        <v>5</v>
      </c>
      <c r="AN2990">
        <v>5</v>
      </c>
      <c r="AO2990">
        <v>19</v>
      </c>
      <c r="AP2990">
        <v>5</v>
      </c>
      <c r="AQ2990">
        <v>14</v>
      </c>
    </row>
    <row r="2991" spans="1:43" hidden="1" x14ac:dyDescent="0.25">
      <c r="A2991" t="s">
        <v>10796</v>
      </c>
      <c r="B2991" t="s">
        <v>10797</v>
      </c>
      <c r="C2991" s="1" t="str">
        <f t="shared" si="229"/>
        <v>21:0118</v>
      </c>
      <c r="D2991" s="1" t="str">
        <f t="shared" si="230"/>
        <v>21:0027</v>
      </c>
      <c r="E2991" t="s">
        <v>10798</v>
      </c>
      <c r="F2991" t="s">
        <v>10799</v>
      </c>
      <c r="H2991">
        <v>63.686152900000003</v>
      </c>
      <c r="I2991">
        <v>-95.745751299999995</v>
      </c>
      <c r="J2991" s="1" t="str">
        <f t="shared" si="231"/>
        <v>Till</v>
      </c>
      <c r="K2991" s="1" t="str">
        <f t="shared" si="232"/>
        <v>&lt;63 micron</v>
      </c>
      <c r="L2991">
        <v>0.1</v>
      </c>
      <c r="M2991">
        <v>0.77</v>
      </c>
      <c r="N2991">
        <v>4</v>
      </c>
      <c r="O2991">
        <v>220</v>
      </c>
      <c r="P2991">
        <v>0.25</v>
      </c>
      <c r="Q2991">
        <v>1</v>
      </c>
      <c r="R2991">
        <v>0.27</v>
      </c>
      <c r="S2991">
        <v>0.25</v>
      </c>
      <c r="T2991">
        <v>1</v>
      </c>
      <c r="U2991">
        <v>24</v>
      </c>
      <c r="V2991">
        <v>6</v>
      </c>
      <c r="W2991">
        <v>1.44</v>
      </c>
      <c r="X2991">
        <v>5</v>
      </c>
      <c r="Y2991">
        <v>0.5</v>
      </c>
      <c r="Z2991">
        <v>0.14000000000000001</v>
      </c>
      <c r="AA2991">
        <v>20</v>
      </c>
      <c r="AB2991">
        <v>0.26</v>
      </c>
      <c r="AC2991">
        <v>90</v>
      </c>
      <c r="AD2991">
        <v>0.5</v>
      </c>
      <c r="AE2991">
        <v>0.02</v>
      </c>
      <c r="AF2991">
        <v>9</v>
      </c>
      <c r="AG2991">
        <v>880</v>
      </c>
      <c r="AH2991">
        <v>12</v>
      </c>
      <c r="AI2991">
        <v>1</v>
      </c>
      <c r="AJ2991">
        <v>1</v>
      </c>
      <c r="AK2991">
        <v>168</v>
      </c>
      <c r="AL2991">
        <v>0.02</v>
      </c>
      <c r="AM2991">
        <v>5</v>
      </c>
      <c r="AN2991">
        <v>5</v>
      </c>
      <c r="AO2991">
        <v>19</v>
      </c>
      <c r="AP2991">
        <v>5</v>
      </c>
      <c r="AQ2991">
        <v>14</v>
      </c>
    </row>
    <row r="2992" spans="1:43" hidden="1" x14ac:dyDescent="0.25">
      <c r="A2992" t="s">
        <v>10800</v>
      </c>
      <c r="B2992" t="s">
        <v>10801</v>
      </c>
      <c r="C2992" s="1" t="str">
        <f t="shared" si="229"/>
        <v>21:0118</v>
      </c>
      <c r="D2992" s="1" t="str">
        <f t="shared" si="230"/>
        <v>21:0027</v>
      </c>
      <c r="E2992" t="s">
        <v>10802</v>
      </c>
      <c r="F2992" t="s">
        <v>10803</v>
      </c>
      <c r="H2992">
        <v>63.694838900000001</v>
      </c>
      <c r="I2992">
        <v>-95.747078599999995</v>
      </c>
      <c r="J2992" s="1" t="str">
        <f t="shared" si="231"/>
        <v>Till</v>
      </c>
      <c r="K2992" s="1" t="str">
        <f t="shared" si="232"/>
        <v>&lt;63 micron</v>
      </c>
      <c r="L2992">
        <v>0.1</v>
      </c>
      <c r="M2992">
        <v>0.38</v>
      </c>
      <c r="N2992">
        <v>1</v>
      </c>
      <c r="O2992">
        <v>140</v>
      </c>
      <c r="P2992">
        <v>0.25</v>
      </c>
      <c r="Q2992">
        <v>1</v>
      </c>
      <c r="R2992">
        <v>0.25</v>
      </c>
      <c r="S2992">
        <v>0.25</v>
      </c>
      <c r="T2992">
        <v>1</v>
      </c>
      <c r="U2992">
        <v>16</v>
      </c>
      <c r="V2992">
        <v>2</v>
      </c>
      <c r="W2992">
        <v>1.1000000000000001</v>
      </c>
      <c r="X2992">
        <v>5</v>
      </c>
      <c r="Y2992">
        <v>0.5</v>
      </c>
      <c r="Z2992">
        <v>0.06</v>
      </c>
      <c r="AA2992">
        <v>20</v>
      </c>
      <c r="AB2992">
        <v>0.13</v>
      </c>
      <c r="AC2992">
        <v>65</v>
      </c>
      <c r="AD2992">
        <v>0.5</v>
      </c>
      <c r="AE2992">
        <v>0.01</v>
      </c>
      <c r="AF2992">
        <v>4</v>
      </c>
      <c r="AG2992">
        <v>810</v>
      </c>
      <c r="AH2992">
        <v>8</v>
      </c>
      <c r="AI2992">
        <v>1</v>
      </c>
      <c r="AJ2992">
        <v>0.5</v>
      </c>
      <c r="AK2992">
        <v>134</v>
      </c>
      <c r="AL2992">
        <v>0.02</v>
      </c>
      <c r="AM2992">
        <v>5</v>
      </c>
      <c r="AN2992">
        <v>5</v>
      </c>
      <c r="AO2992">
        <v>15</v>
      </c>
      <c r="AP2992">
        <v>5</v>
      </c>
      <c r="AQ2992">
        <v>6</v>
      </c>
    </row>
    <row r="2993" spans="1:43" hidden="1" x14ac:dyDescent="0.25">
      <c r="A2993" t="s">
        <v>10804</v>
      </c>
      <c r="B2993" t="s">
        <v>10805</v>
      </c>
      <c r="C2993" s="1" t="str">
        <f t="shared" si="229"/>
        <v>21:0118</v>
      </c>
      <c r="D2993" s="1" t="str">
        <f t="shared" si="230"/>
        <v>21:0027</v>
      </c>
      <c r="E2993" t="s">
        <v>10806</v>
      </c>
      <c r="F2993" t="s">
        <v>10807</v>
      </c>
      <c r="H2993">
        <v>63.726011399999997</v>
      </c>
      <c r="I2993">
        <v>-95.744228699999994</v>
      </c>
      <c r="J2993" s="1" t="str">
        <f t="shared" si="231"/>
        <v>Till</v>
      </c>
      <c r="K2993" s="1" t="str">
        <f t="shared" si="232"/>
        <v>&lt;63 micron</v>
      </c>
      <c r="L2993">
        <v>0.1</v>
      </c>
      <c r="M2993">
        <v>1.57</v>
      </c>
      <c r="N2993">
        <v>1</v>
      </c>
      <c r="O2993">
        <v>380</v>
      </c>
      <c r="P2993">
        <v>0.5</v>
      </c>
      <c r="Q2993">
        <v>1</v>
      </c>
      <c r="R2993">
        <v>0.32</v>
      </c>
      <c r="S2993">
        <v>0.25</v>
      </c>
      <c r="T2993">
        <v>3</v>
      </c>
      <c r="U2993">
        <v>39</v>
      </c>
      <c r="V2993">
        <v>12</v>
      </c>
      <c r="W2993">
        <v>1.87</v>
      </c>
      <c r="X2993">
        <v>5</v>
      </c>
      <c r="Y2993">
        <v>0.5</v>
      </c>
      <c r="Z2993">
        <v>0.25</v>
      </c>
      <c r="AA2993">
        <v>30</v>
      </c>
      <c r="AB2993">
        <v>0.54</v>
      </c>
      <c r="AC2993">
        <v>170</v>
      </c>
      <c r="AD2993">
        <v>0.5</v>
      </c>
      <c r="AE2993">
        <v>0.01</v>
      </c>
      <c r="AF2993">
        <v>20</v>
      </c>
      <c r="AG2993">
        <v>800</v>
      </c>
      <c r="AH2993">
        <v>16</v>
      </c>
      <c r="AI2993">
        <v>1</v>
      </c>
      <c r="AJ2993">
        <v>2</v>
      </c>
      <c r="AK2993">
        <v>186</v>
      </c>
      <c r="AL2993">
        <v>0.02</v>
      </c>
      <c r="AM2993">
        <v>5</v>
      </c>
      <c r="AN2993">
        <v>5</v>
      </c>
      <c r="AO2993">
        <v>26</v>
      </c>
      <c r="AP2993">
        <v>5</v>
      </c>
      <c r="AQ2993">
        <v>28</v>
      </c>
    </row>
    <row r="2994" spans="1:43" hidden="1" x14ac:dyDescent="0.25">
      <c r="A2994" t="s">
        <v>10808</v>
      </c>
      <c r="B2994" t="s">
        <v>10809</v>
      </c>
      <c r="C2994" s="1" t="str">
        <f t="shared" si="229"/>
        <v>21:0118</v>
      </c>
      <c r="D2994" s="1" t="str">
        <f t="shared" si="230"/>
        <v>21:0027</v>
      </c>
      <c r="E2994" t="s">
        <v>10810</v>
      </c>
      <c r="F2994" t="s">
        <v>10811</v>
      </c>
      <c r="H2994">
        <v>63.743031999999999</v>
      </c>
      <c r="I2994">
        <v>-95.744583000000006</v>
      </c>
      <c r="J2994" s="1" t="str">
        <f t="shared" si="231"/>
        <v>Till</v>
      </c>
      <c r="K2994" s="1" t="str">
        <f t="shared" si="232"/>
        <v>&lt;63 micron</v>
      </c>
      <c r="L2994">
        <v>0.1</v>
      </c>
      <c r="M2994">
        <v>0.78</v>
      </c>
      <c r="N2994">
        <v>1</v>
      </c>
      <c r="O2994">
        <v>250</v>
      </c>
      <c r="P2994">
        <v>0.25</v>
      </c>
      <c r="Q2994">
        <v>1</v>
      </c>
      <c r="R2994">
        <v>0.3</v>
      </c>
      <c r="S2994">
        <v>0.25</v>
      </c>
      <c r="T2994">
        <v>2</v>
      </c>
      <c r="U2994">
        <v>20</v>
      </c>
      <c r="V2994">
        <v>6</v>
      </c>
      <c r="W2994">
        <v>1.34</v>
      </c>
      <c r="X2994">
        <v>5</v>
      </c>
      <c r="Y2994">
        <v>0.5</v>
      </c>
      <c r="Z2994">
        <v>0.14000000000000001</v>
      </c>
      <c r="AA2994">
        <v>20</v>
      </c>
      <c r="AB2994">
        <v>0.28000000000000003</v>
      </c>
      <c r="AC2994">
        <v>135</v>
      </c>
      <c r="AD2994">
        <v>0.5</v>
      </c>
      <c r="AE2994">
        <v>0.01</v>
      </c>
      <c r="AF2994">
        <v>9</v>
      </c>
      <c r="AG2994">
        <v>820</v>
      </c>
      <c r="AH2994">
        <v>10</v>
      </c>
      <c r="AI2994">
        <v>2</v>
      </c>
      <c r="AJ2994">
        <v>1</v>
      </c>
      <c r="AK2994">
        <v>149</v>
      </c>
      <c r="AL2994">
        <v>0.02</v>
      </c>
      <c r="AM2994">
        <v>5</v>
      </c>
      <c r="AN2994">
        <v>5</v>
      </c>
      <c r="AO2994">
        <v>18</v>
      </c>
      <c r="AP2994">
        <v>5</v>
      </c>
      <c r="AQ2994">
        <v>16</v>
      </c>
    </row>
    <row r="2995" spans="1:43" hidden="1" x14ac:dyDescent="0.25">
      <c r="A2995" t="s">
        <v>10812</v>
      </c>
      <c r="B2995" t="s">
        <v>10813</v>
      </c>
      <c r="C2995" s="1" t="str">
        <f t="shared" si="229"/>
        <v>21:0118</v>
      </c>
      <c r="D2995" s="1" t="str">
        <f t="shared" si="230"/>
        <v>21:0027</v>
      </c>
      <c r="E2995" t="s">
        <v>10814</v>
      </c>
      <c r="F2995" t="s">
        <v>10815</v>
      </c>
      <c r="H2995">
        <v>63.753780399999997</v>
      </c>
      <c r="I2995">
        <v>-95.748425499999996</v>
      </c>
      <c r="J2995" s="1" t="str">
        <f t="shared" si="231"/>
        <v>Till</v>
      </c>
      <c r="K2995" s="1" t="str">
        <f t="shared" si="232"/>
        <v>&lt;63 micron</v>
      </c>
      <c r="L2995">
        <v>0.1</v>
      </c>
      <c r="M2995">
        <v>1.53</v>
      </c>
      <c r="N2995">
        <v>4</v>
      </c>
      <c r="O2995">
        <v>320</v>
      </c>
      <c r="P2995">
        <v>0.5</v>
      </c>
      <c r="Q2995">
        <v>1</v>
      </c>
      <c r="R2995">
        <v>0.45</v>
      </c>
      <c r="S2995">
        <v>0.25</v>
      </c>
      <c r="T2995">
        <v>5</v>
      </c>
      <c r="U2995">
        <v>41</v>
      </c>
      <c r="V2995">
        <v>12</v>
      </c>
      <c r="W2995">
        <v>2.25</v>
      </c>
      <c r="X2995">
        <v>5</v>
      </c>
      <c r="Y2995">
        <v>2</v>
      </c>
      <c r="Z2995">
        <v>0.27</v>
      </c>
      <c r="AA2995">
        <v>30</v>
      </c>
      <c r="AB2995">
        <v>0.62</v>
      </c>
      <c r="AC2995">
        <v>230</v>
      </c>
      <c r="AD2995">
        <v>0.5</v>
      </c>
      <c r="AE2995">
        <v>0.01</v>
      </c>
      <c r="AF2995">
        <v>20</v>
      </c>
      <c r="AG2995">
        <v>780</v>
      </c>
      <c r="AH2995">
        <v>18</v>
      </c>
      <c r="AI2995">
        <v>1</v>
      </c>
      <c r="AJ2995">
        <v>3</v>
      </c>
      <c r="AK2995">
        <v>138</v>
      </c>
      <c r="AL2995">
        <v>0.04</v>
      </c>
      <c r="AM2995">
        <v>5</v>
      </c>
      <c r="AN2995">
        <v>5</v>
      </c>
      <c r="AO2995">
        <v>46</v>
      </c>
      <c r="AP2995">
        <v>5</v>
      </c>
      <c r="AQ2995">
        <v>36</v>
      </c>
    </row>
    <row r="2996" spans="1:43" hidden="1" x14ac:dyDescent="0.25">
      <c r="A2996" t="s">
        <v>10816</v>
      </c>
      <c r="B2996" t="s">
        <v>10817</v>
      </c>
      <c r="C2996" s="1" t="str">
        <f t="shared" si="229"/>
        <v>21:0118</v>
      </c>
      <c r="D2996" s="1" t="str">
        <f t="shared" si="230"/>
        <v>21:0027</v>
      </c>
      <c r="E2996" t="s">
        <v>10818</v>
      </c>
      <c r="F2996" t="s">
        <v>10819</v>
      </c>
      <c r="H2996">
        <v>63.764377000000003</v>
      </c>
      <c r="I2996">
        <v>-95.743268299999997</v>
      </c>
      <c r="J2996" s="1" t="str">
        <f t="shared" si="231"/>
        <v>Till</v>
      </c>
      <c r="K2996" s="1" t="str">
        <f t="shared" si="232"/>
        <v>&lt;63 micron</v>
      </c>
      <c r="L2996">
        <v>0.1</v>
      </c>
      <c r="M2996">
        <v>0.44</v>
      </c>
      <c r="N2996">
        <v>2</v>
      </c>
      <c r="O2996">
        <v>80</v>
      </c>
      <c r="P2996">
        <v>0.25</v>
      </c>
      <c r="Q2996">
        <v>1</v>
      </c>
      <c r="R2996">
        <v>0.28000000000000003</v>
      </c>
      <c r="S2996">
        <v>0.25</v>
      </c>
      <c r="T2996">
        <v>1</v>
      </c>
      <c r="U2996">
        <v>19</v>
      </c>
      <c r="V2996">
        <v>2</v>
      </c>
      <c r="W2996">
        <v>1.1000000000000001</v>
      </c>
      <c r="X2996">
        <v>5</v>
      </c>
      <c r="Y2996">
        <v>0.5</v>
      </c>
      <c r="Z2996">
        <v>7.0000000000000007E-2</v>
      </c>
      <c r="AA2996">
        <v>20</v>
      </c>
      <c r="AB2996">
        <v>0.23</v>
      </c>
      <c r="AC2996">
        <v>80</v>
      </c>
      <c r="AD2996">
        <v>0.5</v>
      </c>
      <c r="AE2996">
        <v>0.01</v>
      </c>
      <c r="AF2996">
        <v>7</v>
      </c>
      <c r="AG2996">
        <v>780</v>
      </c>
      <c r="AH2996">
        <v>4</v>
      </c>
      <c r="AI2996">
        <v>1</v>
      </c>
      <c r="AJ2996">
        <v>1</v>
      </c>
      <c r="AK2996">
        <v>86</v>
      </c>
      <c r="AL2996">
        <v>0.03</v>
      </c>
      <c r="AM2996">
        <v>5</v>
      </c>
      <c r="AN2996">
        <v>5</v>
      </c>
      <c r="AO2996">
        <v>19</v>
      </c>
      <c r="AP2996">
        <v>5</v>
      </c>
      <c r="AQ2996">
        <v>14</v>
      </c>
    </row>
    <row r="2997" spans="1:43" hidden="1" x14ac:dyDescent="0.25">
      <c r="A2997" t="s">
        <v>10820</v>
      </c>
      <c r="B2997" t="s">
        <v>10821</v>
      </c>
      <c r="C2997" s="1" t="str">
        <f t="shared" si="229"/>
        <v>21:0118</v>
      </c>
      <c r="D2997" s="1" t="str">
        <f t="shared" si="230"/>
        <v>21:0027</v>
      </c>
      <c r="E2997" t="s">
        <v>10822</v>
      </c>
      <c r="F2997" t="s">
        <v>10823</v>
      </c>
      <c r="H2997">
        <v>63.785662600000002</v>
      </c>
      <c r="I2997">
        <v>-95.7398752</v>
      </c>
      <c r="J2997" s="1" t="str">
        <f t="shared" si="231"/>
        <v>Till</v>
      </c>
      <c r="K2997" s="1" t="str">
        <f t="shared" si="232"/>
        <v>&lt;63 micron</v>
      </c>
      <c r="L2997">
        <v>0.1</v>
      </c>
      <c r="M2997">
        <v>1.19</v>
      </c>
      <c r="N2997">
        <v>2</v>
      </c>
      <c r="O2997">
        <v>270</v>
      </c>
      <c r="P2997">
        <v>0.5</v>
      </c>
      <c r="Q2997">
        <v>1</v>
      </c>
      <c r="R2997">
        <v>0.34</v>
      </c>
      <c r="S2997">
        <v>0.25</v>
      </c>
      <c r="T2997">
        <v>2</v>
      </c>
      <c r="U2997">
        <v>27</v>
      </c>
      <c r="V2997">
        <v>7</v>
      </c>
      <c r="W2997">
        <v>1.68</v>
      </c>
      <c r="X2997">
        <v>5</v>
      </c>
      <c r="Y2997">
        <v>0.5</v>
      </c>
      <c r="Z2997">
        <v>0.2</v>
      </c>
      <c r="AA2997">
        <v>30</v>
      </c>
      <c r="AB2997">
        <v>0.39</v>
      </c>
      <c r="AC2997">
        <v>125</v>
      </c>
      <c r="AD2997">
        <v>0.5</v>
      </c>
      <c r="AE2997">
        <v>0.01</v>
      </c>
      <c r="AF2997">
        <v>11</v>
      </c>
      <c r="AG2997">
        <v>910</v>
      </c>
      <c r="AH2997">
        <v>14</v>
      </c>
      <c r="AI2997">
        <v>1</v>
      </c>
      <c r="AJ2997">
        <v>2</v>
      </c>
      <c r="AK2997">
        <v>171</v>
      </c>
      <c r="AL2997">
        <v>0.03</v>
      </c>
      <c r="AM2997">
        <v>5</v>
      </c>
      <c r="AN2997">
        <v>5</v>
      </c>
      <c r="AO2997">
        <v>23</v>
      </c>
      <c r="AP2997">
        <v>5</v>
      </c>
      <c r="AQ2997">
        <v>22</v>
      </c>
    </row>
    <row r="2998" spans="1:43" hidden="1" x14ac:dyDescent="0.25">
      <c r="A2998" t="s">
        <v>10824</v>
      </c>
      <c r="B2998" t="s">
        <v>10825</v>
      </c>
      <c r="C2998" s="1" t="str">
        <f t="shared" si="229"/>
        <v>21:0118</v>
      </c>
      <c r="D2998" s="1" t="str">
        <f t="shared" si="230"/>
        <v>21:0027</v>
      </c>
      <c r="E2998" t="s">
        <v>10826</v>
      </c>
      <c r="F2998" t="s">
        <v>10827</v>
      </c>
      <c r="H2998">
        <v>63.797899999999998</v>
      </c>
      <c r="I2998">
        <v>-95.742404399999998</v>
      </c>
      <c r="J2998" s="1" t="str">
        <f t="shared" si="231"/>
        <v>Till</v>
      </c>
      <c r="K2998" s="1" t="str">
        <f t="shared" si="232"/>
        <v>&lt;63 micron</v>
      </c>
      <c r="L2998">
        <v>0.1</v>
      </c>
      <c r="M2998">
        <v>1.1000000000000001</v>
      </c>
      <c r="N2998">
        <v>1</v>
      </c>
      <c r="O2998">
        <v>210</v>
      </c>
      <c r="P2998">
        <v>0.25</v>
      </c>
      <c r="Q2998">
        <v>1</v>
      </c>
      <c r="R2998">
        <v>0.34</v>
      </c>
      <c r="S2998">
        <v>0.25</v>
      </c>
      <c r="T2998">
        <v>3</v>
      </c>
      <c r="U2998">
        <v>26</v>
      </c>
      <c r="V2998">
        <v>7</v>
      </c>
      <c r="W2998">
        <v>1.73</v>
      </c>
      <c r="X2998">
        <v>5</v>
      </c>
      <c r="Y2998">
        <v>0.5</v>
      </c>
      <c r="Z2998">
        <v>0.23</v>
      </c>
      <c r="AA2998">
        <v>30</v>
      </c>
      <c r="AB2998">
        <v>0.43</v>
      </c>
      <c r="AC2998">
        <v>160</v>
      </c>
      <c r="AD2998">
        <v>0.5</v>
      </c>
      <c r="AE2998">
        <v>0.01</v>
      </c>
      <c r="AF2998">
        <v>12</v>
      </c>
      <c r="AG2998">
        <v>850</v>
      </c>
      <c r="AH2998">
        <v>12</v>
      </c>
      <c r="AI2998">
        <v>1</v>
      </c>
      <c r="AJ2998">
        <v>2</v>
      </c>
      <c r="AK2998">
        <v>142</v>
      </c>
      <c r="AL2998">
        <v>0.04</v>
      </c>
      <c r="AM2998">
        <v>5</v>
      </c>
      <c r="AN2998">
        <v>5</v>
      </c>
      <c r="AO2998">
        <v>27</v>
      </c>
      <c r="AP2998">
        <v>5</v>
      </c>
      <c r="AQ2998">
        <v>24</v>
      </c>
    </row>
    <row r="2999" spans="1:43" hidden="1" x14ac:dyDescent="0.25">
      <c r="A2999" t="s">
        <v>10828</v>
      </c>
      <c r="B2999" t="s">
        <v>10829</v>
      </c>
      <c r="C2999" s="1" t="str">
        <f t="shared" si="229"/>
        <v>21:0118</v>
      </c>
      <c r="D2999" s="1" t="str">
        <f t="shared" si="230"/>
        <v>21:0027</v>
      </c>
      <c r="E2999" t="s">
        <v>10830</v>
      </c>
      <c r="F2999" t="s">
        <v>10831</v>
      </c>
      <c r="H2999">
        <v>63.812177400000003</v>
      </c>
      <c r="I2999">
        <v>-95.7443825</v>
      </c>
      <c r="J2999" s="1" t="str">
        <f t="shared" si="231"/>
        <v>Till</v>
      </c>
      <c r="K2999" s="1" t="str">
        <f t="shared" si="232"/>
        <v>&lt;63 micron</v>
      </c>
      <c r="L2999">
        <v>0.1</v>
      </c>
      <c r="M2999">
        <v>1.46</v>
      </c>
      <c r="N2999">
        <v>2</v>
      </c>
      <c r="O2999">
        <v>410</v>
      </c>
      <c r="P2999">
        <v>0.5</v>
      </c>
      <c r="Q2999">
        <v>1</v>
      </c>
      <c r="R2999">
        <v>0.28999999999999998</v>
      </c>
      <c r="S2999">
        <v>0.25</v>
      </c>
      <c r="T2999">
        <v>3</v>
      </c>
      <c r="U2999">
        <v>25</v>
      </c>
      <c r="V2999">
        <v>9</v>
      </c>
      <c r="W2999">
        <v>1.73</v>
      </c>
      <c r="X2999">
        <v>5</v>
      </c>
      <c r="Y2999">
        <v>0.5</v>
      </c>
      <c r="Z2999">
        <v>0.26</v>
      </c>
      <c r="AA2999">
        <v>30</v>
      </c>
      <c r="AB2999">
        <v>0.39</v>
      </c>
      <c r="AC2999">
        <v>145</v>
      </c>
      <c r="AD2999">
        <v>0.5</v>
      </c>
      <c r="AE2999">
        <v>0.01</v>
      </c>
      <c r="AF2999">
        <v>12</v>
      </c>
      <c r="AG2999">
        <v>870</v>
      </c>
      <c r="AH2999">
        <v>14</v>
      </c>
      <c r="AI2999">
        <v>1</v>
      </c>
      <c r="AJ2999">
        <v>2</v>
      </c>
      <c r="AK2999">
        <v>180</v>
      </c>
      <c r="AL2999">
        <v>0.02</v>
      </c>
      <c r="AM2999">
        <v>5</v>
      </c>
      <c r="AN2999">
        <v>5</v>
      </c>
      <c r="AO2999">
        <v>23</v>
      </c>
      <c r="AP2999">
        <v>5</v>
      </c>
      <c r="AQ2999">
        <v>22</v>
      </c>
    </row>
    <row r="3000" spans="1:43" hidden="1" x14ac:dyDescent="0.25">
      <c r="A3000" t="s">
        <v>10832</v>
      </c>
      <c r="B3000" t="s">
        <v>10833</v>
      </c>
      <c r="C3000" s="1" t="str">
        <f t="shared" si="229"/>
        <v>21:0118</v>
      </c>
      <c r="D3000" s="1" t="str">
        <f t="shared" si="230"/>
        <v>21:0027</v>
      </c>
      <c r="E3000" t="s">
        <v>10834</v>
      </c>
      <c r="F3000" t="s">
        <v>10835</v>
      </c>
      <c r="H3000">
        <v>63.827162399999999</v>
      </c>
      <c r="I3000">
        <v>-95.747875500000006</v>
      </c>
      <c r="J3000" s="1" t="str">
        <f t="shared" si="231"/>
        <v>Till</v>
      </c>
      <c r="K3000" s="1" t="str">
        <f t="shared" si="232"/>
        <v>&lt;63 micron</v>
      </c>
      <c r="L3000">
        <v>0.1</v>
      </c>
      <c r="M3000">
        <v>0.35</v>
      </c>
      <c r="N3000">
        <v>2</v>
      </c>
      <c r="O3000">
        <v>130</v>
      </c>
      <c r="P3000">
        <v>0.25</v>
      </c>
      <c r="Q3000">
        <v>1</v>
      </c>
      <c r="R3000">
        <v>0.32</v>
      </c>
      <c r="S3000">
        <v>0.25</v>
      </c>
      <c r="T3000">
        <v>1</v>
      </c>
      <c r="U3000">
        <v>17</v>
      </c>
      <c r="V3000">
        <v>2</v>
      </c>
      <c r="W3000">
        <v>1.41</v>
      </c>
      <c r="X3000">
        <v>5</v>
      </c>
      <c r="Y3000">
        <v>0.5</v>
      </c>
      <c r="Z3000">
        <v>0.04</v>
      </c>
      <c r="AA3000">
        <v>20</v>
      </c>
      <c r="AB3000">
        <v>0.15</v>
      </c>
      <c r="AC3000">
        <v>90</v>
      </c>
      <c r="AD3000">
        <v>0.5</v>
      </c>
      <c r="AE3000">
        <v>0.01</v>
      </c>
      <c r="AF3000">
        <v>6</v>
      </c>
      <c r="AG3000">
        <v>1090</v>
      </c>
      <c r="AH3000">
        <v>10</v>
      </c>
      <c r="AI3000">
        <v>1</v>
      </c>
      <c r="AJ3000">
        <v>0.5</v>
      </c>
      <c r="AK3000">
        <v>153</v>
      </c>
      <c r="AL3000">
        <v>0.03</v>
      </c>
      <c r="AM3000">
        <v>5</v>
      </c>
      <c r="AN3000">
        <v>5</v>
      </c>
      <c r="AO3000">
        <v>19</v>
      </c>
      <c r="AP3000">
        <v>5</v>
      </c>
      <c r="AQ3000">
        <v>8</v>
      </c>
    </row>
    <row r="3001" spans="1:43" hidden="1" x14ac:dyDescent="0.25">
      <c r="A3001" t="s">
        <v>10836</v>
      </c>
      <c r="B3001" t="s">
        <v>10837</v>
      </c>
      <c r="C3001" s="1" t="str">
        <f t="shared" si="229"/>
        <v>21:0118</v>
      </c>
      <c r="D3001" s="1" t="str">
        <f t="shared" si="230"/>
        <v>21:0027</v>
      </c>
      <c r="E3001" t="s">
        <v>10838</v>
      </c>
      <c r="F3001" t="s">
        <v>10839</v>
      </c>
      <c r="H3001">
        <v>63.841687100000001</v>
      </c>
      <c r="I3001">
        <v>-95.741562200000004</v>
      </c>
      <c r="J3001" s="1" t="str">
        <f t="shared" si="231"/>
        <v>Till</v>
      </c>
      <c r="K3001" s="1" t="str">
        <f t="shared" si="232"/>
        <v>&lt;63 micron</v>
      </c>
      <c r="L3001">
        <v>0.1</v>
      </c>
      <c r="M3001">
        <v>0.35</v>
      </c>
      <c r="N3001">
        <v>4</v>
      </c>
      <c r="O3001">
        <v>150</v>
      </c>
      <c r="P3001">
        <v>0.25</v>
      </c>
      <c r="Q3001">
        <v>1</v>
      </c>
      <c r="R3001">
        <v>0.3</v>
      </c>
      <c r="S3001">
        <v>0.25</v>
      </c>
      <c r="T3001">
        <v>1</v>
      </c>
      <c r="U3001">
        <v>15</v>
      </c>
      <c r="V3001">
        <v>2</v>
      </c>
      <c r="W3001">
        <v>1.3</v>
      </c>
      <c r="X3001">
        <v>5</v>
      </c>
      <c r="Y3001">
        <v>0.5</v>
      </c>
      <c r="Z3001">
        <v>0.04</v>
      </c>
      <c r="AA3001">
        <v>20</v>
      </c>
      <c r="AB3001">
        <v>0.14000000000000001</v>
      </c>
      <c r="AC3001">
        <v>100</v>
      </c>
      <c r="AD3001">
        <v>0.5</v>
      </c>
      <c r="AE3001">
        <v>0.01</v>
      </c>
      <c r="AF3001">
        <v>5</v>
      </c>
      <c r="AG3001">
        <v>1060</v>
      </c>
      <c r="AH3001">
        <v>10</v>
      </c>
      <c r="AI3001">
        <v>1</v>
      </c>
      <c r="AJ3001">
        <v>0.5</v>
      </c>
      <c r="AK3001">
        <v>162</v>
      </c>
      <c r="AL3001">
        <v>0.02</v>
      </c>
      <c r="AM3001">
        <v>5</v>
      </c>
      <c r="AN3001">
        <v>5</v>
      </c>
      <c r="AO3001">
        <v>17</v>
      </c>
      <c r="AP3001">
        <v>5</v>
      </c>
      <c r="AQ3001">
        <v>8</v>
      </c>
    </row>
    <row r="3002" spans="1:43" hidden="1" x14ac:dyDescent="0.25">
      <c r="A3002" t="s">
        <v>10840</v>
      </c>
      <c r="B3002" t="s">
        <v>10841</v>
      </c>
      <c r="C3002" s="1" t="str">
        <f t="shared" si="229"/>
        <v>21:0118</v>
      </c>
      <c r="D3002" s="1" t="str">
        <f t="shared" si="230"/>
        <v>21:0027</v>
      </c>
      <c r="E3002" t="s">
        <v>10842</v>
      </c>
      <c r="F3002" t="s">
        <v>10843</v>
      </c>
      <c r="H3002">
        <v>63.854528500000001</v>
      </c>
      <c r="I3002">
        <v>-95.751056500000004</v>
      </c>
      <c r="J3002" s="1" t="str">
        <f t="shared" si="231"/>
        <v>Till</v>
      </c>
      <c r="K3002" s="1" t="str">
        <f t="shared" si="232"/>
        <v>&lt;63 micron</v>
      </c>
      <c r="L3002">
        <v>0.1</v>
      </c>
      <c r="M3002">
        <v>0.72</v>
      </c>
      <c r="N3002">
        <v>6</v>
      </c>
      <c r="O3002">
        <v>230</v>
      </c>
      <c r="P3002">
        <v>0.25</v>
      </c>
      <c r="Q3002">
        <v>2</v>
      </c>
      <c r="R3002">
        <v>0.35</v>
      </c>
      <c r="S3002">
        <v>0.25</v>
      </c>
      <c r="T3002">
        <v>2</v>
      </c>
      <c r="U3002">
        <v>22</v>
      </c>
      <c r="V3002">
        <v>4</v>
      </c>
      <c r="W3002">
        <v>1.34</v>
      </c>
      <c r="X3002">
        <v>5</v>
      </c>
      <c r="Y3002">
        <v>0.5</v>
      </c>
      <c r="Z3002">
        <v>0.11</v>
      </c>
      <c r="AA3002">
        <v>20</v>
      </c>
      <c r="AB3002">
        <v>0.28999999999999998</v>
      </c>
      <c r="AC3002">
        <v>110</v>
      </c>
      <c r="AD3002">
        <v>0.5</v>
      </c>
      <c r="AE3002">
        <v>0.01</v>
      </c>
      <c r="AF3002">
        <v>11</v>
      </c>
      <c r="AG3002">
        <v>810</v>
      </c>
      <c r="AH3002">
        <v>10</v>
      </c>
      <c r="AI3002">
        <v>1</v>
      </c>
      <c r="AJ3002">
        <v>1</v>
      </c>
      <c r="AK3002">
        <v>142</v>
      </c>
      <c r="AL3002">
        <v>0.03</v>
      </c>
      <c r="AM3002">
        <v>5</v>
      </c>
      <c r="AN3002">
        <v>5</v>
      </c>
      <c r="AO3002">
        <v>18</v>
      </c>
      <c r="AP3002">
        <v>5</v>
      </c>
      <c r="AQ3002">
        <v>16</v>
      </c>
    </row>
    <row r="3003" spans="1:43" hidden="1" x14ac:dyDescent="0.25">
      <c r="A3003" t="s">
        <v>10844</v>
      </c>
      <c r="B3003" t="s">
        <v>10845</v>
      </c>
      <c r="C3003" s="1" t="str">
        <f t="shared" si="229"/>
        <v>21:0118</v>
      </c>
      <c r="D3003" s="1" t="str">
        <f t="shared" si="230"/>
        <v>21:0027</v>
      </c>
      <c r="E3003" t="s">
        <v>10846</v>
      </c>
      <c r="F3003" t="s">
        <v>10847</v>
      </c>
      <c r="H3003">
        <v>63.875754899999997</v>
      </c>
      <c r="I3003">
        <v>-95.747939500000001</v>
      </c>
      <c r="J3003" s="1" t="str">
        <f t="shared" si="231"/>
        <v>Till</v>
      </c>
      <c r="K3003" s="1" t="str">
        <f t="shared" si="232"/>
        <v>&lt;63 micron</v>
      </c>
      <c r="L3003">
        <v>0.1</v>
      </c>
      <c r="M3003">
        <v>0.97</v>
      </c>
      <c r="N3003">
        <v>8</v>
      </c>
      <c r="O3003">
        <v>360</v>
      </c>
      <c r="P3003">
        <v>0.25</v>
      </c>
      <c r="Q3003">
        <v>1</v>
      </c>
      <c r="R3003">
        <v>0.32</v>
      </c>
      <c r="S3003">
        <v>0.25</v>
      </c>
      <c r="T3003">
        <v>2</v>
      </c>
      <c r="U3003">
        <v>20</v>
      </c>
      <c r="V3003">
        <v>7</v>
      </c>
      <c r="W3003">
        <v>1.46</v>
      </c>
      <c r="X3003">
        <v>5</v>
      </c>
      <c r="Y3003">
        <v>0.5</v>
      </c>
      <c r="Z3003">
        <v>0.17</v>
      </c>
      <c r="AA3003">
        <v>30</v>
      </c>
      <c r="AB3003">
        <v>0.3</v>
      </c>
      <c r="AC3003">
        <v>135</v>
      </c>
      <c r="AD3003">
        <v>0.5</v>
      </c>
      <c r="AE3003">
        <v>0.01</v>
      </c>
      <c r="AF3003">
        <v>9</v>
      </c>
      <c r="AG3003">
        <v>910</v>
      </c>
      <c r="AH3003">
        <v>16</v>
      </c>
      <c r="AI3003">
        <v>1</v>
      </c>
      <c r="AJ3003">
        <v>1</v>
      </c>
      <c r="AK3003">
        <v>167</v>
      </c>
      <c r="AL3003">
        <v>0.02</v>
      </c>
      <c r="AM3003">
        <v>5</v>
      </c>
      <c r="AN3003">
        <v>5</v>
      </c>
      <c r="AO3003">
        <v>19</v>
      </c>
      <c r="AP3003">
        <v>5</v>
      </c>
      <c r="AQ3003">
        <v>18</v>
      </c>
    </row>
    <row r="3004" spans="1:43" hidden="1" x14ac:dyDescent="0.25">
      <c r="A3004" t="s">
        <v>10848</v>
      </c>
      <c r="B3004" t="s">
        <v>10849</v>
      </c>
      <c r="C3004" s="1" t="str">
        <f t="shared" si="229"/>
        <v>21:0118</v>
      </c>
      <c r="D3004" s="1" t="str">
        <f t="shared" si="230"/>
        <v>21:0027</v>
      </c>
      <c r="E3004" t="s">
        <v>10850</v>
      </c>
      <c r="F3004" t="s">
        <v>10851</v>
      </c>
      <c r="H3004">
        <v>63.890795199999999</v>
      </c>
      <c r="I3004">
        <v>-95.739526400000003</v>
      </c>
      <c r="J3004" s="1" t="str">
        <f t="shared" si="231"/>
        <v>Till</v>
      </c>
      <c r="K3004" s="1" t="str">
        <f t="shared" si="232"/>
        <v>&lt;63 micron</v>
      </c>
      <c r="L3004">
        <v>0.1</v>
      </c>
      <c r="M3004">
        <v>1.97</v>
      </c>
      <c r="N3004">
        <v>1</v>
      </c>
      <c r="O3004">
        <v>520</v>
      </c>
      <c r="P3004">
        <v>0.5</v>
      </c>
      <c r="Q3004">
        <v>1</v>
      </c>
      <c r="R3004">
        <v>0.31</v>
      </c>
      <c r="S3004">
        <v>0.25</v>
      </c>
      <c r="T3004">
        <v>4</v>
      </c>
      <c r="U3004">
        <v>34</v>
      </c>
      <c r="V3004">
        <v>20</v>
      </c>
      <c r="W3004">
        <v>1.92</v>
      </c>
      <c r="X3004">
        <v>5</v>
      </c>
      <c r="Y3004">
        <v>0.5</v>
      </c>
      <c r="Z3004">
        <v>0.35</v>
      </c>
      <c r="AA3004">
        <v>30</v>
      </c>
      <c r="AB3004">
        <v>0.61</v>
      </c>
      <c r="AC3004">
        <v>185</v>
      </c>
      <c r="AD3004">
        <v>0.5</v>
      </c>
      <c r="AE3004">
        <v>0.02</v>
      </c>
      <c r="AF3004">
        <v>18</v>
      </c>
      <c r="AG3004">
        <v>630</v>
      </c>
      <c r="AH3004">
        <v>14</v>
      </c>
      <c r="AI3004">
        <v>1</v>
      </c>
      <c r="AJ3004">
        <v>3</v>
      </c>
      <c r="AK3004">
        <v>131</v>
      </c>
      <c r="AL3004">
        <v>0.01</v>
      </c>
      <c r="AM3004">
        <v>5</v>
      </c>
      <c r="AN3004">
        <v>5</v>
      </c>
      <c r="AO3004">
        <v>25</v>
      </c>
      <c r="AP3004">
        <v>5</v>
      </c>
      <c r="AQ3004">
        <v>34</v>
      </c>
    </row>
    <row r="3005" spans="1:43" hidden="1" x14ac:dyDescent="0.25">
      <c r="A3005" t="s">
        <v>10852</v>
      </c>
      <c r="B3005" t="s">
        <v>10853</v>
      </c>
      <c r="C3005" s="1" t="str">
        <f t="shared" si="229"/>
        <v>21:0118</v>
      </c>
      <c r="D3005" s="1" t="str">
        <f t="shared" si="230"/>
        <v>21:0027</v>
      </c>
      <c r="E3005" t="s">
        <v>10854</v>
      </c>
      <c r="F3005" t="s">
        <v>10855</v>
      </c>
      <c r="H3005">
        <v>63.640508199999999</v>
      </c>
      <c r="I3005">
        <v>-95.708129799999995</v>
      </c>
      <c r="J3005" s="1" t="str">
        <f t="shared" si="231"/>
        <v>Till</v>
      </c>
      <c r="K3005" s="1" t="str">
        <f t="shared" si="232"/>
        <v>&lt;63 micron</v>
      </c>
      <c r="L3005">
        <v>0.1</v>
      </c>
      <c r="M3005">
        <v>0.92</v>
      </c>
      <c r="N3005">
        <v>1</v>
      </c>
      <c r="O3005">
        <v>240</v>
      </c>
      <c r="P3005">
        <v>0.25</v>
      </c>
      <c r="Q3005">
        <v>1</v>
      </c>
      <c r="R3005">
        <v>0.27</v>
      </c>
      <c r="S3005">
        <v>0.25</v>
      </c>
      <c r="T3005">
        <v>2</v>
      </c>
      <c r="U3005">
        <v>26</v>
      </c>
      <c r="V3005">
        <v>5</v>
      </c>
      <c r="W3005">
        <v>1.48</v>
      </c>
      <c r="X3005">
        <v>5</v>
      </c>
      <c r="Y3005">
        <v>0.5</v>
      </c>
      <c r="Z3005">
        <v>0.17</v>
      </c>
      <c r="AA3005">
        <v>20</v>
      </c>
      <c r="AB3005">
        <v>0.27</v>
      </c>
      <c r="AC3005">
        <v>135</v>
      </c>
      <c r="AD3005">
        <v>0.5</v>
      </c>
      <c r="AE3005">
        <v>0.01</v>
      </c>
      <c r="AF3005">
        <v>10</v>
      </c>
      <c r="AG3005">
        <v>820</v>
      </c>
      <c r="AH3005">
        <v>10</v>
      </c>
      <c r="AI3005">
        <v>1</v>
      </c>
      <c r="AJ3005">
        <v>1</v>
      </c>
      <c r="AK3005">
        <v>181</v>
      </c>
      <c r="AL3005">
        <v>0.02</v>
      </c>
      <c r="AM3005">
        <v>5</v>
      </c>
      <c r="AN3005">
        <v>5</v>
      </c>
      <c r="AO3005">
        <v>20</v>
      </c>
      <c r="AP3005">
        <v>5</v>
      </c>
      <c r="AQ3005">
        <v>14</v>
      </c>
    </row>
    <row r="3006" spans="1:43" hidden="1" x14ac:dyDescent="0.25">
      <c r="A3006" t="s">
        <v>10856</v>
      </c>
      <c r="B3006" t="s">
        <v>10857</v>
      </c>
      <c r="C3006" s="1" t="str">
        <f t="shared" si="229"/>
        <v>21:0118</v>
      </c>
      <c r="D3006" s="1" t="str">
        <f t="shared" si="230"/>
        <v>21:0027</v>
      </c>
      <c r="E3006" t="s">
        <v>10858</v>
      </c>
      <c r="F3006" t="s">
        <v>10859</v>
      </c>
      <c r="H3006">
        <v>63.658917700000003</v>
      </c>
      <c r="I3006">
        <v>-95.711503100000002</v>
      </c>
      <c r="J3006" s="1" t="str">
        <f t="shared" si="231"/>
        <v>Till</v>
      </c>
      <c r="K3006" s="1" t="str">
        <f t="shared" si="232"/>
        <v>&lt;63 micron</v>
      </c>
      <c r="L3006">
        <v>0.1</v>
      </c>
      <c r="M3006">
        <v>0.47</v>
      </c>
      <c r="N3006">
        <v>2</v>
      </c>
      <c r="O3006">
        <v>80</v>
      </c>
      <c r="P3006">
        <v>0.25</v>
      </c>
      <c r="Q3006">
        <v>1</v>
      </c>
      <c r="R3006">
        <v>0.27</v>
      </c>
      <c r="S3006">
        <v>0.25</v>
      </c>
      <c r="T3006">
        <v>1</v>
      </c>
      <c r="U3006">
        <v>23</v>
      </c>
      <c r="V3006">
        <v>4</v>
      </c>
      <c r="W3006">
        <v>1.1599999999999999</v>
      </c>
      <c r="X3006">
        <v>5</v>
      </c>
      <c r="Y3006">
        <v>0.5</v>
      </c>
      <c r="Z3006">
        <v>7.0000000000000007E-2</v>
      </c>
      <c r="AA3006">
        <v>20</v>
      </c>
      <c r="AB3006">
        <v>0.23</v>
      </c>
      <c r="AC3006">
        <v>80</v>
      </c>
      <c r="AD3006">
        <v>0.5</v>
      </c>
      <c r="AE3006">
        <v>0.01</v>
      </c>
      <c r="AF3006">
        <v>8</v>
      </c>
      <c r="AG3006">
        <v>810</v>
      </c>
      <c r="AH3006">
        <v>6</v>
      </c>
      <c r="AI3006">
        <v>1</v>
      </c>
      <c r="AJ3006">
        <v>1</v>
      </c>
      <c r="AK3006">
        <v>129</v>
      </c>
      <c r="AL3006">
        <v>0.03</v>
      </c>
      <c r="AM3006">
        <v>5</v>
      </c>
      <c r="AN3006">
        <v>5</v>
      </c>
      <c r="AO3006">
        <v>18</v>
      </c>
      <c r="AP3006">
        <v>5</v>
      </c>
      <c r="AQ3006">
        <v>12</v>
      </c>
    </row>
    <row r="3007" spans="1:43" hidden="1" x14ac:dyDescent="0.25">
      <c r="A3007" t="s">
        <v>10860</v>
      </c>
      <c r="B3007" t="s">
        <v>10861</v>
      </c>
      <c r="C3007" s="1" t="str">
        <f t="shared" si="229"/>
        <v>21:0118</v>
      </c>
      <c r="D3007" s="1" t="str">
        <f t="shared" si="230"/>
        <v>21:0027</v>
      </c>
      <c r="E3007" t="s">
        <v>10862</v>
      </c>
      <c r="F3007" t="s">
        <v>10863</v>
      </c>
      <c r="H3007">
        <v>63.684621900000003</v>
      </c>
      <c r="I3007">
        <v>-95.712362900000002</v>
      </c>
      <c r="J3007" s="1" t="str">
        <f t="shared" si="231"/>
        <v>Till</v>
      </c>
      <c r="K3007" s="1" t="str">
        <f t="shared" si="232"/>
        <v>&lt;63 micron</v>
      </c>
      <c r="L3007">
        <v>0.1</v>
      </c>
      <c r="M3007">
        <v>0.28000000000000003</v>
      </c>
      <c r="N3007">
        <v>1</v>
      </c>
      <c r="O3007">
        <v>80</v>
      </c>
      <c r="P3007">
        <v>0.25</v>
      </c>
      <c r="Q3007">
        <v>2</v>
      </c>
      <c r="R3007">
        <v>0.31</v>
      </c>
      <c r="S3007">
        <v>0.25</v>
      </c>
      <c r="T3007">
        <v>0.5</v>
      </c>
      <c r="U3007">
        <v>19</v>
      </c>
      <c r="V3007">
        <v>2</v>
      </c>
      <c r="W3007">
        <v>1.33</v>
      </c>
      <c r="X3007">
        <v>5</v>
      </c>
      <c r="Y3007">
        <v>0.5</v>
      </c>
      <c r="Z3007">
        <v>0.03</v>
      </c>
      <c r="AA3007">
        <v>20</v>
      </c>
      <c r="AB3007">
        <v>0.11</v>
      </c>
      <c r="AC3007">
        <v>85</v>
      </c>
      <c r="AD3007">
        <v>0.5</v>
      </c>
      <c r="AE3007">
        <v>0.01</v>
      </c>
      <c r="AF3007">
        <v>4</v>
      </c>
      <c r="AG3007">
        <v>1050</v>
      </c>
      <c r="AH3007">
        <v>8</v>
      </c>
      <c r="AI3007">
        <v>1</v>
      </c>
      <c r="AJ3007">
        <v>0.5</v>
      </c>
      <c r="AK3007">
        <v>147</v>
      </c>
      <c r="AL3007">
        <v>0.03</v>
      </c>
      <c r="AM3007">
        <v>5</v>
      </c>
      <c r="AN3007">
        <v>5</v>
      </c>
      <c r="AO3007">
        <v>18</v>
      </c>
      <c r="AP3007">
        <v>5</v>
      </c>
      <c r="AQ3007">
        <v>8</v>
      </c>
    </row>
    <row r="3008" spans="1:43" hidden="1" x14ac:dyDescent="0.25">
      <c r="A3008" t="s">
        <v>10864</v>
      </c>
      <c r="B3008" t="s">
        <v>10865</v>
      </c>
      <c r="C3008" s="1" t="str">
        <f t="shared" si="229"/>
        <v>21:0118</v>
      </c>
      <c r="D3008" s="1" t="str">
        <f t="shared" si="230"/>
        <v>21:0027</v>
      </c>
      <c r="E3008" t="s">
        <v>10866</v>
      </c>
      <c r="F3008" t="s">
        <v>10867</v>
      </c>
      <c r="H3008">
        <v>63.693547600000002</v>
      </c>
      <c r="I3008">
        <v>-95.706215</v>
      </c>
      <c r="J3008" s="1" t="str">
        <f t="shared" si="231"/>
        <v>Till</v>
      </c>
      <c r="K3008" s="1" t="str">
        <f t="shared" si="232"/>
        <v>&lt;63 micron</v>
      </c>
      <c r="L3008">
        <v>0.1</v>
      </c>
      <c r="M3008">
        <v>0.57999999999999996</v>
      </c>
      <c r="N3008">
        <v>8</v>
      </c>
      <c r="O3008">
        <v>130</v>
      </c>
      <c r="P3008">
        <v>0.25</v>
      </c>
      <c r="Q3008">
        <v>1</v>
      </c>
      <c r="R3008">
        <v>0.32</v>
      </c>
      <c r="S3008">
        <v>0.25</v>
      </c>
      <c r="T3008">
        <v>1</v>
      </c>
      <c r="U3008">
        <v>21</v>
      </c>
      <c r="V3008">
        <v>3</v>
      </c>
      <c r="W3008">
        <v>1.37</v>
      </c>
      <c r="X3008">
        <v>5</v>
      </c>
      <c r="Y3008">
        <v>0.5</v>
      </c>
      <c r="Z3008">
        <v>0.1</v>
      </c>
      <c r="AA3008">
        <v>20</v>
      </c>
      <c r="AB3008">
        <v>0.22</v>
      </c>
      <c r="AC3008">
        <v>130</v>
      </c>
      <c r="AD3008">
        <v>0.5</v>
      </c>
      <c r="AE3008">
        <v>0.01</v>
      </c>
      <c r="AF3008">
        <v>8</v>
      </c>
      <c r="AG3008">
        <v>930</v>
      </c>
      <c r="AH3008">
        <v>8</v>
      </c>
      <c r="AI3008">
        <v>1</v>
      </c>
      <c r="AJ3008">
        <v>1</v>
      </c>
      <c r="AK3008">
        <v>155</v>
      </c>
      <c r="AL3008">
        <v>0.02</v>
      </c>
      <c r="AM3008">
        <v>5</v>
      </c>
      <c r="AN3008">
        <v>5</v>
      </c>
      <c r="AO3008">
        <v>18</v>
      </c>
      <c r="AP3008">
        <v>5</v>
      </c>
      <c r="AQ3008">
        <v>12</v>
      </c>
    </row>
    <row r="3009" spans="1:43" hidden="1" x14ac:dyDescent="0.25">
      <c r="A3009" t="s">
        <v>10868</v>
      </c>
      <c r="B3009" t="s">
        <v>10869</v>
      </c>
      <c r="C3009" s="1" t="str">
        <f t="shared" si="229"/>
        <v>21:0118</v>
      </c>
      <c r="D3009" s="1" t="str">
        <f t="shared" si="230"/>
        <v>21:0027</v>
      </c>
      <c r="E3009" t="s">
        <v>10870</v>
      </c>
      <c r="F3009" t="s">
        <v>10871</v>
      </c>
      <c r="H3009">
        <v>63.742815200000003</v>
      </c>
      <c r="I3009">
        <v>-95.702840199999997</v>
      </c>
      <c r="J3009" s="1" t="str">
        <f t="shared" si="231"/>
        <v>Till</v>
      </c>
      <c r="K3009" s="1" t="str">
        <f t="shared" si="232"/>
        <v>&lt;63 micron</v>
      </c>
      <c r="L3009">
        <v>0.1</v>
      </c>
      <c r="M3009">
        <v>0.33</v>
      </c>
      <c r="N3009">
        <v>6</v>
      </c>
      <c r="O3009">
        <v>60</v>
      </c>
      <c r="P3009">
        <v>0.25</v>
      </c>
      <c r="Q3009">
        <v>1</v>
      </c>
      <c r="R3009">
        <v>0.3</v>
      </c>
      <c r="S3009">
        <v>0.25</v>
      </c>
      <c r="T3009">
        <v>1</v>
      </c>
      <c r="U3009">
        <v>17</v>
      </c>
      <c r="V3009">
        <v>2</v>
      </c>
      <c r="W3009">
        <v>1.1599999999999999</v>
      </c>
      <c r="X3009">
        <v>5</v>
      </c>
      <c r="Y3009">
        <v>1</v>
      </c>
      <c r="Z3009">
        <v>0.04</v>
      </c>
      <c r="AA3009">
        <v>20</v>
      </c>
      <c r="AB3009">
        <v>0.19</v>
      </c>
      <c r="AC3009">
        <v>90</v>
      </c>
      <c r="AD3009">
        <v>0.5</v>
      </c>
      <c r="AE3009">
        <v>0.01</v>
      </c>
      <c r="AF3009">
        <v>6</v>
      </c>
      <c r="AG3009">
        <v>840</v>
      </c>
      <c r="AH3009">
        <v>6</v>
      </c>
      <c r="AI3009">
        <v>1</v>
      </c>
      <c r="AJ3009">
        <v>1</v>
      </c>
      <c r="AK3009">
        <v>84</v>
      </c>
      <c r="AL3009">
        <v>0.04</v>
      </c>
      <c r="AM3009">
        <v>5</v>
      </c>
      <c r="AN3009">
        <v>5</v>
      </c>
      <c r="AO3009">
        <v>19</v>
      </c>
      <c r="AP3009">
        <v>5</v>
      </c>
      <c r="AQ3009">
        <v>12</v>
      </c>
    </row>
    <row r="3010" spans="1:43" hidden="1" x14ac:dyDescent="0.25">
      <c r="A3010" t="s">
        <v>10872</v>
      </c>
      <c r="B3010" t="s">
        <v>10873</v>
      </c>
      <c r="C3010" s="1" t="str">
        <f t="shared" si="229"/>
        <v>21:0118</v>
      </c>
      <c r="D3010" s="1" t="str">
        <f t="shared" si="230"/>
        <v>21:0027</v>
      </c>
      <c r="E3010" t="s">
        <v>10874</v>
      </c>
      <c r="F3010" t="s">
        <v>10875</v>
      </c>
      <c r="H3010">
        <v>63.7619671</v>
      </c>
      <c r="I3010">
        <v>-95.718304700000004</v>
      </c>
      <c r="J3010" s="1" t="str">
        <f t="shared" si="231"/>
        <v>Till</v>
      </c>
      <c r="K3010" s="1" t="str">
        <f t="shared" si="232"/>
        <v>&lt;63 micron</v>
      </c>
      <c r="L3010">
        <v>0.1</v>
      </c>
      <c r="M3010">
        <v>0.45</v>
      </c>
      <c r="N3010">
        <v>12</v>
      </c>
      <c r="O3010">
        <v>130</v>
      </c>
      <c r="P3010">
        <v>0.25</v>
      </c>
      <c r="Q3010">
        <v>1</v>
      </c>
      <c r="R3010">
        <v>0.23</v>
      </c>
      <c r="S3010">
        <v>0.25</v>
      </c>
      <c r="T3010">
        <v>1</v>
      </c>
      <c r="U3010">
        <v>14</v>
      </c>
      <c r="V3010">
        <v>4</v>
      </c>
      <c r="W3010">
        <v>0.95</v>
      </c>
      <c r="X3010">
        <v>5</v>
      </c>
      <c r="Y3010">
        <v>0.5</v>
      </c>
      <c r="Z3010">
        <v>7.0000000000000007E-2</v>
      </c>
      <c r="AA3010">
        <v>10</v>
      </c>
      <c r="AB3010">
        <v>0.23</v>
      </c>
      <c r="AC3010">
        <v>65</v>
      </c>
      <c r="AD3010">
        <v>0.5</v>
      </c>
      <c r="AE3010">
        <v>0.01</v>
      </c>
      <c r="AF3010">
        <v>6</v>
      </c>
      <c r="AG3010">
        <v>680</v>
      </c>
      <c r="AH3010">
        <v>6</v>
      </c>
      <c r="AI3010">
        <v>1</v>
      </c>
      <c r="AJ3010">
        <v>1</v>
      </c>
      <c r="AK3010">
        <v>64</v>
      </c>
      <c r="AL3010">
        <v>0.02</v>
      </c>
      <c r="AM3010">
        <v>5</v>
      </c>
      <c r="AN3010">
        <v>5</v>
      </c>
      <c r="AO3010">
        <v>13</v>
      </c>
      <c r="AP3010">
        <v>5</v>
      </c>
      <c r="AQ3010">
        <v>12</v>
      </c>
    </row>
    <row r="3011" spans="1:43" hidden="1" x14ac:dyDescent="0.25">
      <c r="A3011" t="s">
        <v>10876</v>
      </c>
      <c r="B3011" t="s">
        <v>10877</v>
      </c>
      <c r="C3011" s="1" t="str">
        <f t="shared" si="229"/>
        <v>21:0118</v>
      </c>
      <c r="D3011" s="1" t="str">
        <f t="shared" si="230"/>
        <v>21:0027</v>
      </c>
      <c r="E3011" t="s">
        <v>10878</v>
      </c>
      <c r="F3011" t="s">
        <v>10879</v>
      </c>
      <c r="H3011">
        <v>63.775322099999997</v>
      </c>
      <c r="I3011">
        <v>-95.715389000000002</v>
      </c>
      <c r="J3011" s="1" t="str">
        <f t="shared" si="231"/>
        <v>Till</v>
      </c>
      <c r="K3011" s="1" t="str">
        <f t="shared" si="232"/>
        <v>&lt;63 micron</v>
      </c>
      <c r="L3011">
        <v>0.1</v>
      </c>
      <c r="M3011">
        <v>0.36</v>
      </c>
      <c r="N3011">
        <v>4</v>
      </c>
      <c r="O3011">
        <v>90</v>
      </c>
      <c r="P3011">
        <v>0.25</v>
      </c>
      <c r="Q3011">
        <v>1</v>
      </c>
      <c r="R3011">
        <v>0.21</v>
      </c>
      <c r="S3011">
        <v>0.25</v>
      </c>
      <c r="T3011">
        <v>1</v>
      </c>
      <c r="U3011">
        <v>13</v>
      </c>
      <c r="V3011">
        <v>2</v>
      </c>
      <c r="W3011">
        <v>1.03</v>
      </c>
      <c r="X3011">
        <v>5</v>
      </c>
      <c r="Y3011">
        <v>0.5</v>
      </c>
      <c r="Z3011">
        <v>0.04</v>
      </c>
      <c r="AA3011">
        <v>20</v>
      </c>
      <c r="AB3011">
        <v>0.14000000000000001</v>
      </c>
      <c r="AC3011">
        <v>95</v>
      </c>
      <c r="AD3011">
        <v>0.5</v>
      </c>
      <c r="AE3011">
        <v>0.01</v>
      </c>
      <c r="AF3011">
        <v>4</v>
      </c>
      <c r="AG3011">
        <v>670</v>
      </c>
      <c r="AH3011">
        <v>6</v>
      </c>
      <c r="AI3011">
        <v>1</v>
      </c>
      <c r="AJ3011">
        <v>0.5</v>
      </c>
      <c r="AK3011">
        <v>114</v>
      </c>
      <c r="AL3011">
        <v>0.02</v>
      </c>
      <c r="AM3011">
        <v>5</v>
      </c>
      <c r="AN3011">
        <v>5</v>
      </c>
      <c r="AO3011">
        <v>13</v>
      </c>
      <c r="AP3011">
        <v>5</v>
      </c>
      <c r="AQ3011">
        <v>8</v>
      </c>
    </row>
    <row r="3012" spans="1:43" hidden="1" x14ac:dyDescent="0.25">
      <c r="A3012" t="s">
        <v>10880</v>
      </c>
      <c r="B3012" t="s">
        <v>10881</v>
      </c>
      <c r="C3012" s="1" t="str">
        <f t="shared" si="229"/>
        <v>21:0118</v>
      </c>
      <c r="D3012" s="1" t="str">
        <f t="shared" si="230"/>
        <v>21:0027</v>
      </c>
      <c r="E3012" t="s">
        <v>10882</v>
      </c>
      <c r="F3012" t="s">
        <v>10883</v>
      </c>
      <c r="H3012">
        <v>63.788052299999997</v>
      </c>
      <c r="I3012">
        <v>-95.716085800000002</v>
      </c>
      <c r="J3012" s="1" t="str">
        <f t="shared" si="231"/>
        <v>Till</v>
      </c>
      <c r="K3012" s="1" t="str">
        <f t="shared" si="232"/>
        <v>&lt;63 micron</v>
      </c>
      <c r="L3012">
        <v>0.1</v>
      </c>
      <c r="M3012">
        <v>0.75</v>
      </c>
      <c r="N3012">
        <v>4</v>
      </c>
      <c r="O3012">
        <v>250</v>
      </c>
      <c r="P3012">
        <v>0.25</v>
      </c>
      <c r="Q3012">
        <v>1</v>
      </c>
      <c r="R3012">
        <v>0.27</v>
      </c>
      <c r="S3012">
        <v>0.25</v>
      </c>
      <c r="T3012">
        <v>2</v>
      </c>
      <c r="U3012">
        <v>21</v>
      </c>
      <c r="V3012">
        <v>8</v>
      </c>
      <c r="W3012">
        <v>1.33</v>
      </c>
      <c r="X3012">
        <v>5</v>
      </c>
      <c r="Y3012">
        <v>0.5</v>
      </c>
      <c r="Z3012">
        <v>0.09</v>
      </c>
      <c r="AA3012">
        <v>20</v>
      </c>
      <c r="AB3012">
        <v>0.4</v>
      </c>
      <c r="AC3012">
        <v>195</v>
      </c>
      <c r="AD3012">
        <v>0.5</v>
      </c>
      <c r="AE3012">
        <v>0.01</v>
      </c>
      <c r="AF3012">
        <v>10</v>
      </c>
      <c r="AG3012">
        <v>760</v>
      </c>
      <c r="AH3012">
        <v>12</v>
      </c>
      <c r="AI3012">
        <v>1</v>
      </c>
      <c r="AJ3012">
        <v>1</v>
      </c>
      <c r="AK3012">
        <v>144</v>
      </c>
      <c r="AL3012">
        <v>0.02</v>
      </c>
      <c r="AM3012">
        <v>5</v>
      </c>
      <c r="AN3012">
        <v>5</v>
      </c>
      <c r="AO3012">
        <v>18</v>
      </c>
      <c r="AP3012">
        <v>5</v>
      </c>
      <c r="AQ3012">
        <v>18</v>
      </c>
    </row>
    <row r="3013" spans="1:43" hidden="1" x14ac:dyDescent="0.25">
      <c r="A3013" t="s">
        <v>10884</v>
      </c>
      <c r="B3013" t="s">
        <v>10885</v>
      </c>
      <c r="C3013" s="1" t="str">
        <f t="shared" si="229"/>
        <v>21:0118</v>
      </c>
      <c r="D3013" s="1" t="str">
        <f t="shared" si="230"/>
        <v>21:0027</v>
      </c>
      <c r="E3013" t="s">
        <v>10886</v>
      </c>
      <c r="F3013" t="s">
        <v>10887</v>
      </c>
      <c r="H3013">
        <v>63.799875700000001</v>
      </c>
      <c r="I3013">
        <v>-95.716289799999998</v>
      </c>
      <c r="J3013" s="1" t="str">
        <f t="shared" si="231"/>
        <v>Till</v>
      </c>
      <c r="K3013" s="1" t="str">
        <f t="shared" si="232"/>
        <v>&lt;63 micron</v>
      </c>
      <c r="L3013">
        <v>0.1</v>
      </c>
      <c r="M3013">
        <v>0.4</v>
      </c>
      <c r="N3013">
        <v>1</v>
      </c>
      <c r="O3013">
        <v>110</v>
      </c>
      <c r="P3013">
        <v>0.25</v>
      </c>
      <c r="Q3013">
        <v>1</v>
      </c>
      <c r="R3013">
        <v>0.24</v>
      </c>
      <c r="S3013">
        <v>0.25</v>
      </c>
      <c r="T3013">
        <v>1</v>
      </c>
      <c r="U3013">
        <v>13</v>
      </c>
      <c r="V3013">
        <v>3</v>
      </c>
      <c r="W3013">
        <v>1.1000000000000001</v>
      </c>
      <c r="X3013">
        <v>5</v>
      </c>
      <c r="Y3013">
        <v>0.5</v>
      </c>
      <c r="Z3013">
        <v>0.05</v>
      </c>
      <c r="AA3013">
        <v>20</v>
      </c>
      <c r="AB3013">
        <v>0.15</v>
      </c>
      <c r="AC3013">
        <v>125</v>
      </c>
      <c r="AD3013">
        <v>0.5</v>
      </c>
      <c r="AE3013">
        <v>0.01</v>
      </c>
      <c r="AF3013">
        <v>5</v>
      </c>
      <c r="AG3013">
        <v>810</v>
      </c>
      <c r="AH3013">
        <v>8</v>
      </c>
      <c r="AI3013">
        <v>1</v>
      </c>
      <c r="AJ3013">
        <v>0.5</v>
      </c>
      <c r="AK3013">
        <v>129</v>
      </c>
      <c r="AL3013">
        <v>0.02</v>
      </c>
      <c r="AM3013">
        <v>5</v>
      </c>
      <c r="AN3013">
        <v>5</v>
      </c>
      <c r="AO3013">
        <v>14</v>
      </c>
      <c r="AP3013">
        <v>5</v>
      </c>
      <c r="AQ3013">
        <v>8</v>
      </c>
    </row>
    <row r="3014" spans="1:43" hidden="1" x14ac:dyDescent="0.25">
      <c r="A3014" t="s">
        <v>10888</v>
      </c>
      <c r="B3014" t="s">
        <v>10889</v>
      </c>
      <c r="C3014" s="1" t="str">
        <f t="shared" si="229"/>
        <v>21:0118</v>
      </c>
      <c r="D3014" s="1" t="str">
        <f t="shared" si="230"/>
        <v>21:0027</v>
      </c>
      <c r="E3014" t="s">
        <v>10890</v>
      </c>
      <c r="F3014" t="s">
        <v>10891</v>
      </c>
      <c r="H3014">
        <v>63.813484899999999</v>
      </c>
      <c r="I3014">
        <v>-95.708435100000003</v>
      </c>
      <c r="J3014" s="1" t="str">
        <f t="shared" si="231"/>
        <v>Till</v>
      </c>
      <c r="K3014" s="1" t="str">
        <f t="shared" si="232"/>
        <v>&lt;63 micron</v>
      </c>
      <c r="L3014">
        <v>0.1</v>
      </c>
      <c r="M3014">
        <v>0.34</v>
      </c>
      <c r="N3014">
        <v>2</v>
      </c>
      <c r="O3014">
        <v>80</v>
      </c>
      <c r="P3014">
        <v>0.25</v>
      </c>
      <c r="Q3014">
        <v>1</v>
      </c>
      <c r="R3014">
        <v>0.28000000000000003</v>
      </c>
      <c r="S3014">
        <v>0.25</v>
      </c>
      <c r="T3014">
        <v>1</v>
      </c>
      <c r="U3014">
        <v>15</v>
      </c>
      <c r="V3014">
        <v>1</v>
      </c>
      <c r="W3014">
        <v>1.27</v>
      </c>
      <c r="X3014">
        <v>5</v>
      </c>
      <c r="Y3014">
        <v>0.5</v>
      </c>
      <c r="Z3014">
        <v>0.03</v>
      </c>
      <c r="AA3014">
        <v>20</v>
      </c>
      <c r="AB3014">
        <v>0.15</v>
      </c>
      <c r="AC3014">
        <v>95</v>
      </c>
      <c r="AD3014">
        <v>0.5</v>
      </c>
      <c r="AE3014">
        <v>0.01</v>
      </c>
      <c r="AF3014">
        <v>4</v>
      </c>
      <c r="AG3014">
        <v>940</v>
      </c>
      <c r="AH3014">
        <v>10</v>
      </c>
      <c r="AI3014">
        <v>1</v>
      </c>
      <c r="AJ3014">
        <v>0.5</v>
      </c>
      <c r="AK3014">
        <v>157</v>
      </c>
      <c r="AL3014">
        <v>0.02</v>
      </c>
      <c r="AM3014">
        <v>5</v>
      </c>
      <c r="AN3014">
        <v>5</v>
      </c>
      <c r="AO3014">
        <v>16</v>
      </c>
      <c r="AP3014">
        <v>5</v>
      </c>
      <c r="AQ3014">
        <v>8</v>
      </c>
    </row>
    <row r="3015" spans="1:43" hidden="1" x14ac:dyDescent="0.25">
      <c r="A3015" t="s">
        <v>10892</v>
      </c>
      <c r="B3015" t="s">
        <v>10893</v>
      </c>
      <c r="C3015" s="1" t="str">
        <f t="shared" si="229"/>
        <v>21:0118</v>
      </c>
      <c r="D3015" s="1" t="str">
        <f t="shared" si="230"/>
        <v>21:0027</v>
      </c>
      <c r="E3015" t="s">
        <v>10894</v>
      </c>
      <c r="F3015" t="s">
        <v>10895</v>
      </c>
      <c r="H3015">
        <v>63.831609999999998</v>
      </c>
      <c r="I3015">
        <v>-95.712597799999998</v>
      </c>
      <c r="J3015" s="1" t="str">
        <f t="shared" si="231"/>
        <v>Till</v>
      </c>
      <c r="K3015" s="1" t="str">
        <f t="shared" si="232"/>
        <v>&lt;63 micron</v>
      </c>
      <c r="L3015">
        <v>0.1</v>
      </c>
      <c r="M3015">
        <v>1.1299999999999999</v>
      </c>
      <c r="N3015">
        <v>2</v>
      </c>
      <c r="O3015">
        <v>210</v>
      </c>
      <c r="P3015">
        <v>0.25</v>
      </c>
      <c r="Q3015">
        <v>1</v>
      </c>
      <c r="R3015">
        <v>0.37</v>
      </c>
      <c r="S3015">
        <v>0.25</v>
      </c>
      <c r="T3015">
        <v>2</v>
      </c>
      <c r="U3015">
        <v>25</v>
      </c>
      <c r="V3015">
        <v>7</v>
      </c>
      <c r="W3015">
        <v>1.81</v>
      </c>
      <c r="X3015">
        <v>5</v>
      </c>
      <c r="Y3015">
        <v>0.5</v>
      </c>
      <c r="Z3015">
        <v>0.23</v>
      </c>
      <c r="AA3015">
        <v>30</v>
      </c>
      <c r="AB3015">
        <v>0.42</v>
      </c>
      <c r="AC3015">
        <v>160</v>
      </c>
      <c r="AD3015">
        <v>0.5</v>
      </c>
      <c r="AE3015">
        <v>0.01</v>
      </c>
      <c r="AF3015">
        <v>11</v>
      </c>
      <c r="AG3015">
        <v>910</v>
      </c>
      <c r="AH3015">
        <v>12</v>
      </c>
      <c r="AI3015">
        <v>1</v>
      </c>
      <c r="AJ3015">
        <v>2</v>
      </c>
      <c r="AK3015">
        <v>126</v>
      </c>
      <c r="AL3015">
        <v>0.05</v>
      </c>
      <c r="AM3015">
        <v>5</v>
      </c>
      <c r="AN3015">
        <v>5</v>
      </c>
      <c r="AO3015">
        <v>26</v>
      </c>
      <c r="AP3015">
        <v>5</v>
      </c>
      <c r="AQ3015">
        <v>24</v>
      </c>
    </row>
    <row r="3016" spans="1:43" hidden="1" x14ac:dyDescent="0.25">
      <c r="A3016" t="s">
        <v>10896</v>
      </c>
      <c r="B3016" t="s">
        <v>10897</v>
      </c>
      <c r="C3016" s="1" t="str">
        <f t="shared" si="229"/>
        <v>21:0118</v>
      </c>
      <c r="D3016" s="1" t="str">
        <f t="shared" si="230"/>
        <v>21:0027</v>
      </c>
      <c r="E3016" t="s">
        <v>10898</v>
      </c>
      <c r="F3016" t="s">
        <v>10899</v>
      </c>
      <c r="H3016">
        <v>63.8497439</v>
      </c>
      <c r="I3016">
        <v>-95.707202699999996</v>
      </c>
      <c r="J3016" s="1" t="str">
        <f t="shared" si="231"/>
        <v>Till</v>
      </c>
      <c r="K3016" s="1" t="str">
        <f t="shared" si="232"/>
        <v>&lt;63 micron</v>
      </c>
      <c r="L3016">
        <v>0.1</v>
      </c>
      <c r="M3016">
        <v>0.64</v>
      </c>
      <c r="N3016">
        <v>8</v>
      </c>
      <c r="O3016">
        <v>260</v>
      </c>
      <c r="P3016">
        <v>0.25</v>
      </c>
      <c r="Q3016">
        <v>1</v>
      </c>
      <c r="R3016">
        <v>0.25</v>
      </c>
      <c r="S3016">
        <v>0.25</v>
      </c>
      <c r="T3016">
        <v>1</v>
      </c>
      <c r="U3016">
        <v>17</v>
      </c>
      <c r="V3016">
        <v>4</v>
      </c>
      <c r="W3016">
        <v>1.23</v>
      </c>
      <c r="X3016">
        <v>5</v>
      </c>
      <c r="Y3016">
        <v>0.5</v>
      </c>
      <c r="Z3016">
        <v>0.1</v>
      </c>
      <c r="AA3016">
        <v>20</v>
      </c>
      <c r="AB3016">
        <v>0.22</v>
      </c>
      <c r="AC3016">
        <v>90</v>
      </c>
      <c r="AD3016">
        <v>0.5</v>
      </c>
      <c r="AE3016">
        <v>0.01</v>
      </c>
      <c r="AF3016">
        <v>7</v>
      </c>
      <c r="AG3016">
        <v>810</v>
      </c>
      <c r="AH3016">
        <v>8</v>
      </c>
      <c r="AI3016">
        <v>1</v>
      </c>
      <c r="AJ3016">
        <v>1</v>
      </c>
      <c r="AK3016">
        <v>145</v>
      </c>
      <c r="AL3016">
        <v>0.02</v>
      </c>
      <c r="AM3016">
        <v>5</v>
      </c>
      <c r="AN3016">
        <v>5</v>
      </c>
      <c r="AO3016">
        <v>16</v>
      </c>
      <c r="AP3016">
        <v>5</v>
      </c>
      <c r="AQ3016">
        <v>14</v>
      </c>
    </row>
    <row r="3017" spans="1:43" hidden="1" x14ac:dyDescent="0.25">
      <c r="A3017" t="s">
        <v>10900</v>
      </c>
      <c r="B3017" t="s">
        <v>10901</v>
      </c>
      <c r="C3017" s="1" t="str">
        <f t="shared" si="229"/>
        <v>21:0118</v>
      </c>
      <c r="D3017" s="1" t="str">
        <f t="shared" si="230"/>
        <v>21:0027</v>
      </c>
      <c r="E3017" t="s">
        <v>10902</v>
      </c>
      <c r="F3017" t="s">
        <v>10903</v>
      </c>
      <c r="H3017">
        <v>63.856117699999999</v>
      </c>
      <c r="I3017">
        <v>-95.714023999999995</v>
      </c>
      <c r="J3017" s="1" t="str">
        <f t="shared" si="231"/>
        <v>Till</v>
      </c>
      <c r="K3017" s="1" t="str">
        <f t="shared" si="232"/>
        <v>&lt;63 micron</v>
      </c>
      <c r="L3017">
        <v>0.1</v>
      </c>
      <c r="M3017">
        <v>0.91</v>
      </c>
      <c r="N3017">
        <v>6</v>
      </c>
      <c r="O3017">
        <v>360</v>
      </c>
      <c r="P3017">
        <v>0.25</v>
      </c>
      <c r="Q3017">
        <v>1</v>
      </c>
      <c r="R3017">
        <v>0.35</v>
      </c>
      <c r="S3017">
        <v>0.25</v>
      </c>
      <c r="T3017">
        <v>2</v>
      </c>
      <c r="U3017">
        <v>19</v>
      </c>
      <c r="V3017">
        <v>6</v>
      </c>
      <c r="W3017">
        <v>1.36</v>
      </c>
      <c r="X3017">
        <v>5</v>
      </c>
      <c r="Y3017">
        <v>0.5</v>
      </c>
      <c r="Z3017">
        <v>0.16</v>
      </c>
      <c r="AA3017">
        <v>20</v>
      </c>
      <c r="AB3017">
        <v>0.31</v>
      </c>
      <c r="AC3017">
        <v>120</v>
      </c>
      <c r="AD3017">
        <v>0.5</v>
      </c>
      <c r="AE3017">
        <v>0.01</v>
      </c>
      <c r="AF3017">
        <v>9</v>
      </c>
      <c r="AG3017">
        <v>820</v>
      </c>
      <c r="AH3017">
        <v>8</v>
      </c>
      <c r="AI3017">
        <v>1</v>
      </c>
      <c r="AJ3017">
        <v>1</v>
      </c>
      <c r="AK3017">
        <v>166</v>
      </c>
      <c r="AL3017">
        <v>0.02</v>
      </c>
      <c r="AM3017">
        <v>5</v>
      </c>
      <c r="AN3017">
        <v>5</v>
      </c>
      <c r="AO3017">
        <v>18</v>
      </c>
      <c r="AP3017">
        <v>5</v>
      </c>
      <c r="AQ3017">
        <v>16</v>
      </c>
    </row>
    <row r="3018" spans="1:43" hidden="1" x14ac:dyDescent="0.25">
      <c r="A3018" t="s">
        <v>10904</v>
      </c>
      <c r="B3018" t="s">
        <v>10905</v>
      </c>
      <c r="C3018" s="1" t="str">
        <f t="shared" si="229"/>
        <v>21:0118</v>
      </c>
      <c r="D3018" s="1" t="str">
        <f t="shared" si="230"/>
        <v>21:0027</v>
      </c>
      <c r="E3018" t="s">
        <v>10906</v>
      </c>
      <c r="F3018" t="s">
        <v>10907</v>
      </c>
      <c r="H3018">
        <v>63.874554500000002</v>
      </c>
      <c r="I3018">
        <v>-95.713542899999993</v>
      </c>
      <c r="J3018" s="1" t="str">
        <f t="shared" si="231"/>
        <v>Till</v>
      </c>
      <c r="K3018" s="1" t="str">
        <f t="shared" si="232"/>
        <v>&lt;63 micron</v>
      </c>
      <c r="L3018">
        <v>0.1</v>
      </c>
      <c r="M3018">
        <v>0.62</v>
      </c>
      <c r="N3018">
        <v>4</v>
      </c>
      <c r="O3018">
        <v>210</v>
      </c>
      <c r="P3018">
        <v>0.25</v>
      </c>
      <c r="Q3018">
        <v>1</v>
      </c>
      <c r="R3018">
        <v>0.3</v>
      </c>
      <c r="S3018">
        <v>0.25</v>
      </c>
      <c r="T3018">
        <v>1</v>
      </c>
      <c r="U3018">
        <v>18</v>
      </c>
      <c r="V3018">
        <v>4</v>
      </c>
      <c r="W3018">
        <v>1.36</v>
      </c>
      <c r="X3018">
        <v>5</v>
      </c>
      <c r="Y3018">
        <v>0.5</v>
      </c>
      <c r="Z3018">
        <v>0.11</v>
      </c>
      <c r="AA3018">
        <v>20</v>
      </c>
      <c r="AB3018">
        <v>0.25</v>
      </c>
      <c r="AC3018">
        <v>110</v>
      </c>
      <c r="AD3018">
        <v>0.5</v>
      </c>
      <c r="AE3018">
        <v>0.01</v>
      </c>
      <c r="AF3018">
        <v>7</v>
      </c>
      <c r="AG3018">
        <v>790</v>
      </c>
      <c r="AH3018">
        <v>10</v>
      </c>
      <c r="AI3018">
        <v>1</v>
      </c>
      <c r="AJ3018">
        <v>1</v>
      </c>
      <c r="AK3018">
        <v>104</v>
      </c>
      <c r="AL3018">
        <v>0.04</v>
      </c>
      <c r="AM3018">
        <v>5</v>
      </c>
      <c r="AN3018">
        <v>5</v>
      </c>
      <c r="AO3018">
        <v>21</v>
      </c>
      <c r="AP3018">
        <v>5</v>
      </c>
      <c r="AQ3018">
        <v>16</v>
      </c>
    </row>
    <row r="3019" spans="1:43" hidden="1" x14ac:dyDescent="0.25">
      <c r="A3019" t="s">
        <v>10908</v>
      </c>
      <c r="B3019" t="s">
        <v>10909</v>
      </c>
      <c r="C3019" s="1" t="str">
        <f t="shared" si="229"/>
        <v>21:0118</v>
      </c>
      <c r="D3019" s="1" t="str">
        <f t="shared" si="230"/>
        <v>21:0027</v>
      </c>
      <c r="E3019" t="s">
        <v>10910</v>
      </c>
      <c r="F3019" t="s">
        <v>10911</v>
      </c>
      <c r="H3019">
        <v>63.890870399999997</v>
      </c>
      <c r="I3019">
        <v>-95.710268400000004</v>
      </c>
      <c r="J3019" s="1" t="str">
        <f t="shared" si="231"/>
        <v>Till</v>
      </c>
      <c r="K3019" s="1" t="str">
        <f t="shared" si="232"/>
        <v>&lt;63 micron</v>
      </c>
      <c r="L3019">
        <v>0.1</v>
      </c>
      <c r="M3019">
        <v>0.5</v>
      </c>
      <c r="N3019">
        <v>6</v>
      </c>
      <c r="O3019">
        <v>230</v>
      </c>
      <c r="P3019">
        <v>0.25</v>
      </c>
      <c r="Q3019">
        <v>1</v>
      </c>
      <c r="R3019">
        <v>0.24</v>
      </c>
      <c r="S3019">
        <v>0.25</v>
      </c>
      <c r="T3019">
        <v>1</v>
      </c>
      <c r="U3019">
        <v>14</v>
      </c>
      <c r="V3019">
        <v>3</v>
      </c>
      <c r="W3019">
        <v>1.18</v>
      </c>
      <c r="X3019">
        <v>5</v>
      </c>
      <c r="Y3019">
        <v>0.5</v>
      </c>
      <c r="Z3019">
        <v>0.08</v>
      </c>
      <c r="AA3019">
        <v>20</v>
      </c>
      <c r="AB3019">
        <v>0.19</v>
      </c>
      <c r="AC3019">
        <v>85</v>
      </c>
      <c r="AD3019">
        <v>0.5</v>
      </c>
      <c r="AE3019">
        <v>0.01</v>
      </c>
      <c r="AF3019">
        <v>5</v>
      </c>
      <c r="AG3019">
        <v>750</v>
      </c>
      <c r="AH3019">
        <v>6</v>
      </c>
      <c r="AI3019">
        <v>1</v>
      </c>
      <c r="AJ3019">
        <v>1</v>
      </c>
      <c r="AK3019">
        <v>129</v>
      </c>
      <c r="AL3019">
        <v>0.02</v>
      </c>
      <c r="AM3019">
        <v>5</v>
      </c>
      <c r="AN3019">
        <v>5</v>
      </c>
      <c r="AO3019">
        <v>15</v>
      </c>
      <c r="AP3019">
        <v>5</v>
      </c>
      <c r="AQ3019">
        <v>12</v>
      </c>
    </row>
    <row r="3020" spans="1:43" hidden="1" x14ac:dyDescent="0.25">
      <c r="A3020" t="s">
        <v>10912</v>
      </c>
      <c r="B3020" t="s">
        <v>10913</v>
      </c>
      <c r="C3020" s="1" t="str">
        <f t="shared" ref="C3020:C3083" si="233">HYPERLINK("http://geochem.nrcan.gc.ca/cdogs/content/bdl/bdl210118_e.htm", "21:0118")</f>
        <v>21:0118</v>
      </c>
      <c r="D3020" s="1" t="str">
        <f t="shared" ref="D3020:D3083" si="234">HYPERLINK("http://geochem.nrcan.gc.ca/cdogs/content/svy/svy210027_e.htm", "21:0027")</f>
        <v>21:0027</v>
      </c>
      <c r="E3020" t="s">
        <v>10914</v>
      </c>
      <c r="F3020" t="s">
        <v>10915</v>
      </c>
      <c r="H3020">
        <v>63.642055200000001</v>
      </c>
      <c r="I3020">
        <v>-95.665734900000004</v>
      </c>
      <c r="J3020" s="1" t="str">
        <f t="shared" ref="J3020:J3083" si="235">HYPERLINK("http://geochem.nrcan.gc.ca/cdogs/content/kwd/kwd020044_e.htm", "Till")</f>
        <v>Till</v>
      </c>
      <c r="K3020" s="1" t="str">
        <f t="shared" ref="K3020:K3083" si="236">HYPERLINK("http://geochem.nrcan.gc.ca/cdogs/content/kwd/kwd080004_e.htm", "&lt;63 micron")</f>
        <v>&lt;63 micron</v>
      </c>
      <c r="L3020">
        <v>0.1</v>
      </c>
      <c r="M3020">
        <v>0.57999999999999996</v>
      </c>
      <c r="N3020">
        <v>1</v>
      </c>
      <c r="O3020">
        <v>100</v>
      </c>
      <c r="P3020">
        <v>0.25</v>
      </c>
      <c r="Q3020">
        <v>1</v>
      </c>
      <c r="R3020">
        <v>0.26</v>
      </c>
      <c r="S3020">
        <v>0.25</v>
      </c>
      <c r="T3020">
        <v>1</v>
      </c>
      <c r="U3020">
        <v>21</v>
      </c>
      <c r="V3020">
        <v>4</v>
      </c>
      <c r="W3020">
        <v>1.25</v>
      </c>
      <c r="X3020">
        <v>5</v>
      </c>
      <c r="Y3020">
        <v>1</v>
      </c>
      <c r="Z3020">
        <v>0.1</v>
      </c>
      <c r="AA3020">
        <v>20</v>
      </c>
      <c r="AB3020">
        <v>0.2</v>
      </c>
      <c r="AC3020">
        <v>90</v>
      </c>
      <c r="AD3020">
        <v>0.5</v>
      </c>
      <c r="AE3020">
        <v>0.01</v>
      </c>
      <c r="AF3020">
        <v>7</v>
      </c>
      <c r="AG3020">
        <v>800</v>
      </c>
      <c r="AH3020">
        <v>6</v>
      </c>
      <c r="AI3020">
        <v>1</v>
      </c>
      <c r="AJ3020">
        <v>1</v>
      </c>
      <c r="AK3020">
        <v>152</v>
      </c>
      <c r="AL3020">
        <v>0.03</v>
      </c>
      <c r="AM3020">
        <v>5</v>
      </c>
      <c r="AN3020">
        <v>5</v>
      </c>
      <c r="AO3020">
        <v>18</v>
      </c>
      <c r="AP3020">
        <v>5</v>
      </c>
      <c r="AQ3020">
        <v>12</v>
      </c>
    </row>
    <row r="3021" spans="1:43" hidden="1" x14ac:dyDescent="0.25">
      <c r="A3021" t="s">
        <v>10916</v>
      </c>
      <c r="B3021" t="s">
        <v>10917</v>
      </c>
      <c r="C3021" s="1" t="str">
        <f t="shared" si="233"/>
        <v>21:0118</v>
      </c>
      <c r="D3021" s="1" t="str">
        <f t="shared" si="234"/>
        <v>21:0027</v>
      </c>
      <c r="E3021" t="s">
        <v>10918</v>
      </c>
      <c r="F3021" t="s">
        <v>10919</v>
      </c>
      <c r="H3021">
        <v>63.660502999999999</v>
      </c>
      <c r="I3021">
        <v>-95.676260299999996</v>
      </c>
      <c r="J3021" s="1" t="str">
        <f t="shared" si="235"/>
        <v>Till</v>
      </c>
      <c r="K3021" s="1" t="str">
        <f t="shared" si="236"/>
        <v>&lt;63 micron</v>
      </c>
      <c r="L3021">
        <v>0.1</v>
      </c>
      <c r="M3021">
        <v>0.33</v>
      </c>
      <c r="N3021">
        <v>4</v>
      </c>
      <c r="O3021">
        <v>110</v>
      </c>
      <c r="P3021">
        <v>0.25</v>
      </c>
      <c r="Q3021">
        <v>1</v>
      </c>
      <c r="R3021">
        <v>0.28999999999999998</v>
      </c>
      <c r="S3021">
        <v>0.25</v>
      </c>
      <c r="T3021">
        <v>0.5</v>
      </c>
      <c r="U3021">
        <v>20</v>
      </c>
      <c r="V3021">
        <v>2</v>
      </c>
      <c r="W3021">
        <v>1.32</v>
      </c>
      <c r="X3021">
        <v>5</v>
      </c>
      <c r="Y3021">
        <v>0.5</v>
      </c>
      <c r="Z3021">
        <v>0.04</v>
      </c>
      <c r="AA3021">
        <v>20</v>
      </c>
      <c r="AB3021">
        <v>0.16</v>
      </c>
      <c r="AC3021">
        <v>95</v>
      </c>
      <c r="AD3021">
        <v>0.5</v>
      </c>
      <c r="AE3021">
        <v>0.01</v>
      </c>
      <c r="AF3021">
        <v>6</v>
      </c>
      <c r="AG3021">
        <v>950</v>
      </c>
      <c r="AH3021">
        <v>8</v>
      </c>
      <c r="AI3021">
        <v>1</v>
      </c>
      <c r="AJ3021">
        <v>0.5</v>
      </c>
      <c r="AK3021">
        <v>152</v>
      </c>
      <c r="AL3021">
        <v>0.02</v>
      </c>
      <c r="AM3021">
        <v>5</v>
      </c>
      <c r="AN3021">
        <v>5</v>
      </c>
      <c r="AO3021">
        <v>17</v>
      </c>
      <c r="AP3021">
        <v>5</v>
      </c>
      <c r="AQ3021">
        <v>8</v>
      </c>
    </row>
    <row r="3022" spans="1:43" hidden="1" x14ac:dyDescent="0.25">
      <c r="A3022" t="s">
        <v>10920</v>
      </c>
      <c r="B3022" t="s">
        <v>10921</v>
      </c>
      <c r="C3022" s="1" t="str">
        <f t="shared" si="233"/>
        <v>21:0118</v>
      </c>
      <c r="D3022" s="1" t="str">
        <f t="shared" si="234"/>
        <v>21:0027</v>
      </c>
      <c r="E3022" t="s">
        <v>10922</v>
      </c>
      <c r="F3022" t="s">
        <v>10923</v>
      </c>
      <c r="H3022">
        <v>63.672907700000003</v>
      </c>
      <c r="I3022">
        <v>-95.679007900000002</v>
      </c>
      <c r="J3022" s="1" t="str">
        <f t="shared" si="235"/>
        <v>Till</v>
      </c>
      <c r="K3022" s="1" t="str">
        <f t="shared" si="236"/>
        <v>&lt;63 micron</v>
      </c>
      <c r="L3022">
        <v>0.1</v>
      </c>
      <c r="M3022">
        <v>1.18</v>
      </c>
      <c r="N3022">
        <v>6</v>
      </c>
      <c r="O3022">
        <v>220</v>
      </c>
      <c r="P3022">
        <v>0.5</v>
      </c>
      <c r="Q3022">
        <v>2</v>
      </c>
      <c r="R3022">
        <v>0.38</v>
      </c>
      <c r="S3022">
        <v>0.25</v>
      </c>
      <c r="T3022">
        <v>4</v>
      </c>
      <c r="U3022">
        <v>42</v>
      </c>
      <c r="V3022">
        <v>12</v>
      </c>
      <c r="W3022">
        <v>1.77</v>
      </c>
      <c r="X3022">
        <v>5</v>
      </c>
      <c r="Y3022">
        <v>0.5</v>
      </c>
      <c r="Z3022">
        <v>0.21</v>
      </c>
      <c r="AA3022">
        <v>30</v>
      </c>
      <c r="AB3022">
        <v>0.56999999999999995</v>
      </c>
      <c r="AC3022">
        <v>160</v>
      </c>
      <c r="AD3022">
        <v>0.5</v>
      </c>
      <c r="AE3022">
        <v>0.01</v>
      </c>
      <c r="AF3022">
        <v>20</v>
      </c>
      <c r="AG3022">
        <v>770</v>
      </c>
      <c r="AH3022">
        <v>12</v>
      </c>
      <c r="AI3022">
        <v>1</v>
      </c>
      <c r="AJ3022">
        <v>2</v>
      </c>
      <c r="AK3022">
        <v>126</v>
      </c>
      <c r="AL3022">
        <v>0.04</v>
      </c>
      <c r="AM3022">
        <v>5</v>
      </c>
      <c r="AN3022">
        <v>5</v>
      </c>
      <c r="AO3022">
        <v>30</v>
      </c>
      <c r="AP3022">
        <v>5</v>
      </c>
      <c r="AQ3022">
        <v>32</v>
      </c>
    </row>
    <row r="3023" spans="1:43" hidden="1" x14ac:dyDescent="0.25">
      <c r="A3023" t="s">
        <v>10924</v>
      </c>
      <c r="B3023" t="s">
        <v>10925</v>
      </c>
      <c r="C3023" s="1" t="str">
        <f t="shared" si="233"/>
        <v>21:0118</v>
      </c>
      <c r="D3023" s="1" t="str">
        <f t="shared" si="234"/>
        <v>21:0027</v>
      </c>
      <c r="E3023" t="s">
        <v>10926</v>
      </c>
      <c r="F3023" t="s">
        <v>10927</v>
      </c>
      <c r="H3023">
        <v>63.683019100000003</v>
      </c>
      <c r="I3023">
        <v>-95.6800037</v>
      </c>
      <c r="J3023" s="1" t="str">
        <f t="shared" si="235"/>
        <v>Till</v>
      </c>
      <c r="K3023" s="1" t="str">
        <f t="shared" si="236"/>
        <v>&lt;63 micron</v>
      </c>
      <c r="L3023">
        <v>0.1</v>
      </c>
      <c r="M3023">
        <v>0.33</v>
      </c>
      <c r="N3023">
        <v>1</v>
      </c>
      <c r="O3023">
        <v>60</v>
      </c>
      <c r="P3023">
        <v>0.25</v>
      </c>
      <c r="Q3023">
        <v>2</v>
      </c>
      <c r="R3023">
        <v>0.21</v>
      </c>
      <c r="S3023">
        <v>0.25</v>
      </c>
      <c r="T3023">
        <v>1</v>
      </c>
      <c r="U3023">
        <v>17</v>
      </c>
      <c r="V3023">
        <v>1</v>
      </c>
      <c r="W3023">
        <v>1.1200000000000001</v>
      </c>
      <c r="X3023">
        <v>5</v>
      </c>
      <c r="Y3023">
        <v>0.5</v>
      </c>
      <c r="Z3023">
        <v>0.03</v>
      </c>
      <c r="AA3023">
        <v>10</v>
      </c>
      <c r="AB3023">
        <v>0.17</v>
      </c>
      <c r="AC3023">
        <v>75</v>
      </c>
      <c r="AD3023">
        <v>0.5</v>
      </c>
      <c r="AE3023">
        <v>0.01</v>
      </c>
      <c r="AF3023">
        <v>6</v>
      </c>
      <c r="AG3023">
        <v>690</v>
      </c>
      <c r="AH3023">
        <v>6</v>
      </c>
      <c r="AI3023">
        <v>1</v>
      </c>
      <c r="AJ3023">
        <v>0.5</v>
      </c>
      <c r="AK3023">
        <v>77</v>
      </c>
      <c r="AL3023">
        <v>0.02</v>
      </c>
      <c r="AM3023">
        <v>5</v>
      </c>
      <c r="AN3023">
        <v>5</v>
      </c>
      <c r="AO3023">
        <v>17</v>
      </c>
      <c r="AP3023">
        <v>5</v>
      </c>
      <c r="AQ3023">
        <v>8</v>
      </c>
    </row>
    <row r="3024" spans="1:43" hidden="1" x14ac:dyDescent="0.25">
      <c r="A3024" t="s">
        <v>10928</v>
      </c>
      <c r="B3024" t="s">
        <v>10929</v>
      </c>
      <c r="C3024" s="1" t="str">
        <f t="shared" si="233"/>
        <v>21:0118</v>
      </c>
      <c r="D3024" s="1" t="str">
        <f t="shared" si="234"/>
        <v>21:0027</v>
      </c>
      <c r="E3024" t="s">
        <v>10930</v>
      </c>
      <c r="F3024" t="s">
        <v>10931</v>
      </c>
      <c r="H3024">
        <v>63.6970454</v>
      </c>
      <c r="I3024">
        <v>-95.675238100000001</v>
      </c>
      <c r="J3024" s="1" t="str">
        <f t="shared" si="235"/>
        <v>Till</v>
      </c>
      <c r="K3024" s="1" t="str">
        <f t="shared" si="236"/>
        <v>&lt;63 micron</v>
      </c>
      <c r="L3024">
        <v>0.1</v>
      </c>
      <c r="M3024">
        <v>0.26</v>
      </c>
      <c r="N3024">
        <v>6</v>
      </c>
      <c r="O3024">
        <v>70</v>
      </c>
      <c r="P3024">
        <v>0.25</v>
      </c>
      <c r="Q3024">
        <v>1</v>
      </c>
      <c r="R3024">
        <v>0.23</v>
      </c>
      <c r="S3024">
        <v>0.25</v>
      </c>
      <c r="T3024">
        <v>0.5</v>
      </c>
      <c r="U3024">
        <v>13</v>
      </c>
      <c r="V3024">
        <v>2</v>
      </c>
      <c r="W3024">
        <v>0.96</v>
      </c>
      <c r="X3024">
        <v>5</v>
      </c>
      <c r="Y3024">
        <v>0.5</v>
      </c>
      <c r="Z3024">
        <v>0.02</v>
      </c>
      <c r="AA3024">
        <v>20</v>
      </c>
      <c r="AB3024">
        <v>0.13</v>
      </c>
      <c r="AC3024">
        <v>80</v>
      </c>
      <c r="AD3024">
        <v>0.5</v>
      </c>
      <c r="AE3024">
        <v>0.01</v>
      </c>
      <c r="AF3024">
        <v>5</v>
      </c>
      <c r="AG3024">
        <v>780</v>
      </c>
      <c r="AH3024">
        <v>6</v>
      </c>
      <c r="AI3024">
        <v>1</v>
      </c>
      <c r="AJ3024">
        <v>0.5</v>
      </c>
      <c r="AK3024">
        <v>106</v>
      </c>
      <c r="AL3024">
        <v>0.02</v>
      </c>
      <c r="AM3024">
        <v>5</v>
      </c>
      <c r="AN3024">
        <v>5</v>
      </c>
      <c r="AO3024">
        <v>13</v>
      </c>
      <c r="AP3024">
        <v>5</v>
      </c>
      <c r="AQ3024">
        <v>6</v>
      </c>
    </row>
    <row r="3025" spans="1:43" hidden="1" x14ac:dyDescent="0.25">
      <c r="A3025" t="s">
        <v>10932</v>
      </c>
      <c r="B3025" t="s">
        <v>10933</v>
      </c>
      <c r="C3025" s="1" t="str">
        <f t="shared" si="233"/>
        <v>21:0118</v>
      </c>
      <c r="D3025" s="1" t="str">
        <f t="shared" si="234"/>
        <v>21:0027</v>
      </c>
      <c r="E3025" t="s">
        <v>10934</v>
      </c>
      <c r="F3025" t="s">
        <v>10935</v>
      </c>
      <c r="H3025">
        <v>63.720764000000003</v>
      </c>
      <c r="I3025">
        <v>-95.667898199999996</v>
      </c>
      <c r="J3025" s="1" t="str">
        <f t="shared" si="235"/>
        <v>Till</v>
      </c>
      <c r="K3025" s="1" t="str">
        <f t="shared" si="236"/>
        <v>&lt;63 micron</v>
      </c>
      <c r="L3025">
        <v>0.1</v>
      </c>
      <c r="M3025">
        <v>0.28000000000000003</v>
      </c>
      <c r="N3025">
        <v>4</v>
      </c>
      <c r="O3025">
        <v>70</v>
      </c>
      <c r="P3025">
        <v>0.25</v>
      </c>
      <c r="Q3025">
        <v>1</v>
      </c>
      <c r="R3025">
        <v>0.26</v>
      </c>
      <c r="S3025">
        <v>0.25</v>
      </c>
      <c r="T3025">
        <v>0.5</v>
      </c>
      <c r="U3025">
        <v>14</v>
      </c>
      <c r="V3025">
        <v>1</v>
      </c>
      <c r="W3025">
        <v>0.86</v>
      </c>
      <c r="X3025">
        <v>5</v>
      </c>
      <c r="Y3025">
        <v>0.5</v>
      </c>
      <c r="Z3025">
        <v>0.03</v>
      </c>
      <c r="AA3025">
        <v>10</v>
      </c>
      <c r="AB3025">
        <v>0.17</v>
      </c>
      <c r="AC3025">
        <v>60</v>
      </c>
      <c r="AD3025">
        <v>0.5</v>
      </c>
      <c r="AE3025">
        <v>0.01</v>
      </c>
      <c r="AF3025">
        <v>5</v>
      </c>
      <c r="AG3025">
        <v>820</v>
      </c>
      <c r="AH3025">
        <v>8</v>
      </c>
      <c r="AI3025">
        <v>1</v>
      </c>
      <c r="AJ3025">
        <v>0.5</v>
      </c>
      <c r="AK3025">
        <v>67</v>
      </c>
      <c r="AL3025">
        <v>0.02</v>
      </c>
      <c r="AM3025">
        <v>5</v>
      </c>
      <c r="AN3025">
        <v>5</v>
      </c>
      <c r="AO3025">
        <v>13</v>
      </c>
      <c r="AP3025">
        <v>5</v>
      </c>
      <c r="AQ3025">
        <v>10</v>
      </c>
    </row>
    <row r="3026" spans="1:43" hidden="1" x14ac:dyDescent="0.25">
      <c r="A3026" t="s">
        <v>10936</v>
      </c>
      <c r="B3026" t="s">
        <v>10937</v>
      </c>
      <c r="C3026" s="1" t="str">
        <f t="shared" si="233"/>
        <v>21:0118</v>
      </c>
      <c r="D3026" s="1" t="str">
        <f t="shared" si="234"/>
        <v>21:0027</v>
      </c>
      <c r="E3026" t="s">
        <v>10938</v>
      </c>
      <c r="F3026" t="s">
        <v>10939</v>
      </c>
      <c r="H3026">
        <v>63.742255999999998</v>
      </c>
      <c r="I3026">
        <v>-95.671668999999994</v>
      </c>
      <c r="J3026" s="1" t="str">
        <f t="shared" si="235"/>
        <v>Till</v>
      </c>
      <c r="K3026" s="1" t="str">
        <f t="shared" si="236"/>
        <v>&lt;63 micron</v>
      </c>
      <c r="L3026">
        <v>0.1</v>
      </c>
      <c r="M3026">
        <v>0.27</v>
      </c>
      <c r="N3026">
        <v>2</v>
      </c>
      <c r="O3026">
        <v>60</v>
      </c>
      <c r="P3026">
        <v>0.25</v>
      </c>
      <c r="Q3026">
        <v>1</v>
      </c>
      <c r="R3026">
        <v>0.33</v>
      </c>
      <c r="S3026">
        <v>0.25</v>
      </c>
      <c r="T3026">
        <v>0.5</v>
      </c>
      <c r="U3026">
        <v>14</v>
      </c>
      <c r="V3026">
        <v>2</v>
      </c>
      <c r="W3026">
        <v>1.1299999999999999</v>
      </c>
      <c r="X3026">
        <v>5</v>
      </c>
      <c r="Y3026">
        <v>0.5</v>
      </c>
      <c r="Z3026">
        <v>0.03</v>
      </c>
      <c r="AA3026">
        <v>20</v>
      </c>
      <c r="AB3026">
        <v>0.16</v>
      </c>
      <c r="AC3026">
        <v>75</v>
      </c>
      <c r="AD3026">
        <v>0.5</v>
      </c>
      <c r="AE3026">
        <v>0.01</v>
      </c>
      <c r="AF3026">
        <v>4</v>
      </c>
      <c r="AG3026">
        <v>1090</v>
      </c>
      <c r="AH3026">
        <v>8</v>
      </c>
      <c r="AI3026">
        <v>1</v>
      </c>
      <c r="AJ3026">
        <v>0.5</v>
      </c>
      <c r="AK3026">
        <v>102</v>
      </c>
      <c r="AL3026">
        <v>0.03</v>
      </c>
      <c r="AM3026">
        <v>5</v>
      </c>
      <c r="AN3026">
        <v>5</v>
      </c>
      <c r="AO3026">
        <v>17</v>
      </c>
      <c r="AP3026">
        <v>5</v>
      </c>
      <c r="AQ3026">
        <v>8</v>
      </c>
    </row>
    <row r="3027" spans="1:43" hidden="1" x14ac:dyDescent="0.25">
      <c r="A3027" t="s">
        <v>10940</v>
      </c>
      <c r="B3027" t="s">
        <v>10941</v>
      </c>
      <c r="C3027" s="1" t="str">
        <f t="shared" si="233"/>
        <v>21:0118</v>
      </c>
      <c r="D3027" s="1" t="str">
        <f t="shared" si="234"/>
        <v>21:0027</v>
      </c>
      <c r="E3027" t="s">
        <v>10942</v>
      </c>
      <c r="F3027" t="s">
        <v>10943</v>
      </c>
      <c r="H3027">
        <v>63.763325199999997</v>
      </c>
      <c r="I3027">
        <v>-95.671591899999996</v>
      </c>
      <c r="J3027" s="1" t="str">
        <f t="shared" si="235"/>
        <v>Till</v>
      </c>
      <c r="K3027" s="1" t="str">
        <f t="shared" si="236"/>
        <v>&lt;63 micron</v>
      </c>
      <c r="L3027">
        <v>0.1</v>
      </c>
      <c r="M3027">
        <v>0.47</v>
      </c>
      <c r="N3027">
        <v>2</v>
      </c>
      <c r="O3027">
        <v>100</v>
      </c>
      <c r="P3027">
        <v>0.25</v>
      </c>
      <c r="Q3027">
        <v>1</v>
      </c>
      <c r="R3027">
        <v>0.26</v>
      </c>
      <c r="S3027">
        <v>0.25</v>
      </c>
      <c r="T3027">
        <v>1</v>
      </c>
      <c r="U3027">
        <v>20</v>
      </c>
      <c r="V3027">
        <v>4</v>
      </c>
      <c r="W3027">
        <v>1.1100000000000001</v>
      </c>
      <c r="X3027">
        <v>5</v>
      </c>
      <c r="Y3027">
        <v>0.5</v>
      </c>
      <c r="Z3027">
        <v>7.0000000000000007E-2</v>
      </c>
      <c r="AA3027">
        <v>20</v>
      </c>
      <c r="AB3027">
        <v>0.27</v>
      </c>
      <c r="AC3027">
        <v>80</v>
      </c>
      <c r="AD3027">
        <v>0.5</v>
      </c>
      <c r="AE3027">
        <v>0.01</v>
      </c>
      <c r="AF3027">
        <v>9</v>
      </c>
      <c r="AG3027">
        <v>840</v>
      </c>
      <c r="AH3027">
        <v>8</v>
      </c>
      <c r="AI3027">
        <v>1</v>
      </c>
      <c r="AJ3027">
        <v>1</v>
      </c>
      <c r="AK3027">
        <v>84</v>
      </c>
      <c r="AL3027">
        <v>0.03</v>
      </c>
      <c r="AM3027">
        <v>5</v>
      </c>
      <c r="AN3027">
        <v>5</v>
      </c>
      <c r="AO3027">
        <v>20</v>
      </c>
      <c r="AP3027">
        <v>5</v>
      </c>
      <c r="AQ3027">
        <v>20</v>
      </c>
    </row>
    <row r="3028" spans="1:43" hidden="1" x14ac:dyDescent="0.25">
      <c r="A3028" t="s">
        <v>10944</v>
      </c>
      <c r="B3028" t="s">
        <v>10945</v>
      </c>
      <c r="C3028" s="1" t="str">
        <f t="shared" si="233"/>
        <v>21:0118</v>
      </c>
      <c r="D3028" s="1" t="str">
        <f t="shared" si="234"/>
        <v>21:0027</v>
      </c>
      <c r="E3028" t="s">
        <v>10946</v>
      </c>
      <c r="F3028" t="s">
        <v>10947</v>
      </c>
      <c r="H3028">
        <v>63.776762499999997</v>
      </c>
      <c r="I3028">
        <v>-95.674831999999995</v>
      </c>
      <c r="J3028" s="1" t="str">
        <f t="shared" si="235"/>
        <v>Till</v>
      </c>
      <c r="K3028" s="1" t="str">
        <f t="shared" si="236"/>
        <v>&lt;63 micron</v>
      </c>
      <c r="L3028">
        <v>0.1</v>
      </c>
      <c r="M3028">
        <v>0.74</v>
      </c>
      <c r="N3028">
        <v>4</v>
      </c>
      <c r="O3028">
        <v>120</v>
      </c>
      <c r="P3028">
        <v>0.25</v>
      </c>
      <c r="Q3028">
        <v>1</v>
      </c>
      <c r="R3028">
        <v>0.23</v>
      </c>
      <c r="S3028">
        <v>0.25</v>
      </c>
      <c r="T3028">
        <v>3</v>
      </c>
      <c r="U3028">
        <v>26</v>
      </c>
      <c r="V3028">
        <v>4</v>
      </c>
      <c r="W3028">
        <v>1.3</v>
      </c>
      <c r="X3028">
        <v>5</v>
      </c>
      <c r="Y3028">
        <v>0.5</v>
      </c>
      <c r="Z3028">
        <v>0.1</v>
      </c>
      <c r="AA3028">
        <v>20</v>
      </c>
      <c r="AB3028">
        <v>0.49</v>
      </c>
      <c r="AC3028">
        <v>140</v>
      </c>
      <c r="AD3028">
        <v>0.5</v>
      </c>
      <c r="AE3028">
        <v>0.01</v>
      </c>
      <c r="AF3028">
        <v>13</v>
      </c>
      <c r="AG3028">
        <v>560</v>
      </c>
      <c r="AH3028">
        <v>10</v>
      </c>
      <c r="AI3028">
        <v>1</v>
      </c>
      <c r="AJ3028">
        <v>1</v>
      </c>
      <c r="AK3028">
        <v>101</v>
      </c>
      <c r="AL3028">
        <v>0.04</v>
      </c>
      <c r="AM3028">
        <v>5</v>
      </c>
      <c r="AN3028">
        <v>5</v>
      </c>
      <c r="AO3028">
        <v>22</v>
      </c>
      <c r="AP3028">
        <v>5</v>
      </c>
      <c r="AQ3028">
        <v>26</v>
      </c>
    </row>
    <row r="3029" spans="1:43" hidden="1" x14ac:dyDescent="0.25">
      <c r="A3029" t="s">
        <v>10948</v>
      </c>
      <c r="B3029" t="s">
        <v>10949</v>
      </c>
      <c r="C3029" s="1" t="str">
        <f t="shared" si="233"/>
        <v>21:0118</v>
      </c>
      <c r="D3029" s="1" t="str">
        <f t="shared" si="234"/>
        <v>21:0027</v>
      </c>
      <c r="E3029" t="s">
        <v>10950</v>
      </c>
      <c r="F3029" t="s">
        <v>10951</v>
      </c>
      <c r="H3029">
        <v>63.788396599999999</v>
      </c>
      <c r="I3029">
        <v>-95.683285100000006</v>
      </c>
      <c r="J3029" s="1" t="str">
        <f t="shared" si="235"/>
        <v>Till</v>
      </c>
      <c r="K3029" s="1" t="str">
        <f t="shared" si="236"/>
        <v>&lt;63 micron</v>
      </c>
      <c r="L3029">
        <v>0.1</v>
      </c>
      <c r="M3029">
        <v>0.62</v>
      </c>
      <c r="N3029">
        <v>6</v>
      </c>
      <c r="O3029">
        <v>190</v>
      </c>
      <c r="P3029">
        <v>0.25</v>
      </c>
      <c r="Q3029">
        <v>1</v>
      </c>
      <c r="R3029">
        <v>0.31</v>
      </c>
      <c r="S3029">
        <v>0.25</v>
      </c>
      <c r="T3029">
        <v>2</v>
      </c>
      <c r="U3029">
        <v>19</v>
      </c>
      <c r="V3029">
        <v>5</v>
      </c>
      <c r="W3029">
        <v>1.35</v>
      </c>
      <c r="X3029">
        <v>5</v>
      </c>
      <c r="Y3029">
        <v>0.5</v>
      </c>
      <c r="Z3029">
        <v>0.1</v>
      </c>
      <c r="AA3029">
        <v>20</v>
      </c>
      <c r="AB3029">
        <v>0.26</v>
      </c>
      <c r="AC3029">
        <v>115</v>
      </c>
      <c r="AD3029">
        <v>0.5</v>
      </c>
      <c r="AE3029">
        <v>0.01</v>
      </c>
      <c r="AF3029">
        <v>9</v>
      </c>
      <c r="AG3029">
        <v>950</v>
      </c>
      <c r="AH3029">
        <v>10</v>
      </c>
      <c r="AI3029">
        <v>1</v>
      </c>
      <c r="AJ3029">
        <v>1</v>
      </c>
      <c r="AK3029">
        <v>127</v>
      </c>
      <c r="AL3029">
        <v>0.02</v>
      </c>
      <c r="AM3029">
        <v>5</v>
      </c>
      <c r="AN3029">
        <v>5</v>
      </c>
      <c r="AO3029">
        <v>20</v>
      </c>
      <c r="AP3029">
        <v>5</v>
      </c>
      <c r="AQ3029">
        <v>16</v>
      </c>
    </row>
    <row r="3030" spans="1:43" hidden="1" x14ac:dyDescent="0.25">
      <c r="A3030" t="s">
        <v>10952</v>
      </c>
      <c r="B3030" t="s">
        <v>10953</v>
      </c>
      <c r="C3030" s="1" t="str">
        <f t="shared" si="233"/>
        <v>21:0118</v>
      </c>
      <c r="D3030" s="1" t="str">
        <f t="shared" si="234"/>
        <v>21:0027</v>
      </c>
      <c r="E3030" t="s">
        <v>10954</v>
      </c>
      <c r="F3030" t="s">
        <v>10955</v>
      </c>
      <c r="H3030">
        <v>63.798079199999997</v>
      </c>
      <c r="I3030">
        <v>-95.677868599999996</v>
      </c>
      <c r="J3030" s="1" t="str">
        <f t="shared" si="235"/>
        <v>Till</v>
      </c>
      <c r="K3030" s="1" t="str">
        <f t="shared" si="236"/>
        <v>&lt;63 micron</v>
      </c>
      <c r="L3030">
        <v>0.1</v>
      </c>
      <c r="M3030">
        <v>0.66</v>
      </c>
      <c r="N3030">
        <v>2</v>
      </c>
      <c r="O3030">
        <v>140</v>
      </c>
      <c r="P3030">
        <v>0.25</v>
      </c>
      <c r="Q3030">
        <v>2</v>
      </c>
      <c r="R3030">
        <v>0.33</v>
      </c>
      <c r="S3030">
        <v>0.25</v>
      </c>
      <c r="T3030">
        <v>1</v>
      </c>
      <c r="U3030">
        <v>20</v>
      </c>
      <c r="V3030">
        <v>4</v>
      </c>
      <c r="W3030">
        <v>1.29</v>
      </c>
      <c r="X3030">
        <v>5</v>
      </c>
      <c r="Y3030">
        <v>0.5</v>
      </c>
      <c r="Z3030">
        <v>0.09</v>
      </c>
      <c r="AA3030">
        <v>30</v>
      </c>
      <c r="AB3030">
        <v>0.28999999999999998</v>
      </c>
      <c r="AC3030">
        <v>105</v>
      </c>
      <c r="AD3030">
        <v>0.5</v>
      </c>
      <c r="AE3030">
        <v>0.01</v>
      </c>
      <c r="AF3030">
        <v>8</v>
      </c>
      <c r="AG3030">
        <v>940</v>
      </c>
      <c r="AH3030">
        <v>10</v>
      </c>
      <c r="AI3030">
        <v>1</v>
      </c>
      <c r="AJ3030">
        <v>1</v>
      </c>
      <c r="AK3030">
        <v>140</v>
      </c>
      <c r="AL3030">
        <v>0.04</v>
      </c>
      <c r="AM3030">
        <v>5</v>
      </c>
      <c r="AN3030">
        <v>5</v>
      </c>
      <c r="AO3030">
        <v>20</v>
      </c>
      <c r="AP3030">
        <v>5</v>
      </c>
      <c r="AQ3030">
        <v>16</v>
      </c>
    </row>
    <row r="3031" spans="1:43" hidden="1" x14ac:dyDescent="0.25">
      <c r="A3031" t="s">
        <v>10956</v>
      </c>
      <c r="B3031" t="s">
        <v>10957</v>
      </c>
      <c r="C3031" s="1" t="str">
        <f t="shared" si="233"/>
        <v>21:0118</v>
      </c>
      <c r="D3031" s="1" t="str">
        <f t="shared" si="234"/>
        <v>21:0027</v>
      </c>
      <c r="E3031" t="s">
        <v>10958</v>
      </c>
      <c r="F3031" t="s">
        <v>10959</v>
      </c>
      <c r="H3031">
        <v>63.812729400000002</v>
      </c>
      <c r="I3031">
        <v>-95.673325899999995</v>
      </c>
      <c r="J3031" s="1" t="str">
        <f t="shared" si="235"/>
        <v>Till</v>
      </c>
      <c r="K3031" s="1" t="str">
        <f t="shared" si="236"/>
        <v>&lt;63 micron</v>
      </c>
      <c r="L3031">
        <v>0.1</v>
      </c>
      <c r="M3031">
        <v>1.67</v>
      </c>
      <c r="N3031">
        <v>4</v>
      </c>
      <c r="O3031">
        <v>520</v>
      </c>
      <c r="P3031">
        <v>0.5</v>
      </c>
      <c r="Q3031">
        <v>1</v>
      </c>
      <c r="R3031">
        <v>0.32</v>
      </c>
      <c r="S3031">
        <v>0.25</v>
      </c>
      <c r="T3031">
        <v>3</v>
      </c>
      <c r="U3031">
        <v>28</v>
      </c>
      <c r="V3031">
        <v>18</v>
      </c>
      <c r="W3031">
        <v>1.79</v>
      </c>
      <c r="X3031">
        <v>5</v>
      </c>
      <c r="Y3031">
        <v>0.5</v>
      </c>
      <c r="Z3031">
        <v>0.3</v>
      </c>
      <c r="AA3031">
        <v>30</v>
      </c>
      <c r="AB3031">
        <v>0.51</v>
      </c>
      <c r="AC3031">
        <v>165</v>
      </c>
      <c r="AD3031">
        <v>0.5</v>
      </c>
      <c r="AE3031">
        <v>0.01</v>
      </c>
      <c r="AF3031">
        <v>15</v>
      </c>
      <c r="AG3031">
        <v>780</v>
      </c>
      <c r="AH3031">
        <v>18</v>
      </c>
      <c r="AI3031">
        <v>1</v>
      </c>
      <c r="AJ3031">
        <v>3</v>
      </c>
      <c r="AK3031">
        <v>154</v>
      </c>
      <c r="AL3031">
        <v>0.01</v>
      </c>
      <c r="AM3031">
        <v>5</v>
      </c>
      <c r="AN3031">
        <v>5</v>
      </c>
      <c r="AO3031">
        <v>24</v>
      </c>
      <c r="AP3031">
        <v>5</v>
      </c>
      <c r="AQ3031">
        <v>30</v>
      </c>
    </row>
    <row r="3032" spans="1:43" hidden="1" x14ac:dyDescent="0.25">
      <c r="A3032" t="s">
        <v>10960</v>
      </c>
      <c r="B3032" t="s">
        <v>10961</v>
      </c>
      <c r="C3032" s="1" t="str">
        <f t="shared" si="233"/>
        <v>21:0118</v>
      </c>
      <c r="D3032" s="1" t="str">
        <f t="shared" si="234"/>
        <v>21:0027</v>
      </c>
      <c r="E3032" t="s">
        <v>10962</v>
      </c>
      <c r="F3032" t="s">
        <v>10963</v>
      </c>
      <c r="H3032">
        <v>63.8281001</v>
      </c>
      <c r="I3032">
        <v>-95.674967300000006</v>
      </c>
      <c r="J3032" s="1" t="str">
        <f t="shared" si="235"/>
        <v>Till</v>
      </c>
      <c r="K3032" s="1" t="str">
        <f t="shared" si="236"/>
        <v>&lt;63 micron</v>
      </c>
      <c r="L3032">
        <v>0.1</v>
      </c>
      <c r="M3032">
        <v>1.9</v>
      </c>
      <c r="N3032">
        <v>12</v>
      </c>
      <c r="O3032">
        <v>280</v>
      </c>
      <c r="P3032">
        <v>0.5</v>
      </c>
      <c r="Q3032">
        <v>2</v>
      </c>
      <c r="R3032">
        <v>0.19</v>
      </c>
      <c r="S3032">
        <v>0.25</v>
      </c>
      <c r="T3032">
        <v>6</v>
      </c>
      <c r="U3032">
        <v>42</v>
      </c>
      <c r="V3032">
        <v>9</v>
      </c>
      <c r="W3032">
        <v>2.38</v>
      </c>
      <c r="X3032">
        <v>5</v>
      </c>
      <c r="Y3032">
        <v>0.5</v>
      </c>
      <c r="Z3032">
        <v>0.2</v>
      </c>
      <c r="AA3032">
        <v>30</v>
      </c>
      <c r="AB3032">
        <v>0.74</v>
      </c>
      <c r="AC3032">
        <v>225</v>
      </c>
      <c r="AD3032">
        <v>0.5</v>
      </c>
      <c r="AE3032">
        <v>0.01</v>
      </c>
      <c r="AF3032">
        <v>21</v>
      </c>
      <c r="AG3032">
        <v>690</v>
      </c>
      <c r="AH3032">
        <v>18</v>
      </c>
      <c r="AI3032">
        <v>1</v>
      </c>
      <c r="AJ3032">
        <v>2</v>
      </c>
      <c r="AK3032">
        <v>198</v>
      </c>
      <c r="AL3032">
        <v>0.02</v>
      </c>
      <c r="AM3032">
        <v>5</v>
      </c>
      <c r="AN3032">
        <v>5</v>
      </c>
      <c r="AO3032">
        <v>31</v>
      </c>
      <c r="AP3032">
        <v>5</v>
      </c>
      <c r="AQ3032">
        <v>40</v>
      </c>
    </row>
    <row r="3033" spans="1:43" hidden="1" x14ac:dyDescent="0.25">
      <c r="A3033" t="s">
        <v>10964</v>
      </c>
      <c r="B3033" t="s">
        <v>10965</v>
      </c>
      <c r="C3033" s="1" t="str">
        <f t="shared" si="233"/>
        <v>21:0118</v>
      </c>
      <c r="D3033" s="1" t="str">
        <f t="shared" si="234"/>
        <v>21:0027</v>
      </c>
      <c r="E3033" t="s">
        <v>10966</v>
      </c>
      <c r="F3033" t="s">
        <v>10967</v>
      </c>
      <c r="H3033">
        <v>63.848402399999998</v>
      </c>
      <c r="I3033">
        <v>-95.669734000000005</v>
      </c>
      <c r="J3033" s="1" t="str">
        <f t="shared" si="235"/>
        <v>Till</v>
      </c>
      <c r="K3033" s="1" t="str">
        <f t="shared" si="236"/>
        <v>&lt;63 micron</v>
      </c>
      <c r="L3033">
        <v>0.1</v>
      </c>
      <c r="M3033">
        <v>0.55000000000000004</v>
      </c>
      <c r="N3033">
        <v>6</v>
      </c>
      <c r="O3033">
        <v>120</v>
      </c>
      <c r="P3033">
        <v>0.25</v>
      </c>
      <c r="Q3033">
        <v>2</v>
      </c>
      <c r="R3033">
        <v>0.31</v>
      </c>
      <c r="S3033">
        <v>0.25</v>
      </c>
      <c r="T3033">
        <v>1</v>
      </c>
      <c r="U3033">
        <v>19</v>
      </c>
      <c r="V3033">
        <v>3</v>
      </c>
      <c r="W3033">
        <v>1.27</v>
      </c>
      <c r="X3033">
        <v>5</v>
      </c>
      <c r="Y3033">
        <v>0.5</v>
      </c>
      <c r="Z3033">
        <v>0.08</v>
      </c>
      <c r="AA3033">
        <v>20</v>
      </c>
      <c r="AB3033">
        <v>0.27</v>
      </c>
      <c r="AC3033">
        <v>120</v>
      </c>
      <c r="AD3033">
        <v>0.5</v>
      </c>
      <c r="AE3033">
        <v>0.01</v>
      </c>
      <c r="AF3033">
        <v>8</v>
      </c>
      <c r="AG3033">
        <v>720</v>
      </c>
      <c r="AH3033">
        <v>8</v>
      </c>
      <c r="AI3033">
        <v>1</v>
      </c>
      <c r="AJ3033">
        <v>1</v>
      </c>
      <c r="AK3033">
        <v>105</v>
      </c>
      <c r="AL3033">
        <v>0.04</v>
      </c>
      <c r="AM3033">
        <v>5</v>
      </c>
      <c r="AN3033">
        <v>5</v>
      </c>
      <c r="AO3033">
        <v>19</v>
      </c>
      <c r="AP3033">
        <v>5</v>
      </c>
      <c r="AQ3033">
        <v>16</v>
      </c>
    </row>
    <row r="3034" spans="1:43" hidden="1" x14ac:dyDescent="0.25">
      <c r="A3034" t="s">
        <v>10968</v>
      </c>
      <c r="B3034" t="s">
        <v>10969</v>
      </c>
      <c r="C3034" s="1" t="str">
        <f t="shared" si="233"/>
        <v>21:0118</v>
      </c>
      <c r="D3034" s="1" t="str">
        <f t="shared" si="234"/>
        <v>21:0027</v>
      </c>
      <c r="E3034" t="s">
        <v>10970</v>
      </c>
      <c r="F3034" t="s">
        <v>10971</v>
      </c>
      <c r="H3034">
        <v>63.861073500000003</v>
      </c>
      <c r="I3034">
        <v>-95.678957299999993</v>
      </c>
      <c r="J3034" s="1" t="str">
        <f t="shared" si="235"/>
        <v>Till</v>
      </c>
      <c r="K3034" s="1" t="str">
        <f t="shared" si="236"/>
        <v>&lt;63 micron</v>
      </c>
      <c r="L3034">
        <v>0.1</v>
      </c>
      <c r="M3034">
        <v>0.33</v>
      </c>
      <c r="N3034">
        <v>6</v>
      </c>
      <c r="O3034">
        <v>210</v>
      </c>
      <c r="P3034">
        <v>0.25</v>
      </c>
      <c r="Q3034">
        <v>1</v>
      </c>
      <c r="R3034">
        <v>0.28000000000000003</v>
      </c>
      <c r="S3034">
        <v>0.25</v>
      </c>
      <c r="T3034">
        <v>1</v>
      </c>
      <c r="U3034">
        <v>14</v>
      </c>
      <c r="V3034">
        <v>3</v>
      </c>
      <c r="W3034">
        <v>1.1100000000000001</v>
      </c>
      <c r="X3034">
        <v>5</v>
      </c>
      <c r="Y3034">
        <v>0.5</v>
      </c>
      <c r="Z3034">
        <v>0.03</v>
      </c>
      <c r="AA3034">
        <v>20</v>
      </c>
      <c r="AB3034">
        <v>0.17</v>
      </c>
      <c r="AC3034">
        <v>85</v>
      </c>
      <c r="AD3034">
        <v>0.5</v>
      </c>
      <c r="AE3034">
        <v>0.01</v>
      </c>
      <c r="AF3034">
        <v>5</v>
      </c>
      <c r="AG3034">
        <v>880</v>
      </c>
      <c r="AH3034">
        <v>8</v>
      </c>
      <c r="AI3034">
        <v>2</v>
      </c>
      <c r="AJ3034">
        <v>0.5</v>
      </c>
      <c r="AK3034">
        <v>120</v>
      </c>
      <c r="AL3034">
        <v>0.02</v>
      </c>
      <c r="AM3034">
        <v>5</v>
      </c>
      <c r="AN3034">
        <v>5</v>
      </c>
      <c r="AO3034">
        <v>15</v>
      </c>
      <c r="AP3034">
        <v>5</v>
      </c>
      <c r="AQ3034">
        <v>10</v>
      </c>
    </row>
    <row r="3035" spans="1:43" hidden="1" x14ac:dyDescent="0.25">
      <c r="A3035" t="s">
        <v>10972</v>
      </c>
      <c r="B3035" t="s">
        <v>10973</v>
      </c>
      <c r="C3035" s="1" t="str">
        <f t="shared" si="233"/>
        <v>21:0118</v>
      </c>
      <c r="D3035" s="1" t="str">
        <f t="shared" si="234"/>
        <v>21:0027</v>
      </c>
      <c r="E3035" t="s">
        <v>10974</v>
      </c>
      <c r="F3035" t="s">
        <v>10975</v>
      </c>
      <c r="H3035">
        <v>63.879820899999999</v>
      </c>
      <c r="I3035">
        <v>-95.681558800000005</v>
      </c>
      <c r="J3035" s="1" t="str">
        <f t="shared" si="235"/>
        <v>Till</v>
      </c>
      <c r="K3035" s="1" t="str">
        <f t="shared" si="236"/>
        <v>&lt;63 micron</v>
      </c>
      <c r="L3035">
        <v>0.1</v>
      </c>
      <c r="M3035">
        <v>0.64</v>
      </c>
      <c r="N3035">
        <v>4</v>
      </c>
      <c r="O3035">
        <v>380</v>
      </c>
      <c r="P3035">
        <v>0.25</v>
      </c>
      <c r="Q3035">
        <v>1</v>
      </c>
      <c r="R3035">
        <v>0.32</v>
      </c>
      <c r="S3035">
        <v>0.25</v>
      </c>
      <c r="T3035">
        <v>1</v>
      </c>
      <c r="U3035">
        <v>18</v>
      </c>
      <c r="V3035">
        <v>6</v>
      </c>
      <c r="W3035">
        <v>1.32</v>
      </c>
      <c r="X3035">
        <v>5</v>
      </c>
      <c r="Y3035">
        <v>0.5</v>
      </c>
      <c r="Z3035">
        <v>0.1</v>
      </c>
      <c r="AA3035">
        <v>30</v>
      </c>
      <c r="AB3035">
        <v>0.28999999999999998</v>
      </c>
      <c r="AC3035">
        <v>145</v>
      </c>
      <c r="AD3035">
        <v>0.5</v>
      </c>
      <c r="AE3035">
        <v>0.01</v>
      </c>
      <c r="AF3035">
        <v>8</v>
      </c>
      <c r="AG3035">
        <v>850</v>
      </c>
      <c r="AH3035">
        <v>12</v>
      </c>
      <c r="AI3035">
        <v>1</v>
      </c>
      <c r="AJ3035">
        <v>1</v>
      </c>
      <c r="AK3035">
        <v>138</v>
      </c>
      <c r="AL3035">
        <v>0.03</v>
      </c>
      <c r="AM3035">
        <v>5</v>
      </c>
      <c r="AN3035">
        <v>5</v>
      </c>
      <c r="AO3035">
        <v>17</v>
      </c>
      <c r="AP3035">
        <v>5</v>
      </c>
      <c r="AQ3035">
        <v>16</v>
      </c>
    </row>
    <row r="3036" spans="1:43" hidden="1" x14ac:dyDescent="0.25">
      <c r="A3036" t="s">
        <v>10976</v>
      </c>
      <c r="B3036" t="s">
        <v>10977</v>
      </c>
      <c r="C3036" s="1" t="str">
        <f t="shared" si="233"/>
        <v>21:0118</v>
      </c>
      <c r="D3036" s="1" t="str">
        <f t="shared" si="234"/>
        <v>21:0027</v>
      </c>
      <c r="E3036" t="s">
        <v>10978</v>
      </c>
      <c r="F3036" t="s">
        <v>10979</v>
      </c>
      <c r="H3036">
        <v>63.894986199999998</v>
      </c>
      <c r="I3036">
        <v>-95.6666192</v>
      </c>
      <c r="J3036" s="1" t="str">
        <f t="shared" si="235"/>
        <v>Till</v>
      </c>
      <c r="K3036" s="1" t="str">
        <f t="shared" si="236"/>
        <v>&lt;63 micron</v>
      </c>
      <c r="L3036">
        <v>0.1</v>
      </c>
      <c r="M3036">
        <v>0.76</v>
      </c>
      <c r="N3036">
        <v>12</v>
      </c>
      <c r="O3036">
        <v>160</v>
      </c>
      <c r="P3036">
        <v>0.25</v>
      </c>
      <c r="Q3036">
        <v>1</v>
      </c>
      <c r="R3036">
        <v>0.28000000000000003</v>
      </c>
      <c r="S3036">
        <v>0.25</v>
      </c>
      <c r="T3036">
        <v>1</v>
      </c>
      <c r="U3036">
        <v>17</v>
      </c>
      <c r="V3036">
        <v>4</v>
      </c>
      <c r="W3036">
        <v>1.32</v>
      </c>
      <c r="X3036">
        <v>5</v>
      </c>
      <c r="Y3036">
        <v>0.5</v>
      </c>
      <c r="Z3036">
        <v>0.13</v>
      </c>
      <c r="AA3036">
        <v>30</v>
      </c>
      <c r="AB3036">
        <v>0.26</v>
      </c>
      <c r="AC3036">
        <v>130</v>
      </c>
      <c r="AD3036">
        <v>0.5</v>
      </c>
      <c r="AE3036">
        <v>0.01</v>
      </c>
      <c r="AF3036">
        <v>7</v>
      </c>
      <c r="AG3036">
        <v>740</v>
      </c>
      <c r="AH3036">
        <v>8</v>
      </c>
      <c r="AI3036">
        <v>1</v>
      </c>
      <c r="AJ3036">
        <v>1</v>
      </c>
      <c r="AK3036">
        <v>108</v>
      </c>
      <c r="AL3036">
        <v>0.03</v>
      </c>
      <c r="AM3036">
        <v>5</v>
      </c>
      <c r="AN3036">
        <v>5</v>
      </c>
      <c r="AO3036">
        <v>18</v>
      </c>
      <c r="AP3036">
        <v>5</v>
      </c>
      <c r="AQ3036">
        <v>16</v>
      </c>
    </row>
    <row r="3037" spans="1:43" hidden="1" x14ac:dyDescent="0.25">
      <c r="A3037" t="s">
        <v>10980</v>
      </c>
      <c r="B3037" t="s">
        <v>10981</v>
      </c>
      <c r="C3037" s="1" t="str">
        <f t="shared" si="233"/>
        <v>21:0118</v>
      </c>
      <c r="D3037" s="1" t="str">
        <f t="shared" si="234"/>
        <v>21:0027</v>
      </c>
      <c r="E3037" t="s">
        <v>10982</v>
      </c>
      <c r="F3037" t="s">
        <v>10983</v>
      </c>
      <c r="H3037">
        <v>63.643450399999999</v>
      </c>
      <c r="I3037">
        <v>-95.629483500000006</v>
      </c>
      <c r="J3037" s="1" t="str">
        <f t="shared" si="235"/>
        <v>Till</v>
      </c>
      <c r="K3037" s="1" t="str">
        <f t="shared" si="236"/>
        <v>&lt;63 micron</v>
      </c>
      <c r="L3037">
        <v>0.1</v>
      </c>
      <c r="M3037">
        <v>0.51</v>
      </c>
      <c r="N3037">
        <v>1</v>
      </c>
      <c r="O3037">
        <v>120</v>
      </c>
      <c r="P3037">
        <v>0.25</v>
      </c>
      <c r="Q3037">
        <v>1</v>
      </c>
      <c r="R3037">
        <v>0.22</v>
      </c>
      <c r="S3037">
        <v>0.25</v>
      </c>
      <c r="T3037">
        <v>2</v>
      </c>
      <c r="U3037">
        <v>23</v>
      </c>
      <c r="V3037">
        <v>4</v>
      </c>
      <c r="W3037">
        <v>1.25</v>
      </c>
      <c r="X3037">
        <v>5</v>
      </c>
      <c r="Y3037">
        <v>0.5</v>
      </c>
      <c r="Z3037">
        <v>7.0000000000000007E-2</v>
      </c>
      <c r="AA3037">
        <v>20</v>
      </c>
      <c r="AB3037">
        <v>0.2</v>
      </c>
      <c r="AC3037">
        <v>105</v>
      </c>
      <c r="AD3037">
        <v>0.5</v>
      </c>
      <c r="AE3037">
        <v>0.01</v>
      </c>
      <c r="AF3037">
        <v>9</v>
      </c>
      <c r="AG3037">
        <v>790</v>
      </c>
      <c r="AH3037">
        <v>8</v>
      </c>
      <c r="AI3037">
        <v>1</v>
      </c>
      <c r="AJ3037">
        <v>1</v>
      </c>
      <c r="AK3037">
        <v>132</v>
      </c>
      <c r="AL3037">
        <v>0.02</v>
      </c>
      <c r="AM3037">
        <v>5</v>
      </c>
      <c r="AN3037">
        <v>5</v>
      </c>
      <c r="AO3037">
        <v>19</v>
      </c>
      <c r="AP3037">
        <v>5</v>
      </c>
      <c r="AQ3037">
        <v>12</v>
      </c>
    </row>
    <row r="3038" spans="1:43" hidden="1" x14ac:dyDescent="0.25">
      <c r="A3038" t="s">
        <v>10984</v>
      </c>
      <c r="B3038" t="s">
        <v>10985</v>
      </c>
      <c r="C3038" s="1" t="str">
        <f t="shared" si="233"/>
        <v>21:0118</v>
      </c>
      <c r="D3038" s="1" t="str">
        <f t="shared" si="234"/>
        <v>21:0027</v>
      </c>
      <c r="E3038" t="s">
        <v>10986</v>
      </c>
      <c r="F3038" t="s">
        <v>10987</v>
      </c>
      <c r="H3038">
        <v>63.6604174</v>
      </c>
      <c r="I3038">
        <v>-95.641060699999997</v>
      </c>
      <c r="J3038" s="1" t="str">
        <f t="shared" si="235"/>
        <v>Till</v>
      </c>
      <c r="K3038" s="1" t="str">
        <f t="shared" si="236"/>
        <v>&lt;63 micron</v>
      </c>
      <c r="L3038">
        <v>0.1</v>
      </c>
      <c r="M3038">
        <v>1.37</v>
      </c>
      <c r="N3038">
        <v>14</v>
      </c>
      <c r="O3038">
        <v>260</v>
      </c>
      <c r="P3038">
        <v>0.5</v>
      </c>
      <c r="Q3038">
        <v>2</v>
      </c>
      <c r="R3038">
        <v>0.44</v>
      </c>
      <c r="S3038">
        <v>0.25</v>
      </c>
      <c r="T3038">
        <v>3</v>
      </c>
      <c r="U3038">
        <v>36</v>
      </c>
      <c r="V3038">
        <v>10</v>
      </c>
      <c r="W3038">
        <v>2.0499999999999998</v>
      </c>
      <c r="X3038">
        <v>5</v>
      </c>
      <c r="Y3038">
        <v>0.5</v>
      </c>
      <c r="Z3038">
        <v>0.31</v>
      </c>
      <c r="AA3038">
        <v>30</v>
      </c>
      <c r="AB3038">
        <v>0.61</v>
      </c>
      <c r="AC3038">
        <v>170</v>
      </c>
      <c r="AD3038">
        <v>0.5</v>
      </c>
      <c r="AE3038">
        <v>0.02</v>
      </c>
      <c r="AF3038">
        <v>16</v>
      </c>
      <c r="AG3038">
        <v>860</v>
      </c>
      <c r="AH3038">
        <v>12</v>
      </c>
      <c r="AI3038">
        <v>2</v>
      </c>
      <c r="AJ3038">
        <v>2</v>
      </c>
      <c r="AK3038">
        <v>113</v>
      </c>
      <c r="AL3038">
        <v>7.0000000000000007E-2</v>
      </c>
      <c r="AM3038">
        <v>5</v>
      </c>
      <c r="AN3038">
        <v>5</v>
      </c>
      <c r="AO3038">
        <v>34</v>
      </c>
      <c r="AP3038">
        <v>5</v>
      </c>
      <c r="AQ3038">
        <v>34</v>
      </c>
    </row>
    <row r="3039" spans="1:43" hidden="1" x14ac:dyDescent="0.25">
      <c r="A3039" t="s">
        <v>10988</v>
      </c>
      <c r="B3039" t="s">
        <v>10989</v>
      </c>
      <c r="C3039" s="1" t="str">
        <f t="shared" si="233"/>
        <v>21:0118</v>
      </c>
      <c r="D3039" s="1" t="str">
        <f t="shared" si="234"/>
        <v>21:0027</v>
      </c>
      <c r="E3039" t="s">
        <v>10990</v>
      </c>
      <c r="F3039" t="s">
        <v>10991</v>
      </c>
      <c r="H3039">
        <v>63.670467000000002</v>
      </c>
      <c r="I3039">
        <v>-95.641025600000006</v>
      </c>
      <c r="J3039" s="1" t="str">
        <f t="shared" si="235"/>
        <v>Till</v>
      </c>
      <c r="K3039" s="1" t="str">
        <f t="shared" si="236"/>
        <v>&lt;63 micron</v>
      </c>
      <c r="L3039">
        <v>0.1</v>
      </c>
      <c r="M3039">
        <v>1.29</v>
      </c>
      <c r="N3039">
        <v>1</v>
      </c>
      <c r="O3039">
        <v>310</v>
      </c>
      <c r="P3039">
        <v>0.5</v>
      </c>
      <c r="Q3039">
        <v>1</v>
      </c>
      <c r="R3039">
        <v>0.3</v>
      </c>
      <c r="S3039">
        <v>0.25</v>
      </c>
      <c r="T3039">
        <v>3</v>
      </c>
      <c r="U3039">
        <v>31</v>
      </c>
      <c r="V3039">
        <v>9</v>
      </c>
      <c r="W3039">
        <v>1.58</v>
      </c>
      <c r="X3039">
        <v>5</v>
      </c>
      <c r="Y3039">
        <v>0.5</v>
      </c>
      <c r="Z3039">
        <v>0.22</v>
      </c>
      <c r="AA3039">
        <v>20</v>
      </c>
      <c r="AB3039">
        <v>0.42</v>
      </c>
      <c r="AC3039">
        <v>145</v>
      </c>
      <c r="AD3039">
        <v>0.5</v>
      </c>
      <c r="AE3039">
        <v>0.01</v>
      </c>
      <c r="AF3039">
        <v>15</v>
      </c>
      <c r="AG3039">
        <v>810</v>
      </c>
      <c r="AH3039">
        <v>14</v>
      </c>
      <c r="AI3039">
        <v>1</v>
      </c>
      <c r="AJ3039">
        <v>2</v>
      </c>
      <c r="AK3039">
        <v>154</v>
      </c>
      <c r="AL3039">
        <v>0.02</v>
      </c>
      <c r="AM3039">
        <v>5</v>
      </c>
      <c r="AN3039">
        <v>5</v>
      </c>
      <c r="AO3039">
        <v>22</v>
      </c>
      <c r="AP3039">
        <v>5</v>
      </c>
      <c r="AQ3039">
        <v>22</v>
      </c>
    </row>
    <row r="3040" spans="1:43" hidden="1" x14ac:dyDescent="0.25">
      <c r="A3040" t="s">
        <v>10992</v>
      </c>
      <c r="B3040" t="s">
        <v>10993</v>
      </c>
      <c r="C3040" s="1" t="str">
        <f t="shared" si="233"/>
        <v>21:0118</v>
      </c>
      <c r="D3040" s="1" t="str">
        <f t="shared" si="234"/>
        <v>21:0027</v>
      </c>
      <c r="E3040" t="s">
        <v>10994</v>
      </c>
      <c r="F3040" t="s">
        <v>10995</v>
      </c>
      <c r="H3040">
        <v>63.684980899999999</v>
      </c>
      <c r="I3040">
        <v>-95.642397799999998</v>
      </c>
      <c r="J3040" s="1" t="str">
        <f t="shared" si="235"/>
        <v>Till</v>
      </c>
      <c r="K3040" s="1" t="str">
        <f t="shared" si="236"/>
        <v>&lt;63 micron</v>
      </c>
      <c r="L3040">
        <v>0.1</v>
      </c>
      <c r="M3040">
        <v>0.3</v>
      </c>
      <c r="N3040">
        <v>6</v>
      </c>
      <c r="O3040">
        <v>60</v>
      </c>
      <c r="P3040">
        <v>0.25</v>
      </c>
      <c r="Q3040">
        <v>1</v>
      </c>
      <c r="R3040">
        <v>0.24</v>
      </c>
      <c r="S3040">
        <v>0.25</v>
      </c>
      <c r="T3040">
        <v>1</v>
      </c>
      <c r="U3040">
        <v>16</v>
      </c>
      <c r="V3040">
        <v>2</v>
      </c>
      <c r="W3040">
        <v>1.01</v>
      </c>
      <c r="X3040">
        <v>5</v>
      </c>
      <c r="Y3040">
        <v>0.5</v>
      </c>
      <c r="Z3040">
        <v>0.03</v>
      </c>
      <c r="AA3040">
        <v>20</v>
      </c>
      <c r="AB3040">
        <v>0.15</v>
      </c>
      <c r="AC3040">
        <v>85</v>
      </c>
      <c r="AD3040">
        <v>0.5</v>
      </c>
      <c r="AE3040">
        <v>0.01</v>
      </c>
      <c r="AF3040">
        <v>6</v>
      </c>
      <c r="AG3040">
        <v>790</v>
      </c>
      <c r="AH3040">
        <v>6</v>
      </c>
      <c r="AI3040">
        <v>1</v>
      </c>
      <c r="AJ3040">
        <v>0.5</v>
      </c>
      <c r="AK3040">
        <v>116</v>
      </c>
      <c r="AL3040">
        <v>0.02</v>
      </c>
      <c r="AM3040">
        <v>5</v>
      </c>
      <c r="AN3040">
        <v>5</v>
      </c>
      <c r="AO3040">
        <v>14</v>
      </c>
      <c r="AP3040">
        <v>5</v>
      </c>
      <c r="AQ3040">
        <v>8</v>
      </c>
    </row>
    <row r="3041" spans="1:43" hidden="1" x14ac:dyDescent="0.25">
      <c r="A3041" t="s">
        <v>10996</v>
      </c>
      <c r="B3041" t="s">
        <v>10997</v>
      </c>
      <c r="C3041" s="1" t="str">
        <f t="shared" si="233"/>
        <v>21:0118</v>
      </c>
      <c r="D3041" s="1" t="str">
        <f t="shared" si="234"/>
        <v>21:0027</v>
      </c>
      <c r="E3041" t="s">
        <v>10998</v>
      </c>
      <c r="F3041" t="s">
        <v>10999</v>
      </c>
      <c r="H3041">
        <v>63.699956399999998</v>
      </c>
      <c r="I3041">
        <v>-95.634260699999999</v>
      </c>
      <c r="J3041" s="1" t="str">
        <f t="shared" si="235"/>
        <v>Till</v>
      </c>
      <c r="K3041" s="1" t="str">
        <f t="shared" si="236"/>
        <v>&lt;63 micron</v>
      </c>
      <c r="L3041">
        <v>0.1</v>
      </c>
      <c r="M3041">
        <v>0.33</v>
      </c>
      <c r="N3041">
        <v>1</v>
      </c>
      <c r="O3041">
        <v>80</v>
      </c>
      <c r="P3041">
        <v>0.25</v>
      </c>
      <c r="Q3041">
        <v>1</v>
      </c>
      <c r="R3041">
        <v>0.35</v>
      </c>
      <c r="S3041">
        <v>0.25</v>
      </c>
      <c r="T3041">
        <v>1</v>
      </c>
      <c r="U3041">
        <v>18</v>
      </c>
      <c r="V3041">
        <v>2</v>
      </c>
      <c r="W3041">
        <v>1.29</v>
      </c>
      <c r="X3041">
        <v>5</v>
      </c>
      <c r="Y3041">
        <v>0.5</v>
      </c>
      <c r="Z3041">
        <v>0.03</v>
      </c>
      <c r="AA3041">
        <v>30</v>
      </c>
      <c r="AB3041">
        <v>0.17</v>
      </c>
      <c r="AC3041">
        <v>80</v>
      </c>
      <c r="AD3041">
        <v>0.5</v>
      </c>
      <c r="AE3041">
        <v>0.01</v>
      </c>
      <c r="AF3041">
        <v>6</v>
      </c>
      <c r="AG3041">
        <v>1170</v>
      </c>
      <c r="AH3041">
        <v>8</v>
      </c>
      <c r="AI3041">
        <v>1</v>
      </c>
      <c r="AJ3041">
        <v>1</v>
      </c>
      <c r="AK3041">
        <v>157</v>
      </c>
      <c r="AL3041">
        <v>0.03</v>
      </c>
      <c r="AM3041">
        <v>5</v>
      </c>
      <c r="AN3041">
        <v>5</v>
      </c>
      <c r="AO3041">
        <v>19</v>
      </c>
      <c r="AP3041">
        <v>5</v>
      </c>
      <c r="AQ3041">
        <v>12</v>
      </c>
    </row>
    <row r="3042" spans="1:43" hidden="1" x14ac:dyDescent="0.25">
      <c r="A3042" t="s">
        <v>11000</v>
      </c>
      <c r="B3042" t="s">
        <v>11001</v>
      </c>
      <c r="C3042" s="1" t="str">
        <f t="shared" si="233"/>
        <v>21:0118</v>
      </c>
      <c r="D3042" s="1" t="str">
        <f t="shared" si="234"/>
        <v>21:0027</v>
      </c>
      <c r="E3042" t="s">
        <v>11002</v>
      </c>
      <c r="F3042" t="s">
        <v>11003</v>
      </c>
      <c r="H3042">
        <v>63.725285</v>
      </c>
      <c r="I3042">
        <v>-95.628615499999995</v>
      </c>
      <c r="J3042" s="1" t="str">
        <f t="shared" si="235"/>
        <v>Till</v>
      </c>
      <c r="K3042" s="1" t="str">
        <f t="shared" si="236"/>
        <v>&lt;63 micron</v>
      </c>
      <c r="L3042">
        <v>0.1</v>
      </c>
      <c r="M3042">
        <v>0.41</v>
      </c>
      <c r="N3042">
        <v>1</v>
      </c>
      <c r="O3042">
        <v>100</v>
      </c>
      <c r="P3042">
        <v>0.25</v>
      </c>
      <c r="Q3042">
        <v>1</v>
      </c>
      <c r="R3042">
        <v>0.3</v>
      </c>
      <c r="S3042">
        <v>0.25</v>
      </c>
      <c r="T3042">
        <v>0.5</v>
      </c>
      <c r="U3042">
        <v>16</v>
      </c>
      <c r="V3042">
        <v>2</v>
      </c>
      <c r="W3042">
        <v>1.1599999999999999</v>
      </c>
      <c r="X3042">
        <v>5</v>
      </c>
      <c r="Y3042">
        <v>0.5</v>
      </c>
      <c r="Z3042">
        <v>0.05</v>
      </c>
      <c r="AA3042">
        <v>20</v>
      </c>
      <c r="AB3042">
        <v>0.2</v>
      </c>
      <c r="AC3042">
        <v>90</v>
      </c>
      <c r="AD3042">
        <v>0.5</v>
      </c>
      <c r="AE3042">
        <v>0.01</v>
      </c>
      <c r="AF3042">
        <v>6</v>
      </c>
      <c r="AG3042">
        <v>890</v>
      </c>
      <c r="AH3042">
        <v>10</v>
      </c>
      <c r="AI3042">
        <v>1</v>
      </c>
      <c r="AJ3042">
        <v>1</v>
      </c>
      <c r="AK3042">
        <v>126</v>
      </c>
      <c r="AL3042">
        <v>0.03</v>
      </c>
      <c r="AM3042">
        <v>5</v>
      </c>
      <c r="AN3042">
        <v>5</v>
      </c>
      <c r="AO3042">
        <v>17</v>
      </c>
      <c r="AP3042">
        <v>5</v>
      </c>
      <c r="AQ3042">
        <v>12</v>
      </c>
    </row>
    <row r="3043" spans="1:43" hidden="1" x14ac:dyDescent="0.25">
      <c r="A3043" t="s">
        <v>11004</v>
      </c>
      <c r="B3043" t="s">
        <v>11005</v>
      </c>
      <c r="C3043" s="1" t="str">
        <f t="shared" si="233"/>
        <v>21:0118</v>
      </c>
      <c r="D3043" s="1" t="str">
        <f t="shared" si="234"/>
        <v>21:0027</v>
      </c>
      <c r="E3043" t="s">
        <v>11006</v>
      </c>
      <c r="F3043" t="s">
        <v>11007</v>
      </c>
      <c r="H3043">
        <v>63.744759500000001</v>
      </c>
      <c r="I3043">
        <v>-95.639123100000006</v>
      </c>
      <c r="J3043" s="1" t="str">
        <f t="shared" si="235"/>
        <v>Till</v>
      </c>
      <c r="K3043" s="1" t="str">
        <f t="shared" si="236"/>
        <v>&lt;63 micron</v>
      </c>
      <c r="L3043">
        <v>0.1</v>
      </c>
      <c r="M3043">
        <v>0.44</v>
      </c>
      <c r="N3043">
        <v>1</v>
      </c>
      <c r="O3043">
        <v>80</v>
      </c>
      <c r="P3043">
        <v>0.25</v>
      </c>
      <c r="Q3043">
        <v>1</v>
      </c>
      <c r="R3043">
        <v>0.28999999999999998</v>
      </c>
      <c r="S3043">
        <v>0.25</v>
      </c>
      <c r="T3043">
        <v>1</v>
      </c>
      <c r="U3043">
        <v>19</v>
      </c>
      <c r="V3043">
        <v>2</v>
      </c>
      <c r="W3043">
        <v>1.1299999999999999</v>
      </c>
      <c r="X3043">
        <v>5</v>
      </c>
      <c r="Y3043">
        <v>0.5</v>
      </c>
      <c r="Z3043">
        <v>0.06</v>
      </c>
      <c r="AA3043">
        <v>20</v>
      </c>
      <c r="AB3043">
        <v>0.24</v>
      </c>
      <c r="AC3043">
        <v>95</v>
      </c>
      <c r="AD3043">
        <v>0.5</v>
      </c>
      <c r="AE3043">
        <v>0.01</v>
      </c>
      <c r="AF3043">
        <v>7</v>
      </c>
      <c r="AG3043">
        <v>760</v>
      </c>
      <c r="AH3043">
        <v>8</v>
      </c>
      <c r="AI3043">
        <v>1</v>
      </c>
      <c r="AJ3043">
        <v>1</v>
      </c>
      <c r="AK3043">
        <v>116</v>
      </c>
      <c r="AL3043">
        <v>0.03</v>
      </c>
      <c r="AM3043">
        <v>5</v>
      </c>
      <c r="AN3043">
        <v>5</v>
      </c>
      <c r="AO3043">
        <v>18</v>
      </c>
      <c r="AP3043">
        <v>5</v>
      </c>
      <c r="AQ3043">
        <v>14</v>
      </c>
    </row>
    <row r="3044" spans="1:43" hidden="1" x14ac:dyDescent="0.25">
      <c r="A3044" t="s">
        <v>11008</v>
      </c>
      <c r="B3044" t="s">
        <v>11009</v>
      </c>
      <c r="C3044" s="1" t="str">
        <f t="shared" si="233"/>
        <v>21:0118</v>
      </c>
      <c r="D3044" s="1" t="str">
        <f t="shared" si="234"/>
        <v>21:0027</v>
      </c>
      <c r="E3044" t="s">
        <v>11010</v>
      </c>
      <c r="F3044" t="s">
        <v>11011</v>
      </c>
      <c r="H3044">
        <v>63.755487899999999</v>
      </c>
      <c r="I3044">
        <v>-95.648095299999994</v>
      </c>
      <c r="J3044" s="1" t="str">
        <f t="shared" si="235"/>
        <v>Till</v>
      </c>
      <c r="K3044" s="1" t="str">
        <f t="shared" si="236"/>
        <v>&lt;63 micron</v>
      </c>
      <c r="L3044">
        <v>0.1</v>
      </c>
      <c r="M3044">
        <v>1.1000000000000001</v>
      </c>
      <c r="N3044">
        <v>6</v>
      </c>
      <c r="O3044">
        <v>250</v>
      </c>
      <c r="P3044">
        <v>0.25</v>
      </c>
      <c r="Q3044">
        <v>1</v>
      </c>
      <c r="R3044">
        <v>0.32</v>
      </c>
      <c r="S3044">
        <v>0.25</v>
      </c>
      <c r="T3044">
        <v>2</v>
      </c>
      <c r="U3044">
        <v>25</v>
      </c>
      <c r="V3044">
        <v>9</v>
      </c>
      <c r="W3044">
        <v>1.57</v>
      </c>
      <c r="X3044">
        <v>5</v>
      </c>
      <c r="Y3044">
        <v>0.5</v>
      </c>
      <c r="Z3044">
        <v>0.19</v>
      </c>
      <c r="AA3044">
        <v>20</v>
      </c>
      <c r="AB3044">
        <v>0.39</v>
      </c>
      <c r="AC3044">
        <v>125</v>
      </c>
      <c r="AD3044">
        <v>0.5</v>
      </c>
      <c r="AE3044">
        <v>0.01</v>
      </c>
      <c r="AF3044">
        <v>12</v>
      </c>
      <c r="AG3044">
        <v>770</v>
      </c>
      <c r="AH3044">
        <v>14</v>
      </c>
      <c r="AI3044">
        <v>1</v>
      </c>
      <c r="AJ3044">
        <v>2</v>
      </c>
      <c r="AK3044">
        <v>143</v>
      </c>
      <c r="AL3044">
        <v>0.03</v>
      </c>
      <c r="AM3044">
        <v>5</v>
      </c>
      <c r="AN3044">
        <v>5</v>
      </c>
      <c r="AO3044">
        <v>23</v>
      </c>
      <c r="AP3044">
        <v>5</v>
      </c>
      <c r="AQ3044">
        <v>24</v>
      </c>
    </row>
    <row r="3045" spans="1:43" hidden="1" x14ac:dyDescent="0.25">
      <c r="A3045" t="s">
        <v>11012</v>
      </c>
      <c r="B3045" t="s">
        <v>11013</v>
      </c>
      <c r="C3045" s="1" t="str">
        <f t="shared" si="233"/>
        <v>21:0118</v>
      </c>
      <c r="D3045" s="1" t="str">
        <f t="shared" si="234"/>
        <v>21:0027</v>
      </c>
      <c r="E3045" t="s">
        <v>11014</v>
      </c>
      <c r="F3045" t="s">
        <v>11015</v>
      </c>
      <c r="H3045">
        <v>63.769108899999999</v>
      </c>
      <c r="I3045">
        <v>-95.642818199999994</v>
      </c>
      <c r="J3045" s="1" t="str">
        <f t="shared" si="235"/>
        <v>Till</v>
      </c>
      <c r="K3045" s="1" t="str">
        <f t="shared" si="236"/>
        <v>&lt;63 micron</v>
      </c>
      <c r="L3045">
        <v>0.1</v>
      </c>
      <c r="M3045">
        <v>0.39</v>
      </c>
      <c r="N3045">
        <v>6</v>
      </c>
      <c r="O3045">
        <v>120</v>
      </c>
      <c r="P3045">
        <v>0.25</v>
      </c>
      <c r="Q3045">
        <v>1</v>
      </c>
      <c r="R3045">
        <v>0.31</v>
      </c>
      <c r="S3045">
        <v>0.25</v>
      </c>
      <c r="T3045">
        <v>1</v>
      </c>
      <c r="U3045">
        <v>15</v>
      </c>
      <c r="V3045">
        <v>2</v>
      </c>
      <c r="W3045">
        <v>1.23</v>
      </c>
      <c r="X3045">
        <v>5</v>
      </c>
      <c r="Y3045">
        <v>0.5</v>
      </c>
      <c r="Z3045">
        <v>0.04</v>
      </c>
      <c r="AA3045">
        <v>20</v>
      </c>
      <c r="AB3045">
        <v>0.16</v>
      </c>
      <c r="AC3045">
        <v>95</v>
      </c>
      <c r="AD3045">
        <v>0.5</v>
      </c>
      <c r="AE3045">
        <v>0.01</v>
      </c>
      <c r="AF3045">
        <v>5</v>
      </c>
      <c r="AG3045">
        <v>930</v>
      </c>
      <c r="AH3045">
        <v>8</v>
      </c>
      <c r="AI3045">
        <v>1</v>
      </c>
      <c r="AJ3045">
        <v>1</v>
      </c>
      <c r="AK3045">
        <v>140</v>
      </c>
      <c r="AL3045">
        <v>0.03</v>
      </c>
      <c r="AM3045">
        <v>5</v>
      </c>
      <c r="AN3045">
        <v>5</v>
      </c>
      <c r="AO3045">
        <v>17</v>
      </c>
      <c r="AP3045">
        <v>5</v>
      </c>
      <c r="AQ3045">
        <v>12</v>
      </c>
    </row>
    <row r="3046" spans="1:43" hidden="1" x14ac:dyDescent="0.25">
      <c r="A3046" t="s">
        <v>11016</v>
      </c>
      <c r="B3046" t="s">
        <v>11017</v>
      </c>
      <c r="C3046" s="1" t="str">
        <f t="shared" si="233"/>
        <v>21:0118</v>
      </c>
      <c r="D3046" s="1" t="str">
        <f t="shared" si="234"/>
        <v>21:0027</v>
      </c>
      <c r="E3046" t="s">
        <v>11018</v>
      </c>
      <c r="F3046" t="s">
        <v>11019</v>
      </c>
      <c r="H3046">
        <v>63.785639699999997</v>
      </c>
      <c r="I3046">
        <v>-95.837232499999999</v>
      </c>
      <c r="J3046" s="1" t="str">
        <f t="shared" si="235"/>
        <v>Till</v>
      </c>
      <c r="K3046" s="1" t="str">
        <f t="shared" si="236"/>
        <v>&lt;63 micron</v>
      </c>
      <c r="L3046">
        <v>0.1</v>
      </c>
      <c r="M3046">
        <v>0.72</v>
      </c>
      <c r="N3046">
        <v>10</v>
      </c>
      <c r="O3046">
        <v>120</v>
      </c>
      <c r="P3046">
        <v>0.25</v>
      </c>
      <c r="Q3046">
        <v>2</v>
      </c>
      <c r="R3046">
        <v>0.36</v>
      </c>
      <c r="S3046">
        <v>0.25</v>
      </c>
      <c r="T3046">
        <v>3</v>
      </c>
      <c r="U3046">
        <v>22</v>
      </c>
      <c r="V3046">
        <v>7</v>
      </c>
      <c r="W3046">
        <v>1.53</v>
      </c>
      <c r="X3046">
        <v>5</v>
      </c>
      <c r="Y3046">
        <v>0.5</v>
      </c>
      <c r="Z3046">
        <v>0.15</v>
      </c>
      <c r="AA3046">
        <v>20</v>
      </c>
      <c r="AB3046">
        <v>0.37</v>
      </c>
      <c r="AC3046">
        <v>145</v>
      </c>
      <c r="AD3046">
        <v>0.5</v>
      </c>
      <c r="AE3046">
        <v>0.01</v>
      </c>
      <c r="AF3046">
        <v>10</v>
      </c>
      <c r="AG3046">
        <v>820</v>
      </c>
      <c r="AH3046">
        <v>12</v>
      </c>
      <c r="AI3046">
        <v>1</v>
      </c>
      <c r="AJ3046">
        <v>1</v>
      </c>
      <c r="AK3046">
        <v>81</v>
      </c>
      <c r="AL3046">
        <v>0.06</v>
      </c>
      <c r="AM3046">
        <v>5</v>
      </c>
      <c r="AN3046">
        <v>5</v>
      </c>
      <c r="AO3046">
        <v>24</v>
      </c>
      <c r="AP3046">
        <v>5</v>
      </c>
      <c r="AQ3046">
        <v>22</v>
      </c>
    </row>
    <row r="3047" spans="1:43" hidden="1" x14ac:dyDescent="0.25">
      <c r="A3047" t="s">
        <v>11020</v>
      </c>
      <c r="B3047" t="s">
        <v>11021</v>
      </c>
      <c r="C3047" s="1" t="str">
        <f t="shared" si="233"/>
        <v>21:0118</v>
      </c>
      <c r="D3047" s="1" t="str">
        <f t="shared" si="234"/>
        <v>21:0027</v>
      </c>
      <c r="E3047" t="s">
        <v>11022</v>
      </c>
      <c r="F3047" t="s">
        <v>11023</v>
      </c>
      <c r="H3047">
        <v>63.799233399999999</v>
      </c>
      <c r="I3047">
        <v>-95.641557300000002</v>
      </c>
      <c r="J3047" s="1" t="str">
        <f t="shared" si="235"/>
        <v>Till</v>
      </c>
      <c r="K3047" s="1" t="str">
        <f t="shared" si="236"/>
        <v>&lt;63 micron</v>
      </c>
      <c r="L3047">
        <v>0.1</v>
      </c>
      <c r="M3047">
        <v>0.99</v>
      </c>
      <c r="N3047">
        <v>6</v>
      </c>
      <c r="O3047">
        <v>290</v>
      </c>
      <c r="P3047">
        <v>0.25</v>
      </c>
      <c r="Q3047">
        <v>1</v>
      </c>
      <c r="R3047">
        <v>0.3</v>
      </c>
      <c r="S3047">
        <v>0.25</v>
      </c>
      <c r="T3047">
        <v>2</v>
      </c>
      <c r="U3047">
        <v>22</v>
      </c>
      <c r="V3047">
        <v>7</v>
      </c>
      <c r="W3047">
        <v>1.57</v>
      </c>
      <c r="X3047">
        <v>5</v>
      </c>
      <c r="Y3047">
        <v>0.5</v>
      </c>
      <c r="Z3047">
        <v>0.16</v>
      </c>
      <c r="AA3047">
        <v>30</v>
      </c>
      <c r="AB3047">
        <v>0.36</v>
      </c>
      <c r="AC3047">
        <v>140</v>
      </c>
      <c r="AD3047">
        <v>0.5</v>
      </c>
      <c r="AE3047">
        <v>0.01</v>
      </c>
      <c r="AF3047">
        <v>10</v>
      </c>
      <c r="AG3047">
        <v>810</v>
      </c>
      <c r="AH3047">
        <v>12</v>
      </c>
      <c r="AI3047">
        <v>1</v>
      </c>
      <c r="AJ3047">
        <v>1</v>
      </c>
      <c r="AK3047">
        <v>156</v>
      </c>
      <c r="AL3047">
        <v>0.03</v>
      </c>
      <c r="AM3047">
        <v>5</v>
      </c>
      <c r="AN3047">
        <v>5</v>
      </c>
      <c r="AO3047">
        <v>23</v>
      </c>
      <c r="AP3047">
        <v>5</v>
      </c>
      <c r="AQ3047">
        <v>20</v>
      </c>
    </row>
    <row r="3048" spans="1:43" hidden="1" x14ac:dyDescent="0.25">
      <c r="A3048" t="s">
        <v>11024</v>
      </c>
      <c r="B3048" t="s">
        <v>11025</v>
      </c>
      <c r="C3048" s="1" t="str">
        <f t="shared" si="233"/>
        <v>21:0118</v>
      </c>
      <c r="D3048" s="1" t="str">
        <f t="shared" si="234"/>
        <v>21:0027</v>
      </c>
      <c r="E3048" t="s">
        <v>11026</v>
      </c>
      <c r="F3048" t="s">
        <v>11027</v>
      </c>
      <c r="H3048">
        <v>63.813090899999999</v>
      </c>
      <c r="I3048">
        <v>-95.645416299999994</v>
      </c>
      <c r="J3048" s="1" t="str">
        <f t="shared" si="235"/>
        <v>Till</v>
      </c>
      <c r="K3048" s="1" t="str">
        <f t="shared" si="236"/>
        <v>&lt;63 micron</v>
      </c>
      <c r="L3048">
        <v>0.1</v>
      </c>
      <c r="M3048">
        <v>1.59</v>
      </c>
      <c r="N3048">
        <v>10</v>
      </c>
      <c r="O3048">
        <v>480</v>
      </c>
      <c r="P3048">
        <v>0.5</v>
      </c>
      <c r="Q3048">
        <v>1</v>
      </c>
      <c r="R3048">
        <v>0.31</v>
      </c>
      <c r="S3048">
        <v>0.25</v>
      </c>
      <c r="T3048">
        <v>3</v>
      </c>
      <c r="U3048">
        <v>25</v>
      </c>
      <c r="V3048">
        <v>10</v>
      </c>
      <c r="W3048">
        <v>1.82</v>
      </c>
      <c r="X3048">
        <v>5</v>
      </c>
      <c r="Y3048">
        <v>0.5</v>
      </c>
      <c r="Z3048">
        <v>0.27</v>
      </c>
      <c r="AA3048">
        <v>30</v>
      </c>
      <c r="AB3048">
        <v>0.45</v>
      </c>
      <c r="AC3048">
        <v>145</v>
      </c>
      <c r="AD3048">
        <v>0.5</v>
      </c>
      <c r="AE3048">
        <v>0.01</v>
      </c>
      <c r="AF3048">
        <v>11</v>
      </c>
      <c r="AG3048">
        <v>840</v>
      </c>
      <c r="AH3048">
        <v>14</v>
      </c>
      <c r="AI3048">
        <v>1</v>
      </c>
      <c r="AJ3048">
        <v>2</v>
      </c>
      <c r="AK3048">
        <v>180</v>
      </c>
      <c r="AL3048">
        <v>0.01</v>
      </c>
      <c r="AM3048">
        <v>5</v>
      </c>
      <c r="AN3048">
        <v>5</v>
      </c>
      <c r="AO3048">
        <v>24</v>
      </c>
      <c r="AP3048">
        <v>5</v>
      </c>
      <c r="AQ3048">
        <v>24</v>
      </c>
    </row>
    <row r="3049" spans="1:43" hidden="1" x14ac:dyDescent="0.25">
      <c r="A3049" t="s">
        <v>11028</v>
      </c>
      <c r="B3049" t="s">
        <v>11029</v>
      </c>
      <c r="C3049" s="1" t="str">
        <f t="shared" si="233"/>
        <v>21:0118</v>
      </c>
      <c r="D3049" s="1" t="str">
        <f t="shared" si="234"/>
        <v>21:0027</v>
      </c>
      <c r="E3049" t="s">
        <v>11030</v>
      </c>
      <c r="F3049" t="s">
        <v>11031</v>
      </c>
      <c r="H3049">
        <v>63.834008099999998</v>
      </c>
      <c r="I3049">
        <v>-95.657997100000003</v>
      </c>
      <c r="J3049" s="1" t="str">
        <f t="shared" si="235"/>
        <v>Till</v>
      </c>
      <c r="K3049" s="1" t="str">
        <f t="shared" si="236"/>
        <v>&lt;63 micron</v>
      </c>
      <c r="L3049">
        <v>0.1</v>
      </c>
      <c r="M3049">
        <v>0.47</v>
      </c>
      <c r="N3049">
        <v>6</v>
      </c>
      <c r="O3049">
        <v>250</v>
      </c>
      <c r="P3049">
        <v>0.25</v>
      </c>
      <c r="Q3049">
        <v>1</v>
      </c>
      <c r="R3049">
        <v>0.28999999999999998</v>
      </c>
      <c r="S3049">
        <v>0.25</v>
      </c>
      <c r="T3049">
        <v>1</v>
      </c>
      <c r="U3049">
        <v>15</v>
      </c>
      <c r="V3049">
        <v>3</v>
      </c>
      <c r="W3049">
        <v>1.27</v>
      </c>
      <c r="X3049">
        <v>5</v>
      </c>
      <c r="Y3049">
        <v>0.5</v>
      </c>
      <c r="Z3049">
        <v>0.06</v>
      </c>
      <c r="AA3049">
        <v>30</v>
      </c>
      <c r="AB3049">
        <v>0.18</v>
      </c>
      <c r="AC3049">
        <v>105</v>
      </c>
      <c r="AD3049">
        <v>0.5</v>
      </c>
      <c r="AE3049">
        <v>0.01</v>
      </c>
      <c r="AF3049">
        <v>6</v>
      </c>
      <c r="AG3049">
        <v>940</v>
      </c>
      <c r="AH3049">
        <v>10</v>
      </c>
      <c r="AI3049">
        <v>1</v>
      </c>
      <c r="AJ3049">
        <v>1</v>
      </c>
      <c r="AK3049">
        <v>142</v>
      </c>
      <c r="AL3049">
        <v>0.02</v>
      </c>
      <c r="AM3049">
        <v>5</v>
      </c>
      <c r="AN3049">
        <v>5</v>
      </c>
      <c r="AO3049">
        <v>16</v>
      </c>
      <c r="AP3049">
        <v>5</v>
      </c>
      <c r="AQ3049">
        <v>12</v>
      </c>
    </row>
    <row r="3050" spans="1:43" hidden="1" x14ac:dyDescent="0.25">
      <c r="A3050" t="s">
        <v>11032</v>
      </c>
      <c r="B3050" t="s">
        <v>11033</v>
      </c>
      <c r="C3050" s="1" t="str">
        <f t="shared" si="233"/>
        <v>21:0118</v>
      </c>
      <c r="D3050" s="1" t="str">
        <f t="shared" si="234"/>
        <v>21:0027</v>
      </c>
      <c r="E3050" t="s">
        <v>11034</v>
      </c>
      <c r="F3050" t="s">
        <v>11035</v>
      </c>
      <c r="H3050">
        <v>63.63879</v>
      </c>
      <c r="I3050">
        <v>-95.614206800000005</v>
      </c>
      <c r="J3050" s="1" t="str">
        <f t="shared" si="235"/>
        <v>Till</v>
      </c>
      <c r="K3050" s="1" t="str">
        <f t="shared" si="236"/>
        <v>&lt;63 micron</v>
      </c>
      <c r="L3050">
        <v>0.1</v>
      </c>
      <c r="M3050">
        <v>0.31</v>
      </c>
      <c r="N3050">
        <v>4</v>
      </c>
      <c r="O3050">
        <v>70</v>
      </c>
      <c r="P3050">
        <v>0.25</v>
      </c>
      <c r="Q3050">
        <v>1</v>
      </c>
      <c r="R3050">
        <v>0.27</v>
      </c>
      <c r="S3050">
        <v>0.25</v>
      </c>
      <c r="T3050">
        <v>1</v>
      </c>
      <c r="U3050">
        <v>20</v>
      </c>
      <c r="V3050">
        <v>2</v>
      </c>
      <c r="W3050">
        <v>1.33</v>
      </c>
      <c r="X3050">
        <v>5</v>
      </c>
      <c r="Y3050">
        <v>0.5</v>
      </c>
      <c r="Z3050">
        <v>0.03</v>
      </c>
      <c r="AA3050">
        <v>20</v>
      </c>
      <c r="AB3050">
        <v>0.16</v>
      </c>
      <c r="AC3050">
        <v>75</v>
      </c>
      <c r="AD3050">
        <v>0.5</v>
      </c>
      <c r="AE3050">
        <v>0.01</v>
      </c>
      <c r="AF3050">
        <v>6</v>
      </c>
      <c r="AG3050">
        <v>920</v>
      </c>
      <c r="AH3050">
        <v>8</v>
      </c>
      <c r="AI3050">
        <v>1</v>
      </c>
      <c r="AJ3050">
        <v>0.5</v>
      </c>
      <c r="AK3050">
        <v>129</v>
      </c>
      <c r="AL3050">
        <v>0.03</v>
      </c>
      <c r="AM3050">
        <v>5</v>
      </c>
      <c r="AN3050">
        <v>5</v>
      </c>
      <c r="AO3050">
        <v>18</v>
      </c>
      <c r="AP3050">
        <v>5</v>
      </c>
      <c r="AQ3050">
        <v>8</v>
      </c>
    </row>
    <row r="3051" spans="1:43" hidden="1" x14ac:dyDescent="0.25">
      <c r="A3051" t="s">
        <v>11036</v>
      </c>
      <c r="B3051" t="s">
        <v>11037</v>
      </c>
      <c r="C3051" s="1" t="str">
        <f t="shared" si="233"/>
        <v>21:0118</v>
      </c>
      <c r="D3051" s="1" t="str">
        <f t="shared" si="234"/>
        <v>21:0027</v>
      </c>
      <c r="E3051" t="s">
        <v>11038</v>
      </c>
      <c r="F3051" t="s">
        <v>11039</v>
      </c>
      <c r="H3051">
        <v>63.660307600000003</v>
      </c>
      <c r="I3051">
        <v>-95.621544900000004</v>
      </c>
      <c r="J3051" s="1" t="str">
        <f t="shared" si="235"/>
        <v>Till</v>
      </c>
      <c r="K3051" s="1" t="str">
        <f t="shared" si="236"/>
        <v>&lt;63 micron</v>
      </c>
      <c r="L3051">
        <v>0.1</v>
      </c>
      <c r="M3051">
        <v>0.37</v>
      </c>
      <c r="N3051">
        <v>8</v>
      </c>
      <c r="O3051">
        <v>90</v>
      </c>
      <c r="P3051">
        <v>0.25</v>
      </c>
      <c r="Q3051">
        <v>2</v>
      </c>
      <c r="R3051">
        <v>0.3</v>
      </c>
      <c r="S3051">
        <v>0.25</v>
      </c>
      <c r="T3051">
        <v>1</v>
      </c>
      <c r="U3051">
        <v>17</v>
      </c>
      <c r="V3051">
        <v>2</v>
      </c>
      <c r="W3051">
        <v>1.19</v>
      </c>
      <c r="X3051">
        <v>5</v>
      </c>
      <c r="Y3051">
        <v>0.5</v>
      </c>
      <c r="Z3051">
        <v>0.04</v>
      </c>
      <c r="AA3051">
        <v>20</v>
      </c>
      <c r="AB3051">
        <v>0.19</v>
      </c>
      <c r="AC3051">
        <v>85</v>
      </c>
      <c r="AD3051">
        <v>0.5</v>
      </c>
      <c r="AE3051">
        <v>0.01</v>
      </c>
      <c r="AF3051">
        <v>6</v>
      </c>
      <c r="AG3051">
        <v>920</v>
      </c>
      <c r="AH3051">
        <v>6</v>
      </c>
      <c r="AI3051">
        <v>1</v>
      </c>
      <c r="AJ3051">
        <v>0.5</v>
      </c>
      <c r="AK3051">
        <v>124</v>
      </c>
      <c r="AL3051">
        <v>0.02</v>
      </c>
      <c r="AM3051">
        <v>5</v>
      </c>
      <c r="AN3051">
        <v>5</v>
      </c>
      <c r="AO3051">
        <v>16</v>
      </c>
      <c r="AP3051">
        <v>5</v>
      </c>
      <c r="AQ3051">
        <v>10</v>
      </c>
    </row>
    <row r="3052" spans="1:43" hidden="1" x14ac:dyDescent="0.25">
      <c r="A3052" t="s">
        <v>11040</v>
      </c>
      <c r="B3052" t="s">
        <v>11041</v>
      </c>
      <c r="C3052" s="1" t="str">
        <f t="shared" si="233"/>
        <v>21:0118</v>
      </c>
      <c r="D3052" s="1" t="str">
        <f t="shared" si="234"/>
        <v>21:0027</v>
      </c>
      <c r="E3052" t="s">
        <v>11042</v>
      </c>
      <c r="F3052" t="s">
        <v>11043</v>
      </c>
      <c r="H3052">
        <v>63.673783499999999</v>
      </c>
      <c r="I3052">
        <v>-95.611364499999993</v>
      </c>
      <c r="J3052" s="1" t="str">
        <f t="shared" si="235"/>
        <v>Till</v>
      </c>
      <c r="K3052" s="1" t="str">
        <f t="shared" si="236"/>
        <v>&lt;63 micron</v>
      </c>
      <c r="L3052">
        <v>0.1</v>
      </c>
      <c r="M3052">
        <v>0.33</v>
      </c>
      <c r="N3052">
        <v>4</v>
      </c>
      <c r="O3052">
        <v>70</v>
      </c>
      <c r="P3052">
        <v>0.25</v>
      </c>
      <c r="Q3052">
        <v>1</v>
      </c>
      <c r="R3052">
        <v>0.28999999999999998</v>
      </c>
      <c r="S3052">
        <v>0.25</v>
      </c>
      <c r="T3052">
        <v>1</v>
      </c>
      <c r="U3052">
        <v>16</v>
      </c>
      <c r="V3052">
        <v>2</v>
      </c>
      <c r="W3052">
        <v>1.1200000000000001</v>
      </c>
      <c r="X3052">
        <v>5</v>
      </c>
      <c r="Y3052">
        <v>0.5</v>
      </c>
      <c r="Z3052">
        <v>0.04</v>
      </c>
      <c r="AA3052">
        <v>20</v>
      </c>
      <c r="AB3052">
        <v>0.18</v>
      </c>
      <c r="AC3052">
        <v>80</v>
      </c>
      <c r="AD3052">
        <v>0.5</v>
      </c>
      <c r="AE3052">
        <v>0.01</v>
      </c>
      <c r="AF3052">
        <v>6</v>
      </c>
      <c r="AG3052">
        <v>870</v>
      </c>
      <c r="AH3052">
        <v>6</v>
      </c>
      <c r="AI3052">
        <v>1</v>
      </c>
      <c r="AJ3052">
        <v>0.5</v>
      </c>
      <c r="AK3052">
        <v>90</v>
      </c>
      <c r="AL3052">
        <v>0.03</v>
      </c>
      <c r="AM3052">
        <v>5</v>
      </c>
      <c r="AN3052">
        <v>5</v>
      </c>
      <c r="AO3052">
        <v>17</v>
      </c>
      <c r="AP3052">
        <v>5</v>
      </c>
      <c r="AQ3052">
        <v>10</v>
      </c>
    </row>
    <row r="3053" spans="1:43" hidden="1" x14ac:dyDescent="0.25">
      <c r="A3053" t="s">
        <v>11044</v>
      </c>
      <c r="B3053" t="s">
        <v>11045</v>
      </c>
      <c r="C3053" s="1" t="str">
        <f t="shared" si="233"/>
        <v>21:0118</v>
      </c>
      <c r="D3053" s="1" t="str">
        <f t="shared" si="234"/>
        <v>21:0027</v>
      </c>
      <c r="E3053" t="s">
        <v>11046</v>
      </c>
      <c r="F3053" t="s">
        <v>11047</v>
      </c>
      <c r="H3053">
        <v>63.687693000000003</v>
      </c>
      <c r="I3053">
        <v>-95.616348299999999</v>
      </c>
      <c r="J3053" s="1" t="str">
        <f t="shared" si="235"/>
        <v>Till</v>
      </c>
      <c r="K3053" s="1" t="str">
        <f t="shared" si="236"/>
        <v>&lt;63 micron</v>
      </c>
      <c r="L3053">
        <v>0.1</v>
      </c>
      <c r="M3053">
        <v>0.56000000000000005</v>
      </c>
      <c r="N3053">
        <v>6</v>
      </c>
      <c r="O3053">
        <v>150</v>
      </c>
      <c r="P3053">
        <v>0.25</v>
      </c>
      <c r="Q3053">
        <v>1</v>
      </c>
      <c r="R3053">
        <v>0.24</v>
      </c>
      <c r="S3053">
        <v>0.25</v>
      </c>
      <c r="T3053">
        <v>2</v>
      </c>
      <c r="U3053">
        <v>19</v>
      </c>
      <c r="V3053">
        <v>4</v>
      </c>
      <c r="W3053">
        <v>1.26</v>
      </c>
      <c r="X3053">
        <v>5</v>
      </c>
      <c r="Y3053">
        <v>0.5</v>
      </c>
      <c r="Z3053">
        <v>0.09</v>
      </c>
      <c r="AA3053">
        <v>20</v>
      </c>
      <c r="AB3053">
        <v>0.26</v>
      </c>
      <c r="AC3053">
        <v>80</v>
      </c>
      <c r="AD3053">
        <v>0.5</v>
      </c>
      <c r="AE3053">
        <v>0.01</v>
      </c>
      <c r="AF3053">
        <v>8</v>
      </c>
      <c r="AG3053">
        <v>680</v>
      </c>
      <c r="AH3053">
        <v>8</v>
      </c>
      <c r="AI3053">
        <v>1</v>
      </c>
      <c r="AJ3053">
        <v>1</v>
      </c>
      <c r="AK3053">
        <v>85</v>
      </c>
      <c r="AL3053">
        <v>0.02</v>
      </c>
      <c r="AM3053">
        <v>5</v>
      </c>
      <c r="AN3053">
        <v>5</v>
      </c>
      <c r="AO3053">
        <v>23</v>
      </c>
      <c r="AP3053">
        <v>5</v>
      </c>
      <c r="AQ3053">
        <v>14</v>
      </c>
    </row>
    <row r="3054" spans="1:43" hidden="1" x14ac:dyDescent="0.25">
      <c r="A3054" t="s">
        <v>11048</v>
      </c>
      <c r="B3054" t="s">
        <v>11049</v>
      </c>
      <c r="C3054" s="1" t="str">
        <f t="shared" si="233"/>
        <v>21:0118</v>
      </c>
      <c r="D3054" s="1" t="str">
        <f t="shared" si="234"/>
        <v>21:0027</v>
      </c>
      <c r="E3054" t="s">
        <v>11050</v>
      </c>
      <c r="F3054" t="s">
        <v>11051</v>
      </c>
      <c r="H3054">
        <v>63.6980316</v>
      </c>
      <c r="I3054">
        <v>-95.607304400000004</v>
      </c>
      <c r="J3054" s="1" t="str">
        <f t="shared" si="235"/>
        <v>Till</v>
      </c>
      <c r="K3054" s="1" t="str">
        <f t="shared" si="236"/>
        <v>&lt;63 micron</v>
      </c>
      <c r="L3054">
        <v>0.1</v>
      </c>
      <c r="M3054">
        <v>0.44</v>
      </c>
      <c r="N3054">
        <v>1</v>
      </c>
      <c r="O3054">
        <v>110</v>
      </c>
      <c r="P3054">
        <v>0.25</v>
      </c>
      <c r="Q3054">
        <v>1</v>
      </c>
      <c r="R3054">
        <v>0.32</v>
      </c>
      <c r="S3054">
        <v>0.25</v>
      </c>
      <c r="T3054">
        <v>2</v>
      </c>
      <c r="U3054">
        <v>20</v>
      </c>
      <c r="V3054">
        <v>4</v>
      </c>
      <c r="W3054">
        <v>1.38</v>
      </c>
      <c r="X3054">
        <v>5</v>
      </c>
      <c r="Y3054">
        <v>0.5</v>
      </c>
      <c r="Z3054">
        <v>0.05</v>
      </c>
      <c r="AA3054">
        <v>20</v>
      </c>
      <c r="AB3054">
        <v>0.24</v>
      </c>
      <c r="AC3054">
        <v>110</v>
      </c>
      <c r="AD3054">
        <v>0.5</v>
      </c>
      <c r="AE3054">
        <v>0.01</v>
      </c>
      <c r="AF3054">
        <v>7</v>
      </c>
      <c r="AG3054">
        <v>930</v>
      </c>
      <c r="AH3054">
        <v>8</v>
      </c>
      <c r="AI3054">
        <v>1</v>
      </c>
      <c r="AJ3054">
        <v>1</v>
      </c>
      <c r="AK3054">
        <v>131</v>
      </c>
      <c r="AL3054">
        <v>0.03</v>
      </c>
      <c r="AM3054">
        <v>5</v>
      </c>
      <c r="AN3054">
        <v>5</v>
      </c>
      <c r="AO3054">
        <v>20</v>
      </c>
      <c r="AP3054">
        <v>5</v>
      </c>
      <c r="AQ3054">
        <v>14</v>
      </c>
    </row>
    <row r="3055" spans="1:43" hidden="1" x14ac:dyDescent="0.25">
      <c r="A3055" t="s">
        <v>11052</v>
      </c>
      <c r="B3055" t="s">
        <v>11053</v>
      </c>
      <c r="C3055" s="1" t="str">
        <f t="shared" si="233"/>
        <v>21:0118</v>
      </c>
      <c r="D3055" s="1" t="str">
        <f t="shared" si="234"/>
        <v>21:0027</v>
      </c>
      <c r="E3055" t="s">
        <v>11054</v>
      </c>
      <c r="F3055" t="s">
        <v>11055</v>
      </c>
      <c r="H3055">
        <v>63.728508499999997</v>
      </c>
      <c r="I3055">
        <v>-95.613333800000007</v>
      </c>
      <c r="J3055" s="1" t="str">
        <f t="shared" si="235"/>
        <v>Till</v>
      </c>
      <c r="K3055" s="1" t="str">
        <f t="shared" si="236"/>
        <v>&lt;63 micron</v>
      </c>
      <c r="L3055">
        <v>0.1</v>
      </c>
      <c r="M3055">
        <v>0.33</v>
      </c>
      <c r="N3055">
        <v>2</v>
      </c>
      <c r="O3055">
        <v>90</v>
      </c>
      <c r="P3055">
        <v>0.25</v>
      </c>
      <c r="Q3055">
        <v>1</v>
      </c>
      <c r="R3055">
        <v>0.24</v>
      </c>
      <c r="S3055">
        <v>0.25</v>
      </c>
      <c r="T3055">
        <v>0.5</v>
      </c>
      <c r="U3055">
        <v>13</v>
      </c>
      <c r="V3055">
        <v>2</v>
      </c>
      <c r="W3055">
        <v>1.01</v>
      </c>
      <c r="X3055">
        <v>5</v>
      </c>
      <c r="Y3055">
        <v>0.5</v>
      </c>
      <c r="Z3055">
        <v>0.03</v>
      </c>
      <c r="AA3055">
        <v>20</v>
      </c>
      <c r="AB3055">
        <v>0.14000000000000001</v>
      </c>
      <c r="AC3055">
        <v>85</v>
      </c>
      <c r="AD3055">
        <v>0.5</v>
      </c>
      <c r="AE3055">
        <v>0.01</v>
      </c>
      <c r="AF3055">
        <v>4</v>
      </c>
      <c r="AG3055">
        <v>770</v>
      </c>
      <c r="AH3055">
        <v>6</v>
      </c>
      <c r="AI3055">
        <v>1</v>
      </c>
      <c r="AJ3055">
        <v>0.5</v>
      </c>
      <c r="AK3055">
        <v>117</v>
      </c>
      <c r="AL3055">
        <v>0.02</v>
      </c>
      <c r="AM3055">
        <v>5</v>
      </c>
      <c r="AN3055">
        <v>5</v>
      </c>
      <c r="AO3055">
        <v>13</v>
      </c>
      <c r="AP3055">
        <v>5</v>
      </c>
      <c r="AQ3055">
        <v>8</v>
      </c>
    </row>
    <row r="3056" spans="1:43" hidden="1" x14ac:dyDescent="0.25">
      <c r="A3056" t="s">
        <v>11056</v>
      </c>
      <c r="B3056" t="s">
        <v>11057</v>
      </c>
      <c r="C3056" s="1" t="str">
        <f t="shared" si="233"/>
        <v>21:0118</v>
      </c>
      <c r="D3056" s="1" t="str">
        <f t="shared" si="234"/>
        <v>21:0027</v>
      </c>
      <c r="E3056" t="s">
        <v>11058</v>
      </c>
      <c r="F3056" t="s">
        <v>11059</v>
      </c>
      <c r="H3056">
        <v>63.745761999999999</v>
      </c>
      <c r="I3056">
        <v>-95.615658199999999</v>
      </c>
      <c r="J3056" s="1" t="str">
        <f t="shared" si="235"/>
        <v>Till</v>
      </c>
      <c r="K3056" s="1" t="str">
        <f t="shared" si="236"/>
        <v>&lt;63 micron</v>
      </c>
      <c r="L3056">
        <v>0.1</v>
      </c>
      <c r="M3056">
        <v>0.33</v>
      </c>
      <c r="N3056">
        <v>2</v>
      </c>
      <c r="O3056">
        <v>120</v>
      </c>
      <c r="P3056">
        <v>0.25</v>
      </c>
      <c r="Q3056">
        <v>1</v>
      </c>
      <c r="R3056">
        <v>0.25</v>
      </c>
      <c r="S3056">
        <v>0.25</v>
      </c>
      <c r="T3056">
        <v>1</v>
      </c>
      <c r="U3056">
        <v>12</v>
      </c>
      <c r="V3056">
        <v>3</v>
      </c>
      <c r="W3056">
        <v>1.07</v>
      </c>
      <c r="X3056">
        <v>5</v>
      </c>
      <c r="Y3056">
        <v>0.5</v>
      </c>
      <c r="Z3056">
        <v>0.04</v>
      </c>
      <c r="AA3056">
        <v>20</v>
      </c>
      <c r="AB3056">
        <v>0.13</v>
      </c>
      <c r="AC3056">
        <v>95</v>
      </c>
      <c r="AD3056">
        <v>0.5</v>
      </c>
      <c r="AE3056">
        <v>0.01</v>
      </c>
      <c r="AF3056">
        <v>4</v>
      </c>
      <c r="AG3056">
        <v>790</v>
      </c>
      <c r="AH3056">
        <v>6</v>
      </c>
      <c r="AI3056">
        <v>1</v>
      </c>
      <c r="AJ3056">
        <v>0.5</v>
      </c>
      <c r="AK3056">
        <v>107</v>
      </c>
      <c r="AL3056">
        <v>0.02</v>
      </c>
      <c r="AM3056">
        <v>5</v>
      </c>
      <c r="AN3056">
        <v>5</v>
      </c>
      <c r="AO3056">
        <v>14</v>
      </c>
      <c r="AP3056">
        <v>5</v>
      </c>
      <c r="AQ3056">
        <v>8</v>
      </c>
    </row>
    <row r="3057" spans="1:43" hidden="1" x14ac:dyDescent="0.25">
      <c r="A3057" t="s">
        <v>11060</v>
      </c>
      <c r="B3057" t="s">
        <v>11061</v>
      </c>
      <c r="C3057" s="1" t="str">
        <f t="shared" si="233"/>
        <v>21:0118</v>
      </c>
      <c r="D3057" s="1" t="str">
        <f t="shared" si="234"/>
        <v>21:0027</v>
      </c>
      <c r="E3057" t="s">
        <v>11062</v>
      </c>
      <c r="F3057" t="s">
        <v>11063</v>
      </c>
      <c r="H3057">
        <v>63.759958500000003</v>
      </c>
      <c r="I3057">
        <v>-95.621150700000001</v>
      </c>
      <c r="J3057" s="1" t="str">
        <f t="shared" si="235"/>
        <v>Till</v>
      </c>
      <c r="K3057" s="1" t="str">
        <f t="shared" si="236"/>
        <v>&lt;63 micron</v>
      </c>
      <c r="L3057">
        <v>0.1</v>
      </c>
      <c r="M3057">
        <v>0.82</v>
      </c>
      <c r="N3057">
        <v>1</v>
      </c>
      <c r="O3057">
        <v>200</v>
      </c>
      <c r="P3057">
        <v>0.25</v>
      </c>
      <c r="Q3057">
        <v>1</v>
      </c>
      <c r="R3057">
        <v>0.28999999999999998</v>
      </c>
      <c r="S3057">
        <v>0.25</v>
      </c>
      <c r="T3057">
        <v>0.5</v>
      </c>
      <c r="U3057">
        <v>19</v>
      </c>
      <c r="V3057">
        <v>5</v>
      </c>
      <c r="W3057">
        <v>1.36</v>
      </c>
      <c r="X3057">
        <v>5</v>
      </c>
      <c r="Y3057">
        <v>0.5</v>
      </c>
      <c r="Z3057">
        <v>0.12</v>
      </c>
      <c r="AA3057">
        <v>20</v>
      </c>
      <c r="AB3057">
        <v>0.27</v>
      </c>
      <c r="AC3057">
        <v>115</v>
      </c>
      <c r="AD3057">
        <v>0.5</v>
      </c>
      <c r="AE3057">
        <v>0.01</v>
      </c>
      <c r="AF3057">
        <v>8</v>
      </c>
      <c r="AG3057">
        <v>800</v>
      </c>
      <c r="AH3057">
        <v>12</v>
      </c>
      <c r="AI3057">
        <v>1</v>
      </c>
      <c r="AJ3057">
        <v>1</v>
      </c>
      <c r="AK3057">
        <v>131</v>
      </c>
      <c r="AL3057">
        <v>0.03</v>
      </c>
      <c r="AM3057">
        <v>5</v>
      </c>
      <c r="AN3057">
        <v>5</v>
      </c>
      <c r="AO3057">
        <v>19</v>
      </c>
      <c r="AP3057">
        <v>5</v>
      </c>
      <c r="AQ3057">
        <v>16</v>
      </c>
    </row>
    <row r="3058" spans="1:43" hidden="1" x14ac:dyDescent="0.25">
      <c r="A3058" t="s">
        <v>11064</v>
      </c>
      <c r="B3058" t="s">
        <v>11065</v>
      </c>
      <c r="C3058" s="1" t="str">
        <f t="shared" si="233"/>
        <v>21:0118</v>
      </c>
      <c r="D3058" s="1" t="str">
        <f t="shared" si="234"/>
        <v>21:0027</v>
      </c>
      <c r="E3058" t="s">
        <v>11066</v>
      </c>
      <c r="F3058" t="s">
        <v>11067</v>
      </c>
      <c r="H3058">
        <v>63.767958899999996</v>
      </c>
      <c r="I3058">
        <v>-95.621690099999995</v>
      </c>
      <c r="J3058" s="1" t="str">
        <f t="shared" si="235"/>
        <v>Till</v>
      </c>
      <c r="K3058" s="1" t="str">
        <f t="shared" si="236"/>
        <v>&lt;63 micron</v>
      </c>
      <c r="L3058">
        <v>0.1</v>
      </c>
      <c r="M3058">
        <v>1.71</v>
      </c>
      <c r="N3058">
        <v>6</v>
      </c>
      <c r="O3058">
        <v>400</v>
      </c>
      <c r="P3058">
        <v>0.5</v>
      </c>
      <c r="Q3058">
        <v>1</v>
      </c>
      <c r="R3058">
        <v>0.32</v>
      </c>
      <c r="S3058">
        <v>0.25</v>
      </c>
      <c r="T3058">
        <v>3</v>
      </c>
      <c r="U3058">
        <v>28</v>
      </c>
      <c r="V3058">
        <v>11</v>
      </c>
      <c r="W3058">
        <v>1.92</v>
      </c>
      <c r="X3058">
        <v>5</v>
      </c>
      <c r="Y3058">
        <v>0.5</v>
      </c>
      <c r="Z3058">
        <v>0.28999999999999998</v>
      </c>
      <c r="AA3058">
        <v>30</v>
      </c>
      <c r="AB3058">
        <v>0.52</v>
      </c>
      <c r="AC3058">
        <v>170</v>
      </c>
      <c r="AD3058">
        <v>0.5</v>
      </c>
      <c r="AE3058">
        <v>0.01</v>
      </c>
      <c r="AF3058">
        <v>15</v>
      </c>
      <c r="AG3058">
        <v>770</v>
      </c>
      <c r="AH3058">
        <v>16</v>
      </c>
      <c r="AI3058">
        <v>1</v>
      </c>
      <c r="AJ3058">
        <v>2</v>
      </c>
      <c r="AK3058">
        <v>162</v>
      </c>
      <c r="AL3058">
        <v>0.02</v>
      </c>
      <c r="AM3058">
        <v>5</v>
      </c>
      <c r="AN3058">
        <v>5</v>
      </c>
      <c r="AO3058">
        <v>26</v>
      </c>
      <c r="AP3058">
        <v>5</v>
      </c>
      <c r="AQ3058">
        <v>26</v>
      </c>
    </row>
    <row r="3059" spans="1:43" hidden="1" x14ac:dyDescent="0.25">
      <c r="A3059" t="s">
        <v>11068</v>
      </c>
      <c r="B3059" t="s">
        <v>11069</v>
      </c>
      <c r="C3059" s="1" t="str">
        <f t="shared" si="233"/>
        <v>21:0118</v>
      </c>
      <c r="D3059" s="1" t="str">
        <f t="shared" si="234"/>
        <v>21:0027</v>
      </c>
      <c r="E3059" t="s">
        <v>11070</v>
      </c>
      <c r="F3059" t="s">
        <v>11071</v>
      </c>
      <c r="H3059">
        <v>63.788992299999997</v>
      </c>
      <c r="I3059">
        <v>-95.612171500000002</v>
      </c>
      <c r="J3059" s="1" t="str">
        <f t="shared" si="235"/>
        <v>Till</v>
      </c>
      <c r="K3059" s="1" t="str">
        <f t="shared" si="236"/>
        <v>&lt;63 micron</v>
      </c>
      <c r="L3059">
        <v>0.1</v>
      </c>
      <c r="M3059">
        <v>0.68</v>
      </c>
      <c r="N3059">
        <v>2</v>
      </c>
      <c r="O3059">
        <v>120</v>
      </c>
      <c r="P3059">
        <v>0.25</v>
      </c>
      <c r="Q3059">
        <v>2</v>
      </c>
      <c r="R3059">
        <v>0.3</v>
      </c>
      <c r="S3059">
        <v>0.25</v>
      </c>
      <c r="T3059">
        <v>1</v>
      </c>
      <c r="U3059">
        <v>21</v>
      </c>
      <c r="V3059">
        <v>3</v>
      </c>
      <c r="W3059">
        <v>1.31</v>
      </c>
      <c r="X3059">
        <v>5</v>
      </c>
      <c r="Y3059">
        <v>0.5</v>
      </c>
      <c r="Z3059">
        <v>0.1</v>
      </c>
      <c r="AA3059">
        <v>30</v>
      </c>
      <c r="AB3059">
        <v>0.31</v>
      </c>
      <c r="AC3059">
        <v>95</v>
      </c>
      <c r="AD3059">
        <v>0.5</v>
      </c>
      <c r="AE3059">
        <v>0.01</v>
      </c>
      <c r="AF3059">
        <v>9</v>
      </c>
      <c r="AG3059">
        <v>820</v>
      </c>
      <c r="AH3059">
        <v>8</v>
      </c>
      <c r="AI3059">
        <v>1</v>
      </c>
      <c r="AJ3059">
        <v>1</v>
      </c>
      <c r="AK3059">
        <v>116</v>
      </c>
      <c r="AL3059">
        <v>0.04</v>
      </c>
      <c r="AM3059">
        <v>5</v>
      </c>
      <c r="AN3059">
        <v>5</v>
      </c>
      <c r="AO3059">
        <v>24</v>
      </c>
      <c r="AP3059">
        <v>5</v>
      </c>
      <c r="AQ3059">
        <v>18</v>
      </c>
    </row>
    <row r="3060" spans="1:43" hidden="1" x14ac:dyDescent="0.25">
      <c r="A3060" t="s">
        <v>11072</v>
      </c>
      <c r="B3060" t="s">
        <v>11073</v>
      </c>
      <c r="C3060" s="1" t="str">
        <f t="shared" si="233"/>
        <v>21:0118</v>
      </c>
      <c r="D3060" s="1" t="str">
        <f t="shared" si="234"/>
        <v>21:0027</v>
      </c>
      <c r="E3060" t="s">
        <v>11074</v>
      </c>
      <c r="F3060" t="s">
        <v>11075</v>
      </c>
      <c r="H3060">
        <v>63.799236499999999</v>
      </c>
      <c r="I3060">
        <v>-95.619213700000003</v>
      </c>
      <c r="J3060" s="1" t="str">
        <f t="shared" si="235"/>
        <v>Till</v>
      </c>
      <c r="K3060" s="1" t="str">
        <f t="shared" si="236"/>
        <v>&lt;63 micron</v>
      </c>
      <c r="L3060">
        <v>0.1</v>
      </c>
      <c r="M3060">
        <v>0.83</v>
      </c>
      <c r="N3060">
        <v>6</v>
      </c>
      <c r="O3060">
        <v>220</v>
      </c>
      <c r="P3060">
        <v>0.25</v>
      </c>
      <c r="Q3060">
        <v>1</v>
      </c>
      <c r="R3060">
        <v>0.3</v>
      </c>
      <c r="S3060">
        <v>0.25</v>
      </c>
      <c r="T3060">
        <v>2</v>
      </c>
      <c r="U3060">
        <v>18</v>
      </c>
      <c r="V3060">
        <v>6</v>
      </c>
      <c r="W3060">
        <v>1.33</v>
      </c>
      <c r="X3060">
        <v>5</v>
      </c>
      <c r="Y3060">
        <v>1</v>
      </c>
      <c r="Z3060">
        <v>0.15</v>
      </c>
      <c r="AA3060">
        <v>20</v>
      </c>
      <c r="AB3060">
        <v>0.3</v>
      </c>
      <c r="AC3060">
        <v>115</v>
      </c>
      <c r="AD3060">
        <v>0.5</v>
      </c>
      <c r="AE3060">
        <v>0.01</v>
      </c>
      <c r="AF3060">
        <v>9</v>
      </c>
      <c r="AG3060">
        <v>810</v>
      </c>
      <c r="AH3060">
        <v>10</v>
      </c>
      <c r="AI3060">
        <v>1</v>
      </c>
      <c r="AJ3060">
        <v>1</v>
      </c>
      <c r="AK3060">
        <v>118</v>
      </c>
      <c r="AL3060">
        <v>0.03</v>
      </c>
      <c r="AM3060">
        <v>5</v>
      </c>
      <c r="AN3060">
        <v>5</v>
      </c>
      <c r="AO3060">
        <v>18</v>
      </c>
      <c r="AP3060">
        <v>5</v>
      </c>
      <c r="AQ3060">
        <v>18</v>
      </c>
    </row>
    <row r="3061" spans="1:43" hidden="1" x14ac:dyDescent="0.25">
      <c r="A3061" t="s">
        <v>11076</v>
      </c>
      <c r="B3061" t="s">
        <v>11077</v>
      </c>
      <c r="C3061" s="1" t="str">
        <f t="shared" si="233"/>
        <v>21:0118</v>
      </c>
      <c r="D3061" s="1" t="str">
        <f t="shared" si="234"/>
        <v>21:0027</v>
      </c>
      <c r="E3061" t="s">
        <v>11078</v>
      </c>
      <c r="F3061" t="s">
        <v>11079</v>
      </c>
      <c r="H3061">
        <v>63.813598200000001</v>
      </c>
      <c r="I3061">
        <v>-95.613617899999994</v>
      </c>
      <c r="J3061" s="1" t="str">
        <f t="shared" si="235"/>
        <v>Till</v>
      </c>
      <c r="K3061" s="1" t="str">
        <f t="shared" si="236"/>
        <v>&lt;63 micron</v>
      </c>
      <c r="L3061">
        <v>0.1</v>
      </c>
      <c r="M3061">
        <v>0.81</v>
      </c>
      <c r="N3061">
        <v>1</v>
      </c>
      <c r="O3061">
        <v>270</v>
      </c>
      <c r="P3061">
        <v>0.25</v>
      </c>
      <c r="Q3061">
        <v>1</v>
      </c>
      <c r="R3061">
        <v>0.31</v>
      </c>
      <c r="S3061">
        <v>0.25</v>
      </c>
      <c r="T3061">
        <v>1</v>
      </c>
      <c r="U3061">
        <v>17</v>
      </c>
      <c r="V3061">
        <v>6</v>
      </c>
      <c r="W3061">
        <v>1.39</v>
      </c>
      <c r="X3061">
        <v>5</v>
      </c>
      <c r="Y3061">
        <v>0.5</v>
      </c>
      <c r="Z3061">
        <v>0.13</v>
      </c>
      <c r="AA3061">
        <v>20</v>
      </c>
      <c r="AB3061">
        <v>0.28999999999999998</v>
      </c>
      <c r="AC3061">
        <v>125</v>
      </c>
      <c r="AD3061">
        <v>0.5</v>
      </c>
      <c r="AE3061">
        <v>0.01</v>
      </c>
      <c r="AF3061">
        <v>8</v>
      </c>
      <c r="AG3061">
        <v>820</v>
      </c>
      <c r="AH3061">
        <v>12</v>
      </c>
      <c r="AI3061">
        <v>1</v>
      </c>
      <c r="AJ3061">
        <v>1</v>
      </c>
      <c r="AK3061">
        <v>127</v>
      </c>
      <c r="AL3061">
        <v>0.03</v>
      </c>
      <c r="AM3061">
        <v>5</v>
      </c>
      <c r="AN3061">
        <v>5</v>
      </c>
      <c r="AO3061">
        <v>18</v>
      </c>
      <c r="AP3061">
        <v>5</v>
      </c>
      <c r="AQ3061">
        <v>16</v>
      </c>
    </row>
    <row r="3062" spans="1:43" hidden="1" x14ac:dyDescent="0.25">
      <c r="A3062" t="s">
        <v>11080</v>
      </c>
      <c r="B3062" t="s">
        <v>11081</v>
      </c>
      <c r="C3062" s="1" t="str">
        <f t="shared" si="233"/>
        <v>21:0118</v>
      </c>
      <c r="D3062" s="1" t="str">
        <f t="shared" si="234"/>
        <v>21:0027</v>
      </c>
      <c r="E3062" t="s">
        <v>11082</v>
      </c>
      <c r="F3062" t="s">
        <v>11083</v>
      </c>
      <c r="H3062">
        <v>63.829200399999998</v>
      </c>
      <c r="I3062">
        <v>-95.606443600000006</v>
      </c>
      <c r="J3062" s="1" t="str">
        <f t="shared" si="235"/>
        <v>Till</v>
      </c>
      <c r="K3062" s="1" t="str">
        <f t="shared" si="236"/>
        <v>&lt;63 micron</v>
      </c>
      <c r="L3062">
        <v>0.1</v>
      </c>
      <c r="M3062">
        <v>0.51</v>
      </c>
      <c r="N3062">
        <v>2</v>
      </c>
      <c r="O3062">
        <v>140</v>
      </c>
      <c r="P3062">
        <v>0.25</v>
      </c>
      <c r="Q3062">
        <v>1</v>
      </c>
      <c r="R3062">
        <v>0.26</v>
      </c>
      <c r="S3062">
        <v>0.25</v>
      </c>
      <c r="T3062">
        <v>1</v>
      </c>
      <c r="U3062">
        <v>15</v>
      </c>
      <c r="V3062">
        <v>3</v>
      </c>
      <c r="W3062">
        <v>1.1599999999999999</v>
      </c>
      <c r="X3062">
        <v>5</v>
      </c>
      <c r="Y3062">
        <v>0.5</v>
      </c>
      <c r="Z3062">
        <v>0.06</v>
      </c>
      <c r="AA3062">
        <v>20</v>
      </c>
      <c r="AB3062">
        <v>0.25</v>
      </c>
      <c r="AC3062">
        <v>130</v>
      </c>
      <c r="AD3062">
        <v>0.5</v>
      </c>
      <c r="AE3062">
        <v>0.01</v>
      </c>
      <c r="AF3062">
        <v>7</v>
      </c>
      <c r="AG3062">
        <v>720</v>
      </c>
      <c r="AH3062">
        <v>6</v>
      </c>
      <c r="AI3062">
        <v>1</v>
      </c>
      <c r="AJ3062">
        <v>1</v>
      </c>
      <c r="AK3062">
        <v>93</v>
      </c>
      <c r="AL3062">
        <v>0.03</v>
      </c>
      <c r="AM3062">
        <v>5</v>
      </c>
      <c r="AN3062">
        <v>5</v>
      </c>
      <c r="AO3062">
        <v>15</v>
      </c>
      <c r="AP3062">
        <v>5</v>
      </c>
      <c r="AQ3062">
        <v>14</v>
      </c>
    </row>
    <row r="3063" spans="1:43" hidden="1" x14ac:dyDescent="0.25">
      <c r="A3063" t="s">
        <v>11084</v>
      </c>
      <c r="B3063" t="s">
        <v>11085</v>
      </c>
      <c r="C3063" s="1" t="str">
        <f t="shared" si="233"/>
        <v>21:0118</v>
      </c>
      <c r="D3063" s="1" t="str">
        <f t="shared" si="234"/>
        <v>21:0027</v>
      </c>
      <c r="E3063" t="s">
        <v>11086</v>
      </c>
      <c r="F3063" t="s">
        <v>11087</v>
      </c>
      <c r="H3063">
        <v>63.844526199999997</v>
      </c>
      <c r="I3063">
        <v>-95.609591699999996</v>
      </c>
      <c r="J3063" s="1" t="str">
        <f t="shared" si="235"/>
        <v>Till</v>
      </c>
      <c r="K3063" s="1" t="str">
        <f t="shared" si="236"/>
        <v>&lt;63 micron</v>
      </c>
      <c r="L3063">
        <v>0.1</v>
      </c>
      <c r="M3063">
        <v>0.57999999999999996</v>
      </c>
      <c r="N3063">
        <v>2</v>
      </c>
      <c r="O3063">
        <v>240</v>
      </c>
      <c r="P3063">
        <v>0.25</v>
      </c>
      <c r="Q3063">
        <v>1</v>
      </c>
      <c r="R3063">
        <v>0.28999999999999998</v>
      </c>
      <c r="S3063">
        <v>0.25</v>
      </c>
      <c r="T3063">
        <v>1</v>
      </c>
      <c r="U3063">
        <v>15</v>
      </c>
      <c r="V3063">
        <v>5</v>
      </c>
      <c r="W3063">
        <v>1.28</v>
      </c>
      <c r="X3063">
        <v>5</v>
      </c>
      <c r="Y3063">
        <v>0.5</v>
      </c>
      <c r="Z3063">
        <v>0.09</v>
      </c>
      <c r="AA3063">
        <v>20</v>
      </c>
      <c r="AB3063">
        <v>0.25</v>
      </c>
      <c r="AC3063">
        <v>135</v>
      </c>
      <c r="AD3063">
        <v>0.5</v>
      </c>
      <c r="AE3063">
        <v>0.01</v>
      </c>
      <c r="AF3063">
        <v>7</v>
      </c>
      <c r="AG3063">
        <v>820</v>
      </c>
      <c r="AH3063">
        <v>8</v>
      </c>
      <c r="AI3063">
        <v>1</v>
      </c>
      <c r="AJ3063">
        <v>1</v>
      </c>
      <c r="AK3063">
        <v>102</v>
      </c>
      <c r="AL3063">
        <v>0.02</v>
      </c>
      <c r="AM3063">
        <v>5</v>
      </c>
      <c r="AN3063">
        <v>5</v>
      </c>
      <c r="AO3063">
        <v>16</v>
      </c>
      <c r="AP3063">
        <v>5</v>
      </c>
      <c r="AQ3063">
        <v>16</v>
      </c>
    </row>
    <row r="3064" spans="1:43" hidden="1" x14ac:dyDescent="0.25">
      <c r="A3064" t="s">
        <v>11088</v>
      </c>
      <c r="B3064" t="s">
        <v>11089</v>
      </c>
      <c r="C3064" s="1" t="str">
        <f t="shared" si="233"/>
        <v>21:0118</v>
      </c>
      <c r="D3064" s="1" t="str">
        <f t="shared" si="234"/>
        <v>21:0027</v>
      </c>
      <c r="E3064" t="s">
        <v>11090</v>
      </c>
      <c r="F3064" t="s">
        <v>11091</v>
      </c>
      <c r="H3064">
        <v>63.860084800000003</v>
      </c>
      <c r="I3064">
        <v>-95.613274000000004</v>
      </c>
      <c r="J3064" s="1" t="str">
        <f t="shared" si="235"/>
        <v>Till</v>
      </c>
      <c r="K3064" s="1" t="str">
        <f t="shared" si="236"/>
        <v>&lt;63 micron</v>
      </c>
      <c r="L3064">
        <v>0.1</v>
      </c>
      <c r="M3064">
        <v>1.05</v>
      </c>
      <c r="N3064">
        <v>1</v>
      </c>
      <c r="O3064">
        <v>390</v>
      </c>
      <c r="P3064">
        <v>0.25</v>
      </c>
      <c r="Q3064">
        <v>1</v>
      </c>
      <c r="R3064">
        <v>0.28000000000000003</v>
      </c>
      <c r="S3064">
        <v>0.25</v>
      </c>
      <c r="T3064">
        <v>2</v>
      </c>
      <c r="U3064">
        <v>24</v>
      </c>
      <c r="V3064">
        <v>10</v>
      </c>
      <c r="W3064">
        <v>1.67</v>
      </c>
      <c r="X3064">
        <v>5</v>
      </c>
      <c r="Y3064">
        <v>0.5</v>
      </c>
      <c r="Z3064">
        <v>0.18</v>
      </c>
      <c r="AA3064">
        <v>30</v>
      </c>
      <c r="AB3064">
        <v>0.43</v>
      </c>
      <c r="AC3064">
        <v>155</v>
      </c>
      <c r="AD3064">
        <v>0.5</v>
      </c>
      <c r="AE3064">
        <v>0.01</v>
      </c>
      <c r="AF3064">
        <v>11</v>
      </c>
      <c r="AG3064">
        <v>720</v>
      </c>
      <c r="AH3064">
        <v>14</v>
      </c>
      <c r="AI3064">
        <v>1</v>
      </c>
      <c r="AJ3064">
        <v>1</v>
      </c>
      <c r="AK3064">
        <v>110</v>
      </c>
      <c r="AL3064">
        <v>0.01</v>
      </c>
      <c r="AM3064">
        <v>5</v>
      </c>
      <c r="AN3064">
        <v>5</v>
      </c>
      <c r="AO3064">
        <v>21</v>
      </c>
      <c r="AP3064">
        <v>5</v>
      </c>
      <c r="AQ3064">
        <v>24</v>
      </c>
    </row>
    <row r="3065" spans="1:43" hidden="1" x14ac:dyDescent="0.25">
      <c r="A3065" t="s">
        <v>11092</v>
      </c>
      <c r="B3065" t="s">
        <v>11093</v>
      </c>
      <c r="C3065" s="1" t="str">
        <f t="shared" si="233"/>
        <v>21:0118</v>
      </c>
      <c r="D3065" s="1" t="str">
        <f t="shared" si="234"/>
        <v>21:0027</v>
      </c>
      <c r="E3065" t="s">
        <v>11094</v>
      </c>
      <c r="F3065" t="s">
        <v>11095</v>
      </c>
      <c r="H3065">
        <v>63.8735456</v>
      </c>
      <c r="I3065">
        <v>-95.610798000000003</v>
      </c>
      <c r="J3065" s="1" t="str">
        <f t="shared" si="235"/>
        <v>Till</v>
      </c>
      <c r="K3065" s="1" t="str">
        <f t="shared" si="236"/>
        <v>&lt;63 micron</v>
      </c>
      <c r="L3065">
        <v>0.1</v>
      </c>
      <c r="M3065">
        <v>0.68</v>
      </c>
      <c r="N3065">
        <v>8</v>
      </c>
      <c r="O3065">
        <v>240</v>
      </c>
      <c r="P3065">
        <v>0.25</v>
      </c>
      <c r="Q3065">
        <v>2</v>
      </c>
      <c r="R3065">
        <v>0.24</v>
      </c>
      <c r="S3065">
        <v>0.25</v>
      </c>
      <c r="T3065">
        <v>2</v>
      </c>
      <c r="U3065">
        <v>20</v>
      </c>
      <c r="V3065">
        <v>4</v>
      </c>
      <c r="W3065">
        <v>1.32</v>
      </c>
      <c r="X3065">
        <v>5</v>
      </c>
      <c r="Y3065">
        <v>1</v>
      </c>
      <c r="Z3065">
        <v>0.1</v>
      </c>
      <c r="AA3065">
        <v>30</v>
      </c>
      <c r="AB3065">
        <v>0.31</v>
      </c>
      <c r="AC3065">
        <v>120</v>
      </c>
      <c r="AD3065">
        <v>0.5</v>
      </c>
      <c r="AE3065">
        <v>0.01</v>
      </c>
      <c r="AF3065">
        <v>8</v>
      </c>
      <c r="AG3065">
        <v>690</v>
      </c>
      <c r="AH3065">
        <v>12</v>
      </c>
      <c r="AI3065">
        <v>1</v>
      </c>
      <c r="AJ3065">
        <v>1</v>
      </c>
      <c r="AK3065">
        <v>114</v>
      </c>
      <c r="AL3065">
        <v>0.02</v>
      </c>
      <c r="AM3065">
        <v>5</v>
      </c>
      <c r="AN3065">
        <v>5</v>
      </c>
      <c r="AO3065">
        <v>17</v>
      </c>
      <c r="AP3065">
        <v>5</v>
      </c>
      <c r="AQ3065">
        <v>16</v>
      </c>
    </row>
    <row r="3066" spans="1:43" hidden="1" x14ac:dyDescent="0.25">
      <c r="A3066" t="s">
        <v>11096</v>
      </c>
      <c r="B3066" t="s">
        <v>11097</v>
      </c>
      <c r="C3066" s="1" t="str">
        <f t="shared" si="233"/>
        <v>21:0118</v>
      </c>
      <c r="D3066" s="1" t="str">
        <f t="shared" si="234"/>
        <v>21:0027</v>
      </c>
      <c r="E3066" t="s">
        <v>11098</v>
      </c>
      <c r="F3066" t="s">
        <v>11099</v>
      </c>
      <c r="H3066">
        <v>63.881639499999999</v>
      </c>
      <c r="I3066">
        <v>-95.618578099999993</v>
      </c>
      <c r="J3066" s="1" t="str">
        <f t="shared" si="235"/>
        <v>Till</v>
      </c>
      <c r="K3066" s="1" t="str">
        <f t="shared" si="236"/>
        <v>&lt;63 micron</v>
      </c>
      <c r="L3066">
        <v>0.1</v>
      </c>
      <c r="M3066">
        <v>1.25</v>
      </c>
      <c r="N3066">
        <v>10</v>
      </c>
      <c r="O3066">
        <v>430</v>
      </c>
      <c r="P3066">
        <v>0.25</v>
      </c>
      <c r="Q3066">
        <v>1</v>
      </c>
      <c r="R3066">
        <v>0.34</v>
      </c>
      <c r="S3066">
        <v>0.25</v>
      </c>
      <c r="T3066">
        <v>3</v>
      </c>
      <c r="U3066">
        <v>29</v>
      </c>
      <c r="V3066">
        <v>13</v>
      </c>
      <c r="W3066">
        <v>1.96</v>
      </c>
      <c r="X3066">
        <v>5</v>
      </c>
      <c r="Y3066">
        <v>0.5</v>
      </c>
      <c r="Z3066">
        <v>0.21</v>
      </c>
      <c r="AA3066">
        <v>30</v>
      </c>
      <c r="AB3066">
        <v>0.55000000000000004</v>
      </c>
      <c r="AC3066">
        <v>225</v>
      </c>
      <c r="AD3066">
        <v>0.5</v>
      </c>
      <c r="AE3066">
        <v>0.01</v>
      </c>
      <c r="AF3066">
        <v>15</v>
      </c>
      <c r="AG3066">
        <v>740</v>
      </c>
      <c r="AH3066">
        <v>16</v>
      </c>
      <c r="AI3066">
        <v>1</v>
      </c>
      <c r="AJ3066">
        <v>2</v>
      </c>
      <c r="AK3066">
        <v>126</v>
      </c>
      <c r="AL3066">
        <v>0.03</v>
      </c>
      <c r="AM3066">
        <v>5</v>
      </c>
      <c r="AN3066">
        <v>5</v>
      </c>
      <c r="AO3066">
        <v>24</v>
      </c>
      <c r="AP3066">
        <v>5</v>
      </c>
      <c r="AQ3066">
        <v>42</v>
      </c>
    </row>
    <row r="3067" spans="1:43" hidden="1" x14ac:dyDescent="0.25">
      <c r="A3067" t="s">
        <v>11100</v>
      </c>
      <c r="B3067" t="s">
        <v>11101</v>
      </c>
      <c r="C3067" s="1" t="str">
        <f t="shared" si="233"/>
        <v>21:0118</v>
      </c>
      <c r="D3067" s="1" t="str">
        <f t="shared" si="234"/>
        <v>21:0027</v>
      </c>
      <c r="E3067" t="s">
        <v>11102</v>
      </c>
      <c r="F3067" t="s">
        <v>11103</v>
      </c>
      <c r="H3067">
        <v>63.639434199999997</v>
      </c>
      <c r="I3067">
        <v>-95.569527899999997</v>
      </c>
      <c r="J3067" s="1" t="str">
        <f t="shared" si="235"/>
        <v>Till</v>
      </c>
      <c r="K3067" s="1" t="str">
        <f t="shared" si="236"/>
        <v>&lt;63 micron</v>
      </c>
      <c r="L3067">
        <v>0.1</v>
      </c>
      <c r="M3067">
        <v>0.53</v>
      </c>
      <c r="N3067">
        <v>2</v>
      </c>
      <c r="O3067">
        <v>100</v>
      </c>
      <c r="P3067">
        <v>0.25</v>
      </c>
      <c r="Q3067">
        <v>1</v>
      </c>
      <c r="R3067">
        <v>0.26</v>
      </c>
      <c r="S3067">
        <v>0.25</v>
      </c>
      <c r="T3067">
        <v>1</v>
      </c>
      <c r="U3067">
        <v>20</v>
      </c>
      <c r="V3067">
        <v>4</v>
      </c>
      <c r="W3067">
        <v>1.27</v>
      </c>
      <c r="X3067">
        <v>5</v>
      </c>
      <c r="Y3067">
        <v>0.5</v>
      </c>
      <c r="Z3067">
        <v>0.06</v>
      </c>
      <c r="AA3067">
        <v>20</v>
      </c>
      <c r="AB3067">
        <v>0.24</v>
      </c>
      <c r="AC3067">
        <v>155</v>
      </c>
      <c r="AD3067">
        <v>0.5</v>
      </c>
      <c r="AE3067">
        <v>0.01</v>
      </c>
      <c r="AF3067">
        <v>8</v>
      </c>
      <c r="AG3067">
        <v>810</v>
      </c>
      <c r="AH3067">
        <v>12</v>
      </c>
      <c r="AI3067">
        <v>1</v>
      </c>
      <c r="AJ3067">
        <v>1</v>
      </c>
      <c r="AK3067">
        <v>136</v>
      </c>
      <c r="AL3067">
        <v>0.03</v>
      </c>
      <c r="AM3067">
        <v>5</v>
      </c>
      <c r="AN3067">
        <v>5</v>
      </c>
      <c r="AO3067">
        <v>17</v>
      </c>
      <c r="AP3067">
        <v>5</v>
      </c>
      <c r="AQ3067">
        <v>14</v>
      </c>
    </row>
    <row r="3068" spans="1:43" hidden="1" x14ac:dyDescent="0.25">
      <c r="A3068" t="s">
        <v>11104</v>
      </c>
      <c r="B3068" t="s">
        <v>11105</v>
      </c>
      <c r="C3068" s="1" t="str">
        <f t="shared" si="233"/>
        <v>21:0118</v>
      </c>
      <c r="D3068" s="1" t="str">
        <f t="shared" si="234"/>
        <v>21:0027</v>
      </c>
      <c r="E3068" t="s">
        <v>11106</v>
      </c>
      <c r="F3068" t="s">
        <v>11107</v>
      </c>
      <c r="H3068">
        <v>63.658522599999998</v>
      </c>
      <c r="I3068">
        <v>-95.580229399999993</v>
      </c>
      <c r="J3068" s="1" t="str">
        <f t="shared" si="235"/>
        <v>Till</v>
      </c>
      <c r="K3068" s="1" t="str">
        <f t="shared" si="236"/>
        <v>&lt;63 micron</v>
      </c>
      <c r="L3068">
        <v>0.1</v>
      </c>
      <c r="M3068">
        <v>0.39</v>
      </c>
      <c r="N3068">
        <v>2</v>
      </c>
      <c r="O3068">
        <v>80</v>
      </c>
      <c r="P3068">
        <v>0.25</v>
      </c>
      <c r="Q3068">
        <v>1</v>
      </c>
      <c r="R3068">
        <v>0.27</v>
      </c>
      <c r="S3068">
        <v>0.25</v>
      </c>
      <c r="T3068">
        <v>1</v>
      </c>
      <c r="U3068">
        <v>18</v>
      </c>
      <c r="V3068">
        <v>2</v>
      </c>
      <c r="W3068">
        <v>1.22</v>
      </c>
      <c r="X3068">
        <v>5</v>
      </c>
      <c r="Y3068">
        <v>0.5</v>
      </c>
      <c r="Z3068">
        <v>0.05</v>
      </c>
      <c r="AA3068">
        <v>20</v>
      </c>
      <c r="AB3068">
        <v>0.18</v>
      </c>
      <c r="AC3068">
        <v>110</v>
      </c>
      <c r="AD3068">
        <v>0.5</v>
      </c>
      <c r="AE3068">
        <v>0.01</v>
      </c>
      <c r="AF3068">
        <v>7</v>
      </c>
      <c r="AG3068">
        <v>890</v>
      </c>
      <c r="AH3068">
        <v>8</v>
      </c>
      <c r="AI3068">
        <v>2</v>
      </c>
      <c r="AJ3068">
        <v>0.5</v>
      </c>
      <c r="AK3068">
        <v>125</v>
      </c>
      <c r="AL3068">
        <v>0.03</v>
      </c>
      <c r="AM3068">
        <v>5</v>
      </c>
      <c r="AN3068">
        <v>5</v>
      </c>
      <c r="AO3068">
        <v>16</v>
      </c>
      <c r="AP3068">
        <v>5</v>
      </c>
      <c r="AQ3068">
        <v>10</v>
      </c>
    </row>
    <row r="3069" spans="1:43" hidden="1" x14ac:dyDescent="0.25">
      <c r="A3069" t="s">
        <v>11108</v>
      </c>
      <c r="B3069" t="s">
        <v>11109</v>
      </c>
      <c r="C3069" s="1" t="str">
        <f t="shared" si="233"/>
        <v>21:0118</v>
      </c>
      <c r="D3069" s="1" t="str">
        <f t="shared" si="234"/>
        <v>21:0027</v>
      </c>
      <c r="E3069" t="s">
        <v>11110</v>
      </c>
      <c r="F3069" t="s">
        <v>11111</v>
      </c>
      <c r="H3069">
        <v>63.675919100000002</v>
      </c>
      <c r="I3069">
        <v>-95.576594099999994</v>
      </c>
      <c r="J3069" s="1" t="str">
        <f t="shared" si="235"/>
        <v>Till</v>
      </c>
      <c r="K3069" s="1" t="str">
        <f t="shared" si="236"/>
        <v>&lt;63 micron</v>
      </c>
      <c r="L3069">
        <v>0.1</v>
      </c>
      <c r="M3069">
        <v>0.37</v>
      </c>
      <c r="N3069">
        <v>1</v>
      </c>
      <c r="O3069">
        <v>70</v>
      </c>
      <c r="P3069">
        <v>0.25</v>
      </c>
      <c r="Q3069">
        <v>2</v>
      </c>
      <c r="R3069">
        <v>0.23</v>
      </c>
      <c r="S3069">
        <v>0.25</v>
      </c>
      <c r="T3069">
        <v>1</v>
      </c>
      <c r="U3069">
        <v>14</v>
      </c>
      <c r="V3069">
        <v>2</v>
      </c>
      <c r="W3069">
        <v>0.98</v>
      </c>
      <c r="X3069">
        <v>5</v>
      </c>
      <c r="Y3069">
        <v>0.5</v>
      </c>
      <c r="Z3069">
        <v>0.04</v>
      </c>
      <c r="AA3069">
        <v>10</v>
      </c>
      <c r="AB3069">
        <v>0.2</v>
      </c>
      <c r="AC3069">
        <v>65</v>
      </c>
      <c r="AD3069">
        <v>0.5</v>
      </c>
      <c r="AE3069">
        <v>0.01</v>
      </c>
      <c r="AF3069">
        <v>6</v>
      </c>
      <c r="AG3069">
        <v>650</v>
      </c>
      <c r="AH3069">
        <v>6</v>
      </c>
      <c r="AI3069">
        <v>1</v>
      </c>
      <c r="AJ3069">
        <v>0.5</v>
      </c>
      <c r="AK3069">
        <v>84</v>
      </c>
      <c r="AL3069">
        <v>0.03</v>
      </c>
      <c r="AM3069">
        <v>5</v>
      </c>
      <c r="AN3069">
        <v>5</v>
      </c>
      <c r="AO3069">
        <v>14</v>
      </c>
      <c r="AP3069">
        <v>5</v>
      </c>
      <c r="AQ3069">
        <v>12</v>
      </c>
    </row>
    <row r="3070" spans="1:43" hidden="1" x14ac:dyDescent="0.25">
      <c r="A3070" t="s">
        <v>11112</v>
      </c>
      <c r="B3070" t="s">
        <v>11113</v>
      </c>
      <c r="C3070" s="1" t="str">
        <f t="shared" si="233"/>
        <v>21:0118</v>
      </c>
      <c r="D3070" s="1" t="str">
        <f t="shared" si="234"/>
        <v>21:0027</v>
      </c>
      <c r="E3070" t="s">
        <v>11114</v>
      </c>
      <c r="F3070" t="s">
        <v>11115</v>
      </c>
      <c r="H3070">
        <v>63.685647400000001</v>
      </c>
      <c r="I3070">
        <v>-95.571409099999997</v>
      </c>
      <c r="J3070" s="1" t="str">
        <f t="shared" si="235"/>
        <v>Till</v>
      </c>
      <c r="K3070" s="1" t="str">
        <f t="shared" si="236"/>
        <v>&lt;63 micron</v>
      </c>
      <c r="L3070">
        <v>0.1</v>
      </c>
      <c r="M3070">
        <v>0.42</v>
      </c>
      <c r="N3070">
        <v>1</v>
      </c>
      <c r="O3070">
        <v>80</v>
      </c>
      <c r="P3070">
        <v>0.25</v>
      </c>
      <c r="Q3070">
        <v>1</v>
      </c>
      <c r="R3070">
        <v>0.22</v>
      </c>
      <c r="S3070">
        <v>0.25</v>
      </c>
      <c r="T3070">
        <v>0.5</v>
      </c>
      <c r="U3070">
        <v>15</v>
      </c>
      <c r="V3070">
        <v>2</v>
      </c>
      <c r="W3070">
        <v>1.1299999999999999</v>
      </c>
      <c r="X3070">
        <v>5</v>
      </c>
      <c r="Y3070">
        <v>0.5</v>
      </c>
      <c r="Z3070">
        <v>0.05</v>
      </c>
      <c r="AA3070">
        <v>20</v>
      </c>
      <c r="AB3070">
        <v>0.17</v>
      </c>
      <c r="AC3070">
        <v>75</v>
      </c>
      <c r="AD3070">
        <v>0.5</v>
      </c>
      <c r="AE3070">
        <v>0.01</v>
      </c>
      <c r="AF3070">
        <v>5</v>
      </c>
      <c r="AG3070">
        <v>630</v>
      </c>
      <c r="AH3070">
        <v>4</v>
      </c>
      <c r="AI3070">
        <v>1</v>
      </c>
      <c r="AJ3070">
        <v>0.5</v>
      </c>
      <c r="AK3070">
        <v>85</v>
      </c>
      <c r="AL3070">
        <v>0.03</v>
      </c>
      <c r="AM3070">
        <v>5</v>
      </c>
      <c r="AN3070">
        <v>5</v>
      </c>
      <c r="AO3070">
        <v>16</v>
      </c>
      <c r="AP3070">
        <v>5</v>
      </c>
      <c r="AQ3070">
        <v>8</v>
      </c>
    </row>
    <row r="3071" spans="1:43" hidden="1" x14ac:dyDescent="0.25">
      <c r="A3071" t="s">
        <v>11116</v>
      </c>
      <c r="B3071" t="s">
        <v>11117</v>
      </c>
      <c r="C3071" s="1" t="str">
        <f t="shared" si="233"/>
        <v>21:0118</v>
      </c>
      <c r="D3071" s="1" t="str">
        <f t="shared" si="234"/>
        <v>21:0027</v>
      </c>
      <c r="E3071" t="s">
        <v>11118</v>
      </c>
      <c r="F3071" t="s">
        <v>11119</v>
      </c>
      <c r="H3071">
        <v>63.699512499999997</v>
      </c>
      <c r="I3071">
        <v>-95.578435799999994</v>
      </c>
      <c r="J3071" s="1" t="str">
        <f t="shared" si="235"/>
        <v>Till</v>
      </c>
      <c r="K3071" s="1" t="str">
        <f t="shared" si="236"/>
        <v>&lt;63 micron</v>
      </c>
      <c r="L3071">
        <v>0.1</v>
      </c>
      <c r="M3071">
        <v>0.99</v>
      </c>
      <c r="N3071">
        <v>4</v>
      </c>
      <c r="O3071">
        <v>170</v>
      </c>
      <c r="P3071">
        <v>0.25</v>
      </c>
      <c r="Q3071">
        <v>1</v>
      </c>
      <c r="R3071">
        <v>0.33</v>
      </c>
      <c r="S3071">
        <v>0.25</v>
      </c>
      <c r="T3071">
        <v>1</v>
      </c>
      <c r="U3071">
        <v>26</v>
      </c>
      <c r="V3071">
        <v>6</v>
      </c>
      <c r="W3071">
        <v>1.6</v>
      </c>
      <c r="X3071">
        <v>5</v>
      </c>
      <c r="Y3071">
        <v>0.5</v>
      </c>
      <c r="Z3071">
        <v>0.17</v>
      </c>
      <c r="AA3071">
        <v>30</v>
      </c>
      <c r="AB3071">
        <v>0.41</v>
      </c>
      <c r="AC3071">
        <v>110</v>
      </c>
      <c r="AD3071">
        <v>0.5</v>
      </c>
      <c r="AE3071">
        <v>0.01</v>
      </c>
      <c r="AF3071">
        <v>12</v>
      </c>
      <c r="AG3071">
        <v>830</v>
      </c>
      <c r="AH3071">
        <v>8</v>
      </c>
      <c r="AI3071">
        <v>1</v>
      </c>
      <c r="AJ3071">
        <v>2</v>
      </c>
      <c r="AK3071">
        <v>115</v>
      </c>
      <c r="AL3071">
        <v>0.04</v>
      </c>
      <c r="AM3071">
        <v>5</v>
      </c>
      <c r="AN3071">
        <v>5</v>
      </c>
      <c r="AO3071">
        <v>26</v>
      </c>
      <c r="AP3071">
        <v>5</v>
      </c>
      <c r="AQ3071">
        <v>24</v>
      </c>
    </row>
    <row r="3072" spans="1:43" hidden="1" x14ac:dyDescent="0.25">
      <c r="A3072" t="s">
        <v>11120</v>
      </c>
      <c r="B3072" t="s">
        <v>11121</v>
      </c>
      <c r="C3072" s="1" t="str">
        <f t="shared" si="233"/>
        <v>21:0118</v>
      </c>
      <c r="D3072" s="1" t="str">
        <f t="shared" si="234"/>
        <v>21:0027</v>
      </c>
      <c r="E3072" t="s">
        <v>11122</v>
      </c>
      <c r="F3072" t="s">
        <v>11123</v>
      </c>
      <c r="H3072">
        <v>63.728682599999999</v>
      </c>
      <c r="I3072">
        <v>-95.585773900000007</v>
      </c>
      <c r="J3072" s="1" t="str">
        <f t="shared" si="235"/>
        <v>Till</v>
      </c>
      <c r="K3072" s="1" t="str">
        <f t="shared" si="236"/>
        <v>&lt;63 micron</v>
      </c>
      <c r="L3072">
        <v>0.1</v>
      </c>
      <c r="M3072">
        <v>1.1299999999999999</v>
      </c>
      <c r="N3072">
        <v>4</v>
      </c>
      <c r="O3072">
        <v>290</v>
      </c>
      <c r="P3072">
        <v>0.25</v>
      </c>
      <c r="Q3072">
        <v>1</v>
      </c>
      <c r="R3072">
        <v>0.25</v>
      </c>
      <c r="S3072">
        <v>0.25</v>
      </c>
      <c r="T3072">
        <v>2</v>
      </c>
      <c r="U3072">
        <v>23</v>
      </c>
      <c r="V3072">
        <v>7</v>
      </c>
      <c r="W3072">
        <v>1.74</v>
      </c>
      <c r="X3072">
        <v>5</v>
      </c>
      <c r="Y3072">
        <v>0.5</v>
      </c>
      <c r="Z3072">
        <v>0.17</v>
      </c>
      <c r="AA3072">
        <v>20</v>
      </c>
      <c r="AB3072">
        <v>0.34</v>
      </c>
      <c r="AC3072">
        <v>115</v>
      </c>
      <c r="AD3072">
        <v>0.5</v>
      </c>
      <c r="AE3072">
        <v>0.01</v>
      </c>
      <c r="AF3072">
        <v>11</v>
      </c>
      <c r="AG3072">
        <v>770</v>
      </c>
      <c r="AH3072">
        <v>12</v>
      </c>
      <c r="AI3072">
        <v>1</v>
      </c>
      <c r="AJ3072">
        <v>1</v>
      </c>
      <c r="AK3072">
        <v>146</v>
      </c>
      <c r="AL3072">
        <v>0.02</v>
      </c>
      <c r="AM3072">
        <v>5</v>
      </c>
      <c r="AN3072">
        <v>5</v>
      </c>
      <c r="AO3072">
        <v>20</v>
      </c>
      <c r="AP3072">
        <v>5</v>
      </c>
      <c r="AQ3072">
        <v>18</v>
      </c>
    </row>
    <row r="3073" spans="1:43" hidden="1" x14ac:dyDescent="0.25">
      <c r="A3073" t="s">
        <v>11124</v>
      </c>
      <c r="B3073" t="s">
        <v>11125</v>
      </c>
      <c r="C3073" s="1" t="str">
        <f t="shared" si="233"/>
        <v>21:0118</v>
      </c>
      <c r="D3073" s="1" t="str">
        <f t="shared" si="234"/>
        <v>21:0027</v>
      </c>
      <c r="E3073" t="s">
        <v>11126</v>
      </c>
      <c r="F3073" t="s">
        <v>11127</v>
      </c>
      <c r="H3073">
        <v>63.745978899999997</v>
      </c>
      <c r="I3073">
        <v>-95.584719899999996</v>
      </c>
      <c r="J3073" s="1" t="str">
        <f t="shared" si="235"/>
        <v>Till</v>
      </c>
      <c r="K3073" s="1" t="str">
        <f t="shared" si="236"/>
        <v>&lt;63 micron</v>
      </c>
      <c r="L3073">
        <v>0.1</v>
      </c>
      <c r="M3073">
        <v>1.79</v>
      </c>
      <c r="N3073">
        <v>8</v>
      </c>
      <c r="O3073">
        <v>390</v>
      </c>
      <c r="P3073">
        <v>0.5</v>
      </c>
      <c r="Q3073">
        <v>1</v>
      </c>
      <c r="R3073">
        <v>0.31</v>
      </c>
      <c r="S3073">
        <v>0.25</v>
      </c>
      <c r="T3073">
        <v>3</v>
      </c>
      <c r="U3073">
        <v>27</v>
      </c>
      <c r="V3073">
        <v>11</v>
      </c>
      <c r="W3073">
        <v>1.91</v>
      </c>
      <c r="X3073">
        <v>5</v>
      </c>
      <c r="Y3073">
        <v>0.5</v>
      </c>
      <c r="Z3073">
        <v>0.27</v>
      </c>
      <c r="AA3073">
        <v>30</v>
      </c>
      <c r="AB3073">
        <v>0.46</v>
      </c>
      <c r="AC3073">
        <v>160</v>
      </c>
      <c r="AD3073">
        <v>0.5</v>
      </c>
      <c r="AE3073">
        <v>0.01</v>
      </c>
      <c r="AF3073">
        <v>13</v>
      </c>
      <c r="AG3073">
        <v>800</v>
      </c>
      <c r="AH3073">
        <v>16</v>
      </c>
      <c r="AI3073">
        <v>1</v>
      </c>
      <c r="AJ3073">
        <v>2</v>
      </c>
      <c r="AK3073">
        <v>165</v>
      </c>
      <c r="AL3073">
        <v>0.02</v>
      </c>
      <c r="AM3073">
        <v>5</v>
      </c>
      <c r="AN3073">
        <v>5</v>
      </c>
      <c r="AO3073">
        <v>25</v>
      </c>
      <c r="AP3073">
        <v>5</v>
      </c>
      <c r="AQ3073">
        <v>26</v>
      </c>
    </row>
    <row r="3074" spans="1:43" hidden="1" x14ac:dyDescent="0.25">
      <c r="A3074" t="s">
        <v>11128</v>
      </c>
      <c r="B3074" t="s">
        <v>11129</v>
      </c>
      <c r="C3074" s="1" t="str">
        <f t="shared" si="233"/>
        <v>21:0118</v>
      </c>
      <c r="D3074" s="1" t="str">
        <f t="shared" si="234"/>
        <v>21:0027</v>
      </c>
      <c r="E3074" t="s">
        <v>11130</v>
      </c>
      <c r="F3074" t="s">
        <v>11131</v>
      </c>
      <c r="H3074">
        <v>63.757736700000002</v>
      </c>
      <c r="I3074">
        <v>-95.582549999999998</v>
      </c>
      <c r="J3074" s="1" t="str">
        <f t="shared" si="235"/>
        <v>Till</v>
      </c>
      <c r="K3074" s="1" t="str">
        <f t="shared" si="236"/>
        <v>&lt;63 micron</v>
      </c>
      <c r="L3074">
        <v>0.1</v>
      </c>
      <c r="M3074">
        <v>1.22</v>
      </c>
      <c r="N3074">
        <v>4</v>
      </c>
      <c r="O3074">
        <v>270</v>
      </c>
      <c r="P3074">
        <v>0.25</v>
      </c>
      <c r="Q3074">
        <v>1</v>
      </c>
      <c r="R3074">
        <v>0.34</v>
      </c>
      <c r="S3074">
        <v>0.25</v>
      </c>
      <c r="T3074">
        <v>2</v>
      </c>
      <c r="U3074">
        <v>25</v>
      </c>
      <c r="V3074">
        <v>8</v>
      </c>
      <c r="W3074">
        <v>1.76</v>
      </c>
      <c r="X3074">
        <v>5</v>
      </c>
      <c r="Y3074">
        <v>0.5</v>
      </c>
      <c r="Z3074">
        <v>0.21</v>
      </c>
      <c r="AA3074">
        <v>30</v>
      </c>
      <c r="AB3074">
        <v>0.44</v>
      </c>
      <c r="AC3074">
        <v>150</v>
      </c>
      <c r="AD3074">
        <v>0.5</v>
      </c>
      <c r="AE3074">
        <v>0.01</v>
      </c>
      <c r="AF3074">
        <v>12</v>
      </c>
      <c r="AG3074">
        <v>830</v>
      </c>
      <c r="AH3074">
        <v>14</v>
      </c>
      <c r="AI3074">
        <v>1</v>
      </c>
      <c r="AJ3074">
        <v>2</v>
      </c>
      <c r="AK3074">
        <v>121</v>
      </c>
      <c r="AL3074">
        <v>0.03</v>
      </c>
      <c r="AM3074">
        <v>5</v>
      </c>
      <c r="AN3074">
        <v>5</v>
      </c>
      <c r="AO3074">
        <v>24</v>
      </c>
      <c r="AP3074">
        <v>5</v>
      </c>
      <c r="AQ3074">
        <v>24</v>
      </c>
    </row>
    <row r="3075" spans="1:43" hidden="1" x14ac:dyDescent="0.25">
      <c r="A3075" t="s">
        <v>11132</v>
      </c>
      <c r="B3075" t="s">
        <v>11133</v>
      </c>
      <c r="C3075" s="1" t="str">
        <f t="shared" si="233"/>
        <v>21:0118</v>
      </c>
      <c r="D3075" s="1" t="str">
        <f t="shared" si="234"/>
        <v>21:0027</v>
      </c>
      <c r="E3075" t="s">
        <v>11134</v>
      </c>
      <c r="F3075" t="s">
        <v>11135</v>
      </c>
      <c r="H3075">
        <v>63.7701645</v>
      </c>
      <c r="I3075">
        <v>-95.579059799999996</v>
      </c>
      <c r="J3075" s="1" t="str">
        <f t="shared" si="235"/>
        <v>Till</v>
      </c>
      <c r="K3075" s="1" t="str">
        <f t="shared" si="236"/>
        <v>&lt;63 micron</v>
      </c>
      <c r="L3075">
        <v>0.1</v>
      </c>
      <c r="M3075">
        <v>0.51</v>
      </c>
      <c r="N3075">
        <v>6</v>
      </c>
      <c r="O3075">
        <v>160</v>
      </c>
      <c r="P3075">
        <v>0.25</v>
      </c>
      <c r="Q3075">
        <v>1</v>
      </c>
      <c r="R3075">
        <v>0.28999999999999998</v>
      </c>
      <c r="S3075">
        <v>0.25</v>
      </c>
      <c r="T3075">
        <v>1</v>
      </c>
      <c r="U3075">
        <v>16</v>
      </c>
      <c r="V3075">
        <v>3</v>
      </c>
      <c r="W3075">
        <v>1.37</v>
      </c>
      <c r="X3075">
        <v>5</v>
      </c>
      <c r="Y3075">
        <v>0.5</v>
      </c>
      <c r="Z3075">
        <v>0.06</v>
      </c>
      <c r="AA3075">
        <v>20</v>
      </c>
      <c r="AB3075">
        <v>0.21</v>
      </c>
      <c r="AC3075">
        <v>205</v>
      </c>
      <c r="AD3075">
        <v>0.5</v>
      </c>
      <c r="AE3075">
        <v>0.01</v>
      </c>
      <c r="AF3075">
        <v>6</v>
      </c>
      <c r="AG3075">
        <v>810</v>
      </c>
      <c r="AH3075">
        <v>8</v>
      </c>
      <c r="AI3075">
        <v>1</v>
      </c>
      <c r="AJ3075">
        <v>1</v>
      </c>
      <c r="AK3075">
        <v>108</v>
      </c>
      <c r="AL3075">
        <v>0.03</v>
      </c>
      <c r="AM3075">
        <v>5</v>
      </c>
      <c r="AN3075">
        <v>5</v>
      </c>
      <c r="AO3075">
        <v>18</v>
      </c>
      <c r="AP3075">
        <v>5</v>
      </c>
      <c r="AQ3075">
        <v>14</v>
      </c>
    </row>
    <row r="3076" spans="1:43" hidden="1" x14ac:dyDescent="0.25">
      <c r="A3076" t="s">
        <v>11136</v>
      </c>
      <c r="B3076" t="s">
        <v>11137</v>
      </c>
      <c r="C3076" s="1" t="str">
        <f t="shared" si="233"/>
        <v>21:0118</v>
      </c>
      <c r="D3076" s="1" t="str">
        <f t="shared" si="234"/>
        <v>21:0027</v>
      </c>
      <c r="E3076" t="s">
        <v>11138</v>
      </c>
      <c r="F3076" t="s">
        <v>11139</v>
      </c>
      <c r="H3076">
        <v>63.786994900000003</v>
      </c>
      <c r="I3076">
        <v>-95.573410199999998</v>
      </c>
      <c r="J3076" s="1" t="str">
        <f t="shared" si="235"/>
        <v>Till</v>
      </c>
      <c r="K3076" s="1" t="str">
        <f t="shared" si="236"/>
        <v>&lt;63 micron</v>
      </c>
      <c r="L3076">
        <v>0.1</v>
      </c>
      <c r="M3076">
        <v>0.61</v>
      </c>
      <c r="N3076">
        <v>2</v>
      </c>
      <c r="O3076">
        <v>140</v>
      </c>
      <c r="P3076">
        <v>0.25</v>
      </c>
      <c r="Q3076">
        <v>1</v>
      </c>
      <c r="R3076">
        <v>0.28000000000000003</v>
      </c>
      <c r="S3076">
        <v>0.25</v>
      </c>
      <c r="T3076">
        <v>1</v>
      </c>
      <c r="U3076">
        <v>16</v>
      </c>
      <c r="V3076">
        <v>4</v>
      </c>
      <c r="W3076">
        <v>1.27</v>
      </c>
      <c r="X3076">
        <v>5</v>
      </c>
      <c r="Y3076">
        <v>0.5</v>
      </c>
      <c r="Z3076">
        <v>0.09</v>
      </c>
      <c r="AA3076">
        <v>20</v>
      </c>
      <c r="AB3076">
        <v>0.24</v>
      </c>
      <c r="AC3076">
        <v>95</v>
      </c>
      <c r="AD3076">
        <v>0.5</v>
      </c>
      <c r="AE3076">
        <v>0.01</v>
      </c>
      <c r="AF3076">
        <v>7</v>
      </c>
      <c r="AG3076">
        <v>770</v>
      </c>
      <c r="AH3076">
        <v>8</v>
      </c>
      <c r="AI3076">
        <v>1</v>
      </c>
      <c r="AJ3076">
        <v>1</v>
      </c>
      <c r="AK3076">
        <v>97</v>
      </c>
      <c r="AL3076">
        <v>0.03</v>
      </c>
      <c r="AM3076">
        <v>5</v>
      </c>
      <c r="AN3076">
        <v>5</v>
      </c>
      <c r="AO3076">
        <v>17</v>
      </c>
      <c r="AP3076">
        <v>5</v>
      </c>
      <c r="AQ3076">
        <v>16</v>
      </c>
    </row>
    <row r="3077" spans="1:43" hidden="1" x14ac:dyDescent="0.25">
      <c r="A3077" t="s">
        <v>11140</v>
      </c>
      <c r="B3077" t="s">
        <v>11141</v>
      </c>
      <c r="C3077" s="1" t="str">
        <f t="shared" si="233"/>
        <v>21:0118</v>
      </c>
      <c r="D3077" s="1" t="str">
        <f t="shared" si="234"/>
        <v>21:0027</v>
      </c>
      <c r="E3077" t="s">
        <v>11142</v>
      </c>
      <c r="F3077" t="s">
        <v>11143</v>
      </c>
      <c r="H3077">
        <v>63.800621100000001</v>
      </c>
      <c r="I3077">
        <v>-95.581742500000004</v>
      </c>
      <c r="J3077" s="1" t="str">
        <f t="shared" si="235"/>
        <v>Till</v>
      </c>
      <c r="K3077" s="1" t="str">
        <f t="shared" si="236"/>
        <v>&lt;63 micron</v>
      </c>
      <c r="L3077">
        <v>0.1</v>
      </c>
      <c r="M3077">
        <v>0.54</v>
      </c>
      <c r="N3077">
        <v>8</v>
      </c>
      <c r="O3077">
        <v>300</v>
      </c>
      <c r="P3077">
        <v>0.25</v>
      </c>
      <c r="Q3077">
        <v>1</v>
      </c>
      <c r="R3077">
        <v>0.44</v>
      </c>
      <c r="S3077">
        <v>0.25</v>
      </c>
      <c r="T3077">
        <v>1</v>
      </c>
      <c r="U3077">
        <v>15</v>
      </c>
      <c r="V3077">
        <v>4</v>
      </c>
      <c r="W3077">
        <v>1.3</v>
      </c>
      <c r="X3077">
        <v>5</v>
      </c>
      <c r="Y3077">
        <v>0.5</v>
      </c>
      <c r="Z3077">
        <v>0.09</v>
      </c>
      <c r="AA3077">
        <v>20</v>
      </c>
      <c r="AB3077">
        <v>0.23</v>
      </c>
      <c r="AC3077">
        <v>100</v>
      </c>
      <c r="AD3077">
        <v>0.5</v>
      </c>
      <c r="AE3077">
        <v>0.01</v>
      </c>
      <c r="AF3077">
        <v>6</v>
      </c>
      <c r="AG3077">
        <v>770</v>
      </c>
      <c r="AH3077">
        <v>12</v>
      </c>
      <c r="AI3077">
        <v>1</v>
      </c>
      <c r="AJ3077">
        <v>1</v>
      </c>
      <c r="AK3077">
        <v>98</v>
      </c>
      <c r="AL3077">
        <v>0.02</v>
      </c>
      <c r="AM3077">
        <v>5</v>
      </c>
      <c r="AN3077">
        <v>5</v>
      </c>
      <c r="AO3077">
        <v>15</v>
      </c>
      <c r="AP3077">
        <v>5</v>
      </c>
      <c r="AQ3077">
        <v>16</v>
      </c>
    </row>
    <row r="3078" spans="1:43" hidden="1" x14ac:dyDescent="0.25">
      <c r="A3078" t="s">
        <v>11144</v>
      </c>
      <c r="B3078" t="s">
        <v>11145</v>
      </c>
      <c r="C3078" s="1" t="str">
        <f t="shared" si="233"/>
        <v>21:0118</v>
      </c>
      <c r="D3078" s="1" t="str">
        <f t="shared" si="234"/>
        <v>21:0027</v>
      </c>
      <c r="E3078" t="s">
        <v>11146</v>
      </c>
      <c r="F3078" t="s">
        <v>11147</v>
      </c>
      <c r="H3078">
        <v>63.813319200000002</v>
      </c>
      <c r="I3078">
        <v>-95.576686600000002</v>
      </c>
      <c r="J3078" s="1" t="str">
        <f t="shared" si="235"/>
        <v>Till</v>
      </c>
      <c r="K3078" s="1" t="str">
        <f t="shared" si="236"/>
        <v>&lt;63 micron</v>
      </c>
      <c r="L3078">
        <v>0.1</v>
      </c>
      <c r="M3078">
        <v>1.1200000000000001</v>
      </c>
      <c r="N3078">
        <v>12</v>
      </c>
      <c r="O3078">
        <v>370</v>
      </c>
      <c r="P3078">
        <v>0.25</v>
      </c>
      <c r="Q3078">
        <v>1</v>
      </c>
      <c r="R3078">
        <v>0.34</v>
      </c>
      <c r="S3078">
        <v>0.25</v>
      </c>
      <c r="T3078">
        <v>2</v>
      </c>
      <c r="U3078">
        <v>21</v>
      </c>
      <c r="V3078">
        <v>8</v>
      </c>
      <c r="W3078">
        <v>1.6</v>
      </c>
      <c r="X3078">
        <v>5</v>
      </c>
      <c r="Y3078">
        <v>1</v>
      </c>
      <c r="Z3078">
        <v>0.19</v>
      </c>
      <c r="AA3078">
        <v>30</v>
      </c>
      <c r="AB3078">
        <v>0.41</v>
      </c>
      <c r="AC3078">
        <v>145</v>
      </c>
      <c r="AD3078">
        <v>0.5</v>
      </c>
      <c r="AE3078">
        <v>0.01</v>
      </c>
      <c r="AF3078">
        <v>10</v>
      </c>
      <c r="AG3078">
        <v>740</v>
      </c>
      <c r="AH3078">
        <v>14</v>
      </c>
      <c r="AI3078">
        <v>1</v>
      </c>
      <c r="AJ3078">
        <v>1</v>
      </c>
      <c r="AK3078">
        <v>130</v>
      </c>
      <c r="AL3078">
        <v>0.01</v>
      </c>
      <c r="AM3078">
        <v>5</v>
      </c>
      <c r="AN3078">
        <v>5</v>
      </c>
      <c r="AO3078">
        <v>19</v>
      </c>
      <c r="AP3078">
        <v>5</v>
      </c>
      <c r="AQ3078">
        <v>22</v>
      </c>
    </row>
    <row r="3079" spans="1:43" hidden="1" x14ac:dyDescent="0.25">
      <c r="A3079" t="s">
        <v>11148</v>
      </c>
      <c r="B3079" t="s">
        <v>11149</v>
      </c>
      <c r="C3079" s="1" t="str">
        <f t="shared" si="233"/>
        <v>21:0118</v>
      </c>
      <c r="D3079" s="1" t="str">
        <f t="shared" si="234"/>
        <v>21:0027</v>
      </c>
      <c r="E3079" t="s">
        <v>11150</v>
      </c>
      <c r="F3079" t="s">
        <v>11151</v>
      </c>
      <c r="H3079">
        <v>63.830794500000003</v>
      </c>
      <c r="I3079">
        <v>-95.576658100000003</v>
      </c>
      <c r="J3079" s="1" t="str">
        <f t="shared" si="235"/>
        <v>Till</v>
      </c>
      <c r="K3079" s="1" t="str">
        <f t="shared" si="236"/>
        <v>&lt;63 micron</v>
      </c>
      <c r="L3079">
        <v>0.1</v>
      </c>
      <c r="M3079">
        <v>0.48</v>
      </c>
      <c r="N3079">
        <v>6</v>
      </c>
      <c r="O3079">
        <v>130</v>
      </c>
      <c r="P3079">
        <v>0.25</v>
      </c>
      <c r="Q3079">
        <v>1</v>
      </c>
      <c r="R3079">
        <v>0.27</v>
      </c>
      <c r="S3079">
        <v>0.25</v>
      </c>
      <c r="T3079">
        <v>1</v>
      </c>
      <c r="U3079">
        <v>15</v>
      </c>
      <c r="V3079">
        <v>3</v>
      </c>
      <c r="W3079">
        <v>1.1499999999999999</v>
      </c>
      <c r="X3079">
        <v>5</v>
      </c>
      <c r="Y3079">
        <v>0.5</v>
      </c>
      <c r="Z3079">
        <v>0.06</v>
      </c>
      <c r="AA3079">
        <v>30</v>
      </c>
      <c r="AB3079">
        <v>0.23</v>
      </c>
      <c r="AC3079">
        <v>90</v>
      </c>
      <c r="AD3079">
        <v>0.5</v>
      </c>
      <c r="AE3079">
        <v>0.01</v>
      </c>
      <c r="AF3079">
        <v>7</v>
      </c>
      <c r="AG3079">
        <v>810</v>
      </c>
      <c r="AH3079">
        <v>10</v>
      </c>
      <c r="AI3079">
        <v>1</v>
      </c>
      <c r="AJ3079">
        <v>1</v>
      </c>
      <c r="AK3079">
        <v>120</v>
      </c>
      <c r="AL3079">
        <v>0.03</v>
      </c>
      <c r="AM3079">
        <v>5</v>
      </c>
      <c r="AN3079">
        <v>5</v>
      </c>
      <c r="AO3079">
        <v>15</v>
      </c>
      <c r="AP3079">
        <v>5</v>
      </c>
      <c r="AQ3079">
        <v>14</v>
      </c>
    </row>
    <row r="3080" spans="1:43" hidden="1" x14ac:dyDescent="0.25">
      <c r="A3080" t="s">
        <v>11152</v>
      </c>
      <c r="B3080" t="s">
        <v>11153</v>
      </c>
      <c r="C3080" s="1" t="str">
        <f t="shared" si="233"/>
        <v>21:0118</v>
      </c>
      <c r="D3080" s="1" t="str">
        <f t="shared" si="234"/>
        <v>21:0027</v>
      </c>
      <c r="E3080" t="s">
        <v>11154</v>
      </c>
      <c r="F3080" t="s">
        <v>11155</v>
      </c>
      <c r="H3080">
        <v>63.847553400000002</v>
      </c>
      <c r="I3080">
        <v>-95.5810405</v>
      </c>
      <c r="J3080" s="1" t="str">
        <f t="shared" si="235"/>
        <v>Till</v>
      </c>
      <c r="K3080" s="1" t="str">
        <f t="shared" si="236"/>
        <v>&lt;63 micron</v>
      </c>
      <c r="L3080">
        <v>0.1</v>
      </c>
      <c r="M3080">
        <v>1.23</v>
      </c>
      <c r="N3080">
        <v>1</v>
      </c>
      <c r="O3080">
        <v>210</v>
      </c>
      <c r="P3080">
        <v>0.25</v>
      </c>
      <c r="Q3080">
        <v>4</v>
      </c>
      <c r="R3080">
        <v>0.38</v>
      </c>
      <c r="S3080">
        <v>0.25</v>
      </c>
      <c r="T3080">
        <v>3</v>
      </c>
      <c r="U3080">
        <v>28</v>
      </c>
      <c r="V3080">
        <v>9</v>
      </c>
      <c r="W3080">
        <v>1.9</v>
      </c>
      <c r="X3080">
        <v>5</v>
      </c>
      <c r="Y3080">
        <v>0.5</v>
      </c>
      <c r="Z3080">
        <v>0.26</v>
      </c>
      <c r="AA3080">
        <v>30</v>
      </c>
      <c r="AB3080">
        <v>0.51</v>
      </c>
      <c r="AC3080">
        <v>170</v>
      </c>
      <c r="AD3080">
        <v>0.5</v>
      </c>
      <c r="AE3080">
        <v>0.02</v>
      </c>
      <c r="AF3080">
        <v>13</v>
      </c>
      <c r="AG3080">
        <v>710</v>
      </c>
      <c r="AH3080">
        <v>14</v>
      </c>
      <c r="AI3080">
        <v>1</v>
      </c>
      <c r="AJ3080">
        <v>2</v>
      </c>
      <c r="AK3080">
        <v>106</v>
      </c>
      <c r="AL3080">
        <v>0.06</v>
      </c>
      <c r="AM3080">
        <v>5</v>
      </c>
      <c r="AN3080">
        <v>5</v>
      </c>
      <c r="AO3080">
        <v>27</v>
      </c>
      <c r="AP3080">
        <v>5</v>
      </c>
      <c r="AQ3080">
        <v>30</v>
      </c>
    </row>
    <row r="3081" spans="1:43" hidden="1" x14ac:dyDescent="0.25">
      <c r="A3081" t="s">
        <v>11156</v>
      </c>
      <c r="B3081" t="s">
        <v>11157</v>
      </c>
      <c r="C3081" s="1" t="str">
        <f t="shared" si="233"/>
        <v>21:0118</v>
      </c>
      <c r="D3081" s="1" t="str">
        <f t="shared" si="234"/>
        <v>21:0027</v>
      </c>
      <c r="E3081" t="s">
        <v>11158</v>
      </c>
      <c r="F3081" t="s">
        <v>11159</v>
      </c>
      <c r="H3081">
        <v>63.875485900000001</v>
      </c>
      <c r="I3081">
        <v>-95.582260199999993</v>
      </c>
      <c r="J3081" s="1" t="str">
        <f t="shared" si="235"/>
        <v>Till</v>
      </c>
      <c r="K3081" s="1" t="str">
        <f t="shared" si="236"/>
        <v>&lt;63 micron</v>
      </c>
      <c r="L3081">
        <v>0.1</v>
      </c>
      <c r="M3081">
        <v>0.42</v>
      </c>
      <c r="N3081">
        <v>1</v>
      </c>
      <c r="O3081">
        <v>100</v>
      </c>
      <c r="P3081">
        <v>0.25</v>
      </c>
      <c r="Q3081">
        <v>1</v>
      </c>
      <c r="R3081">
        <v>0.24</v>
      </c>
      <c r="S3081">
        <v>0.25</v>
      </c>
      <c r="T3081">
        <v>1</v>
      </c>
      <c r="U3081">
        <v>15</v>
      </c>
      <c r="V3081">
        <v>2</v>
      </c>
      <c r="W3081">
        <v>1.06</v>
      </c>
      <c r="X3081">
        <v>5</v>
      </c>
      <c r="Y3081">
        <v>0.5</v>
      </c>
      <c r="Z3081">
        <v>0.05</v>
      </c>
      <c r="AA3081">
        <v>20</v>
      </c>
      <c r="AB3081">
        <v>0.21</v>
      </c>
      <c r="AC3081">
        <v>85</v>
      </c>
      <c r="AD3081">
        <v>0.5</v>
      </c>
      <c r="AE3081">
        <v>0.01</v>
      </c>
      <c r="AF3081">
        <v>6</v>
      </c>
      <c r="AG3081">
        <v>680</v>
      </c>
      <c r="AH3081">
        <v>8</v>
      </c>
      <c r="AI3081">
        <v>1</v>
      </c>
      <c r="AJ3081">
        <v>1</v>
      </c>
      <c r="AK3081">
        <v>96</v>
      </c>
      <c r="AL3081">
        <v>0.03</v>
      </c>
      <c r="AM3081">
        <v>5</v>
      </c>
      <c r="AN3081">
        <v>5</v>
      </c>
      <c r="AO3081">
        <v>16</v>
      </c>
      <c r="AP3081">
        <v>5</v>
      </c>
      <c r="AQ3081">
        <v>12</v>
      </c>
    </row>
    <row r="3082" spans="1:43" hidden="1" x14ac:dyDescent="0.25">
      <c r="A3082" t="s">
        <v>11160</v>
      </c>
      <c r="B3082" t="s">
        <v>11161</v>
      </c>
      <c r="C3082" s="1" t="str">
        <f t="shared" si="233"/>
        <v>21:0118</v>
      </c>
      <c r="D3082" s="1" t="str">
        <f t="shared" si="234"/>
        <v>21:0027</v>
      </c>
      <c r="E3082" t="s">
        <v>11162</v>
      </c>
      <c r="F3082" t="s">
        <v>11163</v>
      </c>
      <c r="H3082">
        <v>63.8899379</v>
      </c>
      <c r="I3082">
        <v>-95.582059900000004</v>
      </c>
      <c r="J3082" s="1" t="str">
        <f t="shared" si="235"/>
        <v>Till</v>
      </c>
      <c r="K3082" s="1" t="str">
        <f t="shared" si="236"/>
        <v>&lt;63 micron</v>
      </c>
      <c r="L3082">
        <v>0.1</v>
      </c>
      <c r="M3082">
        <v>1.99</v>
      </c>
      <c r="N3082">
        <v>6</v>
      </c>
      <c r="O3082">
        <v>700</v>
      </c>
      <c r="P3082">
        <v>0.5</v>
      </c>
      <c r="Q3082">
        <v>1</v>
      </c>
      <c r="R3082">
        <v>0.32</v>
      </c>
      <c r="S3082">
        <v>0.25</v>
      </c>
      <c r="T3082">
        <v>6</v>
      </c>
      <c r="U3082">
        <v>31</v>
      </c>
      <c r="V3082">
        <v>17</v>
      </c>
      <c r="W3082">
        <v>2.21</v>
      </c>
      <c r="X3082">
        <v>5</v>
      </c>
      <c r="Y3082">
        <v>1</v>
      </c>
      <c r="Z3082">
        <v>0.39</v>
      </c>
      <c r="AA3082">
        <v>30</v>
      </c>
      <c r="AB3082">
        <v>0.71</v>
      </c>
      <c r="AC3082">
        <v>250</v>
      </c>
      <c r="AD3082">
        <v>0.5</v>
      </c>
      <c r="AE3082">
        <v>0.01</v>
      </c>
      <c r="AF3082">
        <v>17</v>
      </c>
      <c r="AG3082">
        <v>530</v>
      </c>
      <c r="AH3082">
        <v>16</v>
      </c>
      <c r="AI3082">
        <v>1</v>
      </c>
      <c r="AJ3082">
        <v>3</v>
      </c>
      <c r="AK3082">
        <v>114</v>
      </c>
      <c r="AL3082">
        <v>0.01</v>
      </c>
      <c r="AM3082">
        <v>5</v>
      </c>
      <c r="AN3082">
        <v>5</v>
      </c>
      <c r="AO3082">
        <v>28</v>
      </c>
      <c r="AP3082">
        <v>5</v>
      </c>
      <c r="AQ3082">
        <v>36</v>
      </c>
    </row>
    <row r="3083" spans="1:43" hidden="1" x14ac:dyDescent="0.25">
      <c r="A3083" t="s">
        <v>11164</v>
      </c>
      <c r="B3083" t="s">
        <v>11165</v>
      </c>
      <c r="C3083" s="1" t="str">
        <f t="shared" si="233"/>
        <v>21:0118</v>
      </c>
      <c r="D3083" s="1" t="str">
        <f t="shared" si="234"/>
        <v>21:0027</v>
      </c>
      <c r="E3083" t="s">
        <v>11166</v>
      </c>
      <c r="F3083" t="s">
        <v>11167</v>
      </c>
      <c r="H3083">
        <v>63.642509199999999</v>
      </c>
      <c r="I3083">
        <v>-95.549141800000001</v>
      </c>
      <c r="J3083" s="1" t="str">
        <f t="shared" si="235"/>
        <v>Till</v>
      </c>
      <c r="K3083" s="1" t="str">
        <f t="shared" si="236"/>
        <v>&lt;63 micron</v>
      </c>
      <c r="L3083">
        <v>0.1</v>
      </c>
      <c r="M3083">
        <v>0.54</v>
      </c>
      <c r="N3083">
        <v>2</v>
      </c>
      <c r="O3083">
        <v>110</v>
      </c>
      <c r="P3083">
        <v>0.25</v>
      </c>
      <c r="Q3083">
        <v>1</v>
      </c>
      <c r="R3083">
        <v>0.28000000000000003</v>
      </c>
      <c r="S3083">
        <v>0.25</v>
      </c>
      <c r="T3083">
        <v>1</v>
      </c>
      <c r="U3083">
        <v>19</v>
      </c>
      <c r="V3083">
        <v>6</v>
      </c>
      <c r="W3083">
        <v>1.21</v>
      </c>
      <c r="X3083">
        <v>5</v>
      </c>
      <c r="Y3083">
        <v>0.5</v>
      </c>
      <c r="Z3083">
        <v>0.08</v>
      </c>
      <c r="AA3083">
        <v>20</v>
      </c>
      <c r="AB3083">
        <v>0.24</v>
      </c>
      <c r="AC3083">
        <v>90</v>
      </c>
      <c r="AD3083">
        <v>0.5</v>
      </c>
      <c r="AE3083">
        <v>0.01</v>
      </c>
      <c r="AF3083">
        <v>8</v>
      </c>
      <c r="AG3083">
        <v>790</v>
      </c>
      <c r="AH3083">
        <v>8</v>
      </c>
      <c r="AI3083">
        <v>1</v>
      </c>
      <c r="AJ3083">
        <v>1</v>
      </c>
      <c r="AK3083">
        <v>127</v>
      </c>
      <c r="AL3083">
        <v>0.03</v>
      </c>
      <c r="AM3083">
        <v>5</v>
      </c>
      <c r="AN3083">
        <v>5</v>
      </c>
      <c r="AO3083">
        <v>17</v>
      </c>
      <c r="AP3083">
        <v>5</v>
      </c>
      <c r="AQ3083">
        <v>14</v>
      </c>
    </row>
    <row r="3084" spans="1:43" hidden="1" x14ac:dyDescent="0.25">
      <c r="A3084" t="s">
        <v>11168</v>
      </c>
      <c r="B3084" t="s">
        <v>11169</v>
      </c>
      <c r="C3084" s="1" t="str">
        <f t="shared" ref="C3084:C3147" si="237">HYPERLINK("http://geochem.nrcan.gc.ca/cdogs/content/bdl/bdl210118_e.htm", "21:0118")</f>
        <v>21:0118</v>
      </c>
      <c r="D3084" s="1" t="str">
        <f t="shared" ref="D3084:D3147" si="238">HYPERLINK("http://geochem.nrcan.gc.ca/cdogs/content/svy/svy210027_e.htm", "21:0027")</f>
        <v>21:0027</v>
      </c>
      <c r="E3084" t="s">
        <v>11170</v>
      </c>
      <c r="F3084" t="s">
        <v>11171</v>
      </c>
      <c r="H3084">
        <v>63.673630799999998</v>
      </c>
      <c r="I3084">
        <v>-95.5396432</v>
      </c>
      <c r="J3084" s="1" t="str">
        <f t="shared" ref="J3084:J3147" si="239">HYPERLINK("http://geochem.nrcan.gc.ca/cdogs/content/kwd/kwd020044_e.htm", "Till")</f>
        <v>Till</v>
      </c>
      <c r="K3084" s="1" t="str">
        <f t="shared" ref="K3084:K3147" si="240">HYPERLINK("http://geochem.nrcan.gc.ca/cdogs/content/kwd/kwd080004_e.htm", "&lt;63 micron")</f>
        <v>&lt;63 micron</v>
      </c>
      <c r="L3084">
        <v>0.1</v>
      </c>
      <c r="M3084">
        <v>0.47</v>
      </c>
      <c r="N3084">
        <v>1</v>
      </c>
      <c r="O3084">
        <v>90</v>
      </c>
      <c r="P3084">
        <v>0.25</v>
      </c>
      <c r="Q3084">
        <v>1</v>
      </c>
      <c r="R3084">
        <v>0.26</v>
      </c>
      <c r="S3084">
        <v>0.25</v>
      </c>
      <c r="T3084">
        <v>1</v>
      </c>
      <c r="U3084">
        <v>16</v>
      </c>
      <c r="V3084">
        <v>3</v>
      </c>
      <c r="W3084">
        <v>1.02</v>
      </c>
      <c r="X3084">
        <v>5</v>
      </c>
      <c r="Y3084">
        <v>0.5</v>
      </c>
      <c r="Z3084">
        <v>0.06</v>
      </c>
      <c r="AA3084">
        <v>20</v>
      </c>
      <c r="AB3084">
        <v>0.22</v>
      </c>
      <c r="AC3084">
        <v>75</v>
      </c>
      <c r="AD3084">
        <v>0.5</v>
      </c>
      <c r="AE3084">
        <v>0.01</v>
      </c>
      <c r="AF3084">
        <v>6</v>
      </c>
      <c r="AG3084">
        <v>750</v>
      </c>
      <c r="AH3084">
        <v>6</v>
      </c>
      <c r="AI3084">
        <v>1</v>
      </c>
      <c r="AJ3084">
        <v>1</v>
      </c>
      <c r="AK3084">
        <v>92</v>
      </c>
      <c r="AL3084">
        <v>0.03</v>
      </c>
      <c r="AM3084">
        <v>5</v>
      </c>
      <c r="AN3084">
        <v>5</v>
      </c>
      <c r="AO3084">
        <v>18</v>
      </c>
      <c r="AP3084">
        <v>5</v>
      </c>
      <c r="AQ3084">
        <v>14</v>
      </c>
    </row>
    <row r="3085" spans="1:43" hidden="1" x14ac:dyDescent="0.25">
      <c r="A3085" t="s">
        <v>11172</v>
      </c>
      <c r="B3085" t="s">
        <v>11173</v>
      </c>
      <c r="C3085" s="1" t="str">
        <f t="shared" si="237"/>
        <v>21:0118</v>
      </c>
      <c r="D3085" s="1" t="str">
        <f t="shared" si="238"/>
        <v>21:0027</v>
      </c>
      <c r="E3085" t="s">
        <v>11174</v>
      </c>
      <c r="F3085" t="s">
        <v>11175</v>
      </c>
      <c r="H3085">
        <v>63.686133400000003</v>
      </c>
      <c r="I3085">
        <v>-95.538982799999999</v>
      </c>
      <c r="J3085" s="1" t="str">
        <f t="shared" si="239"/>
        <v>Till</v>
      </c>
      <c r="K3085" s="1" t="str">
        <f t="shared" si="240"/>
        <v>&lt;63 micron</v>
      </c>
      <c r="L3085">
        <v>0.1</v>
      </c>
      <c r="M3085">
        <v>1.74</v>
      </c>
      <c r="N3085">
        <v>1</v>
      </c>
      <c r="O3085">
        <v>240</v>
      </c>
      <c r="P3085">
        <v>0.5</v>
      </c>
      <c r="Q3085">
        <v>2</v>
      </c>
      <c r="R3085">
        <v>0.36</v>
      </c>
      <c r="S3085">
        <v>0.25</v>
      </c>
      <c r="T3085">
        <v>12</v>
      </c>
      <c r="U3085">
        <v>62</v>
      </c>
      <c r="V3085">
        <v>12</v>
      </c>
      <c r="W3085">
        <v>2.93</v>
      </c>
      <c r="X3085">
        <v>5</v>
      </c>
      <c r="Y3085">
        <v>1</v>
      </c>
      <c r="Z3085">
        <v>0.18</v>
      </c>
      <c r="AA3085">
        <v>30</v>
      </c>
      <c r="AB3085">
        <v>0.98</v>
      </c>
      <c r="AC3085">
        <v>585</v>
      </c>
      <c r="AD3085">
        <v>0.5</v>
      </c>
      <c r="AE3085">
        <v>0.01</v>
      </c>
      <c r="AF3085">
        <v>27</v>
      </c>
      <c r="AG3085">
        <v>1300</v>
      </c>
      <c r="AH3085">
        <v>24</v>
      </c>
      <c r="AI3085">
        <v>1</v>
      </c>
      <c r="AJ3085">
        <v>3</v>
      </c>
      <c r="AK3085">
        <v>137</v>
      </c>
      <c r="AL3085">
        <v>7.0000000000000007E-2</v>
      </c>
      <c r="AM3085">
        <v>5</v>
      </c>
      <c r="AN3085">
        <v>5</v>
      </c>
      <c r="AO3085">
        <v>49</v>
      </c>
      <c r="AP3085">
        <v>5</v>
      </c>
      <c r="AQ3085">
        <v>52</v>
      </c>
    </row>
    <row r="3086" spans="1:43" hidden="1" x14ac:dyDescent="0.25">
      <c r="A3086" t="s">
        <v>11176</v>
      </c>
      <c r="B3086" t="s">
        <v>11177</v>
      </c>
      <c r="C3086" s="1" t="str">
        <f t="shared" si="237"/>
        <v>21:0118</v>
      </c>
      <c r="D3086" s="1" t="str">
        <f t="shared" si="238"/>
        <v>21:0027</v>
      </c>
      <c r="E3086" t="s">
        <v>11178</v>
      </c>
      <c r="F3086" t="s">
        <v>11179</v>
      </c>
      <c r="H3086">
        <v>63.700296399999999</v>
      </c>
      <c r="I3086">
        <v>-95.547012300000006</v>
      </c>
      <c r="J3086" s="1" t="str">
        <f t="shared" si="239"/>
        <v>Till</v>
      </c>
      <c r="K3086" s="1" t="str">
        <f t="shared" si="240"/>
        <v>&lt;63 micron</v>
      </c>
      <c r="L3086">
        <v>0.1</v>
      </c>
      <c r="M3086">
        <v>0.38</v>
      </c>
      <c r="N3086">
        <v>2</v>
      </c>
      <c r="O3086">
        <v>210</v>
      </c>
      <c r="P3086">
        <v>0.25</v>
      </c>
      <c r="Q3086">
        <v>1</v>
      </c>
      <c r="R3086">
        <v>0.21</v>
      </c>
      <c r="S3086">
        <v>0.25</v>
      </c>
      <c r="T3086">
        <v>1</v>
      </c>
      <c r="U3086">
        <v>12</v>
      </c>
      <c r="V3086">
        <v>2</v>
      </c>
      <c r="W3086">
        <v>1.21</v>
      </c>
      <c r="X3086">
        <v>5</v>
      </c>
      <c r="Y3086">
        <v>0.5</v>
      </c>
      <c r="Z3086">
        <v>0.04</v>
      </c>
      <c r="AA3086">
        <v>20</v>
      </c>
      <c r="AB3086">
        <v>0.12</v>
      </c>
      <c r="AC3086">
        <v>95</v>
      </c>
      <c r="AD3086">
        <v>0.5</v>
      </c>
      <c r="AE3086">
        <v>0.01</v>
      </c>
      <c r="AF3086">
        <v>3</v>
      </c>
      <c r="AG3086">
        <v>760</v>
      </c>
      <c r="AH3086">
        <v>12</v>
      </c>
      <c r="AI3086">
        <v>1</v>
      </c>
      <c r="AJ3086">
        <v>0.5</v>
      </c>
      <c r="AK3086">
        <v>172</v>
      </c>
      <c r="AL3086">
        <v>0.02</v>
      </c>
      <c r="AM3086">
        <v>5</v>
      </c>
      <c r="AN3086">
        <v>5</v>
      </c>
      <c r="AO3086">
        <v>16</v>
      </c>
      <c r="AP3086">
        <v>5</v>
      </c>
      <c r="AQ3086">
        <v>8</v>
      </c>
    </row>
    <row r="3087" spans="1:43" hidden="1" x14ac:dyDescent="0.25">
      <c r="A3087" t="s">
        <v>11180</v>
      </c>
      <c r="B3087" t="s">
        <v>11181</v>
      </c>
      <c r="C3087" s="1" t="str">
        <f t="shared" si="237"/>
        <v>21:0118</v>
      </c>
      <c r="D3087" s="1" t="str">
        <f t="shared" si="238"/>
        <v>21:0027</v>
      </c>
      <c r="E3087" t="s">
        <v>11182</v>
      </c>
      <c r="F3087" t="s">
        <v>11183</v>
      </c>
      <c r="H3087">
        <v>63.729632600000002</v>
      </c>
      <c r="I3087">
        <v>-95.544526399999995</v>
      </c>
      <c r="J3087" s="1" t="str">
        <f t="shared" si="239"/>
        <v>Till</v>
      </c>
      <c r="K3087" s="1" t="str">
        <f t="shared" si="240"/>
        <v>&lt;63 micron</v>
      </c>
      <c r="L3087">
        <v>0.1</v>
      </c>
      <c r="M3087">
        <v>0.25</v>
      </c>
      <c r="N3087">
        <v>1</v>
      </c>
      <c r="O3087">
        <v>70</v>
      </c>
      <c r="P3087">
        <v>0.25</v>
      </c>
      <c r="Q3087">
        <v>1</v>
      </c>
      <c r="R3087">
        <v>0.23</v>
      </c>
      <c r="S3087">
        <v>0.25</v>
      </c>
      <c r="T3087">
        <v>1</v>
      </c>
      <c r="U3087">
        <v>9</v>
      </c>
      <c r="V3087">
        <v>1</v>
      </c>
      <c r="W3087">
        <v>0.94</v>
      </c>
      <c r="X3087">
        <v>5</v>
      </c>
      <c r="Y3087">
        <v>0.5</v>
      </c>
      <c r="Z3087">
        <v>0.02</v>
      </c>
      <c r="AA3087">
        <v>20</v>
      </c>
      <c r="AB3087">
        <v>0.09</v>
      </c>
      <c r="AC3087">
        <v>85</v>
      </c>
      <c r="AD3087">
        <v>0.5</v>
      </c>
      <c r="AE3087">
        <v>0.01</v>
      </c>
      <c r="AF3087">
        <v>2</v>
      </c>
      <c r="AG3087">
        <v>840</v>
      </c>
      <c r="AH3087">
        <v>6</v>
      </c>
      <c r="AI3087">
        <v>1</v>
      </c>
      <c r="AJ3087">
        <v>0.5</v>
      </c>
      <c r="AK3087">
        <v>113</v>
      </c>
      <c r="AL3087">
        <v>0.01</v>
      </c>
      <c r="AM3087">
        <v>5</v>
      </c>
      <c r="AN3087">
        <v>5</v>
      </c>
      <c r="AO3087">
        <v>12</v>
      </c>
      <c r="AP3087">
        <v>5</v>
      </c>
      <c r="AQ3087">
        <v>6</v>
      </c>
    </row>
    <row r="3088" spans="1:43" hidden="1" x14ac:dyDescent="0.25">
      <c r="A3088" t="s">
        <v>11184</v>
      </c>
      <c r="B3088" t="s">
        <v>11185</v>
      </c>
      <c r="C3088" s="1" t="str">
        <f t="shared" si="237"/>
        <v>21:0118</v>
      </c>
      <c r="D3088" s="1" t="str">
        <f t="shared" si="238"/>
        <v>21:0027</v>
      </c>
      <c r="E3088" t="s">
        <v>11186</v>
      </c>
      <c r="F3088" t="s">
        <v>11187</v>
      </c>
      <c r="H3088">
        <v>63.743051399999999</v>
      </c>
      <c r="I3088">
        <v>-95.544355300000007</v>
      </c>
      <c r="J3088" s="1" t="str">
        <f t="shared" si="239"/>
        <v>Till</v>
      </c>
      <c r="K3088" s="1" t="str">
        <f t="shared" si="240"/>
        <v>&lt;63 micron</v>
      </c>
      <c r="L3088">
        <v>0.1</v>
      </c>
      <c r="M3088">
        <v>0.95</v>
      </c>
      <c r="N3088">
        <v>1</v>
      </c>
      <c r="O3088">
        <v>330</v>
      </c>
      <c r="P3088">
        <v>0.25</v>
      </c>
      <c r="Q3088">
        <v>1</v>
      </c>
      <c r="R3088">
        <v>0.27</v>
      </c>
      <c r="S3088">
        <v>0.25</v>
      </c>
      <c r="T3088">
        <v>3</v>
      </c>
      <c r="U3088">
        <v>21</v>
      </c>
      <c r="V3088">
        <v>7</v>
      </c>
      <c r="W3088">
        <v>1.52</v>
      </c>
      <c r="X3088">
        <v>5</v>
      </c>
      <c r="Y3088">
        <v>1</v>
      </c>
      <c r="Z3088">
        <v>0.13</v>
      </c>
      <c r="AA3088">
        <v>20</v>
      </c>
      <c r="AB3088">
        <v>0.36</v>
      </c>
      <c r="AC3088">
        <v>200</v>
      </c>
      <c r="AD3088">
        <v>0.5</v>
      </c>
      <c r="AE3088">
        <v>0.01</v>
      </c>
      <c r="AF3088">
        <v>10</v>
      </c>
      <c r="AG3088">
        <v>740</v>
      </c>
      <c r="AH3088">
        <v>14</v>
      </c>
      <c r="AI3088">
        <v>1</v>
      </c>
      <c r="AJ3088">
        <v>2</v>
      </c>
      <c r="AK3088">
        <v>145</v>
      </c>
      <c r="AL3088">
        <v>0.02</v>
      </c>
      <c r="AM3088">
        <v>5</v>
      </c>
      <c r="AN3088">
        <v>5</v>
      </c>
      <c r="AO3088">
        <v>19</v>
      </c>
      <c r="AP3088">
        <v>5</v>
      </c>
      <c r="AQ3088">
        <v>20</v>
      </c>
    </row>
    <row r="3089" spans="1:43" hidden="1" x14ac:dyDescent="0.25">
      <c r="A3089" t="s">
        <v>11188</v>
      </c>
      <c r="B3089" t="s">
        <v>11189</v>
      </c>
      <c r="C3089" s="1" t="str">
        <f t="shared" si="237"/>
        <v>21:0118</v>
      </c>
      <c r="D3089" s="1" t="str">
        <f t="shared" si="238"/>
        <v>21:0027</v>
      </c>
      <c r="E3089" t="s">
        <v>11190</v>
      </c>
      <c r="F3089" t="s">
        <v>11191</v>
      </c>
      <c r="H3089">
        <v>63.761253400000001</v>
      </c>
      <c r="I3089">
        <v>-95.550456600000004</v>
      </c>
      <c r="J3089" s="1" t="str">
        <f t="shared" si="239"/>
        <v>Till</v>
      </c>
      <c r="K3089" s="1" t="str">
        <f t="shared" si="240"/>
        <v>&lt;63 micron</v>
      </c>
      <c r="L3089">
        <v>0.1</v>
      </c>
      <c r="M3089">
        <v>1.0900000000000001</v>
      </c>
      <c r="N3089">
        <v>1</v>
      </c>
      <c r="O3089">
        <v>380</v>
      </c>
      <c r="P3089">
        <v>0.25</v>
      </c>
      <c r="Q3089">
        <v>1</v>
      </c>
      <c r="R3089">
        <v>0.28999999999999998</v>
      </c>
      <c r="S3089">
        <v>0.25</v>
      </c>
      <c r="T3089">
        <v>3</v>
      </c>
      <c r="U3089">
        <v>19</v>
      </c>
      <c r="V3089">
        <v>8</v>
      </c>
      <c r="W3089">
        <v>1.62</v>
      </c>
      <c r="X3089">
        <v>5</v>
      </c>
      <c r="Y3089">
        <v>0.5</v>
      </c>
      <c r="Z3089">
        <v>0.17</v>
      </c>
      <c r="AA3089">
        <v>30</v>
      </c>
      <c r="AB3089">
        <v>0.37</v>
      </c>
      <c r="AC3089">
        <v>145</v>
      </c>
      <c r="AD3089">
        <v>0.5</v>
      </c>
      <c r="AE3089">
        <v>0.01</v>
      </c>
      <c r="AF3089">
        <v>10</v>
      </c>
      <c r="AG3089">
        <v>740</v>
      </c>
      <c r="AH3089">
        <v>14</v>
      </c>
      <c r="AI3089">
        <v>1</v>
      </c>
      <c r="AJ3089">
        <v>1</v>
      </c>
      <c r="AK3089">
        <v>152</v>
      </c>
      <c r="AL3089">
        <v>0.02</v>
      </c>
      <c r="AM3089">
        <v>5</v>
      </c>
      <c r="AN3089">
        <v>5</v>
      </c>
      <c r="AO3089">
        <v>20</v>
      </c>
      <c r="AP3089">
        <v>5</v>
      </c>
      <c r="AQ3089">
        <v>20</v>
      </c>
    </row>
    <row r="3090" spans="1:43" hidden="1" x14ac:dyDescent="0.25">
      <c r="A3090" t="s">
        <v>11192</v>
      </c>
      <c r="B3090" t="s">
        <v>11193</v>
      </c>
      <c r="C3090" s="1" t="str">
        <f t="shared" si="237"/>
        <v>21:0118</v>
      </c>
      <c r="D3090" s="1" t="str">
        <f t="shared" si="238"/>
        <v>21:0027</v>
      </c>
      <c r="E3090" t="s">
        <v>11194</v>
      </c>
      <c r="F3090" t="s">
        <v>11195</v>
      </c>
      <c r="H3090">
        <v>63.771605000000001</v>
      </c>
      <c r="I3090">
        <v>-95.544979100000006</v>
      </c>
      <c r="J3090" s="1" t="str">
        <f t="shared" si="239"/>
        <v>Till</v>
      </c>
      <c r="K3090" s="1" t="str">
        <f t="shared" si="240"/>
        <v>&lt;63 micron</v>
      </c>
      <c r="L3090">
        <v>0.1</v>
      </c>
      <c r="M3090">
        <v>1</v>
      </c>
      <c r="N3090">
        <v>2</v>
      </c>
      <c r="O3090">
        <v>370</v>
      </c>
      <c r="P3090">
        <v>0.25</v>
      </c>
      <c r="Q3090">
        <v>1</v>
      </c>
      <c r="R3090">
        <v>0.27</v>
      </c>
      <c r="S3090">
        <v>0.25</v>
      </c>
      <c r="T3090">
        <v>2</v>
      </c>
      <c r="U3090">
        <v>19</v>
      </c>
      <c r="V3090">
        <v>7</v>
      </c>
      <c r="W3090">
        <v>1.48</v>
      </c>
      <c r="X3090">
        <v>5</v>
      </c>
      <c r="Y3090">
        <v>0.5</v>
      </c>
      <c r="Z3090">
        <v>0.17</v>
      </c>
      <c r="AA3090">
        <v>30</v>
      </c>
      <c r="AB3090">
        <v>0.33</v>
      </c>
      <c r="AC3090">
        <v>155</v>
      </c>
      <c r="AD3090">
        <v>0.5</v>
      </c>
      <c r="AE3090">
        <v>0.01</v>
      </c>
      <c r="AF3090">
        <v>9</v>
      </c>
      <c r="AG3090">
        <v>800</v>
      </c>
      <c r="AH3090">
        <v>14</v>
      </c>
      <c r="AI3090">
        <v>1</v>
      </c>
      <c r="AJ3090">
        <v>1</v>
      </c>
      <c r="AK3090">
        <v>148</v>
      </c>
      <c r="AL3090">
        <v>0.02</v>
      </c>
      <c r="AM3090">
        <v>5</v>
      </c>
      <c r="AN3090">
        <v>5</v>
      </c>
      <c r="AO3090">
        <v>19</v>
      </c>
      <c r="AP3090">
        <v>5</v>
      </c>
      <c r="AQ3090">
        <v>18</v>
      </c>
    </row>
    <row r="3091" spans="1:43" hidden="1" x14ac:dyDescent="0.25">
      <c r="A3091" t="s">
        <v>11196</v>
      </c>
      <c r="B3091" t="s">
        <v>11197</v>
      </c>
      <c r="C3091" s="1" t="str">
        <f t="shared" si="237"/>
        <v>21:0118</v>
      </c>
      <c r="D3091" s="1" t="str">
        <f t="shared" si="238"/>
        <v>21:0027</v>
      </c>
      <c r="E3091" t="s">
        <v>11198</v>
      </c>
      <c r="F3091" t="s">
        <v>11199</v>
      </c>
      <c r="H3091">
        <v>63.789184400000003</v>
      </c>
      <c r="I3091">
        <v>-95.543112300000004</v>
      </c>
      <c r="J3091" s="1" t="str">
        <f t="shared" si="239"/>
        <v>Till</v>
      </c>
      <c r="K3091" s="1" t="str">
        <f t="shared" si="240"/>
        <v>&lt;63 micron</v>
      </c>
      <c r="L3091">
        <v>0.1</v>
      </c>
      <c r="M3091">
        <v>1.22</v>
      </c>
      <c r="N3091">
        <v>4</v>
      </c>
      <c r="O3091">
        <v>310</v>
      </c>
      <c r="P3091">
        <v>0.5</v>
      </c>
      <c r="Q3091">
        <v>1</v>
      </c>
      <c r="R3091">
        <v>0.35</v>
      </c>
      <c r="S3091">
        <v>0.25</v>
      </c>
      <c r="T3091">
        <v>4</v>
      </c>
      <c r="U3091">
        <v>26</v>
      </c>
      <c r="V3091">
        <v>9</v>
      </c>
      <c r="W3091">
        <v>1.8</v>
      </c>
      <c r="X3091">
        <v>5</v>
      </c>
      <c r="Y3091">
        <v>0.5</v>
      </c>
      <c r="Z3091">
        <v>0.27</v>
      </c>
      <c r="AA3091">
        <v>30</v>
      </c>
      <c r="AB3091">
        <v>0.49</v>
      </c>
      <c r="AC3091">
        <v>165</v>
      </c>
      <c r="AD3091">
        <v>0.5</v>
      </c>
      <c r="AE3091">
        <v>0.01</v>
      </c>
      <c r="AF3091">
        <v>14</v>
      </c>
      <c r="AG3091">
        <v>820</v>
      </c>
      <c r="AH3091">
        <v>16</v>
      </c>
      <c r="AI3091">
        <v>1</v>
      </c>
      <c r="AJ3091">
        <v>2</v>
      </c>
      <c r="AK3091">
        <v>126</v>
      </c>
      <c r="AL3091">
        <v>0.04</v>
      </c>
      <c r="AM3091">
        <v>5</v>
      </c>
      <c r="AN3091">
        <v>5</v>
      </c>
      <c r="AO3091">
        <v>31</v>
      </c>
      <c r="AP3091">
        <v>5</v>
      </c>
      <c r="AQ3091">
        <v>28</v>
      </c>
    </row>
    <row r="3092" spans="1:43" hidden="1" x14ac:dyDescent="0.25">
      <c r="A3092" t="s">
        <v>11200</v>
      </c>
      <c r="B3092" t="s">
        <v>11201</v>
      </c>
      <c r="C3092" s="1" t="str">
        <f t="shared" si="237"/>
        <v>21:0118</v>
      </c>
      <c r="D3092" s="1" t="str">
        <f t="shared" si="238"/>
        <v>21:0027</v>
      </c>
      <c r="E3092" t="s">
        <v>11202</v>
      </c>
      <c r="F3092" t="s">
        <v>11203</v>
      </c>
      <c r="H3092">
        <v>63.799815199999998</v>
      </c>
      <c r="I3092">
        <v>-95.553353299999998</v>
      </c>
      <c r="J3092" s="1" t="str">
        <f t="shared" si="239"/>
        <v>Till</v>
      </c>
      <c r="K3092" s="1" t="str">
        <f t="shared" si="240"/>
        <v>&lt;63 micron</v>
      </c>
      <c r="L3092">
        <v>0.1</v>
      </c>
      <c r="M3092">
        <v>1.54</v>
      </c>
      <c r="N3092">
        <v>2</v>
      </c>
      <c r="O3092">
        <v>410</v>
      </c>
      <c r="P3092">
        <v>0.5</v>
      </c>
      <c r="Q3092">
        <v>1</v>
      </c>
      <c r="R3092">
        <v>0.32</v>
      </c>
      <c r="S3092">
        <v>0.25</v>
      </c>
      <c r="T3092">
        <v>4</v>
      </c>
      <c r="U3092">
        <v>26</v>
      </c>
      <c r="V3092">
        <v>14</v>
      </c>
      <c r="W3092">
        <v>1.94</v>
      </c>
      <c r="X3092">
        <v>5</v>
      </c>
      <c r="Y3092">
        <v>0.5</v>
      </c>
      <c r="Z3092">
        <v>0.27</v>
      </c>
      <c r="AA3092">
        <v>30</v>
      </c>
      <c r="AB3092">
        <v>0.52</v>
      </c>
      <c r="AC3092">
        <v>165</v>
      </c>
      <c r="AD3092">
        <v>0.5</v>
      </c>
      <c r="AE3092">
        <v>0.01</v>
      </c>
      <c r="AF3092">
        <v>15</v>
      </c>
      <c r="AG3092">
        <v>790</v>
      </c>
      <c r="AH3092">
        <v>18</v>
      </c>
      <c r="AI3092">
        <v>1</v>
      </c>
      <c r="AJ3092">
        <v>2</v>
      </c>
      <c r="AK3092">
        <v>156</v>
      </c>
      <c r="AL3092">
        <v>0.03</v>
      </c>
      <c r="AM3092">
        <v>5</v>
      </c>
      <c r="AN3092">
        <v>5</v>
      </c>
      <c r="AO3092">
        <v>27</v>
      </c>
      <c r="AP3092">
        <v>5</v>
      </c>
      <c r="AQ3092">
        <v>34</v>
      </c>
    </row>
    <row r="3093" spans="1:43" hidden="1" x14ac:dyDescent="0.25">
      <c r="A3093" t="s">
        <v>11204</v>
      </c>
      <c r="B3093" t="s">
        <v>11205</v>
      </c>
      <c r="C3093" s="1" t="str">
        <f t="shared" si="237"/>
        <v>21:0118</v>
      </c>
      <c r="D3093" s="1" t="str">
        <f t="shared" si="238"/>
        <v>21:0027</v>
      </c>
      <c r="E3093" t="s">
        <v>11206</v>
      </c>
      <c r="F3093" t="s">
        <v>11207</v>
      </c>
      <c r="H3093">
        <v>63.8137957</v>
      </c>
      <c r="I3093">
        <v>-95.533016900000007</v>
      </c>
      <c r="J3093" s="1" t="str">
        <f t="shared" si="239"/>
        <v>Till</v>
      </c>
      <c r="K3093" s="1" t="str">
        <f t="shared" si="240"/>
        <v>&lt;63 micron</v>
      </c>
      <c r="L3093">
        <v>0.1</v>
      </c>
      <c r="M3093">
        <v>1.04</v>
      </c>
      <c r="N3093">
        <v>1</v>
      </c>
      <c r="O3093">
        <v>470</v>
      </c>
      <c r="P3093">
        <v>0.25</v>
      </c>
      <c r="Q3093">
        <v>1</v>
      </c>
      <c r="R3093">
        <v>0.25</v>
      </c>
      <c r="S3093">
        <v>0.25</v>
      </c>
      <c r="T3093">
        <v>3</v>
      </c>
      <c r="U3093">
        <v>20</v>
      </c>
      <c r="V3093">
        <v>8</v>
      </c>
      <c r="W3093">
        <v>1.82</v>
      </c>
      <c r="X3093">
        <v>5</v>
      </c>
      <c r="Y3093">
        <v>0.5</v>
      </c>
      <c r="Z3093">
        <v>0.17</v>
      </c>
      <c r="AA3093">
        <v>30</v>
      </c>
      <c r="AB3093">
        <v>0.37</v>
      </c>
      <c r="AC3093">
        <v>215</v>
      </c>
      <c r="AD3093">
        <v>0.5</v>
      </c>
      <c r="AE3093">
        <v>0.01</v>
      </c>
      <c r="AF3093">
        <v>10</v>
      </c>
      <c r="AG3093">
        <v>760</v>
      </c>
      <c r="AH3093">
        <v>14</v>
      </c>
      <c r="AI3093">
        <v>1</v>
      </c>
      <c r="AJ3093">
        <v>1</v>
      </c>
      <c r="AK3093">
        <v>145</v>
      </c>
      <c r="AL3093">
        <v>0.02</v>
      </c>
      <c r="AM3093">
        <v>5</v>
      </c>
      <c r="AN3093">
        <v>5</v>
      </c>
      <c r="AO3093">
        <v>21</v>
      </c>
      <c r="AP3093">
        <v>5</v>
      </c>
      <c r="AQ3093">
        <v>20</v>
      </c>
    </row>
    <row r="3094" spans="1:43" hidden="1" x14ac:dyDescent="0.25">
      <c r="A3094" t="s">
        <v>11208</v>
      </c>
      <c r="B3094" t="s">
        <v>11209</v>
      </c>
      <c r="C3094" s="1" t="str">
        <f t="shared" si="237"/>
        <v>21:0118</v>
      </c>
      <c r="D3094" s="1" t="str">
        <f t="shared" si="238"/>
        <v>21:0027</v>
      </c>
      <c r="E3094" t="s">
        <v>11210</v>
      </c>
      <c r="F3094" t="s">
        <v>11211</v>
      </c>
      <c r="H3094">
        <v>63.830927699999997</v>
      </c>
      <c r="I3094">
        <v>-95.542792599999999</v>
      </c>
      <c r="J3094" s="1" t="str">
        <f t="shared" si="239"/>
        <v>Till</v>
      </c>
      <c r="K3094" s="1" t="str">
        <f t="shared" si="240"/>
        <v>&lt;63 micron</v>
      </c>
      <c r="L3094">
        <v>0.1</v>
      </c>
      <c r="M3094">
        <v>0.66</v>
      </c>
      <c r="N3094">
        <v>1</v>
      </c>
      <c r="O3094">
        <v>300</v>
      </c>
      <c r="P3094">
        <v>0.25</v>
      </c>
      <c r="Q3094">
        <v>1</v>
      </c>
      <c r="R3094">
        <v>0.26</v>
      </c>
      <c r="S3094">
        <v>0.25</v>
      </c>
      <c r="T3094">
        <v>2</v>
      </c>
      <c r="U3094">
        <v>16</v>
      </c>
      <c r="V3094">
        <v>6</v>
      </c>
      <c r="W3094">
        <v>1.32</v>
      </c>
      <c r="X3094">
        <v>5</v>
      </c>
      <c r="Y3094">
        <v>0.5</v>
      </c>
      <c r="Z3094">
        <v>0.11</v>
      </c>
      <c r="AA3094">
        <v>20</v>
      </c>
      <c r="AB3094">
        <v>0.28000000000000003</v>
      </c>
      <c r="AC3094">
        <v>130</v>
      </c>
      <c r="AD3094">
        <v>0.5</v>
      </c>
      <c r="AE3094">
        <v>0.01</v>
      </c>
      <c r="AF3094">
        <v>8</v>
      </c>
      <c r="AG3094">
        <v>710</v>
      </c>
      <c r="AH3094">
        <v>8</v>
      </c>
      <c r="AI3094">
        <v>1</v>
      </c>
      <c r="AJ3094">
        <v>1</v>
      </c>
      <c r="AK3094">
        <v>108</v>
      </c>
      <c r="AL3094">
        <v>0.03</v>
      </c>
      <c r="AM3094">
        <v>5</v>
      </c>
      <c r="AN3094">
        <v>5</v>
      </c>
      <c r="AO3094">
        <v>18</v>
      </c>
      <c r="AP3094">
        <v>5</v>
      </c>
      <c r="AQ3094">
        <v>16</v>
      </c>
    </row>
    <row r="3095" spans="1:43" hidden="1" x14ac:dyDescent="0.25">
      <c r="A3095" t="s">
        <v>11212</v>
      </c>
      <c r="B3095" t="s">
        <v>11213</v>
      </c>
      <c r="C3095" s="1" t="str">
        <f t="shared" si="237"/>
        <v>21:0118</v>
      </c>
      <c r="D3095" s="1" t="str">
        <f t="shared" si="238"/>
        <v>21:0027</v>
      </c>
      <c r="E3095" t="s">
        <v>11214</v>
      </c>
      <c r="F3095" t="s">
        <v>11215</v>
      </c>
      <c r="H3095">
        <v>63.8452804</v>
      </c>
      <c r="I3095">
        <v>-95.5451671</v>
      </c>
      <c r="J3095" s="1" t="str">
        <f t="shared" si="239"/>
        <v>Till</v>
      </c>
      <c r="K3095" s="1" t="str">
        <f t="shared" si="240"/>
        <v>&lt;63 micron</v>
      </c>
      <c r="L3095">
        <v>0.1</v>
      </c>
      <c r="M3095">
        <v>0.39</v>
      </c>
      <c r="N3095">
        <v>1</v>
      </c>
      <c r="O3095">
        <v>120</v>
      </c>
      <c r="P3095">
        <v>0.25</v>
      </c>
      <c r="Q3095">
        <v>1</v>
      </c>
      <c r="R3095">
        <v>0.24</v>
      </c>
      <c r="S3095">
        <v>0.25</v>
      </c>
      <c r="T3095">
        <v>2</v>
      </c>
      <c r="U3095">
        <v>14</v>
      </c>
      <c r="V3095">
        <v>2</v>
      </c>
      <c r="W3095">
        <v>1.1599999999999999</v>
      </c>
      <c r="X3095">
        <v>5</v>
      </c>
      <c r="Y3095">
        <v>0.5</v>
      </c>
      <c r="Z3095">
        <v>0.04</v>
      </c>
      <c r="AA3095">
        <v>30</v>
      </c>
      <c r="AB3095">
        <v>0.18</v>
      </c>
      <c r="AC3095">
        <v>125</v>
      </c>
      <c r="AD3095">
        <v>0.5</v>
      </c>
      <c r="AE3095">
        <v>0.01</v>
      </c>
      <c r="AF3095">
        <v>4</v>
      </c>
      <c r="AG3095">
        <v>760</v>
      </c>
      <c r="AH3095">
        <v>8</v>
      </c>
      <c r="AI3095">
        <v>1</v>
      </c>
      <c r="AJ3095">
        <v>0.5</v>
      </c>
      <c r="AK3095">
        <v>127</v>
      </c>
      <c r="AL3095">
        <v>0.03</v>
      </c>
      <c r="AM3095">
        <v>5</v>
      </c>
      <c r="AN3095">
        <v>5</v>
      </c>
      <c r="AO3095">
        <v>15</v>
      </c>
      <c r="AP3095">
        <v>5</v>
      </c>
      <c r="AQ3095">
        <v>10</v>
      </c>
    </row>
    <row r="3096" spans="1:43" hidden="1" x14ac:dyDescent="0.25">
      <c r="A3096" t="s">
        <v>11216</v>
      </c>
      <c r="B3096" t="s">
        <v>11217</v>
      </c>
      <c r="C3096" s="1" t="str">
        <f t="shared" si="237"/>
        <v>21:0118</v>
      </c>
      <c r="D3096" s="1" t="str">
        <f t="shared" si="238"/>
        <v>21:0027</v>
      </c>
      <c r="E3096" t="s">
        <v>11218</v>
      </c>
      <c r="F3096" t="s">
        <v>11219</v>
      </c>
      <c r="H3096">
        <v>63.863615299999999</v>
      </c>
      <c r="I3096">
        <v>-95.5544194</v>
      </c>
      <c r="J3096" s="1" t="str">
        <f t="shared" si="239"/>
        <v>Till</v>
      </c>
      <c r="K3096" s="1" t="str">
        <f t="shared" si="240"/>
        <v>&lt;63 micron</v>
      </c>
      <c r="L3096">
        <v>0.1</v>
      </c>
      <c r="M3096">
        <v>0.76</v>
      </c>
      <c r="N3096">
        <v>2</v>
      </c>
      <c r="O3096">
        <v>310</v>
      </c>
      <c r="P3096">
        <v>0.25</v>
      </c>
      <c r="Q3096">
        <v>1</v>
      </c>
      <c r="R3096">
        <v>0.38</v>
      </c>
      <c r="S3096">
        <v>0.25</v>
      </c>
      <c r="T3096">
        <v>2</v>
      </c>
      <c r="U3096">
        <v>18</v>
      </c>
      <c r="V3096">
        <v>6</v>
      </c>
      <c r="W3096">
        <v>1.41</v>
      </c>
      <c r="X3096">
        <v>5</v>
      </c>
      <c r="Y3096">
        <v>0.5</v>
      </c>
      <c r="Z3096">
        <v>0.09</v>
      </c>
      <c r="AA3096">
        <v>30</v>
      </c>
      <c r="AB3096">
        <v>0.32</v>
      </c>
      <c r="AC3096">
        <v>155</v>
      </c>
      <c r="AD3096">
        <v>0.5</v>
      </c>
      <c r="AE3096">
        <v>0.01</v>
      </c>
      <c r="AF3096">
        <v>8</v>
      </c>
      <c r="AG3096">
        <v>660</v>
      </c>
      <c r="AH3096">
        <v>10</v>
      </c>
      <c r="AI3096">
        <v>1</v>
      </c>
      <c r="AJ3096">
        <v>1</v>
      </c>
      <c r="AK3096">
        <v>119</v>
      </c>
      <c r="AL3096">
        <v>0.02</v>
      </c>
      <c r="AM3096">
        <v>5</v>
      </c>
      <c r="AN3096">
        <v>5</v>
      </c>
      <c r="AO3096">
        <v>17</v>
      </c>
      <c r="AP3096">
        <v>5</v>
      </c>
      <c r="AQ3096">
        <v>18</v>
      </c>
    </row>
    <row r="3097" spans="1:43" hidden="1" x14ac:dyDescent="0.25">
      <c r="A3097" t="s">
        <v>11220</v>
      </c>
      <c r="B3097" t="s">
        <v>11221</v>
      </c>
      <c r="C3097" s="1" t="str">
        <f t="shared" si="237"/>
        <v>21:0118</v>
      </c>
      <c r="D3097" s="1" t="str">
        <f t="shared" si="238"/>
        <v>21:0027</v>
      </c>
      <c r="E3097" t="s">
        <v>11222</v>
      </c>
      <c r="F3097" t="s">
        <v>11223</v>
      </c>
      <c r="H3097">
        <v>63.873122199999997</v>
      </c>
      <c r="I3097">
        <v>-95.532107499999995</v>
      </c>
      <c r="J3097" s="1" t="str">
        <f t="shared" si="239"/>
        <v>Till</v>
      </c>
      <c r="K3097" s="1" t="str">
        <f t="shared" si="240"/>
        <v>&lt;63 micron</v>
      </c>
      <c r="L3097">
        <v>0.1</v>
      </c>
      <c r="M3097">
        <v>1.01</v>
      </c>
      <c r="N3097">
        <v>1</v>
      </c>
      <c r="O3097">
        <v>340</v>
      </c>
      <c r="P3097">
        <v>0.25</v>
      </c>
      <c r="Q3097">
        <v>1</v>
      </c>
      <c r="R3097">
        <v>0.28000000000000003</v>
      </c>
      <c r="S3097">
        <v>0.25</v>
      </c>
      <c r="T3097">
        <v>4</v>
      </c>
      <c r="U3097">
        <v>24</v>
      </c>
      <c r="V3097">
        <v>10</v>
      </c>
      <c r="W3097">
        <v>1.68</v>
      </c>
      <c r="X3097">
        <v>5</v>
      </c>
      <c r="Y3097">
        <v>0.5</v>
      </c>
      <c r="Z3097">
        <v>0.17</v>
      </c>
      <c r="AA3097">
        <v>30</v>
      </c>
      <c r="AB3097">
        <v>0.44</v>
      </c>
      <c r="AC3097">
        <v>200</v>
      </c>
      <c r="AD3097">
        <v>0.5</v>
      </c>
      <c r="AE3097">
        <v>0.01</v>
      </c>
      <c r="AF3097">
        <v>11</v>
      </c>
      <c r="AG3097">
        <v>700</v>
      </c>
      <c r="AH3097">
        <v>18</v>
      </c>
      <c r="AI3097">
        <v>1</v>
      </c>
      <c r="AJ3097">
        <v>1</v>
      </c>
      <c r="AK3097">
        <v>129</v>
      </c>
      <c r="AL3097">
        <v>0.02</v>
      </c>
      <c r="AM3097">
        <v>5</v>
      </c>
      <c r="AN3097">
        <v>5</v>
      </c>
      <c r="AO3097">
        <v>21</v>
      </c>
      <c r="AP3097">
        <v>5</v>
      </c>
      <c r="AQ3097">
        <v>24</v>
      </c>
    </row>
    <row r="3098" spans="1:43" hidden="1" x14ac:dyDescent="0.25">
      <c r="A3098" t="s">
        <v>11224</v>
      </c>
      <c r="B3098" t="s">
        <v>11225</v>
      </c>
      <c r="C3098" s="1" t="str">
        <f t="shared" si="237"/>
        <v>21:0118</v>
      </c>
      <c r="D3098" s="1" t="str">
        <f t="shared" si="238"/>
        <v>21:0027</v>
      </c>
      <c r="E3098" t="s">
        <v>11226</v>
      </c>
      <c r="F3098" t="s">
        <v>11227</v>
      </c>
      <c r="H3098">
        <v>63.8859645</v>
      </c>
      <c r="I3098">
        <v>-95.539702800000001</v>
      </c>
      <c r="J3098" s="1" t="str">
        <f t="shared" si="239"/>
        <v>Till</v>
      </c>
      <c r="K3098" s="1" t="str">
        <f t="shared" si="240"/>
        <v>&lt;63 micron</v>
      </c>
      <c r="L3098">
        <v>0.1</v>
      </c>
      <c r="M3098">
        <v>0.56000000000000005</v>
      </c>
      <c r="N3098">
        <v>1</v>
      </c>
      <c r="O3098">
        <v>240</v>
      </c>
      <c r="P3098">
        <v>0.25</v>
      </c>
      <c r="Q3098">
        <v>1</v>
      </c>
      <c r="R3098">
        <v>0.33</v>
      </c>
      <c r="S3098">
        <v>0.25</v>
      </c>
      <c r="T3098">
        <v>1</v>
      </c>
      <c r="U3098">
        <v>15</v>
      </c>
      <c r="V3098">
        <v>4</v>
      </c>
      <c r="W3098">
        <v>1.44</v>
      </c>
      <c r="X3098">
        <v>5</v>
      </c>
      <c r="Y3098">
        <v>0.5</v>
      </c>
      <c r="Z3098">
        <v>0.09</v>
      </c>
      <c r="AA3098">
        <v>30</v>
      </c>
      <c r="AB3098">
        <v>0.24</v>
      </c>
      <c r="AC3098">
        <v>145</v>
      </c>
      <c r="AD3098">
        <v>0.5</v>
      </c>
      <c r="AE3098">
        <v>0.01</v>
      </c>
      <c r="AF3098">
        <v>6</v>
      </c>
      <c r="AG3098">
        <v>950</v>
      </c>
      <c r="AH3098">
        <v>12</v>
      </c>
      <c r="AI3098">
        <v>1</v>
      </c>
      <c r="AJ3098">
        <v>1</v>
      </c>
      <c r="AK3098">
        <v>127</v>
      </c>
      <c r="AL3098">
        <v>0.04</v>
      </c>
      <c r="AM3098">
        <v>5</v>
      </c>
      <c r="AN3098">
        <v>5</v>
      </c>
      <c r="AO3098">
        <v>19</v>
      </c>
      <c r="AP3098">
        <v>5</v>
      </c>
      <c r="AQ3098">
        <v>16</v>
      </c>
    </row>
    <row r="3099" spans="1:43" hidden="1" x14ac:dyDescent="0.25">
      <c r="A3099" t="s">
        <v>11228</v>
      </c>
      <c r="B3099" t="s">
        <v>11229</v>
      </c>
      <c r="C3099" s="1" t="str">
        <f t="shared" si="237"/>
        <v>21:0118</v>
      </c>
      <c r="D3099" s="1" t="str">
        <f t="shared" si="238"/>
        <v>21:0027</v>
      </c>
      <c r="E3099" t="s">
        <v>11230</v>
      </c>
      <c r="F3099" t="s">
        <v>11231</v>
      </c>
      <c r="H3099">
        <v>63.640981799999999</v>
      </c>
      <c r="I3099">
        <v>-95.516061199999996</v>
      </c>
      <c r="J3099" s="1" t="str">
        <f t="shared" si="239"/>
        <v>Till</v>
      </c>
      <c r="K3099" s="1" t="str">
        <f t="shared" si="240"/>
        <v>&lt;63 micron</v>
      </c>
      <c r="L3099">
        <v>0.1</v>
      </c>
      <c r="M3099">
        <v>1.36</v>
      </c>
      <c r="N3099">
        <v>1</v>
      </c>
      <c r="O3099">
        <v>340</v>
      </c>
      <c r="P3099">
        <v>0.5</v>
      </c>
      <c r="Q3099">
        <v>1</v>
      </c>
      <c r="R3099">
        <v>0.42</v>
      </c>
      <c r="S3099">
        <v>0.25</v>
      </c>
      <c r="T3099">
        <v>3</v>
      </c>
      <c r="U3099">
        <v>26</v>
      </c>
      <c r="V3099">
        <v>9</v>
      </c>
      <c r="W3099">
        <v>1.83</v>
      </c>
      <c r="X3099">
        <v>5</v>
      </c>
      <c r="Y3099">
        <v>0.5</v>
      </c>
      <c r="Z3099">
        <v>0.25</v>
      </c>
      <c r="AA3099">
        <v>30</v>
      </c>
      <c r="AB3099">
        <v>0.48</v>
      </c>
      <c r="AC3099">
        <v>160</v>
      </c>
      <c r="AD3099">
        <v>0.5</v>
      </c>
      <c r="AE3099">
        <v>0.01</v>
      </c>
      <c r="AF3099">
        <v>13</v>
      </c>
      <c r="AG3099">
        <v>860</v>
      </c>
      <c r="AH3099">
        <v>12</v>
      </c>
      <c r="AI3099">
        <v>1</v>
      </c>
      <c r="AJ3099">
        <v>2</v>
      </c>
      <c r="AK3099">
        <v>184</v>
      </c>
      <c r="AL3099">
        <v>0.02</v>
      </c>
      <c r="AM3099">
        <v>5</v>
      </c>
      <c r="AN3099">
        <v>5</v>
      </c>
      <c r="AO3099">
        <v>25</v>
      </c>
      <c r="AP3099">
        <v>5</v>
      </c>
      <c r="AQ3099">
        <v>24</v>
      </c>
    </row>
    <row r="3100" spans="1:43" hidden="1" x14ac:dyDescent="0.25">
      <c r="A3100" t="s">
        <v>11232</v>
      </c>
      <c r="B3100" t="s">
        <v>11233</v>
      </c>
      <c r="C3100" s="1" t="str">
        <f t="shared" si="237"/>
        <v>21:0118</v>
      </c>
      <c r="D3100" s="1" t="str">
        <f t="shared" si="238"/>
        <v>21:0027</v>
      </c>
      <c r="E3100" t="s">
        <v>11234</v>
      </c>
      <c r="F3100" t="s">
        <v>11235</v>
      </c>
      <c r="H3100">
        <v>63.6593114</v>
      </c>
      <c r="I3100">
        <v>-95.515442300000004</v>
      </c>
      <c r="J3100" s="1" t="str">
        <f t="shared" si="239"/>
        <v>Till</v>
      </c>
      <c r="K3100" s="1" t="str">
        <f t="shared" si="240"/>
        <v>&lt;63 micron</v>
      </c>
      <c r="L3100">
        <v>0.1</v>
      </c>
      <c r="M3100">
        <v>0.67</v>
      </c>
      <c r="N3100">
        <v>4</v>
      </c>
      <c r="O3100">
        <v>200</v>
      </c>
      <c r="P3100">
        <v>0.25</v>
      </c>
      <c r="Q3100">
        <v>1</v>
      </c>
      <c r="R3100">
        <v>0.26</v>
      </c>
      <c r="S3100">
        <v>0.25</v>
      </c>
      <c r="T3100">
        <v>2</v>
      </c>
      <c r="U3100">
        <v>17</v>
      </c>
      <c r="V3100">
        <v>5</v>
      </c>
      <c r="W3100">
        <v>1.34</v>
      </c>
      <c r="X3100">
        <v>5</v>
      </c>
      <c r="Y3100">
        <v>0.5</v>
      </c>
      <c r="Z3100">
        <v>0.11</v>
      </c>
      <c r="AA3100">
        <v>20</v>
      </c>
      <c r="AB3100">
        <v>0.22</v>
      </c>
      <c r="AC3100">
        <v>310</v>
      </c>
      <c r="AD3100">
        <v>0.5</v>
      </c>
      <c r="AE3100">
        <v>0.01</v>
      </c>
      <c r="AF3100">
        <v>8</v>
      </c>
      <c r="AG3100">
        <v>820</v>
      </c>
      <c r="AH3100">
        <v>10</v>
      </c>
      <c r="AI3100">
        <v>1</v>
      </c>
      <c r="AJ3100">
        <v>1</v>
      </c>
      <c r="AK3100">
        <v>128</v>
      </c>
      <c r="AL3100">
        <v>0.03</v>
      </c>
      <c r="AM3100">
        <v>5</v>
      </c>
      <c r="AN3100">
        <v>5</v>
      </c>
      <c r="AO3100">
        <v>18</v>
      </c>
      <c r="AP3100">
        <v>5</v>
      </c>
      <c r="AQ3100">
        <v>14</v>
      </c>
    </row>
    <row r="3101" spans="1:43" hidden="1" x14ac:dyDescent="0.25">
      <c r="A3101" t="s">
        <v>11236</v>
      </c>
      <c r="B3101" t="s">
        <v>11237</v>
      </c>
      <c r="C3101" s="1" t="str">
        <f t="shared" si="237"/>
        <v>21:0118</v>
      </c>
      <c r="D3101" s="1" t="str">
        <f t="shared" si="238"/>
        <v>21:0027</v>
      </c>
      <c r="E3101" t="s">
        <v>11238</v>
      </c>
      <c r="F3101" t="s">
        <v>11239</v>
      </c>
      <c r="H3101">
        <v>63.673588199999998</v>
      </c>
      <c r="I3101">
        <v>-95.515494899999993</v>
      </c>
      <c r="J3101" s="1" t="str">
        <f t="shared" si="239"/>
        <v>Till</v>
      </c>
      <c r="K3101" s="1" t="str">
        <f t="shared" si="240"/>
        <v>&lt;63 micron</v>
      </c>
      <c r="L3101">
        <v>0.1</v>
      </c>
      <c r="M3101">
        <v>0.81</v>
      </c>
      <c r="N3101">
        <v>1</v>
      </c>
      <c r="O3101">
        <v>250</v>
      </c>
      <c r="P3101">
        <v>0.25</v>
      </c>
      <c r="Q3101">
        <v>1</v>
      </c>
      <c r="R3101">
        <v>0.28999999999999998</v>
      </c>
      <c r="S3101">
        <v>0.25</v>
      </c>
      <c r="T3101">
        <v>2</v>
      </c>
      <c r="U3101">
        <v>19</v>
      </c>
      <c r="V3101">
        <v>6</v>
      </c>
      <c r="W3101">
        <v>1.35</v>
      </c>
      <c r="X3101">
        <v>5</v>
      </c>
      <c r="Y3101">
        <v>0.5</v>
      </c>
      <c r="Z3101">
        <v>0.14000000000000001</v>
      </c>
      <c r="AA3101">
        <v>20</v>
      </c>
      <c r="AB3101">
        <v>0.28000000000000003</v>
      </c>
      <c r="AC3101">
        <v>115</v>
      </c>
      <c r="AD3101">
        <v>0.5</v>
      </c>
      <c r="AE3101">
        <v>0.01</v>
      </c>
      <c r="AF3101">
        <v>8</v>
      </c>
      <c r="AG3101">
        <v>810</v>
      </c>
      <c r="AH3101">
        <v>10</v>
      </c>
      <c r="AI3101">
        <v>1</v>
      </c>
      <c r="AJ3101">
        <v>1</v>
      </c>
      <c r="AK3101">
        <v>129</v>
      </c>
      <c r="AL3101">
        <v>0.02</v>
      </c>
      <c r="AM3101">
        <v>5</v>
      </c>
      <c r="AN3101">
        <v>5</v>
      </c>
      <c r="AO3101">
        <v>18</v>
      </c>
      <c r="AP3101">
        <v>5</v>
      </c>
      <c r="AQ3101">
        <v>16</v>
      </c>
    </row>
    <row r="3102" spans="1:43" hidden="1" x14ac:dyDescent="0.25">
      <c r="A3102" t="s">
        <v>11240</v>
      </c>
      <c r="B3102" t="s">
        <v>11241</v>
      </c>
      <c r="C3102" s="1" t="str">
        <f t="shared" si="237"/>
        <v>21:0118</v>
      </c>
      <c r="D3102" s="1" t="str">
        <f t="shared" si="238"/>
        <v>21:0027</v>
      </c>
      <c r="E3102" t="s">
        <v>11242</v>
      </c>
      <c r="F3102" t="s">
        <v>11243</v>
      </c>
      <c r="H3102">
        <v>63.702452399999999</v>
      </c>
      <c r="I3102">
        <v>-95.518381300000001</v>
      </c>
      <c r="J3102" s="1" t="str">
        <f t="shared" si="239"/>
        <v>Till</v>
      </c>
      <c r="K3102" s="1" t="str">
        <f t="shared" si="240"/>
        <v>&lt;63 micron</v>
      </c>
      <c r="L3102">
        <v>0.1</v>
      </c>
      <c r="M3102">
        <v>0.41</v>
      </c>
      <c r="N3102">
        <v>1</v>
      </c>
      <c r="O3102">
        <v>100</v>
      </c>
      <c r="P3102">
        <v>0.25</v>
      </c>
      <c r="Q3102">
        <v>1</v>
      </c>
      <c r="R3102">
        <v>0.25</v>
      </c>
      <c r="S3102">
        <v>0.25</v>
      </c>
      <c r="T3102">
        <v>2</v>
      </c>
      <c r="U3102">
        <v>16</v>
      </c>
      <c r="V3102">
        <v>3</v>
      </c>
      <c r="W3102">
        <v>1.18</v>
      </c>
      <c r="X3102">
        <v>5</v>
      </c>
      <c r="Y3102">
        <v>0.5</v>
      </c>
      <c r="Z3102">
        <v>0.05</v>
      </c>
      <c r="AA3102">
        <v>20</v>
      </c>
      <c r="AB3102">
        <v>0.22</v>
      </c>
      <c r="AC3102">
        <v>200</v>
      </c>
      <c r="AD3102">
        <v>0.5</v>
      </c>
      <c r="AE3102">
        <v>0.01</v>
      </c>
      <c r="AF3102">
        <v>8</v>
      </c>
      <c r="AG3102">
        <v>830</v>
      </c>
      <c r="AH3102">
        <v>8</v>
      </c>
      <c r="AI3102">
        <v>1</v>
      </c>
      <c r="AJ3102">
        <v>1</v>
      </c>
      <c r="AK3102">
        <v>101</v>
      </c>
      <c r="AL3102">
        <v>0.02</v>
      </c>
      <c r="AM3102">
        <v>5</v>
      </c>
      <c r="AN3102">
        <v>5</v>
      </c>
      <c r="AO3102">
        <v>17</v>
      </c>
      <c r="AP3102">
        <v>5</v>
      </c>
      <c r="AQ3102">
        <v>12</v>
      </c>
    </row>
    <row r="3103" spans="1:43" hidden="1" x14ac:dyDescent="0.25">
      <c r="A3103" t="s">
        <v>11244</v>
      </c>
      <c r="B3103" t="s">
        <v>11245</v>
      </c>
      <c r="C3103" s="1" t="str">
        <f t="shared" si="237"/>
        <v>21:0118</v>
      </c>
      <c r="D3103" s="1" t="str">
        <f t="shared" si="238"/>
        <v>21:0027</v>
      </c>
      <c r="E3103" t="s">
        <v>11246</v>
      </c>
      <c r="F3103" t="s">
        <v>11247</v>
      </c>
      <c r="H3103">
        <v>63.729622900000003</v>
      </c>
      <c r="I3103">
        <v>-95.515936400000001</v>
      </c>
      <c r="J3103" s="1" t="str">
        <f t="shared" si="239"/>
        <v>Till</v>
      </c>
      <c r="K3103" s="1" t="str">
        <f t="shared" si="240"/>
        <v>&lt;63 micron</v>
      </c>
      <c r="L3103">
        <v>0.1</v>
      </c>
      <c r="M3103">
        <v>0.24</v>
      </c>
      <c r="N3103">
        <v>1</v>
      </c>
      <c r="O3103">
        <v>70</v>
      </c>
      <c r="P3103">
        <v>0.25</v>
      </c>
      <c r="Q3103">
        <v>1</v>
      </c>
      <c r="R3103">
        <v>0.23</v>
      </c>
      <c r="S3103">
        <v>0.25</v>
      </c>
      <c r="T3103">
        <v>1</v>
      </c>
      <c r="U3103">
        <v>10</v>
      </c>
      <c r="V3103">
        <v>1</v>
      </c>
      <c r="W3103">
        <v>0.95</v>
      </c>
      <c r="X3103">
        <v>5</v>
      </c>
      <c r="Y3103">
        <v>0.5</v>
      </c>
      <c r="Z3103">
        <v>0.02</v>
      </c>
      <c r="AA3103">
        <v>20</v>
      </c>
      <c r="AB3103">
        <v>0.11</v>
      </c>
      <c r="AC3103">
        <v>60</v>
      </c>
      <c r="AD3103">
        <v>0.5</v>
      </c>
      <c r="AE3103">
        <v>0.01</v>
      </c>
      <c r="AF3103">
        <v>3</v>
      </c>
      <c r="AG3103">
        <v>800</v>
      </c>
      <c r="AH3103">
        <v>6</v>
      </c>
      <c r="AI3103">
        <v>1</v>
      </c>
      <c r="AJ3103">
        <v>0.5</v>
      </c>
      <c r="AK3103">
        <v>99</v>
      </c>
      <c r="AL3103">
        <v>0.02</v>
      </c>
      <c r="AM3103">
        <v>5</v>
      </c>
      <c r="AN3103">
        <v>5</v>
      </c>
      <c r="AO3103">
        <v>12</v>
      </c>
      <c r="AP3103">
        <v>5</v>
      </c>
      <c r="AQ3103">
        <v>6</v>
      </c>
    </row>
    <row r="3104" spans="1:43" hidden="1" x14ac:dyDescent="0.25">
      <c r="A3104" t="s">
        <v>11248</v>
      </c>
      <c r="B3104" t="s">
        <v>11249</v>
      </c>
      <c r="C3104" s="1" t="str">
        <f t="shared" si="237"/>
        <v>21:0118</v>
      </c>
      <c r="D3104" s="1" t="str">
        <f t="shared" si="238"/>
        <v>21:0027</v>
      </c>
      <c r="E3104" t="s">
        <v>11250</v>
      </c>
      <c r="F3104" t="s">
        <v>11251</v>
      </c>
      <c r="H3104">
        <v>63.745876099999997</v>
      </c>
      <c r="I3104">
        <v>-95.521072200000006</v>
      </c>
      <c r="J3104" s="1" t="str">
        <f t="shared" si="239"/>
        <v>Till</v>
      </c>
      <c r="K3104" s="1" t="str">
        <f t="shared" si="240"/>
        <v>&lt;63 micron</v>
      </c>
      <c r="L3104">
        <v>0.1</v>
      </c>
      <c r="M3104">
        <v>0.28000000000000003</v>
      </c>
      <c r="N3104">
        <v>1</v>
      </c>
      <c r="O3104">
        <v>90</v>
      </c>
      <c r="P3104">
        <v>0.25</v>
      </c>
      <c r="Q3104">
        <v>1</v>
      </c>
      <c r="R3104">
        <v>0.27</v>
      </c>
      <c r="S3104">
        <v>0.25</v>
      </c>
      <c r="T3104">
        <v>1</v>
      </c>
      <c r="U3104">
        <v>11</v>
      </c>
      <c r="V3104">
        <v>2</v>
      </c>
      <c r="W3104">
        <v>1.1299999999999999</v>
      </c>
      <c r="X3104">
        <v>5</v>
      </c>
      <c r="Y3104">
        <v>1</v>
      </c>
      <c r="Z3104">
        <v>0.03</v>
      </c>
      <c r="AA3104">
        <v>20</v>
      </c>
      <c r="AB3104">
        <v>0.13</v>
      </c>
      <c r="AC3104">
        <v>95</v>
      </c>
      <c r="AD3104">
        <v>0.5</v>
      </c>
      <c r="AE3104">
        <v>0.01</v>
      </c>
      <c r="AF3104">
        <v>4</v>
      </c>
      <c r="AG3104">
        <v>920</v>
      </c>
      <c r="AH3104">
        <v>8</v>
      </c>
      <c r="AI3104">
        <v>1</v>
      </c>
      <c r="AJ3104">
        <v>0.5</v>
      </c>
      <c r="AK3104">
        <v>115</v>
      </c>
      <c r="AL3104">
        <v>0.02</v>
      </c>
      <c r="AM3104">
        <v>5</v>
      </c>
      <c r="AN3104">
        <v>5</v>
      </c>
      <c r="AO3104">
        <v>14</v>
      </c>
      <c r="AP3104">
        <v>5</v>
      </c>
      <c r="AQ3104">
        <v>8</v>
      </c>
    </row>
    <row r="3105" spans="1:43" hidden="1" x14ac:dyDescent="0.25">
      <c r="A3105" t="s">
        <v>11252</v>
      </c>
      <c r="B3105" t="s">
        <v>11253</v>
      </c>
      <c r="C3105" s="1" t="str">
        <f t="shared" si="237"/>
        <v>21:0118</v>
      </c>
      <c r="D3105" s="1" t="str">
        <f t="shared" si="238"/>
        <v>21:0027</v>
      </c>
      <c r="E3105" t="s">
        <v>11254</v>
      </c>
      <c r="F3105" t="s">
        <v>11255</v>
      </c>
      <c r="H3105">
        <v>63.759816700000002</v>
      </c>
      <c r="I3105">
        <v>-95.513634600000003</v>
      </c>
      <c r="J3105" s="1" t="str">
        <f t="shared" si="239"/>
        <v>Till</v>
      </c>
      <c r="K3105" s="1" t="str">
        <f t="shared" si="240"/>
        <v>&lt;63 micron</v>
      </c>
      <c r="L3105">
        <v>0.1</v>
      </c>
      <c r="M3105">
        <v>0.75</v>
      </c>
      <c r="N3105">
        <v>4</v>
      </c>
      <c r="O3105">
        <v>350</v>
      </c>
      <c r="P3105">
        <v>0.25</v>
      </c>
      <c r="Q3105">
        <v>1</v>
      </c>
      <c r="R3105">
        <v>0.24</v>
      </c>
      <c r="S3105">
        <v>0.25</v>
      </c>
      <c r="T3105">
        <v>2</v>
      </c>
      <c r="U3105">
        <v>15</v>
      </c>
      <c r="V3105">
        <v>7</v>
      </c>
      <c r="W3105">
        <v>1.35</v>
      </c>
      <c r="X3105">
        <v>5</v>
      </c>
      <c r="Y3105">
        <v>0.5</v>
      </c>
      <c r="Z3105">
        <v>0.12</v>
      </c>
      <c r="AA3105">
        <v>20</v>
      </c>
      <c r="AB3105">
        <v>0.27</v>
      </c>
      <c r="AC3105">
        <v>130</v>
      </c>
      <c r="AD3105">
        <v>0.5</v>
      </c>
      <c r="AE3105">
        <v>0.01</v>
      </c>
      <c r="AF3105">
        <v>8</v>
      </c>
      <c r="AG3105">
        <v>740</v>
      </c>
      <c r="AH3105">
        <v>10</v>
      </c>
      <c r="AI3105">
        <v>1</v>
      </c>
      <c r="AJ3105">
        <v>1</v>
      </c>
      <c r="AK3105">
        <v>120</v>
      </c>
      <c r="AL3105">
        <v>0.01</v>
      </c>
      <c r="AM3105">
        <v>5</v>
      </c>
      <c r="AN3105">
        <v>5</v>
      </c>
      <c r="AO3105">
        <v>16</v>
      </c>
      <c r="AP3105">
        <v>5</v>
      </c>
      <c r="AQ3105">
        <v>16</v>
      </c>
    </row>
    <row r="3106" spans="1:43" hidden="1" x14ac:dyDescent="0.25">
      <c r="A3106" t="s">
        <v>11256</v>
      </c>
      <c r="B3106" t="s">
        <v>11257</v>
      </c>
      <c r="C3106" s="1" t="str">
        <f t="shared" si="237"/>
        <v>21:0118</v>
      </c>
      <c r="D3106" s="1" t="str">
        <f t="shared" si="238"/>
        <v>21:0027</v>
      </c>
      <c r="E3106" t="s">
        <v>11258</v>
      </c>
      <c r="F3106" t="s">
        <v>11259</v>
      </c>
      <c r="H3106">
        <v>63.772764000000002</v>
      </c>
      <c r="I3106">
        <v>-95.511134100000007</v>
      </c>
      <c r="J3106" s="1" t="str">
        <f t="shared" si="239"/>
        <v>Till</v>
      </c>
      <c r="K3106" s="1" t="str">
        <f t="shared" si="240"/>
        <v>&lt;63 micron</v>
      </c>
      <c r="L3106">
        <v>0.1</v>
      </c>
      <c r="M3106">
        <v>1.48</v>
      </c>
      <c r="N3106">
        <v>4</v>
      </c>
      <c r="O3106">
        <v>320</v>
      </c>
      <c r="P3106">
        <v>0.5</v>
      </c>
      <c r="Q3106">
        <v>1</v>
      </c>
      <c r="R3106">
        <v>0.46</v>
      </c>
      <c r="S3106">
        <v>0.25</v>
      </c>
      <c r="T3106">
        <v>4</v>
      </c>
      <c r="U3106">
        <v>35</v>
      </c>
      <c r="V3106">
        <v>13</v>
      </c>
      <c r="W3106">
        <v>2.17</v>
      </c>
      <c r="X3106">
        <v>5</v>
      </c>
      <c r="Y3106">
        <v>1</v>
      </c>
      <c r="Z3106">
        <v>0.28999999999999998</v>
      </c>
      <c r="AA3106">
        <v>30</v>
      </c>
      <c r="AB3106">
        <v>0.66</v>
      </c>
      <c r="AC3106">
        <v>175</v>
      </c>
      <c r="AD3106">
        <v>0.5</v>
      </c>
      <c r="AE3106">
        <v>0.01</v>
      </c>
      <c r="AF3106">
        <v>18</v>
      </c>
      <c r="AG3106">
        <v>770</v>
      </c>
      <c r="AH3106">
        <v>16</v>
      </c>
      <c r="AI3106">
        <v>1</v>
      </c>
      <c r="AJ3106">
        <v>3</v>
      </c>
      <c r="AK3106">
        <v>118</v>
      </c>
      <c r="AL3106">
        <v>0.04</v>
      </c>
      <c r="AM3106">
        <v>5</v>
      </c>
      <c r="AN3106">
        <v>5</v>
      </c>
      <c r="AO3106">
        <v>47</v>
      </c>
      <c r="AP3106">
        <v>5</v>
      </c>
      <c r="AQ3106">
        <v>36</v>
      </c>
    </row>
    <row r="3107" spans="1:43" hidden="1" x14ac:dyDescent="0.25">
      <c r="A3107" t="s">
        <v>11260</v>
      </c>
      <c r="B3107" t="s">
        <v>11261</v>
      </c>
      <c r="C3107" s="1" t="str">
        <f t="shared" si="237"/>
        <v>21:0118</v>
      </c>
      <c r="D3107" s="1" t="str">
        <f t="shared" si="238"/>
        <v>21:0027</v>
      </c>
      <c r="E3107" t="s">
        <v>11262</v>
      </c>
      <c r="F3107" t="s">
        <v>11263</v>
      </c>
      <c r="H3107">
        <v>63.7885773</v>
      </c>
      <c r="I3107">
        <v>-95.509576600000003</v>
      </c>
      <c r="J3107" s="1" t="str">
        <f t="shared" si="239"/>
        <v>Till</v>
      </c>
      <c r="K3107" s="1" t="str">
        <f t="shared" si="240"/>
        <v>&lt;63 micron</v>
      </c>
      <c r="L3107">
        <v>0.1</v>
      </c>
      <c r="M3107">
        <v>0.49</v>
      </c>
      <c r="N3107">
        <v>1</v>
      </c>
      <c r="O3107">
        <v>180</v>
      </c>
      <c r="P3107">
        <v>0.25</v>
      </c>
      <c r="Q3107">
        <v>1</v>
      </c>
      <c r="R3107">
        <v>0.28000000000000003</v>
      </c>
      <c r="S3107">
        <v>0.25</v>
      </c>
      <c r="T3107">
        <v>2</v>
      </c>
      <c r="U3107">
        <v>13</v>
      </c>
      <c r="V3107">
        <v>4</v>
      </c>
      <c r="W3107">
        <v>1.26</v>
      </c>
      <c r="X3107">
        <v>5</v>
      </c>
      <c r="Y3107">
        <v>0.5</v>
      </c>
      <c r="Z3107">
        <v>7.0000000000000007E-2</v>
      </c>
      <c r="AA3107">
        <v>30</v>
      </c>
      <c r="AB3107">
        <v>0.21</v>
      </c>
      <c r="AC3107">
        <v>120</v>
      </c>
      <c r="AD3107">
        <v>0.5</v>
      </c>
      <c r="AE3107">
        <v>0.01</v>
      </c>
      <c r="AF3107">
        <v>5</v>
      </c>
      <c r="AG3107">
        <v>820</v>
      </c>
      <c r="AH3107">
        <v>10</v>
      </c>
      <c r="AI3107">
        <v>1</v>
      </c>
      <c r="AJ3107">
        <v>1</v>
      </c>
      <c r="AK3107">
        <v>131</v>
      </c>
      <c r="AL3107">
        <v>0.02</v>
      </c>
      <c r="AM3107">
        <v>5</v>
      </c>
      <c r="AN3107">
        <v>5</v>
      </c>
      <c r="AO3107">
        <v>16</v>
      </c>
      <c r="AP3107">
        <v>5</v>
      </c>
      <c r="AQ3107">
        <v>12</v>
      </c>
    </row>
    <row r="3108" spans="1:43" hidden="1" x14ac:dyDescent="0.25">
      <c r="A3108" t="s">
        <v>11264</v>
      </c>
      <c r="B3108" t="s">
        <v>11265</v>
      </c>
      <c r="C3108" s="1" t="str">
        <f t="shared" si="237"/>
        <v>21:0118</v>
      </c>
      <c r="D3108" s="1" t="str">
        <f t="shared" si="238"/>
        <v>21:0027</v>
      </c>
      <c r="E3108" t="s">
        <v>11266</v>
      </c>
      <c r="F3108" t="s">
        <v>11267</v>
      </c>
      <c r="H3108">
        <v>63.800271000000002</v>
      </c>
      <c r="I3108">
        <v>-95.507894899999997</v>
      </c>
      <c r="J3108" s="1" t="str">
        <f t="shared" si="239"/>
        <v>Till</v>
      </c>
      <c r="K3108" s="1" t="str">
        <f t="shared" si="240"/>
        <v>&lt;63 micron</v>
      </c>
      <c r="L3108">
        <v>0.1</v>
      </c>
      <c r="M3108">
        <v>0.55000000000000004</v>
      </c>
      <c r="N3108">
        <v>1</v>
      </c>
      <c r="O3108">
        <v>270</v>
      </c>
      <c r="P3108">
        <v>0.25</v>
      </c>
      <c r="Q3108">
        <v>1</v>
      </c>
      <c r="R3108">
        <v>0.27</v>
      </c>
      <c r="S3108">
        <v>0.25</v>
      </c>
      <c r="T3108">
        <v>1</v>
      </c>
      <c r="U3108">
        <v>14</v>
      </c>
      <c r="V3108">
        <v>4</v>
      </c>
      <c r="W3108">
        <v>1.29</v>
      </c>
      <c r="X3108">
        <v>5</v>
      </c>
      <c r="Y3108">
        <v>0.5</v>
      </c>
      <c r="Z3108">
        <v>0.08</v>
      </c>
      <c r="AA3108">
        <v>30</v>
      </c>
      <c r="AB3108">
        <v>0.24</v>
      </c>
      <c r="AC3108">
        <v>135</v>
      </c>
      <c r="AD3108">
        <v>0.5</v>
      </c>
      <c r="AE3108">
        <v>0.01</v>
      </c>
      <c r="AF3108">
        <v>6</v>
      </c>
      <c r="AG3108">
        <v>810</v>
      </c>
      <c r="AH3108">
        <v>8</v>
      </c>
      <c r="AI3108">
        <v>1</v>
      </c>
      <c r="AJ3108">
        <v>1</v>
      </c>
      <c r="AK3108">
        <v>139</v>
      </c>
      <c r="AL3108">
        <v>0.02</v>
      </c>
      <c r="AM3108">
        <v>5</v>
      </c>
      <c r="AN3108">
        <v>5</v>
      </c>
      <c r="AO3108">
        <v>16</v>
      </c>
      <c r="AP3108">
        <v>5</v>
      </c>
      <c r="AQ3108">
        <v>14</v>
      </c>
    </row>
    <row r="3109" spans="1:43" hidden="1" x14ac:dyDescent="0.25">
      <c r="A3109" t="s">
        <v>11268</v>
      </c>
      <c r="B3109" t="s">
        <v>11269</v>
      </c>
      <c r="C3109" s="1" t="str">
        <f t="shared" si="237"/>
        <v>21:0118</v>
      </c>
      <c r="D3109" s="1" t="str">
        <f t="shared" si="238"/>
        <v>21:0027</v>
      </c>
      <c r="E3109" t="s">
        <v>11270</v>
      </c>
      <c r="F3109" t="s">
        <v>11271</v>
      </c>
      <c r="H3109">
        <v>63.814013500000001</v>
      </c>
      <c r="I3109">
        <v>-95.505093500000001</v>
      </c>
      <c r="J3109" s="1" t="str">
        <f t="shared" si="239"/>
        <v>Till</v>
      </c>
      <c r="K3109" s="1" t="str">
        <f t="shared" si="240"/>
        <v>&lt;63 micron</v>
      </c>
      <c r="L3109">
        <v>0.1</v>
      </c>
      <c r="M3109">
        <v>0.43</v>
      </c>
      <c r="N3109">
        <v>2</v>
      </c>
      <c r="O3109">
        <v>260</v>
      </c>
      <c r="P3109">
        <v>0.25</v>
      </c>
      <c r="Q3109">
        <v>1</v>
      </c>
      <c r="R3109">
        <v>0.26</v>
      </c>
      <c r="S3109">
        <v>0.25</v>
      </c>
      <c r="T3109">
        <v>1</v>
      </c>
      <c r="U3109">
        <v>13</v>
      </c>
      <c r="V3109">
        <v>4</v>
      </c>
      <c r="W3109">
        <v>1.1399999999999999</v>
      </c>
      <c r="X3109">
        <v>5</v>
      </c>
      <c r="Y3109">
        <v>0.5</v>
      </c>
      <c r="Z3109">
        <v>0.06</v>
      </c>
      <c r="AA3109">
        <v>20</v>
      </c>
      <c r="AB3109">
        <v>0.18</v>
      </c>
      <c r="AC3109">
        <v>105</v>
      </c>
      <c r="AD3109">
        <v>0.5</v>
      </c>
      <c r="AE3109">
        <v>0.01</v>
      </c>
      <c r="AF3109">
        <v>5</v>
      </c>
      <c r="AG3109">
        <v>790</v>
      </c>
      <c r="AH3109">
        <v>8</v>
      </c>
      <c r="AI3109">
        <v>1</v>
      </c>
      <c r="AJ3109">
        <v>1</v>
      </c>
      <c r="AK3109">
        <v>107</v>
      </c>
      <c r="AL3109">
        <v>0.02</v>
      </c>
      <c r="AM3109">
        <v>5</v>
      </c>
      <c r="AN3109">
        <v>5</v>
      </c>
      <c r="AO3109">
        <v>15</v>
      </c>
      <c r="AP3109">
        <v>5</v>
      </c>
      <c r="AQ3109">
        <v>12</v>
      </c>
    </row>
    <row r="3110" spans="1:43" hidden="1" x14ac:dyDescent="0.25">
      <c r="A3110" t="s">
        <v>11272</v>
      </c>
      <c r="B3110" t="s">
        <v>11273</v>
      </c>
      <c r="C3110" s="1" t="str">
        <f t="shared" si="237"/>
        <v>21:0118</v>
      </c>
      <c r="D3110" s="1" t="str">
        <f t="shared" si="238"/>
        <v>21:0027</v>
      </c>
      <c r="E3110" t="s">
        <v>11274</v>
      </c>
      <c r="F3110" t="s">
        <v>11275</v>
      </c>
      <c r="H3110">
        <v>63.8310441</v>
      </c>
      <c r="I3110">
        <v>-95.515636200000003</v>
      </c>
      <c r="J3110" s="1" t="str">
        <f t="shared" si="239"/>
        <v>Till</v>
      </c>
      <c r="K3110" s="1" t="str">
        <f t="shared" si="240"/>
        <v>&lt;63 micron</v>
      </c>
      <c r="L3110">
        <v>0.1</v>
      </c>
      <c r="M3110">
        <v>0.5</v>
      </c>
      <c r="N3110">
        <v>1</v>
      </c>
      <c r="O3110">
        <v>300</v>
      </c>
      <c r="P3110">
        <v>0.25</v>
      </c>
      <c r="Q3110">
        <v>1</v>
      </c>
      <c r="R3110">
        <v>0.28000000000000003</v>
      </c>
      <c r="S3110">
        <v>0.25</v>
      </c>
      <c r="T3110">
        <v>2</v>
      </c>
      <c r="U3110">
        <v>16</v>
      </c>
      <c r="V3110">
        <v>4</v>
      </c>
      <c r="W3110">
        <v>1.17</v>
      </c>
      <c r="X3110">
        <v>5</v>
      </c>
      <c r="Y3110">
        <v>0.5</v>
      </c>
      <c r="Z3110">
        <v>0.08</v>
      </c>
      <c r="AA3110">
        <v>20</v>
      </c>
      <c r="AB3110">
        <v>0.21</v>
      </c>
      <c r="AC3110">
        <v>105</v>
      </c>
      <c r="AD3110">
        <v>0.5</v>
      </c>
      <c r="AE3110">
        <v>0.01</v>
      </c>
      <c r="AF3110">
        <v>6</v>
      </c>
      <c r="AG3110">
        <v>830</v>
      </c>
      <c r="AH3110">
        <v>8</v>
      </c>
      <c r="AI3110">
        <v>1</v>
      </c>
      <c r="AJ3110">
        <v>1</v>
      </c>
      <c r="AK3110">
        <v>108</v>
      </c>
      <c r="AL3110">
        <v>0.03</v>
      </c>
      <c r="AM3110">
        <v>5</v>
      </c>
      <c r="AN3110">
        <v>5</v>
      </c>
      <c r="AO3110">
        <v>16</v>
      </c>
      <c r="AP3110">
        <v>5</v>
      </c>
      <c r="AQ3110">
        <v>12</v>
      </c>
    </row>
    <row r="3111" spans="1:43" hidden="1" x14ac:dyDescent="0.25">
      <c r="A3111" t="s">
        <v>11276</v>
      </c>
      <c r="B3111" t="s">
        <v>11277</v>
      </c>
      <c r="C3111" s="1" t="str">
        <f t="shared" si="237"/>
        <v>21:0118</v>
      </c>
      <c r="D3111" s="1" t="str">
        <f t="shared" si="238"/>
        <v>21:0027</v>
      </c>
      <c r="E3111" t="s">
        <v>11278</v>
      </c>
      <c r="F3111" t="s">
        <v>11279</v>
      </c>
      <c r="H3111">
        <v>63.843959699999999</v>
      </c>
      <c r="I3111">
        <v>-95.507716799999997</v>
      </c>
      <c r="J3111" s="1" t="str">
        <f t="shared" si="239"/>
        <v>Till</v>
      </c>
      <c r="K3111" s="1" t="str">
        <f t="shared" si="240"/>
        <v>&lt;63 micron</v>
      </c>
      <c r="L3111">
        <v>0.1</v>
      </c>
      <c r="M3111">
        <v>1.07</v>
      </c>
      <c r="N3111">
        <v>1</v>
      </c>
      <c r="O3111">
        <v>440</v>
      </c>
      <c r="P3111">
        <v>0.25</v>
      </c>
      <c r="Q3111">
        <v>1</v>
      </c>
      <c r="R3111">
        <v>0.31</v>
      </c>
      <c r="S3111">
        <v>0.25</v>
      </c>
      <c r="T3111">
        <v>3</v>
      </c>
      <c r="U3111">
        <v>20</v>
      </c>
      <c r="V3111">
        <v>9</v>
      </c>
      <c r="W3111">
        <v>1.53</v>
      </c>
      <c r="X3111">
        <v>5</v>
      </c>
      <c r="Y3111">
        <v>0.5</v>
      </c>
      <c r="Z3111">
        <v>0.2</v>
      </c>
      <c r="AA3111">
        <v>30</v>
      </c>
      <c r="AB3111">
        <v>0.43</v>
      </c>
      <c r="AC3111">
        <v>165</v>
      </c>
      <c r="AD3111">
        <v>0.5</v>
      </c>
      <c r="AE3111">
        <v>0.01</v>
      </c>
      <c r="AF3111">
        <v>10</v>
      </c>
      <c r="AG3111">
        <v>700</v>
      </c>
      <c r="AH3111">
        <v>14</v>
      </c>
      <c r="AI3111">
        <v>1</v>
      </c>
      <c r="AJ3111">
        <v>1</v>
      </c>
      <c r="AK3111">
        <v>121</v>
      </c>
      <c r="AL3111">
        <v>0.01</v>
      </c>
      <c r="AM3111">
        <v>5</v>
      </c>
      <c r="AN3111">
        <v>5</v>
      </c>
      <c r="AO3111">
        <v>19</v>
      </c>
      <c r="AP3111">
        <v>5</v>
      </c>
      <c r="AQ3111">
        <v>22</v>
      </c>
    </row>
    <row r="3112" spans="1:43" hidden="1" x14ac:dyDescent="0.25">
      <c r="A3112" t="s">
        <v>11280</v>
      </c>
      <c r="B3112" t="s">
        <v>11281</v>
      </c>
      <c r="C3112" s="1" t="str">
        <f t="shared" si="237"/>
        <v>21:0118</v>
      </c>
      <c r="D3112" s="1" t="str">
        <f t="shared" si="238"/>
        <v>21:0027</v>
      </c>
      <c r="E3112" t="s">
        <v>11282</v>
      </c>
      <c r="F3112" t="s">
        <v>11283</v>
      </c>
      <c r="H3112">
        <v>63.864004600000001</v>
      </c>
      <c r="I3112">
        <v>-95.517381999999998</v>
      </c>
      <c r="J3112" s="1" t="str">
        <f t="shared" si="239"/>
        <v>Till</v>
      </c>
      <c r="K3112" s="1" t="str">
        <f t="shared" si="240"/>
        <v>&lt;63 micron</v>
      </c>
      <c r="L3112">
        <v>0.1</v>
      </c>
      <c r="M3112">
        <v>0.66</v>
      </c>
      <c r="N3112">
        <v>1</v>
      </c>
      <c r="O3112">
        <v>190</v>
      </c>
      <c r="P3112">
        <v>0.25</v>
      </c>
      <c r="Q3112">
        <v>1</v>
      </c>
      <c r="R3112">
        <v>0.3</v>
      </c>
      <c r="S3112">
        <v>0.25</v>
      </c>
      <c r="T3112">
        <v>2</v>
      </c>
      <c r="U3112">
        <v>14</v>
      </c>
      <c r="V3112">
        <v>6</v>
      </c>
      <c r="W3112">
        <v>1.3</v>
      </c>
      <c r="X3112">
        <v>5</v>
      </c>
      <c r="Y3112">
        <v>0.5</v>
      </c>
      <c r="Z3112">
        <v>0.12</v>
      </c>
      <c r="AA3112">
        <v>30</v>
      </c>
      <c r="AB3112">
        <v>0.27</v>
      </c>
      <c r="AC3112">
        <v>145</v>
      </c>
      <c r="AD3112">
        <v>0.5</v>
      </c>
      <c r="AE3112">
        <v>0.01</v>
      </c>
      <c r="AF3112">
        <v>7</v>
      </c>
      <c r="AG3112">
        <v>820</v>
      </c>
      <c r="AH3112">
        <v>10</v>
      </c>
      <c r="AI3112">
        <v>1</v>
      </c>
      <c r="AJ3112">
        <v>1</v>
      </c>
      <c r="AK3112">
        <v>91</v>
      </c>
      <c r="AL3112">
        <v>0.03</v>
      </c>
      <c r="AM3112">
        <v>5</v>
      </c>
      <c r="AN3112">
        <v>5</v>
      </c>
      <c r="AO3112">
        <v>18</v>
      </c>
      <c r="AP3112">
        <v>5</v>
      </c>
      <c r="AQ3112">
        <v>16</v>
      </c>
    </row>
    <row r="3113" spans="1:43" hidden="1" x14ac:dyDescent="0.25">
      <c r="A3113" t="s">
        <v>11284</v>
      </c>
      <c r="B3113" t="s">
        <v>11285</v>
      </c>
      <c r="C3113" s="1" t="str">
        <f t="shared" si="237"/>
        <v>21:0118</v>
      </c>
      <c r="D3113" s="1" t="str">
        <f t="shared" si="238"/>
        <v>21:0027</v>
      </c>
      <c r="E3113" t="s">
        <v>11286</v>
      </c>
      <c r="F3113" t="s">
        <v>11287</v>
      </c>
      <c r="H3113">
        <v>63.875312100000002</v>
      </c>
      <c r="I3113">
        <v>-95.499657299999996</v>
      </c>
      <c r="J3113" s="1" t="str">
        <f t="shared" si="239"/>
        <v>Till</v>
      </c>
      <c r="K3113" s="1" t="str">
        <f t="shared" si="240"/>
        <v>&lt;63 micron</v>
      </c>
      <c r="L3113">
        <v>0.1</v>
      </c>
      <c r="M3113">
        <v>0.5</v>
      </c>
      <c r="N3113">
        <v>1</v>
      </c>
      <c r="O3113">
        <v>170</v>
      </c>
      <c r="P3113">
        <v>0.25</v>
      </c>
      <c r="Q3113">
        <v>1</v>
      </c>
      <c r="R3113">
        <v>0.36</v>
      </c>
      <c r="S3113">
        <v>0.25</v>
      </c>
      <c r="T3113">
        <v>2</v>
      </c>
      <c r="U3113">
        <v>16</v>
      </c>
      <c r="V3113">
        <v>3</v>
      </c>
      <c r="W3113">
        <v>1.39</v>
      </c>
      <c r="X3113">
        <v>5</v>
      </c>
      <c r="Y3113">
        <v>0.5</v>
      </c>
      <c r="Z3113">
        <v>7.0000000000000007E-2</v>
      </c>
      <c r="AA3113">
        <v>30</v>
      </c>
      <c r="AB3113">
        <v>0.23</v>
      </c>
      <c r="AC3113">
        <v>135</v>
      </c>
      <c r="AD3113">
        <v>0.5</v>
      </c>
      <c r="AE3113">
        <v>0.01</v>
      </c>
      <c r="AF3113">
        <v>6</v>
      </c>
      <c r="AG3113">
        <v>980</v>
      </c>
      <c r="AH3113">
        <v>6</v>
      </c>
      <c r="AI3113">
        <v>1</v>
      </c>
      <c r="AJ3113">
        <v>1</v>
      </c>
      <c r="AK3113">
        <v>98</v>
      </c>
      <c r="AL3113">
        <v>0.04</v>
      </c>
      <c r="AM3113">
        <v>5</v>
      </c>
      <c r="AN3113">
        <v>5</v>
      </c>
      <c r="AO3113">
        <v>21</v>
      </c>
      <c r="AP3113">
        <v>5</v>
      </c>
      <c r="AQ3113">
        <v>16</v>
      </c>
    </row>
    <row r="3114" spans="1:43" hidden="1" x14ac:dyDescent="0.25">
      <c r="A3114" t="s">
        <v>11288</v>
      </c>
      <c r="B3114" t="s">
        <v>11289</v>
      </c>
      <c r="C3114" s="1" t="str">
        <f t="shared" si="237"/>
        <v>21:0118</v>
      </c>
      <c r="D3114" s="1" t="str">
        <f t="shared" si="238"/>
        <v>21:0027</v>
      </c>
      <c r="E3114" t="s">
        <v>11290</v>
      </c>
      <c r="F3114" t="s">
        <v>11291</v>
      </c>
      <c r="H3114">
        <v>63.887176400000001</v>
      </c>
      <c r="I3114">
        <v>-95.515056400000006</v>
      </c>
      <c r="J3114" s="1" t="str">
        <f t="shared" si="239"/>
        <v>Till</v>
      </c>
      <c r="K3114" s="1" t="str">
        <f t="shared" si="240"/>
        <v>&lt;63 micron</v>
      </c>
      <c r="L3114">
        <v>0.1</v>
      </c>
      <c r="M3114">
        <v>1.5</v>
      </c>
      <c r="N3114">
        <v>1</v>
      </c>
      <c r="O3114">
        <v>410</v>
      </c>
      <c r="P3114">
        <v>0.5</v>
      </c>
      <c r="Q3114">
        <v>1</v>
      </c>
      <c r="R3114">
        <v>0.28000000000000003</v>
      </c>
      <c r="S3114">
        <v>0.25</v>
      </c>
      <c r="T3114">
        <v>4</v>
      </c>
      <c r="U3114">
        <v>27</v>
      </c>
      <c r="V3114">
        <v>10</v>
      </c>
      <c r="W3114">
        <v>1.9</v>
      </c>
      <c r="X3114">
        <v>5</v>
      </c>
      <c r="Y3114">
        <v>0.5</v>
      </c>
      <c r="Z3114">
        <v>0.26</v>
      </c>
      <c r="AA3114">
        <v>30</v>
      </c>
      <c r="AB3114">
        <v>0.57999999999999996</v>
      </c>
      <c r="AC3114">
        <v>270</v>
      </c>
      <c r="AD3114">
        <v>0.5</v>
      </c>
      <c r="AE3114">
        <v>0.01</v>
      </c>
      <c r="AF3114">
        <v>14</v>
      </c>
      <c r="AG3114">
        <v>660</v>
      </c>
      <c r="AH3114">
        <v>16</v>
      </c>
      <c r="AI3114">
        <v>1</v>
      </c>
      <c r="AJ3114">
        <v>2</v>
      </c>
      <c r="AK3114">
        <v>128</v>
      </c>
      <c r="AL3114">
        <v>0.02</v>
      </c>
      <c r="AM3114">
        <v>5</v>
      </c>
      <c r="AN3114">
        <v>5</v>
      </c>
      <c r="AO3114">
        <v>25</v>
      </c>
      <c r="AP3114">
        <v>5</v>
      </c>
      <c r="AQ3114">
        <v>28</v>
      </c>
    </row>
    <row r="3115" spans="1:43" hidden="1" x14ac:dyDescent="0.25">
      <c r="A3115" t="s">
        <v>11292</v>
      </c>
      <c r="B3115" t="s">
        <v>11293</v>
      </c>
      <c r="C3115" s="1" t="str">
        <f t="shared" si="237"/>
        <v>21:0118</v>
      </c>
      <c r="D3115" s="1" t="str">
        <f t="shared" si="238"/>
        <v>21:0027</v>
      </c>
      <c r="E3115" t="s">
        <v>11294</v>
      </c>
      <c r="F3115" t="s">
        <v>11295</v>
      </c>
      <c r="H3115">
        <v>63.660893000000002</v>
      </c>
      <c r="I3115">
        <v>-95.478654800000001</v>
      </c>
      <c r="J3115" s="1" t="str">
        <f t="shared" si="239"/>
        <v>Till</v>
      </c>
      <c r="K3115" s="1" t="str">
        <f t="shared" si="240"/>
        <v>&lt;63 micron</v>
      </c>
      <c r="L3115">
        <v>0.1</v>
      </c>
      <c r="M3115">
        <v>0.74</v>
      </c>
      <c r="N3115">
        <v>1</v>
      </c>
      <c r="O3115">
        <v>160</v>
      </c>
      <c r="P3115">
        <v>0.25</v>
      </c>
      <c r="Q3115">
        <v>1</v>
      </c>
      <c r="R3115">
        <v>0.28000000000000003</v>
      </c>
      <c r="S3115">
        <v>0.25</v>
      </c>
      <c r="T3115">
        <v>1</v>
      </c>
      <c r="U3115">
        <v>19</v>
      </c>
      <c r="V3115">
        <v>6</v>
      </c>
      <c r="W3115">
        <v>1.3</v>
      </c>
      <c r="X3115">
        <v>5</v>
      </c>
      <c r="Y3115">
        <v>0.5</v>
      </c>
      <c r="Z3115">
        <v>0.12</v>
      </c>
      <c r="AA3115">
        <v>20</v>
      </c>
      <c r="AB3115">
        <v>0.24</v>
      </c>
      <c r="AC3115">
        <v>100</v>
      </c>
      <c r="AD3115">
        <v>0.5</v>
      </c>
      <c r="AE3115">
        <v>0.01</v>
      </c>
      <c r="AF3115">
        <v>8</v>
      </c>
      <c r="AG3115">
        <v>830</v>
      </c>
      <c r="AH3115">
        <v>8</v>
      </c>
      <c r="AI3115">
        <v>1</v>
      </c>
      <c r="AJ3115">
        <v>1</v>
      </c>
      <c r="AK3115">
        <v>128</v>
      </c>
      <c r="AL3115">
        <v>0.02</v>
      </c>
      <c r="AM3115">
        <v>5</v>
      </c>
      <c r="AN3115">
        <v>5</v>
      </c>
      <c r="AO3115">
        <v>18</v>
      </c>
      <c r="AP3115">
        <v>5</v>
      </c>
      <c r="AQ3115">
        <v>14</v>
      </c>
    </row>
    <row r="3116" spans="1:43" hidden="1" x14ac:dyDescent="0.25">
      <c r="A3116" t="s">
        <v>11296</v>
      </c>
      <c r="B3116" t="s">
        <v>11297</v>
      </c>
      <c r="C3116" s="1" t="str">
        <f t="shared" si="237"/>
        <v>21:0118</v>
      </c>
      <c r="D3116" s="1" t="str">
        <f t="shared" si="238"/>
        <v>21:0027</v>
      </c>
      <c r="E3116" t="s">
        <v>11298</v>
      </c>
      <c r="F3116" t="s">
        <v>11299</v>
      </c>
      <c r="H3116">
        <v>63.6726867</v>
      </c>
      <c r="I3116">
        <v>-95.482617099999999</v>
      </c>
      <c r="J3116" s="1" t="str">
        <f t="shared" si="239"/>
        <v>Till</v>
      </c>
      <c r="K3116" s="1" t="str">
        <f t="shared" si="240"/>
        <v>&lt;63 micron</v>
      </c>
      <c r="L3116">
        <v>0.1</v>
      </c>
      <c r="M3116">
        <v>0.37</v>
      </c>
      <c r="N3116">
        <v>1</v>
      </c>
      <c r="O3116">
        <v>80</v>
      </c>
      <c r="P3116">
        <v>0.25</v>
      </c>
      <c r="Q3116">
        <v>1</v>
      </c>
      <c r="R3116">
        <v>0.34</v>
      </c>
      <c r="S3116">
        <v>0.25</v>
      </c>
      <c r="T3116">
        <v>1</v>
      </c>
      <c r="U3116">
        <v>16</v>
      </c>
      <c r="V3116">
        <v>3</v>
      </c>
      <c r="W3116">
        <v>1.28</v>
      </c>
      <c r="X3116">
        <v>5</v>
      </c>
      <c r="Y3116">
        <v>0.5</v>
      </c>
      <c r="Z3116">
        <v>0.03</v>
      </c>
      <c r="AA3116">
        <v>20</v>
      </c>
      <c r="AB3116">
        <v>0.21</v>
      </c>
      <c r="AC3116">
        <v>95</v>
      </c>
      <c r="AD3116">
        <v>0.5</v>
      </c>
      <c r="AE3116">
        <v>0.01</v>
      </c>
      <c r="AF3116">
        <v>7</v>
      </c>
      <c r="AG3116">
        <v>980</v>
      </c>
      <c r="AH3116">
        <v>6</v>
      </c>
      <c r="AI3116">
        <v>1</v>
      </c>
      <c r="AJ3116">
        <v>1</v>
      </c>
      <c r="AK3116">
        <v>120</v>
      </c>
      <c r="AL3116">
        <v>0.03</v>
      </c>
      <c r="AM3116">
        <v>5</v>
      </c>
      <c r="AN3116">
        <v>5</v>
      </c>
      <c r="AO3116">
        <v>18</v>
      </c>
      <c r="AP3116">
        <v>5</v>
      </c>
      <c r="AQ3116">
        <v>14</v>
      </c>
    </row>
    <row r="3117" spans="1:43" hidden="1" x14ac:dyDescent="0.25">
      <c r="A3117" t="s">
        <v>11300</v>
      </c>
      <c r="B3117" t="s">
        <v>11301</v>
      </c>
      <c r="C3117" s="1" t="str">
        <f t="shared" si="237"/>
        <v>21:0118</v>
      </c>
      <c r="D3117" s="1" t="str">
        <f t="shared" si="238"/>
        <v>21:0027</v>
      </c>
      <c r="E3117" t="s">
        <v>11302</v>
      </c>
      <c r="F3117" t="s">
        <v>11303</v>
      </c>
      <c r="H3117">
        <v>63.680809500000002</v>
      </c>
      <c r="I3117">
        <v>-95.483874299999997</v>
      </c>
      <c r="J3117" s="1" t="str">
        <f t="shared" si="239"/>
        <v>Till</v>
      </c>
      <c r="K3117" s="1" t="str">
        <f t="shared" si="240"/>
        <v>&lt;63 micron</v>
      </c>
      <c r="L3117">
        <v>0.1</v>
      </c>
      <c r="M3117">
        <v>0.39</v>
      </c>
      <c r="N3117">
        <v>1</v>
      </c>
      <c r="O3117">
        <v>30</v>
      </c>
      <c r="P3117">
        <v>0.25</v>
      </c>
      <c r="Q3117">
        <v>1</v>
      </c>
      <c r="R3117">
        <v>0.2</v>
      </c>
      <c r="S3117">
        <v>0.25</v>
      </c>
      <c r="T3117">
        <v>1</v>
      </c>
      <c r="U3117">
        <v>13</v>
      </c>
      <c r="V3117">
        <v>1</v>
      </c>
      <c r="W3117">
        <v>1.1200000000000001</v>
      </c>
      <c r="X3117">
        <v>5</v>
      </c>
      <c r="Y3117">
        <v>0.5</v>
      </c>
      <c r="Z3117">
        <v>0.03</v>
      </c>
      <c r="AA3117">
        <v>10</v>
      </c>
      <c r="AB3117">
        <v>0.21</v>
      </c>
      <c r="AC3117">
        <v>95</v>
      </c>
      <c r="AD3117">
        <v>0.5</v>
      </c>
      <c r="AE3117">
        <v>0.01</v>
      </c>
      <c r="AF3117">
        <v>5</v>
      </c>
      <c r="AG3117">
        <v>630</v>
      </c>
      <c r="AH3117">
        <v>6</v>
      </c>
      <c r="AI3117">
        <v>1</v>
      </c>
      <c r="AJ3117">
        <v>0.5</v>
      </c>
      <c r="AK3117">
        <v>54</v>
      </c>
      <c r="AL3117">
        <v>0.03</v>
      </c>
      <c r="AM3117">
        <v>5</v>
      </c>
      <c r="AN3117">
        <v>5</v>
      </c>
      <c r="AO3117">
        <v>16</v>
      </c>
      <c r="AP3117">
        <v>5</v>
      </c>
      <c r="AQ3117">
        <v>14</v>
      </c>
    </row>
    <row r="3118" spans="1:43" hidden="1" x14ac:dyDescent="0.25">
      <c r="A3118" t="s">
        <v>11304</v>
      </c>
      <c r="B3118" t="s">
        <v>11305</v>
      </c>
      <c r="C3118" s="1" t="str">
        <f t="shared" si="237"/>
        <v>21:0118</v>
      </c>
      <c r="D3118" s="1" t="str">
        <f t="shared" si="238"/>
        <v>21:0027</v>
      </c>
      <c r="E3118" t="s">
        <v>11306</v>
      </c>
      <c r="F3118" t="s">
        <v>11307</v>
      </c>
      <c r="H3118">
        <v>63.729333799999999</v>
      </c>
      <c r="I3118">
        <v>-95.489672600000006</v>
      </c>
      <c r="J3118" s="1" t="str">
        <f t="shared" si="239"/>
        <v>Till</v>
      </c>
      <c r="K3118" s="1" t="str">
        <f t="shared" si="240"/>
        <v>&lt;63 micron</v>
      </c>
      <c r="L3118">
        <v>0.1</v>
      </c>
      <c r="M3118">
        <v>1.39</v>
      </c>
      <c r="N3118">
        <v>1</v>
      </c>
      <c r="O3118">
        <v>400</v>
      </c>
      <c r="P3118">
        <v>0.5</v>
      </c>
      <c r="Q3118">
        <v>1</v>
      </c>
      <c r="R3118">
        <v>0.45</v>
      </c>
      <c r="S3118">
        <v>0.25</v>
      </c>
      <c r="T3118">
        <v>3</v>
      </c>
      <c r="U3118">
        <v>23</v>
      </c>
      <c r="V3118">
        <v>9</v>
      </c>
      <c r="W3118">
        <v>1.69</v>
      </c>
      <c r="X3118">
        <v>5</v>
      </c>
      <c r="Y3118">
        <v>0.5</v>
      </c>
      <c r="Z3118">
        <v>0.26</v>
      </c>
      <c r="AA3118">
        <v>30</v>
      </c>
      <c r="AB3118">
        <v>0.48</v>
      </c>
      <c r="AC3118">
        <v>150</v>
      </c>
      <c r="AD3118">
        <v>0.5</v>
      </c>
      <c r="AE3118">
        <v>0.01</v>
      </c>
      <c r="AF3118">
        <v>12</v>
      </c>
      <c r="AG3118">
        <v>750</v>
      </c>
      <c r="AH3118">
        <v>18</v>
      </c>
      <c r="AI3118">
        <v>2</v>
      </c>
      <c r="AJ3118">
        <v>1</v>
      </c>
      <c r="AK3118">
        <v>155</v>
      </c>
      <c r="AL3118">
        <v>0.01</v>
      </c>
      <c r="AM3118">
        <v>5</v>
      </c>
      <c r="AN3118">
        <v>5</v>
      </c>
      <c r="AO3118">
        <v>22</v>
      </c>
      <c r="AP3118">
        <v>5</v>
      </c>
      <c r="AQ3118">
        <v>24</v>
      </c>
    </row>
    <row r="3119" spans="1:43" hidden="1" x14ac:dyDescent="0.25">
      <c r="A3119" t="s">
        <v>11308</v>
      </c>
      <c r="B3119" t="s">
        <v>11309</v>
      </c>
      <c r="C3119" s="1" t="str">
        <f t="shared" si="237"/>
        <v>21:0118</v>
      </c>
      <c r="D3119" s="1" t="str">
        <f t="shared" si="238"/>
        <v>21:0027</v>
      </c>
      <c r="E3119" t="s">
        <v>11310</v>
      </c>
      <c r="F3119" t="s">
        <v>11311</v>
      </c>
      <c r="H3119">
        <v>63.7411259</v>
      </c>
      <c r="I3119">
        <v>-95.485400100000007</v>
      </c>
      <c r="J3119" s="1" t="str">
        <f t="shared" si="239"/>
        <v>Till</v>
      </c>
      <c r="K3119" s="1" t="str">
        <f t="shared" si="240"/>
        <v>&lt;63 micron</v>
      </c>
      <c r="L3119">
        <v>0.1</v>
      </c>
      <c r="M3119">
        <v>0.38</v>
      </c>
      <c r="N3119">
        <v>1</v>
      </c>
      <c r="O3119">
        <v>160</v>
      </c>
      <c r="P3119">
        <v>0.25</v>
      </c>
      <c r="Q3119">
        <v>1</v>
      </c>
      <c r="R3119">
        <v>0.23</v>
      </c>
      <c r="S3119">
        <v>0.25</v>
      </c>
      <c r="T3119">
        <v>0.5</v>
      </c>
      <c r="U3119">
        <v>11</v>
      </c>
      <c r="V3119">
        <v>2</v>
      </c>
      <c r="W3119">
        <v>1.1100000000000001</v>
      </c>
      <c r="X3119">
        <v>5</v>
      </c>
      <c r="Y3119">
        <v>0.5</v>
      </c>
      <c r="Z3119">
        <v>0.05</v>
      </c>
      <c r="AA3119">
        <v>20</v>
      </c>
      <c r="AB3119">
        <v>0.14000000000000001</v>
      </c>
      <c r="AC3119">
        <v>65</v>
      </c>
      <c r="AD3119">
        <v>0.5</v>
      </c>
      <c r="AE3119">
        <v>0.01</v>
      </c>
      <c r="AF3119">
        <v>3</v>
      </c>
      <c r="AG3119">
        <v>750</v>
      </c>
      <c r="AH3119">
        <v>8</v>
      </c>
      <c r="AI3119">
        <v>1</v>
      </c>
      <c r="AJ3119">
        <v>0.5</v>
      </c>
      <c r="AK3119">
        <v>117</v>
      </c>
      <c r="AL3119">
        <v>0.02</v>
      </c>
      <c r="AM3119">
        <v>5</v>
      </c>
      <c r="AN3119">
        <v>5</v>
      </c>
      <c r="AO3119">
        <v>14</v>
      </c>
      <c r="AP3119">
        <v>5</v>
      </c>
      <c r="AQ3119">
        <v>8</v>
      </c>
    </row>
    <row r="3120" spans="1:43" hidden="1" x14ac:dyDescent="0.25">
      <c r="A3120" t="s">
        <v>11312</v>
      </c>
      <c r="B3120" t="s">
        <v>11313</v>
      </c>
      <c r="C3120" s="1" t="str">
        <f t="shared" si="237"/>
        <v>21:0118</v>
      </c>
      <c r="D3120" s="1" t="str">
        <f t="shared" si="238"/>
        <v>21:0027</v>
      </c>
      <c r="E3120" t="s">
        <v>11314</v>
      </c>
      <c r="F3120" t="s">
        <v>11315</v>
      </c>
      <c r="H3120">
        <v>63.758707299999998</v>
      </c>
      <c r="I3120">
        <v>-95.476034400000003</v>
      </c>
      <c r="J3120" s="1" t="str">
        <f t="shared" si="239"/>
        <v>Till</v>
      </c>
      <c r="K3120" s="1" t="str">
        <f t="shared" si="240"/>
        <v>&lt;63 micron</v>
      </c>
      <c r="L3120">
        <v>0.1</v>
      </c>
      <c r="M3120">
        <v>1.04</v>
      </c>
      <c r="N3120">
        <v>1</v>
      </c>
      <c r="O3120">
        <v>200</v>
      </c>
      <c r="P3120">
        <v>0.25</v>
      </c>
      <c r="Q3120">
        <v>1</v>
      </c>
      <c r="R3120">
        <v>0.6</v>
      </c>
      <c r="S3120">
        <v>0.25</v>
      </c>
      <c r="T3120">
        <v>3</v>
      </c>
      <c r="U3120">
        <v>23</v>
      </c>
      <c r="V3120">
        <v>9</v>
      </c>
      <c r="W3120">
        <v>1.65</v>
      </c>
      <c r="X3120">
        <v>5</v>
      </c>
      <c r="Y3120">
        <v>0.5</v>
      </c>
      <c r="Z3120">
        <v>0.2</v>
      </c>
      <c r="AA3120">
        <v>30</v>
      </c>
      <c r="AB3120">
        <v>0.44</v>
      </c>
      <c r="AC3120">
        <v>145</v>
      </c>
      <c r="AD3120">
        <v>0.5</v>
      </c>
      <c r="AE3120">
        <v>0.02</v>
      </c>
      <c r="AF3120">
        <v>11</v>
      </c>
      <c r="AG3120">
        <v>790</v>
      </c>
      <c r="AH3120">
        <v>16</v>
      </c>
      <c r="AI3120">
        <v>1</v>
      </c>
      <c r="AJ3120">
        <v>1</v>
      </c>
      <c r="AK3120">
        <v>140</v>
      </c>
      <c r="AL3120">
        <v>0.03</v>
      </c>
      <c r="AM3120">
        <v>5</v>
      </c>
      <c r="AN3120">
        <v>5</v>
      </c>
      <c r="AO3120">
        <v>26</v>
      </c>
      <c r="AP3120">
        <v>5</v>
      </c>
      <c r="AQ3120">
        <v>26</v>
      </c>
    </row>
    <row r="3121" spans="1:43" hidden="1" x14ac:dyDescent="0.25">
      <c r="A3121" t="s">
        <v>11316</v>
      </c>
      <c r="B3121" t="s">
        <v>11317</v>
      </c>
      <c r="C3121" s="1" t="str">
        <f t="shared" si="237"/>
        <v>21:0118</v>
      </c>
      <c r="D3121" s="1" t="str">
        <f t="shared" si="238"/>
        <v>21:0027</v>
      </c>
      <c r="E3121" t="s">
        <v>11318</v>
      </c>
      <c r="F3121" t="s">
        <v>11319</v>
      </c>
      <c r="H3121">
        <v>63.7742255</v>
      </c>
      <c r="I3121">
        <v>-95.481169199999997</v>
      </c>
      <c r="J3121" s="1" t="str">
        <f t="shared" si="239"/>
        <v>Till</v>
      </c>
      <c r="K3121" s="1" t="str">
        <f t="shared" si="240"/>
        <v>&lt;63 micron</v>
      </c>
      <c r="L3121">
        <v>0.1</v>
      </c>
      <c r="M3121">
        <v>1.26</v>
      </c>
      <c r="N3121">
        <v>4</v>
      </c>
      <c r="O3121">
        <v>470</v>
      </c>
      <c r="P3121">
        <v>0.5</v>
      </c>
      <c r="Q3121">
        <v>1</v>
      </c>
      <c r="R3121">
        <v>0.35</v>
      </c>
      <c r="S3121">
        <v>0.25</v>
      </c>
      <c r="T3121">
        <v>3</v>
      </c>
      <c r="U3121">
        <v>20</v>
      </c>
      <c r="V3121">
        <v>9</v>
      </c>
      <c r="W3121">
        <v>1.66</v>
      </c>
      <c r="X3121">
        <v>5</v>
      </c>
      <c r="Y3121">
        <v>0.5</v>
      </c>
      <c r="Z3121">
        <v>0.23</v>
      </c>
      <c r="AA3121">
        <v>30</v>
      </c>
      <c r="AB3121">
        <v>0.44</v>
      </c>
      <c r="AC3121">
        <v>185</v>
      </c>
      <c r="AD3121">
        <v>0.5</v>
      </c>
      <c r="AE3121">
        <v>0.01</v>
      </c>
      <c r="AF3121">
        <v>11</v>
      </c>
      <c r="AG3121">
        <v>780</v>
      </c>
      <c r="AH3121">
        <v>14</v>
      </c>
      <c r="AI3121">
        <v>2</v>
      </c>
      <c r="AJ3121">
        <v>1</v>
      </c>
      <c r="AK3121">
        <v>163</v>
      </c>
      <c r="AL3121">
        <v>0.02</v>
      </c>
      <c r="AM3121">
        <v>5</v>
      </c>
      <c r="AN3121">
        <v>5</v>
      </c>
      <c r="AO3121">
        <v>21</v>
      </c>
      <c r="AP3121">
        <v>5</v>
      </c>
      <c r="AQ3121">
        <v>22</v>
      </c>
    </row>
    <row r="3122" spans="1:43" hidden="1" x14ac:dyDescent="0.25">
      <c r="A3122" t="s">
        <v>11320</v>
      </c>
      <c r="B3122" t="s">
        <v>11321</v>
      </c>
      <c r="C3122" s="1" t="str">
        <f t="shared" si="237"/>
        <v>21:0118</v>
      </c>
      <c r="D3122" s="1" t="str">
        <f t="shared" si="238"/>
        <v>21:0027</v>
      </c>
      <c r="E3122" t="s">
        <v>11322</v>
      </c>
      <c r="F3122" t="s">
        <v>11323</v>
      </c>
      <c r="H3122">
        <v>63.787801000000002</v>
      </c>
      <c r="I3122">
        <v>-95.476027999999999</v>
      </c>
      <c r="J3122" s="1" t="str">
        <f t="shared" si="239"/>
        <v>Till</v>
      </c>
      <c r="K3122" s="1" t="str">
        <f t="shared" si="240"/>
        <v>&lt;63 micron</v>
      </c>
      <c r="L3122">
        <v>0.1</v>
      </c>
      <c r="M3122">
        <v>0.62</v>
      </c>
      <c r="N3122">
        <v>2</v>
      </c>
      <c r="O3122">
        <v>260</v>
      </c>
      <c r="P3122">
        <v>0.25</v>
      </c>
      <c r="Q3122">
        <v>1</v>
      </c>
      <c r="R3122">
        <v>0.3</v>
      </c>
      <c r="S3122">
        <v>0.25</v>
      </c>
      <c r="T3122">
        <v>2</v>
      </c>
      <c r="U3122">
        <v>13</v>
      </c>
      <c r="V3122">
        <v>4</v>
      </c>
      <c r="W3122">
        <v>1.28</v>
      </c>
      <c r="X3122">
        <v>5</v>
      </c>
      <c r="Y3122">
        <v>0.5</v>
      </c>
      <c r="Z3122">
        <v>0.1</v>
      </c>
      <c r="AA3122">
        <v>30</v>
      </c>
      <c r="AB3122">
        <v>0.23</v>
      </c>
      <c r="AC3122">
        <v>125</v>
      </c>
      <c r="AD3122">
        <v>0.5</v>
      </c>
      <c r="AE3122">
        <v>0.01</v>
      </c>
      <c r="AF3122">
        <v>6</v>
      </c>
      <c r="AG3122">
        <v>780</v>
      </c>
      <c r="AH3122">
        <v>10</v>
      </c>
      <c r="AI3122">
        <v>1</v>
      </c>
      <c r="AJ3122">
        <v>1</v>
      </c>
      <c r="AK3122">
        <v>135</v>
      </c>
      <c r="AL3122">
        <v>0.02</v>
      </c>
      <c r="AM3122">
        <v>5</v>
      </c>
      <c r="AN3122">
        <v>5</v>
      </c>
      <c r="AO3122">
        <v>16</v>
      </c>
      <c r="AP3122">
        <v>5</v>
      </c>
      <c r="AQ3122">
        <v>14</v>
      </c>
    </row>
    <row r="3123" spans="1:43" hidden="1" x14ac:dyDescent="0.25">
      <c r="A3123" t="s">
        <v>11324</v>
      </c>
      <c r="B3123" t="s">
        <v>11325</v>
      </c>
      <c r="C3123" s="1" t="str">
        <f t="shared" si="237"/>
        <v>21:0118</v>
      </c>
      <c r="D3123" s="1" t="str">
        <f t="shared" si="238"/>
        <v>21:0027</v>
      </c>
      <c r="E3123" t="s">
        <v>11326</v>
      </c>
      <c r="F3123" t="s">
        <v>11327</v>
      </c>
      <c r="H3123">
        <v>63.800574900000001</v>
      </c>
      <c r="I3123">
        <v>-95.467338400000003</v>
      </c>
      <c r="J3123" s="1" t="str">
        <f t="shared" si="239"/>
        <v>Till</v>
      </c>
      <c r="K3123" s="1" t="str">
        <f t="shared" si="240"/>
        <v>&lt;63 micron</v>
      </c>
      <c r="L3123">
        <v>0.1</v>
      </c>
      <c r="M3123">
        <v>0.44</v>
      </c>
      <c r="N3123">
        <v>1</v>
      </c>
      <c r="O3123">
        <v>70</v>
      </c>
      <c r="P3123">
        <v>0.25</v>
      </c>
      <c r="Q3123">
        <v>1</v>
      </c>
      <c r="R3123">
        <v>0.25</v>
      </c>
      <c r="S3123">
        <v>0.25</v>
      </c>
      <c r="T3123">
        <v>1</v>
      </c>
      <c r="U3123">
        <v>12</v>
      </c>
      <c r="V3123">
        <v>3</v>
      </c>
      <c r="W3123">
        <v>1.05</v>
      </c>
      <c r="X3123">
        <v>5</v>
      </c>
      <c r="Y3123">
        <v>0.5</v>
      </c>
      <c r="Z3123">
        <v>0.06</v>
      </c>
      <c r="AA3123">
        <v>20</v>
      </c>
      <c r="AB3123">
        <v>0.18</v>
      </c>
      <c r="AC3123">
        <v>75</v>
      </c>
      <c r="AD3123">
        <v>0.5</v>
      </c>
      <c r="AE3123">
        <v>0.01</v>
      </c>
      <c r="AF3123">
        <v>5</v>
      </c>
      <c r="AG3123">
        <v>780</v>
      </c>
      <c r="AH3123">
        <v>12</v>
      </c>
      <c r="AI3123">
        <v>1</v>
      </c>
      <c r="AJ3123">
        <v>0.5</v>
      </c>
      <c r="AK3123">
        <v>131</v>
      </c>
      <c r="AL3123">
        <v>0.02</v>
      </c>
      <c r="AM3123">
        <v>5</v>
      </c>
      <c r="AN3123">
        <v>5</v>
      </c>
      <c r="AO3123">
        <v>13</v>
      </c>
      <c r="AP3123">
        <v>5</v>
      </c>
      <c r="AQ3123">
        <v>12</v>
      </c>
    </row>
    <row r="3124" spans="1:43" hidden="1" x14ac:dyDescent="0.25">
      <c r="A3124" t="s">
        <v>11328</v>
      </c>
      <c r="B3124" t="s">
        <v>11329</v>
      </c>
      <c r="C3124" s="1" t="str">
        <f t="shared" si="237"/>
        <v>21:0118</v>
      </c>
      <c r="D3124" s="1" t="str">
        <f t="shared" si="238"/>
        <v>21:0027</v>
      </c>
      <c r="E3124" t="s">
        <v>11330</v>
      </c>
      <c r="F3124" t="s">
        <v>11331</v>
      </c>
      <c r="H3124">
        <v>63.814279200000001</v>
      </c>
      <c r="I3124">
        <v>-95.476158299999994</v>
      </c>
      <c r="J3124" s="1" t="str">
        <f t="shared" si="239"/>
        <v>Till</v>
      </c>
      <c r="K3124" s="1" t="str">
        <f t="shared" si="240"/>
        <v>&lt;63 micron</v>
      </c>
      <c r="L3124">
        <v>0.1</v>
      </c>
      <c r="M3124">
        <v>0.76</v>
      </c>
      <c r="N3124">
        <v>1</v>
      </c>
      <c r="O3124">
        <v>250</v>
      </c>
      <c r="P3124">
        <v>0.25</v>
      </c>
      <c r="Q3124">
        <v>1</v>
      </c>
      <c r="R3124">
        <v>0.27</v>
      </c>
      <c r="S3124">
        <v>0.25</v>
      </c>
      <c r="T3124">
        <v>2</v>
      </c>
      <c r="U3124">
        <v>17</v>
      </c>
      <c r="V3124">
        <v>8</v>
      </c>
      <c r="W3124">
        <v>1.3</v>
      </c>
      <c r="X3124">
        <v>5</v>
      </c>
      <c r="Y3124">
        <v>0.5</v>
      </c>
      <c r="Z3124">
        <v>0.13</v>
      </c>
      <c r="AA3124">
        <v>20</v>
      </c>
      <c r="AB3124">
        <v>0.3</v>
      </c>
      <c r="AC3124">
        <v>135</v>
      </c>
      <c r="AD3124">
        <v>0.5</v>
      </c>
      <c r="AE3124">
        <v>0.01</v>
      </c>
      <c r="AF3124">
        <v>8</v>
      </c>
      <c r="AG3124">
        <v>690</v>
      </c>
      <c r="AH3124">
        <v>10</v>
      </c>
      <c r="AI3124">
        <v>1</v>
      </c>
      <c r="AJ3124">
        <v>1</v>
      </c>
      <c r="AK3124">
        <v>116</v>
      </c>
      <c r="AL3124">
        <v>0.02</v>
      </c>
      <c r="AM3124">
        <v>5</v>
      </c>
      <c r="AN3124">
        <v>5</v>
      </c>
      <c r="AO3124">
        <v>16</v>
      </c>
      <c r="AP3124">
        <v>5</v>
      </c>
      <c r="AQ3124">
        <v>18</v>
      </c>
    </row>
    <row r="3125" spans="1:43" hidden="1" x14ac:dyDescent="0.25">
      <c r="A3125" t="s">
        <v>11332</v>
      </c>
      <c r="B3125" t="s">
        <v>11333</v>
      </c>
      <c r="C3125" s="1" t="str">
        <f t="shared" si="237"/>
        <v>21:0118</v>
      </c>
      <c r="D3125" s="1" t="str">
        <f t="shared" si="238"/>
        <v>21:0027</v>
      </c>
      <c r="E3125" t="s">
        <v>11334</v>
      </c>
      <c r="F3125" t="s">
        <v>11335</v>
      </c>
      <c r="H3125">
        <v>63.8310788</v>
      </c>
      <c r="I3125">
        <v>-95.468342100000001</v>
      </c>
      <c r="J3125" s="1" t="str">
        <f t="shared" si="239"/>
        <v>Till</v>
      </c>
      <c r="K3125" s="1" t="str">
        <f t="shared" si="240"/>
        <v>&lt;63 micron</v>
      </c>
      <c r="L3125">
        <v>0.1</v>
      </c>
      <c r="M3125">
        <v>0.61</v>
      </c>
      <c r="N3125">
        <v>1</v>
      </c>
      <c r="O3125">
        <v>200</v>
      </c>
      <c r="P3125">
        <v>0.25</v>
      </c>
      <c r="Q3125">
        <v>1</v>
      </c>
      <c r="R3125">
        <v>0.22</v>
      </c>
      <c r="S3125">
        <v>0.25</v>
      </c>
      <c r="T3125">
        <v>2</v>
      </c>
      <c r="U3125">
        <v>14</v>
      </c>
      <c r="V3125">
        <v>4</v>
      </c>
      <c r="W3125">
        <v>1.25</v>
      </c>
      <c r="X3125">
        <v>5</v>
      </c>
      <c r="Y3125">
        <v>0.5</v>
      </c>
      <c r="Z3125">
        <v>0.08</v>
      </c>
      <c r="AA3125">
        <v>30</v>
      </c>
      <c r="AB3125">
        <v>0.28999999999999998</v>
      </c>
      <c r="AC3125">
        <v>205</v>
      </c>
      <c r="AD3125">
        <v>0.5</v>
      </c>
      <c r="AE3125">
        <v>0.01</v>
      </c>
      <c r="AF3125">
        <v>7</v>
      </c>
      <c r="AG3125">
        <v>590</v>
      </c>
      <c r="AH3125">
        <v>10</v>
      </c>
      <c r="AI3125">
        <v>1</v>
      </c>
      <c r="AJ3125">
        <v>1</v>
      </c>
      <c r="AK3125">
        <v>120</v>
      </c>
      <c r="AL3125">
        <v>0.03</v>
      </c>
      <c r="AM3125">
        <v>5</v>
      </c>
      <c r="AN3125">
        <v>5</v>
      </c>
      <c r="AO3125">
        <v>16</v>
      </c>
      <c r="AP3125">
        <v>5</v>
      </c>
      <c r="AQ3125">
        <v>16</v>
      </c>
    </row>
    <row r="3126" spans="1:43" hidden="1" x14ac:dyDescent="0.25">
      <c r="A3126" t="s">
        <v>11336</v>
      </c>
      <c r="B3126" t="s">
        <v>11337</v>
      </c>
      <c r="C3126" s="1" t="str">
        <f t="shared" si="237"/>
        <v>21:0118</v>
      </c>
      <c r="D3126" s="1" t="str">
        <f t="shared" si="238"/>
        <v>21:0027</v>
      </c>
      <c r="E3126" t="s">
        <v>11338</v>
      </c>
      <c r="F3126" t="s">
        <v>11339</v>
      </c>
      <c r="H3126">
        <v>63.844792300000002</v>
      </c>
      <c r="I3126">
        <v>-95.478190299999994</v>
      </c>
      <c r="J3126" s="1" t="str">
        <f t="shared" si="239"/>
        <v>Till</v>
      </c>
      <c r="K3126" s="1" t="str">
        <f t="shared" si="240"/>
        <v>&lt;63 micron</v>
      </c>
      <c r="L3126">
        <v>0.1</v>
      </c>
      <c r="M3126">
        <v>1.77</v>
      </c>
      <c r="N3126">
        <v>1</v>
      </c>
      <c r="O3126">
        <v>490</v>
      </c>
      <c r="P3126">
        <v>0.5</v>
      </c>
      <c r="Q3126">
        <v>1</v>
      </c>
      <c r="R3126">
        <v>0.33</v>
      </c>
      <c r="S3126">
        <v>0.25</v>
      </c>
      <c r="T3126">
        <v>4</v>
      </c>
      <c r="U3126">
        <v>26</v>
      </c>
      <c r="V3126">
        <v>15</v>
      </c>
      <c r="W3126">
        <v>2.0299999999999998</v>
      </c>
      <c r="X3126">
        <v>5</v>
      </c>
      <c r="Y3126">
        <v>0.5</v>
      </c>
      <c r="Z3126">
        <v>0.36</v>
      </c>
      <c r="AA3126">
        <v>30</v>
      </c>
      <c r="AB3126">
        <v>0.59</v>
      </c>
      <c r="AC3126">
        <v>220</v>
      </c>
      <c r="AD3126">
        <v>0.5</v>
      </c>
      <c r="AE3126">
        <v>0.01</v>
      </c>
      <c r="AF3126">
        <v>13</v>
      </c>
      <c r="AG3126">
        <v>640</v>
      </c>
      <c r="AH3126">
        <v>18</v>
      </c>
      <c r="AI3126">
        <v>1</v>
      </c>
      <c r="AJ3126">
        <v>3</v>
      </c>
      <c r="AK3126">
        <v>122</v>
      </c>
      <c r="AL3126">
        <v>0.03</v>
      </c>
      <c r="AM3126">
        <v>5</v>
      </c>
      <c r="AN3126">
        <v>5</v>
      </c>
      <c r="AO3126">
        <v>26</v>
      </c>
      <c r="AP3126">
        <v>5</v>
      </c>
      <c r="AQ3126">
        <v>32</v>
      </c>
    </row>
    <row r="3127" spans="1:43" hidden="1" x14ac:dyDescent="0.25">
      <c r="A3127" t="s">
        <v>11340</v>
      </c>
      <c r="B3127" t="s">
        <v>11341</v>
      </c>
      <c r="C3127" s="1" t="str">
        <f t="shared" si="237"/>
        <v>21:0118</v>
      </c>
      <c r="D3127" s="1" t="str">
        <f t="shared" si="238"/>
        <v>21:0027</v>
      </c>
      <c r="E3127" t="s">
        <v>11342</v>
      </c>
      <c r="F3127" t="s">
        <v>11343</v>
      </c>
      <c r="H3127">
        <v>63.859487700000003</v>
      </c>
      <c r="I3127">
        <v>-95.481560599999995</v>
      </c>
      <c r="J3127" s="1" t="str">
        <f t="shared" si="239"/>
        <v>Till</v>
      </c>
      <c r="K3127" s="1" t="str">
        <f t="shared" si="240"/>
        <v>&lt;63 micron</v>
      </c>
      <c r="L3127">
        <v>0.1</v>
      </c>
      <c r="M3127">
        <v>0.45</v>
      </c>
      <c r="N3127">
        <v>1</v>
      </c>
      <c r="O3127">
        <v>130</v>
      </c>
      <c r="P3127">
        <v>0.25</v>
      </c>
      <c r="Q3127">
        <v>1</v>
      </c>
      <c r="R3127">
        <v>0.28999999999999998</v>
      </c>
      <c r="S3127">
        <v>0.25</v>
      </c>
      <c r="T3127">
        <v>2</v>
      </c>
      <c r="U3127">
        <v>13</v>
      </c>
      <c r="V3127">
        <v>3</v>
      </c>
      <c r="W3127">
        <v>1.19</v>
      </c>
      <c r="X3127">
        <v>5</v>
      </c>
      <c r="Y3127">
        <v>0.5</v>
      </c>
      <c r="Z3127">
        <v>0.06</v>
      </c>
      <c r="AA3127">
        <v>30</v>
      </c>
      <c r="AB3127">
        <v>0.21</v>
      </c>
      <c r="AC3127">
        <v>115</v>
      </c>
      <c r="AD3127">
        <v>0.5</v>
      </c>
      <c r="AE3127">
        <v>0.01</v>
      </c>
      <c r="AF3127">
        <v>7</v>
      </c>
      <c r="AG3127">
        <v>820</v>
      </c>
      <c r="AH3127">
        <v>8</v>
      </c>
      <c r="AI3127">
        <v>1</v>
      </c>
      <c r="AJ3127">
        <v>1</v>
      </c>
      <c r="AK3127">
        <v>113</v>
      </c>
      <c r="AL3127">
        <v>0.03</v>
      </c>
      <c r="AM3127">
        <v>5</v>
      </c>
      <c r="AN3127">
        <v>5</v>
      </c>
      <c r="AO3127">
        <v>16</v>
      </c>
      <c r="AP3127">
        <v>5</v>
      </c>
      <c r="AQ3127">
        <v>14</v>
      </c>
    </row>
    <row r="3128" spans="1:43" hidden="1" x14ac:dyDescent="0.25">
      <c r="A3128" t="s">
        <v>11344</v>
      </c>
      <c r="B3128" t="s">
        <v>11345</v>
      </c>
      <c r="C3128" s="1" t="str">
        <f t="shared" si="237"/>
        <v>21:0118</v>
      </c>
      <c r="D3128" s="1" t="str">
        <f t="shared" si="238"/>
        <v>21:0027</v>
      </c>
      <c r="E3128" t="s">
        <v>11346</v>
      </c>
      <c r="F3128" t="s">
        <v>11347</v>
      </c>
      <c r="H3128">
        <v>63.8733766</v>
      </c>
      <c r="I3128">
        <v>-95.474355200000005</v>
      </c>
      <c r="J3128" s="1" t="str">
        <f t="shared" si="239"/>
        <v>Till</v>
      </c>
      <c r="K3128" s="1" t="str">
        <f t="shared" si="240"/>
        <v>&lt;63 micron</v>
      </c>
      <c r="L3128">
        <v>0.1</v>
      </c>
      <c r="M3128">
        <v>1.65</v>
      </c>
      <c r="N3128">
        <v>2</v>
      </c>
      <c r="O3128">
        <v>340</v>
      </c>
      <c r="P3128">
        <v>0.5</v>
      </c>
      <c r="Q3128">
        <v>1</v>
      </c>
      <c r="R3128">
        <v>0.36</v>
      </c>
      <c r="S3128">
        <v>0.25</v>
      </c>
      <c r="T3128">
        <v>3</v>
      </c>
      <c r="U3128">
        <v>25</v>
      </c>
      <c r="V3128">
        <v>14</v>
      </c>
      <c r="W3128">
        <v>2.12</v>
      </c>
      <c r="X3128">
        <v>5</v>
      </c>
      <c r="Y3128">
        <v>0.5</v>
      </c>
      <c r="Z3128">
        <v>0.38</v>
      </c>
      <c r="AA3128">
        <v>30</v>
      </c>
      <c r="AB3128">
        <v>0.59</v>
      </c>
      <c r="AC3128">
        <v>200</v>
      </c>
      <c r="AD3128">
        <v>0.5</v>
      </c>
      <c r="AE3128">
        <v>0.01</v>
      </c>
      <c r="AF3128">
        <v>12</v>
      </c>
      <c r="AG3128">
        <v>750</v>
      </c>
      <c r="AH3128">
        <v>12</v>
      </c>
      <c r="AI3128">
        <v>1</v>
      </c>
      <c r="AJ3128">
        <v>2</v>
      </c>
      <c r="AK3128">
        <v>101</v>
      </c>
      <c r="AL3128">
        <v>0.04</v>
      </c>
      <c r="AM3128">
        <v>5</v>
      </c>
      <c r="AN3128">
        <v>5</v>
      </c>
      <c r="AO3128">
        <v>28</v>
      </c>
      <c r="AP3128">
        <v>5</v>
      </c>
      <c r="AQ3128">
        <v>38</v>
      </c>
    </row>
    <row r="3129" spans="1:43" hidden="1" x14ac:dyDescent="0.25">
      <c r="A3129" t="s">
        <v>11348</v>
      </c>
      <c r="B3129" t="s">
        <v>11349</v>
      </c>
      <c r="C3129" s="1" t="str">
        <f t="shared" si="237"/>
        <v>21:0118</v>
      </c>
      <c r="D3129" s="1" t="str">
        <f t="shared" si="238"/>
        <v>21:0027</v>
      </c>
      <c r="E3129" t="s">
        <v>11350</v>
      </c>
      <c r="F3129" t="s">
        <v>11351</v>
      </c>
      <c r="H3129">
        <v>63.889308100000001</v>
      </c>
      <c r="I3129">
        <v>-95.482094900000007</v>
      </c>
      <c r="J3129" s="1" t="str">
        <f t="shared" si="239"/>
        <v>Till</v>
      </c>
      <c r="K3129" s="1" t="str">
        <f t="shared" si="240"/>
        <v>&lt;63 micron</v>
      </c>
      <c r="L3129">
        <v>0.1</v>
      </c>
      <c r="M3129">
        <v>0.95</v>
      </c>
      <c r="N3129">
        <v>1</v>
      </c>
      <c r="O3129">
        <v>350</v>
      </c>
      <c r="P3129">
        <v>0.25</v>
      </c>
      <c r="Q3129">
        <v>2</v>
      </c>
      <c r="R3129">
        <v>0.31</v>
      </c>
      <c r="S3129">
        <v>0.25</v>
      </c>
      <c r="T3129">
        <v>2</v>
      </c>
      <c r="U3129">
        <v>19</v>
      </c>
      <c r="V3129">
        <v>8</v>
      </c>
      <c r="W3129">
        <v>1.52</v>
      </c>
      <c r="X3129">
        <v>5</v>
      </c>
      <c r="Y3129">
        <v>0.5</v>
      </c>
      <c r="Z3129">
        <v>0.18</v>
      </c>
      <c r="AA3129">
        <v>30</v>
      </c>
      <c r="AB3129">
        <v>0.37</v>
      </c>
      <c r="AC3129">
        <v>155</v>
      </c>
      <c r="AD3129">
        <v>0.5</v>
      </c>
      <c r="AE3129">
        <v>0.01</v>
      </c>
      <c r="AF3129">
        <v>10</v>
      </c>
      <c r="AG3129">
        <v>760</v>
      </c>
      <c r="AH3129">
        <v>14</v>
      </c>
      <c r="AI3129">
        <v>1</v>
      </c>
      <c r="AJ3129">
        <v>1</v>
      </c>
      <c r="AK3129">
        <v>112</v>
      </c>
      <c r="AL3129">
        <v>0.03</v>
      </c>
      <c r="AM3129">
        <v>5</v>
      </c>
      <c r="AN3129">
        <v>5</v>
      </c>
      <c r="AO3129">
        <v>21</v>
      </c>
      <c r="AP3129">
        <v>5</v>
      </c>
      <c r="AQ3129">
        <v>24</v>
      </c>
    </row>
    <row r="3130" spans="1:43" hidden="1" x14ac:dyDescent="0.25">
      <c r="A3130" t="s">
        <v>11352</v>
      </c>
      <c r="B3130" t="s">
        <v>11353</v>
      </c>
      <c r="C3130" s="1" t="str">
        <f t="shared" si="237"/>
        <v>21:0118</v>
      </c>
      <c r="D3130" s="1" t="str">
        <f t="shared" si="238"/>
        <v>21:0027</v>
      </c>
      <c r="E3130" t="s">
        <v>11354</v>
      </c>
      <c r="F3130" t="s">
        <v>11355</v>
      </c>
      <c r="H3130">
        <v>63.641044200000003</v>
      </c>
      <c r="I3130">
        <v>-95.449029800000005</v>
      </c>
      <c r="J3130" s="1" t="str">
        <f t="shared" si="239"/>
        <v>Till</v>
      </c>
      <c r="K3130" s="1" t="str">
        <f t="shared" si="240"/>
        <v>&lt;63 micron</v>
      </c>
      <c r="L3130">
        <v>0.1</v>
      </c>
      <c r="M3130">
        <v>1.03</v>
      </c>
      <c r="N3130">
        <v>2</v>
      </c>
      <c r="O3130">
        <v>250</v>
      </c>
      <c r="P3130">
        <v>0.25</v>
      </c>
      <c r="Q3130">
        <v>1</v>
      </c>
      <c r="R3130">
        <v>0.28999999999999998</v>
      </c>
      <c r="S3130">
        <v>0.25</v>
      </c>
      <c r="T3130">
        <v>3</v>
      </c>
      <c r="U3130">
        <v>22</v>
      </c>
      <c r="V3130">
        <v>10</v>
      </c>
      <c r="W3130">
        <v>1.48</v>
      </c>
      <c r="X3130">
        <v>5</v>
      </c>
      <c r="Y3130">
        <v>1</v>
      </c>
      <c r="Z3130">
        <v>0.16</v>
      </c>
      <c r="AA3130">
        <v>20</v>
      </c>
      <c r="AB3130">
        <v>0.35</v>
      </c>
      <c r="AC3130">
        <v>155</v>
      </c>
      <c r="AD3130">
        <v>0.5</v>
      </c>
      <c r="AE3130">
        <v>0.01</v>
      </c>
      <c r="AF3130">
        <v>10</v>
      </c>
      <c r="AG3130">
        <v>760</v>
      </c>
      <c r="AH3130">
        <v>12</v>
      </c>
      <c r="AI3130">
        <v>1</v>
      </c>
      <c r="AJ3130">
        <v>2</v>
      </c>
      <c r="AK3130">
        <v>141</v>
      </c>
      <c r="AL3130">
        <v>0.02</v>
      </c>
      <c r="AM3130">
        <v>5</v>
      </c>
      <c r="AN3130">
        <v>5</v>
      </c>
      <c r="AO3130">
        <v>21</v>
      </c>
      <c r="AP3130">
        <v>5</v>
      </c>
      <c r="AQ3130">
        <v>20</v>
      </c>
    </row>
    <row r="3131" spans="1:43" hidden="1" x14ac:dyDescent="0.25">
      <c r="A3131" t="s">
        <v>11356</v>
      </c>
      <c r="B3131" t="s">
        <v>11357</v>
      </c>
      <c r="C3131" s="1" t="str">
        <f t="shared" si="237"/>
        <v>21:0118</v>
      </c>
      <c r="D3131" s="1" t="str">
        <f t="shared" si="238"/>
        <v>21:0027</v>
      </c>
      <c r="E3131" t="s">
        <v>11358</v>
      </c>
      <c r="F3131" t="s">
        <v>11359</v>
      </c>
      <c r="H3131">
        <v>63.6575639</v>
      </c>
      <c r="I3131">
        <v>-95.451283399999994</v>
      </c>
      <c r="J3131" s="1" t="str">
        <f t="shared" si="239"/>
        <v>Till</v>
      </c>
      <c r="K3131" s="1" t="str">
        <f t="shared" si="240"/>
        <v>&lt;63 micron</v>
      </c>
      <c r="L3131">
        <v>0.1</v>
      </c>
      <c r="M3131">
        <v>0.38</v>
      </c>
      <c r="N3131">
        <v>1</v>
      </c>
      <c r="O3131">
        <v>80</v>
      </c>
      <c r="P3131">
        <v>0.25</v>
      </c>
      <c r="Q3131">
        <v>1</v>
      </c>
      <c r="R3131">
        <v>0.26</v>
      </c>
      <c r="S3131">
        <v>0.25</v>
      </c>
      <c r="T3131">
        <v>1</v>
      </c>
      <c r="U3131">
        <v>14</v>
      </c>
      <c r="V3131">
        <v>4</v>
      </c>
      <c r="W3131">
        <v>1.1499999999999999</v>
      </c>
      <c r="X3131">
        <v>5</v>
      </c>
      <c r="Y3131">
        <v>0.5</v>
      </c>
      <c r="Z3131">
        <v>0.05</v>
      </c>
      <c r="AA3131">
        <v>20</v>
      </c>
      <c r="AB3131">
        <v>0.15</v>
      </c>
      <c r="AC3131">
        <v>100</v>
      </c>
      <c r="AD3131">
        <v>0.5</v>
      </c>
      <c r="AE3131">
        <v>0.01</v>
      </c>
      <c r="AF3131">
        <v>4</v>
      </c>
      <c r="AG3131">
        <v>850</v>
      </c>
      <c r="AH3131">
        <v>8</v>
      </c>
      <c r="AI3131">
        <v>1</v>
      </c>
      <c r="AJ3131">
        <v>0.5</v>
      </c>
      <c r="AK3131">
        <v>108</v>
      </c>
      <c r="AL3131">
        <v>0.02</v>
      </c>
      <c r="AM3131">
        <v>5</v>
      </c>
      <c r="AN3131">
        <v>5</v>
      </c>
      <c r="AO3131">
        <v>16</v>
      </c>
      <c r="AP3131">
        <v>5</v>
      </c>
      <c r="AQ3131">
        <v>10</v>
      </c>
    </row>
    <row r="3132" spans="1:43" hidden="1" x14ac:dyDescent="0.25">
      <c r="A3132" t="s">
        <v>11360</v>
      </c>
      <c r="B3132" t="s">
        <v>11361</v>
      </c>
      <c r="C3132" s="1" t="str">
        <f t="shared" si="237"/>
        <v>21:0118</v>
      </c>
      <c r="D3132" s="1" t="str">
        <f t="shared" si="238"/>
        <v>21:0027</v>
      </c>
      <c r="E3132" t="s">
        <v>11362</v>
      </c>
      <c r="F3132" t="s">
        <v>11363</v>
      </c>
      <c r="H3132">
        <v>63.672982400000002</v>
      </c>
      <c r="I3132">
        <v>-95.451240600000006</v>
      </c>
      <c r="J3132" s="1" t="str">
        <f t="shared" si="239"/>
        <v>Till</v>
      </c>
      <c r="K3132" s="1" t="str">
        <f t="shared" si="240"/>
        <v>&lt;63 micron</v>
      </c>
      <c r="L3132">
        <v>0.1</v>
      </c>
      <c r="M3132">
        <v>1.08</v>
      </c>
      <c r="N3132">
        <v>4</v>
      </c>
      <c r="O3132">
        <v>220</v>
      </c>
      <c r="P3132">
        <v>0.25</v>
      </c>
      <c r="Q3132">
        <v>1</v>
      </c>
      <c r="R3132">
        <v>0.42</v>
      </c>
      <c r="S3132">
        <v>0.25</v>
      </c>
      <c r="T3132">
        <v>3</v>
      </c>
      <c r="U3132">
        <v>30</v>
      </c>
      <c r="V3132">
        <v>10</v>
      </c>
      <c r="W3132">
        <v>1.92</v>
      </c>
      <c r="X3132">
        <v>5</v>
      </c>
      <c r="Y3132">
        <v>0.5</v>
      </c>
      <c r="Z3132">
        <v>0.21</v>
      </c>
      <c r="AA3132">
        <v>30</v>
      </c>
      <c r="AB3132">
        <v>0.55000000000000004</v>
      </c>
      <c r="AC3132">
        <v>185</v>
      </c>
      <c r="AD3132">
        <v>0.5</v>
      </c>
      <c r="AE3132">
        <v>0.01</v>
      </c>
      <c r="AF3132">
        <v>14</v>
      </c>
      <c r="AG3132">
        <v>850</v>
      </c>
      <c r="AH3132">
        <v>12</v>
      </c>
      <c r="AI3132">
        <v>1</v>
      </c>
      <c r="AJ3132">
        <v>2</v>
      </c>
      <c r="AK3132">
        <v>97</v>
      </c>
      <c r="AL3132">
        <v>0.06</v>
      </c>
      <c r="AM3132">
        <v>5</v>
      </c>
      <c r="AN3132">
        <v>5</v>
      </c>
      <c r="AO3132">
        <v>32</v>
      </c>
      <c r="AP3132">
        <v>5</v>
      </c>
      <c r="AQ3132">
        <v>34</v>
      </c>
    </row>
    <row r="3133" spans="1:43" hidden="1" x14ac:dyDescent="0.25">
      <c r="A3133" t="s">
        <v>11364</v>
      </c>
      <c r="B3133" t="s">
        <v>11365</v>
      </c>
      <c r="C3133" s="1" t="str">
        <f t="shared" si="237"/>
        <v>21:0118</v>
      </c>
      <c r="D3133" s="1" t="str">
        <f t="shared" si="238"/>
        <v>21:0027</v>
      </c>
      <c r="E3133" t="s">
        <v>11366</v>
      </c>
      <c r="F3133" t="s">
        <v>11367</v>
      </c>
      <c r="H3133">
        <v>63.686966900000002</v>
      </c>
      <c r="I3133">
        <v>-95.449455499999999</v>
      </c>
      <c r="J3133" s="1" t="str">
        <f t="shared" si="239"/>
        <v>Till</v>
      </c>
      <c r="K3133" s="1" t="str">
        <f t="shared" si="240"/>
        <v>&lt;63 micron</v>
      </c>
      <c r="L3133">
        <v>0.1</v>
      </c>
      <c r="M3133">
        <v>0.49</v>
      </c>
      <c r="N3133">
        <v>1</v>
      </c>
      <c r="O3133">
        <v>160</v>
      </c>
      <c r="P3133">
        <v>0.25</v>
      </c>
      <c r="Q3133">
        <v>1</v>
      </c>
      <c r="R3133">
        <v>0.24</v>
      </c>
      <c r="S3133">
        <v>0.25</v>
      </c>
      <c r="T3133">
        <v>2</v>
      </c>
      <c r="U3133">
        <v>15</v>
      </c>
      <c r="V3133">
        <v>4</v>
      </c>
      <c r="W3133">
        <v>1.01</v>
      </c>
      <c r="X3133">
        <v>5</v>
      </c>
      <c r="Y3133">
        <v>0.5</v>
      </c>
      <c r="Z3133">
        <v>0.08</v>
      </c>
      <c r="AA3133">
        <v>10</v>
      </c>
      <c r="AB3133">
        <v>0.21</v>
      </c>
      <c r="AC3133">
        <v>90</v>
      </c>
      <c r="AD3133">
        <v>0.5</v>
      </c>
      <c r="AE3133">
        <v>0.01</v>
      </c>
      <c r="AF3133">
        <v>7</v>
      </c>
      <c r="AG3133">
        <v>700</v>
      </c>
      <c r="AH3133">
        <v>6</v>
      </c>
      <c r="AI3133">
        <v>1</v>
      </c>
      <c r="AJ3133">
        <v>1</v>
      </c>
      <c r="AK3133">
        <v>85</v>
      </c>
      <c r="AL3133">
        <v>0.01</v>
      </c>
      <c r="AM3133">
        <v>5</v>
      </c>
      <c r="AN3133">
        <v>5</v>
      </c>
      <c r="AO3133">
        <v>14</v>
      </c>
      <c r="AP3133">
        <v>5</v>
      </c>
      <c r="AQ3133">
        <v>12</v>
      </c>
    </row>
    <row r="3134" spans="1:43" hidden="1" x14ac:dyDescent="0.25">
      <c r="A3134" t="s">
        <v>11368</v>
      </c>
      <c r="B3134" t="s">
        <v>11369</v>
      </c>
      <c r="C3134" s="1" t="str">
        <f t="shared" si="237"/>
        <v>21:0118</v>
      </c>
      <c r="D3134" s="1" t="str">
        <f t="shared" si="238"/>
        <v>21:0027</v>
      </c>
      <c r="E3134" t="s">
        <v>11370</v>
      </c>
      <c r="F3134" t="s">
        <v>11371</v>
      </c>
      <c r="H3134">
        <v>63.733992200000003</v>
      </c>
      <c r="I3134">
        <v>-95.444164200000003</v>
      </c>
      <c r="J3134" s="1" t="str">
        <f t="shared" si="239"/>
        <v>Till</v>
      </c>
      <c r="K3134" s="1" t="str">
        <f t="shared" si="240"/>
        <v>&lt;63 micron</v>
      </c>
      <c r="L3134">
        <v>0.1</v>
      </c>
      <c r="M3134">
        <v>0.32</v>
      </c>
      <c r="N3134">
        <v>1</v>
      </c>
      <c r="O3134">
        <v>100</v>
      </c>
      <c r="P3134">
        <v>0.25</v>
      </c>
      <c r="Q3134">
        <v>1</v>
      </c>
      <c r="R3134">
        <v>0.21</v>
      </c>
      <c r="S3134">
        <v>0.25</v>
      </c>
      <c r="T3134">
        <v>2</v>
      </c>
      <c r="U3134">
        <v>11</v>
      </c>
      <c r="V3134">
        <v>2</v>
      </c>
      <c r="W3134">
        <v>0.95</v>
      </c>
      <c r="X3134">
        <v>5</v>
      </c>
      <c r="Y3134">
        <v>0.5</v>
      </c>
      <c r="Z3134">
        <v>0.03</v>
      </c>
      <c r="AA3134">
        <v>20</v>
      </c>
      <c r="AB3134">
        <v>0.16</v>
      </c>
      <c r="AC3134">
        <v>120</v>
      </c>
      <c r="AD3134">
        <v>0.5</v>
      </c>
      <c r="AE3134">
        <v>0.01</v>
      </c>
      <c r="AF3134">
        <v>4</v>
      </c>
      <c r="AG3134">
        <v>690</v>
      </c>
      <c r="AH3134">
        <v>6</v>
      </c>
      <c r="AI3134">
        <v>1</v>
      </c>
      <c r="AJ3134">
        <v>0.5</v>
      </c>
      <c r="AK3134">
        <v>88</v>
      </c>
      <c r="AL3134">
        <v>0.02</v>
      </c>
      <c r="AM3134">
        <v>5</v>
      </c>
      <c r="AN3134">
        <v>5</v>
      </c>
      <c r="AO3134">
        <v>13</v>
      </c>
      <c r="AP3134">
        <v>5</v>
      </c>
      <c r="AQ3134">
        <v>10</v>
      </c>
    </row>
    <row r="3135" spans="1:43" hidden="1" x14ac:dyDescent="0.25">
      <c r="A3135" t="s">
        <v>11372</v>
      </c>
      <c r="B3135" t="s">
        <v>11373</v>
      </c>
      <c r="C3135" s="1" t="str">
        <f t="shared" si="237"/>
        <v>21:0118</v>
      </c>
      <c r="D3135" s="1" t="str">
        <f t="shared" si="238"/>
        <v>21:0027</v>
      </c>
      <c r="E3135" t="s">
        <v>11374</v>
      </c>
      <c r="F3135" t="s">
        <v>11375</v>
      </c>
      <c r="H3135">
        <v>63.747718200000001</v>
      </c>
      <c r="I3135">
        <v>-95.447540200000006</v>
      </c>
      <c r="J3135" s="1" t="str">
        <f t="shared" si="239"/>
        <v>Till</v>
      </c>
      <c r="K3135" s="1" t="str">
        <f t="shared" si="240"/>
        <v>&lt;63 micron</v>
      </c>
      <c r="L3135">
        <v>0.1</v>
      </c>
      <c r="M3135">
        <v>0.28000000000000003</v>
      </c>
      <c r="N3135">
        <v>1</v>
      </c>
      <c r="O3135">
        <v>70</v>
      </c>
      <c r="P3135">
        <v>0.25</v>
      </c>
      <c r="Q3135">
        <v>1</v>
      </c>
      <c r="R3135">
        <v>0.22</v>
      </c>
      <c r="S3135">
        <v>0.25</v>
      </c>
      <c r="T3135">
        <v>1</v>
      </c>
      <c r="U3135">
        <v>10</v>
      </c>
      <c r="V3135">
        <v>1</v>
      </c>
      <c r="W3135">
        <v>1</v>
      </c>
      <c r="X3135">
        <v>5</v>
      </c>
      <c r="Y3135">
        <v>0.5</v>
      </c>
      <c r="Z3135">
        <v>0.02</v>
      </c>
      <c r="AA3135">
        <v>20</v>
      </c>
      <c r="AB3135">
        <v>0.12</v>
      </c>
      <c r="AC3135">
        <v>85</v>
      </c>
      <c r="AD3135">
        <v>0.5</v>
      </c>
      <c r="AE3135">
        <v>0.01</v>
      </c>
      <c r="AF3135">
        <v>3</v>
      </c>
      <c r="AG3135">
        <v>730</v>
      </c>
      <c r="AH3135">
        <v>8</v>
      </c>
      <c r="AI3135">
        <v>1</v>
      </c>
      <c r="AJ3135">
        <v>0.5</v>
      </c>
      <c r="AK3135">
        <v>101</v>
      </c>
      <c r="AL3135">
        <v>0.02</v>
      </c>
      <c r="AM3135">
        <v>5</v>
      </c>
      <c r="AN3135">
        <v>5</v>
      </c>
      <c r="AO3135">
        <v>14</v>
      </c>
      <c r="AP3135">
        <v>5</v>
      </c>
      <c r="AQ3135">
        <v>8</v>
      </c>
    </row>
    <row r="3136" spans="1:43" hidden="1" x14ac:dyDescent="0.25">
      <c r="A3136" t="s">
        <v>11376</v>
      </c>
      <c r="B3136" t="s">
        <v>11377</v>
      </c>
      <c r="C3136" s="1" t="str">
        <f t="shared" si="237"/>
        <v>21:0118</v>
      </c>
      <c r="D3136" s="1" t="str">
        <f t="shared" si="238"/>
        <v>21:0027</v>
      </c>
      <c r="E3136" t="s">
        <v>11378</v>
      </c>
      <c r="F3136" t="s">
        <v>11379</v>
      </c>
      <c r="H3136">
        <v>63.758181399999998</v>
      </c>
      <c r="I3136">
        <v>-95.448466499999995</v>
      </c>
      <c r="J3136" s="1" t="str">
        <f t="shared" si="239"/>
        <v>Till</v>
      </c>
      <c r="K3136" s="1" t="str">
        <f t="shared" si="240"/>
        <v>&lt;63 micron</v>
      </c>
      <c r="L3136">
        <v>0.1</v>
      </c>
      <c r="M3136">
        <v>1.61</v>
      </c>
      <c r="N3136">
        <v>2</v>
      </c>
      <c r="O3136">
        <v>450</v>
      </c>
      <c r="P3136">
        <v>0.5</v>
      </c>
      <c r="Q3136">
        <v>1</v>
      </c>
      <c r="R3136">
        <v>0.3</v>
      </c>
      <c r="S3136">
        <v>0.25</v>
      </c>
      <c r="T3136">
        <v>4</v>
      </c>
      <c r="U3136">
        <v>25</v>
      </c>
      <c r="V3136">
        <v>11</v>
      </c>
      <c r="W3136">
        <v>1.84</v>
      </c>
      <c r="X3136">
        <v>5</v>
      </c>
      <c r="Y3136">
        <v>2</v>
      </c>
      <c r="Z3136">
        <v>0.28000000000000003</v>
      </c>
      <c r="AA3136">
        <v>30</v>
      </c>
      <c r="AB3136">
        <v>0.5</v>
      </c>
      <c r="AC3136">
        <v>180</v>
      </c>
      <c r="AD3136">
        <v>0.5</v>
      </c>
      <c r="AE3136">
        <v>0.01</v>
      </c>
      <c r="AF3136">
        <v>13</v>
      </c>
      <c r="AG3136">
        <v>750</v>
      </c>
      <c r="AH3136">
        <v>14</v>
      </c>
      <c r="AI3136">
        <v>1</v>
      </c>
      <c r="AJ3136">
        <v>2</v>
      </c>
      <c r="AK3136">
        <v>165</v>
      </c>
      <c r="AL3136">
        <v>0.01</v>
      </c>
      <c r="AM3136">
        <v>5</v>
      </c>
      <c r="AN3136">
        <v>5</v>
      </c>
      <c r="AO3136">
        <v>25</v>
      </c>
      <c r="AP3136">
        <v>5</v>
      </c>
      <c r="AQ3136">
        <v>26</v>
      </c>
    </row>
    <row r="3137" spans="1:43" hidden="1" x14ac:dyDescent="0.25">
      <c r="A3137" t="s">
        <v>11380</v>
      </c>
      <c r="B3137" t="s">
        <v>11381</v>
      </c>
      <c r="C3137" s="1" t="str">
        <f t="shared" si="237"/>
        <v>21:0118</v>
      </c>
      <c r="D3137" s="1" t="str">
        <f t="shared" si="238"/>
        <v>21:0027</v>
      </c>
      <c r="E3137" t="s">
        <v>11382</v>
      </c>
      <c r="F3137" t="s">
        <v>11383</v>
      </c>
      <c r="H3137">
        <v>63.773146300000001</v>
      </c>
      <c r="I3137">
        <v>-95.448688200000007</v>
      </c>
      <c r="J3137" s="1" t="str">
        <f t="shared" si="239"/>
        <v>Till</v>
      </c>
      <c r="K3137" s="1" t="str">
        <f t="shared" si="240"/>
        <v>&lt;63 micron</v>
      </c>
      <c r="L3137">
        <v>0.1</v>
      </c>
      <c r="M3137">
        <v>1.06</v>
      </c>
      <c r="N3137">
        <v>1</v>
      </c>
      <c r="O3137">
        <v>370</v>
      </c>
      <c r="P3137">
        <v>0.25</v>
      </c>
      <c r="Q3137">
        <v>1</v>
      </c>
      <c r="R3137">
        <v>0.33</v>
      </c>
      <c r="S3137">
        <v>0.25</v>
      </c>
      <c r="T3137">
        <v>3</v>
      </c>
      <c r="U3137">
        <v>25</v>
      </c>
      <c r="V3137">
        <v>10</v>
      </c>
      <c r="W3137">
        <v>1.56</v>
      </c>
      <c r="X3137">
        <v>5</v>
      </c>
      <c r="Y3137">
        <v>1</v>
      </c>
      <c r="Z3137">
        <v>0.2</v>
      </c>
      <c r="AA3137">
        <v>30</v>
      </c>
      <c r="AB3137">
        <v>0.4</v>
      </c>
      <c r="AC3137">
        <v>180</v>
      </c>
      <c r="AD3137">
        <v>0.5</v>
      </c>
      <c r="AE3137">
        <v>0.02</v>
      </c>
      <c r="AF3137">
        <v>12</v>
      </c>
      <c r="AG3137">
        <v>770</v>
      </c>
      <c r="AH3137">
        <v>12</v>
      </c>
      <c r="AI3137">
        <v>1</v>
      </c>
      <c r="AJ3137">
        <v>1</v>
      </c>
      <c r="AK3137">
        <v>149</v>
      </c>
      <c r="AL3137">
        <v>0.02</v>
      </c>
      <c r="AM3137">
        <v>5</v>
      </c>
      <c r="AN3137">
        <v>5</v>
      </c>
      <c r="AO3137">
        <v>21</v>
      </c>
      <c r="AP3137">
        <v>5</v>
      </c>
      <c r="AQ3137">
        <v>22</v>
      </c>
    </row>
    <row r="3138" spans="1:43" hidden="1" x14ac:dyDescent="0.25">
      <c r="A3138" t="s">
        <v>11384</v>
      </c>
      <c r="B3138" t="s">
        <v>11385</v>
      </c>
      <c r="C3138" s="1" t="str">
        <f t="shared" si="237"/>
        <v>21:0118</v>
      </c>
      <c r="D3138" s="1" t="str">
        <f t="shared" si="238"/>
        <v>21:0027</v>
      </c>
      <c r="E3138" t="s">
        <v>11386</v>
      </c>
      <c r="F3138" t="s">
        <v>11387</v>
      </c>
      <c r="H3138">
        <v>63.789037100000002</v>
      </c>
      <c r="I3138">
        <v>-95.451487900000004</v>
      </c>
      <c r="J3138" s="1" t="str">
        <f t="shared" si="239"/>
        <v>Till</v>
      </c>
      <c r="K3138" s="1" t="str">
        <f t="shared" si="240"/>
        <v>&lt;63 micron</v>
      </c>
      <c r="L3138">
        <v>0.1</v>
      </c>
      <c r="M3138">
        <v>1.36</v>
      </c>
      <c r="N3138">
        <v>4</v>
      </c>
      <c r="O3138">
        <v>260</v>
      </c>
      <c r="P3138">
        <v>0.5</v>
      </c>
      <c r="Q3138">
        <v>1</v>
      </c>
      <c r="R3138">
        <v>0.41</v>
      </c>
      <c r="S3138">
        <v>0.25</v>
      </c>
      <c r="T3138">
        <v>4</v>
      </c>
      <c r="U3138">
        <v>29</v>
      </c>
      <c r="V3138">
        <v>10</v>
      </c>
      <c r="W3138">
        <v>1.98</v>
      </c>
      <c r="X3138">
        <v>5</v>
      </c>
      <c r="Y3138">
        <v>1</v>
      </c>
      <c r="Z3138">
        <v>0.32</v>
      </c>
      <c r="AA3138">
        <v>30</v>
      </c>
      <c r="AB3138">
        <v>0.56000000000000005</v>
      </c>
      <c r="AC3138">
        <v>195</v>
      </c>
      <c r="AD3138">
        <v>0.5</v>
      </c>
      <c r="AE3138">
        <v>0.01</v>
      </c>
      <c r="AF3138">
        <v>14</v>
      </c>
      <c r="AG3138">
        <v>800</v>
      </c>
      <c r="AH3138">
        <v>14</v>
      </c>
      <c r="AI3138">
        <v>1</v>
      </c>
      <c r="AJ3138">
        <v>2</v>
      </c>
      <c r="AK3138">
        <v>119</v>
      </c>
      <c r="AL3138">
        <v>0.06</v>
      </c>
      <c r="AM3138">
        <v>5</v>
      </c>
      <c r="AN3138">
        <v>5</v>
      </c>
      <c r="AO3138">
        <v>37</v>
      </c>
      <c r="AP3138">
        <v>5</v>
      </c>
      <c r="AQ3138">
        <v>36</v>
      </c>
    </row>
    <row r="3139" spans="1:43" hidden="1" x14ac:dyDescent="0.25">
      <c r="A3139" t="s">
        <v>11388</v>
      </c>
      <c r="B3139" t="s">
        <v>11389</v>
      </c>
      <c r="C3139" s="1" t="str">
        <f t="shared" si="237"/>
        <v>21:0118</v>
      </c>
      <c r="D3139" s="1" t="str">
        <f t="shared" si="238"/>
        <v>21:0027</v>
      </c>
      <c r="E3139" t="s">
        <v>11390</v>
      </c>
      <c r="F3139" t="s">
        <v>11391</v>
      </c>
      <c r="H3139">
        <v>63.802163499999999</v>
      </c>
      <c r="I3139">
        <v>-95.449459700000006</v>
      </c>
      <c r="J3139" s="1" t="str">
        <f t="shared" si="239"/>
        <v>Till</v>
      </c>
      <c r="K3139" s="1" t="str">
        <f t="shared" si="240"/>
        <v>&lt;63 micron</v>
      </c>
      <c r="L3139">
        <v>0.1</v>
      </c>
      <c r="M3139">
        <v>0.5</v>
      </c>
      <c r="N3139">
        <v>1</v>
      </c>
      <c r="O3139">
        <v>110</v>
      </c>
      <c r="P3139">
        <v>0.25</v>
      </c>
      <c r="Q3139">
        <v>1</v>
      </c>
      <c r="R3139">
        <v>0.34</v>
      </c>
      <c r="S3139">
        <v>0.25</v>
      </c>
      <c r="T3139">
        <v>1</v>
      </c>
      <c r="U3139">
        <v>17</v>
      </c>
      <c r="V3139">
        <v>3</v>
      </c>
      <c r="W3139">
        <v>1.25</v>
      </c>
      <c r="X3139">
        <v>5</v>
      </c>
      <c r="Y3139">
        <v>1</v>
      </c>
      <c r="Z3139">
        <v>0.09</v>
      </c>
      <c r="AA3139">
        <v>20</v>
      </c>
      <c r="AB3139">
        <v>0.25</v>
      </c>
      <c r="AC3139">
        <v>100</v>
      </c>
      <c r="AD3139">
        <v>0.5</v>
      </c>
      <c r="AE3139">
        <v>0.01</v>
      </c>
      <c r="AF3139">
        <v>7</v>
      </c>
      <c r="AG3139">
        <v>860</v>
      </c>
      <c r="AH3139">
        <v>6</v>
      </c>
      <c r="AI3139">
        <v>1</v>
      </c>
      <c r="AJ3139">
        <v>1</v>
      </c>
      <c r="AK3139">
        <v>63</v>
      </c>
      <c r="AL3139">
        <v>0.04</v>
      </c>
      <c r="AM3139">
        <v>5</v>
      </c>
      <c r="AN3139">
        <v>5</v>
      </c>
      <c r="AO3139">
        <v>23</v>
      </c>
      <c r="AP3139">
        <v>5</v>
      </c>
      <c r="AQ3139">
        <v>16</v>
      </c>
    </row>
    <row r="3140" spans="1:43" hidden="1" x14ac:dyDescent="0.25">
      <c r="A3140" t="s">
        <v>11392</v>
      </c>
      <c r="B3140" t="s">
        <v>11393</v>
      </c>
      <c r="C3140" s="1" t="str">
        <f t="shared" si="237"/>
        <v>21:0118</v>
      </c>
      <c r="D3140" s="1" t="str">
        <f t="shared" si="238"/>
        <v>21:0027</v>
      </c>
      <c r="E3140" t="s">
        <v>11394</v>
      </c>
      <c r="F3140" t="s">
        <v>11395</v>
      </c>
      <c r="H3140">
        <v>63.8158557</v>
      </c>
      <c r="I3140">
        <v>-95.447946299999998</v>
      </c>
      <c r="J3140" s="1" t="str">
        <f t="shared" si="239"/>
        <v>Till</v>
      </c>
      <c r="K3140" s="1" t="str">
        <f t="shared" si="240"/>
        <v>&lt;63 micron</v>
      </c>
      <c r="L3140">
        <v>0.1</v>
      </c>
      <c r="M3140">
        <v>0.4</v>
      </c>
      <c r="N3140">
        <v>1</v>
      </c>
      <c r="O3140">
        <v>150</v>
      </c>
      <c r="P3140">
        <v>0.25</v>
      </c>
      <c r="Q3140">
        <v>1</v>
      </c>
      <c r="R3140">
        <v>0.25</v>
      </c>
      <c r="S3140">
        <v>0.25</v>
      </c>
      <c r="T3140">
        <v>1</v>
      </c>
      <c r="U3140">
        <v>13</v>
      </c>
      <c r="V3140">
        <v>3</v>
      </c>
      <c r="W3140">
        <v>1.08</v>
      </c>
      <c r="X3140">
        <v>5</v>
      </c>
      <c r="Y3140">
        <v>1</v>
      </c>
      <c r="Z3140">
        <v>0.04</v>
      </c>
      <c r="AA3140">
        <v>30</v>
      </c>
      <c r="AB3140">
        <v>0.2</v>
      </c>
      <c r="AC3140">
        <v>120</v>
      </c>
      <c r="AD3140">
        <v>0.5</v>
      </c>
      <c r="AE3140">
        <v>0.01</v>
      </c>
      <c r="AF3140">
        <v>4</v>
      </c>
      <c r="AG3140">
        <v>750</v>
      </c>
      <c r="AH3140">
        <v>8</v>
      </c>
      <c r="AI3140">
        <v>2</v>
      </c>
      <c r="AJ3140">
        <v>1</v>
      </c>
      <c r="AK3140">
        <v>114</v>
      </c>
      <c r="AL3140">
        <v>0.02</v>
      </c>
      <c r="AM3140">
        <v>5</v>
      </c>
      <c r="AN3140">
        <v>5</v>
      </c>
      <c r="AO3140">
        <v>15</v>
      </c>
      <c r="AP3140">
        <v>5</v>
      </c>
      <c r="AQ3140">
        <v>12</v>
      </c>
    </row>
    <row r="3141" spans="1:43" hidden="1" x14ac:dyDescent="0.25">
      <c r="A3141" t="s">
        <v>11396</v>
      </c>
      <c r="B3141" t="s">
        <v>11397</v>
      </c>
      <c r="C3141" s="1" t="str">
        <f t="shared" si="237"/>
        <v>21:0118</v>
      </c>
      <c r="D3141" s="1" t="str">
        <f t="shared" si="238"/>
        <v>21:0027</v>
      </c>
      <c r="E3141" t="s">
        <v>11398</v>
      </c>
      <c r="F3141" t="s">
        <v>11399</v>
      </c>
      <c r="H3141">
        <v>63.831468100000002</v>
      </c>
      <c r="I3141">
        <v>-95.450217800000004</v>
      </c>
      <c r="J3141" s="1" t="str">
        <f t="shared" si="239"/>
        <v>Till</v>
      </c>
      <c r="K3141" s="1" t="str">
        <f t="shared" si="240"/>
        <v>&lt;63 micron</v>
      </c>
      <c r="L3141">
        <v>0.1</v>
      </c>
      <c r="M3141">
        <v>1.05</v>
      </c>
      <c r="N3141">
        <v>1</v>
      </c>
      <c r="O3141">
        <v>400</v>
      </c>
      <c r="P3141">
        <v>0.25</v>
      </c>
      <c r="Q3141">
        <v>1</v>
      </c>
      <c r="R3141">
        <v>0.28000000000000003</v>
      </c>
      <c r="S3141">
        <v>0.25</v>
      </c>
      <c r="T3141">
        <v>3</v>
      </c>
      <c r="U3141">
        <v>21</v>
      </c>
      <c r="V3141">
        <v>11</v>
      </c>
      <c r="W3141">
        <v>1.57</v>
      </c>
      <c r="X3141">
        <v>5</v>
      </c>
      <c r="Y3141">
        <v>0.5</v>
      </c>
      <c r="Z3141">
        <v>0.19</v>
      </c>
      <c r="AA3141">
        <v>30</v>
      </c>
      <c r="AB3141">
        <v>0.41</v>
      </c>
      <c r="AC3141">
        <v>155</v>
      </c>
      <c r="AD3141">
        <v>0.5</v>
      </c>
      <c r="AE3141">
        <v>0.01</v>
      </c>
      <c r="AF3141">
        <v>10</v>
      </c>
      <c r="AG3141">
        <v>710</v>
      </c>
      <c r="AH3141">
        <v>14</v>
      </c>
      <c r="AI3141">
        <v>1</v>
      </c>
      <c r="AJ3141">
        <v>1</v>
      </c>
      <c r="AK3141">
        <v>113</v>
      </c>
      <c r="AL3141">
        <v>0.02</v>
      </c>
      <c r="AM3141">
        <v>5</v>
      </c>
      <c r="AN3141">
        <v>5</v>
      </c>
      <c r="AO3141">
        <v>20</v>
      </c>
      <c r="AP3141">
        <v>5</v>
      </c>
      <c r="AQ3141">
        <v>26</v>
      </c>
    </row>
    <row r="3142" spans="1:43" hidden="1" x14ac:dyDescent="0.25">
      <c r="A3142" t="s">
        <v>11400</v>
      </c>
      <c r="B3142" t="s">
        <v>11401</v>
      </c>
      <c r="C3142" s="1" t="str">
        <f t="shared" si="237"/>
        <v>21:0118</v>
      </c>
      <c r="D3142" s="1" t="str">
        <f t="shared" si="238"/>
        <v>21:0027</v>
      </c>
      <c r="E3142" t="s">
        <v>11402</v>
      </c>
      <c r="F3142" t="s">
        <v>11403</v>
      </c>
      <c r="H3142">
        <v>63.848973899999997</v>
      </c>
      <c r="I3142">
        <v>-95.447265099999996</v>
      </c>
      <c r="J3142" s="1" t="str">
        <f t="shared" si="239"/>
        <v>Till</v>
      </c>
      <c r="K3142" s="1" t="str">
        <f t="shared" si="240"/>
        <v>&lt;63 micron</v>
      </c>
      <c r="L3142">
        <v>0.1</v>
      </c>
      <c r="M3142">
        <v>0.86</v>
      </c>
      <c r="N3142">
        <v>1</v>
      </c>
      <c r="O3142">
        <v>390</v>
      </c>
      <c r="P3142">
        <v>0.25</v>
      </c>
      <c r="Q3142">
        <v>1</v>
      </c>
      <c r="R3142">
        <v>0.28999999999999998</v>
      </c>
      <c r="S3142">
        <v>0.25</v>
      </c>
      <c r="T3142">
        <v>3</v>
      </c>
      <c r="U3142">
        <v>18</v>
      </c>
      <c r="V3142">
        <v>10</v>
      </c>
      <c r="W3142">
        <v>1.39</v>
      </c>
      <c r="X3142">
        <v>5</v>
      </c>
      <c r="Y3142">
        <v>0.5</v>
      </c>
      <c r="Z3142">
        <v>0.16</v>
      </c>
      <c r="AA3142">
        <v>20</v>
      </c>
      <c r="AB3142">
        <v>0.37</v>
      </c>
      <c r="AC3142">
        <v>150</v>
      </c>
      <c r="AD3142">
        <v>0.5</v>
      </c>
      <c r="AE3142">
        <v>0.01</v>
      </c>
      <c r="AF3142">
        <v>10</v>
      </c>
      <c r="AG3142">
        <v>710</v>
      </c>
      <c r="AH3142">
        <v>12</v>
      </c>
      <c r="AI3142">
        <v>1</v>
      </c>
      <c r="AJ3142">
        <v>1</v>
      </c>
      <c r="AK3142">
        <v>89</v>
      </c>
      <c r="AL3142">
        <v>0.02</v>
      </c>
      <c r="AM3142">
        <v>5</v>
      </c>
      <c r="AN3142">
        <v>5</v>
      </c>
      <c r="AO3142">
        <v>18</v>
      </c>
      <c r="AP3142">
        <v>5</v>
      </c>
      <c r="AQ3142">
        <v>22</v>
      </c>
    </row>
    <row r="3143" spans="1:43" hidden="1" x14ac:dyDescent="0.25">
      <c r="A3143" t="s">
        <v>11404</v>
      </c>
      <c r="B3143" t="s">
        <v>11405</v>
      </c>
      <c r="C3143" s="1" t="str">
        <f t="shared" si="237"/>
        <v>21:0118</v>
      </c>
      <c r="D3143" s="1" t="str">
        <f t="shared" si="238"/>
        <v>21:0027</v>
      </c>
      <c r="E3143" t="s">
        <v>11406</v>
      </c>
      <c r="F3143" t="s">
        <v>11407</v>
      </c>
      <c r="H3143">
        <v>63.862515299999998</v>
      </c>
      <c r="I3143">
        <v>-95.439791400000004</v>
      </c>
      <c r="J3143" s="1" t="str">
        <f t="shared" si="239"/>
        <v>Till</v>
      </c>
      <c r="K3143" s="1" t="str">
        <f t="shared" si="240"/>
        <v>&lt;63 micron</v>
      </c>
      <c r="L3143">
        <v>0.1</v>
      </c>
      <c r="M3143">
        <v>1.4</v>
      </c>
      <c r="N3143">
        <v>1</v>
      </c>
      <c r="O3143">
        <v>370</v>
      </c>
      <c r="P3143">
        <v>0.5</v>
      </c>
      <c r="Q3143">
        <v>1</v>
      </c>
      <c r="R3143">
        <v>0.3</v>
      </c>
      <c r="S3143">
        <v>0.25</v>
      </c>
      <c r="T3143">
        <v>4</v>
      </c>
      <c r="U3143">
        <v>25</v>
      </c>
      <c r="V3143">
        <v>15</v>
      </c>
      <c r="W3143">
        <v>1.93</v>
      </c>
      <c r="X3143">
        <v>5</v>
      </c>
      <c r="Y3143">
        <v>2</v>
      </c>
      <c r="Z3143">
        <v>0.28000000000000003</v>
      </c>
      <c r="AA3143">
        <v>30</v>
      </c>
      <c r="AB3143">
        <v>0.55000000000000004</v>
      </c>
      <c r="AC3143">
        <v>215</v>
      </c>
      <c r="AD3143">
        <v>0.5</v>
      </c>
      <c r="AE3143">
        <v>0.02</v>
      </c>
      <c r="AF3143">
        <v>14</v>
      </c>
      <c r="AG3143">
        <v>650</v>
      </c>
      <c r="AH3143">
        <v>12</v>
      </c>
      <c r="AI3143">
        <v>2</v>
      </c>
      <c r="AJ3143">
        <v>2</v>
      </c>
      <c r="AK3143">
        <v>74</v>
      </c>
      <c r="AL3143">
        <v>0.02</v>
      </c>
      <c r="AM3143">
        <v>5</v>
      </c>
      <c r="AN3143">
        <v>5</v>
      </c>
      <c r="AO3143">
        <v>24</v>
      </c>
      <c r="AP3143">
        <v>5</v>
      </c>
      <c r="AQ3143">
        <v>34</v>
      </c>
    </row>
    <row r="3144" spans="1:43" hidden="1" x14ac:dyDescent="0.25">
      <c r="A3144" t="s">
        <v>11408</v>
      </c>
      <c r="B3144" t="s">
        <v>11409</v>
      </c>
      <c r="C3144" s="1" t="str">
        <f t="shared" si="237"/>
        <v>21:0118</v>
      </c>
      <c r="D3144" s="1" t="str">
        <f t="shared" si="238"/>
        <v>21:0027</v>
      </c>
      <c r="E3144" t="s">
        <v>11410</v>
      </c>
      <c r="F3144" t="s">
        <v>11411</v>
      </c>
      <c r="H3144">
        <v>63.875571100000002</v>
      </c>
      <c r="I3144">
        <v>-95.452532599999998</v>
      </c>
      <c r="J3144" s="1" t="str">
        <f t="shared" si="239"/>
        <v>Till</v>
      </c>
      <c r="K3144" s="1" t="str">
        <f t="shared" si="240"/>
        <v>&lt;63 micron</v>
      </c>
      <c r="L3144">
        <v>0.1</v>
      </c>
      <c r="M3144">
        <v>1.34</v>
      </c>
      <c r="N3144">
        <v>1</v>
      </c>
      <c r="O3144">
        <v>340</v>
      </c>
      <c r="P3144">
        <v>0.25</v>
      </c>
      <c r="Q3144">
        <v>1</v>
      </c>
      <c r="R3144">
        <v>0.35</v>
      </c>
      <c r="S3144">
        <v>0.25</v>
      </c>
      <c r="T3144">
        <v>5</v>
      </c>
      <c r="U3144">
        <v>25</v>
      </c>
      <c r="V3144">
        <v>14</v>
      </c>
      <c r="W3144">
        <v>1.91</v>
      </c>
      <c r="X3144">
        <v>5</v>
      </c>
      <c r="Y3144">
        <v>0.5</v>
      </c>
      <c r="Z3144">
        <v>0.28000000000000003</v>
      </c>
      <c r="AA3144">
        <v>30</v>
      </c>
      <c r="AB3144">
        <v>0.56999999999999995</v>
      </c>
      <c r="AC3144">
        <v>220</v>
      </c>
      <c r="AD3144">
        <v>0.5</v>
      </c>
      <c r="AE3144">
        <v>0.01</v>
      </c>
      <c r="AF3144">
        <v>14</v>
      </c>
      <c r="AG3144">
        <v>690</v>
      </c>
      <c r="AH3144">
        <v>14</v>
      </c>
      <c r="AI3144">
        <v>1</v>
      </c>
      <c r="AJ3144">
        <v>2</v>
      </c>
      <c r="AK3144">
        <v>98</v>
      </c>
      <c r="AL3144">
        <v>0.02</v>
      </c>
      <c r="AM3144">
        <v>5</v>
      </c>
      <c r="AN3144">
        <v>5</v>
      </c>
      <c r="AO3144">
        <v>24</v>
      </c>
      <c r="AP3144">
        <v>5</v>
      </c>
      <c r="AQ3144">
        <v>34</v>
      </c>
    </row>
    <row r="3145" spans="1:43" hidden="1" x14ac:dyDescent="0.25">
      <c r="A3145" t="s">
        <v>11412</v>
      </c>
      <c r="B3145" t="s">
        <v>11413</v>
      </c>
      <c r="C3145" s="1" t="str">
        <f t="shared" si="237"/>
        <v>21:0118</v>
      </c>
      <c r="D3145" s="1" t="str">
        <f t="shared" si="238"/>
        <v>21:0027</v>
      </c>
      <c r="E3145" t="s">
        <v>11414</v>
      </c>
      <c r="F3145" t="s">
        <v>11415</v>
      </c>
      <c r="H3145">
        <v>63.886176900000002</v>
      </c>
      <c r="I3145">
        <v>-95.4503409</v>
      </c>
      <c r="J3145" s="1" t="str">
        <f t="shared" si="239"/>
        <v>Till</v>
      </c>
      <c r="K3145" s="1" t="str">
        <f t="shared" si="240"/>
        <v>&lt;63 micron</v>
      </c>
      <c r="L3145">
        <v>0.1</v>
      </c>
      <c r="M3145">
        <v>1.2</v>
      </c>
      <c r="N3145">
        <v>4</v>
      </c>
      <c r="O3145">
        <v>270</v>
      </c>
      <c r="P3145">
        <v>0.25</v>
      </c>
      <c r="Q3145">
        <v>1</v>
      </c>
      <c r="R3145">
        <v>0.37</v>
      </c>
      <c r="S3145">
        <v>0.25</v>
      </c>
      <c r="T3145">
        <v>4</v>
      </c>
      <c r="U3145">
        <v>25</v>
      </c>
      <c r="V3145">
        <v>13</v>
      </c>
      <c r="W3145">
        <v>1.9</v>
      </c>
      <c r="X3145">
        <v>5</v>
      </c>
      <c r="Y3145">
        <v>0.5</v>
      </c>
      <c r="Z3145">
        <v>0.26</v>
      </c>
      <c r="AA3145">
        <v>30</v>
      </c>
      <c r="AB3145">
        <v>0.52</v>
      </c>
      <c r="AC3145">
        <v>205</v>
      </c>
      <c r="AD3145">
        <v>0.5</v>
      </c>
      <c r="AE3145">
        <v>0.04</v>
      </c>
      <c r="AF3145">
        <v>13</v>
      </c>
      <c r="AG3145">
        <v>730</v>
      </c>
      <c r="AH3145">
        <v>12</v>
      </c>
      <c r="AI3145">
        <v>1</v>
      </c>
      <c r="AJ3145">
        <v>2</v>
      </c>
      <c r="AK3145">
        <v>91</v>
      </c>
      <c r="AL3145">
        <v>0.04</v>
      </c>
      <c r="AM3145">
        <v>5</v>
      </c>
      <c r="AN3145">
        <v>5</v>
      </c>
      <c r="AO3145">
        <v>30</v>
      </c>
      <c r="AP3145">
        <v>5</v>
      </c>
      <c r="AQ3145">
        <v>34</v>
      </c>
    </row>
    <row r="3146" spans="1:43" hidden="1" x14ac:dyDescent="0.25">
      <c r="A3146" t="s">
        <v>11416</v>
      </c>
      <c r="B3146" t="s">
        <v>11417</v>
      </c>
      <c r="C3146" s="1" t="str">
        <f t="shared" si="237"/>
        <v>21:0118</v>
      </c>
      <c r="D3146" s="1" t="str">
        <f t="shared" si="238"/>
        <v>21:0027</v>
      </c>
      <c r="E3146" t="s">
        <v>11418</v>
      </c>
      <c r="F3146" t="s">
        <v>11419</v>
      </c>
      <c r="H3146">
        <v>63.640415099999998</v>
      </c>
      <c r="I3146">
        <v>-95.416700800000001</v>
      </c>
      <c r="J3146" s="1" t="str">
        <f t="shared" si="239"/>
        <v>Till</v>
      </c>
      <c r="K3146" s="1" t="str">
        <f t="shared" si="240"/>
        <v>&lt;63 micron</v>
      </c>
      <c r="L3146">
        <v>0.1</v>
      </c>
      <c r="M3146">
        <v>0.44</v>
      </c>
      <c r="N3146">
        <v>4</v>
      </c>
      <c r="O3146">
        <v>110</v>
      </c>
      <c r="P3146">
        <v>0.25</v>
      </c>
      <c r="Q3146">
        <v>1</v>
      </c>
      <c r="R3146">
        <v>0.26</v>
      </c>
      <c r="S3146">
        <v>0.25</v>
      </c>
      <c r="T3146">
        <v>2</v>
      </c>
      <c r="U3146">
        <v>15</v>
      </c>
      <c r="V3146">
        <v>6</v>
      </c>
      <c r="W3146">
        <v>1.0900000000000001</v>
      </c>
      <c r="X3146">
        <v>5</v>
      </c>
      <c r="Y3146">
        <v>0.5</v>
      </c>
      <c r="Z3146">
        <v>0.05</v>
      </c>
      <c r="AA3146">
        <v>20</v>
      </c>
      <c r="AB3146">
        <v>0.19</v>
      </c>
      <c r="AC3146">
        <v>110</v>
      </c>
      <c r="AD3146">
        <v>0.5</v>
      </c>
      <c r="AE3146">
        <v>0.01</v>
      </c>
      <c r="AF3146">
        <v>6</v>
      </c>
      <c r="AG3146">
        <v>770</v>
      </c>
      <c r="AH3146">
        <v>6</v>
      </c>
      <c r="AI3146">
        <v>1</v>
      </c>
      <c r="AJ3146">
        <v>1</v>
      </c>
      <c r="AK3146">
        <v>122</v>
      </c>
      <c r="AL3146">
        <v>0.02</v>
      </c>
      <c r="AM3146">
        <v>5</v>
      </c>
      <c r="AN3146">
        <v>5</v>
      </c>
      <c r="AO3146">
        <v>16</v>
      </c>
      <c r="AP3146">
        <v>5</v>
      </c>
      <c r="AQ3146">
        <v>12</v>
      </c>
    </row>
    <row r="3147" spans="1:43" hidden="1" x14ac:dyDescent="0.25">
      <c r="A3147" t="s">
        <v>11420</v>
      </c>
      <c r="B3147" t="s">
        <v>11421</v>
      </c>
      <c r="C3147" s="1" t="str">
        <f t="shared" si="237"/>
        <v>21:0118</v>
      </c>
      <c r="D3147" s="1" t="str">
        <f t="shared" si="238"/>
        <v>21:0027</v>
      </c>
      <c r="E3147" t="s">
        <v>11422</v>
      </c>
      <c r="F3147" t="s">
        <v>11423</v>
      </c>
      <c r="H3147">
        <v>63.6573791</v>
      </c>
      <c r="I3147">
        <v>-95.417114100000006</v>
      </c>
      <c r="J3147" s="1" t="str">
        <f t="shared" si="239"/>
        <v>Till</v>
      </c>
      <c r="K3147" s="1" t="str">
        <f t="shared" si="240"/>
        <v>&lt;63 micron</v>
      </c>
      <c r="L3147">
        <v>0.1</v>
      </c>
      <c r="M3147">
        <v>1.6</v>
      </c>
      <c r="N3147">
        <v>1</v>
      </c>
      <c r="O3147">
        <v>360</v>
      </c>
      <c r="P3147">
        <v>0.5</v>
      </c>
      <c r="Q3147">
        <v>1</v>
      </c>
      <c r="R3147">
        <v>0.3</v>
      </c>
      <c r="S3147">
        <v>0.25</v>
      </c>
      <c r="T3147">
        <v>3</v>
      </c>
      <c r="U3147">
        <v>31</v>
      </c>
      <c r="V3147">
        <v>12</v>
      </c>
      <c r="W3147">
        <v>1.88</v>
      </c>
      <c r="X3147">
        <v>5</v>
      </c>
      <c r="Y3147">
        <v>0.5</v>
      </c>
      <c r="Z3147">
        <v>0.28999999999999998</v>
      </c>
      <c r="AA3147">
        <v>30</v>
      </c>
      <c r="AB3147">
        <v>0.51</v>
      </c>
      <c r="AC3147">
        <v>220</v>
      </c>
      <c r="AD3147">
        <v>1</v>
      </c>
      <c r="AE3147">
        <v>0.01</v>
      </c>
      <c r="AF3147">
        <v>14</v>
      </c>
      <c r="AG3147">
        <v>790</v>
      </c>
      <c r="AH3147">
        <v>12</v>
      </c>
      <c r="AI3147">
        <v>1</v>
      </c>
      <c r="AJ3147">
        <v>2</v>
      </c>
      <c r="AK3147">
        <v>164</v>
      </c>
      <c r="AL3147">
        <v>0.02</v>
      </c>
      <c r="AM3147">
        <v>5</v>
      </c>
      <c r="AN3147">
        <v>5</v>
      </c>
      <c r="AO3147">
        <v>28</v>
      </c>
      <c r="AP3147">
        <v>5</v>
      </c>
      <c r="AQ3147">
        <v>28</v>
      </c>
    </row>
    <row r="3148" spans="1:43" hidden="1" x14ac:dyDescent="0.25">
      <c r="A3148" t="s">
        <v>11424</v>
      </c>
      <c r="B3148" t="s">
        <v>11425</v>
      </c>
      <c r="C3148" s="1" t="str">
        <f t="shared" ref="C3148:C3211" si="241">HYPERLINK("http://geochem.nrcan.gc.ca/cdogs/content/bdl/bdl210118_e.htm", "21:0118")</f>
        <v>21:0118</v>
      </c>
      <c r="D3148" s="1" t="str">
        <f t="shared" ref="D3148:D3211" si="242">HYPERLINK("http://geochem.nrcan.gc.ca/cdogs/content/svy/svy210027_e.htm", "21:0027")</f>
        <v>21:0027</v>
      </c>
      <c r="E3148" t="s">
        <v>11426</v>
      </c>
      <c r="F3148" t="s">
        <v>11427</v>
      </c>
      <c r="H3148">
        <v>63.6705787</v>
      </c>
      <c r="I3148">
        <v>-95.417652200000006</v>
      </c>
      <c r="J3148" s="1" t="str">
        <f t="shared" ref="J3148:J3211" si="243">HYPERLINK("http://geochem.nrcan.gc.ca/cdogs/content/kwd/kwd020044_e.htm", "Till")</f>
        <v>Till</v>
      </c>
      <c r="K3148" s="1" t="str">
        <f t="shared" ref="K3148:K3211" si="244">HYPERLINK("http://geochem.nrcan.gc.ca/cdogs/content/kwd/kwd080004_e.htm", "&lt;63 micron")</f>
        <v>&lt;63 micron</v>
      </c>
      <c r="L3148">
        <v>0.1</v>
      </c>
      <c r="M3148">
        <v>1.3</v>
      </c>
      <c r="N3148">
        <v>2</v>
      </c>
      <c r="O3148">
        <v>250</v>
      </c>
      <c r="P3148">
        <v>0.5</v>
      </c>
      <c r="Q3148">
        <v>1</v>
      </c>
      <c r="R3148">
        <v>0.31</v>
      </c>
      <c r="S3148">
        <v>0.25</v>
      </c>
      <c r="T3148">
        <v>3</v>
      </c>
      <c r="U3148">
        <v>30</v>
      </c>
      <c r="V3148">
        <v>11</v>
      </c>
      <c r="W3148">
        <v>1.79</v>
      </c>
      <c r="X3148">
        <v>5</v>
      </c>
      <c r="Y3148">
        <v>0.5</v>
      </c>
      <c r="Z3148">
        <v>0.22</v>
      </c>
      <c r="AA3148">
        <v>30</v>
      </c>
      <c r="AB3148">
        <v>0.46</v>
      </c>
      <c r="AC3148">
        <v>195</v>
      </c>
      <c r="AD3148">
        <v>0.5</v>
      </c>
      <c r="AE3148">
        <v>0.01</v>
      </c>
      <c r="AF3148">
        <v>13</v>
      </c>
      <c r="AG3148">
        <v>840</v>
      </c>
      <c r="AH3148">
        <v>14</v>
      </c>
      <c r="AI3148">
        <v>1</v>
      </c>
      <c r="AJ3148">
        <v>2</v>
      </c>
      <c r="AK3148">
        <v>150</v>
      </c>
      <c r="AL3148">
        <v>0.03</v>
      </c>
      <c r="AM3148">
        <v>5</v>
      </c>
      <c r="AN3148">
        <v>5</v>
      </c>
      <c r="AO3148">
        <v>27</v>
      </c>
      <c r="AP3148">
        <v>5</v>
      </c>
      <c r="AQ3148">
        <v>26</v>
      </c>
    </row>
    <row r="3149" spans="1:43" hidden="1" x14ac:dyDescent="0.25">
      <c r="A3149" t="s">
        <v>11428</v>
      </c>
      <c r="B3149" t="s">
        <v>11429</v>
      </c>
      <c r="C3149" s="1" t="str">
        <f t="shared" si="241"/>
        <v>21:0118</v>
      </c>
      <c r="D3149" s="1" t="str">
        <f t="shared" si="242"/>
        <v>21:0027</v>
      </c>
      <c r="E3149" t="s">
        <v>11430</v>
      </c>
      <c r="F3149" t="s">
        <v>11431</v>
      </c>
      <c r="H3149">
        <v>63.683149200000003</v>
      </c>
      <c r="I3149">
        <v>-95.418218199999998</v>
      </c>
      <c r="J3149" s="1" t="str">
        <f t="shared" si="243"/>
        <v>Till</v>
      </c>
      <c r="K3149" s="1" t="str">
        <f t="shared" si="244"/>
        <v>&lt;63 micron</v>
      </c>
      <c r="L3149">
        <v>0.1</v>
      </c>
      <c r="M3149">
        <v>0.49</v>
      </c>
      <c r="N3149">
        <v>1</v>
      </c>
      <c r="O3149">
        <v>100</v>
      </c>
      <c r="P3149">
        <v>0.25</v>
      </c>
      <c r="Q3149">
        <v>1</v>
      </c>
      <c r="R3149">
        <v>0.25</v>
      </c>
      <c r="S3149">
        <v>0.25</v>
      </c>
      <c r="T3149">
        <v>1</v>
      </c>
      <c r="U3149">
        <v>16</v>
      </c>
      <c r="V3149">
        <v>5</v>
      </c>
      <c r="W3149">
        <v>1.1200000000000001</v>
      </c>
      <c r="X3149">
        <v>5</v>
      </c>
      <c r="Y3149">
        <v>0.5</v>
      </c>
      <c r="Z3149">
        <v>7.0000000000000007E-2</v>
      </c>
      <c r="AA3149">
        <v>20</v>
      </c>
      <c r="AB3149">
        <v>0.22</v>
      </c>
      <c r="AC3149">
        <v>105</v>
      </c>
      <c r="AD3149">
        <v>0.5</v>
      </c>
      <c r="AE3149">
        <v>0.01</v>
      </c>
      <c r="AF3149">
        <v>6</v>
      </c>
      <c r="AG3149">
        <v>790</v>
      </c>
      <c r="AH3149">
        <v>8</v>
      </c>
      <c r="AI3149">
        <v>1</v>
      </c>
      <c r="AJ3149">
        <v>1</v>
      </c>
      <c r="AK3149">
        <v>92</v>
      </c>
      <c r="AL3149">
        <v>0.02</v>
      </c>
      <c r="AM3149">
        <v>5</v>
      </c>
      <c r="AN3149">
        <v>5</v>
      </c>
      <c r="AO3149">
        <v>17</v>
      </c>
      <c r="AP3149">
        <v>5</v>
      </c>
      <c r="AQ3149">
        <v>14</v>
      </c>
    </row>
    <row r="3150" spans="1:43" hidden="1" x14ac:dyDescent="0.25">
      <c r="A3150" t="s">
        <v>11432</v>
      </c>
      <c r="B3150" t="s">
        <v>11433</v>
      </c>
      <c r="C3150" s="1" t="str">
        <f t="shared" si="241"/>
        <v>21:0118</v>
      </c>
      <c r="D3150" s="1" t="str">
        <f t="shared" si="242"/>
        <v>21:0027</v>
      </c>
      <c r="E3150" t="s">
        <v>11434</v>
      </c>
      <c r="F3150" t="s">
        <v>11435</v>
      </c>
      <c r="H3150">
        <v>63.731276200000003</v>
      </c>
      <c r="I3150">
        <v>-95.415664399999997</v>
      </c>
      <c r="J3150" s="1" t="str">
        <f t="shared" si="243"/>
        <v>Till</v>
      </c>
      <c r="K3150" s="1" t="str">
        <f t="shared" si="244"/>
        <v>&lt;63 micron</v>
      </c>
      <c r="L3150">
        <v>0.1</v>
      </c>
      <c r="M3150">
        <v>1.05</v>
      </c>
      <c r="N3150">
        <v>1</v>
      </c>
      <c r="O3150">
        <v>250</v>
      </c>
      <c r="P3150">
        <v>0.25</v>
      </c>
      <c r="Q3150">
        <v>1</v>
      </c>
      <c r="R3150">
        <v>0.21</v>
      </c>
      <c r="S3150">
        <v>0.25</v>
      </c>
      <c r="T3150">
        <v>5</v>
      </c>
      <c r="U3150">
        <v>21</v>
      </c>
      <c r="V3150">
        <v>9</v>
      </c>
      <c r="W3150">
        <v>2.2400000000000002</v>
      </c>
      <c r="X3150">
        <v>5</v>
      </c>
      <c r="Y3150">
        <v>0.5</v>
      </c>
      <c r="Z3150">
        <v>0.17</v>
      </c>
      <c r="AA3150">
        <v>30</v>
      </c>
      <c r="AB3150">
        <v>0.31</v>
      </c>
      <c r="AC3150">
        <v>120</v>
      </c>
      <c r="AD3150">
        <v>0.5</v>
      </c>
      <c r="AE3150">
        <v>0.01</v>
      </c>
      <c r="AF3150">
        <v>11</v>
      </c>
      <c r="AG3150">
        <v>670</v>
      </c>
      <c r="AH3150">
        <v>12</v>
      </c>
      <c r="AI3150">
        <v>1</v>
      </c>
      <c r="AJ3150">
        <v>1</v>
      </c>
      <c r="AK3150">
        <v>131</v>
      </c>
      <c r="AL3150">
        <v>0.01</v>
      </c>
      <c r="AM3150">
        <v>5</v>
      </c>
      <c r="AN3150">
        <v>5</v>
      </c>
      <c r="AO3150">
        <v>23</v>
      </c>
      <c r="AP3150">
        <v>5</v>
      </c>
      <c r="AQ3150">
        <v>20</v>
      </c>
    </row>
    <row r="3151" spans="1:43" hidden="1" x14ac:dyDescent="0.25">
      <c r="A3151" t="s">
        <v>11436</v>
      </c>
      <c r="B3151" t="s">
        <v>11437</v>
      </c>
      <c r="C3151" s="1" t="str">
        <f t="shared" si="241"/>
        <v>21:0118</v>
      </c>
      <c r="D3151" s="1" t="str">
        <f t="shared" si="242"/>
        <v>21:0027</v>
      </c>
      <c r="E3151" t="s">
        <v>11438</v>
      </c>
      <c r="F3151" t="s">
        <v>11439</v>
      </c>
      <c r="H3151">
        <v>63.745436099999999</v>
      </c>
      <c r="I3151">
        <v>-95.4151509</v>
      </c>
      <c r="J3151" s="1" t="str">
        <f t="shared" si="243"/>
        <v>Till</v>
      </c>
      <c r="K3151" s="1" t="str">
        <f t="shared" si="244"/>
        <v>&lt;63 micron</v>
      </c>
      <c r="L3151">
        <v>0.1</v>
      </c>
      <c r="M3151">
        <v>0.5</v>
      </c>
      <c r="N3151">
        <v>1</v>
      </c>
      <c r="O3151">
        <v>80</v>
      </c>
      <c r="P3151">
        <v>0.25</v>
      </c>
      <c r="Q3151">
        <v>1</v>
      </c>
      <c r="R3151">
        <v>0.37</v>
      </c>
      <c r="S3151">
        <v>0.25</v>
      </c>
      <c r="T3151">
        <v>2</v>
      </c>
      <c r="U3151">
        <v>17</v>
      </c>
      <c r="V3151">
        <v>3</v>
      </c>
      <c r="W3151">
        <v>1.38</v>
      </c>
      <c r="X3151">
        <v>5</v>
      </c>
      <c r="Y3151">
        <v>0.5</v>
      </c>
      <c r="Z3151">
        <v>0.09</v>
      </c>
      <c r="AA3151">
        <v>30</v>
      </c>
      <c r="AB3151">
        <v>0.26</v>
      </c>
      <c r="AC3151">
        <v>130</v>
      </c>
      <c r="AD3151">
        <v>0.5</v>
      </c>
      <c r="AE3151">
        <v>0.02</v>
      </c>
      <c r="AF3151">
        <v>6</v>
      </c>
      <c r="AG3151">
        <v>980</v>
      </c>
      <c r="AH3151">
        <v>8</v>
      </c>
      <c r="AI3151">
        <v>1</v>
      </c>
      <c r="AJ3151">
        <v>1</v>
      </c>
      <c r="AK3151">
        <v>109</v>
      </c>
      <c r="AL3151">
        <v>0.04</v>
      </c>
      <c r="AM3151">
        <v>5</v>
      </c>
      <c r="AN3151">
        <v>5</v>
      </c>
      <c r="AO3151">
        <v>21</v>
      </c>
      <c r="AP3151">
        <v>5</v>
      </c>
      <c r="AQ3151">
        <v>16</v>
      </c>
    </row>
    <row r="3152" spans="1:43" hidden="1" x14ac:dyDescent="0.25">
      <c r="A3152" t="s">
        <v>11440</v>
      </c>
      <c r="B3152" t="s">
        <v>11441</v>
      </c>
      <c r="C3152" s="1" t="str">
        <f t="shared" si="241"/>
        <v>21:0118</v>
      </c>
      <c r="D3152" s="1" t="str">
        <f t="shared" si="242"/>
        <v>21:0027</v>
      </c>
      <c r="E3152" t="s">
        <v>11442</v>
      </c>
      <c r="F3152" t="s">
        <v>11443</v>
      </c>
      <c r="H3152">
        <v>63.753735300000002</v>
      </c>
      <c r="I3152">
        <v>-95.417684899999998</v>
      </c>
      <c r="J3152" s="1" t="str">
        <f t="shared" si="243"/>
        <v>Till</v>
      </c>
      <c r="K3152" s="1" t="str">
        <f t="shared" si="244"/>
        <v>&lt;63 micron</v>
      </c>
      <c r="L3152">
        <v>0.1</v>
      </c>
      <c r="M3152">
        <v>0.57999999999999996</v>
      </c>
      <c r="N3152">
        <v>2</v>
      </c>
      <c r="O3152">
        <v>130</v>
      </c>
      <c r="P3152">
        <v>0.25</v>
      </c>
      <c r="Q3152">
        <v>1</v>
      </c>
      <c r="R3152">
        <v>0.38</v>
      </c>
      <c r="S3152">
        <v>0.25</v>
      </c>
      <c r="T3152">
        <v>2</v>
      </c>
      <c r="U3152">
        <v>19</v>
      </c>
      <c r="V3152">
        <v>4</v>
      </c>
      <c r="W3152">
        <v>1.36</v>
      </c>
      <c r="X3152">
        <v>5</v>
      </c>
      <c r="Y3152">
        <v>0.5</v>
      </c>
      <c r="Z3152">
        <v>0.11</v>
      </c>
      <c r="AA3152">
        <v>30</v>
      </c>
      <c r="AB3152">
        <v>0.3</v>
      </c>
      <c r="AC3152">
        <v>130</v>
      </c>
      <c r="AD3152">
        <v>0.5</v>
      </c>
      <c r="AE3152">
        <v>0.01</v>
      </c>
      <c r="AF3152">
        <v>7</v>
      </c>
      <c r="AG3152">
        <v>1000</v>
      </c>
      <c r="AH3152">
        <v>6</v>
      </c>
      <c r="AI3152">
        <v>2</v>
      </c>
      <c r="AJ3152">
        <v>1</v>
      </c>
      <c r="AK3152">
        <v>82</v>
      </c>
      <c r="AL3152">
        <v>0.04</v>
      </c>
      <c r="AM3152">
        <v>5</v>
      </c>
      <c r="AN3152">
        <v>5</v>
      </c>
      <c r="AO3152">
        <v>24</v>
      </c>
      <c r="AP3152">
        <v>5</v>
      </c>
      <c r="AQ3152">
        <v>18</v>
      </c>
    </row>
    <row r="3153" spans="1:43" hidden="1" x14ac:dyDescent="0.25">
      <c r="A3153" t="s">
        <v>11444</v>
      </c>
      <c r="B3153" t="s">
        <v>11445</v>
      </c>
      <c r="C3153" s="1" t="str">
        <f t="shared" si="241"/>
        <v>21:0118</v>
      </c>
      <c r="D3153" s="1" t="str">
        <f t="shared" si="242"/>
        <v>21:0027</v>
      </c>
      <c r="E3153" t="s">
        <v>11446</v>
      </c>
      <c r="F3153" t="s">
        <v>11447</v>
      </c>
      <c r="H3153">
        <v>63.772464100000001</v>
      </c>
      <c r="I3153">
        <v>-95.416730999999999</v>
      </c>
      <c r="J3153" s="1" t="str">
        <f t="shared" si="243"/>
        <v>Till</v>
      </c>
      <c r="K3153" s="1" t="str">
        <f t="shared" si="244"/>
        <v>&lt;63 micron</v>
      </c>
      <c r="L3153">
        <v>0.1</v>
      </c>
      <c r="M3153">
        <v>1.48</v>
      </c>
      <c r="N3153">
        <v>8</v>
      </c>
      <c r="O3153">
        <v>510</v>
      </c>
      <c r="P3153">
        <v>0.5</v>
      </c>
      <c r="Q3153">
        <v>1</v>
      </c>
      <c r="R3153">
        <v>0.31</v>
      </c>
      <c r="S3153">
        <v>0.25</v>
      </c>
      <c r="T3153">
        <v>4</v>
      </c>
      <c r="U3153">
        <v>24</v>
      </c>
      <c r="V3153">
        <v>11</v>
      </c>
      <c r="W3153">
        <v>1.73</v>
      </c>
      <c r="X3153">
        <v>5</v>
      </c>
      <c r="Y3153">
        <v>0.5</v>
      </c>
      <c r="Z3153">
        <v>0.28000000000000003</v>
      </c>
      <c r="AA3153">
        <v>30</v>
      </c>
      <c r="AB3153">
        <v>0.5</v>
      </c>
      <c r="AC3153">
        <v>195</v>
      </c>
      <c r="AD3153">
        <v>0.5</v>
      </c>
      <c r="AE3153">
        <v>0.01</v>
      </c>
      <c r="AF3153">
        <v>12</v>
      </c>
      <c r="AG3153">
        <v>730</v>
      </c>
      <c r="AH3153">
        <v>14</v>
      </c>
      <c r="AI3153">
        <v>1</v>
      </c>
      <c r="AJ3153">
        <v>2</v>
      </c>
      <c r="AK3153">
        <v>157</v>
      </c>
      <c r="AL3153">
        <v>0.02</v>
      </c>
      <c r="AM3153">
        <v>5</v>
      </c>
      <c r="AN3153">
        <v>5</v>
      </c>
      <c r="AO3153">
        <v>24</v>
      </c>
      <c r="AP3153">
        <v>5</v>
      </c>
      <c r="AQ3153">
        <v>26</v>
      </c>
    </row>
    <row r="3154" spans="1:43" hidden="1" x14ac:dyDescent="0.25">
      <c r="A3154" t="s">
        <v>11448</v>
      </c>
      <c r="B3154" t="s">
        <v>11449</v>
      </c>
      <c r="C3154" s="1" t="str">
        <f t="shared" si="241"/>
        <v>21:0118</v>
      </c>
      <c r="D3154" s="1" t="str">
        <f t="shared" si="242"/>
        <v>21:0027</v>
      </c>
      <c r="E3154" t="s">
        <v>11450</v>
      </c>
      <c r="F3154" t="s">
        <v>11451</v>
      </c>
      <c r="H3154">
        <v>63.807060100000001</v>
      </c>
      <c r="I3154">
        <v>-95.415713100000005</v>
      </c>
      <c r="J3154" s="1" t="str">
        <f t="shared" si="243"/>
        <v>Till</v>
      </c>
      <c r="K3154" s="1" t="str">
        <f t="shared" si="244"/>
        <v>&lt;63 micron</v>
      </c>
      <c r="L3154">
        <v>0.1</v>
      </c>
      <c r="M3154">
        <v>0.82</v>
      </c>
      <c r="N3154">
        <v>1</v>
      </c>
      <c r="O3154">
        <v>200</v>
      </c>
      <c r="P3154">
        <v>0.25</v>
      </c>
      <c r="Q3154">
        <v>1</v>
      </c>
      <c r="R3154">
        <v>0.28000000000000003</v>
      </c>
      <c r="S3154">
        <v>0.25</v>
      </c>
      <c r="T3154">
        <v>3</v>
      </c>
      <c r="U3154">
        <v>21</v>
      </c>
      <c r="V3154">
        <v>8</v>
      </c>
      <c r="W3154">
        <v>1.57</v>
      </c>
      <c r="X3154">
        <v>5</v>
      </c>
      <c r="Y3154">
        <v>1</v>
      </c>
      <c r="Z3154">
        <v>0.12</v>
      </c>
      <c r="AA3154">
        <v>30</v>
      </c>
      <c r="AB3154">
        <v>0.38</v>
      </c>
      <c r="AC3154">
        <v>200</v>
      </c>
      <c r="AD3154">
        <v>0.5</v>
      </c>
      <c r="AE3154">
        <v>0.01</v>
      </c>
      <c r="AF3154">
        <v>10</v>
      </c>
      <c r="AG3154">
        <v>770</v>
      </c>
      <c r="AH3154">
        <v>12</v>
      </c>
      <c r="AI3154">
        <v>1</v>
      </c>
      <c r="AJ3154">
        <v>1</v>
      </c>
      <c r="AK3154">
        <v>132</v>
      </c>
      <c r="AL3154">
        <v>0.04</v>
      </c>
      <c r="AM3154">
        <v>5</v>
      </c>
      <c r="AN3154">
        <v>5</v>
      </c>
      <c r="AO3154">
        <v>22</v>
      </c>
      <c r="AP3154">
        <v>5</v>
      </c>
      <c r="AQ3154">
        <v>24</v>
      </c>
    </row>
    <row r="3155" spans="1:43" hidden="1" x14ac:dyDescent="0.25">
      <c r="A3155" t="s">
        <v>11452</v>
      </c>
      <c r="B3155" t="s">
        <v>11453</v>
      </c>
      <c r="C3155" s="1" t="str">
        <f t="shared" si="241"/>
        <v>21:0118</v>
      </c>
      <c r="D3155" s="1" t="str">
        <f t="shared" si="242"/>
        <v>21:0027</v>
      </c>
      <c r="E3155" t="s">
        <v>11454</v>
      </c>
      <c r="F3155" t="s">
        <v>11455</v>
      </c>
      <c r="H3155">
        <v>63.815787899999997</v>
      </c>
      <c r="I3155">
        <v>-95.414103499999996</v>
      </c>
      <c r="J3155" s="1" t="str">
        <f t="shared" si="243"/>
        <v>Till</v>
      </c>
      <c r="K3155" s="1" t="str">
        <f t="shared" si="244"/>
        <v>&lt;63 micron</v>
      </c>
      <c r="L3155">
        <v>0.1</v>
      </c>
      <c r="M3155">
        <v>0.95</v>
      </c>
      <c r="N3155">
        <v>1</v>
      </c>
      <c r="O3155">
        <v>250</v>
      </c>
      <c r="P3155">
        <v>0.25</v>
      </c>
      <c r="Q3155">
        <v>2</v>
      </c>
      <c r="R3155">
        <v>0.34</v>
      </c>
      <c r="S3155">
        <v>0.25</v>
      </c>
      <c r="T3155">
        <v>2</v>
      </c>
      <c r="U3155">
        <v>21</v>
      </c>
      <c r="V3155">
        <v>11</v>
      </c>
      <c r="W3155">
        <v>1.53</v>
      </c>
      <c r="X3155">
        <v>5</v>
      </c>
      <c r="Y3155">
        <v>0.5</v>
      </c>
      <c r="Z3155">
        <v>0.19</v>
      </c>
      <c r="AA3155">
        <v>20</v>
      </c>
      <c r="AB3155">
        <v>0.4</v>
      </c>
      <c r="AC3155">
        <v>145</v>
      </c>
      <c r="AD3155">
        <v>0.5</v>
      </c>
      <c r="AE3155">
        <v>0.01</v>
      </c>
      <c r="AF3155">
        <v>10</v>
      </c>
      <c r="AG3155">
        <v>700</v>
      </c>
      <c r="AH3155">
        <v>12</v>
      </c>
      <c r="AI3155">
        <v>1</v>
      </c>
      <c r="AJ3155">
        <v>2</v>
      </c>
      <c r="AK3155">
        <v>90</v>
      </c>
      <c r="AL3155">
        <v>0.04</v>
      </c>
      <c r="AM3155">
        <v>5</v>
      </c>
      <c r="AN3155">
        <v>5</v>
      </c>
      <c r="AO3155">
        <v>24</v>
      </c>
      <c r="AP3155">
        <v>5</v>
      </c>
      <c r="AQ3155">
        <v>26</v>
      </c>
    </row>
    <row r="3156" spans="1:43" hidden="1" x14ac:dyDescent="0.25">
      <c r="A3156" t="s">
        <v>11456</v>
      </c>
      <c r="B3156" t="s">
        <v>11457</v>
      </c>
      <c r="C3156" s="1" t="str">
        <f t="shared" si="241"/>
        <v>21:0118</v>
      </c>
      <c r="D3156" s="1" t="str">
        <f t="shared" si="242"/>
        <v>21:0027</v>
      </c>
      <c r="E3156" t="s">
        <v>11458</v>
      </c>
      <c r="F3156" t="s">
        <v>11459</v>
      </c>
      <c r="H3156">
        <v>63.832473299999997</v>
      </c>
      <c r="I3156">
        <v>-95.414516399999997</v>
      </c>
      <c r="J3156" s="1" t="str">
        <f t="shared" si="243"/>
        <v>Till</v>
      </c>
      <c r="K3156" s="1" t="str">
        <f t="shared" si="244"/>
        <v>&lt;63 micron</v>
      </c>
      <c r="L3156">
        <v>0.1</v>
      </c>
      <c r="M3156">
        <v>0.69</v>
      </c>
      <c r="N3156">
        <v>1</v>
      </c>
      <c r="O3156">
        <v>190</v>
      </c>
      <c r="P3156">
        <v>0.25</v>
      </c>
      <c r="Q3156">
        <v>1</v>
      </c>
      <c r="R3156">
        <v>0.3</v>
      </c>
      <c r="S3156">
        <v>0.25</v>
      </c>
      <c r="T3156">
        <v>2</v>
      </c>
      <c r="U3156">
        <v>16</v>
      </c>
      <c r="V3156">
        <v>8</v>
      </c>
      <c r="W3156">
        <v>1.3</v>
      </c>
      <c r="X3156">
        <v>5</v>
      </c>
      <c r="Y3156">
        <v>0.5</v>
      </c>
      <c r="Z3156">
        <v>0.11</v>
      </c>
      <c r="AA3156">
        <v>20</v>
      </c>
      <c r="AB3156">
        <v>0.31</v>
      </c>
      <c r="AC3156">
        <v>140</v>
      </c>
      <c r="AD3156">
        <v>0.5</v>
      </c>
      <c r="AE3156">
        <v>0.01</v>
      </c>
      <c r="AF3156">
        <v>8</v>
      </c>
      <c r="AG3156">
        <v>690</v>
      </c>
      <c r="AH3156">
        <v>10</v>
      </c>
      <c r="AI3156">
        <v>1</v>
      </c>
      <c r="AJ3156">
        <v>1</v>
      </c>
      <c r="AK3156">
        <v>90</v>
      </c>
      <c r="AL3156">
        <v>0.03</v>
      </c>
      <c r="AM3156">
        <v>5</v>
      </c>
      <c r="AN3156">
        <v>5</v>
      </c>
      <c r="AO3156">
        <v>18</v>
      </c>
      <c r="AP3156">
        <v>5</v>
      </c>
      <c r="AQ3156">
        <v>20</v>
      </c>
    </row>
    <row r="3157" spans="1:43" hidden="1" x14ac:dyDescent="0.25">
      <c r="A3157" t="s">
        <v>11460</v>
      </c>
      <c r="B3157" t="s">
        <v>11461</v>
      </c>
      <c r="C3157" s="1" t="str">
        <f t="shared" si="241"/>
        <v>21:0118</v>
      </c>
      <c r="D3157" s="1" t="str">
        <f t="shared" si="242"/>
        <v>21:0027</v>
      </c>
      <c r="E3157" t="s">
        <v>11462</v>
      </c>
      <c r="F3157" t="s">
        <v>11463</v>
      </c>
      <c r="H3157">
        <v>63.846131</v>
      </c>
      <c r="I3157">
        <v>-95.4155655</v>
      </c>
      <c r="J3157" s="1" t="str">
        <f t="shared" si="243"/>
        <v>Till</v>
      </c>
      <c r="K3157" s="1" t="str">
        <f t="shared" si="244"/>
        <v>&lt;63 micron</v>
      </c>
      <c r="L3157">
        <v>0.1</v>
      </c>
      <c r="M3157">
        <v>0.45</v>
      </c>
      <c r="N3157">
        <v>1</v>
      </c>
      <c r="O3157">
        <v>100</v>
      </c>
      <c r="P3157">
        <v>0.25</v>
      </c>
      <c r="Q3157">
        <v>1</v>
      </c>
      <c r="R3157">
        <v>0.28000000000000003</v>
      </c>
      <c r="S3157">
        <v>0.25</v>
      </c>
      <c r="T3157">
        <v>1</v>
      </c>
      <c r="U3157">
        <v>12</v>
      </c>
      <c r="V3157">
        <v>4</v>
      </c>
      <c r="W3157">
        <v>1.05</v>
      </c>
      <c r="X3157">
        <v>5</v>
      </c>
      <c r="Y3157">
        <v>0.5</v>
      </c>
      <c r="Z3157">
        <v>0.06</v>
      </c>
      <c r="AA3157">
        <v>20</v>
      </c>
      <c r="AB3157">
        <v>0.22</v>
      </c>
      <c r="AC3157">
        <v>130</v>
      </c>
      <c r="AD3157">
        <v>0.5</v>
      </c>
      <c r="AE3157">
        <v>0.01</v>
      </c>
      <c r="AF3157">
        <v>6</v>
      </c>
      <c r="AG3157">
        <v>730</v>
      </c>
      <c r="AH3157">
        <v>6</v>
      </c>
      <c r="AI3157">
        <v>1</v>
      </c>
      <c r="AJ3157">
        <v>1</v>
      </c>
      <c r="AK3157">
        <v>87</v>
      </c>
      <c r="AL3157">
        <v>0.03</v>
      </c>
      <c r="AM3157">
        <v>5</v>
      </c>
      <c r="AN3157">
        <v>5</v>
      </c>
      <c r="AO3157">
        <v>15</v>
      </c>
      <c r="AP3157">
        <v>5</v>
      </c>
      <c r="AQ3157">
        <v>14</v>
      </c>
    </row>
    <row r="3158" spans="1:43" hidden="1" x14ac:dyDescent="0.25">
      <c r="A3158" t="s">
        <v>11464</v>
      </c>
      <c r="B3158" t="s">
        <v>11465</v>
      </c>
      <c r="C3158" s="1" t="str">
        <f t="shared" si="241"/>
        <v>21:0118</v>
      </c>
      <c r="D3158" s="1" t="str">
        <f t="shared" si="242"/>
        <v>21:0027</v>
      </c>
      <c r="E3158" t="s">
        <v>11466</v>
      </c>
      <c r="F3158" t="s">
        <v>11467</v>
      </c>
      <c r="H3158">
        <v>63.8625835</v>
      </c>
      <c r="I3158">
        <v>-95.417018600000006</v>
      </c>
      <c r="J3158" s="1" t="str">
        <f t="shared" si="243"/>
        <v>Till</v>
      </c>
      <c r="K3158" s="1" t="str">
        <f t="shared" si="244"/>
        <v>&lt;63 micron</v>
      </c>
      <c r="L3158">
        <v>0.1</v>
      </c>
      <c r="M3158">
        <v>1.01</v>
      </c>
      <c r="N3158">
        <v>4</v>
      </c>
      <c r="O3158">
        <v>290</v>
      </c>
      <c r="P3158">
        <v>0.25</v>
      </c>
      <c r="Q3158">
        <v>1</v>
      </c>
      <c r="R3158">
        <v>0.31</v>
      </c>
      <c r="S3158">
        <v>0.25</v>
      </c>
      <c r="T3158">
        <v>3</v>
      </c>
      <c r="U3158">
        <v>20</v>
      </c>
      <c r="V3158">
        <v>10</v>
      </c>
      <c r="W3158">
        <v>1.58</v>
      </c>
      <c r="X3158">
        <v>5</v>
      </c>
      <c r="Y3158">
        <v>0.5</v>
      </c>
      <c r="Z3158">
        <v>0.19</v>
      </c>
      <c r="AA3158">
        <v>30</v>
      </c>
      <c r="AB3158">
        <v>0.41</v>
      </c>
      <c r="AC3158">
        <v>190</v>
      </c>
      <c r="AD3158">
        <v>0.5</v>
      </c>
      <c r="AE3158">
        <v>0.01</v>
      </c>
      <c r="AF3158">
        <v>10</v>
      </c>
      <c r="AG3158">
        <v>770</v>
      </c>
      <c r="AH3158">
        <v>14</v>
      </c>
      <c r="AI3158">
        <v>1</v>
      </c>
      <c r="AJ3158">
        <v>1</v>
      </c>
      <c r="AK3158">
        <v>98</v>
      </c>
      <c r="AL3158">
        <v>0.03</v>
      </c>
      <c r="AM3158">
        <v>5</v>
      </c>
      <c r="AN3158">
        <v>5</v>
      </c>
      <c r="AO3158">
        <v>22</v>
      </c>
      <c r="AP3158">
        <v>5</v>
      </c>
      <c r="AQ3158">
        <v>26</v>
      </c>
    </row>
    <row r="3159" spans="1:43" hidden="1" x14ac:dyDescent="0.25">
      <c r="A3159" t="s">
        <v>11468</v>
      </c>
      <c r="B3159" t="s">
        <v>11469</v>
      </c>
      <c r="C3159" s="1" t="str">
        <f t="shared" si="241"/>
        <v>21:0118</v>
      </c>
      <c r="D3159" s="1" t="str">
        <f t="shared" si="242"/>
        <v>21:0027</v>
      </c>
      <c r="E3159" t="s">
        <v>11470</v>
      </c>
      <c r="F3159" t="s">
        <v>11471</v>
      </c>
      <c r="H3159">
        <v>63.871949800000003</v>
      </c>
      <c r="I3159">
        <v>-95.416418399999998</v>
      </c>
      <c r="J3159" s="1" t="str">
        <f t="shared" si="243"/>
        <v>Till</v>
      </c>
      <c r="K3159" s="1" t="str">
        <f t="shared" si="244"/>
        <v>&lt;63 micron</v>
      </c>
      <c r="L3159">
        <v>0.1</v>
      </c>
      <c r="M3159">
        <v>0.6</v>
      </c>
      <c r="N3159">
        <v>1</v>
      </c>
      <c r="O3159">
        <v>160</v>
      </c>
      <c r="P3159">
        <v>0.25</v>
      </c>
      <c r="Q3159">
        <v>1</v>
      </c>
      <c r="R3159">
        <v>0.3</v>
      </c>
      <c r="S3159">
        <v>0.25</v>
      </c>
      <c r="T3159">
        <v>2</v>
      </c>
      <c r="U3159">
        <v>15</v>
      </c>
      <c r="V3159">
        <v>6</v>
      </c>
      <c r="W3159">
        <v>1.25</v>
      </c>
      <c r="X3159">
        <v>5</v>
      </c>
      <c r="Y3159">
        <v>0.5</v>
      </c>
      <c r="Z3159">
        <v>0.1</v>
      </c>
      <c r="AA3159">
        <v>20</v>
      </c>
      <c r="AB3159">
        <v>0.28999999999999998</v>
      </c>
      <c r="AC3159">
        <v>145</v>
      </c>
      <c r="AD3159">
        <v>0.5</v>
      </c>
      <c r="AE3159">
        <v>0.01</v>
      </c>
      <c r="AF3159">
        <v>7</v>
      </c>
      <c r="AG3159">
        <v>790</v>
      </c>
      <c r="AH3159">
        <v>6</v>
      </c>
      <c r="AI3159">
        <v>2</v>
      </c>
      <c r="AJ3159">
        <v>1</v>
      </c>
      <c r="AK3159">
        <v>75</v>
      </c>
      <c r="AL3159">
        <v>0.03</v>
      </c>
      <c r="AM3159">
        <v>5</v>
      </c>
      <c r="AN3159">
        <v>5</v>
      </c>
      <c r="AO3159">
        <v>17</v>
      </c>
      <c r="AP3159">
        <v>5</v>
      </c>
      <c r="AQ3159">
        <v>20</v>
      </c>
    </row>
    <row r="3160" spans="1:43" hidden="1" x14ac:dyDescent="0.25">
      <c r="A3160" t="s">
        <v>11472</v>
      </c>
      <c r="B3160" t="s">
        <v>11473</v>
      </c>
      <c r="C3160" s="1" t="str">
        <f t="shared" si="241"/>
        <v>21:0118</v>
      </c>
      <c r="D3160" s="1" t="str">
        <f t="shared" si="242"/>
        <v>21:0027</v>
      </c>
      <c r="E3160" t="s">
        <v>11474</v>
      </c>
      <c r="F3160" t="s">
        <v>11475</v>
      </c>
      <c r="H3160">
        <v>63.890830100000002</v>
      </c>
      <c r="I3160">
        <v>-95.421424400000006</v>
      </c>
      <c r="J3160" s="1" t="str">
        <f t="shared" si="243"/>
        <v>Till</v>
      </c>
      <c r="K3160" s="1" t="str">
        <f t="shared" si="244"/>
        <v>&lt;63 micron</v>
      </c>
      <c r="L3160">
        <v>0.1</v>
      </c>
      <c r="M3160">
        <v>0.4</v>
      </c>
      <c r="N3160">
        <v>1</v>
      </c>
      <c r="O3160">
        <v>110</v>
      </c>
      <c r="P3160">
        <v>0.25</v>
      </c>
      <c r="Q3160">
        <v>1</v>
      </c>
      <c r="R3160">
        <v>0.26</v>
      </c>
      <c r="S3160">
        <v>0.25</v>
      </c>
      <c r="T3160">
        <v>1</v>
      </c>
      <c r="U3160">
        <v>12</v>
      </c>
      <c r="V3160">
        <v>4</v>
      </c>
      <c r="W3160">
        <v>1.02</v>
      </c>
      <c r="X3160">
        <v>5</v>
      </c>
      <c r="Y3160">
        <v>1</v>
      </c>
      <c r="Z3160">
        <v>0.05</v>
      </c>
      <c r="AA3160">
        <v>20</v>
      </c>
      <c r="AB3160">
        <v>0.19</v>
      </c>
      <c r="AC3160">
        <v>145</v>
      </c>
      <c r="AD3160">
        <v>0.5</v>
      </c>
      <c r="AE3160">
        <v>0.01</v>
      </c>
      <c r="AF3160">
        <v>6</v>
      </c>
      <c r="AG3160">
        <v>750</v>
      </c>
      <c r="AH3160">
        <v>6</v>
      </c>
      <c r="AI3160">
        <v>1</v>
      </c>
      <c r="AJ3160">
        <v>1</v>
      </c>
      <c r="AK3160">
        <v>76</v>
      </c>
      <c r="AL3160">
        <v>0.03</v>
      </c>
      <c r="AM3160">
        <v>5</v>
      </c>
      <c r="AN3160">
        <v>5</v>
      </c>
      <c r="AO3160">
        <v>14</v>
      </c>
      <c r="AP3160">
        <v>5</v>
      </c>
      <c r="AQ3160">
        <v>12</v>
      </c>
    </row>
    <row r="3161" spans="1:43" hidden="1" x14ac:dyDescent="0.25">
      <c r="A3161" t="s">
        <v>11476</v>
      </c>
      <c r="B3161" t="s">
        <v>11477</v>
      </c>
      <c r="C3161" s="1" t="str">
        <f t="shared" si="241"/>
        <v>21:0118</v>
      </c>
      <c r="D3161" s="1" t="str">
        <f t="shared" si="242"/>
        <v>21:0027</v>
      </c>
      <c r="E3161" t="s">
        <v>11478</v>
      </c>
      <c r="F3161" t="s">
        <v>11479</v>
      </c>
      <c r="H3161">
        <v>63.640960399999997</v>
      </c>
      <c r="I3161">
        <v>-95.389460900000003</v>
      </c>
      <c r="J3161" s="1" t="str">
        <f t="shared" si="243"/>
        <v>Till</v>
      </c>
      <c r="K3161" s="1" t="str">
        <f t="shared" si="244"/>
        <v>&lt;63 micron</v>
      </c>
      <c r="L3161">
        <v>0.1</v>
      </c>
      <c r="M3161">
        <v>0.66</v>
      </c>
      <c r="N3161">
        <v>6</v>
      </c>
      <c r="O3161">
        <v>180</v>
      </c>
      <c r="P3161">
        <v>0.25</v>
      </c>
      <c r="Q3161">
        <v>1</v>
      </c>
      <c r="R3161">
        <v>0.28999999999999998</v>
      </c>
      <c r="S3161">
        <v>0.25</v>
      </c>
      <c r="T3161">
        <v>2</v>
      </c>
      <c r="U3161">
        <v>18</v>
      </c>
      <c r="V3161">
        <v>8</v>
      </c>
      <c r="W3161">
        <v>1.29</v>
      </c>
      <c r="X3161">
        <v>5</v>
      </c>
      <c r="Y3161">
        <v>0.5</v>
      </c>
      <c r="Z3161">
        <v>0.1</v>
      </c>
      <c r="AA3161">
        <v>20</v>
      </c>
      <c r="AB3161">
        <v>0.26</v>
      </c>
      <c r="AC3161">
        <v>110</v>
      </c>
      <c r="AD3161">
        <v>0.5</v>
      </c>
      <c r="AE3161">
        <v>0.01</v>
      </c>
      <c r="AF3161">
        <v>8</v>
      </c>
      <c r="AG3161">
        <v>790</v>
      </c>
      <c r="AH3161">
        <v>6</v>
      </c>
      <c r="AI3161">
        <v>1</v>
      </c>
      <c r="AJ3161">
        <v>1</v>
      </c>
      <c r="AK3161">
        <v>134</v>
      </c>
      <c r="AL3161">
        <v>0.02</v>
      </c>
      <c r="AM3161">
        <v>5</v>
      </c>
      <c r="AN3161">
        <v>5</v>
      </c>
      <c r="AO3161">
        <v>19</v>
      </c>
      <c r="AP3161">
        <v>5</v>
      </c>
      <c r="AQ3161">
        <v>14</v>
      </c>
    </row>
    <row r="3162" spans="1:43" hidden="1" x14ac:dyDescent="0.25">
      <c r="A3162" t="s">
        <v>11480</v>
      </c>
      <c r="B3162" t="s">
        <v>11481</v>
      </c>
      <c r="C3162" s="1" t="str">
        <f t="shared" si="241"/>
        <v>21:0118</v>
      </c>
      <c r="D3162" s="1" t="str">
        <f t="shared" si="242"/>
        <v>21:0027</v>
      </c>
      <c r="E3162" t="s">
        <v>11482</v>
      </c>
      <c r="F3162" t="s">
        <v>11483</v>
      </c>
      <c r="H3162">
        <v>63.658308900000002</v>
      </c>
      <c r="I3162">
        <v>-95.387263000000004</v>
      </c>
      <c r="J3162" s="1" t="str">
        <f t="shared" si="243"/>
        <v>Till</v>
      </c>
      <c r="K3162" s="1" t="str">
        <f t="shared" si="244"/>
        <v>&lt;63 micron</v>
      </c>
      <c r="L3162">
        <v>0.1</v>
      </c>
      <c r="M3162">
        <v>0.98</v>
      </c>
      <c r="N3162">
        <v>1</v>
      </c>
      <c r="O3162">
        <v>250</v>
      </c>
      <c r="P3162">
        <v>0.25</v>
      </c>
      <c r="Q3162">
        <v>1</v>
      </c>
      <c r="R3162">
        <v>0.28000000000000003</v>
      </c>
      <c r="S3162">
        <v>0.25</v>
      </c>
      <c r="T3162">
        <v>2</v>
      </c>
      <c r="U3162">
        <v>19</v>
      </c>
      <c r="V3162">
        <v>8</v>
      </c>
      <c r="W3162">
        <v>1.4</v>
      </c>
      <c r="X3162">
        <v>5</v>
      </c>
      <c r="Y3162">
        <v>0.5</v>
      </c>
      <c r="Z3162">
        <v>0.17</v>
      </c>
      <c r="AA3162">
        <v>20</v>
      </c>
      <c r="AB3162">
        <v>0.32</v>
      </c>
      <c r="AC3162">
        <v>130</v>
      </c>
      <c r="AD3162">
        <v>0.5</v>
      </c>
      <c r="AE3162">
        <v>0.01</v>
      </c>
      <c r="AF3162">
        <v>9</v>
      </c>
      <c r="AG3162">
        <v>750</v>
      </c>
      <c r="AH3162">
        <v>14</v>
      </c>
      <c r="AI3162">
        <v>1</v>
      </c>
      <c r="AJ3162">
        <v>1</v>
      </c>
      <c r="AK3162">
        <v>143</v>
      </c>
      <c r="AL3162">
        <v>0.02</v>
      </c>
      <c r="AM3162">
        <v>5</v>
      </c>
      <c r="AN3162">
        <v>5</v>
      </c>
      <c r="AO3162">
        <v>19</v>
      </c>
      <c r="AP3162">
        <v>5</v>
      </c>
      <c r="AQ3162">
        <v>18</v>
      </c>
    </row>
    <row r="3163" spans="1:43" hidden="1" x14ac:dyDescent="0.25">
      <c r="A3163" t="s">
        <v>11484</v>
      </c>
      <c r="B3163" t="s">
        <v>11485</v>
      </c>
      <c r="C3163" s="1" t="str">
        <f t="shared" si="241"/>
        <v>21:0118</v>
      </c>
      <c r="D3163" s="1" t="str">
        <f t="shared" si="242"/>
        <v>21:0027</v>
      </c>
      <c r="E3163" t="s">
        <v>11486</v>
      </c>
      <c r="F3163" t="s">
        <v>11487</v>
      </c>
      <c r="H3163">
        <v>63.670981699999999</v>
      </c>
      <c r="I3163">
        <v>-95.386529800000005</v>
      </c>
      <c r="J3163" s="1" t="str">
        <f t="shared" si="243"/>
        <v>Till</v>
      </c>
      <c r="K3163" s="1" t="str">
        <f t="shared" si="244"/>
        <v>&lt;63 micron</v>
      </c>
      <c r="L3163">
        <v>0.1</v>
      </c>
      <c r="M3163">
        <v>0.9</v>
      </c>
      <c r="N3163">
        <v>4</v>
      </c>
      <c r="O3163">
        <v>230</v>
      </c>
      <c r="P3163">
        <v>0.25</v>
      </c>
      <c r="Q3163">
        <v>1</v>
      </c>
      <c r="R3163">
        <v>0.28999999999999998</v>
      </c>
      <c r="S3163">
        <v>0.25</v>
      </c>
      <c r="T3163">
        <v>2</v>
      </c>
      <c r="U3163">
        <v>21</v>
      </c>
      <c r="V3163">
        <v>9</v>
      </c>
      <c r="W3163">
        <v>1.4</v>
      </c>
      <c r="X3163">
        <v>5</v>
      </c>
      <c r="Y3163">
        <v>0.5</v>
      </c>
      <c r="Z3163">
        <v>0.16</v>
      </c>
      <c r="AA3163">
        <v>20</v>
      </c>
      <c r="AB3163">
        <v>0.32</v>
      </c>
      <c r="AC3163">
        <v>140</v>
      </c>
      <c r="AD3163">
        <v>0.5</v>
      </c>
      <c r="AE3163">
        <v>0.01</v>
      </c>
      <c r="AF3163">
        <v>10</v>
      </c>
      <c r="AG3163">
        <v>770</v>
      </c>
      <c r="AH3163">
        <v>12</v>
      </c>
      <c r="AI3163">
        <v>1</v>
      </c>
      <c r="AJ3163">
        <v>1</v>
      </c>
      <c r="AK3163">
        <v>142</v>
      </c>
      <c r="AL3163">
        <v>0.02</v>
      </c>
      <c r="AM3163">
        <v>5</v>
      </c>
      <c r="AN3163">
        <v>5</v>
      </c>
      <c r="AO3163">
        <v>20</v>
      </c>
      <c r="AP3163">
        <v>5</v>
      </c>
      <c r="AQ3163">
        <v>18</v>
      </c>
    </row>
    <row r="3164" spans="1:43" hidden="1" x14ac:dyDescent="0.25">
      <c r="A3164" t="s">
        <v>11488</v>
      </c>
      <c r="B3164" t="s">
        <v>11489</v>
      </c>
      <c r="C3164" s="1" t="str">
        <f t="shared" si="241"/>
        <v>21:0118</v>
      </c>
      <c r="D3164" s="1" t="str">
        <f t="shared" si="242"/>
        <v>21:0027</v>
      </c>
      <c r="E3164" t="s">
        <v>11490</v>
      </c>
      <c r="F3164" t="s">
        <v>11491</v>
      </c>
      <c r="H3164">
        <v>63.685972</v>
      </c>
      <c r="I3164">
        <v>-95.390077399999996</v>
      </c>
      <c r="J3164" s="1" t="str">
        <f t="shared" si="243"/>
        <v>Till</v>
      </c>
      <c r="K3164" s="1" t="str">
        <f t="shared" si="244"/>
        <v>&lt;63 micron</v>
      </c>
      <c r="L3164">
        <v>0.1</v>
      </c>
      <c r="M3164">
        <v>0.75</v>
      </c>
      <c r="N3164">
        <v>1</v>
      </c>
      <c r="O3164">
        <v>140</v>
      </c>
      <c r="P3164">
        <v>0.25</v>
      </c>
      <c r="Q3164">
        <v>1</v>
      </c>
      <c r="R3164">
        <v>0.24</v>
      </c>
      <c r="S3164">
        <v>0.25</v>
      </c>
      <c r="T3164">
        <v>2</v>
      </c>
      <c r="U3164">
        <v>19</v>
      </c>
      <c r="V3164">
        <v>6</v>
      </c>
      <c r="W3164">
        <v>1.19</v>
      </c>
      <c r="X3164">
        <v>5</v>
      </c>
      <c r="Y3164">
        <v>0.5</v>
      </c>
      <c r="Z3164">
        <v>0.13</v>
      </c>
      <c r="AA3164">
        <v>20</v>
      </c>
      <c r="AB3164">
        <v>0.27</v>
      </c>
      <c r="AC3164">
        <v>105</v>
      </c>
      <c r="AD3164">
        <v>0.5</v>
      </c>
      <c r="AE3164">
        <v>0.01</v>
      </c>
      <c r="AF3164">
        <v>9</v>
      </c>
      <c r="AG3164">
        <v>720</v>
      </c>
      <c r="AH3164">
        <v>8</v>
      </c>
      <c r="AI3164">
        <v>1</v>
      </c>
      <c r="AJ3164">
        <v>1</v>
      </c>
      <c r="AK3164">
        <v>126</v>
      </c>
      <c r="AL3164">
        <v>0.02</v>
      </c>
      <c r="AM3164">
        <v>5</v>
      </c>
      <c r="AN3164">
        <v>5</v>
      </c>
      <c r="AO3164">
        <v>18</v>
      </c>
      <c r="AP3164">
        <v>5</v>
      </c>
      <c r="AQ3164">
        <v>16</v>
      </c>
    </row>
    <row r="3165" spans="1:43" hidden="1" x14ac:dyDescent="0.25">
      <c r="A3165" t="s">
        <v>11492</v>
      </c>
      <c r="B3165" t="s">
        <v>11493</v>
      </c>
      <c r="C3165" s="1" t="str">
        <f t="shared" si="241"/>
        <v>21:0118</v>
      </c>
      <c r="D3165" s="1" t="str">
        <f t="shared" si="242"/>
        <v>21:0027</v>
      </c>
      <c r="E3165" t="s">
        <v>11494</v>
      </c>
      <c r="F3165" t="s">
        <v>11495</v>
      </c>
      <c r="H3165">
        <v>63.729705699999997</v>
      </c>
      <c r="I3165">
        <v>-95.388685300000006</v>
      </c>
      <c r="J3165" s="1" t="str">
        <f t="shared" si="243"/>
        <v>Till</v>
      </c>
      <c r="K3165" s="1" t="str">
        <f t="shared" si="244"/>
        <v>&lt;63 micron</v>
      </c>
      <c r="L3165">
        <v>0.1</v>
      </c>
      <c r="M3165">
        <v>0.55000000000000004</v>
      </c>
      <c r="N3165">
        <v>1</v>
      </c>
      <c r="O3165">
        <v>210</v>
      </c>
      <c r="P3165">
        <v>0.25</v>
      </c>
      <c r="Q3165">
        <v>1</v>
      </c>
      <c r="R3165">
        <v>0.26</v>
      </c>
      <c r="S3165">
        <v>0.25</v>
      </c>
      <c r="T3165">
        <v>2</v>
      </c>
      <c r="U3165">
        <v>14</v>
      </c>
      <c r="V3165">
        <v>7</v>
      </c>
      <c r="W3165">
        <v>1.1200000000000001</v>
      </c>
      <c r="X3165">
        <v>5</v>
      </c>
      <c r="Y3165">
        <v>1</v>
      </c>
      <c r="Z3165">
        <v>0.09</v>
      </c>
      <c r="AA3165">
        <v>20</v>
      </c>
      <c r="AB3165">
        <v>0.2</v>
      </c>
      <c r="AC3165">
        <v>110</v>
      </c>
      <c r="AD3165">
        <v>0.5</v>
      </c>
      <c r="AE3165">
        <v>0.01</v>
      </c>
      <c r="AF3165">
        <v>6</v>
      </c>
      <c r="AG3165">
        <v>690</v>
      </c>
      <c r="AH3165">
        <v>8</v>
      </c>
      <c r="AI3165">
        <v>1</v>
      </c>
      <c r="AJ3165">
        <v>1</v>
      </c>
      <c r="AK3165">
        <v>103</v>
      </c>
      <c r="AL3165">
        <v>0.02</v>
      </c>
      <c r="AM3165">
        <v>5</v>
      </c>
      <c r="AN3165">
        <v>5</v>
      </c>
      <c r="AO3165">
        <v>15</v>
      </c>
      <c r="AP3165">
        <v>5</v>
      </c>
      <c r="AQ3165">
        <v>12</v>
      </c>
    </row>
    <row r="3166" spans="1:43" hidden="1" x14ac:dyDescent="0.25">
      <c r="A3166" t="s">
        <v>11496</v>
      </c>
      <c r="B3166" t="s">
        <v>11497</v>
      </c>
      <c r="C3166" s="1" t="str">
        <f t="shared" si="241"/>
        <v>21:0118</v>
      </c>
      <c r="D3166" s="1" t="str">
        <f t="shared" si="242"/>
        <v>21:0027</v>
      </c>
      <c r="E3166" t="s">
        <v>11498</v>
      </c>
      <c r="F3166" t="s">
        <v>11499</v>
      </c>
      <c r="H3166">
        <v>63.807029800000002</v>
      </c>
      <c r="I3166">
        <v>-95.3873088</v>
      </c>
      <c r="J3166" s="1" t="str">
        <f t="shared" si="243"/>
        <v>Till</v>
      </c>
      <c r="K3166" s="1" t="str">
        <f t="shared" si="244"/>
        <v>&lt;63 micron</v>
      </c>
      <c r="L3166">
        <v>0.1</v>
      </c>
      <c r="M3166">
        <v>0.6</v>
      </c>
      <c r="N3166">
        <v>2</v>
      </c>
      <c r="O3166">
        <v>150</v>
      </c>
      <c r="P3166">
        <v>0.25</v>
      </c>
      <c r="Q3166">
        <v>1</v>
      </c>
      <c r="R3166">
        <v>0.31</v>
      </c>
      <c r="S3166">
        <v>0.25</v>
      </c>
      <c r="T3166">
        <v>1</v>
      </c>
      <c r="U3166">
        <v>15</v>
      </c>
      <c r="V3166">
        <v>4</v>
      </c>
      <c r="W3166">
        <v>1.23</v>
      </c>
      <c r="X3166">
        <v>5</v>
      </c>
      <c r="Y3166">
        <v>0.5</v>
      </c>
      <c r="Z3166">
        <v>0.09</v>
      </c>
      <c r="AA3166">
        <v>30</v>
      </c>
      <c r="AB3166">
        <v>0.26</v>
      </c>
      <c r="AC3166">
        <v>90</v>
      </c>
      <c r="AD3166">
        <v>0.5</v>
      </c>
      <c r="AE3166">
        <v>0.01</v>
      </c>
      <c r="AF3166">
        <v>6</v>
      </c>
      <c r="AG3166">
        <v>730</v>
      </c>
      <c r="AH3166">
        <v>8</v>
      </c>
      <c r="AI3166">
        <v>1</v>
      </c>
      <c r="AJ3166">
        <v>1</v>
      </c>
      <c r="AK3166">
        <v>98</v>
      </c>
      <c r="AL3166">
        <v>0.04</v>
      </c>
      <c r="AM3166">
        <v>5</v>
      </c>
      <c r="AN3166">
        <v>5</v>
      </c>
      <c r="AO3166">
        <v>17</v>
      </c>
      <c r="AP3166">
        <v>5</v>
      </c>
      <c r="AQ3166">
        <v>16</v>
      </c>
    </row>
    <row r="3167" spans="1:43" hidden="1" x14ac:dyDescent="0.25">
      <c r="A3167" t="s">
        <v>11500</v>
      </c>
      <c r="B3167" t="s">
        <v>11501</v>
      </c>
      <c r="C3167" s="1" t="str">
        <f t="shared" si="241"/>
        <v>21:0118</v>
      </c>
      <c r="D3167" s="1" t="str">
        <f t="shared" si="242"/>
        <v>21:0027</v>
      </c>
      <c r="E3167" t="s">
        <v>11502</v>
      </c>
      <c r="F3167" t="s">
        <v>11503</v>
      </c>
      <c r="H3167">
        <v>63.819066599999999</v>
      </c>
      <c r="I3167">
        <v>-95.378308099999998</v>
      </c>
      <c r="J3167" s="1" t="str">
        <f t="shared" si="243"/>
        <v>Till</v>
      </c>
      <c r="K3167" s="1" t="str">
        <f t="shared" si="244"/>
        <v>&lt;63 micron</v>
      </c>
      <c r="L3167">
        <v>0.1</v>
      </c>
      <c r="M3167">
        <v>0.45</v>
      </c>
      <c r="N3167">
        <v>1</v>
      </c>
      <c r="O3167">
        <v>160</v>
      </c>
      <c r="P3167">
        <v>0.25</v>
      </c>
      <c r="Q3167">
        <v>1</v>
      </c>
      <c r="R3167">
        <v>0.33</v>
      </c>
      <c r="S3167">
        <v>0.25</v>
      </c>
      <c r="T3167">
        <v>2</v>
      </c>
      <c r="U3167">
        <v>13</v>
      </c>
      <c r="V3167">
        <v>6</v>
      </c>
      <c r="W3167">
        <v>1.1399999999999999</v>
      </c>
      <c r="X3167">
        <v>5</v>
      </c>
      <c r="Y3167">
        <v>1</v>
      </c>
      <c r="Z3167">
        <v>0.06</v>
      </c>
      <c r="AA3167">
        <v>20</v>
      </c>
      <c r="AB3167">
        <v>0.22</v>
      </c>
      <c r="AC3167">
        <v>115</v>
      </c>
      <c r="AD3167">
        <v>0.5</v>
      </c>
      <c r="AE3167">
        <v>0.01</v>
      </c>
      <c r="AF3167">
        <v>5</v>
      </c>
      <c r="AG3167">
        <v>750</v>
      </c>
      <c r="AH3167">
        <v>8</v>
      </c>
      <c r="AI3167">
        <v>1</v>
      </c>
      <c r="AJ3167">
        <v>1</v>
      </c>
      <c r="AK3167">
        <v>88</v>
      </c>
      <c r="AL3167">
        <v>0.03</v>
      </c>
      <c r="AM3167">
        <v>5</v>
      </c>
      <c r="AN3167">
        <v>5</v>
      </c>
      <c r="AO3167">
        <v>15</v>
      </c>
      <c r="AP3167">
        <v>5</v>
      </c>
      <c r="AQ3167">
        <v>14</v>
      </c>
    </row>
    <row r="3168" spans="1:43" hidden="1" x14ac:dyDescent="0.25">
      <c r="A3168" t="s">
        <v>11504</v>
      </c>
      <c r="B3168" t="s">
        <v>11505</v>
      </c>
      <c r="C3168" s="1" t="str">
        <f t="shared" si="241"/>
        <v>21:0118</v>
      </c>
      <c r="D3168" s="1" t="str">
        <f t="shared" si="242"/>
        <v>21:0027</v>
      </c>
      <c r="E3168" t="s">
        <v>11506</v>
      </c>
      <c r="F3168" t="s">
        <v>11507</v>
      </c>
      <c r="H3168">
        <v>63.828845399999999</v>
      </c>
      <c r="I3168">
        <v>-95.386981399999996</v>
      </c>
      <c r="J3168" s="1" t="str">
        <f t="shared" si="243"/>
        <v>Till</v>
      </c>
      <c r="K3168" s="1" t="str">
        <f t="shared" si="244"/>
        <v>&lt;63 micron</v>
      </c>
      <c r="L3168">
        <v>0.1</v>
      </c>
      <c r="M3168">
        <v>1.07</v>
      </c>
      <c r="N3168">
        <v>1</v>
      </c>
      <c r="O3168">
        <v>360</v>
      </c>
      <c r="P3168">
        <v>0.25</v>
      </c>
      <c r="Q3168">
        <v>1</v>
      </c>
      <c r="R3168">
        <v>0.34</v>
      </c>
      <c r="S3168">
        <v>0.25</v>
      </c>
      <c r="T3168">
        <v>3</v>
      </c>
      <c r="U3168">
        <v>21</v>
      </c>
      <c r="V3168">
        <v>10</v>
      </c>
      <c r="W3168">
        <v>1.64</v>
      </c>
      <c r="X3168">
        <v>5</v>
      </c>
      <c r="Y3168">
        <v>0.5</v>
      </c>
      <c r="Z3168">
        <v>0.22</v>
      </c>
      <c r="AA3168">
        <v>20</v>
      </c>
      <c r="AB3168">
        <v>0.42</v>
      </c>
      <c r="AC3168">
        <v>205</v>
      </c>
      <c r="AD3168">
        <v>0.5</v>
      </c>
      <c r="AE3168">
        <v>0.01</v>
      </c>
      <c r="AF3168">
        <v>10</v>
      </c>
      <c r="AG3168">
        <v>690</v>
      </c>
      <c r="AH3168">
        <v>12</v>
      </c>
      <c r="AI3168">
        <v>1</v>
      </c>
      <c r="AJ3168">
        <v>1</v>
      </c>
      <c r="AK3168">
        <v>96</v>
      </c>
      <c r="AL3168">
        <v>0.03</v>
      </c>
      <c r="AM3168">
        <v>5</v>
      </c>
      <c r="AN3168">
        <v>5</v>
      </c>
      <c r="AO3168">
        <v>21</v>
      </c>
      <c r="AP3168">
        <v>5</v>
      </c>
      <c r="AQ3168">
        <v>28</v>
      </c>
    </row>
    <row r="3169" spans="1:43" hidden="1" x14ac:dyDescent="0.25">
      <c r="A3169" t="s">
        <v>11508</v>
      </c>
      <c r="B3169" t="s">
        <v>11509</v>
      </c>
      <c r="C3169" s="1" t="str">
        <f t="shared" si="241"/>
        <v>21:0118</v>
      </c>
      <c r="D3169" s="1" t="str">
        <f t="shared" si="242"/>
        <v>21:0027</v>
      </c>
      <c r="E3169" t="s">
        <v>11510</v>
      </c>
      <c r="F3169" t="s">
        <v>11511</v>
      </c>
      <c r="H3169">
        <v>63.8468248</v>
      </c>
      <c r="I3169">
        <v>-95.377519500000005</v>
      </c>
      <c r="J3169" s="1" t="str">
        <f t="shared" si="243"/>
        <v>Till</v>
      </c>
      <c r="K3169" s="1" t="str">
        <f t="shared" si="244"/>
        <v>&lt;63 micron</v>
      </c>
      <c r="L3169">
        <v>0.1</v>
      </c>
      <c r="M3169">
        <v>0.4</v>
      </c>
      <c r="N3169">
        <v>1</v>
      </c>
      <c r="O3169">
        <v>120</v>
      </c>
      <c r="P3169">
        <v>0.25</v>
      </c>
      <c r="Q3169">
        <v>1</v>
      </c>
      <c r="R3169">
        <v>0.3</v>
      </c>
      <c r="S3169">
        <v>0.25</v>
      </c>
      <c r="T3169">
        <v>1</v>
      </c>
      <c r="U3169">
        <v>13</v>
      </c>
      <c r="V3169">
        <v>3</v>
      </c>
      <c r="W3169">
        <v>1.1200000000000001</v>
      </c>
      <c r="X3169">
        <v>5</v>
      </c>
      <c r="Y3169">
        <v>0.5</v>
      </c>
      <c r="Z3169">
        <v>0.04</v>
      </c>
      <c r="AA3169">
        <v>20</v>
      </c>
      <c r="AB3169">
        <v>0.18</v>
      </c>
      <c r="AC3169">
        <v>110</v>
      </c>
      <c r="AD3169">
        <v>0.5</v>
      </c>
      <c r="AE3169">
        <v>0.01</v>
      </c>
      <c r="AF3169">
        <v>4</v>
      </c>
      <c r="AG3169">
        <v>800</v>
      </c>
      <c r="AH3169">
        <v>8</v>
      </c>
      <c r="AI3169">
        <v>1</v>
      </c>
      <c r="AJ3169">
        <v>1</v>
      </c>
      <c r="AK3169">
        <v>90</v>
      </c>
      <c r="AL3169">
        <v>0.03</v>
      </c>
      <c r="AM3169">
        <v>5</v>
      </c>
      <c r="AN3169">
        <v>5</v>
      </c>
      <c r="AO3169">
        <v>15</v>
      </c>
      <c r="AP3169">
        <v>5</v>
      </c>
      <c r="AQ3169">
        <v>12</v>
      </c>
    </row>
    <row r="3170" spans="1:43" hidden="1" x14ac:dyDescent="0.25">
      <c r="A3170" t="s">
        <v>11512</v>
      </c>
      <c r="B3170" t="s">
        <v>11513</v>
      </c>
      <c r="C3170" s="1" t="str">
        <f t="shared" si="241"/>
        <v>21:0118</v>
      </c>
      <c r="D3170" s="1" t="str">
        <f t="shared" si="242"/>
        <v>21:0027</v>
      </c>
      <c r="E3170" t="s">
        <v>11514</v>
      </c>
      <c r="F3170" t="s">
        <v>11515</v>
      </c>
      <c r="H3170">
        <v>63.857471400000001</v>
      </c>
      <c r="I3170">
        <v>-95.381492100000003</v>
      </c>
      <c r="J3170" s="1" t="str">
        <f t="shared" si="243"/>
        <v>Till</v>
      </c>
      <c r="K3170" s="1" t="str">
        <f t="shared" si="244"/>
        <v>&lt;63 micron</v>
      </c>
      <c r="L3170">
        <v>0.1</v>
      </c>
      <c r="M3170">
        <v>0.99</v>
      </c>
      <c r="N3170">
        <v>1</v>
      </c>
      <c r="O3170">
        <v>280</v>
      </c>
      <c r="P3170">
        <v>0.25</v>
      </c>
      <c r="Q3170">
        <v>1</v>
      </c>
      <c r="R3170">
        <v>0.3</v>
      </c>
      <c r="S3170">
        <v>0.25</v>
      </c>
      <c r="T3170">
        <v>3</v>
      </c>
      <c r="U3170">
        <v>20</v>
      </c>
      <c r="V3170">
        <v>9</v>
      </c>
      <c r="W3170">
        <v>1.5</v>
      </c>
      <c r="X3170">
        <v>5</v>
      </c>
      <c r="Y3170">
        <v>0.5</v>
      </c>
      <c r="Z3170">
        <v>0.2</v>
      </c>
      <c r="AA3170">
        <v>20</v>
      </c>
      <c r="AB3170">
        <v>0.38</v>
      </c>
      <c r="AC3170">
        <v>150</v>
      </c>
      <c r="AD3170">
        <v>0.5</v>
      </c>
      <c r="AE3170">
        <v>0.01</v>
      </c>
      <c r="AF3170">
        <v>10</v>
      </c>
      <c r="AG3170">
        <v>630</v>
      </c>
      <c r="AH3170">
        <v>8</v>
      </c>
      <c r="AI3170">
        <v>1</v>
      </c>
      <c r="AJ3170">
        <v>1</v>
      </c>
      <c r="AK3170">
        <v>83</v>
      </c>
      <c r="AL3170">
        <v>0.03</v>
      </c>
      <c r="AM3170">
        <v>5</v>
      </c>
      <c r="AN3170">
        <v>5</v>
      </c>
      <c r="AO3170">
        <v>20</v>
      </c>
      <c r="AP3170">
        <v>5</v>
      </c>
      <c r="AQ3170">
        <v>20</v>
      </c>
    </row>
    <row r="3171" spans="1:43" hidden="1" x14ac:dyDescent="0.25">
      <c r="A3171" t="s">
        <v>11516</v>
      </c>
      <c r="B3171" t="s">
        <v>11517</v>
      </c>
      <c r="C3171" s="1" t="str">
        <f t="shared" si="241"/>
        <v>21:0118</v>
      </c>
      <c r="D3171" s="1" t="str">
        <f t="shared" si="242"/>
        <v>21:0027</v>
      </c>
      <c r="E3171" t="s">
        <v>11518</v>
      </c>
      <c r="F3171" t="s">
        <v>11519</v>
      </c>
      <c r="H3171">
        <v>63.8906548</v>
      </c>
      <c r="I3171">
        <v>-95.389296000000002</v>
      </c>
      <c r="J3171" s="1" t="str">
        <f t="shared" si="243"/>
        <v>Till</v>
      </c>
      <c r="K3171" s="1" t="str">
        <f t="shared" si="244"/>
        <v>&lt;63 micron</v>
      </c>
      <c r="L3171">
        <v>0.1</v>
      </c>
      <c r="M3171">
        <v>0.92</v>
      </c>
      <c r="N3171">
        <v>2</v>
      </c>
      <c r="O3171">
        <v>230</v>
      </c>
      <c r="P3171">
        <v>0.25</v>
      </c>
      <c r="Q3171">
        <v>1</v>
      </c>
      <c r="R3171">
        <v>0.28999999999999998</v>
      </c>
      <c r="S3171">
        <v>0.25</v>
      </c>
      <c r="T3171">
        <v>3</v>
      </c>
      <c r="U3171">
        <v>18</v>
      </c>
      <c r="V3171">
        <v>10</v>
      </c>
      <c r="W3171">
        <v>1.39</v>
      </c>
      <c r="X3171">
        <v>5</v>
      </c>
      <c r="Y3171">
        <v>0.5</v>
      </c>
      <c r="Z3171">
        <v>0.17</v>
      </c>
      <c r="AA3171">
        <v>20</v>
      </c>
      <c r="AB3171">
        <v>0.37</v>
      </c>
      <c r="AC3171">
        <v>150</v>
      </c>
      <c r="AD3171">
        <v>0.5</v>
      </c>
      <c r="AE3171">
        <v>0.02</v>
      </c>
      <c r="AF3171">
        <v>9</v>
      </c>
      <c r="AG3171">
        <v>700</v>
      </c>
      <c r="AH3171">
        <v>8</v>
      </c>
      <c r="AI3171">
        <v>1</v>
      </c>
      <c r="AJ3171">
        <v>1</v>
      </c>
      <c r="AK3171">
        <v>81</v>
      </c>
      <c r="AL3171">
        <v>0.03</v>
      </c>
      <c r="AM3171">
        <v>5</v>
      </c>
      <c r="AN3171">
        <v>5</v>
      </c>
      <c r="AO3171">
        <v>18</v>
      </c>
      <c r="AP3171">
        <v>5</v>
      </c>
      <c r="AQ3171">
        <v>24</v>
      </c>
    </row>
    <row r="3172" spans="1:43" hidden="1" x14ac:dyDescent="0.25">
      <c r="A3172" t="s">
        <v>11520</v>
      </c>
      <c r="B3172" t="s">
        <v>11521</v>
      </c>
      <c r="C3172" s="1" t="str">
        <f t="shared" si="241"/>
        <v>21:0118</v>
      </c>
      <c r="D3172" s="1" t="str">
        <f t="shared" si="242"/>
        <v>21:0027</v>
      </c>
      <c r="E3172" t="s">
        <v>11522</v>
      </c>
      <c r="F3172" t="s">
        <v>11523</v>
      </c>
      <c r="H3172">
        <v>63.640530099999999</v>
      </c>
      <c r="I3172">
        <v>-95.362260300000003</v>
      </c>
      <c r="J3172" s="1" t="str">
        <f t="shared" si="243"/>
        <v>Till</v>
      </c>
      <c r="K3172" s="1" t="str">
        <f t="shared" si="244"/>
        <v>&lt;63 micron</v>
      </c>
      <c r="L3172">
        <v>0.1</v>
      </c>
      <c r="M3172">
        <v>0.44</v>
      </c>
      <c r="N3172">
        <v>1</v>
      </c>
      <c r="O3172">
        <v>70</v>
      </c>
      <c r="P3172">
        <v>0.25</v>
      </c>
      <c r="Q3172">
        <v>1</v>
      </c>
      <c r="R3172">
        <v>0.27</v>
      </c>
      <c r="S3172">
        <v>0.25</v>
      </c>
      <c r="T3172">
        <v>2</v>
      </c>
      <c r="U3172">
        <v>19</v>
      </c>
      <c r="V3172">
        <v>3</v>
      </c>
      <c r="W3172">
        <v>1.26</v>
      </c>
      <c r="X3172">
        <v>5</v>
      </c>
      <c r="Y3172">
        <v>0.5</v>
      </c>
      <c r="Z3172">
        <v>0.06</v>
      </c>
      <c r="AA3172">
        <v>20</v>
      </c>
      <c r="AB3172">
        <v>0.28999999999999998</v>
      </c>
      <c r="AC3172">
        <v>90</v>
      </c>
      <c r="AD3172">
        <v>0.5</v>
      </c>
      <c r="AE3172">
        <v>5.0000000000000001E-3</v>
      </c>
      <c r="AF3172">
        <v>8</v>
      </c>
      <c r="AG3172">
        <v>850</v>
      </c>
      <c r="AH3172">
        <v>6</v>
      </c>
      <c r="AI3172">
        <v>1</v>
      </c>
      <c r="AJ3172">
        <v>1</v>
      </c>
      <c r="AK3172">
        <v>86</v>
      </c>
      <c r="AL3172">
        <v>0.03</v>
      </c>
      <c r="AM3172">
        <v>5</v>
      </c>
      <c r="AN3172">
        <v>5</v>
      </c>
      <c r="AO3172">
        <v>21</v>
      </c>
      <c r="AP3172">
        <v>5</v>
      </c>
      <c r="AQ3172">
        <v>14</v>
      </c>
    </row>
    <row r="3173" spans="1:43" hidden="1" x14ac:dyDescent="0.25">
      <c r="A3173" t="s">
        <v>11524</v>
      </c>
      <c r="B3173" t="s">
        <v>11525</v>
      </c>
      <c r="C3173" s="1" t="str">
        <f t="shared" si="241"/>
        <v>21:0118</v>
      </c>
      <c r="D3173" s="1" t="str">
        <f t="shared" si="242"/>
        <v>21:0027</v>
      </c>
      <c r="E3173" t="s">
        <v>11526</v>
      </c>
      <c r="F3173" t="s">
        <v>11527</v>
      </c>
      <c r="H3173">
        <v>63.673863599999997</v>
      </c>
      <c r="I3173">
        <v>-95.344511999999995</v>
      </c>
      <c r="J3173" s="1" t="str">
        <f t="shared" si="243"/>
        <v>Till</v>
      </c>
      <c r="K3173" s="1" t="str">
        <f t="shared" si="244"/>
        <v>&lt;63 micron</v>
      </c>
      <c r="L3173">
        <v>0.1</v>
      </c>
      <c r="M3173">
        <v>0.33</v>
      </c>
      <c r="N3173">
        <v>2</v>
      </c>
      <c r="O3173">
        <v>100</v>
      </c>
      <c r="P3173">
        <v>0.25</v>
      </c>
      <c r="Q3173">
        <v>1</v>
      </c>
      <c r="R3173">
        <v>0.24</v>
      </c>
      <c r="S3173">
        <v>0.25</v>
      </c>
      <c r="T3173">
        <v>1</v>
      </c>
      <c r="U3173">
        <v>12</v>
      </c>
      <c r="V3173">
        <v>3</v>
      </c>
      <c r="W3173">
        <v>1.57</v>
      </c>
      <c r="X3173">
        <v>5</v>
      </c>
      <c r="Y3173">
        <v>0.5</v>
      </c>
      <c r="Z3173">
        <v>0.03</v>
      </c>
      <c r="AA3173">
        <v>20</v>
      </c>
      <c r="AB3173">
        <v>0.14000000000000001</v>
      </c>
      <c r="AC3173">
        <v>120</v>
      </c>
      <c r="AD3173">
        <v>0.5</v>
      </c>
      <c r="AE3173">
        <v>5.0000000000000001E-3</v>
      </c>
      <c r="AF3173">
        <v>4</v>
      </c>
      <c r="AG3173">
        <v>790</v>
      </c>
      <c r="AH3173">
        <v>6</v>
      </c>
      <c r="AI3173">
        <v>1</v>
      </c>
      <c r="AJ3173">
        <v>0.5</v>
      </c>
      <c r="AK3173">
        <v>113</v>
      </c>
      <c r="AL3173">
        <v>0.02</v>
      </c>
      <c r="AM3173">
        <v>5</v>
      </c>
      <c r="AN3173">
        <v>5</v>
      </c>
      <c r="AO3173">
        <v>15</v>
      </c>
      <c r="AP3173">
        <v>5</v>
      </c>
      <c r="AQ3173">
        <v>8</v>
      </c>
    </row>
    <row r="3174" spans="1:43" hidden="1" x14ac:dyDescent="0.25">
      <c r="A3174" t="s">
        <v>11528</v>
      </c>
      <c r="B3174" t="s">
        <v>11529</v>
      </c>
      <c r="C3174" s="1" t="str">
        <f t="shared" si="241"/>
        <v>21:0118</v>
      </c>
      <c r="D3174" s="1" t="str">
        <f t="shared" si="242"/>
        <v>21:0027</v>
      </c>
      <c r="E3174" t="s">
        <v>11530</v>
      </c>
      <c r="F3174" t="s">
        <v>11531</v>
      </c>
      <c r="H3174">
        <v>63.688449900000002</v>
      </c>
      <c r="I3174">
        <v>-95.339831200000006</v>
      </c>
      <c r="J3174" s="1" t="str">
        <f t="shared" si="243"/>
        <v>Till</v>
      </c>
      <c r="K3174" s="1" t="str">
        <f t="shared" si="244"/>
        <v>&lt;63 micron</v>
      </c>
      <c r="L3174">
        <v>0.1</v>
      </c>
      <c r="M3174">
        <v>0.76</v>
      </c>
      <c r="N3174">
        <v>1</v>
      </c>
      <c r="O3174">
        <v>130</v>
      </c>
      <c r="P3174">
        <v>0.25</v>
      </c>
      <c r="Q3174">
        <v>1</v>
      </c>
      <c r="R3174">
        <v>0.26</v>
      </c>
      <c r="S3174">
        <v>0.25</v>
      </c>
      <c r="T3174">
        <v>3</v>
      </c>
      <c r="U3174">
        <v>24</v>
      </c>
      <c r="V3174">
        <v>5</v>
      </c>
      <c r="W3174">
        <v>1.58</v>
      </c>
      <c r="X3174">
        <v>5</v>
      </c>
      <c r="Y3174">
        <v>0.5</v>
      </c>
      <c r="Z3174">
        <v>0.11</v>
      </c>
      <c r="AA3174">
        <v>30</v>
      </c>
      <c r="AB3174">
        <v>0.4</v>
      </c>
      <c r="AC3174">
        <v>115</v>
      </c>
      <c r="AD3174">
        <v>0.5</v>
      </c>
      <c r="AE3174">
        <v>0.01</v>
      </c>
      <c r="AF3174">
        <v>11</v>
      </c>
      <c r="AG3174">
        <v>840</v>
      </c>
      <c r="AH3174">
        <v>8</v>
      </c>
      <c r="AI3174">
        <v>1</v>
      </c>
      <c r="AJ3174">
        <v>1</v>
      </c>
      <c r="AK3174">
        <v>154</v>
      </c>
      <c r="AL3174">
        <v>0.04</v>
      </c>
      <c r="AM3174">
        <v>5</v>
      </c>
      <c r="AN3174">
        <v>5</v>
      </c>
      <c r="AO3174">
        <v>24</v>
      </c>
      <c r="AP3174">
        <v>5</v>
      </c>
      <c r="AQ3174">
        <v>22</v>
      </c>
    </row>
    <row r="3175" spans="1:43" hidden="1" x14ac:dyDescent="0.25">
      <c r="A3175" t="s">
        <v>11532</v>
      </c>
      <c r="B3175" t="s">
        <v>11533</v>
      </c>
      <c r="C3175" s="1" t="str">
        <f t="shared" si="241"/>
        <v>21:0118</v>
      </c>
      <c r="D3175" s="1" t="str">
        <f t="shared" si="242"/>
        <v>21:0027</v>
      </c>
      <c r="E3175" t="s">
        <v>11534</v>
      </c>
      <c r="F3175" t="s">
        <v>11535</v>
      </c>
      <c r="H3175">
        <v>63.702519299999999</v>
      </c>
      <c r="I3175">
        <v>-95.350344199999995</v>
      </c>
      <c r="J3175" s="1" t="str">
        <f t="shared" si="243"/>
        <v>Till</v>
      </c>
      <c r="K3175" s="1" t="str">
        <f t="shared" si="244"/>
        <v>&lt;63 micron</v>
      </c>
      <c r="L3175">
        <v>0.1</v>
      </c>
      <c r="M3175">
        <v>0.37</v>
      </c>
      <c r="N3175">
        <v>1</v>
      </c>
      <c r="O3175">
        <v>160</v>
      </c>
      <c r="P3175">
        <v>0.25</v>
      </c>
      <c r="Q3175">
        <v>1</v>
      </c>
      <c r="R3175">
        <v>0.24</v>
      </c>
      <c r="S3175">
        <v>0.25</v>
      </c>
      <c r="T3175">
        <v>1</v>
      </c>
      <c r="U3175">
        <v>12</v>
      </c>
      <c r="V3175">
        <v>3</v>
      </c>
      <c r="W3175">
        <v>1.05</v>
      </c>
      <c r="X3175">
        <v>5</v>
      </c>
      <c r="Y3175">
        <v>0.5</v>
      </c>
      <c r="Z3175">
        <v>0.05</v>
      </c>
      <c r="AA3175">
        <v>20</v>
      </c>
      <c r="AB3175">
        <v>0.16</v>
      </c>
      <c r="AC3175">
        <v>80</v>
      </c>
      <c r="AD3175">
        <v>0.5</v>
      </c>
      <c r="AE3175">
        <v>5.0000000000000001E-3</v>
      </c>
      <c r="AF3175">
        <v>4</v>
      </c>
      <c r="AG3175">
        <v>740</v>
      </c>
      <c r="AH3175">
        <v>6</v>
      </c>
      <c r="AI3175">
        <v>1</v>
      </c>
      <c r="AJ3175">
        <v>0.5</v>
      </c>
      <c r="AK3175">
        <v>100</v>
      </c>
      <c r="AL3175">
        <v>0.02</v>
      </c>
      <c r="AM3175">
        <v>5</v>
      </c>
      <c r="AN3175">
        <v>5</v>
      </c>
      <c r="AO3175">
        <v>14</v>
      </c>
      <c r="AP3175">
        <v>5</v>
      </c>
      <c r="AQ3175">
        <v>8</v>
      </c>
    </row>
    <row r="3176" spans="1:43" hidden="1" x14ac:dyDescent="0.25">
      <c r="A3176" t="s">
        <v>11536</v>
      </c>
      <c r="B3176" t="s">
        <v>11537</v>
      </c>
      <c r="C3176" s="1" t="str">
        <f t="shared" si="241"/>
        <v>21:0118</v>
      </c>
      <c r="D3176" s="1" t="str">
        <f t="shared" si="242"/>
        <v>21:0027</v>
      </c>
      <c r="E3176" t="s">
        <v>11538</v>
      </c>
      <c r="F3176" t="s">
        <v>11539</v>
      </c>
      <c r="H3176">
        <v>63.731095400000001</v>
      </c>
      <c r="I3176">
        <v>-95.353345700000006</v>
      </c>
      <c r="J3176" s="1" t="str">
        <f t="shared" si="243"/>
        <v>Till</v>
      </c>
      <c r="K3176" s="1" t="str">
        <f t="shared" si="244"/>
        <v>&lt;63 micron</v>
      </c>
      <c r="L3176">
        <v>0.1</v>
      </c>
      <c r="M3176">
        <v>0.81</v>
      </c>
      <c r="N3176">
        <v>1</v>
      </c>
      <c r="O3176">
        <v>340</v>
      </c>
      <c r="P3176">
        <v>0.25</v>
      </c>
      <c r="Q3176">
        <v>1</v>
      </c>
      <c r="R3176">
        <v>0.28999999999999998</v>
      </c>
      <c r="S3176">
        <v>0.25</v>
      </c>
      <c r="T3176">
        <v>2</v>
      </c>
      <c r="U3176">
        <v>17</v>
      </c>
      <c r="V3176">
        <v>7</v>
      </c>
      <c r="W3176">
        <v>1.37</v>
      </c>
      <c r="X3176">
        <v>5</v>
      </c>
      <c r="Y3176">
        <v>0.5</v>
      </c>
      <c r="Z3176">
        <v>0.13</v>
      </c>
      <c r="AA3176">
        <v>20</v>
      </c>
      <c r="AB3176">
        <v>0.32</v>
      </c>
      <c r="AC3176">
        <v>125</v>
      </c>
      <c r="AD3176">
        <v>0.5</v>
      </c>
      <c r="AE3176">
        <v>0.01</v>
      </c>
      <c r="AF3176">
        <v>8</v>
      </c>
      <c r="AG3176">
        <v>740</v>
      </c>
      <c r="AH3176">
        <v>12</v>
      </c>
      <c r="AI3176">
        <v>1</v>
      </c>
      <c r="AJ3176">
        <v>1</v>
      </c>
      <c r="AK3176">
        <v>121</v>
      </c>
      <c r="AL3176">
        <v>0.02</v>
      </c>
      <c r="AM3176">
        <v>5</v>
      </c>
      <c r="AN3176">
        <v>5</v>
      </c>
      <c r="AO3176">
        <v>18</v>
      </c>
      <c r="AP3176">
        <v>5</v>
      </c>
      <c r="AQ3176">
        <v>16</v>
      </c>
    </row>
    <row r="3177" spans="1:43" hidden="1" x14ac:dyDescent="0.25">
      <c r="A3177" t="s">
        <v>11540</v>
      </c>
      <c r="B3177" t="s">
        <v>11541</v>
      </c>
      <c r="C3177" s="1" t="str">
        <f t="shared" si="241"/>
        <v>21:0118</v>
      </c>
      <c r="D3177" s="1" t="str">
        <f t="shared" si="242"/>
        <v>21:0027</v>
      </c>
      <c r="E3177" t="s">
        <v>11542</v>
      </c>
      <c r="F3177" t="s">
        <v>11543</v>
      </c>
      <c r="H3177">
        <v>63.812844699999999</v>
      </c>
      <c r="I3177">
        <v>-95.347547500000005</v>
      </c>
      <c r="J3177" s="1" t="str">
        <f t="shared" si="243"/>
        <v>Till</v>
      </c>
      <c r="K3177" s="1" t="str">
        <f t="shared" si="244"/>
        <v>&lt;63 micron</v>
      </c>
      <c r="L3177">
        <v>0.1</v>
      </c>
      <c r="M3177">
        <v>0.64</v>
      </c>
      <c r="N3177">
        <v>1</v>
      </c>
      <c r="O3177">
        <v>240</v>
      </c>
      <c r="P3177">
        <v>0.25</v>
      </c>
      <c r="Q3177">
        <v>1</v>
      </c>
      <c r="R3177">
        <v>0.28000000000000003</v>
      </c>
      <c r="S3177">
        <v>0.25</v>
      </c>
      <c r="T3177">
        <v>3</v>
      </c>
      <c r="U3177">
        <v>15</v>
      </c>
      <c r="V3177">
        <v>7</v>
      </c>
      <c r="W3177">
        <v>1.26</v>
      </c>
      <c r="X3177">
        <v>5</v>
      </c>
      <c r="Y3177">
        <v>0.5</v>
      </c>
      <c r="Z3177">
        <v>0.12</v>
      </c>
      <c r="AA3177">
        <v>20</v>
      </c>
      <c r="AB3177">
        <v>0.28000000000000003</v>
      </c>
      <c r="AC3177">
        <v>175</v>
      </c>
      <c r="AD3177">
        <v>0.5</v>
      </c>
      <c r="AE3177">
        <v>0.01</v>
      </c>
      <c r="AF3177">
        <v>7</v>
      </c>
      <c r="AG3177">
        <v>710</v>
      </c>
      <c r="AH3177">
        <v>10</v>
      </c>
      <c r="AI3177">
        <v>1</v>
      </c>
      <c r="AJ3177">
        <v>1</v>
      </c>
      <c r="AK3177">
        <v>80</v>
      </c>
      <c r="AL3177">
        <v>0.03</v>
      </c>
      <c r="AM3177">
        <v>5</v>
      </c>
      <c r="AN3177">
        <v>5</v>
      </c>
      <c r="AO3177">
        <v>17</v>
      </c>
      <c r="AP3177">
        <v>5</v>
      </c>
      <c r="AQ3177">
        <v>18</v>
      </c>
    </row>
    <row r="3178" spans="1:43" hidden="1" x14ac:dyDescent="0.25">
      <c r="A3178" t="s">
        <v>11544</v>
      </c>
      <c r="B3178" t="s">
        <v>11545</v>
      </c>
      <c r="C3178" s="1" t="str">
        <f t="shared" si="241"/>
        <v>21:0118</v>
      </c>
      <c r="D3178" s="1" t="str">
        <f t="shared" si="242"/>
        <v>21:0027</v>
      </c>
      <c r="E3178" t="s">
        <v>11546</v>
      </c>
      <c r="F3178" t="s">
        <v>11547</v>
      </c>
      <c r="H3178">
        <v>63.8188575</v>
      </c>
      <c r="I3178">
        <v>-95.349389599999995</v>
      </c>
      <c r="J3178" s="1" t="str">
        <f t="shared" si="243"/>
        <v>Till</v>
      </c>
      <c r="K3178" s="1" t="str">
        <f t="shared" si="244"/>
        <v>&lt;63 micron</v>
      </c>
      <c r="L3178">
        <v>0.1</v>
      </c>
      <c r="M3178">
        <v>1.1499999999999999</v>
      </c>
      <c r="N3178">
        <v>1</v>
      </c>
      <c r="O3178">
        <v>380</v>
      </c>
      <c r="P3178">
        <v>0.25</v>
      </c>
      <c r="Q3178">
        <v>1</v>
      </c>
      <c r="R3178">
        <v>0.28999999999999998</v>
      </c>
      <c r="S3178">
        <v>0.25</v>
      </c>
      <c r="T3178">
        <v>3</v>
      </c>
      <c r="U3178">
        <v>20</v>
      </c>
      <c r="V3178">
        <v>11</v>
      </c>
      <c r="W3178">
        <v>1.57</v>
      </c>
      <c r="X3178">
        <v>5</v>
      </c>
      <c r="Y3178">
        <v>0.5</v>
      </c>
      <c r="Z3178">
        <v>0.24</v>
      </c>
      <c r="AA3178">
        <v>30</v>
      </c>
      <c r="AB3178">
        <v>0.42</v>
      </c>
      <c r="AC3178">
        <v>210</v>
      </c>
      <c r="AD3178">
        <v>0.5</v>
      </c>
      <c r="AE3178">
        <v>0.04</v>
      </c>
      <c r="AF3178">
        <v>10</v>
      </c>
      <c r="AG3178">
        <v>690</v>
      </c>
      <c r="AH3178">
        <v>12</v>
      </c>
      <c r="AI3178">
        <v>1</v>
      </c>
      <c r="AJ3178">
        <v>2</v>
      </c>
      <c r="AK3178">
        <v>96</v>
      </c>
      <c r="AL3178">
        <v>0.03</v>
      </c>
      <c r="AM3178">
        <v>5</v>
      </c>
      <c r="AN3178">
        <v>5</v>
      </c>
      <c r="AO3178">
        <v>21</v>
      </c>
      <c r="AP3178">
        <v>5</v>
      </c>
      <c r="AQ3178">
        <v>24</v>
      </c>
    </row>
    <row r="3179" spans="1:43" hidden="1" x14ac:dyDescent="0.25">
      <c r="A3179" t="s">
        <v>11548</v>
      </c>
      <c r="B3179" t="s">
        <v>11549</v>
      </c>
      <c r="C3179" s="1" t="str">
        <f t="shared" si="241"/>
        <v>21:0118</v>
      </c>
      <c r="D3179" s="1" t="str">
        <f t="shared" si="242"/>
        <v>21:0027</v>
      </c>
      <c r="E3179" t="s">
        <v>11550</v>
      </c>
      <c r="F3179" t="s">
        <v>11551</v>
      </c>
      <c r="H3179">
        <v>63.829183999999998</v>
      </c>
      <c r="I3179">
        <v>-95.355963700000004</v>
      </c>
      <c r="J3179" s="1" t="str">
        <f t="shared" si="243"/>
        <v>Till</v>
      </c>
      <c r="K3179" s="1" t="str">
        <f t="shared" si="244"/>
        <v>&lt;63 micron</v>
      </c>
      <c r="L3179">
        <v>0.1</v>
      </c>
      <c r="M3179">
        <v>0.61</v>
      </c>
      <c r="N3179">
        <v>1</v>
      </c>
      <c r="O3179">
        <v>160</v>
      </c>
      <c r="P3179">
        <v>0.25</v>
      </c>
      <c r="Q3179">
        <v>1</v>
      </c>
      <c r="R3179">
        <v>0.3</v>
      </c>
      <c r="S3179">
        <v>0.25</v>
      </c>
      <c r="T3179">
        <v>1</v>
      </c>
      <c r="U3179">
        <v>14</v>
      </c>
      <c r="V3179">
        <v>8</v>
      </c>
      <c r="W3179">
        <v>1.18</v>
      </c>
      <c r="X3179">
        <v>5</v>
      </c>
      <c r="Y3179">
        <v>0.5</v>
      </c>
      <c r="Z3179">
        <v>0.11</v>
      </c>
      <c r="AA3179">
        <v>20</v>
      </c>
      <c r="AB3179">
        <v>0.25</v>
      </c>
      <c r="AC3179">
        <v>120</v>
      </c>
      <c r="AD3179">
        <v>0.5</v>
      </c>
      <c r="AE3179">
        <v>5.0000000000000001E-3</v>
      </c>
      <c r="AF3179">
        <v>7</v>
      </c>
      <c r="AG3179">
        <v>720</v>
      </c>
      <c r="AH3179">
        <v>6</v>
      </c>
      <c r="AI3179">
        <v>1</v>
      </c>
      <c r="AJ3179">
        <v>1</v>
      </c>
      <c r="AK3179">
        <v>77</v>
      </c>
      <c r="AL3179">
        <v>0.03</v>
      </c>
      <c r="AM3179">
        <v>5</v>
      </c>
      <c r="AN3179">
        <v>5</v>
      </c>
      <c r="AO3179">
        <v>16</v>
      </c>
      <c r="AP3179">
        <v>5</v>
      </c>
      <c r="AQ3179">
        <v>16</v>
      </c>
    </row>
    <row r="3180" spans="1:43" hidden="1" x14ac:dyDescent="0.25">
      <c r="A3180" t="s">
        <v>11552</v>
      </c>
      <c r="B3180" t="s">
        <v>11553</v>
      </c>
      <c r="C3180" s="1" t="str">
        <f t="shared" si="241"/>
        <v>21:0118</v>
      </c>
      <c r="D3180" s="1" t="str">
        <f t="shared" si="242"/>
        <v>21:0027</v>
      </c>
      <c r="E3180" t="s">
        <v>11554</v>
      </c>
      <c r="F3180" t="s">
        <v>11555</v>
      </c>
      <c r="H3180">
        <v>63.846202900000002</v>
      </c>
      <c r="I3180">
        <v>-95.340807400000003</v>
      </c>
      <c r="J3180" s="1" t="str">
        <f t="shared" si="243"/>
        <v>Till</v>
      </c>
      <c r="K3180" s="1" t="str">
        <f t="shared" si="244"/>
        <v>&lt;63 micron</v>
      </c>
      <c r="L3180">
        <v>0.1</v>
      </c>
      <c r="M3180">
        <v>0.68</v>
      </c>
      <c r="N3180">
        <v>1</v>
      </c>
      <c r="O3180">
        <v>190</v>
      </c>
      <c r="P3180">
        <v>0.25</v>
      </c>
      <c r="Q3180">
        <v>1</v>
      </c>
      <c r="R3180">
        <v>0.33</v>
      </c>
      <c r="S3180">
        <v>0.25</v>
      </c>
      <c r="T3180">
        <v>2</v>
      </c>
      <c r="U3180">
        <v>14</v>
      </c>
      <c r="V3180">
        <v>6</v>
      </c>
      <c r="W3180">
        <v>1.26</v>
      </c>
      <c r="X3180">
        <v>5</v>
      </c>
      <c r="Y3180">
        <v>0.5</v>
      </c>
      <c r="Z3180">
        <v>0.13</v>
      </c>
      <c r="AA3180">
        <v>20</v>
      </c>
      <c r="AB3180">
        <v>0.25</v>
      </c>
      <c r="AC3180">
        <v>150</v>
      </c>
      <c r="AD3180">
        <v>0.5</v>
      </c>
      <c r="AE3180">
        <v>5.0000000000000001E-3</v>
      </c>
      <c r="AF3180">
        <v>6</v>
      </c>
      <c r="AG3180">
        <v>830</v>
      </c>
      <c r="AH3180">
        <v>8</v>
      </c>
      <c r="AI3180">
        <v>1</v>
      </c>
      <c r="AJ3180">
        <v>1</v>
      </c>
      <c r="AK3180">
        <v>84</v>
      </c>
      <c r="AL3180">
        <v>0.04</v>
      </c>
      <c r="AM3180">
        <v>5</v>
      </c>
      <c r="AN3180">
        <v>5</v>
      </c>
      <c r="AO3180">
        <v>18</v>
      </c>
      <c r="AP3180">
        <v>5</v>
      </c>
      <c r="AQ3180">
        <v>16</v>
      </c>
    </row>
    <row r="3181" spans="1:43" hidden="1" x14ac:dyDescent="0.25">
      <c r="A3181" t="s">
        <v>11556</v>
      </c>
      <c r="B3181" t="s">
        <v>11557</v>
      </c>
      <c r="C3181" s="1" t="str">
        <f t="shared" si="241"/>
        <v>21:0118</v>
      </c>
      <c r="D3181" s="1" t="str">
        <f t="shared" si="242"/>
        <v>21:0027</v>
      </c>
      <c r="E3181" t="s">
        <v>11558</v>
      </c>
      <c r="F3181" t="s">
        <v>11559</v>
      </c>
      <c r="H3181">
        <v>63.860405800000002</v>
      </c>
      <c r="I3181">
        <v>-95.338691499999996</v>
      </c>
      <c r="J3181" s="1" t="str">
        <f t="shared" si="243"/>
        <v>Till</v>
      </c>
      <c r="K3181" s="1" t="str">
        <f t="shared" si="244"/>
        <v>&lt;63 micron</v>
      </c>
      <c r="L3181">
        <v>0.1</v>
      </c>
      <c r="M3181">
        <v>0.56999999999999995</v>
      </c>
      <c r="N3181">
        <v>1</v>
      </c>
      <c r="O3181">
        <v>200</v>
      </c>
      <c r="P3181">
        <v>0.25</v>
      </c>
      <c r="Q3181">
        <v>1</v>
      </c>
      <c r="R3181">
        <v>0.34</v>
      </c>
      <c r="S3181">
        <v>0.25</v>
      </c>
      <c r="T3181">
        <v>3</v>
      </c>
      <c r="U3181">
        <v>15</v>
      </c>
      <c r="V3181">
        <v>6</v>
      </c>
      <c r="W3181">
        <v>1.26</v>
      </c>
      <c r="X3181">
        <v>5</v>
      </c>
      <c r="Y3181">
        <v>0.5</v>
      </c>
      <c r="Z3181">
        <v>0.09</v>
      </c>
      <c r="AA3181">
        <v>20</v>
      </c>
      <c r="AB3181">
        <v>0.26</v>
      </c>
      <c r="AC3181">
        <v>155</v>
      </c>
      <c r="AD3181">
        <v>0.5</v>
      </c>
      <c r="AE3181">
        <v>5.0000000000000001E-3</v>
      </c>
      <c r="AF3181">
        <v>7</v>
      </c>
      <c r="AG3181">
        <v>850</v>
      </c>
      <c r="AH3181">
        <v>8</v>
      </c>
      <c r="AI3181">
        <v>1</v>
      </c>
      <c r="AJ3181">
        <v>1</v>
      </c>
      <c r="AK3181">
        <v>82</v>
      </c>
      <c r="AL3181">
        <v>0.04</v>
      </c>
      <c r="AM3181">
        <v>5</v>
      </c>
      <c r="AN3181">
        <v>5</v>
      </c>
      <c r="AO3181">
        <v>18</v>
      </c>
      <c r="AP3181">
        <v>5</v>
      </c>
      <c r="AQ3181">
        <v>18</v>
      </c>
    </row>
    <row r="3182" spans="1:43" hidden="1" x14ac:dyDescent="0.25">
      <c r="A3182" t="s">
        <v>11560</v>
      </c>
      <c r="B3182" t="s">
        <v>11561</v>
      </c>
      <c r="C3182" s="1" t="str">
        <f t="shared" si="241"/>
        <v>21:0118</v>
      </c>
      <c r="D3182" s="1" t="str">
        <f t="shared" si="242"/>
        <v>21:0027</v>
      </c>
      <c r="E3182" t="s">
        <v>11562</v>
      </c>
      <c r="F3182" t="s">
        <v>11563</v>
      </c>
      <c r="H3182">
        <v>63.872080400000002</v>
      </c>
      <c r="I3182">
        <v>-95.349090000000004</v>
      </c>
      <c r="J3182" s="1" t="str">
        <f t="shared" si="243"/>
        <v>Till</v>
      </c>
      <c r="K3182" s="1" t="str">
        <f t="shared" si="244"/>
        <v>&lt;63 micron</v>
      </c>
      <c r="L3182">
        <v>0.1</v>
      </c>
      <c r="M3182">
        <v>1.06</v>
      </c>
      <c r="N3182">
        <v>1</v>
      </c>
      <c r="O3182">
        <v>270</v>
      </c>
      <c r="P3182">
        <v>0.25</v>
      </c>
      <c r="Q3182">
        <v>1</v>
      </c>
      <c r="R3182">
        <v>0.32</v>
      </c>
      <c r="S3182">
        <v>0.25</v>
      </c>
      <c r="T3182">
        <v>3</v>
      </c>
      <c r="U3182">
        <v>21</v>
      </c>
      <c r="V3182">
        <v>10</v>
      </c>
      <c r="W3182">
        <v>1.57</v>
      </c>
      <c r="X3182">
        <v>5</v>
      </c>
      <c r="Y3182">
        <v>0.5</v>
      </c>
      <c r="Z3182">
        <v>0.21</v>
      </c>
      <c r="AA3182">
        <v>20</v>
      </c>
      <c r="AB3182">
        <v>0.41</v>
      </c>
      <c r="AC3182">
        <v>160</v>
      </c>
      <c r="AD3182">
        <v>0.5</v>
      </c>
      <c r="AE3182">
        <v>0.01</v>
      </c>
      <c r="AF3182">
        <v>10</v>
      </c>
      <c r="AG3182">
        <v>710</v>
      </c>
      <c r="AH3182">
        <v>10</v>
      </c>
      <c r="AI3182">
        <v>1</v>
      </c>
      <c r="AJ3182">
        <v>1</v>
      </c>
      <c r="AK3182">
        <v>90</v>
      </c>
      <c r="AL3182">
        <v>0.03</v>
      </c>
      <c r="AM3182">
        <v>5</v>
      </c>
      <c r="AN3182">
        <v>5</v>
      </c>
      <c r="AO3182">
        <v>21</v>
      </c>
      <c r="AP3182">
        <v>5</v>
      </c>
      <c r="AQ3182">
        <v>26</v>
      </c>
    </row>
    <row r="3183" spans="1:43" hidden="1" x14ac:dyDescent="0.25">
      <c r="A3183" t="s">
        <v>11564</v>
      </c>
      <c r="B3183" t="s">
        <v>11565</v>
      </c>
      <c r="C3183" s="1" t="str">
        <f t="shared" si="241"/>
        <v>21:0118</v>
      </c>
      <c r="D3183" s="1" t="str">
        <f t="shared" si="242"/>
        <v>21:0027</v>
      </c>
      <c r="E3183" t="s">
        <v>11566</v>
      </c>
      <c r="F3183" t="s">
        <v>11567</v>
      </c>
      <c r="H3183">
        <v>63.891298200000001</v>
      </c>
      <c r="I3183">
        <v>-95.3522246</v>
      </c>
      <c r="J3183" s="1" t="str">
        <f t="shared" si="243"/>
        <v>Till</v>
      </c>
      <c r="K3183" s="1" t="str">
        <f t="shared" si="244"/>
        <v>&lt;63 micron</v>
      </c>
      <c r="L3183">
        <v>0.1</v>
      </c>
      <c r="M3183">
        <v>0.42</v>
      </c>
      <c r="N3183">
        <v>1</v>
      </c>
      <c r="O3183">
        <v>120</v>
      </c>
      <c r="P3183">
        <v>0.25</v>
      </c>
      <c r="Q3183">
        <v>1</v>
      </c>
      <c r="R3183">
        <v>0.32</v>
      </c>
      <c r="S3183">
        <v>0.25</v>
      </c>
      <c r="T3183">
        <v>2</v>
      </c>
      <c r="U3183">
        <v>12</v>
      </c>
      <c r="V3183">
        <v>5</v>
      </c>
      <c r="W3183">
        <v>1.0900000000000001</v>
      </c>
      <c r="X3183">
        <v>5</v>
      </c>
      <c r="Y3183">
        <v>0.5</v>
      </c>
      <c r="Z3183">
        <v>0.06</v>
      </c>
      <c r="AA3183">
        <v>20</v>
      </c>
      <c r="AB3183">
        <v>0.2</v>
      </c>
      <c r="AC3183">
        <v>130</v>
      </c>
      <c r="AD3183">
        <v>0.5</v>
      </c>
      <c r="AE3183">
        <v>5.0000000000000001E-3</v>
      </c>
      <c r="AF3183">
        <v>6</v>
      </c>
      <c r="AG3183">
        <v>820</v>
      </c>
      <c r="AH3183">
        <v>6</v>
      </c>
      <c r="AI3183">
        <v>1</v>
      </c>
      <c r="AJ3183">
        <v>1</v>
      </c>
      <c r="AK3183">
        <v>73</v>
      </c>
      <c r="AL3183">
        <v>0.04</v>
      </c>
      <c r="AM3183">
        <v>5</v>
      </c>
      <c r="AN3183">
        <v>5</v>
      </c>
      <c r="AO3183">
        <v>15</v>
      </c>
      <c r="AP3183">
        <v>5</v>
      </c>
      <c r="AQ3183">
        <v>16</v>
      </c>
    </row>
    <row r="3184" spans="1:43" hidden="1" x14ac:dyDescent="0.25">
      <c r="A3184" t="s">
        <v>11568</v>
      </c>
      <c r="B3184" t="s">
        <v>11569</v>
      </c>
      <c r="C3184" s="1" t="str">
        <f t="shared" si="241"/>
        <v>21:0118</v>
      </c>
      <c r="D3184" s="1" t="str">
        <f t="shared" si="242"/>
        <v>21:0027</v>
      </c>
      <c r="E3184" t="s">
        <v>11570</v>
      </c>
      <c r="F3184" t="s">
        <v>11571</v>
      </c>
      <c r="H3184">
        <v>63.644247</v>
      </c>
      <c r="I3184">
        <v>-95.318717399999997</v>
      </c>
      <c r="J3184" s="1" t="str">
        <f t="shared" si="243"/>
        <v>Till</v>
      </c>
      <c r="K3184" s="1" t="str">
        <f t="shared" si="244"/>
        <v>&lt;63 micron</v>
      </c>
      <c r="L3184">
        <v>0.1</v>
      </c>
      <c r="M3184">
        <v>0.8</v>
      </c>
      <c r="N3184">
        <v>1</v>
      </c>
      <c r="O3184">
        <v>150</v>
      </c>
      <c r="P3184">
        <v>0.25</v>
      </c>
      <c r="Q3184">
        <v>1</v>
      </c>
      <c r="R3184">
        <v>0.26</v>
      </c>
      <c r="S3184">
        <v>0.25</v>
      </c>
      <c r="T3184">
        <v>2</v>
      </c>
      <c r="U3184">
        <v>22</v>
      </c>
      <c r="V3184">
        <v>7</v>
      </c>
      <c r="W3184">
        <v>1.42</v>
      </c>
      <c r="X3184">
        <v>5</v>
      </c>
      <c r="Y3184">
        <v>0.5</v>
      </c>
      <c r="Z3184">
        <v>0.12</v>
      </c>
      <c r="AA3184">
        <v>20</v>
      </c>
      <c r="AB3184">
        <v>0.34</v>
      </c>
      <c r="AC3184">
        <v>110</v>
      </c>
      <c r="AD3184">
        <v>0.5</v>
      </c>
      <c r="AE3184">
        <v>5.0000000000000001E-3</v>
      </c>
      <c r="AF3184">
        <v>10</v>
      </c>
      <c r="AG3184">
        <v>770</v>
      </c>
      <c r="AH3184">
        <v>10</v>
      </c>
      <c r="AI3184">
        <v>2</v>
      </c>
      <c r="AJ3184">
        <v>1</v>
      </c>
      <c r="AK3184">
        <v>103</v>
      </c>
      <c r="AL3184">
        <v>0.03</v>
      </c>
      <c r="AM3184">
        <v>5</v>
      </c>
      <c r="AN3184">
        <v>5</v>
      </c>
      <c r="AO3184">
        <v>22</v>
      </c>
      <c r="AP3184">
        <v>5</v>
      </c>
      <c r="AQ3184">
        <v>18</v>
      </c>
    </row>
    <row r="3185" spans="1:43" hidden="1" x14ac:dyDescent="0.25">
      <c r="A3185" t="s">
        <v>11572</v>
      </c>
      <c r="B3185" t="s">
        <v>11573</v>
      </c>
      <c r="C3185" s="1" t="str">
        <f t="shared" si="241"/>
        <v>21:0118</v>
      </c>
      <c r="D3185" s="1" t="str">
        <f t="shared" si="242"/>
        <v>21:0027</v>
      </c>
      <c r="E3185" t="s">
        <v>11574</v>
      </c>
      <c r="F3185" t="s">
        <v>11575</v>
      </c>
      <c r="H3185">
        <v>63.659750799999998</v>
      </c>
      <c r="I3185">
        <v>-95.321681299999995</v>
      </c>
      <c r="J3185" s="1" t="str">
        <f t="shared" si="243"/>
        <v>Till</v>
      </c>
      <c r="K3185" s="1" t="str">
        <f t="shared" si="244"/>
        <v>&lt;63 micron</v>
      </c>
      <c r="L3185">
        <v>0.1</v>
      </c>
      <c r="M3185">
        <v>0.52</v>
      </c>
      <c r="N3185">
        <v>1</v>
      </c>
      <c r="O3185">
        <v>130</v>
      </c>
      <c r="P3185">
        <v>0.25</v>
      </c>
      <c r="Q3185">
        <v>1</v>
      </c>
      <c r="R3185">
        <v>0.26</v>
      </c>
      <c r="S3185">
        <v>0.25</v>
      </c>
      <c r="T3185">
        <v>2</v>
      </c>
      <c r="U3185">
        <v>21</v>
      </c>
      <c r="V3185">
        <v>5</v>
      </c>
      <c r="W3185">
        <v>1.23</v>
      </c>
      <c r="X3185">
        <v>5</v>
      </c>
      <c r="Y3185">
        <v>0.5</v>
      </c>
      <c r="Z3185">
        <v>0.08</v>
      </c>
      <c r="AA3185">
        <v>20</v>
      </c>
      <c r="AB3185">
        <v>0.26</v>
      </c>
      <c r="AC3185">
        <v>100</v>
      </c>
      <c r="AD3185">
        <v>0.5</v>
      </c>
      <c r="AE3185">
        <v>5.0000000000000001E-3</v>
      </c>
      <c r="AF3185">
        <v>7</v>
      </c>
      <c r="AG3185">
        <v>790</v>
      </c>
      <c r="AH3185">
        <v>6</v>
      </c>
      <c r="AI3185">
        <v>1</v>
      </c>
      <c r="AJ3185">
        <v>1</v>
      </c>
      <c r="AK3185">
        <v>64</v>
      </c>
      <c r="AL3185">
        <v>0.03</v>
      </c>
      <c r="AM3185">
        <v>5</v>
      </c>
      <c r="AN3185">
        <v>5</v>
      </c>
      <c r="AO3185">
        <v>20</v>
      </c>
      <c r="AP3185">
        <v>5</v>
      </c>
      <c r="AQ3185">
        <v>14</v>
      </c>
    </row>
    <row r="3186" spans="1:43" hidden="1" x14ac:dyDescent="0.25">
      <c r="A3186" t="s">
        <v>11576</v>
      </c>
      <c r="B3186" t="s">
        <v>11577</v>
      </c>
      <c r="C3186" s="1" t="str">
        <f t="shared" si="241"/>
        <v>21:0118</v>
      </c>
      <c r="D3186" s="1" t="str">
        <f t="shared" si="242"/>
        <v>21:0027</v>
      </c>
      <c r="E3186" t="s">
        <v>11578</v>
      </c>
      <c r="F3186" t="s">
        <v>11579</v>
      </c>
      <c r="H3186">
        <v>63.6729944</v>
      </c>
      <c r="I3186">
        <v>-95.321147499999995</v>
      </c>
      <c r="J3186" s="1" t="str">
        <f t="shared" si="243"/>
        <v>Till</v>
      </c>
      <c r="K3186" s="1" t="str">
        <f t="shared" si="244"/>
        <v>&lt;63 micron</v>
      </c>
      <c r="L3186">
        <v>0.1</v>
      </c>
      <c r="M3186">
        <v>0.85</v>
      </c>
      <c r="N3186">
        <v>1</v>
      </c>
      <c r="O3186">
        <v>260</v>
      </c>
      <c r="P3186">
        <v>0.25</v>
      </c>
      <c r="Q3186">
        <v>1</v>
      </c>
      <c r="R3186">
        <v>0.21</v>
      </c>
      <c r="S3186">
        <v>0.25</v>
      </c>
      <c r="T3186">
        <v>2</v>
      </c>
      <c r="U3186">
        <v>21</v>
      </c>
      <c r="V3186">
        <v>11</v>
      </c>
      <c r="W3186">
        <v>1.56</v>
      </c>
      <c r="X3186">
        <v>5</v>
      </c>
      <c r="Y3186">
        <v>0.5</v>
      </c>
      <c r="Z3186">
        <v>0.11</v>
      </c>
      <c r="AA3186">
        <v>30</v>
      </c>
      <c r="AB3186">
        <v>0.32</v>
      </c>
      <c r="AC3186">
        <v>185</v>
      </c>
      <c r="AD3186">
        <v>0.5</v>
      </c>
      <c r="AE3186">
        <v>5.0000000000000001E-3</v>
      </c>
      <c r="AF3186">
        <v>10</v>
      </c>
      <c r="AG3186">
        <v>730</v>
      </c>
      <c r="AH3186">
        <v>14</v>
      </c>
      <c r="AI3186">
        <v>1</v>
      </c>
      <c r="AJ3186">
        <v>1</v>
      </c>
      <c r="AK3186">
        <v>121</v>
      </c>
      <c r="AL3186">
        <v>0.02</v>
      </c>
      <c r="AM3186">
        <v>5</v>
      </c>
      <c r="AN3186">
        <v>5</v>
      </c>
      <c r="AO3186">
        <v>21</v>
      </c>
      <c r="AP3186">
        <v>5</v>
      </c>
      <c r="AQ3186">
        <v>20</v>
      </c>
    </row>
    <row r="3187" spans="1:43" hidden="1" x14ac:dyDescent="0.25">
      <c r="A3187" t="s">
        <v>11580</v>
      </c>
      <c r="B3187" t="s">
        <v>11581</v>
      </c>
      <c r="C3187" s="1" t="str">
        <f t="shared" si="241"/>
        <v>21:0118</v>
      </c>
      <c r="D3187" s="1" t="str">
        <f t="shared" si="242"/>
        <v>21:0027</v>
      </c>
      <c r="E3187" t="s">
        <v>11582</v>
      </c>
      <c r="F3187" t="s">
        <v>11583</v>
      </c>
      <c r="H3187">
        <v>63.686476999999996</v>
      </c>
      <c r="I3187">
        <v>-95.321381400000007</v>
      </c>
      <c r="J3187" s="1" t="str">
        <f t="shared" si="243"/>
        <v>Till</v>
      </c>
      <c r="K3187" s="1" t="str">
        <f t="shared" si="244"/>
        <v>&lt;63 micron</v>
      </c>
      <c r="L3187">
        <v>0.1</v>
      </c>
      <c r="M3187">
        <v>0.3</v>
      </c>
      <c r="N3187">
        <v>1</v>
      </c>
      <c r="O3187">
        <v>90</v>
      </c>
      <c r="P3187">
        <v>0.25</v>
      </c>
      <c r="Q3187">
        <v>1</v>
      </c>
      <c r="R3187">
        <v>0.22</v>
      </c>
      <c r="S3187">
        <v>0.25</v>
      </c>
      <c r="T3187">
        <v>1</v>
      </c>
      <c r="U3187">
        <v>11</v>
      </c>
      <c r="V3187">
        <v>2</v>
      </c>
      <c r="W3187">
        <v>0.98</v>
      </c>
      <c r="X3187">
        <v>5</v>
      </c>
      <c r="Y3187">
        <v>0.5</v>
      </c>
      <c r="Z3187">
        <v>0.03</v>
      </c>
      <c r="AA3187">
        <v>20</v>
      </c>
      <c r="AB3187">
        <v>0.15</v>
      </c>
      <c r="AC3187">
        <v>90</v>
      </c>
      <c r="AD3187">
        <v>0.5</v>
      </c>
      <c r="AE3187">
        <v>5.0000000000000001E-3</v>
      </c>
      <c r="AF3187">
        <v>4</v>
      </c>
      <c r="AG3187">
        <v>730</v>
      </c>
      <c r="AH3187">
        <v>6</v>
      </c>
      <c r="AI3187">
        <v>1</v>
      </c>
      <c r="AJ3187">
        <v>0.5</v>
      </c>
      <c r="AK3187">
        <v>102</v>
      </c>
      <c r="AL3187">
        <v>0.02</v>
      </c>
      <c r="AM3187">
        <v>5</v>
      </c>
      <c r="AN3187">
        <v>5</v>
      </c>
      <c r="AO3187">
        <v>13</v>
      </c>
      <c r="AP3187">
        <v>5</v>
      </c>
      <c r="AQ3187">
        <v>6</v>
      </c>
    </row>
    <row r="3188" spans="1:43" hidden="1" x14ac:dyDescent="0.25">
      <c r="A3188" t="s">
        <v>11584</v>
      </c>
      <c r="B3188" t="s">
        <v>11585</v>
      </c>
      <c r="C3188" s="1" t="str">
        <f t="shared" si="241"/>
        <v>21:0118</v>
      </c>
      <c r="D3188" s="1" t="str">
        <f t="shared" si="242"/>
        <v>21:0027</v>
      </c>
      <c r="E3188" t="s">
        <v>11586</v>
      </c>
      <c r="F3188" t="s">
        <v>11587</v>
      </c>
      <c r="H3188">
        <v>63.697806499999999</v>
      </c>
      <c r="I3188">
        <v>-95.317594200000002</v>
      </c>
      <c r="J3188" s="1" t="str">
        <f t="shared" si="243"/>
        <v>Till</v>
      </c>
      <c r="K3188" s="1" t="str">
        <f t="shared" si="244"/>
        <v>&lt;63 micron</v>
      </c>
      <c r="L3188">
        <v>0.1</v>
      </c>
      <c r="M3188">
        <v>0.61</v>
      </c>
      <c r="N3188">
        <v>2</v>
      </c>
      <c r="O3188">
        <v>110</v>
      </c>
      <c r="P3188">
        <v>0.25</v>
      </c>
      <c r="Q3188">
        <v>1</v>
      </c>
      <c r="R3188">
        <v>0.27</v>
      </c>
      <c r="S3188">
        <v>0.25</v>
      </c>
      <c r="T3188">
        <v>3</v>
      </c>
      <c r="U3188">
        <v>23</v>
      </c>
      <c r="V3188">
        <v>4</v>
      </c>
      <c r="W3188">
        <v>1.59</v>
      </c>
      <c r="X3188">
        <v>5</v>
      </c>
      <c r="Y3188">
        <v>0.5</v>
      </c>
      <c r="Z3188">
        <v>0.08</v>
      </c>
      <c r="AA3188">
        <v>30</v>
      </c>
      <c r="AB3188">
        <v>0.34</v>
      </c>
      <c r="AC3188">
        <v>110</v>
      </c>
      <c r="AD3188">
        <v>0.5</v>
      </c>
      <c r="AE3188">
        <v>5.0000000000000001E-3</v>
      </c>
      <c r="AF3188">
        <v>10</v>
      </c>
      <c r="AG3188">
        <v>880</v>
      </c>
      <c r="AH3188">
        <v>10</v>
      </c>
      <c r="AI3188">
        <v>1</v>
      </c>
      <c r="AJ3188">
        <v>1</v>
      </c>
      <c r="AK3188">
        <v>126</v>
      </c>
      <c r="AL3188">
        <v>0.03</v>
      </c>
      <c r="AM3188">
        <v>5</v>
      </c>
      <c r="AN3188">
        <v>5</v>
      </c>
      <c r="AO3188">
        <v>24</v>
      </c>
      <c r="AP3188">
        <v>5</v>
      </c>
      <c r="AQ3188">
        <v>16</v>
      </c>
    </row>
    <row r="3189" spans="1:43" hidden="1" x14ac:dyDescent="0.25">
      <c r="A3189" t="s">
        <v>11588</v>
      </c>
      <c r="B3189" t="s">
        <v>11589</v>
      </c>
      <c r="C3189" s="1" t="str">
        <f t="shared" si="241"/>
        <v>21:0118</v>
      </c>
      <c r="D3189" s="1" t="str">
        <f t="shared" si="242"/>
        <v>21:0027</v>
      </c>
      <c r="E3189" t="s">
        <v>11590</v>
      </c>
      <c r="F3189" t="s">
        <v>11591</v>
      </c>
      <c r="H3189">
        <v>63.733328899999997</v>
      </c>
      <c r="I3189">
        <v>-95.316917200000006</v>
      </c>
      <c r="J3189" s="1" t="str">
        <f t="shared" si="243"/>
        <v>Till</v>
      </c>
      <c r="K3189" s="1" t="str">
        <f t="shared" si="244"/>
        <v>&lt;63 micron</v>
      </c>
      <c r="L3189">
        <v>0.1</v>
      </c>
      <c r="M3189">
        <v>0.64</v>
      </c>
      <c r="N3189">
        <v>1</v>
      </c>
      <c r="O3189">
        <v>300</v>
      </c>
      <c r="P3189">
        <v>0.25</v>
      </c>
      <c r="Q3189">
        <v>2</v>
      </c>
      <c r="R3189">
        <v>0.35</v>
      </c>
      <c r="S3189">
        <v>0.25</v>
      </c>
      <c r="T3189">
        <v>2</v>
      </c>
      <c r="U3189">
        <v>16</v>
      </c>
      <c r="V3189">
        <v>4</v>
      </c>
      <c r="W3189">
        <v>1.41</v>
      </c>
      <c r="X3189">
        <v>5</v>
      </c>
      <c r="Y3189">
        <v>0.5</v>
      </c>
      <c r="Z3189">
        <v>0.12</v>
      </c>
      <c r="AA3189">
        <v>30</v>
      </c>
      <c r="AB3189">
        <v>0.24</v>
      </c>
      <c r="AC3189">
        <v>140</v>
      </c>
      <c r="AD3189">
        <v>0.5</v>
      </c>
      <c r="AE3189">
        <v>0.01</v>
      </c>
      <c r="AF3189">
        <v>6</v>
      </c>
      <c r="AG3189">
        <v>920</v>
      </c>
      <c r="AH3189">
        <v>8</v>
      </c>
      <c r="AI3189">
        <v>1</v>
      </c>
      <c r="AJ3189">
        <v>1</v>
      </c>
      <c r="AK3189">
        <v>102</v>
      </c>
      <c r="AL3189">
        <v>0.04</v>
      </c>
      <c r="AM3189">
        <v>5</v>
      </c>
      <c r="AN3189">
        <v>5</v>
      </c>
      <c r="AO3189">
        <v>20</v>
      </c>
      <c r="AP3189">
        <v>5</v>
      </c>
      <c r="AQ3189">
        <v>16</v>
      </c>
    </row>
    <row r="3190" spans="1:43" hidden="1" x14ac:dyDescent="0.25">
      <c r="A3190" t="s">
        <v>11592</v>
      </c>
      <c r="B3190" t="s">
        <v>11593</v>
      </c>
      <c r="C3190" s="1" t="str">
        <f t="shared" si="241"/>
        <v>21:0118</v>
      </c>
      <c r="D3190" s="1" t="str">
        <f t="shared" si="242"/>
        <v>21:0027</v>
      </c>
      <c r="E3190" t="s">
        <v>11594</v>
      </c>
      <c r="F3190" t="s">
        <v>11595</v>
      </c>
      <c r="H3190">
        <v>63.816363699999997</v>
      </c>
      <c r="I3190">
        <v>-95.315894200000002</v>
      </c>
      <c r="J3190" s="1" t="str">
        <f t="shared" si="243"/>
        <v>Till</v>
      </c>
      <c r="K3190" s="1" t="str">
        <f t="shared" si="244"/>
        <v>&lt;63 micron</v>
      </c>
      <c r="L3190">
        <v>0.1</v>
      </c>
      <c r="M3190">
        <v>0.82</v>
      </c>
      <c r="N3190">
        <v>1</v>
      </c>
      <c r="O3190">
        <v>190</v>
      </c>
      <c r="P3190">
        <v>0.25</v>
      </c>
      <c r="Q3190">
        <v>1</v>
      </c>
      <c r="R3190">
        <v>0.35</v>
      </c>
      <c r="S3190">
        <v>0.25</v>
      </c>
      <c r="T3190">
        <v>2</v>
      </c>
      <c r="U3190">
        <v>18</v>
      </c>
      <c r="V3190">
        <v>8</v>
      </c>
      <c r="W3190">
        <v>1.51</v>
      </c>
      <c r="X3190">
        <v>5</v>
      </c>
      <c r="Y3190">
        <v>0.5</v>
      </c>
      <c r="Z3190">
        <v>0.15</v>
      </c>
      <c r="AA3190">
        <v>30</v>
      </c>
      <c r="AB3190">
        <v>0.34</v>
      </c>
      <c r="AC3190">
        <v>150</v>
      </c>
      <c r="AD3190">
        <v>0.5</v>
      </c>
      <c r="AE3190">
        <v>0.01</v>
      </c>
      <c r="AF3190">
        <v>8</v>
      </c>
      <c r="AG3190">
        <v>810</v>
      </c>
      <c r="AH3190">
        <v>10</v>
      </c>
      <c r="AI3190">
        <v>1</v>
      </c>
      <c r="AJ3190">
        <v>1</v>
      </c>
      <c r="AK3190">
        <v>101</v>
      </c>
      <c r="AL3190">
        <v>0.05</v>
      </c>
      <c r="AM3190">
        <v>5</v>
      </c>
      <c r="AN3190">
        <v>5</v>
      </c>
      <c r="AO3190">
        <v>22</v>
      </c>
      <c r="AP3190">
        <v>5</v>
      </c>
      <c r="AQ3190">
        <v>22</v>
      </c>
    </row>
    <row r="3191" spans="1:43" hidden="1" x14ac:dyDescent="0.25">
      <c r="A3191" t="s">
        <v>11596</v>
      </c>
      <c r="B3191" t="s">
        <v>11597</v>
      </c>
      <c r="C3191" s="1" t="str">
        <f t="shared" si="241"/>
        <v>21:0118</v>
      </c>
      <c r="D3191" s="1" t="str">
        <f t="shared" si="242"/>
        <v>21:0027</v>
      </c>
      <c r="E3191" t="s">
        <v>11598</v>
      </c>
      <c r="F3191" t="s">
        <v>11599</v>
      </c>
      <c r="H3191">
        <v>63.827793</v>
      </c>
      <c r="I3191">
        <v>-95.315938900000006</v>
      </c>
      <c r="J3191" s="1" t="str">
        <f t="shared" si="243"/>
        <v>Till</v>
      </c>
      <c r="K3191" s="1" t="str">
        <f t="shared" si="244"/>
        <v>&lt;63 micron</v>
      </c>
      <c r="L3191">
        <v>0.1</v>
      </c>
      <c r="M3191">
        <v>1.67</v>
      </c>
      <c r="N3191">
        <v>4</v>
      </c>
      <c r="O3191">
        <v>280</v>
      </c>
      <c r="P3191">
        <v>0.5</v>
      </c>
      <c r="Q3191">
        <v>1</v>
      </c>
      <c r="R3191">
        <v>0.42</v>
      </c>
      <c r="S3191">
        <v>0.25</v>
      </c>
      <c r="T3191">
        <v>4</v>
      </c>
      <c r="U3191">
        <v>28</v>
      </c>
      <c r="V3191">
        <v>15</v>
      </c>
      <c r="W3191">
        <v>2.2799999999999998</v>
      </c>
      <c r="X3191">
        <v>5</v>
      </c>
      <c r="Y3191">
        <v>0.5</v>
      </c>
      <c r="Z3191">
        <v>0.39</v>
      </c>
      <c r="AA3191">
        <v>30</v>
      </c>
      <c r="AB3191">
        <v>0.61</v>
      </c>
      <c r="AC3191">
        <v>325</v>
      </c>
      <c r="AD3191">
        <v>0.5</v>
      </c>
      <c r="AE3191">
        <v>0.03</v>
      </c>
      <c r="AF3191">
        <v>15</v>
      </c>
      <c r="AG3191">
        <v>790</v>
      </c>
      <c r="AH3191">
        <v>14</v>
      </c>
      <c r="AI3191">
        <v>1</v>
      </c>
      <c r="AJ3191">
        <v>3</v>
      </c>
      <c r="AK3191">
        <v>93</v>
      </c>
      <c r="AL3191">
        <v>7.0000000000000007E-2</v>
      </c>
      <c r="AM3191">
        <v>5</v>
      </c>
      <c r="AN3191">
        <v>5</v>
      </c>
      <c r="AO3191">
        <v>34</v>
      </c>
      <c r="AP3191">
        <v>5</v>
      </c>
      <c r="AQ3191">
        <v>38</v>
      </c>
    </row>
    <row r="3192" spans="1:43" hidden="1" x14ac:dyDescent="0.25">
      <c r="A3192" t="s">
        <v>11600</v>
      </c>
      <c r="B3192" t="s">
        <v>11601</v>
      </c>
      <c r="C3192" s="1" t="str">
        <f t="shared" si="241"/>
        <v>21:0118</v>
      </c>
      <c r="D3192" s="1" t="str">
        <f t="shared" si="242"/>
        <v>21:0027</v>
      </c>
      <c r="E3192" t="s">
        <v>11602</v>
      </c>
      <c r="F3192" t="s">
        <v>11603</v>
      </c>
      <c r="H3192">
        <v>63.845231400000003</v>
      </c>
      <c r="I3192">
        <v>-95.311351599999995</v>
      </c>
      <c r="J3192" s="1" t="str">
        <f t="shared" si="243"/>
        <v>Till</v>
      </c>
      <c r="K3192" s="1" t="str">
        <f t="shared" si="244"/>
        <v>&lt;63 micron</v>
      </c>
      <c r="L3192">
        <v>0.1</v>
      </c>
      <c r="M3192">
        <v>1.17</v>
      </c>
      <c r="N3192">
        <v>1</v>
      </c>
      <c r="O3192">
        <v>270</v>
      </c>
      <c r="P3192">
        <v>0.25</v>
      </c>
      <c r="Q3192">
        <v>1</v>
      </c>
      <c r="R3192">
        <v>0.31</v>
      </c>
      <c r="S3192">
        <v>0.25</v>
      </c>
      <c r="T3192">
        <v>3</v>
      </c>
      <c r="U3192">
        <v>20</v>
      </c>
      <c r="V3192">
        <v>11</v>
      </c>
      <c r="W3192">
        <v>1.7</v>
      </c>
      <c r="X3192">
        <v>5</v>
      </c>
      <c r="Y3192">
        <v>0.5</v>
      </c>
      <c r="Z3192">
        <v>0.24</v>
      </c>
      <c r="AA3192">
        <v>20</v>
      </c>
      <c r="AB3192">
        <v>0.44</v>
      </c>
      <c r="AC3192">
        <v>180</v>
      </c>
      <c r="AD3192">
        <v>0.5</v>
      </c>
      <c r="AE3192">
        <v>0.01</v>
      </c>
      <c r="AF3192">
        <v>10</v>
      </c>
      <c r="AG3192">
        <v>720</v>
      </c>
      <c r="AH3192">
        <v>10</v>
      </c>
      <c r="AI3192">
        <v>1</v>
      </c>
      <c r="AJ3192">
        <v>2</v>
      </c>
      <c r="AK3192">
        <v>96</v>
      </c>
      <c r="AL3192">
        <v>0.03</v>
      </c>
      <c r="AM3192">
        <v>5</v>
      </c>
      <c r="AN3192">
        <v>5</v>
      </c>
      <c r="AO3192">
        <v>21</v>
      </c>
      <c r="AP3192">
        <v>5</v>
      </c>
      <c r="AQ3192">
        <v>28</v>
      </c>
    </row>
    <row r="3193" spans="1:43" hidden="1" x14ac:dyDescent="0.25">
      <c r="A3193" t="s">
        <v>11604</v>
      </c>
      <c r="B3193" t="s">
        <v>11605</v>
      </c>
      <c r="C3193" s="1" t="str">
        <f t="shared" si="241"/>
        <v>21:0118</v>
      </c>
      <c r="D3193" s="1" t="str">
        <f t="shared" si="242"/>
        <v>21:0027</v>
      </c>
      <c r="E3193" t="s">
        <v>11606</v>
      </c>
      <c r="F3193" t="s">
        <v>11607</v>
      </c>
      <c r="H3193">
        <v>63.861646999999998</v>
      </c>
      <c r="I3193">
        <v>-95.3212896</v>
      </c>
      <c r="J3193" s="1" t="str">
        <f t="shared" si="243"/>
        <v>Till</v>
      </c>
      <c r="K3193" s="1" t="str">
        <f t="shared" si="244"/>
        <v>&lt;63 micron</v>
      </c>
      <c r="L3193">
        <v>0.1</v>
      </c>
      <c r="M3193">
        <v>0.66</v>
      </c>
      <c r="N3193">
        <v>1</v>
      </c>
      <c r="O3193">
        <v>110</v>
      </c>
      <c r="P3193">
        <v>0.25</v>
      </c>
      <c r="Q3193">
        <v>1</v>
      </c>
      <c r="R3193">
        <v>0.33</v>
      </c>
      <c r="S3193">
        <v>0.25</v>
      </c>
      <c r="T3193">
        <v>2</v>
      </c>
      <c r="U3193">
        <v>16</v>
      </c>
      <c r="V3193">
        <v>6</v>
      </c>
      <c r="W3193">
        <v>1.39</v>
      </c>
      <c r="X3193">
        <v>5</v>
      </c>
      <c r="Y3193">
        <v>0.5</v>
      </c>
      <c r="Z3193">
        <v>0.1</v>
      </c>
      <c r="AA3193">
        <v>20</v>
      </c>
      <c r="AB3193">
        <v>0.28999999999999998</v>
      </c>
      <c r="AC3193">
        <v>135</v>
      </c>
      <c r="AD3193">
        <v>0.5</v>
      </c>
      <c r="AE3193">
        <v>0.01</v>
      </c>
      <c r="AF3193">
        <v>7</v>
      </c>
      <c r="AG3193">
        <v>820</v>
      </c>
      <c r="AH3193">
        <v>8</v>
      </c>
      <c r="AI3193">
        <v>1</v>
      </c>
      <c r="AJ3193">
        <v>1</v>
      </c>
      <c r="AK3193">
        <v>90</v>
      </c>
      <c r="AL3193">
        <v>0.05</v>
      </c>
      <c r="AM3193">
        <v>5</v>
      </c>
      <c r="AN3193">
        <v>5</v>
      </c>
      <c r="AO3193">
        <v>19</v>
      </c>
      <c r="AP3193">
        <v>5</v>
      </c>
      <c r="AQ3193">
        <v>20</v>
      </c>
    </row>
    <row r="3194" spans="1:43" hidden="1" x14ac:dyDescent="0.25">
      <c r="A3194" t="s">
        <v>11608</v>
      </c>
      <c r="B3194" t="s">
        <v>11609</v>
      </c>
      <c r="C3194" s="1" t="str">
        <f t="shared" si="241"/>
        <v>21:0118</v>
      </c>
      <c r="D3194" s="1" t="str">
        <f t="shared" si="242"/>
        <v>21:0027</v>
      </c>
      <c r="E3194" t="s">
        <v>11610</v>
      </c>
      <c r="F3194" t="s">
        <v>11611</v>
      </c>
      <c r="H3194">
        <v>63.879703900000003</v>
      </c>
      <c r="I3194">
        <v>-95.322372900000005</v>
      </c>
      <c r="J3194" s="1" t="str">
        <f t="shared" si="243"/>
        <v>Till</v>
      </c>
      <c r="K3194" s="1" t="str">
        <f t="shared" si="244"/>
        <v>&lt;63 micron</v>
      </c>
      <c r="L3194">
        <v>0.1</v>
      </c>
      <c r="M3194">
        <v>0.79</v>
      </c>
      <c r="N3194">
        <v>1</v>
      </c>
      <c r="O3194">
        <v>120</v>
      </c>
      <c r="P3194">
        <v>0.25</v>
      </c>
      <c r="Q3194">
        <v>1</v>
      </c>
      <c r="R3194">
        <v>0.33</v>
      </c>
      <c r="S3194">
        <v>0.25</v>
      </c>
      <c r="T3194">
        <v>3</v>
      </c>
      <c r="U3194">
        <v>18</v>
      </c>
      <c r="V3194">
        <v>8</v>
      </c>
      <c r="W3194">
        <v>1.38</v>
      </c>
      <c r="X3194">
        <v>5</v>
      </c>
      <c r="Y3194">
        <v>1</v>
      </c>
      <c r="Z3194">
        <v>0.13</v>
      </c>
      <c r="AA3194">
        <v>20</v>
      </c>
      <c r="AB3194">
        <v>0.36</v>
      </c>
      <c r="AC3194">
        <v>135</v>
      </c>
      <c r="AD3194">
        <v>0.5</v>
      </c>
      <c r="AE3194">
        <v>0.01</v>
      </c>
      <c r="AF3194">
        <v>9</v>
      </c>
      <c r="AG3194">
        <v>710</v>
      </c>
      <c r="AH3194">
        <v>8</v>
      </c>
      <c r="AI3194">
        <v>1</v>
      </c>
      <c r="AJ3194">
        <v>1</v>
      </c>
      <c r="AK3194">
        <v>89</v>
      </c>
      <c r="AL3194">
        <v>0.05</v>
      </c>
      <c r="AM3194">
        <v>5</v>
      </c>
      <c r="AN3194">
        <v>5</v>
      </c>
      <c r="AO3194">
        <v>20</v>
      </c>
      <c r="AP3194">
        <v>5</v>
      </c>
      <c r="AQ3194">
        <v>22</v>
      </c>
    </row>
    <row r="3195" spans="1:43" hidden="1" x14ac:dyDescent="0.25">
      <c r="A3195" t="s">
        <v>11612</v>
      </c>
      <c r="B3195" t="s">
        <v>11613</v>
      </c>
      <c r="C3195" s="1" t="str">
        <f t="shared" si="241"/>
        <v>21:0118</v>
      </c>
      <c r="D3195" s="1" t="str">
        <f t="shared" si="242"/>
        <v>21:0027</v>
      </c>
      <c r="E3195" t="s">
        <v>11614</v>
      </c>
      <c r="F3195" t="s">
        <v>11615</v>
      </c>
      <c r="H3195">
        <v>63.893127399999997</v>
      </c>
      <c r="I3195">
        <v>-95.308892</v>
      </c>
      <c r="J3195" s="1" t="str">
        <f t="shared" si="243"/>
        <v>Till</v>
      </c>
      <c r="K3195" s="1" t="str">
        <f t="shared" si="244"/>
        <v>&lt;63 micron</v>
      </c>
      <c r="L3195">
        <v>0.1</v>
      </c>
      <c r="M3195">
        <v>0.4</v>
      </c>
      <c r="N3195">
        <v>1</v>
      </c>
      <c r="O3195">
        <v>80</v>
      </c>
      <c r="P3195">
        <v>0.25</v>
      </c>
      <c r="Q3195">
        <v>1</v>
      </c>
      <c r="R3195">
        <v>0.34</v>
      </c>
      <c r="S3195">
        <v>0.25</v>
      </c>
      <c r="T3195">
        <v>1</v>
      </c>
      <c r="U3195">
        <v>11</v>
      </c>
      <c r="V3195">
        <v>3</v>
      </c>
      <c r="W3195">
        <v>1.0900000000000001</v>
      </c>
      <c r="X3195">
        <v>5</v>
      </c>
      <c r="Y3195">
        <v>0.5</v>
      </c>
      <c r="Z3195">
        <v>0.05</v>
      </c>
      <c r="AA3195">
        <v>20</v>
      </c>
      <c r="AB3195">
        <v>0.19</v>
      </c>
      <c r="AC3195">
        <v>115</v>
      </c>
      <c r="AD3195">
        <v>0.5</v>
      </c>
      <c r="AE3195">
        <v>5.0000000000000001E-3</v>
      </c>
      <c r="AF3195">
        <v>5</v>
      </c>
      <c r="AG3195">
        <v>840</v>
      </c>
      <c r="AH3195">
        <v>6</v>
      </c>
      <c r="AI3195">
        <v>1</v>
      </c>
      <c r="AJ3195">
        <v>1</v>
      </c>
      <c r="AK3195">
        <v>75</v>
      </c>
      <c r="AL3195">
        <v>0.04</v>
      </c>
      <c r="AM3195">
        <v>5</v>
      </c>
      <c r="AN3195">
        <v>5</v>
      </c>
      <c r="AO3195">
        <v>15</v>
      </c>
      <c r="AP3195">
        <v>5</v>
      </c>
      <c r="AQ3195">
        <v>12</v>
      </c>
    </row>
    <row r="3196" spans="1:43" hidden="1" x14ac:dyDescent="0.25">
      <c r="A3196" t="s">
        <v>11616</v>
      </c>
      <c r="B3196" t="s">
        <v>11617</v>
      </c>
      <c r="C3196" s="1" t="str">
        <f t="shared" si="241"/>
        <v>21:0118</v>
      </c>
      <c r="D3196" s="1" t="str">
        <f t="shared" si="242"/>
        <v>21:0027</v>
      </c>
      <c r="E3196" t="s">
        <v>11618</v>
      </c>
      <c r="F3196" t="s">
        <v>11619</v>
      </c>
      <c r="H3196">
        <v>63.644682299999999</v>
      </c>
      <c r="I3196">
        <v>-95.287626099999997</v>
      </c>
      <c r="J3196" s="1" t="str">
        <f t="shared" si="243"/>
        <v>Till</v>
      </c>
      <c r="K3196" s="1" t="str">
        <f t="shared" si="244"/>
        <v>&lt;63 micron</v>
      </c>
      <c r="L3196">
        <v>0.1</v>
      </c>
      <c r="M3196">
        <v>0.34</v>
      </c>
      <c r="N3196">
        <v>1</v>
      </c>
      <c r="O3196">
        <v>90</v>
      </c>
      <c r="P3196">
        <v>0.25</v>
      </c>
      <c r="Q3196">
        <v>1</v>
      </c>
      <c r="R3196">
        <v>0.24</v>
      </c>
      <c r="S3196">
        <v>0.25</v>
      </c>
      <c r="T3196">
        <v>1</v>
      </c>
      <c r="U3196">
        <v>12</v>
      </c>
      <c r="V3196">
        <v>2</v>
      </c>
      <c r="W3196">
        <v>1.08</v>
      </c>
      <c r="X3196">
        <v>5</v>
      </c>
      <c r="Y3196">
        <v>0.5</v>
      </c>
      <c r="Z3196">
        <v>0.04</v>
      </c>
      <c r="AA3196">
        <v>20</v>
      </c>
      <c r="AB3196">
        <v>0.15</v>
      </c>
      <c r="AC3196">
        <v>80</v>
      </c>
      <c r="AD3196">
        <v>0.5</v>
      </c>
      <c r="AE3196">
        <v>5.0000000000000001E-3</v>
      </c>
      <c r="AF3196">
        <v>4</v>
      </c>
      <c r="AG3196">
        <v>760</v>
      </c>
      <c r="AH3196">
        <v>6</v>
      </c>
      <c r="AI3196">
        <v>1</v>
      </c>
      <c r="AJ3196">
        <v>0.5</v>
      </c>
      <c r="AK3196">
        <v>118</v>
      </c>
      <c r="AL3196">
        <v>0.02</v>
      </c>
      <c r="AM3196">
        <v>5</v>
      </c>
      <c r="AN3196">
        <v>5</v>
      </c>
      <c r="AO3196">
        <v>14</v>
      </c>
      <c r="AP3196">
        <v>5</v>
      </c>
      <c r="AQ3196">
        <v>8</v>
      </c>
    </row>
    <row r="3197" spans="1:43" hidden="1" x14ac:dyDescent="0.25">
      <c r="A3197" t="s">
        <v>11620</v>
      </c>
      <c r="B3197" t="s">
        <v>11621</v>
      </c>
      <c r="C3197" s="1" t="str">
        <f t="shared" si="241"/>
        <v>21:0118</v>
      </c>
      <c r="D3197" s="1" t="str">
        <f t="shared" si="242"/>
        <v>21:0027</v>
      </c>
      <c r="E3197" t="s">
        <v>11622</v>
      </c>
      <c r="F3197" t="s">
        <v>11623</v>
      </c>
      <c r="H3197">
        <v>63.658075199999999</v>
      </c>
      <c r="I3197">
        <v>-95.290665399999995</v>
      </c>
      <c r="J3197" s="1" t="str">
        <f t="shared" si="243"/>
        <v>Till</v>
      </c>
      <c r="K3197" s="1" t="str">
        <f t="shared" si="244"/>
        <v>&lt;63 micron</v>
      </c>
      <c r="L3197">
        <v>0.1</v>
      </c>
      <c r="M3197">
        <v>0.27</v>
      </c>
      <c r="N3197">
        <v>1</v>
      </c>
      <c r="O3197">
        <v>80</v>
      </c>
      <c r="P3197">
        <v>0.25</v>
      </c>
      <c r="Q3197">
        <v>1</v>
      </c>
      <c r="R3197">
        <v>0.25</v>
      </c>
      <c r="S3197">
        <v>0.25</v>
      </c>
      <c r="T3197">
        <v>1</v>
      </c>
      <c r="U3197">
        <v>11</v>
      </c>
      <c r="V3197">
        <v>2</v>
      </c>
      <c r="W3197">
        <v>1.1100000000000001</v>
      </c>
      <c r="X3197">
        <v>5</v>
      </c>
      <c r="Y3197">
        <v>0.5</v>
      </c>
      <c r="Z3197">
        <v>0.03</v>
      </c>
      <c r="AA3197">
        <v>20</v>
      </c>
      <c r="AB3197">
        <v>0.13</v>
      </c>
      <c r="AC3197">
        <v>90</v>
      </c>
      <c r="AD3197">
        <v>0.5</v>
      </c>
      <c r="AE3197">
        <v>5.0000000000000001E-3</v>
      </c>
      <c r="AF3197">
        <v>3</v>
      </c>
      <c r="AG3197">
        <v>820</v>
      </c>
      <c r="AH3197">
        <v>6</v>
      </c>
      <c r="AI3197">
        <v>1</v>
      </c>
      <c r="AJ3197">
        <v>0.5</v>
      </c>
      <c r="AK3197">
        <v>127</v>
      </c>
      <c r="AL3197">
        <v>0.02</v>
      </c>
      <c r="AM3197">
        <v>5</v>
      </c>
      <c r="AN3197">
        <v>5</v>
      </c>
      <c r="AO3197">
        <v>14</v>
      </c>
      <c r="AP3197">
        <v>5</v>
      </c>
      <c r="AQ3197">
        <v>8</v>
      </c>
    </row>
    <row r="3198" spans="1:43" hidden="1" x14ac:dyDescent="0.25">
      <c r="A3198" t="s">
        <v>11624</v>
      </c>
      <c r="B3198" t="s">
        <v>11625</v>
      </c>
      <c r="C3198" s="1" t="str">
        <f t="shared" si="241"/>
        <v>21:0118</v>
      </c>
      <c r="D3198" s="1" t="str">
        <f t="shared" si="242"/>
        <v>21:0027</v>
      </c>
      <c r="E3198" t="s">
        <v>11626</v>
      </c>
      <c r="F3198" t="s">
        <v>11627</v>
      </c>
      <c r="H3198">
        <v>63.674202899999997</v>
      </c>
      <c r="I3198">
        <v>-95.287175500000004</v>
      </c>
      <c r="J3198" s="1" t="str">
        <f t="shared" si="243"/>
        <v>Till</v>
      </c>
      <c r="K3198" s="1" t="str">
        <f t="shared" si="244"/>
        <v>&lt;63 micron</v>
      </c>
      <c r="L3198">
        <v>0.1</v>
      </c>
      <c r="M3198">
        <v>0.54</v>
      </c>
      <c r="N3198">
        <v>1</v>
      </c>
      <c r="O3198">
        <v>210</v>
      </c>
      <c r="P3198">
        <v>0.25</v>
      </c>
      <c r="Q3198">
        <v>1</v>
      </c>
      <c r="R3198">
        <v>0.25</v>
      </c>
      <c r="S3198">
        <v>0.25</v>
      </c>
      <c r="T3198">
        <v>1</v>
      </c>
      <c r="U3198">
        <v>14</v>
      </c>
      <c r="V3198">
        <v>4</v>
      </c>
      <c r="W3198">
        <v>1.21</v>
      </c>
      <c r="X3198">
        <v>5</v>
      </c>
      <c r="Y3198">
        <v>0.5</v>
      </c>
      <c r="Z3198">
        <v>0.09</v>
      </c>
      <c r="AA3198">
        <v>20</v>
      </c>
      <c r="AB3198">
        <v>0.21</v>
      </c>
      <c r="AC3198">
        <v>130</v>
      </c>
      <c r="AD3198">
        <v>0.5</v>
      </c>
      <c r="AE3198">
        <v>5.0000000000000001E-3</v>
      </c>
      <c r="AF3198">
        <v>6</v>
      </c>
      <c r="AG3198">
        <v>790</v>
      </c>
      <c r="AH3198">
        <v>8</v>
      </c>
      <c r="AI3198">
        <v>1</v>
      </c>
      <c r="AJ3198">
        <v>1</v>
      </c>
      <c r="AK3198">
        <v>125</v>
      </c>
      <c r="AL3198">
        <v>0.02</v>
      </c>
      <c r="AM3198">
        <v>5</v>
      </c>
      <c r="AN3198">
        <v>5</v>
      </c>
      <c r="AO3198">
        <v>16</v>
      </c>
      <c r="AP3198">
        <v>5</v>
      </c>
      <c r="AQ3198">
        <v>22</v>
      </c>
    </row>
    <row r="3199" spans="1:43" hidden="1" x14ac:dyDescent="0.25">
      <c r="A3199" t="s">
        <v>11628</v>
      </c>
      <c r="B3199" t="s">
        <v>11629</v>
      </c>
      <c r="C3199" s="1" t="str">
        <f t="shared" si="241"/>
        <v>21:0118</v>
      </c>
      <c r="D3199" s="1" t="str">
        <f t="shared" si="242"/>
        <v>21:0027</v>
      </c>
      <c r="E3199" t="s">
        <v>11630</v>
      </c>
      <c r="F3199" t="s">
        <v>11631</v>
      </c>
      <c r="H3199">
        <v>63.688237800000003</v>
      </c>
      <c r="I3199">
        <v>-95.284282000000005</v>
      </c>
      <c r="J3199" s="1" t="str">
        <f t="shared" si="243"/>
        <v>Till</v>
      </c>
      <c r="K3199" s="1" t="str">
        <f t="shared" si="244"/>
        <v>&lt;63 micron</v>
      </c>
      <c r="L3199">
        <v>0.1</v>
      </c>
      <c r="M3199">
        <v>0.28000000000000003</v>
      </c>
      <c r="N3199">
        <v>1</v>
      </c>
      <c r="O3199">
        <v>80</v>
      </c>
      <c r="P3199">
        <v>0.25</v>
      </c>
      <c r="Q3199">
        <v>1</v>
      </c>
      <c r="R3199">
        <v>0.23</v>
      </c>
      <c r="S3199">
        <v>0.25</v>
      </c>
      <c r="T3199">
        <v>1</v>
      </c>
      <c r="U3199">
        <v>11</v>
      </c>
      <c r="V3199">
        <v>2</v>
      </c>
      <c r="W3199">
        <v>1.04</v>
      </c>
      <c r="X3199">
        <v>5</v>
      </c>
      <c r="Y3199">
        <v>0.5</v>
      </c>
      <c r="Z3199">
        <v>0.03</v>
      </c>
      <c r="AA3199">
        <v>20</v>
      </c>
      <c r="AB3199">
        <v>0.12</v>
      </c>
      <c r="AC3199">
        <v>90</v>
      </c>
      <c r="AD3199">
        <v>0.5</v>
      </c>
      <c r="AE3199">
        <v>5.0000000000000001E-3</v>
      </c>
      <c r="AF3199">
        <v>3</v>
      </c>
      <c r="AG3199">
        <v>690</v>
      </c>
      <c r="AH3199">
        <v>6</v>
      </c>
      <c r="AI3199">
        <v>1</v>
      </c>
      <c r="AJ3199">
        <v>0.5</v>
      </c>
      <c r="AK3199">
        <v>103</v>
      </c>
      <c r="AL3199">
        <v>0.02</v>
      </c>
      <c r="AM3199">
        <v>5</v>
      </c>
      <c r="AN3199">
        <v>5</v>
      </c>
      <c r="AO3199">
        <v>14</v>
      </c>
      <c r="AP3199">
        <v>5</v>
      </c>
      <c r="AQ3199">
        <v>6</v>
      </c>
    </row>
    <row r="3200" spans="1:43" hidden="1" x14ac:dyDescent="0.25">
      <c r="A3200" t="s">
        <v>11632</v>
      </c>
      <c r="B3200" t="s">
        <v>11633</v>
      </c>
      <c r="C3200" s="1" t="str">
        <f t="shared" si="241"/>
        <v>21:0118</v>
      </c>
      <c r="D3200" s="1" t="str">
        <f t="shared" si="242"/>
        <v>21:0027</v>
      </c>
      <c r="E3200" t="s">
        <v>11634</v>
      </c>
      <c r="F3200" t="s">
        <v>11635</v>
      </c>
      <c r="H3200">
        <v>63.7004898</v>
      </c>
      <c r="I3200">
        <v>-95.281707699999998</v>
      </c>
      <c r="J3200" s="1" t="str">
        <f t="shared" si="243"/>
        <v>Till</v>
      </c>
      <c r="K3200" s="1" t="str">
        <f t="shared" si="244"/>
        <v>&lt;63 micron</v>
      </c>
      <c r="L3200">
        <v>0.1</v>
      </c>
      <c r="M3200">
        <v>1.3</v>
      </c>
      <c r="N3200">
        <v>6</v>
      </c>
      <c r="O3200">
        <v>400</v>
      </c>
      <c r="P3200">
        <v>0.5</v>
      </c>
      <c r="Q3200">
        <v>1</v>
      </c>
      <c r="R3200">
        <v>0.3</v>
      </c>
      <c r="S3200">
        <v>0.25</v>
      </c>
      <c r="T3200">
        <v>2</v>
      </c>
      <c r="U3200">
        <v>22</v>
      </c>
      <c r="V3200">
        <v>11</v>
      </c>
      <c r="W3200">
        <v>1.67</v>
      </c>
      <c r="X3200">
        <v>5</v>
      </c>
      <c r="Y3200">
        <v>1</v>
      </c>
      <c r="Z3200">
        <v>0.26</v>
      </c>
      <c r="AA3200">
        <v>30</v>
      </c>
      <c r="AB3200">
        <v>0.45</v>
      </c>
      <c r="AC3200">
        <v>160</v>
      </c>
      <c r="AD3200">
        <v>0.5</v>
      </c>
      <c r="AE3200">
        <v>0.01</v>
      </c>
      <c r="AF3200">
        <v>11</v>
      </c>
      <c r="AG3200">
        <v>720</v>
      </c>
      <c r="AH3200">
        <v>14</v>
      </c>
      <c r="AI3200">
        <v>1</v>
      </c>
      <c r="AJ3200">
        <v>2</v>
      </c>
      <c r="AK3200">
        <v>129</v>
      </c>
      <c r="AL3200">
        <v>0.02</v>
      </c>
      <c r="AM3200">
        <v>5</v>
      </c>
      <c r="AN3200">
        <v>5</v>
      </c>
      <c r="AO3200">
        <v>22</v>
      </c>
      <c r="AP3200">
        <v>5</v>
      </c>
      <c r="AQ3200">
        <v>26</v>
      </c>
    </row>
    <row r="3201" spans="1:43" hidden="1" x14ac:dyDescent="0.25">
      <c r="A3201" t="s">
        <v>11636</v>
      </c>
      <c r="B3201" t="s">
        <v>11637</v>
      </c>
      <c r="C3201" s="1" t="str">
        <f t="shared" si="241"/>
        <v>21:0118</v>
      </c>
      <c r="D3201" s="1" t="str">
        <f t="shared" si="242"/>
        <v>21:0027</v>
      </c>
      <c r="E3201" t="s">
        <v>11638</v>
      </c>
      <c r="F3201" t="s">
        <v>11639</v>
      </c>
      <c r="H3201">
        <v>63.733088500000001</v>
      </c>
      <c r="I3201">
        <v>-95.279068300000006</v>
      </c>
      <c r="J3201" s="1" t="str">
        <f t="shared" si="243"/>
        <v>Till</v>
      </c>
      <c r="K3201" s="1" t="str">
        <f t="shared" si="244"/>
        <v>&lt;63 micron</v>
      </c>
      <c r="L3201">
        <v>0.1</v>
      </c>
      <c r="M3201">
        <v>0.44</v>
      </c>
      <c r="N3201">
        <v>1</v>
      </c>
      <c r="O3201">
        <v>110</v>
      </c>
      <c r="P3201">
        <v>0.25</v>
      </c>
      <c r="Q3201">
        <v>1</v>
      </c>
      <c r="R3201">
        <v>0.25</v>
      </c>
      <c r="S3201">
        <v>0.25</v>
      </c>
      <c r="T3201">
        <v>1</v>
      </c>
      <c r="U3201">
        <v>14</v>
      </c>
      <c r="V3201">
        <v>6</v>
      </c>
      <c r="W3201">
        <v>1.1200000000000001</v>
      </c>
      <c r="X3201">
        <v>5</v>
      </c>
      <c r="Y3201">
        <v>0.5</v>
      </c>
      <c r="Z3201">
        <v>0.06</v>
      </c>
      <c r="AA3201">
        <v>20</v>
      </c>
      <c r="AB3201">
        <v>0.2</v>
      </c>
      <c r="AC3201">
        <v>95</v>
      </c>
      <c r="AD3201">
        <v>0.5</v>
      </c>
      <c r="AE3201">
        <v>5.0000000000000001E-3</v>
      </c>
      <c r="AF3201">
        <v>5</v>
      </c>
      <c r="AG3201">
        <v>660</v>
      </c>
      <c r="AH3201">
        <v>6</v>
      </c>
      <c r="AI3201">
        <v>1</v>
      </c>
      <c r="AJ3201">
        <v>1</v>
      </c>
      <c r="AK3201">
        <v>101</v>
      </c>
      <c r="AL3201">
        <v>0.03</v>
      </c>
      <c r="AM3201">
        <v>5</v>
      </c>
      <c r="AN3201">
        <v>5</v>
      </c>
      <c r="AO3201">
        <v>15</v>
      </c>
      <c r="AP3201">
        <v>5</v>
      </c>
      <c r="AQ3201">
        <v>12</v>
      </c>
    </row>
    <row r="3202" spans="1:43" hidden="1" x14ac:dyDescent="0.25">
      <c r="A3202" t="s">
        <v>11640</v>
      </c>
      <c r="B3202" t="s">
        <v>11641</v>
      </c>
      <c r="C3202" s="1" t="str">
        <f t="shared" si="241"/>
        <v>21:0118</v>
      </c>
      <c r="D3202" s="1" t="str">
        <f t="shared" si="242"/>
        <v>21:0027</v>
      </c>
      <c r="E3202" t="s">
        <v>11642</v>
      </c>
      <c r="F3202" t="s">
        <v>11643</v>
      </c>
      <c r="H3202">
        <v>63.792882200000001</v>
      </c>
      <c r="I3202">
        <v>-95.285601299999996</v>
      </c>
      <c r="J3202" s="1" t="str">
        <f t="shared" si="243"/>
        <v>Till</v>
      </c>
      <c r="K3202" s="1" t="str">
        <f t="shared" si="244"/>
        <v>&lt;63 micron</v>
      </c>
      <c r="L3202">
        <v>0.1</v>
      </c>
      <c r="M3202">
        <v>0.66</v>
      </c>
      <c r="N3202">
        <v>2</v>
      </c>
      <c r="O3202">
        <v>120</v>
      </c>
      <c r="P3202">
        <v>0.25</v>
      </c>
      <c r="Q3202">
        <v>1</v>
      </c>
      <c r="R3202">
        <v>0.32</v>
      </c>
      <c r="S3202">
        <v>0.25</v>
      </c>
      <c r="T3202">
        <v>1</v>
      </c>
      <c r="U3202">
        <v>15</v>
      </c>
      <c r="V3202">
        <v>6</v>
      </c>
      <c r="W3202">
        <v>1.27</v>
      </c>
      <c r="X3202">
        <v>5</v>
      </c>
      <c r="Y3202">
        <v>0.5</v>
      </c>
      <c r="Z3202">
        <v>0.12</v>
      </c>
      <c r="AA3202">
        <v>20</v>
      </c>
      <c r="AB3202">
        <v>0.28999999999999998</v>
      </c>
      <c r="AC3202">
        <v>140</v>
      </c>
      <c r="AD3202">
        <v>0.5</v>
      </c>
      <c r="AE3202">
        <v>0.01</v>
      </c>
      <c r="AF3202">
        <v>7</v>
      </c>
      <c r="AG3202">
        <v>760</v>
      </c>
      <c r="AH3202">
        <v>8</v>
      </c>
      <c r="AI3202">
        <v>1</v>
      </c>
      <c r="AJ3202">
        <v>1</v>
      </c>
      <c r="AK3202">
        <v>90</v>
      </c>
      <c r="AL3202">
        <v>0.04</v>
      </c>
      <c r="AM3202">
        <v>5</v>
      </c>
      <c r="AN3202">
        <v>5</v>
      </c>
      <c r="AO3202">
        <v>18</v>
      </c>
      <c r="AP3202">
        <v>5</v>
      </c>
      <c r="AQ3202">
        <v>18</v>
      </c>
    </row>
    <row r="3203" spans="1:43" hidden="1" x14ac:dyDescent="0.25">
      <c r="A3203" t="s">
        <v>11644</v>
      </c>
      <c r="B3203" t="s">
        <v>11645</v>
      </c>
      <c r="C3203" s="1" t="str">
        <f t="shared" si="241"/>
        <v>21:0118</v>
      </c>
      <c r="D3203" s="1" t="str">
        <f t="shared" si="242"/>
        <v>21:0027</v>
      </c>
      <c r="E3203" t="s">
        <v>11646</v>
      </c>
      <c r="F3203" t="s">
        <v>11647</v>
      </c>
      <c r="H3203">
        <v>63.801769800000002</v>
      </c>
      <c r="I3203">
        <v>-95.283416799999998</v>
      </c>
      <c r="J3203" s="1" t="str">
        <f t="shared" si="243"/>
        <v>Till</v>
      </c>
      <c r="K3203" s="1" t="str">
        <f t="shared" si="244"/>
        <v>&lt;63 micron</v>
      </c>
      <c r="L3203">
        <v>0.1</v>
      </c>
      <c r="M3203">
        <v>0.91</v>
      </c>
      <c r="N3203">
        <v>2</v>
      </c>
      <c r="O3203">
        <v>160</v>
      </c>
      <c r="P3203">
        <v>0.25</v>
      </c>
      <c r="Q3203">
        <v>1</v>
      </c>
      <c r="R3203">
        <v>0.27</v>
      </c>
      <c r="S3203">
        <v>0.25</v>
      </c>
      <c r="T3203">
        <v>3</v>
      </c>
      <c r="U3203">
        <v>24</v>
      </c>
      <c r="V3203">
        <v>8</v>
      </c>
      <c r="W3203">
        <v>1.64</v>
      </c>
      <c r="X3203">
        <v>5</v>
      </c>
      <c r="Y3203">
        <v>1</v>
      </c>
      <c r="Z3203">
        <v>0.14000000000000001</v>
      </c>
      <c r="AA3203">
        <v>30</v>
      </c>
      <c r="AB3203">
        <v>0.45</v>
      </c>
      <c r="AC3203">
        <v>165</v>
      </c>
      <c r="AD3203">
        <v>0.5</v>
      </c>
      <c r="AE3203">
        <v>0.01</v>
      </c>
      <c r="AF3203">
        <v>11</v>
      </c>
      <c r="AG3203">
        <v>710</v>
      </c>
      <c r="AH3203">
        <v>10</v>
      </c>
      <c r="AI3203">
        <v>1</v>
      </c>
      <c r="AJ3203">
        <v>1</v>
      </c>
      <c r="AK3203">
        <v>88</v>
      </c>
      <c r="AL3203">
        <v>0.04</v>
      </c>
      <c r="AM3203">
        <v>5</v>
      </c>
      <c r="AN3203">
        <v>5</v>
      </c>
      <c r="AO3203">
        <v>25</v>
      </c>
      <c r="AP3203">
        <v>5</v>
      </c>
      <c r="AQ3203">
        <v>26</v>
      </c>
    </row>
    <row r="3204" spans="1:43" hidden="1" x14ac:dyDescent="0.25">
      <c r="A3204" t="s">
        <v>11648</v>
      </c>
      <c r="B3204" t="s">
        <v>11649</v>
      </c>
      <c r="C3204" s="1" t="str">
        <f t="shared" si="241"/>
        <v>21:0118</v>
      </c>
      <c r="D3204" s="1" t="str">
        <f t="shared" si="242"/>
        <v>21:0027</v>
      </c>
      <c r="E3204" t="s">
        <v>11650</v>
      </c>
      <c r="F3204" t="s">
        <v>11651</v>
      </c>
      <c r="H3204">
        <v>63.818279400000002</v>
      </c>
      <c r="I3204">
        <v>-95.282985800000006</v>
      </c>
      <c r="J3204" s="1" t="str">
        <f t="shared" si="243"/>
        <v>Till</v>
      </c>
      <c r="K3204" s="1" t="str">
        <f t="shared" si="244"/>
        <v>&lt;63 micron</v>
      </c>
      <c r="L3204">
        <v>0.1</v>
      </c>
      <c r="M3204">
        <v>0.99</v>
      </c>
      <c r="N3204">
        <v>1</v>
      </c>
      <c r="O3204">
        <v>240</v>
      </c>
      <c r="P3204">
        <v>0.25</v>
      </c>
      <c r="Q3204">
        <v>1</v>
      </c>
      <c r="R3204">
        <v>0.38</v>
      </c>
      <c r="S3204">
        <v>0.25</v>
      </c>
      <c r="T3204">
        <v>3</v>
      </c>
      <c r="U3204">
        <v>21</v>
      </c>
      <c r="V3204">
        <v>11</v>
      </c>
      <c r="W3204">
        <v>1.59</v>
      </c>
      <c r="X3204">
        <v>5</v>
      </c>
      <c r="Y3204">
        <v>0.5</v>
      </c>
      <c r="Z3204">
        <v>0.19</v>
      </c>
      <c r="AA3204">
        <v>30</v>
      </c>
      <c r="AB3204">
        <v>0.44</v>
      </c>
      <c r="AC3204">
        <v>145</v>
      </c>
      <c r="AD3204">
        <v>0.5</v>
      </c>
      <c r="AE3204">
        <v>0.02</v>
      </c>
      <c r="AF3204">
        <v>10</v>
      </c>
      <c r="AG3204">
        <v>760</v>
      </c>
      <c r="AH3204">
        <v>10</v>
      </c>
      <c r="AI3204">
        <v>1</v>
      </c>
      <c r="AJ3204">
        <v>1</v>
      </c>
      <c r="AK3204">
        <v>100</v>
      </c>
      <c r="AL3204">
        <v>0.04</v>
      </c>
      <c r="AM3204">
        <v>5</v>
      </c>
      <c r="AN3204">
        <v>5</v>
      </c>
      <c r="AO3204">
        <v>22</v>
      </c>
      <c r="AP3204">
        <v>5</v>
      </c>
      <c r="AQ3204">
        <v>26</v>
      </c>
    </row>
    <row r="3205" spans="1:43" hidden="1" x14ac:dyDescent="0.25">
      <c r="A3205" t="s">
        <v>11652</v>
      </c>
      <c r="B3205" t="s">
        <v>11653</v>
      </c>
      <c r="C3205" s="1" t="str">
        <f t="shared" si="241"/>
        <v>21:0118</v>
      </c>
      <c r="D3205" s="1" t="str">
        <f t="shared" si="242"/>
        <v>21:0027</v>
      </c>
      <c r="E3205" t="s">
        <v>11654</v>
      </c>
      <c r="F3205" t="s">
        <v>11655</v>
      </c>
      <c r="H3205">
        <v>63.829083699999998</v>
      </c>
      <c r="I3205">
        <v>-95.277111300000001</v>
      </c>
      <c r="J3205" s="1" t="str">
        <f t="shared" si="243"/>
        <v>Till</v>
      </c>
      <c r="K3205" s="1" t="str">
        <f t="shared" si="244"/>
        <v>&lt;63 micron</v>
      </c>
      <c r="L3205">
        <v>0.1</v>
      </c>
      <c r="M3205">
        <v>0.98</v>
      </c>
      <c r="N3205">
        <v>1</v>
      </c>
      <c r="O3205">
        <v>240</v>
      </c>
      <c r="P3205">
        <v>0.25</v>
      </c>
      <c r="Q3205">
        <v>1</v>
      </c>
      <c r="R3205">
        <v>0.32</v>
      </c>
      <c r="S3205">
        <v>0.25</v>
      </c>
      <c r="T3205">
        <v>3</v>
      </c>
      <c r="U3205">
        <v>18</v>
      </c>
      <c r="V3205">
        <v>9</v>
      </c>
      <c r="W3205">
        <v>1.45</v>
      </c>
      <c r="X3205">
        <v>5</v>
      </c>
      <c r="Y3205">
        <v>0.5</v>
      </c>
      <c r="Z3205">
        <v>0.2</v>
      </c>
      <c r="AA3205">
        <v>20</v>
      </c>
      <c r="AB3205">
        <v>0.36</v>
      </c>
      <c r="AC3205">
        <v>175</v>
      </c>
      <c r="AD3205">
        <v>0.5</v>
      </c>
      <c r="AE3205">
        <v>0.01</v>
      </c>
      <c r="AF3205">
        <v>9</v>
      </c>
      <c r="AG3205">
        <v>740</v>
      </c>
      <c r="AH3205">
        <v>12</v>
      </c>
      <c r="AI3205">
        <v>1</v>
      </c>
      <c r="AJ3205">
        <v>1</v>
      </c>
      <c r="AK3205">
        <v>95</v>
      </c>
      <c r="AL3205">
        <v>0.04</v>
      </c>
      <c r="AM3205">
        <v>5</v>
      </c>
      <c r="AN3205">
        <v>5</v>
      </c>
      <c r="AO3205">
        <v>21</v>
      </c>
      <c r="AP3205">
        <v>5</v>
      </c>
      <c r="AQ3205">
        <v>22</v>
      </c>
    </row>
    <row r="3206" spans="1:43" hidden="1" x14ac:dyDescent="0.25">
      <c r="A3206" t="s">
        <v>11656</v>
      </c>
      <c r="B3206" t="s">
        <v>11657</v>
      </c>
      <c r="C3206" s="1" t="str">
        <f t="shared" si="241"/>
        <v>21:0118</v>
      </c>
      <c r="D3206" s="1" t="str">
        <f t="shared" si="242"/>
        <v>21:0027</v>
      </c>
      <c r="E3206" t="s">
        <v>11658</v>
      </c>
      <c r="F3206" t="s">
        <v>11659</v>
      </c>
      <c r="H3206">
        <v>63.848464999999997</v>
      </c>
      <c r="I3206">
        <v>-95.280184199999994</v>
      </c>
      <c r="J3206" s="1" t="str">
        <f t="shared" si="243"/>
        <v>Till</v>
      </c>
      <c r="K3206" s="1" t="str">
        <f t="shared" si="244"/>
        <v>&lt;63 micron</v>
      </c>
      <c r="L3206">
        <v>0.1</v>
      </c>
      <c r="M3206">
        <v>0.92</v>
      </c>
      <c r="N3206">
        <v>2</v>
      </c>
      <c r="O3206">
        <v>230</v>
      </c>
      <c r="P3206">
        <v>0.25</v>
      </c>
      <c r="Q3206">
        <v>1</v>
      </c>
      <c r="R3206">
        <v>0.31</v>
      </c>
      <c r="S3206">
        <v>0.25</v>
      </c>
      <c r="T3206">
        <v>3</v>
      </c>
      <c r="U3206">
        <v>20</v>
      </c>
      <c r="V3206">
        <v>11</v>
      </c>
      <c r="W3206">
        <v>1.56</v>
      </c>
      <c r="X3206">
        <v>5</v>
      </c>
      <c r="Y3206">
        <v>0.5</v>
      </c>
      <c r="Z3206">
        <v>0.18</v>
      </c>
      <c r="AA3206">
        <v>20</v>
      </c>
      <c r="AB3206">
        <v>0.39</v>
      </c>
      <c r="AC3206">
        <v>150</v>
      </c>
      <c r="AD3206">
        <v>0.5</v>
      </c>
      <c r="AE3206">
        <v>0.01</v>
      </c>
      <c r="AF3206">
        <v>10</v>
      </c>
      <c r="AG3206">
        <v>690</v>
      </c>
      <c r="AH3206">
        <v>8</v>
      </c>
      <c r="AI3206">
        <v>1</v>
      </c>
      <c r="AJ3206">
        <v>2</v>
      </c>
      <c r="AK3206">
        <v>81</v>
      </c>
      <c r="AL3206">
        <v>0.03</v>
      </c>
      <c r="AM3206">
        <v>5</v>
      </c>
      <c r="AN3206">
        <v>5</v>
      </c>
      <c r="AO3206">
        <v>21</v>
      </c>
      <c r="AP3206">
        <v>5</v>
      </c>
      <c r="AQ3206">
        <v>24</v>
      </c>
    </row>
    <row r="3207" spans="1:43" hidden="1" x14ac:dyDescent="0.25">
      <c r="A3207" t="s">
        <v>11660</v>
      </c>
      <c r="B3207" t="s">
        <v>11661</v>
      </c>
      <c r="C3207" s="1" t="str">
        <f t="shared" si="241"/>
        <v>21:0118</v>
      </c>
      <c r="D3207" s="1" t="str">
        <f t="shared" si="242"/>
        <v>21:0027</v>
      </c>
      <c r="E3207" t="s">
        <v>11662</v>
      </c>
      <c r="F3207" t="s">
        <v>11663</v>
      </c>
      <c r="H3207">
        <v>63.861706699999999</v>
      </c>
      <c r="I3207">
        <v>-95.278590699999995</v>
      </c>
      <c r="J3207" s="1" t="str">
        <f t="shared" si="243"/>
        <v>Till</v>
      </c>
      <c r="K3207" s="1" t="str">
        <f t="shared" si="244"/>
        <v>&lt;63 micron</v>
      </c>
      <c r="L3207">
        <v>0.1</v>
      </c>
      <c r="M3207">
        <v>0.59</v>
      </c>
      <c r="N3207">
        <v>2</v>
      </c>
      <c r="O3207">
        <v>150</v>
      </c>
      <c r="P3207">
        <v>0.25</v>
      </c>
      <c r="Q3207">
        <v>1</v>
      </c>
      <c r="R3207">
        <v>0.28999999999999998</v>
      </c>
      <c r="S3207">
        <v>0.25</v>
      </c>
      <c r="T3207">
        <v>2</v>
      </c>
      <c r="U3207">
        <v>14</v>
      </c>
      <c r="V3207">
        <v>7</v>
      </c>
      <c r="W3207">
        <v>1.18</v>
      </c>
      <c r="X3207">
        <v>5</v>
      </c>
      <c r="Y3207">
        <v>0.5</v>
      </c>
      <c r="Z3207">
        <v>0.1</v>
      </c>
      <c r="AA3207">
        <v>20</v>
      </c>
      <c r="AB3207">
        <v>0.28000000000000003</v>
      </c>
      <c r="AC3207">
        <v>115</v>
      </c>
      <c r="AD3207">
        <v>0.5</v>
      </c>
      <c r="AE3207">
        <v>0.01</v>
      </c>
      <c r="AF3207">
        <v>7</v>
      </c>
      <c r="AG3207">
        <v>700</v>
      </c>
      <c r="AH3207">
        <v>6</v>
      </c>
      <c r="AI3207">
        <v>1</v>
      </c>
      <c r="AJ3207">
        <v>1</v>
      </c>
      <c r="AK3207">
        <v>68</v>
      </c>
      <c r="AL3207">
        <v>0.04</v>
      </c>
      <c r="AM3207">
        <v>5</v>
      </c>
      <c r="AN3207">
        <v>5</v>
      </c>
      <c r="AO3207">
        <v>16</v>
      </c>
      <c r="AP3207">
        <v>5</v>
      </c>
      <c r="AQ3207">
        <v>16</v>
      </c>
    </row>
    <row r="3208" spans="1:43" hidden="1" x14ac:dyDescent="0.25">
      <c r="A3208" t="s">
        <v>11664</v>
      </c>
      <c r="B3208" t="s">
        <v>11665</v>
      </c>
      <c r="C3208" s="1" t="str">
        <f t="shared" si="241"/>
        <v>21:0118</v>
      </c>
      <c r="D3208" s="1" t="str">
        <f t="shared" si="242"/>
        <v>21:0027</v>
      </c>
      <c r="E3208" t="s">
        <v>11666</v>
      </c>
      <c r="F3208" t="s">
        <v>11667</v>
      </c>
      <c r="H3208">
        <v>63.877133800000003</v>
      </c>
      <c r="I3208">
        <v>-95.287009400000002</v>
      </c>
      <c r="J3208" s="1" t="str">
        <f t="shared" si="243"/>
        <v>Till</v>
      </c>
      <c r="K3208" s="1" t="str">
        <f t="shared" si="244"/>
        <v>&lt;63 micron</v>
      </c>
      <c r="L3208">
        <v>0.1</v>
      </c>
      <c r="M3208">
        <v>0.33</v>
      </c>
      <c r="N3208">
        <v>1</v>
      </c>
      <c r="O3208">
        <v>80</v>
      </c>
      <c r="P3208">
        <v>0.25</v>
      </c>
      <c r="Q3208">
        <v>1</v>
      </c>
      <c r="R3208">
        <v>0.28999999999999998</v>
      </c>
      <c r="S3208">
        <v>0.25</v>
      </c>
      <c r="T3208">
        <v>1</v>
      </c>
      <c r="U3208">
        <v>10</v>
      </c>
      <c r="V3208">
        <v>2</v>
      </c>
      <c r="W3208">
        <v>0.92</v>
      </c>
      <c r="X3208">
        <v>5</v>
      </c>
      <c r="Y3208">
        <v>0.5</v>
      </c>
      <c r="Z3208">
        <v>0.03</v>
      </c>
      <c r="AA3208">
        <v>20</v>
      </c>
      <c r="AB3208">
        <v>0.17</v>
      </c>
      <c r="AC3208">
        <v>80</v>
      </c>
      <c r="AD3208">
        <v>0.5</v>
      </c>
      <c r="AE3208">
        <v>5.0000000000000001E-3</v>
      </c>
      <c r="AF3208">
        <v>4</v>
      </c>
      <c r="AG3208">
        <v>790</v>
      </c>
      <c r="AH3208">
        <v>6</v>
      </c>
      <c r="AI3208">
        <v>1</v>
      </c>
      <c r="AJ3208">
        <v>1</v>
      </c>
      <c r="AK3208">
        <v>62</v>
      </c>
      <c r="AL3208">
        <v>0.03</v>
      </c>
      <c r="AM3208">
        <v>5</v>
      </c>
      <c r="AN3208">
        <v>5</v>
      </c>
      <c r="AO3208">
        <v>14</v>
      </c>
      <c r="AP3208">
        <v>5</v>
      </c>
      <c r="AQ3208">
        <v>8</v>
      </c>
    </row>
    <row r="3209" spans="1:43" hidden="1" x14ac:dyDescent="0.25">
      <c r="A3209" t="s">
        <v>11668</v>
      </c>
      <c r="B3209" t="s">
        <v>11669</v>
      </c>
      <c r="C3209" s="1" t="str">
        <f t="shared" si="241"/>
        <v>21:0118</v>
      </c>
      <c r="D3209" s="1" t="str">
        <f t="shared" si="242"/>
        <v>21:0027</v>
      </c>
      <c r="E3209" t="s">
        <v>11670</v>
      </c>
      <c r="F3209" t="s">
        <v>11671</v>
      </c>
      <c r="H3209">
        <v>63.890135999999998</v>
      </c>
      <c r="I3209">
        <v>-95.270402399999995</v>
      </c>
      <c r="J3209" s="1" t="str">
        <f t="shared" si="243"/>
        <v>Till</v>
      </c>
      <c r="K3209" s="1" t="str">
        <f t="shared" si="244"/>
        <v>&lt;63 micron</v>
      </c>
      <c r="L3209">
        <v>0.1</v>
      </c>
      <c r="M3209">
        <v>0.98</v>
      </c>
      <c r="N3209">
        <v>1</v>
      </c>
      <c r="O3209">
        <v>280</v>
      </c>
      <c r="P3209">
        <v>0.25</v>
      </c>
      <c r="Q3209">
        <v>1</v>
      </c>
      <c r="R3209">
        <v>0.35</v>
      </c>
      <c r="S3209">
        <v>0.25</v>
      </c>
      <c r="T3209">
        <v>3</v>
      </c>
      <c r="U3209">
        <v>20</v>
      </c>
      <c r="V3209">
        <v>12</v>
      </c>
      <c r="W3209">
        <v>1.68</v>
      </c>
      <c r="X3209">
        <v>5</v>
      </c>
      <c r="Y3209">
        <v>1</v>
      </c>
      <c r="Z3209">
        <v>0.19</v>
      </c>
      <c r="AA3209">
        <v>20</v>
      </c>
      <c r="AB3209">
        <v>0.4</v>
      </c>
      <c r="AC3209">
        <v>210</v>
      </c>
      <c r="AD3209">
        <v>0.5</v>
      </c>
      <c r="AE3209">
        <v>0.01</v>
      </c>
      <c r="AF3209">
        <v>10</v>
      </c>
      <c r="AG3209">
        <v>750</v>
      </c>
      <c r="AH3209">
        <v>10</v>
      </c>
      <c r="AI3209">
        <v>1</v>
      </c>
      <c r="AJ3209">
        <v>1</v>
      </c>
      <c r="AK3209">
        <v>81</v>
      </c>
      <c r="AL3209">
        <v>0.04</v>
      </c>
      <c r="AM3209">
        <v>5</v>
      </c>
      <c r="AN3209">
        <v>5</v>
      </c>
      <c r="AO3209">
        <v>22</v>
      </c>
      <c r="AP3209">
        <v>5</v>
      </c>
      <c r="AQ3209">
        <v>26</v>
      </c>
    </row>
    <row r="3210" spans="1:43" hidden="1" x14ac:dyDescent="0.25">
      <c r="A3210" t="s">
        <v>11672</v>
      </c>
      <c r="B3210" t="s">
        <v>11673</v>
      </c>
      <c r="C3210" s="1" t="str">
        <f t="shared" si="241"/>
        <v>21:0118</v>
      </c>
      <c r="D3210" s="1" t="str">
        <f t="shared" si="242"/>
        <v>21:0027</v>
      </c>
      <c r="E3210" t="s">
        <v>11674</v>
      </c>
      <c r="F3210" t="s">
        <v>11675</v>
      </c>
      <c r="H3210">
        <v>63.644219100000001</v>
      </c>
      <c r="I3210">
        <v>-95.252706099999997</v>
      </c>
      <c r="J3210" s="1" t="str">
        <f t="shared" si="243"/>
        <v>Till</v>
      </c>
      <c r="K3210" s="1" t="str">
        <f t="shared" si="244"/>
        <v>&lt;63 micron</v>
      </c>
      <c r="L3210">
        <v>0.1</v>
      </c>
      <c r="M3210">
        <v>0.69</v>
      </c>
      <c r="N3210">
        <v>1</v>
      </c>
      <c r="O3210">
        <v>240</v>
      </c>
      <c r="P3210">
        <v>0.25</v>
      </c>
      <c r="Q3210">
        <v>1</v>
      </c>
      <c r="R3210">
        <v>0.23</v>
      </c>
      <c r="S3210">
        <v>0.25</v>
      </c>
      <c r="T3210">
        <v>2</v>
      </c>
      <c r="U3210">
        <v>19</v>
      </c>
      <c r="V3210">
        <v>4</v>
      </c>
      <c r="W3210">
        <v>1.52</v>
      </c>
      <c r="X3210">
        <v>5</v>
      </c>
      <c r="Y3210">
        <v>1</v>
      </c>
      <c r="Z3210">
        <v>7.0000000000000007E-2</v>
      </c>
      <c r="AA3210">
        <v>30</v>
      </c>
      <c r="AB3210">
        <v>0.3</v>
      </c>
      <c r="AC3210">
        <v>105</v>
      </c>
      <c r="AD3210">
        <v>0.5</v>
      </c>
      <c r="AE3210">
        <v>5.0000000000000001E-3</v>
      </c>
      <c r="AF3210">
        <v>8</v>
      </c>
      <c r="AG3210">
        <v>580</v>
      </c>
      <c r="AH3210">
        <v>12</v>
      </c>
      <c r="AI3210">
        <v>1</v>
      </c>
      <c r="AJ3210">
        <v>1</v>
      </c>
      <c r="AK3210">
        <v>114</v>
      </c>
      <c r="AL3210">
        <v>0.03</v>
      </c>
      <c r="AM3210">
        <v>5</v>
      </c>
      <c r="AN3210">
        <v>5</v>
      </c>
      <c r="AO3210">
        <v>21</v>
      </c>
      <c r="AP3210">
        <v>5</v>
      </c>
      <c r="AQ3210">
        <v>16</v>
      </c>
    </row>
    <row r="3211" spans="1:43" hidden="1" x14ac:dyDescent="0.25">
      <c r="A3211" t="s">
        <v>11676</v>
      </c>
      <c r="B3211" t="s">
        <v>11677</v>
      </c>
      <c r="C3211" s="1" t="str">
        <f t="shared" si="241"/>
        <v>21:0118</v>
      </c>
      <c r="D3211" s="1" t="str">
        <f t="shared" si="242"/>
        <v>21:0027</v>
      </c>
      <c r="E3211" t="s">
        <v>11678</v>
      </c>
      <c r="F3211" t="s">
        <v>11679</v>
      </c>
      <c r="H3211">
        <v>63.659376700000003</v>
      </c>
      <c r="I3211">
        <v>-95.254898999999995</v>
      </c>
      <c r="J3211" s="1" t="str">
        <f t="shared" si="243"/>
        <v>Till</v>
      </c>
      <c r="K3211" s="1" t="str">
        <f t="shared" si="244"/>
        <v>&lt;63 micron</v>
      </c>
      <c r="L3211">
        <v>0.1</v>
      </c>
      <c r="M3211">
        <v>0.89</v>
      </c>
      <c r="N3211">
        <v>4</v>
      </c>
      <c r="O3211">
        <v>290</v>
      </c>
      <c r="P3211">
        <v>0.25</v>
      </c>
      <c r="Q3211">
        <v>1</v>
      </c>
      <c r="R3211">
        <v>0.28999999999999998</v>
      </c>
      <c r="S3211">
        <v>0.25</v>
      </c>
      <c r="T3211">
        <v>2</v>
      </c>
      <c r="U3211">
        <v>18</v>
      </c>
      <c r="V3211">
        <v>7</v>
      </c>
      <c r="W3211">
        <v>1.41</v>
      </c>
      <c r="X3211">
        <v>5</v>
      </c>
      <c r="Y3211">
        <v>0.5</v>
      </c>
      <c r="Z3211">
        <v>0.15</v>
      </c>
      <c r="AA3211">
        <v>20</v>
      </c>
      <c r="AB3211">
        <v>0.31</v>
      </c>
      <c r="AC3211">
        <v>155</v>
      </c>
      <c r="AD3211">
        <v>0.5</v>
      </c>
      <c r="AE3211">
        <v>0.01</v>
      </c>
      <c r="AF3211">
        <v>8</v>
      </c>
      <c r="AG3211">
        <v>720</v>
      </c>
      <c r="AH3211">
        <v>10</v>
      </c>
      <c r="AI3211">
        <v>1</v>
      </c>
      <c r="AJ3211">
        <v>1</v>
      </c>
      <c r="AK3211">
        <v>116</v>
      </c>
      <c r="AL3211">
        <v>0.02</v>
      </c>
      <c r="AM3211">
        <v>5</v>
      </c>
      <c r="AN3211">
        <v>5</v>
      </c>
      <c r="AO3211">
        <v>19</v>
      </c>
      <c r="AP3211">
        <v>5</v>
      </c>
      <c r="AQ3211">
        <v>16</v>
      </c>
    </row>
    <row r="3212" spans="1:43" hidden="1" x14ac:dyDescent="0.25">
      <c r="A3212" t="s">
        <v>11680</v>
      </c>
      <c r="B3212" t="s">
        <v>11681</v>
      </c>
      <c r="C3212" s="1" t="str">
        <f t="shared" ref="C3212:C3275" si="245">HYPERLINK("http://geochem.nrcan.gc.ca/cdogs/content/bdl/bdl210118_e.htm", "21:0118")</f>
        <v>21:0118</v>
      </c>
      <c r="D3212" s="1" t="str">
        <f t="shared" ref="D3212:D3275" si="246">HYPERLINK("http://geochem.nrcan.gc.ca/cdogs/content/svy/svy210027_e.htm", "21:0027")</f>
        <v>21:0027</v>
      </c>
      <c r="E3212" t="s">
        <v>11682</v>
      </c>
      <c r="F3212" t="s">
        <v>11683</v>
      </c>
      <c r="H3212">
        <v>63.673659299999997</v>
      </c>
      <c r="I3212">
        <v>-95.2550636</v>
      </c>
      <c r="J3212" s="1" t="str">
        <f t="shared" ref="J3212:J3275" si="247">HYPERLINK("http://geochem.nrcan.gc.ca/cdogs/content/kwd/kwd020044_e.htm", "Till")</f>
        <v>Till</v>
      </c>
      <c r="K3212" s="1" t="str">
        <f t="shared" ref="K3212:K3275" si="248">HYPERLINK("http://geochem.nrcan.gc.ca/cdogs/content/kwd/kwd080004_e.htm", "&lt;63 micron")</f>
        <v>&lt;63 micron</v>
      </c>
      <c r="L3212">
        <v>0.1</v>
      </c>
      <c r="M3212">
        <v>0.84</v>
      </c>
      <c r="N3212">
        <v>1</v>
      </c>
      <c r="O3212">
        <v>320</v>
      </c>
      <c r="P3212">
        <v>0.25</v>
      </c>
      <c r="Q3212">
        <v>1</v>
      </c>
      <c r="R3212">
        <v>0.28999999999999998</v>
      </c>
      <c r="S3212">
        <v>0.25</v>
      </c>
      <c r="T3212">
        <v>2</v>
      </c>
      <c r="U3212">
        <v>20</v>
      </c>
      <c r="V3212">
        <v>8</v>
      </c>
      <c r="W3212">
        <v>1.47</v>
      </c>
      <c r="X3212">
        <v>5</v>
      </c>
      <c r="Y3212">
        <v>1</v>
      </c>
      <c r="Z3212">
        <v>0.14000000000000001</v>
      </c>
      <c r="AA3212">
        <v>20</v>
      </c>
      <c r="AB3212">
        <v>0.32</v>
      </c>
      <c r="AC3212">
        <v>200</v>
      </c>
      <c r="AD3212">
        <v>0.5</v>
      </c>
      <c r="AE3212">
        <v>0.01</v>
      </c>
      <c r="AF3212">
        <v>9</v>
      </c>
      <c r="AG3212">
        <v>710</v>
      </c>
      <c r="AH3212">
        <v>10</v>
      </c>
      <c r="AI3212">
        <v>1</v>
      </c>
      <c r="AJ3212">
        <v>1</v>
      </c>
      <c r="AK3212">
        <v>114</v>
      </c>
      <c r="AL3212">
        <v>0.02</v>
      </c>
      <c r="AM3212">
        <v>5</v>
      </c>
      <c r="AN3212">
        <v>5</v>
      </c>
      <c r="AO3212">
        <v>19</v>
      </c>
      <c r="AP3212">
        <v>5</v>
      </c>
      <c r="AQ3212">
        <v>20</v>
      </c>
    </row>
    <row r="3213" spans="1:43" hidden="1" x14ac:dyDescent="0.25">
      <c r="A3213" t="s">
        <v>11684</v>
      </c>
      <c r="B3213" t="s">
        <v>11685</v>
      </c>
      <c r="C3213" s="1" t="str">
        <f t="shared" si="245"/>
        <v>21:0118</v>
      </c>
      <c r="D3213" s="1" t="str">
        <f t="shared" si="246"/>
        <v>21:0027</v>
      </c>
      <c r="E3213" t="s">
        <v>11686</v>
      </c>
      <c r="F3213" t="s">
        <v>11687</v>
      </c>
      <c r="H3213">
        <v>63.689855100000003</v>
      </c>
      <c r="I3213">
        <v>-95.252305800000002</v>
      </c>
      <c r="J3213" s="1" t="str">
        <f t="shared" si="247"/>
        <v>Till</v>
      </c>
      <c r="K3213" s="1" t="str">
        <f t="shared" si="248"/>
        <v>&lt;63 micron</v>
      </c>
      <c r="L3213">
        <v>0.1</v>
      </c>
      <c r="M3213">
        <v>0.86</v>
      </c>
      <c r="N3213">
        <v>1</v>
      </c>
      <c r="O3213">
        <v>370</v>
      </c>
      <c r="P3213">
        <v>0.25</v>
      </c>
      <c r="Q3213">
        <v>1</v>
      </c>
      <c r="R3213">
        <v>0.3</v>
      </c>
      <c r="S3213">
        <v>0.25</v>
      </c>
      <c r="T3213">
        <v>2</v>
      </c>
      <c r="U3213">
        <v>18</v>
      </c>
      <c r="V3213">
        <v>8</v>
      </c>
      <c r="W3213">
        <v>1.44</v>
      </c>
      <c r="X3213">
        <v>5</v>
      </c>
      <c r="Y3213">
        <v>1</v>
      </c>
      <c r="Z3213">
        <v>0.15</v>
      </c>
      <c r="AA3213">
        <v>20</v>
      </c>
      <c r="AB3213">
        <v>0.33</v>
      </c>
      <c r="AC3213">
        <v>155</v>
      </c>
      <c r="AD3213">
        <v>0.5</v>
      </c>
      <c r="AE3213">
        <v>0.01</v>
      </c>
      <c r="AF3213">
        <v>8</v>
      </c>
      <c r="AG3213">
        <v>730</v>
      </c>
      <c r="AH3213">
        <v>8</v>
      </c>
      <c r="AI3213">
        <v>1</v>
      </c>
      <c r="AJ3213">
        <v>1</v>
      </c>
      <c r="AK3213">
        <v>106</v>
      </c>
      <c r="AL3213">
        <v>0.02</v>
      </c>
      <c r="AM3213">
        <v>5</v>
      </c>
      <c r="AN3213">
        <v>5</v>
      </c>
      <c r="AO3213">
        <v>19</v>
      </c>
      <c r="AP3213">
        <v>5</v>
      </c>
      <c r="AQ3213">
        <v>20</v>
      </c>
    </row>
    <row r="3214" spans="1:43" hidden="1" x14ac:dyDescent="0.25">
      <c r="A3214" t="s">
        <v>11688</v>
      </c>
      <c r="B3214" t="s">
        <v>11689</v>
      </c>
      <c r="C3214" s="1" t="str">
        <f t="shared" si="245"/>
        <v>21:0118</v>
      </c>
      <c r="D3214" s="1" t="str">
        <f t="shared" si="246"/>
        <v>21:0027</v>
      </c>
      <c r="E3214" t="s">
        <v>11690</v>
      </c>
      <c r="F3214" t="s">
        <v>11691</v>
      </c>
      <c r="H3214">
        <v>63.703586199999997</v>
      </c>
      <c r="I3214">
        <v>-95.248114700000002</v>
      </c>
      <c r="J3214" s="1" t="str">
        <f t="shared" si="247"/>
        <v>Till</v>
      </c>
      <c r="K3214" s="1" t="str">
        <f t="shared" si="248"/>
        <v>&lt;63 micron</v>
      </c>
      <c r="L3214">
        <v>0.1</v>
      </c>
      <c r="M3214">
        <v>0.98</v>
      </c>
      <c r="N3214">
        <v>1</v>
      </c>
      <c r="O3214">
        <v>180</v>
      </c>
      <c r="P3214">
        <v>0.25</v>
      </c>
      <c r="Q3214">
        <v>1</v>
      </c>
      <c r="R3214">
        <v>0.34</v>
      </c>
      <c r="S3214">
        <v>0.25</v>
      </c>
      <c r="T3214">
        <v>3</v>
      </c>
      <c r="U3214">
        <v>22</v>
      </c>
      <c r="V3214">
        <v>10</v>
      </c>
      <c r="W3214">
        <v>1.65</v>
      </c>
      <c r="X3214">
        <v>5</v>
      </c>
      <c r="Y3214">
        <v>1</v>
      </c>
      <c r="Z3214">
        <v>0.17</v>
      </c>
      <c r="AA3214">
        <v>30</v>
      </c>
      <c r="AB3214">
        <v>0.42</v>
      </c>
      <c r="AC3214">
        <v>180</v>
      </c>
      <c r="AD3214">
        <v>0.5</v>
      </c>
      <c r="AE3214">
        <v>0.01</v>
      </c>
      <c r="AF3214">
        <v>10</v>
      </c>
      <c r="AG3214">
        <v>770</v>
      </c>
      <c r="AH3214">
        <v>14</v>
      </c>
      <c r="AI3214">
        <v>1</v>
      </c>
      <c r="AJ3214">
        <v>1</v>
      </c>
      <c r="AK3214">
        <v>134</v>
      </c>
      <c r="AL3214">
        <v>0.03</v>
      </c>
      <c r="AM3214">
        <v>5</v>
      </c>
      <c r="AN3214">
        <v>5</v>
      </c>
      <c r="AO3214">
        <v>23</v>
      </c>
      <c r="AP3214">
        <v>5</v>
      </c>
      <c r="AQ3214">
        <v>22</v>
      </c>
    </row>
    <row r="3215" spans="1:43" hidden="1" x14ac:dyDescent="0.25">
      <c r="A3215" t="s">
        <v>11692</v>
      </c>
      <c r="B3215" t="s">
        <v>11693</v>
      </c>
      <c r="C3215" s="1" t="str">
        <f t="shared" si="245"/>
        <v>21:0118</v>
      </c>
      <c r="D3215" s="1" t="str">
        <f t="shared" si="246"/>
        <v>21:0027</v>
      </c>
      <c r="E3215" t="s">
        <v>11694</v>
      </c>
      <c r="F3215" t="s">
        <v>11695</v>
      </c>
      <c r="H3215">
        <v>63.730275300000002</v>
      </c>
      <c r="I3215">
        <v>-95.249546100000003</v>
      </c>
      <c r="J3215" s="1" t="str">
        <f t="shared" si="247"/>
        <v>Till</v>
      </c>
      <c r="K3215" s="1" t="str">
        <f t="shared" si="248"/>
        <v>&lt;63 micron</v>
      </c>
      <c r="L3215">
        <v>0.1</v>
      </c>
      <c r="M3215">
        <v>0.35</v>
      </c>
      <c r="N3215">
        <v>1</v>
      </c>
      <c r="O3215">
        <v>80</v>
      </c>
      <c r="P3215">
        <v>0.25</v>
      </c>
      <c r="Q3215">
        <v>1</v>
      </c>
      <c r="R3215">
        <v>0.32</v>
      </c>
      <c r="S3215">
        <v>0.25</v>
      </c>
      <c r="T3215">
        <v>1</v>
      </c>
      <c r="U3215">
        <v>12</v>
      </c>
      <c r="V3215">
        <v>3</v>
      </c>
      <c r="W3215">
        <v>1.1100000000000001</v>
      </c>
      <c r="X3215">
        <v>5</v>
      </c>
      <c r="Y3215">
        <v>0.5</v>
      </c>
      <c r="Z3215">
        <v>0.04</v>
      </c>
      <c r="AA3215">
        <v>20</v>
      </c>
      <c r="AB3215">
        <v>0.15</v>
      </c>
      <c r="AC3215">
        <v>85</v>
      </c>
      <c r="AD3215">
        <v>0.5</v>
      </c>
      <c r="AE3215">
        <v>5.0000000000000001E-3</v>
      </c>
      <c r="AF3215">
        <v>4</v>
      </c>
      <c r="AG3215">
        <v>840</v>
      </c>
      <c r="AH3215">
        <v>4</v>
      </c>
      <c r="AI3215">
        <v>1</v>
      </c>
      <c r="AJ3215">
        <v>1</v>
      </c>
      <c r="AK3215">
        <v>79</v>
      </c>
      <c r="AL3215">
        <v>0.03</v>
      </c>
      <c r="AM3215">
        <v>5</v>
      </c>
      <c r="AN3215">
        <v>5</v>
      </c>
      <c r="AO3215">
        <v>16</v>
      </c>
      <c r="AP3215">
        <v>5</v>
      </c>
      <c r="AQ3215">
        <v>10</v>
      </c>
    </row>
    <row r="3216" spans="1:43" hidden="1" x14ac:dyDescent="0.25">
      <c r="A3216" t="s">
        <v>11696</v>
      </c>
      <c r="B3216" t="s">
        <v>11697</v>
      </c>
      <c r="C3216" s="1" t="str">
        <f t="shared" si="245"/>
        <v>21:0118</v>
      </c>
      <c r="D3216" s="1" t="str">
        <f t="shared" si="246"/>
        <v>21:0027</v>
      </c>
      <c r="E3216" t="s">
        <v>11698</v>
      </c>
      <c r="F3216" t="s">
        <v>11699</v>
      </c>
      <c r="H3216">
        <v>63.748154100000001</v>
      </c>
      <c r="I3216">
        <v>-95.243629900000002</v>
      </c>
      <c r="J3216" s="1" t="str">
        <f t="shared" si="247"/>
        <v>Till</v>
      </c>
      <c r="K3216" s="1" t="str">
        <f t="shared" si="248"/>
        <v>&lt;63 micron</v>
      </c>
      <c r="L3216">
        <v>0.1</v>
      </c>
      <c r="M3216">
        <v>0.33</v>
      </c>
      <c r="N3216">
        <v>1</v>
      </c>
      <c r="O3216">
        <v>120</v>
      </c>
      <c r="P3216">
        <v>0.25</v>
      </c>
      <c r="Q3216">
        <v>1</v>
      </c>
      <c r="R3216">
        <v>0.27</v>
      </c>
      <c r="S3216">
        <v>0.25</v>
      </c>
      <c r="T3216">
        <v>1</v>
      </c>
      <c r="U3216">
        <v>12</v>
      </c>
      <c r="V3216">
        <v>5</v>
      </c>
      <c r="W3216">
        <v>0.99</v>
      </c>
      <c r="X3216">
        <v>5</v>
      </c>
      <c r="Y3216">
        <v>0.5</v>
      </c>
      <c r="Z3216">
        <v>0.04</v>
      </c>
      <c r="AA3216">
        <v>20</v>
      </c>
      <c r="AB3216">
        <v>0.17</v>
      </c>
      <c r="AC3216">
        <v>65</v>
      </c>
      <c r="AD3216">
        <v>0.5</v>
      </c>
      <c r="AE3216">
        <v>5.0000000000000001E-3</v>
      </c>
      <c r="AF3216">
        <v>4</v>
      </c>
      <c r="AG3216">
        <v>750</v>
      </c>
      <c r="AH3216">
        <v>6</v>
      </c>
      <c r="AI3216">
        <v>1</v>
      </c>
      <c r="AJ3216">
        <v>1</v>
      </c>
      <c r="AK3216">
        <v>71</v>
      </c>
      <c r="AL3216">
        <v>0.03</v>
      </c>
      <c r="AM3216">
        <v>5</v>
      </c>
      <c r="AN3216">
        <v>5</v>
      </c>
      <c r="AO3216">
        <v>15</v>
      </c>
      <c r="AP3216">
        <v>5</v>
      </c>
      <c r="AQ3216">
        <v>10</v>
      </c>
    </row>
    <row r="3217" spans="1:43" hidden="1" x14ac:dyDescent="0.25">
      <c r="A3217" t="s">
        <v>11700</v>
      </c>
      <c r="B3217" t="s">
        <v>11701</v>
      </c>
      <c r="C3217" s="1" t="str">
        <f t="shared" si="245"/>
        <v>21:0118</v>
      </c>
      <c r="D3217" s="1" t="str">
        <f t="shared" si="246"/>
        <v>21:0027</v>
      </c>
      <c r="E3217" t="s">
        <v>11702</v>
      </c>
      <c r="F3217" t="s">
        <v>11703</v>
      </c>
      <c r="H3217">
        <v>63.7908975</v>
      </c>
      <c r="I3217">
        <v>-95.246174199999999</v>
      </c>
      <c r="J3217" s="1" t="str">
        <f t="shared" si="247"/>
        <v>Till</v>
      </c>
      <c r="K3217" s="1" t="str">
        <f t="shared" si="248"/>
        <v>&lt;63 micron</v>
      </c>
      <c r="L3217">
        <v>0.1</v>
      </c>
      <c r="M3217">
        <v>1.25</v>
      </c>
      <c r="N3217">
        <v>1</v>
      </c>
      <c r="O3217">
        <v>330</v>
      </c>
      <c r="P3217">
        <v>0.25</v>
      </c>
      <c r="Q3217">
        <v>1</v>
      </c>
      <c r="R3217">
        <v>0.35</v>
      </c>
      <c r="S3217">
        <v>0.25</v>
      </c>
      <c r="T3217">
        <v>4</v>
      </c>
      <c r="U3217">
        <v>23</v>
      </c>
      <c r="V3217">
        <v>12</v>
      </c>
      <c r="W3217">
        <v>1.82</v>
      </c>
      <c r="X3217">
        <v>5</v>
      </c>
      <c r="Y3217">
        <v>0.5</v>
      </c>
      <c r="Z3217">
        <v>0.24</v>
      </c>
      <c r="AA3217">
        <v>30</v>
      </c>
      <c r="AB3217">
        <v>0.49</v>
      </c>
      <c r="AC3217">
        <v>210</v>
      </c>
      <c r="AD3217">
        <v>0.5</v>
      </c>
      <c r="AE3217">
        <v>0.03</v>
      </c>
      <c r="AF3217">
        <v>12</v>
      </c>
      <c r="AG3217">
        <v>710</v>
      </c>
      <c r="AH3217">
        <v>10</v>
      </c>
      <c r="AI3217">
        <v>1</v>
      </c>
      <c r="AJ3217">
        <v>2</v>
      </c>
      <c r="AK3217">
        <v>102</v>
      </c>
      <c r="AL3217">
        <v>0.04</v>
      </c>
      <c r="AM3217">
        <v>5</v>
      </c>
      <c r="AN3217">
        <v>5</v>
      </c>
      <c r="AO3217">
        <v>24</v>
      </c>
      <c r="AP3217">
        <v>5</v>
      </c>
      <c r="AQ3217">
        <v>30</v>
      </c>
    </row>
    <row r="3218" spans="1:43" hidden="1" x14ac:dyDescent="0.25">
      <c r="A3218" t="s">
        <v>11704</v>
      </c>
      <c r="B3218" t="s">
        <v>11705</v>
      </c>
      <c r="C3218" s="1" t="str">
        <f t="shared" si="245"/>
        <v>21:0118</v>
      </c>
      <c r="D3218" s="1" t="str">
        <f t="shared" si="246"/>
        <v>21:0027</v>
      </c>
      <c r="E3218" t="s">
        <v>11706</v>
      </c>
      <c r="F3218" t="s">
        <v>11707</v>
      </c>
      <c r="H3218">
        <v>63.802991900000002</v>
      </c>
      <c r="I3218">
        <v>-95.251341699999998</v>
      </c>
      <c r="J3218" s="1" t="str">
        <f t="shared" si="247"/>
        <v>Till</v>
      </c>
      <c r="K3218" s="1" t="str">
        <f t="shared" si="248"/>
        <v>&lt;63 micron</v>
      </c>
      <c r="L3218">
        <v>0.1</v>
      </c>
      <c r="M3218">
        <v>1.08</v>
      </c>
      <c r="N3218">
        <v>1</v>
      </c>
      <c r="O3218">
        <v>280</v>
      </c>
      <c r="P3218">
        <v>0.25</v>
      </c>
      <c r="Q3218">
        <v>1</v>
      </c>
      <c r="R3218">
        <v>0.44</v>
      </c>
      <c r="S3218">
        <v>0.25</v>
      </c>
      <c r="T3218">
        <v>3</v>
      </c>
      <c r="U3218">
        <v>21</v>
      </c>
      <c r="V3218">
        <v>11</v>
      </c>
      <c r="W3218">
        <v>1.67</v>
      </c>
      <c r="X3218">
        <v>5</v>
      </c>
      <c r="Y3218">
        <v>0.5</v>
      </c>
      <c r="Z3218">
        <v>0.22</v>
      </c>
      <c r="AA3218">
        <v>30</v>
      </c>
      <c r="AB3218">
        <v>0.46</v>
      </c>
      <c r="AC3218">
        <v>185</v>
      </c>
      <c r="AD3218">
        <v>0.5</v>
      </c>
      <c r="AE3218">
        <v>0.01</v>
      </c>
      <c r="AF3218">
        <v>11</v>
      </c>
      <c r="AG3218">
        <v>730</v>
      </c>
      <c r="AH3218">
        <v>10</v>
      </c>
      <c r="AI3218">
        <v>1</v>
      </c>
      <c r="AJ3218">
        <v>1</v>
      </c>
      <c r="AK3218">
        <v>97</v>
      </c>
      <c r="AL3218">
        <v>0.04</v>
      </c>
      <c r="AM3218">
        <v>5</v>
      </c>
      <c r="AN3218">
        <v>5</v>
      </c>
      <c r="AO3218">
        <v>22</v>
      </c>
      <c r="AP3218">
        <v>5</v>
      </c>
      <c r="AQ3218">
        <v>26</v>
      </c>
    </row>
    <row r="3219" spans="1:43" hidden="1" x14ac:dyDescent="0.25">
      <c r="A3219" t="s">
        <v>11708</v>
      </c>
      <c r="B3219" t="s">
        <v>11709</v>
      </c>
      <c r="C3219" s="1" t="str">
        <f t="shared" si="245"/>
        <v>21:0118</v>
      </c>
      <c r="D3219" s="1" t="str">
        <f t="shared" si="246"/>
        <v>21:0027</v>
      </c>
      <c r="E3219" t="s">
        <v>11710</v>
      </c>
      <c r="F3219" t="s">
        <v>11711</v>
      </c>
      <c r="H3219">
        <v>63.815226600000003</v>
      </c>
      <c r="I3219">
        <v>-95.2521153</v>
      </c>
      <c r="J3219" s="1" t="str">
        <f t="shared" si="247"/>
        <v>Till</v>
      </c>
      <c r="K3219" s="1" t="str">
        <f t="shared" si="248"/>
        <v>&lt;63 micron</v>
      </c>
      <c r="L3219">
        <v>0.1</v>
      </c>
      <c r="M3219">
        <v>0.45</v>
      </c>
      <c r="N3219">
        <v>1</v>
      </c>
      <c r="O3219">
        <v>100</v>
      </c>
      <c r="P3219">
        <v>0.25</v>
      </c>
      <c r="Q3219">
        <v>1</v>
      </c>
      <c r="R3219">
        <v>0.32</v>
      </c>
      <c r="S3219">
        <v>0.25</v>
      </c>
      <c r="T3219">
        <v>1</v>
      </c>
      <c r="U3219">
        <v>13</v>
      </c>
      <c r="V3219">
        <v>6</v>
      </c>
      <c r="W3219">
        <v>1.1499999999999999</v>
      </c>
      <c r="X3219">
        <v>5</v>
      </c>
      <c r="Y3219">
        <v>0.5</v>
      </c>
      <c r="Z3219">
        <v>0.06</v>
      </c>
      <c r="AA3219">
        <v>20</v>
      </c>
      <c r="AB3219">
        <v>0.2</v>
      </c>
      <c r="AC3219">
        <v>105</v>
      </c>
      <c r="AD3219">
        <v>0.5</v>
      </c>
      <c r="AE3219">
        <v>5.0000000000000001E-3</v>
      </c>
      <c r="AF3219">
        <v>6</v>
      </c>
      <c r="AG3219">
        <v>750</v>
      </c>
      <c r="AH3219">
        <v>6</v>
      </c>
      <c r="AI3219">
        <v>1</v>
      </c>
      <c r="AJ3219">
        <v>1</v>
      </c>
      <c r="AK3219">
        <v>69</v>
      </c>
      <c r="AL3219">
        <v>0.04</v>
      </c>
      <c r="AM3219">
        <v>5</v>
      </c>
      <c r="AN3219">
        <v>5</v>
      </c>
      <c r="AO3219">
        <v>16</v>
      </c>
      <c r="AP3219">
        <v>5</v>
      </c>
      <c r="AQ3219">
        <v>14</v>
      </c>
    </row>
    <row r="3220" spans="1:43" hidden="1" x14ac:dyDescent="0.25">
      <c r="A3220" t="s">
        <v>11712</v>
      </c>
      <c r="B3220" t="s">
        <v>11713</v>
      </c>
      <c r="C3220" s="1" t="str">
        <f t="shared" si="245"/>
        <v>21:0118</v>
      </c>
      <c r="D3220" s="1" t="str">
        <f t="shared" si="246"/>
        <v>21:0027</v>
      </c>
      <c r="E3220" t="s">
        <v>11714</v>
      </c>
      <c r="F3220" t="s">
        <v>11715</v>
      </c>
      <c r="H3220">
        <v>63.830229099999997</v>
      </c>
      <c r="I3220">
        <v>-95.250427299999998</v>
      </c>
      <c r="J3220" s="1" t="str">
        <f t="shared" si="247"/>
        <v>Till</v>
      </c>
      <c r="K3220" s="1" t="str">
        <f t="shared" si="248"/>
        <v>&lt;63 micron</v>
      </c>
      <c r="L3220">
        <v>0.1</v>
      </c>
      <c r="M3220">
        <v>0.48</v>
      </c>
      <c r="N3220">
        <v>1</v>
      </c>
      <c r="O3220">
        <v>80</v>
      </c>
      <c r="P3220">
        <v>0.25</v>
      </c>
      <c r="Q3220">
        <v>1</v>
      </c>
      <c r="R3220">
        <v>0.28999999999999998</v>
      </c>
      <c r="S3220">
        <v>0.25</v>
      </c>
      <c r="T3220">
        <v>1</v>
      </c>
      <c r="U3220">
        <v>14</v>
      </c>
      <c r="V3220">
        <v>3</v>
      </c>
      <c r="W3220">
        <v>1.1000000000000001</v>
      </c>
      <c r="X3220">
        <v>5</v>
      </c>
      <c r="Y3220">
        <v>0.5</v>
      </c>
      <c r="Z3220">
        <v>0.08</v>
      </c>
      <c r="AA3220">
        <v>20</v>
      </c>
      <c r="AB3220">
        <v>0.19</v>
      </c>
      <c r="AC3220">
        <v>120</v>
      </c>
      <c r="AD3220">
        <v>0.5</v>
      </c>
      <c r="AE3220">
        <v>0.01</v>
      </c>
      <c r="AF3220">
        <v>4</v>
      </c>
      <c r="AG3220">
        <v>680</v>
      </c>
      <c r="AH3220">
        <v>6</v>
      </c>
      <c r="AI3220">
        <v>1</v>
      </c>
      <c r="AJ3220">
        <v>1</v>
      </c>
      <c r="AK3220">
        <v>74</v>
      </c>
      <c r="AL3220">
        <v>0.03</v>
      </c>
      <c r="AM3220">
        <v>5</v>
      </c>
      <c r="AN3220">
        <v>5</v>
      </c>
      <c r="AO3220">
        <v>16</v>
      </c>
      <c r="AP3220">
        <v>5</v>
      </c>
      <c r="AQ3220">
        <v>12</v>
      </c>
    </row>
    <row r="3221" spans="1:43" hidden="1" x14ac:dyDescent="0.25">
      <c r="A3221" t="s">
        <v>11716</v>
      </c>
      <c r="B3221" t="s">
        <v>11717</v>
      </c>
      <c r="C3221" s="1" t="str">
        <f t="shared" si="245"/>
        <v>21:0118</v>
      </c>
      <c r="D3221" s="1" t="str">
        <f t="shared" si="246"/>
        <v>21:0027</v>
      </c>
      <c r="E3221" t="s">
        <v>11718</v>
      </c>
      <c r="F3221" t="s">
        <v>11719</v>
      </c>
      <c r="H3221">
        <v>63.842081800000003</v>
      </c>
      <c r="I3221">
        <v>-95.253815200000005</v>
      </c>
      <c r="J3221" s="1" t="str">
        <f t="shared" si="247"/>
        <v>Till</v>
      </c>
      <c r="K3221" s="1" t="str">
        <f t="shared" si="248"/>
        <v>&lt;63 micron</v>
      </c>
      <c r="L3221">
        <v>0.1</v>
      </c>
      <c r="M3221">
        <v>0.72</v>
      </c>
      <c r="N3221">
        <v>1</v>
      </c>
      <c r="O3221">
        <v>160</v>
      </c>
      <c r="P3221">
        <v>0.25</v>
      </c>
      <c r="Q3221">
        <v>1</v>
      </c>
      <c r="R3221">
        <v>0.33</v>
      </c>
      <c r="S3221">
        <v>0.25</v>
      </c>
      <c r="T3221">
        <v>2</v>
      </c>
      <c r="U3221">
        <v>16</v>
      </c>
      <c r="V3221">
        <v>9</v>
      </c>
      <c r="W3221">
        <v>1.4</v>
      </c>
      <c r="X3221">
        <v>5</v>
      </c>
      <c r="Y3221">
        <v>0.5</v>
      </c>
      <c r="Z3221">
        <v>0.13</v>
      </c>
      <c r="AA3221">
        <v>20</v>
      </c>
      <c r="AB3221">
        <v>0.31</v>
      </c>
      <c r="AC3221">
        <v>160</v>
      </c>
      <c r="AD3221">
        <v>0.5</v>
      </c>
      <c r="AE3221">
        <v>0.01</v>
      </c>
      <c r="AF3221">
        <v>8</v>
      </c>
      <c r="AG3221">
        <v>750</v>
      </c>
      <c r="AH3221">
        <v>6</v>
      </c>
      <c r="AI3221">
        <v>1</v>
      </c>
      <c r="AJ3221">
        <v>1</v>
      </c>
      <c r="AK3221">
        <v>79</v>
      </c>
      <c r="AL3221">
        <v>0.04</v>
      </c>
      <c r="AM3221">
        <v>5</v>
      </c>
      <c r="AN3221">
        <v>5</v>
      </c>
      <c r="AO3221">
        <v>18</v>
      </c>
      <c r="AP3221">
        <v>5</v>
      </c>
      <c r="AQ3221">
        <v>22</v>
      </c>
    </row>
    <row r="3222" spans="1:43" hidden="1" x14ac:dyDescent="0.25">
      <c r="A3222" t="s">
        <v>11720</v>
      </c>
      <c r="B3222" t="s">
        <v>11721</v>
      </c>
      <c r="C3222" s="1" t="str">
        <f t="shared" si="245"/>
        <v>21:0118</v>
      </c>
      <c r="D3222" s="1" t="str">
        <f t="shared" si="246"/>
        <v>21:0027</v>
      </c>
      <c r="E3222" t="s">
        <v>11722</v>
      </c>
      <c r="F3222" t="s">
        <v>11723</v>
      </c>
      <c r="H3222">
        <v>63.861699600000001</v>
      </c>
      <c r="I3222">
        <v>-95.250379300000006</v>
      </c>
      <c r="J3222" s="1" t="str">
        <f t="shared" si="247"/>
        <v>Till</v>
      </c>
      <c r="K3222" s="1" t="str">
        <f t="shared" si="248"/>
        <v>&lt;63 micron</v>
      </c>
      <c r="L3222">
        <v>0.1</v>
      </c>
      <c r="M3222">
        <v>0.88</v>
      </c>
      <c r="N3222">
        <v>1</v>
      </c>
      <c r="O3222">
        <v>230</v>
      </c>
      <c r="P3222">
        <v>0.25</v>
      </c>
      <c r="Q3222">
        <v>1</v>
      </c>
      <c r="R3222">
        <v>0.37</v>
      </c>
      <c r="S3222">
        <v>0.25</v>
      </c>
      <c r="T3222">
        <v>2</v>
      </c>
      <c r="U3222">
        <v>19</v>
      </c>
      <c r="V3222">
        <v>10</v>
      </c>
      <c r="W3222">
        <v>1.61</v>
      </c>
      <c r="X3222">
        <v>5</v>
      </c>
      <c r="Y3222">
        <v>0.5</v>
      </c>
      <c r="Z3222">
        <v>0.17</v>
      </c>
      <c r="AA3222">
        <v>30</v>
      </c>
      <c r="AB3222">
        <v>0.38</v>
      </c>
      <c r="AC3222">
        <v>350</v>
      </c>
      <c r="AD3222">
        <v>0.5</v>
      </c>
      <c r="AE3222">
        <v>0.01</v>
      </c>
      <c r="AF3222">
        <v>10</v>
      </c>
      <c r="AG3222">
        <v>800</v>
      </c>
      <c r="AH3222">
        <v>8</v>
      </c>
      <c r="AI3222">
        <v>1</v>
      </c>
      <c r="AJ3222">
        <v>1</v>
      </c>
      <c r="AK3222">
        <v>97</v>
      </c>
      <c r="AL3222">
        <v>0.05</v>
      </c>
      <c r="AM3222">
        <v>5</v>
      </c>
      <c r="AN3222">
        <v>5</v>
      </c>
      <c r="AO3222">
        <v>21</v>
      </c>
      <c r="AP3222">
        <v>5</v>
      </c>
      <c r="AQ3222">
        <v>24</v>
      </c>
    </row>
    <row r="3223" spans="1:43" hidden="1" x14ac:dyDescent="0.25">
      <c r="A3223" t="s">
        <v>11724</v>
      </c>
      <c r="B3223" t="s">
        <v>11725</v>
      </c>
      <c r="C3223" s="1" t="str">
        <f t="shared" si="245"/>
        <v>21:0118</v>
      </c>
      <c r="D3223" s="1" t="str">
        <f t="shared" si="246"/>
        <v>21:0027</v>
      </c>
      <c r="E3223" t="s">
        <v>11726</v>
      </c>
      <c r="F3223" t="s">
        <v>11727</v>
      </c>
      <c r="H3223">
        <v>63.875565700000003</v>
      </c>
      <c r="I3223">
        <v>-95.241490099999993</v>
      </c>
      <c r="J3223" s="1" t="str">
        <f t="shared" si="247"/>
        <v>Till</v>
      </c>
      <c r="K3223" s="1" t="str">
        <f t="shared" si="248"/>
        <v>&lt;63 micron</v>
      </c>
      <c r="L3223">
        <v>0.1</v>
      </c>
      <c r="M3223">
        <v>0.73</v>
      </c>
      <c r="N3223">
        <v>1</v>
      </c>
      <c r="O3223">
        <v>200</v>
      </c>
      <c r="P3223">
        <v>0.25</v>
      </c>
      <c r="Q3223">
        <v>1</v>
      </c>
      <c r="R3223">
        <v>0.32</v>
      </c>
      <c r="S3223">
        <v>0.25</v>
      </c>
      <c r="T3223">
        <v>2</v>
      </c>
      <c r="U3223">
        <v>17</v>
      </c>
      <c r="V3223">
        <v>8</v>
      </c>
      <c r="W3223">
        <v>1.38</v>
      </c>
      <c r="X3223">
        <v>5</v>
      </c>
      <c r="Y3223">
        <v>0.5</v>
      </c>
      <c r="Z3223">
        <v>0.13</v>
      </c>
      <c r="AA3223">
        <v>20</v>
      </c>
      <c r="AB3223">
        <v>0.3</v>
      </c>
      <c r="AC3223">
        <v>150</v>
      </c>
      <c r="AD3223">
        <v>0.5</v>
      </c>
      <c r="AE3223">
        <v>0.01</v>
      </c>
      <c r="AF3223">
        <v>8</v>
      </c>
      <c r="AG3223">
        <v>720</v>
      </c>
      <c r="AH3223">
        <v>12</v>
      </c>
      <c r="AI3223">
        <v>1</v>
      </c>
      <c r="AJ3223">
        <v>1</v>
      </c>
      <c r="AK3223">
        <v>74</v>
      </c>
      <c r="AL3223">
        <v>0.04</v>
      </c>
      <c r="AM3223">
        <v>5</v>
      </c>
      <c r="AN3223">
        <v>5</v>
      </c>
      <c r="AO3223">
        <v>18</v>
      </c>
      <c r="AP3223">
        <v>5</v>
      </c>
      <c r="AQ3223">
        <v>20</v>
      </c>
    </row>
    <row r="3224" spans="1:43" hidden="1" x14ac:dyDescent="0.25">
      <c r="A3224" t="s">
        <v>11728</v>
      </c>
      <c r="B3224" t="s">
        <v>11729</v>
      </c>
      <c r="C3224" s="1" t="str">
        <f t="shared" si="245"/>
        <v>21:0118</v>
      </c>
      <c r="D3224" s="1" t="str">
        <f t="shared" si="246"/>
        <v>21:0027</v>
      </c>
      <c r="E3224" t="s">
        <v>11730</v>
      </c>
      <c r="F3224" t="s">
        <v>11731</v>
      </c>
      <c r="H3224">
        <v>63.892076000000003</v>
      </c>
      <c r="I3224">
        <v>-95.249082700000002</v>
      </c>
      <c r="J3224" s="1" t="str">
        <f t="shared" si="247"/>
        <v>Till</v>
      </c>
      <c r="K3224" s="1" t="str">
        <f t="shared" si="248"/>
        <v>&lt;63 micron</v>
      </c>
      <c r="L3224">
        <v>0.1</v>
      </c>
      <c r="M3224">
        <v>1.35</v>
      </c>
      <c r="N3224">
        <v>1</v>
      </c>
      <c r="O3224">
        <v>290</v>
      </c>
      <c r="P3224">
        <v>0.25</v>
      </c>
      <c r="Q3224">
        <v>1</v>
      </c>
      <c r="R3224">
        <v>0.46</v>
      </c>
      <c r="S3224">
        <v>0.25</v>
      </c>
      <c r="T3224">
        <v>4</v>
      </c>
      <c r="U3224">
        <v>27</v>
      </c>
      <c r="V3224">
        <v>14</v>
      </c>
      <c r="W3224">
        <v>2.0699999999999998</v>
      </c>
      <c r="X3224">
        <v>5</v>
      </c>
      <c r="Y3224">
        <v>0.5</v>
      </c>
      <c r="Z3224">
        <v>0.28999999999999998</v>
      </c>
      <c r="AA3224">
        <v>30</v>
      </c>
      <c r="AB3224">
        <v>0.57999999999999996</v>
      </c>
      <c r="AC3224">
        <v>250</v>
      </c>
      <c r="AD3224">
        <v>0.5</v>
      </c>
      <c r="AE3224">
        <v>0.01</v>
      </c>
      <c r="AF3224">
        <v>15</v>
      </c>
      <c r="AG3224">
        <v>750</v>
      </c>
      <c r="AH3224">
        <v>12</v>
      </c>
      <c r="AI3224">
        <v>1</v>
      </c>
      <c r="AJ3224">
        <v>2</v>
      </c>
      <c r="AK3224">
        <v>84</v>
      </c>
      <c r="AL3224">
        <v>0.05</v>
      </c>
      <c r="AM3224">
        <v>5</v>
      </c>
      <c r="AN3224">
        <v>5</v>
      </c>
      <c r="AO3224">
        <v>31</v>
      </c>
      <c r="AP3224">
        <v>5</v>
      </c>
      <c r="AQ3224">
        <v>36</v>
      </c>
    </row>
    <row r="3225" spans="1:43" hidden="1" x14ac:dyDescent="0.25">
      <c r="A3225" t="s">
        <v>11732</v>
      </c>
      <c r="B3225" t="s">
        <v>11733</v>
      </c>
      <c r="C3225" s="1" t="str">
        <f t="shared" si="245"/>
        <v>21:0118</v>
      </c>
      <c r="D3225" s="1" t="str">
        <f t="shared" si="246"/>
        <v>21:0027</v>
      </c>
      <c r="E3225" t="s">
        <v>11734</v>
      </c>
      <c r="F3225" t="s">
        <v>11735</v>
      </c>
      <c r="H3225">
        <v>63.7097579</v>
      </c>
      <c r="I3225">
        <v>-95.221861200000006</v>
      </c>
      <c r="J3225" s="1" t="str">
        <f t="shared" si="247"/>
        <v>Till</v>
      </c>
      <c r="K3225" s="1" t="str">
        <f t="shared" si="248"/>
        <v>&lt;63 micron</v>
      </c>
      <c r="L3225">
        <v>0.1</v>
      </c>
      <c r="M3225">
        <v>0.41</v>
      </c>
      <c r="N3225">
        <v>1</v>
      </c>
      <c r="O3225">
        <v>120</v>
      </c>
      <c r="P3225">
        <v>0.25</v>
      </c>
      <c r="Q3225">
        <v>1</v>
      </c>
      <c r="R3225">
        <v>0.28999999999999998</v>
      </c>
      <c r="S3225">
        <v>0.25</v>
      </c>
      <c r="T3225">
        <v>1</v>
      </c>
      <c r="U3225">
        <v>13</v>
      </c>
      <c r="V3225">
        <v>4</v>
      </c>
      <c r="W3225">
        <v>1.1399999999999999</v>
      </c>
      <c r="X3225">
        <v>5</v>
      </c>
      <c r="Y3225">
        <v>0.5</v>
      </c>
      <c r="Z3225">
        <v>0.06</v>
      </c>
      <c r="AA3225">
        <v>20</v>
      </c>
      <c r="AB3225">
        <v>0.2</v>
      </c>
      <c r="AC3225">
        <v>105</v>
      </c>
      <c r="AD3225">
        <v>0.5</v>
      </c>
      <c r="AE3225">
        <v>5.0000000000000001E-3</v>
      </c>
      <c r="AF3225">
        <v>5</v>
      </c>
      <c r="AG3225">
        <v>750</v>
      </c>
      <c r="AH3225">
        <v>8</v>
      </c>
      <c r="AI3225">
        <v>1</v>
      </c>
      <c r="AJ3225">
        <v>1</v>
      </c>
      <c r="AK3225">
        <v>84</v>
      </c>
      <c r="AL3225">
        <v>0.03</v>
      </c>
      <c r="AM3225">
        <v>5</v>
      </c>
      <c r="AN3225">
        <v>5</v>
      </c>
      <c r="AO3225">
        <v>15</v>
      </c>
      <c r="AP3225">
        <v>5</v>
      </c>
      <c r="AQ3225">
        <v>12</v>
      </c>
    </row>
    <row r="3226" spans="1:43" hidden="1" x14ac:dyDescent="0.25">
      <c r="A3226" t="s">
        <v>11736</v>
      </c>
      <c r="B3226" t="s">
        <v>11737</v>
      </c>
      <c r="C3226" s="1" t="str">
        <f t="shared" si="245"/>
        <v>21:0118</v>
      </c>
      <c r="D3226" s="1" t="str">
        <f t="shared" si="246"/>
        <v>21:0027</v>
      </c>
      <c r="E3226" t="s">
        <v>11738</v>
      </c>
      <c r="F3226" t="s">
        <v>11739</v>
      </c>
      <c r="H3226">
        <v>63.720134899999998</v>
      </c>
      <c r="I3226">
        <v>-95.219091000000006</v>
      </c>
      <c r="J3226" s="1" t="str">
        <f t="shared" si="247"/>
        <v>Till</v>
      </c>
      <c r="K3226" s="1" t="str">
        <f t="shared" si="248"/>
        <v>&lt;63 micron</v>
      </c>
      <c r="L3226">
        <v>0.1</v>
      </c>
      <c r="M3226">
        <v>0.56000000000000005</v>
      </c>
      <c r="N3226">
        <v>2</v>
      </c>
      <c r="O3226">
        <v>190</v>
      </c>
      <c r="P3226">
        <v>0.25</v>
      </c>
      <c r="Q3226">
        <v>1</v>
      </c>
      <c r="R3226">
        <v>0.3</v>
      </c>
      <c r="S3226">
        <v>0.25</v>
      </c>
      <c r="T3226">
        <v>2</v>
      </c>
      <c r="U3226">
        <v>15</v>
      </c>
      <c r="V3226">
        <v>7</v>
      </c>
      <c r="W3226">
        <v>1.32</v>
      </c>
      <c r="X3226">
        <v>5</v>
      </c>
      <c r="Y3226">
        <v>0.5</v>
      </c>
      <c r="Z3226">
        <v>0.09</v>
      </c>
      <c r="AA3226">
        <v>20</v>
      </c>
      <c r="AB3226">
        <v>0.25</v>
      </c>
      <c r="AC3226">
        <v>140</v>
      </c>
      <c r="AD3226">
        <v>0.5</v>
      </c>
      <c r="AE3226">
        <v>0.01</v>
      </c>
      <c r="AF3226">
        <v>6</v>
      </c>
      <c r="AG3226">
        <v>770</v>
      </c>
      <c r="AH3226">
        <v>8</v>
      </c>
      <c r="AI3226">
        <v>1</v>
      </c>
      <c r="AJ3226">
        <v>1</v>
      </c>
      <c r="AK3226">
        <v>94</v>
      </c>
      <c r="AL3226">
        <v>0.03</v>
      </c>
      <c r="AM3226">
        <v>5</v>
      </c>
      <c r="AN3226">
        <v>5</v>
      </c>
      <c r="AO3226">
        <v>17</v>
      </c>
      <c r="AP3226">
        <v>5</v>
      </c>
      <c r="AQ3226">
        <v>16</v>
      </c>
    </row>
    <row r="3227" spans="1:43" hidden="1" x14ac:dyDescent="0.25">
      <c r="A3227" t="s">
        <v>11740</v>
      </c>
      <c r="B3227" t="s">
        <v>11741</v>
      </c>
      <c r="C3227" s="1" t="str">
        <f t="shared" si="245"/>
        <v>21:0118</v>
      </c>
      <c r="D3227" s="1" t="str">
        <f t="shared" si="246"/>
        <v>21:0027</v>
      </c>
      <c r="E3227" t="s">
        <v>11742</v>
      </c>
      <c r="F3227" t="s">
        <v>11743</v>
      </c>
      <c r="H3227">
        <v>63.731160099999997</v>
      </c>
      <c r="I3227">
        <v>-95.219125000000005</v>
      </c>
      <c r="J3227" s="1" t="str">
        <f t="shared" si="247"/>
        <v>Till</v>
      </c>
      <c r="K3227" s="1" t="str">
        <f t="shared" si="248"/>
        <v>&lt;63 micron</v>
      </c>
      <c r="L3227">
        <v>0.1</v>
      </c>
      <c r="M3227">
        <v>0.31</v>
      </c>
      <c r="N3227">
        <v>1</v>
      </c>
      <c r="O3227">
        <v>140</v>
      </c>
      <c r="P3227">
        <v>0.25</v>
      </c>
      <c r="Q3227">
        <v>1</v>
      </c>
      <c r="R3227">
        <v>0.27</v>
      </c>
      <c r="S3227">
        <v>0.25</v>
      </c>
      <c r="T3227">
        <v>1</v>
      </c>
      <c r="U3227">
        <v>11</v>
      </c>
      <c r="V3227">
        <v>3</v>
      </c>
      <c r="W3227">
        <v>0.99</v>
      </c>
      <c r="X3227">
        <v>5</v>
      </c>
      <c r="Y3227">
        <v>0.5</v>
      </c>
      <c r="Z3227">
        <v>0.03</v>
      </c>
      <c r="AA3227">
        <v>20</v>
      </c>
      <c r="AB3227">
        <v>0.15</v>
      </c>
      <c r="AC3227">
        <v>90</v>
      </c>
      <c r="AD3227">
        <v>0.5</v>
      </c>
      <c r="AE3227">
        <v>5.0000000000000001E-3</v>
      </c>
      <c r="AF3227">
        <v>4</v>
      </c>
      <c r="AG3227">
        <v>740</v>
      </c>
      <c r="AH3227">
        <v>8</v>
      </c>
      <c r="AI3227">
        <v>1</v>
      </c>
      <c r="AJ3227">
        <v>0.5</v>
      </c>
      <c r="AK3227">
        <v>74</v>
      </c>
      <c r="AL3227">
        <v>0.03</v>
      </c>
      <c r="AM3227">
        <v>5</v>
      </c>
      <c r="AN3227">
        <v>5</v>
      </c>
      <c r="AO3227">
        <v>13</v>
      </c>
      <c r="AP3227">
        <v>5</v>
      </c>
      <c r="AQ3227">
        <v>8</v>
      </c>
    </row>
    <row r="3228" spans="1:43" hidden="1" x14ac:dyDescent="0.25">
      <c r="A3228" t="s">
        <v>11744</v>
      </c>
      <c r="B3228" t="s">
        <v>11745</v>
      </c>
      <c r="C3228" s="1" t="str">
        <f t="shared" si="245"/>
        <v>21:0118</v>
      </c>
      <c r="D3228" s="1" t="str">
        <f t="shared" si="246"/>
        <v>21:0027</v>
      </c>
      <c r="E3228" t="s">
        <v>11746</v>
      </c>
      <c r="F3228" t="s">
        <v>11747</v>
      </c>
      <c r="H3228">
        <v>63.746785600000003</v>
      </c>
      <c r="I3228">
        <v>-95.223594700000007</v>
      </c>
      <c r="J3228" s="1" t="str">
        <f t="shared" si="247"/>
        <v>Till</v>
      </c>
      <c r="K3228" s="1" t="str">
        <f t="shared" si="248"/>
        <v>&lt;63 micron</v>
      </c>
      <c r="L3228">
        <v>0.1</v>
      </c>
      <c r="M3228">
        <v>0.47</v>
      </c>
      <c r="N3228">
        <v>1</v>
      </c>
      <c r="O3228">
        <v>100</v>
      </c>
      <c r="P3228">
        <v>0.25</v>
      </c>
      <c r="Q3228">
        <v>1</v>
      </c>
      <c r="R3228">
        <v>0.31</v>
      </c>
      <c r="S3228">
        <v>0.25</v>
      </c>
      <c r="T3228">
        <v>2</v>
      </c>
      <c r="U3228">
        <v>14</v>
      </c>
      <c r="V3228">
        <v>6</v>
      </c>
      <c r="W3228">
        <v>1.1000000000000001</v>
      </c>
      <c r="X3228">
        <v>5</v>
      </c>
      <c r="Y3228">
        <v>0.5</v>
      </c>
      <c r="Z3228">
        <v>7.0000000000000007E-2</v>
      </c>
      <c r="AA3228">
        <v>20</v>
      </c>
      <c r="AB3228">
        <v>0.22</v>
      </c>
      <c r="AC3228">
        <v>125</v>
      </c>
      <c r="AD3228">
        <v>0.5</v>
      </c>
      <c r="AE3228">
        <v>5.0000000000000001E-3</v>
      </c>
      <c r="AF3228">
        <v>6</v>
      </c>
      <c r="AG3228">
        <v>690</v>
      </c>
      <c r="AH3228">
        <v>8</v>
      </c>
      <c r="AI3228">
        <v>1</v>
      </c>
      <c r="AJ3228">
        <v>1</v>
      </c>
      <c r="AK3228">
        <v>61</v>
      </c>
      <c r="AL3228">
        <v>0.04</v>
      </c>
      <c r="AM3228">
        <v>5</v>
      </c>
      <c r="AN3228">
        <v>5</v>
      </c>
      <c r="AO3228">
        <v>16</v>
      </c>
      <c r="AP3228">
        <v>5</v>
      </c>
      <c r="AQ3228">
        <v>14</v>
      </c>
    </row>
    <row r="3229" spans="1:43" hidden="1" x14ac:dyDescent="0.25">
      <c r="A3229" t="s">
        <v>11748</v>
      </c>
      <c r="B3229" t="s">
        <v>11749</v>
      </c>
      <c r="C3229" s="1" t="str">
        <f t="shared" si="245"/>
        <v>21:0118</v>
      </c>
      <c r="D3229" s="1" t="str">
        <f t="shared" si="246"/>
        <v>21:0027</v>
      </c>
      <c r="E3229" t="s">
        <v>11750</v>
      </c>
      <c r="F3229" t="s">
        <v>11751</v>
      </c>
      <c r="H3229">
        <v>63.766153799999998</v>
      </c>
      <c r="I3229">
        <v>-95.230474000000001</v>
      </c>
      <c r="J3229" s="1" t="str">
        <f t="shared" si="247"/>
        <v>Till</v>
      </c>
      <c r="K3229" s="1" t="str">
        <f t="shared" si="248"/>
        <v>&lt;63 micron</v>
      </c>
      <c r="L3229">
        <v>0.1</v>
      </c>
      <c r="M3229">
        <v>0.88</v>
      </c>
      <c r="N3229">
        <v>4</v>
      </c>
      <c r="O3229">
        <v>150</v>
      </c>
      <c r="P3229">
        <v>0.25</v>
      </c>
      <c r="Q3229">
        <v>1</v>
      </c>
      <c r="R3229">
        <v>0.39</v>
      </c>
      <c r="S3229">
        <v>0.25</v>
      </c>
      <c r="T3229">
        <v>3</v>
      </c>
      <c r="U3229">
        <v>24</v>
      </c>
      <c r="V3229">
        <v>8</v>
      </c>
      <c r="W3229">
        <v>1.69</v>
      </c>
      <c r="X3229">
        <v>5</v>
      </c>
      <c r="Y3229">
        <v>0.5</v>
      </c>
      <c r="Z3229">
        <v>0.18</v>
      </c>
      <c r="AA3229">
        <v>20</v>
      </c>
      <c r="AB3229">
        <v>0.4</v>
      </c>
      <c r="AC3229">
        <v>155</v>
      </c>
      <c r="AD3229">
        <v>0.5</v>
      </c>
      <c r="AE3229">
        <v>0.01</v>
      </c>
      <c r="AF3229">
        <v>11</v>
      </c>
      <c r="AG3229">
        <v>830</v>
      </c>
      <c r="AH3229">
        <v>6</v>
      </c>
      <c r="AI3229">
        <v>1</v>
      </c>
      <c r="AJ3229">
        <v>2</v>
      </c>
      <c r="AK3229">
        <v>64</v>
      </c>
      <c r="AL3229">
        <v>7.0000000000000007E-2</v>
      </c>
      <c r="AM3229">
        <v>5</v>
      </c>
      <c r="AN3229">
        <v>5</v>
      </c>
      <c r="AO3229">
        <v>27</v>
      </c>
      <c r="AP3229">
        <v>5</v>
      </c>
      <c r="AQ3229">
        <v>26</v>
      </c>
    </row>
    <row r="3230" spans="1:43" hidden="1" x14ac:dyDescent="0.25">
      <c r="A3230" t="s">
        <v>11752</v>
      </c>
      <c r="B3230" t="s">
        <v>11753</v>
      </c>
      <c r="C3230" s="1" t="str">
        <f t="shared" si="245"/>
        <v>21:0118</v>
      </c>
      <c r="D3230" s="1" t="str">
        <f t="shared" si="246"/>
        <v>21:0027</v>
      </c>
      <c r="E3230" t="s">
        <v>11754</v>
      </c>
      <c r="F3230" t="s">
        <v>11755</v>
      </c>
      <c r="H3230">
        <v>63.790279699999999</v>
      </c>
      <c r="I3230">
        <v>-95.219366399999998</v>
      </c>
      <c r="J3230" s="1" t="str">
        <f t="shared" si="247"/>
        <v>Till</v>
      </c>
      <c r="K3230" s="1" t="str">
        <f t="shared" si="248"/>
        <v>&lt;63 micron</v>
      </c>
      <c r="L3230">
        <v>0.1</v>
      </c>
      <c r="M3230">
        <v>0.54</v>
      </c>
      <c r="N3230">
        <v>1</v>
      </c>
      <c r="O3230">
        <v>160</v>
      </c>
      <c r="P3230">
        <v>0.25</v>
      </c>
      <c r="Q3230">
        <v>1</v>
      </c>
      <c r="R3230">
        <v>0.32</v>
      </c>
      <c r="S3230">
        <v>0.25</v>
      </c>
      <c r="T3230">
        <v>2</v>
      </c>
      <c r="U3230">
        <v>16</v>
      </c>
      <c r="V3230">
        <v>7</v>
      </c>
      <c r="W3230">
        <v>1.32</v>
      </c>
      <c r="X3230">
        <v>5</v>
      </c>
      <c r="Y3230">
        <v>0.5</v>
      </c>
      <c r="Z3230">
        <v>0.08</v>
      </c>
      <c r="AA3230">
        <v>20</v>
      </c>
      <c r="AB3230">
        <v>0.23</v>
      </c>
      <c r="AC3230">
        <v>150</v>
      </c>
      <c r="AD3230">
        <v>0.5</v>
      </c>
      <c r="AE3230">
        <v>5.0000000000000001E-3</v>
      </c>
      <c r="AF3230">
        <v>7</v>
      </c>
      <c r="AG3230">
        <v>750</v>
      </c>
      <c r="AH3230">
        <v>10</v>
      </c>
      <c r="AI3230">
        <v>1</v>
      </c>
      <c r="AJ3230">
        <v>1</v>
      </c>
      <c r="AK3230">
        <v>97</v>
      </c>
      <c r="AL3230">
        <v>0.04</v>
      </c>
      <c r="AM3230">
        <v>5</v>
      </c>
      <c r="AN3230">
        <v>5</v>
      </c>
      <c r="AO3230">
        <v>17</v>
      </c>
      <c r="AP3230">
        <v>5</v>
      </c>
      <c r="AQ3230">
        <v>16</v>
      </c>
    </row>
    <row r="3231" spans="1:43" hidden="1" x14ac:dyDescent="0.25">
      <c r="A3231" t="s">
        <v>11756</v>
      </c>
      <c r="B3231" t="s">
        <v>11757</v>
      </c>
      <c r="C3231" s="1" t="str">
        <f t="shared" si="245"/>
        <v>21:0118</v>
      </c>
      <c r="D3231" s="1" t="str">
        <f t="shared" si="246"/>
        <v>21:0027</v>
      </c>
      <c r="E3231" t="s">
        <v>11758</v>
      </c>
      <c r="F3231" t="s">
        <v>11759</v>
      </c>
      <c r="H3231">
        <v>63.801130299999997</v>
      </c>
      <c r="I3231">
        <v>-95.219651299999995</v>
      </c>
      <c r="J3231" s="1" t="str">
        <f t="shared" si="247"/>
        <v>Till</v>
      </c>
      <c r="K3231" s="1" t="str">
        <f t="shared" si="248"/>
        <v>&lt;63 micron</v>
      </c>
      <c r="L3231">
        <v>0.1</v>
      </c>
      <c r="M3231">
        <v>1.41</v>
      </c>
      <c r="N3231">
        <v>2</v>
      </c>
      <c r="O3231">
        <v>310</v>
      </c>
      <c r="P3231">
        <v>0.25</v>
      </c>
      <c r="Q3231">
        <v>1</v>
      </c>
      <c r="R3231">
        <v>0.41</v>
      </c>
      <c r="S3231">
        <v>0.25</v>
      </c>
      <c r="T3231">
        <v>4</v>
      </c>
      <c r="U3231">
        <v>26</v>
      </c>
      <c r="V3231">
        <v>14</v>
      </c>
      <c r="W3231">
        <v>1.94</v>
      </c>
      <c r="X3231">
        <v>5</v>
      </c>
      <c r="Y3231">
        <v>0.5</v>
      </c>
      <c r="Z3231">
        <v>0.3</v>
      </c>
      <c r="AA3231">
        <v>30</v>
      </c>
      <c r="AB3231">
        <v>0.51</v>
      </c>
      <c r="AC3231">
        <v>230</v>
      </c>
      <c r="AD3231">
        <v>0.5</v>
      </c>
      <c r="AE3231">
        <v>0.02</v>
      </c>
      <c r="AF3231">
        <v>13</v>
      </c>
      <c r="AG3231">
        <v>700</v>
      </c>
      <c r="AH3231">
        <v>16</v>
      </c>
      <c r="AI3231">
        <v>2</v>
      </c>
      <c r="AJ3231">
        <v>2</v>
      </c>
      <c r="AK3231">
        <v>97</v>
      </c>
      <c r="AL3231">
        <v>0.04</v>
      </c>
      <c r="AM3231">
        <v>5</v>
      </c>
      <c r="AN3231">
        <v>5</v>
      </c>
      <c r="AO3231">
        <v>25</v>
      </c>
      <c r="AP3231">
        <v>5</v>
      </c>
      <c r="AQ3231">
        <v>30</v>
      </c>
    </row>
    <row r="3232" spans="1:43" hidden="1" x14ac:dyDescent="0.25">
      <c r="A3232" t="s">
        <v>11760</v>
      </c>
      <c r="B3232" t="s">
        <v>11761</v>
      </c>
      <c r="C3232" s="1" t="str">
        <f t="shared" si="245"/>
        <v>21:0118</v>
      </c>
      <c r="D3232" s="1" t="str">
        <f t="shared" si="246"/>
        <v>21:0027</v>
      </c>
      <c r="E3232" t="s">
        <v>11762</v>
      </c>
      <c r="F3232" t="s">
        <v>11763</v>
      </c>
      <c r="H3232">
        <v>63.813584800000001</v>
      </c>
      <c r="I3232">
        <v>-95.220144000000005</v>
      </c>
      <c r="J3232" s="1" t="str">
        <f t="shared" si="247"/>
        <v>Till</v>
      </c>
      <c r="K3232" s="1" t="str">
        <f t="shared" si="248"/>
        <v>&lt;63 micron</v>
      </c>
      <c r="L3232">
        <v>0.1</v>
      </c>
      <c r="M3232">
        <v>0.67</v>
      </c>
      <c r="N3232">
        <v>1</v>
      </c>
      <c r="O3232">
        <v>200</v>
      </c>
      <c r="P3232">
        <v>0.25</v>
      </c>
      <c r="Q3232">
        <v>1</v>
      </c>
      <c r="R3232">
        <v>0.33</v>
      </c>
      <c r="S3232">
        <v>0.25</v>
      </c>
      <c r="T3232">
        <v>2</v>
      </c>
      <c r="U3232">
        <v>15</v>
      </c>
      <c r="V3232">
        <v>8</v>
      </c>
      <c r="W3232">
        <v>1.26</v>
      </c>
      <c r="X3232">
        <v>5</v>
      </c>
      <c r="Y3232">
        <v>0.5</v>
      </c>
      <c r="Z3232">
        <v>0.12</v>
      </c>
      <c r="AA3232">
        <v>20</v>
      </c>
      <c r="AB3232">
        <v>0.25</v>
      </c>
      <c r="AC3232">
        <v>145</v>
      </c>
      <c r="AD3232">
        <v>0.5</v>
      </c>
      <c r="AE3232">
        <v>0.01</v>
      </c>
      <c r="AF3232">
        <v>7</v>
      </c>
      <c r="AG3232">
        <v>710</v>
      </c>
      <c r="AH3232">
        <v>8</v>
      </c>
      <c r="AI3232">
        <v>1</v>
      </c>
      <c r="AJ3232">
        <v>1</v>
      </c>
      <c r="AK3232">
        <v>76</v>
      </c>
      <c r="AL3232">
        <v>0.04</v>
      </c>
      <c r="AM3232">
        <v>5</v>
      </c>
      <c r="AN3232">
        <v>5</v>
      </c>
      <c r="AO3232">
        <v>17</v>
      </c>
      <c r="AP3232">
        <v>5</v>
      </c>
      <c r="AQ3232">
        <v>18</v>
      </c>
    </row>
    <row r="3233" spans="1:43" hidden="1" x14ac:dyDescent="0.25">
      <c r="A3233" t="s">
        <v>11764</v>
      </c>
      <c r="B3233" t="s">
        <v>11765</v>
      </c>
      <c r="C3233" s="1" t="str">
        <f t="shared" si="245"/>
        <v>21:0118</v>
      </c>
      <c r="D3233" s="1" t="str">
        <f t="shared" si="246"/>
        <v>21:0027</v>
      </c>
      <c r="E3233" t="s">
        <v>11766</v>
      </c>
      <c r="F3233" t="s">
        <v>11767</v>
      </c>
      <c r="H3233">
        <v>63.830249999999999</v>
      </c>
      <c r="I3233">
        <v>-95.2188953</v>
      </c>
      <c r="J3233" s="1" t="str">
        <f t="shared" si="247"/>
        <v>Till</v>
      </c>
      <c r="K3233" s="1" t="str">
        <f t="shared" si="248"/>
        <v>&lt;63 micron</v>
      </c>
      <c r="L3233">
        <v>0.1</v>
      </c>
      <c r="M3233">
        <v>1.32</v>
      </c>
      <c r="N3233">
        <v>1</v>
      </c>
      <c r="O3233">
        <v>280</v>
      </c>
      <c r="P3233">
        <v>0.25</v>
      </c>
      <c r="Q3233">
        <v>1</v>
      </c>
      <c r="R3233">
        <v>0.41</v>
      </c>
      <c r="S3233">
        <v>0.25</v>
      </c>
      <c r="T3233">
        <v>4</v>
      </c>
      <c r="U3233">
        <v>24</v>
      </c>
      <c r="V3233">
        <v>11</v>
      </c>
      <c r="W3233">
        <v>1.89</v>
      </c>
      <c r="X3233">
        <v>5</v>
      </c>
      <c r="Y3233">
        <v>0.5</v>
      </c>
      <c r="Z3233">
        <v>0.28000000000000003</v>
      </c>
      <c r="AA3233">
        <v>30</v>
      </c>
      <c r="AB3233">
        <v>0.49</v>
      </c>
      <c r="AC3233">
        <v>240</v>
      </c>
      <c r="AD3233">
        <v>1</v>
      </c>
      <c r="AE3233">
        <v>0.01</v>
      </c>
      <c r="AF3233">
        <v>12</v>
      </c>
      <c r="AG3233">
        <v>750</v>
      </c>
      <c r="AH3233">
        <v>12</v>
      </c>
      <c r="AI3233">
        <v>1</v>
      </c>
      <c r="AJ3233">
        <v>2</v>
      </c>
      <c r="AK3233">
        <v>103</v>
      </c>
      <c r="AL3233">
        <v>0.06</v>
      </c>
      <c r="AM3233">
        <v>5</v>
      </c>
      <c r="AN3233">
        <v>5</v>
      </c>
      <c r="AO3233">
        <v>25</v>
      </c>
      <c r="AP3233">
        <v>5</v>
      </c>
      <c r="AQ3233">
        <v>30</v>
      </c>
    </row>
    <row r="3234" spans="1:43" hidden="1" x14ac:dyDescent="0.25">
      <c r="A3234" t="s">
        <v>11768</v>
      </c>
      <c r="B3234" t="s">
        <v>11769</v>
      </c>
      <c r="C3234" s="1" t="str">
        <f t="shared" si="245"/>
        <v>21:0118</v>
      </c>
      <c r="D3234" s="1" t="str">
        <f t="shared" si="246"/>
        <v>21:0027</v>
      </c>
      <c r="E3234" t="s">
        <v>11770</v>
      </c>
      <c r="F3234" t="s">
        <v>11771</v>
      </c>
      <c r="H3234">
        <v>63.845259900000002</v>
      </c>
      <c r="I3234">
        <v>-95.2166809</v>
      </c>
      <c r="J3234" s="1" t="str">
        <f t="shared" si="247"/>
        <v>Till</v>
      </c>
      <c r="K3234" s="1" t="str">
        <f t="shared" si="248"/>
        <v>&lt;63 micron</v>
      </c>
      <c r="L3234">
        <v>0.1</v>
      </c>
      <c r="M3234">
        <v>0.94</v>
      </c>
      <c r="N3234">
        <v>4</v>
      </c>
      <c r="O3234">
        <v>210</v>
      </c>
      <c r="P3234">
        <v>0.25</v>
      </c>
      <c r="Q3234">
        <v>2</v>
      </c>
      <c r="R3234">
        <v>0.33</v>
      </c>
      <c r="S3234">
        <v>0.25</v>
      </c>
      <c r="T3234">
        <v>3</v>
      </c>
      <c r="U3234">
        <v>20</v>
      </c>
      <c r="V3234">
        <v>10</v>
      </c>
      <c r="W3234">
        <v>1.62</v>
      </c>
      <c r="X3234">
        <v>5</v>
      </c>
      <c r="Y3234">
        <v>0.5</v>
      </c>
      <c r="Z3234">
        <v>0.17</v>
      </c>
      <c r="AA3234">
        <v>30</v>
      </c>
      <c r="AB3234">
        <v>0.38</v>
      </c>
      <c r="AC3234">
        <v>200</v>
      </c>
      <c r="AD3234">
        <v>0.5</v>
      </c>
      <c r="AE3234">
        <v>0.01</v>
      </c>
      <c r="AF3234">
        <v>10</v>
      </c>
      <c r="AG3234">
        <v>740</v>
      </c>
      <c r="AH3234">
        <v>8</v>
      </c>
      <c r="AI3234">
        <v>1</v>
      </c>
      <c r="AJ3234">
        <v>1</v>
      </c>
      <c r="AK3234">
        <v>84</v>
      </c>
      <c r="AL3234">
        <v>0.04</v>
      </c>
      <c r="AM3234">
        <v>5</v>
      </c>
      <c r="AN3234">
        <v>5</v>
      </c>
      <c r="AO3234">
        <v>21</v>
      </c>
      <c r="AP3234">
        <v>5</v>
      </c>
      <c r="AQ3234">
        <v>24</v>
      </c>
    </row>
    <row r="3235" spans="1:43" hidden="1" x14ac:dyDescent="0.25">
      <c r="A3235" t="s">
        <v>11772</v>
      </c>
      <c r="B3235" t="s">
        <v>11773</v>
      </c>
      <c r="C3235" s="1" t="str">
        <f t="shared" si="245"/>
        <v>21:0118</v>
      </c>
      <c r="D3235" s="1" t="str">
        <f t="shared" si="246"/>
        <v>21:0027</v>
      </c>
      <c r="E3235" t="s">
        <v>11774</v>
      </c>
      <c r="F3235" t="s">
        <v>11775</v>
      </c>
      <c r="H3235">
        <v>63.861279699999997</v>
      </c>
      <c r="I3235">
        <v>-95.220629400000007</v>
      </c>
      <c r="J3235" s="1" t="str">
        <f t="shared" si="247"/>
        <v>Till</v>
      </c>
      <c r="K3235" s="1" t="str">
        <f t="shared" si="248"/>
        <v>&lt;63 micron</v>
      </c>
      <c r="L3235">
        <v>0.1</v>
      </c>
      <c r="M3235">
        <v>0.44</v>
      </c>
      <c r="N3235">
        <v>1</v>
      </c>
      <c r="O3235">
        <v>170</v>
      </c>
      <c r="P3235">
        <v>0.25</v>
      </c>
      <c r="Q3235">
        <v>1</v>
      </c>
      <c r="R3235">
        <v>0.32</v>
      </c>
      <c r="S3235">
        <v>0.25</v>
      </c>
      <c r="T3235">
        <v>2</v>
      </c>
      <c r="U3235">
        <v>12</v>
      </c>
      <c r="V3235">
        <v>4</v>
      </c>
      <c r="W3235">
        <v>1.17</v>
      </c>
      <c r="X3235">
        <v>5</v>
      </c>
      <c r="Y3235">
        <v>0.5</v>
      </c>
      <c r="Z3235">
        <v>7.0000000000000007E-2</v>
      </c>
      <c r="AA3235">
        <v>20</v>
      </c>
      <c r="AB3235">
        <v>0.21</v>
      </c>
      <c r="AC3235">
        <v>125</v>
      </c>
      <c r="AD3235">
        <v>0.5</v>
      </c>
      <c r="AE3235">
        <v>5.0000000000000001E-3</v>
      </c>
      <c r="AF3235">
        <v>5</v>
      </c>
      <c r="AG3235">
        <v>800</v>
      </c>
      <c r="AH3235">
        <v>6</v>
      </c>
      <c r="AI3235">
        <v>1</v>
      </c>
      <c r="AJ3235">
        <v>1</v>
      </c>
      <c r="AK3235">
        <v>68</v>
      </c>
      <c r="AL3235">
        <v>0.04</v>
      </c>
      <c r="AM3235">
        <v>5</v>
      </c>
      <c r="AN3235">
        <v>5</v>
      </c>
      <c r="AO3235">
        <v>15</v>
      </c>
      <c r="AP3235">
        <v>5</v>
      </c>
      <c r="AQ3235">
        <v>14</v>
      </c>
    </row>
    <row r="3236" spans="1:43" hidden="1" x14ac:dyDescent="0.25">
      <c r="A3236" t="s">
        <v>11776</v>
      </c>
      <c r="B3236" t="s">
        <v>11777</v>
      </c>
      <c r="C3236" s="1" t="str">
        <f t="shared" si="245"/>
        <v>21:0118</v>
      </c>
      <c r="D3236" s="1" t="str">
        <f t="shared" si="246"/>
        <v>21:0027</v>
      </c>
      <c r="E3236" t="s">
        <v>11778</v>
      </c>
      <c r="F3236" t="s">
        <v>11779</v>
      </c>
      <c r="H3236">
        <v>63.875861999999998</v>
      </c>
      <c r="I3236">
        <v>-95.215854899999997</v>
      </c>
      <c r="J3236" s="1" t="str">
        <f t="shared" si="247"/>
        <v>Till</v>
      </c>
      <c r="K3236" s="1" t="str">
        <f t="shared" si="248"/>
        <v>&lt;63 micron</v>
      </c>
      <c r="L3236">
        <v>0.1</v>
      </c>
      <c r="M3236">
        <v>0.52</v>
      </c>
      <c r="N3236">
        <v>4</v>
      </c>
      <c r="O3236">
        <v>80</v>
      </c>
      <c r="P3236">
        <v>0.25</v>
      </c>
      <c r="Q3236">
        <v>1</v>
      </c>
      <c r="R3236">
        <v>0.32</v>
      </c>
      <c r="S3236">
        <v>0.25</v>
      </c>
      <c r="T3236">
        <v>1</v>
      </c>
      <c r="U3236">
        <v>13</v>
      </c>
      <c r="V3236">
        <v>7</v>
      </c>
      <c r="W3236">
        <v>1.19</v>
      </c>
      <c r="X3236">
        <v>5</v>
      </c>
      <c r="Y3236">
        <v>0.5</v>
      </c>
      <c r="Z3236">
        <v>0.08</v>
      </c>
      <c r="AA3236">
        <v>20</v>
      </c>
      <c r="AB3236">
        <v>0.23</v>
      </c>
      <c r="AC3236">
        <v>120</v>
      </c>
      <c r="AD3236">
        <v>0.5</v>
      </c>
      <c r="AE3236">
        <v>0.01</v>
      </c>
      <c r="AF3236">
        <v>6</v>
      </c>
      <c r="AG3236">
        <v>730</v>
      </c>
      <c r="AH3236">
        <v>6</v>
      </c>
      <c r="AI3236">
        <v>1</v>
      </c>
      <c r="AJ3236">
        <v>1</v>
      </c>
      <c r="AK3236">
        <v>71</v>
      </c>
      <c r="AL3236">
        <v>0.04</v>
      </c>
      <c r="AM3236">
        <v>5</v>
      </c>
      <c r="AN3236">
        <v>5</v>
      </c>
      <c r="AO3236">
        <v>15</v>
      </c>
      <c r="AP3236">
        <v>5</v>
      </c>
      <c r="AQ3236">
        <v>16</v>
      </c>
    </row>
    <row r="3237" spans="1:43" hidden="1" x14ac:dyDescent="0.25">
      <c r="A3237" t="s">
        <v>11780</v>
      </c>
      <c r="B3237" t="s">
        <v>11781</v>
      </c>
      <c r="C3237" s="1" t="str">
        <f t="shared" si="245"/>
        <v>21:0118</v>
      </c>
      <c r="D3237" s="1" t="str">
        <f t="shared" si="246"/>
        <v>21:0027</v>
      </c>
      <c r="E3237" t="s">
        <v>11782</v>
      </c>
      <c r="F3237" t="s">
        <v>11783</v>
      </c>
      <c r="H3237">
        <v>63.889996699999998</v>
      </c>
      <c r="I3237">
        <v>-95.2185992</v>
      </c>
      <c r="J3237" s="1" t="str">
        <f t="shared" si="247"/>
        <v>Till</v>
      </c>
      <c r="K3237" s="1" t="str">
        <f t="shared" si="248"/>
        <v>&lt;63 micron</v>
      </c>
      <c r="L3237">
        <v>0.1</v>
      </c>
      <c r="M3237">
        <v>0.33</v>
      </c>
      <c r="N3237">
        <v>1</v>
      </c>
      <c r="O3237">
        <v>90</v>
      </c>
      <c r="P3237">
        <v>0.25</v>
      </c>
      <c r="Q3237">
        <v>1</v>
      </c>
      <c r="R3237">
        <v>0.28999999999999998</v>
      </c>
      <c r="S3237">
        <v>0.25</v>
      </c>
      <c r="T3237">
        <v>1</v>
      </c>
      <c r="U3237">
        <v>13</v>
      </c>
      <c r="V3237">
        <v>3</v>
      </c>
      <c r="W3237">
        <v>1.1200000000000001</v>
      </c>
      <c r="X3237">
        <v>5</v>
      </c>
      <c r="Y3237">
        <v>0.5</v>
      </c>
      <c r="Z3237">
        <v>0.03</v>
      </c>
      <c r="AA3237">
        <v>20</v>
      </c>
      <c r="AB3237">
        <v>0.15</v>
      </c>
      <c r="AC3237">
        <v>100</v>
      </c>
      <c r="AD3237">
        <v>0.5</v>
      </c>
      <c r="AE3237">
        <v>5.0000000000000001E-3</v>
      </c>
      <c r="AF3237">
        <v>4</v>
      </c>
      <c r="AG3237">
        <v>730</v>
      </c>
      <c r="AH3237">
        <v>6</v>
      </c>
      <c r="AI3237">
        <v>1</v>
      </c>
      <c r="AJ3237">
        <v>0.5</v>
      </c>
      <c r="AK3237">
        <v>94</v>
      </c>
      <c r="AL3237">
        <v>0.03</v>
      </c>
      <c r="AM3237">
        <v>5</v>
      </c>
      <c r="AN3237">
        <v>5</v>
      </c>
      <c r="AO3237">
        <v>15</v>
      </c>
      <c r="AP3237">
        <v>5</v>
      </c>
      <c r="AQ3237">
        <v>8</v>
      </c>
    </row>
    <row r="3238" spans="1:43" hidden="1" x14ac:dyDescent="0.25">
      <c r="A3238" t="s">
        <v>11784</v>
      </c>
      <c r="B3238" t="s">
        <v>11785</v>
      </c>
      <c r="C3238" s="1" t="str">
        <f t="shared" si="245"/>
        <v>21:0118</v>
      </c>
      <c r="D3238" s="1" t="str">
        <f t="shared" si="246"/>
        <v>21:0027</v>
      </c>
      <c r="E3238" t="s">
        <v>11786</v>
      </c>
      <c r="F3238" t="s">
        <v>11787</v>
      </c>
      <c r="H3238">
        <v>63.709884700000003</v>
      </c>
      <c r="I3238">
        <v>-95.196625900000001</v>
      </c>
      <c r="J3238" s="1" t="str">
        <f t="shared" si="247"/>
        <v>Till</v>
      </c>
      <c r="K3238" s="1" t="str">
        <f t="shared" si="248"/>
        <v>&lt;63 micron</v>
      </c>
      <c r="L3238">
        <v>0.1</v>
      </c>
      <c r="M3238">
        <v>0.63</v>
      </c>
      <c r="N3238">
        <v>1</v>
      </c>
      <c r="O3238">
        <v>210</v>
      </c>
      <c r="P3238">
        <v>0.25</v>
      </c>
      <c r="Q3238">
        <v>1</v>
      </c>
      <c r="R3238">
        <v>0.3</v>
      </c>
      <c r="S3238">
        <v>0.25</v>
      </c>
      <c r="T3238">
        <v>2</v>
      </c>
      <c r="U3238">
        <v>15</v>
      </c>
      <c r="V3238">
        <v>7</v>
      </c>
      <c r="W3238">
        <v>1.3</v>
      </c>
      <c r="X3238">
        <v>5</v>
      </c>
      <c r="Y3238">
        <v>1</v>
      </c>
      <c r="Z3238">
        <v>0.1</v>
      </c>
      <c r="AA3238">
        <v>20</v>
      </c>
      <c r="AB3238">
        <v>0.27</v>
      </c>
      <c r="AC3238">
        <v>175</v>
      </c>
      <c r="AD3238">
        <v>0.5</v>
      </c>
      <c r="AE3238">
        <v>5.0000000000000001E-3</v>
      </c>
      <c r="AF3238">
        <v>7</v>
      </c>
      <c r="AG3238">
        <v>740</v>
      </c>
      <c r="AH3238">
        <v>10</v>
      </c>
      <c r="AI3238">
        <v>1</v>
      </c>
      <c r="AJ3238">
        <v>1</v>
      </c>
      <c r="AK3238">
        <v>97</v>
      </c>
      <c r="AL3238">
        <v>0.03</v>
      </c>
      <c r="AM3238">
        <v>5</v>
      </c>
      <c r="AN3238">
        <v>5</v>
      </c>
      <c r="AO3238">
        <v>17</v>
      </c>
      <c r="AP3238">
        <v>5</v>
      </c>
      <c r="AQ3238">
        <v>16</v>
      </c>
    </row>
    <row r="3239" spans="1:43" hidden="1" x14ac:dyDescent="0.25">
      <c r="A3239" t="s">
        <v>11788</v>
      </c>
      <c r="B3239" t="s">
        <v>11789</v>
      </c>
      <c r="C3239" s="1" t="str">
        <f t="shared" si="245"/>
        <v>21:0118</v>
      </c>
      <c r="D3239" s="1" t="str">
        <f t="shared" si="246"/>
        <v>21:0027</v>
      </c>
      <c r="E3239" t="s">
        <v>11790</v>
      </c>
      <c r="F3239" t="s">
        <v>11791</v>
      </c>
      <c r="H3239">
        <v>63.720879099999998</v>
      </c>
      <c r="I3239">
        <v>-95.192780499999998</v>
      </c>
      <c r="J3239" s="1" t="str">
        <f t="shared" si="247"/>
        <v>Till</v>
      </c>
      <c r="K3239" s="1" t="str">
        <f t="shared" si="248"/>
        <v>&lt;63 micron</v>
      </c>
      <c r="L3239">
        <v>0.1</v>
      </c>
      <c r="M3239">
        <v>0.52</v>
      </c>
      <c r="N3239">
        <v>2</v>
      </c>
      <c r="O3239">
        <v>90</v>
      </c>
      <c r="P3239">
        <v>0.25</v>
      </c>
      <c r="Q3239">
        <v>1</v>
      </c>
      <c r="R3239">
        <v>0.34</v>
      </c>
      <c r="S3239">
        <v>0.25</v>
      </c>
      <c r="T3239">
        <v>2</v>
      </c>
      <c r="U3239">
        <v>19</v>
      </c>
      <c r="V3239">
        <v>4</v>
      </c>
      <c r="W3239">
        <v>1.33</v>
      </c>
      <c r="X3239">
        <v>5</v>
      </c>
      <c r="Y3239">
        <v>0.5</v>
      </c>
      <c r="Z3239">
        <v>0.08</v>
      </c>
      <c r="AA3239">
        <v>20</v>
      </c>
      <c r="AB3239">
        <v>0.27</v>
      </c>
      <c r="AC3239">
        <v>130</v>
      </c>
      <c r="AD3239">
        <v>0.5</v>
      </c>
      <c r="AE3239">
        <v>0.01</v>
      </c>
      <c r="AF3239">
        <v>8</v>
      </c>
      <c r="AG3239">
        <v>850</v>
      </c>
      <c r="AH3239">
        <v>8</v>
      </c>
      <c r="AI3239">
        <v>1</v>
      </c>
      <c r="AJ3239">
        <v>1</v>
      </c>
      <c r="AK3239">
        <v>70</v>
      </c>
      <c r="AL3239">
        <v>0.05</v>
      </c>
      <c r="AM3239">
        <v>5</v>
      </c>
      <c r="AN3239">
        <v>5</v>
      </c>
      <c r="AO3239">
        <v>22</v>
      </c>
      <c r="AP3239">
        <v>5</v>
      </c>
      <c r="AQ3239">
        <v>16</v>
      </c>
    </row>
    <row r="3240" spans="1:43" hidden="1" x14ac:dyDescent="0.25">
      <c r="A3240" t="s">
        <v>11792</v>
      </c>
      <c r="B3240" t="s">
        <v>11793</v>
      </c>
      <c r="C3240" s="1" t="str">
        <f t="shared" si="245"/>
        <v>21:0118</v>
      </c>
      <c r="D3240" s="1" t="str">
        <f t="shared" si="246"/>
        <v>21:0027</v>
      </c>
      <c r="E3240" t="s">
        <v>11794</v>
      </c>
      <c r="F3240" t="s">
        <v>11795</v>
      </c>
      <c r="H3240">
        <v>63.731447199999998</v>
      </c>
      <c r="I3240">
        <v>-95.193336200000005</v>
      </c>
      <c r="J3240" s="1" t="str">
        <f t="shared" si="247"/>
        <v>Till</v>
      </c>
      <c r="K3240" s="1" t="str">
        <f t="shared" si="248"/>
        <v>&lt;63 micron</v>
      </c>
      <c r="L3240">
        <v>0.1</v>
      </c>
      <c r="M3240">
        <v>0.63</v>
      </c>
      <c r="N3240">
        <v>1</v>
      </c>
      <c r="O3240">
        <v>230</v>
      </c>
      <c r="P3240">
        <v>0.25</v>
      </c>
      <c r="Q3240">
        <v>1</v>
      </c>
      <c r="R3240">
        <v>0.32</v>
      </c>
      <c r="S3240">
        <v>0.25</v>
      </c>
      <c r="T3240">
        <v>2</v>
      </c>
      <c r="U3240">
        <v>16</v>
      </c>
      <c r="V3240">
        <v>7</v>
      </c>
      <c r="W3240">
        <v>1.38</v>
      </c>
      <c r="X3240">
        <v>5</v>
      </c>
      <c r="Y3240">
        <v>0.5</v>
      </c>
      <c r="Z3240">
        <v>0.1</v>
      </c>
      <c r="AA3240">
        <v>30</v>
      </c>
      <c r="AB3240">
        <v>0.28000000000000003</v>
      </c>
      <c r="AC3240">
        <v>145</v>
      </c>
      <c r="AD3240">
        <v>0.5</v>
      </c>
      <c r="AE3240">
        <v>5.0000000000000001E-3</v>
      </c>
      <c r="AF3240">
        <v>7</v>
      </c>
      <c r="AG3240">
        <v>740</v>
      </c>
      <c r="AH3240">
        <v>8</v>
      </c>
      <c r="AI3240">
        <v>1</v>
      </c>
      <c r="AJ3240">
        <v>1</v>
      </c>
      <c r="AK3240">
        <v>103</v>
      </c>
      <c r="AL3240">
        <v>0.04</v>
      </c>
      <c r="AM3240">
        <v>5</v>
      </c>
      <c r="AN3240">
        <v>5</v>
      </c>
      <c r="AO3240">
        <v>17</v>
      </c>
      <c r="AP3240">
        <v>5</v>
      </c>
      <c r="AQ3240">
        <v>18</v>
      </c>
    </row>
    <row r="3241" spans="1:43" hidden="1" x14ac:dyDescent="0.25">
      <c r="A3241" t="s">
        <v>11796</v>
      </c>
      <c r="B3241" t="s">
        <v>11797</v>
      </c>
      <c r="C3241" s="1" t="str">
        <f t="shared" si="245"/>
        <v>21:0118</v>
      </c>
      <c r="D3241" s="1" t="str">
        <f t="shared" si="246"/>
        <v>21:0027</v>
      </c>
      <c r="E3241" t="s">
        <v>11798</v>
      </c>
      <c r="F3241" t="s">
        <v>11799</v>
      </c>
      <c r="H3241">
        <v>63.745253200000001</v>
      </c>
      <c r="I3241">
        <v>-95.185245100000003</v>
      </c>
      <c r="J3241" s="1" t="str">
        <f t="shared" si="247"/>
        <v>Till</v>
      </c>
      <c r="K3241" s="1" t="str">
        <f t="shared" si="248"/>
        <v>&lt;63 micron</v>
      </c>
      <c r="L3241">
        <v>0.1</v>
      </c>
      <c r="M3241">
        <v>1.06</v>
      </c>
      <c r="N3241">
        <v>1</v>
      </c>
      <c r="O3241">
        <v>240</v>
      </c>
      <c r="P3241">
        <v>0.25</v>
      </c>
      <c r="Q3241">
        <v>1</v>
      </c>
      <c r="R3241">
        <v>0.35</v>
      </c>
      <c r="S3241">
        <v>0.25</v>
      </c>
      <c r="T3241">
        <v>4</v>
      </c>
      <c r="U3241">
        <v>22</v>
      </c>
      <c r="V3241">
        <v>11</v>
      </c>
      <c r="W3241">
        <v>1.66</v>
      </c>
      <c r="X3241">
        <v>5</v>
      </c>
      <c r="Y3241">
        <v>0.5</v>
      </c>
      <c r="Z3241">
        <v>0.2</v>
      </c>
      <c r="AA3241">
        <v>30</v>
      </c>
      <c r="AB3241">
        <v>0.42</v>
      </c>
      <c r="AC3241">
        <v>200</v>
      </c>
      <c r="AD3241">
        <v>0.5</v>
      </c>
      <c r="AE3241">
        <v>0.01</v>
      </c>
      <c r="AF3241">
        <v>11</v>
      </c>
      <c r="AG3241">
        <v>730</v>
      </c>
      <c r="AH3241">
        <v>10</v>
      </c>
      <c r="AI3241">
        <v>1</v>
      </c>
      <c r="AJ3241">
        <v>2</v>
      </c>
      <c r="AK3241">
        <v>89</v>
      </c>
      <c r="AL3241">
        <v>0.04</v>
      </c>
      <c r="AM3241">
        <v>5</v>
      </c>
      <c r="AN3241">
        <v>5</v>
      </c>
      <c r="AO3241">
        <v>22</v>
      </c>
      <c r="AP3241">
        <v>5</v>
      </c>
      <c r="AQ3241">
        <v>26</v>
      </c>
    </row>
    <row r="3242" spans="1:43" hidden="1" x14ac:dyDescent="0.25">
      <c r="A3242" t="s">
        <v>11800</v>
      </c>
      <c r="B3242" t="s">
        <v>11801</v>
      </c>
      <c r="C3242" s="1" t="str">
        <f t="shared" si="245"/>
        <v>21:0118</v>
      </c>
      <c r="D3242" s="1" t="str">
        <f t="shared" si="246"/>
        <v>21:0027</v>
      </c>
      <c r="E3242" t="s">
        <v>11802</v>
      </c>
      <c r="F3242" t="s">
        <v>11803</v>
      </c>
      <c r="H3242">
        <v>63.785884199999998</v>
      </c>
      <c r="I3242">
        <v>-95.186765699999995</v>
      </c>
      <c r="J3242" s="1" t="str">
        <f t="shared" si="247"/>
        <v>Till</v>
      </c>
      <c r="K3242" s="1" t="str">
        <f t="shared" si="248"/>
        <v>&lt;63 micron</v>
      </c>
      <c r="L3242">
        <v>0.1</v>
      </c>
      <c r="M3242">
        <v>0.74</v>
      </c>
      <c r="N3242">
        <v>6</v>
      </c>
      <c r="O3242">
        <v>150</v>
      </c>
      <c r="P3242">
        <v>0.25</v>
      </c>
      <c r="Q3242">
        <v>1</v>
      </c>
      <c r="R3242">
        <v>0.35</v>
      </c>
      <c r="S3242">
        <v>0.25</v>
      </c>
      <c r="T3242">
        <v>2</v>
      </c>
      <c r="U3242">
        <v>17</v>
      </c>
      <c r="V3242">
        <v>7</v>
      </c>
      <c r="W3242">
        <v>1.36</v>
      </c>
      <c r="X3242">
        <v>5</v>
      </c>
      <c r="Y3242">
        <v>0.5</v>
      </c>
      <c r="Z3242">
        <v>0.13</v>
      </c>
      <c r="AA3242">
        <v>20</v>
      </c>
      <c r="AB3242">
        <v>0.3</v>
      </c>
      <c r="AC3242">
        <v>175</v>
      </c>
      <c r="AD3242">
        <v>0.5</v>
      </c>
      <c r="AE3242">
        <v>0.01</v>
      </c>
      <c r="AF3242">
        <v>8</v>
      </c>
      <c r="AG3242">
        <v>780</v>
      </c>
      <c r="AH3242">
        <v>8</v>
      </c>
      <c r="AI3242">
        <v>1</v>
      </c>
      <c r="AJ3242">
        <v>1</v>
      </c>
      <c r="AK3242">
        <v>84</v>
      </c>
      <c r="AL3242">
        <v>0.04</v>
      </c>
      <c r="AM3242">
        <v>5</v>
      </c>
      <c r="AN3242">
        <v>5</v>
      </c>
      <c r="AO3242">
        <v>18</v>
      </c>
      <c r="AP3242">
        <v>5</v>
      </c>
      <c r="AQ3242">
        <v>18</v>
      </c>
    </row>
    <row r="3243" spans="1:43" hidden="1" x14ac:dyDescent="0.25">
      <c r="A3243" t="s">
        <v>11804</v>
      </c>
      <c r="B3243" t="s">
        <v>11805</v>
      </c>
      <c r="C3243" s="1" t="str">
        <f t="shared" si="245"/>
        <v>21:0118</v>
      </c>
      <c r="D3243" s="1" t="str">
        <f t="shared" si="246"/>
        <v>21:0027</v>
      </c>
      <c r="E3243" t="s">
        <v>11806</v>
      </c>
      <c r="F3243" t="s">
        <v>11807</v>
      </c>
      <c r="H3243">
        <v>63.801527299999997</v>
      </c>
      <c r="I3243">
        <v>-95.186576700000003</v>
      </c>
      <c r="J3243" s="1" t="str">
        <f t="shared" si="247"/>
        <v>Till</v>
      </c>
      <c r="K3243" s="1" t="str">
        <f t="shared" si="248"/>
        <v>&lt;63 micron</v>
      </c>
      <c r="L3243">
        <v>0.1</v>
      </c>
      <c r="M3243">
        <v>0.51</v>
      </c>
      <c r="N3243">
        <v>1</v>
      </c>
      <c r="O3243">
        <v>80</v>
      </c>
      <c r="P3243">
        <v>0.25</v>
      </c>
      <c r="Q3243">
        <v>1</v>
      </c>
      <c r="R3243">
        <v>0.3</v>
      </c>
      <c r="S3243">
        <v>0.25</v>
      </c>
      <c r="T3243">
        <v>1</v>
      </c>
      <c r="U3243">
        <v>13</v>
      </c>
      <c r="V3243">
        <v>3</v>
      </c>
      <c r="W3243">
        <v>1.07</v>
      </c>
      <c r="X3243">
        <v>5</v>
      </c>
      <c r="Y3243">
        <v>0.5</v>
      </c>
      <c r="Z3243">
        <v>0.06</v>
      </c>
      <c r="AA3243">
        <v>20</v>
      </c>
      <c r="AB3243">
        <v>0.25</v>
      </c>
      <c r="AC3243">
        <v>95</v>
      </c>
      <c r="AD3243">
        <v>0.5</v>
      </c>
      <c r="AE3243">
        <v>5.0000000000000001E-3</v>
      </c>
      <c r="AF3243">
        <v>6</v>
      </c>
      <c r="AG3243">
        <v>710</v>
      </c>
      <c r="AH3243">
        <v>6</v>
      </c>
      <c r="AI3243">
        <v>1</v>
      </c>
      <c r="AJ3243">
        <v>1</v>
      </c>
      <c r="AK3243">
        <v>66</v>
      </c>
      <c r="AL3243">
        <v>0.04</v>
      </c>
      <c r="AM3243">
        <v>5</v>
      </c>
      <c r="AN3243">
        <v>5</v>
      </c>
      <c r="AO3243">
        <v>15</v>
      </c>
      <c r="AP3243">
        <v>5</v>
      </c>
      <c r="AQ3243">
        <v>14</v>
      </c>
    </row>
    <row r="3244" spans="1:43" hidden="1" x14ac:dyDescent="0.25">
      <c r="A3244" t="s">
        <v>11808</v>
      </c>
      <c r="B3244" t="s">
        <v>11809</v>
      </c>
      <c r="C3244" s="1" t="str">
        <f t="shared" si="245"/>
        <v>21:0118</v>
      </c>
      <c r="D3244" s="1" t="str">
        <f t="shared" si="246"/>
        <v>21:0027</v>
      </c>
      <c r="E3244" t="s">
        <v>11810</v>
      </c>
      <c r="F3244" t="s">
        <v>11811</v>
      </c>
      <c r="H3244">
        <v>63.814185700000003</v>
      </c>
      <c r="I3244">
        <v>-95.183677299999999</v>
      </c>
      <c r="J3244" s="1" t="str">
        <f t="shared" si="247"/>
        <v>Till</v>
      </c>
      <c r="K3244" s="1" t="str">
        <f t="shared" si="248"/>
        <v>&lt;63 micron</v>
      </c>
      <c r="L3244">
        <v>0.1</v>
      </c>
      <c r="M3244">
        <v>0.9</v>
      </c>
      <c r="N3244">
        <v>4</v>
      </c>
      <c r="O3244">
        <v>160</v>
      </c>
      <c r="P3244">
        <v>0.25</v>
      </c>
      <c r="Q3244">
        <v>1</v>
      </c>
      <c r="R3244">
        <v>0.3</v>
      </c>
      <c r="S3244">
        <v>0.25</v>
      </c>
      <c r="T3244">
        <v>3</v>
      </c>
      <c r="U3244">
        <v>19</v>
      </c>
      <c r="V3244">
        <v>10</v>
      </c>
      <c r="W3244">
        <v>1.47</v>
      </c>
      <c r="X3244">
        <v>5</v>
      </c>
      <c r="Y3244">
        <v>0.5</v>
      </c>
      <c r="Z3244">
        <v>0.16</v>
      </c>
      <c r="AA3244">
        <v>20</v>
      </c>
      <c r="AB3244">
        <v>0.34</v>
      </c>
      <c r="AC3244">
        <v>205</v>
      </c>
      <c r="AD3244">
        <v>0.5</v>
      </c>
      <c r="AE3244">
        <v>0.01</v>
      </c>
      <c r="AF3244">
        <v>10</v>
      </c>
      <c r="AG3244">
        <v>710</v>
      </c>
      <c r="AH3244">
        <v>6</v>
      </c>
      <c r="AI3244">
        <v>2</v>
      </c>
      <c r="AJ3244">
        <v>1</v>
      </c>
      <c r="AK3244">
        <v>79</v>
      </c>
      <c r="AL3244">
        <v>0.04</v>
      </c>
      <c r="AM3244">
        <v>5</v>
      </c>
      <c r="AN3244">
        <v>5</v>
      </c>
      <c r="AO3244">
        <v>20</v>
      </c>
      <c r="AP3244">
        <v>5</v>
      </c>
      <c r="AQ3244">
        <v>22</v>
      </c>
    </row>
    <row r="3245" spans="1:43" hidden="1" x14ac:dyDescent="0.25">
      <c r="A3245" t="s">
        <v>11812</v>
      </c>
      <c r="B3245" t="s">
        <v>11813</v>
      </c>
      <c r="C3245" s="1" t="str">
        <f t="shared" si="245"/>
        <v>21:0118</v>
      </c>
      <c r="D3245" s="1" t="str">
        <f t="shared" si="246"/>
        <v>21:0027</v>
      </c>
      <c r="E3245" t="s">
        <v>11814</v>
      </c>
      <c r="F3245" t="s">
        <v>11815</v>
      </c>
      <c r="H3245">
        <v>63.829569800000002</v>
      </c>
      <c r="I3245">
        <v>-95.192290099999994</v>
      </c>
      <c r="J3245" s="1" t="str">
        <f t="shared" si="247"/>
        <v>Till</v>
      </c>
      <c r="K3245" s="1" t="str">
        <f t="shared" si="248"/>
        <v>&lt;63 micron</v>
      </c>
      <c r="L3245">
        <v>0.1</v>
      </c>
      <c r="M3245">
        <v>0.39</v>
      </c>
      <c r="N3245">
        <v>1</v>
      </c>
      <c r="O3245">
        <v>70</v>
      </c>
      <c r="P3245">
        <v>0.25</v>
      </c>
      <c r="Q3245">
        <v>1</v>
      </c>
      <c r="R3245">
        <v>0.3</v>
      </c>
      <c r="S3245">
        <v>0.25</v>
      </c>
      <c r="T3245">
        <v>1</v>
      </c>
      <c r="U3245">
        <v>13</v>
      </c>
      <c r="V3245">
        <v>3</v>
      </c>
      <c r="W3245">
        <v>0.99</v>
      </c>
      <c r="X3245">
        <v>5</v>
      </c>
      <c r="Y3245">
        <v>0.5</v>
      </c>
      <c r="Z3245">
        <v>0.05</v>
      </c>
      <c r="AA3245">
        <v>10</v>
      </c>
      <c r="AB3245">
        <v>0.17</v>
      </c>
      <c r="AC3245">
        <v>85</v>
      </c>
      <c r="AD3245">
        <v>0.5</v>
      </c>
      <c r="AE3245">
        <v>5.0000000000000001E-3</v>
      </c>
      <c r="AF3245">
        <v>4</v>
      </c>
      <c r="AG3245">
        <v>650</v>
      </c>
      <c r="AH3245">
        <v>2</v>
      </c>
      <c r="AI3245">
        <v>1</v>
      </c>
      <c r="AJ3245">
        <v>1</v>
      </c>
      <c r="AK3245">
        <v>63</v>
      </c>
      <c r="AL3245">
        <v>0.04</v>
      </c>
      <c r="AM3245">
        <v>5</v>
      </c>
      <c r="AN3245">
        <v>5</v>
      </c>
      <c r="AO3245">
        <v>15</v>
      </c>
      <c r="AP3245">
        <v>5</v>
      </c>
      <c r="AQ3245">
        <v>12</v>
      </c>
    </row>
    <row r="3246" spans="1:43" hidden="1" x14ac:dyDescent="0.25">
      <c r="A3246" t="s">
        <v>11816</v>
      </c>
      <c r="B3246" t="s">
        <v>11817</v>
      </c>
      <c r="C3246" s="1" t="str">
        <f t="shared" si="245"/>
        <v>21:0118</v>
      </c>
      <c r="D3246" s="1" t="str">
        <f t="shared" si="246"/>
        <v>21:0027</v>
      </c>
      <c r="E3246" t="s">
        <v>11818</v>
      </c>
      <c r="F3246" t="s">
        <v>11819</v>
      </c>
      <c r="H3246">
        <v>63.847074800000001</v>
      </c>
      <c r="I3246">
        <v>-95.188912999999999</v>
      </c>
      <c r="J3246" s="1" t="str">
        <f t="shared" si="247"/>
        <v>Till</v>
      </c>
      <c r="K3246" s="1" t="str">
        <f t="shared" si="248"/>
        <v>&lt;63 micron</v>
      </c>
      <c r="L3246">
        <v>0.1</v>
      </c>
      <c r="M3246">
        <v>0.94</v>
      </c>
      <c r="N3246">
        <v>1</v>
      </c>
      <c r="O3246">
        <v>180</v>
      </c>
      <c r="P3246">
        <v>0.25</v>
      </c>
      <c r="Q3246">
        <v>1</v>
      </c>
      <c r="R3246">
        <v>0.34</v>
      </c>
      <c r="S3246">
        <v>0.25</v>
      </c>
      <c r="T3246">
        <v>2</v>
      </c>
      <c r="U3246">
        <v>20</v>
      </c>
      <c r="V3246">
        <v>9</v>
      </c>
      <c r="W3246">
        <v>1.66</v>
      </c>
      <c r="X3246">
        <v>5</v>
      </c>
      <c r="Y3246">
        <v>0.5</v>
      </c>
      <c r="Z3246">
        <v>0.17</v>
      </c>
      <c r="AA3246">
        <v>30</v>
      </c>
      <c r="AB3246">
        <v>0.37</v>
      </c>
      <c r="AC3246">
        <v>185</v>
      </c>
      <c r="AD3246">
        <v>0.5</v>
      </c>
      <c r="AE3246">
        <v>0.01</v>
      </c>
      <c r="AF3246">
        <v>9</v>
      </c>
      <c r="AG3246">
        <v>720</v>
      </c>
      <c r="AH3246">
        <v>12</v>
      </c>
      <c r="AI3246">
        <v>1</v>
      </c>
      <c r="AJ3246">
        <v>1</v>
      </c>
      <c r="AK3246">
        <v>102</v>
      </c>
      <c r="AL3246">
        <v>0.05</v>
      </c>
      <c r="AM3246">
        <v>5</v>
      </c>
      <c r="AN3246">
        <v>5</v>
      </c>
      <c r="AO3246">
        <v>20</v>
      </c>
      <c r="AP3246">
        <v>5</v>
      </c>
      <c r="AQ3246">
        <v>24</v>
      </c>
    </row>
    <row r="3247" spans="1:43" hidden="1" x14ac:dyDescent="0.25">
      <c r="A3247" t="s">
        <v>11820</v>
      </c>
      <c r="B3247" t="s">
        <v>11821</v>
      </c>
      <c r="C3247" s="1" t="str">
        <f t="shared" si="245"/>
        <v>21:0118</v>
      </c>
      <c r="D3247" s="1" t="str">
        <f t="shared" si="246"/>
        <v>21:0027</v>
      </c>
      <c r="E3247" t="s">
        <v>11822</v>
      </c>
      <c r="F3247" t="s">
        <v>11823</v>
      </c>
      <c r="H3247">
        <v>63.864439099999998</v>
      </c>
      <c r="I3247">
        <v>-95.182956200000007</v>
      </c>
      <c r="J3247" s="1" t="str">
        <f t="shared" si="247"/>
        <v>Till</v>
      </c>
      <c r="K3247" s="1" t="str">
        <f t="shared" si="248"/>
        <v>&lt;63 micron</v>
      </c>
      <c r="L3247">
        <v>0.1</v>
      </c>
      <c r="M3247">
        <v>0.69</v>
      </c>
      <c r="N3247">
        <v>1</v>
      </c>
      <c r="O3247">
        <v>150</v>
      </c>
      <c r="P3247">
        <v>0.25</v>
      </c>
      <c r="Q3247">
        <v>1</v>
      </c>
      <c r="R3247">
        <v>0.4</v>
      </c>
      <c r="S3247">
        <v>0.25</v>
      </c>
      <c r="T3247">
        <v>2</v>
      </c>
      <c r="U3247">
        <v>17</v>
      </c>
      <c r="V3247">
        <v>8</v>
      </c>
      <c r="W3247">
        <v>1.39</v>
      </c>
      <c r="X3247">
        <v>5</v>
      </c>
      <c r="Y3247">
        <v>0.5</v>
      </c>
      <c r="Z3247">
        <v>0.12</v>
      </c>
      <c r="AA3247">
        <v>20</v>
      </c>
      <c r="AB3247">
        <v>0.31</v>
      </c>
      <c r="AC3247">
        <v>135</v>
      </c>
      <c r="AD3247">
        <v>0.5</v>
      </c>
      <c r="AE3247">
        <v>0.01</v>
      </c>
      <c r="AF3247">
        <v>8</v>
      </c>
      <c r="AG3247">
        <v>790</v>
      </c>
      <c r="AH3247">
        <v>6</v>
      </c>
      <c r="AI3247">
        <v>1</v>
      </c>
      <c r="AJ3247">
        <v>1</v>
      </c>
      <c r="AK3247">
        <v>93</v>
      </c>
      <c r="AL3247">
        <v>0.05</v>
      </c>
      <c r="AM3247">
        <v>5</v>
      </c>
      <c r="AN3247">
        <v>5</v>
      </c>
      <c r="AO3247">
        <v>18</v>
      </c>
      <c r="AP3247">
        <v>5</v>
      </c>
      <c r="AQ3247">
        <v>20</v>
      </c>
    </row>
    <row r="3248" spans="1:43" hidden="1" x14ac:dyDescent="0.25">
      <c r="A3248" t="s">
        <v>11824</v>
      </c>
      <c r="B3248" t="s">
        <v>11825</v>
      </c>
      <c r="C3248" s="1" t="str">
        <f t="shared" si="245"/>
        <v>21:0118</v>
      </c>
      <c r="D3248" s="1" t="str">
        <f t="shared" si="246"/>
        <v>21:0027</v>
      </c>
      <c r="E3248" t="s">
        <v>11826</v>
      </c>
      <c r="F3248" t="s">
        <v>11827</v>
      </c>
      <c r="H3248">
        <v>63.874805000000002</v>
      </c>
      <c r="I3248">
        <v>-95.179647500000002</v>
      </c>
      <c r="J3248" s="1" t="str">
        <f t="shared" si="247"/>
        <v>Till</v>
      </c>
      <c r="K3248" s="1" t="str">
        <f t="shared" si="248"/>
        <v>&lt;63 micron</v>
      </c>
      <c r="L3248">
        <v>0.1</v>
      </c>
      <c r="M3248">
        <v>0.5</v>
      </c>
      <c r="N3248">
        <v>4</v>
      </c>
      <c r="O3248">
        <v>100</v>
      </c>
      <c r="P3248">
        <v>0.25</v>
      </c>
      <c r="Q3248">
        <v>1</v>
      </c>
      <c r="R3248">
        <v>0.28999999999999998</v>
      </c>
      <c r="S3248">
        <v>0.25</v>
      </c>
      <c r="T3248">
        <v>5</v>
      </c>
      <c r="U3248">
        <v>14</v>
      </c>
      <c r="V3248">
        <v>12</v>
      </c>
      <c r="W3248">
        <v>1.1399999999999999</v>
      </c>
      <c r="X3248">
        <v>5</v>
      </c>
      <c r="Y3248">
        <v>0.5</v>
      </c>
      <c r="Z3248">
        <v>0.1</v>
      </c>
      <c r="AA3248">
        <v>20</v>
      </c>
      <c r="AB3248">
        <v>0.24</v>
      </c>
      <c r="AC3248">
        <v>135</v>
      </c>
      <c r="AD3248">
        <v>0.5</v>
      </c>
      <c r="AE3248">
        <v>5.0000000000000001E-3</v>
      </c>
      <c r="AF3248">
        <v>7</v>
      </c>
      <c r="AG3248">
        <v>640</v>
      </c>
      <c r="AH3248">
        <v>6</v>
      </c>
      <c r="AI3248">
        <v>1</v>
      </c>
      <c r="AJ3248">
        <v>1</v>
      </c>
      <c r="AK3248">
        <v>54</v>
      </c>
      <c r="AL3248">
        <v>0.03</v>
      </c>
      <c r="AM3248">
        <v>5</v>
      </c>
      <c r="AN3248">
        <v>5</v>
      </c>
      <c r="AO3248">
        <v>15</v>
      </c>
      <c r="AP3248">
        <v>5</v>
      </c>
      <c r="AQ3248">
        <v>18</v>
      </c>
    </row>
    <row r="3249" spans="1:43" hidden="1" x14ac:dyDescent="0.25">
      <c r="A3249" t="s">
        <v>11828</v>
      </c>
      <c r="B3249" t="s">
        <v>11829</v>
      </c>
      <c r="C3249" s="1" t="str">
        <f t="shared" si="245"/>
        <v>21:0118</v>
      </c>
      <c r="D3249" s="1" t="str">
        <f t="shared" si="246"/>
        <v>21:0027</v>
      </c>
      <c r="E3249" t="s">
        <v>11830</v>
      </c>
      <c r="F3249" t="s">
        <v>11831</v>
      </c>
      <c r="H3249">
        <v>63.8876287</v>
      </c>
      <c r="I3249">
        <v>-95.182434700000002</v>
      </c>
      <c r="J3249" s="1" t="str">
        <f t="shared" si="247"/>
        <v>Till</v>
      </c>
      <c r="K3249" s="1" t="str">
        <f t="shared" si="248"/>
        <v>&lt;63 micron</v>
      </c>
      <c r="L3249">
        <v>0.1</v>
      </c>
      <c r="M3249">
        <v>0.46</v>
      </c>
      <c r="N3249">
        <v>2</v>
      </c>
      <c r="O3249">
        <v>90</v>
      </c>
      <c r="P3249">
        <v>0.25</v>
      </c>
      <c r="Q3249">
        <v>1</v>
      </c>
      <c r="R3249">
        <v>0.28999999999999998</v>
      </c>
      <c r="S3249">
        <v>0.25</v>
      </c>
      <c r="T3249">
        <v>3</v>
      </c>
      <c r="U3249">
        <v>15</v>
      </c>
      <c r="V3249">
        <v>9</v>
      </c>
      <c r="W3249">
        <v>1.1399999999999999</v>
      </c>
      <c r="X3249">
        <v>5</v>
      </c>
      <c r="Y3249">
        <v>0.5</v>
      </c>
      <c r="Z3249">
        <v>0.09</v>
      </c>
      <c r="AA3249">
        <v>20</v>
      </c>
      <c r="AB3249">
        <v>0.23</v>
      </c>
      <c r="AC3249">
        <v>110</v>
      </c>
      <c r="AD3249">
        <v>0.5</v>
      </c>
      <c r="AE3249">
        <v>5.0000000000000001E-3</v>
      </c>
      <c r="AF3249">
        <v>6</v>
      </c>
      <c r="AG3249">
        <v>700</v>
      </c>
      <c r="AH3249">
        <v>6</v>
      </c>
      <c r="AI3249">
        <v>1</v>
      </c>
      <c r="AJ3249">
        <v>1</v>
      </c>
      <c r="AK3249">
        <v>52</v>
      </c>
      <c r="AL3249">
        <v>0.03</v>
      </c>
      <c r="AM3249">
        <v>5</v>
      </c>
      <c r="AN3249">
        <v>5</v>
      </c>
      <c r="AO3249">
        <v>15</v>
      </c>
      <c r="AP3249">
        <v>5</v>
      </c>
      <c r="AQ3249">
        <v>18</v>
      </c>
    </row>
    <row r="3250" spans="1:43" hidden="1" x14ac:dyDescent="0.25">
      <c r="A3250" t="s">
        <v>11832</v>
      </c>
      <c r="B3250" t="s">
        <v>11833</v>
      </c>
      <c r="C3250" s="1" t="str">
        <f t="shared" si="245"/>
        <v>21:0118</v>
      </c>
      <c r="D3250" s="1" t="str">
        <f t="shared" si="246"/>
        <v>21:0027</v>
      </c>
      <c r="E3250" t="s">
        <v>11834</v>
      </c>
      <c r="F3250" t="s">
        <v>11835</v>
      </c>
      <c r="H3250">
        <v>63.716857099999999</v>
      </c>
      <c r="I3250">
        <v>-95.157680600000006</v>
      </c>
      <c r="J3250" s="1" t="str">
        <f t="shared" si="247"/>
        <v>Till</v>
      </c>
      <c r="K3250" s="1" t="str">
        <f t="shared" si="248"/>
        <v>&lt;63 micron</v>
      </c>
      <c r="L3250">
        <v>0.1</v>
      </c>
      <c r="M3250">
        <v>0.93</v>
      </c>
      <c r="N3250">
        <v>1</v>
      </c>
      <c r="O3250">
        <v>290</v>
      </c>
      <c r="P3250">
        <v>0.25</v>
      </c>
      <c r="Q3250">
        <v>1</v>
      </c>
      <c r="R3250">
        <v>0.26</v>
      </c>
      <c r="S3250">
        <v>0.25</v>
      </c>
      <c r="T3250">
        <v>3</v>
      </c>
      <c r="U3250">
        <v>20</v>
      </c>
      <c r="V3250">
        <v>9</v>
      </c>
      <c r="W3250">
        <v>1.35</v>
      </c>
      <c r="X3250">
        <v>5</v>
      </c>
      <c r="Y3250">
        <v>0.5</v>
      </c>
      <c r="Z3250">
        <v>0.2</v>
      </c>
      <c r="AA3250">
        <v>30</v>
      </c>
      <c r="AB3250">
        <v>0.36</v>
      </c>
      <c r="AC3250">
        <v>185</v>
      </c>
      <c r="AD3250">
        <v>0.5</v>
      </c>
      <c r="AE3250">
        <v>0.01</v>
      </c>
      <c r="AF3250">
        <v>10</v>
      </c>
      <c r="AG3250">
        <v>590</v>
      </c>
      <c r="AH3250">
        <v>14</v>
      </c>
      <c r="AI3250">
        <v>1</v>
      </c>
      <c r="AJ3250">
        <v>2</v>
      </c>
      <c r="AK3250">
        <v>93</v>
      </c>
      <c r="AL3250">
        <v>0.01</v>
      </c>
      <c r="AM3250">
        <v>5</v>
      </c>
      <c r="AN3250">
        <v>5</v>
      </c>
      <c r="AO3250">
        <v>18</v>
      </c>
      <c r="AP3250">
        <v>5</v>
      </c>
      <c r="AQ3250">
        <v>20</v>
      </c>
    </row>
    <row r="3251" spans="1:43" hidden="1" x14ac:dyDescent="0.25">
      <c r="A3251" t="s">
        <v>11836</v>
      </c>
      <c r="B3251" t="s">
        <v>11837</v>
      </c>
      <c r="C3251" s="1" t="str">
        <f t="shared" si="245"/>
        <v>21:0118</v>
      </c>
      <c r="D3251" s="1" t="str">
        <f t="shared" si="246"/>
        <v>21:0027</v>
      </c>
      <c r="E3251" t="s">
        <v>11838</v>
      </c>
      <c r="F3251" t="s">
        <v>11839</v>
      </c>
      <c r="H3251">
        <v>63.733017500000003</v>
      </c>
      <c r="I3251">
        <v>-95.157717599999998</v>
      </c>
      <c r="J3251" s="1" t="str">
        <f t="shared" si="247"/>
        <v>Till</v>
      </c>
      <c r="K3251" s="1" t="str">
        <f t="shared" si="248"/>
        <v>&lt;63 micron</v>
      </c>
      <c r="L3251">
        <v>0.1</v>
      </c>
      <c r="M3251">
        <v>0.56999999999999995</v>
      </c>
      <c r="N3251">
        <v>2</v>
      </c>
      <c r="O3251">
        <v>100</v>
      </c>
      <c r="P3251">
        <v>0.25</v>
      </c>
      <c r="Q3251">
        <v>1</v>
      </c>
      <c r="R3251">
        <v>0.33</v>
      </c>
      <c r="S3251">
        <v>0.25</v>
      </c>
      <c r="T3251">
        <v>3</v>
      </c>
      <c r="U3251">
        <v>20</v>
      </c>
      <c r="V3251">
        <v>6</v>
      </c>
      <c r="W3251">
        <v>1.33</v>
      </c>
      <c r="X3251">
        <v>5</v>
      </c>
      <c r="Y3251">
        <v>0.5</v>
      </c>
      <c r="Z3251">
        <v>0.14000000000000001</v>
      </c>
      <c r="AA3251">
        <v>30</v>
      </c>
      <c r="AB3251">
        <v>0.34</v>
      </c>
      <c r="AC3251">
        <v>120</v>
      </c>
      <c r="AD3251">
        <v>0.5</v>
      </c>
      <c r="AE3251">
        <v>0.03</v>
      </c>
      <c r="AF3251">
        <v>8</v>
      </c>
      <c r="AG3251">
        <v>760</v>
      </c>
      <c r="AH3251">
        <v>8</v>
      </c>
      <c r="AI3251">
        <v>2</v>
      </c>
      <c r="AJ3251">
        <v>2</v>
      </c>
      <c r="AK3251">
        <v>62</v>
      </c>
      <c r="AL3251">
        <v>0.05</v>
      </c>
      <c r="AM3251">
        <v>5</v>
      </c>
      <c r="AN3251">
        <v>5</v>
      </c>
      <c r="AO3251">
        <v>23</v>
      </c>
      <c r="AP3251">
        <v>5</v>
      </c>
      <c r="AQ3251">
        <v>20</v>
      </c>
    </row>
    <row r="3252" spans="1:43" hidden="1" x14ac:dyDescent="0.25">
      <c r="A3252" t="s">
        <v>11840</v>
      </c>
      <c r="B3252" t="s">
        <v>11841</v>
      </c>
      <c r="C3252" s="1" t="str">
        <f t="shared" si="245"/>
        <v>21:0118</v>
      </c>
      <c r="D3252" s="1" t="str">
        <f t="shared" si="246"/>
        <v>21:0027</v>
      </c>
      <c r="E3252" t="s">
        <v>11842</v>
      </c>
      <c r="F3252" t="s">
        <v>11843</v>
      </c>
      <c r="H3252">
        <v>63.745694800000003</v>
      </c>
      <c r="I3252">
        <v>-95.157124199999998</v>
      </c>
      <c r="J3252" s="1" t="str">
        <f t="shared" si="247"/>
        <v>Till</v>
      </c>
      <c r="K3252" s="1" t="str">
        <f t="shared" si="248"/>
        <v>&lt;63 micron</v>
      </c>
      <c r="L3252">
        <v>0.1</v>
      </c>
      <c r="M3252">
        <v>0.52</v>
      </c>
      <c r="N3252">
        <v>2</v>
      </c>
      <c r="O3252">
        <v>110</v>
      </c>
      <c r="P3252">
        <v>0.25</v>
      </c>
      <c r="Q3252">
        <v>1</v>
      </c>
      <c r="R3252">
        <v>0.31</v>
      </c>
      <c r="S3252">
        <v>0.25</v>
      </c>
      <c r="T3252">
        <v>4</v>
      </c>
      <c r="U3252">
        <v>16</v>
      </c>
      <c r="V3252">
        <v>6</v>
      </c>
      <c r="W3252">
        <v>1.2</v>
      </c>
      <c r="X3252">
        <v>5</v>
      </c>
      <c r="Y3252">
        <v>0.5</v>
      </c>
      <c r="Z3252">
        <v>0.1</v>
      </c>
      <c r="AA3252">
        <v>30</v>
      </c>
      <c r="AB3252">
        <v>0.26</v>
      </c>
      <c r="AC3252">
        <v>125</v>
      </c>
      <c r="AD3252">
        <v>1</v>
      </c>
      <c r="AE3252">
        <v>0.01</v>
      </c>
      <c r="AF3252">
        <v>7</v>
      </c>
      <c r="AG3252">
        <v>790</v>
      </c>
      <c r="AH3252">
        <v>10</v>
      </c>
      <c r="AI3252">
        <v>1</v>
      </c>
      <c r="AJ3252">
        <v>1</v>
      </c>
      <c r="AK3252">
        <v>79</v>
      </c>
      <c r="AL3252">
        <v>0.04</v>
      </c>
      <c r="AM3252">
        <v>5</v>
      </c>
      <c r="AN3252">
        <v>5</v>
      </c>
      <c r="AO3252">
        <v>20</v>
      </c>
      <c r="AP3252">
        <v>5</v>
      </c>
      <c r="AQ3252">
        <v>18</v>
      </c>
    </row>
    <row r="3253" spans="1:43" hidden="1" x14ac:dyDescent="0.25">
      <c r="A3253" t="s">
        <v>11844</v>
      </c>
      <c r="B3253" t="s">
        <v>11845</v>
      </c>
      <c r="C3253" s="1" t="str">
        <f t="shared" si="245"/>
        <v>21:0118</v>
      </c>
      <c r="D3253" s="1" t="str">
        <f t="shared" si="246"/>
        <v>21:0027</v>
      </c>
      <c r="E3253" t="s">
        <v>11846</v>
      </c>
      <c r="F3253" t="s">
        <v>11847</v>
      </c>
      <c r="H3253">
        <v>63.7608259</v>
      </c>
      <c r="I3253">
        <v>-95.156940599999999</v>
      </c>
      <c r="J3253" s="1" t="str">
        <f t="shared" si="247"/>
        <v>Till</v>
      </c>
      <c r="K3253" s="1" t="str">
        <f t="shared" si="248"/>
        <v>&lt;63 micron</v>
      </c>
      <c r="L3253">
        <v>0.1</v>
      </c>
      <c r="M3253">
        <v>0.94</v>
      </c>
      <c r="N3253">
        <v>1</v>
      </c>
      <c r="O3253">
        <v>180</v>
      </c>
      <c r="P3253">
        <v>0.25</v>
      </c>
      <c r="Q3253">
        <v>1</v>
      </c>
      <c r="R3253">
        <v>0.26</v>
      </c>
      <c r="S3253">
        <v>0.25</v>
      </c>
      <c r="T3253">
        <v>4</v>
      </c>
      <c r="U3253">
        <v>24</v>
      </c>
      <c r="V3253">
        <v>11</v>
      </c>
      <c r="W3253">
        <v>1.45</v>
      </c>
      <c r="X3253">
        <v>5</v>
      </c>
      <c r="Y3253">
        <v>0.5</v>
      </c>
      <c r="Z3253">
        <v>0.17</v>
      </c>
      <c r="AA3253">
        <v>40</v>
      </c>
      <c r="AB3253">
        <v>0.39</v>
      </c>
      <c r="AC3253">
        <v>125</v>
      </c>
      <c r="AD3253">
        <v>1</v>
      </c>
      <c r="AE3253">
        <v>0.01</v>
      </c>
      <c r="AF3253">
        <v>11</v>
      </c>
      <c r="AG3253">
        <v>620</v>
      </c>
      <c r="AH3253">
        <v>14</v>
      </c>
      <c r="AI3253">
        <v>1</v>
      </c>
      <c r="AJ3253">
        <v>2</v>
      </c>
      <c r="AK3253">
        <v>84</v>
      </c>
      <c r="AL3253">
        <v>0.04</v>
      </c>
      <c r="AM3253">
        <v>5</v>
      </c>
      <c r="AN3253">
        <v>5</v>
      </c>
      <c r="AO3253">
        <v>24</v>
      </c>
      <c r="AP3253">
        <v>5</v>
      </c>
      <c r="AQ3253">
        <v>26</v>
      </c>
    </row>
    <row r="3254" spans="1:43" hidden="1" x14ac:dyDescent="0.25">
      <c r="A3254" t="s">
        <v>11848</v>
      </c>
      <c r="B3254" t="s">
        <v>11849</v>
      </c>
      <c r="C3254" s="1" t="str">
        <f t="shared" si="245"/>
        <v>21:0118</v>
      </c>
      <c r="D3254" s="1" t="str">
        <f t="shared" si="246"/>
        <v>21:0027</v>
      </c>
      <c r="E3254" t="s">
        <v>11850</v>
      </c>
      <c r="F3254" t="s">
        <v>11851</v>
      </c>
      <c r="H3254">
        <v>63.789719699999999</v>
      </c>
      <c r="I3254">
        <v>-95.155615800000007</v>
      </c>
      <c r="J3254" s="1" t="str">
        <f t="shared" si="247"/>
        <v>Till</v>
      </c>
      <c r="K3254" s="1" t="str">
        <f t="shared" si="248"/>
        <v>&lt;63 micron</v>
      </c>
      <c r="L3254">
        <v>0.1</v>
      </c>
      <c r="M3254">
        <v>0.32</v>
      </c>
      <c r="N3254">
        <v>1</v>
      </c>
      <c r="O3254">
        <v>60</v>
      </c>
      <c r="P3254">
        <v>0.25</v>
      </c>
      <c r="Q3254">
        <v>1</v>
      </c>
      <c r="R3254">
        <v>0.28000000000000003</v>
      </c>
      <c r="S3254">
        <v>0.25</v>
      </c>
      <c r="T3254">
        <v>3</v>
      </c>
      <c r="U3254">
        <v>10</v>
      </c>
      <c r="V3254">
        <v>3</v>
      </c>
      <c r="W3254">
        <v>0.85</v>
      </c>
      <c r="X3254">
        <v>5</v>
      </c>
      <c r="Y3254">
        <v>0.5</v>
      </c>
      <c r="Z3254">
        <v>0.04</v>
      </c>
      <c r="AA3254">
        <v>20</v>
      </c>
      <c r="AB3254">
        <v>0.16</v>
      </c>
      <c r="AC3254">
        <v>105</v>
      </c>
      <c r="AD3254">
        <v>0.5</v>
      </c>
      <c r="AE3254">
        <v>5.0000000000000001E-3</v>
      </c>
      <c r="AF3254">
        <v>3</v>
      </c>
      <c r="AG3254">
        <v>700</v>
      </c>
      <c r="AH3254">
        <v>2</v>
      </c>
      <c r="AI3254">
        <v>1</v>
      </c>
      <c r="AJ3254">
        <v>1</v>
      </c>
      <c r="AK3254">
        <v>59</v>
      </c>
      <c r="AL3254">
        <v>0.03</v>
      </c>
      <c r="AM3254">
        <v>5</v>
      </c>
      <c r="AN3254">
        <v>5</v>
      </c>
      <c r="AO3254">
        <v>12</v>
      </c>
      <c r="AP3254">
        <v>5</v>
      </c>
      <c r="AQ3254">
        <v>10</v>
      </c>
    </row>
    <row r="3255" spans="1:43" hidden="1" x14ac:dyDescent="0.25">
      <c r="A3255" t="s">
        <v>11852</v>
      </c>
      <c r="B3255" t="s">
        <v>11853</v>
      </c>
      <c r="C3255" s="1" t="str">
        <f t="shared" si="245"/>
        <v>21:0118</v>
      </c>
      <c r="D3255" s="1" t="str">
        <f t="shared" si="246"/>
        <v>21:0027</v>
      </c>
      <c r="E3255" t="s">
        <v>11854</v>
      </c>
      <c r="F3255" t="s">
        <v>11855</v>
      </c>
      <c r="H3255">
        <v>63.813506599999997</v>
      </c>
      <c r="I3255">
        <v>-95.145730700000001</v>
      </c>
      <c r="J3255" s="1" t="str">
        <f t="shared" si="247"/>
        <v>Till</v>
      </c>
      <c r="K3255" s="1" t="str">
        <f t="shared" si="248"/>
        <v>&lt;63 micron</v>
      </c>
      <c r="L3255">
        <v>0.1</v>
      </c>
      <c r="M3255">
        <v>0.47</v>
      </c>
      <c r="N3255">
        <v>2</v>
      </c>
      <c r="O3255">
        <v>80</v>
      </c>
      <c r="P3255">
        <v>0.25</v>
      </c>
      <c r="Q3255">
        <v>1</v>
      </c>
      <c r="R3255">
        <v>0.33</v>
      </c>
      <c r="S3255">
        <v>0.25</v>
      </c>
      <c r="T3255">
        <v>3</v>
      </c>
      <c r="U3255">
        <v>12</v>
      </c>
      <c r="V3255">
        <v>5</v>
      </c>
      <c r="W3255">
        <v>1</v>
      </c>
      <c r="X3255">
        <v>5</v>
      </c>
      <c r="Y3255">
        <v>0.5</v>
      </c>
      <c r="Z3255">
        <v>0.08</v>
      </c>
      <c r="AA3255">
        <v>30</v>
      </c>
      <c r="AB3255">
        <v>0.21</v>
      </c>
      <c r="AC3255">
        <v>110</v>
      </c>
      <c r="AD3255">
        <v>0.5</v>
      </c>
      <c r="AE3255">
        <v>5.0000000000000001E-3</v>
      </c>
      <c r="AF3255">
        <v>5</v>
      </c>
      <c r="AG3255">
        <v>760</v>
      </c>
      <c r="AH3255">
        <v>6</v>
      </c>
      <c r="AI3255">
        <v>1</v>
      </c>
      <c r="AJ3255">
        <v>1</v>
      </c>
      <c r="AK3255">
        <v>71</v>
      </c>
      <c r="AL3255">
        <v>0.04</v>
      </c>
      <c r="AM3255">
        <v>5</v>
      </c>
      <c r="AN3255">
        <v>5</v>
      </c>
      <c r="AO3255">
        <v>15</v>
      </c>
      <c r="AP3255">
        <v>5</v>
      </c>
      <c r="AQ3255">
        <v>14</v>
      </c>
    </row>
    <row r="3256" spans="1:43" hidden="1" x14ac:dyDescent="0.25">
      <c r="A3256" t="s">
        <v>11856</v>
      </c>
      <c r="B3256" t="s">
        <v>11857</v>
      </c>
      <c r="C3256" s="1" t="str">
        <f t="shared" si="245"/>
        <v>21:0118</v>
      </c>
      <c r="D3256" s="1" t="str">
        <f t="shared" si="246"/>
        <v>21:0027</v>
      </c>
      <c r="E3256" t="s">
        <v>11858</v>
      </c>
      <c r="F3256" t="s">
        <v>11859</v>
      </c>
      <c r="H3256">
        <v>63.827050800000002</v>
      </c>
      <c r="I3256">
        <v>-95.156234799999993</v>
      </c>
      <c r="J3256" s="1" t="str">
        <f t="shared" si="247"/>
        <v>Till</v>
      </c>
      <c r="K3256" s="1" t="str">
        <f t="shared" si="248"/>
        <v>&lt;63 micron</v>
      </c>
      <c r="L3256">
        <v>0.1</v>
      </c>
      <c r="M3256">
        <v>2.35</v>
      </c>
      <c r="N3256">
        <v>2</v>
      </c>
      <c r="O3256">
        <v>620</v>
      </c>
      <c r="P3256">
        <v>0.25</v>
      </c>
      <c r="Q3256">
        <v>1</v>
      </c>
      <c r="R3256">
        <v>0.48</v>
      </c>
      <c r="S3256">
        <v>0.25</v>
      </c>
      <c r="T3256">
        <v>9</v>
      </c>
      <c r="U3256">
        <v>54</v>
      </c>
      <c r="V3256">
        <v>21</v>
      </c>
      <c r="W3256">
        <v>2.98</v>
      </c>
      <c r="X3256">
        <v>10</v>
      </c>
      <c r="Y3256">
        <v>0.5</v>
      </c>
      <c r="Z3256">
        <v>0.44</v>
      </c>
      <c r="AA3256">
        <v>40</v>
      </c>
      <c r="AB3256">
        <v>0.97</v>
      </c>
      <c r="AC3256">
        <v>360</v>
      </c>
      <c r="AD3256">
        <v>0.5</v>
      </c>
      <c r="AE3256">
        <v>0.01</v>
      </c>
      <c r="AF3256">
        <v>26</v>
      </c>
      <c r="AG3256">
        <v>670</v>
      </c>
      <c r="AH3256">
        <v>22</v>
      </c>
      <c r="AI3256">
        <v>1</v>
      </c>
      <c r="AJ3256">
        <v>6</v>
      </c>
      <c r="AK3256">
        <v>72</v>
      </c>
      <c r="AL3256">
        <v>0.04</v>
      </c>
      <c r="AM3256">
        <v>5</v>
      </c>
      <c r="AN3256">
        <v>5</v>
      </c>
      <c r="AO3256">
        <v>40</v>
      </c>
      <c r="AP3256">
        <v>5</v>
      </c>
      <c r="AQ3256">
        <v>80</v>
      </c>
    </row>
    <row r="3257" spans="1:43" hidden="1" x14ac:dyDescent="0.25">
      <c r="A3257" t="s">
        <v>11860</v>
      </c>
      <c r="B3257" t="s">
        <v>11861</v>
      </c>
      <c r="C3257" s="1" t="str">
        <f t="shared" si="245"/>
        <v>21:0118</v>
      </c>
      <c r="D3257" s="1" t="str">
        <f t="shared" si="246"/>
        <v>21:0027</v>
      </c>
      <c r="E3257" t="s">
        <v>11862</v>
      </c>
      <c r="F3257" t="s">
        <v>11863</v>
      </c>
      <c r="H3257">
        <v>63.842947100000004</v>
      </c>
      <c r="I3257">
        <v>-95.154706000000004</v>
      </c>
      <c r="J3257" s="1" t="str">
        <f t="shared" si="247"/>
        <v>Till</v>
      </c>
      <c r="K3257" s="1" t="str">
        <f t="shared" si="248"/>
        <v>&lt;63 micron</v>
      </c>
      <c r="L3257">
        <v>0.1</v>
      </c>
      <c r="M3257">
        <v>0.5</v>
      </c>
      <c r="N3257">
        <v>2</v>
      </c>
      <c r="O3257">
        <v>160</v>
      </c>
      <c r="P3257">
        <v>0.25</v>
      </c>
      <c r="Q3257">
        <v>1</v>
      </c>
      <c r="R3257">
        <v>0.32</v>
      </c>
      <c r="S3257">
        <v>0.25</v>
      </c>
      <c r="T3257">
        <v>3</v>
      </c>
      <c r="U3257">
        <v>14</v>
      </c>
      <c r="V3257">
        <v>7</v>
      </c>
      <c r="W3257">
        <v>1.1399999999999999</v>
      </c>
      <c r="X3257">
        <v>5</v>
      </c>
      <c r="Y3257">
        <v>0.5</v>
      </c>
      <c r="Z3257">
        <v>0.1</v>
      </c>
      <c r="AA3257">
        <v>30</v>
      </c>
      <c r="AB3257">
        <v>0.22</v>
      </c>
      <c r="AC3257">
        <v>125</v>
      </c>
      <c r="AD3257">
        <v>1</v>
      </c>
      <c r="AE3257">
        <v>5.0000000000000001E-3</v>
      </c>
      <c r="AF3257">
        <v>7</v>
      </c>
      <c r="AG3257">
        <v>720</v>
      </c>
      <c r="AH3257">
        <v>6</v>
      </c>
      <c r="AI3257">
        <v>1</v>
      </c>
      <c r="AJ3257">
        <v>1</v>
      </c>
      <c r="AK3257">
        <v>69</v>
      </c>
      <c r="AL3257">
        <v>0.04</v>
      </c>
      <c r="AM3257">
        <v>5</v>
      </c>
      <c r="AN3257">
        <v>5</v>
      </c>
      <c r="AO3257">
        <v>16</v>
      </c>
      <c r="AP3257">
        <v>5</v>
      </c>
      <c r="AQ3257">
        <v>16</v>
      </c>
    </row>
    <row r="3258" spans="1:43" hidden="1" x14ac:dyDescent="0.25">
      <c r="A3258" t="s">
        <v>11864</v>
      </c>
      <c r="B3258" t="s">
        <v>11865</v>
      </c>
      <c r="C3258" s="1" t="str">
        <f t="shared" si="245"/>
        <v>21:0118</v>
      </c>
      <c r="D3258" s="1" t="str">
        <f t="shared" si="246"/>
        <v>21:0027</v>
      </c>
      <c r="E3258" t="s">
        <v>11866</v>
      </c>
      <c r="F3258" t="s">
        <v>11867</v>
      </c>
      <c r="H3258">
        <v>63.857908399999999</v>
      </c>
      <c r="I3258">
        <v>-95.1550577</v>
      </c>
      <c r="J3258" s="1" t="str">
        <f t="shared" si="247"/>
        <v>Till</v>
      </c>
      <c r="K3258" s="1" t="str">
        <f t="shared" si="248"/>
        <v>&lt;63 micron</v>
      </c>
      <c r="L3258">
        <v>0.1</v>
      </c>
      <c r="M3258">
        <v>0.96</v>
      </c>
      <c r="N3258">
        <v>1</v>
      </c>
      <c r="O3258">
        <v>260</v>
      </c>
      <c r="P3258">
        <v>0.25</v>
      </c>
      <c r="Q3258">
        <v>1</v>
      </c>
      <c r="R3258">
        <v>0.34</v>
      </c>
      <c r="S3258">
        <v>0.25</v>
      </c>
      <c r="T3258">
        <v>4</v>
      </c>
      <c r="U3258">
        <v>20</v>
      </c>
      <c r="V3258">
        <v>11</v>
      </c>
      <c r="W3258">
        <v>1.52</v>
      </c>
      <c r="X3258">
        <v>5</v>
      </c>
      <c r="Y3258">
        <v>0.5</v>
      </c>
      <c r="Z3258">
        <v>0.21</v>
      </c>
      <c r="AA3258">
        <v>30</v>
      </c>
      <c r="AB3258">
        <v>0.37</v>
      </c>
      <c r="AC3258">
        <v>165</v>
      </c>
      <c r="AD3258">
        <v>1</v>
      </c>
      <c r="AE3258">
        <v>0.01</v>
      </c>
      <c r="AF3258">
        <v>9</v>
      </c>
      <c r="AG3258">
        <v>680</v>
      </c>
      <c r="AH3258">
        <v>16</v>
      </c>
      <c r="AI3258">
        <v>1</v>
      </c>
      <c r="AJ3258">
        <v>2</v>
      </c>
      <c r="AK3258">
        <v>76</v>
      </c>
      <c r="AL3258">
        <v>0.04</v>
      </c>
      <c r="AM3258">
        <v>5</v>
      </c>
      <c r="AN3258">
        <v>5</v>
      </c>
      <c r="AO3258">
        <v>21</v>
      </c>
      <c r="AP3258">
        <v>5</v>
      </c>
      <c r="AQ3258">
        <v>24</v>
      </c>
    </row>
    <row r="3259" spans="1:43" hidden="1" x14ac:dyDescent="0.25">
      <c r="A3259" t="s">
        <v>11868</v>
      </c>
      <c r="B3259" t="s">
        <v>11869</v>
      </c>
      <c r="C3259" s="1" t="str">
        <f t="shared" si="245"/>
        <v>21:0118</v>
      </c>
      <c r="D3259" s="1" t="str">
        <f t="shared" si="246"/>
        <v>21:0027</v>
      </c>
      <c r="E3259" t="s">
        <v>11870</v>
      </c>
      <c r="F3259" t="s">
        <v>11871</v>
      </c>
      <c r="H3259">
        <v>63.872132399999998</v>
      </c>
      <c r="I3259">
        <v>-95.143401699999998</v>
      </c>
      <c r="J3259" s="1" t="str">
        <f t="shared" si="247"/>
        <v>Till</v>
      </c>
      <c r="K3259" s="1" t="str">
        <f t="shared" si="248"/>
        <v>&lt;63 micron</v>
      </c>
      <c r="L3259">
        <v>0.1</v>
      </c>
      <c r="M3259">
        <v>0.79</v>
      </c>
      <c r="N3259">
        <v>6</v>
      </c>
      <c r="O3259">
        <v>210</v>
      </c>
      <c r="P3259">
        <v>0.25</v>
      </c>
      <c r="Q3259">
        <v>1</v>
      </c>
      <c r="R3259">
        <v>0.38</v>
      </c>
      <c r="S3259">
        <v>0.25</v>
      </c>
      <c r="T3259">
        <v>3</v>
      </c>
      <c r="U3259">
        <v>20</v>
      </c>
      <c r="V3259">
        <v>10</v>
      </c>
      <c r="W3259">
        <v>1.46</v>
      </c>
      <c r="X3259">
        <v>5</v>
      </c>
      <c r="Y3259">
        <v>0.5</v>
      </c>
      <c r="Z3259">
        <v>0.17</v>
      </c>
      <c r="AA3259">
        <v>30</v>
      </c>
      <c r="AB3259">
        <v>0.34</v>
      </c>
      <c r="AC3259">
        <v>170</v>
      </c>
      <c r="AD3259">
        <v>0.5</v>
      </c>
      <c r="AE3259">
        <v>0.01</v>
      </c>
      <c r="AF3259">
        <v>8</v>
      </c>
      <c r="AG3259">
        <v>740</v>
      </c>
      <c r="AH3259">
        <v>12</v>
      </c>
      <c r="AI3259">
        <v>1</v>
      </c>
      <c r="AJ3259">
        <v>2</v>
      </c>
      <c r="AK3259">
        <v>74</v>
      </c>
      <c r="AL3259">
        <v>0.06</v>
      </c>
      <c r="AM3259">
        <v>5</v>
      </c>
      <c r="AN3259">
        <v>5</v>
      </c>
      <c r="AO3259">
        <v>21</v>
      </c>
      <c r="AP3259">
        <v>5</v>
      </c>
      <c r="AQ3259">
        <v>22</v>
      </c>
    </row>
    <row r="3260" spans="1:43" hidden="1" x14ac:dyDescent="0.25">
      <c r="A3260" t="s">
        <v>11872</v>
      </c>
      <c r="B3260" t="s">
        <v>11873</v>
      </c>
      <c r="C3260" s="1" t="str">
        <f t="shared" si="245"/>
        <v>21:0118</v>
      </c>
      <c r="D3260" s="1" t="str">
        <f t="shared" si="246"/>
        <v>21:0027</v>
      </c>
      <c r="E3260" t="s">
        <v>11874</v>
      </c>
      <c r="F3260" t="s">
        <v>11875</v>
      </c>
      <c r="H3260">
        <v>63.886793300000001</v>
      </c>
      <c r="I3260">
        <v>-95.146454899999995</v>
      </c>
      <c r="J3260" s="1" t="str">
        <f t="shared" si="247"/>
        <v>Till</v>
      </c>
      <c r="K3260" s="1" t="str">
        <f t="shared" si="248"/>
        <v>&lt;63 micron</v>
      </c>
      <c r="L3260">
        <v>0.1</v>
      </c>
      <c r="M3260">
        <v>0.4</v>
      </c>
      <c r="N3260">
        <v>8</v>
      </c>
      <c r="O3260">
        <v>90</v>
      </c>
      <c r="P3260">
        <v>0.25</v>
      </c>
      <c r="Q3260">
        <v>1</v>
      </c>
      <c r="R3260">
        <v>0.34</v>
      </c>
      <c r="S3260">
        <v>0.25</v>
      </c>
      <c r="T3260">
        <v>3</v>
      </c>
      <c r="U3260">
        <v>12</v>
      </c>
      <c r="V3260">
        <v>11</v>
      </c>
      <c r="W3260">
        <v>1.05</v>
      </c>
      <c r="X3260">
        <v>5</v>
      </c>
      <c r="Y3260">
        <v>0.5</v>
      </c>
      <c r="Z3260">
        <v>0.08</v>
      </c>
      <c r="AA3260">
        <v>20</v>
      </c>
      <c r="AB3260">
        <v>0.2</v>
      </c>
      <c r="AC3260">
        <v>125</v>
      </c>
      <c r="AD3260">
        <v>0.5</v>
      </c>
      <c r="AE3260">
        <v>5.0000000000000001E-3</v>
      </c>
      <c r="AF3260">
        <v>5</v>
      </c>
      <c r="AG3260">
        <v>750</v>
      </c>
      <c r="AH3260">
        <v>8</v>
      </c>
      <c r="AI3260">
        <v>1</v>
      </c>
      <c r="AJ3260">
        <v>1</v>
      </c>
      <c r="AK3260">
        <v>56</v>
      </c>
      <c r="AL3260">
        <v>0.04</v>
      </c>
      <c r="AM3260">
        <v>5</v>
      </c>
      <c r="AN3260">
        <v>5</v>
      </c>
      <c r="AO3260">
        <v>14</v>
      </c>
      <c r="AP3260">
        <v>5</v>
      </c>
      <c r="AQ3260">
        <v>16</v>
      </c>
    </row>
    <row r="3261" spans="1:43" hidden="1" x14ac:dyDescent="0.25">
      <c r="A3261" t="s">
        <v>11876</v>
      </c>
      <c r="B3261" t="s">
        <v>11877</v>
      </c>
      <c r="C3261" s="1" t="str">
        <f t="shared" si="245"/>
        <v>21:0118</v>
      </c>
      <c r="D3261" s="1" t="str">
        <f t="shared" si="246"/>
        <v>21:0027</v>
      </c>
      <c r="E3261" t="s">
        <v>11878</v>
      </c>
      <c r="F3261" t="s">
        <v>11879</v>
      </c>
      <c r="H3261">
        <v>63.703741600000001</v>
      </c>
      <c r="I3261">
        <v>-95.122517099999996</v>
      </c>
      <c r="J3261" s="1" t="str">
        <f t="shared" si="247"/>
        <v>Till</v>
      </c>
      <c r="K3261" s="1" t="str">
        <f t="shared" si="248"/>
        <v>&lt;63 micron</v>
      </c>
      <c r="L3261">
        <v>0.1</v>
      </c>
      <c r="M3261">
        <v>0.57999999999999996</v>
      </c>
      <c r="N3261">
        <v>1</v>
      </c>
      <c r="O3261">
        <v>130</v>
      </c>
      <c r="P3261">
        <v>0.25</v>
      </c>
      <c r="Q3261">
        <v>1</v>
      </c>
      <c r="R3261">
        <v>0.31</v>
      </c>
      <c r="S3261">
        <v>0.25</v>
      </c>
      <c r="T3261">
        <v>3</v>
      </c>
      <c r="U3261">
        <v>15</v>
      </c>
      <c r="V3261">
        <v>7</v>
      </c>
      <c r="W3261">
        <v>1.1100000000000001</v>
      </c>
      <c r="X3261">
        <v>5</v>
      </c>
      <c r="Y3261">
        <v>0.5</v>
      </c>
      <c r="Z3261">
        <v>0.12</v>
      </c>
      <c r="AA3261">
        <v>30</v>
      </c>
      <c r="AB3261">
        <v>0.24</v>
      </c>
      <c r="AC3261">
        <v>100</v>
      </c>
      <c r="AD3261">
        <v>0.5</v>
      </c>
      <c r="AE3261">
        <v>0.01</v>
      </c>
      <c r="AF3261">
        <v>6</v>
      </c>
      <c r="AG3261">
        <v>700</v>
      </c>
      <c r="AH3261">
        <v>6</v>
      </c>
      <c r="AI3261">
        <v>1</v>
      </c>
      <c r="AJ3261">
        <v>2</v>
      </c>
      <c r="AK3261">
        <v>79</v>
      </c>
      <c r="AL3261">
        <v>0.04</v>
      </c>
      <c r="AM3261">
        <v>5</v>
      </c>
      <c r="AN3261">
        <v>5</v>
      </c>
      <c r="AO3261">
        <v>16</v>
      </c>
      <c r="AP3261">
        <v>5</v>
      </c>
      <c r="AQ3261">
        <v>16</v>
      </c>
    </row>
    <row r="3262" spans="1:43" hidden="1" x14ac:dyDescent="0.25">
      <c r="A3262" t="s">
        <v>11880</v>
      </c>
      <c r="B3262" t="s">
        <v>11881</v>
      </c>
      <c r="C3262" s="1" t="str">
        <f t="shared" si="245"/>
        <v>21:0118</v>
      </c>
      <c r="D3262" s="1" t="str">
        <f t="shared" si="246"/>
        <v>21:0027</v>
      </c>
      <c r="E3262" t="s">
        <v>11882</v>
      </c>
      <c r="F3262" t="s">
        <v>11883</v>
      </c>
      <c r="H3262">
        <v>63.7164267</v>
      </c>
      <c r="I3262">
        <v>-95.123204799999996</v>
      </c>
      <c r="J3262" s="1" t="str">
        <f t="shared" si="247"/>
        <v>Till</v>
      </c>
      <c r="K3262" s="1" t="str">
        <f t="shared" si="248"/>
        <v>&lt;63 micron</v>
      </c>
      <c r="L3262">
        <v>0.1</v>
      </c>
      <c r="M3262">
        <v>0.4</v>
      </c>
      <c r="N3262">
        <v>1</v>
      </c>
      <c r="O3262">
        <v>110</v>
      </c>
      <c r="P3262">
        <v>0.25</v>
      </c>
      <c r="Q3262">
        <v>1</v>
      </c>
      <c r="R3262">
        <v>0.26</v>
      </c>
      <c r="S3262">
        <v>0.25</v>
      </c>
      <c r="T3262">
        <v>2</v>
      </c>
      <c r="U3262">
        <v>12</v>
      </c>
      <c r="V3262">
        <v>6</v>
      </c>
      <c r="W3262">
        <v>1.02</v>
      </c>
      <c r="X3262">
        <v>5</v>
      </c>
      <c r="Y3262">
        <v>0.5</v>
      </c>
      <c r="Z3262">
        <v>0.06</v>
      </c>
      <c r="AA3262">
        <v>30</v>
      </c>
      <c r="AB3262">
        <v>0.19</v>
      </c>
      <c r="AC3262">
        <v>120</v>
      </c>
      <c r="AD3262">
        <v>0.5</v>
      </c>
      <c r="AE3262">
        <v>5.0000000000000001E-3</v>
      </c>
      <c r="AF3262">
        <v>4</v>
      </c>
      <c r="AG3262">
        <v>590</v>
      </c>
      <c r="AH3262">
        <v>8</v>
      </c>
      <c r="AI3262">
        <v>1</v>
      </c>
      <c r="AJ3262">
        <v>1</v>
      </c>
      <c r="AK3262">
        <v>70</v>
      </c>
      <c r="AL3262">
        <v>0.03</v>
      </c>
      <c r="AM3262">
        <v>5</v>
      </c>
      <c r="AN3262">
        <v>5</v>
      </c>
      <c r="AO3262">
        <v>14</v>
      </c>
      <c r="AP3262">
        <v>5</v>
      </c>
      <c r="AQ3262">
        <v>12</v>
      </c>
    </row>
    <row r="3263" spans="1:43" hidden="1" x14ac:dyDescent="0.25">
      <c r="A3263" t="s">
        <v>11884</v>
      </c>
      <c r="B3263" t="s">
        <v>11885</v>
      </c>
      <c r="C3263" s="1" t="str">
        <f t="shared" si="245"/>
        <v>21:0118</v>
      </c>
      <c r="D3263" s="1" t="str">
        <f t="shared" si="246"/>
        <v>21:0027</v>
      </c>
      <c r="E3263" t="s">
        <v>11886</v>
      </c>
      <c r="F3263" t="s">
        <v>11887</v>
      </c>
      <c r="H3263">
        <v>63.734119700000001</v>
      </c>
      <c r="I3263">
        <v>-95.128280899999993</v>
      </c>
      <c r="J3263" s="1" t="str">
        <f t="shared" si="247"/>
        <v>Till</v>
      </c>
      <c r="K3263" s="1" t="str">
        <f t="shared" si="248"/>
        <v>&lt;63 micron</v>
      </c>
      <c r="L3263">
        <v>0.1</v>
      </c>
      <c r="M3263">
        <v>0.3</v>
      </c>
      <c r="N3263">
        <v>6</v>
      </c>
      <c r="O3263">
        <v>110</v>
      </c>
      <c r="P3263">
        <v>0.25</v>
      </c>
      <c r="Q3263">
        <v>1</v>
      </c>
      <c r="R3263">
        <v>0.35</v>
      </c>
      <c r="S3263">
        <v>0.25</v>
      </c>
      <c r="T3263">
        <v>2</v>
      </c>
      <c r="U3263">
        <v>11</v>
      </c>
      <c r="V3263">
        <v>3</v>
      </c>
      <c r="W3263">
        <v>1.06</v>
      </c>
      <c r="X3263">
        <v>5</v>
      </c>
      <c r="Y3263">
        <v>0.5</v>
      </c>
      <c r="Z3263">
        <v>0.03</v>
      </c>
      <c r="AA3263">
        <v>30</v>
      </c>
      <c r="AB3263">
        <v>0.14000000000000001</v>
      </c>
      <c r="AC3263">
        <v>105</v>
      </c>
      <c r="AD3263">
        <v>0.5</v>
      </c>
      <c r="AE3263">
        <v>5.0000000000000001E-3</v>
      </c>
      <c r="AF3263">
        <v>2</v>
      </c>
      <c r="AG3263">
        <v>840</v>
      </c>
      <c r="AH3263">
        <v>6</v>
      </c>
      <c r="AI3263">
        <v>1</v>
      </c>
      <c r="AJ3263">
        <v>1</v>
      </c>
      <c r="AK3263">
        <v>80</v>
      </c>
      <c r="AL3263">
        <v>0.04</v>
      </c>
      <c r="AM3263">
        <v>5</v>
      </c>
      <c r="AN3263">
        <v>5</v>
      </c>
      <c r="AO3263">
        <v>15</v>
      </c>
      <c r="AP3263">
        <v>5</v>
      </c>
      <c r="AQ3263">
        <v>8</v>
      </c>
    </row>
    <row r="3264" spans="1:43" hidden="1" x14ac:dyDescent="0.25">
      <c r="A3264" t="s">
        <v>11888</v>
      </c>
      <c r="B3264" t="s">
        <v>11889</v>
      </c>
      <c r="C3264" s="1" t="str">
        <f t="shared" si="245"/>
        <v>21:0118</v>
      </c>
      <c r="D3264" s="1" t="str">
        <f t="shared" si="246"/>
        <v>21:0027</v>
      </c>
      <c r="E3264" t="s">
        <v>11890</v>
      </c>
      <c r="F3264" t="s">
        <v>11891</v>
      </c>
      <c r="H3264">
        <v>63.744542199999998</v>
      </c>
      <c r="I3264">
        <v>-95.1247075</v>
      </c>
      <c r="J3264" s="1" t="str">
        <f t="shared" si="247"/>
        <v>Till</v>
      </c>
      <c r="K3264" s="1" t="str">
        <f t="shared" si="248"/>
        <v>&lt;63 micron</v>
      </c>
      <c r="L3264">
        <v>0.1</v>
      </c>
      <c r="M3264">
        <v>0.42</v>
      </c>
      <c r="N3264">
        <v>2</v>
      </c>
      <c r="O3264">
        <v>130</v>
      </c>
      <c r="P3264">
        <v>0.25</v>
      </c>
      <c r="Q3264">
        <v>1</v>
      </c>
      <c r="R3264">
        <v>0.21</v>
      </c>
      <c r="S3264">
        <v>0.25</v>
      </c>
      <c r="T3264">
        <v>3</v>
      </c>
      <c r="U3264">
        <v>11</v>
      </c>
      <c r="V3264">
        <v>4</v>
      </c>
      <c r="W3264">
        <v>0.87</v>
      </c>
      <c r="X3264">
        <v>5</v>
      </c>
      <c r="Y3264">
        <v>0.5</v>
      </c>
      <c r="Z3264">
        <v>7.0000000000000007E-2</v>
      </c>
      <c r="AA3264">
        <v>20</v>
      </c>
      <c r="AB3264">
        <v>0.19</v>
      </c>
      <c r="AC3264">
        <v>85</v>
      </c>
      <c r="AD3264">
        <v>0.5</v>
      </c>
      <c r="AE3264">
        <v>5.0000000000000001E-3</v>
      </c>
      <c r="AF3264">
        <v>4</v>
      </c>
      <c r="AG3264">
        <v>480</v>
      </c>
      <c r="AH3264">
        <v>6</v>
      </c>
      <c r="AI3264">
        <v>1</v>
      </c>
      <c r="AJ3264">
        <v>1</v>
      </c>
      <c r="AK3264">
        <v>66</v>
      </c>
      <c r="AL3264">
        <v>0.02</v>
      </c>
      <c r="AM3264">
        <v>5</v>
      </c>
      <c r="AN3264">
        <v>5</v>
      </c>
      <c r="AO3264">
        <v>12</v>
      </c>
      <c r="AP3264">
        <v>5</v>
      </c>
      <c r="AQ3264">
        <v>12</v>
      </c>
    </row>
    <row r="3265" spans="1:43" hidden="1" x14ac:dyDescent="0.25">
      <c r="A3265" t="s">
        <v>11892</v>
      </c>
      <c r="B3265" t="s">
        <v>11893</v>
      </c>
      <c r="C3265" s="1" t="str">
        <f t="shared" si="245"/>
        <v>21:0118</v>
      </c>
      <c r="D3265" s="1" t="str">
        <f t="shared" si="246"/>
        <v>21:0027</v>
      </c>
      <c r="E3265" t="s">
        <v>11894</v>
      </c>
      <c r="F3265" t="s">
        <v>11895</v>
      </c>
      <c r="H3265">
        <v>63.759363399999998</v>
      </c>
      <c r="I3265">
        <v>-95.127869899999993</v>
      </c>
      <c r="J3265" s="1" t="str">
        <f t="shared" si="247"/>
        <v>Till</v>
      </c>
      <c r="K3265" s="1" t="str">
        <f t="shared" si="248"/>
        <v>&lt;63 micron</v>
      </c>
      <c r="L3265">
        <v>0.1</v>
      </c>
      <c r="M3265">
        <v>1.1100000000000001</v>
      </c>
      <c r="N3265">
        <v>1</v>
      </c>
      <c r="O3265">
        <v>290</v>
      </c>
      <c r="P3265">
        <v>0.25</v>
      </c>
      <c r="Q3265">
        <v>1</v>
      </c>
      <c r="R3265">
        <v>0.32</v>
      </c>
      <c r="S3265">
        <v>0.25</v>
      </c>
      <c r="T3265">
        <v>4</v>
      </c>
      <c r="U3265">
        <v>22</v>
      </c>
      <c r="V3265">
        <v>12</v>
      </c>
      <c r="W3265">
        <v>1.64</v>
      </c>
      <c r="X3265">
        <v>5</v>
      </c>
      <c r="Y3265">
        <v>0.5</v>
      </c>
      <c r="Z3265">
        <v>0.25</v>
      </c>
      <c r="AA3265">
        <v>30</v>
      </c>
      <c r="AB3265">
        <v>0.43</v>
      </c>
      <c r="AC3265">
        <v>200</v>
      </c>
      <c r="AD3265">
        <v>0.5</v>
      </c>
      <c r="AE3265">
        <v>0.01</v>
      </c>
      <c r="AF3265">
        <v>11</v>
      </c>
      <c r="AG3265">
        <v>640</v>
      </c>
      <c r="AH3265">
        <v>14</v>
      </c>
      <c r="AI3265">
        <v>1</v>
      </c>
      <c r="AJ3265">
        <v>3</v>
      </c>
      <c r="AK3265">
        <v>87</v>
      </c>
      <c r="AL3265">
        <v>0.04</v>
      </c>
      <c r="AM3265">
        <v>5</v>
      </c>
      <c r="AN3265">
        <v>5</v>
      </c>
      <c r="AO3265">
        <v>22</v>
      </c>
      <c r="AP3265">
        <v>5</v>
      </c>
      <c r="AQ3265">
        <v>28</v>
      </c>
    </row>
    <row r="3266" spans="1:43" hidden="1" x14ac:dyDescent="0.25">
      <c r="A3266" t="s">
        <v>11896</v>
      </c>
      <c r="B3266" t="s">
        <v>11897</v>
      </c>
      <c r="C3266" s="1" t="str">
        <f t="shared" si="245"/>
        <v>21:0118</v>
      </c>
      <c r="D3266" s="1" t="str">
        <f t="shared" si="246"/>
        <v>21:0027</v>
      </c>
      <c r="E3266" t="s">
        <v>11898</v>
      </c>
      <c r="F3266" t="s">
        <v>11899</v>
      </c>
      <c r="H3266">
        <v>63.790515800000001</v>
      </c>
      <c r="I3266">
        <v>-95.124330599999993</v>
      </c>
      <c r="J3266" s="1" t="str">
        <f t="shared" si="247"/>
        <v>Till</v>
      </c>
      <c r="K3266" s="1" t="str">
        <f t="shared" si="248"/>
        <v>&lt;63 micron</v>
      </c>
      <c r="L3266">
        <v>0.1</v>
      </c>
      <c r="M3266">
        <v>0.9</v>
      </c>
      <c r="N3266">
        <v>1</v>
      </c>
      <c r="O3266">
        <v>350</v>
      </c>
      <c r="P3266">
        <v>0.25</v>
      </c>
      <c r="Q3266">
        <v>1</v>
      </c>
      <c r="R3266">
        <v>0.48</v>
      </c>
      <c r="S3266">
        <v>0.25</v>
      </c>
      <c r="T3266">
        <v>3</v>
      </c>
      <c r="U3266">
        <v>21</v>
      </c>
      <c r="V3266">
        <v>9</v>
      </c>
      <c r="W3266">
        <v>1.32</v>
      </c>
      <c r="X3266">
        <v>5</v>
      </c>
      <c r="Y3266">
        <v>0.5</v>
      </c>
      <c r="Z3266">
        <v>0.19</v>
      </c>
      <c r="AA3266">
        <v>20</v>
      </c>
      <c r="AB3266">
        <v>0.42</v>
      </c>
      <c r="AC3266">
        <v>150</v>
      </c>
      <c r="AD3266">
        <v>1</v>
      </c>
      <c r="AE3266">
        <v>0.01</v>
      </c>
      <c r="AF3266">
        <v>8</v>
      </c>
      <c r="AG3266">
        <v>550</v>
      </c>
      <c r="AH3266">
        <v>8</v>
      </c>
      <c r="AI3266">
        <v>2</v>
      </c>
      <c r="AJ3266">
        <v>2</v>
      </c>
      <c r="AK3266">
        <v>66</v>
      </c>
      <c r="AL3266">
        <v>0.02</v>
      </c>
      <c r="AM3266">
        <v>5</v>
      </c>
      <c r="AN3266">
        <v>5</v>
      </c>
      <c r="AO3266">
        <v>20</v>
      </c>
      <c r="AP3266">
        <v>5</v>
      </c>
      <c r="AQ3266">
        <v>20</v>
      </c>
    </row>
    <row r="3267" spans="1:43" hidden="1" x14ac:dyDescent="0.25">
      <c r="A3267" t="s">
        <v>11900</v>
      </c>
      <c r="B3267" t="s">
        <v>11901</v>
      </c>
      <c r="C3267" s="1" t="str">
        <f t="shared" si="245"/>
        <v>21:0118</v>
      </c>
      <c r="D3267" s="1" t="str">
        <f t="shared" si="246"/>
        <v>21:0027</v>
      </c>
      <c r="E3267" t="s">
        <v>11902</v>
      </c>
      <c r="F3267" t="s">
        <v>11903</v>
      </c>
      <c r="H3267">
        <v>63.802273300000003</v>
      </c>
      <c r="I3267">
        <v>-95.122758399999995</v>
      </c>
      <c r="J3267" s="1" t="str">
        <f t="shared" si="247"/>
        <v>Till</v>
      </c>
      <c r="K3267" s="1" t="str">
        <f t="shared" si="248"/>
        <v>&lt;63 micron</v>
      </c>
      <c r="L3267">
        <v>0.1</v>
      </c>
      <c r="M3267">
        <v>0.62</v>
      </c>
      <c r="N3267">
        <v>2</v>
      </c>
      <c r="O3267">
        <v>210</v>
      </c>
      <c r="P3267">
        <v>0.25</v>
      </c>
      <c r="Q3267">
        <v>1</v>
      </c>
      <c r="R3267">
        <v>0.28000000000000003</v>
      </c>
      <c r="S3267">
        <v>0.25</v>
      </c>
      <c r="T3267">
        <v>4</v>
      </c>
      <c r="U3267">
        <v>16</v>
      </c>
      <c r="V3267">
        <v>8</v>
      </c>
      <c r="W3267">
        <v>1.17</v>
      </c>
      <c r="X3267">
        <v>5</v>
      </c>
      <c r="Y3267">
        <v>0.5</v>
      </c>
      <c r="Z3267">
        <v>0.13</v>
      </c>
      <c r="AA3267">
        <v>20</v>
      </c>
      <c r="AB3267">
        <v>0.26</v>
      </c>
      <c r="AC3267">
        <v>115</v>
      </c>
      <c r="AD3267">
        <v>0.5</v>
      </c>
      <c r="AE3267">
        <v>0.01</v>
      </c>
      <c r="AF3267">
        <v>6</v>
      </c>
      <c r="AG3267">
        <v>650</v>
      </c>
      <c r="AH3267">
        <v>8</v>
      </c>
      <c r="AI3267">
        <v>1</v>
      </c>
      <c r="AJ3267">
        <v>1</v>
      </c>
      <c r="AK3267">
        <v>54</v>
      </c>
      <c r="AL3267">
        <v>0.03</v>
      </c>
      <c r="AM3267">
        <v>5</v>
      </c>
      <c r="AN3267">
        <v>5</v>
      </c>
      <c r="AO3267">
        <v>16</v>
      </c>
      <c r="AP3267">
        <v>5</v>
      </c>
      <c r="AQ3267">
        <v>18</v>
      </c>
    </row>
    <row r="3268" spans="1:43" hidden="1" x14ac:dyDescent="0.25">
      <c r="A3268" t="s">
        <v>11904</v>
      </c>
      <c r="B3268" t="s">
        <v>11905</v>
      </c>
      <c r="C3268" s="1" t="str">
        <f t="shared" si="245"/>
        <v>21:0118</v>
      </c>
      <c r="D3268" s="1" t="str">
        <f t="shared" si="246"/>
        <v>21:0027</v>
      </c>
      <c r="E3268" t="s">
        <v>11906</v>
      </c>
      <c r="F3268" t="s">
        <v>11907</v>
      </c>
      <c r="H3268">
        <v>63.813595300000003</v>
      </c>
      <c r="I3268">
        <v>-95.124545400000002</v>
      </c>
      <c r="J3268" s="1" t="str">
        <f t="shared" si="247"/>
        <v>Till</v>
      </c>
      <c r="K3268" s="1" t="str">
        <f t="shared" si="248"/>
        <v>&lt;63 micron</v>
      </c>
      <c r="L3268">
        <v>0.1</v>
      </c>
      <c r="M3268">
        <v>0.73</v>
      </c>
      <c r="N3268">
        <v>2</v>
      </c>
      <c r="O3268">
        <v>200</v>
      </c>
      <c r="P3268">
        <v>0.25</v>
      </c>
      <c r="Q3268">
        <v>1</v>
      </c>
      <c r="R3268">
        <v>0.28999999999999998</v>
      </c>
      <c r="S3268">
        <v>0.25</v>
      </c>
      <c r="T3268">
        <v>4</v>
      </c>
      <c r="U3268">
        <v>18</v>
      </c>
      <c r="V3268">
        <v>9</v>
      </c>
      <c r="W3268">
        <v>1.44</v>
      </c>
      <c r="X3268">
        <v>5</v>
      </c>
      <c r="Y3268">
        <v>0.5</v>
      </c>
      <c r="Z3268">
        <v>0.15</v>
      </c>
      <c r="AA3268">
        <v>30</v>
      </c>
      <c r="AB3268">
        <v>0.3</v>
      </c>
      <c r="AC3268">
        <v>120</v>
      </c>
      <c r="AD3268">
        <v>0.5</v>
      </c>
      <c r="AE3268">
        <v>0.01</v>
      </c>
      <c r="AF3268">
        <v>9</v>
      </c>
      <c r="AG3268">
        <v>680</v>
      </c>
      <c r="AH3268">
        <v>12</v>
      </c>
      <c r="AI3268">
        <v>1</v>
      </c>
      <c r="AJ3268">
        <v>2</v>
      </c>
      <c r="AK3268">
        <v>65</v>
      </c>
      <c r="AL3268">
        <v>0.03</v>
      </c>
      <c r="AM3268">
        <v>5</v>
      </c>
      <c r="AN3268">
        <v>5</v>
      </c>
      <c r="AO3268">
        <v>18</v>
      </c>
      <c r="AP3268">
        <v>5</v>
      </c>
      <c r="AQ3268">
        <v>20</v>
      </c>
    </row>
    <row r="3269" spans="1:43" hidden="1" x14ac:dyDescent="0.25">
      <c r="A3269" t="s">
        <v>11908</v>
      </c>
      <c r="B3269" t="s">
        <v>11909</v>
      </c>
      <c r="C3269" s="1" t="str">
        <f t="shared" si="245"/>
        <v>21:0118</v>
      </c>
      <c r="D3269" s="1" t="str">
        <f t="shared" si="246"/>
        <v>21:0027</v>
      </c>
      <c r="E3269" t="s">
        <v>11910</v>
      </c>
      <c r="F3269" t="s">
        <v>11911</v>
      </c>
      <c r="H3269">
        <v>63.827532099999999</v>
      </c>
      <c r="I3269">
        <v>-95.123746199999999</v>
      </c>
      <c r="J3269" s="1" t="str">
        <f t="shared" si="247"/>
        <v>Till</v>
      </c>
      <c r="K3269" s="1" t="str">
        <f t="shared" si="248"/>
        <v>&lt;63 micron</v>
      </c>
      <c r="L3269">
        <v>0.1</v>
      </c>
      <c r="M3269">
        <v>0.55000000000000004</v>
      </c>
      <c r="N3269">
        <v>1</v>
      </c>
      <c r="O3269">
        <v>150</v>
      </c>
      <c r="P3269">
        <v>0.25</v>
      </c>
      <c r="Q3269">
        <v>1</v>
      </c>
      <c r="R3269">
        <v>0.3</v>
      </c>
      <c r="S3269">
        <v>0.25</v>
      </c>
      <c r="T3269">
        <v>3</v>
      </c>
      <c r="U3269">
        <v>14</v>
      </c>
      <c r="V3269">
        <v>9</v>
      </c>
      <c r="W3269">
        <v>1.18</v>
      </c>
      <c r="X3269">
        <v>5</v>
      </c>
      <c r="Y3269">
        <v>0.5</v>
      </c>
      <c r="Z3269">
        <v>0.11</v>
      </c>
      <c r="AA3269">
        <v>30</v>
      </c>
      <c r="AB3269">
        <v>0.23</v>
      </c>
      <c r="AC3269">
        <v>135</v>
      </c>
      <c r="AD3269">
        <v>0.5</v>
      </c>
      <c r="AE3269">
        <v>5.0000000000000001E-3</v>
      </c>
      <c r="AF3269">
        <v>7</v>
      </c>
      <c r="AG3269">
        <v>690</v>
      </c>
      <c r="AH3269">
        <v>8</v>
      </c>
      <c r="AI3269">
        <v>1</v>
      </c>
      <c r="AJ3269">
        <v>1</v>
      </c>
      <c r="AK3269">
        <v>66</v>
      </c>
      <c r="AL3269">
        <v>0.04</v>
      </c>
      <c r="AM3269">
        <v>5</v>
      </c>
      <c r="AN3269">
        <v>5</v>
      </c>
      <c r="AO3269">
        <v>16</v>
      </c>
      <c r="AP3269">
        <v>5</v>
      </c>
      <c r="AQ3269">
        <v>16</v>
      </c>
    </row>
    <row r="3270" spans="1:43" hidden="1" x14ac:dyDescent="0.25">
      <c r="A3270" t="s">
        <v>11912</v>
      </c>
      <c r="B3270" t="s">
        <v>11913</v>
      </c>
      <c r="C3270" s="1" t="str">
        <f t="shared" si="245"/>
        <v>21:0118</v>
      </c>
      <c r="D3270" s="1" t="str">
        <f t="shared" si="246"/>
        <v>21:0027</v>
      </c>
      <c r="E3270" t="s">
        <v>11914</v>
      </c>
      <c r="F3270" t="s">
        <v>11915</v>
      </c>
      <c r="H3270">
        <v>63.843778100000002</v>
      </c>
      <c r="I3270">
        <v>-95.126476499999995</v>
      </c>
      <c r="J3270" s="1" t="str">
        <f t="shared" si="247"/>
        <v>Till</v>
      </c>
      <c r="K3270" s="1" t="str">
        <f t="shared" si="248"/>
        <v>&lt;63 micron</v>
      </c>
      <c r="L3270">
        <v>0.1</v>
      </c>
      <c r="M3270">
        <v>0.53</v>
      </c>
      <c r="N3270">
        <v>1</v>
      </c>
      <c r="O3270">
        <v>260</v>
      </c>
      <c r="P3270">
        <v>0.25</v>
      </c>
      <c r="Q3270">
        <v>1</v>
      </c>
      <c r="R3270">
        <v>0.33</v>
      </c>
      <c r="S3270">
        <v>0.25</v>
      </c>
      <c r="T3270">
        <v>3</v>
      </c>
      <c r="U3270">
        <v>14</v>
      </c>
      <c r="V3270">
        <v>7</v>
      </c>
      <c r="W3270">
        <v>1.18</v>
      </c>
      <c r="X3270">
        <v>5</v>
      </c>
      <c r="Y3270">
        <v>0.5</v>
      </c>
      <c r="Z3270">
        <v>0.11</v>
      </c>
      <c r="AA3270">
        <v>30</v>
      </c>
      <c r="AB3270">
        <v>0.24</v>
      </c>
      <c r="AC3270">
        <v>140</v>
      </c>
      <c r="AD3270">
        <v>0.5</v>
      </c>
      <c r="AE3270">
        <v>5.0000000000000001E-3</v>
      </c>
      <c r="AF3270">
        <v>6</v>
      </c>
      <c r="AG3270">
        <v>750</v>
      </c>
      <c r="AH3270">
        <v>10</v>
      </c>
      <c r="AI3270">
        <v>1</v>
      </c>
      <c r="AJ3270">
        <v>2</v>
      </c>
      <c r="AK3270">
        <v>63</v>
      </c>
      <c r="AL3270">
        <v>0.04</v>
      </c>
      <c r="AM3270">
        <v>5</v>
      </c>
      <c r="AN3270">
        <v>5</v>
      </c>
      <c r="AO3270">
        <v>16</v>
      </c>
      <c r="AP3270">
        <v>5</v>
      </c>
      <c r="AQ3270">
        <v>16</v>
      </c>
    </row>
    <row r="3271" spans="1:43" hidden="1" x14ac:dyDescent="0.25">
      <c r="A3271" t="s">
        <v>11916</v>
      </c>
      <c r="B3271" t="s">
        <v>11917</v>
      </c>
      <c r="C3271" s="1" t="str">
        <f t="shared" si="245"/>
        <v>21:0118</v>
      </c>
      <c r="D3271" s="1" t="str">
        <f t="shared" si="246"/>
        <v>21:0027</v>
      </c>
      <c r="E3271" t="s">
        <v>11918</v>
      </c>
      <c r="F3271" t="s">
        <v>11919</v>
      </c>
      <c r="H3271">
        <v>63.855638399999997</v>
      </c>
      <c r="I3271">
        <v>-95.124625399999999</v>
      </c>
      <c r="J3271" s="1" t="str">
        <f t="shared" si="247"/>
        <v>Till</v>
      </c>
      <c r="K3271" s="1" t="str">
        <f t="shared" si="248"/>
        <v>&lt;63 micron</v>
      </c>
      <c r="L3271">
        <v>0.1</v>
      </c>
      <c r="M3271">
        <v>0.41</v>
      </c>
      <c r="N3271">
        <v>1</v>
      </c>
      <c r="O3271">
        <v>80</v>
      </c>
      <c r="P3271">
        <v>0.25</v>
      </c>
      <c r="Q3271">
        <v>1</v>
      </c>
      <c r="R3271">
        <v>0.34</v>
      </c>
      <c r="S3271">
        <v>0.25</v>
      </c>
      <c r="T3271">
        <v>3</v>
      </c>
      <c r="U3271">
        <v>12</v>
      </c>
      <c r="V3271">
        <v>7</v>
      </c>
      <c r="W3271">
        <v>1</v>
      </c>
      <c r="X3271">
        <v>5</v>
      </c>
      <c r="Y3271">
        <v>0.5</v>
      </c>
      <c r="Z3271">
        <v>0.08</v>
      </c>
      <c r="AA3271">
        <v>20</v>
      </c>
      <c r="AB3271">
        <v>0.19</v>
      </c>
      <c r="AC3271">
        <v>95</v>
      </c>
      <c r="AD3271">
        <v>0.5</v>
      </c>
      <c r="AE3271">
        <v>5.0000000000000001E-3</v>
      </c>
      <c r="AF3271">
        <v>4</v>
      </c>
      <c r="AG3271">
        <v>750</v>
      </c>
      <c r="AH3271">
        <v>6</v>
      </c>
      <c r="AI3271">
        <v>1</v>
      </c>
      <c r="AJ3271">
        <v>1</v>
      </c>
      <c r="AK3271">
        <v>61</v>
      </c>
      <c r="AL3271">
        <v>0.04</v>
      </c>
      <c r="AM3271">
        <v>5</v>
      </c>
      <c r="AN3271">
        <v>5</v>
      </c>
      <c r="AO3271">
        <v>14</v>
      </c>
      <c r="AP3271">
        <v>5</v>
      </c>
      <c r="AQ3271">
        <v>14</v>
      </c>
    </row>
    <row r="3272" spans="1:43" hidden="1" x14ac:dyDescent="0.25">
      <c r="A3272" t="s">
        <v>11920</v>
      </c>
      <c r="B3272" t="s">
        <v>11921</v>
      </c>
      <c r="C3272" s="1" t="str">
        <f t="shared" si="245"/>
        <v>21:0118</v>
      </c>
      <c r="D3272" s="1" t="str">
        <f t="shared" si="246"/>
        <v>21:0027</v>
      </c>
      <c r="E3272" t="s">
        <v>11922</v>
      </c>
      <c r="F3272" t="s">
        <v>11923</v>
      </c>
      <c r="H3272">
        <v>63.871695699999997</v>
      </c>
      <c r="I3272">
        <v>-95.106516499999998</v>
      </c>
      <c r="J3272" s="1" t="str">
        <f t="shared" si="247"/>
        <v>Till</v>
      </c>
      <c r="K3272" s="1" t="str">
        <f t="shared" si="248"/>
        <v>&lt;63 micron</v>
      </c>
      <c r="L3272">
        <v>0.1</v>
      </c>
      <c r="M3272">
        <v>0.38</v>
      </c>
      <c r="N3272">
        <v>2</v>
      </c>
      <c r="O3272">
        <v>90</v>
      </c>
      <c r="P3272">
        <v>0.25</v>
      </c>
      <c r="Q3272">
        <v>1</v>
      </c>
      <c r="R3272">
        <v>0.34</v>
      </c>
      <c r="S3272">
        <v>0.25</v>
      </c>
      <c r="T3272">
        <v>2</v>
      </c>
      <c r="U3272">
        <v>10</v>
      </c>
      <c r="V3272">
        <v>7</v>
      </c>
      <c r="W3272">
        <v>1</v>
      </c>
      <c r="X3272">
        <v>5</v>
      </c>
      <c r="Y3272">
        <v>0.5</v>
      </c>
      <c r="Z3272">
        <v>7.0000000000000007E-2</v>
      </c>
      <c r="AA3272">
        <v>20</v>
      </c>
      <c r="AB3272">
        <v>0.18</v>
      </c>
      <c r="AC3272">
        <v>90</v>
      </c>
      <c r="AD3272">
        <v>1</v>
      </c>
      <c r="AE3272">
        <v>5.0000000000000001E-3</v>
      </c>
      <c r="AF3272">
        <v>5</v>
      </c>
      <c r="AG3272">
        <v>720</v>
      </c>
      <c r="AH3272">
        <v>8</v>
      </c>
      <c r="AI3272">
        <v>1</v>
      </c>
      <c r="AJ3272">
        <v>1</v>
      </c>
      <c r="AK3272">
        <v>54</v>
      </c>
      <c r="AL3272">
        <v>0.04</v>
      </c>
      <c r="AM3272">
        <v>5</v>
      </c>
      <c r="AN3272">
        <v>5</v>
      </c>
      <c r="AO3272">
        <v>14</v>
      </c>
      <c r="AP3272">
        <v>5</v>
      </c>
      <c r="AQ3272">
        <v>14</v>
      </c>
    </row>
    <row r="3273" spans="1:43" hidden="1" x14ac:dyDescent="0.25">
      <c r="A3273" t="s">
        <v>11924</v>
      </c>
      <c r="B3273" t="s">
        <v>11925</v>
      </c>
      <c r="C3273" s="1" t="str">
        <f t="shared" si="245"/>
        <v>21:0118</v>
      </c>
      <c r="D3273" s="1" t="str">
        <f t="shared" si="246"/>
        <v>21:0027</v>
      </c>
      <c r="E3273" t="s">
        <v>11926</v>
      </c>
      <c r="F3273" t="s">
        <v>11927</v>
      </c>
      <c r="H3273">
        <v>63.885216100000001</v>
      </c>
      <c r="I3273">
        <v>-95.117001599999995</v>
      </c>
      <c r="J3273" s="1" t="str">
        <f t="shared" si="247"/>
        <v>Till</v>
      </c>
      <c r="K3273" s="1" t="str">
        <f t="shared" si="248"/>
        <v>&lt;63 micron</v>
      </c>
      <c r="L3273">
        <v>0.1</v>
      </c>
      <c r="M3273">
        <v>0.66</v>
      </c>
      <c r="N3273">
        <v>8</v>
      </c>
      <c r="O3273">
        <v>140</v>
      </c>
      <c r="P3273">
        <v>0.25</v>
      </c>
      <c r="Q3273">
        <v>1</v>
      </c>
      <c r="R3273">
        <v>0.47</v>
      </c>
      <c r="S3273">
        <v>0.25</v>
      </c>
      <c r="T3273">
        <v>4</v>
      </c>
      <c r="U3273">
        <v>19</v>
      </c>
      <c r="V3273">
        <v>8</v>
      </c>
      <c r="W3273">
        <v>1.38</v>
      </c>
      <c r="X3273">
        <v>5</v>
      </c>
      <c r="Y3273">
        <v>0.5</v>
      </c>
      <c r="Z3273">
        <v>0.16</v>
      </c>
      <c r="AA3273">
        <v>30</v>
      </c>
      <c r="AB3273">
        <v>0.32</v>
      </c>
      <c r="AC3273">
        <v>135</v>
      </c>
      <c r="AD3273">
        <v>0.5</v>
      </c>
      <c r="AE3273">
        <v>0.01</v>
      </c>
      <c r="AF3273">
        <v>8</v>
      </c>
      <c r="AG3273">
        <v>750</v>
      </c>
      <c r="AH3273">
        <v>6</v>
      </c>
      <c r="AI3273">
        <v>1</v>
      </c>
      <c r="AJ3273">
        <v>2</v>
      </c>
      <c r="AK3273">
        <v>70</v>
      </c>
      <c r="AL3273">
        <v>0.06</v>
      </c>
      <c r="AM3273">
        <v>5</v>
      </c>
      <c r="AN3273">
        <v>5</v>
      </c>
      <c r="AO3273">
        <v>23</v>
      </c>
      <c r="AP3273">
        <v>5</v>
      </c>
      <c r="AQ3273">
        <v>22</v>
      </c>
    </row>
    <row r="3274" spans="1:43" hidden="1" x14ac:dyDescent="0.25">
      <c r="A3274" t="s">
        <v>11928</v>
      </c>
      <c r="B3274" t="s">
        <v>11929</v>
      </c>
      <c r="C3274" s="1" t="str">
        <f t="shared" si="245"/>
        <v>21:0118</v>
      </c>
      <c r="D3274" s="1" t="str">
        <f t="shared" si="246"/>
        <v>21:0027</v>
      </c>
      <c r="E3274" t="s">
        <v>11930</v>
      </c>
      <c r="F3274" t="s">
        <v>11931</v>
      </c>
      <c r="H3274">
        <v>63.703559900000002</v>
      </c>
      <c r="I3274">
        <v>-95.0913757</v>
      </c>
      <c r="J3274" s="1" t="str">
        <f t="shared" si="247"/>
        <v>Till</v>
      </c>
      <c r="K3274" s="1" t="str">
        <f t="shared" si="248"/>
        <v>&lt;63 micron</v>
      </c>
      <c r="L3274">
        <v>0.1</v>
      </c>
      <c r="M3274">
        <v>0.45</v>
      </c>
      <c r="N3274">
        <v>6</v>
      </c>
      <c r="O3274">
        <v>150</v>
      </c>
      <c r="P3274">
        <v>0.25</v>
      </c>
      <c r="Q3274">
        <v>1</v>
      </c>
      <c r="R3274">
        <v>0.28999999999999998</v>
      </c>
      <c r="S3274">
        <v>0.25</v>
      </c>
      <c r="T3274">
        <v>1</v>
      </c>
      <c r="U3274">
        <v>13</v>
      </c>
      <c r="V3274">
        <v>4</v>
      </c>
      <c r="W3274">
        <v>0.99</v>
      </c>
      <c r="X3274">
        <v>5</v>
      </c>
      <c r="Y3274">
        <v>0.5</v>
      </c>
      <c r="Z3274">
        <v>0.08</v>
      </c>
      <c r="AA3274">
        <v>30</v>
      </c>
      <c r="AB3274">
        <v>0.18</v>
      </c>
      <c r="AC3274">
        <v>85</v>
      </c>
      <c r="AD3274">
        <v>0.5</v>
      </c>
      <c r="AE3274">
        <v>5.0000000000000001E-3</v>
      </c>
      <c r="AF3274">
        <v>4</v>
      </c>
      <c r="AG3274">
        <v>690</v>
      </c>
      <c r="AH3274">
        <v>6</v>
      </c>
      <c r="AI3274">
        <v>1</v>
      </c>
      <c r="AJ3274">
        <v>1</v>
      </c>
      <c r="AK3274">
        <v>88</v>
      </c>
      <c r="AL3274">
        <v>0.03</v>
      </c>
      <c r="AM3274">
        <v>5</v>
      </c>
      <c r="AN3274">
        <v>5</v>
      </c>
      <c r="AO3274">
        <v>14</v>
      </c>
      <c r="AP3274">
        <v>5</v>
      </c>
      <c r="AQ3274">
        <v>12</v>
      </c>
    </row>
    <row r="3275" spans="1:43" hidden="1" x14ac:dyDescent="0.25">
      <c r="A3275" t="s">
        <v>11932</v>
      </c>
      <c r="B3275" t="s">
        <v>11933</v>
      </c>
      <c r="C3275" s="1" t="str">
        <f t="shared" si="245"/>
        <v>21:0118</v>
      </c>
      <c r="D3275" s="1" t="str">
        <f t="shared" si="246"/>
        <v>21:0027</v>
      </c>
      <c r="E3275" t="s">
        <v>11934</v>
      </c>
      <c r="F3275" t="s">
        <v>11935</v>
      </c>
      <c r="H3275">
        <v>63.716858999999999</v>
      </c>
      <c r="I3275">
        <v>-95.096144499999994</v>
      </c>
      <c r="J3275" s="1" t="str">
        <f t="shared" si="247"/>
        <v>Till</v>
      </c>
      <c r="K3275" s="1" t="str">
        <f t="shared" si="248"/>
        <v>&lt;63 micron</v>
      </c>
      <c r="L3275">
        <v>0.1</v>
      </c>
      <c r="M3275">
        <v>0.74</v>
      </c>
      <c r="N3275">
        <v>4</v>
      </c>
      <c r="O3275">
        <v>190</v>
      </c>
      <c r="P3275">
        <v>0.25</v>
      </c>
      <c r="Q3275">
        <v>1</v>
      </c>
      <c r="R3275">
        <v>0.32</v>
      </c>
      <c r="S3275">
        <v>0.25</v>
      </c>
      <c r="T3275">
        <v>4</v>
      </c>
      <c r="U3275">
        <v>19</v>
      </c>
      <c r="V3275">
        <v>9</v>
      </c>
      <c r="W3275">
        <v>1.45</v>
      </c>
      <c r="X3275">
        <v>5</v>
      </c>
      <c r="Y3275">
        <v>0.5</v>
      </c>
      <c r="Z3275">
        <v>0.15</v>
      </c>
      <c r="AA3275">
        <v>40</v>
      </c>
      <c r="AB3275">
        <v>0.32</v>
      </c>
      <c r="AC3275">
        <v>145</v>
      </c>
      <c r="AD3275">
        <v>0.5</v>
      </c>
      <c r="AE3275">
        <v>0.02</v>
      </c>
      <c r="AF3275">
        <v>7</v>
      </c>
      <c r="AG3275">
        <v>730</v>
      </c>
      <c r="AH3275">
        <v>6</v>
      </c>
      <c r="AI3275">
        <v>1</v>
      </c>
      <c r="AJ3275">
        <v>2</v>
      </c>
      <c r="AK3275">
        <v>112</v>
      </c>
      <c r="AL3275">
        <v>0.04</v>
      </c>
      <c r="AM3275">
        <v>5</v>
      </c>
      <c r="AN3275">
        <v>5</v>
      </c>
      <c r="AO3275">
        <v>20</v>
      </c>
      <c r="AP3275">
        <v>5</v>
      </c>
      <c r="AQ3275">
        <v>20</v>
      </c>
    </row>
    <row r="3276" spans="1:43" hidden="1" x14ac:dyDescent="0.25">
      <c r="A3276" t="s">
        <v>11936</v>
      </c>
      <c r="B3276" t="s">
        <v>11937</v>
      </c>
      <c r="C3276" s="1" t="str">
        <f t="shared" ref="C3276:C3339" si="249">HYPERLINK("http://geochem.nrcan.gc.ca/cdogs/content/bdl/bdl210118_e.htm", "21:0118")</f>
        <v>21:0118</v>
      </c>
      <c r="D3276" s="1" t="str">
        <f t="shared" ref="D3276:D3339" si="250">HYPERLINK("http://geochem.nrcan.gc.ca/cdogs/content/svy/svy210027_e.htm", "21:0027")</f>
        <v>21:0027</v>
      </c>
      <c r="E3276" t="s">
        <v>11938</v>
      </c>
      <c r="F3276" t="s">
        <v>11939</v>
      </c>
      <c r="H3276">
        <v>63.732482300000001</v>
      </c>
      <c r="I3276">
        <v>-95.093574000000004</v>
      </c>
      <c r="J3276" s="1" t="str">
        <f t="shared" ref="J3276:J3339" si="251">HYPERLINK("http://geochem.nrcan.gc.ca/cdogs/content/kwd/kwd020044_e.htm", "Till")</f>
        <v>Till</v>
      </c>
      <c r="K3276" s="1" t="str">
        <f t="shared" ref="K3276:K3339" si="252">HYPERLINK("http://geochem.nrcan.gc.ca/cdogs/content/kwd/kwd080004_e.htm", "&lt;63 micron")</f>
        <v>&lt;63 micron</v>
      </c>
      <c r="L3276">
        <v>0.1</v>
      </c>
      <c r="M3276">
        <v>0.49</v>
      </c>
      <c r="N3276">
        <v>4</v>
      </c>
      <c r="O3276">
        <v>80</v>
      </c>
      <c r="P3276">
        <v>0.25</v>
      </c>
      <c r="Q3276">
        <v>1</v>
      </c>
      <c r="R3276">
        <v>0.3</v>
      </c>
      <c r="S3276">
        <v>0.25</v>
      </c>
      <c r="T3276">
        <v>2</v>
      </c>
      <c r="U3276">
        <v>15</v>
      </c>
      <c r="V3276">
        <v>7</v>
      </c>
      <c r="W3276">
        <v>1.17</v>
      </c>
      <c r="X3276">
        <v>5</v>
      </c>
      <c r="Y3276">
        <v>0.5</v>
      </c>
      <c r="Z3276">
        <v>0.09</v>
      </c>
      <c r="AA3276">
        <v>30</v>
      </c>
      <c r="AB3276">
        <v>0.25</v>
      </c>
      <c r="AC3276">
        <v>115</v>
      </c>
      <c r="AD3276">
        <v>0.5</v>
      </c>
      <c r="AE3276">
        <v>0.01</v>
      </c>
      <c r="AF3276">
        <v>6</v>
      </c>
      <c r="AG3276">
        <v>710</v>
      </c>
      <c r="AH3276">
        <v>8</v>
      </c>
      <c r="AI3276">
        <v>1</v>
      </c>
      <c r="AJ3276">
        <v>1</v>
      </c>
      <c r="AK3276">
        <v>72</v>
      </c>
      <c r="AL3276">
        <v>0.03</v>
      </c>
      <c r="AM3276">
        <v>5</v>
      </c>
      <c r="AN3276">
        <v>5</v>
      </c>
      <c r="AO3276">
        <v>16</v>
      </c>
      <c r="AP3276">
        <v>5</v>
      </c>
      <c r="AQ3276">
        <v>18</v>
      </c>
    </row>
    <row r="3277" spans="1:43" hidden="1" x14ac:dyDescent="0.25">
      <c r="A3277" t="s">
        <v>11940</v>
      </c>
      <c r="B3277" t="s">
        <v>11941</v>
      </c>
      <c r="C3277" s="1" t="str">
        <f t="shared" si="249"/>
        <v>21:0118</v>
      </c>
      <c r="D3277" s="1" t="str">
        <f t="shared" si="250"/>
        <v>21:0027</v>
      </c>
      <c r="E3277" t="s">
        <v>11942</v>
      </c>
      <c r="F3277" t="s">
        <v>11943</v>
      </c>
      <c r="H3277">
        <v>63.745865999999999</v>
      </c>
      <c r="I3277">
        <v>-95.094990600000003</v>
      </c>
      <c r="J3277" s="1" t="str">
        <f t="shared" si="251"/>
        <v>Till</v>
      </c>
      <c r="K3277" s="1" t="str">
        <f t="shared" si="252"/>
        <v>&lt;63 micron</v>
      </c>
      <c r="L3277">
        <v>0.1</v>
      </c>
      <c r="M3277">
        <v>0.52</v>
      </c>
      <c r="N3277">
        <v>4</v>
      </c>
      <c r="O3277">
        <v>140</v>
      </c>
      <c r="P3277">
        <v>0.25</v>
      </c>
      <c r="Q3277">
        <v>2</v>
      </c>
      <c r="R3277">
        <v>0.32</v>
      </c>
      <c r="S3277">
        <v>0.25</v>
      </c>
      <c r="T3277">
        <v>2</v>
      </c>
      <c r="U3277">
        <v>15</v>
      </c>
      <c r="V3277">
        <v>7</v>
      </c>
      <c r="W3277">
        <v>1.2</v>
      </c>
      <c r="X3277">
        <v>5</v>
      </c>
      <c r="Y3277">
        <v>0.5</v>
      </c>
      <c r="Z3277">
        <v>0.09</v>
      </c>
      <c r="AA3277">
        <v>30</v>
      </c>
      <c r="AB3277">
        <v>0.24</v>
      </c>
      <c r="AC3277">
        <v>120</v>
      </c>
      <c r="AD3277">
        <v>0.5</v>
      </c>
      <c r="AE3277">
        <v>5.0000000000000001E-3</v>
      </c>
      <c r="AF3277">
        <v>5</v>
      </c>
      <c r="AG3277">
        <v>730</v>
      </c>
      <c r="AH3277">
        <v>8</v>
      </c>
      <c r="AI3277">
        <v>2</v>
      </c>
      <c r="AJ3277">
        <v>1</v>
      </c>
      <c r="AK3277">
        <v>81</v>
      </c>
      <c r="AL3277">
        <v>0.04</v>
      </c>
      <c r="AM3277">
        <v>5</v>
      </c>
      <c r="AN3277">
        <v>5</v>
      </c>
      <c r="AO3277">
        <v>16</v>
      </c>
      <c r="AP3277">
        <v>5</v>
      </c>
      <c r="AQ3277">
        <v>16</v>
      </c>
    </row>
    <row r="3278" spans="1:43" hidden="1" x14ac:dyDescent="0.25">
      <c r="A3278" t="s">
        <v>11944</v>
      </c>
      <c r="B3278" t="s">
        <v>11945</v>
      </c>
      <c r="C3278" s="1" t="str">
        <f t="shared" si="249"/>
        <v>21:0118</v>
      </c>
      <c r="D3278" s="1" t="str">
        <f t="shared" si="250"/>
        <v>21:0027</v>
      </c>
      <c r="E3278" t="s">
        <v>11946</v>
      </c>
      <c r="F3278" t="s">
        <v>11947</v>
      </c>
      <c r="H3278">
        <v>63.759787699999997</v>
      </c>
      <c r="I3278">
        <v>-95.090263100000001</v>
      </c>
      <c r="J3278" s="1" t="str">
        <f t="shared" si="251"/>
        <v>Till</v>
      </c>
      <c r="K3278" s="1" t="str">
        <f t="shared" si="252"/>
        <v>&lt;63 micron</v>
      </c>
      <c r="L3278">
        <v>0.1</v>
      </c>
      <c r="M3278">
        <v>0.76</v>
      </c>
      <c r="N3278">
        <v>2</v>
      </c>
      <c r="O3278">
        <v>250</v>
      </c>
      <c r="P3278">
        <v>0.25</v>
      </c>
      <c r="Q3278">
        <v>1</v>
      </c>
      <c r="R3278">
        <v>0.32</v>
      </c>
      <c r="S3278">
        <v>0.25</v>
      </c>
      <c r="T3278">
        <v>4</v>
      </c>
      <c r="U3278">
        <v>19</v>
      </c>
      <c r="V3278">
        <v>9</v>
      </c>
      <c r="W3278">
        <v>1.4</v>
      </c>
      <c r="X3278">
        <v>5</v>
      </c>
      <c r="Y3278">
        <v>0.5</v>
      </c>
      <c r="Z3278">
        <v>0.16</v>
      </c>
      <c r="AA3278">
        <v>30</v>
      </c>
      <c r="AB3278">
        <v>0.34</v>
      </c>
      <c r="AC3278">
        <v>170</v>
      </c>
      <c r="AD3278">
        <v>0.5</v>
      </c>
      <c r="AE3278">
        <v>0.01</v>
      </c>
      <c r="AF3278">
        <v>8</v>
      </c>
      <c r="AG3278">
        <v>680</v>
      </c>
      <c r="AH3278">
        <v>12</v>
      </c>
      <c r="AI3278">
        <v>2</v>
      </c>
      <c r="AJ3278">
        <v>2</v>
      </c>
      <c r="AK3278">
        <v>83</v>
      </c>
      <c r="AL3278">
        <v>0.04</v>
      </c>
      <c r="AM3278">
        <v>5</v>
      </c>
      <c r="AN3278">
        <v>5</v>
      </c>
      <c r="AO3278">
        <v>19</v>
      </c>
      <c r="AP3278">
        <v>5</v>
      </c>
      <c r="AQ3278">
        <v>22</v>
      </c>
    </row>
    <row r="3279" spans="1:43" hidden="1" x14ac:dyDescent="0.25">
      <c r="A3279" t="s">
        <v>11948</v>
      </c>
      <c r="B3279" t="s">
        <v>11949</v>
      </c>
      <c r="C3279" s="1" t="str">
        <f t="shared" si="249"/>
        <v>21:0118</v>
      </c>
      <c r="D3279" s="1" t="str">
        <f t="shared" si="250"/>
        <v>21:0027</v>
      </c>
      <c r="E3279" t="s">
        <v>11950</v>
      </c>
      <c r="F3279" t="s">
        <v>11951</v>
      </c>
      <c r="H3279">
        <v>63.788500999999997</v>
      </c>
      <c r="I3279">
        <v>-95.091394399999999</v>
      </c>
      <c r="J3279" s="1" t="str">
        <f t="shared" si="251"/>
        <v>Till</v>
      </c>
      <c r="K3279" s="1" t="str">
        <f t="shared" si="252"/>
        <v>&lt;63 micron</v>
      </c>
      <c r="L3279">
        <v>0.1</v>
      </c>
      <c r="M3279">
        <v>1.0900000000000001</v>
      </c>
      <c r="N3279">
        <v>6</v>
      </c>
      <c r="O3279">
        <v>280</v>
      </c>
      <c r="P3279">
        <v>0.25</v>
      </c>
      <c r="Q3279">
        <v>1</v>
      </c>
      <c r="R3279">
        <v>0.33</v>
      </c>
      <c r="S3279">
        <v>0.25</v>
      </c>
      <c r="T3279">
        <v>6</v>
      </c>
      <c r="U3279">
        <v>25</v>
      </c>
      <c r="V3279">
        <v>11</v>
      </c>
      <c r="W3279">
        <v>1.57</v>
      </c>
      <c r="X3279">
        <v>5</v>
      </c>
      <c r="Y3279">
        <v>0.5</v>
      </c>
      <c r="Z3279">
        <v>0.23</v>
      </c>
      <c r="AA3279">
        <v>30</v>
      </c>
      <c r="AB3279">
        <v>0.41</v>
      </c>
      <c r="AC3279">
        <v>190</v>
      </c>
      <c r="AD3279">
        <v>0.5</v>
      </c>
      <c r="AE3279">
        <v>0.01</v>
      </c>
      <c r="AF3279">
        <v>13</v>
      </c>
      <c r="AG3279">
        <v>690</v>
      </c>
      <c r="AH3279">
        <v>10</v>
      </c>
      <c r="AI3279">
        <v>1</v>
      </c>
      <c r="AJ3279">
        <v>2</v>
      </c>
      <c r="AK3279">
        <v>81</v>
      </c>
      <c r="AL3279">
        <v>0.04</v>
      </c>
      <c r="AM3279">
        <v>5</v>
      </c>
      <c r="AN3279">
        <v>5</v>
      </c>
      <c r="AO3279">
        <v>22</v>
      </c>
      <c r="AP3279">
        <v>5</v>
      </c>
      <c r="AQ3279">
        <v>26</v>
      </c>
    </row>
    <row r="3280" spans="1:43" hidden="1" x14ac:dyDescent="0.25">
      <c r="A3280" t="s">
        <v>11952</v>
      </c>
      <c r="B3280" t="s">
        <v>11953</v>
      </c>
      <c r="C3280" s="1" t="str">
        <f t="shared" si="249"/>
        <v>21:0118</v>
      </c>
      <c r="D3280" s="1" t="str">
        <f t="shared" si="250"/>
        <v>21:0027</v>
      </c>
      <c r="E3280" t="s">
        <v>11954</v>
      </c>
      <c r="F3280" t="s">
        <v>11955</v>
      </c>
      <c r="H3280">
        <v>63.7976016</v>
      </c>
      <c r="I3280">
        <v>-95.082910699999999</v>
      </c>
      <c r="J3280" s="1" t="str">
        <f t="shared" si="251"/>
        <v>Till</v>
      </c>
      <c r="K3280" s="1" t="str">
        <f t="shared" si="252"/>
        <v>&lt;63 micron</v>
      </c>
      <c r="L3280">
        <v>0.1</v>
      </c>
      <c r="M3280">
        <v>0.43</v>
      </c>
      <c r="N3280">
        <v>2</v>
      </c>
      <c r="O3280">
        <v>70</v>
      </c>
      <c r="P3280">
        <v>0.25</v>
      </c>
      <c r="Q3280">
        <v>1</v>
      </c>
      <c r="R3280">
        <v>0.3</v>
      </c>
      <c r="S3280">
        <v>0.25</v>
      </c>
      <c r="T3280">
        <v>2</v>
      </c>
      <c r="U3280">
        <v>14</v>
      </c>
      <c r="V3280">
        <v>6</v>
      </c>
      <c r="W3280">
        <v>1.04</v>
      </c>
      <c r="X3280">
        <v>5</v>
      </c>
      <c r="Y3280">
        <v>0.5</v>
      </c>
      <c r="Z3280">
        <v>0.08</v>
      </c>
      <c r="AA3280">
        <v>30</v>
      </c>
      <c r="AB3280">
        <v>0.21</v>
      </c>
      <c r="AC3280">
        <v>115</v>
      </c>
      <c r="AD3280">
        <v>0.5</v>
      </c>
      <c r="AE3280">
        <v>5.0000000000000001E-3</v>
      </c>
      <c r="AF3280">
        <v>6</v>
      </c>
      <c r="AG3280">
        <v>670</v>
      </c>
      <c r="AH3280">
        <v>8</v>
      </c>
      <c r="AI3280">
        <v>1</v>
      </c>
      <c r="AJ3280">
        <v>1</v>
      </c>
      <c r="AK3280">
        <v>57</v>
      </c>
      <c r="AL3280">
        <v>0.04</v>
      </c>
      <c r="AM3280">
        <v>5</v>
      </c>
      <c r="AN3280">
        <v>5</v>
      </c>
      <c r="AO3280">
        <v>16</v>
      </c>
      <c r="AP3280">
        <v>5</v>
      </c>
      <c r="AQ3280">
        <v>14</v>
      </c>
    </row>
    <row r="3281" spans="1:43" hidden="1" x14ac:dyDescent="0.25">
      <c r="A3281" t="s">
        <v>11956</v>
      </c>
      <c r="B3281" t="s">
        <v>11957</v>
      </c>
      <c r="C3281" s="1" t="str">
        <f t="shared" si="249"/>
        <v>21:0118</v>
      </c>
      <c r="D3281" s="1" t="str">
        <f t="shared" si="250"/>
        <v>21:0027</v>
      </c>
      <c r="E3281" t="s">
        <v>11958</v>
      </c>
      <c r="F3281" t="s">
        <v>11959</v>
      </c>
      <c r="H3281">
        <v>63.814741900000001</v>
      </c>
      <c r="I3281">
        <v>-95.0939908</v>
      </c>
      <c r="J3281" s="1" t="str">
        <f t="shared" si="251"/>
        <v>Till</v>
      </c>
      <c r="K3281" s="1" t="str">
        <f t="shared" si="252"/>
        <v>&lt;63 micron</v>
      </c>
      <c r="L3281">
        <v>0.1</v>
      </c>
      <c r="M3281">
        <v>0.45</v>
      </c>
      <c r="N3281">
        <v>2</v>
      </c>
      <c r="O3281">
        <v>70</v>
      </c>
      <c r="P3281">
        <v>0.25</v>
      </c>
      <c r="Q3281">
        <v>2</v>
      </c>
      <c r="R3281">
        <v>0.33</v>
      </c>
      <c r="S3281">
        <v>0.25</v>
      </c>
      <c r="T3281">
        <v>3</v>
      </c>
      <c r="U3281">
        <v>13</v>
      </c>
      <c r="V3281">
        <v>5</v>
      </c>
      <c r="W3281">
        <v>1.1000000000000001</v>
      </c>
      <c r="X3281">
        <v>5</v>
      </c>
      <c r="Y3281">
        <v>0.5</v>
      </c>
      <c r="Z3281">
        <v>7.0000000000000007E-2</v>
      </c>
      <c r="AA3281">
        <v>30</v>
      </c>
      <c r="AB3281">
        <v>0.22</v>
      </c>
      <c r="AC3281">
        <v>125</v>
      </c>
      <c r="AD3281">
        <v>0.5</v>
      </c>
      <c r="AE3281">
        <v>5.0000000000000001E-3</v>
      </c>
      <c r="AF3281">
        <v>4</v>
      </c>
      <c r="AG3281">
        <v>750</v>
      </c>
      <c r="AH3281">
        <v>6</v>
      </c>
      <c r="AI3281">
        <v>1</v>
      </c>
      <c r="AJ3281">
        <v>1</v>
      </c>
      <c r="AK3281">
        <v>69</v>
      </c>
      <c r="AL3281">
        <v>0.05</v>
      </c>
      <c r="AM3281">
        <v>5</v>
      </c>
      <c r="AN3281">
        <v>5</v>
      </c>
      <c r="AO3281">
        <v>16</v>
      </c>
      <c r="AP3281">
        <v>5</v>
      </c>
      <c r="AQ3281">
        <v>16</v>
      </c>
    </row>
    <row r="3282" spans="1:43" hidden="1" x14ac:dyDescent="0.25">
      <c r="A3282" t="s">
        <v>11960</v>
      </c>
      <c r="B3282" t="s">
        <v>11961</v>
      </c>
      <c r="C3282" s="1" t="str">
        <f t="shared" si="249"/>
        <v>21:0118</v>
      </c>
      <c r="D3282" s="1" t="str">
        <f t="shared" si="250"/>
        <v>21:0027</v>
      </c>
      <c r="E3282" t="s">
        <v>11962</v>
      </c>
      <c r="F3282" t="s">
        <v>11963</v>
      </c>
      <c r="H3282">
        <v>63.828450699999998</v>
      </c>
      <c r="I3282">
        <v>-95.082222799999997</v>
      </c>
      <c r="J3282" s="1" t="str">
        <f t="shared" si="251"/>
        <v>Till</v>
      </c>
      <c r="K3282" s="1" t="str">
        <f t="shared" si="252"/>
        <v>&lt;63 micron</v>
      </c>
      <c r="L3282">
        <v>0.1</v>
      </c>
      <c r="M3282">
        <v>0.39</v>
      </c>
      <c r="N3282">
        <v>4</v>
      </c>
      <c r="O3282">
        <v>70</v>
      </c>
      <c r="P3282">
        <v>0.25</v>
      </c>
      <c r="Q3282">
        <v>1</v>
      </c>
      <c r="R3282">
        <v>0.33</v>
      </c>
      <c r="S3282">
        <v>0.25</v>
      </c>
      <c r="T3282">
        <v>2</v>
      </c>
      <c r="U3282">
        <v>12</v>
      </c>
      <c r="V3282">
        <v>4</v>
      </c>
      <c r="W3282">
        <v>0.93</v>
      </c>
      <c r="X3282">
        <v>5</v>
      </c>
      <c r="Y3282">
        <v>0.5</v>
      </c>
      <c r="Z3282">
        <v>0.06</v>
      </c>
      <c r="AA3282">
        <v>30</v>
      </c>
      <c r="AB3282">
        <v>0.19</v>
      </c>
      <c r="AC3282">
        <v>85</v>
      </c>
      <c r="AD3282">
        <v>0.5</v>
      </c>
      <c r="AE3282">
        <v>5.0000000000000001E-3</v>
      </c>
      <c r="AF3282">
        <v>4</v>
      </c>
      <c r="AG3282">
        <v>740</v>
      </c>
      <c r="AH3282">
        <v>8</v>
      </c>
      <c r="AI3282">
        <v>1</v>
      </c>
      <c r="AJ3282">
        <v>1</v>
      </c>
      <c r="AK3282">
        <v>55</v>
      </c>
      <c r="AL3282">
        <v>0.04</v>
      </c>
      <c r="AM3282">
        <v>5</v>
      </c>
      <c r="AN3282">
        <v>5</v>
      </c>
      <c r="AO3282">
        <v>15</v>
      </c>
      <c r="AP3282">
        <v>5</v>
      </c>
      <c r="AQ3282">
        <v>12</v>
      </c>
    </row>
    <row r="3283" spans="1:43" hidden="1" x14ac:dyDescent="0.25">
      <c r="A3283" t="s">
        <v>11964</v>
      </c>
      <c r="B3283" t="s">
        <v>11965</v>
      </c>
      <c r="C3283" s="1" t="str">
        <f t="shared" si="249"/>
        <v>21:0118</v>
      </c>
      <c r="D3283" s="1" t="str">
        <f t="shared" si="250"/>
        <v>21:0027</v>
      </c>
      <c r="E3283" t="s">
        <v>11966</v>
      </c>
      <c r="F3283" t="s">
        <v>11967</v>
      </c>
      <c r="H3283">
        <v>63.844940000000001</v>
      </c>
      <c r="I3283">
        <v>-95.085557399999999</v>
      </c>
      <c r="J3283" s="1" t="str">
        <f t="shared" si="251"/>
        <v>Till</v>
      </c>
      <c r="K3283" s="1" t="str">
        <f t="shared" si="252"/>
        <v>&lt;63 micron</v>
      </c>
      <c r="L3283">
        <v>0.1</v>
      </c>
      <c r="M3283">
        <v>0.49</v>
      </c>
      <c r="N3283">
        <v>2</v>
      </c>
      <c r="O3283">
        <v>50</v>
      </c>
      <c r="P3283">
        <v>0.25</v>
      </c>
      <c r="Q3283">
        <v>1</v>
      </c>
      <c r="R3283">
        <v>0.32</v>
      </c>
      <c r="S3283">
        <v>0.25</v>
      </c>
      <c r="T3283">
        <v>3</v>
      </c>
      <c r="U3283">
        <v>13</v>
      </c>
      <c r="V3283">
        <v>8</v>
      </c>
      <c r="W3283">
        <v>1.1499999999999999</v>
      </c>
      <c r="X3283">
        <v>5</v>
      </c>
      <c r="Y3283">
        <v>0.5</v>
      </c>
      <c r="Z3283">
        <v>0.1</v>
      </c>
      <c r="AA3283">
        <v>30</v>
      </c>
      <c r="AB3283">
        <v>0.24</v>
      </c>
      <c r="AC3283">
        <v>115</v>
      </c>
      <c r="AD3283">
        <v>1</v>
      </c>
      <c r="AE3283">
        <v>0.01</v>
      </c>
      <c r="AF3283">
        <v>6</v>
      </c>
      <c r="AG3283">
        <v>620</v>
      </c>
      <c r="AH3283">
        <v>6</v>
      </c>
      <c r="AI3283">
        <v>1</v>
      </c>
      <c r="AJ3283">
        <v>2</v>
      </c>
      <c r="AK3283">
        <v>62</v>
      </c>
      <c r="AL3283">
        <v>0.04</v>
      </c>
      <c r="AM3283">
        <v>5</v>
      </c>
      <c r="AN3283">
        <v>5</v>
      </c>
      <c r="AO3283">
        <v>16</v>
      </c>
      <c r="AP3283">
        <v>5</v>
      </c>
      <c r="AQ3283">
        <v>16</v>
      </c>
    </row>
    <row r="3284" spans="1:43" hidden="1" x14ac:dyDescent="0.25">
      <c r="A3284" t="s">
        <v>11968</v>
      </c>
      <c r="B3284" t="s">
        <v>11969</v>
      </c>
      <c r="C3284" s="1" t="str">
        <f t="shared" si="249"/>
        <v>21:0118</v>
      </c>
      <c r="D3284" s="1" t="str">
        <f t="shared" si="250"/>
        <v>21:0027</v>
      </c>
      <c r="E3284" t="s">
        <v>11970</v>
      </c>
      <c r="F3284" t="s">
        <v>11971</v>
      </c>
      <c r="H3284">
        <v>63.856293399999998</v>
      </c>
      <c r="I3284">
        <v>-95.090163099999998</v>
      </c>
      <c r="J3284" s="1" t="str">
        <f t="shared" si="251"/>
        <v>Till</v>
      </c>
      <c r="K3284" s="1" t="str">
        <f t="shared" si="252"/>
        <v>&lt;63 micron</v>
      </c>
      <c r="L3284">
        <v>0.1</v>
      </c>
      <c r="M3284">
        <v>0.56000000000000005</v>
      </c>
      <c r="N3284">
        <v>4</v>
      </c>
      <c r="O3284">
        <v>90</v>
      </c>
      <c r="P3284">
        <v>0.25</v>
      </c>
      <c r="Q3284">
        <v>1</v>
      </c>
      <c r="R3284">
        <v>0.39</v>
      </c>
      <c r="S3284">
        <v>0.25</v>
      </c>
      <c r="T3284">
        <v>4</v>
      </c>
      <c r="U3284">
        <v>17</v>
      </c>
      <c r="V3284">
        <v>7</v>
      </c>
      <c r="W3284">
        <v>1.22</v>
      </c>
      <c r="X3284">
        <v>5</v>
      </c>
      <c r="Y3284">
        <v>0.5</v>
      </c>
      <c r="Z3284">
        <v>0.11</v>
      </c>
      <c r="AA3284">
        <v>30</v>
      </c>
      <c r="AB3284">
        <v>0.26</v>
      </c>
      <c r="AC3284">
        <v>130</v>
      </c>
      <c r="AD3284">
        <v>0.5</v>
      </c>
      <c r="AE3284">
        <v>0.01</v>
      </c>
      <c r="AF3284">
        <v>7</v>
      </c>
      <c r="AG3284">
        <v>860</v>
      </c>
      <c r="AH3284">
        <v>6</v>
      </c>
      <c r="AI3284">
        <v>1</v>
      </c>
      <c r="AJ3284">
        <v>2</v>
      </c>
      <c r="AK3284">
        <v>65</v>
      </c>
      <c r="AL3284">
        <v>0.05</v>
      </c>
      <c r="AM3284">
        <v>5</v>
      </c>
      <c r="AN3284">
        <v>5</v>
      </c>
      <c r="AO3284">
        <v>22</v>
      </c>
      <c r="AP3284">
        <v>5</v>
      </c>
      <c r="AQ3284">
        <v>18</v>
      </c>
    </row>
    <row r="3285" spans="1:43" hidden="1" x14ac:dyDescent="0.25">
      <c r="A3285" t="s">
        <v>11972</v>
      </c>
      <c r="B3285" t="s">
        <v>11973</v>
      </c>
      <c r="C3285" s="1" t="str">
        <f t="shared" si="249"/>
        <v>21:0118</v>
      </c>
      <c r="D3285" s="1" t="str">
        <f t="shared" si="250"/>
        <v>21:0027</v>
      </c>
      <c r="E3285" t="s">
        <v>11974</v>
      </c>
      <c r="F3285" t="s">
        <v>11975</v>
      </c>
      <c r="H3285">
        <v>63.874294599999999</v>
      </c>
      <c r="I3285">
        <v>-95.085148000000004</v>
      </c>
      <c r="J3285" s="1" t="str">
        <f t="shared" si="251"/>
        <v>Till</v>
      </c>
      <c r="K3285" s="1" t="str">
        <f t="shared" si="252"/>
        <v>&lt;63 micron</v>
      </c>
      <c r="L3285">
        <v>0.1</v>
      </c>
      <c r="M3285">
        <v>0.7</v>
      </c>
      <c r="N3285">
        <v>1</v>
      </c>
      <c r="O3285">
        <v>190</v>
      </c>
      <c r="P3285">
        <v>0.25</v>
      </c>
      <c r="Q3285">
        <v>1</v>
      </c>
      <c r="R3285">
        <v>0.35</v>
      </c>
      <c r="S3285">
        <v>0.25</v>
      </c>
      <c r="T3285">
        <v>5</v>
      </c>
      <c r="U3285">
        <v>16</v>
      </c>
      <c r="V3285">
        <v>10</v>
      </c>
      <c r="W3285">
        <v>1.41</v>
      </c>
      <c r="X3285">
        <v>5</v>
      </c>
      <c r="Y3285">
        <v>0.5</v>
      </c>
      <c r="Z3285">
        <v>0.15</v>
      </c>
      <c r="AA3285">
        <v>30</v>
      </c>
      <c r="AB3285">
        <v>0.3</v>
      </c>
      <c r="AC3285">
        <v>145</v>
      </c>
      <c r="AD3285">
        <v>1</v>
      </c>
      <c r="AE3285">
        <v>0.01</v>
      </c>
      <c r="AF3285">
        <v>8</v>
      </c>
      <c r="AG3285">
        <v>720</v>
      </c>
      <c r="AH3285">
        <v>10</v>
      </c>
      <c r="AI3285">
        <v>1</v>
      </c>
      <c r="AJ3285">
        <v>2</v>
      </c>
      <c r="AK3285">
        <v>69</v>
      </c>
      <c r="AL3285">
        <v>0.05</v>
      </c>
      <c r="AM3285">
        <v>5</v>
      </c>
      <c r="AN3285">
        <v>5</v>
      </c>
      <c r="AO3285">
        <v>19</v>
      </c>
      <c r="AP3285">
        <v>5</v>
      </c>
      <c r="AQ3285">
        <v>22</v>
      </c>
    </row>
    <row r="3286" spans="1:43" hidden="1" x14ac:dyDescent="0.25">
      <c r="A3286" t="s">
        <v>11976</v>
      </c>
      <c r="B3286" t="s">
        <v>11977</v>
      </c>
      <c r="C3286" s="1" t="str">
        <f t="shared" si="249"/>
        <v>21:0118</v>
      </c>
      <c r="D3286" s="1" t="str">
        <f t="shared" si="250"/>
        <v>21:0027</v>
      </c>
      <c r="E3286" t="s">
        <v>11978</v>
      </c>
      <c r="F3286" t="s">
        <v>11979</v>
      </c>
      <c r="H3286">
        <v>63.885345200000003</v>
      </c>
      <c r="I3286">
        <v>-95.087719500000006</v>
      </c>
      <c r="J3286" s="1" t="str">
        <f t="shared" si="251"/>
        <v>Till</v>
      </c>
      <c r="K3286" s="1" t="str">
        <f t="shared" si="252"/>
        <v>&lt;63 micron</v>
      </c>
      <c r="L3286">
        <v>0.1</v>
      </c>
      <c r="M3286">
        <v>0.49</v>
      </c>
      <c r="N3286">
        <v>4</v>
      </c>
      <c r="O3286">
        <v>130</v>
      </c>
      <c r="P3286">
        <v>0.25</v>
      </c>
      <c r="Q3286">
        <v>1</v>
      </c>
      <c r="R3286">
        <v>0.33</v>
      </c>
      <c r="S3286">
        <v>0.25</v>
      </c>
      <c r="T3286">
        <v>4</v>
      </c>
      <c r="U3286">
        <v>14</v>
      </c>
      <c r="V3286">
        <v>8</v>
      </c>
      <c r="W3286">
        <v>1.1299999999999999</v>
      </c>
      <c r="X3286">
        <v>5</v>
      </c>
      <c r="Y3286">
        <v>0.5</v>
      </c>
      <c r="Z3286">
        <v>0.11</v>
      </c>
      <c r="AA3286">
        <v>20</v>
      </c>
      <c r="AB3286">
        <v>0.22</v>
      </c>
      <c r="AC3286">
        <v>130</v>
      </c>
      <c r="AD3286">
        <v>0.5</v>
      </c>
      <c r="AE3286">
        <v>0.01</v>
      </c>
      <c r="AF3286">
        <v>6</v>
      </c>
      <c r="AG3286">
        <v>690</v>
      </c>
      <c r="AH3286">
        <v>8</v>
      </c>
      <c r="AI3286">
        <v>1</v>
      </c>
      <c r="AJ3286">
        <v>1</v>
      </c>
      <c r="AK3286">
        <v>55</v>
      </c>
      <c r="AL3286">
        <v>0.04</v>
      </c>
      <c r="AM3286">
        <v>5</v>
      </c>
      <c r="AN3286">
        <v>5</v>
      </c>
      <c r="AO3286">
        <v>16</v>
      </c>
      <c r="AP3286">
        <v>5</v>
      </c>
      <c r="AQ3286">
        <v>16</v>
      </c>
    </row>
    <row r="3287" spans="1:43" hidden="1" x14ac:dyDescent="0.25">
      <c r="A3287" t="s">
        <v>11980</v>
      </c>
      <c r="B3287" t="s">
        <v>11981</v>
      </c>
      <c r="C3287" s="1" t="str">
        <f t="shared" si="249"/>
        <v>21:0118</v>
      </c>
      <c r="D3287" s="1" t="str">
        <f t="shared" si="250"/>
        <v>21:0027</v>
      </c>
      <c r="E3287" t="s">
        <v>11982</v>
      </c>
      <c r="F3287" t="s">
        <v>11983</v>
      </c>
      <c r="H3287">
        <v>63.703146599999997</v>
      </c>
      <c r="I3287">
        <v>-95.060258599999997</v>
      </c>
      <c r="J3287" s="1" t="str">
        <f t="shared" si="251"/>
        <v>Till</v>
      </c>
      <c r="K3287" s="1" t="str">
        <f t="shared" si="252"/>
        <v>&lt;63 micron</v>
      </c>
      <c r="L3287">
        <v>0.1</v>
      </c>
      <c r="M3287">
        <v>0.53</v>
      </c>
      <c r="N3287">
        <v>2</v>
      </c>
      <c r="O3287">
        <v>130</v>
      </c>
      <c r="P3287">
        <v>0.25</v>
      </c>
      <c r="Q3287">
        <v>1</v>
      </c>
      <c r="R3287">
        <v>0.3</v>
      </c>
      <c r="S3287">
        <v>0.25</v>
      </c>
      <c r="T3287">
        <v>3</v>
      </c>
      <c r="U3287">
        <v>15</v>
      </c>
      <c r="V3287">
        <v>7</v>
      </c>
      <c r="W3287">
        <v>1.1499999999999999</v>
      </c>
      <c r="X3287">
        <v>5</v>
      </c>
      <c r="Y3287">
        <v>0.5</v>
      </c>
      <c r="Z3287">
        <v>0.1</v>
      </c>
      <c r="AA3287">
        <v>30</v>
      </c>
      <c r="AB3287">
        <v>0.22</v>
      </c>
      <c r="AC3287">
        <v>130</v>
      </c>
      <c r="AD3287">
        <v>0.5</v>
      </c>
      <c r="AE3287">
        <v>5.0000000000000001E-3</v>
      </c>
      <c r="AF3287">
        <v>6</v>
      </c>
      <c r="AG3287">
        <v>680</v>
      </c>
      <c r="AH3287">
        <v>8</v>
      </c>
      <c r="AI3287">
        <v>1</v>
      </c>
      <c r="AJ3287">
        <v>1</v>
      </c>
      <c r="AK3287">
        <v>82</v>
      </c>
      <c r="AL3287">
        <v>0.04</v>
      </c>
      <c r="AM3287">
        <v>5</v>
      </c>
      <c r="AN3287">
        <v>5</v>
      </c>
      <c r="AO3287">
        <v>16</v>
      </c>
      <c r="AP3287">
        <v>5</v>
      </c>
      <c r="AQ3287">
        <v>14</v>
      </c>
    </row>
    <row r="3288" spans="1:43" hidden="1" x14ac:dyDescent="0.25">
      <c r="A3288" t="s">
        <v>11984</v>
      </c>
      <c r="B3288" t="s">
        <v>11985</v>
      </c>
      <c r="C3288" s="1" t="str">
        <f t="shared" si="249"/>
        <v>21:0118</v>
      </c>
      <c r="D3288" s="1" t="str">
        <f t="shared" si="250"/>
        <v>21:0027</v>
      </c>
      <c r="E3288" t="s">
        <v>11986</v>
      </c>
      <c r="F3288" t="s">
        <v>11987</v>
      </c>
      <c r="H3288">
        <v>63.717514899999998</v>
      </c>
      <c r="I3288">
        <v>-95.063146700000004</v>
      </c>
      <c r="J3288" s="1" t="str">
        <f t="shared" si="251"/>
        <v>Till</v>
      </c>
      <c r="K3288" s="1" t="str">
        <f t="shared" si="252"/>
        <v>&lt;63 micron</v>
      </c>
      <c r="L3288">
        <v>0.1</v>
      </c>
      <c r="M3288">
        <v>0.67</v>
      </c>
      <c r="N3288">
        <v>1</v>
      </c>
      <c r="O3288">
        <v>210</v>
      </c>
      <c r="P3288">
        <v>0.25</v>
      </c>
      <c r="Q3288">
        <v>1</v>
      </c>
      <c r="R3288">
        <v>0.34</v>
      </c>
      <c r="S3288">
        <v>0.25</v>
      </c>
      <c r="T3288">
        <v>4</v>
      </c>
      <c r="U3288">
        <v>17</v>
      </c>
      <c r="V3288">
        <v>8</v>
      </c>
      <c r="W3288">
        <v>1.3</v>
      </c>
      <c r="X3288">
        <v>5</v>
      </c>
      <c r="Y3288">
        <v>0.5</v>
      </c>
      <c r="Z3288">
        <v>0.15</v>
      </c>
      <c r="AA3288">
        <v>30</v>
      </c>
      <c r="AB3288">
        <v>0.3</v>
      </c>
      <c r="AC3288">
        <v>165</v>
      </c>
      <c r="AD3288">
        <v>0.5</v>
      </c>
      <c r="AE3288">
        <v>0.01</v>
      </c>
      <c r="AF3288">
        <v>8</v>
      </c>
      <c r="AG3288">
        <v>740</v>
      </c>
      <c r="AH3288">
        <v>8</v>
      </c>
      <c r="AI3288">
        <v>1</v>
      </c>
      <c r="AJ3288">
        <v>2</v>
      </c>
      <c r="AK3288">
        <v>84</v>
      </c>
      <c r="AL3288">
        <v>0.04</v>
      </c>
      <c r="AM3288">
        <v>5</v>
      </c>
      <c r="AN3288">
        <v>5</v>
      </c>
      <c r="AO3288">
        <v>18</v>
      </c>
      <c r="AP3288">
        <v>5</v>
      </c>
      <c r="AQ3288">
        <v>20</v>
      </c>
    </row>
    <row r="3289" spans="1:43" hidden="1" x14ac:dyDescent="0.25">
      <c r="A3289" t="s">
        <v>11988</v>
      </c>
      <c r="B3289" t="s">
        <v>11989</v>
      </c>
      <c r="C3289" s="1" t="str">
        <f t="shared" si="249"/>
        <v>21:0118</v>
      </c>
      <c r="D3289" s="1" t="str">
        <f t="shared" si="250"/>
        <v>21:0027</v>
      </c>
      <c r="E3289" t="s">
        <v>11990</v>
      </c>
      <c r="F3289" t="s">
        <v>11991</v>
      </c>
      <c r="H3289">
        <v>63.730003699999997</v>
      </c>
      <c r="I3289">
        <v>-95.0612414</v>
      </c>
      <c r="J3289" s="1" t="str">
        <f t="shared" si="251"/>
        <v>Till</v>
      </c>
      <c r="K3289" s="1" t="str">
        <f t="shared" si="252"/>
        <v>&lt;63 micron</v>
      </c>
      <c r="L3289">
        <v>0.1</v>
      </c>
      <c r="M3289">
        <v>0.56000000000000005</v>
      </c>
      <c r="N3289">
        <v>1</v>
      </c>
      <c r="O3289">
        <v>100</v>
      </c>
      <c r="P3289">
        <v>0.25</v>
      </c>
      <c r="Q3289">
        <v>1</v>
      </c>
      <c r="R3289">
        <v>0.32</v>
      </c>
      <c r="S3289">
        <v>0.25</v>
      </c>
      <c r="T3289">
        <v>3</v>
      </c>
      <c r="U3289">
        <v>15</v>
      </c>
      <c r="V3289">
        <v>9</v>
      </c>
      <c r="W3289">
        <v>1.19</v>
      </c>
      <c r="X3289">
        <v>5</v>
      </c>
      <c r="Y3289">
        <v>0.5</v>
      </c>
      <c r="Z3289">
        <v>0.1</v>
      </c>
      <c r="AA3289">
        <v>30</v>
      </c>
      <c r="AB3289">
        <v>0.26</v>
      </c>
      <c r="AC3289">
        <v>120</v>
      </c>
      <c r="AD3289">
        <v>0.5</v>
      </c>
      <c r="AE3289">
        <v>0.01</v>
      </c>
      <c r="AF3289">
        <v>7</v>
      </c>
      <c r="AG3289">
        <v>700</v>
      </c>
      <c r="AH3289">
        <v>8</v>
      </c>
      <c r="AI3289">
        <v>2</v>
      </c>
      <c r="AJ3289">
        <v>2</v>
      </c>
      <c r="AK3289">
        <v>73</v>
      </c>
      <c r="AL3289">
        <v>0.04</v>
      </c>
      <c r="AM3289">
        <v>5</v>
      </c>
      <c r="AN3289">
        <v>5</v>
      </c>
      <c r="AO3289">
        <v>17</v>
      </c>
      <c r="AP3289">
        <v>5</v>
      </c>
      <c r="AQ3289">
        <v>18</v>
      </c>
    </row>
    <row r="3290" spans="1:43" hidden="1" x14ac:dyDescent="0.25">
      <c r="A3290" t="s">
        <v>11992</v>
      </c>
      <c r="B3290" t="s">
        <v>11993</v>
      </c>
      <c r="C3290" s="1" t="str">
        <f t="shared" si="249"/>
        <v>21:0118</v>
      </c>
      <c r="D3290" s="1" t="str">
        <f t="shared" si="250"/>
        <v>21:0027</v>
      </c>
      <c r="E3290" t="s">
        <v>11994</v>
      </c>
      <c r="F3290" t="s">
        <v>11995</v>
      </c>
      <c r="H3290">
        <v>63.746016400000002</v>
      </c>
      <c r="I3290">
        <v>-95.062773399999998</v>
      </c>
      <c r="J3290" s="1" t="str">
        <f t="shared" si="251"/>
        <v>Till</v>
      </c>
      <c r="K3290" s="1" t="str">
        <f t="shared" si="252"/>
        <v>&lt;63 micron</v>
      </c>
      <c r="L3290">
        <v>0.1</v>
      </c>
      <c r="M3290">
        <v>0.73</v>
      </c>
      <c r="N3290">
        <v>6</v>
      </c>
      <c r="O3290">
        <v>200</v>
      </c>
      <c r="P3290">
        <v>0.25</v>
      </c>
      <c r="Q3290">
        <v>1</v>
      </c>
      <c r="R3290">
        <v>0.34</v>
      </c>
      <c r="S3290">
        <v>0.25</v>
      </c>
      <c r="T3290">
        <v>3</v>
      </c>
      <c r="U3290">
        <v>16</v>
      </c>
      <c r="V3290">
        <v>10</v>
      </c>
      <c r="W3290">
        <v>1.33</v>
      </c>
      <c r="X3290">
        <v>5</v>
      </c>
      <c r="Y3290">
        <v>1</v>
      </c>
      <c r="Z3290">
        <v>0.16</v>
      </c>
      <c r="AA3290">
        <v>30</v>
      </c>
      <c r="AB3290">
        <v>0.32</v>
      </c>
      <c r="AC3290">
        <v>180</v>
      </c>
      <c r="AD3290">
        <v>0.5</v>
      </c>
      <c r="AE3290">
        <v>0.01</v>
      </c>
      <c r="AF3290">
        <v>8</v>
      </c>
      <c r="AG3290">
        <v>700</v>
      </c>
      <c r="AH3290">
        <v>8</v>
      </c>
      <c r="AI3290">
        <v>2</v>
      </c>
      <c r="AJ3290">
        <v>2</v>
      </c>
      <c r="AK3290">
        <v>81</v>
      </c>
      <c r="AL3290">
        <v>0.04</v>
      </c>
      <c r="AM3290">
        <v>5</v>
      </c>
      <c r="AN3290">
        <v>5</v>
      </c>
      <c r="AO3290">
        <v>18</v>
      </c>
      <c r="AP3290">
        <v>5</v>
      </c>
      <c r="AQ3290">
        <v>20</v>
      </c>
    </row>
    <row r="3291" spans="1:43" hidden="1" x14ac:dyDescent="0.25">
      <c r="A3291" t="s">
        <v>11996</v>
      </c>
      <c r="B3291" t="s">
        <v>11997</v>
      </c>
      <c r="C3291" s="1" t="str">
        <f t="shared" si="249"/>
        <v>21:0118</v>
      </c>
      <c r="D3291" s="1" t="str">
        <f t="shared" si="250"/>
        <v>21:0027</v>
      </c>
      <c r="E3291" t="s">
        <v>11998</v>
      </c>
      <c r="F3291" t="s">
        <v>11999</v>
      </c>
      <c r="H3291">
        <v>63.758557400000001</v>
      </c>
      <c r="I3291">
        <v>-95.060342700000007</v>
      </c>
      <c r="J3291" s="1" t="str">
        <f t="shared" si="251"/>
        <v>Till</v>
      </c>
      <c r="K3291" s="1" t="str">
        <f t="shared" si="252"/>
        <v>&lt;63 micron</v>
      </c>
      <c r="L3291">
        <v>0.1</v>
      </c>
      <c r="M3291">
        <v>0.48</v>
      </c>
      <c r="N3291">
        <v>6</v>
      </c>
      <c r="O3291">
        <v>120</v>
      </c>
      <c r="P3291">
        <v>0.25</v>
      </c>
      <c r="Q3291">
        <v>1</v>
      </c>
      <c r="R3291">
        <v>0.31</v>
      </c>
      <c r="S3291">
        <v>0.25</v>
      </c>
      <c r="T3291">
        <v>2</v>
      </c>
      <c r="U3291">
        <v>12</v>
      </c>
      <c r="V3291">
        <v>7</v>
      </c>
      <c r="W3291">
        <v>1.1599999999999999</v>
      </c>
      <c r="X3291">
        <v>5</v>
      </c>
      <c r="Y3291">
        <v>1</v>
      </c>
      <c r="Z3291">
        <v>0.09</v>
      </c>
      <c r="AA3291">
        <v>30</v>
      </c>
      <c r="AB3291">
        <v>0.22</v>
      </c>
      <c r="AC3291">
        <v>150</v>
      </c>
      <c r="AD3291">
        <v>0.5</v>
      </c>
      <c r="AE3291">
        <v>5.0000000000000001E-3</v>
      </c>
      <c r="AF3291">
        <v>6</v>
      </c>
      <c r="AG3291">
        <v>780</v>
      </c>
      <c r="AH3291">
        <v>8</v>
      </c>
      <c r="AI3291">
        <v>1</v>
      </c>
      <c r="AJ3291">
        <v>1</v>
      </c>
      <c r="AK3291">
        <v>66</v>
      </c>
      <c r="AL3291">
        <v>0.04</v>
      </c>
      <c r="AM3291">
        <v>5</v>
      </c>
      <c r="AN3291">
        <v>5</v>
      </c>
      <c r="AO3291">
        <v>16</v>
      </c>
      <c r="AP3291">
        <v>5</v>
      </c>
      <c r="AQ3291">
        <v>16</v>
      </c>
    </row>
    <row r="3292" spans="1:43" hidden="1" x14ac:dyDescent="0.25">
      <c r="A3292" t="s">
        <v>12000</v>
      </c>
      <c r="B3292" t="s">
        <v>12001</v>
      </c>
      <c r="C3292" s="1" t="str">
        <f t="shared" si="249"/>
        <v>21:0118</v>
      </c>
      <c r="D3292" s="1" t="str">
        <f t="shared" si="250"/>
        <v>21:0027</v>
      </c>
      <c r="E3292" t="s">
        <v>12002</v>
      </c>
      <c r="F3292" t="s">
        <v>12003</v>
      </c>
      <c r="H3292">
        <v>63.788528900000003</v>
      </c>
      <c r="I3292">
        <v>-95.058855800000003</v>
      </c>
      <c r="J3292" s="1" t="str">
        <f t="shared" si="251"/>
        <v>Till</v>
      </c>
      <c r="K3292" s="1" t="str">
        <f t="shared" si="252"/>
        <v>&lt;63 micron</v>
      </c>
      <c r="L3292">
        <v>0.1</v>
      </c>
      <c r="M3292">
        <v>0.35</v>
      </c>
      <c r="N3292">
        <v>1</v>
      </c>
      <c r="O3292">
        <v>80</v>
      </c>
      <c r="P3292">
        <v>0.25</v>
      </c>
      <c r="Q3292">
        <v>1</v>
      </c>
      <c r="R3292">
        <v>0.3</v>
      </c>
      <c r="S3292">
        <v>0.25</v>
      </c>
      <c r="T3292">
        <v>2</v>
      </c>
      <c r="U3292">
        <v>14</v>
      </c>
      <c r="V3292">
        <v>5</v>
      </c>
      <c r="W3292">
        <v>0.96</v>
      </c>
      <c r="X3292">
        <v>5</v>
      </c>
      <c r="Y3292">
        <v>0.5</v>
      </c>
      <c r="Z3292">
        <v>0.06</v>
      </c>
      <c r="AA3292">
        <v>20</v>
      </c>
      <c r="AB3292">
        <v>0.17</v>
      </c>
      <c r="AC3292">
        <v>100</v>
      </c>
      <c r="AD3292">
        <v>0.5</v>
      </c>
      <c r="AE3292">
        <v>5.0000000000000001E-3</v>
      </c>
      <c r="AF3292">
        <v>6</v>
      </c>
      <c r="AG3292">
        <v>800</v>
      </c>
      <c r="AH3292">
        <v>6</v>
      </c>
      <c r="AI3292">
        <v>1</v>
      </c>
      <c r="AJ3292">
        <v>1</v>
      </c>
      <c r="AK3292">
        <v>55</v>
      </c>
      <c r="AL3292">
        <v>0.03</v>
      </c>
      <c r="AM3292">
        <v>5</v>
      </c>
      <c r="AN3292">
        <v>5</v>
      </c>
      <c r="AO3292">
        <v>14</v>
      </c>
      <c r="AP3292">
        <v>5</v>
      </c>
      <c r="AQ3292">
        <v>12</v>
      </c>
    </row>
    <row r="3293" spans="1:43" hidden="1" x14ac:dyDescent="0.25">
      <c r="A3293" t="s">
        <v>12004</v>
      </c>
      <c r="B3293" t="s">
        <v>12005</v>
      </c>
      <c r="C3293" s="1" t="str">
        <f t="shared" si="249"/>
        <v>21:0118</v>
      </c>
      <c r="D3293" s="1" t="str">
        <f t="shared" si="250"/>
        <v>21:0027</v>
      </c>
      <c r="E3293" t="s">
        <v>12006</v>
      </c>
      <c r="F3293" t="s">
        <v>12007</v>
      </c>
      <c r="H3293">
        <v>63.8032422</v>
      </c>
      <c r="I3293">
        <v>-95.055806599999997</v>
      </c>
      <c r="J3293" s="1" t="str">
        <f t="shared" si="251"/>
        <v>Till</v>
      </c>
      <c r="K3293" s="1" t="str">
        <f t="shared" si="252"/>
        <v>&lt;63 micron</v>
      </c>
      <c r="L3293">
        <v>0.1</v>
      </c>
      <c r="M3293">
        <v>0.3</v>
      </c>
      <c r="N3293">
        <v>2</v>
      </c>
      <c r="O3293">
        <v>60</v>
      </c>
      <c r="P3293">
        <v>0.25</v>
      </c>
      <c r="Q3293">
        <v>4</v>
      </c>
      <c r="R3293">
        <v>0.3</v>
      </c>
      <c r="S3293">
        <v>0.25</v>
      </c>
      <c r="T3293">
        <v>2</v>
      </c>
      <c r="U3293">
        <v>10</v>
      </c>
      <c r="V3293">
        <v>4</v>
      </c>
      <c r="W3293">
        <v>0.98</v>
      </c>
      <c r="X3293">
        <v>5</v>
      </c>
      <c r="Y3293">
        <v>0.5</v>
      </c>
      <c r="Z3293">
        <v>0.04</v>
      </c>
      <c r="AA3293">
        <v>20</v>
      </c>
      <c r="AB3293">
        <v>0.16</v>
      </c>
      <c r="AC3293">
        <v>115</v>
      </c>
      <c r="AD3293">
        <v>0.5</v>
      </c>
      <c r="AE3293">
        <v>5.0000000000000001E-3</v>
      </c>
      <c r="AF3293">
        <v>5</v>
      </c>
      <c r="AG3293">
        <v>790</v>
      </c>
      <c r="AH3293">
        <v>4</v>
      </c>
      <c r="AI3293">
        <v>1</v>
      </c>
      <c r="AJ3293">
        <v>1</v>
      </c>
      <c r="AK3293">
        <v>57</v>
      </c>
      <c r="AL3293">
        <v>0.03</v>
      </c>
      <c r="AM3293">
        <v>5</v>
      </c>
      <c r="AN3293">
        <v>5</v>
      </c>
      <c r="AO3293">
        <v>14</v>
      </c>
      <c r="AP3293">
        <v>5</v>
      </c>
      <c r="AQ3293">
        <v>12</v>
      </c>
    </row>
    <row r="3294" spans="1:43" hidden="1" x14ac:dyDescent="0.25">
      <c r="A3294" t="s">
        <v>12008</v>
      </c>
      <c r="B3294" t="s">
        <v>12009</v>
      </c>
      <c r="C3294" s="1" t="str">
        <f t="shared" si="249"/>
        <v>21:0118</v>
      </c>
      <c r="D3294" s="1" t="str">
        <f t="shared" si="250"/>
        <v>21:0027</v>
      </c>
      <c r="E3294" t="s">
        <v>12010</v>
      </c>
      <c r="F3294" t="s">
        <v>12011</v>
      </c>
      <c r="H3294">
        <v>63.817329700000002</v>
      </c>
      <c r="I3294">
        <v>-95.059495900000002</v>
      </c>
      <c r="J3294" s="1" t="str">
        <f t="shared" si="251"/>
        <v>Till</v>
      </c>
      <c r="K3294" s="1" t="str">
        <f t="shared" si="252"/>
        <v>&lt;63 micron</v>
      </c>
      <c r="L3294">
        <v>0.1</v>
      </c>
      <c r="M3294">
        <v>0.7</v>
      </c>
      <c r="N3294">
        <v>2</v>
      </c>
      <c r="O3294">
        <v>250</v>
      </c>
      <c r="P3294">
        <v>0.25</v>
      </c>
      <c r="Q3294">
        <v>1</v>
      </c>
      <c r="R3294">
        <v>0.37</v>
      </c>
      <c r="S3294">
        <v>0.25</v>
      </c>
      <c r="T3294">
        <v>4</v>
      </c>
      <c r="U3294">
        <v>15</v>
      </c>
      <c r="V3294">
        <v>10</v>
      </c>
      <c r="W3294">
        <v>1.46</v>
      </c>
      <c r="X3294">
        <v>5</v>
      </c>
      <c r="Y3294">
        <v>0.5</v>
      </c>
      <c r="Z3294">
        <v>0.17</v>
      </c>
      <c r="AA3294">
        <v>30</v>
      </c>
      <c r="AB3294">
        <v>0.33</v>
      </c>
      <c r="AC3294">
        <v>155</v>
      </c>
      <c r="AD3294">
        <v>0.5</v>
      </c>
      <c r="AE3294">
        <v>0.01</v>
      </c>
      <c r="AF3294">
        <v>7</v>
      </c>
      <c r="AG3294">
        <v>770</v>
      </c>
      <c r="AH3294">
        <v>8</v>
      </c>
      <c r="AI3294">
        <v>1</v>
      </c>
      <c r="AJ3294">
        <v>2</v>
      </c>
      <c r="AK3294">
        <v>65</v>
      </c>
      <c r="AL3294">
        <v>0.04</v>
      </c>
      <c r="AM3294">
        <v>5</v>
      </c>
      <c r="AN3294">
        <v>5</v>
      </c>
      <c r="AO3294">
        <v>19</v>
      </c>
      <c r="AP3294">
        <v>5</v>
      </c>
      <c r="AQ3294">
        <v>24</v>
      </c>
    </row>
    <row r="3295" spans="1:43" hidden="1" x14ac:dyDescent="0.25">
      <c r="A3295" t="s">
        <v>12012</v>
      </c>
      <c r="B3295" t="s">
        <v>12013</v>
      </c>
      <c r="C3295" s="1" t="str">
        <f t="shared" si="249"/>
        <v>21:0118</v>
      </c>
      <c r="D3295" s="1" t="str">
        <f t="shared" si="250"/>
        <v>21:0027</v>
      </c>
      <c r="E3295" t="s">
        <v>12014</v>
      </c>
      <c r="F3295" t="s">
        <v>12015</v>
      </c>
      <c r="H3295">
        <v>63.831651100000002</v>
      </c>
      <c r="I3295">
        <v>-95.051800499999999</v>
      </c>
      <c r="J3295" s="1" t="str">
        <f t="shared" si="251"/>
        <v>Till</v>
      </c>
      <c r="K3295" s="1" t="str">
        <f t="shared" si="252"/>
        <v>&lt;63 micron</v>
      </c>
      <c r="L3295">
        <v>0.1</v>
      </c>
      <c r="M3295">
        <v>1.04</v>
      </c>
      <c r="N3295">
        <v>4</v>
      </c>
      <c r="O3295">
        <v>210</v>
      </c>
      <c r="P3295">
        <v>0.25</v>
      </c>
      <c r="Q3295">
        <v>1</v>
      </c>
      <c r="R3295">
        <v>0.36</v>
      </c>
      <c r="S3295">
        <v>0.25</v>
      </c>
      <c r="T3295">
        <v>6</v>
      </c>
      <c r="U3295">
        <v>20</v>
      </c>
      <c r="V3295">
        <v>13</v>
      </c>
      <c r="W3295">
        <v>1.8</v>
      </c>
      <c r="X3295">
        <v>10</v>
      </c>
      <c r="Y3295">
        <v>0.5</v>
      </c>
      <c r="Z3295">
        <v>0.28999999999999998</v>
      </c>
      <c r="AA3295">
        <v>40</v>
      </c>
      <c r="AB3295">
        <v>0.43</v>
      </c>
      <c r="AC3295">
        <v>205</v>
      </c>
      <c r="AD3295">
        <v>0.5</v>
      </c>
      <c r="AE3295">
        <v>0.02</v>
      </c>
      <c r="AF3295">
        <v>11</v>
      </c>
      <c r="AG3295">
        <v>750</v>
      </c>
      <c r="AH3295">
        <v>6</v>
      </c>
      <c r="AI3295">
        <v>1</v>
      </c>
      <c r="AJ3295">
        <v>3</v>
      </c>
      <c r="AK3295">
        <v>74</v>
      </c>
      <c r="AL3295">
        <v>0.06</v>
      </c>
      <c r="AM3295">
        <v>5</v>
      </c>
      <c r="AN3295">
        <v>5</v>
      </c>
      <c r="AO3295">
        <v>25</v>
      </c>
      <c r="AP3295">
        <v>5</v>
      </c>
      <c r="AQ3295">
        <v>30</v>
      </c>
    </row>
    <row r="3296" spans="1:43" hidden="1" x14ac:dyDescent="0.25">
      <c r="A3296" t="s">
        <v>12016</v>
      </c>
      <c r="B3296" t="s">
        <v>12017</v>
      </c>
      <c r="C3296" s="1" t="str">
        <f t="shared" si="249"/>
        <v>21:0118</v>
      </c>
      <c r="D3296" s="1" t="str">
        <f t="shared" si="250"/>
        <v>21:0027</v>
      </c>
      <c r="E3296" t="s">
        <v>12018</v>
      </c>
      <c r="F3296" t="s">
        <v>12019</v>
      </c>
      <c r="H3296">
        <v>63.856949899999996</v>
      </c>
      <c r="I3296">
        <v>-95.0575312</v>
      </c>
      <c r="J3296" s="1" t="str">
        <f t="shared" si="251"/>
        <v>Till</v>
      </c>
      <c r="K3296" s="1" t="str">
        <f t="shared" si="252"/>
        <v>&lt;63 micron</v>
      </c>
      <c r="L3296">
        <v>0.1</v>
      </c>
      <c r="M3296">
        <v>0.55000000000000004</v>
      </c>
      <c r="N3296">
        <v>6</v>
      </c>
      <c r="O3296">
        <v>130</v>
      </c>
      <c r="P3296">
        <v>0.25</v>
      </c>
      <c r="Q3296">
        <v>1</v>
      </c>
      <c r="R3296">
        <v>0.34</v>
      </c>
      <c r="S3296">
        <v>0.25</v>
      </c>
      <c r="T3296">
        <v>3</v>
      </c>
      <c r="U3296">
        <v>17</v>
      </c>
      <c r="V3296">
        <v>9</v>
      </c>
      <c r="W3296">
        <v>1.38</v>
      </c>
      <c r="X3296">
        <v>5</v>
      </c>
      <c r="Y3296">
        <v>0.5</v>
      </c>
      <c r="Z3296">
        <v>0.11</v>
      </c>
      <c r="AA3296">
        <v>30</v>
      </c>
      <c r="AB3296">
        <v>0.27</v>
      </c>
      <c r="AC3296">
        <v>145</v>
      </c>
      <c r="AD3296">
        <v>0.5</v>
      </c>
      <c r="AE3296">
        <v>0.01</v>
      </c>
      <c r="AF3296">
        <v>8</v>
      </c>
      <c r="AG3296">
        <v>800</v>
      </c>
      <c r="AH3296">
        <v>6</v>
      </c>
      <c r="AI3296">
        <v>1</v>
      </c>
      <c r="AJ3296">
        <v>2</v>
      </c>
      <c r="AK3296">
        <v>63</v>
      </c>
      <c r="AL3296">
        <v>0.05</v>
      </c>
      <c r="AM3296">
        <v>5</v>
      </c>
      <c r="AN3296">
        <v>5</v>
      </c>
      <c r="AO3296">
        <v>21</v>
      </c>
      <c r="AP3296">
        <v>5</v>
      </c>
      <c r="AQ3296">
        <v>20</v>
      </c>
    </row>
    <row r="3297" spans="1:43" hidden="1" x14ac:dyDescent="0.25">
      <c r="A3297" t="s">
        <v>12020</v>
      </c>
      <c r="B3297" t="s">
        <v>12021</v>
      </c>
      <c r="C3297" s="1" t="str">
        <f t="shared" si="249"/>
        <v>21:0118</v>
      </c>
      <c r="D3297" s="1" t="str">
        <f t="shared" si="250"/>
        <v>21:0027</v>
      </c>
      <c r="E3297" t="s">
        <v>12022</v>
      </c>
      <c r="F3297" t="s">
        <v>12023</v>
      </c>
      <c r="H3297">
        <v>63.874531900000001</v>
      </c>
      <c r="I3297">
        <v>-95.056659100000005</v>
      </c>
      <c r="J3297" s="1" t="str">
        <f t="shared" si="251"/>
        <v>Till</v>
      </c>
      <c r="K3297" s="1" t="str">
        <f t="shared" si="252"/>
        <v>&lt;63 micron</v>
      </c>
      <c r="L3297">
        <v>0.1</v>
      </c>
      <c r="M3297">
        <v>0.65</v>
      </c>
      <c r="N3297">
        <v>2</v>
      </c>
      <c r="O3297">
        <v>150</v>
      </c>
      <c r="P3297">
        <v>0.25</v>
      </c>
      <c r="Q3297">
        <v>1</v>
      </c>
      <c r="R3297">
        <v>0.3</v>
      </c>
      <c r="S3297">
        <v>0.25</v>
      </c>
      <c r="T3297">
        <v>3</v>
      </c>
      <c r="U3297">
        <v>17</v>
      </c>
      <c r="V3297">
        <v>10</v>
      </c>
      <c r="W3297">
        <v>1.31</v>
      </c>
      <c r="X3297">
        <v>5</v>
      </c>
      <c r="Y3297">
        <v>0.5</v>
      </c>
      <c r="Z3297">
        <v>0.09</v>
      </c>
      <c r="AA3297">
        <v>40</v>
      </c>
      <c r="AB3297">
        <v>0.28999999999999998</v>
      </c>
      <c r="AC3297">
        <v>120</v>
      </c>
      <c r="AD3297">
        <v>0.5</v>
      </c>
      <c r="AE3297">
        <v>5.0000000000000001E-3</v>
      </c>
      <c r="AF3297">
        <v>7</v>
      </c>
      <c r="AG3297">
        <v>750</v>
      </c>
      <c r="AH3297">
        <v>8</v>
      </c>
      <c r="AI3297">
        <v>1</v>
      </c>
      <c r="AJ3297">
        <v>2</v>
      </c>
      <c r="AK3297">
        <v>80</v>
      </c>
      <c r="AL3297">
        <v>0.04</v>
      </c>
      <c r="AM3297">
        <v>5</v>
      </c>
      <c r="AN3297">
        <v>5</v>
      </c>
      <c r="AO3297">
        <v>20</v>
      </c>
      <c r="AP3297">
        <v>5</v>
      </c>
      <c r="AQ3297">
        <v>18</v>
      </c>
    </row>
    <row r="3298" spans="1:43" hidden="1" x14ac:dyDescent="0.25">
      <c r="A3298" t="s">
        <v>12024</v>
      </c>
      <c r="B3298" t="s">
        <v>12025</v>
      </c>
      <c r="C3298" s="1" t="str">
        <f t="shared" si="249"/>
        <v>21:0118</v>
      </c>
      <c r="D3298" s="1" t="str">
        <f t="shared" si="250"/>
        <v>21:0027</v>
      </c>
      <c r="E3298" t="s">
        <v>12026</v>
      </c>
      <c r="F3298" t="s">
        <v>12027</v>
      </c>
      <c r="H3298">
        <v>63.703307799999997</v>
      </c>
      <c r="I3298">
        <v>-95.024205300000006</v>
      </c>
      <c r="J3298" s="1" t="str">
        <f t="shared" si="251"/>
        <v>Till</v>
      </c>
      <c r="K3298" s="1" t="str">
        <f t="shared" si="252"/>
        <v>&lt;63 micron</v>
      </c>
      <c r="L3298">
        <v>0.1</v>
      </c>
      <c r="M3298">
        <v>0.57999999999999996</v>
      </c>
      <c r="N3298">
        <v>2</v>
      </c>
      <c r="O3298">
        <v>140</v>
      </c>
      <c r="P3298">
        <v>0.25</v>
      </c>
      <c r="Q3298">
        <v>2</v>
      </c>
      <c r="R3298">
        <v>0.36</v>
      </c>
      <c r="S3298">
        <v>0.25</v>
      </c>
      <c r="T3298">
        <v>3</v>
      </c>
      <c r="U3298">
        <v>14</v>
      </c>
      <c r="V3298">
        <v>8</v>
      </c>
      <c r="W3298">
        <v>1.39</v>
      </c>
      <c r="X3298">
        <v>5</v>
      </c>
      <c r="Y3298">
        <v>0.5</v>
      </c>
      <c r="Z3298">
        <v>0.13</v>
      </c>
      <c r="AA3298">
        <v>30</v>
      </c>
      <c r="AB3298">
        <v>0.27</v>
      </c>
      <c r="AC3298">
        <v>135</v>
      </c>
      <c r="AD3298">
        <v>0.5</v>
      </c>
      <c r="AE3298">
        <v>0.01</v>
      </c>
      <c r="AF3298">
        <v>6</v>
      </c>
      <c r="AG3298">
        <v>810</v>
      </c>
      <c r="AH3298">
        <v>8</v>
      </c>
      <c r="AI3298">
        <v>2</v>
      </c>
      <c r="AJ3298">
        <v>2</v>
      </c>
      <c r="AK3298">
        <v>66</v>
      </c>
      <c r="AL3298">
        <v>0.06</v>
      </c>
      <c r="AM3298">
        <v>5</v>
      </c>
      <c r="AN3298">
        <v>5</v>
      </c>
      <c r="AO3298">
        <v>20</v>
      </c>
      <c r="AP3298">
        <v>5</v>
      </c>
      <c r="AQ3298">
        <v>20</v>
      </c>
    </row>
    <row r="3299" spans="1:43" hidden="1" x14ac:dyDescent="0.25">
      <c r="A3299" t="s">
        <v>12028</v>
      </c>
      <c r="B3299" t="s">
        <v>12029</v>
      </c>
      <c r="C3299" s="1" t="str">
        <f t="shared" si="249"/>
        <v>21:0118</v>
      </c>
      <c r="D3299" s="1" t="str">
        <f t="shared" si="250"/>
        <v>21:0027</v>
      </c>
      <c r="E3299" t="s">
        <v>12030</v>
      </c>
      <c r="F3299" t="s">
        <v>12031</v>
      </c>
      <c r="H3299">
        <v>63.715702499999999</v>
      </c>
      <c r="I3299">
        <v>-95.023836000000003</v>
      </c>
      <c r="J3299" s="1" t="str">
        <f t="shared" si="251"/>
        <v>Till</v>
      </c>
      <c r="K3299" s="1" t="str">
        <f t="shared" si="252"/>
        <v>&lt;63 micron</v>
      </c>
      <c r="L3299">
        <v>0.1</v>
      </c>
      <c r="M3299">
        <v>0.39</v>
      </c>
      <c r="N3299">
        <v>1</v>
      </c>
      <c r="O3299">
        <v>70</v>
      </c>
      <c r="P3299">
        <v>0.25</v>
      </c>
      <c r="Q3299">
        <v>2</v>
      </c>
      <c r="R3299">
        <v>0.28999999999999998</v>
      </c>
      <c r="S3299">
        <v>0.25</v>
      </c>
      <c r="T3299">
        <v>1</v>
      </c>
      <c r="U3299">
        <v>11</v>
      </c>
      <c r="V3299">
        <v>4</v>
      </c>
      <c r="W3299">
        <v>0.86</v>
      </c>
      <c r="X3299">
        <v>5</v>
      </c>
      <c r="Y3299">
        <v>0.5</v>
      </c>
      <c r="Z3299">
        <v>0.05</v>
      </c>
      <c r="AA3299">
        <v>30</v>
      </c>
      <c r="AB3299">
        <v>0.18</v>
      </c>
      <c r="AC3299">
        <v>75</v>
      </c>
      <c r="AD3299">
        <v>0.5</v>
      </c>
      <c r="AE3299">
        <v>5.0000000000000001E-3</v>
      </c>
      <c r="AF3299">
        <v>4</v>
      </c>
      <c r="AG3299">
        <v>710</v>
      </c>
      <c r="AH3299">
        <v>8</v>
      </c>
      <c r="AI3299">
        <v>1</v>
      </c>
      <c r="AJ3299">
        <v>1</v>
      </c>
      <c r="AK3299">
        <v>79</v>
      </c>
      <c r="AL3299">
        <v>0.04</v>
      </c>
      <c r="AM3299">
        <v>5</v>
      </c>
      <c r="AN3299">
        <v>5</v>
      </c>
      <c r="AO3299">
        <v>14</v>
      </c>
      <c r="AP3299">
        <v>5</v>
      </c>
      <c r="AQ3299">
        <v>12</v>
      </c>
    </row>
    <row r="3300" spans="1:43" hidden="1" x14ac:dyDescent="0.25">
      <c r="A3300" t="s">
        <v>12032</v>
      </c>
      <c r="B3300" t="s">
        <v>12033</v>
      </c>
      <c r="C3300" s="1" t="str">
        <f t="shared" si="249"/>
        <v>21:0118</v>
      </c>
      <c r="D3300" s="1" t="str">
        <f t="shared" si="250"/>
        <v>21:0027</v>
      </c>
      <c r="E3300" t="s">
        <v>12034</v>
      </c>
      <c r="F3300" t="s">
        <v>12035</v>
      </c>
      <c r="H3300">
        <v>63.731473200000003</v>
      </c>
      <c r="I3300">
        <v>-95.024072500000003</v>
      </c>
      <c r="J3300" s="1" t="str">
        <f t="shared" si="251"/>
        <v>Till</v>
      </c>
      <c r="K3300" s="1" t="str">
        <f t="shared" si="252"/>
        <v>&lt;63 micron</v>
      </c>
      <c r="L3300">
        <v>0.1</v>
      </c>
      <c r="M3300">
        <v>0.79</v>
      </c>
      <c r="N3300">
        <v>4</v>
      </c>
      <c r="O3300">
        <v>180</v>
      </c>
      <c r="P3300">
        <v>0.25</v>
      </c>
      <c r="Q3300">
        <v>1</v>
      </c>
      <c r="R3300">
        <v>0.34</v>
      </c>
      <c r="S3300">
        <v>0.25</v>
      </c>
      <c r="T3300">
        <v>4</v>
      </c>
      <c r="U3300">
        <v>17</v>
      </c>
      <c r="V3300">
        <v>9</v>
      </c>
      <c r="W3300">
        <v>1.47</v>
      </c>
      <c r="X3300">
        <v>10</v>
      </c>
      <c r="Y3300">
        <v>0.5</v>
      </c>
      <c r="Z3300">
        <v>0.16</v>
      </c>
      <c r="AA3300">
        <v>40</v>
      </c>
      <c r="AB3300">
        <v>0.36</v>
      </c>
      <c r="AC3300">
        <v>170</v>
      </c>
      <c r="AD3300">
        <v>0.5</v>
      </c>
      <c r="AE3300">
        <v>0.02</v>
      </c>
      <c r="AF3300">
        <v>8</v>
      </c>
      <c r="AG3300">
        <v>760</v>
      </c>
      <c r="AH3300">
        <v>10</v>
      </c>
      <c r="AI3300">
        <v>1</v>
      </c>
      <c r="AJ3300">
        <v>2</v>
      </c>
      <c r="AK3300">
        <v>102</v>
      </c>
      <c r="AL3300">
        <v>0.05</v>
      </c>
      <c r="AM3300">
        <v>5</v>
      </c>
      <c r="AN3300">
        <v>5</v>
      </c>
      <c r="AO3300">
        <v>21</v>
      </c>
      <c r="AP3300">
        <v>5</v>
      </c>
      <c r="AQ3300">
        <v>22</v>
      </c>
    </row>
    <row r="3301" spans="1:43" hidden="1" x14ac:dyDescent="0.25">
      <c r="A3301" t="s">
        <v>12036</v>
      </c>
      <c r="B3301" t="s">
        <v>12037</v>
      </c>
      <c r="C3301" s="1" t="str">
        <f t="shared" si="249"/>
        <v>21:0118</v>
      </c>
      <c r="D3301" s="1" t="str">
        <f t="shared" si="250"/>
        <v>21:0027</v>
      </c>
      <c r="E3301" t="s">
        <v>12038</v>
      </c>
      <c r="F3301" t="s">
        <v>12039</v>
      </c>
      <c r="H3301">
        <v>63.747473999999997</v>
      </c>
      <c r="I3301">
        <v>-95.024548899999999</v>
      </c>
      <c r="J3301" s="1" t="str">
        <f t="shared" si="251"/>
        <v>Till</v>
      </c>
      <c r="K3301" s="1" t="str">
        <f t="shared" si="252"/>
        <v>&lt;63 micron</v>
      </c>
      <c r="L3301">
        <v>0.1</v>
      </c>
      <c r="M3301">
        <v>0.82</v>
      </c>
      <c r="N3301">
        <v>4</v>
      </c>
      <c r="O3301">
        <v>190</v>
      </c>
      <c r="P3301">
        <v>0.25</v>
      </c>
      <c r="Q3301">
        <v>1</v>
      </c>
      <c r="R3301">
        <v>0.34</v>
      </c>
      <c r="S3301">
        <v>0.25</v>
      </c>
      <c r="T3301">
        <v>5</v>
      </c>
      <c r="U3301">
        <v>18</v>
      </c>
      <c r="V3301">
        <v>10</v>
      </c>
      <c r="W3301">
        <v>1.39</v>
      </c>
      <c r="X3301">
        <v>5</v>
      </c>
      <c r="Y3301">
        <v>0.5</v>
      </c>
      <c r="Z3301">
        <v>0.17</v>
      </c>
      <c r="AA3301">
        <v>30</v>
      </c>
      <c r="AB3301">
        <v>0.33</v>
      </c>
      <c r="AC3301">
        <v>170</v>
      </c>
      <c r="AD3301">
        <v>0.5</v>
      </c>
      <c r="AE3301">
        <v>0.01</v>
      </c>
      <c r="AF3301">
        <v>7</v>
      </c>
      <c r="AG3301">
        <v>730</v>
      </c>
      <c r="AH3301">
        <v>6</v>
      </c>
      <c r="AI3301">
        <v>1</v>
      </c>
      <c r="AJ3301">
        <v>2</v>
      </c>
      <c r="AK3301">
        <v>83</v>
      </c>
      <c r="AL3301">
        <v>0.04</v>
      </c>
      <c r="AM3301">
        <v>5</v>
      </c>
      <c r="AN3301">
        <v>5</v>
      </c>
      <c r="AO3301">
        <v>19</v>
      </c>
      <c r="AP3301">
        <v>5</v>
      </c>
      <c r="AQ3301">
        <v>22</v>
      </c>
    </row>
    <row r="3302" spans="1:43" hidden="1" x14ac:dyDescent="0.25">
      <c r="A3302" t="s">
        <v>12040</v>
      </c>
      <c r="B3302" t="s">
        <v>12041</v>
      </c>
      <c r="C3302" s="1" t="str">
        <f t="shared" si="249"/>
        <v>21:0118</v>
      </c>
      <c r="D3302" s="1" t="str">
        <f t="shared" si="250"/>
        <v>21:0027</v>
      </c>
      <c r="E3302" t="s">
        <v>12042</v>
      </c>
      <c r="F3302" t="s">
        <v>12043</v>
      </c>
      <c r="H3302">
        <v>63.759535</v>
      </c>
      <c r="I3302">
        <v>-95.019795599999995</v>
      </c>
      <c r="J3302" s="1" t="str">
        <f t="shared" si="251"/>
        <v>Till</v>
      </c>
      <c r="K3302" s="1" t="str">
        <f t="shared" si="252"/>
        <v>&lt;63 micron</v>
      </c>
      <c r="L3302">
        <v>0.1</v>
      </c>
      <c r="M3302">
        <v>0.4</v>
      </c>
      <c r="N3302">
        <v>1</v>
      </c>
      <c r="O3302">
        <v>60</v>
      </c>
      <c r="P3302">
        <v>0.25</v>
      </c>
      <c r="Q3302">
        <v>1</v>
      </c>
      <c r="R3302">
        <v>0.38</v>
      </c>
      <c r="S3302">
        <v>0.25</v>
      </c>
      <c r="T3302">
        <v>2</v>
      </c>
      <c r="U3302">
        <v>12</v>
      </c>
      <c r="V3302">
        <v>4</v>
      </c>
      <c r="W3302">
        <v>0.92</v>
      </c>
      <c r="X3302">
        <v>5</v>
      </c>
      <c r="Y3302">
        <v>2</v>
      </c>
      <c r="Z3302">
        <v>7.0000000000000007E-2</v>
      </c>
      <c r="AA3302">
        <v>20</v>
      </c>
      <c r="AB3302">
        <v>0.19</v>
      </c>
      <c r="AC3302">
        <v>85</v>
      </c>
      <c r="AD3302">
        <v>0.5</v>
      </c>
      <c r="AE3302">
        <v>0.01</v>
      </c>
      <c r="AF3302">
        <v>4</v>
      </c>
      <c r="AG3302">
        <v>840</v>
      </c>
      <c r="AH3302">
        <v>6</v>
      </c>
      <c r="AI3302">
        <v>2</v>
      </c>
      <c r="AJ3302">
        <v>2</v>
      </c>
      <c r="AK3302">
        <v>51</v>
      </c>
      <c r="AL3302">
        <v>0.05</v>
      </c>
      <c r="AM3302">
        <v>5</v>
      </c>
      <c r="AN3302">
        <v>5</v>
      </c>
      <c r="AO3302">
        <v>17</v>
      </c>
      <c r="AP3302">
        <v>5</v>
      </c>
      <c r="AQ3302">
        <v>12</v>
      </c>
    </row>
    <row r="3303" spans="1:43" hidden="1" x14ac:dyDescent="0.25">
      <c r="A3303" t="s">
        <v>12044</v>
      </c>
      <c r="B3303" t="s">
        <v>12045</v>
      </c>
      <c r="C3303" s="1" t="str">
        <f t="shared" si="249"/>
        <v>21:0118</v>
      </c>
      <c r="D3303" s="1" t="str">
        <f t="shared" si="250"/>
        <v>21:0027</v>
      </c>
      <c r="E3303" t="s">
        <v>12046</v>
      </c>
      <c r="F3303" t="s">
        <v>12047</v>
      </c>
      <c r="H3303">
        <v>63.786527200000002</v>
      </c>
      <c r="I3303">
        <v>-95.011719799999995</v>
      </c>
      <c r="J3303" s="1" t="str">
        <f t="shared" si="251"/>
        <v>Till</v>
      </c>
      <c r="K3303" s="1" t="str">
        <f t="shared" si="252"/>
        <v>&lt;63 micron</v>
      </c>
      <c r="L3303">
        <v>0.1</v>
      </c>
      <c r="M3303">
        <v>0.6</v>
      </c>
      <c r="N3303">
        <v>2</v>
      </c>
      <c r="O3303">
        <v>150</v>
      </c>
      <c r="P3303">
        <v>0.25</v>
      </c>
      <c r="Q3303">
        <v>1</v>
      </c>
      <c r="R3303">
        <v>0.33</v>
      </c>
      <c r="S3303">
        <v>0.25</v>
      </c>
      <c r="T3303">
        <v>4</v>
      </c>
      <c r="U3303">
        <v>15</v>
      </c>
      <c r="V3303">
        <v>8</v>
      </c>
      <c r="W3303">
        <v>1.22</v>
      </c>
      <c r="X3303">
        <v>5</v>
      </c>
      <c r="Y3303">
        <v>0.5</v>
      </c>
      <c r="Z3303">
        <v>0.11</v>
      </c>
      <c r="AA3303">
        <v>30</v>
      </c>
      <c r="AB3303">
        <v>0.28000000000000003</v>
      </c>
      <c r="AC3303">
        <v>150</v>
      </c>
      <c r="AD3303">
        <v>0.5</v>
      </c>
      <c r="AE3303">
        <v>0.01</v>
      </c>
      <c r="AF3303">
        <v>7</v>
      </c>
      <c r="AG3303">
        <v>680</v>
      </c>
      <c r="AH3303">
        <v>8</v>
      </c>
      <c r="AI3303">
        <v>1</v>
      </c>
      <c r="AJ3303">
        <v>1</v>
      </c>
      <c r="AK3303">
        <v>68</v>
      </c>
      <c r="AL3303">
        <v>0.04</v>
      </c>
      <c r="AM3303">
        <v>5</v>
      </c>
      <c r="AN3303">
        <v>5</v>
      </c>
      <c r="AO3303">
        <v>17</v>
      </c>
      <c r="AP3303">
        <v>5</v>
      </c>
      <c r="AQ3303">
        <v>18</v>
      </c>
    </row>
    <row r="3304" spans="1:43" hidden="1" x14ac:dyDescent="0.25">
      <c r="A3304" t="s">
        <v>12048</v>
      </c>
      <c r="B3304" t="s">
        <v>12049</v>
      </c>
      <c r="C3304" s="1" t="str">
        <f t="shared" si="249"/>
        <v>21:0118</v>
      </c>
      <c r="D3304" s="1" t="str">
        <f t="shared" si="250"/>
        <v>21:0027</v>
      </c>
      <c r="E3304" t="s">
        <v>12050</v>
      </c>
      <c r="F3304" t="s">
        <v>12051</v>
      </c>
      <c r="H3304">
        <v>63.802435099999997</v>
      </c>
      <c r="I3304">
        <v>-95.025892799999994</v>
      </c>
      <c r="J3304" s="1" t="str">
        <f t="shared" si="251"/>
        <v>Till</v>
      </c>
      <c r="K3304" s="1" t="str">
        <f t="shared" si="252"/>
        <v>&lt;63 micron</v>
      </c>
      <c r="L3304">
        <v>0.1</v>
      </c>
      <c r="M3304">
        <v>0.82</v>
      </c>
      <c r="N3304">
        <v>4</v>
      </c>
      <c r="O3304">
        <v>180</v>
      </c>
      <c r="P3304">
        <v>0.25</v>
      </c>
      <c r="Q3304">
        <v>4</v>
      </c>
      <c r="R3304">
        <v>0.33</v>
      </c>
      <c r="S3304">
        <v>0.25</v>
      </c>
      <c r="T3304">
        <v>4</v>
      </c>
      <c r="U3304">
        <v>16</v>
      </c>
      <c r="V3304">
        <v>11</v>
      </c>
      <c r="W3304">
        <v>1.51</v>
      </c>
      <c r="X3304">
        <v>5</v>
      </c>
      <c r="Y3304">
        <v>0.5</v>
      </c>
      <c r="Z3304">
        <v>0.2</v>
      </c>
      <c r="AA3304">
        <v>30</v>
      </c>
      <c r="AB3304">
        <v>0.33</v>
      </c>
      <c r="AC3304">
        <v>205</v>
      </c>
      <c r="AD3304">
        <v>0.5</v>
      </c>
      <c r="AE3304">
        <v>0.01</v>
      </c>
      <c r="AF3304">
        <v>8</v>
      </c>
      <c r="AG3304">
        <v>740</v>
      </c>
      <c r="AH3304">
        <v>8</v>
      </c>
      <c r="AI3304">
        <v>2</v>
      </c>
      <c r="AJ3304">
        <v>2</v>
      </c>
      <c r="AK3304">
        <v>62</v>
      </c>
      <c r="AL3304">
        <v>0.05</v>
      </c>
      <c r="AM3304">
        <v>5</v>
      </c>
      <c r="AN3304">
        <v>5</v>
      </c>
      <c r="AO3304">
        <v>21</v>
      </c>
      <c r="AP3304">
        <v>5</v>
      </c>
      <c r="AQ3304">
        <v>24</v>
      </c>
    </row>
    <row r="3305" spans="1:43" hidden="1" x14ac:dyDescent="0.25">
      <c r="A3305" t="s">
        <v>12052</v>
      </c>
      <c r="B3305" t="s">
        <v>12053</v>
      </c>
      <c r="C3305" s="1" t="str">
        <f t="shared" si="249"/>
        <v>21:0118</v>
      </c>
      <c r="D3305" s="1" t="str">
        <f t="shared" si="250"/>
        <v>21:0027</v>
      </c>
      <c r="E3305" t="s">
        <v>12054</v>
      </c>
      <c r="F3305" t="s">
        <v>12055</v>
      </c>
      <c r="H3305">
        <v>63.8172432</v>
      </c>
      <c r="I3305">
        <v>-95.021775199999993</v>
      </c>
      <c r="J3305" s="1" t="str">
        <f t="shared" si="251"/>
        <v>Till</v>
      </c>
      <c r="K3305" s="1" t="str">
        <f t="shared" si="252"/>
        <v>&lt;63 micron</v>
      </c>
      <c r="L3305">
        <v>0.1</v>
      </c>
      <c r="M3305">
        <v>0.35</v>
      </c>
      <c r="N3305">
        <v>4</v>
      </c>
      <c r="O3305">
        <v>70</v>
      </c>
      <c r="P3305">
        <v>0.25</v>
      </c>
      <c r="Q3305">
        <v>1</v>
      </c>
      <c r="R3305">
        <v>0.35</v>
      </c>
      <c r="S3305">
        <v>0.25</v>
      </c>
      <c r="T3305">
        <v>3</v>
      </c>
      <c r="U3305">
        <v>10</v>
      </c>
      <c r="V3305">
        <v>7</v>
      </c>
      <c r="W3305">
        <v>1.1200000000000001</v>
      </c>
      <c r="X3305">
        <v>5</v>
      </c>
      <c r="Y3305">
        <v>0.5</v>
      </c>
      <c r="Z3305">
        <v>0.06</v>
      </c>
      <c r="AA3305">
        <v>30</v>
      </c>
      <c r="AB3305">
        <v>0.17</v>
      </c>
      <c r="AC3305">
        <v>110</v>
      </c>
      <c r="AD3305">
        <v>0.5</v>
      </c>
      <c r="AE3305">
        <v>5.0000000000000001E-3</v>
      </c>
      <c r="AF3305">
        <v>4</v>
      </c>
      <c r="AG3305">
        <v>860</v>
      </c>
      <c r="AH3305">
        <v>6</v>
      </c>
      <c r="AI3305">
        <v>1</v>
      </c>
      <c r="AJ3305">
        <v>1</v>
      </c>
      <c r="AK3305">
        <v>61</v>
      </c>
      <c r="AL3305">
        <v>0.04</v>
      </c>
      <c r="AM3305">
        <v>5</v>
      </c>
      <c r="AN3305">
        <v>5</v>
      </c>
      <c r="AO3305">
        <v>16</v>
      </c>
      <c r="AP3305">
        <v>5</v>
      </c>
      <c r="AQ3305">
        <v>14</v>
      </c>
    </row>
    <row r="3306" spans="1:43" hidden="1" x14ac:dyDescent="0.25">
      <c r="A3306" t="s">
        <v>12056</v>
      </c>
      <c r="B3306" t="s">
        <v>12057</v>
      </c>
      <c r="C3306" s="1" t="str">
        <f t="shared" si="249"/>
        <v>21:0118</v>
      </c>
      <c r="D3306" s="1" t="str">
        <f t="shared" si="250"/>
        <v>21:0027</v>
      </c>
      <c r="E3306" t="s">
        <v>12058</v>
      </c>
      <c r="F3306" t="s">
        <v>12059</v>
      </c>
      <c r="H3306">
        <v>63.832791</v>
      </c>
      <c r="I3306">
        <v>-95.022525000000002</v>
      </c>
      <c r="J3306" s="1" t="str">
        <f t="shared" si="251"/>
        <v>Till</v>
      </c>
      <c r="K3306" s="1" t="str">
        <f t="shared" si="252"/>
        <v>&lt;63 micron</v>
      </c>
      <c r="L3306">
        <v>0.1</v>
      </c>
      <c r="M3306">
        <v>0.66</v>
      </c>
      <c r="N3306">
        <v>4</v>
      </c>
      <c r="O3306">
        <v>200</v>
      </c>
      <c r="P3306">
        <v>0.25</v>
      </c>
      <c r="Q3306">
        <v>1</v>
      </c>
      <c r="R3306">
        <v>0.38</v>
      </c>
      <c r="S3306">
        <v>0.25</v>
      </c>
      <c r="T3306">
        <v>2</v>
      </c>
      <c r="U3306">
        <v>15</v>
      </c>
      <c r="V3306">
        <v>9</v>
      </c>
      <c r="W3306">
        <v>1.38</v>
      </c>
      <c r="X3306">
        <v>10</v>
      </c>
      <c r="Y3306">
        <v>0.5</v>
      </c>
      <c r="Z3306">
        <v>0.14000000000000001</v>
      </c>
      <c r="AA3306">
        <v>30</v>
      </c>
      <c r="AB3306">
        <v>0.28000000000000003</v>
      </c>
      <c r="AC3306">
        <v>160</v>
      </c>
      <c r="AD3306">
        <v>0.5</v>
      </c>
      <c r="AE3306">
        <v>0.01</v>
      </c>
      <c r="AF3306">
        <v>7</v>
      </c>
      <c r="AG3306">
        <v>810</v>
      </c>
      <c r="AH3306">
        <v>4</v>
      </c>
      <c r="AI3306">
        <v>2</v>
      </c>
      <c r="AJ3306">
        <v>2</v>
      </c>
      <c r="AK3306">
        <v>79</v>
      </c>
      <c r="AL3306">
        <v>0.06</v>
      </c>
      <c r="AM3306">
        <v>5</v>
      </c>
      <c r="AN3306">
        <v>5</v>
      </c>
      <c r="AO3306">
        <v>20</v>
      </c>
      <c r="AP3306">
        <v>5</v>
      </c>
      <c r="AQ3306">
        <v>20</v>
      </c>
    </row>
    <row r="3307" spans="1:43" hidden="1" x14ac:dyDescent="0.25">
      <c r="A3307" t="s">
        <v>12060</v>
      </c>
      <c r="B3307" t="s">
        <v>12061</v>
      </c>
      <c r="C3307" s="1" t="str">
        <f t="shared" si="249"/>
        <v>21:0118</v>
      </c>
      <c r="D3307" s="1" t="str">
        <f t="shared" si="250"/>
        <v>21:0027</v>
      </c>
      <c r="E3307" t="s">
        <v>12062</v>
      </c>
      <c r="F3307" t="s">
        <v>12063</v>
      </c>
      <c r="H3307">
        <v>63.845025999999997</v>
      </c>
      <c r="I3307">
        <v>-95.017505</v>
      </c>
      <c r="J3307" s="1" t="str">
        <f t="shared" si="251"/>
        <v>Till</v>
      </c>
      <c r="K3307" s="1" t="str">
        <f t="shared" si="252"/>
        <v>&lt;63 micron</v>
      </c>
      <c r="L3307">
        <v>0.1</v>
      </c>
      <c r="M3307">
        <v>0.45</v>
      </c>
      <c r="N3307">
        <v>2</v>
      </c>
      <c r="O3307">
        <v>110</v>
      </c>
      <c r="P3307">
        <v>0.25</v>
      </c>
      <c r="Q3307">
        <v>1</v>
      </c>
      <c r="R3307">
        <v>0.36</v>
      </c>
      <c r="S3307">
        <v>0.25</v>
      </c>
      <c r="T3307">
        <v>2</v>
      </c>
      <c r="U3307">
        <v>12</v>
      </c>
      <c r="V3307">
        <v>9</v>
      </c>
      <c r="W3307">
        <v>1.18</v>
      </c>
      <c r="X3307">
        <v>5</v>
      </c>
      <c r="Y3307">
        <v>0.5</v>
      </c>
      <c r="Z3307">
        <v>0.09</v>
      </c>
      <c r="AA3307">
        <v>20</v>
      </c>
      <c r="AB3307">
        <v>0.2</v>
      </c>
      <c r="AC3307">
        <v>120</v>
      </c>
      <c r="AD3307">
        <v>0.5</v>
      </c>
      <c r="AE3307">
        <v>0.01</v>
      </c>
      <c r="AF3307">
        <v>4</v>
      </c>
      <c r="AG3307">
        <v>770</v>
      </c>
      <c r="AH3307">
        <v>8</v>
      </c>
      <c r="AI3307">
        <v>1</v>
      </c>
      <c r="AJ3307">
        <v>2</v>
      </c>
      <c r="AK3307">
        <v>58</v>
      </c>
      <c r="AL3307">
        <v>0.04</v>
      </c>
      <c r="AM3307">
        <v>5</v>
      </c>
      <c r="AN3307">
        <v>5</v>
      </c>
      <c r="AO3307">
        <v>17</v>
      </c>
      <c r="AP3307">
        <v>5</v>
      </c>
      <c r="AQ3307">
        <v>16</v>
      </c>
    </row>
    <row r="3308" spans="1:43" hidden="1" x14ac:dyDescent="0.25">
      <c r="A3308" t="s">
        <v>12064</v>
      </c>
      <c r="B3308" t="s">
        <v>12065</v>
      </c>
      <c r="C3308" s="1" t="str">
        <f t="shared" si="249"/>
        <v>21:0118</v>
      </c>
      <c r="D3308" s="1" t="str">
        <f t="shared" si="250"/>
        <v>21:0027</v>
      </c>
      <c r="E3308" t="s">
        <v>12066</v>
      </c>
      <c r="F3308" t="s">
        <v>12067</v>
      </c>
      <c r="H3308">
        <v>63.858726500000003</v>
      </c>
      <c r="I3308">
        <v>-95.016818400000005</v>
      </c>
      <c r="J3308" s="1" t="str">
        <f t="shared" si="251"/>
        <v>Till</v>
      </c>
      <c r="K3308" s="1" t="str">
        <f t="shared" si="252"/>
        <v>&lt;63 micron</v>
      </c>
      <c r="L3308">
        <v>0.1</v>
      </c>
      <c r="M3308">
        <v>0.47</v>
      </c>
      <c r="N3308">
        <v>4</v>
      </c>
      <c r="O3308">
        <v>140</v>
      </c>
      <c r="P3308">
        <v>0.25</v>
      </c>
      <c r="Q3308">
        <v>1</v>
      </c>
      <c r="R3308">
        <v>0.33</v>
      </c>
      <c r="S3308">
        <v>0.25</v>
      </c>
      <c r="T3308">
        <v>3</v>
      </c>
      <c r="U3308">
        <v>11</v>
      </c>
      <c r="V3308">
        <v>10</v>
      </c>
      <c r="W3308">
        <v>1.25</v>
      </c>
      <c r="X3308">
        <v>5</v>
      </c>
      <c r="Y3308">
        <v>0.5</v>
      </c>
      <c r="Z3308">
        <v>0.09</v>
      </c>
      <c r="AA3308">
        <v>30</v>
      </c>
      <c r="AB3308">
        <v>0.22</v>
      </c>
      <c r="AC3308">
        <v>140</v>
      </c>
      <c r="AD3308">
        <v>0.5</v>
      </c>
      <c r="AE3308">
        <v>0.01</v>
      </c>
      <c r="AF3308">
        <v>5</v>
      </c>
      <c r="AG3308">
        <v>770</v>
      </c>
      <c r="AH3308">
        <v>8</v>
      </c>
      <c r="AI3308">
        <v>1</v>
      </c>
      <c r="AJ3308">
        <v>2</v>
      </c>
      <c r="AK3308">
        <v>61</v>
      </c>
      <c r="AL3308">
        <v>0.04</v>
      </c>
      <c r="AM3308">
        <v>5</v>
      </c>
      <c r="AN3308">
        <v>5</v>
      </c>
      <c r="AO3308">
        <v>17</v>
      </c>
      <c r="AP3308">
        <v>5</v>
      </c>
      <c r="AQ3308">
        <v>18</v>
      </c>
    </row>
    <row r="3309" spans="1:43" hidden="1" x14ac:dyDescent="0.25">
      <c r="A3309" t="s">
        <v>12068</v>
      </c>
      <c r="B3309" t="s">
        <v>12069</v>
      </c>
      <c r="C3309" s="1" t="str">
        <f t="shared" si="249"/>
        <v>21:0118</v>
      </c>
      <c r="D3309" s="1" t="str">
        <f t="shared" si="250"/>
        <v>21:0027</v>
      </c>
      <c r="E3309" t="s">
        <v>12070</v>
      </c>
      <c r="F3309" t="s">
        <v>12071</v>
      </c>
      <c r="H3309">
        <v>63.891533000000003</v>
      </c>
      <c r="I3309">
        <v>-95.030153900000002</v>
      </c>
      <c r="J3309" s="1" t="str">
        <f t="shared" si="251"/>
        <v>Till</v>
      </c>
      <c r="K3309" s="1" t="str">
        <f t="shared" si="252"/>
        <v>&lt;63 micron</v>
      </c>
      <c r="L3309">
        <v>0.1</v>
      </c>
      <c r="M3309">
        <v>0.76</v>
      </c>
      <c r="N3309">
        <v>1</v>
      </c>
      <c r="O3309">
        <v>220</v>
      </c>
      <c r="P3309">
        <v>0.25</v>
      </c>
      <c r="Q3309">
        <v>1</v>
      </c>
      <c r="R3309">
        <v>0.35</v>
      </c>
      <c r="S3309">
        <v>0.25</v>
      </c>
      <c r="T3309">
        <v>2</v>
      </c>
      <c r="U3309">
        <v>19</v>
      </c>
      <c r="V3309">
        <v>11</v>
      </c>
      <c r="W3309">
        <v>1.68</v>
      </c>
      <c r="X3309">
        <v>10</v>
      </c>
      <c r="Y3309">
        <v>0.5</v>
      </c>
      <c r="Z3309">
        <v>0.18</v>
      </c>
      <c r="AA3309">
        <v>40</v>
      </c>
      <c r="AB3309">
        <v>0.35</v>
      </c>
      <c r="AC3309">
        <v>155</v>
      </c>
      <c r="AD3309">
        <v>0.5</v>
      </c>
      <c r="AE3309">
        <v>0.01</v>
      </c>
      <c r="AF3309">
        <v>9</v>
      </c>
      <c r="AG3309">
        <v>780</v>
      </c>
      <c r="AH3309">
        <v>10</v>
      </c>
      <c r="AI3309">
        <v>1</v>
      </c>
      <c r="AJ3309">
        <v>2</v>
      </c>
      <c r="AK3309">
        <v>76</v>
      </c>
      <c r="AL3309">
        <v>0.06</v>
      </c>
      <c r="AM3309">
        <v>5</v>
      </c>
      <c r="AN3309">
        <v>5</v>
      </c>
      <c r="AO3309">
        <v>23</v>
      </c>
      <c r="AP3309">
        <v>5</v>
      </c>
      <c r="AQ3309">
        <v>26</v>
      </c>
    </row>
    <row r="3310" spans="1:43" hidden="1" x14ac:dyDescent="0.25">
      <c r="A3310" t="s">
        <v>12072</v>
      </c>
      <c r="B3310" t="s">
        <v>12073</v>
      </c>
      <c r="C3310" s="1" t="str">
        <f t="shared" si="249"/>
        <v>21:0118</v>
      </c>
      <c r="D3310" s="1" t="str">
        <f t="shared" si="250"/>
        <v>21:0027</v>
      </c>
      <c r="E3310" t="s">
        <v>12074</v>
      </c>
      <c r="F3310" t="s">
        <v>12075</v>
      </c>
      <c r="H3310">
        <v>63.702591599999998</v>
      </c>
      <c r="I3310">
        <v>-94.9866739</v>
      </c>
      <c r="J3310" s="1" t="str">
        <f t="shared" si="251"/>
        <v>Till</v>
      </c>
      <c r="K3310" s="1" t="str">
        <f t="shared" si="252"/>
        <v>&lt;63 micron</v>
      </c>
      <c r="L3310">
        <v>0.1</v>
      </c>
      <c r="M3310">
        <v>0.73</v>
      </c>
      <c r="N3310">
        <v>1</v>
      </c>
      <c r="O3310">
        <v>200</v>
      </c>
      <c r="P3310">
        <v>0.25</v>
      </c>
      <c r="Q3310">
        <v>1</v>
      </c>
      <c r="R3310">
        <v>0.32</v>
      </c>
      <c r="S3310">
        <v>0.25</v>
      </c>
      <c r="T3310">
        <v>3</v>
      </c>
      <c r="U3310">
        <v>18</v>
      </c>
      <c r="V3310">
        <v>10</v>
      </c>
      <c r="W3310">
        <v>1.43</v>
      </c>
      <c r="X3310">
        <v>5</v>
      </c>
      <c r="Y3310">
        <v>0.5</v>
      </c>
      <c r="Z3310">
        <v>0.17</v>
      </c>
      <c r="AA3310">
        <v>30</v>
      </c>
      <c r="AB3310">
        <v>0.32</v>
      </c>
      <c r="AC3310">
        <v>325</v>
      </c>
      <c r="AD3310">
        <v>0.5</v>
      </c>
      <c r="AE3310">
        <v>0.01</v>
      </c>
      <c r="AF3310">
        <v>9</v>
      </c>
      <c r="AG3310">
        <v>750</v>
      </c>
      <c r="AH3310">
        <v>12</v>
      </c>
      <c r="AI3310">
        <v>1</v>
      </c>
      <c r="AJ3310">
        <v>2</v>
      </c>
      <c r="AK3310">
        <v>73</v>
      </c>
      <c r="AL3310">
        <v>0.04</v>
      </c>
      <c r="AM3310">
        <v>5</v>
      </c>
      <c r="AN3310">
        <v>5</v>
      </c>
      <c r="AO3310">
        <v>20</v>
      </c>
      <c r="AP3310">
        <v>5</v>
      </c>
      <c r="AQ3310">
        <v>22</v>
      </c>
    </row>
    <row r="3311" spans="1:43" hidden="1" x14ac:dyDescent="0.25">
      <c r="A3311" t="s">
        <v>12076</v>
      </c>
      <c r="B3311" t="s">
        <v>12077</v>
      </c>
      <c r="C3311" s="1" t="str">
        <f t="shared" si="249"/>
        <v>21:0118</v>
      </c>
      <c r="D3311" s="1" t="str">
        <f t="shared" si="250"/>
        <v>21:0027</v>
      </c>
      <c r="E3311" t="s">
        <v>12078</v>
      </c>
      <c r="F3311" t="s">
        <v>12079</v>
      </c>
      <c r="H3311">
        <v>63.716847299999998</v>
      </c>
      <c r="I3311">
        <v>-94.995186000000004</v>
      </c>
      <c r="J3311" s="1" t="str">
        <f t="shared" si="251"/>
        <v>Till</v>
      </c>
      <c r="K3311" s="1" t="str">
        <f t="shared" si="252"/>
        <v>&lt;63 micron</v>
      </c>
      <c r="L3311">
        <v>0.1</v>
      </c>
      <c r="M3311">
        <v>0.76</v>
      </c>
      <c r="N3311">
        <v>1</v>
      </c>
      <c r="O3311">
        <v>150</v>
      </c>
      <c r="P3311">
        <v>0.25</v>
      </c>
      <c r="Q3311">
        <v>1</v>
      </c>
      <c r="R3311">
        <v>0.31</v>
      </c>
      <c r="S3311">
        <v>0.25</v>
      </c>
      <c r="T3311">
        <v>4</v>
      </c>
      <c r="U3311">
        <v>22</v>
      </c>
      <c r="V3311">
        <v>10</v>
      </c>
      <c r="W3311">
        <v>1.63</v>
      </c>
      <c r="X3311">
        <v>10</v>
      </c>
      <c r="Y3311">
        <v>0.5</v>
      </c>
      <c r="Z3311">
        <v>0.12</v>
      </c>
      <c r="AA3311">
        <v>40</v>
      </c>
      <c r="AB3311">
        <v>0.43</v>
      </c>
      <c r="AC3311">
        <v>195</v>
      </c>
      <c r="AD3311">
        <v>0.5</v>
      </c>
      <c r="AE3311">
        <v>0.01</v>
      </c>
      <c r="AF3311">
        <v>10</v>
      </c>
      <c r="AG3311">
        <v>740</v>
      </c>
      <c r="AH3311">
        <v>10</v>
      </c>
      <c r="AI3311">
        <v>1</v>
      </c>
      <c r="AJ3311">
        <v>2</v>
      </c>
      <c r="AK3311">
        <v>101</v>
      </c>
      <c r="AL3311">
        <v>0.05</v>
      </c>
      <c r="AM3311">
        <v>5</v>
      </c>
      <c r="AN3311">
        <v>5</v>
      </c>
      <c r="AO3311">
        <v>22</v>
      </c>
      <c r="AP3311">
        <v>5</v>
      </c>
      <c r="AQ3311">
        <v>28</v>
      </c>
    </row>
    <row r="3312" spans="1:43" hidden="1" x14ac:dyDescent="0.25">
      <c r="A3312" t="s">
        <v>12080</v>
      </c>
      <c r="B3312" t="s">
        <v>12081</v>
      </c>
      <c r="C3312" s="1" t="str">
        <f t="shared" si="249"/>
        <v>21:0118</v>
      </c>
      <c r="D3312" s="1" t="str">
        <f t="shared" si="250"/>
        <v>21:0027</v>
      </c>
      <c r="E3312" t="s">
        <v>12082</v>
      </c>
      <c r="F3312" t="s">
        <v>12083</v>
      </c>
      <c r="H3312">
        <v>63.7310929</v>
      </c>
      <c r="I3312">
        <v>-94.997284300000004</v>
      </c>
      <c r="J3312" s="1" t="str">
        <f t="shared" si="251"/>
        <v>Till</v>
      </c>
      <c r="K3312" s="1" t="str">
        <f t="shared" si="252"/>
        <v>&lt;63 micron</v>
      </c>
      <c r="L3312">
        <v>0.1</v>
      </c>
      <c r="M3312">
        <v>0.61</v>
      </c>
      <c r="N3312">
        <v>1</v>
      </c>
      <c r="O3312">
        <v>120</v>
      </c>
      <c r="P3312">
        <v>0.25</v>
      </c>
      <c r="Q3312">
        <v>1</v>
      </c>
      <c r="R3312">
        <v>0.31</v>
      </c>
      <c r="S3312">
        <v>0.25</v>
      </c>
      <c r="T3312">
        <v>2</v>
      </c>
      <c r="U3312">
        <v>15</v>
      </c>
      <c r="V3312">
        <v>8</v>
      </c>
      <c r="W3312">
        <v>1.25</v>
      </c>
      <c r="X3312">
        <v>5</v>
      </c>
      <c r="Y3312">
        <v>0.5</v>
      </c>
      <c r="Z3312">
        <v>0.12</v>
      </c>
      <c r="AA3312">
        <v>30</v>
      </c>
      <c r="AB3312">
        <v>0.26</v>
      </c>
      <c r="AC3312">
        <v>115</v>
      </c>
      <c r="AD3312">
        <v>0.5</v>
      </c>
      <c r="AE3312">
        <v>0.01</v>
      </c>
      <c r="AF3312">
        <v>6</v>
      </c>
      <c r="AG3312">
        <v>730</v>
      </c>
      <c r="AH3312">
        <v>4</v>
      </c>
      <c r="AI3312">
        <v>1</v>
      </c>
      <c r="AJ3312">
        <v>2</v>
      </c>
      <c r="AK3312">
        <v>79</v>
      </c>
      <c r="AL3312">
        <v>0.04</v>
      </c>
      <c r="AM3312">
        <v>5</v>
      </c>
      <c r="AN3312">
        <v>5</v>
      </c>
      <c r="AO3312">
        <v>17</v>
      </c>
      <c r="AP3312">
        <v>5</v>
      </c>
      <c r="AQ3312">
        <v>18</v>
      </c>
    </row>
    <row r="3313" spans="1:43" hidden="1" x14ac:dyDescent="0.25">
      <c r="A3313" t="s">
        <v>12084</v>
      </c>
      <c r="B3313" t="s">
        <v>12085</v>
      </c>
      <c r="C3313" s="1" t="str">
        <f t="shared" si="249"/>
        <v>21:0118</v>
      </c>
      <c r="D3313" s="1" t="str">
        <f t="shared" si="250"/>
        <v>21:0027</v>
      </c>
      <c r="E3313" t="s">
        <v>12086</v>
      </c>
      <c r="F3313" t="s">
        <v>12087</v>
      </c>
      <c r="H3313">
        <v>63.745986100000003</v>
      </c>
      <c r="I3313">
        <v>-94.990857000000005</v>
      </c>
      <c r="J3313" s="1" t="str">
        <f t="shared" si="251"/>
        <v>Till</v>
      </c>
      <c r="K3313" s="1" t="str">
        <f t="shared" si="252"/>
        <v>&lt;63 micron</v>
      </c>
      <c r="L3313">
        <v>0.1</v>
      </c>
      <c r="M3313">
        <v>0.56000000000000005</v>
      </c>
      <c r="N3313">
        <v>4</v>
      </c>
      <c r="O3313">
        <v>150</v>
      </c>
      <c r="P3313">
        <v>0.25</v>
      </c>
      <c r="Q3313">
        <v>1</v>
      </c>
      <c r="R3313">
        <v>0.33</v>
      </c>
      <c r="S3313">
        <v>0.25</v>
      </c>
      <c r="T3313">
        <v>2</v>
      </c>
      <c r="U3313">
        <v>13</v>
      </c>
      <c r="V3313">
        <v>7</v>
      </c>
      <c r="W3313">
        <v>1.19</v>
      </c>
      <c r="X3313">
        <v>5</v>
      </c>
      <c r="Y3313">
        <v>0.5</v>
      </c>
      <c r="Z3313">
        <v>0.1</v>
      </c>
      <c r="AA3313">
        <v>30</v>
      </c>
      <c r="AB3313">
        <v>0.25</v>
      </c>
      <c r="AC3313">
        <v>120</v>
      </c>
      <c r="AD3313">
        <v>0.5</v>
      </c>
      <c r="AE3313">
        <v>0.01</v>
      </c>
      <c r="AF3313">
        <v>6</v>
      </c>
      <c r="AG3313">
        <v>730</v>
      </c>
      <c r="AH3313">
        <v>8</v>
      </c>
      <c r="AI3313">
        <v>1</v>
      </c>
      <c r="AJ3313">
        <v>2</v>
      </c>
      <c r="AK3313">
        <v>72</v>
      </c>
      <c r="AL3313">
        <v>0.04</v>
      </c>
      <c r="AM3313">
        <v>5</v>
      </c>
      <c r="AN3313">
        <v>5</v>
      </c>
      <c r="AO3313">
        <v>17</v>
      </c>
      <c r="AP3313">
        <v>5</v>
      </c>
      <c r="AQ3313">
        <v>16</v>
      </c>
    </row>
    <row r="3314" spans="1:43" hidden="1" x14ac:dyDescent="0.25">
      <c r="A3314" t="s">
        <v>12088</v>
      </c>
      <c r="B3314" t="s">
        <v>12089</v>
      </c>
      <c r="C3314" s="1" t="str">
        <f t="shared" si="249"/>
        <v>21:0118</v>
      </c>
      <c r="D3314" s="1" t="str">
        <f t="shared" si="250"/>
        <v>21:0027</v>
      </c>
      <c r="E3314" t="s">
        <v>12090</v>
      </c>
      <c r="F3314" t="s">
        <v>12091</v>
      </c>
      <c r="H3314">
        <v>63.7869861</v>
      </c>
      <c r="I3314">
        <v>-94.988978000000003</v>
      </c>
      <c r="J3314" s="1" t="str">
        <f t="shared" si="251"/>
        <v>Till</v>
      </c>
      <c r="K3314" s="1" t="str">
        <f t="shared" si="252"/>
        <v>&lt;63 micron</v>
      </c>
      <c r="L3314">
        <v>0.1</v>
      </c>
      <c r="M3314">
        <v>0.39</v>
      </c>
      <c r="N3314">
        <v>1</v>
      </c>
      <c r="O3314">
        <v>70</v>
      </c>
      <c r="P3314">
        <v>0.25</v>
      </c>
      <c r="Q3314">
        <v>1</v>
      </c>
      <c r="R3314">
        <v>0.38</v>
      </c>
      <c r="S3314">
        <v>0.25</v>
      </c>
      <c r="T3314">
        <v>3</v>
      </c>
      <c r="U3314">
        <v>12</v>
      </c>
      <c r="V3314">
        <v>7</v>
      </c>
      <c r="W3314">
        <v>1.1399999999999999</v>
      </c>
      <c r="X3314">
        <v>5</v>
      </c>
      <c r="Y3314">
        <v>0.5</v>
      </c>
      <c r="Z3314">
        <v>0.06</v>
      </c>
      <c r="AA3314">
        <v>30</v>
      </c>
      <c r="AB3314">
        <v>0.18</v>
      </c>
      <c r="AC3314">
        <v>115</v>
      </c>
      <c r="AD3314">
        <v>0.5</v>
      </c>
      <c r="AE3314">
        <v>5.0000000000000001E-3</v>
      </c>
      <c r="AF3314">
        <v>5</v>
      </c>
      <c r="AG3314">
        <v>790</v>
      </c>
      <c r="AH3314">
        <v>6</v>
      </c>
      <c r="AI3314">
        <v>1</v>
      </c>
      <c r="AJ3314">
        <v>2</v>
      </c>
      <c r="AK3314">
        <v>68</v>
      </c>
      <c r="AL3314">
        <v>0.05</v>
      </c>
      <c r="AM3314">
        <v>5</v>
      </c>
      <c r="AN3314">
        <v>5</v>
      </c>
      <c r="AO3314">
        <v>17</v>
      </c>
      <c r="AP3314">
        <v>5</v>
      </c>
      <c r="AQ3314">
        <v>14</v>
      </c>
    </row>
    <row r="3315" spans="1:43" hidden="1" x14ac:dyDescent="0.25">
      <c r="A3315" t="s">
        <v>12092</v>
      </c>
      <c r="B3315" t="s">
        <v>12093</v>
      </c>
      <c r="C3315" s="1" t="str">
        <f t="shared" si="249"/>
        <v>21:0118</v>
      </c>
      <c r="D3315" s="1" t="str">
        <f t="shared" si="250"/>
        <v>21:0027</v>
      </c>
      <c r="E3315" t="s">
        <v>12094</v>
      </c>
      <c r="F3315" t="s">
        <v>12095</v>
      </c>
      <c r="H3315">
        <v>63.801370300000002</v>
      </c>
      <c r="I3315">
        <v>-94.993383600000001</v>
      </c>
      <c r="J3315" s="1" t="str">
        <f t="shared" si="251"/>
        <v>Till</v>
      </c>
      <c r="K3315" s="1" t="str">
        <f t="shared" si="252"/>
        <v>&lt;63 micron</v>
      </c>
      <c r="L3315">
        <v>0.1</v>
      </c>
      <c r="M3315">
        <v>0.54</v>
      </c>
      <c r="N3315">
        <v>1</v>
      </c>
      <c r="O3315">
        <v>100</v>
      </c>
      <c r="P3315">
        <v>0.25</v>
      </c>
      <c r="Q3315">
        <v>2</v>
      </c>
      <c r="R3315">
        <v>0.38</v>
      </c>
      <c r="S3315">
        <v>0.25</v>
      </c>
      <c r="T3315">
        <v>2</v>
      </c>
      <c r="U3315">
        <v>14</v>
      </c>
      <c r="V3315">
        <v>11</v>
      </c>
      <c r="W3315">
        <v>1.28</v>
      </c>
      <c r="X3315">
        <v>5</v>
      </c>
      <c r="Y3315">
        <v>0.5</v>
      </c>
      <c r="Z3315">
        <v>0.11</v>
      </c>
      <c r="AA3315">
        <v>30</v>
      </c>
      <c r="AB3315">
        <v>0.23</v>
      </c>
      <c r="AC3315">
        <v>145</v>
      </c>
      <c r="AD3315">
        <v>0.5</v>
      </c>
      <c r="AE3315">
        <v>0.01</v>
      </c>
      <c r="AF3315">
        <v>6</v>
      </c>
      <c r="AG3315">
        <v>780</v>
      </c>
      <c r="AH3315">
        <v>6</v>
      </c>
      <c r="AI3315">
        <v>1</v>
      </c>
      <c r="AJ3315">
        <v>2</v>
      </c>
      <c r="AK3315">
        <v>63</v>
      </c>
      <c r="AL3315">
        <v>0.05</v>
      </c>
      <c r="AM3315">
        <v>5</v>
      </c>
      <c r="AN3315">
        <v>5</v>
      </c>
      <c r="AO3315">
        <v>19</v>
      </c>
      <c r="AP3315">
        <v>5</v>
      </c>
      <c r="AQ3315">
        <v>18</v>
      </c>
    </row>
    <row r="3316" spans="1:43" hidden="1" x14ac:dyDescent="0.25">
      <c r="A3316" t="s">
        <v>12096</v>
      </c>
      <c r="B3316" t="s">
        <v>12097</v>
      </c>
      <c r="C3316" s="1" t="str">
        <f t="shared" si="249"/>
        <v>21:0118</v>
      </c>
      <c r="D3316" s="1" t="str">
        <f t="shared" si="250"/>
        <v>21:0027</v>
      </c>
      <c r="E3316" t="s">
        <v>12098</v>
      </c>
      <c r="F3316" t="s">
        <v>12099</v>
      </c>
      <c r="H3316">
        <v>63.818421800000003</v>
      </c>
      <c r="I3316">
        <v>-94.991215999999994</v>
      </c>
      <c r="J3316" s="1" t="str">
        <f t="shared" si="251"/>
        <v>Till</v>
      </c>
      <c r="K3316" s="1" t="str">
        <f t="shared" si="252"/>
        <v>&lt;63 micron</v>
      </c>
      <c r="L3316">
        <v>0.2</v>
      </c>
      <c r="M3316">
        <v>0.62</v>
      </c>
      <c r="N3316">
        <v>2</v>
      </c>
      <c r="O3316">
        <v>120</v>
      </c>
      <c r="P3316">
        <v>0.25</v>
      </c>
      <c r="Q3316">
        <v>1</v>
      </c>
      <c r="R3316">
        <v>0.39</v>
      </c>
      <c r="S3316">
        <v>0.25</v>
      </c>
      <c r="T3316">
        <v>4</v>
      </c>
      <c r="U3316">
        <v>16</v>
      </c>
      <c r="V3316">
        <v>12</v>
      </c>
      <c r="W3316">
        <v>1.41</v>
      </c>
      <c r="X3316">
        <v>5</v>
      </c>
      <c r="Y3316">
        <v>2</v>
      </c>
      <c r="Z3316">
        <v>0.12</v>
      </c>
      <c r="AA3316">
        <v>30</v>
      </c>
      <c r="AB3316">
        <v>0.28000000000000003</v>
      </c>
      <c r="AC3316">
        <v>145</v>
      </c>
      <c r="AD3316">
        <v>0.5</v>
      </c>
      <c r="AE3316">
        <v>0.01</v>
      </c>
      <c r="AF3316">
        <v>8</v>
      </c>
      <c r="AG3316">
        <v>790</v>
      </c>
      <c r="AH3316">
        <v>8</v>
      </c>
      <c r="AI3316">
        <v>1</v>
      </c>
      <c r="AJ3316">
        <v>2</v>
      </c>
      <c r="AK3316">
        <v>74</v>
      </c>
      <c r="AL3316">
        <v>0.06</v>
      </c>
      <c r="AM3316">
        <v>5</v>
      </c>
      <c r="AN3316">
        <v>5</v>
      </c>
      <c r="AO3316">
        <v>20</v>
      </c>
      <c r="AP3316">
        <v>5</v>
      </c>
      <c r="AQ3316">
        <v>22</v>
      </c>
    </row>
    <row r="3317" spans="1:43" hidden="1" x14ac:dyDescent="0.25">
      <c r="A3317" t="s">
        <v>12100</v>
      </c>
      <c r="B3317" t="s">
        <v>12101</v>
      </c>
      <c r="C3317" s="1" t="str">
        <f t="shared" si="249"/>
        <v>21:0118</v>
      </c>
      <c r="D3317" s="1" t="str">
        <f t="shared" si="250"/>
        <v>21:0027</v>
      </c>
      <c r="E3317" t="s">
        <v>12102</v>
      </c>
      <c r="F3317" t="s">
        <v>12103</v>
      </c>
      <c r="H3317">
        <v>63.831467000000004</v>
      </c>
      <c r="I3317">
        <v>-94.993113800000003</v>
      </c>
      <c r="J3317" s="1" t="str">
        <f t="shared" si="251"/>
        <v>Till</v>
      </c>
      <c r="K3317" s="1" t="str">
        <f t="shared" si="252"/>
        <v>&lt;63 micron</v>
      </c>
      <c r="L3317">
        <v>0.1</v>
      </c>
      <c r="M3317">
        <v>0.49</v>
      </c>
      <c r="N3317">
        <v>2</v>
      </c>
      <c r="O3317">
        <v>100</v>
      </c>
      <c r="P3317">
        <v>0.25</v>
      </c>
      <c r="Q3317">
        <v>1</v>
      </c>
      <c r="R3317">
        <v>0.31</v>
      </c>
      <c r="S3317">
        <v>0.25</v>
      </c>
      <c r="T3317">
        <v>3</v>
      </c>
      <c r="U3317">
        <v>13</v>
      </c>
      <c r="V3317">
        <v>7</v>
      </c>
      <c r="W3317">
        <v>1.1499999999999999</v>
      </c>
      <c r="X3317">
        <v>5</v>
      </c>
      <c r="Y3317">
        <v>0.5</v>
      </c>
      <c r="Z3317">
        <v>0.1</v>
      </c>
      <c r="AA3317">
        <v>30</v>
      </c>
      <c r="AB3317">
        <v>0.21</v>
      </c>
      <c r="AC3317">
        <v>130</v>
      </c>
      <c r="AD3317">
        <v>0.5</v>
      </c>
      <c r="AE3317">
        <v>0.01</v>
      </c>
      <c r="AF3317">
        <v>6</v>
      </c>
      <c r="AG3317">
        <v>700</v>
      </c>
      <c r="AH3317">
        <v>8</v>
      </c>
      <c r="AI3317">
        <v>1</v>
      </c>
      <c r="AJ3317">
        <v>2</v>
      </c>
      <c r="AK3317">
        <v>59</v>
      </c>
      <c r="AL3317">
        <v>0.04</v>
      </c>
      <c r="AM3317">
        <v>5</v>
      </c>
      <c r="AN3317">
        <v>5</v>
      </c>
      <c r="AO3317">
        <v>17</v>
      </c>
      <c r="AP3317">
        <v>5</v>
      </c>
      <c r="AQ3317">
        <v>16</v>
      </c>
    </row>
    <row r="3318" spans="1:43" hidden="1" x14ac:dyDescent="0.25">
      <c r="A3318" t="s">
        <v>12104</v>
      </c>
      <c r="B3318" t="s">
        <v>12105</v>
      </c>
      <c r="C3318" s="1" t="str">
        <f t="shared" si="249"/>
        <v>21:0118</v>
      </c>
      <c r="D3318" s="1" t="str">
        <f t="shared" si="250"/>
        <v>21:0027</v>
      </c>
      <c r="E3318" t="s">
        <v>12106</v>
      </c>
      <c r="F3318" t="s">
        <v>12107</v>
      </c>
      <c r="H3318">
        <v>63.8448153</v>
      </c>
      <c r="I3318">
        <v>-94.979495299999996</v>
      </c>
      <c r="J3318" s="1" t="str">
        <f t="shared" si="251"/>
        <v>Till</v>
      </c>
      <c r="K3318" s="1" t="str">
        <f t="shared" si="252"/>
        <v>&lt;63 micron</v>
      </c>
      <c r="L3318">
        <v>0.1</v>
      </c>
      <c r="M3318">
        <v>0.24</v>
      </c>
      <c r="N3318">
        <v>4</v>
      </c>
      <c r="O3318">
        <v>30</v>
      </c>
      <c r="P3318">
        <v>0.25</v>
      </c>
      <c r="Q3318">
        <v>1</v>
      </c>
      <c r="R3318">
        <v>0.28999999999999998</v>
      </c>
      <c r="S3318">
        <v>0.25</v>
      </c>
      <c r="T3318">
        <v>1</v>
      </c>
      <c r="U3318">
        <v>9</v>
      </c>
      <c r="V3318">
        <v>2</v>
      </c>
      <c r="W3318">
        <v>0.82</v>
      </c>
      <c r="X3318">
        <v>5</v>
      </c>
      <c r="Y3318">
        <v>0.5</v>
      </c>
      <c r="Z3318">
        <v>0.03</v>
      </c>
      <c r="AA3318">
        <v>20</v>
      </c>
      <c r="AB3318">
        <v>0.09</v>
      </c>
      <c r="AC3318">
        <v>65</v>
      </c>
      <c r="AD3318">
        <v>0.5</v>
      </c>
      <c r="AE3318">
        <v>5.0000000000000001E-3</v>
      </c>
      <c r="AF3318">
        <v>1</v>
      </c>
      <c r="AG3318">
        <v>650</v>
      </c>
      <c r="AH3318">
        <v>4</v>
      </c>
      <c r="AI3318">
        <v>1</v>
      </c>
      <c r="AJ3318">
        <v>1</v>
      </c>
      <c r="AK3318">
        <v>45</v>
      </c>
      <c r="AL3318">
        <v>0.03</v>
      </c>
      <c r="AM3318">
        <v>5</v>
      </c>
      <c r="AN3318">
        <v>5</v>
      </c>
      <c r="AO3318">
        <v>13</v>
      </c>
      <c r="AP3318">
        <v>5</v>
      </c>
      <c r="AQ3318">
        <v>4</v>
      </c>
    </row>
    <row r="3319" spans="1:43" hidden="1" x14ac:dyDescent="0.25">
      <c r="A3319" t="s">
        <v>12108</v>
      </c>
      <c r="B3319" t="s">
        <v>12109</v>
      </c>
      <c r="C3319" s="1" t="str">
        <f t="shared" si="249"/>
        <v>21:0118</v>
      </c>
      <c r="D3319" s="1" t="str">
        <f t="shared" si="250"/>
        <v>21:0027</v>
      </c>
      <c r="E3319" t="s">
        <v>12110</v>
      </c>
      <c r="F3319" t="s">
        <v>12111</v>
      </c>
      <c r="H3319">
        <v>63.874585000000003</v>
      </c>
      <c r="I3319">
        <v>-94.991913400000001</v>
      </c>
      <c r="J3319" s="1" t="str">
        <f t="shared" si="251"/>
        <v>Till</v>
      </c>
      <c r="K3319" s="1" t="str">
        <f t="shared" si="252"/>
        <v>&lt;63 micron</v>
      </c>
      <c r="L3319">
        <v>0.1</v>
      </c>
      <c r="M3319">
        <v>0.56999999999999995</v>
      </c>
      <c r="N3319">
        <v>2</v>
      </c>
      <c r="O3319">
        <v>190</v>
      </c>
      <c r="P3319">
        <v>0.25</v>
      </c>
      <c r="Q3319">
        <v>1</v>
      </c>
      <c r="R3319">
        <v>0.37</v>
      </c>
      <c r="S3319">
        <v>0.25</v>
      </c>
      <c r="T3319">
        <v>3</v>
      </c>
      <c r="U3319">
        <v>15</v>
      </c>
      <c r="V3319">
        <v>10</v>
      </c>
      <c r="W3319">
        <v>1.32</v>
      </c>
      <c r="X3319">
        <v>5</v>
      </c>
      <c r="Y3319">
        <v>0.5</v>
      </c>
      <c r="Z3319">
        <v>0.13</v>
      </c>
      <c r="AA3319">
        <v>30</v>
      </c>
      <c r="AB3319">
        <v>0.25</v>
      </c>
      <c r="AC3319">
        <v>145</v>
      </c>
      <c r="AD3319">
        <v>0.5</v>
      </c>
      <c r="AE3319">
        <v>0.01</v>
      </c>
      <c r="AF3319">
        <v>6</v>
      </c>
      <c r="AG3319">
        <v>780</v>
      </c>
      <c r="AH3319">
        <v>8</v>
      </c>
      <c r="AI3319">
        <v>1</v>
      </c>
      <c r="AJ3319">
        <v>2</v>
      </c>
      <c r="AK3319">
        <v>68</v>
      </c>
      <c r="AL3319">
        <v>0.05</v>
      </c>
      <c r="AM3319">
        <v>5</v>
      </c>
      <c r="AN3319">
        <v>5</v>
      </c>
      <c r="AO3319">
        <v>18</v>
      </c>
      <c r="AP3319">
        <v>5</v>
      </c>
      <c r="AQ3319">
        <v>20</v>
      </c>
    </row>
    <row r="3320" spans="1:43" hidden="1" x14ac:dyDescent="0.25">
      <c r="A3320" t="s">
        <v>12112</v>
      </c>
      <c r="B3320" t="s">
        <v>12113</v>
      </c>
      <c r="C3320" s="1" t="str">
        <f t="shared" si="249"/>
        <v>21:0118</v>
      </c>
      <c r="D3320" s="1" t="str">
        <f t="shared" si="250"/>
        <v>21:0027</v>
      </c>
      <c r="E3320" t="s">
        <v>12114</v>
      </c>
      <c r="F3320" t="s">
        <v>12115</v>
      </c>
      <c r="H3320">
        <v>63.890571000000001</v>
      </c>
      <c r="I3320">
        <v>-94.990825700000002</v>
      </c>
      <c r="J3320" s="1" t="str">
        <f t="shared" si="251"/>
        <v>Till</v>
      </c>
      <c r="K3320" s="1" t="str">
        <f t="shared" si="252"/>
        <v>&lt;63 micron</v>
      </c>
      <c r="L3320">
        <v>0.1</v>
      </c>
      <c r="M3320">
        <v>0.54</v>
      </c>
      <c r="N3320">
        <v>6</v>
      </c>
      <c r="O3320">
        <v>220</v>
      </c>
      <c r="P3320">
        <v>0.25</v>
      </c>
      <c r="Q3320">
        <v>1</v>
      </c>
      <c r="R3320">
        <v>0.36</v>
      </c>
      <c r="S3320">
        <v>0.25</v>
      </c>
      <c r="T3320">
        <v>4</v>
      </c>
      <c r="U3320">
        <v>14</v>
      </c>
      <c r="V3320">
        <v>10</v>
      </c>
      <c r="W3320">
        <v>1.31</v>
      </c>
      <c r="X3320">
        <v>5</v>
      </c>
      <c r="Y3320">
        <v>0.5</v>
      </c>
      <c r="Z3320">
        <v>0.12</v>
      </c>
      <c r="AA3320">
        <v>30</v>
      </c>
      <c r="AB3320">
        <v>0.26</v>
      </c>
      <c r="AC3320">
        <v>140</v>
      </c>
      <c r="AD3320">
        <v>0.5</v>
      </c>
      <c r="AE3320">
        <v>0.01</v>
      </c>
      <c r="AF3320">
        <v>7</v>
      </c>
      <c r="AG3320">
        <v>780</v>
      </c>
      <c r="AH3320">
        <v>8</v>
      </c>
      <c r="AI3320">
        <v>1</v>
      </c>
      <c r="AJ3320">
        <v>2</v>
      </c>
      <c r="AK3320">
        <v>68</v>
      </c>
      <c r="AL3320">
        <v>0.05</v>
      </c>
      <c r="AM3320">
        <v>5</v>
      </c>
      <c r="AN3320">
        <v>5</v>
      </c>
      <c r="AO3320">
        <v>18</v>
      </c>
      <c r="AP3320">
        <v>5</v>
      </c>
      <c r="AQ3320">
        <v>20</v>
      </c>
    </row>
    <row r="3321" spans="1:43" hidden="1" x14ac:dyDescent="0.25">
      <c r="A3321" t="s">
        <v>12116</v>
      </c>
      <c r="B3321" t="s">
        <v>12117</v>
      </c>
      <c r="C3321" s="1" t="str">
        <f t="shared" si="249"/>
        <v>21:0118</v>
      </c>
      <c r="D3321" s="1" t="str">
        <f t="shared" si="250"/>
        <v>21:0027</v>
      </c>
      <c r="E3321" t="s">
        <v>12118</v>
      </c>
      <c r="F3321" t="s">
        <v>12119</v>
      </c>
      <c r="H3321">
        <v>63.702840600000002</v>
      </c>
      <c r="I3321">
        <v>-94.960645600000007</v>
      </c>
      <c r="J3321" s="1" t="str">
        <f t="shared" si="251"/>
        <v>Till</v>
      </c>
      <c r="K3321" s="1" t="str">
        <f t="shared" si="252"/>
        <v>&lt;63 micron</v>
      </c>
      <c r="L3321">
        <v>0.1</v>
      </c>
      <c r="M3321">
        <v>0.23</v>
      </c>
      <c r="N3321">
        <v>2</v>
      </c>
      <c r="O3321">
        <v>30</v>
      </c>
      <c r="P3321">
        <v>0.25</v>
      </c>
      <c r="Q3321">
        <v>1</v>
      </c>
      <c r="R3321">
        <v>0.28000000000000003</v>
      </c>
      <c r="S3321">
        <v>0.25</v>
      </c>
      <c r="T3321">
        <v>2</v>
      </c>
      <c r="U3321">
        <v>8</v>
      </c>
      <c r="V3321">
        <v>3</v>
      </c>
      <c r="W3321">
        <v>0.67</v>
      </c>
      <c r="X3321">
        <v>5</v>
      </c>
      <c r="Y3321">
        <v>0.5</v>
      </c>
      <c r="Z3321">
        <v>0.03</v>
      </c>
      <c r="AA3321">
        <v>20</v>
      </c>
      <c r="AB3321">
        <v>0.11</v>
      </c>
      <c r="AC3321">
        <v>55</v>
      </c>
      <c r="AD3321">
        <v>0.5</v>
      </c>
      <c r="AE3321">
        <v>5.0000000000000001E-3</v>
      </c>
      <c r="AF3321">
        <v>2</v>
      </c>
      <c r="AG3321">
        <v>740</v>
      </c>
      <c r="AH3321">
        <v>4</v>
      </c>
      <c r="AI3321">
        <v>1</v>
      </c>
      <c r="AJ3321">
        <v>1</v>
      </c>
      <c r="AK3321">
        <v>47</v>
      </c>
      <c r="AL3321">
        <v>0.03</v>
      </c>
      <c r="AM3321">
        <v>5</v>
      </c>
      <c r="AN3321">
        <v>5</v>
      </c>
      <c r="AO3321">
        <v>10</v>
      </c>
      <c r="AP3321">
        <v>5</v>
      </c>
      <c r="AQ3321">
        <v>6</v>
      </c>
    </row>
    <row r="3322" spans="1:43" hidden="1" x14ac:dyDescent="0.25">
      <c r="A3322" t="s">
        <v>12120</v>
      </c>
      <c r="B3322" t="s">
        <v>12121</v>
      </c>
      <c r="C3322" s="1" t="str">
        <f t="shared" si="249"/>
        <v>21:0118</v>
      </c>
      <c r="D3322" s="1" t="str">
        <f t="shared" si="250"/>
        <v>21:0027</v>
      </c>
      <c r="E3322" t="s">
        <v>12122</v>
      </c>
      <c r="F3322" t="s">
        <v>12123</v>
      </c>
      <c r="H3322">
        <v>63.718348200000001</v>
      </c>
      <c r="I3322">
        <v>-94.957770999999994</v>
      </c>
      <c r="J3322" s="1" t="str">
        <f t="shared" si="251"/>
        <v>Till</v>
      </c>
      <c r="K3322" s="1" t="str">
        <f t="shared" si="252"/>
        <v>&lt;63 micron</v>
      </c>
      <c r="L3322">
        <v>0.1</v>
      </c>
      <c r="M3322">
        <v>1.25</v>
      </c>
      <c r="N3322">
        <v>1</v>
      </c>
      <c r="O3322">
        <v>390</v>
      </c>
      <c r="P3322">
        <v>0.25</v>
      </c>
      <c r="Q3322">
        <v>2</v>
      </c>
      <c r="R3322">
        <v>0.28999999999999998</v>
      </c>
      <c r="S3322">
        <v>0.25</v>
      </c>
      <c r="T3322">
        <v>5</v>
      </c>
      <c r="U3322">
        <v>22</v>
      </c>
      <c r="V3322">
        <v>13</v>
      </c>
      <c r="W3322">
        <v>1.67</v>
      </c>
      <c r="X3322">
        <v>10</v>
      </c>
      <c r="Y3322">
        <v>0.5</v>
      </c>
      <c r="Z3322">
        <v>0.26</v>
      </c>
      <c r="AA3322">
        <v>40</v>
      </c>
      <c r="AB3322">
        <v>0.47</v>
      </c>
      <c r="AC3322">
        <v>320</v>
      </c>
      <c r="AD3322">
        <v>0.5</v>
      </c>
      <c r="AE3322">
        <v>0.01</v>
      </c>
      <c r="AF3322">
        <v>11</v>
      </c>
      <c r="AG3322">
        <v>640</v>
      </c>
      <c r="AH3322">
        <v>14</v>
      </c>
      <c r="AI3322">
        <v>1</v>
      </c>
      <c r="AJ3322">
        <v>2</v>
      </c>
      <c r="AK3322">
        <v>93</v>
      </c>
      <c r="AL3322">
        <v>0.02</v>
      </c>
      <c r="AM3322">
        <v>5</v>
      </c>
      <c r="AN3322">
        <v>5</v>
      </c>
      <c r="AO3322">
        <v>21</v>
      </c>
      <c r="AP3322">
        <v>5</v>
      </c>
      <c r="AQ3322">
        <v>28</v>
      </c>
    </row>
    <row r="3323" spans="1:43" hidden="1" x14ac:dyDescent="0.25">
      <c r="A3323" t="s">
        <v>12124</v>
      </c>
      <c r="B3323" t="s">
        <v>12125</v>
      </c>
      <c r="C3323" s="1" t="str">
        <f t="shared" si="249"/>
        <v>21:0118</v>
      </c>
      <c r="D3323" s="1" t="str">
        <f t="shared" si="250"/>
        <v>21:0027</v>
      </c>
      <c r="E3323" t="s">
        <v>12126</v>
      </c>
      <c r="F3323" t="s">
        <v>12127</v>
      </c>
      <c r="H3323">
        <v>63.731722400000002</v>
      </c>
      <c r="I3323">
        <v>-94.958615199999997</v>
      </c>
      <c r="J3323" s="1" t="str">
        <f t="shared" si="251"/>
        <v>Till</v>
      </c>
      <c r="K3323" s="1" t="str">
        <f t="shared" si="252"/>
        <v>&lt;63 micron</v>
      </c>
      <c r="L3323">
        <v>0.1</v>
      </c>
      <c r="M3323">
        <v>1.08</v>
      </c>
      <c r="N3323">
        <v>1</v>
      </c>
      <c r="O3323">
        <v>250</v>
      </c>
      <c r="P3323">
        <v>0.25</v>
      </c>
      <c r="Q3323">
        <v>1</v>
      </c>
      <c r="R3323">
        <v>0.3</v>
      </c>
      <c r="S3323">
        <v>0.25</v>
      </c>
      <c r="T3323">
        <v>4</v>
      </c>
      <c r="U3323">
        <v>20</v>
      </c>
      <c r="V3323">
        <v>11</v>
      </c>
      <c r="W3323">
        <v>1.48</v>
      </c>
      <c r="X3323">
        <v>5</v>
      </c>
      <c r="Y3323">
        <v>0.5</v>
      </c>
      <c r="Z3323">
        <v>0.23</v>
      </c>
      <c r="AA3323">
        <v>30</v>
      </c>
      <c r="AB3323">
        <v>0.42</v>
      </c>
      <c r="AC3323">
        <v>175</v>
      </c>
      <c r="AD3323">
        <v>0.5</v>
      </c>
      <c r="AE3323">
        <v>0.01</v>
      </c>
      <c r="AF3323">
        <v>10</v>
      </c>
      <c r="AG3323">
        <v>660</v>
      </c>
      <c r="AH3323">
        <v>12</v>
      </c>
      <c r="AI3323">
        <v>1</v>
      </c>
      <c r="AJ3323">
        <v>2</v>
      </c>
      <c r="AK3323">
        <v>85</v>
      </c>
      <c r="AL3323">
        <v>0.03</v>
      </c>
      <c r="AM3323">
        <v>5</v>
      </c>
      <c r="AN3323">
        <v>5</v>
      </c>
      <c r="AO3323">
        <v>20</v>
      </c>
      <c r="AP3323">
        <v>5</v>
      </c>
      <c r="AQ3323">
        <v>26</v>
      </c>
    </row>
    <row r="3324" spans="1:43" hidden="1" x14ac:dyDescent="0.25">
      <c r="A3324" t="s">
        <v>12128</v>
      </c>
      <c r="B3324" t="s">
        <v>12129</v>
      </c>
      <c r="C3324" s="1" t="str">
        <f t="shared" si="249"/>
        <v>21:0118</v>
      </c>
      <c r="D3324" s="1" t="str">
        <f t="shared" si="250"/>
        <v>21:0027</v>
      </c>
      <c r="E3324" t="s">
        <v>12130</v>
      </c>
      <c r="F3324" t="s">
        <v>12131</v>
      </c>
      <c r="H3324">
        <v>63.746972300000003</v>
      </c>
      <c r="I3324">
        <v>-94.9588404</v>
      </c>
      <c r="J3324" s="1" t="str">
        <f t="shared" si="251"/>
        <v>Till</v>
      </c>
      <c r="K3324" s="1" t="str">
        <f t="shared" si="252"/>
        <v>&lt;63 micron</v>
      </c>
      <c r="L3324">
        <v>0.1</v>
      </c>
      <c r="M3324">
        <v>0.46</v>
      </c>
      <c r="N3324">
        <v>4</v>
      </c>
      <c r="O3324">
        <v>90</v>
      </c>
      <c r="P3324">
        <v>0.25</v>
      </c>
      <c r="Q3324">
        <v>2</v>
      </c>
      <c r="R3324">
        <v>0.33</v>
      </c>
      <c r="S3324">
        <v>0.25</v>
      </c>
      <c r="T3324">
        <v>3</v>
      </c>
      <c r="U3324">
        <v>14</v>
      </c>
      <c r="V3324">
        <v>7</v>
      </c>
      <c r="W3324">
        <v>1.1299999999999999</v>
      </c>
      <c r="X3324">
        <v>5</v>
      </c>
      <c r="Y3324">
        <v>0.5</v>
      </c>
      <c r="Z3324">
        <v>0.09</v>
      </c>
      <c r="AA3324">
        <v>30</v>
      </c>
      <c r="AB3324">
        <v>0.22</v>
      </c>
      <c r="AC3324">
        <v>135</v>
      </c>
      <c r="AD3324">
        <v>0.5</v>
      </c>
      <c r="AE3324">
        <v>0.01</v>
      </c>
      <c r="AF3324">
        <v>6</v>
      </c>
      <c r="AG3324">
        <v>770</v>
      </c>
      <c r="AH3324">
        <v>8</v>
      </c>
      <c r="AI3324">
        <v>1</v>
      </c>
      <c r="AJ3324">
        <v>1</v>
      </c>
      <c r="AK3324">
        <v>66</v>
      </c>
      <c r="AL3324">
        <v>0.04</v>
      </c>
      <c r="AM3324">
        <v>5</v>
      </c>
      <c r="AN3324">
        <v>5</v>
      </c>
      <c r="AO3324">
        <v>16</v>
      </c>
      <c r="AP3324">
        <v>5</v>
      </c>
      <c r="AQ3324">
        <v>14</v>
      </c>
    </row>
    <row r="3325" spans="1:43" hidden="1" x14ac:dyDescent="0.25">
      <c r="A3325" t="s">
        <v>12132</v>
      </c>
      <c r="B3325" t="s">
        <v>12133</v>
      </c>
      <c r="C3325" s="1" t="str">
        <f t="shared" si="249"/>
        <v>21:0118</v>
      </c>
      <c r="D3325" s="1" t="str">
        <f t="shared" si="250"/>
        <v>21:0027</v>
      </c>
      <c r="E3325" t="s">
        <v>12134</v>
      </c>
      <c r="F3325" t="s">
        <v>12135</v>
      </c>
      <c r="H3325">
        <v>63.758417000000001</v>
      </c>
      <c r="I3325">
        <v>-94.966223600000006</v>
      </c>
      <c r="J3325" s="1" t="str">
        <f t="shared" si="251"/>
        <v>Till</v>
      </c>
      <c r="K3325" s="1" t="str">
        <f t="shared" si="252"/>
        <v>&lt;63 micron</v>
      </c>
      <c r="L3325">
        <v>0.1</v>
      </c>
      <c r="M3325">
        <v>0.93</v>
      </c>
      <c r="N3325">
        <v>6</v>
      </c>
      <c r="O3325">
        <v>280</v>
      </c>
      <c r="P3325">
        <v>0.25</v>
      </c>
      <c r="Q3325">
        <v>1</v>
      </c>
      <c r="R3325">
        <v>0.35</v>
      </c>
      <c r="S3325">
        <v>0.25</v>
      </c>
      <c r="T3325">
        <v>4</v>
      </c>
      <c r="U3325">
        <v>20</v>
      </c>
      <c r="V3325">
        <v>13</v>
      </c>
      <c r="W3325">
        <v>1.68</v>
      </c>
      <c r="X3325">
        <v>10</v>
      </c>
      <c r="Y3325">
        <v>0.5</v>
      </c>
      <c r="Z3325">
        <v>0.21</v>
      </c>
      <c r="AA3325">
        <v>40</v>
      </c>
      <c r="AB3325">
        <v>0.42</v>
      </c>
      <c r="AC3325">
        <v>215</v>
      </c>
      <c r="AD3325">
        <v>0.5</v>
      </c>
      <c r="AE3325">
        <v>0.01</v>
      </c>
      <c r="AF3325">
        <v>11</v>
      </c>
      <c r="AG3325">
        <v>720</v>
      </c>
      <c r="AH3325">
        <v>14</v>
      </c>
      <c r="AI3325">
        <v>1</v>
      </c>
      <c r="AJ3325">
        <v>2</v>
      </c>
      <c r="AK3325">
        <v>91</v>
      </c>
      <c r="AL3325">
        <v>0.04</v>
      </c>
      <c r="AM3325">
        <v>5</v>
      </c>
      <c r="AN3325">
        <v>5</v>
      </c>
      <c r="AO3325">
        <v>22</v>
      </c>
      <c r="AP3325">
        <v>5</v>
      </c>
      <c r="AQ3325">
        <v>28</v>
      </c>
    </row>
    <row r="3326" spans="1:43" hidden="1" x14ac:dyDescent="0.25">
      <c r="A3326" t="s">
        <v>12136</v>
      </c>
      <c r="B3326" t="s">
        <v>12137</v>
      </c>
      <c r="C3326" s="1" t="str">
        <f t="shared" si="249"/>
        <v>21:0118</v>
      </c>
      <c r="D3326" s="1" t="str">
        <f t="shared" si="250"/>
        <v>21:0027</v>
      </c>
      <c r="E3326" t="s">
        <v>12138</v>
      </c>
      <c r="F3326" t="s">
        <v>12139</v>
      </c>
      <c r="H3326">
        <v>63.7871132</v>
      </c>
      <c r="I3326">
        <v>-94.962640199999996</v>
      </c>
      <c r="J3326" s="1" t="str">
        <f t="shared" si="251"/>
        <v>Till</v>
      </c>
      <c r="K3326" s="1" t="str">
        <f t="shared" si="252"/>
        <v>&lt;63 micron</v>
      </c>
      <c r="L3326">
        <v>0.1</v>
      </c>
      <c r="M3326">
        <v>0.37</v>
      </c>
      <c r="N3326">
        <v>2</v>
      </c>
      <c r="O3326">
        <v>70</v>
      </c>
      <c r="P3326">
        <v>0.25</v>
      </c>
      <c r="Q3326">
        <v>1</v>
      </c>
      <c r="R3326">
        <v>0.38</v>
      </c>
      <c r="S3326">
        <v>0.25</v>
      </c>
      <c r="T3326">
        <v>2</v>
      </c>
      <c r="U3326">
        <v>11</v>
      </c>
      <c r="V3326">
        <v>8</v>
      </c>
      <c r="W3326">
        <v>1.08</v>
      </c>
      <c r="X3326">
        <v>5</v>
      </c>
      <c r="Y3326">
        <v>0.5</v>
      </c>
      <c r="Z3326">
        <v>0.06</v>
      </c>
      <c r="AA3326">
        <v>30</v>
      </c>
      <c r="AB3326">
        <v>0.18</v>
      </c>
      <c r="AC3326">
        <v>90</v>
      </c>
      <c r="AD3326">
        <v>0.5</v>
      </c>
      <c r="AE3326">
        <v>5.0000000000000001E-3</v>
      </c>
      <c r="AF3326">
        <v>4</v>
      </c>
      <c r="AG3326">
        <v>830</v>
      </c>
      <c r="AH3326">
        <v>8</v>
      </c>
      <c r="AI3326">
        <v>1</v>
      </c>
      <c r="AJ3326">
        <v>1</v>
      </c>
      <c r="AK3326">
        <v>64</v>
      </c>
      <c r="AL3326">
        <v>0.04</v>
      </c>
      <c r="AM3326">
        <v>5</v>
      </c>
      <c r="AN3326">
        <v>5</v>
      </c>
      <c r="AO3326">
        <v>16</v>
      </c>
      <c r="AP3326">
        <v>5</v>
      </c>
      <c r="AQ3326">
        <v>14</v>
      </c>
    </row>
    <row r="3327" spans="1:43" hidden="1" x14ac:dyDescent="0.25">
      <c r="A3327" t="s">
        <v>12140</v>
      </c>
      <c r="B3327" t="s">
        <v>12141</v>
      </c>
      <c r="C3327" s="1" t="str">
        <f t="shared" si="249"/>
        <v>21:0118</v>
      </c>
      <c r="D3327" s="1" t="str">
        <f t="shared" si="250"/>
        <v>21:0027</v>
      </c>
      <c r="E3327" t="s">
        <v>12142</v>
      </c>
      <c r="F3327" t="s">
        <v>12143</v>
      </c>
      <c r="H3327">
        <v>63.800847099999999</v>
      </c>
      <c r="I3327">
        <v>-94.958803000000003</v>
      </c>
      <c r="J3327" s="1" t="str">
        <f t="shared" si="251"/>
        <v>Till</v>
      </c>
      <c r="K3327" s="1" t="str">
        <f t="shared" si="252"/>
        <v>&lt;63 micron</v>
      </c>
      <c r="L3327">
        <v>0.1</v>
      </c>
      <c r="M3327">
        <v>0.47</v>
      </c>
      <c r="N3327">
        <v>6</v>
      </c>
      <c r="O3327">
        <v>100</v>
      </c>
      <c r="P3327">
        <v>0.25</v>
      </c>
      <c r="Q3327">
        <v>1</v>
      </c>
      <c r="R3327">
        <v>0.32</v>
      </c>
      <c r="S3327">
        <v>0.25</v>
      </c>
      <c r="T3327">
        <v>2</v>
      </c>
      <c r="U3327">
        <v>15</v>
      </c>
      <c r="V3327">
        <v>7</v>
      </c>
      <c r="W3327">
        <v>1.1599999999999999</v>
      </c>
      <c r="X3327">
        <v>5</v>
      </c>
      <c r="Y3327">
        <v>1</v>
      </c>
      <c r="Z3327">
        <v>0.1</v>
      </c>
      <c r="AA3327">
        <v>30</v>
      </c>
      <c r="AB3327">
        <v>0.21</v>
      </c>
      <c r="AC3327">
        <v>110</v>
      </c>
      <c r="AD3327">
        <v>0.5</v>
      </c>
      <c r="AE3327">
        <v>0.01</v>
      </c>
      <c r="AF3327">
        <v>5</v>
      </c>
      <c r="AG3327">
        <v>730</v>
      </c>
      <c r="AH3327">
        <v>2</v>
      </c>
      <c r="AI3327">
        <v>1</v>
      </c>
      <c r="AJ3327">
        <v>1</v>
      </c>
      <c r="AK3327">
        <v>67</v>
      </c>
      <c r="AL3327">
        <v>0.04</v>
      </c>
      <c r="AM3327">
        <v>5</v>
      </c>
      <c r="AN3327">
        <v>5</v>
      </c>
      <c r="AO3327">
        <v>17</v>
      </c>
      <c r="AP3327">
        <v>5</v>
      </c>
      <c r="AQ3327">
        <v>14</v>
      </c>
    </row>
    <row r="3328" spans="1:43" hidden="1" x14ac:dyDescent="0.25">
      <c r="A3328" t="s">
        <v>12144</v>
      </c>
      <c r="B3328" t="s">
        <v>12145</v>
      </c>
      <c r="C3328" s="1" t="str">
        <f t="shared" si="249"/>
        <v>21:0118</v>
      </c>
      <c r="D3328" s="1" t="str">
        <f t="shared" si="250"/>
        <v>21:0027</v>
      </c>
      <c r="E3328" t="s">
        <v>12146</v>
      </c>
      <c r="F3328" t="s">
        <v>12147</v>
      </c>
      <c r="H3328">
        <v>63.817169</v>
      </c>
      <c r="I3328">
        <v>-94.957417399999997</v>
      </c>
      <c r="J3328" s="1" t="str">
        <f t="shared" si="251"/>
        <v>Till</v>
      </c>
      <c r="K3328" s="1" t="str">
        <f t="shared" si="252"/>
        <v>&lt;63 micron</v>
      </c>
      <c r="L3328">
        <v>0.1</v>
      </c>
      <c r="M3328">
        <v>0.37</v>
      </c>
      <c r="N3328">
        <v>2</v>
      </c>
      <c r="O3328">
        <v>120</v>
      </c>
      <c r="P3328">
        <v>0.25</v>
      </c>
      <c r="Q3328">
        <v>1</v>
      </c>
      <c r="R3328">
        <v>0.4</v>
      </c>
      <c r="S3328">
        <v>0.25</v>
      </c>
      <c r="T3328">
        <v>2</v>
      </c>
      <c r="U3328">
        <v>13</v>
      </c>
      <c r="V3328">
        <v>5</v>
      </c>
      <c r="W3328">
        <v>1.22</v>
      </c>
      <c r="X3328">
        <v>5</v>
      </c>
      <c r="Y3328">
        <v>0.5</v>
      </c>
      <c r="Z3328">
        <v>0.06</v>
      </c>
      <c r="AA3328">
        <v>30</v>
      </c>
      <c r="AB3328">
        <v>0.18</v>
      </c>
      <c r="AC3328">
        <v>120</v>
      </c>
      <c r="AD3328">
        <v>0.5</v>
      </c>
      <c r="AE3328">
        <v>0.01</v>
      </c>
      <c r="AF3328">
        <v>4</v>
      </c>
      <c r="AG3328">
        <v>870</v>
      </c>
      <c r="AH3328">
        <v>12</v>
      </c>
      <c r="AI3328">
        <v>1</v>
      </c>
      <c r="AJ3328">
        <v>2</v>
      </c>
      <c r="AK3328">
        <v>74</v>
      </c>
      <c r="AL3328">
        <v>0.05</v>
      </c>
      <c r="AM3328">
        <v>5</v>
      </c>
      <c r="AN3328">
        <v>5</v>
      </c>
      <c r="AO3328">
        <v>18</v>
      </c>
      <c r="AP3328">
        <v>5</v>
      </c>
      <c r="AQ3328">
        <v>12</v>
      </c>
    </row>
    <row r="3329" spans="1:43" hidden="1" x14ac:dyDescent="0.25">
      <c r="A3329" t="s">
        <v>12148</v>
      </c>
      <c r="B3329" t="s">
        <v>12149</v>
      </c>
      <c r="C3329" s="1" t="str">
        <f t="shared" si="249"/>
        <v>21:0118</v>
      </c>
      <c r="D3329" s="1" t="str">
        <f t="shared" si="250"/>
        <v>21:0027</v>
      </c>
      <c r="E3329" t="s">
        <v>12150</v>
      </c>
      <c r="F3329" t="s">
        <v>12151</v>
      </c>
      <c r="H3329">
        <v>63.8310496</v>
      </c>
      <c r="I3329">
        <v>-94.957975099999999</v>
      </c>
      <c r="J3329" s="1" t="str">
        <f t="shared" si="251"/>
        <v>Till</v>
      </c>
      <c r="K3329" s="1" t="str">
        <f t="shared" si="252"/>
        <v>&lt;63 micron</v>
      </c>
      <c r="L3329">
        <v>0.1</v>
      </c>
      <c r="M3329">
        <v>0.92</v>
      </c>
      <c r="N3329">
        <v>2</v>
      </c>
      <c r="O3329">
        <v>220</v>
      </c>
      <c r="P3329">
        <v>0.25</v>
      </c>
      <c r="Q3329">
        <v>1</v>
      </c>
      <c r="R3329">
        <v>0.43</v>
      </c>
      <c r="S3329">
        <v>0.25</v>
      </c>
      <c r="T3329">
        <v>4</v>
      </c>
      <c r="U3329">
        <v>24</v>
      </c>
      <c r="V3329">
        <v>12</v>
      </c>
      <c r="W3329">
        <v>1.83</v>
      </c>
      <c r="X3329">
        <v>10</v>
      </c>
      <c r="Y3329">
        <v>0.5</v>
      </c>
      <c r="Z3329">
        <v>0.22</v>
      </c>
      <c r="AA3329">
        <v>40</v>
      </c>
      <c r="AB3329">
        <v>0.45</v>
      </c>
      <c r="AC3329">
        <v>185</v>
      </c>
      <c r="AD3329">
        <v>0.5</v>
      </c>
      <c r="AE3329">
        <v>0.01</v>
      </c>
      <c r="AF3329">
        <v>10</v>
      </c>
      <c r="AG3329">
        <v>850</v>
      </c>
      <c r="AH3329">
        <v>10</v>
      </c>
      <c r="AI3329">
        <v>1</v>
      </c>
      <c r="AJ3329">
        <v>3</v>
      </c>
      <c r="AK3329">
        <v>77</v>
      </c>
      <c r="AL3329">
        <v>7.0000000000000007E-2</v>
      </c>
      <c r="AM3329">
        <v>5</v>
      </c>
      <c r="AN3329">
        <v>5</v>
      </c>
      <c r="AO3329">
        <v>29</v>
      </c>
      <c r="AP3329">
        <v>5</v>
      </c>
      <c r="AQ3329">
        <v>30</v>
      </c>
    </row>
    <row r="3330" spans="1:43" hidden="1" x14ac:dyDescent="0.25">
      <c r="A3330" t="s">
        <v>12152</v>
      </c>
      <c r="B3330" t="s">
        <v>12153</v>
      </c>
      <c r="C3330" s="1" t="str">
        <f t="shared" si="249"/>
        <v>21:0118</v>
      </c>
      <c r="D3330" s="1" t="str">
        <f t="shared" si="250"/>
        <v>21:0027</v>
      </c>
      <c r="E3330" t="s">
        <v>12154</v>
      </c>
      <c r="F3330" t="s">
        <v>12155</v>
      </c>
      <c r="H3330">
        <v>63.845976</v>
      </c>
      <c r="I3330">
        <v>-94.953561699999995</v>
      </c>
      <c r="J3330" s="1" t="str">
        <f t="shared" si="251"/>
        <v>Till</v>
      </c>
      <c r="K3330" s="1" t="str">
        <f t="shared" si="252"/>
        <v>&lt;63 micron</v>
      </c>
      <c r="L3330">
        <v>0.1</v>
      </c>
      <c r="M3330">
        <v>0.59</v>
      </c>
      <c r="N3330">
        <v>1</v>
      </c>
      <c r="O3330">
        <v>140</v>
      </c>
      <c r="P3330">
        <v>0.25</v>
      </c>
      <c r="Q3330">
        <v>1</v>
      </c>
      <c r="R3330">
        <v>0.37</v>
      </c>
      <c r="S3330">
        <v>0.25</v>
      </c>
      <c r="T3330">
        <v>2</v>
      </c>
      <c r="U3330">
        <v>15</v>
      </c>
      <c r="V3330">
        <v>8</v>
      </c>
      <c r="W3330">
        <v>1.36</v>
      </c>
      <c r="X3330">
        <v>5</v>
      </c>
      <c r="Y3330">
        <v>0.5</v>
      </c>
      <c r="Z3330">
        <v>0.12</v>
      </c>
      <c r="AA3330">
        <v>30</v>
      </c>
      <c r="AB3330">
        <v>0.28000000000000003</v>
      </c>
      <c r="AC3330">
        <v>135</v>
      </c>
      <c r="AD3330">
        <v>0.5</v>
      </c>
      <c r="AE3330">
        <v>0.01</v>
      </c>
      <c r="AF3330">
        <v>6</v>
      </c>
      <c r="AG3330">
        <v>730</v>
      </c>
      <c r="AH3330">
        <v>4</v>
      </c>
      <c r="AI3330">
        <v>1</v>
      </c>
      <c r="AJ3330">
        <v>2</v>
      </c>
      <c r="AK3330">
        <v>70</v>
      </c>
      <c r="AL3330">
        <v>0.06</v>
      </c>
      <c r="AM3330">
        <v>5</v>
      </c>
      <c r="AN3330">
        <v>5</v>
      </c>
      <c r="AO3330">
        <v>20</v>
      </c>
      <c r="AP3330">
        <v>5</v>
      </c>
      <c r="AQ3330">
        <v>18</v>
      </c>
    </row>
    <row r="3331" spans="1:43" hidden="1" x14ac:dyDescent="0.25">
      <c r="A3331" t="s">
        <v>12156</v>
      </c>
      <c r="B3331" t="s">
        <v>12157</v>
      </c>
      <c r="C3331" s="1" t="str">
        <f t="shared" si="249"/>
        <v>21:0118</v>
      </c>
      <c r="D3331" s="1" t="str">
        <f t="shared" si="250"/>
        <v>21:0027</v>
      </c>
      <c r="E3331" t="s">
        <v>12158</v>
      </c>
      <c r="F3331" t="s">
        <v>12159</v>
      </c>
      <c r="H3331">
        <v>63.858910299999998</v>
      </c>
      <c r="I3331">
        <v>-94.955721100000005</v>
      </c>
      <c r="J3331" s="1" t="str">
        <f t="shared" si="251"/>
        <v>Till</v>
      </c>
      <c r="K3331" s="1" t="str">
        <f t="shared" si="252"/>
        <v>&lt;63 micron</v>
      </c>
      <c r="L3331">
        <v>0.1</v>
      </c>
      <c r="M3331">
        <v>0.49</v>
      </c>
      <c r="N3331">
        <v>1</v>
      </c>
      <c r="O3331">
        <v>180</v>
      </c>
      <c r="P3331">
        <v>0.25</v>
      </c>
      <c r="Q3331">
        <v>1</v>
      </c>
      <c r="R3331">
        <v>0.35</v>
      </c>
      <c r="S3331">
        <v>0.25</v>
      </c>
      <c r="T3331">
        <v>3</v>
      </c>
      <c r="U3331">
        <v>13</v>
      </c>
      <c r="V3331">
        <v>8</v>
      </c>
      <c r="W3331">
        <v>1.25</v>
      </c>
      <c r="X3331">
        <v>5</v>
      </c>
      <c r="Y3331">
        <v>0.5</v>
      </c>
      <c r="Z3331">
        <v>0.11</v>
      </c>
      <c r="AA3331">
        <v>30</v>
      </c>
      <c r="AB3331">
        <v>0.23</v>
      </c>
      <c r="AC3331">
        <v>150</v>
      </c>
      <c r="AD3331">
        <v>0.5</v>
      </c>
      <c r="AE3331">
        <v>0.01</v>
      </c>
      <c r="AF3331">
        <v>6</v>
      </c>
      <c r="AG3331">
        <v>770</v>
      </c>
      <c r="AH3331">
        <v>6</v>
      </c>
      <c r="AI3331">
        <v>2</v>
      </c>
      <c r="AJ3331">
        <v>2</v>
      </c>
      <c r="AK3331">
        <v>64</v>
      </c>
      <c r="AL3331">
        <v>0.05</v>
      </c>
      <c r="AM3331">
        <v>5</v>
      </c>
      <c r="AN3331">
        <v>5</v>
      </c>
      <c r="AO3331">
        <v>17</v>
      </c>
      <c r="AP3331">
        <v>5</v>
      </c>
      <c r="AQ3331">
        <v>18</v>
      </c>
    </row>
    <row r="3332" spans="1:43" hidden="1" x14ac:dyDescent="0.25">
      <c r="A3332" t="s">
        <v>12160</v>
      </c>
      <c r="B3332" t="s">
        <v>12161</v>
      </c>
      <c r="C3332" s="1" t="str">
        <f t="shared" si="249"/>
        <v>21:0118</v>
      </c>
      <c r="D3332" s="1" t="str">
        <f t="shared" si="250"/>
        <v>21:0027</v>
      </c>
      <c r="E3332" t="s">
        <v>12162</v>
      </c>
      <c r="F3332" t="s">
        <v>12163</v>
      </c>
      <c r="H3332">
        <v>63.873716700000003</v>
      </c>
      <c r="I3332">
        <v>-94.957524199999995</v>
      </c>
      <c r="J3332" s="1" t="str">
        <f t="shared" si="251"/>
        <v>Till</v>
      </c>
      <c r="K3332" s="1" t="str">
        <f t="shared" si="252"/>
        <v>&lt;63 micron</v>
      </c>
      <c r="L3332">
        <v>0.1</v>
      </c>
      <c r="M3332">
        <v>0.4</v>
      </c>
      <c r="N3332">
        <v>2</v>
      </c>
      <c r="O3332">
        <v>150</v>
      </c>
      <c r="P3332">
        <v>0.25</v>
      </c>
      <c r="Q3332">
        <v>1</v>
      </c>
      <c r="R3332">
        <v>0.36</v>
      </c>
      <c r="S3332">
        <v>0.25</v>
      </c>
      <c r="T3332">
        <v>3</v>
      </c>
      <c r="U3332">
        <v>12</v>
      </c>
      <c r="V3332">
        <v>8</v>
      </c>
      <c r="W3332">
        <v>1.1599999999999999</v>
      </c>
      <c r="X3332">
        <v>5</v>
      </c>
      <c r="Y3332">
        <v>0.5</v>
      </c>
      <c r="Z3332">
        <v>0.08</v>
      </c>
      <c r="AA3332">
        <v>20</v>
      </c>
      <c r="AB3332">
        <v>0.18</v>
      </c>
      <c r="AC3332">
        <v>120</v>
      </c>
      <c r="AD3332">
        <v>0.5</v>
      </c>
      <c r="AE3332">
        <v>0.01</v>
      </c>
      <c r="AF3332">
        <v>5</v>
      </c>
      <c r="AG3332">
        <v>780</v>
      </c>
      <c r="AH3332">
        <v>8</v>
      </c>
      <c r="AI3332">
        <v>1</v>
      </c>
      <c r="AJ3332">
        <v>1</v>
      </c>
      <c r="AK3332">
        <v>57</v>
      </c>
      <c r="AL3332">
        <v>0.05</v>
      </c>
      <c r="AM3332">
        <v>5</v>
      </c>
      <c r="AN3332">
        <v>5</v>
      </c>
      <c r="AO3332">
        <v>16</v>
      </c>
      <c r="AP3332">
        <v>5</v>
      </c>
      <c r="AQ3332">
        <v>14</v>
      </c>
    </row>
    <row r="3333" spans="1:43" hidden="1" x14ac:dyDescent="0.25">
      <c r="A3333" t="s">
        <v>12164</v>
      </c>
      <c r="B3333" t="s">
        <v>12165</v>
      </c>
      <c r="C3333" s="1" t="str">
        <f t="shared" si="249"/>
        <v>21:0118</v>
      </c>
      <c r="D3333" s="1" t="str">
        <f t="shared" si="250"/>
        <v>21:0027</v>
      </c>
      <c r="E3333" t="s">
        <v>12166</v>
      </c>
      <c r="F3333" t="s">
        <v>12167</v>
      </c>
      <c r="H3333">
        <v>63.892305399999998</v>
      </c>
      <c r="I3333">
        <v>-94.959124500000001</v>
      </c>
      <c r="J3333" s="1" t="str">
        <f t="shared" si="251"/>
        <v>Till</v>
      </c>
      <c r="K3333" s="1" t="str">
        <f t="shared" si="252"/>
        <v>&lt;63 micron</v>
      </c>
      <c r="L3333">
        <v>0.1</v>
      </c>
      <c r="M3333">
        <v>0.56000000000000005</v>
      </c>
      <c r="N3333">
        <v>1</v>
      </c>
      <c r="O3333">
        <v>140</v>
      </c>
      <c r="P3333">
        <v>0.25</v>
      </c>
      <c r="Q3333">
        <v>1</v>
      </c>
      <c r="R3333">
        <v>0.4</v>
      </c>
      <c r="S3333">
        <v>0.25</v>
      </c>
      <c r="T3333">
        <v>4</v>
      </c>
      <c r="U3333">
        <v>14</v>
      </c>
      <c r="V3333">
        <v>10</v>
      </c>
      <c r="W3333">
        <v>1.44</v>
      </c>
      <c r="X3333">
        <v>5</v>
      </c>
      <c r="Y3333">
        <v>0.5</v>
      </c>
      <c r="Z3333">
        <v>0.13</v>
      </c>
      <c r="AA3333">
        <v>30</v>
      </c>
      <c r="AB3333">
        <v>0.25</v>
      </c>
      <c r="AC3333">
        <v>175</v>
      </c>
      <c r="AD3333">
        <v>0.5</v>
      </c>
      <c r="AE3333">
        <v>0.01</v>
      </c>
      <c r="AF3333">
        <v>6</v>
      </c>
      <c r="AG3333">
        <v>810</v>
      </c>
      <c r="AH3333">
        <v>8</v>
      </c>
      <c r="AI3333">
        <v>1</v>
      </c>
      <c r="AJ3333">
        <v>2</v>
      </c>
      <c r="AK3333">
        <v>73</v>
      </c>
      <c r="AL3333">
        <v>0.06</v>
      </c>
      <c r="AM3333">
        <v>5</v>
      </c>
      <c r="AN3333">
        <v>5</v>
      </c>
      <c r="AO3333">
        <v>20</v>
      </c>
      <c r="AP3333">
        <v>5</v>
      </c>
      <c r="AQ3333">
        <v>18</v>
      </c>
    </row>
    <row r="3334" spans="1:43" hidden="1" x14ac:dyDescent="0.25">
      <c r="A3334" t="s">
        <v>12168</v>
      </c>
      <c r="B3334" t="s">
        <v>12169</v>
      </c>
      <c r="C3334" s="1" t="str">
        <f t="shared" si="249"/>
        <v>21:0118</v>
      </c>
      <c r="D3334" s="1" t="str">
        <f t="shared" si="250"/>
        <v>21:0027</v>
      </c>
      <c r="E3334" t="s">
        <v>12170</v>
      </c>
      <c r="F3334" t="s">
        <v>12171</v>
      </c>
      <c r="H3334">
        <v>63.703788400000001</v>
      </c>
      <c r="I3334">
        <v>-94.920963700000001</v>
      </c>
      <c r="J3334" s="1" t="str">
        <f t="shared" si="251"/>
        <v>Till</v>
      </c>
      <c r="K3334" s="1" t="str">
        <f t="shared" si="252"/>
        <v>&lt;63 micron</v>
      </c>
      <c r="L3334">
        <v>0.1</v>
      </c>
      <c r="M3334">
        <v>1.1000000000000001</v>
      </c>
      <c r="N3334">
        <v>4</v>
      </c>
      <c r="O3334">
        <v>270</v>
      </c>
      <c r="P3334">
        <v>0.25</v>
      </c>
      <c r="Q3334">
        <v>2</v>
      </c>
      <c r="R3334">
        <v>0.27</v>
      </c>
      <c r="S3334">
        <v>0.25</v>
      </c>
      <c r="T3334">
        <v>6</v>
      </c>
      <c r="U3334">
        <v>23</v>
      </c>
      <c r="V3334">
        <v>12</v>
      </c>
      <c r="W3334">
        <v>1.53</v>
      </c>
      <c r="X3334">
        <v>5</v>
      </c>
      <c r="Y3334">
        <v>1</v>
      </c>
      <c r="Z3334">
        <v>0.23</v>
      </c>
      <c r="AA3334">
        <v>30</v>
      </c>
      <c r="AB3334">
        <v>0.39</v>
      </c>
      <c r="AC3334">
        <v>180</v>
      </c>
      <c r="AD3334">
        <v>0.5</v>
      </c>
      <c r="AE3334">
        <v>0.01</v>
      </c>
      <c r="AF3334">
        <v>12</v>
      </c>
      <c r="AG3334">
        <v>590</v>
      </c>
      <c r="AH3334">
        <v>8</v>
      </c>
      <c r="AI3334">
        <v>1</v>
      </c>
      <c r="AJ3334">
        <v>3</v>
      </c>
      <c r="AK3334">
        <v>68</v>
      </c>
      <c r="AL3334">
        <v>0.03</v>
      </c>
      <c r="AM3334">
        <v>5</v>
      </c>
      <c r="AN3334">
        <v>5</v>
      </c>
      <c r="AO3334">
        <v>22</v>
      </c>
      <c r="AP3334">
        <v>5</v>
      </c>
      <c r="AQ3334">
        <v>24</v>
      </c>
    </row>
    <row r="3335" spans="1:43" hidden="1" x14ac:dyDescent="0.25">
      <c r="A3335" t="s">
        <v>12172</v>
      </c>
      <c r="B3335" t="s">
        <v>12173</v>
      </c>
      <c r="C3335" s="1" t="str">
        <f t="shared" si="249"/>
        <v>21:0118</v>
      </c>
      <c r="D3335" s="1" t="str">
        <f t="shared" si="250"/>
        <v>21:0027</v>
      </c>
      <c r="E3335" t="s">
        <v>12174</v>
      </c>
      <c r="F3335" t="s">
        <v>12175</v>
      </c>
      <c r="H3335">
        <v>63.718320499999997</v>
      </c>
      <c r="I3335">
        <v>-94.9224964</v>
      </c>
      <c r="J3335" s="1" t="str">
        <f t="shared" si="251"/>
        <v>Till</v>
      </c>
      <c r="K3335" s="1" t="str">
        <f t="shared" si="252"/>
        <v>&lt;63 micron</v>
      </c>
      <c r="L3335">
        <v>0.1</v>
      </c>
      <c r="M3335">
        <v>0.82</v>
      </c>
      <c r="N3335">
        <v>1</v>
      </c>
      <c r="O3335">
        <v>160</v>
      </c>
      <c r="P3335">
        <v>0.25</v>
      </c>
      <c r="Q3335">
        <v>1</v>
      </c>
      <c r="R3335">
        <v>0.34</v>
      </c>
      <c r="S3335">
        <v>0.25</v>
      </c>
      <c r="T3335">
        <v>3</v>
      </c>
      <c r="U3335">
        <v>18</v>
      </c>
      <c r="V3335">
        <v>11</v>
      </c>
      <c r="W3335">
        <v>1.39</v>
      </c>
      <c r="X3335">
        <v>5</v>
      </c>
      <c r="Y3335">
        <v>0.5</v>
      </c>
      <c r="Z3335">
        <v>0.18</v>
      </c>
      <c r="AA3335">
        <v>30</v>
      </c>
      <c r="AB3335">
        <v>0.33</v>
      </c>
      <c r="AC3335">
        <v>150</v>
      </c>
      <c r="AD3335">
        <v>0.5</v>
      </c>
      <c r="AE3335">
        <v>0.01</v>
      </c>
      <c r="AF3335">
        <v>7</v>
      </c>
      <c r="AG3335">
        <v>710</v>
      </c>
      <c r="AH3335">
        <v>10</v>
      </c>
      <c r="AI3335">
        <v>1</v>
      </c>
      <c r="AJ3335">
        <v>2</v>
      </c>
      <c r="AK3335">
        <v>73</v>
      </c>
      <c r="AL3335">
        <v>0.04</v>
      </c>
      <c r="AM3335">
        <v>5</v>
      </c>
      <c r="AN3335">
        <v>5</v>
      </c>
      <c r="AO3335">
        <v>20</v>
      </c>
      <c r="AP3335">
        <v>5</v>
      </c>
      <c r="AQ3335">
        <v>24</v>
      </c>
    </row>
    <row r="3336" spans="1:43" hidden="1" x14ac:dyDescent="0.25">
      <c r="A3336" t="s">
        <v>12176</v>
      </c>
      <c r="B3336" t="s">
        <v>12177</v>
      </c>
      <c r="C3336" s="1" t="str">
        <f t="shared" si="249"/>
        <v>21:0118</v>
      </c>
      <c r="D3336" s="1" t="str">
        <f t="shared" si="250"/>
        <v>21:0027</v>
      </c>
      <c r="E3336" t="s">
        <v>12178</v>
      </c>
      <c r="F3336" t="s">
        <v>12179</v>
      </c>
      <c r="H3336">
        <v>63.732812199999998</v>
      </c>
      <c r="I3336">
        <v>-94.931746500000003</v>
      </c>
      <c r="J3336" s="1" t="str">
        <f t="shared" si="251"/>
        <v>Till</v>
      </c>
      <c r="K3336" s="1" t="str">
        <f t="shared" si="252"/>
        <v>&lt;63 micron</v>
      </c>
      <c r="L3336">
        <v>0.1</v>
      </c>
      <c r="M3336">
        <v>0.53</v>
      </c>
      <c r="N3336">
        <v>2</v>
      </c>
      <c r="O3336">
        <v>150</v>
      </c>
      <c r="P3336">
        <v>0.25</v>
      </c>
      <c r="Q3336">
        <v>1</v>
      </c>
      <c r="R3336">
        <v>0.28999999999999998</v>
      </c>
      <c r="S3336">
        <v>0.25</v>
      </c>
      <c r="T3336">
        <v>2</v>
      </c>
      <c r="U3336">
        <v>14</v>
      </c>
      <c r="V3336">
        <v>8</v>
      </c>
      <c r="W3336">
        <v>1.1200000000000001</v>
      </c>
      <c r="X3336">
        <v>5</v>
      </c>
      <c r="Y3336">
        <v>0.5</v>
      </c>
      <c r="Z3336">
        <v>0.1</v>
      </c>
      <c r="AA3336">
        <v>20</v>
      </c>
      <c r="AB3336">
        <v>0.24</v>
      </c>
      <c r="AC3336">
        <v>100</v>
      </c>
      <c r="AD3336">
        <v>0.5</v>
      </c>
      <c r="AE3336">
        <v>0.01</v>
      </c>
      <c r="AF3336">
        <v>6</v>
      </c>
      <c r="AG3336">
        <v>670</v>
      </c>
      <c r="AH3336">
        <v>4</v>
      </c>
      <c r="AI3336">
        <v>1</v>
      </c>
      <c r="AJ3336">
        <v>1</v>
      </c>
      <c r="AK3336">
        <v>65</v>
      </c>
      <c r="AL3336">
        <v>0.03</v>
      </c>
      <c r="AM3336">
        <v>5</v>
      </c>
      <c r="AN3336">
        <v>5</v>
      </c>
      <c r="AO3336">
        <v>15</v>
      </c>
      <c r="AP3336">
        <v>5</v>
      </c>
      <c r="AQ3336">
        <v>16</v>
      </c>
    </row>
    <row r="3337" spans="1:43" hidden="1" x14ac:dyDescent="0.25">
      <c r="A3337" t="s">
        <v>12180</v>
      </c>
      <c r="B3337" t="s">
        <v>12181</v>
      </c>
      <c r="C3337" s="1" t="str">
        <f t="shared" si="249"/>
        <v>21:0118</v>
      </c>
      <c r="D3337" s="1" t="str">
        <f t="shared" si="250"/>
        <v>21:0027</v>
      </c>
      <c r="E3337" t="s">
        <v>12182</v>
      </c>
      <c r="F3337" t="s">
        <v>12183</v>
      </c>
      <c r="H3337">
        <v>63.746496700000002</v>
      </c>
      <c r="I3337">
        <v>-94.934890499999995</v>
      </c>
      <c r="J3337" s="1" t="str">
        <f t="shared" si="251"/>
        <v>Till</v>
      </c>
      <c r="K3337" s="1" t="str">
        <f t="shared" si="252"/>
        <v>&lt;63 micron</v>
      </c>
      <c r="L3337">
        <v>0.1</v>
      </c>
      <c r="M3337">
        <v>0.73</v>
      </c>
      <c r="N3337">
        <v>1</v>
      </c>
      <c r="O3337">
        <v>180</v>
      </c>
      <c r="P3337">
        <v>0.25</v>
      </c>
      <c r="Q3337">
        <v>1</v>
      </c>
      <c r="R3337">
        <v>0.28999999999999998</v>
      </c>
      <c r="S3337">
        <v>0.25</v>
      </c>
      <c r="T3337">
        <v>4</v>
      </c>
      <c r="U3337">
        <v>16</v>
      </c>
      <c r="V3337">
        <v>9</v>
      </c>
      <c r="W3337">
        <v>1.32</v>
      </c>
      <c r="X3337">
        <v>5</v>
      </c>
      <c r="Y3337">
        <v>0.5</v>
      </c>
      <c r="Z3337">
        <v>0.16</v>
      </c>
      <c r="AA3337">
        <v>30</v>
      </c>
      <c r="AB3337">
        <v>0.32</v>
      </c>
      <c r="AC3337">
        <v>175</v>
      </c>
      <c r="AD3337">
        <v>0.5</v>
      </c>
      <c r="AE3337">
        <v>0.01</v>
      </c>
      <c r="AF3337">
        <v>7</v>
      </c>
      <c r="AG3337">
        <v>680</v>
      </c>
      <c r="AH3337">
        <v>14</v>
      </c>
      <c r="AI3337">
        <v>1</v>
      </c>
      <c r="AJ3337">
        <v>2</v>
      </c>
      <c r="AK3337">
        <v>61</v>
      </c>
      <c r="AL3337">
        <v>0.03</v>
      </c>
      <c r="AM3337">
        <v>5</v>
      </c>
      <c r="AN3337">
        <v>5</v>
      </c>
      <c r="AO3337">
        <v>17</v>
      </c>
      <c r="AP3337">
        <v>5</v>
      </c>
      <c r="AQ3337">
        <v>20</v>
      </c>
    </row>
    <row r="3338" spans="1:43" hidden="1" x14ac:dyDescent="0.25">
      <c r="A3338" t="s">
        <v>12184</v>
      </c>
      <c r="B3338" t="s">
        <v>12185</v>
      </c>
      <c r="C3338" s="1" t="str">
        <f t="shared" si="249"/>
        <v>21:0118</v>
      </c>
      <c r="D3338" s="1" t="str">
        <f t="shared" si="250"/>
        <v>21:0027</v>
      </c>
      <c r="E3338" t="s">
        <v>12186</v>
      </c>
      <c r="F3338" t="s">
        <v>12187</v>
      </c>
      <c r="H3338">
        <v>63.759369399999997</v>
      </c>
      <c r="I3338">
        <v>-94.931614800000006</v>
      </c>
      <c r="J3338" s="1" t="str">
        <f t="shared" si="251"/>
        <v>Till</v>
      </c>
      <c r="K3338" s="1" t="str">
        <f t="shared" si="252"/>
        <v>&lt;63 micron</v>
      </c>
      <c r="L3338">
        <v>0.2</v>
      </c>
      <c r="M3338">
        <v>0.45</v>
      </c>
      <c r="N3338">
        <v>1</v>
      </c>
      <c r="O3338">
        <v>120</v>
      </c>
      <c r="P3338">
        <v>0.25</v>
      </c>
      <c r="Q3338">
        <v>2</v>
      </c>
      <c r="R3338">
        <v>0.3</v>
      </c>
      <c r="S3338">
        <v>0.25</v>
      </c>
      <c r="T3338">
        <v>3</v>
      </c>
      <c r="U3338">
        <v>14</v>
      </c>
      <c r="V3338">
        <v>10</v>
      </c>
      <c r="W3338">
        <v>1.1200000000000001</v>
      </c>
      <c r="X3338">
        <v>5</v>
      </c>
      <c r="Y3338">
        <v>0.5</v>
      </c>
      <c r="Z3338">
        <v>0.09</v>
      </c>
      <c r="AA3338">
        <v>20</v>
      </c>
      <c r="AB3338">
        <v>0.24</v>
      </c>
      <c r="AC3338">
        <v>130</v>
      </c>
      <c r="AD3338">
        <v>0.5</v>
      </c>
      <c r="AE3338">
        <v>0.01</v>
      </c>
      <c r="AF3338">
        <v>7</v>
      </c>
      <c r="AG3338">
        <v>670</v>
      </c>
      <c r="AH3338">
        <v>8</v>
      </c>
      <c r="AI3338">
        <v>1</v>
      </c>
      <c r="AJ3338">
        <v>1</v>
      </c>
      <c r="AK3338">
        <v>57</v>
      </c>
      <c r="AL3338">
        <v>0.03</v>
      </c>
      <c r="AM3338">
        <v>5</v>
      </c>
      <c r="AN3338">
        <v>5</v>
      </c>
      <c r="AO3338">
        <v>15</v>
      </c>
      <c r="AP3338">
        <v>5</v>
      </c>
      <c r="AQ3338">
        <v>16</v>
      </c>
    </row>
    <row r="3339" spans="1:43" hidden="1" x14ac:dyDescent="0.25">
      <c r="A3339" t="s">
        <v>12188</v>
      </c>
      <c r="B3339" t="s">
        <v>12189</v>
      </c>
      <c r="C3339" s="1" t="str">
        <f t="shared" si="249"/>
        <v>21:0118</v>
      </c>
      <c r="D3339" s="1" t="str">
        <f t="shared" si="250"/>
        <v>21:0027</v>
      </c>
      <c r="E3339" t="s">
        <v>12190</v>
      </c>
      <c r="F3339" t="s">
        <v>12191</v>
      </c>
      <c r="H3339">
        <v>63.788181100000003</v>
      </c>
      <c r="I3339">
        <v>-94.933403499999997</v>
      </c>
      <c r="J3339" s="1" t="str">
        <f t="shared" si="251"/>
        <v>Till</v>
      </c>
      <c r="K3339" s="1" t="str">
        <f t="shared" si="252"/>
        <v>&lt;63 micron</v>
      </c>
      <c r="L3339">
        <v>0.1</v>
      </c>
      <c r="M3339">
        <v>0.45</v>
      </c>
      <c r="N3339">
        <v>2</v>
      </c>
      <c r="O3339">
        <v>110</v>
      </c>
      <c r="P3339">
        <v>0.25</v>
      </c>
      <c r="Q3339">
        <v>1</v>
      </c>
      <c r="R3339">
        <v>0.28000000000000003</v>
      </c>
      <c r="S3339">
        <v>0.25</v>
      </c>
      <c r="T3339">
        <v>2</v>
      </c>
      <c r="U3339">
        <v>14</v>
      </c>
      <c r="V3339">
        <v>8</v>
      </c>
      <c r="W3339">
        <v>1.1200000000000001</v>
      </c>
      <c r="X3339">
        <v>5</v>
      </c>
      <c r="Y3339">
        <v>0.5</v>
      </c>
      <c r="Z3339">
        <v>0.08</v>
      </c>
      <c r="AA3339">
        <v>20</v>
      </c>
      <c r="AB3339">
        <v>0.24</v>
      </c>
      <c r="AC3339">
        <v>120</v>
      </c>
      <c r="AD3339">
        <v>0.5</v>
      </c>
      <c r="AE3339">
        <v>0.01</v>
      </c>
      <c r="AF3339">
        <v>6</v>
      </c>
      <c r="AG3339">
        <v>660</v>
      </c>
      <c r="AH3339">
        <v>6</v>
      </c>
      <c r="AI3339">
        <v>1</v>
      </c>
      <c r="AJ3339">
        <v>1</v>
      </c>
      <c r="AK3339">
        <v>50</v>
      </c>
      <c r="AL3339">
        <v>0.03</v>
      </c>
      <c r="AM3339">
        <v>5</v>
      </c>
      <c r="AN3339">
        <v>5</v>
      </c>
      <c r="AO3339">
        <v>15</v>
      </c>
      <c r="AP3339">
        <v>5</v>
      </c>
      <c r="AQ3339">
        <v>16</v>
      </c>
    </row>
    <row r="3340" spans="1:43" hidden="1" x14ac:dyDescent="0.25">
      <c r="A3340" t="s">
        <v>12192</v>
      </c>
      <c r="B3340" t="s">
        <v>12193</v>
      </c>
      <c r="C3340" s="1" t="str">
        <f t="shared" ref="C3340:C3403" si="253">HYPERLINK("http://geochem.nrcan.gc.ca/cdogs/content/bdl/bdl210118_e.htm", "21:0118")</f>
        <v>21:0118</v>
      </c>
      <c r="D3340" s="1" t="str">
        <f t="shared" ref="D3340:D3403" si="254">HYPERLINK("http://geochem.nrcan.gc.ca/cdogs/content/svy/svy210027_e.htm", "21:0027")</f>
        <v>21:0027</v>
      </c>
      <c r="E3340" t="s">
        <v>12194</v>
      </c>
      <c r="F3340" t="s">
        <v>12195</v>
      </c>
      <c r="H3340">
        <v>63.801021599999999</v>
      </c>
      <c r="I3340">
        <v>-94.921083499999995</v>
      </c>
      <c r="J3340" s="1" t="str">
        <f t="shared" ref="J3340:J3403" si="255">HYPERLINK("http://geochem.nrcan.gc.ca/cdogs/content/kwd/kwd020044_e.htm", "Till")</f>
        <v>Till</v>
      </c>
      <c r="K3340" s="1" t="str">
        <f t="shared" ref="K3340:K3403" si="256">HYPERLINK("http://geochem.nrcan.gc.ca/cdogs/content/kwd/kwd080004_e.htm", "&lt;63 micron")</f>
        <v>&lt;63 micron</v>
      </c>
      <c r="L3340">
        <v>0.1</v>
      </c>
      <c r="M3340">
        <v>0.52</v>
      </c>
      <c r="N3340">
        <v>2</v>
      </c>
      <c r="O3340">
        <v>270</v>
      </c>
      <c r="P3340">
        <v>0.25</v>
      </c>
      <c r="Q3340">
        <v>2</v>
      </c>
      <c r="R3340">
        <v>0.31</v>
      </c>
      <c r="S3340">
        <v>0.25</v>
      </c>
      <c r="T3340">
        <v>1</v>
      </c>
      <c r="U3340">
        <v>14</v>
      </c>
      <c r="V3340">
        <v>6</v>
      </c>
      <c r="W3340">
        <v>1.08</v>
      </c>
      <c r="X3340">
        <v>5</v>
      </c>
      <c r="Y3340">
        <v>0.5</v>
      </c>
      <c r="Z3340">
        <v>0.12</v>
      </c>
      <c r="AA3340">
        <v>20</v>
      </c>
      <c r="AB3340">
        <v>0.25</v>
      </c>
      <c r="AC3340">
        <v>110</v>
      </c>
      <c r="AD3340">
        <v>0.5</v>
      </c>
      <c r="AE3340">
        <v>0.01</v>
      </c>
      <c r="AF3340">
        <v>6</v>
      </c>
      <c r="AG3340">
        <v>660</v>
      </c>
      <c r="AH3340">
        <v>6</v>
      </c>
      <c r="AI3340">
        <v>1</v>
      </c>
      <c r="AJ3340">
        <v>1</v>
      </c>
      <c r="AK3340">
        <v>63</v>
      </c>
      <c r="AL3340">
        <v>0.03</v>
      </c>
      <c r="AM3340">
        <v>5</v>
      </c>
      <c r="AN3340">
        <v>5</v>
      </c>
      <c r="AO3340">
        <v>15</v>
      </c>
      <c r="AP3340">
        <v>5</v>
      </c>
      <c r="AQ3340">
        <v>14</v>
      </c>
    </row>
    <row r="3341" spans="1:43" hidden="1" x14ac:dyDescent="0.25">
      <c r="A3341" t="s">
        <v>12196</v>
      </c>
      <c r="B3341" t="s">
        <v>12197</v>
      </c>
      <c r="C3341" s="1" t="str">
        <f t="shared" si="253"/>
        <v>21:0118</v>
      </c>
      <c r="D3341" s="1" t="str">
        <f t="shared" si="254"/>
        <v>21:0027</v>
      </c>
      <c r="E3341" t="s">
        <v>12198</v>
      </c>
      <c r="F3341" t="s">
        <v>12199</v>
      </c>
      <c r="H3341">
        <v>63.8170553</v>
      </c>
      <c r="I3341">
        <v>-94.925122200000004</v>
      </c>
      <c r="J3341" s="1" t="str">
        <f t="shared" si="255"/>
        <v>Till</v>
      </c>
      <c r="K3341" s="1" t="str">
        <f t="shared" si="256"/>
        <v>&lt;63 micron</v>
      </c>
      <c r="L3341">
        <v>0.1</v>
      </c>
      <c r="M3341">
        <v>0.39</v>
      </c>
      <c r="N3341">
        <v>6</v>
      </c>
      <c r="O3341">
        <v>80</v>
      </c>
      <c r="P3341">
        <v>0.25</v>
      </c>
      <c r="Q3341">
        <v>1</v>
      </c>
      <c r="R3341">
        <v>0.32</v>
      </c>
      <c r="S3341">
        <v>0.25</v>
      </c>
      <c r="T3341">
        <v>2</v>
      </c>
      <c r="U3341">
        <v>12</v>
      </c>
      <c r="V3341">
        <v>8</v>
      </c>
      <c r="W3341">
        <v>1.08</v>
      </c>
      <c r="X3341">
        <v>5</v>
      </c>
      <c r="Y3341">
        <v>1</v>
      </c>
      <c r="Z3341">
        <v>0.08</v>
      </c>
      <c r="AA3341">
        <v>20</v>
      </c>
      <c r="AB3341">
        <v>0.19</v>
      </c>
      <c r="AC3341">
        <v>130</v>
      </c>
      <c r="AD3341">
        <v>0.5</v>
      </c>
      <c r="AE3341">
        <v>0.01</v>
      </c>
      <c r="AF3341">
        <v>4</v>
      </c>
      <c r="AG3341">
        <v>720</v>
      </c>
      <c r="AH3341">
        <v>6</v>
      </c>
      <c r="AI3341">
        <v>1</v>
      </c>
      <c r="AJ3341">
        <v>1</v>
      </c>
      <c r="AK3341">
        <v>53</v>
      </c>
      <c r="AL3341">
        <v>0.04</v>
      </c>
      <c r="AM3341">
        <v>5</v>
      </c>
      <c r="AN3341">
        <v>5</v>
      </c>
      <c r="AO3341">
        <v>15</v>
      </c>
      <c r="AP3341">
        <v>5</v>
      </c>
      <c r="AQ3341">
        <v>14</v>
      </c>
    </row>
    <row r="3342" spans="1:43" hidden="1" x14ac:dyDescent="0.25">
      <c r="A3342" t="s">
        <v>12200</v>
      </c>
      <c r="B3342" t="s">
        <v>12201</v>
      </c>
      <c r="C3342" s="1" t="str">
        <f t="shared" si="253"/>
        <v>21:0118</v>
      </c>
      <c r="D3342" s="1" t="str">
        <f t="shared" si="254"/>
        <v>21:0027</v>
      </c>
      <c r="E3342" t="s">
        <v>12202</v>
      </c>
      <c r="F3342" t="s">
        <v>12203</v>
      </c>
      <c r="H3342">
        <v>63.8301455</v>
      </c>
      <c r="I3342">
        <v>-94.9257116</v>
      </c>
      <c r="J3342" s="1" t="str">
        <f t="shared" si="255"/>
        <v>Till</v>
      </c>
      <c r="K3342" s="1" t="str">
        <f t="shared" si="256"/>
        <v>&lt;63 micron</v>
      </c>
      <c r="L3342">
        <v>0.1</v>
      </c>
      <c r="M3342">
        <v>1</v>
      </c>
      <c r="N3342">
        <v>2</v>
      </c>
      <c r="O3342">
        <v>330</v>
      </c>
      <c r="P3342">
        <v>0.25</v>
      </c>
      <c r="Q3342">
        <v>1</v>
      </c>
      <c r="R3342">
        <v>0.38</v>
      </c>
      <c r="S3342">
        <v>0.25</v>
      </c>
      <c r="T3342">
        <v>4</v>
      </c>
      <c r="U3342">
        <v>22</v>
      </c>
      <c r="V3342">
        <v>12</v>
      </c>
      <c r="W3342">
        <v>1.66</v>
      </c>
      <c r="X3342">
        <v>10</v>
      </c>
      <c r="Y3342">
        <v>0.5</v>
      </c>
      <c r="Z3342">
        <v>0.26</v>
      </c>
      <c r="AA3342">
        <v>30</v>
      </c>
      <c r="AB3342">
        <v>0.39</v>
      </c>
      <c r="AC3342">
        <v>210</v>
      </c>
      <c r="AD3342">
        <v>0.5</v>
      </c>
      <c r="AE3342">
        <v>0.01</v>
      </c>
      <c r="AF3342">
        <v>10</v>
      </c>
      <c r="AG3342">
        <v>690</v>
      </c>
      <c r="AH3342">
        <v>8</v>
      </c>
      <c r="AI3342">
        <v>1</v>
      </c>
      <c r="AJ3342">
        <v>3</v>
      </c>
      <c r="AK3342">
        <v>77</v>
      </c>
      <c r="AL3342">
        <v>0.06</v>
      </c>
      <c r="AM3342">
        <v>5</v>
      </c>
      <c r="AN3342">
        <v>5</v>
      </c>
      <c r="AO3342">
        <v>23</v>
      </c>
      <c r="AP3342">
        <v>5</v>
      </c>
      <c r="AQ3342">
        <v>28</v>
      </c>
    </row>
    <row r="3343" spans="1:43" hidden="1" x14ac:dyDescent="0.25">
      <c r="A3343" t="s">
        <v>12204</v>
      </c>
      <c r="B3343" t="s">
        <v>12205</v>
      </c>
      <c r="C3343" s="1" t="str">
        <f t="shared" si="253"/>
        <v>21:0118</v>
      </c>
      <c r="D3343" s="1" t="str">
        <f t="shared" si="254"/>
        <v>21:0027</v>
      </c>
      <c r="E3343" t="s">
        <v>12206</v>
      </c>
      <c r="F3343" t="s">
        <v>12207</v>
      </c>
      <c r="H3343">
        <v>63.845208999999997</v>
      </c>
      <c r="I3343">
        <v>-94.929792500000005</v>
      </c>
      <c r="J3343" s="1" t="str">
        <f t="shared" si="255"/>
        <v>Till</v>
      </c>
      <c r="K3343" s="1" t="str">
        <f t="shared" si="256"/>
        <v>&lt;63 micron</v>
      </c>
      <c r="L3343">
        <v>0.1</v>
      </c>
      <c r="M3343">
        <v>0.61</v>
      </c>
      <c r="N3343">
        <v>1</v>
      </c>
      <c r="O3343">
        <v>220</v>
      </c>
      <c r="P3343">
        <v>0.25</v>
      </c>
      <c r="Q3343">
        <v>1</v>
      </c>
      <c r="R3343">
        <v>0.36</v>
      </c>
      <c r="S3343">
        <v>0.25</v>
      </c>
      <c r="T3343">
        <v>3</v>
      </c>
      <c r="U3343">
        <v>16</v>
      </c>
      <c r="V3343">
        <v>8</v>
      </c>
      <c r="W3343">
        <v>1.36</v>
      </c>
      <c r="X3343">
        <v>5</v>
      </c>
      <c r="Y3343">
        <v>0.5</v>
      </c>
      <c r="Z3343">
        <v>0.14000000000000001</v>
      </c>
      <c r="AA3343">
        <v>30</v>
      </c>
      <c r="AB3343">
        <v>0.25</v>
      </c>
      <c r="AC3343">
        <v>150</v>
      </c>
      <c r="AD3343">
        <v>0.5</v>
      </c>
      <c r="AE3343">
        <v>0.01</v>
      </c>
      <c r="AF3343">
        <v>6</v>
      </c>
      <c r="AG3343">
        <v>780</v>
      </c>
      <c r="AH3343">
        <v>8</v>
      </c>
      <c r="AI3343">
        <v>1</v>
      </c>
      <c r="AJ3343">
        <v>2</v>
      </c>
      <c r="AK3343">
        <v>73</v>
      </c>
      <c r="AL3343">
        <v>0.06</v>
      </c>
      <c r="AM3343">
        <v>5</v>
      </c>
      <c r="AN3343">
        <v>5</v>
      </c>
      <c r="AO3343">
        <v>19</v>
      </c>
      <c r="AP3343">
        <v>5</v>
      </c>
      <c r="AQ3343">
        <v>18</v>
      </c>
    </row>
    <row r="3344" spans="1:43" hidden="1" x14ac:dyDescent="0.25">
      <c r="A3344" t="s">
        <v>12208</v>
      </c>
      <c r="B3344" t="s">
        <v>12209</v>
      </c>
      <c r="C3344" s="1" t="str">
        <f t="shared" si="253"/>
        <v>21:0118</v>
      </c>
      <c r="D3344" s="1" t="str">
        <f t="shared" si="254"/>
        <v>21:0027</v>
      </c>
      <c r="E3344" t="s">
        <v>12210</v>
      </c>
      <c r="F3344" t="s">
        <v>12211</v>
      </c>
      <c r="H3344">
        <v>63.859312099999997</v>
      </c>
      <c r="I3344">
        <v>-94.923087600000002</v>
      </c>
      <c r="J3344" s="1" t="str">
        <f t="shared" si="255"/>
        <v>Till</v>
      </c>
      <c r="K3344" s="1" t="str">
        <f t="shared" si="256"/>
        <v>&lt;63 micron</v>
      </c>
      <c r="L3344">
        <v>0.1</v>
      </c>
      <c r="M3344">
        <v>1.08</v>
      </c>
      <c r="N3344">
        <v>1</v>
      </c>
      <c r="O3344">
        <v>330</v>
      </c>
      <c r="P3344">
        <v>0.25</v>
      </c>
      <c r="Q3344">
        <v>2</v>
      </c>
      <c r="R3344">
        <v>0.36</v>
      </c>
      <c r="S3344">
        <v>0.25</v>
      </c>
      <c r="T3344">
        <v>3</v>
      </c>
      <c r="U3344">
        <v>22</v>
      </c>
      <c r="V3344">
        <v>13</v>
      </c>
      <c r="W3344">
        <v>1.74</v>
      </c>
      <c r="X3344">
        <v>10</v>
      </c>
      <c r="Y3344">
        <v>0.5</v>
      </c>
      <c r="Z3344">
        <v>0.28999999999999998</v>
      </c>
      <c r="AA3344">
        <v>30</v>
      </c>
      <c r="AB3344">
        <v>0.42</v>
      </c>
      <c r="AC3344">
        <v>170</v>
      </c>
      <c r="AD3344">
        <v>0.5</v>
      </c>
      <c r="AE3344">
        <v>0.01</v>
      </c>
      <c r="AF3344">
        <v>9</v>
      </c>
      <c r="AG3344">
        <v>700</v>
      </c>
      <c r="AH3344">
        <v>14</v>
      </c>
      <c r="AI3344">
        <v>1</v>
      </c>
      <c r="AJ3344">
        <v>3</v>
      </c>
      <c r="AK3344">
        <v>72</v>
      </c>
      <c r="AL3344">
        <v>0.05</v>
      </c>
      <c r="AM3344">
        <v>5</v>
      </c>
      <c r="AN3344">
        <v>5</v>
      </c>
      <c r="AO3344">
        <v>24</v>
      </c>
      <c r="AP3344">
        <v>5</v>
      </c>
      <c r="AQ3344">
        <v>28</v>
      </c>
    </row>
    <row r="3345" spans="1:43" hidden="1" x14ac:dyDescent="0.25">
      <c r="A3345" t="s">
        <v>12212</v>
      </c>
      <c r="B3345" t="s">
        <v>12213</v>
      </c>
      <c r="C3345" s="1" t="str">
        <f t="shared" si="253"/>
        <v>21:0118</v>
      </c>
      <c r="D3345" s="1" t="str">
        <f t="shared" si="254"/>
        <v>21:0027</v>
      </c>
      <c r="E3345" t="s">
        <v>12214</v>
      </c>
      <c r="F3345" t="s">
        <v>12215</v>
      </c>
      <c r="H3345">
        <v>63.874095699999998</v>
      </c>
      <c r="I3345">
        <v>-94.927966799999993</v>
      </c>
      <c r="J3345" s="1" t="str">
        <f t="shared" si="255"/>
        <v>Till</v>
      </c>
      <c r="K3345" s="1" t="str">
        <f t="shared" si="256"/>
        <v>&lt;63 micron</v>
      </c>
      <c r="L3345">
        <v>0.1</v>
      </c>
      <c r="M3345">
        <v>0.9</v>
      </c>
      <c r="N3345">
        <v>2</v>
      </c>
      <c r="O3345">
        <v>290</v>
      </c>
      <c r="P3345">
        <v>0.25</v>
      </c>
      <c r="Q3345">
        <v>1</v>
      </c>
      <c r="R3345">
        <v>0.37</v>
      </c>
      <c r="S3345">
        <v>0.25</v>
      </c>
      <c r="T3345">
        <v>3</v>
      </c>
      <c r="U3345">
        <v>18</v>
      </c>
      <c r="V3345">
        <v>11</v>
      </c>
      <c r="W3345">
        <v>1.6</v>
      </c>
      <c r="X3345">
        <v>5</v>
      </c>
      <c r="Y3345">
        <v>0.5</v>
      </c>
      <c r="Z3345">
        <v>0.24</v>
      </c>
      <c r="AA3345">
        <v>30</v>
      </c>
      <c r="AB3345">
        <v>0.36</v>
      </c>
      <c r="AC3345">
        <v>170</v>
      </c>
      <c r="AD3345">
        <v>0.5</v>
      </c>
      <c r="AE3345">
        <v>0.01</v>
      </c>
      <c r="AF3345">
        <v>9</v>
      </c>
      <c r="AG3345">
        <v>720</v>
      </c>
      <c r="AH3345">
        <v>8</v>
      </c>
      <c r="AI3345">
        <v>1</v>
      </c>
      <c r="AJ3345">
        <v>2</v>
      </c>
      <c r="AK3345">
        <v>75</v>
      </c>
      <c r="AL3345">
        <v>0.06</v>
      </c>
      <c r="AM3345">
        <v>5</v>
      </c>
      <c r="AN3345">
        <v>5</v>
      </c>
      <c r="AO3345">
        <v>22</v>
      </c>
      <c r="AP3345">
        <v>5</v>
      </c>
      <c r="AQ3345">
        <v>26</v>
      </c>
    </row>
    <row r="3346" spans="1:43" hidden="1" x14ac:dyDescent="0.25">
      <c r="A3346" t="s">
        <v>12216</v>
      </c>
      <c r="B3346" t="s">
        <v>12217</v>
      </c>
      <c r="C3346" s="1" t="str">
        <f t="shared" si="253"/>
        <v>21:0118</v>
      </c>
      <c r="D3346" s="1" t="str">
        <f t="shared" si="254"/>
        <v>21:0027</v>
      </c>
      <c r="E3346" t="s">
        <v>12218</v>
      </c>
      <c r="F3346" t="s">
        <v>12219</v>
      </c>
      <c r="H3346">
        <v>63.8890958</v>
      </c>
      <c r="I3346">
        <v>-94.925349100000005</v>
      </c>
      <c r="J3346" s="1" t="str">
        <f t="shared" si="255"/>
        <v>Till</v>
      </c>
      <c r="K3346" s="1" t="str">
        <f t="shared" si="256"/>
        <v>&lt;63 micron</v>
      </c>
      <c r="L3346">
        <v>0.1</v>
      </c>
      <c r="M3346">
        <v>0.96</v>
      </c>
      <c r="N3346">
        <v>1</v>
      </c>
      <c r="O3346">
        <v>300</v>
      </c>
      <c r="P3346">
        <v>0.25</v>
      </c>
      <c r="Q3346">
        <v>1</v>
      </c>
      <c r="R3346">
        <v>0.38</v>
      </c>
      <c r="S3346">
        <v>0.25</v>
      </c>
      <c r="T3346">
        <v>5</v>
      </c>
      <c r="U3346">
        <v>20</v>
      </c>
      <c r="V3346">
        <v>13</v>
      </c>
      <c r="W3346">
        <v>1.88</v>
      </c>
      <c r="X3346">
        <v>10</v>
      </c>
      <c r="Y3346">
        <v>0.5</v>
      </c>
      <c r="Z3346">
        <v>0.25</v>
      </c>
      <c r="AA3346">
        <v>40</v>
      </c>
      <c r="AB3346">
        <v>0.45</v>
      </c>
      <c r="AC3346">
        <v>240</v>
      </c>
      <c r="AD3346">
        <v>0.5</v>
      </c>
      <c r="AE3346">
        <v>0.01</v>
      </c>
      <c r="AF3346">
        <v>10</v>
      </c>
      <c r="AG3346">
        <v>760</v>
      </c>
      <c r="AH3346">
        <v>12</v>
      </c>
      <c r="AI3346">
        <v>1</v>
      </c>
      <c r="AJ3346">
        <v>3</v>
      </c>
      <c r="AK3346">
        <v>82</v>
      </c>
      <c r="AL3346">
        <v>0.06</v>
      </c>
      <c r="AM3346">
        <v>5</v>
      </c>
      <c r="AN3346">
        <v>5</v>
      </c>
      <c r="AO3346">
        <v>26</v>
      </c>
      <c r="AP3346">
        <v>5</v>
      </c>
      <c r="AQ3346">
        <v>32</v>
      </c>
    </row>
    <row r="3347" spans="1:43" hidden="1" x14ac:dyDescent="0.25">
      <c r="A3347" t="s">
        <v>12220</v>
      </c>
      <c r="B3347" t="s">
        <v>12221</v>
      </c>
      <c r="C3347" s="1" t="str">
        <f t="shared" si="253"/>
        <v>21:0118</v>
      </c>
      <c r="D3347" s="1" t="str">
        <f t="shared" si="254"/>
        <v>21:0027</v>
      </c>
      <c r="E3347" t="s">
        <v>12222</v>
      </c>
      <c r="F3347" t="s">
        <v>12223</v>
      </c>
      <c r="H3347">
        <v>63.732686399999999</v>
      </c>
      <c r="I3347">
        <v>-94.903416500000006</v>
      </c>
      <c r="J3347" s="1" t="str">
        <f t="shared" si="255"/>
        <v>Till</v>
      </c>
      <c r="K3347" s="1" t="str">
        <f t="shared" si="256"/>
        <v>&lt;63 micron</v>
      </c>
      <c r="L3347">
        <v>0.1</v>
      </c>
      <c r="M3347">
        <v>0.5</v>
      </c>
      <c r="N3347">
        <v>4</v>
      </c>
      <c r="O3347">
        <v>100</v>
      </c>
      <c r="P3347">
        <v>0.25</v>
      </c>
      <c r="Q3347">
        <v>1</v>
      </c>
      <c r="R3347">
        <v>0.33</v>
      </c>
      <c r="S3347">
        <v>0.25</v>
      </c>
      <c r="T3347">
        <v>3</v>
      </c>
      <c r="U3347">
        <v>14</v>
      </c>
      <c r="V3347">
        <v>10</v>
      </c>
      <c r="W3347">
        <v>1.25</v>
      </c>
      <c r="X3347">
        <v>5</v>
      </c>
      <c r="Y3347">
        <v>0.5</v>
      </c>
      <c r="Z3347">
        <v>0.1</v>
      </c>
      <c r="AA3347">
        <v>30</v>
      </c>
      <c r="AB3347">
        <v>0.25</v>
      </c>
      <c r="AC3347">
        <v>145</v>
      </c>
      <c r="AD3347">
        <v>0.5</v>
      </c>
      <c r="AE3347">
        <v>0.01</v>
      </c>
      <c r="AF3347">
        <v>5</v>
      </c>
      <c r="AG3347">
        <v>700</v>
      </c>
      <c r="AH3347">
        <v>6</v>
      </c>
      <c r="AI3347">
        <v>2</v>
      </c>
      <c r="AJ3347">
        <v>2</v>
      </c>
      <c r="AK3347">
        <v>64</v>
      </c>
      <c r="AL3347">
        <v>0.04</v>
      </c>
      <c r="AM3347">
        <v>5</v>
      </c>
      <c r="AN3347">
        <v>5</v>
      </c>
      <c r="AO3347">
        <v>17</v>
      </c>
      <c r="AP3347">
        <v>5</v>
      </c>
      <c r="AQ3347">
        <v>18</v>
      </c>
    </row>
    <row r="3348" spans="1:43" hidden="1" x14ac:dyDescent="0.25">
      <c r="A3348" t="s">
        <v>12224</v>
      </c>
      <c r="B3348" t="s">
        <v>12225</v>
      </c>
      <c r="C3348" s="1" t="str">
        <f t="shared" si="253"/>
        <v>21:0118</v>
      </c>
      <c r="D3348" s="1" t="str">
        <f t="shared" si="254"/>
        <v>21:0027</v>
      </c>
      <c r="E3348" t="s">
        <v>12226</v>
      </c>
      <c r="F3348" t="s">
        <v>12227</v>
      </c>
      <c r="H3348">
        <v>63.751092499999999</v>
      </c>
      <c r="I3348">
        <v>-94.899831000000006</v>
      </c>
      <c r="J3348" s="1" t="str">
        <f t="shared" si="255"/>
        <v>Till</v>
      </c>
      <c r="K3348" s="1" t="str">
        <f t="shared" si="256"/>
        <v>&lt;63 micron</v>
      </c>
      <c r="L3348">
        <v>0.1</v>
      </c>
      <c r="M3348">
        <v>0.44</v>
      </c>
      <c r="N3348">
        <v>4</v>
      </c>
      <c r="O3348">
        <v>110</v>
      </c>
      <c r="P3348">
        <v>0.25</v>
      </c>
      <c r="Q3348">
        <v>1</v>
      </c>
      <c r="R3348">
        <v>0.35</v>
      </c>
      <c r="S3348">
        <v>0.25</v>
      </c>
      <c r="T3348">
        <v>2</v>
      </c>
      <c r="U3348">
        <v>14</v>
      </c>
      <c r="V3348">
        <v>7</v>
      </c>
      <c r="W3348">
        <v>1.22</v>
      </c>
      <c r="X3348">
        <v>5</v>
      </c>
      <c r="Y3348">
        <v>0.5</v>
      </c>
      <c r="Z3348">
        <v>0.09</v>
      </c>
      <c r="AA3348">
        <v>30</v>
      </c>
      <c r="AB3348">
        <v>0.21</v>
      </c>
      <c r="AC3348">
        <v>120</v>
      </c>
      <c r="AD3348">
        <v>0.5</v>
      </c>
      <c r="AE3348">
        <v>0.01</v>
      </c>
      <c r="AF3348">
        <v>6</v>
      </c>
      <c r="AG3348">
        <v>850</v>
      </c>
      <c r="AH3348">
        <v>8</v>
      </c>
      <c r="AI3348">
        <v>2</v>
      </c>
      <c r="AJ3348">
        <v>1</v>
      </c>
      <c r="AK3348">
        <v>66</v>
      </c>
      <c r="AL3348">
        <v>0.04</v>
      </c>
      <c r="AM3348">
        <v>5</v>
      </c>
      <c r="AN3348">
        <v>5</v>
      </c>
      <c r="AO3348">
        <v>17</v>
      </c>
      <c r="AP3348">
        <v>5</v>
      </c>
      <c r="AQ3348">
        <v>14</v>
      </c>
    </row>
    <row r="3349" spans="1:43" hidden="1" x14ac:dyDescent="0.25">
      <c r="A3349" t="s">
        <v>12228</v>
      </c>
      <c r="B3349" t="s">
        <v>12229</v>
      </c>
      <c r="C3349" s="1" t="str">
        <f t="shared" si="253"/>
        <v>21:0118</v>
      </c>
      <c r="D3349" s="1" t="str">
        <f t="shared" si="254"/>
        <v>21:0027</v>
      </c>
      <c r="E3349" t="s">
        <v>12230</v>
      </c>
      <c r="F3349" t="s">
        <v>12231</v>
      </c>
      <c r="H3349">
        <v>63.761329600000003</v>
      </c>
      <c r="I3349">
        <v>-94.900296100000006</v>
      </c>
      <c r="J3349" s="1" t="str">
        <f t="shared" si="255"/>
        <v>Till</v>
      </c>
      <c r="K3349" s="1" t="str">
        <f t="shared" si="256"/>
        <v>&lt;63 micron</v>
      </c>
      <c r="L3349">
        <v>0.1</v>
      </c>
      <c r="M3349">
        <v>0.4</v>
      </c>
      <c r="N3349">
        <v>2</v>
      </c>
      <c r="O3349">
        <v>60</v>
      </c>
      <c r="P3349">
        <v>0.25</v>
      </c>
      <c r="Q3349">
        <v>2</v>
      </c>
      <c r="R3349">
        <v>0.33</v>
      </c>
      <c r="S3349">
        <v>0.25</v>
      </c>
      <c r="T3349">
        <v>2</v>
      </c>
      <c r="U3349">
        <v>15</v>
      </c>
      <c r="V3349">
        <v>6</v>
      </c>
      <c r="W3349">
        <v>1.05</v>
      </c>
      <c r="X3349">
        <v>5</v>
      </c>
      <c r="Y3349">
        <v>0.5</v>
      </c>
      <c r="Z3349">
        <v>7.0000000000000007E-2</v>
      </c>
      <c r="AA3349">
        <v>30</v>
      </c>
      <c r="AB3349">
        <v>0.19</v>
      </c>
      <c r="AC3349">
        <v>95</v>
      </c>
      <c r="AD3349">
        <v>0.5</v>
      </c>
      <c r="AE3349">
        <v>0.01</v>
      </c>
      <c r="AF3349">
        <v>5</v>
      </c>
      <c r="AG3349">
        <v>760</v>
      </c>
      <c r="AH3349">
        <v>4</v>
      </c>
      <c r="AI3349">
        <v>1</v>
      </c>
      <c r="AJ3349">
        <v>1</v>
      </c>
      <c r="AK3349">
        <v>62</v>
      </c>
      <c r="AL3349">
        <v>0.04</v>
      </c>
      <c r="AM3349">
        <v>5</v>
      </c>
      <c r="AN3349">
        <v>5</v>
      </c>
      <c r="AO3349">
        <v>15</v>
      </c>
      <c r="AP3349">
        <v>5</v>
      </c>
      <c r="AQ3349">
        <v>12</v>
      </c>
    </row>
    <row r="3350" spans="1:43" hidden="1" x14ac:dyDescent="0.25">
      <c r="A3350" t="s">
        <v>12232</v>
      </c>
      <c r="B3350" t="s">
        <v>12233</v>
      </c>
      <c r="C3350" s="1" t="str">
        <f t="shared" si="253"/>
        <v>21:0118</v>
      </c>
      <c r="D3350" s="1" t="str">
        <f t="shared" si="254"/>
        <v>21:0027</v>
      </c>
      <c r="E3350" t="s">
        <v>12234</v>
      </c>
      <c r="F3350" t="s">
        <v>12235</v>
      </c>
      <c r="H3350">
        <v>63.788358500000001</v>
      </c>
      <c r="I3350">
        <v>-94.901120800000001</v>
      </c>
      <c r="J3350" s="1" t="str">
        <f t="shared" si="255"/>
        <v>Till</v>
      </c>
      <c r="K3350" s="1" t="str">
        <f t="shared" si="256"/>
        <v>&lt;63 micron</v>
      </c>
      <c r="L3350">
        <v>0.1</v>
      </c>
      <c r="M3350">
        <v>0.64</v>
      </c>
      <c r="N3350">
        <v>1</v>
      </c>
      <c r="O3350">
        <v>140</v>
      </c>
      <c r="P3350">
        <v>0.25</v>
      </c>
      <c r="Q3350">
        <v>1</v>
      </c>
      <c r="R3350">
        <v>0.37</v>
      </c>
      <c r="S3350">
        <v>0.25</v>
      </c>
      <c r="T3350">
        <v>3</v>
      </c>
      <c r="U3350">
        <v>15</v>
      </c>
      <c r="V3350">
        <v>8</v>
      </c>
      <c r="W3350">
        <v>1.26</v>
      </c>
      <c r="X3350">
        <v>5</v>
      </c>
      <c r="Y3350">
        <v>0.5</v>
      </c>
      <c r="Z3350">
        <v>0.14000000000000001</v>
      </c>
      <c r="AA3350">
        <v>30</v>
      </c>
      <c r="AB3350">
        <v>0.27</v>
      </c>
      <c r="AC3350">
        <v>110</v>
      </c>
      <c r="AD3350">
        <v>0.5</v>
      </c>
      <c r="AE3350">
        <v>0.01</v>
      </c>
      <c r="AF3350">
        <v>6</v>
      </c>
      <c r="AG3350">
        <v>800</v>
      </c>
      <c r="AH3350">
        <v>6</v>
      </c>
      <c r="AI3350">
        <v>2</v>
      </c>
      <c r="AJ3350">
        <v>2</v>
      </c>
      <c r="AK3350">
        <v>76</v>
      </c>
      <c r="AL3350">
        <v>0.06</v>
      </c>
      <c r="AM3350">
        <v>5</v>
      </c>
      <c r="AN3350">
        <v>5</v>
      </c>
      <c r="AO3350">
        <v>19</v>
      </c>
      <c r="AP3350">
        <v>5</v>
      </c>
      <c r="AQ3350">
        <v>20</v>
      </c>
    </row>
    <row r="3351" spans="1:43" hidden="1" x14ac:dyDescent="0.25">
      <c r="A3351" t="s">
        <v>12236</v>
      </c>
      <c r="B3351" t="s">
        <v>12237</v>
      </c>
      <c r="C3351" s="1" t="str">
        <f t="shared" si="253"/>
        <v>21:0118</v>
      </c>
      <c r="D3351" s="1" t="str">
        <f t="shared" si="254"/>
        <v>21:0027</v>
      </c>
      <c r="E3351" t="s">
        <v>12238</v>
      </c>
      <c r="F3351" t="s">
        <v>12239</v>
      </c>
      <c r="H3351">
        <v>63.800850599999997</v>
      </c>
      <c r="I3351">
        <v>-94.899403899999996</v>
      </c>
      <c r="J3351" s="1" t="str">
        <f t="shared" si="255"/>
        <v>Till</v>
      </c>
      <c r="K3351" s="1" t="str">
        <f t="shared" si="256"/>
        <v>&lt;63 micron</v>
      </c>
      <c r="L3351">
        <v>0.1</v>
      </c>
      <c r="M3351">
        <v>0.31</v>
      </c>
      <c r="N3351">
        <v>6</v>
      </c>
      <c r="O3351">
        <v>80</v>
      </c>
      <c r="P3351">
        <v>0.25</v>
      </c>
      <c r="Q3351">
        <v>1</v>
      </c>
      <c r="R3351">
        <v>0.33</v>
      </c>
      <c r="S3351">
        <v>0.25</v>
      </c>
      <c r="T3351">
        <v>3</v>
      </c>
      <c r="U3351">
        <v>10</v>
      </c>
      <c r="V3351">
        <v>3</v>
      </c>
      <c r="W3351">
        <v>1.1299999999999999</v>
      </c>
      <c r="X3351">
        <v>5</v>
      </c>
      <c r="Y3351">
        <v>1</v>
      </c>
      <c r="Z3351">
        <v>0.04</v>
      </c>
      <c r="AA3351">
        <v>20</v>
      </c>
      <c r="AB3351">
        <v>0.15</v>
      </c>
      <c r="AC3351">
        <v>105</v>
      </c>
      <c r="AD3351">
        <v>0.5</v>
      </c>
      <c r="AE3351">
        <v>0.01</v>
      </c>
      <c r="AF3351">
        <v>3</v>
      </c>
      <c r="AG3351">
        <v>750</v>
      </c>
      <c r="AH3351">
        <v>8</v>
      </c>
      <c r="AI3351">
        <v>1</v>
      </c>
      <c r="AJ3351">
        <v>1</v>
      </c>
      <c r="AK3351">
        <v>51</v>
      </c>
      <c r="AL3351">
        <v>0.04</v>
      </c>
      <c r="AM3351">
        <v>5</v>
      </c>
      <c r="AN3351">
        <v>5</v>
      </c>
      <c r="AO3351">
        <v>17</v>
      </c>
      <c r="AP3351">
        <v>5</v>
      </c>
      <c r="AQ3351">
        <v>8</v>
      </c>
    </row>
    <row r="3352" spans="1:43" hidden="1" x14ac:dyDescent="0.25">
      <c r="A3352" t="s">
        <v>12240</v>
      </c>
      <c r="B3352" t="s">
        <v>12241</v>
      </c>
      <c r="C3352" s="1" t="str">
        <f t="shared" si="253"/>
        <v>21:0118</v>
      </c>
      <c r="D3352" s="1" t="str">
        <f t="shared" si="254"/>
        <v>21:0027</v>
      </c>
      <c r="E3352" t="s">
        <v>12242</v>
      </c>
      <c r="F3352" t="s">
        <v>12243</v>
      </c>
      <c r="H3352">
        <v>63.816402400000001</v>
      </c>
      <c r="I3352">
        <v>-94.890271999999996</v>
      </c>
      <c r="J3352" s="1" t="str">
        <f t="shared" si="255"/>
        <v>Till</v>
      </c>
      <c r="K3352" s="1" t="str">
        <f t="shared" si="256"/>
        <v>&lt;63 micron</v>
      </c>
      <c r="L3352">
        <v>0.1</v>
      </c>
      <c r="M3352">
        <v>0.44</v>
      </c>
      <c r="N3352">
        <v>4</v>
      </c>
      <c r="O3352">
        <v>130</v>
      </c>
      <c r="P3352">
        <v>0.25</v>
      </c>
      <c r="Q3352">
        <v>1</v>
      </c>
      <c r="R3352">
        <v>0.36</v>
      </c>
      <c r="S3352">
        <v>0.25</v>
      </c>
      <c r="T3352">
        <v>3</v>
      </c>
      <c r="U3352">
        <v>12</v>
      </c>
      <c r="V3352">
        <v>10</v>
      </c>
      <c r="W3352">
        <v>1.1599999999999999</v>
      </c>
      <c r="X3352">
        <v>5</v>
      </c>
      <c r="Y3352">
        <v>0.5</v>
      </c>
      <c r="Z3352">
        <v>0.1</v>
      </c>
      <c r="AA3352">
        <v>30</v>
      </c>
      <c r="AB3352">
        <v>0.2</v>
      </c>
      <c r="AC3352">
        <v>125</v>
      </c>
      <c r="AD3352">
        <v>0.5</v>
      </c>
      <c r="AE3352">
        <v>0.01</v>
      </c>
      <c r="AF3352">
        <v>5</v>
      </c>
      <c r="AG3352">
        <v>740</v>
      </c>
      <c r="AH3352">
        <v>4</v>
      </c>
      <c r="AI3352">
        <v>2</v>
      </c>
      <c r="AJ3352">
        <v>1</v>
      </c>
      <c r="AK3352">
        <v>59</v>
      </c>
      <c r="AL3352">
        <v>0.04</v>
      </c>
      <c r="AM3352">
        <v>5</v>
      </c>
      <c r="AN3352">
        <v>5</v>
      </c>
      <c r="AO3352">
        <v>16</v>
      </c>
      <c r="AP3352">
        <v>5</v>
      </c>
      <c r="AQ3352">
        <v>16</v>
      </c>
    </row>
    <row r="3353" spans="1:43" hidden="1" x14ac:dyDescent="0.25">
      <c r="A3353" t="s">
        <v>12244</v>
      </c>
      <c r="B3353" t="s">
        <v>12245</v>
      </c>
      <c r="C3353" s="1" t="str">
        <f t="shared" si="253"/>
        <v>21:0118</v>
      </c>
      <c r="D3353" s="1" t="str">
        <f t="shared" si="254"/>
        <v>21:0027</v>
      </c>
      <c r="E3353" t="s">
        <v>12246</v>
      </c>
      <c r="F3353" t="s">
        <v>12247</v>
      </c>
      <c r="H3353">
        <v>63.830123899999997</v>
      </c>
      <c r="I3353">
        <v>-94.891314499999993</v>
      </c>
      <c r="J3353" s="1" t="str">
        <f t="shared" si="255"/>
        <v>Till</v>
      </c>
      <c r="K3353" s="1" t="str">
        <f t="shared" si="256"/>
        <v>&lt;63 micron</v>
      </c>
      <c r="L3353">
        <v>0.1</v>
      </c>
      <c r="M3353">
        <v>0.49</v>
      </c>
      <c r="N3353">
        <v>4</v>
      </c>
      <c r="O3353">
        <v>150</v>
      </c>
      <c r="P3353">
        <v>0.25</v>
      </c>
      <c r="Q3353">
        <v>1</v>
      </c>
      <c r="R3353">
        <v>0.35</v>
      </c>
      <c r="S3353">
        <v>0.25</v>
      </c>
      <c r="T3353">
        <v>2</v>
      </c>
      <c r="U3353">
        <v>12</v>
      </c>
      <c r="V3353">
        <v>9</v>
      </c>
      <c r="W3353">
        <v>1.24</v>
      </c>
      <c r="X3353">
        <v>5</v>
      </c>
      <c r="Y3353">
        <v>0.5</v>
      </c>
      <c r="Z3353">
        <v>0.11</v>
      </c>
      <c r="AA3353">
        <v>30</v>
      </c>
      <c r="AB3353">
        <v>0.22</v>
      </c>
      <c r="AC3353">
        <v>115</v>
      </c>
      <c r="AD3353">
        <v>0.5</v>
      </c>
      <c r="AE3353">
        <v>0.01</v>
      </c>
      <c r="AF3353">
        <v>6</v>
      </c>
      <c r="AG3353">
        <v>770</v>
      </c>
      <c r="AH3353">
        <v>10</v>
      </c>
      <c r="AI3353">
        <v>1</v>
      </c>
      <c r="AJ3353">
        <v>2</v>
      </c>
      <c r="AK3353">
        <v>61</v>
      </c>
      <c r="AL3353">
        <v>0.05</v>
      </c>
      <c r="AM3353">
        <v>5</v>
      </c>
      <c r="AN3353">
        <v>5</v>
      </c>
      <c r="AO3353">
        <v>18</v>
      </c>
      <c r="AP3353">
        <v>5</v>
      </c>
      <c r="AQ3353">
        <v>16</v>
      </c>
    </row>
    <row r="3354" spans="1:43" hidden="1" x14ac:dyDescent="0.25">
      <c r="A3354" t="s">
        <v>12248</v>
      </c>
      <c r="B3354" t="s">
        <v>12249</v>
      </c>
      <c r="C3354" s="1" t="str">
        <f t="shared" si="253"/>
        <v>21:0118</v>
      </c>
      <c r="D3354" s="1" t="str">
        <f t="shared" si="254"/>
        <v>21:0027</v>
      </c>
      <c r="E3354" t="s">
        <v>12250</v>
      </c>
      <c r="F3354" t="s">
        <v>12251</v>
      </c>
      <c r="H3354">
        <v>63.845239300000003</v>
      </c>
      <c r="I3354">
        <v>-94.889441300000001</v>
      </c>
      <c r="J3354" s="1" t="str">
        <f t="shared" si="255"/>
        <v>Till</v>
      </c>
      <c r="K3354" s="1" t="str">
        <f t="shared" si="256"/>
        <v>&lt;63 micron</v>
      </c>
      <c r="L3354">
        <v>0.2</v>
      </c>
      <c r="M3354">
        <v>0.88</v>
      </c>
      <c r="N3354">
        <v>4</v>
      </c>
      <c r="O3354">
        <v>280</v>
      </c>
      <c r="P3354">
        <v>0.25</v>
      </c>
      <c r="Q3354">
        <v>1</v>
      </c>
      <c r="R3354">
        <v>0.38</v>
      </c>
      <c r="S3354">
        <v>0.25</v>
      </c>
      <c r="T3354">
        <v>6</v>
      </c>
      <c r="U3354">
        <v>19</v>
      </c>
      <c r="V3354">
        <v>12</v>
      </c>
      <c r="W3354">
        <v>1.62</v>
      </c>
      <c r="X3354">
        <v>5</v>
      </c>
      <c r="Y3354">
        <v>0.5</v>
      </c>
      <c r="Z3354">
        <v>0.24</v>
      </c>
      <c r="AA3354">
        <v>30</v>
      </c>
      <c r="AB3354">
        <v>0.38</v>
      </c>
      <c r="AC3354">
        <v>225</v>
      </c>
      <c r="AD3354">
        <v>0.5</v>
      </c>
      <c r="AE3354">
        <v>0.01</v>
      </c>
      <c r="AF3354">
        <v>10</v>
      </c>
      <c r="AG3354">
        <v>740</v>
      </c>
      <c r="AH3354">
        <v>8</v>
      </c>
      <c r="AI3354">
        <v>1</v>
      </c>
      <c r="AJ3354">
        <v>2</v>
      </c>
      <c r="AK3354">
        <v>71</v>
      </c>
      <c r="AL3354">
        <v>0.06</v>
      </c>
      <c r="AM3354">
        <v>5</v>
      </c>
      <c r="AN3354">
        <v>5</v>
      </c>
      <c r="AO3354">
        <v>22</v>
      </c>
      <c r="AP3354">
        <v>5</v>
      </c>
      <c r="AQ3354">
        <v>26</v>
      </c>
    </row>
    <row r="3355" spans="1:43" hidden="1" x14ac:dyDescent="0.25">
      <c r="A3355" t="s">
        <v>12252</v>
      </c>
      <c r="B3355" t="s">
        <v>12253</v>
      </c>
      <c r="C3355" s="1" t="str">
        <f t="shared" si="253"/>
        <v>21:0118</v>
      </c>
      <c r="D3355" s="1" t="str">
        <f t="shared" si="254"/>
        <v>21:0027</v>
      </c>
      <c r="E3355" t="s">
        <v>12254</v>
      </c>
      <c r="F3355" t="s">
        <v>12255</v>
      </c>
      <c r="H3355">
        <v>63.859527499999999</v>
      </c>
      <c r="I3355">
        <v>-94.888345099999995</v>
      </c>
      <c r="J3355" s="1" t="str">
        <f t="shared" si="255"/>
        <v>Till</v>
      </c>
      <c r="K3355" s="1" t="str">
        <f t="shared" si="256"/>
        <v>&lt;63 micron</v>
      </c>
      <c r="L3355">
        <v>0.2</v>
      </c>
      <c r="M3355">
        <v>1.24</v>
      </c>
      <c r="N3355">
        <v>4</v>
      </c>
      <c r="O3355">
        <v>350</v>
      </c>
      <c r="P3355">
        <v>0.25</v>
      </c>
      <c r="Q3355">
        <v>2</v>
      </c>
      <c r="R3355">
        <v>0.44</v>
      </c>
      <c r="S3355">
        <v>0.25</v>
      </c>
      <c r="T3355">
        <v>6</v>
      </c>
      <c r="U3355">
        <v>25</v>
      </c>
      <c r="V3355">
        <v>15</v>
      </c>
      <c r="W3355">
        <v>2.0299999999999998</v>
      </c>
      <c r="X3355">
        <v>10</v>
      </c>
      <c r="Y3355">
        <v>0.5</v>
      </c>
      <c r="Z3355">
        <v>0.37</v>
      </c>
      <c r="AA3355">
        <v>40</v>
      </c>
      <c r="AB3355">
        <v>0.52</v>
      </c>
      <c r="AC3355">
        <v>360</v>
      </c>
      <c r="AD3355">
        <v>0.5</v>
      </c>
      <c r="AE3355">
        <v>0.03</v>
      </c>
      <c r="AF3355">
        <v>13</v>
      </c>
      <c r="AG3355">
        <v>790</v>
      </c>
      <c r="AH3355">
        <v>6</v>
      </c>
      <c r="AI3355">
        <v>1</v>
      </c>
      <c r="AJ3355">
        <v>3</v>
      </c>
      <c r="AK3355">
        <v>87</v>
      </c>
      <c r="AL3355">
        <v>7.0000000000000007E-2</v>
      </c>
      <c r="AM3355">
        <v>5</v>
      </c>
      <c r="AN3355">
        <v>5</v>
      </c>
      <c r="AO3355">
        <v>29</v>
      </c>
      <c r="AP3355">
        <v>5</v>
      </c>
      <c r="AQ3355">
        <v>36</v>
      </c>
    </row>
    <row r="3356" spans="1:43" hidden="1" x14ac:dyDescent="0.25">
      <c r="A3356" t="s">
        <v>12256</v>
      </c>
      <c r="B3356" t="s">
        <v>12257</v>
      </c>
      <c r="C3356" s="1" t="str">
        <f t="shared" si="253"/>
        <v>21:0118</v>
      </c>
      <c r="D3356" s="1" t="str">
        <f t="shared" si="254"/>
        <v>21:0027</v>
      </c>
      <c r="E3356" t="s">
        <v>12258</v>
      </c>
      <c r="F3356" t="s">
        <v>12259</v>
      </c>
      <c r="H3356">
        <v>63.874779199999999</v>
      </c>
      <c r="I3356">
        <v>-94.889083900000003</v>
      </c>
      <c r="J3356" s="1" t="str">
        <f t="shared" si="255"/>
        <v>Till</v>
      </c>
      <c r="K3356" s="1" t="str">
        <f t="shared" si="256"/>
        <v>&lt;63 micron</v>
      </c>
      <c r="L3356">
        <v>0.1</v>
      </c>
      <c r="M3356">
        <v>0.73</v>
      </c>
      <c r="N3356">
        <v>4</v>
      </c>
      <c r="O3356">
        <v>410</v>
      </c>
      <c r="P3356">
        <v>0.25</v>
      </c>
      <c r="Q3356">
        <v>1</v>
      </c>
      <c r="R3356">
        <v>0.36</v>
      </c>
      <c r="S3356">
        <v>0.25</v>
      </c>
      <c r="T3356">
        <v>4</v>
      </c>
      <c r="U3356">
        <v>15</v>
      </c>
      <c r="V3356">
        <v>10</v>
      </c>
      <c r="W3356">
        <v>1.45</v>
      </c>
      <c r="X3356">
        <v>5</v>
      </c>
      <c r="Y3356">
        <v>0.5</v>
      </c>
      <c r="Z3356">
        <v>0.19</v>
      </c>
      <c r="AA3356">
        <v>30</v>
      </c>
      <c r="AB3356">
        <v>0.33</v>
      </c>
      <c r="AC3356">
        <v>180</v>
      </c>
      <c r="AD3356">
        <v>0.5</v>
      </c>
      <c r="AE3356">
        <v>0.02</v>
      </c>
      <c r="AF3356">
        <v>9</v>
      </c>
      <c r="AG3356">
        <v>710</v>
      </c>
      <c r="AH3356">
        <v>12</v>
      </c>
      <c r="AI3356">
        <v>1</v>
      </c>
      <c r="AJ3356">
        <v>2</v>
      </c>
      <c r="AK3356">
        <v>77</v>
      </c>
      <c r="AL3356">
        <v>0.05</v>
      </c>
      <c r="AM3356">
        <v>5</v>
      </c>
      <c r="AN3356">
        <v>5</v>
      </c>
      <c r="AO3356">
        <v>21</v>
      </c>
      <c r="AP3356">
        <v>5</v>
      </c>
      <c r="AQ3356">
        <v>22</v>
      </c>
    </row>
    <row r="3357" spans="1:43" hidden="1" x14ac:dyDescent="0.25">
      <c r="A3357" t="s">
        <v>12260</v>
      </c>
      <c r="B3357" t="s">
        <v>12261</v>
      </c>
      <c r="C3357" s="1" t="str">
        <f t="shared" si="253"/>
        <v>21:0118</v>
      </c>
      <c r="D3357" s="1" t="str">
        <f t="shared" si="254"/>
        <v>21:0027</v>
      </c>
      <c r="E3357" t="s">
        <v>12262</v>
      </c>
      <c r="F3357" t="s">
        <v>12263</v>
      </c>
      <c r="H3357">
        <v>63.887948399999999</v>
      </c>
      <c r="I3357">
        <v>-94.887055899999993</v>
      </c>
      <c r="J3357" s="1" t="str">
        <f t="shared" si="255"/>
        <v>Till</v>
      </c>
      <c r="K3357" s="1" t="str">
        <f t="shared" si="256"/>
        <v>&lt;63 micron</v>
      </c>
      <c r="L3357">
        <v>0.1</v>
      </c>
      <c r="M3357">
        <v>0.6</v>
      </c>
      <c r="N3357">
        <v>2</v>
      </c>
      <c r="O3357">
        <v>220</v>
      </c>
      <c r="P3357">
        <v>0.25</v>
      </c>
      <c r="Q3357">
        <v>1</v>
      </c>
      <c r="R3357">
        <v>0.36</v>
      </c>
      <c r="S3357">
        <v>0.25</v>
      </c>
      <c r="T3357">
        <v>4</v>
      </c>
      <c r="U3357">
        <v>14</v>
      </c>
      <c r="V3357">
        <v>9</v>
      </c>
      <c r="W3357">
        <v>1.32</v>
      </c>
      <c r="X3357">
        <v>5</v>
      </c>
      <c r="Y3357">
        <v>0.5</v>
      </c>
      <c r="Z3357">
        <v>0.15</v>
      </c>
      <c r="AA3357">
        <v>30</v>
      </c>
      <c r="AB3357">
        <v>0.27</v>
      </c>
      <c r="AC3357">
        <v>145</v>
      </c>
      <c r="AD3357">
        <v>0.5</v>
      </c>
      <c r="AE3357">
        <v>0.01</v>
      </c>
      <c r="AF3357">
        <v>6</v>
      </c>
      <c r="AG3357">
        <v>730</v>
      </c>
      <c r="AH3357">
        <v>6</v>
      </c>
      <c r="AI3357">
        <v>1</v>
      </c>
      <c r="AJ3357">
        <v>2</v>
      </c>
      <c r="AK3357">
        <v>67</v>
      </c>
      <c r="AL3357">
        <v>0.05</v>
      </c>
      <c r="AM3357">
        <v>5</v>
      </c>
      <c r="AN3357">
        <v>5</v>
      </c>
      <c r="AO3357">
        <v>18</v>
      </c>
      <c r="AP3357">
        <v>5</v>
      </c>
      <c r="AQ3357">
        <v>20</v>
      </c>
    </row>
    <row r="3358" spans="1:43" hidden="1" x14ac:dyDescent="0.25">
      <c r="A3358" t="s">
        <v>12264</v>
      </c>
      <c r="B3358" t="s">
        <v>12265</v>
      </c>
      <c r="C3358" s="1" t="str">
        <f t="shared" si="253"/>
        <v>21:0118</v>
      </c>
      <c r="D3358" s="1" t="str">
        <f t="shared" si="254"/>
        <v>21:0027</v>
      </c>
      <c r="E3358" t="s">
        <v>12266</v>
      </c>
      <c r="F3358" t="s">
        <v>12267</v>
      </c>
      <c r="H3358">
        <v>63.731995599999998</v>
      </c>
      <c r="I3358">
        <v>-94.861456799999999</v>
      </c>
      <c r="J3358" s="1" t="str">
        <f t="shared" si="255"/>
        <v>Till</v>
      </c>
      <c r="K3358" s="1" t="str">
        <f t="shared" si="256"/>
        <v>&lt;63 micron</v>
      </c>
      <c r="L3358">
        <v>0.1</v>
      </c>
      <c r="M3358">
        <v>0.43</v>
      </c>
      <c r="N3358">
        <v>1</v>
      </c>
      <c r="O3358">
        <v>80</v>
      </c>
      <c r="P3358">
        <v>0.25</v>
      </c>
      <c r="Q3358">
        <v>2</v>
      </c>
      <c r="R3358">
        <v>0.34</v>
      </c>
      <c r="S3358">
        <v>0.25</v>
      </c>
      <c r="T3358">
        <v>3</v>
      </c>
      <c r="U3358">
        <v>13</v>
      </c>
      <c r="V3358">
        <v>6</v>
      </c>
      <c r="W3358">
        <v>1.1000000000000001</v>
      </c>
      <c r="X3358">
        <v>5</v>
      </c>
      <c r="Y3358">
        <v>0.5</v>
      </c>
      <c r="Z3358">
        <v>0.08</v>
      </c>
      <c r="AA3358">
        <v>20</v>
      </c>
      <c r="AB3358">
        <v>0.19</v>
      </c>
      <c r="AC3358">
        <v>115</v>
      </c>
      <c r="AD3358">
        <v>0.5</v>
      </c>
      <c r="AE3358">
        <v>0.01</v>
      </c>
      <c r="AF3358">
        <v>4</v>
      </c>
      <c r="AG3358">
        <v>760</v>
      </c>
      <c r="AH3358">
        <v>8</v>
      </c>
      <c r="AI3358">
        <v>1</v>
      </c>
      <c r="AJ3358">
        <v>1</v>
      </c>
      <c r="AK3358">
        <v>64</v>
      </c>
      <c r="AL3358">
        <v>0.04</v>
      </c>
      <c r="AM3358">
        <v>5</v>
      </c>
      <c r="AN3358">
        <v>5</v>
      </c>
      <c r="AO3358">
        <v>16</v>
      </c>
      <c r="AP3358">
        <v>5</v>
      </c>
      <c r="AQ3358">
        <v>12</v>
      </c>
    </row>
    <row r="3359" spans="1:43" hidden="1" x14ac:dyDescent="0.25">
      <c r="A3359" t="s">
        <v>12268</v>
      </c>
      <c r="B3359" t="s">
        <v>12269</v>
      </c>
      <c r="C3359" s="1" t="str">
        <f t="shared" si="253"/>
        <v>21:0118</v>
      </c>
      <c r="D3359" s="1" t="str">
        <f t="shared" si="254"/>
        <v>21:0027</v>
      </c>
      <c r="E3359" t="s">
        <v>12270</v>
      </c>
      <c r="F3359" t="s">
        <v>12271</v>
      </c>
      <c r="H3359">
        <v>63.7472329</v>
      </c>
      <c r="I3359">
        <v>-94.864709599999998</v>
      </c>
      <c r="J3359" s="1" t="str">
        <f t="shared" si="255"/>
        <v>Till</v>
      </c>
      <c r="K3359" s="1" t="str">
        <f t="shared" si="256"/>
        <v>&lt;63 micron</v>
      </c>
      <c r="L3359">
        <v>0.1</v>
      </c>
      <c r="M3359">
        <v>0.33</v>
      </c>
      <c r="N3359">
        <v>1</v>
      </c>
      <c r="O3359">
        <v>60</v>
      </c>
      <c r="P3359">
        <v>0.25</v>
      </c>
      <c r="Q3359">
        <v>1</v>
      </c>
      <c r="R3359">
        <v>0.33</v>
      </c>
      <c r="S3359">
        <v>0.25</v>
      </c>
      <c r="T3359">
        <v>1</v>
      </c>
      <c r="U3359">
        <v>11</v>
      </c>
      <c r="V3359">
        <v>7</v>
      </c>
      <c r="W3359">
        <v>0.97</v>
      </c>
      <c r="X3359">
        <v>5</v>
      </c>
      <c r="Y3359">
        <v>0.5</v>
      </c>
      <c r="Z3359">
        <v>0.06</v>
      </c>
      <c r="AA3359">
        <v>20</v>
      </c>
      <c r="AB3359">
        <v>0.16</v>
      </c>
      <c r="AC3359">
        <v>95</v>
      </c>
      <c r="AD3359">
        <v>0.5</v>
      </c>
      <c r="AE3359">
        <v>0.01</v>
      </c>
      <c r="AF3359">
        <v>3</v>
      </c>
      <c r="AG3359">
        <v>730</v>
      </c>
      <c r="AH3359">
        <v>8</v>
      </c>
      <c r="AI3359">
        <v>1</v>
      </c>
      <c r="AJ3359">
        <v>1</v>
      </c>
      <c r="AK3359">
        <v>56</v>
      </c>
      <c r="AL3359">
        <v>0.04</v>
      </c>
      <c r="AM3359">
        <v>5</v>
      </c>
      <c r="AN3359">
        <v>5</v>
      </c>
      <c r="AO3359">
        <v>14</v>
      </c>
      <c r="AP3359">
        <v>5</v>
      </c>
      <c r="AQ3359">
        <v>12</v>
      </c>
    </row>
    <row r="3360" spans="1:43" hidden="1" x14ac:dyDescent="0.25">
      <c r="A3360" t="s">
        <v>12272</v>
      </c>
      <c r="B3360" t="s">
        <v>12273</v>
      </c>
      <c r="C3360" s="1" t="str">
        <f t="shared" si="253"/>
        <v>21:0118</v>
      </c>
      <c r="D3360" s="1" t="str">
        <f t="shared" si="254"/>
        <v>21:0027</v>
      </c>
      <c r="E3360" t="s">
        <v>12274</v>
      </c>
      <c r="F3360" t="s">
        <v>12275</v>
      </c>
      <c r="H3360">
        <v>63.7599017</v>
      </c>
      <c r="I3360">
        <v>-94.869418499999995</v>
      </c>
      <c r="J3360" s="1" t="str">
        <f t="shared" si="255"/>
        <v>Till</v>
      </c>
      <c r="K3360" s="1" t="str">
        <f t="shared" si="256"/>
        <v>&lt;63 micron</v>
      </c>
      <c r="L3360">
        <v>0.1</v>
      </c>
      <c r="M3360">
        <v>0.54</v>
      </c>
      <c r="N3360">
        <v>2</v>
      </c>
      <c r="O3360">
        <v>110</v>
      </c>
      <c r="P3360">
        <v>0.25</v>
      </c>
      <c r="Q3360">
        <v>1</v>
      </c>
      <c r="R3360">
        <v>0.28999999999999998</v>
      </c>
      <c r="S3360">
        <v>0.25</v>
      </c>
      <c r="T3360">
        <v>2</v>
      </c>
      <c r="U3360">
        <v>14</v>
      </c>
      <c r="V3360">
        <v>7</v>
      </c>
      <c r="W3360">
        <v>1.1000000000000001</v>
      </c>
      <c r="X3360">
        <v>5</v>
      </c>
      <c r="Y3360">
        <v>0.5</v>
      </c>
      <c r="Z3360">
        <v>0.12</v>
      </c>
      <c r="AA3360">
        <v>20</v>
      </c>
      <c r="AB3360">
        <v>0.22</v>
      </c>
      <c r="AC3360">
        <v>120</v>
      </c>
      <c r="AD3360">
        <v>0.5</v>
      </c>
      <c r="AE3360">
        <v>0.01</v>
      </c>
      <c r="AF3360">
        <v>6</v>
      </c>
      <c r="AG3360">
        <v>660</v>
      </c>
      <c r="AH3360">
        <v>6</v>
      </c>
      <c r="AI3360">
        <v>1</v>
      </c>
      <c r="AJ3360">
        <v>1</v>
      </c>
      <c r="AK3360">
        <v>53</v>
      </c>
      <c r="AL3360">
        <v>0.03</v>
      </c>
      <c r="AM3360">
        <v>5</v>
      </c>
      <c r="AN3360">
        <v>5</v>
      </c>
      <c r="AO3360">
        <v>16</v>
      </c>
      <c r="AP3360">
        <v>5</v>
      </c>
      <c r="AQ3360">
        <v>14</v>
      </c>
    </row>
    <row r="3361" spans="1:43" hidden="1" x14ac:dyDescent="0.25">
      <c r="A3361" t="s">
        <v>12276</v>
      </c>
      <c r="B3361" t="s">
        <v>12277</v>
      </c>
      <c r="C3361" s="1" t="str">
        <f t="shared" si="253"/>
        <v>21:0118</v>
      </c>
      <c r="D3361" s="1" t="str">
        <f t="shared" si="254"/>
        <v>21:0027</v>
      </c>
      <c r="E3361" t="s">
        <v>12278</v>
      </c>
      <c r="F3361" t="s">
        <v>12279</v>
      </c>
      <c r="H3361">
        <v>63.788888800000002</v>
      </c>
      <c r="I3361">
        <v>-94.865979199999998</v>
      </c>
      <c r="J3361" s="1" t="str">
        <f t="shared" si="255"/>
        <v>Till</v>
      </c>
      <c r="K3361" s="1" t="str">
        <f t="shared" si="256"/>
        <v>&lt;63 micron</v>
      </c>
      <c r="L3361">
        <v>0.1</v>
      </c>
      <c r="M3361">
        <v>0.54</v>
      </c>
      <c r="N3361">
        <v>2</v>
      </c>
      <c r="O3361">
        <v>170</v>
      </c>
      <c r="P3361">
        <v>0.25</v>
      </c>
      <c r="Q3361">
        <v>2</v>
      </c>
      <c r="R3361">
        <v>0.33</v>
      </c>
      <c r="S3361">
        <v>0.25</v>
      </c>
      <c r="T3361">
        <v>1</v>
      </c>
      <c r="U3361">
        <v>14</v>
      </c>
      <c r="V3361">
        <v>8</v>
      </c>
      <c r="W3361">
        <v>1.28</v>
      </c>
      <c r="X3361">
        <v>5</v>
      </c>
      <c r="Y3361">
        <v>1</v>
      </c>
      <c r="Z3361">
        <v>0.12</v>
      </c>
      <c r="AA3361">
        <v>20</v>
      </c>
      <c r="AB3361">
        <v>0.24</v>
      </c>
      <c r="AC3361">
        <v>135</v>
      </c>
      <c r="AD3361">
        <v>0.5</v>
      </c>
      <c r="AE3361">
        <v>0.01</v>
      </c>
      <c r="AF3361">
        <v>5</v>
      </c>
      <c r="AG3361">
        <v>710</v>
      </c>
      <c r="AH3361">
        <v>10</v>
      </c>
      <c r="AI3361">
        <v>1</v>
      </c>
      <c r="AJ3361">
        <v>2</v>
      </c>
      <c r="AK3361">
        <v>60</v>
      </c>
      <c r="AL3361">
        <v>0.04</v>
      </c>
      <c r="AM3361">
        <v>5</v>
      </c>
      <c r="AN3361">
        <v>5</v>
      </c>
      <c r="AO3361">
        <v>17</v>
      </c>
      <c r="AP3361">
        <v>5</v>
      </c>
      <c r="AQ3361">
        <v>16</v>
      </c>
    </row>
    <row r="3362" spans="1:43" hidden="1" x14ac:dyDescent="0.25">
      <c r="A3362" t="s">
        <v>12280</v>
      </c>
      <c r="B3362" t="s">
        <v>12281</v>
      </c>
      <c r="C3362" s="1" t="str">
        <f t="shared" si="253"/>
        <v>21:0118</v>
      </c>
      <c r="D3362" s="1" t="str">
        <f t="shared" si="254"/>
        <v>21:0027</v>
      </c>
      <c r="E3362" t="s">
        <v>12282</v>
      </c>
      <c r="F3362" t="s">
        <v>12283</v>
      </c>
      <c r="H3362">
        <v>63.801597399999999</v>
      </c>
      <c r="I3362">
        <v>-94.863448599999998</v>
      </c>
      <c r="J3362" s="1" t="str">
        <f t="shared" si="255"/>
        <v>Till</v>
      </c>
      <c r="K3362" s="1" t="str">
        <f t="shared" si="256"/>
        <v>&lt;63 micron</v>
      </c>
      <c r="L3362">
        <v>0.1</v>
      </c>
      <c r="M3362">
        <v>0.41</v>
      </c>
      <c r="N3362">
        <v>2</v>
      </c>
      <c r="O3362">
        <v>60</v>
      </c>
      <c r="P3362">
        <v>0.25</v>
      </c>
      <c r="Q3362">
        <v>1</v>
      </c>
      <c r="R3362">
        <v>0.28999999999999998</v>
      </c>
      <c r="S3362">
        <v>0.25</v>
      </c>
      <c r="T3362">
        <v>2</v>
      </c>
      <c r="U3362">
        <v>13</v>
      </c>
      <c r="V3362">
        <v>6</v>
      </c>
      <c r="W3362">
        <v>0.93</v>
      </c>
      <c r="X3362">
        <v>5</v>
      </c>
      <c r="Y3362">
        <v>0.5</v>
      </c>
      <c r="Z3362">
        <v>7.0000000000000007E-2</v>
      </c>
      <c r="AA3362">
        <v>20</v>
      </c>
      <c r="AB3362">
        <v>0.2</v>
      </c>
      <c r="AC3362">
        <v>75</v>
      </c>
      <c r="AD3362">
        <v>0.5</v>
      </c>
      <c r="AE3362">
        <v>0.01</v>
      </c>
      <c r="AF3362">
        <v>4</v>
      </c>
      <c r="AG3362">
        <v>670</v>
      </c>
      <c r="AH3362">
        <v>8</v>
      </c>
      <c r="AI3362">
        <v>1</v>
      </c>
      <c r="AJ3362">
        <v>1</v>
      </c>
      <c r="AK3362">
        <v>49</v>
      </c>
      <c r="AL3362">
        <v>0.04</v>
      </c>
      <c r="AM3362">
        <v>5</v>
      </c>
      <c r="AN3362">
        <v>5</v>
      </c>
      <c r="AO3362">
        <v>16</v>
      </c>
      <c r="AP3362">
        <v>5</v>
      </c>
      <c r="AQ3362">
        <v>14</v>
      </c>
    </row>
    <row r="3363" spans="1:43" hidden="1" x14ac:dyDescent="0.25">
      <c r="A3363" t="s">
        <v>12284</v>
      </c>
      <c r="B3363" t="s">
        <v>12285</v>
      </c>
      <c r="C3363" s="1" t="str">
        <f t="shared" si="253"/>
        <v>21:0118</v>
      </c>
      <c r="D3363" s="1" t="str">
        <f t="shared" si="254"/>
        <v>21:0027</v>
      </c>
      <c r="E3363" t="s">
        <v>12286</v>
      </c>
      <c r="F3363" t="s">
        <v>12287</v>
      </c>
      <c r="H3363">
        <v>63.819685999999997</v>
      </c>
      <c r="I3363">
        <v>-94.861393000000007</v>
      </c>
      <c r="J3363" s="1" t="str">
        <f t="shared" si="255"/>
        <v>Till</v>
      </c>
      <c r="K3363" s="1" t="str">
        <f t="shared" si="256"/>
        <v>&lt;63 micron</v>
      </c>
      <c r="L3363">
        <v>0.1</v>
      </c>
      <c r="M3363">
        <v>0.48</v>
      </c>
      <c r="N3363">
        <v>6</v>
      </c>
      <c r="O3363">
        <v>140</v>
      </c>
      <c r="P3363">
        <v>0.25</v>
      </c>
      <c r="Q3363">
        <v>1</v>
      </c>
      <c r="R3363">
        <v>0.34</v>
      </c>
      <c r="S3363">
        <v>0.25</v>
      </c>
      <c r="T3363">
        <v>3</v>
      </c>
      <c r="U3363">
        <v>12</v>
      </c>
      <c r="V3363">
        <v>9</v>
      </c>
      <c r="W3363">
        <v>1.26</v>
      </c>
      <c r="X3363">
        <v>5</v>
      </c>
      <c r="Y3363">
        <v>0.5</v>
      </c>
      <c r="Z3363">
        <v>0.1</v>
      </c>
      <c r="AA3363">
        <v>30</v>
      </c>
      <c r="AB3363">
        <v>0.22</v>
      </c>
      <c r="AC3363">
        <v>140</v>
      </c>
      <c r="AD3363">
        <v>0.5</v>
      </c>
      <c r="AE3363">
        <v>0.01</v>
      </c>
      <c r="AF3363">
        <v>6</v>
      </c>
      <c r="AG3363">
        <v>770</v>
      </c>
      <c r="AH3363">
        <v>8</v>
      </c>
      <c r="AI3363">
        <v>1</v>
      </c>
      <c r="AJ3363">
        <v>2</v>
      </c>
      <c r="AK3363">
        <v>58</v>
      </c>
      <c r="AL3363">
        <v>0.04</v>
      </c>
      <c r="AM3363">
        <v>5</v>
      </c>
      <c r="AN3363">
        <v>5</v>
      </c>
      <c r="AO3363">
        <v>17</v>
      </c>
      <c r="AP3363">
        <v>5</v>
      </c>
      <c r="AQ3363">
        <v>16</v>
      </c>
    </row>
    <row r="3364" spans="1:43" hidden="1" x14ac:dyDescent="0.25">
      <c r="A3364" t="s">
        <v>12288</v>
      </c>
      <c r="B3364" t="s">
        <v>12289</v>
      </c>
      <c r="C3364" s="1" t="str">
        <f t="shared" si="253"/>
        <v>21:0118</v>
      </c>
      <c r="D3364" s="1" t="str">
        <f t="shared" si="254"/>
        <v>21:0027</v>
      </c>
      <c r="E3364" t="s">
        <v>12290</v>
      </c>
      <c r="F3364" t="s">
        <v>12291</v>
      </c>
      <c r="H3364">
        <v>63.830971099999999</v>
      </c>
      <c r="I3364">
        <v>-94.864110400000001</v>
      </c>
      <c r="J3364" s="1" t="str">
        <f t="shared" si="255"/>
        <v>Till</v>
      </c>
      <c r="K3364" s="1" t="str">
        <f t="shared" si="256"/>
        <v>&lt;63 micron</v>
      </c>
      <c r="L3364">
        <v>0.1</v>
      </c>
      <c r="M3364">
        <v>1.32</v>
      </c>
      <c r="N3364">
        <v>2</v>
      </c>
      <c r="O3364">
        <v>440</v>
      </c>
      <c r="P3364">
        <v>0.25</v>
      </c>
      <c r="Q3364">
        <v>1</v>
      </c>
      <c r="R3364">
        <v>0.38</v>
      </c>
      <c r="S3364">
        <v>0.25</v>
      </c>
      <c r="T3364">
        <v>6</v>
      </c>
      <c r="U3364">
        <v>24</v>
      </c>
      <c r="V3364">
        <v>16</v>
      </c>
      <c r="W3364">
        <v>2.17</v>
      </c>
      <c r="X3364">
        <v>10</v>
      </c>
      <c r="Y3364">
        <v>0.5</v>
      </c>
      <c r="Z3364">
        <v>0.39</v>
      </c>
      <c r="AA3364">
        <v>60</v>
      </c>
      <c r="AB3364">
        <v>0.52</v>
      </c>
      <c r="AC3364">
        <v>215</v>
      </c>
      <c r="AD3364">
        <v>1</v>
      </c>
      <c r="AE3364">
        <v>0.01</v>
      </c>
      <c r="AF3364">
        <v>13</v>
      </c>
      <c r="AG3364">
        <v>780</v>
      </c>
      <c r="AH3364">
        <v>8</v>
      </c>
      <c r="AI3364">
        <v>1</v>
      </c>
      <c r="AJ3364">
        <v>3</v>
      </c>
      <c r="AK3364">
        <v>87</v>
      </c>
      <c r="AL3364">
        <v>0.06</v>
      </c>
      <c r="AM3364">
        <v>5</v>
      </c>
      <c r="AN3364">
        <v>5</v>
      </c>
      <c r="AO3364">
        <v>31</v>
      </c>
      <c r="AP3364">
        <v>5</v>
      </c>
      <c r="AQ3364">
        <v>38</v>
      </c>
    </row>
    <row r="3365" spans="1:43" hidden="1" x14ac:dyDescent="0.25">
      <c r="A3365" t="s">
        <v>12292</v>
      </c>
      <c r="B3365" t="s">
        <v>12293</v>
      </c>
      <c r="C3365" s="1" t="str">
        <f t="shared" si="253"/>
        <v>21:0118</v>
      </c>
      <c r="D3365" s="1" t="str">
        <f t="shared" si="254"/>
        <v>21:0027</v>
      </c>
      <c r="E3365" t="s">
        <v>12294</v>
      </c>
      <c r="F3365" t="s">
        <v>12295</v>
      </c>
      <c r="H3365">
        <v>63.845607100000002</v>
      </c>
      <c r="I3365">
        <v>-94.854095900000004</v>
      </c>
      <c r="J3365" s="1" t="str">
        <f t="shared" si="255"/>
        <v>Till</v>
      </c>
      <c r="K3365" s="1" t="str">
        <f t="shared" si="256"/>
        <v>&lt;63 micron</v>
      </c>
      <c r="L3365">
        <v>0.1</v>
      </c>
      <c r="M3365">
        <v>0.67</v>
      </c>
      <c r="N3365">
        <v>2</v>
      </c>
      <c r="O3365">
        <v>180</v>
      </c>
      <c r="P3365">
        <v>0.25</v>
      </c>
      <c r="Q3365">
        <v>1</v>
      </c>
      <c r="R3365">
        <v>0.37</v>
      </c>
      <c r="S3365">
        <v>0.25</v>
      </c>
      <c r="T3365">
        <v>3</v>
      </c>
      <c r="U3365">
        <v>15</v>
      </c>
      <c r="V3365">
        <v>8</v>
      </c>
      <c r="W3365">
        <v>1.39</v>
      </c>
      <c r="X3365">
        <v>5</v>
      </c>
      <c r="Y3365">
        <v>0.5</v>
      </c>
      <c r="Z3365">
        <v>0.16</v>
      </c>
      <c r="AA3365">
        <v>30</v>
      </c>
      <c r="AB3365">
        <v>0.3</v>
      </c>
      <c r="AC3365">
        <v>170</v>
      </c>
      <c r="AD3365">
        <v>0.5</v>
      </c>
      <c r="AE3365">
        <v>0.01</v>
      </c>
      <c r="AF3365">
        <v>7</v>
      </c>
      <c r="AG3365">
        <v>760</v>
      </c>
      <c r="AH3365">
        <v>6</v>
      </c>
      <c r="AI3365">
        <v>1</v>
      </c>
      <c r="AJ3365">
        <v>2</v>
      </c>
      <c r="AK3365">
        <v>59</v>
      </c>
      <c r="AL3365">
        <v>0.05</v>
      </c>
      <c r="AM3365">
        <v>5</v>
      </c>
      <c r="AN3365">
        <v>5</v>
      </c>
      <c r="AO3365">
        <v>20</v>
      </c>
      <c r="AP3365">
        <v>5</v>
      </c>
      <c r="AQ3365">
        <v>20</v>
      </c>
    </row>
    <row r="3366" spans="1:43" hidden="1" x14ac:dyDescent="0.25">
      <c r="A3366" t="s">
        <v>12296</v>
      </c>
      <c r="B3366" t="s">
        <v>12297</v>
      </c>
      <c r="C3366" s="1" t="str">
        <f t="shared" si="253"/>
        <v>21:0118</v>
      </c>
      <c r="D3366" s="1" t="str">
        <f t="shared" si="254"/>
        <v>21:0027</v>
      </c>
      <c r="E3366" t="s">
        <v>12298</v>
      </c>
      <c r="F3366" t="s">
        <v>12299</v>
      </c>
      <c r="H3366">
        <v>63.859978300000002</v>
      </c>
      <c r="I3366">
        <v>-94.853495899999999</v>
      </c>
      <c r="J3366" s="1" t="str">
        <f t="shared" si="255"/>
        <v>Till</v>
      </c>
      <c r="K3366" s="1" t="str">
        <f t="shared" si="256"/>
        <v>&lt;63 micron</v>
      </c>
      <c r="L3366">
        <v>0.1</v>
      </c>
      <c r="M3366">
        <v>0.61</v>
      </c>
      <c r="N3366">
        <v>2</v>
      </c>
      <c r="O3366">
        <v>180</v>
      </c>
      <c r="P3366">
        <v>0.25</v>
      </c>
      <c r="Q3366">
        <v>1</v>
      </c>
      <c r="R3366">
        <v>0.37</v>
      </c>
      <c r="S3366">
        <v>0.25</v>
      </c>
      <c r="T3366">
        <v>4</v>
      </c>
      <c r="U3366">
        <v>16</v>
      </c>
      <c r="V3366">
        <v>11</v>
      </c>
      <c r="W3366">
        <v>1.36</v>
      </c>
      <c r="X3366">
        <v>5</v>
      </c>
      <c r="Y3366">
        <v>0.5</v>
      </c>
      <c r="Z3366">
        <v>0.15</v>
      </c>
      <c r="AA3366">
        <v>30</v>
      </c>
      <c r="AB3366">
        <v>0.28999999999999998</v>
      </c>
      <c r="AC3366">
        <v>175</v>
      </c>
      <c r="AD3366">
        <v>0.5</v>
      </c>
      <c r="AE3366">
        <v>0.01</v>
      </c>
      <c r="AF3366">
        <v>8</v>
      </c>
      <c r="AG3366">
        <v>750</v>
      </c>
      <c r="AH3366">
        <v>10</v>
      </c>
      <c r="AI3366">
        <v>1</v>
      </c>
      <c r="AJ3366">
        <v>2</v>
      </c>
      <c r="AK3366">
        <v>65</v>
      </c>
      <c r="AL3366">
        <v>0.05</v>
      </c>
      <c r="AM3366">
        <v>5</v>
      </c>
      <c r="AN3366">
        <v>5</v>
      </c>
      <c r="AO3366">
        <v>19</v>
      </c>
      <c r="AP3366">
        <v>5</v>
      </c>
      <c r="AQ3366">
        <v>22</v>
      </c>
    </row>
    <row r="3367" spans="1:43" hidden="1" x14ac:dyDescent="0.25">
      <c r="A3367" t="s">
        <v>12300</v>
      </c>
      <c r="B3367" t="s">
        <v>12301</v>
      </c>
      <c r="C3367" s="1" t="str">
        <f t="shared" si="253"/>
        <v>21:0118</v>
      </c>
      <c r="D3367" s="1" t="str">
        <f t="shared" si="254"/>
        <v>21:0027</v>
      </c>
      <c r="E3367" t="s">
        <v>12302</v>
      </c>
      <c r="F3367" t="s">
        <v>12303</v>
      </c>
      <c r="H3367">
        <v>63.8721964</v>
      </c>
      <c r="I3367">
        <v>-94.862566400000006</v>
      </c>
      <c r="J3367" s="1" t="str">
        <f t="shared" si="255"/>
        <v>Till</v>
      </c>
      <c r="K3367" s="1" t="str">
        <f t="shared" si="256"/>
        <v>&lt;63 micron</v>
      </c>
      <c r="L3367">
        <v>0.1</v>
      </c>
      <c r="M3367">
        <v>0.48</v>
      </c>
      <c r="N3367">
        <v>6</v>
      </c>
      <c r="O3367">
        <v>220</v>
      </c>
      <c r="P3367">
        <v>0.25</v>
      </c>
      <c r="Q3367">
        <v>1</v>
      </c>
      <c r="R3367">
        <v>0.38</v>
      </c>
      <c r="S3367">
        <v>0.25</v>
      </c>
      <c r="T3367">
        <v>3</v>
      </c>
      <c r="U3367">
        <v>15</v>
      </c>
      <c r="V3367">
        <v>7</v>
      </c>
      <c r="W3367">
        <v>1.29</v>
      </c>
      <c r="X3367">
        <v>5</v>
      </c>
      <c r="Y3367">
        <v>0.5</v>
      </c>
      <c r="Z3367">
        <v>0.1</v>
      </c>
      <c r="AA3367">
        <v>30</v>
      </c>
      <c r="AB3367">
        <v>0.22</v>
      </c>
      <c r="AC3367">
        <v>145</v>
      </c>
      <c r="AD3367">
        <v>0.5</v>
      </c>
      <c r="AE3367">
        <v>0.01</v>
      </c>
      <c r="AF3367">
        <v>6</v>
      </c>
      <c r="AG3367">
        <v>830</v>
      </c>
      <c r="AH3367">
        <v>8</v>
      </c>
      <c r="AI3367">
        <v>1</v>
      </c>
      <c r="AJ3367">
        <v>2</v>
      </c>
      <c r="AK3367">
        <v>60</v>
      </c>
      <c r="AL3367">
        <v>0.05</v>
      </c>
      <c r="AM3367">
        <v>5</v>
      </c>
      <c r="AN3367">
        <v>5</v>
      </c>
      <c r="AO3367">
        <v>19</v>
      </c>
      <c r="AP3367">
        <v>5</v>
      </c>
      <c r="AQ3367">
        <v>16</v>
      </c>
    </row>
    <row r="3368" spans="1:43" hidden="1" x14ac:dyDescent="0.25">
      <c r="A3368" t="s">
        <v>12304</v>
      </c>
      <c r="B3368" t="s">
        <v>12305</v>
      </c>
      <c r="C3368" s="1" t="str">
        <f t="shared" si="253"/>
        <v>21:0118</v>
      </c>
      <c r="D3368" s="1" t="str">
        <f t="shared" si="254"/>
        <v>21:0027</v>
      </c>
      <c r="E3368" t="s">
        <v>12306</v>
      </c>
      <c r="F3368" t="s">
        <v>12307</v>
      </c>
      <c r="H3368">
        <v>63.887787099999997</v>
      </c>
      <c r="I3368">
        <v>-94.856490199999996</v>
      </c>
      <c r="J3368" s="1" t="str">
        <f t="shared" si="255"/>
        <v>Till</v>
      </c>
      <c r="K3368" s="1" t="str">
        <f t="shared" si="256"/>
        <v>&lt;63 micron</v>
      </c>
      <c r="L3368">
        <v>0.1</v>
      </c>
      <c r="M3368">
        <v>0.74</v>
      </c>
      <c r="N3368">
        <v>4</v>
      </c>
      <c r="O3368">
        <v>250</v>
      </c>
      <c r="P3368">
        <v>0.25</v>
      </c>
      <c r="Q3368">
        <v>1</v>
      </c>
      <c r="R3368">
        <v>0.38</v>
      </c>
      <c r="S3368">
        <v>0.25</v>
      </c>
      <c r="T3368">
        <v>4</v>
      </c>
      <c r="U3368">
        <v>16</v>
      </c>
      <c r="V3368">
        <v>11</v>
      </c>
      <c r="W3368">
        <v>1.47</v>
      </c>
      <c r="X3368">
        <v>5</v>
      </c>
      <c r="Y3368">
        <v>1</v>
      </c>
      <c r="Z3368">
        <v>0.19</v>
      </c>
      <c r="AA3368">
        <v>30</v>
      </c>
      <c r="AB3368">
        <v>0.34</v>
      </c>
      <c r="AC3368">
        <v>270</v>
      </c>
      <c r="AD3368">
        <v>0.5</v>
      </c>
      <c r="AE3368">
        <v>0.04</v>
      </c>
      <c r="AF3368">
        <v>8</v>
      </c>
      <c r="AG3368">
        <v>750</v>
      </c>
      <c r="AH3368">
        <v>4</v>
      </c>
      <c r="AI3368">
        <v>1</v>
      </c>
      <c r="AJ3368">
        <v>2</v>
      </c>
      <c r="AK3368">
        <v>73</v>
      </c>
      <c r="AL3368">
        <v>0.06</v>
      </c>
      <c r="AM3368">
        <v>5</v>
      </c>
      <c r="AN3368">
        <v>5</v>
      </c>
      <c r="AO3368">
        <v>21</v>
      </c>
      <c r="AP3368">
        <v>5</v>
      </c>
      <c r="AQ3368">
        <v>22</v>
      </c>
    </row>
    <row r="3369" spans="1:43" hidden="1" x14ac:dyDescent="0.25">
      <c r="A3369" t="s">
        <v>12308</v>
      </c>
      <c r="B3369" t="s">
        <v>12309</v>
      </c>
      <c r="C3369" s="1" t="str">
        <f t="shared" si="253"/>
        <v>21:0118</v>
      </c>
      <c r="D3369" s="1" t="str">
        <f t="shared" si="254"/>
        <v>21:0027</v>
      </c>
      <c r="E3369" t="s">
        <v>12310</v>
      </c>
      <c r="F3369" t="s">
        <v>12311</v>
      </c>
      <c r="H3369">
        <v>63.729990899999997</v>
      </c>
      <c r="I3369">
        <v>-94.840704200000005</v>
      </c>
      <c r="J3369" s="1" t="str">
        <f t="shared" si="255"/>
        <v>Till</v>
      </c>
      <c r="K3369" s="1" t="str">
        <f t="shared" si="256"/>
        <v>&lt;63 micron</v>
      </c>
      <c r="L3369">
        <v>0.1</v>
      </c>
      <c r="M3369">
        <v>0.57999999999999996</v>
      </c>
      <c r="N3369">
        <v>1</v>
      </c>
      <c r="O3369">
        <v>80</v>
      </c>
      <c r="P3369">
        <v>0.25</v>
      </c>
      <c r="Q3369">
        <v>1</v>
      </c>
      <c r="R3369">
        <v>0.35</v>
      </c>
      <c r="S3369">
        <v>0.25</v>
      </c>
      <c r="T3369">
        <v>2</v>
      </c>
      <c r="U3369">
        <v>19</v>
      </c>
      <c r="V3369">
        <v>7</v>
      </c>
      <c r="W3369">
        <v>1.35</v>
      </c>
      <c r="X3369">
        <v>5</v>
      </c>
      <c r="Y3369">
        <v>0.5</v>
      </c>
      <c r="Z3369">
        <v>0.11</v>
      </c>
      <c r="AA3369">
        <v>30</v>
      </c>
      <c r="AB3369">
        <v>0.27</v>
      </c>
      <c r="AC3369">
        <v>145</v>
      </c>
      <c r="AD3369">
        <v>0.5</v>
      </c>
      <c r="AE3369">
        <v>0.01</v>
      </c>
      <c r="AF3369">
        <v>7</v>
      </c>
      <c r="AG3369">
        <v>880</v>
      </c>
      <c r="AH3369">
        <v>6</v>
      </c>
      <c r="AI3369">
        <v>1</v>
      </c>
      <c r="AJ3369">
        <v>2</v>
      </c>
      <c r="AK3369">
        <v>69</v>
      </c>
      <c r="AL3369">
        <v>0.05</v>
      </c>
      <c r="AM3369">
        <v>5</v>
      </c>
      <c r="AN3369">
        <v>5</v>
      </c>
      <c r="AO3369">
        <v>20</v>
      </c>
      <c r="AP3369">
        <v>5</v>
      </c>
      <c r="AQ3369">
        <v>18</v>
      </c>
    </row>
    <row r="3370" spans="1:43" hidden="1" x14ac:dyDescent="0.25">
      <c r="A3370" t="s">
        <v>12312</v>
      </c>
      <c r="B3370" t="s">
        <v>12313</v>
      </c>
      <c r="C3370" s="1" t="str">
        <f t="shared" si="253"/>
        <v>21:0118</v>
      </c>
      <c r="D3370" s="1" t="str">
        <f t="shared" si="254"/>
        <v>21:0027</v>
      </c>
      <c r="E3370" t="s">
        <v>12314</v>
      </c>
      <c r="F3370" t="s">
        <v>12315</v>
      </c>
      <c r="H3370">
        <v>63.745274600000002</v>
      </c>
      <c r="I3370">
        <v>-94.832599200000004</v>
      </c>
      <c r="J3370" s="1" t="str">
        <f t="shared" si="255"/>
        <v>Till</v>
      </c>
      <c r="K3370" s="1" t="str">
        <f t="shared" si="256"/>
        <v>&lt;63 micron</v>
      </c>
      <c r="L3370">
        <v>0.1</v>
      </c>
      <c r="M3370">
        <v>0.32</v>
      </c>
      <c r="N3370">
        <v>1</v>
      </c>
      <c r="O3370">
        <v>40</v>
      </c>
      <c r="P3370">
        <v>0.25</v>
      </c>
      <c r="Q3370">
        <v>2</v>
      </c>
      <c r="R3370">
        <v>0.28999999999999998</v>
      </c>
      <c r="S3370">
        <v>0.25</v>
      </c>
      <c r="T3370">
        <v>2</v>
      </c>
      <c r="U3370">
        <v>12</v>
      </c>
      <c r="V3370">
        <v>5</v>
      </c>
      <c r="W3370">
        <v>0.79</v>
      </c>
      <c r="X3370">
        <v>5</v>
      </c>
      <c r="Y3370">
        <v>0.5</v>
      </c>
      <c r="Z3370">
        <v>0.04</v>
      </c>
      <c r="AA3370">
        <v>20</v>
      </c>
      <c r="AB3370">
        <v>0.16</v>
      </c>
      <c r="AC3370">
        <v>65</v>
      </c>
      <c r="AD3370">
        <v>0.5</v>
      </c>
      <c r="AE3370">
        <v>0.01</v>
      </c>
      <c r="AF3370">
        <v>4</v>
      </c>
      <c r="AG3370">
        <v>710</v>
      </c>
      <c r="AH3370">
        <v>4</v>
      </c>
      <c r="AI3370">
        <v>1</v>
      </c>
      <c r="AJ3370">
        <v>1</v>
      </c>
      <c r="AK3370">
        <v>42</v>
      </c>
      <c r="AL3370">
        <v>0.03</v>
      </c>
      <c r="AM3370">
        <v>5</v>
      </c>
      <c r="AN3370">
        <v>5</v>
      </c>
      <c r="AO3370">
        <v>13</v>
      </c>
      <c r="AP3370">
        <v>5</v>
      </c>
      <c r="AQ3370">
        <v>12</v>
      </c>
    </row>
    <row r="3371" spans="1:43" hidden="1" x14ac:dyDescent="0.25">
      <c r="A3371" t="s">
        <v>12316</v>
      </c>
      <c r="B3371" t="s">
        <v>12317</v>
      </c>
      <c r="C3371" s="1" t="str">
        <f t="shared" si="253"/>
        <v>21:0118</v>
      </c>
      <c r="D3371" s="1" t="str">
        <f t="shared" si="254"/>
        <v>21:0027</v>
      </c>
      <c r="E3371" t="s">
        <v>12318</v>
      </c>
      <c r="F3371" t="s">
        <v>12319</v>
      </c>
      <c r="H3371">
        <v>63.760468099999997</v>
      </c>
      <c r="I3371">
        <v>-94.812373800000003</v>
      </c>
      <c r="J3371" s="1" t="str">
        <f t="shared" si="255"/>
        <v>Till</v>
      </c>
      <c r="K3371" s="1" t="str">
        <f t="shared" si="256"/>
        <v>&lt;63 micron</v>
      </c>
      <c r="L3371">
        <v>0.1</v>
      </c>
      <c r="M3371">
        <v>0.44</v>
      </c>
      <c r="N3371">
        <v>2</v>
      </c>
      <c r="O3371">
        <v>70</v>
      </c>
      <c r="P3371">
        <v>0.25</v>
      </c>
      <c r="Q3371">
        <v>1</v>
      </c>
      <c r="R3371">
        <v>0.36</v>
      </c>
      <c r="S3371">
        <v>0.25</v>
      </c>
      <c r="T3371">
        <v>3</v>
      </c>
      <c r="U3371">
        <v>14</v>
      </c>
      <c r="V3371">
        <v>7</v>
      </c>
      <c r="W3371">
        <v>1.18</v>
      </c>
      <c r="X3371">
        <v>5</v>
      </c>
      <c r="Y3371">
        <v>0.5</v>
      </c>
      <c r="Z3371">
        <v>7.0000000000000007E-2</v>
      </c>
      <c r="AA3371">
        <v>30</v>
      </c>
      <c r="AB3371">
        <v>0.23</v>
      </c>
      <c r="AC3371">
        <v>130</v>
      </c>
      <c r="AD3371">
        <v>0.5</v>
      </c>
      <c r="AE3371">
        <v>0.01</v>
      </c>
      <c r="AF3371">
        <v>6</v>
      </c>
      <c r="AG3371">
        <v>740</v>
      </c>
      <c r="AH3371">
        <v>8</v>
      </c>
      <c r="AI3371">
        <v>1</v>
      </c>
      <c r="AJ3371">
        <v>2</v>
      </c>
      <c r="AK3371">
        <v>57</v>
      </c>
      <c r="AL3371">
        <v>0.06</v>
      </c>
      <c r="AM3371">
        <v>5</v>
      </c>
      <c r="AN3371">
        <v>5</v>
      </c>
      <c r="AO3371">
        <v>18</v>
      </c>
      <c r="AP3371">
        <v>5</v>
      </c>
      <c r="AQ3371">
        <v>16</v>
      </c>
    </row>
    <row r="3372" spans="1:43" hidden="1" x14ac:dyDescent="0.25">
      <c r="A3372" t="s">
        <v>12320</v>
      </c>
      <c r="B3372" t="s">
        <v>12321</v>
      </c>
      <c r="C3372" s="1" t="str">
        <f t="shared" si="253"/>
        <v>21:0118</v>
      </c>
      <c r="D3372" s="1" t="str">
        <f t="shared" si="254"/>
        <v>21:0027</v>
      </c>
      <c r="E3372" t="s">
        <v>12322</v>
      </c>
      <c r="F3372" t="s">
        <v>12323</v>
      </c>
      <c r="H3372">
        <v>63.7898827</v>
      </c>
      <c r="I3372">
        <v>-94.831840999999997</v>
      </c>
      <c r="J3372" s="1" t="str">
        <f t="shared" si="255"/>
        <v>Till</v>
      </c>
      <c r="K3372" s="1" t="str">
        <f t="shared" si="256"/>
        <v>&lt;63 micron</v>
      </c>
      <c r="L3372">
        <v>0.1</v>
      </c>
      <c r="M3372">
        <v>0.39</v>
      </c>
      <c r="N3372">
        <v>2</v>
      </c>
      <c r="O3372">
        <v>110</v>
      </c>
      <c r="P3372">
        <v>0.25</v>
      </c>
      <c r="Q3372">
        <v>1</v>
      </c>
      <c r="R3372">
        <v>0.33</v>
      </c>
      <c r="S3372">
        <v>0.25</v>
      </c>
      <c r="T3372">
        <v>2</v>
      </c>
      <c r="U3372">
        <v>12</v>
      </c>
      <c r="V3372">
        <v>7</v>
      </c>
      <c r="W3372">
        <v>1.1200000000000001</v>
      </c>
      <c r="X3372">
        <v>5</v>
      </c>
      <c r="Y3372">
        <v>0.5</v>
      </c>
      <c r="Z3372">
        <v>0.08</v>
      </c>
      <c r="AA3372">
        <v>20</v>
      </c>
      <c r="AB3372">
        <v>0.17</v>
      </c>
      <c r="AC3372">
        <v>105</v>
      </c>
      <c r="AD3372">
        <v>0.5</v>
      </c>
      <c r="AE3372">
        <v>0.01</v>
      </c>
      <c r="AF3372">
        <v>6</v>
      </c>
      <c r="AG3372">
        <v>760</v>
      </c>
      <c r="AH3372">
        <v>6</v>
      </c>
      <c r="AI3372">
        <v>1</v>
      </c>
      <c r="AJ3372">
        <v>1</v>
      </c>
      <c r="AK3372">
        <v>52</v>
      </c>
      <c r="AL3372">
        <v>0.04</v>
      </c>
      <c r="AM3372">
        <v>5</v>
      </c>
      <c r="AN3372">
        <v>5</v>
      </c>
      <c r="AO3372">
        <v>16</v>
      </c>
      <c r="AP3372">
        <v>5</v>
      </c>
      <c r="AQ3372">
        <v>12</v>
      </c>
    </row>
    <row r="3373" spans="1:43" hidden="1" x14ac:dyDescent="0.25">
      <c r="A3373" t="s">
        <v>12324</v>
      </c>
      <c r="B3373" t="s">
        <v>12325</v>
      </c>
      <c r="C3373" s="1" t="str">
        <f t="shared" si="253"/>
        <v>21:0118</v>
      </c>
      <c r="D3373" s="1" t="str">
        <f t="shared" si="254"/>
        <v>21:0027</v>
      </c>
      <c r="E3373" t="s">
        <v>12326</v>
      </c>
      <c r="F3373" t="s">
        <v>12327</v>
      </c>
      <c r="H3373">
        <v>63.801893800000002</v>
      </c>
      <c r="I3373">
        <v>-94.828315700000005</v>
      </c>
      <c r="J3373" s="1" t="str">
        <f t="shared" si="255"/>
        <v>Till</v>
      </c>
      <c r="K3373" s="1" t="str">
        <f t="shared" si="256"/>
        <v>&lt;63 micron</v>
      </c>
      <c r="L3373">
        <v>0.1</v>
      </c>
      <c r="M3373">
        <v>0.43</v>
      </c>
      <c r="N3373">
        <v>4</v>
      </c>
      <c r="O3373">
        <v>110</v>
      </c>
      <c r="P3373">
        <v>0.25</v>
      </c>
      <c r="Q3373">
        <v>1</v>
      </c>
      <c r="R3373">
        <v>0.32</v>
      </c>
      <c r="S3373">
        <v>0.25</v>
      </c>
      <c r="T3373">
        <v>3</v>
      </c>
      <c r="U3373">
        <v>12</v>
      </c>
      <c r="V3373">
        <v>7</v>
      </c>
      <c r="W3373">
        <v>1.08</v>
      </c>
      <c r="X3373">
        <v>5</v>
      </c>
      <c r="Y3373">
        <v>0.5</v>
      </c>
      <c r="Z3373">
        <v>0.1</v>
      </c>
      <c r="AA3373">
        <v>20</v>
      </c>
      <c r="AB3373">
        <v>0.2</v>
      </c>
      <c r="AC3373">
        <v>125</v>
      </c>
      <c r="AD3373">
        <v>0.5</v>
      </c>
      <c r="AE3373">
        <v>0.01</v>
      </c>
      <c r="AF3373">
        <v>4</v>
      </c>
      <c r="AG3373">
        <v>690</v>
      </c>
      <c r="AH3373">
        <v>6</v>
      </c>
      <c r="AI3373">
        <v>1</v>
      </c>
      <c r="AJ3373">
        <v>1</v>
      </c>
      <c r="AK3373">
        <v>49</v>
      </c>
      <c r="AL3373">
        <v>0.04</v>
      </c>
      <c r="AM3373">
        <v>5</v>
      </c>
      <c r="AN3373">
        <v>5</v>
      </c>
      <c r="AO3373">
        <v>15</v>
      </c>
      <c r="AP3373">
        <v>5</v>
      </c>
      <c r="AQ3373">
        <v>14</v>
      </c>
    </row>
    <row r="3374" spans="1:43" hidden="1" x14ac:dyDescent="0.25">
      <c r="A3374" t="s">
        <v>12328</v>
      </c>
      <c r="B3374" t="s">
        <v>12329</v>
      </c>
      <c r="C3374" s="1" t="str">
        <f t="shared" si="253"/>
        <v>21:0118</v>
      </c>
      <c r="D3374" s="1" t="str">
        <f t="shared" si="254"/>
        <v>21:0027</v>
      </c>
      <c r="E3374" t="s">
        <v>12330</v>
      </c>
      <c r="F3374" t="s">
        <v>12331</v>
      </c>
      <c r="H3374">
        <v>63.8160691</v>
      </c>
      <c r="I3374">
        <v>-94.833948599999999</v>
      </c>
      <c r="J3374" s="1" t="str">
        <f t="shared" si="255"/>
        <v>Till</v>
      </c>
      <c r="K3374" s="1" t="str">
        <f t="shared" si="256"/>
        <v>&lt;63 micron</v>
      </c>
      <c r="L3374">
        <v>0.1</v>
      </c>
      <c r="M3374">
        <v>0.61</v>
      </c>
      <c r="N3374">
        <v>1</v>
      </c>
      <c r="O3374">
        <v>160</v>
      </c>
      <c r="P3374">
        <v>0.25</v>
      </c>
      <c r="Q3374">
        <v>1</v>
      </c>
      <c r="R3374">
        <v>0.33</v>
      </c>
      <c r="S3374">
        <v>0.25</v>
      </c>
      <c r="T3374">
        <v>4</v>
      </c>
      <c r="U3374">
        <v>16</v>
      </c>
      <c r="V3374">
        <v>9</v>
      </c>
      <c r="W3374">
        <v>1.31</v>
      </c>
      <c r="X3374">
        <v>5</v>
      </c>
      <c r="Y3374">
        <v>0.5</v>
      </c>
      <c r="Z3374">
        <v>0.15</v>
      </c>
      <c r="AA3374">
        <v>20</v>
      </c>
      <c r="AB3374">
        <v>0.31</v>
      </c>
      <c r="AC3374">
        <v>150</v>
      </c>
      <c r="AD3374">
        <v>0.5</v>
      </c>
      <c r="AE3374">
        <v>0.03</v>
      </c>
      <c r="AF3374">
        <v>7</v>
      </c>
      <c r="AG3374">
        <v>690</v>
      </c>
      <c r="AH3374">
        <v>10</v>
      </c>
      <c r="AI3374">
        <v>1</v>
      </c>
      <c r="AJ3374">
        <v>2</v>
      </c>
      <c r="AK3374">
        <v>55</v>
      </c>
      <c r="AL3374">
        <v>0.04</v>
      </c>
      <c r="AM3374">
        <v>5</v>
      </c>
      <c r="AN3374">
        <v>5</v>
      </c>
      <c r="AO3374">
        <v>18</v>
      </c>
      <c r="AP3374">
        <v>5</v>
      </c>
      <c r="AQ3374">
        <v>18</v>
      </c>
    </row>
    <row r="3375" spans="1:43" hidden="1" x14ac:dyDescent="0.25">
      <c r="A3375" t="s">
        <v>12332</v>
      </c>
      <c r="B3375" t="s">
        <v>12333</v>
      </c>
      <c r="C3375" s="1" t="str">
        <f t="shared" si="253"/>
        <v>21:0118</v>
      </c>
      <c r="D3375" s="1" t="str">
        <f t="shared" si="254"/>
        <v>21:0027</v>
      </c>
      <c r="E3375" t="s">
        <v>12334</v>
      </c>
      <c r="F3375" t="s">
        <v>12335</v>
      </c>
      <c r="H3375">
        <v>63.827462400000002</v>
      </c>
      <c r="I3375">
        <v>-94.836661699999993</v>
      </c>
      <c r="J3375" s="1" t="str">
        <f t="shared" si="255"/>
        <v>Till</v>
      </c>
      <c r="K3375" s="1" t="str">
        <f t="shared" si="256"/>
        <v>&lt;63 micron</v>
      </c>
      <c r="L3375">
        <v>0.1</v>
      </c>
      <c r="M3375">
        <v>0.57999999999999996</v>
      </c>
      <c r="N3375">
        <v>4</v>
      </c>
      <c r="O3375">
        <v>170</v>
      </c>
      <c r="P3375">
        <v>0.25</v>
      </c>
      <c r="Q3375">
        <v>1</v>
      </c>
      <c r="R3375">
        <v>0.34</v>
      </c>
      <c r="S3375">
        <v>0.25</v>
      </c>
      <c r="T3375">
        <v>3</v>
      </c>
      <c r="U3375">
        <v>14</v>
      </c>
      <c r="V3375">
        <v>9</v>
      </c>
      <c r="W3375">
        <v>1.29</v>
      </c>
      <c r="X3375">
        <v>5</v>
      </c>
      <c r="Y3375">
        <v>0.5</v>
      </c>
      <c r="Z3375">
        <v>0.14000000000000001</v>
      </c>
      <c r="AA3375">
        <v>30</v>
      </c>
      <c r="AB3375">
        <v>0.27</v>
      </c>
      <c r="AC3375">
        <v>155</v>
      </c>
      <c r="AD3375">
        <v>0.5</v>
      </c>
      <c r="AE3375">
        <v>0.01</v>
      </c>
      <c r="AF3375">
        <v>6</v>
      </c>
      <c r="AG3375">
        <v>720</v>
      </c>
      <c r="AH3375">
        <v>8</v>
      </c>
      <c r="AI3375">
        <v>2</v>
      </c>
      <c r="AJ3375">
        <v>2</v>
      </c>
      <c r="AK3375">
        <v>55</v>
      </c>
      <c r="AL3375">
        <v>0.04</v>
      </c>
      <c r="AM3375">
        <v>5</v>
      </c>
      <c r="AN3375">
        <v>5</v>
      </c>
      <c r="AO3375">
        <v>18</v>
      </c>
      <c r="AP3375">
        <v>5</v>
      </c>
      <c r="AQ3375">
        <v>18</v>
      </c>
    </row>
    <row r="3376" spans="1:43" hidden="1" x14ac:dyDescent="0.25">
      <c r="A3376" t="s">
        <v>12336</v>
      </c>
      <c r="B3376" t="s">
        <v>12337</v>
      </c>
      <c r="C3376" s="1" t="str">
        <f t="shared" si="253"/>
        <v>21:0118</v>
      </c>
      <c r="D3376" s="1" t="str">
        <f t="shared" si="254"/>
        <v>21:0027</v>
      </c>
      <c r="E3376" t="s">
        <v>12338</v>
      </c>
      <c r="F3376" t="s">
        <v>12339</v>
      </c>
      <c r="H3376">
        <v>63.841897799999998</v>
      </c>
      <c r="I3376">
        <v>-94.834532100000004</v>
      </c>
      <c r="J3376" s="1" t="str">
        <f t="shared" si="255"/>
        <v>Till</v>
      </c>
      <c r="K3376" s="1" t="str">
        <f t="shared" si="256"/>
        <v>&lt;63 micron</v>
      </c>
      <c r="L3376">
        <v>0.1</v>
      </c>
      <c r="M3376">
        <v>0.76</v>
      </c>
      <c r="N3376">
        <v>6</v>
      </c>
      <c r="O3376">
        <v>190</v>
      </c>
      <c r="P3376">
        <v>0.25</v>
      </c>
      <c r="Q3376">
        <v>1</v>
      </c>
      <c r="R3376">
        <v>0.37</v>
      </c>
      <c r="S3376">
        <v>0.25</v>
      </c>
      <c r="T3376">
        <v>3</v>
      </c>
      <c r="U3376">
        <v>17</v>
      </c>
      <c r="V3376">
        <v>10</v>
      </c>
      <c r="W3376">
        <v>1.42</v>
      </c>
      <c r="X3376">
        <v>5</v>
      </c>
      <c r="Y3376">
        <v>0.5</v>
      </c>
      <c r="Z3376">
        <v>0.19</v>
      </c>
      <c r="AA3376">
        <v>30</v>
      </c>
      <c r="AB3376">
        <v>0.34</v>
      </c>
      <c r="AC3376">
        <v>175</v>
      </c>
      <c r="AD3376">
        <v>0.5</v>
      </c>
      <c r="AE3376">
        <v>0.01</v>
      </c>
      <c r="AF3376">
        <v>8</v>
      </c>
      <c r="AG3376">
        <v>720</v>
      </c>
      <c r="AH3376">
        <v>12</v>
      </c>
      <c r="AI3376">
        <v>1</v>
      </c>
      <c r="AJ3376">
        <v>2</v>
      </c>
      <c r="AK3376">
        <v>61</v>
      </c>
      <c r="AL3376">
        <v>0.05</v>
      </c>
      <c r="AM3376">
        <v>5</v>
      </c>
      <c r="AN3376">
        <v>5</v>
      </c>
      <c r="AO3376">
        <v>20</v>
      </c>
      <c r="AP3376">
        <v>5</v>
      </c>
      <c r="AQ3376">
        <v>22</v>
      </c>
    </row>
    <row r="3377" spans="1:43" hidden="1" x14ac:dyDescent="0.25">
      <c r="A3377" t="s">
        <v>12340</v>
      </c>
      <c r="B3377" t="s">
        <v>12341</v>
      </c>
      <c r="C3377" s="1" t="str">
        <f t="shared" si="253"/>
        <v>21:0118</v>
      </c>
      <c r="D3377" s="1" t="str">
        <f t="shared" si="254"/>
        <v>21:0027</v>
      </c>
      <c r="E3377" t="s">
        <v>12342</v>
      </c>
      <c r="F3377" t="s">
        <v>12343</v>
      </c>
      <c r="H3377">
        <v>63.857572300000001</v>
      </c>
      <c r="I3377">
        <v>-94.830954899999995</v>
      </c>
      <c r="J3377" s="1" t="str">
        <f t="shared" si="255"/>
        <v>Till</v>
      </c>
      <c r="K3377" s="1" t="str">
        <f t="shared" si="256"/>
        <v>&lt;63 micron</v>
      </c>
      <c r="L3377">
        <v>0.1</v>
      </c>
      <c r="M3377">
        <v>0.24</v>
      </c>
      <c r="N3377">
        <v>2</v>
      </c>
      <c r="O3377">
        <v>60</v>
      </c>
      <c r="P3377">
        <v>0.25</v>
      </c>
      <c r="Q3377">
        <v>1</v>
      </c>
      <c r="R3377">
        <v>0.27</v>
      </c>
      <c r="S3377">
        <v>0.25</v>
      </c>
      <c r="T3377">
        <v>3</v>
      </c>
      <c r="U3377">
        <v>12</v>
      </c>
      <c r="V3377">
        <v>3</v>
      </c>
      <c r="W3377">
        <v>0.86</v>
      </c>
      <c r="X3377">
        <v>5</v>
      </c>
      <c r="Y3377">
        <v>0.5</v>
      </c>
      <c r="Z3377">
        <v>0.03</v>
      </c>
      <c r="AA3377">
        <v>20</v>
      </c>
      <c r="AB3377">
        <v>0.12</v>
      </c>
      <c r="AC3377">
        <v>65</v>
      </c>
      <c r="AD3377">
        <v>0.5</v>
      </c>
      <c r="AE3377">
        <v>0.01</v>
      </c>
      <c r="AF3377">
        <v>3</v>
      </c>
      <c r="AG3377">
        <v>610</v>
      </c>
      <c r="AH3377">
        <v>2</v>
      </c>
      <c r="AI3377">
        <v>1</v>
      </c>
      <c r="AJ3377">
        <v>1</v>
      </c>
      <c r="AK3377">
        <v>40</v>
      </c>
      <c r="AL3377">
        <v>0.04</v>
      </c>
      <c r="AM3377">
        <v>5</v>
      </c>
      <c r="AN3377">
        <v>5</v>
      </c>
      <c r="AO3377">
        <v>14</v>
      </c>
      <c r="AP3377">
        <v>5</v>
      </c>
      <c r="AQ3377">
        <v>6</v>
      </c>
    </row>
    <row r="3378" spans="1:43" hidden="1" x14ac:dyDescent="0.25">
      <c r="A3378" t="s">
        <v>12344</v>
      </c>
      <c r="B3378" t="s">
        <v>12345</v>
      </c>
      <c r="C3378" s="1" t="str">
        <f t="shared" si="253"/>
        <v>21:0118</v>
      </c>
      <c r="D3378" s="1" t="str">
        <f t="shared" si="254"/>
        <v>21:0027</v>
      </c>
      <c r="E3378" t="s">
        <v>12346</v>
      </c>
      <c r="F3378" t="s">
        <v>12347</v>
      </c>
      <c r="H3378">
        <v>63.874985899999999</v>
      </c>
      <c r="I3378">
        <v>-94.820442099999994</v>
      </c>
      <c r="J3378" s="1" t="str">
        <f t="shared" si="255"/>
        <v>Till</v>
      </c>
      <c r="K3378" s="1" t="str">
        <f t="shared" si="256"/>
        <v>&lt;63 micron</v>
      </c>
      <c r="L3378">
        <v>0.1</v>
      </c>
      <c r="M3378">
        <v>0.44</v>
      </c>
      <c r="N3378">
        <v>2</v>
      </c>
      <c r="O3378">
        <v>100</v>
      </c>
      <c r="P3378">
        <v>0.25</v>
      </c>
      <c r="Q3378">
        <v>1</v>
      </c>
      <c r="R3378">
        <v>0.41</v>
      </c>
      <c r="S3378">
        <v>0.25</v>
      </c>
      <c r="T3378">
        <v>3</v>
      </c>
      <c r="U3378">
        <v>15</v>
      </c>
      <c r="V3378">
        <v>6</v>
      </c>
      <c r="W3378">
        <v>1.23</v>
      </c>
      <c r="X3378">
        <v>5</v>
      </c>
      <c r="Y3378">
        <v>2</v>
      </c>
      <c r="Z3378">
        <v>0.08</v>
      </c>
      <c r="AA3378">
        <v>30</v>
      </c>
      <c r="AB3378">
        <v>0.22</v>
      </c>
      <c r="AC3378">
        <v>120</v>
      </c>
      <c r="AD3378">
        <v>0.5</v>
      </c>
      <c r="AE3378">
        <v>0.01</v>
      </c>
      <c r="AF3378">
        <v>4</v>
      </c>
      <c r="AG3378">
        <v>850</v>
      </c>
      <c r="AH3378">
        <v>8</v>
      </c>
      <c r="AI3378">
        <v>1</v>
      </c>
      <c r="AJ3378">
        <v>2</v>
      </c>
      <c r="AK3378">
        <v>56</v>
      </c>
      <c r="AL3378">
        <v>0.06</v>
      </c>
      <c r="AM3378">
        <v>5</v>
      </c>
      <c r="AN3378">
        <v>5</v>
      </c>
      <c r="AO3378">
        <v>20</v>
      </c>
      <c r="AP3378">
        <v>5</v>
      </c>
      <c r="AQ3378">
        <v>14</v>
      </c>
    </row>
    <row r="3379" spans="1:43" hidden="1" x14ac:dyDescent="0.25">
      <c r="A3379" t="s">
        <v>12348</v>
      </c>
      <c r="B3379" t="s">
        <v>12349</v>
      </c>
      <c r="C3379" s="1" t="str">
        <f t="shared" si="253"/>
        <v>21:0118</v>
      </c>
      <c r="D3379" s="1" t="str">
        <f t="shared" si="254"/>
        <v>21:0027</v>
      </c>
      <c r="E3379" t="s">
        <v>12350</v>
      </c>
      <c r="F3379" t="s">
        <v>12351</v>
      </c>
      <c r="H3379">
        <v>63.889280499999998</v>
      </c>
      <c r="I3379">
        <v>-94.826603000000006</v>
      </c>
      <c r="J3379" s="1" t="str">
        <f t="shared" si="255"/>
        <v>Till</v>
      </c>
      <c r="K3379" s="1" t="str">
        <f t="shared" si="256"/>
        <v>&lt;63 micron</v>
      </c>
      <c r="L3379">
        <v>0.1</v>
      </c>
      <c r="M3379">
        <v>0.84</v>
      </c>
      <c r="N3379">
        <v>8</v>
      </c>
      <c r="O3379">
        <v>280</v>
      </c>
      <c r="P3379">
        <v>0.25</v>
      </c>
      <c r="Q3379">
        <v>1</v>
      </c>
      <c r="R3379">
        <v>0.39</v>
      </c>
      <c r="S3379">
        <v>0.25</v>
      </c>
      <c r="T3379">
        <v>4</v>
      </c>
      <c r="U3379">
        <v>18</v>
      </c>
      <c r="V3379">
        <v>12</v>
      </c>
      <c r="W3379">
        <v>1.56</v>
      </c>
      <c r="X3379">
        <v>5</v>
      </c>
      <c r="Y3379">
        <v>0.5</v>
      </c>
      <c r="Z3379">
        <v>0.22</v>
      </c>
      <c r="AA3379">
        <v>30</v>
      </c>
      <c r="AB3379">
        <v>0.36</v>
      </c>
      <c r="AC3379">
        <v>150</v>
      </c>
      <c r="AD3379">
        <v>0.5</v>
      </c>
      <c r="AE3379">
        <v>0.01</v>
      </c>
      <c r="AF3379">
        <v>9</v>
      </c>
      <c r="AG3379">
        <v>730</v>
      </c>
      <c r="AH3379">
        <v>4</v>
      </c>
      <c r="AI3379">
        <v>1</v>
      </c>
      <c r="AJ3379">
        <v>3</v>
      </c>
      <c r="AK3379">
        <v>65</v>
      </c>
      <c r="AL3379">
        <v>0.06</v>
      </c>
      <c r="AM3379">
        <v>5</v>
      </c>
      <c r="AN3379">
        <v>5</v>
      </c>
      <c r="AO3379">
        <v>23</v>
      </c>
      <c r="AP3379">
        <v>5</v>
      </c>
      <c r="AQ3379">
        <v>26</v>
      </c>
    </row>
    <row r="3380" spans="1:43" hidden="1" x14ac:dyDescent="0.25">
      <c r="A3380" t="s">
        <v>12352</v>
      </c>
      <c r="B3380" t="s">
        <v>12353</v>
      </c>
      <c r="C3380" s="1" t="str">
        <f t="shared" si="253"/>
        <v>21:0118</v>
      </c>
      <c r="D3380" s="1" t="str">
        <f t="shared" si="254"/>
        <v>21:0027</v>
      </c>
      <c r="E3380" t="s">
        <v>12354</v>
      </c>
      <c r="F3380" t="s">
        <v>12355</v>
      </c>
      <c r="H3380">
        <v>63.730819500000003</v>
      </c>
      <c r="I3380">
        <v>-94.807152700000003</v>
      </c>
      <c r="J3380" s="1" t="str">
        <f t="shared" si="255"/>
        <v>Till</v>
      </c>
      <c r="K3380" s="1" t="str">
        <f t="shared" si="256"/>
        <v>&lt;63 micron</v>
      </c>
      <c r="L3380">
        <v>0.1</v>
      </c>
      <c r="M3380">
        <v>0.81</v>
      </c>
      <c r="N3380">
        <v>2</v>
      </c>
      <c r="O3380">
        <v>170</v>
      </c>
      <c r="P3380">
        <v>0.25</v>
      </c>
      <c r="Q3380">
        <v>2</v>
      </c>
      <c r="R3380">
        <v>0.35</v>
      </c>
      <c r="S3380">
        <v>0.25</v>
      </c>
      <c r="T3380">
        <v>3</v>
      </c>
      <c r="U3380">
        <v>20</v>
      </c>
      <c r="V3380">
        <v>14</v>
      </c>
      <c r="W3380">
        <v>1.54</v>
      </c>
      <c r="X3380">
        <v>5</v>
      </c>
      <c r="Y3380">
        <v>0.5</v>
      </c>
      <c r="Z3380">
        <v>0.18</v>
      </c>
      <c r="AA3380">
        <v>30</v>
      </c>
      <c r="AB3380">
        <v>0.34</v>
      </c>
      <c r="AC3380">
        <v>145</v>
      </c>
      <c r="AD3380">
        <v>0.5</v>
      </c>
      <c r="AE3380">
        <v>0.01</v>
      </c>
      <c r="AF3380">
        <v>9</v>
      </c>
      <c r="AG3380">
        <v>720</v>
      </c>
      <c r="AH3380">
        <v>8</v>
      </c>
      <c r="AI3380">
        <v>1</v>
      </c>
      <c r="AJ3380">
        <v>3</v>
      </c>
      <c r="AK3380">
        <v>66</v>
      </c>
      <c r="AL3380">
        <v>0.05</v>
      </c>
      <c r="AM3380">
        <v>5</v>
      </c>
      <c r="AN3380">
        <v>5</v>
      </c>
      <c r="AO3380">
        <v>22</v>
      </c>
      <c r="AP3380">
        <v>5</v>
      </c>
      <c r="AQ3380">
        <v>24</v>
      </c>
    </row>
    <row r="3381" spans="1:43" hidden="1" x14ac:dyDescent="0.25">
      <c r="A3381" t="s">
        <v>12356</v>
      </c>
      <c r="B3381" t="s">
        <v>12357</v>
      </c>
      <c r="C3381" s="1" t="str">
        <f t="shared" si="253"/>
        <v>21:0118</v>
      </c>
      <c r="D3381" s="1" t="str">
        <f t="shared" si="254"/>
        <v>21:0027</v>
      </c>
      <c r="E3381" t="s">
        <v>12358</v>
      </c>
      <c r="F3381" t="s">
        <v>12359</v>
      </c>
      <c r="H3381">
        <v>63.746231999999999</v>
      </c>
      <c r="I3381">
        <v>-94.796463599999996</v>
      </c>
      <c r="J3381" s="1" t="str">
        <f t="shared" si="255"/>
        <v>Till</v>
      </c>
      <c r="K3381" s="1" t="str">
        <f t="shared" si="256"/>
        <v>&lt;63 micron</v>
      </c>
      <c r="L3381">
        <v>0.1</v>
      </c>
      <c r="M3381">
        <v>0.59</v>
      </c>
      <c r="N3381">
        <v>4</v>
      </c>
      <c r="O3381">
        <v>160</v>
      </c>
      <c r="P3381">
        <v>0.25</v>
      </c>
      <c r="Q3381">
        <v>1</v>
      </c>
      <c r="R3381">
        <v>0.33</v>
      </c>
      <c r="S3381">
        <v>0.25</v>
      </c>
      <c r="T3381">
        <v>3</v>
      </c>
      <c r="U3381">
        <v>15</v>
      </c>
      <c r="V3381">
        <v>8</v>
      </c>
      <c r="W3381">
        <v>1.26</v>
      </c>
      <c r="X3381">
        <v>5</v>
      </c>
      <c r="Y3381">
        <v>0.5</v>
      </c>
      <c r="Z3381">
        <v>0.13</v>
      </c>
      <c r="AA3381">
        <v>30</v>
      </c>
      <c r="AB3381">
        <v>0.25</v>
      </c>
      <c r="AC3381">
        <v>155</v>
      </c>
      <c r="AD3381">
        <v>0.5</v>
      </c>
      <c r="AE3381">
        <v>0.01</v>
      </c>
      <c r="AF3381">
        <v>7</v>
      </c>
      <c r="AG3381">
        <v>720</v>
      </c>
      <c r="AH3381">
        <v>6</v>
      </c>
      <c r="AI3381">
        <v>1</v>
      </c>
      <c r="AJ3381">
        <v>2</v>
      </c>
      <c r="AK3381">
        <v>59</v>
      </c>
      <c r="AL3381">
        <v>0.04</v>
      </c>
      <c r="AM3381">
        <v>5</v>
      </c>
      <c r="AN3381">
        <v>5</v>
      </c>
      <c r="AO3381">
        <v>18</v>
      </c>
      <c r="AP3381">
        <v>5</v>
      </c>
      <c r="AQ3381">
        <v>18</v>
      </c>
    </row>
    <row r="3382" spans="1:43" hidden="1" x14ac:dyDescent="0.25">
      <c r="A3382" t="s">
        <v>12360</v>
      </c>
      <c r="B3382" t="s">
        <v>12361</v>
      </c>
      <c r="C3382" s="1" t="str">
        <f t="shared" si="253"/>
        <v>21:0118</v>
      </c>
      <c r="D3382" s="1" t="str">
        <f t="shared" si="254"/>
        <v>21:0027</v>
      </c>
      <c r="E3382" t="s">
        <v>12362</v>
      </c>
      <c r="F3382" t="s">
        <v>12363</v>
      </c>
      <c r="H3382">
        <v>63.761414700000003</v>
      </c>
      <c r="I3382">
        <v>-94.780334100000005</v>
      </c>
      <c r="J3382" s="1" t="str">
        <f t="shared" si="255"/>
        <v>Till</v>
      </c>
      <c r="K3382" s="1" t="str">
        <f t="shared" si="256"/>
        <v>&lt;63 micron</v>
      </c>
      <c r="L3382">
        <v>0.1</v>
      </c>
      <c r="M3382">
        <v>0.83</v>
      </c>
      <c r="N3382">
        <v>1</v>
      </c>
      <c r="O3382">
        <v>150</v>
      </c>
      <c r="P3382">
        <v>0.25</v>
      </c>
      <c r="Q3382">
        <v>1</v>
      </c>
      <c r="R3382">
        <v>0.47</v>
      </c>
      <c r="S3382">
        <v>0.25</v>
      </c>
      <c r="T3382">
        <v>5</v>
      </c>
      <c r="U3382">
        <v>29</v>
      </c>
      <c r="V3382">
        <v>12</v>
      </c>
      <c r="W3382">
        <v>1.81</v>
      </c>
      <c r="X3382">
        <v>10</v>
      </c>
      <c r="Y3382">
        <v>0.5</v>
      </c>
      <c r="Z3382">
        <v>0.18</v>
      </c>
      <c r="AA3382">
        <v>50</v>
      </c>
      <c r="AB3382">
        <v>0.43</v>
      </c>
      <c r="AC3382">
        <v>180</v>
      </c>
      <c r="AD3382">
        <v>0.5</v>
      </c>
      <c r="AE3382">
        <v>0.01</v>
      </c>
      <c r="AF3382">
        <v>12</v>
      </c>
      <c r="AG3382">
        <v>870</v>
      </c>
      <c r="AH3382">
        <v>10</v>
      </c>
      <c r="AI3382">
        <v>1</v>
      </c>
      <c r="AJ3382">
        <v>3</v>
      </c>
      <c r="AK3382">
        <v>94</v>
      </c>
      <c r="AL3382">
        <v>0.08</v>
      </c>
      <c r="AM3382">
        <v>5</v>
      </c>
      <c r="AN3382">
        <v>5</v>
      </c>
      <c r="AO3382">
        <v>28</v>
      </c>
      <c r="AP3382">
        <v>5</v>
      </c>
      <c r="AQ3382">
        <v>28</v>
      </c>
    </row>
    <row r="3383" spans="1:43" hidden="1" x14ac:dyDescent="0.25">
      <c r="A3383" t="s">
        <v>12364</v>
      </c>
      <c r="B3383" t="s">
        <v>12365</v>
      </c>
      <c r="C3383" s="1" t="str">
        <f t="shared" si="253"/>
        <v>21:0118</v>
      </c>
      <c r="D3383" s="1" t="str">
        <f t="shared" si="254"/>
        <v>21:0027</v>
      </c>
      <c r="E3383" t="s">
        <v>12366</v>
      </c>
      <c r="F3383" t="s">
        <v>12367</v>
      </c>
      <c r="H3383">
        <v>63.789278500000002</v>
      </c>
      <c r="I3383">
        <v>-94.804256899999999</v>
      </c>
      <c r="J3383" s="1" t="str">
        <f t="shared" si="255"/>
        <v>Till</v>
      </c>
      <c r="K3383" s="1" t="str">
        <f t="shared" si="256"/>
        <v>&lt;63 micron</v>
      </c>
      <c r="L3383">
        <v>0.1</v>
      </c>
      <c r="M3383">
        <v>0.49</v>
      </c>
      <c r="N3383">
        <v>2</v>
      </c>
      <c r="O3383">
        <v>140</v>
      </c>
      <c r="P3383">
        <v>0.25</v>
      </c>
      <c r="Q3383">
        <v>1</v>
      </c>
      <c r="R3383">
        <v>0.33</v>
      </c>
      <c r="S3383">
        <v>0.25</v>
      </c>
      <c r="T3383">
        <v>2</v>
      </c>
      <c r="U3383">
        <v>15</v>
      </c>
      <c r="V3383">
        <v>8</v>
      </c>
      <c r="W3383">
        <v>1.22</v>
      </c>
      <c r="X3383">
        <v>5</v>
      </c>
      <c r="Y3383">
        <v>0.5</v>
      </c>
      <c r="Z3383">
        <v>0.11</v>
      </c>
      <c r="AA3383">
        <v>20</v>
      </c>
      <c r="AB3383">
        <v>0.22</v>
      </c>
      <c r="AC3383">
        <v>140</v>
      </c>
      <c r="AD3383">
        <v>0.5</v>
      </c>
      <c r="AE3383">
        <v>0.01</v>
      </c>
      <c r="AF3383">
        <v>6</v>
      </c>
      <c r="AG3383">
        <v>700</v>
      </c>
      <c r="AH3383">
        <v>6</v>
      </c>
      <c r="AI3383">
        <v>1</v>
      </c>
      <c r="AJ3383">
        <v>2</v>
      </c>
      <c r="AK3383">
        <v>53</v>
      </c>
      <c r="AL3383">
        <v>0.04</v>
      </c>
      <c r="AM3383">
        <v>5</v>
      </c>
      <c r="AN3383">
        <v>5</v>
      </c>
      <c r="AO3383">
        <v>18</v>
      </c>
      <c r="AP3383">
        <v>5</v>
      </c>
      <c r="AQ3383">
        <v>16</v>
      </c>
    </row>
    <row r="3384" spans="1:43" hidden="1" x14ac:dyDescent="0.25">
      <c r="A3384" t="s">
        <v>12368</v>
      </c>
      <c r="B3384" t="s">
        <v>12369</v>
      </c>
      <c r="C3384" s="1" t="str">
        <f t="shared" si="253"/>
        <v>21:0118</v>
      </c>
      <c r="D3384" s="1" t="str">
        <f t="shared" si="254"/>
        <v>21:0027</v>
      </c>
      <c r="E3384" t="s">
        <v>12370</v>
      </c>
      <c r="F3384" t="s">
        <v>12371</v>
      </c>
      <c r="H3384">
        <v>63.802192099999999</v>
      </c>
      <c r="I3384">
        <v>-94.798848199999995</v>
      </c>
      <c r="J3384" s="1" t="str">
        <f t="shared" si="255"/>
        <v>Till</v>
      </c>
      <c r="K3384" s="1" t="str">
        <f t="shared" si="256"/>
        <v>&lt;63 micron</v>
      </c>
      <c r="L3384">
        <v>0.1</v>
      </c>
      <c r="M3384">
        <v>0.74</v>
      </c>
      <c r="N3384">
        <v>6</v>
      </c>
      <c r="O3384">
        <v>270</v>
      </c>
      <c r="P3384">
        <v>0.25</v>
      </c>
      <c r="Q3384">
        <v>1</v>
      </c>
      <c r="R3384">
        <v>0.33</v>
      </c>
      <c r="S3384">
        <v>0.25</v>
      </c>
      <c r="T3384">
        <v>4</v>
      </c>
      <c r="U3384">
        <v>18</v>
      </c>
      <c r="V3384">
        <v>8</v>
      </c>
      <c r="W3384">
        <v>1.31</v>
      </c>
      <c r="X3384">
        <v>5</v>
      </c>
      <c r="Y3384">
        <v>0.5</v>
      </c>
      <c r="Z3384">
        <v>0.18</v>
      </c>
      <c r="AA3384">
        <v>30</v>
      </c>
      <c r="AB3384">
        <v>0.31</v>
      </c>
      <c r="AC3384">
        <v>145</v>
      </c>
      <c r="AD3384">
        <v>0.5</v>
      </c>
      <c r="AE3384">
        <v>0.01</v>
      </c>
      <c r="AF3384">
        <v>7</v>
      </c>
      <c r="AG3384">
        <v>690</v>
      </c>
      <c r="AH3384">
        <v>8</v>
      </c>
      <c r="AI3384">
        <v>1</v>
      </c>
      <c r="AJ3384">
        <v>2</v>
      </c>
      <c r="AK3384">
        <v>70</v>
      </c>
      <c r="AL3384">
        <v>0.03</v>
      </c>
      <c r="AM3384">
        <v>5</v>
      </c>
      <c r="AN3384">
        <v>5</v>
      </c>
      <c r="AO3384">
        <v>18</v>
      </c>
      <c r="AP3384">
        <v>5</v>
      </c>
      <c r="AQ3384">
        <v>16</v>
      </c>
    </row>
    <row r="3385" spans="1:43" hidden="1" x14ac:dyDescent="0.25">
      <c r="A3385" t="s">
        <v>12372</v>
      </c>
      <c r="B3385" t="s">
        <v>12373</v>
      </c>
      <c r="C3385" s="1" t="str">
        <f t="shared" si="253"/>
        <v>21:0118</v>
      </c>
      <c r="D3385" s="1" t="str">
        <f t="shared" si="254"/>
        <v>21:0027</v>
      </c>
      <c r="E3385" t="s">
        <v>12374</v>
      </c>
      <c r="F3385" t="s">
        <v>12375</v>
      </c>
      <c r="H3385">
        <v>63.817263500000003</v>
      </c>
      <c r="I3385">
        <v>-94.798204600000005</v>
      </c>
      <c r="J3385" s="1" t="str">
        <f t="shared" si="255"/>
        <v>Till</v>
      </c>
      <c r="K3385" s="1" t="str">
        <f t="shared" si="256"/>
        <v>&lt;63 micron</v>
      </c>
      <c r="L3385">
        <v>0.1</v>
      </c>
      <c r="M3385">
        <v>0.59</v>
      </c>
      <c r="N3385">
        <v>1</v>
      </c>
      <c r="O3385">
        <v>160</v>
      </c>
      <c r="P3385">
        <v>0.25</v>
      </c>
      <c r="Q3385">
        <v>1</v>
      </c>
      <c r="R3385">
        <v>0.39</v>
      </c>
      <c r="S3385">
        <v>0.25</v>
      </c>
      <c r="T3385">
        <v>4</v>
      </c>
      <c r="U3385">
        <v>14</v>
      </c>
      <c r="V3385">
        <v>11</v>
      </c>
      <c r="W3385">
        <v>1.39</v>
      </c>
      <c r="X3385">
        <v>5</v>
      </c>
      <c r="Y3385">
        <v>0.5</v>
      </c>
      <c r="Z3385">
        <v>0.13</v>
      </c>
      <c r="AA3385">
        <v>30</v>
      </c>
      <c r="AB3385">
        <v>0.28000000000000003</v>
      </c>
      <c r="AC3385">
        <v>170</v>
      </c>
      <c r="AD3385">
        <v>0.5</v>
      </c>
      <c r="AE3385">
        <v>0.01</v>
      </c>
      <c r="AF3385">
        <v>7</v>
      </c>
      <c r="AG3385">
        <v>780</v>
      </c>
      <c r="AH3385">
        <v>6</v>
      </c>
      <c r="AI3385">
        <v>2</v>
      </c>
      <c r="AJ3385">
        <v>2</v>
      </c>
      <c r="AK3385">
        <v>66</v>
      </c>
      <c r="AL3385">
        <v>0.06</v>
      </c>
      <c r="AM3385">
        <v>5</v>
      </c>
      <c r="AN3385">
        <v>5</v>
      </c>
      <c r="AO3385">
        <v>19</v>
      </c>
      <c r="AP3385">
        <v>5</v>
      </c>
      <c r="AQ3385">
        <v>20</v>
      </c>
    </row>
    <row r="3386" spans="1:43" hidden="1" x14ac:dyDescent="0.25">
      <c r="A3386" t="s">
        <v>12376</v>
      </c>
      <c r="B3386" t="s">
        <v>12377</v>
      </c>
      <c r="C3386" s="1" t="str">
        <f t="shared" si="253"/>
        <v>21:0118</v>
      </c>
      <c r="D3386" s="1" t="str">
        <f t="shared" si="254"/>
        <v>21:0027</v>
      </c>
      <c r="E3386" t="s">
        <v>12378</v>
      </c>
      <c r="F3386" t="s">
        <v>12379</v>
      </c>
      <c r="H3386">
        <v>63.830136400000001</v>
      </c>
      <c r="I3386">
        <v>-94.804697500000003</v>
      </c>
      <c r="J3386" s="1" t="str">
        <f t="shared" si="255"/>
        <v>Till</v>
      </c>
      <c r="K3386" s="1" t="str">
        <f t="shared" si="256"/>
        <v>&lt;63 micron</v>
      </c>
      <c r="L3386">
        <v>0.1</v>
      </c>
      <c r="M3386">
        <v>0.38</v>
      </c>
      <c r="N3386">
        <v>4</v>
      </c>
      <c r="O3386">
        <v>120</v>
      </c>
      <c r="P3386">
        <v>0.25</v>
      </c>
      <c r="Q3386">
        <v>1</v>
      </c>
      <c r="R3386">
        <v>0.43</v>
      </c>
      <c r="S3386">
        <v>0.25</v>
      </c>
      <c r="T3386">
        <v>3</v>
      </c>
      <c r="U3386">
        <v>13</v>
      </c>
      <c r="V3386">
        <v>7</v>
      </c>
      <c r="W3386">
        <v>1.21</v>
      </c>
      <c r="X3386">
        <v>5</v>
      </c>
      <c r="Y3386">
        <v>0.5</v>
      </c>
      <c r="Z3386">
        <v>7.0000000000000007E-2</v>
      </c>
      <c r="AA3386">
        <v>30</v>
      </c>
      <c r="AB3386">
        <v>0.19</v>
      </c>
      <c r="AC3386">
        <v>125</v>
      </c>
      <c r="AD3386">
        <v>0.5</v>
      </c>
      <c r="AE3386">
        <v>0.01</v>
      </c>
      <c r="AF3386">
        <v>6</v>
      </c>
      <c r="AG3386">
        <v>830</v>
      </c>
      <c r="AH3386">
        <v>4</v>
      </c>
      <c r="AI3386">
        <v>1</v>
      </c>
      <c r="AJ3386">
        <v>2</v>
      </c>
      <c r="AK3386">
        <v>57</v>
      </c>
      <c r="AL3386">
        <v>0.06</v>
      </c>
      <c r="AM3386">
        <v>5</v>
      </c>
      <c r="AN3386">
        <v>5</v>
      </c>
      <c r="AO3386">
        <v>18</v>
      </c>
      <c r="AP3386">
        <v>5</v>
      </c>
      <c r="AQ3386">
        <v>14</v>
      </c>
    </row>
    <row r="3387" spans="1:43" hidden="1" x14ac:dyDescent="0.25">
      <c r="A3387" t="s">
        <v>12380</v>
      </c>
      <c r="B3387" t="s">
        <v>12381</v>
      </c>
      <c r="C3387" s="1" t="str">
        <f t="shared" si="253"/>
        <v>21:0118</v>
      </c>
      <c r="D3387" s="1" t="str">
        <f t="shared" si="254"/>
        <v>21:0027</v>
      </c>
      <c r="E3387" t="s">
        <v>12382</v>
      </c>
      <c r="F3387" t="s">
        <v>12383</v>
      </c>
      <c r="H3387">
        <v>63.843540599999997</v>
      </c>
      <c r="I3387">
        <v>-94.803136100000003</v>
      </c>
      <c r="J3387" s="1" t="str">
        <f t="shared" si="255"/>
        <v>Till</v>
      </c>
      <c r="K3387" s="1" t="str">
        <f t="shared" si="256"/>
        <v>&lt;63 micron</v>
      </c>
      <c r="L3387">
        <v>0.1</v>
      </c>
      <c r="M3387">
        <v>0.69</v>
      </c>
      <c r="N3387">
        <v>4</v>
      </c>
      <c r="O3387">
        <v>270</v>
      </c>
      <c r="P3387">
        <v>0.25</v>
      </c>
      <c r="Q3387">
        <v>1</v>
      </c>
      <c r="R3387">
        <v>0.41</v>
      </c>
      <c r="S3387">
        <v>0.25</v>
      </c>
      <c r="T3387">
        <v>3</v>
      </c>
      <c r="U3387">
        <v>17</v>
      </c>
      <c r="V3387">
        <v>10</v>
      </c>
      <c r="W3387">
        <v>1.49</v>
      </c>
      <c r="X3387">
        <v>5</v>
      </c>
      <c r="Y3387">
        <v>0.5</v>
      </c>
      <c r="Z3387">
        <v>0.16</v>
      </c>
      <c r="AA3387">
        <v>30</v>
      </c>
      <c r="AB3387">
        <v>0.31</v>
      </c>
      <c r="AC3387">
        <v>180</v>
      </c>
      <c r="AD3387">
        <v>0.5</v>
      </c>
      <c r="AE3387">
        <v>0.01</v>
      </c>
      <c r="AF3387">
        <v>7</v>
      </c>
      <c r="AG3387">
        <v>810</v>
      </c>
      <c r="AH3387">
        <v>4</v>
      </c>
      <c r="AI3387">
        <v>1</v>
      </c>
      <c r="AJ3387">
        <v>2</v>
      </c>
      <c r="AK3387">
        <v>66</v>
      </c>
      <c r="AL3387">
        <v>0.06</v>
      </c>
      <c r="AM3387">
        <v>5</v>
      </c>
      <c r="AN3387">
        <v>5</v>
      </c>
      <c r="AO3387">
        <v>21</v>
      </c>
      <c r="AP3387">
        <v>5</v>
      </c>
      <c r="AQ3387">
        <v>22</v>
      </c>
    </row>
    <row r="3388" spans="1:43" hidden="1" x14ac:dyDescent="0.25">
      <c r="A3388" t="s">
        <v>12384</v>
      </c>
      <c r="B3388" t="s">
        <v>12385</v>
      </c>
      <c r="C3388" s="1" t="str">
        <f t="shared" si="253"/>
        <v>21:0118</v>
      </c>
      <c r="D3388" s="1" t="str">
        <f t="shared" si="254"/>
        <v>21:0027</v>
      </c>
      <c r="E3388" t="s">
        <v>12386</v>
      </c>
      <c r="F3388" t="s">
        <v>12387</v>
      </c>
      <c r="H3388">
        <v>63.860601699999997</v>
      </c>
      <c r="I3388">
        <v>-94.795539599999998</v>
      </c>
      <c r="J3388" s="1" t="str">
        <f t="shared" si="255"/>
        <v>Till</v>
      </c>
      <c r="K3388" s="1" t="str">
        <f t="shared" si="256"/>
        <v>&lt;63 micron</v>
      </c>
      <c r="L3388">
        <v>0.1</v>
      </c>
      <c r="M3388">
        <v>0.47</v>
      </c>
      <c r="N3388">
        <v>2</v>
      </c>
      <c r="O3388">
        <v>170</v>
      </c>
      <c r="P3388">
        <v>0.25</v>
      </c>
      <c r="Q3388">
        <v>1</v>
      </c>
      <c r="R3388">
        <v>0.39</v>
      </c>
      <c r="S3388">
        <v>0.25</v>
      </c>
      <c r="T3388">
        <v>2</v>
      </c>
      <c r="U3388">
        <v>14</v>
      </c>
      <c r="V3388">
        <v>7</v>
      </c>
      <c r="W3388">
        <v>1.26</v>
      </c>
      <c r="X3388">
        <v>5</v>
      </c>
      <c r="Y3388">
        <v>0.5</v>
      </c>
      <c r="Z3388">
        <v>0.1</v>
      </c>
      <c r="AA3388">
        <v>30</v>
      </c>
      <c r="AB3388">
        <v>0.23</v>
      </c>
      <c r="AC3388">
        <v>140</v>
      </c>
      <c r="AD3388">
        <v>0.5</v>
      </c>
      <c r="AE3388">
        <v>0.01</v>
      </c>
      <c r="AF3388">
        <v>3</v>
      </c>
      <c r="AG3388">
        <v>770</v>
      </c>
      <c r="AH3388">
        <v>6</v>
      </c>
      <c r="AI3388">
        <v>1</v>
      </c>
      <c r="AJ3388">
        <v>2</v>
      </c>
      <c r="AK3388">
        <v>64</v>
      </c>
      <c r="AL3388">
        <v>0.05</v>
      </c>
      <c r="AM3388">
        <v>5</v>
      </c>
      <c r="AN3388">
        <v>5</v>
      </c>
      <c r="AO3388">
        <v>18</v>
      </c>
      <c r="AP3388">
        <v>5</v>
      </c>
      <c r="AQ3388">
        <v>16</v>
      </c>
    </row>
    <row r="3389" spans="1:43" hidden="1" x14ac:dyDescent="0.25">
      <c r="A3389" t="s">
        <v>12388</v>
      </c>
      <c r="B3389" t="s">
        <v>12389</v>
      </c>
      <c r="C3389" s="1" t="str">
        <f t="shared" si="253"/>
        <v>21:0118</v>
      </c>
      <c r="D3389" s="1" t="str">
        <f t="shared" si="254"/>
        <v>21:0027</v>
      </c>
      <c r="E3389" t="s">
        <v>12390</v>
      </c>
      <c r="F3389" t="s">
        <v>12391</v>
      </c>
      <c r="H3389">
        <v>63.8725156</v>
      </c>
      <c r="I3389">
        <v>-94.783820300000002</v>
      </c>
      <c r="J3389" s="1" t="str">
        <f t="shared" si="255"/>
        <v>Till</v>
      </c>
      <c r="K3389" s="1" t="str">
        <f t="shared" si="256"/>
        <v>&lt;63 micron</v>
      </c>
      <c r="L3389">
        <v>0.1</v>
      </c>
      <c r="M3389">
        <v>0.43</v>
      </c>
      <c r="N3389">
        <v>6</v>
      </c>
      <c r="O3389">
        <v>140</v>
      </c>
      <c r="P3389">
        <v>0.25</v>
      </c>
      <c r="Q3389">
        <v>1</v>
      </c>
      <c r="R3389">
        <v>0.38</v>
      </c>
      <c r="S3389">
        <v>0.25</v>
      </c>
      <c r="T3389">
        <v>2</v>
      </c>
      <c r="U3389">
        <v>11</v>
      </c>
      <c r="V3389">
        <v>8</v>
      </c>
      <c r="W3389">
        <v>1.26</v>
      </c>
      <c r="X3389">
        <v>5</v>
      </c>
      <c r="Y3389">
        <v>0.5</v>
      </c>
      <c r="Z3389">
        <v>0.1</v>
      </c>
      <c r="AA3389">
        <v>30</v>
      </c>
      <c r="AB3389">
        <v>0.22</v>
      </c>
      <c r="AC3389">
        <v>130</v>
      </c>
      <c r="AD3389">
        <v>0.5</v>
      </c>
      <c r="AE3389">
        <v>0.01</v>
      </c>
      <c r="AF3389">
        <v>4</v>
      </c>
      <c r="AG3389">
        <v>840</v>
      </c>
      <c r="AH3389">
        <v>10</v>
      </c>
      <c r="AI3389">
        <v>1</v>
      </c>
      <c r="AJ3389">
        <v>2</v>
      </c>
      <c r="AK3389">
        <v>53</v>
      </c>
      <c r="AL3389">
        <v>0.05</v>
      </c>
      <c r="AM3389">
        <v>5</v>
      </c>
      <c r="AN3389">
        <v>5</v>
      </c>
      <c r="AO3389">
        <v>18</v>
      </c>
      <c r="AP3389">
        <v>5</v>
      </c>
      <c r="AQ3389">
        <v>16</v>
      </c>
    </row>
    <row r="3390" spans="1:43" hidden="1" x14ac:dyDescent="0.25">
      <c r="A3390" t="s">
        <v>12392</v>
      </c>
      <c r="B3390" t="s">
        <v>12393</v>
      </c>
      <c r="C3390" s="1" t="str">
        <f t="shared" si="253"/>
        <v>21:0118</v>
      </c>
      <c r="D3390" s="1" t="str">
        <f t="shared" si="254"/>
        <v>21:0027</v>
      </c>
      <c r="E3390" t="s">
        <v>12394</v>
      </c>
      <c r="F3390" t="s">
        <v>12395</v>
      </c>
      <c r="H3390">
        <v>63.887565100000003</v>
      </c>
      <c r="I3390">
        <v>-94.791476599999996</v>
      </c>
      <c r="J3390" s="1" t="str">
        <f t="shared" si="255"/>
        <v>Till</v>
      </c>
      <c r="K3390" s="1" t="str">
        <f t="shared" si="256"/>
        <v>&lt;63 micron</v>
      </c>
      <c r="L3390">
        <v>0.1</v>
      </c>
      <c r="M3390">
        <v>0.55000000000000004</v>
      </c>
      <c r="N3390">
        <v>4</v>
      </c>
      <c r="O3390">
        <v>280</v>
      </c>
      <c r="P3390">
        <v>0.25</v>
      </c>
      <c r="Q3390">
        <v>1</v>
      </c>
      <c r="R3390">
        <v>0.38</v>
      </c>
      <c r="S3390">
        <v>0.25</v>
      </c>
      <c r="T3390">
        <v>3</v>
      </c>
      <c r="U3390">
        <v>14</v>
      </c>
      <c r="V3390">
        <v>12</v>
      </c>
      <c r="W3390">
        <v>1.43</v>
      </c>
      <c r="X3390">
        <v>5</v>
      </c>
      <c r="Y3390">
        <v>0.5</v>
      </c>
      <c r="Z3390">
        <v>0.13</v>
      </c>
      <c r="AA3390">
        <v>30</v>
      </c>
      <c r="AB3390">
        <v>0.27</v>
      </c>
      <c r="AC3390">
        <v>155</v>
      </c>
      <c r="AD3390">
        <v>0.5</v>
      </c>
      <c r="AE3390">
        <v>0.01</v>
      </c>
      <c r="AF3390">
        <v>7</v>
      </c>
      <c r="AG3390">
        <v>880</v>
      </c>
      <c r="AH3390">
        <v>6</v>
      </c>
      <c r="AI3390">
        <v>1</v>
      </c>
      <c r="AJ3390">
        <v>2</v>
      </c>
      <c r="AK3390">
        <v>55</v>
      </c>
      <c r="AL3390">
        <v>0.05</v>
      </c>
      <c r="AM3390">
        <v>5</v>
      </c>
      <c r="AN3390">
        <v>5</v>
      </c>
      <c r="AO3390">
        <v>19</v>
      </c>
      <c r="AP3390">
        <v>5</v>
      </c>
      <c r="AQ3390">
        <v>20</v>
      </c>
    </row>
    <row r="3391" spans="1:43" hidden="1" x14ac:dyDescent="0.25">
      <c r="A3391" t="s">
        <v>12396</v>
      </c>
      <c r="B3391" t="s">
        <v>12397</v>
      </c>
      <c r="C3391" s="1" t="str">
        <f t="shared" si="253"/>
        <v>21:0118</v>
      </c>
      <c r="D3391" s="1" t="str">
        <f t="shared" si="254"/>
        <v>21:0027</v>
      </c>
      <c r="E3391" t="s">
        <v>12398</v>
      </c>
      <c r="F3391" t="s">
        <v>12399</v>
      </c>
      <c r="H3391">
        <v>63.731571799999998</v>
      </c>
      <c r="I3391">
        <v>-94.763810800000002</v>
      </c>
      <c r="J3391" s="1" t="str">
        <f t="shared" si="255"/>
        <v>Till</v>
      </c>
      <c r="K3391" s="1" t="str">
        <f t="shared" si="256"/>
        <v>&lt;63 micron</v>
      </c>
      <c r="L3391">
        <v>0.1</v>
      </c>
      <c r="M3391">
        <v>0.28999999999999998</v>
      </c>
      <c r="N3391">
        <v>2</v>
      </c>
      <c r="O3391">
        <v>80</v>
      </c>
      <c r="P3391">
        <v>0.25</v>
      </c>
      <c r="Q3391">
        <v>1</v>
      </c>
      <c r="R3391">
        <v>0.35</v>
      </c>
      <c r="S3391">
        <v>0.25</v>
      </c>
      <c r="T3391">
        <v>1</v>
      </c>
      <c r="U3391">
        <v>10</v>
      </c>
      <c r="V3391">
        <v>7</v>
      </c>
      <c r="W3391">
        <v>0.99</v>
      </c>
      <c r="X3391">
        <v>5</v>
      </c>
      <c r="Y3391">
        <v>0.5</v>
      </c>
      <c r="Z3391">
        <v>0.04</v>
      </c>
      <c r="AA3391">
        <v>20</v>
      </c>
      <c r="AB3391">
        <v>0.16</v>
      </c>
      <c r="AC3391">
        <v>90</v>
      </c>
      <c r="AD3391">
        <v>0.5</v>
      </c>
      <c r="AE3391">
        <v>0.01</v>
      </c>
      <c r="AF3391">
        <v>3</v>
      </c>
      <c r="AG3391">
        <v>760</v>
      </c>
      <c r="AH3391">
        <v>6</v>
      </c>
      <c r="AI3391">
        <v>1</v>
      </c>
      <c r="AJ3391">
        <v>1</v>
      </c>
      <c r="AK3391">
        <v>45</v>
      </c>
      <c r="AL3391">
        <v>0.03</v>
      </c>
      <c r="AM3391">
        <v>5</v>
      </c>
      <c r="AN3391">
        <v>5</v>
      </c>
      <c r="AO3391">
        <v>14</v>
      </c>
      <c r="AP3391">
        <v>5</v>
      </c>
      <c r="AQ3391">
        <v>12</v>
      </c>
    </row>
    <row r="3392" spans="1:43" hidden="1" x14ac:dyDescent="0.25">
      <c r="A3392" t="s">
        <v>12400</v>
      </c>
      <c r="B3392" t="s">
        <v>12401</v>
      </c>
      <c r="C3392" s="1" t="str">
        <f t="shared" si="253"/>
        <v>21:0118</v>
      </c>
      <c r="D3392" s="1" t="str">
        <f t="shared" si="254"/>
        <v>21:0027</v>
      </c>
      <c r="E3392" t="s">
        <v>12402</v>
      </c>
      <c r="F3392" t="s">
        <v>12403</v>
      </c>
      <c r="H3392">
        <v>63.745271500000001</v>
      </c>
      <c r="I3392">
        <v>-94.763003400000002</v>
      </c>
      <c r="J3392" s="1" t="str">
        <f t="shared" si="255"/>
        <v>Till</v>
      </c>
      <c r="K3392" s="1" t="str">
        <f t="shared" si="256"/>
        <v>&lt;63 micron</v>
      </c>
      <c r="L3392">
        <v>0.1</v>
      </c>
      <c r="M3392">
        <v>0.64</v>
      </c>
      <c r="N3392">
        <v>1</v>
      </c>
      <c r="O3392">
        <v>210</v>
      </c>
      <c r="P3392">
        <v>0.25</v>
      </c>
      <c r="Q3392">
        <v>1</v>
      </c>
      <c r="R3392">
        <v>0.33</v>
      </c>
      <c r="S3392">
        <v>0.25</v>
      </c>
      <c r="T3392">
        <v>4</v>
      </c>
      <c r="U3392">
        <v>17</v>
      </c>
      <c r="V3392">
        <v>17</v>
      </c>
      <c r="W3392">
        <v>1.36</v>
      </c>
      <c r="X3392">
        <v>5</v>
      </c>
      <c r="Y3392">
        <v>0.5</v>
      </c>
      <c r="Z3392">
        <v>0.14000000000000001</v>
      </c>
      <c r="AA3392">
        <v>30</v>
      </c>
      <c r="AB3392">
        <v>0.31</v>
      </c>
      <c r="AC3392">
        <v>170</v>
      </c>
      <c r="AD3392">
        <v>0.5</v>
      </c>
      <c r="AE3392">
        <v>0.01</v>
      </c>
      <c r="AF3392">
        <v>9</v>
      </c>
      <c r="AG3392">
        <v>670</v>
      </c>
      <c r="AH3392">
        <v>10</v>
      </c>
      <c r="AI3392">
        <v>2</v>
      </c>
      <c r="AJ3392">
        <v>3</v>
      </c>
      <c r="AK3392">
        <v>42</v>
      </c>
      <c r="AL3392">
        <v>0.03</v>
      </c>
      <c r="AM3392">
        <v>5</v>
      </c>
      <c r="AN3392">
        <v>5</v>
      </c>
      <c r="AO3392">
        <v>18</v>
      </c>
      <c r="AP3392">
        <v>5</v>
      </c>
      <c r="AQ3392">
        <v>24</v>
      </c>
    </row>
    <row r="3393" spans="1:43" hidden="1" x14ac:dyDescent="0.25">
      <c r="A3393" t="s">
        <v>12404</v>
      </c>
      <c r="B3393" t="s">
        <v>12405</v>
      </c>
      <c r="C3393" s="1" t="str">
        <f t="shared" si="253"/>
        <v>21:0118</v>
      </c>
      <c r="D3393" s="1" t="str">
        <f t="shared" si="254"/>
        <v>21:0027</v>
      </c>
      <c r="E3393" t="s">
        <v>12406</v>
      </c>
      <c r="F3393" t="s">
        <v>12407</v>
      </c>
      <c r="H3393">
        <v>63.762401599999997</v>
      </c>
      <c r="I3393">
        <v>-94.759894500000001</v>
      </c>
      <c r="J3393" s="1" t="str">
        <f t="shared" si="255"/>
        <v>Till</v>
      </c>
      <c r="K3393" s="1" t="str">
        <f t="shared" si="256"/>
        <v>&lt;63 micron</v>
      </c>
      <c r="L3393">
        <v>0.1</v>
      </c>
      <c r="M3393">
        <v>1.31</v>
      </c>
      <c r="N3393">
        <v>2</v>
      </c>
      <c r="O3393">
        <v>190</v>
      </c>
      <c r="P3393">
        <v>0.25</v>
      </c>
      <c r="Q3393">
        <v>1</v>
      </c>
      <c r="R3393">
        <v>0.28999999999999998</v>
      </c>
      <c r="S3393">
        <v>0.25</v>
      </c>
      <c r="T3393">
        <v>10</v>
      </c>
      <c r="U3393">
        <v>42</v>
      </c>
      <c r="V3393">
        <v>24</v>
      </c>
      <c r="W3393">
        <v>2.64</v>
      </c>
      <c r="X3393">
        <v>10</v>
      </c>
      <c r="Y3393">
        <v>2</v>
      </c>
      <c r="Z3393">
        <v>0.19</v>
      </c>
      <c r="AA3393">
        <v>30</v>
      </c>
      <c r="AB3393">
        <v>0.9</v>
      </c>
      <c r="AC3393">
        <v>195</v>
      </c>
      <c r="AD3393">
        <v>1</v>
      </c>
      <c r="AE3393">
        <v>0.01</v>
      </c>
      <c r="AF3393">
        <v>21</v>
      </c>
      <c r="AG3393">
        <v>570</v>
      </c>
      <c r="AH3393">
        <v>8</v>
      </c>
      <c r="AI3393">
        <v>1</v>
      </c>
      <c r="AJ3393">
        <v>4</v>
      </c>
      <c r="AK3393">
        <v>25</v>
      </c>
      <c r="AL3393">
        <v>0.09</v>
      </c>
      <c r="AM3393">
        <v>5</v>
      </c>
      <c r="AN3393">
        <v>5</v>
      </c>
      <c r="AO3393">
        <v>33</v>
      </c>
      <c r="AP3393">
        <v>5</v>
      </c>
      <c r="AQ3393">
        <v>48</v>
      </c>
    </row>
    <row r="3394" spans="1:43" hidden="1" x14ac:dyDescent="0.25">
      <c r="A3394" t="s">
        <v>12408</v>
      </c>
      <c r="B3394" t="s">
        <v>12409</v>
      </c>
      <c r="C3394" s="1" t="str">
        <f t="shared" si="253"/>
        <v>21:0118</v>
      </c>
      <c r="D3394" s="1" t="str">
        <f t="shared" si="254"/>
        <v>21:0027</v>
      </c>
      <c r="E3394" t="s">
        <v>12410</v>
      </c>
      <c r="F3394" t="s">
        <v>12411</v>
      </c>
      <c r="H3394">
        <v>63.789671900000002</v>
      </c>
      <c r="I3394">
        <v>-94.768840800000007</v>
      </c>
      <c r="J3394" s="1" t="str">
        <f t="shared" si="255"/>
        <v>Till</v>
      </c>
      <c r="K3394" s="1" t="str">
        <f t="shared" si="256"/>
        <v>&lt;63 micron</v>
      </c>
      <c r="L3394">
        <v>0.1</v>
      </c>
      <c r="M3394">
        <v>0.3</v>
      </c>
      <c r="N3394">
        <v>2</v>
      </c>
      <c r="O3394">
        <v>50</v>
      </c>
      <c r="P3394">
        <v>0.25</v>
      </c>
      <c r="Q3394">
        <v>1</v>
      </c>
      <c r="R3394">
        <v>0.32</v>
      </c>
      <c r="S3394">
        <v>0.25</v>
      </c>
      <c r="T3394">
        <v>1</v>
      </c>
      <c r="U3394">
        <v>10</v>
      </c>
      <c r="V3394">
        <v>5</v>
      </c>
      <c r="W3394">
        <v>0.94</v>
      </c>
      <c r="X3394">
        <v>5</v>
      </c>
      <c r="Y3394">
        <v>0.5</v>
      </c>
      <c r="Z3394">
        <v>0.04</v>
      </c>
      <c r="AA3394">
        <v>20</v>
      </c>
      <c r="AB3394">
        <v>0.16</v>
      </c>
      <c r="AC3394">
        <v>85</v>
      </c>
      <c r="AD3394">
        <v>0.5</v>
      </c>
      <c r="AE3394">
        <v>0.01</v>
      </c>
      <c r="AF3394">
        <v>3</v>
      </c>
      <c r="AG3394">
        <v>770</v>
      </c>
      <c r="AH3394">
        <v>6</v>
      </c>
      <c r="AI3394">
        <v>1</v>
      </c>
      <c r="AJ3394">
        <v>1</v>
      </c>
      <c r="AK3394">
        <v>40</v>
      </c>
      <c r="AL3394">
        <v>0.04</v>
      </c>
      <c r="AM3394">
        <v>5</v>
      </c>
      <c r="AN3394">
        <v>5</v>
      </c>
      <c r="AO3394">
        <v>14</v>
      </c>
      <c r="AP3394">
        <v>5</v>
      </c>
      <c r="AQ3394">
        <v>12</v>
      </c>
    </row>
    <row r="3395" spans="1:43" hidden="1" x14ac:dyDescent="0.25">
      <c r="A3395" t="s">
        <v>12412</v>
      </c>
      <c r="B3395" t="s">
        <v>12413</v>
      </c>
      <c r="C3395" s="1" t="str">
        <f t="shared" si="253"/>
        <v>21:0118</v>
      </c>
      <c r="D3395" s="1" t="str">
        <f t="shared" si="254"/>
        <v>21:0027</v>
      </c>
      <c r="E3395" t="s">
        <v>12414</v>
      </c>
      <c r="F3395" t="s">
        <v>12415</v>
      </c>
      <c r="H3395">
        <v>63.802754700000001</v>
      </c>
      <c r="I3395">
        <v>-94.763426499999994</v>
      </c>
      <c r="J3395" s="1" t="str">
        <f t="shared" si="255"/>
        <v>Till</v>
      </c>
      <c r="K3395" s="1" t="str">
        <f t="shared" si="256"/>
        <v>&lt;63 micron</v>
      </c>
      <c r="L3395">
        <v>0.1</v>
      </c>
      <c r="M3395">
        <v>0.44</v>
      </c>
      <c r="N3395">
        <v>2</v>
      </c>
      <c r="O3395">
        <v>110</v>
      </c>
      <c r="P3395">
        <v>0.25</v>
      </c>
      <c r="Q3395">
        <v>1</v>
      </c>
      <c r="R3395">
        <v>0.37</v>
      </c>
      <c r="S3395">
        <v>0.25</v>
      </c>
      <c r="T3395">
        <v>3</v>
      </c>
      <c r="U3395">
        <v>14</v>
      </c>
      <c r="V3395">
        <v>9</v>
      </c>
      <c r="W3395">
        <v>1.21</v>
      </c>
      <c r="X3395">
        <v>5</v>
      </c>
      <c r="Y3395">
        <v>0.5</v>
      </c>
      <c r="Z3395">
        <v>0.08</v>
      </c>
      <c r="AA3395">
        <v>30</v>
      </c>
      <c r="AB3395">
        <v>0.23</v>
      </c>
      <c r="AC3395">
        <v>155</v>
      </c>
      <c r="AD3395">
        <v>0.5</v>
      </c>
      <c r="AE3395">
        <v>0.01</v>
      </c>
      <c r="AF3395">
        <v>4</v>
      </c>
      <c r="AG3395">
        <v>780</v>
      </c>
      <c r="AH3395">
        <v>10</v>
      </c>
      <c r="AI3395">
        <v>2</v>
      </c>
      <c r="AJ3395">
        <v>2</v>
      </c>
      <c r="AK3395">
        <v>53</v>
      </c>
      <c r="AL3395">
        <v>0.04</v>
      </c>
      <c r="AM3395">
        <v>5</v>
      </c>
      <c r="AN3395">
        <v>5</v>
      </c>
      <c r="AO3395">
        <v>18</v>
      </c>
      <c r="AP3395">
        <v>5</v>
      </c>
      <c r="AQ3395">
        <v>16</v>
      </c>
    </row>
    <row r="3396" spans="1:43" hidden="1" x14ac:dyDescent="0.25">
      <c r="A3396" t="s">
        <v>12416</v>
      </c>
      <c r="B3396" t="s">
        <v>12417</v>
      </c>
      <c r="C3396" s="1" t="str">
        <f t="shared" si="253"/>
        <v>21:0118</v>
      </c>
      <c r="D3396" s="1" t="str">
        <f t="shared" si="254"/>
        <v>21:0027</v>
      </c>
      <c r="E3396" t="s">
        <v>12418</v>
      </c>
      <c r="F3396" t="s">
        <v>12419</v>
      </c>
      <c r="H3396">
        <v>63.817965299999997</v>
      </c>
      <c r="I3396">
        <v>-94.755010900000002</v>
      </c>
      <c r="J3396" s="1" t="str">
        <f t="shared" si="255"/>
        <v>Till</v>
      </c>
      <c r="K3396" s="1" t="str">
        <f t="shared" si="256"/>
        <v>&lt;63 micron</v>
      </c>
      <c r="L3396">
        <v>0.1</v>
      </c>
      <c r="M3396">
        <v>0.43</v>
      </c>
      <c r="N3396">
        <v>6</v>
      </c>
      <c r="O3396">
        <v>70</v>
      </c>
      <c r="P3396">
        <v>0.25</v>
      </c>
      <c r="Q3396">
        <v>1</v>
      </c>
      <c r="R3396">
        <v>0.37</v>
      </c>
      <c r="S3396">
        <v>0.25</v>
      </c>
      <c r="T3396">
        <v>3</v>
      </c>
      <c r="U3396">
        <v>12</v>
      </c>
      <c r="V3396">
        <v>7</v>
      </c>
      <c r="W3396">
        <v>1.1399999999999999</v>
      </c>
      <c r="X3396">
        <v>5</v>
      </c>
      <c r="Y3396">
        <v>0.5</v>
      </c>
      <c r="Z3396">
        <v>0.09</v>
      </c>
      <c r="AA3396">
        <v>20</v>
      </c>
      <c r="AB3396">
        <v>0.21</v>
      </c>
      <c r="AC3396">
        <v>110</v>
      </c>
      <c r="AD3396">
        <v>0.5</v>
      </c>
      <c r="AE3396">
        <v>0.02</v>
      </c>
      <c r="AF3396">
        <v>3</v>
      </c>
      <c r="AG3396">
        <v>730</v>
      </c>
      <c r="AH3396">
        <v>6</v>
      </c>
      <c r="AI3396">
        <v>2</v>
      </c>
      <c r="AJ3396">
        <v>2</v>
      </c>
      <c r="AK3396">
        <v>51</v>
      </c>
      <c r="AL3396">
        <v>0.04</v>
      </c>
      <c r="AM3396">
        <v>5</v>
      </c>
      <c r="AN3396">
        <v>5</v>
      </c>
      <c r="AO3396">
        <v>17</v>
      </c>
      <c r="AP3396">
        <v>5</v>
      </c>
      <c r="AQ3396">
        <v>14</v>
      </c>
    </row>
    <row r="3397" spans="1:43" hidden="1" x14ac:dyDescent="0.25">
      <c r="A3397" t="s">
        <v>12420</v>
      </c>
      <c r="B3397" t="s">
        <v>12421</v>
      </c>
      <c r="C3397" s="1" t="str">
        <f t="shared" si="253"/>
        <v>21:0118</v>
      </c>
      <c r="D3397" s="1" t="str">
        <f t="shared" si="254"/>
        <v>21:0027</v>
      </c>
      <c r="E3397" t="s">
        <v>12422</v>
      </c>
      <c r="F3397" t="s">
        <v>12423</v>
      </c>
      <c r="H3397">
        <v>63.8325472</v>
      </c>
      <c r="I3397">
        <v>-94.7562037</v>
      </c>
      <c r="J3397" s="1" t="str">
        <f t="shared" si="255"/>
        <v>Till</v>
      </c>
      <c r="K3397" s="1" t="str">
        <f t="shared" si="256"/>
        <v>&lt;63 micron</v>
      </c>
      <c r="L3397">
        <v>0.1</v>
      </c>
      <c r="M3397">
        <v>0.72</v>
      </c>
      <c r="N3397">
        <v>4</v>
      </c>
      <c r="O3397">
        <v>240</v>
      </c>
      <c r="P3397">
        <v>0.25</v>
      </c>
      <c r="Q3397">
        <v>1</v>
      </c>
      <c r="R3397">
        <v>0.4</v>
      </c>
      <c r="S3397">
        <v>0.25</v>
      </c>
      <c r="T3397">
        <v>3</v>
      </c>
      <c r="U3397">
        <v>16</v>
      </c>
      <c r="V3397">
        <v>12</v>
      </c>
      <c r="W3397">
        <v>1.53</v>
      </c>
      <c r="X3397">
        <v>5</v>
      </c>
      <c r="Y3397">
        <v>0.5</v>
      </c>
      <c r="Z3397">
        <v>0.17</v>
      </c>
      <c r="AA3397">
        <v>30</v>
      </c>
      <c r="AB3397">
        <v>0.31</v>
      </c>
      <c r="AC3397">
        <v>160</v>
      </c>
      <c r="AD3397">
        <v>0.5</v>
      </c>
      <c r="AE3397">
        <v>0.01</v>
      </c>
      <c r="AF3397">
        <v>7</v>
      </c>
      <c r="AG3397">
        <v>820</v>
      </c>
      <c r="AH3397">
        <v>8</v>
      </c>
      <c r="AI3397">
        <v>1</v>
      </c>
      <c r="AJ3397">
        <v>2</v>
      </c>
      <c r="AK3397">
        <v>66</v>
      </c>
      <c r="AL3397">
        <v>0.06</v>
      </c>
      <c r="AM3397">
        <v>5</v>
      </c>
      <c r="AN3397">
        <v>5</v>
      </c>
      <c r="AO3397">
        <v>22</v>
      </c>
      <c r="AP3397">
        <v>5</v>
      </c>
      <c r="AQ3397">
        <v>22</v>
      </c>
    </row>
    <row r="3398" spans="1:43" hidden="1" x14ac:dyDescent="0.25">
      <c r="A3398" t="s">
        <v>12424</v>
      </c>
      <c r="B3398" t="s">
        <v>12425</v>
      </c>
      <c r="C3398" s="1" t="str">
        <f t="shared" si="253"/>
        <v>21:0118</v>
      </c>
      <c r="D3398" s="1" t="str">
        <f t="shared" si="254"/>
        <v>21:0027</v>
      </c>
      <c r="E3398" t="s">
        <v>12426</v>
      </c>
      <c r="F3398" t="s">
        <v>12427</v>
      </c>
      <c r="H3398">
        <v>63.845333799999999</v>
      </c>
      <c r="I3398">
        <v>-94.765502400000003</v>
      </c>
      <c r="J3398" s="1" t="str">
        <f t="shared" si="255"/>
        <v>Till</v>
      </c>
      <c r="K3398" s="1" t="str">
        <f t="shared" si="256"/>
        <v>&lt;63 micron</v>
      </c>
      <c r="L3398">
        <v>0.1</v>
      </c>
      <c r="M3398">
        <v>0.34</v>
      </c>
      <c r="N3398">
        <v>1</v>
      </c>
      <c r="O3398">
        <v>150</v>
      </c>
      <c r="P3398">
        <v>0.25</v>
      </c>
      <c r="Q3398">
        <v>2</v>
      </c>
      <c r="R3398">
        <v>0.36</v>
      </c>
      <c r="S3398">
        <v>0.25</v>
      </c>
      <c r="T3398">
        <v>2</v>
      </c>
      <c r="U3398">
        <v>11</v>
      </c>
      <c r="V3398">
        <v>6</v>
      </c>
      <c r="W3398">
        <v>1.1399999999999999</v>
      </c>
      <c r="X3398">
        <v>5</v>
      </c>
      <c r="Y3398">
        <v>0.5</v>
      </c>
      <c r="Z3398">
        <v>0.05</v>
      </c>
      <c r="AA3398">
        <v>30</v>
      </c>
      <c r="AB3398">
        <v>0.17</v>
      </c>
      <c r="AC3398">
        <v>105</v>
      </c>
      <c r="AD3398">
        <v>0.5</v>
      </c>
      <c r="AE3398">
        <v>0.01</v>
      </c>
      <c r="AF3398">
        <v>5</v>
      </c>
      <c r="AG3398">
        <v>830</v>
      </c>
      <c r="AH3398">
        <v>4</v>
      </c>
      <c r="AI3398">
        <v>1</v>
      </c>
      <c r="AJ3398">
        <v>1</v>
      </c>
      <c r="AK3398">
        <v>46</v>
      </c>
      <c r="AL3398">
        <v>0.04</v>
      </c>
      <c r="AM3398">
        <v>5</v>
      </c>
      <c r="AN3398">
        <v>5</v>
      </c>
      <c r="AO3398">
        <v>17</v>
      </c>
      <c r="AP3398">
        <v>5</v>
      </c>
      <c r="AQ3398">
        <v>12</v>
      </c>
    </row>
    <row r="3399" spans="1:43" hidden="1" x14ac:dyDescent="0.25">
      <c r="A3399" t="s">
        <v>12428</v>
      </c>
      <c r="B3399" t="s">
        <v>12429</v>
      </c>
      <c r="C3399" s="1" t="str">
        <f t="shared" si="253"/>
        <v>21:0118</v>
      </c>
      <c r="D3399" s="1" t="str">
        <f t="shared" si="254"/>
        <v>21:0027</v>
      </c>
      <c r="E3399" t="s">
        <v>12430</v>
      </c>
      <c r="F3399" t="s">
        <v>12431</v>
      </c>
      <c r="H3399">
        <v>63.862068499999999</v>
      </c>
      <c r="I3399">
        <v>-94.757984399999998</v>
      </c>
      <c r="J3399" s="1" t="str">
        <f t="shared" si="255"/>
        <v>Till</v>
      </c>
      <c r="K3399" s="1" t="str">
        <f t="shared" si="256"/>
        <v>&lt;63 micron</v>
      </c>
      <c r="L3399">
        <v>0.1</v>
      </c>
      <c r="M3399">
        <v>0.77</v>
      </c>
      <c r="N3399">
        <v>6</v>
      </c>
      <c r="O3399">
        <v>240</v>
      </c>
      <c r="P3399">
        <v>0.25</v>
      </c>
      <c r="Q3399">
        <v>1</v>
      </c>
      <c r="R3399">
        <v>0.47</v>
      </c>
      <c r="S3399">
        <v>0.25</v>
      </c>
      <c r="T3399">
        <v>6</v>
      </c>
      <c r="U3399">
        <v>19</v>
      </c>
      <c r="V3399">
        <v>11</v>
      </c>
      <c r="W3399">
        <v>1.63</v>
      </c>
      <c r="X3399">
        <v>10</v>
      </c>
      <c r="Y3399">
        <v>0.5</v>
      </c>
      <c r="Z3399">
        <v>0.18</v>
      </c>
      <c r="AA3399">
        <v>40</v>
      </c>
      <c r="AB3399">
        <v>0.35</v>
      </c>
      <c r="AC3399">
        <v>210</v>
      </c>
      <c r="AD3399">
        <v>0.5</v>
      </c>
      <c r="AE3399">
        <v>0.01</v>
      </c>
      <c r="AF3399">
        <v>9</v>
      </c>
      <c r="AG3399">
        <v>850</v>
      </c>
      <c r="AH3399">
        <v>10</v>
      </c>
      <c r="AI3399">
        <v>1</v>
      </c>
      <c r="AJ3399">
        <v>3</v>
      </c>
      <c r="AK3399">
        <v>75</v>
      </c>
      <c r="AL3399">
        <v>7.0000000000000007E-2</v>
      </c>
      <c r="AM3399">
        <v>5</v>
      </c>
      <c r="AN3399">
        <v>5</v>
      </c>
      <c r="AO3399">
        <v>24</v>
      </c>
      <c r="AP3399">
        <v>5</v>
      </c>
      <c r="AQ3399">
        <v>24</v>
      </c>
    </row>
    <row r="3400" spans="1:43" hidden="1" x14ac:dyDescent="0.25">
      <c r="A3400" t="s">
        <v>12432</v>
      </c>
      <c r="B3400" t="s">
        <v>12433</v>
      </c>
      <c r="C3400" s="1" t="str">
        <f t="shared" si="253"/>
        <v>21:0118</v>
      </c>
      <c r="D3400" s="1" t="str">
        <f t="shared" si="254"/>
        <v>21:0027</v>
      </c>
      <c r="E3400" t="s">
        <v>12434</v>
      </c>
      <c r="F3400" t="s">
        <v>12435</v>
      </c>
      <c r="H3400">
        <v>63.874577100000003</v>
      </c>
      <c r="I3400">
        <v>-94.762838000000002</v>
      </c>
      <c r="J3400" s="1" t="str">
        <f t="shared" si="255"/>
        <v>Till</v>
      </c>
      <c r="K3400" s="1" t="str">
        <f t="shared" si="256"/>
        <v>&lt;63 micron</v>
      </c>
      <c r="L3400">
        <v>0.1</v>
      </c>
      <c r="M3400">
        <v>0.87</v>
      </c>
      <c r="N3400">
        <v>4</v>
      </c>
      <c r="O3400">
        <v>330</v>
      </c>
      <c r="P3400">
        <v>0.25</v>
      </c>
      <c r="Q3400">
        <v>1</v>
      </c>
      <c r="R3400">
        <v>0.46</v>
      </c>
      <c r="S3400">
        <v>0.25</v>
      </c>
      <c r="T3400">
        <v>6</v>
      </c>
      <c r="U3400">
        <v>20</v>
      </c>
      <c r="V3400">
        <v>12</v>
      </c>
      <c r="W3400">
        <v>1.75</v>
      </c>
      <c r="X3400">
        <v>10</v>
      </c>
      <c r="Y3400">
        <v>1</v>
      </c>
      <c r="Z3400">
        <v>0.22</v>
      </c>
      <c r="AA3400">
        <v>40</v>
      </c>
      <c r="AB3400">
        <v>0.38</v>
      </c>
      <c r="AC3400">
        <v>215</v>
      </c>
      <c r="AD3400">
        <v>1</v>
      </c>
      <c r="AE3400">
        <v>0.01</v>
      </c>
      <c r="AF3400">
        <v>9</v>
      </c>
      <c r="AG3400">
        <v>870</v>
      </c>
      <c r="AH3400">
        <v>6</v>
      </c>
      <c r="AI3400">
        <v>1</v>
      </c>
      <c r="AJ3400">
        <v>3</v>
      </c>
      <c r="AK3400">
        <v>77</v>
      </c>
      <c r="AL3400">
        <v>7.0000000000000007E-2</v>
      </c>
      <c r="AM3400">
        <v>5</v>
      </c>
      <c r="AN3400">
        <v>5</v>
      </c>
      <c r="AO3400">
        <v>26</v>
      </c>
      <c r="AP3400">
        <v>5</v>
      </c>
      <c r="AQ3400">
        <v>28</v>
      </c>
    </row>
    <row r="3401" spans="1:43" hidden="1" x14ac:dyDescent="0.25">
      <c r="A3401" t="s">
        <v>12436</v>
      </c>
      <c r="B3401" t="s">
        <v>12437</v>
      </c>
      <c r="C3401" s="1" t="str">
        <f t="shared" si="253"/>
        <v>21:0118</v>
      </c>
      <c r="D3401" s="1" t="str">
        <f t="shared" si="254"/>
        <v>21:0027</v>
      </c>
      <c r="E3401" t="s">
        <v>12438</v>
      </c>
      <c r="F3401" t="s">
        <v>12439</v>
      </c>
      <c r="H3401">
        <v>63.886336800000002</v>
      </c>
      <c r="I3401">
        <v>-94.759155399999997</v>
      </c>
      <c r="J3401" s="1" t="str">
        <f t="shared" si="255"/>
        <v>Till</v>
      </c>
      <c r="K3401" s="1" t="str">
        <f t="shared" si="256"/>
        <v>&lt;63 micron</v>
      </c>
      <c r="L3401">
        <v>0.1</v>
      </c>
      <c r="M3401">
        <v>0.47</v>
      </c>
      <c r="N3401">
        <v>4</v>
      </c>
      <c r="O3401">
        <v>170</v>
      </c>
      <c r="P3401">
        <v>0.25</v>
      </c>
      <c r="Q3401">
        <v>1</v>
      </c>
      <c r="R3401">
        <v>0.41</v>
      </c>
      <c r="S3401">
        <v>0.25</v>
      </c>
      <c r="T3401">
        <v>3</v>
      </c>
      <c r="U3401">
        <v>13</v>
      </c>
      <c r="V3401">
        <v>9</v>
      </c>
      <c r="W3401">
        <v>1.29</v>
      </c>
      <c r="X3401">
        <v>5</v>
      </c>
      <c r="Y3401">
        <v>0.5</v>
      </c>
      <c r="Z3401">
        <v>0.1</v>
      </c>
      <c r="AA3401">
        <v>30</v>
      </c>
      <c r="AB3401">
        <v>0.23</v>
      </c>
      <c r="AC3401">
        <v>140</v>
      </c>
      <c r="AD3401">
        <v>0.5</v>
      </c>
      <c r="AE3401">
        <v>0.01</v>
      </c>
      <c r="AF3401">
        <v>6</v>
      </c>
      <c r="AG3401">
        <v>820</v>
      </c>
      <c r="AH3401">
        <v>6</v>
      </c>
      <c r="AI3401">
        <v>1</v>
      </c>
      <c r="AJ3401">
        <v>2</v>
      </c>
      <c r="AK3401">
        <v>63</v>
      </c>
      <c r="AL3401">
        <v>0.06</v>
      </c>
      <c r="AM3401">
        <v>5</v>
      </c>
      <c r="AN3401">
        <v>5</v>
      </c>
      <c r="AO3401">
        <v>18</v>
      </c>
      <c r="AP3401">
        <v>5</v>
      </c>
      <c r="AQ3401">
        <v>18</v>
      </c>
    </row>
    <row r="3402" spans="1:43" hidden="1" x14ac:dyDescent="0.25">
      <c r="A3402" t="s">
        <v>12440</v>
      </c>
      <c r="B3402" t="s">
        <v>12441</v>
      </c>
      <c r="C3402" s="1" t="str">
        <f t="shared" si="253"/>
        <v>21:0118</v>
      </c>
      <c r="D3402" s="1" t="str">
        <f t="shared" si="254"/>
        <v>21:0027</v>
      </c>
      <c r="E3402" t="s">
        <v>12442</v>
      </c>
      <c r="F3402" t="s">
        <v>12443</v>
      </c>
      <c r="H3402">
        <v>63.731219099999997</v>
      </c>
      <c r="I3402">
        <v>-94.733688099999995</v>
      </c>
      <c r="J3402" s="1" t="str">
        <f t="shared" si="255"/>
        <v>Till</v>
      </c>
      <c r="K3402" s="1" t="str">
        <f t="shared" si="256"/>
        <v>&lt;63 micron</v>
      </c>
      <c r="L3402">
        <v>0.1</v>
      </c>
      <c r="M3402">
        <v>0.31</v>
      </c>
      <c r="N3402">
        <v>1</v>
      </c>
      <c r="O3402">
        <v>60</v>
      </c>
      <c r="P3402">
        <v>0.25</v>
      </c>
      <c r="Q3402">
        <v>2</v>
      </c>
      <c r="R3402">
        <v>0.3</v>
      </c>
      <c r="S3402">
        <v>0.25</v>
      </c>
      <c r="T3402">
        <v>2</v>
      </c>
      <c r="U3402">
        <v>11</v>
      </c>
      <c r="V3402">
        <v>4</v>
      </c>
      <c r="W3402">
        <v>0.85</v>
      </c>
      <c r="X3402">
        <v>5</v>
      </c>
      <c r="Y3402">
        <v>0.5</v>
      </c>
      <c r="Z3402">
        <v>0.04</v>
      </c>
      <c r="AA3402">
        <v>20</v>
      </c>
      <c r="AB3402">
        <v>0.15</v>
      </c>
      <c r="AC3402">
        <v>70</v>
      </c>
      <c r="AD3402">
        <v>0.5</v>
      </c>
      <c r="AE3402">
        <v>0.01</v>
      </c>
      <c r="AF3402">
        <v>3</v>
      </c>
      <c r="AG3402">
        <v>680</v>
      </c>
      <c r="AH3402">
        <v>4</v>
      </c>
      <c r="AI3402">
        <v>1</v>
      </c>
      <c r="AJ3402">
        <v>1</v>
      </c>
      <c r="AK3402">
        <v>43</v>
      </c>
      <c r="AL3402">
        <v>0.04</v>
      </c>
      <c r="AM3402">
        <v>5</v>
      </c>
      <c r="AN3402">
        <v>5</v>
      </c>
      <c r="AO3402">
        <v>14</v>
      </c>
      <c r="AP3402">
        <v>5</v>
      </c>
      <c r="AQ3402">
        <v>10</v>
      </c>
    </row>
    <row r="3403" spans="1:43" hidden="1" x14ac:dyDescent="0.25">
      <c r="A3403" t="s">
        <v>12444</v>
      </c>
      <c r="B3403" t="s">
        <v>12445</v>
      </c>
      <c r="C3403" s="1" t="str">
        <f t="shared" si="253"/>
        <v>21:0118</v>
      </c>
      <c r="D3403" s="1" t="str">
        <f t="shared" si="254"/>
        <v>21:0027</v>
      </c>
      <c r="E3403" t="s">
        <v>12446</v>
      </c>
      <c r="F3403" t="s">
        <v>12447</v>
      </c>
      <c r="H3403">
        <v>63.745508000000001</v>
      </c>
      <c r="I3403">
        <v>-94.734624800000006</v>
      </c>
      <c r="J3403" s="1" t="str">
        <f t="shared" si="255"/>
        <v>Till</v>
      </c>
      <c r="K3403" s="1" t="str">
        <f t="shared" si="256"/>
        <v>&lt;63 micron</v>
      </c>
      <c r="L3403">
        <v>0.1</v>
      </c>
      <c r="M3403">
        <v>1.03</v>
      </c>
      <c r="N3403">
        <v>6</v>
      </c>
      <c r="O3403">
        <v>380</v>
      </c>
      <c r="P3403">
        <v>0.25</v>
      </c>
      <c r="Q3403">
        <v>1</v>
      </c>
      <c r="R3403">
        <v>0.41</v>
      </c>
      <c r="S3403">
        <v>0.25</v>
      </c>
      <c r="T3403">
        <v>5</v>
      </c>
      <c r="U3403">
        <v>22</v>
      </c>
      <c r="V3403">
        <v>16</v>
      </c>
      <c r="W3403">
        <v>1.85</v>
      </c>
      <c r="X3403">
        <v>10</v>
      </c>
      <c r="Y3403">
        <v>0.5</v>
      </c>
      <c r="Z3403">
        <v>0.26</v>
      </c>
      <c r="AA3403">
        <v>40</v>
      </c>
      <c r="AB3403">
        <v>0.44</v>
      </c>
      <c r="AC3403">
        <v>195</v>
      </c>
      <c r="AD3403">
        <v>0.5</v>
      </c>
      <c r="AE3403">
        <v>0.01</v>
      </c>
      <c r="AF3403">
        <v>11</v>
      </c>
      <c r="AG3403">
        <v>770</v>
      </c>
      <c r="AH3403">
        <v>8</v>
      </c>
      <c r="AI3403">
        <v>2</v>
      </c>
      <c r="AJ3403">
        <v>3</v>
      </c>
      <c r="AK3403">
        <v>68</v>
      </c>
      <c r="AL3403">
        <v>0.06</v>
      </c>
      <c r="AM3403">
        <v>5</v>
      </c>
      <c r="AN3403">
        <v>5</v>
      </c>
      <c r="AO3403">
        <v>27</v>
      </c>
      <c r="AP3403">
        <v>5</v>
      </c>
      <c r="AQ3403">
        <v>32</v>
      </c>
    </row>
    <row r="3404" spans="1:43" hidden="1" x14ac:dyDescent="0.25">
      <c r="A3404" t="s">
        <v>12448</v>
      </c>
      <c r="B3404" t="s">
        <v>12449</v>
      </c>
      <c r="C3404" s="1" t="str">
        <f t="shared" ref="C3404:C3467" si="257">HYPERLINK("http://geochem.nrcan.gc.ca/cdogs/content/bdl/bdl210118_e.htm", "21:0118")</f>
        <v>21:0118</v>
      </c>
      <c r="D3404" s="1" t="str">
        <f t="shared" ref="D3404:D3467" si="258">HYPERLINK("http://geochem.nrcan.gc.ca/cdogs/content/svy/svy210027_e.htm", "21:0027")</f>
        <v>21:0027</v>
      </c>
      <c r="E3404" t="s">
        <v>12450</v>
      </c>
      <c r="F3404" t="s">
        <v>12451</v>
      </c>
      <c r="H3404">
        <v>63.759757499999999</v>
      </c>
      <c r="I3404">
        <v>-94.736594100000005</v>
      </c>
      <c r="J3404" s="1" t="str">
        <f t="shared" ref="J3404:J3467" si="259">HYPERLINK("http://geochem.nrcan.gc.ca/cdogs/content/kwd/kwd020044_e.htm", "Till")</f>
        <v>Till</v>
      </c>
      <c r="K3404" s="1" t="str">
        <f t="shared" ref="K3404:K3467" si="260">HYPERLINK("http://geochem.nrcan.gc.ca/cdogs/content/kwd/kwd080004_e.htm", "&lt;63 micron")</f>
        <v>&lt;63 micron</v>
      </c>
      <c r="L3404">
        <v>0.1</v>
      </c>
      <c r="M3404">
        <v>0.23</v>
      </c>
      <c r="N3404">
        <v>1</v>
      </c>
      <c r="O3404">
        <v>40</v>
      </c>
      <c r="P3404">
        <v>0.25</v>
      </c>
      <c r="Q3404">
        <v>1</v>
      </c>
      <c r="R3404">
        <v>0.27</v>
      </c>
      <c r="S3404">
        <v>0.25</v>
      </c>
      <c r="T3404">
        <v>2</v>
      </c>
      <c r="U3404">
        <v>9</v>
      </c>
      <c r="V3404">
        <v>3</v>
      </c>
      <c r="W3404">
        <v>0.82</v>
      </c>
      <c r="X3404">
        <v>5</v>
      </c>
      <c r="Y3404">
        <v>0.5</v>
      </c>
      <c r="Z3404">
        <v>0.03</v>
      </c>
      <c r="AA3404">
        <v>10</v>
      </c>
      <c r="AB3404">
        <v>0.12</v>
      </c>
      <c r="AC3404">
        <v>70</v>
      </c>
      <c r="AD3404">
        <v>0.5</v>
      </c>
      <c r="AE3404">
        <v>0.01</v>
      </c>
      <c r="AF3404">
        <v>3</v>
      </c>
      <c r="AG3404">
        <v>690</v>
      </c>
      <c r="AH3404">
        <v>4</v>
      </c>
      <c r="AI3404">
        <v>1</v>
      </c>
      <c r="AJ3404">
        <v>1</v>
      </c>
      <c r="AK3404">
        <v>32</v>
      </c>
      <c r="AL3404">
        <v>0.03</v>
      </c>
      <c r="AM3404">
        <v>5</v>
      </c>
      <c r="AN3404">
        <v>5</v>
      </c>
      <c r="AO3404">
        <v>13</v>
      </c>
      <c r="AP3404">
        <v>5</v>
      </c>
      <c r="AQ3404">
        <v>8</v>
      </c>
    </row>
    <row r="3405" spans="1:43" hidden="1" x14ac:dyDescent="0.25">
      <c r="A3405" t="s">
        <v>12452</v>
      </c>
      <c r="B3405" t="s">
        <v>12453</v>
      </c>
      <c r="C3405" s="1" t="str">
        <f t="shared" si="257"/>
        <v>21:0118</v>
      </c>
      <c r="D3405" s="1" t="str">
        <f t="shared" si="258"/>
        <v>21:0027</v>
      </c>
      <c r="E3405" t="s">
        <v>12454</v>
      </c>
      <c r="F3405" t="s">
        <v>12455</v>
      </c>
      <c r="H3405">
        <v>63.788267300000001</v>
      </c>
      <c r="I3405">
        <v>-94.736662899999999</v>
      </c>
      <c r="J3405" s="1" t="str">
        <f t="shared" si="259"/>
        <v>Till</v>
      </c>
      <c r="K3405" s="1" t="str">
        <f t="shared" si="260"/>
        <v>&lt;63 micron</v>
      </c>
      <c r="L3405">
        <v>0.1</v>
      </c>
      <c r="M3405">
        <v>0.48</v>
      </c>
      <c r="N3405">
        <v>1</v>
      </c>
      <c r="O3405">
        <v>120</v>
      </c>
      <c r="P3405">
        <v>0.25</v>
      </c>
      <c r="Q3405">
        <v>1</v>
      </c>
      <c r="R3405">
        <v>0.32</v>
      </c>
      <c r="S3405">
        <v>0.25</v>
      </c>
      <c r="T3405">
        <v>4</v>
      </c>
      <c r="U3405">
        <v>13</v>
      </c>
      <c r="V3405">
        <v>9</v>
      </c>
      <c r="W3405">
        <v>1.1399999999999999</v>
      </c>
      <c r="X3405">
        <v>5</v>
      </c>
      <c r="Y3405">
        <v>0.5</v>
      </c>
      <c r="Z3405">
        <v>0.1</v>
      </c>
      <c r="AA3405">
        <v>20</v>
      </c>
      <c r="AB3405">
        <v>0.21</v>
      </c>
      <c r="AC3405">
        <v>150</v>
      </c>
      <c r="AD3405">
        <v>0.5</v>
      </c>
      <c r="AE3405">
        <v>0.01</v>
      </c>
      <c r="AF3405">
        <v>7</v>
      </c>
      <c r="AG3405">
        <v>720</v>
      </c>
      <c r="AH3405">
        <v>8</v>
      </c>
      <c r="AI3405">
        <v>1</v>
      </c>
      <c r="AJ3405">
        <v>1</v>
      </c>
      <c r="AK3405">
        <v>46</v>
      </c>
      <c r="AL3405">
        <v>0.04</v>
      </c>
      <c r="AM3405">
        <v>5</v>
      </c>
      <c r="AN3405">
        <v>5</v>
      </c>
      <c r="AO3405">
        <v>16</v>
      </c>
      <c r="AP3405">
        <v>5</v>
      </c>
      <c r="AQ3405">
        <v>16</v>
      </c>
    </row>
    <row r="3406" spans="1:43" hidden="1" x14ac:dyDescent="0.25">
      <c r="A3406" t="s">
        <v>12456</v>
      </c>
      <c r="B3406" t="s">
        <v>12457</v>
      </c>
      <c r="C3406" s="1" t="str">
        <f t="shared" si="257"/>
        <v>21:0118</v>
      </c>
      <c r="D3406" s="1" t="str">
        <f t="shared" si="258"/>
        <v>21:0027</v>
      </c>
      <c r="E3406" t="s">
        <v>12458</v>
      </c>
      <c r="F3406" t="s">
        <v>12459</v>
      </c>
      <c r="H3406">
        <v>63.803039499999997</v>
      </c>
      <c r="I3406">
        <v>-94.734729000000002</v>
      </c>
      <c r="J3406" s="1" t="str">
        <f t="shared" si="259"/>
        <v>Till</v>
      </c>
      <c r="K3406" s="1" t="str">
        <f t="shared" si="260"/>
        <v>&lt;63 micron</v>
      </c>
      <c r="L3406">
        <v>0.1</v>
      </c>
      <c r="M3406">
        <v>0.49</v>
      </c>
      <c r="N3406">
        <v>1</v>
      </c>
      <c r="O3406">
        <v>110</v>
      </c>
      <c r="P3406">
        <v>0.25</v>
      </c>
      <c r="Q3406">
        <v>2</v>
      </c>
      <c r="R3406">
        <v>0.37</v>
      </c>
      <c r="S3406">
        <v>0.25</v>
      </c>
      <c r="T3406">
        <v>3</v>
      </c>
      <c r="U3406">
        <v>15</v>
      </c>
      <c r="V3406">
        <v>13</v>
      </c>
      <c r="W3406">
        <v>1.28</v>
      </c>
      <c r="X3406">
        <v>5</v>
      </c>
      <c r="Y3406">
        <v>0.5</v>
      </c>
      <c r="Z3406">
        <v>0.11</v>
      </c>
      <c r="AA3406">
        <v>20</v>
      </c>
      <c r="AB3406">
        <v>0.25</v>
      </c>
      <c r="AC3406">
        <v>120</v>
      </c>
      <c r="AD3406">
        <v>0.5</v>
      </c>
      <c r="AE3406">
        <v>0.01</v>
      </c>
      <c r="AF3406">
        <v>7</v>
      </c>
      <c r="AG3406">
        <v>760</v>
      </c>
      <c r="AH3406">
        <v>4</v>
      </c>
      <c r="AI3406">
        <v>1</v>
      </c>
      <c r="AJ3406">
        <v>2</v>
      </c>
      <c r="AK3406">
        <v>48</v>
      </c>
      <c r="AL3406">
        <v>0.05</v>
      </c>
      <c r="AM3406">
        <v>5</v>
      </c>
      <c r="AN3406">
        <v>5</v>
      </c>
      <c r="AO3406">
        <v>19</v>
      </c>
      <c r="AP3406">
        <v>5</v>
      </c>
      <c r="AQ3406">
        <v>20</v>
      </c>
    </row>
    <row r="3407" spans="1:43" hidden="1" x14ac:dyDescent="0.25">
      <c r="A3407" t="s">
        <v>12460</v>
      </c>
      <c r="B3407" t="s">
        <v>12461</v>
      </c>
      <c r="C3407" s="1" t="str">
        <f t="shared" si="257"/>
        <v>21:0118</v>
      </c>
      <c r="D3407" s="1" t="str">
        <f t="shared" si="258"/>
        <v>21:0027</v>
      </c>
      <c r="E3407" t="s">
        <v>12462</v>
      </c>
      <c r="F3407" t="s">
        <v>12463</v>
      </c>
      <c r="H3407">
        <v>63.816959199999999</v>
      </c>
      <c r="I3407">
        <v>-94.7230086</v>
      </c>
      <c r="J3407" s="1" t="str">
        <f t="shared" si="259"/>
        <v>Till</v>
      </c>
      <c r="K3407" s="1" t="str">
        <f t="shared" si="260"/>
        <v>&lt;63 micron</v>
      </c>
      <c r="L3407">
        <v>0.1</v>
      </c>
      <c r="M3407">
        <v>0.32</v>
      </c>
      <c r="N3407">
        <v>4</v>
      </c>
      <c r="O3407">
        <v>80</v>
      </c>
      <c r="P3407">
        <v>0.25</v>
      </c>
      <c r="Q3407">
        <v>1</v>
      </c>
      <c r="R3407">
        <v>0.33</v>
      </c>
      <c r="S3407">
        <v>0.25</v>
      </c>
      <c r="T3407">
        <v>2</v>
      </c>
      <c r="U3407">
        <v>11</v>
      </c>
      <c r="V3407">
        <v>4</v>
      </c>
      <c r="W3407">
        <v>1.07</v>
      </c>
      <c r="X3407">
        <v>5</v>
      </c>
      <c r="Y3407">
        <v>0.5</v>
      </c>
      <c r="Z3407">
        <v>0.06</v>
      </c>
      <c r="AA3407">
        <v>20</v>
      </c>
      <c r="AB3407">
        <v>0.16</v>
      </c>
      <c r="AC3407">
        <v>95</v>
      </c>
      <c r="AD3407">
        <v>0.5</v>
      </c>
      <c r="AE3407">
        <v>0.01</v>
      </c>
      <c r="AF3407">
        <v>4</v>
      </c>
      <c r="AG3407">
        <v>740</v>
      </c>
      <c r="AH3407">
        <v>6</v>
      </c>
      <c r="AI3407">
        <v>1</v>
      </c>
      <c r="AJ3407">
        <v>1</v>
      </c>
      <c r="AK3407">
        <v>44</v>
      </c>
      <c r="AL3407">
        <v>0.04</v>
      </c>
      <c r="AM3407">
        <v>5</v>
      </c>
      <c r="AN3407">
        <v>5</v>
      </c>
      <c r="AO3407">
        <v>16</v>
      </c>
      <c r="AP3407">
        <v>5</v>
      </c>
      <c r="AQ3407">
        <v>10</v>
      </c>
    </row>
    <row r="3408" spans="1:43" hidden="1" x14ac:dyDescent="0.25">
      <c r="A3408" t="s">
        <v>12464</v>
      </c>
      <c r="B3408" t="s">
        <v>12465</v>
      </c>
      <c r="C3408" s="1" t="str">
        <f t="shared" si="257"/>
        <v>21:0118</v>
      </c>
      <c r="D3408" s="1" t="str">
        <f t="shared" si="258"/>
        <v>21:0027</v>
      </c>
      <c r="E3408" t="s">
        <v>12466</v>
      </c>
      <c r="F3408" t="s">
        <v>12467</v>
      </c>
      <c r="H3408">
        <v>63.832950400000001</v>
      </c>
      <c r="I3408">
        <v>-94.727970900000003</v>
      </c>
      <c r="J3408" s="1" t="str">
        <f t="shared" si="259"/>
        <v>Till</v>
      </c>
      <c r="K3408" s="1" t="str">
        <f t="shared" si="260"/>
        <v>&lt;63 micron</v>
      </c>
      <c r="L3408">
        <v>0.1</v>
      </c>
      <c r="M3408">
        <v>0.62</v>
      </c>
      <c r="N3408">
        <v>1</v>
      </c>
      <c r="O3408">
        <v>140</v>
      </c>
      <c r="P3408">
        <v>0.25</v>
      </c>
      <c r="Q3408">
        <v>1</v>
      </c>
      <c r="R3408">
        <v>0.4</v>
      </c>
      <c r="S3408">
        <v>0.25</v>
      </c>
      <c r="T3408">
        <v>3</v>
      </c>
      <c r="U3408">
        <v>20</v>
      </c>
      <c r="V3408">
        <v>6</v>
      </c>
      <c r="W3408">
        <v>1.46</v>
      </c>
      <c r="X3408">
        <v>5</v>
      </c>
      <c r="Y3408">
        <v>0.5</v>
      </c>
      <c r="Z3408">
        <v>0.12</v>
      </c>
      <c r="AA3408">
        <v>40</v>
      </c>
      <c r="AB3408">
        <v>0.31</v>
      </c>
      <c r="AC3408">
        <v>165</v>
      </c>
      <c r="AD3408">
        <v>0.5</v>
      </c>
      <c r="AE3408">
        <v>0.01</v>
      </c>
      <c r="AF3408">
        <v>9</v>
      </c>
      <c r="AG3408">
        <v>770</v>
      </c>
      <c r="AH3408">
        <v>6</v>
      </c>
      <c r="AI3408">
        <v>1</v>
      </c>
      <c r="AJ3408">
        <v>2</v>
      </c>
      <c r="AK3408">
        <v>71</v>
      </c>
      <c r="AL3408">
        <v>7.0000000000000007E-2</v>
      </c>
      <c r="AM3408">
        <v>5</v>
      </c>
      <c r="AN3408">
        <v>5</v>
      </c>
      <c r="AO3408">
        <v>22</v>
      </c>
      <c r="AP3408">
        <v>5</v>
      </c>
      <c r="AQ3408">
        <v>22</v>
      </c>
    </row>
    <row r="3409" spans="1:43" hidden="1" x14ac:dyDescent="0.25">
      <c r="A3409" t="s">
        <v>12468</v>
      </c>
      <c r="B3409" t="s">
        <v>12469</v>
      </c>
      <c r="C3409" s="1" t="str">
        <f t="shared" si="257"/>
        <v>21:0118</v>
      </c>
      <c r="D3409" s="1" t="str">
        <f t="shared" si="258"/>
        <v>21:0027</v>
      </c>
      <c r="E3409" t="s">
        <v>12470</v>
      </c>
      <c r="F3409" t="s">
        <v>12471</v>
      </c>
      <c r="H3409">
        <v>63.844361300000003</v>
      </c>
      <c r="I3409">
        <v>-94.721837399999998</v>
      </c>
      <c r="J3409" s="1" t="str">
        <f t="shared" si="259"/>
        <v>Till</v>
      </c>
      <c r="K3409" s="1" t="str">
        <f t="shared" si="260"/>
        <v>&lt;63 micron</v>
      </c>
      <c r="L3409">
        <v>0.1</v>
      </c>
      <c r="M3409">
        <v>0.62</v>
      </c>
      <c r="N3409">
        <v>1</v>
      </c>
      <c r="O3409">
        <v>130</v>
      </c>
      <c r="P3409">
        <v>0.25</v>
      </c>
      <c r="Q3409">
        <v>1</v>
      </c>
      <c r="R3409">
        <v>0.38</v>
      </c>
      <c r="S3409">
        <v>0.25</v>
      </c>
      <c r="T3409">
        <v>4</v>
      </c>
      <c r="U3409">
        <v>18</v>
      </c>
      <c r="V3409">
        <v>8</v>
      </c>
      <c r="W3409">
        <v>1.34</v>
      </c>
      <c r="X3409">
        <v>5</v>
      </c>
      <c r="Y3409">
        <v>0.5</v>
      </c>
      <c r="Z3409">
        <v>0.12</v>
      </c>
      <c r="AA3409">
        <v>30</v>
      </c>
      <c r="AB3409">
        <v>0.3</v>
      </c>
      <c r="AC3409">
        <v>130</v>
      </c>
      <c r="AD3409">
        <v>0.5</v>
      </c>
      <c r="AE3409">
        <v>0.01</v>
      </c>
      <c r="AF3409">
        <v>9</v>
      </c>
      <c r="AG3409">
        <v>850</v>
      </c>
      <c r="AH3409">
        <v>8</v>
      </c>
      <c r="AI3409">
        <v>1</v>
      </c>
      <c r="AJ3409">
        <v>2</v>
      </c>
      <c r="AK3409">
        <v>58</v>
      </c>
      <c r="AL3409">
        <v>0.06</v>
      </c>
      <c r="AM3409">
        <v>5</v>
      </c>
      <c r="AN3409">
        <v>5</v>
      </c>
      <c r="AO3409">
        <v>21</v>
      </c>
      <c r="AP3409">
        <v>5</v>
      </c>
      <c r="AQ3409">
        <v>22</v>
      </c>
    </row>
    <row r="3410" spans="1:43" hidden="1" x14ac:dyDescent="0.25">
      <c r="A3410" t="s">
        <v>12472</v>
      </c>
      <c r="B3410" t="s">
        <v>12473</v>
      </c>
      <c r="C3410" s="1" t="str">
        <f t="shared" si="257"/>
        <v>21:0118</v>
      </c>
      <c r="D3410" s="1" t="str">
        <f t="shared" si="258"/>
        <v>21:0027</v>
      </c>
      <c r="E3410" t="s">
        <v>12474</v>
      </c>
      <c r="F3410" t="s">
        <v>12475</v>
      </c>
      <c r="H3410">
        <v>63.861531499999998</v>
      </c>
      <c r="I3410">
        <v>-94.728809499999997</v>
      </c>
      <c r="J3410" s="1" t="str">
        <f t="shared" si="259"/>
        <v>Till</v>
      </c>
      <c r="K3410" s="1" t="str">
        <f t="shared" si="260"/>
        <v>&lt;63 micron</v>
      </c>
      <c r="L3410">
        <v>0.1</v>
      </c>
      <c r="M3410">
        <v>0.83</v>
      </c>
      <c r="N3410">
        <v>1</v>
      </c>
      <c r="O3410">
        <v>290</v>
      </c>
      <c r="P3410">
        <v>0.25</v>
      </c>
      <c r="Q3410">
        <v>2</v>
      </c>
      <c r="R3410">
        <v>0.41</v>
      </c>
      <c r="S3410">
        <v>0.25</v>
      </c>
      <c r="T3410">
        <v>5</v>
      </c>
      <c r="U3410">
        <v>19</v>
      </c>
      <c r="V3410">
        <v>14</v>
      </c>
      <c r="W3410">
        <v>1.61</v>
      </c>
      <c r="X3410">
        <v>10</v>
      </c>
      <c r="Y3410">
        <v>0.5</v>
      </c>
      <c r="Z3410">
        <v>0.22</v>
      </c>
      <c r="AA3410">
        <v>30</v>
      </c>
      <c r="AB3410">
        <v>0.35</v>
      </c>
      <c r="AC3410">
        <v>210</v>
      </c>
      <c r="AD3410">
        <v>0.5</v>
      </c>
      <c r="AE3410">
        <v>0.01</v>
      </c>
      <c r="AF3410">
        <v>9</v>
      </c>
      <c r="AG3410">
        <v>800</v>
      </c>
      <c r="AH3410">
        <v>6</v>
      </c>
      <c r="AI3410">
        <v>2</v>
      </c>
      <c r="AJ3410">
        <v>3</v>
      </c>
      <c r="AK3410">
        <v>68</v>
      </c>
      <c r="AL3410">
        <v>7.0000000000000007E-2</v>
      </c>
      <c r="AM3410">
        <v>5</v>
      </c>
      <c r="AN3410">
        <v>5</v>
      </c>
      <c r="AO3410">
        <v>23</v>
      </c>
      <c r="AP3410">
        <v>5</v>
      </c>
      <c r="AQ3410">
        <v>28</v>
      </c>
    </row>
    <row r="3411" spans="1:43" hidden="1" x14ac:dyDescent="0.25">
      <c r="A3411" t="s">
        <v>12476</v>
      </c>
      <c r="B3411" t="s">
        <v>12477</v>
      </c>
      <c r="C3411" s="1" t="str">
        <f t="shared" si="257"/>
        <v>21:0118</v>
      </c>
      <c r="D3411" s="1" t="str">
        <f t="shared" si="258"/>
        <v>21:0027</v>
      </c>
      <c r="E3411" t="s">
        <v>12478</v>
      </c>
      <c r="F3411" t="s">
        <v>12479</v>
      </c>
      <c r="H3411">
        <v>63.874651399999998</v>
      </c>
      <c r="I3411">
        <v>-94.732160699999994</v>
      </c>
      <c r="J3411" s="1" t="str">
        <f t="shared" si="259"/>
        <v>Till</v>
      </c>
      <c r="K3411" s="1" t="str">
        <f t="shared" si="260"/>
        <v>&lt;63 micron</v>
      </c>
      <c r="L3411">
        <v>0.1</v>
      </c>
      <c r="M3411">
        <v>0.61</v>
      </c>
      <c r="N3411">
        <v>2</v>
      </c>
      <c r="O3411">
        <v>180</v>
      </c>
      <c r="P3411">
        <v>0.25</v>
      </c>
      <c r="Q3411">
        <v>1</v>
      </c>
      <c r="R3411">
        <v>0.43</v>
      </c>
      <c r="S3411">
        <v>0.25</v>
      </c>
      <c r="T3411">
        <v>4</v>
      </c>
      <c r="U3411">
        <v>16</v>
      </c>
      <c r="V3411">
        <v>10</v>
      </c>
      <c r="W3411">
        <v>1.39</v>
      </c>
      <c r="X3411">
        <v>5</v>
      </c>
      <c r="Y3411">
        <v>0.5</v>
      </c>
      <c r="Z3411">
        <v>0.14000000000000001</v>
      </c>
      <c r="AA3411">
        <v>30</v>
      </c>
      <c r="AB3411">
        <v>0.28999999999999998</v>
      </c>
      <c r="AC3411">
        <v>165</v>
      </c>
      <c r="AD3411">
        <v>0.5</v>
      </c>
      <c r="AE3411">
        <v>0.01</v>
      </c>
      <c r="AF3411">
        <v>7</v>
      </c>
      <c r="AG3411">
        <v>820</v>
      </c>
      <c r="AH3411">
        <v>6</v>
      </c>
      <c r="AI3411">
        <v>1</v>
      </c>
      <c r="AJ3411">
        <v>2</v>
      </c>
      <c r="AK3411">
        <v>68</v>
      </c>
      <c r="AL3411">
        <v>0.06</v>
      </c>
      <c r="AM3411">
        <v>5</v>
      </c>
      <c r="AN3411">
        <v>5</v>
      </c>
      <c r="AO3411">
        <v>20</v>
      </c>
      <c r="AP3411">
        <v>5</v>
      </c>
      <c r="AQ3411">
        <v>20</v>
      </c>
    </row>
    <row r="3412" spans="1:43" hidden="1" x14ac:dyDescent="0.25">
      <c r="A3412" t="s">
        <v>12480</v>
      </c>
      <c r="B3412" t="s">
        <v>12481</v>
      </c>
      <c r="C3412" s="1" t="str">
        <f t="shared" si="257"/>
        <v>21:0118</v>
      </c>
      <c r="D3412" s="1" t="str">
        <f t="shared" si="258"/>
        <v>21:0027</v>
      </c>
      <c r="E3412" t="s">
        <v>12482</v>
      </c>
      <c r="F3412" t="s">
        <v>12483</v>
      </c>
      <c r="H3412">
        <v>63.889619500000002</v>
      </c>
      <c r="I3412">
        <v>-94.727338500000002</v>
      </c>
      <c r="J3412" s="1" t="str">
        <f t="shared" si="259"/>
        <v>Till</v>
      </c>
      <c r="K3412" s="1" t="str">
        <f t="shared" si="260"/>
        <v>&lt;63 micron</v>
      </c>
      <c r="L3412">
        <v>0.1</v>
      </c>
      <c r="M3412">
        <v>1.47</v>
      </c>
      <c r="N3412">
        <v>2</v>
      </c>
      <c r="O3412">
        <v>230</v>
      </c>
      <c r="P3412">
        <v>0.25</v>
      </c>
      <c r="Q3412">
        <v>2</v>
      </c>
      <c r="R3412">
        <v>0.55000000000000004</v>
      </c>
      <c r="S3412">
        <v>0.25</v>
      </c>
      <c r="T3412">
        <v>6</v>
      </c>
      <c r="U3412">
        <v>35</v>
      </c>
      <c r="V3412">
        <v>19</v>
      </c>
      <c r="W3412">
        <v>2.34</v>
      </c>
      <c r="X3412">
        <v>10</v>
      </c>
      <c r="Y3412">
        <v>1</v>
      </c>
      <c r="Z3412">
        <v>0.47</v>
      </c>
      <c r="AA3412">
        <v>50</v>
      </c>
      <c r="AB3412">
        <v>0.7</v>
      </c>
      <c r="AC3412">
        <v>260</v>
      </c>
      <c r="AD3412">
        <v>0.5</v>
      </c>
      <c r="AE3412">
        <v>0.03</v>
      </c>
      <c r="AF3412">
        <v>16</v>
      </c>
      <c r="AG3412">
        <v>820</v>
      </c>
      <c r="AH3412">
        <v>6</v>
      </c>
      <c r="AI3412">
        <v>1</v>
      </c>
      <c r="AJ3412">
        <v>5</v>
      </c>
      <c r="AK3412">
        <v>51</v>
      </c>
      <c r="AL3412">
        <v>0.12</v>
      </c>
      <c r="AM3412">
        <v>5</v>
      </c>
      <c r="AN3412">
        <v>5</v>
      </c>
      <c r="AO3412">
        <v>40</v>
      </c>
      <c r="AP3412">
        <v>5</v>
      </c>
      <c r="AQ3412">
        <v>46</v>
      </c>
    </row>
    <row r="3413" spans="1:43" hidden="1" x14ac:dyDescent="0.25">
      <c r="A3413" t="s">
        <v>12484</v>
      </c>
      <c r="B3413" t="s">
        <v>12485</v>
      </c>
      <c r="C3413" s="1" t="str">
        <f t="shared" si="257"/>
        <v>21:0118</v>
      </c>
      <c r="D3413" s="1" t="str">
        <f t="shared" si="258"/>
        <v>21:0027</v>
      </c>
      <c r="E3413" t="s">
        <v>12486</v>
      </c>
      <c r="F3413" t="s">
        <v>12487</v>
      </c>
      <c r="H3413">
        <v>63.909490699999999</v>
      </c>
      <c r="I3413">
        <v>-94.695720899999998</v>
      </c>
      <c r="J3413" s="1" t="str">
        <f t="shared" si="259"/>
        <v>Till</v>
      </c>
      <c r="K3413" s="1" t="str">
        <f t="shared" si="260"/>
        <v>&lt;63 micron</v>
      </c>
      <c r="L3413">
        <v>0.1</v>
      </c>
      <c r="M3413">
        <v>1.01</v>
      </c>
      <c r="N3413">
        <v>2</v>
      </c>
      <c r="O3413">
        <v>250</v>
      </c>
      <c r="P3413">
        <v>0.25</v>
      </c>
      <c r="Q3413">
        <v>2</v>
      </c>
      <c r="R3413">
        <v>0.44</v>
      </c>
      <c r="S3413">
        <v>0.25</v>
      </c>
      <c r="T3413">
        <v>6</v>
      </c>
      <c r="U3413">
        <v>22</v>
      </c>
      <c r="V3413">
        <v>19</v>
      </c>
      <c r="W3413">
        <v>1.8</v>
      </c>
      <c r="X3413">
        <v>5</v>
      </c>
      <c r="Y3413">
        <v>0.5</v>
      </c>
      <c r="Z3413">
        <v>0.27</v>
      </c>
      <c r="AA3413">
        <v>40</v>
      </c>
      <c r="AB3413">
        <v>0.44</v>
      </c>
      <c r="AC3413">
        <v>215</v>
      </c>
      <c r="AD3413">
        <v>0.5</v>
      </c>
      <c r="AE3413">
        <v>0.02</v>
      </c>
      <c r="AF3413">
        <v>12</v>
      </c>
      <c r="AG3413">
        <v>810</v>
      </c>
      <c r="AH3413">
        <v>8</v>
      </c>
      <c r="AI3413">
        <v>1</v>
      </c>
      <c r="AJ3413">
        <v>3</v>
      </c>
      <c r="AK3413">
        <v>59</v>
      </c>
      <c r="AL3413">
        <v>7.0000000000000007E-2</v>
      </c>
      <c r="AM3413">
        <v>5</v>
      </c>
      <c r="AN3413">
        <v>5</v>
      </c>
      <c r="AO3413">
        <v>27</v>
      </c>
      <c r="AP3413">
        <v>5</v>
      </c>
      <c r="AQ3413">
        <v>34</v>
      </c>
    </row>
    <row r="3414" spans="1:43" hidden="1" x14ac:dyDescent="0.25">
      <c r="A3414" t="s">
        <v>12488</v>
      </c>
      <c r="B3414" t="s">
        <v>12489</v>
      </c>
      <c r="C3414" s="1" t="str">
        <f t="shared" si="257"/>
        <v>21:0118</v>
      </c>
      <c r="D3414" s="1" t="str">
        <f t="shared" si="258"/>
        <v>21:0027</v>
      </c>
      <c r="E3414" t="s">
        <v>12490</v>
      </c>
      <c r="F3414" t="s">
        <v>12491</v>
      </c>
      <c r="H3414">
        <v>63.613650100000001</v>
      </c>
      <c r="I3414">
        <v>-97.198853600000007</v>
      </c>
      <c r="J3414" s="1" t="str">
        <f t="shared" si="259"/>
        <v>Till</v>
      </c>
      <c r="K3414" s="1" t="str">
        <f t="shared" si="260"/>
        <v>&lt;63 micron</v>
      </c>
      <c r="L3414">
        <v>0.1</v>
      </c>
      <c r="M3414">
        <v>1.59</v>
      </c>
      <c r="N3414">
        <v>2</v>
      </c>
      <c r="O3414">
        <v>240</v>
      </c>
      <c r="P3414">
        <v>0.5</v>
      </c>
      <c r="Q3414">
        <v>1</v>
      </c>
      <c r="R3414">
        <v>0.5</v>
      </c>
      <c r="S3414">
        <v>0.25</v>
      </c>
      <c r="T3414">
        <v>5</v>
      </c>
      <c r="U3414">
        <v>58</v>
      </c>
      <c r="V3414">
        <v>23</v>
      </c>
      <c r="W3414">
        <v>2.12</v>
      </c>
      <c r="X3414">
        <v>5</v>
      </c>
      <c r="Y3414">
        <v>1</v>
      </c>
      <c r="Z3414">
        <v>0.39</v>
      </c>
      <c r="AA3414">
        <v>30</v>
      </c>
      <c r="AB3414">
        <v>0.91</v>
      </c>
      <c r="AC3414">
        <v>225</v>
      </c>
      <c r="AD3414">
        <v>0.5</v>
      </c>
      <c r="AE3414">
        <v>0.01</v>
      </c>
      <c r="AF3414">
        <v>27</v>
      </c>
      <c r="AG3414">
        <v>1130</v>
      </c>
      <c r="AH3414">
        <v>14</v>
      </c>
      <c r="AI3414">
        <v>1</v>
      </c>
      <c r="AJ3414">
        <v>3</v>
      </c>
      <c r="AK3414">
        <v>81</v>
      </c>
      <c r="AL3414">
        <v>0.05</v>
      </c>
      <c r="AM3414">
        <v>5</v>
      </c>
      <c r="AN3414">
        <v>5</v>
      </c>
      <c r="AO3414">
        <v>32</v>
      </c>
      <c r="AP3414">
        <v>5</v>
      </c>
      <c r="AQ3414">
        <v>44</v>
      </c>
    </row>
    <row r="3415" spans="1:43" hidden="1" x14ac:dyDescent="0.25">
      <c r="A3415" t="s">
        <v>12492</v>
      </c>
      <c r="B3415" t="s">
        <v>12493</v>
      </c>
      <c r="C3415" s="1" t="str">
        <f t="shared" si="257"/>
        <v>21:0118</v>
      </c>
      <c r="D3415" s="1" t="str">
        <f t="shared" si="258"/>
        <v>21:0027</v>
      </c>
      <c r="E3415" t="s">
        <v>12494</v>
      </c>
      <c r="F3415" t="s">
        <v>12495</v>
      </c>
      <c r="H3415">
        <v>63.654238100000001</v>
      </c>
      <c r="I3415">
        <v>-97.196139000000002</v>
      </c>
      <c r="J3415" s="1" t="str">
        <f t="shared" si="259"/>
        <v>Till</v>
      </c>
      <c r="K3415" s="1" t="str">
        <f t="shared" si="260"/>
        <v>&lt;63 micron</v>
      </c>
      <c r="L3415">
        <v>0.1</v>
      </c>
      <c r="M3415">
        <v>0.65</v>
      </c>
      <c r="N3415">
        <v>4</v>
      </c>
      <c r="O3415">
        <v>90</v>
      </c>
      <c r="P3415">
        <v>0.25</v>
      </c>
      <c r="Q3415">
        <v>1</v>
      </c>
      <c r="R3415">
        <v>0.44</v>
      </c>
      <c r="S3415">
        <v>0.25</v>
      </c>
      <c r="T3415">
        <v>2</v>
      </c>
      <c r="U3415">
        <v>29</v>
      </c>
      <c r="V3415">
        <v>7</v>
      </c>
      <c r="W3415">
        <v>1.43</v>
      </c>
      <c r="X3415">
        <v>5</v>
      </c>
      <c r="Y3415">
        <v>1</v>
      </c>
      <c r="Z3415">
        <v>0.12</v>
      </c>
      <c r="AA3415">
        <v>20</v>
      </c>
      <c r="AB3415">
        <v>0.41</v>
      </c>
      <c r="AC3415">
        <v>140</v>
      </c>
      <c r="AD3415">
        <v>0.5</v>
      </c>
      <c r="AE3415">
        <v>0.01</v>
      </c>
      <c r="AF3415">
        <v>12</v>
      </c>
      <c r="AG3415">
        <v>1200</v>
      </c>
      <c r="AH3415">
        <v>10</v>
      </c>
      <c r="AI3415">
        <v>1</v>
      </c>
      <c r="AJ3415">
        <v>1</v>
      </c>
      <c r="AK3415">
        <v>70</v>
      </c>
      <c r="AL3415">
        <v>0.05</v>
      </c>
      <c r="AM3415">
        <v>5</v>
      </c>
      <c r="AN3415">
        <v>5</v>
      </c>
      <c r="AO3415">
        <v>23</v>
      </c>
      <c r="AP3415">
        <v>5</v>
      </c>
      <c r="AQ3415">
        <v>20</v>
      </c>
    </row>
    <row r="3416" spans="1:43" hidden="1" x14ac:dyDescent="0.25">
      <c r="A3416" t="s">
        <v>12496</v>
      </c>
      <c r="B3416" t="s">
        <v>12497</v>
      </c>
      <c r="C3416" s="1" t="str">
        <f t="shared" si="257"/>
        <v>21:0118</v>
      </c>
      <c r="D3416" s="1" t="str">
        <f t="shared" si="258"/>
        <v>21:0027</v>
      </c>
      <c r="E3416" t="s">
        <v>12498</v>
      </c>
      <c r="F3416" t="s">
        <v>12499</v>
      </c>
      <c r="H3416">
        <v>63.669984999999997</v>
      </c>
      <c r="I3416">
        <v>-97.1897819</v>
      </c>
      <c r="J3416" s="1" t="str">
        <f t="shared" si="259"/>
        <v>Till</v>
      </c>
      <c r="K3416" s="1" t="str">
        <f t="shared" si="260"/>
        <v>&lt;63 micron</v>
      </c>
      <c r="L3416">
        <v>0.1</v>
      </c>
      <c r="M3416">
        <v>1.59</v>
      </c>
      <c r="N3416">
        <v>6</v>
      </c>
      <c r="O3416">
        <v>250</v>
      </c>
      <c r="P3416">
        <v>0.5</v>
      </c>
      <c r="Q3416">
        <v>1</v>
      </c>
      <c r="R3416">
        <v>0.45</v>
      </c>
      <c r="S3416">
        <v>0.25</v>
      </c>
      <c r="T3416">
        <v>5</v>
      </c>
      <c r="U3416">
        <v>48</v>
      </c>
      <c r="V3416">
        <v>18</v>
      </c>
      <c r="W3416">
        <v>2.08</v>
      </c>
      <c r="X3416">
        <v>5</v>
      </c>
      <c r="Y3416">
        <v>0.5</v>
      </c>
      <c r="Z3416">
        <v>0.36</v>
      </c>
      <c r="AA3416">
        <v>30</v>
      </c>
      <c r="AB3416">
        <v>0.73</v>
      </c>
      <c r="AC3416">
        <v>195</v>
      </c>
      <c r="AD3416">
        <v>0.5</v>
      </c>
      <c r="AE3416">
        <v>0.01</v>
      </c>
      <c r="AF3416">
        <v>23</v>
      </c>
      <c r="AG3416">
        <v>1070</v>
      </c>
      <c r="AH3416">
        <v>12</v>
      </c>
      <c r="AI3416">
        <v>1</v>
      </c>
      <c r="AJ3416">
        <v>3</v>
      </c>
      <c r="AK3416">
        <v>92</v>
      </c>
      <c r="AL3416">
        <v>0.05</v>
      </c>
      <c r="AM3416">
        <v>5</v>
      </c>
      <c r="AN3416">
        <v>5</v>
      </c>
      <c r="AO3416">
        <v>32</v>
      </c>
      <c r="AP3416">
        <v>5</v>
      </c>
      <c r="AQ3416">
        <v>36</v>
      </c>
    </row>
    <row r="3417" spans="1:43" hidden="1" x14ac:dyDescent="0.25">
      <c r="A3417" t="s">
        <v>12500</v>
      </c>
      <c r="B3417" t="s">
        <v>12501</v>
      </c>
      <c r="C3417" s="1" t="str">
        <f t="shared" si="257"/>
        <v>21:0118</v>
      </c>
      <c r="D3417" s="1" t="str">
        <f t="shared" si="258"/>
        <v>21:0027</v>
      </c>
      <c r="E3417" t="s">
        <v>12502</v>
      </c>
      <c r="F3417" t="s">
        <v>12503</v>
      </c>
      <c r="H3417">
        <v>63.6978692</v>
      </c>
      <c r="I3417">
        <v>-97.204916400000002</v>
      </c>
      <c r="J3417" s="1" t="str">
        <f t="shared" si="259"/>
        <v>Till</v>
      </c>
      <c r="K3417" s="1" t="str">
        <f t="shared" si="260"/>
        <v>&lt;63 micron</v>
      </c>
      <c r="L3417">
        <v>0.1</v>
      </c>
      <c r="M3417">
        <v>0.95</v>
      </c>
      <c r="N3417">
        <v>1</v>
      </c>
      <c r="O3417">
        <v>160</v>
      </c>
      <c r="P3417">
        <v>0.5</v>
      </c>
      <c r="Q3417">
        <v>2</v>
      </c>
      <c r="R3417">
        <v>0.43</v>
      </c>
      <c r="S3417">
        <v>0.25</v>
      </c>
      <c r="T3417">
        <v>2</v>
      </c>
      <c r="U3417">
        <v>34</v>
      </c>
      <c r="V3417">
        <v>11</v>
      </c>
      <c r="W3417">
        <v>1.55</v>
      </c>
      <c r="X3417">
        <v>5</v>
      </c>
      <c r="Y3417">
        <v>0.5</v>
      </c>
      <c r="Z3417">
        <v>0.21</v>
      </c>
      <c r="AA3417">
        <v>30</v>
      </c>
      <c r="AB3417">
        <v>0.48</v>
      </c>
      <c r="AC3417">
        <v>140</v>
      </c>
      <c r="AD3417">
        <v>0.5</v>
      </c>
      <c r="AE3417">
        <v>0.01</v>
      </c>
      <c r="AF3417">
        <v>16</v>
      </c>
      <c r="AG3417">
        <v>1120</v>
      </c>
      <c r="AH3417">
        <v>10</v>
      </c>
      <c r="AI3417">
        <v>1</v>
      </c>
      <c r="AJ3417">
        <v>2</v>
      </c>
      <c r="AK3417">
        <v>73</v>
      </c>
      <c r="AL3417">
        <v>0.04</v>
      </c>
      <c r="AM3417">
        <v>5</v>
      </c>
      <c r="AN3417">
        <v>5</v>
      </c>
      <c r="AO3417">
        <v>23</v>
      </c>
      <c r="AP3417">
        <v>5</v>
      </c>
      <c r="AQ3417">
        <v>24</v>
      </c>
    </row>
    <row r="3418" spans="1:43" hidden="1" x14ac:dyDescent="0.25">
      <c r="A3418" t="s">
        <v>12504</v>
      </c>
      <c r="B3418" t="s">
        <v>12505</v>
      </c>
      <c r="C3418" s="1" t="str">
        <f t="shared" si="257"/>
        <v>21:0118</v>
      </c>
      <c r="D3418" s="1" t="str">
        <f t="shared" si="258"/>
        <v>21:0027</v>
      </c>
      <c r="E3418" t="s">
        <v>12506</v>
      </c>
      <c r="F3418" t="s">
        <v>12507</v>
      </c>
      <c r="H3418">
        <v>63.715029299999998</v>
      </c>
      <c r="I3418">
        <v>-97.226321400000003</v>
      </c>
      <c r="J3418" s="1" t="str">
        <f t="shared" si="259"/>
        <v>Till</v>
      </c>
      <c r="K3418" s="1" t="str">
        <f t="shared" si="260"/>
        <v>&lt;63 micron</v>
      </c>
      <c r="L3418">
        <v>0.1</v>
      </c>
      <c r="M3418">
        <v>0.77</v>
      </c>
      <c r="N3418">
        <v>8</v>
      </c>
      <c r="O3418">
        <v>100</v>
      </c>
      <c r="P3418">
        <v>0.25</v>
      </c>
      <c r="Q3418">
        <v>1</v>
      </c>
      <c r="R3418">
        <v>0.43</v>
      </c>
      <c r="S3418">
        <v>0.25</v>
      </c>
      <c r="T3418">
        <v>2</v>
      </c>
      <c r="U3418">
        <v>30</v>
      </c>
      <c r="V3418">
        <v>8</v>
      </c>
      <c r="W3418">
        <v>1.42</v>
      </c>
      <c r="X3418">
        <v>5</v>
      </c>
      <c r="Y3418">
        <v>3</v>
      </c>
      <c r="Z3418">
        <v>0.17</v>
      </c>
      <c r="AA3418">
        <v>20</v>
      </c>
      <c r="AB3418">
        <v>0.43</v>
      </c>
      <c r="AC3418">
        <v>140</v>
      </c>
      <c r="AD3418">
        <v>0.5</v>
      </c>
      <c r="AE3418">
        <v>0.01</v>
      </c>
      <c r="AF3418">
        <v>13</v>
      </c>
      <c r="AG3418">
        <v>1100</v>
      </c>
      <c r="AH3418">
        <v>8</v>
      </c>
      <c r="AI3418">
        <v>1</v>
      </c>
      <c r="AJ3418">
        <v>2</v>
      </c>
      <c r="AK3418">
        <v>75</v>
      </c>
      <c r="AL3418">
        <v>0.06</v>
      </c>
      <c r="AM3418">
        <v>5</v>
      </c>
      <c r="AN3418">
        <v>5</v>
      </c>
      <c r="AO3418">
        <v>22</v>
      </c>
      <c r="AP3418">
        <v>5</v>
      </c>
      <c r="AQ3418">
        <v>20</v>
      </c>
    </row>
    <row r="3419" spans="1:43" hidden="1" x14ac:dyDescent="0.25">
      <c r="A3419" t="s">
        <v>12508</v>
      </c>
      <c r="B3419" t="s">
        <v>12509</v>
      </c>
      <c r="C3419" s="1" t="str">
        <f t="shared" si="257"/>
        <v>21:0118</v>
      </c>
      <c r="D3419" s="1" t="str">
        <f t="shared" si="258"/>
        <v>21:0027</v>
      </c>
      <c r="E3419" t="s">
        <v>12510</v>
      </c>
      <c r="F3419" t="s">
        <v>12511</v>
      </c>
      <c r="H3419">
        <v>63.734005600000003</v>
      </c>
      <c r="I3419">
        <v>-97.224767799999995</v>
      </c>
      <c r="J3419" s="1" t="str">
        <f t="shared" si="259"/>
        <v>Till</v>
      </c>
      <c r="K3419" s="1" t="str">
        <f t="shared" si="260"/>
        <v>&lt;63 micron</v>
      </c>
      <c r="L3419">
        <v>0.1</v>
      </c>
      <c r="M3419">
        <v>1.58</v>
      </c>
      <c r="N3419">
        <v>2</v>
      </c>
      <c r="O3419">
        <v>250</v>
      </c>
      <c r="P3419">
        <v>0.5</v>
      </c>
      <c r="Q3419">
        <v>1</v>
      </c>
      <c r="R3419">
        <v>0.43</v>
      </c>
      <c r="S3419">
        <v>0.25</v>
      </c>
      <c r="T3419">
        <v>4</v>
      </c>
      <c r="U3419">
        <v>38</v>
      </c>
      <c r="V3419">
        <v>16</v>
      </c>
      <c r="W3419">
        <v>1.94</v>
      </c>
      <c r="X3419">
        <v>5</v>
      </c>
      <c r="Y3419">
        <v>1</v>
      </c>
      <c r="Z3419">
        <v>0.37</v>
      </c>
      <c r="AA3419">
        <v>30</v>
      </c>
      <c r="AB3419">
        <v>0.67</v>
      </c>
      <c r="AC3419">
        <v>205</v>
      </c>
      <c r="AD3419">
        <v>0.5</v>
      </c>
      <c r="AE3419">
        <v>0.01</v>
      </c>
      <c r="AF3419">
        <v>18</v>
      </c>
      <c r="AG3419">
        <v>1030</v>
      </c>
      <c r="AH3419">
        <v>14</v>
      </c>
      <c r="AI3419">
        <v>1</v>
      </c>
      <c r="AJ3419">
        <v>3</v>
      </c>
      <c r="AK3419">
        <v>92</v>
      </c>
      <c r="AL3419">
        <v>0.04</v>
      </c>
      <c r="AM3419">
        <v>5</v>
      </c>
      <c r="AN3419">
        <v>5</v>
      </c>
      <c r="AO3419">
        <v>28</v>
      </c>
      <c r="AP3419">
        <v>5</v>
      </c>
      <c r="AQ3419">
        <v>32</v>
      </c>
    </row>
    <row r="3420" spans="1:43" hidden="1" x14ac:dyDescent="0.25">
      <c r="A3420" t="s">
        <v>12512</v>
      </c>
      <c r="B3420" t="s">
        <v>12513</v>
      </c>
      <c r="C3420" s="1" t="str">
        <f t="shared" si="257"/>
        <v>21:0118</v>
      </c>
      <c r="D3420" s="1" t="str">
        <f t="shared" si="258"/>
        <v>21:0027</v>
      </c>
      <c r="E3420" t="s">
        <v>12514</v>
      </c>
      <c r="F3420" t="s">
        <v>12515</v>
      </c>
      <c r="H3420">
        <v>63.749789800000002</v>
      </c>
      <c r="I3420">
        <v>-97.203953200000001</v>
      </c>
      <c r="J3420" s="1" t="str">
        <f t="shared" si="259"/>
        <v>Till</v>
      </c>
      <c r="K3420" s="1" t="str">
        <f t="shared" si="260"/>
        <v>&lt;63 micron</v>
      </c>
      <c r="L3420">
        <v>0.1</v>
      </c>
      <c r="M3420">
        <v>0.51</v>
      </c>
      <c r="N3420">
        <v>2</v>
      </c>
      <c r="O3420">
        <v>140</v>
      </c>
      <c r="P3420">
        <v>0.25</v>
      </c>
      <c r="Q3420">
        <v>1</v>
      </c>
      <c r="R3420">
        <v>0.42</v>
      </c>
      <c r="S3420">
        <v>0.25</v>
      </c>
      <c r="T3420">
        <v>2</v>
      </c>
      <c r="U3420">
        <v>25</v>
      </c>
      <c r="V3420">
        <v>4</v>
      </c>
      <c r="W3420">
        <v>1.52</v>
      </c>
      <c r="X3420">
        <v>5</v>
      </c>
      <c r="Y3420">
        <v>3</v>
      </c>
      <c r="Z3420">
        <v>0.08</v>
      </c>
      <c r="AA3420">
        <v>30</v>
      </c>
      <c r="AB3420">
        <v>0.33</v>
      </c>
      <c r="AC3420">
        <v>165</v>
      </c>
      <c r="AD3420">
        <v>0.5</v>
      </c>
      <c r="AE3420">
        <v>0.01</v>
      </c>
      <c r="AF3420">
        <v>10</v>
      </c>
      <c r="AG3420">
        <v>1290</v>
      </c>
      <c r="AH3420">
        <v>8</v>
      </c>
      <c r="AI3420">
        <v>1</v>
      </c>
      <c r="AJ3420">
        <v>1</v>
      </c>
      <c r="AK3420">
        <v>73</v>
      </c>
      <c r="AL3420">
        <v>0.05</v>
      </c>
      <c r="AM3420">
        <v>5</v>
      </c>
      <c r="AN3420">
        <v>5</v>
      </c>
      <c r="AO3420">
        <v>25</v>
      </c>
      <c r="AP3420">
        <v>5</v>
      </c>
      <c r="AQ3420">
        <v>16</v>
      </c>
    </row>
    <row r="3421" spans="1:43" hidden="1" x14ac:dyDescent="0.25">
      <c r="A3421" t="s">
        <v>12516</v>
      </c>
      <c r="B3421" t="s">
        <v>12517</v>
      </c>
      <c r="C3421" s="1" t="str">
        <f t="shared" si="257"/>
        <v>21:0118</v>
      </c>
      <c r="D3421" s="1" t="str">
        <f t="shared" si="258"/>
        <v>21:0027</v>
      </c>
      <c r="E3421" t="s">
        <v>12518</v>
      </c>
      <c r="F3421" t="s">
        <v>12519</v>
      </c>
      <c r="H3421">
        <v>63.760551100000001</v>
      </c>
      <c r="I3421">
        <v>-97.205946299999994</v>
      </c>
      <c r="J3421" s="1" t="str">
        <f t="shared" si="259"/>
        <v>Till</v>
      </c>
      <c r="K3421" s="1" t="str">
        <f t="shared" si="260"/>
        <v>&lt;63 micron</v>
      </c>
      <c r="L3421">
        <v>0.1</v>
      </c>
      <c r="M3421">
        <v>1.47</v>
      </c>
      <c r="N3421">
        <v>8</v>
      </c>
      <c r="O3421">
        <v>350</v>
      </c>
      <c r="P3421">
        <v>0.5</v>
      </c>
      <c r="Q3421">
        <v>2</v>
      </c>
      <c r="R3421">
        <v>0.44</v>
      </c>
      <c r="S3421">
        <v>0.25</v>
      </c>
      <c r="T3421">
        <v>4</v>
      </c>
      <c r="U3421">
        <v>32</v>
      </c>
      <c r="V3421">
        <v>11</v>
      </c>
      <c r="W3421">
        <v>1.91</v>
      </c>
      <c r="X3421">
        <v>5</v>
      </c>
      <c r="Y3421">
        <v>1</v>
      </c>
      <c r="Z3421">
        <v>0.36</v>
      </c>
      <c r="AA3421">
        <v>30</v>
      </c>
      <c r="AB3421">
        <v>0.65</v>
      </c>
      <c r="AC3421">
        <v>220</v>
      </c>
      <c r="AD3421">
        <v>0.5</v>
      </c>
      <c r="AE3421">
        <v>0.01</v>
      </c>
      <c r="AF3421">
        <v>16</v>
      </c>
      <c r="AG3421">
        <v>1040</v>
      </c>
      <c r="AH3421">
        <v>12</v>
      </c>
      <c r="AI3421">
        <v>1</v>
      </c>
      <c r="AJ3421">
        <v>2</v>
      </c>
      <c r="AK3421">
        <v>92</v>
      </c>
      <c r="AL3421">
        <v>0.02</v>
      </c>
      <c r="AM3421">
        <v>5</v>
      </c>
      <c r="AN3421">
        <v>5</v>
      </c>
      <c r="AO3421">
        <v>25</v>
      </c>
      <c r="AP3421">
        <v>5</v>
      </c>
      <c r="AQ3421">
        <v>30</v>
      </c>
    </row>
    <row r="3422" spans="1:43" hidden="1" x14ac:dyDescent="0.25">
      <c r="A3422" t="s">
        <v>12520</v>
      </c>
      <c r="B3422" t="s">
        <v>12521</v>
      </c>
      <c r="C3422" s="1" t="str">
        <f t="shared" si="257"/>
        <v>21:0118</v>
      </c>
      <c r="D3422" s="1" t="str">
        <f t="shared" si="258"/>
        <v>21:0027</v>
      </c>
      <c r="E3422" t="s">
        <v>12522</v>
      </c>
      <c r="F3422" t="s">
        <v>12523</v>
      </c>
      <c r="H3422">
        <v>63.773393499999997</v>
      </c>
      <c r="I3422">
        <v>-97.202757300000002</v>
      </c>
      <c r="J3422" s="1" t="str">
        <f t="shared" si="259"/>
        <v>Till</v>
      </c>
      <c r="K3422" s="1" t="str">
        <f t="shared" si="260"/>
        <v>&lt;63 micron</v>
      </c>
      <c r="L3422">
        <v>0.1</v>
      </c>
      <c r="M3422">
        <v>1.61</v>
      </c>
      <c r="N3422">
        <v>2</v>
      </c>
      <c r="O3422">
        <v>420</v>
      </c>
      <c r="P3422">
        <v>1</v>
      </c>
      <c r="Q3422">
        <v>1</v>
      </c>
      <c r="R3422">
        <v>0.49</v>
      </c>
      <c r="S3422">
        <v>0.25</v>
      </c>
      <c r="T3422">
        <v>4</v>
      </c>
      <c r="U3422">
        <v>31</v>
      </c>
      <c r="V3422">
        <v>9</v>
      </c>
      <c r="W3422">
        <v>1.96</v>
      </c>
      <c r="X3422">
        <v>5</v>
      </c>
      <c r="Y3422">
        <v>2</v>
      </c>
      <c r="Z3422">
        <v>0.41</v>
      </c>
      <c r="AA3422">
        <v>30</v>
      </c>
      <c r="AB3422">
        <v>0.67</v>
      </c>
      <c r="AC3422">
        <v>260</v>
      </c>
      <c r="AD3422">
        <v>0.5</v>
      </c>
      <c r="AE3422">
        <v>0.01</v>
      </c>
      <c r="AF3422">
        <v>16</v>
      </c>
      <c r="AG3422">
        <v>1000</v>
      </c>
      <c r="AH3422">
        <v>12</v>
      </c>
      <c r="AI3422">
        <v>1</v>
      </c>
      <c r="AJ3422">
        <v>3</v>
      </c>
      <c r="AK3422">
        <v>97</v>
      </c>
      <c r="AL3422">
        <v>0.02</v>
      </c>
      <c r="AM3422">
        <v>5</v>
      </c>
      <c r="AN3422">
        <v>5</v>
      </c>
      <c r="AO3422">
        <v>26</v>
      </c>
      <c r="AP3422">
        <v>5</v>
      </c>
      <c r="AQ3422">
        <v>30</v>
      </c>
    </row>
    <row r="3423" spans="1:43" hidden="1" x14ac:dyDescent="0.25">
      <c r="A3423" t="s">
        <v>12524</v>
      </c>
      <c r="B3423" t="s">
        <v>12525</v>
      </c>
      <c r="C3423" s="1" t="str">
        <f t="shared" si="257"/>
        <v>21:0118</v>
      </c>
      <c r="D3423" s="1" t="str">
        <f t="shared" si="258"/>
        <v>21:0027</v>
      </c>
      <c r="E3423" t="s">
        <v>12526</v>
      </c>
      <c r="F3423" t="s">
        <v>12527</v>
      </c>
      <c r="H3423">
        <v>63.845936899999998</v>
      </c>
      <c r="I3423">
        <v>-97.207119599999999</v>
      </c>
      <c r="J3423" s="1" t="str">
        <f t="shared" si="259"/>
        <v>Till</v>
      </c>
      <c r="K3423" s="1" t="str">
        <f t="shared" si="260"/>
        <v>&lt;63 micron</v>
      </c>
      <c r="L3423">
        <v>0.1</v>
      </c>
      <c r="M3423">
        <v>0.7</v>
      </c>
      <c r="N3423">
        <v>1</v>
      </c>
      <c r="O3423">
        <v>180</v>
      </c>
      <c r="P3423">
        <v>0.5</v>
      </c>
      <c r="Q3423">
        <v>1</v>
      </c>
      <c r="R3423">
        <v>0.28999999999999998</v>
      </c>
      <c r="S3423">
        <v>0.25</v>
      </c>
      <c r="T3423">
        <v>1</v>
      </c>
      <c r="U3423">
        <v>20</v>
      </c>
      <c r="V3423">
        <v>4</v>
      </c>
      <c r="W3423">
        <v>1.55</v>
      </c>
      <c r="X3423">
        <v>5</v>
      </c>
      <c r="Y3423">
        <v>2</v>
      </c>
      <c r="Z3423">
        <v>0.14000000000000001</v>
      </c>
      <c r="AA3423">
        <v>30</v>
      </c>
      <c r="AB3423">
        <v>0.31</v>
      </c>
      <c r="AC3423">
        <v>145</v>
      </c>
      <c r="AD3423">
        <v>0.5</v>
      </c>
      <c r="AE3423">
        <v>0.01</v>
      </c>
      <c r="AF3423">
        <v>8</v>
      </c>
      <c r="AG3423">
        <v>890</v>
      </c>
      <c r="AH3423">
        <v>12</v>
      </c>
      <c r="AI3423">
        <v>1</v>
      </c>
      <c r="AJ3423">
        <v>1</v>
      </c>
      <c r="AK3423">
        <v>86</v>
      </c>
      <c r="AL3423">
        <v>0.02</v>
      </c>
      <c r="AM3423">
        <v>5</v>
      </c>
      <c r="AN3423">
        <v>5</v>
      </c>
      <c r="AO3423">
        <v>19</v>
      </c>
      <c r="AP3423">
        <v>5</v>
      </c>
      <c r="AQ3423">
        <v>18</v>
      </c>
    </row>
    <row r="3424" spans="1:43" hidden="1" x14ac:dyDescent="0.25">
      <c r="A3424" t="s">
        <v>12528</v>
      </c>
      <c r="B3424" t="s">
        <v>12529</v>
      </c>
      <c r="C3424" s="1" t="str">
        <f t="shared" si="257"/>
        <v>21:0118</v>
      </c>
      <c r="D3424" s="1" t="str">
        <f t="shared" si="258"/>
        <v>21:0027</v>
      </c>
      <c r="E3424" t="s">
        <v>12530</v>
      </c>
      <c r="F3424" t="s">
        <v>12531</v>
      </c>
      <c r="H3424">
        <v>63.862045999999999</v>
      </c>
      <c r="I3424">
        <v>-97.204587399999994</v>
      </c>
      <c r="J3424" s="1" t="str">
        <f t="shared" si="259"/>
        <v>Till</v>
      </c>
      <c r="K3424" s="1" t="str">
        <f t="shared" si="260"/>
        <v>&lt;63 micron</v>
      </c>
      <c r="L3424">
        <v>0.1</v>
      </c>
      <c r="M3424">
        <v>0.48</v>
      </c>
      <c r="N3424">
        <v>1</v>
      </c>
      <c r="O3424">
        <v>150</v>
      </c>
      <c r="P3424">
        <v>0.5</v>
      </c>
      <c r="Q3424">
        <v>1</v>
      </c>
      <c r="R3424">
        <v>0.19</v>
      </c>
      <c r="S3424">
        <v>0.25</v>
      </c>
      <c r="T3424">
        <v>2</v>
      </c>
      <c r="U3424">
        <v>14</v>
      </c>
      <c r="V3424">
        <v>2</v>
      </c>
      <c r="W3424">
        <v>1.39</v>
      </c>
      <c r="X3424">
        <v>5</v>
      </c>
      <c r="Y3424">
        <v>2</v>
      </c>
      <c r="Z3424">
        <v>0.08</v>
      </c>
      <c r="AA3424">
        <v>30</v>
      </c>
      <c r="AB3424">
        <v>0.2</v>
      </c>
      <c r="AC3424">
        <v>135</v>
      </c>
      <c r="AD3424">
        <v>0.5</v>
      </c>
      <c r="AE3424">
        <v>0.01</v>
      </c>
      <c r="AF3424">
        <v>6</v>
      </c>
      <c r="AG3424">
        <v>680</v>
      </c>
      <c r="AH3424">
        <v>6</v>
      </c>
      <c r="AI3424">
        <v>1</v>
      </c>
      <c r="AJ3424">
        <v>1</v>
      </c>
      <c r="AK3424">
        <v>87</v>
      </c>
      <c r="AL3424">
        <v>0.02</v>
      </c>
      <c r="AM3424">
        <v>5</v>
      </c>
      <c r="AN3424">
        <v>5</v>
      </c>
      <c r="AO3424">
        <v>16</v>
      </c>
      <c r="AP3424">
        <v>5</v>
      </c>
      <c r="AQ3424">
        <v>12</v>
      </c>
    </row>
    <row r="3425" spans="1:43" hidden="1" x14ac:dyDescent="0.25">
      <c r="A3425" t="s">
        <v>12532</v>
      </c>
      <c r="B3425" t="s">
        <v>12533</v>
      </c>
      <c r="C3425" s="1" t="str">
        <f t="shared" si="257"/>
        <v>21:0118</v>
      </c>
      <c r="D3425" s="1" t="str">
        <f t="shared" si="258"/>
        <v>21:0027</v>
      </c>
      <c r="E3425" t="s">
        <v>12534</v>
      </c>
      <c r="F3425" t="s">
        <v>12535</v>
      </c>
      <c r="H3425">
        <v>63.875790700000003</v>
      </c>
      <c r="I3425">
        <v>-97.219204700000006</v>
      </c>
      <c r="J3425" s="1" t="str">
        <f t="shared" si="259"/>
        <v>Till</v>
      </c>
      <c r="K3425" s="1" t="str">
        <f t="shared" si="260"/>
        <v>&lt;63 micron</v>
      </c>
      <c r="L3425">
        <v>0.1</v>
      </c>
      <c r="M3425">
        <v>0.44</v>
      </c>
      <c r="N3425">
        <v>2</v>
      </c>
      <c r="O3425">
        <v>160</v>
      </c>
      <c r="P3425">
        <v>0.25</v>
      </c>
      <c r="Q3425">
        <v>1</v>
      </c>
      <c r="R3425">
        <v>0.28999999999999998</v>
      </c>
      <c r="S3425">
        <v>0.25</v>
      </c>
      <c r="T3425">
        <v>1</v>
      </c>
      <c r="U3425">
        <v>15</v>
      </c>
      <c r="V3425">
        <v>2</v>
      </c>
      <c r="W3425">
        <v>1.34</v>
      </c>
      <c r="X3425">
        <v>5</v>
      </c>
      <c r="Y3425">
        <v>0.5</v>
      </c>
      <c r="Z3425">
        <v>0.08</v>
      </c>
      <c r="AA3425">
        <v>30</v>
      </c>
      <c r="AB3425">
        <v>0.21</v>
      </c>
      <c r="AC3425">
        <v>115</v>
      </c>
      <c r="AD3425">
        <v>0.5</v>
      </c>
      <c r="AE3425">
        <v>0.01</v>
      </c>
      <c r="AF3425">
        <v>6</v>
      </c>
      <c r="AG3425">
        <v>1070</v>
      </c>
      <c r="AH3425">
        <v>6</v>
      </c>
      <c r="AI3425">
        <v>1</v>
      </c>
      <c r="AJ3425">
        <v>1</v>
      </c>
      <c r="AK3425">
        <v>103</v>
      </c>
      <c r="AL3425">
        <v>0.02</v>
      </c>
      <c r="AM3425">
        <v>5</v>
      </c>
      <c r="AN3425">
        <v>5</v>
      </c>
      <c r="AO3425">
        <v>17</v>
      </c>
      <c r="AP3425">
        <v>5</v>
      </c>
      <c r="AQ3425">
        <v>12</v>
      </c>
    </row>
    <row r="3426" spans="1:43" hidden="1" x14ac:dyDescent="0.25">
      <c r="A3426" t="s">
        <v>12536</v>
      </c>
      <c r="B3426" t="s">
        <v>12537</v>
      </c>
      <c r="C3426" s="1" t="str">
        <f t="shared" si="257"/>
        <v>21:0118</v>
      </c>
      <c r="D3426" s="1" t="str">
        <f t="shared" si="258"/>
        <v>21:0027</v>
      </c>
      <c r="E3426" t="s">
        <v>12538</v>
      </c>
      <c r="F3426" t="s">
        <v>12539</v>
      </c>
      <c r="H3426">
        <v>63.886899300000003</v>
      </c>
      <c r="I3426">
        <v>-97.221739600000006</v>
      </c>
      <c r="J3426" s="1" t="str">
        <f t="shared" si="259"/>
        <v>Till</v>
      </c>
      <c r="K3426" s="1" t="str">
        <f t="shared" si="260"/>
        <v>&lt;63 micron</v>
      </c>
      <c r="L3426">
        <v>0.1</v>
      </c>
      <c r="M3426">
        <v>0.46</v>
      </c>
      <c r="N3426">
        <v>6</v>
      </c>
      <c r="O3426">
        <v>380</v>
      </c>
      <c r="P3426">
        <v>0.25</v>
      </c>
      <c r="Q3426">
        <v>1</v>
      </c>
      <c r="R3426">
        <v>0.38</v>
      </c>
      <c r="S3426">
        <v>0.25</v>
      </c>
      <c r="T3426">
        <v>2</v>
      </c>
      <c r="U3426">
        <v>17</v>
      </c>
      <c r="V3426">
        <v>3</v>
      </c>
      <c r="W3426">
        <v>1.68</v>
      </c>
      <c r="X3426">
        <v>5</v>
      </c>
      <c r="Y3426">
        <v>1</v>
      </c>
      <c r="Z3426">
        <v>0.1</v>
      </c>
      <c r="AA3426">
        <v>30</v>
      </c>
      <c r="AB3426">
        <v>0.25</v>
      </c>
      <c r="AC3426">
        <v>220</v>
      </c>
      <c r="AD3426">
        <v>0.5</v>
      </c>
      <c r="AE3426">
        <v>0.01</v>
      </c>
      <c r="AF3426">
        <v>7</v>
      </c>
      <c r="AG3426">
        <v>1280</v>
      </c>
      <c r="AH3426">
        <v>6</v>
      </c>
      <c r="AI3426">
        <v>1</v>
      </c>
      <c r="AJ3426">
        <v>1</v>
      </c>
      <c r="AK3426">
        <v>104</v>
      </c>
      <c r="AL3426">
        <v>0.02</v>
      </c>
      <c r="AM3426">
        <v>5</v>
      </c>
      <c r="AN3426">
        <v>5</v>
      </c>
      <c r="AO3426">
        <v>21</v>
      </c>
      <c r="AP3426">
        <v>5</v>
      </c>
      <c r="AQ3426">
        <v>12</v>
      </c>
    </row>
    <row r="3427" spans="1:43" hidden="1" x14ac:dyDescent="0.25">
      <c r="A3427" t="s">
        <v>12540</v>
      </c>
      <c r="B3427" t="s">
        <v>12541</v>
      </c>
      <c r="C3427" s="1" t="str">
        <f t="shared" si="257"/>
        <v>21:0118</v>
      </c>
      <c r="D3427" s="1" t="str">
        <f t="shared" si="258"/>
        <v>21:0027</v>
      </c>
      <c r="E3427" t="s">
        <v>12542</v>
      </c>
      <c r="F3427" t="s">
        <v>12543</v>
      </c>
      <c r="H3427">
        <v>63.9036331</v>
      </c>
      <c r="I3427">
        <v>-97.207269699999998</v>
      </c>
      <c r="J3427" s="1" t="str">
        <f t="shared" si="259"/>
        <v>Till</v>
      </c>
      <c r="K3427" s="1" t="str">
        <f t="shared" si="260"/>
        <v>&lt;63 micron</v>
      </c>
      <c r="L3427">
        <v>0.1</v>
      </c>
      <c r="M3427">
        <v>0.97</v>
      </c>
      <c r="N3427">
        <v>2</v>
      </c>
      <c r="O3427">
        <v>350</v>
      </c>
      <c r="P3427">
        <v>0.5</v>
      </c>
      <c r="Q3427">
        <v>1</v>
      </c>
      <c r="R3427">
        <v>0.36</v>
      </c>
      <c r="S3427">
        <v>0.25</v>
      </c>
      <c r="T3427">
        <v>2</v>
      </c>
      <c r="U3427">
        <v>23</v>
      </c>
      <c r="V3427">
        <v>6</v>
      </c>
      <c r="W3427">
        <v>1.72</v>
      </c>
      <c r="X3427">
        <v>5</v>
      </c>
      <c r="Y3427">
        <v>1</v>
      </c>
      <c r="Z3427">
        <v>0.17</v>
      </c>
      <c r="AA3427">
        <v>30</v>
      </c>
      <c r="AB3427">
        <v>0.41</v>
      </c>
      <c r="AC3427">
        <v>200</v>
      </c>
      <c r="AD3427">
        <v>0.5</v>
      </c>
      <c r="AE3427">
        <v>0.01</v>
      </c>
      <c r="AF3427">
        <v>11</v>
      </c>
      <c r="AG3427">
        <v>840</v>
      </c>
      <c r="AH3427">
        <v>10</v>
      </c>
      <c r="AI3427">
        <v>1</v>
      </c>
      <c r="AJ3427">
        <v>2</v>
      </c>
      <c r="AK3427">
        <v>103</v>
      </c>
      <c r="AL3427">
        <v>0.01</v>
      </c>
      <c r="AM3427">
        <v>5</v>
      </c>
      <c r="AN3427">
        <v>5</v>
      </c>
      <c r="AO3427">
        <v>21</v>
      </c>
      <c r="AP3427">
        <v>5</v>
      </c>
      <c r="AQ3427">
        <v>18</v>
      </c>
    </row>
    <row r="3428" spans="1:43" hidden="1" x14ac:dyDescent="0.25">
      <c r="A3428" t="s">
        <v>12544</v>
      </c>
      <c r="B3428" t="s">
        <v>12545</v>
      </c>
      <c r="C3428" s="1" t="str">
        <f t="shared" si="257"/>
        <v>21:0118</v>
      </c>
      <c r="D3428" s="1" t="str">
        <f t="shared" si="258"/>
        <v>21:0027</v>
      </c>
      <c r="E3428" t="s">
        <v>12546</v>
      </c>
      <c r="F3428" t="s">
        <v>12547</v>
      </c>
      <c r="H3428">
        <v>63.919947100000002</v>
      </c>
      <c r="I3428">
        <v>-97.210428800000003</v>
      </c>
      <c r="J3428" s="1" t="str">
        <f t="shared" si="259"/>
        <v>Till</v>
      </c>
      <c r="K3428" s="1" t="str">
        <f t="shared" si="260"/>
        <v>&lt;63 micron</v>
      </c>
      <c r="L3428">
        <v>0.1</v>
      </c>
      <c r="M3428">
        <v>0.62</v>
      </c>
      <c r="N3428">
        <v>1</v>
      </c>
      <c r="O3428">
        <v>210</v>
      </c>
      <c r="P3428">
        <v>0.5</v>
      </c>
      <c r="Q3428">
        <v>1</v>
      </c>
      <c r="R3428">
        <v>0.27</v>
      </c>
      <c r="S3428">
        <v>0.25</v>
      </c>
      <c r="T3428">
        <v>2</v>
      </c>
      <c r="U3428">
        <v>16</v>
      </c>
      <c r="V3428">
        <v>4</v>
      </c>
      <c r="W3428">
        <v>1.46</v>
      </c>
      <c r="X3428">
        <v>5</v>
      </c>
      <c r="Y3428">
        <v>0.5</v>
      </c>
      <c r="Z3428">
        <v>0.13</v>
      </c>
      <c r="AA3428">
        <v>30</v>
      </c>
      <c r="AB3428">
        <v>0.22</v>
      </c>
      <c r="AC3428">
        <v>150</v>
      </c>
      <c r="AD3428">
        <v>0.5</v>
      </c>
      <c r="AE3428">
        <v>0.01</v>
      </c>
      <c r="AF3428">
        <v>8</v>
      </c>
      <c r="AG3428">
        <v>910</v>
      </c>
      <c r="AH3428">
        <v>8</v>
      </c>
      <c r="AI3428">
        <v>1</v>
      </c>
      <c r="AJ3428">
        <v>1</v>
      </c>
      <c r="AK3428">
        <v>82</v>
      </c>
      <c r="AL3428">
        <v>0.01</v>
      </c>
      <c r="AM3428">
        <v>5</v>
      </c>
      <c r="AN3428">
        <v>5</v>
      </c>
      <c r="AO3428">
        <v>17</v>
      </c>
      <c r="AP3428">
        <v>5</v>
      </c>
      <c r="AQ3428">
        <v>14</v>
      </c>
    </row>
    <row r="3429" spans="1:43" hidden="1" x14ac:dyDescent="0.25">
      <c r="A3429" t="s">
        <v>12548</v>
      </c>
      <c r="B3429" t="s">
        <v>12549</v>
      </c>
      <c r="C3429" s="1" t="str">
        <f t="shared" si="257"/>
        <v>21:0118</v>
      </c>
      <c r="D3429" s="1" t="str">
        <f t="shared" si="258"/>
        <v>21:0027</v>
      </c>
      <c r="E3429" t="s">
        <v>12550</v>
      </c>
      <c r="F3429" t="s">
        <v>12551</v>
      </c>
      <c r="H3429">
        <v>63.961168100000002</v>
      </c>
      <c r="I3429">
        <v>-97.219886700000004</v>
      </c>
      <c r="J3429" s="1" t="str">
        <f t="shared" si="259"/>
        <v>Till</v>
      </c>
      <c r="K3429" s="1" t="str">
        <f t="shared" si="260"/>
        <v>&lt;63 micron</v>
      </c>
      <c r="L3429">
        <v>0.1</v>
      </c>
      <c r="M3429">
        <v>0.32</v>
      </c>
      <c r="N3429">
        <v>4</v>
      </c>
      <c r="O3429">
        <v>100</v>
      </c>
      <c r="P3429">
        <v>0.25</v>
      </c>
      <c r="Q3429">
        <v>1</v>
      </c>
      <c r="R3429">
        <v>0.28000000000000003</v>
      </c>
      <c r="S3429">
        <v>0.25</v>
      </c>
      <c r="T3429">
        <v>1</v>
      </c>
      <c r="U3429">
        <v>14</v>
      </c>
      <c r="V3429">
        <v>2</v>
      </c>
      <c r="W3429">
        <v>1.25</v>
      </c>
      <c r="X3429">
        <v>5</v>
      </c>
      <c r="Y3429">
        <v>0.5</v>
      </c>
      <c r="Z3429">
        <v>0.06</v>
      </c>
      <c r="AA3429">
        <v>20</v>
      </c>
      <c r="AB3429">
        <v>0.18</v>
      </c>
      <c r="AC3429">
        <v>150</v>
      </c>
      <c r="AD3429">
        <v>0.5</v>
      </c>
      <c r="AE3429">
        <v>0.01</v>
      </c>
      <c r="AF3429">
        <v>5</v>
      </c>
      <c r="AG3429">
        <v>1120</v>
      </c>
      <c r="AH3429">
        <v>6</v>
      </c>
      <c r="AI3429">
        <v>1</v>
      </c>
      <c r="AJ3429">
        <v>1</v>
      </c>
      <c r="AK3429">
        <v>93</v>
      </c>
      <c r="AL3429">
        <v>0.02</v>
      </c>
      <c r="AM3429">
        <v>5</v>
      </c>
      <c r="AN3429">
        <v>5</v>
      </c>
      <c r="AO3429">
        <v>15</v>
      </c>
      <c r="AP3429">
        <v>5</v>
      </c>
      <c r="AQ3429">
        <v>8</v>
      </c>
    </row>
    <row r="3430" spans="1:43" hidden="1" x14ac:dyDescent="0.25">
      <c r="A3430" t="s">
        <v>12552</v>
      </c>
      <c r="B3430" t="s">
        <v>12553</v>
      </c>
      <c r="C3430" s="1" t="str">
        <f t="shared" si="257"/>
        <v>21:0118</v>
      </c>
      <c r="D3430" s="1" t="str">
        <f t="shared" si="258"/>
        <v>21:0027</v>
      </c>
      <c r="E3430" t="s">
        <v>12554</v>
      </c>
      <c r="F3430" t="s">
        <v>12555</v>
      </c>
      <c r="H3430">
        <v>63.976217300000002</v>
      </c>
      <c r="I3430">
        <v>-97.220237800000007</v>
      </c>
      <c r="J3430" s="1" t="str">
        <f t="shared" si="259"/>
        <v>Till</v>
      </c>
      <c r="K3430" s="1" t="str">
        <f t="shared" si="260"/>
        <v>&lt;63 micron</v>
      </c>
      <c r="L3430">
        <v>0.1</v>
      </c>
      <c r="M3430">
        <v>0.65</v>
      </c>
      <c r="N3430">
        <v>4</v>
      </c>
      <c r="O3430">
        <v>400</v>
      </c>
      <c r="P3430">
        <v>0.5</v>
      </c>
      <c r="Q3430">
        <v>1</v>
      </c>
      <c r="R3430">
        <v>0.31</v>
      </c>
      <c r="S3430">
        <v>0.25</v>
      </c>
      <c r="T3430">
        <v>2</v>
      </c>
      <c r="U3430">
        <v>22</v>
      </c>
      <c r="V3430">
        <v>4</v>
      </c>
      <c r="W3430">
        <v>1.64</v>
      </c>
      <c r="X3430">
        <v>5</v>
      </c>
      <c r="Y3430">
        <v>0.5</v>
      </c>
      <c r="Z3430">
        <v>0.11</v>
      </c>
      <c r="AA3430">
        <v>30</v>
      </c>
      <c r="AB3430">
        <v>0.28999999999999998</v>
      </c>
      <c r="AC3430">
        <v>165</v>
      </c>
      <c r="AD3430">
        <v>0.5</v>
      </c>
      <c r="AE3430">
        <v>0.01</v>
      </c>
      <c r="AF3430">
        <v>9</v>
      </c>
      <c r="AG3430">
        <v>1000</v>
      </c>
      <c r="AH3430">
        <v>8</v>
      </c>
      <c r="AI3430">
        <v>1</v>
      </c>
      <c r="AJ3430">
        <v>1</v>
      </c>
      <c r="AK3430">
        <v>116</v>
      </c>
      <c r="AL3430">
        <v>0.02</v>
      </c>
      <c r="AM3430">
        <v>5</v>
      </c>
      <c r="AN3430">
        <v>5</v>
      </c>
      <c r="AO3430">
        <v>21</v>
      </c>
      <c r="AP3430">
        <v>5</v>
      </c>
      <c r="AQ3430">
        <v>14</v>
      </c>
    </row>
    <row r="3431" spans="1:43" hidden="1" x14ac:dyDescent="0.25">
      <c r="A3431" t="s">
        <v>12556</v>
      </c>
      <c r="B3431" t="s">
        <v>12557</v>
      </c>
      <c r="C3431" s="1" t="str">
        <f t="shared" si="257"/>
        <v>21:0118</v>
      </c>
      <c r="D3431" s="1" t="str">
        <f t="shared" si="258"/>
        <v>21:0027</v>
      </c>
      <c r="E3431" t="s">
        <v>12558</v>
      </c>
      <c r="F3431" t="s">
        <v>12559</v>
      </c>
      <c r="H3431">
        <v>63.993245399999999</v>
      </c>
      <c r="I3431">
        <v>-97.207786600000006</v>
      </c>
      <c r="J3431" s="1" t="str">
        <f t="shared" si="259"/>
        <v>Till</v>
      </c>
      <c r="K3431" s="1" t="str">
        <f t="shared" si="260"/>
        <v>&lt;63 micron</v>
      </c>
      <c r="L3431">
        <v>0.1</v>
      </c>
      <c r="M3431">
        <v>0.99</v>
      </c>
      <c r="N3431">
        <v>4</v>
      </c>
      <c r="O3431">
        <v>180</v>
      </c>
      <c r="P3431">
        <v>0.5</v>
      </c>
      <c r="Q3431">
        <v>1</v>
      </c>
      <c r="R3431">
        <v>0.33</v>
      </c>
      <c r="S3431">
        <v>0.25</v>
      </c>
      <c r="T3431">
        <v>3</v>
      </c>
      <c r="U3431">
        <v>27</v>
      </c>
      <c r="V3431">
        <v>7</v>
      </c>
      <c r="W3431">
        <v>1.79</v>
      </c>
      <c r="X3431">
        <v>5</v>
      </c>
      <c r="Y3431">
        <v>1</v>
      </c>
      <c r="Z3431">
        <v>0.18</v>
      </c>
      <c r="AA3431">
        <v>30</v>
      </c>
      <c r="AB3431">
        <v>0.37</v>
      </c>
      <c r="AC3431">
        <v>155</v>
      </c>
      <c r="AD3431">
        <v>0.5</v>
      </c>
      <c r="AE3431">
        <v>0.01</v>
      </c>
      <c r="AF3431">
        <v>12</v>
      </c>
      <c r="AG3431">
        <v>940</v>
      </c>
      <c r="AH3431">
        <v>12</v>
      </c>
      <c r="AI3431">
        <v>1</v>
      </c>
      <c r="AJ3431">
        <v>2</v>
      </c>
      <c r="AK3431">
        <v>149</v>
      </c>
      <c r="AL3431">
        <v>0.01</v>
      </c>
      <c r="AM3431">
        <v>5</v>
      </c>
      <c r="AN3431">
        <v>5</v>
      </c>
      <c r="AO3431">
        <v>25</v>
      </c>
      <c r="AP3431">
        <v>5</v>
      </c>
      <c r="AQ3431">
        <v>20</v>
      </c>
    </row>
    <row r="3432" spans="1:43" hidden="1" x14ac:dyDescent="0.25">
      <c r="A3432" t="s">
        <v>12560</v>
      </c>
      <c r="B3432" t="s">
        <v>12561</v>
      </c>
      <c r="C3432" s="1" t="str">
        <f t="shared" si="257"/>
        <v>21:0118</v>
      </c>
      <c r="D3432" s="1" t="str">
        <f t="shared" si="258"/>
        <v>21:0027</v>
      </c>
      <c r="E3432" t="s">
        <v>12562</v>
      </c>
      <c r="F3432" t="s">
        <v>12563</v>
      </c>
      <c r="H3432">
        <v>64.005184900000003</v>
      </c>
      <c r="I3432">
        <v>-97.218762499999997</v>
      </c>
      <c r="J3432" s="1" t="str">
        <f t="shared" si="259"/>
        <v>Till</v>
      </c>
      <c r="K3432" s="1" t="str">
        <f t="shared" si="260"/>
        <v>&lt;63 micron</v>
      </c>
      <c r="L3432">
        <v>0.1</v>
      </c>
      <c r="M3432">
        <v>1.06</v>
      </c>
      <c r="N3432">
        <v>1</v>
      </c>
      <c r="O3432">
        <v>380</v>
      </c>
      <c r="P3432">
        <v>0.5</v>
      </c>
      <c r="Q3432">
        <v>1</v>
      </c>
      <c r="R3432">
        <v>0.26</v>
      </c>
      <c r="S3432">
        <v>0.25</v>
      </c>
      <c r="T3432">
        <v>3</v>
      </c>
      <c r="U3432">
        <v>29</v>
      </c>
      <c r="V3432">
        <v>8</v>
      </c>
      <c r="W3432">
        <v>1.88</v>
      </c>
      <c r="X3432">
        <v>5</v>
      </c>
      <c r="Y3432">
        <v>1</v>
      </c>
      <c r="Z3432">
        <v>0.22</v>
      </c>
      <c r="AA3432">
        <v>30</v>
      </c>
      <c r="AB3432">
        <v>0.38</v>
      </c>
      <c r="AC3432">
        <v>190</v>
      </c>
      <c r="AD3432">
        <v>0.5</v>
      </c>
      <c r="AE3432">
        <v>0.01</v>
      </c>
      <c r="AF3432">
        <v>14</v>
      </c>
      <c r="AG3432">
        <v>890</v>
      </c>
      <c r="AH3432">
        <v>10</v>
      </c>
      <c r="AI3432">
        <v>1</v>
      </c>
      <c r="AJ3432">
        <v>2</v>
      </c>
      <c r="AK3432">
        <v>128</v>
      </c>
      <c r="AL3432">
        <v>0.01</v>
      </c>
      <c r="AM3432">
        <v>5</v>
      </c>
      <c r="AN3432">
        <v>5</v>
      </c>
      <c r="AO3432">
        <v>25</v>
      </c>
      <c r="AP3432">
        <v>5</v>
      </c>
      <c r="AQ3432">
        <v>20</v>
      </c>
    </row>
    <row r="3433" spans="1:43" hidden="1" x14ac:dyDescent="0.25">
      <c r="A3433" t="s">
        <v>12564</v>
      </c>
      <c r="B3433" t="s">
        <v>12565</v>
      </c>
      <c r="C3433" s="1" t="str">
        <f t="shared" si="257"/>
        <v>21:0118</v>
      </c>
      <c r="D3433" s="1" t="str">
        <f t="shared" si="258"/>
        <v>21:0027</v>
      </c>
      <c r="E3433" t="s">
        <v>12566</v>
      </c>
      <c r="F3433" t="s">
        <v>12567</v>
      </c>
      <c r="H3433">
        <v>63.602748800000001</v>
      </c>
      <c r="I3433">
        <v>-97.191477199999994</v>
      </c>
      <c r="J3433" s="1" t="str">
        <f t="shared" si="259"/>
        <v>Till</v>
      </c>
      <c r="K3433" s="1" t="str">
        <f t="shared" si="260"/>
        <v>&lt;63 micron</v>
      </c>
      <c r="L3433">
        <v>0.1</v>
      </c>
      <c r="M3433">
        <v>0.66</v>
      </c>
      <c r="N3433">
        <v>4</v>
      </c>
      <c r="O3433">
        <v>100</v>
      </c>
      <c r="P3433">
        <v>0.25</v>
      </c>
      <c r="Q3433">
        <v>1</v>
      </c>
      <c r="R3433">
        <v>0.4</v>
      </c>
      <c r="S3433">
        <v>0.25</v>
      </c>
      <c r="T3433">
        <v>2</v>
      </c>
      <c r="U3433">
        <v>29</v>
      </c>
      <c r="V3433">
        <v>6</v>
      </c>
      <c r="W3433">
        <v>1.34</v>
      </c>
      <c r="X3433">
        <v>5</v>
      </c>
      <c r="Y3433">
        <v>0.5</v>
      </c>
      <c r="Z3433">
        <v>0.14000000000000001</v>
      </c>
      <c r="AA3433">
        <v>20</v>
      </c>
      <c r="AB3433">
        <v>0.38</v>
      </c>
      <c r="AC3433">
        <v>145</v>
      </c>
      <c r="AD3433">
        <v>0.5</v>
      </c>
      <c r="AE3433">
        <v>0.01</v>
      </c>
      <c r="AF3433">
        <v>12</v>
      </c>
      <c r="AG3433">
        <v>1190</v>
      </c>
      <c r="AH3433">
        <v>12</v>
      </c>
      <c r="AI3433">
        <v>1</v>
      </c>
      <c r="AJ3433">
        <v>1</v>
      </c>
      <c r="AK3433">
        <v>67</v>
      </c>
      <c r="AL3433">
        <v>0.04</v>
      </c>
      <c r="AM3433">
        <v>5</v>
      </c>
      <c r="AN3433">
        <v>5</v>
      </c>
      <c r="AO3433">
        <v>21</v>
      </c>
      <c r="AP3433">
        <v>5</v>
      </c>
      <c r="AQ3433">
        <v>20</v>
      </c>
    </row>
    <row r="3434" spans="1:43" hidden="1" x14ac:dyDescent="0.25">
      <c r="A3434" t="s">
        <v>12568</v>
      </c>
      <c r="B3434" t="s">
        <v>12569</v>
      </c>
      <c r="C3434" s="1" t="str">
        <f t="shared" si="257"/>
        <v>21:0118</v>
      </c>
      <c r="D3434" s="1" t="str">
        <f t="shared" si="258"/>
        <v>21:0027</v>
      </c>
      <c r="E3434" t="s">
        <v>12570</v>
      </c>
      <c r="F3434" t="s">
        <v>12571</v>
      </c>
      <c r="H3434">
        <v>63.573867200000002</v>
      </c>
      <c r="I3434">
        <v>-97.192060799999993</v>
      </c>
      <c r="J3434" s="1" t="str">
        <f t="shared" si="259"/>
        <v>Till</v>
      </c>
      <c r="K3434" s="1" t="str">
        <f t="shared" si="260"/>
        <v>&lt;63 micron</v>
      </c>
      <c r="L3434">
        <v>0.1</v>
      </c>
      <c r="M3434">
        <v>1.57</v>
      </c>
      <c r="N3434">
        <v>1</v>
      </c>
      <c r="O3434">
        <v>210</v>
      </c>
      <c r="P3434">
        <v>0.5</v>
      </c>
      <c r="Q3434">
        <v>2</v>
      </c>
      <c r="R3434">
        <v>0.52</v>
      </c>
      <c r="S3434">
        <v>0.25</v>
      </c>
      <c r="T3434">
        <v>6</v>
      </c>
      <c r="U3434">
        <v>55</v>
      </c>
      <c r="V3434">
        <v>20</v>
      </c>
      <c r="W3434">
        <v>2.02</v>
      </c>
      <c r="X3434">
        <v>5</v>
      </c>
      <c r="Y3434">
        <v>0.5</v>
      </c>
      <c r="Z3434">
        <v>0.42</v>
      </c>
      <c r="AA3434">
        <v>30</v>
      </c>
      <c r="AB3434">
        <v>0.83</v>
      </c>
      <c r="AC3434">
        <v>240</v>
      </c>
      <c r="AD3434">
        <v>0.5</v>
      </c>
      <c r="AE3434">
        <v>0.01</v>
      </c>
      <c r="AF3434">
        <v>25</v>
      </c>
      <c r="AG3434">
        <v>1100</v>
      </c>
      <c r="AH3434">
        <v>14</v>
      </c>
      <c r="AI3434">
        <v>1</v>
      </c>
      <c r="AJ3434">
        <v>3</v>
      </c>
      <c r="AK3434">
        <v>81</v>
      </c>
      <c r="AL3434">
        <v>7.0000000000000007E-2</v>
      </c>
      <c r="AM3434">
        <v>5</v>
      </c>
      <c r="AN3434">
        <v>5</v>
      </c>
      <c r="AO3434">
        <v>33</v>
      </c>
      <c r="AP3434">
        <v>5</v>
      </c>
      <c r="AQ3434">
        <v>40</v>
      </c>
    </row>
    <row r="3435" spans="1:43" hidden="1" x14ac:dyDescent="0.25">
      <c r="A3435" t="s">
        <v>12572</v>
      </c>
      <c r="B3435" t="s">
        <v>12573</v>
      </c>
      <c r="C3435" s="1" t="str">
        <f t="shared" si="257"/>
        <v>21:0118</v>
      </c>
      <c r="D3435" s="1" t="str">
        <f t="shared" si="258"/>
        <v>21:0027</v>
      </c>
      <c r="E3435" t="s">
        <v>12574</v>
      </c>
      <c r="F3435" t="s">
        <v>12575</v>
      </c>
      <c r="H3435">
        <v>63.616992600000003</v>
      </c>
      <c r="I3435">
        <v>-97.172071000000003</v>
      </c>
      <c r="J3435" s="1" t="str">
        <f t="shared" si="259"/>
        <v>Till</v>
      </c>
      <c r="K3435" s="1" t="str">
        <f t="shared" si="260"/>
        <v>&lt;63 micron</v>
      </c>
      <c r="L3435">
        <v>0.1</v>
      </c>
      <c r="M3435">
        <v>1.55</v>
      </c>
      <c r="N3435">
        <v>14</v>
      </c>
      <c r="O3435">
        <v>230</v>
      </c>
      <c r="P3435">
        <v>1</v>
      </c>
      <c r="Q3435">
        <v>1</v>
      </c>
      <c r="R3435">
        <v>0.48</v>
      </c>
      <c r="S3435">
        <v>0.25</v>
      </c>
      <c r="T3435">
        <v>4</v>
      </c>
      <c r="U3435">
        <v>38</v>
      </c>
      <c r="V3435">
        <v>12</v>
      </c>
      <c r="W3435">
        <v>1.84</v>
      </c>
      <c r="X3435">
        <v>5</v>
      </c>
      <c r="Y3435">
        <v>1</v>
      </c>
      <c r="Z3435">
        <v>0.4</v>
      </c>
      <c r="AA3435">
        <v>30</v>
      </c>
      <c r="AB3435">
        <v>0.69</v>
      </c>
      <c r="AC3435">
        <v>220</v>
      </c>
      <c r="AD3435">
        <v>0.5</v>
      </c>
      <c r="AE3435">
        <v>0.01</v>
      </c>
      <c r="AF3435">
        <v>18</v>
      </c>
      <c r="AG3435">
        <v>1120</v>
      </c>
      <c r="AH3435">
        <v>16</v>
      </c>
      <c r="AI3435">
        <v>1</v>
      </c>
      <c r="AJ3435">
        <v>2</v>
      </c>
      <c r="AK3435">
        <v>95</v>
      </c>
      <c r="AL3435">
        <v>0.03</v>
      </c>
      <c r="AM3435">
        <v>5</v>
      </c>
      <c r="AN3435">
        <v>5</v>
      </c>
      <c r="AO3435">
        <v>28</v>
      </c>
      <c r="AP3435">
        <v>5</v>
      </c>
      <c r="AQ3435">
        <v>32</v>
      </c>
    </row>
    <row r="3436" spans="1:43" hidden="1" x14ac:dyDescent="0.25">
      <c r="A3436" t="s">
        <v>12576</v>
      </c>
      <c r="B3436" t="s">
        <v>12577</v>
      </c>
      <c r="C3436" s="1" t="str">
        <f t="shared" si="257"/>
        <v>21:0118</v>
      </c>
      <c r="D3436" s="1" t="str">
        <f t="shared" si="258"/>
        <v>21:0027</v>
      </c>
      <c r="E3436" t="s">
        <v>12578</v>
      </c>
      <c r="F3436" t="s">
        <v>12579</v>
      </c>
      <c r="H3436">
        <v>63.626679299999999</v>
      </c>
      <c r="I3436">
        <v>-97.167149499999994</v>
      </c>
      <c r="J3436" s="1" t="str">
        <f t="shared" si="259"/>
        <v>Till</v>
      </c>
      <c r="K3436" s="1" t="str">
        <f t="shared" si="260"/>
        <v>&lt;63 micron</v>
      </c>
      <c r="L3436">
        <v>0.1</v>
      </c>
      <c r="M3436">
        <v>0.53</v>
      </c>
      <c r="N3436">
        <v>1</v>
      </c>
      <c r="O3436">
        <v>80</v>
      </c>
      <c r="P3436">
        <v>0.25</v>
      </c>
      <c r="Q3436">
        <v>1</v>
      </c>
      <c r="R3436">
        <v>0.39</v>
      </c>
      <c r="S3436">
        <v>0.25</v>
      </c>
      <c r="T3436">
        <v>1</v>
      </c>
      <c r="U3436">
        <v>26</v>
      </c>
      <c r="V3436">
        <v>7</v>
      </c>
      <c r="W3436">
        <v>1.25</v>
      </c>
      <c r="X3436">
        <v>5</v>
      </c>
      <c r="Y3436">
        <v>2</v>
      </c>
      <c r="Z3436">
        <v>0.1</v>
      </c>
      <c r="AA3436">
        <v>20</v>
      </c>
      <c r="AB3436">
        <v>0.34</v>
      </c>
      <c r="AC3436">
        <v>120</v>
      </c>
      <c r="AD3436">
        <v>0.5</v>
      </c>
      <c r="AE3436">
        <v>0.01</v>
      </c>
      <c r="AF3436">
        <v>11</v>
      </c>
      <c r="AG3436">
        <v>1200</v>
      </c>
      <c r="AH3436">
        <v>8</v>
      </c>
      <c r="AI3436">
        <v>1</v>
      </c>
      <c r="AJ3436">
        <v>1</v>
      </c>
      <c r="AK3436">
        <v>63</v>
      </c>
      <c r="AL3436">
        <v>0.04</v>
      </c>
      <c r="AM3436">
        <v>5</v>
      </c>
      <c r="AN3436">
        <v>5</v>
      </c>
      <c r="AO3436">
        <v>19</v>
      </c>
      <c r="AP3436">
        <v>5</v>
      </c>
      <c r="AQ3436">
        <v>16</v>
      </c>
    </row>
    <row r="3437" spans="1:43" hidden="1" x14ac:dyDescent="0.25">
      <c r="A3437" t="s">
        <v>12580</v>
      </c>
      <c r="B3437" t="s">
        <v>12581</v>
      </c>
      <c r="C3437" s="1" t="str">
        <f t="shared" si="257"/>
        <v>21:0118</v>
      </c>
      <c r="D3437" s="1" t="str">
        <f t="shared" si="258"/>
        <v>21:0027</v>
      </c>
      <c r="E3437" t="s">
        <v>12582</v>
      </c>
      <c r="F3437" t="s">
        <v>12583</v>
      </c>
      <c r="H3437">
        <v>63.644915900000001</v>
      </c>
      <c r="I3437">
        <v>-97.165327099999999</v>
      </c>
      <c r="J3437" s="1" t="str">
        <f t="shared" si="259"/>
        <v>Till</v>
      </c>
      <c r="K3437" s="1" t="str">
        <f t="shared" si="260"/>
        <v>&lt;63 micron</v>
      </c>
      <c r="L3437">
        <v>0.1</v>
      </c>
      <c r="M3437">
        <v>1.33</v>
      </c>
      <c r="N3437">
        <v>2</v>
      </c>
      <c r="O3437">
        <v>200</v>
      </c>
      <c r="P3437">
        <v>0.5</v>
      </c>
      <c r="Q3437">
        <v>1</v>
      </c>
      <c r="R3437">
        <v>0.45</v>
      </c>
      <c r="S3437">
        <v>0.25</v>
      </c>
      <c r="T3437">
        <v>4</v>
      </c>
      <c r="U3437">
        <v>42</v>
      </c>
      <c r="V3437">
        <v>14</v>
      </c>
      <c r="W3437">
        <v>1.87</v>
      </c>
      <c r="X3437">
        <v>5</v>
      </c>
      <c r="Y3437">
        <v>1</v>
      </c>
      <c r="Z3437">
        <v>0.31</v>
      </c>
      <c r="AA3437">
        <v>30</v>
      </c>
      <c r="AB3437">
        <v>0.6</v>
      </c>
      <c r="AC3437">
        <v>195</v>
      </c>
      <c r="AD3437">
        <v>0.5</v>
      </c>
      <c r="AE3437">
        <v>0.01</v>
      </c>
      <c r="AF3437">
        <v>19</v>
      </c>
      <c r="AG3437">
        <v>1100</v>
      </c>
      <c r="AH3437">
        <v>12</v>
      </c>
      <c r="AI3437">
        <v>1</v>
      </c>
      <c r="AJ3437">
        <v>3</v>
      </c>
      <c r="AK3437">
        <v>91</v>
      </c>
      <c r="AL3437">
        <v>0.05</v>
      </c>
      <c r="AM3437">
        <v>5</v>
      </c>
      <c r="AN3437">
        <v>5</v>
      </c>
      <c r="AO3437">
        <v>28</v>
      </c>
      <c r="AP3437">
        <v>5</v>
      </c>
      <c r="AQ3437">
        <v>30</v>
      </c>
    </row>
    <row r="3438" spans="1:43" hidden="1" x14ac:dyDescent="0.25">
      <c r="A3438" t="s">
        <v>12584</v>
      </c>
      <c r="B3438" t="s">
        <v>12585</v>
      </c>
      <c r="C3438" s="1" t="str">
        <f t="shared" si="257"/>
        <v>21:0118</v>
      </c>
      <c r="D3438" s="1" t="str">
        <f t="shared" si="258"/>
        <v>21:0027</v>
      </c>
      <c r="E3438" t="s">
        <v>12586</v>
      </c>
      <c r="F3438" t="s">
        <v>12587</v>
      </c>
      <c r="H3438">
        <v>63.658778499999997</v>
      </c>
      <c r="I3438">
        <v>-97.160532000000003</v>
      </c>
      <c r="J3438" s="1" t="str">
        <f t="shared" si="259"/>
        <v>Till</v>
      </c>
      <c r="K3438" s="1" t="str">
        <f t="shared" si="260"/>
        <v>&lt;63 micron</v>
      </c>
      <c r="L3438">
        <v>0.1</v>
      </c>
      <c r="M3438">
        <v>1.1599999999999999</v>
      </c>
      <c r="N3438">
        <v>2</v>
      </c>
      <c r="O3438">
        <v>180</v>
      </c>
      <c r="P3438">
        <v>0.5</v>
      </c>
      <c r="Q3438">
        <v>1</v>
      </c>
      <c r="R3438">
        <v>0.46</v>
      </c>
      <c r="S3438">
        <v>0.25</v>
      </c>
      <c r="T3438">
        <v>3</v>
      </c>
      <c r="U3438">
        <v>38</v>
      </c>
      <c r="V3438">
        <v>14</v>
      </c>
      <c r="W3438">
        <v>1.72</v>
      </c>
      <c r="X3438">
        <v>5</v>
      </c>
      <c r="Y3438">
        <v>0.5</v>
      </c>
      <c r="Z3438">
        <v>0.27</v>
      </c>
      <c r="AA3438">
        <v>30</v>
      </c>
      <c r="AB3438">
        <v>0.6</v>
      </c>
      <c r="AC3438">
        <v>195</v>
      </c>
      <c r="AD3438">
        <v>0.5</v>
      </c>
      <c r="AE3438">
        <v>0.01</v>
      </c>
      <c r="AF3438">
        <v>17</v>
      </c>
      <c r="AG3438">
        <v>1090</v>
      </c>
      <c r="AH3438">
        <v>12</v>
      </c>
      <c r="AI3438">
        <v>1</v>
      </c>
      <c r="AJ3438">
        <v>2</v>
      </c>
      <c r="AK3438">
        <v>81</v>
      </c>
      <c r="AL3438">
        <v>0.05</v>
      </c>
      <c r="AM3438">
        <v>5</v>
      </c>
      <c r="AN3438">
        <v>5</v>
      </c>
      <c r="AO3438">
        <v>27</v>
      </c>
      <c r="AP3438">
        <v>5</v>
      </c>
      <c r="AQ3438">
        <v>28</v>
      </c>
    </row>
    <row r="3439" spans="1:43" hidden="1" x14ac:dyDescent="0.25">
      <c r="A3439" t="s">
        <v>12588</v>
      </c>
      <c r="B3439" t="s">
        <v>12589</v>
      </c>
      <c r="C3439" s="1" t="str">
        <f t="shared" si="257"/>
        <v>21:0118</v>
      </c>
      <c r="D3439" s="1" t="str">
        <f t="shared" si="258"/>
        <v>21:0027</v>
      </c>
      <c r="E3439" t="s">
        <v>12590</v>
      </c>
      <c r="F3439" t="s">
        <v>12591</v>
      </c>
      <c r="H3439">
        <v>63.6724174</v>
      </c>
      <c r="I3439">
        <v>-97.164236900000006</v>
      </c>
      <c r="J3439" s="1" t="str">
        <f t="shared" si="259"/>
        <v>Till</v>
      </c>
      <c r="K3439" s="1" t="str">
        <f t="shared" si="260"/>
        <v>&lt;63 micron</v>
      </c>
      <c r="L3439">
        <v>0.1</v>
      </c>
      <c r="M3439">
        <v>1.42</v>
      </c>
      <c r="N3439">
        <v>1</v>
      </c>
      <c r="O3439">
        <v>200</v>
      </c>
      <c r="P3439">
        <v>0.5</v>
      </c>
      <c r="Q3439">
        <v>2</v>
      </c>
      <c r="R3439">
        <v>0.4</v>
      </c>
      <c r="S3439">
        <v>0.25</v>
      </c>
      <c r="T3439">
        <v>4</v>
      </c>
      <c r="U3439">
        <v>34</v>
      </c>
      <c r="V3439">
        <v>13</v>
      </c>
      <c r="W3439">
        <v>1.76</v>
      </c>
      <c r="X3439">
        <v>5</v>
      </c>
      <c r="Y3439">
        <v>1</v>
      </c>
      <c r="Z3439">
        <v>0.35</v>
      </c>
      <c r="AA3439">
        <v>30</v>
      </c>
      <c r="AB3439">
        <v>0.57999999999999996</v>
      </c>
      <c r="AC3439">
        <v>195</v>
      </c>
      <c r="AD3439">
        <v>0.5</v>
      </c>
      <c r="AE3439">
        <v>0.01</v>
      </c>
      <c r="AF3439">
        <v>16</v>
      </c>
      <c r="AG3439">
        <v>970</v>
      </c>
      <c r="AH3439">
        <v>12</v>
      </c>
      <c r="AI3439">
        <v>1</v>
      </c>
      <c r="AJ3439">
        <v>2</v>
      </c>
      <c r="AK3439">
        <v>78</v>
      </c>
      <c r="AL3439">
        <v>0.04</v>
      </c>
      <c r="AM3439">
        <v>5</v>
      </c>
      <c r="AN3439">
        <v>5</v>
      </c>
      <c r="AO3439">
        <v>27</v>
      </c>
      <c r="AP3439">
        <v>5</v>
      </c>
      <c r="AQ3439">
        <v>30</v>
      </c>
    </row>
    <row r="3440" spans="1:43" hidden="1" x14ac:dyDescent="0.25">
      <c r="A3440" t="s">
        <v>12592</v>
      </c>
      <c r="B3440" t="s">
        <v>12593</v>
      </c>
      <c r="C3440" s="1" t="str">
        <f t="shared" si="257"/>
        <v>21:0118</v>
      </c>
      <c r="D3440" s="1" t="str">
        <f t="shared" si="258"/>
        <v>21:0027</v>
      </c>
      <c r="E3440" t="s">
        <v>12594</v>
      </c>
      <c r="F3440" t="s">
        <v>12595</v>
      </c>
      <c r="H3440">
        <v>63.698612500000003</v>
      </c>
      <c r="I3440">
        <v>-97.174782100000002</v>
      </c>
      <c r="J3440" s="1" t="str">
        <f t="shared" si="259"/>
        <v>Till</v>
      </c>
      <c r="K3440" s="1" t="str">
        <f t="shared" si="260"/>
        <v>&lt;63 micron</v>
      </c>
      <c r="L3440">
        <v>0.1</v>
      </c>
      <c r="M3440">
        <v>1.41</v>
      </c>
      <c r="N3440">
        <v>8</v>
      </c>
      <c r="O3440">
        <v>240</v>
      </c>
      <c r="P3440">
        <v>0.5</v>
      </c>
      <c r="Q3440">
        <v>1</v>
      </c>
      <c r="R3440">
        <v>0.41</v>
      </c>
      <c r="S3440">
        <v>0.25</v>
      </c>
      <c r="T3440">
        <v>4</v>
      </c>
      <c r="U3440">
        <v>37</v>
      </c>
      <c r="V3440">
        <v>13</v>
      </c>
      <c r="W3440">
        <v>1.78</v>
      </c>
      <c r="X3440">
        <v>5</v>
      </c>
      <c r="Y3440">
        <v>3</v>
      </c>
      <c r="Z3440">
        <v>0.34</v>
      </c>
      <c r="AA3440">
        <v>30</v>
      </c>
      <c r="AB3440">
        <v>0.62</v>
      </c>
      <c r="AC3440">
        <v>170</v>
      </c>
      <c r="AD3440">
        <v>0.5</v>
      </c>
      <c r="AE3440">
        <v>0.01</v>
      </c>
      <c r="AF3440">
        <v>17</v>
      </c>
      <c r="AG3440">
        <v>1030</v>
      </c>
      <c r="AH3440">
        <v>14</v>
      </c>
      <c r="AI3440">
        <v>1</v>
      </c>
      <c r="AJ3440">
        <v>2</v>
      </c>
      <c r="AK3440">
        <v>83</v>
      </c>
      <c r="AL3440">
        <v>0.04</v>
      </c>
      <c r="AM3440">
        <v>5</v>
      </c>
      <c r="AN3440">
        <v>5</v>
      </c>
      <c r="AO3440">
        <v>26</v>
      </c>
      <c r="AP3440">
        <v>5</v>
      </c>
      <c r="AQ3440">
        <v>32</v>
      </c>
    </row>
    <row r="3441" spans="1:43" hidden="1" x14ac:dyDescent="0.25">
      <c r="A3441" t="s">
        <v>12596</v>
      </c>
      <c r="B3441" t="s">
        <v>12597</v>
      </c>
      <c r="C3441" s="1" t="str">
        <f t="shared" si="257"/>
        <v>21:0118</v>
      </c>
      <c r="D3441" s="1" t="str">
        <f t="shared" si="258"/>
        <v>21:0027</v>
      </c>
      <c r="E3441" t="s">
        <v>12598</v>
      </c>
      <c r="F3441" t="s">
        <v>12599</v>
      </c>
      <c r="H3441">
        <v>63.721841499999996</v>
      </c>
      <c r="I3441">
        <v>-97.197281599999997</v>
      </c>
      <c r="J3441" s="1" t="str">
        <f t="shared" si="259"/>
        <v>Till</v>
      </c>
      <c r="K3441" s="1" t="str">
        <f t="shared" si="260"/>
        <v>&lt;63 micron</v>
      </c>
      <c r="L3441">
        <v>0.1</v>
      </c>
      <c r="M3441">
        <v>1.57</v>
      </c>
      <c r="N3441">
        <v>2</v>
      </c>
      <c r="O3441">
        <v>230</v>
      </c>
      <c r="P3441">
        <v>0.5</v>
      </c>
      <c r="Q3441">
        <v>1</v>
      </c>
      <c r="R3441">
        <v>0.48</v>
      </c>
      <c r="S3441">
        <v>0.25</v>
      </c>
      <c r="T3441">
        <v>6</v>
      </c>
      <c r="U3441">
        <v>51</v>
      </c>
      <c r="V3441">
        <v>19</v>
      </c>
      <c r="W3441">
        <v>2.2400000000000002</v>
      </c>
      <c r="X3441">
        <v>5</v>
      </c>
      <c r="Y3441">
        <v>2</v>
      </c>
      <c r="Z3441">
        <v>0.33</v>
      </c>
      <c r="AA3441">
        <v>30</v>
      </c>
      <c r="AB3441">
        <v>0.82</v>
      </c>
      <c r="AC3441">
        <v>230</v>
      </c>
      <c r="AD3441">
        <v>0.5</v>
      </c>
      <c r="AE3441">
        <v>0.01</v>
      </c>
      <c r="AF3441">
        <v>24</v>
      </c>
      <c r="AG3441">
        <v>1080</v>
      </c>
      <c r="AH3441">
        <v>16</v>
      </c>
      <c r="AI3441">
        <v>1</v>
      </c>
      <c r="AJ3441">
        <v>3</v>
      </c>
      <c r="AK3441">
        <v>77</v>
      </c>
      <c r="AL3441">
        <v>0.05</v>
      </c>
      <c r="AM3441">
        <v>5</v>
      </c>
      <c r="AN3441">
        <v>5</v>
      </c>
      <c r="AO3441">
        <v>36</v>
      </c>
      <c r="AP3441">
        <v>5</v>
      </c>
      <c r="AQ3441">
        <v>42</v>
      </c>
    </row>
    <row r="3442" spans="1:43" hidden="1" x14ac:dyDescent="0.25">
      <c r="A3442" t="s">
        <v>12600</v>
      </c>
      <c r="B3442" t="s">
        <v>12601</v>
      </c>
      <c r="C3442" s="1" t="str">
        <f t="shared" si="257"/>
        <v>21:0118</v>
      </c>
      <c r="D3442" s="1" t="str">
        <f t="shared" si="258"/>
        <v>21:0027</v>
      </c>
      <c r="E3442" t="s">
        <v>12602</v>
      </c>
      <c r="F3442" t="s">
        <v>12603</v>
      </c>
      <c r="H3442">
        <v>63.732614099999999</v>
      </c>
      <c r="I3442">
        <v>-97.170928799999999</v>
      </c>
      <c r="J3442" s="1" t="str">
        <f t="shared" si="259"/>
        <v>Till</v>
      </c>
      <c r="K3442" s="1" t="str">
        <f t="shared" si="260"/>
        <v>&lt;63 micron</v>
      </c>
      <c r="L3442">
        <v>0.1</v>
      </c>
      <c r="M3442">
        <v>1.24</v>
      </c>
      <c r="N3442">
        <v>1</v>
      </c>
      <c r="O3442">
        <v>250</v>
      </c>
      <c r="P3442">
        <v>0.5</v>
      </c>
      <c r="Q3442">
        <v>1</v>
      </c>
      <c r="R3442">
        <v>0.42</v>
      </c>
      <c r="S3442">
        <v>0.25</v>
      </c>
      <c r="T3442">
        <v>5</v>
      </c>
      <c r="U3442">
        <v>46</v>
      </c>
      <c r="V3442">
        <v>16</v>
      </c>
      <c r="W3442">
        <v>2.0699999999999998</v>
      </c>
      <c r="X3442">
        <v>5</v>
      </c>
      <c r="Y3442">
        <v>0.5</v>
      </c>
      <c r="Z3442">
        <v>0.24</v>
      </c>
      <c r="AA3442">
        <v>30</v>
      </c>
      <c r="AB3442">
        <v>0.76</v>
      </c>
      <c r="AC3442">
        <v>210</v>
      </c>
      <c r="AD3442">
        <v>0.5</v>
      </c>
      <c r="AE3442">
        <v>0.01</v>
      </c>
      <c r="AF3442">
        <v>22</v>
      </c>
      <c r="AG3442">
        <v>1100</v>
      </c>
      <c r="AH3442">
        <v>14</v>
      </c>
      <c r="AI3442">
        <v>1</v>
      </c>
      <c r="AJ3442">
        <v>3</v>
      </c>
      <c r="AK3442">
        <v>71</v>
      </c>
      <c r="AL3442">
        <v>0.04</v>
      </c>
      <c r="AM3442">
        <v>5</v>
      </c>
      <c r="AN3442">
        <v>5</v>
      </c>
      <c r="AO3442">
        <v>33</v>
      </c>
      <c r="AP3442">
        <v>5</v>
      </c>
      <c r="AQ3442">
        <v>38</v>
      </c>
    </row>
    <row r="3443" spans="1:43" hidden="1" x14ac:dyDescent="0.25">
      <c r="A3443" t="s">
        <v>12604</v>
      </c>
      <c r="B3443" t="s">
        <v>12605</v>
      </c>
      <c r="C3443" s="1" t="str">
        <f t="shared" si="257"/>
        <v>21:0118</v>
      </c>
      <c r="D3443" s="1" t="str">
        <f t="shared" si="258"/>
        <v>21:0027</v>
      </c>
      <c r="E3443" t="s">
        <v>12606</v>
      </c>
      <c r="F3443" t="s">
        <v>12607</v>
      </c>
      <c r="H3443">
        <v>63.7451741</v>
      </c>
      <c r="I3443">
        <v>-97.167461799999998</v>
      </c>
      <c r="J3443" s="1" t="str">
        <f t="shared" si="259"/>
        <v>Till</v>
      </c>
      <c r="K3443" s="1" t="str">
        <f t="shared" si="260"/>
        <v>&lt;63 micron</v>
      </c>
      <c r="L3443">
        <v>0.1</v>
      </c>
      <c r="M3443">
        <v>0.97</v>
      </c>
      <c r="N3443">
        <v>1</v>
      </c>
      <c r="O3443">
        <v>350</v>
      </c>
      <c r="P3443">
        <v>0.5</v>
      </c>
      <c r="Q3443">
        <v>1</v>
      </c>
      <c r="R3443">
        <v>0.4</v>
      </c>
      <c r="S3443">
        <v>0.25</v>
      </c>
      <c r="T3443">
        <v>3</v>
      </c>
      <c r="U3443">
        <v>25</v>
      </c>
      <c r="V3443">
        <v>11</v>
      </c>
      <c r="W3443">
        <v>1.54</v>
      </c>
      <c r="X3443">
        <v>5</v>
      </c>
      <c r="Y3443">
        <v>0.5</v>
      </c>
      <c r="Z3443">
        <v>0.21</v>
      </c>
      <c r="AA3443">
        <v>30</v>
      </c>
      <c r="AB3443">
        <v>0.47</v>
      </c>
      <c r="AC3443">
        <v>145</v>
      </c>
      <c r="AD3443">
        <v>0.5</v>
      </c>
      <c r="AE3443">
        <v>0.01</v>
      </c>
      <c r="AF3443">
        <v>12</v>
      </c>
      <c r="AG3443">
        <v>990</v>
      </c>
      <c r="AH3443">
        <v>10</v>
      </c>
      <c r="AI3443">
        <v>1</v>
      </c>
      <c r="AJ3443">
        <v>2</v>
      </c>
      <c r="AK3443">
        <v>63</v>
      </c>
      <c r="AL3443">
        <v>0.02</v>
      </c>
      <c r="AM3443">
        <v>5</v>
      </c>
      <c r="AN3443">
        <v>5</v>
      </c>
      <c r="AO3443">
        <v>21</v>
      </c>
      <c r="AP3443">
        <v>5</v>
      </c>
      <c r="AQ3443">
        <v>24</v>
      </c>
    </row>
    <row r="3444" spans="1:43" hidden="1" x14ac:dyDescent="0.25">
      <c r="A3444" t="s">
        <v>12608</v>
      </c>
      <c r="B3444" t="s">
        <v>12609</v>
      </c>
      <c r="C3444" s="1" t="str">
        <f t="shared" si="257"/>
        <v>21:0118</v>
      </c>
      <c r="D3444" s="1" t="str">
        <f t="shared" si="258"/>
        <v>21:0027</v>
      </c>
      <c r="E3444" t="s">
        <v>12610</v>
      </c>
      <c r="F3444" t="s">
        <v>12611</v>
      </c>
      <c r="H3444">
        <v>63.758232</v>
      </c>
      <c r="I3444">
        <v>-97.170691099999999</v>
      </c>
      <c r="J3444" s="1" t="str">
        <f t="shared" si="259"/>
        <v>Till</v>
      </c>
      <c r="K3444" s="1" t="str">
        <f t="shared" si="260"/>
        <v>&lt;63 micron</v>
      </c>
      <c r="L3444">
        <v>0.1</v>
      </c>
      <c r="M3444">
        <v>1.28</v>
      </c>
      <c r="N3444">
        <v>6</v>
      </c>
      <c r="O3444">
        <v>320</v>
      </c>
      <c r="P3444">
        <v>0.5</v>
      </c>
      <c r="Q3444">
        <v>1</v>
      </c>
      <c r="R3444">
        <v>0.42</v>
      </c>
      <c r="S3444">
        <v>0.25</v>
      </c>
      <c r="T3444">
        <v>4</v>
      </c>
      <c r="U3444">
        <v>32</v>
      </c>
      <c r="V3444">
        <v>11</v>
      </c>
      <c r="W3444">
        <v>1.76</v>
      </c>
      <c r="X3444">
        <v>5</v>
      </c>
      <c r="Y3444">
        <v>1</v>
      </c>
      <c r="Z3444">
        <v>0.28000000000000003</v>
      </c>
      <c r="AA3444">
        <v>30</v>
      </c>
      <c r="AB3444">
        <v>0.6</v>
      </c>
      <c r="AC3444">
        <v>200</v>
      </c>
      <c r="AD3444">
        <v>0.5</v>
      </c>
      <c r="AE3444">
        <v>0.01</v>
      </c>
      <c r="AF3444">
        <v>16</v>
      </c>
      <c r="AG3444">
        <v>940</v>
      </c>
      <c r="AH3444">
        <v>12</v>
      </c>
      <c r="AI3444">
        <v>1</v>
      </c>
      <c r="AJ3444">
        <v>2</v>
      </c>
      <c r="AK3444">
        <v>73</v>
      </c>
      <c r="AL3444">
        <v>0.02</v>
      </c>
      <c r="AM3444">
        <v>5</v>
      </c>
      <c r="AN3444">
        <v>5</v>
      </c>
      <c r="AO3444">
        <v>23</v>
      </c>
      <c r="AP3444">
        <v>5</v>
      </c>
      <c r="AQ3444">
        <v>30</v>
      </c>
    </row>
    <row r="3445" spans="1:43" hidden="1" x14ac:dyDescent="0.25">
      <c r="A3445" t="s">
        <v>12612</v>
      </c>
      <c r="B3445" t="s">
        <v>12613</v>
      </c>
      <c r="C3445" s="1" t="str">
        <f t="shared" si="257"/>
        <v>21:0118</v>
      </c>
      <c r="D3445" s="1" t="str">
        <f t="shared" si="258"/>
        <v>21:0027</v>
      </c>
      <c r="E3445" t="s">
        <v>12614</v>
      </c>
      <c r="F3445" t="s">
        <v>12615</v>
      </c>
      <c r="H3445">
        <v>63.772409600000003</v>
      </c>
      <c r="I3445">
        <v>-97.169489299999995</v>
      </c>
      <c r="J3445" s="1" t="str">
        <f t="shared" si="259"/>
        <v>Till</v>
      </c>
      <c r="K3445" s="1" t="str">
        <f t="shared" si="260"/>
        <v>&lt;63 micron</v>
      </c>
      <c r="L3445">
        <v>0.1</v>
      </c>
      <c r="M3445">
        <v>0.42</v>
      </c>
      <c r="N3445">
        <v>2</v>
      </c>
      <c r="O3445">
        <v>110</v>
      </c>
      <c r="P3445">
        <v>0.25</v>
      </c>
      <c r="Q3445">
        <v>1</v>
      </c>
      <c r="R3445">
        <v>0.36</v>
      </c>
      <c r="S3445">
        <v>0.25</v>
      </c>
      <c r="T3445">
        <v>2</v>
      </c>
      <c r="U3445">
        <v>26</v>
      </c>
      <c r="V3445">
        <v>3</v>
      </c>
      <c r="W3445">
        <v>1.39</v>
      </c>
      <c r="X3445">
        <v>5</v>
      </c>
      <c r="Y3445">
        <v>0.5</v>
      </c>
      <c r="Z3445">
        <v>0.06</v>
      </c>
      <c r="AA3445">
        <v>20</v>
      </c>
      <c r="AB3445">
        <v>0.31</v>
      </c>
      <c r="AC3445">
        <v>175</v>
      </c>
      <c r="AD3445">
        <v>0.5</v>
      </c>
      <c r="AE3445">
        <v>0.01</v>
      </c>
      <c r="AF3445">
        <v>9</v>
      </c>
      <c r="AG3445">
        <v>1230</v>
      </c>
      <c r="AH3445">
        <v>8</v>
      </c>
      <c r="AI3445">
        <v>1</v>
      </c>
      <c r="AJ3445">
        <v>1</v>
      </c>
      <c r="AK3445">
        <v>57</v>
      </c>
      <c r="AL3445">
        <v>0.04</v>
      </c>
      <c r="AM3445">
        <v>5</v>
      </c>
      <c r="AN3445">
        <v>5</v>
      </c>
      <c r="AO3445">
        <v>22</v>
      </c>
      <c r="AP3445">
        <v>5</v>
      </c>
      <c r="AQ3445">
        <v>14</v>
      </c>
    </row>
    <row r="3446" spans="1:43" hidden="1" x14ac:dyDescent="0.25">
      <c r="A3446" t="s">
        <v>12616</v>
      </c>
      <c r="B3446" t="s">
        <v>12617</v>
      </c>
      <c r="C3446" s="1" t="str">
        <f t="shared" si="257"/>
        <v>21:0118</v>
      </c>
      <c r="D3446" s="1" t="str">
        <f t="shared" si="258"/>
        <v>21:0027</v>
      </c>
      <c r="E3446" t="s">
        <v>12618</v>
      </c>
      <c r="F3446" t="s">
        <v>12619</v>
      </c>
      <c r="H3446">
        <v>63.845252899999998</v>
      </c>
      <c r="I3446">
        <v>-97.168315899999996</v>
      </c>
      <c r="J3446" s="1" t="str">
        <f t="shared" si="259"/>
        <v>Till</v>
      </c>
      <c r="K3446" s="1" t="str">
        <f t="shared" si="260"/>
        <v>&lt;63 micron</v>
      </c>
      <c r="L3446">
        <v>0.1</v>
      </c>
      <c r="M3446">
        <v>0.37</v>
      </c>
      <c r="N3446">
        <v>4</v>
      </c>
      <c r="O3446">
        <v>100</v>
      </c>
      <c r="P3446">
        <v>0.25</v>
      </c>
      <c r="Q3446">
        <v>1</v>
      </c>
      <c r="R3446">
        <v>0.38</v>
      </c>
      <c r="S3446">
        <v>0.25</v>
      </c>
      <c r="T3446">
        <v>1</v>
      </c>
      <c r="U3446">
        <v>18</v>
      </c>
      <c r="V3446">
        <v>2</v>
      </c>
      <c r="W3446">
        <v>1.89</v>
      </c>
      <c r="X3446">
        <v>5</v>
      </c>
      <c r="Y3446">
        <v>2</v>
      </c>
      <c r="Z3446">
        <v>0.05</v>
      </c>
      <c r="AA3446">
        <v>40</v>
      </c>
      <c r="AB3446">
        <v>0.16</v>
      </c>
      <c r="AC3446">
        <v>160</v>
      </c>
      <c r="AD3446">
        <v>0.5</v>
      </c>
      <c r="AE3446">
        <v>0.01</v>
      </c>
      <c r="AF3446">
        <v>5</v>
      </c>
      <c r="AG3446">
        <v>1450</v>
      </c>
      <c r="AH3446">
        <v>8</v>
      </c>
      <c r="AI3446">
        <v>1</v>
      </c>
      <c r="AJ3446">
        <v>1</v>
      </c>
      <c r="AK3446">
        <v>127</v>
      </c>
      <c r="AL3446">
        <v>0.04</v>
      </c>
      <c r="AM3446">
        <v>5</v>
      </c>
      <c r="AN3446">
        <v>5</v>
      </c>
      <c r="AO3446">
        <v>24</v>
      </c>
      <c r="AP3446">
        <v>5</v>
      </c>
      <c r="AQ3446">
        <v>12</v>
      </c>
    </row>
    <row r="3447" spans="1:43" hidden="1" x14ac:dyDescent="0.25">
      <c r="A3447" t="s">
        <v>12620</v>
      </c>
      <c r="B3447" t="s">
        <v>12621</v>
      </c>
      <c r="C3447" s="1" t="str">
        <f t="shared" si="257"/>
        <v>21:0118</v>
      </c>
      <c r="D3447" s="1" t="str">
        <f t="shared" si="258"/>
        <v>21:0027</v>
      </c>
      <c r="E3447" t="s">
        <v>12622</v>
      </c>
      <c r="F3447" t="s">
        <v>12623</v>
      </c>
      <c r="H3447">
        <v>63.863307300000002</v>
      </c>
      <c r="I3447">
        <v>-97.175546199999999</v>
      </c>
      <c r="J3447" s="1" t="str">
        <f t="shared" si="259"/>
        <v>Till</v>
      </c>
      <c r="K3447" s="1" t="str">
        <f t="shared" si="260"/>
        <v>&lt;63 micron</v>
      </c>
      <c r="L3447">
        <v>0.1</v>
      </c>
      <c r="M3447">
        <v>0.41</v>
      </c>
      <c r="N3447">
        <v>1</v>
      </c>
      <c r="O3447">
        <v>100</v>
      </c>
      <c r="P3447">
        <v>0.25</v>
      </c>
      <c r="Q3447">
        <v>1</v>
      </c>
      <c r="R3447">
        <v>0.35</v>
      </c>
      <c r="S3447">
        <v>0.25</v>
      </c>
      <c r="T3447">
        <v>1</v>
      </c>
      <c r="U3447">
        <v>18</v>
      </c>
      <c r="V3447">
        <v>2</v>
      </c>
      <c r="W3447">
        <v>1.42</v>
      </c>
      <c r="X3447">
        <v>5</v>
      </c>
      <c r="Y3447">
        <v>2</v>
      </c>
      <c r="Z3447">
        <v>0.06</v>
      </c>
      <c r="AA3447">
        <v>30</v>
      </c>
      <c r="AB3447">
        <v>0.23</v>
      </c>
      <c r="AC3447">
        <v>115</v>
      </c>
      <c r="AD3447">
        <v>0.5</v>
      </c>
      <c r="AE3447">
        <v>0.01</v>
      </c>
      <c r="AF3447">
        <v>7</v>
      </c>
      <c r="AG3447">
        <v>1230</v>
      </c>
      <c r="AH3447">
        <v>8</v>
      </c>
      <c r="AI3447">
        <v>1</v>
      </c>
      <c r="AJ3447">
        <v>1</v>
      </c>
      <c r="AK3447">
        <v>83</v>
      </c>
      <c r="AL3447">
        <v>0.04</v>
      </c>
      <c r="AM3447">
        <v>5</v>
      </c>
      <c r="AN3447">
        <v>5</v>
      </c>
      <c r="AO3447">
        <v>20</v>
      </c>
      <c r="AP3447">
        <v>5</v>
      </c>
      <c r="AQ3447">
        <v>14</v>
      </c>
    </row>
    <row r="3448" spans="1:43" hidden="1" x14ac:dyDescent="0.25">
      <c r="A3448" t="s">
        <v>12624</v>
      </c>
      <c r="B3448" t="s">
        <v>12625</v>
      </c>
      <c r="C3448" s="1" t="str">
        <f t="shared" si="257"/>
        <v>21:0118</v>
      </c>
      <c r="D3448" s="1" t="str">
        <f t="shared" si="258"/>
        <v>21:0027</v>
      </c>
      <c r="E3448" t="s">
        <v>12626</v>
      </c>
      <c r="F3448" t="s">
        <v>12627</v>
      </c>
      <c r="H3448">
        <v>63.875959100000003</v>
      </c>
      <c r="I3448">
        <v>-97.168698699999993</v>
      </c>
      <c r="J3448" s="1" t="str">
        <f t="shared" si="259"/>
        <v>Till</v>
      </c>
      <c r="K3448" s="1" t="str">
        <f t="shared" si="260"/>
        <v>&lt;63 micron</v>
      </c>
      <c r="L3448">
        <v>0.1</v>
      </c>
      <c r="M3448">
        <v>0.57999999999999996</v>
      </c>
      <c r="N3448">
        <v>2</v>
      </c>
      <c r="O3448">
        <v>180</v>
      </c>
      <c r="P3448">
        <v>0.5</v>
      </c>
      <c r="Q3448">
        <v>1</v>
      </c>
      <c r="R3448">
        <v>0.28000000000000003</v>
      </c>
      <c r="S3448">
        <v>0.25</v>
      </c>
      <c r="T3448">
        <v>2</v>
      </c>
      <c r="U3448">
        <v>21</v>
      </c>
      <c r="V3448">
        <v>3</v>
      </c>
      <c r="W3448">
        <v>1.57</v>
      </c>
      <c r="X3448">
        <v>5</v>
      </c>
      <c r="Y3448">
        <v>0.5</v>
      </c>
      <c r="Z3448">
        <v>0.09</v>
      </c>
      <c r="AA3448">
        <v>30</v>
      </c>
      <c r="AB3448">
        <v>0.28000000000000003</v>
      </c>
      <c r="AC3448">
        <v>145</v>
      </c>
      <c r="AD3448">
        <v>0.5</v>
      </c>
      <c r="AE3448">
        <v>0.01</v>
      </c>
      <c r="AF3448">
        <v>9</v>
      </c>
      <c r="AG3448">
        <v>1010</v>
      </c>
      <c r="AH3448">
        <v>8</v>
      </c>
      <c r="AI3448">
        <v>1</v>
      </c>
      <c r="AJ3448">
        <v>1</v>
      </c>
      <c r="AK3448">
        <v>100</v>
      </c>
      <c r="AL3448">
        <v>0.03</v>
      </c>
      <c r="AM3448">
        <v>5</v>
      </c>
      <c r="AN3448">
        <v>5</v>
      </c>
      <c r="AO3448">
        <v>21</v>
      </c>
      <c r="AP3448">
        <v>5</v>
      </c>
      <c r="AQ3448">
        <v>14</v>
      </c>
    </row>
    <row r="3449" spans="1:43" hidden="1" x14ac:dyDescent="0.25">
      <c r="A3449" t="s">
        <v>12628</v>
      </c>
      <c r="B3449" t="s">
        <v>12629</v>
      </c>
      <c r="C3449" s="1" t="str">
        <f t="shared" si="257"/>
        <v>21:0118</v>
      </c>
      <c r="D3449" s="1" t="str">
        <f t="shared" si="258"/>
        <v>21:0027</v>
      </c>
      <c r="E3449" t="s">
        <v>12630</v>
      </c>
      <c r="F3449" t="s">
        <v>12631</v>
      </c>
      <c r="H3449">
        <v>63.888854000000002</v>
      </c>
      <c r="I3449">
        <v>-97.182545700000006</v>
      </c>
      <c r="J3449" s="1" t="str">
        <f t="shared" si="259"/>
        <v>Till</v>
      </c>
      <c r="K3449" s="1" t="str">
        <f t="shared" si="260"/>
        <v>&lt;63 micron</v>
      </c>
      <c r="L3449">
        <v>0.1</v>
      </c>
      <c r="M3449">
        <v>0.26</v>
      </c>
      <c r="N3449">
        <v>1</v>
      </c>
      <c r="O3449">
        <v>50</v>
      </c>
      <c r="P3449">
        <v>0.25</v>
      </c>
      <c r="Q3449">
        <v>1</v>
      </c>
      <c r="R3449">
        <v>0.25</v>
      </c>
      <c r="S3449">
        <v>0.25</v>
      </c>
      <c r="T3449">
        <v>1</v>
      </c>
      <c r="U3449">
        <v>12</v>
      </c>
      <c r="V3449">
        <v>1</v>
      </c>
      <c r="W3449">
        <v>1.0900000000000001</v>
      </c>
      <c r="X3449">
        <v>5</v>
      </c>
      <c r="Y3449">
        <v>0.5</v>
      </c>
      <c r="Z3449">
        <v>0.03</v>
      </c>
      <c r="AA3449">
        <v>30</v>
      </c>
      <c r="AB3449">
        <v>0.11</v>
      </c>
      <c r="AC3449">
        <v>70</v>
      </c>
      <c r="AD3449">
        <v>0.5</v>
      </c>
      <c r="AE3449">
        <v>0.01</v>
      </c>
      <c r="AF3449">
        <v>4</v>
      </c>
      <c r="AG3449">
        <v>1000</v>
      </c>
      <c r="AH3449">
        <v>6</v>
      </c>
      <c r="AI3449">
        <v>1</v>
      </c>
      <c r="AJ3449">
        <v>0.5</v>
      </c>
      <c r="AK3449">
        <v>89</v>
      </c>
      <c r="AL3449">
        <v>0.02</v>
      </c>
      <c r="AM3449">
        <v>5</v>
      </c>
      <c r="AN3449">
        <v>5</v>
      </c>
      <c r="AO3449">
        <v>14</v>
      </c>
      <c r="AP3449">
        <v>5</v>
      </c>
      <c r="AQ3449">
        <v>8</v>
      </c>
    </row>
    <row r="3450" spans="1:43" hidden="1" x14ac:dyDescent="0.25">
      <c r="A3450" t="s">
        <v>12632</v>
      </c>
      <c r="B3450" t="s">
        <v>12633</v>
      </c>
      <c r="C3450" s="1" t="str">
        <f t="shared" si="257"/>
        <v>21:0118</v>
      </c>
      <c r="D3450" s="1" t="str">
        <f t="shared" si="258"/>
        <v>21:0027</v>
      </c>
      <c r="E3450" t="s">
        <v>12634</v>
      </c>
      <c r="F3450" t="s">
        <v>12635</v>
      </c>
      <c r="H3450">
        <v>63.904305100000002</v>
      </c>
      <c r="I3450">
        <v>-97.174840500000002</v>
      </c>
      <c r="J3450" s="1" t="str">
        <f t="shared" si="259"/>
        <v>Till</v>
      </c>
      <c r="K3450" s="1" t="str">
        <f t="shared" si="260"/>
        <v>&lt;63 micron</v>
      </c>
      <c r="L3450">
        <v>0.1</v>
      </c>
      <c r="M3450">
        <v>0.49</v>
      </c>
      <c r="N3450">
        <v>1</v>
      </c>
      <c r="O3450">
        <v>180</v>
      </c>
      <c r="P3450">
        <v>0.25</v>
      </c>
      <c r="Q3450">
        <v>1</v>
      </c>
      <c r="R3450">
        <v>0.26</v>
      </c>
      <c r="S3450">
        <v>0.25</v>
      </c>
      <c r="T3450">
        <v>1</v>
      </c>
      <c r="U3450">
        <v>19</v>
      </c>
      <c r="V3450">
        <v>3</v>
      </c>
      <c r="W3450">
        <v>1.52</v>
      </c>
      <c r="X3450">
        <v>5</v>
      </c>
      <c r="Y3450">
        <v>1</v>
      </c>
      <c r="Z3450">
        <v>0.09</v>
      </c>
      <c r="AA3450">
        <v>30</v>
      </c>
      <c r="AB3450">
        <v>0.2</v>
      </c>
      <c r="AC3450">
        <v>145</v>
      </c>
      <c r="AD3450">
        <v>0.5</v>
      </c>
      <c r="AE3450">
        <v>0.01</v>
      </c>
      <c r="AF3450">
        <v>6</v>
      </c>
      <c r="AG3450">
        <v>980</v>
      </c>
      <c r="AH3450">
        <v>8</v>
      </c>
      <c r="AI3450">
        <v>1</v>
      </c>
      <c r="AJ3450">
        <v>1</v>
      </c>
      <c r="AK3450">
        <v>105</v>
      </c>
      <c r="AL3450">
        <v>0.02</v>
      </c>
      <c r="AM3450">
        <v>5</v>
      </c>
      <c r="AN3450">
        <v>5</v>
      </c>
      <c r="AO3450">
        <v>19</v>
      </c>
      <c r="AP3450">
        <v>5</v>
      </c>
      <c r="AQ3450">
        <v>12</v>
      </c>
    </row>
    <row r="3451" spans="1:43" hidden="1" x14ac:dyDescent="0.25">
      <c r="A3451" t="s">
        <v>12636</v>
      </c>
      <c r="B3451" t="s">
        <v>12637</v>
      </c>
      <c r="C3451" s="1" t="str">
        <f t="shared" si="257"/>
        <v>21:0118</v>
      </c>
      <c r="D3451" s="1" t="str">
        <f t="shared" si="258"/>
        <v>21:0027</v>
      </c>
      <c r="E3451" t="s">
        <v>12638</v>
      </c>
      <c r="F3451" t="s">
        <v>12639</v>
      </c>
      <c r="H3451">
        <v>63.918020599999998</v>
      </c>
      <c r="I3451">
        <v>-97.172602999999995</v>
      </c>
      <c r="J3451" s="1" t="str">
        <f t="shared" si="259"/>
        <v>Till</v>
      </c>
      <c r="K3451" s="1" t="str">
        <f t="shared" si="260"/>
        <v>&lt;63 micron</v>
      </c>
      <c r="L3451">
        <v>0.1</v>
      </c>
      <c r="M3451">
        <v>1.07</v>
      </c>
      <c r="N3451">
        <v>2</v>
      </c>
      <c r="O3451">
        <v>360</v>
      </c>
      <c r="P3451">
        <v>0.5</v>
      </c>
      <c r="Q3451">
        <v>1</v>
      </c>
      <c r="R3451">
        <v>0.26</v>
      </c>
      <c r="S3451">
        <v>0.25</v>
      </c>
      <c r="T3451">
        <v>2</v>
      </c>
      <c r="U3451">
        <v>23</v>
      </c>
      <c r="V3451">
        <v>6</v>
      </c>
      <c r="W3451">
        <v>1.79</v>
      </c>
      <c r="X3451">
        <v>5</v>
      </c>
      <c r="Y3451">
        <v>1</v>
      </c>
      <c r="Z3451">
        <v>0.21</v>
      </c>
      <c r="AA3451">
        <v>30</v>
      </c>
      <c r="AB3451">
        <v>0.32</v>
      </c>
      <c r="AC3451">
        <v>190</v>
      </c>
      <c r="AD3451">
        <v>0.5</v>
      </c>
      <c r="AE3451">
        <v>0.01</v>
      </c>
      <c r="AF3451">
        <v>11</v>
      </c>
      <c r="AG3451">
        <v>860</v>
      </c>
      <c r="AH3451">
        <v>12</v>
      </c>
      <c r="AI3451">
        <v>1</v>
      </c>
      <c r="AJ3451">
        <v>2</v>
      </c>
      <c r="AK3451">
        <v>117</v>
      </c>
      <c r="AL3451">
        <v>0.01</v>
      </c>
      <c r="AM3451">
        <v>5</v>
      </c>
      <c r="AN3451">
        <v>5</v>
      </c>
      <c r="AO3451">
        <v>20</v>
      </c>
      <c r="AP3451">
        <v>5</v>
      </c>
      <c r="AQ3451">
        <v>18</v>
      </c>
    </row>
    <row r="3452" spans="1:43" hidden="1" x14ac:dyDescent="0.25">
      <c r="A3452" t="s">
        <v>12640</v>
      </c>
      <c r="B3452" t="s">
        <v>12641</v>
      </c>
      <c r="C3452" s="1" t="str">
        <f t="shared" si="257"/>
        <v>21:0118</v>
      </c>
      <c r="D3452" s="1" t="str">
        <f t="shared" si="258"/>
        <v>21:0027</v>
      </c>
      <c r="E3452" t="s">
        <v>12642</v>
      </c>
      <c r="F3452" t="s">
        <v>12643</v>
      </c>
      <c r="H3452">
        <v>63.961809600000002</v>
      </c>
      <c r="I3452">
        <v>-97.181164199999998</v>
      </c>
      <c r="J3452" s="1" t="str">
        <f t="shared" si="259"/>
        <v>Till</v>
      </c>
      <c r="K3452" s="1" t="str">
        <f t="shared" si="260"/>
        <v>&lt;63 micron</v>
      </c>
      <c r="L3452">
        <v>0.1</v>
      </c>
      <c r="M3452">
        <v>1.06</v>
      </c>
      <c r="N3452">
        <v>6</v>
      </c>
      <c r="O3452">
        <v>660</v>
      </c>
      <c r="P3452">
        <v>0.5</v>
      </c>
      <c r="Q3452">
        <v>1</v>
      </c>
      <c r="R3452">
        <v>0.28000000000000003</v>
      </c>
      <c r="S3452">
        <v>0.25</v>
      </c>
      <c r="T3452">
        <v>3</v>
      </c>
      <c r="U3452">
        <v>25</v>
      </c>
      <c r="V3452">
        <v>7</v>
      </c>
      <c r="W3452">
        <v>1.85</v>
      </c>
      <c r="X3452">
        <v>5</v>
      </c>
      <c r="Y3452">
        <v>2</v>
      </c>
      <c r="Z3452">
        <v>0.25</v>
      </c>
      <c r="AA3452">
        <v>30</v>
      </c>
      <c r="AB3452">
        <v>0.39</v>
      </c>
      <c r="AC3452">
        <v>255</v>
      </c>
      <c r="AD3452">
        <v>0.5</v>
      </c>
      <c r="AE3452">
        <v>0.01</v>
      </c>
      <c r="AF3452">
        <v>13</v>
      </c>
      <c r="AG3452">
        <v>860</v>
      </c>
      <c r="AH3452">
        <v>14</v>
      </c>
      <c r="AI3452">
        <v>1</v>
      </c>
      <c r="AJ3452">
        <v>2</v>
      </c>
      <c r="AK3452">
        <v>121</v>
      </c>
      <c r="AL3452">
        <v>0.01</v>
      </c>
      <c r="AM3452">
        <v>5</v>
      </c>
      <c r="AN3452">
        <v>5</v>
      </c>
      <c r="AO3452">
        <v>22</v>
      </c>
      <c r="AP3452">
        <v>5</v>
      </c>
      <c r="AQ3452">
        <v>20</v>
      </c>
    </row>
    <row r="3453" spans="1:43" hidden="1" x14ac:dyDescent="0.25">
      <c r="A3453" t="s">
        <v>12644</v>
      </c>
      <c r="B3453" t="s">
        <v>12645</v>
      </c>
      <c r="C3453" s="1" t="str">
        <f t="shared" si="257"/>
        <v>21:0118</v>
      </c>
      <c r="D3453" s="1" t="str">
        <f t="shared" si="258"/>
        <v>21:0027</v>
      </c>
      <c r="E3453" t="s">
        <v>12646</v>
      </c>
      <c r="F3453" t="s">
        <v>12647</v>
      </c>
      <c r="H3453">
        <v>63.977181799999997</v>
      </c>
      <c r="I3453">
        <v>-97.178612599999994</v>
      </c>
      <c r="J3453" s="1" t="str">
        <f t="shared" si="259"/>
        <v>Till</v>
      </c>
      <c r="K3453" s="1" t="str">
        <f t="shared" si="260"/>
        <v>&lt;63 micron</v>
      </c>
      <c r="L3453">
        <v>0.1</v>
      </c>
      <c r="M3453">
        <v>0.54</v>
      </c>
      <c r="N3453">
        <v>4</v>
      </c>
      <c r="O3453">
        <v>130</v>
      </c>
      <c r="P3453">
        <v>0.25</v>
      </c>
      <c r="Q3453">
        <v>1</v>
      </c>
      <c r="R3453">
        <v>0.3</v>
      </c>
      <c r="S3453">
        <v>0.25</v>
      </c>
      <c r="T3453">
        <v>2</v>
      </c>
      <c r="U3453">
        <v>23</v>
      </c>
      <c r="V3453">
        <v>3</v>
      </c>
      <c r="W3453">
        <v>1.55</v>
      </c>
      <c r="X3453">
        <v>5</v>
      </c>
      <c r="Y3453">
        <v>2</v>
      </c>
      <c r="Z3453">
        <v>0.1</v>
      </c>
      <c r="AA3453">
        <v>30</v>
      </c>
      <c r="AB3453">
        <v>0.26</v>
      </c>
      <c r="AC3453">
        <v>95</v>
      </c>
      <c r="AD3453">
        <v>0.5</v>
      </c>
      <c r="AE3453">
        <v>0.01</v>
      </c>
      <c r="AF3453">
        <v>8</v>
      </c>
      <c r="AG3453">
        <v>1080</v>
      </c>
      <c r="AH3453">
        <v>8</v>
      </c>
      <c r="AI3453">
        <v>1</v>
      </c>
      <c r="AJ3453">
        <v>1</v>
      </c>
      <c r="AK3453">
        <v>131</v>
      </c>
      <c r="AL3453">
        <v>0.02</v>
      </c>
      <c r="AM3453">
        <v>5</v>
      </c>
      <c r="AN3453">
        <v>5</v>
      </c>
      <c r="AO3453">
        <v>20</v>
      </c>
      <c r="AP3453">
        <v>5</v>
      </c>
      <c r="AQ3453">
        <v>14</v>
      </c>
    </row>
    <row r="3454" spans="1:43" hidden="1" x14ac:dyDescent="0.25">
      <c r="A3454" t="s">
        <v>12648</v>
      </c>
      <c r="B3454" t="s">
        <v>12649</v>
      </c>
      <c r="C3454" s="1" t="str">
        <f t="shared" si="257"/>
        <v>21:0118</v>
      </c>
      <c r="D3454" s="1" t="str">
        <f t="shared" si="258"/>
        <v>21:0027</v>
      </c>
      <c r="E3454" t="s">
        <v>12650</v>
      </c>
      <c r="F3454" t="s">
        <v>12651</v>
      </c>
      <c r="H3454">
        <v>63.987634999999997</v>
      </c>
      <c r="I3454">
        <v>-97.177523399999998</v>
      </c>
      <c r="J3454" s="1" t="str">
        <f t="shared" si="259"/>
        <v>Till</v>
      </c>
      <c r="K3454" s="1" t="str">
        <f t="shared" si="260"/>
        <v>&lt;63 micron</v>
      </c>
      <c r="L3454">
        <v>0.1</v>
      </c>
      <c r="M3454">
        <v>0.65</v>
      </c>
      <c r="N3454">
        <v>2</v>
      </c>
      <c r="O3454">
        <v>300</v>
      </c>
      <c r="P3454">
        <v>0.5</v>
      </c>
      <c r="Q3454">
        <v>1</v>
      </c>
      <c r="R3454">
        <v>0.28999999999999998</v>
      </c>
      <c r="S3454">
        <v>0.25</v>
      </c>
      <c r="T3454">
        <v>2</v>
      </c>
      <c r="U3454">
        <v>17</v>
      </c>
      <c r="V3454">
        <v>4</v>
      </c>
      <c r="W3454">
        <v>1.63</v>
      </c>
      <c r="X3454">
        <v>5</v>
      </c>
      <c r="Y3454">
        <v>0.5</v>
      </c>
      <c r="Z3454">
        <v>0.14000000000000001</v>
      </c>
      <c r="AA3454">
        <v>30</v>
      </c>
      <c r="AB3454">
        <v>0.25</v>
      </c>
      <c r="AC3454">
        <v>190</v>
      </c>
      <c r="AD3454">
        <v>0.5</v>
      </c>
      <c r="AE3454">
        <v>0.01</v>
      </c>
      <c r="AF3454">
        <v>8</v>
      </c>
      <c r="AG3454">
        <v>1010</v>
      </c>
      <c r="AH3454">
        <v>10</v>
      </c>
      <c r="AI3454">
        <v>1</v>
      </c>
      <c r="AJ3454">
        <v>1</v>
      </c>
      <c r="AK3454">
        <v>116</v>
      </c>
      <c r="AL3454">
        <v>0.01</v>
      </c>
      <c r="AM3454">
        <v>5</v>
      </c>
      <c r="AN3454">
        <v>5</v>
      </c>
      <c r="AO3454">
        <v>19</v>
      </c>
      <c r="AP3454">
        <v>5</v>
      </c>
      <c r="AQ3454">
        <v>14</v>
      </c>
    </row>
    <row r="3455" spans="1:43" hidden="1" x14ac:dyDescent="0.25">
      <c r="A3455" t="s">
        <v>12652</v>
      </c>
      <c r="B3455" t="s">
        <v>12653</v>
      </c>
      <c r="C3455" s="1" t="str">
        <f t="shared" si="257"/>
        <v>21:0118</v>
      </c>
      <c r="D3455" s="1" t="str">
        <f t="shared" si="258"/>
        <v>21:0027</v>
      </c>
      <c r="E3455" t="s">
        <v>12654</v>
      </c>
      <c r="F3455" t="s">
        <v>12655</v>
      </c>
      <c r="H3455">
        <v>64.005913399999997</v>
      </c>
      <c r="I3455">
        <v>-97.173366099999996</v>
      </c>
      <c r="J3455" s="1" t="str">
        <f t="shared" si="259"/>
        <v>Till</v>
      </c>
      <c r="K3455" s="1" t="str">
        <f t="shared" si="260"/>
        <v>&lt;63 micron</v>
      </c>
      <c r="L3455">
        <v>0.1</v>
      </c>
      <c r="M3455">
        <v>0.61</v>
      </c>
      <c r="N3455">
        <v>1</v>
      </c>
      <c r="O3455">
        <v>190</v>
      </c>
      <c r="P3455">
        <v>0.25</v>
      </c>
      <c r="Q3455">
        <v>1</v>
      </c>
      <c r="R3455">
        <v>0.19</v>
      </c>
      <c r="S3455">
        <v>0.25</v>
      </c>
      <c r="T3455">
        <v>2</v>
      </c>
      <c r="U3455">
        <v>24</v>
      </c>
      <c r="V3455">
        <v>5</v>
      </c>
      <c r="W3455">
        <v>1.55</v>
      </c>
      <c r="X3455">
        <v>5</v>
      </c>
      <c r="Y3455">
        <v>1</v>
      </c>
      <c r="Z3455">
        <v>0.09</v>
      </c>
      <c r="AA3455">
        <v>20</v>
      </c>
      <c r="AB3455">
        <v>0.24</v>
      </c>
      <c r="AC3455">
        <v>160</v>
      </c>
      <c r="AD3455">
        <v>0.5</v>
      </c>
      <c r="AE3455">
        <v>0.01</v>
      </c>
      <c r="AF3455">
        <v>10</v>
      </c>
      <c r="AG3455">
        <v>590</v>
      </c>
      <c r="AH3455">
        <v>8</v>
      </c>
      <c r="AI3455">
        <v>1</v>
      </c>
      <c r="AJ3455">
        <v>1</v>
      </c>
      <c r="AK3455">
        <v>94</v>
      </c>
      <c r="AL3455">
        <v>0.02</v>
      </c>
      <c r="AM3455">
        <v>5</v>
      </c>
      <c r="AN3455">
        <v>5</v>
      </c>
      <c r="AO3455">
        <v>20</v>
      </c>
      <c r="AP3455">
        <v>5</v>
      </c>
      <c r="AQ3455">
        <v>12</v>
      </c>
    </row>
    <row r="3456" spans="1:43" hidden="1" x14ac:dyDescent="0.25">
      <c r="A3456" t="s">
        <v>12656</v>
      </c>
      <c r="B3456" t="s">
        <v>12657</v>
      </c>
      <c r="C3456" s="1" t="str">
        <f t="shared" si="257"/>
        <v>21:0118</v>
      </c>
      <c r="D3456" s="1" t="str">
        <f t="shared" si="258"/>
        <v>21:0027</v>
      </c>
      <c r="E3456" t="s">
        <v>12658</v>
      </c>
      <c r="F3456" t="s">
        <v>12659</v>
      </c>
      <c r="H3456">
        <v>63.604330400000002</v>
      </c>
      <c r="I3456">
        <v>-97.159090199999994</v>
      </c>
      <c r="J3456" s="1" t="str">
        <f t="shared" si="259"/>
        <v>Till</v>
      </c>
      <c r="K3456" s="1" t="str">
        <f t="shared" si="260"/>
        <v>&lt;63 micron</v>
      </c>
      <c r="L3456">
        <v>0.1</v>
      </c>
      <c r="M3456">
        <v>1.0900000000000001</v>
      </c>
      <c r="N3456">
        <v>1</v>
      </c>
      <c r="O3456">
        <v>140</v>
      </c>
      <c r="P3456">
        <v>0.5</v>
      </c>
      <c r="Q3456">
        <v>1</v>
      </c>
      <c r="R3456">
        <v>0.44</v>
      </c>
      <c r="S3456">
        <v>0.25</v>
      </c>
      <c r="T3456">
        <v>3</v>
      </c>
      <c r="U3456">
        <v>40</v>
      </c>
      <c r="V3456">
        <v>12</v>
      </c>
      <c r="W3456">
        <v>1.6</v>
      </c>
      <c r="X3456">
        <v>5</v>
      </c>
      <c r="Y3456">
        <v>0.5</v>
      </c>
      <c r="Z3456">
        <v>0.24</v>
      </c>
      <c r="AA3456">
        <v>30</v>
      </c>
      <c r="AB3456">
        <v>0.55000000000000004</v>
      </c>
      <c r="AC3456">
        <v>175</v>
      </c>
      <c r="AD3456">
        <v>0.5</v>
      </c>
      <c r="AE3456">
        <v>0.01</v>
      </c>
      <c r="AF3456">
        <v>18</v>
      </c>
      <c r="AG3456">
        <v>1260</v>
      </c>
      <c r="AH3456">
        <v>14</v>
      </c>
      <c r="AI3456">
        <v>1</v>
      </c>
      <c r="AJ3456">
        <v>2</v>
      </c>
      <c r="AK3456">
        <v>66</v>
      </c>
      <c r="AL3456">
        <v>0.06</v>
      </c>
      <c r="AM3456">
        <v>5</v>
      </c>
      <c r="AN3456">
        <v>5</v>
      </c>
      <c r="AO3456">
        <v>27</v>
      </c>
      <c r="AP3456">
        <v>5</v>
      </c>
      <c r="AQ3456">
        <v>28</v>
      </c>
    </row>
    <row r="3457" spans="1:43" hidden="1" x14ac:dyDescent="0.25">
      <c r="A3457" t="s">
        <v>12660</v>
      </c>
      <c r="B3457" t="s">
        <v>12661</v>
      </c>
      <c r="C3457" s="1" t="str">
        <f t="shared" si="257"/>
        <v>21:0118</v>
      </c>
      <c r="D3457" s="1" t="str">
        <f t="shared" si="258"/>
        <v>21:0027</v>
      </c>
      <c r="E3457" t="s">
        <v>12662</v>
      </c>
      <c r="F3457" t="s">
        <v>12663</v>
      </c>
      <c r="H3457">
        <v>63.588576099999997</v>
      </c>
      <c r="I3457">
        <v>-97.173934900000006</v>
      </c>
      <c r="J3457" s="1" t="str">
        <f t="shared" si="259"/>
        <v>Till</v>
      </c>
      <c r="K3457" s="1" t="str">
        <f t="shared" si="260"/>
        <v>&lt;63 micron</v>
      </c>
      <c r="L3457">
        <v>0.1</v>
      </c>
      <c r="M3457">
        <v>1.59</v>
      </c>
      <c r="N3457">
        <v>1</v>
      </c>
      <c r="O3457">
        <v>240</v>
      </c>
      <c r="P3457">
        <v>1</v>
      </c>
      <c r="Q3457">
        <v>1</v>
      </c>
      <c r="R3457">
        <v>0.42</v>
      </c>
      <c r="S3457">
        <v>0.25</v>
      </c>
      <c r="T3457">
        <v>3</v>
      </c>
      <c r="U3457">
        <v>40</v>
      </c>
      <c r="V3457">
        <v>15</v>
      </c>
      <c r="W3457">
        <v>1.89</v>
      </c>
      <c r="X3457">
        <v>5</v>
      </c>
      <c r="Y3457">
        <v>1</v>
      </c>
      <c r="Z3457">
        <v>0.38</v>
      </c>
      <c r="AA3457">
        <v>30</v>
      </c>
      <c r="AB3457">
        <v>0.68</v>
      </c>
      <c r="AC3457">
        <v>215</v>
      </c>
      <c r="AD3457">
        <v>0.5</v>
      </c>
      <c r="AE3457">
        <v>0.01</v>
      </c>
      <c r="AF3457">
        <v>19</v>
      </c>
      <c r="AG3457">
        <v>980</v>
      </c>
      <c r="AH3457">
        <v>14</v>
      </c>
      <c r="AI3457">
        <v>1</v>
      </c>
      <c r="AJ3457">
        <v>3</v>
      </c>
      <c r="AK3457">
        <v>79</v>
      </c>
      <c r="AL3457">
        <v>0.03</v>
      </c>
      <c r="AM3457">
        <v>5</v>
      </c>
      <c r="AN3457">
        <v>5</v>
      </c>
      <c r="AO3457">
        <v>27</v>
      </c>
      <c r="AP3457">
        <v>5</v>
      </c>
      <c r="AQ3457">
        <v>32</v>
      </c>
    </row>
    <row r="3458" spans="1:43" hidden="1" x14ac:dyDescent="0.25">
      <c r="A3458" t="s">
        <v>12664</v>
      </c>
      <c r="B3458" t="s">
        <v>12665</v>
      </c>
      <c r="C3458" s="1" t="str">
        <f t="shared" si="257"/>
        <v>21:0118</v>
      </c>
      <c r="D3458" s="1" t="str">
        <f t="shared" si="258"/>
        <v>21:0027</v>
      </c>
      <c r="E3458" t="s">
        <v>12666</v>
      </c>
      <c r="F3458" t="s">
        <v>12667</v>
      </c>
      <c r="H3458">
        <v>63.576430600000002</v>
      </c>
      <c r="I3458">
        <v>-97.159945500000006</v>
      </c>
      <c r="J3458" s="1" t="str">
        <f t="shared" si="259"/>
        <v>Till</v>
      </c>
      <c r="K3458" s="1" t="str">
        <f t="shared" si="260"/>
        <v>&lt;63 micron</v>
      </c>
      <c r="L3458">
        <v>0.1</v>
      </c>
      <c r="M3458">
        <v>1.5</v>
      </c>
      <c r="N3458">
        <v>1</v>
      </c>
      <c r="O3458">
        <v>200</v>
      </c>
      <c r="P3458">
        <v>0.5</v>
      </c>
      <c r="Q3458">
        <v>2</v>
      </c>
      <c r="R3458">
        <v>0.64</v>
      </c>
      <c r="S3458">
        <v>0.25</v>
      </c>
      <c r="T3458">
        <v>5</v>
      </c>
      <c r="U3458">
        <v>64</v>
      </c>
      <c r="V3458">
        <v>20</v>
      </c>
      <c r="W3458">
        <v>2.13</v>
      </c>
      <c r="X3458">
        <v>5</v>
      </c>
      <c r="Y3458">
        <v>1</v>
      </c>
      <c r="Z3458">
        <v>0.35</v>
      </c>
      <c r="AA3458">
        <v>30</v>
      </c>
      <c r="AB3458">
        <v>0.9</v>
      </c>
      <c r="AC3458">
        <v>260</v>
      </c>
      <c r="AD3458">
        <v>0.5</v>
      </c>
      <c r="AE3458">
        <v>0.01</v>
      </c>
      <c r="AF3458">
        <v>29</v>
      </c>
      <c r="AG3458">
        <v>1260</v>
      </c>
      <c r="AH3458">
        <v>16</v>
      </c>
      <c r="AI3458">
        <v>1</v>
      </c>
      <c r="AJ3458">
        <v>3</v>
      </c>
      <c r="AK3458">
        <v>83</v>
      </c>
      <c r="AL3458">
        <v>0.08</v>
      </c>
      <c r="AM3458">
        <v>5</v>
      </c>
      <c r="AN3458">
        <v>5</v>
      </c>
      <c r="AO3458">
        <v>36</v>
      </c>
      <c r="AP3458">
        <v>5</v>
      </c>
      <c r="AQ3458">
        <v>44</v>
      </c>
    </row>
    <row r="3459" spans="1:43" hidden="1" x14ac:dyDescent="0.25">
      <c r="A3459" t="s">
        <v>12668</v>
      </c>
      <c r="B3459" t="s">
        <v>12669</v>
      </c>
      <c r="C3459" s="1" t="str">
        <f t="shared" si="257"/>
        <v>21:0118</v>
      </c>
      <c r="D3459" s="1" t="str">
        <f t="shared" si="258"/>
        <v>21:0027</v>
      </c>
      <c r="E3459" t="s">
        <v>12670</v>
      </c>
      <c r="F3459" t="s">
        <v>12671</v>
      </c>
      <c r="H3459">
        <v>63.6183476</v>
      </c>
      <c r="I3459">
        <v>-97.1322361</v>
      </c>
      <c r="J3459" s="1" t="str">
        <f t="shared" si="259"/>
        <v>Till</v>
      </c>
      <c r="K3459" s="1" t="str">
        <f t="shared" si="260"/>
        <v>&lt;63 micron</v>
      </c>
      <c r="L3459">
        <v>0.1</v>
      </c>
      <c r="M3459">
        <v>1.05</v>
      </c>
      <c r="N3459">
        <v>1</v>
      </c>
      <c r="O3459">
        <v>120</v>
      </c>
      <c r="P3459">
        <v>0.5</v>
      </c>
      <c r="Q3459">
        <v>1</v>
      </c>
      <c r="R3459">
        <v>0.4</v>
      </c>
      <c r="S3459">
        <v>0.25</v>
      </c>
      <c r="T3459">
        <v>4</v>
      </c>
      <c r="U3459">
        <v>50</v>
      </c>
      <c r="V3459">
        <v>11</v>
      </c>
      <c r="W3459">
        <v>1.92</v>
      </c>
      <c r="X3459">
        <v>5</v>
      </c>
      <c r="Y3459">
        <v>0.5</v>
      </c>
      <c r="Z3459">
        <v>0.15</v>
      </c>
      <c r="AA3459">
        <v>30</v>
      </c>
      <c r="AB3459">
        <v>0.75</v>
      </c>
      <c r="AC3459">
        <v>175</v>
      </c>
      <c r="AD3459">
        <v>0.5</v>
      </c>
      <c r="AE3459">
        <v>0.01</v>
      </c>
      <c r="AF3459">
        <v>24</v>
      </c>
      <c r="AG3459">
        <v>1190</v>
      </c>
      <c r="AH3459">
        <v>14</v>
      </c>
      <c r="AI3459">
        <v>1</v>
      </c>
      <c r="AJ3459">
        <v>2</v>
      </c>
      <c r="AK3459">
        <v>79</v>
      </c>
      <c r="AL3459">
        <v>7.0000000000000007E-2</v>
      </c>
      <c r="AM3459">
        <v>5</v>
      </c>
      <c r="AN3459">
        <v>5</v>
      </c>
      <c r="AO3459">
        <v>31</v>
      </c>
      <c r="AP3459">
        <v>5</v>
      </c>
      <c r="AQ3459">
        <v>34</v>
      </c>
    </row>
    <row r="3460" spans="1:43" hidden="1" x14ac:dyDescent="0.25">
      <c r="A3460" t="s">
        <v>12672</v>
      </c>
      <c r="B3460" t="s">
        <v>12673</v>
      </c>
      <c r="C3460" s="1" t="str">
        <f t="shared" si="257"/>
        <v>21:0118</v>
      </c>
      <c r="D3460" s="1" t="str">
        <f t="shared" si="258"/>
        <v>21:0027</v>
      </c>
      <c r="E3460" t="s">
        <v>12674</v>
      </c>
      <c r="F3460" t="s">
        <v>12675</v>
      </c>
      <c r="H3460">
        <v>63.621813099999997</v>
      </c>
      <c r="I3460">
        <v>-97.137779800000004</v>
      </c>
      <c r="J3460" s="1" t="str">
        <f t="shared" si="259"/>
        <v>Till</v>
      </c>
      <c r="K3460" s="1" t="str">
        <f t="shared" si="260"/>
        <v>&lt;63 micron</v>
      </c>
      <c r="L3460">
        <v>0.1</v>
      </c>
      <c r="M3460">
        <v>1.1499999999999999</v>
      </c>
      <c r="N3460">
        <v>2</v>
      </c>
      <c r="O3460">
        <v>150</v>
      </c>
      <c r="P3460">
        <v>0.5</v>
      </c>
      <c r="Q3460">
        <v>1</v>
      </c>
      <c r="R3460">
        <v>0.46</v>
      </c>
      <c r="S3460">
        <v>0.25</v>
      </c>
      <c r="T3460">
        <v>3</v>
      </c>
      <c r="U3460">
        <v>38</v>
      </c>
      <c r="V3460">
        <v>13</v>
      </c>
      <c r="W3460">
        <v>1.76</v>
      </c>
      <c r="X3460">
        <v>5</v>
      </c>
      <c r="Y3460">
        <v>0.5</v>
      </c>
      <c r="Z3460">
        <v>0.27</v>
      </c>
      <c r="AA3460">
        <v>30</v>
      </c>
      <c r="AB3460">
        <v>0.56000000000000005</v>
      </c>
      <c r="AC3460">
        <v>220</v>
      </c>
      <c r="AD3460">
        <v>0.5</v>
      </c>
      <c r="AE3460">
        <v>0.01</v>
      </c>
      <c r="AF3460">
        <v>17</v>
      </c>
      <c r="AG3460">
        <v>1160</v>
      </c>
      <c r="AH3460">
        <v>14</v>
      </c>
      <c r="AI3460">
        <v>1</v>
      </c>
      <c r="AJ3460">
        <v>2</v>
      </c>
      <c r="AK3460">
        <v>89</v>
      </c>
      <c r="AL3460">
        <v>0.06</v>
      </c>
      <c r="AM3460">
        <v>5</v>
      </c>
      <c r="AN3460">
        <v>5</v>
      </c>
      <c r="AO3460">
        <v>27</v>
      </c>
      <c r="AP3460">
        <v>5</v>
      </c>
      <c r="AQ3460">
        <v>28</v>
      </c>
    </row>
    <row r="3461" spans="1:43" hidden="1" x14ac:dyDescent="0.25">
      <c r="A3461" t="s">
        <v>12676</v>
      </c>
      <c r="B3461" t="s">
        <v>12677</v>
      </c>
      <c r="C3461" s="1" t="str">
        <f t="shared" si="257"/>
        <v>21:0118</v>
      </c>
      <c r="D3461" s="1" t="str">
        <f t="shared" si="258"/>
        <v>21:0027</v>
      </c>
      <c r="E3461" t="s">
        <v>12678</v>
      </c>
      <c r="F3461" t="s">
        <v>12679</v>
      </c>
      <c r="H3461">
        <v>63.644933700000003</v>
      </c>
      <c r="I3461">
        <v>-97.131155300000003</v>
      </c>
      <c r="J3461" s="1" t="str">
        <f t="shared" si="259"/>
        <v>Till</v>
      </c>
      <c r="K3461" s="1" t="str">
        <f t="shared" si="260"/>
        <v>&lt;63 micron</v>
      </c>
      <c r="L3461">
        <v>0.1</v>
      </c>
      <c r="M3461">
        <v>1.71</v>
      </c>
      <c r="N3461">
        <v>1</v>
      </c>
      <c r="O3461">
        <v>240</v>
      </c>
      <c r="P3461">
        <v>0.5</v>
      </c>
      <c r="Q3461">
        <v>1</v>
      </c>
      <c r="R3461">
        <v>0.45</v>
      </c>
      <c r="S3461">
        <v>0.25</v>
      </c>
      <c r="T3461">
        <v>3</v>
      </c>
      <c r="U3461">
        <v>41</v>
      </c>
      <c r="V3461">
        <v>15</v>
      </c>
      <c r="W3461">
        <v>1.99</v>
      </c>
      <c r="X3461">
        <v>5</v>
      </c>
      <c r="Y3461">
        <v>2</v>
      </c>
      <c r="Z3461">
        <v>0.41</v>
      </c>
      <c r="AA3461">
        <v>30</v>
      </c>
      <c r="AB3461">
        <v>0.69</v>
      </c>
      <c r="AC3461">
        <v>245</v>
      </c>
      <c r="AD3461">
        <v>0.5</v>
      </c>
      <c r="AE3461">
        <v>0.01</v>
      </c>
      <c r="AF3461">
        <v>20</v>
      </c>
      <c r="AG3461">
        <v>1050</v>
      </c>
      <c r="AH3461">
        <v>16</v>
      </c>
      <c r="AI3461">
        <v>1</v>
      </c>
      <c r="AJ3461">
        <v>3</v>
      </c>
      <c r="AK3461">
        <v>94</v>
      </c>
      <c r="AL3461">
        <v>0.04</v>
      </c>
      <c r="AM3461">
        <v>5</v>
      </c>
      <c r="AN3461">
        <v>5</v>
      </c>
      <c r="AO3461">
        <v>29</v>
      </c>
      <c r="AP3461">
        <v>5</v>
      </c>
      <c r="AQ3461">
        <v>36</v>
      </c>
    </row>
    <row r="3462" spans="1:43" hidden="1" x14ac:dyDescent="0.25">
      <c r="A3462" t="s">
        <v>12680</v>
      </c>
      <c r="B3462" t="s">
        <v>12681</v>
      </c>
      <c r="C3462" s="1" t="str">
        <f t="shared" si="257"/>
        <v>21:0118</v>
      </c>
      <c r="D3462" s="1" t="str">
        <f t="shared" si="258"/>
        <v>21:0027</v>
      </c>
      <c r="E3462" t="s">
        <v>12682</v>
      </c>
      <c r="F3462" t="s">
        <v>12683</v>
      </c>
      <c r="H3462">
        <v>63.659556700000003</v>
      </c>
      <c r="I3462">
        <v>-97.127606599999993</v>
      </c>
      <c r="J3462" s="1" t="str">
        <f t="shared" si="259"/>
        <v>Till</v>
      </c>
      <c r="K3462" s="1" t="str">
        <f t="shared" si="260"/>
        <v>&lt;63 micron</v>
      </c>
      <c r="L3462">
        <v>0.1</v>
      </c>
      <c r="M3462">
        <v>1.2</v>
      </c>
      <c r="N3462">
        <v>1</v>
      </c>
      <c r="O3462">
        <v>180</v>
      </c>
      <c r="P3462">
        <v>0.5</v>
      </c>
      <c r="Q3462">
        <v>1</v>
      </c>
      <c r="R3462">
        <v>0.46</v>
      </c>
      <c r="S3462">
        <v>0.25</v>
      </c>
      <c r="T3462">
        <v>3</v>
      </c>
      <c r="U3462">
        <v>36</v>
      </c>
      <c r="V3462">
        <v>12</v>
      </c>
      <c r="W3462">
        <v>1.82</v>
      </c>
      <c r="X3462">
        <v>5</v>
      </c>
      <c r="Y3462">
        <v>1</v>
      </c>
      <c r="Z3462">
        <v>0.3</v>
      </c>
      <c r="AA3462">
        <v>30</v>
      </c>
      <c r="AB3462">
        <v>0.57999999999999996</v>
      </c>
      <c r="AC3462">
        <v>210</v>
      </c>
      <c r="AD3462">
        <v>0.5</v>
      </c>
      <c r="AE3462">
        <v>0.01</v>
      </c>
      <c r="AF3462">
        <v>16</v>
      </c>
      <c r="AG3462">
        <v>1130</v>
      </c>
      <c r="AH3462">
        <v>12</v>
      </c>
      <c r="AI3462">
        <v>1</v>
      </c>
      <c r="AJ3462">
        <v>2</v>
      </c>
      <c r="AK3462">
        <v>91</v>
      </c>
      <c r="AL3462">
        <v>0.06</v>
      </c>
      <c r="AM3462">
        <v>5</v>
      </c>
      <c r="AN3462">
        <v>5</v>
      </c>
      <c r="AO3462">
        <v>28</v>
      </c>
      <c r="AP3462">
        <v>5</v>
      </c>
      <c r="AQ3462">
        <v>28</v>
      </c>
    </row>
    <row r="3463" spans="1:43" hidden="1" x14ac:dyDescent="0.25">
      <c r="A3463" t="s">
        <v>12684</v>
      </c>
      <c r="B3463" t="s">
        <v>12685</v>
      </c>
      <c r="C3463" s="1" t="str">
        <f t="shared" si="257"/>
        <v>21:0118</v>
      </c>
      <c r="D3463" s="1" t="str">
        <f t="shared" si="258"/>
        <v>21:0027</v>
      </c>
      <c r="E3463" t="s">
        <v>12686</v>
      </c>
      <c r="F3463" t="s">
        <v>12687</v>
      </c>
      <c r="H3463">
        <v>63.670232300000002</v>
      </c>
      <c r="I3463">
        <v>-97.124961900000002</v>
      </c>
      <c r="J3463" s="1" t="str">
        <f t="shared" si="259"/>
        <v>Till</v>
      </c>
      <c r="K3463" s="1" t="str">
        <f t="shared" si="260"/>
        <v>&lt;63 micron</v>
      </c>
      <c r="L3463">
        <v>0.1</v>
      </c>
      <c r="M3463">
        <v>1.64</v>
      </c>
      <c r="N3463">
        <v>1</v>
      </c>
      <c r="O3463">
        <v>240</v>
      </c>
      <c r="P3463">
        <v>0.5</v>
      </c>
      <c r="Q3463">
        <v>1</v>
      </c>
      <c r="R3463">
        <v>0.51</v>
      </c>
      <c r="S3463">
        <v>0.25</v>
      </c>
      <c r="T3463">
        <v>4</v>
      </c>
      <c r="U3463">
        <v>46</v>
      </c>
      <c r="V3463">
        <v>15</v>
      </c>
      <c r="W3463">
        <v>2.1800000000000002</v>
      </c>
      <c r="X3463">
        <v>5</v>
      </c>
      <c r="Y3463">
        <v>0.5</v>
      </c>
      <c r="Z3463">
        <v>0.41</v>
      </c>
      <c r="AA3463">
        <v>30</v>
      </c>
      <c r="AB3463">
        <v>0.81</v>
      </c>
      <c r="AC3463">
        <v>275</v>
      </c>
      <c r="AD3463">
        <v>0.5</v>
      </c>
      <c r="AE3463">
        <v>0.01</v>
      </c>
      <c r="AF3463">
        <v>22</v>
      </c>
      <c r="AG3463">
        <v>1080</v>
      </c>
      <c r="AH3463">
        <v>14</v>
      </c>
      <c r="AI3463">
        <v>1</v>
      </c>
      <c r="AJ3463">
        <v>3</v>
      </c>
      <c r="AK3463">
        <v>99</v>
      </c>
      <c r="AL3463">
        <v>0.06</v>
      </c>
      <c r="AM3463">
        <v>5</v>
      </c>
      <c r="AN3463">
        <v>5</v>
      </c>
      <c r="AO3463">
        <v>33</v>
      </c>
      <c r="AP3463">
        <v>5</v>
      </c>
      <c r="AQ3463">
        <v>38</v>
      </c>
    </row>
    <row r="3464" spans="1:43" hidden="1" x14ac:dyDescent="0.25">
      <c r="A3464" t="s">
        <v>12688</v>
      </c>
      <c r="B3464" t="s">
        <v>12689</v>
      </c>
      <c r="C3464" s="1" t="str">
        <f t="shared" si="257"/>
        <v>21:0118</v>
      </c>
      <c r="D3464" s="1" t="str">
        <f t="shared" si="258"/>
        <v>21:0027</v>
      </c>
      <c r="E3464" t="s">
        <v>12690</v>
      </c>
      <c r="F3464" t="s">
        <v>12691</v>
      </c>
      <c r="H3464">
        <v>63.697659799999997</v>
      </c>
      <c r="I3464">
        <v>-97.131302000000005</v>
      </c>
      <c r="J3464" s="1" t="str">
        <f t="shared" si="259"/>
        <v>Till</v>
      </c>
      <c r="K3464" s="1" t="str">
        <f t="shared" si="260"/>
        <v>&lt;63 micron</v>
      </c>
      <c r="L3464">
        <v>0.1</v>
      </c>
      <c r="M3464">
        <v>1.6</v>
      </c>
      <c r="N3464">
        <v>2</v>
      </c>
      <c r="O3464">
        <v>220</v>
      </c>
      <c r="P3464">
        <v>0.5</v>
      </c>
      <c r="Q3464">
        <v>1</v>
      </c>
      <c r="R3464">
        <v>0.48</v>
      </c>
      <c r="S3464">
        <v>0.25</v>
      </c>
      <c r="T3464">
        <v>4</v>
      </c>
      <c r="U3464">
        <v>50</v>
      </c>
      <c r="V3464">
        <v>21</v>
      </c>
      <c r="W3464">
        <v>2.29</v>
      </c>
      <c r="X3464">
        <v>5</v>
      </c>
      <c r="Y3464">
        <v>2</v>
      </c>
      <c r="Z3464">
        <v>0.37</v>
      </c>
      <c r="AA3464">
        <v>30</v>
      </c>
      <c r="AB3464">
        <v>0.77</v>
      </c>
      <c r="AC3464">
        <v>195</v>
      </c>
      <c r="AD3464">
        <v>0.5</v>
      </c>
      <c r="AE3464">
        <v>0.01</v>
      </c>
      <c r="AF3464">
        <v>23</v>
      </c>
      <c r="AG3464">
        <v>1080</v>
      </c>
      <c r="AH3464">
        <v>14</v>
      </c>
      <c r="AI3464">
        <v>1</v>
      </c>
      <c r="AJ3464">
        <v>3</v>
      </c>
      <c r="AK3464">
        <v>100</v>
      </c>
      <c r="AL3464">
        <v>0.06</v>
      </c>
      <c r="AM3464">
        <v>5</v>
      </c>
      <c r="AN3464">
        <v>5</v>
      </c>
      <c r="AO3464">
        <v>35</v>
      </c>
      <c r="AP3464">
        <v>5</v>
      </c>
      <c r="AQ3464">
        <v>40</v>
      </c>
    </row>
    <row r="3465" spans="1:43" hidden="1" x14ac:dyDescent="0.25">
      <c r="A3465" t="s">
        <v>12692</v>
      </c>
      <c r="B3465" t="s">
        <v>12693</v>
      </c>
      <c r="C3465" s="1" t="str">
        <f t="shared" si="257"/>
        <v>21:0118</v>
      </c>
      <c r="D3465" s="1" t="str">
        <f t="shared" si="258"/>
        <v>21:0027</v>
      </c>
      <c r="E3465" t="s">
        <v>12694</v>
      </c>
      <c r="F3465" t="s">
        <v>12695</v>
      </c>
      <c r="H3465">
        <v>63.7125725</v>
      </c>
      <c r="I3465">
        <v>-97.148092399999996</v>
      </c>
      <c r="J3465" s="1" t="str">
        <f t="shared" si="259"/>
        <v>Till</v>
      </c>
      <c r="K3465" s="1" t="str">
        <f t="shared" si="260"/>
        <v>&lt;63 micron</v>
      </c>
      <c r="L3465">
        <v>0.1</v>
      </c>
      <c r="M3465">
        <v>1.63</v>
      </c>
      <c r="N3465">
        <v>1</v>
      </c>
      <c r="O3465">
        <v>310</v>
      </c>
      <c r="P3465">
        <v>0.5</v>
      </c>
      <c r="Q3465">
        <v>1</v>
      </c>
      <c r="R3465">
        <v>0.5</v>
      </c>
      <c r="S3465">
        <v>0.25</v>
      </c>
      <c r="T3465">
        <v>6</v>
      </c>
      <c r="U3465">
        <v>54</v>
      </c>
      <c r="V3465">
        <v>24</v>
      </c>
      <c r="W3465">
        <v>2.4300000000000002</v>
      </c>
      <c r="X3465">
        <v>5</v>
      </c>
      <c r="Y3465">
        <v>1</v>
      </c>
      <c r="Z3465">
        <v>0.31</v>
      </c>
      <c r="AA3465">
        <v>40</v>
      </c>
      <c r="AB3465">
        <v>0.89</v>
      </c>
      <c r="AC3465">
        <v>260</v>
      </c>
      <c r="AD3465">
        <v>0.5</v>
      </c>
      <c r="AE3465">
        <v>0.01</v>
      </c>
      <c r="AF3465">
        <v>26</v>
      </c>
      <c r="AG3465">
        <v>1170</v>
      </c>
      <c r="AH3465">
        <v>16</v>
      </c>
      <c r="AI3465">
        <v>1</v>
      </c>
      <c r="AJ3465">
        <v>3</v>
      </c>
      <c r="AK3465">
        <v>88</v>
      </c>
      <c r="AL3465">
        <v>0.06</v>
      </c>
      <c r="AM3465">
        <v>5</v>
      </c>
      <c r="AN3465">
        <v>5</v>
      </c>
      <c r="AO3465">
        <v>37</v>
      </c>
      <c r="AP3465">
        <v>5</v>
      </c>
      <c r="AQ3465">
        <v>44</v>
      </c>
    </row>
    <row r="3466" spans="1:43" hidden="1" x14ac:dyDescent="0.25">
      <c r="A3466" t="s">
        <v>12696</v>
      </c>
      <c r="B3466" t="s">
        <v>12697</v>
      </c>
      <c r="C3466" s="1" t="str">
        <f t="shared" si="257"/>
        <v>21:0118</v>
      </c>
      <c r="D3466" s="1" t="str">
        <f t="shared" si="258"/>
        <v>21:0027</v>
      </c>
      <c r="E3466" t="s">
        <v>12698</v>
      </c>
      <c r="F3466" t="s">
        <v>12699</v>
      </c>
      <c r="H3466">
        <v>63.7320797</v>
      </c>
      <c r="I3466">
        <v>-97.138996800000001</v>
      </c>
      <c r="J3466" s="1" t="str">
        <f t="shared" si="259"/>
        <v>Till</v>
      </c>
      <c r="K3466" s="1" t="str">
        <f t="shared" si="260"/>
        <v>&lt;63 micron</v>
      </c>
      <c r="L3466">
        <v>0.1</v>
      </c>
      <c r="M3466">
        <v>0.43</v>
      </c>
      <c r="N3466">
        <v>1</v>
      </c>
      <c r="O3466">
        <v>90</v>
      </c>
      <c r="P3466">
        <v>0.25</v>
      </c>
      <c r="Q3466">
        <v>1</v>
      </c>
      <c r="R3466">
        <v>0.5</v>
      </c>
      <c r="S3466">
        <v>0.25</v>
      </c>
      <c r="T3466">
        <v>2</v>
      </c>
      <c r="U3466">
        <v>27</v>
      </c>
      <c r="V3466">
        <v>4</v>
      </c>
      <c r="W3466">
        <v>1.66</v>
      </c>
      <c r="X3466">
        <v>5</v>
      </c>
      <c r="Y3466">
        <v>1</v>
      </c>
      <c r="Z3466">
        <v>0.05</v>
      </c>
      <c r="AA3466">
        <v>30</v>
      </c>
      <c r="AB3466">
        <v>0.34</v>
      </c>
      <c r="AC3466">
        <v>160</v>
      </c>
      <c r="AD3466">
        <v>0.5</v>
      </c>
      <c r="AE3466">
        <v>0.01</v>
      </c>
      <c r="AF3466">
        <v>10</v>
      </c>
      <c r="AG3466">
        <v>1580</v>
      </c>
      <c r="AH3466">
        <v>8</v>
      </c>
      <c r="AI3466">
        <v>1</v>
      </c>
      <c r="AJ3466">
        <v>1</v>
      </c>
      <c r="AK3466">
        <v>73</v>
      </c>
      <c r="AL3466">
        <v>0.04</v>
      </c>
      <c r="AM3466">
        <v>5</v>
      </c>
      <c r="AN3466">
        <v>5</v>
      </c>
      <c r="AO3466">
        <v>26</v>
      </c>
      <c r="AP3466">
        <v>5</v>
      </c>
      <c r="AQ3466">
        <v>16</v>
      </c>
    </row>
    <row r="3467" spans="1:43" hidden="1" x14ac:dyDescent="0.25">
      <c r="A3467" t="s">
        <v>12700</v>
      </c>
      <c r="B3467" t="s">
        <v>12701</v>
      </c>
      <c r="C3467" s="1" t="str">
        <f t="shared" si="257"/>
        <v>21:0118</v>
      </c>
      <c r="D3467" s="1" t="str">
        <f t="shared" si="258"/>
        <v>21:0027</v>
      </c>
      <c r="E3467" t="s">
        <v>12702</v>
      </c>
      <c r="F3467" t="s">
        <v>12703</v>
      </c>
      <c r="H3467">
        <v>63.7453188</v>
      </c>
      <c r="I3467">
        <v>-97.133950900000002</v>
      </c>
      <c r="J3467" s="1" t="str">
        <f t="shared" si="259"/>
        <v>Till</v>
      </c>
      <c r="K3467" s="1" t="str">
        <f t="shared" si="260"/>
        <v>&lt;63 micron</v>
      </c>
      <c r="L3467">
        <v>0.1</v>
      </c>
      <c r="M3467">
        <v>1.37</v>
      </c>
      <c r="N3467">
        <v>1</v>
      </c>
      <c r="O3467">
        <v>450</v>
      </c>
      <c r="P3467">
        <v>1</v>
      </c>
      <c r="Q3467">
        <v>1</v>
      </c>
      <c r="R3467">
        <v>0.56999999999999995</v>
      </c>
      <c r="S3467">
        <v>0.25</v>
      </c>
      <c r="T3467">
        <v>5</v>
      </c>
      <c r="U3467">
        <v>51</v>
      </c>
      <c r="V3467">
        <v>16</v>
      </c>
      <c r="W3467">
        <v>2.12</v>
      </c>
      <c r="X3467">
        <v>5</v>
      </c>
      <c r="Y3467">
        <v>2</v>
      </c>
      <c r="Z3467">
        <v>0.27</v>
      </c>
      <c r="AA3467">
        <v>30</v>
      </c>
      <c r="AB3467">
        <v>0.96</v>
      </c>
      <c r="AC3467">
        <v>325</v>
      </c>
      <c r="AD3467">
        <v>0.5</v>
      </c>
      <c r="AE3467">
        <v>0.01</v>
      </c>
      <c r="AF3467">
        <v>26</v>
      </c>
      <c r="AG3467">
        <v>1130</v>
      </c>
      <c r="AH3467">
        <v>14</v>
      </c>
      <c r="AI3467">
        <v>1</v>
      </c>
      <c r="AJ3467">
        <v>3</v>
      </c>
      <c r="AK3467">
        <v>88</v>
      </c>
      <c r="AL3467">
        <v>0.02</v>
      </c>
      <c r="AM3467">
        <v>5</v>
      </c>
      <c r="AN3467">
        <v>5</v>
      </c>
      <c r="AO3467">
        <v>30</v>
      </c>
      <c r="AP3467">
        <v>5</v>
      </c>
      <c r="AQ3467">
        <v>36</v>
      </c>
    </row>
    <row r="3468" spans="1:43" hidden="1" x14ac:dyDescent="0.25">
      <c r="A3468" t="s">
        <v>12704</v>
      </c>
      <c r="B3468" t="s">
        <v>12705</v>
      </c>
      <c r="C3468" s="1" t="str">
        <f t="shared" ref="C3468:C3531" si="261">HYPERLINK("http://geochem.nrcan.gc.ca/cdogs/content/bdl/bdl210118_e.htm", "21:0118")</f>
        <v>21:0118</v>
      </c>
      <c r="D3468" s="1" t="str">
        <f t="shared" ref="D3468:D3531" si="262">HYPERLINK("http://geochem.nrcan.gc.ca/cdogs/content/svy/svy210027_e.htm", "21:0027")</f>
        <v>21:0027</v>
      </c>
      <c r="E3468" t="s">
        <v>12706</v>
      </c>
      <c r="F3468" t="s">
        <v>12707</v>
      </c>
      <c r="H3468">
        <v>63.7607523</v>
      </c>
      <c r="I3468">
        <v>-97.132688900000005</v>
      </c>
      <c r="J3468" s="1" t="str">
        <f t="shared" ref="J3468:J3531" si="263">HYPERLINK("http://geochem.nrcan.gc.ca/cdogs/content/kwd/kwd020044_e.htm", "Till")</f>
        <v>Till</v>
      </c>
      <c r="K3468" s="1" t="str">
        <f t="shared" ref="K3468:K3531" si="264">HYPERLINK("http://geochem.nrcan.gc.ca/cdogs/content/kwd/kwd080004_e.htm", "&lt;63 micron")</f>
        <v>&lt;63 micron</v>
      </c>
      <c r="L3468">
        <v>0.1</v>
      </c>
      <c r="M3468">
        <v>1.24</v>
      </c>
      <c r="N3468">
        <v>1</v>
      </c>
      <c r="O3468">
        <v>380</v>
      </c>
      <c r="P3468">
        <v>0.5</v>
      </c>
      <c r="Q3468">
        <v>1</v>
      </c>
      <c r="R3468">
        <v>0.38</v>
      </c>
      <c r="S3468">
        <v>0.25</v>
      </c>
      <c r="T3468">
        <v>4</v>
      </c>
      <c r="U3468">
        <v>33</v>
      </c>
      <c r="V3468">
        <v>10</v>
      </c>
      <c r="W3468">
        <v>2.0099999999999998</v>
      </c>
      <c r="X3468">
        <v>5</v>
      </c>
      <c r="Y3468">
        <v>2</v>
      </c>
      <c r="Z3468">
        <v>0.26</v>
      </c>
      <c r="AA3468">
        <v>30</v>
      </c>
      <c r="AB3468">
        <v>0.63</v>
      </c>
      <c r="AC3468">
        <v>265</v>
      </c>
      <c r="AD3468">
        <v>0.5</v>
      </c>
      <c r="AE3468">
        <v>0.01</v>
      </c>
      <c r="AF3468">
        <v>17</v>
      </c>
      <c r="AG3468">
        <v>1060</v>
      </c>
      <c r="AH3468">
        <v>12</v>
      </c>
      <c r="AI3468">
        <v>1</v>
      </c>
      <c r="AJ3468">
        <v>2</v>
      </c>
      <c r="AK3468">
        <v>80</v>
      </c>
      <c r="AL3468">
        <v>0.02</v>
      </c>
      <c r="AM3468">
        <v>5</v>
      </c>
      <c r="AN3468">
        <v>5</v>
      </c>
      <c r="AO3468">
        <v>25</v>
      </c>
      <c r="AP3468">
        <v>5</v>
      </c>
      <c r="AQ3468">
        <v>28</v>
      </c>
    </row>
    <row r="3469" spans="1:43" hidden="1" x14ac:dyDescent="0.25">
      <c r="A3469" t="s">
        <v>12708</v>
      </c>
      <c r="B3469" t="s">
        <v>12709</v>
      </c>
      <c r="C3469" s="1" t="str">
        <f t="shared" si="261"/>
        <v>21:0118</v>
      </c>
      <c r="D3469" s="1" t="str">
        <f t="shared" si="262"/>
        <v>21:0027</v>
      </c>
      <c r="E3469" t="s">
        <v>12710</v>
      </c>
      <c r="F3469" t="s">
        <v>12711</v>
      </c>
      <c r="H3469">
        <v>63.774172399999998</v>
      </c>
      <c r="I3469">
        <v>-97.140262000000007</v>
      </c>
      <c r="J3469" s="1" t="str">
        <f t="shared" si="263"/>
        <v>Till</v>
      </c>
      <c r="K3469" s="1" t="str">
        <f t="shared" si="264"/>
        <v>&lt;63 micron</v>
      </c>
      <c r="L3469">
        <v>0.1</v>
      </c>
      <c r="M3469">
        <v>1.26</v>
      </c>
      <c r="N3469">
        <v>1</v>
      </c>
      <c r="O3469">
        <v>400</v>
      </c>
      <c r="P3469">
        <v>0.5</v>
      </c>
      <c r="Q3469">
        <v>2</v>
      </c>
      <c r="R3469">
        <v>0.47</v>
      </c>
      <c r="S3469">
        <v>0.25</v>
      </c>
      <c r="T3469">
        <v>4</v>
      </c>
      <c r="U3469">
        <v>30</v>
      </c>
      <c r="V3469">
        <v>10</v>
      </c>
      <c r="W3469">
        <v>1.95</v>
      </c>
      <c r="X3469">
        <v>5</v>
      </c>
      <c r="Y3469">
        <v>1</v>
      </c>
      <c r="Z3469">
        <v>0.3</v>
      </c>
      <c r="AA3469">
        <v>30</v>
      </c>
      <c r="AB3469">
        <v>0.65</v>
      </c>
      <c r="AC3469">
        <v>265</v>
      </c>
      <c r="AD3469">
        <v>0.5</v>
      </c>
      <c r="AE3469">
        <v>0.01</v>
      </c>
      <c r="AF3469">
        <v>15</v>
      </c>
      <c r="AG3469">
        <v>1030</v>
      </c>
      <c r="AH3469">
        <v>12</v>
      </c>
      <c r="AI3469">
        <v>1</v>
      </c>
      <c r="AJ3469">
        <v>2</v>
      </c>
      <c r="AK3469">
        <v>90</v>
      </c>
      <c r="AL3469">
        <v>0.02</v>
      </c>
      <c r="AM3469">
        <v>5</v>
      </c>
      <c r="AN3469">
        <v>5</v>
      </c>
      <c r="AO3469">
        <v>24</v>
      </c>
      <c r="AP3469">
        <v>5</v>
      </c>
      <c r="AQ3469">
        <v>28</v>
      </c>
    </row>
    <row r="3470" spans="1:43" hidden="1" x14ac:dyDescent="0.25">
      <c r="A3470" t="s">
        <v>12712</v>
      </c>
      <c r="B3470" t="s">
        <v>12713</v>
      </c>
      <c r="C3470" s="1" t="str">
        <f t="shared" si="261"/>
        <v>21:0118</v>
      </c>
      <c r="D3470" s="1" t="str">
        <f t="shared" si="262"/>
        <v>21:0027</v>
      </c>
      <c r="E3470" t="s">
        <v>12714</v>
      </c>
      <c r="F3470" t="s">
        <v>12715</v>
      </c>
      <c r="H3470">
        <v>63.8463092</v>
      </c>
      <c r="I3470">
        <v>-97.143452999999994</v>
      </c>
      <c r="J3470" s="1" t="str">
        <f t="shared" si="263"/>
        <v>Till</v>
      </c>
      <c r="K3470" s="1" t="str">
        <f t="shared" si="264"/>
        <v>&lt;63 micron</v>
      </c>
      <c r="L3470">
        <v>0.1</v>
      </c>
      <c r="M3470">
        <v>0.66</v>
      </c>
      <c r="N3470">
        <v>1</v>
      </c>
      <c r="O3470">
        <v>220</v>
      </c>
      <c r="P3470">
        <v>0.5</v>
      </c>
      <c r="Q3470">
        <v>1</v>
      </c>
      <c r="R3470">
        <v>0.31</v>
      </c>
      <c r="S3470">
        <v>0.25</v>
      </c>
      <c r="T3470">
        <v>1</v>
      </c>
      <c r="U3470">
        <v>20</v>
      </c>
      <c r="V3470">
        <v>4</v>
      </c>
      <c r="W3470">
        <v>1.67</v>
      </c>
      <c r="X3470">
        <v>5</v>
      </c>
      <c r="Y3470">
        <v>0.5</v>
      </c>
      <c r="Z3470">
        <v>0.13</v>
      </c>
      <c r="AA3470">
        <v>30</v>
      </c>
      <c r="AB3470">
        <v>0.3</v>
      </c>
      <c r="AC3470">
        <v>150</v>
      </c>
      <c r="AD3470">
        <v>0.5</v>
      </c>
      <c r="AE3470">
        <v>0.01</v>
      </c>
      <c r="AF3470">
        <v>8</v>
      </c>
      <c r="AG3470">
        <v>1040</v>
      </c>
      <c r="AH3470">
        <v>6</v>
      </c>
      <c r="AI3470">
        <v>1</v>
      </c>
      <c r="AJ3470">
        <v>1</v>
      </c>
      <c r="AK3470">
        <v>94</v>
      </c>
      <c r="AL3470">
        <v>0.02</v>
      </c>
      <c r="AM3470">
        <v>5</v>
      </c>
      <c r="AN3470">
        <v>5</v>
      </c>
      <c r="AO3470">
        <v>20</v>
      </c>
      <c r="AP3470">
        <v>5</v>
      </c>
      <c r="AQ3470">
        <v>16</v>
      </c>
    </row>
    <row r="3471" spans="1:43" hidden="1" x14ac:dyDescent="0.25">
      <c r="A3471" t="s">
        <v>12716</v>
      </c>
      <c r="B3471" t="s">
        <v>12717</v>
      </c>
      <c r="C3471" s="1" t="str">
        <f t="shared" si="261"/>
        <v>21:0118</v>
      </c>
      <c r="D3471" s="1" t="str">
        <f t="shared" si="262"/>
        <v>21:0027</v>
      </c>
      <c r="E3471" t="s">
        <v>12718</v>
      </c>
      <c r="F3471" t="s">
        <v>12719</v>
      </c>
      <c r="H3471">
        <v>63.863556699999997</v>
      </c>
      <c r="I3471">
        <v>-97.140849799999998</v>
      </c>
      <c r="J3471" s="1" t="str">
        <f t="shared" si="263"/>
        <v>Till</v>
      </c>
      <c r="K3471" s="1" t="str">
        <f t="shared" si="264"/>
        <v>&lt;63 micron</v>
      </c>
      <c r="L3471">
        <v>0.1</v>
      </c>
      <c r="M3471">
        <v>0.65</v>
      </c>
      <c r="N3471">
        <v>6</v>
      </c>
      <c r="O3471">
        <v>220</v>
      </c>
      <c r="P3471">
        <v>0.5</v>
      </c>
      <c r="Q3471">
        <v>1</v>
      </c>
      <c r="R3471">
        <v>0.35</v>
      </c>
      <c r="S3471">
        <v>0.25</v>
      </c>
      <c r="T3471">
        <v>2</v>
      </c>
      <c r="U3471">
        <v>28</v>
      </c>
      <c r="V3471">
        <v>4</v>
      </c>
      <c r="W3471">
        <v>1.87</v>
      </c>
      <c r="X3471">
        <v>5</v>
      </c>
      <c r="Y3471">
        <v>1</v>
      </c>
      <c r="Z3471">
        <v>0.1</v>
      </c>
      <c r="AA3471">
        <v>40</v>
      </c>
      <c r="AB3471">
        <v>0.34</v>
      </c>
      <c r="AC3471">
        <v>165</v>
      </c>
      <c r="AD3471">
        <v>0.5</v>
      </c>
      <c r="AE3471">
        <v>0.01</v>
      </c>
      <c r="AF3471">
        <v>11</v>
      </c>
      <c r="AG3471">
        <v>1070</v>
      </c>
      <c r="AH3471">
        <v>12</v>
      </c>
      <c r="AI3471">
        <v>1</v>
      </c>
      <c r="AJ3471">
        <v>2</v>
      </c>
      <c r="AK3471">
        <v>127</v>
      </c>
      <c r="AL3471">
        <v>0.03</v>
      </c>
      <c r="AM3471">
        <v>5</v>
      </c>
      <c r="AN3471">
        <v>5</v>
      </c>
      <c r="AO3471">
        <v>24</v>
      </c>
      <c r="AP3471">
        <v>5</v>
      </c>
      <c r="AQ3471">
        <v>16</v>
      </c>
    </row>
    <row r="3472" spans="1:43" hidden="1" x14ac:dyDescent="0.25">
      <c r="A3472" t="s">
        <v>12720</v>
      </c>
      <c r="B3472" t="s">
        <v>12721</v>
      </c>
      <c r="C3472" s="1" t="str">
        <f t="shared" si="261"/>
        <v>21:0118</v>
      </c>
      <c r="D3472" s="1" t="str">
        <f t="shared" si="262"/>
        <v>21:0027</v>
      </c>
      <c r="E3472" t="s">
        <v>12722</v>
      </c>
      <c r="F3472" t="s">
        <v>12723</v>
      </c>
      <c r="H3472">
        <v>63.8769846</v>
      </c>
      <c r="I3472">
        <v>-97.138618300000005</v>
      </c>
      <c r="J3472" s="1" t="str">
        <f t="shared" si="263"/>
        <v>Till</v>
      </c>
      <c r="K3472" s="1" t="str">
        <f t="shared" si="264"/>
        <v>&lt;63 micron</v>
      </c>
      <c r="L3472">
        <v>0.1</v>
      </c>
      <c r="M3472">
        <v>0.45</v>
      </c>
      <c r="N3472">
        <v>1</v>
      </c>
      <c r="O3472">
        <v>100</v>
      </c>
      <c r="P3472">
        <v>0.25</v>
      </c>
      <c r="Q3472">
        <v>1</v>
      </c>
      <c r="R3472">
        <v>0.27</v>
      </c>
      <c r="S3472">
        <v>0.25</v>
      </c>
      <c r="T3472">
        <v>1</v>
      </c>
      <c r="U3472">
        <v>16</v>
      </c>
      <c r="V3472">
        <v>2</v>
      </c>
      <c r="W3472">
        <v>1.44</v>
      </c>
      <c r="X3472">
        <v>5</v>
      </c>
      <c r="Y3472">
        <v>1</v>
      </c>
      <c r="Z3472">
        <v>7.0000000000000007E-2</v>
      </c>
      <c r="AA3472">
        <v>30</v>
      </c>
      <c r="AB3472">
        <v>0.2</v>
      </c>
      <c r="AC3472">
        <v>160</v>
      </c>
      <c r="AD3472">
        <v>0.5</v>
      </c>
      <c r="AE3472">
        <v>0.01</v>
      </c>
      <c r="AF3472">
        <v>6</v>
      </c>
      <c r="AG3472">
        <v>1000</v>
      </c>
      <c r="AH3472">
        <v>8</v>
      </c>
      <c r="AI3472">
        <v>1</v>
      </c>
      <c r="AJ3472">
        <v>1</v>
      </c>
      <c r="AK3472">
        <v>120</v>
      </c>
      <c r="AL3472">
        <v>0.03</v>
      </c>
      <c r="AM3472">
        <v>5</v>
      </c>
      <c r="AN3472">
        <v>5</v>
      </c>
      <c r="AO3472">
        <v>18</v>
      </c>
      <c r="AP3472">
        <v>5</v>
      </c>
      <c r="AQ3472">
        <v>12</v>
      </c>
    </row>
    <row r="3473" spans="1:43" hidden="1" x14ac:dyDescent="0.25">
      <c r="A3473" t="s">
        <v>12724</v>
      </c>
      <c r="B3473" t="s">
        <v>12725</v>
      </c>
      <c r="C3473" s="1" t="str">
        <f t="shared" si="261"/>
        <v>21:0118</v>
      </c>
      <c r="D3473" s="1" t="str">
        <f t="shared" si="262"/>
        <v>21:0027</v>
      </c>
      <c r="E3473" t="s">
        <v>12726</v>
      </c>
      <c r="F3473" t="s">
        <v>12727</v>
      </c>
      <c r="H3473">
        <v>63.889704899999998</v>
      </c>
      <c r="I3473">
        <v>-97.142094700000001</v>
      </c>
      <c r="J3473" s="1" t="str">
        <f t="shared" si="263"/>
        <v>Till</v>
      </c>
      <c r="K3473" s="1" t="str">
        <f t="shared" si="264"/>
        <v>&lt;63 micron</v>
      </c>
      <c r="L3473">
        <v>0.1</v>
      </c>
      <c r="M3473">
        <v>0.67</v>
      </c>
      <c r="N3473">
        <v>6</v>
      </c>
      <c r="O3473">
        <v>200</v>
      </c>
      <c r="P3473">
        <v>0.5</v>
      </c>
      <c r="Q3473">
        <v>1</v>
      </c>
      <c r="R3473">
        <v>0.28000000000000003</v>
      </c>
      <c r="S3473">
        <v>0.25</v>
      </c>
      <c r="T3473">
        <v>1</v>
      </c>
      <c r="U3473">
        <v>17</v>
      </c>
      <c r="V3473">
        <v>4</v>
      </c>
      <c r="W3473">
        <v>1.65</v>
      </c>
      <c r="X3473">
        <v>5</v>
      </c>
      <c r="Y3473">
        <v>0.5</v>
      </c>
      <c r="Z3473">
        <v>0.14000000000000001</v>
      </c>
      <c r="AA3473">
        <v>30</v>
      </c>
      <c r="AB3473">
        <v>0.23</v>
      </c>
      <c r="AC3473">
        <v>140</v>
      </c>
      <c r="AD3473">
        <v>0.5</v>
      </c>
      <c r="AE3473">
        <v>0.01</v>
      </c>
      <c r="AF3473">
        <v>7</v>
      </c>
      <c r="AG3473">
        <v>1060</v>
      </c>
      <c r="AH3473">
        <v>10</v>
      </c>
      <c r="AI3473">
        <v>1</v>
      </c>
      <c r="AJ3473">
        <v>1</v>
      </c>
      <c r="AK3473">
        <v>141</v>
      </c>
      <c r="AL3473">
        <v>0.02</v>
      </c>
      <c r="AM3473">
        <v>5</v>
      </c>
      <c r="AN3473">
        <v>5</v>
      </c>
      <c r="AO3473">
        <v>19</v>
      </c>
      <c r="AP3473">
        <v>5</v>
      </c>
      <c r="AQ3473">
        <v>14</v>
      </c>
    </row>
    <row r="3474" spans="1:43" hidden="1" x14ac:dyDescent="0.25">
      <c r="A3474" t="s">
        <v>12728</v>
      </c>
      <c r="B3474" t="s">
        <v>12729</v>
      </c>
      <c r="C3474" s="1" t="str">
        <f t="shared" si="261"/>
        <v>21:0118</v>
      </c>
      <c r="D3474" s="1" t="str">
        <f t="shared" si="262"/>
        <v>21:0027</v>
      </c>
      <c r="E3474" t="s">
        <v>12730</v>
      </c>
      <c r="F3474" t="s">
        <v>12731</v>
      </c>
      <c r="H3474">
        <v>63.903176700000003</v>
      </c>
      <c r="I3474">
        <v>-97.139084100000005</v>
      </c>
      <c r="J3474" s="1" t="str">
        <f t="shared" si="263"/>
        <v>Till</v>
      </c>
      <c r="K3474" s="1" t="str">
        <f t="shared" si="264"/>
        <v>&lt;63 micron</v>
      </c>
      <c r="L3474">
        <v>0.1</v>
      </c>
      <c r="M3474">
        <v>0.46</v>
      </c>
      <c r="N3474">
        <v>1</v>
      </c>
      <c r="O3474">
        <v>300</v>
      </c>
      <c r="P3474">
        <v>0.25</v>
      </c>
      <c r="Q3474">
        <v>1</v>
      </c>
      <c r="R3474">
        <v>0.28999999999999998</v>
      </c>
      <c r="S3474">
        <v>0.25</v>
      </c>
      <c r="T3474">
        <v>1</v>
      </c>
      <c r="U3474">
        <v>14</v>
      </c>
      <c r="V3474">
        <v>2</v>
      </c>
      <c r="W3474">
        <v>1.54</v>
      </c>
      <c r="X3474">
        <v>5</v>
      </c>
      <c r="Y3474">
        <v>0.5</v>
      </c>
      <c r="Z3474">
        <v>0.1</v>
      </c>
      <c r="AA3474">
        <v>30</v>
      </c>
      <c r="AB3474">
        <v>0.17</v>
      </c>
      <c r="AC3474">
        <v>130</v>
      </c>
      <c r="AD3474">
        <v>0.5</v>
      </c>
      <c r="AE3474">
        <v>0.01</v>
      </c>
      <c r="AF3474">
        <v>4</v>
      </c>
      <c r="AG3474">
        <v>1120</v>
      </c>
      <c r="AH3474">
        <v>8</v>
      </c>
      <c r="AI3474">
        <v>1</v>
      </c>
      <c r="AJ3474">
        <v>1</v>
      </c>
      <c r="AK3474">
        <v>141</v>
      </c>
      <c r="AL3474">
        <v>0.02</v>
      </c>
      <c r="AM3474">
        <v>5</v>
      </c>
      <c r="AN3474">
        <v>5</v>
      </c>
      <c r="AO3474">
        <v>18</v>
      </c>
      <c r="AP3474">
        <v>5</v>
      </c>
      <c r="AQ3474">
        <v>10</v>
      </c>
    </row>
    <row r="3475" spans="1:43" hidden="1" x14ac:dyDescent="0.25">
      <c r="A3475" t="s">
        <v>12732</v>
      </c>
      <c r="B3475" t="s">
        <v>12733</v>
      </c>
      <c r="C3475" s="1" t="str">
        <f t="shared" si="261"/>
        <v>21:0118</v>
      </c>
      <c r="D3475" s="1" t="str">
        <f t="shared" si="262"/>
        <v>21:0027</v>
      </c>
      <c r="E3475" t="s">
        <v>12734</v>
      </c>
      <c r="F3475" t="s">
        <v>12735</v>
      </c>
      <c r="H3475">
        <v>63.916257799999997</v>
      </c>
      <c r="I3475">
        <v>-97.137116000000006</v>
      </c>
      <c r="J3475" s="1" t="str">
        <f t="shared" si="263"/>
        <v>Till</v>
      </c>
      <c r="K3475" s="1" t="str">
        <f t="shared" si="264"/>
        <v>&lt;63 micron</v>
      </c>
      <c r="L3475">
        <v>0.1</v>
      </c>
      <c r="M3475">
        <v>1</v>
      </c>
      <c r="N3475">
        <v>4</v>
      </c>
      <c r="O3475">
        <v>450</v>
      </c>
      <c r="P3475">
        <v>0.5</v>
      </c>
      <c r="Q3475">
        <v>1</v>
      </c>
      <c r="R3475">
        <v>0.26</v>
      </c>
      <c r="S3475">
        <v>0.25</v>
      </c>
      <c r="T3475">
        <v>2</v>
      </c>
      <c r="U3475">
        <v>21</v>
      </c>
      <c r="V3475">
        <v>5</v>
      </c>
      <c r="W3475">
        <v>1.67</v>
      </c>
      <c r="X3475">
        <v>5</v>
      </c>
      <c r="Y3475">
        <v>1</v>
      </c>
      <c r="Z3475">
        <v>0.21</v>
      </c>
      <c r="AA3475">
        <v>30</v>
      </c>
      <c r="AB3475">
        <v>0.33</v>
      </c>
      <c r="AC3475">
        <v>205</v>
      </c>
      <c r="AD3475">
        <v>0.5</v>
      </c>
      <c r="AE3475">
        <v>0.01</v>
      </c>
      <c r="AF3475">
        <v>11</v>
      </c>
      <c r="AG3475">
        <v>840</v>
      </c>
      <c r="AH3475">
        <v>8</v>
      </c>
      <c r="AI3475">
        <v>1</v>
      </c>
      <c r="AJ3475">
        <v>2</v>
      </c>
      <c r="AK3475">
        <v>115</v>
      </c>
      <c r="AL3475">
        <v>0.01</v>
      </c>
      <c r="AM3475">
        <v>5</v>
      </c>
      <c r="AN3475">
        <v>5</v>
      </c>
      <c r="AO3475">
        <v>19</v>
      </c>
      <c r="AP3475">
        <v>5</v>
      </c>
      <c r="AQ3475">
        <v>16</v>
      </c>
    </row>
    <row r="3476" spans="1:43" hidden="1" x14ac:dyDescent="0.25">
      <c r="A3476" t="s">
        <v>12736</v>
      </c>
      <c r="B3476" t="s">
        <v>12737</v>
      </c>
      <c r="C3476" s="1" t="str">
        <f t="shared" si="261"/>
        <v>21:0118</v>
      </c>
      <c r="D3476" s="1" t="str">
        <f t="shared" si="262"/>
        <v>21:0027</v>
      </c>
      <c r="E3476" t="s">
        <v>12738</v>
      </c>
      <c r="F3476" t="s">
        <v>12739</v>
      </c>
      <c r="H3476">
        <v>63.933970600000002</v>
      </c>
      <c r="I3476">
        <v>-97.133715800000004</v>
      </c>
      <c r="J3476" s="1" t="str">
        <f t="shared" si="263"/>
        <v>Till</v>
      </c>
      <c r="K3476" s="1" t="str">
        <f t="shared" si="264"/>
        <v>&lt;63 micron</v>
      </c>
      <c r="L3476">
        <v>0.1</v>
      </c>
      <c r="M3476">
        <v>0.21</v>
      </c>
      <c r="N3476">
        <v>1</v>
      </c>
      <c r="O3476">
        <v>60</v>
      </c>
      <c r="P3476">
        <v>0.25</v>
      </c>
      <c r="Q3476">
        <v>1</v>
      </c>
      <c r="R3476">
        <v>0.2</v>
      </c>
      <c r="S3476">
        <v>0.25</v>
      </c>
      <c r="T3476">
        <v>1</v>
      </c>
      <c r="U3476">
        <v>28</v>
      </c>
      <c r="V3476">
        <v>1</v>
      </c>
      <c r="W3476">
        <v>1.43</v>
      </c>
      <c r="X3476">
        <v>5</v>
      </c>
      <c r="Y3476">
        <v>0.5</v>
      </c>
      <c r="Z3476">
        <v>0.03</v>
      </c>
      <c r="AA3476">
        <v>10</v>
      </c>
      <c r="AB3476">
        <v>0.12</v>
      </c>
      <c r="AC3476">
        <v>150</v>
      </c>
      <c r="AD3476">
        <v>0.5</v>
      </c>
      <c r="AE3476">
        <v>0.02</v>
      </c>
      <c r="AF3476">
        <v>12</v>
      </c>
      <c r="AG3476">
        <v>990</v>
      </c>
      <c r="AH3476">
        <v>6</v>
      </c>
      <c r="AI3476">
        <v>1</v>
      </c>
      <c r="AJ3476">
        <v>0.5</v>
      </c>
      <c r="AK3476">
        <v>59</v>
      </c>
      <c r="AL3476">
        <v>0.01</v>
      </c>
      <c r="AM3476">
        <v>5</v>
      </c>
      <c r="AN3476">
        <v>5</v>
      </c>
      <c r="AO3476">
        <v>17</v>
      </c>
      <c r="AP3476">
        <v>5</v>
      </c>
      <c r="AQ3476">
        <v>8</v>
      </c>
    </row>
    <row r="3477" spans="1:43" hidden="1" x14ac:dyDescent="0.25">
      <c r="A3477" t="s">
        <v>12740</v>
      </c>
      <c r="B3477" t="s">
        <v>12741</v>
      </c>
      <c r="C3477" s="1" t="str">
        <f t="shared" si="261"/>
        <v>21:0118</v>
      </c>
      <c r="D3477" s="1" t="str">
        <f t="shared" si="262"/>
        <v>21:0027</v>
      </c>
      <c r="E3477" t="s">
        <v>12742</v>
      </c>
      <c r="F3477" t="s">
        <v>12743</v>
      </c>
      <c r="H3477">
        <v>63.964039999999997</v>
      </c>
      <c r="I3477">
        <v>-97.141843800000004</v>
      </c>
      <c r="J3477" s="1" t="str">
        <f t="shared" si="263"/>
        <v>Till</v>
      </c>
      <c r="K3477" s="1" t="str">
        <f t="shared" si="264"/>
        <v>&lt;63 micron</v>
      </c>
      <c r="L3477">
        <v>0.1</v>
      </c>
      <c r="M3477">
        <v>0.38</v>
      </c>
      <c r="N3477">
        <v>4</v>
      </c>
      <c r="O3477">
        <v>170</v>
      </c>
      <c r="P3477">
        <v>0.25</v>
      </c>
      <c r="Q3477">
        <v>1</v>
      </c>
      <c r="R3477">
        <v>0.33</v>
      </c>
      <c r="S3477">
        <v>0.25</v>
      </c>
      <c r="T3477">
        <v>2</v>
      </c>
      <c r="U3477">
        <v>17</v>
      </c>
      <c r="V3477">
        <v>2</v>
      </c>
      <c r="W3477">
        <v>1.97</v>
      </c>
      <c r="X3477">
        <v>5</v>
      </c>
      <c r="Y3477">
        <v>1</v>
      </c>
      <c r="Z3477">
        <v>0.08</v>
      </c>
      <c r="AA3477">
        <v>30</v>
      </c>
      <c r="AB3477">
        <v>0.14000000000000001</v>
      </c>
      <c r="AC3477">
        <v>150</v>
      </c>
      <c r="AD3477">
        <v>0.5</v>
      </c>
      <c r="AE3477">
        <v>0.01</v>
      </c>
      <c r="AF3477">
        <v>5</v>
      </c>
      <c r="AG3477">
        <v>1330</v>
      </c>
      <c r="AH3477">
        <v>8</v>
      </c>
      <c r="AI3477">
        <v>1</v>
      </c>
      <c r="AJ3477">
        <v>1</v>
      </c>
      <c r="AK3477">
        <v>142</v>
      </c>
      <c r="AL3477">
        <v>0.02</v>
      </c>
      <c r="AM3477">
        <v>5</v>
      </c>
      <c r="AN3477">
        <v>5</v>
      </c>
      <c r="AO3477">
        <v>23</v>
      </c>
      <c r="AP3477">
        <v>5</v>
      </c>
      <c r="AQ3477">
        <v>10</v>
      </c>
    </row>
    <row r="3478" spans="1:43" hidden="1" x14ac:dyDescent="0.25">
      <c r="A3478" t="s">
        <v>12744</v>
      </c>
      <c r="B3478" t="s">
        <v>12745</v>
      </c>
      <c r="C3478" s="1" t="str">
        <f t="shared" si="261"/>
        <v>21:0118</v>
      </c>
      <c r="D3478" s="1" t="str">
        <f t="shared" si="262"/>
        <v>21:0027</v>
      </c>
      <c r="E3478" t="s">
        <v>12746</v>
      </c>
      <c r="F3478" t="s">
        <v>12747</v>
      </c>
      <c r="H3478">
        <v>63.976804199999997</v>
      </c>
      <c r="I3478">
        <v>-97.144572800000006</v>
      </c>
      <c r="J3478" s="1" t="str">
        <f t="shared" si="263"/>
        <v>Till</v>
      </c>
      <c r="K3478" s="1" t="str">
        <f t="shared" si="264"/>
        <v>&lt;63 micron</v>
      </c>
      <c r="L3478">
        <v>0.1</v>
      </c>
      <c r="M3478">
        <v>0.59</v>
      </c>
      <c r="N3478">
        <v>4</v>
      </c>
      <c r="O3478">
        <v>400</v>
      </c>
      <c r="P3478">
        <v>0.25</v>
      </c>
      <c r="Q3478">
        <v>1</v>
      </c>
      <c r="R3478">
        <v>0.27</v>
      </c>
      <c r="S3478">
        <v>0.25</v>
      </c>
      <c r="T3478">
        <v>2</v>
      </c>
      <c r="U3478">
        <v>21</v>
      </c>
      <c r="V3478">
        <v>4</v>
      </c>
      <c r="W3478">
        <v>1.48</v>
      </c>
      <c r="X3478">
        <v>5</v>
      </c>
      <c r="Y3478">
        <v>0.5</v>
      </c>
      <c r="Z3478">
        <v>0.12</v>
      </c>
      <c r="AA3478">
        <v>20</v>
      </c>
      <c r="AB3478">
        <v>0.24</v>
      </c>
      <c r="AC3478">
        <v>140</v>
      </c>
      <c r="AD3478">
        <v>0.5</v>
      </c>
      <c r="AE3478">
        <v>0.01</v>
      </c>
      <c r="AF3478">
        <v>9</v>
      </c>
      <c r="AG3478">
        <v>950</v>
      </c>
      <c r="AH3478">
        <v>8</v>
      </c>
      <c r="AI3478">
        <v>1</v>
      </c>
      <c r="AJ3478">
        <v>1</v>
      </c>
      <c r="AK3478">
        <v>120</v>
      </c>
      <c r="AL3478">
        <v>0.01</v>
      </c>
      <c r="AM3478">
        <v>5</v>
      </c>
      <c r="AN3478">
        <v>5</v>
      </c>
      <c r="AO3478">
        <v>19</v>
      </c>
      <c r="AP3478">
        <v>5</v>
      </c>
      <c r="AQ3478">
        <v>14</v>
      </c>
    </row>
    <row r="3479" spans="1:43" hidden="1" x14ac:dyDescent="0.25">
      <c r="A3479" t="s">
        <v>12748</v>
      </c>
      <c r="B3479" t="s">
        <v>12749</v>
      </c>
      <c r="C3479" s="1" t="str">
        <f t="shared" si="261"/>
        <v>21:0118</v>
      </c>
      <c r="D3479" s="1" t="str">
        <f t="shared" si="262"/>
        <v>21:0027</v>
      </c>
      <c r="E3479" t="s">
        <v>12750</v>
      </c>
      <c r="F3479" t="s">
        <v>12751</v>
      </c>
      <c r="H3479">
        <v>63.981955900000003</v>
      </c>
      <c r="I3479">
        <v>-97.1451919</v>
      </c>
      <c r="J3479" s="1" t="str">
        <f t="shared" si="263"/>
        <v>Till</v>
      </c>
      <c r="K3479" s="1" t="str">
        <f t="shared" si="264"/>
        <v>&lt;63 micron</v>
      </c>
      <c r="L3479">
        <v>0.1</v>
      </c>
      <c r="M3479">
        <v>0.9</v>
      </c>
      <c r="N3479">
        <v>1</v>
      </c>
      <c r="O3479">
        <v>500</v>
      </c>
      <c r="P3479">
        <v>0.5</v>
      </c>
      <c r="Q3479">
        <v>1</v>
      </c>
      <c r="R3479">
        <v>0.36</v>
      </c>
      <c r="S3479">
        <v>0.25</v>
      </c>
      <c r="T3479">
        <v>2</v>
      </c>
      <c r="U3479">
        <v>28</v>
      </c>
      <c r="V3479">
        <v>8</v>
      </c>
      <c r="W3479">
        <v>1.79</v>
      </c>
      <c r="X3479">
        <v>5</v>
      </c>
      <c r="Y3479">
        <v>1</v>
      </c>
      <c r="Z3479">
        <v>0.2</v>
      </c>
      <c r="AA3479">
        <v>20</v>
      </c>
      <c r="AB3479">
        <v>0.41</v>
      </c>
      <c r="AC3479">
        <v>190</v>
      </c>
      <c r="AD3479">
        <v>0.5</v>
      </c>
      <c r="AE3479">
        <v>0.01</v>
      </c>
      <c r="AF3479">
        <v>13</v>
      </c>
      <c r="AG3479">
        <v>950</v>
      </c>
      <c r="AH3479">
        <v>12</v>
      </c>
      <c r="AI3479">
        <v>1</v>
      </c>
      <c r="AJ3479">
        <v>2</v>
      </c>
      <c r="AK3479">
        <v>123</v>
      </c>
      <c r="AL3479">
        <v>0.01</v>
      </c>
      <c r="AM3479">
        <v>5</v>
      </c>
      <c r="AN3479">
        <v>5</v>
      </c>
      <c r="AO3479">
        <v>23</v>
      </c>
      <c r="AP3479">
        <v>5</v>
      </c>
      <c r="AQ3479">
        <v>18</v>
      </c>
    </row>
    <row r="3480" spans="1:43" hidden="1" x14ac:dyDescent="0.25">
      <c r="A3480" t="s">
        <v>12752</v>
      </c>
      <c r="B3480" t="s">
        <v>12753</v>
      </c>
      <c r="C3480" s="1" t="str">
        <f t="shared" si="261"/>
        <v>21:0118</v>
      </c>
      <c r="D3480" s="1" t="str">
        <f t="shared" si="262"/>
        <v>21:0027</v>
      </c>
      <c r="E3480" t="s">
        <v>12754</v>
      </c>
      <c r="F3480" t="s">
        <v>12755</v>
      </c>
      <c r="H3480">
        <v>64.009550300000001</v>
      </c>
      <c r="I3480">
        <v>-97.139535600000002</v>
      </c>
      <c r="J3480" s="1" t="str">
        <f t="shared" si="263"/>
        <v>Till</v>
      </c>
      <c r="K3480" s="1" t="str">
        <f t="shared" si="264"/>
        <v>&lt;63 micron</v>
      </c>
      <c r="L3480">
        <v>0.1</v>
      </c>
      <c r="M3480">
        <v>1.17</v>
      </c>
      <c r="N3480">
        <v>6</v>
      </c>
      <c r="O3480">
        <v>540</v>
      </c>
      <c r="P3480">
        <v>0.5</v>
      </c>
      <c r="Q3480">
        <v>1</v>
      </c>
      <c r="R3480">
        <v>0.38</v>
      </c>
      <c r="S3480">
        <v>0.25</v>
      </c>
      <c r="T3480">
        <v>4</v>
      </c>
      <c r="U3480">
        <v>37</v>
      </c>
      <c r="V3480">
        <v>10</v>
      </c>
      <c r="W3480">
        <v>2.0499999999999998</v>
      </c>
      <c r="X3480">
        <v>5</v>
      </c>
      <c r="Y3480">
        <v>1</v>
      </c>
      <c r="Z3480">
        <v>0.27</v>
      </c>
      <c r="AA3480">
        <v>30</v>
      </c>
      <c r="AB3480">
        <v>0.54</v>
      </c>
      <c r="AC3480">
        <v>210</v>
      </c>
      <c r="AD3480">
        <v>0.5</v>
      </c>
      <c r="AE3480">
        <v>0.01</v>
      </c>
      <c r="AF3480">
        <v>18</v>
      </c>
      <c r="AG3480">
        <v>890</v>
      </c>
      <c r="AH3480">
        <v>14</v>
      </c>
      <c r="AI3480">
        <v>1</v>
      </c>
      <c r="AJ3480">
        <v>2</v>
      </c>
      <c r="AK3480">
        <v>149</v>
      </c>
      <c r="AL3480">
        <v>0.01</v>
      </c>
      <c r="AM3480">
        <v>5</v>
      </c>
      <c r="AN3480">
        <v>5</v>
      </c>
      <c r="AO3480">
        <v>26</v>
      </c>
      <c r="AP3480">
        <v>5</v>
      </c>
      <c r="AQ3480">
        <v>22</v>
      </c>
    </row>
    <row r="3481" spans="1:43" hidden="1" x14ac:dyDescent="0.25">
      <c r="A3481" t="s">
        <v>12756</v>
      </c>
      <c r="B3481" t="s">
        <v>12757</v>
      </c>
      <c r="C3481" s="1" t="str">
        <f t="shared" si="261"/>
        <v>21:0118</v>
      </c>
      <c r="D3481" s="1" t="str">
        <f t="shared" si="262"/>
        <v>21:0027</v>
      </c>
      <c r="E3481" t="s">
        <v>12758</v>
      </c>
      <c r="F3481" t="s">
        <v>12759</v>
      </c>
      <c r="H3481">
        <v>63.604879699999998</v>
      </c>
      <c r="I3481">
        <v>-97.136245799999998</v>
      </c>
      <c r="J3481" s="1" t="str">
        <f t="shared" si="263"/>
        <v>Till</v>
      </c>
      <c r="K3481" s="1" t="str">
        <f t="shared" si="264"/>
        <v>&lt;63 micron</v>
      </c>
      <c r="L3481">
        <v>0.1</v>
      </c>
      <c r="M3481">
        <v>1.74</v>
      </c>
      <c r="N3481">
        <v>1</v>
      </c>
      <c r="O3481">
        <v>280</v>
      </c>
      <c r="P3481">
        <v>1</v>
      </c>
      <c r="Q3481">
        <v>1</v>
      </c>
      <c r="R3481">
        <v>0.48</v>
      </c>
      <c r="S3481">
        <v>0.25</v>
      </c>
      <c r="T3481">
        <v>4</v>
      </c>
      <c r="U3481">
        <v>56</v>
      </c>
      <c r="V3481">
        <v>26</v>
      </c>
      <c r="W3481">
        <v>2.23</v>
      </c>
      <c r="X3481">
        <v>5</v>
      </c>
      <c r="Y3481">
        <v>0.5</v>
      </c>
      <c r="Z3481">
        <v>0.43</v>
      </c>
      <c r="AA3481">
        <v>30</v>
      </c>
      <c r="AB3481">
        <v>0.86</v>
      </c>
      <c r="AC3481">
        <v>255</v>
      </c>
      <c r="AD3481">
        <v>0.5</v>
      </c>
      <c r="AE3481">
        <v>0.01</v>
      </c>
      <c r="AF3481">
        <v>27</v>
      </c>
      <c r="AG3481">
        <v>1060</v>
      </c>
      <c r="AH3481">
        <v>18</v>
      </c>
      <c r="AI3481">
        <v>1</v>
      </c>
      <c r="AJ3481">
        <v>3</v>
      </c>
      <c r="AK3481">
        <v>97</v>
      </c>
      <c r="AL3481">
        <v>0.06</v>
      </c>
      <c r="AM3481">
        <v>5</v>
      </c>
      <c r="AN3481">
        <v>5</v>
      </c>
      <c r="AO3481">
        <v>33</v>
      </c>
      <c r="AP3481">
        <v>5</v>
      </c>
      <c r="AQ3481">
        <v>44</v>
      </c>
    </row>
    <row r="3482" spans="1:43" hidden="1" x14ac:dyDescent="0.25">
      <c r="A3482" t="s">
        <v>12760</v>
      </c>
      <c r="B3482" t="s">
        <v>12761</v>
      </c>
      <c r="C3482" s="1" t="str">
        <f t="shared" si="261"/>
        <v>21:0118</v>
      </c>
      <c r="D3482" s="1" t="str">
        <f t="shared" si="262"/>
        <v>21:0027</v>
      </c>
      <c r="E3482" t="s">
        <v>12762</v>
      </c>
      <c r="F3482" t="s">
        <v>12763</v>
      </c>
      <c r="H3482">
        <v>63.584105100000002</v>
      </c>
      <c r="I3482">
        <v>-97.143811799999995</v>
      </c>
      <c r="J3482" s="1" t="str">
        <f t="shared" si="263"/>
        <v>Till</v>
      </c>
      <c r="K3482" s="1" t="str">
        <f t="shared" si="264"/>
        <v>&lt;63 micron</v>
      </c>
      <c r="L3482">
        <v>0.1</v>
      </c>
      <c r="M3482">
        <v>1.25</v>
      </c>
      <c r="N3482">
        <v>1</v>
      </c>
      <c r="O3482">
        <v>190</v>
      </c>
      <c r="P3482">
        <v>0.5</v>
      </c>
      <c r="Q3482">
        <v>1</v>
      </c>
      <c r="R3482">
        <v>0.45</v>
      </c>
      <c r="S3482">
        <v>0.25</v>
      </c>
      <c r="T3482">
        <v>3</v>
      </c>
      <c r="U3482">
        <v>41</v>
      </c>
      <c r="V3482">
        <v>13</v>
      </c>
      <c r="W3482">
        <v>1.76</v>
      </c>
      <c r="X3482">
        <v>5</v>
      </c>
      <c r="Y3482">
        <v>1</v>
      </c>
      <c r="Z3482">
        <v>0.32</v>
      </c>
      <c r="AA3482">
        <v>30</v>
      </c>
      <c r="AB3482">
        <v>0.64</v>
      </c>
      <c r="AC3482">
        <v>200</v>
      </c>
      <c r="AD3482">
        <v>0.5</v>
      </c>
      <c r="AE3482">
        <v>0.01</v>
      </c>
      <c r="AF3482">
        <v>19</v>
      </c>
      <c r="AG3482">
        <v>1110</v>
      </c>
      <c r="AH3482">
        <v>14</v>
      </c>
      <c r="AI3482">
        <v>1</v>
      </c>
      <c r="AJ3482">
        <v>2</v>
      </c>
      <c r="AK3482">
        <v>80</v>
      </c>
      <c r="AL3482">
        <v>0.04</v>
      </c>
      <c r="AM3482">
        <v>5</v>
      </c>
      <c r="AN3482">
        <v>5</v>
      </c>
      <c r="AO3482">
        <v>27</v>
      </c>
      <c r="AP3482">
        <v>5</v>
      </c>
      <c r="AQ3482">
        <v>30</v>
      </c>
    </row>
    <row r="3483" spans="1:43" hidden="1" x14ac:dyDescent="0.25">
      <c r="A3483" t="s">
        <v>12764</v>
      </c>
      <c r="B3483" t="s">
        <v>12765</v>
      </c>
      <c r="C3483" s="1" t="str">
        <f t="shared" si="261"/>
        <v>21:0118</v>
      </c>
      <c r="D3483" s="1" t="str">
        <f t="shared" si="262"/>
        <v>21:0027</v>
      </c>
      <c r="E3483" t="s">
        <v>12766</v>
      </c>
      <c r="F3483" t="s">
        <v>12767</v>
      </c>
      <c r="H3483">
        <v>63.574087599999999</v>
      </c>
      <c r="I3483">
        <v>-97.132840299999998</v>
      </c>
      <c r="J3483" s="1" t="str">
        <f t="shared" si="263"/>
        <v>Till</v>
      </c>
      <c r="K3483" s="1" t="str">
        <f t="shared" si="264"/>
        <v>&lt;63 micron</v>
      </c>
      <c r="L3483">
        <v>0.1</v>
      </c>
      <c r="M3483">
        <v>0.7</v>
      </c>
      <c r="N3483">
        <v>1</v>
      </c>
      <c r="O3483">
        <v>90</v>
      </c>
      <c r="P3483">
        <v>0.25</v>
      </c>
      <c r="Q3483">
        <v>1</v>
      </c>
      <c r="R3483">
        <v>0.5</v>
      </c>
      <c r="S3483">
        <v>0.25</v>
      </c>
      <c r="T3483">
        <v>3</v>
      </c>
      <c r="U3483">
        <v>30</v>
      </c>
      <c r="V3483">
        <v>8</v>
      </c>
      <c r="W3483">
        <v>1.46</v>
      </c>
      <c r="X3483">
        <v>5</v>
      </c>
      <c r="Y3483">
        <v>1</v>
      </c>
      <c r="Z3483">
        <v>0.16</v>
      </c>
      <c r="AA3483">
        <v>30</v>
      </c>
      <c r="AB3483">
        <v>0.4</v>
      </c>
      <c r="AC3483">
        <v>145</v>
      </c>
      <c r="AD3483">
        <v>0.5</v>
      </c>
      <c r="AE3483">
        <v>0.01</v>
      </c>
      <c r="AF3483">
        <v>12</v>
      </c>
      <c r="AG3483">
        <v>1370</v>
      </c>
      <c r="AH3483">
        <v>10</v>
      </c>
      <c r="AI3483">
        <v>1</v>
      </c>
      <c r="AJ3483">
        <v>1</v>
      </c>
      <c r="AK3483">
        <v>83</v>
      </c>
      <c r="AL3483">
        <v>0.06</v>
      </c>
      <c r="AM3483">
        <v>5</v>
      </c>
      <c r="AN3483">
        <v>5</v>
      </c>
      <c r="AO3483">
        <v>23</v>
      </c>
      <c r="AP3483">
        <v>5</v>
      </c>
      <c r="AQ3483">
        <v>20</v>
      </c>
    </row>
    <row r="3484" spans="1:43" hidden="1" x14ac:dyDescent="0.25">
      <c r="A3484" t="s">
        <v>12768</v>
      </c>
      <c r="B3484" t="s">
        <v>12769</v>
      </c>
      <c r="C3484" s="1" t="str">
        <f t="shared" si="261"/>
        <v>21:0118</v>
      </c>
      <c r="D3484" s="1" t="str">
        <f t="shared" si="262"/>
        <v>21:0027</v>
      </c>
      <c r="E3484" t="s">
        <v>12770</v>
      </c>
      <c r="F3484" t="s">
        <v>12771</v>
      </c>
      <c r="H3484">
        <v>63.613686700000002</v>
      </c>
      <c r="I3484">
        <v>-97.108777799999999</v>
      </c>
      <c r="J3484" s="1" t="str">
        <f t="shared" si="263"/>
        <v>Till</v>
      </c>
      <c r="K3484" s="1" t="str">
        <f t="shared" si="264"/>
        <v>&lt;63 micron</v>
      </c>
      <c r="L3484">
        <v>0.1</v>
      </c>
      <c r="M3484">
        <v>1.5</v>
      </c>
      <c r="N3484">
        <v>1</v>
      </c>
      <c r="O3484">
        <v>210</v>
      </c>
      <c r="P3484">
        <v>1.5</v>
      </c>
      <c r="Q3484">
        <v>1</v>
      </c>
      <c r="R3484">
        <v>0.67</v>
      </c>
      <c r="S3484">
        <v>0.25</v>
      </c>
      <c r="T3484">
        <v>9</v>
      </c>
      <c r="U3484">
        <v>161</v>
      </c>
      <c r="V3484">
        <v>28</v>
      </c>
      <c r="W3484">
        <v>2.27</v>
      </c>
      <c r="X3484">
        <v>5</v>
      </c>
      <c r="Y3484">
        <v>1</v>
      </c>
      <c r="Z3484">
        <v>0.2</v>
      </c>
      <c r="AA3484">
        <v>30</v>
      </c>
      <c r="AB3484">
        <v>1.77</v>
      </c>
      <c r="AC3484">
        <v>345</v>
      </c>
      <c r="AD3484">
        <v>0.5</v>
      </c>
      <c r="AE3484">
        <v>0.01</v>
      </c>
      <c r="AF3484">
        <v>67</v>
      </c>
      <c r="AG3484">
        <v>1390</v>
      </c>
      <c r="AH3484">
        <v>12</v>
      </c>
      <c r="AI3484">
        <v>1</v>
      </c>
      <c r="AJ3484">
        <v>5</v>
      </c>
      <c r="AK3484">
        <v>109</v>
      </c>
      <c r="AL3484">
        <v>0.08</v>
      </c>
      <c r="AM3484">
        <v>5</v>
      </c>
      <c r="AN3484">
        <v>5</v>
      </c>
      <c r="AO3484">
        <v>38</v>
      </c>
      <c r="AP3484">
        <v>5</v>
      </c>
      <c r="AQ3484">
        <v>42</v>
      </c>
    </row>
    <row r="3485" spans="1:43" hidden="1" x14ac:dyDescent="0.25">
      <c r="A3485" t="s">
        <v>12772</v>
      </c>
      <c r="B3485" t="s">
        <v>12773</v>
      </c>
      <c r="C3485" s="1" t="str">
        <f t="shared" si="261"/>
        <v>21:0118</v>
      </c>
      <c r="D3485" s="1" t="str">
        <f t="shared" si="262"/>
        <v>21:0027</v>
      </c>
      <c r="E3485" t="s">
        <v>12774</v>
      </c>
      <c r="F3485" t="s">
        <v>12775</v>
      </c>
      <c r="H3485">
        <v>63.632693600000003</v>
      </c>
      <c r="I3485">
        <v>-97.093261400000003</v>
      </c>
      <c r="J3485" s="1" t="str">
        <f t="shared" si="263"/>
        <v>Till</v>
      </c>
      <c r="K3485" s="1" t="str">
        <f t="shared" si="264"/>
        <v>&lt;63 micron</v>
      </c>
      <c r="L3485">
        <v>0.1</v>
      </c>
      <c r="M3485">
        <v>0.59</v>
      </c>
      <c r="N3485">
        <v>1</v>
      </c>
      <c r="O3485">
        <v>110</v>
      </c>
      <c r="P3485">
        <v>0.25</v>
      </c>
      <c r="Q3485">
        <v>1</v>
      </c>
      <c r="R3485">
        <v>0.41</v>
      </c>
      <c r="S3485">
        <v>0.25</v>
      </c>
      <c r="T3485">
        <v>1</v>
      </c>
      <c r="U3485">
        <v>24</v>
      </c>
      <c r="V3485">
        <v>7</v>
      </c>
      <c r="W3485">
        <v>1.36</v>
      </c>
      <c r="X3485">
        <v>5</v>
      </c>
      <c r="Y3485">
        <v>1</v>
      </c>
      <c r="Z3485">
        <v>0.13</v>
      </c>
      <c r="AA3485">
        <v>20</v>
      </c>
      <c r="AB3485">
        <v>0.32</v>
      </c>
      <c r="AC3485">
        <v>145</v>
      </c>
      <c r="AD3485">
        <v>0.5</v>
      </c>
      <c r="AE3485">
        <v>0.01</v>
      </c>
      <c r="AF3485">
        <v>10</v>
      </c>
      <c r="AG3485">
        <v>1190</v>
      </c>
      <c r="AH3485">
        <v>8</v>
      </c>
      <c r="AI3485">
        <v>1</v>
      </c>
      <c r="AJ3485">
        <v>1</v>
      </c>
      <c r="AK3485">
        <v>72</v>
      </c>
      <c r="AL3485">
        <v>0.04</v>
      </c>
      <c r="AM3485">
        <v>5</v>
      </c>
      <c r="AN3485">
        <v>5</v>
      </c>
      <c r="AO3485">
        <v>20</v>
      </c>
      <c r="AP3485">
        <v>5</v>
      </c>
      <c r="AQ3485">
        <v>16</v>
      </c>
    </row>
    <row r="3486" spans="1:43" hidden="1" x14ac:dyDescent="0.25">
      <c r="A3486" t="s">
        <v>12776</v>
      </c>
      <c r="B3486" t="s">
        <v>12777</v>
      </c>
      <c r="C3486" s="1" t="str">
        <f t="shared" si="261"/>
        <v>21:0118</v>
      </c>
      <c r="D3486" s="1" t="str">
        <f t="shared" si="262"/>
        <v>21:0027</v>
      </c>
      <c r="E3486" t="s">
        <v>12778</v>
      </c>
      <c r="F3486" t="s">
        <v>12779</v>
      </c>
      <c r="H3486">
        <v>63.649303600000003</v>
      </c>
      <c r="I3486">
        <v>-97.098125600000003</v>
      </c>
      <c r="J3486" s="1" t="str">
        <f t="shared" si="263"/>
        <v>Till</v>
      </c>
      <c r="K3486" s="1" t="str">
        <f t="shared" si="264"/>
        <v>&lt;63 micron</v>
      </c>
      <c r="L3486">
        <v>0.1</v>
      </c>
      <c r="M3486">
        <v>0.45</v>
      </c>
      <c r="N3486">
        <v>1</v>
      </c>
      <c r="O3486">
        <v>60</v>
      </c>
      <c r="P3486">
        <v>0.25</v>
      </c>
      <c r="Q3486">
        <v>1</v>
      </c>
      <c r="R3486">
        <v>0.48</v>
      </c>
      <c r="S3486">
        <v>0.25</v>
      </c>
      <c r="T3486">
        <v>2</v>
      </c>
      <c r="U3486">
        <v>24</v>
      </c>
      <c r="V3486">
        <v>3</v>
      </c>
      <c r="W3486">
        <v>1.4</v>
      </c>
      <c r="X3486">
        <v>5</v>
      </c>
      <c r="Y3486">
        <v>2</v>
      </c>
      <c r="Z3486">
        <v>0.08</v>
      </c>
      <c r="AA3486">
        <v>20</v>
      </c>
      <c r="AB3486">
        <v>0.28000000000000003</v>
      </c>
      <c r="AC3486">
        <v>120</v>
      </c>
      <c r="AD3486">
        <v>0.5</v>
      </c>
      <c r="AE3486">
        <v>0.01</v>
      </c>
      <c r="AF3486">
        <v>9</v>
      </c>
      <c r="AG3486">
        <v>1340</v>
      </c>
      <c r="AH3486">
        <v>6</v>
      </c>
      <c r="AI3486">
        <v>1</v>
      </c>
      <c r="AJ3486">
        <v>1</v>
      </c>
      <c r="AK3486">
        <v>83</v>
      </c>
      <c r="AL3486">
        <v>0.04</v>
      </c>
      <c r="AM3486">
        <v>5</v>
      </c>
      <c r="AN3486">
        <v>5</v>
      </c>
      <c r="AO3486">
        <v>23</v>
      </c>
      <c r="AP3486">
        <v>5</v>
      </c>
      <c r="AQ3486">
        <v>14</v>
      </c>
    </row>
    <row r="3487" spans="1:43" hidden="1" x14ac:dyDescent="0.25">
      <c r="A3487" t="s">
        <v>12780</v>
      </c>
      <c r="B3487" t="s">
        <v>12781</v>
      </c>
      <c r="C3487" s="1" t="str">
        <f t="shared" si="261"/>
        <v>21:0118</v>
      </c>
      <c r="D3487" s="1" t="str">
        <f t="shared" si="262"/>
        <v>21:0027</v>
      </c>
      <c r="E3487" t="s">
        <v>12782</v>
      </c>
      <c r="F3487" t="s">
        <v>12783</v>
      </c>
      <c r="H3487">
        <v>63.656662699999998</v>
      </c>
      <c r="I3487">
        <v>-97.104057699999998</v>
      </c>
      <c r="J3487" s="1" t="str">
        <f t="shared" si="263"/>
        <v>Till</v>
      </c>
      <c r="K3487" s="1" t="str">
        <f t="shared" si="264"/>
        <v>&lt;63 micron</v>
      </c>
      <c r="L3487">
        <v>0.1</v>
      </c>
      <c r="M3487">
        <v>0.67</v>
      </c>
      <c r="N3487">
        <v>1</v>
      </c>
      <c r="O3487">
        <v>120</v>
      </c>
      <c r="P3487">
        <v>0.25</v>
      </c>
      <c r="Q3487">
        <v>1</v>
      </c>
      <c r="R3487">
        <v>0.42</v>
      </c>
      <c r="S3487">
        <v>0.25</v>
      </c>
      <c r="T3487">
        <v>3</v>
      </c>
      <c r="U3487">
        <v>28</v>
      </c>
      <c r="V3487">
        <v>7</v>
      </c>
      <c r="W3487">
        <v>1.52</v>
      </c>
      <c r="X3487">
        <v>5</v>
      </c>
      <c r="Y3487">
        <v>0.5</v>
      </c>
      <c r="Z3487">
        <v>0.13</v>
      </c>
      <c r="AA3487">
        <v>30</v>
      </c>
      <c r="AB3487">
        <v>0.39</v>
      </c>
      <c r="AC3487">
        <v>160</v>
      </c>
      <c r="AD3487">
        <v>0.5</v>
      </c>
      <c r="AE3487">
        <v>0.01</v>
      </c>
      <c r="AF3487">
        <v>12</v>
      </c>
      <c r="AG3487">
        <v>1020</v>
      </c>
      <c r="AH3487">
        <v>10</v>
      </c>
      <c r="AI3487">
        <v>1</v>
      </c>
      <c r="AJ3487">
        <v>1</v>
      </c>
      <c r="AK3487">
        <v>78</v>
      </c>
      <c r="AL3487">
        <v>0.06</v>
      </c>
      <c r="AM3487">
        <v>5</v>
      </c>
      <c r="AN3487">
        <v>5</v>
      </c>
      <c r="AO3487">
        <v>25</v>
      </c>
      <c r="AP3487">
        <v>5</v>
      </c>
      <c r="AQ3487">
        <v>20</v>
      </c>
    </row>
    <row r="3488" spans="1:43" hidden="1" x14ac:dyDescent="0.25">
      <c r="A3488" t="s">
        <v>12784</v>
      </c>
      <c r="B3488" t="s">
        <v>12785</v>
      </c>
      <c r="C3488" s="1" t="str">
        <f t="shared" si="261"/>
        <v>21:0118</v>
      </c>
      <c r="D3488" s="1" t="str">
        <f t="shared" si="262"/>
        <v>21:0027</v>
      </c>
      <c r="E3488" t="s">
        <v>12786</v>
      </c>
      <c r="F3488" t="s">
        <v>12787</v>
      </c>
      <c r="H3488">
        <v>63.670336200000001</v>
      </c>
      <c r="I3488">
        <v>-97.087155100000004</v>
      </c>
      <c r="J3488" s="1" t="str">
        <f t="shared" si="263"/>
        <v>Till</v>
      </c>
      <c r="K3488" s="1" t="str">
        <f t="shared" si="264"/>
        <v>&lt;63 micron</v>
      </c>
      <c r="L3488">
        <v>0.1</v>
      </c>
      <c r="M3488">
        <v>0.83</v>
      </c>
      <c r="N3488">
        <v>1</v>
      </c>
      <c r="O3488">
        <v>150</v>
      </c>
      <c r="P3488">
        <v>0.5</v>
      </c>
      <c r="Q3488">
        <v>1</v>
      </c>
      <c r="R3488">
        <v>0.42</v>
      </c>
      <c r="S3488">
        <v>0.25</v>
      </c>
      <c r="T3488">
        <v>3</v>
      </c>
      <c r="U3488">
        <v>32</v>
      </c>
      <c r="V3488">
        <v>9</v>
      </c>
      <c r="W3488">
        <v>1.57</v>
      </c>
      <c r="X3488">
        <v>5</v>
      </c>
      <c r="Y3488">
        <v>0.5</v>
      </c>
      <c r="Z3488">
        <v>0.17</v>
      </c>
      <c r="AA3488">
        <v>30</v>
      </c>
      <c r="AB3488">
        <v>0.44</v>
      </c>
      <c r="AC3488">
        <v>195</v>
      </c>
      <c r="AD3488">
        <v>0.5</v>
      </c>
      <c r="AE3488">
        <v>0.01</v>
      </c>
      <c r="AF3488">
        <v>14</v>
      </c>
      <c r="AG3488">
        <v>1140</v>
      </c>
      <c r="AH3488">
        <v>10</v>
      </c>
      <c r="AI3488">
        <v>1</v>
      </c>
      <c r="AJ3488">
        <v>2</v>
      </c>
      <c r="AK3488">
        <v>79</v>
      </c>
      <c r="AL3488">
        <v>0.05</v>
      </c>
      <c r="AM3488">
        <v>5</v>
      </c>
      <c r="AN3488">
        <v>5</v>
      </c>
      <c r="AO3488">
        <v>25</v>
      </c>
      <c r="AP3488">
        <v>5</v>
      </c>
      <c r="AQ3488">
        <v>22</v>
      </c>
    </row>
    <row r="3489" spans="1:43" hidden="1" x14ac:dyDescent="0.25">
      <c r="A3489" t="s">
        <v>12788</v>
      </c>
      <c r="B3489" t="s">
        <v>12789</v>
      </c>
      <c r="C3489" s="1" t="str">
        <f t="shared" si="261"/>
        <v>21:0118</v>
      </c>
      <c r="D3489" s="1" t="str">
        <f t="shared" si="262"/>
        <v>21:0027</v>
      </c>
      <c r="E3489" t="s">
        <v>12790</v>
      </c>
      <c r="F3489" t="s">
        <v>12791</v>
      </c>
      <c r="H3489">
        <v>63.701889799999996</v>
      </c>
      <c r="I3489">
        <v>-97.102591099999998</v>
      </c>
      <c r="J3489" s="1" t="str">
        <f t="shared" si="263"/>
        <v>Till</v>
      </c>
      <c r="K3489" s="1" t="str">
        <f t="shared" si="264"/>
        <v>&lt;63 micron</v>
      </c>
      <c r="L3489">
        <v>0.1</v>
      </c>
      <c r="M3489">
        <v>1.34</v>
      </c>
      <c r="N3489">
        <v>2</v>
      </c>
      <c r="O3489">
        <v>280</v>
      </c>
      <c r="P3489">
        <v>1</v>
      </c>
      <c r="Q3489">
        <v>1</v>
      </c>
      <c r="R3489">
        <v>0.52</v>
      </c>
      <c r="S3489">
        <v>0.25</v>
      </c>
      <c r="T3489">
        <v>4</v>
      </c>
      <c r="U3489">
        <v>35</v>
      </c>
      <c r="V3489">
        <v>14</v>
      </c>
      <c r="W3489">
        <v>1.99</v>
      </c>
      <c r="X3489">
        <v>5</v>
      </c>
      <c r="Y3489">
        <v>1</v>
      </c>
      <c r="Z3489">
        <v>0.33</v>
      </c>
      <c r="AA3489">
        <v>30</v>
      </c>
      <c r="AB3489">
        <v>0.73</v>
      </c>
      <c r="AC3489">
        <v>220</v>
      </c>
      <c r="AD3489">
        <v>0.5</v>
      </c>
      <c r="AE3489">
        <v>0.01</v>
      </c>
      <c r="AF3489">
        <v>17</v>
      </c>
      <c r="AG3489">
        <v>1140</v>
      </c>
      <c r="AH3489">
        <v>12</v>
      </c>
      <c r="AI3489">
        <v>1</v>
      </c>
      <c r="AJ3489">
        <v>3</v>
      </c>
      <c r="AK3489">
        <v>94</v>
      </c>
      <c r="AL3489">
        <v>0.03</v>
      </c>
      <c r="AM3489">
        <v>5</v>
      </c>
      <c r="AN3489">
        <v>5</v>
      </c>
      <c r="AO3489">
        <v>30</v>
      </c>
      <c r="AP3489">
        <v>5</v>
      </c>
      <c r="AQ3489">
        <v>34</v>
      </c>
    </row>
    <row r="3490" spans="1:43" hidden="1" x14ac:dyDescent="0.25">
      <c r="A3490" t="s">
        <v>12792</v>
      </c>
      <c r="B3490" t="s">
        <v>12793</v>
      </c>
      <c r="C3490" s="1" t="str">
        <f t="shared" si="261"/>
        <v>21:0118</v>
      </c>
      <c r="D3490" s="1" t="str">
        <f t="shared" si="262"/>
        <v>21:0027</v>
      </c>
      <c r="E3490" t="s">
        <v>12794</v>
      </c>
      <c r="F3490" t="s">
        <v>12795</v>
      </c>
      <c r="H3490">
        <v>63.713521200000002</v>
      </c>
      <c r="I3490">
        <v>-97.107116199999993</v>
      </c>
      <c r="J3490" s="1" t="str">
        <f t="shared" si="263"/>
        <v>Till</v>
      </c>
      <c r="K3490" s="1" t="str">
        <f t="shared" si="264"/>
        <v>&lt;63 micron</v>
      </c>
      <c r="L3490">
        <v>0.1</v>
      </c>
      <c r="M3490">
        <v>1.77</v>
      </c>
      <c r="N3490">
        <v>2</v>
      </c>
      <c r="O3490">
        <v>370</v>
      </c>
      <c r="P3490">
        <v>1</v>
      </c>
      <c r="Q3490">
        <v>1</v>
      </c>
      <c r="R3490">
        <v>0.41</v>
      </c>
      <c r="S3490">
        <v>0.25</v>
      </c>
      <c r="T3490">
        <v>3</v>
      </c>
      <c r="U3490">
        <v>37</v>
      </c>
      <c r="V3490">
        <v>16</v>
      </c>
      <c r="W3490">
        <v>2.0099999999999998</v>
      </c>
      <c r="X3490">
        <v>5</v>
      </c>
      <c r="Y3490">
        <v>1</v>
      </c>
      <c r="Z3490">
        <v>0.46</v>
      </c>
      <c r="AA3490">
        <v>30</v>
      </c>
      <c r="AB3490">
        <v>0.72</v>
      </c>
      <c r="AC3490">
        <v>210</v>
      </c>
      <c r="AD3490">
        <v>0.5</v>
      </c>
      <c r="AE3490">
        <v>0.01</v>
      </c>
      <c r="AF3490">
        <v>18</v>
      </c>
      <c r="AG3490">
        <v>890</v>
      </c>
      <c r="AH3490">
        <v>14</v>
      </c>
      <c r="AI3490">
        <v>1</v>
      </c>
      <c r="AJ3490">
        <v>3</v>
      </c>
      <c r="AK3490">
        <v>97</v>
      </c>
      <c r="AL3490">
        <v>0.02</v>
      </c>
      <c r="AM3490">
        <v>5</v>
      </c>
      <c r="AN3490">
        <v>5</v>
      </c>
      <c r="AO3490">
        <v>26</v>
      </c>
      <c r="AP3490">
        <v>5</v>
      </c>
      <c r="AQ3490">
        <v>34</v>
      </c>
    </row>
    <row r="3491" spans="1:43" hidden="1" x14ac:dyDescent="0.25">
      <c r="A3491" t="s">
        <v>12796</v>
      </c>
      <c r="B3491" t="s">
        <v>12797</v>
      </c>
      <c r="C3491" s="1" t="str">
        <f t="shared" si="261"/>
        <v>21:0118</v>
      </c>
      <c r="D3491" s="1" t="str">
        <f t="shared" si="262"/>
        <v>21:0027</v>
      </c>
      <c r="E3491" t="s">
        <v>12798</v>
      </c>
      <c r="F3491" t="s">
        <v>12799</v>
      </c>
      <c r="H3491">
        <v>63.7274326</v>
      </c>
      <c r="I3491">
        <v>-97.126764800000004</v>
      </c>
      <c r="J3491" s="1" t="str">
        <f t="shared" si="263"/>
        <v>Till</v>
      </c>
      <c r="K3491" s="1" t="str">
        <f t="shared" si="264"/>
        <v>&lt;63 micron</v>
      </c>
      <c r="L3491">
        <v>0.1</v>
      </c>
      <c r="M3491">
        <v>0.7</v>
      </c>
      <c r="N3491">
        <v>1</v>
      </c>
      <c r="O3491">
        <v>130</v>
      </c>
      <c r="P3491">
        <v>0.25</v>
      </c>
      <c r="Q3491">
        <v>1</v>
      </c>
      <c r="R3491">
        <v>0.39</v>
      </c>
      <c r="S3491">
        <v>0.25</v>
      </c>
      <c r="T3491">
        <v>2</v>
      </c>
      <c r="U3491">
        <v>28</v>
      </c>
      <c r="V3491">
        <v>5</v>
      </c>
      <c r="W3491">
        <v>1.54</v>
      </c>
      <c r="X3491">
        <v>5</v>
      </c>
      <c r="Y3491">
        <v>0.5</v>
      </c>
      <c r="Z3491">
        <v>0.12</v>
      </c>
      <c r="AA3491">
        <v>30</v>
      </c>
      <c r="AB3491">
        <v>0.42</v>
      </c>
      <c r="AC3491">
        <v>150</v>
      </c>
      <c r="AD3491">
        <v>0.5</v>
      </c>
      <c r="AE3491">
        <v>0.01</v>
      </c>
      <c r="AF3491">
        <v>12</v>
      </c>
      <c r="AG3491">
        <v>1090</v>
      </c>
      <c r="AH3491">
        <v>12</v>
      </c>
      <c r="AI3491">
        <v>1</v>
      </c>
      <c r="AJ3491">
        <v>1</v>
      </c>
      <c r="AK3491">
        <v>88</v>
      </c>
      <c r="AL3491">
        <v>0.04</v>
      </c>
      <c r="AM3491">
        <v>5</v>
      </c>
      <c r="AN3491">
        <v>5</v>
      </c>
      <c r="AO3491">
        <v>24</v>
      </c>
      <c r="AP3491">
        <v>5</v>
      </c>
      <c r="AQ3491">
        <v>22</v>
      </c>
    </row>
    <row r="3492" spans="1:43" hidden="1" x14ac:dyDescent="0.25">
      <c r="A3492" t="s">
        <v>12800</v>
      </c>
      <c r="B3492" t="s">
        <v>12801</v>
      </c>
      <c r="C3492" s="1" t="str">
        <f t="shared" si="261"/>
        <v>21:0118</v>
      </c>
      <c r="D3492" s="1" t="str">
        <f t="shared" si="262"/>
        <v>21:0027</v>
      </c>
      <c r="E3492" t="s">
        <v>12802</v>
      </c>
      <c r="F3492" t="s">
        <v>12803</v>
      </c>
      <c r="H3492">
        <v>63.758981400000003</v>
      </c>
      <c r="I3492">
        <v>-97.105654700000002</v>
      </c>
      <c r="J3492" s="1" t="str">
        <f t="shared" si="263"/>
        <v>Till</v>
      </c>
      <c r="K3492" s="1" t="str">
        <f t="shared" si="264"/>
        <v>&lt;63 micron</v>
      </c>
      <c r="L3492">
        <v>0.1</v>
      </c>
      <c r="M3492">
        <v>1.49</v>
      </c>
      <c r="N3492">
        <v>4</v>
      </c>
      <c r="O3492">
        <v>430</v>
      </c>
      <c r="P3492">
        <v>1</v>
      </c>
      <c r="Q3492">
        <v>1</v>
      </c>
      <c r="R3492">
        <v>0.47</v>
      </c>
      <c r="S3492">
        <v>0.25</v>
      </c>
      <c r="T3492">
        <v>6</v>
      </c>
      <c r="U3492">
        <v>61</v>
      </c>
      <c r="V3492">
        <v>17</v>
      </c>
      <c r="W3492">
        <v>2.35</v>
      </c>
      <c r="X3492">
        <v>5</v>
      </c>
      <c r="Y3492">
        <v>0.5</v>
      </c>
      <c r="Z3492">
        <v>0.33</v>
      </c>
      <c r="AA3492">
        <v>30</v>
      </c>
      <c r="AB3492">
        <v>1.07</v>
      </c>
      <c r="AC3492">
        <v>355</v>
      </c>
      <c r="AD3492">
        <v>0.5</v>
      </c>
      <c r="AE3492">
        <v>0.01</v>
      </c>
      <c r="AF3492">
        <v>27</v>
      </c>
      <c r="AG3492">
        <v>1230</v>
      </c>
      <c r="AH3492">
        <v>18</v>
      </c>
      <c r="AI3492">
        <v>1</v>
      </c>
      <c r="AJ3492">
        <v>3</v>
      </c>
      <c r="AK3492">
        <v>101</v>
      </c>
      <c r="AL3492">
        <v>0.03</v>
      </c>
      <c r="AM3492">
        <v>5</v>
      </c>
      <c r="AN3492">
        <v>5</v>
      </c>
      <c r="AO3492">
        <v>34</v>
      </c>
      <c r="AP3492">
        <v>5</v>
      </c>
      <c r="AQ3492">
        <v>40</v>
      </c>
    </row>
    <row r="3493" spans="1:43" hidden="1" x14ac:dyDescent="0.25">
      <c r="A3493" t="s">
        <v>12804</v>
      </c>
      <c r="B3493" t="s">
        <v>12805</v>
      </c>
      <c r="C3493" s="1" t="str">
        <f t="shared" si="261"/>
        <v>21:0118</v>
      </c>
      <c r="D3493" s="1" t="str">
        <f t="shared" si="262"/>
        <v>21:0027</v>
      </c>
      <c r="E3493" t="s">
        <v>12806</v>
      </c>
      <c r="F3493" t="s">
        <v>12807</v>
      </c>
      <c r="H3493">
        <v>63.774904300000003</v>
      </c>
      <c r="I3493">
        <v>-97.109537599999996</v>
      </c>
      <c r="J3493" s="1" t="str">
        <f t="shared" si="263"/>
        <v>Till</v>
      </c>
      <c r="K3493" s="1" t="str">
        <f t="shared" si="264"/>
        <v>&lt;63 micron</v>
      </c>
      <c r="L3493">
        <v>0.1</v>
      </c>
      <c r="M3493">
        <v>1.29</v>
      </c>
      <c r="N3493">
        <v>1</v>
      </c>
      <c r="O3493">
        <v>350</v>
      </c>
      <c r="P3493">
        <v>1</v>
      </c>
      <c r="Q3493">
        <v>1</v>
      </c>
      <c r="R3493">
        <v>0.38</v>
      </c>
      <c r="S3493">
        <v>0.25</v>
      </c>
      <c r="T3493">
        <v>4</v>
      </c>
      <c r="U3493">
        <v>32</v>
      </c>
      <c r="V3493">
        <v>10</v>
      </c>
      <c r="W3493">
        <v>1.92</v>
      </c>
      <c r="X3493">
        <v>5</v>
      </c>
      <c r="Y3493">
        <v>0.5</v>
      </c>
      <c r="Z3493">
        <v>0.31</v>
      </c>
      <c r="AA3493">
        <v>30</v>
      </c>
      <c r="AB3493">
        <v>0.59</v>
      </c>
      <c r="AC3493">
        <v>210</v>
      </c>
      <c r="AD3493">
        <v>0.5</v>
      </c>
      <c r="AE3493">
        <v>0.01</v>
      </c>
      <c r="AF3493">
        <v>15</v>
      </c>
      <c r="AG3493">
        <v>1030</v>
      </c>
      <c r="AH3493">
        <v>14</v>
      </c>
      <c r="AI3493">
        <v>1</v>
      </c>
      <c r="AJ3493">
        <v>2</v>
      </c>
      <c r="AK3493">
        <v>84</v>
      </c>
      <c r="AL3493">
        <v>0.01</v>
      </c>
      <c r="AM3493">
        <v>5</v>
      </c>
      <c r="AN3493">
        <v>5</v>
      </c>
      <c r="AO3493">
        <v>24</v>
      </c>
      <c r="AP3493">
        <v>5</v>
      </c>
      <c r="AQ3493">
        <v>28</v>
      </c>
    </row>
    <row r="3494" spans="1:43" hidden="1" x14ac:dyDescent="0.25">
      <c r="A3494" t="s">
        <v>12808</v>
      </c>
      <c r="B3494" t="s">
        <v>12809</v>
      </c>
      <c r="C3494" s="1" t="str">
        <f t="shared" si="261"/>
        <v>21:0118</v>
      </c>
      <c r="D3494" s="1" t="str">
        <f t="shared" si="262"/>
        <v>21:0027</v>
      </c>
      <c r="E3494" t="s">
        <v>12810</v>
      </c>
      <c r="F3494" t="s">
        <v>12811</v>
      </c>
      <c r="H3494">
        <v>63.838078000000003</v>
      </c>
      <c r="I3494">
        <v>-97.119899599999997</v>
      </c>
      <c r="J3494" s="1" t="str">
        <f t="shared" si="263"/>
        <v>Till</v>
      </c>
      <c r="K3494" s="1" t="str">
        <f t="shared" si="264"/>
        <v>&lt;63 micron</v>
      </c>
      <c r="L3494">
        <v>0.1</v>
      </c>
      <c r="M3494">
        <v>0.97</v>
      </c>
      <c r="N3494">
        <v>2</v>
      </c>
      <c r="O3494">
        <v>280</v>
      </c>
      <c r="P3494">
        <v>0.5</v>
      </c>
      <c r="Q3494">
        <v>1</v>
      </c>
      <c r="R3494">
        <v>0.25</v>
      </c>
      <c r="S3494">
        <v>0.25</v>
      </c>
      <c r="T3494">
        <v>3</v>
      </c>
      <c r="U3494">
        <v>21</v>
      </c>
      <c r="V3494">
        <v>5</v>
      </c>
      <c r="W3494">
        <v>1.84</v>
      </c>
      <c r="X3494">
        <v>5</v>
      </c>
      <c r="Y3494">
        <v>0.5</v>
      </c>
      <c r="Z3494">
        <v>0.17</v>
      </c>
      <c r="AA3494">
        <v>40</v>
      </c>
      <c r="AB3494">
        <v>0.31</v>
      </c>
      <c r="AC3494">
        <v>180</v>
      </c>
      <c r="AD3494">
        <v>0.5</v>
      </c>
      <c r="AE3494">
        <v>0.01</v>
      </c>
      <c r="AF3494">
        <v>9</v>
      </c>
      <c r="AG3494">
        <v>690</v>
      </c>
      <c r="AH3494">
        <v>8</v>
      </c>
      <c r="AI3494">
        <v>1</v>
      </c>
      <c r="AJ3494">
        <v>2</v>
      </c>
      <c r="AK3494">
        <v>113</v>
      </c>
      <c r="AL3494">
        <v>0.01</v>
      </c>
      <c r="AM3494">
        <v>5</v>
      </c>
      <c r="AN3494">
        <v>5</v>
      </c>
      <c r="AO3494">
        <v>21</v>
      </c>
      <c r="AP3494">
        <v>5</v>
      </c>
      <c r="AQ3494">
        <v>18</v>
      </c>
    </row>
    <row r="3495" spans="1:43" hidden="1" x14ac:dyDescent="0.25">
      <c r="A3495" t="s">
        <v>12812</v>
      </c>
      <c r="B3495" t="s">
        <v>12813</v>
      </c>
      <c r="C3495" s="1" t="str">
        <f t="shared" si="261"/>
        <v>21:0118</v>
      </c>
      <c r="D3495" s="1" t="str">
        <f t="shared" si="262"/>
        <v>21:0027</v>
      </c>
      <c r="E3495" t="s">
        <v>12814</v>
      </c>
      <c r="F3495" t="s">
        <v>12815</v>
      </c>
      <c r="H3495">
        <v>63.849775899999997</v>
      </c>
      <c r="I3495">
        <v>-97.121335900000005</v>
      </c>
      <c r="J3495" s="1" t="str">
        <f t="shared" si="263"/>
        <v>Till</v>
      </c>
      <c r="K3495" s="1" t="str">
        <f t="shared" si="264"/>
        <v>&lt;63 micron</v>
      </c>
      <c r="L3495">
        <v>0.1</v>
      </c>
      <c r="M3495">
        <v>0.69</v>
      </c>
      <c r="N3495">
        <v>1</v>
      </c>
      <c r="O3495">
        <v>340</v>
      </c>
      <c r="P3495">
        <v>0.5</v>
      </c>
      <c r="Q3495">
        <v>2</v>
      </c>
      <c r="R3495">
        <v>0.35</v>
      </c>
      <c r="S3495">
        <v>0.25</v>
      </c>
      <c r="T3495">
        <v>2</v>
      </c>
      <c r="U3495">
        <v>21</v>
      </c>
      <c r="V3495">
        <v>4</v>
      </c>
      <c r="W3495">
        <v>1.68</v>
      </c>
      <c r="X3495">
        <v>5</v>
      </c>
      <c r="Y3495">
        <v>2</v>
      </c>
      <c r="Z3495">
        <v>0.15</v>
      </c>
      <c r="AA3495">
        <v>30</v>
      </c>
      <c r="AB3495">
        <v>0.3</v>
      </c>
      <c r="AC3495">
        <v>185</v>
      </c>
      <c r="AD3495">
        <v>0.5</v>
      </c>
      <c r="AE3495">
        <v>0.01</v>
      </c>
      <c r="AF3495">
        <v>9</v>
      </c>
      <c r="AG3495">
        <v>1200</v>
      </c>
      <c r="AH3495">
        <v>10</v>
      </c>
      <c r="AI3495">
        <v>1</v>
      </c>
      <c r="AJ3495">
        <v>1</v>
      </c>
      <c r="AK3495">
        <v>101</v>
      </c>
      <c r="AL3495">
        <v>0.02</v>
      </c>
      <c r="AM3495">
        <v>5</v>
      </c>
      <c r="AN3495">
        <v>5</v>
      </c>
      <c r="AO3495">
        <v>21</v>
      </c>
      <c r="AP3495">
        <v>5</v>
      </c>
      <c r="AQ3495">
        <v>16</v>
      </c>
    </row>
    <row r="3496" spans="1:43" hidden="1" x14ac:dyDescent="0.25">
      <c r="A3496" t="s">
        <v>12816</v>
      </c>
      <c r="B3496" t="s">
        <v>12817</v>
      </c>
      <c r="C3496" s="1" t="str">
        <f t="shared" si="261"/>
        <v>21:0118</v>
      </c>
      <c r="D3496" s="1" t="str">
        <f t="shared" si="262"/>
        <v>21:0027</v>
      </c>
      <c r="E3496" t="s">
        <v>12818</v>
      </c>
      <c r="F3496" t="s">
        <v>12819</v>
      </c>
      <c r="H3496">
        <v>63.868205099999997</v>
      </c>
      <c r="I3496">
        <v>-97.115057100000001</v>
      </c>
      <c r="J3496" s="1" t="str">
        <f t="shared" si="263"/>
        <v>Till</v>
      </c>
      <c r="K3496" s="1" t="str">
        <f t="shared" si="264"/>
        <v>&lt;63 micron</v>
      </c>
      <c r="L3496">
        <v>0.1</v>
      </c>
      <c r="M3496">
        <v>0.84</v>
      </c>
      <c r="N3496">
        <v>2</v>
      </c>
      <c r="O3496">
        <v>360</v>
      </c>
      <c r="P3496">
        <v>0.5</v>
      </c>
      <c r="Q3496">
        <v>1</v>
      </c>
      <c r="R3496">
        <v>0.39</v>
      </c>
      <c r="S3496">
        <v>0.25</v>
      </c>
      <c r="T3496">
        <v>2</v>
      </c>
      <c r="U3496">
        <v>27</v>
      </c>
      <c r="V3496">
        <v>4</v>
      </c>
      <c r="W3496">
        <v>1.79</v>
      </c>
      <c r="X3496">
        <v>5</v>
      </c>
      <c r="Y3496">
        <v>1</v>
      </c>
      <c r="Z3496">
        <v>0.15</v>
      </c>
      <c r="AA3496">
        <v>30</v>
      </c>
      <c r="AB3496">
        <v>0.33</v>
      </c>
      <c r="AC3496">
        <v>160</v>
      </c>
      <c r="AD3496">
        <v>0.5</v>
      </c>
      <c r="AE3496">
        <v>0.01</v>
      </c>
      <c r="AF3496">
        <v>11</v>
      </c>
      <c r="AG3496">
        <v>1010</v>
      </c>
      <c r="AH3496">
        <v>8</v>
      </c>
      <c r="AI3496">
        <v>1</v>
      </c>
      <c r="AJ3496">
        <v>2</v>
      </c>
      <c r="AK3496">
        <v>118</v>
      </c>
      <c r="AL3496">
        <v>0.02</v>
      </c>
      <c r="AM3496">
        <v>5</v>
      </c>
      <c r="AN3496">
        <v>5</v>
      </c>
      <c r="AO3496">
        <v>22</v>
      </c>
      <c r="AP3496">
        <v>5</v>
      </c>
      <c r="AQ3496">
        <v>16</v>
      </c>
    </row>
    <row r="3497" spans="1:43" hidden="1" x14ac:dyDescent="0.25">
      <c r="A3497" t="s">
        <v>12820</v>
      </c>
      <c r="B3497" t="s">
        <v>12821</v>
      </c>
      <c r="C3497" s="1" t="str">
        <f t="shared" si="261"/>
        <v>21:0118</v>
      </c>
      <c r="D3497" s="1" t="str">
        <f t="shared" si="262"/>
        <v>21:0027</v>
      </c>
      <c r="E3497" t="s">
        <v>12822</v>
      </c>
      <c r="F3497" t="s">
        <v>12823</v>
      </c>
      <c r="H3497">
        <v>63.874548599999997</v>
      </c>
      <c r="I3497">
        <v>-97.104492500000006</v>
      </c>
      <c r="J3497" s="1" t="str">
        <f t="shared" si="263"/>
        <v>Till</v>
      </c>
      <c r="K3497" s="1" t="str">
        <f t="shared" si="264"/>
        <v>&lt;63 micron</v>
      </c>
      <c r="L3497">
        <v>0.1</v>
      </c>
      <c r="M3497">
        <v>0.45</v>
      </c>
      <c r="N3497">
        <v>4</v>
      </c>
      <c r="O3497">
        <v>180</v>
      </c>
      <c r="P3497">
        <v>0.25</v>
      </c>
      <c r="Q3497">
        <v>1</v>
      </c>
      <c r="R3497">
        <v>0.36</v>
      </c>
      <c r="S3497">
        <v>0.25</v>
      </c>
      <c r="T3497">
        <v>2</v>
      </c>
      <c r="U3497">
        <v>21</v>
      </c>
      <c r="V3497">
        <v>3</v>
      </c>
      <c r="W3497">
        <v>1.81</v>
      </c>
      <c r="X3497">
        <v>5</v>
      </c>
      <c r="Y3497">
        <v>0.5</v>
      </c>
      <c r="Z3497">
        <v>0.08</v>
      </c>
      <c r="AA3497">
        <v>30</v>
      </c>
      <c r="AB3497">
        <v>0.23</v>
      </c>
      <c r="AC3497">
        <v>260</v>
      </c>
      <c r="AD3497">
        <v>0.5</v>
      </c>
      <c r="AE3497">
        <v>0.01</v>
      </c>
      <c r="AF3497">
        <v>8</v>
      </c>
      <c r="AG3497">
        <v>1330</v>
      </c>
      <c r="AH3497">
        <v>10</v>
      </c>
      <c r="AI3497">
        <v>1</v>
      </c>
      <c r="AJ3497">
        <v>1</v>
      </c>
      <c r="AK3497">
        <v>140</v>
      </c>
      <c r="AL3497">
        <v>0.04</v>
      </c>
      <c r="AM3497">
        <v>5</v>
      </c>
      <c r="AN3497">
        <v>5</v>
      </c>
      <c r="AO3497">
        <v>23</v>
      </c>
      <c r="AP3497">
        <v>5</v>
      </c>
      <c r="AQ3497">
        <v>14</v>
      </c>
    </row>
    <row r="3498" spans="1:43" hidden="1" x14ac:dyDescent="0.25">
      <c r="A3498" t="s">
        <v>12824</v>
      </c>
      <c r="B3498" t="s">
        <v>12825</v>
      </c>
      <c r="C3498" s="1" t="str">
        <f t="shared" si="261"/>
        <v>21:0118</v>
      </c>
      <c r="D3498" s="1" t="str">
        <f t="shared" si="262"/>
        <v>21:0027</v>
      </c>
      <c r="E3498" t="s">
        <v>12826</v>
      </c>
      <c r="F3498" t="s">
        <v>12827</v>
      </c>
      <c r="H3498">
        <v>63.8888076</v>
      </c>
      <c r="I3498">
        <v>-97.108175500000002</v>
      </c>
      <c r="J3498" s="1" t="str">
        <f t="shared" si="263"/>
        <v>Till</v>
      </c>
      <c r="K3498" s="1" t="str">
        <f t="shared" si="264"/>
        <v>&lt;63 micron</v>
      </c>
      <c r="L3498">
        <v>0.1</v>
      </c>
      <c r="M3498">
        <v>0.63</v>
      </c>
      <c r="N3498">
        <v>4</v>
      </c>
      <c r="O3498">
        <v>210</v>
      </c>
      <c r="P3498">
        <v>0.5</v>
      </c>
      <c r="Q3498">
        <v>1</v>
      </c>
      <c r="R3498">
        <v>0.28000000000000003</v>
      </c>
      <c r="S3498">
        <v>0.25</v>
      </c>
      <c r="T3498">
        <v>1</v>
      </c>
      <c r="U3498">
        <v>19</v>
      </c>
      <c r="V3498">
        <v>2</v>
      </c>
      <c r="W3498">
        <v>1.65</v>
      </c>
      <c r="X3498">
        <v>5</v>
      </c>
      <c r="Y3498">
        <v>1</v>
      </c>
      <c r="Z3498">
        <v>0.12</v>
      </c>
      <c r="AA3498">
        <v>30</v>
      </c>
      <c r="AB3498">
        <v>0.24</v>
      </c>
      <c r="AC3498">
        <v>165</v>
      </c>
      <c r="AD3498">
        <v>0.5</v>
      </c>
      <c r="AE3498">
        <v>0.01</v>
      </c>
      <c r="AF3498">
        <v>7</v>
      </c>
      <c r="AG3498">
        <v>980</v>
      </c>
      <c r="AH3498">
        <v>8</v>
      </c>
      <c r="AI3498">
        <v>1</v>
      </c>
      <c r="AJ3498">
        <v>1</v>
      </c>
      <c r="AK3498">
        <v>137</v>
      </c>
      <c r="AL3498">
        <v>0.02</v>
      </c>
      <c r="AM3498">
        <v>5</v>
      </c>
      <c r="AN3498">
        <v>5</v>
      </c>
      <c r="AO3498">
        <v>20</v>
      </c>
      <c r="AP3498">
        <v>5</v>
      </c>
      <c r="AQ3498">
        <v>14</v>
      </c>
    </row>
    <row r="3499" spans="1:43" hidden="1" x14ac:dyDescent="0.25">
      <c r="A3499" t="s">
        <v>12828</v>
      </c>
      <c r="B3499" t="s">
        <v>12829</v>
      </c>
      <c r="C3499" s="1" t="str">
        <f t="shared" si="261"/>
        <v>21:0118</v>
      </c>
      <c r="D3499" s="1" t="str">
        <f t="shared" si="262"/>
        <v>21:0027</v>
      </c>
      <c r="E3499" t="s">
        <v>12830</v>
      </c>
      <c r="F3499" t="s">
        <v>12831</v>
      </c>
      <c r="H3499">
        <v>63.903874799999997</v>
      </c>
      <c r="I3499">
        <v>-97.104327799999993</v>
      </c>
      <c r="J3499" s="1" t="str">
        <f t="shared" si="263"/>
        <v>Till</v>
      </c>
      <c r="K3499" s="1" t="str">
        <f t="shared" si="264"/>
        <v>&lt;63 micron</v>
      </c>
      <c r="L3499">
        <v>0.1</v>
      </c>
      <c r="M3499">
        <v>1.32</v>
      </c>
      <c r="N3499">
        <v>1</v>
      </c>
      <c r="O3499">
        <v>390</v>
      </c>
      <c r="P3499">
        <v>0.5</v>
      </c>
      <c r="Q3499">
        <v>1</v>
      </c>
      <c r="R3499">
        <v>0.27</v>
      </c>
      <c r="S3499">
        <v>0.25</v>
      </c>
      <c r="T3499">
        <v>3</v>
      </c>
      <c r="U3499">
        <v>24</v>
      </c>
      <c r="V3499">
        <v>7</v>
      </c>
      <c r="W3499">
        <v>1.94</v>
      </c>
      <c r="X3499">
        <v>5</v>
      </c>
      <c r="Y3499">
        <v>0.5</v>
      </c>
      <c r="Z3499">
        <v>0.28999999999999998</v>
      </c>
      <c r="AA3499">
        <v>30</v>
      </c>
      <c r="AB3499">
        <v>0.38</v>
      </c>
      <c r="AC3499">
        <v>230</v>
      </c>
      <c r="AD3499">
        <v>0.5</v>
      </c>
      <c r="AE3499">
        <v>0.01</v>
      </c>
      <c r="AF3499">
        <v>12</v>
      </c>
      <c r="AG3499">
        <v>830</v>
      </c>
      <c r="AH3499">
        <v>10</v>
      </c>
      <c r="AI3499">
        <v>1</v>
      </c>
      <c r="AJ3499">
        <v>2</v>
      </c>
      <c r="AK3499">
        <v>156</v>
      </c>
      <c r="AL3499">
        <v>0.01</v>
      </c>
      <c r="AM3499">
        <v>5</v>
      </c>
      <c r="AN3499">
        <v>5</v>
      </c>
      <c r="AO3499">
        <v>22</v>
      </c>
      <c r="AP3499">
        <v>5</v>
      </c>
      <c r="AQ3499">
        <v>20</v>
      </c>
    </row>
    <row r="3500" spans="1:43" hidden="1" x14ac:dyDescent="0.25">
      <c r="A3500" t="s">
        <v>12832</v>
      </c>
      <c r="B3500" t="s">
        <v>12833</v>
      </c>
      <c r="C3500" s="1" t="str">
        <f t="shared" si="261"/>
        <v>21:0118</v>
      </c>
      <c r="D3500" s="1" t="str">
        <f t="shared" si="262"/>
        <v>21:0027</v>
      </c>
      <c r="E3500" t="s">
        <v>12834</v>
      </c>
      <c r="F3500" t="s">
        <v>12835</v>
      </c>
      <c r="H3500">
        <v>63.915377599999999</v>
      </c>
      <c r="I3500">
        <v>-97.1052435</v>
      </c>
      <c r="J3500" s="1" t="str">
        <f t="shared" si="263"/>
        <v>Till</v>
      </c>
      <c r="K3500" s="1" t="str">
        <f t="shared" si="264"/>
        <v>&lt;63 micron</v>
      </c>
      <c r="L3500">
        <v>0.1</v>
      </c>
      <c r="M3500">
        <v>1.03</v>
      </c>
      <c r="N3500">
        <v>1</v>
      </c>
      <c r="O3500">
        <v>270</v>
      </c>
      <c r="P3500">
        <v>0.5</v>
      </c>
      <c r="Q3500">
        <v>1</v>
      </c>
      <c r="R3500">
        <v>0.27</v>
      </c>
      <c r="S3500">
        <v>0.25</v>
      </c>
      <c r="T3500">
        <v>2</v>
      </c>
      <c r="U3500">
        <v>19</v>
      </c>
      <c r="V3500">
        <v>3</v>
      </c>
      <c r="W3500">
        <v>1.78</v>
      </c>
      <c r="X3500">
        <v>5</v>
      </c>
      <c r="Y3500">
        <v>0.5</v>
      </c>
      <c r="Z3500">
        <v>0.23</v>
      </c>
      <c r="AA3500">
        <v>30</v>
      </c>
      <c r="AB3500">
        <v>0.3</v>
      </c>
      <c r="AC3500">
        <v>150</v>
      </c>
      <c r="AD3500">
        <v>0.5</v>
      </c>
      <c r="AE3500">
        <v>0.01</v>
      </c>
      <c r="AF3500">
        <v>9</v>
      </c>
      <c r="AG3500">
        <v>950</v>
      </c>
      <c r="AH3500">
        <v>8</v>
      </c>
      <c r="AI3500">
        <v>1</v>
      </c>
      <c r="AJ3500">
        <v>2</v>
      </c>
      <c r="AK3500">
        <v>127</v>
      </c>
      <c r="AL3500">
        <v>0.01</v>
      </c>
      <c r="AM3500">
        <v>5</v>
      </c>
      <c r="AN3500">
        <v>5</v>
      </c>
      <c r="AO3500">
        <v>20</v>
      </c>
      <c r="AP3500">
        <v>5</v>
      </c>
      <c r="AQ3500">
        <v>14</v>
      </c>
    </row>
    <row r="3501" spans="1:43" hidden="1" x14ac:dyDescent="0.25">
      <c r="A3501" t="s">
        <v>12836</v>
      </c>
      <c r="B3501" t="s">
        <v>12837</v>
      </c>
      <c r="C3501" s="1" t="str">
        <f t="shared" si="261"/>
        <v>21:0118</v>
      </c>
      <c r="D3501" s="1" t="str">
        <f t="shared" si="262"/>
        <v>21:0027</v>
      </c>
      <c r="E3501" t="s">
        <v>12838</v>
      </c>
      <c r="F3501" t="s">
        <v>12839</v>
      </c>
      <c r="H3501">
        <v>63.946502799999998</v>
      </c>
      <c r="I3501">
        <v>-97.108120900000003</v>
      </c>
      <c r="J3501" s="1" t="str">
        <f t="shared" si="263"/>
        <v>Till</v>
      </c>
      <c r="K3501" s="1" t="str">
        <f t="shared" si="264"/>
        <v>&lt;63 micron</v>
      </c>
      <c r="L3501">
        <v>0.1</v>
      </c>
      <c r="M3501">
        <v>0.36</v>
      </c>
      <c r="N3501">
        <v>2</v>
      </c>
      <c r="O3501">
        <v>120</v>
      </c>
      <c r="P3501">
        <v>0.25</v>
      </c>
      <c r="Q3501">
        <v>1</v>
      </c>
      <c r="R3501">
        <v>0.33</v>
      </c>
      <c r="S3501">
        <v>0.25</v>
      </c>
      <c r="T3501">
        <v>0.5</v>
      </c>
      <c r="U3501">
        <v>17</v>
      </c>
      <c r="V3501">
        <v>2</v>
      </c>
      <c r="W3501">
        <v>2.1</v>
      </c>
      <c r="X3501">
        <v>5</v>
      </c>
      <c r="Y3501">
        <v>1</v>
      </c>
      <c r="Z3501">
        <v>7.0000000000000007E-2</v>
      </c>
      <c r="AA3501">
        <v>30</v>
      </c>
      <c r="AB3501">
        <v>0.12</v>
      </c>
      <c r="AC3501">
        <v>140</v>
      </c>
      <c r="AD3501">
        <v>0.5</v>
      </c>
      <c r="AE3501">
        <v>0.01</v>
      </c>
      <c r="AF3501">
        <v>4</v>
      </c>
      <c r="AG3501">
        <v>1300</v>
      </c>
      <c r="AH3501">
        <v>8</v>
      </c>
      <c r="AI3501">
        <v>1</v>
      </c>
      <c r="AJ3501">
        <v>1</v>
      </c>
      <c r="AK3501">
        <v>161</v>
      </c>
      <c r="AL3501">
        <v>0.03</v>
      </c>
      <c r="AM3501">
        <v>5</v>
      </c>
      <c r="AN3501">
        <v>5</v>
      </c>
      <c r="AO3501">
        <v>24</v>
      </c>
      <c r="AP3501">
        <v>5</v>
      </c>
      <c r="AQ3501">
        <v>10</v>
      </c>
    </row>
    <row r="3502" spans="1:43" hidden="1" x14ac:dyDescent="0.25">
      <c r="A3502" t="s">
        <v>12840</v>
      </c>
      <c r="B3502" t="s">
        <v>12841</v>
      </c>
      <c r="C3502" s="1" t="str">
        <f t="shared" si="261"/>
        <v>21:0118</v>
      </c>
      <c r="D3502" s="1" t="str">
        <f t="shared" si="262"/>
        <v>21:0027</v>
      </c>
      <c r="E3502" t="s">
        <v>12842</v>
      </c>
      <c r="F3502" t="s">
        <v>12843</v>
      </c>
      <c r="H3502">
        <v>63.962800199999997</v>
      </c>
      <c r="I3502">
        <v>-97.107061299999998</v>
      </c>
      <c r="J3502" s="1" t="str">
        <f t="shared" si="263"/>
        <v>Till</v>
      </c>
      <c r="K3502" s="1" t="str">
        <f t="shared" si="264"/>
        <v>&lt;63 micron</v>
      </c>
      <c r="L3502">
        <v>0.1</v>
      </c>
      <c r="M3502">
        <v>1.35</v>
      </c>
      <c r="N3502">
        <v>1</v>
      </c>
      <c r="O3502">
        <v>670</v>
      </c>
      <c r="P3502">
        <v>0.5</v>
      </c>
      <c r="Q3502">
        <v>1</v>
      </c>
      <c r="R3502">
        <v>0.35</v>
      </c>
      <c r="S3502">
        <v>0.25</v>
      </c>
      <c r="T3502">
        <v>2</v>
      </c>
      <c r="U3502">
        <v>35</v>
      </c>
      <c r="V3502">
        <v>10</v>
      </c>
      <c r="W3502">
        <v>2.12</v>
      </c>
      <c r="X3502">
        <v>5</v>
      </c>
      <c r="Y3502">
        <v>1</v>
      </c>
      <c r="Z3502">
        <v>0.34</v>
      </c>
      <c r="AA3502">
        <v>30</v>
      </c>
      <c r="AB3502">
        <v>0.45</v>
      </c>
      <c r="AC3502">
        <v>185</v>
      </c>
      <c r="AD3502">
        <v>0.5</v>
      </c>
      <c r="AE3502">
        <v>0.01</v>
      </c>
      <c r="AF3502">
        <v>15</v>
      </c>
      <c r="AG3502">
        <v>1150</v>
      </c>
      <c r="AH3502">
        <v>14</v>
      </c>
      <c r="AI3502">
        <v>1</v>
      </c>
      <c r="AJ3502">
        <v>3</v>
      </c>
      <c r="AK3502">
        <v>181</v>
      </c>
      <c r="AL3502">
        <v>0.02</v>
      </c>
      <c r="AM3502">
        <v>5</v>
      </c>
      <c r="AN3502">
        <v>5</v>
      </c>
      <c r="AO3502">
        <v>28</v>
      </c>
      <c r="AP3502">
        <v>5</v>
      </c>
      <c r="AQ3502">
        <v>20</v>
      </c>
    </row>
    <row r="3503" spans="1:43" hidden="1" x14ac:dyDescent="0.25">
      <c r="A3503" t="s">
        <v>12844</v>
      </c>
      <c r="B3503" t="s">
        <v>12845</v>
      </c>
      <c r="C3503" s="1" t="str">
        <f t="shared" si="261"/>
        <v>21:0118</v>
      </c>
      <c r="D3503" s="1" t="str">
        <f t="shared" si="262"/>
        <v>21:0027</v>
      </c>
      <c r="E3503" t="s">
        <v>12846</v>
      </c>
      <c r="F3503" t="s">
        <v>12847</v>
      </c>
      <c r="H3503">
        <v>63.976145000000002</v>
      </c>
      <c r="I3503">
        <v>-97.111574200000007</v>
      </c>
      <c r="J3503" s="1" t="str">
        <f t="shared" si="263"/>
        <v>Till</v>
      </c>
      <c r="K3503" s="1" t="str">
        <f t="shared" si="264"/>
        <v>&lt;63 micron</v>
      </c>
      <c r="L3503">
        <v>0.1</v>
      </c>
      <c r="M3503">
        <v>0.34</v>
      </c>
      <c r="N3503">
        <v>2</v>
      </c>
      <c r="O3503">
        <v>310</v>
      </c>
      <c r="P3503">
        <v>0.25</v>
      </c>
      <c r="Q3503">
        <v>1</v>
      </c>
      <c r="R3503">
        <v>0.27</v>
      </c>
      <c r="S3503">
        <v>0.25</v>
      </c>
      <c r="T3503">
        <v>1</v>
      </c>
      <c r="U3503">
        <v>16</v>
      </c>
      <c r="V3503">
        <v>2</v>
      </c>
      <c r="W3503">
        <v>1.35</v>
      </c>
      <c r="X3503">
        <v>5</v>
      </c>
      <c r="Y3503">
        <v>0.5</v>
      </c>
      <c r="Z3503">
        <v>0.05</v>
      </c>
      <c r="AA3503">
        <v>20</v>
      </c>
      <c r="AB3503">
        <v>0.17</v>
      </c>
      <c r="AC3503">
        <v>125</v>
      </c>
      <c r="AD3503">
        <v>0.5</v>
      </c>
      <c r="AE3503">
        <v>0.01</v>
      </c>
      <c r="AF3503">
        <v>6</v>
      </c>
      <c r="AG3503">
        <v>1060</v>
      </c>
      <c r="AH3503">
        <v>6</v>
      </c>
      <c r="AI3503">
        <v>1</v>
      </c>
      <c r="AJ3503">
        <v>1</v>
      </c>
      <c r="AK3503">
        <v>127</v>
      </c>
      <c r="AL3503">
        <v>0.02</v>
      </c>
      <c r="AM3503">
        <v>5</v>
      </c>
      <c r="AN3503">
        <v>5</v>
      </c>
      <c r="AO3503">
        <v>17</v>
      </c>
      <c r="AP3503">
        <v>5</v>
      </c>
      <c r="AQ3503">
        <v>12</v>
      </c>
    </row>
    <row r="3504" spans="1:43" hidden="1" x14ac:dyDescent="0.25">
      <c r="A3504" t="s">
        <v>12848</v>
      </c>
      <c r="B3504" t="s">
        <v>12849</v>
      </c>
      <c r="C3504" s="1" t="str">
        <f t="shared" si="261"/>
        <v>21:0118</v>
      </c>
      <c r="D3504" s="1" t="str">
        <f t="shared" si="262"/>
        <v>21:0027</v>
      </c>
      <c r="E3504" t="s">
        <v>12850</v>
      </c>
      <c r="F3504" t="s">
        <v>12851</v>
      </c>
      <c r="H3504">
        <v>63.990499900000003</v>
      </c>
      <c r="I3504">
        <v>-97.1116277</v>
      </c>
      <c r="J3504" s="1" t="str">
        <f t="shared" si="263"/>
        <v>Till</v>
      </c>
      <c r="K3504" s="1" t="str">
        <f t="shared" si="264"/>
        <v>&lt;63 micron</v>
      </c>
      <c r="L3504">
        <v>0.1</v>
      </c>
      <c r="M3504">
        <v>1.01</v>
      </c>
      <c r="N3504">
        <v>2</v>
      </c>
      <c r="O3504">
        <v>450</v>
      </c>
      <c r="P3504">
        <v>0.5</v>
      </c>
      <c r="Q3504">
        <v>1</v>
      </c>
      <c r="R3504">
        <v>0.47</v>
      </c>
      <c r="S3504">
        <v>0.25</v>
      </c>
      <c r="T3504">
        <v>2</v>
      </c>
      <c r="U3504">
        <v>28</v>
      </c>
      <c r="V3504">
        <v>8</v>
      </c>
      <c r="W3504">
        <v>1.89</v>
      </c>
      <c r="X3504">
        <v>5</v>
      </c>
      <c r="Y3504">
        <v>1</v>
      </c>
      <c r="Z3504">
        <v>0.22</v>
      </c>
      <c r="AA3504">
        <v>20</v>
      </c>
      <c r="AB3504">
        <v>0.51</v>
      </c>
      <c r="AC3504">
        <v>210</v>
      </c>
      <c r="AD3504">
        <v>0.5</v>
      </c>
      <c r="AE3504">
        <v>0.01</v>
      </c>
      <c r="AF3504">
        <v>14</v>
      </c>
      <c r="AG3504">
        <v>880</v>
      </c>
      <c r="AH3504">
        <v>12</v>
      </c>
      <c r="AI3504">
        <v>1</v>
      </c>
      <c r="AJ3504">
        <v>2</v>
      </c>
      <c r="AK3504">
        <v>131</v>
      </c>
      <c r="AL3504">
        <v>0.01</v>
      </c>
      <c r="AM3504">
        <v>5</v>
      </c>
      <c r="AN3504">
        <v>5</v>
      </c>
      <c r="AO3504">
        <v>23</v>
      </c>
      <c r="AP3504">
        <v>5</v>
      </c>
      <c r="AQ3504">
        <v>22</v>
      </c>
    </row>
    <row r="3505" spans="1:43" hidden="1" x14ac:dyDescent="0.25">
      <c r="A3505" t="s">
        <v>12852</v>
      </c>
      <c r="B3505" t="s">
        <v>12853</v>
      </c>
      <c r="C3505" s="1" t="str">
        <f t="shared" si="261"/>
        <v>21:0118</v>
      </c>
      <c r="D3505" s="1" t="str">
        <f t="shared" si="262"/>
        <v>21:0027</v>
      </c>
      <c r="E3505" t="s">
        <v>12854</v>
      </c>
      <c r="F3505" t="s">
        <v>12855</v>
      </c>
      <c r="H3505">
        <v>64.012416099999996</v>
      </c>
      <c r="I3505">
        <v>-97.109124300000005</v>
      </c>
      <c r="J3505" s="1" t="str">
        <f t="shared" si="263"/>
        <v>Till</v>
      </c>
      <c r="K3505" s="1" t="str">
        <f t="shared" si="264"/>
        <v>&lt;63 micron</v>
      </c>
      <c r="L3505">
        <v>0.1</v>
      </c>
      <c r="M3505">
        <v>1.3</v>
      </c>
      <c r="N3505">
        <v>4</v>
      </c>
      <c r="O3505">
        <v>600</v>
      </c>
      <c r="P3505">
        <v>0.5</v>
      </c>
      <c r="Q3505">
        <v>1</v>
      </c>
      <c r="R3505">
        <v>0.27</v>
      </c>
      <c r="S3505">
        <v>0.25</v>
      </c>
      <c r="T3505">
        <v>3</v>
      </c>
      <c r="U3505">
        <v>30</v>
      </c>
      <c r="V3505">
        <v>10</v>
      </c>
      <c r="W3505">
        <v>2.11</v>
      </c>
      <c r="X3505">
        <v>5</v>
      </c>
      <c r="Y3505">
        <v>0.5</v>
      </c>
      <c r="Z3505">
        <v>0.28999999999999998</v>
      </c>
      <c r="AA3505">
        <v>30</v>
      </c>
      <c r="AB3505">
        <v>0.45</v>
      </c>
      <c r="AC3505">
        <v>215</v>
      </c>
      <c r="AD3505">
        <v>0.5</v>
      </c>
      <c r="AE3505">
        <v>0.01</v>
      </c>
      <c r="AF3505">
        <v>15</v>
      </c>
      <c r="AG3505">
        <v>770</v>
      </c>
      <c r="AH3505">
        <v>14</v>
      </c>
      <c r="AI3505">
        <v>1</v>
      </c>
      <c r="AJ3505">
        <v>2</v>
      </c>
      <c r="AK3505">
        <v>172</v>
      </c>
      <c r="AL3505">
        <v>0.01</v>
      </c>
      <c r="AM3505">
        <v>5</v>
      </c>
      <c r="AN3505">
        <v>5</v>
      </c>
      <c r="AO3505">
        <v>25</v>
      </c>
      <c r="AP3505">
        <v>5</v>
      </c>
      <c r="AQ3505">
        <v>22</v>
      </c>
    </row>
    <row r="3506" spans="1:43" hidden="1" x14ac:dyDescent="0.25">
      <c r="A3506" t="s">
        <v>12856</v>
      </c>
      <c r="B3506" t="s">
        <v>12857</v>
      </c>
      <c r="C3506" s="1" t="str">
        <f t="shared" si="261"/>
        <v>21:0118</v>
      </c>
      <c r="D3506" s="1" t="str">
        <f t="shared" si="262"/>
        <v>21:0027</v>
      </c>
      <c r="E3506" t="s">
        <v>12858</v>
      </c>
      <c r="F3506" t="s">
        <v>12859</v>
      </c>
      <c r="H3506">
        <v>63.604674299999999</v>
      </c>
      <c r="I3506">
        <v>-97.103407099999998</v>
      </c>
      <c r="J3506" s="1" t="str">
        <f t="shared" si="263"/>
        <v>Till</v>
      </c>
      <c r="K3506" s="1" t="str">
        <f t="shared" si="264"/>
        <v>&lt;63 micron</v>
      </c>
      <c r="L3506">
        <v>0.1</v>
      </c>
      <c r="M3506">
        <v>0.72</v>
      </c>
      <c r="N3506">
        <v>1</v>
      </c>
      <c r="O3506">
        <v>100</v>
      </c>
      <c r="P3506">
        <v>0.25</v>
      </c>
      <c r="Q3506">
        <v>1</v>
      </c>
      <c r="R3506">
        <v>0.44</v>
      </c>
      <c r="S3506">
        <v>0.25</v>
      </c>
      <c r="T3506">
        <v>2</v>
      </c>
      <c r="U3506">
        <v>30</v>
      </c>
      <c r="V3506">
        <v>7</v>
      </c>
      <c r="W3506">
        <v>1.37</v>
      </c>
      <c r="X3506">
        <v>5</v>
      </c>
      <c r="Y3506">
        <v>0.5</v>
      </c>
      <c r="Z3506">
        <v>0.15</v>
      </c>
      <c r="AA3506">
        <v>20</v>
      </c>
      <c r="AB3506">
        <v>0.42</v>
      </c>
      <c r="AC3506">
        <v>135</v>
      </c>
      <c r="AD3506">
        <v>0.5</v>
      </c>
      <c r="AE3506">
        <v>0.01</v>
      </c>
      <c r="AF3506">
        <v>13</v>
      </c>
      <c r="AG3506">
        <v>1250</v>
      </c>
      <c r="AH3506">
        <v>8</v>
      </c>
      <c r="AI3506">
        <v>1</v>
      </c>
      <c r="AJ3506">
        <v>1</v>
      </c>
      <c r="AK3506">
        <v>73</v>
      </c>
      <c r="AL3506">
        <v>0.06</v>
      </c>
      <c r="AM3506">
        <v>5</v>
      </c>
      <c r="AN3506">
        <v>5</v>
      </c>
      <c r="AO3506">
        <v>22</v>
      </c>
      <c r="AP3506">
        <v>5</v>
      </c>
      <c r="AQ3506">
        <v>20</v>
      </c>
    </row>
    <row r="3507" spans="1:43" hidden="1" x14ac:dyDescent="0.25">
      <c r="A3507" t="s">
        <v>12860</v>
      </c>
      <c r="B3507" t="s">
        <v>12861</v>
      </c>
      <c r="C3507" s="1" t="str">
        <f t="shared" si="261"/>
        <v>21:0118</v>
      </c>
      <c r="D3507" s="1" t="str">
        <f t="shared" si="262"/>
        <v>21:0027</v>
      </c>
      <c r="E3507" t="s">
        <v>12862</v>
      </c>
      <c r="F3507" t="s">
        <v>12863</v>
      </c>
      <c r="H3507">
        <v>63.582069099999998</v>
      </c>
      <c r="I3507">
        <v>-97.100035399999996</v>
      </c>
      <c r="J3507" s="1" t="str">
        <f t="shared" si="263"/>
        <v>Till</v>
      </c>
      <c r="K3507" s="1" t="str">
        <f t="shared" si="264"/>
        <v>&lt;63 micron</v>
      </c>
      <c r="L3507">
        <v>0.1</v>
      </c>
      <c r="M3507">
        <v>1.61</v>
      </c>
      <c r="N3507">
        <v>1</v>
      </c>
      <c r="O3507">
        <v>230</v>
      </c>
      <c r="P3507">
        <v>0.5</v>
      </c>
      <c r="Q3507">
        <v>2</v>
      </c>
      <c r="R3507">
        <v>0.54</v>
      </c>
      <c r="S3507">
        <v>0.25</v>
      </c>
      <c r="T3507">
        <v>6</v>
      </c>
      <c r="U3507">
        <v>55</v>
      </c>
      <c r="V3507">
        <v>19</v>
      </c>
      <c r="W3507">
        <v>2.1800000000000002</v>
      </c>
      <c r="X3507">
        <v>5</v>
      </c>
      <c r="Y3507">
        <v>0.5</v>
      </c>
      <c r="Z3507">
        <v>0.42</v>
      </c>
      <c r="AA3507">
        <v>30</v>
      </c>
      <c r="AB3507">
        <v>0.86</v>
      </c>
      <c r="AC3507">
        <v>250</v>
      </c>
      <c r="AD3507">
        <v>0.5</v>
      </c>
      <c r="AE3507">
        <v>0.01</v>
      </c>
      <c r="AF3507">
        <v>25</v>
      </c>
      <c r="AG3507">
        <v>1210</v>
      </c>
      <c r="AH3507">
        <v>16</v>
      </c>
      <c r="AI3507">
        <v>1</v>
      </c>
      <c r="AJ3507">
        <v>3</v>
      </c>
      <c r="AK3507">
        <v>117</v>
      </c>
      <c r="AL3507">
        <v>7.0000000000000007E-2</v>
      </c>
      <c r="AM3507">
        <v>5</v>
      </c>
      <c r="AN3507">
        <v>5</v>
      </c>
      <c r="AO3507">
        <v>34</v>
      </c>
      <c r="AP3507">
        <v>5</v>
      </c>
      <c r="AQ3507">
        <v>42</v>
      </c>
    </row>
    <row r="3508" spans="1:43" hidden="1" x14ac:dyDescent="0.25">
      <c r="A3508" t="s">
        <v>12864</v>
      </c>
      <c r="B3508" t="s">
        <v>12865</v>
      </c>
      <c r="C3508" s="1" t="str">
        <f t="shared" si="261"/>
        <v>21:0118</v>
      </c>
      <c r="D3508" s="1" t="str">
        <f t="shared" si="262"/>
        <v>21:0027</v>
      </c>
      <c r="E3508" t="s">
        <v>12866</v>
      </c>
      <c r="F3508" t="s">
        <v>12867</v>
      </c>
      <c r="H3508">
        <v>63.568633200000001</v>
      </c>
      <c r="I3508">
        <v>-97.091504400000005</v>
      </c>
      <c r="J3508" s="1" t="str">
        <f t="shared" si="263"/>
        <v>Till</v>
      </c>
      <c r="K3508" s="1" t="str">
        <f t="shared" si="264"/>
        <v>&lt;63 micron</v>
      </c>
      <c r="L3508">
        <v>0.1</v>
      </c>
      <c r="M3508">
        <v>0.57999999999999996</v>
      </c>
      <c r="N3508">
        <v>4</v>
      </c>
      <c r="O3508">
        <v>60</v>
      </c>
      <c r="P3508">
        <v>0.25</v>
      </c>
      <c r="Q3508">
        <v>2</v>
      </c>
      <c r="R3508">
        <v>0.59</v>
      </c>
      <c r="S3508">
        <v>0.25</v>
      </c>
      <c r="T3508">
        <v>2</v>
      </c>
      <c r="U3508">
        <v>38</v>
      </c>
      <c r="V3508">
        <v>5</v>
      </c>
      <c r="W3508">
        <v>1.57</v>
      </c>
      <c r="X3508">
        <v>5</v>
      </c>
      <c r="Y3508">
        <v>1</v>
      </c>
      <c r="Z3508">
        <v>0.12</v>
      </c>
      <c r="AA3508">
        <v>30</v>
      </c>
      <c r="AB3508">
        <v>0.45</v>
      </c>
      <c r="AC3508">
        <v>145</v>
      </c>
      <c r="AD3508">
        <v>0.5</v>
      </c>
      <c r="AE3508">
        <v>0.01</v>
      </c>
      <c r="AF3508">
        <v>15</v>
      </c>
      <c r="AG3508">
        <v>1510</v>
      </c>
      <c r="AH3508">
        <v>14</v>
      </c>
      <c r="AI3508">
        <v>1</v>
      </c>
      <c r="AJ3508">
        <v>1</v>
      </c>
      <c r="AK3508">
        <v>85</v>
      </c>
      <c r="AL3508">
        <v>7.0000000000000007E-2</v>
      </c>
      <c r="AM3508">
        <v>5</v>
      </c>
      <c r="AN3508">
        <v>5</v>
      </c>
      <c r="AO3508">
        <v>28</v>
      </c>
      <c r="AP3508">
        <v>5</v>
      </c>
      <c r="AQ3508">
        <v>20</v>
      </c>
    </row>
    <row r="3509" spans="1:43" hidden="1" x14ac:dyDescent="0.25">
      <c r="A3509" t="s">
        <v>12868</v>
      </c>
      <c r="B3509" t="s">
        <v>12869</v>
      </c>
      <c r="C3509" s="1" t="str">
        <f t="shared" si="261"/>
        <v>21:0118</v>
      </c>
      <c r="D3509" s="1" t="str">
        <f t="shared" si="262"/>
        <v>21:0027</v>
      </c>
      <c r="E3509" t="s">
        <v>12870</v>
      </c>
      <c r="F3509" t="s">
        <v>12871</v>
      </c>
      <c r="H3509">
        <v>63.615831100000001</v>
      </c>
      <c r="I3509">
        <v>-97.060194600000003</v>
      </c>
      <c r="J3509" s="1" t="str">
        <f t="shared" si="263"/>
        <v>Till</v>
      </c>
      <c r="K3509" s="1" t="str">
        <f t="shared" si="264"/>
        <v>&lt;63 micron</v>
      </c>
      <c r="L3509">
        <v>0.1</v>
      </c>
      <c r="M3509">
        <v>1.1100000000000001</v>
      </c>
      <c r="N3509">
        <v>1</v>
      </c>
      <c r="O3509">
        <v>160</v>
      </c>
      <c r="P3509">
        <v>0.5</v>
      </c>
      <c r="Q3509">
        <v>1</v>
      </c>
      <c r="R3509">
        <v>0.46</v>
      </c>
      <c r="S3509">
        <v>0.25</v>
      </c>
      <c r="T3509">
        <v>3</v>
      </c>
      <c r="U3509">
        <v>32</v>
      </c>
      <c r="V3509">
        <v>11</v>
      </c>
      <c r="W3509">
        <v>1.71</v>
      </c>
      <c r="X3509">
        <v>5</v>
      </c>
      <c r="Y3509">
        <v>2</v>
      </c>
      <c r="Z3509">
        <v>0.27</v>
      </c>
      <c r="AA3509">
        <v>30</v>
      </c>
      <c r="AB3509">
        <v>0.52</v>
      </c>
      <c r="AC3509">
        <v>250</v>
      </c>
      <c r="AD3509">
        <v>0.5</v>
      </c>
      <c r="AE3509">
        <v>0.01</v>
      </c>
      <c r="AF3509">
        <v>15</v>
      </c>
      <c r="AG3509">
        <v>1170</v>
      </c>
      <c r="AH3509">
        <v>12</v>
      </c>
      <c r="AI3509">
        <v>1</v>
      </c>
      <c r="AJ3509">
        <v>2</v>
      </c>
      <c r="AK3509">
        <v>83</v>
      </c>
      <c r="AL3509">
        <v>0.06</v>
      </c>
      <c r="AM3509">
        <v>5</v>
      </c>
      <c r="AN3509">
        <v>5</v>
      </c>
      <c r="AO3509">
        <v>25</v>
      </c>
      <c r="AP3509">
        <v>5</v>
      </c>
      <c r="AQ3509">
        <v>26</v>
      </c>
    </row>
    <row r="3510" spans="1:43" hidden="1" x14ac:dyDescent="0.25">
      <c r="A3510" t="s">
        <v>12872</v>
      </c>
      <c r="B3510" t="s">
        <v>12873</v>
      </c>
      <c r="C3510" s="1" t="str">
        <f t="shared" si="261"/>
        <v>21:0118</v>
      </c>
      <c r="D3510" s="1" t="str">
        <f t="shared" si="262"/>
        <v>21:0027</v>
      </c>
      <c r="E3510" t="s">
        <v>12874</v>
      </c>
      <c r="F3510" t="s">
        <v>12875</v>
      </c>
      <c r="H3510">
        <v>63.629145999999999</v>
      </c>
      <c r="I3510">
        <v>-97.066936299999995</v>
      </c>
      <c r="J3510" s="1" t="str">
        <f t="shared" si="263"/>
        <v>Till</v>
      </c>
      <c r="K3510" s="1" t="str">
        <f t="shared" si="264"/>
        <v>&lt;63 micron</v>
      </c>
      <c r="L3510">
        <v>0.1</v>
      </c>
      <c r="M3510">
        <v>1.77</v>
      </c>
      <c r="N3510">
        <v>4</v>
      </c>
      <c r="O3510">
        <v>270</v>
      </c>
      <c r="P3510">
        <v>1</v>
      </c>
      <c r="Q3510">
        <v>1</v>
      </c>
      <c r="R3510">
        <v>0.47</v>
      </c>
      <c r="S3510">
        <v>0.25</v>
      </c>
      <c r="T3510">
        <v>3</v>
      </c>
      <c r="U3510">
        <v>45</v>
      </c>
      <c r="V3510">
        <v>17</v>
      </c>
      <c r="W3510">
        <v>2.16</v>
      </c>
      <c r="X3510">
        <v>5</v>
      </c>
      <c r="Y3510">
        <v>0.5</v>
      </c>
      <c r="Z3510">
        <v>0.46</v>
      </c>
      <c r="AA3510">
        <v>30</v>
      </c>
      <c r="AB3510">
        <v>0.8</v>
      </c>
      <c r="AC3510">
        <v>205</v>
      </c>
      <c r="AD3510">
        <v>0.5</v>
      </c>
      <c r="AE3510">
        <v>0.01</v>
      </c>
      <c r="AF3510">
        <v>21</v>
      </c>
      <c r="AG3510">
        <v>1030</v>
      </c>
      <c r="AH3510">
        <v>14</v>
      </c>
      <c r="AI3510">
        <v>1</v>
      </c>
      <c r="AJ3510">
        <v>3</v>
      </c>
      <c r="AK3510">
        <v>101</v>
      </c>
      <c r="AL3510">
        <v>0.04</v>
      </c>
      <c r="AM3510">
        <v>5</v>
      </c>
      <c r="AN3510">
        <v>5</v>
      </c>
      <c r="AO3510">
        <v>30</v>
      </c>
      <c r="AP3510">
        <v>5</v>
      </c>
      <c r="AQ3510">
        <v>38</v>
      </c>
    </row>
    <row r="3511" spans="1:43" hidden="1" x14ac:dyDescent="0.25">
      <c r="A3511" t="s">
        <v>12876</v>
      </c>
      <c r="B3511" t="s">
        <v>12877</v>
      </c>
      <c r="C3511" s="1" t="str">
        <f t="shared" si="261"/>
        <v>21:0118</v>
      </c>
      <c r="D3511" s="1" t="str">
        <f t="shared" si="262"/>
        <v>21:0027</v>
      </c>
      <c r="E3511" t="s">
        <v>12878</v>
      </c>
      <c r="F3511" t="s">
        <v>12879</v>
      </c>
      <c r="H3511">
        <v>63.647187700000003</v>
      </c>
      <c r="I3511">
        <v>-97.070697600000003</v>
      </c>
      <c r="J3511" s="1" t="str">
        <f t="shared" si="263"/>
        <v>Till</v>
      </c>
      <c r="K3511" s="1" t="str">
        <f t="shared" si="264"/>
        <v>&lt;63 micron</v>
      </c>
      <c r="L3511">
        <v>0.1</v>
      </c>
      <c r="M3511">
        <v>1.64</v>
      </c>
      <c r="N3511">
        <v>1</v>
      </c>
      <c r="O3511">
        <v>240</v>
      </c>
      <c r="P3511">
        <v>1</v>
      </c>
      <c r="Q3511">
        <v>1</v>
      </c>
      <c r="R3511">
        <v>0.49</v>
      </c>
      <c r="S3511">
        <v>0.25</v>
      </c>
      <c r="T3511">
        <v>4</v>
      </c>
      <c r="U3511">
        <v>49</v>
      </c>
      <c r="V3511">
        <v>14</v>
      </c>
      <c r="W3511">
        <v>2.08</v>
      </c>
      <c r="X3511">
        <v>5</v>
      </c>
      <c r="Y3511">
        <v>1</v>
      </c>
      <c r="Z3511">
        <v>0.42</v>
      </c>
      <c r="AA3511">
        <v>30</v>
      </c>
      <c r="AB3511">
        <v>0.8</v>
      </c>
      <c r="AC3511">
        <v>250</v>
      </c>
      <c r="AD3511">
        <v>0.5</v>
      </c>
      <c r="AE3511">
        <v>0.01</v>
      </c>
      <c r="AF3511">
        <v>22</v>
      </c>
      <c r="AG3511">
        <v>1120</v>
      </c>
      <c r="AH3511">
        <v>12</v>
      </c>
      <c r="AI3511">
        <v>1</v>
      </c>
      <c r="AJ3511">
        <v>3</v>
      </c>
      <c r="AK3511">
        <v>98</v>
      </c>
      <c r="AL3511">
        <v>0.05</v>
      </c>
      <c r="AM3511">
        <v>5</v>
      </c>
      <c r="AN3511">
        <v>5</v>
      </c>
      <c r="AO3511">
        <v>31</v>
      </c>
      <c r="AP3511">
        <v>5</v>
      </c>
      <c r="AQ3511">
        <v>38</v>
      </c>
    </row>
    <row r="3512" spans="1:43" hidden="1" x14ac:dyDescent="0.25">
      <c r="A3512" t="s">
        <v>12880</v>
      </c>
      <c r="B3512" t="s">
        <v>12881</v>
      </c>
      <c r="C3512" s="1" t="str">
        <f t="shared" si="261"/>
        <v>21:0118</v>
      </c>
      <c r="D3512" s="1" t="str">
        <f t="shared" si="262"/>
        <v>21:0027</v>
      </c>
      <c r="E3512" t="s">
        <v>12882</v>
      </c>
      <c r="F3512" t="s">
        <v>12883</v>
      </c>
      <c r="H3512">
        <v>63.6564823</v>
      </c>
      <c r="I3512">
        <v>-97.067560900000004</v>
      </c>
      <c r="J3512" s="1" t="str">
        <f t="shared" si="263"/>
        <v>Till</v>
      </c>
      <c r="K3512" s="1" t="str">
        <f t="shared" si="264"/>
        <v>&lt;63 micron</v>
      </c>
      <c r="L3512">
        <v>0.1</v>
      </c>
      <c r="M3512">
        <v>1.44</v>
      </c>
      <c r="N3512">
        <v>1</v>
      </c>
      <c r="O3512">
        <v>240</v>
      </c>
      <c r="P3512">
        <v>0.5</v>
      </c>
      <c r="Q3512">
        <v>1</v>
      </c>
      <c r="R3512">
        <v>0.47</v>
      </c>
      <c r="S3512">
        <v>0.25</v>
      </c>
      <c r="T3512">
        <v>4</v>
      </c>
      <c r="U3512">
        <v>38</v>
      </c>
      <c r="V3512">
        <v>13</v>
      </c>
      <c r="W3512">
        <v>1.92</v>
      </c>
      <c r="X3512">
        <v>5</v>
      </c>
      <c r="Y3512">
        <v>0.5</v>
      </c>
      <c r="Z3512">
        <v>0.35</v>
      </c>
      <c r="AA3512">
        <v>30</v>
      </c>
      <c r="AB3512">
        <v>0.66</v>
      </c>
      <c r="AC3512">
        <v>220</v>
      </c>
      <c r="AD3512">
        <v>0.5</v>
      </c>
      <c r="AE3512">
        <v>0.01</v>
      </c>
      <c r="AF3512">
        <v>18</v>
      </c>
      <c r="AG3512">
        <v>1070</v>
      </c>
      <c r="AH3512">
        <v>16</v>
      </c>
      <c r="AI3512">
        <v>1</v>
      </c>
      <c r="AJ3512">
        <v>2</v>
      </c>
      <c r="AK3512">
        <v>94</v>
      </c>
      <c r="AL3512">
        <v>0.04</v>
      </c>
      <c r="AM3512">
        <v>5</v>
      </c>
      <c r="AN3512">
        <v>5</v>
      </c>
      <c r="AO3512">
        <v>29</v>
      </c>
      <c r="AP3512">
        <v>5</v>
      </c>
      <c r="AQ3512">
        <v>32</v>
      </c>
    </row>
    <row r="3513" spans="1:43" hidden="1" x14ac:dyDescent="0.25">
      <c r="A3513" t="s">
        <v>12884</v>
      </c>
      <c r="B3513" t="s">
        <v>12885</v>
      </c>
      <c r="C3513" s="1" t="str">
        <f t="shared" si="261"/>
        <v>21:0118</v>
      </c>
      <c r="D3513" s="1" t="str">
        <f t="shared" si="262"/>
        <v>21:0027</v>
      </c>
      <c r="E3513" t="s">
        <v>12886</v>
      </c>
      <c r="F3513" t="s">
        <v>12887</v>
      </c>
      <c r="H3513">
        <v>63.671059399999997</v>
      </c>
      <c r="I3513">
        <v>-97.066042800000005</v>
      </c>
      <c r="J3513" s="1" t="str">
        <f t="shared" si="263"/>
        <v>Till</v>
      </c>
      <c r="K3513" s="1" t="str">
        <f t="shared" si="264"/>
        <v>&lt;63 micron</v>
      </c>
      <c r="L3513">
        <v>0.1</v>
      </c>
      <c r="M3513">
        <v>2</v>
      </c>
      <c r="N3513">
        <v>1</v>
      </c>
      <c r="O3513">
        <v>430</v>
      </c>
      <c r="P3513">
        <v>1</v>
      </c>
      <c r="Q3513">
        <v>1</v>
      </c>
      <c r="R3513">
        <v>0.46</v>
      </c>
      <c r="S3513">
        <v>0.25</v>
      </c>
      <c r="T3513">
        <v>6</v>
      </c>
      <c r="U3513">
        <v>59</v>
      </c>
      <c r="V3513">
        <v>24</v>
      </c>
      <c r="W3513">
        <v>2.39</v>
      </c>
      <c r="X3513">
        <v>5</v>
      </c>
      <c r="Y3513">
        <v>1</v>
      </c>
      <c r="Z3513">
        <v>0.45</v>
      </c>
      <c r="AA3513">
        <v>40</v>
      </c>
      <c r="AB3513">
        <v>0.98</v>
      </c>
      <c r="AC3513">
        <v>315</v>
      </c>
      <c r="AD3513">
        <v>0.5</v>
      </c>
      <c r="AE3513">
        <v>0.01</v>
      </c>
      <c r="AF3513">
        <v>41</v>
      </c>
      <c r="AG3513">
        <v>980</v>
      </c>
      <c r="AH3513">
        <v>16</v>
      </c>
      <c r="AI3513">
        <v>1</v>
      </c>
      <c r="AJ3513">
        <v>4</v>
      </c>
      <c r="AK3513">
        <v>105</v>
      </c>
      <c r="AL3513">
        <v>0.05</v>
      </c>
      <c r="AM3513">
        <v>5</v>
      </c>
      <c r="AN3513">
        <v>5</v>
      </c>
      <c r="AO3513">
        <v>35</v>
      </c>
      <c r="AP3513">
        <v>5</v>
      </c>
      <c r="AQ3513">
        <v>40</v>
      </c>
    </row>
    <row r="3514" spans="1:43" hidden="1" x14ac:dyDescent="0.25">
      <c r="A3514" t="s">
        <v>12888</v>
      </c>
      <c r="B3514" t="s">
        <v>12889</v>
      </c>
      <c r="C3514" s="1" t="str">
        <f t="shared" si="261"/>
        <v>21:0118</v>
      </c>
      <c r="D3514" s="1" t="str">
        <f t="shared" si="262"/>
        <v>21:0027</v>
      </c>
      <c r="E3514" t="s">
        <v>12890</v>
      </c>
      <c r="F3514" t="s">
        <v>12891</v>
      </c>
      <c r="H3514">
        <v>63.702032500000001</v>
      </c>
      <c r="I3514">
        <v>-97.071437399999994</v>
      </c>
      <c r="J3514" s="1" t="str">
        <f t="shared" si="263"/>
        <v>Till</v>
      </c>
      <c r="K3514" s="1" t="str">
        <f t="shared" si="264"/>
        <v>&lt;63 micron</v>
      </c>
      <c r="L3514">
        <v>0.1</v>
      </c>
      <c r="M3514">
        <v>0.85</v>
      </c>
      <c r="N3514">
        <v>1</v>
      </c>
      <c r="O3514">
        <v>120</v>
      </c>
      <c r="P3514">
        <v>0.25</v>
      </c>
      <c r="Q3514">
        <v>1</v>
      </c>
      <c r="R3514">
        <v>0.49</v>
      </c>
      <c r="S3514">
        <v>0.25</v>
      </c>
      <c r="T3514">
        <v>2</v>
      </c>
      <c r="U3514">
        <v>32</v>
      </c>
      <c r="V3514">
        <v>8</v>
      </c>
      <c r="W3514">
        <v>1.78</v>
      </c>
      <c r="X3514">
        <v>5</v>
      </c>
      <c r="Y3514">
        <v>1</v>
      </c>
      <c r="Z3514">
        <v>0.16</v>
      </c>
      <c r="AA3514">
        <v>30</v>
      </c>
      <c r="AB3514">
        <v>0.47</v>
      </c>
      <c r="AC3514">
        <v>175</v>
      </c>
      <c r="AD3514">
        <v>0.5</v>
      </c>
      <c r="AE3514">
        <v>0.01</v>
      </c>
      <c r="AF3514">
        <v>13</v>
      </c>
      <c r="AG3514">
        <v>1190</v>
      </c>
      <c r="AH3514">
        <v>12</v>
      </c>
      <c r="AI3514">
        <v>1</v>
      </c>
      <c r="AJ3514">
        <v>2</v>
      </c>
      <c r="AK3514">
        <v>81</v>
      </c>
      <c r="AL3514">
        <v>7.0000000000000007E-2</v>
      </c>
      <c r="AM3514">
        <v>5</v>
      </c>
      <c r="AN3514">
        <v>5</v>
      </c>
      <c r="AO3514">
        <v>29</v>
      </c>
      <c r="AP3514">
        <v>5</v>
      </c>
      <c r="AQ3514">
        <v>24</v>
      </c>
    </row>
    <row r="3515" spans="1:43" hidden="1" x14ac:dyDescent="0.25">
      <c r="A3515" t="s">
        <v>12892</v>
      </c>
      <c r="B3515" t="s">
        <v>12893</v>
      </c>
      <c r="C3515" s="1" t="str">
        <f t="shared" si="261"/>
        <v>21:0118</v>
      </c>
      <c r="D3515" s="1" t="str">
        <f t="shared" si="262"/>
        <v>21:0027</v>
      </c>
      <c r="E3515" t="s">
        <v>12894</v>
      </c>
      <c r="F3515" t="s">
        <v>12895</v>
      </c>
      <c r="H3515">
        <v>63.714842599999997</v>
      </c>
      <c r="I3515">
        <v>-97.072043199999996</v>
      </c>
      <c r="J3515" s="1" t="str">
        <f t="shared" si="263"/>
        <v>Till</v>
      </c>
      <c r="K3515" s="1" t="str">
        <f t="shared" si="264"/>
        <v>&lt;63 micron</v>
      </c>
      <c r="L3515">
        <v>0.1</v>
      </c>
      <c r="M3515">
        <v>1.36</v>
      </c>
      <c r="N3515">
        <v>1</v>
      </c>
      <c r="O3515">
        <v>370</v>
      </c>
      <c r="P3515">
        <v>0.5</v>
      </c>
      <c r="Q3515">
        <v>1</v>
      </c>
      <c r="R3515">
        <v>0.44</v>
      </c>
      <c r="S3515">
        <v>0.25</v>
      </c>
      <c r="T3515">
        <v>4</v>
      </c>
      <c r="U3515">
        <v>43</v>
      </c>
      <c r="V3515">
        <v>15</v>
      </c>
      <c r="W3515">
        <v>2.04</v>
      </c>
      <c r="X3515">
        <v>5</v>
      </c>
      <c r="Y3515">
        <v>1</v>
      </c>
      <c r="Z3515">
        <v>0.27</v>
      </c>
      <c r="AA3515">
        <v>30</v>
      </c>
      <c r="AB3515">
        <v>0.74</v>
      </c>
      <c r="AC3515">
        <v>195</v>
      </c>
      <c r="AD3515">
        <v>0.5</v>
      </c>
      <c r="AE3515">
        <v>0.01</v>
      </c>
      <c r="AF3515">
        <v>20</v>
      </c>
      <c r="AG3515">
        <v>1110</v>
      </c>
      <c r="AH3515">
        <v>14</v>
      </c>
      <c r="AI3515">
        <v>1</v>
      </c>
      <c r="AJ3515">
        <v>3</v>
      </c>
      <c r="AK3515">
        <v>82</v>
      </c>
      <c r="AL3515">
        <v>0.04</v>
      </c>
      <c r="AM3515">
        <v>5</v>
      </c>
      <c r="AN3515">
        <v>5</v>
      </c>
      <c r="AO3515">
        <v>31</v>
      </c>
      <c r="AP3515">
        <v>5</v>
      </c>
      <c r="AQ3515">
        <v>32</v>
      </c>
    </row>
    <row r="3516" spans="1:43" hidden="1" x14ac:dyDescent="0.25">
      <c r="A3516" t="s">
        <v>12896</v>
      </c>
      <c r="B3516" t="s">
        <v>12897</v>
      </c>
      <c r="C3516" s="1" t="str">
        <f t="shared" si="261"/>
        <v>21:0118</v>
      </c>
      <c r="D3516" s="1" t="str">
        <f t="shared" si="262"/>
        <v>21:0027</v>
      </c>
      <c r="E3516" t="s">
        <v>12898</v>
      </c>
      <c r="F3516" t="s">
        <v>12899</v>
      </c>
      <c r="H3516">
        <v>63.729642800000001</v>
      </c>
      <c r="I3516">
        <v>-97.069759099999999</v>
      </c>
      <c r="J3516" s="1" t="str">
        <f t="shared" si="263"/>
        <v>Till</v>
      </c>
      <c r="K3516" s="1" t="str">
        <f t="shared" si="264"/>
        <v>&lt;63 micron</v>
      </c>
      <c r="L3516">
        <v>0.1</v>
      </c>
      <c r="M3516">
        <v>1.46</v>
      </c>
      <c r="N3516">
        <v>1</v>
      </c>
      <c r="O3516">
        <v>380</v>
      </c>
      <c r="P3516">
        <v>0.5</v>
      </c>
      <c r="Q3516">
        <v>1</v>
      </c>
      <c r="R3516">
        <v>0.43</v>
      </c>
      <c r="S3516">
        <v>0.25</v>
      </c>
      <c r="T3516">
        <v>4</v>
      </c>
      <c r="U3516">
        <v>41</v>
      </c>
      <c r="V3516">
        <v>14</v>
      </c>
      <c r="W3516">
        <v>1.97</v>
      </c>
      <c r="X3516">
        <v>5</v>
      </c>
      <c r="Y3516">
        <v>0.5</v>
      </c>
      <c r="Z3516">
        <v>0.3</v>
      </c>
      <c r="AA3516">
        <v>30</v>
      </c>
      <c r="AB3516">
        <v>0.72</v>
      </c>
      <c r="AC3516">
        <v>190</v>
      </c>
      <c r="AD3516">
        <v>0.5</v>
      </c>
      <c r="AE3516">
        <v>0.01</v>
      </c>
      <c r="AF3516">
        <v>19</v>
      </c>
      <c r="AG3516">
        <v>1090</v>
      </c>
      <c r="AH3516">
        <v>14</v>
      </c>
      <c r="AI3516">
        <v>1</v>
      </c>
      <c r="AJ3516">
        <v>3</v>
      </c>
      <c r="AK3516">
        <v>88</v>
      </c>
      <c r="AL3516">
        <v>0.03</v>
      </c>
      <c r="AM3516">
        <v>5</v>
      </c>
      <c r="AN3516">
        <v>5</v>
      </c>
      <c r="AO3516">
        <v>29</v>
      </c>
      <c r="AP3516">
        <v>5</v>
      </c>
      <c r="AQ3516">
        <v>32</v>
      </c>
    </row>
    <row r="3517" spans="1:43" hidden="1" x14ac:dyDescent="0.25">
      <c r="A3517" t="s">
        <v>12900</v>
      </c>
      <c r="B3517" t="s">
        <v>12901</v>
      </c>
      <c r="C3517" s="1" t="str">
        <f t="shared" si="261"/>
        <v>21:0118</v>
      </c>
      <c r="D3517" s="1" t="str">
        <f t="shared" si="262"/>
        <v>21:0027</v>
      </c>
      <c r="E3517" t="s">
        <v>12902</v>
      </c>
      <c r="F3517" t="s">
        <v>12903</v>
      </c>
      <c r="H3517">
        <v>63.745801100000001</v>
      </c>
      <c r="I3517">
        <v>-97.083127899999994</v>
      </c>
      <c r="J3517" s="1" t="str">
        <f t="shared" si="263"/>
        <v>Till</v>
      </c>
      <c r="K3517" s="1" t="str">
        <f t="shared" si="264"/>
        <v>&lt;63 micron</v>
      </c>
      <c r="L3517">
        <v>0.1</v>
      </c>
      <c r="M3517">
        <v>1.31</v>
      </c>
      <c r="N3517">
        <v>1</v>
      </c>
      <c r="O3517">
        <v>320</v>
      </c>
      <c r="P3517">
        <v>0.5</v>
      </c>
      <c r="Q3517">
        <v>1</v>
      </c>
      <c r="R3517">
        <v>0.43</v>
      </c>
      <c r="S3517">
        <v>0.25</v>
      </c>
      <c r="T3517">
        <v>4</v>
      </c>
      <c r="U3517">
        <v>46</v>
      </c>
      <c r="V3517">
        <v>13</v>
      </c>
      <c r="W3517">
        <v>1.87</v>
      </c>
      <c r="X3517">
        <v>5</v>
      </c>
      <c r="Y3517">
        <v>1</v>
      </c>
      <c r="Z3517">
        <v>0.26</v>
      </c>
      <c r="AA3517">
        <v>30</v>
      </c>
      <c r="AB3517">
        <v>0.75</v>
      </c>
      <c r="AC3517">
        <v>200</v>
      </c>
      <c r="AD3517">
        <v>0.5</v>
      </c>
      <c r="AE3517">
        <v>0.01</v>
      </c>
      <c r="AF3517">
        <v>20</v>
      </c>
      <c r="AG3517">
        <v>1110</v>
      </c>
      <c r="AH3517">
        <v>14</v>
      </c>
      <c r="AI3517">
        <v>1</v>
      </c>
      <c r="AJ3517">
        <v>3</v>
      </c>
      <c r="AK3517">
        <v>86</v>
      </c>
      <c r="AL3517">
        <v>0.04</v>
      </c>
      <c r="AM3517">
        <v>5</v>
      </c>
      <c r="AN3517">
        <v>5</v>
      </c>
      <c r="AO3517">
        <v>28</v>
      </c>
      <c r="AP3517">
        <v>5</v>
      </c>
      <c r="AQ3517">
        <v>30</v>
      </c>
    </row>
    <row r="3518" spans="1:43" hidden="1" x14ac:dyDescent="0.25">
      <c r="A3518" t="s">
        <v>12904</v>
      </c>
      <c r="B3518" t="s">
        <v>12905</v>
      </c>
      <c r="C3518" s="1" t="str">
        <f t="shared" si="261"/>
        <v>21:0118</v>
      </c>
      <c r="D3518" s="1" t="str">
        <f t="shared" si="262"/>
        <v>21:0027</v>
      </c>
      <c r="E3518" t="s">
        <v>12906</v>
      </c>
      <c r="F3518" t="s">
        <v>12907</v>
      </c>
      <c r="H3518">
        <v>63.761157300000001</v>
      </c>
      <c r="I3518">
        <v>-97.061990199999997</v>
      </c>
      <c r="J3518" s="1" t="str">
        <f t="shared" si="263"/>
        <v>Till</v>
      </c>
      <c r="K3518" s="1" t="str">
        <f t="shared" si="264"/>
        <v>&lt;63 micron</v>
      </c>
      <c r="L3518">
        <v>0.1</v>
      </c>
      <c r="M3518">
        <v>1.36</v>
      </c>
      <c r="N3518">
        <v>1</v>
      </c>
      <c r="O3518">
        <v>220</v>
      </c>
      <c r="P3518">
        <v>1</v>
      </c>
      <c r="Q3518">
        <v>1</v>
      </c>
      <c r="R3518">
        <v>0.4</v>
      </c>
      <c r="S3518">
        <v>0.25</v>
      </c>
      <c r="T3518">
        <v>4</v>
      </c>
      <c r="U3518">
        <v>36</v>
      </c>
      <c r="V3518">
        <v>9</v>
      </c>
      <c r="W3518">
        <v>1.81</v>
      </c>
      <c r="X3518">
        <v>5</v>
      </c>
      <c r="Y3518">
        <v>0.5</v>
      </c>
      <c r="Z3518">
        <v>0.3</v>
      </c>
      <c r="AA3518">
        <v>30</v>
      </c>
      <c r="AB3518">
        <v>0.63</v>
      </c>
      <c r="AC3518">
        <v>150</v>
      </c>
      <c r="AD3518">
        <v>0.5</v>
      </c>
      <c r="AE3518">
        <v>0.01</v>
      </c>
      <c r="AF3518">
        <v>17</v>
      </c>
      <c r="AG3518">
        <v>1050</v>
      </c>
      <c r="AH3518">
        <v>14</v>
      </c>
      <c r="AI3518">
        <v>1</v>
      </c>
      <c r="AJ3518">
        <v>3</v>
      </c>
      <c r="AK3518">
        <v>90</v>
      </c>
      <c r="AL3518">
        <v>0.02</v>
      </c>
      <c r="AM3518">
        <v>5</v>
      </c>
      <c r="AN3518">
        <v>5</v>
      </c>
      <c r="AO3518">
        <v>27</v>
      </c>
      <c r="AP3518">
        <v>5</v>
      </c>
      <c r="AQ3518">
        <v>28</v>
      </c>
    </row>
    <row r="3519" spans="1:43" hidden="1" x14ac:dyDescent="0.25">
      <c r="A3519" t="s">
        <v>12908</v>
      </c>
      <c r="B3519" t="s">
        <v>12909</v>
      </c>
      <c r="C3519" s="1" t="str">
        <f t="shared" si="261"/>
        <v>21:0118</v>
      </c>
      <c r="D3519" s="1" t="str">
        <f t="shared" si="262"/>
        <v>21:0027</v>
      </c>
      <c r="E3519" t="s">
        <v>12910</v>
      </c>
      <c r="F3519" t="s">
        <v>12911</v>
      </c>
      <c r="H3519">
        <v>63.774493399999997</v>
      </c>
      <c r="I3519">
        <v>-97.072376199999994</v>
      </c>
      <c r="J3519" s="1" t="str">
        <f t="shared" si="263"/>
        <v>Till</v>
      </c>
      <c r="K3519" s="1" t="str">
        <f t="shared" si="264"/>
        <v>&lt;63 micron</v>
      </c>
      <c r="L3519">
        <v>0.1</v>
      </c>
      <c r="M3519">
        <v>1.07</v>
      </c>
      <c r="N3519">
        <v>1</v>
      </c>
      <c r="O3519">
        <v>340</v>
      </c>
      <c r="P3519">
        <v>0.5</v>
      </c>
      <c r="Q3519">
        <v>1</v>
      </c>
      <c r="R3519">
        <v>0.72</v>
      </c>
      <c r="S3519">
        <v>0.25</v>
      </c>
      <c r="T3519">
        <v>4</v>
      </c>
      <c r="U3519">
        <v>37</v>
      </c>
      <c r="V3519">
        <v>10</v>
      </c>
      <c r="W3519">
        <v>1.96</v>
      </c>
      <c r="X3519">
        <v>5</v>
      </c>
      <c r="Y3519">
        <v>0.5</v>
      </c>
      <c r="Z3519">
        <v>0.22</v>
      </c>
      <c r="AA3519">
        <v>30</v>
      </c>
      <c r="AB3519">
        <v>0.69</v>
      </c>
      <c r="AC3519">
        <v>205</v>
      </c>
      <c r="AD3519">
        <v>0.5</v>
      </c>
      <c r="AE3519">
        <v>0.01</v>
      </c>
      <c r="AF3519">
        <v>16</v>
      </c>
      <c r="AG3519">
        <v>1190</v>
      </c>
      <c r="AH3519">
        <v>8</v>
      </c>
      <c r="AI3519">
        <v>1</v>
      </c>
      <c r="AJ3519">
        <v>2</v>
      </c>
      <c r="AK3519">
        <v>99</v>
      </c>
      <c r="AL3519">
        <v>0.04</v>
      </c>
      <c r="AM3519">
        <v>5</v>
      </c>
      <c r="AN3519">
        <v>5</v>
      </c>
      <c r="AO3519">
        <v>29</v>
      </c>
      <c r="AP3519">
        <v>5</v>
      </c>
      <c r="AQ3519">
        <v>28</v>
      </c>
    </row>
    <row r="3520" spans="1:43" hidden="1" x14ac:dyDescent="0.25">
      <c r="A3520" t="s">
        <v>12912</v>
      </c>
      <c r="B3520" t="s">
        <v>12913</v>
      </c>
      <c r="C3520" s="1" t="str">
        <f t="shared" si="261"/>
        <v>21:0118</v>
      </c>
      <c r="D3520" s="1" t="str">
        <f t="shared" si="262"/>
        <v>21:0027</v>
      </c>
      <c r="E3520" t="s">
        <v>12914</v>
      </c>
      <c r="F3520" t="s">
        <v>12915</v>
      </c>
      <c r="H3520">
        <v>63.8487315</v>
      </c>
      <c r="I3520">
        <v>-97.074029100000004</v>
      </c>
      <c r="J3520" s="1" t="str">
        <f t="shared" si="263"/>
        <v>Till</v>
      </c>
      <c r="K3520" s="1" t="str">
        <f t="shared" si="264"/>
        <v>&lt;63 micron</v>
      </c>
      <c r="L3520">
        <v>0.1</v>
      </c>
      <c r="M3520">
        <v>1.26</v>
      </c>
      <c r="N3520">
        <v>2</v>
      </c>
      <c r="O3520">
        <v>550</v>
      </c>
      <c r="P3520">
        <v>1</v>
      </c>
      <c r="Q3520">
        <v>1</v>
      </c>
      <c r="R3520">
        <v>0.36</v>
      </c>
      <c r="S3520">
        <v>0.25</v>
      </c>
      <c r="T3520">
        <v>3</v>
      </c>
      <c r="U3520">
        <v>27</v>
      </c>
      <c r="V3520">
        <v>8</v>
      </c>
      <c r="W3520">
        <v>2.09</v>
      </c>
      <c r="X3520">
        <v>5</v>
      </c>
      <c r="Y3520">
        <v>1</v>
      </c>
      <c r="Z3520">
        <v>0.27</v>
      </c>
      <c r="AA3520">
        <v>30</v>
      </c>
      <c r="AB3520">
        <v>0.56000000000000005</v>
      </c>
      <c r="AC3520">
        <v>260</v>
      </c>
      <c r="AD3520">
        <v>0.5</v>
      </c>
      <c r="AE3520">
        <v>0.01</v>
      </c>
      <c r="AF3520">
        <v>14</v>
      </c>
      <c r="AG3520">
        <v>970</v>
      </c>
      <c r="AH3520">
        <v>12</v>
      </c>
      <c r="AI3520">
        <v>1</v>
      </c>
      <c r="AJ3520">
        <v>2</v>
      </c>
      <c r="AK3520">
        <v>110</v>
      </c>
      <c r="AL3520">
        <v>0.01</v>
      </c>
      <c r="AM3520">
        <v>5</v>
      </c>
      <c r="AN3520">
        <v>5</v>
      </c>
      <c r="AO3520">
        <v>24</v>
      </c>
      <c r="AP3520">
        <v>5</v>
      </c>
      <c r="AQ3520">
        <v>26</v>
      </c>
    </row>
    <row r="3521" spans="1:43" hidden="1" x14ac:dyDescent="0.25">
      <c r="A3521" t="s">
        <v>12916</v>
      </c>
      <c r="B3521" t="s">
        <v>12917</v>
      </c>
      <c r="C3521" s="1" t="str">
        <f t="shared" si="261"/>
        <v>21:0118</v>
      </c>
      <c r="D3521" s="1" t="str">
        <f t="shared" si="262"/>
        <v>21:0027</v>
      </c>
      <c r="E3521" t="s">
        <v>12918</v>
      </c>
      <c r="F3521" t="s">
        <v>12919</v>
      </c>
      <c r="H3521">
        <v>63.863933299999999</v>
      </c>
      <c r="I3521">
        <v>-97.081028200000006</v>
      </c>
      <c r="J3521" s="1" t="str">
        <f t="shared" si="263"/>
        <v>Till</v>
      </c>
      <c r="K3521" s="1" t="str">
        <f t="shared" si="264"/>
        <v>&lt;63 micron</v>
      </c>
      <c r="L3521">
        <v>0.1</v>
      </c>
      <c r="M3521">
        <v>0.36</v>
      </c>
      <c r="N3521">
        <v>6</v>
      </c>
      <c r="O3521">
        <v>150</v>
      </c>
      <c r="P3521">
        <v>0.25</v>
      </c>
      <c r="Q3521">
        <v>1</v>
      </c>
      <c r="R3521">
        <v>0.27</v>
      </c>
      <c r="S3521">
        <v>0.25</v>
      </c>
      <c r="T3521">
        <v>1</v>
      </c>
      <c r="U3521">
        <v>14</v>
      </c>
      <c r="V3521">
        <v>1</v>
      </c>
      <c r="W3521">
        <v>1.68</v>
      </c>
      <c r="X3521">
        <v>5</v>
      </c>
      <c r="Y3521">
        <v>0.5</v>
      </c>
      <c r="Z3521">
        <v>0.06</v>
      </c>
      <c r="AA3521">
        <v>30</v>
      </c>
      <c r="AB3521">
        <v>0.15</v>
      </c>
      <c r="AC3521">
        <v>185</v>
      </c>
      <c r="AD3521">
        <v>0.5</v>
      </c>
      <c r="AE3521">
        <v>0.01</v>
      </c>
      <c r="AF3521">
        <v>5</v>
      </c>
      <c r="AG3521">
        <v>1080</v>
      </c>
      <c r="AH3521">
        <v>10</v>
      </c>
      <c r="AI3521">
        <v>1</v>
      </c>
      <c r="AJ3521">
        <v>1</v>
      </c>
      <c r="AK3521">
        <v>128</v>
      </c>
      <c r="AL3521">
        <v>0.02</v>
      </c>
      <c r="AM3521">
        <v>5</v>
      </c>
      <c r="AN3521">
        <v>5</v>
      </c>
      <c r="AO3521">
        <v>19</v>
      </c>
      <c r="AP3521">
        <v>5</v>
      </c>
      <c r="AQ3521">
        <v>10</v>
      </c>
    </row>
    <row r="3522" spans="1:43" hidden="1" x14ac:dyDescent="0.25">
      <c r="A3522" t="s">
        <v>12920</v>
      </c>
      <c r="B3522" t="s">
        <v>12921</v>
      </c>
      <c r="C3522" s="1" t="str">
        <f t="shared" si="261"/>
        <v>21:0118</v>
      </c>
      <c r="D3522" s="1" t="str">
        <f t="shared" si="262"/>
        <v>21:0027</v>
      </c>
      <c r="E3522" t="s">
        <v>12922</v>
      </c>
      <c r="F3522" t="s">
        <v>12923</v>
      </c>
      <c r="H3522">
        <v>63.8752341</v>
      </c>
      <c r="I3522">
        <v>-97.077528799999996</v>
      </c>
      <c r="J3522" s="1" t="str">
        <f t="shared" si="263"/>
        <v>Till</v>
      </c>
      <c r="K3522" s="1" t="str">
        <f t="shared" si="264"/>
        <v>&lt;63 micron</v>
      </c>
      <c r="L3522">
        <v>0.1</v>
      </c>
      <c r="M3522">
        <v>0.64</v>
      </c>
      <c r="N3522">
        <v>6</v>
      </c>
      <c r="O3522">
        <v>320</v>
      </c>
      <c r="P3522">
        <v>0.5</v>
      </c>
      <c r="Q3522">
        <v>1</v>
      </c>
      <c r="R3522">
        <v>0.32</v>
      </c>
      <c r="S3522">
        <v>0.25</v>
      </c>
      <c r="T3522">
        <v>2</v>
      </c>
      <c r="U3522">
        <v>20</v>
      </c>
      <c r="V3522">
        <v>4</v>
      </c>
      <c r="W3522">
        <v>1.82</v>
      </c>
      <c r="X3522">
        <v>5</v>
      </c>
      <c r="Y3522">
        <v>0.5</v>
      </c>
      <c r="Z3522">
        <v>0.12</v>
      </c>
      <c r="AA3522">
        <v>30</v>
      </c>
      <c r="AB3522">
        <v>0.28000000000000003</v>
      </c>
      <c r="AC3522">
        <v>205</v>
      </c>
      <c r="AD3522">
        <v>0.5</v>
      </c>
      <c r="AE3522">
        <v>0.01</v>
      </c>
      <c r="AF3522">
        <v>9</v>
      </c>
      <c r="AG3522">
        <v>1170</v>
      </c>
      <c r="AH3522">
        <v>8</v>
      </c>
      <c r="AI3522">
        <v>1</v>
      </c>
      <c r="AJ3522">
        <v>1</v>
      </c>
      <c r="AK3522">
        <v>127</v>
      </c>
      <c r="AL3522">
        <v>0.02</v>
      </c>
      <c r="AM3522">
        <v>5</v>
      </c>
      <c r="AN3522">
        <v>5</v>
      </c>
      <c r="AO3522">
        <v>21</v>
      </c>
      <c r="AP3522">
        <v>5</v>
      </c>
      <c r="AQ3522">
        <v>16</v>
      </c>
    </row>
    <row r="3523" spans="1:43" hidden="1" x14ac:dyDescent="0.25">
      <c r="A3523" t="s">
        <v>12924</v>
      </c>
      <c r="B3523" t="s">
        <v>12925</v>
      </c>
      <c r="C3523" s="1" t="str">
        <f t="shared" si="261"/>
        <v>21:0118</v>
      </c>
      <c r="D3523" s="1" t="str">
        <f t="shared" si="262"/>
        <v>21:0027</v>
      </c>
      <c r="E3523" t="s">
        <v>12926</v>
      </c>
      <c r="F3523" t="s">
        <v>12927</v>
      </c>
      <c r="H3523">
        <v>63.890932100000001</v>
      </c>
      <c r="I3523">
        <v>-97.073908500000002</v>
      </c>
      <c r="J3523" s="1" t="str">
        <f t="shared" si="263"/>
        <v>Till</v>
      </c>
      <c r="K3523" s="1" t="str">
        <f t="shared" si="264"/>
        <v>&lt;63 micron</v>
      </c>
      <c r="L3523">
        <v>0.1</v>
      </c>
      <c r="M3523">
        <v>0.87</v>
      </c>
      <c r="N3523">
        <v>4</v>
      </c>
      <c r="O3523">
        <v>360</v>
      </c>
      <c r="P3523">
        <v>0.5</v>
      </c>
      <c r="Q3523">
        <v>1</v>
      </c>
      <c r="R3523">
        <v>0.26</v>
      </c>
      <c r="S3523">
        <v>0.25</v>
      </c>
      <c r="T3523">
        <v>2</v>
      </c>
      <c r="U3523">
        <v>22</v>
      </c>
      <c r="V3523">
        <v>5</v>
      </c>
      <c r="W3523">
        <v>1.84</v>
      </c>
      <c r="X3523">
        <v>5</v>
      </c>
      <c r="Y3523">
        <v>0.5</v>
      </c>
      <c r="Z3523">
        <v>0.17</v>
      </c>
      <c r="AA3523">
        <v>30</v>
      </c>
      <c r="AB3523">
        <v>0.3</v>
      </c>
      <c r="AC3523">
        <v>220</v>
      </c>
      <c r="AD3523">
        <v>0.5</v>
      </c>
      <c r="AE3523">
        <v>0.01</v>
      </c>
      <c r="AF3523">
        <v>10</v>
      </c>
      <c r="AG3523">
        <v>980</v>
      </c>
      <c r="AH3523">
        <v>6</v>
      </c>
      <c r="AI3523">
        <v>1</v>
      </c>
      <c r="AJ3523">
        <v>2</v>
      </c>
      <c r="AK3523">
        <v>111</v>
      </c>
      <c r="AL3523">
        <v>0.01</v>
      </c>
      <c r="AM3523">
        <v>5</v>
      </c>
      <c r="AN3523">
        <v>5</v>
      </c>
      <c r="AO3523">
        <v>21</v>
      </c>
      <c r="AP3523">
        <v>5</v>
      </c>
      <c r="AQ3523">
        <v>16</v>
      </c>
    </row>
    <row r="3524" spans="1:43" hidden="1" x14ac:dyDescent="0.25">
      <c r="A3524" t="s">
        <v>12928</v>
      </c>
      <c r="B3524" t="s">
        <v>12929</v>
      </c>
      <c r="C3524" s="1" t="str">
        <f t="shared" si="261"/>
        <v>21:0118</v>
      </c>
      <c r="D3524" s="1" t="str">
        <f t="shared" si="262"/>
        <v>21:0027</v>
      </c>
      <c r="E3524" t="s">
        <v>12930</v>
      </c>
      <c r="F3524" t="s">
        <v>12931</v>
      </c>
      <c r="H3524">
        <v>63.903087900000003</v>
      </c>
      <c r="I3524">
        <v>-97.078680000000006</v>
      </c>
      <c r="J3524" s="1" t="str">
        <f t="shared" si="263"/>
        <v>Till</v>
      </c>
      <c r="K3524" s="1" t="str">
        <f t="shared" si="264"/>
        <v>&lt;63 micron</v>
      </c>
      <c r="L3524">
        <v>0.1</v>
      </c>
      <c r="M3524">
        <v>1.19</v>
      </c>
      <c r="N3524">
        <v>1</v>
      </c>
      <c r="O3524">
        <v>580</v>
      </c>
      <c r="P3524">
        <v>0.5</v>
      </c>
      <c r="Q3524">
        <v>1</v>
      </c>
      <c r="R3524">
        <v>0.28999999999999998</v>
      </c>
      <c r="S3524">
        <v>0.25</v>
      </c>
      <c r="T3524">
        <v>3</v>
      </c>
      <c r="U3524">
        <v>27</v>
      </c>
      <c r="V3524">
        <v>7</v>
      </c>
      <c r="W3524">
        <v>2</v>
      </c>
      <c r="X3524">
        <v>5</v>
      </c>
      <c r="Y3524">
        <v>1</v>
      </c>
      <c r="Z3524">
        <v>0.23</v>
      </c>
      <c r="AA3524">
        <v>30</v>
      </c>
      <c r="AB3524">
        <v>0.43</v>
      </c>
      <c r="AC3524">
        <v>205</v>
      </c>
      <c r="AD3524">
        <v>0.5</v>
      </c>
      <c r="AE3524">
        <v>0.01</v>
      </c>
      <c r="AF3524">
        <v>13</v>
      </c>
      <c r="AG3524">
        <v>870</v>
      </c>
      <c r="AH3524">
        <v>12</v>
      </c>
      <c r="AI3524">
        <v>1</v>
      </c>
      <c r="AJ3524">
        <v>3</v>
      </c>
      <c r="AK3524">
        <v>122</v>
      </c>
      <c r="AL3524">
        <v>0.01</v>
      </c>
      <c r="AM3524">
        <v>5</v>
      </c>
      <c r="AN3524">
        <v>5</v>
      </c>
      <c r="AO3524">
        <v>23</v>
      </c>
      <c r="AP3524">
        <v>5</v>
      </c>
      <c r="AQ3524">
        <v>20</v>
      </c>
    </row>
    <row r="3525" spans="1:43" hidden="1" x14ac:dyDescent="0.25">
      <c r="A3525" t="s">
        <v>12932</v>
      </c>
      <c r="B3525" t="s">
        <v>12933</v>
      </c>
      <c r="C3525" s="1" t="str">
        <f t="shared" si="261"/>
        <v>21:0118</v>
      </c>
      <c r="D3525" s="1" t="str">
        <f t="shared" si="262"/>
        <v>21:0027</v>
      </c>
      <c r="E3525" t="s">
        <v>12934</v>
      </c>
      <c r="F3525" t="s">
        <v>12935</v>
      </c>
      <c r="H3525">
        <v>63.913335500000002</v>
      </c>
      <c r="I3525">
        <v>-97.071596999999997</v>
      </c>
      <c r="J3525" s="1" t="str">
        <f t="shared" si="263"/>
        <v>Till</v>
      </c>
      <c r="K3525" s="1" t="str">
        <f t="shared" si="264"/>
        <v>&lt;63 micron</v>
      </c>
      <c r="L3525">
        <v>0.1</v>
      </c>
      <c r="M3525">
        <v>1.1200000000000001</v>
      </c>
      <c r="N3525">
        <v>2</v>
      </c>
      <c r="O3525">
        <v>830</v>
      </c>
      <c r="P3525">
        <v>0.5</v>
      </c>
      <c r="Q3525">
        <v>1</v>
      </c>
      <c r="R3525">
        <v>0.31</v>
      </c>
      <c r="S3525">
        <v>0.25</v>
      </c>
      <c r="T3525">
        <v>3</v>
      </c>
      <c r="U3525">
        <v>26</v>
      </c>
      <c r="V3525">
        <v>7</v>
      </c>
      <c r="W3525">
        <v>1.91</v>
      </c>
      <c r="X3525">
        <v>5</v>
      </c>
      <c r="Y3525">
        <v>0.5</v>
      </c>
      <c r="Z3525">
        <v>0.26</v>
      </c>
      <c r="AA3525">
        <v>30</v>
      </c>
      <c r="AB3525">
        <v>0.4</v>
      </c>
      <c r="AC3525">
        <v>235</v>
      </c>
      <c r="AD3525">
        <v>0.5</v>
      </c>
      <c r="AE3525">
        <v>0.01</v>
      </c>
      <c r="AF3525">
        <v>13</v>
      </c>
      <c r="AG3525">
        <v>980</v>
      </c>
      <c r="AH3525">
        <v>12</v>
      </c>
      <c r="AI3525">
        <v>1</v>
      </c>
      <c r="AJ3525">
        <v>3</v>
      </c>
      <c r="AK3525">
        <v>141</v>
      </c>
      <c r="AL3525">
        <v>0.01</v>
      </c>
      <c r="AM3525">
        <v>5</v>
      </c>
      <c r="AN3525">
        <v>5</v>
      </c>
      <c r="AO3525">
        <v>22</v>
      </c>
      <c r="AP3525">
        <v>5</v>
      </c>
      <c r="AQ3525">
        <v>20</v>
      </c>
    </row>
    <row r="3526" spans="1:43" hidden="1" x14ac:dyDescent="0.25">
      <c r="A3526" t="s">
        <v>12936</v>
      </c>
      <c r="B3526" t="s">
        <v>12937</v>
      </c>
      <c r="C3526" s="1" t="str">
        <f t="shared" si="261"/>
        <v>21:0118</v>
      </c>
      <c r="D3526" s="1" t="str">
        <f t="shared" si="262"/>
        <v>21:0027</v>
      </c>
      <c r="E3526" t="s">
        <v>12938</v>
      </c>
      <c r="F3526" t="s">
        <v>12939</v>
      </c>
      <c r="H3526">
        <v>63.961862000000004</v>
      </c>
      <c r="I3526">
        <v>-97.076692699999995</v>
      </c>
      <c r="J3526" s="1" t="str">
        <f t="shared" si="263"/>
        <v>Till</v>
      </c>
      <c r="K3526" s="1" t="str">
        <f t="shared" si="264"/>
        <v>&lt;63 micron</v>
      </c>
      <c r="L3526">
        <v>0.1</v>
      </c>
      <c r="M3526">
        <v>1.19</v>
      </c>
      <c r="N3526">
        <v>1</v>
      </c>
      <c r="O3526">
        <v>420</v>
      </c>
      <c r="P3526">
        <v>0.5</v>
      </c>
      <c r="Q3526">
        <v>1</v>
      </c>
      <c r="R3526">
        <v>0.28999999999999998</v>
      </c>
      <c r="S3526">
        <v>0.25</v>
      </c>
      <c r="T3526">
        <v>2</v>
      </c>
      <c r="U3526">
        <v>27</v>
      </c>
      <c r="V3526">
        <v>6</v>
      </c>
      <c r="W3526">
        <v>2</v>
      </c>
      <c r="X3526">
        <v>5</v>
      </c>
      <c r="Y3526">
        <v>2</v>
      </c>
      <c r="Z3526">
        <v>0.26</v>
      </c>
      <c r="AA3526">
        <v>30</v>
      </c>
      <c r="AB3526">
        <v>0.38</v>
      </c>
      <c r="AC3526">
        <v>175</v>
      </c>
      <c r="AD3526">
        <v>0.5</v>
      </c>
      <c r="AE3526">
        <v>0.01</v>
      </c>
      <c r="AF3526">
        <v>13</v>
      </c>
      <c r="AG3526">
        <v>980</v>
      </c>
      <c r="AH3526">
        <v>12</v>
      </c>
      <c r="AI3526">
        <v>1</v>
      </c>
      <c r="AJ3526">
        <v>2</v>
      </c>
      <c r="AK3526">
        <v>168</v>
      </c>
      <c r="AL3526">
        <v>0.01</v>
      </c>
      <c r="AM3526">
        <v>5</v>
      </c>
      <c r="AN3526">
        <v>5</v>
      </c>
      <c r="AO3526">
        <v>24</v>
      </c>
      <c r="AP3526">
        <v>5</v>
      </c>
      <c r="AQ3526">
        <v>20</v>
      </c>
    </row>
    <row r="3527" spans="1:43" hidden="1" x14ac:dyDescent="0.25">
      <c r="A3527" t="s">
        <v>12940</v>
      </c>
      <c r="B3527" t="s">
        <v>12941</v>
      </c>
      <c r="C3527" s="1" t="str">
        <f t="shared" si="261"/>
        <v>21:0118</v>
      </c>
      <c r="D3527" s="1" t="str">
        <f t="shared" si="262"/>
        <v>21:0027</v>
      </c>
      <c r="E3527" t="s">
        <v>12942</v>
      </c>
      <c r="F3527" t="s">
        <v>12943</v>
      </c>
      <c r="H3527">
        <v>63.973503700000002</v>
      </c>
      <c r="I3527">
        <v>-97.073195999999996</v>
      </c>
      <c r="J3527" s="1" t="str">
        <f t="shared" si="263"/>
        <v>Till</v>
      </c>
      <c r="K3527" s="1" t="str">
        <f t="shared" si="264"/>
        <v>&lt;63 micron</v>
      </c>
      <c r="L3527">
        <v>0.1</v>
      </c>
      <c r="M3527">
        <v>1.39</v>
      </c>
      <c r="N3527">
        <v>2</v>
      </c>
      <c r="O3527">
        <v>300</v>
      </c>
      <c r="P3527">
        <v>0.5</v>
      </c>
      <c r="Q3527">
        <v>1</v>
      </c>
      <c r="R3527">
        <v>0.08</v>
      </c>
      <c r="S3527">
        <v>0.25</v>
      </c>
      <c r="T3527">
        <v>2</v>
      </c>
      <c r="U3527">
        <v>32</v>
      </c>
      <c r="V3527">
        <v>7</v>
      </c>
      <c r="W3527">
        <v>1.33</v>
      </c>
      <c r="X3527">
        <v>5</v>
      </c>
      <c r="Y3527">
        <v>0.5</v>
      </c>
      <c r="Z3527">
        <v>0.16</v>
      </c>
      <c r="AA3527">
        <v>20</v>
      </c>
      <c r="AB3527">
        <v>0.32</v>
      </c>
      <c r="AC3527">
        <v>65</v>
      </c>
      <c r="AD3527">
        <v>0.5</v>
      </c>
      <c r="AE3527">
        <v>0.01</v>
      </c>
      <c r="AF3527">
        <v>13</v>
      </c>
      <c r="AG3527">
        <v>350</v>
      </c>
      <c r="AH3527">
        <v>14</v>
      </c>
      <c r="AI3527">
        <v>1</v>
      </c>
      <c r="AJ3527">
        <v>2</v>
      </c>
      <c r="AK3527">
        <v>91</v>
      </c>
      <c r="AL3527">
        <v>0.01</v>
      </c>
      <c r="AM3527">
        <v>5</v>
      </c>
      <c r="AN3527">
        <v>5</v>
      </c>
      <c r="AO3527">
        <v>24</v>
      </c>
      <c r="AP3527">
        <v>5</v>
      </c>
      <c r="AQ3527">
        <v>14</v>
      </c>
    </row>
    <row r="3528" spans="1:43" hidden="1" x14ac:dyDescent="0.25">
      <c r="A3528" t="s">
        <v>12944</v>
      </c>
      <c r="B3528" t="s">
        <v>12945</v>
      </c>
      <c r="C3528" s="1" t="str">
        <f t="shared" si="261"/>
        <v>21:0118</v>
      </c>
      <c r="D3528" s="1" t="str">
        <f t="shared" si="262"/>
        <v>21:0027</v>
      </c>
      <c r="E3528" t="s">
        <v>12946</v>
      </c>
      <c r="F3528" t="s">
        <v>12947</v>
      </c>
      <c r="H3528">
        <v>63.990866400000002</v>
      </c>
      <c r="I3528">
        <v>-97.079360800000003</v>
      </c>
      <c r="J3528" s="1" t="str">
        <f t="shared" si="263"/>
        <v>Till</v>
      </c>
      <c r="K3528" s="1" t="str">
        <f t="shared" si="264"/>
        <v>&lt;63 micron</v>
      </c>
      <c r="L3528">
        <v>0.1</v>
      </c>
      <c r="M3528">
        <v>0.52</v>
      </c>
      <c r="N3528">
        <v>2</v>
      </c>
      <c r="O3528">
        <v>130</v>
      </c>
      <c r="P3528">
        <v>0.25</v>
      </c>
      <c r="Q3528">
        <v>1</v>
      </c>
      <c r="R3528">
        <v>0.26</v>
      </c>
      <c r="S3528">
        <v>0.25</v>
      </c>
      <c r="T3528">
        <v>1</v>
      </c>
      <c r="U3528">
        <v>23</v>
      </c>
      <c r="V3528">
        <v>3</v>
      </c>
      <c r="W3528">
        <v>1.58</v>
      </c>
      <c r="X3528">
        <v>5</v>
      </c>
      <c r="Y3528">
        <v>1</v>
      </c>
      <c r="Z3528">
        <v>0.08</v>
      </c>
      <c r="AA3528">
        <v>20</v>
      </c>
      <c r="AB3528">
        <v>0.24</v>
      </c>
      <c r="AC3528">
        <v>130</v>
      </c>
      <c r="AD3528">
        <v>0.5</v>
      </c>
      <c r="AE3528">
        <v>0.01</v>
      </c>
      <c r="AF3528">
        <v>9</v>
      </c>
      <c r="AG3528">
        <v>890</v>
      </c>
      <c r="AH3528">
        <v>8</v>
      </c>
      <c r="AI3528">
        <v>1</v>
      </c>
      <c r="AJ3528">
        <v>1</v>
      </c>
      <c r="AK3528">
        <v>129</v>
      </c>
      <c r="AL3528">
        <v>0.03</v>
      </c>
      <c r="AM3528">
        <v>5</v>
      </c>
      <c r="AN3528">
        <v>5</v>
      </c>
      <c r="AO3528">
        <v>21</v>
      </c>
      <c r="AP3528">
        <v>5</v>
      </c>
      <c r="AQ3528">
        <v>14</v>
      </c>
    </row>
    <row r="3529" spans="1:43" hidden="1" x14ac:dyDescent="0.25">
      <c r="A3529" t="s">
        <v>12948</v>
      </c>
      <c r="B3529" t="s">
        <v>12949</v>
      </c>
      <c r="C3529" s="1" t="str">
        <f t="shared" si="261"/>
        <v>21:0118</v>
      </c>
      <c r="D3529" s="1" t="str">
        <f t="shared" si="262"/>
        <v>21:0027</v>
      </c>
      <c r="E3529" t="s">
        <v>12950</v>
      </c>
      <c r="F3529" t="s">
        <v>12951</v>
      </c>
      <c r="H3529">
        <v>64.005068100000003</v>
      </c>
      <c r="I3529">
        <v>-97.084788000000003</v>
      </c>
      <c r="J3529" s="1" t="str">
        <f t="shared" si="263"/>
        <v>Till</v>
      </c>
      <c r="K3529" s="1" t="str">
        <f t="shared" si="264"/>
        <v>&lt;63 micron</v>
      </c>
      <c r="L3529">
        <v>0.1</v>
      </c>
      <c r="M3529">
        <v>0.42</v>
      </c>
      <c r="N3529">
        <v>6</v>
      </c>
      <c r="O3529">
        <v>110</v>
      </c>
      <c r="P3529">
        <v>0.25</v>
      </c>
      <c r="Q3529">
        <v>1</v>
      </c>
      <c r="R3529">
        <v>0.25</v>
      </c>
      <c r="S3529">
        <v>0.25</v>
      </c>
      <c r="T3529">
        <v>1</v>
      </c>
      <c r="U3529">
        <v>21</v>
      </c>
      <c r="V3529">
        <v>2</v>
      </c>
      <c r="W3529">
        <v>1.63</v>
      </c>
      <c r="X3529">
        <v>5</v>
      </c>
      <c r="Y3529">
        <v>0.5</v>
      </c>
      <c r="Z3529">
        <v>0.06</v>
      </c>
      <c r="AA3529">
        <v>30</v>
      </c>
      <c r="AB3529">
        <v>0.21</v>
      </c>
      <c r="AC3529">
        <v>115</v>
      </c>
      <c r="AD3529">
        <v>0.5</v>
      </c>
      <c r="AE3529">
        <v>0.01</v>
      </c>
      <c r="AF3529">
        <v>7</v>
      </c>
      <c r="AG3529">
        <v>930</v>
      </c>
      <c r="AH3529">
        <v>8</v>
      </c>
      <c r="AI3529">
        <v>1</v>
      </c>
      <c r="AJ3529">
        <v>1</v>
      </c>
      <c r="AK3529">
        <v>148</v>
      </c>
      <c r="AL3529">
        <v>0.03</v>
      </c>
      <c r="AM3529">
        <v>5</v>
      </c>
      <c r="AN3529">
        <v>5</v>
      </c>
      <c r="AO3529">
        <v>21</v>
      </c>
      <c r="AP3529">
        <v>5</v>
      </c>
      <c r="AQ3529">
        <v>12</v>
      </c>
    </row>
    <row r="3530" spans="1:43" hidden="1" x14ac:dyDescent="0.25">
      <c r="A3530" t="s">
        <v>12952</v>
      </c>
      <c r="B3530" t="s">
        <v>12953</v>
      </c>
      <c r="C3530" s="1" t="str">
        <f t="shared" si="261"/>
        <v>21:0118</v>
      </c>
      <c r="D3530" s="1" t="str">
        <f t="shared" si="262"/>
        <v>21:0027</v>
      </c>
      <c r="E3530" t="s">
        <v>12954</v>
      </c>
      <c r="F3530" t="s">
        <v>12955</v>
      </c>
      <c r="H3530">
        <v>63.602519100000002</v>
      </c>
      <c r="I3530">
        <v>-97.061666399999993</v>
      </c>
      <c r="J3530" s="1" t="str">
        <f t="shared" si="263"/>
        <v>Till</v>
      </c>
      <c r="K3530" s="1" t="str">
        <f t="shared" si="264"/>
        <v>&lt;63 micron</v>
      </c>
      <c r="L3530">
        <v>0.1</v>
      </c>
      <c r="M3530">
        <v>0.65</v>
      </c>
      <c r="N3530">
        <v>2</v>
      </c>
      <c r="O3530">
        <v>80</v>
      </c>
      <c r="P3530">
        <v>0.25</v>
      </c>
      <c r="Q3530">
        <v>1</v>
      </c>
      <c r="R3530">
        <v>0.43</v>
      </c>
      <c r="S3530">
        <v>0.25</v>
      </c>
      <c r="T3530">
        <v>2</v>
      </c>
      <c r="U3530">
        <v>30</v>
      </c>
      <c r="V3530">
        <v>6</v>
      </c>
      <c r="W3530">
        <v>1.42</v>
      </c>
      <c r="X3530">
        <v>5</v>
      </c>
      <c r="Y3530">
        <v>0.5</v>
      </c>
      <c r="Z3530">
        <v>0.12</v>
      </c>
      <c r="AA3530">
        <v>20</v>
      </c>
      <c r="AB3530">
        <v>0.42</v>
      </c>
      <c r="AC3530">
        <v>140</v>
      </c>
      <c r="AD3530">
        <v>0.5</v>
      </c>
      <c r="AE3530">
        <v>0.01</v>
      </c>
      <c r="AF3530">
        <v>12</v>
      </c>
      <c r="AG3530">
        <v>1140</v>
      </c>
      <c r="AH3530">
        <v>8</v>
      </c>
      <c r="AI3530">
        <v>1</v>
      </c>
      <c r="AJ3530">
        <v>1</v>
      </c>
      <c r="AK3530">
        <v>67</v>
      </c>
      <c r="AL3530">
        <v>0.06</v>
      </c>
      <c r="AM3530">
        <v>5</v>
      </c>
      <c r="AN3530">
        <v>5</v>
      </c>
      <c r="AO3530">
        <v>23</v>
      </c>
      <c r="AP3530">
        <v>5</v>
      </c>
      <c r="AQ3530">
        <v>20</v>
      </c>
    </row>
    <row r="3531" spans="1:43" hidden="1" x14ac:dyDescent="0.25">
      <c r="A3531" t="s">
        <v>12956</v>
      </c>
      <c r="B3531" t="s">
        <v>12957</v>
      </c>
      <c r="C3531" s="1" t="str">
        <f t="shared" si="261"/>
        <v>21:0118</v>
      </c>
      <c r="D3531" s="1" t="str">
        <f t="shared" si="262"/>
        <v>21:0027</v>
      </c>
      <c r="E3531" t="s">
        <v>12958</v>
      </c>
      <c r="F3531" t="s">
        <v>12959</v>
      </c>
      <c r="H3531">
        <v>63.590995499999998</v>
      </c>
      <c r="I3531">
        <v>-97.074625999999995</v>
      </c>
      <c r="J3531" s="1" t="str">
        <f t="shared" si="263"/>
        <v>Till</v>
      </c>
      <c r="K3531" s="1" t="str">
        <f t="shared" si="264"/>
        <v>&lt;63 micron</v>
      </c>
      <c r="L3531">
        <v>0.1</v>
      </c>
      <c r="M3531">
        <v>1.36</v>
      </c>
      <c r="N3531">
        <v>1</v>
      </c>
      <c r="O3531">
        <v>200</v>
      </c>
      <c r="P3531">
        <v>0.5</v>
      </c>
      <c r="Q3531">
        <v>1</v>
      </c>
      <c r="R3531">
        <v>0.43</v>
      </c>
      <c r="S3531">
        <v>0.25</v>
      </c>
      <c r="T3531">
        <v>8</v>
      </c>
      <c r="U3531">
        <v>50</v>
      </c>
      <c r="V3531">
        <v>19</v>
      </c>
      <c r="W3531">
        <v>1.92</v>
      </c>
      <c r="X3531">
        <v>10</v>
      </c>
      <c r="Y3531">
        <v>0.5</v>
      </c>
      <c r="Z3531">
        <v>0.35</v>
      </c>
      <c r="AA3531">
        <v>40</v>
      </c>
      <c r="AB3531">
        <v>0.74</v>
      </c>
      <c r="AC3531">
        <v>210</v>
      </c>
      <c r="AD3531">
        <v>0.5</v>
      </c>
      <c r="AE3531">
        <v>0.02</v>
      </c>
      <c r="AF3531">
        <v>22</v>
      </c>
      <c r="AG3531">
        <v>1010</v>
      </c>
      <c r="AH3531">
        <v>12</v>
      </c>
      <c r="AI3531">
        <v>1</v>
      </c>
      <c r="AJ3531">
        <v>3</v>
      </c>
      <c r="AK3531">
        <v>71</v>
      </c>
      <c r="AL3531">
        <v>0.06</v>
      </c>
      <c r="AM3531">
        <v>5</v>
      </c>
      <c r="AN3531">
        <v>5</v>
      </c>
      <c r="AO3531">
        <v>28</v>
      </c>
      <c r="AP3531">
        <v>5</v>
      </c>
      <c r="AQ3531">
        <v>36</v>
      </c>
    </row>
    <row r="3532" spans="1:43" hidden="1" x14ac:dyDescent="0.25">
      <c r="A3532" t="s">
        <v>12960</v>
      </c>
      <c r="B3532" t="s">
        <v>12961</v>
      </c>
      <c r="C3532" s="1" t="str">
        <f t="shared" ref="C3532:C3595" si="265">HYPERLINK("http://geochem.nrcan.gc.ca/cdogs/content/bdl/bdl210118_e.htm", "21:0118")</f>
        <v>21:0118</v>
      </c>
      <c r="D3532" s="1" t="str">
        <f t="shared" ref="D3532:D3595" si="266">HYPERLINK("http://geochem.nrcan.gc.ca/cdogs/content/svy/svy210027_e.htm", "21:0027")</f>
        <v>21:0027</v>
      </c>
      <c r="E3532" t="s">
        <v>12962</v>
      </c>
      <c r="F3532" t="s">
        <v>12963</v>
      </c>
      <c r="H3532">
        <v>63.567604699999997</v>
      </c>
      <c r="I3532">
        <v>-97.065651700000004</v>
      </c>
      <c r="J3532" s="1" t="str">
        <f t="shared" ref="J3532:J3595" si="267">HYPERLINK("http://geochem.nrcan.gc.ca/cdogs/content/kwd/kwd020044_e.htm", "Till")</f>
        <v>Till</v>
      </c>
      <c r="K3532" s="1" t="str">
        <f t="shared" ref="K3532:K3595" si="268">HYPERLINK("http://geochem.nrcan.gc.ca/cdogs/content/kwd/kwd080004_e.htm", "&lt;63 micron")</f>
        <v>&lt;63 micron</v>
      </c>
      <c r="L3532">
        <v>0.1</v>
      </c>
      <c r="M3532">
        <v>0.59</v>
      </c>
      <c r="N3532">
        <v>1</v>
      </c>
      <c r="O3532">
        <v>70</v>
      </c>
      <c r="P3532">
        <v>0.25</v>
      </c>
      <c r="Q3532">
        <v>1</v>
      </c>
      <c r="R3532">
        <v>0.39</v>
      </c>
      <c r="S3532">
        <v>0.25</v>
      </c>
      <c r="T3532">
        <v>6</v>
      </c>
      <c r="U3532">
        <v>39</v>
      </c>
      <c r="V3532">
        <v>8</v>
      </c>
      <c r="W3532">
        <v>1.37</v>
      </c>
      <c r="X3532">
        <v>10</v>
      </c>
      <c r="Y3532">
        <v>0.5</v>
      </c>
      <c r="Z3532">
        <v>0.13</v>
      </c>
      <c r="AA3532">
        <v>40</v>
      </c>
      <c r="AB3532">
        <v>0.46</v>
      </c>
      <c r="AC3532">
        <v>180</v>
      </c>
      <c r="AD3532">
        <v>0.5</v>
      </c>
      <c r="AE3532">
        <v>0.01</v>
      </c>
      <c r="AF3532">
        <v>17</v>
      </c>
      <c r="AG3532">
        <v>1110</v>
      </c>
      <c r="AH3532">
        <v>8</v>
      </c>
      <c r="AI3532">
        <v>1</v>
      </c>
      <c r="AJ3532">
        <v>2</v>
      </c>
      <c r="AK3532">
        <v>58</v>
      </c>
      <c r="AL3532">
        <v>0.06</v>
      </c>
      <c r="AM3532">
        <v>5</v>
      </c>
      <c r="AN3532">
        <v>5</v>
      </c>
      <c r="AO3532">
        <v>23</v>
      </c>
      <c r="AP3532">
        <v>5</v>
      </c>
      <c r="AQ3532">
        <v>26</v>
      </c>
    </row>
    <row r="3533" spans="1:43" hidden="1" x14ac:dyDescent="0.25">
      <c r="A3533" t="s">
        <v>12964</v>
      </c>
      <c r="B3533" t="s">
        <v>12965</v>
      </c>
      <c r="C3533" s="1" t="str">
        <f t="shared" si="265"/>
        <v>21:0118</v>
      </c>
      <c r="D3533" s="1" t="str">
        <f t="shared" si="266"/>
        <v>21:0027</v>
      </c>
      <c r="E3533" t="s">
        <v>12966</v>
      </c>
      <c r="F3533" t="s">
        <v>12967</v>
      </c>
      <c r="H3533">
        <v>63.557353999999997</v>
      </c>
      <c r="I3533">
        <v>-97.0644542</v>
      </c>
      <c r="J3533" s="1" t="str">
        <f t="shared" si="267"/>
        <v>Till</v>
      </c>
      <c r="K3533" s="1" t="str">
        <f t="shared" si="268"/>
        <v>&lt;63 micron</v>
      </c>
      <c r="L3533">
        <v>0.1</v>
      </c>
      <c r="M3533">
        <v>1.02</v>
      </c>
      <c r="N3533">
        <v>1</v>
      </c>
      <c r="O3533">
        <v>130</v>
      </c>
      <c r="P3533">
        <v>0.25</v>
      </c>
      <c r="Q3533">
        <v>1</v>
      </c>
      <c r="R3533">
        <v>0.49</v>
      </c>
      <c r="S3533">
        <v>0.25</v>
      </c>
      <c r="T3533">
        <v>7</v>
      </c>
      <c r="U3533">
        <v>44</v>
      </c>
      <c r="V3533">
        <v>14</v>
      </c>
      <c r="W3533">
        <v>1.72</v>
      </c>
      <c r="X3533">
        <v>10</v>
      </c>
      <c r="Y3533">
        <v>0.5</v>
      </c>
      <c r="Z3533">
        <v>0.26</v>
      </c>
      <c r="AA3533">
        <v>40</v>
      </c>
      <c r="AB3533">
        <v>0.56999999999999995</v>
      </c>
      <c r="AC3533">
        <v>180</v>
      </c>
      <c r="AD3533">
        <v>0.5</v>
      </c>
      <c r="AE3533">
        <v>0.01</v>
      </c>
      <c r="AF3533">
        <v>18</v>
      </c>
      <c r="AG3533">
        <v>1290</v>
      </c>
      <c r="AH3533">
        <v>14</v>
      </c>
      <c r="AI3533">
        <v>1</v>
      </c>
      <c r="AJ3533">
        <v>3</v>
      </c>
      <c r="AK3533">
        <v>76</v>
      </c>
      <c r="AL3533">
        <v>7.0000000000000007E-2</v>
      </c>
      <c r="AM3533">
        <v>5</v>
      </c>
      <c r="AN3533">
        <v>5</v>
      </c>
      <c r="AO3533">
        <v>26</v>
      </c>
      <c r="AP3533">
        <v>5</v>
      </c>
      <c r="AQ3533">
        <v>30</v>
      </c>
    </row>
    <row r="3534" spans="1:43" hidden="1" x14ac:dyDescent="0.25">
      <c r="A3534" t="s">
        <v>12968</v>
      </c>
      <c r="B3534" t="s">
        <v>12969</v>
      </c>
      <c r="C3534" s="1" t="str">
        <f t="shared" si="265"/>
        <v>21:0118</v>
      </c>
      <c r="D3534" s="1" t="str">
        <f t="shared" si="266"/>
        <v>21:0027</v>
      </c>
      <c r="E3534" t="s">
        <v>12970</v>
      </c>
      <c r="F3534" t="s">
        <v>12971</v>
      </c>
      <c r="H3534">
        <v>63.615975499999998</v>
      </c>
      <c r="I3534">
        <v>-97.029901199999998</v>
      </c>
      <c r="J3534" s="1" t="str">
        <f t="shared" si="267"/>
        <v>Till</v>
      </c>
      <c r="K3534" s="1" t="str">
        <f t="shared" si="268"/>
        <v>&lt;63 micron</v>
      </c>
      <c r="L3534">
        <v>0.1</v>
      </c>
      <c r="M3534">
        <v>1.5</v>
      </c>
      <c r="N3534">
        <v>1</v>
      </c>
      <c r="O3534">
        <v>230</v>
      </c>
      <c r="P3534">
        <v>0.5</v>
      </c>
      <c r="Q3534">
        <v>2</v>
      </c>
      <c r="R3534">
        <v>0.43</v>
      </c>
      <c r="S3534">
        <v>0.25</v>
      </c>
      <c r="T3534">
        <v>8</v>
      </c>
      <c r="U3534">
        <v>51</v>
      </c>
      <c r="V3534">
        <v>14</v>
      </c>
      <c r="W3534">
        <v>1.97</v>
      </c>
      <c r="X3534">
        <v>10</v>
      </c>
      <c r="Y3534">
        <v>0.5</v>
      </c>
      <c r="Z3534">
        <v>0.4</v>
      </c>
      <c r="AA3534">
        <v>50</v>
      </c>
      <c r="AB3534">
        <v>0.7</v>
      </c>
      <c r="AC3534">
        <v>215</v>
      </c>
      <c r="AD3534">
        <v>0.5</v>
      </c>
      <c r="AE3534">
        <v>0.01</v>
      </c>
      <c r="AF3534">
        <v>22</v>
      </c>
      <c r="AG3534">
        <v>1000</v>
      </c>
      <c r="AH3534">
        <v>14</v>
      </c>
      <c r="AI3534">
        <v>1</v>
      </c>
      <c r="AJ3534">
        <v>3</v>
      </c>
      <c r="AK3534">
        <v>84</v>
      </c>
      <c r="AL3534">
        <v>0.04</v>
      </c>
      <c r="AM3534">
        <v>5</v>
      </c>
      <c r="AN3534">
        <v>5</v>
      </c>
      <c r="AO3534">
        <v>27</v>
      </c>
      <c r="AP3534">
        <v>5</v>
      </c>
      <c r="AQ3534">
        <v>36</v>
      </c>
    </row>
    <row r="3535" spans="1:43" hidden="1" x14ac:dyDescent="0.25">
      <c r="A3535" t="s">
        <v>12972</v>
      </c>
      <c r="B3535" t="s">
        <v>12973</v>
      </c>
      <c r="C3535" s="1" t="str">
        <f t="shared" si="265"/>
        <v>21:0118</v>
      </c>
      <c r="D3535" s="1" t="str">
        <f t="shared" si="266"/>
        <v>21:0027</v>
      </c>
      <c r="E3535" t="s">
        <v>12974</v>
      </c>
      <c r="F3535" t="s">
        <v>12975</v>
      </c>
      <c r="H3535">
        <v>63.628789400000002</v>
      </c>
      <c r="I3535">
        <v>-97.030749200000002</v>
      </c>
      <c r="J3535" s="1" t="str">
        <f t="shared" si="267"/>
        <v>Till</v>
      </c>
      <c r="K3535" s="1" t="str">
        <f t="shared" si="268"/>
        <v>&lt;63 micron</v>
      </c>
      <c r="L3535">
        <v>0.1</v>
      </c>
      <c r="M3535">
        <v>1.1299999999999999</v>
      </c>
      <c r="N3535">
        <v>1</v>
      </c>
      <c r="O3535">
        <v>170</v>
      </c>
      <c r="P3535">
        <v>0.5</v>
      </c>
      <c r="Q3535">
        <v>1</v>
      </c>
      <c r="R3535">
        <v>0.44</v>
      </c>
      <c r="S3535">
        <v>0.25</v>
      </c>
      <c r="T3535">
        <v>7</v>
      </c>
      <c r="U3535">
        <v>41</v>
      </c>
      <c r="V3535">
        <v>14</v>
      </c>
      <c r="W3535">
        <v>1.83</v>
      </c>
      <c r="X3535">
        <v>10</v>
      </c>
      <c r="Y3535">
        <v>0.5</v>
      </c>
      <c r="Z3535">
        <v>0.26</v>
      </c>
      <c r="AA3535">
        <v>50</v>
      </c>
      <c r="AB3535">
        <v>0.62</v>
      </c>
      <c r="AC3535">
        <v>205</v>
      </c>
      <c r="AD3535">
        <v>0.5</v>
      </c>
      <c r="AE3535">
        <v>0.01</v>
      </c>
      <c r="AF3535">
        <v>19</v>
      </c>
      <c r="AG3535">
        <v>1070</v>
      </c>
      <c r="AH3535">
        <v>14</v>
      </c>
      <c r="AI3535">
        <v>1</v>
      </c>
      <c r="AJ3535">
        <v>3</v>
      </c>
      <c r="AK3535">
        <v>77</v>
      </c>
      <c r="AL3535">
        <v>0.05</v>
      </c>
      <c r="AM3535">
        <v>5</v>
      </c>
      <c r="AN3535">
        <v>5</v>
      </c>
      <c r="AO3535">
        <v>26</v>
      </c>
      <c r="AP3535">
        <v>5</v>
      </c>
      <c r="AQ3535">
        <v>30</v>
      </c>
    </row>
    <row r="3536" spans="1:43" hidden="1" x14ac:dyDescent="0.25">
      <c r="A3536" t="s">
        <v>12976</v>
      </c>
      <c r="B3536" t="s">
        <v>12977</v>
      </c>
      <c r="C3536" s="1" t="str">
        <f t="shared" si="265"/>
        <v>21:0118</v>
      </c>
      <c r="D3536" s="1" t="str">
        <f t="shared" si="266"/>
        <v>21:0027</v>
      </c>
      <c r="E3536" t="s">
        <v>12978</v>
      </c>
      <c r="F3536" t="s">
        <v>12979</v>
      </c>
      <c r="H3536">
        <v>63.640514899999999</v>
      </c>
      <c r="I3536">
        <v>-97.039326500000001</v>
      </c>
      <c r="J3536" s="1" t="str">
        <f t="shared" si="267"/>
        <v>Till</v>
      </c>
      <c r="K3536" s="1" t="str">
        <f t="shared" si="268"/>
        <v>&lt;63 micron</v>
      </c>
      <c r="L3536">
        <v>0.1</v>
      </c>
      <c r="M3536">
        <v>0.92</v>
      </c>
      <c r="N3536">
        <v>1</v>
      </c>
      <c r="O3536">
        <v>130</v>
      </c>
      <c r="P3536">
        <v>0.25</v>
      </c>
      <c r="Q3536">
        <v>1</v>
      </c>
      <c r="R3536">
        <v>0.43</v>
      </c>
      <c r="S3536">
        <v>0.25</v>
      </c>
      <c r="T3536">
        <v>7</v>
      </c>
      <c r="U3536">
        <v>40</v>
      </c>
      <c r="V3536">
        <v>13</v>
      </c>
      <c r="W3536">
        <v>1.62</v>
      </c>
      <c r="X3536">
        <v>10</v>
      </c>
      <c r="Y3536">
        <v>0.5</v>
      </c>
      <c r="Z3536">
        <v>0.21</v>
      </c>
      <c r="AA3536">
        <v>40</v>
      </c>
      <c r="AB3536">
        <v>0.56000000000000005</v>
      </c>
      <c r="AC3536">
        <v>185</v>
      </c>
      <c r="AD3536">
        <v>0.5</v>
      </c>
      <c r="AE3536">
        <v>0.01</v>
      </c>
      <c r="AF3536">
        <v>18</v>
      </c>
      <c r="AG3536">
        <v>1140</v>
      </c>
      <c r="AH3536">
        <v>10</v>
      </c>
      <c r="AI3536">
        <v>1</v>
      </c>
      <c r="AJ3536">
        <v>3</v>
      </c>
      <c r="AK3536">
        <v>66</v>
      </c>
      <c r="AL3536">
        <v>0.06</v>
      </c>
      <c r="AM3536">
        <v>5</v>
      </c>
      <c r="AN3536">
        <v>5</v>
      </c>
      <c r="AO3536">
        <v>27</v>
      </c>
      <c r="AP3536">
        <v>5</v>
      </c>
      <c r="AQ3536">
        <v>28</v>
      </c>
    </row>
    <row r="3537" spans="1:43" hidden="1" x14ac:dyDescent="0.25">
      <c r="A3537" t="s">
        <v>12980</v>
      </c>
      <c r="B3537" t="s">
        <v>12981</v>
      </c>
      <c r="C3537" s="1" t="str">
        <f t="shared" si="265"/>
        <v>21:0118</v>
      </c>
      <c r="D3537" s="1" t="str">
        <f t="shared" si="266"/>
        <v>21:0027</v>
      </c>
      <c r="E3537" t="s">
        <v>12982</v>
      </c>
      <c r="F3537" t="s">
        <v>12983</v>
      </c>
      <c r="H3537">
        <v>63.6604052</v>
      </c>
      <c r="I3537">
        <v>-97.020655700000006</v>
      </c>
      <c r="J3537" s="1" t="str">
        <f t="shared" si="267"/>
        <v>Till</v>
      </c>
      <c r="K3537" s="1" t="str">
        <f t="shared" si="268"/>
        <v>&lt;63 micron</v>
      </c>
      <c r="L3537">
        <v>0.1</v>
      </c>
      <c r="M3537">
        <v>0.39</v>
      </c>
      <c r="N3537">
        <v>1</v>
      </c>
      <c r="O3537">
        <v>70</v>
      </c>
      <c r="P3537">
        <v>0.25</v>
      </c>
      <c r="Q3537">
        <v>1</v>
      </c>
      <c r="R3537">
        <v>0.38</v>
      </c>
      <c r="S3537">
        <v>0.25</v>
      </c>
      <c r="T3537">
        <v>4</v>
      </c>
      <c r="U3537">
        <v>26</v>
      </c>
      <c r="V3537">
        <v>3</v>
      </c>
      <c r="W3537">
        <v>1.31</v>
      </c>
      <c r="X3537">
        <v>10</v>
      </c>
      <c r="Y3537">
        <v>0.5</v>
      </c>
      <c r="Z3537">
        <v>0.06</v>
      </c>
      <c r="AA3537">
        <v>30</v>
      </c>
      <c r="AB3537">
        <v>0.28000000000000003</v>
      </c>
      <c r="AC3537">
        <v>125</v>
      </c>
      <c r="AD3537">
        <v>0.5</v>
      </c>
      <c r="AE3537">
        <v>0.01</v>
      </c>
      <c r="AF3537">
        <v>8</v>
      </c>
      <c r="AG3537">
        <v>1210</v>
      </c>
      <c r="AH3537">
        <v>10</v>
      </c>
      <c r="AI3537">
        <v>1</v>
      </c>
      <c r="AJ3537">
        <v>1</v>
      </c>
      <c r="AK3537">
        <v>60</v>
      </c>
      <c r="AL3537">
        <v>0.04</v>
      </c>
      <c r="AM3537">
        <v>5</v>
      </c>
      <c r="AN3537">
        <v>5</v>
      </c>
      <c r="AO3537">
        <v>20</v>
      </c>
      <c r="AP3537">
        <v>5</v>
      </c>
      <c r="AQ3537">
        <v>14</v>
      </c>
    </row>
    <row r="3538" spans="1:43" hidden="1" x14ac:dyDescent="0.25">
      <c r="A3538" t="s">
        <v>12984</v>
      </c>
      <c r="B3538" t="s">
        <v>12985</v>
      </c>
      <c r="C3538" s="1" t="str">
        <f t="shared" si="265"/>
        <v>21:0118</v>
      </c>
      <c r="D3538" s="1" t="str">
        <f t="shared" si="266"/>
        <v>21:0027</v>
      </c>
      <c r="E3538" t="s">
        <v>12986</v>
      </c>
      <c r="F3538" t="s">
        <v>12987</v>
      </c>
      <c r="H3538">
        <v>63.673224699999999</v>
      </c>
      <c r="I3538">
        <v>-97.038967200000002</v>
      </c>
      <c r="J3538" s="1" t="str">
        <f t="shared" si="267"/>
        <v>Till</v>
      </c>
      <c r="K3538" s="1" t="str">
        <f t="shared" si="268"/>
        <v>&lt;63 micron</v>
      </c>
      <c r="L3538">
        <v>0.1</v>
      </c>
      <c r="M3538">
        <v>0.42</v>
      </c>
      <c r="N3538">
        <v>1</v>
      </c>
      <c r="O3538">
        <v>60</v>
      </c>
      <c r="P3538">
        <v>0.25</v>
      </c>
      <c r="Q3538">
        <v>1</v>
      </c>
      <c r="R3538">
        <v>0.4</v>
      </c>
      <c r="S3538">
        <v>0.25</v>
      </c>
      <c r="T3538">
        <v>3</v>
      </c>
      <c r="U3538">
        <v>26</v>
      </c>
      <c r="V3538">
        <v>3</v>
      </c>
      <c r="W3538">
        <v>1.25</v>
      </c>
      <c r="X3538">
        <v>5</v>
      </c>
      <c r="Y3538">
        <v>0.5</v>
      </c>
      <c r="Z3538">
        <v>0.05</v>
      </c>
      <c r="AA3538">
        <v>30</v>
      </c>
      <c r="AB3538">
        <v>0.31</v>
      </c>
      <c r="AC3538">
        <v>95</v>
      </c>
      <c r="AD3538">
        <v>0.5</v>
      </c>
      <c r="AE3538">
        <v>0.01</v>
      </c>
      <c r="AF3538">
        <v>9</v>
      </c>
      <c r="AG3538">
        <v>1280</v>
      </c>
      <c r="AH3538">
        <v>6</v>
      </c>
      <c r="AI3538">
        <v>1</v>
      </c>
      <c r="AJ3538">
        <v>1</v>
      </c>
      <c r="AK3538">
        <v>64</v>
      </c>
      <c r="AL3538">
        <v>0.04</v>
      </c>
      <c r="AM3538">
        <v>5</v>
      </c>
      <c r="AN3538">
        <v>5</v>
      </c>
      <c r="AO3538">
        <v>20</v>
      </c>
      <c r="AP3538">
        <v>5</v>
      </c>
      <c r="AQ3538">
        <v>14</v>
      </c>
    </row>
    <row r="3539" spans="1:43" hidden="1" x14ac:dyDescent="0.25">
      <c r="A3539" t="s">
        <v>12988</v>
      </c>
      <c r="B3539" t="s">
        <v>12989</v>
      </c>
      <c r="C3539" s="1" t="str">
        <f t="shared" si="265"/>
        <v>21:0118</v>
      </c>
      <c r="D3539" s="1" t="str">
        <f t="shared" si="266"/>
        <v>21:0027</v>
      </c>
      <c r="E3539" t="s">
        <v>12990</v>
      </c>
      <c r="F3539" t="s">
        <v>12991</v>
      </c>
      <c r="H3539">
        <v>63.6829605</v>
      </c>
      <c r="I3539">
        <v>-97.000759299999999</v>
      </c>
      <c r="J3539" s="1" t="str">
        <f t="shared" si="267"/>
        <v>Till</v>
      </c>
      <c r="K3539" s="1" t="str">
        <f t="shared" si="268"/>
        <v>&lt;63 micron</v>
      </c>
      <c r="L3539">
        <v>0.1</v>
      </c>
      <c r="M3539">
        <v>1.57</v>
      </c>
      <c r="N3539">
        <v>1</v>
      </c>
      <c r="O3539">
        <v>390</v>
      </c>
      <c r="P3539">
        <v>0.25</v>
      </c>
      <c r="Q3539">
        <v>1</v>
      </c>
      <c r="R3539">
        <v>0.47</v>
      </c>
      <c r="S3539">
        <v>0.25</v>
      </c>
      <c r="T3539">
        <v>9</v>
      </c>
      <c r="U3539">
        <v>53</v>
      </c>
      <c r="V3539">
        <v>18</v>
      </c>
      <c r="W3539">
        <v>2.2200000000000002</v>
      </c>
      <c r="X3539">
        <v>10</v>
      </c>
      <c r="Y3539">
        <v>0.5</v>
      </c>
      <c r="Z3539">
        <v>0.32</v>
      </c>
      <c r="AA3539">
        <v>50</v>
      </c>
      <c r="AB3539">
        <v>0.86</v>
      </c>
      <c r="AC3539">
        <v>240</v>
      </c>
      <c r="AD3539">
        <v>0.5</v>
      </c>
      <c r="AE3539">
        <v>0.01</v>
      </c>
      <c r="AF3539">
        <v>23</v>
      </c>
      <c r="AG3539">
        <v>1060</v>
      </c>
      <c r="AH3539">
        <v>12</v>
      </c>
      <c r="AI3539">
        <v>1</v>
      </c>
      <c r="AJ3539">
        <v>4</v>
      </c>
      <c r="AK3539">
        <v>84</v>
      </c>
      <c r="AL3539">
        <v>0.06</v>
      </c>
      <c r="AM3539">
        <v>5</v>
      </c>
      <c r="AN3539">
        <v>5</v>
      </c>
      <c r="AO3539">
        <v>33</v>
      </c>
      <c r="AP3539">
        <v>5</v>
      </c>
      <c r="AQ3539">
        <v>36</v>
      </c>
    </row>
    <row r="3540" spans="1:43" hidden="1" x14ac:dyDescent="0.25">
      <c r="A3540" t="s">
        <v>12992</v>
      </c>
      <c r="B3540" t="s">
        <v>12993</v>
      </c>
      <c r="C3540" s="1" t="str">
        <f t="shared" si="265"/>
        <v>21:0118</v>
      </c>
      <c r="D3540" s="1" t="str">
        <f t="shared" si="266"/>
        <v>21:0027</v>
      </c>
      <c r="E3540" t="s">
        <v>12994</v>
      </c>
      <c r="F3540" t="s">
        <v>12995</v>
      </c>
      <c r="H3540">
        <v>63.702381799999998</v>
      </c>
      <c r="I3540">
        <v>-97.030251300000003</v>
      </c>
      <c r="J3540" s="1" t="str">
        <f t="shared" si="267"/>
        <v>Till</v>
      </c>
      <c r="K3540" s="1" t="str">
        <f t="shared" si="268"/>
        <v>&lt;63 micron</v>
      </c>
      <c r="L3540">
        <v>0.1</v>
      </c>
      <c r="M3540">
        <v>1.98</v>
      </c>
      <c r="N3540">
        <v>1</v>
      </c>
      <c r="O3540">
        <v>340</v>
      </c>
      <c r="P3540">
        <v>0.5</v>
      </c>
      <c r="Q3540">
        <v>1</v>
      </c>
      <c r="R3540">
        <v>0.46</v>
      </c>
      <c r="S3540">
        <v>0.25</v>
      </c>
      <c r="T3540">
        <v>10</v>
      </c>
      <c r="U3540">
        <v>63</v>
      </c>
      <c r="V3540">
        <v>33</v>
      </c>
      <c r="W3540">
        <v>2.48</v>
      </c>
      <c r="X3540">
        <v>10</v>
      </c>
      <c r="Y3540">
        <v>0.5</v>
      </c>
      <c r="Z3540">
        <v>0.43</v>
      </c>
      <c r="AA3540">
        <v>60</v>
      </c>
      <c r="AB3540">
        <v>0.99</v>
      </c>
      <c r="AC3540">
        <v>265</v>
      </c>
      <c r="AD3540">
        <v>0.5</v>
      </c>
      <c r="AE3540">
        <v>0.01</v>
      </c>
      <c r="AF3540">
        <v>28</v>
      </c>
      <c r="AG3540">
        <v>960</v>
      </c>
      <c r="AH3540">
        <v>16</v>
      </c>
      <c r="AI3540">
        <v>1</v>
      </c>
      <c r="AJ3540">
        <v>5</v>
      </c>
      <c r="AK3540">
        <v>90</v>
      </c>
      <c r="AL3540">
        <v>0.06</v>
      </c>
      <c r="AM3540">
        <v>5</v>
      </c>
      <c r="AN3540">
        <v>5</v>
      </c>
      <c r="AO3540">
        <v>37</v>
      </c>
      <c r="AP3540">
        <v>5</v>
      </c>
      <c r="AQ3540">
        <v>48</v>
      </c>
    </row>
    <row r="3541" spans="1:43" hidden="1" x14ac:dyDescent="0.25">
      <c r="A3541" t="s">
        <v>12996</v>
      </c>
      <c r="B3541" t="s">
        <v>12997</v>
      </c>
      <c r="C3541" s="1" t="str">
        <f t="shared" si="265"/>
        <v>21:0118</v>
      </c>
      <c r="D3541" s="1" t="str">
        <f t="shared" si="266"/>
        <v>21:0027</v>
      </c>
      <c r="E3541" t="s">
        <v>12998</v>
      </c>
      <c r="F3541" t="s">
        <v>12999</v>
      </c>
      <c r="H3541">
        <v>63.713023499999998</v>
      </c>
      <c r="I3541">
        <v>-97.038378600000001</v>
      </c>
      <c r="J3541" s="1" t="str">
        <f t="shared" si="267"/>
        <v>Till</v>
      </c>
      <c r="K3541" s="1" t="str">
        <f t="shared" si="268"/>
        <v>&lt;63 micron</v>
      </c>
      <c r="L3541">
        <v>0.1</v>
      </c>
      <c r="M3541">
        <v>1.87</v>
      </c>
      <c r="N3541">
        <v>1</v>
      </c>
      <c r="O3541">
        <v>320</v>
      </c>
      <c r="P3541">
        <v>0.25</v>
      </c>
      <c r="Q3541">
        <v>1</v>
      </c>
      <c r="R3541">
        <v>0.42</v>
      </c>
      <c r="S3541">
        <v>0.25</v>
      </c>
      <c r="T3541">
        <v>10</v>
      </c>
      <c r="U3541">
        <v>58</v>
      </c>
      <c r="V3541">
        <v>20</v>
      </c>
      <c r="W3541">
        <v>2.4300000000000002</v>
      </c>
      <c r="X3541">
        <v>10</v>
      </c>
      <c r="Y3541">
        <v>0.5</v>
      </c>
      <c r="Z3541">
        <v>0.39</v>
      </c>
      <c r="AA3541">
        <v>50</v>
      </c>
      <c r="AB3541">
        <v>0.9</v>
      </c>
      <c r="AC3541">
        <v>305</v>
      </c>
      <c r="AD3541">
        <v>0.5</v>
      </c>
      <c r="AE3541">
        <v>0.01</v>
      </c>
      <c r="AF3541">
        <v>27</v>
      </c>
      <c r="AG3541">
        <v>1040</v>
      </c>
      <c r="AH3541">
        <v>12</v>
      </c>
      <c r="AI3541">
        <v>1</v>
      </c>
      <c r="AJ3541">
        <v>6</v>
      </c>
      <c r="AK3541">
        <v>87</v>
      </c>
      <c r="AL3541">
        <v>0.03</v>
      </c>
      <c r="AM3541">
        <v>5</v>
      </c>
      <c r="AN3541">
        <v>5</v>
      </c>
      <c r="AO3541">
        <v>34</v>
      </c>
      <c r="AP3541">
        <v>5</v>
      </c>
      <c r="AQ3541">
        <v>40</v>
      </c>
    </row>
    <row r="3542" spans="1:43" hidden="1" x14ac:dyDescent="0.25">
      <c r="A3542" t="s">
        <v>13000</v>
      </c>
      <c r="B3542" t="s">
        <v>13001</v>
      </c>
      <c r="C3542" s="1" t="str">
        <f t="shared" si="265"/>
        <v>21:0118</v>
      </c>
      <c r="D3542" s="1" t="str">
        <f t="shared" si="266"/>
        <v>21:0027</v>
      </c>
      <c r="E3542" t="s">
        <v>13002</v>
      </c>
      <c r="F3542" t="s">
        <v>13003</v>
      </c>
      <c r="H3542">
        <v>63.730008300000001</v>
      </c>
      <c r="I3542">
        <v>-97.047573200000002</v>
      </c>
      <c r="J3542" s="1" t="str">
        <f t="shared" si="267"/>
        <v>Till</v>
      </c>
      <c r="K3542" s="1" t="str">
        <f t="shared" si="268"/>
        <v>&lt;63 micron</v>
      </c>
      <c r="L3542">
        <v>0.1</v>
      </c>
      <c r="M3542">
        <v>0.5</v>
      </c>
      <c r="N3542">
        <v>1</v>
      </c>
      <c r="O3542">
        <v>90</v>
      </c>
      <c r="P3542">
        <v>0.25</v>
      </c>
      <c r="Q3542">
        <v>1</v>
      </c>
      <c r="R3542">
        <v>0.37</v>
      </c>
      <c r="S3542">
        <v>0.25</v>
      </c>
      <c r="T3542">
        <v>4</v>
      </c>
      <c r="U3542">
        <v>26</v>
      </c>
      <c r="V3542">
        <v>4</v>
      </c>
      <c r="W3542">
        <v>1.44</v>
      </c>
      <c r="X3542">
        <v>10</v>
      </c>
      <c r="Y3542">
        <v>0.5</v>
      </c>
      <c r="Z3542">
        <v>7.0000000000000007E-2</v>
      </c>
      <c r="AA3542">
        <v>40</v>
      </c>
      <c r="AB3542">
        <v>0.34</v>
      </c>
      <c r="AC3542">
        <v>110</v>
      </c>
      <c r="AD3542">
        <v>0.5</v>
      </c>
      <c r="AE3542">
        <v>0.01</v>
      </c>
      <c r="AF3542">
        <v>10</v>
      </c>
      <c r="AG3542">
        <v>1150</v>
      </c>
      <c r="AH3542">
        <v>8</v>
      </c>
      <c r="AI3542">
        <v>1</v>
      </c>
      <c r="AJ3542">
        <v>2</v>
      </c>
      <c r="AK3542">
        <v>63</v>
      </c>
      <c r="AL3542">
        <v>0.04</v>
      </c>
      <c r="AM3542">
        <v>5</v>
      </c>
      <c r="AN3542">
        <v>5</v>
      </c>
      <c r="AO3542">
        <v>21</v>
      </c>
      <c r="AP3542">
        <v>5</v>
      </c>
      <c r="AQ3542">
        <v>16</v>
      </c>
    </row>
    <row r="3543" spans="1:43" hidden="1" x14ac:dyDescent="0.25">
      <c r="A3543" t="s">
        <v>13004</v>
      </c>
      <c r="B3543" t="s">
        <v>13005</v>
      </c>
      <c r="C3543" s="1" t="str">
        <f t="shared" si="265"/>
        <v>21:0118</v>
      </c>
      <c r="D3543" s="1" t="str">
        <f t="shared" si="266"/>
        <v>21:0027</v>
      </c>
      <c r="E3543" t="s">
        <v>13006</v>
      </c>
      <c r="F3543" t="s">
        <v>13007</v>
      </c>
      <c r="H3543">
        <v>63.739725100000001</v>
      </c>
      <c r="I3543">
        <v>-97.046477199999998</v>
      </c>
      <c r="J3543" s="1" t="str">
        <f t="shared" si="267"/>
        <v>Till</v>
      </c>
      <c r="K3543" s="1" t="str">
        <f t="shared" si="268"/>
        <v>&lt;63 micron</v>
      </c>
      <c r="L3543">
        <v>0.1</v>
      </c>
      <c r="M3543">
        <v>1.52</v>
      </c>
      <c r="N3543">
        <v>1</v>
      </c>
      <c r="O3543">
        <v>240</v>
      </c>
      <c r="P3543">
        <v>0.5</v>
      </c>
      <c r="Q3543">
        <v>2</v>
      </c>
      <c r="R3543">
        <v>0.33</v>
      </c>
      <c r="S3543">
        <v>0.25</v>
      </c>
      <c r="T3543">
        <v>7</v>
      </c>
      <c r="U3543">
        <v>38</v>
      </c>
      <c r="V3543">
        <v>9</v>
      </c>
      <c r="W3543">
        <v>2.09</v>
      </c>
      <c r="X3543">
        <v>10</v>
      </c>
      <c r="Y3543">
        <v>0.5</v>
      </c>
      <c r="Z3543">
        <v>0.34</v>
      </c>
      <c r="AA3543">
        <v>60</v>
      </c>
      <c r="AB3543">
        <v>0.62</v>
      </c>
      <c r="AC3543">
        <v>130</v>
      </c>
      <c r="AD3543">
        <v>0.5</v>
      </c>
      <c r="AE3543">
        <v>0.01</v>
      </c>
      <c r="AF3543">
        <v>17</v>
      </c>
      <c r="AG3543">
        <v>910</v>
      </c>
      <c r="AH3543">
        <v>12</v>
      </c>
      <c r="AI3543">
        <v>1</v>
      </c>
      <c r="AJ3543">
        <v>4</v>
      </c>
      <c r="AK3543">
        <v>79</v>
      </c>
      <c r="AL3543">
        <v>0.01</v>
      </c>
      <c r="AM3543">
        <v>5</v>
      </c>
      <c r="AN3543">
        <v>5</v>
      </c>
      <c r="AO3543">
        <v>24</v>
      </c>
      <c r="AP3543">
        <v>5</v>
      </c>
      <c r="AQ3543">
        <v>28</v>
      </c>
    </row>
    <row r="3544" spans="1:43" hidden="1" x14ac:dyDescent="0.25">
      <c r="A3544" t="s">
        <v>13008</v>
      </c>
      <c r="B3544" t="s">
        <v>13009</v>
      </c>
      <c r="C3544" s="1" t="str">
        <f t="shared" si="265"/>
        <v>21:0118</v>
      </c>
      <c r="D3544" s="1" t="str">
        <f t="shared" si="266"/>
        <v>21:0027</v>
      </c>
      <c r="E3544" t="s">
        <v>13010</v>
      </c>
      <c r="F3544" t="s">
        <v>13011</v>
      </c>
      <c r="H3544">
        <v>63.759239000000001</v>
      </c>
      <c r="I3544">
        <v>-97.039613200000005</v>
      </c>
      <c r="J3544" s="1" t="str">
        <f t="shared" si="267"/>
        <v>Till</v>
      </c>
      <c r="K3544" s="1" t="str">
        <f t="shared" si="268"/>
        <v>&lt;63 micron</v>
      </c>
      <c r="L3544">
        <v>0.1</v>
      </c>
      <c r="M3544">
        <v>1.28</v>
      </c>
      <c r="N3544">
        <v>1</v>
      </c>
      <c r="O3544">
        <v>390</v>
      </c>
      <c r="P3544">
        <v>0.25</v>
      </c>
      <c r="Q3544">
        <v>1</v>
      </c>
      <c r="R3544">
        <v>0.39</v>
      </c>
      <c r="S3544">
        <v>0.25</v>
      </c>
      <c r="T3544">
        <v>8</v>
      </c>
      <c r="U3544">
        <v>49</v>
      </c>
      <c r="V3544">
        <v>12</v>
      </c>
      <c r="W3544">
        <v>2.0699999999999998</v>
      </c>
      <c r="X3544">
        <v>10</v>
      </c>
      <c r="Y3544">
        <v>0.5</v>
      </c>
      <c r="Z3544">
        <v>0.27</v>
      </c>
      <c r="AA3544">
        <v>40</v>
      </c>
      <c r="AB3544">
        <v>0.8</v>
      </c>
      <c r="AC3544">
        <v>265</v>
      </c>
      <c r="AD3544">
        <v>0.5</v>
      </c>
      <c r="AE3544">
        <v>0.01</v>
      </c>
      <c r="AF3544">
        <v>21</v>
      </c>
      <c r="AG3544">
        <v>1080</v>
      </c>
      <c r="AH3544">
        <v>12</v>
      </c>
      <c r="AI3544">
        <v>1</v>
      </c>
      <c r="AJ3544">
        <v>4</v>
      </c>
      <c r="AK3544">
        <v>77</v>
      </c>
      <c r="AL3544">
        <v>0.02</v>
      </c>
      <c r="AM3544">
        <v>5</v>
      </c>
      <c r="AN3544">
        <v>5</v>
      </c>
      <c r="AO3544">
        <v>28</v>
      </c>
      <c r="AP3544">
        <v>5</v>
      </c>
      <c r="AQ3544">
        <v>32</v>
      </c>
    </row>
    <row r="3545" spans="1:43" hidden="1" x14ac:dyDescent="0.25">
      <c r="A3545" t="s">
        <v>13012</v>
      </c>
      <c r="B3545" t="s">
        <v>13013</v>
      </c>
      <c r="C3545" s="1" t="str">
        <f t="shared" si="265"/>
        <v>21:0118</v>
      </c>
      <c r="D3545" s="1" t="str">
        <f t="shared" si="266"/>
        <v>21:0027</v>
      </c>
      <c r="E3545" t="s">
        <v>13014</v>
      </c>
      <c r="F3545" t="s">
        <v>13015</v>
      </c>
      <c r="H3545">
        <v>63.775950600000002</v>
      </c>
      <c r="I3545">
        <v>-97.033340499999994</v>
      </c>
      <c r="J3545" s="1" t="str">
        <f t="shared" si="267"/>
        <v>Till</v>
      </c>
      <c r="K3545" s="1" t="str">
        <f t="shared" si="268"/>
        <v>&lt;63 micron</v>
      </c>
      <c r="L3545">
        <v>0.1</v>
      </c>
      <c r="M3545">
        <v>0.91</v>
      </c>
      <c r="N3545">
        <v>1</v>
      </c>
      <c r="O3545">
        <v>190</v>
      </c>
      <c r="P3545">
        <v>0.25</v>
      </c>
      <c r="Q3545">
        <v>1</v>
      </c>
      <c r="R3545">
        <v>0.32</v>
      </c>
      <c r="S3545">
        <v>0.25</v>
      </c>
      <c r="T3545">
        <v>6</v>
      </c>
      <c r="U3545">
        <v>25</v>
      </c>
      <c r="V3545">
        <v>7</v>
      </c>
      <c r="W3545">
        <v>1.9</v>
      </c>
      <c r="X3545">
        <v>10</v>
      </c>
      <c r="Y3545">
        <v>0.5</v>
      </c>
      <c r="Z3545">
        <v>0.2</v>
      </c>
      <c r="AA3545">
        <v>50</v>
      </c>
      <c r="AB3545">
        <v>0.41</v>
      </c>
      <c r="AC3545">
        <v>200</v>
      </c>
      <c r="AD3545">
        <v>0.5</v>
      </c>
      <c r="AE3545">
        <v>0.01</v>
      </c>
      <c r="AF3545">
        <v>12</v>
      </c>
      <c r="AG3545">
        <v>990</v>
      </c>
      <c r="AH3545">
        <v>8</v>
      </c>
      <c r="AI3545">
        <v>1</v>
      </c>
      <c r="AJ3545">
        <v>2</v>
      </c>
      <c r="AK3545">
        <v>72</v>
      </c>
      <c r="AL3545">
        <v>0.02</v>
      </c>
      <c r="AM3545">
        <v>5</v>
      </c>
      <c r="AN3545">
        <v>5</v>
      </c>
      <c r="AO3545">
        <v>20</v>
      </c>
      <c r="AP3545">
        <v>5</v>
      </c>
      <c r="AQ3545">
        <v>24</v>
      </c>
    </row>
    <row r="3546" spans="1:43" hidden="1" x14ac:dyDescent="0.25">
      <c r="A3546" t="s">
        <v>13016</v>
      </c>
      <c r="B3546" t="s">
        <v>13017</v>
      </c>
      <c r="C3546" s="1" t="str">
        <f t="shared" si="265"/>
        <v>21:0118</v>
      </c>
      <c r="D3546" s="1" t="str">
        <f t="shared" si="266"/>
        <v>21:0027</v>
      </c>
      <c r="E3546" t="s">
        <v>13018</v>
      </c>
      <c r="F3546" t="s">
        <v>13019</v>
      </c>
      <c r="H3546">
        <v>63.863103000000002</v>
      </c>
      <c r="I3546">
        <v>-97.050494900000004</v>
      </c>
      <c r="J3546" s="1" t="str">
        <f t="shared" si="267"/>
        <v>Till</v>
      </c>
      <c r="K3546" s="1" t="str">
        <f t="shared" si="268"/>
        <v>&lt;63 micron</v>
      </c>
      <c r="L3546">
        <v>0.1</v>
      </c>
      <c r="M3546">
        <v>0.37</v>
      </c>
      <c r="N3546">
        <v>1</v>
      </c>
      <c r="O3546">
        <v>100</v>
      </c>
      <c r="P3546">
        <v>0.25</v>
      </c>
      <c r="Q3546">
        <v>2</v>
      </c>
      <c r="R3546">
        <v>0.23</v>
      </c>
      <c r="S3546">
        <v>0.25</v>
      </c>
      <c r="T3546">
        <v>2</v>
      </c>
      <c r="U3546">
        <v>17</v>
      </c>
      <c r="V3546">
        <v>2</v>
      </c>
      <c r="W3546">
        <v>1.31</v>
      </c>
      <c r="X3546">
        <v>10</v>
      </c>
      <c r="Y3546">
        <v>0.5</v>
      </c>
      <c r="Z3546">
        <v>0.06</v>
      </c>
      <c r="AA3546">
        <v>40</v>
      </c>
      <c r="AB3546">
        <v>0.17</v>
      </c>
      <c r="AC3546">
        <v>120</v>
      </c>
      <c r="AD3546">
        <v>0.5</v>
      </c>
      <c r="AE3546">
        <v>0.01</v>
      </c>
      <c r="AF3546">
        <v>6</v>
      </c>
      <c r="AG3546">
        <v>940</v>
      </c>
      <c r="AH3546">
        <v>6</v>
      </c>
      <c r="AI3546">
        <v>1</v>
      </c>
      <c r="AJ3546">
        <v>1</v>
      </c>
      <c r="AK3546">
        <v>93</v>
      </c>
      <c r="AL3546">
        <v>0.02</v>
      </c>
      <c r="AM3546">
        <v>5</v>
      </c>
      <c r="AN3546">
        <v>5</v>
      </c>
      <c r="AO3546">
        <v>15</v>
      </c>
      <c r="AP3546">
        <v>5</v>
      </c>
      <c r="AQ3546">
        <v>10</v>
      </c>
    </row>
    <row r="3547" spans="1:43" hidden="1" x14ac:dyDescent="0.25">
      <c r="A3547" t="s">
        <v>13020</v>
      </c>
      <c r="B3547" t="s">
        <v>13021</v>
      </c>
      <c r="C3547" s="1" t="str">
        <f t="shared" si="265"/>
        <v>21:0118</v>
      </c>
      <c r="D3547" s="1" t="str">
        <f t="shared" si="266"/>
        <v>21:0027</v>
      </c>
      <c r="E3547" t="s">
        <v>13022</v>
      </c>
      <c r="F3547" t="s">
        <v>13023</v>
      </c>
      <c r="H3547">
        <v>63.876350000000002</v>
      </c>
      <c r="I3547">
        <v>-97.048232799999994</v>
      </c>
      <c r="J3547" s="1" t="str">
        <f t="shared" si="267"/>
        <v>Till</v>
      </c>
      <c r="K3547" s="1" t="str">
        <f t="shared" si="268"/>
        <v>&lt;63 micron</v>
      </c>
      <c r="L3547">
        <v>0.1</v>
      </c>
      <c r="M3547">
        <v>0.66</v>
      </c>
      <c r="N3547">
        <v>2</v>
      </c>
      <c r="O3547">
        <v>260</v>
      </c>
      <c r="P3547">
        <v>0.25</v>
      </c>
      <c r="Q3547">
        <v>2</v>
      </c>
      <c r="R3547">
        <v>0.28000000000000003</v>
      </c>
      <c r="S3547">
        <v>0.25</v>
      </c>
      <c r="T3547">
        <v>4</v>
      </c>
      <c r="U3547">
        <v>25</v>
      </c>
      <c r="V3547">
        <v>3</v>
      </c>
      <c r="W3547">
        <v>1.67</v>
      </c>
      <c r="X3547">
        <v>10</v>
      </c>
      <c r="Y3547">
        <v>0.5</v>
      </c>
      <c r="Z3547">
        <v>0.12</v>
      </c>
      <c r="AA3547">
        <v>40</v>
      </c>
      <c r="AB3547">
        <v>0.31</v>
      </c>
      <c r="AC3547">
        <v>140</v>
      </c>
      <c r="AD3547">
        <v>0.5</v>
      </c>
      <c r="AE3547">
        <v>0.01</v>
      </c>
      <c r="AF3547">
        <v>10</v>
      </c>
      <c r="AG3547">
        <v>920</v>
      </c>
      <c r="AH3547">
        <v>8</v>
      </c>
      <c r="AI3547">
        <v>1</v>
      </c>
      <c r="AJ3547">
        <v>2</v>
      </c>
      <c r="AK3547">
        <v>90</v>
      </c>
      <c r="AL3547">
        <v>0.01</v>
      </c>
      <c r="AM3547">
        <v>5</v>
      </c>
      <c r="AN3547">
        <v>5</v>
      </c>
      <c r="AO3547">
        <v>20</v>
      </c>
      <c r="AP3547">
        <v>5</v>
      </c>
      <c r="AQ3547">
        <v>16</v>
      </c>
    </row>
    <row r="3548" spans="1:43" hidden="1" x14ac:dyDescent="0.25">
      <c r="A3548" t="s">
        <v>13024</v>
      </c>
      <c r="B3548" t="s">
        <v>13025</v>
      </c>
      <c r="C3548" s="1" t="str">
        <f t="shared" si="265"/>
        <v>21:0118</v>
      </c>
      <c r="D3548" s="1" t="str">
        <f t="shared" si="266"/>
        <v>21:0027</v>
      </c>
      <c r="E3548" t="s">
        <v>13026</v>
      </c>
      <c r="F3548" t="s">
        <v>13027</v>
      </c>
      <c r="H3548">
        <v>63.890076999999998</v>
      </c>
      <c r="I3548">
        <v>-97.048277799999994</v>
      </c>
      <c r="J3548" s="1" t="str">
        <f t="shared" si="267"/>
        <v>Till</v>
      </c>
      <c r="K3548" s="1" t="str">
        <f t="shared" si="268"/>
        <v>&lt;63 micron</v>
      </c>
      <c r="L3548">
        <v>0.1</v>
      </c>
      <c r="M3548">
        <v>0.89</v>
      </c>
      <c r="N3548">
        <v>1</v>
      </c>
      <c r="O3548">
        <v>420</v>
      </c>
      <c r="P3548">
        <v>0.25</v>
      </c>
      <c r="Q3548">
        <v>1</v>
      </c>
      <c r="R3548">
        <v>0.25</v>
      </c>
      <c r="S3548">
        <v>0.25</v>
      </c>
      <c r="T3548">
        <v>5</v>
      </c>
      <c r="U3548">
        <v>27</v>
      </c>
      <c r="V3548">
        <v>4</v>
      </c>
      <c r="W3548">
        <v>1.98</v>
      </c>
      <c r="X3548">
        <v>10</v>
      </c>
      <c r="Y3548">
        <v>0.5</v>
      </c>
      <c r="Z3548">
        <v>0.17</v>
      </c>
      <c r="AA3548">
        <v>40</v>
      </c>
      <c r="AB3548">
        <v>0.36</v>
      </c>
      <c r="AC3548">
        <v>195</v>
      </c>
      <c r="AD3548">
        <v>0.5</v>
      </c>
      <c r="AE3548">
        <v>0.01</v>
      </c>
      <c r="AF3548">
        <v>12</v>
      </c>
      <c r="AG3548">
        <v>800</v>
      </c>
      <c r="AH3548">
        <v>6</v>
      </c>
      <c r="AI3548">
        <v>1</v>
      </c>
      <c r="AJ3548">
        <v>2</v>
      </c>
      <c r="AK3548">
        <v>117</v>
      </c>
      <c r="AL3548">
        <v>0.01</v>
      </c>
      <c r="AM3548">
        <v>5</v>
      </c>
      <c r="AN3548">
        <v>5</v>
      </c>
      <c r="AO3548">
        <v>22</v>
      </c>
      <c r="AP3548">
        <v>5</v>
      </c>
      <c r="AQ3548">
        <v>18</v>
      </c>
    </row>
    <row r="3549" spans="1:43" hidden="1" x14ac:dyDescent="0.25">
      <c r="A3549" t="s">
        <v>13028</v>
      </c>
      <c r="B3549" t="s">
        <v>13029</v>
      </c>
      <c r="C3549" s="1" t="str">
        <f t="shared" si="265"/>
        <v>21:0118</v>
      </c>
      <c r="D3549" s="1" t="str">
        <f t="shared" si="266"/>
        <v>21:0027</v>
      </c>
      <c r="E3549" t="s">
        <v>13030</v>
      </c>
      <c r="F3549" t="s">
        <v>13031</v>
      </c>
      <c r="H3549">
        <v>63.902668499999997</v>
      </c>
      <c r="I3549">
        <v>-97.041349699999998</v>
      </c>
      <c r="J3549" s="1" t="str">
        <f t="shared" si="267"/>
        <v>Till</v>
      </c>
      <c r="K3549" s="1" t="str">
        <f t="shared" si="268"/>
        <v>&lt;63 micron</v>
      </c>
      <c r="L3549">
        <v>0.1</v>
      </c>
      <c r="M3549">
        <v>1.23</v>
      </c>
      <c r="N3549">
        <v>1</v>
      </c>
      <c r="O3549">
        <v>360</v>
      </c>
      <c r="P3549">
        <v>0.25</v>
      </c>
      <c r="Q3549">
        <v>1</v>
      </c>
      <c r="R3549">
        <v>0.28000000000000003</v>
      </c>
      <c r="S3549">
        <v>0.25</v>
      </c>
      <c r="T3549">
        <v>6</v>
      </c>
      <c r="U3549">
        <v>30</v>
      </c>
      <c r="V3549">
        <v>10</v>
      </c>
      <c r="W3549">
        <v>2</v>
      </c>
      <c r="X3549">
        <v>10</v>
      </c>
      <c r="Y3549">
        <v>0.5</v>
      </c>
      <c r="Z3549">
        <v>0.27</v>
      </c>
      <c r="AA3549">
        <v>40</v>
      </c>
      <c r="AB3549">
        <v>0.46</v>
      </c>
      <c r="AC3549">
        <v>165</v>
      </c>
      <c r="AD3549">
        <v>0.5</v>
      </c>
      <c r="AE3549">
        <v>0.01</v>
      </c>
      <c r="AF3549">
        <v>15</v>
      </c>
      <c r="AG3549">
        <v>880</v>
      </c>
      <c r="AH3549">
        <v>12</v>
      </c>
      <c r="AI3549">
        <v>1</v>
      </c>
      <c r="AJ3549">
        <v>3</v>
      </c>
      <c r="AK3549">
        <v>128</v>
      </c>
      <c r="AL3549">
        <v>0.01</v>
      </c>
      <c r="AM3549">
        <v>5</v>
      </c>
      <c r="AN3549">
        <v>5</v>
      </c>
      <c r="AO3549">
        <v>23</v>
      </c>
      <c r="AP3549">
        <v>5</v>
      </c>
      <c r="AQ3549">
        <v>22</v>
      </c>
    </row>
    <row r="3550" spans="1:43" hidden="1" x14ac:dyDescent="0.25">
      <c r="A3550" t="s">
        <v>13032</v>
      </c>
      <c r="B3550" t="s">
        <v>13033</v>
      </c>
      <c r="C3550" s="1" t="str">
        <f t="shared" si="265"/>
        <v>21:0118</v>
      </c>
      <c r="D3550" s="1" t="str">
        <f t="shared" si="266"/>
        <v>21:0027</v>
      </c>
      <c r="E3550" t="s">
        <v>13034</v>
      </c>
      <c r="F3550" t="s">
        <v>13035</v>
      </c>
      <c r="H3550">
        <v>63.913767900000003</v>
      </c>
      <c r="I3550">
        <v>-97.042267800000005</v>
      </c>
      <c r="J3550" s="1" t="str">
        <f t="shared" si="267"/>
        <v>Till</v>
      </c>
      <c r="K3550" s="1" t="str">
        <f t="shared" si="268"/>
        <v>&lt;63 micron</v>
      </c>
      <c r="L3550">
        <v>0.1</v>
      </c>
      <c r="M3550">
        <v>1.07</v>
      </c>
      <c r="N3550">
        <v>1</v>
      </c>
      <c r="O3550">
        <v>600</v>
      </c>
      <c r="P3550">
        <v>0.25</v>
      </c>
      <c r="Q3550">
        <v>1</v>
      </c>
      <c r="R3550">
        <v>0.28000000000000003</v>
      </c>
      <c r="S3550">
        <v>0.25</v>
      </c>
      <c r="T3550">
        <v>5</v>
      </c>
      <c r="U3550">
        <v>28</v>
      </c>
      <c r="V3550">
        <v>7</v>
      </c>
      <c r="W3550">
        <v>1.9</v>
      </c>
      <c r="X3550">
        <v>10</v>
      </c>
      <c r="Y3550">
        <v>0.5</v>
      </c>
      <c r="Z3550">
        <v>0.26</v>
      </c>
      <c r="AA3550">
        <v>40</v>
      </c>
      <c r="AB3550">
        <v>0.34</v>
      </c>
      <c r="AC3550">
        <v>210</v>
      </c>
      <c r="AD3550">
        <v>0.5</v>
      </c>
      <c r="AE3550">
        <v>0.01</v>
      </c>
      <c r="AF3550">
        <v>11</v>
      </c>
      <c r="AG3550">
        <v>990</v>
      </c>
      <c r="AH3550">
        <v>8</v>
      </c>
      <c r="AI3550">
        <v>1</v>
      </c>
      <c r="AJ3550">
        <v>3</v>
      </c>
      <c r="AK3550">
        <v>131</v>
      </c>
      <c r="AL3550">
        <v>0.01</v>
      </c>
      <c r="AM3550">
        <v>5</v>
      </c>
      <c r="AN3550">
        <v>5</v>
      </c>
      <c r="AO3550">
        <v>21</v>
      </c>
      <c r="AP3550">
        <v>5</v>
      </c>
      <c r="AQ3550">
        <v>16</v>
      </c>
    </row>
    <row r="3551" spans="1:43" hidden="1" x14ac:dyDescent="0.25">
      <c r="A3551" t="s">
        <v>13036</v>
      </c>
      <c r="B3551" t="s">
        <v>13037</v>
      </c>
      <c r="C3551" s="1" t="str">
        <f t="shared" si="265"/>
        <v>21:0118</v>
      </c>
      <c r="D3551" s="1" t="str">
        <f t="shared" si="266"/>
        <v>21:0027</v>
      </c>
      <c r="E3551" t="s">
        <v>13038</v>
      </c>
      <c r="F3551" t="s">
        <v>13039</v>
      </c>
      <c r="H3551">
        <v>63.974171200000001</v>
      </c>
      <c r="I3551">
        <v>-97.044584299999997</v>
      </c>
      <c r="J3551" s="1" t="str">
        <f t="shared" si="267"/>
        <v>Till</v>
      </c>
      <c r="K3551" s="1" t="str">
        <f t="shared" si="268"/>
        <v>&lt;63 micron</v>
      </c>
      <c r="L3551">
        <v>0.1</v>
      </c>
      <c r="M3551">
        <v>1.33</v>
      </c>
      <c r="N3551">
        <v>2</v>
      </c>
      <c r="O3551">
        <v>350</v>
      </c>
      <c r="P3551">
        <v>0.25</v>
      </c>
      <c r="Q3551">
        <v>1</v>
      </c>
      <c r="R3551">
        <v>0.25</v>
      </c>
      <c r="S3551">
        <v>0.25</v>
      </c>
      <c r="T3551">
        <v>6</v>
      </c>
      <c r="U3551">
        <v>27</v>
      </c>
      <c r="V3551">
        <v>7</v>
      </c>
      <c r="W3551">
        <v>1.99</v>
      </c>
      <c r="X3551">
        <v>10</v>
      </c>
      <c r="Y3551">
        <v>0.5</v>
      </c>
      <c r="Z3551">
        <v>0.3</v>
      </c>
      <c r="AA3551">
        <v>40</v>
      </c>
      <c r="AB3551">
        <v>0.39</v>
      </c>
      <c r="AC3551">
        <v>230</v>
      </c>
      <c r="AD3551">
        <v>0.5</v>
      </c>
      <c r="AE3551">
        <v>0.01</v>
      </c>
      <c r="AF3551">
        <v>14</v>
      </c>
      <c r="AG3551">
        <v>830</v>
      </c>
      <c r="AH3551">
        <v>8</v>
      </c>
      <c r="AI3551">
        <v>1</v>
      </c>
      <c r="AJ3551">
        <v>3</v>
      </c>
      <c r="AK3551">
        <v>137</v>
      </c>
      <c r="AL3551">
        <v>0.01</v>
      </c>
      <c r="AM3551">
        <v>5</v>
      </c>
      <c r="AN3551">
        <v>5</v>
      </c>
      <c r="AO3551">
        <v>22</v>
      </c>
      <c r="AP3551">
        <v>5</v>
      </c>
      <c r="AQ3551">
        <v>22</v>
      </c>
    </row>
    <row r="3552" spans="1:43" hidden="1" x14ac:dyDescent="0.25">
      <c r="A3552" t="s">
        <v>13040</v>
      </c>
      <c r="B3552" t="s">
        <v>13041</v>
      </c>
      <c r="C3552" s="1" t="str">
        <f t="shared" si="265"/>
        <v>21:0118</v>
      </c>
      <c r="D3552" s="1" t="str">
        <f t="shared" si="266"/>
        <v>21:0027</v>
      </c>
      <c r="E3552" t="s">
        <v>13042</v>
      </c>
      <c r="F3552" t="s">
        <v>13043</v>
      </c>
      <c r="H3552">
        <v>63.990122999999997</v>
      </c>
      <c r="I3552">
        <v>-97.044532700000005</v>
      </c>
      <c r="J3552" s="1" t="str">
        <f t="shared" si="267"/>
        <v>Till</v>
      </c>
      <c r="K3552" s="1" t="str">
        <f t="shared" si="268"/>
        <v>&lt;63 micron</v>
      </c>
      <c r="L3552">
        <v>0.1</v>
      </c>
      <c r="M3552">
        <v>1.1000000000000001</v>
      </c>
      <c r="N3552">
        <v>1</v>
      </c>
      <c r="O3552">
        <v>270</v>
      </c>
      <c r="P3552">
        <v>0.25</v>
      </c>
      <c r="Q3552">
        <v>1</v>
      </c>
      <c r="R3552">
        <v>0.25</v>
      </c>
      <c r="S3552">
        <v>0.25</v>
      </c>
      <c r="T3552">
        <v>5</v>
      </c>
      <c r="U3552">
        <v>31</v>
      </c>
      <c r="V3552">
        <v>8</v>
      </c>
      <c r="W3552">
        <v>2.0499999999999998</v>
      </c>
      <c r="X3552">
        <v>10</v>
      </c>
      <c r="Y3552">
        <v>0.5</v>
      </c>
      <c r="Z3552">
        <v>0.21</v>
      </c>
      <c r="AA3552">
        <v>40</v>
      </c>
      <c r="AB3552">
        <v>0.36</v>
      </c>
      <c r="AC3552">
        <v>185</v>
      </c>
      <c r="AD3552">
        <v>0.5</v>
      </c>
      <c r="AE3552">
        <v>0.01</v>
      </c>
      <c r="AF3552">
        <v>14</v>
      </c>
      <c r="AG3552">
        <v>910</v>
      </c>
      <c r="AH3552">
        <v>8</v>
      </c>
      <c r="AI3552">
        <v>1</v>
      </c>
      <c r="AJ3552">
        <v>3</v>
      </c>
      <c r="AK3552">
        <v>140</v>
      </c>
      <c r="AL3552">
        <v>0.02</v>
      </c>
      <c r="AM3552">
        <v>5</v>
      </c>
      <c r="AN3552">
        <v>5</v>
      </c>
      <c r="AO3552">
        <v>25</v>
      </c>
      <c r="AP3552">
        <v>5</v>
      </c>
      <c r="AQ3552">
        <v>20</v>
      </c>
    </row>
    <row r="3553" spans="1:43" hidden="1" x14ac:dyDescent="0.25">
      <c r="A3553" t="s">
        <v>13044</v>
      </c>
      <c r="B3553" t="s">
        <v>13045</v>
      </c>
      <c r="C3553" s="1" t="str">
        <f t="shared" si="265"/>
        <v>21:0118</v>
      </c>
      <c r="D3553" s="1" t="str">
        <f t="shared" si="266"/>
        <v>21:0027</v>
      </c>
      <c r="E3553" t="s">
        <v>13046</v>
      </c>
      <c r="F3553" t="s">
        <v>13047</v>
      </c>
      <c r="H3553">
        <v>64.009091100000006</v>
      </c>
      <c r="I3553">
        <v>-97.041814900000006</v>
      </c>
      <c r="J3553" s="1" t="str">
        <f t="shared" si="267"/>
        <v>Till</v>
      </c>
      <c r="K3553" s="1" t="str">
        <f t="shared" si="268"/>
        <v>&lt;63 micron</v>
      </c>
      <c r="L3553">
        <v>0.1</v>
      </c>
      <c r="M3553">
        <v>0.56000000000000005</v>
      </c>
      <c r="N3553">
        <v>2</v>
      </c>
      <c r="O3553">
        <v>150</v>
      </c>
      <c r="P3553">
        <v>0.25</v>
      </c>
      <c r="Q3553">
        <v>1</v>
      </c>
      <c r="R3553">
        <v>0.22</v>
      </c>
      <c r="S3553">
        <v>0.25</v>
      </c>
      <c r="T3553">
        <v>3</v>
      </c>
      <c r="U3553">
        <v>24</v>
      </c>
      <c r="V3553">
        <v>4</v>
      </c>
      <c r="W3553">
        <v>1.47</v>
      </c>
      <c r="X3553">
        <v>10</v>
      </c>
      <c r="Y3553">
        <v>0.5</v>
      </c>
      <c r="Z3553">
        <v>0.09</v>
      </c>
      <c r="AA3553">
        <v>40</v>
      </c>
      <c r="AB3553">
        <v>0.24</v>
      </c>
      <c r="AC3553">
        <v>105</v>
      </c>
      <c r="AD3553">
        <v>0.5</v>
      </c>
      <c r="AE3553">
        <v>0.01</v>
      </c>
      <c r="AF3553">
        <v>9</v>
      </c>
      <c r="AG3553">
        <v>860</v>
      </c>
      <c r="AH3553">
        <v>8</v>
      </c>
      <c r="AI3553">
        <v>1</v>
      </c>
      <c r="AJ3553">
        <v>2</v>
      </c>
      <c r="AK3553">
        <v>133</v>
      </c>
      <c r="AL3553">
        <v>0.03</v>
      </c>
      <c r="AM3553">
        <v>5</v>
      </c>
      <c r="AN3553">
        <v>5</v>
      </c>
      <c r="AO3553">
        <v>21</v>
      </c>
      <c r="AP3553">
        <v>5</v>
      </c>
      <c r="AQ3553">
        <v>14</v>
      </c>
    </row>
    <row r="3554" spans="1:43" hidden="1" x14ac:dyDescent="0.25">
      <c r="A3554" t="s">
        <v>13048</v>
      </c>
      <c r="B3554" t="s">
        <v>13049</v>
      </c>
      <c r="C3554" s="1" t="str">
        <f t="shared" si="265"/>
        <v>21:0118</v>
      </c>
      <c r="D3554" s="1" t="str">
        <f t="shared" si="266"/>
        <v>21:0027</v>
      </c>
      <c r="E3554" t="s">
        <v>13050</v>
      </c>
      <c r="F3554" t="s">
        <v>13051</v>
      </c>
      <c r="H3554">
        <v>63.604163300000003</v>
      </c>
      <c r="I3554">
        <v>-97.034671599999996</v>
      </c>
      <c r="J3554" s="1" t="str">
        <f t="shared" si="267"/>
        <v>Till</v>
      </c>
      <c r="K3554" s="1" t="str">
        <f t="shared" si="268"/>
        <v>&lt;63 micron</v>
      </c>
      <c r="L3554">
        <v>0.1</v>
      </c>
      <c r="M3554">
        <v>1.66</v>
      </c>
      <c r="N3554">
        <v>1</v>
      </c>
      <c r="O3554">
        <v>250</v>
      </c>
      <c r="P3554">
        <v>0.25</v>
      </c>
      <c r="Q3554">
        <v>2</v>
      </c>
      <c r="R3554">
        <v>0.43</v>
      </c>
      <c r="S3554">
        <v>0.5</v>
      </c>
      <c r="T3554">
        <v>7</v>
      </c>
      <c r="U3554">
        <v>41</v>
      </c>
      <c r="V3554">
        <v>15</v>
      </c>
      <c r="W3554">
        <v>1.98</v>
      </c>
      <c r="X3554">
        <v>10</v>
      </c>
      <c r="Y3554">
        <v>0.5</v>
      </c>
      <c r="Z3554">
        <v>0.44</v>
      </c>
      <c r="AA3554">
        <v>50</v>
      </c>
      <c r="AB3554">
        <v>0.69</v>
      </c>
      <c r="AC3554">
        <v>235</v>
      </c>
      <c r="AD3554">
        <v>0.5</v>
      </c>
      <c r="AE3554">
        <v>0.01</v>
      </c>
      <c r="AF3554">
        <v>17</v>
      </c>
      <c r="AG3554">
        <v>1000</v>
      </c>
      <c r="AH3554">
        <v>14</v>
      </c>
      <c r="AI3554">
        <v>1</v>
      </c>
      <c r="AJ3554">
        <v>4</v>
      </c>
      <c r="AK3554">
        <v>84</v>
      </c>
      <c r="AL3554">
        <v>0.03</v>
      </c>
      <c r="AM3554">
        <v>5</v>
      </c>
      <c r="AN3554">
        <v>5</v>
      </c>
      <c r="AO3554">
        <v>24</v>
      </c>
      <c r="AP3554">
        <v>5</v>
      </c>
      <c r="AQ3554">
        <v>36</v>
      </c>
    </row>
    <row r="3555" spans="1:43" hidden="1" x14ac:dyDescent="0.25">
      <c r="A3555" t="s">
        <v>13052</v>
      </c>
      <c r="B3555" t="s">
        <v>13053</v>
      </c>
      <c r="C3555" s="1" t="str">
        <f t="shared" si="265"/>
        <v>21:0118</v>
      </c>
      <c r="D3555" s="1" t="str">
        <f t="shared" si="266"/>
        <v>21:0027</v>
      </c>
      <c r="E3555" t="s">
        <v>13054</v>
      </c>
      <c r="F3555" t="s">
        <v>13055</v>
      </c>
      <c r="H3555">
        <v>63.574152300000002</v>
      </c>
      <c r="I3555">
        <v>-97.035451899999998</v>
      </c>
      <c r="J3555" s="1" t="str">
        <f t="shared" si="267"/>
        <v>Till</v>
      </c>
      <c r="K3555" s="1" t="str">
        <f t="shared" si="268"/>
        <v>&lt;63 micron</v>
      </c>
      <c r="L3555">
        <v>0.1</v>
      </c>
      <c r="M3555">
        <v>1.73</v>
      </c>
      <c r="N3555">
        <v>1</v>
      </c>
      <c r="O3555">
        <v>220</v>
      </c>
      <c r="P3555">
        <v>0.25</v>
      </c>
      <c r="Q3555">
        <v>1</v>
      </c>
      <c r="R3555">
        <v>0.51</v>
      </c>
      <c r="S3555">
        <v>0.25</v>
      </c>
      <c r="T3555">
        <v>9</v>
      </c>
      <c r="U3555">
        <v>60</v>
      </c>
      <c r="V3555">
        <v>19</v>
      </c>
      <c r="W3555">
        <v>2.2200000000000002</v>
      </c>
      <c r="X3555">
        <v>10</v>
      </c>
      <c r="Y3555">
        <v>0.5</v>
      </c>
      <c r="Z3555">
        <v>0.47</v>
      </c>
      <c r="AA3555">
        <v>60</v>
      </c>
      <c r="AB3555">
        <v>0.88</v>
      </c>
      <c r="AC3555">
        <v>250</v>
      </c>
      <c r="AD3555">
        <v>0.5</v>
      </c>
      <c r="AE3555">
        <v>0.02</v>
      </c>
      <c r="AF3555">
        <v>26</v>
      </c>
      <c r="AG3555">
        <v>1150</v>
      </c>
      <c r="AH3555">
        <v>12</v>
      </c>
      <c r="AI3555">
        <v>1</v>
      </c>
      <c r="AJ3555">
        <v>4</v>
      </c>
      <c r="AK3555">
        <v>92</v>
      </c>
      <c r="AL3555">
        <v>0.08</v>
      </c>
      <c r="AM3555">
        <v>5</v>
      </c>
      <c r="AN3555">
        <v>5</v>
      </c>
      <c r="AO3555">
        <v>34</v>
      </c>
      <c r="AP3555">
        <v>5</v>
      </c>
      <c r="AQ3555">
        <v>42</v>
      </c>
    </row>
    <row r="3556" spans="1:43" hidden="1" x14ac:dyDescent="0.25">
      <c r="A3556" t="s">
        <v>13056</v>
      </c>
      <c r="B3556" t="s">
        <v>13057</v>
      </c>
      <c r="C3556" s="1" t="str">
        <f t="shared" si="265"/>
        <v>21:0118</v>
      </c>
      <c r="D3556" s="1" t="str">
        <f t="shared" si="266"/>
        <v>21:0027</v>
      </c>
      <c r="E3556" t="s">
        <v>13058</v>
      </c>
      <c r="F3556" t="s">
        <v>13059</v>
      </c>
      <c r="H3556">
        <v>63.557567200000001</v>
      </c>
      <c r="I3556">
        <v>-97.036533700000007</v>
      </c>
      <c r="J3556" s="1" t="str">
        <f t="shared" si="267"/>
        <v>Till</v>
      </c>
      <c r="K3556" s="1" t="str">
        <f t="shared" si="268"/>
        <v>&lt;63 micron</v>
      </c>
      <c r="L3556">
        <v>0.1</v>
      </c>
      <c r="M3556">
        <v>1.1100000000000001</v>
      </c>
      <c r="N3556">
        <v>1</v>
      </c>
      <c r="O3556">
        <v>150</v>
      </c>
      <c r="P3556">
        <v>0.25</v>
      </c>
      <c r="Q3556">
        <v>1</v>
      </c>
      <c r="R3556">
        <v>0.37</v>
      </c>
      <c r="S3556">
        <v>0.25</v>
      </c>
      <c r="T3556">
        <v>6</v>
      </c>
      <c r="U3556">
        <v>40</v>
      </c>
      <c r="V3556">
        <v>13</v>
      </c>
      <c r="W3556">
        <v>1.71</v>
      </c>
      <c r="X3556">
        <v>10</v>
      </c>
      <c r="Y3556">
        <v>0.5</v>
      </c>
      <c r="Z3556">
        <v>0.28000000000000003</v>
      </c>
      <c r="AA3556">
        <v>40</v>
      </c>
      <c r="AB3556">
        <v>0.56000000000000005</v>
      </c>
      <c r="AC3556">
        <v>215</v>
      </c>
      <c r="AD3556">
        <v>0.5</v>
      </c>
      <c r="AE3556">
        <v>0.01</v>
      </c>
      <c r="AF3556">
        <v>18</v>
      </c>
      <c r="AG3556">
        <v>1070</v>
      </c>
      <c r="AH3556">
        <v>8</v>
      </c>
      <c r="AI3556">
        <v>1</v>
      </c>
      <c r="AJ3556">
        <v>3</v>
      </c>
      <c r="AK3556">
        <v>65</v>
      </c>
      <c r="AL3556">
        <v>0.04</v>
      </c>
      <c r="AM3556">
        <v>5</v>
      </c>
      <c r="AN3556">
        <v>5</v>
      </c>
      <c r="AO3556">
        <v>24</v>
      </c>
      <c r="AP3556">
        <v>5</v>
      </c>
      <c r="AQ3556">
        <v>30</v>
      </c>
    </row>
    <row r="3557" spans="1:43" hidden="1" x14ac:dyDescent="0.25">
      <c r="A3557" t="s">
        <v>13060</v>
      </c>
      <c r="B3557" t="s">
        <v>13061</v>
      </c>
      <c r="C3557" s="1" t="str">
        <f t="shared" si="265"/>
        <v>21:0118</v>
      </c>
      <c r="D3557" s="1" t="str">
        <f t="shared" si="266"/>
        <v>21:0027</v>
      </c>
      <c r="E3557" t="s">
        <v>13062</v>
      </c>
      <c r="F3557" t="s">
        <v>13063</v>
      </c>
      <c r="H3557">
        <v>63.615826300000002</v>
      </c>
      <c r="I3557">
        <v>-97.000898800000002</v>
      </c>
      <c r="J3557" s="1" t="str">
        <f t="shared" si="267"/>
        <v>Till</v>
      </c>
      <c r="K3557" s="1" t="str">
        <f t="shared" si="268"/>
        <v>&lt;63 micron</v>
      </c>
      <c r="L3557">
        <v>0.1</v>
      </c>
      <c r="M3557">
        <v>1.27</v>
      </c>
      <c r="N3557">
        <v>1</v>
      </c>
      <c r="O3557">
        <v>210</v>
      </c>
      <c r="P3557">
        <v>0.25</v>
      </c>
      <c r="Q3557">
        <v>1</v>
      </c>
      <c r="R3557">
        <v>0.4</v>
      </c>
      <c r="S3557">
        <v>0.25</v>
      </c>
      <c r="T3557">
        <v>7</v>
      </c>
      <c r="U3557">
        <v>43</v>
      </c>
      <c r="V3557">
        <v>15</v>
      </c>
      <c r="W3557">
        <v>1.85</v>
      </c>
      <c r="X3557">
        <v>10</v>
      </c>
      <c r="Y3557">
        <v>0.5</v>
      </c>
      <c r="Z3557">
        <v>0.32</v>
      </c>
      <c r="AA3557">
        <v>40</v>
      </c>
      <c r="AB3557">
        <v>0.67</v>
      </c>
      <c r="AC3557">
        <v>270</v>
      </c>
      <c r="AD3557">
        <v>0.5</v>
      </c>
      <c r="AE3557">
        <v>0.01</v>
      </c>
      <c r="AF3557">
        <v>18</v>
      </c>
      <c r="AG3557">
        <v>980</v>
      </c>
      <c r="AH3557">
        <v>12</v>
      </c>
      <c r="AI3557">
        <v>1</v>
      </c>
      <c r="AJ3557">
        <v>3</v>
      </c>
      <c r="AK3557">
        <v>69</v>
      </c>
      <c r="AL3557">
        <v>0.03</v>
      </c>
      <c r="AM3557">
        <v>5</v>
      </c>
      <c r="AN3557">
        <v>5</v>
      </c>
      <c r="AO3557">
        <v>24</v>
      </c>
      <c r="AP3557">
        <v>5</v>
      </c>
      <c r="AQ3557">
        <v>34</v>
      </c>
    </row>
    <row r="3558" spans="1:43" hidden="1" x14ac:dyDescent="0.25">
      <c r="A3558" t="s">
        <v>13064</v>
      </c>
      <c r="B3558" t="s">
        <v>13065</v>
      </c>
      <c r="C3558" s="1" t="str">
        <f t="shared" si="265"/>
        <v>21:0118</v>
      </c>
      <c r="D3558" s="1" t="str">
        <f t="shared" si="266"/>
        <v>21:0027</v>
      </c>
      <c r="E3558" t="s">
        <v>13066</v>
      </c>
      <c r="F3558" t="s">
        <v>13067</v>
      </c>
      <c r="H3558">
        <v>63.627041599999998</v>
      </c>
      <c r="I3558">
        <v>-96.993308400000004</v>
      </c>
      <c r="J3558" s="1" t="str">
        <f t="shared" si="267"/>
        <v>Till</v>
      </c>
      <c r="K3558" s="1" t="str">
        <f t="shared" si="268"/>
        <v>&lt;63 micron</v>
      </c>
      <c r="L3558">
        <v>0.1</v>
      </c>
      <c r="M3558">
        <v>1.1499999999999999</v>
      </c>
      <c r="N3558">
        <v>1</v>
      </c>
      <c r="O3558">
        <v>160</v>
      </c>
      <c r="P3558">
        <v>0.25</v>
      </c>
      <c r="Q3558">
        <v>1</v>
      </c>
      <c r="R3558">
        <v>0.41</v>
      </c>
      <c r="S3558">
        <v>0.25</v>
      </c>
      <c r="T3558">
        <v>6</v>
      </c>
      <c r="U3558">
        <v>47</v>
      </c>
      <c r="V3558">
        <v>12</v>
      </c>
      <c r="W3558">
        <v>1.79</v>
      </c>
      <c r="X3558">
        <v>10</v>
      </c>
      <c r="Y3558">
        <v>0.5</v>
      </c>
      <c r="Z3558">
        <v>0.22</v>
      </c>
      <c r="AA3558">
        <v>40</v>
      </c>
      <c r="AB3558">
        <v>0.63</v>
      </c>
      <c r="AC3558">
        <v>165</v>
      </c>
      <c r="AD3558">
        <v>0.5</v>
      </c>
      <c r="AE3558">
        <v>0.01</v>
      </c>
      <c r="AF3558">
        <v>21</v>
      </c>
      <c r="AG3558">
        <v>1150</v>
      </c>
      <c r="AH3558">
        <v>8</v>
      </c>
      <c r="AI3558">
        <v>1</v>
      </c>
      <c r="AJ3558">
        <v>3</v>
      </c>
      <c r="AK3558">
        <v>77</v>
      </c>
      <c r="AL3558">
        <v>0.06</v>
      </c>
      <c r="AM3558">
        <v>5</v>
      </c>
      <c r="AN3558">
        <v>5</v>
      </c>
      <c r="AO3558">
        <v>27</v>
      </c>
      <c r="AP3558">
        <v>5</v>
      </c>
      <c r="AQ3558">
        <v>30</v>
      </c>
    </row>
    <row r="3559" spans="1:43" hidden="1" x14ac:dyDescent="0.25">
      <c r="A3559" t="s">
        <v>13068</v>
      </c>
      <c r="B3559" t="s">
        <v>13069</v>
      </c>
      <c r="C3559" s="1" t="str">
        <f t="shared" si="265"/>
        <v>21:0118</v>
      </c>
      <c r="D3559" s="1" t="str">
        <f t="shared" si="266"/>
        <v>21:0027</v>
      </c>
      <c r="E3559" t="s">
        <v>13070</v>
      </c>
      <c r="F3559" t="s">
        <v>13071</v>
      </c>
      <c r="H3559">
        <v>63.658845100000001</v>
      </c>
      <c r="I3559">
        <v>-96.994233500000007</v>
      </c>
      <c r="J3559" s="1" t="str">
        <f t="shared" si="267"/>
        <v>Till</v>
      </c>
      <c r="K3559" s="1" t="str">
        <f t="shared" si="268"/>
        <v>&lt;63 micron</v>
      </c>
      <c r="L3559">
        <v>0.1</v>
      </c>
      <c r="M3559">
        <v>0.94</v>
      </c>
      <c r="N3559">
        <v>1</v>
      </c>
      <c r="O3559">
        <v>180</v>
      </c>
      <c r="P3559">
        <v>0.25</v>
      </c>
      <c r="Q3559">
        <v>1</v>
      </c>
      <c r="R3559">
        <v>0.4</v>
      </c>
      <c r="S3559">
        <v>0.25</v>
      </c>
      <c r="T3559">
        <v>7</v>
      </c>
      <c r="U3559">
        <v>43</v>
      </c>
      <c r="V3559">
        <v>11</v>
      </c>
      <c r="W3559">
        <v>1.7</v>
      </c>
      <c r="X3559">
        <v>10</v>
      </c>
      <c r="Y3559">
        <v>0.5</v>
      </c>
      <c r="Z3559">
        <v>0.17</v>
      </c>
      <c r="AA3559">
        <v>40</v>
      </c>
      <c r="AB3559">
        <v>0.59</v>
      </c>
      <c r="AC3559">
        <v>180</v>
      </c>
      <c r="AD3559">
        <v>0.5</v>
      </c>
      <c r="AE3559">
        <v>0.01</v>
      </c>
      <c r="AF3559">
        <v>17</v>
      </c>
      <c r="AG3559">
        <v>1130</v>
      </c>
      <c r="AH3559">
        <v>8</v>
      </c>
      <c r="AI3559">
        <v>1</v>
      </c>
      <c r="AJ3559">
        <v>3</v>
      </c>
      <c r="AK3559">
        <v>69</v>
      </c>
      <c r="AL3559">
        <v>0.05</v>
      </c>
      <c r="AM3559">
        <v>5</v>
      </c>
      <c r="AN3559">
        <v>5</v>
      </c>
      <c r="AO3559">
        <v>25</v>
      </c>
      <c r="AP3559">
        <v>5</v>
      </c>
      <c r="AQ3559">
        <v>28</v>
      </c>
    </row>
    <row r="3560" spans="1:43" hidden="1" x14ac:dyDescent="0.25">
      <c r="A3560" t="s">
        <v>13072</v>
      </c>
      <c r="B3560" t="s">
        <v>13073</v>
      </c>
      <c r="C3560" s="1" t="str">
        <f t="shared" si="265"/>
        <v>21:0118</v>
      </c>
      <c r="D3560" s="1" t="str">
        <f t="shared" si="266"/>
        <v>21:0027</v>
      </c>
      <c r="E3560" t="s">
        <v>13074</v>
      </c>
      <c r="F3560" t="s">
        <v>13075</v>
      </c>
      <c r="H3560">
        <v>63.672950800000002</v>
      </c>
      <c r="I3560">
        <v>-97.000150500000004</v>
      </c>
      <c r="J3560" s="1" t="str">
        <f t="shared" si="267"/>
        <v>Till</v>
      </c>
      <c r="K3560" s="1" t="str">
        <f t="shared" si="268"/>
        <v>&lt;63 micron</v>
      </c>
      <c r="L3560">
        <v>0.1</v>
      </c>
      <c r="M3560">
        <v>0.76</v>
      </c>
      <c r="N3560">
        <v>1</v>
      </c>
      <c r="O3560">
        <v>150</v>
      </c>
      <c r="P3560">
        <v>0.25</v>
      </c>
      <c r="Q3560">
        <v>1</v>
      </c>
      <c r="R3560">
        <v>0.42</v>
      </c>
      <c r="S3560">
        <v>0.25</v>
      </c>
      <c r="T3560">
        <v>6</v>
      </c>
      <c r="U3560">
        <v>41</v>
      </c>
      <c r="V3560">
        <v>7</v>
      </c>
      <c r="W3560">
        <v>1.78</v>
      </c>
      <c r="X3560">
        <v>10</v>
      </c>
      <c r="Y3560">
        <v>0.5</v>
      </c>
      <c r="Z3560">
        <v>0.11</v>
      </c>
      <c r="AA3560">
        <v>40</v>
      </c>
      <c r="AB3560">
        <v>0.5</v>
      </c>
      <c r="AC3560">
        <v>250</v>
      </c>
      <c r="AD3560">
        <v>0.5</v>
      </c>
      <c r="AE3560">
        <v>0.01</v>
      </c>
      <c r="AF3560">
        <v>16</v>
      </c>
      <c r="AG3560">
        <v>1230</v>
      </c>
      <c r="AH3560">
        <v>6</v>
      </c>
      <c r="AI3560">
        <v>1</v>
      </c>
      <c r="AJ3560">
        <v>3</v>
      </c>
      <c r="AK3560">
        <v>75</v>
      </c>
      <c r="AL3560">
        <v>0.06</v>
      </c>
      <c r="AM3560">
        <v>5</v>
      </c>
      <c r="AN3560">
        <v>5</v>
      </c>
      <c r="AO3560">
        <v>26</v>
      </c>
      <c r="AP3560">
        <v>5</v>
      </c>
      <c r="AQ3560">
        <v>22</v>
      </c>
    </row>
    <row r="3561" spans="1:43" hidden="1" x14ac:dyDescent="0.25">
      <c r="A3561" t="s">
        <v>13076</v>
      </c>
      <c r="B3561" t="s">
        <v>13077</v>
      </c>
      <c r="C3561" s="1" t="str">
        <f t="shared" si="265"/>
        <v>21:0118</v>
      </c>
      <c r="D3561" s="1" t="str">
        <f t="shared" si="266"/>
        <v>21:0027</v>
      </c>
      <c r="E3561" t="s">
        <v>13078</v>
      </c>
      <c r="F3561" t="s">
        <v>13079</v>
      </c>
      <c r="H3561">
        <v>63.702794300000001</v>
      </c>
      <c r="I3561">
        <v>-96.982866400000006</v>
      </c>
      <c r="J3561" s="1" t="str">
        <f t="shared" si="267"/>
        <v>Till</v>
      </c>
      <c r="K3561" s="1" t="str">
        <f t="shared" si="268"/>
        <v>&lt;63 micron</v>
      </c>
      <c r="L3561">
        <v>0.1</v>
      </c>
      <c r="M3561">
        <v>1.88</v>
      </c>
      <c r="N3561">
        <v>1</v>
      </c>
      <c r="O3561">
        <v>310</v>
      </c>
      <c r="P3561">
        <v>0.25</v>
      </c>
      <c r="Q3561">
        <v>1</v>
      </c>
      <c r="R3561">
        <v>0.43</v>
      </c>
      <c r="S3561">
        <v>0.25</v>
      </c>
      <c r="T3561">
        <v>9</v>
      </c>
      <c r="U3561">
        <v>58</v>
      </c>
      <c r="V3561">
        <v>24</v>
      </c>
      <c r="W3561">
        <v>2.4</v>
      </c>
      <c r="X3561">
        <v>10</v>
      </c>
      <c r="Y3561">
        <v>0.5</v>
      </c>
      <c r="Z3561">
        <v>0.39</v>
      </c>
      <c r="AA3561">
        <v>50</v>
      </c>
      <c r="AB3561">
        <v>0.98</v>
      </c>
      <c r="AC3561">
        <v>245</v>
      </c>
      <c r="AD3561">
        <v>0.5</v>
      </c>
      <c r="AE3561">
        <v>0.01</v>
      </c>
      <c r="AF3561">
        <v>26</v>
      </c>
      <c r="AG3561">
        <v>950</v>
      </c>
      <c r="AH3561">
        <v>12</v>
      </c>
      <c r="AI3561">
        <v>1</v>
      </c>
      <c r="AJ3561">
        <v>5</v>
      </c>
      <c r="AK3561">
        <v>88</v>
      </c>
      <c r="AL3561">
        <v>0.04</v>
      </c>
      <c r="AM3561">
        <v>5</v>
      </c>
      <c r="AN3561">
        <v>5</v>
      </c>
      <c r="AO3561">
        <v>34</v>
      </c>
      <c r="AP3561">
        <v>5</v>
      </c>
      <c r="AQ3561">
        <v>46</v>
      </c>
    </row>
    <row r="3562" spans="1:43" hidden="1" x14ac:dyDescent="0.25">
      <c r="A3562" t="s">
        <v>13080</v>
      </c>
      <c r="B3562" t="s">
        <v>13081</v>
      </c>
      <c r="C3562" s="1" t="str">
        <f t="shared" si="265"/>
        <v>21:0118</v>
      </c>
      <c r="D3562" s="1" t="str">
        <f t="shared" si="266"/>
        <v>21:0027</v>
      </c>
      <c r="E3562" t="s">
        <v>13082</v>
      </c>
      <c r="F3562" t="s">
        <v>13083</v>
      </c>
      <c r="H3562">
        <v>63.716027799999999</v>
      </c>
      <c r="I3562">
        <v>-97.002211700000004</v>
      </c>
      <c r="J3562" s="1" t="str">
        <f t="shared" si="267"/>
        <v>Till</v>
      </c>
      <c r="K3562" s="1" t="str">
        <f t="shared" si="268"/>
        <v>&lt;63 micron</v>
      </c>
      <c r="L3562">
        <v>0.1</v>
      </c>
      <c r="M3562">
        <v>1.33</v>
      </c>
      <c r="N3562">
        <v>1</v>
      </c>
      <c r="O3562">
        <v>300</v>
      </c>
      <c r="P3562">
        <v>0.25</v>
      </c>
      <c r="Q3562">
        <v>1</v>
      </c>
      <c r="R3562">
        <v>0.56000000000000005</v>
      </c>
      <c r="S3562">
        <v>0.25</v>
      </c>
      <c r="T3562">
        <v>7</v>
      </c>
      <c r="U3562">
        <v>42</v>
      </c>
      <c r="V3562">
        <v>10</v>
      </c>
      <c r="W3562">
        <v>1.94</v>
      </c>
      <c r="X3562">
        <v>10</v>
      </c>
      <c r="Y3562">
        <v>0.5</v>
      </c>
      <c r="Z3562">
        <v>0.31</v>
      </c>
      <c r="AA3562">
        <v>40</v>
      </c>
      <c r="AB3562">
        <v>0.76</v>
      </c>
      <c r="AC3562">
        <v>250</v>
      </c>
      <c r="AD3562">
        <v>0.5</v>
      </c>
      <c r="AE3562">
        <v>0.01</v>
      </c>
      <c r="AF3562">
        <v>18</v>
      </c>
      <c r="AG3562">
        <v>1000</v>
      </c>
      <c r="AH3562">
        <v>8</v>
      </c>
      <c r="AI3562">
        <v>1</v>
      </c>
      <c r="AJ3562">
        <v>3</v>
      </c>
      <c r="AK3562">
        <v>85</v>
      </c>
      <c r="AL3562">
        <v>0.03</v>
      </c>
      <c r="AM3562">
        <v>5</v>
      </c>
      <c r="AN3562">
        <v>5</v>
      </c>
      <c r="AO3562">
        <v>25</v>
      </c>
      <c r="AP3562">
        <v>5</v>
      </c>
      <c r="AQ3562">
        <v>32</v>
      </c>
    </row>
    <row r="3563" spans="1:43" hidden="1" x14ac:dyDescent="0.25">
      <c r="A3563" t="s">
        <v>13084</v>
      </c>
      <c r="B3563" t="s">
        <v>13085</v>
      </c>
      <c r="C3563" s="1" t="str">
        <f t="shared" si="265"/>
        <v>21:0118</v>
      </c>
      <c r="D3563" s="1" t="str">
        <f t="shared" si="266"/>
        <v>21:0027</v>
      </c>
      <c r="E3563" t="s">
        <v>13086</v>
      </c>
      <c r="F3563" t="s">
        <v>13087</v>
      </c>
      <c r="H3563">
        <v>63.731836399999999</v>
      </c>
      <c r="I3563">
        <v>-97.006018699999998</v>
      </c>
      <c r="J3563" s="1" t="str">
        <f t="shared" si="267"/>
        <v>Till</v>
      </c>
      <c r="K3563" s="1" t="str">
        <f t="shared" si="268"/>
        <v>&lt;63 micron</v>
      </c>
      <c r="L3563">
        <v>0.1</v>
      </c>
      <c r="M3563">
        <v>1.33</v>
      </c>
      <c r="N3563">
        <v>1</v>
      </c>
      <c r="O3563">
        <v>400</v>
      </c>
      <c r="P3563">
        <v>0.25</v>
      </c>
      <c r="Q3563">
        <v>1</v>
      </c>
      <c r="R3563">
        <v>0.46</v>
      </c>
      <c r="S3563">
        <v>0.25</v>
      </c>
      <c r="T3563">
        <v>8</v>
      </c>
      <c r="U3563">
        <v>45</v>
      </c>
      <c r="V3563">
        <v>12</v>
      </c>
      <c r="W3563">
        <v>1.96</v>
      </c>
      <c r="X3563">
        <v>10</v>
      </c>
      <c r="Y3563">
        <v>0.5</v>
      </c>
      <c r="Z3563">
        <v>0.3</v>
      </c>
      <c r="AA3563">
        <v>40</v>
      </c>
      <c r="AB3563">
        <v>0.8</v>
      </c>
      <c r="AC3563">
        <v>220</v>
      </c>
      <c r="AD3563">
        <v>0.5</v>
      </c>
      <c r="AE3563">
        <v>0.01</v>
      </c>
      <c r="AF3563">
        <v>19</v>
      </c>
      <c r="AG3563">
        <v>1070</v>
      </c>
      <c r="AH3563">
        <v>8</v>
      </c>
      <c r="AI3563">
        <v>1</v>
      </c>
      <c r="AJ3563">
        <v>3</v>
      </c>
      <c r="AK3563">
        <v>85</v>
      </c>
      <c r="AL3563">
        <v>0.02</v>
      </c>
      <c r="AM3563">
        <v>5</v>
      </c>
      <c r="AN3563">
        <v>5</v>
      </c>
      <c r="AO3563">
        <v>25</v>
      </c>
      <c r="AP3563">
        <v>5</v>
      </c>
      <c r="AQ3563">
        <v>30</v>
      </c>
    </row>
    <row r="3564" spans="1:43" hidden="1" x14ac:dyDescent="0.25">
      <c r="A3564" t="s">
        <v>13088</v>
      </c>
      <c r="B3564" t="s">
        <v>13089</v>
      </c>
      <c r="C3564" s="1" t="str">
        <f t="shared" si="265"/>
        <v>21:0118</v>
      </c>
      <c r="D3564" s="1" t="str">
        <f t="shared" si="266"/>
        <v>21:0027</v>
      </c>
      <c r="E3564" t="s">
        <v>13090</v>
      </c>
      <c r="F3564" t="s">
        <v>13091</v>
      </c>
      <c r="H3564">
        <v>63.744295100000002</v>
      </c>
      <c r="I3564">
        <v>-97.004552799999999</v>
      </c>
      <c r="J3564" s="1" t="str">
        <f t="shared" si="267"/>
        <v>Till</v>
      </c>
      <c r="K3564" s="1" t="str">
        <f t="shared" si="268"/>
        <v>&lt;63 micron</v>
      </c>
      <c r="L3564">
        <v>0.1</v>
      </c>
      <c r="M3564">
        <v>0.93</v>
      </c>
      <c r="N3564">
        <v>1</v>
      </c>
      <c r="O3564">
        <v>290</v>
      </c>
      <c r="P3564">
        <v>0.25</v>
      </c>
      <c r="Q3564">
        <v>1</v>
      </c>
      <c r="R3564">
        <v>0.44</v>
      </c>
      <c r="S3564">
        <v>0.25</v>
      </c>
      <c r="T3564">
        <v>6</v>
      </c>
      <c r="U3564">
        <v>38</v>
      </c>
      <c r="V3564">
        <v>10</v>
      </c>
      <c r="W3564">
        <v>1.68</v>
      </c>
      <c r="X3564">
        <v>10</v>
      </c>
      <c r="Y3564">
        <v>0.5</v>
      </c>
      <c r="Z3564">
        <v>0.2</v>
      </c>
      <c r="AA3564">
        <v>40</v>
      </c>
      <c r="AB3564">
        <v>0.63</v>
      </c>
      <c r="AC3564">
        <v>175</v>
      </c>
      <c r="AD3564">
        <v>0.5</v>
      </c>
      <c r="AE3564">
        <v>0.01</v>
      </c>
      <c r="AF3564">
        <v>15</v>
      </c>
      <c r="AG3564">
        <v>1070</v>
      </c>
      <c r="AH3564">
        <v>6</v>
      </c>
      <c r="AI3564">
        <v>1</v>
      </c>
      <c r="AJ3564">
        <v>3</v>
      </c>
      <c r="AK3564">
        <v>67</v>
      </c>
      <c r="AL3564">
        <v>0.02</v>
      </c>
      <c r="AM3564">
        <v>5</v>
      </c>
      <c r="AN3564">
        <v>5</v>
      </c>
      <c r="AO3564">
        <v>22</v>
      </c>
      <c r="AP3564">
        <v>5</v>
      </c>
      <c r="AQ3564">
        <v>26</v>
      </c>
    </row>
    <row r="3565" spans="1:43" hidden="1" x14ac:dyDescent="0.25">
      <c r="A3565" t="s">
        <v>13092</v>
      </c>
      <c r="B3565" t="s">
        <v>13093</v>
      </c>
      <c r="C3565" s="1" t="str">
        <f t="shared" si="265"/>
        <v>21:0118</v>
      </c>
      <c r="D3565" s="1" t="str">
        <f t="shared" si="266"/>
        <v>21:0027</v>
      </c>
      <c r="E3565" t="s">
        <v>13094</v>
      </c>
      <c r="F3565" t="s">
        <v>13095</v>
      </c>
      <c r="H3565">
        <v>63.762996999999999</v>
      </c>
      <c r="I3565">
        <v>-97.004652199999995</v>
      </c>
      <c r="J3565" s="1" t="str">
        <f t="shared" si="267"/>
        <v>Till</v>
      </c>
      <c r="K3565" s="1" t="str">
        <f t="shared" si="268"/>
        <v>&lt;63 micron</v>
      </c>
      <c r="L3565">
        <v>0.1</v>
      </c>
      <c r="M3565">
        <v>0.91</v>
      </c>
      <c r="N3565">
        <v>1</v>
      </c>
      <c r="O3565">
        <v>220</v>
      </c>
      <c r="P3565">
        <v>0.25</v>
      </c>
      <c r="Q3565">
        <v>1</v>
      </c>
      <c r="R3565">
        <v>0.39</v>
      </c>
      <c r="S3565">
        <v>0.25</v>
      </c>
      <c r="T3565">
        <v>6</v>
      </c>
      <c r="U3565">
        <v>40</v>
      </c>
      <c r="V3565">
        <v>8</v>
      </c>
      <c r="W3565">
        <v>1.69</v>
      </c>
      <c r="X3565">
        <v>10</v>
      </c>
      <c r="Y3565">
        <v>0.5</v>
      </c>
      <c r="Z3565">
        <v>0.2</v>
      </c>
      <c r="AA3565">
        <v>40</v>
      </c>
      <c r="AB3565">
        <v>0.54</v>
      </c>
      <c r="AC3565">
        <v>220</v>
      </c>
      <c r="AD3565">
        <v>0.5</v>
      </c>
      <c r="AE3565">
        <v>0.01</v>
      </c>
      <c r="AF3565">
        <v>15</v>
      </c>
      <c r="AG3565">
        <v>1130</v>
      </c>
      <c r="AH3565">
        <v>8</v>
      </c>
      <c r="AI3565">
        <v>1</v>
      </c>
      <c r="AJ3565">
        <v>3</v>
      </c>
      <c r="AK3565">
        <v>76</v>
      </c>
      <c r="AL3565">
        <v>0.04</v>
      </c>
      <c r="AM3565">
        <v>5</v>
      </c>
      <c r="AN3565">
        <v>5</v>
      </c>
      <c r="AO3565">
        <v>22</v>
      </c>
      <c r="AP3565">
        <v>5</v>
      </c>
      <c r="AQ3565">
        <v>24</v>
      </c>
    </row>
    <row r="3566" spans="1:43" hidden="1" x14ac:dyDescent="0.25">
      <c r="A3566" t="s">
        <v>13096</v>
      </c>
      <c r="B3566" t="s">
        <v>13097</v>
      </c>
      <c r="C3566" s="1" t="str">
        <f t="shared" si="265"/>
        <v>21:0118</v>
      </c>
      <c r="D3566" s="1" t="str">
        <f t="shared" si="266"/>
        <v>21:0027</v>
      </c>
      <c r="E3566" t="s">
        <v>13098</v>
      </c>
      <c r="F3566" t="s">
        <v>13099</v>
      </c>
      <c r="H3566">
        <v>63.772315800000001</v>
      </c>
      <c r="I3566">
        <v>-97.011804799999993</v>
      </c>
      <c r="J3566" s="1" t="str">
        <f t="shared" si="267"/>
        <v>Till</v>
      </c>
      <c r="K3566" s="1" t="str">
        <f t="shared" si="268"/>
        <v>&lt;63 micron</v>
      </c>
      <c r="L3566">
        <v>0.1</v>
      </c>
      <c r="M3566">
        <v>1.28</v>
      </c>
      <c r="N3566">
        <v>1</v>
      </c>
      <c r="O3566">
        <v>350</v>
      </c>
      <c r="P3566">
        <v>0.5</v>
      </c>
      <c r="Q3566">
        <v>2</v>
      </c>
      <c r="R3566">
        <v>0.43</v>
      </c>
      <c r="S3566">
        <v>0.25</v>
      </c>
      <c r="T3566">
        <v>7</v>
      </c>
      <c r="U3566">
        <v>44</v>
      </c>
      <c r="V3566">
        <v>13</v>
      </c>
      <c r="W3566">
        <v>2.0299999999999998</v>
      </c>
      <c r="X3566">
        <v>10</v>
      </c>
      <c r="Y3566">
        <v>0.5</v>
      </c>
      <c r="Z3566">
        <v>0.28000000000000003</v>
      </c>
      <c r="AA3566">
        <v>50</v>
      </c>
      <c r="AB3566">
        <v>0.7</v>
      </c>
      <c r="AC3566">
        <v>215</v>
      </c>
      <c r="AD3566">
        <v>0.5</v>
      </c>
      <c r="AE3566">
        <v>0.01</v>
      </c>
      <c r="AF3566">
        <v>18</v>
      </c>
      <c r="AG3566">
        <v>1170</v>
      </c>
      <c r="AH3566">
        <v>12</v>
      </c>
      <c r="AI3566">
        <v>1</v>
      </c>
      <c r="AJ3566">
        <v>4</v>
      </c>
      <c r="AK3566">
        <v>90</v>
      </c>
      <c r="AL3566">
        <v>0.03</v>
      </c>
      <c r="AM3566">
        <v>5</v>
      </c>
      <c r="AN3566">
        <v>5</v>
      </c>
      <c r="AO3566">
        <v>28</v>
      </c>
      <c r="AP3566">
        <v>5</v>
      </c>
      <c r="AQ3566">
        <v>30</v>
      </c>
    </row>
    <row r="3567" spans="1:43" hidden="1" x14ac:dyDescent="0.25">
      <c r="A3567" t="s">
        <v>13100</v>
      </c>
      <c r="B3567" t="s">
        <v>13101</v>
      </c>
      <c r="C3567" s="1" t="str">
        <f t="shared" si="265"/>
        <v>21:0118</v>
      </c>
      <c r="D3567" s="1" t="str">
        <f t="shared" si="266"/>
        <v>21:0027</v>
      </c>
      <c r="E3567" t="s">
        <v>13102</v>
      </c>
      <c r="F3567" t="s">
        <v>13103</v>
      </c>
      <c r="H3567">
        <v>63.833441399999998</v>
      </c>
      <c r="I3567">
        <v>-97.019447900000003</v>
      </c>
      <c r="J3567" s="1" t="str">
        <f t="shared" si="267"/>
        <v>Till</v>
      </c>
      <c r="K3567" s="1" t="str">
        <f t="shared" si="268"/>
        <v>&lt;63 micron</v>
      </c>
      <c r="L3567">
        <v>0.1</v>
      </c>
      <c r="M3567">
        <v>0.85</v>
      </c>
      <c r="N3567">
        <v>1</v>
      </c>
      <c r="O3567">
        <v>400</v>
      </c>
      <c r="P3567">
        <v>0.5</v>
      </c>
      <c r="Q3567">
        <v>1</v>
      </c>
      <c r="R3567">
        <v>0.31</v>
      </c>
      <c r="S3567">
        <v>0.25</v>
      </c>
      <c r="T3567">
        <v>4</v>
      </c>
      <c r="U3567">
        <v>22</v>
      </c>
      <c r="V3567">
        <v>6</v>
      </c>
      <c r="W3567">
        <v>1.69</v>
      </c>
      <c r="X3567">
        <v>10</v>
      </c>
      <c r="Y3567">
        <v>0.5</v>
      </c>
      <c r="Z3567">
        <v>0.18</v>
      </c>
      <c r="AA3567">
        <v>40</v>
      </c>
      <c r="AB3567">
        <v>0.34</v>
      </c>
      <c r="AC3567">
        <v>160</v>
      </c>
      <c r="AD3567">
        <v>0.5</v>
      </c>
      <c r="AE3567">
        <v>0.01</v>
      </c>
      <c r="AF3567">
        <v>10</v>
      </c>
      <c r="AG3567">
        <v>1050</v>
      </c>
      <c r="AH3567">
        <v>8</v>
      </c>
      <c r="AI3567">
        <v>1</v>
      </c>
      <c r="AJ3567">
        <v>3</v>
      </c>
      <c r="AK3567">
        <v>86</v>
      </c>
      <c r="AL3567">
        <v>0.01</v>
      </c>
      <c r="AM3567">
        <v>5</v>
      </c>
      <c r="AN3567">
        <v>5</v>
      </c>
      <c r="AO3567">
        <v>20</v>
      </c>
      <c r="AP3567">
        <v>5</v>
      </c>
      <c r="AQ3567">
        <v>18</v>
      </c>
    </row>
    <row r="3568" spans="1:43" hidden="1" x14ac:dyDescent="0.25">
      <c r="A3568" t="s">
        <v>13104</v>
      </c>
      <c r="B3568" t="s">
        <v>13105</v>
      </c>
      <c r="C3568" s="1" t="str">
        <f t="shared" si="265"/>
        <v>21:0118</v>
      </c>
      <c r="D3568" s="1" t="str">
        <f t="shared" si="266"/>
        <v>21:0027</v>
      </c>
      <c r="E3568" t="s">
        <v>13106</v>
      </c>
      <c r="F3568" t="s">
        <v>13107</v>
      </c>
      <c r="H3568">
        <v>63.847856700000001</v>
      </c>
      <c r="I3568">
        <v>-97.012718000000007</v>
      </c>
      <c r="J3568" s="1" t="str">
        <f t="shared" si="267"/>
        <v>Till</v>
      </c>
      <c r="K3568" s="1" t="str">
        <f t="shared" si="268"/>
        <v>&lt;63 micron</v>
      </c>
      <c r="L3568">
        <v>0.1</v>
      </c>
      <c r="M3568">
        <v>0.93</v>
      </c>
      <c r="N3568">
        <v>1</v>
      </c>
      <c r="O3568">
        <v>420</v>
      </c>
      <c r="P3568">
        <v>0.5</v>
      </c>
      <c r="Q3568">
        <v>1</v>
      </c>
      <c r="R3568">
        <v>0.31</v>
      </c>
      <c r="S3568">
        <v>0.25</v>
      </c>
      <c r="T3568">
        <v>5</v>
      </c>
      <c r="U3568">
        <v>27</v>
      </c>
      <c r="V3568">
        <v>5</v>
      </c>
      <c r="W3568">
        <v>1.74</v>
      </c>
      <c r="X3568">
        <v>10</v>
      </c>
      <c r="Y3568">
        <v>0.5</v>
      </c>
      <c r="Z3568">
        <v>0.19</v>
      </c>
      <c r="AA3568">
        <v>40</v>
      </c>
      <c r="AB3568">
        <v>0.41</v>
      </c>
      <c r="AC3568">
        <v>200</v>
      </c>
      <c r="AD3568">
        <v>0.5</v>
      </c>
      <c r="AE3568">
        <v>0.01</v>
      </c>
      <c r="AF3568">
        <v>12</v>
      </c>
      <c r="AG3568">
        <v>950</v>
      </c>
      <c r="AH3568">
        <v>8</v>
      </c>
      <c r="AI3568">
        <v>1</v>
      </c>
      <c r="AJ3568">
        <v>3</v>
      </c>
      <c r="AK3568">
        <v>86</v>
      </c>
      <c r="AL3568">
        <v>0.01</v>
      </c>
      <c r="AM3568">
        <v>5</v>
      </c>
      <c r="AN3568">
        <v>5</v>
      </c>
      <c r="AO3568">
        <v>20</v>
      </c>
      <c r="AP3568">
        <v>5</v>
      </c>
      <c r="AQ3568">
        <v>18</v>
      </c>
    </row>
    <row r="3569" spans="1:43" hidden="1" x14ac:dyDescent="0.25">
      <c r="A3569" t="s">
        <v>13108</v>
      </c>
      <c r="B3569" t="s">
        <v>13109</v>
      </c>
      <c r="C3569" s="1" t="str">
        <f t="shared" si="265"/>
        <v>21:0118</v>
      </c>
      <c r="D3569" s="1" t="str">
        <f t="shared" si="266"/>
        <v>21:0027</v>
      </c>
      <c r="E3569" t="s">
        <v>13110</v>
      </c>
      <c r="F3569" t="s">
        <v>13111</v>
      </c>
      <c r="H3569">
        <v>63.863880799999997</v>
      </c>
      <c r="I3569">
        <v>-97.013967699999995</v>
      </c>
      <c r="J3569" s="1" t="str">
        <f t="shared" si="267"/>
        <v>Till</v>
      </c>
      <c r="K3569" s="1" t="str">
        <f t="shared" si="268"/>
        <v>&lt;63 micron</v>
      </c>
      <c r="L3569">
        <v>0.1</v>
      </c>
      <c r="M3569">
        <v>0.7</v>
      </c>
      <c r="N3569">
        <v>1</v>
      </c>
      <c r="O3569">
        <v>190</v>
      </c>
      <c r="P3569">
        <v>0.5</v>
      </c>
      <c r="Q3569">
        <v>1</v>
      </c>
      <c r="R3569">
        <v>0.85</v>
      </c>
      <c r="S3569">
        <v>0.25</v>
      </c>
      <c r="T3569">
        <v>6</v>
      </c>
      <c r="U3569">
        <v>15</v>
      </c>
      <c r="V3569">
        <v>1</v>
      </c>
      <c r="W3569">
        <v>3.46</v>
      </c>
      <c r="X3569">
        <v>10</v>
      </c>
      <c r="Y3569">
        <v>0.5</v>
      </c>
      <c r="Z3569">
        <v>0.2</v>
      </c>
      <c r="AA3569">
        <v>70</v>
      </c>
      <c r="AB3569">
        <v>0.27</v>
      </c>
      <c r="AC3569">
        <v>180</v>
      </c>
      <c r="AD3569">
        <v>0.5</v>
      </c>
      <c r="AE3569">
        <v>0.01</v>
      </c>
      <c r="AF3569">
        <v>29</v>
      </c>
      <c r="AG3569">
        <v>3530</v>
      </c>
      <c r="AH3569">
        <v>2</v>
      </c>
      <c r="AI3569">
        <v>1</v>
      </c>
      <c r="AJ3569">
        <v>4</v>
      </c>
      <c r="AK3569">
        <v>74</v>
      </c>
      <c r="AL3569">
        <v>0.01</v>
      </c>
      <c r="AM3569">
        <v>5</v>
      </c>
      <c r="AN3569">
        <v>5</v>
      </c>
      <c r="AO3569">
        <v>35</v>
      </c>
      <c r="AP3569">
        <v>5</v>
      </c>
      <c r="AQ3569">
        <v>10</v>
      </c>
    </row>
    <row r="3570" spans="1:43" hidden="1" x14ac:dyDescent="0.25">
      <c r="A3570" t="s">
        <v>13112</v>
      </c>
      <c r="B3570" t="s">
        <v>13113</v>
      </c>
      <c r="C3570" s="1" t="str">
        <f t="shared" si="265"/>
        <v>21:0118</v>
      </c>
      <c r="D3570" s="1" t="str">
        <f t="shared" si="266"/>
        <v>21:0027</v>
      </c>
      <c r="E3570" t="s">
        <v>13114</v>
      </c>
      <c r="F3570" t="s">
        <v>13115</v>
      </c>
      <c r="H3570">
        <v>63.8777264</v>
      </c>
      <c r="I3570">
        <v>-97.023314299999996</v>
      </c>
      <c r="J3570" s="1" t="str">
        <f t="shared" si="267"/>
        <v>Till</v>
      </c>
      <c r="K3570" s="1" t="str">
        <f t="shared" si="268"/>
        <v>&lt;63 micron</v>
      </c>
      <c r="L3570">
        <v>0.1</v>
      </c>
      <c r="M3570">
        <v>0.43</v>
      </c>
      <c r="N3570">
        <v>1</v>
      </c>
      <c r="O3570">
        <v>280</v>
      </c>
      <c r="P3570">
        <v>0.25</v>
      </c>
      <c r="Q3570">
        <v>1</v>
      </c>
      <c r="R3570">
        <v>0.25</v>
      </c>
      <c r="S3570">
        <v>0.25</v>
      </c>
      <c r="T3570">
        <v>3</v>
      </c>
      <c r="U3570">
        <v>19</v>
      </c>
      <c r="V3570">
        <v>3</v>
      </c>
      <c r="W3570">
        <v>1.39</v>
      </c>
      <c r="X3570">
        <v>10</v>
      </c>
      <c r="Y3570">
        <v>0.5</v>
      </c>
      <c r="Z3570">
        <v>0.09</v>
      </c>
      <c r="AA3570">
        <v>40</v>
      </c>
      <c r="AB3570">
        <v>0.18</v>
      </c>
      <c r="AC3570">
        <v>160</v>
      </c>
      <c r="AD3570">
        <v>0.5</v>
      </c>
      <c r="AE3570">
        <v>0.01</v>
      </c>
      <c r="AF3570">
        <v>7</v>
      </c>
      <c r="AG3570">
        <v>950</v>
      </c>
      <c r="AH3570">
        <v>6</v>
      </c>
      <c r="AI3570">
        <v>1</v>
      </c>
      <c r="AJ3570">
        <v>1</v>
      </c>
      <c r="AK3570">
        <v>100</v>
      </c>
      <c r="AL3570">
        <v>0.02</v>
      </c>
      <c r="AM3570">
        <v>5</v>
      </c>
      <c r="AN3570">
        <v>5</v>
      </c>
      <c r="AO3570">
        <v>16</v>
      </c>
      <c r="AP3570">
        <v>5</v>
      </c>
      <c r="AQ3570">
        <v>8</v>
      </c>
    </row>
    <row r="3571" spans="1:43" hidden="1" x14ac:dyDescent="0.25">
      <c r="A3571" t="s">
        <v>13116</v>
      </c>
      <c r="B3571" t="s">
        <v>13117</v>
      </c>
      <c r="C3571" s="1" t="str">
        <f t="shared" si="265"/>
        <v>21:0118</v>
      </c>
      <c r="D3571" s="1" t="str">
        <f t="shared" si="266"/>
        <v>21:0027</v>
      </c>
      <c r="E3571" t="s">
        <v>13118</v>
      </c>
      <c r="F3571" t="s">
        <v>13119</v>
      </c>
      <c r="H3571">
        <v>63.893467999999999</v>
      </c>
      <c r="I3571">
        <v>-97.017052199999995</v>
      </c>
      <c r="J3571" s="1" t="str">
        <f t="shared" si="267"/>
        <v>Till</v>
      </c>
      <c r="K3571" s="1" t="str">
        <f t="shared" si="268"/>
        <v>&lt;63 micron</v>
      </c>
      <c r="L3571">
        <v>0.1</v>
      </c>
      <c r="M3571">
        <v>0.63</v>
      </c>
      <c r="N3571">
        <v>2</v>
      </c>
      <c r="O3571">
        <v>260</v>
      </c>
      <c r="P3571">
        <v>0.25</v>
      </c>
      <c r="Q3571">
        <v>1</v>
      </c>
      <c r="R3571">
        <v>0.2</v>
      </c>
      <c r="S3571">
        <v>0.25</v>
      </c>
      <c r="T3571">
        <v>3</v>
      </c>
      <c r="U3571">
        <v>20</v>
      </c>
      <c r="V3571">
        <v>2</v>
      </c>
      <c r="W3571">
        <v>1.68</v>
      </c>
      <c r="X3571">
        <v>10</v>
      </c>
      <c r="Y3571">
        <v>0.5</v>
      </c>
      <c r="Z3571">
        <v>0.13</v>
      </c>
      <c r="AA3571">
        <v>40</v>
      </c>
      <c r="AB3571">
        <v>0.23</v>
      </c>
      <c r="AC3571">
        <v>210</v>
      </c>
      <c r="AD3571">
        <v>0.5</v>
      </c>
      <c r="AE3571">
        <v>0.01</v>
      </c>
      <c r="AF3571">
        <v>8</v>
      </c>
      <c r="AG3571">
        <v>880</v>
      </c>
      <c r="AH3571">
        <v>6</v>
      </c>
      <c r="AI3571">
        <v>1</v>
      </c>
      <c r="AJ3571">
        <v>2</v>
      </c>
      <c r="AK3571">
        <v>124</v>
      </c>
      <c r="AL3571">
        <v>0.01</v>
      </c>
      <c r="AM3571">
        <v>5</v>
      </c>
      <c r="AN3571">
        <v>5</v>
      </c>
      <c r="AO3571">
        <v>18</v>
      </c>
      <c r="AP3571">
        <v>5</v>
      </c>
      <c r="AQ3571">
        <v>12</v>
      </c>
    </row>
    <row r="3572" spans="1:43" hidden="1" x14ac:dyDescent="0.25">
      <c r="A3572" t="s">
        <v>13120</v>
      </c>
      <c r="B3572" t="s">
        <v>13121</v>
      </c>
      <c r="C3572" s="1" t="str">
        <f t="shared" si="265"/>
        <v>21:0118</v>
      </c>
      <c r="D3572" s="1" t="str">
        <f t="shared" si="266"/>
        <v>21:0027</v>
      </c>
      <c r="E3572" t="s">
        <v>13122</v>
      </c>
      <c r="F3572" t="s">
        <v>13123</v>
      </c>
      <c r="H3572">
        <v>63.902943899999997</v>
      </c>
      <c r="I3572">
        <v>-97.014120899999995</v>
      </c>
      <c r="J3572" s="1" t="str">
        <f t="shared" si="267"/>
        <v>Till</v>
      </c>
      <c r="K3572" s="1" t="str">
        <f t="shared" si="268"/>
        <v>&lt;63 micron</v>
      </c>
      <c r="L3572">
        <v>0.1</v>
      </c>
      <c r="M3572">
        <v>0.87</v>
      </c>
      <c r="N3572">
        <v>1</v>
      </c>
      <c r="O3572">
        <v>530</v>
      </c>
      <c r="P3572">
        <v>0.5</v>
      </c>
      <c r="Q3572">
        <v>2</v>
      </c>
      <c r="R3572">
        <v>0.51</v>
      </c>
      <c r="S3572">
        <v>0.25</v>
      </c>
      <c r="T3572">
        <v>5</v>
      </c>
      <c r="U3572">
        <v>28</v>
      </c>
      <c r="V3572">
        <v>7</v>
      </c>
      <c r="W3572">
        <v>1.69</v>
      </c>
      <c r="X3572">
        <v>10</v>
      </c>
      <c r="Y3572">
        <v>0.5</v>
      </c>
      <c r="Z3572">
        <v>0.21</v>
      </c>
      <c r="AA3572">
        <v>40</v>
      </c>
      <c r="AB3572">
        <v>0.48</v>
      </c>
      <c r="AC3572">
        <v>195</v>
      </c>
      <c r="AD3572">
        <v>0.5</v>
      </c>
      <c r="AE3572">
        <v>0.01</v>
      </c>
      <c r="AF3572">
        <v>11</v>
      </c>
      <c r="AG3572">
        <v>990</v>
      </c>
      <c r="AH3572">
        <v>8</v>
      </c>
      <c r="AI3572">
        <v>1</v>
      </c>
      <c r="AJ3572">
        <v>2</v>
      </c>
      <c r="AK3572">
        <v>124</v>
      </c>
      <c r="AL3572">
        <v>0.02</v>
      </c>
      <c r="AM3572">
        <v>5</v>
      </c>
      <c r="AN3572">
        <v>5</v>
      </c>
      <c r="AO3572">
        <v>21</v>
      </c>
      <c r="AP3572">
        <v>5</v>
      </c>
      <c r="AQ3572">
        <v>16</v>
      </c>
    </row>
    <row r="3573" spans="1:43" hidden="1" x14ac:dyDescent="0.25">
      <c r="A3573" t="s">
        <v>13124</v>
      </c>
      <c r="B3573" t="s">
        <v>13125</v>
      </c>
      <c r="C3573" s="1" t="str">
        <f t="shared" si="265"/>
        <v>21:0118</v>
      </c>
      <c r="D3573" s="1" t="str">
        <f t="shared" si="266"/>
        <v>21:0027</v>
      </c>
      <c r="E3573" t="s">
        <v>13126</v>
      </c>
      <c r="F3573" t="s">
        <v>13127</v>
      </c>
      <c r="H3573">
        <v>63.9173616</v>
      </c>
      <c r="I3573">
        <v>-97.015425800000003</v>
      </c>
      <c r="J3573" s="1" t="str">
        <f t="shared" si="267"/>
        <v>Till</v>
      </c>
      <c r="K3573" s="1" t="str">
        <f t="shared" si="268"/>
        <v>&lt;63 micron</v>
      </c>
      <c r="L3573">
        <v>0.1</v>
      </c>
      <c r="M3573">
        <v>0.76</v>
      </c>
      <c r="N3573">
        <v>1</v>
      </c>
      <c r="O3573">
        <v>220</v>
      </c>
      <c r="P3573">
        <v>0.25</v>
      </c>
      <c r="Q3573">
        <v>1</v>
      </c>
      <c r="R3573">
        <v>0.28000000000000003</v>
      </c>
      <c r="S3573">
        <v>0.25</v>
      </c>
      <c r="T3573">
        <v>3</v>
      </c>
      <c r="U3573">
        <v>21</v>
      </c>
      <c r="V3573">
        <v>3</v>
      </c>
      <c r="W3573">
        <v>1.66</v>
      </c>
      <c r="X3573">
        <v>10</v>
      </c>
      <c r="Y3573">
        <v>0.5</v>
      </c>
      <c r="Z3573">
        <v>0.16</v>
      </c>
      <c r="AA3573">
        <v>40</v>
      </c>
      <c r="AB3573">
        <v>0.25</v>
      </c>
      <c r="AC3573">
        <v>140</v>
      </c>
      <c r="AD3573">
        <v>0.5</v>
      </c>
      <c r="AE3573">
        <v>0.01</v>
      </c>
      <c r="AF3573">
        <v>8</v>
      </c>
      <c r="AG3573">
        <v>960</v>
      </c>
      <c r="AH3573">
        <v>6</v>
      </c>
      <c r="AI3573">
        <v>1</v>
      </c>
      <c r="AJ3573">
        <v>2</v>
      </c>
      <c r="AK3573">
        <v>118</v>
      </c>
      <c r="AL3573">
        <v>0.01</v>
      </c>
      <c r="AM3573">
        <v>5</v>
      </c>
      <c r="AN3573">
        <v>5</v>
      </c>
      <c r="AO3573">
        <v>18</v>
      </c>
      <c r="AP3573">
        <v>5</v>
      </c>
      <c r="AQ3573">
        <v>12</v>
      </c>
    </row>
    <row r="3574" spans="1:43" hidden="1" x14ac:dyDescent="0.25">
      <c r="A3574" t="s">
        <v>13128</v>
      </c>
      <c r="B3574" t="s">
        <v>13129</v>
      </c>
      <c r="C3574" s="1" t="str">
        <f t="shared" si="265"/>
        <v>21:0118</v>
      </c>
      <c r="D3574" s="1" t="str">
        <f t="shared" si="266"/>
        <v>21:0027</v>
      </c>
      <c r="E3574" t="s">
        <v>13130</v>
      </c>
      <c r="F3574" t="s">
        <v>13131</v>
      </c>
      <c r="H3574">
        <v>63.929761200000002</v>
      </c>
      <c r="I3574">
        <v>-97.006408500000006</v>
      </c>
      <c r="J3574" s="1" t="str">
        <f t="shared" si="267"/>
        <v>Till</v>
      </c>
      <c r="K3574" s="1" t="str">
        <f t="shared" si="268"/>
        <v>&lt;63 micron</v>
      </c>
      <c r="L3574">
        <v>0.1</v>
      </c>
      <c r="M3574">
        <v>0.59</v>
      </c>
      <c r="N3574">
        <v>1</v>
      </c>
      <c r="O3574">
        <v>140</v>
      </c>
      <c r="P3574">
        <v>0.25</v>
      </c>
      <c r="Q3574">
        <v>2</v>
      </c>
      <c r="R3574">
        <v>0.21</v>
      </c>
      <c r="S3574">
        <v>0.25</v>
      </c>
      <c r="T3574">
        <v>3</v>
      </c>
      <c r="U3574">
        <v>23</v>
      </c>
      <c r="V3574">
        <v>3</v>
      </c>
      <c r="W3574">
        <v>1.27</v>
      </c>
      <c r="X3574">
        <v>10</v>
      </c>
      <c r="Y3574">
        <v>0.5</v>
      </c>
      <c r="Z3574">
        <v>0.09</v>
      </c>
      <c r="AA3574">
        <v>30</v>
      </c>
      <c r="AB3574">
        <v>0.24</v>
      </c>
      <c r="AC3574">
        <v>105</v>
      </c>
      <c r="AD3574">
        <v>0.5</v>
      </c>
      <c r="AE3574">
        <v>0.01</v>
      </c>
      <c r="AF3574">
        <v>9</v>
      </c>
      <c r="AG3574">
        <v>680</v>
      </c>
      <c r="AH3574">
        <v>6</v>
      </c>
      <c r="AI3574">
        <v>1</v>
      </c>
      <c r="AJ3574">
        <v>2</v>
      </c>
      <c r="AK3574">
        <v>106</v>
      </c>
      <c r="AL3574">
        <v>0.02</v>
      </c>
      <c r="AM3574">
        <v>5</v>
      </c>
      <c r="AN3574">
        <v>5</v>
      </c>
      <c r="AO3574">
        <v>18</v>
      </c>
      <c r="AP3574">
        <v>5</v>
      </c>
      <c r="AQ3574">
        <v>12</v>
      </c>
    </row>
    <row r="3575" spans="1:43" hidden="1" x14ac:dyDescent="0.25">
      <c r="A3575" t="s">
        <v>13132</v>
      </c>
      <c r="B3575" t="s">
        <v>13133</v>
      </c>
      <c r="C3575" s="1" t="str">
        <f t="shared" si="265"/>
        <v>21:0118</v>
      </c>
      <c r="D3575" s="1" t="str">
        <f t="shared" si="266"/>
        <v>21:0027</v>
      </c>
      <c r="E3575" t="s">
        <v>13134</v>
      </c>
      <c r="F3575" t="s">
        <v>13135</v>
      </c>
      <c r="H3575">
        <v>63.974342300000004</v>
      </c>
      <c r="I3575">
        <v>-97.018825899999996</v>
      </c>
      <c r="J3575" s="1" t="str">
        <f t="shared" si="267"/>
        <v>Till</v>
      </c>
      <c r="K3575" s="1" t="str">
        <f t="shared" si="268"/>
        <v>&lt;63 micron</v>
      </c>
      <c r="L3575">
        <v>0.1</v>
      </c>
      <c r="M3575">
        <v>0.6</v>
      </c>
      <c r="N3575">
        <v>2</v>
      </c>
      <c r="O3575">
        <v>190</v>
      </c>
      <c r="P3575">
        <v>0.25</v>
      </c>
      <c r="Q3575">
        <v>1</v>
      </c>
      <c r="R3575">
        <v>0.23</v>
      </c>
      <c r="S3575">
        <v>0.25</v>
      </c>
      <c r="T3575">
        <v>4</v>
      </c>
      <c r="U3575">
        <v>25</v>
      </c>
      <c r="V3575">
        <v>4</v>
      </c>
      <c r="W3575">
        <v>1.67</v>
      </c>
      <c r="X3575">
        <v>10</v>
      </c>
      <c r="Y3575">
        <v>0.5</v>
      </c>
      <c r="Z3575">
        <v>0.09</v>
      </c>
      <c r="AA3575">
        <v>40</v>
      </c>
      <c r="AB3575">
        <v>0.27</v>
      </c>
      <c r="AC3575">
        <v>160</v>
      </c>
      <c r="AD3575">
        <v>0.5</v>
      </c>
      <c r="AE3575">
        <v>0.01</v>
      </c>
      <c r="AF3575">
        <v>11</v>
      </c>
      <c r="AG3575">
        <v>910</v>
      </c>
      <c r="AH3575">
        <v>6</v>
      </c>
      <c r="AI3575">
        <v>1</v>
      </c>
      <c r="AJ3575">
        <v>2</v>
      </c>
      <c r="AK3575">
        <v>123</v>
      </c>
      <c r="AL3575">
        <v>0.02</v>
      </c>
      <c r="AM3575">
        <v>5</v>
      </c>
      <c r="AN3575">
        <v>5</v>
      </c>
      <c r="AO3575">
        <v>21</v>
      </c>
      <c r="AP3575">
        <v>5</v>
      </c>
      <c r="AQ3575">
        <v>14</v>
      </c>
    </row>
    <row r="3576" spans="1:43" hidden="1" x14ac:dyDescent="0.25">
      <c r="A3576" t="s">
        <v>13136</v>
      </c>
      <c r="B3576" t="s">
        <v>13137</v>
      </c>
      <c r="C3576" s="1" t="str">
        <f t="shared" si="265"/>
        <v>21:0118</v>
      </c>
      <c r="D3576" s="1" t="str">
        <f t="shared" si="266"/>
        <v>21:0027</v>
      </c>
      <c r="E3576" t="s">
        <v>13138</v>
      </c>
      <c r="F3576" t="s">
        <v>13139</v>
      </c>
      <c r="H3576">
        <v>63.989722</v>
      </c>
      <c r="I3576">
        <v>-97.018288999999996</v>
      </c>
      <c r="J3576" s="1" t="str">
        <f t="shared" si="267"/>
        <v>Till</v>
      </c>
      <c r="K3576" s="1" t="str">
        <f t="shared" si="268"/>
        <v>&lt;63 micron</v>
      </c>
      <c r="L3576">
        <v>0.1</v>
      </c>
      <c r="M3576">
        <v>1.1100000000000001</v>
      </c>
      <c r="N3576">
        <v>1</v>
      </c>
      <c r="O3576">
        <v>310</v>
      </c>
      <c r="P3576">
        <v>0.25</v>
      </c>
      <c r="Q3576">
        <v>2</v>
      </c>
      <c r="R3576">
        <v>0.28000000000000003</v>
      </c>
      <c r="S3576">
        <v>0.25</v>
      </c>
      <c r="T3576">
        <v>6</v>
      </c>
      <c r="U3576">
        <v>34</v>
      </c>
      <c r="V3576">
        <v>8</v>
      </c>
      <c r="W3576">
        <v>1.83</v>
      </c>
      <c r="X3576">
        <v>10</v>
      </c>
      <c r="Y3576">
        <v>0.5</v>
      </c>
      <c r="Z3576">
        <v>0.23</v>
      </c>
      <c r="AA3576">
        <v>40</v>
      </c>
      <c r="AB3576">
        <v>0.42</v>
      </c>
      <c r="AC3576">
        <v>205</v>
      </c>
      <c r="AD3576">
        <v>0.5</v>
      </c>
      <c r="AE3576">
        <v>0.01</v>
      </c>
      <c r="AF3576">
        <v>15</v>
      </c>
      <c r="AG3576">
        <v>840</v>
      </c>
      <c r="AH3576">
        <v>6</v>
      </c>
      <c r="AI3576">
        <v>1</v>
      </c>
      <c r="AJ3576">
        <v>3</v>
      </c>
      <c r="AK3576">
        <v>134</v>
      </c>
      <c r="AL3576">
        <v>0.01</v>
      </c>
      <c r="AM3576">
        <v>5</v>
      </c>
      <c r="AN3576">
        <v>5</v>
      </c>
      <c r="AO3576">
        <v>25</v>
      </c>
      <c r="AP3576">
        <v>5</v>
      </c>
      <c r="AQ3576">
        <v>20</v>
      </c>
    </row>
    <row r="3577" spans="1:43" hidden="1" x14ac:dyDescent="0.25">
      <c r="A3577" t="s">
        <v>13140</v>
      </c>
      <c r="B3577" t="s">
        <v>13141</v>
      </c>
      <c r="C3577" s="1" t="str">
        <f t="shared" si="265"/>
        <v>21:0118</v>
      </c>
      <c r="D3577" s="1" t="str">
        <f t="shared" si="266"/>
        <v>21:0027</v>
      </c>
      <c r="E3577" t="s">
        <v>13142</v>
      </c>
      <c r="F3577" t="s">
        <v>13143</v>
      </c>
      <c r="H3577">
        <v>64.009534200000004</v>
      </c>
      <c r="I3577">
        <v>-97.011012899999997</v>
      </c>
      <c r="J3577" s="1" t="str">
        <f t="shared" si="267"/>
        <v>Till</v>
      </c>
      <c r="K3577" s="1" t="str">
        <f t="shared" si="268"/>
        <v>&lt;63 micron</v>
      </c>
      <c r="L3577">
        <v>0.1</v>
      </c>
      <c r="M3577">
        <v>0.3</v>
      </c>
      <c r="N3577">
        <v>2</v>
      </c>
      <c r="O3577">
        <v>80</v>
      </c>
      <c r="P3577">
        <v>0.25</v>
      </c>
      <c r="Q3577">
        <v>1</v>
      </c>
      <c r="R3577">
        <v>0.23</v>
      </c>
      <c r="S3577">
        <v>0.25</v>
      </c>
      <c r="T3577">
        <v>2</v>
      </c>
      <c r="U3577">
        <v>17</v>
      </c>
      <c r="V3577">
        <v>1</v>
      </c>
      <c r="W3577">
        <v>1.28</v>
      </c>
      <c r="X3577">
        <v>10</v>
      </c>
      <c r="Y3577">
        <v>0.5</v>
      </c>
      <c r="Z3577">
        <v>0.04</v>
      </c>
      <c r="AA3577">
        <v>30</v>
      </c>
      <c r="AB3577">
        <v>0.14000000000000001</v>
      </c>
      <c r="AC3577">
        <v>135</v>
      </c>
      <c r="AD3577">
        <v>0.5</v>
      </c>
      <c r="AE3577">
        <v>0.01</v>
      </c>
      <c r="AF3577">
        <v>5</v>
      </c>
      <c r="AG3577">
        <v>890</v>
      </c>
      <c r="AH3577">
        <v>6</v>
      </c>
      <c r="AI3577">
        <v>1</v>
      </c>
      <c r="AJ3577">
        <v>1</v>
      </c>
      <c r="AK3577">
        <v>119</v>
      </c>
      <c r="AL3577">
        <v>0.02</v>
      </c>
      <c r="AM3577">
        <v>5</v>
      </c>
      <c r="AN3577">
        <v>5</v>
      </c>
      <c r="AO3577">
        <v>17</v>
      </c>
      <c r="AP3577">
        <v>5</v>
      </c>
      <c r="AQ3577">
        <v>8</v>
      </c>
    </row>
    <row r="3578" spans="1:43" hidden="1" x14ac:dyDescent="0.25">
      <c r="A3578" t="s">
        <v>13144</v>
      </c>
      <c r="B3578" t="s">
        <v>13145</v>
      </c>
      <c r="C3578" s="1" t="str">
        <f t="shared" si="265"/>
        <v>21:0118</v>
      </c>
      <c r="D3578" s="1" t="str">
        <f t="shared" si="266"/>
        <v>21:0027</v>
      </c>
      <c r="E3578" t="s">
        <v>13146</v>
      </c>
      <c r="F3578" t="s">
        <v>13147</v>
      </c>
      <c r="H3578">
        <v>63.6057208</v>
      </c>
      <c r="I3578">
        <v>-96.995356400000006</v>
      </c>
      <c r="J3578" s="1" t="str">
        <f t="shared" si="267"/>
        <v>Till</v>
      </c>
      <c r="K3578" s="1" t="str">
        <f t="shared" si="268"/>
        <v>&lt;63 micron</v>
      </c>
      <c r="L3578">
        <v>0.1</v>
      </c>
      <c r="M3578">
        <v>0.98</v>
      </c>
      <c r="N3578">
        <v>1</v>
      </c>
      <c r="O3578">
        <v>150</v>
      </c>
      <c r="P3578">
        <v>0.25</v>
      </c>
      <c r="Q3578">
        <v>1</v>
      </c>
      <c r="R3578">
        <v>0.36</v>
      </c>
      <c r="S3578">
        <v>0.25</v>
      </c>
      <c r="T3578">
        <v>5</v>
      </c>
      <c r="U3578">
        <v>30</v>
      </c>
      <c r="V3578">
        <v>9</v>
      </c>
      <c r="W3578">
        <v>1.53</v>
      </c>
      <c r="X3578">
        <v>10</v>
      </c>
      <c r="Y3578">
        <v>0.5</v>
      </c>
      <c r="Z3578">
        <v>0.24</v>
      </c>
      <c r="AA3578">
        <v>40</v>
      </c>
      <c r="AB3578">
        <v>0.47</v>
      </c>
      <c r="AC3578">
        <v>185</v>
      </c>
      <c r="AD3578">
        <v>0.5</v>
      </c>
      <c r="AE3578">
        <v>0.01</v>
      </c>
      <c r="AF3578">
        <v>14</v>
      </c>
      <c r="AG3578">
        <v>1050</v>
      </c>
      <c r="AH3578">
        <v>8</v>
      </c>
      <c r="AI3578">
        <v>1</v>
      </c>
      <c r="AJ3578">
        <v>2</v>
      </c>
      <c r="AK3578">
        <v>66</v>
      </c>
      <c r="AL3578">
        <v>0.03</v>
      </c>
      <c r="AM3578">
        <v>5</v>
      </c>
      <c r="AN3578">
        <v>5</v>
      </c>
      <c r="AO3578">
        <v>20</v>
      </c>
      <c r="AP3578">
        <v>5</v>
      </c>
      <c r="AQ3578">
        <v>24</v>
      </c>
    </row>
    <row r="3579" spans="1:43" hidden="1" x14ac:dyDescent="0.25">
      <c r="A3579" t="s">
        <v>13148</v>
      </c>
      <c r="B3579" t="s">
        <v>13149</v>
      </c>
      <c r="C3579" s="1" t="str">
        <f t="shared" si="265"/>
        <v>21:0118</v>
      </c>
      <c r="D3579" s="1" t="str">
        <f t="shared" si="266"/>
        <v>21:0027</v>
      </c>
      <c r="E3579" t="s">
        <v>13150</v>
      </c>
      <c r="F3579" t="s">
        <v>13151</v>
      </c>
      <c r="H3579">
        <v>63.571686900000003</v>
      </c>
      <c r="I3579">
        <v>-96.993519899999995</v>
      </c>
      <c r="J3579" s="1" t="str">
        <f t="shared" si="267"/>
        <v>Till</v>
      </c>
      <c r="K3579" s="1" t="str">
        <f t="shared" si="268"/>
        <v>&lt;63 micron</v>
      </c>
      <c r="L3579">
        <v>0.1</v>
      </c>
      <c r="M3579">
        <v>0.53</v>
      </c>
      <c r="N3579">
        <v>1</v>
      </c>
      <c r="O3579">
        <v>80</v>
      </c>
      <c r="P3579">
        <v>0.25</v>
      </c>
      <c r="Q3579">
        <v>1</v>
      </c>
      <c r="R3579">
        <v>0.37</v>
      </c>
      <c r="S3579">
        <v>0.25</v>
      </c>
      <c r="T3579">
        <v>3</v>
      </c>
      <c r="U3579">
        <v>24</v>
      </c>
      <c r="V3579">
        <v>6</v>
      </c>
      <c r="W3579">
        <v>1.22</v>
      </c>
      <c r="X3579">
        <v>5</v>
      </c>
      <c r="Y3579">
        <v>0.5</v>
      </c>
      <c r="Z3579">
        <v>0.12</v>
      </c>
      <c r="AA3579">
        <v>30</v>
      </c>
      <c r="AB3579">
        <v>0.3</v>
      </c>
      <c r="AC3579">
        <v>110</v>
      </c>
      <c r="AD3579">
        <v>0.5</v>
      </c>
      <c r="AE3579">
        <v>0.01</v>
      </c>
      <c r="AF3579">
        <v>9</v>
      </c>
      <c r="AG3579">
        <v>1130</v>
      </c>
      <c r="AH3579">
        <v>6</v>
      </c>
      <c r="AI3579">
        <v>1</v>
      </c>
      <c r="AJ3579">
        <v>1</v>
      </c>
      <c r="AK3579">
        <v>55</v>
      </c>
      <c r="AL3579">
        <v>0.03</v>
      </c>
      <c r="AM3579">
        <v>5</v>
      </c>
      <c r="AN3579">
        <v>5</v>
      </c>
      <c r="AO3579">
        <v>18</v>
      </c>
      <c r="AP3579">
        <v>5</v>
      </c>
      <c r="AQ3579">
        <v>16</v>
      </c>
    </row>
    <row r="3580" spans="1:43" hidden="1" x14ac:dyDescent="0.25">
      <c r="A3580" t="s">
        <v>13152</v>
      </c>
      <c r="B3580" t="s">
        <v>13153</v>
      </c>
      <c r="C3580" s="1" t="str">
        <f t="shared" si="265"/>
        <v>21:0118</v>
      </c>
      <c r="D3580" s="1" t="str">
        <f t="shared" si="266"/>
        <v>21:0027</v>
      </c>
      <c r="E3580" t="s">
        <v>13154</v>
      </c>
      <c r="F3580" t="s">
        <v>13155</v>
      </c>
      <c r="H3580">
        <v>63.556809299999998</v>
      </c>
      <c r="I3580">
        <v>-97.008901800000004</v>
      </c>
      <c r="J3580" s="1" t="str">
        <f t="shared" si="267"/>
        <v>Till</v>
      </c>
      <c r="K3580" s="1" t="str">
        <f t="shared" si="268"/>
        <v>&lt;63 micron</v>
      </c>
      <c r="L3580">
        <v>0.1</v>
      </c>
      <c r="M3580">
        <v>1.1299999999999999</v>
      </c>
      <c r="N3580">
        <v>1</v>
      </c>
      <c r="O3580">
        <v>170</v>
      </c>
      <c r="P3580">
        <v>0.25</v>
      </c>
      <c r="Q3580">
        <v>1</v>
      </c>
      <c r="R3580">
        <v>0.44</v>
      </c>
      <c r="S3580">
        <v>0.25</v>
      </c>
      <c r="T3580">
        <v>7</v>
      </c>
      <c r="U3580">
        <v>41</v>
      </c>
      <c r="V3580">
        <v>13</v>
      </c>
      <c r="W3580">
        <v>1.76</v>
      </c>
      <c r="X3580">
        <v>10</v>
      </c>
      <c r="Y3580">
        <v>0.5</v>
      </c>
      <c r="Z3580">
        <v>0.28999999999999998</v>
      </c>
      <c r="AA3580">
        <v>40</v>
      </c>
      <c r="AB3580">
        <v>0.61</v>
      </c>
      <c r="AC3580">
        <v>190</v>
      </c>
      <c r="AD3580">
        <v>0.5</v>
      </c>
      <c r="AE3580">
        <v>0.01</v>
      </c>
      <c r="AF3580">
        <v>18</v>
      </c>
      <c r="AG3580">
        <v>1170</v>
      </c>
      <c r="AH3580">
        <v>12</v>
      </c>
      <c r="AI3580">
        <v>1</v>
      </c>
      <c r="AJ3580">
        <v>3</v>
      </c>
      <c r="AK3580">
        <v>73</v>
      </c>
      <c r="AL3580">
        <v>0.06</v>
      </c>
      <c r="AM3580">
        <v>5</v>
      </c>
      <c r="AN3580">
        <v>5</v>
      </c>
      <c r="AO3580">
        <v>26</v>
      </c>
      <c r="AP3580">
        <v>5</v>
      </c>
      <c r="AQ3580">
        <v>30</v>
      </c>
    </row>
    <row r="3581" spans="1:43" hidden="1" x14ac:dyDescent="0.25">
      <c r="A3581" t="s">
        <v>13156</v>
      </c>
      <c r="B3581" t="s">
        <v>13157</v>
      </c>
      <c r="C3581" s="1" t="str">
        <f t="shared" si="265"/>
        <v>21:0118</v>
      </c>
      <c r="D3581" s="1" t="str">
        <f t="shared" si="266"/>
        <v>21:0027</v>
      </c>
      <c r="E3581" t="s">
        <v>13158</v>
      </c>
      <c r="F3581" t="s">
        <v>13159</v>
      </c>
      <c r="H3581">
        <v>63.616879300000001</v>
      </c>
      <c r="I3581">
        <v>-96.971609000000001</v>
      </c>
      <c r="J3581" s="1" t="str">
        <f t="shared" si="267"/>
        <v>Till</v>
      </c>
      <c r="K3581" s="1" t="str">
        <f t="shared" si="268"/>
        <v>&lt;63 micron</v>
      </c>
      <c r="L3581">
        <v>0.1</v>
      </c>
      <c r="M3581">
        <v>0.7</v>
      </c>
      <c r="N3581">
        <v>1</v>
      </c>
      <c r="O3581">
        <v>90</v>
      </c>
      <c r="P3581">
        <v>0.25</v>
      </c>
      <c r="Q3581">
        <v>1</v>
      </c>
      <c r="R3581">
        <v>0.37</v>
      </c>
      <c r="S3581">
        <v>0.25</v>
      </c>
      <c r="T3581">
        <v>6</v>
      </c>
      <c r="U3581">
        <v>33</v>
      </c>
      <c r="V3581">
        <v>7</v>
      </c>
      <c r="W3581">
        <v>1.57</v>
      </c>
      <c r="X3581">
        <v>10</v>
      </c>
      <c r="Y3581">
        <v>0.5</v>
      </c>
      <c r="Z3581">
        <v>0.12</v>
      </c>
      <c r="AA3581">
        <v>40</v>
      </c>
      <c r="AB3581">
        <v>0.41</v>
      </c>
      <c r="AC3581">
        <v>145</v>
      </c>
      <c r="AD3581">
        <v>0.5</v>
      </c>
      <c r="AE3581">
        <v>0.01</v>
      </c>
      <c r="AF3581">
        <v>14</v>
      </c>
      <c r="AG3581">
        <v>1090</v>
      </c>
      <c r="AH3581">
        <v>12</v>
      </c>
      <c r="AI3581">
        <v>1</v>
      </c>
      <c r="AJ3581">
        <v>2</v>
      </c>
      <c r="AK3581">
        <v>65</v>
      </c>
      <c r="AL3581">
        <v>0.06</v>
      </c>
      <c r="AM3581">
        <v>5</v>
      </c>
      <c r="AN3581">
        <v>5</v>
      </c>
      <c r="AO3581">
        <v>24</v>
      </c>
      <c r="AP3581">
        <v>5</v>
      </c>
      <c r="AQ3581">
        <v>20</v>
      </c>
    </row>
    <row r="3582" spans="1:43" hidden="1" x14ac:dyDescent="0.25">
      <c r="A3582" t="s">
        <v>13160</v>
      </c>
      <c r="B3582" t="s">
        <v>13161</v>
      </c>
      <c r="C3582" s="1" t="str">
        <f t="shared" si="265"/>
        <v>21:0118</v>
      </c>
      <c r="D3582" s="1" t="str">
        <f t="shared" si="266"/>
        <v>21:0027</v>
      </c>
      <c r="E3582" t="s">
        <v>13162</v>
      </c>
      <c r="F3582" t="s">
        <v>13163</v>
      </c>
      <c r="H3582">
        <v>63.6305519</v>
      </c>
      <c r="I3582">
        <v>-96.965203399999993</v>
      </c>
      <c r="J3582" s="1" t="str">
        <f t="shared" si="267"/>
        <v>Till</v>
      </c>
      <c r="K3582" s="1" t="str">
        <f t="shared" si="268"/>
        <v>&lt;63 micron</v>
      </c>
      <c r="L3582">
        <v>0.1</v>
      </c>
      <c r="M3582">
        <v>0.61</v>
      </c>
      <c r="N3582">
        <v>1</v>
      </c>
      <c r="O3582">
        <v>90</v>
      </c>
      <c r="P3582">
        <v>0.25</v>
      </c>
      <c r="Q3582">
        <v>2</v>
      </c>
      <c r="R3582">
        <v>0.45</v>
      </c>
      <c r="S3582">
        <v>0.25</v>
      </c>
      <c r="T3582">
        <v>5</v>
      </c>
      <c r="U3582">
        <v>29</v>
      </c>
      <c r="V3582">
        <v>7</v>
      </c>
      <c r="W3582">
        <v>1.52</v>
      </c>
      <c r="X3582">
        <v>10</v>
      </c>
      <c r="Y3582">
        <v>0.5</v>
      </c>
      <c r="Z3582">
        <v>0.11</v>
      </c>
      <c r="AA3582">
        <v>40</v>
      </c>
      <c r="AB3582">
        <v>0.36</v>
      </c>
      <c r="AC3582">
        <v>145</v>
      </c>
      <c r="AD3582">
        <v>0.5</v>
      </c>
      <c r="AE3582">
        <v>0.01</v>
      </c>
      <c r="AF3582">
        <v>11</v>
      </c>
      <c r="AG3582">
        <v>1210</v>
      </c>
      <c r="AH3582">
        <v>8</v>
      </c>
      <c r="AI3582">
        <v>1</v>
      </c>
      <c r="AJ3582">
        <v>2</v>
      </c>
      <c r="AK3582">
        <v>70</v>
      </c>
      <c r="AL3582">
        <v>0.06</v>
      </c>
      <c r="AM3582">
        <v>5</v>
      </c>
      <c r="AN3582">
        <v>5</v>
      </c>
      <c r="AO3582">
        <v>24</v>
      </c>
      <c r="AP3582">
        <v>5</v>
      </c>
      <c r="AQ3582">
        <v>18</v>
      </c>
    </row>
    <row r="3583" spans="1:43" hidden="1" x14ac:dyDescent="0.25">
      <c r="A3583" t="s">
        <v>13164</v>
      </c>
      <c r="B3583" t="s">
        <v>13165</v>
      </c>
      <c r="C3583" s="1" t="str">
        <f t="shared" si="265"/>
        <v>21:0118</v>
      </c>
      <c r="D3583" s="1" t="str">
        <f t="shared" si="266"/>
        <v>21:0027</v>
      </c>
      <c r="E3583" t="s">
        <v>13166</v>
      </c>
      <c r="F3583" t="s">
        <v>13167</v>
      </c>
      <c r="H3583">
        <v>63.649805499999999</v>
      </c>
      <c r="I3583">
        <v>-96.969359100000005</v>
      </c>
      <c r="J3583" s="1" t="str">
        <f t="shared" si="267"/>
        <v>Till</v>
      </c>
      <c r="K3583" s="1" t="str">
        <f t="shared" si="268"/>
        <v>&lt;63 micron</v>
      </c>
      <c r="L3583">
        <v>0.1</v>
      </c>
      <c r="M3583">
        <v>1.23</v>
      </c>
      <c r="N3583">
        <v>1</v>
      </c>
      <c r="O3583">
        <v>210</v>
      </c>
      <c r="P3583">
        <v>0.25</v>
      </c>
      <c r="Q3583">
        <v>1</v>
      </c>
      <c r="R3583">
        <v>0.48</v>
      </c>
      <c r="S3583">
        <v>0.25</v>
      </c>
      <c r="T3583">
        <v>8</v>
      </c>
      <c r="U3583">
        <v>44</v>
      </c>
      <c r="V3583">
        <v>13</v>
      </c>
      <c r="W3583">
        <v>1.96</v>
      </c>
      <c r="X3583">
        <v>10</v>
      </c>
      <c r="Y3583">
        <v>0.5</v>
      </c>
      <c r="Z3583">
        <v>0.27</v>
      </c>
      <c r="AA3583">
        <v>50</v>
      </c>
      <c r="AB3583">
        <v>0.64</v>
      </c>
      <c r="AC3583">
        <v>210</v>
      </c>
      <c r="AD3583">
        <v>0.5</v>
      </c>
      <c r="AE3583">
        <v>0.01</v>
      </c>
      <c r="AF3583">
        <v>19</v>
      </c>
      <c r="AG3583">
        <v>1170</v>
      </c>
      <c r="AH3583">
        <v>8</v>
      </c>
      <c r="AI3583">
        <v>1</v>
      </c>
      <c r="AJ3583">
        <v>3</v>
      </c>
      <c r="AK3583">
        <v>89</v>
      </c>
      <c r="AL3583">
        <v>0.06</v>
      </c>
      <c r="AM3583">
        <v>5</v>
      </c>
      <c r="AN3583">
        <v>5</v>
      </c>
      <c r="AO3583">
        <v>31</v>
      </c>
      <c r="AP3583">
        <v>5</v>
      </c>
      <c r="AQ3583">
        <v>32</v>
      </c>
    </row>
    <row r="3584" spans="1:43" hidden="1" x14ac:dyDescent="0.25">
      <c r="A3584" t="s">
        <v>13168</v>
      </c>
      <c r="B3584" t="s">
        <v>13169</v>
      </c>
      <c r="C3584" s="1" t="str">
        <f t="shared" si="265"/>
        <v>21:0118</v>
      </c>
      <c r="D3584" s="1" t="str">
        <f t="shared" si="266"/>
        <v>21:0027</v>
      </c>
      <c r="E3584" t="s">
        <v>13170</v>
      </c>
      <c r="F3584" t="s">
        <v>13171</v>
      </c>
      <c r="H3584">
        <v>63.659701499999997</v>
      </c>
      <c r="I3584">
        <v>-96.970793299999997</v>
      </c>
      <c r="J3584" s="1" t="str">
        <f t="shared" si="267"/>
        <v>Till</v>
      </c>
      <c r="K3584" s="1" t="str">
        <f t="shared" si="268"/>
        <v>&lt;63 micron</v>
      </c>
      <c r="L3584">
        <v>0.1</v>
      </c>
      <c r="M3584">
        <v>1.7</v>
      </c>
      <c r="N3584">
        <v>1</v>
      </c>
      <c r="O3584">
        <v>400</v>
      </c>
      <c r="P3584">
        <v>0.5</v>
      </c>
      <c r="Q3584">
        <v>2</v>
      </c>
      <c r="R3584">
        <v>0.52</v>
      </c>
      <c r="S3584">
        <v>0.25</v>
      </c>
      <c r="T3584">
        <v>9</v>
      </c>
      <c r="U3584">
        <v>57</v>
      </c>
      <c r="V3584">
        <v>20</v>
      </c>
      <c r="W3584">
        <v>2.16</v>
      </c>
      <c r="X3584">
        <v>10</v>
      </c>
      <c r="Y3584">
        <v>0.5</v>
      </c>
      <c r="Z3584">
        <v>0.41</v>
      </c>
      <c r="AA3584">
        <v>50</v>
      </c>
      <c r="AB3584">
        <v>0.92</v>
      </c>
      <c r="AC3584">
        <v>230</v>
      </c>
      <c r="AD3584">
        <v>0.5</v>
      </c>
      <c r="AE3584">
        <v>0.01</v>
      </c>
      <c r="AF3584">
        <v>23</v>
      </c>
      <c r="AG3584">
        <v>1100</v>
      </c>
      <c r="AH3584">
        <v>12</v>
      </c>
      <c r="AI3584">
        <v>1</v>
      </c>
      <c r="AJ3584">
        <v>5</v>
      </c>
      <c r="AK3584">
        <v>98</v>
      </c>
      <c r="AL3584">
        <v>0.05</v>
      </c>
      <c r="AM3584">
        <v>5</v>
      </c>
      <c r="AN3584">
        <v>5</v>
      </c>
      <c r="AO3584">
        <v>34</v>
      </c>
      <c r="AP3584">
        <v>5</v>
      </c>
      <c r="AQ3584">
        <v>38</v>
      </c>
    </row>
    <row r="3585" spans="1:43" hidden="1" x14ac:dyDescent="0.25">
      <c r="A3585" t="s">
        <v>13172</v>
      </c>
      <c r="B3585" t="s">
        <v>13173</v>
      </c>
      <c r="C3585" s="1" t="str">
        <f t="shared" si="265"/>
        <v>21:0118</v>
      </c>
      <c r="D3585" s="1" t="str">
        <f t="shared" si="266"/>
        <v>21:0027</v>
      </c>
      <c r="E3585" t="s">
        <v>13174</v>
      </c>
      <c r="F3585" t="s">
        <v>13175</v>
      </c>
      <c r="H3585">
        <v>63.6740031</v>
      </c>
      <c r="I3585">
        <v>-96.970781400000007</v>
      </c>
      <c r="J3585" s="1" t="str">
        <f t="shared" si="267"/>
        <v>Till</v>
      </c>
      <c r="K3585" s="1" t="str">
        <f t="shared" si="268"/>
        <v>&lt;63 micron</v>
      </c>
      <c r="L3585">
        <v>0.1</v>
      </c>
      <c r="M3585">
        <v>1.49</v>
      </c>
      <c r="N3585">
        <v>1</v>
      </c>
      <c r="O3585">
        <v>260</v>
      </c>
      <c r="P3585">
        <v>0.5</v>
      </c>
      <c r="Q3585">
        <v>2</v>
      </c>
      <c r="R3585">
        <v>0.55000000000000004</v>
      </c>
      <c r="S3585">
        <v>0.25</v>
      </c>
      <c r="T3585">
        <v>10</v>
      </c>
      <c r="U3585">
        <v>55</v>
      </c>
      <c r="V3585">
        <v>21</v>
      </c>
      <c r="W3585">
        <v>2.23</v>
      </c>
      <c r="X3585">
        <v>10</v>
      </c>
      <c r="Y3585">
        <v>0.5</v>
      </c>
      <c r="Z3585">
        <v>0.39</v>
      </c>
      <c r="AA3585">
        <v>50</v>
      </c>
      <c r="AB3585">
        <v>0.84</v>
      </c>
      <c r="AC3585">
        <v>270</v>
      </c>
      <c r="AD3585">
        <v>0.5</v>
      </c>
      <c r="AE3585">
        <v>0.02</v>
      </c>
      <c r="AF3585">
        <v>25</v>
      </c>
      <c r="AG3585">
        <v>1210</v>
      </c>
      <c r="AH3585">
        <v>12</v>
      </c>
      <c r="AI3585">
        <v>1</v>
      </c>
      <c r="AJ3585">
        <v>4</v>
      </c>
      <c r="AK3585">
        <v>87</v>
      </c>
      <c r="AL3585">
        <v>7.0000000000000007E-2</v>
      </c>
      <c r="AM3585">
        <v>5</v>
      </c>
      <c r="AN3585">
        <v>5</v>
      </c>
      <c r="AO3585">
        <v>38</v>
      </c>
      <c r="AP3585">
        <v>5</v>
      </c>
      <c r="AQ3585">
        <v>38</v>
      </c>
    </row>
    <row r="3586" spans="1:43" hidden="1" x14ac:dyDescent="0.25">
      <c r="A3586" t="s">
        <v>13176</v>
      </c>
      <c r="B3586" t="s">
        <v>13177</v>
      </c>
      <c r="C3586" s="1" t="str">
        <f t="shared" si="265"/>
        <v>21:0118</v>
      </c>
      <c r="D3586" s="1" t="str">
        <f t="shared" si="266"/>
        <v>21:0027</v>
      </c>
      <c r="E3586" t="s">
        <v>13178</v>
      </c>
      <c r="F3586" t="s">
        <v>13179</v>
      </c>
      <c r="H3586">
        <v>63.705510099999998</v>
      </c>
      <c r="I3586">
        <v>-96.946969800000005</v>
      </c>
      <c r="J3586" s="1" t="str">
        <f t="shared" si="267"/>
        <v>Till</v>
      </c>
      <c r="K3586" s="1" t="str">
        <f t="shared" si="268"/>
        <v>&lt;63 micron</v>
      </c>
      <c r="L3586">
        <v>0.1</v>
      </c>
      <c r="M3586">
        <v>0.26</v>
      </c>
      <c r="N3586">
        <v>1</v>
      </c>
      <c r="O3586">
        <v>70</v>
      </c>
      <c r="P3586">
        <v>0.25</v>
      </c>
      <c r="Q3586">
        <v>1</v>
      </c>
      <c r="R3586">
        <v>0.36</v>
      </c>
      <c r="S3586">
        <v>0.25</v>
      </c>
      <c r="T3586">
        <v>2</v>
      </c>
      <c r="U3586">
        <v>17</v>
      </c>
      <c r="V3586">
        <v>2</v>
      </c>
      <c r="W3586">
        <v>1.21</v>
      </c>
      <c r="X3586">
        <v>10</v>
      </c>
      <c r="Y3586">
        <v>0.5</v>
      </c>
      <c r="Z3586">
        <v>0.04</v>
      </c>
      <c r="AA3586">
        <v>30</v>
      </c>
      <c r="AB3586">
        <v>0.15</v>
      </c>
      <c r="AC3586">
        <v>110</v>
      </c>
      <c r="AD3586">
        <v>0.5</v>
      </c>
      <c r="AE3586">
        <v>0.01</v>
      </c>
      <c r="AF3586">
        <v>5</v>
      </c>
      <c r="AG3586">
        <v>1290</v>
      </c>
      <c r="AH3586">
        <v>4</v>
      </c>
      <c r="AI3586">
        <v>1</v>
      </c>
      <c r="AJ3586">
        <v>1</v>
      </c>
      <c r="AK3586">
        <v>60</v>
      </c>
      <c r="AL3586">
        <v>0.03</v>
      </c>
      <c r="AM3586">
        <v>5</v>
      </c>
      <c r="AN3586">
        <v>5</v>
      </c>
      <c r="AO3586">
        <v>16</v>
      </c>
      <c r="AP3586">
        <v>5</v>
      </c>
      <c r="AQ3586">
        <v>8</v>
      </c>
    </row>
    <row r="3587" spans="1:43" hidden="1" x14ac:dyDescent="0.25">
      <c r="A3587" t="s">
        <v>13180</v>
      </c>
      <c r="B3587" t="s">
        <v>13181</v>
      </c>
      <c r="C3587" s="1" t="str">
        <f t="shared" si="265"/>
        <v>21:0118</v>
      </c>
      <c r="D3587" s="1" t="str">
        <f t="shared" si="266"/>
        <v>21:0027</v>
      </c>
      <c r="E3587" t="s">
        <v>13182</v>
      </c>
      <c r="F3587" t="s">
        <v>13183</v>
      </c>
      <c r="H3587">
        <v>63.715110199999998</v>
      </c>
      <c r="I3587">
        <v>-96.976988399999996</v>
      </c>
      <c r="J3587" s="1" t="str">
        <f t="shared" si="267"/>
        <v>Till</v>
      </c>
      <c r="K3587" s="1" t="str">
        <f t="shared" si="268"/>
        <v>&lt;63 micron</v>
      </c>
      <c r="L3587">
        <v>0.1</v>
      </c>
      <c r="M3587">
        <v>0.84</v>
      </c>
      <c r="N3587">
        <v>1</v>
      </c>
      <c r="O3587">
        <v>260</v>
      </c>
      <c r="P3587">
        <v>0.5</v>
      </c>
      <c r="Q3587">
        <v>2</v>
      </c>
      <c r="R3587">
        <v>0.41</v>
      </c>
      <c r="S3587">
        <v>0.25</v>
      </c>
      <c r="T3587">
        <v>5</v>
      </c>
      <c r="U3587">
        <v>25</v>
      </c>
      <c r="V3587">
        <v>8</v>
      </c>
      <c r="W3587">
        <v>1.5</v>
      </c>
      <c r="X3587">
        <v>10</v>
      </c>
      <c r="Y3587">
        <v>0.5</v>
      </c>
      <c r="Z3587">
        <v>0.21</v>
      </c>
      <c r="AA3587">
        <v>40</v>
      </c>
      <c r="AB3587">
        <v>0.42</v>
      </c>
      <c r="AC3587">
        <v>145</v>
      </c>
      <c r="AD3587">
        <v>0.5</v>
      </c>
      <c r="AE3587">
        <v>0.01</v>
      </c>
      <c r="AF3587">
        <v>11</v>
      </c>
      <c r="AG3587">
        <v>1100</v>
      </c>
      <c r="AH3587">
        <v>8</v>
      </c>
      <c r="AI3587">
        <v>1</v>
      </c>
      <c r="AJ3587">
        <v>2</v>
      </c>
      <c r="AK3587">
        <v>67</v>
      </c>
      <c r="AL3587">
        <v>0.02</v>
      </c>
      <c r="AM3587">
        <v>5</v>
      </c>
      <c r="AN3587">
        <v>5</v>
      </c>
      <c r="AO3587">
        <v>20</v>
      </c>
      <c r="AP3587">
        <v>5</v>
      </c>
      <c r="AQ3587">
        <v>20</v>
      </c>
    </row>
    <row r="3588" spans="1:43" hidden="1" x14ac:dyDescent="0.25">
      <c r="A3588" t="s">
        <v>13184</v>
      </c>
      <c r="B3588" t="s">
        <v>13185</v>
      </c>
      <c r="C3588" s="1" t="str">
        <f t="shared" si="265"/>
        <v>21:0118</v>
      </c>
      <c r="D3588" s="1" t="str">
        <f t="shared" si="266"/>
        <v>21:0027</v>
      </c>
      <c r="E3588" t="s">
        <v>13186</v>
      </c>
      <c r="F3588" t="s">
        <v>13187</v>
      </c>
      <c r="H3588">
        <v>63.732115700000001</v>
      </c>
      <c r="I3588">
        <v>-96.971984500000005</v>
      </c>
      <c r="J3588" s="1" t="str">
        <f t="shared" si="267"/>
        <v>Till</v>
      </c>
      <c r="K3588" s="1" t="str">
        <f t="shared" si="268"/>
        <v>&lt;63 micron</v>
      </c>
      <c r="L3588">
        <v>0.1</v>
      </c>
      <c r="M3588">
        <v>1.29</v>
      </c>
      <c r="N3588">
        <v>1</v>
      </c>
      <c r="O3588">
        <v>350</v>
      </c>
      <c r="P3588">
        <v>1</v>
      </c>
      <c r="Q3588">
        <v>2</v>
      </c>
      <c r="R3588">
        <v>0.41</v>
      </c>
      <c r="S3588">
        <v>0.25</v>
      </c>
      <c r="T3588">
        <v>8</v>
      </c>
      <c r="U3588">
        <v>45</v>
      </c>
      <c r="V3588">
        <v>13</v>
      </c>
      <c r="W3588">
        <v>1.91</v>
      </c>
      <c r="X3588">
        <v>10</v>
      </c>
      <c r="Y3588">
        <v>0.5</v>
      </c>
      <c r="Z3588">
        <v>0.28999999999999998</v>
      </c>
      <c r="AA3588">
        <v>40</v>
      </c>
      <c r="AB3588">
        <v>0.72</v>
      </c>
      <c r="AC3588">
        <v>250</v>
      </c>
      <c r="AD3588">
        <v>0.5</v>
      </c>
      <c r="AE3588">
        <v>0.01</v>
      </c>
      <c r="AF3588">
        <v>19</v>
      </c>
      <c r="AG3588">
        <v>1060</v>
      </c>
      <c r="AH3588">
        <v>8</v>
      </c>
      <c r="AI3588">
        <v>1</v>
      </c>
      <c r="AJ3588">
        <v>4</v>
      </c>
      <c r="AK3588">
        <v>77</v>
      </c>
      <c r="AL3588">
        <v>0.02</v>
      </c>
      <c r="AM3588">
        <v>5</v>
      </c>
      <c r="AN3588">
        <v>5</v>
      </c>
      <c r="AO3588">
        <v>27</v>
      </c>
      <c r="AP3588">
        <v>5</v>
      </c>
      <c r="AQ3588">
        <v>28</v>
      </c>
    </row>
    <row r="3589" spans="1:43" hidden="1" x14ac:dyDescent="0.25">
      <c r="A3589" t="s">
        <v>13188</v>
      </c>
      <c r="B3589" t="s">
        <v>13189</v>
      </c>
      <c r="C3589" s="1" t="str">
        <f t="shared" si="265"/>
        <v>21:0118</v>
      </c>
      <c r="D3589" s="1" t="str">
        <f t="shared" si="266"/>
        <v>21:0027</v>
      </c>
      <c r="E3589" t="s">
        <v>13190</v>
      </c>
      <c r="F3589" t="s">
        <v>13191</v>
      </c>
      <c r="H3589">
        <v>63.745577699999998</v>
      </c>
      <c r="I3589">
        <v>-96.976127000000005</v>
      </c>
      <c r="J3589" s="1" t="str">
        <f t="shared" si="267"/>
        <v>Till</v>
      </c>
      <c r="K3589" s="1" t="str">
        <f t="shared" si="268"/>
        <v>&lt;63 micron</v>
      </c>
      <c r="L3589">
        <v>0.1</v>
      </c>
      <c r="M3589">
        <v>1.35</v>
      </c>
      <c r="N3589">
        <v>1</v>
      </c>
      <c r="O3589">
        <v>340</v>
      </c>
      <c r="P3589">
        <v>1</v>
      </c>
      <c r="Q3589">
        <v>2</v>
      </c>
      <c r="R3589">
        <v>0.4</v>
      </c>
      <c r="S3589">
        <v>0.25</v>
      </c>
      <c r="T3589">
        <v>8</v>
      </c>
      <c r="U3589">
        <v>55</v>
      </c>
      <c r="V3589">
        <v>16</v>
      </c>
      <c r="W3589">
        <v>2.0299999999999998</v>
      </c>
      <c r="X3589">
        <v>10</v>
      </c>
      <c r="Y3589">
        <v>0.5</v>
      </c>
      <c r="Z3589">
        <v>0.31</v>
      </c>
      <c r="AA3589">
        <v>50</v>
      </c>
      <c r="AB3589">
        <v>0.77</v>
      </c>
      <c r="AC3589">
        <v>215</v>
      </c>
      <c r="AD3589">
        <v>0.5</v>
      </c>
      <c r="AE3589">
        <v>0.01</v>
      </c>
      <c r="AF3589">
        <v>23</v>
      </c>
      <c r="AG3589">
        <v>1160</v>
      </c>
      <c r="AH3589">
        <v>12</v>
      </c>
      <c r="AI3589">
        <v>1</v>
      </c>
      <c r="AJ3589">
        <v>4</v>
      </c>
      <c r="AK3589">
        <v>91</v>
      </c>
      <c r="AL3589">
        <v>0.04</v>
      </c>
      <c r="AM3589">
        <v>5</v>
      </c>
      <c r="AN3589">
        <v>5</v>
      </c>
      <c r="AO3589">
        <v>31</v>
      </c>
      <c r="AP3589">
        <v>5</v>
      </c>
      <c r="AQ3589">
        <v>32</v>
      </c>
    </row>
    <row r="3590" spans="1:43" hidden="1" x14ac:dyDescent="0.25">
      <c r="A3590" t="s">
        <v>13192</v>
      </c>
      <c r="B3590" t="s">
        <v>13193</v>
      </c>
      <c r="C3590" s="1" t="str">
        <f t="shared" si="265"/>
        <v>21:0118</v>
      </c>
      <c r="D3590" s="1" t="str">
        <f t="shared" si="266"/>
        <v>21:0027</v>
      </c>
      <c r="E3590" t="s">
        <v>13194</v>
      </c>
      <c r="F3590" t="s">
        <v>13195</v>
      </c>
      <c r="H3590">
        <v>63.7610788</v>
      </c>
      <c r="I3590">
        <v>-96.967574600000006</v>
      </c>
      <c r="J3590" s="1" t="str">
        <f t="shared" si="267"/>
        <v>Till</v>
      </c>
      <c r="K3590" s="1" t="str">
        <f t="shared" si="268"/>
        <v>&lt;63 micron</v>
      </c>
      <c r="L3590">
        <v>0.1</v>
      </c>
      <c r="M3590">
        <v>1.4</v>
      </c>
      <c r="N3590">
        <v>1</v>
      </c>
      <c r="O3590">
        <v>270</v>
      </c>
      <c r="P3590">
        <v>0.5</v>
      </c>
      <c r="Q3590">
        <v>2</v>
      </c>
      <c r="R3590">
        <v>0.43</v>
      </c>
      <c r="S3590">
        <v>0.25</v>
      </c>
      <c r="T3590">
        <v>10</v>
      </c>
      <c r="U3590">
        <v>55</v>
      </c>
      <c r="V3590">
        <v>17</v>
      </c>
      <c r="W3590">
        <v>2.27</v>
      </c>
      <c r="X3590">
        <v>10</v>
      </c>
      <c r="Y3590">
        <v>0.5</v>
      </c>
      <c r="Z3590">
        <v>0.32</v>
      </c>
      <c r="AA3590">
        <v>50</v>
      </c>
      <c r="AB3590">
        <v>0.77</v>
      </c>
      <c r="AC3590">
        <v>240</v>
      </c>
      <c r="AD3590">
        <v>0.5</v>
      </c>
      <c r="AE3590">
        <v>0.01</v>
      </c>
      <c r="AF3590">
        <v>23</v>
      </c>
      <c r="AG3590">
        <v>1260</v>
      </c>
      <c r="AH3590">
        <v>10</v>
      </c>
      <c r="AI3590">
        <v>1</v>
      </c>
      <c r="AJ3590">
        <v>5</v>
      </c>
      <c r="AK3590">
        <v>99</v>
      </c>
      <c r="AL3590">
        <v>0.04</v>
      </c>
      <c r="AM3590">
        <v>5</v>
      </c>
      <c r="AN3590">
        <v>5</v>
      </c>
      <c r="AO3590">
        <v>34</v>
      </c>
      <c r="AP3590">
        <v>5</v>
      </c>
      <c r="AQ3590">
        <v>34</v>
      </c>
    </row>
    <row r="3591" spans="1:43" hidden="1" x14ac:dyDescent="0.25">
      <c r="A3591" t="s">
        <v>13196</v>
      </c>
      <c r="B3591" t="s">
        <v>13197</v>
      </c>
      <c r="C3591" s="1" t="str">
        <f t="shared" si="265"/>
        <v>21:0118</v>
      </c>
      <c r="D3591" s="1" t="str">
        <f t="shared" si="266"/>
        <v>21:0027</v>
      </c>
      <c r="E3591" t="s">
        <v>13198</v>
      </c>
      <c r="F3591" t="s">
        <v>13199</v>
      </c>
      <c r="H3591">
        <v>63.771406599999999</v>
      </c>
      <c r="I3591">
        <v>-96.957641600000002</v>
      </c>
      <c r="J3591" s="1" t="str">
        <f t="shared" si="267"/>
        <v>Till</v>
      </c>
      <c r="K3591" s="1" t="str">
        <f t="shared" si="268"/>
        <v>&lt;63 micron</v>
      </c>
      <c r="L3591">
        <v>0.1</v>
      </c>
      <c r="M3591">
        <v>1.05</v>
      </c>
      <c r="N3591">
        <v>1</v>
      </c>
      <c r="O3591">
        <v>260</v>
      </c>
      <c r="P3591">
        <v>1</v>
      </c>
      <c r="Q3591">
        <v>4</v>
      </c>
      <c r="R3591">
        <v>0.41</v>
      </c>
      <c r="S3591">
        <v>0.25</v>
      </c>
      <c r="T3591">
        <v>7</v>
      </c>
      <c r="U3591">
        <v>41</v>
      </c>
      <c r="V3591">
        <v>11</v>
      </c>
      <c r="W3591">
        <v>1.84</v>
      </c>
      <c r="X3591">
        <v>10</v>
      </c>
      <c r="Y3591">
        <v>0.5</v>
      </c>
      <c r="Z3591">
        <v>0.23</v>
      </c>
      <c r="AA3591">
        <v>40</v>
      </c>
      <c r="AB3591">
        <v>0.62</v>
      </c>
      <c r="AC3591">
        <v>220</v>
      </c>
      <c r="AD3591">
        <v>0.5</v>
      </c>
      <c r="AE3591">
        <v>0.01</v>
      </c>
      <c r="AF3591">
        <v>16</v>
      </c>
      <c r="AG3591">
        <v>1210</v>
      </c>
      <c r="AH3591">
        <v>8</v>
      </c>
      <c r="AI3591">
        <v>1</v>
      </c>
      <c r="AJ3591">
        <v>3</v>
      </c>
      <c r="AK3591">
        <v>80</v>
      </c>
      <c r="AL3591">
        <v>0.03</v>
      </c>
      <c r="AM3591">
        <v>5</v>
      </c>
      <c r="AN3591">
        <v>5</v>
      </c>
      <c r="AO3591">
        <v>27</v>
      </c>
      <c r="AP3591">
        <v>5</v>
      </c>
      <c r="AQ3591">
        <v>24</v>
      </c>
    </row>
    <row r="3592" spans="1:43" hidden="1" x14ac:dyDescent="0.25">
      <c r="A3592" t="s">
        <v>13200</v>
      </c>
      <c r="B3592" t="s">
        <v>13201</v>
      </c>
      <c r="C3592" s="1" t="str">
        <f t="shared" si="265"/>
        <v>21:0118</v>
      </c>
      <c r="D3592" s="1" t="str">
        <f t="shared" si="266"/>
        <v>21:0027</v>
      </c>
      <c r="E3592" t="s">
        <v>13202</v>
      </c>
      <c r="F3592" t="s">
        <v>13203</v>
      </c>
      <c r="H3592">
        <v>63.832653399999998</v>
      </c>
      <c r="I3592">
        <v>-96.980671000000001</v>
      </c>
      <c r="J3592" s="1" t="str">
        <f t="shared" si="267"/>
        <v>Till</v>
      </c>
      <c r="K3592" s="1" t="str">
        <f t="shared" si="268"/>
        <v>&lt;63 micron</v>
      </c>
      <c r="L3592">
        <v>0.1</v>
      </c>
      <c r="M3592">
        <v>1.08</v>
      </c>
      <c r="N3592">
        <v>1</v>
      </c>
      <c r="O3592">
        <v>300</v>
      </c>
      <c r="P3592">
        <v>0.25</v>
      </c>
      <c r="Q3592">
        <v>1</v>
      </c>
      <c r="R3592">
        <v>0.28000000000000003</v>
      </c>
      <c r="S3592">
        <v>0.25</v>
      </c>
      <c r="T3592">
        <v>4</v>
      </c>
      <c r="U3592">
        <v>25</v>
      </c>
      <c r="V3592">
        <v>6</v>
      </c>
      <c r="W3592">
        <v>1.85</v>
      </c>
      <c r="X3592">
        <v>10</v>
      </c>
      <c r="Y3592">
        <v>0.5</v>
      </c>
      <c r="Z3592">
        <v>0.24</v>
      </c>
      <c r="AA3592">
        <v>60</v>
      </c>
      <c r="AB3592">
        <v>0.35</v>
      </c>
      <c r="AC3592">
        <v>275</v>
      </c>
      <c r="AD3592">
        <v>0.5</v>
      </c>
      <c r="AE3592">
        <v>0.01</v>
      </c>
      <c r="AF3592">
        <v>12</v>
      </c>
      <c r="AG3592">
        <v>960</v>
      </c>
      <c r="AH3592">
        <v>6</v>
      </c>
      <c r="AI3592">
        <v>1</v>
      </c>
      <c r="AJ3592">
        <v>3</v>
      </c>
      <c r="AK3592">
        <v>111</v>
      </c>
      <c r="AL3592">
        <v>0.01</v>
      </c>
      <c r="AM3592">
        <v>5</v>
      </c>
      <c r="AN3592">
        <v>5</v>
      </c>
      <c r="AO3592">
        <v>20</v>
      </c>
      <c r="AP3592">
        <v>5</v>
      </c>
      <c r="AQ3592">
        <v>20</v>
      </c>
    </row>
    <row r="3593" spans="1:43" hidden="1" x14ac:dyDescent="0.25">
      <c r="A3593" t="s">
        <v>13204</v>
      </c>
      <c r="B3593" t="s">
        <v>13205</v>
      </c>
      <c r="C3593" s="1" t="str">
        <f t="shared" si="265"/>
        <v>21:0118</v>
      </c>
      <c r="D3593" s="1" t="str">
        <f t="shared" si="266"/>
        <v>21:0027</v>
      </c>
      <c r="E3593" t="s">
        <v>13206</v>
      </c>
      <c r="F3593" t="s">
        <v>13207</v>
      </c>
      <c r="H3593">
        <v>63.847650399999999</v>
      </c>
      <c r="I3593">
        <v>-96.9752017</v>
      </c>
      <c r="J3593" s="1" t="str">
        <f t="shared" si="267"/>
        <v>Till</v>
      </c>
      <c r="K3593" s="1" t="str">
        <f t="shared" si="268"/>
        <v>&lt;63 micron</v>
      </c>
      <c r="L3593">
        <v>0.1</v>
      </c>
      <c r="M3593">
        <v>0.85</v>
      </c>
      <c r="N3593">
        <v>2</v>
      </c>
      <c r="O3593">
        <v>480</v>
      </c>
      <c r="P3593">
        <v>0.25</v>
      </c>
      <c r="Q3593">
        <v>1</v>
      </c>
      <c r="R3593">
        <v>0.57999999999999996</v>
      </c>
      <c r="S3593">
        <v>0.25</v>
      </c>
      <c r="T3593">
        <v>6</v>
      </c>
      <c r="U3593">
        <v>32</v>
      </c>
      <c r="V3593">
        <v>6</v>
      </c>
      <c r="W3593">
        <v>1.86</v>
      </c>
      <c r="X3593">
        <v>10</v>
      </c>
      <c r="Y3593">
        <v>0.5</v>
      </c>
      <c r="Z3593">
        <v>0.2</v>
      </c>
      <c r="AA3593">
        <v>50</v>
      </c>
      <c r="AB3593">
        <v>0.52</v>
      </c>
      <c r="AC3593">
        <v>220</v>
      </c>
      <c r="AD3593">
        <v>0.5</v>
      </c>
      <c r="AE3593">
        <v>0.01</v>
      </c>
      <c r="AF3593">
        <v>13</v>
      </c>
      <c r="AG3593">
        <v>1120</v>
      </c>
      <c r="AH3593">
        <v>4</v>
      </c>
      <c r="AI3593">
        <v>1</v>
      </c>
      <c r="AJ3593">
        <v>2</v>
      </c>
      <c r="AK3593">
        <v>121</v>
      </c>
      <c r="AL3593">
        <v>0.02</v>
      </c>
      <c r="AM3593">
        <v>5</v>
      </c>
      <c r="AN3593">
        <v>5</v>
      </c>
      <c r="AO3593">
        <v>22</v>
      </c>
      <c r="AP3593">
        <v>5</v>
      </c>
      <c r="AQ3593">
        <v>20</v>
      </c>
    </row>
    <row r="3594" spans="1:43" hidden="1" x14ac:dyDescent="0.25">
      <c r="A3594" t="s">
        <v>13208</v>
      </c>
      <c r="B3594" t="s">
        <v>13209</v>
      </c>
      <c r="C3594" s="1" t="str">
        <f t="shared" si="265"/>
        <v>21:0118</v>
      </c>
      <c r="D3594" s="1" t="str">
        <f t="shared" si="266"/>
        <v>21:0027</v>
      </c>
      <c r="E3594" t="s">
        <v>13210</v>
      </c>
      <c r="F3594" t="s">
        <v>13211</v>
      </c>
      <c r="H3594">
        <v>63.859733599999998</v>
      </c>
      <c r="I3594">
        <v>-96.977079700000004</v>
      </c>
      <c r="J3594" s="1" t="str">
        <f t="shared" si="267"/>
        <v>Till</v>
      </c>
      <c r="K3594" s="1" t="str">
        <f t="shared" si="268"/>
        <v>&lt;63 micron</v>
      </c>
      <c r="L3594">
        <v>0.1</v>
      </c>
      <c r="M3594">
        <v>0.83</v>
      </c>
      <c r="N3594">
        <v>1</v>
      </c>
      <c r="O3594">
        <v>550</v>
      </c>
      <c r="P3594">
        <v>0.25</v>
      </c>
      <c r="Q3594">
        <v>1</v>
      </c>
      <c r="R3594">
        <v>0.31</v>
      </c>
      <c r="S3594">
        <v>0.25</v>
      </c>
      <c r="T3594">
        <v>5</v>
      </c>
      <c r="U3594">
        <v>24</v>
      </c>
      <c r="V3594">
        <v>5</v>
      </c>
      <c r="W3594">
        <v>1.83</v>
      </c>
      <c r="X3594">
        <v>10</v>
      </c>
      <c r="Y3594">
        <v>0.5</v>
      </c>
      <c r="Z3594">
        <v>0.18</v>
      </c>
      <c r="AA3594">
        <v>40</v>
      </c>
      <c r="AB3594">
        <v>0.32</v>
      </c>
      <c r="AC3594">
        <v>245</v>
      </c>
      <c r="AD3594">
        <v>0.5</v>
      </c>
      <c r="AE3594">
        <v>0.01</v>
      </c>
      <c r="AF3594">
        <v>11</v>
      </c>
      <c r="AG3594">
        <v>1110</v>
      </c>
      <c r="AH3594">
        <v>8</v>
      </c>
      <c r="AI3594">
        <v>1</v>
      </c>
      <c r="AJ3594">
        <v>3</v>
      </c>
      <c r="AK3594">
        <v>105</v>
      </c>
      <c r="AL3594">
        <v>0.01</v>
      </c>
      <c r="AM3594">
        <v>5</v>
      </c>
      <c r="AN3594">
        <v>5</v>
      </c>
      <c r="AO3594">
        <v>20</v>
      </c>
      <c r="AP3594">
        <v>5</v>
      </c>
      <c r="AQ3594">
        <v>16</v>
      </c>
    </row>
    <row r="3595" spans="1:43" hidden="1" x14ac:dyDescent="0.25">
      <c r="A3595" t="s">
        <v>13212</v>
      </c>
      <c r="B3595" t="s">
        <v>13213</v>
      </c>
      <c r="C3595" s="1" t="str">
        <f t="shared" si="265"/>
        <v>21:0118</v>
      </c>
      <c r="D3595" s="1" t="str">
        <f t="shared" si="266"/>
        <v>21:0027</v>
      </c>
      <c r="E3595" t="s">
        <v>13214</v>
      </c>
      <c r="F3595" t="s">
        <v>13215</v>
      </c>
      <c r="H3595">
        <v>63.8792635</v>
      </c>
      <c r="I3595">
        <v>-96.997343000000001</v>
      </c>
      <c r="J3595" s="1" t="str">
        <f t="shared" si="267"/>
        <v>Till</v>
      </c>
      <c r="K3595" s="1" t="str">
        <f t="shared" si="268"/>
        <v>&lt;63 micron</v>
      </c>
      <c r="L3595">
        <v>0.1</v>
      </c>
      <c r="M3595">
        <v>0.39</v>
      </c>
      <c r="N3595">
        <v>4</v>
      </c>
      <c r="O3595">
        <v>420</v>
      </c>
      <c r="P3595">
        <v>0.25</v>
      </c>
      <c r="Q3595">
        <v>1</v>
      </c>
      <c r="R3595">
        <v>0.3</v>
      </c>
      <c r="S3595">
        <v>0.25</v>
      </c>
      <c r="T3595">
        <v>3</v>
      </c>
      <c r="U3595">
        <v>22</v>
      </c>
      <c r="V3595">
        <v>3</v>
      </c>
      <c r="W3595">
        <v>1.46</v>
      </c>
      <c r="X3595">
        <v>5</v>
      </c>
      <c r="Y3595">
        <v>0.5</v>
      </c>
      <c r="Z3595">
        <v>0.08</v>
      </c>
      <c r="AA3595">
        <v>30</v>
      </c>
      <c r="AB3595">
        <v>0.22</v>
      </c>
      <c r="AC3595">
        <v>130</v>
      </c>
      <c r="AD3595">
        <v>0.5</v>
      </c>
      <c r="AE3595">
        <v>0.01</v>
      </c>
      <c r="AF3595">
        <v>8</v>
      </c>
      <c r="AG3595">
        <v>1130</v>
      </c>
      <c r="AH3595">
        <v>4</v>
      </c>
      <c r="AI3595">
        <v>1</v>
      </c>
      <c r="AJ3595">
        <v>1</v>
      </c>
      <c r="AK3595">
        <v>99</v>
      </c>
      <c r="AL3595">
        <v>0.02</v>
      </c>
      <c r="AM3595">
        <v>5</v>
      </c>
      <c r="AN3595">
        <v>5</v>
      </c>
      <c r="AO3595">
        <v>18</v>
      </c>
      <c r="AP3595">
        <v>5</v>
      </c>
      <c r="AQ3595">
        <v>10</v>
      </c>
    </row>
    <row r="3596" spans="1:43" hidden="1" x14ac:dyDescent="0.25">
      <c r="A3596" t="s">
        <v>13216</v>
      </c>
      <c r="B3596" t="s">
        <v>13217</v>
      </c>
      <c r="C3596" s="1" t="str">
        <f t="shared" ref="C3596:C3659" si="269">HYPERLINK("http://geochem.nrcan.gc.ca/cdogs/content/bdl/bdl210118_e.htm", "21:0118")</f>
        <v>21:0118</v>
      </c>
      <c r="D3596" s="1" t="str">
        <f t="shared" ref="D3596:D3659" si="270">HYPERLINK("http://geochem.nrcan.gc.ca/cdogs/content/svy/svy210027_e.htm", "21:0027")</f>
        <v>21:0027</v>
      </c>
      <c r="E3596" t="s">
        <v>13218</v>
      </c>
      <c r="F3596" t="s">
        <v>13219</v>
      </c>
      <c r="H3596">
        <v>63.892169699999997</v>
      </c>
      <c r="I3596">
        <v>-96.979003399999996</v>
      </c>
      <c r="J3596" s="1" t="str">
        <f t="shared" ref="J3596:J3659" si="271">HYPERLINK("http://geochem.nrcan.gc.ca/cdogs/content/kwd/kwd020044_e.htm", "Till")</f>
        <v>Till</v>
      </c>
      <c r="K3596" s="1" t="str">
        <f t="shared" ref="K3596:K3659" si="272">HYPERLINK("http://geochem.nrcan.gc.ca/cdogs/content/kwd/kwd080004_e.htm", "&lt;63 micron")</f>
        <v>&lt;63 micron</v>
      </c>
      <c r="L3596">
        <v>0.1</v>
      </c>
      <c r="M3596">
        <v>0.26</v>
      </c>
      <c r="N3596">
        <v>2</v>
      </c>
      <c r="O3596">
        <v>410</v>
      </c>
      <c r="P3596">
        <v>0.25</v>
      </c>
      <c r="Q3596">
        <v>1</v>
      </c>
      <c r="R3596">
        <v>0.27</v>
      </c>
      <c r="S3596">
        <v>0.25</v>
      </c>
      <c r="T3596">
        <v>3</v>
      </c>
      <c r="U3596">
        <v>15</v>
      </c>
      <c r="V3596">
        <v>1</v>
      </c>
      <c r="W3596">
        <v>1.28</v>
      </c>
      <c r="X3596">
        <v>5</v>
      </c>
      <c r="Y3596">
        <v>0.5</v>
      </c>
      <c r="Z3596">
        <v>0.05</v>
      </c>
      <c r="AA3596">
        <v>30</v>
      </c>
      <c r="AB3596">
        <v>0.14000000000000001</v>
      </c>
      <c r="AC3596">
        <v>160</v>
      </c>
      <c r="AD3596">
        <v>0.5</v>
      </c>
      <c r="AE3596">
        <v>0.01</v>
      </c>
      <c r="AF3596">
        <v>6</v>
      </c>
      <c r="AG3596">
        <v>1090</v>
      </c>
      <c r="AH3596">
        <v>4</v>
      </c>
      <c r="AI3596">
        <v>1</v>
      </c>
      <c r="AJ3596">
        <v>1</v>
      </c>
      <c r="AK3596">
        <v>93</v>
      </c>
      <c r="AL3596">
        <v>0.02</v>
      </c>
      <c r="AM3596">
        <v>5</v>
      </c>
      <c r="AN3596">
        <v>5</v>
      </c>
      <c r="AO3596">
        <v>15</v>
      </c>
      <c r="AP3596">
        <v>5</v>
      </c>
      <c r="AQ3596">
        <v>6</v>
      </c>
    </row>
    <row r="3597" spans="1:43" hidden="1" x14ac:dyDescent="0.25">
      <c r="A3597" t="s">
        <v>13220</v>
      </c>
      <c r="B3597" t="s">
        <v>13221</v>
      </c>
      <c r="C3597" s="1" t="str">
        <f t="shared" si="269"/>
        <v>21:0118</v>
      </c>
      <c r="D3597" s="1" t="str">
        <f t="shared" si="270"/>
        <v>21:0027</v>
      </c>
      <c r="E3597" t="s">
        <v>13222</v>
      </c>
      <c r="F3597" t="s">
        <v>13223</v>
      </c>
      <c r="H3597">
        <v>63.900667599999998</v>
      </c>
      <c r="I3597">
        <v>-96.983874400000005</v>
      </c>
      <c r="J3597" s="1" t="str">
        <f t="shared" si="271"/>
        <v>Till</v>
      </c>
      <c r="K3597" s="1" t="str">
        <f t="shared" si="272"/>
        <v>&lt;63 micron</v>
      </c>
      <c r="L3597">
        <v>0.1</v>
      </c>
      <c r="M3597">
        <v>0.81</v>
      </c>
      <c r="N3597">
        <v>1</v>
      </c>
      <c r="O3597">
        <v>440</v>
      </c>
      <c r="P3597">
        <v>0.25</v>
      </c>
      <c r="Q3597">
        <v>1</v>
      </c>
      <c r="R3597">
        <v>0.3</v>
      </c>
      <c r="S3597">
        <v>0.25</v>
      </c>
      <c r="T3597">
        <v>4</v>
      </c>
      <c r="U3597">
        <v>23</v>
      </c>
      <c r="V3597">
        <v>5</v>
      </c>
      <c r="W3597">
        <v>1.69</v>
      </c>
      <c r="X3597">
        <v>10</v>
      </c>
      <c r="Y3597">
        <v>0.5</v>
      </c>
      <c r="Z3597">
        <v>0.18</v>
      </c>
      <c r="AA3597">
        <v>40</v>
      </c>
      <c r="AB3597">
        <v>0.36</v>
      </c>
      <c r="AC3597">
        <v>165</v>
      </c>
      <c r="AD3597">
        <v>0.5</v>
      </c>
      <c r="AE3597">
        <v>0.01</v>
      </c>
      <c r="AF3597">
        <v>10</v>
      </c>
      <c r="AG3597">
        <v>830</v>
      </c>
      <c r="AH3597">
        <v>6</v>
      </c>
      <c r="AI3597">
        <v>1</v>
      </c>
      <c r="AJ3597">
        <v>2</v>
      </c>
      <c r="AK3597">
        <v>98</v>
      </c>
      <c r="AL3597">
        <v>0.01</v>
      </c>
      <c r="AM3597">
        <v>5</v>
      </c>
      <c r="AN3597">
        <v>5</v>
      </c>
      <c r="AO3597">
        <v>18</v>
      </c>
      <c r="AP3597">
        <v>5</v>
      </c>
      <c r="AQ3597">
        <v>16</v>
      </c>
    </row>
    <row r="3598" spans="1:43" hidden="1" x14ac:dyDescent="0.25">
      <c r="A3598" t="s">
        <v>13224</v>
      </c>
      <c r="B3598" t="s">
        <v>13225</v>
      </c>
      <c r="C3598" s="1" t="str">
        <f t="shared" si="269"/>
        <v>21:0118</v>
      </c>
      <c r="D3598" s="1" t="str">
        <f t="shared" si="270"/>
        <v>21:0027</v>
      </c>
      <c r="E3598" t="s">
        <v>13226</v>
      </c>
      <c r="F3598" t="s">
        <v>13227</v>
      </c>
      <c r="H3598">
        <v>63.915449199999998</v>
      </c>
      <c r="I3598">
        <v>-96.979693100000006</v>
      </c>
      <c r="J3598" s="1" t="str">
        <f t="shared" si="271"/>
        <v>Till</v>
      </c>
      <c r="K3598" s="1" t="str">
        <f t="shared" si="272"/>
        <v>&lt;63 micron</v>
      </c>
      <c r="L3598">
        <v>0.1</v>
      </c>
      <c r="M3598">
        <v>1.1100000000000001</v>
      </c>
      <c r="N3598">
        <v>1</v>
      </c>
      <c r="O3598">
        <v>500</v>
      </c>
      <c r="P3598">
        <v>0.25</v>
      </c>
      <c r="Q3598">
        <v>1</v>
      </c>
      <c r="R3598">
        <v>0.28000000000000003</v>
      </c>
      <c r="S3598">
        <v>0.25</v>
      </c>
      <c r="T3598">
        <v>6</v>
      </c>
      <c r="U3598">
        <v>31</v>
      </c>
      <c r="V3598">
        <v>7</v>
      </c>
      <c r="W3598">
        <v>1.88</v>
      </c>
      <c r="X3598">
        <v>10</v>
      </c>
      <c r="Y3598">
        <v>0.5</v>
      </c>
      <c r="Z3598">
        <v>0.28000000000000003</v>
      </c>
      <c r="AA3598">
        <v>40</v>
      </c>
      <c r="AB3598">
        <v>0.39</v>
      </c>
      <c r="AC3598">
        <v>145</v>
      </c>
      <c r="AD3598">
        <v>0.5</v>
      </c>
      <c r="AE3598">
        <v>0.01</v>
      </c>
      <c r="AF3598">
        <v>13</v>
      </c>
      <c r="AG3598">
        <v>900</v>
      </c>
      <c r="AH3598">
        <v>6</v>
      </c>
      <c r="AI3598">
        <v>1</v>
      </c>
      <c r="AJ3598">
        <v>3</v>
      </c>
      <c r="AK3598">
        <v>129</v>
      </c>
      <c r="AL3598">
        <v>0.01</v>
      </c>
      <c r="AM3598">
        <v>5</v>
      </c>
      <c r="AN3598">
        <v>5</v>
      </c>
      <c r="AO3598">
        <v>21</v>
      </c>
      <c r="AP3598">
        <v>5</v>
      </c>
      <c r="AQ3598">
        <v>18</v>
      </c>
    </row>
    <row r="3599" spans="1:43" hidden="1" x14ac:dyDescent="0.25">
      <c r="A3599" t="s">
        <v>13228</v>
      </c>
      <c r="B3599" t="s">
        <v>13229</v>
      </c>
      <c r="C3599" s="1" t="str">
        <f t="shared" si="269"/>
        <v>21:0118</v>
      </c>
      <c r="D3599" s="1" t="str">
        <f t="shared" si="270"/>
        <v>21:0027</v>
      </c>
      <c r="E3599" t="s">
        <v>13230</v>
      </c>
      <c r="F3599" t="s">
        <v>13231</v>
      </c>
      <c r="H3599">
        <v>63.962203500000001</v>
      </c>
      <c r="I3599">
        <v>-96.984185699999998</v>
      </c>
      <c r="J3599" s="1" t="str">
        <f t="shared" si="271"/>
        <v>Till</v>
      </c>
      <c r="K3599" s="1" t="str">
        <f t="shared" si="272"/>
        <v>&lt;63 micron</v>
      </c>
      <c r="L3599">
        <v>0.1</v>
      </c>
      <c r="M3599">
        <v>0.55000000000000004</v>
      </c>
      <c r="N3599">
        <v>1</v>
      </c>
      <c r="O3599">
        <v>120</v>
      </c>
      <c r="P3599">
        <v>0.25</v>
      </c>
      <c r="Q3599">
        <v>1</v>
      </c>
      <c r="R3599">
        <v>0.22</v>
      </c>
      <c r="S3599">
        <v>0.25</v>
      </c>
      <c r="T3599">
        <v>3</v>
      </c>
      <c r="U3599">
        <v>23</v>
      </c>
      <c r="V3599">
        <v>3</v>
      </c>
      <c r="W3599">
        <v>1.34</v>
      </c>
      <c r="X3599">
        <v>5</v>
      </c>
      <c r="Y3599">
        <v>0.5</v>
      </c>
      <c r="Z3599">
        <v>0.09</v>
      </c>
      <c r="AA3599">
        <v>30</v>
      </c>
      <c r="AB3599">
        <v>0.22</v>
      </c>
      <c r="AC3599">
        <v>105</v>
      </c>
      <c r="AD3599">
        <v>0.5</v>
      </c>
      <c r="AE3599">
        <v>0.01</v>
      </c>
      <c r="AF3599">
        <v>8</v>
      </c>
      <c r="AG3599">
        <v>760</v>
      </c>
      <c r="AH3599">
        <v>4</v>
      </c>
      <c r="AI3599">
        <v>1</v>
      </c>
      <c r="AJ3599">
        <v>1</v>
      </c>
      <c r="AK3599">
        <v>100</v>
      </c>
      <c r="AL3599">
        <v>0.03</v>
      </c>
      <c r="AM3599">
        <v>5</v>
      </c>
      <c r="AN3599">
        <v>5</v>
      </c>
      <c r="AO3599">
        <v>18</v>
      </c>
      <c r="AP3599">
        <v>5</v>
      </c>
      <c r="AQ3599">
        <v>10</v>
      </c>
    </row>
    <row r="3600" spans="1:43" hidden="1" x14ac:dyDescent="0.25">
      <c r="A3600" t="s">
        <v>13232</v>
      </c>
      <c r="B3600" t="s">
        <v>13233</v>
      </c>
      <c r="C3600" s="1" t="str">
        <f t="shared" si="269"/>
        <v>21:0118</v>
      </c>
      <c r="D3600" s="1" t="str">
        <f t="shared" si="270"/>
        <v>21:0027</v>
      </c>
      <c r="E3600" t="s">
        <v>13234</v>
      </c>
      <c r="F3600" t="s">
        <v>13235</v>
      </c>
      <c r="H3600">
        <v>63.980313000000002</v>
      </c>
      <c r="I3600">
        <v>-96.973377900000003</v>
      </c>
      <c r="J3600" s="1" t="str">
        <f t="shared" si="271"/>
        <v>Till</v>
      </c>
      <c r="K3600" s="1" t="str">
        <f t="shared" si="272"/>
        <v>&lt;63 micron</v>
      </c>
      <c r="L3600">
        <v>0.1</v>
      </c>
      <c r="M3600">
        <v>0.42</v>
      </c>
      <c r="N3600">
        <v>1</v>
      </c>
      <c r="O3600">
        <v>60</v>
      </c>
      <c r="P3600">
        <v>0.25</v>
      </c>
      <c r="Q3600">
        <v>1</v>
      </c>
      <c r="R3600">
        <v>0.19</v>
      </c>
      <c r="S3600">
        <v>0.25</v>
      </c>
      <c r="T3600">
        <v>2</v>
      </c>
      <c r="U3600">
        <v>21</v>
      </c>
      <c r="V3600">
        <v>1</v>
      </c>
      <c r="W3600">
        <v>0.99</v>
      </c>
      <c r="X3600">
        <v>5</v>
      </c>
      <c r="Y3600">
        <v>0.5</v>
      </c>
      <c r="Z3600">
        <v>0.06</v>
      </c>
      <c r="AA3600">
        <v>30</v>
      </c>
      <c r="AB3600">
        <v>0.17</v>
      </c>
      <c r="AC3600">
        <v>55</v>
      </c>
      <c r="AD3600">
        <v>0.5</v>
      </c>
      <c r="AE3600">
        <v>0.01</v>
      </c>
      <c r="AF3600">
        <v>6</v>
      </c>
      <c r="AG3600">
        <v>750</v>
      </c>
      <c r="AH3600">
        <v>4</v>
      </c>
      <c r="AI3600">
        <v>1</v>
      </c>
      <c r="AJ3600">
        <v>1</v>
      </c>
      <c r="AK3600">
        <v>96</v>
      </c>
      <c r="AL3600">
        <v>0.02</v>
      </c>
      <c r="AM3600">
        <v>5</v>
      </c>
      <c r="AN3600">
        <v>5</v>
      </c>
      <c r="AO3600">
        <v>15</v>
      </c>
      <c r="AP3600">
        <v>5</v>
      </c>
      <c r="AQ3600">
        <v>8</v>
      </c>
    </row>
    <row r="3601" spans="1:43" hidden="1" x14ac:dyDescent="0.25">
      <c r="A3601" t="s">
        <v>13236</v>
      </c>
      <c r="B3601" t="s">
        <v>13237</v>
      </c>
      <c r="C3601" s="1" t="str">
        <f t="shared" si="269"/>
        <v>21:0118</v>
      </c>
      <c r="D3601" s="1" t="str">
        <f t="shared" si="270"/>
        <v>21:0027</v>
      </c>
      <c r="E3601" t="s">
        <v>13238</v>
      </c>
      <c r="F3601" t="s">
        <v>13239</v>
      </c>
      <c r="H3601">
        <v>63.990301199999998</v>
      </c>
      <c r="I3601">
        <v>-96.987313900000004</v>
      </c>
      <c r="J3601" s="1" t="str">
        <f t="shared" si="271"/>
        <v>Till</v>
      </c>
      <c r="K3601" s="1" t="str">
        <f t="shared" si="272"/>
        <v>&lt;63 micron</v>
      </c>
      <c r="L3601">
        <v>0.1</v>
      </c>
      <c r="M3601">
        <v>0.45</v>
      </c>
      <c r="N3601">
        <v>1</v>
      </c>
      <c r="O3601">
        <v>130</v>
      </c>
      <c r="P3601">
        <v>0.25</v>
      </c>
      <c r="Q3601">
        <v>1</v>
      </c>
      <c r="R3601">
        <v>0.25</v>
      </c>
      <c r="S3601">
        <v>0.25</v>
      </c>
      <c r="T3601">
        <v>3</v>
      </c>
      <c r="U3601">
        <v>21</v>
      </c>
      <c r="V3601">
        <v>2</v>
      </c>
      <c r="W3601">
        <v>1.5</v>
      </c>
      <c r="X3601">
        <v>10</v>
      </c>
      <c r="Y3601">
        <v>0.5</v>
      </c>
      <c r="Z3601">
        <v>0.08</v>
      </c>
      <c r="AA3601">
        <v>40</v>
      </c>
      <c r="AB3601">
        <v>0.16</v>
      </c>
      <c r="AC3601">
        <v>135</v>
      </c>
      <c r="AD3601">
        <v>0.5</v>
      </c>
      <c r="AE3601">
        <v>0.01</v>
      </c>
      <c r="AF3601">
        <v>7</v>
      </c>
      <c r="AG3601">
        <v>970</v>
      </c>
      <c r="AH3601">
        <v>6</v>
      </c>
      <c r="AI3601">
        <v>1</v>
      </c>
      <c r="AJ3601">
        <v>1</v>
      </c>
      <c r="AK3601">
        <v>118</v>
      </c>
      <c r="AL3601">
        <v>0.02</v>
      </c>
      <c r="AM3601">
        <v>5</v>
      </c>
      <c r="AN3601">
        <v>5</v>
      </c>
      <c r="AO3601">
        <v>19</v>
      </c>
      <c r="AP3601">
        <v>5</v>
      </c>
      <c r="AQ3601">
        <v>10</v>
      </c>
    </row>
    <row r="3602" spans="1:43" hidden="1" x14ac:dyDescent="0.25">
      <c r="A3602" t="s">
        <v>13240</v>
      </c>
      <c r="B3602" t="s">
        <v>13241</v>
      </c>
      <c r="C3602" s="1" t="str">
        <f t="shared" si="269"/>
        <v>21:0118</v>
      </c>
      <c r="D3602" s="1" t="str">
        <f t="shared" si="270"/>
        <v>21:0027</v>
      </c>
      <c r="E3602" t="s">
        <v>13242</v>
      </c>
      <c r="F3602" t="s">
        <v>13243</v>
      </c>
      <c r="H3602">
        <v>64.010033199999995</v>
      </c>
      <c r="I3602">
        <v>-96.966661000000002</v>
      </c>
      <c r="J3602" s="1" t="str">
        <f t="shared" si="271"/>
        <v>Till</v>
      </c>
      <c r="K3602" s="1" t="str">
        <f t="shared" si="272"/>
        <v>&lt;63 micron</v>
      </c>
      <c r="L3602">
        <v>0.1</v>
      </c>
      <c r="M3602">
        <v>0.69</v>
      </c>
      <c r="N3602">
        <v>1</v>
      </c>
      <c r="O3602">
        <v>160</v>
      </c>
      <c r="P3602">
        <v>0.25</v>
      </c>
      <c r="Q3602">
        <v>1</v>
      </c>
      <c r="R3602">
        <v>0.23</v>
      </c>
      <c r="S3602">
        <v>0.25</v>
      </c>
      <c r="T3602">
        <v>4</v>
      </c>
      <c r="U3602">
        <v>26</v>
      </c>
      <c r="V3602">
        <v>4</v>
      </c>
      <c r="W3602">
        <v>1.52</v>
      </c>
      <c r="X3602">
        <v>10</v>
      </c>
      <c r="Y3602">
        <v>0.5</v>
      </c>
      <c r="Z3602">
        <v>0.13</v>
      </c>
      <c r="AA3602">
        <v>40</v>
      </c>
      <c r="AB3602">
        <v>0.25</v>
      </c>
      <c r="AC3602">
        <v>165</v>
      </c>
      <c r="AD3602">
        <v>0.5</v>
      </c>
      <c r="AE3602">
        <v>0.01</v>
      </c>
      <c r="AF3602">
        <v>10</v>
      </c>
      <c r="AG3602">
        <v>790</v>
      </c>
      <c r="AH3602">
        <v>6</v>
      </c>
      <c r="AI3602">
        <v>1</v>
      </c>
      <c r="AJ3602">
        <v>2</v>
      </c>
      <c r="AK3602">
        <v>141</v>
      </c>
      <c r="AL3602">
        <v>0.02</v>
      </c>
      <c r="AM3602">
        <v>5</v>
      </c>
      <c r="AN3602">
        <v>5</v>
      </c>
      <c r="AO3602">
        <v>19</v>
      </c>
      <c r="AP3602">
        <v>5</v>
      </c>
      <c r="AQ3602">
        <v>14</v>
      </c>
    </row>
    <row r="3603" spans="1:43" hidden="1" x14ac:dyDescent="0.25">
      <c r="A3603" t="s">
        <v>13244</v>
      </c>
      <c r="B3603" t="s">
        <v>13245</v>
      </c>
      <c r="C3603" s="1" t="str">
        <f t="shared" si="269"/>
        <v>21:0118</v>
      </c>
      <c r="D3603" s="1" t="str">
        <f t="shared" si="270"/>
        <v>21:0027</v>
      </c>
      <c r="E3603" t="s">
        <v>13246</v>
      </c>
      <c r="F3603" t="s">
        <v>13247</v>
      </c>
      <c r="H3603">
        <v>63.602338500000002</v>
      </c>
      <c r="I3603">
        <v>-96.969317799999999</v>
      </c>
      <c r="J3603" s="1" t="str">
        <f t="shared" si="271"/>
        <v>Till</v>
      </c>
      <c r="K3603" s="1" t="str">
        <f t="shared" si="272"/>
        <v>&lt;63 micron</v>
      </c>
      <c r="L3603">
        <v>0.1</v>
      </c>
      <c r="M3603">
        <v>1.19</v>
      </c>
      <c r="N3603">
        <v>1</v>
      </c>
      <c r="O3603">
        <v>150</v>
      </c>
      <c r="P3603">
        <v>0.25</v>
      </c>
      <c r="Q3603">
        <v>1</v>
      </c>
      <c r="R3603">
        <v>0.42</v>
      </c>
      <c r="S3603">
        <v>0.25</v>
      </c>
      <c r="T3603">
        <v>6</v>
      </c>
      <c r="U3603">
        <v>38</v>
      </c>
      <c r="V3603">
        <v>12</v>
      </c>
      <c r="W3603">
        <v>1.74</v>
      </c>
      <c r="X3603">
        <v>10</v>
      </c>
      <c r="Y3603">
        <v>0.5</v>
      </c>
      <c r="Z3603">
        <v>0.31</v>
      </c>
      <c r="AA3603">
        <v>40</v>
      </c>
      <c r="AB3603">
        <v>0.54</v>
      </c>
      <c r="AC3603">
        <v>190</v>
      </c>
      <c r="AD3603">
        <v>0.5</v>
      </c>
      <c r="AE3603">
        <v>0.01</v>
      </c>
      <c r="AF3603">
        <v>16</v>
      </c>
      <c r="AG3603">
        <v>1060</v>
      </c>
      <c r="AH3603">
        <v>10</v>
      </c>
      <c r="AI3603">
        <v>1</v>
      </c>
      <c r="AJ3603">
        <v>3</v>
      </c>
      <c r="AK3603">
        <v>82</v>
      </c>
      <c r="AL3603">
        <v>0.05</v>
      </c>
      <c r="AM3603">
        <v>5</v>
      </c>
      <c r="AN3603">
        <v>5</v>
      </c>
      <c r="AO3603">
        <v>25</v>
      </c>
      <c r="AP3603">
        <v>5</v>
      </c>
      <c r="AQ3603">
        <v>28</v>
      </c>
    </row>
    <row r="3604" spans="1:43" hidden="1" x14ac:dyDescent="0.25">
      <c r="A3604" t="s">
        <v>13248</v>
      </c>
      <c r="B3604" t="s">
        <v>13249</v>
      </c>
      <c r="C3604" s="1" t="str">
        <f t="shared" si="269"/>
        <v>21:0118</v>
      </c>
      <c r="D3604" s="1" t="str">
        <f t="shared" si="270"/>
        <v>21:0027</v>
      </c>
      <c r="E3604" t="s">
        <v>13250</v>
      </c>
      <c r="F3604" t="s">
        <v>13251</v>
      </c>
      <c r="H3604">
        <v>63.584352699999997</v>
      </c>
      <c r="I3604">
        <v>-96.973562599999994</v>
      </c>
      <c r="J3604" s="1" t="str">
        <f t="shared" si="271"/>
        <v>Till</v>
      </c>
      <c r="K3604" s="1" t="str">
        <f t="shared" si="272"/>
        <v>&lt;63 micron</v>
      </c>
      <c r="L3604">
        <v>0.1</v>
      </c>
      <c r="M3604">
        <v>1.35</v>
      </c>
      <c r="N3604">
        <v>1</v>
      </c>
      <c r="O3604">
        <v>190</v>
      </c>
      <c r="P3604">
        <v>0.25</v>
      </c>
      <c r="Q3604">
        <v>1</v>
      </c>
      <c r="R3604">
        <v>0.4</v>
      </c>
      <c r="S3604">
        <v>0.25</v>
      </c>
      <c r="T3604">
        <v>6</v>
      </c>
      <c r="U3604">
        <v>34</v>
      </c>
      <c r="V3604">
        <v>9</v>
      </c>
      <c r="W3604">
        <v>1.73</v>
      </c>
      <c r="X3604">
        <v>10</v>
      </c>
      <c r="Y3604">
        <v>0.5</v>
      </c>
      <c r="Z3604">
        <v>0.36</v>
      </c>
      <c r="AA3604">
        <v>40</v>
      </c>
      <c r="AB3604">
        <v>0.59</v>
      </c>
      <c r="AC3604">
        <v>195</v>
      </c>
      <c r="AD3604">
        <v>0.5</v>
      </c>
      <c r="AE3604">
        <v>0.01</v>
      </c>
      <c r="AF3604">
        <v>14</v>
      </c>
      <c r="AG3604">
        <v>960</v>
      </c>
      <c r="AH3604">
        <v>8</v>
      </c>
      <c r="AI3604">
        <v>1</v>
      </c>
      <c r="AJ3604">
        <v>3</v>
      </c>
      <c r="AK3604">
        <v>78</v>
      </c>
      <c r="AL3604">
        <v>0.03</v>
      </c>
      <c r="AM3604">
        <v>5</v>
      </c>
      <c r="AN3604">
        <v>5</v>
      </c>
      <c r="AO3604">
        <v>21</v>
      </c>
      <c r="AP3604">
        <v>5</v>
      </c>
      <c r="AQ3604">
        <v>30</v>
      </c>
    </row>
    <row r="3605" spans="1:43" hidden="1" x14ac:dyDescent="0.25">
      <c r="A3605" t="s">
        <v>13252</v>
      </c>
      <c r="B3605" t="s">
        <v>13253</v>
      </c>
      <c r="C3605" s="1" t="str">
        <f t="shared" si="269"/>
        <v>21:0118</v>
      </c>
      <c r="D3605" s="1" t="str">
        <f t="shared" si="270"/>
        <v>21:0027</v>
      </c>
      <c r="E3605" t="s">
        <v>13254</v>
      </c>
      <c r="F3605" t="s">
        <v>13255</v>
      </c>
      <c r="H3605">
        <v>63.5723804</v>
      </c>
      <c r="I3605">
        <v>-96.970686900000004</v>
      </c>
      <c r="J3605" s="1" t="str">
        <f t="shared" si="271"/>
        <v>Till</v>
      </c>
      <c r="K3605" s="1" t="str">
        <f t="shared" si="272"/>
        <v>&lt;63 micron</v>
      </c>
      <c r="L3605">
        <v>0.1</v>
      </c>
      <c r="M3605">
        <v>1.77</v>
      </c>
      <c r="N3605">
        <v>1</v>
      </c>
      <c r="O3605">
        <v>260</v>
      </c>
      <c r="P3605">
        <v>0.25</v>
      </c>
      <c r="Q3605">
        <v>1</v>
      </c>
      <c r="R3605">
        <v>0.43</v>
      </c>
      <c r="S3605">
        <v>0.25</v>
      </c>
      <c r="T3605">
        <v>8</v>
      </c>
      <c r="U3605">
        <v>49</v>
      </c>
      <c r="V3605">
        <v>15</v>
      </c>
      <c r="W3605">
        <v>2.12</v>
      </c>
      <c r="X3605">
        <v>10</v>
      </c>
      <c r="Y3605">
        <v>0.5</v>
      </c>
      <c r="Z3605">
        <v>0.47</v>
      </c>
      <c r="AA3605">
        <v>50</v>
      </c>
      <c r="AB3605">
        <v>0.78</v>
      </c>
      <c r="AC3605">
        <v>245</v>
      </c>
      <c r="AD3605">
        <v>0.5</v>
      </c>
      <c r="AE3605">
        <v>0.02</v>
      </c>
      <c r="AF3605">
        <v>21</v>
      </c>
      <c r="AG3605">
        <v>1010</v>
      </c>
      <c r="AH3605">
        <v>12</v>
      </c>
      <c r="AI3605">
        <v>1</v>
      </c>
      <c r="AJ3605">
        <v>4</v>
      </c>
      <c r="AK3605">
        <v>91</v>
      </c>
      <c r="AL3605">
        <v>0.06</v>
      </c>
      <c r="AM3605">
        <v>5</v>
      </c>
      <c r="AN3605">
        <v>5</v>
      </c>
      <c r="AO3605">
        <v>30</v>
      </c>
      <c r="AP3605">
        <v>5</v>
      </c>
      <c r="AQ3605">
        <v>38</v>
      </c>
    </row>
    <row r="3606" spans="1:43" hidden="1" x14ac:dyDescent="0.25">
      <c r="A3606" t="s">
        <v>13256</v>
      </c>
      <c r="B3606" t="s">
        <v>13257</v>
      </c>
      <c r="C3606" s="1" t="str">
        <f t="shared" si="269"/>
        <v>21:0118</v>
      </c>
      <c r="D3606" s="1" t="str">
        <f t="shared" si="270"/>
        <v>21:0027</v>
      </c>
      <c r="E3606" t="s">
        <v>13258</v>
      </c>
      <c r="F3606" t="s">
        <v>13259</v>
      </c>
      <c r="H3606">
        <v>63.555187500000002</v>
      </c>
      <c r="I3606">
        <v>-96.9738629</v>
      </c>
      <c r="J3606" s="1" t="str">
        <f t="shared" si="271"/>
        <v>Till</v>
      </c>
      <c r="K3606" s="1" t="str">
        <f t="shared" si="272"/>
        <v>&lt;63 micron</v>
      </c>
      <c r="L3606">
        <v>0.1</v>
      </c>
      <c r="M3606">
        <v>1.73</v>
      </c>
      <c r="N3606">
        <v>1</v>
      </c>
      <c r="O3606">
        <v>220</v>
      </c>
      <c r="P3606">
        <v>0.25</v>
      </c>
      <c r="Q3606">
        <v>1</v>
      </c>
      <c r="R3606">
        <v>0.5</v>
      </c>
      <c r="S3606">
        <v>0.25</v>
      </c>
      <c r="T3606">
        <v>10</v>
      </c>
      <c r="U3606">
        <v>66</v>
      </c>
      <c r="V3606">
        <v>18</v>
      </c>
      <c r="W3606">
        <v>2.31</v>
      </c>
      <c r="X3606">
        <v>10</v>
      </c>
      <c r="Y3606">
        <v>0.5</v>
      </c>
      <c r="Z3606">
        <v>0.47</v>
      </c>
      <c r="AA3606">
        <v>60</v>
      </c>
      <c r="AB3606">
        <v>0.99</v>
      </c>
      <c r="AC3606">
        <v>280</v>
      </c>
      <c r="AD3606">
        <v>0.5</v>
      </c>
      <c r="AE3606">
        <v>0.02</v>
      </c>
      <c r="AF3606">
        <v>27</v>
      </c>
      <c r="AG3606">
        <v>1130</v>
      </c>
      <c r="AH3606">
        <v>16</v>
      </c>
      <c r="AI3606">
        <v>1</v>
      </c>
      <c r="AJ3606">
        <v>4</v>
      </c>
      <c r="AK3606">
        <v>84</v>
      </c>
      <c r="AL3606">
        <v>7.0000000000000007E-2</v>
      </c>
      <c r="AM3606">
        <v>5</v>
      </c>
      <c r="AN3606">
        <v>5</v>
      </c>
      <c r="AO3606">
        <v>34</v>
      </c>
      <c r="AP3606">
        <v>5</v>
      </c>
      <c r="AQ3606">
        <v>46</v>
      </c>
    </row>
    <row r="3607" spans="1:43" hidden="1" x14ac:dyDescent="0.25">
      <c r="A3607" t="s">
        <v>13260</v>
      </c>
      <c r="B3607" t="s">
        <v>13261</v>
      </c>
      <c r="C3607" s="1" t="str">
        <f t="shared" si="269"/>
        <v>21:0118</v>
      </c>
      <c r="D3607" s="1" t="str">
        <f t="shared" si="270"/>
        <v>21:0027</v>
      </c>
      <c r="E3607" t="s">
        <v>13262</v>
      </c>
      <c r="F3607" t="s">
        <v>13263</v>
      </c>
      <c r="H3607">
        <v>63.616249400000001</v>
      </c>
      <c r="I3607">
        <v>-96.940582199999994</v>
      </c>
      <c r="J3607" s="1" t="str">
        <f t="shared" si="271"/>
        <v>Till</v>
      </c>
      <c r="K3607" s="1" t="str">
        <f t="shared" si="272"/>
        <v>&lt;63 micron</v>
      </c>
      <c r="L3607">
        <v>0.1</v>
      </c>
      <c r="M3607">
        <v>1.1499999999999999</v>
      </c>
      <c r="N3607">
        <v>1</v>
      </c>
      <c r="O3607">
        <v>160</v>
      </c>
      <c r="P3607">
        <v>0.25</v>
      </c>
      <c r="Q3607">
        <v>1</v>
      </c>
      <c r="R3607">
        <v>0.44</v>
      </c>
      <c r="S3607">
        <v>0.25</v>
      </c>
      <c r="T3607">
        <v>7</v>
      </c>
      <c r="U3607">
        <v>42</v>
      </c>
      <c r="V3607">
        <v>14</v>
      </c>
      <c r="W3607">
        <v>1.93</v>
      </c>
      <c r="X3607">
        <v>10</v>
      </c>
      <c r="Y3607">
        <v>0.5</v>
      </c>
      <c r="Z3607">
        <v>0.25</v>
      </c>
      <c r="AA3607">
        <v>40</v>
      </c>
      <c r="AB3607">
        <v>0.59</v>
      </c>
      <c r="AC3607">
        <v>190</v>
      </c>
      <c r="AD3607">
        <v>0.5</v>
      </c>
      <c r="AE3607">
        <v>0.01</v>
      </c>
      <c r="AF3607">
        <v>18</v>
      </c>
      <c r="AG3607">
        <v>1110</v>
      </c>
      <c r="AH3607">
        <v>8</v>
      </c>
      <c r="AI3607">
        <v>1</v>
      </c>
      <c r="AJ3607">
        <v>3</v>
      </c>
      <c r="AK3607">
        <v>83</v>
      </c>
      <c r="AL3607">
        <v>0.06</v>
      </c>
      <c r="AM3607">
        <v>5</v>
      </c>
      <c r="AN3607">
        <v>5</v>
      </c>
      <c r="AO3607">
        <v>29</v>
      </c>
      <c r="AP3607">
        <v>5</v>
      </c>
      <c r="AQ3607">
        <v>30</v>
      </c>
    </row>
    <row r="3608" spans="1:43" hidden="1" x14ac:dyDescent="0.25">
      <c r="A3608" t="s">
        <v>13264</v>
      </c>
      <c r="B3608" t="s">
        <v>13265</v>
      </c>
      <c r="C3608" s="1" t="str">
        <f t="shared" si="269"/>
        <v>21:0118</v>
      </c>
      <c r="D3608" s="1" t="str">
        <f t="shared" si="270"/>
        <v>21:0027</v>
      </c>
      <c r="E3608" t="s">
        <v>13266</v>
      </c>
      <c r="F3608" t="s">
        <v>13267</v>
      </c>
      <c r="H3608">
        <v>63.626831600000003</v>
      </c>
      <c r="I3608">
        <v>-96.933498099999994</v>
      </c>
      <c r="J3608" s="1" t="str">
        <f t="shared" si="271"/>
        <v>Till</v>
      </c>
      <c r="K3608" s="1" t="str">
        <f t="shared" si="272"/>
        <v>&lt;63 micron</v>
      </c>
      <c r="L3608">
        <v>0.1</v>
      </c>
      <c r="M3608">
        <v>1.3</v>
      </c>
      <c r="N3608">
        <v>1</v>
      </c>
      <c r="O3608">
        <v>190</v>
      </c>
      <c r="P3608">
        <v>0.25</v>
      </c>
      <c r="Q3608">
        <v>1</v>
      </c>
      <c r="R3608">
        <v>0.44</v>
      </c>
      <c r="S3608">
        <v>0.25</v>
      </c>
      <c r="T3608">
        <v>7</v>
      </c>
      <c r="U3608">
        <v>45</v>
      </c>
      <c r="V3608">
        <v>16</v>
      </c>
      <c r="W3608">
        <v>1.98</v>
      </c>
      <c r="X3608">
        <v>10</v>
      </c>
      <c r="Y3608">
        <v>0.5</v>
      </c>
      <c r="Z3608">
        <v>0.31</v>
      </c>
      <c r="AA3608">
        <v>40</v>
      </c>
      <c r="AB3608">
        <v>0.66</v>
      </c>
      <c r="AC3608">
        <v>210</v>
      </c>
      <c r="AD3608">
        <v>0.5</v>
      </c>
      <c r="AE3608">
        <v>0.01</v>
      </c>
      <c r="AF3608">
        <v>19</v>
      </c>
      <c r="AG3608">
        <v>1080</v>
      </c>
      <c r="AH3608">
        <v>10</v>
      </c>
      <c r="AI3608">
        <v>1</v>
      </c>
      <c r="AJ3608">
        <v>3</v>
      </c>
      <c r="AK3608">
        <v>80</v>
      </c>
      <c r="AL3608">
        <v>0.06</v>
      </c>
      <c r="AM3608">
        <v>5</v>
      </c>
      <c r="AN3608">
        <v>5</v>
      </c>
      <c r="AO3608">
        <v>29</v>
      </c>
      <c r="AP3608">
        <v>5</v>
      </c>
      <c r="AQ3608">
        <v>32</v>
      </c>
    </row>
    <row r="3609" spans="1:43" hidden="1" x14ac:dyDescent="0.25">
      <c r="A3609" t="s">
        <v>13268</v>
      </c>
      <c r="B3609" t="s">
        <v>13269</v>
      </c>
      <c r="C3609" s="1" t="str">
        <f t="shared" si="269"/>
        <v>21:0118</v>
      </c>
      <c r="D3609" s="1" t="str">
        <f t="shared" si="270"/>
        <v>21:0027</v>
      </c>
      <c r="E3609" t="s">
        <v>13270</v>
      </c>
      <c r="F3609" t="s">
        <v>13271</v>
      </c>
      <c r="H3609">
        <v>63.643614999999997</v>
      </c>
      <c r="I3609">
        <v>-96.937488000000002</v>
      </c>
      <c r="J3609" s="1" t="str">
        <f t="shared" si="271"/>
        <v>Till</v>
      </c>
      <c r="K3609" s="1" t="str">
        <f t="shared" si="272"/>
        <v>&lt;63 micron</v>
      </c>
      <c r="L3609">
        <v>0.1</v>
      </c>
      <c r="M3609">
        <v>1.45</v>
      </c>
      <c r="N3609">
        <v>1</v>
      </c>
      <c r="O3609">
        <v>230</v>
      </c>
      <c r="P3609">
        <v>0.25</v>
      </c>
      <c r="Q3609">
        <v>1</v>
      </c>
      <c r="R3609">
        <v>0.46</v>
      </c>
      <c r="S3609">
        <v>0.25</v>
      </c>
      <c r="T3609">
        <v>9</v>
      </c>
      <c r="U3609">
        <v>48</v>
      </c>
      <c r="V3609">
        <v>14</v>
      </c>
      <c r="W3609">
        <v>2.09</v>
      </c>
      <c r="X3609">
        <v>10</v>
      </c>
      <c r="Y3609">
        <v>0.5</v>
      </c>
      <c r="Z3609">
        <v>0.32</v>
      </c>
      <c r="AA3609">
        <v>40</v>
      </c>
      <c r="AB3609">
        <v>0.77</v>
      </c>
      <c r="AC3609">
        <v>210</v>
      </c>
      <c r="AD3609">
        <v>0.5</v>
      </c>
      <c r="AE3609">
        <v>0.01</v>
      </c>
      <c r="AF3609">
        <v>20</v>
      </c>
      <c r="AG3609">
        <v>880</v>
      </c>
      <c r="AH3609">
        <v>8</v>
      </c>
      <c r="AI3609">
        <v>1</v>
      </c>
      <c r="AJ3609">
        <v>4</v>
      </c>
      <c r="AK3609">
        <v>84</v>
      </c>
      <c r="AL3609">
        <v>0.05</v>
      </c>
      <c r="AM3609">
        <v>5</v>
      </c>
      <c r="AN3609">
        <v>5</v>
      </c>
      <c r="AO3609">
        <v>32</v>
      </c>
      <c r="AP3609">
        <v>5</v>
      </c>
      <c r="AQ3609">
        <v>36</v>
      </c>
    </row>
    <row r="3610" spans="1:43" hidden="1" x14ac:dyDescent="0.25">
      <c r="A3610" t="s">
        <v>13272</v>
      </c>
      <c r="B3610" t="s">
        <v>13273</v>
      </c>
      <c r="C3610" s="1" t="str">
        <f t="shared" si="269"/>
        <v>21:0118</v>
      </c>
      <c r="D3610" s="1" t="str">
        <f t="shared" si="270"/>
        <v>21:0027</v>
      </c>
      <c r="E3610" t="s">
        <v>13274</v>
      </c>
      <c r="F3610" t="s">
        <v>13275</v>
      </c>
      <c r="H3610">
        <v>63.658414800000003</v>
      </c>
      <c r="I3610">
        <v>-96.912245799999994</v>
      </c>
      <c r="J3610" s="1" t="str">
        <f t="shared" si="271"/>
        <v>Till</v>
      </c>
      <c r="K3610" s="1" t="str">
        <f t="shared" si="272"/>
        <v>&lt;63 micron</v>
      </c>
      <c r="L3610">
        <v>0.1</v>
      </c>
      <c r="M3610">
        <v>1.29</v>
      </c>
      <c r="N3610">
        <v>1</v>
      </c>
      <c r="O3610">
        <v>270</v>
      </c>
      <c r="P3610">
        <v>0.25</v>
      </c>
      <c r="Q3610">
        <v>1</v>
      </c>
      <c r="R3610">
        <v>0.47</v>
      </c>
      <c r="S3610">
        <v>0.25</v>
      </c>
      <c r="T3610">
        <v>8</v>
      </c>
      <c r="U3610">
        <v>48</v>
      </c>
      <c r="V3610">
        <v>17</v>
      </c>
      <c r="W3610">
        <v>2.11</v>
      </c>
      <c r="X3610">
        <v>10</v>
      </c>
      <c r="Y3610">
        <v>0.5</v>
      </c>
      <c r="Z3610">
        <v>0.27</v>
      </c>
      <c r="AA3610">
        <v>40</v>
      </c>
      <c r="AB3610">
        <v>0.75</v>
      </c>
      <c r="AC3610">
        <v>240</v>
      </c>
      <c r="AD3610">
        <v>0.5</v>
      </c>
      <c r="AE3610">
        <v>0.01</v>
      </c>
      <c r="AF3610">
        <v>20</v>
      </c>
      <c r="AG3610">
        <v>1100</v>
      </c>
      <c r="AH3610">
        <v>12</v>
      </c>
      <c r="AI3610">
        <v>1</v>
      </c>
      <c r="AJ3610">
        <v>4</v>
      </c>
      <c r="AK3610">
        <v>77</v>
      </c>
      <c r="AL3610">
        <v>0.06</v>
      </c>
      <c r="AM3610">
        <v>5</v>
      </c>
      <c r="AN3610">
        <v>5</v>
      </c>
      <c r="AO3610">
        <v>32</v>
      </c>
      <c r="AP3610">
        <v>5</v>
      </c>
      <c r="AQ3610">
        <v>40</v>
      </c>
    </row>
    <row r="3611" spans="1:43" hidden="1" x14ac:dyDescent="0.25">
      <c r="A3611" t="s">
        <v>13276</v>
      </c>
      <c r="B3611" t="s">
        <v>13277</v>
      </c>
      <c r="C3611" s="1" t="str">
        <f t="shared" si="269"/>
        <v>21:0118</v>
      </c>
      <c r="D3611" s="1" t="str">
        <f t="shared" si="270"/>
        <v>21:0027</v>
      </c>
      <c r="E3611" t="s">
        <v>13278</v>
      </c>
      <c r="F3611" t="s">
        <v>13279</v>
      </c>
      <c r="H3611">
        <v>63.675146599999998</v>
      </c>
      <c r="I3611">
        <v>-96.947590099999999</v>
      </c>
      <c r="J3611" s="1" t="str">
        <f t="shared" si="271"/>
        <v>Till</v>
      </c>
      <c r="K3611" s="1" t="str">
        <f t="shared" si="272"/>
        <v>&lt;63 micron</v>
      </c>
      <c r="L3611">
        <v>0.1</v>
      </c>
      <c r="M3611">
        <v>1.1499999999999999</v>
      </c>
      <c r="N3611">
        <v>1</v>
      </c>
      <c r="O3611">
        <v>300</v>
      </c>
      <c r="P3611">
        <v>0.5</v>
      </c>
      <c r="Q3611">
        <v>2</v>
      </c>
      <c r="R3611">
        <v>0.63</v>
      </c>
      <c r="S3611">
        <v>0.25</v>
      </c>
      <c r="T3611">
        <v>6</v>
      </c>
      <c r="U3611">
        <v>36</v>
      </c>
      <c r="V3611">
        <v>14</v>
      </c>
      <c r="W3611">
        <v>1.85</v>
      </c>
      <c r="X3611">
        <v>10</v>
      </c>
      <c r="Y3611">
        <v>0.5</v>
      </c>
      <c r="Z3611">
        <v>0.26</v>
      </c>
      <c r="AA3611">
        <v>50</v>
      </c>
      <c r="AB3611">
        <v>0.65</v>
      </c>
      <c r="AC3611">
        <v>195</v>
      </c>
      <c r="AD3611">
        <v>0.5</v>
      </c>
      <c r="AE3611">
        <v>0.01</v>
      </c>
      <c r="AF3611">
        <v>18</v>
      </c>
      <c r="AG3611">
        <v>1120</v>
      </c>
      <c r="AH3611">
        <v>8</v>
      </c>
      <c r="AI3611">
        <v>1</v>
      </c>
      <c r="AJ3611">
        <v>3</v>
      </c>
      <c r="AK3611">
        <v>78</v>
      </c>
      <c r="AL3611">
        <v>0.04</v>
      </c>
      <c r="AM3611">
        <v>5</v>
      </c>
      <c r="AN3611">
        <v>5</v>
      </c>
      <c r="AO3611">
        <v>27</v>
      </c>
      <c r="AP3611">
        <v>5</v>
      </c>
      <c r="AQ3611">
        <v>30</v>
      </c>
    </row>
    <row r="3612" spans="1:43" hidden="1" x14ac:dyDescent="0.25">
      <c r="A3612" t="s">
        <v>13280</v>
      </c>
      <c r="B3612" t="s">
        <v>13281</v>
      </c>
      <c r="C3612" s="1" t="str">
        <f t="shared" si="269"/>
        <v>21:0118</v>
      </c>
      <c r="D3612" s="1" t="str">
        <f t="shared" si="270"/>
        <v>21:0027</v>
      </c>
      <c r="E3612" t="s">
        <v>13282</v>
      </c>
      <c r="F3612" t="s">
        <v>13283</v>
      </c>
      <c r="H3612">
        <v>63.703800800000003</v>
      </c>
      <c r="I3612">
        <v>-96.902486699999997</v>
      </c>
      <c r="J3612" s="1" t="str">
        <f t="shared" si="271"/>
        <v>Till</v>
      </c>
      <c r="K3612" s="1" t="str">
        <f t="shared" si="272"/>
        <v>&lt;63 micron</v>
      </c>
      <c r="L3612">
        <v>0.1</v>
      </c>
      <c r="M3612">
        <v>1.2</v>
      </c>
      <c r="N3612">
        <v>2</v>
      </c>
      <c r="O3612">
        <v>330</v>
      </c>
      <c r="P3612">
        <v>0.5</v>
      </c>
      <c r="Q3612">
        <v>1</v>
      </c>
      <c r="R3612">
        <v>0.47</v>
      </c>
      <c r="S3612">
        <v>0.25</v>
      </c>
      <c r="T3612">
        <v>7</v>
      </c>
      <c r="U3612">
        <v>52</v>
      </c>
      <c r="V3612">
        <v>16</v>
      </c>
      <c r="W3612">
        <v>2</v>
      </c>
      <c r="X3612">
        <v>10</v>
      </c>
      <c r="Y3612">
        <v>0.5</v>
      </c>
      <c r="Z3612">
        <v>0.23</v>
      </c>
      <c r="AA3612">
        <v>50</v>
      </c>
      <c r="AB3612">
        <v>0.82</v>
      </c>
      <c r="AC3612">
        <v>270</v>
      </c>
      <c r="AD3612">
        <v>0.5</v>
      </c>
      <c r="AE3612">
        <v>0.01</v>
      </c>
      <c r="AF3612">
        <v>24</v>
      </c>
      <c r="AG3612">
        <v>1250</v>
      </c>
      <c r="AH3612">
        <v>14</v>
      </c>
      <c r="AI3612">
        <v>1</v>
      </c>
      <c r="AJ3612">
        <v>4</v>
      </c>
      <c r="AK3612">
        <v>85</v>
      </c>
      <c r="AL3612">
        <v>0.05</v>
      </c>
      <c r="AM3612">
        <v>5</v>
      </c>
      <c r="AN3612">
        <v>5</v>
      </c>
      <c r="AO3612">
        <v>31</v>
      </c>
      <c r="AP3612">
        <v>5</v>
      </c>
      <c r="AQ3612">
        <v>30</v>
      </c>
    </row>
    <row r="3613" spans="1:43" hidden="1" x14ac:dyDescent="0.25">
      <c r="A3613" t="s">
        <v>13284</v>
      </c>
      <c r="B3613" t="s">
        <v>13285</v>
      </c>
      <c r="C3613" s="1" t="str">
        <f t="shared" si="269"/>
        <v>21:0118</v>
      </c>
      <c r="D3613" s="1" t="str">
        <f t="shared" si="270"/>
        <v>21:0027</v>
      </c>
      <c r="E3613" t="s">
        <v>13286</v>
      </c>
      <c r="F3613" t="s">
        <v>13287</v>
      </c>
      <c r="H3613">
        <v>63.716560399999999</v>
      </c>
      <c r="I3613">
        <v>-96.933675699999995</v>
      </c>
      <c r="J3613" s="1" t="str">
        <f t="shared" si="271"/>
        <v>Till</v>
      </c>
      <c r="K3613" s="1" t="str">
        <f t="shared" si="272"/>
        <v>&lt;63 micron</v>
      </c>
      <c r="L3613">
        <v>0.1</v>
      </c>
      <c r="M3613">
        <v>1.53</v>
      </c>
      <c r="N3613">
        <v>1</v>
      </c>
      <c r="O3613">
        <v>390</v>
      </c>
      <c r="P3613">
        <v>1</v>
      </c>
      <c r="Q3613">
        <v>2</v>
      </c>
      <c r="R3613">
        <v>0.37</v>
      </c>
      <c r="S3613">
        <v>0.25</v>
      </c>
      <c r="T3613">
        <v>7</v>
      </c>
      <c r="U3613">
        <v>40</v>
      </c>
      <c r="V3613">
        <v>11</v>
      </c>
      <c r="W3613">
        <v>2.04</v>
      </c>
      <c r="X3613">
        <v>10</v>
      </c>
      <c r="Y3613">
        <v>0.5</v>
      </c>
      <c r="Z3613">
        <v>0.37</v>
      </c>
      <c r="AA3613">
        <v>60</v>
      </c>
      <c r="AB3613">
        <v>0.76</v>
      </c>
      <c r="AC3613">
        <v>305</v>
      </c>
      <c r="AD3613">
        <v>0.5</v>
      </c>
      <c r="AE3613">
        <v>0.01</v>
      </c>
      <c r="AF3613">
        <v>22</v>
      </c>
      <c r="AG3613">
        <v>1030</v>
      </c>
      <c r="AH3613">
        <v>14</v>
      </c>
      <c r="AI3613">
        <v>1</v>
      </c>
      <c r="AJ3613">
        <v>4</v>
      </c>
      <c r="AK3613">
        <v>85</v>
      </c>
      <c r="AL3613">
        <v>0.02</v>
      </c>
      <c r="AM3613">
        <v>5</v>
      </c>
      <c r="AN3613">
        <v>5</v>
      </c>
      <c r="AO3613">
        <v>26</v>
      </c>
      <c r="AP3613">
        <v>5</v>
      </c>
      <c r="AQ3613">
        <v>30</v>
      </c>
    </row>
    <row r="3614" spans="1:43" hidden="1" x14ac:dyDescent="0.25">
      <c r="A3614" t="s">
        <v>13288</v>
      </c>
      <c r="B3614" t="s">
        <v>13289</v>
      </c>
      <c r="C3614" s="1" t="str">
        <f t="shared" si="269"/>
        <v>21:0118</v>
      </c>
      <c r="D3614" s="1" t="str">
        <f t="shared" si="270"/>
        <v>21:0027</v>
      </c>
      <c r="E3614" t="s">
        <v>13290</v>
      </c>
      <c r="F3614" t="s">
        <v>13291</v>
      </c>
      <c r="H3614">
        <v>63.7367238</v>
      </c>
      <c r="I3614">
        <v>-96.945536099999998</v>
      </c>
      <c r="J3614" s="1" t="str">
        <f t="shared" si="271"/>
        <v>Till</v>
      </c>
      <c r="K3614" s="1" t="str">
        <f t="shared" si="272"/>
        <v>&lt;63 micron</v>
      </c>
      <c r="L3614">
        <v>0.1</v>
      </c>
      <c r="M3614">
        <v>0.93</v>
      </c>
      <c r="N3614">
        <v>4</v>
      </c>
      <c r="O3614">
        <v>310</v>
      </c>
      <c r="P3614">
        <v>0.5</v>
      </c>
      <c r="Q3614">
        <v>1</v>
      </c>
      <c r="R3614">
        <v>0.43</v>
      </c>
      <c r="S3614">
        <v>0.25</v>
      </c>
      <c r="T3614">
        <v>6</v>
      </c>
      <c r="U3614">
        <v>37</v>
      </c>
      <c r="V3614">
        <v>9</v>
      </c>
      <c r="W3614">
        <v>1.84</v>
      </c>
      <c r="X3614">
        <v>10</v>
      </c>
      <c r="Y3614">
        <v>0.5</v>
      </c>
      <c r="Z3614">
        <v>0.18</v>
      </c>
      <c r="AA3614">
        <v>60</v>
      </c>
      <c r="AB3614">
        <v>0.6</v>
      </c>
      <c r="AC3614">
        <v>265</v>
      </c>
      <c r="AD3614">
        <v>0.5</v>
      </c>
      <c r="AE3614">
        <v>0.01</v>
      </c>
      <c r="AF3614">
        <v>18</v>
      </c>
      <c r="AG3614">
        <v>1280</v>
      </c>
      <c r="AH3614">
        <v>10</v>
      </c>
      <c r="AI3614">
        <v>1</v>
      </c>
      <c r="AJ3614">
        <v>3</v>
      </c>
      <c r="AK3614">
        <v>79</v>
      </c>
      <c r="AL3614">
        <v>0.04</v>
      </c>
      <c r="AM3614">
        <v>5</v>
      </c>
      <c r="AN3614">
        <v>5</v>
      </c>
      <c r="AO3614">
        <v>26</v>
      </c>
      <c r="AP3614">
        <v>5</v>
      </c>
      <c r="AQ3614">
        <v>24</v>
      </c>
    </row>
    <row r="3615" spans="1:43" hidden="1" x14ac:dyDescent="0.25">
      <c r="A3615" t="s">
        <v>13292</v>
      </c>
      <c r="B3615" t="s">
        <v>13293</v>
      </c>
      <c r="C3615" s="1" t="str">
        <f t="shared" si="269"/>
        <v>21:0118</v>
      </c>
      <c r="D3615" s="1" t="str">
        <f t="shared" si="270"/>
        <v>21:0027</v>
      </c>
      <c r="E3615" t="s">
        <v>13294</v>
      </c>
      <c r="F3615" t="s">
        <v>13295</v>
      </c>
      <c r="H3615">
        <v>63.745404000000001</v>
      </c>
      <c r="I3615">
        <v>-96.944175900000005</v>
      </c>
      <c r="J3615" s="1" t="str">
        <f t="shared" si="271"/>
        <v>Till</v>
      </c>
      <c r="K3615" s="1" t="str">
        <f t="shared" si="272"/>
        <v>&lt;63 micron</v>
      </c>
      <c r="L3615">
        <v>0.1</v>
      </c>
      <c r="M3615">
        <v>1.1499999999999999</v>
      </c>
      <c r="N3615">
        <v>1</v>
      </c>
      <c r="O3615">
        <v>270</v>
      </c>
      <c r="P3615">
        <v>1</v>
      </c>
      <c r="Q3615">
        <v>2</v>
      </c>
      <c r="R3615">
        <v>0.44</v>
      </c>
      <c r="S3615">
        <v>0.25</v>
      </c>
      <c r="T3615">
        <v>6</v>
      </c>
      <c r="U3615">
        <v>49</v>
      </c>
      <c r="V3615">
        <v>14</v>
      </c>
      <c r="W3615">
        <v>2.0699999999999998</v>
      </c>
      <c r="X3615">
        <v>10</v>
      </c>
      <c r="Y3615">
        <v>0.5</v>
      </c>
      <c r="Z3615">
        <v>0.22</v>
      </c>
      <c r="AA3615">
        <v>60</v>
      </c>
      <c r="AB3615">
        <v>0.69</v>
      </c>
      <c r="AC3615">
        <v>245</v>
      </c>
      <c r="AD3615">
        <v>0.5</v>
      </c>
      <c r="AE3615">
        <v>0.01</v>
      </c>
      <c r="AF3615">
        <v>20</v>
      </c>
      <c r="AG3615">
        <v>1320</v>
      </c>
      <c r="AH3615">
        <v>12</v>
      </c>
      <c r="AI3615">
        <v>1</v>
      </c>
      <c r="AJ3615">
        <v>4</v>
      </c>
      <c r="AK3615">
        <v>95</v>
      </c>
      <c r="AL3615">
        <v>0.06</v>
      </c>
      <c r="AM3615">
        <v>5</v>
      </c>
      <c r="AN3615">
        <v>5</v>
      </c>
      <c r="AO3615">
        <v>31</v>
      </c>
      <c r="AP3615">
        <v>5</v>
      </c>
      <c r="AQ3615">
        <v>28</v>
      </c>
    </row>
    <row r="3616" spans="1:43" hidden="1" x14ac:dyDescent="0.25">
      <c r="A3616" t="s">
        <v>13296</v>
      </c>
      <c r="B3616" t="s">
        <v>13297</v>
      </c>
      <c r="C3616" s="1" t="str">
        <f t="shared" si="269"/>
        <v>21:0118</v>
      </c>
      <c r="D3616" s="1" t="str">
        <f t="shared" si="270"/>
        <v>21:0027</v>
      </c>
      <c r="E3616" t="s">
        <v>13298</v>
      </c>
      <c r="F3616" t="s">
        <v>13299</v>
      </c>
      <c r="H3616">
        <v>63.765844600000001</v>
      </c>
      <c r="I3616">
        <v>-96.938997499999999</v>
      </c>
      <c r="J3616" s="1" t="str">
        <f t="shared" si="271"/>
        <v>Till</v>
      </c>
      <c r="K3616" s="1" t="str">
        <f t="shared" si="272"/>
        <v>&lt;63 micron</v>
      </c>
      <c r="L3616">
        <v>0.1</v>
      </c>
      <c r="M3616">
        <v>0.94</v>
      </c>
      <c r="N3616">
        <v>4</v>
      </c>
      <c r="O3616">
        <v>200</v>
      </c>
      <c r="P3616">
        <v>0.5</v>
      </c>
      <c r="Q3616">
        <v>2</v>
      </c>
      <c r="R3616">
        <v>0.36</v>
      </c>
      <c r="S3616">
        <v>0.25</v>
      </c>
      <c r="T3616">
        <v>5</v>
      </c>
      <c r="U3616">
        <v>32</v>
      </c>
      <c r="V3616">
        <v>6</v>
      </c>
      <c r="W3616">
        <v>1.76</v>
      </c>
      <c r="X3616">
        <v>10</v>
      </c>
      <c r="Y3616">
        <v>0.5</v>
      </c>
      <c r="Z3616">
        <v>0.15</v>
      </c>
      <c r="AA3616">
        <v>50</v>
      </c>
      <c r="AB3616">
        <v>0.47</v>
      </c>
      <c r="AC3616">
        <v>240</v>
      </c>
      <c r="AD3616">
        <v>0.5</v>
      </c>
      <c r="AE3616">
        <v>0.01</v>
      </c>
      <c r="AF3616">
        <v>15</v>
      </c>
      <c r="AG3616">
        <v>1010</v>
      </c>
      <c r="AH3616">
        <v>8</v>
      </c>
      <c r="AI3616">
        <v>1</v>
      </c>
      <c r="AJ3616">
        <v>3</v>
      </c>
      <c r="AK3616">
        <v>79</v>
      </c>
      <c r="AL3616">
        <v>0.04</v>
      </c>
      <c r="AM3616">
        <v>5</v>
      </c>
      <c r="AN3616">
        <v>5</v>
      </c>
      <c r="AO3616">
        <v>25</v>
      </c>
      <c r="AP3616">
        <v>5</v>
      </c>
      <c r="AQ3616">
        <v>20</v>
      </c>
    </row>
    <row r="3617" spans="1:43" hidden="1" x14ac:dyDescent="0.25">
      <c r="A3617" t="s">
        <v>13300</v>
      </c>
      <c r="B3617" t="s">
        <v>13301</v>
      </c>
      <c r="C3617" s="1" t="str">
        <f t="shared" si="269"/>
        <v>21:0118</v>
      </c>
      <c r="D3617" s="1" t="str">
        <f t="shared" si="270"/>
        <v>21:0027</v>
      </c>
      <c r="E3617" t="s">
        <v>13302</v>
      </c>
      <c r="F3617" t="s">
        <v>13303</v>
      </c>
      <c r="H3617">
        <v>63.833436200000001</v>
      </c>
      <c r="I3617">
        <v>-96.947026699999995</v>
      </c>
      <c r="J3617" s="1" t="str">
        <f t="shared" si="271"/>
        <v>Till</v>
      </c>
      <c r="K3617" s="1" t="str">
        <f t="shared" si="272"/>
        <v>&lt;63 micron</v>
      </c>
      <c r="L3617">
        <v>0.1</v>
      </c>
      <c r="M3617">
        <v>0.72</v>
      </c>
      <c r="N3617">
        <v>8</v>
      </c>
      <c r="O3617">
        <v>270</v>
      </c>
      <c r="P3617">
        <v>0.5</v>
      </c>
      <c r="Q3617">
        <v>1</v>
      </c>
      <c r="R3617">
        <v>0.4</v>
      </c>
      <c r="S3617">
        <v>0.25</v>
      </c>
      <c r="T3617">
        <v>4</v>
      </c>
      <c r="U3617">
        <v>27</v>
      </c>
      <c r="V3617">
        <v>4</v>
      </c>
      <c r="W3617">
        <v>1.86</v>
      </c>
      <c r="X3617">
        <v>10</v>
      </c>
      <c r="Y3617">
        <v>0.5</v>
      </c>
      <c r="Z3617">
        <v>0.15</v>
      </c>
      <c r="AA3617">
        <v>50</v>
      </c>
      <c r="AB3617">
        <v>0.36</v>
      </c>
      <c r="AC3617">
        <v>235</v>
      </c>
      <c r="AD3617">
        <v>0.5</v>
      </c>
      <c r="AE3617">
        <v>0.01</v>
      </c>
      <c r="AF3617">
        <v>12</v>
      </c>
      <c r="AG3617">
        <v>1310</v>
      </c>
      <c r="AH3617">
        <v>8</v>
      </c>
      <c r="AI3617">
        <v>1</v>
      </c>
      <c r="AJ3617">
        <v>3</v>
      </c>
      <c r="AK3617">
        <v>104</v>
      </c>
      <c r="AL3617">
        <v>0.04</v>
      </c>
      <c r="AM3617">
        <v>5</v>
      </c>
      <c r="AN3617">
        <v>5</v>
      </c>
      <c r="AO3617">
        <v>24</v>
      </c>
      <c r="AP3617">
        <v>5</v>
      </c>
      <c r="AQ3617">
        <v>18</v>
      </c>
    </row>
    <row r="3618" spans="1:43" hidden="1" x14ac:dyDescent="0.25">
      <c r="A3618" t="s">
        <v>13304</v>
      </c>
      <c r="B3618" t="s">
        <v>13305</v>
      </c>
      <c r="C3618" s="1" t="str">
        <f t="shared" si="269"/>
        <v>21:0118</v>
      </c>
      <c r="D3618" s="1" t="str">
        <f t="shared" si="270"/>
        <v>21:0027</v>
      </c>
      <c r="E3618" t="s">
        <v>13306</v>
      </c>
      <c r="F3618" t="s">
        <v>13307</v>
      </c>
      <c r="H3618">
        <v>63.849785799999999</v>
      </c>
      <c r="I3618">
        <v>-96.938897299999994</v>
      </c>
      <c r="J3618" s="1" t="str">
        <f t="shared" si="271"/>
        <v>Till</v>
      </c>
      <c r="K3618" s="1" t="str">
        <f t="shared" si="272"/>
        <v>&lt;63 micron</v>
      </c>
      <c r="L3618">
        <v>0.1</v>
      </c>
      <c r="M3618">
        <v>0.7</v>
      </c>
      <c r="N3618">
        <v>2</v>
      </c>
      <c r="O3618">
        <v>200</v>
      </c>
      <c r="P3618">
        <v>0.5</v>
      </c>
      <c r="Q3618">
        <v>1</v>
      </c>
      <c r="R3618">
        <v>0.28999999999999998</v>
      </c>
      <c r="S3618">
        <v>0.25</v>
      </c>
      <c r="T3618">
        <v>3</v>
      </c>
      <c r="U3618">
        <v>18</v>
      </c>
      <c r="V3618">
        <v>2</v>
      </c>
      <c r="W3618">
        <v>1.53</v>
      </c>
      <c r="X3618">
        <v>10</v>
      </c>
      <c r="Y3618">
        <v>0.5</v>
      </c>
      <c r="Z3618">
        <v>0.14000000000000001</v>
      </c>
      <c r="AA3618">
        <v>40</v>
      </c>
      <c r="AB3618">
        <v>0.25</v>
      </c>
      <c r="AC3618">
        <v>135</v>
      </c>
      <c r="AD3618">
        <v>0.5</v>
      </c>
      <c r="AE3618">
        <v>0.01</v>
      </c>
      <c r="AF3618">
        <v>9</v>
      </c>
      <c r="AG3618">
        <v>960</v>
      </c>
      <c r="AH3618">
        <v>6</v>
      </c>
      <c r="AI3618">
        <v>1</v>
      </c>
      <c r="AJ3618">
        <v>2</v>
      </c>
      <c r="AK3618">
        <v>124</v>
      </c>
      <c r="AL3618">
        <v>0.03</v>
      </c>
      <c r="AM3618">
        <v>5</v>
      </c>
      <c r="AN3618">
        <v>5</v>
      </c>
      <c r="AO3618">
        <v>20</v>
      </c>
      <c r="AP3618">
        <v>5</v>
      </c>
      <c r="AQ3618">
        <v>12</v>
      </c>
    </row>
    <row r="3619" spans="1:43" hidden="1" x14ac:dyDescent="0.25">
      <c r="A3619" t="s">
        <v>13308</v>
      </c>
      <c r="B3619" t="s">
        <v>13309</v>
      </c>
      <c r="C3619" s="1" t="str">
        <f t="shared" si="269"/>
        <v>21:0118</v>
      </c>
      <c r="D3619" s="1" t="str">
        <f t="shared" si="270"/>
        <v>21:0027</v>
      </c>
      <c r="E3619" t="s">
        <v>13310</v>
      </c>
      <c r="F3619" t="s">
        <v>13311</v>
      </c>
      <c r="H3619">
        <v>63.861036800000001</v>
      </c>
      <c r="I3619">
        <v>-96.935875300000006</v>
      </c>
      <c r="J3619" s="1" t="str">
        <f t="shared" si="271"/>
        <v>Till</v>
      </c>
      <c r="K3619" s="1" t="str">
        <f t="shared" si="272"/>
        <v>&lt;63 micron</v>
      </c>
      <c r="L3619">
        <v>0.1</v>
      </c>
      <c r="M3619">
        <v>0.9</v>
      </c>
      <c r="N3619">
        <v>4</v>
      </c>
      <c r="O3619">
        <v>580</v>
      </c>
      <c r="P3619">
        <v>0.5</v>
      </c>
      <c r="Q3619">
        <v>1</v>
      </c>
      <c r="R3619">
        <v>0.52</v>
      </c>
      <c r="S3619">
        <v>0.25</v>
      </c>
      <c r="T3619">
        <v>4</v>
      </c>
      <c r="U3619">
        <v>26</v>
      </c>
      <c r="V3619">
        <v>7</v>
      </c>
      <c r="W3619">
        <v>1.75</v>
      </c>
      <c r="X3619">
        <v>10</v>
      </c>
      <c r="Y3619">
        <v>0.5</v>
      </c>
      <c r="Z3619">
        <v>0.22</v>
      </c>
      <c r="AA3619">
        <v>40</v>
      </c>
      <c r="AB3619">
        <v>0.49</v>
      </c>
      <c r="AC3619">
        <v>225</v>
      </c>
      <c r="AD3619">
        <v>0.5</v>
      </c>
      <c r="AE3619">
        <v>0.01</v>
      </c>
      <c r="AF3619">
        <v>13</v>
      </c>
      <c r="AG3619">
        <v>1070</v>
      </c>
      <c r="AH3619">
        <v>8</v>
      </c>
      <c r="AI3619">
        <v>1</v>
      </c>
      <c r="AJ3619">
        <v>3</v>
      </c>
      <c r="AK3619">
        <v>127</v>
      </c>
      <c r="AL3619">
        <v>0.02</v>
      </c>
      <c r="AM3619">
        <v>5</v>
      </c>
      <c r="AN3619">
        <v>5</v>
      </c>
      <c r="AO3619">
        <v>22</v>
      </c>
      <c r="AP3619">
        <v>5</v>
      </c>
      <c r="AQ3619">
        <v>18</v>
      </c>
    </row>
    <row r="3620" spans="1:43" hidden="1" x14ac:dyDescent="0.25">
      <c r="A3620" t="s">
        <v>13312</v>
      </c>
      <c r="B3620" t="s">
        <v>13313</v>
      </c>
      <c r="C3620" s="1" t="str">
        <f t="shared" si="269"/>
        <v>21:0118</v>
      </c>
      <c r="D3620" s="1" t="str">
        <f t="shared" si="270"/>
        <v>21:0027</v>
      </c>
      <c r="E3620" t="s">
        <v>13314</v>
      </c>
      <c r="F3620" t="s">
        <v>13315</v>
      </c>
      <c r="H3620">
        <v>63.873474399999999</v>
      </c>
      <c r="I3620">
        <v>-96.9550792</v>
      </c>
      <c r="J3620" s="1" t="str">
        <f t="shared" si="271"/>
        <v>Till</v>
      </c>
      <c r="K3620" s="1" t="str">
        <f t="shared" si="272"/>
        <v>&lt;63 micron</v>
      </c>
      <c r="L3620">
        <v>0.1</v>
      </c>
      <c r="M3620">
        <v>0.52</v>
      </c>
      <c r="N3620">
        <v>4</v>
      </c>
      <c r="O3620">
        <v>190</v>
      </c>
      <c r="P3620">
        <v>0.25</v>
      </c>
      <c r="Q3620">
        <v>1</v>
      </c>
      <c r="R3620">
        <v>0.17</v>
      </c>
      <c r="S3620">
        <v>0.25</v>
      </c>
      <c r="T3620">
        <v>3</v>
      </c>
      <c r="U3620">
        <v>22</v>
      </c>
      <c r="V3620">
        <v>2</v>
      </c>
      <c r="W3620">
        <v>1.57</v>
      </c>
      <c r="X3620">
        <v>5</v>
      </c>
      <c r="Y3620">
        <v>0.5</v>
      </c>
      <c r="Z3620">
        <v>7.0000000000000007E-2</v>
      </c>
      <c r="AA3620">
        <v>30</v>
      </c>
      <c r="AB3620">
        <v>0.21</v>
      </c>
      <c r="AC3620">
        <v>195</v>
      </c>
      <c r="AD3620">
        <v>0.5</v>
      </c>
      <c r="AE3620">
        <v>0.01</v>
      </c>
      <c r="AF3620">
        <v>7</v>
      </c>
      <c r="AG3620">
        <v>730</v>
      </c>
      <c r="AH3620">
        <v>8</v>
      </c>
      <c r="AI3620">
        <v>1</v>
      </c>
      <c r="AJ3620">
        <v>1</v>
      </c>
      <c r="AK3620">
        <v>95</v>
      </c>
      <c r="AL3620">
        <v>0.02</v>
      </c>
      <c r="AM3620">
        <v>5</v>
      </c>
      <c r="AN3620">
        <v>5</v>
      </c>
      <c r="AO3620">
        <v>19</v>
      </c>
      <c r="AP3620">
        <v>5</v>
      </c>
      <c r="AQ3620">
        <v>14</v>
      </c>
    </row>
    <row r="3621" spans="1:43" hidden="1" x14ac:dyDescent="0.25">
      <c r="A3621" t="s">
        <v>13316</v>
      </c>
      <c r="B3621" t="s">
        <v>13317</v>
      </c>
      <c r="C3621" s="1" t="str">
        <f t="shared" si="269"/>
        <v>21:0118</v>
      </c>
      <c r="D3621" s="1" t="str">
        <f t="shared" si="270"/>
        <v>21:0027</v>
      </c>
      <c r="E3621" t="s">
        <v>13318</v>
      </c>
      <c r="F3621" t="s">
        <v>13319</v>
      </c>
      <c r="H3621">
        <v>63.892927200000003</v>
      </c>
      <c r="I3621">
        <v>-96.941642400000006</v>
      </c>
      <c r="J3621" s="1" t="str">
        <f t="shared" si="271"/>
        <v>Till</v>
      </c>
      <c r="K3621" s="1" t="str">
        <f t="shared" si="272"/>
        <v>&lt;63 micron</v>
      </c>
      <c r="L3621">
        <v>0.1</v>
      </c>
      <c r="M3621">
        <v>0.73</v>
      </c>
      <c r="N3621">
        <v>4</v>
      </c>
      <c r="O3621">
        <v>400</v>
      </c>
      <c r="P3621">
        <v>0.5</v>
      </c>
      <c r="Q3621">
        <v>2</v>
      </c>
      <c r="R3621">
        <v>0.24</v>
      </c>
      <c r="S3621">
        <v>0.25</v>
      </c>
      <c r="T3621">
        <v>3</v>
      </c>
      <c r="U3621">
        <v>19</v>
      </c>
      <c r="V3621">
        <v>4</v>
      </c>
      <c r="W3621">
        <v>1.67</v>
      </c>
      <c r="X3621">
        <v>10</v>
      </c>
      <c r="Y3621">
        <v>0.5</v>
      </c>
      <c r="Z3621">
        <v>0.15</v>
      </c>
      <c r="AA3621">
        <v>40</v>
      </c>
      <c r="AB3621">
        <v>0.28000000000000003</v>
      </c>
      <c r="AC3621">
        <v>150</v>
      </c>
      <c r="AD3621">
        <v>0.5</v>
      </c>
      <c r="AE3621">
        <v>0.01</v>
      </c>
      <c r="AF3621">
        <v>10</v>
      </c>
      <c r="AG3621">
        <v>870</v>
      </c>
      <c r="AH3621">
        <v>8</v>
      </c>
      <c r="AI3621">
        <v>1</v>
      </c>
      <c r="AJ3621">
        <v>2</v>
      </c>
      <c r="AK3621">
        <v>134</v>
      </c>
      <c r="AL3621">
        <v>0.01</v>
      </c>
      <c r="AM3621">
        <v>5</v>
      </c>
      <c r="AN3621">
        <v>5</v>
      </c>
      <c r="AO3621">
        <v>18</v>
      </c>
      <c r="AP3621">
        <v>5</v>
      </c>
      <c r="AQ3621">
        <v>16</v>
      </c>
    </row>
    <row r="3622" spans="1:43" hidden="1" x14ac:dyDescent="0.25">
      <c r="A3622" t="s">
        <v>13320</v>
      </c>
      <c r="B3622" t="s">
        <v>13321</v>
      </c>
      <c r="C3622" s="1" t="str">
        <f t="shared" si="269"/>
        <v>21:0118</v>
      </c>
      <c r="D3622" s="1" t="str">
        <f t="shared" si="270"/>
        <v>21:0027</v>
      </c>
      <c r="E3622" t="s">
        <v>13322</v>
      </c>
      <c r="F3622" t="s">
        <v>13323</v>
      </c>
      <c r="H3622">
        <v>63.902296999999997</v>
      </c>
      <c r="I3622">
        <v>-96.947763399999999</v>
      </c>
      <c r="J3622" s="1" t="str">
        <f t="shared" si="271"/>
        <v>Till</v>
      </c>
      <c r="K3622" s="1" t="str">
        <f t="shared" si="272"/>
        <v>&lt;63 micron</v>
      </c>
      <c r="L3622">
        <v>0.1</v>
      </c>
      <c r="M3622">
        <v>1.03</v>
      </c>
      <c r="N3622">
        <v>6</v>
      </c>
      <c r="O3622">
        <v>440</v>
      </c>
      <c r="P3622">
        <v>0.5</v>
      </c>
      <c r="Q3622">
        <v>1</v>
      </c>
      <c r="R3622">
        <v>0.28999999999999998</v>
      </c>
      <c r="S3622">
        <v>0.25</v>
      </c>
      <c r="T3622">
        <v>4</v>
      </c>
      <c r="U3622">
        <v>25</v>
      </c>
      <c r="V3622">
        <v>8</v>
      </c>
      <c r="W3622">
        <v>1.88</v>
      </c>
      <c r="X3622">
        <v>10</v>
      </c>
      <c r="Y3622">
        <v>0.5</v>
      </c>
      <c r="Z3622">
        <v>0.23</v>
      </c>
      <c r="AA3622">
        <v>40</v>
      </c>
      <c r="AB3622">
        <v>0.4</v>
      </c>
      <c r="AC3622">
        <v>165</v>
      </c>
      <c r="AD3622">
        <v>0.5</v>
      </c>
      <c r="AE3622">
        <v>0.01</v>
      </c>
      <c r="AF3622">
        <v>14</v>
      </c>
      <c r="AG3622">
        <v>800</v>
      </c>
      <c r="AH3622">
        <v>8</v>
      </c>
      <c r="AI3622">
        <v>1</v>
      </c>
      <c r="AJ3622">
        <v>3</v>
      </c>
      <c r="AK3622">
        <v>121</v>
      </c>
      <c r="AL3622">
        <v>0.01</v>
      </c>
      <c r="AM3622">
        <v>5</v>
      </c>
      <c r="AN3622">
        <v>5</v>
      </c>
      <c r="AO3622">
        <v>20</v>
      </c>
      <c r="AP3622">
        <v>5</v>
      </c>
      <c r="AQ3622">
        <v>20</v>
      </c>
    </row>
    <row r="3623" spans="1:43" hidden="1" x14ac:dyDescent="0.25">
      <c r="A3623" t="s">
        <v>13324</v>
      </c>
      <c r="B3623" t="s">
        <v>13325</v>
      </c>
      <c r="C3623" s="1" t="str">
        <f t="shared" si="269"/>
        <v>21:0118</v>
      </c>
      <c r="D3623" s="1" t="str">
        <f t="shared" si="270"/>
        <v>21:0027</v>
      </c>
      <c r="E3623" t="s">
        <v>13326</v>
      </c>
      <c r="F3623" t="s">
        <v>13327</v>
      </c>
      <c r="H3623">
        <v>63.915137799999997</v>
      </c>
      <c r="I3623">
        <v>-96.944153499999999</v>
      </c>
      <c r="J3623" s="1" t="str">
        <f t="shared" si="271"/>
        <v>Till</v>
      </c>
      <c r="K3623" s="1" t="str">
        <f t="shared" si="272"/>
        <v>&lt;63 micron</v>
      </c>
      <c r="L3623">
        <v>0.1</v>
      </c>
      <c r="M3623">
        <v>1.06</v>
      </c>
      <c r="N3623">
        <v>4</v>
      </c>
      <c r="O3623">
        <v>300</v>
      </c>
      <c r="P3623">
        <v>0.5</v>
      </c>
      <c r="Q3623">
        <v>1</v>
      </c>
      <c r="R3623">
        <v>0.25</v>
      </c>
      <c r="S3623">
        <v>0.25</v>
      </c>
      <c r="T3623">
        <v>4</v>
      </c>
      <c r="U3623">
        <v>23</v>
      </c>
      <c r="V3623">
        <v>7</v>
      </c>
      <c r="W3623">
        <v>1.86</v>
      </c>
      <c r="X3623">
        <v>10</v>
      </c>
      <c r="Y3623">
        <v>0.5</v>
      </c>
      <c r="Z3623">
        <v>0.22</v>
      </c>
      <c r="AA3623">
        <v>50</v>
      </c>
      <c r="AB3623">
        <v>0.36</v>
      </c>
      <c r="AC3623">
        <v>195</v>
      </c>
      <c r="AD3623">
        <v>0.5</v>
      </c>
      <c r="AE3623">
        <v>0.01</v>
      </c>
      <c r="AF3623">
        <v>13</v>
      </c>
      <c r="AG3623">
        <v>790</v>
      </c>
      <c r="AH3623">
        <v>10</v>
      </c>
      <c r="AI3623">
        <v>1</v>
      </c>
      <c r="AJ3623">
        <v>3</v>
      </c>
      <c r="AK3623">
        <v>141</v>
      </c>
      <c r="AL3623">
        <v>0.01</v>
      </c>
      <c r="AM3623">
        <v>5</v>
      </c>
      <c r="AN3623">
        <v>5</v>
      </c>
      <c r="AO3623">
        <v>21</v>
      </c>
      <c r="AP3623">
        <v>5</v>
      </c>
      <c r="AQ3623">
        <v>18</v>
      </c>
    </row>
    <row r="3624" spans="1:43" hidden="1" x14ac:dyDescent="0.25">
      <c r="A3624" t="s">
        <v>13328</v>
      </c>
      <c r="B3624" t="s">
        <v>13329</v>
      </c>
      <c r="C3624" s="1" t="str">
        <f t="shared" si="269"/>
        <v>21:0118</v>
      </c>
      <c r="D3624" s="1" t="str">
        <f t="shared" si="270"/>
        <v>21:0027</v>
      </c>
      <c r="E3624" t="s">
        <v>13330</v>
      </c>
      <c r="F3624" t="s">
        <v>13331</v>
      </c>
      <c r="H3624">
        <v>63.9592381</v>
      </c>
      <c r="I3624">
        <v>-96.9455952</v>
      </c>
      <c r="J3624" s="1" t="str">
        <f t="shared" si="271"/>
        <v>Till</v>
      </c>
      <c r="K3624" s="1" t="str">
        <f t="shared" si="272"/>
        <v>&lt;63 micron</v>
      </c>
      <c r="L3624">
        <v>0.1</v>
      </c>
      <c r="M3624">
        <v>0.35</v>
      </c>
      <c r="N3624">
        <v>1</v>
      </c>
      <c r="O3624">
        <v>220</v>
      </c>
      <c r="P3624">
        <v>0.25</v>
      </c>
      <c r="Q3624">
        <v>1</v>
      </c>
      <c r="R3624">
        <v>0.26</v>
      </c>
      <c r="S3624">
        <v>0.25</v>
      </c>
      <c r="T3624">
        <v>3</v>
      </c>
      <c r="U3624">
        <v>18</v>
      </c>
      <c r="V3624">
        <v>3</v>
      </c>
      <c r="W3624">
        <v>1.42</v>
      </c>
      <c r="X3624">
        <v>5</v>
      </c>
      <c r="Y3624">
        <v>0.5</v>
      </c>
      <c r="Z3624">
        <v>0.05</v>
      </c>
      <c r="AA3624">
        <v>40</v>
      </c>
      <c r="AB3624">
        <v>0.17</v>
      </c>
      <c r="AC3624">
        <v>200</v>
      </c>
      <c r="AD3624">
        <v>0.5</v>
      </c>
      <c r="AE3624">
        <v>0.01</v>
      </c>
      <c r="AF3624">
        <v>9</v>
      </c>
      <c r="AG3624">
        <v>970</v>
      </c>
      <c r="AH3624">
        <v>6</v>
      </c>
      <c r="AI3624">
        <v>1</v>
      </c>
      <c r="AJ3624">
        <v>1</v>
      </c>
      <c r="AK3624">
        <v>120</v>
      </c>
      <c r="AL3624">
        <v>0.03</v>
      </c>
      <c r="AM3624">
        <v>5</v>
      </c>
      <c r="AN3624">
        <v>5</v>
      </c>
      <c r="AO3624">
        <v>19</v>
      </c>
      <c r="AP3624">
        <v>5</v>
      </c>
      <c r="AQ3624">
        <v>8</v>
      </c>
    </row>
    <row r="3625" spans="1:43" hidden="1" x14ac:dyDescent="0.25">
      <c r="A3625" t="s">
        <v>13332</v>
      </c>
      <c r="B3625" t="s">
        <v>13333</v>
      </c>
      <c r="C3625" s="1" t="str">
        <f t="shared" si="269"/>
        <v>21:0118</v>
      </c>
      <c r="D3625" s="1" t="str">
        <f t="shared" si="270"/>
        <v>21:0027</v>
      </c>
      <c r="E3625" t="s">
        <v>13334</v>
      </c>
      <c r="F3625" t="s">
        <v>13335</v>
      </c>
      <c r="H3625">
        <v>63.976092899999998</v>
      </c>
      <c r="I3625">
        <v>-96.952226199999998</v>
      </c>
      <c r="J3625" s="1" t="str">
        <f t="shared" si="271"/>
        <v>Till</v>
      </c>
      <c r="K3625" s="1" t="str">
        <f t="shared" si="272"/>
        <v>&lt;63 micron</v>
      </c>
      <c r="L3625">
        <v>0.1</v>
      </c>
      <c r="M3625">
        <v>0.4</v>
      </c>
      <c r="N3625">
        <v>2</v>
      </c>
      <c r="O3625">
        <v>110</v>
      </c>
      <c r="P3625">
        <v>0.25</v>
      </c>
      <c r="Q3625">
        <v>1</v>
      </c>
      <c r="R3625">
        <v>0.23</v>
      </c>
      <c r="S3625">
        <v>0.25</v>
      </c>
      <c r="T3625">
        <v>3</v>
      </c>
      <c r="U3625">
        <v>19</v>
      </c>
      <c r="V3625">
        <v>3</v>
      </c>
      <c r="W3625">
        <v>1.39</v>
      </c>
      <c r="X3625">
        <v>5</v>
      </c>
      <c r="Y3625">
        <v>0.5</v>
      </c>
      <c r="Z3625">
        <v>0.04</v>
      </c>
      <c r="AA3625">
        <v>40</v>
      </c>
      <c r="AB3625">
        <v>0.2</v>
      </c>
      <c r="AC3625">
        <v>130</v>
      </c>
      <c r="AD3625">
        <v>0.5</v>
      </c>
      <c r="AE3625">
        <v>0.01</v>
      </c>
      <c r="AF3625">
        <v>8</v>
      </c>
      <c r="AG3625">
        <v>880</v>
      </c>
      <c r="AH3625">
        <v>6</v>
      </c>
      <c r="AI3625">
        <v>1</v>
      </c>
      <c r="AJ3625">
        <v>1</v>
      </c>
      <c r="AK3625">
        <v>119</v>
      </c>
      <c r="AL3625">
        <v>0.03</v>
      </c>
      <c r="AM3625">
        <v>5</v>
      </c>
      <c r="AN3625">
        <v>5</v>
      </c>
      <c r="AO3625">
        <v>18</v>
      </c>
      <c r="AP3625">
        <v>5</v>
      </c>
      <c r="AQ3625">
        <v>10</v>
      </c>
    </row>
    <row r="3626" spans="1:43" hidden="1" x14ac:dyDescent="0.25">
      <c r="A3626" t="s">
        <v>13336</v>
      </c>
      <c r="B3626" t="s">
        <v>13337</v>
      </c>
      <c r="C3626" s="1" t="str">
        <f t="shared" si="269"/>
        <v>21:0118</v>
      </c>
      <c r="D3626" s="1" t="str">
        <f t="shared" si="270"/>
        <v>21:0027</v>
      </c>
      <c r="E3626" t="s">
        <v>13338</v>
      </c>
      <c r="F3626" t="s">
        <v>13339</v>
      </c>
      <c r="H3626">
        <v>63.990587699999999</v>
      </c>
      <c r="I3626">
        <v>-96.947505500000005</v>
      </c>
      <c r="J3626" s="1" t="str">
        <f t="shared" si="271"/>
        <v>Till</v>
      </c>
      <c r="K3626" s="1" t="str">
        <f t="shared" si="272"/>
        <v>&lt;63 micron</v>
      </c>
      <c r="L3626">
        <v>0.1</v>
      </c>
      <c r="M3626">
        <v>0.34</v>
      </c>
      <c r="N3626">
        <v>1</v>
      </c>
      <c r="O3626">
        <v>100</v>
      </c>
      <c r="P3626">
        <v>0.25</v>
      </c>
      <c r="Q3626">
        <v>1</v>
      </c>
      <c r="R3626">
        <v>0.26</v>
      </c>
      <c r="S3626">
        <v>0.25</v>
      </c>
      <c r="T3626">
        <v>2</v>
      </c>
      <c r="U3626">
        <v>16</v>
      </c>
      <c r="V3626">
        <v>2</v>
      </c>
      <c r="W3626">
        <v>1.37</v>
      </c>
      <c r="X3626">
        <v>5</v>
      </c>
      <c r="Y3626">
        <v>0.5</v>
      </c>
      <c r="Z3626">
        <v>0.05</v>
      </c>
      <c r="AA3626">
        <v>40</v>
      </c>
      <c r="AB3626">
        <v>0.15</v>
      </c>
      <c r="AC3626">
        <v>95</v>
      </c>
      <c r="AD3626">
        <v>0.5</v>
      </c>
      <c r="AE3626">
        <v>0.01</v>
      </c>
      <c r="AF3626">
        <v>7</v>
      </c>
      <c r="AG3626">
        <v>950</v>
      </c>
      <c r="AH3626">
        <v>6</v>
      </c>
      <c r="AI3626">
        <v>1</v>
      </c>
      <c r="AJ3626">
        <v>1</v>
      </c>
      <c r="AK3626">
        <v>119</v>
      </c>
      <c r="AL3626">
        <v>0.03</v>
      </c>
      <c r="AM3626">
        <v>5</v>
      </c>
      <c r="AN3626">
        <v>5</v>
      </c>
      <c r="AO3626">
        <v>17</v>
      </c>
      <c r="AP3626">
        <v>5</v>
      </c>
      <c r="AQ3626">
        <v>8</v>
      </c>
    </row>
    <row r="3627" spans="1:43" hidden="1" x14ac:dyDescent="0.25">
      <c r="A3627" t="s">
        <v>13340</v>
      </c>
      <c r="B3627" t="s">
        <v>13341</v>
      </c>
      <c r="C3627" s="1" t="str">
        <f t="shared" si="269"/>
        <v>21:0118</v>
      </c>
      <c r="D3627" s="1" t="str">
        <f t="shared" si="270"/>
        <v>21:0027</v>
      </c>
      <c r="E3627" t="s">
        <v>13342</v>
      </c>
      <c r="F3627" t="s">
        <v>13343</v>
      </c>
      <c r="H3627">
        <v>64.009440299999994</v>
      </c>
      <c r="I3627">
        <v>-96.945589499999997</v>
      </c>
      <c r="J3627" s="1" t="str">
        <f t="shared" si="271"/>
        <v>Till</v>
      </c>
      <c r="K3627" s="1" t="str">
        <f t="shared" si="272"/>
        <v>&lt;63 micron</v>
      </c>
      <c r="L3627">
        <v>0.1</v>
      </c>
      <c r="M3627">
        <v>0.27</v>
      </c>
      <c r="N3627">
        <v>6</v>
      </c>
      <c r="O3627">
        <v>40</v>
      </c>
      <c r="P3627">
        <v>0.25</v>
      </c>
      <c r="Q3627">
        <v>1</v>
      </c>
      <c r="R3627">
        <v>0.19</v>
      </c>
      <c r="S3627">
        <v>0.25</v>
      </c>
      <c r="T3627">
        <v>1</v>
      </c>
      <c r="U3627">
        <v>13</v>
      </c>
      <c r="V3627">
        <v>1</v>
      </c>
      <c r="W3627">
        <v>1.17</v>
      </c>
      <c r="X3627">
        <v>5</v>
      </c>
      <c r="Y3627">
        <v>0.5</v>
      </c>
      <c r="Z3627">
        <v>0.02</v>
      </c>
      <c r="AA3627">
        <v>30</v>
      </c>
      <c r="AB3627">
        <v>0.1</v>
      </c>
      <c r="AC3627">
        <v>110</v>
      </c>
      <c r="AD3627">
        <v>0.5</v>
      </c>
      <c r="AE3627">
        <v>0.01</v>
      </c>
      <c r="AF3627">
        <v>4</v>
      </c>
      <c r="AG3627">
        <v>810</v>
      </c>
      <c r="AH3627">
        <v>6</v>
      </c>
      <c r="AI3627">
        <v>1</v>
      </c>
      <c r="AJ3627">
        <v>1</v>
      </c>
      <c r="AK3627">
        <v>104</v>
      </c>
      <c r="AL3627">
        <v>0.02</v>
      </c>
      <c r="AM3627">
        <v>5</v>
      </c>
      <c r="AN3627">
        <v>5</v>
      </c>
      <c r="AO3627">
        <v>15</v>
      </c>
      <c r="AP3627">
        <v>5</v>
      </c>
      <c r="AQ3627">
        <v>6</v>
      </c>
    </row>
    <row r="3628" spans="1:43" hidden="1" x14ac:dyDescent="0.25">
      <c r="A3628" t="s">
        <v>13344</v>
      </c>
      <c r="B3628" t="s">
        <v>13345</v>
      </c>
      <c r="C3628" s="1" t="str">
        <f t="shared" si="269"/>
        <v>21:0118</v>
      </c>
      <c r="D3628" s="1" t="str">
        <f t="shared" si="270"/>
        <v>21:0027</v>
      </c>
      <c r="E3628" t="s">
        <v>13346</v>
      </c>
      <c r="F3628" t="s">
        <v>13347</v>
      </c>
      <c r="H3628">
        <v>63.600959699999997</v>
      </c>
      <c r="I3628">
        <v>-96.9380788</v>
      </c>
      <c r="J3628" s="1" t="str">
        <f t="shared" si="271"/>
        <v>Till</v>
      </c>
      <c r="K3628" s="1" t="str">
        <f t="shared" si="272"/>
        <v>&lt;63 micron</v>
      </c>
      <c r="L3628">
        <v>0.1</v>
      </c>
      <c r="M3628">
        <v>1.56</v>
      </c>
      <c r="N3628">
        <v>1</v>
      </c>
      <c r="O3628">
        <v>230</v>
      </c>
      <c r="P3628">
        <v>1</v>
      </c>
      <c r="Q3628">
        <v>2</v>
      </c>
      <c r="R3628">
        <v>0.43</v>
      </c>
      <c r="S3628">
        <v>0.25</v>
      </c>
      <c r="T3628">
        <v>7</v>
      </c>
      <c r="U3628">
        <v>45</v>
      </c>
      <c r="V3628">
        <v>16</v>
      </c>
      <c r="W3628">
        <v>2.0499999999999998</v>
      </c>
      <c r="X3628">
        <v>10</v>
      </c>
      <c r="Y3628">
        <v>0.5</v>
      </c>
      <c r="Z3628">
        <v>0.41</v>
      </c>
      <c r="AA3628">
        <v>60</v>
      </c>
      <c r="AB3628">
        <v>0.73</v>
      </c>
      <c r="AC3628">
        <v>240</v>
      </c>
      <c r="AD3628">
        <v>0.5</v>
      </c>
      <c r="AE3628">
        <v>0.02</v>
      </c>
      <c r="AF3628">
        <v>23</v>
      </c>
      <c r="AG3628">
        <v>1000</v>
      </c>
      <c r="AH3628">
        <v>12</v>
      </c>
      <c r="AI3628">
        <v>1</v>
      </c>
      <c r="AJ3628">
        <v>4</v>
      </c>
      <c r="AK3628">
        <v>89</v>
      </c>
      <c r="AL3628">
        <v>0.05</v>
      </c>
      <c r="AM3628">
        <v>5</v>
      </c>
      <c r="AN3628">
        <v>5</v>
      </c>
      <c r="AO3628">
        <v>28</v>
      </c>
      <c r="AP3628">
        <v>5</v>
      </c>
      <c r="AQ3628">
        <v>36</v>
      </c>
    </row>
    <row r="3629" spans="1:43" hidden="1" x14ac:dyDescent="0.25">
      <c r="A3629" t="s">
        <v>13348</v>
      </c>
      <c r="B3629" t="s">
        <v>13349</v>
      </c>
      <c r="C3629" s="1" t="str">
        <f t="shared" si="269"/>
        <v>21:0118</v>
      </c>
      <c r="D3629" s="1" t="str">
        <f t="shared" si="270"/>
        <v>21:0027</v>
      </c>
      <c r="E3629" t="s">
        <v>13350</v>
      </c>
      <c r="F3629" t="s">
        <v>13351</v>
      </c>
      <c r="H3629">
        <v>63.585635000000003</v>
      </c>
      <c r="I3629">
        <v>-96.938140099999998</v>
      </c>
      <c r="J3629" s="1" t="str">
        <f t="shared" si="271"/>
        <v>Till</v>
      </c>
      <c r="K3629" s="1" t="str">
        <f t="shared" si="272"/>
        <v>&lt;63 micron</v>
      </c>
      <c r="L3629">
        <v>0.1</v>
      </c>
      <c r="M3629">
        <v>1.38</v>
      </c>
      <c r="N3629">
        <v>2</v>
      </c>
      <c r="O3629">
        <v>190</v>
      </c>
      <c r="P3629">
        <v>0.5</v>
      </c>
      <c r="Q3629">
        <v>2</v>
      </c>
      <c r="R3629">
        <v>0.47</v>
      </c>
      <c r="S3629">
        <v>0.25</v>
      </c>
      <c r="T3629">
        <v>6</v>
      </c>
      <c r="U3629">
        <v>38</v>
      </c>
      <c r="V3629">
        <v>14</v>
      </c>
      <c r="W3629">
        <v>1.93</v>
      </c>
      <c r="X3629">
        <v>10</v>
      </c>
      <c r="Y3629">
        <v>0.5</v>
      </c>
      <c r="Z3629">
        <v>0.34</v>
      </c>
      <c r="AA3629">
        <v>50</v>
      </c>
      <c r="AB3629">
        <v>0.6</v>
      </c>
      <c r="AC3629">
        <v>195</v>
      </c>
      <c r="AD3629">
        <v>0.5</v>
      </c>
      <c r="AE3629">
        <v>0.01</v>
      </c>
      <c r="AF3629">
        <v>19</v>
      </c>
      <c r="AG3629">
        <v>1150</v>
      </c>
      <c r="AH3629">
        <v>12</v>
      </c>
      <c r="AI3629">
        <v>1</v>
      </c>
      <c r="AJ3629">
        <v>4</v>
      </c>
      <c r="AK3629">
        <v>83</v>
      </c>
      <c r="AL3629">
        <v>0.06</v>
      </c>
      <c r="AM3629">
        <v>5</v>
      </c>
      <c r="AN3629">
        <v>5</v>
      </c>
      <c r="AO3629">
        <v>28</v>
      </c>
      <c r="AP3629">
        <v>5</v>
      </c>
      <c r="AQ3629">
        <v>32</v>
      </c>
    </row>
    <row r="3630" spans="1:43" hidden="1" x14ac:dyDescent="0.25">
      <c r="A3630" t="s">
        <v>13352</v>
      </c>
      <c r="B3630" t="s">
        <v>13353</v>
      </c>
      <c r="C3630" s="1" t="str">
        <f t="shared" si="269"/>
        <v>21:0118</v>
      </c>
      <c r="D3630" s="1" t="str">
        <f t="shared" si="270"/>
        <v>21:0027</v>
      </c>
      <c r="E3630" t="s">
        <v>13354</v>
      </c>
      <c r="F3630" t="s">
        <v>13355</v>
      </c>
      <c r="H3630">
        <v>63.570523199999997</v>
      </c>
      <c r="I3630">
        <v>-96.936151100000004</v>
      </c>
      <c r="J3630" s="1" t="str">
        <f t="shared" si="271"/>
        <v>Till</v>
      </c>
      <c r="K3630" s="1" t="str">
        <f t="shared" si="272"/>
        <v>&lt;63 micron</v>
      </c>
      <c r="L3630">
        <v>0.1</v>
      </c>
      <c r="M3630">
        <v>1.2</v>
      </c>
      <c r="N3630">
        <v>1</v>
      </c>
      <c r="O3630">
        <v>160</v>
      </c>
      <c r="P3630">
        <v>0.5</v>
      </c>
      <c r="Q3630">
        <v>1</v>
      </c>
      <c r="R3630">
        <v>0.47</v>
      </c>
      <c r="S3630">
        <v>0.25</v>
      </c>
      <c r="T3630">
        <v>5</v>
      </c>
      <c r="U3630">
        <v>35</v>
      </c>
      <c r="V3630">
        <v>11</v>
      </c>
      <c r="W3630">
        <v>1.71</v>
      </c>
      <c r="X3630">
        <v>10</v>
      </c>
      <c r="Y3630">
        <v>0.5</v>
      </c>
      <c r="Z3630">
        <v>0.33</v>
      </c>
      <c r="AA3630">
        <v>40</v>
      </c>
      <c r="AB3630">
        <v>0.54</v>
      </c>
      <c r="AC3630">
        <v>200</v>
      </c>
      <c r="AD3630">
        <v>0.5</v>
      </c>
      <c r="AE3630">
        <v>0.02</v>
      </c>
      <c r="AF3630">
        <v>17</v>
      </c>
      <c r="AG3630">
        <v>1130</v>
      </c>
      <c r="AH3630">
        <v>14</v>
      </c>
      <c r="AI3630">
        <v>1</v>
      </c>
      <c r="AJ3630">
        <v>3</v>
      </c>
      <c r="AK3630">
        <v>82</v>
      </c>
      <c r="AL3630">
        <v>0.06</v>
      </c>
      <c r="AM3630">
        <v>5</v>
      </c>
      <c r="AN3630">
        <v>5</v>
      </c>
      <c r="AO3630">
        <v>25</v>
      </c>
      <c r="AP3630">
        <v>5</v>
      </c>
      <c r="AQ3630">
        <v>28</v>
      </c>
    </row>
    <row r="3631" spans="1:43" hidden="1" x14ac:dyDescent="0.25">
      <c r="A3631" t="s">
        <v>13356</v>
      </c>
      <c r="B3631" t="s">
        <v>13357</v>
      </c>
      <c r="C3631" s="1" t="str">
        <f t="shared" si="269"/>
        <v>21:0118</v>
      </c>
      <c r="D3631" s="1" t="str">
        <f t="shared" si="270"/>
        <v>21:0027</v>
      </c>
      <c r="E3631" t="s">
        <v>13358</v>
      </c>
      <c r="F3631" t="s">
        <v>13359</v>
      </c>
      <c r="H3631">
        <v>63.558136699999999</v>
      </c>
      <c r="I3631">
        <v>-96.932013499999996</v>
      </c>
      <c r="J3631" s="1" t="str">
        <f t="shared" si="271"/>
        <v>Till</v>
      </c>
      <c r="K3631" s="1" t="str">
        <f t="shared" si="272"/>
        <v>&lt;63 micron</v>
      </c>
      <c r="L3631">
        <v>0.1</v>
      </c>
      <c r="M3631">
        <v>0.39</v>
      </c>
      <c r="N3631">
        <v>1</v>
      </c>
      <c r="O3631">
        <v>40</v>
      </c>
      <c r="P3631">
        <v>0.25</v>
      </c>
      <c r="Q3631">
        <v>1</v>
      </c>
      <c r="R3631">
        <v>0.39</v>
      </c>
      <c r="S3631">
        <v>0.25</v>
      </c>
      <c r="T3631">
        <v>2</v>
      </c>
      <c r="U3631">
        <v>19</v>
      </c>
      <c r="V3631">
        <v>3</v>
      </c>
      <c r="W3631">
        <v>1.1100000000000001</v>
      </c>
      <c r="X3631">
        <v>5</v>
      </c>
      <c r="Y3631">
        <v>0.5</v>
      </c>
      <c r="Z3631">
        <v>0.06</v>
      </c>
      <c r="AA3631">
        <v>30</v>
      </c>
      <c r="AB3631">
        <v>0.24</v>
      </c>
      <c r="AC3631">
        <v>105</v>
      </c>
      <c r="AD3631">
        <v>0.5</v>
      </c>
      <c r="AE3631">
        <v>0.01</v>
      </c>
      <c r="AF3631">
        <v>9</v>
      </c>
      <c r="AG3631">
        <v>1110</v>
      </c>
      <c r="AH3631">
        <v>6</v>
      </c>
      <c r="AI3631">
        <v>1</v>
      </c>
      <c r="AJ3631">
        <v>1</v>
      </c>
      <c r="AK3631">
        <v>65</v>
      </c>
      <c r="AL3631">
        <v>0.04</v>
      </c>
      <c r="AM3631">
        <v>5</v>
      </c>
      <c r="AN3631">
        <v>5</v>
      </c>
      <c r="AO3631">
        <v>18</v>
      </c>
      <c r="AP3631">
        <v>5</v>
      </c>
      <c r="AQ3631">
        <v>12</v>
      </c>
    </row>
    <row r="3632" spans="1:43" hidden="1" x14ac:dyDescent="0.25">
      <c r="A3632" t="s">
        <v>13360</v>
      </c>
      <c r="B3632" t="s">
        <v>13361</v>
      </c>
      <c r="C3632" s="1" t="str">
        <f t="shared" si="269"/>
        <v>21:0118</v>
      </c>
      <c r="D3632" s="1" t="str">
        <f t="shared" si="270"/>
        <v>21:0027</v>
      </c>
      <c r="E3632" t="s">
        <v>13362</v>
      </c>
      <c r="F3632" t="s">
        <v>13363</v>
      </c>
      <c r="H3632">
        <v>63.618752499999999</v>
      </c>
      <c r="I3632">
        <v>-96.908135599999994</v>
      </c>
      <c r="J3632" s="1" t="str">
        <f t="shared" si="271"/>
        <v>Till</v>
      </c>
      <c r="K3632" s="1" t="str">
        <f t="shared" si="272"/>
        <v>&lt;63 micron</v>
      </c>
      <c r="L3632">
        <v>0.1</v>
      </c>
      <c r="M3632">
        <v>1.0900000000000001</v>
      </c>
      <c r="N3632">
        <v>1</v>
      </c>
      <c r="O3632">
        <v>140</v>
      </c>
      <c r="P3632">
        <v>0.5</v>
      </c>
      <c r="Q3632">
        <v>1</v>
      </c>
      <c r="R3632">
        <v>0.44</v>
      </c>
      <c r="S3632">
        <v>0.25</v>
      </c>
      <c r="T3632">
        <v>8</v>
      </c>
      <c r="U3632">
        <v>53</v>
      </c>
      <c r="V3632">
        <v>12</v>
      </c>
      <c r="W3632">
        <v>2.11</v>
      </c>
      <c r="X3632">
        <v>10</v>
      </c>
      <c r="Y3632">
        <v>0.5</v>
      </c>
      <c r="Z3632">
        <v>0.2</v>
      </c>
      <c r="AA3632">
        <v>50</v>
      </c>
      <c r="AB3632">
        <v>0.8</v>
      </c>
      <c r="AC3632">
        <v>240</v>
      </c>
      <c r="AD3632">
        <v>0.5</v>
      </c>
      <c r="AE3632">
        <v>0.01</v>
      </c>
      <c r="AF3632">
        <v>25</v>
      </c>
      <c r="AG3632">
        <v>1040</v>
      </c>
      <c r="AH3632">
        <v>12</v>
      </c>
      <c r="AI3632">
        <v>1</v>
      </c>
      <c r="AJ3632">
        <v>3</v>
      </c>
      <c r="AK3632">
        <v>96</v>
      </c>
      <c r="AL3632">
        <v>0.08</v>
      </c>
      <c r="AM3632">
        <v>5</v>
      </c>
      <c r="AN3632">
        <v>5</v>
      </c>
      <c r="AO3632">
        <v>38</v>
      </c>
      <c r="AP3632">
        <v>5</v>
      </c>
      <c r="AQ3632">
        <v>40</v>
      </c>
    </row>
    <row r="3633" spans="1:43" hidden="1" x14ac:dyDescent="0.25">
      <c r="A3633" t="s">
        <v>13364</v>
      </c>
      <c r="B3633" t="s">
        <v>13365</v>
      </c>
      <c r="C3633" s="1" t="str">
        <f t="shared" si="269"/>
        <v>21:0118</v>
      </c>
      <c r="D3633" s="1" t="str">
        <f t="shared" si="270"/>
        <v>21:0027</v>
      </c>
      <c r="E3633" t="s">
        <v>13366</v>
      </c>
      <c r="F3633" t="s">
        <v>13367</v>
      </c>
      <c r="H3633">
        <v>63.651103399999997</v>
      </c>
      <c r="I3633">
        <v>-96.905854199999993</v>
      </c>
      <c r="J3633" s="1" t="str">
        <f t="shared" si="271"/>
        <v>Till</v>
      </c>
      <c r="K3633" s="1" t="str">
        <f t="shared" si="272"/>
        <v>&lt;63 micron</v>
      </c>
      <c r="L3633">
        <v>0.1</v>
      </c>
      <c r="M3633">
        <v>1.17</v>
      </c>
      <c r="N3633">
        <v>1</v>
      </c>
      <c r="O3633">
        <v>240</v>
      </c>
      <c r="P3633">
        <v>0.5</v>
      </c>
      <c r="Q3633">
        <v>2</v>
      </c>
      <c r="R3633">
        <v>0.42</v>
      </c>
      <c r="S3633">
        <v>0.25</v>
      </c>
      <c r="T3633">
        <v>6</v>
      </c>
      <c r="U3633">
        <v>34</v>
      </c>
      <c r="V3633">
        <v>13</v>
      </c>
      <c r="W3633">
        <v>1.79</v>
      </c>
      <c r="X3633">
        <v>10</v>
      </c>
      <c r="Y3633">
        <v>0.5</v>
      </c>
      <c r="Z3633">
        <v>0.25</v>
      </c>
      <c r="AA3633">
        <v>40</v>
      </c>
      <c r="AB3633">
        <v>0.56000000000000005</v>
      </c>
      <c r="AC3633">
        <v>220</v>
      </c>
      <c r="AD3633">
        <v>0.5</v>
      </c>
      <c r="AE3633">
        <v>0.01</v>
      </c>
      <c r="AF3633">
        <v>17</v>
      </c>
      <c r="AG3633">
        <v>1090</v>
      </c>
      <c r="AH3633">
        <v>10</v>
      </c>
      <c r="AI3633">
        <v>1</v>
      </c>
      <c r="AJ3633">
        <v>3</v>
      </c>
      <c r="AK3633">
        <v>73</v>
      </c>
      <c r="AL3633">
        <v>0.04</v>
      </c>
      <c r="AM3633">
        <v>5</v>
      </c>
      <c r="AN3633">
        <v>5</v>
      </c>
      <c r="AO3633">
        <v>26</v>
      </c>
      <c r="AP3633">
        <v>5</v>
      </c>
      <c r="AQ3633">
        <v>28</v>
      </c>
    </row>
    <row r="3634" spans="1:43" hidden="1" x14ac:dyDescent="0.25">
      <c r="A3634" t="s">
        <v>13368</v>
      </c>
      <c r="B3634" t="s">
        <v>13369</v>
      </c>
      <c r="C3634" s="1" t="str">
        <f t="shared" si="269"/>
        <v>21:0118</v>
      </c>
      <c r="D3634" s="1" t="str">
        <f t="shared" si="270"/>
        <v>21:0027</v>
      </c>
      <c r="E3634" t="s">
        <v>13370</v>
      </c>
      <c r="F3634" t="s">
        <v>13371</v>
      </c>
      <c r="H3634">
        <v>63.660838499999997</v>
      </c>
      <c r="I3634">
        <v>-96.893132199999997</v>
      </c>
      <c r="J3634" s="1" t="str">
        <f t="shared" si="271"/>
        <v>Till</v>
      </c>
      <c r="K3634" s="1" t="str">
        <f t="shared" si="272"/>
        <v>&lt;63 micron</v>
      </c>
      <c r="L3634">
        <v>0.1</v>
      </c>
      <c r="M3634">
        <v>1.52</v>
      </c>
      <c r="N3634">
        <v>1</v>
      </c>
      <c r="O3634">
        <v>320</v>
      </c>
      <c r="P3634">
        <v>0.5</v>
      </c>
      <c r="Q3634">
        <v>1</v>
      </c>
      <c r="R3634">
        <v>0.75</v>
      </c>
      <c r="S3634">
        <v>0.25</v>
      </c>
      <c r="T3634">
        <v>9</v>
      </c>
      <c r="U3634">
        <v>51</v>
      </c>
      <c r="V3634">
        <v>20</v>
      </c>
      <c r="W3634">
        <v>2.2999999999999998</v>
      </c>
      <c r="X3634">
        <v>10</v>
      </c>
      <c r="Y3634">
        <v>0.5</v>
      </c>
      <c r="Z3634">
        <v>0.35</v>
      </c>
      <c r="AA3634">
        <v>60</v>
      </c>
      <c r="AB3634">
        <v>0.91</v>
      </c>
      <c r="AC3634">
        <v>275</v>
      </c>
      <c r="AD3634">
        <v>0.5</v>
      </c>
      <c r="AE3634">
        <v>0.02</v>
      </c>
      <c r="AF3634">
        <v>24</v>
      </c>
      <c r="AG3634">
        <v>1150</v>
      </c>
      <c r="AH3634">
        <v>12</v>
      </c>
      <c r="AI3634">
        <v>1</v>
      </c>
      <c r="AJ3634">
        <v>4</v>
      </c>
      <c r="AK3634">
        <v>93</v>
      </c>
      <c r="AL3634">
        <v>0.06</v>
      </c>
      <c r="AM3634">
        <v>5</v>
      </c>
      <c r="AN3634">
        <v>5</v>
      </c>
      <c r="AO3634">
        <v>35</v>
      </c>
      <c r="AP3634">
        <v>5</v>
      </c>
      <c r="AQ3634">
        <v>42</v>
      </c>
    </row>
    <row r="3635" spans="1:43" hidden="1" x14ac:dyDescent="0.25">
      <c r="A3635" t="s">
        <v>13372</v>
      </c>
      <c r="B3635" t="s">
        <v>13373</v>
      </c>
      <c r="C3635" s="1" t="str">
        <f t="shared" si="269"/>
        <v>21:0118</v>
      </c>
      <c r="D3635" s="1" t="str">
        <f t="shared" si="270"/>
        <v>21:0027</v>
      </c>
      <c r="E3635" t="s">
        <v>13374</v>
      </c>
      <c r="F3635" t="s">
        <v>13375</v>
      </c>
      <c r="H3635">
        <v>63.675578100000003</v>
      </c>
      <c r="I3635">
        <v>-96.921355300000002</v>
      </c>
      <c r="J3635" s="1" t="str">
        <f t="shared" si="271"/>
        <v>Till</v>
      </c>
      <c r="K3635" s="1" t="str">
        <f t="shared" si="272"/>
        <v>&lt;63 micron</v>
      </c>
      <c r="L3635">
        <v>0.1</v>
      </c>
      <c r="M3635">
        <v>1.4</v>
      </c>
      <c r="N3635">
        <v>2</v>
      </c>
      <c r="O3635">
        <v>190</v>
      </c>
      <c r="P3635">
        <v>0.5</v>
      </c>
      <c r="Q3635">
        <v>2</v>
      </c>
      <c r="R3635">
        <v>0.44</v>
      </c>
      <c r="S3635">
        <v>0.25</v>
      </c>
      <c r="T3635">
        <v>9</v>
      </c>
      <c r="U3635">
        <v>49</v>
      </c>
      <c r="V3635">
        <v>19</v>
      </c>
      <c r="W3635">
        <v>2.23</v>
      </c>
      <c r="X3635">
        <v>10</v>
      </c>
      <c r="Y3635">
        <v>0.5</v>
      </c>
      <c r="Z3635">
        <v>0.26</v>
      </c>
      <c r="AA3635">
        <v>60</v>
      </c>
      <c r="AB3635">
        <v>0.81</v>
      </c>
      <c r="AC3635">
        <v>210</v>
      </c>
      <c r="AD3635">
        <v>0.5</v>
      </c>
      <c r="AE3635">
        <v>0.01</v>
      </c>
      <c r="AF3635">
        <v>25</v>
      </c>
      <c r="AG3635">
        <v>1120</v>
      </c>
      <c r="AH3635">
        <v>12</v>
      </c>
      <c r="AI3635">
        <v>1</v>
      </c>
      <c r="AJ3635">
        <v>4</v>
      </c>
      <c r="AK3635">
        <v>73</v>
      </c>
      <c r="AL3635">
        <v>0.05</v>
      </c>
      <c r="AM3635">
        <v>5</v>
      </c>
      <c r="AN3635">
        <v>5</v>
      </c>
      <c r="AO3635">
        <v>33</v>
      </c>
      <c r="AP3635">
        <v>5</v>
      </c>
      <c r="AQ3635">
        <v>38</v>
      </c>
    </row>
    <row r="3636" spans="1:43" hidden="1" x14ac:dyDescent="0.25">
      <c r="A3636" t="s">
        <v>13376</v>
      </c>
      <c r="B3636" t="s">
        <v>13377</v>
      </c>
      <c r="C3636" s="1" t="str">
        <f t="shared" si="269"/>
        <v>21:0118</v>
      </c>
      <c r="D3636" s="1" t="str">
        <f t="shared" si="270"/>
        <v>21:0027</v>
      </c>
      <c r="E3636" t="s">
        <v>13378</v>
      </c>
      <c r="F3636" t="s">
        <v>13379</v>
      </c>
      <c r="H3636">
        <v>63.703793599999997</v>
      </c>
      <c r="I3636">
        <v>-96.879313300000007</v>
      </c>
      <c r="J3636" s="1" t="str">
        <f t="shared" si="271"/>
        <v>Till</v>
      </c>
      <c r="K3636" s="1" t="str">
        <f t="shared" si="272"/>
        <v>&lt;63 micron</v>
      </c>
      <c r="L3636">
        <v>0.1</v>
      </c>
      <c r="M3636">
        <v>1.67</v>
      </c>
      <c r="N3636">
        <v>4</v>
      </c>
      <c r="O3636">
        <v>400</v>
      </c>
      <c r="P3636">
        <v>1.5</v>
      </c>
      <c r="Q3636">
        <v>1</v>
      </c>
      <c r="R3636">
        <v>0.75</v>
      </c>
      <c r="S3636">
        <v>0.25</v>
      </c>
      <c r="T3636">
        <v>10</v>
      </c>
      <c r="U3636">
        <v>76</v>
      </c>
      <c r="V3636">
        <v>20</v>
      </c>
      <c r="W3636">
        <v>2.12</v>
      </c>
      <c r="X3636">
        <v>10</v>
      </c>
      <c r="Y3636">
        <v>0.5</v>
      </c>
      <c r="Z3636">
        <v>0.37</v>
      </c>
      <c r="AA3636">
        <v>50</v>
      </c>
      <c r="AB3636">
        <v>1.27</v>
      </c>
      <c r="AC3636">
        <v>300</v>
      </c>
      <c r="AD3636">
        <v>0.5</v>
      </c>
      <c r="AE3636">
        <v>0.01</v>
      </c>
      <c r="AF3636">
        <v>35</v>
      </c>
      <c r="AG3636">
        <v>1110</v>
      </c>
      <c r="AH3636">
        <v>12</v>
      </c>
      <c r="AI3636">
        <v>1</v>
      </c>
      <c r="AJ3636">
        <v>4</v>
      </c>
      <c r="AK3636">
        <v>114</v>
      </c>
      <c r="AL3636">
        <v>0.03</v>
      </c>
      <c r="AM3636">
        <v>5</v>
      </c>
      <c r="AN3636">
        <v>5</v>
      </c>
      <c r="AO3636">
        <v>32</v>
      </c>
      <c r="AP3636">
        <v>5</v>
      </c>
      <c r="AQ3636">
        <v>36</v>
      </c>
    </row>
    <row r="3637" spans="1:43" hidden="1" x14ac:dyDescent="0.25">
      <c r="A3637" t="s">
        <v>13380</v>
      </c>
      <c r="B3637" t="s">
        <v>13381</v>
      </c>
      <c r="C3637" s="1" t="str">
        <f t="shared" si="269"/>
        <v>21:0118</v>
      </c>
      <c r="D3637" s="1" t="str">
        <f t="shared" si="270"/>
        <v>21:0027</v>
      </c>
      <c r="E3637" t="s">
        <v>13382</v>
      </c>
      <c r="F3637" t="s">
        <v>13383</v>
      </c>
      <c r="H3637">
        <v>63.713917899999998</v>
      </c>
      <c r="I3637">
        <v>-96.909815899999998</v>
      </c>
      <c r="J3637" s="1" t="str">
        <f t="shared" si="271"/>
        <v>Till</v>
      </c>
      <c r="K3637" s="1" t="str">
        <f t="shared" si="272"/>
        <v>&lt;63 micron</v>
      </c>
      <c r="L3637">
        <v>0.1</v>
      </c>
      <c r="M3637">
        <v>0.32</v>
      </c>
      <c r="N3637">
        <v>2</v>
      </c>
      <c r="O3637">
        <v>210</v>
      </c>
      <c r="P3637">
        <v>0.25</v>
      </c>
      <c r="Q3637">
        <v>1</v>
      </c>
      <c r="R3637">
        <v>0.45</v>
      </c>
      <c r="S3637">
        <v>0.25</v>
      </c>
      <c r="T3637">
        <v>2</v>
      </c>
      <c r="U3637">
        <v>19</v>
      </c>
      <c r="V3637">
        <v>2</v>
      </c>
      <c r="W3637">
        <v>1.56</v>
      </c>
      <c r="X3637">
        <v>10</v>
      </c>
      <c r="Y3637">
        <v>0.5</v>
      </c>
      <c r="Z3637">
        <v>0.04</v>
      </c>
      <c r="AA3637">
        <v>50</v>
      </c>
      <c r="AB3637">
        <v>0.21</v>
      </c>
      <c r="AC3637">
        <v>155</v>
      </c>
      <c r="AD3637">
        <v>0.5</v>
      </c>
      <c r="AE3637">
        <v>0.01</v>
      </c>
      <c r="AF3637">
        <v>8</v>
      </c>
      <c r="AG3637">
        <v>1540</v>
      </c>
      <c r="AH3637">
        <v>6</v>
      </c>
      <c r="AI3637">
        <v>1</v>
      </c>
      <c r="AJ3637">
        <v>1</v>
      </c>
      <c r="AK3637">
        <v>72</v>
      </c>
      <c r="AL3637">
        <v>0.04</v>
      </c>
      <c r="AM3637">
        <v>5</v>
      </c>
      <c r="AN3637">
        <v>5</v>
      </c>
      <c r="AO3637">
        <v>21</v>
      </c>
      <c r="AP3637">
        <v>5</v>
      </c>
      <c r="AQ3637">
        <v>10</v>
      </c>
    </row>
    <row r="3638" spans="1:43" hidden="1" x14ac:dyDescent="0.25">
      <c r="A3638" t="s">
        <v>13384</v>
      </c>
      <c r="B3638" t="s">
        <v>13385</v>
      </c>
      <c r="C3638" s="1" t="str">
        <f t="shared" si="269"/>
        <v>21:0118</v>
      </c>
      <c r="D3638" s="1" t="str">
        <f t="shared" si="270"/>
        <v>21:0027</v>
      </c>
      <c r="E3638" t="s">
        <v>13386</v>
      </c>
      <c r="F3638" t="s">
        <v>13387</v>
      </c>
      <c r="H3638">
        <v>63.732340499999999</v>
      </c>
      <c r="I3638">
        <v>-96.925331499999999</v>
      </c>
      <c r="J3638" s="1" t="str">
        <f t="shared" si="271"/>
        <v>Till</v>
      </c>
      <c r="K3638" s="1" t="str">
        <f t="shared" si="272"/>
        <v>&lt;63 micron</v>
      </c>
      <c r="L3638">
        <v>0.1</v>
      </c>
      <c r="M3638">
        <v>1.62</v>
      </c>
      <c r="N3638">
        <v>8</v>
      </c>
      <c r="O3638">
        <v>400</v>
      </c>
      <c r="P3638">
        <v>1.5</v>
      </c>
      <c r="Q3638">
        <v>1</v>
      </c>
      <c r="R3638">
        <v>0.43</v>
      </c>
      <c r="S3638">
        <v>0.25</v>
      </c>
      <c r="T3638">
        <v>7</v>
      </c>
      <c r="U3638">
        <v>48</v>
      </c>
      <c r="V3638">
        <v>16</v>
      </c>
      <c r="W3638">
        <v>2.12</v>
      </c>
      <c r="X3638">
        <v>10</v>
      </c>
      <c r="Y3638">
        <v>0.5</v>
      </c>
      <c r="Z3638">
        <v>0.35</v>
      </c>
      <c r="AA3638">
        <v>60</v>
      </c>
      <c r="AB3638">
        <v>0.84</v>
      </c>
      <c r="AC3638">
        <v>265</v>
      </c>
      <c r="AD3638">
        <v>0.5</v>
      </c>
      <c r="AE3638">
        <v>0.01</v>
      </c>
      <c r="AF3638">
        <v>22</v>
      </c>
      <c r="AG3638">
        <v>1130</v>
      </c>
      <c r="AH3638">
        <v>12</v>
      </c>
      <c r="AI3638">
        <v>1</v>
      </c>
      <c r="AJ3638">
        <v>6</v>
      </c>
      <c r="AK3638">
        <v>94</v>
      </c>
      <c r="AL3638">
        <v>0.03</v>
      </c>
      <c r="AM3638">
        <v>5</v>
      </c>
      <c r="AN3638">
        <v>5</v>
      </c>
      <c r="AO3638">
        <v>29</v>
      </c>
      <c r="AP3638">
        <v>5</v>
      </c>
      <c r="AQ3638">
        <v>34</v>
      </c>
    </row>
    <row r="3639" spans="1:43" hidden="1" x14ac:dyDescent="0.25">
      <c r="A3639" t="s">
        <v>13388</v>
      </c>
      <c r="B3639" t="s">
        <v>13389</v>
      </c>
      <c r="C3639" s="1" t="str">
        <f t="shared" si="269"/>
        <v>21:0118</v>
      </c>
      <c r="D3639" s="1" t="str">
        <f t="shared" si="270"/>
        <v>21:0027</v>
      </c>
      <c r="E3639" t="s">
        <v>13390</v>
      </c>
      <c r="F3639" t="s">
        <v>13391</v>
      </c>
      <c r="H3639">
        <v>63.772723200000001</v>
      </c>
      <c r="I3639">
        <v>-96.911633899999998</v>
      </c>
      <c r="J3639" s="1" t="str">
        <f t="shared" si="271"/>
        <v>Till</v>
      </c>
      <c r="K3639" s="1" t="str">
        <f t="shared" si="272"/>
        <v>&lt;63 micron</v>
      </c>
      <c r="L3639">
        <v>0.1</v>
      </c>
      <c r="M3639">
        <v>1.45</v>
      </c>
      <c r="N3639">
        <v>8</v>
      </c>
      <c r="O3639">
        <v>220</v>
      </c>
      <c r="P3639">
        <v>1</v>
      </c>
      <c r="Q3639">
        <v>1</v>
      </c>
      <c r="R3639">
        <v>0.46</v>
      </c>
      <c r="S3639">
        <v>0.25</v>
      </c>
      <c r="T3639">
        <v>9</v>
      </c>
      <c r="U3639">
        <v>47</v>
      </c>
      <c r="V3639">
        <v>15</v>
      </c>
      <c r="W3639">
        <v>2.39</v>
      </c>
      <c r="X3639">
        <v>10</v>
      </c>
      <c r="Y3639">
        <v>0.5</v>
      </c>
      <c r="Z3639">
        <v>0.32</v>
      </c>
      <c r="AA3639">
        <v>50</v>
      </c>
      <c r="AB3639">
        <v>0.79</v>
      </c>
      <c r="AC3639">
        <v>625</v>
      </c>
      <c r="AD3639">
        <v>0.5</v>
      </c>
      <c r="AE3639">
        <v>0.01</v>
      </c>
      <c r="AF3639">
        <v>24</v>
      </c>
      <c r="AG3639">
        <v>1090</v>
      </c>
      <c r="AH3639">
        <v>14</v>
      </c>
      <c r="AI3639">
        <v>1</v>
      </c>
      <c r="AJ3639">
        <v>4</v>
      </c>
      <c r="AK3639">
        <v>99</v>
      </c>
      <c r="AL3639">
        <v>0.03</v>
      </c>
      <c r="AM3639">
        <v>5</v>
      </c>
      <c r="AN3639">
        <v>5</v>
      </c>
      <c r="AO3639">
        <v>32</v>
      </c>
      <c r="AP3639">
        <v>5</v>
      </c>
      <c r="AQ3639">
        <v>32</v>
      </c>
    </row>
    <row r="3640" spans="1:43" hidden="1" x14ac:dyDescent="0.25">
      <c r="A3640" t="s">
        <v>13392</v>
      </c>
      <c r="B3640" t="s">
        <v>13393</v>
      </c>
      <c r="C3640" s="1" t="str">
        <f t="shared" si="269"/>
        <v>21:0118</v>
      </c>
      <c r="D3640" s="1" t="str">
        <f t="shared" si="270"/>
        <v>21:0027</v>
      </c>
      <c r="E3640" t="s">
        <v>13394</v>
      </c>
      <c r="F3640" t="s">
        <v>13395</v>
      </c>
      <c r="H3640">
        <v>63.831096899999999</v>
      </c>
      <c r="I3640">
        <v>-96.909097799999998</v>
      </c>
      <c r="J3640" s="1" t="str">
        <f t="shared" si="271"/>
        <v>Till</v>
      </c>
      <c r="K3640" s="1" t="str">
        <f t="shared" si="272"/>
        <v>&lt;63 micron</v>
      </c>
      <c r="L3640">
        <v>0.1</v>
      </c>
      <c r="M3640">
        <v>1.08</v>
      </c>
      <c r="N3640">
        <v>1</v>
      </c>
      <c r="O3640">
        <v>470</v>
      </c>
      <c r="P3640">
        <v>1</v>
      </c>
      <c r="Q3640">
        <v>2</v>
      </c>
      <c r="R3640">
        <v>0.38</v>
      </c>
      <c r="S3640">
        <v>0.25</v>
      </c>
      <c r="T3640">
        <v>5</v>
      </c>
      <c r="U3640">
        <v>29</v>
      </c>
      <c r="V3640">
        <v>8</v>
      </c>
      <c r="W3640">
        <v>1.93</v>
      </c>
      <c r="X3640">
        <v>10</v>
      </c>
      <c r="Y3640">
        <v>0.5</v>
      </c>
      <c r="Z3640">
        <v>0.26</v>
      </c>
      <c r="AA3640">
        <v>40</v>
      </c>
      <c r="AB3640">
        <v>0.48</v>
      </c>
      <c r="AC3640">
        <v>240</v>
      </c>
      <c r="AD3640">
        <v>0.5</v>
      </c>
      <c r="AE3640">
        <v>0.01</v>
      </c>
      <c r="AF3640">
        <v>14</v>
      </c>
      <c r="AG3640">
        <v>1110</v>
      </c>
      <c r="AH3640">
        <v>10</v>
      </c>
      <c r="AI3640">
        <v>1</v>
      </c>
      <c r="AJ3640">
        <v>4</v>
      </c>
      <c r="AK3640">
        <v>109</v>
      </c>
      <c r="AL3640">
        <v>0.02</v>
      </c>
      <c r="AM3640">
        <v>5</v>
      </c>
      <c r="AN3640">
        <v>5</v>
      </c>
      <c r="AO3640">
        <v>24</v>
      </c>
      <c r="AP3640">
        <v>5</v>
      </c>
      <c r="AQ3640">
        <v>22</v>
      </c>
    </row>
    <row r="3641" spans="1:43" hidden="1" x14ac:dyDescent="0.25">
      <c r="A3641" t="s">
        <v>13396</v>
      </c>
      <c r="B3641" t="s">
        <v>13397</v>
      </c>
      <c r="C3641" s="1" t="str">
        <f t="shared" si="269"/>
        <v>21:0118</v>
      </c>
      <c r="D3641" s="1" t="str">
        <f t="shared" si="270"/>
        <v>21:0027</v>
      </c>
      <c r="E3641" t="s">
        <v>13398</v>
      </c>
      <c r="F3641" t="s">
        <v>13399</v>
      </c>
      <c r="H3641">
        <v>63.851828400000002</v>
      </c>
      <c r="I3641">
        <v>-96.912929399999996</v>
      </c>
      <c r="J3641" s="1" t="str">
        <f t="shared" si="271"/>
        <v>Till</v>
      </c>
      <c r="K3641" s="1" t="str">
        <f t="shared" si="272"/>
        <v>&lt;63 micron</v>
      </c>
      <c r="L3641">
        <v>0.1</v>
      </c>
      <c r="M3641">
        <v>0.84</v>
      </c>
      <c r="N3641">
        <v>2</v>
      </c>
      <c r="O3641">
        <v>290</v>
      </c>
      <c r="P3641">
        <v>0.5</v>
      </c>
      <c r="Q3641">
        <v>1</v>
      </c>
      <c r="R3641">
        <v>0.28999999999999998</v>
      </c>
      <c r="S3641">
        <v>0.25</v>
      </c>
      <c r="T3641">
        <v>3</v>
      </c>
      <c r="U3641">
        <v>22</v>
      </c>
      <c r="V3641">
        <v>4</v>
      </c>
      <c r="W3641">
        <v>1.82</v>
      </c>
      <c r="X3641">
        <v>10</v>
      </c>
      <c r="Y3641">
        <v>0.5</v>
      </c>
      <c r="Z3641">
        <v>0.18</v>
      </c>
      <c r="AA3641">
        <v>50</v>
      </c>
      <c r="AB3641">
        <v>0.34</v>
      </c>
      <c r="AC3641">
        <v>165</v>
      </c>
      <c r="AD3641">
        <v>0.5</v>
      </c>
      <c r="AE3641">
        <v>0.01</v>
      </c>
      <c r="AF3641">
        <v>10</v>
      </c>
      <c r="AG3641">
        <v>950</v>
      </c>
      <c r="AH3641">
        <v>10</v>
      </c>
      <c r="AI3641">
        <v>1</v>
      </c>
      <c r="AJ3641">
        <v>2</v>
      </c>
      <c r="AK3641">
        <v>133</v>
      </c>
      <c r="AL3641">
        <v>0.02</v>
      </c>
      <c r="AM3641">
        <v>5</v>
      </c>
      <c r="AN3641">
        <v>5</v>
      </c>
      <c r="AO3641">
        <v>21</v>
      </c>
      <c r="AP3641">
        <v>5</v>
      </c>
      <c r="AQ3641">
        <v>16</v>
      </c>
    </row>
    <row r="3642" spans="1:43" hidden="1" x14ac:dyDescent="0.25">
      <c r="A3642" t="s">
        <v>13400</v>
      </c>
      <c r="B3642" t="s">
        <v>13401</v>
      </c>
      <c r="C3642" s="1" t="str">
        <f t="shared" si="269"/>
        <v>21:0118</v>
      </c>
      <c r="D3642" s="1" t="str">
        <f t="shared" si="270"/>
        <v>21:0027</v>
      </c>
      <c r="E3642" t="s">
        <v>13402</v>
      </c>
      <c r="F3642" t="s">
        <v>13403</v>
      </c>
      <c r="H3642">
        <v>63.860419899999997</v>
      </c>
      <c r="I3642">
        <v>-96.907936899999996</v>
      </c>
      <c r="J3642" s="1" t="str">
        <f t="shared" si="271"/>
        <v>Till</v>
      </c>
      <c r="K3642" s="1" t="str">
        <f t="shared" si="272"/>
        <v>&lt;63 micron</v>
      </c>
      <c r="L3642">
        <v>0.1</v>
      </c>
      <c r="M3642">
        <v>0.39</v>
      </c>
      <c r="N3642">
        <v>8</v>
      </c>
      <c r="O3642">
        <v>210</v>
      </c>
      <c r="P3642">
        <v>0.25</v>
      </c>
      <c r="Q3642">
        <v>1</v>
      </c>
      <c r="R3642">
        <v>0.28999999999999998</v>
      </c>
      <c r="S3642">
        <v>0.25</v>
      </c>
      <c r="T3642">
        <v>3</v>
      </c>
      <c r="U3642">
        <v>15</v>
      </c>
      <c r="V3642">
        <v>2</v>
      </c>
      <c r="W3642">
        <v>1.44</v>
      </c>
      <c r="X3642">
        <v>10</v>
      </c>
      <c r="Y3642">
        <v>0.5</v>
      </c>
      <c r="Z3642">
        <v>0.08</v>
      </c>
      <c r="AA3642">
        <v>40</v>
      </c>
      <c r="AB3642">
        <v>0.18</v>
      </c>
      <c r="AC3642">
        <v>175</v>
      </c>
      <c r="AD3642">
        <v>0.5</v>
      </c>
      <c r="AE3642">
        <v>0.01</v>
      </c>
      <c r="AF3642">
        <v>8</v>
      </c>
      <c r="AG3642">
        <v>1070</v>
      </c>
      <c r="AH3642">
        <v>6</v>
      </c>
      <c r="AI3642">
        <v>1</v>
      </c>
      <c r="AJ3642">
        <v>1</v>
      </c>
      <c r="AK3642">
        <v>129</v>
      </c>
      <c r="AL3642">
        <v>0.03</v>
      </c>
      <c r="AM3642">
        <v>5</v>
      </c>
      <c r="AN3642">
        <v>5</v>
      </c>
      <c r="AO3642">
        <v>18</v>
      </c>
      <c r="AP3642">
        <v>5</v>
      </c>
      <c r="AQ3642">
        <v>8</v>
      </c>
    </row>
    <row r="3643" spans="1:43" hidden="1" x14ac:dyDescent="0.25">
      <c r="A3643" t="s">
        <v>13404</v>
      </c>
      <c r="B3643" t="s">
        <v>13405</v>
      </c>
      <c r="C3643" s="1" t="str">
        <f t="shared" si="269"/>
        <v>21:0118</v>
      </c>
      <c r="D3643" s="1" t="str">
        <f t="shared" si="270"/>
        <v>21:0027</v>
      </c>
      <c r="E3643" t="s">
        <v>13406</v>
      </c>
      <c r="F3643" t="s">
        <v>13407</v>
      </c>
      <c r="H3643">
        <v>63.8782481</v>
      </c>
      <c r="I3643">
        <v>-96.905938599999999</v>
      </c>
      <c r="J3643" s="1" t="str">
        <f t="shared" si="271"/>
        <v>Till</v>
      </c>
      <c r="K3643" s="1" t="str">
        <f t="shared" si="272"/>
        <v>&lt;63 micron</v>
      </c>
      <c r="L3643">
        <v>0.1</v>
      </c>
      <c r="M3643">
        <v>0.68</v>
      </c>
      <c r="N3643">
        <v>6</v>
      </c>
      <c r="O3643">
        <v>440</v>
      </c>
      <c r="P3643">
        <v>0.5</v>
      </c>
      <c r="Q3643">
        <v>1</v>
      </c>
      <c r="R3643">
        <v>0.38</v>
      </c>
      <c r="S3643">
        <v>0.25</v>
      </c>
      <c r="T3643">
        <v>4</v>
      </c>
      <c r="U3643">
        <v>27</v>
      </c>
      <c r="V3643">
        <v>6</v>
      </c>
      <c r="W3643">
        <v>2</v>
      </c>
      <c r="X3643">
        <v>10</v>
      </c>
      <c r="Y3643">
        <v>0.5</v>
      </c>
      <c r="Z3643">
        <v>0.14000000000000001</v>
      </c>
      <c r="AA3643">
        <v>60</v>
      </c>
      <c r="AB3643">
        <v>0.32</v>
      </c>
      <c r="AC3643">
        <v>210</v>
      </c>
      <c r="AD3643">
        <v>0.5</v>
      </c>
      <c r="AE3643">
        <v>0.01</v>
      </c>
      <c r="AF3643">
        <v>13</v>
      </c>
      <c r="AG3643">
        <v>1260</v>
      </c>
      <c r="AH3643">
        <v>6</v>
      </c>
      <c r="AI3643">
        <v>1</v>
      </c>
      <c r="AJ3643">
        <v>3</v>
      </c>
      <c r="AK3643">
        <v>146</v>
      </c>
      <c r="AL3643">
        <v>0.04</v>
      </c>
      <c r="AM3643">
        <v>5</v>
      </c>
      <c r="AN3643">
        <v>5</v>
      </c>
      <c r="AO3643">
        <v>26</v>
      </c>
      <c r="AP3643">
        <v>5</v>
      </c>
      <c r="AQ3643">
        <v>16</v>
      </c>
    </row>
    <row r="3644" spans="1:43" hidden="1" x14ac:dyDescent="0.25">
      <c r="A3644" t="s">
        <v>13408</v>
      </c>
      <c r="B3644" t="s">
        <v>13409</v>
      </c>
      <c r="C3644" s="1" t="str">
        <f t="shared" si="269"/>
        <v>21:0118</v>
      </c>
      <c r="D3644" s="1" t="str">
        <f t="shared" si="270"/>
        <v>21:0027</v>
      </c>
      <c r="E3644" t="s">
        <v>13410</v>
      </c>
      <c r="F3644" t="s">
        <v>13411</v>
      </c>
      <c r="H3644">
        <v>63.891612700000003</v>
      </c>
      <c r="I3644">
        <v>-96.903842499999996</v>
      </c>
      <c r="J3644" s="1" t="str">
        <f t="shared" si="271"/>
        <v>Till</v>
      </c>
      <c r="K3644" s="1" t="str">
        <f t="shared" si="272"/>
        <v>&lt;63 micron</v>
      </c>
      <c r="L3644">
        <v>0.1</v>
      </c>
      <c r="M3644">
        <v>0.4</v>
      </c>
      <c r="N3644">
        <v>2</v>
      </c>
      <c r="O3644">
        <v>160</v>
      </c>
      <c r="P3644">
        <v>0.25</v>
      </c>
      <c r="Q3644">
        <v>1</v>
      </c>
      <c r="R3644">
        <v>0.28000000000000003</v>
      </c>
      <c r="S3644">
        <v>0.25</v>
      </c>
      <c r="T3644">
        <v>2</v>
      </c>
      <c r="U3644">
        <v>12</v>
      </c>
      <c r="V3644">
        <v>2</v>
      </c>
      <c r="W3644">
        <v>1.38</v>
      </c>
      <c r="X3644">
        <v>10</v>
      </c>
      <c r="Y3644">
        <v>0.5</v>
      </c>
      <c r="Z3644">
        <v>0.08</v>
      </c>
      <c r="AA3644">
        <v>40</v>
      </c>
      <c r="AB3644">
        <v>0.15</v>
      </c>
      <c r="AC3644">
        <v>140</v>
      </c>
      <c r="AD3644">
        <v>0.5</v>
      </c>
      <c r="AE3644">
        <v>0.01</v>
      </c>
      <c r="AF3644">
        <v>5</v>
      </c>
      <c r="AG3644">
        <v>1030</v>
      </c>
      <c r="AH3644">
        <v>10</v>
      </c>
      <c r="AI3644">
        <v>1</v>
      </c>
      <c r="AJ3644">
        <v>1</v>
      </c>
      <c r="AK3644">
        <v>122</v>
      </c>
      <c r="AL3644">
        <v>0.02</v>
      </c>
      <c r="AM3644">
        <v>5</v>
      </c>
      <c r="AN3644">
        <v>5</v>
      </c>
      <c r="AO3644">
        <v>15</v>
      </c>
      <c r="AP3644">
        <v>5</v>
      </c>
      <c r="AQ3644">
        <v>8</v>
      </c>
    </row>
    <row r="3645" spans="1:43" hidden="1" x14ac:dyDescent="0.25">
      <c r="A3645" t="s">
        <v>13412</v>
      </c>
      <c r="B3645" t="s">
        <v>13413</v>
      </c>
      <c r="C3645" s="1" t="str">
        <f t="shared" si="269"/>
        <v>21:0118</v>
      </c>
      <c r="D3645" s="1" t="str">
        <f t="shared" si="270"/>
        <v>21:0027</v>
      </c>
      <c r="E3645" t="s">
        <v>13414</v>
      </c>
      <c r="F3645" t="s">
        <v>13415</v>
      </c>
      <c r="H3645">
        <v>63.903346200000001</v>
      </c>
      <c r="I3645">
        <v>-96.919986600000001</v>
      </c>
      <c r="J3645" s="1" t="str">
        <f t="shared" si="271"/>
        <v>Till</v>
      </c>
      <c r="K3645" s="1" t="str">
        <f t="shared" si="272"/>
        <v>&lt;63 micron</v>
      </c>
      <c r="L3645">
        <v>0.1</v>
      </c>
      <c r="M3645">
        <v>1.2</v>
      </c>
      <c r="N3645">
        <v>6</v>
      </c>
      <c r="O3645">
        <v>430</v>
      </c>
      <c r="P3645">
        <v>1</v>
      </c>
      <c r="Q3645">
        <v>1</v>
      </c>
      <c r="R3645">
        <v>0.32</v>
      </c>
      <c r="S3645">
        <v>0.25</v>
      </c>
      <c r="T3645">
        <v>4</v>
      </c>
      <c r="U3645">
        <v>26</v>
      </c>
      <c r="V3645">
        <v>6</v>
      </c>
      <c r="W3645">
        <v>2.0099999999999998</v>
      </c>
      <c r="X3645">
        <v>10</v>
      </c>
      <c r="Y3645">
        <v>0.5</v>
      </c>
      <c r="Z3645">
        <v>0.28999999999999998</v>
      </c>
      <c r="AA3645">
        <v>50</v>
      </c>
      <c r="AB3645">
        <v>0.4</v>
      </c>
      <c r="AC3645">
        <v>205</v>
      </c>
      <c r="AD3645">
        <v>0.5</v>
      </c>
      <c r="AE3645">
        <v>0.01</v>
      </c>
      <c r="AF3645">
        <v>13</v>
      </c>
      <c r="AG3645">
        <v>950</v>
      </c>
      <c r="AH3645">
        <v>10</v>
      </c>
      <c r="AI3645">
        <v>1</v>
      </c>
      <c r="AJ3645">
        <v>3</v>
      </c>
      <c r="AK3645">
        <v>160</v>
      </c>
      <c r="AL3645">
        <v>0.02</v>
      </c>
      <c r="AM3645">
        <v>5</v>
      </c>
      <c r="AN3645">
        <v>5</v>
      </c>
      <c r="AO3645">
        <v>23</v>
      </c>
      <c r="AP3645">
        <v>5</v>
      </c>
      <c r="AQ3645">
        <v>18</v>
      </c>
    </row>
    <row r="3646" spans="1:43" hidden="1" x14ac:dyDescent="0.25">
      <c r="A3646" t="s">
        <v>13416</v>
      </c>
      <c r="B3646" t="s">
        <v>13417</v>
      </c>
      <c r="C3646" s="1" t="str">
        <f t="shared" si="269"/>
        <v>21:0118</v>
      </c>
      <c r="D3646" s="1" t="str">
        <f t="shared" si="270"/>
        <v>21:0027</v>
      </c>
      <c r="E3646" t="s">
        <v>13418</v>
      </c>
      <c r="F3646" t="s">
        <v>13419</v>
      </c>
      <c r="H3646">
        <v>63.959252200000002</v>
      </c>
      <c r="I3646">
        <v>-96.917001400000004</v>
      </c>
      <c r="J3646" s="1" t="str">
        <f t="shared" si="271"/>
        <v>Till</v>
      </c>
      <c r="K3646" s="1" t="str">
        <f t="shared" si="272"/>
        <v>&lt;63 micron</v>
      </c>
      <c r="L3646">
        <v>0.1</v>
      </c>
      <c r="M3646">
        <v>0.69</v>
      </c>
      <c r="N3646">
        <v>4</v>
      </c>
      <c r="O3646">
        <v>210</v>
      </c>
      <c r="P3646">
        <v>0.5</v>
      </c>
      <c r="Q3646">
        <v>1</v>
      </c>
      <c r="R3646">
        <v>0.26</v>
      </c>
      <c r="S3646">
        <v>0.25</v>
      </c>
      <c r="T3646">
        <v>3</v>
      </c>
      <c r="U3646">
        <v>21</v>
      </c>
      <c r="V3646">
        <v>4</v>
      </c>
      <c r="W3646">
        <v>1.63</v>
      </c>
      <c r="X3646">
        <v>10</v>
      </c>
      <c r="Y3646">
        <v>0.5</v>
      </c>
      <c r="Z3646">
        <v>0.11</v>
      </c>
      <c r="AA3646">
        <v>40</v>
      </c>
      <c r="AB3646">
        <v>0.23</v>
      </c>
      <c r="AC3646">
        <v>175</v>
      </c>
      <c r="AD3646">
        <v>0.5</v>
      </c>
      <c r="AE3646">
        <v>0.01</v>
      </c>
      <c r="AF3646">
        <v>11</v>
      </c>
      <c r="AG3646">
        <v>890</v>
      </c>
      <c r="AH3646">
        <v>10</v>
      </c>
      <c r="AI3646">
        <v>1</v>
      </c>
      <c r="AJ3646">
        <v>2</v>
      </c>
      <c r="AK3646">
        <v>134</v>
      </c>
      <c r="AL3646">
        <v>0.02</v>
      </c>
      <c r="AM3646">
        <v>5</v>
      </c>
      <c r="AN3646">
        <v>5</v>
      </c>
      <c r="AO3646">
        <v>19</v>
      </c>
      <c r="AP3646">
        <v>5</v>
      </c>
      <c r="AQ3646">
        <v>12</v>
      </c>
    </row>
    <row r="3647" spans="1:43" hidden="1" x14ac:dyDescent="0.25">
      <c r="A3647" t="s">
        <v>13420</v>
      </c>
      <c r="B3647" t="s">
        <v>13421</v>
      </c>
      <c r="C3647" s="1" t="str">
        <f t="shared" si="269"/>
        <v>21:0118</v>
      </c>
      <c r="D3647" s="1" t="str">
        <f t="shared" si="270"/>
        <v>21:0027</v>
      </c>
      <c r="E3647" t="s">
        <v>13422</v>
      </c>
      <c r="F3647" t="s">
        <v>13423</v>
      </c>
      <c r="H3647">
        <v>63.977141400000001</v>
      </c>
      <c r="I3647">
        <v>-96.915527400000002</v>
      </c>
      <c r="J3647" s="1" t="str">
        <f t="shared" si="271"/>
        <v>Till</v>
      </c>
      <c r="K3647" s="1" t="str">
        <f t="shared" si="272"/>
        <v>&lt;63 micron</v>
      </c>
      <c r="L3647">
        <v>0.1</v>
      </c>
      <c r="M3647">
        <v>0.67</v>
      </c>
      <c r="N3647">
        <v>1</v>
      </c>
      <c r="O3647">
        <v>160</v>
      </c>
      <c r="P3647">
        <v>0.25</v>
      </c>
      <c r="Q3647">
        <v>1</v>
      </c>
      <c r="R3647">
        <v>0.23</v>
      </c>
      <c r="S3647">
        <v>0.25</v>
      </c>
      <c r="T3647">
        <v>4</v>
      </c>
      <c r="U3647">
        <v>22</v>
      </c>
      <c r="V3647">
        <v>5</v>
      </c>
      <c r="W3647">
        <v>1.56</v>
      </c>
      <c r="X3647">
        <v>10</v>
      </c>
      <c r="Y3647">
        <v>0.5</v>
      </c>
      <c r="Z3647">
        <v>0.11</v>
      </c>
      <c r="AA3647">
        <v>40</v>
      </c>
      <c r="AB3647">
        <v>0.27</v>
      </c>
      <c r="AC3647">
        <v>215</v>
      </c>
      <c r="AD3647">
        <v>0.5</v>
      </c>
      <c r="AE3647">
        <v>0.01</v>
      </c>
      <c r="AF3647">
        <v>11</v>
      </c>
      <c r="AG3647">
        <v>840</v>
      </c>
      <c r="AH3647">
        <v>8</v>
      </c>
      <c r="AI3647">
        <v>1</v>
      </c>
      <c r="AJ3647">
        <v>2</v>
      </c>
      <c r="AK3647">
        <v>146</v>
      </c>
      <c r="AL3647">
        <v>0.03</v>
      </c>
      <c r="AM3647">
        <v>5</v>
      </c>
      <c r="AN3647">
        <v>5</v>
      </c>
      <c r="AO3647">
        <v>21</v>
      </c>
      <c r="AP3647">
        <v>5</v>
      </c>
      <c r="AQ3647">
        <v>16</v>
      </c>
    </row>
    <row r="3648" spans="1:43" hidden="1" x14ac:dyDescent="0.25">
      <c r="A3648" t="s">
        <v>13424</v>
      </c>
      <c r="B3648" t="s">
        <v>13425</v>
      </c>
      <c r="C3648" s="1" t="str">
        <f t="shared" si="269"/>
        <v>21:0118</v>
      </c>
      <c r="D3648" s="1" t="str">
        <f t="shared" si="270"/>
        <v>21:0027</v>
      </c>
      <c r="E3648" t="s">
        <v>13426</v>
      </c>
      <c r="F3648" t="s">
        <v>13427</v>
      </c>
      <c r="H3648">
        <v>63.990592499999998</v>
      </c>
      <c r="I3648">
        <v>-96.917592299999995</v>
      </c>
      <c r="J3648" s="1" t="str">
        <f t="shared" si="271"/>
        <v>Till</v>
      </c>
      <c r="K3648" s="1" t="str">
        <f t="shared" si="272"/>
        <v>&lt;63 micron</v>
      </c>
      <c r="L3648">
        <v>0.1</v>
      </c>
      <c r="M3648">
        <v>0.39</v>
      </c>
      <c r="N3648">
        <v>4</v>
      </c>
      <c r="O3648">
        <v>90</v>
      </c>
      <c r="P3648">
        <v>0.25</v>
      </c>
      <c r="Q3648">
        <v>1</v>
      </c>
      <c r="R3648">
        <v>0.2</v>
      </c>
      <c r="S3648">
        <v>0.25</v>
      </c>
      <c r="T3648">
        <v>2</v>
      </c>
      <c r="U3648">
        <v>17</v>
      </c>
      <c r="V3648">
        <v>2</v>
      </c>
      <c r="W3648">
        <v>1.31</v>
      </c>
      <c r="X3648">
        <v>5</v>
      </c>
      <c r="Y3648">
        <v>0.5</v>
      </c>
      <c r="Z3648">
        <v>0.05</v>
      </c>
      <c r="AA3648">
        <v>20</v>
      </c>
      <c r="AB3648">
        <v>0.16</v>
      </c>
      <c r="AC3648">
        <v>115</v>
      </c>
      <c r="AD3648">
        <v>0.5</v>
      </c>
      <c r="AE3648">
        <v>0.01</v>
      </c>
      <c r="AF3648">
        <v>6</v>
      </c>
      <c r="AG3648">
        <v>730</v>
      </c>
      <c r="AH3648">
        <v>6</v>
      </c>
      <c r="AI3648">
        <v>1</v>
      </c>
      <c r="AJ3648">
        <v>1</v>
      </c>
      <c r="AK3648">
        <v>133</v>
      </c>
      <c r="AL3648">
        <v>0.02</v>
      </c>
      <c r="AM3648">
        <v>5</v>
      </c>
      <c r="AN3648">
        <v>5</v>
      </c>
      <c r="AO3648">
        <v>18</v>
      </c>
      <c r="AP3648">
        <v>5</v>
      </c>
      <c r="AQ3648">
        <v>8</v>
      </c>
    </row>
    <row r="3649" spans="1:43" hidden="1" x14ac:dyDescent="0.25">
      <c r="A3649" t="s">
        <v>13428</v>
      </c>
      <c r="B3649" t="s">
        <v>13429</v>
      </c>
      <c r="C3649" s="1" t="str">
        <f t="shared" si="269"/>
        <v>21:0118</v>
      </c>
      <c r="D3649" s="1" t="str">
        <f t="shared" si="270"/>
        <v>21:0027</v>
      </c>
      <c r="E3649" t="s">
        <v>13430</v>
      </c>
      <c r="F3649" t="s">
        <v>13431</v>
      </c>
      <c r="H3649">
        <v>64.009747399999995</v>
      </c>
      <c r="I3649">
        <v>-96.919234700000004</v>
      </c>
      <c r="J3649" s="1" t="str">
        <f t="shared" si="271"/>
        <v>Till</v>
      </c>
      <c r="K3649" s="1" t="str">
        <f t="shared" si="272"/>
        <v>&lt;63 micron</v>
      </c>
      <c r="L3649">
        <v>0.1</v>
      </c>
      <c r="M3649">
        <v>1.02</v>
      </c>
      <c r="N3649">
        <v>8</v>
      </c>
      <c r="O3649">
        <v>290</v>
      </c>
      <c r="P3649">
        <v>0.5</v>
      </c>
      <c r="Q3649">
        <v>1</v>
      </c>
      <c r="R3649">
        <v>0.28000000000000003</v>
      </c>
      <c r="S3649">
        <v>0.25</v>
      </c>
      <c r="T3649">
        <v>4</v>
      </c>
      <c r="U3649">
        <v>29</v>
      </c>
      <c r="V3649">
        <v>7</v>
      </c>
      <c r="W3649">
        <v>1.85</v>
      </c>
      <c r="X3649">
        <v>5</v>
      </c>
      <c r="Y3649">
        <v>0.5</v>
      </c>
      <c r="Z3649">
        <v>0.21</v>
      </c>
      <c r="AA3649">
        <v>30</v>
      </c>
      <c r="AB3649">
        <v>0.33</v>
      </c>
      <c r="AC3649">
        <v>190</v>
      </c>
      <c r="AD3649">
        <v>0.5</v>
      </c>
      <c r="AE3649">
        <v>0.01</v>
      </c>
      <c r="AF3649">
        <v>9</v>
      </c>
      <c r="AG3649">
        <v>970</v>
      </c>
      <c r="AH3649">
        <v>8</v>
      </c>
      <c r="AI3649">
        <v>1</v>
      </c>
      <c r="AJ3649">
        <v>2</v>
      </c>
      <c r="AK3649">
        <v>139</v>
      </c>
      <c r="AL3649">
        <v>0.02</v>
      </c>
      <c r="AM3649">
        <v>5</v>
      </c>
      <c r="AN3649">
        <v>5</v>
      </c>
      <c r="AO3649">
        <v>27</v>
      </c>
      <c r="AP3649">
        <v>5</v>
      </c>
      <c r="AQ3649">
        <v>16</v>
      </c>
    </row>
    <row r="3650" spans="1:43" hidden="1" x14ac:dyDescent="0.25">
      <c r="A3650" t="s">
        <v>13432</v>
      </c>
      <c r="B3650" t="s">
        <v>13433</v>
      </c>
      <c r="C3650" s="1" t="str">
        <f t="shared" si="269"/>
        <v>21:0118</v>
      </c>
      <c r="D3650" s="1" t="str">
        <f t="shared" si="270"/>
        <v>21:0027</v>
      </c>
      <c r="E3650" t="s">
        <v>13434</v>
      </c>
      <c r="F3650" t="s">
        <v>13435</v>
      </c>
      <c r="H3650">
        <v>63.6012992</v>
      </c>
      <c r="I3650">
        <v>-96.907542899999996</v>
      </c>
      <c r="J3650" s="1" t="str">
        <f t="shared" si="271"/>
        <v>Till</v>
      </c>
      <c r="K3650" s="1" t="str">
        <f t="shared" si="272"/>
        <v>&lt;63 micron</v>
      </c>
      <c r="L3650">
        <v>0.1</v>
      </c>
      <c r="M3650">
        <v>1.43</v>
      </c>
      <c r="N3650">
        <v>4</v>
      </c>
      <c r="O3650">
        <v>210</v>
      </c>
      <c r="P3650">
        <v>1</v>
      </c>
      <c r="Q3650">
        <v>1</v>
      </c>
      <c r="R3650">
        <v>0.44</v>
      </c>
      <c r="S3650">
        <v>0.25</v>
      </c>
      <c r="T3650">
        <v>6</v>
      </c>
      <c r="U3650">
        <v>43</v>
      </c>
      <c r="V3650">
        <v>16</v>
      </c>
      <c r="W3650">
        <v>1.97</v>
      </c>
      <c r="X3650">
        <v>5</v>
      </c>
      <c r="Y3650">
        <v>0.5</v>
      </c>
      <c r="Z3650">
        <v>0.36</v>
      </c>
      <c r="AA3650">
        <v>30</v>
      </c>
      <c r="AB3650">
        <v>0.68</v>
      </c>
      <c r="AC3650">
        <v>215</v>
      </c>
      <c r="AD3650">
        <v>0.5</v>
      </c>
      <c r="AE3650">
        <v>0.01</v>
      </c>
      <c r="AF3650">
        <v>18</v>
      </c>
      <c r="AG3650">
        <v>1080</v>
      </c>
      <c r="AH3650">
        <v>12</v>
      </c>
      <c r="AI3650">
        <v>1</v>
      </c>
      <c r="AJ3650">
        <v>3</v>
      </c>
      <c r="AK3650">
        <v>88</v>
      </c>
      <c r="AL3650">
        <v>0.04</v>
      </c>
      <c r="AM3650">
        <v>5</v>
      </c>
      <c r="AN3650">
        <v>5</v>
      </c>
      <c r="AO3650">
        <v>28</v>
      </c>
      <c r="AP3650">
        <v>5</v>
      </c>
      <c r="AQ3650">
        <v>30</v>
      </c>
    </row>
    <row r="3651" spans="1:43" hidden="1" x14ac:dyDescent="0.25">
      <c r="A3651" t="s">
        <v>13436</v>
      </c>
      <c r="B3651" t="s">
        <v>13437</v>
      </c>
      <c r="C3651" s="1" t="str">
        <f t="shared" si="269"/>
        <v>21:0118</v>
      </c>
      <c r="D3651" s="1" t="str">
        <f t="shared" si="270"/>
        <v>21:0027</v>
      </c>
      <c r="E3651" t="s">
        <v>13438</v>
      </c>
      <c r="F3651" t="s">
        <v>13439</v>
      </c>
      <c r="H3651">
        <v>63.586788300000002</v>
      </c>
      <c r="I3651">
        <v>-96.894499800000006</v>
      </c>
      <c r="J3651" s="1" t="str">
        <f t="shared" si="271"/>
        <v>Till</v>
      </c>
      <c r="K3651" s="1" t="str">
        <f t="shared" si="272"/>
        <v>&lt;63 micron</v>
      </c>
      <c r="L3651">
        <v>0.1</v>
      </c>
      <c r="M3651">
        <v>1.69</v>
      </c>
      <c r="N3651">
        <v>8</v>
      </c>
      <c r="O3651">
        <v>270</v>
      </c>
      <c r="P3651">
        <v>1</v>
      </c>
      <c r="Q3651">
        <v>1</v>
      </c>
      <c r="R3651">
        <v>0.42</v>
      </c>
      <c r="S3651">
        <v>0.25</v>
      </c>
      <c r="T3651">
        <v>6</v>
      </c>
      <c r="U3651">
        <v>43</v>
      </c>
      <c r="V3651">
        <v>20</v>
      </c>
      <c r="W3651">
        <v>2.06</v>
      </c>
      <c r="X3651">
        <v>5</v>
      </c>
      <c r="Y3651">
        <v>0.5</v>
      </c>
      <c r="Z3651">
        <v>0.42</v>
      </c>
      <c r="AA3651">
        <v>30</v>
      </c>
      <c r="AB3651">
        <v>0.75</v>
      </c>
      <c r="AC3651">
        <v>200</v>
      </c>
      <c r="AD3651">
        <v>0.5</v>
      </c>
      <c r="AE3651">
        <v>0.01</v>
      </c>
      <c r="AF3651">
        <v>20</v>
      </c>
      <c r="AG3651">
        <v>990</v>
      </c>
      <c r="AH3651">
        <v>14</v>
      </c>
      <c r="AI3651">
        <v>1</v>
      </c>
      <c r="AJ3651">
        <v>4</v>
      </c>
      <c r="AK3651">
        <v>92</v>
      </c>
      <c r="AL3651">
        <v>0.03</v>
      </c>
      <c r="AM3651">
        <v>5</v>
      </c>
      <c r="AN3651">
        <v>5</v>
      </c>
      <c r="AO3651">
        <v>30</v>
      </c>
      <c r="AP3651">
        <v>5</v>
      </c>
      <c r="AQ3651">
        <v>34</v>
      </c>
    </row>
    <row r="3652" spans="1:43" hidden="1" x14ac:dyDescent="0.25">
      <c r="A3652" t="s">
        <v>13440</v>
      </c>
      <c r="B3652" t="s">
        <v>13441</v>
      </c>
      <c r="C3652" s="1" t="str">
        <f t="shared" si="269"/>
        <v>21:0118</v>
      </c>
      <c r="D3652" s="1" t="str">
        <f t="shared" si="270"/>
        <v>21:0027</v>
      </c>
      <c r="E3652" t="s">
        <v>13442</v>
      </c>
      <c r="F3652" t="s">
        <v>13443</v>
      </c>
      <c r="H3652">
        <v>63.572658699999998</v>
      </c>
      <c r="I3652">
        <v>-96.894032600000003</v>
      </c>
      <c r="J3652" s="1" t="str">
        <f t="shared" si="271"/>
        <v>Till</v>
      </c>
      <c r="K3652" s="1" t="str">
        <f t="shared" si="272"/>
        <v>&lt;63 micron</v>
      </c>
      <c r="L3652">
        <v>0.1</v>
      </c>
      <c r="M3652">
        <v>1.22</v>
      </c>
      <c r="N3652">
        <v>4</v>
      </c>
      <c r="O3652">
        <v>180</v>
      </c>
      <c r="P3652">
        <v>0.5</v>
      </c>
      <c r="Q3652">
        <v>1</v>
      </c>
      <c r="R3652">
        <v>0.44</v>
      </c>
      <c r="S3652">
        <v>0.25</v>
      </c>
      <c r="T3652">
        <v>6</v>
      </c>
      <c r="U3652">
        <v>41</v>
      </c>
      <c r="V3652">
        <v>15</v>
      </c>
      <c r="W3652">
        <v>1.8</v>
      </c>
      <c r="X3652">
        <v>5</v>
      </c>
      <c r="Y3652">
        <v>0.5</v>
      </c>
      <c r="Z3652">
        <v>0.31</v>
      </c>
      <c r="AA3652">
        <v>30</v>
      </c>
      <c r="AB3652">
        <v>0.62</v>
      </c>
      <c r="AC3652">
        <v>175</v>
      </c>
      <c r="AD3652">
        <v>0.5</v>
      </c>
      <c r="AE3652">
        <v>0.01</v>
      </c>
      <c r="AF3652">
        <v>20</v>
      </c>
      <c r="AG3652">
        <v>1130</v>
      </c>
      <c r="AH3652">
        <v>10</v>
      </c>
      <c r="AI3652">
        <v>1</v>
      </c>
      <c r="AJ3652">
        <v>3</v>
      </c>
      <c r="AK3652">
        <v>85</v>
      </c>
      <c r="AL3652">
        <v>0.06</v>
      </c>
      <c r="AM3652">
        <v>5</v>
      </c>
      <c r="AN3652">
        <v>5</v>
      </c>
      <c r="AO3652">
        <v>29</v>
      </c>
      <c r="AP3652">
        <v>5</v>
      </c>
      <c r="AQ3652">
        <v>26</v>
      </c>
    </row>
    <row r="3653" spans="1:43" hidden="1" x14ac:dyDescent="0.25">
      <c r="A3653" t="s">
        <v>13444</v>
      </c>
      <c r="B3653" t="s">
        <v>13445</v>
      </c>
      <c r="C3653" s="1" t="str">
        <f t="shared" si="269"/>
        <v>21:0118</v>
      </c>
      <c r="D3653" s="1" t="str">
        <f t="shared" si="270"/>
        <v>21:0027</v>
      </c>
      <c r="E3653" t="s">
        <v>13446</v>
      </c>
      <c r="F3653" t="s">
        <v>13447</v>
      </c>
      <c r="H3653">
        <v>63.558841999999999</v>
      </c>
      <c r="I3653">
        <v>-96.897147000000004</v>
      </c>
      <c r="J3653" s="1" t="str">
        <f t="shared" si="271"/>
        <v>Till</v>
      </c>
      <c r="K3653" s="1" t="str">
        <f t="shared" si="272"/>
        <v>&lt;63 micron</v>
      </c>
      <c r="L3653">
        <v>0.1</v>
      </c>
      <c r="M3653">
        <v>1.84</v>
      </c>
      <c r="N3653">
        <v>10</v>
      </c>
      <c r="O3653">
        <v>270</v>
      </c>
      <c r="P3653">
        <v>1</v>
      </c>
      <c r="Q3653">
        <v>1</v>
      </c>
      <c r="R3653">
        <v>0.43</v>
      </c>
      <c r="S3653">
        <v>0.25</v>
      </c>
      <c r="T3653">
        <v>7</v>
      </c>
      <c r="U3653">
        <v>48</v>
      </c>
      <c r="V3653">
        <v>17</v>
      </c>
      <c r="W3653">
        <v>1.99</v>
      </c>
      <c r="X3653">
        <v>10</v>
      </c>
      <c r="Y3653">
        <v>0.5</v>
      </c>
      <c r="Z3653">
        <v>0.45</v>
      </c>
      <c r="AA3653">
        <v>30</v>
      </c>
      <c r="AB3653">
        <v>0.83</v>
      </c>
      <c r="AC3653">
        <v>215</v>
      </c>
      <c r="AD3653">
        <v>0.5</v>
      </c>
      <c r="AE3653">
        <v>0.01</v>
      </c>
      <c r="AF3653">
        <v>22</v>
      </c>
      <c r="AG3653">
        <v>1040</v>
      </c>
      <c r="AH3653">
        <v>14</v>
      </c>
      <c r="AI3653">
        <v>1</v>
      </c>
      <c r="AJ3653">
        <v>4</v>
      </c>
      <c r="AK3653">
        <v>84</v>
      </c>
      <c r="AL3653">
        <v>0.04</v>
      </c>
      <c r="AM3653">
        <v>5</v>
      </c>
      <c r="AN3653">
        <v>5</v>
      </c>
      <c r="AO3653">
        <v>31</v>
      </c>
      <c r="AP3653">
        <v>5</v>
      </c>
      <c r="AQ3653">
        <v>40</v>
      </c>
    </row>
    <row r="3654" spans="1:43" hidden="1" x14ac:dyDescent="0.25">
      <c r="A3654" t="s">
        <v>13448</v>
      </c>
      <c r="B3654" t="s">
        <v>13449</v>
      </c>
      <c r="C3654" s="1" t="str">
        <f t="shared" si="269"/>
        <v>21:0118</v>
      </c>
      <c r="D3654" s="1" t="str">
        <f t="shared" si="270"/>
        <v>21:0027</v>
      </c>
      <c r="E3654" t="s">
        <v>13450</v>
      </c>
      <c r="F3654" t="s">
        <v>13451</v>
      </c>
      <c r="H3654">
        <v>63.677788999999997</v>
      </c>
      <c r="I3654">
        <v>-96.8675073</v>
      </c>
      <c r="J3654" s="1" t="str">
        <f t="shared" si="271"/>
        <v>Till</v>
      </c>
      <c r="K3654" s="1" t="str">
        <f t="shared" si="272"/>
        <v>&lt;63 micron</v>
      </c>
      <c r="L3654">
        <v>0.1</v>
      </c>
      <c r="M3654">
        <v>0.6</v>
      </c>
      <c r="N3654">
        <v>6</v>
      </c>
      <c r="O3654">
        <v>250</v>
      </c>
      <c r="P3654">
        <v>0.5</v>
      </c>
      <c r="Q3654">
        <v>1</v>
      </c>
      <c r="R3654">
        <v>0.46</v>
      </c>
      <c r="S3654">
        <v>0.25</v>
      </c>
      <c r="T3654">
        <v>5</v>
      </c>
      <c r="U3654">
        <v>40</v>
      </c>
      <c r="V3654">
        <v>8</v>
      </c>
      <c r="W3654">
        <v>1.73</v>
      </c>
      <c r="X3654">
        <v>5</v>
      </c>
      <c r="Y3654">
        <v>0.5</v>
      </c>
      <c r="Z3654">
        <v>0.08</v>
      </c>
      <c r="AA3654">
        <v>30</v>
      </c>
      <c r="AB3654">
        <v>0.46</v>
      </c>
      <c r="AC3654">
        <v>210</v>
      </c>
      <c r="AD3654">
        <v>0.5</v>
      </c>
      <c r="AE3654">
        <v>0.01</v>
      </c>
      <c r="AF3654">
        <v>17</v>
      </c>
      <c r="AG3654">
        <v>1340</v>
      </c>
      <c r="AH3654">
        <v>10</v>
      </c>
      <c r="AI3654">
        <v>1</v>
      </c>
      <c r="AJ3654">
        <v>2</v>
      </c>
      <c r="AK3654">
        <v>95</v>
      </c>
      <c r="AL3654">
        <v>0.06</v>
      </c>
      <c r="AM3654">
        <v>5</v>
      </c>
      <c r="AN3654">
        <v>5</v>
      </c>
      <c r="AO3654">
        <v>28</v>
      </c>
      <c r="AP3654">
        <v>5</v>
      </c>
      <c r="AQ3654">
        <v>18</v>
      </c>
    </row>
    <row r="3655" spans="1:43" hidden="1" x14ac:dyDescent="0.25">
      <c r="A3655" t="s">
        <v>13452</v>
      </c>
      <c r="B3655" t="s">
        <v>13453</v>
      </c>
      <c r="C3655" s="1" t="str">
        <f t="shared" si="269"/>
        <v>21:0118</v>
      </c>
      <c r="D3655" s="1" t="str">
        <f t="shared" si="270"/>
        <v>21:0027</v>
      </c>
      <c r="E3655" t="s">
        <v>13454</v>
      </c>
      <c r="F3655" t="s">
        <v>13455</v>
      </c>
      <c r="H3655">
        <v>63.688699700000001</v>
      </c>
      <c r="I3655">
        <v>-96.8513533</v>
      </c>
      <c r="J3655" s="1" t="str">
        <f t="shared" si="271"/>
        <v>Till</v>
      </c>
      <c r="K3655" s="1" t="str">
        <f t="shared" si="272"/>
        <v>&lt;63 micron</v>
      </c>
      <c r="L3655">
        <v>0.1</v>
      </c>
      <c r="M3655">
        <v>1.32</v>
      </c>
      <c r="N3655">
        <v>8</v>
      </c>
      <c r="O3655">
        <v>330</v>
      </c>
      <c r="P3655">
        <v>1</v>
      </c>
      <c r="Q3655">
        <v>1</v>
      </c>
      <c r="R3655">
        <v>0.52</v>
      </c>
      <c r="S3655">
        <v>0.25</v>
      </c>
      <c r="T3655">
        <v>7</v>
      </c>
      <c r="U3655">
        <v>42</v>
      </c>
      <c r="V3655">
        <v>14</v>
      </c>
      <c r="W3655">
        <v>1.94</v>
      </c>
      <c r="X3655">
        <v>5</v>
      </c>
      <c r="Y3655">
        <v>0.5</v>
      </c>
      <c r="Z3655">
        <v>0.27</v>
      </c>
      <c r="AA3655">
        <v>30</v>
      </c>
      <c r="AB3655">
        <v>0.75</v>
      </c>
      <c r="AC3655">
        <v>200</v>
      </c>
      <c r="AD3655">
        <v>0.5</v>
      </c>
      <c r="AE3655">
        <v>0.01</v>
      </c>
      <c r="AF3655">
        <v>20</v>
      </c>
      <c r="AG3655">
        <v>1280</v>
      </c>
      <c r="AH3655">
        <v>12</v>
      </c>
      <c r="AI3655">
        <v>1</v>
      </c>
      <c r="AJ3655">
        <v>3</v>
      </c>
      <c r="AK3655">
        <v>91</v>
      </c>
      <c r="AL3655">
        <v>0.05</v>
      </c>
      <c r="AM3655">
        <v>5</v>
      </c>
      <c r="AN3655">
        <v>5</v>
      </c>
      <c r="AO3655">
        <v>31</v>
      </c>
      <c r="AP3655">
        <v>5</v>
      </c>
      <c r="AQ3655">
        <v>28</v>
      </c>
    </row>
    <row r="3656" spans="1:43" hidden="1" x14ac:dyDescent="0.25">
      <c r="A3656" t="s">
        <v>13456</v>
      </c>
      <c r="B3656" t="s">
        <v>13457</v>
      </c>
      <c r="C3656" s="1" t="str">
        <f t="shared" si="269"/>
        <v>21:0118</v>
      </c>
      <c r="D3656" s="1" t="str">
        <f t="shared" si="270"/>
        <v>21:0027</v>
      </c>
      <c r="E3656" t="s">
        <v>13458</v>
      </c>
      <c r="F3656" t="s">
        <v>13459</v>
      </c>
      <c r="H3656">
        <v>63.702072800000003</v>
      </c>
      <c r="I3656">
        <v>-96.836658200000002</v>
      </c>
      <c r="J3656" s="1" t="str">
        <f t="shared" si="271"/>
        <v>Till</v>
      </c>
      <c r="K3656" s="1" t="str">
        <f t="shared" si="272"/>
        <v>&lt;63 micron</v>
      </c>
      <c r="L3656">
        <v>0.1</v>
      </c>
      <c r="M3656">
        <v>1.73</v>
      </c>
      <c r="N3656">
        <v>8</v>
      </c>
      <c r="O3656">
        <v>360</v>
      </c>
      <c r="P3656">
        <v>1</v>
      </c>
      <c r="Q3656">
        <v>1</v>
      </c>
      <c r="R3656">
        <v>0.53</v>
      </c>
      <c r="S3656">
        <v>0.25</v>
      </c>
      <c r="T3656">
        <v>9</v>
      </c>
      <c r="U3656">
        <v>64</v>
      </c>
      <c r="V3656">
        <v>23</v>
      </c>
      <c r="W3656">
        <v>2.2799999999999998</v>
      </c>
      <c r="X3656">
        <v>5</v>
      </c>
      <c r="Y3656">
        <v>0.5</v>
      </c>
      <c r="Z3656">
        <v>0.35</v>
      </c>
      <c r="AA3656">
        <v>30</v>
      </c>
      <c r="AB3656">
        <v>1.02</v>
      </c>
      <c r="AC3656">
        <v>260</v>
      </c>
      <c r="AD3656">
        <v>0.5</v>
      </c>
      <c r="AE3656">
        <v>0.01</v>
      </c>
      <c r="AF3656">
        <v>27</v>
      </c>
      <c r="AG3656">
        <v>1180</v>
      </c>
      <c r="AH3656">
        <v>12</v>
      </c>
      <c r="AI3656">
        <v>1</v>
      </c>
      <c r="AJ3656">
        <v>5</v>
      </c>
      <c r="AK3656">
        <v>97</v>
      </c>
      <c r="AL3656">
        <v>0.06</v>
      </c>
      <c r="AM3656">
        <v>5</v>
      </c>
      <c r="AN3656">
        <v>5</v>
      </c>
      <c r="AO3656">
        <v>38</v>
      </c>
      <c r="AP3656">
        <v>5</v>
      </c>
      <c r="AQ3656">
        <v>38</v>
      </c>
    </row>
    <row r="3657" spans="1:43" hidden="1" x14ac:dyDescent="0.25">
      <c r="A3657" t="s">
        <v>13460</v>
      </c>
      <c r="B3657" t="s">
        <v>13461</v>
      </c>
      <c r="C3657" s="1" t="str">
        <f t="shared" si="269"/>
        <v>21:0118</v>
      </c>
      <c r="D3657" s="1" t="str">
        <f t="shared" si="270"/>
        <v>21:0027</v>
      </c>
      <c r="E3657" t="s">
        <v>13462</v>
      </c>
      <c r="F3657" t="s">
        <v>13463</v>
      </c>
      <c r="H3657">
        <v>63.717711199999997</v>
      </c>
      <c r="I3657">
        <v>-96.881855200000004</v>
      </c>
      <c r="J3657" s="1" t="str">
        <f t="shared" si="271"/>
        <v>Till</v>
      </c>
      <c r="K3657" s="1" t="str">
        <f t="shared" si="272"/>
        <v>&lt;63 micron</v>
      </c>
      <c r="L3657">
        <v>0.1</v>
      </c>
      <c r="M3657">
        <v>1.17</v>
      </c>
      <c r="N3657">
        <v>8</v>
      </c>
      <c r="O3657">
        <v>350</v>
      </c>
      <c r="P3657">
        <v>1</v>
      </c>
      <c r="Q3657">
        <v>1</v>
      </c>
      <c r="R3657">
        <v>0.52</v>
      </c>
      <c r="S3657">
        <v>0.25</v>
      </c>
      <c r="T3657">
        <v>8</v>
      </c>
      <c r="U3657">
        <v>64</v>
      </c>
      <c r="V3657">
        <v>18</v>
      </c>
      <c r="W3657">
        <v>2.0299999999999998</v>
      </c>
      <c r="X3657">
        <v>5</v>
      </c>
      <c r="Y3657">
        <v>0.5</v>
      </c>
      <c r="Z3657">
        <v>0.21</v>
      </c>
      <c r="AA3657">
        <v>30</v>
      </c>
      <c r="AB3657">
        <v>0.94</v>
      </c>
      <c r="AC3657">
        <v>245</v>
      </c>
      <c r="AD3657">
        <v>0.5</v>
      </c>
      <c r="AE3657">
        <v>0.01</v>
      </c>
      <c r="AF3657">
        <v>27</v>
      </c>
      <c r="AG3657">
        <v>1320</v>
      </c>
      <c r="AH3657">
        <v>14</v>
      </c>
      <c r="AI3657">
        <v>1</v>
      </c>
      <c r="AJ3657">
        <v>4</v>
      </c>
      <c r="AK3657">
        <v>103</v>
      </c>
      <c r="AL3657">
        <v>7.0000000000000007E-2</v>
      </c>
      <c r="AM3657">
        <v>5</v>
      </c>
      <c r="AN3657">
        <v>5</v>
      </c>
      <c r="AO3657">
        <v>35</v>
      </c>
      <c r="AP3657">
        <v>5</v>
      </c>
      <c r="AQ3657">
        <v>28</v>
      </c>
    </row>
    <row r="3658" spans="1:43" hidden="1" x14ac:dyDescent="0.25">
      <c r="A3658" t="s">
        <v>13464</v>
      </c>
      <c r="B3658" t="s">
        <v>13465</v>
      </c>
      <c r="C3658" s="1" t="str">
        <f t="shared" si="269"/>
        <v>21:0118</v>
      </c>
      <c r="D3658" s="1" t="str">
        <f t="shared" si="270"/>
        <v>21:0027</v>
      </c>
      <c r="E3658" t="s">
        <v>13466</v>
      </c>
      <c r="F3658" t="s">
        <v>13467</v>
      </c>
      <c r="H3658">
        <v>63.732270700000001</v>
      </c>
      <c r="I3658">
        <v>-96.879205600000006</v>
      </c>
      <c r="J3658" s="1" t="str">
        <f t="shared" si="271"/>
        <v>Till</v>
      </c>
      <c r="K3658" s="1" t="str">
        <f t="shared" si="272"/>
        <v>&lt;63 micron</v>
      </c>
      <c r="L3658">
        <v>0.1</v>
      </c>
      <c r="M3658">
        <v>1</v>
      </c>
      <c r="N3658">
        <v>10</v>
      </c>
      <c r="O3658">
        <v>190</v>
      </c>
      <c r="P3658">
        <v>1</v>
      </c>
      <c r="Q3658">
        <v>1</v>
      </c>
      <c r="R3658">
        <v>0.47</v>
      </c>
      <c r="S3658">
        <v>0.25</v>
      </c>
      <c r="T3658">
        <v>8</v>
      </c>
      <c r="U3658">
        <v>46</v>
      </c>
      <c r="V3658">
        <v>9</v>
      </c>
      <c r="W3658">
        <v>1.97</v>
      </c>
      <c r="X3658">
        <v>5</v>
      </c>
      <c r="Y3658">
        <v>0.5</v>
      </c>
      <c r="Z3658">
        <v>0.15</v>
      </c>
      <c r="AA3658">
        <v>30</v>
      </c>
      <c r="AB3658">
        <v>0.67</v>
      </c>
      <c r="AC3658">
        <v>390</v>
      </c>
      <c r="AD3658">
        <v>0.5</v>
      </c>
      <c r="AE3658">
        <v>0.01</v>
      </c>
      <c r="AF3658">
        <v>16</v>
      </c>
      <c r="AG3658">
        <v>1330</v>
      </c>
      <c r="AH3658">
        <v>12</v>
      </c>
      <c r="AI3658">
        <v>1</v>
      </c>
      <c r="AJ3658">
        <v>3</v>
      </c>
      <c r="AK3658">
        <v>99</v>
      </c>
      <c r="AL3658">
        <v>0.06</v>
      </c>
      <c r="AM3658">
        <v>5</v>
      </c>
      <c r="AN3658">
        <v>5</v>
      </c>
      <c r="AO3658">
        <v>33</v>
      </c>
      <c r="AP3658">
        <v>5</v>
      </c>
      <c r="AQ3658">
        <v>28</v>
      </c>
    </row>
    <row r="3659" spans="1:43" hidden="1" x14ac:dyDescent="0.25">
      <c r="A3659" t="s">
        <v>13468</v>
      </c>
      <c r="B3659" t="s">
        <v>13469</v>
      </c>
      <c r="C3659" s="1" t="str">
        <f t="shared" si="269"/>
        <v>21:0118</v>
      </c>
      <c r="D3659" s="1" t="str">
        <f t="shared" si="270"/>
        <v>21:0027</v>
      </c>
      <c r="E3659" t="s">
        <v>13470</v>
      </c>
      <c r="F3659" t="s">
        <v>13471</v>
      </c>
      <c r="H3659">
        <v>63.7490168</v>
      </c>
      <c r="I3659">
        <v>-96.8775038</v>
      </c>
      <c r="J3659" s="1" t="str">
        <f t="shared" si="271"/>
        <v>Till</v>
      </c>
      <c r="K3659" s="1" t="str">
        <f t="shared" si="272"/>
        <v>&lt;63 micron</v>
      </c>
      <c r="L3659">
        <v>0.1</v>
      </c>
      <c r="M3659">
        <v>0.92</v>
      </c>
      <c r="N3659">
        <v>12</v>
      </c>
      <c r="O3659">
        <v>220</v>
      </c>
      <c r="P3659">
        <v>1</v>
      </c>
      <c r="Q3659">
        <v>1</v>
      </c>
      <c r="R3659">
        <v>0.55000000000000004</v>
      </c>
      <c r="S3659">
        <v>0.25</v>
      </c>
      <c r="T3659">
        <v>8</v>
      </c>
      <c r="U3659">
        <v>39</v>
      </c>
      <c r="V3659">
        <v>9</v>
      </c>
      <c r="W3659">
        <v>2.12</v>
      </c>
      <c r="X3659">
        <v>5</v>
      </c>
      <c r="Y3659">
        <v>0.5</v>
      </c>
      <c r="Z3659">
        <v>0.16</v>
      </c>
      <c r="AA3659">
        <v>30</v>
      </c>
      <c r="AB3659">
        <v>0.7</v>
      </c>
      <c r="AC3659">
        <v>315</v>
      </c>
      <c r="AD3659">
        <v>0.5</v>
      </c>
      <c r="AE3659">
        <v>0.01</v>
      </c>
      <c r="AF3659">
        <v>17</v>
      </c>
      <c r="AG3659">
        <v>1280</v>
      </c>
      <c r="AH3659">
        <v>12</v>
      </c>
      <c r="AI3659">
        <v>1</v>
      </c>
      <c r="AJ3659">
        <v>4</v>
      </c>
      <c r="AK3659">
        <v>121</v>
      </c>
      <c r="AL3659">
        <v>0.04</v>
      </c>
      <c r="AM3659">
        <v>5</v>
      </c>
      <c r="AN3659">
        <v>5</v>
      </c>
      <c r="AO3659">
        <v>34</v>
      </c>
      <c r="AP3659">
        <v>5</v>
      </c>
      <c r="AQ3659">
        <v>22</v>
      </c>
    </row>
    <row r="3660" spans="1:43" hidden="1" x14ac:dyDescent="0.25">
      <c r="A3660" t="s">
        <v>13472</v>
      </c>
      <c r="B3660" t="s">
        <v>13473</v>
      </c>
      <c r="C3660" s="1" t="str">
        <f t="shared" ref="C3660:C3723" si="273">HYPERLINK("http://geochem.nrcan.gc.ca/cdogs/content/bdl/bdl210118_e.htm", "21:0118")</f>
        <v>21:0118</v>
      </c>
      <c r="D3660" s="1" t="str">
        <f t="shared" ref="D3660:D3723" si="274">HYPERLINK("http://geochem.nrcan.gc.ca/cdogs/content/svy/svy210027_e.htm", "21:0027")</f>
        <v>21:0027</v>
      </c>
      <c r="E3660" t="s">
        <v>13474</v>
      </c>
      <c r="F3660" t="s">
        <v>13475</v>
      </c>
      <c r="H3660">
        <v>63.758686500000003</v>
      </c>
      <c r="I3660">
        <v>-96.878136499999997</v>
      </c>
      <c r="J3660" s="1" t="str">
        <f t="shared" ref="J3660:J3723" si="275">HYPERLINK("http://geochem.nrcan.gc.ca/cdogs/content/kwd/kwd020044_e.htm", "Till")</f>
        <v>Till</v>
      </c>
      <c r="K3660" s="1" t="str">
        <f t="shared" ref="K3660:K3723" si="276">HYPERLINK("http://geochem.nrcan.gc.ca/cdogs/content/kwd/kwd080004_e.htm", "&lt;63 micron")</f>
        <v>&lt;63 micron</v>
      </c>
      <c r="L3660">
        <v>0.1</v>
      </c>
      <c r="M3660">
        <v>1.58</v>
      </c>
      <c r="N3660">
        <v>8</v>
      </c>
      <c r="O3660">
        <v>480</v>
      </c>
      <c r="P3660">
        <v>1</v>
      </c>
      <c r="Q3660">
        <v>1</v>
      </c>
      <c r="R3660">
        <v>1.05</v>
      </c>
      <c r="S3660">
        <v>0.25</v>
      </c>
      <c r="T3660">
        <v>9</v>
      </c>
      <c r="U3660">
        <v>51</v>
      </c>
      <c r="V3660">
        <v>18</v>
      </c>
      <c r="W3660">
        <v>2.2200000000000002</v>
      </c>
      <c r="X3660">
        <v>5</v>
      </c>
      <c r="Y3660">
        <v>0.5</v>
      </c>
      <c r="Z3660">
        <v>0.33</v>
      </c>
      <c r="AA3660">
        <v>30</v>
      </c>
      <c r="AB3660">
        <v>1.03</v>
      </c>
      <c r="AC3660">
        <v>345</v>
      </c>
      <c r="AD3660">
        <v>0.5</v>
      </c>
      <c r="AE3660">
        <v>0.01</v>
      </c>
      <c r="AF3660">
        <v>20</v>
      </c>
      <c r="AG3660">
        <v>1220</v>
      </c>
      <c r="AH3660">
        <v>14</v>
      </c>
      <c r="AI3660">
        <v>1</v>
      </c>
      <c r="AJ3660">
        <v>4</v>
      </c>
      <c r="AK3660">
        <v>124</v>
      </c>
      <c r="AL3660">
        <v>0.04</v>
      </c>
      <c r="AM3660">
        <v>5</v>
      </c>
      <c r="AN3660">
        <v>5</v>
      </c>
      <c r="AO3660">
        <v>35</v>
      </c>
      <c r="AP3660">
        <v>5</v>
      </c>
      <c r="AQ3660">
        <v>32</v>
      </c>
    </row>
    <row r="3661" spans="1:43" hidden="1" x14ac:dyDescent="0.25">
      <c r="A3661" t="s">
        <v>13476</v>
      </c>
      <c r="B3661" t="s">
        <v>13477</v>
      </c>
      <c r="C3661" s="1" t="str">
        <f t="shared" si="273"/>
        <v>21:0118</v>
      </c>
      <c r="D3661" s="1" t="str">
        <f t="shared" si="274"/>
        <v>21:0027</v>
      </c>
      <c r="E3661" t="s">
        <v>13478</v>
      </c>
      <c r="F3661" t="s">
        <v>13479</v>
      </c>
      <c r="H3661">
        <v>63.774813000000002</v>
      </c>
      <c r="I3661">
        <v>-96.878264400000006</v>
      </c>
      <c r="J3661" s="1" t="str">
        <f t="shared" si="275"/>
        <v>Till</v>
      </c>
      <c r="K3661" s="1" t="str">
        <f t="shared" si="276"/>
        <v>&lt;63 micron</v>
      </c>
      <c r="L3661">
        <v>0.1</v>
      </c>
      <c r="M3661">
        <v>1.25</v>
      </c>
      <c r="N3661">
        <v>8</v>
      </c>
      <c r="O3661">
        <v>270</v>
      </c>
      <c r="P3661">
        <v>1</v>
      </c>
      <c r="Q3661">
        <v>1</v>
      </c>
      <c r="R3661">
        <v>0.33</v>
      </c>
      <c r="S3661">
        <v>0.25</v>
      </c>
      <c r="T3661">
        <v>4</v>
      </c>
      <c r="U3661">
        <v>19</v>
      </c>
      <c r="V3661">
        <v>4</v>
      </c>
      <c r="W3661">
        <v>1.7</v>
      </c>
      <c r="X3661">
        <v>5</v>
      </c>
      <c r="Y3661">
        <v>0.5</v>
      </c>
      <c r="Z3661">
        <v>0.27</v>
      </c>
      <c r="AA3661">
        <v>40</v>
      </c>
      <c r="AB3661">
        <v>0.45</v>
      </c>
      <c r="AC3661">
        <v>165</v>
      </c>
      <c r="AD3661">
        <v>0.5</v>
      </c>
      <c r="AE3661">
        <v>0.01</v>
      </c>
      <c r="AF3661">
        <v>8</v>
      </c>
      <c r="AG3661">
        <v>840</v>
      </c>
      <c r="AH3661">
        <v>8</v>
      </c>
      <c r="AI3661">
        <v>1</v>
      </c>
      <c r="AJ3661">
        <v>3</v>
      </c>
      <c r="AK3661">
        <v>97</v>
      </c>
      <c r="AL3661">
        <v>0.01</v>
      </c>
      <c r="AM3661">
        <v>5</v>
      </c>
      <c r="AN3661">
        <v>5</v>
      </c>
      <c r="AO3661">
        <v>21</v>
      </c>
      <c r="AP3661">
        <v>5</v>
      </c>
      <c r="AQ3661">
        <v>18</v>
      </c>
    </row>
    <row r="3662" spans="1:43" hidden="1" x14ac:dyDescent="0.25">
      <c r="A3662" t="s">
        <v>13480</v>
      </c>
      <c r="B3662" t="s">
        <v>13481</v>
      </c>
      <c r="C3662" s="1" t="str">
        <f t="shared" si="273"/>
        <v>21:0118</v>
      </c>
      <c r="D3662" s="1" t="str">
        <f t="shared" si="274"/>
        <v>21:0027</v>
      </c>
      <c r="E3662" t="s">
        <v>13482</v>
      </c>
      <c r="F3662" t="s">
        <v>13483</v>
      </c>
      <c r="H3662">
        <v>63.828660800000002</v>
      </c>
      <c r="I3662">
        <v>-96.868335999999999</v>
      </c>
      <c r="J3662" s="1" t="str">
        <f t="shared" si="275"/>
        <v>Till</v>
      </c>
      <c r="K3662" s="1" t="str">
        <f t="shared" si="276"/>
        <v>&lt;63 micron</v>
      </c>
      <c r="L3662">
        <v>0.1</v>
      </c>
      <c r="M3662">
        <v>0.97</v>
      </c>
      <c r="N3662">
        <v>8</v>
      </c>
      <c r="O3662">
        <v>330</v>
      </c>
      <c r="P3662">
        <v>0.5</v>
      </c>
      <c r="Q3662">
        <v>1</v>
      </c>
      <c r="R3662">
        <v>0.38</v>
      </c>
      <c r="S3662">
        <v>0.25</v>
      </c>
      <c r="T3662">
        <v>6</v>
      </c>
      <c r="U3662">
        <v>36</v>
      </c>
      <c r="V3662">
        <v>7</v>
      </c>
      <c r="W3662">
        <v>1.84</v>
      </c>
      <c r="X3662">
        <v>5</v>
      </c>
      <c r="Y3662">
        <v>0.5</v>
      </c>
      <c r="Z3662">
        <v>0.18</v>
      </c>
      <c r="AA3662">
        <v>30</v>
      </c>
      <c r="AB3662">
        <v>0.53</v>
      </c>
      <c r="AC3662">
        <v>190</v>
      </c>
      <c r="AD3662">
        <v>0.5</v>
      </c>
      <c r="AE3662">
        <v>0.01</v>
      </c>
      <c r="AF3662">
        <v>14</v>
      </c>
      <c r="AG3662">
        <v>1070</v>
      </c>
      <c r="AH3662">
        <v>8</v>
      </c>
      <c r="AI3662">
        <v>1</v>
      </c>
      <c r="AJ3662">
        <v>3</v>
      </c>
      <c r="AK3662">
        <v>99</v>
      </c>
      <c r="AL3662">
        <v>0.03</v>
      </c>
      <c r="AM3662">
        <v>5</v>
      </c>
      <c r="AN3662">
        <v>5</v>
      </c>
      <c r="AO3662">
        <v>27</v>
      </c>
      <c r="AP3662">
        <v>5</v>
      </c>
      <c r="AQ3662">
        <v>18</v>
      </c>
    </row>
    <row r="3663" spans="1:43" hidden="1" x14ac:dyDescent="0.25">
      <c r="A3663" t="s">
        <v>13484</v>
      </c>
      <c r="B3663" t="s">
        <v>13485</v>
      </c>
      <c r="C3663" s="1" t="str">
        <f t="shared" si="273"/>
        <v>21:0118</v>
      </c>
      <c r="D3663" s="1" t="str">
        <f t="shared" si="274"/>
        <v>21:0027</v>
      </c>
      <c r="E3663" t="s">
        <v>13486</v>
      </c>
      <c r="F3663" t="s">
        <v>13487</v>
      </c>
      <c r="H3663">
        <v>63.849060999999999</v>
      </c>
      <c r="I3663">
        <v>-96.880686400000002</v>
      </c>
      <c r="J3663" s="1" t="str">
        <f t="shared" si="275"/>
        <v>Till</v>
      </c>
      <c r="K3663" s="1" t="str">
        <f t="shared" si="276"/>
        <v>&lt;63 micron</v>
      </c>
      <c r="L3663">
        <v>0.1</v>
      </c>
      <c r="M3663">
        <v>0.45</v>
      </c>
      <c r="N3663">
        <v>6</v>
      </c>
      <c r="O3663">
        <v>400</v>
      </c>
      <c r="P3663">
        <v>0.5</v>
      </c>
      <c r="Q3663">
        <v>1</v>
      </c>
      <c r="R3663">
        <v>0.34</v>
      </c>
      <c r="S3663">
        <v>0.25</v>
      </c>
      <c r="T3663">
        <v>3</v>
      </c>
      <c r="U3663">
        <v>20</v>
      </c>
      <c r="V3663">
        <v>3</v>
      </c>
      <c r="W3663">
        <v>1.61</v>
      </c>
      <c r="X3663">
        <v>5</v>
      </c>
      <c r="Y3663">
        <v>0.5</v>
      </c>
      <c r="Z3663">
        <v>0.09</v>
      </c>
      <c r="AA3663">
        <v>30</v>
      </c>
      <c r="AB3663">
        <v>0.22</v>
      </c>
      <c r="AC3663">
        <v>115</v>
      </c>
      <c r="AD3663">
        <v>0.5</v>
      </c>
      <c r="AE3663">
        <v>0.01</v>
      </c>
      <c r="AF3663">
        <v>7</v>
      </c>
      <c r="AG3663">
        <v>1170</v>
      </c>
      <c r="AH3663">
        <v>6</v>
      </c>
      <c r="AI3663">
        <v>1</v>
      </c>
      <c r="AJ3663">
        <v>1</v>
      </c>
      <c r="AK3663">
        <v>119</v>
      </c>
      <c r="AL3663">
        <v>0.02</v>
      </c>
      <c r="AM3663">
        <v>5</v>
      </c>
      <c r="AN3663">
        <v>5</v>
      </c>
      <c r="AO3663">
        <v>20</v>
      </c>
      <c r="AP3663">
        <v>5</v>
      </c>
      <c r="AQ3663">
        <v>10</v>
      </c>
    </row>
    <row r="3664" spans="1:43" hidden="1" x14ac:dyDescent="0.25">
      <c r="A3664" t="s">
        <v>13488</v>
      </c>
      <c r="B3664" t="s">
        <v>13489</v>
      </c>
      <c r="C3664" s="1" t="str">
        <f t="shared" si="273"/>
        <v>21:0118</v>
      </c>
      <c r="D3664" s="1" t="str">
        <f t="shared" si="274"/>
        <v>21:0027</v>
      </c>
      <c r="E3664" t="s">
        <v>13490</v>
      </c>
      <c r="F3664" t="s">
        <v>13491</v>
      </c>
      <c r="H3664">
        <v>63.860486100000003</v>
      </c>
      <c r="I3664">
        <v>-96.879194999999996</v>
      </c>
      <c r="J3664" s="1" t="str">
        <f t="shared" si="275"/>
        <v>Till</v>
      </c>
      <c r="K3664" s="1" t="str">
        <f t="shared" si="276"/>
        <v>&lt;63 micron</v>
      </c>
      <c r="L3664">
        <v>0.1</v>
      </c>
      <c r="M3664">
        <v>0.89</v>
      </c>
      <c r="N3664">
        <v>6</v>
      </c>
      <c r="O3664">
        <v>530</v>
      </c>
      <c r="P3664">
        <v>0.5</v>
      </c>
      <c r="Q3664">
        <v>1</v>
      </c>
      <c r="R3664">
        <v>0.44</v>
      </c>
      <c r="S3664">
        <v>0.25</v>
      </c>
      <c r="T3664">
        <v>4</v>
      </c>
      <c r="U3664">
        <v>18</v>
      </c>
      <c r="V3664">
        <v>5</v>
      </c>
      <c r="W3664">
        <v>1.73</v>
      </c>
      <c r="X3664">
        <v>5</v>
      </c>
      <c r="Y3664">
        <v>0.5</v>
      </c>
      <c r="Z3664">
        <v>0.2</v>
      </c>
      <c r="AA3664">
        <v>30</v>
      </c>
      <c r="AB3664">
        <v>0.42</v>
      </c>
      <c r="AC3664">
        <v>235</v>
      </c>
      <c r="AD3664">
        <v>0.5</v>
      </c>
      <c r="AE3664">
        <v>0.01</v>
      </c>
      <c r="AF3664">
        <v>8</v>
      </c>
      <c r="AG3664">
        <v>850</v>
      </c>
      <c r="AH3664">
        <v>8</v>
      </c>
      <c r="AI3664">
        <v>1</v>
      </c>
      <c r="AJ3664">
        <v>2</v>
      </c>
      <c r="AK3664">
        <v>124</v>
      </c>
      <c r="AL3664">
        <v>0.01</v>
      </c>
      <c r="AM3664">
        <v>5</v>
      </c>
      <c r="AN3664">
        <v>5</v>
      </c>
      <c r="AO3664">
        <v>19</v>
      </c>
      <c r="AP3664">
        <v>5</v>
      </c>
      <c r="AQ3664">
        <v>16</v>
      </c>
    </row>
    <row r="3665" spans="1:43" hidden="1" x14ac:dyDescent="0.25">
      <c r="A3665" t="s">
        <v>13492</v>
      </c>
      <c r="B3665" t="s">
        <v>13493</v>
      </c>
      <c r="C3665" s="1" t="str">
        <f t="shared" si="273"/>
        <v>21:0118</v>
      </c>
      <c r="D3665" s="1" t="str">
        <f t="shared" si="274"/>
        <v>21:0027</v>
      </c>
      <c r="E3665" t="s">
        <v>13494</v>
      </c>
      <c r="F3665" t="s">
        <v>13495</v>
      </c>
      <c r="H3665">
        <v>63.875243400000002</v>
      </c>
      <c r="I3665">
        <v>-96.879629699999995</v>
      </c>
      <c r="J3665" s="1" t="str">
        <f t="shared" si="275"/>
        <v>Till</v>
      </c>
      <c r="K3665" s="1" t="str">
        <f t="shared" si="276"/>
        <v>&lt;63 micron</v>
      </c>
      <c r="L3665">
        <v>0.1</v>
      </c>
      <c r="M3665">
        <v>0.47</v>
      </c>
      <c r="N3665">
        <v>6</v>
      </c>
      <c r="O3665">
        <v>500</v>
      </c>
      <c r="P3665">
        <v>0.5</v>
      </c>
      <c r="Q3665">
        <v>1</v>
      </c>
      <c r="R3665">
        <v>0.39</v>
      </c>
      <c r="S3665">
        <v>0.25</v>
      </c>
      <c r="T3665">
        <v>2</v>
      </c>
      <c r="U3665">
        <v>18</v>
      </c>
      <c r="V3665">
        <v>3</v>
      </c>
      <c r="W3665">
        <v>1.54</v>
      </c>
      <c r="X3665">
        <v>5</v>
      </c>
      <c r="Y3665">
        <v>0.5</v>
      </c>
      <c r="Z3665">
        <v>0.09</v>
      </c>
      <c r="AA3665">
        <v>30</v>
      </c>
      <c r="AB3665">
        <v>0.25</v>
      </c>
      <c r="AC3665">
        <v>140</v>
      </c>
      <c r="AD3665">
        <v>0.5</v>
      </c>
      <c r="AE3665">
        <v>0.01</v>
      </c>
      <c r="AF3665">
        <v>6</v>
      </c>
      <c r="AG3665">
        <v>1130</v>
      </c>
      <c r="AH3665">
        <v>8</v>
      </c>
      <c r="AI3665">
        <v>1</v>
      </c>
      <c r="AJ3665">
        <v>1</v>
      </c>
      <c r="AK3665">
        <v>134</v>
      </c>
      <c r="AL3665">
        <v>0.02</v>
      </c>
      <c r="AM3665">
        <v>5</v>
      </c>
      <c r="AN3665">
        <v>5</v>
      </c>
      <c r="AO3665">
        <v>19</v>
      </c>
      <c r="AP3665">
        <v>5</v>
      </c>
      <c r="AQ3665">
        <v>10</v>
      </c>
    </row>
    <row r="3666" spans="1:43" hidden="1" x14ac:dyDescent="0.25">
      <c r="A3666" t="s">
        <v>13496</v>
      </c>
      <c r="B3666" t="s">
        <v>13497</v>
      </c>
      <c r="C3666" s="1" t="str">
        <f t="shared" si="273"/>
        <v>21:0118</v>
      </c>
      <c r="D3666" s="1" t="str">
        <f t="shared" si="274"/>
        <v>21:0027</v>
      </c>
      <c r="E3666" t="s">
        <v>13498</v>
      </c>
      <c r="F3666" t="s">
        <v>13499</v>
      </c>
      <c r="H3666">
        <v>63.890148699999997</v>
      </c>
      <c r="I3666">
        <v>-96.876692000000006</v>
      </c>
      <c r="J3666" s="1" t="str">
        <f t="shared" si="275"/>
        <v>Till</v>
      </c>
      <c r="K3666" s="1" t="str">
        <f t="shared" si="276"/>
        <v>&lt;63 micron</v>
      </c>
      <c r="L3666">
        <v>0.1</v>
      </c>
      <c r="M3666">
        <v>0.6</v>
      </c>
      <c r="N3666">
        <v>1</v>
      </c>
      <c r="O3666">
        <v>340</v>
      </c>
      <c r="P3666">
        <v>0.5</v>
      </c>
      <c r="Q3666">
        <v>1</v>
      </c>
      <c r="R3666">
        <v>0.28000000000000003</v>
      </c>
      <c r="S3666">
        <v>0.25</v>
      </c>
      <c r="T3666">
        <v>3</v>
      </c>
      <c r="U3666">
        <v>20</v>
      </c>
      <c r="V3666">
        <v>6</v>
      </c>
      <c r="W3666">
        <v>1.34</v>
      </c>
      <c r="X3666">
        <v>5</v>
      </c>
      <c r="Y3666">
        <v>0.5</v>
      </c>
      <c r="Z3666">
        <v>0.14000000000000001</v>
      </c>
      <c r="AA3666">
        <v>30</v>
      </c>
      <c r="AB3666">
        <v>0.23</v>
      </c>
      <c r="AC3666">
        <v>150</v>
      </c>
      <c r="AD3666">
        <v>0.5</v>
      </c>
      <c r="AE3666">
        <v>0.01</v>
      </c>
      <c r="AF3666">
        <v>9</v>
      </c>
      <c r="AG3666">
        <v>890</v>
      </c>
      <c r="AH3666">
        <v>8</v>
      </c>
      <c r="AI3666">
        <v>1</v>
      </c>
      <c r="AJ3666">
        <v>2</v>
      </c>
      <c r="AK3666">
        <v>109</v>
      </c>
      <c r="AL3666">
        <v>0.01</v>
      </c>
      <c r="AM3666">
        <v>5</v>
      </c>
      <c r="AN3666">
        <v>5</v>
      </c>
      <c r="AO3666">
        <v>16</v>
      </c>
      <c r="AP3666">
        <v>5</v>
      </c>
      <c r="AQ3666">
        <v>12</v>
      </c>
    </row>
    <row r="3667" spans="1:43" hidden="1" x14ac:dyDescent="0.25">
      <c r="A3667" t="s">
        <v>13500</v>
      </c>
      <c r="B3667" t="s">
        <v>13501</v>
      </c>
      <c r="C3667" s="1" t="str">
        <f t="shared" si="273"/>
        <v>21:0118</v>
      </c>
      <c r="D3667" s="1" t="str">
        <f t="shared" si="274"/>
        <v>21:0027</v>
      </c>
      <c r="E3667" t="s">
        <v>13502</v>
      </c>
      <c r="F3667" t="s">
        <v>13503</v>
      </c>
      <c r="H3667">
        <v>63.906862500000003</v>
      </c>
      <c r="I3667">
        <v>-96.886905400000003</v>
      </c>
      <c r="J3667" s="1" t="str">
        <f t="shared" si="275"/>
        <v>Till</v>
      </c>
      <c r="K3667" s="1" t="str">
        <f t="shared" si="276"/>
        <v>&lt;63 micron</v>
      </c>
      <c r="L3667">
        <v>0.1</v>
      </c>
      <c r="M3667">
        <v>0.44</v>
      </c>
      <c r="N3667">
        <v>2</v>
      </c>
      <c r="O3667">
        <v>240</v>
      </c>
      <c r="P3667">
        <v>0.25</v>
      </c>
      <c r="Q3667">
        <v>1</v>
      </c>
      <c r="R3667">
        <v>0.26</v>
      </c>
      <c r="S3667">
        <v>0.25</v>
      </c>
      <c r="T3667">
        <v>3</v>
      </c>
      <c r="U3667">
        <v>21</v>
      </c>
      <c r="V3667">
        <v>3</v>
      </c>
      <c r="W3667">
        <v>1.33</v>
      </c>
      <c r="X3667">
        <v>5</v>
      </c>
      <c r="Y3667">
        <v>0.5</v>
      </c>
      <c r="Z3667">
        <v>0.09</v>
      </c>
      <c r="AA3667">
        <v>30</v>
      </c>
      <c r="AB3667">
        <v>0.19</v>
      </c>
      <c r="AC3667">
        <v>145</v>
      </c>
      <c r="AD3667">
        <v>0.5</v>
      </c>
      <c r="AE3667">
        <v>0.01</v>
      </c>
      <c r="AF3667">
        <v>9</v>
      </c>
      <c r="AG3667">
        <v>920</v>
      </c>
      <c r="AH3667">
        <v>10</v>
      </c>
      <c r="AI3667">
        <v>1</v>
      </c>
      <c r="AJ3667">
        <v>1</v>
      </c>
      <c r="AK3667">
        <v>109</v>
      </c>
      <c r="AL3667">
        <v>0.02</v>
      </c>
      <c r="AM3667">
        <v>5</v>
      </c>
      <c r="AN3667">
        <v>5</v>
      </c>
      <c r="AO3667">
        <v>17</v>
      </c>
      <c r="AP3667">
        <v>5</v>
      </c>
      <c r="AQ3667">
        <v>10</v>
      </c>
    </row>
    <row r="3668" spans="1:43" hidden="1" x14ac:dyDescent="0.25">
      <c r="A3668" t="s">
        <v>13504</v>
      </c>
      <c r="B3668" t="s">
        <v>13505</v>
      </c>
      <c r="C3668" s="1" t="str">
        <f t="shared" si="273"/>
        <v>21:0118</v>
      </c>
      <c r="D3668" s="1" t="str">
        <f t="shared" si="274"/>
        <v>21:0027</v>
      </c>
      <c r="E3668" t="s">
        <v>13506</v>
      </c>
      <c r="F3668" t="s">
        <v>13507</v>
      </c>
      <c r="H3668">
        <v>63.918117199999998</v>
      </c>
      <c r="I3668">
        <v>-96.885425999999995</v>
      </c>
      <c r="J3668" s="1" t="str">
        <f t="shared" si="275"/>
        <v>Till</v>
      </c>
      <c r="K3668" s="1" t="str">
        <f t="shared" si="276"/>
        <v>&lt;63 micron</v>
      </c>
      <c r="L3668">
        <v>0.1</v>
      </c>
      <c r="M3668">
        <v>0.85</v>
      </c>
      <c r="N3668">
        <v>4</v>
      </c>
      <c r="O3668">
        <v>240</v>
      </c>
      <c r="P3668">
        <v>0.5</v>
      </c>
      <c r="Q3668">
        <v>1</v>
      </c>
      <c r="R3668">
        <v>0.23</v>
      </c>
      <c r="S3668">
        <v>0.25</v>
      </c>
      <c r="T3668">
        <v>4</v>
      </c>
      <c r="U3668">
        <v>28</v>
      </c>
      <c r="V3668">
        <v>6</v>
      </c>
      <c r="W3668">
        <v>1.72</v>
      </c>
      <c r="X3668">
        <v>10</v>
      </c>
      <c r="Y3668">
        <v>0.5</v>
      </c>
      <c r="Z3668">
        <v>0.16</v>
      </c>
      <c r="AA3668">
        <v>40</v>
      </c>
      <c r="AB3668">
        <v>0.31</v>
      </c>
      <c r="AC3668">
        <v>180</v>
      </c>
      <c r="AD3668">
        <v>0.5</v>
      </c>
      <c r="AE3668">
        <v>0.01</v>
      </c>
      <c r="AF3668">
        <v>13</v>
      </c>
      <c r="AG3668">
        <v>750</v>
      </c>
      <c r="AH3668">
        <v>6</v>
      </c>
      <c r="AI3668">
        <v>1</v>
      </c>
      <c r="AJ3668">
        <v>2</v>
      </c>
      <c r="AK3668">
        <v>119</v>
      </c>
      <c r="AL3668">
        <v>0.02</v>
      </c>
      <c r="AM3668">
        <v>5</v>
      </c>
      <c r="AN3668">
        <v>5</v>
      </c>
      <c r="AO3668">
        <v>22</v>
      </c>
      <c r="AP3668">
        <v>5</v>
      </c>
      <c r="AQ3668">
        <v>16</v>
      </c>
    </row>
    <row r="3669" spans="1:43" hidden="1" x14ac:dyDescent="0.25">
      <c r="A3669" t="s">
        <v>13508</v>
      </c>
      <c r="B3669" t="s">
        <v>13509</v>
      </c>
      <c r="C3669" s="1" t="str">
        <f t="shared" si="273"/>
        <v>21:0118</v>
      </c>
      <c r="D3669" s="1" t="str">
        <f t="shared" si="274"/>
        <v>21:0027</v>
      </c>
      <c r="E3669" t="s">
        <v>13510</v>
      </c>
      <c r="F3669" t="s">
        <v>13511</v>
      </c>
      <c r="H3669">
        <v>63.958190600000002</v>
      </c>
      <c r="I3669">
        <v>-96.882749500000003</v>
      </c>
      <c r="J3669" s="1" t="str">
        <f t="shared" si="275"/>
        <v>Till</v>
      </c>
      <c r="K3669" s="1" t="str">
        <f t="shared" si="276"/>
        <v>&lt;63 micron</v>
      </c>
      <c r="L3669">
        <v>0.1</v>
      </c>
      <c r="M3669">
        <v>0.64</v>
      </c>
      <c r="N3669">
        <v>1</v>
      </c>
      <c r="O3669">
        <v>140</v>
      </c>
      <c r="P3669">
        <v>0.25</v>
      </c>
      <c r="Q3669">
        <v>1</v>
      </c>
      <c r="R3669">
        <v>0.25</v>
      </c>
      <c r="S3669">
        <v>0.25</v>
      </c>
      <c r="T3669">
        <v>4</v>
      </c>
      <c r="U3669">
        <v>25</v>
      </c>
      <c r="V3669">
        <v>4</v>
      </c>
      <c r="W3669">
        <v>1.53</v>
      </c>
      <c r="X3669">
        <v>10</v>
      </c>
      <c r="Y3669">
        <v>0.5</v>
      </c>
      <c r="Z3669">
        <v>0.1</v>
      </c>
      <c r="AA3669">
        <v>40</v>
      </c>
      <c r="AB3669">
        <v>0.27</v>
      </c>
      <c r="AC3669">
        <v>130</v>
      </c>
      <c r="AD3669">
        <v>0.5</v>
      </c>
      <c r="AE3669">
        <v>0.01</v>
      </c>
      <c r="AF3669">
        <v>12</v>
      </c>
      <c r="AG3669">
        <v>830</v>
      </c>
      <c r="AH3669">
        <v>10</v>
      </c>
      <c r="AI3669">
        <v>1</v>
      </c>
      <c r="AJ3669">
        <v>2</v>
      </c>
      <c r="AK3669">
        <v>123</v>
      </c>
      <c r="AL3669">
        <v>0.03</v>
      </c>
      <c r="AM3669">
        <v>5</v>
      </c>
      <c r="AN3669">
        <v>5</v>
      </c>
      <c r="AO3669">
        <v>22</v>
      </c>
      <c r="AP3669">
        <v>5</v>
      </c>
      <c r="AQ3669">
        <v>12</v>
      </c>
    </row>
    <row r="3670" spans="1:43" hidden="1" x14ac:dyDescent="0.25">
      <c r="A3670" t="s">
        <v>13512</v>
      </c>
      <c r="B3670" t="s">
        <v>13513</v>
      </c>
      <c r="C3670" s="1" t="str">
        <f t="shared" si="273"/>
        <v>21:0118</v>
      </c>
      <c r="D3670" s="1" t="str">
        <f t="shared" si="274"/>
        <v>21:0027</v>
      </c>
      <c r="E3670" t="s">
        <v>13514</v>
      </c>
      <c r="F3670" t="s">
        <v>13515</v>
      </c>
      <c r="H3670">
        <v>63.975545199999999</v>
      </c>
      <c r="I3670">
        <v>-96.879720599999999</v>
      </c>
      <c r="J3670" s="1" t="str">
        <f t="shared" si="275"/>
        <v>Till</v>
      </c>
      <c r="K3670" s="1" t="str">
        <f t="shared" si="276"/>
        <v>&lt;63 micron</v>
      </c>
      <c r="L3670">
        <v>0.1</v>
      </c>
      <c r="M3670">
        <v>1.1599999999999999</v>
      </c>
      <c r="N3670">
        <v>2</v>
      </c>
      <c r="O3670">
        <v>320</v>
      </c>
      <c r="P3670">
        <v>0.5</v>
      </c>
      <c r="Q3670">
        <v>1</v>
      </c>
      <c r="R3670">
        <v>0.25</v>
      </c>
      <c r="S3670">
        <v>0.25</v>
      </c>
      <c r="T3670">
        <v>4</v>
      </c>
      <c r="U3670">
        <v>33</v>
      </c>
      <c r="V3670">
        <v>10</v>
      </c>
      <c r="W3670">
        <v>1.9</v>
      </c>
      <c r="X3670">
        <v>10</v>
      </c>
      <c r="Y3670">
        <v>0.5</v>
      </c>
      <c r="Z3670">
        <v>0.23</v>
      </c>
      <c r="AA3670">
        <v>40</v>
      </c>
      <c r="AB3670">
        <v>0.41</v>
      </c>
      <c r="AC3670">
        <v>190</v>
      </c>
      <c r="AD3670">
        <v>0.5</v>
      </c>
      <c r="AE3670">
        <v>0.01</v>
      </c>
      <c r="AF3670">
        <v>17</v>
      </c>
      <c r="AG3670">
        <v>800</v>
      </c>
      <c r="AH3670">
        <v>10</v>
      </c>
      <c r="AI3670">
        <v>1</v>
      </c>
      <c r="AJ3670">
        <v>3</v>
      </c>
      <c r="AK3670">
        <v>143</v>
      </c>
      <c r="AL3670">
        <v>0.01</v>
      </c>
      <c r="AM3670">
        <v>5</v>
      </c>
      <c r="AN3670">
        <v>5</v>
      </c>
      <c r="AO3670">
        <v>25</v>
      </c>
      <c r="AP3670">
        <v>5</v>
      </c>
      <c r="AQ3670">
        <v>20</v>
      </c>
    </row>
    <row r="3671" spans="1:43" hidden="1" x14ac:dyDescent="0.25">
      <c r="A3671" t="s">
        <v>13516</v>
      </c>
      <c r="B3671" t="s">
        <v>13517</v>
      </c>
      <c r="C3671" s="1" t="str">
        <f t="shared" si="273"/>
        <v>21:0118</v>
      </c>
      <c r="D3671" s="1" t="str">
        <f t="shared" si="274"/>
        <v>21:0027</v>
      </c>
      <c r="E3671" t="s">
        <v>13518</v>
      </c>
      <c r="F3671" t="s">
        <v>13519</v>
      </c>
      <c r="H3671">
        <v>63.992005599999999</v>
      </c>
      <c r="I3671">
        <v>-96.885548200000002</v>
      </c>
      <c r="J3671" s="1" t="str">
        <f t="shared" si="275"/>
        <v>Till</v>
      </c>
      <c r="K3671" s="1" t="str">
        <f t="shared" si="276"/>
        <v>&lt;63 micron</v>
      </c>
      <c r="L3671">
        <v>0.1</v>
      </c>
      <c r="M3671">
        <v>0.36</v>
      </c>
      <c r="N3671">
        <v>4</v>
      </c>
      <c r="O3671">
        <v>70</v>
      </c>
      <c r="P3671">
        <v>0.25</v>
      </c>
      <c r="Q3671">
        <v>1</v>
      </c>
      <c r="R3671">
        <v>0.16</v>
      </c>
      <c r="S3671">
        <v>0.25</v>
      </c>
      <c r="T3671">
        <v>2</v>
      </c>
      <c r="U3671">
        <v>17</v>
      </c>
      <c r="V3671">
        <v>2</v>
      </c>
      <c r="W3671">
        <v>1.1000000000000001</v>
      </c>
      <c r="X3671">
        <v>5</v>
      </c>
      <c r="Y3671">
        <v>0.5</v>
      </c>
      <c r="Z3671">
        <v>0.05</v>
      </c>
      <c r="AA3671">
        <v>30</v>
      </c>
      <c r="AB3671">
        <v>0.13</v>
      </c>
      <c r="AC3671">
        <v>120</v>
      </c>
      <c r="AD3671">
        <v>0.5</v>
      </c>
      <c r="AE3671">
        <v>0.01</v>
      </c>
      <c r="AF3671">
        <v>6</v>
      </c>
      <c r="AG3671">
        <v>660</v>
      </c>
      <c r="AH3671">
        <v>8</v>
      </c>
      <c r="AI3671">
        <v>1</v>
      </c>
      <c r="AJ3671">
        <v>1</v>
      </c>
      <c r="AK3671">
        <v>93</v>
      </c>
      <c r="AL3671">
        <v>0.02</v>
      </c>
      <c r="AM3671">
        <v>5</v>
      </c>
      <c r="AN3671">
        <v>5</v>
      </c>
      <c r="AO3671">
        <v>15</v>
      </c>
      <c r="AP3671">
        <v>5</v>
      </c>
      <c r="AQ3671">
        <v>6</v>
      </c>
    </row>
    <row r="3672" spans="1:43" hidden="1" x14ac:dyDescent="0.25">
      <c r="A3672" t="s">
        <v>13520</v>
      </c>
      <c r="B3672" t="s">
        <v>13521</v>
      </c>
      <c r="C3672" s="1" t="str">
        <f t="shared" si="273"/>
        <v>21:0118</v>
      </c>
      <c r="D3672" s="1" t="str">
        <f t="shared" si="274"/>
        <v>21:0027</v>
      </c>
      <c r="E3672" t="s">
        <v>13522</v>
      </c>
      <c r="F3672" t="s">
        <v>13523</v>
      </c>
      <c r="H3672">
        <v>64.008757700000004</v>
      </c>
      <c r="I3672">
        <v>-96.889846300000002</v>
      </c>
      <c r="J3672" s="1" t="str">
        <f t="shared" si="275"/>
        <v>Till</v>
      </c>
      <c r="K3672" s="1" t="str">
        <f t="shared" si="276"/>
        <v>&lt;63 micron</v>
      </c>
      <c r="L3672">
        <v>0.1</v>
      </c>
      <c r="M3672">
        <v>0.41</v>
      </c>
      <c r="N3672">
        <v>6</v>
      </c>
      <c r="O3672">
        <v>160</v>
      </c>
      <c r="P3672">
        <v>0.25</v>
      </c>
      <c r="Q3672">
        <v>1</v>
      </c>
      <c r="R3672">
        <v>0.27</v>
      </c>
      <c r="S3672">
        <v>0.25</v>
      </c>
      <c r="T3672">
        <v>3</v>
      </c>
      <c r="U3672">
        <v>25</v>
      </c>
      <c r="V3672">
        <v>3</v>
      </c>
      <c r="W3672">
        <v>1.45</v>
      </c>
      <c r="X3672">
        <v>5</v>
      </c>
      <c r="Y3672">
        <v>0.5</v>
      </c>
      <c r="Z3672">
        <v>7.0000000000000007E-2</v>
      </c>
      <c r="AA3672">
        <v>40</v>
      </c>
      <c r="AB3672">
        <v>0.18</v>
      </c>
      <c r="AC3672">
        <v>175</v>
      </c>
      <c r="AD3672">
        <v>0.5</v>
      </c>
      <c r="AE3672">
        <v>0.01</v>
      </c>
      <c r="AF3672">
        <v>11</v>
      </c>
      <c r="AG3672">
        <v>970</v>
      </c>
      <c r="AH3672">
        <v>6</v>
      </c>
      <c r="AI3672">
        <v>1</v>
      </c>
      <c r="AJ3672">
        <v>1</v>
      </c>
      <c r="AK3672">
        <v>118</v>
      </c>
      <c r="AL3672">
        <v>0.03</v>
      </c>
      <c r="AM3672">
        <v>5</v>
      </c>
      <c r="AN3672">
        <v>5</v>
      </c>
      <c r="AO3672">
        <v>20</v>
      </c>
      <c r="AP3672">
        <v>5</v>
      </c>
      <c r="AQ3672">
        <v>10</v>
      </c>
    </row>
    <row r="3673" spans="1:43" hidden="1" x14ac:dyDescent="0.25">
      <c r="A3673" t="s">
        <v>13524</v>
      </c>
      <c r="B3673" t="s">
        <v>13525</v>
      </c>
      <c r="C3673" s="1" t="str">
        <f t="shared" si="273"/>
        <v>21:0118</v>
      </c>
      <c r="D3673" s="1" t="str">
        <f t="shared" si="274"/>
        <v>21:0027</v>
      </c>
      <c r="E3673" t="s">
        <v>13526</v>
      </c>
      <c r="F3673" t="s">
        <v>13527</v>
      </c>
      <c r="H3673">
        <v>63.599010399999997</v>
      </c>
      <c r="I3673">
        <v>-96.870930599999994</v>
      </c>
      <c r="J3673" s="1" t="str">
        <f t="shared" si="275"/>
        <v>Till</v>
      </c>
      <c r="K3673" s="1" t="str">
        <f t="shared" si="276"/>
        <v>&lt;63 micron</v>
      </c>
      <c r="L3673">
        <v>0.1</v>
      </c>
      <c r="M3673">
        <v>0.83</v>
      </c>
      <c r="N3673">
        <v>1</v>
      </c>
      <c r="O3673">
        <v>130</v>
      </c>
      <c r="P3673">
        <v>0.5</v>
      </c>
      <c r="Q3673">
        <v>1</v>
      </c>
      <c r="R3673">
        <v>0.4</v>
      </c>
      <c r="S3673">
        <v>0.25</v>
      </c>
      <c r="T3673">
        <v>5</v>
      </c>
      <c r="U3673">
        <v>36</v>
      </c>
      <c r="V3673">
        <v>8</v>
      </c>
      <c r="W3673">
        <v>1.57</v>
      </c>
      <c r="X3673">
        <v>10</v>
      </c>
      <c r="Y3673">
        <v>0.5</v>
      </c>
      <c r="Z3673">
        <v>0.18</v>
      </c>
      <c r="AA3673">
        <v>40</v>
      </c>
      <c r="AB3673">
        <v>0.5</v>
      </c>
      <c r="AC3673">
        <v>235</v>
      </c>
      <c r="AD3673">
        <v>0.5</v>
      </c>
      <c r="AE3673">
        <v>0.01</v>
      </c>
      <c r="AF3673">
        <v>18</v>
      </c>
      <c r="AG3673">
        <v>870</v>
      </c>
      <c r="AH3673">
        <v>14</v>
      </c>
      <c r="AI3673">
        <v>1</v>
      </c>
      <c r="AJ3673">
        <v>3</v>
      </c>
      <c r="AK3673">
        <v>71</v>
      </c>
      <c r="AL3673">
        <v>0.06</v>
      </c>
      <c r="AM3673">
        <v>5</v>
      </c>
      <c r="AN3673">
        <v>5</v>
      </c>
      <c r="AO3673">
        <v>25</v>
      </c>
      <c r="AP3673">
        <v>5</v>
      </c>
      <c r="AQ3673">
        <v>24</v>
      </c>
    </row>
    <row r="3674" spans="1:43" hidden="1" x14ac:dyDescent="0.25">
      <c r="A3674" t="s">
        <v>13528</v>
      </c>
      <c r="B3674" t="s">
        <v>13529</v>
      </c>
      <c r="C3674" s="1" t="str">
        <f t="shared" si="273"/>
        <v>21:0118</v>
      </c>
      <c r="D3674" s="1" t="str">
        <f t="shared" si="274"/>
        <v>21:0027</v>
      </c>
      <c r="E3674" t="s">
        <v>13530</v>
      </c>
      <c r="F3674" t="s">
        <v>13531</v>
      </c>
      <c r="H3674">
        <v>63.586278900000003</v>
      </c>
      <c r="I3674">
        <v>-96.866077500000003</v>
      </c>
      <c r="J3674" s="1" t="str">
        <f t="shared" si="275"/>
        <v>Till</v>
      </c>
      <c r="K3674" s="1" t="str">
        <f t="shared" si="276"/>
        <v>&lt;63 micron</v>
      </c>
      <c r="L3674">
        <v>0.1</v>
      </c>
      <c r="M3674">
        <v>1.65</v>
      </c>
      <c r="N3674">
        <v>2</v>
      </c>
      <c r="O3674">
        <v>260</v>
      </c>
      <c r="P3674">
        <v>1</v>
      </c>
      <c r="Q3674">
        <v>1</v>
      </c>
      <c r="R3674">
        <v>0.47</v>
      </c>
      <c r="S3674">
        <v>0.25</v>
      </c>
      <c r="T3674">
        <v>7</v>
      </c>
      <c r="U3674">
        <v>40</v>
      </c>
      <c r="V3674">
        <v>14</v>
      </c>
      <c r="W3674">
        <v>1.97</v>
      </c>
      <c r="X3674">
        <v>10</v>
      </c>
      <c r="Y3674">
        <v>0.5</v>
      </c>
      <c r="Z3674">
        <v>0.47</v>
      </c>
      <c r="AA3674">
        <v>60</v>
      </c>
      <c r="AB3674">
        <v>0.69</v>
      </c>
      <c r="AC3674">
        <v>265</v>
      </c>
      <c r="AD3674">
        <v>0.5</v>
      </c>
      <c r="AE3674">
        <v>0.02</v>
      </c>
      <c r="AF3674">
        <v>21</v>
      </c>
      <c r="AG3674">
        <v>1040</v>
      </c>
      <c r="AH3674">
        <v>14</v>
      </c>
      <c r="AI3674">
        <v>1</v>
      </c>
      <c r="AJ3674">
        <v>4</v>
      </c>
      <c r="AK3674">
        <v>101</v>
      </c>
      <c r="AL3674">
        <v>0.04</v>
      </c>
      <c r="AM3674">
        <v>5</v>
      </c>
      <c r="AN3674">
        <v>5</v>
      </c>
      <c r="AO3674">
        <v>28</v>
      </c>
      <c r="AP3674">
        <v>5</v>
      </c>
      <c r="AQ3674">
        <v>34</v>
      </c>
    </row>
    <row r="3675" spans="1:43" hidden="1" x14ac:dyDescent="0.25">
      <c r="A3675" t="s">
        <v>13532</v>
      </c>
      <c r="B3675" t="s">
        <v>13533</v>
      </c>
      <c r="C3675" s="1" t="str">
        <f t="shared" si="273"/>
        <v>21:0118</v>
      </c>
      <c r="D3675" s="1" t="str">
        <f t="shared" si="274"/>
        <v>21:0027</v>
      </c>
      <c r="E3675" t="s">
        <v>13534</v>
      </c>
      <c r="F3675" t="s">
        <v>13535</v>
      </c>
      <c r="H3675">
        <v>63.570851500000003</v>
      </c>
      <c r="I3675">
        <v>-96.867715899999993</v>
      </c>
      <c r="J3675" s="1" t="str">
        <f t="shared" si="275"/>
        <v>Till</v>
      </c>
      <c r="K3675" s="1" t="str">
        <f t="shared" si="276"/>
        <v>&lt;63 micron</v>
      </c>
      <c r="L3675">
        <v>0.1</v>
      </c>
      <c r="M3675">
        <v>1.32</v>
      </c>
      <c r="N3675">
        <v>4</v>
      </c>
      <c r="O3675">
        <v>180</v>
      </c>
      <c r="P3675">
        <v>0.5</v>
      </c>
      <c r="Q3675">
        <v>2</v>
      </c>
      <c r="R3675">
        <v>0.43</v>
      </c>
      <c r="S3675">
        <v>0.25</v>
      </c>
      <c r="T3675">
        <v>5</v>
      </c>
      <c r="U3675">
        <v>37</v>
      </c>
      <c r="V3675">
        <v>14</v>
      </c>
      <c r="W3675">
        <v>1.81</v>
      </c>
      <c r="X3675">
        <v>10</v>
      </c>
      <c r="Y3675">
        <v>0.5</v>
      </c>
      <c r="Z3675">
        <v>0.35</v>
      </c>
      <c r="AA3675">
        <v>50</v>
      </c>
      <c r="AB3675">
        <v>0.56000000000000005</v>
      </c>
      <c r="AC3675">
        <v>195</v>
      </c>
      <c r="AD3675">
        <v>0.5</v>
      </c>
      <c r="AE3675">
        <v>0.01</v>
      </c>
      <c r="AF3675">
        <v>18</v>
      </c>
      <c r="AG3675">
        <v>1110</v>
      </c>
      <c r="AH3675">
        <v>12</v>
      </c>
      <c r="AI3675">
        <v>1</v>
      </c>
      <c r="AJ3675">
        <v>3</v>
      </c>
      <c r="AK3675">
        <v>87</v>
      </c>
      <c r="AL3675">
        <v>0.05</v>
      </c>
      <c r="AM3675">
        <v>5</v>
      </c>
      <c r="AN3675">
        <v>5</v>
      </c>
      <c r="AO3675">
        <v>27</v>
      </c>
      <c r="AP3675">
        <v>5</v>
      </c>
      <c r="AQ3675">
        <v>28</v>
      </c>
    </row>
    <row r="3676" spans="1:43" hidden="1" x14ac:dyDescent="0.25">
      <c r="A3676" t="s">
        <v>13536</v>
      </c>
      <c r="B3676" t="s">
        <v>13537</v>
      </c>
      <c r="C3676" s="1" t="str">
        <f t="shared" si="273"/>
        <v>21:0118</v>
      </c>
      <c r="D3676" s="1" t="str">
        <f t="shared" si="274"/>
        <v>21:0027</v>
      </c>
      <c r="E3676" t="s">
        <v>13538</v>
      </c>
      <c r="F3676" t="s">
        <v>13539</v>
      </c>
      <c r="H3676">
        <v>63.556254299999999</v>
      </c>
      <c r="I3676">
        <v>-96.866008399999998</v>
      </c>
      <c r="J3676" s="1" t="str">
        <f t="shared" si="275"/>
        <v>Till</v>
      </c>
      <c r="K3676" s="1" t="str">
        <f t="shared" si="276"/>
        <v>&lt;63 micron</v>
      </c>
      <c r="L3676">
        <v>0.1</v>
      </c>
      <c r="M3676">
        <v>1.03</v>
      </c>
      <c r="N3676">
        <v>2</v>
      </c>
      <c r="O3676">
        <v>150</v>
      </c>
      <c r="P3676">
        <v>0.5</v>
      </c>
      <c r="Q3676">
        <v>1</v>
      </c>
      <c r="R3676">
        <v>0.43</v>
      </c>
      <c r="S3676">
        <v>0.25</v>
      </c>
      <c r="T3676">
        <v>4</v>
      </c>
      <c r="U3676">
        <v>36</v>
      </c>
      <c r="V3676">
        <v>11</v>
      </c>
      <c r="W3676">
        <v>1.62</v>
      </c>
      <c r="X3676">
        <v>10</v>
      </c>
      <c r="Y3676">
        <v>0.5</v>
      </c>
      <c r="Z3676">
        <v>0.24</v>
      </c>
      <c r="AA3676">
        <v>50</v>
      </c>
      <c r="AB3676">
        <v>0.51</v>
      </c>
      <c r="AC3676">
        <v>170</v>
      </c>
      <c r="AD3676">
        <v>0.5</v>
      </c>
      <c r="AE3676">
        <v>0.01</v>
      </c>
      <c r="AF3676">
        <v>18</v>
      </c>
      <c r="AG3676">
        <v>1180</v>
      </c>
      <c r="AH3676">
        <v>10</v>
      </c>
      <c r="AI3676">
        <v>1</v>
      </c>
      <c r="AJ3676">
        <v>3</v>
      </c>
      <c r="AK3676">
        <v>77</v>
      </c>
      <c r="AL3676">
        <v>0.06</v>
      </c>
      <c r="AM3676">
        <v>5</v>
      </c>
      <c r="AN3676">
        <v>5</v>
      </c>
      <c r="AO3676">
        <v>25</v>
      </c>
      <c r="AP3676">
        <v>5</v>
      </c>
      <c r="AQ3676">
        <v>24</v>
      </c>
    </row>
    <row r="3677" spans="1:43" hidden="1" x14ac:dyDescent="0.25">
      <c r="A3677" t="s">
        <v>13540</v>
      </c>
      <c r="B3677" t="s">
        <v>13541</v>
      </c>
      <c r="C3677" s="1" t="str">
        <f t="shared" si="273"/>
        <v>21:0118</v>
      </c>
      <c r="D3677" s="1" t="str">
        <f t="shared" si="274"/>
        <v>21:0027</v>
      </c>
      <c r="E3677" t="s">
        <v>13542</v>
      </c>
      <c r="F3677" t="s">
        <v>13543</v>
      </c>
      <c r="H3677">
        <v>63.6125398</v>
      </c>
      <c r="I3677">
        <v>-96.839595700000004</v>
      </c>
      <c r="J3677" s="1" t="str">
        <f t="shared" si="275"/>
        <v>Till</v>
      </c>
      <c r="K3677" s="1" t="str">
        <f t="shared" si="276"/>
        <v>&lt;63 micron</v>
      </c>
      <c r="L3677">
        <v>0.1</v>
      </c>
      <c r="M3677">
        <v>0.64</v>
      </c>
      <c r="N3677">
        <v>2</v>
      </c>
      <c r="O3677">
        <v>90</v>
      </c>
      <c r="P3677">
        <v>0.25</v>
      </c>
      <c r="Q3677">
        <v>1</v>
      </c>
      <c r="R3677">
        <v>0.48</v>
      </c>
      <c r="S3677">
        <v>0.25</v>
      </c>
      <c r="T3677">
        <v>4</v>
      </c>
      <c r="U3677">
        <v>34</v>
      </c>
      <c r="V3677">
        <v>9</v>
      </c>
      <c r="W3677">
        <v>1.52</v>
      </c>
      <c r="X3677">
        <v>5</v>
      </c>
      <c r="Y3677">
        <v>0.5</v>
      </c>
      <c r="Z3677">
        <v>0.13</v>
      </c>
      <c r="AA3677">
        <v>40</v>
      </c>
      <c r="AB3677">
        <v>0.42</v>
      </c>
      <c r="AC3677">
        <v>145</v>
      </c>
      <c r="AD3677">
        <v>0.5</v>
      </c>
      <c r="AE3677">
        <v>0.01</v>
      </c>
      <c r="AF3677">
        <v>16</v>
      </c>
      <c r="AG3677">
        <v>1280</v>
      </c>
      <c r="AH3677">
        <v>12</v>
      </c>
      <c r="AI3677">
        <v>1</v>
      </c>
      <c r="AJ3677">
        <v>2</v>
      </c>
      <c r="AK3677">
        <v>64</v>
      </c>
      <c r="AL3677">
        <v>0.06</v>
      </c>
      <c r="AM3677">
        <v>5</v>
      </c>
      <c r="AN3677">
        <v>5</v>
      </c>
      <c r="AO3677">
        <v>26</v>
      </c>
      <c r="AP3677">
        <v>5</v>
      </c>
      <c r="AQ3677">
        <v>20</v>
      </c>
    </row>
    <row r="3678" spans="1:43" hidden="1" x14ac:dyDescent="0.25">
      <c r="A3678" t="s">
        <v>13544</v>
      </c>
      <c r="B3678" t="s">
        <v>13545</v>
      </c>
      <c r="C3678" s="1" t="str">
        <f t="shared" si="273"/>
        <v>21:0118</v>
      </c>
      <c r="D3678" s="1" t="str">
        <f t="shared" si="274"/>
        <v>21:0027</v>
      </c>
      <c r="E3678" t="s">
        <v>13546</v>
      </c>
      <c r="F3678" t="s">
        <v>13547</v>
      </c>
      <c r="H3678">
        <v>63.630009000000001</v>
      </c>
      <c r="I3678">
        <v>-96.828093800000005</v>
      </c>
      <c r="J3678" s="1" t="str">
        <f t="shared" si="275"/>
        <v>Till</v>
      </c>
      <c r="K3678" s="1" t="str">
        <f t="shared" si="276"/>
        <v>&lt;63 micron</v>
      </c>
      <c r="L3678">
        <v>0.1</v>
      </c>
      <c r="M3678">
        <v>0.91</v>
      </c>
      <c r="N3678">
        <v>2</v>
      </c>
      <c r="O3678">
        <v>180</v>
      </c>
      <c r="P3678">
        <v>0.5</v>
      </c>
      <c r="Q3678">
        <v>2</v>
      </c>
      <c r="R3678">
        <v>0.47</v>
      </c>
      <c r="S3678">
        <v>0.25</v>
      </c>
      <c r="T3678">
        <v>5</v>
      </c>
      <c r="U3678">
        <v>38</v>
      </c>
      <c r="V3678">
        <v>13</v>
      </c>
      <c r="W3678">
        <v>1.74</v>
      </c>
      <c r="X3678">
        <v>10</v>
      </c>
      <c r="Y3678">
        <v>0.5</v>
      </c>
      <c r="Z3678">
        <v>0.19</v>
      </c>
      <c r="AA3678">
        <v>40</v>
      </c>
      <c r="AB3678">
        <v>0.55000000000000004</v>
      </c>
      <c r="AC3678">
        <v>170</v>
      </c>
      <c r="AD3678">
        <v>0.5</v>
      </c>
      <c r="AE3678">
        <v>0.01</v>
      </c>
      <c r="AF3678">
        <v>19</v>
      </c>
      <c r="AG3678">
        <v>1140</v>
      </c>
      <c r="AH3678">
        <v>10</v>
      </c>
      <c r="AI3678">
        <v>1</v>
      </c>
      <c r="AJ3678">
        <v>3</v>
      </c>
      <c r="AK3678">
        <v>71</v>
      </c>
      <c r="AL3678">
        <v>0.06</v>
      </c>
      <c r="AM3678">
        <v>5</v>
      </c>
      <c r="AN3678">
        <v>5</v>
      </c>
      <c r="AO3678">
        <v>27</v>
      </c>
      <c r="AP3678">
        <v>5</v>
      </c>
      <c r="AQ3678">
        <v>26</v>
      </c>
    </row>
    <row r="3679" spans="1:43" hidden="1" x14ac:dyDescent="0.25">
      <c r="A3679" t="s">
        <v>13548</v>
      </c>
      <c r="B3679" t="s">
        <v>13549</v>
      </c>
      <c r="C3679" s="1" t="str">
        <f t="shared" si="273"/>
        <v>21:0118</v>
      </c>
      <c r="D3679" s="1" t="str">
        <f t="shared" si="274"/>
        <v>21:0027</v>
      </c>
      <c r="E3679" t="s">
        <v>13550</v>
      </c>
      <c r="F3679" t="s">
        <v>13551</v>
      </c>
      <c r="H3679">
        <v>63.655070199999997</v>
      </c>
      <c r="I3679">
        <v>-96.809305800000004</v>
      </c>
      <c r="J3679" s="1" t="str">
        <f t="shared" si="275"/>
        <v>Till</v>
      </c>
      <c r="K3679" s="1" t="str">
        <f t="shared" si="276"/>
        <v>&lt;63 micron</v>
      </c>
      <c r="L3679">
        <v>0.1</v>
      </c>
      <c r="M3679">
        <v>1.58</v>
      </c>
      <c r="N3679">
        <v>1</v>
      </c>
      <c r="O3679">
        <v>340</v>
      </c>
      <c r="P3679">
        <v>1</v>
      </c>
      <c r="Q3679">
        <v>2</v>
      </c>
      <c r="R3679">
        <v>0.49</v>
      </c>
      <c r="S3679">
        <v>0.25</v>
      </c>
      <c r="T3679">
        <v>8</v>
      </c>
      <c r="U3679">
        <v>53</v>
      </c>
      <c r="V3679">
        <v>20</v>
      </c>
      <c r="W3679">
        <v>2.29</v>
      </c>
      <c r="X3679">
        <v>10</v>
      </c>
      <c r="Y3679">
        <v>0.5</v>
      </c>
      <c r="Z3679">
        <v>0.38</v>
      </c>
      <c r="AA3679">
        <v>60</v>
      </c>
      <c r="AB3679">
        <v>0.9</v>
      </c>
      <c r="AC3679">
        <v>260</v>
      </c>
      <c r="AD3679">
        <v>0.5</v>
      </c>
      <c r="AE3679">
        <v>0.02</v>
      </c>
      <c r="AF3679">
        <v>27</v>
      </c>
      <c r="AG3679">
        <v>1180</v>
      </c>
      <c r="AH3679">
        <v>14</v>
      </c>
      <c r="AI3679">
        <v>1</v>
      </c>
      <c r="AJ3679">
        <v>4</v>
      </c>
      <c r="AK3679">
        <v>87</v>
      </c>
      <c r="AL3679">
        <v>0.06</v>
      </c>
      <c r="AM3679">
        <v>5</v>
      </c>
      <c r="AN3679">
        <v>5</v>
      </c>
      <c r="AO3679">
        <v>36</v>
      </c>
      <c r="AP3679">
        <v>5</v>
      </c>
      <c r="AQ3679">
        <v>38</v>
      </c>
    </row>
    <row r="3680" spans="1:43" hidden="1" x14ac:dyDescent="0.25">
      <c r="A3680" t="s">
        <v>13552</v>
      </c>
      <c r="B3680" t="s">
        <v>13553</v>
      </c>
      <c r="C3680" s="1" t="str">
        <f t="shared" si="273"/>
        <v>21:0118</v>
      </c>
      <c r="D3680" s="1" t="str">
        <f t="shared" si="274"/>
        <v>21:0027</v>
      </c>
      <c r="E3680" t="s">
        <v>13554</v>
      </c>
      <c r="F3680" t="s">
        <v>13555</v>
      </c>
      <c r="H3680">
        <v>63.675462699999997</v>
      </c>
      <c r="I3680">
        <v>-96.847543599999995</v>
      </c>
      <c r="J3680" s="1" t="str">
        <f t="shared" si="275"/>
        <v>Till</v>
      </c>
      <c r="K3680" s="1" t="str">
        <f t="shared" si="276"/>
        <v>&lt;63 micron</v>
      </c>
      <c r="L3680">
        <v>0.1</v>
      </c>
      <c r="M3680">
        <v>1.56</v>
      </c>
      <c r="N3680">
        <v>6</v>
      </c>
      <c r="O3680">
        <v>410</v>
      </c>
      <c r="P3680">
        <v>1</v>
      </c>
      <c r="Q3680">
        <v>2</v>
      </c>
      <c r="R3680">
        <v>0.57999999999999996</v>
      </c>
      <c r="S3680">
        <v>0.25</v>
      </c>
      <c r="T3680">
        <v>11</v>
      </c>
      <c r="U3680">
        <v>99</v>
      </c>
      <c r="V3680">
        <v>38</v>
      </c>
      <c r="W3680">
        <v>2.42</v>
      </c>
      <c r="X3680">
        <v>10</v>
      </c>
      <c r="Y3680">
        <v>0.5</v>
      </c>
      <c r="Z3680">
        <v>0.28999999999999998</v>
      </c>
      <c r="AA3680">
        <v>60</v>
      </c>
      <c r="AB3680">
        <v>1.24</v>
      </c>
      <c r="AC3680">
        <v>345</v>
      </c>
      <c r="AD3680">
        <v>0.5</v>
      </c>
      <c r="AE3680">
        <v>0.01</v>
      </c>
      <c r="AF3680">
        <v>40</v>
      </c>
      <c r="AG3680">
        <v>1340</v>
      </c>
      <c r="AH3680">
        <v>14</v>
      </c>
      <c r="AI3680">
        <v>1</v>
      </c>
      <c r="AJ3680">
        <v>6</v>
      </c>
      <c r="AK3680">
        <v>95</v>
      </c>
      <c r="AL3680">
        <v>7.0000000000000007E-2</v>
      </c>
      <c r="AM3680">
        <v>5</v>
      </c>
      <c r="AN3680">
        <v>5</v>
      </c>
      <c r="AO3680">
        <v>41</v>
      </c>
      <c r="AP3680">
        <v>5</v>
      </c>
      <c r="AQ3680">
        <v>42</v>
      </c>
    </row>
    <row r="3681" spans="1:43" hidden="1" x14ac:dyDescent="0.25">
      <c r="A3681" t="s">
        <v>13556</v>
      </c>
      <c r="B3681" t="s">
        <v>13557</v>
      </c>
      <c r="C3681" s="1" t="str">
        <f t="shared" si="273"/>
        <v>21:0118</v>
      </c>
      <c r="D3681" s="1" t="str">
        <f t="shared" si="274"/>
        <v>21:0027</v>
      </c>
      <c r="E3681" t="s">
        <v>13558</v>
      </c>
      <c r="F3681" t="s">
        <v>13559</v>
      </c>
      <c r="H3681">
        <v>63.687854899999998</v>
      </c>
      <c r="I3681">
        <v>-96.8184653</v>
      </c>
      <c r="J3681" s="1" t="str">
        <f t="shared" si="275"/>
        <v>Till</v>
      </c>
      <c r="K3681" s="1" t="str">
        <f t="shared" si="276"/>
        <v>&lt;63 micron</v>
      </c>
      <c r="L3681">
        <v>0.1</v>
      </c>
      <c r="M3681">
        <v>0.39</v>
      </c>
      <c r="N3681">
        <v>1</v>
      </c>
      <c r="O3681">
        <v>70</v>
      </c>
      <c r="P3681">
        <v>0.25</v>
      </c>
      <c r="Q3681">
        <v>1</v>
      </c>
      <c r="R3681">
        <v>0.28999999999999998</v>
      </c>
      <c r="S3681">
        <v>0.25</v>
      </c>
      <c r="T3681">
        <v>2</v>
      </c>
      <c r="U3681">
        <v>17</v>
      </c>
      <c r="V3681">
        <v>2</v>
      </c>
      <c r="W3681">
        <v>1.36</v>
      </c>
      <c r="X3681">
        <v>5</v>
      </c>
      <c r="Y3681">
        <v>0.5</v>
      </c>
      <c r="Z3681">
        <v>0.08</v>
      </c>
      <c r="AA3681">
        <v>40</v>
      </c>
      <c r="AB3681">
        <v>0.19</v>
      </c>
      <c r="AC3681">
        <v>130</v>
      </c>
      <c r="AD3681">
        <v>0.5</v>
      </c>
      <c r="AE3681">
        <v>0.01</v>
      </c>
      <c r="AF3681">
        <v>7</v>
      </c>
      <c r="AG3681">
        <v>920</v>
      </c>
      <c r="AH3681">
        <v>6</v>
      </c>
      <c r="AI3681">
        <v>1</v>
      </c>
      <c r="AJ3681">
        <v>1</v>
      </c>
      <c r="AK3681">
        <v>88</v>
      </c>
      <c r="AL3681">
        <v>0.03</v>
      </c>
      <c r="AM3681">
        <v>5</v>
      </c>
      <c r="AN3681">
        <v>5</v>
      </c>
      <c r="AO3681">
        <v>18</v>
      </c>
      <c r="AP3681">
        <v>5</v>
      </c>
      <c r="AQ3681">
        <v>10</v>
      </c>
    </row>
    <row r="3682" spans="1:43" hidden="1" x14ac:dyDescent="0.25">
      <c r="A3682" t="s">
        <v>13560</v>
      </c>
      <c r="B3682" t="s">
        <v>13561</v>
      </c>
      <c r="C3682" s="1" t="str">
        <f t="shared" si="273"/>
        <v>21:0118</v>
      </c>
      <c r="D3682" s="1" t="str">
        <f t="shared" si="274"/>
        <v>21:0027</v>
      </c>
      <c r="E3682" t="s">
        <v>13562</v>
      </c>
      <c r="F3682" t="s">
        <v>13563</v>
      </c>
      <c r="H3682">
        <v>63.701735999999997</v>
      </c>
      <c r="I3682">
        <v>-96.809625199999999</v>
      </c>
      <c r="J3682" s="1" t="str">
        <f t="shared" si="275"/>
        <v>Till</v>
      </c>
      <c r="K3682" s="1" t="str">
        <f t="shared" si="276"/>
        <v>&lt;63 micron</v>
      </c>
      <c r="L3682">
        <v>0.2</v>
      </c>
      <c r="M3682">
        <v>1.08</v>
      </c>
      <c r="N3682">
        <v>1</v>
      </c>
      <c r="O3682">
        <v>220</v>
      </c>
      <c r="P3682">
        <v>0.5</v>
      </c>
      <c r="Q3682">
        <v>2</v>
      </c>
      <c r="R3682">
        <v>0.28000000000000003</v>
      </c>
      <c r="S3682">
        <v>0.25</v>
      </c>
      <c r="T3682">
        <v>4</v>
      </c>
      <c r="U3682">
        <v>23</v>
      </c>
      <c r="V3682">
        <v>6</v>
      </c>
      <c r="W3682">
        <v>1.84</v>
      </c>
      <c r="X3682">
        <v>10</v>
      </c>
      <c r="Y3682">
        <v>0.5</v>
      </c>
      <c r="Z3682">
        <v>0.26</v>
      </c>
      <c r="AA3682">
        <v>40</v>
      </c>
      <c r="AB3682">
        <v>0.33</v>
      </c>
      <c r="AC3682">
        <v>190</v>
      </c>
      <c r="AD3682">
        <v>1</v>
      </c>
      <c r="AE3682">
        <v>0.01</v>
      </c>
      <c r="AF3682">
        <v>12</v>
      </c>
      <c r="AG3682">
        <v>850</v>
      </c>
      <c r="AH3682">
        <v>10</v>
      </c>
      <c r="AI3682">
        <v>1</v>
      </c>
      <c r="AJ3682">
        <v>3</v>
      </c>
      <c r="AK3682">
        <v>109</v>
      </c>
      <c r="AL3682">
        <v>0.02</v>
      </c>
      <c r="AM3682">
        <v>5</v>
      </c>
      <c r="AN3682">
        <v>5</v>
      </c>
      <c r="AO3682">
        <v>22</v>
      </c>
      <c r="AP3682">
        <v>5</v>
      </c>
      <c r="AQ3682">
        <v>16</v>
      </c>
    </row>
    <row r="3683" spans="1:43" hidden="1" x14ac:dyDescent="0.25">
      <c r="A3683" t="s">
        <v>13564</v>
      </c>
      <c r="B3683" t="s">
        <v>13565</v>
      </c>
      <c r="C3683" s="1" t="str">
        <f t="shared" si="273"/>
        <v>21:0118</v>
      </c>
      <c r="D3683" s="1" t="str">
        <f t="shared" si="274"/>
        <v>21:0027</v>
      </c>
      <c r="E3683" t="s">
        <v>13566</v>
      </c>
      <c r="F3683" t="s">
        <v>13567</v>
      </c>
      <c r="H3683">
        <v>63.717189500000003</v>
      </c>
      <c r="I3683">
        <v>-96.838864799999996</v>
      </c>
      <c r="J3683" s="1" t="str">
        <f t="shared" si="275"/>
        <v>Till</v>
      </c>
      <c r="K3683" s="1" t="str">
        <f t="shared" si="276"/>
        <v>&lt;63 micron</v>
      </c>
      <c r="L3683">
        <v>0.1</v>
      </c>
      <c r="M3683">
        <v>1.71</v>
      </c>
      <c r="N3683">
        <v>1</v>
      </c>
      <c r="O3683">
        <v>360</v>
      </c>
      <c r="P3683">
        <v>1</v>
      </c>
      <c r="Q3683">
        <v>1</v>
      </c>
      <c r="R3683">
        <v>0.85</v>
      </c>
      <c r="S3683">
        <v>0.25</v>
      </c>
      <c r="T3683">
        <v>10</v>
      </c>
      <c r="U3683">
        <v>64</v>
      </c>
      <c r="V3683">
        <v>22</v>
      </c>
      <c r="W3683">
        <v>2.3199999999999998</v>
      </c>
      <c r="X3683">
        <v>10</v>
      </c>
      <c r="Y3683">
        <v>0.5</v>
      </c>
      <c r="Z3683">
        <v>0.41</v>
      </c>
      <c r="AA3683">
        <v>60</v>
      </c>
      <c r="AB3683">
        <v>1.1000000000000001</v>
      </c>
      <c r="AC3683">
        <v>325</v>
      </c>
      <c r="AD3683">
        <v>0.5</v>
      </c>
      <c r="AE3683">
        <v>0.02</v>
      </c>
      <c r="AF3683">
        <v>29</v>
      </c>
      <c r="AG3683">
        <v>1150</v>
      </c>
      <c r="AH3683">
        <v>16</v>
      </c>
      <c r="AI3683">
        <v>1</v>
      </c>
      <c r="AJ3683">
        <v>5</v>
      </c>
      <c r="AK3683">
        <v>105</v>
      </c>
      <c r="AL3683">
        <v>0.06</v>
      </c>
      <c r="AM3683">
        <v>5</v>
      </c>
      <c r="AN3683">
        <v>5</v>
      </c>
      <c r="AO3683">
        <v>37</v>
      </c>
      <c r="AP3683">
        <v>5</v>
      </c>
      <c r="AQ3683">
        <v>42</v>
      </c>
    </row>
    <row r="3684" spans="1:43" hidden="1" x14ac:dyDescent="0.25">
      <c r="A3684" t="s">
        <v>13568</v>
      </c>
      <c r="B3684" t="s">
        <v>13569</v>
      </c>
      <c r="C3684" s="1" t="str">
        <f t="shared" si="273"/>
        <v>21:0118</v>
      </c>
      <c r="D3684" s="1" t="str">
        <f t="shared" si="274"/>
        <v>21:0027</v>
      </c>
      <c r="E3684" t="s">
        <v>13570</v>
      </c>
      <c r="F3684" t="s">
        <v>13571</v>
      </c>
      <c r="H3684">
        <v>63.732645900000001</v>
      </c>
      <c r="I3684">
        <v>-96.846984000000006</v>
      </c>
      <c r="J3684" s="1" t="str">
        <f t="shared" si="275"/>
        <v>Till</v>
      </c>
      <c r="K3684" s="1" t="str">
        <f t="shared" si="276"/>
        <v>&lt;63 micron</v>
      </c>
      <c r="L3684">
        <v>0.1</v>
      </c>
      <c r="M3684">
        <v>0.96</v>
      </c>
      <c r="N3684">
        <v>2</v>
      </c>
      <c r="O3684">
        <v>200</v>
      </c>
      <c r="P3684">
        <v>1</v>
      </c>
      <c r="Q3684">
        <v>2</v>
      </c>
      <c r="R3684">
        <v>0.42</v>
      </c>
      <c r="S3684">
        <v>0.25</v>
      </c>
      <c r="T3684">
        <v>6</v>
      </c>
      <c r="U3684">
        <v>44</v>
      </c>
      <c r="V3684">
        <v>9</v>
      </c>
      <c r="W3684">
        <v>1.88</v>
      </c>
      <c r="X3684">
        <v>10</v>
      </c>
      <c r="Y3684">
        <v>0.5</v>
      </c>
      <c r="Z3684">
        <v>0.18</v>
      </c>
      <c r="AA3684">
        <v>60</v>
      </c>
      <c r="AB3684">
        <v>0.6</v>
      </c>
      <c r="AC3684">
        <v>165</v>
      </c>
      <c r="AD3684">
        <v>0.5</v>
      </c>
      <c r="AE3684">
        <v>0.01</v>
      </c>
      <c r="AF3684">
        <v>17</v>
      </c>
      <c r="AG3684">
        <v>1220</v>
      </c>
      <c r="AH3684">
        <v>12</v>
      </c>
      <c r="AI3684">
        <v>1</v>
      </c>
      <c r="AJ3684">
        <v>4</v>
      </c>
      <c r="AK3684">
        <v>89</v>
      </c>
      <c r="AL3684">
        <v>0.05</v>
      </c>
      <c r="AM3684">
        <v>5</v>
      </c>
      <c r="AN3684">
        <v>5</v>
      </c>
      <c r="AO3684">
        <v>28</v>
      </c>
      <c r="AP3684">
        <v>5</v>
      </c>
      <c r="AQ3684">
        <v>22</v>
      </c>
    </row>
    <row r="3685" spans="1:43" hidden="1" x14ac:dyDescent="0.25">
      <c r="A3685" t="s">
        <v>13572</v>
      </c>
      <c r="B3685" t="s">
        <v>13573</v>
      </c>
      <c r="C3685" s="1" t="str">
        <f t="shared" si="273"/>
        <v>21:0118</v>
      </c>
      <c r="D3685" s="1" t="str">
        <f t="shared" si="274"/>
        <v>21:0027</v>
      </c>
      <c r="E3685" t="s">
        <v>13574</v>
      </c>
      <c r="F3685" t="s">
        <v>13575</v>
      </c>
      <c r="H3685">
        <v>63.753494199999999</v>
      </c>
      <c r="I3685">
        <v>-96.8440382</v>
      </c>
      <c r="J3685" s="1" t="str">
        <f t="shared" si="275"/>
        <v>Till</v>
      </c>
      <c r="K3685" s="1" t="str">
        <f t="shared" si="276"/>
        <v>&lt;63 micron</v>
      </c>
      <c r="L3685">
        <v>0.1</v>
      </c>
      <c r="M3685">
        <v>1.51</v>
      </c>
      <c r="N3685">
        <v>1</v>
      </c>
      <c r="O3685">
        <v>360</v>
      </c>
      <c r="P3685">
        <v>1</v>
      </c>
      <c r="Q3685">
        <v>1</v>
      </c>
      <c r="R3685">
        <v>0.33</v>
      </c>
      <c r="S3685">
        <v>0.25</v>
      </c>
      <c r="T3685">
        <v>7</v>
      </c>
      <c r="U3685">
        <v>40</v>
      </c>
      <c r="V3685">
        <v>8</v>
      </c>
      <c r="W3685">
        <v>1.61</v>
      </c>
      <c r="X3685">
        <v>10</v>
      </c>
      <c r="Y3685">
        <v>0.5</v>
      </c>
      <c r="Z3685">
        <v>0.19</v>
      </c>
      <c r="AA3685">
        <v>60</v>
      </c>
      <c r="AB3685">
        <v>0.67</v>
      </c>
      <c r="AC3685">
        <v>135</v>
      </c>
      <c r="AD3685">
        <v>0.5</v>
      </c>
      <c r="AE3685">
        <v>0.01</v>
      </c>
      <c r="AF3685">
        <v>20</v>
      </c>
      <c r="AG3685">
        <v>1010</v>
      </c>
      <c r="AH3685">
        <v>14</v>
      </c>
      <c r="AI3685">
        <v>1</v>
      </c>
      <c r="AJ3685">
        <v>5</v>
      </c>
      <c r="AK3685">
        <v>81</v>
      </c>
      <c r="AL3685">
        <v>0.03</v>
      </c>
      <c r="AM3685">
        <v>5</v>
      </c>
      <c r="AN3685">
        <v>5</v>
      </c>
      <c r="AO3685">
        <v>28</v>
      </c>
      <c r="AP3685">
        <v>5</v>
      </c>
      <c r="AQ3685">
        <v>24</v>
      </c>
    </row>
    <row r="3686" spans="1:43" hidden="1" x14ac:dyDescent="0.25">
      <c r="A3686" t="s">
        <v>13576</v>
      </c>
      <c r="B3686" t="s">
        <v>13577</v>
      </c>
      <c r="C3686" s="1" t="str">
        <f t="shared" si="273"/>
        <v>21:0118</v>
      </c>
      <c r="D3686" s="1" t="str">
        <f t="shared" si="274"/>
        <v>21:0027</v>
      </c>
      <c r="E3686" t="s">
        <v>13578</v>
      </c>
      <c r="F3686" t="s">
        <v>13579</v>
      </c>
      <c r="H3686">
        <v>63.761997700000002</v>
      </c>
      <c r="I3686">
        <v>-96.827955299999999</v>
      </c>
      <c r="J3686" s="1" t="str">
        <f t="shared" si="275"/>
        <v>Till</v>
      </c>
      <c r="K3686" s="1" t="str">
        <f t="shared" si="276"/>
        <v>&lt;63 micron</v>
      </c>
      <c r="L3686">
        <v>0.1</v>
      </c>
      <c r="M3686">
        <v>1.48</v>
      </c>
      <c r="N3686">
        <v>2</v>
      </c>
      <c r="O3686">
        <v>410</v>
      </c>
      <c r="P3686">
        <v>1</v>
      </c>
      <c r="Q3686">
        <v>2</v>
      </c>
      <c r="R3686">
        <v>0.48</v>
      </c>
      <c r="S3686">
        <v>0.25</v>
      </c>
      <c r="T3686">
        <v>8</v>
      </c>
      <c r="U3686">
        <v>50</v>
      </c>
      <c r="V3686">
        <v>15</v>
      </c>
      <c r="W3686">
        <v>2.12</v>
      </c>
      <c r="X3686">
        <v>10</v>
      </c>
      <c r="Y3686">
        <v>0.5</v>
      </c>
      <c r="Z3686">
        <v>0.32</v>
      </c>
      <c r="AA3686">
        <v>50</v>
      </c>
      <c r="AB3686">
        <v>0.92</v>
      </c>
      <c r="AC3686">
        <v>295</v>
      </c>
      <c r="AD3686">
        <v>0.5</v>
      </c>
      <c r="AE3686">
        <v>0.01</v>
      </c>
      <c r="AF3686">
        <v>24</v>
      </c>
      <c r="AG3686">
        <v>1060</v>
      </c>
      <c r="AH3686">
        <v>16</v>
      </c>
      <c r="AI3686">
        <v>1</v>
      </c>
      <c r="AJ3686">
        <v>4</v>
      </c>
      <c r="AK3686">
        <v>97</v>
      </c>
      <c r="AL3686">
        <v>0.03</v>
      </c>
      <c r="AM3686">
        <v>5</v>
      </c>
      <c r="AN3686">
        <v>5</v>
      </c>
      <c r="AO3686">
        <v>31</v>
      </c>
      <c r="AP3686">
        <v>5</v>
      </c>
      <c r="AQ3686">
        <v>32</v>
      </c>
    </row>
    <row r="3687" spans="1:43" hidden="1" x14ac:dyDescent="0.25">
      <c r="A3687" t="s">
        <v>13580</v>
      </c>
      <c r="B3687" t="s">
        <v>13581</v>
      </c>
      <c r="C3687" s="1" t="str">
        <f t="shared" si="273"/>
        <v>21:0118</v>
      </c>
      <c r="D3687" s="1" t="str">
        <f t="shared" si="274"/>
        <v>21:0027</v>
      </c>
      <c r="E3687" t="s">
        <v>13582</v>
      </c>
      <c r="F3687" t="s">
        <v>13583</v>
      </c>
      <c r="H3687">
        <v>63.8315804</v>
      </c>
      <c r="I3687">
        <v>-96.847255200000006</v>
      </c>
      <c r="J3687" s="1" t="str">
        <f t="shared" si="275"/>
        <v>Till</v>
      </c>
      <c r="K3687" s="1" t="str">
        <f t="shared" si="276"/>
        <v>&lt;63 micron</v>
      </c>
      <c r="L3687">
        <v>0.1</v>
      </c>
      <c r="M3687">
        <v>0.91</v>
      </c>
      <c r="N3687">
        <v>4</v>
      </c>
      <c r="O3687">
        <v>440</v>
      </c>
      <c r="P3687">
        <v>0.5</v>
      </c>
      <c r="Q3687">
        <v>4</v>
      </c>
      <c r="R3687">
        <v>0.36</v>
      </c>
      <c r="S3687">
        <v>0.25</v>
      </c>
      <c r="T3687">
        <v>5</v>
      </c>
      <c r="U3687">
        <v>34</v>
      </c>
      <c r="V3687">
        <v>8</v>
      </c>
      <c r="W3687">
        <v>1.82</v>
      </c>
      <c r="X3687">
        <v>10</v>
      </c>
      <c r="Y3687">
        <v>0.5</v>
      </c>
      <c r="Z3687">
        <v>0.21</v>
      </c>
      <c r="AA3687">
        <v>40</v>
      </c>
      <c r="AB3687">
        <v>0.44</v>
      </c>
      <c r="AC3687">
        <v>240</v>
      </c>
      <c r="AD3687">
        <v>0.5</v>
      </c>
      <c r="AE3687">
        <v>0.01</v>
      </c>
      <c r="AF3687">
        <v>15</v>
      </c>
      <c r="AG3687">
        <v>1150</v>
      </c>
      <c r="AH3687">
        <v>12</v>
      </c>
      <c r="AI3687">
        <v>1</v>
      </c>
      <c r="AJ3687">
        <v>3</v>
      </c>
      <c r="AK3687">
        <v>96</v>
      </c>
      <c r="AL3687">
        <v>0.03</v>
      </c>
      <c r="AM3687">
        <v>5</v>
      </c>
      <c r="AN3687">
        <v>5</v>
      </c>
      <c r="AO3687">
        <v>25</v>
      </c>
      <c r="AP3687">
        <v>5</v>
      </c>
      <c r="AQ3687">
        <v>18</v>
      </c>
    </row>
    <row r="3688" spans="1:43" hidden="1" x14ac:dyDescent="0.25">
      <c r="A3688" t="s">
        <v>13584</v>
      </c>
      <c r="B3688" t="s">
        <v>13585</v>
      </c>
      <c r="C3688" s="1" t="str">
        <f t="shared" si="273"/>
        <v>21:0118</v>
      </c>
      <c r="D3688" s="1" t="str">
        <f t="shared" si="274"/>
        <v>21:0027</v>
      </c>
      <c r="E3688" t="s">
        <v>13586</v>
      </c>
      <c r="F3688" t="s">
        <v>13587</v>
      </c>
      <c r="H3688">
        <v>63.847600300000003</v>
      </c>
      <c r="I3688">
        <v>-96.848654600000003</v>
      </c>
      <c r="J3688" s="1" t="str">
        <f t="shared" si="275"/>
        <v>Till</v>
      </c>
      <c r="K3688" s="1" t="str">
        <f t="shared" si="276"/>
        <v>&lt;63 micron</v>
      </c>
      <c r="L3688">
        <v>0.1</v>
      </c>
      <c r="M3688">
        <v>0.41</v>
      </c>
      <c r="N3688">
        <v>2</v>
      </c>
      <c r="O3688">
        <v>80</v>
      </c>
      <c r="P3688">
        <v>0.25</v>
      </c>
      <c r="Q3688">
        <v>1</v>
      </c>
      <c r="R3688">
        <v>0.43</v>
      </c>
      <c r="S3688">
        <v>0.25</v>
      </c>
      <c r="T3688">
        <v>3</v>
      </c>
      <c r="U3688">
        <v>20</v>
      </c>
      <c r="V3688">
        <v>3</v>
      </c>
      <c r="W3688">
        <v>1.29</v>
      </c>
      <c r="X3688">
        <v>5</v>
      </c>
      <c r="Y3688">
        <v>0.5</v>
      </c>
      <c r="Z3688">
        <v>0.1</v>
      </c>
      <c r="AA3688">
        <v>40</v>
      </c>
      <c r="AB3688">
        <v>0.27</v>
      </c>
      <c r="AC3688">
        <v>100</v>
      </c>
      <c r="AD3688">
        <v>0.5</v>
      </c>
      <c r="AE3688">
        <v>0.01</v>
      </c>
      <c r="AF3688">
        <v>7</v>
      </c>
      <c r="AG3688">
        <v>1140</v>
      </c>
      <c r="AH3688">
        <v>8</v>
      </c>
      <c r="AI3688">
        <v>1</v>
      </c>
      <c r="AJ3688">
        <v>1</v>
      </c>
      <c r="AK3688">
        <v>89</v>
      </c>
      <c r="AL3688">
        <v>0.03</v>
      </c>
      <c r="AM3688">
        <v>5</v>
      </c>
      <c r="AN3688">
        <v>5</v>
      </c>
      <c r="AO3688">
        <v>17</v>
      </c>
      <c r="AP3688">
        <v>5</v>
      </c>
      <c r="AQ3688">
        <v>12</v>
      </c>
    </row>
    <row r="3689" spans="1:43" hidden="1" x14ac:dyDescent="0.25">
      <c r="A3689" t="s">
        <v>13588</v>
      </c>
      <c r="B3689" t="s">
        <v>13589</v>
      </c>
      <c r="C3689" s="1" t="str">
        <f t="shared" si="273"/>
        <v>21:0118</v>
      </c>
      <c r="D3689" s="1" t="str">
        <f t="shared" si="274"/>
        <v>21:0027</v>
      </c>
      <c r="E3689" t="s">
        <v>13590</v>
      </c>
      <c r="F3689" t="s">
        <v>13591</v>
      </c>
      <c r="H3689">
        <v>63.861339000000001</v>
      </c>
      <c r="I3689">
        <v>-96.849395299999998</v>
      </c>
      <c r="J3689" s="1" t="str">
        <f t="shared" si="275"/>
        <v>Till</v>
      </c>
      <c r="K3689" s="1" t="str">
        <f t="shared" si="276"/>
        <v>&lt;63 micron</v>
      </c>
      <c r="L3689">
        <v>0.1</v>
      </c>
      <c r="M3689">
        <v>1.27</v>
      </c>
      <c r="N3689">
        <v>12</v>
      </c>
      <c r="O3689">
        <v>310</v>
      </c>
      <c r="P3689">
        <v>1</v>
      </c>
      <c r="Q3689">
        <v>2</v>
      </c>
      <c r="R3689">
        <v>0.33</v>
      </c>
      <c r="S3689">
        <v>0.25</v>
      </c>
      <c r="T3689">
        <v>6</v>
      </c>
      <c r="U3689">
        <v>37</v>
      </c>
      <c r="V3689">
        <v>9</v>
      </c>
      <c r="W3689">
        <v>2.16</v>
      </c>
      <c r="X3689">
        <v>10</v>
      </c>
      <c r="Y3689">
        <v>0.5</v>
      </c>
      <c r="Z3689">
        <v>0.3</v>
      </c>
      <c r="AA3689">
        <v>50</v>
      </c>
      <c r="AB3689">
        <v>0.52</v>
      </c>
      <c r="AC3689">
        <v>205</v>
      </c>
      <c r="AD3689">
        <v>1</v>
      </c>
      <c r="AE3689">
        <v>0.01</v>
      </c>
      <c r="AF3689">
        <v>17</v>
      </c>
      <c r="AG3689">
        <v>890</v>
      </c>
      <c r="AH3689">
        <v>14</v>
      </c>
      <c r="AI3689">
        <v>1</v>
      </c>
      <c r="AJ3689">
        <v>4</v>
      </c>
      <c r="AK3689">
        <v>129</v>
      </c>
      <c r="AL3689">
        <v>0.02</v>
      </c>
      <c r="AM3689">
        <v>5</v>
      </c>
      <c r="AN3689">
        <v>5</v>
      </c>
      <c r="AO3689">
        <v>32</v>
      </c>
      <c r="AP3689">
        <v>5</v>
      </c>
      <c r="AQ3689">
        <v>26</v>
      </c>
    </row>
    <row r="3690" spans="1:43" hidden="1" x14ac:dyDescent="0.25">
      <c r="A3690" t="s">
        <v>13592</v>
      </c>
      <c r="B3690" t="s">
        <v>13593</v>
      </c>
      <c r="C3690" s="1" t="str">
        <f t="shared" si="273"/>
        <v>21:0118</v>
      </c>
      <c r="D3690" s="1" t="str">
        <f t="shared" si="274"/>
        <v>21:0027</v>
      </c>
      <c r="E3690" t="s">
        <v>13594</v>
      </c>
      <c r="F3690" t="s">
        <v>13595</v>
      </c>
      <c r="H3690">
        <v>63.874298899999999</v>
      </c>
      <c r="I3690">
        <v>-96.847284299999998</v>
      </c>
      <c r="J3690" s="1" t="str">
        <f t="shared" si="275"/>
        <v>Till</v>
      </c>
      <c r="K3690" s="1" t="str">
        <f t="shared" si="276"/>
        <v>&lt;63 micron</v>
      </c>
      <c r="L3690">
        <v>0.1</v>
      </c>
      <c r="M3690">
        <v>0.94</v>
      </c>
      <c r="N3690">
        <v>6</v>
      </c>
      <c r="O3690">
        <v>490</v>
      </c>
      <c r="P3690">
        <v>1</v>
      </c>
      <c r="Q3690">
        <v>2</v>
      </c>
      <c r="R3690">
        <v>0.32</v>
      </c>
      <c r="S3690">
        <v>0.25</v>
      </c>
      <c r="T3690">
        <v>3</v>
      </c>
      <c r="U3690">
        <v>18</v>
      </c>
      <c r="V3690">
        <v>4</v>
      </c>
      <c r="W3690">
        <v>1.84</v>
      </c>
      <c r="X3690">
        <v>10</v>
      </c>
      <c r="Y3690">
        <v>0.5</v>
      </c>
      <c r="Z3690">
        <v>0.24</v>
      </c>
      <c r="AA3690">
        <v>50</v>
      </c>
      <c r="AB3690">
        <v>0.33</v>
      </c>
      <c r="AC3690">
        <v>210</v>
      </c>
      <c r="AD3690">
        <v>0.5</v>
      </c>
      <c r="AE3690">
        <v>0.01</v>
      </c>
      <c r="AF3690">
        <v>8</v>
      </c>
      <c r="AG3690">
        <v>790</v>
      </c>
      <c r="AH3690">
        <v>10</v>
      </c>
      <c r="AI3690">
        <v>1</v>
      </c>
      <c r="AJ3690">
        <v>2</v>
      </c>
      <c r="AK3690">
        <v>155</v>
      </c>
      <c r="AL3690">
        <v>0.01</v>
      </c>
      <c r="AM3690">
        <v>5</v>
      </c>
      <c r="AN3690">
        <v>5</v>
      </c>
      <c r="AO3690">
        <v>19</v>
      </c>
      <c r="AP3690">
        <v>5</v>
      </c>
      <c r="AQ3690">
        <v>16</v>
      </c>
    </row>
    <row r="3691" spans="1:43" hidden="1" x14ac:dyDescent="0.25">
      <c r="A3691" t="s">
        <v>13596</v>
      </c>
      <c r="B3691" t="s">
        <v>13597</v>
      </c>
      <c r="C3691" s="1" t="str">
        <f t="shared" si="273"/>
        <v>21:0118</v>
      </c>
      <c r="D3691" s="1" t="str">
        <f t="shared" si="274"/>
        <v>21:0027</v>
      </c>
      <c r="E3691" t="s">
        <v>13598</v>
      </c>
      <c r="F3691" t="s">
        <v>13599</v>
      </c>
      <c r="H3691">
        <v>63.891402200000002</v>
      </c>
      <c r="I3691">
        <v>-96.855142799999996</v>
      </c>
      <c r="J3691" s="1" t="str">
        <f t="shared" si="275"/>
        <v>Till</v>
      </c>
      <c r="K3691" s="1" t="str">
        <f t="shared" si="276"/>
        <v>&lt;63 micron</v>
      </c>
      <c r="L3691">
        <v>0.1</v>
      </c>
      <c r="M3691">
        <v>1.0900000000000001</v>
      </c>
      <c r="N3691">
        <v>1</v>
      </c>
      <c r="O3691">
        <v>320</v>
      </c>
      <c r="P3691">
        <v>0.5</v>
      </c>
      <c r="Q3691">
        <v>2</v>
      </c>
      <c r="R3691">
        <v>0.26</v>
      </c>
      <c r="S3691">
        <v>0.25</v>
      </c>
      <c r="T3691">
        <v>4</v>
      </c>
      <c r="U3691">
        <v>27</v>
      </c>
      <c r="V3691">
        <v>12</v>
      </c>
      <c r="W3691">
        <v>1.82</v>
      </c>
      <c r="X3691">
        <v>10</v>
      </c>
      <c r="Y3691">
        <v>0.5</v>
      </c>
      <c r="Z3691">
        <v>0.24</v>
      </c>
      <c r="AA3691">
        <v>40</v>
      </c>
      <c r="AB3691">
        <v>0.32</v>
      </c>
      <c r="AC3691">
        <v>195</v>
      </c>
      <c r="AD3691">
        <v>0.5</v>
      </c>
      <c r="AE3691">
        <v>0.01</v>
      </c>
      <c r="AF3691">
        <v>14</v>
      </c>
      <c r="AG3691">
        <v>860</v>
      </c>
      <c r="AH3691">
        <v>8</v>
      </c>
      <c r="AI3691">
        <v>1</v>
      </c>
      <c r="AJ3691">
        <v>3</v>
      </c>
      <c r="AK3691">
        <v>139</v>
      </c>
      <c r="AL3691">
        <v>0.01</v>
      </c>
      <c r="AM3691">
        <v>5</v>
      </c>
      <c r="AN3691">
        <v>5</v>
      </c>
      <c r="AO3691">
        <v>22</v>
      </c>
      <c r="AP3691">
        <v>5</v>
      </c>
      <c r="AQ3691">
        <v>18</v>
      </c>
    </row>
    <row r="3692" spans="1:43" hidden="1" x14ac:dyDescent="0.25">
      <c r="A3692" t="s">
        <v>13600</v>
      </c>
      <c r="B3692" t="s">
        <v>13601</v>
      </c>
      <c r="C3692" s="1" t="str">
        <f t="shared" si="273"/>
        <v>21:0118</v>
      </c>
      <c r="D3692" s="1" t="str">
        <f t="shared" si="274"/>
        <v>21:0027</v>
      </c>
      <c r="E3692" t="s">
        <v>13602</v>
      </c>
      <c r="F3692" t="s">
        <v>13603</v>
      </c>
      <c r="H3692">
        <v>63.905551699999997</v>
      </c>
      <c r="I3692">
        <v>-96.858179899999996</v>
      </c>
      <c r="J3692" s="1" t="str">
        <f t="shared" si="275"/>
        <v>Till</v>
      </c>
      <c r="K3692" s="1" t="str">
        <f t="shared" si="276"/>
        <v>&lt;63 micron</v>
      </c>
      <c r="L3692">
        <v>0.1</v>
      </c>
      <c r="M3692">
        <v>1.08</v>
      </c>
      <c r="N3692">
        <v>4</v>
      </c>
      <c r="O3692">
        <v>570</v>
      </c>
      <c r="P3692">
        <v>1</v>
      </c>
      <c r="Q3692">
        <v>2</v>
      </c>
      <c r="R3692">
        <v>0.23</v>
      </c>
      <c r="S3692">
        <v>0.25</v>
      </c>
      <c r="T3692">
        <v>4</v>
      </c>
      <c r="U3692">
        <v>26</v>
      </c>
      <c r="V3692">
        <v>8</v>
      </c>
      <c r="W3692">
        <v>1.86</v>
      </c>
      <c r="X3692">
        <v>10</v>
      </c>
      <c r="Y3692">
        <v>0.5</v>
      </c>
      <c r="Z3692">
        <v>0.27</v>
      </c>
      <c r="AA3692">
        <v>40</v>
      </c>
      <c r="AB3692">
        <v>0.3</v>
      </c>
      <c r="AC3692">
        <v>135</v>
      </c>
      <c r="AD3692">
        <v>0.5</v>
      </c>
      <c r="AE3692">
        <v>0.01</v>
      </c>
      <c r="AF3692">
        <v>14</v>
      </c>
      <c r="AG3692">
        <v>830</v>
      </c>
      <c r="AH3692">
        <v>14</v>
      </c>
      <c r="AI3692">
        <v>1</v>
      </c>
      <c r="AJ3692">
        <v>3</v>
      </c>
      <c r="AK3692">
        <v>154</v>
      </c>
      <c r="AL3692">
        <v>0.01</v>
      </c>
      <c r="AM3692">
        <v>5</v>
      </c>
      <c r="AN3692">
        <v>5</v>
      </c>
      <c r="AO3692">
        <v>23</v>
      </c>
      <c r="AP3692">
        <v>5</v>
      </c>
      <c r="AQ3692">
        <v>16</v>
      </c>
    </row>
    <row r="3693" spans="1:43" hidden="1" x14ac:dyDescent="0.25">
      <c r="A3693" t="s">
        <v>13604</v>
      </c>
      <c r="B3693" t="s">
        <v>13605</v>
      </c>
      <c r="C3693" s="1" t="str">
        <f t="shared" si="273"/>
        <v>21:0118</v>
      </c>
      <c r="D3693" s="1" t="str">
        <f t="shared" si="274"/>
        <v>21:0027</v>
      </c>
      <c r="E3693" t="s">
        <v>13606</v>
      </c>
      <c r="F3693" t="s">
        <v>13607</v>
      </c>
      <c r="H3693">
        <v>63.91722</v>
      </c>
      <c r="I3693">
        <v>-96.857962599999993</v>
      </c>
      <c r="J3693" s="1" t="str">
        <f t="shared" si="275"/>
        <v>Till</v>
      </c>
      <c r="K3693" s="1" t="str">
        <f t="shared" si="276"/>
        <v>&lt;63 micron</v>
      </c>
      <c r="L3693">
        <v>0.1</v>
      </c>
      <c r="M3693">
        <v>0.62</v>
      </c>
      <c r="N3693">
        <v>4</v>
      </c>
      <c r="O3693">
        <v>170</v>
      </c>
      <c r="P3693">
        <v>0.5</v>
      </c>
      <c r="Q3693">
        <v>1</v>
      </c>
      <c r="R3693">
        <v>0.24</v>
      </c>
      <c r="S3693">
        <v>0.25</v>
      </c>
      <c r="T3693">
        <v>3</v>
      </c>
      <c r="U3693">
        <v>20</v>
      </c>
      <c r="V3693">
        <v>4</v>
      </c>
      <c r="W3693">
        <v>1.5</v>
      </c>
      <c r="X3693">
        <v>10</v>
      </c>
      <c r="Y3693">
        <v>0.5</v>
      </c>
      <c r="Z3693">
        <v>0.13</v>
      </c>
      <c r="AA3693">
        <v>40</v>
      </c>
      <c r="AB3693">
        <v>0.23</v>
      </c>
      <c r="AC3693">
        <v>135</v>
      </c>
      <c r="AD3693">
        <v>0.5</v>
      </c>
      <c r="AE3693">
        <v>0.01</v>
      </c>
      <c r="AF3693">
        <v>8</v>
      </c>
      <c r="AG3693">
        <v>870</v>
      </c>
      <c r="AH3693">
        <v>6</v>
      </c>
      <c r="AI3693">
        <v>1</v>
      </c>
      <c r="AJ3693">
        <v>2</v>
      </c>
      <c r="AK3693">
        <v>131</v>
      </c>
      <c r="AL3693">
        <v>0.02</v>
      </c>
      <c r="AM3693">
        <v>5</v>
      </c>
      <c r="AN3693">
        <v>5</v>
      </c>
      <c r="AO3693">
        <v>19</v>
      </c>
      <c r="AP3693">
        <v>5</v>
      </c>
      <c r="AQ3693">
        <v>14</v>
      </c>
    </row>
    <row r="3694" spans="1:43" hidden="1" x14ac:dyDescent="0.25">
      <c r="A3694" t="s">
        <v>13608</v>
      </c>
      <c r="B3694" t="s">
        <v>13609</v>
      </c>
      <c r="C3694" s="1" t="str">
        <f t="shared" si="273"/>
        <v>21:0118</v>
      </c>
      <c r="D3694" s="1" t="str">
        <f t="shared" si="274"/>
        <v>21:0027</v>
      </c>
      <c r="E3694" t="s">
        <v>13610</v>
      </c>
      <c r="F3694" t="s">
        <v>13611</v>
      </c>
      <c r="H3694">
        <v>63.9635453</v>
      </c>
      <c r="I3694">
        <v>-96.859160099999997</v>
      </c>
      <c r="J3694" s="1" t="str">
        <f t="shared" si="275"/>
        <v>Till</v>
      </c>
      <c r="K3694" s="1" t="str">
        <f t="shared" si="276"/>
        <v>&lt;63 micron</v>
      </c>
      <c r="L3694">
        <v>0.1</v>
      </c>
      <c r="M3694">
        <v>0.69</v>
      </c>
      <c r="N3694">
        <v>4</v>
      </c>
      <c r="O3694">
        <v>170</v>
      </c>
      <c r="P3694">
        <v>0.5</v>
      </c>
      <c r="Q3694">
        <v>1</v>
      </c>
      <c r="R3694">
        <v>0.22</v>
      </c>
      <c r="S3694">
        <v>0.25</v>
      </c>
      <c r="T3694">
        <v>3</v>
      </c>
      <c r="U3694">
        <v>22</v>
      </c>
      <c r="V3694">
        <v>4</v>
      </c>
      <c r="W3694">
        <v>1.38</v>
      </c>
      <c r="X3694">
        <v>10</v>
      </c>
      <c r="Y3694">
        <v>0.5</v>
      </c>
      <c r="Z3694">
        <v>0.13</v>
      </c>
      <c r="AA3694">
        <v>40</v>
      </c>
      <c r="AB3694">
        <v>0.24</v>
      </c>
      <c r="AC3694">
        <v>130</v>
      </c>
      <c r="AD3694">
        <v>0.5</v>
      </c>
      <c r="AE3694">
        <v>0.01</v>
      </c>
      <c r="AF3694">
        <v>10</v>
      </c>
      <c r="AG3694">
        <v>800</v>
      </c>
      <c r="AH3694">
        <v>8</v>
      </c>
      <c r="AI3694">
        <v>1</v>
      </c>
      <c r="AJ3694">
        <v>2</v>
      </c>
      <c r="AK3694">
        <v>117</v>
      </c>
      <c r="AL3694">
        <v>0.02</v>
      </c>
      <c r="AM3694">
        <v>5</v>
      </c>
      <c r="AN3694">
        <v>5</v>
      </c>
      <c r="AO3694">
        <v>19</v>
      </c>
      <c r="AP3694">
        <v>5</v>
      </c>
      <c r="AQ3694">
        <v>12</v>
      </c>
    </row>
    <row r="3695" spans="1:43" hidden="1" x14ac:dyDescent="0.25">
      <c r="A3695" t="s">
        <v>13612</v>
      </c>
      <c r="B3695" t="s">
        <v>13613</v>
      </c>
      <c r="C3695" s="1" t="str">
        <f t="shared" si="273"/>
        <v>21:0118</v>
      </c>
      <c r="D3695" s="1" t="str">
        <f t="shared" si="274"/>
        <v>21:0027</v>
      </c>
      <c r="E3695" t="s">
        <v>13614</v>
      </c>
      <c r="F3695" t="s">
        <v>13615</v>
      </c>
      <c r="H3695">
        <v>63.972836800000003</v>
      </c>
      <c r="I3695">
        <v>-96.854873900000001</v>
      </c>
      <c r="J3695" s="1" t="str">
        <f t="shared" si="275"/>
        <v>Till</v>
      </c>
      <c r="K3695" s="1" t="str">
        <f t="shared" si="276"/>
        <v>&lt;63 micron</v>
      </c>
      <c r="L3695">
        <v>0.1</v>
      </c>
      <c r="M3695">
        <v>1.0900000000000001</v>
      </c>
      <c r="N3695">
        <v>1</v>
      </c>
      <c r="O3695">
        <v>350</v>
      </c>
      <c r="P3695">
        <v>0.5</v>
      </c>
      <c r="Q3695">
        <v>2</v>
      </c>
      <c r="R3695">
        <v>0.26</v>
      </c>
      <c r="S3695">
        <v>0.25</v>
      </c>
      <c r="T3695">
        <v>4</v>
      </c>
      <c r="U3695">
        <v>29</v>
      </c>
      <c r="V3695">
        <v>8</v>
      </c>
      <c r="W3695">
        <v>1.91</v>
      </c>
      <c r="X3695">
        <v>10</v>
      </c>
      <c r="Y3695">
        <v>0.5</v>
      </c>
      <c r="Z3695">
        <v>0.23</v>
      </c>
      <c r="AA3695">
        <v>50</v>
      </c>
      <c r="AB3695">
        <v>0.36</v>
      </c>
      <c r="AC3695">
        <v>260</v>
      </c>
      <c r="AD3695">
        <v>0.5</v>
      </c>
      <c r="AE3695">
        <v>0.01</v>
      </c>
      <c r="AF3695">
        <v>15</v>
      </c>
      <c r="AG3695">
        <v>890</v>
      </c>
      <c r="AH3695">
        <v>10</v>
      </c>
      <c r="AI3695">
        <v>1</v>
      </c>
      <c r="AJ3695">
        <v>3</v>
      </c>
      <c r="AK3695">
        <v>144</v>
      </c>
      <c r="AL3695">
        <v>0.02</v>
      </c>
      <c r="AM3695">
        <v>5</v>
      </c>
      <c r="AN3695">
        <v>5</v>
      </c>
      <c r="AO3695">
        <v>25</v>
      </c>
      <c r="AP3695">
        <v>5</v>
      </c>
      <c r="AQ3695">
        <v>18</v>
      </c>
    </row>
    <row r="3696" spans="1:43" hidden="1" x14ac:dyDescent="0.25">
      <c r="A3696" t="s">
        <v>13616</v>
      </c>
      <c r="B3696" t="s">
        <v>13617</v>
      </c>
      <c r="C3696" s="1" t="str">
        <f t="shared" si="273"/>
        <v>21:0118</v>
      </c>
      <c r="D3696" s="1" t="str">
        <f t="shared" si="274"/>
        <v>21:0027</v>
      </c>
      <c r="E3696" t="s">
        <v>13618</v>
      </c>
      <c r="F3696" t="s">
        <v>13619</v>
      </c>
      <c r="H3696">
        <v>63.991987299999998</v>
      </c>
      <c r="I3696">
        <v>-96.854325900000006</v>
      </c>
      <c r="J3696" s="1" t="str">
        <f t="shared" si="275"/>
        <v>Till</v>
      </c>
      <c r="K3696" s="1" t="str">
        <f t="shared" si="276"/>
        <v>&lt;63 micron</v>
      </c>
      <c r="L3696">
        <v>0.1</v>
      </c>
      <c r="M3696">
        <v>0.61</v>
      </c>
      <c r="N3696">
        <v>8</v>
      </c>
      <c r="O3696">
        <v>180</v>
      </c>
      <c r="P3696">
        <v>0.5</v>
      </c>
      <c r="Q3696">
        <v>1</v>
      </c>
      <c r="R3696">
        <v>0.24</v>
      </c>
      <c r="S3696">
        <v>0.25</v>
      </c>
      <c r="T3696">
        <v>3</v>
      </c>
      <c r="U3696">
        <v>24</v>
      </c>
      <c r="V3696">
        <v>4</v>
      </c>
      <c r="W3696">
        <v>1.5</v>
      </c>
      <c r="X3696">
        <v>10</v>
      </c>
      <c r="Y3696">
        <v>0.5</v>
      </c>
      <c r="Z3696">
        <v>0.1</v>
      </c>
      <c r="AA3696">
        <v>40</v>
      </c>
      <c r="AB3696">
        <v>0.25</v>
      </c>
      <c r="AC3696">
        <v>150</v>
      </c>
      <c r="AD3696">
        <v>0.5</v>
      </c>
      <c r="AE3696">
        <v>0.01</v>
      </c>
      <c r="AF3696">
        <v>11</v>
      </c>
      <c r="AG3696">
        <v>810</v>
      </c>
      <c r="AH3696">
        <v>8</v>
      </c>
      <c r="AI3696">
        <v>1</v>
      </c>
      <c r="AJ3696">
        <v>2</v>
      </c>
      <c r="AK3696">
        <v>157</v>
      </c>
      <c r="AL3696">
        <v>0.02</v>
      </c>
      <c r="AM3696">
        <v>5</v>
      </c>
      <c r="AN3696">
        <v>5</v>
      </c>
      <c r="AO3696">
        <v>20</v>
      </c>
      <c r="AP3696">
        <v>5</v>
      </c>
      <c r="AQ3696">
        <v>12</v>
      </c>
    </row>
    <row r="3697" spans="1:43" hidden="1" x14ac:dyDescent="0.25">
      <c r="A3697" t="s">
        <v>13620</v>
      </c>
      <c r="B3697" t="s">
        <v>13621</v>
      </c>
      <c r="C3697" s="1" t="str">
        <f t="shared" si="273"/>
        <v>21:0118</v>
      </c>
      <c r="D3697" s="1" t="str">
        <f t="shared" si="274"/>
        <v>21:0027</v>
      </c>
      <c r="E3697" t="s">
        <v>13622</v>
      </c>
      <c r="F3697" t="s">
        <v>13623</v>
      </c>
      <c r="H3697">
        <v>64.010685899999999</v>
      </c>
      <c r="I3697">
        <v>-96.852952099999996</v>
      </c>
      <c r="J3697" s="1" t="str">
        <f t="shared" si="275"/>
        <v>Till</v>
      </c>
      <c r="K3697" s="1" t="str">
        <f t="shared" si="276"/>
        <v>&lt;63 micron</v>
      </c>
      <c r="L3697">
        <v>0.1</v>
      </c>
      <c r="M3697">
        <v>0.62</v>
      </c>
      <c r="N3697">
        <v>4</v>
      </c>
      <c r="O3697">
        <v>170</v>
      </c>
      <c r="P3697">
        <v>0.5</v>
      </c>
      <c r="Q3697">
        <v>2</v>
      </c>
      <c r="R3697">
        <v>0.28000000000000003</v>
      </c>
      <c r="S3697">
        <v>0.25</v>
      </c>
      <c r="T3697">
        <v>3</v>
      </c>
      <c r="U3697">
        <v>25</v>
      </c>
      <c r="V3697">
        <v>5</v>
      </c>
      <c r="W3697">
        <v>1.7</v>
      </c>
      <c r="X3697">
        <v>10</v>
      </c>
      <c r="Y3697">
        <v>0.5</v>
      </c>
      <c r="Z3697">
        <v>0.12</v>
      </c>
      <c r="AA3697">
        <v>40</v>
      </c>
      <c r="AB3697">
        <v>0.22</v>
      </c>
      <c r="AC3697">
        <v>185</v>
      </c>
      <c r="AD3697">
        <v>0.5</v>
      </c>
      <c r="AE3697">
        <v>0.01</v>
      </c>
      <c r="AF3697">
        <v>11</v>
      </c>
      <c r="AG3697">
        <v>1000</v>
      </c>
      <c r="AH3697">
        <v>8</v>
      </c>
      <c r="AI3697">
        <v>1</v>
      </c>
      <c r="AJ3697">
        <v>2</v>
      </c>
      <c r="AK3697">
        <v>158</v>
      </c>
      <c r="AL3697">
        <v>0.03</v>
      </c>
      <c r="AM3697">
        <v>5</v>
      </c>
      <c r="AN3697">
        <v>5</v>
      </c>
      <c r="AO3697">
        <v>22</v>
      </c>
      <c r="AP3697">
        <v>5</v>
      </c>
      <c r="AQ3697">
        <v>12</v>
      </c>
    </row>
    <row r="3698" spans="1:43" hidden="1" x14ac:dyDescent="0.25">
      <c r="A3698" t="s">
        <v>13624</v>
      </c>
      <c r="B3698" t="s">
        <v>13625</v>
      </c>
      <c r="C3698" s="1" t="str">
        <f t="shared" si="273"/>
        <v>21:0118</v>
      </c>
      <c r="D3698" s="1" t="str">
        <f t="shared" si="274"/>
        <v>21:0027</v>
      </c>
      <c r="E3698" t="s">
        <v>13626</v>
      </c>
      <c r="F3698" t="s">
        <v>13627</v>
      </c>
      <c r="H3698">
        <v>63.599856099999997</v>
      </c>
      <c r="I3698">
        <v>-96.840377000000004</v>
      </c>
      <c r="J3698" s="1" t="str">
        <f t="shared" si="275"/>
        <v>Till</v>
      </c>
      <c r="K3698" s="1" t="str">
        <f t="shared" si="276"/>
        <v>&lt;63 micron</v>
      </c>
      <c r="L3698">
        <v>0.1</v>
      </c>
      <c r="M3698">
        <v>1.71</v>
      </c>
      <c r="N3698">
        <v>1</v>
      </c>
      <c r="O3698">
        <v>280</v>
      </c>
      <c r="P3698">
        <v>1</v>
      </c>
      <c r="Q3698">
        <v>2</v>
      </c>
      <c r="R3698">
        <v>0.48</v>
      </c>
      <c r="S3698">
        <v>0.25</v>
      </c>
      <c r="T3698">
        <v>7</v>
      </c>
      <c r="U3698">
        <v>52</v>
      </c>
      <c r="V3698">
        <v>18</v>
      </c>
      <c r="W3698">
        <v>2.14</v>
      </c>
      <c r="X3698">
        <v>10</v>
      </c>
      <c r="Y3698">
        <v>0.5</v>
      </c>
      <c r="Z3698">
        <v>0.46</v>
      </c>
      <c r="AA3698">
        <v>60</v>
      </c>
      <c r="AB3698">
        <v>0.8</v>
      </c>
      <c r="AC3698">
        <v>250</v>
      </c>
      <c r="AD3698">
        <v>0.5</v>
      </c>
      <c r="AE3698">
        <v>0.02</v>
      </c>
      <c r="AF3698">
        <v>25</v>
      </c>
      <c r="AG3698">
        <v>1060</v>
      </c>
      <c r="AH3698">
        <v>14</v>
      </c>
      <c r="AI3698">
        <v>1</v>
      </c>
      <c r="AJ3698">
        <v>4</v>
      </c>
      <c r="AK3698">
        <v>97</v>
      </c>
      <c r="AL3698">
        <v>0.06</v>
      </c>
      <c r="AM3698">
        <v>5</v>
      </c>
      <c r="AN3698">
        <v>5</v>
      </c>
      <c r="AO3698">
        <v>33</v>
      </c>
      <c r="AP3698">
        <v>5</v>
      </c>
      <c r="AQ3698">
        <v>38</v>
      </c>
    </row>
    <row r="3699" spans="1:43" hidden="1" x14ac:dyDescent="0.25">
      <c r="A3699" t="s">
        <v>13628</v>
      </c>
      <c r="B3699" t="s">
        <v>13629</v>
      </c>
      <c r="C3699" s="1" t="str">
        <f t="shared" si="273"/>
        <v>21:0118</v>
      </c>
      <c r="D3699" s="1" t="str">
        <f t="shared" si="274"/>
        <v>21:0027</v>
      </c>
      <c r="E3699" t="s">
        <v>13630</v>
      </c>
      <c r="F3699" t="s">
        <v>13631</v>
      </c>
      <c r="H3699">
        <v>63.584513600000001</v>
      </c>
      <c r="I3699">
        <v>-96.838698500000007</v>
      </c>
      <c r="J3699" s="1" t="str">
        <f t="shared" si="275"/>
        <v>Till</v>
      </c>
      <c r="K3699" s="1" t="str">
        <f t="shared" si="276"/>
        <v>&lt;63 micron</v>
      </c>
      <c r="L3699">
        <v>0.1</v>
      </c>
      <c r="M3699">
        <v>1.01</v>
      </c>
      <c r="N3699">
        <v>1</v>
      </c>
      <c r="O3699">
        <v>140</v>
      </c>
      <c r="P3699">
        <v>0.5</v>
      </c>
      <c r="Q3699">
        <v>1</v>
      </c>
      <c r="R3699">
        <v>0.41</v>
      </c>
      <c r="S3699">
        <v>0.25</v>
      </c>
      <c r="T3699">
        <v>4</v>
      </c>
      <c r="U3699">
        <v>30</v>
      </c>
      <c r="V3699">
        <v>10</v>
      </c>
      <c r="W3699">
        <v>1.6</v>
      </c>
      <c r="X3699">
        <v>10</v>
      </c>
      <c r="Y3699">
        <v>0.5</v>
      </c>
      <c r="Z3699">
        <v>0.27</v>
      </c>
      <c r="AA3699">
        <v>40</v>
      </c>
      <c r="AB3699">
        <v>0.45</v>
      </c>
      <c r="AC3699">
        <v>160</v>
      </c>
      <c r="AD3699">
        <v>0.5</v>
      </c>
      <c r="AE3699">
        <v>0.01</v>
      </c>
      <c r="AF3699">
        <v>13</v>
      </c>
      <c r="AG3699">
        <v>1110</v>
      </c>
      <c r="AH3699">
        <v>8</v>
      </c>
      <c r="AI3699">
        <v>1</v>
      </c>
      <c r="AJ3699">
        <v>3</v>
      </c>
      <c r="AK3699">
        <v>74</v>
      </c>
      <c r="AL3699">
        <v>0.05</v>
      </c>
      <c r="AM3699">
        <v>5</v>
      </c>
      <c r="AN3699">
        <v>5</v>
      </c>
      <c r="AO3699">
        <v>24</v>
      </c>
      <c r="AP3699">
        <v>5</v>
      </c>
      <c r="AQ3699">
        <v>22</v>
      </c>
    </row>
    <row r="3700" spans="1:43" hidden="1" x14ac:dyDescent="0.25">
      <c r="A3700" t="s">
        <v>13632</v>
      </c>
      <c r="B3700" t="s">
        <v>13633</v>
      </c>
      <c r="C3700" s="1" t="str">
        <f t="shared" si="273"/>
        <v>21:0118</v>
      </c>
      <c r="D3700" s="1" t="str">
        <f t="shared" si="274"/>
        <v>21:0027</v>
      </c>
      <c r="E3700" t="s">
        <v>13634</v>
      </c>
      <c r="F3700" t="s">
        <v>13635</v>
      </c>
      <c r="H3700">
        <v>63.5689639</v>
      </c>
      <c r="I3700">
        <v>-96.839353700000004</v>
      </c>
      <c r="J3700" s="1" t="str">
        <f t="shared" si="275"/>
        <v>Till</v>
      </c>
      <c r="K3700" s="1" t="str">
        <f t="shared" si="276"/>
        <v>&lt;63 micron</v>
      </c>
      <c r="L3700">
        <v>0.1</v>
      </c>
      <c r="M3700">
        <v>0.44</v>
      </c>
      <c r="N3700">
        <v>1</v>
      </c>
      <c r="O3700">
        <v>40</v>
      </c>
      <c r="P3700">
        <v>0.25</v>
      </c>
      <c r="Q3700">
        <v>1</v>
      </c>
      <c r="R3700">
        <v>0.41</v>
      </c>
      <c r="S3700">
        <v>0.25</v>
      </c>
      <c r="T3700">
        <v>3</v>
      </c>
      <c r="U3700">
        <v>33</v>
      </c>
      <c r="V3700">
        <v>4</v>
      </c>
      <c r="W3700">
        <v>1.35</v>
      </c>
      <c r="X3700">
        <v>5</v>
      </c>
      <c r="Y3700">
        <v>0.5</v>
      </c>
      <c r="Z3700">
        <v>0.09</v>
      </c>
      <c r="AA3700">
        <v>40</v>
      </c>
      <c r="AB3700">
        <v>0.35</v>
      </c>
      <c r="AC3700">
        <v>115</v>
      </c>
      <c r="AD3700">
        <v>0.5</v>
      </c>
      <c r="AE3700">
        <v>0.01</v>
      </c>
      <c r="AF3700">
        <v>14</v>
      </c>
      <c r="AG3700">
        <v>1140</v>
      </c>
      <c r="AH3700">
        <v>8</v>
      </c>
      <c r="AI3700">
        <v>1</v>
      </c>
      <c r="AJ3700">
        <v>2</v>
      </c>
      <c r="AK3700">
        <v>64</v>
      </c>
      <c r="AL3700">
        <v>0.06</v>
      </c>
      <c r="AM3700">
        <v>5</v>
      </c>
      <c r="AN3700">
        <v>5</v>
      </c>
      <c r="AO3700">
        <v>22</v>
      </c>
      <c r="AP3700">
        <v>5</v>
      </c>
      <c r="AQ3700">
        <v>16</v>
      </c>
    </row>
    <row r="3701" spans="1:43" hidden="1" x14ac:dyDescent="0.25">
      <c r="A3701" t="s">
        <v>13636</v>
      </c>
      <c r="B3701" t="s">
        <v>13637</v>
      </c>
      <c r="C3701" s="1" t="str">
        <f t="shared" si="273"/>
        <v>21:0118</v>
      </c>
      <c r="D3701" s="1" t="str">
        <f t="shared" si="274"/>
        <v>21:0027</v>
      </c>
      <c r="E3701" t="s">
        <v>13638</v>
      </c>
      <c r="F3701" t="s">
        <v>13639</v>
      </c>
      <c r="H3701">
        <v>63.554860900000001</v>
      </c>
      <c r="I3701">
        <v>-96.835328099999998</v>
      </c>
      <c r="J3701" s="1" t="str">
        <f t="shared" si="275"/>
        <v>Till</v>
      </c>
      <c r="K3701" s="1" t="str">
        <f t="shared" si="276"/>
        <v>&lt;63 micron</v>
      </c>
      <c r="L3701">
        <v>0.1</v>
      </c>
      <c r="M3701">
        <v>0.94</v>
      </c>
      <c r="N3701">
        <v>2</v>
      </c>
      <c r="O3701">
        <v>150</v>
      </c>
      <c r="P3701">
        <v>0.5</v>
      </c>
      <c r="Q3701">
        <v>2</v>
      </c>
      <c r="R3701">
        <v>0.35</v>
      </c>
      <c r="S3701">
        <v>0.25</v>
      </c>
      <c r="T3701">
        <v>4</v>
      </c>
      <c r="U3701">
        <v>29</v>
      </c>
      <c r="V3701">
        <v>9</v>
      </c>
      <c r="W3701">
        <v>1.53</v>
      </c>
      <c r="X3701">
        <v>10</v>
      </c>
      <c r="Y3701">
        <v>0.5</v>
      </c>
      <c r="Z3701">
        <v>0.23</v>
      </c>
      <c r="AA3701">
        <v>40</v>
      </c>
      <c r="AB3701">
        <v>0.43</v>
      </c>
      <c r="AC3701">
        <v>175</v>
      </c>
      <c r="AD3701">
        <v>0.5</v>
      </c>
      <c r="AE3701">
        <v>0.01</v>
      </c>
      <c r="AF3701">
        <v>14</v>
      </c>
      <c r="AG3701">
        <v>980</v>
      </c>
      <c r="AH3701">
        <v>8</v>
      </c>
      <c r="AI3701">
        <v>1</v>
      </c>
      <c r="AJ3701">
        <v>2</v>
      </c>
      <c r="AK3701">
        <v>85</v>
      </c>
      <c r="AL3701">
        <v>0.02</v>
      </c>
      <c r="AM3701">
        <v>5</v>
      </c>
      <c r="AN3701">
        <v>5</v>
      </c>
      <c r="AO3701">
        <v>21</v>
      </c>
      <c r="AP3701">
        <v>5</v>
      </c>
      <c r="AQ3701">
        <v>22</v>
      </c>
    </row>
    <row r="3702" spans="1:43" hidden="1" x14ac:dyDescent="0.25">
      <c r="A3702" t="s">
        <v>13640</v>
      </c>
      <c r="B3702" t="s">
        <v>13641</v>
      </c>
      <c r="C3702" s="1" t="str">
        <f t="shared" si="273"/>
        <v>21:0118</v>
      </c>
      <c r="D3702" s="1" t="str">
        <f t="shared" si="274"/>
        <v>21:0027</v>
      </c>
      <c r="E3702" t="s">
        <v>13642</v>
      </c>
      <c r="F3702" t="s">
        <v>13643</v>
      </c>
      <c r="H3702">
        <v>63.613923900000003</v>
      </c>
      <c r="I3702">
        <v>-96.805917800000003</v>
      </c>
      <c r="J3702" s="1" t="str">
        <f t="shared" si="275"/>
        <v>Till</v>
      </c>
      <c r="K3702" s="1" t="str">
        <f t="shared" si="276"/>
        <v>&lt;63 micron</v>
      </c>
      <c r="L3702">
        <v>0.1</v>
      </c>
      <c r="M3702">
        <v>1.1299999999999999</v>
      </c>
      <c r="N3702">
        <v>1</v>
      </c>
      <c r="O3702">
        <v>240</v>
      </c>
      <c r="P3702">
        <v>0.5</v>
      </c>
      <c r="Q3702">
        <v>1</v>
      </c>
      <c r="R3702">
        <v>0.57999999999999996</v>
      </c>
      <c r="S3702">
        <v>0.25</v>
      </c>
      <c r="T3702">
        <v>7</v>
      </c>
      <c r="U3702">
        <v>44</v>
      </c>
      <c r="V3702">
        <v>16</v>
      </c>
      <c r="W3702">
        <v>1.8</v>
      </c>
      <c r="X3702">
        <v>10</v>
      </c>
      <c r="Y3702">
        <v>0.5</v>
      </c>
      <c r="Z3702">
        <v>0.28000000000000003</v>
      </c>
      <c r="AA3702">
        <v>40</v>
      </c>
      <c r="AB3702">
        <v>0.67</v>
      </c>
      <c r="AC3702">
        <v>235</v>
      </c>
      <c r="AD3702">
        <v>0.5</v>
      </c>
      <c r="AE3702">
        <v>0.01</v>
      </c>
      <c r="AF3702">
        <v>21</v>
      </c>
      <c r="AG3702">
        <v>1050</v>
      </c>
      <c r="AH3702">
        <v>14</v>
      </c>
      <c r="AI3702">
        <v>1</v>
      </c>
      <c r="AJ3702">
        <v>3</v>
      </c>
      <c r="AK3702">
        <v>72</v>
      </c>
      <c r="AL3702">
        <v>0.04</v>
      </c>
      <c r="AM3702">
        <v>5</v>
      </c>
      <c r="AN3702">
        <v>5</v>
      </c>
      <c r="AO3702">
        <v>28</v>
      </c>
      <c r="AP3702">
        <v>5</v>
      </c>
      <c r="AQ3702">
        <v>32</v>
      </c>
    </row>
    <row r="3703" spans="1:43" hidden="1" x14ac:dyDescent="0.25">
      <c r="A3703" t="s">
        <v>13644</v>
      </c>
      <c r="B3703" t="s">
        <v>13645</v>
      </c>
      <c r="C3703" s="1" t="str">
        <f t="shared" si="273"/>
        <v>21:0118</v>
      </c>
      <c r="D3703" s="1" t="str">
        <f t="shared" si="274"/>
        <v>21:0027</v>
      </c>
      <c r="E3703" t="s">
        <v>13646</v>
      </c>
      <c r="F3703" t="s">
        <v>13647</v>
      </c>
      <c r="H3703">
        <v>63.630272099999999</v>
      </c>
      <c r="I3703">
        <v>-96.805221299999999</v>
      </c>
      <c r="J3703" s="1" t="str">
        <f t="shared" si="275"/>
        <v>Till</v>
      </c>
      <c r="K3703" s="1" t="str">
        <f t="shared" si="276"/>
        <v>&lt;63 micron</v>
      </c>
      <c r="L3703">
        <v>0.1</v>
      </c>
      <c r="M3703">
        <v>1.0900000000000001</v>
      </c>
      <c r="N3703">
        <v>2</v>
      </c>
      <c r="O3703">
        <v>250</v>
      </c>
      <c r="P3703">
        <v>0.5</v>
      </c>
      <c r="Q3703">
        <v>1</v>
      </c>
      <c r="R3703">
        <v>0.55000000000000004</v>
      </c>
      <c r="S3703">
        <v>0.25</v>
      </c>
      <c r="T3703">
        <v>7</v>
      </c>
      <c r="U3703">
        <v>41</v>
      </c>
      <c r="V3703">
        <v>15</v>
      </c>
      <c r="W3703">
        <v>1.81</v>
      </c>
      <c r="X3703">
        <v>10</v>
      </c>
      <c r="Y3703">
        <v>0.5</v>
      </c>
      <c r="Z3703">
        <v>0.24</v>
      </c>
      <c r="AA3703">
        <v>40</v>
      </c>
      <c r="AB3703">
        <v>0.66</v>
      </c>
      <c r="AC3703">
        <v>215</v>
      </c>
      <c r="AD3703">
        <v>0.5</v>
      </c>
      <c r="AE3703">
        <v>0.01</v>
      </c>
      <c r="AF3703">
        <v>21</v>
      </c>
      <c r="AG3703">
        <v>1090</v>
      </c>
      <c r="AH3703">
        <v>12</v>
      </c>
      <c r="AI3703">
        <v>1</v>
      </c>
      <c r="AJ3703">
        <v>3</v>
      </c>
      <c r="AK3703">
        <v>70</v>
      </c>
      <c r="AL3703">
        <v>0.04</v>
      </c>
      <c r="AM3703">
        <v>5</v>
      </c>
      <c r="AN3703">
        <v>5</v>
      </c>
      <c r="AO3703">
        <v>27</v>
      </c>
      <c r="AP3703">
        <v>5</v>
      </c>
      <c r="AQ3703">
        <v>30</v>
      </c>
    </row>
    <row r="3704" spans="1:43" hidden="1" x14ac:dyDescent="0.25">
      <c r="A3704" t="s">
        <v>13648</v>
      </c>
      <c r="B3704" t="s">
        <v>13649</v>
      </c>
      <c r="C3704" s="1" t="str">
        <f t="shared" si="273"/>
        <v>21:0118</v>
      </c>
      <c r="D3704" s="1" t="str">
        <f t="shared" si="274"/>
        <v>21:0027</v>
      </c>
      <c r="E3704" t="s">
        <v>13650</v>
      </c>
      <c r="F3704" t="s">
        <v>13651</v>
      </c>
      <c r="H3704">
        <v>63.658726899999998</v>
      </c>
      <c r="I3704">
        <v>-96.774952900000002</v>
      </c>
      <c r="J3704" s="1" t="str">
        <f t="shared" si="275"/>
        <v>Till</v>
      </c>
      <c r="K3704" s="1" t="str">
        <f t="shared" si="276"/>
        <v>&lt;63 micron</v>
      </c>
      <c r="L3704">
        <v>0.1</v>
      </c>
      <c r="M3704">
        <v>1.53</v>
      </c>
      <c r="N3704">
        <v>2</v>
      </c>
      <c r="O3704">
        <v>350</v>
      </c>
      <c r="P3704">
        <v>1</v>
      </c>
      <c r="Q3704">
        <v>2</v>
      </c>
      <c r="R3704">
        <v>0.53</v>
      </c>
      <c r="S3704">
        <v>0.25</v>
      </c>
      <c r="T3704">
        <v>9</v>
      </c>
      <c r="U3704">
        <v>55</v>
      </c>
      <c r="V3704">
        <v>22</v>
      </c>
      <c r="W3704">
        <v>2.27</v>
      </c>
      <c r="X3704">
        <v>10</v>
      </c>
      <c r="Y3704">
        <v>1</v>
      </c>
      <c r="Z3704">
        <v>0.35</v>
      </c>
      <c r="AA3704">
        <v>60</v>
      </c>
      <c r="AB3704">
        <v>0.94</v>
      </c>
      <c r="AC3704">
        <v>320</v>
      </c>
      <c r="AD3704">
        <v>0.5</v>
      </c>
      <c r="AE3704">
        <v>0.02</v>
      </c>
      <c r="AF3704">
        <v>28</v>
      </c>
      <c r="AG3704">
        <v>1030</v>
      </c>
      <c r="AH3704">
        <v>14</v>
      </c>
      <c r="AI3704">
        <v>1</v>
      </c>
      <c r="AJ3704">
        <v>4</v>
      </c>
      <c r="AK3704">
        <v>79</v>
      </c>
      <c r="AL3704">
        <v>0.05</v>
      </c>
      <c r="AM3704">
        <v>5</v>
      </c>
      <c r="AN3704">
        <v>5</v>
      </c>
      <c r="AO3704">
        <v>34</v>
      </c>
      <c r="AP3704">
        <v>5</v>
      </c>
      <c r="AQ3704">
        <v>42</v>
      </c>
    </row>
    <row r="3705" spans="1:43" hidden="1" x14ac:dyDescent="0.25">
      <c r="A3705" t="s">
        <v>13652</v>
      </c>
      <c r="B3705" t="s">
        <v>13653</v>
      </c>
      <c r="C3705" s="1" t="str">
        <f t="shared" si="273"/>
        <v>21:0118</v>
      </c>
      <c r="D3705" s="1" t="str">
        <f t="shared" si="274"/>
        <v>21:0027</v>
      </c>
      <c r="E3705" t="s">
        <v>13654</v>
      </c>
      <c r="F3705" t="s">
        <v>13655</v>
      </c>
      <c r="H3705">
        <v>63.690258300000004</v>
      </c>
      <c r="I3705">
        <v>-96.777192400000004</v>
      </c>
      <c r="J3705" s="1" t="str">
        <f t="shared" si="275"/>
        <v>Till</v>
      </c>
      <c r="K3705" s="1" t="str">
        <f t="shared" si="276"/>
        <v>&lt;63 micron</v>
      </c>
      <c r="L3705">
        <v>0.1</v>
      </c>
      <c r="M3705">
        <v>1.08</v>
      </c>
      <c r="N3705">
        <v>2</v>
      </c>
      <c r="O3705">
        <v>380</v>
      </c>
      <c r="P3705">
        <v>1</v>
      </c>
      <c r="Q3705">
        <v>1</v>
      </c>
      <c r="R3705">
        <v>0.43</v>
      </c>
      <c r="S3705">
        <v>0.25</v>
      </c>
      <c r="T3705">
        <v>6</v>
      </c>
      <c r="U3705">
        <v>43</v>
      </c>
      <c r="V3705">
        <v>12</v>
      </c>
      <c r="W3705">
        <v>1.92</v>
      </c>
      <c r="X3705">
        <v>10</v>
      </c>
      <c r="Y3705">
        <v>0.5</v>
      </c>
      <c r="Z3705">
        <v>0.22</v>
      </c>
      <c r="AA3705">
        <v>60</v>
      </c>
      <c r="AB3705">
        <v>0.72</v>
      </c>
      <c r="AC3705">
        <v>225</v>
      </c>
      <c r="AD3705">
        <v>0.5</v>
      </c>
      <c r="AE3705">
        <v>0.01</v>
      </c>
      <c r="AF3705">
        <v>19</v>
      </c>
      <c r="AG3705">
        <v>1230</v>
      </c>
      <c r="AH3705">
        <v>10</v>
      </c>
      <c r="AI3705">
        <v>1</v>
      </c>
      <c r="AJ3705">
        <v>4</v>
      </c>
      <c r="AK3705">
        <v>90</v>
      </c>
      <c r="AL3705">
        <v>0.03</v>
      </c>
      <c r="AM3705">
        <v>5</v>
      </c>
      <c r="AN3705">
        <v>5</v>
      </c>
      <c r="AO3705">
        <v>26</v>
      </c>
      <c r="AP3705">
        <v>5</v>
      </c>
      <c r="AQ3705">
        <v>28</v>
      </c>
    </row>
    <row r="3706" spans="1:43" hidden="1" x14ac:dyDescent="0.25">
      <c r="A3706" t="s">
        <v>13656</v>
      </c>
      <c r="B3706" t="s">
        <v>13657</v>
      </c>
      <c r="C3706" s="1" t="str">
        <f t="shared" si="273"/>
        <v>21:0118</v>
      </c>
      <c r="D3706" s="1" t="str">
        <f t="shared" si="274"/>
        <v>21:0027</v>
      </c>
      <c r="E3706" t="s">
        <v>13658</v>
      </c>
      <c r="F3706" t="s">
        <v>13659</v>
      </c>
      <c r="H3706">
        <v>63.7001086</v>
      </c>
      <c r="I3706">
        <v>-96.779576899999995</v>
      </c>
      <c r="J3706" s="1" t="str">
        <f t="shared" si="275"/>
        <v>Till</v>
      </c>
      <c r="K3706" s="1" t="str">
        <f t="shared" si="276"/>
        <v>&lt;63 micron</v>
      </c>
      <c r="L3706">
        <v>0.1</v>
      </c>
      <c r="M3706">
        <v>1.38</v>
      </c>
      <c r="N3706">
        <v>1</v>
      </c>
      <c r="O3706">
        <v>390</v>
      </c>
      <c r="P3706">
        <v>1</v>
      </c>
      <c r="Q3706">
        <v>1</v>
      </c>
      <c r="R3706">
        <v>1.0900000000000001</v>
      </c>
      <c r="S3706">
        <v>0.25</v>
      </c>
      <c r="T3706">
        <v>9</v>
      </c>
      <c r="U3706">
        <v>64</v>
      </c>
      <c r="V3706">
        <v>19</v>
      </c>
      <c r="W3706">
        <v>2.21</v>
      </c>
      <c r="X3706">
        <v>10</v>
      </c>
      <c r="Y3706">
        <v>0.5</v>
      </c>
      <c r="Z3706">
        <v>0.28000000000000003</v>
      </c>
      <c r="AA3706">
        <v>60</v>
      </c>
      <c r="AB3706">
        <v>1.1000000000000001</v>
      </c>
      <c r="AC3706">
        <v>275</v>
      </c>
      <c r="AD3706">
        <v>0.5</v>
      </c>
      <c r="AE3706">
        <v>0.01</v>
      </c>
      <c r="AF3706">
        <v>30</v>
      </c>
      <c r="AG3706">
        <v>1300</v>
      </c>
      <c r="AH3706">
        <v>12</v>
      </c>
      <c r="AI3706">
        <v>1</v>
      </c>
      <c r="AJ3706">
        <v>4</v>
      </c>
      <c r="AK3706">
        <v>113</v>
      </c>
      <c r="AL3706">
        <v>0.05</v>
      </c>
      <c r="AM3706">
        <v>5</v>
      </c>
      <c r="AN3706">
        <v>5</v>
      </c>
      <c r="AO3706">
        <v>36</v>
      </c>
      <c r="AP3706">
        <v>5</v>
      </c>
      <c r="AQ3706">
        <v>40</v>
      </c>
    </row>
    <row r="3707" spans="1:43" hidden="1" x14ac:dyDescent="0.25">
      <c r="A3707" t="s">
        <v>13660</v>
      </c>
      <c r="B3707" t="s">
        <v>13661</v>
      </c>
      <c r="C3707" s="1" t="str">
        <f t="shared" si="273"/>
        <v>21:0118</v>
      </c>
      <c r="D3707" s="1" t="str">
        <f t="shared" si="274"/>
        <v>21:0027</v>
      </c>
      <c r="E3707" t="s">
        <v>13662</v>
      </c>
      <c r="F3707" t="s">
        <v>13663</v>
      </c>
      <c r="H3707">
        <v>63.716261699999997</v>
      </c>
      <c r="I3707">
        <v>-96.809534400000004</v>
      </c>
      <c r="J3707" s="1" t="str">
        <f t="shared" si="275"/>
        <v>Till</v>
      </c>
      <c r="K3707" s="1" t="str">
        <f t="shared" si="276"/>
        <v>&lt;63 micron</v>
      </c>
      <c r="L3707">
        <v>0.1</v>
      </c>
      <c r="M3707">
        <v>1.66</v>
      </c>
      <c r="N3707">
        <v>2</v>
      </c>
      <c r="O3707">
        <v>410</v>
      </c>
      <c r="P3707">
        <v>1</v>
      </c>
      <c r="Q3707">
        <v>1</v>
      </c>
      <c r="R3707">
        <v>0.5</v>
      </c>
      <c r="S3707">
        <v>0.25</v>
      </c>
      <c r="T3707">
        <v>9</v>
      </c>
      <c r="U3707">
        <v>98</v>
      </c>
      <c r="V3707">
        <v>24</v>
      </c>
      <c r="W3707">
        <v>2.29</v>
      </c>
      <c r="X3707">
        <v>10</v>
      </c>
      <c r="Y3707">
        <v>0.5</v>
      </c>
      <c r="Z3707">
        <v>0.38</v>
      </c>
      <c r="AA3707">
        <v>60</v>
      </c>
      <c r="AB3707">
        <v>1.05</v>
      </c>
      <c r="AC3707">
        <v>245</v>
      </c>
      <c r="AD3707">
        <v>0.5</v>
      </c>
      <c r="AE3707">
        <v>0.01</v>
      </c>
      <c r="AF3707">
        <v>41</v>
      </c>
      <c r="AG3707">
        <v>1170</v>
      </c>
      <c r="AH3707">
        <v>14</v>
      </c>
      <c r="AI3707">
        <v>1</v>
      </c>
      <c r="AJ3707">
        <v>6</v>
      </c>
      <c r="AK3707">
        <v>97</v>
      </c>
      <c r="AL3707">
        <v>0.04</v>
      </c>
      <c r="AM3707">
        <v>5</v>
      </c>
      <c r="AN3707">
        <v>5</v>
      </c>
      <c r="AO3707">
        <v>35</v>
      </c>
      <c r="AP3707">
        <v>5</v>
      </c>
      <c r="AQ3707">
        <v>40</v>
      </c>
    </row>
    <row r="3708" spans="1:43" hidden="1" x14ac:dyDescent="0.25">
      <c r="A3708" t="s">
        <v>13664</v>
      </c>
      <c r="B3708" t="s">
        <v>13665</v>
      </c>
      <c r="C3708" s="1" t="str">
        <f t="shared" si="273"/>
        <v>21:0118</v>
      </c>
      <c r="D3708" s="1" t="str">
        <f t="shared" si="274"/>
        <v>21:0027</v>
      </c>
      <c r="E3708" t="s">
        <v>13666</v>
      </c>
      <c r="F3708" t="s">
        <v>13667</v>
      </c>
      <c r="H3708">
        <v>63.735571899999997</v>
      </c>
      <c r="I3708">
        <v>-96.814118500000006</v>
      </c>
      <c r="J3708" s="1" t="str">
        <f t="shared" si="275"/>
        <v>Till</v>
      </c>
      <c r="K3708" s="1" t="str">
        <f t="shared" si="276"/>
        <v>&lt;63 micron</v>
      </c>
      <c r="L3708">
        <v>0.1</v>
      </c>
      <c r="M3708">
        <v>1.2</v>
      </c>
      <c r="N3708">
        <v>10</v>
      </c>
      <c r="O3708">
        <v>300</v>
      </c>
      <c r="P3708">
        <v>1</v>
      </c>
      <c r="Q3708">
        <v>1</v>
      </c>
      <c r="R3708">
        <v>0.3</v>
      </c>
      <c r="S3708">
        <v>0.25</v>
      </c>
      <c r="T3708">
        <v>4</v>
      </c>
      <c r="U3708">
        <v>27</v>
      </c>
      <c r="V3708">
        <v>9</v>
      </c>
      <c r="W3708">
        <v>1.79</v>
      </c>
      <c r="X3708">
        <v>10</v>
      </c>
      <c r="Y3708">
        <v>0.5</v>
      </c>
      <c r="Z3708">
        <v>0.27</v>
      </c>
      <c r="AA3708">
        <v>40</v>
      </c>
      <c r="AB3708">
        <v>0.43</v>
      </c>
      <c r="AC3708">
        <v>175</v>
      </c>
      <c r="AD3708">
        <v>0.5</v>
      </c>
      <c r="AE3708">
        <v>0.01</v>
      </c>
      <c r="AF3708">
        <v>13</v>
      </c>
      <c r="AG3708">
        <v>830</v>
      </c>
      <c r="AH3708">
        <v>10</v>
      </c>
      <c r="AI3708">
        <v>1</v>
      </c>
      <c r="AJ3708">
        <v>3</v>
      </c>
      <c r="AK3708">
        <v>107</v>
      </c>
      <c r="AL3708">
        <v>0.02</v>
      </c>
      <c r="AM3708">
        <v>5</v>
      </c>
      <c r="AN3708">
        <v>5</v>
      </c>
      <c r="AO3708">
        <v>24</v>
      </c>
      <c r="AP3708">
        <v>5</v>
      </c>
      <c r="AQ3708">
        <v>22</v>
      </c>
    </row>
    <row r="3709" spans="1:43" hidden="1" x14ac:dyDescent="0.25">
      <c r="A3709" t="s">
        <v>13668</v>
      </c>
      <c r="B3709" t="s">
        <v>13669</v>
      </c>
      <c r="C3709" s="1" t="str">
        <f t="shared" si="273"/>
        <v>21:0118</v>
      </c>
      <c r="D3709" s="1" t="str">
        <f t="shared" si="274"/>
        <v>21:0027</v>
      </c>
      <c r="E3709" t="s">
        <v>13670</v>
      </c>
      <c r="F3709" t="s">
        <v>13671</v>
      </c>
      <c r="H3709">
        <v>63.745601299999997</v>
      </c>
      <c r="I3709">
        <v>-96.8165257</v>
      </c>
      <c r="J3709" s="1" t="str">
        <f t="shared" si="275"/>
        <v>Till</v>
      </c>
      <c r="K3709" s="1" t="str">
        <f t="shared" si="276"/>
        <v>&lt;63 micron</v>
      </c>
      <c r="L3709">
        <v>0.1</v>
      </c>
      <c r="M3709">
        <v>1.38</v>
      </c>
      <c r="N3709">
        <v>4</v>
      </c>
      <c r="O3709">
        <v>310</v>
      </c>
      <c r="P3709">
        <v>1</v>
      </c>
      <c r="Q3709">
        <v>2</v>
      </c>
      <c r="R3709">
        <v>0.34</v>
      </c>
      <c r="S3709">
        <v>0.25</v>
      </c>
      <c r="T3709">
        <v>7</v>
      </c>
      <c r="U3709">
        <v>40</v>
      </c>
      <c r="V3709">
        <v>12</v>
      </c>
      <c r="W3709">
        <v>2.15</v>
      </c>
      <c r="X3709">
        <v>10</v>
      </c>
      <c r="Y3709">
        <v>0.5</v>
      </c>
      <c r="Z3709">
        <v>0.26</v>
      </c>
      <c r="AA3709">
        <v>50</v>
      </c>
      <c r="AB3709">
        <v>0.78</v>
      </c>
      <c r="AC3709">
        <v>225</v>
      </c>
      <c r="AD3709">
        <v>0.5</v>
      </c>
      <c r="AE3709">
        <v>0.01</v>
      </c>
      <c r="AF3709">
        <v>18</v>
      </c>
      <c r="AG3709">
        <v>990</v>
      </c>
      <c r="AH3709">
        <v>8</v>
      </c>
      <c r="AI3709">
        <v>1</v>
      </c>
      <c r="AJ3709">
        <v>4</v>
      </c>
      <c r="AK3709">
        <v>108</v>
      </c>
      <c r="AL3709">
        <v>0.03</v>
      </c>
      <c r="AM3709">
        <v>5</v>
      </c>
      <c r="AN3709">
        <v>5</v>
      </c>
      <c r="AO3709">
        <v>34</v>
      </c>
      <c r="AP3709">
        <v>5</v>
      </c>
      <c r="AQ3709">
        <v>30</v>
      </c>
    </row>
    <row r="3710" spans="1:43" hidden="1" x14ac:dyDescent="0.25">
      <c r="A3710" t="s">
        <v>13672</v>
      </c>
      <c r="B3710" t="s">
        <v>13673</v>
      </c>
      <c r="C3710" s="1" t="str">
        <f t="shared" si="273"/>
        <v>21:0118</v>
      </c>
      <c r="D3710" s="1" t="str">
        <f t="shared" si="274"/>
        <v>21:0027</v>
      </c>
      <c r="E3710" t="s">
        <v>13674</v>
      </c>
      <c r="F3710" t="s">
        <v>13675</v>
      </c>
      <c r="H3710">
        <v>63.755969100000002</v>
      </c>
      <c r="I3710">
        <v>-96.818158299999993</v>
      </c>
      <c r="J3710" s="1" t="str">
        <f t="shared" si="275"/>
        <v>Till</v>
      </c>
      <c r="K3710" s="1" t="str">
        <f t="shared" si="276"/>
        <v>&lt;63 micron</v>
      </c>
      <c r="L3710">
        <v>0.1</v>
      </c>
      <c r="M3710">
        <v>1.85</v>
      </c>
      <c r="N3710">
        <v>6</v>
      </c>
      <c r="O3710">
        <v>370</v>
      </c>
      <c r="P3710">
        <v>1.5</v>
      </c>
      <c r="Q3710">
        <v>1</v>
      </c>
      <c r="R3710">
        <v>0.42</v>
      </c>
      <c r="S3710">
        <v>0.25</v>
      </c>
      <c r="T3710">
        <v>8</v>
      </c>
      <c r="U3710">
        <v>60</v>
      </c>
      <c r="V3710">
        <v>18</v>
      </c>
      <c r="W3710">
        <v>2.31</v>
      </c>
      <c r="X3710">
        <v>10</v>
      </c>
      <c r="Y3710">
        <v>1</v>
      </c>
      <c r="Z3710">
        <v>0.42</v>
      </c>
      <c r="AA3710">
        <v>60</v>
      </c>
      <c r="AB3710">
        <v>1</v>
      </c>
      <c r="AC3710">
        <v>270</v>
      </c>
      <c r="AD3710">
        <v>0.5</v>
      </c>
      <c r="AE3710">
        <v>0.01</v>
      </c>
      <c r="AF3710">
        <v>27</v>
      </c>
      <c r="AG3710">
        <v>1040</v>
      </c>
      <c r="AH3710">
        <v>16</v>
      </c>
      <c r="AI3710">
        <v>2</v>
      </c>
      <c r="AJ3710">
        <v>6</v>
      </c>
      <c r="AK3710">
        <v>102</v>
      </c>
      <c r="AL3710">
        <v>0.03</v>
      </c>
      <c r="AM3710">
        <v>5</v>
      </c>
      <c r="AN3710">
        <v>5</v>
      </c>
      <c r="AO3710">
        <v>35</v>
      </c>
      <c r="AP3710">
        <v>5</v>
      </c>
      <c r="AQ3710">
        <v>36</v>
      </c>
    </row>
    <row r="3711" spans="1:43" hidden="1" x14ac:dyDescent="0.25">
      <c r="A3711" t="s">
        <v>13676</v>
      </c>
      <c r="B3711" t="s">
        <v>13677</v>
      </c>
      <c r="C3711" s="1" t="str">
        <f t="shared" si="273"/>
        <v>21:0118</v>
      </c>
      <c r="D3711" s="1" t="str">
        <f t="shared" si="274"/>
        <v>21:0027</v>
      </c>
      <c r="E3711" t="s">
        <v>13678</v>
      </c>
      <c r="F3711" t="s">
        <v>13679</v>
      </c>
      <c r="H3711">
        <v>63.770525300000003</v>
      </c>
      <c r="I3711">
        <v>-96.808249599999996</v>
      </c>
      <c r="J3711" s="1" t="str">
        <f t="shared" si="275"/>
        <v>Till</v>
      </c>
      <c r="K3711" s="1" t="str">
        <f t="shared" si="276"/>
        <v>&lt;63 micron</v>
      </c>
      <c r="L3711">
        <v>0.1</v>
      </c>
      <c r="M3711">
        <v>0.87</v>
      </c>
      <c r="N3711">
        <v>4</v>
      </c>
      <c r="O3711">
        <v>220</v>
      </c>
      <c r="P3711">
        <v>0.5</v>
      </c>
      <c r="Q3711">
        <v>2</v>
      </c>
      <c r="R3711">
        <v>0.38</v>
      </c>
      <c r="S3711">
        <v>0.25</v>
      </c>
      <c r="T3711">
        <v>6</v>
      </c>
      <c r="U3711">
        <v>47</v>
      </c>
      <c r="V3711">
        <v>8</v>
      </c>
      <c r="W3711">
        <v>1.93</v>
      </c>
      <c r="X3711">
        <v>10</v>
      </c>
      <c r="Y3711">
        <v>0.5</v>
      </c>
      <c r="Z3711">
        <v>0.17</v>
      </c>
      <c r="AA3711">
        <v>50</v>
      </c>
      <c r="AB3711">
        <v>0.57999999999999996</v>
      </c>
      <c r="AC3711">
        <v>265</v>
      </c>
      <c r="AD3711">
        <v>0.5</v>
      </c>
      <c r="AE3711">
        <v>0.01</v>
      </c>
      <c r="AF3711">
        <v>18</v>
      </c>
      <c r="AG3711">
        <v>1170</v>
      </c>
      <c r="AH3711">
        <v>8</v>
      </c>
      <c r="AI3711">
        <v>1</v>
      </c>
      <c r="AJ3711">
        <v>3</v>
      </c>
      <c r="AK3711">
        <v>92</v>
      </c>
      <c r="AL3711">
        <v>0.04</v>
      </c>
      <c r="AM3711">
        <v>5</v>
      </c>
      <c r="AN3711">
        <v>5</v>
      </c>
      <c r="AO3711">
        <v>27</v>
      </c>
      <c r="AP3711">
        <v>5</v>
      </c>
      <c r="AQ3711">
        <v>20</v>
      </c>
    </row>
    <row r="3712" spans="1:43" hidden="1" x14ac:dyDescent="0.25">
      <c r="A3712" t="s">
        <v>13680</v>
      </c>
      <c r="B3712" t="s">
        <v>13681</v>
      </c>
      <c r="C3712" s="1" t="str">
        <f t="shared" si="273"/>
        <v>21:0118</v>
      </c>
      <c r="D3712" s="1" t="str">
        <f t="shared" si="274"/>
        <v>21:0027</v>
      </c>
      <c r="E3712" t="s">
        <v>13682</v>
      </c>
      <c r="F3712" t="s">
        <v>13683</v>
      </c>
      <c r="H3712">
        <v>63.851688099999997</v>
      </c>
      <c r="I3712">
        <v>-96.803458699999993</v>
      </c>
      <c r="J3712" s="1" t="str">
        <f t="shared" si="275"/>
        <v>Till</v>
      </c>
      <c r="K3712" s="1" t="str">
        <f t="shared" si="276"/>
        <v>&lt;63 micron</v>
      </c>
      <c r="L3712">
        <v>0.1</v>
      </c>
      <c r="M3712">
        <v>1.1399999999999999</v>
      </c>
      <c r="N3712">
        <v>10</v>
      </c>
      <c r="O3712">
        <v>800</v>
      </c>
      <c r="P3712">
        <v>1</v>
      </c>
      <c r="Q3712">
        <v>2</v>
      </c>
      <c r="R3712">
        <v>0.48</v>
      </c>
      <c r="S3712">
        <v>0.25</v>
      </c>
      <c r="T3712">
        <v>6</v>
      </c>
      <c r="U3712">
        <v>37</v>
      </c>
      <c r="V3712">
        <v>9</v>
      </c>
      <c r="W3712">
        <v>1.96</v>
      </c>
      <c r="X3712">
        <v>10</v>
      </c>
      <c r="Y3712">
        <v>0.5</v>
      </c>
      <c r="Z3712">
        <v>0.3</v>
      </c>
      <c r="AA3712">
        <v>50</v>
      </c>
      <c r="AB3712">
        <v>0.57999999999999996</v>
      </c>
      <c r="AC3712">
        <v>215</v>
      </c>
      <c r="AD3712">
        <v>0.5</v>
      </c>
      <c r="AE3712">
        <v>0.01</v>
      </c>
      <c r="AF3712">
        <v>16</v>
      </c>
      <c r="AG3712">
        <v>1050</v>
      </c>
      <c r="AH3712">
        <v>8</v>
      </c>
      <c r="AI3712">
        <v>1</v>
      </c>
      <c r="AJ3712">
        <v>3</v>
      </c>
      <c r="AK3712">
        <v>158</v>
      </c>
      <c r="AL3712">
        <v>0.02</v>
      </c>
      <c r="AM3712">
        <v>5</v>
      </c>
      <c r="AN3712">
        <v>5</v>
      </c>
      <c r="AO3712">
        <v>26</v>
      </c>
      <c r="AP3712">
        <v>5</v>
      </c>
      <c r="AQ3712">
        <v>20</v>
      </c>
    </row>
    <row r="3713" spans="1:43" hidden="1" x14ac:dyDescent="0.25">
      <c r="A3713" t="s">
        <v>13684</v>
      </c>
      <c r="B3713" t="s">
        <v>13685</v>
      </c>
      <c r="C3713" s="1" t="str">
        <f t="shared" si="273"/>
        <v>21:0118</v>
      </c>
      <c r="D3713" s="1" t="str">
        <f t="shared" si="274"/>
        <v>21:0027</v>
      </c>
      <c r="E3713" t="s">
        <v>13686</v>
      </c>
      <c r="F3713" t="s">
        <v>13687</v>
      </c>
      <c r="H3713">
        <v>63.859244099999998</v>
      </c>
      <c r="I3713">
        <v>-96.810907799999995</v>
      </c>
      <c r="J3713" s="1" t="str">
        <f t="shared" si="275"/>
        <v>Till</v>
      </c>
      <c r="K3713" s="1" t="str">
        <f t="shared" si="276"/>
        <v>&lt;63 micron</v>
      </c>
      <c r="L3713">
        <v>0.1</v>
      </c>
      <c r="M3713">
        <v>1.08</v>
      </c>
      <c r="N3713">
        <v>4</v>
      </c>
      <c r="O3713">
        <v>650</v>
      </c>
      <c r="P3713">
        <v>0.5</v>
      </c>
      <c r="Q3713">
        <v>1</v>
      </c>
      <c r="R3713">
        <v>0.41</v>
      </c>
      <c r="S3713">
        <v>0.25</v>
      </c>
      <c r="T3713">
        <v>4</v>
      </c>
      <c r="U3713">
        <v>33</v>
      </c>
      <c r="V3713">
        <v>7</v>
      </c>
      <c r="W3713">
        <v>1.95</v>
      </c>
      <c r="X3713">
        <v>10</v>
      </c>
      <c r="Y3713">
        <v>0.5</v>
      </c>
      <c r="Z3713">
        <v>0.28999999999999998</v>
      </c>
      <c r="AA3713">
        <v>60</v>
      </c>
      <c r="AB3713">
        <v>0.45</v>
      </c>
      <c r="AC3713">
        <v>185</v>
      </c>
      <c r="AD3713">
        <v>0.5</v>
      </c>
      <c r="AE3713">
        <v>0.01</v>
      </c>
      <c r="AF3713">
        <v>13</v>
      </c>
      <c r="AG3713">
        <v>1120</v>
      </c>
      <c r="AH3713">
        <v>14</v>
      </c>
      <c r="AI3713">
        <v>1</v>
      </c>
      <c r="AJ3713">
        <v>3</v>
      </c>
      <c r="AK3713">
        <v>158</v>
      </c>
      <c r="AL3713">
        <v>0.02</v>
      </c>
      <c r="AM3713">
        <v>5</v>
      </c>
      <c r="AN3713">
        <v>5</v>
      </c>
      <c r="AO3713">
        <v>23</v>
      </c>
      <c r="AP3713">
        <v>5</v>
      </c>
      <c r="AQ3713">
        <v>18</v>
      </c>
    </row>
    <row r="3714" spans="1:43" hidden="1" x14ac:dyDescent="0.25">
      <c r="A3714" t="s">
        <v>13688</v>
      </c>
      <c r="B3714" t="s">
        <v>13689</v>
      </c>
      <c r="C3714" s="1" t="str">
        <f t="shared" si="273"/>
        <v>21:0118</v>
      </c>
      <c r="D3714" s="1" t="str">
        <f t="shared" si="274"/>
        <v>21:0027</v>
      </c>
      <c r="E3714" t="s">
        <v>13690</v>
      </c>
      <c r="F3714" t="s">
        <v>13691</v>
      </c>
      <c r="H3714">
        <v>63.873936100000002</v>
      </c>
      <c r="I3714">
        <v>-96.8164838</v>
      </c>
      <c r="J3714" s="1" t="str">
        <f t="shared" si="275"/>
        <v>Till</v>
      </c>
      <c r="K3714" s="1" t="str">
        <f t="shared" si="276"/>
        <v>&lt;63 micron</v>
      </c>
      <c r="L3714">
        <v>0.1</v>
      </c>
      <c r="M3714">
        <v>0.33</v>
      </c>
      <c r="N3714">
        <v>2</v>
      </c>
      <c r="O3714">
        <v>610</v>
      </c>
      <c r="P3714">
        <v>0.25</v>
      </c>
      <c r="Q3714">
        <v>2</v>
      </c>
      <c r="R3714">
        <v>0.53</v>
      </c>
      <c r="S3714">
        <v>0.25</v>
      </c>
      <c r="T3714">
        <v>2</v>
      </c>
      <c r="U3714">
        <v>21</v>
      </c>
      <c r="V3714">
        <v>3</v>
      </c>
      <c r="W3714">
        <v>1.53</v>
      </c>
      <c r="X3714">
        <v>5</v>
      </c>
      <c r="Y3714">
        <v>0.5</v>
      </c>
      <c r="Z3714">
        <v>0.08</v>
      </c>
      <c r="AA3714">
        <v>40</v>
      </c>
      <c r="AB3714">
        <v>0.27</v>
      </c>
      <c r="AC3714">
        <v>145</v>
      </c>
      <c r="AD3714">
        <v>0.5</v>
      </c>
      <c r="AE3714">
        <v>0.01</v>
      </c>
      <c r="AF3714">
        <v>7</v>
      </c>
      <c r="AG3714">
        <v>1190</v>
      </c>
      <c r="AH3714">
        <v>6</v>
      </c>
      <c r="AI3714">
        <v>1</v>
      </c>
      <c r="AJ3714">
        <v>1</v>
      </c>
      <c r="AK3714">
        <v>142</v>
      </c>
      <c r="AL3714">
        <v>0.03</v>
      </c>
      <c r="AM3714">
        <v>5</v>
      </c>
      <c r="AN3714">
        <v>5</v>
      </c>
      <c r="AO3714">
        <v>20</v>
      </c>
      <c r="AP3714">
        <v>5</v>
      </c>
      <c r="AQ3714">
        <v>8</v>
      </c>
    </row>
    <row r="3715" spans="1:43" hidden="1" x14ac:dyDescent="0.25">
      <c r="A3715" t="s">
        <v>13692</v>
      </c>
      <c r="B3715" t="s">
        <v>13693</v>
      </c>
      <c r="C3715" s="1" t="str">
        <f t="shared" si="273"/>
        <v>21:0118</v>
      </c>
      <c r="D3715" s="1" t="str">
        <f t="shared" si="274"/>
        <v>21:0027</v>
      </c>
      <c r="E3715" t="s">
        <v>13694</v>
      </c>
      <c r="F3715" t="s">
        <v>13695</v>
      </c>
      <c r="H3715">
        <v>63.889406899999997</v>
      </c>
      <c r="I3715">
        <v>-96.820741900000002</v>
      </c>
      <c r="J3715" s="1" t="str">
        <f t="shared" si="275"/>
        <v>Till</v>
      </c>
      <c r="K3715" s="1" t="str">
        <f t="shared" si="276"/>
        <v>&lt;63 micron</v>
      </c>
      <c r="L3715">
        <v>0.1</v>
      </c>
      <c r="M3715">
        <v>0.33</v>
      </c>
      <c r="N3715">
        <v>6</v>
      </c>
      <c r="O3715">
        <v>250</v>
      </c>
      <c r="P3715">
        <v>0.25</v>
      </c>
      <c r="Q3715">
        <v>1</v>
      </c>
      <c r="R3715">
        <v>0.3</v>
      </c>
      <c r="S3715">
        <v>0.25</v>
      </c>
      <c r="T3715">
        <v>2</v>
      </c>
      <c r="U3715">
        <v>16</v>
      </c>
      <c r="V3715">
        <v>2</v>
      </c>
      <c r="W3715">
        <v>1.31</v>
      </c>
      <c r="X3715">
        <v>5</v>
      </c>
      <c r="Y3715">
        <v>0.5</v>
      </c>
      <c r="Z3715">
        <v>7.0000000000000007E-2</v>
      </c>
      <c r="AA3715">
        <v>30</v>
      </c>
      <c r="AB3715">
        <v>0.19</v>
      </c>
      <c r="AC3715">
        <v>110</v>
      </c>
      <c r="AD3715">
        <v>0.5</v>
      </c>
      <c r="AE3715">
        <v>0.01</v>
      </c>
      <c r="AF3715">
        <v>6</v>
      </c>
      <c r="AG3715">
        <v>1010</v>
      </c>
      <c r="AH3715">
        <v>4</v>
      </c>
      <c r="AI3715">
        <v>1</v>
      </c>
      <c r="AJ3715">
        <v>1</v>
      </c>
      <c r="AK3715">
        <v>96</v>
      </c>
      <c r="AL3715">
        <v>0.02</v>
      </c>
      <c r="AM3715">
        <v>5</v>
      </c>
      <c r="AN3715">
        <v>5</v>
      </c>
      <c r="AO3715">
        <v>16</v>
      </c>
      <c r="AP3715">
        <v>5</v>
      </c>
      <c r="AQ3715">
        <v>8</v>
      </c>
    </row>
    <row r="3716" spans="1:43" hidden="1" x14ac:dyDescent="0.25">
      <c r="A3716" t="s">
        <v>13696</v>
      </c>
      <c r="B3716" t="s">
        <v>13697</v>
      </c>
      <c r="C3716" s="1" t="str">
        <f t="shared" si="273"/>
        <v>21:0118</v>
      </c>
      <c r="D3716" s="1" t="str">
        <f t="shared" si="274"/>
        <v>21:0027</v>
      </c>
      <c r="E3716" t="s">
        <v>13698</v>
      </c>
      <c r="F3716" t="s">
        <v>13699</v>
      </c>
      <c r="H3716">
        <v>63.902145300000001</v>
      </c>
      <c r="I3716">
        <v>-96.825399599999997</v>
      </c>
      <c r="J3716" s="1" t="str">
        <f t="shared" si="275"/>
        <v>Till</v>
      </c>
      <c r="K3716" s="1" t="str">
        <f t="shared" si="276"/>
        <v>&lt;63 micron</v>
      </c>
      <c r="L3716">
        <v>0.1</v>
      </c>
      <c r="M3716">
        <v>0.31</v>
      </c>
      <c r="N3716">
        <v>2</v>
      </c>
      <c r="O3716">
        <v>350</v>
      </c>
      <c r="P3716">
        <v>0.25</v>
      </c>
      <c r="Q3716">
        <v>1</v>
      </c>
      <c r="R3716">
        <v>0.24</v>
      </c>
      <c r="S3716">
        <v>0.25</v>
      </c>
      <c r="T3716">
        <v>2</v>
      </c>
      <c r="U3716">
        <v>9</v>
      </c>
      <c r="V3716">
        <v>1</v>
      </c>
      <c r="W3716">
        <v>1.45</v>
      </c>
      <c r="X3716">
        <v>10</v>
      </c>
      <c r="Y3716">
        <v>0.5</v>
      </c>
      <c r="Z3716">
        <v>0.06</v>
      </c>
      <c r="AA3716">
        <v>50</v>
      </c>
      <c r="AB3716">
        <v>0.13</v>
      </c>
      <c r="AC3716">
        <v>100</v>
      </c>
      <c r="AD3716">
        <v>0.5</v>
      </c>
      <c r="AE3716">
        <v>0.01</v>
      </c>
      <c r="AF3716">
        <v>4</v>
      </c>
      <c r="AG3716">
        <v>1020</v>
      </c>
      <c r="AH3716">
        <v>8</v>
      </c>
      <c r="AI3716">
        <v>1</v>
      </c>
      <c r="AJ3716">
        <v>1</v>
      </c>
      <c r="AK3716">
        <v>125</v>
      </c>
      <c r="AL3716">
        <v>0.01</v>
      </c>
      <c r="AM3716">
        <v>5</v>
      </c>
      <c r="AN3716">
        <v>5</v>
      </c>
      <c r="AO3716">
        <v>13</v>
      </c>
      <c r="AP3716">
        <v>5</v>
      </c>
      <c r="AQ3716">
        <v>8</v>
      </c>
    </row>
    <row r="3717" spans="1:43" hidden="1" x14ac:dyDescent="0.25">
      <c r="A3717" t="s">
        <v>13700</v>
      </c>
      <c r="B3717" t="s">
        <v>13701</v>
      </c>
      <c r="C3717" s="1" t="str">
        <f t="shared" si="273"/>
        <v>21:0118</v>
      </c>
      <c r="D3717" s="1" t="str">
        <f t="shared" si="274"/>
        <v>21:0027</v>
      </c>
      <c r="E3717" t="s">
        <v>13702</v>
      </c>
      <c r="F3717" t="s">
        <v>13703</v>
      </c>
      <c r="H3717">
        <v>63.923015999999997</v>
      </c>
      <c r="I3717">
        <v>-96.818009799999999</v>
      </c>
      <c r="J3717" s="1" t="str">
        <f t="shared" si="275"/>
        <v>Till</v>
      </c>
      <c r="K3717" s="1" t="str">
        <f t="shared" si="276"/>
        <v>&lt;63 micron</v>
      </c>
      <c r="L3717">
        <v>0.1</v>
      </c>
      <c r="M3717">
        <v>0.73</v>
      </c>
      <c r="N3717">
        <v>6</v>
      </c>
      <c r="O3717">
        <v>260</v>
      </c>
      <c r="P3717">
        <v>0.5</v>
      </c>
      <c r="Q3717">
        <v>1</v>
      </c>
      <c r="R3717">
        <v>0.19</v>
      </c>
      <c r="S3717">
        <v>0.25</v>
      </c>
      <c r="T3717">
        <v>3</v>
      </c>
      <c r="U3717">
        <v>20</v>
      </c>
      <c r="V3717">
        <v>5</v>
      </c>
      <c r="W3717">
        <v>1.75</v>
      </c>
      <c r="X3717">
        <v>10</v>
      </c>
      <c r="Y3717">
        <v>0.5</v>
      </c>
      <c r="Z3717">
        <v>0.13</v>
      </c>
      <c r="AA3717">
        <v>40</v>
      </c>
      <c r="AB3717">
        <v>0.24</v>
      </c>
      <c r="AC3717">
        <v>175</v>
      </c>
      <c r="AD3717">
        <v>0.5</v>
      </c>
      <c r="AE3717">
        <v>0.01</v>
      </c>
      <c r="AF3717">
        <v>10</v>
      </c>
      <c r="AG3717">
        <v>710</v>
      </c>
      <c r="AH3717">
        <v>8</v>
      </c>
      <c r="AI3717">
        <v>1</v>
      </c>
      <c r="AJ3717">
        <v>2</v>
      </c>
      <c r="AK3717">
        <v>115</v>
      </c>
      <c r="AL3717">
        <v>0.01</v>
      </c>
      <c r="AM3717">
        <v>5</v>
      </c>
      <c r="AN3717">
        <v>5</v>
      </c>
      <c r="AO3717">
        <v>20</v>
      </c>
      <c r="AP3717">
        <v>5</v>
      </c>
      <c r="AQ3717">
        <v>14</v>
      </c>
    </row>
    <row r="3718" spans="1:43" hidden="1" x14ac:dyDescent="0.25">
      <c r="A3718" t="s">
        <v>13704</v>
      </c>
      <c r="B3718" t="s">
        <v>13705</v>
      </c>
      <c r="C3718" s="1" t="str">
        <f t="shared" si="273"/>
        <v>21:0118</v>
      </c>
      <c r="D3718" s="1" t="str">
        <f t="shared" si="274"/>
        <v>21:0027</v>
      </c>
      <c r="E3718" t="s">
        <v>13706</v>
      </c>
      <c r="F3718" t="s">
        <v>13707</v>
      </c>
      <c r="H3718">
        <v>63.946237400000001</v>
      </c>
      <c r="I3718">
        <v>-96.812344300000007</v>
      </c>
      <c r="J3718" s="1" t="str">
        <f t="shared" si="275"/>
        <v>Till</v>
      </c>
      <c r="K3718" s="1" t="str">
        <f t="shared" si="276"/>
        <v>&lt;63 micron</v>
      </c>
      <c r="L3718">
        <v>0.2</v>
      </c>
      <c r="M3718">
        <v>1.22</v>
      </c>
      <c r="N3718">
        <v>6</v>
      </c>
      <c r="O3718">
        <v>400</v>
      </c>
      <c r="P3718">
        <v>0.5</v>
      </c>
      <c r="Q3718">
        <v>1</v>
      </c>
      <c r="R3718">
        <v>0.3</v>
      </c>
      <c r="S3718">
        <v>0.25</v>
      </c>
      <c r="T3718">
        <v>4</v>
      </c>
      <c r="U3718">
        <v>35</v>
      </c>
      <c r="V3718">
        <v>10</v>
      </c>
      <c r="W3718">
        <v>1.94</v>
      </c>
      <c r="X3718">
        <v>10</v>
      </c>
      <c r="Y3718">
        <v>0.5</v>
      </c>
      <c r="Z3718">
        <v>0.27</v>
      </c>
      <c r="AA3718">
        <v>40</v>
      </c>
      <c r="AB3718">
        <v>0.45</v>
      </c>
      <c r="AC3718">
        <v>180</v>
      </c>
      <c r="AD3718">
        <v>0.5</v>
      </c>
      <c r="AE3718">
        <v>0.01</v>
      </c>
      <c r="AF3718">
        <v>16</v>
      </c>
      <c r="AG3718">
        <v>890</v>
      </c>
      <c r="AH3718">
        <v>12</v>
      </c>
      <c r="AI3718">
        <v>1</v>
      </c>
      <c r="AJ3718">
        <v>3</v>
      </c>
      <c r="AK3718">
        <v>140</v>
      </c>
      <c r="AL3718">
        <v>0.02</v>
      </c>
      <c r="AM3718">
        <v>5</v>
      </c>
      <c r="AN3718">
        <v>5</v>
      </c>
      <c r="AO3718">
        <v>25</v>
      </c>
      <c r="AP3718">
        <v>5</v>
      </c>
      <c r="AQ3718">
        <v>20</v>
      </c>
    </row>
    <row r="3719" spans="1:43" hidden="1" x14ac:dyDescent="0.25">
      <c r="A3719" t="s">
        <v>13708</v>
      </c>
      <c r="B3719" t="s">
        <v>13709</v>
      </c>
      <c r="C3719" s="1" t="str">
        <f t="shared" si="273"/>
        <v>21:0118</v>
      </c>
      <c r="D3719" s="1" t="str">
        <f t="shared" si="274"/>
        <v>21:0027</v>
      </c>
      <c r="E3719" t="s">
        <v>13710</v>
      </c>
      <c r="F3719" t="s">
        <v>13711</v>
      </c>
      <c r="H3719">
        <v>63.9608463</v>
      </c>
      <c r="I3719">
        <v>-96.814839300000003</v>
      </c>
      <c r="J3719" s="1" t="str">
        <f t="shared" si="275"/>
        <v>Till</v>
      </c>
      <c r="K3719" s="1" t="str">
        <f t="shared" si="276"/>
        <v>&lt;63 micron</v>
      </c>
      <c r="L3719">
        <v>0.1</v>
      </c>
      <c r="M3719">
        <v>1.01</v>
      </c>
      <c r="N3719">
        <v>6</v>
      </c>
      <c r="O3719">
        <v>280</v>
      </c>
      <c r="P3719">
        <v>0.5</v>
      </c>
      <c r="Q3719">
        <v>1</v>
      </c>
      <c r="R3719">
        <v>0.37</v>
      </c>
      <c r="S3719">
        <v>0.25</v>
      </c>
      <c r="T3719">
        <v>4</v>
      </c>
      <c r="U3719">
        <v>27</v>
      </c>
      <c r="V3719">
        <v>7</v>
      </c>
      <c r="W3719">
        <v>1.69</v>
      </c>
      <c r="X3719">
        <v>10</v>
      </c>
      <c r="Y3719">
        <v>0.5</v>
      </c>
      <c r="Z3719">
        <v>0.22</v>
      </c>
      <c r="AA3719">
        <v>40</v>
      </c>
      <c r="AB3719">
        <v>0.4</v>
      </c>
      <c r="AC3719">
        <v>210</v>
      </c>
      <c r="AD3719">
        <v>0.5</v>
      </c>
      <c r="AE3719">
        <v>0.01</v>
      </c>
      <c r="AF3719">
        <v>13</v>
      </c>
      <c r="AG3719">
        <v>840</v>
      </c>
      <c r="AH3719">
        <v>4</v>
      </c>
      <c r="AI3719">
        <v>1</v>
      </c>
      <c r="AJ3719">
        <v>2</v>
      </c>
      <c r="AK3719">
        <v>138</v>
      </c>
      <c r="AL3719">
        <v>0.02</v>
      </c>
      <c r="AM3719">
        <v>5</v>
      </c>
      <c r="AN3719">
        <v>5</v>
      </c>
      <c r="AO3719">
        <v>22</v>
      </c>
      <c r="AP3719">
        <v>5</v>
      </c>
      <c r="AQ3719">
        <v>18</v>
      </c>
    </row>
    <row r="3720" spans="1:43" hidden="1" x14ac:dyDescent="0.25">
      <c r="A3720" t="s">
        <v>13712</v>
      </c>
      <c r="B3720" t="s">
        <v>13713</v>
      </c>
      <c r="C3720" s="1" t="str">
        <f t="shared" si="273"/>
        <v>21:0118</v>
      </c>
      <c r="D3720" s="1" t="str">
        <f t="shared" si="274"/>
        <v>21:0027</v>
      </c>
      <c r="E3720" t="s">
        <v>13714</v>
      </c>
      <c r="F3720" t="s">
        <v>13715</v>
      </c>
      <c r="H3720">
        <v>63.974228099999998</v>
      </c>
      <c r="I3720">
        <v>-96.822316499999999</v>
      </c>
      <c r="J3720" s="1" t="str">
        <f t="shared" si="275"/>
        <v>Till</v>
      </c>
      <c r="K3720" s="1" t="str">
        <f t="shared" si="276"/>
        <v>&lt;63 micron</v>
      </c>
      <c r="L3720">
        <v>0.1</v>
      </c>
      <c r="M3720">
        <v>0.72</v>
      </c>
      <c r="N3720">
        <v>6</v>
      </c>
      <c r="O3720">
        <v>270</v>
      </c>
      <c r="P3720">
        <v>0.5</v>
      </c>
      <c r="Q3720">
        <v>1</v>
      </c>
      <c r="R3720">
        <v>0.2</v>
      </c>
      <c r="S3720">
        <v>0.25</v>
      </c>
      <c r="T3720">
        <v>3</v>
      </c>
      <c r="U3720">
        <v>24</v>
      </c>
      <c r="V3720">
        <v>5</v>
      </c>
      <c r="W3720">
        <v>2.09</v>
      </c>
      <c r="X3720">
        <v>10</v>
      </c>
      <c r="Y3720">
        <v>0.5</v>
      </c>
      <c r="Z3720">
        <v>0.14000000000000001</v>
      </c>
      <c r="AA3720">
        <v>70</v>
      </c>
      <c r="AB3720">
        <v>0.26</v>
      </c>
      <c r="AC3720">
        <v>200</v>
      </c>
      <c r="AD3720">
        <v>0.5</v>
      </c>
      <c r="AE3720">
        <v>0.01</v>
      </c>
      <c r="AF3720">
        <v>12</v>
      </c>
      <c r="AG3720">
        <v>840</v>
      </c>
      <c r="AH3720">
        <v>6</v>
      </c>
      <c r="AI3720">
        <v>1</v>
      </c>
      <c r="AJ3720">
        <v>2</v>
      </c>
      <c r="AK3720">
        <v>167</v>
      </c>
      <c r="AL3720">
        <v>0.02</v>
      </c>
      <c r="AM3720">
        <v>5</v>
      </c>
      <c r="AN3720">
        <v>5</v>
      </c>
      <c r="AO3720">
        <v>22</v>
      </c>
      <c r="AP3720">
        <v>5</v>
      </c>
      <c r="AQ3720">
        <v>16</v>
      </c>
    </row>
    <row r="3721" spans="1:43" hidden="1" x14ac:dyDescent="0.25">
      <c r="A3721" t="s">
        <v>13716</v>
      </c>
      <c r="B3721" t="s">
        <v>13717</v>
      </c>
      <c r="C3721" s="1" t="str">
        <f t="shared" si="273"/>
        <v>21:0118</v>
      </c>
      <c r="D3721" s="1" t="str">
        <f t="shared" si="274"/>
        <v>21:0027</v>
      </c>
      <c r="E3721" t="s">
        <v>13718</v>
      </c>
      <c r="F3721" t="s">
        <v>13719</v>
      </c>
      <c r="H3721">
        <v>63.599743099999998</v>
      </c>
      <c r="I3721">
        <v>-96.806264799999994</v>
      </c>
      <c r="J3721" s="1" t="str">
        <f t="shared" si="275"/>
        <v>Till</v>
      </c>
      <c r="K3721" s="1" t="str">
        <f t="shared" si="276"/>
        <v>&lt;63 micron</v>
      </c>
      <c r="L3721">
        <v>0.2</v>
      </c>
      <c r="M3721">
        <v>1.23</v>
      </c>
      <c r="N3721">
        <v>1</v>
      </c>
      <c r="O3721">
        <v>190</v>
      </c>
      <c r="P3721">
        <v>0.5</v>
      </c>
      <c r="Q3721">
        <v>1</v>
      </c>
      <c r="R3721">
        <v>0.41</v>
      </c>
      <c r="S3721">
        <v>0.25</v>
      </c>
      <c r="T3721">
        <v>6</v>
      </c>
      <c r="U3721">
        <v>43</v>
      </c>
      <c r="V3721">
        <v>14</v>
      </c>
      <c r="W3721">
        <v>1.9</v>
      </c>
      <c r="X3721">
        <v>10</v>
      </c>
      <c r="Y3721">
        <v>0.5</v>
      </c>
      <c r="Z3721">
        <v>0.28999999999999998</v>
      </c>
      <c r="AA3721">
        <v>50</v>
      </c>
      <c r="AB3721">
        <v>0.63</v>
      </c>
      <c r="AC3721">
        <v>195</v>
      </c>
      <c r="AD3721">
        <v>0.5</v>
      </c>
      <c r="AE3721">
        <v>0.01</v>
      </c>
      <c r="AF3721">
        <v>19</v>
      </c>
      <c r="AG3721">
        <v>1030</v>
      </c>
      <c r="AH3721">
        <v>12</v>
      </c>
      <c r="AI3721">
        <v>1</v>
      </c>
      <c r="AJ3721">
        <v>3</v>
      </c>
      <c r="AK3721">
        <v>81</v>
      </c>
      <c r="AL3721">
        <v>0.06</v>
      </c>
      <c r="AM3721">
        <v>5</v>
      </c>
      <c r="AN3721">
        <v>5</v>
      </c>
      <c r="AO3721">
        <v>29</v>
      </c>
      <c r="AP3721">
        <v>5</v>
      </c>
      <c r="AQ3721">
        <v>30</v>
      </c>
    </row>
    <row r="3722" spans="1:43" hidden="1" x14ac:dyDescent="0.25">
      <c r="A3722" t="s">
        <v>13720</v>
      </c>
      <c r="B3722" t="s">
        <v>13721</v>
      </c>
      <c r="C3722" s="1" t="str">
        <f t="shared" si="273"/>
        <v>21:0118</v>
      </c>
      <c r="D3722" s="1" t="str">
        <f t="shared" si="274"/>
        <v>21:0027</v>
      </c>
      <c r="E3722" t="s">
        <v>13722</v>
      </c>
      <c r="F3722" t="s">
        <v>13723</v>
      </c>
      <c r="H3722">
        <v>63.5856134</v>
      </c>
      <c r="I3722">
        <v>-96.8058415</v>
      </c>
      <c r="J3722" s="1" t="str">
        <f t="shared" si="275"/>
        <v>Till</v>
      </c>
      <c r="K3722" s="1" t="str">
        <f t="shared" si="276"/>
        <v>&lt;63 micron</v>
      </c>
      <c r="L3722">
        <v>0.1</v>
      </c>
      <c r="M3722">
        <v>1.47</v>
      </c>
      <c r="N3722">
        <v>1</v>
      </c>
      <c r="O3722">
        <v>210</v>
      </c>
      <c r="P3722">
        <v>0.5</v>
      </c>
      <c r="Q3722">
        <v>1</v>
      </c>
      <c r="R3722">
        <v>0.53</v>
      </c>
      <c r="S3722">
        <v>0.25</v>
      </c>
      <c r="T3722">
        <v>8</v>
      </c>
      <c r="U3722">
        <v>63</v>
      </c>
      <c r="V3722">
        <v>32</v>
      </c>
      <c r="W3722">
        <v>2.29</v>
      </c>
      <c r="X3722">
        <v>10</v>
      </c>
      <c r="Y3722">
        <v>0.5</v>
      </c>
      <c r="Z3722">
        <v>0.38</v>
      </c>
      <c r="AA3722">
        <v>60</v>
      </c>
      <c r="AB3722">
        <v>0.9</v>
      </c>
      <c r="AC3722">
        <v>275</v>
      </c>
      <c r="AD3722">
        <v>1</v>
      </c>
      <c r="AE3722">
        <v>0.02</v>
      </c>
      <c r="AF3722">
        <v>29</v>
      </c>
      <c r="AG3722">
        <v>1210</v>
      </c>
      <c r="AH3722">
        <v>16</v>
      </c>
      <c r="AI3722">
        <v>1</v>
      </c>
      <c r="AJ3722">
        <v>4</v>
      </c>
      <c r="AK3722">
        <v>79</v>
      </c>
      <c r="AL3722">
        <v>0.08</v>
      </c>
      <c r="AM3722">
        <v>5</v>
      </c>
      <c r="AN3722">
        <v>5</v>
      </c>
      <c r="AO3722">
        <v>37</v>
      </c>
      <c r="AP3722">
        <v>5</v>
      </c>
      <c r="AQ3722">
        <v>44</v>
      </c>
    </row>
    <row r="3723" spans="1:43" hidden="1" x14ac:dyDescent="0.25">
      <c r="A3723" t="s">
        <v>13724</v>
      </c>
      <c r="B3723" t="s">
        <v>13725</v>
      </c>
      <c r="C3723" s="1" t="str">
        <f t="shared" si="273"/>
        <v>21:0118</v>
      </c>
      <c r="D3723" s="1" t="str">
        <f t="shared" si="274"/>
        <v>21:0027</v>
      </c>
      <c r="E3723" t="s">
        <v>13726</v>
      </c>
      <c r="F3723" t="s">
        <v>13727</v>
      </c>
      <c r="H3723">
        <v>63.571703200000002</v>
      </c>
      <c r="I3723">
        <v>-96.811566099999993</v>
      </c>
      <c r="J3723" s="1" t="str">
        <f t="shared" si="275"/>
        <v>Till</v>
      </c>
      <c r="K3723" s="1" t="str">
        <f t="shared" si="276"/>
        <v>&lt;63 micron</v>
      </c>
      <c r="L3723">
        <v>0.2</v>
      </c>
      <c r="M3723">
        <v>0.93</v>
      </c>
      <c r="N3723">
        <v>1</v>
      </c>
      <c r="O3723">
        <v>130</v>
      </c>
      <c r="P3723">
        <v>0.5</v>
      </c>
      <c r="Q3723">
        <v>1</v>
      </c>
      <c r="R3723">
        <v>0.45</v>
      </c>
      <c r="S3723">
        <v>0.25</v>
      </c>
      <c r="T3723">
        <v>6</v>
      </c>
      <c r="U3723">
        <v>38</v>
      </c>
      <c r="V3723">
        <v>11</v>
      </c>
      <c r="W3723">
        <v>1.78</v>
      </c>
      <c r="X3723">
        <v>10</v>
      </c>
      <c r="Y3723">
        <v>0.5</v>
      </c>
      <c r="Z3723">
        <v>0.2</v>
      </c>
      <c r="AA3723">
        <v>40</v>
      </c>
      <c r="AB3723">
        <v>0.56999999999999995</v>
      </c>
      <c r="AC3723">
        <v>190</v>
      </c>
      <c r="AD3723">
        <v>0.5</v>
      </c>
      <c r="AE3723">
        <v>0.01</v>
      </c>
      <c r="AF3723">
        <v>19</v>
      </c>
      <c r="AG3723">
        <v>1090</v>
      </c>
      <c r="AH3723">
        <v>12</v>
      </c>
      <c r="AI3723">
        <v>1</v>
      </c>
      <c r="AJ3723">
        <v>3</v>
      </c>
      <c r="AK3723">
        <v>74</v>
      </c>
      <c r="AL3723">
        <v>7.0000000000000007E-2</v>
      </c>
      <c r="AM3723">
        <v>5</v>
      </c>
      <c r="AN3723">
        <v>5</v>
      </c>
      <c r="AO3723">
        <v>29</v>
      </c>
      <c r="AP3723">
        <v>5</v>
      </c>
      <c r="AQ3723">
        <v>26</v>
      </c>
    </row>
    <row r="3724" spans="1:43" hidden="1" x14ac:dyDescent="0.25">
      <c r="A3724" t="s">
        <v>13728</v>
      </c>
      <c r="B3724" t="s">
        <v>13729</v>
      </c>
      <c r="C3724" s="1" t="str">
        <f t="shared" ref="C3724:C3787" si="277">HYPERLINK("http://geochem.nrcan.gc.ca/cdogs/content/bdl/bdl210118_e.htm", "21:0118")</f>
        <v>21:0118</v>
      </c>
      <c r="D3724" s="1" t="str">
        <f t="shared" ref="D3724:D3787" si="278">HYPERLINK("http://geochem.nrcan.gc.ca/cdogs/content/svy/svy210027_e.htm", "21:0027")</f>
        <v>21:0027</v>
      </c>
      <c r="E3724" t="s">
        <v>13730</v>
      </c>
      <c r="F3724" t="s">
        <v>13731</v>
      </c>
      <c r="H3724">
        <v>63.5557382</v>
      </c>
      <c r="I3724">
        <v>-96.803267099999999</v>
      </c>
      <c r="J3724" s="1" t="str">
        <f t="shared" ref="J3724:J3787" si="279">HYPERLINK("http://geochem.nrcan.gc.ca/cdogs/content/kwd/kwd020044_e.htm", "Till")</f>
        <v>Till</v>
      </c>
      <c r="K3724" s="1" t="str">
        <f t="shared" ref="K3724:K3787" si="280">HYPERLINK("http://geochem.nrcan.gc.ca/cdogs/content/kwd/kwd080004_e.htm", "&lt;63 micron")</f>
        <v>&lt;63 micron</v>
      </c>
      <c r="L3724">
        <v>0.1</v>
      </c>
      <c r="M3724">
        <v>0.97</v>
      </c>
      <c r="N3724">
        <v>4</v>
      </c>
      <c r="O3724">
        <v>140</v>
      </c>
      <c r="P3724">
        <v>0.5</v>
      </c>
      <c r="Q3724">
        <v>4</v>
      </c>
      <c r="R3724">
        <v>0.41</v>
      </c>
      <c r="S3724">
        <v>0.25</v>
      </c>
      <c r="T3724">
        <v>4</v>
      </c>
      <c r="U3724">
        <v>30</v>
      </c>
      <c r="V3724">
        <v>8</v>
      </c>
      <c r="W3724">
        <v>1.59</v>
      </c>
      <c r="X3724">
        <v>10</v>
      </c>
      <c r="Y3724">
        <v>0.5</v>
      </c>
      <c r="Z3724">
        <v>0.25</v>
      </c>
      <c r="AA3724">
        <v>40</v>
      </c>
      <c r="AB3724">
        <v>0.48</v>
      </c>
      <c r="AC3724">
        <v>170</v>
      </c>
      <c r="AD3724">
        <v>0.5</v>
      </c>
      <c r="AE3724">
        <v>0.01</v>
      </c>
      <c r="AF3724">
        <v>15</v>
      </c>
      <c r="AG3724">
        <v>1030</v>
      </c>
      <c r="AH3724">
        <v>8</v>
      </c>
      <c r="AI3724">
        <v>1</v>
      </c>
      <c r="AJ3724">
        <v>2</v>
      </c>
      <c r="AK3724">
        <v>75</v>
      </c>
      <c r="AL3724">
        <v>0.05</v>
      </c>
      <c r="AM3724">
        <v>5</v>
      </c>
      <c r="AN3724">
        <v>5</v>
      </c>
      <c r="AO3724">
        <v>23</v>
      </c>
      <c r="AP3724">
        <v>5</v>
      </c>
      <c r="AQ3724">
        <v>24</v>
      </c>
    </row>
    <row r="3725" spans="1:43" hidden="1" x14ac:dyDescent="0.25">
      <c r="A3725" t="s">
        <v>13732</v>
      </c>
      <c r="B3725" t="s">
        <v>13733</v>
      </c>
      <c r="C3725" s="1" t="str">
        <f t="shared" si="277"/>
        <v>21:0118</v>
      </c>
      <c r="D3725" s="1" t="str">
        <f t="shared" si="278"/>
        <v>21:0027</v>
      </c>
      <c r="E3725" t="s">
        <v>13734</v>
      </c>
      <c r="F3725" t="s">
        <v>13735</v>
      </c>
      <c r="H3725">
        <v>63.630006600000002</v>
      </c>
      <c r="I3725">
        <v>-96.780330300000003</v>
      </c>
      <c r="J3725" s="1" t="str">
        <f t="shared" si="279"/>
        <v>Till</v>
      </c>
      <c r="K3725" s="1" t="str">
        <f t="shared" si="280"/>
        <v>&lt;63 micron</v>
      </c>
      <c r="L3725">
        <v>0.2</v>
      </c>
      <c r="M3725">
        <v>0.85</v>
      </c>
      <c r="N3725">
        <v>1</v>
      </c>
      <c r="O3725">
        <v>140</v>
      </c>
      <c r="P3725">
        <v>0.25</v>
      </c>
      <c r="Q3725">
        <v>1</v>
      </c>
      <c r="R3725">
        <v>0.55000000000000004</v>
      </c>
      <c r="S3725">
        <v>0.25</v>
      </c>
      <c r="T3725">
        <v>4</v>
      </c>
      <c r="U3725">
        <v>36</v>
      </c>
      <c r="V3725">
        <v>12</v>
      </c>
      <c r="W3725">
        <v>1.9</v>
      </c>
      <c r="X3725">
        <v>10</v>
      </c>
      <c r="Y3725">
        <v>0.5</v>
      </c>
      <c r="Z3725">
        <v>0.19</v>
      </c>
      <c r="AA3725">
        <v>50</v>
      </c>
      <c r="AB3725">
        <v>0.49</v>
      </c>
      <c r="AC3725">
        <v>160</v>
      </c>
      <c r="AD3725">
        <v>0.5</v>
      </c>
      <c r="AE3725">
        <v>0.01</v>
      </c>
      <c r="AF3725">
        <v>14</v>
      </c>
      <c r="AG3725">
        <v>1450</v>
      </c>
      <c r="AH3725">
        <v>16</v>
      </c>
      <c r="AI3725">
        <v>1</v>
      </c>
      <c r="AJ3725">
        <v>3</v>
      </c>
      <c r="AK3725">
        <v>80</v>
      </c>
      <c r="AL3725">
        <v>7.0000000000000007E-2</v>
      </c>
      <c r="AM3725">
        <v>5</v>
      </c>
      <c r="AN3725">
        <v>5</v>
      </c>
      <c r="AO3725">
        <v>30</v>
      </c>
      <c r="AP3725">
        <v>5</v>
      </c>
      <c r="AQ3725">
        <v>24</v>
      </c>
    </row>
    <row r="3726" spans="1:43" hidden="1" x14ac:dyDescent="0.25">
      <c r="A3726" t="s">
        <v>13736</v>
      </c>
      <c r="B3726" t="s">
        <v>13737</v>
      </c>
      <c r="C3726" s="1" t="str">
        <f t="shared" si="277"/>
        <v>21:0118</v>
      </c>
      <c r="D3726" s="1" t="str">
        <f t="shared" si="278"/>
        <v>21:0027</v>
      </c>
      <c r="E3726" t="s">
        <v>13738</v>
      </c>
      <c r="F3726" t="s">
        <v>13739</v>
      </c>
      <c r="H3726">
        <v>63.6435551</v>
      </c>
      <c r="I3726">
        <v>-96.779736400000004</v>
      </c>
      <c r="J3726" s="1" t="str">
        <f t="shared" si="279"/>
        <v>Till</v>
      </c>
      <c r="K3726" s="1" t="str">
        <f t="shared" si="280"/>
        <v>&lt;63 micron</v>
      </c>
      <c r="L3726">
        <v>0.2</v>
      </c>
      <c r="M3726">
        <v>1.51</v>
      </c>
      <c r="N3726">
        <v>6</v>
      </c>
      <c r="O3726">
        <v>290</v>
      </c>
      <c r="P3726">
        <v>0.5</v>
      </c>
      <c r="Q3726">
        <v>2</v>
      </c>
      <c r="R3726">
        <v>0.5</v>
      </c>
      <c r="S3726">
        <v>0.25</v>
      </c>
      <c r="T3726">
        <v>8</v>
      </c>
      <c r="U3726">
        <v>49</v>
      </c>
      <c r="V3726">
        <v>21</v>
      </c>
      <c r="W3726">
        <v>2.37</v>
      </c>
      <c r="X3726">
        <v>10</v>
      </c>
      <c r="Y3726">
        <v>0.5</v>
      </c>
      <c r="Z3726">
        <v>0.34</v>
      </c>
      <c r="AA3726">
        <v>60</v>
      </c>
      <c r="AB3726">
        <v>0.8</v>
      </c>
      <c r="AC3726">
        <v>235</v>
      </c>
      <c r="AD3726">
        <v>0.5</v>
      </c>
      <c r="AE3726">
        <v>0.01</v>
      </c>
      <c r="AF3726">
        <v>24</v>
      </c>
      <c r="AG3726">
        <v>1150</v>
      </c>
      <c r="AH3726">
        <v>16</v>
      </c>
      <c r="AI3726">
        <v>1</v>
      </c>
      <c r="AJ3726">
        <v>4</v>
      </c>
      <c r="AK3726">
        <v>93</v>
      </c>
      <c r="AL3726">
        <v>7.0000000000000007E-2</v>
      </c>
      <c r="AM3726">
        <v>5</v>
      </c>
      <c r="AN3726">
        <v>5</v>
      </c>
      <c r="AO3726">
        <v>36</v>
      </c>
      <c r="AP3726">
        <v>5</v>
      </c>
      <c r="AQ3726">
        <v>38</v>
      </c>
    </row>
    <row r="3727" spans="1:43" hidden="1" x14ac:dyDescent="0.25">
      <c r="A3727" t="s">
        <v>13740</v>
      </c>
      <c r="B3727" t="s">
        <v>13741</v>
      </c>
      <c r="C3727" s="1" t="str">
        <f t="shared" si="277"/>
        <v>21:0118</v>
      </c>
      <c r="D3727" s="1" t="str">
        <f t="shared" si="278"/>
        <v>21:0027</v>
      </c>
      <c r="E3727" t="s">
        <v>13742</v>
      </c>
      <c r="F3727" t="s">
        <v>13743</v>
      </c>
      <c r="H3727">
        <v>63.659057799999999</v>
      </c>
      <c r="I3727">
        <v>-96.747180700000001</v>
      </c>
      <c r="J3727" s="1" t="str">
        <f t="shared" si="279"/>
        <v>Till</v>
      </c>
      <c r="K3727" s="1" t="str">
        <f t="shared" si="280"/>
        <v>&lt;63 micron</v>
      </c>
      <c r="L3727">
        <v>0.2</v>
      </c>
      <c r="M3727">
        <v>1.27</v>
      </c>
      <c r="N3727">
        <v>8</v>
      </c>
      <c r="O3727">
        <v>350</v>
      </c>
      <c r="P3727">
        <v>1.5</v>
      </c>
      <c r="Q3727">
        <v>1</v>
      </c>
      <c r="R3727">
        <v>0.61</v>
      </c>
      <c r="S3727">
        <v>0.25</v>
      </c>
      <c r="T3727">
        <v>11</v>
      </c>
      <c r="U3727">
        <v>62</v>
      </c>
      <c r="V3727">
        <v>18</v>
      </c>
      <c r="W3727">
        <v>2.57</v>
      </c>
      <c r="X3727">
        <v>10</v>
      </c>
      <c r="Y3727">
        <v>0.5</v>
      </c>
      <c r="Z3727">
        <v>0.23</v>
      </c>
      <c r="AA3727">
        <v>50</v>
      </c>
      <c r="AB3727">
        <v>1.1299999999999999</v>
      </c>
      <c r="AC3727">
        <v>305</v>
      </c>
      <c r="AD3727">
        <v>0.5</v>
      </c>
      <c r="AE3727">
        <v>0.01</v>
      </c>
      <c r="AF3727">
        <v>31</v>
      </c>
      <c r="AG3727">
        <v>1480</v>
      </c>
      <c r="AH3727">
        <v>24</v>
      </c>
      <c r="AI3727">
        <v>1</v>
      </c>
      <c r="AJ3727">
        <v>7</v>
      </c>
      <c r="AK3727">
        <v>129</v>
      </c>
      <c r="AL3727">
        <v>0.06</v>
      </c>
      <c r="AM3727">
        <v>5</v>
      </c>
      <c r="AN3727">
        <v>5</v>
      </c>
      <c r="AO3727">
        <v>36</v>
      </c>
      <c r="AP3727">
        <v>5</v>
      </c>
      <c r="AQ3727">
        <v>40</v>
      </c>
    </row>
    <row r="3728" spans="1:43" hidden="1" x14ac:dyDescent="0.25">
      <c r="A3728" t="s">
        <v>13744</v>
      </c>
      <c r="B3728" t="s">
        <v>13745</v>
      </c>
      <c r="C3728" s="1" t="str">
        <f t="shared" si="277"/>
        <v>21:0118</v>
      </c>
      <c r="D3728" s="1" t="str">
        <f t="shared" si="278"/>
        <v>21:0027</v>
      </c>
      <c r="E3728" t="s">
        <v>13746</v>
      </c>
      <c r="F3728" t="s">
        <v>13747</v>
      </c>
      <c r="H3728">
        <v>63.673706099999997</v>
      </c>
      <c r="I3728">
        <v>-96.774566800000002</v>
      </c>
      <c r="J3728" s="1" t="str">
        <f t="shared" si="279"/>
        <v>Till</v>
      </c>
      <c r="K3728" s="1" t="str">
        <f t="shared" si="280"/>
        <v>&lt;63 micron</v>
      </c>
      <c r="L3728">
        <v>0.2</v>
      </c>
      <c r="M3728">
        <v>1.61</v>
      </c>
      <c r="N3728">
        <v>2</v>
      </c>
      <c r="O3728">
        <v>350</v>
      </c>
      <c r="P3728">
        <v>1</v>
      </c>
      <c r="Q3728">
        <v>2</v>
      </c>
      <c r="R3728">
        <v>0.62</v>
      </c>
      <c r="S3728">
        <v>0.25</v>
      </c>
      <c r="T3728">
        <v>10</v>
      </c>
      <c r="U3728">
        <v>57</v>
      </c>
      <c r="V3728">
        <v>23</v>
      </c>
      <c r="W3728">
        <v>2.46</v>
      </c>
      <c r="X3728">
        <v>10</v>
      </c>
      <c r="Y3728">
        <v>0.5</v>
      </c>
      <c r="Z3728">
        <v>0.38</v>
      </c>
      <c r="AA3728">
        <v>60</v>
      </c>
      <c r="AB3728">
        <v>1.03</v>
      </c>
      <c r="AC3728">
        <v>330</v>
      </c>
      <c r="AD3728">
        <v>0.5</v>
      </c>
      <c r="AE3728">
        <v>0.01</v>
      </c>
      <c r="AF3728">
        <v>30</v>
      </c>
      <c r="AG3728">
        <v>1170</v>
      </c>
      <c r="AH3728">
        <v>14</v>
      </c>
      <c r="AI3728">
        <v>1</v>
      </c>
      <c r="AJ3728">
        <v>4</v>
      </c>
      <c r="AK3728">
        <v>83</v>
      </c>
      <c r="AL3728">
        <v>0.06</v>
      </c>
      <c r="AM3728">
        <v>5</v>
      </c>
      <c r="AN3728">
        <v>5</v>
      </c>
      <c r="AO3728">
        <v>37</v>
      </c>
      <c r="AP3728">
        <v>5</v>
      </c>
      <c r="AQ3728">
        <v>46</v>
      </c>
    </row>
    <row r="3729" spans="1:43" hidden="1" x14ac:dyDescent="0.25">
      <c r="A3729" t="s">
        <v>13748</v>
      </c>
      <c r="B3729" t="s">
        <v>13749</v>
      </c>
      <c r="C3729" s="1" t="str">
        <f t="shared" si="277"/>
        <v>21:0118</v>
      </c>
      <c r="D3729" s="1" t="str">
        <f t="shared" si="278"/>
        <v>21:0027</v>
      </c>
      <c r="E3729" t="s">
        <v>13750</v>
      </c>
      <c r="F3729" t="s">
        <v>13751</v>
      </c>
      <c r="H3729">
        <v>63.686080500000003</v>
      </c>
      <c r="I3729">
        <v>-96.744690300000002</v>
      </c>
      <c r="J3729" s="1" t="str">
        <f t="shared" si="279"/>
        <v>Till</v>
      </c>
      <c r="K3729" s="1" t="str">
        <f t="shared" si="280"/>
        <v>&lt;63 micron</v>
      </c>
      <c r="L3729">
        <v>0.1</v>
      </c>
      <c r="M3729">
        <v>1.35</v>
      </c>
      <c r="N3729">
        <v>1</v>
      </c>
      <c r="O3729">
        <v>220</v>
      </c>
      <c r="P3729">
        <v>1</v>
      </c>
      <c r="Q3729">
        <v>2</v>
      </c>
      <c r="R3729">
        <v>0.56000000000000005</v>
      </c>
      <c r="S3729">
        <v>0.25</v>
      </c>
      <c r="T3729">
        <v>9</v>
      </c>
      <c r="U3729">
        <v>67</v>
      </c>
      <c r="V3729">
        <v>26</v>
      </c>
      <c r="W3729">
        <v>2.31</v>
      </c>
      <c r="X3729">
        <v>10</v>
      </c>
      <c r="Y3729">
        <v>0.5</v>
      </c>
      <c r="Z3729">
        <v>0.26</v>
      </c>
      <c r="AA3729">
        <v>50</v>
      </c>
      <c r="AB3729">
        <v>1.03</v>
      </c>
      <c r="AC3729">
        <v>275</v>
      </c>
      <c r="AD3729">
        <v>0.5</v>
      </c>
      <c r="AE3729">
        <v>0.01</v>
      </c>
      <c r="AF3729">
        <v>31</v>
      </c>
      <c r="AG3729">
        <v>1480</v>
      </c>
      <c r="AH3729">
        <v>14</v>
      </c>
      <c r="AI3729">
        <v>1</v>
      </c>
      <c r="AJ3729">
        <v>4</v>
      </c>
      <c r="AK3729">
        <v>79</v>
      </c>
      <c r="AL3729">
        <v>0.06</v>
      </c>
      <c r="AM3729">
        <v>5</v>
      </c>
      <c r="AN3729">
        <v>5</v>
      </c>
      <c r="AO3729">
        <v>37</v>
      </c>
      <c r="AP3729">
        <v>5</v>
      </c>
      <c r="AQ3729">
        <v>42</v>
      </c>
    </row>
    <row r="3730" spans="1:43" hidden="1" x14ac:dyDescent="0.25">
      <c r="A3730" t="s">
        <v>13752</v>
      </c>
      <c r="B3730" t="s">
        <v>13753</v>
      </c>
      <c r="C3730" s="1" t="str">
        <f t="shared" si="277"/>
        <v>21:0118</v>
      </c>
      <c r="D3730" s="1" t="str">
        <f t="shared" si="278"/>
        <v>21:0027</v>
      </c>
      <c r="E3730" t="s">
        <v>13754</v>
      </c>
      <c r="F3730" t="s">
        <v>13755</v>
      </c>
      <c r="H3730">
        <v>63.697840800000002</v>
      </c>
      <c r="I3730">
        <v>-96.748024299999997</v>
      </c>
      <c r="J3730" s="1" t="str">
        <f t="shared" si="279"/>
        <v>Till</v>
      </c>
      <c r="K3730" s="1" t="str">
        <f t="shared" si="280"/>
        <v>&lt;63 micron</v>
      </c>
      <c r="L3730">
        <v>0.1</v>
      </c>
      <c r="M3730">
        <v>1.22</v>
      </c>
      <c r="N3730">
        <v>4</v>
      </c>
      <c r="O3730">
        <v>280</v>
      </c>
      <c r="P3730">
        <v>0.5</v>
      </c>
      <c r="Q3730">
        <v>1</v>
      </c>
      <c r="R3730">
        <v>0.54</v>
      </c>
      <c r="S3730">
        <v>0.25</v>
      </c>
      <c r="T3730">
        <v>9</v>
      </c>
      <c r="U3730">
        <v>50</v>
      </c>
      <c r="V3730">
        <v>18</v>
      </c>
      <c r="W3730">
        <v>2.11</v>
      </c>
      <c r="X3730">
        <v>10</v>
      </c>
      <c r="Y3730">
        <v>0.5</v>
      </c>
      <c r="Z3730">
        <v>0.24</v>
      </c>
      <c r="AA3730">
        <v>50</v>
      </c>
      <c r="AB3730">
        <v>0.85</v>
      </c>
      <c r="AC3730">
        <v>300</v>
      </c>
      <c r="AD3730">
        <v>0.5</v>
      </c>
      <c r="AE3730">
        <v>0.01</v>
      </c>
      <c r="AF3730">
        <v>23</v>
      </c>
      <c r="AG3730">
        <v>1170</v>
      </c>
      <c r="AH3730">
        <v>14</v>
      </c>
      <c r="AI3730">
        <v>1</v>
      </c>
      <c r="AJ3730">
        <v>4</v>
      </c>
      <c r="AK3730">
        <v>82</v>
      </c>
      <c r="AL3730">
        <v>0.05</v>
      </c>
      <c r="AM3730">
        <v>5</v>
      </c>
      <c r="AN3730">
        <v>5</v>
      </c>
      <c r="AO3730">
        <v>32</v>
      </c>
      <c r="AP3730">
        <v>5</v>
      </c>
      <c r="AQ3730">
        <v>36</v>
      </c>
    </row>
    <row r="3731" spans="1:43" hidden="1" x14ac:dyDescent="0.25">
      <c r="A3731" t="s">
        <v>13756</v>
      </c>
      <c r="B3731" t="s">
        <v>13757</v>
      </c>
      <c r="C3731" s="1" t="str">
        <f t="shared" si="277"/>
        <v>21:0118</v>
      </c>
      <c r="D3731" s="1" t="str">
        <f t="shared" si="278"/>
        <v>21:0027</v>
      </c>
      <c r="E3731" t="s">
        <v>13758</v>
      </c>
      <c r="F3731" t="s">
        <v>13759</v>
      </c>
      <c r="H3731">
        <v>63.712916399999997</v>
      </c>
      <c r="I3731">
        <v>-96.779281499999996</v>
      </c>
      <c r="J3731" s="1" t="str">
        <f t="shared" si="279"/>
        <v>Till</v>
      </c>
      <c r="K3731" s="1" t="str">
        <f t="shared" si="280"/>
        <v>&lt;63 micron</v>
      </c>
      <c r="L3731">
        <v>0.1</v>
      </c>
      <c r="M3731">
        <v>1.01</v>
      </c>
      <c r="N3731">
        <v>6</v>
      </c>
      <c r="O3731">
        <v>330</v>
      </c>
      <c r="P3731">
        <v>1</v>
      </c>
      <c r="Q3731">
        <v>1</v>
      </c>
      <c r="R3731">
        <v>0.85</v>
      </c>
      <c r="S3731">
        <v>0.25</v>
      </c>
      <c r="T3731">
        <v>7</v>
      </c>
      <c r="U3731">
        <v>39</v>
      </c>
      <c r="V3731">
        <v>11</v>
      </c>
      <c r="W3731">
        <v>1.88</v>
      </c>
      <c r="X3731">
        <v>10</v>
      </c>
      <c r="Y3731">
        <v>0.5</v>
      </c>
      <c r="Z3731">
        <v>0.22</v>
      </c>
      <c r="AA3731">
        <v>50</v>
      </c>
      <c r="AB3731">
        <v>0.77</v>
      </c>
      <c r="AC3731">
        <v>250</v>
      </c>
      <c r="AD3731">
        <v>0.5</v>
      </c>
      <c r="AE3731">
        <v>0.01</v>
      </c>
      <c r="AF3731">
        <v>18</v>
      </c>
      <c r="AG3731">
        <v>1150</v>
      </c>
      <c r="AH3731">
        <v>12</v>
      </c>
      <c r="AI3731">
        <v>1</v>
      </c>
      <c r="AJ3731">
        <v>3</v>
      </c>
      <c r="AK3731">
        <v>101</v>
      </c>
      <c r="AL3731">
        <v>0.03</v>
      </c>
      <c r="AM3731">
        <v>5</v>
      </c>
      <c r="AN3731">
        <v>5</v>
      </c>
      <c r="AO3731">
        <v>26</v>
      </c>
      <c r="AP3731">
        <v>5</v>
      </c>
      <c r="AQ3731">
        <v>28</v>
      </c>
    </row>
    <row r="3732" spans="1:43" hidden="1" x14ac:dyDescent="0.25">
      <c r="A3732" t="s">
        <v>13760</v>
      </c>
      <c r="B3732" t="s">
        <v>13761</v>
      </c>
      <c r="C3732" s="1" t="str">
        <f t="shared" si="277"/>
        <v>21:0118</v>
      </c>
      <c r="D3732" s="1" t="str">
        <f t="shared" si="278"/>
        <v>21:0027</v>
      </c>
      <c r="E3732" t="s">
        <v>13762</v>
      </c>
      <c r="F3732" t="s">
        <v>13763</v>
      </c>
      <c r="H3732">
        <v>63.7267662</v>
      </c>
      <c r="I3732">
        <v>-96.787188900000004</v>
      </c>
      <c r="J3732" s="1" t="str">
        <f t="shared" si="279"/>
        <v>Till</v>
      </c>
      <c r="K3732" s="1" t="str">
        <f t="shared" si="280"/>
        <v>&lt;63 micron</v>
      </c>
      <c r="L3732">
        <v>0.1</v>
      </c>
      <c r="M3732">
        <v>1.74</v>
      </c>
      <c r="N3732">
        <v>1</v>
      </c>
      <c r="O3732">
        <v>740</v>
      </c>
      <c r="P3732">
        <v>1.5</v>
      </c>
      <c r="Q3732">
        <v>1</v>
      </c>
      <c r="R3732">
        <v>0.63</v>
      </c>
      <c r="S3732">
        <v>0.25</v>
      </c>
      <c r="T3732">
        <v>13</v>
      </c>
      <c r="U3732">
        <v>134</v>
      </c>
      <c r="V3732">
        <v>53</v>
      </c>
      <c r="W3732">
        <v>2.31</v>
      </c>
      <c r="X3732">
        <v>10</v>
      </c>
      <c r="Y3732">
        <v>0.5</v>
      </c>
      <c r="Z3732">
        <v>0.19</v>
      </c>
      <c r="AA3732">
        <v>50</v>
      </c>
      <c r="AB3732">
        <v>2.58</v>
      </c>
      <c r="AC3732">
        <v>405</v>
      </c>
      <c r="AD3732">
        <v>0.5</v>
      </c>
      <c r="AE3732">
        <v>0.01</v>
      </c>
      <c r="AF3732">
        <v>52</v>
      </c>
      <c r="AG3732">
        <v>1330</v>
      </c>
      <c r="AH3732">
        <v>18</v>
      </c>
      <c r="AI3732">
        <v>1</v>
      </c>
      <c r="AJ3732">
        <v>8</v>
      </c>
      <c r="AK3732">
        <v>117</v>
      </c>
      <c r="AL3732">
        <v>0.06</v>
      </c>
      <c r="AM3732">
        <v>5</v>
      </c>
      <c r="AN3732">
        <v>5</v>
      </c>
      <c r="AO3732">
        <v>42</v>
      </c>
      <c r="AP3732">
        <v>5</v>
      </c>
      <c r="AQ3732">
        <v>58</v>
      </c>
    </row>
    <row r="3733" spans="1:43" hidden="1" x14ac:dyDescent="0.25">
      <c r="A3733" t="s">
        <v>13764</v>
      </c>
      <c r="B3733" t="s">
        <v>13765</v>
      </c>
      <c r="C3733" s="1" t="str">
        <f t="shared" si="277"/>
        <v>21:0118</v>
      </c>
      <c r="D3733" s="1" t="str">
        <f t="shared" si="278"/>
        <v>21:0027</v>
      </c>
      <c r="E3733" t="s">
        <v>13766</v>
      </c>
      <c r="F3733" t="s">
        <v>13767</v>
      </c>
      <c r="H3733">
        <v>63.732443099999998</v>
      </c>
      <c r="I3733">
        <v>-96.781517800000003</v>
      </c>
      <c r="J3733" s="1" t="str">
        <f t="shared" si="279"/>
        <v>Till</v>
      </c>
      <c r="K3733" s="1" t="str">
        <f t="shared" si="280"/>
        <v>&lt;63 micron</v>
      </c>
      <c r="L3733">
        <v>0.1</v>
      </c>
      <c r="M3733">
        <v>0.78</v>
      </c>
      <c r="N3733">
        <v>1</v>
      </c>
      <c r="O3733">
        <v>190</v>
      </c>
      <c r="P3733">
        <v>0.5</v>
      </c>
      <c r="Q3733">
        <v>1</v>
      </c>
      <c r="R3733">
        <v>0.36</v>
      </c>
      <c r="S3733">
        <v>0.25</v>
      </c>
      <c r="T3733">
        <v>4</v>
      </c>
      <c r="U3733">
        <v>30</v>
      </c>
      <c r="V3733">
        <v>7</v>
      </c>
      <c r="W3733">
        <v>1.55</v>
      </c>
      <c r="X3733">
        <v>5</v>
      </c>
      <c r="Y3733">
        <v>0.5</v>
      </c>
      <c r="Z3733">
        <v>0.14000000000000001</v>
      </c>
      <c r="AA3733">
        <v>40</v>
      </c>
      <c r="AB3733">
        <v>0.4</v>
      </c>
      <c r="AC3733">
        <v>165</v>
      </c>
      <c r="AD3733">
        <v>0.5</v>
      </c>
      <c r="AE3733">
        <v>0.01</v>
      </c>
      <c r="AF3733">
        <v>13</v>
      </c>
      <c r="AG3733">
        <v>970</v>
      </c>
      <c r="AH3733">
        <v>8</v>
      </c>
      <c r="AI3733">
        <v>1</v>
      </c>
      <c r="AJ3733">
        <v>3</v>
      </c>
      <c r="AK3733">
        <v>93</v>
      </c>
      <c r="AL3733">
        <v>0.03</v>
      </c>
      <c r="AM3733">
        <v>5</v>
      </c>
      <c r="AN3733">
        <v>5</v>
      </c>
      <c r="AO3733">
        <v>22</v>
      </c>
      <c r="AP3733">
        <v>5</v>
      </c>
      <c r="AQ3733">
        <v>18</v>
      </c>
    </row>
    <row r="3734" spans="1:43" hidden="1" x14ac:dyDescent="0.25">
      <c r="A3734" t="s">
        <v>13768</v>
      </c>
      <c r="B3734" t="s">
        <v>13769</v>
      </c>
      <c r="C3734" s="1" t="str">
        <f t="shared" si="277"/>
        <v>21:0118</v>
      </c>
      <c r="D3734" s="1" t="str">
        <f t="shared" si="278"/>
        <v>21:0027</v>
      </c>
      <c r="E3734" t="s">
        <v>13770</v>
      </c>
      <c r="F3734" t="s">
        <v>13771</v>
      </c>
      <c r="H3734">
        <v>63.775674100000003</v>
      </c>
      <c r="I3734">
        <v>-96.780923099999995</v>
      </c>
      <c r="J3734" s="1" t="str">
        <f t="shared" si="279"/>
        <v>Till</v>
      </c>
      <c r="K3734" s="1" t="str">
        <f t="shared" si="280"/>
        <v>&lt;63 micron</v>
      </c>
      <c r="L3734">
        <v>0.1</v>
      </c>
      <c r="M3734">
        <v>1.36</v>
      </c>
      <c r="N3734">
        <v>12</v>
      </c>
      <c r="O3734">
        <v>410</v>
      </c>
      <c r="P3734">
        <v>1</v>
      </c>
      <c r="Q3734">
        <v>1</v>
      </c>
      <c r="R3734">
        <v>0.43</v>
      </c>
      <c r="S3734">
        <v>0.25</v>
      </c>
      <c r="T3734">
        <v>6</v>
      </c>
      <c r="U3734">
        <v>23</v>
      </c>
      <c r="V3734">
        <v>6</v>
      </c>
      <c r="W3734">
        <v>2.25</v>
      </c>
      <c r="X3734">
        <v>10</v>
      </c>
      <c r="Y3734">
        <v>0.5</v>
      </c>
      <c r="Z3734">
        <v>0.33</v>
      </c>
      <c r="AA3734">
        <v>60</v>
      </c>
      <c r="AB3734">
        <v>0.5</v>
      </c>
      <c r="AC3734">
        <v>255</v>
      </c>
      <c r="AD3734">
        <v>0.5</v>
      </c>
      <c r="AE3734">
        <v>0.01</v>
      </c>
      <c r="AF3734">
        <v>13</v>
      </c>
      <c r="AG3734">
        <v>950</v>
      </c>
      <c r="AH3734">
        <v>10</v>
      </c>
      <c r="AI3734">
        <v>1</v>
      </c>
      <c r="AJ3734">
        <v>3</v>
      </c>
      <c r="AK3734">
        <v>114</v>
      </c>
      <c r="AL3734">
        <v>0.01</v>
      </c>
      <c r="AM3734">
        <v>5</v>
      </c>
      <c r="AN3734">
        <v>5</v>
      </c>
      <c r="AO3734">
        <v>23</v>
      </c>
      <c r="AP3734">
        <v>5</v>
      </c>
      <c r="AQ3734">
        <v>20</v>
      </c>
    </row>
    <row r="3735" spans="1:43" hidden="1" x14ac:dyDescent="0.25">
      <c r="A3735" t="s">
        <v>13772</v>
      </c>
      <c r="B3735" t="s">
        <v>13773</v>
      </c>
      <c r="C3735" s="1" t="str">
        <f t="shared" si="277"/>
        <v>21:0118</v>
      </c>
      <c r="D3735" s="1" t="str">
        <f t="shared" si="278"/>
        <v>21:0027</v>
      </c>
      <c r="E3735" t="s">
        <v>13774</v>
      </c>
      <c r="F3735" t="s">
        <v>13775</v>
      </c>
      <c r="H3735">
        <v>63.831666900000002</v>
      </c>
      <c r="I3735">
        <v>-96.782329200000007</v>
      </c>
      <c r="J3735" s="1" t="str">
        <f t="shared" si="279"/>
        <v>Till</v>
      </c>
      <c r="K3735" s="1" t="str">
        <f t="shared" si="280"/>
        <v>&lt;63 micron</v>
      </c>
      <c r="L3735">
        <v>0.1</v>
      </c>
      <c r="M3735">
        <v>0.99</v>
      </c>
      <c r="N3735">
        <v>8</v>
      </c>
      <c r="O3735">
        <v>440</v>
      </c>
      <c r="P3735">
        <v>0.5</v>
      </c>
      <c r="Q3735">
        <v>1</v>
      </c>
      <c r="R3735">
        <v>0.36</v>
      </c>
      <c r="S3735">
        <v>0.25</v>
      </c>
      <c r="T3735">
        <v>5</v>
      </c>
      <c r="U3735">
        <v>33</v>
      </c>
      <c r="V3735">
        <v>7</v>
      </c>
      <c r="W3735">
        <v>1.93</v>
      </c>
      <c r="X3735">
        <v>10</v>
      </c>
      <c r="Y3735">
        <v>0.5</v>
      </c>
      <c r="Z3735">
        <v>0.24</v>
      </c>
      <c r="AA3735">
        <v>50</v>
      </c>
      <c r="AB3735">
        <v>0.42</v>
      </c>
      <c r="AC3735">
        <v>205</v>
      </c>
      <c r="AD3735">
        <v>0.5</v>
      </c>
      <c r="AE3735">
        <v>0.01</v>
      </c>
      <c r="AF3735">
        <v>16</v>
      </c>
      <c r="AG3735">
        <v>1140</v>
      </c>
      <c r="AH3735">
        <v>8</v>
      </c>
      <c r="AI3735">
        <v>1</v>
      </c>
      <c r="AJ3735">
        <v>3</v>
      </c>
      <c r="AK3735">
        <v>126</v>
      </c>
      <c r="AL3735">
        <v>0.03</v>
      </c>
      <c r="AM3735">
        <v>5</v>
      </c>
      <c r="AN3735">
        <v>5</v>
      </c>
      <c r="AO3735">
        <v>25</v>
      </c>
      <c r="AP3735">
        <v>5</v>
      </c>
      <c r="AQ3735">
        <v>18</v>
      </c>
    </row>
    <row r="3736" spans="1:43" hidden="1" x14ac:dyDescent="0.25">
      <c r="A3736" t="s">
        <v>13776</v>
      </c>
      <c r="B3736" t="s">
        <v>13777</v>
      </c>
      <c r="C3736" s="1" t="str">
        <f t="shared" si="277"/>
        <v>21:0118</v>
      </c>
      <c r="D3736" s="1" t="str">
        <f t="shared" si="278"/>
        <v>21:0027</v>
      </c>
      <c r="E3736" t="s">
        <v>13778</v>
      </c>
      <c r="F3736" t="s">
        <v>13779</v>
      </c>
      <c r="H3736">
        <v>63.861200799999999</v>
      </c>
      <c r="I3736">
        <v>-96.784927400000001</v>
      </c>
      <c r="J3736" s="1" t="str">
        <f t="shared" si="279"/>
        <v>Till</v>
      </c>
      <c r="K3736" s="1" t="str">
        <f t="shared" si="280"/>
        <v>&lt;63 micron</v>
      </c>
      <c r="L3736">
        <v>0.1</v>
      </c>
      <c r="M3736">
        <v>0.51</v>
      </c>
      <c r="N3736">
        <v>4</v>
      </c>
      <c r="O3736">
        <v>630</v>
      </c>
      <c r="P3736">
        <v>0.25</v>
      </c>
      <c r="Q3736">
        <v>1</v>
      </c>
      <c r="R3736">
        <v>0.56000000000000005</v>
      </c>
      <c r="S3736">
        <v>0.25</v>
      </c>
      <c r="T3736">
        <v>3</v>
      </c>
      <c r="U3736">
        <v>23</v>
      </c>
      <c r="V3736">
        <v>4</v>
      </c>
      <c r="W3736">
        <v>1.63</v>
      </c>
      <c r="X3736">
        <v>5</v>
      </c>
      <c r="Y3736">
        <v>0.5</v>
      </c>
      <c r="Z3736">
        <v>0.12</v>
      </c>
      <c r="AA3736">
        <v>40</v>
      </c>
      <c r="AB3736">
        <v>0.35</v>
      </c>
      <c r="AC3736">
        <v>225</v>
      </c>
      <c r="AD3736">
        <v>0.5</v>
      </c>
      <c r="AE3736">
        <v>0.01</v>
      </c>
      <c r="AF3736">
        <v>9</v>
      </c>
      <c r="AG3736">
        <v>1170</v>
      </c>
      <c r="AH3736">
        <v>8</v>
      </c>
      <c r="AI3736">
        <v>1</v>
      </c>
      <c r="AJ3736">
        <v>2</v>
      </c>
      <c r="AK3736">
        <v>139</v>
      </c>
      <c r="AL3736">
        <v>0.03</v>
      </c>
      <c r="AM3736">
        <v>5</v>
      </c>
      <c r="AN3736">
        <v>5</v>
      </c>
      <c r="AO3736">
        <v>20</v>
      </c>
      <c r="AP3736">
        <v>5</v>
      </c>
      <c r="AQ3736">
        <v>12</v>
      </c>
    </row>
    <row r="3737" spans="1:43" hidden="1" x14ac:dyDescent="0.25">
      <c r="A3737" t="s">
        <v>13780</v>
      </c>
      <c r="B3737" t="s">
        <v>13781</v>
      </c>
      <c r="C3737" s="1" t="str">
        <f t="shared" si="277"/>
        <v>21:0118</v>
      </c>
      <c r="D3737" s="1" t="str">
        <f t="shared" si="278"/>
        <v>21:0027</v>
      </c>
      <c r="E3737" t="s">
        <v>13782</v>
      </c>
      <c r="F3737" t="s">
        <v>13783</v>
      </c>
      <c r="H3737">
        <v>63.875558400000003</v>
      </c>
      <c r="I3737">
        <v>-96.785588500000003</v>
      </c>
      <c r="J3737" s="1" t="str">
        <f t="shared" si="279"/>
        <v>Till</v>
      </c>
      <c r="K3737" s="1" t="str">
        <f t="shared" si="280"/>
        <v>&lt;63 micron</v>
      </c>
      <c r="L3737">
        <v>0.1</v>
      </c>
      <c r="M3737">
        <v>0.7</v>
      </c>
      <c r="N3737">
        <v>6</v>
      </c>
      <c r="O3737">
        <v>410</v>
      </c>
      <c r="P3737">
        <v>0.5</v>
      </c>
      <c r="Q3737">
        <v>1</v>
      </c>
      <c r="R3737">
        <v>0.38</v>
      </c>
      <c r="S3737">
        <v>0.25</v>
      </c>
      <c r="T3737">
        <v>4</v>
      </c>
      <c r="U3737">
        <v>22</v>
      </c>
      <c r="V3737">
        <v>9</v>
      </c>
      <c r="W3737">
        <v>1.61</v>
      </c>
      <c r="X3737">
        <v>10</v>
      </c>
      <c r="Y3737">
        <v>0.5</v>
      </c>
      <c r="Z3737">
        <v>0.18</v>
      </c>
      <c r="AA3737">
        <v>40</v>
      </c>
      <c r="AB3737">
        <v>0.31</v>
      </c>
      <c r="AC3737">
        <v>165</v>
      </c>
      <c r="AD3737">
        <v>0.5</v>
      </c>
      <c r="AE3737">
        <v>0.01</v>
      </c>
      <c r="AF3737">
        <v>11</v>
      </c>
      <c r="AG3737">
        <v>990</v>
      </c>
      <c r="AH3737">
        <v>6</v>
      </c>
      <c r="AI3737">
        <v>1</v>
      </c>
      <c r="AJ3737">
        <v>2</v>
      </c>
      <c r="AK3737">
        <v>160</v>
      </c>
      <c r="AL3737">
        <v>0.01</v>
      </c>
      <c r="AM3737">
        <v>5</v>
      </c>
      <c r="AN3737">
        <v>5</v>
      </c>
      <c r="AO3737">
        <v>20</v>
      </c>
      <c r="AP3737">
        <v>5</v>
      </c>
      <c r="AQ3737">
        <v>14</v>
      </c>
    </row>
    <row r="3738" spans="1:43" hidden="1" x14ac:dyDescent="0.25">
      <c r="A3738" t="s">
        <v>13784</v>
      </c>
      <c r="B3738" t="s">
        <v>13785</v>
      </c>
      <c r="C3738" s="1" t="str">
        <f t="shared" si="277"/>
        <v>21:0118</v>
      </c>
      <c r="D3738" s="1" t="str">
        <f t="shared" si="278"/>
        <v>21:0027</v>
      </c>
      <c r="E3738" t="s">
        <v>13786</v>
      </c>
      <c r="F3738" t="s">
        <v>13787</v>
      </c>
      <c r="H3738">
        <v>63.894114799999997</v>
      </c>
      <c r="I3738">
        <v>-96.788405400000002</v>
      </c>
      <c r="J3738" s="1" t="str">
        <f t="shared" si="279"/>
        <v>Till</v>
      </c>
      <c r="K3738" s="1" t="str">
        <f t="shared" si="280"/>
        <v>&lt;63 micron</v>
      </c>
      <c r="L3738">
        <v>0.1</v>
      </c>
      <c r="M3738">
        <v>1.03</v>
      </c>
      <c r="N3738">
        <v>6</v>
      </c>
      <c r="O3738">
        <v>340</v>
      </c>
      <c r="P3738">
        <v>0.5</v>
      </c>
      <c r="Q3738">
        <v>1</v>
      </c>
      <c r="R3738">
        <v>0.27</v>
      </c>
      <c r="S3738">
        <v>0.25</v>
      </c>
      <c r="T3738">
        <v>4</v>
      </c>
      <c r="U3738">
        <v>23</v>
      </c>
      <c r="V3738">
        <v>7</v>
      </c>
      <c r="W3738">
        <v>1.61</v>
      </c>
      <c r="X3738">
        <v>10</v>
      </c>
      <c r="Y3738">
        <v>0.5</v>
      </c>
      <c r="Z3738">
        <v>0.23</v>
      </c>
      <c r="AA3738">
        <v>40</v>
      </c>
      <c r="AB3738">
        <v>0.3</v>
      </c>
      <c r="AC3738">
        <v>165</v>
      </c>
      <c r="AD3738">
        <v>0.5</v>
      </c>
      <c r="AE3738">
        <v>0.01</v>
      </c>
      <c r="AF3738">
        <v>11</v>
      </c>
      <c r="AG3738">
        <v>840</v>
      </c>
      <c r="AH3738">
        <v>8</v>
      </c>
      <c r="AI3738">
        <v>1</v>
      </c>
      <c r="AJ3738">
        <v>2</v>
      </c>
      <c r="AK3738">
        <v>144</v>
      </c>
      <c r="AL3738">
        <v>0.01</v>
      </c>
      <c r="AM3738">
        <v>5</v>
      </c>
      <c r="AN3738">
        <v>5</v>
      </c>
      <c r="AO3738">
        <v>20</v>
      </c>
      <c r="AP3738">
        <v>5</v>
      </c>
      <c r="AQ3738">
        <v>16</v>
      </c>
    </row>
    <row r="3739" spans="1:43" hidden="1" x14ac:dyDescent="0.25">
      <c r="A3739" t="s">
        <v>13788</v>
      </c>
      <c r="B3739" t="s">
        <v>13789</v>
      </c>
      <c r="C3739" s="1" t="str">
        <f t="shared" si="277"/>
        <v>21:0118</v>
      </c>
      <c r="D3739" s="1" t="str">
        <f t="shared" si="278"/>
        <v>21:0027</v>
      </c>
      <c r="E3739" t="s">
        <v>13790</v>
      </c>
      <c r="F3739" t="s">
        <v>13791</v>
      </c>
      <c r="H3739">
        <v>63.906643199999998</v>
      </c>
      <c r="I3739">
        <v>-96.788641900000002</v>
      </c>
      <c r="J3739" s="1" t="str">
        <f t="shared" si="279"/>
        <v>Till</v>
      </c>
      <c r="K3739" s="1" t="str">
        <f t="shared" si="280"/>
        <v>&lt;63 micron</v>
      </c>
      <c r="L3739">
        <v>0.1</v>
      </c>
      <c r="M3739">
        <v>1.32</v>
      </c>
      <c r="N3739">
        <v>8</v>
      </c>
      <c r="O3739">
        <v>370</v>
      </c>
      <c r="P3739">
        <v>0.5</v>
      </c>
      <c r="Q3739">
        <v>1</v>
      </c>
      <c r="R3739">
        <v>0.27</v>
      </c>
      <c r="S3739">
        <v>0.25</v>
      </c>
      <c r="T3739">
        <v>5</v>
      </c>
      <c r="U3739">
        <v>28</v>
      </c>
      <c r="V3739">
        <v>9</v>
      </c>
      <c r="W3739">
        <v>2.0099999999999998</v>
      </c>
      <c r="X3739">
        <v>10</v>
      </c>
      <c r="Y3739">
        <v>0.5</v>
      </c>
      <c r="Z3739">
        <v>0.28000000000000003</v>
      </c>
      <c r="AA3739">
        <v>40</v>
      </c>
      <c r="AB3739">
        <v>0.4</v>
      </c>
      <c r="AC3739">
        <v>205</v>
      </c>
      <c r="AD3739">
        <v>0.5</v>
      </c>
      <c r="AE3739">
        <v>0.01</v>
      </c>
      <c r="AF3739">
        <v>17</v>
      </c>
      <c r="AG3739">
        <v>820</v>
      </c>
      <c r="AH3739">
        <v>10</v>
      </c>
      <c r="AI3739">
        <v>1</v>
      </c>
      <c r="AJ3739">
        <v>3</v>
      </c>
      <c r="AK3739">
        <v>139</v>
      </c>
      <c r="AL3739">
        <v>0.01</v>
      </c>
      <c r="AM3739">
        <v>5</v>
      </c>
      <c r="AN3739">
        <v>5</v>
      </c>
      <c r="AO3739">
        <v>25</v>
      </c>
      <c r="AP3739">
        <v>5</v>
      </c>
      <c r="AQ3739">
        <v>22</v>
      </c>
    </row>
    <row r="3740" spans="1:43" hidden="1" x14ac:dyDescent="0.25">
      <c r="A3740" t="s">
        <v>13792</v>
      </c>
      <c r="B3740" t="s">
        <v>13793</v>
      </c>
      <c r="C3740" s="1" t="str">
        <f t="shared" si="277"/>
        <v>21:0118</v>
      </c>
      <c r="D3740" s="1" t="str">
        <f t="shared" si="278"/>
        <v>21:0027</v>
      </c>
      <c r="E3740" t="s">
        <v>13794</v>
      </c>
      <c r="F3740" t="s">
        <v>13795</v>
      </c>
      <c r="H3740">
        <v>63.9145325</v>
      </c>
      <c r="I3740">
        <v>-96.789060500000005</v>
      </c>
      <c r="J3740" s="1" t="str">
        <f t="shared" si="279"/>
        <v>Till</v>
      </c>
      <c r="K3740" s="1" t="str">
        <f t="shared" si="280"/>
        <v>&lt;63 micron</v>
      </c>
      <c r="L3740">
        <v>0.1</v>
      </c>
      <c r="M3740">
        <v>1.19</v>
      </c>
      <c r="N3740">
        <v>8</v>
      </c>
      <c r="O3740">
        <v>300</v>
      </c>
      <c r="P3740">
        <v>0.5</v>
      </c>
      <c r="Q3740">
        <v>1</v>
      </c>
      <c r="R3740">
        <v>0.27</v>
      </c>
      <c r="S3740">
        <v>0.25</v>
      </c>
      <c r="T3740">
        <v>4</v>
      </c>
      <c r="U3740">
        <v>28</v>
      </c>
      <c r="V3740">
        <v>8</v>
      </c>
      <c r="W3740">
        <v>1.77</v>
      </c>
      <c r="X3740">
        <v>10</v>
      </c>
      <c r="Y3740">
        <v>0.5</v>
      </c>
      <c r="Z3740">
        <v>0.27</v>
      </c>
      <c r="AA3740">
        <v>40</v>
      </c>
      <c r="AB3740">
        <v>0.35</v>
      </c>
      <c r="AC3740">
        <v>180</v>
      </c>
      <c r="AD3740">
        <v>0.5</v>
      </c>
      <c r="AE3740">
        <v>0.01</v>
      </c>
      <c r="AF3740">
        <v>15</v>
      </c>
      <c r="AG3740">
        <v>840</v>
      </c>
      <c r="AH3740">
        <v>8</v>
      </c>
      <c r="AI3740">
        <v>1</v>
      </c>
      <c r="AJ3740">
        <v>3</v>
      </c>
      <c r="AK3740">
        <v>132</v>
      </c>
      <c r="AL3740">
        <v>0.01</v>
      </c>
      <c r="AM3740">
        <v>5</v>
      </c>
      <c r="AN3740">
        <v>5</v>
      </c>
      <c r="AO3740">
        <v>24</v>
      </c>
      <c r="AP3740">
        <v>5</v>
      </c>
      <c r="AQ3740">
        <v>18</v>
      </c>
    </row>
    <row r="3741" spans="1:43" hidden="1" x14ac:dyDescent="0.25">
      <c r="A3741" t="s">
        <v>13796</v>
      </c>
      <c r="B3741" t="s">
        <v>13797</v>
      </c>
      <c r="C3741" s="1" t="str">
        <f t="shared" si="277"/>
        <v>21:0118</v>
      </c>
      <c r="D3741" s="1" t="str">
        <f t="shared" si="278"/>
        <v>21:0027</v>
      </c>
      <c r="E3741" t="s">
        <v>13798</v>
      </c>
      <c r="F3741" t="s">
        <v>13799</v>
      </c>
      <c r="H3741">
        <v>63.941204200000001</v>
      </c>
      <c r="I3741">
        <v>-96.791264400000003</v>
      </c>
      <c r="J3741" s="1" t="str">
        <f t="shared" si="279"/>
        <v>Till</v>
      </c>
      <c r="K3741" s="1" t="str">
        <f t="shared" si="280"/>
        <v>&lt;63 micron</v>
      </c>
      <c r="L3741">
        <v>0.1</v>
      </c>
      <c r="M3741">
        <v>0.41</v>
      </c>
      <c r="N3741">
        <v>2</v>
      </c>
      <c r="O3741">
        <v>100</v>
      </c>
      <c r="P3741">
        <v>0.25</v>
      </c>
      <c r="Q3741">
        <v>1</v>
      </c>
      <c r="R3741">
        <v>0.24</v>
      </c>
      <c r="S3741">
        <v>0.25</v>
      </c>
      <c r="T3741">
        <v>3</v>
      </c>
      <c r="U3741">
        <v>16</v>
      </c>
      <c r="V3741">
        <v>2</v>
      </c>
      <c r="W3741">
        <v>1.38</v>
      </c>
      <c r="X3741">
        <v>5</v>
      </c>
      <c r="Y3741">
        <v>0.5</v>
      </c>
      <c r="Z3741">
        <v>7.0000000000000007E-2</v>
      </c>
      <c r="AA3741">
        <v>30</v>
      </c>
      <c r="AB3741">
        <v>0.17</v>
      </c>
      <c r="AC3741">
        <v>135</v>
      </c>
      <c r="AD3741">
        <v>0.5</v>
      </c>
      <c r="AE3741">
        <v>0.01</v>
      </c>
      <c r="AF3741">
        <v>6</v>
      </c>
      <c r="AG3741">
        <v>860</v>
      </c>
      <c r="AH3741">
        <v>6</v>
      </c>
      <c r="AI3741">
        <v>1</v>
      </c>
      <c r="AJ3741">
        <v>1</v>
      </c>
      <c r="AK3741">
        <v>127</v>
      </c>
      <c r="AL3741">
        <v>0.03</v>
      </c>
      <c r="AM3741">
        <v>5</v>
      </c>
      <c r="AN3741">
        <v>5</v>
      </c>
      <c r="AO3741">
        <v>18</v>
      </c>
      <c r="AP3741">
        <v>5</v>
      </c>
      <c r="AQ3741">
        <v>8</v>
      </c>
    </row>
    <row r="3742" spans="1:43" hidden="1" x14ac:dyDescent="0.25">
      <c r="A3742" t="s">
        <v>13800</v>
      </c>
      <c r="B3742" t="s">
        <v>13801</v>
      </c>
      <c r="C3742" s="1" t="str">
        <f t="shared" si="277"/>
        <v>21:0118</v>
      </c>
      <c r="D3742" s="1" t="str">
        <f t="shared" si="278"/>
        <v>21:0027</v>
      </c>
      <c r="E3742" t="s">
        <v>13802</v>
      </c>
      <c r="F3742" t="s">
        <v>13803</v>
      </c>
      <c r="H3742">
        <v>63.964483799999996</v>
      </c>
      <c r="I3742">
        <v>-96.791819000000004</v>
      </c>
      <c r="J3742" s="1" t="str">
        <f t="shared" si="279"/>
        <v>Till</v>
      </c>
      <c r="K3742" s="1" t="str">
        <f t="shared" si="280"/>
        <v>&lt;63 micron</v>
      </c>
      <c r="L3742">
        <v>0.1</v>
      </c>
      <c r="M3742">
        <v>0.43</v>
      </c>
      <c r="N3742">
        <v>2</v>
      </c>
      <c r="O3742">
        <v>120</v>
      </c>
      <c r="P3742">
        <v>0.25</v>
      </c>
      <c r="Q3742">
        <v>1</v>
      </c>
      <c r="R3742">
        <v>0.26</v>
      </c>
      <c r="S3742">
        <v>0.25</v>
      </c>
      <c r="T3742">
        <v>3</v>
      </c>
      <c r="U3742">
        <v>19</v>
      </c>
      <c r="V3742">
        <v>3</v>
      </c>
      <c r="W3742">
        <v>1.47</v>
      </c>
      <c r="X3742">
        <v>5</v>
      </c>
      <c r="Y3742">
        <v>0.5</v>
      </c>
      <c r="Z3742">
        <v>0.06</v>
      </c>
      <c r="AA3742">
        <v>40</v>
      </c>
      <c r="AB3742">
        <v>0.2</v>
      </c>
      <c r="AC3742">
        <v>160</v>
      </c>
      <c r="AD3742">
        <v>0.5</v>
      </c>
      <c r="AE3742">
        <v>0.01</v>
      </c>
      <c r="AF3742">
        <v>9</v>
      </c>
      <c r="AG3742">
        <v>930</v>
      </c>
      <c r="AH3742">
        <v>6</v>
      </c>
      <c r="AI3742">
        <v>1</v>
      </c>
      <c r="AJ3742">
        <v>1</v>
      </c>
      <c r="AK3742">
        <v>123</v>
      </c>
      <c r="AL3742">
        <v>0.03</v>
      </c>
      <c r="AM3742">
        <v>5</v>
      </c>
      <c r="AN3742">
        <v>5</v>
      </c>
      <c r="AO3742">
        <v>20</v>
      </c>
      <c r="AP3742">
        <v>5</v>
      </c>
      <c r="AQ3742">
        <v>10</v>
      </c>
    </row>
    <row r="3743" spans="1:43" hidden="1" x14ac:dyDescent="0.25">
      <c r="A3743" t="s">
        <v>13804</v>
      </c>
      <c r="B3743" t="s">
        <v>13805</v>
      </c>
      <c r="C3743" s="1" t="str">
        <f t="shared" si="277"/>
        <v>21:0118</v>
      </c>
      <c r="D3743" s="1" t="str">
        <f t="shared" si="278"/>
        <v>21:0027</v>
      </c>
      <c r="E3743" t="s">
        <v>13806</v>
      </c>
      <c r="F3743" t="s">
        <v>13807</v>
      </c>
      <c r="H3743">
        <v>63.977711999999997</v>
      </c>
      <c r="I3743">
        <v>-96.7938209</v>
      </c>
      <c r="J3743" s="1" t="str">
        <f t="shared" si="279"/>
        <v>Till</v>
      </c>
      <c r="K3743" s="1" t="str">
        <f t="shared" si="280"/>
        <v>&lt;63 micron</v>
      </c>
      <c r="L3743">
        <v>0.1</v>
      </c>
      <c r="M3743">
        <v>0.87</v>
      </c>
      <c r="N3743">
        <v>6</v>
      </c>
      <c r="O3743">
        <v>260</v>
      </c>
      <c r="P3743">
        <v>0.5</v>
      </c>
      <c r="Q3743">
        <v>1</v>
      </c>
      <c r="R3743">
        <v>0.22</v>
      </c>
      <c r="S3743">
        <v>0.25</v>
      </c>
      <c r="T3743">
        <v>4</v>
      </c>
      <c r="U3743">
        <v>23</v>
      </c>
      <c r="V3743">
        <v>7</v>
      </c>
      <c r="W3743">
        <v>1.71</v>
      </c>
      <c r="X3743">
        <v>10</v>
      </c>
      <c r="Y3743">
        <v>0.5</v>
      </c>
      <c r="Z3743">
        <v>0.17</v>
      </c>
      <c r="AA3743">
        <v>40</v>
      </c>
      <c r="AB3743">
        <v>0.3</v>
      </c>
      <c r="AC3743">
        <v>190</v>
      </c>
      <c r="AD3743">
        <v>0.5</v>
      </c>
      <c r="AE3743">
        <v>0.01</v>
      </c>
      <c r="AF3743">
        <v>12</v>
      </c>
      <c r="AG3743">
        <v>780</v>
      </c>
      <c r="AH3743">
        <v>12</v>
      </c>
      <c r="AI3743">
        <v>1</v>
      </c>
      <c r="AJ3743">
        <v>2</v>
      </c>
      <c r="AK3743">
        <v>167</v>
      </c>
      <c r="AL3743">
        <v>0.01</v>
      </c>
      <c r="AM3743">
        <v>5</v>
      </c>
      <c r="AN3743">
        <v>5</v>
      </c>
      <c r="AO3743">
        <v>21</v>
      </c>
      <c r="AP3743">
        <v>5</v>
      </c>
      <c r="AQ3743">
        <v>16</v>
      </c>
    </row>
    <row r="3744" spans="1:43" hidden="1" x14ac:dyDescent="0.25">
      <c r="A3744" t="s">
        <v>13808</v>
      </c>
      <c r="B3744" t="s">
        <v>13809</v>
      </c>
      <c r="C3744" s="1" t="str">
        <f t="shared" si="277"/>
        <v>21:0118</v>
      </c>
      <c r="D3744" s="1" t="str">
        <f t="shared" si="278"/>
        <v>21:0027</v>
      </c>
      <c r="E3744" t="s">
        <v>13810</v>
      </c>
      <c r="F3744" t="s">
        <v>13811</v>
      </c>
      <c r="H3744">
        <v>64.001008799999994</v>
      </c>
      <c r="I3744">
        <v>-96.793149099999994</v>
      </c>
      <c r="J3744" s="1" t="str">
        <f t="shared" si="279"/>
        <v>Till</v>
      </c>
      <c r="K3744" s="1" t="str">
        <f t="shared" si="280"/>
        <v>&lt;63 micron</v>
      </c>
      <c r="L3744">
        <v>0.1</v>
      </c>
      <c r="M3744">
        <v>0.41</v>
      </c>
      <c r="N3744">
        <v>2</v>
      </c>
      <c r="O3744">
        <v>80</v>
      </c>
      <c r="P3744">
        <v>0.25</v>
      </c>
      <c r="Q3744">
        <v>1</v>
      </c>
      <c r="R3744">
        <v>0.28999999999999998</v>
      </c>
      <c r="S3744">
        <v>0.25</v>
      </c>
      <c r="T3744">
        <v>3</v>
      </c>
      <c r="U3744">
        <v>19</v>
      </c>
      <c r="V3744">
        <v>3</v>
      </c>
      <c r="W3744">
        <v>1.38</v>
      </c>
      <c r="X3744">
        <v>5</v>
      </c>
      <c r="Y3744">
        <v>0.5</v>
      </c>
      <c r="Z3744">
        <v>0.05</v>
      </c>
      <c r="AA3744">
        <v>40</v>
      </c>
      <c r="AB3744">
        <v>0.23</v>
      </c>
      <c r="AC3744">
        <v>110</v>
      </c>
      <c r="AD3744">
        <v>0.5</v>
      </c>
      <c r="AE3744">
        <v>0.01</v>
      </c>
      <c r="AF3744">
        <v>8</v>
      </c>
      <c r="AG3744">
        <v>990</v>
      </c>
      <c r="AH3744">
        <v>6</v>
      </c>
      <c r="AI3744">
        <v>1</v>
      </c>
      <c r="AJ3744">
        <v>1</v>
      </c>
      <c r="AK3744">
        <v>112</v>
      </c>
      <c r="AL3744">
        <v>0.03</v>
      </c>
      <c r="AM3744">
        <v>5</v>
      </c>
      <c r="AN3744">
        <v>5</v>
      </c>
      <c r="AO3744">
        <v>19</v>
      </c>
      <c r="AP3744">
        <v>5</v>
      </c>
      <c r="AQ3744">
        <v>14</v>
      </c>
    </row>
    <row r="3745" spans="1:43" hidden="1" x14ac:dyDescent="0.25">
      <c r="A3745" t="s">
        <v>13812</v>
      </c>
      <c r="B3745" t="s">
        <v>13813</v>
      </c>
      <c r="C3745" s="1" t="str">
        <f t="shared" si="277"/>
        <v>21:0118</v>
      </c>
      <c r="D3745" s="1" t="str">
        <f t="shared" si="278"/>
        <v>21:0027</v>
      </c>
      <c r="E3745" t="s">
        <v>13814</v>
      </c>
      <c r="F3745" t="s">
        <v>13815</v>
      </c>
      <c r="H3745">
        <v>63.600846099999998</v>
      </c>
      <c r="I3745">
        <v>-96.774658799999997</v>
      </c>
      <c r="J3745" s="1" t="str">
        <f t="shared" si="279"/>
        <v>Till</v>
      </c>
      <c r="K3745" s="1" t="str">
        <f t="shared" si="280"/>
        <v>&lt;63 micron</v>
      </c>
      <c r="L3745">
        <v>0.1</v>
      </c>
      <c r="M3745">
        <v>0.54</v>
      </c>
      <c r="N3745">
        <v>1</v>
      </c>
      <c r="O3745">
        <v>60</v>
      </c>
      <c r="P3745">
        <v>0.25</v>
      </c>
      <c r="Q3745">
        <v>1</v>
      </c>
      <c r="R3745">
        <v>0.44</v>
      </c>
      <c r="S3745">
        <v>0.25</v>
      </c>
      <c r="T3745">
        <v>4</v>
      </c>
      <c r="U3745">
        <v>29</v>
      </c>
      <c r="V3745">
        <v>5</v>
      </c>
      <c r="W3745">
        <v>1.41</v>
      </c>
      <c r="X3745">
        <v>5</v>
      </c>
      <c r="Y3745">
        <v>0.5</v>
      </c>
      <c r="Z3745">
        <v>0.09</v>
      </c>
      <c r="AA3745">
        <v>40</v>
      </c>
      <c r="AB3745">
        <v>0.4</v>
      </c>
      <c r="AC3745">
        <v>130</v>
      </c>
      <c r="AD3745">
        <v>0.5</v>
      </c>
      <c r="AE3745">
        <v>0.01</v>
      </c>
      <c r="AF3745">
        <v>13</v>
      </c>
      <c r="AG3745">
        <v>1250</v>
      </c>
      <c r="AH3745">
        <v>6</v>
      </c>
      <c r="AI3745">
        <v>1</v>
      </c>
      <c r="AJ3745">
        <v>2</v>
      </c>
      <c r="AK3745">
        <v>61</v>
      </c>
      <c r="AL3745">
        <v>0.06</v>
      </c>
      <c r="AM3745">
        <v>5</v>
      </c>
      <c r="AN3745">
        <v>5</v>
      </c>
      <c r="AO3745">
        <v>24</v>
      </c>
      <c r="AP3745">
        <v>5</v>
      </c>
      <c r="AQ3745">
        <v>20</v>
      </c>
    </row>
    <row r="3746" spans="1:43" hidden="1" x14ac:dyDescent="0.25">
      <c r="A3746" t="s">
        <v>13816</v>
      </c>
      <c r="B3746" t="s">
        <v>13817</v>
      </c>
      <c r="C3746" s="1" t="str">
        <f t="shared" si="277"/>
        <v>21:0118</v>
      </c>
      <c r="D3746" s="1" t="str">
        <f t="shared" si="278"/>
        <v>21:0027</v>
      </c>
      <c r="E3746" t="s">
        <v>13818</v>
      </c>
      <c r="F3746" t="s">
        <v>13819</v>
      </c>
      <c r="H3746">
        <v>63.583720599999999</v>
      </c>
      <c r="I3746">
        <v>-96.771562700000004</v>
      </c>
      <c r="J3746" s="1" t="str">
        <f t="shared" si="279"/>
        <v>Till</v>
      </c>
      <c r="K3746" s="1" t="str">
        <f t="shared" si="280"/>
        <v>&lt;63 micron</v>
      </c>
      <c r="L3746">
        <v>0.1</v>
      </c>
      <c r="M3746">
        <v>1.37</v>
      </c>
      <c r="N3746">
        <v>8</v>
      </c>
      <c r="O3746">
        <v>230</v>
      </c>
      <c r="P3746">
        <v>1</v>
      </c>
      <c r="Q3746">
        <v>2</v>
      </c>
      <c r="R3746">
        <v>0.47</v>
      </c>
      <c r="S3746">
        <v>0.25</v>
      </c>
      <c r="T3746">
        <v>7</v>
      </c>
      <c r="U3746">
        <v>45</v>
      </c>
      <c r="V3746">
        <v>16</v>
      </c>
      <c r="W3746">
        <v>1.96</v>
      </c>
      <c r="X3746">
        <v>10</v>
      </c>
      <c r="Y3746">
        <v>0.5</v>
      </c>
      <c r="Z3746">
        <v>0.34</v>
      </c>
      <c r="AA3746">
        <v>50</v>
      </c>
      <c r="AB3746">
        <v>0.73</v>
      </c>
      <c r="AC3746">
        <v>250</v>
      </c>
      <c r="AD3746">
        <v>0.5</v>
      </c>
      <c r="AE3746">
        <v>0.02</v>
      </c>
      <c r="AF3746">
        <v>23</v>
      </c>
      <c r="AG3746">
        <v>1080</v>
      </c>
      <c r="AH3746">
        <v>14</v>
      </c>
      <c r="AI3746">
        <v>1</v>
      </c>
      <c r="AJ3746">
        <v>4</v>
      </c>
      <c r="AK3746">
        <v>83</v>
      </c>
      <c r="AL3746">
        <v>0.05</v>
      </c>
      <c r="AM3746">
        <v>5</v>
      </c>
      <c r="AN3746">
        <v>5</v>
      </c>
      <c r="AO3746">
        <v>30</v>
      </c>
      <c r="AP3746">
        <v>5</v>
      </c>
      <c r="AQ3746">
        <v>36</v>
      </c>
    </row>
    <row r="3747" spans="1:43" hidden="1" x14ac:dyDescent="0.25">
      <c r="A3747" t="s">
        <v>13820</v>
      </c>
      <c r="B3747" t="s">
        <v>13821</v>
      </c>
      <c r="C3747" s="1" t="str">
        <f t="shared" si="277"/>
        <v>21:0118</v>
      </c>
      <c r="D3747" s="1" t="str">
        <f t="shared" si="278"/>
        <v>21:0027</v>
      </c>
      <c r="E3747" t="s">
        <v>13822</v>
      </c>
      <c r="F3747" t="s">
        <v>13823</v>
      </c>
      <c r="H3747">
        <v>63.569263999999997</v>
      </c>
      <c r="I3747">
        <v>-96.766306900000004</v>
      </c>
      <c r="J3747" s="1" t="str">
        <f t="shared" si="279"/>
        <v>Till</v>
      </c>
      <c r="K3747" s="1" t="str">
        <f t="shared" si="280"/>
        <v>&lt;63 micron</v>
      </c>
      <c r="L3747">
        <v>0.1</v>
      </c>
      <c r="M3747">
        <v>1.47</v>
      </c>
      <c r="N3747">
        <v>16</v>
      </c>
      <c r="O3747">
        <v>260</v>
      </c>
      <c r="P3747">
        <v>1</v>
      </c>
      <c r="Q3747">
        <v>1</v>
      </c>
      <c r="R3747">
        <v>0.47</v>
      </c>
      <c r="S3747">
        <v>0.25</v>
      </c>
      <c r="T3747">
        <v>8</v>
      </c>
      <c r="U3747">
        <v>49</v>
      </c>
      <c r="V3747">
        <v>18</v>
      </c>
      <c r="W3747">
        <v>2.0699999999999998</v>
      </c>
      <c r="X3747">
        <v>10</v>
      </c>
      <c r="Y3747">
        <v>0.5</v>
      </c>
      <c r="Z3747">
        <v>0.38</v>
      </c>
      <c r="AA3747">
        <v>60</v>
      </c>
      <c r="AB3747">
        <v>0.77</v>
      </c>
      <c r="AC3747">
        <v>265</v>
      </c>
      <c r="AD3747">
        <v>0.5</v>
      </c>
      <c r="AE3747">
        <v>0.03</v>
      </c>
      <c r="AF3747">
        <v>25</v>
      </c>
      <c r="AG3747">
        <v>1090</v>
      </c>
      <c r="AH3747">
        <v>16</v>
      </c>
      <c r="AI3747">
        <v>1</v>
      </c>
      <c r="AJ3747">
        <v>4</v>
      </c>
      <c r="AK3747">
        <v>92</v>
      </c>
      <c r="AL3747">
        <v>0.05</v>
      </c>
      <c r="AM3747">
        <v>5</v>
      </c>
      <c r="AN3747">
        <v>5</v>
      </c>
      <c r="AO3747">
        <v>31</v>
      </c>
      <c r="AP3747">
        <v>5</v>
      </c>
      <c r="AQ3747">
        <v>36</v>
      </c>
    </row>
    <row r="3748" spans="1:43" hidden="1" x14ac:dyDescent="0.25">
      <c r="A3748" t="s">
        <v>13824</v>
      </c>
      <c r="B3748" t="s">
        <v>13825</v>
      </c>
      <c r="C3748" s="1" t="str">
        <f t="shared" si="277"/>
        <v>21:0118</v>
      </c>
      <c r="D3748" s="1" t="str">
        <f t="shared" si="278"/>
        <v>21:0027</v>
      </c>
      <c r="E3748" t="s">
        <v>13826</v>
      </c>
      <c r="F3748" t="s">
        <v>13827</v>
      </c>
      <c r="H3748">
        <v>63.552113400000003</v>
      </c>
      <c r="I3748">
        <v>-96.766804199999996</v>
      </c>
      <c r="J3748" s="1" t="str">
        <f t="shared" si="279"/>
        <v>Till</v>
      </c>
      <c r="K3748" s="1" t="str">
        <f t="shared" si="280"/>
        <v>&lt;63 micron</v>
      </c>
      <c r="L3748">
        <v>0.1</v>
      </c>
      <c r="M3748">
        <v>0.51</v>
      </c>
      <c r="N3748">
        <v>1</v>
      </c>
      <c r="O3748">
        <v>70</v>
      </c>
      <c r="P3748">
        <v>0.25</v>
      </c>
      <c r="Q3748">
        <v>1</v>
      </c>
      <c r="R3748">
        <v>0.4</v>
      </c>
      <c r="S3748">
        <v>0.25</v>
      </c>
      <c r="T3748">
        <v>3</v>
      </c>
      <c r="U3748">
        <v>24</v>
      </c>
      <c r="V3748">
        <v>6</v>
      </c>
      <c r="W3748">
        <v>1.34</v>
      </c>
      <c r="X3748">
        <v>5</v>
      </c>
      <c r="Y3748">
        <v>0.5</v>
      </c>
      <c r="Z3748">
        <v>0.11</v>
      </c>
      <c r="AA3748">
        <v>40</v>
      </c>
      <c r="AB3748">
        <v>0.31</v>
      </c>
      <c r="AC3748">
        <v>145</v>
      </c>
      <c r="AD3748">
        <v>0.5</v>
      </c>
      <c r="AE3748">
        <v>0.01</v>
      </c>
      <c r="AF3748">
        <v>11</v>
      </c>
      <c r="AG3748">
        <v>1130</v>
      </c>
      <c r="AH3748">
        <v>8</v>
      </c>
      <c r="AI3748">
        <v>1</v>
      </c>
      <c r="AJ3748">
        <v>2</v>
      </c>
      <c r="AK3748">
        <v>62</v>
      </c>
      <c r="AL3748">
        <v>0.05</v>
      </c>
      <c r="AM3748">
        <v>5</v>
      </c>
      <c r="AN3748">
        <v>5</v>
      </c>
      <c r="AO3748">
        <v>22</v>
      </c>
      <c r="AP3748">
        <v>5</v>
      </c>
      <c r="AQ3748">
        <v>14</v>
      </c>
    </row>
    <row r="3749" spans="1:43" hidden="1" x14ac:dyDescent="0.25">
      <c r="A3749" t="s">
        <v>13828</v>
      </c>
      <c r="B3749" t="s">
        <v>13829</v>
      </c>
      <c r="C3749" s="1" t="str">
        <f t="shared" si="277"/>
        <v>21:0118</v>
      </c>
      <c r="D3749" s="1" t="str">
        <f t="shared" si="278"/>
        <v>21:0027</v>
      </c>
      <c r="E3749" t="s">
        <v>13830</v>
      </c>
      <c r="F3749" t="s">
        <v>13831</v>
      </c>
      <c r="H3749">
        <v>63.615590099999999</v>
      </c>
      <c r="I3749">
        <v>-96.747072700000004</v>
      </c>
      <c r="J3749" s="1" t="str">
        <f t="shared" si="279"/>
        <v>Till</v>
      </c>
      <c r="K3749" s="1" t="str">
        <f t="shared" si="280"/>
        <v>&lt;63 micron</v>
      </c>
      <c r="L3749">
        <v>0.1</v>
      </c>
      <c r="M3749">
        <v>0.56000000000000005</v>
      </c>
      <c r="N3749">
        <v>4</v>
      </c>
      <c r="O3749">
        <v>90</v>
      </c>
      <c r="P3749">
        <v>0.25</v>
      </c>
      <c r="Q3749">
        <v>1</v>
      </c>
      <c r="R3749">
        <v>0.45</v>
      </c>
      <c r="S3749">
        <v>0.25</v>
      </c>
      <c r="T3749">
        <v>4</v>
      </c>
      <c r="U3749">
        <v>30</v>
      </c>
      <c r="V3749">
        <v>4</v>
      </c>
      <c r="W3749">
        <v>1.53</v>
      </c>
      <c r="X3749">
        <v>10</v>
      </c>
      <c r="Y3749">
        <v>0.5</v>
      </c>
      <c r="Z3749">
        <v>0.1</v>
      </c>
      <c r="AA3749">
        <v>40</v>
      </c>
      <c r="AB3749">
        <v>0.38</v>
      </c>
      <c r="AC3749">
        <v>155</v>
      </c>
      <c r="AD3749">
        <v>0.5</v>
      </c>
      <c r="AE3749">
        <v>0.01</v>
      </c>
      <c r="AF3749">
        <v>13</v>
      </c>
      <c r="AG3749">
        <v>1210</v>
      </c>
      <c r="AH3749">
        <v>8</v>
      </c>
      <c r="AI3749">
        <v>1</v>
      </c>
      <c r="AJ3749">
        <v>2</v>
      </c>
      <c r="AK3749">
        <v>83</v>
      </c>
      <c r="AL3749">
        <v>0.06</v>
      </c>
      <c r="AM3749">
        <v>5</v>
      </c>
      <c r="AN3749">
        <v>5</v>
      </c>
      <c r="AO3749">
        <v>27</v>
      </c>
      <c r="AP3749">
        <v>5</v>
      </c>
      <c r="AQ3749">
        <v>18</v>
      </c>
    </row>
    <row r="3750" spans="1:43" hidden="1" x14ac:dyDescent="0.25">
      <c r="A3750" t="s">
        <v>13832</v>
      </c>
      <c r="B3750" t="s">
        <v>13833</v>
      </c>
      <c r="C3750" s="1" t="str">
        <f t="shared" si="277"/>
        <v>21:0118</v>
      </c>
      <c r="D3750" s="1" t="str">
        <f t="shared" si="278"/>
        <v>21:0027</v>
      </c>
      <c r="E3750" t="s">
        <v>13834</v>
      </c>
      <c r="F3750" t="s">
        <v>13835</v>
      </c>
      <c r="H3750">
        <v>63.629847699999999</v>
      </c>
      <c r="I3750">
        <v>-96.748748899999995</v>
      </c>
      <c r="J3750" s="1" t="str">
        <f t="shared" si="279"/>
        <v>Till</v>
      </c>
      <c r="K3750" s="1" t="str">
        <f t="shared" si="280"/>
        <v>&lt;63 micron</v>
      </c>
      <c r="L3750">
        <v>0.1</v>
      </c>
      <c r="M3750">
        <v>0.63</v>
      </c>
      <c r="N3750">
        <v>4</v>
      </c>
      <c r="O3750">
        <v>130</v>
      </c>
      <c r="P3750">
        <v>0.25</v>
      </c>
      <c r="Q3750">
        <v>1</v>
      </c>
      <c r="R3750">
        <v>0.48</v>
      </c>
      <c r="S3750">
        <v>0.25</v>
      </c>
      <c r="T3750">
        <v>5</v>
      </c>
      <c r="U3750">
        <v>28</v>
      </c>
      <c r="V3750">
        <v>8</v>
      </c>
      <c r="W3750">
        <v>1.62</v>
      </c>
      <c r="X3750">
        <v>10</v>
      </c>
      <c r="Y3750">
        <v>0.5</v>
      </c>
      <c r="Z3750">
        <v>0.11</v>
      </c>
      <c r="AA3750">
        <v>40</v>
      </c>
      <c r="AB3750">
        <v>0.4</v>
      </c>
      <c r="AC3750">
        <v>160</v>
      </c>
      <c r="AD3750">
        <v>0.5</v>
      </c>
      <c r="AE3750">
        <v>0.01</v>
      </c>
      <c r="AF3750">
        <v>13</v>
      </c>
      <c r="AG3750">
        <v>1210</v>
      </c>
      <c r="AH3750">
        <v>12</v>
      </c>
      <c r="AI3750">
        <v>1</v>
      </c>
      <c r="AJ3750">
        <v>2</v>
      </c>
      <c r="AK3750">
        <v>66</v>
      </c>
      <c r="AL3750">
        <v>0.06</v>
      </c>
      <c r="AM3750">
        <v>5</v>
      </c>
      <c r="AN3750">
        <v>5</v>
      </c>
      <c r="AO3750">
        <v>27</v>
      </c>
      <c r="AP3750">
        <v>5</v>
      </c>
      <c r="AQ3750">
        <v>20</v>
      </c>
    </row>
    <row r="3751" spans="1:43" hidden="1" x14ac:dyDescent="0.25">
      <c r="A3751" t="s">
        <v>13836</v>
      </c>
      <c r="B3751" t="s">
        <v>13837</v>
      </c>
      <c r="C3751" s="1" t="str">
        <f t="shared" si="277"/>
        <v>21:0118</v>
      </c>
      <c r="D3751" s="1" t="str">
        <f t="shared" si="278"/>
        <v>21:0027</v>
      </c>
      <c r="E3751" t="s">
        <v>13838</v>
      </c>
      <c r="F3751" t="s">
        <v>13839</v>
      </c>
      <c r="H3751">
        <v>63.639081699999998</v>
      </c>
      <c r="I3751">
        <v>-96.752440000000007</v>
      </c>
      <c r="J3751" s="1" t="str">
        <f t="shared" si="279"/>
        <v>Till</v>
      </c>
      <c r="K3751" s="1" t="str">
        <f t="shared" si="280"/>
        <v>&lt;63 micron</v>
      </c>
      <c r="L3751">
        <v>0.1</v>
      </c>
      <c r="M3751">
        <v>1.92</v>
      </c>
      <c r="N3751">
        <v>4</v>
      </c>
      <c r="O3751">
        <v>340</v>
      </c>
      <c r="P3751">
        <v>1</v>
      </c>
      <c r="Q3751">
        <v>1</v>
      </c>
      <c r="R3751">
        <v>0.56000000000000005</v>
      </c>
      <c r="S3751">
        <v>0.25</v>
      </c>
      <c r="T3751">
        <v>9</v>
      </c>
      <c r="U3751">
        <v>63</v>
      </c>
      <c r="V3751">
        <v>24</v>
      </c>
      <c r="W3751">
        <v>2.5099999999999998</v>
      </c>
      <c r="X3751">
        <v>10</v>
      </c>
      <c r="Y3751">
        <v>0.5</v>
      </c>
      <c r="Z3751">
        <v>0.49</v>
      </c>
      <c r="AA3751">
        <v>60</v>
      </c>
      <c r="AB3751">
        <v>1</v>
      </c>
      <c r="AC3751">
        <v>270</v>
      </c>
      <c r="AD3751">
        <v>0.5</v>
      </c>
      <c r="AE3751">
        <v>0.02</v>
      </c>
      <c r="AF3751">
        <v>30</v>
      </c>
      <c r="AG3751">
        <v>1120</v>
      </c>
      <c r="AH3751">
        <v>16</v>
      </c>
      <c r="AI3751">
        <v>1</v>
      </c>
      <c r="AJ3751">
        <v>6</v>
      </c>
      <c r="AK3751">
        <v>93</v>
      </c>
      <c r="AL3751">
        <v>0.08</v>
      </c>
      <c r="AM3751">
        <v>5</v>
      </c>
      <c r="AN3751">
        <v>5</v>
      </c>
      <c r="AO3751">
        <v>41</v>
      </c>
      <c r="AP3751">
        <v>5</v>
      </c>
      <c r="AQ3751">
        <v>44</v>
      </c>
    </row>
    <row r="3752" spans="1:43" hidden="1" x14ac:dyDescent="0.25">
      <c r="A3752" t="s">
        <v>13840</v>
      </c>
      <c r="B3752" t="s">
        <v>13841</v>
      </c>
      <c r="C3752" s="1" t="str">
        <f t="shared" si="277"/>
        <v>21:0118</v>
      </c>
      <c r="D3752" s="1" t="str">
        <f t="shared" si="278"/>
        <v>21:0027</v>
      </c>
      <c r="E3752" t="s">
        <v>13842</v>
      </c>
      <c r="F3752" t="s">
        <v>13843</v>
      </c>
      <c r="H3752">
        <v>63.6612376</v>
      </c>
      <c r="I3752">
        <v>-96.703899100000001</v>
      </c>
      <c r="J3752" s="1" t="str">
        <f t="shared" si="279"/>
        <v>Till</v>
      </c>
      <c r="K3752" s="1" t="str">
        <f t="shared" si="280"/>
        <v>&lt;63 micron</v>
      </c>
      <c r="L3752">
        <v>0.1</v>
      </c>
      <c r="M3752">
        <v>1.28</v>
      </c>
      <c r="N3752">
        <v>6</v>
      </c>
      <c r="O3752">
        <v>290</v>
      </c>
      <c r="P3752">
        <v>1</v>
      </c>
      <c r="Q3752">
        <v>1</v>
      </c>
      <c r="R3752">
        <v>0.52</v>
      </c>
      <c r="S3752">
        <v>0.25</v>
      </c>
      <c r="T3752">
        <v>8</v>
      </c>
      <c r="U3752">
        <v>51</v>
      </c>
      <c r="V3752">
        <v>17</v>
      </c>
      <c r="W3752">
        <v>2.2000000000000002</v>
      </c>
      <c r="X3752">
        <v>10</v>
      </c>
      <c r="Y3752">
        <v>0.5</v>
      </c>
      <c r="Z3752">
        <v>0.27</v>
      </c>
      <c r="AA3752">
        <v>60</v>
      </c>
      <c r="AB3752">
        <v>0.75</v>
      </c>
      <c r="AC3752">
        <v>260</v>
      </c>
      <c r="AD3752">
        <v>0.5</v>
      </c>
      <c r="AE3752">
        <v>0.01</v>
      </c>
      <c r="AF3752">
        <v>24</v>
      </c>
      <c r="AG3752">
        <v>1300</v>
      </c>
      <c r="AH3752">
        <v>16</v>
      </c>
      <c r="AI3752">
        <v>1</v>
      </c>
      <c r="AJ3752">
        <v>4</v>
      </c>
      <c r="AK3752">
        <v>92</v>
      </c>
      <c r="AL3752">
        <v>0.08</v>
      </c>
      <c r="AM3752">
        <v>5</v>
      </c>
      <c r="AN3752">
        <v>5</v>
      </c>
      <c r="AO3752">
        <v>36</v>
      </c>
      <c r="AP3752">
        <v>5</v>
      </c>
      <c r="AQ3752">
        <v>34</v>
      </c>
    </row>
    <row r="3753" spans="1:43" hidden="1" x14ac:dyDescent="0.25">
      <c r="A3753" t="s">
        <v>13844</v>
      </c>
      <c r="B3753" t="s">
        <v>13845</v>
      </c>
      <c r="C3753" s="1" t="str">
        <f t="shared" si="277"/>
        <v>21:0118</v>
      </c>
      <c r="D3753" s="1" t="str">
        <f t="shared" si="278"/>
        <v>21:0027</v>
      </c>
      <c r="E3753" t="s">
        <v>13846</v>
      </c>
      <c r="F3753" t="s">
        <v>13847</v>
      </c>
      <c r="H3753">
        <v>63.671723299999996</v>
      </c>
      <c r="I3753">
        <v>-96.743526700000004</v>
      </c>
      <c r="J3753" s="1" t="str">
        <f t="shared" si="279"/>
        <v>Till</v>
      </c>
      <c r="K3753" s="1" t="str">
        <f t="shared" si="280"/>
        <v>&lt;63 micron</v>
      </c>
      <c r="L3753">
        <v>0.1</v>
      </c>
      <c r="M3753">
        <v>0.96</v>
      </c>
      <c r="N3753">
        <v>4</v>
      </c>
      <c r="O3753">
        <v>150</v>
      </c>
      <c r="P3753">
        <v>0.5</v>
      </c>
      <c r="Q3753">
        <v>1</v>
      </c>
      <c r="R3753">
        <v>0.48</v>
      </c>
      <c r="S3753">
        <v>0.25</v>
      </c>
      <c r="T3753">
        <v>6</v>
      </c>
      <c r="U3753">
        <v>41</v>
      </c>
      <c r="V3753">
        <v>12</v>
      </c>
      <c r="W3753">
        <v>1.87</v>
      </c>
      <c r="X3753">
        <v>10</v>
      </c>
      <c r="Y3753">
        <v>0.5</v>
      </c>
      <c r="Z3753">
        <v>0.18</v>
      </c>
      <c r="AA3753">
        <v>50</v>
      </c>
      <c r="AB3753">
        <v>0.59</v>
      </c>
      <c r="AC3753">
        <v>195</v>
      </c>
      <c r="AD3753">
        <v>0.5</v>
      </c>
      <c r="AE3753">
        <v>0.01</v>
      </c>
      <c r="AF3753">
        <v>19</v>
      </c>
      <c r="AG3753">
        <v>1280</v>
      </c>
      <c r="AH3753">
        <v>14</v>
      </c>
      <c r="AI3753">
        <v>1</v>
      </c>
      <c r="AJ3753">
        <v>3</v>
      </c>
      <c r="AK3753">
        <v>87</v>
      </c>
      <c r="AL3753">
        <v>0.08</v>
      </c>
      <c r="AM3753">
        <v>5</v>
      </c>
      <c r="AN3753">
        <v>5</v>
      </c>
      <c r="AO3753">
        <v>31</v>
      </c>
      <c r="AP3753">
        <v>5</v>
      </c>
      <c r="AQ3753">
        <v>26</v>
      </c>
    </row>
    <row r="3754" spans="1:43" hidden="1" x14ac:dyDescent="0.25">
      <c r="A3754" t="s">
        <v>13848</v>
      </c>
      <c r="B3754" t="s">
        <v>13849</v>
      </c>
      <c r="C3754" s="1" t="str">
        <f t="shared" si="277"/>
        <v>21:0118</v>
      </c>
      <c r="D3754" s="1" t="str">
        <f t="shared" si="278"/>
        <v>21:0027</v>
      </c>
      <c r="E3754" t="s">
        <v>13850</v>
      </c>
      <c r="F3754" t="s">
        <v>13851</v>
      </c>
      <c r="H3754">
        <v>63.694203700000003</v>
      </c>
      <c r="I3754">
        <v>-96.712661299999994</v>
      </c>
      <c r="J3754" s="1" t="str">
        <f t="shared" si="279"/>
        <v>Till</v>
      </c>
      <c r="K3754" s="1" t="str">
        <f t="shared" si="280"/>
        <v>&lt;63 micron</v>
      </c>
      <c r="L3754">
        <v>0.1</v>
      </c>
      <c r="M3754">
        <v>1.1100000000000001</v>
      </c>
      <c r="N3754">
        <v>4</v>
      </c>
      <c r="O3754">
        <v>170</v>
      </c>
      <c r="P3754">
        <v>0.5</v>
      </c>
      <c r="Q3754">
        <v>2</v>
      </c>
      <c r="R3754">
        <v>0.35</v>
      </c>
      <c r="S3754">
        <v>0.25</v>
      </c>
      <c r="T3754">
        <v>7</v>
      </c>
      <c r="U3754">
        <v>43</v>
      </c>
      <c r="V3754">
        <v>10</v>
      </c>
      <c r="W3754">
        <v>2.02</v>
      </c>
      <c r="X3754">
        <v>10</v>
      </c>
      <c r="Y3754">
        <v>0.5</v>
      </c>
      <c r="Z3754">
        <v>0.13</v>
      </c>
      <c r="AA3754">
        <v>40</v>
      </c>
      <c r="AB3754">
        <v>0.62</v>
      </c>
      <c r="AC3754">
        <v>225</v>
      </c>
      <c r="AD3754">
        <v>0.5</v>
      </c>
      <c r="AE3754">
        <v>0.01</v>
      </c>
      <c r="AF3754">
        <v>20</v>
      </c>
      <c r="AG3754">
        <v>770</v>
      </c>
      <c r="AH3754">
        <v>16</v>
      </c>
      <c r="AI3754">
        <v>1</v>
      </c>
      <c r="AJ3754">
        <v>3</v>
      </c>
      <c r="AK3754">
        <v>69</v>
      </c>
      <c r="AL3754">
        <v>0.08</v>
      </c>
      <c r="AM3754">
        <v>5</v>
      </c>
      <c r="AN3754">
        <v>5</v>
      </c>
      <c r="AO3754">
        <v>35</v>
      </c>
      <c r="AP3754">
        <v>5</v>
      </c>
      <c r="AQ3754">
        <v>26</v>
      </c>
    </row>
    <row r="3755" spans="1:43" hidden="1" x14ac:dyDescent="0.25">
      <c r="A3755" t="s">
        <v>13852</v>
      </c>
      <c r="B3755" t="s">
        <v>13853</v>
      </c>
      <c r="C3755" s="1" t="str">
        <f t="shared" si="277"/>
        <v>21:0118</v>
      </c>
      <c r="D3755" s="1" t="str">
        <f t="shared" si="278"/>
        <v>21:0027</v>
      </c>
      <c r="E3755" t="s">
        <v>13854</v>
      </c>
      <c r="F3755" t="s">
        <v>13855</v>
      </c>
      <c r="H3755">
        <v>63.712700599999998</v>
      </c>
      <c r="I3755">
        <v>-96.753787599999995</v>
      </c>
      <c r="J3755" s="1" t="str">
        <f t="shared" si="279"/>
        <v>Till</v>
      </c>
      <c r="K3755" s="1" t="str">
        <f t="shared" si="280"/>
        <v>&lt;63 micron</v>
      </c>
      <c r="L3755">
        <v>0.1</v>
      </c>
      <c r="M3755">
        <v>0.7</v>
      </c>
      <c r="N3755">
        <v>8</v>
      </c>
      <c r="O3755">
        <v>280</v>
      </c>
      <c r="P3755">
        <v>1</v>
      </c>
      <c r="Q3755">
        <v>1</v>
      </c>
      <c r="R3755">
        <v>0.68</v>
      </c>
      <c r="S3755">
        <v>0.25</v>
      </c>
      <c r="T3755">
        <v>6</v>
      </c>
      <c r="U3755">
        <v>63</v>
      </c>
      <c r="V3755">
        <v>15</v>
      </c>
      <c r="W3755">
        <v>1.99</v>
      </c>
      <c r="X3755">
        <v>10</v>
      </c>
      <c r="Y3755">
        <v>0.5</v>
      </c>
      <c r="Z3755">
        <v>0.13</v>
      </c>
      <c r="AA3755">
        <v>50</v>
      </c>
      <c r="AB3755">
        <v>0.74</v>
      </c>
      <c r="AC3755">
        <v>190</v>
      </c>
      <c r="AD3755">
        <v>0.5</v>
      </c>
      <c r="AE3755">
        <v>0.01</v>
      </c>
      <c r="AF3755">
        <v>23</v>
      </c>
      <c r="AG3755">
        <v>1510</v>
      </c>
      <c r="AH3755">
        <v>16</v>
      </c>
      <c r="AI3755">
        <v>1</v>
      </c>
      <c r="AJ3755">
        <v>4</v>
      </c>
      <c r="AK3755">
        <v>90</v>
      </c>
      <c r="AL3755">
        <v>0.08</v>
      </c>
      <c r="AM3755">
        <v>5</v>
      </c>
      <c r="AN3755">
        <v>5</v>
      </c>
      <c r="AO3755">
        <v>36</v>
      </c>
      <c r="AP3755">
        <v>5</v>
      </c>
      <c r="AQ3755">
        <v>22</v>
      </c>
    </row>
    <row r="3756" spans="1:43" hidden="1" x14ac:dyDescent="0.25">
      <c r="A3756" t="s">
        <v>13856</v>
      </c>
      <c r="B3756" t="s">
        <v>13857</v>
      </c>
      <c r="C3756" s="1" t="str">
        <f t="shared" si="277"/>
        <v>21:0118</v>
      </c>
      <c r="D3756" s="1" t="str">
        <f t="shared" si="278"/>
        <v>21:0027</v>
      </c>
      <c r="E3756" t="s">
        <v>13858</v>
      </c>
      <c r="F3756" t="s">
        <v>13859</v>
      </c>
      <c r="H3756">
        <v>63.7372607</v>
      </c>
      <c r="I3756">
        <v>-96.743671300000003</v>
      </c>
      <c r="J3756" s="1" t="str">
        <f t="shared" si="279"/>
        <v>Till</v>
      </c>
      <c r="K3756" s="1" t="str">
        <f t="shared" si="280"/>
        <v>&lt;63 micron</v>
      </c>
      <c r="L3756">
        <v>0.1</v>
      </c>
      <c r="M3756">
        <v>1.55</v>
      </c>
      <c r="N3756">
        <v>1</v>
      </c>
      <c r="O3756">
        <v>420</v>
      </c>
      <c r="P3756">
        <v>1.5</v>
      </c>
      <c r="Q3756">
        <v>2</v>
      </c>
      <c r="R3756">
        <v>0.59</v>
      </c>
      <c r="S3756">
        <v>0.25</v>
      </c>
      <c r="T3756">
        <v>9</v>
      </c>
      <c r="U3756">
        <v>54</v>
      </c>
      <c r="V3756">
        <v>15</v>
      </c>
      <c r="W3756">
        <v>2.21</v>
      </c>
      <c r="X3756">
        <v>10</v>
      </c>
      <c r="Y3756">
        <v>0.5</v>
      </c>
      <c r="Z3756">
        <v>0.36</v>
      </c>
      <c r="AA3756">
        <v>50</v>
      </c>
      <c r="AB3756">
        <v>0.99</v>
      </c>
      <c r="AC3756">
        <v>285</v>
      </c>
      <c r="AD3756">
        <v>0.5</v>
      </c>
      <c r="AE3756">
        <v>0.01</v>
      </c>
      <c r="AF3756">
        <v>26</v>
      </c>
      <c r="AG3756">
        <v>1150</v>
      </c>
      <c r="AH3756">
        <v>16</v>
      </c>
      <c r="AI3756">
        <v>1</v>
      </c>
      <c r="AJ3756">
        <v>4</v>
      </c>
      <c r="AK3756">
        <v>101</v>
      </c>
      <c r="AL3756">
        <v>0.04</v>
      </c>
      <c r="AM3756">
        <v>5</v>
      </c>
      <c r="AN3756">
        <v>5</v>
      </c>
      <c r="AO3756">
        <v>32</v>
      </c>
      <c r="AP3756">
        <v>5</v>
      </c>
      <c r="AQ3756">
        <v>34</v>
      </c>
    </row>
    <row r="3757" spans="1:43" hidden="1" x14ac:dyDescent="0.25">
      <c r="A3757" t="s">
        <v>13860</v>
      </c>
      <c r="B3757" t="s">
        <v>13861</v>
      </c>
      <c r="C3757" s="1" t="str">
        <f t="shared" si="277"/>
        <v>21:0118</v>
      </c>
      <c r="D3757" s="1" t="str">
        <f t="shared" si="278"/>
        <v>21:0027</v>
      </c>
      <c r="E3757" t="s">
        <v>13862</v>
      </c>
      <c r="F3757" t="s">
        <v>13863</v>
      </c>
      <c r="H3757">
        <v>63.747101499999999</v>
      </c>
      <c r="I3757">
        <v>-96.744264700000002</v>
      </c>
      <c r="J3757" s="1" t="str">
        <f t="shared" si="279"/>
        <v>Till</v>
      </c>
      <c r="K3757" s="1" t="str">
        <f t="shared" si="280"/>
        <v>&lt;63 micron</v>
      </c>
      <c r="L3757">
        <v>0.1</v>
      </c>
      <c r="M3757">
        <v>1.23</v>
      </c>
      <c r="N3757">
        <v>1</v>
      </c>
      <c r="O3757">
        <v>190</v>
      </c>
      <c r="P3757">
        <v>1</v>
      </c>
      <c r="Q3757">
        <v>2</v>
      </c>
      <c r="R3757">
        <v>0.35</v>
      </c>
      <c r="S3757">
        <v>0.25</v>
      </c>
      <c r="T3757">
        <v>7</v>
      </c>
      <c r="U3757">
        <v>33</v>
      </c>
      <c r="V3757">
        <v>10</v>
      </c>
      <c r="W3757">
        <v>2.02</v>
      </c>
      <c r="X3757">
        <v>10</v>
      </c>
      <c r="Y3757">
        <v>0.5</v>
      </c>
      <c r="Z3757">
        <v>0.28000000000000003</v>
      </c>
      <c r="AA3757">
        <v>50</v>
      </c>
      <c r="AB3757">
        <v>0.61</v>
      </c>
      <c r="AC3757">
        <v>170</v>
      </c>
      <c r="AD3757">
        <v>0.5</v>
      </c>
      <c r="AE3757">
        <v>0.01</v>
      </c>
      <c r="AF3757">
        <v>17</v>
      </c>
      <c r="AG3757">
        <v>1080</v>
      </c>
      <c r="AH3757">
        <v>12</v>
      </c>
      <c r="AI3757">
        <v>1</v>
      </c>
      <c r="AJ3757">
        <v>4</v>
      </c>
      <c r="AK3757">
        <v>95</v>
      </c>
      <c r="AL3757">
        <v>0.02</v>
      </c>
      <c r="AM3757">
        <v>5</v>
      </c>
      <c r="AN3757">
        <v>5</v>
      </c>
      <c r="AO3757">
        <v>27</v>
      </c>
      <c r="AP3757">
        <v>5</v>
      </c>
      <c r="AQ3757">
        <v>26</v>
      </c>
    </row>
    <row r="3758" spans="1:43" hidden="1" x14ac:dyDescent="0.25">
      <c r="A3758" t="s">
        <v>13864</v>
      </c>
      <c r="B3758" t="s">
        <v>13865</v>
      </c>
      <c r="C3758" s="1" t="str">
        <f t="shared" si="277"/>
        <v>21:0118</v>
      </c>
      <c r="D3758" s="1" t="str">
        <f t="shared" si="278"/>
        <v>21:0027</v>
      </c>
      <c r="E3758" t="s">
        <v>13866</v>
      </c>
      <c r="F3758" t="s">
        <v>13867</v>
      </c>
      <c r="H3758">
        <v>63.760539100000003</v>
      </c>
      <c r="I3758">
        <v>-96.750371799999996</v>
      </c>
      <c r="J3758" s="1" t="str">
        <f t="shared" si="279"/>
        <v>Till</v>
      </c>
      <c r="K3758" s="1" t="str">
        <f t="shared" si="280"/>
        <v>&lt;63 micron</v>
      </c>
      <c r="L3758">
        <v>0.1</v>
      </c>
      <c r="M3758">
        <v>0.35</v>
      </c>
      <c r="N3758">
        <v>4</v>
      </c>
      <c r="O3758">
        <v>90</v>
      </c>
      <c r="P3758">
        <v>0.5</v>
      </c>
      <c r="Q3758">
        <v>1</v>
      </c>
      <c r="R3758">
        <v>0.36</v>
      </c>
      <c r="S3758">
        <v>0.25</v>
      </c>
      <c r="T3758">
        <v>3</v>
      </c>
      <c r="U3758">
        <v>17</v>
      </c>
      <c r="V3758">
        <v>3</v>
      </c>
      <c r="W3758">
        <v>1.65</v>
      </c>
      <c r="X3758">
        <v>5</v>
      </c>
      <c r="Y3758">
        <v>0.5</v>
      </c>
      <c r="Z3758">
        <v>0.06</v>
      </c>
      <c r="AA3758">
        <v>50</v>
      </c>
      <c r="AB3758">
        <v>0.18</v>
      </c>
      <c r="AC3758">
        <v>205</v>
      </c>
      <c r="AD3758">
        <v>1</v>
      </c>
      <c r="AE3758">
        <v>0.01</v>
      </c>
      <c r="AF3758">
        <v>7</v>
      </c>
      <c r="AG3758">
        <v>1330</v>
      </c>
      <c r="AH3758">
        <v>6</v>
      </c>
      <c r="AI3758">
        <v>1</v>
      </c>
      <c r="AJ3758">
        <v>1</v>
      </c>
      <c r="AK3758">
        <v>77</v>
      </c>
      <c r="AL3758">
        <v>0.03</v>
      </c>
      <c r="AM3758">
        <v>5</v>
      </c>
      <c r="AN3758">
        <v>5</v>
      </c>
      <c r="AO3758">
        <v>20</v>
      </c>
      <c r="AP3758">
        <v>5</v>
      </c>
      <c r="AQ3758">
        <v>8</v>
      </c>
    </row>
    <row r="3759" spans="1:43" hidden="1" x14ac:dyDescent="0.25">
      <c r="A3759" t="s">
        <v>13868</v>
      </c>
      <c r="B3759" t="s">
        <v>13869</v>
      </c>
      <c r="C3759" s="1" t="str">
        <f t="shared" si="277"/>
        <v>21:0118</v>
      </c>
      <c r="D3759" s="1" t="str">
        <f t="shared" si="278"/>
        <v>21:0027</v>
      </c>
      <c r="E3759" t="s">
        <v>13870</v>
      </c>
      <c r="F3759" t="s">
        <v>13871</v>
      </c>
      <c r="H3759">
        <v>63.779643100000001</v>
      </c>
      <c r="I3759">
        <v>-96.7507983</v>
      </c>
      <c r="J3759" s="1" t="str">
        <f t="shared" si="279"/>
        <v>Till</v>
      </c>
      <c r="K3759" s="1" t="str">
        <f t="shared" si="280"/>
        <v>&lt;63 micron</v>
      </c>
      <c r="L3759">
        <v>0.1</v>
      </c>
      <c r="M3759">
        <v>1.1399999999999999</v>
      </c>
      <c r="N3759">
        <v>2</v>
      </c>
      <c r="O3759">
        <v>460</v>
      </c>
      <c r="P3759">
        <v>1</v>
      </c>
      <c r="Q3759">
        <v>1</v>
      </c>
      <c r="R3759">
        <v>0.44</v>
      </c>
      <c r="S3759">
        <v>0.25</v>
      </c>
      <c r="T3759">
        <v>7</v>
      </c>
      <c r="U3759">
        <v>49</v>
      </c>
      <c r="V3759">
        <v>11</v>
      </c>
      <c r="W3759">
        <v>1.97</v>
      </c>
      <c r="X3759">
        <v>5</v>
      </c>
      <c r="Y3759">
        <v>0.5</v>
      </c>
      <c r="Z3759">
        <v>0.25</v>
      </c>
      <c r="AA3759">
        <v>50</v>
      </c>
      <c r="AB3759">
        <v>0.76</v>
      </c>
      <c r="AC3759">
        <v>230</v>
      </c>
      <c r="AD3759">
        <v>1</v>
      </c>
      <c r="AE3759">
        <v>0.01</v>
      </c>
      <c r="AF3759">
        <v>22</v>
      </c>
      <c r="AG3759">
        <v>1060</v>
      </c>
      <c r="AH3759">
        <v>12</v>
      </c>
      <c r="AI3759">
        <v>1</v>
      </c>
      <c r="AJ3759">
        <v>4</v>
      </c>
      <c r="AK3759">
        <v>91</v>
      </c>
      <c r="AL3759">
        <v>0.02</v>
      </c>
      <c r="AM3759">
        <v>5</v>
      </c>
      <c r="AN3759">
        <v>5</v>
      </c>
      <c r="AO3759">
        <v>26</v>
      </c>
      <c r="AP3759">
        <v>5</v>
      </c>
      <c r="AQ3759">
        <v>24</v>
      </c>
    </row>
    <row r="3760" spans="1:43" hidden="1" x14ac:dyDescent="0.25">
      <c r="A3760" t="s">
        <v>13872</v>
      </c>
      <c r="B3760" t="s">
        <v>13873</v>
      </c>
      <c r="C3760" s="1" t="str">
        <f t="shared" si="277"/>
        <v>21:0118</v>
      </c>
      <c r="D3760" s="1" t="str">
        <f t="shared" si="278"/>
        <v>21:0027</v>
      </c>
      <c r="E3760" t="s">
        <v>13874</v>
      </c>
      <c r="F3760" t="s">
        <v>13875</v>
      </c>
      <c r="H3760">
        <v>63.819021499999998</v>
      </c>
      <c r="I3760">
        <v>-96.761700300000001</v>
      </c>
      <c r="J3760" s="1" t="str">
        <f t="shared" si="279"/>
        <v>Till</v>
      </c>
      <c r="K3760" s="1" t="str">
        <f t="shared" si="280"/>
        <v>&lt;63 micron</v>
      </c>
      <c r="L3760">
        <v>0.1</v>
      </c>
      <c r="M3760">
        <v>0.47</v>
      </c>
      <c r="N3760">
        <v>6</v>
      </c>
      <c r="O3760">
        <v>300</v>
      </c>
      <c r="P3760">
        <v>0.5</v>
      </c>
      <c r="Q3760">
        <v>2</v>
      </c>
      <c r="R3760">
        <v>0.46</v>
      </c>
      <c r="S3760">
        <v>0.25</v>
      </c>
      <c r="T3760">
        <v>4</v>
      </c>
      <c r="U3760">
        <v>31</v>
      </c>
      <c r="V3760">
        <v>5</v>
      </c>
      <c r="W3760">
        <v>1.73</v>
      </c>
      <c r="X3760">
        <v>5</v>
      </c>
      <c r="Y3760">
        <v>0.5</v>
      </c>
      <c r="Z3760">
        <v>0.1</v>
      </c>
      <c r="AA3760">
        <v>40</v>
      </c>
      <c r="AB3760">
        <v>0.34</v>
      </c>
      <c r="AC3760">
        <v>210</v>
      </c>
      <c r="AD3760">
        <v>1</v>
      </c>
      <c r="AE3760">
        <v>0.01</v>
      </c>
      <c r="AF3760">
        <v>12</v>
      </c>
      <c r="AG3760">
        <v>1330</v>
      </c>
      <c r="AH3760">
        <v>10</v>
      </c>
      <c r="AI3760">
        <v>1</v>
      </c>
      <c r="AJ3760">
        <v>2</v>
      </c>
      <c r="AK3760">
        <v>106</v>
      </c>
      <c r="AL3760">
        <v>0.04</v>
      </c>
      <c r="AM3760">
        <v>5</v>
      </c>
      <c r="AN3760">
        <v>5</v>
      </c>
      <c r="AO3760">
        <v>25</v>
      </c>
      <c r="AP3760">
        <v>5</v>
      </c>
      <c r="AQ3760">
        <v>14</v>
      </c>
    </row>
    <row r="3761" spans="1:43" hidden="1" x14ac:dyDescent="0.25">
      <c r="A3761" t="s">
        <v>13876</v>
      </c>
      <c r="B3761" t="s">
        <v>13877</v>
      </c>
      <c r="C3761" s="1" t="str">
        <f t="shared" si="277"/>
        <v>21:0118</v>
      </c>
      <c r="D3761" s="1" t="str">
        <f t="shared" si="278"/>
        <v>21:0027</v>
      </c>
      <c r="E3761" t="s">
        <v>13878</v>
      </c>
      <c r="F3761" t="s">
        <v>13879</v>
      </c>
      <c r="H3761">
        <v>63.8637497</v>
      </c>
      <c r="I3761">
        <v>-96.748819999999995</v>
      </c>
      <c r="J3761" s="1" t="str">
        <f t="shared" si="279"/>
        <v>Till</v>
      </c>
      <c r="K3761" s="1" t="str">
        <f t="shared" si="280"/>
        <v>&lt;63 micron</v>
      </c>
      <c r="L3761">
        <v>0.1</v>
      </c>
      <c r="M3761">
        <v>0.73</v>
      </c>
      <c r="N3761">
        <v>4</v>
      </c>
      <c r="O3761">
        <v>640</v>
      </c>
      <c r="P3761">
        <v>0.5</v>
      </c>
      <c r="Q3761">
        <v>1</v>
      </c>
      <c r="R3761">
        <v>0.59</v>
      </c>
      <c r="S3761">
        <v>0.25</v>
      </c>
      <c r="T3761">
        <v>3</v>
      </c>
      <c r="U3761">
        <v>26</v>
      </c>
      <c r="V3761">
        <v>7</v>
      </c>
      <c r="W3761">
        <v>1.61</v>
      </c>
      <c r="X3761">
        <v>5</v>
      </c>
      <c r="Y3761">
        <v>0.5</v>
      </c>
      <c r="Z3761">
        <v>0.19</v>
      </c>
      <c r="AA3761">
        <v>40</v>
      </c>
      <c r="AB3761">
        <v>0.44</v>
      </c>
      <c r="AC3761">
        <v>185</v>
      </c>
      <c r="AD3761">
        <v>1</v>
      </c>
      <c r="AE3761">
        <v>0.01</v>
      </c>
      <c r="AF3761">
        <v>11</v>
      </c>
      <c r="AG3761">
        <v>1010</v>
      </c>
      <c r="AH3761">
        <v>8</v>
      </c>
      <c r="AI3761">
        <v>1</v>
      </c>
      <c r="AJ3761">
        <v>2</v>
      </c>
      <c r="AK3761">
        <v>146</v>
      </c>
      <c r="AL3761">
        <v>0.02</v>
      </c>
      <c r="AM3761">
        <v>5</v>
      </c>
      <c r="AN3761">
        <v>5</v>
      </c>
      <c r="AO3761">
        <v>21</v>
      </c>
      <c r="AP3761">
        <v>5</v>
      </c>
      <c r="AQ3761">
        <v>14</v>
      </c>
    </row>
    <row r="3762" spans="1:43" hidden="1" x14ac:dyDescent="0.25">
      <c r="A3762" t="s">
        <v>13880</v>
      </c>
      <c r="B3762" t="s">
        <v>13881</v>
      </c>
      <c r="C3762" s="1" t="str">
        <f t="shared" si="277"/>
        <v>21:0118</v>
      </c>
      <c r="D3762" s="1" t="str">
        <f t="shared" si="278"/>
        <v>21:0027</v>
      </c>
      <c r="E3762" t="s">
        <v>13882</v>
      </c>
      <c r="F3762" t="s">
        <v>13883</v>
      </c>
      <c r="H3762">
        <v>63.906597300000001</v>
      </c>
      <c r="I3762">
        <v>-96.743775400000004</v>
      </c>
      <c r="J3762" s="1" t="str">
        <f t="shared" si="279"/>
        <v>Till</v>
      </c>
      <c r="K3762" s="1" t="str">
        <f t="shared" si="280"/>
        <v>&lt;63 micron</v>
      </c>
      <c r="L3762">
        <v>0.1</v>
      </c>
      <c r="M3762">
        <v>0.67</v>
      </c>
      <c r="N3762">
        <v>1</v>
      </c>
      <c r="O3762">
        <v>180</v>
      </c>
      <c r="P3762">
        <v>0.5</v>
      </c>
      <c r="Q3762">
        <v>1</v>
      </c>
      <c r="R3762">
        <v>0.24</v>
      </c>
      <c r="S3762">
        <v>0.25</v>
      </c>
      <c r="T3762">
        <v>3</v>
      </c>
      <c r="U3762">
        <v>19</v>
      </c>
      <c r="V3762">
        <v>4</v>
      </c>
      <c r="W3762">
        <v>1.46</v>
      </c>
      <c r="X3762">
        <v>5</v>
      </c>
      <c r="Y3762">
        <v>0.5</v>
      </c>
      <c r="Z3762">
        <v>0.14000000000000001</v>
      </c>
      <c r="AA3762">
        <v>40</v>
      </c>
      <c r="AB3762">
        <v>0.21</v>
      </c>
      <c r="AC3762">
        <v>165</v>
      </c>
      <c r="AD3762">
        <v>1</v>
      </c>
      <c r="AE3762">
        <v>0.01</v>
      </c>
      <c r="AF3762">
        <v>9</v>
      </c>
      <c r="AG3762">
        <v>800</v>
      </c>
      <c r="AH3762">
        <v>8</v>
      </c>
      <c r="AI3762">
        <v>1</v>
      </c>
      <c r="AJ3762">
        <v>2</v>
      </c>
      <c r="AK3762">
        <v>121</v>
      </c>
      <c r="AL3762">
        <v>0.02</v>
      </c>
      <c r="AM3762">
        <v>5</v>
      </c>
      <c r="AN3762">
        <v>5</v>
      </c>
      <c r="AO3762">
        <v>18</v>
      </c>
      <c r="AP3762">
        <v>5</v>
      </c>
      <c r="AQ3762">
        <v>12</v>
      </c>
    </row>
    <row r="3763" spans="1:43" hidden="1" x14ac:dyDescent="0.25">
      <c r="A3763" t="s">
        <v>13884</v>
      </c>
      <c r="B3763" t="s">
        <v>13885</v>
      </c>
      <c r="C3763" s="1" t="str">
        <f t="shared" si="277"/>
        <v>21:0118</v>
      </c>
      <c r="D3763" s="1" t="str">
        <f t="shared" si="278"/>
        <v>21:0027</v>
      </c>
      <c r="E3763" t="s">
        <v>13886</v>
      </c>
      <c r="F3763" t="s">
        <v>13887</v>
      </c>
      <c r="H3763">
        <v>63.905491599999998</v>
      </c>
      <c r="I3763">
        <v>-96.755239399999994</v>
      </c>
      <c r="J3763" s="1" t="str">
        <f t="shared" si="279"/>
        <v>Till</v>
      </c>
      <c r="K3763" s="1" t="str">
        <f t="shared" si="280"/>
        <v>&lt;63 micron</v>
      </c>
      <c r="L3763">
        <v>0.1</v>
      </c>
      <c r="M3763">
        <v>1.1599999999999999</v>
      </c>
      <c r="N3763">
        <v>4</v>
      </c>
      <c r="O3763">
        <v>320</v>
      </c>
      <c r="P3763">
        <v>0.5</v>
      </c>
      <c r="Q3763">
        <v>2</v>
      </c>
      <c r="R3763">
        <v>0.27</v>
      </c>
      <c r="S3763">
        <v>0.25</v>
      </c>
      <c r="T3763">
        <v>3</v>
      </c>
      <c r="U3763">
        <v>26</v>
      </c>
      <c r="V3763">
        <v>8</v>
      </c>
      <c r="W3763">
        <v>1.76</v>
      </c>
      <c r="X3763">
        <v>5</v>
      </c>
      <c r="Y3763">
        <v>0.5</v>
      </c>
      <c r="Z3763">
        <v>0.27</v>
      </c>
      <c r="AA3763">
        <v>40</v>
      </c>
      <c r="AB3763">
        <v>0.34</v>
      </c>
      <c r="AC3763">
        <v>160</v>
      </c>
      <c r="AD3763">
        <v>1</v>
      </c>
      <c r="AE3763">
        <v>0.01</v>
      </c>
      <c r="AF3763">
        <v>12</v>
      </c>
      <c r="AG3763">
        <v>770</v>
      </c>
      <c r="AH3763">
        <v>8</v>
      </c>
      <c r="AI3763">
        <v>1</v>
      </c>
      <c r="AJ3763">
        <v>3</v>
      </c>
      <c r="AK3763">
        <v>139</v>
      </c>
      <c r="AL3763">
        <v>0.01</v>
      </c>
      <c r="AM3763">
        <v>5</v>
      </c>
      <c r="AN3763">
        <v>5</v>
      </c>
      <c r="AO3763">
        <v>21</v>
      </c>
      <c r="AP3763">
        <v>5</v>
      </c>
      <c r="AQ3763">
        <v>18</v>
      </c>
    </row>
    <row r="3764" spans="1:43" hidden="1" x14ac:dyDescent="0.25">
      <c r="A3764" t="s">
        <v>13888</v>
      </c>
      <c r="B3764" t="s">
        <v>13889</v>
      </c>
      <c r="C3764" s="1" t="str">
        <f t="shared" si="277"/>
        <v>21:0118</v>
      </c>
      <c r="D3764" s="1" t="str">
        <f t="shared" si="278"/>
        <v>21:0027</v>
      </c>
      <c r="E3764" t="s">
        <v>13890</v>
      </c>
      <c r="F3764" t="s">
        <v>13891</v>
      </c>
      <c r="H3764">
        <v>63.9127844</v>
      </c>
      <c r="I3764">
        <v>-96.758285900000004</v>
      </c>
      <c r="J3764" s="1" t="str">
        <f t="shared" si="279"/>
        <v>Till</v>
      </c>
      <c r="K3764" s="1" t="str">
        <f t="shared" si="280"/>
        <v>&lt;63 micron</v>
      </c>
      <c r="L3764">
        <v>0.1</v>
      </c>
      <c r="M3764">
        <v>0.59</v>
      </c>
      <c r="N3764">
        <v>1</v>
      </c>
      <c r="O3764">
        <v>150</v>
      </c>
      <c r="P3764">
        <v>0.5</v>
      </c>
      <c r="Q3764">
        <v>1</v>
      </c>
      <c r="R3764">
        <v>0.19</v>
      </c>
      <c r="S3764">
        <v>0.25</v>
      </c>
      <c r="T3764">
        <v>2</v>
      </c>
      <c r="U3764">
        <v>21</v>
      </c>
      <c r="V3764">
        <v>4</v>
      </c>
      <c r="W3764">
        <v>1.48</v>
      </c>
      <c r="X3764">
        <v>5</v>
      </c>
      <c r="Y3764">
        <v>0.5</v>
      </c>
      <c r="Z3764">
        <v>0.11</v>
      </c>
      <c r="AA3764">
        <v>40</v>
      </c>
      <c r="AB3764">
        <v>0.22</v>
      </c>
      <c r="AC3764">
        <v>120</v>
      </c>
      <c r="AD3764">
        <v>1</v>
      </c>
      <c r="AE3764">
        <v>0.01</v>
      </c>
      <c r="AF3764">
        <v>9</v>
      </c>
      <c r="AG3764">
        <v>630</v>
      </c>
      <c r="AH3764">
        <v>10</v>
      </c>
      <c r="AI3764">
        <v>1</v>
      </c>
      <c r="AJ3764">
        <v>2</v>
      </c>
      <c r="AK3764">
        <v>123</v>
      </c>
      <c r="AL3764">
        <v>0.02</v>
      </c>
      <c r="AM3764">
        <v>5</v>
      </c>
      <c r="AN3764">
        <v>5</v>
      </c>
      <c r="AO3764">
        <v>18</v>
      </c>
      <c r="AP3764">
        <v>5</v>
      </c>
      <c r="AQ3764">
        <v>12</v>
      </c>
    </row>
    <row r="3765" spans="1:43" hidden="1" x14ac:dyDescent="0.25">
      <c r="A3765" t="s">
        <v>13892</v>
      </c>
      <c r="B3765" t="s">
        <v>13893</v>
      </c>
      <c r="C3765" s="1" t="str">
        <f t="shared" si="277"/>
        <v>21:0118</v>
      </c>
      <c r="D3765" s="1" t="str">
        <f t="shared" si="278"/>
        <v>21:0027</v>
      </c>
      <c r="E3765" t="s">
        <v>13894</v>
      </c>
      <c r="F3765" t="s">
        <v>13895</v>
      </c>
      <c r="H3765">
        <v>63.932512899999999</v>
      </c>
      <c r="I3765">
        <v>-96.757913200000004</v>
      </c>
      <c r="J3765" s="1" t="str">
        <f t="shared" si="279"/>
        <v>Till</v>
      </c>
      <c r="K3765" s="1" t="str">
        <f t="shared" si="280"/>
        <v>&lt;63 micron</v>
      </c>
      <c r="L3765">
        <v>0.1</v>
      </c>
      <c r="M3765">
        <v>0.72</v>
      </c>
      <c r="N3765">
        <v>2</v>
      </c>
      <c r="O3765">
        <v>240</v>
      </c>
      <c r="P3765">
        <v>0.5</v>
      </c>
      <c r="Q3765">
        <v>2</v>
      </c>
      <c r="R3765">
        <v>0.24</v>
      </c>
      <c r="S3765">
        <v>0.25</v>
      </c>
      <c r="T3765">
        <v>3</v>
      </c>
      <c r="U3765">
        <v>23</v>
      </c>
      <c r="V3765">
        <v>6</v>
      </c>
      <c r="W3765">
        <v>1.49</v>
      </c>
      <c r="X3765">
        <v>5</v>
      </c>
      <c r="Y3765">
        <v>0.5</v>
      </c>
      <c r="Z3765">
        <v>0.15</v>
      </c>
      <c r="AA3765">
        <v>40</v>
      </c>
      <c r="AB3765">
        <v>0.24</v>
      </c>
      <c r="AC3765">
        <v>150</v>
      </c>
      <c r="AD3765">
        <v>1</v>
      </c>
      <c r="AE3765">
        <v>0.01</v>
      </c>
      <c r="AF3765">
        <v>10</v>
      </c>
      <c r="AG3765">
        <v>780</v>
      </c>
      <c r="AH3765">
        <v>8</v>
      </c>
      <c r="AI3765">
        <v>1</v>
      </c>
      <c r="AJ3765">
        <v>2</v>
      </c>
      <c r="AK3765">
        <v>123</v>
      </c>
      <c r="AL3765">
        <v>0.02</v>
      </c>
      <c r="AM3765">
        <v>5</v>
      </c>
      <c r="AN3765">
        <v>5</v>
      </c>
      <c r="AO3765">
        <v>19</v>
      </c>
      <c r="AP3765">
        <v>5</v>
      </c>
      <c r="AQ3765">
        <v>12</v>
      </c>
    </row>
    <row r="3766" spans="1:43" hidden="1" x14ac:dyDescent="0.25">
      <c r="A3766" t="s">
        <v>13896</v>
      </c>
      <c r="B3766" t="s">
        <v>13897</v>
      </c>
      <c r="C3766" s="1" t="str">
        <f t="shared" si="277"/>
        <v>21:0118</v>
      </c>
      <c r="D3766" s="1" t="str">
        <f t="shared" si="278"/>
        <v>21:0027</v>
      </c>
      <c r="E3766" t="s">
        <v>13898</v>
      </c>
      <c r="F3766" t="s">
        <v>13899</v>
      </c>
      <c r="H3766">
        <v>63.943827499999998</v>
      </c>
      <c r="I3766">
        <v>-96.7568859</v>
      </c>
      <c r="J3766" s="1" t="str">
        <f t="shared" si="279"/>
        <v>Till</v>
      </c>
      <c r="K3766" s="1" t="str">
        <f t="shared" si="280"/>
        <v>&lt;63 micron</v>
      </c>
      <c r="L3766">
        <v>0.1</v>
      </c>
      <c r="M3766">
        <v>0.38</v>
      </c>
      <c r="N3766">
        <v>4</v>
      </c>
      <c r="O3766">
        <v>100</v>
      </c>
      <c r="P3766">
        <v>0.25</v>
      </c>
      <c r="Q3766">
        <v>1</v>
      </c>
      <c r="R3766">
        <v>0.25</v>
      </c>
      <c r="S3766">
        <v>0.25</v>
      </c>
      <c r="T3766">
        <v>2</v>
      </c>
      <c r="U3766">
        <v>21</v>
      </c>
      <c r="V3766">
        <v>3</v>
      </c>
      <c r="W3766">
        <v>1.44</v>
      </c>
      <c r="X3766">
        <v>5</v>
      </c>
      <c r="Y3766">
        <v>0.5</v>
      </c>
      <c r="Z3766">
        <v>0.06</v>
      </c>
      <c r="AA3766">
        <v>40</v>
      </c>
      <c r="AB3766">
        <v>0.18</v>
      </c>
      <c r="AC3766">
        <v>110</v>
      </c>
      <c r="AD3766">
        <v>1</v>
      </c>
      <c r="AE3766">
        <v>0.01</v>
      </c>
      <c r="AF3766">
        <v>8</v>
      </c>
      <c r="AG3766">
        <v>930</v>
      </c>
      <c r="AH3766">
        <v>8</v>
      </c>
      <c r="AI3766">
        <v>1</v>
      </c>
      <c r="AJ3766">
        <v>1</v>
      </c>
      <c r="AK3766">
        <v>173</v>
      </c>
      <c r="AL3766">
        <v>0.03</v>
      </c>
      <c r="AM3766">
        <v>5</v>
      </c>
      <c r="AN3766">
        <v>5</v>
      </c>
      <c r="AO3766">
        <v>18</v>
      </c>
      <c r="AP3766">
        <v>5</v>
      </c>
      <c r="AQ3766">
        <v>8</v>
      </c>
    </row>
    <row r="3767" spans="1:43" hidden="1" x14ac:dyDescent="0.25">
      <c r="A3767" t="s">
        <v>13900</v>
      </c>
      <c r="B3767" t="s">
        <v>13901</v>
      </c>
      <c r="C3767" s="1" t="str">
        <f t="shared" si="277"/>
        <v>21:0118</v>
      </c>
      <c r="D3767" s="1" t="str">
        <f t="shared" si="278"/>
        <v>21:0027</v>
      </c>
      <c r="E3767" t="s">
        <v>13902</v>
      </c>
      <c r="F3767" t="s">
        <v>13903</v>
      </c>
      <c r="H3767">
        <v>63.960734199999997</v>
      </c>
      <c r="I3767">
        <v>-96.761578299999996</v>
      </c>
      <c r="J3767" s="1" t="str">
        <f t="shared" si="279"/>
        <v>Till</v>
      </c>
      <c r="K3767" s="1" t="str">
        <f t="shared" si="280"/>
        <v>&lt;63 micron</v>
      </c>
      <c r="L3767">
        <v>0.1</v>
      </c>
      <c r="M3767">
        <v>0.66</v>
      </c>
      <c r="N3767">
        <v>1</v>
      </c>
      <c r="O3767">
        <v>200</v>
      </c>
      <c r="P3767">
        <v>0.25</v>
      </c>
      <c r="Q3767">
        <v>1</v>
      </c>
      <c r="R3767">
        <v>0.08</v>
      </c>
      <c r="S3767">
        <v>0.25</v>
      </c>
      <c r="T3767">
        <v>2</v>
      </c>
      <c r="U3767">
        <v>54</v>
      </c>
      <c r="V3767">
        <v>4</v>
      </c>
      <c r="W3767">
        <v>1.52</v>
      </c>
      <c r="X3767">
        <v>5</v>
      </c>
      <c r="Y3767">
        <v>0.5</v>
      </c>
      <c r="Z3767">
        <v>0.08</v>
      </c>
      <c r="AA3767">
        <v>20</v>
      </c>
      <c r="AB3767">
        <v>0.22</v>
      </c>
      <c r="AC3767">
        <v>90</v>
      </c>
      <c r="AD3767">
        <v>0.5</v>
      </c>
      <c r="AE3767">
        <v>0.01</v>
      </c>
      <c r="AF3767">
        <v>18</v>
      </c>
      <c r="AG3767">
        <v>680</v>
      </c>
      <c r="AH3767">
        <v>8</v>
      </c>
      <c r="AI3767">
        <v>1</v>
      </c>
      <c r="AJ3767">
        <v>0.5</v>
      </c>
      <c r="AK3767">
        <v>44</v>
      </c>
      <c r="AL3767">
        <v>0.02</v>
      </c>
      <c r="AM3767">
        <v>5</v>
      </c>
      <c r="AN3767">
        <v>5</v>
      </c>
      <c r="AO3767">
        <v>24</v>
      </c>
      <c r="AP3767">
        <v>5</v>
      </c>
      <c r="AQ3767">
        <v>16</v>
      </c>
    </row>
    <row r="3768" spans="1:43" hidden="1" x14ac:dyDescent="0.25">
      <c r="A3768" t="s">
        <v>13904</v>
      </c>
      <c r="B3768" t="s">
        <v>13905</v>
      </c>
      <c r="C3768" s="1" t="str">
        <f t="shared" si="277"/>
        <v>21:0118</v>
      </c>
      <c r="D3768" s="1" t="str">
        <f t="shared" si="278"/>
        <v>21:0027</v>
      </c>
      <c r="E3768" t="s">
        <v>13906</v>
      </c>
      <c r="F3768" t="s">
        <v>13907</v>
      </c>
      <c r="H3768">
        <v>63.992806100000003</v>
      </c>
      <c r="I3768">
        <v>-96.754145399999999</v>
      </c>
      <c r="J3768" s="1" t="str">
        <f t="shared" si="279"/>
        <v>Till</v>
      </c>
      <c r="K3768" s="1" t="str">
        <f t="shared" si="280"/>
        <v>&lt;63 micron</v>
      </c>
      <c r="L3768">
        <v>0.1</v>
      </c>
      <c r="M3768">
        <v>0.56000000000000005</v>
      </c>
      <c r="N3768">
        <v>1</v>
      </c>
      <c r="O3768">
        <v>180</v>
      </c>
      <c r="P3768">
        <v>0.25</v>
      </c>
      <c r="Q3768">
        <v>1</v>
      </c>
      <c r="R3768">
        <v>0.27</v>
      </c>
      <c r="S3768">
        <v>0.25</v>
      </c>
      <c r="T3768">
        <v>2</v>
      </c>
      <c r="U3768">
        <v>21</v>
      </c>
      <c r="V3768">
        <v>3</v>
      </c>
      <c r="W3768">
        <v>1.42</v>
      </c>
      <c r="X3768">
        <v>5</v>
      </c>
      <c r="Y3768">
        <v>0.5</v>
      </c>
      <c r="Z3768">
        <v>0.12</v>
      </c>
      <c r="AA3768">
        <v>40</v>
      </c>
      <c r="AB3768">
        <v>0.18</v>
      </c>
      <c r="AC3768">
        <v>110</v>
      </c>
      <c r="AD3768">
        <v>1</v>
      </c>
      <c r="AE3768">
        <v>0.01</v>
      </c>
      <c r="AF3768">
        <v>7</v>
      </c>
      <c r="AG3768">
        <v>920</v>
      </c>
      <c r="AH3768">
        <v>8</v>
      </c>
      <c r="AI3768">
        <v>1</v>
      </c>
      <c r="AJ3768">
        <v>1</v>
      </c>
      <c r="AK3768">
        <v>167</v>
      </c>
      <c r="AL3768">
        <v>0.02</v>
      </c>
      <c r="AM3768">
        <v>5</v>
      </c>
      <c r="AN3768">
        <v>5</v>
      </c>
      <c r="AO3768">
        <v>17</v>
      </c>
      <c r="AP3768">
        <v>5</v>
      </c>
      <c r="AQ3768">
        <v>8</v>
      </c>
    </row>
    <row r="3769" spans="1:43" hidden="1" x14ac:dyDescent="0.25">
      <c r="A3769" t="s">
        <v>13908</v>
      </c>
      <c r="B3769" t="s">
        <v>13909</v>
      </c>
      <c r="C3769" s="1" t="str">
        <f t="shared" si="277"/>
        <v>21:0118</v>
      </c>
      <c r="D3769" s="1" t="str">
        <f t="shared" si="278"/>
        <v>21:0027</v>
      </c>
      <c r="E3769" t="s">
        <v>13910</v>
      </c>
      <c r="F3769" t="s">
        <v>13911</v>
      </c>
      <c r="H3769">
        <v>63.6055785</v>
      </c>
      <c r="I3769">
        <v>-96.733927300000005</v>
      </c>
      <c r="J3769" s="1" t="str">
        <f t="shared" si="279"/>
        <v>Till</v>
      </c>
      <c r="K3769" s="1" t="str">
        <f t="shared" si="280"/>
        <v>&lt;63 micron</v>
      </c>
      <c r="L3769">
        <v>0.1</v>
      </c>
      <c r="M3769">
        <v>2.14</v>
      </c>
      <c r="N3769">
        <v>1</v>
      </c>
      <c r="O3769">
        <v>330</v>
      </c>
      <c r="P3769">
        <v>1</v>
      </c>
      <c r="Q3769">
        <v>1</v>
      </c>
      <c r="R3769">
        <v>0.54</v>
      </c>
      <c r="S3769">
        <v>0.25</v>
      </c>
      <c r="T3769">
        <v>9</v>
      </c>
      <c r="U3769">
        <v>66</v>
      </c>
      <c r="V3769">
        <v>30</v>
      </c>
      <c r="W3769">
        <v>2.64</v>
      </c>
      <c r="X3769">
        <v>5</v>
      </c>
      <c r="Y3769">
        <v>0.5</v>
      </c>
      <c r="Z3769">
        <v>0.6</v>
      </c>
      <c r="AA3769">
        <v>60</v>
      </c>
      <c r="AB3769">
        <v>1.06</v>
      </c>
      <c r="AC3769">
        <v>275</v>
      </c>
      <c r="AD3769">
        <v>1</v>
      </c>
      <c r="AE3769">
        <v>0.02</v>
      </c>
      <c r="AF3769">
        <v>31</v>
      </c>
      <c r="AG3769">
        <v>1070</v>
      </c>
      <c r="AH3769">
        <v>16</v>
      </c>
      <c r="AI3769">
        <v>1</v>
      </c>
      <c r="AJ3769">
        <v>6</v>
      </c>
      <c r="AK3769">
        <v>96</v>
      </c>
      <c r="AL3769">
        <v>0.08</v>
      </c>
      <c r="AM3769">
        <v>5</v>
      </c>
      <c r="AN3769">
        <v>5</v>
      </c>
      <c r="AO3769">
        <v>42</v>
      </c>
      <c r="AP3769">
        <v>5</v>
      </c>
      <c r="AQ3769">
        <v>48</v>
      </c>
    </row>
    <row r="3770" spans="1:43" hidden="1" x14ac:dyDescent="0.25">
      <c r="A3770" t="s">
        <v>13912</v>
      </c>
      <c r="B3770" t="s">
        <v>13913</v>
      </c>
      <c r="C3770" s="1" t="str">
        <f t="shared" si="277"/>
        <v>21:0118</v>
      </c>
      <c r="D3770" s="1" t="str">
        <f t="shared" si="278"/>
        <v>21:0027</v>
      </c>
      <c r="E3770" t="s">
        <v>13914</v>
      </c>
      <c r="F3770" t="s">
        <v>13915</v>
      </c>
      <c r="H3770">
        <v>63.583016999999998</v>
      </c>
      <c r="I3770">
        <v>-96.750052299999993</v>
      </c>
      <c r="J3770" s="1" t="str">
        <f t="shared" si="279"/>
        <v>Till</v>
      </c>
      <c r="K3770" s="1" t="str">
        <f t="shared" si="280"/>
        <v>&lt;63 micron</v>
      </c>
      <c r="L3770">
        <v>0.1</v>
      </c>
      <c r="M3770">
        <v>0.7</v>
      </c>
      <c r="N3770">
        <v>1</v>
      </c>
      <c r="O3770">
        <v>100</v>
      </c>
      <c r="P3770">
        <v>0.5</v>
      </c>
      <c r="Q3770">
        <v>2</v>
      </c>
      <c r="R3770">
        <v>0.46</v>
      </c>
      <c r="S3770">
        <v>0.25</v>
      </c>
      <c r="T3770">
        <v>4</v>
      </c>
      <c r="U3770">
        <v>30</v>
      </c>
      <c r="V3770">
        <v>8</v>
      </c>
      <c r="W3770">
        <v>1.55</v>
      </c>
      <c r="X3770">
        <v>5</v>
      </c>
      <c r="Y3770">
        <v>0.5</v>
      </c>
      <c r="Z3770">
        <v>0.15</v>
      </c>
      <c r="AA3770">
        <v>40</v>
      </c>
      <c r="AB3770">
        <v>0.39</v>
      </c>
      <c r="AC3770">
        <v>165</v>
      </c>
      <c r="AD3770">
        <v>1</v>
      </c>
      <c r="AE3770">
        <v>0.01</v>
      </c>
      <c r="AF3770">
        <v>13</v>
      </c>
      <c r="AG3770">
        <v>1190</v>
      </c>
      <c r="AH3770">
        <v>12</v>
      </c>
      <c r="AI3770">
        <v>1</v>
      </c>
      <c r="AJ3770">
        <v>2</v>
      </c>
      <c r="AK3770">
        <v>68</v>
      </c>
      <c r="AL3770">
        <v>0.06</v>
      </c>
      <c r="AM3770">
        <v>5</v>
      </c>
      <c r="AN3770">
        <v>5</v>
      </c>
      <c r="AO3770">
        <v>24</v>
      </c>
      <c r="AP3770">
        <v>5</v>
      </c>
      <c r="AQ3770">
        <v>18</v>
      </c>
    </row>
    <row r="3771" spans="1:43" hidden="1" x14ac:dyDescent="0.25">
      <c r="A3771" t="s">
        <v>13916</v>
      </c>
      <c r="B3771" t="s">
        <v>13917</v>
      </c>
      <c r="C3771" s="1" t="str">
        <f t="shared" si="277"/>
        <v>21:0118</v>
      </c>
      <c r="D3771" s="1" t="str">
        <f t="shared" si="278"/>
        <v>21:0027</v>
      </c>
      <c r="E3771" t="s">
        <v>13918</v>
      </c>
      <c r="F3771" t="s">
        <v>13919</v>
      </c>
      <c r="H3771">
        <v>63.567820900000001</v>
      </c>
      <c r="I3771">
        <v>-96.738943599999999</v>
      </c>
      <c r="J3771" s="1" t="str">
        <f t="shared" si="279"/>
        <v>Till</v>
      </c>
      <c r="K3771" s="1" t="str">
        <f t="shared" si="280"/>
        <v>&lt;63 micron</v>
      </c>
      <c r="L3771">
        <v>0.1</v>
      </c>
      <c r="M3771">
        <v>1.59</v>
      </c>
      <c r="N3771">
        <v>1</v>
      </c>
      <c r="O3771">
        <v>230</v>
      </c>
      <c r="P3771">
        <v>1</v>
      </c>
      <c r="Q3771">
        <v>1</v>
      </c>
      <c r="R3771">
        <v>0.53</v>
      </c>
      <c r="S3771">
        <v>0.25</v>
      </c>
      <c r="T3771">
        <v>8</v>
      </c>
      <c r="U3771">
        <v>58</v>
      </c>
      <c r="V3771">
        <v>22</v>
      </c>
      <c r="W3771">
        <v>2.2000000000000002</v>
      </c>
      <c r="X3771">
        <v>5</v>
      </c>
      <c r="Y3771">
        <v>0.5</v>
      </c>
      <c r="Z3771">
        <v>0.41</v>
      </c>
      <c r="AA3771">
        <v>60</v>
      </c>
      <c r="AB3771">
        <v>0.86</v>
      </c>
      <c r="AC3771">
        <v>245</v>
      </c>
      <c r="AD3771">
        <v>1</v>
      </c>
      <c r="AE3771">
        <v>0.01</v>
      </c>
      <c r="AF3771">
        <v>26</v>
      </c>
      <c r="AG3771">
        <v>1100</v>
      </c>
      <c r="AH3771">
        <v>14</v>
      </c>
      <c r="AI3771">
        <v>1</v>
      </c>
      <c r="AJ3771">
        <v>4</v>
      </c>
      <c r="AK3771">
        <v>86</v>
      </c>
      <c r="AL3771">
        <v>0.08</v>
      </c>
      <c r="AM3771">
        <v>5</v>
      </c>
      <c r="AN3771">
        <v>5</v>
      </c>
      <c r="AO3771">
        <v>36</v>
      </c>
      <c r="AP3771">
        <v>5</v>
      </c>
      <c r="AQ3771">
        <v>38</v>
      </c>
    </row>
    <row r="3772" spans="1:43" hidden="1" x14ac:dyDescent="0.25">
      <c r="A3772" t="s">
        <v>13920</v>
      </c>
      <c r="B3772" t="s">
        <v>13921</v>
      </c>
      <c r="C3772" s="1" t="str">
        <f t="shared" si="277"/>
        <v>21:0118</v>
      </c>
      <c r="D3772" s="1" t="str">
        <f t="shared" si="278"/>
        <v>21:0027</v>
      </c>
      <c r="E3772" t="s">
        <v>13922</v>
      </c>
      <c r="F3772" t="s">
        <v>13923</v>
      </c>
      <c r="H3772">
        <v>63.556828199999998</v>
      </c>
      <c r="I3772">
        <v>-96.737640299999995</v>
      </c>
      <c r="J3772" s="1" t="str">
        <f t="shared" si="279"/>
        <v>Till</v>
      </c>
      <c r="K3772" s="1" t="str">
        <f t="shared" si="280"/>
        <v>&lt;63 micron</v>
      </c>
      <c r="L3772">
        <v>0.1</v>
      </c>
      <c r="M3772">
        <v>0.6</v>
      </c>
      <c r="N3772">
        <v>1</v>
      </c>
      <c r="O3772">
        <v>70</v>
      </c>
      <c r="P3772">
        <v>0.25</v>
      </c>
      <c r="Q3772">
        <v>2</v>
      </c>
      <c r="R3772">
        <v>0.48</v>
      </c>
      <c r="S3772">
        <v>0.25</v>
      </c>
      <c r="T3772">
        <v>4</v>
      </c>
      <c r="U3772">
        <v>35</v>
      </c>
      <c r="V3772">
        <v>8</v>
      </c>
      <c r="W3772">
        <v>1.47</v>
      </c>
      <c r="X3772">
        <v>5</v>
      </c>
      <c r="Y3772">
        <v>0.5</v>
      </c>
      <c r="Z3772">
        <v>0.1</v>
      </c>
      <c r="AA3772">
        <v>40</v>
      </c>
      <c r="AB3772">
        <v>0.45</v>
      </c>
      <c r="AC3772">
        <v>140</v>
      </c>
      <c r="AD3772">
        <v>1</v>
      </c>
      <c r="AE3772">
        <v>0.01</v>
      </c>
      <c r="AF3772">
        <v>15</v>
      </c>
      <c r="AG3772">
        <v>1160</v>
      </c>
      <c r="AH3772">
        <v>10</v>
      </c>
      <c r="AI3772">
        <v>1</v>
      </c>
      <c r="AJ3772">
        <v>2</v>
      </c>
      <c r="AK3772">
        <v>78</v>
      </c>
      <c r="AL3772">
        <v>7.0000000000000007E-2</v>
      </c>
      <c r="AM3772">
        <v>5</v>
      </c>
      <c r="AN3772">
        <v>5</v>
      </c>
      <c r="AO3772">
        <v>26</v>
      </c>
      <c r="AP3772">
        <v>5</v>
      </c>
      <c r="AQ3772">
        <v>20</v>
      </c>
    </row>
    <row r="3773" spans="1:43" hidden="1" x14ac:dyDescent="0.25">
      <c r="A3773" t="s">
        <v>13924</v>
      </c>
      <c r="B3773" t="s">
        <v>13925</v>
      </c>
      <c r="C3773" s="1" t="str">
        <f t="shared" si="277"/>
        <v>21:0118</v>
      </c>
      <c r="D3773" s="1" t="str">
        <f t="shared" si="278"/>
        <v>21:0027</v>
      </c>
      <c r="E3773" t="s">
        <v>13926</v>
      </c>
      <c r="F3773" t="s">
        <v>13927</v>
      </c>
      <c r="H3773">
        <v>63.674106999999999</v>
      </c>
      <c r="I3773">
        <v>-96.704070799999997</v>
      </c>
      <c r="J3773" s="1" t="str">
        <f t="shared" si="279"/>
        <v>Till</v>
      </c>
      <c r="K3773" s="1" t="str">
        <f t="shared" si="280"/>
        <v>&lt;63 micron</v>
      </c>
      <c r="L3773">
        <v>0.1</v>
      </c>
      <c r="M3773">
        <v>0.76</v>
      </c>
      <c r="N3773">
        <v>2</v>
      </c>
      <c r="O3773">
        <v>200</v>
      </c>
      <c r="P3773">
        <v>1</v>
      </c>
      <c r="Q3773">
        <v>1</v>
      </c>
      <c r="R3773">
        <v>0.41</v>
      </c>
      <c r="S3773">
        <v>0.25</v>
      </c>
      <c r="T3773">
        <v>6</v>
      </c>
      <c r="U3773">
        <v>64</v>
      </c>
      <c r="V3773">
        <v>15</v>
      </c>
      <c r="W3773">
        <v>1.78</v>
      </c>
      <c r="X3773">
        <v>5</v>
      </c>
      <c r="Y3773">
        <v>0.5</v>
      </c>
      <c r="Z3773">
        <v>0.12</v>
      </c>
      <c r="AA3773">
        <v>40</v>
      </c>
      <c r="AB3773">
        <v>0.66</v>
      </c>
      <c r="AC3773">
        <v>275</v>
      </c>
      <c r="AD3773">
        <v>1</v>
      </c>
      <c r="AE3773">
        <v>0.01</v>
      </c>
      <c r="AF3773">
        <v>22</v>
      </c>
      <c r="AG3773">
        <v>1220</v>
      </c>
      <c r="AH3773">
        <v>8</v>
      </c>
      <c r="AI3773">
        <v>1</v>
      </c>
      <c r="AJ3773">
        <v>4</v>
      </c>
      <c r="AK3773">
        <v>91</v>
      </c>
      <c r="AL3773">
        <v>0.05</v>
      </c>
      <c r="AM3773">
        <v>5</v>
      </c>
      <c r="AN3773">
        <v>5</v>
      </c>
      <c r="AO3773">
        <v>29</v>
      </c>
      <c r="AP3773">
        <v>5</v>
      </c>
      <c r="AQ3773">
        <v>20</v>
      </c>
    </row>
    <row r="3774" spans="1:43" hidden="1" x14ac:dyDescent="0.25">
      <c r="A3774" t="s">
        <v>13928</v>
      </c>
      <c r="B3774" t="s">
        <v>13929</v>
      </c>
      <c r="C3774" s="1" t="str">
        <f t="shared" si="277"/>
        <v>21:0118</v>
      </c>
      <c r="D3774" s="1" t="str">
        <f t="shared" si="278"/>
        <v>21:0027</v>
      </c>
      <c r="E3774" t="s">
        <v>13930</v>
      </c>
      <c r="F3774" t="s">
        <v>13931</v>
      </c>
      <c r="H3774">
        <v>63.847536699999999</v>
      </c>
      <c r="I3774">
        <v>-96.720312500000006</v>
      </c>
      <c r="J3774" s="1" t="str">
        <f t="shared" si="279"/>
        <v>Till</v>
      </c>
      <c r="K3774" s="1" t="str">
        <f t="shared" si="280"/>
        <v>&lt;63 micron</v>
      </c>
      <c r="L3774">
        <v>0.1</v>
      </c>
      <c r="M3774">
        <v>0.72</v>
      </c>
      <c r="N3774">
        <v>1</v>
      </c>
      <c r="O3774">
        <v>150</v>
      </c>
      <c r="P3774">
        <v>0.5</v>
      </c>
      <c r="Q3774">
        <v>2</v>
      </c>
      <c r="R3774">
        <v>0.3</v>
      </c>
      <c r="S3774">
        <v>0.25</v>
      </c>
      <c r="T3774">
        <v>4</v>
      </c>
      <c r="U3774">
        <v>27</v>
      </c>
      <c r="V3774">
        <v>5</v>
      </c>
      <c r="W3774">
        <v>1.58</v>
      </c>
      <c r="X3774">
        <v>5</v>
      </c>
      <c r="Y3774">
        <v>0.5</v>
      </c>
      <c r="Z3774">
        <v>0.13</v>
      </c>
      <c r="AA3774">
        <v>40</v>
      </c>
      <c r="AB3774">
        <v>0.39</v>
      </c>
      <c r="AC3774">
        <v>125</v>
      </c>
      <c r="AD3774">
        <v>1</v>
      </c>
      <c r="AE3774">
        <v>0.01</v>
      </c>
      <c r="AF3774">
        <v>12</v>
      </c>
      <c r="AG3774">
        <v>870</v>
      </c>
      <c r="AH3774">
        <v>10</v>
      </c>
      <c r="AI3774">
        <v>1</v>
      </c>
      <c r="AJ3774">
        <v>2</v>
      </c>
      <c r="AK3774">
        <v>100</v>
      </c>
      <c r="AL3774">
        <v>0.04</v>
      </c>
      <c r="AM3774">
        <v>5</v>
      </c>
      <c r="AN3774">
        <v>5</v>
      </c>
      <c r="AO3774">
        <v>27</v>
      </c>
      <c r="AP3774">
        <v>5</v>
      </c>
      <c r="AQ3774">
        <v>20</v>
      </c>
    </row>
    <row r="3775" spans="1:43" hidden="1" x14ac:dyDescent="0.25">
      <c r="A3775" t="s">
        <v>13932</v>
      </c>
      <c r="B3775" t="s">
        <v>13933</v>
      </c>
      <c r="C3775" s="1" t="str">
        <f t="shared" si="277"/>
        <v>21:0118</v>
      </c>
      <c r="D3775" s="1" t="str">
        <f t="shared" si="278"/>
        <v>21:0027</v>
      </c>
      <c r="E3775" t="s">
        <v>13934</v>
      </c>
      <c r="F3775" t="s">
        <v>13935</v>
      </c>
      <c r="H3775">
        <v>63.860117000000002</v>
      </c>
      <c r="I3775">
        <v>-96.713004400000003</v>
      </c>
      <c r="J3775" s="1" t="str">
        <f t="shared" si="279"/>
        <v>Till</v>
      </c>
      <c r="K3775" s="1" t="str">
        <f t="shared" si="280"/>
        <v>&lt;63 micron</v>
      </c>
      <c r="L3775">
        <v>0.1</v>
      </c>
      <c r="M3775">
        <v>0.39</v>
      </c>
      <c r="N3775">
        <v>4</v>
      </c>
      <c r="O3775">
        <v>270</v>
      </c>
      <c r="P3775">
        <v>0.25</v>
      </c>
      <c r="Q3775">
        <v>1</v>
      </c>
      <c r="R3775">
        <v>0.27</v>
      </c>
      <c r="S3775">
        <v>0.25</v>
      </c>
      <c r="T3775">
        <v>2</v>
      </c>
      <c r="U3775">
        <v>21</v>
      </c>
      <c r="V3775">
        <v>3</v>
      </c>
      <c r="W3775">
        <v>1.37</v>
      </c>
      <c r="X3775">
        <v>5</v>
      </c>
      <c r="Y3775">
        <v>0.5</v>
      </c>
      <c r="Z3775">
        <v>0.09</v>
      </c>
      <c r="AA3775">
        <v>40</v>
      </c>
      <c r="AB3775">
        <v>0.2</v>
      </c>
      <c r="AC3775">
        <v>140</v>
      </c>
      <c r="AD3775">
        <v>1</v>
      </c>
      <c r="AE3775">
        <v>0.01</v>
      </c>
      <c r="AF3775">
        <v>7</v>
      </c>
      <c r="AG3775">
        <v>880</v>
      </c>
      <c r="AH3775">
        <v>8</v>
      </c>
      <c r="AI3775">
        <v>1</v>
      </c>
      <c r="AJ3775">
        <v>1</v>
      </c>
      <c r="AK3775">
        <v>144</v>
      </c>
      <c r="AL3775">
        <v>0.02</v>
      </c>
      <c r="AM3775">
        <v>5</v>
      </c>
      <c r="AN3775">
        <v>5</v>
      </c>
      <c r="AO3775">
        <v>17</v>
      </c>
      <c r="AP3775">
        <v>5</v>
      </c>
      <c r="AQ3775">
        <v>8</v>
      </c>
    </row>
    <row r="3776" spans="1:43" hidden="1" x14ac:dyDescent="0.25">
      <c r="A3776" t="s">
        <v>13936</v>
      </c>
      <c r="B3776" t="s">
        <v>13937</v>
      </c>
      <c r="C3776" s="1" t="str">
        <f t="shared" si="277"/>
        <v>21:0118</v>
      </c>
      <c r="D3776" s="1" t="str">
        <f t="shared" si="278"/>
        <v>21:0027</v>
      </c>
      <c r="E3776" t="s">
        <v>13938</v>
      </c>
      <c r="F3776" t="s">
        <v>13939</v>
      </c>
      <c r="H3776">
        <v>63.8793875</v>
      </c>
      <c r="I3776">
        <v>-96.706915600000002</v>
      </c>
      <c r="J3776" s="1" t="str">
        <f t="shared" si="279"/>
        <v>Till</v>
      </c>
      <c r="K3776" s="1" t="str">
        <f t="shared" si="280"/>
        <v>&lt;63 micron</v>
      </c>
      <c r="L3776">
        <v>0.1</v>
      </c>
      <c r="M3776">
        <v>0.28999999999999998</v>
      </c>
      <c r="N3776">
        <v>1</v>
      </c>
      <c r="O3776">
        <v>70</v>
      </c>
      <c r="P3776">
        <v>0.25</v>
      </c>
      <c r="Q3776">
        <v>2</v>
      </c>
      <c r="R3776">
        <v>0.24</v>
      </c>
      <c r="S3776">
        <v>0.25</v>
      </c>
      <c r="T3776">
        <v>2</v>
      </c>
      <c r="U3776">
        <v>17</v>
      </c>
      <c r="V3776">
        <v>2</v>
      </c>
      <c r="W3776">
        <v>1.27</v>
      </c>
      <c r="X3776">
        <v>5</v>
      </c>
      <c r="Y3776">
        <v>0.5</v>
      </c>
      <c r="Z3776">
        <v>0.06</v>
      </c>
      <c r="AA3776">
        <v>30</v>
      </c>
      <c r="AB3776">
        <v>0.11</v>
      </c>
      <c r="AC3776">
        <v>95</v>
      </c>
      <c r="AD3776">
        <v>1</v>
      </c>
      <c r="AE3776">
        <v>0.01</v>
      </c>
      <c r="AF3776">
        <v>5</v>
      </c>
      <c r="AG3776">
        <v>820</v>
      </c>
      <c r="AH3776">
        <v>8</v>
      </c>
      <c r="AI3776">
        <v>1</v>
      </c>
      <c r="AJ3776">
        <v>1</v>
      </c>
      <c r="AK3776">
        <v>147</v>
      </c>
      <c r="AL3776">
        <v>0.02</v>
      </c>
      <c r="AM3776">
        <v>5</v>
      </c>
      <c r="AN3776">
        <v>5</v>
      </c>
      <c r="AO3776">
        <v>16</v>
      </c>
      <c r="AP3776">
        <v>5</v>
      </c>
      <c r="AQ3776">
        <v>6</v>
      </c>
    </row>
    <row r="3777" spans="1:43" hidden="1" x14ac:dyDescent="0.25">
      <c r="A3777" t="s">
        <v>13940</v>
      </c>
      <c r="B3777" t="s">
        <v>13941</v>
      </c>
      <c r="C3777" s="1" t="str">
        <f t="shared" si="277"/>
        <v>21:0118</v>
      </c>
      <c r="D3777" s="1" t="str">
        <f t="shared" si="278"/>
        <v>21:0027</v>
      </c>
      <c r="E3777" t="s">
        <v>13942</v>
      </c>
      <c r="F3777" t="s">
        <v>13943</v>
      </c>
      <c r="H3777">
        <v>63.915770199999997</v>
      </c>
      <c r="I3777">
        <v>-96.733228999999994</v>
      </c>
      <c r="J3777" s="1" t="str">
        <f t="shared" si="279"/>
        <v>Till</v>
      </c>
      <c r="K3777" s="1" t="str">
        <f t="shared" si="280"/>
        <v>&lt;63 micron</v>
      </c>
      <c r="L3777">
        <v>0.1</v>
      </c>
      <c r="M3777">
        <v>1.05</v>
      </c>
      <c r="N3777">
        <v>4</v>
      </c>
      <c r="O3777">
        <v>250</v>
      </c>
      <c r="P3777">
        <v>0.5</v>
      </c>
      <c r="Q3777">
        <v>1</v>
      </c>
      <c r="R3777">
        <v>0.27</v>
      </c>
      <c r="S3777">
        <v>0.25</v>
      </c>
      <c r="T3777">
        <v>4</v>
      </c>
      <c r="U3777">
        <v>26</v>
      </c>
      <c r="V3777">
        <v>7</v>
      </c>
      <c r="W3777">
        <v>1.73</v>
      </c>
      <c r="X3777">
        <v>5</v>
      </c>
      <c r="Y3777">
        <v>0.5</v>
      </c>
      <c r="Z3777">
        <v>0.23</v>
      </c>
      <c r="AA3777">
        <v>40</v>
      </c>
      <c r="AB3777">
        <v>0.3</v>
      </c>
      <c r="AC3777">
        <v>205</v>
      </c>
      <c r="AD3777">
        <v>1</v>
      </c>
      <c r="AE3777">
        <v>0.01</v>
      </c>
      <c r="AF3777">
        <v>13</v>
      </c>
      <c r="AG3777">
        <v>770</v>
      </c>
      <c r="AH3777">
        <v>6</v>
      </c>
      <c r="AI3777">
        <v>1</v>
      </c>
      <c r="AJ3777">
        <v>2</v>
      </c>
      <c r="AK3777">
        <v>119</v>
      </c>
      <c r="AL3777">
        <v>0.01</v>
      </c>
      <c r="AM3777">
        <v>5</v>
      </c>
      <c r="AN3777">
        <v>5</v>
      </c>
      <c r="AO3777">
        <v>22</v>
      </c>
      <c r="AP3777">
        <v>5</v>
      </c>
      <c r="AQ3777">
        <v>16</v>
      </c>
    </row>
    <row r="3778" spans="1:43" hidden="1" x14ac:dyDescent="0.25">
      <c r="A3778" t="s">
        <v>13944</v>
      </c>
      <c r="B3778" t="s">
        <v>13945</v>
      </c>
      <c r="C3778" s="1" t="str">
        <f t="shared" si="277"/>
        <v>21:0118</v>
      </c>
      <c r="D3778" s="1" t="str">
        <f t="shared" si="278"/>
        <v>21:0027</v>
      </c>
      <c r="E3778" t="s">
        <v>13946</v>
      </c>
      <c r="F3778" t="s">
        <v>13947</v>
      </c>
      <c r="H3778">
        <v>63.922913999999999</v>
      </c>
      <c r="I3778">
        <v>-96.726165300000005</v>
      </c>
      <c r="J3778" s="1" t="str">
        <f t="shared" si="279"/>
        <v>Till</v>
      </c>
      <c r="K3778" s="1" t="str">
        <f t="shared" si="280"/>
        <v>&lt;63 micron</v>
      </c>
      <c r="L3778">
        <v>0.1</v>
      </c>
      <c r="M3778">
        <v>0.9</v>
      </c>
      <c r="N3778">
        <v>4</v>
      </c>
      <c r="O3778">
        <v>230</v>
      </c>
      <c r="P3778">
        <v>0.5</v>
      </c>
      <c r="Q3778">
        <v>1</v>
      </c>
      <c r="R3778">
        <v>0.22</v>
      </c>
      <c r="S3778">
        <v>0.25</v>
      </c>
      <c r="T3778">
        <v>3</v>
      </c>
      <c r="U3778">
        <v>22</v>
      </c>
      <c r="V3778">
        <v>7</v>
      </c>
      <c r="W3778">
        <v>1.53</v>
      </c>
      <c r="X3778">
        <v>5</v>
      </c>
      <c r="Y3778">
        <v>0.5</v>
      </c>
      <c r="Z3778">
        <v>0.19</v>
      </c>
      <c r="AA3778">
        <v>40</v>
      </c>
      <c r="AB3778">
        <v>0.25</v>
      </c>
      <c r="AC3778">
        <v>165</v>
      </c>
      <c r="AD3778">
        <v>0.5</v>
      </c>
      <c r="AE3778">
        <v>0.01</v>
      </c>
      <c r="AF3778">
        <v>11</v>
      </c>
      <c r="AG3778">
        <v>750</v>
      </c>
      <c r="AH3778">
        <v>8</v>
      </c>
      <c r="AI3778">
        <v>1</v>
      </c>
      <c r="AJ3778">
        <v>2</v>
      </c>
      <c r="AK3778">
        <v>136</v>
      </c>
      <c r="AL3778">
        <v>0.02</v>
      </c>
      <c r="AM3778">
        <v>5</v>
      </c>
      <c r="AN3778">
        <v>5</v>
      </c>
      <c r="AO3778">
        <v>19</v>
      </c>
      <c r="AP3778">
        <v>5</v>
      </c>
      <c r="AQ3778">
        <v>14</v>
      </c>
    </row>
    <row r="3779" spans="1:43" hidden="1" x14ac:dyDescent="0.25">
      <c r="A3779" t="s">
        <v>13948</v>
      </c>
      <c r="B3779" t="s">
        <v>13949</v>
      </c>
      <c r="C3779" s="1" t="str">
        <f t="shared" si="277"/>
        <v>21:0118</v>
      </c>
      <c r="D3779" s="1" t="str">
        <f t="shared" si="278"/>
        <v>21:0027</v>
      </c>
      <c r="E3779" t="s">
        <v>13950</v>
      </c>
      <c r="F3779" t="s">
        <v>13951</v>
      </c>
      <c r="H3779">
        <v>63.944953599999998</v>
      </c>
      <c r="I3779">
        <v>-96.716313900000003</v>
      </c>
      <c r="J3779" s="1" t="str">
        <f t="shared" si="279"/>
        <v>Till</v>
      </c>
      <c r="K3779" s="1" t="str">
        <f t="shared" si="280"/>
        <v>&lt;63 micron</v>
      </c>
      <c r="L3779">
        <v>0.1</v>
      </c>
      <c r="M3779">
        <v>0.23</v>
      </c>
      <c r="N3779">
        <v>4</v>
      </c>
      <c r="O3779">
        <v>50</v>
      </c>
      <c r="P3779">
        <v>0.25</v>
      </c>
      <c r="Q3779">
        <v>1</v>
      </c>
      <c r="R3779">
        <v>0.23</v>
      </c>
      <c r="S3779">
        <v>0.25</v>
      </c>
      <c r="T3779">
        <v>1</v>
      </c>
      <c r="U3779">
        <v>14</v>
      </c>
      <c r="V3779">
        <v>2</v>
      </c>
      <c r="W3779">
        <v>1.1299999999999999</v>
      </c>
      <c r="X3779">
        <v>5</v>
      </c>
      <c r="Y3779">
        <v>0.5</v>
      </c>
      <c r="Z3779">
        <v>0.03</v>
      </c>
      <c r="AA3779">
        <v>30</v>
      </c>
      <c r="AB3779">
        <v>0.09</v>
      </c>
      <c r="AC3779">
        <v>90</v>
      </c>
      <c r="AD3779">
        <v>0.5</v>
      </c>
      <c r="AE3779">
        <v>0.01</v>
      </c>
      <c r="AF3779">
        <v>4</v>
      </c>
      <c r="AG3779">
        <v>770</v>
      </c>
      <c r="AH3779">
        <v>6</v>
      </c>
      <c r="AI3779">
        <v>1</v>
      </c>
      <c r="AJ3779">
        <v>1</v>
      </c>
      <c r="AK3779">
        <v>110</v>
      </c>
      <c r="AL3779">
        <v>0.02</v>
      </c>
      <c r="AM3779">
        <v>5</v>
      </c>
      <c r="AN3779">
        <v>5</v>
      </c>
      <c r="AO3779">
        <v>14</v>
      </c>
      <c r="AP3779">
        <v>5</v>
      </c>
      <c r="AQ3779">
        <v>4</v>
      </c>
    </row>
    <row r="3780" spans="1:43" hidden="1" x14ac:dyDescent="0.25">
      <c r="A3780" t="s">
        <v>13952</v>
      </c>
      <c r="B3780" t="s">
        <v>13953</v>
      </c>
      <c r="C3780" s="1" t="str">
        <f t="shared" si="277"/>
        <v>21:0118</v>
      </c>
      <c r="D3780" s="1" t="str">
        <f t="shared" si="278"/>
        <v>21:0027</v>
      </c>
      <c r="E3780" t="s">
        <v>13954</v>
      </c>
      <c r="F3780" t="s">
        <v>13955</v>
      </c>
      <c r="H3780">
        <v>63.963726899999997</v>
      </c>
      <c r="I3780">
        <v>-96.718562599999998</v>
      </c>
      <c r="J3780" s="1" t="str">
        <f t="shared" si="279"/>
        <v>Till</v>
      </c>
      <c r="K3780" s="1" t="str">
        <f t="shared" si="280"/>
        <v>&lt;63 micron</v>
      </c>
      <c r="L3780">
        <v>0.1</v>
      </c>
      <c r="M3780">
        <v>0.76</v>
      </c>
      <c r="N3780">
        <v>10</v>
      </c>
      <c r="O3780">
        <v>160</v>
      </c>
      <c r="P3780">
        <v>0.5</v>
      </c>
      <c r="Q3780">
        <v>1</v>
      </c>
      <c r="R3780">
        <v>0.24</v>
      </c>
      <c r="S3780">
        <v>0.25</v>
      </c>
      <c r="T3780">
        <v>2</v>
      </c>
      <c r="U3780">
        <v>18</v>
      </c>
      <c r="V3780">
        <v>4</v>
      </c>
      <c r="W3780">
        <v>1.23</v>
      </c>
      <c r="X3780">
        <v>5</v>
      </c>
      <c r="Y3780">
        <v>0.5</v>
      </c>
      <c r="Z3780">
        <v>0.17</v>
      </c>
      <c r="AA3780">
        <v>30</v>
      </c>
      <c r="AB3780">
        <v>0.19</v>
      </c>
      <c r="AC3780">
        <v>120</v>
      </c>
      <c r="AD3780">
        <v>0.5</v>
      </c>
      <c r="AE3780">
        <v>0.01</v>
      </c>
      <c r="AF3780">
        <v>8</v>
      </c>
      <c r="AG3780">
        <v>810</v>
      </c>
      <c r="AH3780">
        <v>8</v>
      </c>
      <c r="AI3780">
        <v>1</v>
      </c>
      <c r="AJ3780">
        <v>2</v>
      </c>
      <c r="AK3780">
        <v>200</v>
      </c>
      <c r="AL3780">
        <v>0.01</v>
      </c>
      <c r="AM3780">
        <v>5</v>
      </c>
      <c r="AN3780">
        <v>5</v>
      </c>
      <c r="AO3780">
        <v>16</v>
      </c>
      <c r="AP3780">
        <v>5</v>
      </c>
      <c r="AQ3780">
        <v>10</v>
      </c>
    </row>
    <row r="3781" spans="1:43" hidden="1" x14ac:dyDescent="0.25">
      <c r="A3781" t="s">
        <v>13956</v>
      </c>
      <c r="B3781" t="s">
        <v>13957</v>
      </c>
      <c r="C3781" s="1" t="str">
        <f t="shared" si="277"/>
        <v>21:0118</v>
      </c>
      <c r="D3781" s="1" t="str">
        <f t="shared" si="278"/>
        <v>21:0027</v>
      </c>
      <c r="E3781" t="s">
        <v>13958</v>
      </c>
      <c r="F3781" t="s">
        <v>13959</v>
      </c>
      <c r="H3781">
        <v>63.987445299999997</v>
      </c>
      <c r="I3781">
        <v>-96.716690099999994</v>
      </c>
      <c r="J3781" s="1" t="str">
        <f t="shared" si="279"/>
        <v>Till</v>
      </c>
      <c r="K3781" s="1" t="str">
        <f t="shared" si="280"/>
        <v>&lt;63 micron</v>
      </c>
      <c r="L3781">
        <v>0.1</v>
      </c>
      <c r="M3781">
        <v>0.87</v>
      </c>
      <c r="N3781">
        <v>2</v>
      </c>
      <c r="O3781">
        <v>270</v>
      </c>
      <c r="P3781">
        <v>0.5</v>
      </c>
      <c r="Q3781">
        <v>2</v>
      </c>
      <c r="R3781">
        <v>0.27</v>
      </c>
      <c r="S3781">
        <v>0.25</v>
      </c>
      <c r="T3781">
        <v>4</v>
      </c>
      <c r="U3781">
        <v>25</v>
      </c>
      <c r="V3781">
        <v>7</v>
      </c>
      <c r="W3781">
        <v>1.75</v>
      </c>
      <c r="X3781">
        <v>5</v>
      </c>
      <c r="Y3781">
        <v>0.5</v>
      </c>
      <c r="Z3781">
        <v>0.18</v>
      </c>
      <c r="AA3781">
        <v>50</v>
      </c>
      <c r="AB3781">
        <v>0.36</v>
      </c>
      <c r="AC3781">
        <v>200</v>
      </c>
      <c r="AD3781">
        <v>0.5</v>
      </c>
      <c r="AE3781">
        <v>0.01</v>
      </c>
      <c r="AF3781">
        <v>13</v>
      </c>
      <c r="AG3781">
        <v>840</v>
      </c>
      <c r="AH3781">
        <v>8</v>
      </c>
      <c r="AI3781">
        <v>1</v>
      </c>
      <c r="AJ3781">
        <v>2</v>
      </c>
      <c r="AK3781">
        <v>109</v>
      </c>
      <c r="AL3781">
        <v>0.01</v>
      </c>
      <c r="AM3781">
        <v>5</v>
      </c>
      <c r="AN3781">
        <v>5</v>
      </c>
      <c r="AO3781">
        <v>22</v>
      </c>
      <c r="AP3781">
        <v>5</v>
      </c>
      <c r="AQ3781">
        <v>20</v>
      </c>
    </row>
    <row r="3782" spans="1:43" hidden="1" x14ac:dyDescent="0.25">
      <c r="A3782" t="s">
        <v>13960</v>
      </c>
      <c r="B3782" t="s">
        <v>13961</v>
      </c>
      <c r="C3782" s="1" t="str">
        <f t="shared" si="277"/>
        <v>21:0118</v>
      </c>
      <c r="D3782" s="1" t="str">
        <f t="shared" si="278"/>
        <v>21:0027</v>
      </c>
      <c r="E3782" t="s">
        <v>13962</v>
      </c>
      <c r="F3782" t="s">
        <v>13963</v>
      </c>
      <c r="H3782">
        <v>63.555651599999997</v>
      </c>
      <c r="I3782">
        <v>-96.714396399999998</v>
      </c>
      <c r="J3782" s="1" t="str">
        <f t="shared" si="279"/>
        <v>Till</v>
      </c>
      <c r="K3782" s="1" t="str">
        <f t="shared" si="280"/>
        <v>&lt;63 micron</v>
      </c>
      <c r="L3782">
        <v>0.1</v>
      </c>
      <c r="M3782">
        <v>1.42</v>
      </c>
      <c r="N3782">
        <v>1</v>
      </c>
      <c r="O3782">
        <v>220</v>
      </c>
      <c r="P3782">
        <v>1</v>
      </c>
      <c r="Q3782">
        <v>1</v>
      </c>
      <c r="R3782">
        <v>0.43</v>
      </c>
      <c r="S3782">
        <v>0.25</v>
      </c>
      <c r="T3782">
        <v>7</v>
      </c>
      <c r="U3782">
        <v>49</v>
      </c>
      <c r="V3782">
        <v>17</v>
      </c>
      <c r="W3782">
        <v>1.98</v>
      </c>
      <c r="X3782">
        <v>5</v>
      </c>
      <c r="Y3782">
        <v>0.5</v>
      </c>
      <c r="Z3782">
        <v>0.38</v>
      </c>
      <c r="AA3782">
        <v>60</v>
      </c>
      <c r="AB3782">
        <v>0.69</v>
      </c>
      <c r="AC3782">
        <v>215</v>
      </c>
      <c r="AD3782">
        <v>0.5</v>
      </c>
      <c r="AE3782">
        <v>0.01</v>
      </c>
      <c r="AF3782">
        <v>22</v>
      </c>
      <c r="AG3782">
        <v>1030</v>
      </c>
      <c r="AH3782">
        <v>14</v>
      </c>
      <c r="AI3782">
        <v>1</v>
      </c>
      <c r="AJ3782">
        <v>4</v>
      </c>
      <c r="AK3782">
        <v>81</v>
      </c>
      <c r="AL3782">
        <v>0.06</v>
      </c>
      <c r="AM3782">
        <v>5</v>
      </c>
      <c r="AN3782">
        <v>5</v>
      </c>
      <c r="AO3782">
        <v>29</v>
      </c>
      <c r="AP3782">
        <v>5</v>
      </c>
      <c r="AQ3782">
        <v>32</v>
      </c>
    </row>
    <row r="3783" spans="1:43" hidden="1" x14ac:dyDescent="0.25">
      <c r="A3783" t="s">
        <v>13964</v>
      </c>
      <c r="B3783" t="s">
        <v>13965</v>
      </c>
      <c r="C3783" s="1" t="str">
        <f t="shared" si="277"/>
        <v>21:0118</v>
      </c>
      <c r="D3783" s="1" t="str">
        <f t="shared" si="278"/>
        <v>21:0027</v>
      </c>
      <c r="E3783" t="s">
        <v>13966</v>
      </c>
      <c r="F3783" t="s">
        <v>13967</v>
      </c>
      <c r="H3783">
        <v>63.832730900000001</v>
      </c>
      <c r="I3783">
        <v>-96.689221000000003</v>
      </c>
      <c r="J3783" s="1" t="str">
        <f t="shared" si="279"/>
        <v>Till</v>
      </c>
      <c r="K3783" s="1" t="str">
        <f t="shared" si="280"/>
        <v>&lt;63 micron</v>
      </c>
      <c r="L3783">
        <v>0.1</v>
      </c>
      <c r="M3783">
        <v>0.81</v>
      </c>
      <c r="N3783">
        <v>6</v>
      </c>
      <c r="O3783">
        <v>770</v>
      </c>
      <c r="P3783">
        <v>1</v>
      </c>
      <c r="Q3783">
        <v>2</v>
      </c>
      <c r="R3783">
        <v>0.49</v>
      </c>
      <c r="S3783">
        <v>0.25</v>
      </c>
      <c r="T3783">
        <v>4</v>
      </c>
      <c r="U3783">
        <v>25</v>
      </c>
      <c r="V3783">
        <v>6</v>
      </c>
      <c r="W3783">
        <v>1.71</v>
      </c>
      <c r="X3783">
        <v>5</v>
      </c>
      <c r="Y3783">
        <v>0.5</v>
      </c>
      <c r="Z3783">
        <v>0.22</v>
      </c>
      <c r="AA3783">
        <v>40</v>
      </c>
      <c r="AB3783">
        <v>0.41</v>
      </c>
      <c r="AC3783">
        <v>185</v>
      </c>
      <c r="AD3783">
        <v>0.5</v>
      </c>
      <c r="AE3783">
        <v>0.01</v>
      </c>
      <c r="AF3783">
        <v>12</v>
      </c>
      <c r="AG3783">
        <v>960</v>
      </c>
      <c r="AH3783">
        <v>6</v>
      </c>
      <c r="AI3783">
        <v>1</v>
      </c>
      <c r="AJ3783">
        <v>2</v>
      </c>
      <c r="AK3783">
        <v>142</v>
      </c>
      <c r="AL3783">
        <v>0.01</v>
      </c>
      <c r="AM3783">
        <v>5</v>
      </c>
      <c r="AN3783">
        <v>5</v>
      </c>
      <c r="AO3783">
        <v>20</v>
      </c>
      <c r="AP3783">
        <v>5</v>
      </c>
      <c r="AQ3783">
        <v>14</v>
      </c>
    </row>
    <row r="3784" spans="1:43" hidden="1" x14ac:dyDescent="0.25">
      <c r="A3784" t="s">
        <v>13968</v>
      </c>
      <c r="B3784" t="s">
        <v>13969</v>
      </c>
      <c r="C3784" s="1" t="str">
        <f t="shared" si="277"/>
        <v>21:0118</v>
      </c>
      <c r="D3784" s="1" t="str">
        <f t="shared" si="278"/>
        <v>21:0027</v>
      </c>
      <c r="E3784" t="s">
        <v>13970</v>
      </c>
      <c r="F3784" t="s">
        <v>13971</v>
      </c>
      <c r="H3784">
        <v>63.848340700000001</v>
      </c>
      <c r="I3784">
        <v>-96.688957299999998</v>
      </c>
      <c r="J3784" s="1" t="str">
        <f t="shared" si="279"/>
        <v>Till</v>
      </c>
      <c r="K3784" s="1" t="str">
        <f t="shared" si="280"/>
        <v>&lt;63 micron</v>
      </c>
      <c r="L3784">
        <v>0.1</v>
      </c>
      <c r="M3784">
        <v>0.96</v>
      </c>
      <c r="N3784">
        <v>2</v>
      </c>
      <c r="O3784">
        <v>550</v>
      </c>
      <c r="P3784">
        <v>1</v>
      </c>
      <c r="Q3784">
        <v>2</v>
      </c>
      <c r="R3784">
        <v>0.39</v>
      </c>
      <c r="S3784">
        <v>0.25</v>
      </c>
      <c r="T3784">
        <v>4</v>
      </c>
      <c r="U3784">
        <v>25</v>
      </c>
      <c r="V3784">
        <v>7</v>
      </c>
      <c r="W3784">
        <v>1.77</v>
      </c>
      <c r="X3784">
        <v>5</v>
      </c>
      <c r="Y3784">
        <v>0.5</v>
      </c>
      <c r="Z3784">
        <v>0.25</v>
      </c>
      <c r="AA3784">
        <v>40</v>
      </c>
      <c r="AB3784">
        <v>0.38</v>
      </c>
      <c r="AC3784">
        <v>195</v>
      </c>
      <c r="AD3784">
        <v>0.5</v>
      </c>
      <c r="AE3784">
        <v>0.01</v>
      </c>
      <c r="AF3784">
        <v>12</v>
      </c>
      <c r="AG3784">
        <v>860</v>
      </c>
      <c r="AH3784">
        <v>8</v>
      </c>
      <c r="AI3784">
        <v>1</v>
      </c>
      <c r="AJ3784">
        <v>2</v>
      </c>
      <c r="AK3784">
        <v>153</v>
      </c>
      <c r="AL3784">
        <v>0.01</v>
      </c>
      <c r="AM3784">
        <v>5</v>
      </c>
      <c r="AN3784">
        <v>5</v>
      </c>
      <c r="AO3784">
        <v>20</v>
      </c>
      <c r="AP3784">
        <v>5</v>
      </c>
      <c r="AQ3784">
        <v>16</v>
      </c>
    </row>
    <row r="3785" spans="1:43" hidden="1" x14ac:dyDescent="0.25">
      <c r="A3785" t="s">
        <v>13972</v>
      </c>
      <c r="B3785" t="s">
        <v>13973</v>
      </c>
      <c r="C3785" s="1" t="str">
        <f t="shared" si="277"/>
        <v>21:0118</v>
      </c>
      <c r="D3785" s="1" t="str">
        <f t="shared" si="278"/>
        <v>21:0027</v>
      </c>
      <c r="E3785" t="s">
        <v>13974</v>
      </c>
      <c r="F3785" t="s">
        <v>13975</v>
      </c>
      <c r="H3785">
        <v>63.558770299999999</v>
      </c>
      <c r="I3785">
        <v>-96.686577600000007</v>
      </c>
      <c r="J3785" s="1" t="str">
        <f t="shared" si="279"/>
        <v>Till</v>
      </c>
      <c r="K3785" s="1" t="str">
        <f t="shared" si="280"/>
        <v>&lt;63 micron</v>
      </c>
      <c r="L3785">
        <v>0.1</v>
      </c>
      <c r="M3785">
        <v>0.45</v>
      </c>
      <c r="N3785">
        <v>1</v>
      </c>
      <c r="O3785">
        <v>50</v>
      </c>
      <c r="P3785">
        <v>0.25</v>
      </c>
      <c r="Q3785">
        <v>2</v>
      </c>
      <c r="R3785">
        <v>0.48</v>
      </c>
      <c r="S3785">
        <v>0.25</v>
      </c>
      <c r="T3785">
        <v>3</v>
      </c>
      <c r="U3785">
        <v>29</v>
      </c>
      <c r="V3785">
        <v>5</v>
      </c>
      <c r="W3785">
        <v>1.51</v>
      </c>
      <c r="X3785">
        <v>5</v>
      </c>
      <c r="Y3785">
        <v>0.5</v>
      </c>
      <c r="Z3785">
        <v>0.06</v>
      </c>
      <c r="AA3785">
        <v>40</v>
      </c>
      <c r="AB3785">
        <v>0.33</v>
      </c>
      <c r="AC3785">
        <v>120</v>
      </c>
      <c r="AD3785">
        <v>0.5</v>
      </c>
      <c r="AE3785">
        <v>0.01</v>
      </c>
      <c r="AF3785">
        <v>12</v>
      </c>
      <c r="AG3785">
        <v>1210</v>
      </c>
      <c r="AH3785">
        <v>8</v>
      </c>
      <c r="AI3785">
        <v>1</v>
      </c>
      <c r="AJ3785">
        <v>2</v>
      </c>
      <c r="AK3785">
        <v>70</v>
      </c>
      <c r="AL3785">
        <v>0.06</v>
      </c>
      <c r="AM3785">
        <v>5</v>
      </c>
      <c r="AN3785">
        <v>5</v>
      </c>
      <c r="AO3785">
        <v>26</v>
      </c>
      <c r="AP3785">
        <v>5</v>
      </c>
      <c r="AQ3785">
        <v>14</v>
      </c>
    </row>
    <row r="3786" spans="1:43" hidden="1" x14ac:dyDescent="0.25">
      <c r="A3786" t="s">
        <v>13976</v>
      </c>
      <c r="B3786" t="s">
        <v>13977</v>
      </c>
      <c r="C3786" s="1" t="str">
        <f t="shared" si="277"/>
        <v>21:0118</v>
      </c>
      <c r="D3786" s="1" t="str">
        <f t="shared" si="278"/>
        <v>21:0027</v>
      </c>
      <c r="E3786" t="s">
        <v>13978</v>
      </c>
      <c r="F3786" t="s">
        <v>13979</v>
      </c>
      <c r="H3786">
        <v>63.9020163</v>
      </c>
      <c r="I3786">
        <v>-96.667746100000002</v>
      </c>
      <c r="J3786" s="1" t="str">
        <f t="shared" si="279"/>
        <v>Till</v>
      </c>
      <c r="K3786" s="1" t="str">
        <f t="shared" si="280"/>
        <v>&lt;63 micron</v>
      </c>
      <c r="L3786">
        <v>0.1</v>
      </c>
      <c r="M3786">
        <v>0.56000000000000005</v>
      </c>
      <c r="N3786">
        <v>2</v>
      </c>
      <c r="O3786">
        <v>220</v>
      </c>
      <c r="P3786">
        <v>0.5</v>
      </c>
      <c r="Q3786">
        <v>2</v>
      </c>
      <c r="R3786">
        <v>0.21</v>
      </c>
      <c r="S3786">
        <v>0.25</v>
      </c>
      <c r="T3786">
        <v>3</v>
      </c>
      <c r="U3786">
        <v>20</v>
      </c>
      <c r="V3786">
        <v>6</v>
      </c>
      <c r="W3786">
        <v>1.33</v>
      </c>
      <c r="X3786">
        <v>5</v>
      </c>
      <c r="Y3786">
        <v>0.5</v>
      </c>
      <c r="Z3786">
        <v>0.11</v>
      </c>
      <c r="AA3786">
        <v>30</v>
      </c>
      <c r="AB3786">
        <v>0.25</v>
      </c>
      <c r="AC3786">
        <v>190</v>
      </c>
      <c r="AD3786">
        <v>0.5</v>
      </c>
      <c r="AE3786">
        <v>0.01</v>
      </c>
      <c r="AF3786">
        <v>11</v>
      </c>
      <c r="AG3786">
        <v>670</v>
      </c>
      <c r="AH3786">
        <v>6</v>
      </c>
      <c r="AI3786">
        <v>1</v>
      </c>
      <c r="AJ3786">
        <v>2</v>
      </c>
      <c r="AK3786">
        <v>106</v>
      </c>
      <c r="AL3786">
        <v>0.01</v>
      </c>
      <c r="AM3786">
        <v>5</v>
      </c>
      <c r="AN3786">
        <v>5</v>
      </c>
      <c r="AO3786">
        <v>17</v>
      </c>
      <c r="AP3786">
        <v>5</v>
      </c>
      <c r="AQ3786">
        <v>12</v>
      </c>
    </row>
    <row r="3787" spans="1:43" hidden="1" x14ac:dyDescent="0.25">
      <c r="A3787" t="s">
        <v>13980</v>
      </c>
      <c r="B3787" t="s">
        <v>13981</v>
      </c>
      <c r="C3787" s="1" t="str">
        <f t="shared" si="277"/>
        <v>21:0118</v>
      </c>
      <c r="D3787" s="1" t="str">
        <f t="shared" si="278"/>
        <v>21:0027</v>
      </c>
      <c r="E3787" t="s">
        <v>13982</v>
      </c>
      <c r="F3787" t="s">
        <v>13983</v>
      </c>
      <c r="H3787">
        <v>63.919690199999998</v>
      </c>
      <c r="I3787">
        <v>-96.667419800000005</v>
      </c>
      <c r="J3787" s="1" t="str">
        <f t="shared" si="279"/>
        <v>Till</v>
      </c>
      <c r="K3787" s="1" t="str">
        <f t="shared" si="280"/>
        <v>&lt;63 micron</v>
      </c>
      <c r="L3787">
        <v>0.1</v>
      </c>
      <c r="M3787">
        <v>1.08</v>
      </c>
      <c r="N3787">
        <v>10</v>
      </c>
      <c r="O3787">
        <v>380</v>
      </c>
      <c r="P3787">
        <v>1</v>
      </c>
      <c r="Q3787">
        <v>2</v>
      </c>
      <c r="R3787">
        <v>0.24</v>
      </c>
      <c r="S3787">
        <v>0.25</v>
      </c>
      <c r="T3787">
        <v>5</v>
      </c>
      <c r="U3787">
        <v>32</v>
      </c>
      <c r="V3787">
        <v>10</v>
      </c>
      <c r="W3787">
        <v>2.11</v>
      </c>
      <c r="X3787">
        <v>5</v>
      </c>
      <c r="Y3787">
        <v>0.5</v>
      </c>
      <c r="Z3787">
        <v>0.21</v>
      </c>
      <c r="AA3787">
        <v>40</v>
      </c>
      <c r="AB3787">
        <v>0.41</v>
      </c>
      <c r="AC3787">
        <v>200</v>
      </c>
      <c r="AD3787">
        <v>0.5</v>
      </c>
      <c r="AE3787">
        <v>0.01</v>
      </c>
      <c r="AF3787">
        <v>16</v>
      </c>
      <c r="AG3787">
        <v>740</v>
      </c>
      <c r="AH3787">
        <v>8</v>
      </c>
      <c r="AI3787">
        <v>1</v>
      </c>
      <c r="AJ3787">
        <v>3</v>
      </c>
      <c r="AK3787">
        <v>143</v>
      </c>
      <c r="AL3787">
        <v>0.01</v>
      </c>
      <c r="AM3787">
        <v>5</v>
      </c>
      <c r="AN3787">
        <v>5</v>
      </c>
      <c r="AO3787">
        <v>26</v>
      </c>
      <c r="AP3787">
        <v>5</v>
      </c>
      <c r="AQ3787">
        <v>22</v>
      </c>
    </row>
    <row r="3788" spans="1:43" hidden="1" x14ac:dyDescent="0.25">
      <c r="A3788" t="s">
        <v>13984</v>
      </c>
      <c r="B3788" t="s">
        <v>13985</v>
      </c>
      <c r="C3788" s="1" t="str">
        <f t="shared" ref="C3788:C3851" si="281">HYPERLINK("http://geochem.nrcan.gc.ca/cdogs/content/bdl/bdl210118_e.htm", "21:0118")</f>
        <v>21:0118</v>
      </c>
      <c r="D3788" s="1" t="str">
        <f t="shared" ref="D3788:D3851" si="282">HYPERLINK("http://geochem.nrcan.gc.ca/cdogs/content/svy/svy210027_e.htm", "21:0027")</f>
        <v>21:0027</v>
      </c>
      <c r="E3788" t="s">
        <v>13986</v>
      </c>
      <c r="F3788" t="s">
        <v>13987</v>
      </c>
      <c r="H3788">
        <v>63.558495100000002</v>
      </c>
      <c r="I3788">
        <v>-96.644833300000002</v>
      </c>
      <c r="J3788" s="1" t="str">
        <f t="shared" ref="J3788:J3851" si="283">HYPERLINK("http://geochem.nrcan.gc.ca/cdogs/content/kwd/kwd020044_e.htm", "Till")</f>
        <v>Till</v>
      </c>
      <c r="K3788" s="1" t="str">
        <f t="shared" ref="K3788:K3851" si="284">HYPERLINK("http://geochem.nrcan.gc.ca/cdogs/content/kwd/kwd080004_e.htm", "&lt;63 micron")</f>
        <v>&lt;63 micron</v>
      </c>
      <c r="L3788">
        <v>0.1</v>
      </c>
      <c r="M3788">
        <v>1.38</v>
      </c>
      <c r="N3788">
        <v>6</v>
      </c>
      <c r="O3788">
        <v>230</v>
      </c>
      <c r="P3788">
        <v>1</v>
      </c>
      <c r="Q3788">
        <v>2</v>
      </c>
      <c r="R3788">
        <v>0.47</v>
      </c>
      <c r="S3788">
        <v>0.25</v>
      </c>
      <c r="T3788">
        <v>8</v>
      </c>
      <c r="U3788">
        <v>60</v>
      </c>
      <c r="V3788">
        <v>25</v>
      </c>
      <c r="W3788">
        <v>2.21</v>
      </c>
      <c r="X3788">
        <v>5</v>
      </c>
      <c r="Y3788">
        <v>0.5</v>
      </c>
      <c r="Z3788">
        <v>0.32</v>
      </c>
      <c r="AA3788">
        <v>60</v>
      </c>
      <c r="AB3788">
        <v>0.81</v>
      </c>
      <c r="AC3788">
        <v>240</v>
      </c>
      <c r="AD3788">
        <v>0.5</v>
      </c>
      <c r="AE3788">
        <v>0.01</v>
      </c>
      <c r="AF3788">
        <v>29</v>
      </c>
      <c r="AG3788">
        <v>1030</v>
      </c>
      <c r="AH3788">
        <v>12</v>
      </c>
      <c r="AI3788">
        <v>1</v>
      </c>
      <c r="AJ3788">
        <v>4</v>
      </c>
      <c r="AK3788">
        <v>70</v>
      </c>
      <c r="AL3788">
        <v>0.08</v>
      </c>
      <c r="AM3788">
        <v>5</v>
      </c>
      <c r="AN3788">
        <v>5</v>
      </c>
      <c r="AO3788">
        <v>36</v>
      </c>
      <c r="AP3788">
        <v>5</v>
      </c>
      <c r="AQ3788">
        <v>34</v>
      </c>
    </row>
    <row r="3789" spans="1:43" hidden="1" x14ac:dyDescent="0.25">
      <c r="A3789" t="s">
        <v>13988</v>
      </c>
      <c r="B3789" t="s">
        <v>13989</v>
      </c>
      <c r="C3789" s="1" t="str">
        <f t="shared" si="281"/>
        <v>21:0118</v>
      </c>
      <c r="D3789" s="1" t="str">
        <f t="shared" si="282"/>
        <v>21:0027</v>
      </c>
      <c r="E3789" t="s">
        <v>13990</v>
      </c>
      <c r="F3789" t="s">
        <v>13991</v>
      </c>
      <c r="H3789">
        <v>63.557370800000001</v>
      </c>
      <c r="I3789">
        <v>-96.611598000000001</v>
      </c>
      <c r="J3789" s="1" t="str">
        <f t="shared" si="283"/>
        <v>Till</v>
      </c>
      <c r="K3789" s="1" t="str">
        <f t="shared" si="284"/>
        <v>&lt;63 micron</v>
      </c>
      <c r="L3789">
        <v>0.1</v>
      </c>
      <c r="M3789">
        <v>0.39</v>
      </c>
      <c r="N3789">
        <v>1</v>
      </c>
      <c r="O3789">
        <v>40</v>
      </c>
      <c r="P3789">
        <v>0.25</v>
      </c>
      <c r="Q3789">
        <v>1</v>
      </c>
      <c r="R3789">
        <v>0.45</v>
      </c>
      <c r="S3789">
        <v>0.25</v>
      </c>
      <c r="T3789">
        <v>3</v>
      </c>
      <c r="U3789">
        <v>25</v>
      </c>
      <c r="V3789">
        <v>4</v>
      </c>
      <c r="W3789">
        <v>1.27</v>
      </c>
      <c r="X3789">
        <v>5</v>
      </c>
      <c r="Y3789">
        <v>0.5</v>
      </c>
      <c r="Z3789">
        <v>7.0000000000000007E-2</v>
      </c>
      <c r="AA3789">
        <v>40</v>
      </c>
      <c r="AB3789">
        <v>0.28000000000000003</v>
      </c>
      <c r="AC3789">
        <v>105</v>
      </c>
      <c r="AD3789">
        <v>0.5</v>
      </c>
      <c r="AE3789">
        <v>0.01</v>
      </c>
      <c r="AF3789">
        <v>10</v>
      </c>
      <c r="AG3789">
        <v>1370</v>
      </c>
      <c r="AH3789">
        <v>6</v>
      </c>
      <c r="AI3789">
        <v>1</v>
      </c>
      <c r="AJ3789">
        <v>1</v>
      </c>
      <c r="AK3789">
        <v>61</v>
      </c>
      <c r="AL3789">
        <v>0.04</v>
      </c>
      <c r="AM3789">
        <v>5</v>
      </c>
      <c r="AN3789">
        <v>5</v>
      </c>
      <c r="AO3789">
        <v>21</v>
      </c>
      <c r="AP3789">
        <v>5</v>
      </c>
      <c r="AQ3789">
        <v>12</v>
      </c>
    </row>
    <row r="3790" spans="1:43" hidden="1" x14ac:dyDescent="0.25">
      <c r="A3790" t="s">
        <v>13992</v>
      </c>
      <c r="B3790" t="s">
        <v>13993</v>
      </c>
      <c r="C3790" s="1" t="str">
        <f t="shared" si="281"/>
        <v>21:0118</v>
      </c>
      <c r="D3790" s="1" t="str">
        <f t="shared" si="282"/>
        <v>21:0027</v>
      </c>
      <c r="E3790" t="s">
        <v>13994</v>
      </c>
      <c r="F3790" t="s">
        <v>13995</v>
      </c>
      <c r="H3790">
        <v>63.559725399999998</v>
      </c>
      <c r="I3790">
        <v>-96.583305899999999</v>
      </c>
      <c r="J3790" s="1" t="str">
        <f t="shared" si="283"/>
        <v>Till</v>
      </c>
      <c r="K3790" s="1" t="str">
        <f t="shared" si="284"/>
        <v>&lt;63 micron</v>
      </c>
      <c r="L3790">
        <v>0.1</v>
      </c>
      <c r="M3790">
        <v>1.92</v>
      </c>
      <c r="N3790">
        <v>1</v>
      </c>
      <c r="O3790">
        <v>390</v>
      </c>
      <c r="P3790">
        <v>1</v>
      </c>
      <c r="Q3790">
        <v>2</v>
      </c>
      <c r="R3790">
        <v>0.5</v>
      </c>
      <c r="S3790">
        <v>0.25</v>
      </c>
      <c r="T3790">
        <v>10</v>
      </c>
      <c r="U3790">
        <v>77</v>
      </c>
      <c r="V3790">
        <v>35</v>
      </c>
      <c r="W3790">
        <v>2.66</v>
      </c>
      <c r="X3790">
        <v>5</v>
      </c>
      <c r="Y3790">
        <v>0.5</v>
      </c>
      <c r="Z3790">
        <v>0.47</v>
      </c>
      <c r="AA3790">
        <v>70</v>
      </c>
      <c r="AB3790">
        <v>1.1599999999999999</v>
      </c>
      <c r="AC3790">
        <v>295</v>
      </c>
      <c r="AD3790">
        <v>0.5</v>
      </c>
      <c r="AE3790">
        <v>0.02</v>
      </c>
      <c r="AF3790">
        <v>37</v>
      </c>
      <c r="AG3790">
        <v>870</v>
      </c>
      <c r="AH3790">
        <v>14</v>
      </c>
      <c r="AI3790">
        <v>1</v>
      </c>
      <c r="AJ3790">
        <v>6</v>
      </c>
      <c r="AK3790">
        <v>77</v>
      </c>
      <c r="AL3790">
        <v>7.0000000000000007E-2</v>
      </c>
      <c r="AM3790">
        <v>5</v>
      </c>
      <c r="AN3790">
        <v>5</v>
      </c>
      <c r="AO3790">
        <v>40</v>
      </c>
      <c r="AP3790">
        <v>5</v>
      </c>
      <c r="AQ3790">
        <v>52</v>
      </c>
    </row>
    <row r="3791" spans="1:43" hidden="1" x14ac:dyDescent="0.25">
      <c r="A3791" t="s">
        <v>13996</v>
      </c>
      <c r="B3791" t="s">
        <v>13997</v>
      </c>
      <c r="C3791" s="1" t="str">
        <f t="shared" si="281"/>
        <v>21:0118</v>
      </c>
      <c r="D3791" s="1" t="str">
        <f t="shared" si="282"/>
        <v>21:0027</v>
      </c>
      <c r="E3791" t="s">
        <v>13998</v>
      </c>
      <c r="F3791" t="s">
        <v>13999</v>
      </c>
      <c r="H3791">
        <v>63.875767199999999</v>
      </c>
      <c r="I3791">
        <v>-96.522762099999994</v>
      </c>
      <c r="J3791" s="1" t="str">
        <f t="shared" si="283"/>
        <v>Till</v>
      </c>
      <c r="K3791" s="1" t="str">
        <f t="shared" si="284"/>
        <v>&lt;63 micron</v>
      </c>
      <c r="L3791">
        <v>0.1</v>
      </c>
      <c r="M3791">
        <v>0.25</v>
      </c>
      <c r="N3791">
        <v>2</v>
      </c>
      <c r="O3791">
        <v>50</v>
      </c>
      <c r="P3791">
        <v>0.25</v>
      </c>
      <c r="Q3791">
        <v>1</v>
      </c>
      <c r="R3791">
        <v>0.18</v>
      </c>
      <c r="S3791">
        <v>0.25</v>
      </c>
      <c r="T3791">
        <v>1</v>
      </c>
      <c r="U3791">
        <v>11</v>
      </c>
      <c r="V3791">
        <v>1</v>
      </c>
      <c r="W3791">
        <v>0.88</v>
      </c>
      <c r="X3791">
        <v>5</v>
      </c>
      <c r="Y3791">
        <v>0.5</v>
      </c>
      <c r="Z3791">
        <v>0.03</v>
      </c>
      <c r="AA3791">
        <v>20</v>
      </c>
      <c r="AB3791">
        <v>0.11</v>
      </c>
      <c r="AC3791">
        <v>55</v>
      </c>
      <c r="AD3791">
        <v>0.5</v>
      </c>
      <c r="AE3791">
        <v>0.01</v>
      </c>
      <c r="AF3791">
        <v>4</v>
      </c>
      <c r="AG3791">
        <v>670</v>
      </c>
      <c r="AH3791">
        <v>8</v>
      </c>
      <c r="AI3791">
        <v>1</v>
      </c>
      <c r="AJ3791">
        <v>1</v>
      </c>
      <c r="AK3791">
        <v>106</v>
      </c>
      <c r="AL3791">
        <v>0.01</v>
      </c>
      <c r="AM3791">
        <v>5</v>
      </c>
      <c r="AN3791">
        <v>5</v>
      </c>
      <c r="AO3791">
        <v>10</v>
      </c>
      <c r="AP3791">
        <v>5</v>
      </c>
      <c r="AQ3791">
        <v>6</v>
      </c>
    </row>
    <row r="3792" spans="1:43" hidden="1" x14ac:dyDescent="0.25">
      <c r="A3792" t="s">
        <v>14000</v>
      </c>
      <c r="B3792" t="s">
        <v>14001</v>
      </c>
      <c r="C3792" s="1" t="str">
        <f t="shared" si="281"/>
        <v>21:0118</v>
      </c>
      <c r="D3792" s="1" t="str">
        <f t="shared" si="282"/>
        <v>21:0027</v>
      </c>
      <c r="E3792" t="s">
        <v>14002</v>
      </c>
      <c r="F3792" t="s">
        <v>14003</v>
      </c>
      <c r="H3792">
        <v>63.9042362</v>
      </c>
      <c r="I3792">
        <v>-96.515174799999997</v>
      </c>
      <c r="J3792" s="1" t="str">
        <f t="shared" si="283"/>
        <v>Till</v>
      </c>
      <c r="K3792" s="1" t="str">
        <f t="shared" si="284"/>
        <v>&lt;63 micron</v>
      </c>
      <c r="L3792">
        <v>0.1</v>
      </c>
      <c r="M3792">
        <v>0.25</v>
      </c>
      <c r="N3792">
        <v>2</v>
      </c>
      <c r="O3792">
        <v>60</v>
      </c>
      <c r="P3792">
        <v>0.25</v>
      </c>
      <c r="Q3792">
        <v>1</v>
      </c>
      <c r="R3792">
        <v>0.24</v>
      </c>
      <c r="S3792">
        <v>0.25</v>
      </c>
      <c r="T3792">
        <v>1</v>
      </c>
      <c r="U3792">
        <v>13</v>
      </c>
      <c r="V3792">
        <v>2</v>
      </c>
      <c r="W3792">
        <v>1.17</v>
      </c>
      <c r="X3792">
        <v>5</v>
      </c>
      <c r="Y3792">
        <v>0.5</v>
      </c>
      <c r="Z3792">
        <v>0.04</v>
      </c>
      <c r="AA3792">
        <v>30</v>
      </c>
      <c r="AB3792">
        <v>0.09</v>
      </c>
      <c r="AC3792">
        <v>65</v>
      </c>
      <c r="AD3792">
        <v>0.5</v>
      </c>
      <c r="AE3792">
        <v>0.01</v>
      </c>
      <c r="AF3792">
        <v>4</v>
      </c>
      <c r="AG3792">
        <v>820</v>
      </c>
      <c r="AH3792">
        <v>6</v>
      </c>
      <c r="AI3792">
        <v>1</v>
      </c>
      <c r="AJ3792">
        <v>1</v>
      </c>
      <c r="AK3792">
        <v>152</v>
      </c>
      <c r="AL3792">
        <v>0.02</v>
      </c>
      <c r="AM3792">
        <v>5</v>
      </c>
      <c r="AN3792">
        <v>5</v>
      </c>
      <c r="AO3792">
        <v>14</v>
      </c>
      <c r="AP3792">
        <v>5</v>
      </c>
      <c r="AQ3792">
        <v>4</v>
      </c>
    </row>
    <row r="3793" spans="1:43" hidden="1" x14ac:dyDescent="0.25">
      <c r="A3793" t="s">
        <v>14004</v>
      </c>
      <c r="B3793" t="s">
        <v>14005</v>
      </c>
      <c r="C3793" s="1" t="str">
        <f t="shared" si="281"/>
        <v>21:0118</v>
      </c>
      <c r="D3793" s="1" t="str">
        <f t="shared" si="282"/>
        <v>21:0027</v>
      </c>
      <c r="E3793" t="s">
        <v>14006</v>
      </c>
      <c r="F3793" t="s">
        <v>14007</v>
      </c>
      <c r="H3793">
        <v>63.9017518</v>
      </c>
      <c r="I3793">
        <v>-96.480025900000001</v>
      </c>
      <c r="J3793" s="1" t="str">
        <f t="shared" si="283"/>
        <v>Till</v>
      </c>
      <c r="K3793" s="1" t="str">
        <f t="shared" si="284"/>
        <v>&lt;63 micron</v>
      </c>
      <c r="L3793">
        <v>0.1</v>
      </c>
      <c r="M3793">
        <v>0.19</v>
      </c>
      <c r="N3793">
        <v>1</v>
      </c>
      <c r="O3793">
        <v>40</v>
      </c>
      <c r="P3793">
        <v>0.25</v>
      </c>
      <c r="Q3793">
        <v>1</v>
      </c>
      <c r="R3793">
        <v>0.25</v>
      </c>
      <c r="S3793">
        <v>0.25</v>
      </c>
      <c r="T3793">
        <v>1</v>
      </c>
      <c r="U3793">
        <v>16</v>
      </c>
      <c r="V3793">
        <v>1</v>
      </c>
      <c r="W3793">
        <v>1.27</v>
      </c>
      <c r="X3793">
        <v>5</v>
      </c>
      <c r="Y3793">
        <v>0.5</v>
      </c>
      <c r="Z3793">
        <v>0.02</v>
      </c>
      <c r="AA3793">
        <v>30</v>
      </c>
      <c r="AB3793">
        <v>7.0000000000000007E-2</v>
      </c>
      <c r="AC3793">
        <v>95</v>
      </c>
      <c r="AD3793">
        <v>0.5</v>
      </c>
      <c r="AE3793">
        <v>0.01</v>
      </c>
      <c r="AF3793">
        <v>3</v>
      </c>
      <c r="AG3793">
        <v>870</v>
      </c>
      <c r="AH3793">
        <v>4</v>
      </c>
      <c r="AI3793">
        <v>1</v>
      </c>
      <c r="AJ3793">
        <v>1</v>
      </c>
      <c r="AK3793">
        <v>111</v>
      </c>
      <c r="AL3793">
        <v>0.03</v>
      </c>
      <c r="AM3793">
        <v>5</v>
      </c>
      <c r="AN3793">
        <v>5</v>
      </c>
      <c r="AO3793">
        <v>16</v>
      </c>
      <c r="AP3793">
        <v>5</v>
      </c>
      <c r="AQ3793">
        <v>4</v>
      </c>
    </row>
    <row r="3794" spans="1:43" hidden="1" x14ac:dyDescent="0.25">
      <c r="A3794" t="s">
        <v>14008</v>
      </c>
      <c r="B3794" t="s">
        <v>14009</v>
      </c>
      <c r="C3794" s="1" t="str">
        <f t="shared" si="281"/>
        <v>21:0118</v>
      </c>
      <c r="D3794" s="1" t="str">
        <f t="shared" si="282"/>
        <v>21:0027</v>
      </c>
      <c r="E3794" t="s">
        <v>14010</v>
      </c>
      <c r="F3794" t="s">
        <v>14011</v>
      </c>
      <c r="H3794">
        <v>63.926593199999999</v>
      </c>
      <c r="I3794">
        <v>-96.493199300000001</v>
      </c>
      <c r="J3794" s="1" t="str">
        <f t="shared" si="283"/>
        <v>Till</v>
      </c>
      <c r="K3794" s="1" t="str">
        <f t="shared" si="284"/>
        <v>&lt;63 micron</v>
      </c>
      <c r="L3794">
        <v>0.1</v>
      </c>
      <c r="M3794">
        <v>0.64</v>
      </c>
      <c r="N3794">
        <v>4</v>
      </c>
      <c r="O3794">
        <v>140</v>
      </c>
      <c r="P3794">
        <v>0.5</v>
      </c>
      <c r="Q3794">
        <v>1</v>
      </c>
      <c r="R3794">
        <v>0.25</v>
      </c>
      <c r="S3794">
        <v>0.25</v>
      </c>
      <c r="T3794">
        <v>3</v>
      </c>
      <c r="U3794">
        <v>20</v>
      </c>
      <c r="V3794">
        <v>4</v>
      </c>
      <c r="W3794">
        <v>1.29</v>
      </c>
      <c r="X3794">
        <v>5</v>
      </c>
      <c r="Y3794">
        <v>0.5</v>
      </c>
      <c r="Z3794">
        <v>0.13</v>
      </c>
      <c r="AA3794">
        <v>30</v>
      </c>
      <c r="AB3794">
        <v>0.22</v>
      </c>
      <c r="AC3794">
        <v>125</v>
      </c>
      <c r="AD3794">
        <v>0.5</v>
      </c>
      <c r="AE3794">
        <v>0.01</v>
      </c>
      <c r="AF3794">
        <v>9</v>
      </c>
      <c r="AG3794">
        <v>820</v>
      </c>
      <c r="AH3794">
        <v>8</v>
      </c>
      <c r="AI3794">
        <v>1</v>
      </c>
      <c r="AJ3794">
        <v>1</v>
      </c>
      <c r="AK3794">
        <v>142</v>
      </c>
      <c r="AL3794">
        <v>0.02</v>
      </c>
      <c r="AM3794">
        <v>5</v>
      </c>
      <c r="AN3794">
        <v>5</v>
      </c>
      <c r="AO3794">
        <v>17</v>
      </c>
      <c r="AP3794">
        <v>5</v>
      </c>
      <c r="AQ3794">
        <v>12</v>
      </c>
    </row>
    <row r="3795" spans="1:43" hidden="1" x14ac:dyDescent="0.25">
      <c r="A3795" t="s">
        <v>14012</v>
      </c>
      <c r="B3795" t="s">
        <v>14013</v>
      </c>
      <c r="C3795" s="1" t="str">
        <f t="shared" si="281"/>
        <v>21:0118</v>
      </c>
      <c r="D3795" s="1" t="str">
        <f t="shared" si="282"/>
        <v>21:0027</v>
      </c>
      <c r="E3795" t="s">
        <v>14014</v>
      </c>
      <c r="F3795" t="s">
        <v>14015</v>
      </c>
      <c r="H3795">
        <v>63.880052999999997</v>
      </c>
      <c r="I3795">
        <v>-96.459238200000001</v>
      </c>
      <c r="J3795" s="1" t="str">
        <f t="shared" si="283"/>
        <v>Till</v>
      </c>
      <c r="K3795" s="1" t="str">
        <f t="shared" si="284"/>
        <v>&lt;63 micron</v>
      </c>
      <c r="L3795">
        <v>0.1</v>
      </c>
      <c r="M3795">
        <v>0.52</v>
      </c>
      <c r="N3795">
        <v>4</v>
      </c>
      <c r="O3795">
        <v>120</v>
      </c>
      <c r="P3795">
        <v>0.5</v>
      </c>
      <c r="Q3795">
        <v>1</v>
      </c>
      <c r="R3795">
        <v>0.2</v>
      </c>
      <c r="S3795">
        <v>0.25</v>
      </c>
      <c r="T3795">
        <v>2</v>
      </c>
      <c r="U3795">
        <v>17</v>
      </c>
      <c r="V3795">
        <v>4</v>
      </c>
      <c r="W3795">
        <v>1.1599999999999999</v>
      </c>
      <c r="X3795">
        <v>5</v>
      </c>
      <c r="Y3795">
        <v>0.5</v>
      </c>
      <c r="Z3795">
        <v>0.1</v>
      </c>
      <c r="AA3795">
        <v>30</v>
      </c>
      <c r="AB3795">
        <v>0.15</v>
      </c>
      <c r="AC3795">
        <v>110</v>
      </c>
      <c r="AD3795">
        <v>0.5</v>
      </c>
      <c r="AE3795">
        <v>0.01</v>
      </c>
      <c r="AF3795">
        <v>8</v>
      </c>
      <c r="AG3795">
        <v>730</v>
      </c>
      <c r="AH3795">
        <v>8</v>
      </c>
      <c r="AI3795">
        <v>1</v>
      </c>
      <c r="AJ3795">
        <v>1</v>
      </c>
      <c r="AK3795">
        <v>165</v>
      </c>
      <c r="AL3795">
        <v>0.01</v>
      </c>
      <c r="AM3795">
        <v>5</v>
      </c>
      <c r="AN3795">
        <v>5</v>
      </c>
      <c r="AO3795">
        <v>15</v>
      </c>
      <c r="AP3795">
        <v>5</v>
      </c>
      <c r="AQ3795">
        <v>8</v>
      </c>
    </row>
    <row r="3796" spans="1:43" hidden="1" x14ac:dyDescent="0.25">
      <c r="A3796" t="s">
        <v>14016</v>
      </c>
      <c r="B3796" t="s">
        <v>14017</v>
      </c>
      <c r="C3796" s="1" t="str">
        <f t="shared" si="281"/>
        <v>21:0118</v>
      </c>
      <c r="D3796" s="1" t="str">
        <f t="shared" si="282"/>
        <v>21:0027</v>
      </c>
      <c r="E3796" t="s">
        <v>14018</v>
      </c>
      <c r="F3796" t="s">
        <v>14019</v>
      </c>
      <c r="H3796">
        <v>63.897117799999997</v>
      </c>
      <c r="I3796">
        <v>-96.452803099999997</v>
      </c>
      <c r="J3796" s="1" t="str">
        <f t="shared" si="283"/>
        <v>Till</v>
      </c>
      <c r="K3796" s="1" t="str">
        <f t="shared" si="284"/>
        <v>&lt;63 micron</v>
      </c>
      <c r="L3796">
        <v>0.1</v>
      </c>
      <c r="M3796">
        <v>0.3</v>
      </c>
      <c r="N3796">
        <v>6</v>
      </c>
      <c r="O3796">
        <v>60</v>
      </c>
      <c r="P3796">
        <v>0.25</v>
      </c>
      <c r="Q3796">
        <v>2</v>
      </c>
      <c r="R3796">
        <v>0.17</v>
      </c>
      <c r="S3796">
        <v>0.25</v>
      </c>
      <c r="T3796">
        <v>1</v>
      </c>
      <c r="U3796">
        <v>13</v>
      </c>
      <c r="V3796">
        <v>2</v>
      </c>
      <c r="W3796">
        <v>0.9</v>
      </c>
      <c r="X3796">
        <v>5</v>
      </c>
      <c r="Y3796">
        <v>0.5</v>
      </c>
      <c r="Z3796">
        <v>0.04</v>
      </c>
      <c r="AA3796">
        <v>20</v>
      </c>
      <c r="AB3796">
        <v>0.1</v>
      </c>
      <c r="AC3796">
        <v>65</v>
      </c>
      <c r="AD3796">
        <v>0.5</v>
      </c>
      <c r="AE3796">
        <v>0.01</v>
      </c>
      <c r="AF3796">
        <v>4</v>
      </c>
      <c r="AG3796">
        <v>640</v>
      </c>
      <c r="AH3796">
        <v>4</v>
      </c>
      <c r="AI3796">
        <v>1</v>
      </c>
      <c r="AJ3796">
        <v>1</v>
      </c>
      <c r="AK3796">
        <v>120</v>
      </c>
      <c r="AL3796">
        <v>0.02</v>
      </c>
      <c r="AM3796">
        <v>5</v>
      </c>
      <c r="AN3796">
        <v>5</v>
      </c>
      <c r="AO3796">
        <v>11</v>
      </c>
      <c r="AP3796">
        <v>5</v>
      </c>
      <c r="AQ3796">
        <v>6</v>
      </c>
    </row>
    <row r="3797" spans="1:43" hidden="1" x14ac:dyDescent="0.25">
      <c r="A3797" t="s">
        <v>14020</v>
      </c>
      <c r="B3797" t="s">
        <v>14021</v>
      </c>
      <c r="C3797" s="1" t="str">
        <f t="shared" si="281"/>
        <v>21:0118</v>
      </c>
      <c r="D3797" s="1" t="str">
        <f t="shared" si="282"/>
        <v>21:0027</v>
      </c>
      <c r="E3797" t="s">
        <v>14022</v>
      </c>
      <c r="F3797" t="s">
        <v>14023</v>
      </c>
      <c r="H3797">
        <v>63.915064100000002</v>
      </c>
      <c r="I3797">
        <v>-96.452072000000001</v>
      </c>
      <c r="J3797" s="1" t="str">
        <f t="shared" si="283"/>
        <v>Till</v>
      </c>
      <c r="K3797" s="1" t="str">
        <f t="shared" si="284"/>
        <v>&lt;63 micron</v>
      </c>
      <c r="L3797">
        <v>0.1</v>
      </c>
      <c r="M3797">
        <v>0.73</v>
      </c>
      <c r="N3797">
        <v>2</v>
      </c>
      <c r="O3797">
        <v>170</v>
      </c>
      <c r="P3797">
        <v>0.5</v>
      </c>
      <c r="Q3797">
        <v>2</v>
      </c>
      <c r="R3797">
        <v>0.2</v>
      </c>
      <c r="S3797">
        <v>0.25</v>
      </c>
      <c r="T3797">
        <v>3</v>
      </c>
      <c r="U3797">
        <v>25</v>
      </c>
      <c r="V3797">
        <v>6</v>
      </c>
      <c r="W3797">
        <v>1.2</v>
      </c>
      <c r="X3797">
        <v>5</v>
      </c>
      <c r="Y3797">
        <v>0.5</v>
      </c>
      <c r="Z3797">
        <v>0.12</v>
      </c>
      <c r="AA3797">
        <v>40</v>
      </c>
      <c r="AB3797">
        <v>0.28000000000000003</v>
      </c>
      <c r="AC3797">
        <v>155</v>
      </c>
      <c r="AD3797">
        <v>0.5</v>
      </c>
      <c r="AE3797">
        <v>0.01</v>
      </c>
      <c r="AF3797">
        <v>13</v>
      </c>
      <c r="AG3797">
        <v>610</v>
      </c>
      <c r="AH3797">
        <v>10</v>
      </c>
      <c r="AI3797">
        <v>1</v>
      </c>
      <c r="AJ3797">
        <v>2</v>
      </c>
      <c r="AK3797">
        <v>182</v>
      </c>
      <c r="AL3797">
        <v>0.02</v>
      </c>
      <c r="AM3797">
        <v>5</v>
      </c>
      <c r="AN3797">
        <v>5</v>
      </c>
      <c r="AO3797">
        <v>16</v>
      </c>
      <c r="AP3797">
        <v>5</v>
      </c>
      <c r="AQ3797">
        <v>14</v>
      </c>
    </row>
    <row r="3798" spans="1:43" hidden="1" x14ac:dyDescent="0.25">
      <c r="A3798" t="s">
        <v>14024</v>
      </c>
      <c r="B3798" t="s">
        <v>14025</v>
      </c>
      <c r="C3798" s="1" t="str">
        <f t="shared" si="281"/>
        <v>21:0118</v>
      </c>
      <c r="D3798" s="1" t="str">
        <f t="shared" si="282"/>
        <v>21:0027</v>
      </c>
      <c r="E3798" t="s">
        <v>14026</v>
      </c>
      <c r="F3798" t="s">
        <v>14027</v>
      </c>
      <c r="H3798">
        <v>63.874922900000001</v>
      </c>
      <c r="I3798">
        <v>-96.423041900000001</v>
      </c>
      <c r="J3798" s="1" t="str">
        <f t="shared" si="283"/>
        <v>Till</v>
      </c>
      <c r="K3798" s="1" t="str">
        <f t="shared" si="284"/>
        <v>&lt;63 micron</v>
      </c>
      <c r="L3798">
        <v>0.1</v>
      </c>
      <c r="M3798">
        <v>0.27</v>
      </c>
      <c r="N3798">
        <v>4</v>
      </c>
      <c r="O3798">
        <v>70</v>
      </c>
      <c r="P3798">
        <v>0.25</v>
      </c>
      <c r="Q3798">
        <v>1</v>
      </c>
      <c r="R3798">
        <v>0.14000000000000001</v>
      </c>
      <c r="S3798">
        <v>0.25</v>
      </c>
      <c r="T3798">
        <v>1</v>
      </c>
      <c r="U3798">
        <v>9</v>
      </c>
      <c r="V3798">
        <v>2</v>
      </c>
      <c r="W3798">
        <v>0.68</v>
      </c>
      <c r="X3798">
        <v>5</v>
      </c>
      <c r="Y3798">
        <v>0.5</v>
      </c>
      <c r="Z3798">
        <v>0.05</v>
      </c>
      <c r="AA3798">
        <v>20</v>
      </c>
      <c r="AB3798">
        <v>7.0000000000000007E-2</v>
      </c>
      <c r="AC3798">
        <v>55</v>
      </c>
      <c r="AD3798">
        <v>0.5</v>
      </c>
      <c r="AE3798">
        <v>0.01</v>
      </c>
      <c r="AF3798">
        <v>3</v>
      </c>
      <c r="AG3798">
        <v>530</v>
      </c>
      <c r="AH3798">
        <v>8</v>
      </c>
      <c r="AI3798">
        <v>1</v>
      </c>
      <c r="AJ3798">
        <v>0.5</v>
      </c>
      <c r="AK3798">
        <v>167</v>
      </c>
      <c r="AL3798">
        <v>0.01</v>
      </c>
      <c r="AM3798">
        <v>5</v>
      </c>
      <c r="AN3798">
        <v>5</v>
      </c>
      <c r="AO3798">
        <v>8</v>
      </c>
      <c r="AP3798">
        <v>5</v>
      </c>
      <c r="AQ3798">
        <v>4</v>
      </c>
    </row>
    <row r="3799" spans="1:43" hidden="1" x14ac:dyDescent="0.25">
      <c r="A3799" t="s">
        <v>14028</v>
      </c>
      <c r="B3799" t="s">
        <v>14029</v>
      </c>
      <c r="C3799" s="1" t="str">
        <f t="shared" si="281"/>
        <v>21:0118</v>
      </c>
      <c r="D3799" s="1" t="str">
        <f t="shared" si="282"/>
        <v>21:0027</v>
      </c>
      <c r="E3799" t="s">
        <v>14030</v>
      </c>
      <c r="F3799" t="s">
        <v>14031</v>
      </c>
      <c r="H3799">
        <v>63.8930182</v>
      </c>
      <c r="I3799">
        <v>-96.438786699999994</v>
      </c>
      <c r="J3799" s="1" t="str">
        <f t="shared" si="283"/>
        <v>Till</v>
      </c>
      <c r="K3799" s="1" t="str">
        <f t="shared" si="284"/>
        <v>&lt;63 micron</v>
      </c>
      <c r="L3799">
        <v>0.1</v>
      </c>
      <c r="M3799">
        <v>0.18</v>
      </c>
      <c r="N3799">
        <v>2</v>
      </c>
      <c r="O3799">
        <v>40</v>
      </c>
      <c r="P3799">
        <v>0.25</v>
      </c>
      <c r="Q3799">
        <v>1</v>
      </c>
      <c r="R3799">
        <v>0.22</v>
      </c>
      <c r="S3799">
        <v>0.25</v>
      </c>
      <c r="T3799">
        <v>1</v>
      </c>
      <c r="U3799">
        <v>12</v>
      </c>
      <c r="V3799">
        <v>1</v>
      </c>
      <c r="W3799">
        <v>1.05</v>
      </c>
      <c r="X3799">
        <v>5</v>
      </c>
      <c r="Y3799">
        <v>0.5</v>
      </c>
      <c r="Z3799">
        <v>0.03</v>
      </c>
      <c r="AA3799">
        <v>20</v>
      </c>
      <c r="AB3799">
        <v>0.06</v>
      </c>
      <c r="AC3799">
        <v>75</v>
      </c>
      <c r="AD3799">
        <v>0.5</v>
      </c>
      <c r="AE3799">
        <v>0.01</v>
      </c>
      <c r="AF3799">
        <v>3</v>
      </c>
      <c r="AG3799">
        <v>830</v>
      </c>
      <c r="AH3799">
        <v>6</v>
      </c>
      <c r="AI3799">
        <v>1</v>
      </c>
      <c r="AJ3799">
        <v>0.5</v>
      </c>
      <c r="AK3799">
        <v>109</v>
      </c>
      <c r="AL3799">
        <v>0.02</v>
      </c>
      <c r="AM3799">
        <v>5</v>
      </c>
      <c r="AN3799">
        <v>5</v>
      </c>
      <c r="AO3799">
        <v>13</v>
      </c>
      <c r="AP3799">
        <v>5</v>
      </c>
      <c r="AQ3799">
        <v>4</v>
      </c>
    </row>
    <row r="3800" spans="1:43" hidden="1" x14ac:dyDescent="0.25">
      <c r="A3800" t="s">
        <v>14032</v>
      </c>
      <c r="B3800" t="s">
        <v>14033</v>
      </c>
      <c r="C3800" s="1" t="str">
        <f t="shared" si="281"/>
        <v>21:0118</v>
      </c>
      <c r="D3800" s="1" t="str">
        <f t="shared" si="282"/>
        <v>21:0027</v>
      </c>
      <c r="E3800" t="s">
        <v>14034</v>
      </c>
      <c r="F3800" t="s">
        <v>14035</v>
      </c>
      <c r="H3800">
        <v>63.912037699999999</v>
      </c>
      <c r="I3800">
        <v>-96.431218999999999</v>
      </c>
      <c r="J3800" s="1" t="str">
        <f t="shared" si="283"/>
        <v>Till</v>
      </c>
      <c r="K3800" s="1" t="str">
        <f t="shared" si="284"/>
        <v>&lt;63 micron</v>
      </c>
      <c r="L3800">
        <v>0.1</v>
      </c>
      <c r="M3800">
        <v>0.77</v>
      </c>
      <c r="N3800">
        <v>1</v>
      </c>
      <c r="O3800">
        <v>170</v>
      </c>
      <c r="P3800">
        <v>0.5</v>
      </c>
      <c r="Q3800">
        <v>1</v>
      </c>
      <c r="R3800">
        <v>0.24</v>
      </c>
      <c r="S3800">
        <v>0.25</v>
      </c>
      <c r="T3800">
        <v>3</v>
      </c>
      <c r="U3800">
        <v>21</v>
      </c>
      <c r="V3800">
        <v>5</v>
      </c>
      <c r="W3800">
        <v>1.24</v>
      </c>
      <c r="X3800">
        <v>5</v>
      </c>
      <c r="Y3800">
        <v>0.5</v>
      </c>
      <c r="Z3800">
        <v>0.16</v>
      </c>
      <c r="AA3800">
        <v>30</v>
      </c>
      <c r="AB3800">
        <v>0.27</v>
      </c>
      <c r="AC3800">
        <v>115</v>
      </c>
      <c r="AD3800">
        <v>0.5</v>
      </c>
      <c r="AE3800">
        <v>0.01</v>
      </c>
      <c r="AF3800">
        <v>11</v>
      </c>
      <c r="AG3800">
        <v>750</v>
      </c>
      <c r="AH3800">
        <v>12</v>
      </c>
      <c r="AI3800">
        <v>1</v>
      </c>
      <c r="AJ3800">
        <v>2</v>
      </c>
      <c r="AK3800">
        <v>149</v>
      </c>
      <c r="AL3800">
        <v>0.01</v>
      </c>
      <c r="AM3800">
        <v>5</v>
      </c>
      <c r="AN3800">
        <v>5</v>
      </c>
      <c r="AO3800">
        <v>16</v>
      </c>
      <c r="AP3800">
        <v>5</v>
      </c>
      <c r="AQ3800">
        <v>14</v>
      </c>
    </row>
    <row r="3801" spans="1:43" hidden="1" x14ac:dyDescent="0.25">
      <c r="A3801" t="s">
        <v>14036</v>
      </c>
      <c r="B3801" t="s">
        <v>14037</v>
      </c>
      <c r="C3801" s="1" t="str">
        <f t="shared" si="281"/>
        <v>21:0118</v>
      </c>
      <c r="D3801" s="1" t="str">
        <f t="shared" si="282"/>
        <v>21:0027</v>
      </c>
      <c r="E3801" t="s">
        <v>14038</v>
      </c>
      <c r="F3801" t="s">
        <v>14039</v>
      </c>
      <c r="H3801">
        <v>63.875236200000003</v>
      </c>
      <c r="I3801">
        <v>-96.390425699999994</v>
      </c>
      <c r="J3801" s="1" t="str">
        <f t="shared" si="283"/>
        <v>Till</v>
      </c>
      <c r="K3801" s="1" t="str">
        <f t="shared" si="284"/>
        <v>&lt;63 micron</v>
      </c>
      <c r="L3801">
        <v>0.1</v>
      </c>
      <c r="M3801">
        <v>0.22</v>
      </c>
      <c r="N3801">
        <v>1</v>
      </c>
      <c r="O3801">
        <v>150</v>
      </c>
      <c r="P3801">
        <v>0.25</v>
      </c>
      <c r="Q3801">
        <v>1</v>
      </c>
      <c r="R3801">
        <v>0.12</v>
      </c>
      <c r="S3801">
        <v>0.25</v>
      </c>
      <c r="T3801">
        <v>1</v>
      </c>
      <c r="U3801">
        <v>12</v>
      </c>
      <c r="V3801">
        <v>3</v>
      </c>
      <c r="W3801">
        <v>0.85</v>
      </c>
      <c r="X3801">
        <v>5</v>
      </c>
      <c r="Y3801">
        <v>0.5</v>
      </c>
      <c r="Z3801">
        <v>0.04</v>
      </c>
      <c r="AA3801">
        <v>30</v>
      </c>
      <c r="AB3801">
        <v>0.06</v>
      </c>
      <c r="AC3801">
        <v>55</v>
      </c>
      <c r="AD3801">
        <v>0.5</v>
      </c>
      <c r="AE3801">
        <v>0.01</v>
      </c>
      <c r="AF3801">
        <v>3</v>
      </c>
      <c r="AG3801">
        <v>620</v>
      </c>
      <c r="AH3801">
        <v>10</v>
      </c>
      <c r="AI3801">
        <v>1</v>
      </c>
      <c r="AJ3801">
        <v>0.5</v>
      </c>
      <c r="AK3801">
        <v>245</v>
      </c>
      <c r="AL3801">
        <v>0.01</v>
      </c>
      <c r="AM3801">
        <v>5</v>
      </c>
      <c r="AN3801">
        <v>5</v>
      </c>
      <c r="AO3801">
        <v>10</v>
      </c>
      <c r="AP3801">
        <v>5</v>
      </c>
      <c r="AQ3801">
        <v>2</v>
      </c>
    </row>
    <row r="3802" spans="1:43" hidden="1" x14ac:dyDescent="0.25">
      <c r="A3802" t="s">
        <v>14040</v>
      </c>
      <c r="B3802" t="s">
        <v>14041</v>
      </c>
      <c r="C3802" s="1" t="str">
        <f t="shared" si="281"/>
        <v>21:0118</v>
      </c>
      <c r="D3802" s="1" t="str">
        <f t="shared" si="282"/>
        <v>21:0027</v>
      </c>
      <c r="E3802" t="s">
        <v>14042</v>
      </c>
      <c r="F3802" t="s">
        <v>14043</v>
      </c>
      <c r="H3802">
        <v>63.901138400000001</v>
      </c>
      <c r="I3802">
        <v>-96.392157699999998</v>
      </c>
      <c r="J3802" s="1" t="str">
        <f t="shared" si="283"/>
        <v>Till</v>
      </c>
      <c r="K3802" s="1" t="str">
        <f t="shared" si="284"/>
        <v>&lt;63 micron</v>
      </c>
      <c r="L3802">
        <v>0.1</v>
      </c>
      <c r="M3802">
        <v>0.7</v>
      </c>
      <c r="N3802">
        <v>1</v>
      </c>
      <c r="O3802">
        <v>150</v>
      </c>
      <c r="P3802">
        <v>0.5</v>
      </c>
      <c r="Q3802">
        <v>1</v>
      </c>
      <c r="R3802">
        <v>0.21</v>
      </c>
      <c r="S3802">
        <v>0.25</v>
      </c>
      <c r="T3802">
        <v>2</v>
      </c>
      <c r="U3802">
        <v>19</v>
      </c>
      <c r="V3802">
        <v>4</v>
      </c>
      <c r="W3802">
        <v>1.2</v>
      </c>
      <c r="X3802">
        <v>5</v>
      </c>
      <c r="Y3802">
        <v>0.5</v>
      </c>
      <c r="Z3802">
        <v>0.14000000000000001</v>
      </c>
      <c r="AA3802">
        <v>30</v>
      </c>
      <c r="AB3802">
        <v>0.22</v>
      </c>
      <c r="AC3802">
        <v>145</v>
      </c>
      <c r="AD3802">
        <v>0.5</v>
      </c>
      <c r="AE3802">
        <v>0.01</v>
      </c>
      <c r="AF3802">
        <v>10</v>
      </c>
      <c r="AG3802">
        <v>690</v>
      </c>
      <c r="AH3802">
        <v>10</v>
      </c>
      <c r="AI3802">
        <v>1</v>
      </c>
      <c r="AJ3802">
        <v>1</v>
      </c>
      <c r="AK3802">
        <v>147</v>
      </c>
      <c r="AL3802">
        <v>0.01</v>
      </c>
      <c r="AM3802">
        <v>5</v>
      </c>
      <c r="AN3802">
        <v>5</v>
      </c>
      <c r="AO3802">
        <v>15</v>
      </c>
      <c r="AP3802">
        <v>5</v>
      </c>
      <c r="AQ3802">
        <v>10</v>
      </c>
    </row>
    <row r="3803" spans="1:43" hidden="1" x14ac:dyDescent="0.25">
      <c r="A3803" t="s">
        <v>14044</v>
      </c>
      <c r="B3803" t="s">
        <v>14045</v>
      </c>
      <c r="C3803" s="1" t="str">
        <f t="shared" si="281"/>
        <v>21:0118</v>
      </c>
      <c r="D3803" s="1" t="str">
        <f t="shared" si="282"/>
        <v>21:0027</v>
      </c>
      <c r="E3803" t="s">
        <v>14046</v>
      </c>
      <c r="F3803" t="s">
        <v>14047</v>
      </c>
      <c r="H3803">
        <v>63.913147199999997</v>
      </c>
      <c r="I3803">
        <v>-96.381864399999998</v>
      </c>
      <c r="J3803" s="1" t="str">
        <f t="shared" si="283"/>
        <v>Till</v>
      </c>
      <c r="K3803" s="1" t="str">
        <f t="shared" si="284"/>
        <v>&lt;63 micron</v>
      </c>
      <c r="L3803">
        <v>0.1</v>
      </c>
      <c r="M3803">
        <v>1.49</v>
      </c>
      <c r="N3803">
        <v>2</v>
      </c>
      <c r="O3803">
        <v>300</v>
      </c>
      <c r="P3803">
        <v>0.5</v>
      </c>
      <c r="Q3803">
        <v>2</v>
      </c>
      <c r="R3803">
        <v>0.3</v>
      </c>
      <c r="S3803">
        <v>0.25</v>
      </c>
      <c r="T3803">
        <v>6</v>
      </c>
      <c r="U3803">
        <v>37</v>
      </c>
      <c r="V3803">
        <v>10</v>
      </c>
      <c r="W3803">
        <v>2.09</v>
      </c>
      <c r="X3803">
        <v>5</v>
      </c>
      <c r="Y3803">
        <v>0.5</v>
      </c>
      <c r="Z3803">
        <v>0.35</v>
      </c>
      <c r="AA3803">
        <v>50</v>
      </c>
      <c r="AB3803">
        <v>0.55000000000000004</v>
      </c>
      <c r="AC3803">
        <v>185</v>
      </c>
      <c r="AD3803">
        <v>0.5</v>
      </c>
      <c r="AE3803">
        <v>0.01</v>
      </c>
      <c r="AF3803">
        <v>19</v>
      </c>
      <c r="AG3803">
        <v>800</v>
      </c>
      <c r="AH3803">
        <v>12</v>
      </c>
      <c r="AI3803">
        <v>1</v>
      </c>
      <c r="AJ3803">
        <v>3</v>
      </c>
      <c r="AK3803">
        <v>145</v>
      </c>
      <c r="AL3803">
        <v>0.03</v>
      </c>
      <c r="AM3803">
        <v>5</v>
      </c>
      <c r="AN3803">
        <v>5</v>
      </c>
      <c r="AO3803">
        <v>30</v>
      </c>
      <c r="AP3803">
        <v>5</v>
      </c>
      <c r="AQ3803">
        <v>30</v>
      </c>
    </row>
    <row r="3804" spans="1:43" hidden="1" x14ac:dyDescent="0.25">
      <c r="A3804" t="s">
        <v>14048</v>
      </c>
      <c r="B3804" t="s">
        <v>14049</v>
      </c>
      <c r="C3804" s="1" t="str">
        <f t="shared" si="281"/>
        <v>21:0118</v>
      </c>
      <c r="D3804" s="1" t="str">
        <f t="shared" si="282"/>
        <v>21:0027</v>
      </c>
      <c r="E3804" t="s">
        <v>14050</v>
      </c>
      <c r="F3804" t="s">
        <v>14051</v>
      </c>
      <c r="H3804">
        <v>63.986131899999997</v>
      </c>
      <c r="I3804">
        <v>-96.397630300000003</v>
      </c>
      <c r="J3804" s="1" t="str">
        <f t="shared" si="283"/>
        <v>Till</v>
      </c>
      <c r="K3804" s="1" t="str">
        <f t="shared" si="284"/>
        <v>&lt;63 micron</v>
      </c>
      <c r="L3804">
        <v>0.1</v>
      </c>
      <c r="M3804">
        <v>0.6</v>
      </c>
      <c r="N3804">
        <v>2</v>
      </c>
      <c r="O3804">
        <v>100</v>
      </c>
      <c r="P3804">
        <v>0.25</v>
      </c>
      <c r="Q3804">
        <v>2</v>
      </c>
      <c r="R3804">
        <v>0.26</v>
      </c>
      <c r="S3804">
        <v>0.25</v>
      </c>
      <c r="T3804">
        <v>3</v>
      </c>
      <c r="U3804">
        <v>18</v>
      </c>
      <c r="V3804">
        <v>5</v>
      </c>
      <c r="W3804">
        <v>1.33</v>
      </c>
      <c r="X3804">
        <v>5</v>
      </c>
      <c r="Y3804">
        <v>0.5</v>
      </c>
      <c r="Z3804">
        <v>0.11</v>
      </c>
      <c r="AA3804">
        <v>40</v>
      </c>
      <c r="AB3804">
        <v>0.23</v>
      </c>
      <c r="AC3804">
        <v>110</v>
      </c>
      <c r="AD3804">
        <v>0.5</v>
      </c>
      <c r="AE3804">
        <v>0.01</v>
      </c>
      <c r="AF3804">
        <v>8</v>
      </c>
      <c r="AG3804">
        <v>840</v>
      </c>
      <c r="AH3804">
        <v>12</v>
      </c>
      <c r="AI3804">
        <v>1</v>
      </c>
      <c r="AJ3804">
        <v>1</v>
      </c>
      <c r="AK3804">
        <v>187</v>
      </c>
      <c r="AL3804">
        <v>0.02</v>
      </c>
      <c r="AM3804">
        <v>5</v>
      </c>
      <c r="AN3804">
        <v>5</v>
      </c>
      <c r="AO3804">
        <v>16</v>
      </c>
      <c r="AP3804">
        <v>5</v>
      </c>
      <c r="AQ3804">
        <v>16</v>
      </c>
    </row>
    <row r="3805" spans="1:43" hidden="1" x14ac:dyDescent="0.25">
      <c r="A3805" t="s">
        <v>14052</v>
      </c>
      <c r="B3805" t="s">
        <v>14053</v>
      </c>
      <c r="C3805" s="1" t="str">
        <f t="shared" si="281"/>
        <v>21:0118</v>
      </c>
      <c r="D3805" s="1" t="str">
        <f t="shared" si="282"/>
        <v>21:0027</v>
      </c>
      <c r="E3805" t="s">
        <v>14054</v>
      </c>
      <c r="F3805" t="s">
        <v>14055</v>
      </c>
      <c r="H3805">
        <v>63.872517299999998</v>
      </c>
      <c r="I3805">
        <v>-96.339764000000002</v>
      </c>
      <c r="J3805" s="1" t="str">
        <f t="shared" si="283"/>
        <v>Till</v>
      </c>
      <c r="K3805" s="1" t="str">
        <f t="shared" si="284"/>
        <v>&lt;63 micron</v>
      </c>
      <c r="L3805">
        <v>0.1</v>
      </c>
      <c r="M3805">
        <v>0.27</v>
      </c>
      <c r="N3805">
        <v>1</v>
      </c>
      <c r="O3805">
        <v>60</v>
      </c>
      <c r="P3805">
        <v>0.25</v>
      </c>
      <c r="Q3805">
        <v>1</v>
      </c>
      <c r="R3805">
        <v>0.24</v>
      </c>
      <c r="S3805">
        <v>0.25</v>
      </c>
      <c r="T3805">
        <v>1</v>
      </c>
      <c r="U3805">
        <v>15</v>
      </c>
      <c r="V3805">
        <v>2</v>
      </c>
      <c r="W3805">
        <v>1.1000000000000001</v>
      </c>
      <c r="X3805">
        <v>5</v>
      </c>
      <c r="Y3805">
        <v>0.5</v>
      </c>
      <c r="Z3805">
        <v>0.04</v>
      </c>
      <c r="AA3805">
        <v>30</v>
      </c>
      <c r="AB3805">
        <v>0.09</v>
      </c>
      <c r="AC3805">
        <v>95</v>
      </c>
      <c r="AD3805">
        <v>0.5</v>
      </c>
      <c r="AE3805">
        <v>0.01</v>
      </c>
      <c r="AF3805">
        <v>4</v>
      </c>
      <c r="AG3805">
        <v>820</v>
      </c>
      <c r="AH3805">
        <v>6</v>
      </c>
      <c r="AI3805">
        <v>1</v>
      </c>
      <c r="AJ3805">
        <v>1</v>
      </c>
      <c r="AK3805">
        <v>143</v>
      </c>
      <c r="AL3805">
        <v>0.02</v>
      </c>
      <c r="AM3805">
        <v>5</v>
      </c>
      <c r="AN3805">
        <v>5</v>
      </c>
      <c r="AO3805">
        <v>14</v>
      </c>
      <c r="AP3805">
        <v>5</v>
      </c>
      <c r="AQ3805">
        <v>4</v>
      </c>
    </row>
    <row r="3806" spans="1:43" hidden="1" x14ac:dyDescent="0.25">
      <c r="A3806" t="s">
        <v>14056</v>
      </c>
      <c r="B3806" t="s">
        <v>14057</v>
      </c>
      <c r="C3806" s="1" t="str">
        <f t="shared" si="281"/>
        <v>21:0118</v>
      </c>
      <c r="D3806" s="1" t="str">
        <f t="shared" si="282"/>
        <v>21:0027</v>
      </c>
      <c r="E3806" t="s">
        <v>14058</v>
      </c>
      <c r="F3806" t="s">
        <v>14059</v>
      </c>
      <c r="H3806">
        <v>63.8822604</v>
      </c>
      <c r="I3806">
        <v>-96.190114199999996</v>
      </c>
      <c r="J3806" s="1" t="str">
        <f t="shared" si="283"/>
        <v>Till</v>
      </c>
      <c r="K3806" s="1" t="str">
        <f t="shared" si="284"/>
        <v>&lt;63 micron</v>
      </c>
      <c r="L3806">
        <v>0.1</v>
      </c>
      <c r="M3806">
        <v>0.71</v>
      </c>
      <c r="N3806">
        <v>2</v>
      </c>
      <c r="O3806">
        <v>110</v>
      </c>
      <c r="P3806">
        <v>0.5</v>
      </c>
      <c r="Q3806">
        <v>1</v>
      </c>
      <c r="R3806">
        <v>0.19</v>
      </c>
      <c r="S3806">
        <v>0.25</v>
      </c>
      <c r="T3806">
        <v>3</v>
      </c>
      <c r="U3806">
        <v>21</v>
      </c>
      <c r="V3806">
        <v>3</v>
      </c>
      <c r="W3806">
        <v>1.19</v>
      </c>
      <c r="X3806">
        <v>5</v>
      </c>
      <c r="Y3806">
        <v>0.5</v>
      </c>
      <c r="Z3806">
        <v>0.12</v>
      </c>
      <c r="AA3806">
        <v>30</v>
      </c>
      <c r="AB3806">
        <v>0.22</v>
      </c>
      <c r="AC3806">
        <v>165</v>
      </c>
      <c r="AD3806">
        <v>0.5</v>
      </c>
      <c r="AE3806">
        <v>0.01</v>
      </c>
      <c r="AF3806">
        <v>10</v>
      </c>
      <c r="AG3806">
        <v>590</v>
      </c>
      <c r="AH3806">
        <v>8</v>
      </c>
      <c r="AI3806">
        <v>1</v>
      </c>
      <c r="AJ3806">
        <v>1</v>
      </c>
      <c r="AK3806">
        <v>153</v>
      </c>
      <c r="AL3806">
        <v>0.02</v>
      </c>
      <c r="AM3806">
        <v>5</v>
      </c>
      <c r="AN3806">
        <v>5</v>
      </c>
      <c r="AO3806">
        <v>16</v>
      </c>
      <c r="AP3806">
        <v>5</v>
      </c>
      <c r="AQ3806">
        <v>12</v>
      </c>
    </row>
    <row r="3807" spans="1:43" hidden="1" x14ac:dyDescent="0.25">
      <c r="A3807" t="s">
        <v>14060</v>
      </c>
      <c r="B3807" t="s">
        <v>14061</v>
      </c>
      <c r="C3807" s="1" t="str">
        <f t="shared" si="281"/>
        <v>21:0118</v>
      </c>
      <c r="D3807" s="1" t="str">
        <f t="shared" si="282"/>
        <v>21:0027</v>
      </c>
      <c r="E3807" t="s">
        <v>14062</v>
      </c>
      <c r="F3807" t="s">
        <v>14063</v>
      </c>
      <c r="H3807">
        <v>63.904693999999999</v>
      </c>
      <c r="I3807">
        <v>-96.357472299999998</v>
      </c>
      <c r="J3807" s="1" t="str">
        <f t="shared" si="283"/>
        <v>Till</v>
      </c>
      <c r="K3807" s="1" t="str">
        <f t="shared" si="284"/>
        <v>&lt;63 micron</v>
      </c>
      <c r="L3807">
        <v>0.1</v>
      </c>
      <c r="M3807">
        <v>1.31</v>
      </c>
      <c r="N3807">
        <v>4</v>
      </c>
      <c r="O3807">
        <v>280</v>
      </c>
      <c r="P3807">
        <v>1</v>
      </c>
      <c r="Q3807">
        <v>1</v>
      </c>
      <c r="R3807">
        <v>0.22</v>
      </c>
      <c r="S3807">
        <v>0.25</v>
      </c>
      <c r="T3807">
        <v>4</v>
      </c>
      <c r="U3807">
        <v>34</v>
      </c>
      <c r="V3807">
        <v>9</v>
      </c>
      <c r="W3807">
        <v>1.45</v>
      </c>
      <c r="X3807">
        <v>5</v>
      </c>
      <c r="Y3807">
        <v>0.5</v>
      </c>
      <c r="Z3807">
        <v>0.25</v>
      </c>
      <c r="AA3807">
        <v>40</v>
      </c>
      <c r="AB3807">
        <v>0.44</v>
      </c>
      <c r="AC3807">
        <v>345</v>
      </c>
      <c r="AD3807">
        <v>0.5</v>
      </c>
      <c r="AE3807">
        <v>0.01</v>
      </c>
      <c r="AF3807">
        <v>21</v>
      </c>
      <c r="AG3807">
        <v>690</v>
      </c>
      <c r="AH3807">
        <v>14</v>
      </c>
      <c r="AI3807">
        <v>1</v>
      </c>
      <c r="AJ3807">
        <v>3</v>
      </c>
      <c r="AK3807">
        <v>233</v>
      </c>
      <c r="AL3807">
        <v>0.01</v>
      </c>
      <c r="AM3807">
        <v>5</v>
      </c>
      <c r="AN3807">
        <v>5</v>
      </c>
      <c r="AO3807">
        <v>19</v>
      </c>
      <c r="AP3807">
        <v>5</v>
      </c>
      <c r="AQ3807">
        <v>22</v>
      </c>
    </row>
    <row r="3808" spans="1:43" hidden="1" x14ac:dyDescent="0.25">
      <c r="A3808" t="s">
        <v>14064</v>
      </c>
      <c r="B3808" t="s">
        <v>14065</v>
      </c>
      <c r="C3808" s="1" t="str">
        <f t="shared" si="281"/>
        <v>21:0118</v>
      </c>
      <c r="D3808" s="1" t="str">
        <f t="shared" si="282"/>
        <v>21:0027</v>
      </c>
      <c r="E3808" t="s">
        <v>14066</v>
      </c>
      <c r="F3808" t="s">
        <v>14067</v>
      </c>
      <c r="H3808">
        <v>63.917820800000001</v>
      </c>
      <c r="I3808">
        <v>-96.355400000000003</v>
      </c>
      <c r="J3808" s="1" t="str">
        <f t="shared" si="283"/>
        <v>Till</v>
      </c>
      <c r="K3808" s="1" t="str">
        <f t="shared" si="284"/>
        <v>&lt;63 micron</v>
      </c>
      <c r="L3808">
        <v>0.1</v>
      </c>
      <c r="M3808">
        <v>1.07</v>
      </c>
      <c r="N3808">
        <v>2</v>
      </c>
      <c r="O3808">
        <v>210</v>
      </c>
      <c r="P3808">
        <v>0.5</v>
      </c>
      <c r="Q3808">
        <v>2</v>
      </c>
      <c r="R3808">
        <v>0.26</v>
      </c>
      <c r="S3808">
        <v>0.25</v>
      </c>
      <c r="T3808">
        <v>3</v>
      </c>
      <c r="U3808">
        <v>25</v>
      </c>
      <c r="V3808">
        <v>7</v>
      </c>
      <c r="W3808">
        <v>1.46</v>
      </c>
      <c r="X3808">
        <v>5</v>
      </c>
      <c r="Y3808">
        <v>0.5</v>
      </c>
      <c r="Z3808">
        <v>0.23</v>
      </c>
      <c r="AA3808">
        <v>40</v>
      </c>
      <c r="AB3808">
        <v>0.32</v>
      </c>
      <c r="AC3808">
        <v>145</v>
      </c>
      <c r="AD3808">
        <v>0.5</v>
      </c>
      <c r="AE3808">
        <v>0.01</v>
      </c>
      <c r="AF3808">
        <v>11</v>
      </c>
      <c r="AG3808">
        <v>760</v>
      </c>
      <c r="AH3808">
        <v>10</v>
      </c>
      <c r="AI3808">
        <v>1</v>
      </c>
      <c r="AJ3808">
        <v>2</v>
      </c>
      <c r="AK3808">
        <v>169</v>
      </c>
      <c r="AL3808">
        <v>0.02</v>
      </c>
      <c r="AM3808">
        <v>5</v>
      </c>
      <c r="AN3808">
        <v>5</v>
      </c>
      <c r="AO3808">
        <v>19</v>
      </c>
      <c r="AP3808">
        <v>5</v>
      </c>
      <c r="AQ3808">
        <v>16</v>
      </c>
    </row>
    <row r="3809" spans="1:43" hidden="1" x14ac:dyDescent="0.25">
      <c r="A3809" t="s">
        <v>14068</v>
      </c>
      <c r="B3809" t="s">
        <v>14069</v>
      </c>
      <c r="C3809" s="1" t="str">
        <f t="shared" si="281"/>
        <v>21:0118</v>
      </c>
      <c r="D3809" s="1" t="str">
        <f t="shared" si="282"/>
        <v>21:0027</v>
      </c>
      <c r="E3809" t="s">
        <v>14070</v>
      </c>
      <c r="F3809" t="s">
        <v>14071</v>
      </c>
      <c r="H3809">
        <v>63.972771000000002</v>
      </c>
      <c r="I3809">
        <v>-96.369809399999994</v>
      </c>
      <c r="J3809" s="1" t="str">
        <f t="shared" si="283"/>
        <v>Till</v>
      </c>
      <c r="K3809" s="1" t="str">
        <f t="shared" si="284"/>
        <v>&lt;63 micron</v>
      </c>
      <c r="L3809">
        <v>0.1</v>
      </c>
      <c r="M3809">
        <v>1.54</v>
      </c>
      <c r="N3809">
        <v>1</v>
      </c>
      <c r="O3809">
        <v>400</v>
      </c>
      <c r="P3809">
        <v>0.5</v>
      </c>
      <c r="Q3809">
        <v>1</v>
      </c>
      <c r="R3809">
        <v>0.32</v>
      </c>
      <c r="S3809">
        <v>0.25</v>
      </c>
      <c r="T3809">
        <v>7</v>
      </c>
      <c r="U3809">
        <v>32</v>
      </c>
      <c r="V3809">
        <v>14</v>
      </c>
      <c r="W3809">
        <v>2.06</v>
      </c>
      <c r="X3809">
        <v>5</v>
      </c>
      <c r="Y3809">
        <v>0.5</v>
      </c>
      <c r="Z3809">
        <v>0.33</v>
      </c>
      <c r="AA3809">
        <v>40</v>
      </c>
      <c r="AB3809">
        <v>0.55000000000000004</v>
      </c>
      <c r="AC3809">
        <v>260</v>
      </c>
      <c r="AD3809">
        <v>0.5</v>
      </c>
      <c r="AE3809">
        <v>0.01</v>
      </c>
      <c r="AF3809">
        <v>19</v>
      </c>
      <c r="AG3809">
        <v>780</v>
      </c>
      <c r="AH3809">
        <v>12</v>
      </c>
      <c r="AI3809">
        <v>1</v>
      </c>
      <c r="AJ3809">
        <v>3</v>
      </c>
      <c r="AK3809">
        <v>134</v>
      </c>
      <c r="AL3809">
        <v>0.02</v>
      </c>
      <c r="AM3809">
        <v>5</v>
      </c>
      <c r="AN3809">
        <v>5</v>
      </c>
      <c r="AO3809">
        <v>26</v>
      </c>
      <c r="AP3809">
        <v>5</v>
      </c>
      <c r="AQ3809">
        <v>34</v>
      </c>
    </row>
    <row r="3810" spans="1:43" hidden="1" x14ac:dyDescent="0.25">
      <c r="A3810" t="s">
        <v>14072</v>
      </c>
      <c r="B3810" t="s">
        <v>14073</v>
      </c>
      <c r="C3810" s="1" t="str">
        <f t="shared" si="281"/>
        <v>21:0118</v>
      </c>
      <c r="D3810" s="1" t="str">
        <f t="shared" si="282"/>
        <v>21:0027</v>
      </c>
      <c r="E3810" t="s">
        <v>14074</v>
      </c>
      <c r="F3810" t="s">
        <v>14075</v>
      </c>
      <c r="H3810">
        <v>63.987965299999999</v>
      </c>
      <c r="I3810">
        <v>-96.362409400000004</v>
      </c>
      <c r="J3810" s="1" t="str">
        <f t="shared" si="283"/>
        <v>Till</v>
      </c>
      <c r="K3810" s="1" t="str">
        <f t="shared" si="284"/>
        <v>&lt;63 micron</v>
      </c>
      <c r="L3810">
        <v>0.1</v>
      </c>
      <c r="M3810">
        <v>0.98</v>
      </c>
      <c r="N3810">
        <v>2</v>
      </c>
      <c r="O3810">
        <v>220</v>
      </c>
      <c r="P3810">
        <v>0.5</v>
      </c>
      <c r="Q3810">
        <v>2</v>
      </c>
      <c r="R3810">
        <v>0.27</v>
      </c>
      <c r="S3810">
        <v>0.25</v>
      </c>
      <c r="T3810">
        <v>4</v>
      </c>
      <c r="U3810">
        <v>23</v>
      </c>
      <c r="V3810">
        <v>7</v>
      </c>
      <c r="W3810">
        <v>1.59</v>
      </c>
      <c r="X3810">
        <v>5</v>
      </c>
      <c r="Y3810">
        <v>0.5</v>
      </c>
      <c r="Z3810">
        <v>0.2</v>
      </c>
      <c r="AA3810">
        <v>40</v>
      </c>
      <c r="AB3810">
        <v>0.32</v>
      </c>
      <c r="AC3810">
        <v>145</v>
      </c>
      <c r="AD3810">
        <v>0.5</v>
      </c>
      <c r="AE3810">
        <v>0.01</v>
      </c>
      <c r="AF3810">
        <v>12</v>
      </c>
      <c r="AG3810">
        <v>840</v>
      </c>
      <c r="AH3810">
        <v>12</v>
      </c>
      <c r="AI3810">
        <v>1</v>
      </c>
      <c r="AJ3810">
        <v>2</v>
      </c>
      <c r="AK3810">
        <v>186</v>
      </c>
      <c r="AL3810">
        <v>0.02</v>
      </c>
      <c r="AM3810">
        <v>5</v>
      </c>
      <c r="AN3810">
        <v>5</v>
      </c>
      <c r="AO3810">
        <v>19</v>
      </c>
      <c r="AP3810">
        <v>5</v>
      </c>
      <c r="AQ3810">
        <v>20</v>
      </c>
    </row>
    <row r="3811" spans="1:43" hidden="1" x14ac:dyDescent="0.25">
      <c r="A3811" t="s">
        <v>14076</v>
      </c>
      <c r="B3811" t="s">
        <v>14077</v>
      </c>
      <c r="C3811" s="1" t="str">
        <f t="shared" si="281"/>
        <v>21:0118</v>
      </c>
      <c r="D3811" s="1" t="str">
        <f t="shared" si="282"/>
        <v>21:0027</v>
      </c>
      <c r="E3811" t="s">
        <v>14078</v>
      </c>
      <c r="F3811" t="s">
        <v>14079</v>
      </c>
      <c r="H3811">
        <v>64.002665199999996</v>
      </c>
      <c r="I3811">
        <v>-96.371804900000001</v>
      </c>
      <c r="J3811" s="1" t="str">
        <f t="shared" si="283"/>
        <v>Till</v>
      </c>
      <c r="K3811" s="1" t="str">
        <f t="shared" si="284"/>
        <v>&lt;63 micron</v>
      </c>
      <c r="L3811">
        <v>0.1</v>
      </c>
      <c r="M3811">
        <v>1.01</v>
      </c>
      <c r="N3811">
        <v>4</v>
      </c>
      <c r="O3811">
        <v>270</v>
      </c>
      <c r="P3811">
        <v>0.5</v>
      </c>
      <c r="Q3811">
        <v>1</v>
      </c>
      <c r="R3811">
        <v>0.37</v>
      </c>
      <c r="S3811">
        <v>0.25</v>
      </c>
      <c r="T3811">
        <v>4</v>
      </c>
      <c r="U3811">
        <v>25</v>
      </c>
      <c r="V3811">
        <v>8</v>
      </c>
      <c r="W3811">
        <v>1.52</v>
      </c>
      <c r="X3811">
        <v>5</v>
      </c>
      <c r="Y3811">
        <v>0.5</v>
      </c>
      <c r="Z3811">
        <v>0.2</v>
      </c>
      <c r="AA3811">
        <v>40</v>
      </c>
      <c r="AB3811">
        <v>0.36</v>
      </c>
      <c r="AC3811">
        <v>165</v>
      </c>
      <c r="AD3811">
        <v>0.5</v>
      </c>
      <c r="AE3811">
        <v>0.01</v>
      </c>
      <c r="AF3811">
        <v>12</v>
      </c>
      <c r="AG3811">
        <v>830</v>
      </c>
      <c r="AH3811">
        <v>12</v>
      </c>
      <c r="AI3811">
        <v>1</v>
      </c>
      <c r="AJ3811">
        <v>2</v>
      </c>
      <c r="AK3811">
        <v>142</v>
      </c>
      <c r="AL3811">
        <v>0.02</v>
      </c>
      <c r="AM3811">
        <v>5</v>
      </c>
      <c r="AN3811">
        <v>5</v>
      </c>
      <c r="AO3811">
        <v>20</v>
      </c>
      <c r="AP3811">
        <v>5</v>
      </c>
      <c r="AQ3811">
        <v>20</v>
      </c>
    </row>
    <row r="3812" spans="1:43" hidden="1" x14ac:dyDescent="0.25">
      <c r="A3812" t="s">
        <v>14080</v>
      </c>
      <c r="B3812" t="s">
        <v>14081</v>
      </c>
      <c r="C3812" s="1" t="str">
        <f t="shared" si="281"/>
        <v>21:0118</v>
      </c>
      <c r="D3812" s="1" t="str">
        <f t="shared" si="282"/>
        <v>21:0027</v>
      </c>
      <c r="E3812" t="s">
        <v>14082</v>
      </c>
      <c r="F3812" t="s">
        <v>14083</v>
      </c>
      <c r="H3812">
        <v>63.561966599999998</v>
      </c>
      <c r="I3812">
        <v>-96.331334299999995</v>
      </c>
      <c r="J3812" s="1" t="str">
        <f t="shared" si="283"/>
        <v>Till</v>
      </c>
      <c r="K3812" s="1" t="str">
        <f t="shared" si="284"/>
        <v>&lt;63 micron</v>
      </c>
      <c r="L3812">
        <v>0.1</v>
      </c>
      <c r="M3812">
        <v>1.55</v>
      </c>
      <c r="N3812">
        <v>1</v>
      </c>
      <c r="O3812">
        <v>270</v>
      </c>
      <c r="P3812">
        <v>1</v>
      </c>
      <c r="Q3812">
        <v>1</v>
      </c>
      <c r="R3812">
        <v>0.57999999999999996</v>
      </c>
      <c r="S3812">
        <v>0.25</v>
      </c>
      <c r="T3812">
        <v>9</v>
      </c>
      <c r="U3812">
        <v>64</v>
      </c>
      <c r="V3812">
        <v>21</v>
      </c>
      <c r="W3812">
        <v>2.31</v>
      </c>
      <c r="X3812">
        <v>5</v>
      </c>
      <c r="Y3812">
        <v>0.5</v>
      </c>
      <c r="Z3812">
        <v>0.49</v>
      </c>
      <c r="AA3812">
        <v>60</v>
      </c>
      <c r="AB3812">
        <v>0.96</v>
      </c>
      <c r="AC3812">
        <v>315</v>
      </c>
      <c r="AD3812">
        <v>0.5</v>
      </c>
      <c r="AE3812">
        <v>0.02</v>
      </c>
      <c r="AF3812">
        <v>28</v>
      </c>
      <c r="AG3812">
        <v>1180</v>
      </c>
      <c r="AH3812">
        <v>12</v>
      </c>
      <c r="AI3812">
        <v>1</v>
      </c>
      <c r="AJ3812">
        <v>4</v>
      </c>
      <c r="AK3812">
        <v>84</v>
      </c>
      <c r="AL3812">
        <v>0.09</v>
      </c>
      <c r="AM3812">
        <v>5</v>
      </c>
      <c r="AN3812">
        <v>5</v>
      </c>
      <c r="AO3812">
        <v>40</v>
      </c>
      <c r="AP3812">
        <v>5</v>
      </c>
      <c r="AQ3812">
        <v>38</v>
      </c>
    </row>
    <row r="3813" spans="1:43" hidden="1" x14ac:dyDescent="0.25">
      <c r="A3813" t="s">
        <v>14084</v>
      </c>
      <c r="B3813" t="s">
        <v>14085</v>
      </c>
      <c r="C3813" s="1" t="str">
        <f t="shared" si="281"/>
        <v>21:0118</v>
      </c>
      <c r="D3813" s="1" t="str">
        <f t="shared" si="282"/>
        <v>21:0027</v>
      </c>
      <c r="E3813" t="s">
        <v>14086</v>
      </c>
      <c r="F3813" t="s">
        <v>14087</v>
      </c>
      <c r="H3813">
        <v>63.872066599999997</v>
      </c>
      <c r="I3813">
        <v>-96.315367899999998</v>
      </c>
      <c r="J3813" s="1" t="str">
        <f t="shared" si="283"/>
        <v>Till</v>
      </c>
      <c r="K3813" s="1" t="str">
        <f t="shared" si="284"/>
        <v>&lt;63 micron</v>
      </c>
      <c r="L3813">
        <v>0.1</v>
      </c>
      <c r="M3813">
        <v>0.38</v>
      </c>
      <c r="N3813">
        <v>2</v>
      </c>
      <c r="O3813">
        <v>70</v>
      </c>
      <c r="P3813">
        <v>0.25</v>
      </c>
      <c r="Q3813">
        <v>1</v>
      </c>
      <c r="R3813">
        <v>0.15</v>
      </c>
      <c r="S3813">
        <v>0.25</v>
      </c>
      <c r="T3813">
        <v>2</v>
      </c>
      <c r="U3813">
        <v>20</v>
      </c>
      <c r="V3813">
        <v>2</v>
      </c>
      <c r="W3813">
        <v>0.94</v>
      </c>
      <c r="X3813">
        <v>5</v>
      </c>
      <c r="Y3813">
        <v>0.5</v>
      </c>
      <c r="Z3813">
        <v>0.04</v>
      </c>
      <c r="AA3813">
        <v>20</v>
      </c>
      <c r="AB3813">
        <v>0.2</v>
      </c>
      <c r="AC3813">
        <v>110</v>
      </c>
      <c r="AD3813">
        <v>0.5</v>
      </c>
      <c r="AE3813">
        <v>0.01</v>
      </c>
      <c r="AF3813">
        <v>8</v>
      </c>
      <c r="AG3813">
        <v>530</v>
      </c>
      <c r="AH3813">
        <v>8</v>
      </c>
      <c r="AI3813">
        <v>1</v>
      </c>
      <c r="AJ3813">
        <v>1</v>
      </c>
      <c r="AK3813">
        <v>137</v>
      </c>
      <c r="AL3813">
        <v>0.02</v>
      </c>
      <c r="AM3813">
        <v>5</v>
      </c>
      <c r="AN3813">
        <v>5</v>
      </c>
      <c r="AO3813">
        <v>14</v>
      </c>
      <c r="AP3813">
        <v>5</v>
      </c>
      <c r="AQ3813">
        <v>6</v>
      </c>
    </row>
    <row r="3814" spans="1:43" hidden="1" x14ac:dyDescent="0.25">
      <c r="A3814" t="s">
        <v>14088</v>
      </c>
      <c r="B3814" t="s">
        <v>14089</v>
      </c>
      <c r="C3814" s="1" t="str">
        <f t="shared" si="281"/>
        <v>21:0118</v>
      </c>
      <c r="D3814" s="1" t="str">
        <f t="shared" si="282"/>
        <v>21:0027</v>
      </c>
      <c r="E3814" t="s">
        <v>14090</v>
      </c>
      <c r="F3814" t="s">
        <v>14091</v>
      </c>
      <c r="H3814">
        <v>63.888985300000002</v>
      </c>
      <c r="I3814">
        <v>-96.3076382</v>
      </c>
      <c r="J3814" s="1" t="str">
        <f t="shared" si="283"/>
        <v>Till</v>
      </c>
      <c r="K3814" s="1" t="str">
        <f t="shared" si="284"/>
        <v>&lt;63 micron</v>
      </c>
      <c r="L3814">
        <v>0.1</v>
      </c>
      <c r="M3814">
        <v>0.87</v>
      </c>
      <c r="N3814">
        <v>6</v>
      </c>
      <c r="O3814">
        <v>170</v>
      </c>
      <c r="P3814">
        <v>0.5</v>
      </c>
      <c r="Q3814">
        <v>1</v>
      </c>
      <c r="R3814">
        <v>0.22</v>
      </c>
      <c r="S3814">
        <v>0.25</v>
      </c>
      <c r="T3814">
        <v>3</v>
      </c>
      <c r="U3814">
        <v>24</v>
      </c>
      <c r="V3814">
        <v>6</v>
      </c>
      <c r="W3814">
        <v>1.33</v>
      </c>
      <c r="X3814">
        <v>5</v>
      </c>
      <c r="Y3814">
        <v>1</v>
      </c>
      <c r="Z3814">
        <v>0.17</v>
      </c>
      <c r="AA3814">
        <v>30</v>
      </c>
      <c r="AB3814">
        <v>0.27</v>
      </c>
      <c r="AC3814">
        <v>170</v>
      </c>
      <c r="AD3814">
        <v>0.5</v>
      </c>
      <c r="AE3814">
        <v>0.01</v>
      </c>
      <c r="AF3814">
        <v>11</v>
      </c>
      <c r="AG3814">
        <v>730</v>
      </c>
      <c r="AH3814">
        <v>8</v>
      </c>
      <c r="AI3814">
        <v>1</v>
      </c>
      <c r="AJ3814">
        <v>2</v>
      </c>
      <c r="AK3814">
        <v>137</v>
      </c>
      <c r="AL3814">
        <v>0.01</v>
      </c>
      <c r="AM3814">
        <v>5</v>
      </c>
      <c r="AN3814">
        <v>5</v>
      </c>
      <c r="AO3814">
        <v>18</v>
      </c>
      <c r="AP3814">
        <v>5</v>
      </c>
      <c r="AQ3814">
        <v>14</v>
      </c>
    </row>
    <row r="3815" spans="1:43" hidden="1" x14ac:dyDescent="0.25">
      <c r="A3815" t="s">
        <v>14092</v>
      </c>
      <c r="B3815" t="s">
        <v>14093</v>
      </c>
      <c r="C3815" s="1" t="str">
        <f t="shared" si="281"/>
        <v>21:0118</v>
      </c>
      <c r="D3815" s="1" t="str">
        <f t="shared" si="282"/>
        <v>21:0027</v>
      </c>
      <c r="E3815" t="s">
        <v>14094</v>
      </c>
      <c r="F3815" t="s">
        <v>14095</v>
      </c>
      <c r="H3815">
        <v>63.917670200000003</v>
      </c>
      <c r="I3815">
        <v>-96.327631299999993</v>
      </c>
      <c r="J3815" s="1" t="str">
        <f t="shared" si="283"/>
        <v>Till</v>
      </c>
      <c r="K3815" s="1" t="str">
        <f t="shared" si="284"/>
        <v>&lt;63 micron</v>
      </c>
      <c r="L3815">
        <v>0.1</v>
      </c>
      <c r="M3815">
        <v>0.42</v>
      </c>
      <c r="N3815">
        <v>2</v>
      </c>
      <c r="O3815">
        <v>70</v>
      </c>
      <c r="P3815">
        <v>0.25</v>
      </c>
      <c r="Q3815">
        <v>1</v>
      </c>
      <c r="R3815">
        <v>0.2</v>
      </c>
      <c r="S3815">
        <v>0.25</v>
      </c>
      <c r="T3815">
        <v>1</v>
      </c>
      <c r="U3815">
        <v>14</v>
      </c>
      <c r="V3815">
        <v>2</v>
      </c>
      <c r="W3815">
        <v>1.02</v>
      </c>
      <c r="X3815">
        <v>5</v>
      </c>
      <c r="Y3815">
        <v>0.5</v>
      </c>
      <c r="Z3815">
        <v>0.06</v>
      </c>
      <c r="AA3815">
        <v>30</v>
      </c>
      <c r="AB3815">
        <v>0.15</v>
      </c>
      <c r="AC3815">
        <v>70</v>
      </c>
      <c r="AD3815">
        <v>0.5</v>
      </c>
      <c r="AE3815">
        <v>0.01</v>
      </c>
      <c r="AF3815">
        <v>6</v>
      </c>
      <c r="AG3815">
        <v>720</v>
      </c>
      <c r="AH3815">
        <v>8</v>
      </c>
      <c r="AI3815">
        <v>1</v>
      </c>
      <c r="AJ3815">
        <v>1</v>
      </c>
      <c r="AK3815">
        <v>149</v>
      </c>
      <c r="AL3815">
        <v>0.02</v>
      </c>
      <c r="AM3815">
        <v>5</v>
      </c>
      <c r="AN3815">
        <v>5</v>
      </c>
      <c r="AO3815">
        <v>13</v>
      </c>
      <c r="AP3815">
        <v>5</v>
      </c>
      <c r="AQ3815">
        <v>8</v>
      </c>
    </row>
    <row r="3816" spans="1:43" hidden="1" x14ac:dyDescent="0.25">
      <c r="A3816" t="s">
        <v>14096</v>
      </c>
      <c r="B3816" t="s">
        <v>14097</v>
      </c>
      <c r="C3816" s="1" t="str">
        <f t="shared" si="281"/>
        <v>21:0118</v>
      </c>
      <c r="D3816" s="1" t="str">
        <f t="shared" si="282"/>
        <v>21:0027</v>
      </c>
      <c r="E3816" t="s">
        <v>14098</v>
      </c>
      <c r="F3816" t="s">
        <v>14099</v>
      </c>
      <c r="H3816">
        <v>63.925951400000002</v>
      </c>
      <c r="I3816">
        <v>-96.317027600000003</v>
      </c>
      <c r="J3816" s="1" t="str">
        <f t="shared" si="283"/>
        <v>Till</v>
      </c>
      <c r="K3816" s="1" t="str">
        <f t="shared" si="284"/>
        <v>&lt;63 micron</v>
      </c>
      <c r="L3816">
        <v>0.1</v>
      </c>
      <c r="M3816">
        <v>1.1599999999999999</v>
      </c>
      <c r="N3816">
        <v>1</v>
      </c>
      <c r="O3816">
        <v>220</v>
      </c>
      <c r="P3816">
        <v>0.5</v>
      </c>
      <c r="Q3816">
        <v>1</v>
      </c>
      <c r="R3816">
        <v>0.27</v>
      </c>
      <c r="S3816">
        <v>0.25</v>
      </c>
      <c r="T3816">
        <v>4</v>
      </c>
      <c r="U3816">
        <v>28</v>
      </c>
      <c r="V3816">
        <v>7</v>
      </c>
      <c r="W3816">
        <v>1.6</v>
      </c>
      <c r="X3816">
        <v>5</v>
      </c>
      <c r="Y3816">
        <v>0.5</v>
      </c>
      <c r="Z3816">
        <v>0.21</v>
      </c>
      <c r="AA3816">
        <v>40</v>
      </c>
      <c r="AB3816">
        <v>0.36</v>
      </c>
      <c r="AC3816">
        <v>160</v>
      </c>
      <c r="AD3816">
        <v>0.5</v>
      </c>
      <c r="AE3816">
        <v>0.01</v>
      </c>
      <c r="AF3816">
        <v>13</v>
      </c>
      <c r="AG3816">
        <v>740</v>
      </c>
      <c r="AH3816">
        <v>10</v>
      </c>
      <c r="AI3816">
        <v>1</v>
      </c>
      <c r="AJ3816">
        <v>2</v>
      </c>
      <c r="AK3816">
        <v>170</v>
      </c>
      <c r="AL3816">
        <v>0.02</v>
      </c>
      <c r="AM3816">
        <v>5</v>
      </c>
      <c r="AN3816">
        <v>5</v>
      </c>
      <c r="AO3816">
        <v>20</v>
      </c>
      <c r="AP3816">
        <v>5</v>
      </c>
      <c r="AQ3816">
        <v>20</v>
      </c>
    </row>
    <row r="3817" spans="1:43" hidden="1" x14ac:dyDescent="0.25">
      <c r="A3817" t="s">
        <v>14100</v>
      </c>
      <c r="B3817" t="s">
        <v>14101</v>
      </c>
      <c r="C3817" s="1" t="str">
        <f t="shared" si="281"/>
        <v>21:0118</v>
      </c>
      <c r="D3817" s="1" t="str">
        <f t="shared" si="282"/>
        <v>21:0027</v>
      </c>
      <c r="E3817" t="s">
        <v>14102</v>
      </c>
      <c r="F3817" t="s">
        <v>14103</v>
      </c>
      <c r="H3817">
        <v>63.939861800000003</v>
      </c>
      <c r="I3817">
        <v>-96.318003000000004</v>
      </c>
      <c r="J3817" s="1" t="str">
        <f t="shared" si="283"/>
        <v>Till</v>
      </c>
      <c r="K3817" s="1" t="str">
        <f t="shared" si="284"/>
        <v>&lt;63 micron</v>
      </c>
      <c r="L3817">
        <v>0.1</v>
      </c>
      <c r="M3817">
        <v>0.66</v>
      </c>
      <c r="N3817">
        <v>1</v>
      </c>
      <c r="O3817">
        <v>130</v>
      </c>
      <c r="P3817">
        <v>0.25</v>
      </c>
      <c r="Q3817">
        <v>1</v>
      </c>
      <c r="R3817">
        <v>0.22</v>
      </c>
      <c r="S3817">
        <v>0.25</v>
      </c>
      <c r="T3817">
        <v>2</v>
      </c>
      <c r="U3817">
        <v>17</v>
      </c>
      <c r="V3817">
        <v>4</v>
      </c>
      <c r="W3817">
        <v>1.18</v>
      </c>
      <c r="X3817">
        <v>5</v>
      </c>
      <c r="Y3817">
        <v>0.5</v>
      </c>
      <c r="Z3817">
        <v>0.13</v>
      </c>
      <c r="AA3817">
        <v>40</v>
      </c>
      <c r="AB3817">
        <v>0.21</v>
      </c>
      <c r="AC3817">
        <v>165</v>
      </c>
      <c r="AD3817">
        <v>0.5</v>
      </c>
      <c r="AE3817">
        <v>0.01</v>
      </c>
      <c r="AF3817">
        <v>7</v>
      </c>
      <c r="AG3817">
        <v>780</v>
      </c>
      <c r="AH3817">
        <v>10</v>
      </c>
      <c r="AI3817">
        <v>1</v>
      </c>
      <c r="AJ3817">
        <v>1</v>
      </c>
      <c r="AK3817">
        <v>200</v>
      </c>
      <c r="AL3817">
        <v>0.01</v>
      </c>
      <c r="AM3817">
        <v>5</v>
      </c>
      <c r="AN3817">
        <v>5</v>
      </c>
      <c r="AO3817">
        <v>14</v>
      </c>
      <c r="AP3817">
        <v>5</v>
      </c>
      <c r="AQ3817">
        <v>12</v>
      </c>
    </row>
    <row r="3818" spans="1:43" hidden="1" x14ac:dyDescent="0.25">
      <c r="A3818" t="s">
        <v>14104</v>
      </c>
      <c r="B3818" t="s">
        <v>14105</v>
      </c>
      <c r="C3818" s="1" t="str">
        <f t="shared" si="281"/>
        <v>21:0118</v>
      </c>
      <c r="D3818" s="1" t="str">
        <f t="shared" si="282"/>
        <v>21:0027</v>
      </c>
      <c r="E3818" t="s">
        <v>14106</v>
      </c>
      <c r="F3818" t="s">
        <v>14107</v>
      </c>
      <c r="H3818">
        <v>63.959117900000003</v>
      </c>
      <c r="I3818">
        <v>-96.325924000000001</v>
      </c>
      <c r="J3818" s="1" t="str">
        <f t="shared" si="283"/>
        <v>Till</v>
      </c>
      <c r="K3818" s="1" t="str">
        <f t="shared" si="284"/>
        <v>&lt;63 micron</v>
      </c>
      <c r="L3818">
        <v>0.1</v>
      </c>
      <c r="M3818">
        <v>1.36</v>
      </c>
      <c r="N3818">
        <v>4</v>
      </c>
      <c r="O3818">
        <v>290</v>
      </c>
      <c r="P3818">
        <v>0.5</v>
      </c>
      <c r="Q3818">
        <v>1</v>
      </c>
      <c r="R3818">
        <v>0.3</v>
      </c>
      <c r="S3818">
        <v>0.25</v>
      </c>
      <c r="T3818">
        <v>5</v>
      </c>
      <c r="U3818">
        <v>25</v>
      </c>
      <c r="V3818">
        <v>9</v>
      </c>
      <c r="W3818">
        <v>1.74</v>
      </c>
      <c r="X3818">
        <v>5</v>
      </c>
      <c r="Y3818">
        <v>0.5</v>
      </c>
      <c r="Z3818">
        <v>0.28999999999999998</v>
      </c>
      <c r="AA3818">
        <v>50</v>
      </c>
      <c r="AB3818">
        <v>0.42</v>
      </c>
      <c r="AC3818">
        <v>165</v>
      </c>
      <c r="AD3818">
        <v>0.5</v>
      </c>
      <c r="AE3818">
        <v>0.01</v>
      </c>
      <c r="AF3818">
        <v>13</v>
      </c>
      <c r="AG3818">
        <v>810</v>
      </c>
      <c r="AH3818">
        <v>14</v>
      </c>
      <c r="AI3818">
        <v>1</v>
      </c>
      <c r="AJ3818">
        <v>3</v>
      </c>
      <c r="AK3818">
        <v>207</v>
      </c>
      <c r="AL3818">
        <v>0.02</v>
      </c>
      <c r="AM3818">
        <v>5</v>
      </c>
      <c r="AN3818">
        <v>5</v>
      </c>
      <c r="AO3818">
        <v>23</v>
      </c>
      <c r="AP3818">
        <v>5</v>
      </c>
      <c r="AQ3818">
        <v>24</v>
      </c>
    </row>
    <row r="3819" spans="1:43" hidden="1" x14ac:dyDescent="0.25">
      <c r="A3819" t="s">
        <v>14108</v>
      </c>
      <c r="B3819" t="s">
        <v>14109</v>
      </c>
      <c r="C3819" s="1" t="str">
        <f t="shared" si="281"/>
        <v>21:0118</v>
      </c>
      <c r="D3819" s="1" t="str">
        <f t="shared" si="282"/>
        <v>21:0027</v>
      </c>
      <c r="E3819" t="s">
        <v>14110</v>
      </c>
      <c r="F3819" t="s">
        <v>14111</v>
      </c>
      <c r="H3819">
        <v>63.972858299999999</v>
      </c>
      <c r="I3819">
        <v>-96.327431799999999</v>
      </c>
      <c r="J3819" s="1" t="str">
        <f t="shared" si="283"/>
        <v>Till</v>
      </c>
      <c r="K3819" s="1" t="str">
        <f t="shared" si="284"/>
        <v>&lt;63 micron</v>
      </c>
      <c r="L3819">
        <v>0.1</v>
      </c>
      <c r="M3819">
        <v>0.55000000000000004</v>
      </c>
      <c r="N3819">
        <v>2</v>
      </c>
      <c r="O3819">
        <v>80</v>
      </c>
      <c r="P3819">
        <v>0.25</v>
      </c>
      <c r="Q3819">
        <v>1</v>
      </c>
      <c r="R3819">
        <v>0.35</v>
      </c>
      <c r="S3819">
        <v>0.25</v>
      </c>
      <c r="T3819">
        <v>2</v>
      </c>
      <c r="U3819">
        <v>16</v>
      </c>
      <c r="V3819">
        <v>4</v>
      </c>
      <c r="W3819">
        <v>1.24</v>
      </c>
      <c r="X3819">
        <v>5</v>
      </c>
      <c r="Y3819">
        <v>0.5</v>
      </c>
      <c r="Z3819">
        <v>0.09</v>
      </c>
      <c r="AA3819">
        <v>40</v>
      </c>
      <c r="AB3819">
        <v>0.23</v>
      </c>
      <c r="AC3819">
        <v>120</v>
      </c>
      <c r="AD3819">
        <v>0.5</v>
      </c>
      <c r="AE3819">
        <v>0.01</v>
      </c>
      <c r="AF3819">
        <v>8</v>
      </c>
      <c r="AG3819">
        <v>970</v>
      </c>
      <c r="AH3819">
        <v>10</v>
      </c>
      <c r="AI3819">
        <v>1</v>
      </c>
      <c r="AJ3819">
        <v>2</v>
      </c>
      <c r="AK3819">
        <v>157</v>
      </c>
      <c r="AL3819">
        <v>0.03</v>
      </c>
      <c r="AM3819">
        <v>5</v>
      </c>
      <c r="AN3819">
        <v>5</v>
      </c>
      <c r="AO3819">
        <v>17</v>
      </c>
      <c r="AP3819">
        <v>5</v>
      </c>
      <c r="AQ3819">
        <v>14</v>
      </c>
    </row>
    <row r="3820" spans="1:43" hidden="1" x14ac:dyDescent="0.25">
      <c r="A3820" t="s">
        <v>14112</v>
      </c>
      <c r="B3820" t="s">
        <v>14113</v>
      </c>
      <c r="C3820" s="1" t="str">
        <f t="shared" si="281"/>
        <v>21:0118</v>
      </c>
      <c r="D3820" s="1" t="str">
        <f t="shared" si="282"/>
        <v>21:0027</v>
      </c>
      <c r="E3820" t="s">
        <v>14114</v>
      </c>
      <c r="F3820" t="s">
        <v>14115</v>
      </c>
      <c r="H3820">
        <v>63.988570299999999</v>
      </c>
      <c r="I3820">
        <v>-96.331165799999994</v>
      </c>
      <c r="J3820" s="1" t="str">
        <f t="shared" si="283"/>
        <v>Till</v>
      </c>
      <c r="K3820" s="1" t="str">
        <f t="shared" si="284"/>
        <v>&lt;63 micron</v>
      </c>
      <c r="L3820">
        <v>0.1</v>
      </c>
      <c r="M3820">
        <v>1.52</v>
      </c>
      <c r="N3820">
        <v>10</v>
      </c>
      <c r="O3820">
        <v>390</v>
      </c>
      <c r="P3820">
        <v>0.5</v>
      </c>
      <c r="Q3820">
        <v>2</v>
      </c>
      <c r="R3820">
        <v>0.33</v>
      </c>
      <c r="S3820">
        <v>0.25</v>
      </c>
      <c r="T3820">
        <v>6</v>
      </c>
      <c r="U3820">
        <v>31</v>
      </c>
      <c r="V3820">
        <v>12</v>
      </c>
      <c r="W3820">
        <v>2.0499999999999998</v>
      </c>
      <c r="X3820">
        <v>5</v>
      </c>
      <c r="Y3820">
        <v>1</v>
      </c>
      <c r="Z3820">
        <v>0.34</v>
      </c>
      <c r="AA3820">
        <v>50</v>
      </c>
      <c r="AB3820">
        <v>0.56999999999999995</v>
      </c>
      <c r="AC3820">
        <v>225</v>
      </c>
      <c r="AD3820">
        <v>0.5</v>
      </c>
      <c r="AE3820">
        <v>0.01</v>
      </c>
      <c r="AF3820">
        <v>17</v>
      </c>
      <c r="AG3820">
        <v>810</v>
      </c>
      <c r="AH3820">
        <v>14</v>
      </c>
      <c r="AI3820">
        <v>1</v>
      </c>
      <c r="AJ3820">
        <v>3</v>
      </c>
      <c r="AK3820">
        <v>164</v>
      </c>
      <c r="AL3820">
        <v>0.02</v>
      </c>
      <c r="AM3820">
        <v>5</v>
      </c>
      <c r="AN3820">
        <v>5</v>
      </c>
      <c r="AO3820">
        <v>27</v>
      </c>
      <c r="AP3820">
        <v>5</v>
      </c>
      <c r="AQ3820">
        <v>34</v>
      </c>
    </row>
    <row r="3821" spans="1:43" hidden="1" x14ac:dyDescent="0.25">
      <c r="A3821" t="s">
        <v>14116</v>
      </c>
      <c r="B3821" t="s">
        <v>14117</v>
      </c>
      <c r="C3821" s="1" t="str">
        <f t="shared" si="281"/>
        <v>21:0118</v>
      </c>
      <c r="D3821" s="1" t="str">
        <f t="shared" si="282"/>
        <v>21:0027</v>
      </c>
      <c r="E3821" t="s">
        <v>14118</v>
      </c>
      <c r="F3821" t="s">
        <v>14119</v>
      </c>
      <c r="H3821">
        <v>64.004613899999995</v>
      </c>
      <c r="I3821">
        <v>-96.319750600000006</v>
      </c>
      <c r="J3821" s="1" t="str">
        <f t="shared" si="283"/>
        <v>Till</v>
      </c>
      <c r="K3821" s="1" t="str">
        <f t="shared" si="284"/>
        <v>&lt;63 micron</v>
      </c>
      <c r="L3821">
        <v>0.1</v>
      </c>
      <c r="M3821">
        <v>1.53</v>
      </c>
      <c r="N3821">
        <v>6</v>
      </c>
      <c r="O3821">
        <v>380</v>
      </c>
      <c r="P3821">
        <v>0.5</v>
      </c>
      <c r="Q3821">
        <v>2</v>
      </c>
      <c r="R3821">
        <v>0.33</v>
      </c>
      <c r="S3821">
        <v>0.25</v>
      </c>
      <c r="T3821">
        <v>6</v>
      </c>
      <c r="U3821">
        <v>31</v>
      </c>
      <c r="V3821">
        <v>13</v>
      </c>
      <c r="W3821">
        <v>1.99</v>
      </c>
      <c r="X3821">
        <v>5</v>
      </c>
      <c r="Y3821">
        <v>0.5</v>
      </c>
      <c r="Z3821">
        <v>0.32</v>
      </c>
      <c r="AA3821">
        <v>40</v>
      </c>
      <c r="AB3821">
        <v>0.54</v>
      </c>
      <c r="AC3821">
        <v>205</v>
      </c>
      <c r="AD3821">
        <v>0.5</v>
      </c>
      <c r="AE3821">
        <v>0.01</v>
      </c>
      <c r="AF3821">
        <v>17</v>
      </c>
      <c r="AG3821">
        <v>790</v>
      </c>
      <c r="AH3821">
        <v>16</v>
      </c>
      <c r="AI3821">
        <v>1</v>
      </c>
      <c r="AJ3821">
        <v>3</v>
      </c>
      <c r="AK3821">
        <v>175</v>
      </c>
      <c r="AL3821">
        <v>0.02</v>
      </c>
      <c r="AM3821">
        <v>5</v>
      </c>
      <c r="AN3821">
        <v>5</v>
      </c>
      <c r="AO3821">
        <v>27</v>
      </c>
      <c r="AP3821">
        <v>5</v>
      </c>
      <c r="AQ3821">
        <v>32</v>
      </c>
    </row>
    <row r="3822" spans="1:43" hidden="1" x14ac:dyDescent="0.25">
      <c r="A3822" t="s">
        <v>14120</v>
      </c>
      <c r="B3822" t="s">
        <v>14121</v>
      </c>
      <c r="C3822" s="1" t="str">
        <f t="shared" si="281"/>
        <v>21:0118</v>
      </c>
      <c r="D3822" s="1" t="str">
        <f t="shared" si="282"/>
        <v>21:0027</v>
      </c>
      <c r="E3822" t="s">
        <v>14122</v>
      </c>
      <c r="F3822" t="s">
        <v>14123</v>
      </c>
      <c r="H3822">
        <v>63.871497300000001</v>
      </c>
      <c r="I3822">
        <v>-96.284874000000002</v>
      </c>
      <c r="J3822" s="1" t="str">
        <f t="shared" si="283"/>
        <v>Till</v>
      </c>
      <c r="K3822" s="1" t="str">
        <f t="shared" si="284"/>
        <v>&lt;63 micron</v>
      </c>
      <c r="L3822">
        <v>0.1</v>
      </c>
      <c r="M3822">
        <v>1.25</v>
      </c>
      <c r="N3822">
        <v>4</v>
      </c>
      <c r="O3822">
        <v>290</v>
      </c>
      <c r="P3822">
        <v>0.5</v>
      </c>
      <c r="Q3822">
        <v>1</v>
      </c>
      <c r="R3822">
        <v>0.32</v>
      </c>
      <c r="S3822">
        <v>0.25</v>
      </c>
      <c r="T3822">
        <v>4</v>
      </c>
      <c r="U3822">
        <v>36</v>
      </c>
      <c r="V3822">
        <v>8</v>
      </c>
      <c r="W3822">
        <v>1.81</v>
      </c>
      <c r="X3822">
        <v>5</v>
      </c>
      <c r="Y3822">
        <v>0.5</v>
      </c>
      <c r="Z3822">
        <v>0.27</v>
      </c>
      <c r="AA3822">
        <v>40</v>
      </c>
      <c r="AB3822">
        <v>0.54</v>
      </c>
      <c r="AC3822">
        <v>160</v>
      </c>
      <c r="AD3822">
        <v>0.5</v>
      </c>
      <c r="AE3822">
        <v>0.01</v>
      </c>
      <c r="AF3822">
        <v>17</v>
      </c>
      <c r="AG3822">
        <v>780</v>
      </c>
      <c r="AH3822">
        <v>14</v>
      </c>
      <c r="AI3822">
        <v>1</v>
      </c>
      <c r="AJ3822">
        <v>3</v>
      </c>
      <c r="AK3822">
        <v>149</v>
      </c>
      <c r="AL3822">
        <v>0.01</v>
      </c>
      <c r="AM3822">
        <v>5</v>
      </c>
      <c r="AN3822">
        <v>5</v>
      </c>
      <c r="AO3822">
        <v>23</v>
      </c>
      <c r="AP3822">
        <v>5</v>
      </c>
      <c r="AQ3822">
        <v>24</v>
      </c>
    </row>
    <row r="3823" spans="1:43" hidden="1" x14ac:dyDescent="0.25">
      <c r="A3823" t="s">
        <v>14124</v>
      </c>
      <c r="B3823" t="s">
        <v>14125</v>
      </c>
      <c r="C3823" s="1" t="str">
        <f t="shared" si="281"/>
        <v>21:0118</v>
      </c>
      <c r="D3823" s="1" t="str">
        <f t="shared" si="282"/>
        <v>21:0027</v>
      </c>
      <c r="E3823" t="s">
        <v>14126</v>
      </c>
      <c r="F3823" t="s">
        <v>14127</v>
      </c>
      <c r="H3823">
        <v>63.8894637</v>
      </c>
      <c r="I3823">
        <v>-96.285176000000007</v>
      </c>
      <c r="J3823" s="1" t="str">
        <f t="shared" si="283"/>
        <v>Till</v>
      </c>
      <c r="K3823" s="1" t="str">
        <f t="shared" si="284"/>
        <v>&lt;63 micron</v>
      </c>
      <c r="L3823">
        <v>0.1</v>
      </c>
      <c r="M3823">
        <v>0.68</v>
      </c>
      <c r="N3823">
        <v>2</v>
      </c>
      <c r="O3823">
        <v>240</v>
      </c>
      <c r="P3823">
        <v>0.5</v>
      </c>
      <c r="Q3823">
        <v>1</v>
      </c>
      <c r="R3823">
        <v>0.27</v>
      </c>
      <c r="S3823">
        <v>0.25</v>
      </c>
      <c r="T3823">
        <v>3</v>
      </c>
      <c r="U3823">
        <v>26</v>
      </c>
      <c r="V3823">
        <v>6</v>
      </c>
      <c r="W3823">
        <v>1.45</v>
      </c>
      <c r="X3823">
        <v>5</v>
      </c>
      <c r="Y3823">
        <v>0.5</v>
      </c>
      <c r="Z3823">
        <v>0.13</v>
      </c>
      <c r="AA3823">
        <v>40</v>
      </c>
      <c r="AB3823">
        <v>0.36</v>
      </c>
      <c r="AC3823">
        <v>200</v>
      </c>
      <c r="AD3823">
        <v>0.5</v>
      </c>
      <c r="AE3823">
        <v>0.01</v>
      </c>
      <c r="AF3823">
        <v>12</v>
      </c>
      <c r="AG3823">
        <v>890</v>
      </c>
      <c r="AH3823">
        <v>8</v>
      </c>
      <c r="AI3823">
        <v>1</v>
      </c>
      <c r="AJ3823">
        <v>2</v>
      </c>
      <c r="AK3823">
        <v>156</v>
      </c>
      <c r="AL3823">
        <v>0.02</v>
      </c>
      <c r="AM3823">
        <v>5</v>
      </c>
      <c r="AN3823">
        <v>5</v>
      </c>
      <c r="AO3823">
        <v>20</v>
      </c>
      <c r="AP3823">
        <v>5</v>
      </c>
      <c r="AQ3823">
        <v>14</v>
      </c>
    </row>
    <row r="3824" spans="1:43" hidden="1" x14ac:dyDescent="0.25">
      <c r="A3824" t="s">
        <v>14128</v>
      </c>
      <c r="B3824" t="s">
        <v>14129</v>
      </c>
      <c r="C3824" s="1" t="str">
        <f t="shared" si="281"/>
        <v>21:0118</v>
      </c>
      <c r="D3824" s="1" t="str">
        <f t="shared" si="282"/>
        <v>21:0027</v>
      </c>
      <c r="E3824" t="s">
        <v>14130</v>
      </c>
      <c r="F3824" t="s">
        <v>14131</v>
      </c>
      <c r="H3824">
        <v>63.902862499999998</v>
      </c>
      <c r="I3824">
        <v>-96.294299199999998</v>
      </c>
      <c r="J3824" s="1" t="str">
        <f t="shared" si="283"/>
        <v>Till</v>
      </c>
      <c r="K3824" s="1" t="str">
        <f t="shared" si="284"/>
        <v>&lt;63 micron</v>
      </c>
      <c r="L3824">
        <v>0.1</v>
      </c>
      <c r="M3824">
        <v>0.75</v>
      </c>
      <c r="N3824">
        <v>2</v>
      </c>
      <c r="O3824">
        <v>170</v>
      </c>
      <c r="P3824">
        <v>0.5</v>
      </c>
      <c r="Q3824">
        <v>1</v>
      </c>
      <c r="R3824">
        <v>0.21</v>
      </c>
      <c r="S3824">
        <v>0.25</v>
      </c>
      <c r="T3824">
        <v>3</v>
      </c>
      <c r="U3824">
        <v>23</v>
      </c>
      <c r="V3824">
        <v>5</v>
      </c>
      <c r="W3824">
        <v>1.33</v>
      </c>
      <c r="X3824">
        <v>5</v>
      </c>
      <c r="Y3824">
        <v>0.5</v>
      </c>
      <c r="Z3824">
        <v>0.13</v>
      </c>
      <c r="AA3824">
        <v>40</v>
      </c>
      <c r="AB3824">
        <v>0.27</v>
      </c>
      <c r="AC3824">
        <v>140</v>
      </c>
      <c r="AD3824">
        <v>0.5</v>
      </c>
      <c r="AE3824">
        <v>0.01</v>
      </c>
      <c r="AF3824">
        <v>11</v>
      </c>
      <c r="AG3824">
        <v>690</v>
      </c>
      <c r="AH3824">
        <v>8</v>
      </c>
      <c r="AI3824">
        <v>1</v>
      </c>
      <c r="AJ3824">
        <v>2</v>
      </c>
      <c r="AK3824">
        <v>139</v>
      </c>
      <c r="AL3824">
        <v>0.01</v>
      </c>
      <c r="AM3824">
        <v>5</v>
      </c>
      <c r="AN3824">
        <v>5</v>
      </c>
      <c r="AO3824">
        <v>17</v>
      </c>
      <c r="AP3824">
        <v>5</v>
      </c>
      <c r="AQ3824">
        <v>16</v>
      </c>
    </row>
    <row r="3825" spans="1:43" hidden="1" x14ac:dyDescent="0.25">
      <c r="A3825" t="s">
        <v>14132</v>
      </c>
      <c r="B3825" t="s">
        <v>14133</v>
      </c>
      <c r="C3825" s="1" t="str">
        <f t="shared" si="281"/>
        <v>21:0118</v>
      </c>
      <c r="D3825" s="1" t="str">
        <f t="shared" si="282"/>
        <v>21:0027</v>
      </c>
      <c r="E3825" t="s">
        <v>14134</v>
      </c>
      <c r="F3825" t="s">
        <v>14135</v>
      </c>
      <c r="H3825">
        <v>63.913661599999998</v>
      </c>
      <c r="I3825">
        <v>-96.293115499999999</v>
      </c>
      <c r="J3825" s="1" t="str">
        <f t="shared" si="283"/>
        <v>Till</v>
      </c>
      <c r="K3825" s="1" t="str">
        <f t="shared" si="284"/>
        <v>&lt;63 micron</v>
      </c>
      <c r="L3825">
        <v>0.1</v>
      </c>
      <c r="M3825">
        <v>0.91</v>
      </c>
      <c r="N3825">
        <v>6</v>
      </c>
      <c r="O3825">
        <v>200</v>
      </c>
      <c r="P3825">
        <v>0.5</v>
      </c>
      <c r="Q3825">
        <v>1</v>
      </c>
      <c r="R3825">
        <v>0.24</v>
      </c>
      <c r="S3825">
        <v>0.25</v>
      </c>
      <c r="T3825">
        <v>3</v>
      </c>
      <c r="U3825">
        <v>24</v>
      </c>
      <c r="V3825">
        <v>6</v>
      </c>
      <c r="W3825">
        <v>1.43</v>
      </c>
      <c r="X3825">
        <v>5</v>
      </c>
      <c r="Y3825">
        <v>0.5</v>
      </c>
      <c r="Z3825">
        <v>0.16</v>
      </c>
      <c r="AA3825">
        <v>40</v>
      </c>
      <c r="AB3825">
        <v>0.33</v>
      </c>
      <c r="AC3825">
        <v>135</v>
      </c>
      <c r="AD3825">
        <v>0.5</v>
      </c>
      <c r="AE3825">
        <v>0.01</v>
      </c>
      <c r="AF3825">
        <v>12</v>
      </c>
      <c r="AG3825">
        <v>750</v>
      </c>
      <c r="AH3825">
        <v>8</v>
      </c>
      <c r="AI3825">
        <v>1</v>
      </c>
      <c r="AJ3825">
        <v>2</v>
      </c>
      <c r="AK3825">
        <v>143</v>
      </c>
      <c r="AL3825">
        <v>0.01</v>
      </c>
      <c r="AM3825">
        <v>5</v>
      </c>
      <c r="AN3825">
        <v>5</v>
      </c>
      <c r="AO3825">
        <v>17</v>
      </c>
      <c r="AP3825">
        <v>5</v>
      </c>
      <c r="AQ3825">
        <v>18</v>
      </c>
    </row>
    <row r="3826" spans="1:43" hidden="1" x14ac:dyDescent="0.25">
      <c r="A3826" t="s">
        <v>14136</v>
      </c>
      <c r="B3826" t="s">
        <v>14137</v>
      </c>
      <c r="C3826" s="1" t="str">
        <f t="shared" si="281"/>
        <v>21:0118</v>
      </c>
      <c r="D3826" s="1" t="str">
        <f t="shared" si="282"/>
        <v>21:0027</v>
      </c>
      <c r="E3826" t="s">
        <v>14138</v>
      </c>
      <c r="F3826" t="s">
        <v>14139</v>
      </c>
      <c r="H3826">
        <v>63.949505899999998</v>
      </c>
      <c r="I3826">
        <v>-96.281810800000002</v>
      </c>
      <c r="J3826" s="1" t="str">
        <f t="shared" si="283"/>
        <v>Till</v>
      </c>
      <c r="K3826" s="1" t="str">
        <f t="shared" si="284"/>
        <v>&lt;63 micron</v>
      </c>
      <c r="L3826">
        <v>0.1</v>
      </c>
      <c r="M3826">
        <v>1.1299999999999999</v>
      </c>
      <c r="N3826">
        <v>1</v>
      </c>
      <c r="O3826">
        <v>230</v>
      </c>
      <c r="P3826">
        <v>0.5</v>
      </c>
      <c r="Q3826">
        <v>1</v>
      </c>
      <c r="R3826">
        <v>0.16</v>
      </c>
      <c r="S3826">
        <v>0.25</v>
      </c>
      <c r="T3826">
        <v>5</v>
      </c>
      <c r="U3826">
        <v>27</v>
      </c>
      <c r="V3826">
        <v>9</v>
      </c>
      <c r="W3826">
        <v>1.58</v>
      </c>
      <c r="X3826">
        <v>5</v>
      </c>
      <c r="Y3826">
        <v>0.5</v>
      </c>
      <c r="Z3826">
        <v>0.19</v>
      </c>
      <c r="AA3826">
        <v>40</v>
      </c>
      <c r="AB3826">
        <v>0.35</v>
      </c>
      <c r="AC3826">
        <v>120</v>
      </c>
      <c r="AD3826">
        <v>0.5</v>
      </c>
      <c r="AE3826">
        <v>0.01</v>
      </c>
      <c r="AF3826">
        <v>13</v>
      </c>
      <c r="AG3826">
        <v>480</v>
      </c>
      <c r="AH3826">
        <v>14</v>
      </c>
      <c r="AI3826">
        <v>1</v>
      </c>
      <c r="AJ3826">
        <v>2</v>
      </c>
      <c r="AK3826">
        <v>107</v>
      </c>
      <c r="AL3826">
        <v>0.01</v>
      </c>
      <c r="AM3826">
        <v>5</v>
      </c>
      <c r="AN3826">
        <v>5</v>
      </c>
      <c r="AO3826">
        <v>21</v>
      </c>
      <c r="AP3826">
        <v>5</v>
      </c>
      <c r="AQ3826">
        <v>24</v>
      </c>
    </row>
    <row r="3827" spans="1:43" hidden="1" x14ac:dyDescent="0.25">
      <c r="A3827" t="s">
        <v>14140</v>
      </c>
      <c r="B3827" t="s">
        <v>14141</v>
      </c>
      <c r="C3827" s="1" t="str">
        <f t="shared" si="281"/>
        <v>21:0118</v>
      </c>
      <c r="D3827" s="1" t="str">
        <f t="shared" si="282"/>
        <v>21:0027</v>
      </c>
      <c r="E3827" t="s">
        <v>14142</v>
      </c>
      <c r="F3827" t="s">
        <v>14143</v>
      </c>
      <c r="H3827">
        <v>63.95872</v>
      </c>
      <c r="I3827">
        <v>-96.291907300000005</v>
      </c>
      <c r="J3827" s="1" t="str">
        <f t="shared" si="283"/>
        <v>Till</v>
      </c>
      <c r="K3827" s="1" t="str">
        <f t="shared" si="284"/>
        <v>&lt;63 micron</v>
      </c>
      <c r="L3827">
        <v>0.1</v>
      </c>
      <c r="M3827">
        <v>1.25</v>
      </c>
      <c r="N3827">
        <v>4</v>
      </c>
      <c r="O3827">
        <v>300</v>
      </c>
      <c r="P3827">
        <v>0.5</v>
      </c>
      <c r="Q3827">
        <v>1</v>
      </c>
      <c r="R3827">
        <v>0.28999999999999998</v>
      </c>
      <c r="S3827">
        <v>0.25</v>
      </c>
      <c r="T3827">
        <v>6</v>
      </c>
      <c r="U3827">
        <v>30</v>
      </c>
      <c r="V3827">
        <v>11</v>
      </c>
      <c r="W3827">
        <v>1.84</v>
      </c>
      <c r="X3827">
        <v>5</v>
      </c>
      <c r="Y3827">
        <v>0.5</v>
      </c>
      <c r="Z3827">
        <v>0.26</v>
      </c>
      <c r="AA3827">
        <v>40</v>
      </c>
      <c r="AB3827">
        <v>0.5</v>
      </c>
      <c r="AC3827">
        <v>175</v>
      </c>
      <c r="AD3827">
        <v>0.5</v>
      </c>
      <c r="AE3827">
        <v>0.01</v>
      </c>
      <c r="AF3827">
        <v>15</v>
      </c>
      <c r="AG3827">
        <v>770</v>
      </c>
      <c r="AH3827">
        <v>12</v>
      </c>
      <c r="AI3827">
        <v>1</v>
      </c>
      <c r="AJ3827">
        <v>3</v>
      </c>
      <c r="AK3827">
        <v>151</v>
      </c>
      <c r="AL3827">
        <v>0.01</v>
      </c>
      <c r="AM3827">
        <v>5</v>
      </c>
      <c r="AN3827">
        <v>5</v>
      </c>
      <c r="AO3827">
        <v>23</v>
      </c>
      <c r="AP3827">
        <v>60</v>
      </c>
      <c r="AQ3827">
        <v>30</v>
      </c>
    </row>
    <row r="3828" spans="1:43" hidden="1" x14ac:dyDescent="0.25">
      <c r="A3828" t="s">
        <v>14144</v>
      </c>
      <c r="B3828" t="s">
        <v>14145</v>
      </c>
      <c r="C3828" s="1" t="str">
        <f t="shared" si="281"/>
        <v>21:0118</v>
      </c>
      <c r="D3828" s="1" t="str">
        <f t="shared" si="282"/>
        <v>21:0027</v>
      </c>
      <c r="E3828" t="s">
        <v>14146</v>
      </c>
      <c r="F3828" t="s">
        <v>14147</v>
      </c>
      <c r="H3828">
        <v>63.974928900000002</v>
      </c>
      <c r="I3828">
        <v>-96.294283899999996</v>
      </c>
      <c r="J3828" s="1" t="str">
        <f t="shared" si="283"/>
        <v>Till</v>
      </c>
      <c r="K3828" s="1" t="str">
        <f t="shared" si="284"/>
        <v>&lt;63 micron</v>
      </c>
      <c r="L3828">
        <v>0.1</v>
      </c>
      <c r="M3828">
        <v>0.93</v>
      </c>
      <c r="N3828">
        <v>6</v>
      </c>
      <c r="O3828">
        <v>210</v>
      </c>
      <c r="P3828">
        <v>0.5</v>
      </c>
      <c r="Q3828">
        <v>1</v>
      </c>
      <c r="R3828">
        <v>0.26</v>
      </c>
      <c r="S3828">
        <v>0.25</v>
      </c>
      <c r="T3828">
        <v>4</v>
      </c>
      <c r="U3828">
        <v>24</v>
      </c>
      <c r="V3828">
        <v>8</v>
      </c>
      <c r="W3828">
        <v>1.75</v>
      </c>
      <c r="X3828">
        <v>5</v>
      </c>
      <c r="Y3828">
        <v>0.5</v>
      </c>
      <c r="Z3828">
        <v>0.16</v>
      </c>
      <c r="AA3828">
        <v>40</v>
      </c>
      <c r="AB3828">
        <v>0.37</v>
      </c>
      <c r="AC3828">
        <v>120</v>
      </c>
      <c r="AD3828">
        <v>0.5</v>
      </c>
      <c r="AE3828">
        <v>0.01</v>
      </c>
      <c r="AF3828">
        <v>13</v>
      </c>
      <c r="AG3828">
        <v>760</v>
      </c>
      <c r="AH3828">
        <v>16</v>
      </c>
      <c r="AI3828">
        <v>1</v>
      </c>
      <c r="AJ3828">
        <v>2</v>
      </c>
      <c r="AK3828">
        <v>174</v>
      </c>
      <c r="AL3828">
        <v>0.02</v>
      </c>
      <c r="AM3828">
        <v>5</v>
      </c>
      <c r="AN3828">
        <v>5</v>
      </c>
      <c r="AO3828">
        <v>22</v>
      </c>
      <c r="AP3828">
        <v>5</v>
      </c>
      <c r="AQ3828">
        <v>24</v>
      </c>
    </row>
    <row r="3829" spans="1:43" hidden="1" x14ac:dyDescent="0.25">
      <c r="A3829" t="s">
        <v>14148</v>
      </c>
      <c r="B3829" t="s">
        <v>14149</v>
      </c>
      <c r="C3829" s="1" t="str">
        <f t="shared" si="281"/>
        <v>21:0118</v>
      </c>
      <c r="D3829" s="1" t="str">
        <f t="shared" si="282"/>
        <v>21:0027</v>
      </c>
      <c r="E3829" t="s">
        <v>14150</v>
      </c>
      <c r="F3829" t="s">
        <v>14151</v>
      </c>
      <c r="H3829">
        <v>63.9875069</v>
      </c>
      <c r="I3829">
        <v>-96.2984455</v>
      </c>
      <c r="J3829" s="1" t="str">
        <f t="shared" si="283"/>
        <v>Till</v>
      </c>
      <c r="K3829" s="1" t="str">
        <f t="shared" si="284"/>
        <v>&lt;63 micron</v>
      </c>
      <c r="L3829">
        <v>0.1</v>
      </c>
      <c r="M3829">
        <v>0.59</v>
      </c>
      <c r="N3829">
        <v>4</v>
      </c>
      <c r="O3829">
        <v>80</v>
      </c>
      <c r="P3829">
        <v>0.25</v>
      </c>
      <c r="Q3829">
        <v>2</v>
      </c>
      <c r="R3829">
        <v>0.24</v>
      </c>
      <c r="S3829">
        <v>0.25</v>
      </c>
      <c r="T3829">
        <v>3</v>
      </c>
      <c r="U3829">
        <v>18</v>
      </c>
      <c r="V3829">
        <v>4</v>
      </c>
      <c r="W3829">
        <v>1.23</v>
      </c>
      <c r="X3829">
        <v>5</v>
      </c>
      <c r="Y3829">
        <v>0.5</v>
      </c>
      <c r="Z3829">
        <v>0.09</v>
      </c>
      <c r="AA3829">
        <v>40</v>
      </c>
      <c r="AB3829">
        <v>0.26</v>
      </c>
      <c r="AC3829">
        <v>95</v>
      </c>
      <c r="AD3829">
        <v>0.5</v>
      </c>
      <c r="AE3829">
        <v>0.01</v>
      </c>
      <c r="AF3829">
        <v>8</v>
      </c>
      <c r="AG3829">
        <v>760</v>
      </c>
      <c r="AH3829">
        <v>8</v>
      </c>
      <c r="AI3829">
        <v>1</v>
      </c>
      <c r="AJ3829">
        <v>1</v>
      </c>
      <c r="AK3829">
        <v>171</v>
      </c>
      <c r="AL3829">
        <v>0.03</v>
      </c>
      <c r="AM3829">
        <v>5</v>
      </c>
      <c r="AN3829">
        <v>5</v>
      </c>
      <c r="AO3829">
        <v>17</v>
      </c>
      <c r="AP3829">
        <v>5</v>
      </c>
      <c r="AQ3829">
        <v>16</v>
      </c>
    </row>
    <row r="3830" spans="1:43" hidden="1" x14ac:dyDescent="0.25">
      <c r="A3830" t="s">
        <v>14152</v>
      </c>
      <c r="B3830" t="s">
        <v>14153</v>
      </c>
      <c r="C3830" s="1" t="str">
        <f t="shared" si="281"/>
        <v>21:0118</v>
      </c>
      <c r="D3830" s="1" t="str">
        <f t="shared" si="282"/>
        <v>21:0027</v>
      </c>
      <c r="E3830" t="s">
        <v>14154</v>
      </c>
      <c r="F3830" t="s">
        <v>14155</v>
      </c>
      <c r="H3830">
        <v>64.005887000000001</v>
      </c>
      <c r="I3830">
        <v>-96.289649999999995</v>
      </c>
      <c r="J3830" s="1" t="str">
        <f t="shared" si="283"/>
        <v>Till</v>
      </c>
      <c r="K3830" s="1" t="str">
        <f t="shared" si="284"/>
        <v>&lt;63 micron</v>
      </c>
      <c r="L3830">
        <v>0.1</v>
      </c>
      <c r="M3830">
        <v>1.55</v>
      </c>
      <c r="N3830">
        <v>4</v>
      </c>
      <c r="O3830">
        <v>320</v>
      </c>
      <c r="P3830">
        <v>0.5</v>
      </c>
      <c r="Q3830">
        <v>2</v>
      </c>
      <c r="R3830">
        <v>0.23</v>
      </c>
      <c r="S3830">
        <v>0.25</v>
      </c>
      <c r="T3830">
        <v>7</v>
      </c>
      <c r="U3830">
        <v>28</v>
      </c>
      <c r="V3830">
        <v>11</v>
      </c>
      <c r="W3830">
        <v>1.89</v>
      </c>
      <c r="X3830">
        <v>5</v>
      </c>
      <c r="Y3830">
        <v>1</v>
      </c>
      <c r="Z3830">
        <v>0.28999999999999998</v>
      </c>
      <c r="AA3830">
        <v>60</v>
      </c>
      <c r="AB3830">
        <v>0.44</v>
      </c>
      <c r="AC3830">
        <v>150</v>
      </c>
      <c r="AD3830">
        <v>0.5</v>
      </c>
      <c r="AE3830">
        <v>0.01</v>
      </c>
      <c r="AF3830">
        <v>16</v>
      </c>
      <c r="AG3830">
        <v>730</v>
      </c>
      <c r="AH3830">
        <v>16</v>
      </c>
      <c r="AI3830">
        <v>1</v>
      </c>
      <c r="AJ3830">
        <v>3</v>
      </c>
      <c r="AK3830">
        <v>312</v>
      </c>
      <c r="AL3830">
        <v>0.01</v>
      </c>
      <c r="AM3830">
        <v>5</v>
      </c>
      <c r="AN3830">
        <v>5</v>
      </c>
      <c r="AO3830">
        <v>26</v>
      </c>
      <c r="AP3830">
        <v>5</v>
      </c>
      <c r="AQ3830">
        <v>28</v>
      </c>
    </row>
    <row r="3831" spans="1:43" hidden="1" x14ac:dyDescent="0.25">
      <c r="A3831" t="s">
        <v>14156</v>
      </c>
      <c r="B3831" t="s">
        <v>14157</v>
      </c>
      <c r="C3831" s="1" t="str">
        <f t="shared" si="281"/>
        <v>21:0118</v>
      </c>
      <c r="D3831" s="1" t="str">
        <f t="shared" si="282"/>
        <v>21:0027</v>
      </c>
      <c r="E3831" t="s">
        <v>14158</v>
      </c>
      <c r="F3831" t="s">
        <v>14159</v>
      </c>
      <c r="H3831">
        <v>63.8745458</v>
      </c>
      <c r="I3831">
        <v>-96.2560644</v>
      </c>
      <c r="J3831" s="1" t="str">
        <f t="shared" si="283"/>
        <v>Till</v>
      </c>
      <c r="K3831" s="1" t="str">
        <f t="shared" si="284"/>
        <v>&lt;63 micron</v>
      </c>
      <c r="L3831">
        <v>0.1</v>
      </c>
      <c r="M3831">
        <v>1.1599999999999999</v>
      </c>
      <c r="N3831">
        <v>6</v>
      </c>
      <c r="O3831">
        <v>250</v>
      </c>
      <c r="P3831">
        <v>0.5</v>
      </c>
      <c r="Q3831">
        <v>1</v>
      </c>
      <c r="R3831">
        <v>0.28999999999999998</v>
      </c>
      <c r="S3831">
        <v>0.25</v>
      </c>
      <c r="T3831">
        <v>4</v>
      </c>
      <c r="U3831">
        <v>27</v>
      </c>
      <c r="V3831">
        <v>7</v>
      </c>
      <c r="W3831">
        <v>1.51</v>
      </c>
      <c r="X3831">
        <v>5</v>
      </c>
      <c r="Y3831">
        <v>1</v>
      </c>
      <c r="Z3831">
        <v>0.25</v>
      </c>
      <c r="AA3831">
        <v>40</v>
      </c>
      <c r="AB3831">
        <v>0.39</v>
      </c>
      <c r="AC3831">
        <v>170</v>
      </c>
      <c r="AD3831">
        <v>0.5</v>
      </c>
      <c r="AE3831">
        <v>0.01</v>
      </c>
      <c r="AF3831">
        <v>13</v>
      </c>
      <c r="AG3831">
        <v>740</v>
      </c>
      <c r="AH3831">
        <v>12</v>
      </c>
      <c r="AI3831">
        <v>1</v>
      </c>
      <c r="AJ3831">
        <v>2</v>
      </c>
      <c r="AK3831">
        <v>187</v>
      </c>
      <c r="AL3831">
        <v>0.01</v>
      </c>
      <c r="AM3831">
        <v>5</v>
      </c>
      <c r="AN3831">
        <v>5</v>
      </c>
      <c r="AO3831">
        <v>19</v>
      </c>
      <c r="AP3831">
        <v>5</v>
      </c>
      <c r="AQ3831">
        <v>20</v>
      </c>
    </row>
    <row r="3832" spans="1:43" hidden="1" x14ac:dyDescent="0.25">
      <c r="A3832" t="s">
        <v>14160</v>
      </c>
      <c r="B3832" t="s">
        <v>14161</v>
      </c>
      <c r="C3832" s="1" t="str">
        <f t="shared" si="281"/>
        <v>21:0118</v>
      </c>
      <c r="D3832" s="1" t="str">
        <f t="shared" si="282"/>
        <v>21:0027</v>
      </c>
      <c r="E3832" t="s">
        <v>14162</v>
      </c>
      <c r="F3832" t="s">
        <v>14163</v>
      </c>
      <c r="H3832">
        <v>63.887287800000003</v>
      </c>
      <c r="I3832">
        <v>-96.265009000000006</v>
      </c>
      <c r="J3832" s="1" t="str">
        <f t="shared" si="283"/>
        <v>Till</v>
      </c>
      <c r="K3832" s="1" t="str">
        <f t="shared" si="284"/>
        <v>&lt;63 micron</v>
      </c>
      <c r="L3832">
        <v>0.1</v>
      </c>
      <c r="M3832">
        <v>0.69</v>
      </c>
      <c r="N3832">
        <v>2</v>
      </c>
      <c r="O3832">
        <v>170</v>
      </c>
      <c r="P3832">
        <v>0.5</v>
      </c>
      <c r="Q3832">
        <v>1</v>
      </c>
      <c r="R3832">
        <v>0.26</v>
      </c>
      <c r="S3832">
        <v>0.25</v>
      </c>
      <c r="T3832">
        <v>3</v>
      </c>
      <c r="U3832">
        <v>24</v>
      </c>
      <c r="V3832">
        <v>4</v>
      </c>
      <c r="W3832">
        <v>1.26</v>
      </c>
      <c r="X3832">
        <v>5</v>
      </c>
      <c r="Y3832">
        <v>0.5</v>
      </c>
      <c r="Z3832">
        <v>0.13</v>
      </c>
      <c r="AA3832">
        <v>30</v>
      </c>
      <c r="AB3832">
        <v>0.26</v>
      </c>
      <c r="AC3832">
        <v>135</v>
      </c>
      <c r="AD3832">
        <v>0.5</v>
      </c>
      <c r="AE3832">
        <v>0.01</v>
      </c>
      <c r="AF3832">
        <v>12</v>
      </c>
      <c r="AG3832">
        <v>840</v>
      </c>
      <c r="AH3832">
        <v>8</v>
      </c>
      <c r="AI3832">
        <v>1</v>
      </c>
      <c r="AJ3832">
        <v>2</v>
      </c>
      <c r="AK3832">
        <v>152</v>
      </c>
      <c r="AL3832">
        <v>0.02</v>
      </c>
      <c r="AM3832">
        <v>5</v>
      </c>
      <c r="AN3832">
        <v>5</v>
      </c>
      <c r="AO3832">
        <v>17</v>
      </c>
      <c r="AP3832">
        <v>5</v>
      </c>
      <c r="AQ3832">
        <v>14</v>
      </c>
    </row>
    <row r="3833" spans="1:43" hidden="1" x14ac:dyDescent="0.25">
      <c r="A3833" t="s">
        <v>14164</v>
      </c>
      <c r="B3833" t="s">
        <v>14165</v>
      </c>
      <c r="C3833" s="1" t="str">
        <f t="shared" si="281"/>
        <v>21:0118</v>
      </c>
      <c r="D3833" s="1" t="str">
        <f t="shared" si="282"/>
        <v>21:0027</v>
      </c>
      <c r="E3833" t="s">
        <v>14166</v>
      </c>
      <c r="F3833" t="s">
        <v>14167</v>
      </c>
      <c r="H3833">
        <v>63.9004841</v>
      </c>
      <c r="I3833">
        <v>-96.257628199999999</v>
      </c>
      <c r="J3833" s="1" t="str">
        <f t="shared" si="283"/>
        <v>Till</v>
      </c>
      <c r="K3833" s="1" t="str">
        <f t="shared" si="284"/>
        <v>&lt;63 micron</v>
      </c>
      <c r="L3833">
        <v>0.1</v>
      </c>
      <c r="M3833">
        <v>0.77</v>
      </c>
      <c r="N3833">
        <v>6</v>
      </c>
      <c r="O3833">
        <v>190</v>
      </c>
      <c r="P3833">
        <v>0.5</v>
      </c>
      <c r="Q3833">
        <v>1</v>
      </c>
      <c r="R3833">
        <v>0.27</v>
      </c>
      <c r="S3833">
        <v>0.25</v>
      </c>
      <c r="T3833">
        <v>3</v>
      </c>
      <c r="U3833">
        <v>19</v>
      </c>
      <c r="V3833">
        <v>5</v>
      </c>
      <c r="W3833">
        <v>1.37</v>
      </c>
      <c r="X3833">
        <v>5</v>
      </c>
      <c r="Y3833">
        <v>0.5</v>
      </c>
      <c r="Z3833">
        <v>0.15</v>
      </c>
      <c r="AA3833">
        <v>40</v>
      </c>
      <c r="AB3833">
        <v>0.27</v>
      </c>
      <c r="AC3833">
        <v>145</v>
      </c>
      <c r="AD3833">
        <v>0.5</v>
      </c>
      <c r="AE3833">
        <v>0.01</v>
      </c>
      <c r="AF3833">
        <v>9</v>
      </c>
      <c r="AG3833">
        <v>860</v>
      </c>
      <c r="AH3833">
        <v>12</v>
      </c>
      <c r="AI3833">
        <v>1</v>
      </c>
      <c r="AJ3833">
        <v>2</v>
      </c>
      <c r="AK3833">
        <v>195</v>
      </c>
      <c r="AL3833">
        <v>0.02</v>
      </c>
      <c r="AM3833">
        <v>5</v>
      </c>
      <c r="AN3833">
        <v>5</v>
      </c>
      <c r="AO3833">
        <v>17</v>
      </c>
      <c r="AP3833">
        <v>5</v>
      </c>
      <c r="AQ3833">
        <v>14</v>
      </c>
    </row>
    <row r="3834" spans="1:43" hidden="1" x14ac:dyDescent="0.25">
      <c r="A3834" t="s">
        <v>14168</v>
      </c>
      <c r="B3834" t="s">
        <v>14169</v>
      </c>
      <c r="C3834" s="1" t="str">
        <f t="shared" si="281"/>
        <v>21:0118</v>
      </c>
      <c r="D3834" s="1" t="str">
        <f t="shared" si="282"/>
        <v>21:0027</v>
      </c>
      <c r="E3834" t="s">
        <v>14170</v>
      </c>
      <c r="F3834" t="s">
        <v>14171</v>
      </c>
      <c r="H3834">
        <v>63.912716899999999</v>
      </c>
      <c r="I3834">
        <v>-96.252965799999998</v>
      </c>
      <c r="J3834" s="1" t="str">
        <f t="shared" si="283"/>
        <v>Till</v>
      </c>
      <c r="K3834" s="1" t="str">
        <f t="shared" si="284"/>
        <v>&lt;63 micron</v>
      </c>
      <c r="L3834">
        <v>0.1</v>
      </c>
      <c r="M3834">
        <v>0.33</v>
      </c>
      <c r="N3834">
        <v>4</v>
      </c>
      <c r="O3834">
        <v>40</v>
      </c>
      <c r="P3834">
        <v>0.25</v>
      </c>
      <c r="Q3834">
        <v>1</v>
      </c>
      <c r="R3834">
        <v>0.28000000000000003</v>
      </c>
      <c r="S3834">
        <v>0.25</v>
      </c>
      <c r="T3834">
        <v>2</v>
      </c>
      <c r="U3834">
        <v>29</v>
      </c>
      <c r="V3834">
        <v>2</v>
      </c>
      <c r="W3834">
        <v>1.29</v>
      </c>
      <c r="X3834">
        <v>5</v>
      </c>
      <c r="Y3834">
        <v>0.5</v>
      </c>
      <c r="Z3834">
        <v>0.03</v>
      </c>
      <c r="AA3834">
        <v>30</v>
      </c>
      <c r="AB3834">
        <v>0.2</v>
      </c>
      <c r="AC3834">
        <v>85</v>
      </c>
      <c r="AD3834">
        <v>0.5</v>
      </c>
      <c r="AE3834">
        <v>0.01</v>
      </c>
      <c r="AF3834">
        <v>9</v>
      </c>
      <c r="AG3834">
        <v>920</v>
      </c>
      <c r="AH3834">
        <v>8</v>
      </c>
      <c r="AI3834">
        <v>1</v>
      </c>
      <c r="AJ3834">
        <v>1</v>
      </c>
      <c r="AK3834">
        <v>153</v>
      </c>
      <c r="AL3834">
        <v>0.03</v>
      </c>
      <c r="AM3834">
        <v>5</v>
      </c>
      <c r="AN3834">
        <v>5</v>
      </c>
      <c r="AO3834">
        <v>17</v>
      </c>
      <c r="AP3834">
        <v>5</v>
      </c>
      <c r="AQ3834">
        <v>6</v>
      </c>
    </row>
    <row r="3835" spans="1:43" hidden="1" x14ac:dyDescent="0.25">
      <c r="A3835" t="s">
        <v>14172</v>
      </c>
      <c r="B3835" t="s">
        <v>14173</v>
      </c>
      <c r="C3835" s="1" t="str">
        <f t="shared" si="281"/>
        <v>21:0118</v>
      </c>
      <c r="D3835" s="1" t="str">
        <f t="shared" si="282"/>
        <v>21:0027</v>
      </c>
      <c r="E3835" t="s">
        <v>14174</v>
      </c>
      <c r="F3835" t="s">
        <v>14175</v>
      </c>
      <c r="H3835">
        <v>63.928077999999999</v>
      </c>
      <c r="I3835">
        <v>-96.260317999999998</v>
      </c>
      <c r="J3835" s="1" t="str">
        <f t="shared" si="283"/>
        <v>Till</v>
      </c>
      <c r="K3835" s="1" t="str">
        <f t="shared" si="284"/>
        <v>&lt;63 micron</v>
      </c>
      <c r="L3835">
        <v>0.1</v>
      </c>
      <c r="M3835">
        <v>1.71</v>
      </c>
      <c r="N3835">
        <v>1</v>
      </c>
      <c r="O3835">
        <v>380</v>
      </c>
      <c r="P3835">
        <v>1</v>
      </c>
      <c r="Q3835">
        <v>2</v>
      </c>
      <c r="R3835">
        <v>0.5</v>
      </c>
      <c r="S3835">
        <v>0.25</v>
      </c>
      <c r="T3835">
        <v>7</v>
      </c>
      <c r="U3835">
        <v>34</v>
      </c>
      <c r="V3835">
        <v>11</v>
      </c>
      <c r="W3835">
        <v>2.1</v>
      </c>
      <c r="X3835">
        <v>5</v>
      </c>
      <c r="Y3835">
        <v>1</v>
      </c>
      <c r="Z3835">
        <v>0.4</v>
      </c>
      <c r="AA3835">
        <v>50</v>
      </c>
      <c r="AB3835">
        <v>0.66</v>
      </c>
      <c r="AC3835">
        <v>250</v>
      </c>
      <c r="AD3835">
        <v>0.5</v>
      </c>
      <c r="AE3835">
        <v>0.01</v>
      </c>
      <c r="AF3835">
        <v>19</v>
      </c>
      <c r="AG3835">
        <v>810</v>
      </c>
      <c r="AH3835">
        <v>12</v>
      </c>
      <c r="AI3835">
        <v>1</v>
      </c>
      <c r="AJ3835">
        <v>3</v>
      </c>
      <c r="AK3835">
        <v>168</v>
      </c>
      <c r="AL3835">
        <v>0.02</v>
      </c>
      <c r="AM3835">
        <v>5</v>
      </c>
      <c r="AN3835">
        <v>5</v>
      </c>
      <c r="AO3835">
        <v>26</v>
      </c>
      <c r="AP3835">
        <v>5</v>
      </c>
      <c r="AQ3835">
        <v>32</v>
      </c>
    </row>
    <row r="3836" spans="1:43" hidden="1" x14ac:dyDescent="0.25">
      <c r="A3836" t="s">
        <v>14176</v>
      </c>
      <c r="B3836" t="s">
        <v>14177</v>
      </c>
      <c r="C3836" s="1" t="str">
        <f t="shared" si="281"/>
        <v>21:0118</v>
      </c>
      <c r="D3836" s="1" t="str">
        <f t="shared" si="282"/>
        <v>21:0027</v>
      </c>
      <c r="E3836" t="s">
        <v>14178</v>
      </c>
      <c r="F3836" t="s">
        <v>14179</v>
      </c>
      <c r="H3836">
        <v>63.9467079</v>
      </c>
      <c r="I3836">
        <v>-96.259129700000003</v>
      </c>
      <c r="J3836" s="1" t="str">
        <f t="shared" si="283"/>
        <v>Till</v>
      </c>
      <c r="K3836" s="1" t="str">
        <f t="shared" si="284"/>
        <v>&lt;63 micron</v>
      </c>
      <c r="L3836">
        <v>0.1</v>
      </c>
      <c r="M3836">
        <v>0.33</v>
      </c>
      <c r="N3836">
        <v>4</v>
      </c>
      <c r="O3836">
        <v>60</v>
      </c>
      <c r="P3836">
        <v>0.25</v>
      </c>
      <c r="Q3836">
        <v>1</v>
      </c>
      <c r="R3836">
        <v>0.3</v>
      </c>
      <c r="S3836">
        <v>0.25</v>
      </c>
      <c r="T3836">
        <v>1</v>
      </c>
      <c r="U3836">
        <v>12</v>
      </c>
      <c r="V3836">
        <v>2</v>
      </c>
      <c r="W3836">
        <v>1.1599999999999999</v>
      </c>
      <c r="X3836">
        <v>5</v>
      </c>
      <c r="Y3836">
        <v>0.5</v>
      </c>
      <c r="Z3836">
        <v>0.04</v>
      </c>
      <c r="AA3836">
        <v>40</v>
      </c>
      <c r="AB3836">
        <v>0.12</v>
      </c>
      <c r="AC3836">
        <v>100</v>
      </c>
      <c r="AD3836">
        <v>0.5</v>
      </c>
      <c r="AE3836">
        <v>0.01</v>
      </c>
      <c r="AF3836">
        <v>4</v>
      </c>
      <c r="AG3836">
        <v>1000</v>
      </c>
      <c r="AH3836">
        <v>8</v>
      </c>
      <c r="AI3836">
        <v>1</v>
      </c>
      <c r="AJ3836">
        <v>1</v>
      </c>
      <c r="AK3836">
        <v>177</v>
      </c>
      <c r="AL3836">
        <v>0.03</v>
      </c>
      <c r="AM3836">
        <v>5</v>
      </c>
      <c r="AN3836">
        <v>5</v>
      </c>
      <c r="AO3836">
        <v>15</v>
      </c>
      <c r="AP3836">
        <v>5</v>
      </c>
      <c r="AQ3836">
        <v>6</v>
      </c>
    </row>
    <row r="3837" spans="1:43" hidden="1" x14ac:dyDescent="0.25">
      <c r="A3837" t="s">
        <v>14180</v>
      </c>
      <c r="B3837" t="s">
        <v>14181</v>
      </c>
      <c r="C3837" s="1" t="str">
        <f t="shared" si="281"/>
        <v>21:0118</v>
      </c>
      <c r="D3837" s="1" t="str">
        <f t="shared" si="282"/>
        <v>21:0027</v>
      </c>
      <c r="E3837" t="s">
        <v>14182</v>
      </c>
      <c r="F3837" t="s">
        <v>14183</v>
      </c>
      <c r="H3837">
        <v>63.959236300000001</v>
      </c>
      <c r="I3837">
        <v>-96.253940200000002</v>
      </c>
      <c r="J3837" s="1" t="str">
        <f t="shared" si="283"/>
        <v>Till</v>
      </c>
      <c r="K3837" s="1" t="str">
        <f t="shared" si="284"/>
        <v>&lt;63 micron</v>
      </c>
      <c r="L3837">
        <v>0.1</v>
      </c>
      <c r="M3837">
        <v>1.32</v>
      </c>
      <c r="N3837">
        <v>2</v>
      </c>
      <c r="O3837">
        <v>250</v>
      </c>
      <c r="P3837">
        <v>0.5</v>
      </c>
      <c r="Q3837">
        <v>2</v>
      </c>
      <c r="R3837">
        <v>0.23</v>
      </c>
      <c r="S3837">
        <v>0.25</v>
      </c>
      <c r="T3837">
        <v>5</v>
      </c>
      <c r="U3837">
        <v>28</v>
      </c>
      <c r="V3837">
        <v>12</v>
      </c>
      <c r="W3837">
        <v>2.19</v>
      </c>
      <c r="X3837">
        <v>5</v>
      </c>
      <c r="Y3837">
        <v>0.5</v>
      </c>
      <c r="Z3837">
        <v>0.24</v>
      </c>
      <c r="AA3837">
        <v>40</v>
      </c>
      <c r="AB3837">
        <v>0.44</v>
      </c>
      <c r="AC3837">
        <v>130</v>
      </c>
      <c r="AD3837">
        <v>0.5</v>
      </c>
      <c r="AE3837">
        <v>0.01</v>
      </c>
      <c r="AF3837">
        <v>16</v>
      </c>
      <c r="AG3837">
        <v>750</v>
      </c>
      <c r="AH3837">
        <v>12</v>
      </c>
      <c r="AI3837">
        <v>1</v>
      </c>
      <c r="AJ3837">
        <v>3</v>
      </c>
      <c r="AK3837">
        <v>146</v>
      </c>
      <c r="AL3837">
        <v>0.01</v>
      </c>
      <c r="AM3837">
        <v>5</v>
      </c>
      <c r="AN3837">
        <v>5</v>
      </c>
      <c r="AO3837">
        <v>23</v>
      </c>
      <c r="AP3837">
        <v>5</v>
      </c>
      <c r="AQ3837">
        <v>28</v>
      </c>
    </row>
    <row r="3838" spans="1:43" hidden="1" x14ac:dyDescent="0.25">
      <c r="A3838" t="s">
        <v>14184</v>
      </c>
      <c r="B3838" t="s">
        <v>14185</v>
      </c>
      <c r="C3838" s="1" t="str">
        <f t="shared" si="281"/>
        <v>21:0118</v>
      </c>
      <c r="D3838" s="1" t="str">
        <f t="shared" si="282"/>
        <v>21:0027</v>
      </c>
      <c r="E3838" t="s">
        <v>14186</v>
      </c>
      <c r="F3838" t="s">
        <v>14187</v>
      </c>
      <c r="H3838">
        <v>63.972877199999999</v>
      </c>
      <c r="I3838">
        <v>-96.265805900000004</v>
      </c>
      <c r="J3838" s="1" t="str">
        <f t="shared" si="283"/>
        <v>Till</v>
      </c>
      <c r="K3838" s="1" t="str">
        <f t="shared" si="284"/>
        <v>&lt;63 micron</v>
      </c>
      <c r="L3838">
        <v>0.1</v>
      </c>
      <c r="M3838">
        <v>1.41</v>
      </c>
      <c r="N3838">
        <v>4</v>
      </c>
      <c r="O3838">
        <v>290</v>
      </c>
      <c r="P3838">
        <v>0.5</v>
      </c>
      <c r="Q3838">
        <v>2</v>
      </c>
      <c r="R3838">
        <v>0.28000000000000003</v>
      </c>
      <c r="S3838">
        <v>0.25</v>
      </c>
      <c r="T3838">
        <v>5</v>
      </c>
      <c r="U3838">
        <v>26</v>
      </c>
      <c r="V3838">
        <v>10</v>
      </c>
      <c r="W3838">
        <v>1.81</v>
      </c>
      <c r="X3838">
        <v>5</v>
      </c>
      <c r="Y3838">
        <v>0.5</v>
      </c>
      <c r="Z3838">
        <v>0.28000000000000003</v>
      </c>
      <c r="AA3838">
        <v>50</v>
      </c>
      <c r="AB3838">
        <v>0.44</v>
      </c>
      <c r="AC3838">
        <v>170</v>
      </c>
      <c r="AD3838">
        <v>0.5</v>
      </c>
      <c r="AE3838">
        <v>0.01</v>
      </c>
      <c r="AF3838">
        <v>14</v>
      </c>
      <c r="AG3838">
        <v>750</v>
      </c>
      <c r="AH3838">
        <v>16</v>
      </c>
      <c r="AI3838">
        <v>1</v>
      </c>
      <c r="AJ3838">
        <v>3</v>
      </c>
      <c r="AK3838">
        <v>210</v>
      </c>
      <c r="AL3838">
        <v>0.01</v>
      </c>
      <c r="AM3838">
        <v>5</v>
      </c>
      <c r="AN3838">
        <v>5</v>
      </c>
      <c r="AO3838">
        <v>24</v>
      </c>
      <c r="AP3838">
        <v>5</v>
      </c>
      <c r="AQ3838">
        <v>26</v>
      </c>
    </row>
    <row r="3839" spans="1:43" hidden="1" x14ac:dyDescent="0.25">
      <c r="A3839" t="s">
        <v>14188</v>
      </c>
      <c r="B3839" t="s">
        <v>14189</v>
      </c>
      <c r="C3839" s="1" t="str">
        <f t="shared" si="281"/>
        <v>21:0118</v>
      </c>
      <c r="D3839" s="1" t="str">
        <f t="shared" si="282"/>
        <v>21:0027</v>
      </c>
      <c r="E3839" t="s">
        <v>14190</v>
      </c>
      <c r="F3839" t="s">
        <v>14191</v>
      </c>
      <c r="H3839">
        <v>63.989962200000001</v>
      </c>
      <c r="I3839">
        <v>-96.274627499999994</v>
      </c>
      <c r="J3839" s="1" t="str">
        <f t="shared" si="283"/>
        <v>Till</v>
      </c>
      <c r="K3839" s="1" t="str">
        <f t="shared" si="284"/>
        <v>&lt;63 micron</v>
      </c>
      <c r="L3839">
        <v>0.1</v>
      </c>
      <c r="M3839">
        <v>0.49</v>
      </c>
      <c r="N3839">
        <v>4</v>
      </c>
      <c r="O3839">
        <v>90</v>
      </c>
      <c r="P3839">
        <v>0.25</v>
      </c>
      <c r="Q3839">
        <v>2</v>
      </c>
      <c r="R3839">
        <v>0.38</v>
      </c>
      <c r="S3839">
        <v>0.25</v>
      </c>
      <c r="T3839">
        <v>3</v>
      </c>
      <c r="U3839">
        <v>18</v>
      </c>
      <c r="V3839">
        <v>3</v>
      </c>
      <c r="W3839">
        <v>1.42</v>
      </c>
      <c r="X3839">
        <v>5</v>
      </c>
      <c r="Y3839">
        <v>0.5</v>
      </c>
      <c r="Z3839">
        <v>7.0000000000000007E-2</v>
      </c>
      <c r="AA3839">
        <v>40</v>
      </c>
      <c r="AB3839">
        <v>0.24</v>
      </c>
      <c r="AC3839">
        <v>125</v>
      </c>
      <c r="AD3839">
        <v>0.5</v>
      </c>
      <c r="AE3839">
        <v>0.01</v>
      </c>
      <c r="AF3839">
        <v>7</v>
      </c>
      <c r="AG3839">
        <v>1090</v>
      </c>
      <c r="AH3839">
        <v>8</v>
      </c>
      <c r="AI3839">
        <v>1</v>
      </c>
      <c r="AJ3839">
        <v>2</v>
      </c>
      <c r="AK3839">
        <v>147</v>
      </c>
      <c r="AL3839">
        <v>0.04</v>
      </c>
      <c r="AM3839">
        <v>5</v>
      </c>
      <c r="AN3839">
        <v>5</v>
      </c>
      <c r="AO3839">
        <v>21</v>
      </c>
      <c r="AP3839">
        <v>5</v>
      </c>
      <c r="AQ3839">
        <v>14</v>
      </c>
    </row>
    <row r="3840" spans="1:43" hidden="1" x14ac:dyDescent="0.25">
      <c r="A3840" t="s">
        <v>14192</v>
      </c>
      <c r="B3840" t="s">
        <v>14193</v>
      </c>
      <c r="C3840" s="1" t="str">
        <f t="shared" si="281"/>
        <v>21:0118</v>
      </c>
      <c r="D3840" s="1" t="str">
        <f t="shared" si="282"/>
        <v>21:0027</v>
      </c>
      <c r="E3840" t="s">
        <v>14194</v>
      </c>
      <c r="F3840" t="s">
        <v>14195</v>
      </c>
      <c r="H3840">
        <v>64.007134600000001</v>
      </c>
      <c r="I3840">
        <v>-96.258525399999996</v>
      </c>
      <c r="J3840" s="1" t="str">
        <f t="shared" si="283"/>
        <v>Till</v>
      </c>
      <c r="K3840" s="1" t="str">
        <f t="shared" si="284"/>
        <v>&lt;63 micron</v>
      </c>
      <c r="L3840">
        <v>0.1</v>
      </c>
      <c r="M3840">
        <v>1.1100000000000001</v>
      </c>
      <c r="N3840">
        <v>2</v>
      </c>
      <c r="O3840">
        <v>210</v>
      </c>
      <c r="P3840">
        <v>0.5</v>
      </c>
      <c r="Q3840">
        <v>2</v>
      </c>
      <c r="R3840">
        <v>0.24</v>
      </c>
      <c r="S3840">
        <v>0.25</v>
      </c>
      <c r="T3840">
        <v>3</v>
      </c>
      <c r="U3840">
        <v>23</v>
      </c>
      <c r="V3840">
        <v>7</v>
      </c>
      <c r="W3840">
        <v>1.54</v>
      </c>
      <c r="X3840">
        <v>5</v>
      </c>
      <c r="Y3840">
        <v>0.5</v>
      </c>
      <c r="Z3840">
        <v>0.18</v>
      </c>
      <c r="AA3840">
        <v>50</v>
      </c>
      <c r="AB3840">
        <v>0.32</v>
      </c>
      <c r="AC3840">
        <v>115</v>
      </c>
      <c r="AD3840">
        <v>0.5</v>
      </c>
      <c r="AE3840">
        <v>0.01</v>
      </c>
      <c r="AF3840">
        <v>11</v>
      </c>
      <c r="AG3840">
        <v>820</v>
      </c>
      <c r="AH3840">
        <v>14</v>
      </c>
      <c r="AI3840">
        <v>1</v>
      </c>
      <c r="AJ3840">
        <v>2</v>
      </c>
      <c r="AK3840">
        <v>273</v>
      </c>
      <c r="AL3840">
        <v>0.01</v>
      </c>
      <c r="AM3840">
        <v>5</v>
      </c>
      <c r="AN3840">
        <v>5</v>
      </c>
      <c r="AO3840">
        <v>21</v>
      </c>
      <c r="AP3840">
        <v>5</v>
      </c>
      <c r="AQ3840">
        <v>16</v>
      </c>
    </row>
    <row r="3841" spans="1:43" hidden="1" x14ac:dyDescent="0.25">
      <c r="A3841" t="s">
        <v>14196</v>
      </c>
      <c r="B3841" t="s">
        <v>14197</v>
      </c>
      <c r="C3841" s="1" t="str">
        <f t="shared" si="281"/>
        <v>21:0118</v>
      </c>
      <c r="D3841" s="1" t="str">
        <f t="shared" si="282"/>
        <v>21:0027</v>
      </c>
      <c r="E3841" t="s">
        <v>14198</v>
      </c>
      <c r="F3841" t="s">
        <v>14199</v>
      </c>
      <c r="H3841">
        <v>63.875016199999997</v>
      </c>
      <c r="I3841">
        <v>-96.233613099999999</v>
      </c>
      <c r="J3841" s="1" t="str">
        <f t="shared" si="283"/>
        <v>Till</v>
      </c>
      <c r="K3841" s="1" t="str">
        <f t="shared" si="284"/>
        <v>&lt;63 micron</v>
      </c>
      <c r="L3841">
        <v>0.1</v>
      </c>
      <c r="M3841">
        <v>0.37</v>
      </c>
      <c r="N3841">
        <v>4</v>
      </c>
      <c r="O3841">
        <v>70</v>
      </c>
      <c r="P3841">
        <v>0.25</v>
      </c>
      <c r="Q3841">
        <v>2</v>
      </c>
      <c r="R3841">
        <v>0.24</v>
      </c>
      <c r="S3841">
        <v>0.25</v>
      </c>
      <c r="T3841">
        <v>2</v>
      </c>
      <c r="U3841">
        <v>18</v>
      </c>
      <c r="V3841">
        <v>2</v>
      </c>
      <c r="W3841">
        <v>1.07</v>
      </c>
      <c r="X3841">
        <v>5</v>
      </c>
      <c r="Y3841">
        <v>0.5</v>
      </c>
      <c r="Z3841">
        <v>0.06</v>
      </c>
      <c r="AA3841">
        <v>30</v>
      </c>
      <c r="AB3841">
        <v>0.17</v>
      </c>
      <c r="AC3841">
        <v>90</v>
      </c>
      <c r="AD3841">
        <v>0.5</v>
      </c>
      <c r="AE3841">
        <v>0.01</v>
      </c>
      <c r="AF3841">
        <v>7</v>
      </c>
      <c r="AG3841">
        <v>810</v>
      </c>
      <c r="AH3841">
        <v>8</v>
      </c>
      <c r="AI3841">
        <v>1</v>
      </c>
      <c r="AJ3841">
        <v>1</v>
      </c>
      <c r="AK3841">
        <v>129</v>
      </c>
      <c r="AL3841">
        <v>0.02</v>
      </c>
      <c r="AM3841">
        <v>5</v>
      </c>
      <c r="AN3841">
        <v>5</v>
      </c>
      <c r="AO3841">
        <v>14</v>
      </c>
      <c r="AP3841">
        <v>5</v>
      </c>
      <c r="AQ3841">
        <v>8</v>
      </c>
    </row>
    <row r="3842" spans="1:43" hidden="1" x14ac:dyDescent="0.25">
      <c r="A3842" t="s">
        <v>14200</v>
      </c>
      <c r="B3842" t="s">
        <v>14201</v>
      </c>
      <c r="C3842" s="1" t="str">
        <f t="shared" si="281"/>
        <v>21:0118</v>
      </c>
      <c r="D3842" s="1" t="str">
        <f t="shared" si="282"/>
        <v>21:0027</v>
      </c>
      <c r="E3842" t="s">
        <v>14202</v>
      </c>
      <c r="F3842" t="s">
        <v>14203</v>
      </c>
      <c r="H3842">
        <v>63.895215200000003</v>
      </c>
      <c r="I3842">
        <v>-96.220107299999995</v>
      </c>
      <c r="J3842" s="1" t="str">
        <f t="shared" si="283"/>
        <v>Till</v>
      </c>
      <c r="K3842" s="1" t="str">
        <f t="shared" si="284"/>
        <v>&lt;63 micron</v>
      </c>
      <c r="L3842">
        <v>0.1</v>
      </c>
      <c r="M3842">
        <v>0.52</v>
      </c>
      <c r="N3842">
        <v>4</v>
      </c>
      <c r="O3842">
        <v>90</v>
      </c>
      <c r="P3842">
        <v>0.25</v>
      </c>
      <c r="Q3842">
        <v>1</v>
      </c>
      <c r="R3842">
        <v>0.22</v>
      </c>
      <c r="S3842">
        <v>0.25</v>
      </c>
      <c r="T3842">
        <v>2</v>
      </c>
      <c r="U3842">
        <v>25</v>
      </c>
      <c r="V3842">
        <v>3</v>
      </c>
      <c r="W3842">
        <v>1.07</v>
      </c>
      <c r="X3842">
        <v>5</v>
      </c>
      <c r="Y3842">
        <v>0.5</v>
      </c>
      <c r="Z3842">
        <v>0.09</v>
      </c>
      <c r="AA3842">
        <v>30</v>
      </c>
      <c r="AB3842">
        <v>0.26</v>
      </c>
      <c r="AC3842">
        <v>65</v>
      </c>
      <c r="AD3842">
        <v>0.5</v>
      </c>
      <c r="AE3842">
        <v>0.01</v>
      </c>
      <c r="AF3842">
        <v>11</v>
      </c>
      <c r="AG3842">
        <v>800</v>
      </c>
      <c r="AH3842">
        <v>8</v>
      </c>
      <c r="AI3842">
        <v>1</v>
      </c>
      <c r="AJ3842">
        <v>1</v>
      </c>
      <c r="AK3842">
        <v>148</v>
      </c>
      <c r="AL3842">
        <v>0.02</v>
      </c>
      <c r="AM3842">
        <v>5</v>
      </c>
      <c r="AN3842">
        <v>5</v>
      </c>
      <c r="AO3842">
        <v>15</v>
      </c>
      <c r="AP3842">
        <v>5</v>
      </c>
      <c r="AQ3842">
        <v>10</v>
      </c>
    </row>
    <row r="3843" spans="1:43" hidden="1" x14ac:dyDescent="0.25">
      <c r="A3843" t="s">
        <v>14204</v>
      </c>
      <c r="B3843" t="s">
        <v>14205</v>
      </c>
      <c r="C3843" s="1" t="str">
        <f t="shared" si="281"/>
        <v>21:0118</v>
      </c>
      <c r="D3843" s="1" t="str">
        <f t="shared" si="282"/>
        <v>21:0027</v>
      </c>
      <c r="E3843" t="s">
        <v>14206</v>
      </c>
      <c r="F3843" t="s">
        <v>14207</v>
      </c>
      <c r="H3843">
        <v>63.912764199999998</v>
      </c>
      <c r="I3843">
        <v>-96.228587899999994</v>
      </c>
      <c r="J3843" s="1" t="str">
        <f t="shared" si="283"/>
        <v>Till</v>
      </c>
      <c r="K3843" s="1" t="str">
        <f t="shared" si="284"/>
        <v>&lt;63 micron</v>
      </c>
      <c r="L3843">
        <v>0.1</v>
      </c>
      <c r="M3843">
        <v>0.35</v>
      </c>
      <c r="N3843">
        <v>4</v>
      </c>
      <c r="O3843">
        <v>70</v>
      </c>
      <c r="P3843">
        <v>0.25</v>
      </c>
      <c r="Q3843">
        <v>1</v>
      </c>
      <c r="R3843">
        <v>0.27</v>
      </c>
      <c r="S3843">
        <v>0.25</v>
      </c>
      <c r="T3843">
        <v>2</v>
      </c>
      <c r="U3843">
        <v>14</v>
      </c>
      <c r="V3843">
        <v>2</v>
      </c>
      <c r="W3843">
        <v>1.04</v>
      </c>
      <c r="X3843">
        <v>5</v>
      </c>
      <c r="Y3843">
        <v>0.5</v>
      </c>
      <c r="Z3843">
        <v>0.06</v>
      </c>
      <c r="AA3843">
        <v>30</v>
      </c>
      <c r="AB3843">
        <v>0.14000000000000001</v>
      </c>
      <c r="AC3843">
        <v>100</v>
      </c>
      <c r="AD3843">
        <v>0.5</v>
      </c>
      <c r="AE3843">
        <v>0.01</v>
      </c>
      <c r="AF3843">
        <v>6</v>
      </c>
      <c r="AG3843">
        <v>920</v>
      </c>
      <c r="AH3843">
        <v>8</v>
      </c>
      <c r="AI3843">
        <v>1</v>
      </c>
      <c r="AJ3843">
        <v>1</v>
      </c>
      <c r="AK3843">
        <v>150</v>
      </c>
      <c r="AL3843">
        <v>0.02</v>
      </c>
      <c r="AM3843">
        <v>5</v>
      </c>
      <c r="AN3843">
        <v>5</v>
      </c>
      <c r="AO3843">
        <v>14</v>
      </c>
      <c r="AP3843">
        <v>5</v>
      </c>
      <c r="AQ3843">
        <v>6</v>
      </c>
    </row>
    <row r="3844" spans="1:43" hidden="1" x14ac:dyDescent="0.25">
      <c r="A3844" t="s">
        <v>14208</v>
      </c>
      <c r="B3844" t="s">
        <v>14209</v>
      </c>
      <c r="C3844" s="1" t="str">
        <f t="shared" si="281"/>
        <v>21:0118</v>
      </c>
      <c r="D3844" s="1" t="str">
        <f t="shared" si="282"/>
        <v>21:0027</v>
      </c>
      <c r="E3844" t="s">
        <v>14210</v>
      </c>
      <c r="F3844" t="s">
        <v>14211</v>
      </c>
      <c r="H3844">
        <v>63.960103799999999</v>
      </c>
      <c r="I3844">
        <v>-96.222167400000004</v>
      </c>
      <c r="J3844" s="1" t="str">
        <f t="shared" si="283"/>
        <v>Till</v>
      </c>
      <c r="K3844" s="1" t="str">
        <f t="shared" si="284"/>
        <v>&lt;63 micron</v>
      </c>
      <c r="L3844">
        <v>0.1</v>
      </c>
      <c r="M3844">
        <v>1.49</v>
      </c>
      <c r="N3844">
        <v>4</v>
      </c>
      <c r="O3844">
        <v>320</v>
      </c>
      <c r="P3844">
        <v>0.5</v>
      </c>
      <c r="Q3844">
        <v>2</v>
      </c>
      <c r="R3844">
        <v>0.28999999999999998</v>
      </c>
      <c r="S3844">
        <v>0.25</v>
      </c>
      <c r="T3844">
        <v>5</v>
      </c>
      <c r="U3844">
        <v>29</v>
      </c>
      <c r="V3844">
        <v>12</v>
      </c>
      <c r="W3844">
        <v>1.99</v>
      </c>
      <c r="X3844">
        <v>5</v>
      </c>
      <c r="Y3844">
        <v>1</v>
      </c>
      <c r="Z3844">
        <v>0.28000000000000003</v>
      </c>
      <c r="AA3844">
        <v>50</v>
      </c>
      <c r="AB3844">
        <v>0.5</v>
      </c>
      <c r="AC3844">
        <v>180</v>
      </c>
      <c r="AD3844">
        <v>0.5</v>
      </c>
      <c r="AE3844">
        <v>0.01</v>
      </c>
      <c r="AF3844">
        <v>15</v>
      </c>
      <c r="AG3844">
        <v>760</v>
      </c>
      <c r="AH3844">
        <v>14</v>
      </c>
      <c r="AI3844">
        <v>1</v>
      </c>
      <c r="AJ3844">
        <v>3</v>
      </c>
      <c r="AK3844">
        <v>211</v>
      </c>
      <c r="AL3844">
        <v>0.01</v>
      </c>
      <c r="AM3844">
        <v>5</v>
      </c>
      <c r="AN3844">
        <v>5</v>
      </c>
      <c r="AO3844">
        <v>25</v>
      </c>
      <c r="AP3844">
        <v>5</v>
      </c>
      <c r="AQ3844">
        <v>30</v>
      </c>
    </row>
    <row r="3845" spans="1:43" hidden="1" x14ac:dyDescent="0.25">
      <c r="A3845" t="s">
        <v>14212</v>
      </c>
      <c r="B3845" t="s">
        <v>14213</v>
      </c>
      <c r="C3845" s="1" t="str">
        <f t="shared" si="281"/>
        <v>21:0118</v>
      </c>
      <c r="D3845" s="1" t="str">
        <f t="shared" si="282"/>
        <v>21:0027</v>
      </c>
      <c r="E3845" t="s">
        <v>14214</v>
      </c>
      <c r="F3845" t="s">
        <v>14215</v>
      </c>
      <c r="H3845">
        <v>63.9738981</v>
      </c>
      <c r="I3845">
        <v>-96.223108199999999</v>
      </c>
      <c r="J3845" s="1" t="str">
        <f t="shared" si="283"/>
        <v>Till</v>
      </c>
      <c r="K3845" s="1" t="str">
        <f t="shared" si="284"/>
        <v>&lt;63 micron</v>
      </c>
      <c r="L3845">
        <v>0.1</v>
      </c>
      <c r="M3845">
        <v>0.36</v>
      </c>
      <c r="N3845">
        <v>4</v>
      </c>
      <c r="O3845">
        <v>70</v>
      </c>
      <c r="P3845">
        <v>0.25</v>
      </c>
      <c r="Q3845">
        <v>1</v>
      </c>
      <c r="R3845">
        <v>0.21</v>
      </c>
      <c r="S3845">
        <v>0.25</v>
      </c>
      <c r="T3845">
        <v>1</v>
      </c>
      <c r="U3845">
        <v>13</v>
      </c>
      <c r="V3845">
        <v>3</v>
      </c>
      <c r="W3845">
        <v>1.22</v>
      </c>
      <c r="X3845">
        <v>5</v>
      </c>
      <c r="Y3845">
        <v>0.5</v>
      </c>
      <c r="Z3845">
        <v>0.04</v>
      </c>
      <c r="AA3845">
        <v>50</v>
      </c>
      <c r="AB3845">
        <v>0.13</v>
      </c>
      <c r="AC3845">
        <v>60</v>
      </c>
      <c r="AD3845">
        <v>0.5</v>
      </c>
      <c r="AE3845">
        <v>0.01</v>
      </c>
      <c r="AF3845">
        <v>6</v>
      </c>
      <c r="AG3845">
        <v>800</v>
      </c>
      <c r="AH3845">
        <v>12</v>
      </c>
      <c r="AI3845">
        <v>1</v>
      </c>
      <c r="AJ3845">
        <v>1</v>
      </c>
      <c r="AK3845">
        <v>255</v>
      </c>
      <c r="AL3845">
        <v>0.02</v>
      </c>
      <c r="AM3845">
        <v>5</v>
      </c>
      <c r="AN3845">
        <v>5</v>
      </c>
      <c r="AO3845">
        <v>16</v>
      </c>
      <c r="AP3845">
        <v>5</v>
      </c>
      <c r="AQ3845">
        <v>6</v>
      </c>
    </row>
    <row r="3846" spans="1:43" hidden="1" x14ac:dyDescent="0.25">
      <c r="A3846" t="s">
        <v>14216</v>
      </c>
      <c r="B3846" t="s">
        <v>14217</v>
      </c>
      <c r="C3846" s="1" t="str">
        <f t="shared" si="281"/>
        <v>21:0118</v>
      </c>
      <c r="D3846" s="1" t="str">
        <f t="shared" si="282"/>
        <v>21:0027</v>
      </c>
      <c r="E3846" t="s">
        <v>14218</v>
      </c>
      <c r="F3846" t="s">
        <v>14219</v>
      </c>
      <c r="H3846">
        <v>63.9902868</v>
      </c>
      <c r="I3846">
        <v>-96.240011100000004</v>
      </c>
      <c r="J3846" s="1" t="str">
        <f t="shared" si="283"/>
        <v>Till</v>
      </c>
      <c r="K3846" s="1" t="str">
        <f t="shared" si="284"/>
        <v>&lt;63 micron</v>
      </c>
      <c r="L3846">
        <v>0.1</v>
      </c>
      <c r="M3846">
        <v>0.67</v>
      </c>
      <c r="N3846">
        <v>8</v>
      </c>
      <c r="O3846">
        <v>120</v>
      </c>
      <c r="P3846">
        <v>0.5</v>
      </c>
      <c r="Q3846">
        <v>1</v>
      </c>
      <c r="R3846">
        <v>0.19</v>
      </c>
      <c r="S3846">
        <v>0.25</v>
      </c>
      <c r="T3846">
        <v>2</v>
      </c>
      <c r="U3846">
        <v>15</v>
      </c>
      <c r="V3846">
        <v>5</v>
      </c>
      <c r="W3846">
        <v>1.6</v>
      </c>
      <c r="X3846">
        <v>5</v>
      </c>
      <c r="Y3846">
        <v>0.5</v>
      </c>
      <c r="Z3846">
        <v>0.1</v>
      </c>
      <c r="AA3846">
        <v>60</v>
      </c>
      <c r="AB3846">
        <v>0.19</v>
      </c>
      <c r="AC3846">
        <v>80</v>
      </c>
      <c r="AD3846">
        <v>0.5</v>
      </c>
      <c r="AE3846">
        <v>0.01</v>
      </c>
      <c r="AF3846">
        <v>7</v>
      </c>
      <c r="AG3846">
        <v>750</v>
      </c>
      <c r="AH3846">
        <v>18</v>
      </c>
      <c r="AI3846">
        <v>1</v>
      </c>
      <c r="AJ3846">
        <v>1</v>
      </c>
      <c r="AK3846">
        <v>390</v>
      </c>
      <c r="AL3846">
        <v>0.02</v>
      </c>
      <c r="AM3846">
        <v>5</v>
      </c>
      <c r="AN3846">
        <v>5</v>
      </c>
      <c r="AO3846">
        <v>21</v>
      </c>
      <c r="AP3846">
        <v>5</v>
      </c>
      <c r="AQ3846">
        <v>8</v>
      </c>
    </row>
    <row r="3847" spans="1:43" hidden="1" x14ac:dyDescent="0.25">
      <c r="A3847" t="s">
        <v>14220</v>
      </c>
      <c r="B3847" t="s">
        <v>14221</v>
      </c>
      <c r="C3847" s="1" t="str">
        <f t="shared" si="281"/>
        <v>21:0118</v>
      </c>
      <c r="D3847" s="1" t="str">
        <f t="shared" si="282"/>
        <v>21:0027</v>
      </c>
      <c r="E3847" t="s">
        <v>14222</v>
      </c>
      <c r="F3847" t="s">
        <v>14223</v>
      </c>
      <c r="H3847">
        <v>63.611116099999997</v>
      </c>
      <c r="I3847">
        <v>-96.191887500000007</v>
      </c>
      <c r="J3847" s="1" t="str">
        <f t="shared" si="283"/>
        <v>Till</v>
      </c>
      <c r="K3847" s="1" t="str">
        <f t="shared" si="284"/>
        <v>&lt;63 micron</v>
      </c>
      <c r="L3847">
        <v>0.1</v>
      </c>
      <c r="M3847">
        <v>0.93</v>
      </c>
      <c r="N3847">
        <v>6</v>
      </c>
      <c r="O3847">
        <v>240</v>
      </c>
      <c r="P3847">
        <v>0.5</v>
      </c>
      <c r="Q3847">
        <v>1</v>
      </c>
      <c r="R3847">
        <v>0.6</v>
      </c>
      <c r="S3847">
        <v>0.25</v>
      </c>
      <c r="T3847">
        <v>7</v>
      </c>
      <c r="U3847">
        <v>47</v>
      </c>
      <c r="V3847">
        <v>19</v>
      </c>
      <c r="W3847">
        <v>2.12</v>
      </c>
      <c r="X3847">
        <v>5</v>
      </c>
      <c r="Y3847">
        <v>1</v>
      </c>
      <c r="Z3847">
        <v>0.21</v>
      </c>
      <c r="AA3847">
        <v>40</v>
      </c>
      <c r="AB3847">
        <v>0.66</v>
      </c>
      <c r="AC3847">
        <v>250</v>
      </c>
      <c r="AD3847">
        <v>0.5</v>
      </c>
      <c r="AE3847">
        <v>0.01</v>
      </c>
      <c r="AF3847">
        <v>21</v>
      </c>
      <c r="AG3847">
        <v>1170</v>
      </c>
      <c r="AH3847">
        <v>10</v>
      </c>
      <c r="AI3847">
        <v>1</v>
      </c>
      <c r="AJ3847">
        <v>3</v>
      </c>
      <c r="AK3847">
        <v>96</v>
      </c>
      <c r="AL3847">
        <v>7.0000000000000007E-2</v>
      </c>
      <c r="AM3847">
        <v>5</v>
      </c>
      <c r="AN3847">
        <v>5</v>
      </c>
      <c r="AO3847">
        <v>37</v>
      </c>
      <c r="AP3847">
        <v>5</v>
      </c>
      <c r="AQ3847">
        <v>26</v>
      </c>
    </row>
    <row r="3848" spans="1:43" hidden="1" x14ac:dyDescent="0.25">
      <c r="A3848" t="s">
        <v>14224</v>
      </c>
      <c r="B3848" t="s">
        <v>14225</v>
      </c>
      <c r="C3848" s="1" t="str">
        <f t="shared" si="281"/>
        <v>21:0118</v>
      </c>
      <c r="D3848" s="1" t="str">
        <f t="shared" si="282"/>
        <v>21:0027</v>
      </c>
      <c r="E3848" t="s">
        <v>14226</v>
      </c>
      <c r="F3848" t="s">
        <v>14227</v>
      </c>
      <c r="H3848">
        <v>63.828421200000001</v>
      </c>
      <c r="I3848">
        <v>-96.202643399999999</v>
      </c>
      <c r="J3848" s="1" t="str">
        <f t="shared" si="283"/>
        <v>Till</v>
      </c>
      <c r="K3848" s="1" t="str">
        <f t="shared" si="284"/>
        <v>&lt;63 micron</v>
      </c>
      <c r="L3848">
        <v>0.1</v>
      </c>
      <c r="M3848">
        <v>1.47</v>
      </c>
      <c r="N3848">
        <v>4</v>
      </c>
      <c r="O3848">
        <v>330</v>
      </c>
      <c r="P3848">
        <v>1</v>
      </c>
      <c r="Q3848">
        <v>1</v>
      </c>
      <c r="R3848">
        <v>0.25</v>
      </c>
      <c r="S3848">
        <v>0.25</v>
      </c>
      <c r="T3848">
        <v>5</v>
      </c>
      <c r="U3848">
        <v>35</v>
      </c>
      <c r="V3848">
        <v>9</v>
      </c>
      <c r="W3848">
        <v>1.78</v>
      </c>
      <c r="X3848">
        <v>5</v>
      </c>
      <c r="Y3848">
        <v>1</v>
      </c>
      <c r="Z3848">
        <v>0.33</v>
      </c>
      <c r="AA3848">
        <v>40</v>
      </c>
      <c r="AB3848">
        <v>0.51</v>
      </c>
      <c r="AC3848">
        <v>190</v>
      </c>
      <c r="AD3848">
        <v>0.5</v>
      </c>
      <c r="AE3848">
        <v>0.01</v>
      </c>
      <c r="AF3848">
        <v>20</v>
      </c>
      <c r="AG3848">
        <v>760</v>
      </c>
      <c r="AH3848">
        <v>12</v>
      </c>
      <c r="AI3848">
        <v>1</v>
      </c>
      <c r="AJ3848">
        <v>3</v>
      </c>
      <c r="AK3848">
        <v>200</v>
      </c>
      <c r="AL3848">
        <v>0.01</v>
      </c>
      <c r="AM3848">
        <v>5</v>
      </c>
      <c r="AN3848">
        <v>5</v>
      </c>
      <c r="AO3848">
        <v>24</v>
      </c>
      <c r="AP3848">
        <v>5</v>
      </c>
      <c r="AQ3848">
        <v>22</v>
      </c>
    </row>
    <row r="3849" spans="1:43" hidden="1" x14ac:dyDescent="0.25">
      <c r="A3849" t="s">
        <v>14228</v>
      </c>
      <c r="B3849" t="s">
        <v>14229</v>
      </c>
      <c r="C3849" s="1" t="str">
        <f t="shared" si="281"/>
        <v>21:0118</v>
      </c>
      <c r="D3849" s="1" t="str">
        <f t="shared" si="282"/>
        <v>21:0027</v>
      </c>
      <c r="E3849" t="s">
        <v>14230</v>
      </c>
      <c r="F3849" t="s">
        <v>14231</v>
      </c>
      <c r="H3849">
        <v>63.844852000000003</v>
      </c>
      <c r="I3849">
        <v>-96.189941899999994</v>
      </c>
      <c r="J3849" s="1" t="str">
        <f t="shared" si="283"/>
        <v>Till</v>
      </c>
      <c r="K3849" s="1" t="str">
        <f t="shared" si="284"/>
        <v>&lt;63 micron</v>
      </c>
      <c r="L3849">
        <v>0.1</v>
      </c>
      <c r="M3849">
        <v>0.49</v>
      </c>
      <c r="N3849">
        <v>2</v>
      </c>
      <c r="O3849">
        <v>170</v>
      </c>
      <c r="P3849">
        <v>0.25</v>
      </c>
      <c r="Q3849">
        <v>1</v>
      </c>
      <c r="R3849">
        <v>0.27</v>
      </c>
      <c r="S3849">
        <v>0.25</v>
      </c>
      <c r="T3849">
        <v>2</v>
      </c>
      <c r="U3849">
        <v>21</v>
      </c>
      <c r="V3849">
        <v>3</v>
      </c>
      <c r="W3849">
        <v>1.24</v>
      </c>
      <c r="X3849">
        <v>5</v>
      </c>
      <c r="Y3849">
        <v>0.5</v>
      </c>
      <c r="Z3849">
        <v>0.09</v>
      </c>
      <c r="AA3849">
        <v>40</v>
      </c>
      <c r="AB3849">
        <v>0.2</v>
      </c>
      <c r="AC3849">
        <v>95</v>
      </c>
      <c r="AD3849">
        <v>0.5</v>
      </c>
      <c r="AE3849">
        <v>0.01</v>
      </c>
      <c r="AF3849">
        <v>7</v>
      </c>
      <c r="AG3849">
        <v>910</v>
      </c>
      <c r="AH3849">
        <v>6</v>
      </c>
      <c r="AI3849">
        <v>1</v>
      </c>
      <c r="AJ3849">
        <v>1</v>
      </c>
      <c r="AK3849">
        <v>154</v>
      </c>
      <c r="AL3849">
        <v>0.03</v>
      </c>
      <c r="AM3849">
        <v>5</v>
      </c>
      <c r="AN3849">
        <v>5</v>
      </c>
      <c r="AO3849">
        <v>16</v>
      </c>
      <c r="AP3849">
        <v>5</v>
      </c>
      <c r="AQ3849">
        <v>8</v>
      </c>
    </row>
    <row r="3850" spans="1:43" hidden="1" x14ac:dyDescent="0.25">
      <c r="A3850" t="s">
        <v>14232</v>
      </c>
      <c r="B3850" t="s">
        <v>14233</v>
      </c>
      <c r="C3850" s="1" t="str">
        <f t="shared" si="281"/>
        <v>21:0118</v>
      </c>
      <c r="D3850" s="1" t="str">
        <f t="shared" si="282"/>
        <v>21:0027</v>
      </c>
      <c r="E3850" t="s">
        <v>14234</v>
      </c>
      <c r="F3850" t="s">
        <v>14235</v>
      </c>
      <c r="H3850">
        <v>63.858274100000003</v>
      </c>
      <c r="I3850">
        <v>-96.192957800000002</v>
      </c>
      <c r="J3850" s="1" t="str">
        <f t="shared" si="283"/>
        <v>Till</v>
      </c>
      <c r="K3850" s="1" t="str">
        <f t="shared" si="284"/>
        <v>&lt;63 micron</v>
      </c>
      <c r="L3850">
        <v>0.1</v>
      </c>
      <c r="M3850">
        <v>0.35</v>
      </c>
      <c r="N3850">
        <v>4</v>
      </c>
      <c r="O3850">
        <v>100</v>
      </c>
      <c r="P3850">
        <v>0.25</v>
      </c>
      <c r="Q3850">
        <v>1</v>
      </c>
      <c r="R3850">
        <v>0.24</v>
      </c>
      <c r="S3850">
        <v>0.25</v>
      </c>
      <c r="T3850">
        <v>2</v>
      </c>
      <c r="U3850">
        <v>19</v>
      </c>
      <c r="V3850">
        <v>2</v>
      </c>
      <c r="W3850">
        <v>1.01</v>
      </c>
      <c r="X3850">
        <v>5</v>
      </c>
      <c r="Y3850">
        <v>0.5</v>
      </c>
      <c r="Z3850">
        <v>0.06</v>
      </c>
      <c r="AA3850">
        <v>30</v>
      </c>
      <c r="AB3850">
        <v>0.16</v>
      </c>
      <c r="AC3850">
        <v>95</v>
      </c>
      <c r="AD3850">
        <v>0.5</v>
      </c>
      <c r="AE3850">
        <v>0.01</v>
      </c>
      <c r="AF3850">
        <v>7</v>
      </c>
      <c r="AG3850">
        <v>820</v>
      </c>
      <c r="AH3850">
        <v>6</v>
      </c>
      <c r="AI3850">
        <v>1</v>
      </c>
      <c r="AJ3850">
        <v>1</v>
      </c>
      <c r="AK3850">
        <v>139</v>
      </c>
      <c r="AL3850">
        <v>0.02</v>
      </c>
      <c r="AM3850">
        <v>5</v>
      </c>
      <c r="AN3850">
        <v>5</v>
      </c>
      <c r="AO3850">
        <v>13</v>
      </c>
      <c r="AP3850">
        <v>5</v>
      </c>
      <c r="AQ3850">
        <v>8</v>
      </c>
    </row>
    <row r="3851" spans="1:43" hidden="1" x14ac:dyDescent="0.25">
      <c r="A3851" t="s">
        <v>14236</v>
      </c>
      <c r="B3851" t="s">
        <v>14237</v>
      </c>
      <c r="C3851" s="1" t="str">
        <f t="shared" si="281"/>
        <v>21:0118</v>
      </c>
      <c r="D3851" s="1" t="str">
        <f t="shared" si="282"/>
        <v>21:0027</v>
      </c>
      <c r="E3851" t="s">
        <v>14238</v>
      </c>
      <c r="F3851" t="s">
        <v>14239</v>
      </c>
      <c r="H3851">
        <v>63.875149399999998</v>
      </c>
      <c r="I3851">
        <v>-96.198076400000005</v>
      </c>
      <c r="J3851" s="1" t="str">
        <f t="shared" si="283"/>
        <v>Till</v>
      </c>
      <c r="K3851" s="1" t="str">
        <f t="shared" si="284"/>
        <v>&lt;63 micron</v>
      </c>
      <c r="L3851">
        <v>0.1</v>
      </c>
      <c r="M3851">
        <v>1.42</v>
      </c>
      <c r="N3851">
        <v>1</v>
      </c>
      <c r="O3851">
        <v>250</v>
      </c>
      <c r="P3851">
        <v>1</v>
      </c>
      <c r="Q3851">
        <v>1</v>
      </c>
      <c r="R3851">
        <v>0.51</v>
      </c>
      <c r="S3851">
        <v>0.25</v>
      </c>
      <c r="T3851">
        <v>10</v>
      </c>
      <c r="U3851">
        <v>77</v>
      </c>
      <c r="V3851">
        <v>17</v>
      </c>
      <c r="W3851">
        <v>2.33</v>
      </c>
      <c r="X3851">
        <v>5</v>
      </c>
      <c r="Y3851">
        <v>0.5</v>
      </c>
      <c r="Z3851">
        <v>0.23</v>
      </c>
      <c r="AA3851">
        <v>40</v>
      </c>
      <c r="AB3851">
        <v>1.1200000000000001</v>
      </c>
      <c r="AC3851">
        <v>365</v>
      </c>
      <c r="AD3851">
        <v>0.5</v>
      </c>
      <c r="AE3851">
        <v>0.01</v>
      </c>
      <c r="AF3851">
        <v>41</v>
      </c>
      <c r="AG3851">
        <v>1070</v>
      </c>
      <c r="AH3851">
        <v>12</v>
      </c>
      <c r="AI3851">
        <v>1</v>
      </c>
      <c r="AJ3851">
        <v>5</v>
      </c>
      <c r="AK3851">
        <v>129</v>
      </c>
      <c r="AL3851">
        <v>0.05</v>
      </c>
      <c r="AM3851">
        <v>5</v>
      </c>
      <c r="AN3851">
        <v>5</v>
      </c>
      <c r="AO3851">
        <v>37</v>
      </c>
      <c r="AP3851">
        <v>5</v>
      </c>
      <c r="AQ3851">
        <v>36</v>
      </c>
    </row>
    <row r="3852" spans="1:43" hidden="1" x14ac:dyDescent="0.25">
      <c r="A3852" t="s">
        <v>14240</v>
      </c>
      <c r="B3852" t="s">
        <v>14241</v>
      </c>
      <c r="C3852" s="1" t="str">
        <f t="shared" ref="C3852:C3915" si="285">HYPERLINK("http://geochem.nrcan.gc.ca/cdogs/content/bdl/bdl210118_e.htm", "21:0118")</f>
        <v>21:0118</v>
      </c>
      <c r="D3852" s="1" t="str">
        <f t="shared" ref="D3852:D3915" si="286">HYPERLINK("http://geochem.nrcan.gc.ca/cdogs/content/svy/svy210027_e.htm", "21:0027")</f>
        <v>21:0027</v>
      </c>
      <c r="E3852" t="s">
        <v>14242</v>
      </c>
      <c r="F3852" t="s">
        <v>14243</v>
      </c>
      <c r="H3852">
        <v>63.888702899999998</v>
      </c>
      <c r="I3852">
        <v>-96.1930567</v>
      </c>
      <c r="J3852" s="1" t="str">
        <f t="shared" ref="J3852:J3915" si="287">HYPERLINK("http://geochem.nrcan.gc.ca/cdogs/content/kwd/kwd020044_e.htm", "Till")</f>
        <v>Till</v>
      </c>
      <c r="K3852" s="1" t="str">
        <f t="shared" ref="K3852:K3915" si="288">HYPERLINK("http://geochem.nrcan.gc.ca/cdogs/content/kwd/kwd080004_e.htm", "&lt;63 micron")</f>
        <v>&lt;63 micron</v>
      </c>
      <c r="L3852">
        <v>0.1</v>
      </c>
      <c r="M3852">
        <v>0.67</v>
      </c>
      <c r="N3852">
        <v>6</v>
      </c>
      <c r="O3852">
        <v>200</v>
      </c>
      <c r="P3852">
        <v>0.5</v>
      </c>
      <c r="Q3852">
        <v>2</v>
      </c>
      <c r="R3852">
        <v>0.27</v>
      </c>
      <c r="S3852">
        <v>0.25</v>
      </c>
      <c r="T3852">
        <v>4</v>
      </c>
      <c r="U3852">
        <v>46</v>
      </c>
      <c r="V3852">
        <v>6</v>
      </c>
      <c r="W3852">
        <v>1.38</v>
      </c>
      <c r="X3852">
        <v>5</v>
      </c>
      <c r="Y3852">
        <v>0.5</v>
      </c>
      <c r="Z3852">
        <v>0.13</v>
      </c>
      <c r="AA3852">
        <v>30</v>
      </c>
      <c r="AB3852">
        <v>0.43</v>
      </c>
      <c r="AC3852">
        <v>145</v>
      </c>
      <c r="AD3852">
        <v>0.5</v>
      </c>
      <c r="AE3852">
        <v>0.01</v>
      </c>
      <c r="AF3852">
        <v>21</v>
      </c>
      <c r="AG3852">
        <v>910</v>
      </c>
      <c r="AH3852">
        <v>6</v>
      </c>
      <c r="AI3852">
        <v>1</v>
      </c>
      <c r="AJ3852">
        <v>2</v>
      </c>
      <c r="AK3852">
        <v>145</v>
      </c>
      <c r="AL3852">
        <v>0.02</v>
      </c>
      <c r="AM3852">
        <v>5</v>
      </c>
      <c r="AN3852">
        <v>5</v>
      </c>
      <c r="AO3852">
        <v>20</v>
      </c>
      <c r="AP3852">
        <v>5</v>
      </c>
      <c r="AQ3852">
        <v>14</v>
      </c>
    </row>
    <row r="3853" spans="1:43" hidden="1" x14ac:dyDescent="0.25">
      <c r="A3853" t="s">
        <v>14244</v>
      </c>
      <c r="B3853" t="s">
        <v>14245</v>
      </c>
      <c r="C3853" s="1" t="str">
        <f t="shared" si="285"/>
        <v>21:0118</v>
      </c>
      <c r="D3853" s="1" t="str">
        <f t="shared" si="286"/>
        <v>21:0027</v>
      </c>
      <c r="E3853" t="s">
        <v>14246</v>
      </c>
      <c r="F3853" t="s">
        <v>14247</v>
      </c>
      <c r="H3853">
        <v>63.8969369</v>
      </c>
      <c r="I3853">
        <v>-96.188360599999996</v>
      </c>
      <c r="J3853" s="1" t="str">
        <f t="shared" si="287"/>
        <v>Till</v>
      </c>
      <c r="K3853" s="1" t="str">
        <f t="shared" si="288"/>
        <v>&lt;63 micron</v>
      </c>
      <c r="L3853">
        <v>0.1</v>
      </c>
      <c r="M3853">
        <v>1.21</v>
      </c>
      <c r="N3853">
        <v>6</v>
      </c>
      <c r="O3853">
        <v>280</v>
      </c>
      <c r="P3853">
        <v>0.5</v>
      </c>
      <c r="Q3853">
        <v>2</v>
      </c>
      <c r="R3853">
        <v>0.27</v>
      </c>
      <c r="S3853">
        <v>0.25</v>
      </c>
      <c r="T3853">
        <v>4</v>
      </c>
      <c r="U3853">
        <v>31</v>
      </c>
      <c r="V3853">
        <v>9</v>
      </c>
      <c r="W3853">
        <v>1.68</v>
      </c>
      <c r="X3853">
        <v>5</v>
      </c>
      <c r="Y3853">
        <v>0.5</v>
      </c>
      <c r="Z3853">
        <v>0.25</v>
      </c>
      <c r="AA3853">
        <v>40</v>
      </c>
      <c r="AB3853">
        <v>0.46</v>
      </c>
      <c r="AC3853">
        <v>175</v>
      </c>
      <c r="AD3853">
        <v>0.5</v>
      </c>
      <c r="AE3853">
        <v>0.01</v>
      </c>
      <c r="AF3853">
        <v>15</v>
      </c>
      <c r="AG3853">
        <v>760</v>
      </c>
      <c r="AH3853">
        <v>10</v>
      </c>
      <c r="AI3853">
        <v>1</v>
      </c>
      <c r="AJ3853">
        <v>3</v>
      </c>
      <c r="AK3853">
        <v>151</v>
      </c>
      <c r="AL3853">
        <v>0.01</v>
      </c>
      <c r="AM3853">
        <v>5</v>
      </c>
      <c r="AN3853">
        <v>5</v>
      </c>
      <c r="AO3853">
        <v>21</v>
      </c>
      <c r="AP3853">
        <v>5</v>
      </c>
      <c r="AQ3853">
        <v>22</v>
      </c>
    </row>
    <row r="3854" spans="1:43" hidden="1" x14ac:dyDescent="0.25">
      <c r="A3854" t="s">
        <v>14248</v>
      </c>
      <c r="B3854" t="s">
        <v>14249</v>
      </c>
      <c r="C3854" s="1" t="str">
        <f t="shared" si="285"/>
        <v>21:0118</v>
      </c>
      <c r="D3854" s="1" t="str">
        <f t="shared" si="286"/>
        <v>21:0027</v>
      </c>
      <c r="E3854" t="s">
        <v>14250</v>
      </c>
      <c r="F3854" t="s">
        <v>14251</v>
      </c>
      <c r="H3854">
        <v>63.9105566</v>
      </c>
      <c r="I3854">
        <v>-96.193706399999996</v>
      </c>
      <c r="J3854" s="1" t="str">
        <f t="shared" si="287"/>
        <v>Till</v>
      </c>
      <c r="K3854" s="1" t="str">
        <f t="shared" si="288"/>
        <v>&lt;63 micron</v>
      </c>
      <c r="L3854">
        <v>0.1</v>
      </c>
      <c r="M3854">
        <v>0.78</v>
      </c>
      <c r="N3854">
        <v>4</v>
      </c>
      <c r="O3854">
        <v>190</v>
      </c>
      <c r="P3854">
        <v>0.5</v>
      </c>
      <c r="Q3854">
        <v>1</v>
      </c>
      <c r="R3854">
        <v>0.28000000000000003</v>
      </c>
      <c r="S3854">
        <v>0.25</v>
      </c>
      <c r="T3854">
        <v>3</v>
      </c>
      <c r="U3854">
        <v>20</v>
      </c>
      <c r="V3854">
        <v>7</v>
      </c>
      <c r="W3854">
        <v>1.43</v>
      </c>
      <c r="X3854">
        <v>5</v>
      </c>
      <c r="Y3854">
        <v>0.5</v>
      </c>
      <c r="Z3854">
        <v>0.15</v>
      </c>
      <c r="AA3854">
        <v>40</v>
      </c>
      <c r="AB3854">
        <v>0.3</v>
      </c>
      <c r="AC3854">
        <v>130</v>
      </c>
      <c r="AD3854">
        <v>0.5</v>
      </c>
      <c r="AE3854">
        <v>0.01</v>
      </c>
      <c r="AF3854">
        <v>10</v>
      </c>
      <c r="AG3854">
        <v>870</v>
      </c>
      <c r="AH3854">
        <v>10</v>
      </c>
      <c r="AI3854">
        <v>1</v>
      </c>
      <c r="AJ3854">
        <v>2</v>
      </c>
      <c r="AK3854">
        <v>141</v>
      </c>
      <c r="AL3854">
        <v>0.02</v>
      </c>
      <c r="AM3854">
        <v>5</v>
      </c>
      <c r="AN3854">
        <v>5</v>
      </c>
      <c r="AO3854">
        <v>18</v>
      </c>
      <c r="AP3854">
        <v>5</v>
      </c>
      <c r="AQ3854">
        <v>18</v>
      </c>
    </row>
    <row r="3855" spans="1:43" hidden="1" x14ac:dyDescent="0.25">
      <c r="A3855" t="s">
        <v>14252</v>
      </c>
      <c r="B3855" t="s">
        <v>14253</v>
      </c>
      <c r="C3855" s="1" t="str">
        <f t="shared" si="285"/>
        <v>21:0118</v>
      </c>
      <c r="D3855" s="1" t="str">
        <f t="shared" si="286"/>
        <v>21:0027</v>
      </c>
      <c r="E3855" t="s">
        <v>14254</v>
      </c>
      <c r="F3855" t="s">
        <v>14255</v>
      </c>
      <c r="H3855">
        <v>63.945425800000002</v>
      </c>
      <c r="I3855">
        <v>-96.191685399999997</v>
      </c>
      <c r="J3855" s="1" t="str">
        <f t="shared" si="287"/>
        <v>Till</v>
      </c>
      <c r="K3855" s="1" t="str">
        <f t="shared" si="288"/>
        <v>&lt;63 micron</v>
      </c>
      <c r="L3855">
        <v>0.2</v>
      </c>
      <c r="M3855">
        <v>1.6</v>
      </c>
      <c r="N3855">
        <v>4</v>
      </c>
      <c r="O3855">
        <v>420</v>
      </c>
      <c r="P3855">
        <v>0.5</v>
      </c>
      <c r="Q3855">
        <v>2</v>
      </c>
      <c r="R3855">
        <v>0.56000000000000005</v>
      </c>
      <c r="S3855">
        <v>0.25</v>
      </c>
      <c r="T3855">
        <v>8</v>
      </c>
      <c r="U3855">
        <v>37</v>
      </c>
      <c r="V3855">
        <v>15</v>
      </c>
      <c r="W3855">
        <v>2.3199999999999998</v>
      </c>
      <c r="X3855">
        <v>5</v>
      </c>
      <c r="Y3855">
        <v>1</v>
      </c>
      <c r="Z3855">
        <v>0.35</v>
      </c>
      <c r="AA3855">
        <v>40</v>
      </c>
      <c r="AB3855">
        <v>0.73</v>
      </c>
      <c r="AC3855">
        <v>230</v>
      </c>
      <c r="AD3855">
        <v>0.5</v>
      </c>
      <c r="AE3855">
        <v>0.01</v>
      </c>
      <c r="AF3855">
        <v>20</v>
      </c>
      <c r="AG3855">
        <v>800</v>
      </c>
      <c r="AH3855">
        <v>12</v>
      </c>
      <c r="AI3855">
        <v>1</v>
      </c>
      <c r="AJ3855">
        <v>3</v>
      </c>
      <c r="AK3855">
        <v>123</v>
      </c>
      <c r="AL3855">
        <v>0.02</v>
      </c>
      <c r="AM3855">
        <v>5</v>
      </c>
      <c r="AN3855">
        <v>5</v>
      </c>
      <c r="AO3855">
        <v>29</v>
      </c>
      <c r="AP3855">
        <v>5</v>
      </c>
      <c r="AQ3855">
        <v>42</v>
      </c>
    </row>
    <row r="3856" spans="1:43" hidden="1" x14ac:dyDescent="0.25">
      <c r="A3856" t="s">
        <v>14256</v>
      </c>
      <c r="B3856" t="s">
        <v>14257</v>
      </c>
      <c r="C3856" s="1" t="str">
        <f t="shared" si="285"/>
        <v>21:0118</v>
      </c>
      <c r="D3856" s="1" t="str">
        <f t="shared" si="286"/>
        <v>21:0027</v>
      </c>
      <c r="E3856" t="s">
        <v>14258</v>
      </c>
      <c r="F3856" t="s">
        <v>14259</v>
      </c>
      <c r="H3856">
        <v>63.956688800000002</v>
      </c>
      <c r="I3856">
        <v>-96.200566199999997</v>
      </c>
      <c r="J3856" s="1" t="str">
        <f t="shared" si="287"/>
        <v>Till</v>
      </c>
      <c r="K3856" s="1" t="str">
        <f t="shared" si="288"/>
        <v>&lt;63 micron</v>
      </c>
      <c r="L3856">
        <v>0.1</v>
      </c>
      <c r="M3856">
        <v>0.59</v>
      </c>
      <c r="N3856">
        <v>4</v>
      </c>
      <c r="O3856">
        <v>100</v>
      </c>
      <c r="P3856">
        <v>0.25</v>
      </c>
      <c r="Q3856">
        <v>1</v>
      </c>
      <c r="R3856">
        <v>0.25</v>
      </c>
      <c r="S3856">
        <v>0.25</v>
      </c>
      <c r="T3856">
        <v>2</v>
      </c>
      <c r="U3856">
        <v>16</v>
      </c>
      <c r="V3856">
        <v>4</v>
      </c>
      <c r="W3856">
        <v>1.45</v>
      </c>
      <c r="X3856">
        <v>5</v>
      </c>
      <c r="Y3856">
        <v>0.5</v>
      </c>
      <c r="Z3856">
        <v>0.1</v>
      </c>
      <c r="AA3856">
        <v>60</v>
      </c>
      <c r="AB3856">
        <v>0.18</v>
      </c>
      <c r="AC3856">
        <v>125</v>
      </c>
      <c r="AD3856">
        <v>0.5</v>
      </c>
      <c r="AE3856">
        <v>0.01</v>
      </c>
      <c r="AF3856">
        <v>7</v>
      </c>
      <c r="AG3856">
        <v>880</v>
      </c>
      <c r="AH3856">
        <v>14</v>
      </c>
      <c r="AI3856">
        <v>1</v>
      </c>
      <c r="AJ3856">
        <v>1</v>
      </c>
      <c r="AK3856">
        <v>300</v>
      </c>
      <c r="AL3856">
        <v>0.02</v>
      </c>
      <c r="AM3856">
        <v>5</v>
      </c>
      <c r="AN3856">
        <v>5</v>
      </c>
      <c r="AO3856">
        <v>17</v>
      </c>
      <c r="AP3856">
        <v>5</v>
      </c>
      <c r="AQ3856">
        <v>10</v>
      </c>
    </row>
    <row r="3857" spans="1:43" hidden="1" x14ac:dyDescent="0.25">
      <c r="A3857" t="s">
        <v>14260</v>
      </c>
      <c r="B3857" t="s">
        <v>14261</v>
      </c>
      <c r="C3857" s="1" t="str">
        <f t="shared" si="285"/>
        <v>21:0118</v>
      </c>
      <c r="D3857" s="1" t="str">
        <f t="shared" si="286"/>
        <v>21:0027</v>
      </c>
      <c r="E3857" t="s">
        <v>14262</v>
      </c>
      <c r="F3857" t="s">
        <v>14263</v>
      </c>
      <c r="H3857">
        <v>63.974024800000002</v>
      </c>
      <c r="I3857">
        <v>-96.1919027</v>
      </c>
      <c r="J3857" s="1" t="str">
        <f t="shared" si="287"/>
        <v>Till</v>
      </c>
      <c r="K3857" s="1" t="str">
        <f t="shared" si="288"/>
        <v>&lt;63 micron</v>
      </c>
      <c r="L3857">
        <v>0.1</v>
      </c>
      <c r="M3857">
        <v>1.1599999999999999</v>
      </c>
      <c r="N3857">
        <v>6</v>
      </c>
      <c r="O3857">
        <v>200</v>
      </c>
      <c r="P3857">
        <v>0.5</v>
      </c>
      <c r="Q3857">
        <v>2</v>
      </c>
      <c r="R3857">
        <v>0.27</v>
      </c>
      <c r="S3857">
        <v>0.25</v>
      </c>
      <c r="T3857">
        <v>4</v>
      </c>
      <c r="U3857">
        <v>25</v>
      </c>
      <c r="V3857">
        <v>8</v>
      </c>
      <c r="W3857">
        <v>1.72</v>
      </c>
      <c r="X3857">
        <v>5</v>
      </c>
      <c r="Y3857">
        <v>0.5</v>
      </c>
      <c r="Z3857">
        <v>0.21</v>
      </c>
      <c r="AA3857">
        <v>60</v>
      </c>
      <c r="AB3857">
        <v>0.36</v>
      </c>
      <c r="AC3857">
        <v>135</v>
      </c>
      <c r="AD3857">
        <v>0.5</v>
      </c>
      <c r="AE3857">
        <v>0.01</v>
      </c>
      <c r="AF3857">
        <v>12</v>
      </c>
      <c r="AG3857">
        <v>870</v>
      </c>
      <c r="AH3857">
        <v>16</v>
      </c>
      <c r="AI3857">
        <v>1</v>
      </c>
      <c r="AJ3857">
        <v>2</v>
      </c>
      <c r="AK3857">
        <v>287</v>
      </c>
      <c r="AL3857">
        <v>0.02</v>
      </c>
      <c r="AM3857">
        <v>5</v>
      </c>
      <c r="AN3857">
        <v>5</v>
      </c>
      <c r="AO3857">
        <v>22</v>
      </c>
      <c r="AP3857">
        <v>5</v>
      </c>
      <c r="AQ3857">
        <v>20</v>
      </c>
    </row>
    <row r="3858" spans="1:43" hidden="1" x14ac:dyDescent="0.25">
      <c r="A3858" t="s">
        <v>14264</v>
      </c>
      <c r="B3858" t="s">
        <v>14265</v>
      </c>
      <c r="C3858" s="1" t="str">
        <f t="shared" si="285"/>
        <v>21:0118</v>
      </c>
      <c r="D3858" s="1" t="str">
        <f t="shared" si="286"/>
        <v>21:0027</v>
      </c>
      <c r="E3858" t="s">
        <v>14266</v>
      </c>
      <c r="F3858" t="s">
        <v>14267</v>
      </c>
      <c r="H3858">
        <v>63.991623500000003</v>
      </c>
      <c r="I3858">
        <v>-96.195433300000005</v>
      </c>
      <c r="J3858" s="1" t="str">
        <f t="shared" si="287"/>
        <v>Till</v>
      </c>
      <c r="K3858" s="1" t="str">
        <f t="shared" si="288"/>
        <v>&lt;63 micron</v>
      </c>
      <c r="L3858">
        <v>0.1</v>
      </c>
      <c r="M3858">
        <v>0.33</v>
      </c>
      <c r="N3858">
        <v>4</v>
      </c>
      <c r="O3858">
        <v>90</v>
      </c>
      <c r="P3858">
        <v>0.25</v>
      </c>
      <c r="Q3858">
        <v>2</v>
      </c>
      <c r="R3858">
        <v>0.28000000000000003</v>
      </c>
      <c r="S3858">
        <v>0.25</v>
      </c>
      <c r="T3858">
        <v>1</v>
      </c>
      <c r="U3858">
        <v>12</v>
      </c>
      <c r="V3858">
        <v>2</v>
      </c>
      <c r="W3858">
        <v>1.31</v>
      </c>
      <c r="X3858">
        <v>5</v>
      </c>
      <c r="Y3858">
        <v>0.5</v>
      </c>
      <c r="Z3858">
        <v>0.03</v>
      </c>
      <c r="AA3858">
        <v>60</v>
      </c>
      <c r="AB3858">
        <v>0.13</v>
      </c>
      <c r="AC3858">
        <v>80</v>
      </c>
      <c r="AD3858">
        <v>0.5</v>
      </c>
      <c r="AE3858">
        <v>0.01</v>
      </c>
      <c r="AF3858">
        <v>4</v>
      </c>
      <c r="AG3858">
        <v>1020</v>
      </c>
      <c r="AH3858">
        <v>14</v>
      </c>
      <c r="AI3858">
        <v>1</v>
      </c>
      <c r="AJ3858">
        <v>1</v>
      </c>
      <c r="AK3858">
        <v>276</v>
      </c>
      <c r="AL3858">
        <v>0.03</v>
      </c>
      <c r="AM3858">
        <v>5</v>
      </c>
      <c r="AN3858">
        <v>5</v>
      </c>
      <c r="AO3858">
        <v>16</v>
      </c>
      <c r="AP3858">
        <v>5</v>
      </c>
      <c r="AQ3858">
        <v>6</v>
      </c>
    </row>
    <row r="3859" spans="1:43" hidden="1" x14ac:dyDescent="0.25">
      <c r="A3859" t="s">
        <v>14268</v>
      </c>
      <c r="B3859" t="s">
        <v>14269</v>
      </c>
      <c r="C3859" s="1" t="str">
        <f t="shared" si="285"/>
        <v>21:0118</v>
      </c>
      <c r="D3859" s="1" t="str">
        <f t="shared" si="286"/>
        <v>21:0027</v>
      </c>
      <c r="E3859" t="s">
        <v>14270</v>
      </c>
      <c r="F3859" t="s">
        <v>14271</v>
      </c>
      <c r="H3859">
        <v>64.002845399999998</v>
      </c>
      <c r="I3859">
        <v>-96.207812300000001</v>
      </c>
      <c r="J3859" s="1" t="str">
        <f t="shared" si="287"/>
        <v>Till</v>
      </c>
      <c r="K3859" s="1" t="str">
        <f t="shared" si="288"/>
        <v>&lt;63 micron</v>
      </c>
      <c r="L3859">
        <v>0.1</v>
      </c>
      <c r="M3859">
        <v>1.0900000000000001</v>
      </c>
      <c r="N3859">
        <v>4</v>
      </c>
      <c r="O3859">
        <v>240</v>
      </c>
      <c r="P3859">
        <v>0.5</v>
      </c>
      <c r="Q3859">
        <v>1</v>
      </c>
      <c r="R3859">
        <v>0.27</v>
      </c>
      <c r="S3859">
        <v>0.25</v>
      </c>
      <c r="T3859">
        <v>3</v>
      </c>
      <c r="U3859">
        <v>23</v>
      </c>
      <c r="V3859">
        <v>7</v>
      </c>
      <c r="W3859">
        <v>1.65</v>
      </c>
      <c r="X3859">
        <v>5</v>
      </c>
      <c r="Y3859">
        <v>1</v>
      </c>
      <c r="Z3859">
        <v>0.17</v>
      </c>
      <c r="AA3859">
        <v>70</v>
      </c>
      <c r="AB3859">
        <v>0.3</v>
      </c>
      <c r="AC3859">
        <v>105</v>
      </c>
      <c r="AD3859">
        <v>0.5</v>
      </c>
      <c r="AE3859">
        <v>0.01</v>
      </c>
      <c r="AF3859">
        <v>10</v>
      </c>
      <c r="AG3859">
        <v>1000</v>
      </c>
      <c r="AH3859">
        <v>20</v>
      </c>
      <c r="AI3859">
        <v>1</v>
      </c>
      <c r="AJ3859">
        <v>2</v>
      </c>
      <c r="AK3859">
        <v>364</v>
      </c>
      <c r="AL3859">
        <v>0.02</v>
      </c>
      <c r="AM3859">
        <v>5</v>
      </c>
      <c r="AN3859">
        <v>5</v>
      </c>
      <c r="AO3859">
        <v>21</v>
      </c>
      <c r="AP3859">
        <v>5</v>
      </c>
      <c r="AQ3859">
        <v>16</v>
      </c>
    </row>
    <row r="3860" spans="1:43" hidden="1" x14ac:dyDescent="0.25">
      <c r="A3860" t="s">
        <v>14272</v>
      </c>
      <c r="B3860" t="s">
        <v>14273</v>
      </c>
      <c r="C3860" s="1" t="str">
        <f t="shared" si="285"/>
        <v>21:0118</v>
      </c>
      <c r="D3860" s="1" t="str">
        <f t="shared" si="286"/>
        <v>21:0027</v>
      </c>
      <c r="E3860" t="s">
        <v>14274</v>
      </c>
      <c r="F3860" t="s">
        <v>14275</v>
      </c>
      <c r="H3860">
        <v>63.603343500000001</v>
      </c>
      <c r="I3860">
        <v>-96.188014499999994</v>
      </c>
      <c r="J3860" s="1" t="str">
        <f t="shared" si="287"/>
        <v>Till</v>
      </c>
      <c r="K3860" s="1" t="str">
        <f t="shared" si="288"/>
        <v>&lt;63 micron</v>
      </c>
      <c r="L3860">
        <v>0.1</v>
      </c>
      <c r="M3860">
        <v>0.87</v>
      </c>
      <c r="N3860">
        <v>6</v>
      </c>
      <c r="O3860">
        <v>180</v>
      </c>
      <c r="P3860">
        <v>0.5</v>
      </c>
      <c r="Q3860">
        <v>1</v>
      </c>
      <c r="R3860">
        <v>0.47</v>
      </c>
      <c r="S3860">
        <v>0.25</v>
      </c>
      <c r="T3860">
        <v>6</v>
      </c>
      <c r="U3860">
        <v>46</v>
      </c>
      <c r="V3860">
        <v>11</v>
      </c>
      <c r="W3860">
        <v>2.0699999999999998</v>
      </c>
      <c r="X3860">
        <v>5</v>
      </c>
      <c r="Y3860">
        <v>0.5</v>
      </c>
      <c r="Z3860">
        <v>0.18</v>
      </c>
      <c r="AA3860">
        <v>40</v>
      </c>
      <c r="AB3860">
        <v>0.55000000000000004</v>
      </c>
      <c r="AC3860">
        <v>225</v>
      </c>
      <c r="AD3860">
        <v>0.5</v>
      </c>
      <c r="AE3860">
        <v>0.01</v>
      </c>
      <c r="AF3860">
        <v>21</v>
      </c>
      <c r="AG3860">
        <v>1190</v>
      </c>
      <c r="AH3860">
        <v>12</v>
      </c>
      <c r="AI3860">
        <v>1</v>
      </c>
      <c r="AJ3860">
        <v>3</v>
      </c>
      <c r="AK3860">
        <v>91</v>
      </c>
      <c r="AL3860">
        <v>0.08</v>
      </c>
      <c r="AM3860">
        <v>5</v>
      </c>
      <c r="AN3860">
        <v>5</v>
      </c>
      <c r="AO3860">
        <v>36</v>
      </c>
      <c r="AP3860">
        <v>5</v>
      </c>
      <c r="AQ3860">
        <v>24</v>
      </c>
    </row>
    <row r="3861" spans="1:43" hidden="1" x14ac:dyDescent="0.25">
      <c r="A3861" t="s">
        <v>14276</v>
      </c>
      <c r="B3861" t="s">
        <v>14277</v>
      </c>
      <c r="C3861" s="1" t="str">
        <f t="shared" si="285"/>
        <v>21:0118</v>
      </c>
      <c r="D3861" s="1" t="str">
        <f t="shared" si="286"/>
        <v>21:0027</v>
      </c>
      <c r="E3861" t="s">
        <v>14278</v>
      </c>
      <c r="F3861" t="s">
        <v>14279</v>
      </c>
      <c r="H3861">
        <v>63.584608199999998</v>
      </c>
      <c r="I3861">
        <v>-96.194864499999994</v>
      </c>
      <c r="J3861" s="1" t="str">
        <f t="shared" si="287"/>
        <v>Till</v>
      </c>
      <c r="K3861" s="1" t="str">
        <f t="shared" si="288"/>
        <v>&lt;63 micron</v>
      </c>
      <c r="L3861">
        <v>0.1</v>
      </c>
      <c r="M3861">
        <v>0.63</v>
      </c>
      <c r="N3861">
        <v>1</v>
      </c>
      <c r="O3861">
        <v>150</v>
      </c>
      <c r="P3861">
        <v>0.5</v>
      </c>
      <c r="Q3861">
        <v>1</v>
      </c>
      <c r="R3861">
        <v>0.48</v>
      </c>
      <c r="S3861">
        <v>0.25</v>
      </c>
      <c r="T3861">
        <v>4</v>
      </c>
      <c r="U3861">
        <v>38</v>
      </c>
      <c r="V3861">
        <v>8</v>
      </c>
      <c r="W3861">
        <v>1.97</v>
      </c>
      <c r="X3861">
        <v>5</v>
      </c>
      <c r="Y3861">
        <v>0.5</v>
      </c>
      <c r="Z3861">
        <v>0.12</v>
      </c>
      <c r="AA3861">
        <v>40</v>
      </c>
      <c r="AB3861">
        <v>0.41</v>
      </c>
      <c r="AC3861">
        <v>190</v>
      </c>
      <c r="AD3861">
        <v>0.5</v>
      </c>
      <c r="AE3861">
        <v>0.01</v>
      </c>
      <c r="AF3861">
        <v>15</v>
      </c>
      <c r="AG3861">
        <v>1290</v>
      </c>
      <c r="AH3861">
        <v>8</v>
      </c>
      <c r="AI3861">
        <v>1</v>
      </c>
      <c r="AJ3861">
        <v>3</v>
      </c>
      <c r="AK3861">
        <v>82</v>
      </c>
      <c r="AL3861">
        <v>7.0000000000000007E-2</v>
      </c>
      <c r="AM3861">
        <v>5</v>
      </c>
      <c r="AN3861">
        <v>5</v>
      </c>
      <c r="AO3861">
        <v>33</v>
      </c>
      <c r="AP3861">
        <v>5</v>
      </c>
      <c r="AQ3861">
        <v>18</v>
      </c>
    </row>
    <row r="3862" spans="1:43" hidden="1" x14ac:dyDescent="0.25">
      <c r="A3862" t="s">
        <v>14280</v>
      </c>
      <c r="B3862" t="s">
        <v>14281</v>
      </c>
      <c r="C3862" s="1" t="str">
        <f t="shared" si="285"/>
        <v>21:0118</v>
      </c>
      <c r="D3862" s="1" t="str">
        <f t="shared" si="286"/>
        <v>21:0027</v>
      </c>
      <c r="E3862" t="s">
        <v>14282</v>
      </c>
      <c r="F3862" t="s">
        <v>14283</v>
      </c>
      <c r="H3862">
        <v>63.557948400000001</v>
      </c>
      <c r="I3862">
        <v>-96.193741299999999</v>
      </c>
      <c r="J3862" s="1" t="str">
        <f t="shared" si="287"/>
        <v>Till</v>
      </c>
      <c r="K3862" s="1" t="str">
        <f t="shared" si="288"/>
        <v>&lt;63 micron</v>
      </c>
      <c r="L3862">
        <v>0.1</v>
      </c>
      <c r="M3862">
        <v>0.56000000000000005</v>
      </c>
      <c r="N3862">
        <v>2</v>
      </c>
      <c r="O3862">
        <v>110</v>
      </c>
      <c r="P3862">
        <v>0.5</v>
      </c>
      <c r="Q3862">
        <v>1</v>
      </c>
      <c r="R3862">
        <v>0.5</v>
      </c>
      <c r="S3862">
        <v>0.25</v>
      </c>
      <c r="T3862">
        <v>4</v>
      </c>
      <c r="U3862">
        <v>39</v>
      </c>
      <c r="V3862">
        <v>7</v>
      </c>
      <c r="W3862">
        <v>1.85</v>
      </c>
      <c r="X3862">
        <v>5</v>
      </c>
      <c r="Y3862">
        <v>0.5</v>
      </c>
      <c r="Z3862">
        <v>0.12</v>
      </c>
      <c r="AA3862">
        <v>40</v>
      </c>
      <c r="AB3862">
        <v>0.41</v>
      </c>
      <c r="AC3862">
        <v>195</v>
      </c>
      <c r="AD3862">
        <v>0.5</v>
      </c>
      <c r="AE3862">
        <v>0.01</v>
      </c>
      <c r="AF3862">
        <v>14</v>
      </c>
      <c r="AG3862">
        <v>1200</v>
      </c>
      <c r="AH3862">
        <v>8</v>
      </c>
      <c r="AI3862">
        <v>1</v>
      </c>
      <c r="AJ3862">
        <v>3</v>
      </c>
      <c r="AK3862">
        <v>83</v>
      </c>
      <c r="AL3862">
        <v>7.0000000000000007E-2</v>
      </c>
      <c r="AM3862">
        <v>5</v>
      </c>
      <c r="AN3862">
        <v>5</v>
      </c>
      <c r="AO3862">
        <v>33</v>
      </c>
      <c r="AP3862">
        <v>5</v>
      </c>
      <c r="AQ3862">
        <v>18</v>
      </c>
    </row>
    <row r="3863" spans="1:43" hidden="1" x14ac:dyDescent="0.25">
      <c r="A3863" t="s">
        <v>14284</v>
      </c>
      <c r="B3863" t="s">
        <v>14285</v>
      </c>
      <c r="C3863" s="1" t="str">
        <f t="shared" si="285"/>
        <v>21:0118</v>
      </c>
      <c r="D3863" s="1" t="str">
        <f t="shared" si="286"/>
        <v>21:0027</v>
      </c>
      <c r="E3863" t="s">
        <v>14286</v>
      </c>
      <c r="F3863" t="s">
        <v>14287</v>
      </c>
      <c r="H3863">
        <v>63.615849699999998</v>
      </c>
      <c r="I3863">
        <v>-96.159490000000005</v>
      </c>
      <c r="J3863" s="1" t="str">
        <f t="shared" si="287"/>
        <v>Till</v>
      </c>
      <c r="K3863" s="1" t="str">
        <f t="shared" si="288"/>
        <v>&lt;63 micron</v>
      </c>
      <c r="L3863">
        <v>0.1</v>
      </c>
      <c r="M3863">
        <v>1.07</v>
      </c>
      <c r="N3863">
        <v>4</v>
      </c>
      <c r="O3863">
        <v>300</v>
      </c>
      <c r="P3863">
        <v>1</v>
      </c>
      <c r="Q3863">
        <v>1</v>
      </c>
      <c r="R3863">
        <v>0.52</v>
      </c>
      <c r="S3863">
        <v>0.25</v>
      </c>
      <c r="T3863">
        <v>7</v>
      </c>
      <c r="U3863">
        <v>53</v>
      </c>
      <c r="V3863">
        <v>17</v>
      </c>
      <c r="W3863">
        <v>2.0699999999999998</v>
      </c>
      <c r="X3863">
        <v>5</v>
      </c>
      <c r="Y3863">
        <v>0.5</v>
      </c>
      <c r="Z3863">
        <v>0.21</v>
      </c>
      <c r="AA3863">
        <v>50</v>
      </c>
      <c r="AB3863">
        <v>0.73</v>
      </c>
      <c r="AC3863">
        <v>225</v>
      </c>
      <c r="AD3863">
        <v>0.5</v>
      </c>
      <c r="AE3863">
        <v>0.01</v>
      </c>
      <c r="AF3863">
        <v>24</v>
      </c>
      <c r="AG3863">
        <v>1060</v>
      </c>
      <c r="AH3863">
        <v>12</v>
      </c>
      <c r="AI3863">
        <v>1</v>
      </c>
      <c r="AJ3863">
        <v>4</v>
      </c>
      <c r="AK3863">
        <v>102</v>
      </c>
      <c r="AL3863">
        <v>7.0000000000000007E-2</v>
      </c>
      <c r="AM3863">
        <v>5</v>
      </c>
      <c r="AN3863">
        <v>5</v>
      </c>
      <c r="AO3863">
        <v>34</v>
      </c>
      <c r="AP3863">
        <v>5</v>
      </c>
      <c r="AQ3863">
        <v>28</v>
      </c>
    </row>
    <row r="3864" spans="1:43" hidden="1" x14ac:dyDescent="0.25">
      <c r="A3864" t="s">
        <v>14288</v>
      </c>
      <c r="B3864" t="s">
        <v>14289</v>
      </c>
      <c r="C3864" s="1" t="str">
        <f t="shared" si="285"/>
        <v>21:0118</v>
      </c>
      <c r="D3864" s="1" t="str">
        <f t="shared" si="286"/>
        <v>21:0027</v>
      </c>
      <c r="E3864" t="s">
        <v>14290</v>
      </c>
      <c r="F3864" t="s">
        <v>14291</v>
      </c>
      <c r="H3864">
        <v>63.834349799999998</v>
      </c>
      <c r="I3864">
        <v>-96.160357899999994</v>
      </c>
      <c r="J3864" s="1" t="str">
        <f t="shared" si="287"/>
        <v>Till</v>
      </c>
      <c r="K3864" s="1" t="str">
        <f t="shared" si="288"/>
        <v>&lt;63 micron</v>
      </c>
      <c r="L3864">
        <v>0.1</v>
      </c>
      <c r="M3864">
        <v>0.42</v>
      </c>
      <c r="N3864">
        <v>4</v>
      </c>
      <c r="O3864">
        <v>130</v>
      </c>
      <c r="P3864">
        <v>0.25</v>
      </c>
      <c r="Q3864">
        <v>1</v>
      </c>
      <c r="R3864">
        <v>0.27</v>
      </c>
      <c r="S3864">
        <v>0.25</v>
      </c>
      <c r="T3864">
        <v>2</v>
      </c>
      <c r="U3864">
        <v>21</v>
      </c>
      <c r="V3864">
        <v>2</v>
      </c>
      <c r="W3864">
        <v>1.33</v>
      </c>
      <c r="X3864">
        <v>5</v>
      </c>
      <c r="Y3864">
        <v>0.5</v>
      </c>
      <c r="Z3864">
        <v>7.0000000000000007E-2</v>
      </c>
      <c r="AA3864">
        <v>40</v>
      </c>
      <c r="AB3864">
        <v>0.2</v>
      </c>
      <c r="AC3864">
        <v>95</v>
      </c>
      <c r="AD3864">
        <v>0.5</v>
      </c>
      <c r="AE3864">
        <v>0.01</v>
      </c>
      <c r="AF3864">
        <v>9</v>
      </c>
      <c r="AG3864">
        <v>890</v>
      </c>
      <c r="AH3864">
        <v>8</v>
      </c>
      <c r="AI3864">
        <v>1</v>
      </c>
      <c r="AJ3864">
        <v>1</v>
      </c>
      <c r="AK3864">
        <v>160</v>
      </c>
      <c r="AL3864">
        <v>0.03</v>
      </c>
      <c r="AM3864">
        <v>5</v>
      </c>
      <c r="AN3864">
        <v>5</v>
      </c>
      <c r="AO3864">
        <v>17</v>
      </c>
      <c r="AP3864">
        <v>5</v>
      </c>
      <c r="AQ3864">
        <v>8</v>
      </c>
    </row>
    <row r="3865" spans="1:43" hidden="1" x14ac:dyDescent="0.25">
      <c r="A3865" t="s">
        <v>14292</v>
      </c>
      <c r="B3865" t="s">
        <v>14293</v>
      </c>
      <c r="C3865" s="1" t="str">
        <f t="shared" si="285"/>
        <v>21:0118</v>
      </c>
      <c r="D3865" s="1" t="str">
        <f t="shared" si="286"/>
        <v>21:0027</v>
      </c>
      <c r="E3865" t="s">
        <v>14294</v>
      </c>
      <c r="F3865" t="s">
        <v>14295</v>
      </c>
      <c r="H3865">
        <v>63.858788199999999</v>
      </c>
      <c r="I3865">
        <v>-96.161332000000002</v>
      </c>
      <c r="J3865" s="1" t="str">
        <f t="shared" si="287"/>
        <v>Till</v>
      </c>
      <c r="K3865" s="1" t="str">
        <f t="shared" si="288"/>
        <v>&lt;63 micron</v>
      </c>
      <c r="L3865">
        <v>0.1</v>
      </c>
      <c r="M3865">
        <v>0.38</v>
      </c>
      <c r="N3865">
        <v>4</v>
      </c>
      <c r="O3865">
        <v>80</v>
      </c>
      <c r="P3865">
        <v>0.25</v>
      </c>
      <c r="Q3865">
        <v>2</v>
      </c>
      <c r="R3865">
        <v>0.28999999999999998</v>
      </c>
      <c r="S3865">
        <v>0.25</v>
      </c>
      <c r="T3865">
        <v>2</v>
      </c>
      <c r="U3865">
        <v>21</v>
      </c>
      <c r="V3865">
        <v>2</v>
      </c>
      <c r="W3865">
        <v>1.25</v>
      </c>
      <c r="X3865">
        <v>5</v>
      </c>
      <c r="Y3865">
        <v>0.5</v>
      </c>
      <c r="Z3865">
        <v>0.06</v>
      </c>
      <c r="AA3865">
        <v>40</v>
      </c>
      <c r="AB3865">
        <v>0.19</v>
      </c>
      <c r="AC3865">
        <v>140</v>
      </c>
      <c r="AD3865">
        <v>0.5</v>
      </c>
      <c r="AE3865">
        <v>0.01</v>
      </c>
      <c r="AF3865">
        <v>8</v>
      </c>
      <c r="AG3865">
        <v>990</v>
      </c>
      <c r="AH3865">
        <v>10</v>
      </c>
      <c r="AI3865">
        <v>1</v>
      </c>
      <c r="AJ3865">
        <v>1</v>
      </c>
      <c r="AK3865">
        <v>149</v>
      </c>
      <c r="AL3865">
        <v>0.03</v>
      </c>
      <c r="AM3865">
        <v>5</v>
      </c>
      <c r="AN3865">
        <v>5</v>
      </c>
      <c r="AO3865">
        <v>16</v>
      </c>
      <c r="AP3865">
        <v>5</v>
      </c>
      <c r="AQ3865">
        <v>8</v>
      </c>
    </row>
    <row r="3866" spans="1:43" hidden="1" x14ac:dyDescent="0.25">
      <c r="A3866" t="s">
        <v>14296</v>
      </c>
      <c r="B3866" t="s">
        <v>14297</v>
      </c>
      <c r="C3866" s="1" t="str">
        <f t="shared" si="285"/>
        <v>21:0118</v>
      </c>
      <c r="D3866" s="1" t="str">
        <f t="shared" si="286"/>
        <v>21:0027</v>
      </c>
      <c r="E3866" t="s">
        <v>14298</v>
      </c>
      <c r="F3866" t="s">
        <v>14299</v>
      </c>
      <c r="H3866">
        <v>63.890847700000002</v>
      </c>
      <c r="I3866">
        <v>-96.154811800000004</v>
      </c>
      <c r="J3866" s="1" t="str">
        <f t="shared" si="287"/>
        <v>Till</v>
      </c>
      <c r="K3866" s="1" t="str">
        <f t="shared" si="288"/>
        <v>&lt;63 micron</v>
      </c>
      <c r="L3866">
        <v>0.1</v>
      </c>
      <c r="M3866">
        <v>1.33</v>
      </c>
      <c r="N3866">
        <v>6</v>
      </c>
      <c r="O3866">
        <v>260</v>
      </c>
      <c r="P3866">
        <v>0.5</v>
      </c>
      <c r="Q3866">
        <v>2</v>
      </c>
      <c r="R3866">
        <v>0.3</v>
      </c>
      <c r="S3866">
        <v>0.25</v>
      </c>
      <c r="T3866">
        <v>5</v>
      </c>
      <c r="U3866">
        <v>29</v>
      </c>
      <c r="V3866">
        <v>9</v>
      </c>
      <c r="W3866">
        <v>1.82</v>
      </c>
      <c r="X3866">
        <v>5</v>
      </c>
      <c r="Y3866">
        <v>0.5</v>
      </c>
      <c r="Z3866">
        <v>0.26</v>
      </c>
      <c r="AA3866">
        <v>40</v>
      </c>
      <c r="AB3866">
        <v>0.45</v>
      </c>
      <c r="AC3866">
        <v>175</v>
      </c>
      <c r="AD3866">
        <v>0.5</v>
      </c>
      <c r="AE3866">
        <v>0.01</v>
      </c>
      <c r="AF3866">
        <v>15</v>
      </c>
      <c r="AG3866">
        <v>790</v>
      </c>
      <c r="AH3866">
        <v>12</v>
      </c>
      <c r="AI3866">
        <v>1</v>
      </c>
      <c r="AJ3866">
        <v>3</v>
      </c>
      <c r="AK3866">
        <v>171</v>
      </c>
      <c r="AL3866">
        <v>0.02</v>
      </c>
      <c r="AM3866">
        <v>5</v>
      </c>
      <c r="AN3866">
        <v>5</v>
      </c>
      <c r="AO3866">
        <v>23</v>
      </c>
      <c r="AP3866">
        <v>5</v>
      </c>
      <c r="AQ3866">
        <v>26</v>
      </c>
    </row>
    <row r="3867" spans="1:43" hidden="1" x14ac:dyDescent="0.25">
      <c r="A3867" t="s">
        <v>14300</v>
      </c>
      <c r="B3867" t="s">
        <v>14301</v>
      </c>
      <c r="C3867" s="1" t="str">
        <f t="shared" si="285"/>
        <v>21:0118</v>
      </c>
      <c r="D3867" s="1" t="str">
        <f t="shared" si="286"/>
        <v>21:0027</v>
      </c>
      <c r="E3867" t="s">
        <v>14302</v>
      </c>
      <c r="F3867" t="s">
        <v>14303</v>
      </c>
      <c r="H3867">
        <v>63.911539500000003</v>
      </c>
      <c r="I3867">
        <v>-96.163034800000005</v>
      </c>
      <c r="J3867" s="1" t="str">
        <f t="shared" si="287"/>
        <v>Till</v>
      </c>
      <c r="K3867" s="1" t="str">
        <f t="shared" si="288"/>
        <v>&lt;63 micron</v>
      </c>
      <c r="L3867">
        <v>0.1</v>
      </c>
      <c r="M3867">
        <v>0.72</v>
      </c>
      <c r="N3867">
        <v>2</v>
      </c>
      <c r="O3867">
        <v>140</v>
      </c>
      <c r="P3867">
        <v>0.25</v>
      </c>
      <c r="Q3867">
        <v>1</v>
      </c>
      <c r="R3867">
        <v>0.25</v>
      </c>
      <c r="S3867">
        <v>0.25</v>
      </c>
      <c r="T3867">
        <v>3</v>
      </c>
      <c r="U3867">
        <v>18</v>
      </c>
      <c r="V3867">
        <v>6</v>
      </c>
      <c r="W3867">
        <v>1.31</v>
      </c>
      <c r="X3867">
        <v>5</v>
      </c>
      <c r="Y3867">
        <v>0.5</v>
      </c>
      <c r="Z3867">
        <v>0.12</v>
      </c>
      <c r="AA3867">
        <v>30</v>
      </c>
      <c r="AB3867">
        <v>0.24</v>
      </c>
      <c r="AC3867">
        <v>130</v>
      </c>
      <c r="AD3867">
        <v>0.5</v>
      </c>
      <c r="AE3867">
        <v>0.01</v>
      </c>
      <c r="AF3867">
        <v>10</v>
      </c>
      <c r="AG3867">
        <v>780</v>
      </c>
      <c r="AH3867">
        <v>8</v>
      </c>
      <c r="AI3867">
        <v>1</v>
      </c>
      <c r="AJ3867">
        <v>2</v>
      </c>
      <c r="AK3867">
        <v>125</v>
      </c>
      <c r="AL3867">
        <v>0.02</v>
      </c>
      <c r="AM3867">
        <v>5</v>
      </c>
      <c r="AN3867">
        <v>5</v>
      </c>
      <c r="AO3867">
        <v>17</v>
      </c>
      <c r="AP3867">
        <v>5</v>
      </c>
      <c r="AQ3867">
        <v>14</v>
      </c>
    </row>
    <row r="3868" spans="1:43" hidden="1" x14ac:dyDescent="0.25">
      <c r="A3868" t="s">
        <v>14304</v>
      </c>
      <c r="B3868" t="s">
        <v>14305</v>
      </c>
      <c r="C3868" s="1" t="str">
        <f t="shared" si="285"/>
        <v>21:0118</v>
      </c>
      <c r="D3868" s="1" t="str">
        <f t="shared" si="286"/>
        <v>21:0027</v>
      </c>
      <c r="E3868" t="s">
        <v>14306</v>
      </c>
      <c r="F3868" t="s">
        <v>14307</v>
      </c>
      <c r="H3868">
        <v>63.9266437</v>
      </c>
      <c r="I3868">
        <v>-96.167996599999995</v>
      </c>
      <c r="J3868" s="1" t="str">
        <f t="shared" si="287"/>
        <v>Till</v>
      </c>
      <c r="K3868" s="1" t="str">
        <f t="shared" si="288"/>
        <v>&lt;63 micron</v>
      </c>
      <c r="L3868">
        <v>0.1</v>
      </c>
      <c r="M3868">
        <v>1.35</v>
      </c>
      <c r="N3868">
        <v>4</v>
      </c>
      <c r="O3868">
        <v>330</v>
      </c>
      <c r="P3868">
        <v>0.5</v>
      </c>
      <c r="Q3868">
        <v>2</v>
      </c>
      <c r="R3868">
        <v>0.28000000000000003</v>
      </c>
      <c r="S3868">
        <v>0.25</v>
      </c>
      <c r="T3868">
        <v>5</v>
      </c>
      <c r="U3868">
        <v>27</v>
      </c>
      <c r="V3868">
        <v>10</v>
      </c>
      <c r="W3868">
        <v>1.89</v>
      </c>
      <c r="X3868">
        <v>5</v>
      </c>
      <c r="Y3868">
        <v>0.5</v>
      </c>
      <c r="Z3868">
        <v>0.26</v>
      </c>
      <c r="AA3868">
        <v>50</v>
      </c>
      <c r="AB3868">
        <v>0.41</v>
      </c>
      <c r="AC3868">
        <v>265</v>
      </c>
      <c r="AD3868">
        <v>0.5</v>
      </c>
      <c r="AE3868">
        <v>0.01</v>
      </c>
      <c r="AF3868">
        <v>16</v>
      </c>
      <c r="AG3868">
        <v>830</v>
      </c>
      <c r="AH3868">
        <v>14</v>
      </c>
      <c r="AI3868">
        <v>1</v>
      </c>
      <c r="AJ3868">
        <v>3</v>
      </c>
      <c r="AK3868">
        <v>187</v>
      </c>
      <c r="AL3868">
        <v>0.02</v>
      </c>
      <c r="AM3868">
        <v>5</v>
      </c>
      <c r="AN3868">
        <v>5</v>
      </c>
      <c r="AO3868">
        <v>24</v>
      </c>
      <c r="AP3868">
        <v>5</v>
      </c>
      <c r="AQ3868">
        <v>26</v>
      </c>
    </row>
    <row r="3869" spans="1:43" hidden="1" x14ac:dyDescent="0.25">
      <c r="A3869" t="s">
        <v>14308</v>
      </c>
      <c r="B3869" t="s">
        <v>14309</v>
      </c>
      <c r="C3869" s="1" t="str">
        <f t="shared" si="285"/>
        <v>21:0118</v>
      </c>
      <c r="D3869" s="1" t="str">
        <f t="shared" si="286"/>
        <v>21:0027</v>
      </c>
      <c r="E3869" t="s">
        <v>14310</v>
      </c>
      <c r="F3869" t="s">
        <v>14311</v>
      </c>
      <c r="H3869">
        <v>63.946281900000002</v>
      </c>
      <c r="I3869">
        <v>-96.164623399999996</v>
      </c>
      <c r="J3869" s="1" t="str">
        <f t="shared" si="287"/>
        <v>Till</v>
      </c>
      <c r="K3869" s="1" t="str">
        <f t="shared" si="288"/>
        <v>&lt;63 micron</v>
      </c>
      <c r="L3869">
        <v>0.1</v>
      </c>
      <c r="M3869">
        <v>0.28000000000000003</v>
      </c>
      <c r="N3869">
        <v>4</v>
      </c>
      <c r="O3869">
        <v>60</v>
      </c>
      <c r="P3869">
        <v>0.25</v>
      </c>
      <c r="Q3869">
        <v>1</v>
      </c>
      <c r="R3869">
        <v>0.21</v>
      </c>
      <c r="S3869">
        <v>0.25</v>
      </c>
      <c r="T3869">
        <v>2</v>
      </c>
      <c r="U3869">
        <v>10</v>
      </c>
      <c r="V3869">
        <v>2</v>
      </c>
      <c r="W3869">
        <v>1.29</v>
      </c>
      <c r="X3869">
        <v>5</v>
      </c>
      <c r="Y3869">
        <v>0.5</v>
      </c>
      <c r="Z3869">
        <v>0.02</v>
      </c>
      <c r="AA3869">
        <v>40</v>
      </c>
      <c r="AB3869">
        <v>0.09</v>
      </c>
      <c r="AC3869">
        <v>135</v>
      </c>
      <c r="AD3869">
        <v>0.5</v>
      </c>
      <c r="AE3869">
        <v>0.01</v>
      </c>
      <c r="AF3869">
        <v>4</v>
      </c>
      <c r="AG3869">
        <v>820</v>
      </c>
      <c r="AH3869">
        <v>12</v>
      </c>
      <c r="AI3869">
        <v>1</v>
      </c>
      <c r="AJ3869">
        <v>1</v>
      </c>
      <c r="AK3869">
        <v>258</v>
      </c>
      <c r="AL3869">
        <v>0.02</v>
      </c>
      <c r="AM3869">
        <v>5</v>
      </c>
      <c r="AN3869">
        <v>5</v>
      </c>
      <c r="AO3869">
        <v>15</v>
      </c>
      <c r="AP3869">
        <v>5</v>
      </c>
      <c r="AQ3869">
        <v>4</v>
      </c>
    </row>
    <row r="3870" spans="1:43" hidden="1" x14ac:dyDescent="0.25">
      <c r="A3870" t="s">
        <v>14312</v>
      </c>
      <c r="B3870" t="s">
        <v>14313</v>
      </c>
      <c r="C3870" s="1" t="str">
        <f t="shared" si="285"/>
        <v>21:0118</v>
      </c>
      <c r="D3870" s="1" t="str">
        <f t="shared" si="286"/>
        <v>21:0027</v>
      </c>
      <c r="E3870" t="s">
        <v>14314</v>
      </c>
      <c r="F3870" t="s">
        <v>14315</v>
      </c>
      <c r="H3870">
        <v>63.959785699999998</v>
      </c>
      <c r="I3870">
        <v>-96.169957699999998</v>
      </c>
      <c r="J3870" s="1" t="str">
        <f t="shared" si="287"/>
        <v>Till</v>
      </c>
      <c r="K3870" s="1" t="str">
        <f t="shared" si="288"/>
        <v>&lt;63 micron</v>
      </c>
      <c r="L3870">
        <v>0.1</v>
      </c>
      <c r="M3870">
        <v>1.64</v>
      </c>
      <c r="N3870">
        <v>4</v>
      </c>
      <c r="O3870">
        <v>310</v>
      </c>
      <c r="P3870">
        <v>0.5</v>
      </c>
      <c r="Q3870">
        <v>2</v>
      </c>
      <c r="R3870">
        <v>0.35</v>
      </c>
      <c r="S3870">
        <v>0.25</v>
      </c>
      <c r="T3870">
        <v>7</v>
      </c>
      <c r="U3870">
        <v>31</v>
      </c>
      <c r="V3870">
        <v>12</v>
      </c>
      <c r="W3870">
        <v>2.12</v>
      </c>
      <c r="X3870">
        <v>5</v>
      </c>
      <c r="Y3870">
        <v>1</v>
      </c>
      <c r="Z3870">
        <v>0.35</v>
      </c>
      <c r="AA3870">
        <v>50</v>
      </c>
      <c r="AB3870">
        <v>0.56000000000000005</v>
      </c>
      <c r="AC3870">
        <v>255</v>
      </c>
      <c r="AD3870">
        <v>0.5</v>
      </c>
      <c r="AE3870">
        <v>0.01</v>
      </c>
      <c r="AF3870">
        <v>18</v>
      </c>
      <c r="AG3870">
        <v>810</v>
      </c>
      <c r="AH3870">
        <v>14</v>
      </c>
      <c r="AI3870">
        <v>1</v>
      </c>
      <c r="AJ3870">
        <v>3</v>
      </c>
      <c r="AK3870">
        <v>191</v>
      </c>
      <c r="AL3870">
        <v>0.02</v>
      </c>
      <c r="AM3870">
        <v>5</v>
      </c>
      <c r="AN3870">
        <v>5</v>
      </c>
      <c r="AO3870">
        <v>28</v>
      </c>
      <c r="AP3870">
        <v>5</v>
      </c>
      <c r="AQ3870">
        <v>34</v>
      </c>
    </row>
    <row r="3871" spans="1:43" hidden="1" x14ac:dyDescent="0.25">
      <c r="A3871" t="s">
        <v>14316</v>
      </c>
      <c r="B3871" t="s">
        <v>14317</v>
      </c>
      <c r="C3871" s="1" t="str">
        <f t="shared" si="285"/>
        <v>21:0118</v>
      </c>
      <c r="D3871" s="1" t="str">
        <f t="shared" si="286"/>
        <v>21:0027</v>
      </c>
      <c r="E3871" t="s">
        <v>14318</v>
      </c>
      <c r="F3871" t="s">
        <v>14319</v>
      </c>
      <c r="H3871">
        <v>63.975439999999999</v>
      </c>
      <c r="I3871">
        <v>-96.168149900000003</v>
      </c>
      <c r="J3871" s="1" t="str">
        <f t="shared" si="287"/>
        <v>Till</v>
      </c>
      <c r="K3871" s="1" t="str">
        <f t="shared" si="288"/>
        <v>&lt;63 micron</v>
      </c>
      <c r="L3871">
        <v>0.1</v>
      </c>
      <c r="M3871">
        <v>1.78</v>
      </c>
      <c r="N3871">
        <v>2</v>
      </c>
      <c r="O3871">
        <v>300</v>
      </c>
      <c r="P3871">
        <v>0.5</v>
      </c>
      <c r="Q3871">
        <v>2</v>
      </c>
      <c r="R3871">
        <v>0.32</v>
      </c>
      <c r="S3871">
        <v>0.25</v>
      </c>
      <c r="T3871">
        <v>5</v>
      </c>
      <c r="U3871">
        <v>36</v>
      </c>
      <c r="V3871">
        <v>12</v>
      </c>
      <c r="W3871">
        <v>2.0699999999999998</v>
      </c>
      <c r="X3871">
        <v>5</v>
      </c>
      <c r="Y3871">
        <v>0.5</v>
      </c>
      <c r="Z3871">
        <v>0.32</v>
      </c>
      <c r="AA3871">
        <v>60</v>
      </c>
      <c r="AB3871">
        <v>0.54</v>
      </c>
      <c r="AC3871">
        <v>175</v>
      </c>
      <c r="AD3871">
        <v>0.5</v>
      </c>
      <c r="AE3871">
        <v>0.01</v>
      </c>
      <c r="AF3871">
        <v>19</v>
      </c>
      <c r="AG3871">
        <v>810</v>
      </c>
      <c r="AH3871">
        <v>14</v>
      </c>
      <c r="AI3871">
        <v>1</v>
      </c>
      <c r="AJ3871">
        <v>3</v>
      </c>
      <c r="AK3871">
        <v>276</v>
      </c>
      <c r="AL3871">
        <v>0.02</v>
      </c>
      <c r="AM3871">
        <v>5</v>
      </c>
      <c r="AN3871">
        <v>5</v>
      </c>
      <c r="AO3871">
        <v>28</v>
      </c>
      <c r="AP3871">
        <v>5</v>
      </c>
      <c r="AQ3871">
        <v>28</v>
      </c>
    </row>
    <row r="3872" spans="1:43" hidden="1" x14ac:dyDescent="0.25">
      <c r="A3872" t="s">
        <v>14320</v>
      </c>
      <c r="B3872" t="s">
        <v>14321</v>
      </c>
      <c r="C3872" s="1" t="str">
        <f t="shared" si="285"/>
        <v>21:0118</v>
      </c>
      <c r="D3872" s="1" t="str">
        <f t="shared" si="286"/>
        <v>21:0027</v>
      </c>
      <c r="E3872" t="s">
        <v>14322</v>
      </c>
      <c r="F3872" t="s">
        <v>14323</v>
      </c>
      <c r="H3872">
        <v>63.987991600000001</v>
      </c>
      <c r="I3872">
        <v>-96.161071000000007</v>
      </c>
      <c r="J3872" s="1" t="str">
        <f t="shared" si="287"/>
        <v>Till</v>
      </c>
      <c r="K3872" s="1" t="str">
        <f t="shared" si="288"/>
        <v>&lt;63 micron</v>
      </c>
      <c r="L3872">
        <v>0.1</v>
      </c>
      <c r="M3872">
        <v>0.41</v>
      </c>
      <c r="N3872">
        <v>4</v>
      </c>
      <c r="O3872">
        <v>100</v>
      </c>
      <c r="P3872">
        <v>0.25</v>
      </c>
      <c r="Q3872">
        <v>1</v>
      </c>
      <c r="R3872">
        <v>0.27</v>
      </c>
      <c r="S3872">
        <v>0.25</v>
      </c>
      <c r="T3872">
        <v>1</v>
      </c>
      <c r="U3872">
        <v>12</v>
      </c>
      <c r="V3872">
        <v>2</v>
      </c>
      <c r="W3872">
        <v>1.3</v>
      </c>
      <c r="X3872">
        <v>5</v>
      </c>
      <c r="Y3872">
        <v>0.5</v>
      </c>
      <c r="Z3872">
        <v>0.04</v>
      </c>
      <c r="AA3872">
        <v>60</v>
      </c>
      <c r="AB3872">
        <v>0.11</v>
      </c>
      <c r="AC3872">
        <v>70</v>
      </c>
      <c r="AD3872">
        <v>0.5</v>
      </c>
      <c r="AE3872">
        <v>0.01</v>
      </c>
      <c r="AF3872">
        <v>4</v>
      </c>
      <c r="AG3872">
        <v>1110</v>
      </c>
      <c r="AH3872">
        <v>18</v>
      </c>
      <c r="AI3872">
        <v>1</v>
      </c>
      <c r="AJ3872">
        <v>1</v>
      </c>
      <c r="AK3872">
        <v>346</v>
      </c>
      <c r="AL3872">
        <v>0.02</v>
      </c>
      <c r="AM3872">
        <v>5</v>
      </c>
      <c r="AN3872">
        <v>5</v>
      </c>
      <c r="AO3872">
        <v>16</v>
      </c>
      <c r="AP3872">
        <v>5</v>
      </c>
      <c r="AQ3872">
        <v>4</v>
      </c>
    </row>
    <row r="3873" spans="1:43" hidden="1" x14ac:dyDescent="0.25">
      <c r="A3873" t="s">
        <v>14324</v>
      </c>
      <c r="B3873" t="s">
        <v>14325</v>
      </c>
      <c r="C3873" s="1" t="str">
        <f t="shared" si="285"/>
        <v>21:0118</v>
      </c>
      <c r="D3873" s="1" t="str">
        <f t="shared" si="286"/>
        <v>21:0027</v>
      </c>
      <c r="E3873" t="s">
        <v>14326</v>
      </c>
      <c r="F3873" t="s">
        <v>14327</v>
      </c>
      <c r="H3873">
        <v>64.001643799999997</v>
      </c>
      <c r="I3873">
        <v>-96.168032800000006</v>
      </c>
      <c r="J3873" s="1" t="str">
        <f t="shared" si="287"/>
        <v>Till</v>
      </c>
      <c r="K3873" s="1" t="str">
        <f t="shared" si="288"/>
        <v>&lt;63 micron</v>
      </c>
      <c r="L3873">
        <v>0.1</v>
      </c>
      <c r="M3873">
        <v>1.42</v>
      </c>
      <c r="N3873">
        <v>2</v>
      </c>
      <c r="O3873">
        <v>380</v>
      </c>
      <c r="P3873">
        <v>0.5</v>
      </c>
      <c r="Q3873">
        <v>2</v>
      </c>
      <c r="R3873">
        <v>0.3</v>
      </c>
      <c r="S3873">
        <v>0.25</v>
      </c>
      <c r="T3873">
        <v>4</v>
      </c>
      <c r="U3873">
        <v>27</v>
      </c>
      <c r="V3873">
        <v>9</v>
      </c>
      <c r="W3873">
        <v>1.89</v>
      </c>
      <c r="X3873">
        <v>5</v>
      </c>
      <c r="Y3873">
        <v>0.5</v>
      </c>
      <c r="Z3873">
        <v>0.24</v>
      </c>
      <c r="AA3873">
        <v>60</v>
      </c>
      <c r="AB3873">
        <v>0.39</v>
      </c>
      <c r="AC3873">
        <v>175</v>
      </c>
      <c r="AD3873">
        <v>0.5</v>
      </c>
      <c r="AE3873">
        <v>0.01</v>
      </c>
      <c r="AF3873">
        <v>14</v>
      </c>
      <c r="AG3873">
        <v>960</v>
      </c>
      <c r="AH3873">
        <v>18</v>
      </c>
      <c r="AI3873">
        <v>1</v>
      </c>
      <c r="AJ3873">
        <v>2</v>
      </c>
      <c r="AK3873">
        <v>295</v>
      </c>
      <c r="AL3873">
        <v>0.02</v>
      </c>
      <c r="AM3873">
        <v>5</v>
      </c>
      <c r="AN3873">
        <v>5</v>
      </c>
      <c r="AO3873">
        <v>25</v>
      </c>
      <c r="AP3873">
        <v>5</v>
      </c>
      <c r="AQ3873">
        <v>22</v>
      </c>
    </row>
    <row r="3874" spans="1:43" hidden="1" x14ac:dyDescent="0.25">
      <c r="A3874" t="s">
        <v>14328</v>
      </c>
      <c r="B3874" t="s">
        <v>14329</v>
      </c>
      <c r="C3874" s="1" t="str">
        <f t="shared" si="285"/>
        <v>21:0118</v>
      </c>
      <c r="D3874" s="1" t="str">
        <f t="shared" si="286"/>
        <v>21:0027</v>
      </c>
      <c r="E3874" t="s">
        <v>14330</v>
      </c>
      <c r="F3874" t="s">
        <v>14331</v>
      </c>
      <c r="H3874">
        <v>63.599252200000002</v>
      </c>
      <c r="I3874">
        <v>-96.159028699999993</v>
      </c>
      <c r="J3874" s="1" t="str">
        <f t="shared" si="287"/>
        <v>Till</v>
      </c>
      <c r="K3874" s="1" t="str">
        <f t="shared" si="288"/>
        <v>&lt;63 micron</v>
      </c>
      <c r="L3874">
        <v>0.1</v>
      </c>
      <c r="M3874">
        <v>1.65</v>
      </c>
      <c r="N3874">
        <v>4</v>
      </c>
      <c r="O3874">
        <v>460</v>
      </c>
      <c r="P3874">
        <v>1</v>
      </c>
      <c r="Q3874">
        <v>1</v>
      </c>
      <c r="R3874">
        <v>0.86</v>
      </c>
      <c r="S3874">
        <v>0.25</v>
      </c>
      <c r="T3874">
        <v>9</v>
      </c>
      <c r="U3874">
        <v>64</v>
      </c>
      <c r="V3874">
        <v>18</v>
      </c>
      <c r="W3874">
        <v>2.4700000000000002</v>
      </c>
      <c r="X3874">
        <v>5</v>
      </c>
      <c r="Y3874">
        <v>1</v>
      </c>
      <c r="Z3874">
        <v>0.41</v>
      </c>
      <c r="AA3874">
        <v>60</v>
      </c>
      <c r="AB3874">
        <v>1.05</v>
      </c>
      <c r="AC3874">
        <v>300</v>
      </c>
      <c r="AD3874">
        <v>0.5</v>
      </c>
      <c r="AE3874">
        <v>0.02</v>
      </c>
      <c r="AF3874">
        <v>30</v>
      </c>
      <c r="AG3874">
        <v>1150</v>
      </c>
      <c r="AH3874">
        <v>12</v>
      </c>
      <c r="AI3874">
        <v>1</v>
      </c>
      <c r="AJ3874">
        <v>5</v>
      </c>
      <c r="AK3874">
        <v>123</v>
      </c>
      <c r="AL3874">
        <v>7.0000000000000007E-2</v>
      </c>
      <c r="AM3874">
        <v>5</v>
      </c>
      <c r="AN3874">
        <v>5</v>
      </c>
      <c r="AO3874">
        <v>40</v>
      </c>
      <c r="AP3874">
        <v>5</v>
      </c>
      <c r="AQ3874">
        <v>38</v>
      </c>
    </row>
    <row r="3875" spans="1:43" hidden="1" x14ac:dyDescent="0.25">
      <c r="A3875" t="s">
        <v>14332</v>
      </c>
      <c r="B3875" t="s">
        <v>14333</v>
      </c>
      <c r="C3875" s="1" t="str">
        <f t="shared" si="285"/>
        <v>21:0118</v>
      </c>
      <c r="D3875" s="1" t="str">
        <f t="shared" si="286"/>
        <v>21:0027</v>
      </c>
      <c r="E3875" t="s">
        <v>14334</v>
      </c>
      <c r="F3875" t="s">
        <v>14335</v>
      </c>
      <c r="H3875">
        <v>63.583473599999998</v>
      </c>
      <c r="I3875">
        <v>-96.159554400000005</v>
      </c>
      <c r="J3875" s="1" t="str">
        <f t="shared" si="287"/>
        <v>Till</v>
      </c>
      <c r="K3875" s="1" t="str">
        <f t="shared" si="288"/>
        <v>&lt;63 micron</v>
      </c>
      <c r="L3875">
        <v>0.1</v>
      </c>
      <c r="M3875">
        <v>0.4</v>
      </c>
      <c r="N3875">
        <v>2</v>
      </c>
      <c r="O3875">
        <v>140</v>
      </c>
      <c r="P3875">
        <v>0.25</v>
      </c>
      <c r="Q3875">
        <v>1</v>
      </c>
      <c r="R3875">
        <v>0.37</v>
      </c>
      <c r="S3875">
        <v>0.25</v>
      </c>
      <c r="T3875">
        <v>3</v>
      </c>
      <c r="U3875">
        <v>28</v>
      </c>
      <c r="V3875">
        <v>4</v>
      </c>
      <c r="W3875">
        <v>1.51</v>
      </c>
      <c r="X3875">
        <v>5</v>
      </c>
      <c r="Y3875">
        <v>0.5</v>
      </c>
      <c r="Z3875">
        <v>7.0000000000000007E-2</v>
      </c>
      <c r="AA3875">
        <v>40</v>
      </c>
      <c r="AB3875">
        <v>0.22</v>
      </c>
      <c r="AC3875">
        <v>135</v>
      </c>
      <c r="AD3875">
        <v>0.5</v>
      </c>
      <c r="AE3875">
        <v>0.01</v>
      </c>
      <c r="AF3875">
        <v>9</v>
      </c>
      <c r="AG3875">
        <v>1110</v>
      </c>
      <c r="AH3875">
        <v>8</v>
      </c>
      <c r="AI3875">
        <v>1</v>
      </c>
      <c r="AJ3875">
        <v>2</v>
      </c>
      <c r="AK3875">
        <v>117</v>
      </c>
      <c r="AL3875">
        <v>0.05</v>
      </c>
      <c r="AM3875">
        <v>5</v>
      </c>
      <c r="AN3875">
        <v>5</v>
      </c>
      <c r="AO3875">
        <v>22</v>
      </c>
      <c r="AP3875">
        <v>5</v>
      </c>
      <c r="AQ3875">
        <v>12</v>
      </c>
    </row>
    <row r="3876" spans="1:43" hidden="1" x14ac:dyDescent="0.25">
      <c r="A3876" t="s">
        <v>14336</v>
      </c>
      <c r="B3876" t="s">
        <v>14337</v>
      </c>
      <c r="C3876" s="1" t="str">
        <f t="shared" si="285"/>
        <v>21:0118</v>
      </c>
      <c r="D3876" s="1" t="str">
        <f t="shared" si="286"/>
        <v>21:0027</v>
      </c>
      <c r="E3876" t="s">
        <v>14338</v>
      </c>
      <c r="F3876" t="s">
        <v>14339</v>
      </c>
      <c r="H3876">
        <v>63.556540599999998</v>
      </c>
      <c r="I3876">
        <v>-96.164634599999999</v>
      </c>
      <c r="J3876" s="1" t="str">
        <f t="shared" si="287"/>
        <v>Till</v>
      </c>
      <c r="K3876" s="1" t="str">
        <f t="shared" si="288"/>
        <v>&lt;63 micron</v>
      </c>
      <c r="L3876">
        <v>0.1</v>
      </c>
      <c r="M3876">
        <v>1.71</v>
      </c>
      <c r="N3876">
        <v>6</v>
      </c>
      <c r="O3876">
        <v>360</v>
      </c>
      <c r="P3876">
        <v>1</v>
      </c>
      <c r="Q3876">
        <v>1</v>
      </c>
      <c r="R3876">
        <v>0.59</v>
      </c>
      <c r="S3876">
        <v>0.25</v>
      </c>
      <c r="T3876">
        <v>9</v>
      </c>
      <c r="U3876">
        <v>68</v>
      </c>
      <c r="V3876">
        <v>22</v>
      </c>
      <c r="W3876">
        <v>2.64</v>
      </c>
      <c r="X3876">
        <v>5</v>
      </c>
      <c r="Y3876">
        <v>1</v>
      </c>
      <c r="Z3876">
        <v>0.45</v>
      </c>
      <c r="AA3876">
        <v>60</v>
      </c>
      <c r="AB3876">
        <v>1.03</v>
      </c>
      <c r="AC3876">
        <v>270</v>
      </c>
      <c r="AD3876">
        <v>0.5</v>
      </c>
      <c r="AE3876">
        <v>0.02</v>
      </c>
      <c r="AF3876">
        <v>32</v>
      </c>
      <c r="AG3876">
        <v>1200</v>
      </c>
      <c r="AH3876">
        <v>12</v>
      </c>
      <c r="AI3876">
        <v>1</v>
      </c>
      <c r="AJ3876">
        <v>6</v>
      </c>
      <c r="AK3876">
        <v>110</v>
      </c>
      <c r="AL3876">
        <v>0.09</v>
      </c>
      <c r="AM3876">
        <v>5</v>
      </c>
      <c r="AN3876">
        <v>5</v>
      </c>
      <c r="AO3876">
        <v>46</v>
      </c>
      <c r="AP3876">
        <v>5</v>
      </c>
      <c r="AQ3876">
        <v>40</v>
      </c>
    </row>
    <row r="3877" spans="1:43" hidden="1" x14ac:dyDescent="0.25">
      <c r="A3877" t="s">
        <v>14340</v>
      </c>
      <c r="B3877" t="s">
        <v>14341</v>
      </c>
      <c r="C3877" s="1" t="str">
        <f t="shared" si="285"/>
        <v>21:0118</v>
      </c>
      <c r="D3877" s="1" t="str">
        <f t="shared" si="286"/>
        <v>21:0027</v>
      </c>
      <c r="E3877" t="s">
        <v>14342</v>
      </c>
      <c r="F3877" t="s">
        <v>14343</v>
      </c>
      <c r="H3877">
        <v>63.606598699999999</v>
      </c>
      <c r="I3877">
        <v>-96.1215926</v>
      </c>
      <c r="J3877" s="1" t="str">
        <f t="shared" si="287"/>
        <v>Till</v>
      </c>
      <c r="K3877" s="1" t="str">
        <f t="shared" si="288"/>
        <v>&lt;63 micron</v>
      </c>
      <c r="L3877">
        <v>0.1</v>
      </c>
      <c r="M3877">
        <v>0.57999999999999996</v>
      </c>
      <c r="N3877">
        <v>2</v>
      </c>
      <c r="O3877">
        <v>170</v>
      </c>
      <c r="P3877">
        <v>0.5</v>
      </c>
      <c r="Q3877">
        <v>1</v>
      </c>
      <c r="R3877">
        <v>0.46</v>
      </c>
      <c r="S3877">
        <v>0.25</v>
      </c>
      <c r="T3877">
        <v>5</v>
      </c>
      <c r="U3877">
        <v>40</v>
      </c>
      <c r="V3877">
        <v>8</v>
      </c>
      <c r="W3877">
        <v>1.96</v>
      </c>
      <c r="X3877">
        <v>5</v>
      </c>
      <c r="Y3877">
        <v>1</v>
      </c>
      <c r="Z3877">
        <v>0.12</v>
      </c>
      <c r="AA3877">
        <v>40</v>
      </c>
      <c r="AB3877">
        <v>0.38</v>
      </c>
      <c r="AC3877">
        <v>245</v>
      </c>
      <c r="AD3877">
        <v>0.5</v>
      </c>
      <c r="AE3877">
        <v>0.01</v>
      </c>
      <c r="AF3877">
        <v>15</v>
      </c>
      <c r="AG3877">
        <v>1310</v>
      </c>
      <c r="AH3877">
        <v>12</v>
      </c>
      <c r="AI3877">
        <v>1</v>
      </c>
      <c r="AJ3877">
        <v>3</v>
      </c>
      <c r="AK3877">
        <v>89</v>
      </c>
      <c r="AL3877">
        <v>0.06</v>
      </c>
      <c r="AM3877">
        <v>5</v>
      </c>
      <c r="AN3877">
        <v>5</v>
      </c>
      <c r="AO3877">
        <v>31</v>
      </c>
      <c r="AP3877">
        <v>5</v>
      </c>
      <c r="AQ3877">
        <v>16</v>
      </c>
    </row>
    <row r="3878" spans="1:43" hidden="1" x14ac:dyDescent="0.25">
      <c r="A3878" t="s">
        <v>14344</v>
      </c>
      <c r="B3878" t="s">
        <v>14345</v>
      </c>
      <c r="C3878" s="1" t="str">
        <f t="shared" si="285"/>
        <v>21:0118</v>
      </c>
      <c r="D3878" s="1" t="str">
        <f t="shared" si="286"/>
        <v>21:0027</v>
      </c>
      <c r="E3878" t="s">
        <v>14346</v>
      </c>
      <c r="F3878" t="s">
        <v>14347</v>
      </c>
      <c r="H3878">
        <v>63.835577000000001</v>
      </c>
      <c r="I3878">
        <v>-96.131553299999993</v>
      </c>
      <c r="J3878" s="1" t="str">
        <f t="shared" si="287"/>
        <v>Till</v>
      </c>
      <c r="K3878" s="1" t="str">
        <f t="shared" si="288"/>
        <v>&lt;63 micron</v>
      </c>
      <c r="L3878">
        <v>0.1</v>
      </c>
      <c r="M3878">
        <v>1.1100000000000001</v>
      </c>
      <c r="N3878">
        <v>2</v>
      </c>
      <c r="O3878">
        <v>200</v>
      </c>
      <c r="P3878">
        <v>0.5</v>
      </c>
      <c r="Q3878">
        <v>2</v>
      </c>
      <c r="R3878">
        <v>0.24</v>
      </c>
      <c r="S3878">
        <v>0.25</v>
      </c>
      <c r="T3878">
        <v>3</v>
      </c>
      <c r="U3878">
        <v>32</v>
      </c>
      <c r="V3878">
        <v>6</v>
      </c>
      <c r="W3878">
        <v>1.54</v>
      </c>
      <c r="X3878">
        <v>5</v>
      </c>
      <c r="Y3878">
        <v>0.5</v>
      </c>
      <c r="Z3878">
        <v>0.21</v>
      </c>
      <c r="AA3878">
        <v>40</v>
      </c>
      <c r="AB3878">
        <v>0.38</v>
      </c>
      <c r="AC3878">
        <v>110</v>
      </c>
      <c r="AD3878">
        <v>0.5</v>
      </c>
      <c r="AE3878">
        <v>0.01</v>
      </c>
      <c r="AF3878">
        <v>15</v>
      </c>
      <c r="AG3878">
        <v>750</v>
      </c>
      <c r="AH3878">
        <v>8</v>
      </c>
      <c r="AI3878">
        <v>1</v>
      </c>
      <c r="AJ3878">
        <v>2</v>
      </c>
      <c r="AK3878">
        <v>152</v>
      </c>
      <c r="AL3878">
        <v>0.02</v>
      </c>
      <c r="AM3878">
        <v>5</v>
      </c>
      <c r="AN3878">
        <v>5</v>
      </c>
      <c r="AO3878">
        <v>22</v>
      </c>
      <c r="AP3878">
        <v>5</v>
      </c>
      <c r="AQ3878">
        <v>16</v>
      </c>
    </row>
    <row r="3879" spans="1:43" hidden="1" x14ac:dyDescent="0.25">
      <c r="A3879" t="s">
        <v>14348</v>
      </c>
      <c r="B3879" t="s">
        <v>14349</v>
      </c>
      <c r="C3879" s="1" t="str">
        <f t="shared" si="285"/>
        <v>21:0118</v>
      </c>
      <c r="D3879" s="1" t="str">
        <f t="shared" si="286"/>
        <v>21:0027</v>
      </c>
      <c r="E3879" t="s">
        <v>14350</v>
      </c>
      <c r="F3879" t="s">
        <v>14351</v>
      </c>
      <c r="H3879">
        <v>63.851289899999998</v>
      </c>
      <c r="I3879">
        <v>-96.129992599999994</v>
      </c>
      <c r="J3879" s="1" t="str">
        <f t="shared" si="287"/>
        <v>Till</v>
      </c>
      <c r="K3879" s="1" t="str">
        <f t="shared" si="288"/>
        <v>&lt;63 micron</v>
      </c>
      <c r="L3879">
        <v>0.1</v>
      </c>
      <c r="M3879">
        <v>1.19</v>
      </c>
      <c r="N3879">
        <v>4</v>
      </c>
      <c r="O3879">
        <v>250</v>
      </c>
      <c r="P3879">
        <v>0.5</v>
      </c>
      <c r="Q3879">
        <v>2</v>
      </c>
      <c r="R3879">
        <v>0.32</v>
      </c>
      <c r="S3879">
        <v>0.25</v>
      </c>
      <c r="T3879">
        <v>5</v>
      </c>
      <c r="U3879">
        <v>33</v>
      </c>
      <c r="V3879">
        <v>8</v>
      </c>
      <c r="W3879">
        <v>1.71</v>
      </c>
      <c r="X3879">
        <v>5</v>
      </c>
      <c r="Y3879">
        <v>0.5</v>
      </c>
      <c r="Z3879">
        <v>0.24</v>
      </c>
      <c r="AA3879">
        <v>40</v>
      </c>
      <c r="AB3879">
        <v>0.5</v>
      </c>
      <c r="AC3879">
        <v>245</v>
      </c>
      <c r="AD3879">
        <v>0.5</v>
      </c>
      <c r="AE3879">
        <v>0.01</v>
      </c>
      <c r="AF3879">
        <v>19</v>
      </c>
      <c r="AG3879">
        <v>810</v>
      </c>
      <c r="AH3879">
        <v>12</v>
      </c>
      <c r="AI3879">
        <v>1</v>
      </c>
      <c r="AJ3879">
        <v>3</v>
      </c>
      <c r="AK3879">
        <v>174</v>
      </c>
      <c r="AL3879">
        <v>0.02</v>
      </c>
      <c r="AM3879">
        <v>5</v>
      </c>
      <c r="AN3879">
        <v>5</v>
      </c>
      <c r="AO3879">
        <v>22</v>
      </c>
      <c r="AP3879">
        <v>5</v>
      </c>
      <c r="AQ3879">
        <v>22</v>
      </c>
    </row>
    <row r="3880" spans="1:43" hidden="1" x14ac:dyDescent="0.25">
      <c r="A3880" t="s">
        <v>14352</v>
      </c>
      <c r="B3880" t="s">
        <v>14353</v>
      </c>
      <c r="C3880" s="1" t="str">
        <f t="shared" si="285"/>
        <v>21:0118</v>
      </c>
      <c r="D3880" s="1" t="str">
        <f t="shared" si="286"/>
        <v>21:0027</v>
      </c>
      <c r="E3880" t="s">
        <v>14354</v>
      </c>
      <c r="F3880" t="s">
        <v>14355</v>
      </c>
      <c r="H3880">
        <v>63.859734899999999</v>
      </c>
      <c r="I3880">
        <v>-96.115694300000001</v>
      </c>
      <c r="J3880" s="1" t="str">
        <f t="shared" si="287"/>
        <v>Till</v>
      </c>
      <c r="K3880" s="1" t="str">
        <f t="shared" si="288"/>
        <v>&lt;63 micron</v>
      </c>
      <c r="L3880">
        <v>0.1</v>
      </c>
      <c r="M3880">
        <v>1.34</v>
      </c>
      <c r="N3880">
        <v>8</v>
      </c>
      <c r="O3880">
        <v>300</v>
      </c>
      <c r="P3880">
        <v>0.5</v>
      </c>
      <c r="Q3880">
        <v>2</v>
      </c>
      <c r="R3880">
        <v>0.3</v>
      </c>
      <c r="S3880">
        <v>0.25</v>
      </c>
      <c r="T3880">
        <v>4</v>
      </c>
      <c r="U3880">
        <v>33</v>
      </c>
      <c r="V3880">
        <v>9</v>
      </c>
      <c r="W3880">
        <v>1.77</v>
      </c>
      <c r="X3880">
        <v>5</v>
      </c>
      <c r="Y3880">
        <v>0.5</v>
      </c>
      <c r="Z3880">
        <v>0.28000000000000003</v>
      </c>
      <c r="AA3880">
        <v>40</v>
      </c>
      <c r="AB3880">
        <v>0.49</v>
      </c>
      <c r="AC3880">
        <v>165</v>
      </c>
      <c r="AD3880">
        <v>0.5</v>
      </c>
      <c r="AE3880">
        <v>0.01</v>
      </c>
      <c r="AF3880">
        <v>18</v>
      </c>
      <c r="AG3880">
        <v>820</v>
      </c>
      <c r="AH3880">
        <v>12</v>
      </c>
      <c r="AI3880">
        <v>1</v>
      </c>
      <c r="AJ3880">
        <v>3</v>
      </c>
      <c r="AK3880">
        <v>165</v>
      </c>
      <c r="AL3880">
        <v>0.01</v>
      </c>
      <c r="AM3880">
        <v>5</v>
      </c>
      <c r="AN3880">
        <v>5</v>
      </c>
      <c r="AO3880">
        <v>23</v>
      </c>
      <c r="AP3880">
        <v>5</v>
      </c>
      <c r="AQ3880">
        <v>22</v>
      </c>
    </row>
    <row r="3881" spans="1:43" hidden="1" x14ac:dyDescent="0.25">
      <c r="A3881" t="s">
        <v>14356</v>
      </c>
      <c r="B3881" t="s">
        <v>14357</v>
      </c>
      <c r="C3881" s="1" t="str">
        <f t="shared" si="285"/>
        <v>21:0118</v>
      </c>
      <c r="D3881" s="1" t="str">
        <f t="shared" si="286"/>
        <v>21:0027</v>
      </c>
      <c r="E3881" t="s">
        <v>14358</v>
      </c>
      <c r="F3881" t="s">
        <v>14359</v>
      </c>
      <c r="H3881">
        <v>63.8776984</v>
      </c>
      <c r="I3881">
        <v>-96.124322300000003</v>
      </c>
      <c r="J3881" s="1" t="str">
        <f t="shared" si="287"/>
        <v>Till</v>
      </c>
      <c r="K3881" s="1" t="str">
        <f t="shared" si="288"/>
        <v>&lt;63 micron</v>
      </c>
      <c r="L3881">
        <v>0.1</v>
      </c>
      <c r="M3881">
        <v>0.83</v>
      </c>
      <c r="N3881">
        <v>4</v>
      </c>
      <c r="O3881">
        <v>170</v>
      </c>
      <c r="P3881">
        <v>0.5</v>
      </c>
      <c r="Q3881">
        <v>1</v>
      </c>
      <c r="R3881">
        <v>0.23</v>
      </c>
      <c r="S3881">
        <v>0.25</v>
      </c>
      <c r="T3881">
        <v>3</v>
      </c>
      <c r="U3881">
        <v>20</v>
      </c>
      <c r="V3881">
        <v>5</v>
      </c>
      <c r="W3881">
        <v>1.41</v>
      </c>
      <c r="X3881">
        <v>5</v>
      </c>
      <c r="Y3881">
        <v>0.5</v>
      </c>
      <c r="Z3881">
        <v>0.16</v>
      </c>
      <c r="AA3881">
        <v>40</v>
      </c>
      <c r="AB3881">
        <v>0.26</v>
      </c>
      <c r="AC3881">
        <v>145</v>
      </c>
      <c r="AD3881">
        <v>0.5</v>
      </c>
      <c r="AE3881">
        <v>0.01</v>
      </c>
      <c r="AF3881">
        <v>10</v>
      </c>
      <c r="AG3881">
        <v>770</v>
      </c>
      <c r="AH3881">
        <v>10</v>
      </c>
      <c r="AI3881">
        <v>1</v>
      </c>
      <c r="AJ3881">
        <v>2</v>
      </c>
      <c r="AK3881">
        <v>162</v>
      </c>
      <c r="AL3881">
        <v>0.01</v>
      </c>
      <c r="AM3881">
        <v>5</v>
      </c>
      <c r="AN3881">
        <v>5</v>
      </c>
      <c r="AO3881">
        <v>17</v>
      </c>
      <c r="AP3881">
        <v>5</v>
      </c>
      <c r="AQ3881">
        <v>16</v>
      </c>
    </row>
    <row r="3882" spans="1:43" hidden="1" x14ac:dyDescent="0.25">
      <c r="A3882" t="s">
        <v>14360</v>
      </c>
      <c r="B3882" t="s">
        <v>14361</v>
      </c>
      <c r="C3882" s="1" t="str">
        <f t="shared" si="285"/>
        <v>21:0118</v>
      </c>
      <c r="D3882" s="1" t="str">
        <f t="shared" si="286"/>
        <v>21:0027</v>
      </c>
      <c r="E3882" t="s">
        <v>14362</v>
      </c>
      <c r="F3882" t="s">
        <v>14363</v>
      </c>
      <c r="H3882">
        <v>63.899471900000002</v>
      </c>
      <c r="I3882">
        <v>-96.132184800000005</v>
      </c>
      <c r="J3882" s="1" t="str">
        <f t="shared" si="287"/>
        <v>Till</v>
      </c>
      <c r="K3882" s="1" t="str">
        <f t="shared" si="288"/>
        <v>&lt;63 micron</v>
      </c>
      <c r="L3882">
        <v>0.1</v>
      </c>
      <c r="M3882">
        <v>1.01</v>
      </c>
      <c r="N3882">
        <v>4</v>
      </c>
      <c r="O3882">
        <v>170</v>
      </c>
      <c r="P3882">
        <v>0.5</v>
      </c>
      <c r="Q3882">
        <v>1</v>
      </c>
      <c r="R3882">
        <v>0.2</v>
      </c>
      <c r="S3882">
        <v>0.25</v>
      </c>
      <c r="T3882">
        <v>4</v>
      </c>
      <c r="U3882">
        <v>28</v>
      </c>
      <c r="V3882">
        <v>7</v>
      </c>
      <c r="W3882">
        <v>1.83</v>
      </c>
      <c r="X3882">
        <v>5</v>
      </c>
      <c r="Y3882">
        <v>0.5</v>
      </c>
      <c r="Z3882">
        <v>0.17</v>
      </c>
      <c r="AA3882">
        <v>40</v>
      </c>
      <c r="AB3882">
        <v>0.35</v>
      </c>
      <c r="AC3882">
        <v>110</v>
      </c>
      <c r="AD3882">
        <v>0.5</v>
      </c>
      <c r="AE3882">
        <v>0.01</v>
      </c>
      <c r="AF3882">
        <v>15</v>
      </c>
      <c r="AG3882">
        <v>660</v>
      </c>
      <c r="AH3882">
        <v>8</v>
      </c>
      <c r="AI3882">
        <v>1</v>
      </c>
      <c r="AJ3882">
        <v>2</v>
      </c>
      <c r="AK3882">
        <v>146</v>
      </c>
      <c r="AL3882">
        <v>0.02</v>
      </c>
      <c r="AM3882">
        <v>5</v>
      </c>
      <c r="AN3882">
        <v>5</v>
      </c>
      <c r="AO3882">
        <v>22</v>
      </c>
      <c r="AP3882">
        <v>5</v>
      </c>
      <c r="AQ3882">
        <v>20</v>
      </c>
    </row>
    <row r="3883" spans="1:43" hidden="1" x14ac:dyDescent="0.25">
      <c r="A3883" t="s">
        <v>14364</v>
      </c>
      <c r="B3883" t="s">
        <v>14365</v>
      </c>
      <c r="C3883" s="1" t="str">
        <f t="shared" si="285"/>
        <v>21:0118</v>
      </c>
      <c r="D3883" s="1" t="str">
        <f t="shared" si="286"/>
        <v>21:0027</v>
      </c>
      <c r="E3883" t="s">
        <v>14366</v>
      </c>
      <c r="F3883" t="s">
        <v>14367</v>
      </c>
      <c r="H3883">
        <v>63.918538499999997</v>
      </c>
      <c r="I3883">
        <v>-96.124931799999999</v>
      </c>
      <c r="J3883" s="1" t="str">
        <f t="shared" si="287"/>
        <v>Till</v>
      </c>
      <c r="K3883" s="1" t="str">
        <f t="shared" si="288"/>
        <v>&lt;63 micron</v>
      </c>
      <c r="L3883">
        <v>0.1</v>
      </c>
      <c r="M3883">
        <v>0.35</v>
      </c>
      <c r="N3883">
        <v>4</v>
      </c>
      <c r="O3883">
        <v>70</v>
      </c>
      <c r="P3883">
        <v>0.25</v>
      </c>
      <c r="Q3883">
        <v>1</v>
      </c>
      <c r="R3883">
        <v>0.24</v>
      </c>
      <c r="S3883">
        <v>0.25</v>
      </c>
      <c r="T3883">
        <v>1</v>
      </c>
      <c r="U3883">
        <v>12</v>
      </c>
      <c r="V3883">
        <v>2</v>
      </c>
      <c r="W3883">
        <v>1.0900000000000001</v>
      </c>
      <c r="X3883">
        <v>5</v>
      </c>
      <c r="Y3883">
        <v>0.5</v>
      </c>
      <c r="Z3883">
        <v>0.04</v>
      </c>
      <c r="AA3883">
        <v>30</v>
      </c>
      <c r="AB3883">
        <v>0.13</v>
      </c>
      <c r="AC3883">
        <v>80</v>
      </c>
      <c r="AD3883">
        <v>0.5</v>
      </c>
      <c r="AE3883">
        <v>0.01</v>
      </c>
      <c r="AF3883">
        <v>4</v>
      </c>
      <c r="AG3883">
        <v>820</v>
      </c>
      <c r="AH3883">
        <v>8</v>
      </c>
      <c r="AI3883">
        <v>1</v>
      </c>
      <c r="AJ3883">
        <v>1</v>
      </c>
      <c r="AK3883">
        <v>161</v>
      </c>
      <c r="AL3883">
        <v>0.02</v>
      </c>
      <c r="AM3883">
        <v>5</v>
      </c>
      <c r="AN3883">
        <v>5</v>
      </c>
      <c r="AO3883">
        <v>14</v>
      </c>
      <c r="AP3883">
        <v>5</v>
      </c>
      <c r="AQ3883">
        <v>6</v>
      </c>
    </row>
    <row r="3884" spans="1:43" hidden="1" x14ac:dyDescent="0.25">
      <c r="A3884" t="s">
        <v>14368</v>
      </c>
      <c r="B3884" t="s">
        <v>14369</v>
      </c>
      <c r="C3884" s="1" t="str">
        <f t="shared" si="285"/>
        <v>21:0118</v>
      </c>
      <c r="D3884" s="1" t="str">
        <f t="shared" si="286"/>
        <v>21:0027</v>
      </c>
      <c r="E3884" t="s">
        <v>14370</v>
      </c>
      <c r="F3884" t="s">
        <v>14371</v>
      </c>
      <c r="H3884">
        <v>63.930312000000001</v>
      </c>
      <c r="I3884">
        <v>-96.137134099999997</v>
      </c>
      <c r="J3884" s="1" t="str">
        <f t="shared" si="287"/>
        <v>Till</v>
      </c>
      <c r="K3884" s="1" t="str">
        <f t="shared" si="288"/>
        <v>&lt;63 micron</v>
      </c>
      <c r="L3884">
        <v>0.1</v>
      </c>
      <c r="M3884">
        <v>0.93</v>
      </c>
      <c r="N3884">
        <v>6</v>
      </c>
      <c r="O3884">
        <v>170</v>
      </c>
      <c r="P3884">
        <v>0.5</v>
      </c>
      <c r="Q3884">
        <v>2</v>
      </c>
      <c r="R3884">
        <v>0.24</v>
      </c>
      <c r="S3884">
        <v>0.25</v>
      </c>
      <c r="T3884">
        <v>3</v>
      </c>
      <c r="U3884">
        <v>20</v>
      </c>
      <c r="V3884">
        <v>7</v>
      </c>
      <c r="W3884">
        <v>1.48</v>
      </c>
      <c r="X3884">
        <v>5</v>
      </c>
      <c r="Y3884">
        <v>0.5</v>
      </c>
      <c r="Z3884">
        <v>0.16</v>
      </c>
      <c r="AA3884">
        <v>40</v>
      </c>
      <c r="AB3884">
        <v>0.28000000000000003</v>
      </c>
      <c r="AC3884">
        <v>120</v>
      </c>
      <c r="AD3884">
        <v>0.5</v>
      </c>
      <c r="AE3884">
        <v>0.01</v>
      </c>
      <c r="AF3884">
        <v>10</v>
      </c>
      <c r="AG3884">
        <v>730</v>
      </c>
      <c r="AH3884">
        <v>12</v>
      </c>
      <c r="AI3884">
        <v>1</v>
      </c>
      <c r="AJ3884">
        <v>2</v>
      </c>
      <c r="AK3884">
        <v>186</v>
      </c>
      <c r="AL3884">
        <v>0.02</v>
      </c>
      <c r="AM3884">
        <v>5</v>
      </c>
      <c r="AN3884">
        <v>5</v>
      </c>
      <c r="AO3884">
        <v>19</v>
      </c>
      <c r="AP3884">
        <v>5</v>
      </c>
      <c r="AQ3884">
        <v>16</v>
      </c>
    </row>
    <row r="3885" spans="1:43" hidden="1" x14ac:dyDescent="0.25">
      <c r="A3885" t="s">
        <v>14372</v>
      </c>
      <c r="B3885" t="s">
        <v>14373</v>
      </c>
      <c r="C3885" s="1" t="str">
        <f t="shared" si="285"/>
        <v>21:0118</v>
      </c>
      <c r="D3885" s="1" t="str">
        <f t="shared" si="286"/>
        <v>21:0027</v>
      </c>
      <c r="E3885" t="s">
        <v>14374</v>
      </c>
      <c r="F3885" t="s">
        <v>14375</v>
      </c>
      <c r="H3885">
        <v>63.943202700000001</v>
      </c>
      <c r="I3885">
        <v>-96.130018399999997</v>
      </c>
      <c r="J3885" s="1" t="str">
        <f t="shared" si="287"/>
        <v>Till</v>
      </c>
      <c r="K3885" s="1" t="str">
        <f t="shared" si="288"/>
        <v>&lt;63 micron</v>
      </c>
      <c r="L3885">
        <v>0.1</v>
      </c>
      <c r="M3885">
        <v>0.3</v>
      </c>
      <c r="N3885">
        <v>2</v>
      </c>
      <c r="O3885">
        <v>80</v>
      </c>
      <c r="P3885">
        <v>0.5</v>
      </c>
      <c r="Q3885">
        <v>1</v>
      </c>
      <c r="R3885">
        <v>0.24</v>
      </c>
      <c r="S3885">
        <v>0.25</v>
      </c>
      <c r="T3885">
        <v>1</v>
      </c>
      <c r="U3885">
        <v>10</v>
      </c>
      <c r="V3885">
        <v>2</v>
      </c>
      <c r="W3885">
        <v>1.4</v>
      </c>
      <c r="X3885">
        <v>5</v>
      </c>
      <c r="Y3885">
        <v>0.5</v>
      </c>
      <c r="Z3885">
        <v>0.03</v>
      </c>
      <c r="AA3885">
        <v>70</v>
      </c>
      <c r="AB3885">
        <v>0.06</v>
      </c>
      <c r="AC3885">
        <v>75</v>
      </c>
      <c r="AD3885">
        <v>0.5</v>
      </c>
      <c r="AE3885">
        <v>0.01</v>
      </c>
      <c r="AF3885">
        <v>3</v>
      </c>
      <c r="AG3885">
        <v>1090</v>
      </c>
      <c r="AH3885">
        <v>18</v>
      </c>
      <c r="AI3885">
        <v>1</v>
      </c>
      <c r="AJ3885">
        <v>1</v>
      </c>
      <c r="AK3885">
        <v>493</v>
      </c>
      <c r="AL3885">
        <v>0.02</v>
      </c>
      <c r="AM3885">
        <v>5</v>
      </c>
      <c r="AN3885">
        <v>5</v>
      </c>
      <c r="AO3885">
        <v>15</v>
      </c>
      <c r="AP3885">
        <v>5</v>
      </c>
      <c r="AQ3885">
        <v>2</v>
      </c>
    </row>
    <row r="3886" spans="1:43" hidden="1" x14ac:dyDescent="0.25">
      <c r="A3886" t="s">
        <v>14376</v>
      </c>
      <c r="B3886" t="s">
        <v>14377</v>
      </c>
      <c r="C3886" s="1" t="str">
        <f t="shared" si="285"/>
        <v>21:0118</v>
      </c>
      <c r="D3886" s="1" t="str">
        <f t="shared" si="286"/>
        <v>21:0027</v>
      </c>
      <c r="E3886" t="s">
        <v>14378</v>
      </c>
      <c r="F3886" t="s">
        <v>14379</v>
      </c>
      <c r="H3886">
        <v>63.957476499999999</v>
      </c>
      <c r="I3886">
        <v>-96.141528600000001</v>
      </c>
      <c r="J3886" s="1" t="str">
        <f t="shared" si="287"/>
        <v>Till</v>
      </c>
      <c r="K3886" s="1" t="str">
        <f t="shared" si="288"/>
        <v>&lt;63 micron</v>
      </c>
      <c r="L3886">
        <v>0.1</v>
      </c>
      <c r="M3886">
        <v>0.45</v>
      </c>
      <c r="N3886">
        <v>6</v>
      </c>
      <c r="O3886">
        <v>90</v>
      </c>
      <c r="P3886">
        <v>0.25</v>
      </c>
      <c r="Q3886">
        <v>1</v>
      </c>
      <c r="R3886">
        <v>0.27</v>
      </c>
      <c r="S3886">
        <v>0.25</v>
      </c>
      <c r="T3886">
        <v>2</v>
      </c>
      <c r="U3886">
        <v>12</v>
      </c>
      <c r="V3886">
        <v>3</v>
      </c>
      <c r="W3886">
        <v>1.35</v>
      </c>
      <c r="X3886">
        <v>5</v>
      </c>
      <c r="Y3886">
        <v>0.5</v>
      </c>
      <c r="Z3886">
        <v>0.05</v>
      </c>
      <c r="AA3886">
        <v>60</v>
      </c>
      <c r="AB3886">
        <v>0.15</v>
      </c>
      <c r="AC3886">
        <v>95</v>
      </c>
      <c r="AD3886">
        <v>0.5</v>
      </c>
      <c r="AE3886">
        <v>0.01</v>
      </c>
      <c r="AF3886">
        <v>5</v>
      </c>
      <c r="AG3886">
        <v>960</v>
      </c>
      <c r="AH3886">
        <v>16</v>
      </c>
      <c r="AI3886">
        <v>1</v>
      </c>
      <c r="AJ3886">
        <v>1</v>
      </c>
      <c r="AK3886">
        <v>330</v>
      </c>
      <c r="AL3886">
        <v>0.03</v>
      </c>
      <c r="AM3886">
        <v>5</v>
      </c>
      <c r="AN3886">
        <v>5</v>
      </c>
      <c r="AO3886">
        <v>16</v>
      </c>
      <c r="AP3886">
        <v>5</v>
      </c>
      <c r="AQ3886">
        <v>8</v>
      </c>
    </row>
    <row r="3887" spans="1:43" hidden="1" x14ac:dyDescent="0.25">
      <c r="A3887" t="s">
        <v>14380</v>
      </c>
      <c r="B3887" t="s">
        <v>14381</v>
      </c>
      <c r="C3887" s="1" t="str">
        <f t="shared" si="285"/>
        <v>21:0118</v>
      </c>
      <c r="D3887" s="1" t="str">
        <f t="shared" si="286"/>
        <v>21:0027</v>
      </c>
      <c r="E3887" t="s">
        <v>14382</v>
      </c>
      <c r="F3887" t="s">
        <v>14383</v>
      </c>
      <c r="H3887">
        <v>63.987922900000001</v>
      </c>
      <c r="I3887">
        <v>-96.137926699999994</v>
      </c>
      <c r="J3887" s="1" t="str">
        <f t="shared" si="287"/>
        <v>Till</v>
      </c>
      <c r="K3887" s="1" t="str">
        <f t="shared" si="288"/>
        <v>&lt;63 micron</v>
      </c>
      <c r="L3887">
        <v>0.1</v>
      </c>
      <c r="M3887">
        <v>1.01</v>
      </c>
      <c r="N3887">
        <v>2</v>
      </c>
      <c r="O3887">
        <v>330</v>
      </c>
      <c r="P3887">
        <v>0.5</v>
      </c>
      <c r="Q3887">
        <v>2</v>
      </c>
      <c r="R3887">
        <v>0.33</v>
      </c>
      <c r="S3887">
        <v>0.25</v>
      </c>
      <c r="T3887">
        <v>3</v>
      </c>
      <c r="U3887">
        <v>22</v>
      </c>
      <c r="V3887">
        <v>7</v>
      </c>
      <c r="W3887">
        <v>1.69</v>
      </c>
      <c r="X3887">
        <v>5</v>
      </c>
      <c r="Y3887">
        <v>0.5</v>
      </c>
      <c r="Z3887">
        <v>0.17</v>
      </c>
      <c r="AA3887">
        <v>50</v>
      </c>
      <c r="AB3887">
        <v>0.32</v>
      </c>
      <c r="AC3887">
        <v>135</v>
      </c>
      <c r="AD3887">
        <v>0.5</v>
      </c>
      <c r="AE3887">
        <v>0.01</v>
      </c>
      <c r="AF3887">
        <v>11</v>
      </c>
      <c r="AG3887">
        <v>970</v>
      </c>
      <c r="AH3887">
        <v>14</v>
      </c>
      <c r="AI3887">
        <v>1</v>
      </c>
      <c r="AJ3887">
        <v>2</v>
      </c>
      <c r="AK3887">
        <v>226</v>
      </c>
      <c r="AL3887">
        <v>0.03</v>
      </c>
      <c r="AM3887">
        <v>5</v>
      </c>
      <c r="AN3887">
        <v>5</v>
      </c>
      <c r="AO3887">
        <v>22</v>
      </c>
      <c r="AP3887">
        <v>5</v>
      </c>
      <c r="AQ3887">
        <v>16</v>
      </c>
    </row>
    <row r="3888" spans="1:43" hidden="1" x14ac:dyDescent="0.25">
      <c r="A3888" t="s">
        <v>14384</v>
      </c>
      <c r="B3888" t="s">
        <v>14385</v>
      </c>
      <c r="C3888" s="1" t="str">
        <f t="shared" si="285"/>
        <v>21:0118</v>
      </c>
      <c r="D3888" s="1" t="str">
        <f t="shared" si="286"/>
        <v>21:0027</v>
      </c>
      <c r="E3888" t="s">
        <v>14386</v>
      </c>
      <c r="F3888" t="s">
        <v>14387</v>
      </c>
      <c r="H3888">
        <v>64.001598299999998</v>
      </c>
      <c r="I3888">
        <v>-96.135974200000007</v>
      </c>
      <c r="J3888" s="1" t="str">
        <f t="shared" si="287"/>
        <v>Till</v>
      </c>
      <c r="K3888" s="1" t="str">
        <f t="shared" si="288"/>
        <v>&lt;63 micron</v>
      </c>
      <c r="L3888">
        <v>0.1</v>
      </c>
      <c r="M3888">
        <v>1.58</v>
      </c>
      <c r="N3888">
        <v>4</v>
      </c>
      <c r="O3888">
        <v>390</v>
      </c>
      <c r="P3888">
        <v>0.5</v>
      </c>
      <c r="Q3888">
        <v>1</v>
      </c>
      <c r="R3888">
        <v>0.36</v>
      </c>
      <c r="S3888">
        <v>0.25</v>
      </c>
      <c r="T3888">
        <v>5</v>
      </c>
      <c r="U3888">
        <v>32</v>
      </c>
      <c r="V3888">
        <v>11</v>
      </c>
      <c r="W3888">
        <v>2.2000000000000002</v>
      </c>
      <c r="X3888">
        <v>5</v>
      </c>
      <c r="Y3888">
        <v>1</v>
      </c>
      <c r="Z3888">
        <v>0.27</v>
      </c>
      <c r="AA3888">
        <v>70</v>
      </c>
      <c r="AB3888">
        <v>0.49</v>
      </c>
      <c r="AC3888">
        <v>175</v>
      </c>
      <c r="AD3888">
        <v>0.5</v>
      </c>
      <c r="AE3888">
        <v>0.01</v>
      </c>
      <c r="AF3888">
        <v>16</v>
      </c>
      <c r="AG3888">
        <v>1010</v>
      </c>
      <c r="AH3888">
        <v>18</v>
      </c>
      <c r="AI3888">
        <v>1</v>
      </c>
      <c r="AJ3888">
        <v>3</v>
      </c>
      <c r="AK3888">
        <v>305</v>
      </c>
      <c r="AL3888">
        <v>0.02</v>
      </c>
      <c r="AM3888">
        <v>5</v>
      </c>
      <c r="AN3888">
        <v>5</v>
      </c>
      <c r="AO3888">
        <v>29</v>
      </c>
      <c r="AP3888">
        <v>5</v>
      </c>
      <c r="AQ3888">
        <v>28</v>
      </c>
    </row>
    <row r="3889" spans="1:43" hidden="1" x14ac:dyDescent="0.25">
      <c r="A3889" t="s">
        <v>14388</v>
      </c>
      <c r="B3889" t="s">
        <v>14389</v>
      </c>
      <c r="C3889" s="1" t="str">
        <f t="shared" si="285"/>
        <v>21:0118</v>
      </c>
      <c r="D3889" s="1" t="str">
        <f t="shared" si="286"/>
        <v>21:0027</v>
      </c>
      <c r="E3889" t="s">
        <v>14390</v>
      </c>
      <c r="F3889" t="s">
        <v>14391</v>
      </c>
      <c r="H3889">
        <v>63.599993699999999</v>
      </c>
      <c r="I3889">
        <v>-96.127687199999997</v>
      </c>
      <c r="J3889" s="1" t="str">
        <f t="shared" si="287"/>
        <v>Till</v>
      </c>
      <c r="K3889" s="1" t="str">
        <f t="shared" si="288"/>
        <v>&lt;63 micron</v>
      </c>
      <c r="L3889">
        <v>0.1</v>
      </c>
      <c r="M3889">
        <v>0.57999999999999996</v>
      </c>
      <c r="N3889">
        <v>8</v>
      </c>
      <c r="O3889">
        <v>190</v>
      </c>
      <c r="P3889">
        <v>0.5</v>
      </c>
      <c r="Q3889">
        <v>1</v>
      </c>
      <c r="R3889">
        <v>0.48</v>
      </c>
      <c r="S3889">
        <v>0.25</v>
      </c>
      <c r="T3889">
        <v>5</v>
      </c>
      <c r="U3889">
        <v>40</v>
      </c>
      <c r="V3889">
        <v>7</v>
      </c>
      <c r="W3889">
        <v>2</v>
      </c>
      <c r="X3889">
        <v>5</v>
      </c>
      <c r="Y3889">
        <v>0.5</v>
      </c>
      <c r="Z3889">
        <v>0.11</v>
      </c>
      <c r="AA3889">
        <v>40</v>
      </c>
      <c r="AB3889">
        <v>0.38</v>
      </c>
      <c r="AC3889">
        <v>265</v>
      </c>
      <c r="AD3889">
        <v>0.5</v>
      </c>
      <c r="AE3889">
        <v>0.01</v>
      </c>
      <c r="AF3889">
        <v>15</v>
      </c>
      <c r="AG3889">
        <v>1240</v>
      </c>
      <c r="AH3889">
        <v>12</v>
      </c>
      <c r="AI3889">
        <v>1</v>
      </c>
      <c r="AJ3889">
        <v>3</v>
      </c>
      <c r="AK3889">
        <v>92</v>
      </c>
      <c r="AL3889">
        <v>7.0000000000000007E-2</v>
      </c>
      <c r="AM3889">
        <v>5</v>
      </c>
      <c r="AN3889">
        <v>5</v>
      </c>
      <c r="AO3889">
        <v>32</v>
      </c>
      <c r="AP3889">
        <v>5</v>
      </c>
      <c r="AQ3889">
        <v>18</v>
      </c>
    </row>
    <row r="3890" spans="1:43" hidden="1" x14ac:dyDescent="0.25">
      <c r="A3890" t="s">
        <v>14392</v>
      </c>
      <c r="B3890" t="s">
        <v>14393</v>
      </c>
      <c r="C3890" s="1" t="str">
        <f t="shared" si="285"/>
        <v>21:0118</v>
      </c>
      <c r="D3890" s="1" t="str">
        <f t="shared" si="286"/>
        <v>21:0027</v>
      </c>
      <c r="E3890" t="s">
        <v>14394</v>
      </c>
      <c r="F3890" t="s">
        <v>14395</v>
      </c>
      <c r="H3890">
        <v>63.584863300000002</v>
      </c>
      <c r="I3890">
        <v>-96.1256044</v>
      </c>
      <c r="J3890" s="1" t="str">
        <f t="shared" si="287"/>
        <v>Till</v>
      </c>
      <c r="K3890" s="1" t="str">
        <f t="shared" si="288"/>
        <v>&lt;63 micron</v>
      </c>
      <c r="L3890">
        <v>0.1</v>
      </c>
      <c r="M3890">
        <v>1.1100000000000001</v>
      </c>
      <c r="N3890">
        <v>4</v>
      </c>
      <c r="O3890">
        <v>160</v>
      </c>
      <c r="P3890">
        <v>0.5</v>
      </c>
      <c r="Q3890">
        <v>1</v>
      </c>
      <c r="R3890">
        <v>0.49</v>
      </c>
      <c r="S3890">
        <v>0.25</v>
      </c>
      <c r="T3890">
        <v>7</v>
      </c>
      <c r="U3890">
        <v>56</v>
      </c>
      <c r="V3890">
        <v>17</v>
      </c>
      <c r="W3890">
        <v>2.0499999999999998</v>
      </c>
      <c r="X3890">
        <v>5</v>
      </c>
      <c r="Y3890">
        <v>0.5</v>
      </c>
      <c r="Z3890">
        <v>0.24</v>
      </c>
      <c r="AA3890">
        <v>50</v>
      </c>
      <c r="AB3890">
        <v>0.72</v>
      </c>
      <c r="AC3890">
        <v>185</v>
      </c>
      <c r="AD3890">
        <v>0.5</v>
      </c>
      <c r="AE3890">
        <v>0.01</v>
      </c>
      <c r="AF3890">
        <v>25</v>
      </c>
      <c r="AG3890">
        <v>1280</v>
      </c>
      <c r="AH3890">
        <v>8</v>
      </c>
      <c r="AI3890">
        <v>1</v>
      </c>
      <c r="AJ3890">
        <v>5</v>
      </c>
      <c r="AK3890">
        <v>88</v>
      </c>
      <c r="AL3890">
        <v>0.08</v>
      </c>
      <c r="AM3890">
        <v>5</v>
      </c>
      <c r="AN3890">
        <v>5</v>
      </c>
      <c r="AO3890">
        <v>36</v>
      </c>
      <c r="AP3890">
        <v>5</v>
      </c>
      <c r="AQ3890">
        <v>32</v>
      </c>
    </row>
    <row r="3891" spans="1:43" hidden="1" x14ac:dyDescent="0.25">
      <c r="A3891" t="s">
        <v>14396</v>
      </c>
      <c r="B3891" t="s">
        <v>14397</v>
      </c>
      <c r="C3891" s="1" t="str">
        <f t="shared" si="285"/>
        <v>21:0118</v>
      </c>
      <c r="D3891" s="1" t="str">
        <f t="shared" si="286"/>
        <v>21:0027</v>
      </c>
      <c r="E3891" t="s">
        <v>14398</v>
      </c>
      <c r="F3891" t="s">
        <v>14399</v>
      </c>
      <c r="H3891">
        <v>63.572374199999999</v>
      </c>
      <c r="I3891">
        <v>-96.128496799999994</v>
      </c>
      <c r="J3891" s="1" t="str">
        <f t="shared" si="287"/>
        <v>Till</v>
      </c>
      <c r="K3891" s="1" t="str">
        <f t="shared" si="288"/>
        <v>&lt;63 micron</v>
      </c>
      <c r="L3891">
        <v>0.1</v>
      </c>
      <c r="M3891">
        <v>1.35</v>
      </c>
      <c r="N3891">
        <v>2</v>
      </c>
      <c r="O3891">
        <v>350</v>
      </c>
      <c r="P3891">
        <v>1</v>
      </c>
      <c r="Q3891">
        <v>2</v>
      </c>
      <c r="R3891">
        <v>0.49</v>
      </c>
      <c r="S3891">
        <v>0.25</v>
      </c>
      <c r="T3891">
        <v>8</v>
      </c>
      <c r="U3891">
        <v>61</v>
      </c>
      <c r="V3891">
        <v>22</v>
      </c>
      <c r="W3891">
        <v>2.3199999999999998</v>
      </c>
      <c r="X3891">
        <v>5</v>
      </c>
      <c r="Y3891">
        <v>0.5</v>
      </c>
      <c r="Z3891">
        <v>0.32</v>
      </c>
      <c r="AA3891">
        <v>50</v>
      </c>
      <c r="AB3891">
        <v>0.89</v>
      </c>
      <c r="AC3891">
        <v>250</v>
      </c>
      <c r="AD3891">
        <v>0.5</v>
      </c>
      <c r="AE3891">
        <v>0.01</v>
      </c>
      <c r="AF3891">
        <v>28</v>
      </c>
      <c r="AG3891">
        <v>1180</v>
      </c>
      <c r="AH3891">
        <v>14</v>
      </c>
      <c r="AI3891">
        <v>1</v>
      </c>
      <c r="AJ3891">
        <v>6</v>
      </c>
      <c r="AK3891">
        <v>87</v>
      </c>
      <c r="AL3891">
        <v>0.08</v>
      </c>
      <c r="AM3891">
        <v>5</v>
      </c>
      <c r="AN3891">
        <v>5</v>
      </c>
      <c r="AO3891">
        <v>41</v>
      </c>
      <c r="AP3891">
        <v>5</v>
      </c>
      <c r="AQ3891">
        <v>36</v>
      </c>
    </row>
    <row r="3892" spans="1:43" hidden="1" x14ac:dyDescent="0.25">
      <c r="A3892" t="s">
        <v>14400</v>
      </c>
      <c r="B3892" t="s">
        <v>14401</v>
      </c>
      <c r="C3892" s="1" t="str">
        <f t="shared" si="285"/>
        <v>21:0118</v>
      </c>
      <c r="D3892" s="1" t="str">
        <f t="shared" si="286"/>
        <v>21:0027</v>
      </c>
      <c r="E3892" t="s">
        <v>14402</v>
      </c>
      <c r="F3892" t="s">
        <v>14403</v>
      </c>
      <c r="H3892">
        <v>63.610927099999998</v>
      </c>
      <c r="I3892">
        <v>-96.094354699999997</v>
      </c>
      <c r="J3892" s="1" t="str">
        <f t="shared" si="287"/>
        <v>Till</v>
      </c>
      <c r="K3892" s="1" t="str">
        <f t="shared" si="288"/>
        <v>&lt;63 micron</v>
      </c>
      <c r="L3892">
        <v>0.1</v>
      </c>
      <c r="M3892">
        <v>0.38</v>
      </c>
      <c r="N3892">
        <v>4</v>
      </c>
      <c r="O3892">
        <v>170</v>
      </c>
      <c r="P3892">
        <v>0.5</v>
      </c>
      <c r="Q3892">
        <v>2</v>
      </c>
      <c r="R3892">
        <v>0.41</v>
      </c>
      <c r="S3892">
        <v>0.25</v>
      </c>
      <c r="T3892">
        <v>3</v>
      </c>
      <c r="U3892">
        <v>32</v>
      </c>
      <c r="V3892">
        <v>5</v>
      </c>
      <c r="W3892">
        <v>1.58</v>
      </c>
      <c r="X3892">
        <v>5</v>
      </c>
      <c r="Y3892">
        <v>0.5</v>
      </c>
      <c r="Z3892">
        <v>7.0000000000000007E-2</v>
      </c>
      <c r="AA3892">
        <v>30</v>
      </c>
      <c r="AB3892">
        <v>0.28000000000000003</v>
      </c>
      <c r="AC3892">
        <v>155</v>
      </c>
      <c r="AD3892">
        <v>0.5</v>
      </c>
      <c r="AE3892">
        <v>0.01</v>
      </c>
      <c r="AF3892">
        <v>11</v>
      </c>
      <c r="AG3892">
        <v>1220</v>
      </c>
      <c r="AH3892">
        <v>6</v>
      </c>
      <c r="AI3892">
        <v>1</v>
      </c>
      <c r="AJ3892">
        <v>2</v>
      </c>
      <c r="AK3892">
        <v>78</v>
      </c>
      <c r="AL3892">
        <v>0.04</v>
      </c>
      <c r="AM3892">
        <v>5</v>
      </c>
      <c r="AN3892">
        <v>5</v>
      </c>
      <c r="AO3892">
        <v>27</v>
      </c>
      <c r="AP3892">
        <v>5</v>
      </c>
      <c r="AQ3892">
        <v>12</v>
      </c>
    </row>
    <row r="3893" spans="1:43" hidden="1" x14ac:dyDescent="0.25">
      <c r="A3893" t="s">
        <v>14404</v>
      </c>
      <c r="B3893" t="s">
        <v>14405</v>
      </c>
      <c r="C3893" s="1" t="str">
        <f t="shared" si="285"/>
        <v>21:0118</v>
      </c>
      <c r="D3893" s="1" t="str">
        <f t="shared" si="286"/>
        <v>21:0027</v>
      </c>
      <c r="E3893" t="s">
        <v>14406</v>
      </c>
      <c r="F3893" t="s">
        <v>14407</v>
      </c>
      <c r="H3893">
        <v>63.834565499999997</v>
      </c>
      <c r="I3893">
        <v>-96.097992500000004</v>
      </c>
      <c r="J3893" s="1" t="str">
        <f t="shared" si="287"/>
        <v>Till</v>
      </c>
      <c r="K3893" s="1" t="str">
        <f t="shared" si="288"/>
        <v>&lt;63 micron</v>
      </c>
      <c r="L3893">
        <v>0.1</v>
      </c>
      <c r="M3893">
        <v>0.95</v>
      </c>
      <c r="N3893">
        <v>4</v>
      </c>
      <c r="O3893">
        <v>240</v>
      </c>
      <c r="P3893">
        <v>0.5</v>
      </c>
      <c r="Q3893">
        <v>2</v>
      </c>
      <c r="R3893">
        <v>0.28000000000000003</v>
      </c>
      <c r="S3893">
        <v>0.25</v>
      </c>
      <c r="T3893">
        <v>4</v>
      </c>
      <c r="U3893">
        <v>29</v>
      </c>
      <c r="V3893">
        <v>7</v>
      </c>
      <c r="W3893">
        <v>1.52</v>
      </c>
      <c r="X3893">
        <v>5</v>
      </c>
      <c r="Y3893">
        <v>0.5</v>
      </c>
      <c r="Z3893">
        <v>0.19</v>
      </c>
      <c r="AA3893">
        <v>40</v>
      </c>
      <c r="AB3893">
        <v>0.38</v>
      </c>
      <c r="AC3893">
        <v>155</v>
      </c>
      <c r="AD3893">
        <v>0.5</v>
      </c>
      <c r="AE3893">
        <v>0.01</v>
      </c>
      <c r="AF3893">
        <v>16</v>
      </c>
      <c r="AG3893">
        <v>850</v>
      </c>
      <c r="AH3893">
        <v>8</v>
      </c>
      <c r="AI3893">
        <v>1</v>
      </c>
      <c r="AJ3893">
        <v>2</v>
      </c>
      <c r="AK3893">
        <v>139</v>
      </c>
      <c r="AL3893">
        <v>0.01</v>
      </c>
      <c r="AM3893">
        <v>5</v>
      </c>
      <c r="AN3893">
        <v>5</v>
      </c>
      <c r="AO3893">
        <v>21</v>
      </c>
      <c r="AP3893">
        <v>5</v>
      </c>
      <c r="AQ3893">
        <v>16</v>
      </c>
    </row>
    <row r="3894" spans="1:43" hidden="1" x14ac:dyDescent="0.25">
      <c r="A3894" t="s">
        <v>14408</v>
      </c>
      <c r="B3894" t="s">
        <v>14409</v>
      </c>
      <c r="C3894" s="1" t="str">
        <f t="shared" si="285"/>
        <v>21:0118</v>
      </c>
      <c r="D3894" s="1" t="str">
        <f t="shared" si="286"/>
        <v>21:0027</v>
      </c>
      <c r="E3894" t="s">
        <v>14410</v>
      </c>
      <c r="F3894" t="s">
        <v>14411</v>
      </c>
      <c r="H3894">
        <v>63.845639300000002</v>
      </c>
      <c r="I3894">
        <v>-96.096199799999994</v>
      </c>
      <c r="J3894" s="1" t="str">
        <f t="shared" si="287"/>
        <v>Till</v>
      </c>
      <c r="K3894" s="1" t="str">
        <f t="shared" si="288"/>
        <v>&lt;63 micron</v>
      </c>
      <c r="L3894">
        <v>0.1</v>
      </c>
      <c r="M3894">
        <v>0.8</v>
      </c>
      <c r="N3894">
        <v>4</v>
      </c>
      <c r="O3894">
        <v>210</v>
      </c>
      <c r="P3894">
        <v>0.5</v>
      </c>
      <c r="Q3894">
        <v>2</v>
      </c>
      <c r="R3894">
        <v>0.28000000000000003</v>
      </c>
      <c r="S3894">
        <v>0.25</v>
      </c>
      <c r="T3894">
        <v>3</v>
      </c>
      <c r="U3894">
        <v>26</v>
      </c>
      <c r="V3894">
        <v>6</v>
      </c>
      <c r="W3894">
        <v>1.38</v>
      </c>
      <c r="X3894">
        <v>5</v>
      </c>
      <c r="Y3894">
        <v>0.5</v>
      </c>
      <c r="Z3894">
        <v>0.16</v>
      </c>
      <c r="AA3894">
        <v>40</v>
      </c>
      <c r="AB3894">
        <v>0.34</v>
      </c>
      <c r="AC3894">
        <v>160</v>
      </c>
      <c r="AD3894">
        <v>0.5</v>
      </c>
      <c r="AE3894">
        <v>0.01</v>
      </c>
      <c r="AF3894">
        <v>13</v>
      </c>
      <c r="AG3894">
        <v>850</v>
      </c>
      <c r="AH3894">
        <v>12</v>
      </c>
      <c r="AI3894">
        <v>1</v>
      </c>
      <c r="AJ3894">
        <v>2</v>
      </c>
      <c r="AK3894">
        <v>148</v>
      </c>
      <c r="AL3894">
        <v>0.02</v>
      </c>
      <c r="AM3894">
        <v>5</v>
      </c>
      <c r="AN3894">
        <v>5</v>
      </c>
      <c r="AO3894">
        <v>19</v>
      </c>
      <c r="AP3894">
        <v>5</v>
      </c>
      <c r="AQ3894">
        <v>16</v>
      </c>
    </row>
    <row r="3895" spans="1:43" hidden="1" x14ac:dyDescent="0.25">
      <c r="A3895" t="s">
        <v>14412</v>
      </c>
      <c r="B3895" t="s">
        <v>14413</v>
      </c>
      <c r="C3895" s="1" t="str">
        <f t="shared" si="285"/>
        <v>21:0118</v>
      </c>
      <c r="D3895" s="1" t="str">
        <f t="shared" si="286"/>
        <v>21:0027</v>
      </c>
      <c r="E3895" t="s">
        <v>14414</v>
      </c>
      <c r="F3895" t="s">
        <v>14415</v>
      </c>
      <c r="H3895">
        <v>63.860600599999998</v>
      </c>
      <c r="I3895">
        <v>-96.098808899999995</v>
      </c>
      <c r="J3895" s="1" t="str">
        <f t="shared" si="287"/>
        <v>Till</v>
      </c>
      <c r="K3895" s="1" t="str">
        <f t="shared" si="288"/>
        <v>&lt;63 micron</v>
      </c>
      <c r="L3895">
        <v>0.1</v>
      </c>
      <c r="M3895">
        <v>1.32</v>
      </c>
      <c r="N3895">
        <v>1</v>
      </c>
      <c r="O3895">
        <v>370</v>
      </c>
      <c r="P3895">
        <v>0.5</v>
      </c>
      <c r="Q3895">
        <v>1</v>
      </c>
      <c r="R3895">
        <v>0.3</v>
      </c>
      <c r="S3895">
        <v>0.25</v>
      </c>
      <c r="T3895">
        <v>6</v>
      </c>
      <c r="U3895">
        <v>37</v>
      </c>
      <c r="V3895">
        <v>9</v>
      </c>
      <c r="W3895">
        <v>1.79</v>
      </c>
      <c r="X3895">
        <v>5</v>
      </c>
      <c r="Y3895">
        <v>0.5</v>
      </c>
      <c r="Z3895">
        <v>0.27</v>
      </c>
      <c r="AA3895">
        <v>40</v>
      </c>
      <c r="AB3895">
        <v>0.54</v>
      </c>
      <c r="AC3895">
        <v>215</v>
      </c>
      <c r="AD3895">
        <v>0.5</v>
      </c>
      <c r="AE3895">
        <v>0.01</v>
      </c>
      <c r="AF3895">
        <v>21</v>
      </c>
      <c r="AG3895">
        <v>820</v>
      </c>
      <c r="AH3895">
        <v>12</v>
      </c>
      <c r="AI3895">
        <v>1</v>
      </c>
      <c r="AJ3895">
        <v>3</v>
      </c>
      <c r="AK3895">
        <v>157</v>
      </c>
      <c r="AL3895">
        <v>0.01</v>
      </c>
      <c r="AM3895">
        <v>5</v>
      </c>
      <c r="AN3895">
        <v>5</v>
      </c>
      <c r="AO3895">
        <v>24</v>
      </c>
      <c r="AP3895">
        <v>5</v>
      </c>
      <c r="AQ3895">
        <v>24</v>
      </c>
    </row>
    <row r="3896" spans="1:43" hidden="1" x14ac:dyDescent="0.25">
      <c r="A3896" t="s">
        <v>14416</v>
      </c>
      <c r="B3896" t="s">
        <v>14417</v>
      </c>
      <c r="C3896" s="1" t="str">
        <f t="shared" si="285"/>
        <v>21:0118</v>
      </c>
      <c r="D3896" s="1" t="str">
        <f t="shared" si="286"/>
        <v>21:0027</v>
      </c>
      <c r="E3896" t="s">
        <v>14418</v>
      </c>
      <c r="F3896" t="s">
        <v>14419</v>
      </c>
      <c r="H3896">
        <v>63.877898199999997</v>
      </c>
      <c r="I3896">
        <v>-96.104622500000005</v>
      </c>
      <c r="J3896" s="1" t="str">
        <f t="shared" si="287"/>
        <v>Till</v>
      </c>
      <c r="K3896" s="1" t="str">
        <f t="shared" si="288"/>
        <v>&lt;63 micron</v>
      </c>
      <c r="L3896">
        <v>0.1</v>
      </c>
      <c r="M3896">
        <v>1.29</v>
      </c>
      <c r="N3896">
        <v>6</v>
      </c>
      <c r="O3896">
        <v>240</v>
      </c>
      <c r="P3896">
        <v>0.5</v>
      </c>
      <c r="Q3896">
        <v>2</v>
      </c>
      <c r="R3896">
        <v>0.4</v>
      </c>
      <c r="S3896">
        <v>0.25</v>
      </c>
      <c r="T3896">
        <v>6</v>
      </c>
      <c r="U3896">
        <v>32</v>
      </c>
      <c r="V3896">
        <v>9</v>
      </c>
      <c r="W3896">
        <v>1.73</v>
      </c>
      <c r="X3896">
        <v>5</v>
      </c>
      <c r="Y3896">
        <v>0.5</v>
      </c>
      <c r="Z3896">
        <v>0.28000000000000003</v>
      </c>
      <c r="AA3896">
        <v>50</v>
      </c>
      <c r="AB3896">
        <v>0.5</v>
      </c>
      <c r="AC3896">
        <v>225</v>
      </c>
      <c r="AD3896">
        <v>0.5</v>
      </c>
      <c r="AE3896">
        <v>0.01</v>
      </c>
      <c r="AF3896">
        <v>16</v>
      </c>
      <c r="AG3896">
        <v>910</v>
      </c>
      <c r="AH3896">
        <v>12</v>
      </c>
      <c r="AI3896">
        <v>1</v>
      </c>
      <c r="AJ3896">
        <v>3</v>
      </c>
      <c r="AK3896">
        <v>185</v>
      </c>
      <c r="AL3896">
        <v>0.02</v>
      </c>
      <c r="AM3896">
        <v>5</v>
      </c>
      <c r="AN3896">
        <v>5</v>
      </c>
      <c r="AO3896">
        <v>24</v>
      </c>
      <c r="AP3896">
        <v>5</v>
      </c>
      <c r="AQ3896">
        <v>24</v>
      </c>
    </row>
    <row r="3897" spans="1:43" hidden="1" x14ac:dyDescent="0.25">
      <c r="A3897" t="s">
        <v>14420</v>
      </c>
      <c r="B3897" t="s">
        <v>14421</v>
      </c>
      <c r="C3897" s="1" t="str">
        <f t="shared" si="285"/>
        <v>21:0118</v>
      </c>
      <c r="D3897" s="1" t="str">
        <f t="shared" si="286"/>
        <v>21:0027</v>
      </c>
      <c r="E3897" t="s">
        <v>14422</v>
      </c>
      <c r="F3897" t="s">
        <v>14423</v>
      </c>
      <c r="H3897">
        <v>63.889184200000003</v>
      </c>
      <c r="I3897">
        <v>-96.101767899999999</v>
      </c>
      <c r="J3897" s="1" t="str">
        <f t="shared" si="287"/>
        <v>Till</v>
      </c>
      <c r="K3897" s="1" t="str">
        <f t="shared" si="288"/>
        <v>&lt;63 micron</v>
      </c>
      <c r="L3897">
        <v>0.1</v>
      </c>
      <c r="M3897">
        <v>1.23</v>
      </c>
      <c r="N3897">
        <v>8</v>
      </c>
      <c r="O3897">
        <v>190</v>
      </c>
      <c r="P3897">
        <v>0.5</v>
      </c>
      <c r="Q3897">
        <v>1</v>
      </c>
      <c r="R3897">
        <v>0.28999999999999998</v>
      </c>
      <c r="S3897">
        <v>0.25</v>
      </c>
      <c r="T3897">
        <v>7</v>
      </c>
      <c r="U3897">
        <v>40</v>
      </c>
      <c r="V3897">
        <v>6</v>
      </c>
      <c r="W3897">
        <v>2.25</v>
      </c>
      <c r="X3897">
        <v>5</v>
      </c>
      <c r="Y3897">
        <v>0.5</v>
      </c>
      <c r="Z3897">
        <v>0.16</v>
      </c>
      <c r="AA3897">
        <v>50</v>
      </c>
      <c r="AB3897">
        <v>0.62</v>
      </c>
      <c r="AC3897">
        <v>195</v>
      </c>
      <c r="AD3897">
        <v>0.5</v>
      </c>
      <c r="AE3897">
        <v>0.01</v>
      </c>
      <c r="AF3897">
        <v>19</v>
      </c>
      <c r="AG3897">
        <v>820</v>
      </c>
      <c r="AH3897">
        <v>14</v>
      </c>
      <c r="AI3897">
        <v>1</v>
      </c>
      <c r="AJ3897">
        <v>3</v>
      </c>
      <c r="AK3897">
        <v>219</v>
      </c>
      <c r="AL3897">
        <v>0.04</v>
      </c>
      <c r="AM3897">
        <v>5</v>
      </c>
      <c r="AN3897">
        <v>5</v>
      </c>
      <c r="AO3897">
        <v>33</v>
      </c>
      <c r="AP3897">
        <v>5</v>
      </c>
      <c r="AQ3897">
        <v>30</v>
      </c>
    </row>
    <row r="3898" spans="1:43" hidden="1" x14ac:dyDescent="0.25">
      <c r="A3898" t="s">
        <v>14424</v>
      </c>
      <c r="B3898" t="s">
        <v>14425</v>
      </c>
      <c r="C3898" s="1" t="str">
        <f t="shared" si="285"/>
        <v>21:0118</v>
      </c>
      <c r="D3898" s="1" t="str">
        <f t="shared" si="286"/>
        <v>21:0027</v>
      </c>
      <c r="E3898" t="s">
        <v>14426</v>
      </c>
      <c r="F3898" t="s">
        <v>14427</v>
      </c>
      <c r="H3898">
        <v>63.892438300000002</v>
      </c>
      <c r="I3898">
        <v>-96.300174100000007</v>
      </c>
      <c r="J3898" s="1" t="str">
        <f t="shared" si="287"/>
        <v>Till</v>
      </c>
      <c r="K3898" s="1" t="str">
        <f t="shared" si="288"/>
        <v>&lt;63 micron</v>
      </c>
      <c r="L3898">
        <v>0.1</v>
      </c>
      <c r="M3898">
        <v>1.55</v>
      </c>
      <c r="N3898">
        <v>6</v>
      </c>
      <c r="O3898">
        <v>270</v>
      </c>
      <c r="P3898">
        <v>0.5</v>
      </c>
      <c r="Q3898">
        <v>2</v>
      </c>
      <c r="R3898">
        <v>0.26</v>
      </c>
      <c r="S3898">
        <v>0.25</v>
      </c>
      <c r="T3898">
        <v>5</v>
      </c>
      <c r="U3898">
        <v>28</v>
      </c>
      <c r="V3898">
        <v>10</v>
      </c>
      <c r="W3898">
        <v>1.77</v>
      </c>
      <c r="X3898">
        <v>5</v>
      </c>
      <c r="Y3898">
        <v>0.5</v>
      </c>
      <c r="Z3898">
        <v>0.3</v>
      </c>
      <c r="AA3898">
        <v>50</v>
      </c>
      <c r="AB3898">
        <v>0.39</v>
      </c>
      <c r="AC3898">
        <v>235</v>
      </c>
      <c r="AD3898">
        <v>0.5</v>
      </c>
      <c r="AE3898">
        <v>0.01</v>
      </c>
      <c r="AF3898">
        <v>15</v>
      </c>
      <c r="AG3898">
        <v>760</v>
      </c>
      <c r="AH3898">
        <v>14</v>
      </c>
      <c r="AI3898">
        <v>1</v>
      </c>
      <c r="AJ3898">
        <v>3</v>
      </c>
      <c r="AK3898">
        <v>201</v>
      </c>
      <c r="AL3898">
        <v>0.02</v>
      </c>
      <c r="AM3898">
        <v>5</v>
      </c>
      <c r="AN3898">
        <v>5</v>
      </c>
      <c r="AO3898">
        <v>25</v>
      </c>
      <c r="AP3898">
        <v>5</v>
      </c>
      <c r="AQ3898">
        <v>24</v>
      </c>
    </row>
    <row r="3899" spans="1:43" hidden="1" x14ac:dyDescent="0.25">
      <c r="A3899" t="s">
        <v>14428</v>
      </c>
      <c r="B3899" t="s">
        <v>14429</v>
      </c>
      <c r="C3899" s="1" t="str">
        <f t="shared" si="285"/>
        <v>21:0118</v>
      </c>
      <c r="D3899" s="1" t="str">
        <f t="shared" si="286"/>
        <v>21:0027</v>
      </c>
      <c r="E3899" t="s">
        <v>14430</v>
      </c>
      <c r="F3899" t="s">
        <v>14431</v>
      </c>
      <c r="H3899">
        <v>63.916111700000002</v>
      </c>
      <c r="I3899">
        <v>-96.100966</v>
      </c>
      <c r="J3899" s="1" t="str">
        <f t="shared" si="287"/>
        <v>Till</v>
      </c>
      <c r="K3899" s="1" t="str">
        <f t="shared" si="288"/>
        <v>&lt;63 micron</v>
      </c>
      <c r="L3899">
        <v>0.1</v>
      </c>
      <c r="M3899">
        <v>1.02</v>
      </c>
      <c r="N3899">
        <v>2</v>
      </c>
      <c r="O3899">
        <v>190</v>
      </c>
      <c r="P3899">
        <v>0.5</v>
      </c>
      <c r="Q3899">
        <v>1</v>
      </c>
      <c r="R3899">
        <v>0.25</v>
      </c>
      <c r="S3899">
        <v>0.25</v>
      </c>
      <c r="T3899">
        <v>3</v>
      </c>
      <c r="U3899">
        <v>20</v>
      </c>
      <c r="V3899">
        <v>7</v>
      </c>
      <c r="W3899">
        <v>1.47</v>
      </c>
      <c r="X3899">
        <v>5</v>
      </c>
      <c r="Y3899">
        <v>0.5</v>
      </c>
      <c r="Z3899">
        <v>0.18</v>
      </c>
      <c r="AA3899">
        <v>40</v>
      </c>
      <c r="AB3899">
        <v>0.3</v>
      </c>
      <c r="AC3899">
        <v>125</v>
      </c>
      <c r="AD3899">
        <v>0.5</v>
      </c>
      <c r="AE3899">
        <v>0.01</v>
      </c>
      <c r="AF3899">
        <v>9</v>
      </c>
      <c r="AG3899">
        <v>720</v>
      </c>
      <c r="AH3899">
        <v>12</v>
      </c>
      <c r="AI3899">
        <v>1</v>
      </c>
      <c r="AJ3899">
        <v>2</v>
      </c>
      <c r="AK3899">
        <v>208</v>
      </c>
      <c r="AL3899">
        <v>0.02</v>
      </c>
      <c r="AM3899">
        <v>5</v>
      </c>
      <c r="AN3899">
        <v>5</v>
      </c>
      <c r="AO3899">
        <v>19</v>
      </c>
      <c r="AP3899">
        <v>5</v>
      </c>
      <c r="AQ3899">
        <v>18</v>
      </c>
    </row>
    <row r="3900" spans="1:43" hidden="1" x14ac:dyDescent="0.25">
      <c r="A3900" t="s">
        <v>14432</v>
      </c>
      <c r="B3900" t="s">
        <v>14433</v>
      </c>
      <c r="C3900" s="1" t="str">
        <f t="shared" si="285"/>
        <v>21:0118</v>
      </c>
      <c r="D3900" s="1" t="str">
        <f t="shared" si="286"/>
        <v>21:0027</v>
      </c>
      <c r="E3900" t="s">
        <v>14434</v>
      </c>
      <c r="F3900" t="s">
        <v>14435</v>
      </c>
      <c r="H3900">
        <v>63.9285535</v>
      </c>
      <c r="I3900">
        <v>-96.107394499999998</v>
      </c>
      <c r="J3900" s="1" t="str">
        <f t="shared" si="287"/>
        <v>Till</v>
      </c>
      <c r="K3900" s="1" t="str">
        <f t="shared" si="288"/>
        <v>&lt;63 micron</v>
      </c>
      <c r="L3900">
        <v>0.1</v>
      </c>
      <c r="M3900">
        <v>0.82</v>
      </c>
      <c r="N3900">
        <v>4</v>
      </c>
      <c r="O3900">
        <v>170</v>
      </c>
      <c r="P3900">
        <v>0.5</v>
      </c>
      <c r="Q3900">
        <v>1</v>
      </c>
      <c r="R3900">
        <v>0.23</v>
      </c>
      <c r="S3900">
        <v>0.25</v>
      </c>
      <c r="T3900">
        <v>3</v>
      </c>
      <c r="U3900">
        <v>16</v>
      </c>
      <c r="V3900">
        <v>6</v>
      </c>
      <c r="W3900">
        <v>1.26</v>
      </c>
      <c r="X3900">
        <v>5</v>
      </c>
      <c r="Y3900">
        <v>0.5</v>
      </c>
      <c r="Z3900">
        <v>0.15</v>
      </c>
      <c r="AA3900">
        <v>40</v>
      </c>
      <c r="AB3900">
        <v>0.24</v>
      </c>
      <c r="AC3900">
        <v>120</v>
      </c>
      <c r="AD3900">
        <v>0.5</v>
      </c>
      <c r="AE3900">
        <v>0.01</v>
      </c>
      <c r="AF3900">
        <v>7</v>
      </c>
      <c r="AG3900">
        <v>710</v>
      </c>
      <c r="AH3900">
        <v>10</v>
      </c>
      <c r="AI3900">
        <v>1</v>
      </c>
      <c r="AJ3900">
        <v>1</v>
      </c>
      <c r="AK3900">
        <v>214</v>
      </c>
      <c r="AL3900">
        <v>0.02</v>
      </c>
      <c r="AM3900">
        <v>5</v>
      </c>
      <c r="AN3900">
        <v>5</v>
      </c>
      <c r="AO3900">
        <v>17</v>
      </c>
      <c r="AP3900">
        <v>5</v>
      </c>
      <c r="AQ3900">
        <v>14</v>
      </c>
    </row>
    <row r="3901" spans="1:43" hidden="1" x14ac:dyDescent="0.25">
      <c r="A3901" t="s">
        <v>14436</v>
      </c>
      <c r="B3901" t="s">
        <v>14437</v>
      </c>
      <c r="C3901" s="1" t="str">
        <f t="shared" si="285"/>
        <v>21:0118</v>
      </c>
      <c r="D3901" s="1" t="str">
        <f t="shared" si="286"/>
        <v>21:0027</v>
      </c>
      <c r="E3901" t="s">
        <v>14438</v>
      </c>
      <c r="F3901" t="s">
        <v>14439</v>
      </c>
      <c r="H3901">
        <v>63.944170200000002</v>
      </c>
      <c r="I3901">
        <v>-96.103720300000006</v>
      </c>
      <c r="J3901" s="1" t="str">
        <f t="shared" si="287"/>
        <v>Till</v>
      </c>
      <c r="K3901" s="1" t="str">
        <f t="shared" si="288"/>
        <v>&lt;63 micron</v>
      </c>
      <c r="L3901">
        <v>0.1</v>
      </c>
      <c r="M3901">
        <v>1.02</v>
      </c>
      <c r="N3901">
        <v>8</v>
      </c>
      <c r="O3901">
        <v>220</v>
      </c>
      <c r="P3901">
        <v>0.5</v>
      </c>
      <c r="Q3901">
        <v>1</v>
      </c>
      <c r="R3901">
        <v>0.26</v>
      </c>
      <c r="S3901">
        <v>0.25</v>
      </c>
      <c r="T3901">
        <v>3</v>
      </c>
      <c r="U3901">
        <v>21</v>
      </c>
      <c r="V3901">
        <v>8</v>
      </c>
      <c r="W3901">
        <v>1.66</v>
      </c>
      <c r="X3901">
        <v>5</v>
      </c>
      <c r="Y3901">
        <v>0.5</v>
      </c>
      <c r="Z3901">
        <v>0.18</v>
      </c>
      <c r="AA3901">
        <v>60</v>
      </c>
      <c r="AB3901">
        <v>0.28000000000000003</v>
      </c>
      <c r="AC3901">
        <v>150</v>
      </c>
      <c r="AD3901">
        <v>0.5</v>
      </c>
      <c r="AE3901">
        <v>0.01</v>
      </c>
      <c r="AF3901">
        <v>10</v>
      </c>
      <c r="AG3901">
        <v>900</v>
      </c>
      <c r="AH3901">
        <v>16</v>
      </c>
      <c r="AI3901">
        <v>1</v>
      </c>
      <c r="AJ3901">
        <v>2</v>
      </c>
      <c r="AK3901">
        <v>313</v>
      </c>
      <c r="AL3901">
        <v>0.02</v>
      </c>
      <c r="AM3901">
        <v>5</v>
      </c>
      <c r="AN3901">
        <v>5</v>
      </c>
      <c r="AO3901">
        <v>20</v>
      </c>
      <c r="AP3901">
        <v>5</v>
      </c>
      <c r="AQ3901">
        <v>16</v>
      </c>
    </row>
    <row r="3902" spans="1:43" hidden="1" x14ac:dyDescent="0.25">
      <c r="A3902" t="s">
        <v>14440</v>
      </c>
      <c r="B3902" t="s">
        <v>14441</v>
      </c>
      <c r="C3902" s="1" t="str">
        <f t="shared" si="285"/>
        <v>21:0118</v>
      </c>
      <c r="D3902" s="1" t="str">
        <f t="shared" si="286"/>
        <v>21:0027</v>
      </c>
      <c r="E3902" t="s">
        <v>14442</v>
      </c>
      <c r="F3902" t="s">
        <v>14443</v>
      </c>
      <c r="H3902">
        <v>63.9892672</v>
      </c>
      <c r="I3902">
        <v>-96.088149799999997</v>
      </c>
      <c r="J3902" s="1" t="str">
        <f t="shared" si="287"/>
        <v>Till</v>
      </c>
      <c r="K3902" s="1" t="str">
        <f t="shared" si="288"/>
        <v>&lt;63 micron</v>
      </c>
      <c r="L3902">
        <v>0.1</v>
      </c>
      <c r="M3902">
        <v>0.76</v>
      </c>
      <c r="N3902">
        <v>4</v>
      </c>
      <c r="O3902">
        <v>240</v>
      </c>
      <c r="P3902">
        <v>0.5</v>
      </c>
      <c r="Q3902">
        <v>1</v>
      </c>
      <c r="R3902">
        <v>0.27</v>
      </c>
      <c r="S3902">
        <v>0.25</v>
      </c>
      <c r="T3902">
        <v>2</v>
      </c>
      <c r="U3902">
        <v>18</v>
      </c>
      <c r="V3902">
        <v>7</v>
      </c>
      <c r="W3902">
        <v>1.4</v>
      </c>
      <c r="X3902">
        <v>5</v>
      </c>
      <c r="Y3902">
        <v>0.5</v>
      </c>
      <c r="Z3902">
        <v>0.12</v>
      </c>
      <c r="AA3902">
        <v>40</v>
      </c>
      <c r="AB3902">
        <v>0.23</v>
      </c>
      <c r="AC3902">
        <v>110</v>
      </c>
      <c r="AD3902">
        <v>0.5</v>
      </c>
      <c r="AE3902">
        <v>0.01</v>
      </c>
      <c r="AF3902">
        <v>7</v>
      </c>
      <c r="AG3902">
        <v>900</v>
      </c>
      <c r="AH3902">
        <v>8</v>
      </c>
      <c r="AI3902">
        <v>1</v>
      </c>
      <c r="AJ3902">
        <v>2</v>
      </c>
      <c r="AK3902">
        <v>186</v>
      </c>
      <c r="AL3902">
        <v>0.02</v>
      </c>
      <c r="AM3902">
        <v>5</v>
      </c>
      <c r="AN3902">
        <v>5</v>
      </c>
      <c r="AO3902">
        <v>18</v>
      </c>
      <c r="AP3902">
        <v>5</v>
      </c>
      <c r="AQ3902">
        <v>14</v>
      </c>
    </row>
    <row r="3903" spans="1:43" hidden="1" x14ac:dyDescent="0.25">
      <c r="A3903" t="s">
        <v>14444</v>
      </c>
      <c r="B3903" t="s">
        <v>14445</v>
      </c>
      <c r="C3903" s="1" t="str">
        <f t="shared" si="285"/>
        <v>21:0118</v>
      </c>
      <c r="D3903" s="1" t="str">
        <f t="shared" si="286"/>
        <v>21:0027</v>
      </c>
      <c r="E3903" t="s">
        <v>14446</v>
      </c>
      <c r="F3903" t="s">
        <v>14447</v>
      </c>
      <c r="H3903">
        <v>64.002829300000002</v>
      </c>
      <c r="I3903">
        <v>-96.083708400000006</v>
      </c>
      <c r="J3903" s="1" t="str">
        <f t="shared" si="287"/>
        <v>Till</v>
      </c>
      <c r="K3903" s="1" t="str">
        <f t="shared" si="288"/>
        <v>&lt;63 micron</v>
      </c>
      <c r="L3903">
        <v>0.1</v>
      </c>
      <c r="M3903">
        <v>1.35</v>
      </c>
      <c r="N3903">
        <v>8</v>
      </c>
      <c r="O3903">
        <v>370</v>
      </c>
      <c r="P3903">
        <v>0.5</v>
      </c>
      <c r="Q3903">
        <v>1</v>
      </c>
      <c r="R3903">
        <v>0.31</v>
      </c>
      <c r="S3903">
        <v>0.25</v>
      </c>
      <c r="T3903">
        <v>5</v>
      </c>
      <c r="U3903">
        <v>26</v>
      </c>
      <c r="V3903">
        <v>12</v>
      </c>
      <c r="W3903">
        <v>1.82</v>
      </c>
      <c r="X3903">
        <v>5</v>
      </c>
      <c r="Y3903">
        <v>0.5</v>
      </c>
      <c r="Z3903">
        <v>0.24</v>
      </c>
      <c r="AA3903">
        <v>50</v>
      </c>
      <c r="AB3903">
        <v>0.43</v>
      </c>
      <c r="AC3903">
        <v>170</v>
      </c>
      <c r="AD3903">
        <v>0.5</v>
      </c>
      <c r="AE3903">
        <v>0.01</v>
      </c>
      <c r="AF3903">
        <v>13</v>
      </c>
      <c r="AG3903">
        <v>910</v>
      </c>
      <c r="AH3903">
        <v>14</v>
      </c>
      <c r="AI3903">
        <v>1</v>
      </c>
      <c r="AJ3903">
        <v>3</v>
      </c>
      <c r="AK3903">
        <v>186</v>
      </c>
      <c r="AL3903">
        <v>0.02</v>
      </c>
      <c r="AM3903">
        <v>5</v>
      </c>
      <c r="AN3903">
        <v>5</v>
      </c>
      <c r="AO3903">
        <v>24</v>
      </c>
      <c r="AP3903">
        <v>5</v>
      </c>
      <c r="AQ3903">
        <v>24</v>
      </c>
    </row>
    <row r="3904" spans="1:43" hidden="1" x14ac:dyDescent="0.25">
      <c r="A3904" t="s">
        <v>14448</v>
      </c>
      <c r="B3904" t="s">
        <v>14449</v>
      </c>
      <c r="C3904" s="1" t="str">
        <f t="shared" si="285"/>
        <v>21:0118</v>
      </c>
      <c r="D3904" s="1" t="str">
        <f t="shared" si="286"/>
        <v>21:0027</v>
      </c>
      <c r="E3904" t="s">
        <v>14450</v>
      </c>
      <c r="F3904" t="s">
        <v>14451</v>
      </c>
      <c r="H3904">
        <v>63.598330699999998</v>
      </c>
      <c r="I3904">
        <v>-96.097254500000005</v>
      </c>
      <c r="J3904" s="1" t="str">
        <f t="shared" si="287"/>
        <v>Till</v>
      </c>
      <c r="K3904" s="1" t="str">
        <f t="shared" si="288"/>
        <v>&lt;63 micron</v>
      </c>
      <c r="L3904">
        <v>0.2</v>
      </c>
      <c r="M3904">
        <v>1.72</v>
      </c>
      <c r="N3904">
        <v>4</v>
      </c>
      <c r="O3904">
        <v>540</v>
      </c>
      <c r="P3904">
        <v>1.5</v>
      </c>
      <c r="Q3904">
        <v>1</v>
      </c>
      <c r="R3904">
        <v>0.5</v>
      </c>
      <c r="S3904">
        <v>0.25</v>
      </c>
      <c r="T3904">
        <v>9</v>
      </c>
      <c r="U3904">
        <v>68</v>
      </c>
      <c r="V3904">
        <v>23</v>
      </c>
      <c r="W3904">
        <v>2.35</v>
      </c>
      <c r="X3904">
        <v>5</v>
      </c>
      <c r="Y3904">
        <v>1</v>
      </c>
      <c r="Z3904">
        <v>0.38</v>
      </c>
      <c r="AA3904">
        <v>50</v>
      </c>
      <c r="AB3904">
        <v>1.04</v>
      </c>
      <c r="AC3904">
        <v>250</v>
      </c>
      <c r="AD3904">
        <v>0.5</v>
      </c>
      <c r="AE3904">
        <v>0.02</v>
      </c>
      <c r="AF3904">
        <v>31</v>
      </c>
      <c r="AG3904">
        <v>960</v>
      </c>
      <c r="AH3904">
        <v>16</v>
      </c>
      <c r="AI3904">
        <v>1</v>
      </c>
      <c r="AJ3904">
        <v>6</v>
      </c>
      <c r="AK3904">
        <v>100</v>
      </c>
      <c r="AL3904">
        <v>0.05</v>
      </c>
      <c r="AM3904">
        <v>5</v>
      </c>
      <c r="AN3904">
        <v>5</v>
      </c>
      <c r="AO3904">
        <v>38</v>
      </c>
      <c r="AP3904">
        <v>5</v>
      </c>
      <c r="AQ3904">
        <v>36</v>
      </c>
    </row>
    <row r="3905" spans="1:43" hidden="1" x14ac:dyDescent="0.25">
      <c r="A3905" t="s">
        <v>14452</v>
      </c>
      <c r="B3905" t="s">
        <v>14453</v>
      </c>
      <c r="C3905" s="1" t="str">
        <f t="shared" si="285"/>
        <v>21:0118</v>
      </c>
      <c r="D3905" s="1" t="str">
        <f t="shared" si="286"/>
        <v>21:0027</v>
      </c>
      <c r="E3905" t="s">
        <v>14454</v>
      </c>
      <c r="F3905" t="s">
        <v>14455</v>
      </c>
      <c r="H3905">
        <v>63.585264700000003</v>
      </c>
      <c r="I3905">
        <v>-96.095582300000004</v>
      </c>
      <c r="J3905" s="1" t="str">
        <f t="shared" si="287"/>
        <v>Till</v>
      </c>
      <c r="K3905" s="1" t="str">
        <f t="shared" si="288"/>
        <v>&lt;63 micron</v>
      </c>
      <c r="L3905">
        <v>0.1</v>
      </c>
      <c r="M3905">
        <v>1.1499999999999999</v>
      </c>
      <c r="N3905">
        <v>4</v>
      </c>
      <c r="O3905">
        <v>270</v>
      </c>
      <c r="P3905">
        <v>1</v>
      </c>
      <c r="Q3905">
        <v>1</v>
      </c>
      <c r="R3905">
        <v>0.43</v>
      </c>
      <c r="S3905">
        <v>0.25</v>
      </c>
      <c r="T3905">
        <v>7</v>
      </c>
      <c r="U3905">
        <v>53</v>
      </c>
      <c r="V3905">
        <v>25</v>
      </c>
      <c r="W3905">
        <v>2.0699999999999998</v>
      </c>
      <c r="X3905">
        <v>5</v>
      </c>
      <c r="Y3905">
        <v>0.5</v>
      </c>
      <c r="Z3905">
        <v>0.27</v>
      </c>
      <c r="AA3905">
        <v>40</v>
      </c>
      <c r="AB3905">
        <v>0.69</v>
      </c>
      <c r="AC3905">
        <v>215</v>
      </c>
      <c r="AD3905">
        <v>0.5</v>
      </c>
      <c r="AE3905">
        <v>0.01</v>
      </c>
      <c r="AF3905">
        <v>22</v>
      </c>
      <c r="AG3905">
        <v>1090</v>
      </c>
      <c r="AH3905">
        <v>12</v>
      </c>
      <c r="AI3905">
        <v>1</v>
      </c>
      <c r="AJ3905">
        <v>6</v>
      </c>
      <c r="AK3905">
        <v>82</v>
      </c>
      <c r="AL3905">
        <v>0.06</v>
      </c>
      <c r="AM3905">
        <v>5</v>
      </c>
      <c r="AN3905">
        <v>5</v>
      </c>
      <c r="AO3905">
        <v>35</v>
      </c>
      <c r="AP3905">
        <v>5</v>
      </c>
      <c r="AQ3905">
        <v>30</v>
      </c>
    </row>
    <row r="3906" spans="1:43" hidden="1" x14ac:dyDescent="0.25">
      <c r="A3906" t="s">
        <v>14456</v>
      </c>
      <c r="B3906" t="s">
        <v>14457</v>
      </c>
      <c r="C3906" s="1" t="str">
        <f t="shared" si="285"/>
        <v>21:0118</v>
      </c>
      <c r="D3906" s="1" t="str">
        <f t="shared" si="286"/>
        <v>21:0027</v>
      </c>
      <c r="E3906" t="s">
        <v>14458</v>
      </c>
      <c r="F3906" t="s">
        <v>14459</v>
      </c>
      <c r="H3906">
        <v>63.568914300000003</v>
      </c>
      <c r="I3906">
        <v>-96.100271500000005</v>
      </c>
      <c r="J3906" s="1" t="str">
        <f t="shared" si="287"/>
        <v>Till</v>
      </c>
      <c r="K3906" s="1" t="str">
        <f t="shared" si="288"/>
        <v>&lt;63 micron</v>
      </c>
      <c r="L3906">
        <v>0.1</v>
      </c>
      <c r="M3906">
        <v>0.47</v>
      </c>
      <c r="N3906">
        <v>6</v>
      </c>
      <c r="O3906">
        <v>130</v>
      </c>
      <c r="P3906">
        <v>0.25</v>
      </c>
      <c r="Q3906">
        <v>1</v>
      </c>
      <c r="R3906">
        <v>0.47</v>
      </c>
      <c r="S3906">
        <v>0.25</v>
      </c>
      <c r="T3906">
        <v>3</v>
      </c>
      <c r="U3906">
        <v>32</v>
      </c>
      <c r="V3906">
        <v>6</v>
      </c>
      <c r="W3906">
        <v>1.71</v>
      </c>
      <c r="X3906">
        <v>5</v>
      </c>
      <c r="Y3906">
        <v>0.5</v>
      </c>
      <c r="Z3906">
        <v>0.1</v>
      </c>
      <c r="AA3906">
        <v>40</v>
      </c>
      <c r="AB3906">
        <v>0.32</v>
      </c>
      <c r="AC3906">
        <v>150</v>
      </c>
      <c r="AD3906">
        <v>0.5</v>
      </c>
      <c r="AE3906">
        <v>0.01</v>
      </c>
      <c r="AF3906">
        <v>11</v>
      </c>
      <c r="AG3906">
        <v>1260</v>
      </c>
      <c r="AH3906">
        <v>8</v>
      </c>
      <c r="AI3906">
        <v>1</v>
      </c>
      <c r="AJ3906">
        <v>2</v>
      </c>
      <c r="AK3906">
        <v>76</v>
      </c>
      <c r="AL3906">
        <v>0.06</v>
      </c>
      <c r="AM3906">
        <v>5</v>
      </c>
      <c r="AN3906">
        <v>5</v>
      </c>
      <c r="AO3906">
        <v>30</v>
      </c>
      <c r="AP3906">
        <v>5</v>
      </c>
      <c r="AQ3906">
        <v>14</v>
      </c>
    </row>
    <row r="3907" spans="1:43" hidden="1" x14ac:dyDescent="0.25">
      <c r="A3907" t="s">
        <v>14460</v>
      </c>
      <c r="B3907" t="s">
        <v>14461</v>
      </c>
      <c r="C3907" s="1" t="str">
        <f t="shared" si="285"/>
        <v>21:0118</v>
      </c>
      <c r="D3907" s="1" t="str">
        <f t="shared" si="286"/>
        <v>21:0027</v>
      </c>
      <c r="E3907" t="s">
        <v>14462</v>
      </c>
      <c r="F3907" t="s">
        <v>14463</v>
      </c>
      <c r="H3907">
        <v>63.556448899999999</v>
      </c>
      <c r="I3907">
        <v>-96.091891200000006</v>
      </c>
      <c r="J3907" s="1" t="str">
        <f t="shared" si="287"/>
        <v>Till</v>
      </c>
      <c r="K3907" s="1" t="str">
        <f t="shared" si="288"/>
        <v>&lt;63 micron</v>
      </c>
      <c r="L3907">
        <v>0.1</v>
      </c>
      <c r="M3907">
        <v>0.95</v>
      </c>
      <c r="N3907">
        <v>2</v>
      </c>
      <c r="O3907">
        <v>220</v>
      </c>
      <c r="P3907">
        <v>0.5</v>
      </c>
      <c r="Q3907">
        <v>1</v>
      </c>
      <c r="R3907">
        <v>0.97</v>
      </c>
      <c r="S3907">
        <v>0.25</v>
      </c>
      <c r="T3907">
        <v>6</v>
      </c>
      <c r="U3907">
        <v>48</v>
      </c>
      <c r="V3907">
        <v>15</v>
      </c>
      <c r="W3907">
        <v>1.93</v>
      </c>
      <c r="X3907">
        <v>5</v>
      </c>
      <c r="Y3907">
        <v>0.5</v>
      </c>
      <c r="Z3907">
        <v>0.25</v>
      </c>
      <c r="AA3907">
        <v>40</v>
      </c>
      <c r="AB3907">
        <v>0.69</v>
      </c>
      <c r="AC3907">
        <v>220</v>
      </c>
      <c r="AD3907">
        <v>0.5</v>
      </c>
      <c r="AE3907">
        <v>0.01</v>
      </c>
      <c r="AF3907">
        <v>20</v>
      </c>
      <c r="AG3907">
        <v>1160</v>
      </c>
      <c r="AH3907">
        <v>10</v>
      </c>
      <c r="AI3907">
        <v>1</v>
      </c>
      <c r="AJ3907">
        <v>3</v>
      </c>
      <c r="AK3907">
        <v>95</v>
      </c>
      <c r="AL3907">
        <v>7.0000000000000007E-2</v>
      </c>
      <c r="AM3907">
        <v>5</v>
      </c>
      <c r="AN3907">
        <v>5</v>
      </c>
      <c r="AO3907">
        <v>33</v>
      </c>
      <c r="AP3907">
        <v>5</v>
      </c>
      <c r="AQ3907">
        <v>26</v>
      </c>
    </row>
    <row r="3908" spans="1:43" hidden="1" x14ac:dyDescent="0.25">
      <c r="A3908" t="s">
        <v>14464</v>
      </c>
      <c r="B3908" t="s">
        <v>14465</v>
      </c>
      <c r="C3908" s="1" t="str">
        <f t="shared" si="285"/>
        <v>21:0118</v>
      </c>
      <c r="D3908" s="1" t="str">
        <f t="shared" si="286"/>
        <v>21:0027</v>
      </c>
      <c r="E3908" t="s">
        <v>14466</v>
      </c>
      <c r="F3908" t="s">
        <v>14467</v>
      </c>
      <c r="H3908">
        <v>63.826672299999998</v>
      </c>
      <c r="I3908">
        <v>-96.068261899999996</v>
      </c>
      <c r="J3908" s="1" t="str">
        <f t="shared" si="287"/>
        <v>Till</v>
      </c>
      <c r="K3908" s="1" t="str">
        <f t="shared" si="288"/>
        <v>&lt;63 micron</v>
      </c>
      <c r="L3908">
        <v>0.1</v>
      </c>
      <c r="M3908">
        <v>0.92</v>
      </c>
      <c r="N3908">
        <v>4</v>
      </c>
      <c r="O3908">
        <v>260</v>
      </c>
      <c r="P3908">
        <v>0.5</v>
      </c>
      <c r="Q3908">
        <v>1</v>
      </c>
      <c r="R3908">
        <v>0.26</v>
      </c>
      <c r="S3908">
        <v>0.25</v>
      </c>
      <c r="T3908">
        <v>3</v>
      </c>
      <c r="U3908">
        <v>26</v>
      </c>
      <c r="V3908">
        <v>7</v>
      </c>
      <c r="W3908">
        <v>1.46</v>
      </c>
      <c r="X3908">
        <v>5</v>
      </c>
      <c r="Y3908">
        <v>0.5</v>
      </c>
      <c r="Z3908">
        <v>0.18</v>
      </c>
      <c r="AA3908">
        <v>40</v>
      </c>
      <c r="AB3908">
        <v>0.33</v>
      </c>
      <c r="AC3908">
        <v>125</v>
      </c>
      <c r="AD3908">
        <v>0.5</v>
      </c>
      <c r="AE3908">
        <v>0.01</v>
      </c>
      <c r="AF3908">
        <v>12</v>
      </c>
      <c r="AG3908">
        <v>790</v>
      </c>
      <c r="AH3908">
        <v>8</v>
      </c>
      <c r="AI3908">
        <v>1</v>
      </c>
      <c r="AJ3908">
        <v>2</v>
      </c>
      <c r="AK3908">
        <v>131</v>
      </c>
      <c r="AL3908">
        <v>0.01</v>
      </c>
      <c r="AM3908">
        <v>5</v>
      </c>
      <c r="AN3908">
        <v>5</v>
      </c>
      <c r="AO3908">
        <v>19</v>
      </c>
      <c r="AP3908">
        <v>5</v>
      </c>
      <c r="AQ3908">
        <v>16</v>
      </c>
    </row>
    <row r="3909" spans="1:43" hidden="1" x14ac:dyDescent="0.25">
      <c r="A3909" t="s">
        <v>14468</v>
      </c>
      <c r="B3909" t="s">
        <v>14469</v>
      </c>
      <c r="C3909" s="1" t="str">
        <f t="shared" si="285"/>
        <v>21:0118</v>
      </c>
      <c r="D3909" s="1" t="str">
        <f t="shared" si="286"/>
        <v>21:0027</v>
      </c>
      <c r="E3909" t="s">
        <v>14470</v>
      </c>
      <c r="F3909" t="s">
        <v>14471</v>
      </c>
      <c r="H3909">
        <v>63.838814399999997</v>
      </c>
      <c r="I3909">
        <v>-96.060711400000002</v>
      </c>
      <c r="J3909" s="1" t="str">
        <f t="shared" si="287"/>
        <v>Till</v>
      </c>
      <c r="K3909" s="1" t="str">
        <f t="shared" si="288"/>
        <v>&lt;63 micron</v>
      </c>
      <c r="L3909">
        <v>0.1</v>
      </c>
      <c r="M3909">
        <v>1</v>
      </c>
      <c r="N3909">
        <v>1</v>
      </c>
      <c r="O3909">
        <v>290</v>
      </c>
      <c r="P3909">
        <v>0.5</v>
      </c>
      <c r="Q3909">
        <v>2</v>
      </c>
      <c r="R3909">
        <v>0.27</v>
      </c>
      <c r="S3909">
        <v>0.25</v>
      </c>
      <c r="T3909">
        <v>4</v>
      </c>
      <c r="U3909">
        <v>29</v>
      </c>
      <c r="V3909">
        <v>8</v>
      </c>
      <c r="W3909">
        <v>1.51</v>
      </c>
      <c r="X3909">
        <v>5</v>
      </c>
      <c r="Y3909">
        <v>0.5</v>
      </c>
      <c r="Z3909">
        <v>0.19</v>
      </c>
      <c r="AA3909">
        <v>40</v>
      </c>
      <c r="AB3909">
        <v>0.42</v>
      </c>
      <c r="AC3909">
        <v>145</v>
      </c>
      <c r="AD3909">
        <v>0.5</v>
      </c>
      <c r="AE3909">
        <v>0.01</v>
      </c>
      <c r="AF3909">
        <v>15</v>
      </c>
      <c r="AG3909">
        <v>820</v>
      </c>
      <c r="AH3909">
        <v>8</v>
      </c>
      <c r="AI3909">
        <v>1</v>
      </c>
      <c r="AJ3909">
        <v>2</v>
      </c>
      <c r="AK3909">
        <v>138</v>
      </c>
      <c r="AL3909">
        <v>0.01</v>
      </c>
      <c r="AM3909">
        <v>5</v>
      </c>
      <c r="AN3909">
        <v>5</v>
      </c>
      <c r="AO3909">
        <v>20</v>
      </c>
      <c r="AP3909">
        <v>5</v>
      </c>
      <c r="AQ3909">
        <v>18</v>
      </c>
    </row>
    <row r="3910" spans="1:43" hidden="1" x14ac:dyDescent="0.25">
      <c r="A3910" t="s">
        <v>14472</v>
      </c>
      <c r="B3910" t="s">
        <v>14473</v>
      </c>
      <c r="C3910" s="1" t="str">
        <f t="shared" si="285"/>
        <v>21:0118</v>
      </c>
      <c r="D3910" s="1" t="str">
        <f t="shared" si="286"/>
        <v>21:0027</v>
      </c>
      <c r="E3910" t="s">
        <v>14474</v>
      </c>
      <c r="F3910" t="s">
        <v>14475</v>
      </c>
      <c r="H3910">
        <v>63.858372199999998</v>
      </c>
      <c r="I3910">
        <v>-96.068928900000003</v>
      </c>
      <c r="J3910" s="1" t="str">
        <f t="shared" si="287"/>
        <v>Till</v>
      </c>
      <c r="K3910" s="1" t="str">
        <f t="shared" si="288"/>
        <v>&lt;63 micron</v>
      </c>
      <c r="L3910">
        <v>0.1</v>
      </c>
      <c r="M3910">
        <v>0.68</v>
      </c>
      <c r="N3910">
        <v>1</v>
      </c>
      <c r="O3910">
        <v>140</v>
      </c>
      <c r="P3910">
        <v>0.25</v>
      </c>
      <c r="Q3910">
        <v>1</v>
      </c>
      <c r="R3910">
        <v>0.25</v>
      </c>
      <c r="S3910">
        <v>0.25</v>
      </c>
      <c r="T3910">
        <v>3</v>
      </c>
      <c r="U3910">
        <v>22</v>
      </c>
      <c r="V3910">
        <v>5</v>
      </c>
      <c r="W3910">
        <v>1.29</v>
      </c>
      <c r="X3910">
        <v>5</v>
      </c>
      <c r="Y3910">
        <v>0.5</v>
      </c>
      <c r="Z3910">
        <v>0.12</v>
      </c>
      <c r="AA3910">
        <v>30</v>
      </c>
      <c r="AB3910">
        <v>0.3</v>
      </c>
      <c r="AC3910">
        <v>130</v>
      </c>
      <c r="AD3910">
        <v>0.5</v>
      </c>
      <c r="AE3910">
        <v>0.01</v>
      </c>
      <c r="AF3910">
        <v>10</v>
      </c>
      <c r="AG3910">
        <v>770</v>
      </c>
      <c r="AH3910">
        <v>10</v>
      </c>
      <c r="AI3910">
        <v>1</v>
      </c>
      <c r="AJ3910">
        <v>2</v>
      </c>
      <c r="AK3910">
        <v>128</v>
      </c>
      <c r="AL3910">
        <v>0.02</v>
      </c>
      <c r="AM3910">
        <v>5</v>
      </c>
      <c r="AN3910">
        <v>5</v>
      </c>
      <c r="AO3910">
        <v>17</v>
      </c>
      <c r="AP3910">
        <v>5</v>
      </c>
      <c r="AQ3910">
        <v>14</v>
      </c>
    </row>
    <row r="3911" spans="1:43" hidden="1" x14ac:dyDescent="0.25">
      <c r="A3911" t="s">
        <v>14476</v>
      </c>
      <c r="B3911" t="s">
        <v>14477</v>
      </c>
      <c r="C3911" s="1" t="str">
        <f t="shared" si="285"/>
        <v>21:0118</v>
      </c>
      <c r="D3911" s="1" t="str">
        <f t="shared" si="286"/>
        <v>21:0027</v>
      </c>
      <c r="E3911" t="s">
        <v>14478</v>
      </c>
      <c r="F3911" t="s">
        <v>14479</v>
      </c>
      <c r="H3911">
        <v>63.872013799999998</v>
      </c>
      <c r="I3911">
        <v>-96.071091699999997</v>
      </c>
      <c r="J3911" s="1" t="str">
        <f t="shared" si="287"/>
        <v>Till</v>
      </c>
      <c r="K3911" s="1" t="str">
        <f t="shared" si="288"/>
        <v>&lt;63 micron</v>
      </c>
      <c r="L3911">
        <v>0.1</v>
      </c>
      <c r="M3911">
        <v>1.34</v>
      </c>
      <c r="N3911">
        <v>2</v>
      </c>
      <c r="O3911">
        <v>330</v>
      </c>
      <c r="P3911">
        <v>0.5</v>
      </c>
      <c r="Q3911">
        <v>1</v>
      </c>
      <c r="R3911">
        <v>0.41</v>
      </c>
      <c r="S3911">
        <v>0.25</v>
      </c>
      <c r="T3911">
        <v>6</v>
      </c>
      <c r="U3911">
        <v>32</v>
      </c>
      <c r="V3911">
        <v>10</v>
      </c>
      <c r="W3911">
        <v>1.78</v>
      </c>
      <c r="X3911">
        <v>5</v>
      </c>
      <c r="Y3911">
        <v>0.5</v>
      </c>
      <c r="Z3911">
        <v>0.27</v>
      </c>
      <c r="AA3911">
        <v>40</v>
      </c>
      <c r="AB3911">
        <v>0.59</v>
      </c>
      <c r="AC3911">
        <v>200</v>
      </c>
      <c r="AD3911">
        <v>0.5</v>
      </c>
      <c r="AE3911">
        <v>0.01</v>
      </c>
      <c r="AF3911">
        <v>17</v>
      </c>
      <c r="AG3911">
        <v>800</v>
      </c>
      <c r="AH3911">
        <v>10</v>
      </c>
      <c r="AI3911">
        <v>1</v>
      </c>
      <c r="AJ3911">
        <v>3</v>
      </c>
      <c r="AK3911">
        <v>154</v>
      </c>
      <c r="AL3911">
        <v>0.02</v>
      </c>
      <c r="AM3911">
        <v>5</v>
      </c>
      <c r="AN3911">
        <v>5</v>
      </c>
      <c r="AO3911">
        <v>24</v>
      </c>
      <c r="AP3911">
        <v>5</v>
      </c>
      <c r="AQ3911">
        <v>26</v>
      </c>
    </row>
    <row r="3912" spans="1:43" hidden="1" x14ac:dyDescent="0.25">
      <c r="A3912" t="s">
        <v>14480</v>
      </c>
      <c r="B3912" t="s">
        <v>14481</v>
      </c>
      <c r="C3912" s="1" t="str">
        <f t="shared" si="285"/>
        <v>21:0118</v>
      </c>
      <c r="D3912" s="1" t="str">
        <f t="shared" si="286"/>
        <v>21:0027</v>
      </c>
      <c r="E3912" t="s">
        <v>14482</v>
      </c>
      <c r="F3912" t="s">
        <v>14483</v>
      </c>
      <c r="H3912">
        <v>63.884973500000001</v>
      </c>
      <c r="I3912">
        <v>-96.073286699999997</v>
      </c>
      <c r="J3912" s="1" t="str">
        <f t="shared" si="287"/>
        <v>Till</v>
      </c>
      <c r="K3912" s="1" t="str">
        <f t="shared" si="288"/>
        <v>&lt;63 micron</v>
      </c>
      <c r="L3912">
        <v>0.1</v>
      </c>
      <c r="M3912">
        <v>1.21</v>
      </c>
      <c r="N3912">
        <v>1</v>
      </c>
      <c r="O3912">
        <v>260</v>
      </c>
      <c r="P3912">
        <v>0.5</v>
      </c>
      <c r="Q3912">
        <v>2</v>
      </c>
      <c r="R3912">
        <v>0.28000000000000003</v>
      </c>
      <c r="S3912">
        <v>0.25</v>
      </c>
      <c r="T3912">
        <v>5</v>
      </c>
      <c r="U3912">
        <v>26</v>
      </c>
      <c r="V3912">
        <v>9</v>
      </c>
      <c r="W3912">
        <v>1.68</v>
      </c>
      <c r="X3912">
        <v>5</v>
      </c>
      <c r="Y3912">
        <v>0.5</v>
      </c>
      <c r="Z3912">
        <v>0.24</v>
      </c>
      <c r="AA3912">
        <v>40</v>
      </c>
      <c r="AB3912">
        <v>0.4</v>
      </c>
      <c r="AC3912">
        <v>190</v>
      </c>
      <c r="AD3912">
        <v>0.5</v>
      </c>
      <c r="AE3912">
        <v>0.01</v>
      </c>
      <c r="AF3912">
        <v>13</v>
      </c>
      <c r="AG3912">
        <v>720</v>
      </c>
      <c r="AH3912">
        <v>14</v>
      </c>
      <c r="AI3912">
        <v>1</v>
      </c>
      <c r="AJ3912">
        <v>2</v>
      </c>
      <c r="AK3912">
        <v>155</v>
      </c>
      <c r="AL3912">
        <v>0.01</v>
      </c>
      <c r="AM3912">
        <v>5</v>
      </c>
      <c r="AN3912">
        <v>5</v>
      </c>
      <c r="AO3912">
        <v>22</v>
      </c>
      <c r="AP3912">
        <v>5</v>
      </c>
      <c r="AQ3912">
        <v>22</v>
      </c>
    </row>
    <row r="3913" spans="1:43" hidden="1" x14ac:dyDescent="0.25">
      <c r="A3913" t="s">
        <v>14484</v>
      </c>
      <c r="B3913" t="s">
        <v>14485</v>
      </c>
      <c r="C3913" s="1" t="str">
        <f t="shared" si="285"/>
        <v>21:0118</v>
      </c>
      <c r="D3913" s="1" t="str">
        <f t="shared" si="286"/>
        <v>21:0027</v>
      </c>
      <c r="E3913" t="s">
        <v>14486</v>
      </c>
      <c r="F3913" t="s">
        <v>14487</v>
      </c>
      <c r="H3913">
        <v>63.902160100000003</v>
      </c>
      <c r="I3913">
        <v>-96.071332299999995</v>
      </c>
      <c r="J3913" s="1" t="str">
        <f t="shared" si="287"/>
        <v>Till</v>
      </c>
      <c r="K3913" s="1" t="str">
        <f t="shared" si="288"/>
        <v>&lt;63 micron</v>
      </c>
      <c r="L3913">
        <v>0.1</v>
      </c>
      <c r="M3913">
        <v>1.5</v>
      </c>
      <c r="N3913">
        <v>1</v>
      </c>
      <c r="O3913">
        <v>190</v>
      </c>
      <c r="P3913">
        <v>1</v>
      </c>
      <c r="Q3913">
        <v>2</v>
      </c>
      <c r="R3913">
        <v>0.32</v>
      </c>
      <c r="S3913">
        <v>0.25</v>
      </c>
      <c r="T3913">
        <v>7</v>
      </c>
      <c r="U3913">
        <v>42</v>
      </c>
      <c r="V3913">
        <v>13</v>
      </c>
      <c r="W3913">
        <v>1.89</v>
      </c>
      <c r="X3913">
        <v>5</v>
      </c>
      <c r="Y3913">
        <v>0.5</v>
      </c>
      <c r="Z3913">
        <v>0.28000000000000003</v>
      </c>
      <c r="AA3913">
        <v>50</v>
      </c>
      <c r="AB3913">
        <v>0.65</v>
      </c>
      <c r="AC3913">
        <v>230</v>
      </c>
      <c r="AD3913">
        <v>0.5</v>
      </c>
      <c r="AE3913">
        <v>0.01</v>
      </c>
      <c r="AF3913">
        <v>22</v>
      </c>
      <c r="AG3913">
        <v>950</v>
      </c>
      <c r="AH3913">
        <v>12</v>
      </c>
      <c r="AI3913">
        <v>1</v>
      </c>
      <c r="AJ3913">
        <v>4</v>
      </c>
      <c r="AK3913">
        <v>163</v>
      </c>
      <c r="AL3913">
        <v>0.03</v>
      </c>
      <c r="AM3913">
        <v>5</v>
      </c>
      <c r="AN3913">
        <v>5</v>
      </c>
      <c r="AO3913">
        <v>32</v>
      </c>
      <c r="AP3913">
        <v>5</v>
      </c>
      <c r="AQ3913">
        <v>28</v>
      </c>
    </row>
    <row r="3914" spans="1:43" hidden="1" x14ac:dyDescent="0.25">
      <c r="A3914" t="s">
        <v>14488</v>
      </c>
      <c r="B3914" t="s">
        <v>14489</v>
      </c>
      <c r="C3914" s="1" t="str">
        <f t="shared" si="285"/>
        <v>21:0118</v>
      </c>
      <c r="D3914" s="1" t="str">
        <f t="shared" si="286"/>
        <v>21:0027</v>
      </c>
      <c r="E3914" t="s">
        <v>14490</v>
      </c>
      <c r="F3914" t="s">
        <v>14491</v>
      </c>
      <c r="H3914">
        <v>63.914225199999997</v>
      </c>
      <c r="I3914">
        <v>-96.066605499999994</v>
      </c>
      <c r="J3914" s="1" t="str">
        <f t="shared" si="287"/>
        <v>Till</v>
      </c>
      <c r="K3914" s="1" t="str">
        <f t="shared" si="288"/>
        <v>&lt;63 micron</v>
      </c>
      <c r="L3914">
        <v>0.1</v>
      </c>
      <c r="M3914">
        <v>0.6</v>
      </c>
      <c r="N3914">
        <v>1</v>
      </c>
      <c r="O3914">
        <v>90</v>
      </c>
      <c r="P3914">
        <v>0.25</v>
      </c>
      <c r="Q3914">
        <v>1</v>
      </c>
      <c r="R3914">
        <v>0.22</v>
      </c>
      <c r="S3914">
        <v>0.25</v>
      </c>
      <c r="T3914">
        <v>2</v>
      </c>
      <c r="U3914">
        <v>13</v>
      </c>
      <c r="V3914">
        <v>4</v>
      </c>
      <c r="W3914">
        <v>1.19</v>
      </c>
      <c r="X3914">
        <v>5</v>
      </c>
      <c r="Y3914">
        <v>0.5</v>
      </c>
      <c r="Z3914">
        <v>0.09</v>
      </c>
      <c r="AA3914">
        <v>40</v>
      </c>
      <c r="AB3914">
        <v>0.19</v>
      </c>
      <c r="AC3914">
        <v>90</v>
      </c>
      <c r="AD3914">
        <v>0.5</v>
      </c>
      <c r="AE3914">
        <v>0.01</v>
      </c>
      <c r="AF3914">
        <v>7</v>
      </c>
      <c r="AG3914">
        <v>710</v>
      </c>
      <c r="AH3914">
        <v>8</v>
      </c>
      <c r="AI3914">
        <v>1</v>
      </c>
      <c r="AJ3914">
        <v>1</v>
      </c>
      <c r="AK3914">
        <v>223</v>
      </c>
      <c r="AL3914">
        <v>0.02</v>
      </c>
      <c r="AM3914">
        <v>5</v>
      </c>
      <c r="AN3914">
        <v>5</v>
      </c>
      <c r="AO3914">
        <v>15</v>
      </c>
      <c r="AP3914">
        <v>5</v>
      </c>
      <c r="AQ3914">
        <v>10</v>
      </c>
    </row>
    <row r="3915" spans="1:43" hidden="1" x14ac:dyDescent="0.25">
      <c r="A3915" t="s">
        <v>14492</v>
      </c>
      <c r="B3915" t="s">
        <v>14493</v>
      </c>
      <c r="C3915" s="1" t="str">
        <f t="shared" si="285"/>
        <v>21:0118</v>
      </c>
      <c r="D3915" s="1" t="str">
        <f t="shared" si="286"/>
        <v>21:0027</v>
      </c>
      <c r="E3915" t="s">
        <v>14494</v>
      </c>
      <c r="F3915" t="s">
        <v>14495</v>
      </c>
      <c r="H3915">
        <v>63.927017599999999</v>
      </c>
      <c r="I3915">
        <v>-96.069859399999999</v>
      </c>
      <c r="J3915" s="1" t="str">
        <f t="shared" si="287"/>
        <v>Till</v>
      </c>
      <c r="K3915" s="1" t="str">
        <f t="shared" si="288"/>
        <v>&lt;63 micron</v>
      </c>
      <c r="L3915">
        <v>0.1</v>
      </c>
      <c r="M3915">
        <v>1.38</v>
      </c>
      <c r="N3915">
        <v>4</v>
      </c>
      <c r="O3915">
        <v>250</v>
      </c>
      <c r="P3915">
        <v>0.5</v>
      </c>
      <c r="Q3915">
        <v>1</v>
      </c>
      <c r="R3915">
        <v>0.27</v>
      </c>
      <c r="S3915">
        <v>0.25</v>
      </c>
      <c r="T3915">
        <v>5</v>
      </c>
      <c r="U3915">
        <v>27</v>
      </c>
      <c r="V3915">
        <v>9</v>
      </c>
      <c r="W3915">
        <v>1.88</v>
      </c>
      <c r="X3915">
        <v>5</v>
      </c>
      <c r="Y3915">
        <v>0.5</v>
      </c>
      <c r="Z3915">
        <v>0.2</v>
      </c>
      <c r="AA3915">
        <v>60</v>
      </c>
      <c r="AB3915">
        <v>0.42</v>
      </c>
      <c r="AC3915">
        <v>185</v>
      </c>
      <c r="AD3915">
        <v>0.5</v>
      </c>
      <c r="AE3915">
        <v>0.01</v>
      </c>
      <c r="AF3915">
        <v>13</v>
      </c>
      <c r="AG3915">
        <v>740</v>
      </c>
      <c r="AH3915">
        <v>14</v>
      </c>
      <c r="AI3915">
        <v>1</v>
      </c>
      <c r="AJ3915">
        <v>3</v>
      </c>
      <c r="AK3915">
        <v>266</v>
      </c>
      <c r="AL3915">
        <v>0.02</v>
      </c>
      <c r="AM3915">
        <v>5</v>
      </c>
      <c r="AN3915">
        <v>5</v>
      </c>
      <c r="AO3915">
        <v>25</v>
      </c>
      <c r="AP3915">
        <v>5</v>
      </c>
      <c r="AQ3915">
        <v>24</v>
      </c>
    </row>
    <row r="3916" spans="1:43" hidden="1" x14ac:dyDescent="0.25">
      <c r="A3916" t="s">
        <v>14496</v>
      </c>
      <c r="B3916" t="s">
        <v>14497</v>
      </c>
      <c r="C3916" s="1" t="str">
        <f t="shared" ref="C3916:C3979" si="289">HYPERLINK("http://geochem.nrcan.gc.ca/cdogs/content/bdl/bdl210118_e.htm", "21:0118")</f>
        <v>21:0118</v>
      </c>
      <c r="D3916" s="1" t="str">
        <f t="shared" ref="D3916:D3979" si="290">HYPERLINK("http://geochem.nrcan.gc.ca/cdogs/content/svy/svy210027_e.htm", "21:0027")</f>
        <v>21:0027</v>
      </c>
      <c r="E3916" t="s">
        <v>14498</v>
      </c>
      <c r="F3916" t="s">
        <v>14499</v>
      </c>
      <c r="H3916">
        <v>63.942171100000003</v>
      </c>
      <c r="I3916">
        <v>-96.069071699999995</v>
      </c>
      <c r="J3916" s="1" t="str">
        <f t="shared" ref="J3916:J3979" si="291">HYPERLINK("http://geochem.nrcan.gc.ca/cdogs/content/kwd/kwd020044_e.htm", "Till")</f>
        <v>Till</v>
      </c>
      <c r="K3916" s="1" t="str">
        <f t="shared" ref="K3916:K3979" si="292">HYPERLINK("http://geochem.nrcan.gc.ca/cdogs/content/kwd/kwd080004_e.htm", "&lt;63 micron")</f>
        <v>&lt;63 micron</v>
      </c>
      <c r="L3916">
        <v>0.1</v>
      </c>
      <c r="M3916">
        <v>1.1000000000000001</v>
      </c>
      <c r="N3916">
        <v>2</v>
      </c>
      <c r="O3916">
        <v>220</v>
      </c>
      <c r="P3916">
        <v>0.5</v>
      </c>
      <c r="Q3916">
        <v>2</v>
      </c>
      <c r="R3916">
        <v>0.21</v>
      </c>
      <c r="S3916">
        <v>0.25</v>
      </c>
      <c r="T3916">
        <v>4</v>
      </c>
      <c r="U3916">
        <v>22</v>
      </c>
      <c r="V3916">
        <v>8</v>
      </c>
      <c r="W3916">
        <v>1.64</v>
      </c>
      <c r="X3916">
        <v>5</v>
      </c>
      <c r="Y3916">
        <v>0.5</v>
      </c>
      <c r="Z3916">
        <v>0.17</v>
      </c>
      <c r="AA3916">
        <v>50</v>
      </c>
      <c r="AB3916">
        <v>0.31</v>
      </c>
      <c r="AC3916">
        <v>160</v>
      </c>
      <c r="AD3916">
        <v>0.5</v>
      </c>
      <c r="AE3916">
        <v>0.01</v>
      </c>
      <c r="AF3916">
        <v>13</v>
      </c>
      <c r="AG3916">
        <v>780</v>
      </c>
      <c r="AH3916">
        <v>16</v>
      </c>
      <c r="AI3916">
        <v>1</v>
      </c>
      <c r="AJ3916">
        <v>2</v>
      </c>
      <c r="AK3916">
        <v>239</v>
      </c>
      <c r="AL3916">
        <v>0.01</v>
      </c>
      <c r="AM3916">
        <v>5</v>
      </c>
      <c r="AN3916">
        <v>5</v>
      </c>
      <c r="AO3916">
        <v>22</v>
      </c>
      <c r="AP3916">
        <v>5</v>
      </c>
      <c r="AQ3916">
        <v>20</v>
      </c>
    </row>
    <row r="3917" spans="1:43" hidden="1" x14ac:dyDescent="0.25">
      <c r="A3917" t="s">
        <v>14500</v>
      </c>
      <c r="B3917" t="s">
        <v>14501</v>
      </c>
      <c r="C3917" s="1" t="str">
        <f t="shared" si="289"/>
        <v>21:0118</v>
      </c>
      <c r="D3917" s="1" t="str">
        <f t="shared" si="290"/>
        <v>21:0027</v>
      </c>
      <c r="E3917" t="s">
        <v>14502</v>
      </c>
      <c r="F3917" t="s">
        <v>14503</v>
      </c>
      <c r="H3917">
        <v>63.958878400000003</v>
      </c>
      <c r="I3917">
        <v>-96.073616200000004</v>
      </c>
      <c r="J3917" s="1" t="str">
        <f t="shared" si="291"/>
        <v>Till</v>
      </c>
      <c r="K3917" s="1" t="str">
        <f t="shared" si="292"/>
        <v>&lt;63 micron</v>
      </c>
      <c r="L3917">
        <v>0.1</v>
      </c>
      <c r="M3917">
        <v>1.1200000000000001</v>
      </c>
      <c r="N3917">
        <v>4</v>
      </c>
      <c r="O3917">
        <v>320</v>
      </c>
      <c r="P3917">
        <v>0.5</v>
      </c>
      <c r="Q3917">
        <v>1</v>
      </c>
      <c r="R3917">
        <v>0.27</v>
      </c>
      <c r="S3917">
        <v>0.25</v>
      </c>
      <c r="T3917">
        <v>4</v>
      </c>
      <c r="U3917">
        <v>24</v>
      </c>
      <c r="V3917">
        <v>9</v>
      </c>
      <c r="W3917">
        <v>1.63</v>
      </c>
      <c r="X3917">
        <v>5</v>
      </c>
      <c r="Y3917">
        <v>0.5</v>
      </c>
      <c r="Z3917">
        <v>0.18</v>
      </c>
      <c r="AA3917">
        <v>50</v>
      </c>
      <c r="AB3917">
        <v>0.35</v>
      </c>
      <c r="AC3917">
        <v>210</v>
      </c>
      <c r="AD3917">
        <v>0.5</v>
      </c>
      <c r="AE3917">
        <v>0.01</v>
      </c>
      <c r="AF3917">
        <v>12</v>
      </c>
      <c r="AG3917">
        <v>870</v>
      </c>
      <c r="AH3917">
        <v>14</v>
      </c>
      <c r="AI3917">
        <v>1</v>
      </c>
      <c r="AJ3917">
        <v>2</v>
      </c>
      <c r="AK3917">
        <v>220</v>
      </c>
      <c r="AL3917">
        <v>0.02</v>
      </c>
      <c r="AM3917">
        <v>5</v>
      </c>
      <c r="AN3917">
        <v>5</v>
      </c>
      <c r="AO3917">
        <v>22</v>
      </c>
      <c r="AP3917">
        <v>5</v>
      </c>
      <c r="AQ3917">
        <v>20</v>
      </c>
    </row>
    <row r="3918" spans="1:43" hidden="1" x14ac:dyDescent="0.25">
      <c r="A3918" t="s">
        <v>14504</v>
      </c>
      <c r="B3918" t="s">
        <v>14505</v>
      </c>
      <c r="C3918" s="1" t="str">
        <f t="shared" si="289"/>
        <v>21:0118</v>
      </c>
      <c r="D3918" s="1" t="str">
        <f t="shared" si="290"/>
        <v>21:0027</v>
      </c>
      <c r="E3918" t="s">
        <v>14506</v>
      </c>
      <c r="F3918" t="s">
        <v>14507</v>
      </c>
      <c r="H3918">
        <v>63.9753221</v>
      </c>
      <c r="I3918">
        <v>-96.067787800000005</v>
      </c>
      <c r="J3918" s="1" t="str">
        <f t="shared" si="291"/>
        <v>Till</v>
      </c>
      <c r="K3918" s="1" t="str">
        <f t="shared" si="292"/>
        <v>&lt;63 micron</v>
      </c>
      <c r="L3918">
        <v>0.1</v>
      </c>
      <c r="M3918">
        <v>0.45</v>
      </c>
      <c r="N3918">
        <v>2</v>
      </c>
      <c r="O3918">
        <v>160</v>
      </c>
      <c r="P3918">
        <v>0.25</v>
      </c>
      <c r="Q3918">
        <v>1</v>
      </c>
      <c r="R3918">
        <v>0.27</v>
      </c>
      <c r="S3918">
        <v>0.25</v>
      </c>
      <c r="T3918">
        <v>2</v>
      </c>
      <c r="U3918">
        <v>13</v>
      </c>
      <c r="V3918">
        <v>3</v>
      </c>
      <c r="W3918">
        <v>1.31</v>
      </c>
      <c r="X3918">
        <v>5</v>
      </c>
      <c r="Y3918">
        <v>0.5</v>
      </c>
      <c r="Z3918">
        <v>0.06</v>
      </c>
      <c r="AA3918">
        <v>40</v>
      </c>
      <c r="AB3918">
        <v>0.17</v>
      </c>
      <c r="AC3918">
        <v>125</v>
      </c>
      <c r="AD3918">
        <v>0.5</v>
      </c>
      <c r="AE3918">
        <v>0.01</v>
      </c>
      <c r="AF3918">
        <v>5</v>
      </c>
      <c r="AG3918">
        <v>950</v>
      </c>
      <c r="AH3918">
        <v>12</v>
      </c>
      <c r="AI3918">
        <v>1</v>
      </c>
      <c r="AJ3918">
        <v>1</v>
      </c>
      <c r="AK3918">
        <v>194</v>
      </c>
      <c r="AL3918">
        <v>0.02</v>
      </c>
      <c r="AM3918">
        <v>5</v>
      </c>
      <c r="AN3918">
        <v>5</v>
      </c>
      <c r="AO3918">
        <v>17</v>
      </c>
      <c r="AP3918">
        <v>5</v>
      </c>
      <c r="AQ3918">
        <v>8</v>
      </c>
    </row>
    <row r="3919" spans="1:43" hidden="1" x14ac:dyDescent="0.25">
      <c r="A3919" t="s">
        <v>14508</v>
      </c>
      <c r="B3919" t="s">
        <v>14509</v>
      </c>
      <c r="C3919" s="1" t="str">
        <f t="shared" si="289"/>
        <v>21:0118</v>
      </c>
      <c r="D3919" s="1" t="str">
        <f t="shared" si="290"/>
        <v>21:0027</v>
      </c>
      <c r="E3919" t="s">
        <v>14510</v>
      </c>
      <c r="F3919" t="s">
        <v>14511</v>
      </c>
      <c r="H3919">
        <v>63.987634100000001</v>
      </c>
      <c r="I3919">
        <v>-96.060177499999995</v>
      </c>
      <c r="J3919" s="1" t="str">
        <f t="shared" si="291"/>
        <v>Till</v>
      </c>
      <c r="K3919" s="1" t="str">
        <f t="shared" si="292"/>
        <v>&lt;63 micron</v>
      </c>
      <c r="L3919">
        <v>0.1</v>
      </c>
      <c r="M3919">
        <v>1.21</v>
      </c>
      <c r="N3919">
        <v>1</v>
      </c>
      <c r="O3919">
        <v>360</v>
      </c>
      <c r="P3919">
        <v>0.5</v>
      </c>
      <c r="Q3919">
        <v>2</v>
      </c>
      <c r="R3919">
        <v>0.3</v>
      </c>
      <c r="S3919">
        <v>0.25</v>
      </c>
      <c r="T3919">
        <v>3</v>
      </c>
      <c r="U3919">
        <v>22</v>
      </c>
      <c r="V3919">
        <v>11</v>
      </c>
      <c r="W3919">
        <v>1.7</v>
      </c>
      <c r="X3919">
        <v>5</v>
      </c>
      <c r="Y3919">
        <v>0.5</v>
      </c>
      <c r="Z3919">
        <v>0.19</v>
      </c>
      <c r="AA3919">
        <v>60</v>
      </c>
      <c r="AB3919">
        <v>0.34</v>
      </c>
      <c r="AC3919">
        <v>140</v>
      </c>
      <c r="AD3919">
        <v>0.5</v>
      </c>
      <c r="AE3919">
        <v>0.01</v>
      </c>
      <c r="AF3919">
        <v>10</v>
      </c>
      <c r="AG3919">
        <v>900</v>
      </c>
      <c r="AH3919">
        <v>14</v>
      </c>
      <c r="AI3919">
        <v>1</v>
      </c>
      <c r="AJ3919">
        <v>2</v>
      </c>
      <c r="AK3919">
        <v>220</v>
      </c>
      <c r="AL3919">
        <v>0.02</v>
      </c>
      <c r="AM3919">
        <v>5</v>
      </c>
      <c r="AN3919">
        <v>5</v>
      </c>
      <c r="AO3919">
        <v>22</v>
      </c>
      <c r="AP3919">
        <v>5</v>
      </c>
      <c r="AQ3919">
        <v>20</v>
      </c>
    </row>
    <row r="3920" spans="1:43" hidden="1" x14ac:dyDescent="0.25">
      <c r="A3920" t="s">
        <v>14512</v>
      </c>
      <c r="B3920" t="s">
        <v>14513</v>
      </c>
      <c r="C3920" s="1" t="str">
        <f t="shared" si="289"/>
        <v>21:0118</v>
      </c>
      <c r="D3920" s="1" t="str">
        <f t="shared" si="290"/>
        <v>21:0027</v>
      </c>
      <c r="E3920" t="s">
        <v>14514</v>
      </c>
      <c r="F3920" t="s">
        <v>14515</v>
      </c>
      <c r="H3920">
        <v>64.003405999999998</v>
      </c>
      <c r="I3920">
        <v>-96.058887100000007</v>
      </c>
      <c r="J3920" s="1" t="str">
        <f t="shared" si="291"/>
        <v>Till</v>
      </c>
      <c r="K3920" s="1" t="str">
        <f t="shared" si="292"/>
        <v>&lt;63 micron</v>
      </c>
      <c r="L3920">
        <v>0.1</v>
      </c>
      <c r="M3920">
        <v>1.64</v>
      </c>
      <c r="N3920">
        <v>2</v>
      </c>
      <c r="O3920">
        <v>400</v>
      </c>
      <c r="P3920">
        <v>0.25</v>
      </c>
      <c r="Q3920">
        <v>2</v>
      </c>
      <c r="R3920">
        <v>0.35</v>
      </c>
      <c r="S3920">
        <v>0.25</v>
      </c>
      <c r="T3920">
        <v>4</v>
      </c>
      <c r="U3920">
        <v>26</v>
      </c>
      <c r="V3920">
        <v>14</v>
      </c>
      <c r="W3920">
        <v>1.98</v>
      </c>
      <c r="X3920">
        <v>10</v>
      </c>
      <c r="Y3920">
        <v>0.5</v>
      </c>
      <c r="Z3920">
        <v>0.32</v>
      </c>
      <c r="AA3920">
        <v>50</v>
      </c>
      <c r="AB3920">
        <v>0.49</v>
      </c>
      <c r="AC3920">
        <v>205</v>
      </c>
      <c r="AD3920">
        <v>0.5</v>
      </c>
      <c r="AE3920">
        <v>0.01</v>
      </c>
      <c r="AF3920">
        <v>12</v>
      </c>
      <c r="AG3920">
        <v>890</v>
      </c>
      <c r="AH3920">
        <v>20</v>
      </c>
      <c r="AI3920">
        <v>1</v>
      </c>
      <c r="AJ3920">
        <v>3</v>
      </c>
      <c r="AK3920">
        <v>219</v>
      </c>
      <c r="AL3920">
        <v>0.02</v>
      </c>
      <c r="AM3920">
        <v>5</v>
      </c>
      <c r="AN3920">
        <v>5</v>
      </c>
      <c r="AO3920">
        <v>28</v>
      </c>
      <c r="AP3920">
        <v>5</v>
      </c>
      <c r="AQ3920">
        <v>30</v>
      </c>
    </row>
    <row r="3921" spans="1:43" hidden="1" x14ac:dyDescent="0.25">
      <c r="A3921" t="s">
        <v>14516</v>
      </c>
      <c r="B3921" t="s">
        <v>14517</v>
      </c>
      <c r="C3921" s="1" t="str">
        <f t="shared" si="289"/>
        <v>21:0118</v>
      </c>
      <c r="D3921" s="1" t="str">
        <f t="shared" si="290"/>
        <v>21:0027</v>
      </c>
      <c r="E3921" t="s">
        <v>14518</v>
      </c>
      <c r="F3921" t="s">
        <v>14519</v>
      </c>
      <c r="H3921">
        <v>63.596136100000003</v>
      </c>
      <c r="I3921">
        <v>-96.057399500000002</v>
      </c>
      <c r="J3921" s="1" t="str">
        <f t="shared" si="291"/>
        <v>Till</v>
      </c>
      <c r="K3921" s="1" t="str">
        <f t="shared" si="292"/>
        <v>&lt;63 micron</v>
      </c>
      <c r="L3921">
        <v>0.1</v>
      </c>
      <c r="M3921">
        <v>0.95</v>
      </c>
      <c r="N3921">
        <v>4</v>
      </c>
      <c r="O3921">
        <v>350</v>
      </c>
      <c r="P3921">
        <v>0.25</v>
      </c>
      <c r="Q3921">
        <v>1</v>
      </c>
      <c r="R3921">
        <v>0.56000000000000005</v>
      </c>
      <c r="S3921">
        <v>0.25</v>
      </c>
      <c r="T3921">
        <v>4</v>
      </c>
      <c r="U3921">
        <v>45</v>
      </c>
      <c r="V3921">
        <v>14</v>
      </c>
      <c r="W3921">
        <v>1.85</v>
      </c>
      <c r="X3921">
        <v>5</v>
      </c>
      <c r="Y3921">
        <v>0.5</v>
      </c>
      <c r="Z3921">
        <v>0.24</v>
      </c>
      <c r="AA3921">
        <v>30</v>
      </c>
      <c r="AB3921">
        <v>0.63</v>
      </c>
      <c r="AC3921">
        <v>210</v>
      </c>
      <c r="AD3921">
        <v>0.5</v>
      </c>
      <c r="AE3921">
        <v>0.01</v>
      </c>
      <c r="AF3921">
        <v>17</v>
      </c>
      <c r="AG3921">
        <v>1110</v>
      </c>
      <c r="AH3921">
        <v>12</v>
      </c>
      <c r="AI3921">
        <v>1</v>
      </c>
      <c r="AJ3921">
        <v>3</v>
      </c>
      <c r="AK3921">
        <v>104</v>
      </c>
      <c r="AL3921">
        <v>0.06</v>
      </c>
      <c r="AM3921">
        <v>5</v>
      </c>
      <c r="AN3921">
        <v>5</v>
      </c>
      <c r="AO3921">
        <v>32</v>
      </c>
      <c r="AP3921">
        <v>5</v>
      </c>
      <c r="AQ3921">
        <v>24</v>
      </c>
    </row>
    <row r="3922" spans="1:43" hidden="1" x14ac:dyDescent="0.25">
      <c r="A3922" t="s">
        <v>14520</v>
      </c>
      <c r="B3922" t="s">
        <v>14521</v>
      </c>
      <c r="C3922" s="1" t="str">
        <f t="shared" si="289"/>
        <v>21:0118</v>
      </c>
      <c r="D3922" s="1" t="str">
        <f t="shared" si="290"/>
        <v>21:0027</v>
      </c>
      <c r="E3922" t="s">
        <v>14522</v>
      </c>
      <c r="F3922" t="s">
        <v>14523</v>
      </c>
      <c r="H3922">
        <v>63.581666900000002</v>
      </c>
      <c r="I3922">
        <v>-96.062241200000003</v>
      </c>
      <c r="J3922" s="1" t="str">
        <f t="shared" si="291"/>
        <v>Till</v>
      </c>
      <c r="K3922" s="1" t="str">
        <f t="shared" si="292"/>
        <v>&lt;63 micron</v>
      </c>
      <c r="L3922">
        <v>0.2</v>
      </c>
      <c r="M3922">
        <v>1.24</v>
      </c>
      <c r="N3922">
        <v>2</v>
      </c>
      <c r="O3922">
        <v>260</v>
      </c>
      <c r="P3922">
        <v>0.25</v>
      </c>
      <c r="Q3922">
        <v>1</v>
      </c>
      <c r="R3922">
        <v>0.51</v>
      </c>
      <c r="S3922">
        <v>0.25</v>
      </c>
      <c r="T3922">
        <v>8</v>
      </c>
      <c r="U3922">
        <v>69</v>
      </c>
      <c r="V3922">
        <v>23</v>
      </c>
      <c r="W3922">
        <v>2.17</v>
      </c>
      <c r="X3922">
        <v>10</v>
      </c>
      <c r="Y3922">
        <v>0.5</v>
      </c>
      <c r="Z3922">
        <v>0.27</v>
      </c>
      <c r="AA3922">
        <v>40</v>
      </c>
      <c r="AB3922">
        <v>0.9</v>
      </c>
      <c r="AC3922">
        <v>270</v>
      </c>
      <c r="AD3922">
        <v>0.5</v>
      </c>
      <c r="AE3922">
        <v>0.01</v>
      </c>
      <c r="AF3922">
        <v>28</v>
      </c>
      <c r="AG3922">
        <v>1010</v>
      </c>
      <c r="AH3922">
        <v>22</v>
      </c>
      <c r="AI3922">
        <v>1</v>
      </c>
      <c r="AJ3922">
        <v>4</v>
      </c>
      <c r="AK3922">
        <v>94</v>
      </c>
      <c r="AL3922">
        <v>0.08</v>
      </c>
      <c r="AM3922">
        <v>5</v>
      </c>
      <c r="AN3922">
        <v>5</v>
      </c>
      <c r="AO3922">
        <v>42</v>
      </c>
      <c r="AP3922">
        <v>5</v>
      </c>
      <c r="AQ3922">
        <v>34</v>
      </c>
    </row>
    <row r="3923" spans="1:43" hidden="1" x14ac:dyDescent="0.25">
      <c r="A3923" t="s">
        <v>14524</v>
      </c>
      <c r="B3923" t="s">
        <v>14525</v>
      </c>
      <c r="C3923" s="1" t="str">
        <f t="shared" si="289"/>
        <v>21:0118</v>
      </c>
      <c r="D3923" s="1" t="str">
        <f t="shared" si="290"/>
        <v>21:0027</v>
      </c>
      <c r="E3923" t="s">
        <v>14526</v>
      </c>
      <c r="F3923" t="s">
        <v>14527</v>
      </c>
      <c r="H3923">
        <v>63.570433399999999</v>
      </c>
      <c r="I3923">
        <v>-96.060175099999995</v>
      </c>
      <c r="J3923" s="1" t="str">
        <f t="shared" si="291"/>
        <v>Till</v>
      </c>
      <c r="K3923" s="1" t="str">
        <f t="shared" si="292"/>
        <v>&lt;63 micron</v>
      </c>
      <c r="L3923">
        <v>0.2</v>
      </c>
      <c r="M3923">
        <v>0.53</v>
      </c>
      <c r="N3923">
        <v>2</v>
      </c>
      <c r="O3923">
        <v>130</v>
      </c>
      <c r="P3923">
        <v>0.25</v>
      </c>
      <c r="Q3923">
        <v>1</v>
      </c>
      <c r="R3923">
        <v>0.45</v>
      </c>
      <c r="S3923">
        <v>0.25</v>
      </c>
      <c r="T3923">
        <v>3</v>
      </c>
      <c r="U3923">
        <v>35</v>
      </c>
      <c r="V3923">
        <v>9</v>
      </c>
      <c r="W3923">
        <v>1.77</v>
      </c>
      <c r="X3923">
        <v>5</v>
      </c>
      <c r="Y3923">
        <v>0.5</v>
      </c>
      <c r="Z3923">
        <v>0.11</v>
      </c>
      <c r="AA3923">
        <v>30</v>
      </c>
      <c r="AB3923">
        <v>0.37</v>
      </c>
      <c r="AC3923">
        <v>180</v>
      </c>
      <c r="AD3923">
        <v>0.5</v>
      </c>
      <c r="AE3923">
        <v>0.01</v>
      </c>
      <c r="AF3923">
        <v>11</v>
      </c>
      <c r="AG3923">
        <v>1180</v>
      </c>
      <c r="AH3923">
        <v>12</v>
      </c>
      <c r="AI3923">
        <v>1</v>
      </c>
      <c r="AJ3923">
        <v>2</v>
      </c>
      <c r="AK3923">
        <v>84</v>
      </c>
      <c r="AL3923">
        <v>0.06</v>
      </c>
      <c r="AM3923">
        <v>5</v>
      </c>
      <c r="AN3923">
        <v>5</v>
      </c>
      <c r="AO3923">
        <v>32</v>
      </c>
      <c r="AP3923">
        <v>5</v>
      </c>
      <c r="AQ3923">
        <v>18</v>
      </c>
    </row>
    <row r="3924" spans="1:43" hidden="1" x14ac:dyDescent="0.25">
      <c r="A3924" t="s">
        <v>14528</v>
      </c>
      <c r="B3924" t="s">
        <v>14529</v>
      </c>
      <c r="C3924" s="1" t="str">
        <f t="shared" si="289"/>
        <v>21:0118</v>
      </c>
      <c r="D3924" s="1" t="str">
        <f t="shared" si="290"/>
        <v>21:0027</v>
      </c>
      <c r="E3924" t="s">
        <v>14530</v>
      </c>
      <c r="F3924" t="s">
        <v>14531</v>
      </c>
      <c r="H3924">
        <v>63.557236000000003</v>
      </c>
      <c r="I3924">
        <v>-96.061334599999995</v>
      </c>
      <c r="J3924" s="1" t="str">
        <f t="shared" si="291"/>
        <v>Till</v>
      </c>
      <c r="K3924" s="1" t="str">
        <f t="shared" si="292"/>
        <v>&lt;63 micron</v>
      </c>
      <c r="L3924">
        <v>0.1</v>
      </c>
      <c r="M3924">
        <v>1.48</v>
      </c>
      <c r="N3924">
        <v>6</v>
      </c>
      <c r="O3924">
        <v>350</v>
      </c>
      <c r="P3924">
        <v>0.25</v>
      </c>
      <c r="Q3924">
        <v>1</v>
      </c>
      <c r="R3924">
        <v>0.47</v>
      </c>
      <c r="S3924">
        <v>0.25</v>
      </c>
      <c r="T3924">
        <v>6</v>
      </c>
      <c r="U3924">
        <v>57</v>
      </c>
      <c r="V3924">
        <v>25</v>
      </c>
      <c r="W3924">
        <v>2.25</v>
      </c>
      <c r="X3924">
        <v>10</v>
      </c>
      <c r="Y3924">
        <v>0.5</v>
      </c>
      <c r="Z3924">
        <v>0.37</v>
      </c>
      <c r="AA3924">
        <v>40</v>
      </c>
      <c r="AB3924">
        <v>0.97</v>
      </c>
      <c r="AC3924">
        <v>255</v>
      </c>
      <c r="AD3924">
        <v>1</v>
      </c>
      <c r="AE3924">
        <v>0.01</v>
      </c>
      <c r="AF3924">
        <v>25</v>
      </c>
      <c r="AG3924">
        <v>1010</v>
      </c>
      <c r="AH3924">
        <v>12</v>
      </c>
      <c r="AI3924">
        <v>1</v>
      </c>
      <c r="AJ3924">
        <v>5</v>
      </c>
      <c r="AK3924">
        <v>87</v>
      </c>
      <c r="AL3924">
        <v>7.0000000000000007E-2</v>
      </c>
      <c r="AM3924">
        <v>5</v>
      </c>
      <c r="AN3924">
        <v>5</v>
      </c>
      <c r="AO3924">
        <v>39</v>
      </c>
      <c r="AP3924">
        <v>5</v>
      </c>
      <c r="AQ3924">
        <v>38</v>
      </c>
    </row>
    <row r="3925" spans="1:43" hidden="1" x14ac:dyDescent="0.25">
      <c r="A3925" t="s">
        <v>14532</v>
      </c>
      <c r="B3925" t="s">
        <v>14533</v>
      </c>
      <c r="C3925" s="1" t="str">
        <f t="shared" si="289"/>
        <v>21:0118</v>
      </c>
      <c r="D3925" s="1" t="str">
        <f t="shared" si="290"/>
        <v>21:0027</v>
      </c>
      <c r="E3925" t="s">
        <v>14534</v>
      </c>
      <c r="F3925" t="s">
        <v>14535</v>
      </c>
      <c r="H3925">
        <v>63.813844799999998</v>
      </c>
      <c r="I3925">
        <v>-96.0246949</v>
      </c>
      <c r="J3925" s="1" t="str">
        <f t="shared" si="291"/>
        <v>Till</v>
      </c>
      <c r="K3925" s="1" t="str">
        <f t="shared" si="292"/>
        <v>&lt;63 micron</v>
      </c>
      <c r="L3925">
        <v>0.2</v>
      </c>
      <c r="M3925">
        <v>0.97</v>
      </c>
      <c r="N3925">
        <v>2</v>
      </c>
      <c r="O3925">
        <v>220</v>
      </c>
      <c r="P3925">
        <v>0.25</v>
      </c>
      <c r="Q3925">
        <v>1</v>
      </c>
      <c r="R3925">
        <v>0.32</v>
      </c>
      <c r="S3925">
        <v>0.25</v>
      </c>
      <c r="T3925">
        <v>2</v>
      </c>
      <c r="U3925">
        <v>22</v>
      </c>
      <c r="V3925">
        <v>7</v>
      </c>
      <c r="W3925">
        <v>1.45</v>
      </c>
      <c r="X3925">
        <v>5</v>
      </c>
      <c r="Y3925">
        <v>0.5</v>
      </c>
      <c r="Z3925">
        <v>0.21</v>
      </c>
      <c r="AA3925">
        <v>30</v>
      </c>
      <c r="AB3925">
        <v>0.37</v>
      </c>
      <c r="AC3925">
        <v>130</v>
      </c>
      <c r="AD3925">
        <v>0.5</v>
      </c>
      <c r="AE3925">
        <v>0.03</v>
      </c>
      <c r="AF3925">
        <v>11</v>
      </c>
      <c r="AG3925">
        <v>770</v>
      </c>
      <c r="AH3925">
        <v>14</v>
      </c>
      <c r="AI3925">
        <v>1</v>
      </c>
      <c r="AJ3925">
        <v>2</v>
      </c>
      <c r="AK3925">
        <v>170</v>
      </c>
      <c r="AL3925">
        <v>0.01</v>
      </c>
      <c r="AM3925">
        <v>5</v>
      </c>
      <c r="AN3925">
        <v>5</v>
      </c>
      <c r="AO3925">
        <v>19</v>
      </c>
      <c r="AP3925">
        <v>5</v>
      </c>
      <c r="AQ3925">
        <v>18</v>
      </c>
    </row>
    <row r="3926" spans="1:43" hidden="1" x14ac:dyDescent="0.25">
      <c r="A3926" t="s">
        <v>14536</v>
      </c>
      <c r="B3926" t="s">
        <v>14537</v>
      </c>
      <c r="C3926" s="1" t="str">
        <f t="shared" si="289"/>
        <v>21:0118</v>
      </c>
      <c r="D3926" s="1" t="str">
        <f t="shared" si="290"/>
        <v>21:0027</v>
      </c>
      <c r="E3926" t="s">
        <v>14538</v>
      </c>
      <c r="F3926" t="s">
        <v>14539</v>
      </c>
      <c r="H3926">
        <v>63.829720199999997</v>
      </c>
      <c r="I3926">
        <v>-96.043742699999996</v>
      </c>
      <c r="J3926" s="1" t="str">
        <f t="shared" si="291"/>
        <v>Till</v>
      </c>
      <c r="K3926" s="1" t="str">
        <f t="shared" si="292"/>
        <v>&lt;63 micron</v>
      </c>
      <c r="L3926">
        <v>0.2</v>
      </c>
      <c r="M3926">
        <v>0.55000000000000004</v>
      </c>
      <c r="N3926">
        <v>1</v>
      </c>
      <c r="O3926">
        <v>140</v>
      </c>
      <c r="P3926">
        <v>0.25</v>
      </c>
      <c r="Q3926">
        <v>2</v>
      </c>
      <c r="R3926">
        <v>0.23</v>
      </c>
      <c r="S3926">
        <v>0.25</v>
      </c>
      <c r="T3926">
        <v>1</v>
      </c>
      <c r="U3926">
        <v>19</v>
      </c>
      <c r="V3926">
        <v>5</v>
      </c>
      <c r="W3926">
        <v>1.1000000000000001</v>
      </c>
      <c r="X3926">
        <v>5</v>
      </c>
      <c r="Y3926">
        <v>0.5</v>
      </c>
      <c r="Z3926">
        <v>0.1</v>
      </c>
      <c r="AA3926">
        <v>20</v>
      </c>
      <c r="AB3926">
        <v>0.25</v>
      </c>
      <c r="AC3926">
        <v>100</v>
      </c>
      <c r="AD3926">
        <v>0.5</v>
      </c>
      <c r="AE3926">
        <v>0.01</v>
      </c>
      <c r="AF3926">
        <v>9</v>
      </c>
      <c r="AG3926">
        <v>690</v>
      </c>
      <c r="AH3926">
        <v>12</v>
      </c>
      <c r="AI3926">
        <v>1</v>
      </c>
      <c r="AJ3926">
        <v>1</v>
      </c>
      <c r="AK3926">
        <v>110</v>
      </c>
      <c r="AL3926">
        <v>0.02</v>
      </c>
      <c r="AM3926">
        <v>5</v>
      </c>
      <c r="AN3926">
        <v>5</v>
      </c>
      <c r="AO3926">
        <v>16</v>
      </c>
      <c r="AP3926">
        <v>5</v>
      </c>
      <c r="AQ3926">
        <v>10</v>
      </c>
    </row>
    <row r="3927" spans="1:43" hidden="1" x14ac:dyDescent="0.25">
      <c r="A3927" t="s">
        <v>14540</v>
      </c>
      <c r="B3927" t="s">
        <v>14541</v>
      </c>
      <c r="C3927" s="1" t="str">
        <f t="shared" si="289"/>
        <v>21:0118</v>
      </c>
      <c r="D3927" s="1" t="str">
        <f t="shared" si="290"/>
        <v>21:0027</v>
      </c>
      <c r="E3927" t="s">
        <v>14542</v>
      </c>
      <c r="F3927" t="s">
        <v>14543</v>
      </c>
      <c r="H3927">
        <v>63.8412595</v>
      </c>
      <c r="I3927">
        <v>-96.030506399999993</v>
      </c>
      <c r="J3927" s="1" t="str">
        <f t="shared" si="291"/>
        <v>Till</v>
      </c>
      <c r="K3927" s="1" t="str">
        <f t="shared" si="292"/>
        <v>&lt;63 micron</v>
      </c>
      <c r="L3927">
        <v>0.2</v>
      </c>
      <c r="M3927">
        <v>1.31</v>
      </c>
      <c r="N3927">
        <v>2</v>
      </c>
      <c r="O3927">
        <v>330</v>
      </c>
      <c r="P3927">
        <v>0.25</v>
      </c>
      <c r="Q3927">
        <v>1</v>
      </c>
      <c r="R3927">
        <v>0.36</v>
      </c>
      <c r="S3927">
        <v>0.25</v>
      </c>
      <c r="T3927">
        <v>5</v>
      </c>
      <c r="U3927">
        <v>31</v>
      </c>
      <c r="V3927">
        <v>10</v>
      </c>
      <c r="W3927">
        <v>1.67</v>
      </c>
      <c r="X3927">
        <v>5</v>
      </c>
      <c r="Y3927">
        <v>0.5</v>
      </c>
      <c r="Z3927">
        <v>0.28000000000000003</v>
      </c>
      <c r="AA3927">
        <v>30</v>
      </c>
      <c r="AB3927">
        <v>0.56000000000000005</v>
      </c>
      <c r="AC3927">
        <v>195</v>
      </c>
      <c r="AD3927">
        <v>0.5</v>
      </c>
      <c r="AE3927">
        <v>0.01</v>
      </c>
      <c r="AF3927">
        <v>17</v>
      </c>
      <c r="AG3927">
        <v>770</v>
      </c>
      <c r="AH3927">
        <v>10</v>
      </c>
      <c r="AI3927">
        <v>1</v>
      </c>
      <c r="AJ3927">
        <v>2</v>
      </c>
      <c r="AK3927">
        <v>155</v>
      </c>
      <c r="AL3927">
        <v>0.01</v>
      </c>
      <c r="AM3927">
        <v>5</v>
      </c>
      <c r="AN3927">
        <v>5</v>
      </c>
      <c r="AO3927">
        <v>23</v>
      </c>
      <c r="AP3927">
        <v>5</v>
      </c>
      <c r="AQ3927">
        <v>22</v>
      </c>
    </row>
    <row r="3928" spans="1:43" hidden="1" x14ac:dyDescent="0.25">
      <c r="A3928" t="s">
        <v>14544</v>
      </c>
      <c r="B3928" t="s">
        <v>14545</v>
      </c>
      <c r="C3928" s="1" t="str">
        <f t="shared" si="289"/>
        <v>21:0118</v>
      </c>
      <c r="D3928" s="1" t="str">
        <f t="shared" si="290"/>
        <v>21:0027</v>
      </c>
      <c r="E3928" t="s">
        <v>14546</v>
      </c>
      <c r="F3928" t="s">
        <v>14547</v>
      </c>
      <c r="H3928">
        <v>63.8573272</v>
      </c>
      <c r="I3928">
        <v>-96.037931</v>
      </c>
      <c r="J3928" s="1" t="str">
        <f t="shared" si="291"/>
        <v>Till</v>
      </c>
      <c r="K3928" s="1" t="str">
        <f t="shared" si="292"/>
        <v>&lt;63 micron</v>
      </c>
      <c r="L3928">
        <v>0.2</v>
      </c>
      <c r="M3928">
        <v>1.1599999999999999</v>
      </c>
      <c r="N3928">
        <v>1</v>
      </c>
      <c r="O3928">
        <v>290</v>
      </c>
      <c r="P3928">
        <v>0.25</v>
      </c>
      <c r="Q3928">
        <v>2</v>
      </c>
      <c r="R3928">
        <v>0.28000000000000003</v>
      </c>
      <c r="S3928">
        <v>0.25</v>
      </c>
      <c r="T3928">
        <v>3</v>
      </c>
      <c r="U3928">
        <v>24</v>
      </c>
      <c r="V3928">
        <v>9</v>
      </c>
      <c r="W3928">
        <v>1.56</v>
      </c>
      <c r="X3928">
        <v>5</v>
      </c>
      <c r="Y3928">
        <v>0.5</v>
      </c>
      <c r="Z3928">
        <v>0.23</v>
      </c>
      <c r="AA3928">
        <v>30</v>
      </c>
      <c r="AB3928">
        <v>0.41</v>
      </c>
      <c r="AC3928">
        <v>145</v>
      </c>
      <c r="AD3928">
        <v>0.5</v>
      </c>
      <c r="AE3928">
        <v>0.01</v>
      </c>
      <c r="AF3928">
        <v>12</v>
      </c>
      <c r="AG3928">
        <v>740</v>
      </c>
      <c r="AH3928">
        <v>12</v>
      </c>
      <c r="AI3928">
        <v>1</v>
      </c>
      <c r="AJ3928">
        <v>2</v>
      </c>
      <c r="AK3928">
        <v>139</v>
      </c>
      <c r="AL3928">
        <v>0.02</v>
      </c>
      <c r="AM3928">
        <v>5</v>
      </c>
      <c r="AN3928">
        <v>5</v>
      </c>
      <c r="AO3928">
        <v>22</v>
      </c>
      <c r="AP3928">
        <v>5</v>
      </c>
      <c r="AQ3928">
        <v>20</v>
      </c>
    </row>
    <row r="3929" spans="1:43" hidden="1" x14ac:dyDescent="0.25">
      <c r="A3929" t="s">
        <v>14548</v>
      </c>
      <c r="B3929" t="s">
        <v>14549</v>
      </c>
      <c r="C3929" s="1" t="str">
        <f t="shared" si="289"/>
        <v>21:0118</v>
      </c>
      <c r="D3929" s="1" t="str">
        <f t="shared" si="290"/>
        <v>21:0027</v>
      </c>
      <c r="E3929" t="s">
        <v>14550</v>
      </c>
      <c r="F3929" t="s">
        <v>14551</v>
      </c>
      <c r="H3929">
        <v>63.871720400000001</v>
      </c>
      <c r="I3929">
        <v>-96.040794000000005</v>
      </c>
      <c r="J3929" s="1" t="str">
        <f t="shared" si="291"/>
        <v>Till</v>
      </c>
      <c r="K3929" s="1" t="str">
        <f t="shared" si="292"/>
        <v>&lt;63 micron</v>
      </c>
      <c r="L3929">
        <v>0.2</v>
      </c>
      <c r="M3929">
        <v>0.89</v>
      </c>
      <c r="N3929">
        <v>12</v>
      </c>
      <c r="O3929">
        <v>170</v>
      </c>
      <c r="P3929">
        <v>0.25</v>
      </c>
      <c r="Q3929">
        <v>1</v>
      </c>
      <c r="R3929">
        <v>0.28000000000000003</v>
      </c>
      <c r="S3929">
        <v>0.25</v>
      </c>
      <c r="T3929">
        <v>2</v>
      </c>
      <c r="U3929">
        <v>22</v>
      </c>
      <c r="V3929">
        <v>7</v>
      </c>
      <c r="W3929">
        <v>1.42</v>
      </c>
      <c r="X3929">
        <v>5</v>
      </c>
      <c r="Y3929">
        <v>0.5</v>
      </c>
      <c r="Z3929">
        <v>0.16</v>
      </c>
      <c r="AA3929">
        <v>30</v>
      </c>
      <c r="AB3929">
        <v>0.32</v>
      </c>
      <c r="AC3929">
        <v>175</v>
      </c>
      <c r="AD3929">
        <v>0.5</v>
      </c>
      <c r="AE3929">
        <v>0.02</v>
      </c>
      <c r="AF3929">
        <v>9</v>
      </c>
      <c r="AG3929">
        <v>770</v>
      </c>
      <c r="AH3929">
        <v>6</v>
      </c>
      <c r="AI3929">
        <v>1</v>
      </c>
      <c r="AJ3929">
        <v>2</v>
      </c>
      <c r="AK3929">
        <v>166</v>
      </c>
      <c r="AL3929">
        <v>0.03</v>
      </c>
      <c r="AM3929">
        <v>5</v>
      </c>
      <c r="AN3929">
        <v>5</v>
      </c>
      <c r="AO3929">
        <v>20</v>
      </c>
      <c r="AP3929">
        <v>5</v>
      </c>
      <c r="AQ3929">
        <v>16</v>
      </c>
    </row>
    <row r="3930" spans="1:43" hidden="1" x14ac:dyDescent="0.25">
      <c r="A3930" t="s">
        <v>14552</v>
      </c>
      <c r="B3930" t="s">
        <v>14553</v>
      </c>
      <c r="C3930" s="1" t="str">
        <f t="shared" si="289"/>
        <v>21:0118</v>
      </c>
      <c r="D3930" s="1" t="str">
        <f t="shared" si="290"/>
        <v>21:0027</v>
      </c>
      <c r="E3930" t="s">
        <v>14554</v>
      </c>
      <c r="F3930" t="s">
        <v>14555</v>
      </c>
      <c r="H3930">
        <v>63.8848834</v>
      </c>
      <c r="I3930">
        <v>-96.037533100000005</v>
      </c>
      <c r="J3930" s="1" t="str">
        <f t="shared" si="291"/>
        <v>Till</v>
      </c>
      <c r="K3930" s="1" t="str">
        <f t="shared" si="292"/>
        <v>&lt;63 micron</v>
      </c>
      <c r="L3930">
        <v>0.2</v>
      </c>
      <c r="M3930">
        <v>1.49</v>
      </c>
      <c r="N3930">
        <v>10</v>
      </c>
      <c r="O3930">
        <v>320</v>
      </c>
      <c r="P3930">
        <v>0.25</v>
      </c>
      <c r="Q3930">
        <v>2</v>
      </c>
      <c r="R3930">
        <v>0.39</v>
      </c>
      <c r="S3930">
        <v>0.25</v>
      </c>
      <c r="T3930">
        <v>4</v>
      </c>
      <c r="U3930">
        <v>24</v>
      </c>
      <c r="V3930">
        <v>10</v>
      </c>
      <c r="W3930">
        <v>1.69</v>
      </c>
      <c r="X3930">
        <v>5</v>
      </c>
      <c r="Y3930">
        <v>0.5</v>
      </c>
      <c r="Z3930">
        <v>0.3</v>
      </c>
      <c r="AA3930">
        <v>40</v>
      </c>
      <c r="AB3930">
        <v>0.49</v>
      </c>
      <c r="AC3930">
        <v>185</v>
      </c>
      <c r="AD3930">
        <v>0.5</v>
      </c>
      <c r="AE3930">
        <v>0.01</v>
      </c>
      <c r="AF3930">
        <v>12</v>
      </c>
      <c r="AG3930">
        <v>720</v>
      </c>
      <c r="AH3930">
        <v>14</v>
      </c>
      <c r="AI3930">
        <v>1</v>
      </c>
      <c r="AJ3930">
        <v>2</v>
      </c>
      <c r="AK3930">
        <v>201</v>
      </c>
      <c r="AL3930">
        <v>0.02</v>
      </c>
      <c r="AM3930">
        <v>5</v>
      </c>
      <c r="AN3930">
        <v>5</v>
      </c>
      <c r="AO3930">
        <v>24</v>
      </c>
      <c r="AP3930">
        <v>5</v>
      </c>
      <c r="AQ3930">
        <v>24</v>
      </c>
    </row>
    <row r="3931" spans="1:43" hidden="1" x14ac:dyDescent="0.25">
      <c r="A3931" t="s">
        <v>14556</v>
      </c>
      <c r="B3931" t="s">
        <v>14557</v>
      </c>
      <c r="C3931" s="1" t="str">
        <f t="shared" si="289"/>
        <v>21:0118</v>
      </c>
      <c r="D3931" s="1" t="str">
        <f t="shared" si="290"/>
        <v>21:0027</v>
      </c>
      <c r="E3931" t="s">
        <v>14558</v>
      </c>
      <c r="F3931" t="s">
        <v>14559</v>
      </c>
      <c r="H3931">
        <v>63.901755399999999</v>
      </c>
      <c r="I3931">
        <v>-96.041278899999995</v>
      </c>
      <c r="J3931" s="1" t="str">
        <f t="shared" si="291"/>
        <v>Till</v>
      </c>
      <c r="K3931" s="1" t="str">
        <f t="shared" si="292"/>
        <v>&lt;63 micron</v>
      </c>
      <c r="L3931">
        <v>0.2</v>
      </c>
      <c r="M3931">
        <v>1.97</v>
      </c>
      <c r="N3931">
        <v>1</v>
      </c>
      <c r="O3931">
        <v>400</v>
      </c>
      <c r="P3931">
        <v>0.25</v>
      </c>
      <c r="Q3931">
        <v>1</v>
      </c>
      <c r="R3931">
        <v>0.4</v>
      </c>
      <c r="S3931">
        <v>0.25</v>
      </c>
      <c r="T3931">
        <v>5</v>
      </c>
      <c r="U3931">
        <v>34</v>
      </c>
      <c r="V3931">
        <v>15</v>
      </c>
      <c r="W3931">
        <v>2.15</v>
      </c>
      <c r="X3931">
        <v>10</v>
      </c>
      <c r="Y3931">
        <v>0.5</v>
      </c>
      <c r="Z3931">
        <v>0.4</v>
      </c>
      <c r="AA3931">
        <v>40</v>
      </c>
      <c r="AB3931">
        <v>0.65</v>
      </c>
      <c r="AC3931">
        <v>200</v>
      </c>
      <c r="AD3931">
        <v>0.5</v>
      </c>
      <c r="AE3931">
        <v>0.01</v>
      </c>
      <c r="AF3931">
        <v>15</v>
      </c>
      <c r="AG3931">
        <v>800</v>
      </c>
      <c r="AH3931">
        <v>16</v>
      </c>
      <c r="AI3931">
        <v>1</v>
      </c>
      <c r="AJ3931">
        <v>3</v>
      </c>
      <c r="AK3931">
        <v>232</v>
      </c>
      <c r="AL3931">
        <v>0.02</v>
      </c>
      <c r="AM3931">
        <v>5</v>
      </c>
      <c r="AN3931">
        <v>5</v>
      </c>
      <c r="AO3931">
        <v>30</v>
      </c>
      <c r="AP3931">
        <v>5</v>
      </c>
      <c r="AQ3931">
        <v>34</v>
      </c>
    </row>
    <row r="3932" spans="1:43" hidden="1" x14ac:dyDescent="0.25">
      <c r="A3932" t="s">
        <v>14560</v>
      </c>
      <c r="B3932" t="s">
        <v>14561</v>
      </c>
      <c r="C3932" s="1" t="str">
        <f t="shared" si="289"/>
        <v>21:0118</v>
      </c>
      <c r="D3932" s="1" t="str">
        <f t="shared" si="290"/>
        <v>21:0027</v>
      </c>
      <c r="E3932" t="s">
        <v>14562</v>
      </c>
      <c r="F3932" t="s">
        <v>14563</v>
      </c>
      <c r="H3932">
        <v>63.9096148</v>
      </c>
      <c r="I3932">
        <v>-96.047466700000001</v>
      </c>
      <c r="J3932" s="1" t="str">
        <f t="shared" si="291"/>
        <v>Till</v>
      </c>
      <c r="K3932" s="1" t="str">
        <f t="shared" si="292"/>
        <v>&lt;63 micron</v>
      </c>
      <c r="L3932">
        <v>0.1</v>
      </c>
      <c r="M3932">
        <v>0.86</v>
      </c>
      <c r="N3932">
        <v>4</v>
      </c>
      <c r="O3932">
        <v>160</v>
      </c>
      <c r="P3932">
        <v>0.25</v>
      </c>
      <c r="Q3932">
        <v>1</v>
      </c>
      <c r="R3932">
        <v>0.22</v>
      </c>
      <c r="S3932">
        <v>0.25</v>
      </c>
      <c r="T3932">
        <v>4</v>
      </c>
      <c r="U3932">
        <v>19</v>
      </c>
      <c r="V3932">
        <v>8</v>
      </c>
      <c r="W3932">
        <v>1.68</v>
      </c>
      <c r="X3932">
        <v>5</v>
      </c>
      <c r="Y3932">
        <v>0.5</v>
      </c>
      <c r="Z3932">
        <v>0.12</v>
      </c>
      <c r="AA3932">
        <v>40</v>
      </c>
      <c r="AB3932">
        <v>0.28999999999999998</v>
      </c>
      <c r="AC3932">
        <v>285</v>
      </c>
      <c r="AD3932">
        <v>0.5</v>
      </c>
      <c r="AE3932">
        <v>0.01</v>
      </c>
      <c r="AF3932">
        <v>10</v>
      </c>
      <c r="AG3932">
        <v>710</v>
      </c>
      <c r="AH3932">
        <v>16</v>
      </c>
      <c r="AI3932">
        <v>1</v>
      </c>
      <c r="AJ3932">
        <v>2</v>
      </c>
      <c r="AK3932">
        <v>246</v>
      </c>
      <c r="AL3932">
        <v>0.03</v>
      </c>
      <c r="AM3932">
        <v>5</v>
      </c>
      <c r="AN3932">
        <v>5</v>
      </c>
      <c r="AO3932">
        <v>24</v>
      </c>
      <c r="AP3932">
        <v>5</v>
      </c>
      <c r="AQ3932">
        <v>18</v>
      </c>
    </row>
    <row r="3933" spans="1:43" hidden="1" x14ac:dyDescent="0.25">
      <c r="A3933" t="s">
        <v>14564</v>
      </c>
      <c r="B3933" t="s">
        <v>14565</v>
      </c>
      <c r="C3933" s="1" t="str">
        <f t="shared" si="289"/>
        <v>21:0118</v>
      </c>
      <c r="D3933" s="1" t="str">
        <f t="shared" si="290"/>
        <v>21:0027</v>
      </c>
      <c r="E3933" t="s">
        <v>14566</v>
      </c>
      <c r="F3933" t="s">
        <v>14567</v>
      </c>
      <c r="H3933">
        <v>63.927832600000002</v>
      </c>
      <c r="I3933">
        <v>-96.032691200000002</v>
      </c>
      <c r="J3933" s="1" t="str">
        <f t="shared" si="291"/>
        <v>Till</v>
      </c>
      <c r="K3933" s="1" t="str">
        <f t="shared" si="292"/>
        <v>&lt;63 micron</v>
      </c>
      <c r="L3933">
        <v>0.2</v>
      </c>
      <c r="M3933">
        <v>1.58</v>
      </c>
      <c r="N3933">
        <v>2</v>
      </c>
      <c r="O3933">
        <v>260</v>
      </c>
      <c r="P3933">
        <v>0.25</v>
      </c>
      <c r="Q3933">
        <v>1</v>
      </c>
      <c r="R3933">
        <v>0.27</v>
      </c>
      <c r="S3933">
        <v>0.25</v>
      </c>
      <c r="T3933">
        <v>6</v>
      </c>
      <c r="U3933">
        <v>31</v>
      </c>
      <c r="V3933">
        <v>12</v>
      </c>
      <c r="W3933">
        <v>1.92</v>
      </c>
      <c r="X3933">
        <v>10</v>
      </c>
      <c r="Y3933">
        <v>0.5</v>
      </c>
      <c r="Z3933">
        <v>0.27</v>
      </c>
      <c r="AA3933">
        <v>40</v>
      </c>
      <c r="AB3933">
        <v>0.49</v>
      </c>
      <c r="AC3933">
        <v>185</v>
      </c>
      <c r="AD3933">
        <v>0.5</v>
      </c>
      <c r="AE3933">
        <v>0.01</v>
      </c>
      <c r="AF3933">
        <v>16</v>
      </c>
      <c r="AG3933">
        <v>760</v>
      </c>
      <c r="AH3933">
        <v>16</v>
      </c>
      <c r="AI3933">
        <v>1</v>
      </c>
      <c r="AJ3933">
        <v>3</v>
      </c>
      <c r="AK3933">
        <v>247</v>
      </c>
      <c r="AL3933">
        <v>0.02</v>
      </c>
      <c r="AM3933">
        <v>5</v>
      </c>
      <c r="AN3933">
        <v>5</v>
      </c>
      <c r="AO3933">
        <v>27</v>
      </c>
      <c r="AP3933">
        <v>5</v>
      </c>
      <c r="AQ3933">
        <v>26</v>
      </c>
    </row>
    <row r="3934" spans="1:43" hidden="1" x14ac:dyDescent="0.25">
      <c r="A3934" t="s">
        <v>14568</v>
      </c>
      <c r="B3934" t="s">
        <v>14569</v>
      </c>
      <c r="C3934" s="1" t="str">
        <f t="shared" si="289"/>
        <v>21:0118</v>
      </c>
      <c r="D3934" s="1" t="str">
        <f t="shared" si="290"/>
        <v>21:0027</v>
      </c>
      <c r="E3934" t="s">
        <v>14570</v>
      </c>
      <c r="F3934" t="s">
        <v>14571</v>
      </c>
      <c r="H3934">
        <v>63.941555999999999</v>
      </c>
      <c r="I3934">
        <v>-96.032239000000004</v>
      </c>
      <c r="J3934" s="1" t="str">
        <f t="shared" si="291"/>
        <v>Till</v>
      </c>
      <c r="K3934" s="1" t="str">
        <f t="shared" si="292"/>
        <v>&lt;63 micron</v>
      </c>
      <c r="L3934">
        <v>0.1</v>
      </c>
      <c r="M3934">
        <v>0.76</v>
      </c>
      <c r="N3934">
        <v>8</v>
      </c>
      <c r="O3934">
        <v>180</v>
      </c>
      <c r="P3934">
        <v>0.25</v>
      </c>
      <c r="Q3934">
        <v>2</v>
      </c>
      <c r="R3934">
        <v>0.28999999999999998</v>
      </c>
      <c r="S3934">
        <v>0.25</v>
      </c>
      <c r="T3934">
        <v>2</v>
      </c>
      <c r="U3934">
        <v>17</v>
      </c>
      <c r="V3934">
        <v>7</v>
      </c>
      <c r="W3934">
        <v>1.34</v>
      </c>
      <c r="X3934">
        <v>5</v>
      </c>
      <c r="Y3934">
        <v>0.5</v>
      </c>
      <c r="Z3934">
        <v>0.12</v>
      </c>
      <c r="AA3934">
        <v>30</v>
      </c>
      <c r="AB3934">
        <v>0.24</v>
      </c>
      <c r="AC3934">
        <v>110</v>
      </c>
      <c r="AD3934">
        <v>0.5</v>
      </c>
      <c r="AE3934">
        <v>0.01</v>
      </c>
      <c r="AF3934">
        <v>7</v>
      </c>
      <c r="AG3934">
        <v>840</v>
      </c>
      <c r="AH3934">
        <v>12</v>
      </c>
      <c r="AI3934">
        <v>1</v>
      </c>
      <c r="AJ3934">
        <v>1</v>
      </c>
      <c r="AK3934">
        <v>188</v>
      </c>
      <c r="AL3934">
        <v>0.02</v>
      </c>
      <c r="AM3934">
        <v>5</v>
      </c>
      <c r="AN3934">
        <v>5</v>
      </c>
      <c r="AO3934">
        <v>20</v>
      </c>
      <c r="AP3934">
        <v>5</v>
      </c>
      <c r="AQ3934">
        <v>12</v>
      </c>
    </row>
    <row r="3935" spans="1:43" hidden="1" x14ac:dyDescent="0.25">
      <c r="A3935" t="s">
        <v>14572</v>
      </c>
      <c r="B3935" t="s">
        <v>14573</v>
      </c>
      <c r="C3935" s="1" t="str">
        <f t="shared" si="289"/>
        <v>21:0118</v>
      </c>
      <c r="D3935" s="1" t="str">
        <f t="shared" si="290"/>
        <v>21:0027</v>
      </c>
      <c r="E3935" t="s">
        <v>14574</v>
      </c>
      <c r="F3935" t="s">
        <v>14575</v>
      </c>
      <c r="H3935">
        <v>63.957097099999999</v>
      </c>
      <c r="I3935">
        <v>-96.0350258</v>
      </c>
      <c r="J3935" s="1" t="str">
        <f t="shared" si="291"/>
        <v>Till</v>
      </c>
      <c r="K3935" s="1" t="str">
        <f t="shared" si="292"/>
        <v>&lt;63 micron</v>
      </c>
      <c r="L3935">
        <v>0.2</v>
      </c>
      <c r="M3935">
        <v>0.49</v>
      </c>
      <c r="N3935">
        <v>2</v>
      </c>
      <c r="O3935">
        <v>130</v>
      </c>
      <c r="P3935">
        <v>0.25</v>
      </c>
      <c r="Q3935">
        <v>1</v>
      </c>
      <c r="R3935">
        <v>0.28999999999999998</v>
      </c>
      <c r="S3935">
        <v>0.25</v>
      </c>
      <c r="T3935">
        <v>2</v>
      </c>
      <c r="U3935">
        <v>14</v>
      </c>
      <c r="V3935">
        <v>4</v>
      </c>
      <c r="W3935">
        <v>1.31</v>
      </c>
      <c r="X3935">
        <v>5</v>
      </c>
      <c r="Y3935">
        <v>0.5</v>
      </c>
      <c r="Z3935">
        <v>7.0000000000000007E-2</v>
      </c>
      <c r="AA3935">
        <v>30</v>
      </c>
      <c r="AB3935">
        <v>0.17</v>
      </c>
      <c r="AC3935">
        <v>110</v>
      </c>
      <c r="AD3935">
        <v>0.5</v>
      </c>
      <c r="AE3935">
        <v>0.01</v>
      </c>
      <c r="AF3935">
        <v>3</v>
      </c>
      <c r="AG3935">
        <v>930</v>
      </c>
      <c r="AH3935">
        <v>16</v>
      </c>
      <c r="AI3935">
        <v>1</v>
      </c>
      <c r="AJ3935">
        <v>1</v>
      </c>
      <c r="AK3935">
        <v>199</v>
      </c>
      <c r="AL3935">
        <v>0.03</v>
      </c>
      <c r="AM3935">
        <v>5</v>
      </c>
      <c r="AN3935">
        <v>5</v>
      </c>
      <c r="AO3935">
        <v>18</v>
      </c>
      <c r="AP3935">
        <v>5</v>
      </c>
      <c r="AQ3935">
        <v>8</v>
      </c>
    </row>
    <row r="3936" spans="1:43" hidden="1" x14ac:dyDescent="0.25">
      <c r="A3936" t="s">
        <v>14576</v>
      </c>
      <c r="B3936" t="s">
        <v>14577</v>
      </c>
      <c r="C3936" s="1" t="str">
        <f t="shared" si="289"/>
        <v>21:0118</v>
      </c>
      <c r="D3936" s="1" t="str">
        <f t="shared" si="290"/>
        <v>21:0027</v>
      </c>
      <c r="E3936" t="s">
        <v>14578</v>
      </c>
      <c r="F3936" t="s">
        <v>14579</v>
      </c>
      <c r="H3936">
        <v>63.973748499999999</v>
      </c>
      <c r="I3936">
        <v>-96.031503900000004</v>
      </c>
      <c r="J3936" s="1" t="str">
        <f t="shared" si="291"/>
        <v>Till</v>
      </c>
      <c r="K3936" s="1" t="str">
        <f t="shared" si="292"/>
        <v>&lt;63 micron</v>
      </c>
      <c r="L3936">
        <v>0.2</v>
      </c>
      <c r="M3936">
        <v>0.63</v>
      </c>
      <c r="N3936">
        <v>1</v>
      </c>
      <c r="O3936">
        <v>140</v>
      </c>
      <c r="P3936">
        <v>0.25</v>
      </c>
      <c r="Q3936">
        <v>2</v>
      </c>
      <c r="R3936">
        <v>0.27</v>
      </c>
      <c r="S3936">
        <v>0.25</v>
      </c>
      <c r="T3936">
        <v>2</v>
      </c>
      <c r="U3936">
        <v>15</v>
      </c>
      <c r="V3936">
        <v>6</v>
      </c>
      <c r="W3936">
        <v>1.28</v>
      </c>
      <c r="X3936">
        <v>5</v>
      </c>
      <c r="Y3936">
        <v>0.5</v>
      </c>
      <c r="Z3936">
        <v>0.09</v>
      </c>
      <c r="AA3936">
        <v>40</v>
      </c>
      <c r="AB3936">
        <v>0.2</v>
      </c>
      <c r="AC3936">
        <v>100</v>
      </c>
      <c r="AD3936">
        <v>0.5</v>
      </c>
      <c r="AE3936">
        <v>0.01</v>
      </c>
      <c r="AF3936">
        <v>5</v>
      </c>
      <c r="AG3936">
        <v>840</v>
      </c>
      <c r="AH3936">
        <v>14</v>
      </c>
      <c r="AI3936">
        <v>1</v>
      </c>
      <c r="AJ3936">
        <v>1</v>
      </c>
      <c r="AK3936">
        <v>191</v>
      </c>
      <c r="AL3936">
        <v>0.02</v>
      </c>
      <c r="AM3936">
        <v>5</v>
      </c>
      <c r="AN3936">
        <v>5</v>
      </c>
      <c r="AO3936">
        <v>18</v>
      </c>
      <c r="AP3936">
        <v>5</v>
      </c>
      <c r="AQ3936">
        <v>12</v>
      </c>
    </row>
    <row r="3937" spans="1:43" hidden="1" x14ac:dyDescent="0.25">
      <c r="A3937" t="s">
        <v>14580</v>
      </c>
      <c r="B3937" t="s">
        <v>14581</v>
      </c>
      <c r="C3937" s="1" t="str">
        <f t="shared" si="289"/>
        <v>21:0118</v>
      </c>
      <c r="D3937" s="1" t="str">
        <f t="shared" si="290"/>
        <v>21:0027</v>
      </c>
      <c r="E3937" t="s">
        <v>14582</v>
      </c>
      <c r="F3937" t="s">
        <v>14583</v>
      </c>
      <c r="H3937">
        <v>63.989015600000002</v>
      </c>
      <c r="I3937">
        <v>-96.014809299999996</v>
      </c>
      <c r="J3937" s="1" t="str">
        <f t="shared" si="291"/>
        <v>Till</v>
      </c>
      <c r="K3937" s="1" t="str">
        <f t="shared" si="292"/>
        <v>&lt;63 micron</v>
      </c>
      <c r="L3937">
        <v>0.2</v>
      </c>
      <c r="M3937">
        <v>0.67</v>
      </c>
      <c r="N3937">
        <v>1</v>
      </c>
      <c r="O3937">
        <v>150</v>
      </c>
      <c r="P3937">
        <v>0.25</v>
      </c>
      <c r="Q3937">
        <v>1</v>
      </c>
      <c r="R3937">
        <v>0.25</v>
      </c>
      <c r="S3937">
        <v>0.25</v>
      </c>
      <c r="T3937">
        <v>2</v>
      </c>
      <c r="U3937">
        <v>14</v>
      </c>
      <c r="V3937">
        <v>6</v>
      </c>
      <c r="W3937">
        <v>1.19</v>
      </c>
      <c r="X3937">
        <v>5</v>
      </c>
      <c r="Y3937">
        <v>0.5</v>
      </c>
      <c r="Z3937">
        <v>0.11</v>
      </c>
      <c r="AA3937">
        <v>30</v>
      </c>
      <c r="AB3937">
        <v>0.23</v>
      </c>
      <c r="AC3937">
        <v>110</v>
      </c>
      <c r="AD3937">
        <v>0.5</v>
      </c>
      <c r="AE3937">
        <v>0.01</v>
      </c>
      <c r="AF3937">
        <v>6</v>
      </c>
      <c r="AG3937">
        <v>730</v>
      </c>
      <c r="AH3937">
        <v>10</v>
      </c>
      <c r="AI3937">
        <v>1</v>
      </c>
      <c r="AJ3937">
        <v>1</v>
      </c>
      <c r="AK3937">
        <v>124</v>
      </c>
      <c r="AL3937">
        <v>0.02</v>
      </c>
      <c r="AM3937">
        <v>5</v>
      </c>
      <c r="AN3937">
        <v>5</v>
      </c>
      <c r="AO3937">
        <v>17</v>
      </c>
      <c r="AP3937">
        <v>5</v>
      </c>
      <c r="AQ3937">
        <v>12</v>
      </c>
    </row>
    <row r="3938" spans="1:43" hidden="1" x14ac:dyDescent="0.25">
      <c r="A3938" t="s">
        <v>14584</v>
      </c>
      <c r="B3938" t="s">
        <v>14585</v>
      </c>
      <c r="C3938" s="1" t="str">
        <f t="shared" si="289"/>
        <v>21:0118</v>
      </c>
      <c r="D3938" s="1" t="str">
        <f t="shared" si="290"/>
        <v>21:0027</v>
      </c>
      <c r="E3938" t="s">
        <v>14586</v>
      </c>
      <c r="F3938" t="s">
        <v>14587</v>
      </c>
      <c r="H3938">
        <v>63.599532099999998</v>
      </c>
      <c r="I3938">
        <v>-96.034313100000006</v>
      </c>
      <c r="J3938" s="1" t="str">
        <f t="shared" si="291"/>
        <v>Till</v>
      </c>
      <c r="K3938" s="1" t="str">
        <f t="shared" si="292"/>
        <v>&lt;63 micron</v>
      </c>
      <c r="L3938">
        <v>0.2</v>
      </c>
      <c r="M3938">
        <v>0.65</v>
      </c>
      <c r="N3938">
        <v>6</v>
      </c>
      <c r="O3938">
        <v>290</v>
      </c>
      <c r="P3938">
        <v>0.25</v>
      </c>
      <c r="Q3938">
        <v>1</v>
      </c>
      <c r="R3938">
        <v>0.63</v>
      </c>
      <c r="S3938">
        <v>0.25</v>
      </c>
      <c r="T3938">
        <v>5</v>
      </c>
      <c r="U3938">
        <v>36</v>
      </c>
      <c r="V3938">
        <v>12</v>
      </c>
      <c r="W3938">
        <v>1.6</v>
      </c>
      <c r="X3938">
        <v>5</v>
      </c>
      <c r="Y3938">
        <v>0.5</v>
      </c>
      <c r="Z3938">
        <v>0.16</v>
      </c>
      <c r="AA3938">
        <v>30</v>
      </c>
      <c r="AB3938">
        <v>0.56999999999999995</v>
      </c>
      <c r="AC3938">
        <v>195</v>
      </c>
      <c r="AD3938">
        <v>0.5</v>
      </c>
      <c r="AE3938">
        <v>0.01</v>
      </c>
      <c r="AF3938">
        <v>14</v>
      </c>
      <c r="AG3938">
        <v>1050</v>
      </c>
      <c r="AH3938">
        <v>18</v>
      </c>
      <c r="AI3938">
        <v>1</v>
      </c>
      <c r="AJ3938">
        <v>2</v>
      </c>
      <c r="AK3938">
        <v>95</v>
      </c>
      <c r="AL3938">
        <v>0.04</v>
      </c>
      <c r="AM3938">
        <v>5</v>
      </c>
      <c r="AN3938">
        <v>5</v>
      </c>
      <c r="AO3938">
        <v>27</v>
      </c>
      <c r="AP3938">
        <v>5</v>
      </c>
      <c r="AQ3938">
        <v>18</v>
      </c>
    </row>
    <row r="3939" spans="1:43" hidden="1" x14ac:dyDescent="0.25">
      <c r="A3939" t="s">
        <v>14588</v>
      </c>
      <c r="B3939" t="s">
        <v>14589</v>
      </c>
      <c r="C3939" s="1" t="str">
        <f t="shared" si="289"/>
        <v>21:0118</v>
      </c>
      <c r="D3939" s="1" t="str">
        <f t="shared" si="290"/>
        <v>21:0027</v>
      </c>
      <c r="E3939" t="s">
        <v>14590</v>
      </c>
      <c r="F3939" t="s">
        <v>14591</v>
      </c>
      <c r="H3939">
        <v>63.580721099999998</v>
      </c>
      <c r="I3939">
        <v>-96.034598700000004</v>
      </c>
      <c r="J3939" s="1" t="str">
        <f t="shared" si="291"/>
        <v>Till</v>
      </c>
      <c r="K3939" s="1" t="str">
        <f t="shared" si="292"/>
        <v>&lt;63 micron</v>
      </c>
      <c r="L3939">
        <v>0.2</v>
      </c>
      <c r="M3939">
        <v>0.7</v>
      </c>
      <c r="N3939">
        <v>4</v>
      </c>
      <c r="O3939">
        <v>240</v>
      </c>
      <c r="P3939">
        <v>0.25</v>
      </c>
      <c r="Q3939">
        <v>2</v>
      </c>
      <c r="R3939">
        <v>0.45</v>
      </c>
      <c r="S3939">
        <v>0.25</v>
      </c>
      <c r="T3939">
        <v>4</v>
      </c>
      <c r="U3939">
        <v>38</v>
      </c>
      <c r="V3939">
        <v>15</v>
      </c>
      <c r="W3939">
        <v>1.72</v>
      </c>
      <c r="X3939">
        <v>5</v>
      </c>
      <c r="Y3939">
        <v>0.5</v>
      </c>
      <c r="Z3939">
        <v>0.17</v>
      </c>
      <c r="AA3939">
        <v>30</v>
      </c>
      <c r="AB3939">
        <v>0.49</v>
      </c>
      <c r="AC3939">
        <v>175</v>
      </c>
      <c r="AD3939">
        <v>0.5</v>
      </c>
      <c r="AE3939">
        <v>0.01</v>
      </c>
      <c r="AF3939">
        <v>15</v>
      </c>
      <c r="AG3939">
        <v>1130</v>
      </c>
      <c r="AH3939">
        <v>10</v>
      </c>
      <c r="AI3939">
        <v>1</v>
      </c>
      <c r="AJ3939">
        <v>3</v>
      </c>
      <c r="AK3939">
        <v>85</v>
      </c>
      <c r="AL3939">
        <v>0.05</v>
      </c>
      <c r="AM3939">
        <v>5</v>
      </c>
      <c r="AN3939">
        <v>5</v>
      </c>
      <c r="AO3939">
        <v>30</v>
      </c>
      <c r="AP3939">
        <v>5</v>
      </c>
      <c r="AQ3939">
        <v>20</v>
      </c>
    </row>
    <row r="3940" spans="1:43" hidden="1" x14ac:dyDescent="0.25">
      <c r="A3940" t="s">
        <v>14592</v>
      </c>
      <c r="B3940" t="s">
        <v>14593</v>
      </c>
      <c r="C3940" s="1" t="str">
        <f t="shared" si="289"/>
        <v>21:0118</v>
      </c>
      <c r="D3940" s="1" t="str">
        <f t="shared" si="290"/>
        <v>21:0027</v>
      </c>
      <c r="E3940" t="s">
        <v>14594</v>
      </c>
      <c r="F3940" t="s">
        <v>14595</v>
      </c>
      <c r="H3940">
        <v>63.569226499999999</v>
      </c>
      <c r="I3940">
        <v>-96.030797300000003</v>
      </c>
      <c r="J3940" s="1" t="str">
        <f t="shared" si="291"/>
        <v>Till</v>
      </c>
      <c r="K3940" s="1" t="str">
        <f t="shared" si="292"/>
        <v>&lt;63 micron</v>
      </c>
      <c r="L3940">
        <v>0.2</v>
      </c>
      <c r="M3940">
        <v>1.43</v>
      </c>
      <c r="N3940">
        <v>6</v>
      </c>
      <c r="O3940">
        <v>430</v>
      </c>
      <c r="P3940">
        <v>0.25</v>
      </c>
      <c r="Q3940">
        <v>2</v>
      </c>
      <c r="R3940">
        <v>0.42</v>
      </c>
      <c r="S3940">
        <v>0.25</v>
      </c>
      <c r="T3940">
        <v>8</v>
      </c>
      <c r="U3940">
        <v>54</v>
      </c>
      <c r="V3940">
        <v>25</v>
      </c>
      <c r="W3940">
        <v>2.08</v>
      </c>
      <c r="X3940">
        <v>5</v>
      </c>
      <c r="Y3940">
        <v>0.5</v>
      </c>
      <c r="Z3940">
        <v>0.34</v>
      </c>
      <c r="AA3940">
        <v>30</v>
      </c>
      <c r="AB3940">
        <v>0.88</v>
      </c>
      <c r="AC3940">
        <v>220</v>
      </c>
      <c r="AD3940">
        <v>0.5</v>
      </c>
      <c r="AE3940">
        <v>0.01</v>
      </c>
      <c r="AF3940">
        <v>25</v>
      </c>
      <c r="AG3940">
        <v>970</v>
      </c>
      <c r="AH3940">
        <v>18</v>
      </c>
      <c r="AI3940">
        <v>1</v>
      </c>
      <c r="AJ3940">
        <v>6</v>
      </c>
      <c r="AK3940">
        <v>88</v>
      </c>
      <c r="AL3940">
        <v>0.05</v>
      </c>
      <c r="AM3940">
        <v>5</v>
      </c>
      <c r="AN3940">
        <v>5</v>
      </c>
      <c r="AO3940">
        <v>35</v>
      </c>
      <c r="AP3940">
        <v>5</v>
      </c>
      <c r="AQ3940">
        <v>34</v>
      </c>
    </row>
    <row r="3941" spans="1:43" hidden="1" x14ac:dyDescent="0.25">
      <c r="A3941" t="s">
        <v>14596</v>
      </c>
      <c r="B3941" t="s">
        <v>14597</v>
      </c>
      <c r="C3941" s="1" t="str">
        <f t="shared" si="289"/>
        <v>21:0118</v>
      </c>
      <c r="D3941" s="1" t="str">
        <f t="shared" si="290"/>
        <v>21:0027</v>
      </c>
      <c r="E3941" t="s">
        <v>14598</v>
      </c>
      <c r="F3941" t="s">
        <v>14599</v>
      </c>
      <c r="H3941">
        <v>63.554463599999998</v>
      </c>
      <c r="I3941">
        <v>-96.026191600000004</v>
      </c>
      <c r="J3941" s="1" t="str">
        <f t="shared" si="291"/>
        <v>Till</v>
      </c>
      <c r="K3941" s="1" t="str">
        <f t="shared" si="292"/>
        <v>&lt;63 micron</v>
      </c>
      <c r="L3941">
        <v>0.1</v>
      </c>
      <c r="M3941">
        <v>0.54</v>
      </c>
      <c r="N3941">
        <v>4</v>
      </c>
      <c r="O3941">
        <v>100</v>
      </c>
      <c r="P3941">
        <v>0.25</v>
      </c>
      <c r="Q3941">
        <v>1</v>
      </c>
      <c r="R3941">
        <v>0.44</v>
      </c>
      <c r="S3941">
        <v>0.25</v>
      </c>
      <c r="T3941">
        <v>3</v>
      </c>
      <c r="U3941">
        <v>35</v>
      </c>
      <c r="V3941">
        <v>9</v>
      </c>
      <c r="W3941">
        <v>1.67</v>
      </c>
      <c r="X3941">
        <v>5</v>
      </c>
      <c r="Y3941">
        <v>0.5</v>
      </c>
      <c r="Z3941">
        <v>0.1</v>
      </c>
      <c r="AA3941">
        <v>30</v>
      </c>
      <c r="AB3941">
        <v>0.38</v>
      </c>
      <c r="AC3941">
        <v>155</v>
      </c>
      <c r="AD3941">
        <v>0.5</v>
      </c>
      <c r="AE3941">
        <v>0.01</v>
      </c>
      <c r="AF3941">
        <v>12</v>
      </c>
      <c r="AG3941">
        <v>1170</v>
      </c>
      <c r="AH3941">
        <v>12</v>
      </c>
      <c r="AI3941">
        <v>1</v>
      </c>
      <c r="AJ3941">
        <v>2</v>
      </c>
      <c r="AK3941">
        <v>74</v>
      </c>
      <c r="AL3941">
        <v>0.06</v>
      </c>
      <c r="AM3941">
        <v>5</v>
      </c>
      <c r="AN3941">
        <v>5</v>
      </c>
      <c r="AO3941">
        <v>31</v>
      </c>
      <c r="AP3941">
        <v>5</v>
      </c>
      <c r="AQ3941">
        <v>16</v>
      </c>
    </row>
    <row r="3942" spans="1:43" hidden="1" x14ac:dyDescent="0.25">
      <c r="A3942" t="s">
        <v>14600</v>
      </c>
      <c r="B3942" t="s">
        <v>14601</v>
      </c>
      <c r="C3942" s="1" t="str">
        <f t="shared" si="289"/>
        <v>21:0118</v>
      </c>
      <c r="D3942" s="1" t="str">
        <f t="shared" si="290"/>
        <v>21:0027</v>
      </c>
      <c r="E3942" t="s">
        <v>14602</v>
      </c>
      <c r="F3942" t="s">
        <v>14603</v>
      </c>
      <c r="H3942">
        <v>63.829462200000002</v>
      </c>
      <c r="I3942">
        <v>-96.004192000000003</v>
      </c>
      <c r="J3942" s="1" t="str">
        <f t="shared" si="291"/>
        <v>Till</v>
      </c>
      <c r="K3942" s="1" t="str">
        <f t="shared" si="292"/>
        <v>&lt;63 micron</v>
      </c>
      <c r="L3942">
        <v>0.2</v>
      </c>
      <c r="M3942">
        <v>0.79</v>
      </c>
      <c r="N3942">
        <v>4</v>
      </c>
      <c r="O3942">
        <v>220</v>
      </c>
      <c r="P3942">
        <v>0.25</v>
      </c>
      <c r="Q3942">
        <v>2</v>
      </c>
      <c r="R3942">
        <v>0.25</v>
      </c>
      <c r="S3942">
        <v>0.25</v>
      </c>
      <c r="T3942">
        <v>2</v>
      </c>
      <c r="U3942">
        <v>22</v>
      </c>
      <c r="V3942">
        <v>7</v>
      </c>
      <c r="W3942">
        <v>1.29</v>
      </c>
      <c r="X3942">
        <v>5</v>
      </c>
      <c r="Y3942">
        <v>0.5</v>
      </c>
      <c r="Z3942">
        <v>0.15</v>
      </c>
      <c r="AA3942">
        <v>30</v>
      </c>
      <c r="AB3942">
        <v>0.28999999999999998</v>
      </c>
      <c r="AC3942">
        <v>120</v>
      </c>
      <c r="AD3942">
        <v>0.5</v>
      </c>
      <c r="AE3942">
        <v>0.01</v>
      </c>
      <c r="AF3942">
        <v>10</v>
      </c>
      <c r="AG3942">
        <v>780</v>
      </c>
      <c r="AH3942">
        <v>12</v>
      </c>
      <c r="AI3942">
        <v>1</v>
      </c>
      <c r="AJ3942">
        <v>2</v>
      </c>
      <c r="AK3942">
        <v>138</v>
      </c>
      <c r="AL3942">
        <v>0.02</v>
      </c>
      <c r="AM3942">
        <v>5</v>
      </c>
      <c r="AN3942">
        <v>5</v>
      </c>
      <c r="AO3942">
        <v>19</v>
      </c>
      <c r="AP3942">
        <v>5</v>
      </c>
      <c r="AQ3942">
        <v>14</v>
      </c>
    </row>
    <row r="3943" spans="1:43" hidden="1" x14ac:dyDescent="0.25">
      <c r="A3943" t="s">
        <v>14604</v>
      </c>
      <c r="B3943" t="s">
        <v>14605</v>
      </c>
      <c r="C3943" s="1" t="str">
        <f t="shared" si="289"/>
        <v>21:0118</v>
      </c>
      <c r="D3943" s="1" t="str">
        <f t="shared" si="290"/>
        <v>21:0027</v>
      </c>
      <c r="E3943" t="s">
        <v>14606</v>
      </c>
      <c r="F3943" t="s">
        <v>14607</v>
      </c>
      <c r="H3943">
        <v>63.8579492</v>
      </c>
      <c r="I3943">
        <v>-96.004477399999999</v>
      </c>
      <c r="J3943" s="1" t="str">
        <f t="shared" si="291"/>
        <v>Till</v>
      </c>
      <c r="K3943" s="1" t="str">
        <f t="shared" si="292"/>
        <v>&lt;63 micron</v>
      </c>
      <c r="L3943">
        <v>0.2</v>
      </c>
      <c r="M3943">
        <v>1.55</v>
      </c>
      <c r="N3943">
        <v>2</v>
      </c>
      <c r="O3943">
        <v>370</v>
      </c>
      <c r="P3943">
        <v>0.25</v>
      </c>
      <c r="Q3943">
        <v>1</v>
      </c>
      <c r="R3943">
        <v>0.28999999999999998</v>
      </c>
      <c r="S3943">
        <v>0.25</v>
      </c>
      <c r="T3943">
        <v>3</v>
      </c>
      <c r="U3943">
        <v>29</v>
      </c>
      <c r="V3943">
        <v>11</v>
      </c>
      <c r="W3943">
        <v>1.8</v>
      </c>
      <c r="X3943">
        <v>5</v>
      </c>
      <c r="Y3943">
        <v>1</v>
      </c>
      <c r="Z3943">
        <v>0.31</v>
      </c>
      <c r="AA3943">
        <v>40</v>
      </c>
      <c r="AB3943">
        <v>0.48</v>
      </c>
      <c r="AC3943">
        <v>160</v>
      </c>
      <c r="AD3943">
        <v>0.5</v>
      </c>
      <c r="AE3943">
        <v>0.01</v>
      </c>
      <c r="AF3943">
        <v>13</v>
      </c>
      <c r="AG3943">
        <v>770</v>
      </c>
      <c r="AH3943">
        <v>14</v>
      </c>
      <c r="AI3943">
        <v>2</v>
      </c>
      <c r="AJ3943">
        <v>3</v>
      </c>
      <c r="AK3943">
        <v>176</v>
      </c>
      <c r="AL3943">
        <v>0.02</v>
      </c>
      <c r="AM3943">
        <v>5</v>
      </c>
      <c r="AN3943">
        <v>5</v>
      </c>
      <c r="AO3943">
        <v>25</v>
      </c>
      <c r="AP3943">
        <v>5</v>
      </c>
      <c r="AQ3943">
        <v>26</v>
      </c>
    </row>
    <row r="3944" spans="1:43" hidden="1" x14ac:dyDescent="0.25">
      <c r="A3944" t="s">
        <v>14608</v>
      </c>
      <c r="B3944" t="s">
        <v>14609</v>
      </c>
      <c r="C3944" s="1" t="str">
        <f t="shared" si="289"/>
        <v>21:0118</v>
      </c>
      <c r="D3944" s="1" t="str">
        <f t="shared" si="290"/>
        <v>21:0027</v>
      </c>
      <c r="E3944" t="s">
        <v>14610</v>
      </c>
      <c r="F3944" t="s">
        <v>14611</v>
      </c>
      <c r="H3944">
        <v>63.883701199999997</v>
      </c>
      <c r="I3944">
        <v>-96.0010805</v>
      </c>
      <c r="J3944" s="1" t="str">
        <f t="shared" si="291"/>
        <v>Till</v>
      </c>
      <c r="K3944" s="1" t="str">
        <f t="shared" si="292"/>
        <v>&lt;63 micron</v>
      </c>
      <c r="L3944">
        <v>0.2</v>
      </c>
      <c r="M3944">
        <v>1.1399999999999999</v>
      </c>
      <c r="N3944">
        <v>6</v>
      </c>
      <c r="O3944">
        <v>170</v>
      </c>
      <c r="P3944">
        <v>0.25</v>
      </c>
      <c r="Q3944">
        <v>4</v>
      </c>
      <c r="R3944">
        <v>0.3</v>
      </c>
      <c r="S3944">
        <v>0.25</v>
      </c>
      <c r="T3944">
        <v>4</v>
      </c>
      <c r="U3944">
        <v>20</v>
      </c>
      <c r="V3944">
        <v>10</v>
      </c>
      <c r="W3944">
        <v>1.65</v>
      </c>
      <c r="X3944">
        <v>5</v>
      </c>
      <c r="Y3944">
        <v>0.5</v>
      </c>
      <c r="Z3944">
        <v>0.21</v>
      </c>
      <c r="AA3944">
        <v>30</v>
      </c>
      <c r="AB3944">
        <v>0.36</v>
      </c>
      <c r="AC3944">
        <v>130</v>
      </c>
      <c r="AD3944">
        <v>0.5</v>
      </c>
      <c r="AE3944">
        <v>0.01</v>
      </c>
      <c r="AF3944">
        <v>11</v>
      </c>
      <c r="AG3944">
        <v>820</v>
      </c>
      <c r="AH3944">
        <v>10</v>
      </c>
      <c r="AI3944">
        <v>1</v>
      </c>
      <c r="AJ3944">
        <v>2</v>
      </c>
      <c r="AK3944">
        <v>164</v>
      </c>
      <c r="AL3944">
        <v>0.02</v>
      </c>
      <c r="AM3944">
        <v>5</v>
      </c>
      <c r="AN3944">
        <v>5</v>
      </c>
      <c r="AO3944">
        <v>23</v>
      </c>
      <c r="AP3944">
        <v>5</v>
      </c>
      <c r="AQ3944">
        <v>20</v>
      </c>
    </row>
    <row r="3945" spans="1:43" hidden="1" x14ac:dyDescent="0.25">
      <c r="A3945" t="s">
        <v>14612</v>
      </c>
      <c r="B3945" t="s">
        <v>14613</v>
      </c>
      <c r="C3945" s="1" t="str">
        <f t="shared" si="289"/>
        <v>21:0118</v>
      </c>
      <c r="D3945" s="1" t="str">
        <f t="shared" si="290"/>
        <v>21:0027</v>
      </c>
      <c r="E3945" t="s">
        <v>14614</v>
      </c>
      <c r="F3945" t="s">
        <v>14615</v>
      </c>
      <c r="H3945">
        <v>63.898506900000001</v>
      </c>
      <c r="I3945">
        <v>-96.009082000000006</v>
      </c>
      <c r="J3945" s="1" t="str">
        <f t="shared" si="291"/>
        <v>Till</v>
      </c>
      <c r="K3945" s="1" t="str">
        <f t="shared" si="292"/>
        <v>&lt;63 micron</v>
      </c>
      <c r="L3945">
        <v>0.2</v>
      </c>
      <c r="M3945">
        <v>0.45</v>
      </c>
      <c r="N3945">
        <v>1</v>
      </c>
      <c r="O3945">
        <v>80</v>
      </c>
      <c r="P3945">
        <v>0.25</v>
      </c>
      <c r="Q3945">
        <v>1</v>
      </c>
      <c r="R3945">
        <v>0.31</v>
      </c>
      <c r="S3945">
        <v>0.25</v>
      </c>
      <c r="T3945">
        <v>2</v>
      </c>
      <c r="U3945">
        <v>17</v>
      </c>
      <c r="V3945">
        <v>3</v>
      </c>
      <c r="W3945">
        <v>1.2</v>
      </c>
      <c r="X3945">
        <v>5</v>
      </c>
      <c r="Y3945">
        <v>0.5</v>
      </c>
      <c r="Z3945">
        <v>0.08</v>
      </c>
      <c r="AA3945">
        <v>30</v>
      </c>
      <c r="AB3945">
        <v>0.19</v>
      </c>
      <c r="AC3945">
        <v>100</v>
      </c>
      <c r="AD3945">
        <v>0.5</v>
      </c>
      <c r="AE3945">
        <v>0.01</v>
      </c>
      <c r="AF3945">
        <v>6</v>
      </c>
      <c r="AG3945">
        <v>900</v>
      </c>
      <c r="AH3945">
        <v>8</v>
      </c>
      <c r="AI3945">
        <v>1</v>
      </c>
      <c r="AJ3945">
        <v>1</v>
      </c>
      <c r="AK3945">
        <v>137</v>
      </c>
      <c r="AL3945">
        <v>0.03</v>
      </c>
      <c r="AM3945">
        <v>5</v>
      </c>
      <c r="AN3945">
        <v>5</v>
      </c>
      <c r="AO3945">
        <v>18</v>
      </c>
      <c r="AP3945">
        <v>5</v>
      </c>
      <c r="AQ3945">
        <v>8</v>
      </c>
    </row>
    <row r="3946" spans="1:43" hidden="1" x14ac:dyDescent="0.25">
      <c r="A3946" t="s">
        <v>14616</v>
      </c>
      <c r="B3946" t="s">
        <v>14617</v>
      </c>
      <c r="C3946" s="1" t="str">
        <f t="shared" si="289"/>
        <v>21:0118</v>
      </c>
      <c r="D3946" s="1" t="str">
        <f t="shared" si="290"/>
        <v>21:0027</v>
      </c>
      <c r="E3946" t="s">
        <v>14618</v>
      </c>
      <c r="F3946" t="s">
        <v>14619</v>
      </c>
      <c r="H3946">
        <v>63.942219199999997</v>
      </c>
      <c r="I3946">
        <v>-96.000334300000006</v>
      </c>
      <c r="J3946" s="1" t="str">
        <f t="shared" si="291"/>
        <v>Till</v>
      </c>
      <c r="K3946" s="1" t="str">
        <f t="shared" si="292"/>
        <v>&lt;63 micron</v>
      </c>
      <c r="L3946">
        <v>0.2</v>
      </c>
      <c r="M3946">
        <v>1.82</v>
      </c>
      <c r="N3946">
        <v>6</v>
      </c>
      <c r="O3946">
        <v>470</v>
      </c>
      <c r="P3946">
        <v>0.25</v>
      </c>
      <c r="Q3946">
        <v>1</v>
      </c>
      <c r="R3946">
        <v>0.26</v>
      </c>
      <c r="S3946">
        <v>0.25</v>
      </c>
      <c r="T3946">
        <v>3</v>
      </c>
      <c r="U3946">
        <v>28</v>
      </c>
      <c r="V3946">
        <v>15</v>
      </c>
      <c r="W3946">
        <v>1.92</v>
      </c>
      <c r="X3946">
        <v>10</v>
      </c>
      <c r="Y3946">
        <v>0.5</v>
      </c>
      <c r="Z3946">
        <v>0.28999999999999998</v>
      </c>
      <c r="AA3946">
        <v>40</v>
      </c>
      <c r="AB3946">
        <v>0.46</v>
      </c>
      <c r="AC3946">
        <v>155</v>
      </c>
      <c r="AD3946">
        <v>0.5</v>
      </c>
      <c r="AE3946">
        <v>0.01</v>
      </c>
      <c r="AF3946">
        <v>14</v>
      </c>
      <c r="AG3946">
        <v>760</v>
      </c>
      <c r="AH3946">
        <v>18</v>
      </c>
      <c r="AI3946">
        <v>1</v>
      </c>
      <c r="AJ3946">
        <v>3</v>
      </c>
      <c r="AK3946">
        <v>223</v>
      </c>
      <c r="AL3946">
        <v>0.01</v>
      </c>
      <c r="AM3946">
        <v>5</v>
      </c>
      <c r="AN3946">
        <v>5</v>
      </c>
      <c r="AO3946">
        <v>27</v>
      </c>
      <c r="AP3946">
        <v>5</v>
      </c>
      <c r="AQ3946">
        <v>24</v>
      </c>
    </row>
    <row r="3947" spans="1:43" hidden="1" x14ac:dyDescent="0.25">
      <c r="A3947" t="s">
        <v>14620</v>
      </c>
      <c r="B3947" t="s">
        <v>14621</v>
      </c>
      <c r="C3947" s="1" t="str">
        <f t="shared" si="289"/>
        <v>21:0118</v>
      </c>
      <c r="D3947" s="1" t="str">
        <f t="shared" si="290"/>
        <v>21:0027</v>
      </c>
      <c r="E3947" t="s">
        <v>14622</v>
      </c>
      <c r="F3947" t="s">
        <v>14623</v>
      </c>
      <c r="H3947">
        <v>63.954462900000003</v>
      </c>
      <c r="I3947">
        <v>-96.000441499999994</v>
      </c>
      <c r="J3947" s="1" t="str">
        <f t="shared" si="291"/>
        <v>Till</v>
      </c>
      <c r="K3947" s="1" t="str">
        <f t="shared" si="292"/>
        <v>&lt;63 micron</v>
      </c>
      <c r="L3947">
        <v>0.2</v>
      </c>
      <c r="M3947">
        <v>0.7</v>
      </c>
      <c r="N3947">
        <v>4</v>
      </c>
      <c r="O3947">
        <v>160</v>
      </c>
      <c r="P3947">
        <v>0.25</v>
      </c>
      <c r="Q3947">
        <v>2</v>
      </c>
      <c r="R3947">
        <v>0.25</v>
      </c>
      <c r="S3947">
        <v>0.25</v>
      </c>
      <c r="T3947">
        <v>3</v>
      </c>
      <c r="U3947">
        <v>16</v>
      </c>
      <c r="V3947">
        <v>5</v>
      </c>
      <c r="W3947">
        <v>1.33</v>
      </c>
      <c r="X3947">
        <v>5</v>
      </c>
      <c r="Y3947">
        <v>0.5</v>
      </c>
      <c r="Z3947">
        <v>0.1</v>
      </c>
      <c r="AA3947">
        <v>30</v>
      </c>
      <c r="AB3947">
        <v>0.23</v>
      </c>
      <c r="AC3947">
        <v>130</v>
      </c>
      <c r="AD3947">
        <v>0.5</v>
      </c>
      <c r="AE3947">
        <v>0.01</v>
      </c>
      <c r="AF3947">
        <v>6</v>
      </c>
      <c r="AG3947">
        <v>740</v>
      </c>
      <c r="AH3947">
        <v>12</v>
      </c>
      <c r="AI3947">
        <v>1</v>
      </c>
      <c r="AJ3947">
        <v>1</v>
      </c>
      <c r="AK3947">
        <v>178</v>
      </c>
      <c r="AL3947">
        <v>0.02</v>
      </c>
      <c r="AM3947">
        <v>5</v>
      </c>
      <c r="AN3947">
        <v>5</v>
      </c>
      <c r="AO3947">
        <v>18</v>
      </c>
      <c r="AP3947">
        <v>5</v>
      </c>
      <c r="AQ3947">
        <v>12</v>
      </c>
    </row>
    <row r="3948" spans="1:43" hidden="1" x14ac:dyDescent="0.25">
      <c r="A3948" t="s">
        <v>14624</v>
      </c>
      <c r="B3948" t="s">
        <v>14625</v>
      </c>
      <c r="C3948" s="1" t="str">
        <f t="shared" si="289"/>
        <v>21:0118</v>
      </c>
      <c r="D3948" s="1" t="str">
        <f t="shared" si="290"/>
        <v>21:0027</v>
      </c>
      <c r="E3948" t="s">
        <v>14626</v>
      </c>
      <c r="F3948" t="s">
        <v>14627</v>
      </c>
      <c r="H3948">
        <v>63.972437599999999</v>
      </c>
      <c r="I3948">
        <v>-95.995540700000006</v>
      </c>
      <c r="J3948" s="1" t="str">
        <f t="shared" si="291"/>
        <v>Till</v>
      </c>
      <c r="K3948" s="1" t="str">
        <f t="shared" si="292"/>
        <v>&lt;63 micron</v>
      </c>
      <c r="L3948">
        <v>0.1</v>
      </c>
      <c r="M3948">
        <v>0.55000000000000004</v>
      </c>
      <c r="N3948">
        <v>2</v>
      </c>
      <c r="O3948">
        <v>110</v>
      </c>
      <c r="P3948">
        <v>0.25</v>
      </c>
      <c r="Q3948">
        <v>1</v>
      </c>
      <c r="R3948">
        <v>0.21</v>
      </c>
      <c r="S3948">
        <v>0.25</v>
      </c>
      <c r="T3948">
        <v>2</v>
      </c>
      <c r="U3948">
        <v>13</v>
      </c>
      <c r="V3948">
        <v>4</v>
      </c>
      <c r="W3948">
        <v>1.18</v>
      </c>
      <c r="X3948">
        <v>5</v>
      </c>
      <c r="Y3948">
        <v>0.5</v>
      </c>
      <c r="Z3948">
        <v>7.0000000000000007E-2</v>
      </c>
      <c r="AA3948">
        <v>30</v>
      </c>
      <c r="AB3948">
        <v>0.21</v>
      </c>
      <c r="AC3948">
        <v>145</v>
      </c>
      <c r="AD3948">
        <v>0.5</v>
      </c>
      <c r="AE3948">
        <v>0.01</v>
      </c>
      <c r="AF3948">
        <v>5</v>
      </c>
      <c r="AG3948">
        <v>580</v>
      </c>
      <c r="AH3948">
        <v>14</v>
      </c>
      <c r="AI3948">
        <v>1</v>
      </c>
      <c r="AJ3948">
        <v>1</v>
      </c>
      <c r="AK3948">
        <v>140</v>
      </c>
      <c r="AL3948">
        <v>0.03</v>
      </c>
      <c r="AM3948">
        <v>5</v>
      </c>
      <c r="AN3948">
        <v>5</v>
      </c>
      <c r="AO3948">
        <v>16</v>
      </c>
      <c r="AP3948">
        <v>5</v>
      </c>
      <c r="AQ3948">
        <v>12</v>
      </c>
    </row>
    <row r="3949" spans="1:43" hidden="1" x14ac:dyDescent="0.25">
      <c r="A3949" t="s">
        <v>14628</v>
      </c>
      <c r="B3949" t="s">
        <v>14629</v>
      </c>
      <c r="C3949" s="1" t="str">
        <f t="shared" si="289"/>
        <v>21:0118</v>
      </c>
      <c r="D3949" s="1" t="str">
        <f t="shared" si="290"/>
        <v>21:0027</v>
      </c>
      <c r="E3949" t="s">
        <v>14630</v>
      </c>
      <c r="F3949" t="s">
        <v>14631</v>
      </c>
      <c r="H3949">
        <v>63.994259999999997</v>
      </c>
      <c r="I3949">
        <v>-95.9952392</v>
      </c>
      <c r="J3949" s="1" t="str">
        <f t="shared" si="291"/>
        <v>Till</v>
      </c>
      <c r="K3949" s="1" t="str">
        <f t="shared" si="292"/>
        <v>&lt;63 micron</v>
      </c>
      <c r="L3949">
        <v>0.2</v>
      </c>
      <c r="M3949">
        <v>0.51</v>
      </c>
      <c r="N3949">
        <v>4</v>
      </c>
      <c r="O3949">
        <v>90</v>
      </c>
      <c r="P3949">
        <v>0.25</v>
      </c>
      <c r="Q3949">
        <v>1</v>
      </c>
      <c r="R3949">
        <v>0.27</v>
      </c>
      <c r="S3949">
        <v>0.25</v>
      </c>
      <c r="T3949">
        <v>1</v>
      </c>
      <c r="U3949">
        <v>11</v>
      </c>
      <c r="V3949">
        <v>3</v>
      </c>
      <c r="W3949">
        <v>1.1000000000000001</v>
      </c>
      <c r="X3949">
        <v>5</v>
      </c>
      <c r="Y3949">
        <v>0.5</v>
      </c>
      <c r="Z3949">
        <v>7.0000000000000007E-2</v>
      </c>
      <c r="AA3949">
        <v>30</v>
      </c>
      <c r="AB3949">
        <v>0.19</v>
      </c>
      <c r="AC3949">
        <v>85</v>
      </c>
      <c r="AD3949">
        <v>0.5</v>
      </c>
      <c r="AE3949">
        <v>0.01</v>
      </c>
      <c r="AF3949">
        <v>4</v>
      </c>
      <c r="AG3949">
        <v>720</v>
      </c>
      <c r="AH3949">
        <v>8</v>
      </c>
      <c r="AI3949">
        <v>1</v>
      </c>
      <c r="AJ3949">
        <v>1</v>
      </c>
      <c r="AK3949">
        <v>125</v>
      </c>
      <c r="AL3949">
        <v>0.03</v>
      </c>
      <c r="AM3949">
        <v>5</v>
      </c>
      <c r="AN3949">
        <v>5</v>
      </c>
      <c r="AO3949">
        <v>16</v>
      </c>
      <c r="AP3949">
        <v>5</v>
      </c>
      <c r="AQ3949">
        <v>10</v>
      </c>
    </row>
    <row r="3950" spans="1:43" hidden="1" x14ac:dyDescent="0.25">
      <c r="A3950" t="s">
        <v>14632</v>
      </c>
      <c r="B3950" t="s">
        <v>14633</v>
      </c>
      <c r="C3950" s="1" t="str">
        <f t="shared" si="289"/>
        <v>21:0118</v>
      </c>
      <c r="D3950" s="1" t="str">
        <f t="shared" si="290"/>
        <v>21:0027</v>
      </c>
      <c r="E3950" t="s">
        <v>14634</v>
      </c>
      <c r="F3950" t="s">
        <v>14635</v>
      </c>
      <c r="H3950">
        <v>64.004942799999995</v>
      </c>
      <c r="I3950">
        <v>-96.005801899999994</v>
      </c>
      <c r="J3950" s="1" t="str">
        <f t="shared" si="291"/>
        <v>Till</v>
      </c>
      <c r="K3950" s="1" t="str">
        <f t="shared" si="292"/>
        <v>&lt;63 micron</v>
      </c>
      <c r="L3950">
        <v>0.2</v>
      </c>
      <c r="M3950">
        <v>0.49</v>
      </c>
      <c r="N3950">
        <v>2</v>
      </c>
      <c r="O3950">
        <v>170</v>
      </c>
      <c r="P3950">
        <v>0.25</v>
      </c>
      <c r="Q3950">
        <v>1</v>
      </c>
      <c r="R3950">
        <v>0.28999999999999998</v>
      </c>
      <c r="S3950">
        <v>0.25</v>
      </c>
      <c r="T3950">
        <v>2</v>
      </c>
      <c r="U3950">
        <v>12</v>
      </c>
      <c r="V3950">
        <v>4</v>
      </c>
      <c r="W3950">
        <v>1.31</v>
      </c>
      <c r="X3950">
        <v>5</v>
      </c>
      <c r="Y3950">
        <v>0.5</v>
      </c>
      <c r="Z3950">
        <v>0.08</v>
      </c>
      <c r="AA3950">
        <v>40</v>
      </c>
      <c r="AB3950">
        <v>0.2</v>
      </c>
      <c r="AC3950">
        <v>170</v>
      </c>
      <c r="AD3950">
        <v>0.5</v>
      </c>
      <c r="AE3950">
        <v>0.01</v>
      </c>
      <c r="AF3950">
        <v>5</v>
      </c>
      <c r="AG3950">
        <v>910</v>
      </c>
      <c r="AH3950">
        <v>18</v>
      </c>
      <c r="AI3950">
        <v>1</v>
      </c>
      <c r="AJ3950">
        <v>1</v>
      </c>
      <c r="AK3950">
        <v>164</v>
      </c>
      <c r="AL3950">
        <v>0.02</v>
      </c>
      <c r="AM3950">
        <v>10</v>
      </c>
      <c r="AN3950">
        <v>5</v>
      </c>
      <c r="AO3950">
        <v>17</v>
      </c>
      <c r="AP3950">
        <v>5</v>
      </c>
      <c r="AQ3950">
        <v>10</v>
      </c>
    </row>
    <row r="3951" spans="1:43" hidden="1" x14ac:dyDescent="0.25">
      <c r="A3951" t="s">
        <v>14636</v>
      </c>
      <c r="B3951" t="s">
        <v>14637</v>
      </c>
      <c r="C3951" s="1" t="str">
        <f t="shared" si="289"/>
        <v>21:0118</v>
      </c>
      <c r="D3951" s="1" t="str">
        <f t="shared" si="290"/>
        <v>21:0027</v>
      </c>
      <c r="E3951" t="s">
        <v>14638</v>
      </c>
      <c r="F3951" t="s">
        <v>14639</v>
      </c>
      <c r="H3951">
        <v>63.597333300000003</v>
      </c>
      <c r="I3951">
        <v>-95.998873799999998</v>
      </c>
      <c r="J3951" s="1" t="str">
        <f t="shared" si="291"/>
        <v>Till</v>
      </c>
      <c r="K3951" s="1" t="str">
        <f t="shared" si="292"/>
        <v>&lt;63 micron</v>
      </c>
      <c r="L3951">
        <v>0.2</v>
      </c>
      <c r="M3951">
        <v>0.59</v>
      </c>
      <c r="N3951">
        <v>1</v>
      </c>
      <c r="O3951">
        <v>200</v>
      </c>
      <c r="P3951">
        <v>0.25</v>
      </c>
      <c r="Q3951">
        <v>2</v>
      </c>
      <c r="R3951">
        <v>0.46</v>
      </c>
      <c r="S3951">
        <v>0.25</v>
      </c>
      <c r="T3951">
        <v>3</v>
      </c>
      <c r="U3951">
        <v>34</v>
      </c>
      <c r="V3951">
        <v>12</v>
      </c>
      <c r="W3951">
        <v>1.55</v>
      </c>
      <c r="X3951">
        <v>5</v>
      </c>
      <c r="Y3951">
        <v>0.5</v>
      </c>
      <c r="Z3951">
        <v>0.13</v>
      </c>
      <c r="AA3951">
        <v>30</v>
      </c>
      <c r="AB3951">
        <v>0.4</v>
      </c>
      <c r="AC3951">
        <v>170</v>
      </c>
      <c r="AD3951">
        <v>0.5</v>
      </c>
      <c r="AE3951">
        <v>0.01</v>
      </c>
      <c r="AF3951">
        <v>12</v>
      </c>
      <c r="AG3951">
        <v>930</v>
      </c>
      <c r="AH3951">
        <v>8</v>
      </c>
      <c r="AI3951">
        <v>1</v>
      </c>
      <c r="AJ3951">
        <v>3</v>
      </c>
      <c r="AK3951">
        <v>86</v>
      </c>
      <c r="AL3951">
        <v>0.05</v>
      </c>
      <c r="AM3951">
        <v>5</v>
      </c>
      <c r="AN3951">
        <v>5</v>
      </c>
      <c r="AO3951">
        <v>27</v>
      </c>
      <c r="AP3951">
        <v>5</v>
      </c>
      <c r="AQ3951">
        <v>16</v>
      </c>
    </row>
    <row r="3952" spans="1:43" hidden="1" x14ac:dyDescent="0.25">
      <c r="A3952" t="s">
        <v>14640</v>
      </c>
      <c r="B3952" t="s">
        <v>14641</v>
      </c>
      <c r="C3952" s="1" t="str">
        <f t="shared" si="289"/>
        <v>21:0118</v>
      </c>
      <c r="D3952" s="1" t="str">
        <f t="shared" si="290"/>
        <v>21:0027</v>
      </c>
      <c r="E3952" t="s">
        <v>14642</v>
      </c>
      <c r="F3952" t="s">
        <v>14643</v>
      </c>
      <c r="H3952">
        <v>63.5842156</v>
      </c>
      <c r="I3952">
        <v>-95.997774300000003</v>
      </c>
      <c r="J3952" s="1" t="str">
        <f t="shared" si="291"/>
        <v>Till</v>
      </c>
      <c r="K3952" s="1" t="str">
        <f t="shared" si="292"/>
        <v>&lt;63 micron</v>
      </c>
      <c r="L3952">
        <v>0.2</v>
      </c>
      <c r="M3952">
        <v>0.4</v>
      </c>
      <c r="N3952">
        <v>2</v>
      </c>
      <c r="O3952">
        <v>140</v>
      </c>
      <c r="P3952">
        <v>0.25</v>
      </c>
      <c r="Q3952">
        <v>1</v>
      </c>
      <c r="R3952">
        <v>0.46</v>
      </c>
      <c r="S3952">
        <v>0.25</v>
      </c>
      <c r="T3952">
        <v>3</v>
      </c>
      <c r="U3952">
        <v>32</v>
      </c>
      <c r="V3952">
        <v>7</v>
      </c>
      <c r="W3952">
        <v>1.63</v>
      </c>
      <c r="X3952">
        <v>5</v>
      </c>
      <c r="Y3952">
        <v>0.5</v>
      </c>
      <c r="Z3952">
        <v>0.08</v>
      </c>
      <c r="AA3952">
        <v>30</v>
      </c>
      <c r="AB3952">
        <v>0.3</v>
      </c>
      <c r="AC3952">
        <v>140</v>
      </c>
      <c r="AD3952">
        <v>0.5</v>
      </c>
      <c r="AE3952">
        <v>0.01</v>
      </c>
      <c r="AF3952">
        <v>10</v>
      </c>
      <c r="AG3952">
        <v>1200</v>
      </c>
      <c r="AH3952">
        <v>14</v>
      </c>
      <c r="AI3952">
        <v>1</v>
      </c>
      <c r="AJ3952">
        <v>2</v>
      </c>
      <c r="AK3952">
        <v>90</v>
      </c>
      <c r="AL3952">
        <v>0.05</v>
      </c>
      <c r="AM3952">
        <v>5</v>
      </c>
      <c r="AN3952">
        <v>5</v>
      </c>
      <c r="AO3952">
        <v>28</v>
      </c>
      <c r="AP3952">
        <v>5</v>
      </c>
      <c r="AQ3952">
        <v>14</v>
      </c>
    </row>
    <row r="3953" spans="1:43" hidden="1" x14ac:dyDescent="0.25">
      <c r="A3953" t="s">
        <v>14644</v>
      </c>
      <c r="B3953" t="s">
        <v>14645</v>
      </c>
      <c r="C3953" s="1" t="str">
        <f t="shared" si="289"/>
        <v>21:0118</v>
      </c>
      <c r="D3953" s="1" t="str">
        <f t="shared" si="290"/>
        <v>21:0027</v>
      </c>
      <c r="E3953" t="s">
        <v>14646</v>
      </c>
      <c r="F3953" t="s">
        <v>14647</v>
      </c>
      <c r="H3953">
        <v>63.573218900000001</v>
      </c>
      <c r="I3953">
        <v>-95.999196699999999</v>
      </c>
      <c r="J3953" s="1" t="str">
        <f t="shared" si="291"/>
        <v>Till</v>
      </c>
      <c r="K3953" s="1" t="str">
        <f t="shared" si="292"/>
        <v>&lt;63 micron</v>
      </c>
      <c r="L3953">
        <v>0.1</v>
      </c>
      <c r="M3953">
        <v>0.57999999999999996</v>
      </c>
      <c r="N3953">
        <v>4</v>
      </c>
      <c r="O3953">
        <v>170</v>
      </c>
      <c r="P3953">
        <v>0.25</v>
      </c>
      <c r="Q3953">
        <v>1</v>
      </c>
      <c r="R3953">
        <v>0.27</v>
      </c>
      <c r="S3953">
        <v>0.25</v>
      </c>
      <c r="T3953">
        <v>3</v>
      </c>
      <c r="U3953">
        <v>34</v>
      </c>
      <c r="V3953">
        <v>7</v>
      </c>
      <c r="W3953">
        <v>1.53</v>
      </c>
      <c r="X3953">
        <v>5</v>
      </c>
      <c r="Y3953">
        <v>0.5</v>
      </c>
      <c r="Z3953">
        <v>7.0000000000000007E-2</v>
      </c>
      <c r="AA3953">
        <v>20</v>
      </c>
      <c r="AB3953">
        <v>0.39</v>
      </c>
      <c r="AC3953">
        <v>165</v>
      </c>
      <c r="AD3953">
        <v>0.5</v>
      </c>
      <c r="AE3953">
        <v>0.01</v>
      </c>
      <c r="AF3953">
        <v>12</v>
      </c>
      <c r="AG3953">
        <v>820</v>
      </c>
      <c r="AH3953">
        <v>6</v>
      </c>
      <c r="AI3953">
        <v>1</v>
      </c>
      <c r="AJ3953">
        <v>1</v>
      </c>
      <c r="AK3953">
        <v>54</v>
      </c>
      <c r="AL3953">
        <v>0.05</v>
      </c>
      <c r="AM3953">
        <v>5</v>
      </c>
      <c r="AN3953">
        <v>5</v>
      </c>
      <c r="AO3953">
        <v>28</v>
      </c>
      <c r="AP3953">
        <v>5</v>
      </c>
      <c r="AQ3953">
        <v>16</v>
      </c>
    </row>
    <row r="3954" spans="1:43" hidden="1" x14ac:dyDescent="0.25">
      <c r="A3954" t="s">
        <v>14648</v>
      </c>
      <c r="B3954" t="s">
        <v>14649</v>
      </c>
      <c r="C3954" s="1" t="str">
        <f t="shared" si="289"/>
        <v>21:0118</v>
      </c>
      <c r="D3954" s="1" t="str">
        <f t="shared" si="290"/>
        <v>21:0027</v>
      </c>
      <c r="E3954" t="s">
        <v>14650</v>
      </c>
      <c r="F3954" t="s">
        <v>14651</v>
      </c>
      <c r="H3954">
        <v>63.550626700000002</v>
      </c>
      <c r="I3954">
        <v>-95.988986100000005</v>
      </c>
      <c r="J3954" s="1" t="str">
        <f t="shared" si="291"/>
        <v>Till</v>
      </c>
      <c r="K3954" s="1" t="str">
        <f t="shared" si="292"/>
        <v>&lt;63 micron</v>
      </c>
      <c r="L3954">
        <v>0.2</v>
      </c>
      <c r="M3954">
        <v>1.18</v>
      </c>
      <c r="N3954">
        <v>6</v>
      </c>
      <c r="O3954">
        <v>310</v>
      </c>
      <c r="P3954">
        <v>0.25</v>
      </c>
      <c r="Q3954">
        <v>1</v>
      </c>
      <c r="R3954">
        <v>0.54</v>
      </c>
      <c r="S3954">
        <v>0.25</v>
      </c>
      <c r="T3954">
        <v>7</v>
      </c>
      <c r="U3954">
        <v>50</v>
      </c>
      <c r="V3954">
        <v>19</v>
      </c>
      <c r="W3954">
        <v>1.99</v>
      </c>
      <c r="X3954">
        <v>5</v>
      </c>
      <c r="Y3954">
        <v>0.5</v>
      </c>
      <c r="Z3954">
        <v>0.3</v>
      </c>
      <c r="AA3954">
        <v>30</v>
      </c>
      <c r="AB3954">
        <v>0.84</v>
      </c>
      <c r="AC3954">
        <v>250</v>
      </c>
      <c r="AD3954">
        <v>0.5</v>
      </c>
      <c r="AE3954">
        <v>0.01</v>
      </c>
      <c r="AF3954">
        <v>21</v>
      </c>
      <c r="AG3954">
        <v>1000</v>
      </c>
      <c r="AH3954">
        <v>8</v>
      </c>
      <c r="AI3954">
        <v>1</v>
      </c>
      <c r="AJ3954">
        <v>4</v>
      </c>
      <c r="AK3954">
        <v>82</v>
      </c>
      <c r="AL3954">
        <v>0.06</v>
      </c>
      <c r="AM3954">
        <v>5</v>
      </c>
      <c r="AN3954">
        <v>5</v>
      </c>
      <c r="AO3954">
        <v>35</v>
      </c>
      <c r="AP3954">
        <v>5</v>
      </c>
      <c r="AQ3954">
        <v>32</v>
      </c>
    </row>
    <row r="3955" spans="1:43" hidden="1" x14ac:dyDescent="0.25">
      <c r="A3955" t="s">
        <v>14652</v>
      </c>
      <c r="B3955" t="s">
        <v>14653</v>
      </c>
      <c r="C3955" s="1" t="str">
        <f t="shared" si="289"/>
        <v>21:0118</v>
      </c>
      <c r="D3955" s="1" t="str">
        <f t="shared" si="290"/>
        <v>21:0027</v>
      </c>
      <c r="E3955" t="s">
        <v>14654</v>
      </c>
      <c r="F3955" t="s">
        <v>14655</v>
      </c>
      <c r="H3955">
        <v>63.8151978</v>
      </c>
      <c r="I3955">
        <v>-95.964973900000004</v>
      </c>
      <c r="J3955" s="1" t="str">
        <f t="shared" si="291"/>
        <v>Till</v>
      </c>
      <c r="K3955" s="1" t="str">
        <f t="shared" si="292"/>
        <v>&lt;63 micron</v>
      </c>
      <c r="L3955">
        <v>0.1</v>
      </c>
      <c r="M3955">
        <v>0.49</v>
      </c>
      <c r="N3955">
        <v>1</v>
      </c>
      <c r="O3955">
        <v>130</v>
      </c>
      <c r="P3955">
        <v>0.25</v>
      </c>
      <c r="Q3955">
        <v>1</v>
      </c>
      <c r="R3955">
        <v>0.28000000000000003</v>
      </c>
      <c r="S3955">
        <v>0.25</v>
      </c>
      <c r="T3955">
        <v>2</v>
      </c>
      <c r="U3955">
        <v>20</v>
      </c>
      <c r="V3955">
        <v>4</v>
      </c>
      <c r="W3955">
        <v>1.24</v>
      </c>
      <c r="X3955">
        <v>5</v>
      </c>
      <c r="Y3955">
        <v>0.5</v>
      </c>
      <c r="Z3955">
        <v>0.09</v>
      </c>
      <c r="AA3955">
        <v>30</v>
      </c>
      <c r="AB3955">
        <v>0.22</v>
      </c>
      <c r="AC3955">
        <v>125</v>
      </c>
      <c r="AD3955">
        <v>0.5</v>
      </c>
      <c r="AE3955">
        <v>0.01</v>
      </c>
      <c r="AF3955">
        <v>6</v>
      </c>
      <c r="AG3955">
        <v>880</v>
      </c>
      <c r="AH3955">
        <v>6</v>
      </c>
      <c r="AI3955">
        <v>1</v>
      </c>
      <c r="AJ3955">
        <v>1</v>
      </c>
      <c r="AK3955">
        <v>114</v>
      </c>
      <c r="AL3955">
        <v>0.02</v>
      </c>
      <c r="AM3955">
        <v>5</v>
      </c>
      <c r="AN3955">
        <v>5</v>
      </c>
      <c r="AO3955">
        <v>18</v>
      </c>
      <c r="AP3955">
        <v>5</v>
      </c>
      <c r="AQ3955">
        <v>8</v>
      </c>
    </row>
    <row r="3956" spans="1:43" hidden="1" x14ac:dyDescent="0.25">
      <c r="A3956" t="s">
        <v>14656</v>
      </c>
      <c r="B3956" t="s">
        <v>14657</v>
      </c>
      <c r="C3956" s="1" t="str">
        <f t="shared" si="289"/>
        <v>21:0118</v>
      </c>
      <c r="D3956" s="1" t="str">
        <f t="shared" si="290"/>
        <v>21:0027</v>
      </c>
      <c r="E3956" t="s">
        <v>14658</v>
      </c>
      <c r="F3956" t="s">
        <v>14659</v>
      </c>
      <c r="H3956">
        <v>63.829360800000003</v>
      </c>
      <c r="I3956">
        <v>-95.972016999999994</v>
      </c>
      <c r="J3956" s="1" t="str">
        <f t="shared" si="291"/>
        <v>Till</v>
      </c>
      <c r="K3956" s="1" t="str">
        <f t="shared" si="292"/>
        <v>&lt;63 micron</v>
      </c>
      <c r="L3956">
        <v>0.2</v>
      </c>
      <c r="M3956">
        <v>1.42</v>
      </c>
      <c r="N3956">
        <v>10</v>
      </c>
      <c r="O3956">
        <v>330</v>
      </c>
      <c r="P3956">
        <v>0.25</v>
      </c>
      <c r="Q3956">
        <v>1</v>
      </c>
      <c r="R3956">
        <v>0.32</v>
      </c>
      <c r="S3956">
        <v>0.25</v>
      </c>
      <c r="T3956">
        <v>4</v>
      </c>
      <c r="U3956">
        <v>26</v>
      </c>
      <c r="V3956">
        <v>11</v>
      </c>
      <c r="W3956">
        <v>1.63</v>
      </c>
      <c r="X3956">
        <v>5</v>
      </c>
      <c r="Y3956">
        <v>0.5</v>
      </c>
      <c r="Z3956">
        <v>0.31</v>
      </c>
      <c r="AA3956">
        <v>30</v>
      </c>
      <c r="AB3956">
        <v>0.51</v>
      </c>
      <c r="AC3956">
        <v>180</v>
      </c>
      <c r="AD3956">
        <v>0.5</v>
      </c>
      <c r="AE3956">
        <v>0.01</v>
      </c>
      <c r="AF3956">
        <v>13</v>
      </c>
      <c r="AG3956">
        <v>740</v>
      </c>
      <c r="AH3956">
        <v>12</v>
      </c>
      <c r="AI3956">
        <v>1</v>
      </c>
      <c r="AJ3956">
        <v>2</v>
      </c>
      <c r="AK3956">
        <v>145</v>
      </c>
      <c r="AL3956">
        <v>0.02</v>
      </c>
      <c r="AM3956">
        <v>5</v>
      </c>
      <c r="AN3956">
        <v>5</v>
      </c>
      <c r="AO3956">
        <v>23</v>
      </c>
      <c r="AP3956">
        <v>5</v>
      </c>
      <c r="AQ3956">
        <v>22</v>
      </c>
    </row>
    <row r="3957" spans="1:43" hidden="1" x14ac:dyDescent="0.25">
      <c r="A3957" t="s">
        <v>14660</v>
      </c>
      <c r="B3957" t="s">
        <v>14661</v>
      </c>
      <c r="C3957" s="1" t="str">
        <f t="shared" si="289"/>
        <v>21:0118</v>
      </c>
      <c r="D3957" s="1" t="str">
        <f t="shared" si="290"/>
        <v>21:0027</v>
      </c>
      <c r="E3957" t="s">
        <v>14662</v>
      </c>
      <c r="F3957" t="s">
        <v>14663</v>
      </c>
      <c r="H3957">
        <v>63.854677899999999</v>
      </c>
      <c r="I3957">
        <v>-95.971678299999994</v>
      </c>
      <c r="J3957" s="1" t="str">
        <f t="shared" si="291"/>
        <v>Till</v>
      </c>
      <c r="K3957" s="1" t="str">
        <f t="shared" si="292"/>
        <v>&lt;63 micron</v>
      </c>
      <c r="L3957">
        <v>0.2</v>
      </c>
      <c r="M3957">
        <v>1.53</v>
      </c>
      <c r="N3957">
        <v>4</v>
      </c>
      <c r="O3957">
        <v>260</v>
      </c>
      <c r="P3957">
        <v>0.25</v>
      </c>
      <c r="Q3957">
        <v>1</v>
      </c>
      <c r="R3957">
        <v>0.28000000000000003</v>
      </c>
      <c r="S3957">
        <v>0.25</v>
      </c>
      <c r="T3957">
        <v>4</v>
      </c>
      <c r="U3957">
        <v>29</v>
      </c>
      <c r="V3957">
        <v>12</v>
      </c>
      <c r="W3957">
        <v>1.85</v>
      </c>
      <c r="X3957">
        <v>10</v>
      </c>
      <c r="Y3957">
        <v>0.5</v>
      </c>
      <c r="Z3957">
        <v>0.27</v>
      </c>
      <c r="AA3957">
        <v>40</v>
      </c>
      <c r="AB3957">
        <v>0.51</v>
      </c>
      <c r="AC3957">
        <v>185</v>
      </c>
      <c r="AD3957">
        <v>0.5</v>
      </c>
      <c r="AE3957">
        <v>0.01</v>
      </c>
      <c r="AF3957">
        <v>14</v>
      </c>
      <c r="AG3957">
        <v>770</v>
      </c>
      <c r="AH3957">
        <v>16</v>
      </c>
      <c r="AI3957">
        <v>1</v>
      </c>
      <c r="AJ3957">
        <v>3</v>
      </c>
      <c r="AK3957">
        <v>229</v>
      </c>
      <c r="AL3957">
        <v>0.02</v>
      </c>
      <c r="AM3957">
        <v>5</v>
      </c>
      <c r="AN3957">
        <v>5</v>
      </c>
      <c r="AO3957">
        <v>27</v>
      </c>
      <c r="AP3957">
        <v>5</v>
      </c>
      <c r="AQ3957">
        <v>28</v>
      </c>
    </row>
    <row r="3958" spans="1:43" hidden="1" x14ac:dyDescent="0.25">
      <c r="A3958" t="s">
        <v>14664</v>
      </c>
      <c r="B3958" t="s">
        <v>14665</v>
      </c>
      <c r="C3958" s="1" t="str">
        <f t="shared" si="289"/>
        <v>21:0118</v>
      </c>
      <c r="D3958" s="1" t="str">
        <f t="shared" si="290"/>
        <v>21:0027</v>
      </c>
      <c r="E3958" t="s">
        <v>14666</v>
      </c>
      <c r="F3958" t="s">
        <v>14667</v>
      </c>
      <c r="H3958">
        <v>63.866233200000003</v>
      </c>
      <c r="I3958">
        <v>-95.964000100000007</v>
      </c>
      <c r="J3958" s="1" t="str">
        <f t="shared" si="291"/>
        <v>Till</v>
      </c>
      <c r="K3958" s="1" t="str">
        <f t="shared" si="292"/>
        <v>&lt;63 micron</v>
      </c>
      <c r="L3958">
        <v>0.2</v>
      </c>
      <c r="M3958">
        <v>0.79</v>
      </c>
      <c r="N3958">
        <v>1</v>
      </c>
      <c r="O3958">
        <v>110</v>
      </c>
      <c r="P3958">
        <v>0.25</v>
      </c>
      <c r="Q3958">
        <v>4</v>
      </c>
      <c r="R3958">
        <v>0.25</v>
      </c>
      <c r="S3958">
        <v>0.25</v>
      </c>
      <c r="T3958">
        <v>2</v>
      </c>
      <c r="U3958">
        <v>17</v>
      </c>
      <c r="V3958">
        <v>6</v>
      </c>
      <c r="W3958">
        <v>1.21</v>
      </c>
      <c r="X3958">
        <v>5</v>
      </c>
      <c r="Y3958">
        <v>0.5</v>
      </c>
      <c r="Z3958">
        <v>0.13</v>
      </c>
      <c r="AA3958">
        <v>30</v>
      </c>
      <c r="AB3958">
        <v>0.24</v>
      </c>
      <c r="AC3958">
        <v>130</v>
      </c>
      <c r="AD3958">
        <v>0.5</v>
      </c>
      <c r="AE3958">
        <v>0.01</v>
      </c>
      <c r="AF3958">
        <v>6</v>
      </c>
      <c r="AG3958">
        <v>750</v>
      </c>
      <c r="AH3958">
        <v>12</v>
      </c>
      <c r="AI3958">
        <v>1</v>
      </c>
      <c r="AJ3958">
        <v>2</v>
      </c>
      <c r="AK3958">
        <v>142</v>
      </c>
      <c r="AL3958">
        <v>0.02</v>
      </c>
      <c r="AM3958">
        <v>5</v>
      </c>
      <c r="AN3958">
        <v>5</v>
      </c>
      <c r="AO3958">
        <v>18</v>
      </c>
      <c r="AP3958">
        <v>5</v>
      </c>
      <c r="AQ3958">
        <v>12</v>
      </c>
    </row>
    <row r="3959" spans="1:43" hidden="1" x14ac:dyDescent="0.25">
      <c r="A3959" t="s">
        <v>14668</v>
      </c>
      <c r="B3959" t="s">
        <v>14669</v>
      </c>
      <c r="C3959" s="1" t="str">
        <f t="shared" si="289"/>
        <v>21:0118</v>
      </c>
      <c r="D3959" s="1" t="str">
        <f t="shared" si="290"/>
        <v>21:0027</v>
      </c>
      <c r="E3959" t="s">
        <v>14670</v>
      </c>
      <c r="F3959" t="s">
        <v>14671</v>
      </c>
      <c r="H3959">
        <v>63.884789900000001</v>
      </c>
      <c r="I3959">
        <v>-95.966589200000001</v>
      </c>
      <c r="J3959" s="1" t="str">
        <f t="shared" si="291"/>
        <v>Till</v>
      </c>
      <c r="K3959" s="1" t="str">
        <f t="shared" si="292"/>
        <v>&lt;63 micron</v>
      </c>
      <c r="L3959">
        <v>0.2</v>
      </c>
      <c r="M3959">
        <v>0.89</v>
      </c>
      <c r="N3959">
        <v>1</v>
      </c>
      <c r="O3959">
        <v>170</v>
      </c>
      <c r="P3959">
        <v>0.5</v>
      </c>
      <c r="Q3959">
        <v>1</v>
      </c>
      <c r="R3959">
        <v>0.28999999999999998</v>
      </c>
      <c r="S3959">
        <v>0.25</v>
      </c>
      <c r="T3959">
        <v>2</v>
      </c>
      <c r="U3959">
        <v>20</v>
      </c>
      <c r="V3959">
        <v>8</v>
      </c>
      <c r="W3959">
        <v>1.39</v>
      </c>
      <c r="X3959">
        <v>5</v>
      </c>
      <c r="Y3959">
        <v>0.5</v>
      </c>
      <c r="Z3959">
        <v>0.16</v>
      </c>
      <c r="AA3959">
        <v>30</v>
      </c>
      <c r="AB3959">
        <v>0.32</v>
      </c>
      <c r="AC3959">
        <v>135</v>
      </c>
      <c r="AD3959">
        <v>0.5</v>
      </c>
      <c r="AE3959">
        <v>0.01</v>
      </c>
      <c r="AF3959">
        <v>9</v>
      </c>
      <c r="AG3959">
        <v>760</v>
      </c>
      <c r="AH3959">
        <v>8</v>
      </c>
      <c r="AI3959">
        <v>1</v>
      </c>
      <c r="AJ3959">
        <v>2</v>
      </c>
      <c r="AK3959">
        <v>148</v>
      </c>
      <c r="AL3959">
        <v>0.03</v>
      </c>
      <c r="AM3959">
        <v>5</v>
      </c>
      <c r="AN3959">
        <v>5</v>
      </c>
      <c r="AO3959">
        <v>21</v>
      </c>
      <c r="AP3959">
        <v>5</v>
      </c>
      <c r="AQ3959">
        <v>16</v>
      </c>
    </row>
    <row r="3960" spans="1:43" hidden="1" x14ac:dyDescent="0.25">
      <c r="A3960" t="s">
        <v>14672</v>
      </c>
      <c r="B3960" t="s">
        <v>14673</v>
      </c>
      <c r="C3960" s="1" t="str">
        <f t="shared" si="289"/>
        <v>21:0118</v>
      </c>
      <c r="D3960" s="1" t="str">
        <f t="shared" si="290"/>
        <v>21:0027</v>
      </c>
      <c r="E3960" t="s">
        <v>14674</v>
      </c>
      <c r="F3960" t="s">
        <v>14675</v>
      </c>
      <c r="H3960">
        <v>63.901873500000001</v>
      </c>
      <c r="I3960">
        <v>-95.970494299999999</v>
      </c>
      <c r="J3960" s="1" t="str">
        <f t="shared" si="291"/>
        <v>Till</v>
      </c>
      <c r="K3960" s="1" t="str">
        <f t="shared" si="292"/>
        <v>&lt;63 micron</v>
      </c>
      <c r="L3960">
        <v>0.2</v>
      </c>
      <c r="M3960">
        <v>1.37</v>
      </c>
      <c r="N3960">
        <v>6</v>
      </c>
      <c r="O3960">
        <v>320</v>
      </c>
      <c r="P3960">
        <v>0.5</v>
      </c>
      <c r="Q3960">
        <v>1</v>
      </c>
      <c r="R3960">
        <v>0.31</v>
      </c>
      <c r="S3960">
        <v>0.25</v>
      </c>
      <c r="T3960">
        <v>3</v>
      </c>
      <c r="U3960">
        <v>27</v>
      </c>
      <c r="V3960">
        <v>11</v>
      </c>
      <c r="W3960">
        <v>1.68</v>
      </c>
      <c r="X3960">
        <v>5</v>
      </c>
      <c r="Y3960">
        <v>0.5</v>
      </c>
      <c r="Z3960">
        <v>0.24</v>
      </c>
      <c r="AA3960">
        <v>40</v>
      </c>
      <c r="AB3960">
        <v>0.42</v>
      </c>
      <c r="AC3960">
        <v>190</v>
      </c>
      <c r="AD3960">
        <v>0.5</v>
      </c>
      <c r="AE3960">
        <v>0.01</v>
      </c>
      <c r="AF3960">
        <v>13</v>
      </c>
      <c r="AG3960">
        <v>780</v>
      </c>
      <c r="AH3960">
        <v>14</v>
      </c>
      <c r="AI3960">
        <v>1</v>
      </c>
      <c r="AJ3960">
        <v>2</v>
      </c>
      <c r="AK3960">
        <v>217</v>
      </c>
      <c r="AL3960">
        <v>0.02</v>
      </c>
      <c r="AM3960">
        <v>5</v>
      </c>
      <c r="AN3960">
        <v>5</v>
      </c>
      <c r="AO3960">
        <v>24</v>
      </c>
      <c r="AP3960">
        <v>5</v>
      </c>
      <c r="AQ3960">
        <v>22</v>
      </c>
    </row>
    <row r="3961" spans="1:43" hidden="1" x14ac:dyDescent="0.25">
      <c r="A3961" t="s">
        <v>14676</v>
      </c>
      <c r="B3961" t="s">
        <v>14677</v>
      </c>
      <c r="C3961" s="1" t="str">
        <f t="shared" si="289"/>
        <v>21:0118</v>
      </c>
      <c r="D3961" s="1" t="str">
        <f t="shared" si="290"/>
        <v>21:0027</v>
      </c>
      <c r="E3961" t="s">
        <v>14678</v>
      </c>
      <c r="F3961" t="s">
        <v>14679</v>
      </c>
      <c r="H3961">
        <v>63.917507999999998</v>
      </c>
      <c r="I3961">
        <v>-95.971047799999994</v>
      </c>
      <c r="J3961" s="1" t="str">
        <f t="shared" si="291"/>
        <v>Till</v>
      </c>
      <c r="K3961" s="1" t="str">
        <f t="shared" si="292"/>
        <v>&lt;63 micron</v>
      </c>
      <c r="L3961">
        <v>0.1</v>
      </c>
      <c r="M3961">
        <v>0.71</v>
      </c>
      <c r="N3961">
        <v>8</v>
      </c>
      <c r="O3961">
        <v>110</v>
      </c>
      <c r="P3961">
        <v>0.25</v>
      </c>
      <c r="Q3961">
        <v>1</v>
      </c>
      <c r="R3961">
        <v>0.25</v>
      </c>
      <c r="S3961">
        <v>0.25</v>
      </c>
      <c r="T3961">
        <v>2</v>
      </c>
      <c r="U3961">
        <v>18</v>
      </c>
      <c r="V3961">
        <v>6</v>
      </c>
      <c r="W3961">
        <v>1.45</v>
      </c>
      <c r="X3961">
        <v>5</v>
      </c>
      <c r="Y3961">
        <v>0.5</v>
      </c>
      <c r="Z3961">
        <v>0.11</v>
      </c>
      <c r="AA3961">
        <v>30</v>
      </c>
      <c r="AB3961">
        <v>0.24</v>
      </c>
      <c r="AC3961">
        <v>115</v>
      </c>
      <c r="AD3961">
        <v>0.5</v>
      </c>
      <c r="AE3961">
        <v>0.01</v>
      </c>
      <c r="AF3961">
        <v>8</v>
      </c>
      <c r="AG3961">
        <v>850</v>
      </c>
      <c r="AH3961">
        <v>8</v>
      </c>
      <c r="AI3961">
        <v>1</v>
      </c>
      <c r="AJ3961">
        <v>1</v>
      </c>
      <c r="AK3961">
        <v>199</v>
      </c>
      <c r="AL3961">
        <v>0.02</v>
      </c>
      <c r="AM3961">
        <v>5</v>
      </c>
      <c r="AN3961">
        <v>5</v>
      </c>
      <c r="AO3961">
        <v>18</v>
      </c>
      <c r="AP3961">
        <v>5</v>
      </c>
      <c r="AQ3961">
        <v>14</v>
      </c>
    </row>
    <row r="3962" spans="1:43" hidden="1" x14ac:dyDescent="0.25">
      <c r="A3962" t="s">
        <v>14680</v>
      </c>
      <c r="B3962" t="s">
        <v>14681</v>
      </c>
      <c r="C3962" s="1" t="str">
        <f t="shared" si="289"/>
        <v>21:0118</v>
      </c>
      <c r="D3962" s="1" t="str">
        <f t="shared" si="290"/>
        <v>21:0027</v>
      </c>
      <c r="E3962" t="s">
        <v>14682</v>
      </c>
      <c r="F3962" t="s">
        <v>14683</v>
      </c>
      <c r="H3962">
        <v>63.944833699999997</v>
      </c>
      <c r="I3962">
        <v>-95.970411600000006</v>
      </c>
      <c r="J3962" s="1" t="str">
        <f t="shared" si="291"/>
        <v>Till</v>
      </c>
      <c r="K3962" s="1" t="str">
        <f t="shared" si="292"/>
        <v>&lt;63 micron</v>
      </c>
      <c r="L3962">
        <v>0.2</v>
      </c>
      <c r="M3962">
        <v>1.41</v>
      </c>
      <c r="N3962">
        <v>6</v>
      </c>
      <c r="O3962">
        <v>400</v>
      </c>
      <c r="P3962">
        <v>0.5</v>
      </c>
      <c r="Q3962">
        <v>2</v>
      </c>
      <c r="R3962">
        <v>0.44</v>
      </c>
      <c r="S3962">
        <v>0.25</v>
      </c>
      <c r="T3962">
        <v>3</v>
      </c>
      <c r="U3962">
        <v>23</v>
      </c>
      <c r="V3962">
        <v>11</v>
      </c>
      <c r="W3962">
        <v>1.69</v>
      </c>
      <c r="X3962">
        <v>5</v>
      </c>
      <c r="Y3962">
        <v>0.5</v>
      </c>
      <c r="Z3962">
        <v>0.27</v>
      </c>
      <c r="AA3962">
        <v>40</v>
      </c>
      <c r="AB3962">
        <v>0.49</v>
      </c>
      <c r="AC3962">
        <v>155</v>
      </c>
      <c r="AD3962">
        <v>0.5</v>
      </c>
      <c r="AE3962">
        <v>0.01</v>
      </c>
      <c r="AF3962">
        <v>10</v>
      </c>
      <c r="AG3962">
        <v>770</v>
      </c>
      <c r="AH3962">
        <v>16</v>
      </c>
      <c r="AI3962">
        <v>1</v>
      </c>
      <c r="AJ3962">
        <v>2</v>
      </c>
      <c r="AK3962">
        <v>173</v>
      </c>
      <c r="AL3962">
        <v>0.02</v>
      </c>
      <c r="AM3962">
        <v>5</v>
      </c>
      <c r="AN3962">
        <v>5</v>
      </c>
      <c r="AO3962">
        <v>23</v>
      </c>
      <c r="AP3962">
        <v>5</v>
      </c>
      <c r="AQ3962">
        <v>26</v>
      </c>
    </row>
    <row r="3963" spans="1:43" hidden="1" x14ac:dyDescent="0.25">
      <c r="A3963" t="s">
        <v>14684</v>
      </c>
      <c r="B3963" t="s">
        <v>14685</v>
      </c>
      <c r="C3963" s="1" t="str">
        <f t="shared" si="289"/>
        <v>21:0118</v>
      </c>
      <c r="D3963" s="1" t="str">
        <f t="shared" si="290"/>
        <v>21:0027</v>
      </c>
      <c r="E3963" t="s">
        <v>14686</v>
      </c>
      <c r="F3963" t="s">
        <v>14687</v>
      </c>
      <c r="H3963">
        <v>63.9581728</v>
      </c>
      <c r="I3963">
        <v>-95.969456300000004</v>
      </c>
      <c r="J3963" s="1" t="str">
        <f t="shared" si="291"/>
        <v>Till</v>
      </c>
      <c r="K3963" s="1" t="str">
        <f t="shared" si="292"/>
        <v>&lt;63 micron</v>
      </c>
      <c r="L3963">
        <v>0.2</v>
      </c>
      <c r="M3963">
        <v>0.63</v>
      </c>
      <c r="N3963">
        <v>4</v>
      </c>
      <c r="O3963">
        <v>140</v>
      </c>
      <c r="P3963">
        <v>0.25</v>
      </c>
      <c r="Q3963">
        <v>1</v>
      </c>
      <c r="R3963">
        <v>0.25</v>
      </c>
      <c r="S3963">
        <v>0.25</v>
      </c>
      <c r="T3963">
        <v>2</v>
      </c>
      <c r="U3963">
        <v>14</v>
      </c>
      <c r="V3963">
        <v>4</v>
      </c>
      <c r="W3963">
        <v>1.23</v>
      </c>
      <c r="X3963">
        <v>5</v>
      </c>
      <c r="Y3963">
        <v>0.5</v>
      </c>
      <c r="Z3963">
        <v>0.08</v>
      </c>
      <c r="AA3963">
        <v>30</v>
      </c>
      <c r="AB3963">
        <v>0.22</v>
      </c>
      <c r="AC3963">
        <v>105</v>
      </c>
      <c r="AD3963">
        <v>0.5</v>
      </c>
      <c r="AE3963">
        <v>0.01</v>
      </c>
      <c r="AF3963">
        <v>5</v>
      </c>
      <c r="AG3963">
        <v>690</v>
      </c>
      <c r="AH3963">
        <v>14</v>
      </c>
      <c r="AI3963">
        <v>1</v>
      </c>
      <c r="AJ3963">
        <v>1</v>
      </c>
      <c r="AK3963">
        <v>149</v>
      </c>
      <c r="AL3963">
        <v>0.02</v>
      </c>
      <c r="AM3963">
        <v>5</v>
      </c>
      <c r="AN3963">
        <v>5</v>
      </c>
      <c r="AO3963">
        <v>17</v>
      </c>
      <c r="AP3963">
        <v>5</v>
      </c>
      <c r="AQ3963">
        <v>12</v>
      </c>
    </row>
    <row r="3964" spans="1:43" hidden="1" x14ac:dyDescent="0.25">
      <c r="A3964" t="s">
        <v>14688</v>
      </c>
      <c r="B3964" t="s">
        <v>14689</v>
      </c>
      <c r="C3964" s="1" t="str">
        <f t="shared" si="289"/>
        <v>21:0118</v>
      </c>
      <c r="D3964" s="1" t="str">
        <f t="shared" si="290"/>
        <v>21:0027</v>
      </c>
      <c r="E3964" t="s">
        <v>14690</v>
      </c>
      <c r="F3964" t="s">
        <v>14691</v>
      </c>
      <c r="H3964">
        <v>63.974094700000002</v>
      </c>
      <c r="I3964">
        <v>-95.9700007</v>
      </c>
      <c r="J3964" s="1" t="str">
        <f t="shared" si="291"/>
        <v>Till</v>
      </c>
      <c r="K3964" s="1" t="str">
        <f t="shared" si="292"/>
        <v>&lt;63 micron</v>
      </c>
      <c r="L3964">
        <v>0.2</v>
      </c>
      <c r="M3964">
        <v>1.33</v>
      </c>
      <c r="N3964">
        <v>1</v>
      </c>
      <c r="O3964">
        <v>370</v>
      </c>
      <c r="P3964">
        <v>0.5</v>
      </c>
      <c r="Q3964">
        <v>1</v>
      </c>
      <c r="R3964">
        <v>0.31</v>
      </c>
      <c r="S3964">
        <v>0.25</v>
      </c>
      <c r="T3964">
        <v>2</v>
      </c>
      <c r="U3964">
        <v>21</v>
      </c>
      <c r="V3964">
        <v>10</v>
      </c>
      <c r="W3964">
        <v>1.65</v>
      </c>
      <c r="X3964">
        <v>5</v>
      </c>
      <c r="Y3964">
        <v>0.5</v>
      </c>
      <c r="Z3964">
        <v>0.26</v>
      </c>
      <c r="AA3964">
        <v>40</v>
      </c>
      <c r="AB3964">
        <v>0.4</v>
      </c>
      <c r="AC3964">
        <v>150</v>
      </c>
      <c r="AD3964">
        <v>0.5</v>
      </c>
      <c r="AE3964">
        <v>0.01</v>
      </c>
      <c r="AF3964">
        <v>10</v>
      </c>
      <c r="AG3964">
        <v>840</v>
      </c>
      <c r="AH3964">
        <v>12</v>
      </c>
      <c r="AI3964">
        <v>1</v>
      </c>
      <c r="AJ3964">
        <v>2</v>
      </c>
      <c r="AK3964">
        <v>172</v>
      </c>
      <c r="AL3964">
        <v>0.02</v>
      </c>
      <c r="AM3964">
        <v>5</v>
      </c>
      <c r="AN3964">
        <v>5</v>
      </c>
      <c r="AO3964">
        <v>22</v>
      </c>
      <c r="AP3964">
        <v>5</v>
      </c>
      <c r="AQ3964">
        <v>22</v>
      </c>
    </row>
    <row r="3965" spans="1:43" hidden="1" x14ac:dyDescent="0.25">
      <c r="A3965" t="s">
        <v>14692</v>
      </c>
      <c r="B3965" t="s">
        <v>14693</v>
      </c>
      <c r="C3965" s="1" t="str">
        <f t="shared" si="289"/>
        <v>21:0118</v>
      </c>
      <c r="D3965" s="1" t="str">
        <f t="shared" si="290"/>
        <v>21:0027</v>
      </c>
      <c r="E3965" t="s">
        <v>14694</v>
      </c>
      <c r="F3965" t="s">
        <v>14695</v>
      </c>
      <c r="H3965">
        <v>63.9937313</v>
      </c>
      <c r="I3965">
        <v>-95.966337699999997</v>
      </c>
      <c r="J3965" s="1" t="str">
        <f t="shared" si="291"/>
        <v>Till</v>
      </c>
      <c r="K3965" s="1" t="str">
        <f t="shared" si="292"/>
        <v>&lt;63 micron</v>
      </c>
      <c r="L3965">
        <v>0.2</v>
      </c>
      <c r="M3965">
        <v>1.1399999999999999</v>
      </c>
      <c r="N3965">
        <v>1</v>
      </c>
      <c r="O3965">
        <v>400</v>
      </c>
      <c r="P3965">
        <v>0.5</v>
      </c>
      <c r="Q3965">
        <v>2</v>
      </c>
      <c r="R3965">
        <v>0.28000000000000003</v>
      </c>
      <c r="S3965">
        <v>0.25</v>
      </c>
      <c r="T3965">
        <v>2</v>
      </c>
      <c r="U3965">
        <v>18</v>
      </c>
      <c r="V3965">
        <v>9</v>
      </c>
      <c r="W3965">
        <v>1.46</v>
      </c>
      <c r="X3965">
        <v>5</v>
      </c>
      <c r="Y3965">
        <v>0.5</v>
      </c>
      <c r="Z3965">
        <v>0.23</v>
      </c>
      <c r="AA3965">
        <v>40</v>
      </c>
      <c r="AB3965">
        <v>0.35</v>
      </c>
      <c r="AC3965">
        <v>150</v>
      </c>
      <c r="AD3965">
        <v>0.5</v>
      </c>
      <c r="AE3965">
        <v>0.01</v>
      </c>
      <c r="AF3965">
        <v>9</v>
      </c>
      <c r="AG3965">
        <v>750</v>
      </c>
      <c r="AH3965">
        <v>12</v>
      </c>
      <c r="AI3965">
        <v>1</v>
      </c>
      <c r="AJ3965">
        <v>2</v>
      </c>
      <c r="AK3965">
        <v>137</v>
      </c>
      <c r="AL3965">
        <v>0.02</v>
      </c>
      <c r="AM3965">
        <v>5</v>
      </c>
      <c r="AN3965">
        <v>5</v>
      </c>
      <c r="AO3965">
        <v>19</v>
      </c>
      <c r="AP3965">
        <v>5</v>
      </c>
      <c r="AQ3965">
        <v>18</v>
      </c>
    </row>
    <row r="3966" spans="1:43" hidden="1" x14ac:dyDescent="0.25">
      <c r="A3966" t="s">
        <v>14696</v>
      </c>
      <c r="B3966" t="s">
        <v>14697</v>
      </c>
      <c r="C3966" s="1" t="str">
        <f t="shared" si="289"/>
        <v>21:0118</v>
      </c>
      <c r="D3966" s="1" t="str">
        <f t="shared" si="290"/>
        <v>21:0027</v>
      </c>
      <c r="E3966" t="s">
        <v>14698</v>
      </c>
      <c r="F3966" t="s">
        <v>14699</v>
      </c>
      <c r="H3966">
        <v>64.007831699999997</v>
      </c>
      <c r="I3966">
        <v>-95.985620400000002</v>
      </c>
      <c r="J3966" s="1" t="str">
        <f t="shared" si="291"/>
        <v>Till</v>
      </c>
      <c r="K3966" s="1" t="str">
        <f t="shared" si="292"/>
        <v>&lt;63 micron</v>
      </c>
      <c r="L3966">
        <v>0.2</v>
      </c>
      <c r="M3966">
        <v>0.87</v>
      </c>
      <c r="N3966">
        <v>4</v>
      </c>
      <c r="O3966">
        <v>350</v>
      </c>
      <c r="P3966">
        <v>0.25</v>
      </c>
      <c r="Q3966">
        <v>1</v>
      </c>
      <c r="R3966">
        <v>0.28999999999999998</v>
      </c>
      <c r="S3966">
        <v>0.25</v>
      </c>
      <c r="T3966">
        <v>2</v>
      </c>
      <c r="U3966">
        <v>16</v>
      </c>
      <c r="V3966">
        <v>7</v>
      </c>
      <c r="W3966">
        <v>1.47</v>
      </c>
      <c r="X3966">
        <v>5</v>
      </c>
      <c r="Y3966">
        <v>0.5</v>
      </c>
      <c r="Z3966">
        <v>0.17</v>
      </c>
      <c r="AA3966">
        <v>40</v>
      </c>
      <c r="AB3966">
        <v>0.3</v>
      </c>
      <c r="AC3966">
        <v>160</v>
      </c>
      <c r="AD3966">
        <v>0.5</v>
      </c>
      <c r="AE3966">
        <v>0.01</v>
      </c>
      <c r="AF3966">
        <v>8</v>
      </c>
      <c r="AG3966">
        <v>860</v>
      </c>
      <c r="AH3966">
        <v>16</v>
      </c>
      <c r="AI3966">
        <v>1</v>
      </c>
      <c r="AJ3966">
        <v>1</v>
      </c>
      <c r="AK3966">
        <v>163</v>
      </c>
      <c r="AL3966">
        <v>0.02</v>
      </c>
      <c r="AM3966">
        <v>5</v>
      </c>
      <c r="AN3966">
        <v>5</v>
      </c>
      <c r="AO3966">
        <v>19</v>
      </c>
      <c r="AP3966">
        <v>5</v>
      </c>
      <c r="AQ3966">
        <v>16</v>
      </c>
    </row>
    <row r="3967" spans="1:43" hidden="1" x14ac:dyDescent="0.25">
      <c r="A3967" t="s">
        <v>14700</v>
      </c>
      <c r="B3967" t="s">
        <v>14701</v>
      </c>
      <c r="C3967" s="1" t="str">
        <f t="shared" si="289"/>
        <v>21:0118</v>
      </c>
      <c r="D3967" s="1" t="str">
        <f t="shared" si="290"/>
        <v>21:0027</v>
      </c>
      <c r="E3967" t="s">
        <v>14702</v>
      </c>
      <c r="F3967" t="s">
        <v>14703</v>
      </c>
      <c r="H3967">
        <v>63.600528799999999</v>
      </c>
      <c r="I3967">
        <v>-95.966992300000001</v>
      </c>
      <c r="J3967" s="1" t="str">
        <f t="shared" si="291"/>
        <v>Till</v>
      </c>
      <c r="K3967" s="1" t="str">
        <f t="shared" si="292"/>
        <v>&lt;63 micron</v>
      </c>
      <c r="L3967">
        <v>0.1</v>
      </c>
      <c r="M3967">
        <v>0.48</v>
      </c>
      <c r="N3967">
        <v>2</v>
      </c>
      <c r="O3967">
        <v>220</v>
      </c>
      <c r="P3967">
        <v>0.25</v>
      </c>
      <c r="Q3967">
        <v>1</v>
      </c>
      <c r="R3967">
        <v>0.41</v>
      </c>
      <c r="S3967">
        <v>0.25</v>
      </c>
      <c r="T3967">
        <v>3</v>
      </c>
      <c r="U3967">
        <v>33</v>
      </c>
      <c r="V3967">
        <v>8</v>
      </c>
      <c r="W3967">
        <v>1.56</v>
      </c>
      <c r="X3967">
        <v>5</v>
      </c>
      <c r="Y3967">
        <v>0.5</v>
      </c>
      <c r="Z3967">
        <v>0.08</v>
      </c>
      <c r="AA3967">
        <v>30</v>
      </c>
      <c r="AB3967">
        <v>0.32</v>
      </c>
      <c r="AC3967">
        <v>150</v>
      </c>
      <c r="AD3967">
        <v>0.5</v>
      </c>
      <c r="AE3967">
        <v>0.01</v>
      </c>
      <c r="AF3967">
        <v>10</v>
      </c>
      <c r="AG3967">
        <v>1070</v>
      </c>
      <c r="AH3967">
        <v>12</v>
      </c>
      <c r="AI3967">
        <v>1</v>
      </c>
      <c r="AJ3967">
        <v>2</v>
      </c>
      <c r="AK3967">
        <v>92</v>
      </c>
      <c r="AL3967">
        <v>0.05</v>
      </c>
      <c r="AM3967">
        <v>5</v>
      </c>
      <c r="AN3967">
        <v>5</v>
      </c>
      <c r="AO3967">
        <v>26</v>
      </c>
      <c r="AP3967">
        <v>5</v>
      </c>
      <c r="AQ3967">
        <v>14</v>
      </c>
    </row>
    <row r="3968" spans="1:43" hidden="1" x14ac:dyDescent="0.25">
      <c r="A3968" t="s">
        <v>14704</v>
      </c>
      <c r="B3968" t="s">
        <v>14705</v>
      </c>
      <c r="C3968" s="1" t="str">
        <f t="shared" si="289"/>
        <v>21:0118</v>
      </c>
      <c r="D3968" s="1" t="str">
        <f t="shared" si="290"/>
        <v>21:0027</v>
      </c>
      <c r="E3968" t="s">
        <v>14706</v>
      </c>
      <c r="F3968" t="s">
        <v>14707</v>
      </c>
      <c r="H3968">
        <v>63.585273600000001</v>
      </c>
      <c r="I3968">
        <v>-95.962841699999998</v>
      </c>
      <c r="J3968" s="1" t="str">
        <f t="shared" si="291"/>
        <v>Till</v>
      </c>
      <c r="K3968" s="1" t="str">
        <f t="shared" si="292"/>
        <v>&lt;63 micron</v>
      </c>
      <c r="L3968">
        <v>0.1</v>
      </c>
      <c r="M3968">
        <v>0.56000000000000005</v>
      </c>
      <c r="N3968">
        <v>6</v>
      </c>
      <c r="O3968">
        <v>200</v>
      </c>
      <c r="P3968">
        <v>0.25</v>
      </c>
      <c r="Q3968">
        <v>1</v>
      </c>
      <c r="R3968">
        <v>0.44</v>
      </c>
      <c r="S3968">
        <v>0.25</v>
      </c>
      <c r="T3968">
        <v>3</v>
      </c>
      <c r="U3968">
        <v>38</v>
      </c>
      <c r="V3968">
        <v>15</v>
      </c>
      <c r="W3968">
        <v>1.63</v>
      </c>
      <c r="X3968">
        <v>5</v>
      </c>
      <c r="Y3968">
        <v>0.5</v>
      </c>
      <c r="Z3968">
        <v>0.1</v>
      </c>
      <c r="AA3968">
        <v>30</v>
      </c>
      <c r="AB3968">
        <v>0.45</v>
      </c>
      <c r="AC3968">
        <v>200</v>
      </c>
      <c r="AD3968">
        <v>0.5</v>
      </c>
      <c r="AE3968">
        <v>0.01</v>
      </c>
      <c r="AF3968">
        <v>13</v>
      </c>
      <c r="AG3968">
        <v>1100</v>
      </c>
      <c r="AH3968">
        <v>10</v>
      </c>
      <c r="AI3968">
        <v>1</v>
      </c>
      <c r="AJ3968">
        <v>3</v>
      </c>
      <c r="AK3968">
        <v>82</v>
      </c>
      <c r="AL3968">
        <v>0.06</v>
      </c>
      <c r="AM3968">
        <v>5</v>
      </c>
      <c r="AN3968">
        <v>5</v>
      </c>
      <c r="AO3968">
        <v>29</v>
      </c>
      <c r="AP3968">
        <v>5</v>
      </c>
      <c r="AQ3968">
        <v>18</v>
      </c>
    </row>
    <row r="3969" spans="1:43" hidden="1" x14ac:dyDescent="0.25">
      <c r="A3969" t="s">
        <v>14708</v>
      </c>
      <c r="B3969" t="s">
        <v>14709</v>
      </c>
      <c r="C3969" s="1" t="str">
        <f t="shared" si="289"/>
        <v>21:0118</v>
      </c>
      <c r="D3969" s="1" t="str">
        <f t="shared" si="290"/>
        <v>21:0027</v>
      </c>
      <c r="E3969" t="s">
        <v>14710</v>
      </c>
      <c r="F3969" t="s">
        <v>14711</v>
      </c>
      <c r="H3969">
        <v>63.570791200000002</v>
      </c>
      <c r="I3969">
        <v>-95.965627999999995</v>
      </c>
      <c r="J3969" s="1" t="str">
        <f t="shared" si="291"/>
        <v>Till</v>
      </c>
      <c r="K3969" s="1" t="str">
        <f t="shared" si="292"/>
        <v>&lt;63 micron</v>
      </c>
      <c r="L3969">
        <v>0.1</v>
      </c>
      <c r="M3969">
        <v>0.66</v>
      </c>
      <c r="N3969">
        <v>2</v>
      </c>
      <c r="O3969">
        <v>270</v>
      </c>
      <c r="P3969">
        <v>0.5</v>
      </c>
      <c r="Q3969">
        <v>1</v>
      </c>
      <c r="R3969">
        <v>0.61</v>
      </c>
      <c r="S3969">
        <v>0.25</v>
      </c>
      <c r="T3969">
        <v>3</v>
      </c>
      <c r="U3969">
        <v>40</v>
      </c>
      <c r="V3969">
        <v>12</v>
      </c>
      <c r="W3969">
        <v>1.77</v>
      </c>
      <c r="X3969">
        <v>5</v>
      </c>
      <c r="Y3969">
        <v>0.5</v>
      </c>
      <c r="Z3969">
        <v>0.16</v>
      </c>
      <c r="AA3969">
        <v>30</v>
      </c>
      <c r="AB3969">
        <v>0.52</v>
      </c>
      <c r="AC3969">
        <v>190</v>
      </c>
      <c r="AD3969">
        <v>0.5</v>
      </c>
      <c r="AE3969">
        <v>0.01</v>
      </c>
      <c r="AF3969">
        <v>13</v>
      </c>
      <c r="AG3969">
        <v>1150</v>
      </c>
      <c r="AH3969">
        <v>12</v>
      </c>
      <c r="AI3969">
        <v>1</v>
      </c>
      <c r="AJ3969">
        <v>3</v>
      </c>
      <c r="AK3969">
        <v>106</v>
      </c>
      <c r="AL3969">
        <v>0.06</v>
      </c>
      <c r="AM3969">
        <v>5</v>
      </c>
      <c r="AN3969">
        <v>5</v>
      </c>
      <c r="AO3969">
        <v>31</v>
      </c>
      <c r="AP3969">
        <v>5</v>
      </c>
      <c r="AQ3969">
        <v>20</v>
      </c>
    </row>
    <row r="3970" spans="1:43" hidden="1" x14ac:dyDescent="0.25">
      <c r="A3970" t="s">
        <v>14712</v>
      </c>
      <c r="B3970" t="s">
        <v>14713</v>
      </c>
      <c r="C3970" s="1" t="str">
        <f t="shared" si="289"/>
        <v>21:0118</v>
      </c>
      <c r="D3970" s="1" t="str">
        <f t="shared" si="290"/>
        <v>21:0027</v>
      </c>
      <c r="E3970" t="s">
        <v>14714</v>
      </c>
      <c r="F3970" t="s">
        <v>14715</v>
      </c>
      <c r="H3970">
        <v>63.551940199999997</v>
      </c>
      <c r="I3970">
        <v>-95.962056000000004</v>
      </c>
      <c r="J3970" s="1" t="str">
        <f t="shared" si="291"/>
        <v>Till</v>
      </c>
      <c r="K3970" s="1" t="str">
        <f t="shared" si="292"/>
        <v>&lt;63 micron</v>
      </c>
      <c r="L3970">
        <v>0.2</v>
      </c>
      <c r="M3970">
        <v>1.02</v>
      </c>
      <c r="N3970">
        <v>6</v>
      </c>
      <c r="O3970">
        <v>310</v>
      </c>
      <c r="P3970">
        <v>0.5</v>
      </c>
      <c r="Q3970">
        <v>2</v>
      </c>
      <c r="R3970">
        <v>0.44</v>
      </c>
      <c r="S3970">
        <v>0.25</v>
      </c>
      <c r="T3970">
        <v>4</v>
      </c>
      <c r="U3970">
        <v>47</v>
      </c>
      <c r="V3970">
        <v>17</v>
      </c>
      <c r="W3970">
        <v>1.89</v>
      </c>
      <c r="X3970">
        <v>5</v>
      </c>
      <c r="Y3970">
        <v>0.5</v>
      </c>
      <c r="Z3970">
        <v>0.25</v>
      </c>
      <c r="AA3970">
        <v>30</v>
      </c>
      <c r="AB3970">
        <v>0.62</v>
      </c>
      <c r="AC3970">
        <v>170</v>
      </c>
      <c r="AD3970">
        <v>0.5</v>
      </c>
      <c r="AE3970">
        <v>0.01</v>
      </c>
      <c r="AF3970">
        <v>17</v>
      </c>
      <c r="AG3970">
        <v>1070</v>
      </c>
      <c r="AH3970">
        <v>8</v>
      </c>
      <c r="AI3970">
        <v>1</v>
      </c>
      <c r="AJ3970">
        <v>4</v>
      </c>
      <c r="AK3970">
        <v>95</v>
      </c>
      <c r="AL3970">
        <v>0.06</v>
      </c>
      <c r="AM3970">
        <v>5</v>
      </c>
      <c r="AN3970">
        <v>5</v>
      </c>
      <c r="AO3970">
        <v>33</v>
      </c>
      <c r="AP3970">
        <v>5</v>
      </c>
      <c r="AQ3970">
        <v>26</v>
      </c>
    </row>
    <row r="3971" spans="1:43" hidden="1" x14ac:dyDescent="0.25">
      <c r="A3971" t="s">
        <v>14716</v>
      </c>
      <c r="B3971" t="s">
        <v>14717</v>
      </c>
      <c r="C3971" s="1" t="str">
        <f t="shared" si="289"/>
        <v>21:0118</v>
      </c>
      <c r="D3971" s="1" t="str">
        <f t="shared" si="290"/>
        <v>21:0027</v>
      </c>
      <c r="E3971" t="s">
        <v>14718</v>
      </c>
      <c r="F3971" t="s">
        <v>14719</v>
      </c>
      <c r="H3971">
        <v>63.816550999999997</v>
      </c>
      <c r="I3971">
        <v>-95.933912199999995</v>
      </c>
      <c r="J3971" s="1" t="str">
        <f t="shared" si="291"/>
        <v>Till</v>
      </c>
      <c r="K3971" s="1" t="str">
        <f t="shared" si="292"/>
        <v>&lt;63 micron</v>
      </c>
      <c r="L3971">
        <v>0.2</v>
      </c>
      <c r="M3971">
        <v>0.41</v>
      </c>
      <c r="N3971">
        <v>2</v>
      </c>
      <c r="O3971">
        <v>130</v>
      </c>
      <c r="P3971">
        <v>0.25</v>
      </c>
      <c r="Q3971">
        <v>1</v>
      </c>
      <c r="R3971">
        <v>0.26</v>
      </c>
      <c r="S3971">
        <v>0.25</v>
      </c>
      <c r="T3971">
        <v>1</v>
      </c>
      <c r="U3971">
        <v>16</v>
      </c>
      <c r="V3971">
        <v>4</v>
      </c>
      <c r="W3971">
        <v>1.05</v>
      </c>
      <c r="X3971">
        <v>5</v>
      </c>
      <c r="Y3971">
        <v>0.5</v>
      </c>
      <c r="Z3971">
        <v>0.08</v>
      </c>
      <c r="AA3971">
        <v>20</v>
      </c>
      <c r="AB3971">
        <v>0.16</v>
      </c>
      <c r="AC3971">
        <v>95</v>
      </c>
      <c r="AD3971">
        <v>0.5</v>
      </c>
      <c r="AE3971">
        <v>0.01</v>
      </c>
      <c r="AF3971">
        <v>4</v>
      </c>
      <c r="AG3971">
        <v>800</v>
      </c>
      <c r="AH3971">
        <v>6</v>
      </c>
      <c r="AI3971">
        <v>1</v>
      </c>
      <c r="AJ3971">
        <v>1</v>
      </c>
      <c r="AK3971">
        <v>102</v>
      </c>
      <c r="AL3971">
        <v>0.02</v>
      </c>
      <c r="AM3971">
        <v>5</v>
      </c>
      <c r="AN3971">
        <v>5</v>
      </c>
      <c r="AO3971">
        <v>15</v>
      </c>
      <c r="AP3971">
        <v>5</v>
      </c>
      <c r="AQ3971">
        <v>6</v>
      </c>
    </row>
    <row r="3972" spans="1:43" hidden="1" x14ac:dyDescent="0.25">
      <c r="A3972" t="s">
        <v>14720</v>
      </c>
      <c r="B3972" t="s">
        <v>14721</v>
      </c>
      <c r="C3972" s="1" t="str">
        <f t="shared" si="289"/>
        <v>21:0118</v>
      </c>
      <c r="D3972" s="1" t="str">
        <f t="shared" si="290"/>
        <v>21:0027</v>
      </c>
      <c r="E3972" t="s">
        <v>14722</v>
      </c>
      <c r="F3972" t="s">
        <v>14723</v>
      </c>
      <c r="H3972">
        <v>63.828132600000004</v>
      </c>
      <c r="I3972">
        <v>-95.939429799999999</v>
      </c>
      <c r="J3972" s="1" t="str">
        <f t="shared" si="291"/>
        <v>Till</v>
      </c>
      <c r="K3972" s="1" t="str">
        <f t="shared" si="292"/>
        <v>&lt;63 micron</v>
      </c>
      <c r="L3972">
        <v>0.2</v>
      </c>
      <c r="M3972">
        <v>1.47</v>
      </c>
      <c r="N3972">
        <v>1</v>
      </c>
      <c r="O3972">
        <v>290</v>
      </c>
      <c r="P3972">
        <v>0.5</v>
      </c>
      <c r="Q3972">
        <v>1</v>
      </c>
      <c r="R3972">
        <v>0.35</v>
      </c>
      <c r="S3972">
        <v>0.25</v>
      </c>
      <c r="T3972">
        <v>4</v>
      </c>
      <c r="U3972">
        <v>30</v>
      </c>
      <c r="V3972">
        <v>11</v>
      </c>
      <c r="W3972">
        <v>1.79</v>
      </c>
      <c r="X3972">
        <v>5</v>
      </c>
      <c r="Y3972">
        <v>0.5</v>
      </c>
      <c r="Z3972">
        <v>0.32</v>
      </c>
      <c r="AA3972">
        <v>40</v>
      </c>
      <c r="AB3972">
        <v>0.54</v>
      </c>
      <c r="AC3972">
        <v>225</v>
      </c>
      <c r="AD3972">
        <v>0.5</v>
      </c>
      <c r="AE3972">
        <v>0.01</v>
      </c>
      <c r="AF3972">
        <v>16</v>
      </c>
      <c r="AG3972">
        <v>800</v>
      </c>
      <c r="AH3972">
        <v>16</v>
      </c>
      <c r="AI3972">
        <v>1</v>
      </c>
      <c r="AJ3972">
        <v>3</v>
      </c>
      <c r="AK3972">
        <v>157</v>
      </c>
      <c r="AL3972">
        <v>0.03</v>
      </c>
      <c r="AM3972">
        <v>5</v>
      </c>
      <c r="AN3972">
        <v>5</v>
      </c>
      <c r="AO3972">
        <v>28</v>
      </c>
      <c r="AP3972">
        <v>5</v>
      </c>
      <c r="AQ3972">
        <v>28</v>
      </c>
    </row>
    <row r="3973" spans="1:43" hidden="1" x14ac:dyDescent="0.25">
      <c r="A3973" t="s">
        <v>14724</v>
      </c>
      <c r="B3973" t="s">
        <v>14725</v>
      </c>
      <c r="C3973" s="1" t="str">
        <f t="shared" si="289"/>
        <v>21:0118</v>
      </c>
      <c r="D3973" s="1" t="str">
        <f t="shared" si="290"/>
        <v>21:0027</v>
      </c>
      <c r="E3973" t="s">
        <v>14726</v>
      </c>
      <c r="F3973" t="s">
        <v>14727</v>
      </c>
      <c r="H3973">
        <v>63.8441866</v>
      </c>
      <c r="I3973">
        <v>-95.945399699999996</v>
      </c>
      <c r="J3973" s="1" t="str">
        <f t="shared" si="291"/>
        <v>Till</v>
      </c>
      <c r="K3973" s="1" t="str">
        <f t="shared" si="292"/>
        <v>&lt;63 micron</v>
      </c>
      <c r="L3973">
        <v>0.2</v>
      </c>
      <c r="M3973">
        <v>0.99</v>
      </c>
      <c r="N3973">
        <v>2</v>
      </c>
      <c r="O3973">
        <v>210</v>
      </c>
      <c r="P3973">
        <v>0.25</v>
      </c>
      <c r="Q3973">
        <v>1</v>
      </c>
      <c r="R3973">
        <v>0.34</v>
      </c>
      <c r="S3973">
        <v>0.25</v>
      </c>
      <c r="T3973">
        <v>3</v>
      </c>
      <c r="U3973">
        <v>24</v>
      </c>
      <c r="V3973">
        <v>10</v>
      </c>
      <c r="W3973">
        <v>1.54</v>
      </c>
      <c r="X3973">
        <v>5</v>
      </c>
      <c r="Y3973">
        <v>0.5</v>
      </c>
      <c r="Z3973">
        <v>0.18</v>
      </c>
      <c r="AA3973">
        <v>30</v>
      </c>
      <c r="AB3973">
        <v>0.4</v>
      </c>
      <c r="AC3973">
        <v>195</v>
      </c>
      <c r="AD3973">
        <v>0.5</v>
      </c>
      <c r="AE3973">
        <v>0.01</v>
      </c>
      <c r="AF3973">
        <v>10</v>
      </c>
      <c r="AG3973">
        <v>860</v>
      </c>
      <c r="AH3973">
        <v>4</v>
      </c>
      <c r="AI3973">
        <v>1</v>
      </c>
      <c r="AJ3973">
        <v>2</v>
      </c>
      <c r="AK3973">
        <v>138</v>
      </c>
      <c r="AL3973">
        <v>0.03</v>
      </c>
      <c r="AM3973">
        <v>5</v>
      </c>
      <c r="AN3973">
        <v>5</v>
      </c>
      <c r="AO3973">
        <v>22</v>
      </c>
      <c r="AP3973">
        <v>5</v>
      </c>
      <c r="AQ3973">
        <v>20</v>
      </c>
    </row>
    <row r="3974" spans="1:43" hidden="1" x14ac:dyDescent="0.25">
      <c r="A3974" t="s">
        <v>14728</v>
      </c>
      <c r="B3974" t="s">
        <v>14729</v>
      </c>
      <c r="C3974" s="1" t="str">
        <f t="shared" si="289"/>
        <v>21:0118</v>
      </c>
      <c r="D3974" s="1" t="str">
        <f t="shared" si="290"/>
        <v>21:0027</v>
      </c>
      <c r="E3974" t="s">
        <v>14730</v>
      </c>
      <c r="F3974" t="s">
        <v>14731</v>
      </c>
      <c r="H3974">
        <v>63.855580600000003</v>
      </c>
      <c r="I3974">
        <v>-95.941605100000004</v>
      </c>
      <c r="J3974" s="1" t="str">
        <f t="shared" si="291"/>
        <v>Till</v>
      </c>
      <c r="K3974" s="1" t="str">
        <f t="shared" si="292"/>
        <v>&lt;63 micron</v>
      </c>
      <c r="L3974">
        <v>0.2</v>
      </c>
      <c r="M3974">
        <v>1.41</v>
      </c>
      <c r="N3974">
        <v>12</v>
      </c>
      <c r="O3974">
        <v>260</v>
      </c>
      <c r="P3974">
        <v>0.25</v>
      </c>
      <c r="Q3974">
        <v>1</v>
      </c>
      <c r="R3974">
        <v>0.28999999999999998</v>
      </c>
      <c r="S3974">
        <v>0.25</v>
      </c>
      <c r="T3974">
        <v>4</v>
      </c>
      <c r="U3974">
        <v>25</v>
      </c>
      <c r="V3974">
        <v>9</v>
      </c>
      <c r="W3974">
        <v>1.62</v>
      </c>
      <c r="X3974">
        <v>5</v>
      </c>
      <c r="Y3974">
        <v>0.5</v>
      </c>
      <c r="Z3974">
        <v>0.27</v>
      </c>
      <c r="AA3974">
        <v>40</v>
      </c>
      <c r="AB3974">
        <v>0.4</v>
      </c>
      <c r="AC3974">
        <v>155</v>
      </c>
      <c r="AD3974">
        <v>0.5</v>
      </c>
      <c r="AE3974">
        <v>0.01</v>
      </c>
      <c r="AF3974">
        <v>11</v>
      </c>
      <c r="AG3974">
        <v>780</v>
      </c>
      <c r="AH3974">
        <v>12</v>
      </c>
      <c r="AI3974">
        <v>1</v>
      </c>
      <c r="AJ3974">
        <v>2</v>
      </c>
      <c r="AK3974">
        <v>195</v>
      </c>
      <c r="AL3974">
        <v>0.02</v>
      </c>
      <c r="AM3974">
        <v>5</v>
      </c>
      <c r="AN3974">
        <v>5</v>
      </c>
      <c r="AO3974">
        <v>24</v>
      </c>
      <c r="AP3974">
        <v>5</v>
      </c>
      <c r="AQ3974">
        <v>22</v>
      </c>
    </row>
    <row r="3975" spans="1:43" hidden="1" x14ac:dyDescent="0.25">
      <c r="A3975" t="s">
        <v>14732</v>
      </c>
      <c r="B3975" t="s">
        <v>14733</v>
      </c>
      <c r="C3975" s="1" t="str">
        <f t="shared" si="289"/>
        <v>21:0118</v>
      </c>
      <c r="D3975" s="1" t="str">
        <f t="shared" si="290"/>
        <v>21:0027</v>
      </c>
      <c r="E3975" t="s">
        <v>14734</v>
      </c>
      <c r="F3975" t="s">
        <v>14735</v>
      </c>
      <c r="H3975">
        <v>63.885761299999999</v>
      </c>
      <c r="I3975">
        <v>-95.918843300000006</v>
      </c>
      <c r="J3975" s="1" t="str">
        <f t="shared" si="291"/>
        <v>Till</v>
      </c>
      <c r="K3975" s="1" t="str">
        <f t="shared" si="292"/>
        <v>&lt;63 micron</v>
      </c>
      <c r="L3975">
        <v>0.2</v>
      </c>
      <c r="M3975">
        <v>1.05</v>
      </c>
      <c r="N3975">
        <v>1</v>
      </c>
      <c r="O3975">
        <v>210</v>
      </c>
      <c r="P3975">
        <v>0.25</v>
      </c>
      <c r="Q3975">
        <v>2</v>
      </c>
      <c r="R3975">
        <v>0.26</v>
      </c>
      <c r="S3975">
        <v>0.25</v>
      </c>
      <c r="T3975">
        <v>3</v>
      </c>
      <c r="U3975">
        <v>32</v>
      </c>
      <c r="V3975">
        <v>9</v>
      </c>
      <c r="W3975">
        <v>1.55</v>
      </c>
      <c r="X3975">
        <v>5</v>
      </c>
      <c r="Y3975">
        <v>0.5</v>
      </c>
      <c r="Z3975">
        <v>0.17</v>
      </c>
      <c r="AA3975">
        <v>30</v>
      </c>
      <c r="AB3975">
        <v>0.46</v>
      </c>
      <c r="AC3975">
        <v>150</v>
      </c>
      <c r="AD3975">
        <v>0.5</v>
      </c>
      <c r="AE3975">
        <v>0.01</v>
      </c>
      <c r="AF3975">
        <v>14</v>
      </c>
      <c r="AG3975">
        <v>670</v>
      </c>
      <c r="AH3975">
        <v>14</v>
      </c>
      <c r="AI3975">
        <v>1</v>
      </c>
      <c r="AJ3975">
        <v>2</v>
      </c>
      <c r="AK3975">
        <v>161</v>
      </c>
      <c r="AL3975">
        <v>0.03</v>
      </c>
      <c r="AM3975">
        <v>5</v>
      </c>
      <c r="AN3975">
        <v>5</v>
      </c>
      <c r="AO3975">
        <v>24</v>
      </c>
      <c r="AP3975">
        <v>5</v>
      </c>
      <c r="AQ3975">
        <v>24</v>
      </c>
    </row>
    <row r="3976" spans="1:43" hidden="1" x14ac:dyDescent="0.25">
      <c r="A3976" t="s">
        <v>14736</v>
      </c>
      <c r="B3976" t="s">
        <v>14737</v>
      </c>
      <c r="C3976" s="1" t="str">
        <f t="shared" si="289"/>
        <v>21:0118</v>
      </c>
      <c r="D3976" s="1" t="str">
        <f t="shared" si="290"/>
        <v>21:0027</v>
      </c>
      <c r="E3976" t="s">
        <v>14738</v>
      </c>
      <c r="F3976" t="s">
        <v>14739</v>
      </c>
      <c r="H3976">
        <v>63.9006319</v>
      </c>
      <c r="I3976">
        <v>-95.931847700000006</v>
      </c>
      <c r="J3976" s="1" t="str">
        <f t="shared" si="291"/>
        <v>Till</v>
      </c>
      <c r="K3976" s="1" t="str">
        <f t="shared" si="292"/>
        <v>&lt;63 micron</v>
      </c>
      <c r="L3976">
        <v>0.2</v>
      </c>
      <c r="M3976">
        <v>0.69</v>
      </c>
      <c r="N3976">
        <v>2</v>
      </c>
      <c r="O3976">
        <v>110</v>
      </c>
      <c r="P3976">
        <v>0.25</v>
      </c>
      <c r="Q3976">
        <v>1</v>
      </c>
      <c r="R3976">
        <v>0.28000000000000003</v>
      </c>
      <c r="S3976">
        <v>0.25</v>
      </c>
      <c r="T3976">
        <v>2</v>
      </c>
      <c r="U3976">
        <v>19</v>
      </c>
      <c r="V3976">
        <v>6</v>
      </c>
      <c r="W3976">
        <v>1.32</v>
      </c>
      <c r="X3976">
        <v>5</v>
      </c>
      <c r="Y3976">
        <v>0.5</v>
      </c>
      <c r="Z3976">
        <v>0.11</v>
      </c>
      <c r="AA3976">
        <v>30</v>
      </c>
      <c r="AB3976">
        <v>0.25</v>
      </c>
      <c r="AC3976">
        <v>105</v>
      </c>
      <c r="AD3976">
        <v>0.5</v>
      </c>
      <c r="AE3976">
        <v>0.01</v>
      </c>
      <c r="AF3976">
        <v>8</v>
      </c>
      <c r="AG3976">
        <v>850</v>
      </c>
      <c r="AH3976">
        <v>12</v>
      </c>
      <c r="AI3976">
        <v>1</v>
      </c>
      <c r="AJ3976">
        <v>1</v>
      </c>
      <c r="AK3976">
        <v>181</v>
      </c>
      <c r="AL3976">
        <v>0.02</v>
      </c>
      <c r="AM3976">
        <v>5</v>
      </c>
      <c r="AN3976">
        <v>5</v>
      </c>
      <c r="AO3976">
        <v>18</v>
      </c>
      <c r="AP3976">
        <v>5</v>
      </c>
      <c r="AQ3976">
        <v>12</v>
      </c>
    </row>
    <row r="3977" spans="1:43" hidden="1" x14ac:dyDescent="0.25">
      <c r="A3977" t="s">
        <v>14740</v>
      </c>
      <c r="B3977" t="s">
        <v>14741</v>
      </c>
      <c r="C3977" s="1" t="str">
        <f t="shared" si="289"/>
        <v>21:0118</v>
      </c>
      <c r="D3977" s="1" t="str">
        <f t="shared" si="290"/>
        <v>21:0027</v>
      </c>
      <c r="E3977" t="s">
        <v>14742</v>
      </c>
      <c r="F3977" t="s">
        <v>14743</v>
      </c>
      <c r="H3977">
        <v>63.917507700000002</v>
      </c>
      <c r="I3977">
        <v>-95.924307999999996</v>
      </c>
      <c r="J3977" s="1" t="str">
        <f t="shared" si="291"/>
        <v>Till</v>
      </c>
      <c r="K3977" s="1" t="str">
        <f t="shared" si="292"/>
        <v>&lt;63 micron</v>
      </c>
      <c r="L3977">
        <v>0.2</v>
      </c>
      <c r="M3977">
        <v>0.4</v>
      </c>
      <c r="N3977">
        <v>4</v>
      </c>
      <c r="O3977">
        <v>230</v>
      </c>
      <c r="P3977">
        <v>0.25</v>
      </c>
      <c r="Q3977">
        <v>1</v>
      </c>
      <c r="R3977">
        <v>0.49</v>
      </c>
      <c r="S3977">
        <v>0.25</v>
      </c>
      <c r="T3977">
        <v>2</v>
      </c>
      <c r="U3977">
        <v>31</v>
      </c>
      <c r="V3977">
        <v>8</v>
      </c>
      <c r="W3977">
        <v>1.54</v>
      </c>
      <c r="X3977">
        <v>5</v>
      </c>
      <c r="Y3977">
        <v>0.5</v>
      </c>
      <c r="Z3977">
        <v>0.08</v>
      </c>
      <c r="AA3977">
        <v>30</v>
      </c>
      <c r="AB3977">
        <v>0.32</v>
      </c>
      <c r="AC3977">
        <v>150</v>
      </c>
      <c r="AD3977">
        <v>0.5</v>
      </c>
      <c r="AE3977">
        <v>0.01</v>
      </c>
      <c r="AF3977">
        <v>9</v>
      </c>
      <c r="AG3977">
        <v>1140</v>
      </c>
      <c r="AH3977">
        <v>12</v>
      </c>
      <c r="AI3977">
        <v>1</v>
      </c>
      <c r="AJ3977">
        <v>2</v>
      </c>
      <c r="AK3977">
        <v>94</v>
      </c>
      <c r="AL3977">
        <v>0.05</v>
      </c>
      <c r="AM3977">
        <v>5</v>
      </c>
      <c r="AN3977">
        <v>5</v>
      </c>
      <c r="AO3977">
        <v>27</v>
      </c>
      <c r="AP3977">
        <v>5</v>
      </c>
      <c r="AQ3977">
        <v>14</v>
      </c>
    </row>
    <row r="3978" spans="1:43" hidden="1" x14ac:dyDescent="0.25">
      <c r="A3978" t="s">
        <v>14744</v>
      </c>
      <c r="B3978" t="s">
        <v>14745</v>
      </c>
      <c r="C3978" s="1" t="str">
        <f t="shared" si="289"/>
        <v>21:0118</v>
      </c>
      <c r="D3978" s="1" t="str">
        <f t="shared" si="290"/>
        <v>21:0027</v>
      </c>
      <c r="E3978" t="s">
        <v>14746</v>
      </c>
      <c r="F3978" t="s">
        <v>14747</v>
      </c>
      <c r="H3978">
        <v>63.932561900000003</v>
      </c>
      <c r="I3978">
        <v>-95.921999700000001</v>
      </c>
      <c r="J3978" s="1" t="str">
        <f t="shared" si="291"/>
        <v>Till</v>
      </c>
      <c r="K3978" s="1" t="str">
        <f t="shared" si="292"/>
        <v>&lt;63 micron</v>
      </c>
      <c r="L3978">
        <v>0.2</v>
      </c>
      <c r="M3978">
        <v>1.21</v>
      </c>
      <c r="N3978">
        <v>4</v>
      </c>
      <c r="O3978">
        <v>310</v>
      </c>
      <c r="P3978">
        <v>0.25</v>
      </c>
      <c r="Q3978">
        <v>2</v>
      </c>
      <c r="R3978">
        <v>0.3</v>
      </c>
      <c r="S3978">
        <v>0.25</v>
      </c>
      <c r="T3978">
        <v>3</v>
      </c>
      <c r="U3978">
        <v>21</v>
      </c>
      <c r="V3978">
        <v>9</v>
      </c>
      <c r="W3978">
        <v>1.52</v>
      </c>
      <c r="X3978">
        <v>5</v>
      </c>
      <c r="Y3978">
        <v>0.5</v>
      </c>
      <c r="Z3978">
        <v>0.22</v>
      </c>
      <c r="AA3978">
        <v>40</v>
      </c>
      <c r="AB3978">
        <v>0.34</v>
      </c>
      <c r="AC3978">
        <v>140</v>
      </c>
      <c r="AD3978">
        <v>0.5</v>
      </c>
      <c r="AE3978">
        <v>0.01</v>
      </c>
      <c r="AF3978">
        <v>9</v>
      </c>
      <c r="AG3978">
        <v>830</v>
      </c>
      <c r="AH3978">
        <v>14</v>
      </c>
      <c r="AI3978">
        <v>1</v>
      </c>
      <c r="AJ3978">
        <v>2</v>
      </c>
      <c r="AK3978">
        <v>180</v>
      </c>
      <c r="AL3978">
        <v>0.02</v>
      </c>
      <c r="AM3978">
        <v>5</v>
      </c>
      <c r="AN3978">
        <v>5</v>
      </c>
      <c r="AO3978">
        <v>22</v>
      </c>
      <c r="AP3978">
        <v>5</v>
      </c>
      <c r="AQ3978">
        <v>18</v>
      </c>
    </row>
    <row r="3979" spans="1:43" hidden="1" x14ac:dyDescent="0.25">
      <c r="A3979" t="s">
        <v>14748</v>
      </c>
      <c r="B3979" t="s">
        <v>14749</v>
      </c>
      <c r="C3979" s="1" t="str">
        <f t="shared" si="289"/>
        <v>21:0118</v>
      </c>
      <c r="D3979" s="1" t="str">
        <f t="shared" si="290"/>
        <v>21:0027</v>
      </c>
      <c r="E3979" t="s">
        <v>14750</v>
      </c>
      <c r="F3979" t="s">
        <v>14751</v>
      </c>
      <c r="H3979">
        <v>63.938325200000001</v>
      </c>
      <c r="I3979">
        <v>-95.914107299999998</v>
      </c>
      <c r="J3979" s="1" t="str">
        <f t="shared" si="291"/>
        <v>Till</v>
      </c>
      <c r="K3979" s="1" t="str">
        <f t="shared" si="292"/>
        <v>&lt;63 micron</v>
      </c>
      <c r="L3979">
        <v>0.2</v>
      </c>
      <c r="M3979">
        <v>0.68</v>
      </c>
      <c r="N3979">
        <v>6</v>
      </c>
      <c r="O3979">
        <v>150</v>
      </c>
      <c r="P3979">
        <v>0.25</v>
      </c>
      <c r="Q3979">
        <v>4</v>
      </c>
      <c r="R3979">
        <v>0.3</v>
      </c>
      <c r="S3979">
        <v>0.25</v>
      </c>
      <c r="T3979">
        <v>2</v>
      </c>
      <c r="U3979">
        <v>16</v>
      </c>
      <c r="V3979">
        <v>4</v>
      </c>
      <c r="W3979">
        <v>1.37</v>
      </c>
      <c r="X3979">
        <v>5</v>
      </c>
      <c r="Y3979">
        <v>0.5</v>
      </c>
      <c r="Z3979">
        <v>0.11</v>
      </c>
      <c r="AA3979">
        <v>40</v>
      </c>
      <c r="AB3979">
        <v>0.23</v>
      </c>
      <c r="AC3979">
        <v>120</v>
      </c>
      <c r="AD3979">
        <v>0.5</v>
      </c>
      <c r="AE3979">
        <v>0.01</v>
      </c>
      <c r="AF3979">
        <v>7</v>
      </c>
      <c r="AG3979">
        <v>830</v>
      </c>
      <c r="AH3979">
        <v>14</v>
      </c>
      <c r="AI3979">
        <v>1</v>
      </c>
      <c r="AJ3979">
        <v>1</v>
      </c>
      <c r="AK3979">
        <v>163</v>
      </c>
      <c r="AL3979">
        <v>0.03</v>
      </c>
      <c r="AM3979">
        <v>5</v>
      </c>
      <c r="AN3979">
        <v>5</v>
      </c>
      <c r="AO3979">
        <v>20</v>
      </c>
      <c r="AP3979">
        <v>5</v>
      </c>
      <c r="AQ3979">
        <v>12</v>
      </c>
    </row>
    <row r="3980" spans="1:43" hidden="1" x14ac:dyDescent="0.25">
      <c r="A3980" t="s">
        <v>14752</v>
      </c>
      <c r="B3980" t="s">
        <v>14753</v>
      </c>
      <c r="C3980" s="1" t="str">
        <f t="shared" ref="C3980:C4043" si="293">HYPERLINK("http://geochem.nrcan.gc.ca/cdogs/content/bdl/bdl210118_e.htm", "21:0118")</f>
        <v>21:0118</v>
      </c>
      <c r="D3980" s="1" t="str">
        <f t="shared" ref="D3980:D4043" si="294">HYPERLINK("http://geochem.nrcan.gc.ca/cdogs/content/svy/svy210027_e.htm", "21:0027")</f>
        <v>21:0027</v>
      </c>
      <c r="E3980" t="s">
        <v>14754</v>
      </c>
      <c r="F3980" t="s">
        <v>14755</v>
      </c>
      <c r="H3980">
        <v>63.962005699999999</v>
      </c>
      <c r="I3980">
        <v>-95.946241099999995</v>
      </c>
      <c r="J3980" s="1" t="str">
        <f t="shared" ref="J3980:J4043" si="295">HYPERLINK("http://geochem.nrcan.gc.ca/cdogs/content/kwd/kwd020044_e.htm", "Till")</f>
        <v>Till</v>
      </c>
      <c r="K3980" s="1" t="str">
        <f t="shared" ref="K3980:K4043" si="296">HYPERLINK("http://geochem.nrcan.gc.ca/cdogs/content/kwd/kwd080004_e.htm", "&lt;63 micron")</f>
        <v>&lt;63 micron</v>
      </c>
      <c r="L3980">
        <v>0.1</v>
      </c>
      <c r="M3980">
        <v>0.99</v>
      </c>
      <c r="N3980">
        <v>1</v>
      </c>
      <c r="O3980">
        <v>240</v>
      </c>
      <c r="P3980">
        <v>0.25</v>
      </c>
      <c r="Q3980">
        <v>2</v>
      </c>
      <c r="R3980">
        <v>0.27</v>
      </c>
      <c r="S3980">
        <v>0.25</v>
      </c>
      <c r="T3980">
        <v>2</v>
      </c>
      <c r="U3980">
        <v>17</v>
      </c>
      <c r="V3980">
        <v>7</v>
      </c>
      <c r="W3980">
        <v>1.29</v>
      </c>
      <c r="X3980">
        <v>5</v>
      </c>
      <c r="Y3980">
        <v>0.5</v>
      </c>
      <c r="Z3980">
        <v>0.19</v>
      </c>
      <c r="AA3980">
        <v>30</v>
      </c>
      <c r="AB3980">
        <v>0.28999999999999998</v>
      </c>
      <c r="AC3980">
        <v>130</v>
      </c>
      <c r="AD3980">
        <v>0.5</v>
      </c>
      <c r="AE3980">
        <v>0.01</v>
      </c>
      <c r="AF3980">
        <v>7</v>
      </c>
      <c r="AG3980">
        <v>700</v>
      </c>
      <c r="AH3980">
        <v>10</v>
      </c>
      <c r="AI3980">
        <v>1</v>
      </c>
      <c r="AJ3980">
        <v>2</v>
      </c>
      <c r="AK3980">
        <v>121</v>
      </c>
      <c r="AL3980">
        <v>0.02</v>
      </c>
      <c r="AM3980">
        <v>5</v>
      </c>
      <c r="AN3980">
        <v>5</v>
      </c>
      <c r="AO3980">
        <v>18</v>
      </c>
      <c r="AP3980">
        <v>5</v>
      </c>
      <c r="AQ3980">
        <v>14</v>
      </c>
    </row>
    <row r="3981" spans="1:43" hidden="1" x14ac:dyDescent="0.25">
      <c r="A3981" t="s">
        <v>14756</v>
      </c>
      <c r="B3981" t="s">
        <v>14757</v>
      </c>
      <c r="C3981" s="1" t="str">
        <f t="shared" si="293"/>
        <v>21:0118</v>
      </c>
      <c r="D3981" s="1" t="str">
        <f t="shared" si="294"/>
        <v>21:0027</v>
      </c>
      <c r="E3981" t="s">
        <v>14758</v>
      </c>
      <c r="F3981" t="s">
        <v>14759</v>
      </c>
      <c r="H3981">
        <v>63.9753002</v>
      </c>
      <c r="I3981">
        <v>-95.946577500000004</v>
      </c>
      <c r="J3981" s="1" t="str">
        <f t="shared" si="295"/>
        <v>Till</v>
      </c>
      <c r="K3981" s="1" t="str">
        <f t="shared" si="296"/>
        <v>&lt;63 micron</v>
      </c>
      <c r="L3981">
        <v>0.2</v>
      </c>
      <c r="M3981">
        <v>1.17</v>
      </c>
      <c r="N3981">
        <v>2</v>
      </c>
      <c r="O3981">
        <v>330</v>
      </c>
      <c r="P3981">
        <v>0.25</v>
      </c>
      <c r="Q3981">
        <v>2</v>
      </c>
      <c r="R3981">
        <v>0.27</v>
      </c>
      <c r="S3981">
        <v>0.25</v>
      </c>
      <c r="T3981">
        <v>3</v>
      </c>
      <c r="U3981">
        <v>20</v>
      </c>
      <c r="V3981">
        <v>8</v>
      </c>
      <c r="W3981">
        <v>1.4</v>
      </c>
      <c r="X3981">
        <v>5</v>
      </c>
      <c r="Y3981">
        <v>0.5</v>
      </c>
      <c r="Z3981">
        <v>0.23</v>
      </c>
      <c r="AA3981">
        <v>30</v>
      </c>
      <c r="AB3981">
        <v>0.37</v>
      </c>
      <c r="AC3981">
        <v>145</v>
      </c>
      <c r="AD3981">
        <v>0.5</v>
      </c>
      <c r="AE3981">
        <v>0.01</v>
      </c>
      <c r="AF3981">
        <v>8</v>
      </c>
      <c r="AG3981">
        <v>640</v>
      </c>
      <c r="AH3981">
        <v>14</v>
      </c>
      <c r="AI3981">
        <v>1</v>
      </c>
      <c r="AJ3981">
        <v>2</v>
      </c>
      <c r="AK3981">
        <v>121</v>
      </c>
      <c r="AL3981">
        <v>0.02</v>
      </c>
      <c r="AM3981">
        <v>5</v>
      </c>
      <c r="AN3981">
        <v>5</v>
      </c>
      <c r="AO3981">
        <v>19</v>
      </c>
      <c r="AP3981">
        <v>5</v>
      </c>
      <c r="AQ3981">
        <v>18</v>
      </c>
    </row>
    <row r="3982" spans="1:43" hidden="1" x14ac:dyDescent="0.25">
      <c r="A3982" t="s">
        <v>14760</v>
      </c>
      <c r="B3982" t="s">
        <v>14761</v>
      </c>
      <c r="C3982" s="1" t="str">
        <f t="shared" si="293"/>
        <v>21:0118</v>
      </c>
      <c r="D3982" s="1" t="str">
        <f t="shared" si="294"/>
        <v>21:0027</v>
      </c>
      <c r="E3982" t="s">
        <v>14762</v>
      </c>
      <c r="F3982" t="s">
        <v>14763</v>
      </c>
      <c r="H3982">
        <v>64.004957899999994</v>
      </c>
      <c r="I3982">
        <v>-95.935869199999999</v>
      </c>
      <c r="J3982" s="1" t="str">
        <f t="shared" si="295"/>
        <v>Till</v>
      </c>
      <c r="K3982" s="1" t="str">
        <f t="shared" si="296"/>
        <v>&lt;63 micron</v>
      </c>
      <c r="L3982">
        <v>0.1</v>
      </c>
      <c r="M3982">
        <v>0.68</v>
      </c>
      <c r="N3982">
        <v>6</v>
      </c>
      <c r="O3982">
        <v>200</v>
      </c>
      <c r="P3982">
        <v>0.25</v>
      </c>
      <c r="Q3982">
        <v>1</v>
      </c>
      <c r="R3982">
        <v>0.24</v>
      </c>
      <c r="S3982">
        <v>0.25</v>
      </c>
      <c r="T3982">
        <v>2</v>
      </c>
      <c r="U3982">
        <v>14</v>
      </c>
      <c r="V3982">
        <v>5</v>
      </c>
      <c r="W3982">
        <v>1.28</v>
      </c>
      <c r="X3982">
        <v>5</v>
      </c>
      <c r="Y3982">
        <v>0.5</v>
      </c>
      <c r="Z3982">
        <v>0.11</v>
      </c>
      <c r="AA3982">
        <v>40</v>
      </c>
      <c r="AB3982">
        <v>0.26</v>
      </c>
      <c r="AC3982">
        <v>150</v>
      </c>
      <c r="AD3982">
        <v>0.5</v>
      </c>
      <c r="AE3982">
        <v>0.01</v>
      </c>
      <c r="AF3982">
        <v>6</v>
      </c>
      <c r="AG3982">
        <v>760</v>
      </c>
      <c r="AH3982">
        <v>12</v>
      </c>
      <c r="AI3982">
        <v>1</v>
      </c>
      <c r="AJ3982">
        <v>1</v>
      </c>
      <c r="AK3982">
        <v>149</v>
      </c>
      <c r="AL3982">
        <v>0.02</v>
      </c>
      <c r="AM3982">
        <v>5</v>
      </c>
      <c r="AN3982">
        <v>5</v>
      </c>
      <c r="AO3982">
        <v>16</v>
      </c>
      <c r="AP3982">
        <v>5</v>
      </c>
      <c r="AQ3982">
        <v>14</v>
      </c>
    </row>
    <row r="3983" spans="1:43" hidden="1" x14ac:dyDescent="0.25">
      <c r="A3983" t="s">
        <v>14764</v>
      </c>
      <c r="B3983" t="s">
        <v>14765</v>
      </c>
      <c r="C3983" s="1" t="str">
        <f t="shared" si="293"/>
        <v>21:0118</v>
      </c>
      <c r="D3983" s="1" t="str">
        <f t="shared" si="294"/>
        <v>21:0027</v>
      </c>
      <c r="E3983" t="s">
        <v>14766</v>
      </c>
      <c r="F3983" t="s">
        <v>14767</v>
      </c>
      <c r="H3983">
        <v>63.5650257</v>
      </c>
      <c r="I3983">
        <v>-95.927994799999993</v>
      </c>
      <c r="J3983" s="1" t="str">
        <f t="shared" si="295"/>
        <v>Till</v>
      </c>
      <c r="K3983" s="1" t="str">
        <f t="shared" si="296"/>
        <v>&lt;63 micron</v>
      </c>
      <c r="L3983">
        <v>0.1</v>
      </c>
      <c r="M3983">
        <v>0.37</v>
      </c>
      <c r="N3983">
        <v>4</v>
      </c>
      <c r="O3983">
        <v>100</v>
      </c>
      <c r="P3983">
        <v>0.25</v>
      </c>
      <c r="Q3983">
        <v>1</v>
      </c>
      <c r="R3983">
        <v>0.42</v>
      </c>
      <c r="S3983">
        <v>0.25</v>
      </c>
      <c r="T3983">
        <v>2</v>
      </c>
      <c r="U3983">
        <v>29</v>
      </c>
      <c r="V3983">
        <v>8</v>
      </c>
      <c r="W3983">
        <v>1.47</v>
      </c>
      <c r="X3983">
        <v>5</v>
      </c>
      <c r="Y3983">
        <v>0.5</v>
      </c>
      <c r="Z3983">
        <v>0.06</v>
      </c>
      <c r="AA3983">
        <v>30</v>
      </c>
      <c r="AB3983">
        <v>0.24</v>
      </c>
      <c r="AC3983">
        <v>135</v>
      </c>
      <c r="AD3983">
        <v>0.5</v>
      </c>
      <c r="AE3983">
        <v>0.01</v>
      </c>
      <c r="AF3983">
        <v>8</v>
      </c>
      <c r="AG3983">
        <v>1060</v>
      </c>
      <c r="AH3983">
        <v>6</v>
      </c>
      <c r="AI3983">
        <v>1</v>
      </c>
      <c r="AJ3983">
        <v>2</v>
      </c>
      <c r="AK3983">
        <v>78</v>
      </c>
      <c r="AL3983">
        <v>0.06</v>
      </c>
      <c r="AM3983">
        <v>5</v>
      </c>
      <c r="AN3983">
        <v>5</v>
      </c>
      <c r="AO3983">
        <v>26</v>
      </c>
      <c r="AP3983">
        <v>5</v>
      </c>
      <c r="AQ3983">
        <v>12</v>
      </c>
    </row>
    <row r="3984" spans="1:43" hidden="1" x14ac:dyDescent="0.25">
      <c r="A3984" t="s">
        <v>14768</v>
      </c>
      <c r="B3984" t="s">
        <v>14769</v>
      </c>
      <c r="C3984" s="1" t="str">
        <f t="shared" si="293"/>
        <v>21:0118</v>
      </c>
      <c r="D3984" s="1" t="str">
        <f t="shared" si="294"/>
        <v>21:0027</v>
      </c>
      <c r="E3984" t="s">
        <v>14770</v>
      </c>
      <c r="F3984" t="s">
        <v>14771</v>
      </c>
      <c r="H3984">
        <v>63.815658399999997</v>
      </c>
      <c r="I3984">
        <v>-95.902088199999994</v>
      </c>
      <c r="J3984" s="1" t="str">
        <f t="shared" si="295"/>
        <v>Till</v>
      </c>
      <c r="K3984" s="1" t="str">
        <f t="shared" si="296"/>
        <v>&lt;63 micron</v>
      </c>
      <c r="L3984">
        <v>0.1</v>
      </c>
      <c r="M3984">
        <v>1.08</v>
      </c>
      <c r="N3984">
        <v>6</v>
      </c>
      <c r="O3984">
        <v>230</v>
      </c>
      <c r="P3984">
        <v>0.25</v>
      </c>
      <c r="Q3984">
        <v>1</v>
      </c>
      <c r="R3984">
        <v>0.31</v>
      </c>
      <c r="S3984">
        <v>0.25</v>
      </c>
      <c r="T3984">
        <v>2</v>
      </c>
      <c r="U3984">
        <v>26</v>
      </c>
      <c r="V3984">
        <v>8</v>
      </c>
      <c r="W3984">
        <v>1.57</v>
      </c>
      <c r="X3984">
        <v>5</v>
      </c>
      <c r="Y3984">
        <v>0.5</v>
      </c>
      <c r="Z3984">
        <v>0.24</v>
      </c>
      <c r="AA3984">
        <v>30</v>
      </c>
      <c r="AB3984">
        <v>0.42</v>
      </c>
      <c r="AC3984">
        <v>145</v>
      </c>
      <c r="AD3984">
        <v>0.5</v>
      </c>
      <c r="AE3984">
        <v>0.01</v>
      </c>
      <c r="AF3984">
        <v>11</v>
      </c>
      <c r="AG3984">
        <v>720</v>
      </c>
      <c r="AH3984">
        <v>12</v>
      </c>
      <c r="AI3984">
        <v>1</v>
      </c>
      <c r="AJ3984">
        <v>2</v>
      </c>
      <c r="AK3984">
        <v>134</v>
      </c>
      <c r="AL3984">
        <v>0.03</v>
      </c>
      <c r="AM3984">
        <v>5</v>
      </c>
      <c r="AN3984">
        <v>5</v>
      </c>
      <c r="AO3984">
        <v>26</v>
      </c>
      <c r="AP3984">
        <v>5</v>
      </c>
      <c r="AQ3984">
        <v>20</v>
      </c>
    </row>
    <row r="3985" spans="1:43" hidden="1" x14ac:dyDescent="0.25">
      <c r="A3985" t="s">
        <v>14772</v>
      </c>
      <c r="B3985" t="s">
        <v>14773</v>
      </c>
      <c r="C3985" s="1" t="str">
        <f t="shared" si="293"/>
        <v>21:0118</v>
      </c>
      <c r="D3985" s="1" t="str">
        <f t="shared" si="294"/>
        <v>21:0027</v>
      </c>
      <c r="E3985" t="s">
        <v>14774</v>
      </c>
      <c r="F3985" t="s">
        <v>14775</v>
      </c>
      <c r="H3985">
        <v>63.829421400000001</v>
      </c>
      <c r="I3985">
        <v>-95.905478900000006</v>
      </c>
      <c r="J3985" s="1" t="str">
        <f t="shared" si="295"/>
        <v>Till</v>
      </c>
      <c r="K3985" s="1" t="str">
        <f t="shared" si="296"/>
        <v>&lt;63 micron</v>
      </c>
      <c r="L3985">
        <v>0.2</v>
      </c>
      <c r="M3985">
        <v>1.1200000000000001</v>
      </c>
      <c r="N3985">
        <v>2</v>
      </c>
      <c r="O3985">
        <v>220</v>
      </c>
      <c r="P3985">
        <v>0.25</v>
      </c>
      <c r="Q3985">
        <v>1</v>
      </c>
      <c r="R3985">
        <v>0.3</v>
      </c>
      <c r="S3985">
        <v>0.25</v>
      </c>
      <c r="T3985">
        <v>3</v>
      </c>
      <c r="U3985">
        <v>21</v>
      </c>
      <c r="V3985">
        <v>8</v>
      </c>
      <c r="W3985">
        <v>1.46</v>
      </c>
      <c r="X3985">
        <v>5</v>
      </c>
      <c r="Y3985">
        <v>0.5</v>
      </c>
      <c r="Z3985">
        <v>0.22</v>
      </c>
      <c r="AA3985">
        <v>30</v>
      </c>
      <c r="AB3985">
        <v>0.34</v>
      </c>
      <c r="AC3985">
        <v>125</v>
      </c>
      <c r="AD3985">
        <v>0.5</v>
      </c>
      <c r="AE3985">
        <v>0.01</v>
      </c>
      <c r="AF3985">
        <v>9</v>
      </c>
      <c r="AG3985">
        <v>800</v>
      </c>
      <c r="AH3985">
        <v>12</v>
      </c>
      <c r="AI3985">
        <v>1</v>
      </c>
      <c r="AJ3985">
        <v>2</v>
      </c>
      <c r="AK3985">
        <v>179</v>
      </c>
      <c r="AL3985">
        <v>0.02</v>
      </c>
      <c r="AM3985">
        <v>5</v>
      </c>
      <c r="AN3985">
        <v>5</v>
      </c>
      <c r="AO3985">
        <v>21</v>
      </c>
      <c r="AP3985">
        <v>5</v>
      </c>
      <c r="AQ3985">
        <v>18</v>
      </c>
    </row>
    <row r="3986" spans="1:43" hidden="1" x14ac:dyDescent="0.25">
      <c r="A3986" t="s">
        <v>14776</v>
      </c>
      <c r="B3986" t="s">
        <v>14777</v>
      </c>
      <c r="C3986" s="1" t="str">
        <f t="shared" si="293"/>
        <v>21:0118</v>
      </c>
      <c r="D3986" s="1" t="str">
        <f t="shared" si="294"/>
        <v>21:0027</v>
      </c>
      <c r="E3986" t="s">
        <v>14778</v>
      </c>
      <c r="F3986" t="s">
        <v>14779</v>
      </c>
      <c r="H3986">
        <v>63.843241200000001</v>
      </c>
      <c r="I3986">
        <v>-95.9109543</v>
      </c>
      <c r="J3986" s="1" t="str">
        <f t="shared" si="295"/>
        <v>Till</v>
      </c>
      <c r="K3986" s="1" t="str">
        <f t="shared" si="296"/>
        <v>&lt;63 micron</v>
      </c>
      <c r="L3986">
        <v>0.2</v>
      </c>
      <c r="M3986">
        <v>1.76</v>
      </c>
      <c r="N3986">
        <v>6</v>
      </c>
      <c r="O3986">
        <v>320</v>
      </c>
      <c r="P3986">
        <v>0.25</v>
      </c>
      <c r="Q3986">
        <v>4</v>
      </c>
      <c r="R3986">
        <v>0.28999999999999998</v>
      </c>
      <c r="S3986">
        <v>0.25</v>
      </c>
      <c r="T3986">
        <v>4</v>
      </c>
      <c r="U3986">
        <v>29</v>
      </c>
      <c r="V3986">
        <v>11</v>
      </c>
      <c r="W3986">
        <v>1.77</v>
      </c>
      <c r="X3986">
        <v>5</v>
      </c>
      <c r="Y3986">
        <v>1</v>
      </c>
      <c r="Z3986">
        <v>0.34</v>
      </c>
      <c r="AA3986">
        <v>40</v>
      </c>
      <c r="AB3986">
        <v>0.49</v>
      </c>
      <c r="AC3986">
        <v>165</v>
      </c>
      <c r="AD3986">
        <v>0.5</v>
      </c>
      <c r="AE3986">
        <v>0.01</v>
      </c>
      <c r="AF3986">
        <v>13</v>
      </c>
      <c r="AG3986">
        <v>760</v>
      </c>
      <c r="AH3986">
        <v>16</v>
      </c>
      <c r="AI3986">
        <v>1</v>
      </c>
      <c r="AJ3986">
        <v>3</v>
      </c>
      <c r="AK3986">
        <v>207</v>
      </c>
      <c r="AL3986">
        <v>0.02</v>
      </c>
      <c r="AM3986">
        <v>5</v>
      </c>
      <c r="AN3986">
        <v>5</v>
      </c>
      <c r="AO3986">
        <v>26</v>
      </c>
      <c r="AP3986">
        <v>5</v>
      </c>
      <c r="AQ3986">
        <v>24</v>
      </c>
    </row>
    <row r="3987" spans="1:43" hidden="1" x14ac:dyDescent="0.25">
      <c r="A3987" t="s">
        <v>14780</v>
      </c>
      <c r="B3987" t="s">
        <v>14781</v>
      </c>
      <c r="C3987" s="1" t="str">
        <f t="shared" si="293"/>
        <v>21:0118</v>
      </c>
      <c r="D3987" s="1" t="str">
        <f t="shared" si="294"/>
        <v>21:0027</v>
      </c>
      <c r="E3987" t="s">
        <v>14782</v>
      </c>
      <c r="F3987" t="s">
        <v>14783</v>
      </c>
      <c r="H3987">
        <v>63.859944400000003</v>
      </c>
      <c r="I3987">
        <v>-95.905251500000006</v>
      </c>
      <c r="J3987" s="1" t="str">
        <f t="shared" si="295"/>
        <v>Till</v>
      </c>
      <c r="K3987" s="1" t="str">
        <f t="shared" si="296"/>
        <v>&lt;63 micron</v>
      </c>
      <c r="L3987">
        <v>0.2</v>
      </c>
      <c r="M3987">
        <v>1.1399999999999999</v>
      </c>
      <c r="N3987">
        <v>8</v>
      </c>
      <c r="O3987">
        <v>230</v>
      </c>
      <c r="P3987">
        <v>0.25</v>
      </c>
      <c r="Q3987">
        <v>2</v>
      </c>
      <c r="R3987">
        <v>0.33</v>
      </c>
      <c r="S3987">
        <v>0.25</v>
      </c>
      <c r="T3987">
        <v>4</v>
      </c>
      <c r="U3987">
        <v>25</v>
      </c>
      <c r="V3987">
        <v>9</v>
      </c>
      <c r="W3987">
        <v>1.59</v>
      </c>
      <c r="X3987">
        <v>5</v>
      </c>
      <c r="Y3987">
        <v>0.5</v>
      </c>
      <c r="Z3987">
        <v>0.22</v>
      </c>
      <c r="AA3987">
        <v>40</v>
      </c>
      <c r="AB3987">
        <v>0.39</v>
      </c>
      <c r="AC3987">
        <v>145</v>
      </c>
      <c r="AD3987">
        <v>0.5</v>
      </c>
      <c r="AE3987">
        <v>0.01</v>
      </c>
      <c r="AF3987">
        <v>13</v>
      </c>
      <c r="AG3987">
        <v>870</v>
      </c>
      <c r="AH3987">
        <v>14</v>
      </c>
      <c r="AI3987">
        <v>1</v>
      </c>
      <c r="AJ3987">
        <v>2</v>
      </c>
      <c r="AK3987">
        <v>169</v>
      </c>
      <c r="AL3987">
        <v>0.03</v>
      </c>
      <c r="AM3987">
        <v>5</v>
      </c>
      <c r="AN3987">
        <v>5</v>
      </c>
      <c r="AO3987">
        <v>24</v>
      </c>
      <c r="AP3987">
        <v>5</v>
      </c>
      <c r="AQ3987">
        <v>20</v>
      </c>
    </row>
    <row r="3988" spans="1:43" hidden="1" x14ac:dyDescent="0.25">
      <c r="A3988" t="s">
        <v>14784</v>
      </c>
      <c r="B3988" t="s">
        <v>14785</v>
      </c>
      <c r="C3988" s="1" t="str">
        <f t="shared" si="293"/>
        <v>21:0118</v>
      </c>
      <c r="D3988" s="1" t="str">
        <f t="shared" si="294"/>
        <v>21:0027</v>
      </c>
      <c r="E3988" t="s">
        <v>14786</v>
      </c>
      <c r="F3988" t="s">
        <v>14787</v>
      </c>
      <c r="H3988">
        <v>63.871305100000001</v>
      </c>
      <c r="I3988">
        <v>-95.891842400000002</v>
      </c>
      <c r="J3988" s="1" t="str">
        <f t="shared" si="295"/>
        <v>Till</v>
      </c>
      <c r="K3988" s="1" t="str">
        <f t="shared" si="296"/>
        <v>&lt;63 micron</v>
      </c>
      <c r="L3988">
        <v>0.2</v>
      </c>
      <c r="M3988">
        <v>0.74</v>
      </c>
      <c r="N3988">
        <v>6</v>
      </c>
      <c r="O3988">
        <v>220</v>
      </c>
      <c r="P3988">
        <v>0.25</v>
      </c>
      <c r="Q3988">
        <v>2</v>
      </c>
      <c r="R3988">
        <v>0.32</v>
      </c>
      <c r="S3988">
        <v>0.25</v>
      </c>
      <c r="T3988">
        <v>2</v>
      </c>
      <c r="U3988">
        <v>19</v>
      </c>
      <c r="V3988">
        <v>5</v>
      </c>
      <c r="W3988">
        <v>1.38</v>
      </c>
      <c r="X3988">
        <v>5</v>
      </c>
      <c r="Y3988">
        <v>0.5</v>
      </c>
      <c r="Z3988">
        <v>0.13</v>
      </c>
      <c r="AA3988">
        <v>40</v>
      </c>
      <c r="AB3988">
        <v>0.26</v>
      </c>
      <c r="AC3988">
        <v>140</v>
      </c>
      <c r="AD3988">
        <v>0.5</v>
      </c>
      <c r="AE3988">
        <v>0.01</v>
      </c>
      <c r="AF3988">
        <v>7</v>
      </c>
      <c r="AG3988">
        <v>890</v>
      </c>
      <c r="AH3988">
        <v>16</v>
      </c>
      <c r="AI3988">
        <v>1</v>
      </c>
      <c r="AJ3988">
        <v>1</v>
      </c>
      <c r="AK3988">
        <v>186</v>
      </c>
      <c r="AL3988">
        <v>0.03</v>
      </c>
      <c r="AM3988">
        <v>5</v>
      </c>
      <c r="AN3988">
        <v>5</v>
      </c>
      <c r="AO3988">
        <v>20</v>
      </c>
      <c r="AP3988">
        <v>5</v>
      </c>
      <c r="AQ3988">
        <v>14</v>
      </c>
    </row>
    <row r="3989" spans="1:43" hidden="1" x14ac:dyDescent="0.25">
      <c r="A3989" t="s">
        <v>14788</v>
      </c>
      <c r="B3989" t="s">
        <v>14789</v>
      </c>
      <c r="C3989" s="1" t="str">
        <f t="shared" si="293"/>
        <v>21:0118</v>
      </c>
      <c r="D3989" s="1" t="str">
        <f t="shared" si="294"/>
        <v>21:0027</v>
      </c>
      <c r="E3989" t="s">
        <v>14790</v>
      </c>
      <c r="F3989" t="s">
        <v>14791</v>
      </c>
      <c r="H3989">
        <v>63.887062399999998</v>
      </c>
      <c r="I3989">
        <v>-95.895216700000006</v>
      </c>
      <c r="J3989" s="1" t="str">
        <f t="shared" si="295"/>
        <v>Till</v>
      </c>
      <c r="K3989" s="1" t="str">
        <f t="shared" si="296"/>
        <v>&lt;63 micron</v>
      </c>
      <c r="L3989">
        <v>0.2</v>
      </c>
      <c r="M3989">
        <v>1.37</v>
      </c>
      <c r="N3989">
        <v>4</v>
      </c>
      <c r="O3989">
        <v>410</v>
      </c>
      <c r="P3989">
        <v>0.25</v>
      </c>
      <c r="Q3989">
        <v>1</v>
      </c>
      <c r="R3989">
        <v>0.27</v>
      </c>
      <c r="S3989">
        <v>0.25</v>
      </c>
      <c r="T3989">
        <v>3</v>
      </c>
      <c r="U3989">
        <v>27</v>
      </c>
      <c r="V3989">
        <v>10</v>
      </c>
      <c r="W3989">
        <v>1.62</v>
      </c>
      <c r="X3989">
        <v>5</v>
      </c>
      <c r="Y3989">
        <v>0.5</v>
      </c>
      <c r="Z3989">
        <v>0.23</v>
      </c>
      <c r="AA3989">
        <v>40</v>
      </c>
      <c r="AB3989">
        <v>0.41</v>
      </c>
      <c r="AC3989">
        <v>170</v>
      </c>
      <c r="AD3989">
        <v>0.5</v>
      </c>
      <c r="AE3989">
        <v>0.01</v>
      </c>
      <c r="AF3989">
        <v>12</v>
      </c>
      <c r="AG3989">
        <v>800</v>
      </c>
      <c r="AH3989">
        <v>14</v>
      </c>
      <c r="AI3989">
        <v>1</v>
      </c>
      <c r="AJ3989">
        <v>2</v>
      </c>
      <c r="AK3989">
        <v>196</v>
      </c>
      <c r="AL3989">
        <v>0.02</v>
      </c>
      <c r="AM3989">
        <v>5</v>
      </c>
      <c r="AN3989">
        <v>5</v>
      </c>
      <c r="AO3989">
        <v>23</v>
      </c>
      <c r="AP3989">
        <v>5</v>
      </c>
      <c r="AQ3989">
        <v>20</v>
      </c>
    </row>
    <row r="3990" spans="1:43" hidden="1" x14ac:dyDescent="0.25">
      <c r="A3990" t="s">
        <v>14792</v>
      </c>
      <c r="B3990" t="s">
        <v>14793</v>
      </c>
      <c r="C3990" s="1" t="str">
        <f t="shared" si="293"/>
        <v>21:0118</v>
      </c>
      <c r="D3990" s="1" t="str">
        <f t="shared" si="294"/>
        <v>21:0027</v>
      </c>
      <c r="E3990" t="s">
        <v>14794</v>
      </c>
      <c r="F3990" t="s">
        <v>14795</v>
      </c>
      <c r="H3990">
        <v>63.8986588</v>
      </c>
      <c r="I3990">
        <v>-95.904098200000007</v>
      </c>
      <c r="J3990" s="1" t="str">
        <f t="shared" si="295"/>
        <v>Till</v>
      </c>
      <c r="K3990" s="1" t="str">
        <f t="shared" si="296"/>
        <v>&lt;63 micron</v>
      </c>
      <c r="L3990">
        <v>0.1</v>
      </c>
      <c r="M3990">
        <v>0.52</v>
      </c>
      <c r="N3990">
        <v>1</v>
      </c>
      <c r="O3990">
        <v>130</v>
      </c>
      <c r="P3990">
        <v>0.25</v>
      </c>
      <c r="Q3990">
        <v>1</v>
      </c>
      <c r="R3990">
        <v>0.28999999999999998</v>
      </c>
      <c r="S3990">
        <v>0.25</v>
      </c>
      <c r="T3990">
        <v>2</v>
      </c>
      <c r="U3990">
        <v>15</v>
      </c>
      <c r="V3990">
        <v>4</v>
      </c>
      <c r="W3990">
        <v>1.23</v>
      </c>
      <c r="X3990">
        <v>5</v>
      </c>
      <c r="Y3990">
        <v>0.5</v>
      </c>
      <c r="Z3990">
        <v>0.08</v>
      </c>
      <c r="AA3990">
        <v>30</v>
      </c>
      <c r="AB3990">
        <v>0.19</v>
      </c>
      <c r="AC3990">
        <v>95</v>
      </c>
      <c r="AD3990">
        <v>0.5</v>
      </c>
      <c r="AE3990">
        <v>0.01</v>
      </c>
      <c r="AF3990">
        <v>6</v>
      </c>
      <c r="AG3990">
        <v>890</v>
      </c>
      <c r="AH3990">
        <v>10</v>
      </c>
      <c r="AI3990">
        <v>1</v>
      </c>
      <c r="AJ3990">
        <v>1</v>
      </c>
      <c r="AK3990">
        <v>178</v>
      </c>
      <c r="AL3990">
        <v>0.02</v>
      </c>
      <c r="AM3990">
        <v>5</v>
      </c>
      <c r="AN3990">
        <v>5</v>
      </c>
      <c r="AO3990">
        <v>17</v>
      </c>
      <c r="AP3990">
        <v>5</v>
      </c>
      <c r="AQ3990">
        <v>8</v>
      </c>
    </row>
    <row r="3991" spans="1:43" hidden="1" x14ac:dyDescent="0.25">
      <c r="A3991" t="s">
        <v>14796</v>
      </c>
      <c r="B3991" t="s">
        <v>14797</v>
      </c>
      <c r="C3991" s="1" t="str">
        <f t="shared" si="293"/>
        <v>21:0118</v>
      </c>
      <c r="D3991" s="1" t="str">
        <f t="shared" si="294"/>
        <v>21:0027</v>
      </c>
      <c r="E3991" t="s">
        <v>14798</v>
      </c>
      <c r="F3991" t="s">
        <v>14799</v>
      </c>
      <c r="H3991">
        <v>63.916102299999999</v>
      </c>
      <c r="I3991">
        <v>-95.893683899999999</v>
      </c>
      <c r="J3991" s="1" t="str">
        <f t="shared" si="295"/>
        <v>Till</v>
      </c>
      <c r="K3991" s="1" t="str">
        <f t="shared" si="296"/>
        <v>&lt;63 micron</v>
      </c>
      <c r="L3991">
        <v>0.2</v>
      </c>
      <c r="M3991">
        <v>1.49</v>
      </c>
      <c r="N3991">
        <v>2</v>
      </c>
      <c r="O3991">
        <v>390</v>
      </c>
      <c r="P3991">
        <v>0.25</v>
      </c>
      <c r="Q3991">
        <v>2</v>
      </c>
      <c r="R3991">
        <v>0.31</v>
      </c>
      <c r="S3991">
        <v>0.25</v>
      </c>
      <c r="T3991">
        <v>4</v>
      </c>
      <c r="U3991">
        <v>25</v>
      </c>
      <c r="V3991">
        <v>12</v>
      </c>
      <c r="W3991">
        <v>1.8</v>
      </c>
      <c r="X3991">
        <v>5</v>
      </c>
      <c r="Y3991">
        <v>0.5</v>
      </c>
      <c r="Z3991">
        <v>0.25</v>
      </c>
      <c r="AA3991">
        <v>40</v>
      </c>
      <c r="AB3991">
        <v>0.46</v>
      </c>
      <c r="AC3991">
        <v>205</v>
      </c>
      <c r="AD3991">
        <v>0.5</v>
      </c>
      <c r="AE3991">
        <v>0.01</v>
      </c>
      <c r="AF3991">
        <v>12</v>
      </c>
      <c r="AG3991">
        <v>850</v>
      </c>
      <c r="AH3991">
        <v>14</v>
      </c>
      <c r="AI3991">
        <v>1</v>
      </c>
      <c r="AJ3991">
        <v>2</v>
      </c>
      <c r="AK3991">
        <v>216</v>
      </c>
      <c r="AL3991">
        <v>0.01</v>
      </c>
      <c r="AM3991">
        <v>5</v>
      </c>
      <c r="AN3991">
        <v>5</v>
      </c>
      <c r="AO3991">
        <v>25</v>
      </c>
      <c r="AP3991">
        <v>5</v>
      </c>
      <c r="AQ3991">
        <v>24</v>
      </c>
    </row>
    <row r="3992" spans="1:43" hidden="1" x14ac:dyDescent="0.25">
      <c r="A3992" t="s">
        <v>14800</v>
      </c>
      <c r="B3992" t="s">
        <v>14801</v>
      </c>
      <c r="C3992" s="1" t="str">
        <f t="shared" si="293"/>
        <v>21:0118</v>
      </c>
      <c r="D3992" s="1" t="str">
        <f t="shared" si="294"/>
        <v>21:0027</v>
      </c>
      <c r="E3992" t="s">
        <v>14802</v>
      </c>
      <c r="F3992" t="s">
        <v>14803</v>
      </c>
      <c r="H3992">
        <v>63.941281500000002</v>
      </c>
      <c r="I3992">
        <v>-95.884420300000002</v>
      </c>
      <c r="J3992" s="1" t="str">
        <f t="shared" si="295"/>
        <v>Till</v>
      </c>
      <c r="K3992" s="1" t="str">
        <f t="shared" si="296"/>
        <v>&lt;63 micron</v>
      </c>
      <c r="L3992">
        <v>0.2</v>
      </c>
      <c r="M3992">
        <v>1.4</v>
      </c>
      <c r="N3992">
        <v>1</v>
      </c>
      <c r="O3992">
        <v>380</v>
      </c>
      <c r="P3992">
        <v>0.25</v>
      </c>
      <c r="Q3992">
        <v>1</v>
      </c>
      <c r="R3992">
        <v>0.31</v>
      </c>
      <c r="S3992">
        <v>0.25</v>
      </c>
      <c r="T3992">
        <v>6</v>
      </c>
      <c r="U3992">
        <v>23</v>
      </c>
      <c r="V3992">
        <v>14</v>
      </c>
      <c r="W3992">
        <v>1.75</v>
      </c>
      <c r="X3992">
        <v>5</v>
      </c>
      <c r="Y3992">
        <v>0.5</v>
      </c>
      <c r="Z3992">
        <v>0.27</v>
      </c>
      <c r="AA3992">
        <v>40</v>
      </c>
      <c r="AB3992">
        <v>0.45</v>
      </c>
      <c r="AC3992">
        <v>220</v>
      </c>
      <c r="AD3992">
        <v>0.5</v>
      </c>
      <c r="AE3992">
        <v>0.01</v>
      </c>
      <c r="AF3992">
        <v>12</v>
      </c>
      <c r="AG3992">
        <v>770</v>
      </c>
      <c r="AH3992">
        <v>16</v>
      </c>
      <c r="AI3992">
        <v>1</v>
      </c>
      <c r="AJ3992">
        <v>2</v>
      </c>
      <c r="AK3992">
        <v>181</v>
      </c>
      <c r="AL3992">
        <v>0.01</v>
      </c>
      <c r="AM3992">
        <v>5</v>
      </c>
      <c r="AN3992">
        <v>5</v>
      </c>
      <c r="AO3992">
        <v>24</v>
      </c>
      <c r="AP3992">
        <v>5</v>
      </c>
      <c r="AQ3992">
        <v>24</v>
      </c>
    </row>
    <row r="3993" spans="1:43" hidden="1" x14ac:dyDescent="0.25">
      <c r="A3993" t="s">
        <v>14804</v>
      </c>
      <c r="B3993" t="s">
        <v>14805</v>
      </c>
      <c r="C3993" s="1" t="str">
        <f t="shared" si="293"/>
        <v>21:0118</v>
      </c>
      <c r="D3993" s="1" t="str">
        <f t="shared" si="294"/>
        <v>21:0027</v>
      </c>
      <c r="E3993" t="s">
        <v>14806</v>
      </c>
      <c r="F3993" t="s">
        <v>14807</v>
      </c>
      <c r="H3993">
        <v>63.9757623</v>
      </c>
      <c r="I3993">
        <v>-95.905432300000001</v>
      </c>
      <c r="J3993" s="1" t="str">
        <f t="shared" si="295"/>
        <v>Till</v>
      </c>
      <c r="K3993" s="1" t="str">
        <f t="shared" si="296"/>
        <v>&lt;63 micron</v>
      </c>
      <c r="L3993">
        <v>0.2</v>
      </c>
      <c r="M3993">
        <v>0.59</v>
      </c>
      <c r="N3993">
        <v>2</v>
      </c>
      <c r="O3993">
        <v>170</v>
      </c>
      <c r="P3993">
        <v>0.25</v>
      </c>
      <c r="Q3993">
        <v>1</v>
      </c>
      <c r="R3993">
        <v>0.22</v>
      </c>
      <c r="S3993">
        <v>0.25</v>
      </c>
      <c r="T3993">
        <v>2</v>
      </c>
      <c r="U3993">
        <v>11</v>
      </c>
      <c r="V3993">
        <v>4</v>
      </c>
      <c r="W3993">
        <v>0.96</v>
      </c>
      <c r="X3993">
        <v>5</v>
      </c>
      <c r="Y3993">
        <v>0.5</v>
      </c>
      <c r="Z3993">
        <v>0.11</v>
      </c>
      <c r="AA3993">
        <v>30</v>
      </c>
      <c r="AB3993">
        <v>0.22</v>
      </c>
      <c r="AC3993">
        <v>85</v>
      </c>
      <c r="AD3993">
        <v>0.5</v>
      </c>
      <c r="AE3993">
        <v>0.01</v>
      </c>
      <c r="AF3993">
        <v>5</v>
      </c>
      <c r="AG3993">
        <v>680</v>
      </c>
      <c r="AH3993">
        <v>8</v>
      </c>
      <c r="AI3993">
        <v>1</v>
      </c>
      <c r="AJ3993">
        <v>1</v>
      </c>
      <c r="AK3993">
        <v>100</v>
      </c>
      <c r="AL3993">
        <v>0.02</v>
      </c>
      <c r="AM3993">
        <v>5</v>
      </c>
      <c r="AN3993">
        <v>5</v>
      </c>
      <c r="AO3993">
        <v>14</v>
      </c>
      <c r="AP3993">
        <v>5</v>
      </c>
      <c r="AQ3993">
        <v>12</v>
      </c>
    </row>
    <row r="3994" spans="1:43" hidden="1" x14ac:dyDescent="0.25">
      <c r="A3994" t="s">
        <v>14808</v>
      </c>
      <c r="B3994" t="s">
        <v>14809</v>
      </c>
      <c r="C3994" s="1" t="str">
        <f t="shared" si="293"/>
        <v>21:0118</v>
      </c>
      <c r="D3994" s="1" t="str">
        <f t="shared" si="294"/>
        <v>21:0027</v>
      </c>
      <c r="E3994" t="s">
        <v>14810</v>
      </c>
      <c r="F3994" t="s">
        <v>14811</v>
      </c>
      <c r="H3994">
        <v>64.007411200000007</v>
      </c>
      <c r="I3994">
        <v>-95.900965099999993</v>
      </c>
      <c r="J3994" s="1" t="str">
        <f t="shared" si="295"/>
        <v>Till</v>
      </c>
      <c r="K3994" s="1" t="str">
        <f t="shared" si="296"/>
        <v>&lt;63 micron</v>
      </c>
      <c r="L3994">
        <v>0.2</v>
      </c>
      <c r="M3994">
        <v>1.48</v>
      </c>
      <c r="N3994">
        <v>1</v>
      </c>
      <c r="O3994">
        <v>560</v>
      </c>
      <c r="P3994">
        <v>0.25</v>
      </c>
      <c r="Q3994">
        <v>1</v>
      </c>
      <c r="R3994">
        <v>0.33</v>
      </c>
      <c r="S3994">
        <v>0.25</v>
      </c>
      <c r="T3994">
        <v>4</v>
      </c>
      <c r="U3994">
        <v>23</v>
      </c>
      <c r="V3994">
        <v>10</v>
      </c>
      <c r="W3994">
        <v>1.71</v>
      </c>
      <c r="X3994">
        <v>10</v>
      </c>
      <c r="Y3994">
        <v>0.5</v>
      </c>
      <c r="Z3994">
        <v>0.32</v>
      </c>
      <c r="AA3994">
        <v>50</v>
      </c>
      <c r="AB3994">
        <v>0.56000000000000005</v>
      </c>
      <c r="AC3994">
        <v>275</v>
      </c>
      <c r="AD3994">
        <v>0.5</v>
      </c>
      <c r="AE3994">
        <v>0.01</v>
      </c>
      <c r="AF3994">
        <v>10</v>
      </c>
      <c r="AG3994">
        <v>670</v>
      </c>
      <c r="AH3994">
        <v>16</v>
      </c>
      <c r="AI3994">
        <v>1</v>
      </c>
      <c r="AJ3994">
        <v>2</v>
      </c>
      <c r="AK3994">
        <v>159</v>
      </c>
      <c r="AL3994">
        <v>0.01</v>
      </c>
      <c r="AM3994">
        <v>5</v>
      </c>
      <c r="AN3994">
        <v>5</v>
      </c>
      <c r="AO3994">
        <v>22</v>
      </c>
      <c r="AP3994">
        <v>5</v>
      </c>
      <c r="AQ3994">
        <v>22</v>
      </c>
    </row>
    <row r="3995" spans="1:43" hidden="1" x14ac:dyDescent="0.25">
      <c r="A3995" t="s">
        <v>14812</v>
      </c>
      <c r="B3995" t="s">
        <v>14813</v>
      </c>
      <c r="C3995" s="1" t="str">
        <f t="shared" si="293"/>
        <v>21:0118</v>
      </c>
      <c r="D3995" s="1" t="str">
        <f t="shared" si="294"/>
        <v>21:0027</v>
      </c>
      <c r="E3995" t="s">
        <v>14814</v>
      </c>
      <c r="F3995" t="s">
        <v>14815</v>
      </c>
      <c r="H3995">
        <v>63.597650399999999</v>
      </c>
      <c r="I3995">
        <v>-95.901295700000006</v>
      </c>
      <c r="J3995" s="1" t="str">
        <f t="shared" si="295"/>
        <v>Till</v>
      </c>
      <c r="K3995" s="1" t="str">
        <f t="shared" si="296"/>
        <v>&lt;63 micron</v>
      </c>
      <c r="L3995">
        <v>0.2</v>
      </c>
      <c r="M3995">
        <v>0.61</v>
      </c>
      <c r="N3995">
        <v>4</v>
      </c>
      <c r="O3995">
        <v>180</v>
      </c>
      <c r="P3995">
        <v>0.25</v>
      </c>
      <c r="Q3995">
        <v>4</v>
      </c>
      <c r="R3995">
        <v>0.34</v>
      </c>
      <c r="S3995">
        <v>0.25</v>
      </c>
      <c r="T3995">
        <v>3</v>
      </c>
      <c r="U3995">
        <v>31</v>
      </c>
      <c r="V3995">
        <v>11</v>
      </c>
      <c r="W3995">
        <v>1.44</v>
      </c>
      <c r="X3995">
        <v>5</v>
      </c>
      <c r="Y3995">
        <v>0.5</v>
      </c>
      <c r="Z3995">
        <v>0.1</v>
      </c>
      <c r="AA3995">
        <v>30</v>
      </c>
      <c r="AB3995">
        <v>0.37</v>
      </c>
      <c r="AC3995">
        <v>160</v>
      </c>
      <c r="AD3995">
        <v>0.5</v>
      </c>
      <c r="AE3995">
        <v>0.01</v>
      </c>
      <c r="AF3995">
        <v>11</v>
      </c>
      <c r="AG3995">
        <v>910</v>
      </c>
      <c r="AH3995">
        <v>6</v>
      </c>
      <c r="AI3995">
        <v>1</v>
      </c>
      <c r="AJ3995">
        <v>3</v>
      </c>
      <c r="AK3995">
        <v>112</v>
      </c>
      <c r="AL3995">
        <v>0.05</v>
      </c>
      <c r="AM3995">
        <v>5</v>
      </c>
      <c r="AN3995">
        <v>5</v>
      </c>
      <c r="AO3995">
        <v>25</v>
      </c>
      <c r="AP3995">
        <v>5</v>
      </c>
      <c r="AQ3995">
        <v>18</v>
      </c>
    </row>
    <row r="3996" spans="1:43" hidden="1" x14ac:dyDescent="0.25">
      <c r="A3996" t="s">
        <v>14816</v>
      </c>
      <c r="B3996" t="s">
        <v>14817</v>
      </c>
      <c r="C3996" s="1" t="str">
        <f t="shared" si="293"/>
        <v>21:0118</v>
      </c>
      <c r="D3996" s="1" t="str">
        <f t="shared" si="294"/>
        <v>21:0027</v>
      </c>
      <c r="E3996" t="s">
        <v>14818</v>
      </c>
      <c r="F3996" t="s">
        <v>14819</v>
      </c>
      <c r="H3996">
        <v>63.582777100000001</v>
      </c>
      <c r="I3996">
        <v>-95.906171099999995</v>
      </c>
      <c r="J3996" s="1" t="str">
        <f t="shared" si="295"/>
        <v>Till</v>
      </c>
      <c r="K3996" s="1" t="str">
        <f t="shared" si="296"/>
        <v>&lt;63 micron</v>
      </c>
      <c r="L3996">
        <v>0.2</v>
      </c>
      <c r="M3996">
        <v>0.78</v>
      </c>
      <c r="N3996">
        <v>1</v>
      </c>
      <c r="O3996">
        <v>290</v>
      </c>
      <c r="P3996">
        <v>0.25</v>
      </c>
      <c r="Q3996">
        <v>1</v>
      </c>
      <c r="R3996">
        <v>0.39</v>
      </c>
      <c r="S3996">
        <v>0.25</v>
      </c>
      <c r="T3996">
        <v>3</v>
      </c>
      <c r="U3996">
        <v>37</v>
      </c>
      <c r="V3996">
        <v>11</v>
      </c>
      <c r="W3996">
        <v>1.77</v>
      </c>
      <c r="X3996">
        <v>5</v>
      </c>
      <c r="Y3996">
        <v>0.5</v>
      </c>
      <c r="Z3996">
        <v>0.17</v>
      </c>
      <c r="AA3996">
        <v>30</v>
      </c>
      <c r="AB3996">
        <v>0.41</v>
      </c>
      <c r="AC3996">
        <v>240</v>
      </c>
      <c r="AD3996">
        <v>0.5</v>
      </c>
      <c r="AE3996">
        <v>0.01</v>
      </c>
      <c r="AF3996">
        <v>13</v>
      </c>
      <c r="AG3996">
        <v>1020</v>
      </c>
      <c r="AH3996">
        <v>12</v>
      </c>
      <c r="AI3996">
        <v>1</v>
      </c>
      <c r="AJ3996">
        <v>3</v>
      </c>
      <c r="AK3996">
        <v>107</v>
      </c>
      <c r="AL3996">
        <v>0.06</v>
      </c>
      <c r="AM3996">
        <v>5</v>
      </c>
      <c r="AN3996">
        <v>5</v>
      </c>
      <c r="AO3996">
        <v>33</v>
      </c>
      <c r="AP3996">
        <v>5</v>
      </c>
      <c r="AQ3996">
        <v>20</v>
      </c>
    </row>
    <row r="3997" spans="1:43" hidden="1" x14ac:dyDescent="0.25">
      <c r="A3997" t="s">
        <v>14820</v>
      </c>
      <c r="B3997" t="s">
        <v>14821</v>
      </c>
      <c r="C3997" s="1" t="str">
        <f t="shared" si="293"/>
        <v>21:0118</v>
      </c>
      <c r="D3997" s="1" t="str">
        <f t="shared" si="294"/>
        <v>21:0027</v>
      </c>
      <c r="E3997" t="s">
        <v>14822</v>
      </c>
      <c r="F3997" t="s">
        <v>14823</v>
      </c>
      <c r="H3997">
        <v>63.566372600000001</v>
      </c>
      <c r="I3997">
        <v>-95.901052500000006</v>
      </c>
      <c r="J3997" s="1" t="str">
        <f t="shared" si="295"/>
        <v>Till</v>
      </c>
      <c r="K3997" s="1" t="str">
        <f t="shared" si="296"/>
        <v>&lt;63 micron</v>
      </c>
      <c r="L3997">
        <v>0.1</v>
      </c>
      <c r="M3997">
        <v>0.41</v>
      </c>
      <c r="N3997">
        <v>4</v>
      </c>
      <c r="O3997">
        <v>130</v>
      </c>
      <c r="P3997">
        <v>0.25</v>
      </c>
      <c r="Q3997">
        <v>1</v>
      </c>
      <c r="R3997">
        <v>0.42</v>
      </c>
      <c r="S3997">
        <v>0.25</v>
      </c>
      <c r="T3997">
        <v>3</v>
      </c>
      <c r="U3997">
        <v>27</v>
      </c>
      <c r="V3997">
        <v>10</v>
      </c>
      <c r="W3997">
        <v>1.45</v>
      </c>
      <c r="X3997">
        <v>5</v>
      </c>
      <c r="Y3997">
        <v>0.5</v>
      </c>
      <c r="Z3997">
        <v>7.0000000000000007E-2</v>
      </c>
      <c r="AA3997">
        <v>20</v>
      </c>
      <c r="AB3997">
        <v>0.28000000000000003</v>
      </c>
      <c r="AC3997">
        <v>130</v>
      </c>
      <c r="AD3997">
        <v>0.5</v>
      </c>
      <c r="AE3997">
        <v>0.01</v>
      </c>
      <c r="AF3997">
        <v>10</v>
      </c>
      <c r="AG3997">
        <v>880</v>
      </c>
      <c r="AH3997">
        <v>6</v>
      </c>
      <c r="AI3997">
        <v>1</v>
      </c>
      <c r="AJ3997">
        <v>3</v>
      </c>
      <c r="AK3997">
        <v>76</v>
      </c>
      <c r="AL3997">
        <v>0.05</v>
      </c>
      <c r="AM3997">
        <v>5</v>
      </c>
      <c r="AN3997">
        <v>5</v>
      </c>
      <c r="AO3997">
        <v>24</v>
      </c>
      <c r="AP3997">
        <v>5</v>
      </c>
      <c r="AQ3997">
        <v>12</v>
      </c>
    </row>
    <row r="3998" spans="1:43" hidden="1" x14ac:dyDescent="0.25">
      <c r="A3998" t="s">
        <v>14824</v>
      </c>
      <c r="B3998" t="s">
        <v>14825</v>
      </c>
      <c r="C3998" s="1" t="str">
        <f t="shared" si="293"/>
        <v>21:0118</v>
      </c>
      <c r="D3998" s="1" t="str">
        <f t="shared" si="294"/>
        <v>21:0027</v>
      </c>
      <c r="E3998" t="s">
        <v>14826</v>
      </c>
      <c r="F3998" t="s">
        <v>14827</v>
      </c>
      <c r="H3998">
        <v>63.551158299999997</v>
      </c>
      <c r="I3998">
        <v>-95.905908600000004</v>
      </c>
      <c r="J3998" s="1" t="str">
        <f t="shared" si="295"/>
        <v>Till</v>
      </c>
      <c r="K3998" s="1" t="str">
        <f t="shared" si="296"/>
        <v>&lt;63 micron</v>
      </c>
      <c r="L3998">
        <v>0.1</v>
      </c>
      <c r="M3998">
        <v>0.42</v>
      </c>
      <c r="N3998">
        <v>4</v>
      </c>
      <c r="O3998">
        <v>160</v>
      </c>
      <c r="P3998">
        <v>0.25</v>
      </c>
      <c r="Q3998">
        <v>1</v>
      </c>
      <c r="R3998">
        <v>0.46</v>
      </c>
      <c r="S3998">
        <v>0.25</v>
      </c>
      <c r="T3998">
        <v>3</v>
      </c>
      <c r="U3998">
        <v>32</v>
      </c>
      <c r="V3998">
        <v>6</v>
      </c>
      <c r="W3998">
        <v>1.74</v>
      </c>
      <c r="X3998">
        <v>5</v>
      </c>
      <c r="Y3998">
        <v>0.5</v>
      </c>
      <c r="Z3998">
        <v>7.0000000000000007E-2</v>
      </c>
      <c r="AA3998">
        <v>20</v>
      </c>
      <c r="AB3998">
        <v>0.27</v>
      </c>
      <c r="AC3998">
        <v>175</v>
      </c>
      <c r="AD3998">
        <v>0.5</v>
      </c>
      <c r="AE3998">
        <v>0.01</v>
      </c>
      <c r="AF3998">
        <v>10</v>
      </c>
      <c r="AG3998">
        <v>1150</v>
      </c>
      <c r="AH3998">
        <v>8</v>
      </c>
      <c r="AI3998">
        <v>1</v>
      </c>
      <c r="AJ3998">
        <v>2</v>
      </c>
      <c r="AK3998">
        <v>98</v>
      </c>
      <c r="AL3998">
        <v>0.05</v>
      </c>
      <c r="AM3998">
        <v>5</v>
      </c>
      <c r="AN3998">
        <v>5</v>
      </c>
      <c r="AO3998">
        <v>28</v>
      </c>
      <c r="AP3998">
        <v>5</v>
      </c>
      <c r="AQ3998">
        <v>14</v>
      </c>
    </row>
    <row r="3999" spans="1:43" hidden="1" x14ac:dyDescent="0.25">
      <c r="A3999" t="s">
        <v>14828</v>
      </c>
      <c r="B3999" t="s">
        <v>14829</v>
      </c>
      <c r="C3999" s="1" t="str">
        <f t="shared" si="293"/>
        <v>21:0118</v>
      </c>
      <c r="D3999" s="1" t="str">
        <f t="shared" si="294"/>
        <v>21:0027</v>
      </c>
      <c r="E3999" t="s">
        <v>14830</v>
      </c>
      <c r="F3999" t="s">
        <v>14831</v>
      </c>
      <c r="H3999">
        <v>63.823917600000001</v>
      </c>
      <c r="I3999">
        <v>-95.866746199999994</v>
      </c>
      <c r="J3999" s="1" t="str">
        <f t="shared" si="295"/>
        <v>Till</v>
      </c>
      <c r="K3999" s="1" t="str">
        <f t="shared" si="296"/>
        <v>&lt;63 micron</v>
      </c>
      <c r="L3999">
        <v>0.1</v>
      </c>
      <c r="M3999">
        <v>1.29</v>
      </c>
      <c r="N3999">
        <v>8</v>
      </c>
      <c r="O3999">
        <v>240</v>
      </c>
      <c r="P3999">
        <v>0.5</v>
      </c>
      <c r="Q3999">
        <v>1</v>
      </c>
      <c r="R3999">
        <v>0.32</v>
      </c>
      <c r="S3999">
        <v>0.25</v>
      </c>
      <c r="T3999">
        <v>4</v>
      </c>
      <c r="U3999">
        <v>25</v>
      </c>
      <c r="V3999">
        <v>10</v>
      </c>
      <c r="W3999">
        <v>1.73</v>
      </c>
      <c r="X3999">
        <v>5</v>
      </c>
      <c r="Y3999">
        <v>0.5</v>
      </c>
      <c r="Z3999">
        <v>0.22</v>
      </c>
      <c r="AA3999">
        <v>30</v>
      </c>
      <c r="AB3999">
        <v>0.43</v>
      </c>
      <c r="AC3999">
        <v>155</v>
      </c>
      <c r="AD3999">
        <v>0.5</v>
      </c>
      <c r="AE3999">
        <v>0.01</v>
      </c>
      <c r="AF3999">
        <v>9</v>
      </c>
      <c r="AG3999">
        <v>720</v>
      </c>
      <c r="AH3999">
        <v>12</v>
      </c>
      <c r="AI3999">
        <v>1</v>
      </c>
      <c r="AJ3999">
        <v>3</v>
      </c>
      <c r="AK3999">
        <v>182</v>
      </c>
      <c r="AL3999">
        <v>0.03</v>
      </c>
      <c r="AM3999">
        <v>5</v>
      </c>
      <c r="AN3999">
        <v>5</v>
      </c>
      <c r="AO3999">
        <v>26</v>
      </c>
      <c r="AP3999">
        <v>5</v>
      </c>
      <c r="AQ3999">
        <v>22</v>
      </c>
    </row>
    <row r="4000" spans="1:43" hidden="1" x14ac:dyDescent="0.25">
      <c r="A4000" t="s">
        <v>14832</v>
      </c>
      <c r="B4000" t="s">
        <v>14833</v>
      </c>
      <c r="C4000" s="1" t="str">
        <f t="shared" si="293"/>
        <v>21:0118</v>
      </c>
      <c r="D4000" s="1" t="str">
        <f t="shared" si="294"/>
        <v>21:0027</v>
      </c>
      <c r="E4000" t="s">
        <v>14834</v>
      </c>
      <c r="F4000" t="s">
        <v>14835</v>
      </c>
      <c r="H4000">
        <v>63.835323500000001</v>
      </c>
      <c r="I4000">
        <v>-95.868110700000003</v>
      </c>
      <c r="J4000" s="1" t="str">
        <f t="shared" si="295"/>
        <v>Till</v>
      </c>
      <c r="K4000" s="1" t="str">
        <f t="shared" si="296"/>
        <v>&lt;63 micron</v>
      </c>
      <c r="L4000">
        <v>0.1</v>
      </c>
      <c r="M4000">
        <v>1.1200000000000001</v>
      </c>
      <c r="N4000">
        <v>8</v>
      </c>
      <c r="O4000">
        <v>270</v>
      </c>
      <c r="P4000">
        <v>0.5</v>
      </c>
      <c r="Q4000">
        <v>1</v>
      </c>
      <c r="R4000">
        <v>0.27</v>
      </c>
      <c r="S4000">
        <v>0.25</v>
      </c>
      <c r="T4000">
        <v>4</v>
      </c>
      <c r="U4000">
        <v>20</v>
      </c>
      <c r="V4000">
        <v>8</v>
      </c>
      <c r="W4000">
        <v>1.48</v>
      </c>
      <c r="X4000">
        <v>5</v>
      </c>
      <c r="Y4000">
        <v>0.5</v>
      </c>
      <c r="Z4000">
        <v>0.19</v>
      </c>
      <c r="AA4000">
        <v>20</v>
      </c>
      <c r="AB4000">
        <v>0.36</v>
      </c>
      <c r="AC4000">
        <v>120</v>
      </c>
      <c r="AD4000">
        <v>0.5</v>
      </c>
      <c r="AE4000">
        <v>0.01</v>
      </c>
      <c r="AF4000">
        <v>7</v>
      </c>
      <c r="AG4000">
        <v>650</v>
      </c>
      <c r="AH4000">
        <v>8</v>
      </c>
      <c r="AI4000">
        <v>1</v>
      </c>
      <c r="AJ4000">
        <v>2</v>
      </c>
      <c r="AK4000">
        <v>136</v>
      </c>
      <c r="AL4000">
        <v>0.01</v>
      </c>
      <c r="AM4000">
        <v>5</v>
      </c>
      <c r="AN4000">
        <v>5</v>
      </c>
      <c r="AO4000">
        <v>19</v>
      </c>
      <c r="AP4000">
        <v>5</v>
      </c>
      <c r="AQ4000">
        <v>20</v>
      </c>
    </row>
    <row r="4001" spans="1:43" hidden="1" x14ac:dyDescent="0.25">
      <c r="A4001" t="s">
        <v>14836</v>
      </c>
      <c r="B4001" t="s">
        <v>14837</v>
      </c>
      <c r="C4001" s="1" t="str">
        <f t="shared" si="293"/>
        <v>21:0118</v>
      </c>
      <c r="D4001" s="1" t="str">
        <f t="shared" si="294"/>
        <v>21:0027</v>
      </c>
      <c r="E4001" t="s">
        <v>14838</v>
      </c>
      <c r="F4001" t="s">
        <v>14839</v>
      </c>
      <c r="H4001">
        <v>63.8574853</v>
      </c>
      <c r="I4001">
        <v>-95.866929499999998</v>
      </c>
      <c r="J4001" s="1" t="str">
        <f t="shared" si="295"/>
        <v>Till</v>
      </c>
      <c r="K4001" s="1" t="str">
        <f t="shared" si="296"/>
        <v>&lt;63 micron</v>
      </c>
      <c r="L4001">
        <v>0.1</v>
      </c>
      <c r="M4001">
        <v>0.96</v>
      </c>
      <c r="N4001">
        <v>6</v>
      </c>
      <c r="O4001">
        <v>200</v>
      </c>
      <c r="P4001">
        <v>0.25</v>
      </c>
      <c r="Q4001">
        <v>1</v>
      </c>
      <c r="R4001">
        <v>0.25</v>
      </c>
      <c r="S4001">
        <v>0.25</v>
      </c>
      <c r="T4001">
        <v>3</v>
      </c>
      <c r="U4001">
        <v>20</v>
      </c>
      <c r="V4001">
        <v>6</v>
      </c>
      <c r="W4001">
        <v>1.49</v>
      </c>
      <c r="X4001">
        <v>5</v>
      </c>
      <c r="Y4001">
        <v>0.5</v>
      </c>
      <c r="Z4001">
        <v>0.14000000000000001</v>
      </c>
      <c r="AA4001">
        <v>20</v>
      </c>
      <c r="AB4001">
        <v>0.28999999999999998</v>
      </c>
      <c r="AC4001">
        <v>110</v>
      </c>
      <c r="AD4001">
        <v>0.5</v>
      </c>
      <c r="AE4001">
        <v>0.01</v>
      </c>
      <c r="AF4001">
        <v>4</v>
      </c>
      <c r="AG4001">
        <v>710</v>
      </c>
      <c r="AH4001">
        <v>8</v>
      </c>
      <c r="AI4001">
        <v>1</v>
      </c>
      <c r="AJ4001">
        <v>2</v>
      </c>
      <c r="AK4001">
        <v>171</v>
      </c>
      <c r="AL4001">
        <v>0.02</v>
      </c>
      <c r="AM4001">
        <v>5</v>
      </c>
      <c r="AN4001">
        <v>5</v>
      </c>
      <c r="AO4001">
        <v>19</v>
      </c>
      <c r="AP4001">
        <v>5</v>
      </c>
      <c r="AQ4001">
        <v>14</v>
      </c>
    </row>
    <row r="4002" spans="1:43" hidden="1" x14ac:dyDescent="0.25">
      <c r="A4002" t="s">
        <v>14840</v>
      </c>
      <c r="B4002" t="s">
        <v>14841</v>
      </c>
      <c r="C4002" s="1" t="str">
        <f t="shared" si="293"/>
        <v>21:0118</v>
      </c>
      <c r="D4002" s="1" t="str">
        <f t="shared" si="294"/>
        <v>21:0027</v>
      </c>
      <c r="E4002" t="s">
        <v>14842</v>
      </c>
      <c r="F4002" t="s">
        <v>14843</v>
      </c>
      <c r="H4002">
        <v>63.872190099999997</v>
      </c>
      <c r="I4002">
        <v>-95.862257499999998</v>
      </c>
      <c r="J4002" s="1" t="str">
        <f t="shared" si="295"/>
        <v>Till</v>
      </c>
      <c r="K4002" s="1" t="str">
        <f t="shared" si="296"/>
        <v>&lt;63 micron</v>
      </c>
      <c r="L4002">
        <v>0.1</v>
      </c>
      <c r="M4002">
        <v>1.29</v>
      </c>
      <c r="N4002">
        <v>6</v>
      </c>
      <c r="O4002">
        <v>380</v>
      </c>
      <c r="P4002">
        <v>0.5</v>
      </c>
      <c r="Q4002">
        <v>1</v>
      </c>
      <c r="R4002">
        <v>0.43</v>
      </c>
      <c r="S4002">
        <v>0.25</v>
      </c>
      <c r="T4002">
        <v>4</v>
      </c>
      <c r="U4002">
        <v>25</v>
      </c>
      <c r="V4002">
        <v>8</v>
      </c>
      <c r="W4002">
        <v>1.73</v>
      </c>
      <c r="X4002">
        <v>5</v>
      </c>
      <c r="Y4002">
        <v>0.5</v>
      </c>
      <c r="Z4002">
        <v>0.22</v>
      </c>
      <c r="AA4002">
        <v>30</v>
      </c>
      <c r="AB4002">
        <v>0.45</v>
      </c>
      <c r="AC4002">
        <v>140</v>
      </c>
      <c r="AD4002">
        <v>0.5</v>
      </c>
      <c r="AE4002">
        <v>0.01</v>
      </c>
      <c r="AF4002">
        <v>7</v>
      </c>
      <c r="AG4002">
        <v>770</v>
      </c>
      <c r="AH4002">
        <v>12</v>
      </c>
      <c r="AI4002">
        <v>1</v>
      </c>
      <c r="AJ4002">
        <v>2</v>
      </c>
      <c r="AK4002">
        <v>201</v>
      </c>
      <c r="AL4002">
        <v>0.01</v>
      </c>
      <c r="AM4002">
        <v>5</v>
      </c>
      <c r="AN4002">
        <v>5</v>
      </c>
      <c r="AO4002">
        <v>22</v>
      </c>
      <c r="AP4002">
        <v>5</v>
      </c>
      <c r="AQ4002">
        <v>20</v>
      </c>
    </row>
    <row r="4003" spans="1:43" hidden="1" x14ac:dyDescent="0.25">
      <c r="A4003" t="s">
        <v>14844</v>
      </c>
      <c r="B4003" t="s">
        <v>14845</v>
      </c>
      <c r="C4003" s="1" t="str">
        <f t="shared" si="293"/>
        <v>21:0118</v>
      </c>
      <c r="D4003" s="1" t="str">
        <f t="shared" si="294"/>
        <v>21:0027</v>
      </c>
      <c r="E4003" t="s">
        <v>14846</v>
      </c>
      <c r="F4003" t="s">
        <v>14847</v>
      </c>
      <c r="H4003">
        <v>63.886364</v>
      </c>
      <c r="I4003">
        <v>-95.870324199999999</v>
      </c>
      <c r="J4003" s="1" t="str">
        <f t="shared" si="295"/>
        <v>Till</v>
      </c>
      <c r="K4003" s="1" t="str">
        <f t="shared" si="296"/>
        <v>&lt;63 micron</v>
      </c>
      <c r="L4003">
        <v>0.4</v>
      </c>
      <c r="M4003">
        <v>1.38</v>
      </c>
      <c r="N4003">
        <v>6</v>
      </c>
      <c r="O4003">
        <v>400</v>
      </c>
      <c r="P4003">
        <v>0.5</v>
      </c>
      <c r="Q4003">
        <v>1</v>
      </c>
      <c r="R4003">
        <v>0.28999999999999998</v>
      </c>
      <c r="S4003">
        <v>0.25</v>
      </c>
      <c r="T4003">
        <v>4</v>
      </c>
      <c r="U4003">
        <v>24</v>
      </c>
      <c r="V4003">
        <v>8</v>
      </c>
      <c r="W4003">
        <v>1.7</v>
      </c>
      <c r="X4003">
        <v>5</v>
      </c>
      <c r="Y4003">
        <v>0.5</v>
      </c>
      <c r="Z4003">
        <v>0.23</v>
      </c>
      <c r="AA4003">
        <v>30</v>
      </c>
      <c r="AB4003">
        <v>0.36</v>
      </c>
      <c r="AC4003">
        <v>135</v>
      </c>
      <c r="AD4003">
        <v>0.5</v>
      </c>
      <c r="AE4003">
        <v>0.01</v>
      </c>
      <c r="AF4003">
        <v>6</v>
      </c>
      <c r="AG4003">
        <v>860</v>
      </c>
      <c r="AH4003">
        <v>10</v>
      </c>
      <c r="AI4003">
        <v>1</v>
      </c>
      <c r="AJ4003">
        <v>2</v>
      </c>
      <c r="AK4003">
        <v>203</v>
      </c>
      <c r="AL4003">
        <v>0.02</v>
      </c>
      <c r="AM4003">
        <v>5</v>
      </c>
      <c r="AN4003">
        <v>5</v>
      </c>
      <c r="AO4003">
        <v>23</v>
      </c>
      <c r="AP4003">
        <v>5</v>
      </c>
      <c r="AQ4003">
        <v>18</v>
      </c>
    </row>
    <row r="4004" spans="1:43" hidden="1" x14ac:dyDescent="0.25">
      <c r="A4004" t="s">
        <v>14848</v>
      </c>
      <c r="B4004" t="s">
        <v>14849</v>
      </c>
      <c r="C4004" s="1" t="str">
        <f t="shared" si="293"/>
        <v>21:0118</v>
      </c>
      <c r="D4004" s="1" t="str">
        <f t="shared" si="294"/>
        <v>21:0027</v>
      </c>
      <c r="E4004" t="s">
        <v>14850</v>
      </c>
      <c r="F4004" t="s">
        <v>14851</v>
      </c>
      <c r="H4004">
        <v>63.8953536</v>
      </c>
      <c r="I4004">
        <v>-95.869897499999993</v>
      </c>
      <c r="J4004" s="1" t="str">
        <f t="shared" si="295"/>
        <v>Till</v>
      </c>
      <c r="K4004" s="1" t="str">
        <f t="shared" si="296"/>
        <v>&lt;63 micron</v>
      </c>
      <c r="L4004">
        <v>0.1</v>
      </c>
      <c r="M4004">
        <v>0.28000000000000003</v>
      </c>
      <c r="N4004">
        <v>2</v>
      </c>
      <c r="O4004">
        <v>130</v>
      </c>
      <c r="P4004">
        <v>0.25</v>
      </c>
      <c r="Q4004">
        <v>1</v>
      </c>
      <c r="R4004">
        <v>0.31</v>
      </c>
      <c r="S4004">
        <v>0.25</v>
      </c>
      <c r="T4004">
        <v>1</v>
      </c>
      <c r="U4004">
        <v>12</v>
      </c>
      <c r="V4004">
        <v>1</v>
      </c>
      <c r="W4004">
        <v>1.26</v>
      </c>
      <c r="X4004">
        <v>5</v>
      </c>
      <c r="Y4004">
        <v>0.5</v>
      </c>
      <c r="Z4004">
        <v>0.03</v>
      </c>
      <c r="AA4004">
        <v>20</v>
      </c>
      <c r="AB4004">
        <v>0.1</v>
      </c>
      <c r="AC4004">
        <v>80</v>
      </c>
      <c r="AD4004">
        <v>0.5</v>
      </c>
      <c r="AE4004">
        <v>0.01</v>
      </c>
      <c r="AF4004">
        <v>2</v>
      </c>
      <c r="AG4004">
        <v>960</v>
      </c>
      <c r="AH4004">
        <v>6</v>
      </c>
      <c r="AI4004">
        <v>1</v>
      </c>
      <c r="AJ4004">
        <v>1</v>
      </c>
      <c r="AK4004">
        <v>155</v>
      </c>
      <c r="AL4004">
        <v>0.03</v>
      </c>
      <c r="AM4004">
        <v>5</v>
      </c>
      <c r="AN4004">
        <v>5</v>
      </c>
      <c r="AO4004">
        <v>16</v>
      </c>
      <c r="AP4004">
        <v>5</v>
      </c>
      <c r="AQ4004">
        <v>4</v>
      </c>
    </row>
    <row r="4005" spans="1:43" hidden="1" x14ac:dyDescent="0.25">
      <c r="A4005" t="s">
        <v>14852</v>
      </c>
      <c r="B4005" t="s">
        <v>14853</v>
      </c>
      <c r="C4005" s="1" t="str">
        <f t="shared" si="293"/>
        <v>21:0118</v>
      </c>
      <c r="D4005" s="1" t="str">
        <f t="shared" si="294"/>
        <v>21:0027</v>
      </c>
      <c r="E4005" t="s">
        <v>14854</v>
      </c>
      <c r="F4005" t="s">
        <v>14855</v>
      </c>
      <c r="H4005">
        <v>63.920672099999997</v>
      </c>
      <c r="I4005">
        <v>-95.870752999999993</v>
      </c>
      <c r="J4005" s="1" t="str">
        <f t="shared" si="295"/>
        <v>Till</v>
      </c>
      <c r="K4005" s="1" t="str">
        <f t="shared" si="296"/>
        <v>&lt;63 micron</v>
      </c>
      <c r="L4005">
        <v>0.1</v>
      </c>
      <c r="M4005">
        <v>1.87</v>
      </c>
      <c r="N4005">
        <v>12</v>
      </c>
      <c r="O4005">
        <v>450</v>
      </c>
      <c r="P4005">
        <v>0.5</v>
      </c>
      <c r="Q4005">
        <v>1</v>
      </c>
      <c r="R4005">
        <v>0.31</v>
      </c>
      <c r="S4005">
        <v>0.25</v>
      </c>
      <c r="T4005">
        <v>5</v>
      </c>
      <c r="U4005">
        <v>27</v>
      </c>
      <c r="V4005">
        <v>14</v>
      </c>
      <c r="W4005">
        <v>2.0099999999999998</v>
      </c>
      <c r="X4005">
        <v>5</v>
      </c>
      <c r="Y4005">
        <v>0.5</v>
      </c>
      <c r="Z4005">
        <v>0.35</v>
      </c>
      <c r="AA4005">
        <v>30</v>
      </c>
      <c r="AB4005">
        <v>0.51</v>
      </c>
      <c r="AC4005">
        <v>175</v>
      </c>
      <c r="AD4005">
        <v>0.5</v>
      </c>
      <c r="AE4005">
        <v>0.01</v>
      </c>
      <c r="AF4005">
        <v>6</v>
      </c>
      <c r="AG4005">
        <v>770</v>
      </c>
      <c r="AH4005">
        <v>14</v>
      </c>
      <c r="AI4005">
        <v>1</v>
      </c>
      <c r="AJ4005">
        <v>3</v>
      </c>
      <c r="AK4005">
        <v>189</v>
      </c>
      <c r="AL4005">
        <v>0.02</v>
      </c>
      <c r="AM4005">
        <v>5</v>
      </c>
      <c r="AN4005">
        <v>5</v>
      </c>
      <c r="AO4005">
        <v>27</v>
      </c>
      <c r="AP4005">
        <v>5</v>
      </c>
      <c r="AQ4005">
        <v>30</v>
      </c>
    </row>
    <row r="4006" spans="1:43" hidden="1" x14ac:dyDescent="0.25">
      <c r="A4006" t="s">
        <v>14856</v>
      </c>
      <c r="B4006" t="s">
        <v>14857</v>
      </c>
      <c r="C4006" s="1" t="str">
        <f t="shared" si="293"/>
        <v>21:0118</v>
      </c>
      <c r="D4006" s="1" t="str">
        <f t="shared" si="294"/>
        <v>21:0027</v>
      </c>
      <c r="E4006" t="s">
        <v>14858</v>
      </c>
      <c r="F4006" t="s">
        <v>14859</v>
      </c>
      <c r="H4006">
        <v>63.926969</v>
      </c>
      <c r="I4006">
        <v>-95.869336399999995</v>
      </c>
      <c r="J4006" s="1" t="str">
        <f t="shared" si="295"/>
        <v>Till</v>
      </c>
      <c r="K4006" s="1" t="str">
        <f t="shared" si="296"/>
        <v>&lt;63 micron</v>
      </c>
      <c r="L4006">
        <v>0.1</v>
      </c>
      <c r="M4006">
        <v>1.54</v>
      </c>
      <c r="N4006">
        <v>10</v>
      </c>
      <c r="O4006">
        <v>370</v>
      </c>
      <c r="P4006">
        <v>0.5</v>
      </c>
      <c r="Q4006">
        <v>1</v>
      </c>
      <c r="R4006">
        <v>0.34</v>
      </c>
      <c r="S4006">
        <v>0.25</v>
      </c>
      <c r="T4006">
        <v>5</v>
      </c>
      <c r="U4006">
        <v>24</v>
      </c>
      <c r="V4006">
        <v>12</v>
      </c>
      <c r="W4006">
        <v>1.92</v>
      </c>
      <c r="X4006">
        <v>5</v>
      </c>
      <c r="Y4006">
        <v>0.5</v>
      </c>
      <c r="Z4006">
        <v>0.28999999999999998</v>
      </c>
      <c r="AA4006">
        <v>30</v>
      </c>
      <c r="AB4006">
        <v>0.46</v>
      </c>
      <c r="AC4006">
        <v>160</v>
      </c>
      <c r="AD4006">
        <v>0.5</v>
      </c>
      <c r="AE4006">
        <v>0.01</v>
      </c>
      <c r="AF4006">
        <v>4</v>
      </c>
      <c r="AG4006">
        <v>810</v>
      </c>
      <c r="AH4006">
        <v>12</v>
      </c>
      <c r="AI4006">
        <v>1</v>
      </c>
      <c r="AJ4006">
        <v>2</v>
      </c>
      <c r="AK4006">
        <v>202</v>
      </c>
      <c r="AL4006">
        <v>0.02</v>
      </c>
      <c r="AM4006">
        <v>5</v>
      </c>
      <c r="AN4006">
        <v>5</v>
      </c>
      <c r="AO4006">
        <v>24</v>
      </c>
      <c r="AP4006">
        <v>5</v>
      </c>
      <c r="AQ4006">
        <v>26</v>
      </c>
    </row>
    <row r="4007" spans="1:43" hidden="1" x14ac:dyDescent="0.25">
      <c r="A4007" t="s">
        <v>14860</v>
      </c>
      <c r="B4007" t="s">
        <v>14861</v>
      </c>
      <c r="C4007" s="1" t="str">
        <f t="shared" si="293"/>
        <v>21:0118</v>
      </c>
      <c r="D4007" s="1" t="str">
        <f t="shared" si="294"/>
        <v>21:0027</v>
      </c>
      <c r="E4007" t="s">
        <v>14862</v>
      </c>
      <c r="F4007" t="s">
        <v>14863</v>
      </c>
      <c r="H4007">
        <v>63.959441400000003</v>
      </c>
      <c r="I4007">
        <v>-95.867207899999997</v>
      </c>
      <c r="J4007" s="1" t="str">
        <f t="shared" si="295"/>
        <v>Till</v>
      </c>
      <c r="K4007" s="1" t="str">
        <f t="shared" si="296"/>
        <v>&lt;63 micron</v>
      </c>
      <c r="L4007">
        <v>0.1</v>
      </c>
      <c r="M4007">
        <v>0.59</v>
      </c>
      <c r="N4007">
        <v>2</v>
      </c>
      <c r="O4007">
        <v>150</v>
      </c>
      <c r="P4007">
        <v>0.25</v>
      </c>
      <c r="Q4007">
        <v>1</v>
      </c>
      <c r="R4007">
        <v>0.26</v>
      </c>
      <c r="S4007">
        <v>0.25</v>
      </c>
      <c r="T4007">
        <v>3</v>
      </c>
      <c r="U4007">
        <v>13</v>
      </c>
      <c r="V4007">
        <v>3</v>
      </c>
      <c r="W4007">
        <v>1.19</v>
      </c>
      <c r="X4007">
        <v>5</v>
      </c>
      <c r="Y4007">
        <v>0.5</v>
      </c>
      <c r="Z4007">
        <v>0.09</v>
      </c>
      <c r="AA4007">
        <v>30</v>
      </c>
      <c r="AB4007">
        <v>0.2</v>
      </c>
      <c r="AC4007">
        <v>110</v>
      </c>
      <c r="AD4007">
        <v>0.5</v>
      </c>
      <c r="AE4007">
        <v>0.01</v>
      </c>
      <c r="AF4007">
        <v>2</v>
      </c>
      <c r="AG4007">
        <v>750</v>
      </c>
      <c r="AH4007">
        <v>8</v>
      </c>
      <c r="AI4007">
        <v>1</v>
      </c>
      <c r="AJ4007">
        <v>1</v>
      </c>
      <c r="AK4007">
        <v>147</v>
      </c>
      <c r="AL4007">
        <v>0.02</v>
      </c>
      <c r="AM4007">
        <v>5</v>
      </c>
      <c r="AN4007">
        <v>5</v>
      </c>
      <c r="AO4007">
        <v>14</v>
      </c>
      <c r="AP4007">
        <v>5</v>
      </c>
      <c r="AQ4007">
        <v>12</v>
      </c>
    </row>
    <row r="4008" spans="1:43" hidden="1" x14ac:dyDescent="0.25">
      <c r="A4008" t="s">
        <v>14864</v>
      </c>
      <c r="B4008" t="s">
        <v>14865</v>
      </c>
      <c r="C4008" s="1" t="str">
        <f t="shared" si="293"/>
        <v>21:0118</v>
      </c>
      <c r="D4008" s="1" t="str">
        <f t="shared" si="294"/>
        <v>21:0027</v>
      </c>
      <c r="E4008" t="s">
        <v>14866</v>
      </c>
      <c r="F4008" t="s">
        <v>14867</v>
      </c>
      <c r="H4008">
        <v>63.9708878</v>
      </c>
      <c r="I4008">
        <v>-95.884180000000001</v>
      </c>
      <c r="J4008" s="1" t="str">
        <f t="shared" si="295"/>
        <v>Till</v>
      </c>
      <c r="K4008" s="1" t="str">
        <f t="shared" si="296"/>
        <v>&lt;63 micron</v>
      </c>
      <c r="L4008">
        <v>0.1</v>
      </c>
      <c r="M4008">
        <v>1.42</v>
      </c>
      <c r="N4008">
        <v>6</v>
      </c>
      <c r="O4008">
        <v>280</v>
      </c>
      <c r="P4008">
        <v>0.5</v>
      </c>
      <c r="Q4008">
        <v>1</v>
      </c>
      <c r="R4008">
        <v>0.23</v>
      </c>
      <c r="S4008">
        <v>0.25</v>
      </c>
      <c r="T4008">
        <v>4</v>
      </c>
      <c r="U4008">
        <v>21</v>
      </c>
      <c r="V4008">
        <v>9</v>
      </c>
      <c r="W4008">
        <v>1.59</v>
      </c>
      <c r="X4008">
        <v>5</v>
      </c>
      <c r="Y4008">
        <v>0.5</v>
      </c>
      <c r="Z4008">
        <v>0.26</v>
      </c>
      <c r="AA4008">
        <v>30</v>
      </c>
      <c r="AB4008">
        <v>0.42</v>
      </c>
      <c r="AC4008">
        <v>115</v>
      </c>
      <c r="AD4008">
        <v>0.5</v>
      </c>
      <c r="AE4008">
        <v>0.01</v>
      </c>
      <c r="AF4008">
        <v>4</v>
      </c>
      <c r="AG4008">
        <v>640</v>
      </c>
      <c r="AH4008">
        <v>12</v>
      </c>
      <c r="AI4008">
        <v>1</v>
      </c>
      <c r="AJ4008">
        <v>2</v>
      </c>
      <c r="AK4008">
        <v>138</v>
      </c>
      <c r="AL4008">
        <v>0.01</v>
      </c>
      <c r="AM4008">
        <v>5</v>
      </c>
      <c r="AN4008">
        <v>5</v>
      </c>
      <c r="AO4008">
        <v>21</v>
      </c>
      <c r="AP4008">
        <v>5</v>
      </c>
      <c r="AQ4008">
        <v>22</v>
      </c>
    </row>
    <row r="4009" spans="1:43" hidden="1" x14ac:dyDescent="0.25">
      <c r="A4009" t="s">
        <v>14868</v>
      </c>
      <c r="B4009" t="s">
        <v>14869</v>
      </c>
      <c r="C4009" s="1" t="str">
        <f t="shared" si="293"/>
        <v>21:0118</v>
      </c>
      <c r="D4009" s="1" t="str">
        <f t="shared" si="294"/>
        <v>21:0027</v>
      </c>
      <c r="E4009" t="s">
        <v>14870</v>
      </c>
      <c r="F4009" t="s">
        <v>14871</v>
      </c>
      <c r="H4009">
        <v>63.598244200000003</v>
      </c>
      <c r="I4009">
        <v>-95.869969299999994</v>
      </c>
      <c r="J4009" s="1" t="str">
        <f t="shared" si="295"/>
        <v>Till</v>
      </c>
      <c r="K4009" s="1" t="str">
        <f t="shared" si="296"/>
        <v>&lt;63 micron</v>
      </c>
      <c r="L4009">
        <v>0.1</v>
      </c>
      <c r="M4009">
        <v>0.37</v>
      </c>
      <c r="N4009">
        <v>4</v>
      </c>
      <c r="O4009">
        <v>190</v>
      </c>
      <c r="P4009">
        <v>0.25</v>
      </c>
      <c r="Q4009">
        <v>1</v>
      </c>
      <c r="R4009">
        <v>0.34</v>
      </c>
      <c r="S4009">
        <v>0.25</v>
      </c>
      <c r="T4009">
        <v>3</v>
      </c>
      <c r="U4009">
        <v>25</v>
      </c>
      <c r="V4009">
        <v>5</v>
      </c>
      <c r="W4009">
        <v>1.47</v>
      </c>
      <c r="X4009">
        <v>5</v>
      </c>
      <c r="Y4009">
        <v>0.5</v>
      </c>
      <c r="Z4009">
        <v>0.06</v>
      </c>
      <c r="AA4009">
        <v>20</v>
      </c>
      <c r="AB4009">
        <v>0.2</v>
      </c>
      <c r="AC4009">
        <v>120</v>
      </c>
      <c r="AD4009">
        <v>0.5</v>
      </c>
      <c r="AE4009">
        <v>0.01</v>
      </c>
      <c r="AF4009">
        <v>5</v>
      </c>
      <c r="AG4009">
        <v>1040</v>
      </c>
      <c r="AH4009">
        <v>6</v>
      </c>
      <c r="AI4009">
        <v>1</v>
      </c>
      <c r="AJ4009">
        <v>1</v>
      </c>
      <c r="AK4009">
        <v>96</v>
      </c>
      <c r="AL4009">
        <v>0.03</v>
      </c>
      <c r="AM4009">
        <v>5</v>
      </c>
      <c r="AN4009">
        <v>5</v>
      </c>
      <c r="AO4009">
        <v>21</v>
      </c>
      <c r="AP4009">
        <v>5</v>
      </c>
      <c r="AQ4009">
        <v>10</v>
      </c>
    </row>
    <row r="4010" spans="1:43" hidden="1" x14ac:dyDescent="0.25">
      <c r="A4010" t="s">
        <v>14872</v>
      </c>
      <c r="B4010" t="s">
        <v>14873</v>
      </c>
      <c r="C4010" s="1" t="str">
        <f t="shared" si="293"/>
        <v>21:0118</v>
      </c>
      <c r="D4010" s="1" t="str">
        <f t="shared" si="294"/>
        <v>21:0027</v>
      </c>
      <c r="E4010" t="s">
        <v>14874</v>
      </c>
      <c r="F4010" t="s">
        <v>14875</v>
      </c>
      <c r="H4010">
        <v>63.584530700000002</v>
      </c>
      <c r="I4010">
        <v>-95.882014699999999</v>
      </c>
      <c r="J4010" s="1" t="str">
        <f t="shared" si="295"/>
        <v>Till</v>
      </c>
      <c r="K4010" s="1" t="str">
        <f t="shared" si="296"/>
        <v>&lt;63 micron</v>
      </c>
      <c r="L4010">
        <v>0.1</v>
      </c>
      <c r="M4010">
        <v>0.64</v>
      </c>
      <c r="N4010">
        <v>6</v>
      </c>
      <c r="O4010">
        <v>220</v>
      </c>
      <c r="P4010">
        <v>0.25</v>
      </c>
      <c r="Q4010">
        <v>1</v>
      </c>
      <c r="R4010">
        <v>0.37</v>
      </c>
      <c r="S4010">
        <v>0.25</v>
      </c>
      <c r="T4010">
        <v>4</v>
      </c>
      <c r="U4010">
        <v>30</v>
      </c>
      <c r="V4010">
        <v>10</v>
      </c>
      <c r="W4010">
        <v>1.72</v>
      </c>
      <c r="X4010">
        <v>5</v>
      </c>
      <c r="Y4010">
        <v>0.5</v>
      </c>
      <c r="Z4010">
        <v>0.11</v>
      </c>
      <c r="AA4010">
        <v>20</v>
      </c>
      <c r="AB4010">
        <v>0.33</v>
      </c>
      <c r="AC4010">
        <v>140</v>
      </c>
      <c r="AD4010">
        <v>0.5</v>
      </c>
      <c r="AE4010">
        <v>0.01</v>
      </c>
      <c r="AF4010">
        <v>7</v>
      </c>
      <c r="AG4010">
        <v>930</v>
      </c>
      <c r="AH4010">
        <v>6</v>
      </c>
      <c r="AI4010">
        <v>1</v>
      </c>
      <c r="AJ4010">
        <v>2</v>
      </c>
      <c r="AK4010">
        <v>95</v>
      </c>
      <c r="AL4010">
        <v>0.04</v>
      </c>
      <c r="AM4010">
        <v>5</v>
      </c>
      <c r="AN4010">
        <v>5</v>
      </c>
      <c r="AO4010">
        <v>26</v>
      </c>
      <c r="AP4010">
        <v>5</v>
      </c>
      <c r="AQ4010">
        <v>16</v>
      </c>
    </row>
    <row r="4011" spans="1:43" hidden="1" x14ac:dyDescent="0.25">
      <c r="A4011" t="s">
        <v>14876</v>
      </c>
      <c r="B4011" t="s">
        <v>14877</v>
      </c>
      <c r="C4011" s="1" t="str">
        <f t="shared" si="293"/>
        <v>21:0118</v>
      </c>
      <c r="D4011" s="1" t="str">
        <f t="shared" si="294"/>
        <v>21:0027</v>
      </c>
      <c r="E4011" t="s">
        <v>14878</v>
      </c>
      <c r="F4011" t="s">
        <v>14879</v>
      </c>
      <c r="H4011">
        <v>63.553299699999997</v>
      </c>
      <c r="I4011">
        <v>-95.875877000000003</v>
      </c>
      <c r="J4011" s="1" t="str">
        <f t="shared" si="295"/>
        <v>Till</v>
      </c>
      <c r="K4011" s="1" t="str">
        <f t="shared" si="296"/>
        <v>&lt;63 micron</v>
      </c>
      <c r="L4011">
        <v>0.1</v>
      </c>
      <c r="M4011">
        <v>0.56999999999999995</v>
      </c>
      <c r="N4011">
        <v>4</v>
      </c>
      <c r="O4011">
        <v>190</v>
      </c>
      <c r="P4011">
        <v>0.25</v>
      </c>
      <c r="Q4011">
        <v>1</v>
      </c>
      <c r="R4011">
        <v>0.39</v>
      </c>
      <c r="S4011">
        <v>0.25</v>
      </c>
      <c r="T4011">
        <v>3</v>
      </c>
      <c r="U4011">
        <v>30</v>
      </c>
      <c r="V4011">
        <v>8</v>
      </c>
      <c r="W4011">
        <v>1.54</v>
      </c>
      <c r="X4011">
        <v>5</v>
      </c>
      <c r="Y4011">
        <v>0.5</v>
      </c>
      <c r="Z4011">
        <v>0.11</v>
      </c>
      <c r="AA4011">
        <v>20</v>
      </c>
      <c r="AB4011">
        <v>0.3</v>
      </c>
      <c r="AC4011">
        <v>135</v>
      </c>
      <c r="AD4011">
        <v>0.5</v>
      </c>
      <c r="AE4011">
        <v>0.01</v>
      </c>
      <c r="AF4011">
        <v>8</v>
      </c>
      <c r="AG4011">
        <v>970</v>
      </c>
      <c r="AH4011">
        <v>8</v>
      </c>
      <c r="AI4011">
        <v>1</v>
      </c>
      <c r="AJ4011">
        <v>2</v>
      </c>
      <c r="AK4011">
        <v>88</v>
      </c>
      <c r="AL4011">
        <v>0.06</v>
      </c>
      <c r="AM4011">
        <v>5</v>
      </c>
      <c r="AN4011">
        <v>5</v>
      </c>
      <c r="AO4011">
        <v>26</v>
      </c>
      <c r="AP4011">
        <v>5</v>
      </c>
      <c r="AQ4011">
        <v>14</v>
      </c>
    </row>
    <row r="4012" spans="1:43" hidden="1" x14ac:dyDescent="0.25">
      <c r="A4012" t="s">
        <v>14880</v>
      </c>
      <c r="B4012" t="s">
        <v>14881</v>
      </c>
      <c r="C4012" s="1" t="str">
        <f t="shared" si="293"/>
        <v>21:0118</v>
      </c>
      <c r="D4012" s="1" t="str">
        <f t="shared" si="294"/>
        <v>21:0027</v>
      </c>
      <c r="E4012" t="s">
        <v>14882</v>
      </c>
      <c r="F4012" t="s">
        <v>14883</v>
      </c>
      <c r="H4012">
        <v>63.821245599999997</v>
      </c>
      <c r="I4012">
        <v>-95.836506900000003</v>
      </c>
      <c r="J4012" s="1" t="str">
        <f t="shared" si="295"/>
        <v>Till</v>
      </c>
      <c r="K4012" s="1" t="str">
        <f t="shared" si="296"/>
        <v>&lt;63 micron</v>
      </c>
      <c r="L4012">
        <v>0.1</v>
      </c>
      <c r="M4012">
        <v>0.89</v>
      </c>
      <c r="N4012">
        <v>4</v>
      </c>
      <c r="O4012">
        <v>170</v>
      </c>
      <c r="P4012">
        <v>0.25</v>
      </c>
      <c r="Q4012">
        <v>1</v>
      </c>
      <c r="R4012">
        <v>0.28000000000000003</v>
      </c>
      <c r="S4012">
        <v>0.25</v>
      </c>
      <c r="T4012">
        <v>3</v>
      </c>
      <c r="U4012">
        <v>17</v>
      </c>
      <c r="V4012">
        <v>4</v>
      </c>
      <c r="W4012">
        <v>1.4</v>
      </c>
      <c r="X4012">
        <v>5</v>
      </c>
      <c r="Y4012">
        <v>0.5</v>
      </c>
      <c r="Z4012">
        <v>0.16</v>
      </c>
      <c r="AA4012">
        <v>20</v>
      </c>
      <c r="AB4012">
        <v>0.27</v>
      </c>
      <c r="AC4012">
        <v>120</v>
      </c>
      <c r="AD4012">
        <v>0.5</v>
      </c>
      <c r="AE4012">
        <v>0.01</v>
      </c>
      <c r="AF4012">
        <v>1</v>
      </c>
      <c r="AG4012">
        <v>720</v>
      </c>
      <c r="AH4012">
        <v>8</v>
      </c>
      <c r="AI4012">
        <v>1</v>
      </c>
      <c r="AJ4012">
        <v>2</v>
      </c>
      <c r="AK4012">
        <v>148</v>
      </c>
      <c r="AL4012">
        <v>0.03</v>
      </c>
      <c r="AM4012">
        <v>5</v>
      </c>
      <c r="AN4012">
        <v>5</v>
      </c>
      <c r="AO4012">
        <v>20</v>
      </c>
      <c r="AP4012">
        <v>5</v>
      </c>
      <c r="AQ4012">
        <v>14</v>
      </c>
    </row>
    <row r="4013" spans="1:43" hidden="1" x14ac:dyDescent="0.25">
      <c r="A4013" t="s">
        <v>14884</v>
      </c>
      <c r="B4013" t="s">
        <v>14885</v>
      </c>
      <c r="C4013" s="1" t="str">
        <f t="shared" si="293"/>
        <v>21:0118</v>
      </c>
      <c r="D4013" s="1" t="str">
        <f t="shared" si="294"/>
        <v>21:0027</v>
      </c>
      <c r="E4013" t="s">
        <v>14886</v>
      </c>
      <c r="F4013" t="s">
        <v>14887</v>
      </c>
      <c r="H4013">
        <v>63.836804000000001</v>
      </c>
      <c r="I4013">
        <v>-95.831300200000001</v>
      </c>
      <c r="J4013" s="1" t="str">
        <f t="shared" si="295"/>
        <v>Till</v>
      </c>
      <c r="K4013" s="1" t="str">
        <f t="shared" si="296"/>
        <v>&lt;63 micron</v>
      </c>
      <c r="L4013">
        <v>0.1</v>
      </c>
      <c r="M4013">
        <v>0.77</v>
      </c>
      <c r="N4013">
        <v>6</v>
      </c>
      <c r="O4013">
        <v>140</v>
      </c>
      <c r="P4013">
        <v>0.25</v>
      </c>
      <c r="Q4013">
        <v>1</v>
      </c>
      <c r="R4013">
        <v>0.25</v>
      </c>
      <c r="S4013">
        <v>0.25</v>
      </c>
      <c r="T4013">
        <v>3</v>
      </c>
      <c r="U4013">
        <v>17</v>
      </c>
      <c r="V4013">
        <v>6</v>
      </c>
      <c r="W4013">
        <v>1.33</v>
      </c>
      <c r="X4013">
        <v>5</v>
      </c>
      <c r="Y4013">
        <v>0.5</v>
      </c>
      <c r="Z4013">
        <v>0.11</v>
      </c>
      <c r="AA4013">
        <v>20</v>
      </c>
      <c r="AB4013">
        <v>0.24</v>
      </c>
      <c r="AC4013">
        <v>135</v>
      </c>
      <c r="AD4013">
        <v>0.5</v>
      </c>
      <c r="AE4013">
        <v>0.01</v>
      </c>
      <c r="AF4013">
        <v>2</v>
      </c>
      <c r="AG4013">
        <v>720</v>
      </c>
      <c r="AH4013">
        <v>8</v>
      </c>
      <c r="AI4013">
        <v>1</v>
      </c>
      <c r="AJ4013">
        <v>2</v>
      </c>
      <c r="AK4013">
        <v>169</v>
      </c>
      <c r="AL4013">
        <v>0.02</v>
      </c>
      <c r="AM4013">
        <v>5</v>
      </c>
      <c r="AN4013">
        <v>5</v>
      </c>
      <c r="AO4013">
        <v>17</v>
      </c>
      <c r="AP4013">
        <v>5</v>
      </c>
      <c r="AQ4013">
        <v>12</v>
      </c>
    </row>
    <row r="4014" spans="1:43" hidden="1" x14ac:dyDescent="0.25">
      <c r="A4014" t="s">
        <v>14888</v>
      </c>
      <c r="B4014" t="s">
        <v>14889</v>
      </c>
      <c r="C4014" s="1" t="str">
        <f t="shared" si="293"/>
        <v>21:0118</v>
      </c>
      <c r="D4014" s="1" t="str">
        <f t="shared" si="294"/>
        <v>21:0027</v>
      </c>
      <c r="E4014" t="s">
        <v>14890</v>
      </c>
      <c r="F4014" t="s">
        <v>14891</v>
      </c>
      <c r="H4014">
        <v>63.857101</v>
      </c>
      <c r="I4014">
        <v>-95.838167100000007</v>
      </c>
      <c r="J4014" s="1" t="str">
        <f t="shared" si="295"/>
        <v>Till</v>
      </c>
      <c r="K4014" s="1" t="str">
        <f t="shared" si="296"/>
        <v>&lt;63 micron</v>
      </c>
      <c r="L4014">
        <v>0.1</v>
      </c>
      <c r="M4014">
        <v>1.43</v>
      </c>
      <c r="N4014">
        <v>8</v>
      </c>
      <c r="O4014">
        <v>330</v>
      </c>
      <c r="P4014">
        <v>0.5</v>
      </c>
      <c r="Q4014">
        <v>1</v>
      </c>
      <c r="R4014">
        <v>0.28000000000000003</v>
      </c>
      <c r="S4014">
        <v>0.25</v>
      </c>
      <c r="T4014">
        <v>6</v>
      </c>
      <c r="U4014">
        <v>27</v>
      </c>
      <c r="V4014">
        <v>10</v>
      </c>
      <c r="W4014">
        <v>1.99</v>
      </c>
      <c r="X4014">
        <v>5</v>
      </c>
      <c r="Y4014">
        <v>0.5</v>
      </c>
      <c r="Z4014">
        <v>0.24</v>
      </c>
      <c r="AA4014">
        <v>30</v>
      </c>
      <c r="AB4014">
        <v>0.42</v>
      </c>
      <c r="AC4014">
        <v>205</v>
      </c>
      <c r="AD4014">
        <v>0.5</v>
      </c>
      <c r="AE4014">
        <v>0.01</v>
      </c>
      <c r="AF4014">
        <v>7</v>
      </c>
      <c r="AG4014">
        <v>790</v>
      </c>
      <c r="AH4014">
        <v>14</v>
      </c>
      <c r="AI4014">
        <v>1</v>
      </c>
      <c r="AJ4014">
        <v>3</v>
      </c>
      <c r="AK4014">
        <v>244</v>
      </c>
      <c r="AL4014">
        <v>0.02</v>
      </c>
      <c r="AM4014">
        <v>5</v>
      </c>
      <c r="AN4014">
        <v>5</v>
      </c>
      <c r="AO4014">
        <v>26</v>
      </c>
      <c r="AP4014">
        <v>5</v>
      </c>
      <c r="AQ4014">
        <v>22</v>
      </c>
    </row>
    <row r="4015" spans="1:43" hidden="1" x14ac:dyDescent="0.25">
      <c r="A4015" t="s">
        <v>14892</v>
      </c>
      <c r="B4015" t="s">
        <v>14893</v>
      </c>
      <c r="C4015" s="1" t="str">
        <f t="shared" si="293"/>
        <v>21:0118</v>
      </c>
      <c r="D4015" s="1" t="str">
        <f t="shared" si="294"/>
        <v>21:0027</v>
      </c>
      <c r="E4015" t="s">
        <v>14894</v>
      </c>
      <c r="F4015" t="s">
        <v>14895</v>
      </c>
      <c r="H4015">
        <v>63.872526999999998</v>
      </c>
      <c r="I4015">
        <v>-95.825955800000003</v>
      </c>
      <c r="J4015" s="1" t="str">
        <f t="shared" si="295"/>
        <v>Till</v>
      </c>
      <c r="K4015" s="1" t="str">
        <f t="shared" si="296"/>
        <v>&lt;63 micron</v>
      </c>
      <c r="L4015">
        <v>0.1</v>
      </c>
      <c r="M4015">
        <v>1.66</v>
      </c>
      <c r="N4015">
        <v>12</v>
      </c>
      <c r="O4015">
        <v>450</v>
      </c>
      <c r="P4015">
        <v>0.5</v>
      </c>
      <c r="Q4015">
        <v>1</v>
      </c>
      <c r="R4015">
        <v>0.28999999999999998</v>
      </c>
      <c r="S4015">
        <v>0.25</v>
      </c>
      <c r="T4015">
        <v>4</v>
      </c>
      <c r="U4015">
        <v>24</v>
      </c>
      <c r="V4015">
        <v>14</v>
      </c>
      <c r="W4015">
        <v>1.76</v>
      </c>
      <c r="X4015">
        <v>5</v>
      </c>
      <c r="Y4015">
        <v>0.5</v>
      </c>
      <c r="Z4015">
        <v>0.31</v>
      </c>
      <c r="AA4015">
        <v>30</v>
      </c>
      <c r="AB4015">
        <v>0.44</v>
      </c>
      <c r="AC4015">
        <v>145</v>
      </c>
      <c r="AD4015">
        <v>0.5</v>
      </c>
      <c r="AE4015">
        <v>0.01</v>
      </c>
      <c r="AF4015">
        <v>4</v>
      </c>
      <c r="AG4015">
        <v>720</v>
      </c>
      <c r="AH4015">
        <v>12</v>
      </c>
      <c r="AI4015">
        <v>1</v>
      </c>
      <c r="AJ4015">
        <v>3</v>
      </c>
      <c r="AK4015">
        <v>172</v>
      </c>
      <c r="AL4015">
        <v>0.01</v>
      </c>
      <c r="AM4015">
        <v>5</v>
      </c>
      <c r="AN4015">
        <v>5</v>
      </c>
      <c r="AO4015">
        <v>24</v>
      </c>
      <c r="AP4015">
        <v>5</v>
      </c>
      <c r="AQ4015">
        <v>24</v>
      </c>
    </row>
    <row r="4016" spans="1:43" hidden="1" x14ac:dyDescent="0.25">
      <c r="A4016" t="s">
        <v>14896</v>
      </c>
      <c r="B4016" t="s">
        <v>14897</v>
      </c>
      <c r="C4016" s="1" t="str">
        <f t="shared" si="293"/>
        <v>21:0118</v>
      </c>
      <c r="D4016" s="1" t="str">
        <f t="shared" si="294"/>
        <v>21:0027</v>
      </c>
      <c r="E4016" t="s">
        <v>14898</v>
      </c>
      <c r="F4016" t="s">
        <v>14899</v>
      </c>
      <c r="H4016">
        <v>63.887444700000003</v>
      </c>
      <c r="I4016">
        <v>-95.831898699999996</v>
      </c>
      <c r="J4016" s="1" t="str">
        <f t="shared" si="295"/>
        <v>Till</v>
      </c>
      <c r="K4016" s="1" t="str">
        <f t="shared" si="296"/>
        <v>&lt;63 micron</v>
      </c>
      <c r="L4016">
        <v>0.1</v>
      </c>
      <c r="M4016">
        <v>0.87</v>
      </c>
      <c r="N4016">
        <v>6</v>
      </c>
      <c r="O4016">
        <v>320</v>
      </c>
      <c r="P4016">
        <v>0.25</v>
      </c>
      <c r="Q4016">
        <v>1</v>
      </c>
      <c r="R4016">
        <v>0.26</v>
      </c>
      <c r="S4016">
        <v>0.25</v>
      </c>
      <c r="T4016">
        <v>3</v>
      </c>
      <c r="U4016">
        <v>17</v>
      </c>
      <c r="V4016">
        <v>7</v>
      </c>
      <c r="W4016">
        <v>1.42</v>
      </c>
      <c r="X4016">
        <v>5</v>
      </c>
      <c r="Y4016">
        <v>0.5</v>
      </c>
      <c r="Z4016">
        <v>0.16</v>
      </c>
      <c r="AA4016">
        <v>20</v>
      </c>
      <c r="AB4016">
        <v>0.3</v>
      </c>
      <c r="AC4016">
        <v>130</v>
      </c>
      <c r="AD4016">
        <v>0.5</v>
      </c>
      <c r="AE4016">
        <v>0.01</v>
      </c>
      <c r="AF4016">
        <v>2</v>
      </c>
      <c r="AG4016">
        <v>750</v>
      </c>
      <c r="AH4016">
        <v>8</v>
      </c>
      <c r="AI4016">
        <v>1</v>
      </c>
      <c r="AJ4016">
        <v>2</v>
      </c>
      <c r="AK4016">
        <v>145</v>
      </c>
      <c r="AL4016">
        <v>0.01</v>
      </c>
      <c r="AM4016">
        <v>5</v>
      </c>
      <c r="AN4016">
        <v>5</v>
      </c>
      <c r="AO4016">
        <v>17</v>
      </c>
      <c r="AP4016">
        <v>5</v>
      </c>
      <c r="AQ4016">
        <v>16</v>
      </c>
    </row>
    <row r="4017" spans="1:43" hidden="1" x14ac:dyDescent="0.25">
      <c r="A4017" t="s">
        <v>14900</v>
      </c>
      <c r="B4017" t="s">
        <v>14901</v>
      </c>
      <c r="C4017" s="1" t="str">
        <f t="shared" si="293"/>
        <v>21:0118</v>
      </c>
      <c r="D4017" s="1" t="str">
        <f t="shared" si="294"/>
        <v>21:0027</v>
      </c>
      <c r="E4017" t="s">
        <v>14902</v>
      </c>
      <c r="F4017" t="s">
        <v>14903</v>
      </c>
      <c r="H4017">
        <v>63.905197399999999</v>
      </c>
      <c r="I4017">
        <v>-95.831568700000005</v>
      </c>
      <c r="J4017" s="1" t="str">
        <f t="shared" si="295"/>
        <v>Till</v>
      </c>
      <c r="K4017" s="1" t="str">
        <f t="shared" si="296"/>
        <v>&lt;63 micron</v>
      </c>
      <c r="L4017">
        <v>0.1</v>
      </c>
      <c r="M4017">
        <v>1.54</v>
      </c>
      <c r="N4017">
        <v>6</v>
      </c>
      <c r="O4017">
        <v>370</v>
      </c>
      <c r="P4017">
        <v>0.5</v>
      </c>
      <c r="Q4017">
        <v>1</v>
      </c>
      <c r="R4017">
        <v>0.28999999999999998</v>
      </c>
      <c r="S4017">
        <v>0.25</v>
      </c>
      <c r="T4017">
        <v>5</v>
      </c>
      <c r="U4017">
        <v>26</v>
      </c>
      <c r="V4017">
        <v>13</v>
      </c>
      <c r="W4017">
        <v>2.0099999999999998</v>
      </c>
      <c r="X4017">
        <v>5</v>
      </c>
      <c r="Y4017">
        <v>0.5</v>
      </c>
      <c r="Z4017">
        <v>0.28000000000000003</v>
      </c>
      <c r="AA4017">
        <v>30</v>
      </c>
      <c r="AB4017">
        <v>0.48</v>
      </c>
      <c r="AC4017">
        <v>170</v>
      </c>
      <c r="AD4017">
        <v>0.5</v>
      </c>
      <c r="AE4017">
        <v>0.01</v>
      </c>
      <c r="AF4017">
        <v>7</v>
      </c>
      <c r="AG4017">
        <v>690</v>
      </c>
      <c r="AH4017">
        <v>12</v>
      </c>
      <c r="AI4017">
        <v>1</v>
      </c>
      <c r="AJ4017">
        <v>2</v>
      </c>
      <c r="AK4017">
        <v>178</v>
      </c>
      <c r="AL4017">
        <v>0.02</v>
      </c>
      <c r="AM4017">
        <v>5</v>
      </c>
      <c r="AN4017">
        <v>5</v>
      </c>
      <c r="AO4017">
        <v>23</v>
      </c>
      <c r="AP4017">
        <v>5</v>
      </c>
      <c r="AQ4017">
        <v>24</v>
      </c>
    </row>
    <row r="4018" spans="1:43" hidden="1" x14ac:dyDescent="0.25">
      <c r="A4018" t="s">
        <v>14904</v>
      </c>
      <c r="B4018" t="s">
        <v>14905</v>
      </c>
      <c r="C4018" s="1" t="str">
        <f t="shared" si="293"/>
        <v>21:0118</v>
      </c>
      <c r="D4018" s="1" t="str">
        <f t="shared" si="294"/>
        <v>21:0027</v>
      </c>
      <c r="E4018" t="s">
        <v>14906</v>
      </c>
      <c r="F4018" t="s">
        <v>14907</v>
      </c>
      <c r="H4018">
        <v>63.910557400000002</v>
      </c>
      <c r="I4018">
        <v>-95.840818100000007</v>
      </c>
      <c r="J4018" s="1" t="str">
        <f t="shared" si="295"/>
        <v>Till</v>
      </c>
      <c r="K4018" s="1" t="str">
        <f t="shared" si="296"/>
        <v>&lt;63 micron</v>
      </c>
      <c r="L4018">
        <v>0.2</v>
      </c>
      <c r="M4018">
        <v>1.41</v>
      </c>
      <c r="N4018">
        <v>8</v>
      </c>
      <c r="O4018">
        <v>350</v>
      </c>
      <c r="P4018">
        <v>0.5</v>
      </c>
      <c r="Q4018">
        <v>1</v>
      </c>
      <c r="R4018">
        <v>0.3</v>
      </c>
      <c r="S4018">
        <v>0.25</v>
      </c>
      <c r="T4018">
        <v>5</v>
      </c>
      <c r="U4018">
        <v>22</v>
      </c>
      <c r="V4018">
        <v>11</v>
      </c>
      <c r="W4018">
        <v>1.79</v>
      </c>
      <c r="X4018">
        <v>5</v>
      </c>
      <c r="Y4018">
        <v>0.5</v>
      </c>
      <c r="Z4018">
        <v>0.25</v>
      </c>
      <c r="AA4018">
        <v>30</v>
      </c>
      <c r="AB4018">
        <v>0.43</v>
      </c>
      <c r="AC4018">
        <v>170</v>
      </c>
      <c r="AD4018">
        <v>0.5</v>
      </c>
      <c r="AE4018">
        <v>0.01</v>
      </c>
      <c r="AF4018">
        <v>6</v>
      </c>
      <c r="AG4018">
        <v>790</v>
      </c>
      <c r="AH4018">
        <v>14</v>
      </c>
      <c r="AI4018">
        <v>1</v>
      </c>
      <c r="AJ4018">
        <v>2</v>
      </c>
      <c r="AK4018">
        <v>187</v>
      </c>
      <c r="AL4018">
        <v>0.02</v>
      </c>
      <c r="AM4018">
        <v>5</v>
      </c>
      <c r="AN4018">
        <v>5</v>
      </c>
      <c r="AO4018">
        <v>23</v>
      </c>
      <c r="AP4018">
        <v>5</v>
      </c>
      <c r="AQ4018">
        <v>24</v>
      </c>
    </row>
    <row r="4019" spans="1:43" hidden="1" x14ac:dyDescent="0.25">
      <c r="A4019" t="s">
        <v>14908</v>
      </c>
      <c r="B4019" t="s">
        <v>14909</v>
      </c>
      <c r="C4019" s="1" t="str">
        <f t="shared" si="293"/>
        <v>21:0118</v>
      </c>
      <c r="D4019" s="1" t="str">
        <f t="shared" si="294"/>
        <v>21:0027</v>
      </c>
      <c r="E4019" t="s">
        <v>14910</v>
      </c>
      <c r="F4019" t="s">
        <v>14911</v>
      </c>
      <c r="H4019">
        <v>63.943358000000003</v>
      </c>
      <c r="I4019">
        <v>-95.836567099999996</v>
      </c>
      <c r="J4019" s="1" t="str">
        <f t="shared" si="295"/>
        <v>Till</v>
      </c>
      <c r="K4019" s="1" t="str">
        <f t="shared" si="296"/>
        <v>&lt;63 micron</v>
      </c>
      <c r="L4019">
        <v>0.1</v>
      </c>
      <c r="M4019">
        <v>1.23</v>
      </c>
      <c r="N4019">
        <v>6</v>
      </c>
      <c r="O4019">
        <v>390</v>
      </c>
      <c r="P4019">
        <v>0.5</v>
      </c>
      <c r="Q4019">
        <v>1</v>
      </c>
      <c r="R4019">
        <v>0.3</v>
      </c>
      <c r="S4019">
        <v>0.25</v>
      </c>
      <c r="T4019">
        <v>4</v>
      </c>
      <c r="U4019">
        <v>18</v>
      </c>
      <c r="V4019">
        <v>9</v>
      </c>
      <c r="W4019">
        <v>1.58</v>
      </c>
      <c r="X4019">
        <v>5</v>
      </c>
      <c r="Y4019">
        <v>0.5</v>
      </c>
      <c r="Z4019">
        <v>0.25</v>
      </c>
      <c r="AA4019">
        <v>30</v>
      </c>
      <c r="AB4019">
        <v>0.43</v>
      </c>
      <c r="AC4019">
        <v>180</v>
      </c>
      <c r="AD4019">
        <v>0.5</v>
      </c>
      <c r="AE4019">
        <v>0.02</v>
      </c>
      <c r="AF4019">
        <v>3</v>
      </c>
      <c r="AG4019">
        <v>680</v>
      </c>
      <c r="AH4019">
        <v>10</v>
      </c>
      <c r="AI4019">
        <v>1</v>
      </c>
      <c r="AJ4019">
        <v>2</v>
      </c>
      <c r="AK4019">
        <v>145</v>
      </c>
      <c r="AL4019">
        <v>0.01</v>
      </c>
      <c r="AM4019">
        <v>5</v>
      </c>
      <c r="AN4019">
        <v>5</v>
      </c>
      <c r="AO4019">
        <v>19</v>
      </c>
      <c r="AP4019">
        <v>5</v>
      </c>
      <c r="AQ4019">
        <v>20</v>
      </c>
    </row>
    <row r="4020" spans="1:43" hidden="1" x14ac:dyDescent="0.25">
      <c r="A4020" t="s">
        <v>14912</v>
      </c>
      <c r="B4020" t="s">
        <v>14913</v>
      </c>
      <c r="C4020" s="1" t="str">
        <f t="shared" si="293"/>
        <v>21:0118</v>
      </c>
      <c r="D4020" s="1" t="str">
        <f t="shared" si="294"/>
        <v>21:0027</v>
      </c>
      <c r="E4020" t="s">
        <v>14914</v>
      </c>
      <c r="F4020" t="s">
        <v>14915</v>
      </c>
      <c r="H4020">
        <v>63.960039399999999</v>
      </c>
      <c r="I4020">
        <v>-95.839114699999996</v>
      </c>
      <c r="J4020" s="1" t="str">
        <f t="shared" si="295"/>
        <v>Till</v>
      </c>
      <c r="K4020" s="1" t="str">
        <f t="shared" si="296"/>
        <v>&lt;63 micron</v>
      </c>
      <c r="L4020">
        <v>0.2</v>
      </c>
      <c r="M4020">
        <v>1.54</v>
      </c>
      <c r="N4020">
        <v>8</v>
      </c>
      <c r="O4020">
        <v>400</v>
      </c>
      <c r="P4020">
        <v>0.5</v>
      </c>
      <c r="Q4020">
        <v>1</v>
      </c>
      <c r="R4020">
        <v>0.25</v>
      </c>
      <c r="S4020">
        <v>0.25</v>
      </c>
      <c r="T4020">
        <v>6</v>
      </c>
      <c r="U4020">
        <v>21</v>
      </c>
      <c r="V4020">
        <v>9</v>
      </c>
      <c r="W4020">
        <v>1.95</v>
      </c>
      <c r="X4020">
        <v>5</v>
      </c>
      <c r="Y4020">
        <v>0.5</v>
      </c>
      <c r="Z4020">
        <v>0.31</v>
      </c>
      <c r="AA4020">
        <v>30</v>
      </c>
      <c r="AB4020">
        <v>0.49</v>
      </c>
      <c r="AC4020">
        <v>240</v>
      </c>
      <c r="AD4020">
        <v>0.5</v>
      </c>
      <c r="AE4020">
        <v>0.01</v>
      </c>
      <c r="AF4020">
        <v>4</v>
      </c>
      <c r="AG4020">
        <v>660</v>
      </c>
      <c r="AH4020">
        <v>14</v>
      </c>
      <c r="AI4020">
        <v>1</v>
      </c>
      <c r="AJ4020">
        <v>2</v>
      </c>
      <c r="AK4020">
        <v>150</v>
      </c>
      <c r="AL4020">
        <v>0.01</v>
      </c>
      <c r="AM4020">
        <v>5</v>
      </c>
      <c r="AN4020">
        <v>5</v>
      </c>
      <c r="AO4020">
        <v>23</v>
      </c>
      <c r="AP4020">
        <v>5</v>
      </c>
      <c r="AQ4020">
        <v>22</v>
      </c>
    </row>
    <row r="4021" spans="1:43" hidden="1" x14ac:dyDescent="0.25">
      <c r="A4021" t="s">
        <v>14916</v>
      </c>
      <c r="B4021" t="s">
        <v>14917</v>
      </c>
      <c r="C4021" s="1" t="str">
        <f t="shared" si="293"/>
        <v>21:0118</v>
      </c>
      <c r="D4021" s="1" t="str">
        <f t="shared" si="294"/>
        <v>21:0027</v>
      </c>
      <c r="E4021" t="s">
        <v>14918</v>
      </c>
      <c r="F4021" t="s">
        <v>14919</v>
      </c>
      <c r="H4021">
        <v>63.9785313</v>
      </c>
      <c r="I4021">
        <v>-95.854647900000003</v>
      </c>
      <c r="J4021" s="1" t="str">
        <f t="shared" si="295"/>
        <v>Till</v>
      </c>
      <c r="K4021" s="1" t="str">
        <f t="shared" si="296"/>
        <v>&lt;63 micron</v>
      </c>
      <c r="L4021">
        <v>0.1</v>
      </c>
      <c r="M4021">
        <v>1.06</v>
      </c>
      <c r="N4021">
        <v>4</v>
      </c>
      <c r="O4021">
        <v>370</v>
      </c>
      <c r="P4021">
        <v>0.5</v>
      </c>
      <c r="Q4021">
        <v>1</v>
      </c>
      <c r="R4021">
        <v>0.33</v>
      </c>
      <c r="S4021">
        <v>0.25</v>
      </c>
      <c r="T4021">
        <v>4</v>
      </c>
      <c r="U4021">
        <v>18</v>
      </c>
      <c r="V4021">
        <v>7</v>
      </c>
      <c r="W4021">
        <v>1.79</v>
      </c>
      <c r="X4021">
        <v>5</v>
      </c>
      <c r="Y4021">
        <v>0.5</v>
      </c>
      <c r="Z4021">
        <v>0.21</v>
      </c>
      <c r="AA4021">
        <v>40</v>
      </c>
      <c r="AB4021">
        <v>0.33</v>
      </c>
      <c r="AC4021">
        <v>145</v>
      </c>
      <c r="AD4021">
        <v>0.5</v>
      </c>
      <c r="AE4021">
        <v>0.01</v>
      </c>
      <c r="AF4021">
        <v>3</v>
      </c>
      <c r="AG4021">
        <v>900</v>
      </c>
      <c r="AH4021">
        <v>14</v>
      </c>
      <c r="AI4021">
        <v>1</v>
      </c>
      <c r="AJ4021">
        <v>2</v>
      </c>
      <c r="AK4021">
        <v>239</v>
      </c>
      <c r="AL4021">
        <v>0.02</v>
      </c>
      <c r="AM4021">
        <v>5</v>
      </c>
      <c r="AN4021">
        <v>5</v>
      </c>
      <c r="AO4021">
        <v>22</v>
      </c>
      <c r="AP4021">
        <v>5</v>
      </c>
      <c r="AQ4021">
        <v>18</v>
      </c>
    </row>
    <row r="4022" spans="1:43" hidden="1" x14ac:dyDescent="0.25">
      <c r="A4022" t="s">
        <v>14920</v>
      </c>
      <c r="B4022" t="s">
        <v>14921</v>
      </c>
      <c r="C4022" s="1" t="str">
        <f t="shared" si="293"/>
        <v>21:0118</v>
      </c>
      <c r="D4022" s="1" t="str">
        <f t="shared" si="294"/>
        <v>21:0027</v>
      </c>
      <c r="E4022" t="s">
        <v>14922</v>
      </c>
      <c r="F4022" t="s">
        <v>14923</v>
      </c>
      <c r="H4022">
        <v>64.004316900000006</v>
      </c>
      <c r="I4022">
        <v>-95.831189899999998</v>
      </c>
      <c r="J4022" s="1" t="str">
        <f t="shared" si="295"/>
        <v>Till</v>
      </c>
      <c r="K4022" s="1" t="str">
        <f t="shared" si="296"/>
        <v>&lt;63 micron</v>
      </c>
      <c r="L4022">
        <v>0.1</v>
      </c>
      <c r="M4022">
        <v>0.79</v>
      </c>
      <c r="N4022">
        <v>4</v>
      </c>
      <c r="O4022">
        <v>380</v>
      </c>
      <c r="P4022">
        <v>0.25</v>
      </c>
      <c r="Q4022">
        <v>1</v>
      </c>
      <c r="R4022">
        <v>0.26</v>
      </c>
      <c r="S4022">
        <v>0.25</v>
      </c>
      <c r="T4022">
        <v>3</v>
      </c>
      <c r="U4022">
        <v>14</v>
      </c>
      <c r="V4022">
        <v>4</v>
      </c>
      <c r="W4022">
        <v>1.44</v>
      </c>
      <c r="X4022">
        <v>5</v>
      </c>
      <c r="Y4022">
        <v>0.5</v>
      </c>
      <c r="Z4022">
        <v>0.17</v>
      </c>
      <c r="AA4022">
        <v>40</v>
      </c>
      <c r="AB4022">
        <v>0.28000000000000003</v>
      </c>
      <c r="AC4022">
        <v>160</v>
      </c>
      <c r="AD4022">
        <v>0.5</v>
      </c>
      <c r="AE4022">
        <v>0.01</v>
      </c>
      <c r="AF4022">
        <v>0.5</v>
      </c>
      <c r="AG4022">
        <v>740</v>
      </c>
      <c r="AH4022">
        <v>10</v>
      </c>
      <c r="AI4022">
        <v>1</v>
      </c>
      <c r="AJ4022">
        <v>1</v>
      </c>
      <c r="AK4022">
        <v>168</v>
      </c>
      <c r="AL4022">
        <v>0.02</v>
      </c>
      <c r="AM4022">
        <v>5</v>
      </c>
      <c r="AN4022">
        <v>5</v>
      </c>
      <c r="AO4022">
        <v>17</v>
      </c>
      <c r="AP4022">
        <v>5</v>
      </c>
      <c r="AQ4022">
        <v>14</v>
      </c>
    </row>
    <row r="4023" spans="1:43" hidden="1" x14ac:dyDescent="0.25">
      <c r="A4023" t="s">
        <v>14924</v>
      </c>
      <c r="B4023" t="s">
        <v>14925</v>
      </c>
      <c r="C4023" s="1" t="str">
        <f t="shared" si="293"/>
        <v>21:0118</v>
      </c>
      <c r="D4023" s="1" t="str">
        <f t="shared" si="294"/>
        <v>21:0027</v>
      </c>
      <c r="E4023" t="s">
        <v>14926</v>
      </c>
      <c r="F4023" t="s">
        <v>14927</v>
      </c>
      <c r="H4023">
        <v>63.598505600000003</v>
      </c>
      <c r="I4023">
        <v>-95.843752600000002</v>
      </c>
      <c r="J4023" s="1" t="str">
        <f t="shared" si="295"/>
        <v>Till</v>
      </c>
      <c r="K4023" s="1" t="str">
        <f t="shared" si="296"/>
        <v>&lt;63 micron</v>
      </c>
      <c r="L4023">
        <v>0.1</v>
      </c>
      <c r="M4023">
        <v>0.62</v>
      </c>
      <c r="N4023">
        <v>4</v>
      </c>
      <c r="O4023">
        <v>230</v>
      </c>
      <c r="P4023">
        <v>0.25</v>
      </c>
      <c r="Q4023">
        <v>1</v>
      </c>
      <c r="R4023">
        <v>0.31</v>
      </c>
      <c r="S4023">
        <v>0.25</v>
      </c>
      <c r="T4023">
        <v>3</v>
      </c>
      <c r="U4023">
        <v>25</v>
      </c>
      <c r="V4023">
        <v>8</v>
      </c>
      <c r="W4023">
        <v>1.36</v>
      </c>
      <c r="X4023">
        <v>5</v>
      </c>
      <c r="Y4023">
        <v>0.5</v>
      </c>
      <c r="Z4023">
        <v>0.12</v>
      </c>
      <c r="AA4023">
        <v>20</v>
      </c>
      <c r="AB4023">
        <v>0.27</v>
      </c>
      <c r="AC4023">
        <v>115</v>
      </c>
      <c r="AD4023">
        <v>0.5</v>
      </c>
      <c r="AE4023">
        <v>0.01</v>
      </c>
      <c r="AF4023">
        <v>7</v>
      </c>
      <c r="AG4023">
        <v>850</v>
      </c>
      <c r="AH4023">
        <v>6</v>
      </c>
      <c r="AI4023">
        <v>1</v>
      </c>
      <c r="AJ4023">
        <v>2</v>
      </c>
      <c r="AK4023">
        <v>112</v>
      </c>
      <c r="AL4023">
        <v>0.04</v>
      </c>
      <c r="AM4023">
        <v>5</v>
      </c>
      <c r="AN4023">
        <v>5</v>
      </c>
      <c r="AO4023">
        <v>21</v>
      </c>
      <c r="AP4023">
        <v>5</v>
      </c>
      <c r="AQ4023">
        <v>14</v>
      </c>
    </row>
    <row r="4024" spans="1:43" hidden="1" x14ac:dyDescent="0.25">
      <c r="A4024" t="s">
        <v>14928</v>
      </c>
      <c r="B4024" t="s">
        <v>14929</v>
      </c>
      <c r="C4024" s="1" t="str">
        <f t="shared" si="293"/>
        <v>21:0118</v>
      </c>
      <c r="D4024" s="1" t="str">
        <f t="shared" si="294"/>
        <v>21:0027</v>
      </c>
      <c r="E4024" t="s">
        <v>14930</v>
      </c>
      <c r="F4024" t="s">
        <v>14931</v>
      </c>
      <c r="H4024">
        <v>63.582249500000003</v>
      </c>
      <c r="I4024">
        <v>-95.8491851</v>
      </c>
      <c r="J4024" s="1" t="str">
        <f t="shared" si="295"/>
        <v>Till</v>
      </c>
      <c r="K4024" s="1" t="str">
        <f t="shared" si="296"/>
        <v>&lt;63 micron</v>
      </c>
      <c r="L4024">
        <v>0.1</v>
      </c>
      <c r="M4024">
        <v>1.43</v>
      </c>
      <c r="N4024">
        <v>8</v>
      </c>
      <c r="O4024">
        <v>260</v>
      </c>
      <c r="P4024">
        <v>0.5</v>
      </c>
      <c r="Q4024">
        <v>1</v>
      </c>
      <c r="R4024">
        <v>0.36</v>
      </c>
      <c r="S4024">
        <v>0.25</v>
      </c>
      <c r="T4024">
        <v>6</v>
      </c>
      <c r="U4024">
        <v>38</v>
      </c>
      <c r="V4024">
        <v>14</v>
      </c>
      <c r="W4024">
        <v>2.02</v>
      </c>
      <c r="X4024">
        <v>5</v>
      </c>
      <c r="Y4024">
        <v>0.5</v>
      </c>
      <c r="Z4024">
        <v>0.32</v>
      </c>
      <c r="AA4024">
        <v>30</v>
      </c>
      <c r="AB4024">
        <v>0.59</v>
      </c>
      <c r="AC4024">
        <v>155</v>
      </c>
      <c r="AD4024">
        <v>0.5</v>
      </c>
      <c r="AE4024">
        <v>0.01</v>
      </c>
      <c r="AF4024">
        <v>10</v>
      </c>
      <c r="AG4024">
        <v>880</v>
      </c>
      <c r="AH4024">
        <v>10</v>
      </c>
      <c r="AI4024">
        <v>1</v>
      </c>
      <c r="AJ4024">
        <v>4</v>
      </c>
      <c r="AK4024">
        <v>107</v>
      </c>
      <c r="AL4024">
        <v>0.04</v>
      </c>
      <c r="AM4024">
        <v>5</v>
      </c>
      <c r="AN4024">
        <v>5</v>
      </c>
      <c r="AO4024">
        <v>36</v>
      </c>
      <c r="AP4024">
        <v>5</v>
      </c>
      <c r="AQ4024">
        <v>28</v>
      </c>
    </row>
    <row r="4025" spans="1:43" hidden="1" x14ac:dyDescent="0.25">
      <c r="A4025" t="s">
        <v>14932</v>
      </c>
      <c r="B4025" t="s">
        <v>14933</v>
      </c>
      <c r="C4025" s="1" t="str">
        <f t="shared" si="293"/>
        <v>21:0118</v>
      </c>
      <c r="D4025" s="1" t="str">
        <f t="shared" si="294"/>
        <v>21:0027</v>
      </c>
      <c r="E4025" t="s">
        <v>14934</v>
      </c>
      <c r="F4025" t="s">
        <v>14935</v>
      </c>
      <c r="H4025">
        <v>63.568529499999997</v>
      </c>
      <c r="I4025">
        <v>-95.839954700000007</v>
      </c>
      <c r="J4025" s="1" t="str">
        <f t="shared" si="295"/>
        <v>Till</v>
      </c>
      <c r="K4025" s="1" t="str">
        <f t="shared" si="296"/>
        <v>&lt;63 micron</v>
      </c>
      <c r="L4025">
        <v>0.1</v>
      </c>
      <c r="M4025">
        <v>0.57999999999999996</v>
      </c>
      <c r="N4025">
        <v>4</v>
      </c>
      <c r="O4025">
        <v>110</v>
      </c>
      <c r="P4025">
        <v>0.25</v>
      </c>
      <c r="Q4025">
        <v>1</v>
      </c>
      <c r="R4025">
        <v>0.35</v>
      </c>
      <c r="S4025">
        <v>0.25</v>
      </c>
      <c r="T4025">
        <v>3</v>
      </c>
      <c r="U4025">
        <v>30</v>
      </c>
      <c r="V4025">
        <v>6</v>
      </c>
      <c r="W4025">
        <v>1.58</v>
      </c>
      <c r="X4025">
        <v>5</v>
      </c>
      <c r="Y4025">
        <v>0.5</v>
      </c>
      <c r="Z4025">
        <v>0.09</v>
      </c>
      <c r="AA4025">
        <v>20</v>
      </c>
      <c r="AB4025">
        <v>0.28999999999999998</v>
      </c>
      <c r="AC4025">
        <v>155</v>
      </c>
      <c r="AD4025">
        <v>0.5</v>
      </c>
      <c r="AE4025">
        <v>0.01</v>
      </c>
      <c r="AF4025">
        <v>9</v>
      </c>
      <c r="AG4025">
        <v>1020</v>
      </c>
      <c r="AH4025">
        <v>8</v>
      </c>
      <c r="AI4025">
        <v>1</v>
      </c>
      <c r="AJ4025">
        <v>2</v>
      </c>
      <c r="AK4025">
        <v>91</v>
      </c>
      <c r="AL4025">
        <v>0.06</v>
      </c>
      <c r="AM4025">
        <v>5</v>
      </c>
      <c r="AN4025">
        <v>5</v>
      </c>
      <c r="AO4025">
        <v>27</v>
      </c>
      <c r="AP4025">
        <v>5</v>
      </c>
      <c r="AQ4025">
        <v>14</v>
      </c>
    </row>
    <row r="4026" spans="1:43" hidden="1" x14ac:dyDescent="0.25">
      <c r="A4026" t="s">
        <v>14936</v>
      </c>
      <c r="B4026" t="s">
        <v>14937</v>
      </c>
      <c r="C4026" s="1" t="str">
        <f t="shared" si="293"/>
        <v>21:0118</v>
      </c>
      <c r="D4026" s="1" t="str">
        <f t="shared" si="294"/>
        <v>21:0027</v>
      </c>
      <c r="E4026" t="s">
        <v>14938</v>
      </c>
      <c r="F4026" t="s">
        <v>14939</v>
      </c>
      <c r="H4026">
        <v>63.554423700000001</v>
      </c>
      <c r="I4026">
        <v>-95.834320300000002</v>
      </c>
      <c r="J4026" s="1" t="str">
        <f t="shared" si="295"/>
        <v>Till</v>
      </c>
      <c r="K4026" s="1" t="str">
        <f t="shared" si="296"/>
        <v>&lt;63 micron</v>
      </c>
      <c r="L4026">
        <v>0.1</v>
      </c>
      <c r="M4026">
        <v>1.23</v>
      </c>
      <c r="N4026">
        <v>8</v>
      </c>
      <c r="O4026">
        <v>260</v>
      </c>
      <c r="P4026">
        <v>0.5</v>
      </c>
      <c r="Q4026">
        <v>1</v>
      </c>
      <c r="R4026">
        <v>0.4</v>
      </c>
      <c r="S4026">
        <v>0.25</v>
      </c>
      <c r="T4026">
        <v>6</v>
      </c>
      <c r="U4026">
        <v>40</v>
      </c>
      <c r="V4026">
        <v>15</v>
      </c>
      <c r="W4026">
        <v>1.78</v>
      </c>
      <c r="X4026">
        <v>5</v>
      </c>
      <c r="Y4026">
        <v>0.5</v>
      </c>
      <c r="Z4026">
        <v>0.26</v>
      </c>
      <c r="AA4026">
        <v>30</v>
      </c>
      <c r="AB4026">
        <v>0.55000000000000004</v>
      </c>
      <c r="AC4026">
        <v>180</v>
      </c>
      <c r="AD4026">
        <v>0.5</v>
      </c>
      <c r="AE4026">
        <v>0.01</v>
      </c>
      <c r="AF4026">
        <v>11</v>
      </c>
      <c r="AG4026">
        <v>990</v>
      </c>
      <c r="AH4026">
        <v>8</v>
      </c>
      <c r="AI4026">
        <v>1</v>
      </c>
      <c r="AJ4026">
        <v>3</v>
      </c>
      <c r="AK4026">
        <v>118</v>
      </c>
      <c r="AL4026">
        <v>0.06</v>
      </c>
      <c r="AM4026">
        <v>5</v>
      </c>
      <c r="AN4026">
        <v>5</v>
      </c>
      <c r="AO4026">
        <v>31</v>
      </c>
      <c r="AP4026">
        <v>5</v>
      </c>
      <c r="AQ4026">
        <v>24</v>
      </c>
    </row>
    <row r="4027" spans="1:43" hidden="1" x14ac:dyDescent="0.25">
      <c r="A4027" t="s">
        <v>14940</v>
      </c>
      <c r="B4027" t="s">
        <v>14941</v>
      </c>
      <c r="C4027" s="1" t="str">
        <f t="shared" si="293"/>
        <v>21:0118</v>
      </c>
      <c r="D4027" s="1" t="str">
        <f t="shared" si="294"/>
        <v>21:0027</v>
      </c>
      <c r="E4027" t="s">
        <v>14942</v>
      </c>
      <c r="F4027" t="s">
        <v>14943</v>
      </c>
      <c r="H4027">
        <v>63.807470299999999</v>
      </c>
      <c r="I4027">
        <v>-95.780113999999998</v>
      </c>
      <c r="J4027" s="1" t="str">
        <f t="shared" si="295"/>
        <v>Till</v>
      </c>
      <c r="K4027" s="1" t="str">
        <f t="shared" si="296"/>
        <v>&lt;63 micron</v>
      </c>
      <c r="L4027">
        <v>0.1</v>
      </c>
      <c r="M4027">
        <v>1.35</v>
      </c>
      <c r="N4027">
        <v>6</v>
      </c>
      <c r="O4027">
        <v>320</v>
      </c>
      <c r="P4027">
        <v>0.5</v>
      </c>
      <c r="Q4027">
        <v>1</v>
      </c>
      <c r="R4027">
        <v>0.28999999999999998</v>
      </c>
      <c r="S4027">
        <v>0.25</v>
      </c>
      <c r="T4027">
        <v>3</v>
      </c>
      <c r="U4027">
        <v>21</v>
      </c>
      <c r="V4027">
        <v>8</v>
      </c>
      <c r="W4027">
        <v>1.61</v>
      </c>
      <c r="X4027">
        <v>5</v>
      </c>
      <c r="Y4027">
        <v>0.5</v>
      </c>
      <c r="Z4027">
        <v>0.24</v>
      </c>
      <c r="AA4027">
        <v>30</v>
      </c>
      <c r="AB4027">
        <v>0.37</v>
      </c>
      <c r="AC4027">
        <v>140</v>
      </c>
      <c r="AD4027">
        <v>0.5</v>
      </c>
      <c r="AE4027">
        <v>0.01</v>
      </c>
      <c r="AF4027">
        <v>6</v>
      </c>
      <c r="AG4027">
        <v>750</v>
      </c>
      <c r="AH4027">
        <v>12</v>
      </c>
      <c r="AI4027">
        <v>1</v>
      </c>
      <c r="AJ4027">
        <v>2</v>
      </c>
      <c r="AK4027">
        <v>197</v>
      </c>
      <c r="AL4027">
        <v>0.02</v>
      </c>
      <c r="AM4027">
        <v>5</v>
      </c>
      <c r="AN4027">
        <v>5</v>
      </c>
      <c r="AO4027">
        <v>21</v>
      </c>
      <c r="AP4027">
        <v>5</v>
      </c>
      <c r="AQ4027">
        <v>18</v>
      </c>
    </row>
    <row r="4028" spans="1:43" hidden="1" x14ac:dyDescent="0.25">
      <c r="A4028" t="s">
        <v>14944</v>
      </c>
      <c r="B4028" t="s">
        <v>14945</v>
      </c>
      <c r="C4028" s="1" t="str">
        <f t="shared" si="293"/>
        <v>21:0118</v>
      </c>
      <c r="D4028" s="1" t="str">
        <f t="shared" si="294"/>
        <v>21:0027</v>
      </c>
      <c r="E4028" t="s">
        <v>14946</v>
      </c>
      <c r="F4028" t="s">
        <v>14947</v>
      </c>
      <c r="H4028">
        <v>63.8159676</v>
      </c>
      <c r="I4028">
        <v>-95.785627099999999</v>
      </c>
      <c r="J4028" s="1" t="str">
        <f t="shared" si="295"/>
        <v>Till</v>
      </c>
      <c r="K4028" s="1" t="str">
        <f t="shared" si="296"/>
        <v>&lt;63 micron</v>
      </c>
      <c r="L4028">
        <v>0.1</v>
      </c>
      <c r="M4028">
        <v>0.86</v>
      </c>
      <c r="N4028">
        <v>6</v>
      </c>
      <c r="O4028">
        <v>170</v>
      </c>
      <c r="P4028">
        <v>0.25</v>
      </c>
      <c r="Q4028">
        <v>1</v>
      </c>
      <c r="R4028">
        <v>0.28000000000000003</v>
      </c>
      <c r="S4028">
        <v>0.25</v>
      </c>
      <c r="T4028">
        <v>3</v>
      </c>
      <c r="U4028">
        <v>22</v>
      </c>
      <c r="V4028">
        <v>6</v>
      </c>
      <c r="W4028">
        <v>1.46</v>
      </c>
      <c r="X4028">
        <v>5</v>
      </c>
      <c r="Y4028">
        <v>0.5</v>
      </c>
      <c r="Z4028">
        <v>0.15</v>
      </c>
      <c r="AA4028">
        <v>30</v>
      </c>
      <c r="AB4028">
        <v>0.36</v>
      </c>
      <c r="AC4028">
        <v>135</v>
      </c>
      <c r="AD4028">
        <v>0.5</v>
      </c>
      <c r="AE4028">
        <v>0.01</v>
      </c>
      <c r="AF4028">
        <v>8</v>
      </c>
      <c r="AG4028">
        <v>740</v>
      </c>
      <c r="AH4028">
        <v>8</v>
      </c>
      <c r="AI4028">
        <v>1</v>
      </c>
      <c r="AJ4028">
        <v>2</v>
      </c>
      <c r="AK4028">
        <v>166</v>
      </c>
      <c r="AL4028">
        <v>0.04</v>
      </c>
      <c r="AM4028">
        <v>5</v>
      </c>
      <c r="AN4028">
        <v>5</v>
      </c>
      <c r="AO4028">
        <v>24</v>
      </c>
      <c r="AP4028">
        <v>5</v>
      </c>
      <c r="AQ4028">
        <v>18</v>
      </c>
    </row>
    <row r="4029" spans="1:43" hidden="1" x14ac:dyDescent="0.25">
      <c r="A4029" t="s">
        <v>14948</v>
      </c>
      <c r="B4029" t="s">
        <v>14949</v>
      </c>
      <c r="C4029" s="1" t="str">
        <f t="shared" si="293"/>
        <v>21:0118</v>
      </c>
      <c r="D4029" s="1" t="str">
        <f t="shared" si="294"/>
        <v>21:0027</v>
      </c>
      <c r="E4029" t="s">
        <v>14950</v>
      </c>
      <c r="F4029" t="s">
        <v>14951</v>
      </c>
      <c r="H4029">
        <v>63.835380600000001</v>
      </c>
      <c r="I4029">
        <v>-95.786265700000001</v>
      </c>
      <c r="J4029" s="1" t="str">
        <f t="shared" si="295"/>
        <v>Till</v>
      </c>
      <c r="K4029" s="1" t="str">
        <f t="shared" si="296"/>
        <v>&lt;63 micron</v>
      </c>
      <c r="L4029">
        <v>0.1</v>
      </c>
      <c r="M4029">
        <v>0.74</v>
      </c>
      <c r="N4029">
        <v>4</v>
      </c>
      <c r="O4029">
        <v>220</v>
      </c>
      <c r="P4029">
        <v>0.25</v>
      </c>
      <c r="Q4029">
        <v>1</v>
      </c>
      <c r="R4029">
        <v>0.31</v>
      </c>
      <c r="S4029">
        <v>0.25</v>
      </c>
      <c r="T4029">
        <v>3</v>
      </c>
      <c r="U4029">
        <v>17</v>
      </c>
      <c r="V4029">
        <v>4</v>
      </c>
      <c r="W4029">
        <v>1.29</v>
      </c>
      <c r="X4029">
        <v>5</v>
      </c>
      <c r="Y4029">
        <v>0.5</v>
      </c>
      <c r="Z4029">
        <v>0.13</v>
      </c>
      <c r="AA4029">
        <v>20</v>
      </c>
      <c r="AB4029">
        <v>0.25</v>
      </c>
      <c r="AC4029">
        <v>90</v>
      </c>
      <c r="AD4029">
        <v>0.5</v>
      </c>
      <c r="AE4029">
        <v>0.01</v>
      </c>
      <c r="AF4029">
        <v>2</v>
      </c>
      <c r="AG4029">
        <v>820</v>
      </c>
      <c r="AH4029">
        <v>6</v>
      </c>
      <c r="AI4029">
        <v>1</v>
      </c>
      <c r="AJ4029">
        <v>1</v>
      </c>
      <c r="AK4029">
        <v>144</v>
      </c>
      <c r="AL4029">
        <v>0.03</v>
      </c>
      <c r="AM4029">
        <v>5</v>
      </c>
      <c r="AN4029">
        <v>5</v>
      </c>
      <c r="AO4029">
        <v>18</v>
      </c>
      <c r="AP4029">
        <v>5</v>
      </c>
      <c r="AQ4029">
        <v>12</v>
      </c>
    </row>
    <row r="4030" spans="1:43" hidden="1" x14ac:dyDescent="0.25">
      <c r="A4030" t="s">
        <v>14952</v>
      </c>
      <c r="B4030" t="s">
        <v>14953</v>
      </c>
      <c r="C4030" s="1" t="str">
        <f t="shared" si="293"/>
        <v>21:0118</v>
      </c>
      <c r="D4030" s="1" t="str">
        <f t="shared" si="294"/>
        <v>21:0027</v>
      </c>
      <c r="E4030" t="s">
        <v>14954</v>
      </c>
      <c r="F4030" t="s">
        <v>14955</v>
      </c>
      <c r="H4030">
        <v>63.854452199999997</v>
      </c>
      <c r="I4030">
        <v>-95.800386900000007</v>
      </c>
      <c r="J4030" s="1" t="str">
        <f t="shared" si="295"/>
        <v>Till</v>
      </c>
      <c r="K4030" s="1" t="str">
        <f t="shared" si="296"/>
        <v>&lt;63 micron</v>
      </c>
      <c r="L4030">
        <v>0.1</v>
      </c>
      <c r="M4030">
        <v>0.83</v>
      </c>
      <c r="N4030">
        <v>6</v>
      </c>
      <c r="O4030">
        <v>210</v>
      </c>
      <c r="P4030">
        <v>0.25</v>
      </c>
      <c r="Q4030">
        <v>1</v>
      </c>
      <c r="R4030">
        <v>0.26</v>
      </c>
      <c r="S4030">
        <v>0.25</v>
      </c>
      <c r="T4030">
        <v>3</v>
      </c>
      <c r="U4030">
        <v>20</v>
      </c>
      <c r="V4030">
        <v>4</v>
      </c>
      <c r="W4030">
        <v>1.37</v>
      </c>
      <c r="X4030">
        <v>5</v>
      </c>
      <c r="Y4030">
        <v>0.5</v>
      </c>
      <c r="Z4030">
        <v>0.11</v>
      </c>
      <c r="AA4030">
        <v>30</v>
      </c>
      <c r="AB4030">
        <v>0.28000000000000003</v>
      </c>
      <c r="AC4030">
        <v>90</v>
      </c>
      <c r="AD4030">
        <v>0.5</v>
      </c>
      <c r="AE4030">
        <v>0.01</v>
      </c>
      <c r="AF4030">
        <v>6</v>
      </c>
      <c r="AG4030">
        <v>790</v>
      </c>
      <c r="AH4030">
        <v>10</v>
      </c>
      <c r="AI4030">
        <v>1</v>
      </c>
      <c r="AJ4030">
        <v>2</v>
      </c>
      <c r="AK4030">
        <v>164</v>
      </c>
      <c r="AL4030">
        <v>0.02</v>
      </c>
      <c r="AM4030">
        <v>5</v>
      </c>
      <c r="AN4030">
        <v>5</v>
      </c>
      <c r="AO4030">
        <v>19</v>
      </c>
      <c r="AP4030">
        <v>5</v>
      </c>
      <c r="AQ4030">
        <v>12</v>
      </c>
    </row>
    <row r="4031" spans="1:43" hidden="1" x14ac:dyDescent="0.25">
      <c r="A4031" t="s">
        <v>14956</v>
      </c>
      <c r="B4031" t="s">
        <v>14957</v>
      </c>
      <c r="C4031" s="1" t="str">
        <f t="shared" si="293"/>
        <v>21:0118</v>
      </c>
      <c r="D4031" s="1" t="str">
        <f t="shared" si="294"/>
        <v>21:0027</v>
      </c>
      <c r="E4031" t="s">
        <v>14958</v>
      </c>
      <c r="F4031" t="s">
        <v>14959</v>
      </c>
      <c r="H4031">
        <v>63.8759394</v>
      </c>
      <c r="I4031">
        <v>-95.801508799999993</v>
      </c>
      <c r="J4031" s="1" t="str">
        <f t="shared" si="295"/>
        <v>Till</v>
      </c>
      <c r="K4031" s="1" t="str">
        <f t="shared" si="296"/>
        <v>&lt;63 micron</v>
      </c>
      <c r="L4031">
        <v>0.1</v>
      </c>
      <c r="M4031">
        <v>0.67</v>
      </c>
      <c r="N4031">
        <v>4</v>
      </c>
      <c r="O4031">
        <v>200</v>
      </c>
      <c r="P4031">
        <v>0.25</v>
      </c>
      <c r="Q4031">
        <v>1</v>
      </c>
      <c r="R4031">
        <v>0.26</v>
      </c>
      <c r="S4031">
        <v>0.25</v>
      </c>
      <c r="T4031">
        <v>3</v>
      </c>
      <c r="U4031">
        <v>17</v>
      </c>
      <c r="V4031">
        <v>4</v>
      </c>
      <c r="W4031">
        <v>1.18</v>
      </c>
      <c r="X4031">
        <v>5</v>
      </c>
      <c r="Y4031">
        <v>0.5</v>
      </c>
      <c r="Z4031">
        <v>0.13</v>
      </c>
      <c r="AA4031">
        <v>20</v>
      </c>
      <c r="AB4031">
        <v>0.26</v>
      </c>
      <c r="AC4031">
        <v>100</v>
      </c>
      <c r="AD4031">
        <v>0.5</v>
      </c>
      <c r="AE4031">
        <v>0.01</v>
      </c>
      <c r="AF4031">
        <v>2</v>
      </c>
      <c r="AG4031">
        <v>730</v>
      </c>
      <c r="AH4031">
        <v>8</v>
      </c>
      <c r="AI4031">
        <v>1</v>
      </c>
      <c r="AJ4031">
        <v>1</v>
      </c>
      <c r="AK4031">
        <v>110</v>
      </c>
      <c r="AL4031">
        <v>0.03</v>
      </c>
      <c r="AM4031">
        <v>5</v>
      </c>
      <c r="AN4031">
        <v>5</v>
      </c>
      <c r="AO4031">
        <v>19</v>
      </c>
      <c r="AP4031">
        <v>5</v>
      </c>
      <c r="AQ4031">
        <v>12</v>
      </c>
    </row>
    <row r="4032" spans="1:43" hidden="1" x14ac:dyDescent="0.25">
      <c r="A4032" t="s">
        <v>14960</v>
      </c>
      <c r="B4032" t="s">
        <v>14961</v>
      </c>
      <c r="C4032" s="1" t="str">
        <f t="shared" si="293"/>
        <v>21:0118</v>
      </c>
      <c r="D4032" s="1" t="str">
        <f t="shared" si="294"/>
        <v>21:0027</v>
      </c>
      <c r="E4032" t="s">
        <v>14962</v>
      </c>
      <c r="F4032" t="s">
        <v>14963</v>
      </c>
      <c r="H4032">
        <v>63.894530400000001</v>
      </c>
      <c r="I4032">
        <v>-95.795433900000006</v>
      </c>
      <c r="J4032" s="1" t="str">
        <f t="shared" si="295"/>
        <v>Till</v>
      </c>
      <c r="K4032" s="1" t="str">
        <f t="shared" si="296"/>
        <v>&lt;63 micron</v>
      </c>
      <c r="L4032">
        <v>0.1</v>
      </c>
      <c r="M4032">
        <v>0.79</v>
      </c>
      <c r="N4032">
        <v>4</v>
      </c>
      <c r="O4032">
        <v>250</v>
      </c>
      <c r="P4032">
        <v>0.5</v>
      </c>
      <c r="Q4032">
        <v>1</v>
      </c>
      <c r="R4032">
        <v>0.34</v>
      </c>
      <c r="S4032">
        <v>0.25</v>
      </c>
      <c r="T4032">
        <v>3</v>
      </c>
      <c r="U4032">
        <v>18</v>
      </c>
      <c r="V4032">
        <v>6</v>
      </c>
      <c r="W4032">
        <v>1.37</v>
      </c>
      <c r="X4032">
        <v>5</v>
      </c>
      <c r="Y4032">
        <v>0.5</v>
      </c>
      <c r="Z4032">
        <v>0.14000000000000001</v>
      </c>
      <c r="AA4032">
        <v>30</v>
      </c>
      <c r="AB4032">
        <v>0.33</v>
      </c>
      <c r="AC4032">
        <v>120</v>
      </c>
      <c r="AD4032">
        <v>0.5</v>
      </c>
      <c r="AE4032">
        <v>0.01</v>
      </c>
      <c r="AF4032">
        <v>2</v>
      </c>
      <c r="AG4032">
        <v>900</v>
      </c>
      <c r="AH4032">
        <v>8</v>
      </c>
      <c r="AI4032">
        <v>1</v>
      </c>
      <c r="AJ4032">
        <v>2</v>
      </c>
      <c r="AK4032">
        <v>145</v>
      </c>
      <c r="AL4032">
        <v>0.02</v>
      </c>
      <c r="AM4032">
        <v>5</v>
      </c>
      <c r="AN4032">
        <v>5</v>
      </c>
      <c r="AO4032">
        <v>20</v>
      </c>
      <c r="AP4032">
        <v>5</v>
      </c>
      <c r="AQ4032">
        <v>16</v>
      </c>
    </row>
    <row r="4033" spans="1:43" hidden="1" x14ac:dyDescent="0.25">
      <c r="A4033" t="s">
        <v>14964</v>
      </c>
      <c r="B4033" t="s">
        <v>14965</v>
      </c>
      <c r="C4033" s="1" t="str">
        <f t="shared" si="293"/>
        <v>21:0118</v>
      </c>
      <c r="D4033" s="1" t="str">
        <f t="shared" si="294"/>
        <v>21:0027</v>
      </c>
      <c r="E4033" t="s">
        <v>14966</v>
      </c>
      <c r="F4033" t="s">
        <v>14967</v>
      </c>
      <c r="H4033">
        <v>63.900646999999999</v>
      </c>
      <c r="I4033">
        <v>-95.806990999999996</v>
      </c>
      <c r="J4033" s="1" t="str">
        <f t="shared" si="295"/>
        <v>Till</v>
      </c>
      <c r="K4033" s="1" t="str">
        <f t="shared" si="296"/>
        <v>&lt;63 micron</v>
      </c>
      <c r="L4033">
        <v>0.1</v>
      </c>
      <c r="M4033">
        <v>0.79</v>
      </c>
      <c r="N4033">
        <v>6</v>
      </c>
      <c r="O4033">
        <v>160</v>
      </c>
      <c r="P4033">
        <v>0.25</v>
      </c>
      <c r="Q4033">
        <v>1</v>
      </c>
      <c r="R4033">
        <v>0.45</v>
      </c>
      <c r="S4033">
        <v>0.25</v>
      </c>
      <c r="T4033">
        <v>4</v>
      </c>
      <c r="U4033">
        <v>23</v>
      </c>
      <c r="V4033">
        <v>6</v>
      </c>
      <c r="W4033">
        <v>1.47</v>
      </c>
      <c r="X4033">
        <v>5</v>
      </c>
      <c r="Y4033">
        <v>0.5</v>
      </c>
      <c r="Z4033">
        <v>0.15</v>
      </c>
      <c r="AA4033">
        <v>30</v>
      </c>
      <c r="AB4033">
        <v>0.44</v>
      </c>
      <c r="AC4033">
        <v>140</v>
      </c>
      <c r="AD4033">
        <v>0.5</v>
      </c>
      <c r="AE4033">
        <v>0.01</v>
      </c>
      <c r="AF4033">
        <v>8</v>
      </c>
      <c r="AG4033">
        <v>790</v>
      </c>
      <c r="AH4033">
        <v>10</v>
      </c>
      <c r="AI4033">
        <v>1</v>
      </c>
      <c r="AJ4033">
        <v>2</v>
      </c>
      <c r="AK4033">
        <v>102</v>
      </c>
      <c r="AL4033">
        <v>0.05</v>
      </c>
      <c r="AM4033">
        <v>5</v>
      </c>
      <c r="AN4033">
        <v>5</v>
      </c>
      <c r="AO4033">
        <v>28</v>
      </c>
      <c r="AP4033">
        <v>5</v>
      </c>
      <c r="AQ4033">
        <v>24</v>
      </c>
    </row>
    <row r="4034" spans="1:43" hidden="1" x14ac:dyDescent="0.25">
      <c r="A4034" t="s">
        <v>14968</v>
      </c>
      <c r="B4034" t="s">
        <v>14969</v>
      </c>
      <c r="C4034" s="1" t="str">
        <f t="shared" si="293"/>
        <v>21:0118</v>
      </c>
      <c r="D4034" s="1" t="str">
        <f t="shared" si="294"/>
        <v>21:0027</v>
      </c>
      <c r="E4034" t="s">
        <v>14970</v>
      </c>
      <c r="F4034" t="s">
        <v>14971</v>
      </c>
      <c r="H4034">
        <v>63.919521899999999</v>
      </c>
      <c r="I4034">
        <v>-95.800637100000003</v>
      </c>
      <c r="J4034" s="1" t="str">
        <f t="shared" si="295"/>
        <v>Till</v>
      </c>
      <c r="K4034" s="1" t="str">
        <f t="shared" si="296"/>
        <v>&lt;63 micron</v>
      </c>
      <c r="L4034">
        <v>0.1</v>
      </c>
      <c r="M4034">
        <v>0.93</v>
      </c>
      <c r="N4034">
        <v>4</v>
      </c>
      <c r="O4034">
        <v>380</v>
      </c>
      <c r="P4034">
        <v>0.25</v>
      </c>
      <c r="Q4034">
        <v>1</v>
      </c>
      <c r="R4034">
        <v>0.28000000000000003</v>
      </c>
      <c r="S4034">
        <v>0.25</v>
      </c>
      <c r="T4034">
        <v>3</v>
      </c>
      <c r="U4034">
        <v>18</v>
      </c>
      <c r="V4034">
        <v>6</v>
      </c>
      <c r="W4034">
        <v>1.42</v>
      </c>
      <c r="X4034">
        <v>5</v>
      </c>
      <c r="Y4034">
        <v>0.5</v>
      </c>
      <c r="Z4034">
        <v>0.18</v>
      </c>
      <c r="AA4034">
        <v>30</v>
      </c>
      <c r="AB4034">
        <v>0.32</v>
      </c>
      <c r="AC4034">
        <v>125</v>
      </c>
      <c r="AD4034">
        <v>0.5</v>
      </c>
      <c r="AE4034">
        <v>0.01</v>
      </c>
      <c r="AF4034">
        <v>0.5</v>
      </c>
      <c r="AG4034">
        <v>790</v>
      </c>
      <c r="AH4034">
        <v>12</v>
      </c>
      <c r="AI4034">
        <v>1</v>
      </c>
      <c r="AJ4034">
        <v>2</v>
      </c>
      <c r="AK4034">
        <v>145</v>
      </c>
      <c r="AL4034">
        <v>0.02</v>
      </c>
      <c r="AM4034">
        <v>5</v>
      </c>
      <c r="AN4034">
        <v>5</v>
      </c>
      <c r="AO4034">
        <v>20</v>
      </c>
      <c r="AP4034">
        <v>5</v>
      </c>
      <c r="AQ4034">
        <v>16</v>
      </c>
    </row>
    <row r="4035" spans="1:43" hidden="1" x14ac:dyDescent="0.25">
      <c r="A4035" t="s">
        <v>14972</v>
      </c>
      <c r="B4035" t="s">
        <v>14973</v>
      </c>
      <c r="C4035" s="1" t="str">
        <f t="shared" si="293"/>
        <v>21:0118</v>
      </c>
      <c r="D4035" s="1" t="str">
        <f t="shared" si="294"/>
        <v>21:0027</v>
      </c>
      <c r="E4035" t="s">
        <v>14974</v>
      </c>
      <c r="F4035" t="s">
        <v>14975</v>
      </c>
      <c r="H4035">
        <v>63.930824000000001</v>
      </c>
      <c r="I4035">
        <v>-95.804582300000007</v>
      </c>
      <c r="J4035" s="1" t="str">
        <f t="shared" si="295"/>
        <v>Till</v>
      </c>
      <c r="K4035" s="1" t="str">
        <f t="shared" si="296"/>
        <v>&lt;63 micron</v>
      </c>
      <c r="L4035">
        <v>0.1</v>
      </c>
      <c r="M4035">
        <v>0.93</v>
      </c>
      <c r="N4035">
        <v>6</v>
      </c>
      <c r="O4035">
        <v>300</v>
      </c>
      <c r="P4035">
        <v>0.25</v>
      </c>
      <c r="Q4035">
        <v>1</v>
      </c>
      <c r="R4035">
        <v>0.27</v>
      </c>
      <c r="S4035">
        <v>0.25</v>
      </c>
      <c r="T4035">
        <v>3</v>
      </c>
      <c r="U4035">
        <v>18</v>
      </c>
      <c r="V4035">
        <v>6</v>
      </c>
      <c r="W4035">
        <v>1.43</v>
      </c>
      <c r="X4035">
        <v>5</v>
      </c>
      <c r="Y4035">
        <v>0.5</v>
      </c>
      <c r="Z4035">
        <v>0.16</v>
      </c>
      <c r="AA4035">
        <v>30</v>
      </c>
      <c r="AB4035">
        <v>0.32</v>
      </c>
      <c r="AC4035">
        <v>135</v>
      </c>
      <c r="AD4035">
        <v>0.5</v>
      </c>
      <c r="AE4035">
        <v>0.01</v>
      </c>
      <c r="AF4035">
        <v>5</v>
      </c>
      <c r="AG4035">
        <v>770</v>
      </c>
      <c r="AH4035">
        <v>12</v>
      </c>
      <c r="AI4035">
        <v>1</v>
      </c>
      <c r="AJ4035">
        <v>2</v>
      </c>
      <c r="AK4035">
        <v>148</v>
      </c>
      <c r="AL4035">
        <v>0.02</v>
      </c>
      <c r="AM4035">
        <v>5</v>
      </c>
      <c r="AN4035">
        <v>5</v>
      </c>
      <c r="AO4035">
        <v>20</v>
      </c>
      <c r="AP4035">
        <v>5</v>
      </c>
      <c r="AQ4035">
        <v>16</v>
      </c>
    </row>
    <row r="4036" spans="1:43" hidden="1" x14ac:dyDescent="0.25">
      <c r="A4036" t="s">
        <v>14976</v>
      </c>
      <c r="B4036" t="s">
        <v>14977</v>
      </c>
      <c r="C4036" s="1" t="str">
        <f t="shared" si="293"/>
        <v>21:0118</v>
      </c>
      <c r="D4036" s="1" t="str">
        <f t="shared" si="294"/>
        <v>21:0027</v>
      </c>
      <c r="E4036" t="s">
        <v>14978</v>
      </c>
      <c r="F4036" t="s">
        <v>14979</v>
      </c>
      <c r="H4036">
        <v>63.943931499999998</v>
      </c>
      <c r="I4036">
        <v>-95.802483899999999</v>
      </c>
      <c r="J4036" s="1" t="str">
        <f t="shared" si="295"/>
        <v>Till</v>
      </c>
      <c r="K4036" s="1" t="str">
        <f t="shared" si="296"/>
        <v>&lt;63 micron</v>
      </c>
      <c r="L4036">
        <v>0.1</v>
      </c>
      <c r="M4036">
        <v>1.23</v>
      </c>
      <c r="N4036">
        <v>8</v>
      </c>
      <c r="O4036">
        <v>430</v>
      </c>
      <c r="P4036">
        <v>0.5</v>
      </c>
      <c r="Q4036">
        <v>1</v>
      </c>
      <c r="R4036">
        <v>0.37</v>
      </c>
      <c r="S4036">
        <v>0.25</v>
      </c>
      <c r="T4036">
        <v>4</v>
      </c>
      <c r="U4036">
        <v>21</v>
      </c>
      <c r="V4036">
        <v>8</v>
      </c>
      <c r="W4036">
        <v>1.53</v>
      </c>
      <c r="X4036">
        <v>5</v>
      </c>
      <c r="Y4036">
        <v>0.5</v>
      </c>
      <c r="Z4036">
        <v>0.25</v>
      </c>
      <c r="AA4036">
        <v>30</v>
      </c>
      <c r="AB4036">
        <v>0.46</v>
      </c>
      <c r="AC4036">
        <v>145</v>
      </c>
      <c r="AD4036">
        <v>0.5</v>
      </c>
      <c r="AE4036">
        <v>0.01</v>
      </c>
      <c r="AF4036">
        <v>6</v>
      </c>
      <c r="AG4036">
        <v>760</v>
      </c>
      <c r="AH4036">
        <v>14</v>
      </c>
      <c r="AI4036">
        <v>1</v>
      </c>
      <c r="AJ4036">
        <v>2</v>
      </c>
      <c r="AK4036">
        <v>153</v>
      </c>
      <c r="AL4036">
        <v>0.01</v>
      </c>
      <c r="AM4036">
        <v>5</v>
      </c>
      <c r="AN4036">
        <v>5</v>
      </c>
      <c r="AO4036">
        <v>22</v>
      </c>
      <c r="AP4036">
        <v>5</v>
      </c>
      <c r="AQ4036">
        <v>22</v>
      </c>
    </row>
    <row r="4037" spans="1:43" hidden="1" x14ac:dyDescent="0.25">
      <c r="A4037" t="s">
        <v>14980</v>
      </c>
      <c r="B4037" t="s">
        <v>14981</v>
      </c>
      <c r="C4037" s="1" t="str">
        <f t="shared" si="293"/>
        <v>21:0118</v>
      </c>
      <c r="D4037" s="1" t="str">
        <f t="shared" si="294"/>
        <v>21:0027</v>
      </c>
      <c r="E4037" t="s">
        <v>14982</v>
      </c>
      <c r="F4037" t="s">
        <v>14983</v>
      </c>
      <c r="H4037">
        <v>63.962339499999999</v>
      </c>
      <c r="I4037">
        <v>-95.808637300000001</v>
      </c>
      <c r="J4037" s="1" t="str">
        <f t="shared" si="295"/>
        <v>Till</v>
      </c>
      <c r="K4037" s="1" t="str">
        <f t="shared" si="296"/>
        <v>&lt;63 micron</v>
      </c>
      <c r="L4037">
        <v>0.1</v>
      </c>
      <c r="M4037">
        <v>0.84</v>
      </c>
      <c r="N4037">
        <v>4</v>
      </c>
      <c r="O4037">
        <v>340</v>
      </c>
      <c r="P4037">
        <v>0.25</v>
      </c>
      <c r="Q4037">
        <v>1</v>
      </c>
      <c r="R4037">
        <v>0.27</v>
      </c>
      <c r="S4037">
        <v>0.25</v>
      </c>
      <c r="T4037">
        <v>3</v>
      </c>
      <c r="U4037">
        <v>16</v>
      </c>
      <c r="V4037">
        <v>6</v>
      </c>
      <c r="W4037">
        <v>1.26</v>
      </c>
      <c r="X4037">
        <v>5</v>
      </c>
      <c r="Y4037">
        <v>0.5</v>
      </c>
      <c r="Z4037">
        <v>0.14000000000000001</v>
      </c>
      <c r="AA4037">
        <v>30</v>
      </c>
      <c r="AB4037">
        <v>0.33</v>
      </c>
      <c r="AC4037">
        <v>135</v>
      </c>
      <c r="AD4037">
        <v>0.5</v>
      </c>
      <c r="AE4037">
        <v>0.01</v>
      </c>
      <c r="AF4037">
        <v>2</v>
      </c>
      <c r="AG4037">
        <v>770</v>
      </c>
      <c r="AH4037">
        <v>10</v>
      </c>
      <c r="AI4037">
        <v>1</v>
      </c>
      <c r="AJ4037">
        <v>1</v>
      </c>
      <c r="AK4037">
        <v>139</v>
      </c>
      <c r="AL4037">
        <v>0.02</v>
      </c>
      <c r="AM4037">
        <v>5</v>
      </c>
      <c r="AN4037">
        <v>5</v>
      </c>
      <c r="AO4037">
        <v>19</v>
      </c>
      <c r="AP4037">
        <v>5</v>
      </c>
      <c r="AQ4037">
        <v>16</v>
      </c>
    </row>
    <row r="4038" spans="1:43" hidden="1" x14ac:dyDescent="0.25">
      <c r="A4038" t="s">
        <v>14984</v>
      </c>
      <c r="B4038" t="s">
        <v>14985</v>
      </c>
      <c r="C4038" s="1" t="str">
        <f t="shared" si="293"/>
        <v>21:0118</v>
      </c>
      <c r="D4038" s="1" t="str">
        <f t="shared" si="294"/>
        <v>21:0027</v>
      </c>
      <c r="E4038" t="s">
        <v>14986</v>
      </c>
      <c r="F4038" t="s">
        <v>14987</v>
      </c>
      <c r="H4038">
        <v>63.989382399999997</v>
      </c>
      <c r="I4038">
        <v>-95.809921000000003</v>
      </c>
      <c r="J4038" s="1" t="str">
        <f t="shared" si="295"/>
        <v>Till</v>
      </c>
      <c r="K4038" s="1" t="str">
        <f t="shared" si="296"/>
        <v>&lt;63 micron</v>
      </c>
      <c r="L4038">
        <v>0.1</v>
      </c>
      <c r="M4038">
        <v>1.59</v>
      </c>
      <c r="N4038">
        <v>12</v>
      </c>
      <c r="O4038">
        <v>410</v>
      </c>
      <c r="P4038">
        <v>0.5</v>
      </c>
      <c r="Q4038">
        <v>1</v>
      </c>
      <c r="R4038">
        <v>0.32</v>
      </c>
      <c r="S4038">
        <v>0.25</v>
      </c>
      <c r="T4038">
        <v>6</v>
      </c>
      <c r="U4038">
        <v>26</v>
      </c>
      <c r="V4038">
        <v>10</v>
      </c>
      <c r="W4038">
        <v>1.77</v>
      </c>
      <c r="X4038">
        <v>5</v>
      </c>
      <c r="Y4038">
        <v>0.5</v>
      </c>
      <c r="Z4038">
        <v>0.38</v>
      </c>
      <c r="AA4038">
        <v>30</v>
      </c>
      <c r="AB4038">
        <v>0.56999999999999995</v>
      </c>
      <c r="AC4038">
        <v>220</v>
      </c>
      <c r="AD4038">
        <v>0.5</v>
      </c>
      <c r="AE4038">
        <v>0.01</v>
      </c>
      <c r="AF4038">
        <v>4</v>
      </c>
      <c r="AG4038">
        <v>730</v>
      </c>
      <c r="AH4038">
        <v>10</v>
      </c>
      <c r="AI4038">
        <v>1</v>
      </c>
      <c r="AJ4038">
        <v>3</v>
      </c>
      <c r="AK4038">
        <v>118</v>
      </c>
      <c r="AL4038">
        <v>0.03</v>
      </c>
      <c r="AM4038">
        <v>5</v>
      </c>
      <c r="AN4038">
        <v>5</v>
      </c>
      <c r="AO4038">
        <v>31</v>
      </c>
      <c r="AP4038">
        <v>5</v>
      </c>
      <c r="AQ4038">
        <v>30</v>
      </c>
    </row>
    <row r="4039" spans="1:43" hidden="1" x14ac:dyDescent="0.25">
      <c r="A4039" t="s">
        <v>14988</v>
      </c>
      <c r="B4039" t="s">
        <v>14989</v>
      </c>
      <c r="C4039" s="1" t="str">
        <f t="shared" si="293"/>
        <v>21:0118</v>
      </c>
      <c r="D4039" s="1" t="str">
        <f t="shared" si="294"/>
        <v>21:0027</v>
      </c>
      <c r="E4039" t="s">
        <v>14990</v>
      </c>
      <c r="F4039" t="s">
        <v>14991</v>
      </c>
      <c r="H4039">
        <v>64.002347</v>
      </c>
      <c r="I4039">
        <v>-95.810098600000003</v>
      </c>
      <c r="J4039" s="1" t="str">
        <f t="shared" si="295"/>
        <v>Till</v>
      </c>
      <c r="K4039" s="1" t="str">
        <f t="shared" si="296"/>
        <v>&lt;63 micron</v>
      </c>
      <c r="L4039">
        <v>0.1</v>
      </c>
      <c r="M4039">
        <v>0.74</v>
      </c>
      <c r="N4039">
        <v>4</v>
      </c>
      <c r="O4039">
        <v>450</v>
      </c>
      <c r="P4039">
        <v>0.5</v>
      </c>
      <c r="Q4039">
        <v>1</v>
      </c>
      <c r="R4039">
        <v>0.24</v>
      </c>
      <c r="S4039">
        <v>0.25</v>
      </c>
      <c r="T4039">
        <v>3</v>
      </c>
      <c r="U4039">
        <v>14</v>
      </c>
      <c r="V4039">
        <v>5</v>
      </c>
      <c r="W4039">
        <v>1.42</v>
      </c>
      <c r="X4039">
        <v>5</v>
      </c>
      <c r="Y4039">
        <v>0.5</v>
      </c>
      <c r="Z4039">
        <v>0.13</v>
      </c>
      <c r="AA4039">
        <v>50</v>
      </c>
      <c r="AB4039">
        <v>0.24</v>
      </c>
      <c r="AC4039">
        <v>175</v>
      </c>
      <c r="AD4039">
        <v>0.5</v>
      </c>
      <c r="AE4039">
        <v>0.01</v>
      </c>
      <c r="AF4039">
        <v>6</v>
      </c>
      <c r="AG4039">
        <v>870</v>
      </c>
      <c r="AH4039">
        <v>16</v>
      </c>
      <c r="AI4039">
        <v>1</v>
      </c>
      <c r="AJ4039">
        <v>1</v>
      </c>
      <c r="AK4039">
        <v>243</v>
      </c>
      <c r="AL4039">
        <v>0.02</v>
      </c>
      <c r="AM4039">
        <v>5</v>
      </c>
      <c r="AN4039">
        <v>5</v>
      </c>
      <c r="AO4039">
        <v>19</v>
      </c>
      <c r="AP4039">
        <v>5</v>
      </c>
      <c r="AQ4039">
        <v>14</v>
      </c>
    </row>
    <row r="4040" spans="1:43" hidden="1" x14ac:dyDescent="0.25">
      <c r="A4040" t="s">
        <v>14992</v>
      </c>
      <c r="B4040" t="s">
        <v>14993</v>
      </c>
      <c r="C4040" s="1" t="str">
        <f t="shared" si="293"/>
        <v>21:0118</v>
      </c>
      <c r="D4040" s="1" t="str">
        <f t="shared" si="294"/>
        <v>21:0027</v>
      </c>
      <c r="E4040" t="s">
        <v>14994</v>
      </c>
      <c r="F4040" t="s">
        <v>14995</v>
      </c>
      <c r="H4040">
        <v>63.596954799999999</v>
      </c>
      <c r="I4040">
        <v>-95.811688700000005</v>
      </c>
      <c r="J4040" s="1" t="str">
        <f t="shared" si="295"/>
        <v>Till</v>
      </c>
      <c r="K4040" s="1" t="str">
        <f t="shared" si="296"/>
        <v>&lt;63 micron</v>
      </c>
      <c r="L4040">
        <v>0.1</v>
      </c>
      <c r="M4040">
        <v>1.08</v>
      </c>
      <c r="N4040">
        <v>6</v>
      </c>
      <c r="O4040">
        <v>350</v>
      </c>
      <c r="P4040">
        <v>0.5</v>
      </c>
      <c r="Q4040">
        <v>1</v>
      </c>
      <c r="R4040">
        <v>0.38</v>
      </c>
      <c r="S4040">
        <v>0.25</v>
      </c>
      <c r="T4040">
        <v>6</v>
      </c>
      <c r="U4040">
        <v>36</v>
      </c>
      <c r="V4040">
        <v>14</v>
      </c>
      <c r="W4040">
        <v>1.7</v>
      </c>
      <c r="X4040">
        <v>5</v>
      </c>
      <c r="Y4040">
        <v>0.5</v>
      </c>
      <c r="Z4040">
        <v>0.25</v>
      </c>
      <c r="AA4040">
        <v>20</v>
      </c>
      <c r="AB4040">
        <v>0.55000000000000004</v>
      </c>
      <c r="AC4040">
        <v>185</v>
      </c>
      <c r="AD4040">
        <v>0.5</v>
      </c>
      <c r="AE4040">
        <v>0.01</v>
      </c>
      <c r="AF4040">
        <v>14</v>
      </c>
      <c r="AG4040">
        <v>900</v>
      </c>
      <c r="AH4040">
        <v>10</v>
      </c>
      <c r="AI4040">
        <v>1</v>
      </c>
      <c r="AJ4040">
        <v>3</v>
      </c>
      <c r="AK4040">
        <v>128</v>
      </c>
      <c r="AL4040">
        <v>0.03</v>
      </c>
      <c r="AM4040">
        <v>5</v>
      </c>
      <c r="AN4040">
        <v>5</v>
      </c>
      <c r="AO4040">
        <v>28</v>
      </c>
      <c r="AP4040">
        <v>5</v>
      </c>
      <c r="AQ4040">
        <v>24</v>
      </c>
    </row>
    <row r="4041" spans="1:43" hidden="1" x14ac:dyDescent="0.25">
      <c r="A4041" t="s">
        <v>14996</v>
      </c>
      <c r="B4041" t="s">
        <v>14997</v>
      </c>
      <c r="C4041" s="1" t="str">
        <f t="shared" si="293"/>
        <v>21:0118</v>
      </c>
      <c r="D4041" s="1" t="str">
        <f t="shared" si="294"/>
        <v>21:0027</v>
      </c>
      <c r="E4041" t="s">
        <v>14998</v>
      </c>
      <c r="F4041" t="s">
        <v>14999</v>
      </c>
      <c r="H4041">
        <v>63.580907799999999</v>
      </c>
      <c r="I4041">
        <v>-95.807907099999994</v>
      </c>
      <c r="J4041" s="1" t="str">
        <f t="shared" si="295"/>
        <v>Till</v>
      </c>
      <c r="K4041" s="1" t="str">
        <f t="shared" si="296"/>
        <v>&lt;63 micron</v>
      </c>
      <c r="L4041">
        <v>0.1</v>
      </c>
      <c r="M4041">
        <v>0.64</v>
      </c>
      <c r="N4041">
        <v>4</v>
      </c>
      <c r="O4041">
        <v>200</v>
      </c>
      <c r="P4041">
        <v>0.25</v>
      </c>
      <c r="Q4041">
        <v>1</v>
      </c>
      <c r="R4041">
        <v>0.33</v>
      </c>
      <c r="S4041">
        <v>0.25</v>
      </c>
      <c r="T4041">
        <v>3</v>
      </c>
      <c r="U4041">
        <v>28</v>
      </c>
      <c r="V4041">
        <v>10</v>
      </c>
      <c r="W4041">
        <v>1.38</v>
      </c>
      <c r="X4041">
        <v>5</v>
      </c>
      <c r="Y4041">
        <v>0.5</v>
      </c>
      <c r="Z4041">
        <v>0.11</v>
      </c>
      <c r="AA4041">
        <v>20</v>
      </c>
      <c r="AB4041">
        <v>0.31</v>
      </c>
      <c r="AC4041">
        <v>135</v>
      </c>
      <c r="AD4041">
        <v>0.5</v>
      </c>
      <c r="AE4041">
        <v>0.01</v>
      </c>
      <c r="AF4041">
        <v>10</v>
      </c>
      <c r="AG4041">
        <v>1050</v>
      </c>
      <c r="AH4041">
        <v>6</v>
      </c>
      <c r="AI4041">
        <v>1</v>
      </c>
      <c r="AJ4041">
        <v>2</v>
      </c>
      <c r="AK4041">
        <v>100</v>
      </c>
      <c r="AL4041">
        <v>0.04</v>
      </c>
      <c r="AM4041">
        <v>5</v>
      </c>
      <c r="AN4041">
        <v>5</v>
      </c>
      <c r="AO4041">
        <v>25</v>
      </c>
      <c r="AP4041">
        <v>5</v>
      </c>
      <c r="AQ4041">
        <v>16</v>
      </c>
    </row>
    <row r="4042" spans="1:43" hidden="1" x14ac:dyDescent="0.25">
      <c r="A4042" t="s">
        <v>15000</v>
      </c>
      <c r="B4042" t="s">
        <v>15001</v>
      </c>
      <c r="C4042" s="1" t="str">
        <f t="shared" si="293"/>
        <v>21:0118</v>
      </c>
      <c r="D4042" s="1" t="str">
        <f t="shared" si="294"/>
        <v>21:0027</v>
      </c>
      <c r="E4042" t="s">
        <v>15002</v>
      </c>
      <c r="F4042" t="s">
        <v>15003</v>
      </c>
      <c r="H4042">
        <v>63.566770599999998</v>
      </c>
      <c r="I4042">
        <v>-95.812538500000002</v>
      </c>
      <c r="J4042" s="1" t="str">
        <f t="shared" si="295"/>
        <v>Till</v>
      </c>
      <c r="K4042" s="1" t="str">
        <f t="shared" si="296"/>
        <v>&lt;63 micron</v>
      </c>
      <c r="L4042">
        <v>0.1</v>
      </c>
      <c r="M4042">
        <v>0.49</v>
      </c>
      <c r="N4042">
        <v>4</v>
      </c>
      <c r="O4042">
        <v>140</v>
      </c>
      <c r="P4042">
        <v>0.25</v>
      </c>
      <c r="Q4042">
        <v>1</v>
      </c>
      <c r="R4042">
        <v>0.43</v>
      </c>
      <c r="S4042">
        <v>0.25</v>
      </c>
      <c r="T4042">
        <v>3</v>
      </c>
      <c r="U4042">
        <v>28</v>
      </c>
      <c r="V4042">
        <v>9</v>
      </c>
      <c r="W4042">
        <v>1.43</v>
      </c>
      <c r="X4042">
        <v>5</v>
      </c>
      <c r="Y4042">
        <v>0.5</v>
      </c>
      <c r="Z4042">
        <v>0.09</v>
      </c>
      <c r="AA4042">
        <v>20</v>
      </c>
      <c r="AB4042">
        <v>0.32</v>
      </c>
      <c r="AC4042">
        <v>150</v>
      </c>
      <c r="AD4042">
        <v>0.5</v>
      </c>
      <c r="AE4042">
        <v>0.01</v>
      </c>
      <c r="AF4042">
        <v>9</v>
      </c>
      <c r="AG4042">
        <v>1020</v>
      </c>
      <c r="AH4042">
        <v>6</v>
      </c>
      <c r="AI4042">
        <v>1</v>
      </c>
      <c r="AJ4042">
        <v>2</v>
      </c>
      <c r="AK4042">
        <v>91</v>
      </c>
      <c r="AL4042">
        <v>0.05</v>
      </c>
      <c r="AM4042">
        <v>5</v>
      </c>
      <c r="AN4042">
        <v>5</v>
      </c>
      <c r="AO4042">
        <v>26</v>
      </c>
      <c r="AP4042">
        <v>5</v>
      </c>
      <c r="AQ4042">
        <v>16</v>
      </c>
    </row>
    <row r="4043" spans="1:43" hidden="1" x14ac:dyDescent="0.25">
      <c r="A4043" t="s">
        <v>15004</v>
      </c>
      <c r="B4043" t="s">
        <v>15005</v>
      </c>
      <c r="C4043" s="1" t="str">
        <f t="shared" si="293"/>
        <v>21:0118</v>
      </c>
      <c r="D4043" s="1" t="str">
        <f t="shared" si="294"/>
        <v>21:0027</v>
      </c>
      <c r="E4043" t="s">
        <v>15006</v>
      </c>
      <c r="F4043" t="s">
        <v>15007</v>
      </c>
      <c r="H4043">
        <v>63.557149500000001</v>
      </c>
      <c r="I4043">
        <v>-95.796583999999996</v>
      </c>
      <c r="J4043" s="1" t="str">
        <f t="shared" si="295"/>
        <v>Till</v>
      </c>
      <c r="K4043" s="1" t="str">
        <f t="shared" si="296"/>
        <v>&lt;63 micron</v>
      </c>
      <c r="L4043">
        <v>0.1</v>
      </c>
      <c r="M4043">
        <v>0.51</v>
      </c>
      <c r="N4043">
        <v>4</v>
      </c>
      <c r="O4043">
        <v>220</v>
      </c>
      <c r="P4043">
        <v>0.25</v>
      </c>
      <c r="Q4043">
        <v>1</v>
      </c>
      <c r="R4043">
        <v>0.35</v>
      </c>
      <c r="S4043">
        <v>0.25</v>
      </c>
      <c r="T4043">
        <v>4</v>
      </c>
      <c r="U4043">
        <v>30</v>
      </c>
      <c r="V4043">
        <v>7</v>
      </c>
      <c r="W4043">
        <v>1.35</v>
      </c>
      <c r="X4043">
        <v>5</v>
      </c>
      <c r="Y4043">
        <v>0.5</v>
      </c>
      <c r="Z4043">
        <v>0.09</v>
      </c>
      <c r="AA4043">
        <v>20</v>
      </c>
      <c r="AB4043">
        <v>0.31</v>
      </c>
      <c r="AC4043">
        <v>145</v>
      </c>
      <c r="AD4043">
        <v>0.5</v>
      </c>
      <c r="AE4043">
        <v>0.01</v>
      </c>
      <c r="AF4043">
        <v>10</v>
      </c>
      <c r="AG4043">
        <v>990</v>
      </c>
      <c r="AH4043">
        <v>6</v>
      </c>
      <c r="AI4043">
        <v>1</v>
      </c>
      <c r="AJ4043">
        <v>2</v>
      </c>
      <c r="AK4043">
        <v>87</v>
      </c>
      <c r="AL4043">
        <v>0.04</v>
      </c>
      <c r="AM4043">
        <v>5</v>
      </c>
      <c r="AN4043">
        <v>5</v>
      </c>
      <c r="AO4043">
        <v>25</v>
      </c>
      <c r="AP4043">
        <v>5</v>
      </c>
      <c r="AQ4043">
        <v>16</v>
      </c>
    </row>
    <row r="4044" spans="1:43" hidden="1" x14ac:dyDescent="0.25">
      <c r="A4044" t="s">
        <v>15008</v>
      </c>
      <c r="B4044" t="s">
        <v>15009</v>
      </c>
      <c r="C4044" s="1" t="str">
        <f t="shared" ref="C4044:C4107" si="297">HYPERLINK("http://geochem.nrcan.gc.ca/cdogs/content/bdl/bdl210118_e.htm", "21:0118")</f>
        <v>21:0118</v>
      </c>
      <c r="D4044" s="1" t="str">
        <f t="shared" ref="D4044:D4107" si="298">HYPERLINK("http://geochem.nrcan.gc.ca/cdogs/content/svy/svy210027_e.htm", "21:0027")</f>
        <v>21:0027</v>
      </c>
      <c r="E4044" t="s">
        <v>15010</v>
      </c>
      <c r="F4044" t="s">
        <v>15011</v>
      </c>
      <c r="H4044">
        <v>63.8098381</v>
      </c>
      <c r="I4044">
        <v>-95.741777200000001</v>
      </c>
      <c r="J4044" s="1" t="str">
        <f t="shared" ref="J4044:J4107" si="299">HYPERLINK("http://geochem.nrcan.gc.ca/cdogs/content/kwd/kwd020044_e.htm", "Till")</f>
        <v>Till</v>
      </c>
      <c r="K4044" s="1" t="str">
        <f t="shared" ref="K4044:K4107" si="300">HYPERLINK("http://geochem.nrcan.gc.ca/cdogs/content/kwd/kwd080004_e.htm", "&lt;63 micron")</f>
        <v>&lt;63 micron</v>
      </c>
      <c r="L4044">
        <v>0.1</v>
      </c>
      <c r="M4044">
        <v>0.93</v>
      </c>
      <c r="N4044">
        <v>6</v>
      </c>
      <c r="O4044">
        <v>210</v>
      </c>
      <c r="P4044">
        <v>0.25</v>
      </c>
      <c r="Q4044">
        <v>1</v>
      </c>
      <c r="R4044">
        <v>0.3</v>
      </c>
      <c r="S4044">
        <v>0.25</v>
      </c>
      <c r="T4044">
        <v>3</v>
      </c>
      <c r="U4044">
        <v>22</v>
      </c>
      <c r="V4044">
        <v>6</v>
      </c>
      <c r="W4044">
        <v>1.41</v>
      </c>
      <c r="X4044">
        <v>5</v>
      </c>
      <c r="Y4044">
        <v>0.5</v>
      </c>
      <c r="Z4044">
        <v>0.16</v>
      </c>
      <c r="AA4044">
        <v>30</v>
      </c>
      <c r="AB4044">
        <v>0.35</v>
      </c>
      <c r="AC4044">
        <v>130</v>
      </c>
      <c r="AD4044">
        <v>0.5</v>
      </c>
      <c r="AE4044">
        <v>0.01</v>
      </c>
      <c r="AF4044">
        <v>7</v>
      </c>
      <c r="AG4044">
        <v>830</v>
      </c>
      <c r="AH4044">
        <v>10</v>
      </c>
      <c r="AI4044">
        <v>1</v>
      </c>
      <c r="AJ4044">
        <v>2</v>
      </c>
      <c r="AK4044">
        <v>129</v>
      </c>
      <c r="AL4044">
        <v>0.03</v>
      </c>
      <c r="AM4044">
        <v>5</v>
      </c>
      <c r="AN4044">
        <v>5</v>
      </c>
      <c r="AO4044">
        <v>25</v>
      </c>
      <c r="AP4044">
        <v>5</v>
      </c>
      <c r="AQ4044">
        <v>20</v>
      </c>
    </row>
    <row r="4045" spans="1:43" hidden="1" x14ac:dyDescent="0.25">
      <c r="A4045" t="s">
        <v>15012</v>
      </c>
      <c r="B4045" t="s">
        <v>15013</v>
      </c>
      <c r="C4045" s="1" t="str">
        <f t="shared" si="297"/>
        <v>21:0118</v>
      </c>
      <c r="D4045" s="1" t="str">
        <f t="shared" si="298"/>
        <v>21:0027</v>
      </c>
      <c r="E4045" t="s">
        <v>15014</v>
      </c>
      <c r="F4045" t="s">
        <v>15015</v>
      </c>
      <c r="H4045">
        <v>63.823159799999999</v>
      </c>
      <c r="I4045">
        <v>-95.763729699999999</v>
      </c>
      <c r="J4045" s="1" t="str">
        <f t="shared" si="299"/>
        <v>Till</v>
      </c>
      <c r="K4045" s="1" t="str">
        <f t="shared" si="300"/>
        <v>&lt;63 micron</v>
      </c>
      <c r="L4045">
        <v>0.1</v>
      </c>
      <c r="M4045">
        <v>0.99</v>
      </c>
      <c r="N4045">
        <v>6</v>
      </c>
      <c r="O4045">
        <v>240</v>
      </c>
      <c r="P4045">
        <v>0.5</v>
      </c>
      <c r="Q4045">
        <v>1</v>
      </c>
      <c r="R4045">
        <v>0.32</v>
      </c>
      <c r="S4045">
        <v>0.25</v>
      </c>
      <c r="T4045">
        <v>4</v>
      </c>
      <c r="U4045">
        <v>23</v>
      </c>
      <c r="V4045">
        <v>7</v>
      </c>
      <c r="W4045">
        <v>1.42</v>
      </c>
      <c r="X4045">
        <v>5</v>
      </c>
      <c r="Y4045">
        <v>0.5</v>
      </c>
      <c r="Z4045">
        <v>0.18</v>
      </c>
      <c r="AA4045">
        <v>30</v>
      </c>
      <c r="AB4045">
        <v>0.38</v>
      </c>
      <c r="AC4045">
        <v>135</v>
      </c>
      <c r="AD4045">
        <v>0.5</v>
      </c>
      <c r="AE4045">
        <v>0.01</v>
      </c>
      <c r="AF4045">
        <v>8</v>
      </c>
      <c r="AG4045">
        <v>890</v>
      </c>
      <c r="AH4045">
        <v>12</v>
      </c>
      <c r="AI4045">
        <v>1</v>
      </c>
      <c r="AJ4045">
        <v>2</v>
      </c>
      <c r="AK4045">
        <v>151</v>
      </c>
      <c r="AL4045">
        <v>0.03</v>
      </c>
      <c r="AM4045">
        <v>5</v>
      </c>
      <c r="AN4045">
        <v>5</v>
      </c>
      <c r="AO4045">
        <v>24</v>
      </c>
      <c r="AP4045">
        <v>5</v>
      </c>
      <c r="AQ4045">
        <v>20</v>
      </c>
    </row>
    <row r="4046" spans="1:43" hidden="1" x14ac:dyDescent="0.25">
      <c r="A4046" t="s">
        <v>15016</v>
      </c>
      <c r="B4046" t="s">
        <v>15017</v>
      </c>
      <c r="C4046" s="1" t="str">
        <f t="shared" si="297"/>
        <v>21:0118</v>
      </c>
      <c r="D4046" s="1" t="str">
        <f t="shared" si="298"/>
        <v>21:0027</v>
      </c>
      <c r="E4046" t="s">
        <v>15018</v>
      </c>
      <c r="F4046" t="s">
        <v>15019</v>
      </c>
      <c r="H4046">
        <v>63.836507699999999</v>
      </c>
      <c r="I4046">
        <v>-95.764999000000003</v>
      </c>
      <c r="J4046" s="1" t="str">
        <f t="shared" si="299"/>
        <v>Till</v>
      </c>
      <c r="K4046" s="1" t="str">
        <f t="shared" si="300"/>
        <v>&lt;63 micron</v>
      </c>
      <c r="L4046">
        <v>0.1</v>
      </c>
      <c r="M4046">
        <v>0.95</v>
      </c>
      <c r="N4046">
        <v>6</v>
      </c>
      <c r="O4046">
        <v>350</v>
      </c>
      <c r="P4046">
        <v>0.5</v>
      </c>
      <c r="Q4046">
        <v>1</v>
      </c>
      <c r="R4046">
        <v>0.28999999999999998</v>
      </c>
      <c r="S4046">
        <v>0.25</v>
      </c>
      <c r="T4046">
        <v>3</v>
      </c>
      <c r="U4046">
        <v>21</v>
      </c>
      <c r="V4046">
        <v>7</v>
      </c>
      <c r="W4046">
        <v>1.39</v>
      </c>
      <c r="X4046">
        <v>5</v>
      </c>
      <c r="Y4046">
        <v>0.5</v>
      </c>
      <c r="Z4046">
        <v>0.16</v>
      </c>
      <c r="AA4046">
        <v>20</v>
      </c>
      <c r="AB4046">
        <v>0.33</v>
      </c>
      <c r="AC4046">
        <v>120</v>
      </c>
      <c r="AD4046">
        <v>0.5</v>
      </c>
      <c r="AE4046">
        <v>0.01</v>
      </c>
      <c r="AF4046">
        <v>7</v>
      </c>
      <c r="AG4046">
        <v>820</v>
      </c>
      <c r="AH4046">
        <v>10</v>
      </c>
      <c r="AI4046">
        <v>1</v>
      </c>
      <c r="AJ4046">
        <v>2</v>
      </c>
      <c r="AK4046">
        <v>147</v>
      </c>
      <c r="AL4046">
        <v>0.02</v>
      </c>
      <c r="AM4046">
        <v>5</v>
      </c>
      <c r="AN4046">
        <v>5</v>
      </c>
      <c r="AO4046">
        <v>21</v>
      </c>
      <c r="AP4046">
        <v>5</v>
      </c>
      <c r="AQ4046">
        <v>18</v>
      </c>
    </row>
    <row r="4047" spans="1:43" hidden="1" x14ac:dyDescent="0.25">
      <c r="A4047" t="s">
        <v>15020</v>
      </c>
      <c r="B4047" t="s">
        <v>15021</v>
      </c>
      <c r="C4047" s="1" t="str">
        <f t="shared" si="297"/>
        <v>21:0118</v>
      </c>
      <c r="D4047" s="1" t="str">
        <f t="shared" si="298"/>
        <v>21:0027</v>
      </c>
      <c r="E4047" t="s">
        <v>15022</v>
      </c>
      <c r="F4047" t="s">
        <v>15023</v>
      </c>
      <c r="H4047">
        <v>63.8538195</v>
      </c>
      <c r="I4047">
        <v>-95.767493700000003</v>
      </c>
      <c r="J4047" s="1" t="str">
        <f t="shared" si="299"/>
        <v>Till</v>
      </c>
      <c r="K4047" s="1" t="str">
        <f t="shared" si="300"/>
        <v>&lt;63 micron</v>
      </c>
      <c r="L4047">
        <v>0.1</v>
      </c>
      <c r="M4047">
        <v>1.63</v>
      </c>
      <c r="N4047">
        <v>8</v>
      </c>
      <c r="O4047">
        <v>450</v>
      </c>
      <c r="P4047">
        <v>0.5</v>
      </c>
      <c r="Q4047">
        <v>1</v>
      </c>
      <c r="R4047">
        <v>0.36</v>
      </c>
      <c r="S4047">
        <v>0.25</v>
      </c>
      <c r="T4047">
        <v>6</v>
      </c>
      <c r="U4047">
        <v>29</v>
      </c>
      <c r="V4047">
        <v>11</v>
      </c>
      <c r="W4047">
        <v>1.81</v>
      </c>
      <c r="X4047">
        <v>5</v>
      </c>
      <c r="Y4047">
        <v>0.5</v>
      </c>
      <c r="Z4047">
        <v>0.28000000000000003</v>
      </c>
      <c r="AA4047">
        <v>30</v>
      </c>
      <c r="AB4047">
        <v>0.6</v>
      </c>
      <c r="AC4047">
        <v>170</v>
      </c>
      <c r="AD4047">
        <v>0.5</v>
      </c>
      <c r="AE4047">
        <v>0.01</v>
      </c>
      <c r="AF4047">
        <v>11</v>
      </c>
      <c r="AG4047">
        <v>740</v>
      </c>
      <c r="AH4047">
        <v>12</v>
      </c>
      <c r="AI4047">
        <v>1</v>
      </c>
      <c r="AJ4047">
        <v>3</v>
      </c>
      <c r="AK4047">
        <v>128</v>
      </c>
      <c r="AL4047">
        <v>0.03</v>
      </c>
      <c r="AM4047">
        <v>5</v>
      </c>
      <c r="AN4047">
        <v>5</v>
      </c>
      <c r="AO4047">
        <v>34</v>
      </c>
      <c r="AP4047">
        <v>5</v>
      </c>
      <c r="AQ4047">
        <v>32</v>
      </c>
    </row>
    <row r="4048" spans="1:43" hidden="1" x14ac:dyDescent="0.25">
      <c r="A4048" t="s">
        <v>15024</v>
      </c>
      <c r="B4048" t="s">
        <v>15025</v>
      </c>
      <c r="C4048" s="1" t="str">
        <f t="shared" si="297"/>
        <v>21:0118</v>
      </c>
      <c r="D4048" s="1" t="str">
        <f t="shared" si="298"/>
        <v>21:0027</v>
      </c>
      <c r="E4048" t="s">
        <v>15026</v>
      </c>
      <c r="F4048" t="s">
        <v>15027</v>
      </c>
      <c r="H4048">
        <v>63.869215199999999</v>
      </c>
      <c r="I4048">
        <v>-95.764060299999997</v>
      </c>
      <c r="J4048" s="1" t="str">
        <f t="shared" si="299"/>
        <v>Till</v>
      </c>
      <c r="K4048" s="1" t="str">
        <f t="shared" si="300"/>
        <v>&lt;63 micron</v>
      </c>
      <c r="L4048">
        <v>0.1</v>
      </c>
      <c r="M4048">
        <v>0.62</v>
      </c>
      <c r="N4048">
        <v>4</v>
      </c>
      <c r="O4048">
        <v>330</v>
      </c>
      <c r="P4048">
        <v>0.25</v>
      </c>
      <c r="Q4048">
        <v>1</v>
      </c>
      <c r="R4048">
        <v>0.27</v>
      </c>
      <c r="S4048">
        <v>0.25</v>
      </c>
      <c r="T4048">
        <v>3</v>
      </c>
      <c r="U4048">
        <v>16</v>
      </c>
      <c r="V4048">
        <v>6</v>
      </c>
      <c r="W4048">
        <v>1.22</v>
      </c>
      <c r="X4048">
        <v>5</v>
      </c>
      <c r="Y4048">
        <v>0.5</v>
      </c>
      <c r="Z4048">
        <v>0.09</v>
      </c>
      <c r="AA4048">
        <v>20</v>
      </c>
      <c r="AB4048">
        <v>0.24</v>
      </c>
      <c r="AC4048">
        <v>150</v>
      </c>
      <c r="AD4048">
        <v>0.5</v>
      </c>
      <c r="AE4048">
        <v>0.01</v>
      </c>
      <c r="AF4048">
        <v>5</v>
      </c>
      <c r="AG4048">
        <v>890</v>
      </c>
      <c r="AH4048">
        <v>8</v>
      </c>
      <c r="AI4048">
        <v>1</v>
      </c>
      <c r="AJ4048">
        <v>1</v>
      </c>
      <c r="AK4048">
        <v>134</v>
      </c>
      <c r="AL4048">
        <v>0.02</v>
      </c>
      <c r="AM4048">
        <v>5</v>
      </c>
      <c r="AN4048">
        <v>5</v>
      </c>
      <c r="AO4048">
        <v>18</v>
      </c>
      <c r="AP4048">
        <v>5</v>
      </c>
      <c r="AQ4048">
        <v>14</v>
      </c>
    </row>
    <row r="4049" spans="1:43" hidden="1" x14ac:dyDescent="0.25">
      <c r="A4049" t="s">
        <v>15028</v>
      </c>
      <c r="B4049" t="s">
        <v>15029</v>
      </c>
      <c r="C4049" s="1" t="str">
        <f t="shared" si="297"/>
        <v>21:0118</v>
      </c>
      <c r="D4049" s="1" t="str">
        <f t="shared" si="298"/>
        <v>21:0027</v>
      </c>
      <c r="E4049" t="s">
        <v>15030</v>
      </c>
      <c r="F4049" t="s">
        <v>15031</v>
      </c>
      <c r="H4049">
        <v>63.889021900000003</v>
      </c>
      <c r="I4049">
        <v>-95.777889700000003</v>
      </c>
      <c r="J4049" s="1" t="str">
        <f t="shared" si="299"/>
        <v>Till</v>
      </c>
      <c r="K4049" s="1" t="str">
        <f t="shared" si="300"/>
        <v>&lt;63 micron</v>
      </c>
      <c r="L4049">
        <v>0.1</v>
      </c>
      <c r="M4049">
        <v>0.6</v>
      </c>
      <c r="N4049">
        <v>4</v>
      </c>
      <c r="O4049">
        <v>320</v>
      </c>
      <c r="P4049">
        <v>0.25</v>
      </c>
      <c r="Q4049">
        <v>1</v>
      </c>
      <c r="R4049">
        <v>0.27</v>
      </c>
      <c r="S4049">
        <v>0.25</v>
      </c>
      <c r="T4049">
        <v>3</v>
      </c>
      <c r="U4049">
        <v>16</v>
      </c>
      <c r="V4049">
        <v>5</v>
      </c>
      <c r="W4049">
        <v>1.2</v>
      </c>
      <c r="X4049">
        <v>5</v>
      </c>
      <c r="Y4049">
        <v>0.5</v>
      </c>
      <c r="Z4049">
        <v>0.09</v>
      </c>
      <c r="AA4049">
        <v>20</v>
      </c>
      <c r="AB4049">
        <v>0.23</v>
      </c>
      <c r="AC4049">
        <v>145</v>
      </c>
      <c r="AD4049">
        <v>0.5</v>
      </c>
      <c r="AE4049">
        <v>0.01</v>
      </c>
      <c r="AF4049">
        <v>6</v>
      </c>
      <c r="AG4049">
        <v>880</v>
      </c>
      <c r="AH4049">
        <v>10</v>
      </c>
      <c r="AI4049">
        <v>1</v>
      </c>
      <c r="AJ4049">
        <v>1</v>
      </c>
      <c r="AK4049">
        <v>130</v>
      </c>
      <c r="AL4049">
        <v>0.02</v>
      </c>
      <c r="AM4049">
        <v>5</v>
      </c>
      <c r="AN4049">
        <v>5</v>
      </c>
      <c r="AO4049">
        <v>18</v>
      </c>
      <c r="AP4049">
        <v>5</v>
      </c>
      <c r="AQ4049">
        <v>14</v>
      </c>
    </row>
    <row r="4050" spans="1:43" hidden="1" x14ac:dyDescent="0.25">
      <c r="A4050" t="s">
        <v>15032</v>
      </c>
      <c r="B4050" t="s">
        <v>15033</v>
      </c>
      <c r="C4050" s="1" t="str">
        <f t="shared" si="297"/>
        <v>21:0118</v>
      </c>
      <c r="D4050" s="1" t="str">
        <f t="shared" si="298"/>
        <v>21:0027</v>
      </c>
      <c r="E4050" t="s">
        <v>15034</v>
      </c>
      <c r="F4050" t="s">
        <v>15035</v>
      </c>
      <c r="H4050">
        <v>63.905549499999999</v>
      </c>
      <c r="I4050">
        <v>-95.7697577</v>
      </c>
      <c r="J4050" s="1" t="str">
        <f t="shared" si="299"/>
        <v>Till</v>
      </c>
      <c r="K4050" s="1" t="str">
        <f t="shared" si="300"/>
        <v>&lt;63 micron</v>
      </c>
      <c r="L4050">
        <v>0.1</v>
      </c>
      <c r="M4050">
        <v>0.51</v>
      </c>
      <c r="N4050">
        <v>2</v>
      </c>
      <c r="O4050">
        <v>110</v>
      </c>
      <c r="P4050">
        <v>0.25</v>
      </c>
      <c r="Q4050">
        <v>1</v>
      </c>
      <c r="R4050">
        <v>0.24</v>
      </c>
      <c r="S4050">
        <v>0.25</v>
      </c>
      <c r="T4050">
        <v>3</v>
      </c>
      <c r="U4050">
        <v>15</v>
      </c>
      <c r="V4050">
        <v>3</v>
      </c>
      <c r="W4050">
        <v>1.07</v>
      </c>
      <c r="X4050">
        <v>5</v>
      </c>
      <c r="Y4050">
        <v>0.5</v>
      </c>
      <c r="Z4050">
        <v>7.0000000000000007E-2</v>
      </c>
      <c r="AA4050">
        <v>20</v>
      </c>
      <c r="AB4050">
        <v>0.27</v>
      </c>
      <c r="AC4050">
        <v>110</v>
      </c>
      <c r="AD4050">
        <v>0.5</v>
      </c>
      <c r="AE4050">
        <v>0.01</v>
      </c>
      <c r="AF4050">
        <v>7</v>
      </c>
      <c r="AG4050">
        <v>730</v>
      </c>
      <c r="AH4050">
        <v>6</v>
      </c>
      <c r="AI4050">
        <v>1</v>
      </c>
      <c r="AJ4050">
        <v>1</v>
      </c>
      <c r="AK4050">
        <v>96</v>
      </c>
      <c r="AL4050">
        <v>0.02</v>
      </c>
      <c r="AM4050">
        <v>5</v>
      </c>
      <c r="AN4050">
        <v>5</v>
      </c>
      <c r="AO4050">
        <v>18</v>
      </c>
      <c r="AP4050">
        <v>5</v>
      </c>
      <c r="AQ4050">
        <v>14</v>
      </c>
    </row>
    <row r="4051" spans="1:43" hidden="1" x14ac:dyDescent="0.25">
      <c r="A4051" t="s">
        <v>15036</v>
      </c>
      <c r="B4051" t="s">
        <v>15037</v>
      </c>
      <c r="C4051" s="1" t="str">
        <f t="shared" si="297"/>
        <v>21:0118</v>
      </c>
      <c r="D4051" s="1" t="str">
        <f t="shared" si="298"/>
        <v>21:0027</v>
      </c>
      <c r="E4051" t="s">
        <v>15038</v>
      </c>
      <c r="F4051" t="s">
        <v>15039</v>
      </c>
      <c r="H4051">
        <v>63.915813200000002</v>
      </c>
      <c r="I4051">
        <v>-95.772157800000002</v>
      </c>
      <c r="J4051" s="1" t="str">
        <f t="shared" si="299"/>
        <v>Till</v>
      </c>
      <c r="K4051" s="1" t="str">
        <f t="shared" si="300"/>
        <v>&lt;63 micron</v>
      </c>
      <c r="L4051">
        <v>0.1</v>
      </c>
      <c r="M4051">
        <v>0.88</v>
      </c>
      <c r="N4051">
        <v>1</v>
      </c>
      <c r="O4051">
        <v>160</v>
      </c>
      <c r="P4051">
        <v>0.25</v>
      </c>
      <c r="Q4051">
        <v>1</v>
      </c>
      <c r="R4051">
        <v>0.44</v>
      </c>
      <c r="S4051">
        <v>0.25</v>
      </c>
      <c r="T4051">
        <v>3</v>
      </c>
      <c r="U4051">
        <v>24</v>
      </c>
      <c r="V4051">
        <v>8</v>
      </c>
      <c r="W4051">
        <v>1.72</v>
      </c>
      <c r="X4051">
        <v>5</v>
      </c>
      <c r="Y4051">
        <v>0.5</v>
      </c>
      <c r="Z4051">
        <v>0.17</v>
      </c>
      <c r="AA4051">
        <v>30</v>
      </c>
      <c r="AB4051">
        <v>0.43</v>
      </c>
      <c r="AC4051">
        <v>165</v>
      </c>
      <c r="AD4051">
        <v>0.5</v>
      </c>
      <c r="AE4051">
        <v>0.01</v>
      </c>
      <c r="AF4051">
        <v>11</v>
      </c>
      <c r="AG4051">
        <v>850</v>
      </c>
      <c r="AH4051">
        <v>14</v>
      </c>
      <c r="AI4051">
        <v>1</v>
      </c>
      <c r="AJ4051">
        <v>2</v>
      </c>
      <c r="AK4051">
        <v>126</v>
      </c>
      <c r="AL4051">
        <v>7.0000000000000007E-2</v>
      </c>
      <c r="AM4051">
        <v>5</v>
      </c>
      <c r="AN4051">
        <v>5</v>
      </c>
      <c r="AO4051">
        <v>30</v>
      </c>
      <c r="AP4051">
        <v>5</v>
      </c>
      <c r="AQ4051">
        <v>24</v>
      </c>
    </row>
    <row r="4052" spans="1:43" hidden="1" x14ac:dyDescent="0.25">
      <c r="A4052" t="s">
        <v>15040</v>
      </c>
      <c r="B4052" t="s">
        <v>15041</v>
      </c>
      <c r="C4052" s="1" t="str">
        <f t="shared" si="297"/>
        <v>21:0118</v>
      </c>
      <c r="D4052" s="1" t="str">
        <f t="shared" si="298"/>
        <v>21:0027</v>
      </c>
      <c r="E4052" t="s">
        <v>15042</v>
      </c>
      <c r="F4052" t="s">
        <v>15043</v>
      </c>
      <c r="H4052">
        <v>63.931350100000003</v>
      </c>
      <c r="I4052">
        <v>-95.777285699999993</v>
      </c>
      <c r="J4052" s="1" t="str">
        <f t="shared" si="299"/>
        <v>Till</v>
      </c>
      <c r="K4052" s="1" t="str">
        <f t="shared" si="300"/>
        <v>&lt;63 micron</v>
      </c>
      <c r="L4052">
        <v>0.1</v>
      </c>
      <c r="M4052">
        <v>1.61</v>
      </c>
      <c r="N4052">
        <v>8</v>
      </c>
      <c r="O4052">
        <v>520</v>
      </c>
      <c r="P4052">
        <v>0.5</v>
      </c>
      <c r="Q4052">
        <v>1</v>
      </c>
      <c r="R4052">
        <v>0.28999999999999998</v>
      </c>
      <c r="S4052">
        <v>0.25</v>
      </c>
      <c r="T4052">
        <v>5</v>
      </c>
      <c r="U4052">
        <v>25</v>
      </c>
      <c r="V4052">
        <v>10</v>
      </c>
      <c r="W4052">
        <v>1.65</v>
      </c>
      <c r="X4052">
        <v>5</v>
      </c>
      <c r="Y4052">
        <v>0.5</v>
      </c>
      <c r="Z4052">
        <v>0.32</v>
      </c>
      <c r="AA4052">
        <v>30</v>
      </c>
      <c r="AB4052">
        <v>0.52</v>
      </c>
      <c r="AC4052">
        <v>155</v>
      </c>
      <c r="AD4052">
        <v>0.5</v>
      </c>
      <c r="AE4052">
        <v>0.01</v>
      </c>
      <c r="AF4052">
        <v>5</v>
      </c>
      <c r="AG4052">
        <v>740</v>
      </c>
      <c r="AH4052">
        <v>16</v>
      </c>
      <c r="AI4052">
        <v>1</v>
      </c>
      <c r="AJ4052">
        <v>2</v>
      </c>
      <c r="AK4052">
        <v>149</v>
      </c>
      <c r="AL4052">
        <v>0.01</v>
      </c>
      <c r="AM4052">
        <v>5</v>
      </c>
      <c r="AN4052">
        <v>5</v>
      </c>
      <c r="AO4052">
        <v>26</v>
      </c>
      <c r="AP4052">
        <v>5</v>
      </c>
      <c r="AQ4052">
        <v>26</v>
      </c>
    </row>
    <row r="4053" spans="1:43" hidden="1" x14ac:dyDescent="0.25">
      <c r="A4053" t="s">
        <v>15044</v>
      </c>
      <c r="B4053" t="s">
        <v>15045</v>
      </c>
      <c r="C4053" s="1" t="str">
        <f t="shared" si="297"/>
        <v>21:0118</v>
      </c>
      <c r="D4053" s="1" t="str">
        <f t="shared" si="298"/>
        <v>21:0027</v>
      </c>
      <c r="E4053" t="s">
        <v>15046</v>
      </c>
      <c r="F4053" t="s">
        <v>15047</v>
      </c>
      <c r="H4053">
        <v>63.945154799999997</v>
      </c>
      <c r="I4053">
        <v>-95.776734200000007</v>
      </c>
      <c r="J4053" s="1" t="str">
        <f t="shared" si="299"/>
        <v>Till</v>
      </c>
      <c r="K4053" s="1" t="str">
        <f t="shared" si="300"/>
        <v>&lt;63 micron</v>
      </c>
      <c r="L4053">
        <v>0.1</v>
      </c>
      <c r="M4053">
        <v>1.95</v>
      </c>
      <c r="N4053">
        <v>10</v>
      </c>
      <c r="O4053">
        <v>450</v>
      </c>
      <c r="P4053">
        <v>0.5</v>
      </c>
      <c r="Q4053">
        <v>1</v>
      </c>
      <c r="R4053">
        <v>0.28000000000000003</v>
      </c>
      <c r="S4053">
        <v>0.25</v>
      </c>
      <c r="T4053">
        <v>6</v>
      </c>
      <c r="U4053">
        <v>27</v>
      </c>
      <c r="V4053">
        <v>11</v>
      </c>
      <c r="W4053">
        <v>1.97</v>
      </c>
      <c r="X4053">
        <v>5</v>
      </c>
      <c r="Y4053">
        <v>0.5</v>
      </c>
      <c r="Z4053">
        <v>0.38</v>
      </c>
      <c r="AA4053">
        <v>40</v>
      </c>
      <c r="AB4053">
        <v>0.56999999999999995</v>
      </c>
      <c r="AC4053">
        <v>155</v>
      </c>
      <c r="AD4053">
        <v>0.5</v>
      </c>
      <c r="AE4053">
        <v>0.01</v>
      </c>
      <c r="AF4053">
        <v>8</v>
      </c>
      <c r="AG4053">
        <v>720</v>
      </c>
      <c r="AH4053">
        <v>16</v>
      </c>
      <c r="AI4053">
        <v>1</v>
      </c>
      <c r="AJ4053">
        <v>3</v>
      </c>
      <c r="AK4053">
        <v>179</v>
      </c>
      <c r="AL4053">
        <v>0.01</v>
      </c>
      <c r="AM4053">
        <v>5</v>
      </c>
      <c r="AN4053">
        <v>5</v>
      </c>
      <c r="AO4053">
        <v>28</v>
      </c>
      <c r="AP4053">
        <v>5</v>
      </c>
      <c r="AQ4053">
        <v>26</v>
      </c>
    </row>
    <row r="4054" spans="1:43" hidden="1" x14ac:dyDescent="0.25">
      <c r="A4054" t="s">
        <v>15048</v>
      </c>
      <c r="B4054" t="s">
        <v>15049</v>
      </c>
      <c r="C4054" s="1" t="str">
        <f t="shared" si="297"/>
        <v>21:0118</v>
      </c>
      <c r="D4054" s="1" t="str">
        <f t="shared" si="298"/>
        <v>21:0027</v>
      </c>
      <c r="E4054" t="s">
        <v>15050</v>
      </c>
      <c r="F4054" t="s">
        <v>15051</v>
      </c>
      <c r="H4054">
        <v>63.958231099999999</v>
      </c>
      <c r="I4054">
        <v>-95.766835200000003</v>
      </c>
      <c r="J4054" s="1" t="str">
        <f t="shared" si="299"/>
        <v>Till</v>
      </c>
      <c r="K4054" s="1" t="str">
        <f t="shared" si="300"/>
        <v>&lt;63 micron</v>
      </c>
      <c r="L4054">
        <v>0.1</v>
      </c>
      <c r="M4054">
        <v>0.76</v>
      </c>
      <c r="N4054">
        <v>4</v>
      </c>
      <c r="O4054">
        <v>510</v>
      </c>
      <c r="P4054">
        <v>0.25</v>
      </c>
      <c r="Q4054">
        <v>1</v>
      </c>
      <c r="R4054">
        <v>0.32</v>
      </c>
      <c r="S4054">
        <v>0.25</v>
      </c>
      <c r="T4054">
        <v>3</v>
      </c>
      <c r="U4054">
        <v>17</v>
      </c>
      <c r="V4054">
        <v>4</v>
      </c>
      <c r="W4054">
        <v>1.37</v>
      </c>
      <c r="X4054">
        <v>5</v>
      </c>
      <c r="Y4054">
        <v>0.5</v>
      </c>
      <c r="Z4054">
        <v>0.13</v>
      </c>
      <c r="AA4054">
        <v>30</v>
      </c>
      <c r="AB4054">
        <v>0.3</v>
      </c>
      <c r="AC4054">
        <v>140</v>
      </c>
      <c r="AD4054">
        <v>0.5</v>
      </c>
      <c r="AE4054">
        <v>0.01</v>
      </c>
      <c r="AF4054">
        <v>3</v>
      </c>
      <c r="AG4054">
        <v>850</v>
      </c>
      <c r="AH4054">
        <v>10</v>
      </c>
      <c r="AI4054">
        <v>1</v>
      </c>
      <c r="AJ4054">
        <v>1</v>
      </c>
      <c r="AK4054">
        <v>171</v>
      </c>
      <c r="AL4054">
        <v>0.02</v>
      </c>
      <c r="AM4054">
        <v>5</v>
      </c>
      <c r="AN4054">
        <v>5</v>
      </c>
      <c r="AO4054">
        <v>19</v>
      </c>
      <c r="AP4054">
        <v>5</v>
      </c>
      <c r="AQ4054">
        <v>14</v>
      </c>
    </row>
    <row r="4055" spans="1:43" hidden="1" x14ac:dyDescent="0.25">
      <c r="A4055" t="s">
        <v>15052</v>
      </c>
      <c r="B4055" t="s">
        <v>15053</v>
      </c>
      <c r="C4055" s="1" t="str">
        <f t="shared" si="297"/>
        <v>21:0118</v>
      </c>
      <c r="D4055" s="1" t="str">
        <f t="shared" si="298"/>
        <v>21:0027</v>
      </c>
      <c r="E4055" t="s">
        <v>15054</v>
      </c>
      <c r="F4055" t="s">
        <v>15055</v>
      </c>
      <c r="H4055">
        <v>63.600994499999999</v>
      </c>
      <c r="I4055">
        <v>-95.7864486</v>
      </c>
      <c r="J4055" s="1" t="str">
        <f t="shared" si="299"/>
        <v>Till</v>
      </c>
      <c r="K4055" s="1" t="str">
        <f t="shared" si="300"/>
        <v>&lt;63 micron</v>
      </c>
      <c r="L4055">
        <v>0.1</v>
      </c>
      <c r="M4055">
        <v>0.55000000000000004</v>
      </c>
      <c r="N4055">
        <v>4</v>
      </c>
      <c r="O4055">
        <v>310</v>
      </c>
      <c r="P4055">
        <v>0.25</v>
      </c>
      <c r="Q4055">
        <v>1</v>
      </c>
      <c r="R4055">
        <v>0.22</v>
      </c>
      <c r="S4055">
        <v>0.25</v>
      </c>
      <c r="T4055">
        <v>2</v>
      </c>
      <c r="U4055">
        <v>18</v>
      </c>
      <c r="V4055">
        <v>4</v>
      </c>
      <c r="W4055">
        <v>1.02</v>
      </c>
      <c r="X4055">
        <v>5</v>
      </c>
      <c r="Y4055">
        <v>0.5</v>
      </c>
      <c r="Z4055">
        <v>0.11</v>
      </c>
      <c r="AA4055">
        <v>20</v>
      </c>
      <c r="AB4055">
        <v>0.2</v>
      </c>
      <c r="AC4055">
        <v>110</v>
      </c>
      <c r="AD4055">
        <v>0.5</v>
      </c>
      <c r="AE4055">
        <v>0.01</v>
      </c>
      <c r="AF4055">
        <v>6</v>
      </c>
      <c r="AG4055">
        <v>750</v>
      </c>
      <c r="AH4055">
        <v>6</v>
      </c>
      <c r="AI4055">
        <v>1</v>
      </c>
      <c r="AJ4055">
        <v>1</v>
      </c>
      <c r="AK4055">
        <v>100</v>
      </c>
      <c r="AL4055">
        <v>0.01</v>
      </c>
      <c r="AM4055">
        <v>5</v>
      </c>
      <c r="AN4055">
        <v>5</v>
      </c>
      <c r="AO4055">
        <v>16</v>
      </c>
      <c r="AP4055">
        <v>5</v>
      </c>
      <c r="AQ4055">
        <v>10</v>
      </c>
    </row>
    <row r="4056" spans="1:43" hidden="1" x14ac:dyDescent="0.25">
      <c r="A4056" t="s">
        <v>15056</v>
      </c>
      <c r="B4056" t="s">
        <v>15057</v>
      </c>
      <c r="C4056" s="1" t="str">
        <f t="shared" si="297"/>
        <v>21:0118</v>
      </c>
      <c r="D4056" s="1" t="str">
        <f t="shared" si="298"/>
        <v>21:0027</v>
      </c>
      <c r="E4056" t="s">
        <v>15058</v>
      </c>
      <c r="F4056" t="s">
        <v>15059</v>
      </c>
      <c r="H4056">
        <v>63.586905799999997</v>
      </c>
      <c r="I4056">
        <v>-95.787247300000004</v>
      </c>
      <c r="J4056" s="1" t="str">
        <f t="shared" si="299"/>
        <v>Till</v>
      </c>
      <c r="K4056" s="1" t="str">
        <f t="shared" si="300"/>
        <v>&lt;63 micron</v>
      </c>
      <c r="L4056">
        <v>0.1</v>
      </c>
      <c r="M4056">
        <v>0.57999999999999996</v>
      </c>
      <c r="N4056">
        <v>4</v>
      </c>
      <c r="O4056">
        <v>140</v>
      </c>
      <c r="P4056">
        <v>0.25</v>
      </c>
      <c r="Q4056">
        <v>1</v>
      </c>
      <c r="R4056">
        <v>0.28999999999999998</v>
      </c>
      <c r="S4056">
        <v>0.25</v>
      </c>
      <c r="T4056">
        <v>3</v>
      </c>
      <c r="U4056">
        <v>24</v>
      </c>
      <c r="V4056">
        <v>8</v>
      </c>
      <c r="W4056">
        <v>1.21</v>
      </c>
      <c r="X4056">
        <v>5</v>
      </c>
      <c r="Y4056">
        <v>0.5</v>
      </c>
      <c r="Z4056">
        <v>0.09</v>
      </c>
      <c r="AA4056">
        <v>20</v>
      </c>
      <c r="AB4056">
        <v>0.31</v>
      </c>
      <c r="AC4056">
        <v>115</v>
      </c>
      <c r="AD4056">
        <v>0.5</v>
      </c>
      <c r="AE4056">
        <v>0.01</v>
      </c>
      <c r="AF4056">
        <v>10</v>
      </c>
      <c r="AG4056">
        <v>750</v>
      </c>
      <c r="AH4056">
        <v>6</v>
      </c>
      <c r="AI4056">
        <v>1</v>
      </c>
      <c r="AJ4056">
        <v>2</v>
      </c>
      <c r="AK4056">
        <v>88</v>
      </c>
      <c r="AL4056">
        <v>0.03</v>
      </c>
      <c r="AM4056">
        <v>5</v>
      </c>
      <c r="AN4056">
        <v>5</v>
      </c>
      <c r="AO4056">
        <v>23</v>
      </c>
      <c r="AP4056">
        <v>5</v>
      </c>
      <c r="AQ4056">
        <v>16</v>
      </c>
    </row>
    <row r="4057" spans="1:43" hidden="1" x14ac:dyDescent="0.25">
      <c r="A4057" t="s">
        <v>15060</v>
      </c>
      <c r="B4057" t="s">
        <v>15061</v>
      </c>
      <c r="C4057" s="1" t="str">
        <f t="shared" si="297"/>
        <v>21:0118</v>
      </c>
      <c r="D4057" s="1" t="str">
        <f t="shared" si="298"/>
        <v>21:0027</v>
      </c>
      <c r="E4057" t="s">
        <v>15062</v>
      </c>
      <c r="F4057" t="s">
        <v>15063</v>
      </c>
      <c r="H4057">
        <v>63.566112400000002</v>
      </c>
      <c r="I4057">
        <v>-95.772540800000002</v>
      </c>
      <c r="J4057" s="1" t="str">
        <f t="shared" si="299"/>
        <v>Till</v>
      </c>
      <c r="K4057" s="1" t="str">
        <f t="shared" si="300"/>
        <v>&lt;63 micron</v>
      </c>
      <c r="L4057">
        <v>0.1</v>
      </c>
      <c r="M4057">
        <v>0.37</v>
      </c>
      <c r="N4057">
        <v>2</v>
      </c>
      <c r="O4057">
        <v>90</v>
      </c>
      <c r="P4057">
        <v>0.25</v>
      </c>
      <c r="Q4057">
        <v>1</v>
      </c>
      <c r="R4057">
        <v>0.37</v>
      </c>
      <c r="S4057">
        <v>0.25</v>
      </c>
      <c r="T4057">
        <v>3</v>
      </c>
      <c r="U4057">
        <v>22</v>
      </c>
      <c r="V4057">
        <v>3</v>
      </c>
      <c r="W4057">
        <v>1.21</v>
      </c>
      <c r="X4057">
        <v>5</v>
      </c>
      <c r="Y4057">
        <v>0.5</v>
      </c>
      <c r="Z4057">
        <v>0.05</v>
      </c>
      <c r="AA4057">
        <v>20</v>
      </c>
      <c r="AB4057">
        <v>0.22</v>
      </c>
      <c r="AC4057">
        <v>105</v>
      </c>
      <c r="AD4057">
        <v>0.5</v>
      </c>
      <c r="AE4057">
        <v>0.01</v>
      </c>
      <c r="AF4057">
        <v>8</v>
      </c>
      <c r="AG4057">
        <v>1080</v>
      </c>
      <c r="AH4057">
        <v>6</v>
      </c>
      <c r="AI4057">
        <v>1</v>
      </c>
      <c r="AJ4057">
        <v>1</v>
      </c>
      <c r="AK4057">
        <v>83</v>
      </c>
      <c r="AL4057">
        <v>0.04</v>
      </c>
      <c r="AM4057">
        <v>5</v>
      </c>
      <c r="AN4057">
        <v>5</v>
      </c>
      <c r="AO4057">
        <v>25</v>
      </c>
      <c r="AP4057">
        <v>5</v>
      </c>
      <c r="AQ4057">
        <v>12</v>
      </c>
    </row>
    <row r="4058" spans="1:43" hidden="1" x14ac:dyDescent="0.25">
      <c r="A4058" t="s">
        <v>15064</v>
      </c>
      <c r="B4058" t="s">
        <v>15065</v>
      </c>
      <c r="C4058" s="1" t="str">
        <f t="shared" si="297"/>
        <v>21:0118</v>
      </c>
      <c r="D4058" s="1" t="str">
        <f t="shared" si="298"/>
        <v>21:0027</v>
      </c>
      <c r="E4058" t="s">
        <v>15066</v>
      </c>
      <c r="F4058" t="s">
        <v>15067</v>
      </c>
      <c r="H4058">
        <v>63.554952700000001</v>
      </c>
      <c r="I4058">
        <v>-95.760721200000006</v>
      </c>
      <c r="J4058" s="1" t="str">
        <f t="shared" si="299"/>
        <v>Till</v>
      </c>
      <c r="K4058" s="1" t="str">
        <f t="shared" si="300"/>
        <v>&lt;63 micron</v>
      </c>
      <c r="L4058">
        <v>0.1</v>
      </c>
      <c r="M4058">
        <v>0.3</v>
      </c>
      <c r="N4058">
        <v>2</v>
      </c>
      <c r="O4058">
        <v>30</v>
      </c>
      <c r="P4058">
        <v>0.25</v>
      </c>
      <c r="Q4058">
        <v>1</v>
      </c>
      <c r="R4058">
        <v>0.25</v>
      </c>
      <c r="S4058">
        <v>0.25</v>
      </c>
      <c r="T4058">
        <v>3</v>
      </c>
      <c r="U4058">
        <v>20</v>
      </c>
      <c r="V4058">
        <v>3</v>
      </c>
      <c r="W4058">
        <v>1</v>
      </c>
      <c r="X4058">
        <v>5</v>
      </c>
      <c r="Y4058">
        <v>0.5</v>
      </c>
      <c r="Z4058">
        <v>0.04</v>
      </c>
      <c r="AA4058">
        <v>10</v>
      </c>
      <c r="AB4058">
        <v>0.19</v>
      </c>
      <c r="AC4058">
        <v>105</v>
      </c>
      <c r="AD4058">
        <v>0.5</v>
      </c>
      <c r="AE4058">
        <v>0.01</v>
      </c>
      <c r="AF4058">
        <v>8</v>
      </c>
      <c r="AG4058">
        <v>790</v>
      </c>
      <c r="AH4058">
        <v>4</v>
      </c>
      <c r="AI4058">
        <v>1</v>
      </c>
      <c r="AJ4058">
        <v>1</v>
      </c>
      <c r="AK4058">
        <v>41</v>
      </c>
      <c r="AL4058">
        <v>0.04</v>
      </c>
      <c r="AM4058">
        <v>5</v>
      </c>
      <c r="AN4058">
        <v>5</v>
      </c>
      <c r="AO4058">
        <v>22</v>
      </c>
      <c r="AP4058">
        <v>5</v>
      </c>
      <c r="AQ4058">
        <v>12</v>
      </c>
    </row>
    <row r="4059" spans="1:43" hidden="1" x14ac:dyDescent="0.25">
      <c r="A4059" t="s">
        <v>15068</v>
      </c>
      <c r="B4059" t="s">
        <v>15069</v>
      </c>
      <c r="C4059" s="1" t="str">
        <f t="shared" si="297"/>
        <v>21:0118</v>
      </c>
      <c r="D4059" s="1" t="str">
        <f t="shared" si="298"/>
        <v>21:0027</v>
      </c>
      <c r="E4059" t="s">
        <v>15070</v>
      </c>
      <c r="F4059" t="s">
        <v>15071</v>
      </c>
      <c r="H4059">
        <v>63.9584276</v>
      </c>
      <c r="I4059">
        <v>-95.741849099999996</v>
      </c>
      <c r="J4059" s="1" t="str">
        <f t="shared" si="299"/>
        <v>Till</v>
      </c>
      <c r="K4059" s="1" t="str">
        <f t="shared" si="300"/>
        <v>&lt;63 micron</v>
      </c>
      <c r="L4059">
        <v>0.1</v>
      </c>
      <c r="M4059">
        <v>1.32</v>
      </c>
      <c r="N4059">
        <v>8</v>
      </c>
      <c r="O4059">
        <v>580</v>
      </c>
      <c r="P4059">
        <v>0.5</v>
      </c>
      <c r="Q4059">
        <v>1</v>
      </c>
      <c r="R4059">
        <v>0.23</v>
      </c>
      <c r="S4059">
        <v>0.25</v>
      </c>
      <c r="T4059">
        <v>5</v>
      </c>
      <c r="U4059">
        <v>21</v>
      </c>
      <c r="V4059">
        <v>9</v>
      </c>
      <c r="W4059">
        <v>1.63</v>
      </c>
      <c r="X4059">
        <v>5</v>
      </c>
      <c r="Y4059">
        <v>0.5</v>
      </c>
      <c r="Z4059">
        <v>0.25</v>
      </c>
      <c r="AA4059">
        <v>40</v>
      </c>
      <c r="AB4059">
        <v>0.46</v>
      </c>
      <c r="AC4059">
        <v>175</v>
      </c>
      <c r="AD4059">
        <v>0.5</v>
      </c>
      <c r="AE4059">
        <v>0.01</v>
      </c>
      <c r="AF4059">
        <v>8</v>
      </c>
      <c r="AG4059">
        <v>720</v>
      </c>
      <c r="AH4059">
        <v>16</v>
      </c>
      <c r="AI4059">
        <v>1</v>
      </c>
      <c r="AJ4059">
        <v>2</v>
      </c>
      <c r="AK4059">
        <v>161</v>
      </c>
      <c r="AL4059">
        <v>0.01</v>
      </c>
      <c r="AM4059">
        <v>5</v>
      </c>
      <c r="AN4059">
        <v>5</v>
      </c>
      <c r="AO4059">
        <v>24</v>
      </c>
      <c r="AP4059">
        <v>5</v>
      </c>
      <c r="AQ4059">
        <v>26</v>
      </c>
    </row>
    <row r="4060" spans="1:43" hidden="1" x14ac:dyDescent="0.25">
      <c r="A4060" t="s">
        <v>15072</v>
      </c>
      <c r="B4060" t="s">
        <v>15073</v>
      </c>
      <c r="C4060" s="1" t="str">
        <f t="shared" si="297"/>
        <v>21:0118</v>
      </c>
      <c r="D4060" s="1" t="str">
        <f t="shared" si="298"/>
        <v>21:0027</v>
      </c>
      <c r="E4060" t="s">
        <v>15074</v>
      </c>
      <c r="F4060" t="s">
        <v>15075</v>
      </c>
      <c r="H4060">
        <v>63.969161200000002</v>
      </c>
      <c r="I4060">
        <v>-95.734602800000005</v>
      </c>
      <c r="J4060" s="1" t="str">
        <f t="shared" si="299"/>
        <v>Till</v>
      </c>
      <c r="K4060" s="1" t="str">
        <f t="shared" si="300"/>
        <v>&lt;63 micron</v>
      </c>
      <c r="L4060">
        <v>0.1</v>
      </c>
      <c r="M4060">
        <v>1.04</v>
      </c>
      <c r="N4060">
        <v>6</v>
      </c>
      <c r="O4060">
        <v>390</v>
      </c>
      <c r="P4060">
        <v>0.5</v>
      </c>
      <c r="Q4060">
        <v>1</v>
      </c>
      <c r="R4060">
        <v>0.25</v>
      </c>
      <c r="S4060">
        <v>0.25</v>
      </c>
      <c r="T4060">
        <v>3</v>
      </c>
      <c r="U4060">
        <v>18</v>
      </c>
      <c r="V4060">
        <v>8</v>
      </c>
      <c r="W4060">
        <v>1.47</v>
      </c>
      <c r="X4060">
        <v>5</v>
      </c>
      <c r="Y4060">
        <v>0.5</v>
      </c>
      <c r="Z4060">
        <v>0.24</v>
      </c>
      <c r="AA4060">
        <v>30</v>
      </c>
      <c r="AB4060">
        <v>0.34</v>
      </c>
      <c r="AC4060">
        <v>190</v>
      </c>
      <c r="AD4060">
        <v>0.5</v>
      </c>
      <c r="AE4060">
        <v>0.01</v>
      </c>
      <c r="AF4060">
        <v>6</v>
      </c>
      <c r="AG4060">
        <v>740</v>
      </c>
      <c r="AH4060">
        <v>16</v>
      </c>
      <c r="AI4060">
        <v>1</v>
      </c>
      <c r="AJ4060">
        <v>2</v>
      </c>
      <c r="AK4060">
        <v>172</v>
      </c>
      <c r="AL4060">
        <v>0.01</v>
      </c>
      <c r="AM4060">
        <v>5</v>
      </c>
      <c r="AN4060">
        <v>5</v>
      </c>
      <c r="AO4060">
        <v>21</v>
      </c>
      <c r="AP4060">
        <v>5</v>
      </c>
      <c r="AQ4060">
        <v>20</v>
      </c>
    </row>
    <row r="4061" spans="1:43" hidden="1" x14ac:dyDescent="0.25">
      <c r="A4061" t="s">
        <v>15076</v>
      </c>
      <c r="B4061" t="s">
        <v>15077</v>
      </c>
      <c r="C4061" s="1" t="str">
        <f t="shared" si="297"/>
        <v>21:0118</v>
      </c>
      <c r="D4061" s="1" t="str">
        <f t="shared" si="298"/>
        <v>21:0027</v>
      </c>
      <c r="E4061" t="s">
        <v>15078</v>
      </c>
      <c r="F4061" t="s">
        <v>15079</v>
      </c>
      <c r="H4061">
        <v>63.999485399999998</v>
      </c>
      <c r="I4061">
        <v>-95.740432600000005</v>
      </c>
      <c r="J4061" s="1" t="str">
        <f t="shared" si="299"/>
        <v>Till</v>
      </c>
      <c r="K4061" s="1" t="str">
        <f t="shared" si="300"/>
        <v>&lt;63 micron</v>
      </c>
      <c r="L4061">
        <v>0.1</v>
      </c>
      <c r="M4061">
        <v>0.9</v>
      </c>
      <c r="N4061">
        <v>6</v>
      </c>
      <c r="O4061">
        <v>580</v>
      </c>
      <c r="P4061">
        <v>0.25</v>
      </c>
      <c r="Q4061">
        <v>1</v>
      </c>
      <c r="R4061">
        <v>0.27</v>
      </c>
      <c r="S4061">
        <v>0.25</v>
      </c>
      <c r="T4061">
        <v>3</v>
      </c>
      <c r="U4061">
        <v>16</v>
      </c>
      <c r="V4061">
        <v>7</v>
      </c>
      <c r="W4061">
        <v>1.38</v>
      </c>
      <c r="X4061">
        <v>5</v>
      </c>
      <c r="Y4061">
        <v>0.5</v>
      </c>
      <c r="Z4061">
        <v>0.19</v>
      </c>
      <c r="AA4061">
        <v>30</v>
      </c>
      <c r="AB4061">
        <v>0.33</v>
      </c>
      <c r="AC4061">
        <v>140</v>
      </c>
      <c r="AD4061">
        <v>0.5</v>
      </c>
      <c r="AE4061">
        <v>0.01</v>
      </c>
      <c r="AF4061">
        <v>3</v>
      </c>
      <c r="AG4061">
        <v>750</v>
      </c>
      <c r="AH4061">
        <v>12</v>
      </c>
      <c r="AI4061">
        <v>1</v>
      </c>
      <c r="AJ4061">
        <v>1</v>
      </c>
      <c r="AK4061">
        <v>137</v>
      </c>
      <c r="AL4061">
        <v>0.01</v>
      </c>
      <c r="AM4061">
        <v>5</v>
      </c>
      <c r="AN4061">
        <v>5</v>
      </c>
      <c r="AO4061">
        <v>19</v>
      </c>
      <c r="AP4061">
        <v>5</v>
      </c>
      <c r="AQ4061">
        <v>18</v>
      </c>
    </row>
    <row r="4062" spans="1:43" hidden="1" x14ac:dyDescent="0.25">
      <c r="A4062" t="s">
        <v>15080</v>
      </c>
      <c r="B4062" t="s">
        <v>15081</v>
      </c>
      <c r="C4062" s="1" t="str">
        <f t="shared" si="297"/>
        <v>21:0118</v>
      </c>
      <c r="D4062" s="1" t="str">
        <f t="shared" si="298"/>
        <v>21:0027</v>
      </c>
      <c r="E4062" t="s">
        <v>15082</v>
      </c>
      <c r="F4062" t="s">
        <v>15083</v>
      </c>
      <c r="H4062">
        <v>63.598886299999997</v>
      </c>
      <c r="I4062">
        <v>-95.747191700000002</v>
      </c>
      <c r="J4062" s="1" t="str">
        <f t="shared" si="299"/>
        <v>Till</v>
      </c>
      <c r="K4062" s="1" t="str">
        <f t="shared" si="300"/>
        <v>&lt;63 micron</v>
      </c>
      <c r="L4062">
        <v>0.1</v>
      </c>
      <c r="M4062">
        <v>0.52</v>
      </c>
      <c r="N4062">
        <v>2</v>
      </c>
      <c r="O4062">
        <v>150</v>
      </c>
      <c r="P4062">
        <v>0.25</v>
      </c>
      <c r="Q4062">
        <v>1</v>
      </c>
      <c r="R4062">
        <v>0.23</v>
      </c>
      <c r="S4062">
        <v>0.25</v>
      </c>
      <c r="T4062">
        <v>2</v>
      </c>
      <c r="U4062">
        <v>25</v>
      </c>
      <c r="V4062">
        <v>3</v>
      </c>
      <c r="W4062">
        <v>1.05</v>
      </c>
      <c r="X4062">
        <v>5</v>
      </c>
      <c r="Y4062">
        <v>0.5</v>
      </c>
      <c r="Z4062">
        <v>0.09</v>
      </c>
      <c r="AA4062">
        <v>10</v>
      </c>
      <c r="AB4062">
        <v>0.2</v>
      </c>
      <c r="AC4062">
        <v>120</v>
      </c>
      <c r="AD4062">
        <v>0.5</v>
      </c>
      <c r="AE4062">
        <v>0.01</v>
      </c>
      <c r="AF4062">
        <v>8</v>
      </c>
      <c r="AG4062">
        <v>720</v>
      </c>
      <c r="AH4062">
        <v>8</v>
      </c>
      <c r="AI4062">
        <v>1</v>
      </c>
      <c r="AJ4062">
        <v>1</v>
      </c>
      <c r="AK4062">
        <v>88</v>
      </c>
      <c r="AL4062">
        <v>0.02</v>
      </c>
      <c r="AM4062">
        <v>5</v>
      </c>
      <c r="AN4062">
        <v>5</v>
      </c>
      <c r="AO4062">
        <v>17</v>
      </c>
      <c r="AP4062">
        <v>5</v>
      </c>
      <c r="AQ4062">
        <v>10</v>
      </c>
    </row>
    <row r="4063" spans="1:43" hidden="1" x14ac:dyDescent="0.25">
      <c r="A4063" t="s">
        <v>15084</v>
      </c>
      <c r="B4063" t="s">
        <v>15085</v>
      </c>
      <c r="C4063" s="1" t="str">
        <f t="shared" si="297"/>
        <v>21:0118</v>
      </c>
      <c r="D4063" s="1" t="str">
        <f t="shared" si="298"/>
        <v>21:0027</v>
      </c>
      <c r="E4063" t="s">
        <v>15086</v>
      </c>
      <c r="F4063" t="s">
        <v>15087</v>
      </c>
      <c r="H4063">
        <v>63.586493500000003</v>
      </c>
      <c r="I4063">
        <v>-95.754645400000001</v>
      </c>
      <c r="J4063" s="1" t="str">
        <f t="shared" si="299"/>
        <v>Till</v>
      </c>
      <c r="K4063" s="1" t="str">
        <f t="shared" si="300"/>
        <v>&lt;63 micron</v>
      </c>
      <c r="L4063">
        <v>0.1</v>
      </c>
      <c r="M4063">
        <v>1.18</v>
      </c>
      <c r="N4063">
        <v>8</v>
      </c>
      <c r="O4063">
        <v>370</v>
      </c>
      <c r="P4063">
        <v>0.5</v>
      </c>
      <c r="Q4063">
        <v>1</v>
      </c>
      <c r="R4063">
        <v>0.28999999999999998</v>
      </c>
      <c r="S4063">
        <v>0.25</v>
      </c>
      <c r="T4063">
        <v>5</v>
      </c>
      <c r="U4063">
        <v>31</v>
      </c>
      <c r="V4063">
        <v>19</v>
      </c>
      <c r="W4063">
        <v>1.45</v>
      </c>
      <c r="X4063">
        <v>5</v>
      </c>
      <c r="Y4063">
        <v>0.5</v>
      </c>
      <c r="Z4063">
        <v>0.23</v>
      </c>
      <c r="AA4063">
        <v>20</v>
      </c>
      <c r="AB4063">
        <v>0.45</v>
      </c>
      <c r="AC4063">
        <v>160</v>
      </c>
      <c r="AD4063">
        <v>0.5</v>
      </c>
      <c r="AE4063">
        <v>0.01</v>
      </c>
      <c r="AF4063">
        <v>14</v>
      </c>
      <c r="AG4063">
        <v>720</v>
      </c>
      <c r="AH4063">
        <v>18</v>
      </c>
      <c r="AI4063">
        <v>1</v>
      </c>
      <c r="AJ4063">
        <v>3</v>
      </c>
      <c r="AK4063">
        <v>106</v>
      </c>
      <c r="AL4063">
        <v>0.01</v>
      </c>
      <c r="AM4063">
        <v>5</v>
      </c>
      <c r="AN4063">
        <v>5</v>
      </c>
      <c r="AO4063">
        <v>25</v>
      </c>
      <c r="AP4063">
        <v>5</v>
      </c>
      <c r="AQ4063">
        <v>24</v>
      </c>
    </row>
    <row r="4064" spans="1:43" hidden="1" x14ac:dyDescent="0.25">
      <c r="A4064" t="s">
        <v>15088</v>
      </c>
      <c r="B4064" t="s">
        <v>15089</v>
      </c>
      <c r="C4064" s="1" t="str">
        <f t="shared" si="297"/>
        <v>21:0118</v>
      </c>
      <c r="D4064" s="1" t="str">
        <f t="shared" si="298"/>
        <v>21:0027</v>
      </c>
      <c r="E4064" t="s">
        <v>15090</v>
      </c>
      <c r="F4064" t="s">
        <v>15091</v>
      </c>
      <c r="H4064">
        <v>63.565959100000001</v>
      </c>
      <c r="I4064">
        <v>-95.749719099999993</v>
      </c>
      <c r="J4064" s="1" t="str">
        <f t="shared" si="299"/>
        <v>Till</v>
      </c>
      <c r="K4064" s="1" t="str">
        <f t="shared" si="300"/>
        <v>&lt;63 micron</v>
      </c>
      <c r="L4064">
        <v>0.1</v>
      </c>
      <c r="M4064">
        <v>0.54</v>
      </c>
      <c r="N4064">
        <v>1</v>
      </c>
      <c r="O4064">
        <v>120</v>
      </c>
      <c r="P4064">
        <v>0.25</v>
      </c>
      <c r="Q4064">
        <v>1</v>
      </c>
      <c r="R4064">
        <v>0.32</v>
      </c>
      <c r="S4064">
        <v>0.25</v>
      </c>
      <c r="T4064">
        <v>2</v>
      </c>
      <c r="U4064">
        <v>28</v>
      </c>
      <c r="V4064">
        <v>8</v>
      </c>
      <c r="W4064">
        <v>1.46</v>
      </c>
      <c r="X4064">
        <v>5</v>
      </c>
      <c r="Y4064">
        <v>0.5</v>
      </c>
      <c r="Z4064">
        <v>0.08</v>
      </c>
      <c r="AA4064">
        <v>20</v>
      </c>
      <c r="AB4064">
        <v>0.28999999999999998</v>
      </c>
      <c r="AC4064">
        <v>180</v>
      </c>
      <c r="AD4064">
        <v>0.5</v>
      </c>
      <c r="AE4064">
        <v>0.01</v>
      </c>
      <c r="AF4064">
        <v>10</v>
      </c>
      <c r="AG4064">
        <v>910</v>
      </c>
      <c r="AH4064">
        <v>16</v>
      </c>
      <c r="AI4064">
        <v>1</v>
      </c>
      <c r="AJ4064">
        <v>1</v>
      </c>
      <c r="AK4064">
        <v>121</v>
      </c>
      <c r="AL4064">
        <v>0.05</v>
      </c>
      <c r="AM4064">
        <v>5</v>
      </c>
      <c r="AN4064">
        <v>5</v>
      </c>
      <c r="AO4064">
        <v>24</v>
      </c>
      <c r="AP4064">
        <v>5</v>
      </c>
      <c r="AQ4064">
        <v>16</v>
      </c>
    </row>
    <row r="4065" spans="1:43" hidden="1" x14ac:dyDescent="0.25">
      <c r="A4065" t="s">
        <v>15092</v>
      </c>
      <c r="B4065" t="s">
        <v>15093</v>
      </c>
      <c r="C4065" s="1" t="str">
        <f t="shared" si="297"/>
        <v>21:0118</v>
      </c>
      <c r="D4065" s="1" t="str">
        <f t="shared" si="298"/>
        <v>21:0027</v>
      </c>
      <c r="E4065" t="s">
        <v>15094</v>
      </c>
      <c r="F4065" t="s">
        <v>15095</v>
      </c>
      <c r="H4065">
        <v>63.552540299999997</v>
      </c>
      <c r="I4065">
        <v>-95.730522899999997</v>
      </c>
      <c r="J4065" s="1" t="str">
        <f t="shared" si="299"/>
        <v>Till</v>
      </c>
      <c r="K4065" s="1" t="str">
        <f t="shared" si="300"/>
        <v>&lt;63 micron</v>
      </c>
      <c r="L4065">
        <v>0.1</v>
      </c>
      <c r="M4065">
        <v>0.36</v>
      </c>
      <c r="N4065">
        <v>4</v>
      </c>
      <c r="O4065">
        <v>80</v>
      </c>
      <c r="P4065">
        <v>0.25</v>
      </c>
      <c r="Q4065">
        <v>1</v>
      </c>
      <c r="R4065">
        <v>0.37</v>
      </c>
      <c r="S4065">
        <v>0.25</v>
      </c>
      <c r="T4065">
        <v>2</v>
      </c>
      <c r="U4065">
        <v>25</v>
      </c>
      <c r="V4065">
        <v>6</v>
      </c>
      <c r="W4065">
        <v>1.26</v>
      </c>
      <c r="X4065">
        <v>5</v>
      </c>
      <c r="Y4065">
        <v>0.5</v>
      </c>
      <c r="Z4065">
        <v>0.04</v>
      </c>
      <c r="AA4065">
        <v>20</v>
      </c>
      <c r="AB4065">
        <v>0.19</v>
      </c>
      <c r="AC4065">
        <v>85</v>
      </c>
      <c r="AD4065">
        <v>0.5</v>
      </c>
      <c r="AE4065">
        <v>0.01</v>
      </c>
      <c r="AF4065">
        <v>8</v>
      </c>
      <c r="AG4065">
        <v>1030</v>
      </c>
      <c r="AH4065">
        <v>6</v>
      </c>
      <c r="AI4065">
        <v>1</v>
      </c>
      <c r="AJ4065">
        <v>1</v>
      </c>
      <c r="AK4065">
        <v>86</v>
      </c>
      <c r="AL4065">
        <v>0.04</v>
      </c>
      <c r="AM4065">
        <v>5</v>
      </c>
      <c r="AN4065">
        <v>5</v>
      </c>
      <c r="AO4065">
        <v>24</v>
      </c>
      <c r="AP4065">
        <v>5</v>
      </c>
      <c r="AQ4065">
        <v>12</v>
      </c>
    </row>
    <row r="4066" spans="1:43" hidden="1" x14ac:dyDescent="0.25">
      <c r="A4066" t="s">
        <v>15096</v>
      </c>
      <c r="B4066" t="s">
        <v>15097</v>
      </c>
      <c r="C4066" s="1" t="str">
        <f t="shared" si="297"/>
        <v>21:0118</v>
      </c>
      <c r="D4066" s="1" t="str">
        <f t="shared" si="298"/>
        <v>21:0027</v>
      </c>
      <c r="E4066" t="s">
        <v>15098</v>
      </c>
      <c r="F4066" t="s">
        <v>15099</v>
      </c>
      <c r="H4066">
        <v>63.960741300000002</v>
      </c>
      <c r="I4066">
        <v>-95.706178899999998</v>
      </c>
      <c r="J4066" s="1" t="str">
        <f t="shared" si="299"/>
        <v>Till</v>
      </c>
      <c r="K4066" s="1" t="str">
        <f t="shared" si="300"/>
        <v>&lt;63 micron</v>
      </c>
      <c r="L4066">
        <v>0.1</v>
      </c>
      <c r="M4066">
        <v>1.39</v>
      </c>
      <c r="N4066">
        <v>8</v>
      </c>
      <c r="O4066">
        <v>550</v>
      </c>
      <c r="P4066">
        <v>0.5</v>
      </c>
      <c r="Q4066">
        <v>1</v>
      </c>
      <c r="R4066">
        <v>0.27</v>
      </c>
      <c r="S4066">
        <v>0.25</v>
      </c>
      <c r="T4066">
        <v>4</v>
      </c>
      <c r="U4066">
        <v>21</v>
      </c>
      <c r="V4066">
        <v>9</v>
      </c>
      <c r="W4066">
        <v>1.54</v>
      </c>
      <c r="X4066">
        <v>5</v>
      </c>
      <c r="Y4066">
        <v>0.5</v>
      </c>
      <c r="Z4066">
        <v>0.28000000000000003</v>
      </c>
      <c r="AA4066">
        <v>30</v>
      </c>
      <c r="AB4066">
        <v>0.49</v>
      </c>
      <c r="AC4066">
        <v>205</v>
      </c>
      <c r="AD4066">
        <v>0.5</v>
      </c>
      <c r="AE4066">
        <v>0.01</v>
      </c>
      <c r="AF4066">
        <v>7</v>
      </c>
      <c r="AG4066">
        <v>700</v>
      </c>
      <c r="AH4066">
        <v>16</v>
      </c>
      <c r="AI4066">
        <v>1</v>
      </c>
      <c r="AJ4066">
        <v>2</v>
      </c>
      <c r="AK4066">
        <v>135</v>
      </c>
      <c r="AL4066">
        <v>0.01</v>
      </c>
      <c r="AM4066">
        <v>5</v>
      </c>
      <c r="AN4066">
        <v>5</v>
      </c>
      <c r="AO4066">
        <v>23</v>
      </c>
      <c r="AP4066">
        <v>5</v>
      </c>
      <c r="AQ4066">
        <v>28</v>
      </c>
    </row>
    <row r="4067" spans="1:43" hidden="1" x14ac:dyDescent="0.25">
      <c r="A4067" t="s">
        <v>15100</v>
      </c>
      <c r="B4067" t="s">
        <v>15101</v>
      </c>
      <c r="C4067" s="1" t="str">
        <f t="shared" si="297"/>
        <v>21:0118</v>
      </c>
      <c r="D4067" s="1" t="str">
        <f t="shared" si="298"/>
        <v>21:0027</v>
      </c>
      <c r="E4067" t="s">
        <v>15102</v>
      </c>
      <c r="F4067" t="s">
        <v>15103</v>
      </c>
      <c r="H4067">
        <v>63.971279699999997</v>
      </c>
      <c r="I4067">
        <v>-95.7059304</v>
      </c>
      <c r="J4067" s="1" t="str">
        <f t="shared" si="299"/>
        <v>Till</v>
      </c>
      <c r="K4067" s="1" t="str">
        <f t="shared" si="300"/>
        <v>&lt;63 micron</v>
      </c>
      <c r="L4067">
        <v>0.1</v>
      </c>
      <c r="M4067">
        <v>1.06</v>
      </c>
      <c r="N4067">
        <v>6</v>
      </c>
      <c r="O4067">
        <v>450</v>
      </c>
      <c r="P4067">
        <v>0.25</v>
      </c>
      <c r="Q4067">
        <v>1</v>
      </c>
      <c r="R4067">
        <v>0.26</v>
      </c>
      <c r="S4067">
        <v>0.25</v>
      </c>
      <c r="T4067">
        <v>4</v>
      </c>
      <c r="U4067">
        <v>20</v>
      </c>
      <c r="V4067">
        <v>8</v>
      </c>
      <c r="W4067">
        <v>1.48</v>
      </c>
      <c r="X4067">
        <v>5</v>
      </c>
      <c r="Y4067">
        <v>0.5</v>
      </c>
      <c r="Z4067">
        <v>0.19</v>
      </c>
      <c r="AA4067">
        <v>30</v>
      </c>
      <c r="AB4067">
        <v>0.39</v>
      </c>
      <c r="AC4067">
        <v>165</v>
      </c>
      <c r="AD4067">
        <v>0.5</v>
      </c>
      <c r="AE4067">
        <v>0.01</v>
      </c>
      <c r="AF4067">
        <v>6</v>
      </c>
      <c r="AG4067">
        <v>760</v>
      </c>
      <c r="AH4067">
        <v>16</v>
      </c>
      <c r="AI4067">
        <v>1</v>
      </c>
      <c r="AJ4067">
        <v>2</v>
      </c>
      <c r="AK4067">
        <v>138</v>
      </c>
      <c r="AL4067">
        <v>0.01</v>
      </c>
      <c r="AM4067">
        <v>5</v>
      </c>
      <c r="AN4067">
        <v>5</v>
      </c>
      <c r="AO4067">
        <v>23</v>
      </c>
      <c r="AP4067">
        <v>5</v>
      </c>
      <c r="AQ4067">
        <v>20</v>
      </c>
    </row>
    <row r="4068" spans="1:43" hidden="1" x14ac:dyDescent="0.25">
      <c r="A4068" t="s">
        <v>15104</v>
      </c>
      <c r="B4068" t="s">
        <v>15105</v>
      </c>
      <c r="C4068" s="1" t="str">
        <f t="shared" si="297"/>
        <v>21:0118</v>
      </c>
      <c r="D4068" s="1" t="str">
        <f t="shared" si="298"/>
        <v>21:0027</v>
      </c>
      <c r="E4068" t="s">
        <v>15106</v>
      </c>
      <c r="F4068" t="s">
        <v>15107</v>
      </c>
      <c r="H4068">
        <v>63.981206299999997</v>
      </c>
      <c r="I4068">
        <v>-95.709588999999994</v>
      </c>
      <c r="J4068" s="1" t="str">
        <f t="shared" si="299"/>
        <v>Till</v>
      </c>
      <c r="K4068" s="1" t="str">
        <f t="shared" si="300"/>
        <v>&lt;63 micron</v>
      </c>
      <c r="L4068">
        <v>0.1</v>
      </c>
      <c r="M4068">
        <v>0.52</v>
      </c>
      <c r="N4068">
        <v>4</v>
      </c>
      <c r="O4068">
        <v>260</v>
      </c>
      <c r="P4068">
        <v>0.25</v>
      </c>
      <c r="Q4068">
        <v>1</v>
      </c>
      <c r="R4068">
        <v>0.26</v>
      </c>
      <c r="S4068">
        <v>0.25</v>
      </c>
      <c r="T4068">
        <v>2</v>
      </c>
      <c r="U4068">
        <v>13</v>
      </c>
      <c r="V4068">
        <v>4</v>
      </c>
      <c r="W4068">
        <v>1.1000000000000001</v>
      </c>
      <c r="X4068">
        <v>5</v>
      </c>
      <c r="Y4068">
        <v>0.5</v>
      </c>
      <c r="Z4068">
        <v>0.08</v>
      </c>
      <c r="AA4068">
        <v>30</v>
      </c>
      <c r="AB4068">
        <v>0.2</v>
      </c>
      <c r="AC4068">
        <v>90</v>
      </c>
      <c r="AD4068">
        <v>0.5</v>
      </c>
      <c r="AE4068">
        <v>0.01</v>
      </c>
      <c r="AF4068">
        <v>6</v>
      </c>
      <c r="AG4068">
        <v>830</v>
      </c>
      <c r="AH4068">
        <v>18</v>
      </c>
      <c r="AI4068">
        <v>1</v>
      </c>
      <c r="AJ4068">
        <v>1</v>
      </c>
      <c r="AK4068">
        <v>146</v>
      </c>
      <c r="AL4068">
        <v>0.02</v>
      </c>
      <c r="AM4068">
        <v>5</v>
      </c>
      <c r="AN4068">
        <v>5</v>
      </c>
      <c r="AO4068">
        <v>18</v>
      </c>
      <c r="AP4068">
        <v>5</v>
      </c>
      <c r="AQ4068">
        <v>12</v>
      </c>
    </row>
    <row r="4069" spans="1:43" hidden="1" x14ac:dyDescent="0.25">
      <c r="A4069" t="s">
        <v>15108</v>
      </c>
      <c r="B4069" t="s">
        <v>15109</v>
      </c>
      <c r="C4069" s="1" t="str">
        <f t="shared" si="297"/>
        <v>21:0118</v>
      </c>
      <c r="D4069" s="1" t="str">
        <f t="shared" si="298"/>
        <v>21:0027</v>
      </c>
      <c r="E4069" t="s">
        <v>15110</v>
      </c>
      <c r="F4069" t="s">
        <v>15111</v>
      </c>
      <c r="H4069">
        <v>63.9942007</v>
      </c>
      <c r="I4069">
        <v>-95.722057300000003</v>
      </c>
      <c r="J4069" s="1" t="str">
        <f t="shared" si="299"/>
        <v>Till</v>
      </c>
      <c r="K4069" s="1" t="str">
        <f t="shared" si="300"/>
        <v>&lt;63 micron</v>
      </c>
      <c r="L4069">
        <v>0.1</v>
      </c>
      <c r="M4069">
        <v>0.43</v>
      </c>
      <c r="N4069">
        <v>4</v>
      </c>
      <c r="O4069">
        <v>210</v>
      </c>
      <c r="P4069">
        <v>0.25</v>
      </c>
      <c r="Q4069">
        <v>1</v>
      </c>
      <c r="R4069">
        <v>0.26</v>
      </c>
      <c r="S4069">
        <v>0.25</v>
      </c>
      <c r="T4069">
        <v>1</v>
      </c>
      <c r="U4069">
        <v>12</v>
      </c>
      <c r="V4069">
        <v>4</v>
      </c>
      <c r="W4069">
        <v>1.18</v>
      </c>
      <c r="X4069">
        <v>5</v>
      </c>
      <c r="Y4069">
        <v>0.5</v>
      </c>
      <c r="Z4069">
        <v>0.06</v>
      </c>
      <c r="AA4069">
        <v>30</v>
      </c>
      <c r="AB4069">
        <v>0.18</v>
      </c>
      <c r="AC4069">
        <v>160</v>
      </c>
      <c r="AD4069">
        <v>0.5</v>
      </c>
      <c r="AE4069">
        <v>0.01</v>
      </c>
      <c r="AF4069">
        <v>6</v>
      </c>
      <c r="AG4069">
        <v>800</v>
      </c>
      <c r="AH4069">
        <v>14</v>
      </c>
      <c r="AI4069">
        <v>1</v>
      </c>
      <c r="AJ4069">
        <v>0.5</v>
      </c>
      <c r="AK4069">
        <v>151</v>
      </c>
      <c r="AL4069">
        <v>0.03</v>
      </c>
      <c r="AM4069">
        <v>5</v>
      </c>
      <c r="AN4069">
        <v>5</v>
      </c>
      <c r="AO4069">
        <v>15</v>
      </c>
      <c r="AP4069">
        <v>5</v>
      </c>
      <c r="AQ4069">
        <v>12</v>
      </c>
    </row>
    <row r="4070" spans="1:43" hidden="1" x14ac:dyDescent="0.25">
      <c r="A4070" t="s">
        <v>15112</v>
      </c>
      <c r="B4070" t="s">
        <v>15113</v>
      </c>
      <c r="C4070" s="1" t="str">
        <f t="shared" si="297"/>
        <v>21:0118</v>
      </c>
      <c r="D4070" s="1" t="str">
        <f t="shared" si="298"/>
        <v>21:0027</v>
      </c>
      <c r="E4070" t="s">
        <v>15114</v>
      </c>
      <c r="F4070" t="s">
        <v>15115</v>
      </c>
      <c r="H4070">
        <v>63.961207399999999</v>
      </c>
      <c r="I4070">
        <v>-95.668447700000002</v>
      </c>
      <c r="J4070" s="1" t="str">
        <f t="shared" si="299"/>
        <v>Till</v>
      </c>
      <c r="K4070" s="1" t="str">
        <f t="shared" si="300"/>
        <v>&lt;63 micron</v>
      </c>
      <c r="L4070">
        <v>0.1</v>
      </c>
      <c r="M4070">
        <v>0.31</v>
      </c>
      <c r="N4070">
        <v>2</v>
      </c>
      <c r="O4070">
        <v>150</v>
      </c>
      <c r="P4070">
        <v>0.25</v>
      </c>
      <c r="Q4070">
        <v>1</v>
      </c>
      <c r="R4070">
        <v>0.23</v>
      </c>
      <c r="S4070">
        <v>0.25</v>
      </c>
      <c r="T4070">
        <v>2</v>
      </c>
      <c r="U4070">
        <v>12</v>
      </c>
      <c r="V4070">
        <v>2</v>
      </c>
      <c r="W4070">
        <v>0.96</v>
      </c>
      <c r="X4070">
        <v>5</v>
      </c>
      <c r="Y4070">
        <v>0.5</v>
      </c>
      <c r="Z4070">
        <v>0.03</v>
      </c>
      <c r="AA4070">
        <v>20</v>
      </c>
      <c r="AB4070">
        <v>0.17</v>
      </c>
      <c r="AC4070">
        <v>150</v>
      </c>
      <c r="AD4070">
        <v>0.5</v>
      </c>
      <c r="AE4070">
        <v>0.01</v>
      </c>
      <c r="AF4070">
        <v>6</v>
      </c>
      <c r="AG4070">
        <v>750</v>
      </c>
      <c r="AH4070">
        <v>12</v>
      </c>
      <c r="AI4070">
        <v>1</v>
      </c>
      <c r="AJ4070">
        <v>0.5</v>
      </c>
      <c r="AK4070">
        <v>92</v>
      </c>
      <c r="AL4070">
        <v>0.02</v>
      </c>
      <c r="AM4070">
        <v>5</v>
      </c>
      <c r="AN4070">
        <v>5</v>
      </c>
      <c r="AO4070">
        <v>16</v>
      </c>
      <c r="AP4070">
        <v>5</v>
      </c>
      <c r="AQ4070">
        <v>10</v>
      </c>
    </row>
    <row r="4071" spans="1:43" hidden="1" x14ac:dyDescent="0.25">
      <c r="A4071" t="s">
        <v>15116</v>
      </c>
      <c r="B4071" t="s">
        <v>15117</v>
      </c>
      <c r="C4071" s="1" t="str">
        <f t="shared" si="297"/>
        <v>21:0118</v>
      </c>
      <c r="D4071" s="1" t="str">
        <f t="shared" si="298"/>
        <v>21:0027</v>
      </c>
      <c r="E4071" t="s">
        <v>15118</v>
      </c>
      <c r="F4071" t="s">
        <v>15119</v>
      </c>
      <c r="H4071">
        <v>63.976353600000003</v>
      </c>
      <c r="I4071">
        <v>-95.672998699999994</v>
      </c>
      <c r="J4071" s="1" t="str">
        <f t="shared" si="299"/>
        <v>Till</v>
      </c>
      <c r="K4071" s="1" t="str">
        <f t="shared" si="300"/>
        <v>&lt;63 micron</v>
      </c>
      <c r="L4071">
        <v>0.1</v>
      </c>
      <c r="M4071">
        <v>1.05</v>
      </c>
      <c r="N4071">
        <v>6</v>
      </c>
      <c r="O4071">
        <v>410</v>
      </c>
      <c r="P4071">
        <v>0.25</v>
      </c>
      <c r="Q4071">
        <v>1</v>
      </c>
      <c r="R4071">
        <v>0.24</v>
      </c>
      <c r="S4071">
        <v>0.25</v>
      </c>
      <c r="T4071">
        <v>4</v>
      </c>
      <c r="U4071">
        <v>21</v>
      </c>
      <c r="V4071">
        <v>9</v>
      </c>
      <c r="W4071">
        <v>1.42</v>
      </c>
      <c r="X4071">
        <v>5</v>
      </c>
      <c r="Y4071">
        <v>0.5</v>
      </c>
      <c r="Z4071">
        <v>0.18</v>
      </c>
      <c r="AA4071">
        <v>30</v>
      </c>
      <c r="AB4071">
        <v>0.43</v>
      </c>
      <c r="AC4071">
        <v>140</v>
      </c>
      <c r="AD4071">
        <v>0.5</v>
      </c>
      <c r="AE4071">
        <v>0.01</v>
      </c>
      <c r="AF4071">
        <v>11</v>
      </c>
      <c r="AG4071">
        <v>720</v>
      </c>
      <c r="AH4071">
        <v>18</v>
      </c>
      <c r="AI4071">
        <v>1</v>
      </c>
      <c r="AJ4071">
        <v>2</v>
      </c>
      <c r="AK4071">
        <v>116</v>
      </c>
      <c r="AL4071">
        <v>0.01</v>
      </c>
      <c r="AM4071">
        <v>5</v>
      </c>
      <c r="AN4071">
        <v>5</v>
      </c>
      <c r="AO4071">
        <v>23</v>
      </c>
      <c r="AP4071">
        <v>5</v>
      </c>
      <c r="AQ4071">
        <v>22</v>
      </c>
    </row>
    <row r="4072" spans="1:43" hidden="1" x14ac:dyDescent="0.25">
      <c r="A4072" t="s">
        <v>15120</v>
      </c>
      <c r="B4072" t="s">
        <v>15121</v>
      </c>
      <c r="C4072" s="1" t="str">
        <f t="shared" si="297"/>
        <v>21:0118</v>
      </c>
      <c r="D4072" s="1" t="str">
        <f t="shared" si="298"/>
        <v>21:0027</v>
      </c>
      <c r="E4072" t="s">
        <v>15122</v>
      </c>
      <c r="F4072" t="s">
        <v>15123</v>
      </c>
      <c r="H4072">
        <v>63.986789600000002</v>
      </c>
      <c r="I4072">
        <v>-95.675365799999994</v>
      </c>
      <c r="J4072" s="1" t="str">
        <f t="shared" si="299"/>
        <v>Till</v>
      </c>
      <c r="K4072" s="1" t="str">
        <f t="shared" si="300"/>
        <v>&lt;63 micron</v>
      </c>
      <c r="L4072">
        <v>0.1</v>
      </c>
      <c r="M4072">
        <v>1.06</v>
      </c>
      <c r="N4072">
        <v>6</v>
      </c>
      <c r="O4072">
        <v>440</v>
      </c>
      <c r="P4072">
        <v>0.25</v>
      </c>
      <c r="Q4072">
        <v>1</v>
      </c>
      <c r="R4072">
        <v>0.27</v>
      </c>
      <c r="S4072">
        <v>0.25</v>
      </c>
      <c r="T4072">
        <v>4</v>
      </c>
      <c r="U4072">
        <v>19</v>
      </c>
      <c r="V4072">
        <v>10</v>
      </c>
      <c r="W4072">
        <v>1.41</v>
      </c>
      <c r="X4072">
        <v>5</v>
      </c>
      <c r="Y4072">
        <v>0.5</v>
      </c>
      <c r="Z4072">
        <v>0.21</v>
      </c>
      <c r="AA4072">
        <v>20</v>
      </c>
      <c r="AB4072">
        <v>0.41</v>
      </c>
      <c r="AC4072">
        <v>185</v>
      </c>
      <c r="AD4072">
        <v>0.5</v>
      </c>
      <c r="AE4072">
        <v>0.01</v>
      </c>
      <c r="AF4072">
        <v>8</v>
      </c>
      <c r="AG4072">
        <v>680</v>
      </c>
      <c r="AH4072">
        <v>16</v>
      </c>
      <c r="AI4072">
        <v>1</v>
      </c>
      <c r="AJ4072">
        <v>2</v>
      </c>
      <c r="AK4072">
        <v>99</v>
      </c>
      <c r="AL4072">
        <v>0.01</v>
      </c>
      <c r="AM4072">
        <v>5</v>
      </c>
      <c r="AN4072">
        <v>5</v>
      </c>
      <c r="AO4072">
        <v>22</v>
      </c>
      <c r="AP4072">
        <v>5</v>
      </c>
      <c r="AQ4072">
        <v>28</v>
      </c>
    </row>
    <row r="4073" spans="1:43" hidden="1" x14ac:dyDescent="0.25">
      <c r="A4073" t="s">
        <v>15124</v>
      </c>
      <c r="B4073" t="s">
        <v>15125</v>
      </c>
      <c r="C4073" s="1" t="str">
        <f t="shared" si="297"/>
        <v>21:0118</v>
      </c>
      <c r="D4073" s="1" t="str">
        <f t="shared" si="298"/>
        <v>21:0027</v>
      </c>
      <c r="E4073" t="s">
        <v>15126</v>
      </c>
      <c r="F4073" t="s">
        <v>15127</v>
      </c>
      <c r="H4073">
        <v>63.994448499999997</v>
      </c>
      <c r="I4073">
        <v>-95.659795900000006</v>
      </c>
      <c r="J4073" s="1" t="str">
        <f t="shared" si="299"/>
        <v>Till</v>
      </c>
      <c r="K4073" s="1" t="str">
        <f t="shared" si="300"/>
        <v>&lt;63 micron</v>
      </c>
      <c r="L4073">
        <v>0.1</v>
      </c>
      <c r="M4073">
        <v>0.82</v>
      </c>
      <c r="N4073">
        <v>4</v>
      </c>
      <c r="O4073">
        <v>320</v>
      </c>
      <c r="P4073">
        <v>0.25</v>
      </c>
      <c r="Q4073">
        <v>1</v>
      </c>
      <c r="R4073">
        <v>0.27</v>
      </c>
      <c r="S4073">
        <v>0.25</v>
      </c>
      <c r="T4073">
        <v>4</v>
      </c>
      <c r="U4073">
        <v>15</v>
      </c>
      <c r="V4073">
        <v>6</v>
      </c>
      <c r="W4073">
        <v>1.29</v>
      </c>
      <c r="X4073">
        <v>5</v>
      </c>
      <c r="Y4073">
        <v>0.5</v>
      </c>
      <c r="Z4073">
        <v>0.16</v>
      </c>
      <c r="AA4073">
        <v>20</v>
      </c>
      <c r="AB4073">
        <v>0.33</v>
      </c>
      <c r="AC4073">
        <v>170</v>
      </c>
      <c r="AD4073">
        <v>0.5</v>
      </c>
      <c r="AE4073">
        <v>0.01</v>
      </c>
      <c r="AF4073">
        <v>5</v>
      </c>
      <c r="AG4073">
        <v>730</v>
      </c>
      <c r="AH4073">
        <v>12</v>
      </c>
      <c r="AI4073">
        <v>1</v>
      </c>
      <c r="AJ4073">
        <v>1</v>
      </c>
      <c r="AK4073">
        <v>94</v>
      </c>
      <c r="AL4073">
        <v>0.02</v>
      </c>
      <c r="AM4073">
        <v>5</v>
      </c>
      <c r="AN4073">
        <v>5</v>
      </c>
      <c r="AO4073">
        <v>19</v>
      </c>
      <c r="AP4073">
        <v>5</v>
      </c>
      <c r="AQ4073">
        <v>20</v>
      </c>
    </row>
    <row r="4074" spans="1:43" hidden="1" x14ac:dyDescent="0.25">
      <c r="A4074" t="s">
        <v>15128</v>
      </c>
      <c r="B4074" t="s">
        <v>15129</v>
      </c>
      <c r="C4074" s="1" t="str">
        <f t="shared" si="297"/>
        <v>21:0118</v>
      </c>
      <c r="D4074" s="1" t="str">
        <f t="shared" si="298"/>
        <v>21:0027</v>
      </c>
      <c r="E4074" t="s">
        <v>15130</v>
      </c>
      <c r="F4074" t="s">
        <v>15131</v>
      </c>
      <c r="H4074">
        <v>63.959298599999997</v>
      </c>
      <c r="I4074">
        <v>-95.638317200000003</v>
      </c>
      <c r="J4074" s="1" t="str">
        <f t="shared" si="299"/>
        <v>Till</v>
      </c>
      <c r="K4074" s="1" t="str">
        <f t="shared" si="300"/>
        <v>&lt;63 micron</v>
      </c>
      <c r="L4074">
        <v>0.1</v>
      </c>
      <c r="M4074">
        <v>1.44</v>
      </c>
      <c r="N4074">
        <v>8</v>
      </c>
      <c r="O4074">
        <v>460</v>
      </c>
      <c r="P4074">
        <v>0.5</v>
      </c>
      <c r="Q4074">
        <v>1</v>
      </c>
      <c r="R4074">
        <v>0.28999999999999998</v>
      </c>
      <c r="S4074">
        <v>0.25</v>
      </c>
      <c r="T4074">
        <v>5</v>
      </c>
      <c r="U4074">
        <v>22</v>
      </c>
      <c r="V4074">
        <v>12</v>
      </c>
      <c r="W4074">
        <v>1.64</v>
      </c>
      <c r="X4074">
        <v>5</v>
      </c>
      <c r="Y4074">
        <v>0.5</v>
      </c>
      <c r="Z4074">
        <v>0.32</v>
      </c>
      <c r="AA4074">
        <v>30</v>
      </c>
      <c r="AB4074">
        <v>0.49</v>
      </c>
      <c r="AC4074">
        <v>200</v>
      </c>
      <c r="AD4074">
        <v>0.5</v>
      </c>
      <c r="AE4074">
        <v>0.01</v>
      </c>
      <c r="AF4074">
        <v>6</v>
      </c>
      <c r="AG4074">
        <v>650</v>
      </c>
      <c r="AH4074">
        <v>18</v>
      </c>
      <c r="AI4074">
        <v>1</v>
      </c>
      <c r="AJ4074">
        <v>2</v>
      </c>
      <c r="AK4074">
        <v>129</v>
      </c>
      <c r="AL4074">
        <v>0.01</v>
      </c>
      <c r="AM4074">
        <v>5</v>
      </c>
      <c r="AN4074">
        <v>5</v>
      </c>
      <c r="AO4074">
        <v>22</v>
      </c>
      <c r="AP4074">
        <v>5</v>
      </c>
      <c r="AQ4074">
        <v>26</v>
      </c>
    </row>
    <row r="4075" spans="1:43" hidden="1" x14ac:dyDescent="0.25">
      <c r="A4075" t="s">
        <v>15132</v>
      </c>
      <c r="B4075" t="s">
        <v>15133</v>
      </c>
      <c r="C4075" s="1" t="str">
        <f t="shared" si="297"/>
        <v>21:0118</v>
      </c>
      <c r="D4075" s="1" t="str">
        <f t="shared" si="298"/>
        <v>21:0027</v>
      </c>
      <c r="E4075" t="s">
        <v>15134</v>
      </c>
      <c r="F4075" t="s">
        <v>15135</v>
      </c>
      <c r="H4075">
        <v>63.976177499999999</v>
      </c>
      <c r="I4075">
        <v>-95.635533699999996</v>
      </c>
      <c r="J4075" s="1" t="str">
        <f t="shared" si="299"/>
        <v>Till</v>
      </c>
      <c r="K4075" s="1" t="str">
        <f t="shared" si="300"/>
        <v>&lt;63 micron</v>
      </c>
      <c r="L4075">
        <v>0.1</v>
      </c>
      <c r="M4075">
        <v>1.51</v>
      </c>
      <c r="N4075">
        <v>10</v>
      </c>
      <c r="O4075">
        <v>360</v>
      </c>
      <c r="P4075">
        <v>0.5</v>
      </c>
      <c r="Q4075">
        <v>1</v>
      </c>
      <c r="R4075">
        <v>0.32</v>
      </c>
      <c r="S4075">
        <v>0.25</v>
      </c>
      <c r="T4075">
        <v>5</v>
      </c>
      <c r="U4075">
        <v>25</v>
      </c>
      <c r="V4075">
        <v>13</v>
      </c>
      <c r="W4075">
        <v>1.8</v>
      </c>
      <c r="X4075">
        <v>5</v>
      </c>
      <c r="Y4075">
        <v>0.5</v>
      </c>
      <c r="Z4075">
        <v>0.31</v>
      </c>
      <c r="AA4075">
        <v>30</v>
      </c>
      <c r="AB4075">
        <v>0.51</v>
      </c>
      <c r="AC4075">
        <v>210</v>
      </c>
      <c r="AD4075">
        <v>0.5</v>
      </c>
      <c r="AE4075">
        <v>0.01</v>
      </c>
      <c r="AF4075">
        <v>7</v>
      </c>
      <c r="AG4075">
        <v>730</v>
      </c>
      <c r="AH4075">
        <v>16</v>
      </c>
      <c r="AI4075">
        <v>1</v>
      </c>
      <c r="AJ4075">
        <v>3</v>
      </c>
      <c r="AK4075">
        <v>124</v>
      </c>
      <c r="AL4075">
        <v>0.03</v>
      </c>
      <c r="AM4075">
        <v>5</v>
      </c>
      <c r="AN4075">
        <v>5</v>
      </c>
      <c r="AO4075">
        <v>25</v>
      </c>
      <c r="AP4075">
        <v>5</v>
      </c>
      <c r="AQ4075">
        <v>30</v>
      </c>
    </row>
    <row r="4076" spans="1:43" hidden="1" x14ac:dyDescent="0.25">
      <c r="A4076" t="s">
        <v>15136</v>
      </c>
      <c r="B4076" t="s">
        <v>15137</v>
      </c>
      <c r="C4076" s="1" t="str">
        <f t="shared" si="297"/>
        <v>21:0118</v>
      </c>
      <c r="D4076" s="1" t="str">
        <f t="shared" si="298"/>
        <v>21:0027</v>
      </c>
      <c r="E4076" t="s">
        <v>15138</v>
      </c>
      <c r="F4076" t="s">
        <v>15139</v>
      </c>
      <c r="H4076">
        <v>63.963315600000001</v>
      </c>
      <c r="I4076">
        <v>-95.604391300000003</v>
      </c>
      <c r="J4076" s="1" t="str">
        <f t="shared" si="299"/>
        <v>Till</v>
      </c>
      <c r="K4076" s="1" t="str">
        <f t="shared" si="300"/>
        <v>&lt;63 micron</v>
      </c>
      <c r="L4076">
        <v>0.1</v>
      </c>
      <c r="M4076">
        <v>0.81</v>
      </c>
      <c r="N4076">
        <v>4</v>
      </c>
      <c r="O4076">
        <v>320</v>
      </c>
      <c r="P4076">
        <v>0.25</v>
      </c>
      <c r="Q4076">
        <v>1</v>
      </c>
      <c r="R4076">
        <v>0.34</v>
      </c>
      <c r="S4076">
        <v>0.25</v>
      </c>
      <c r="T4076">
        <v>3</v>
      </c>
      <c r="U4076">
        <v>17</v>
      </c>
      <c r="V4076">
        <v>6</v>
      </c>
      <c r="W4076">
        <v>1.35</v>
      </c>
      <c r="X4076">
        <v>5</v>
      </c>
      <c r="Y4076">
        <v>0.5</v>
      </c>
      <c r="Z4076">
        <v>0.16</v>
      </c>
      <c r="AA4076">
        <v>30</v>
      </c>
      <c r="AB4076">
        <v>0.28999999999999998</v>
      </c>
      <c r="AC4076">
        <v>150</v>
      </c>
      <c r="AD4076">
        <v>0.5</v>
      </c>
      <c r="AE4076">
        <v>0.01</v>
      </c>
      <c r="AF4076">
        <v>4</v>
      </c>
      <c r="AG4076">
        <v>800</v>
      </c>
      <c r="AH4076">
        <v>12</v>
      </c>
      <c r="AI4076">
        <v>1</v>
      </c>
      <c r="AJ4076">
        <v>1</v>
      </c>
      <c r="AK4076">
        <v>121</v>
      </c>
      <c r="AL4076">
        <v>0.03</v>
      </c>
      <c r="AM4076">
        <v>5</v>
      </c>
      <c r="AN4076">
        <v>5</v>
      </c>
      <c r="AO4076">
        <v>18</v>
      </c>
      <c r="AP4076">
        <v>5</v>
      </c>
      <c r="AQ4076">
        <v>18</v>
      </c>
    </row>
    <row r="4077" spans="1:43" hidden="1" x14ac:dyDescent="0.25">
      <c r="A4077" t="s">
        <v>15140</v>
      </c>
      <c r="B4077" t="s">
        <v>15141</v>
      </c>
      <c r="C4077" s="1" t="str">
        <f t="shared" si="297"/>
        <v>21:0118</v>
      </c>
      <c r="D4077" s="1" t="str">
        <f t="shared" si="298"/>
        <v>21:0027</v>
      </c>
      <c r="E4077" t="s">
        <v>15142</v>
      </c>
      <c r="F4077" t="s">
        <v>15143</v>
      </c>
      <c r="H4077">
        <v>63.975042100000003</v>
      </c>
      <c r="I4077">
        <v>-95.602947700000001</v>
      </c>
      <c r="J4077" s="1" t="str">
        <f t="shared" si="299"/>
        <v>Till</v>
      </c>
      <c r="K4077" s="1" t="str">
        <f t="shared" si="300"/>
        <v>&lt;63 micron</v>
      </c>
      <c r="L4077">
        <v>0.1</v>
      </c>
      <c r="M4077">
        <v>0.45</v>
      </c>
      <c r="N4077">
        <v>4</v>
      </c>
      <c r="O4077">
        <v>120</v>
      </c>
      <c r="P4077">
        <v>0.25</v>
      </c>
      <c r="Q4077">
        <v>1</v>
      </c>
      <c r="R4077">
        <v>0.33</v>
      </c>
      <c r="S4077">
        <v>0.25</v>
      </c>
      <c r="T4077">
        <v>2</v>
      </c>
      <c r="U4077">
        <v>11</v>
      </c>
      <c r="V4077">
        <v>3</v>
      </c>
      <c r="W4077">
        <v>1.1499999999999999</v>
      </c>
      <c r="X4077">
        <v>5</v>
      </c>
      <c r="Y4077">
        <v>0.5</v>
      </c>
      <c r="Z4077">
        <v>7.0000000000000007E-2</v>
      </c>
      <c r="AA4077">
        <v>30</v>
      </c>
      <c r="AB4077">
        <v>0.18</v>
      </c>
      <c r="AC4077">
        <v>115</v>
      </c>
      <c r="AD4077">
        <v>0.5</v>
      </c>
      <c r="AE4077">
        <v>0.01</v>
      </c>
      <c r="AF4077">
        <v>4</v>
      </c>
      <c r="AG4077">
        <v>910</v>
      </c>
      <c r="AH4077">
        <v>12</v>
      </c>
      <c r="AI4077">
        <v>1</v>
      </c>
      <c r="AJ4077">
        <v>1</v>
      </c>
      <c r="AK4077">
        <v>157</v>
      </c>
      <c r="AL4077">
        <v>0.03</v>
      </c>
      <c r="AM4077">
        <v>5</v>
      </c>
      <c r="AN4077">
        <v>5</v>
      </c>
      <c r="AO4077">
        <v>16</v>
      </c>
      <c r="AP4077">
        <v>5</v>
      </c>
      <c r="AQ4077">
        <v>12</v>
      </c>
    </row>
    <row r="4078" spans="1:43" hidden="1" x14ac:dyDescent="0.25">
      <c r="A4078" t="s">
        <v>15144</v>
      </c>
      <c r="B4078" t="s">
        <v>15145</v>
      </c>
      <c r="C4078" s="1" t="str">
        <f t="shared" si="297"/>
        <v>21:0118</v>
      </c>
      <c r="D4078" s="1" t="str">
        <f t="shared" si="298"/>
        <v>21:0027</v>
      </c>
      <c r="E4078" t="s">
        <v>15146</v>
      </c>
      <c r="F4078" t="s">
        <v>15147</v>
      </c>
      <c r="H4078">
        <v>63.9878292</v>
      </c>
      <c r="I4078">
        <v>-95.602951300000001</v>
      </c>
      <c r="J4078" s="1" t="str">
        <f t="shared" si="299"/>
        <v>Till</v>
      </c>
      <c r="K4078" s="1" t="str">
        <f t="shared" si="300"/>
        <v>&lt;63 micron</v>
      </c>
      <c r="L4078">
        <v>0.1</v>
      </c>
      <c r="M4078">
        <v>0.53</v>
      </c>
      <c r="N4078">
        <v>2</v>
      </c>
      <c r="O4078">
        <v>130</v>
      </c>
      <c r="P4078">
        <v>0.25</v>
      </c>
      <c r="Q4078">
        <v>1</v>
      </c>
      <c r="R4078">
        <v>0.32</v>
      </c>
      <c r="S4078">
        <v>0.25</v>
      </c>
      <c r="T4078">
        <v>3</v>
      </c>
      <c r="U4078">
        <v>12</v>
      </c>
      <c r="V4078">
        <v>4</v>
      </c>
      <c r="W4078">
        <v>1.06</v>
      </c>
      <c r="X4078">
        <v>5</v>
      </c>
      <c r="Y4078">
        <v>0.5</v>
      </c>
      <c r="Z4078">
        <v>0.09</v>
      </c>
      <c r="AA4078">
        <v>20</v>
      </c>
      <c r="AB4078">
        <v>0.2</v>
      </c>
      <c r="AC4078">
        <v>160</v>
      </c>
      <c r="AD4078">
        <v>0.5</v>
      </c>
      <c r="AE4078">
        <v>0.01</v>
      </c>
      <c r="AF4078">
        <v>4</v>
      </c>
      <c r="AG4078">
        <v>780</v>
      </c>
      <c r="AH4078">
        <v>8</v>
      </c>
      <c r="AI4078">
        <v>1</v>
      </c>
      <c r="AJ4078">
        <v>1</v>
      </c>
      <c r="AK4078">
        <v>97</v>
      </c>
      <c r="AL4078">
        <v>0.04</v>
      </c>
      <c r="AM4078">
        <v>5</v>
      </c>
      <c r="AN4078">
        <v>5</v>
      </c>
      <c r="AO4078">
        <v>16</v>
      </c>
      <c r="AP4078">
        <v>5</v>
      </c>
      <c r="AQ4078">
        <v>12</v>
      </c>
    </row>
    <row r="4079" spans="1:43" hidden="1" x14ac:dyDescent="0.25">
      <c r="A4079" t="s">
        <v>15148</v>
      </c>
      <c r="B4079" t="s">
        <v>15149</v>
      </c>
      <c r="C4079" s="1" t="str">
        <f t="shared" si="297"/>
        <v>21:0118</v>
      </c>
      <c r="D4079" s="1" t="str">
        <f t="shared" si="298"/>
        <v>21:0027</v>
      </c>
      <c r="E4079" t="s">
        <v>15150</v>
      </c>
      <c r="F4079" t="s">
        <v>15151</v>
      </c>
      <c r="H4079">
        <v>64.002145299999995</v>
      </c>
      <c r="I4079">
        <v>-95.608805500000003</v>
      </c>
      <c r="J4079" s="1" t="str">
        <f t="shared" si="299"/>
        <v>Till</v>
      </c>
      <c r="K4079" s="1" t="str">
        <f t="shared" si="300"/>
        <v>&lt;63 micron</v>
      </c>
      <c r="L4079">
        <v>0.1</v>
      </c>
      <c r="M4079">
        <v>0.39</v>
      </c>
      <c r="N4079">
        <v>2</v>
      </c>
      <c r="O4079">
        <v>100</v>
      </c>
      <c r="P4079">
        <v>0.25</v>
      </c>
      <c r="Q4079">
        <v>1</v>
      </c>
      <c r="R4079">
        <v>0.31</v>
      </c>
      <c r="S4079">
        <v>0.25</v>
      </c>
      <c r="T4079">
        <v>3</v>
      </c>
      <c r="U4079">
        <v>12</v>
      </c>
      <c r="V4079">
        <v>2</v>
      </c>
      <c r="W4079">
        <v>1.07</v>
      </c>
      <c r="X4079">
        <v>5</v>
      </c>
      <c r="Y4079">
        <v>0.5</v>
      </c>
      <c r="Z4079">
        <v>0.04</v>
      </c>
      <c r="AA4079">
        <v>20</v>
      </c>
      <c r="AB4079">
        <v>0.17</v>
      </c>
      <c r="AC4079">
        <v>160</v>
      </c>
      <c r="AD4079">
        <v>0.5</v>
      </c>
      <c r="AE4079">
        <v>0.01</v>
      </c>
      <c r="AF4079">
        <v>5</v>
      </c>
      <c r="AG4079">
        <v>800</v>
      </c>
      <c r="AH4079">
        <v>8</v>
      </c>
      <c r="AI4079">
        <v>1</v>
      </c>
      <c r="AJ4079">
        <v>1</v>
      </c>
      <c r="AK4079">
        <v>100</v>
      </c>
      <c r="AL4079">
        <v>0.04</v>
      </c>
      <c r="AM4079">
        <v>5</v>
      </c>
      <c r="AN4079">
        <v>5</v>
      </c>
      <c r="AO4079">
        <v>15</v>
      </c>
      <c r="AP4079">
        <v>5</v>
      </c>
      <c r="AQ4079">
        <v>10</v>
      </c>
    </row>
    <row r="4080" spans="1:43" hidden="1" x14ac:dyDescent="0.25">
      <c r="A4080" t="s">
        <v>15152</v>
      </c>
      <c r="B4080" t="s">
        <v>15153</v>
      </c>
      <c r="C4080" s="1" t="str">
        <f t="shared" si="297"/>
        <v>21:0118</v>
      </c>
      <c r="D4080" s="1" t="str">
        <f t="shared" si="298"/>
        <v>21:0027</v>
      </c>
      <c r="E4080" t="s">
        <v>15154</v>
      </c>
      <c r="F4080" t="s">
        <v>15155</v>
      </c>
      <c r="H4080">
        <v>63.962718099999996</v>
      </c>
      <c r="I4080">
        <v>-95.565905700000002</v>
      </c>
      <c r="J4080" s="1" t="str">
        <f t="shared" si="299"/>
        <v>Till</v>
      </c>
      <c r="K4080" s="1" t="str">
        <f t="shared" si="300"/>
        <v>&lt;63 micron</v>
      </c>
      <c r="L4080">
        <v>0.1</v>
      </c>
      <c r="M4080">
        <v>0.91</v>
      </c>
      <c r="N4080">
        <v>4</v>
      </c>
      <c r="O4080">
        <v>190</v>
      </c>
      <c r="P4080">
        <v>0.25</v>
      </c>
      <c r="Q4080">
        <v>1</v>
      </c>
      <c r="R4080">
        <v>0.33</v>
      </c>
      <c r="S4080">
        <v>0.25</v>
      </c>
      <c r="T4080">
        <v>4</v>
      </c>
      <c r="U4080">
        <v>16</v>
      </c>
      <c r="V4080">
        <v>9</v>
      </c>
      <c r="W4080">
        <v>1.33</v>
      </c>
      <c r="X4080">
        <v>5</v>
      </c>
      <c r="Y4080">
        <v>0.5</v>
      </c>
      <c r="Z4080">
        <v>0.18</v>
      </c>
      <c r="AA4080">
        <v>30</v>
      </c>
      <c r="AB4080">
        <v>0.34</v>
      </c>
      <c r="AC4080">
        <v>200</v>
      </c>
      <c r="AD4080">
        <v>0.5</v>
      </c>
      <c r="AE4080">
        <v>0.01</v>
      </c>
      <c r="AF4080">
        <v>6</v>
      </c>
      <c r="AG4080">
        <v>700</v>
      </c>
      <c r="AH4080">
        <v>12</v>
      </c>
      <c r="AI4080">
        <v>1</v>
      </c>
      <c r="AJ4080">
        <v>2</v>
      </c>
      <c r="AK4080">
        <v>110</v>
      </c>
      <c r="AL4080">
        <v>0.03</v>
      </c>
      <c r="AM4080">
        <v>5</v>
      </c>
      <c r="AN4080">
        <v>5</v>
      </c>
      <c r="AO4080">
        <v>19</v>
      </c>
      <c r="AP4080">
        <v>5</v>
      </c>
      <c r="AQ4080">
        <v>20</v>
      </c>
    </row>
    <row r="4081" spans="1:43" hidden="1" x14ac:dyDescent="0.25">
      <c r="A4081" t="s">
        <v>15156</v>
      </c>
      <c r="B4081" t="s">
        <v>15157</v>
      </c>
      <c r="C4081" s="1" t="str">
        <f t="shared" si="297"/>
        <v>21:0118</v>
      </c>
      <c r="D4081" s="1" t="str">
        <f t="shared" si="298"/>
        <v>21:0027</v>
      </c>
      <c r="E4081" t="s">
        <v>15158</v>
      </c>
      <c r="F4081" t="s">
        <v>15159</v>
      </c>
      <c r="H4081">
        <v>63.962424200000001</v>
      </c>
      <c r="I4081">
        <v>-95.531556199999997</v>
      </c>
      <c r="J4081" s="1" t="str">
        <f t="shared" si="299"/>
        <v>Till</v>
      </c>
      <c r="K4081" s="1" t="str">
        <f t="shared" si="300"/>
        <v>&lt;63 micron</v>
      </c>
      <c r="L4081">
        <v>0.1</v>
      </c>
      <c r="M4081">
        <v>0.41</v>
      </c>
      <c r="N4081">
        <v>2</v>
      </c>
      <c r="O4081">
        <v>210</v>
      </c>
      <c r="P4081">
        <v>0.25</v>
      </c>
      <c r="Q4081">
        <v>1</v>
      </c>
      <c r="R4081">
        <v>0.3</v>
      </c>
      <c r="S4081">
        <v>0.25</v>
      </c>
      <c r="T4081">
        <v>2</v>
      </c>
      <c r="U4081">
        <v>11</v>
      </c>
      <c r="V4081">
        <v>2</v>
      </c>
      <c r="W4081">
        <v>0.93</v>
      </c>
      <c r="X4081">
        <v>5</v>
      </c>
      <c r="Y4081">
        <v>0.5</v>
      </c>
      <c r="Z4081">
        <v>7.0000000000000007E-2</v>
      </c>
      <c r="AA4081">
        <v>20</v>
      </c>
      <c r="AB4081">
        <v>0.16</v>
      </c>
      <c r="AC4081">
        <v>80</v>
      </c>
      <c r="AD4081">
        <v>0.5</v>
      </c>
      <c r="AE4081">
        <v>0.01</v>
      </c>
      <c r="AF4081">
        <v>4</v>
      </c>
      <c r="AG4081">
        <v>770</v>
      </c>
      <c r="AH4081">
        <v>6</v>
      </c>
      <c r="AI4081">
        <v>1</v>
      </c>
      <c r="AJ4081">
        <v>1</v>
      </c>
      <c r="AK4081">
        <v>118</v>
      </c>
      <c r="AL4081">
        <v>0.03</v>
      </c>
      <c r="AM4081">
        <v>5</v>
      </c>
      <c r="AN4081">
        <v>5</v>
      </c>
      <c r="AO4081">
        <v>13</v>
      </c>
      <c r="AP4081">
        <v>5</v>
      </c>
      <c r="AQ4081">
        <v>10</v>
      </c>
    </row>
    <row r="4082" spans="1:43" hidden="1" x14ac:dyDescent="0.25">
      <c r="A4082" t="s">
        <v>15160</v>
      </c>
      <c r="B4082" t="s">
        <v>15161</v>
      </c>
      <c r="C4082" s="1" t="str">
        <f t="shared" si="297"/>
        <v>21:0118</v>
      </c>
      <c r="D4082" s="1" t="str">
        <f t="shared" si="298"/>
        <v>21:0027</v>
      </c>
      <c r="E4082" t="s">
        <v>15162</v>
      </c>
      <c r="F4082" t="s">
        <v>15163</v>
      </c>
      <c r="H4082">
        <v>63.979437300000001</v>
      </c>
      <c r="I4082">
        <v>-95.541476399999993</v>
      </c>
      <c r="J4082" s="1" t="str">
        <f t="shared" si="299"/>
        <v>Till</v>
      </c>
      <c r="K4082" s="1" t="str">
        <f t="shared" si="300"/>
        <v>&lt;63 micron</v>
      </c>
      <c r="L4082">
        <v>0.1</v>
      </c>
      <c r="M4082">
        <v>0.73</v>
      </c>
      <c r="N4082">
        <v>2</v>
      </c>
      <c r="O4082">
        <v>290</v>
      </c>
      <c r="P4082">
        <v>0.25</v>
      </c>
      <c r="Q4082">
        <v>1</v>
      </c>
      <c r="R4082">
        <v>0.24</v>
      </c>
      <c r="S4082">
        <v>0.25</v>
      </c>
      <c r="T4082">
        <v>2</v>
      </c>
      <c r="U4082">
        <v>14</v>
      </c>
      <c r="V4082">
        <v>5</v>
      </c>
      <c r="W4082">
        <v>1.28</v>
      </c>
      <c r="X4082">
        <v>5</v>
      </c>
      <c r="Y4082">
        <v>0.5</v>
      </c>
      <c r="Z4082">
        <v>0.15</v>
      </c>
      <c r="AA4082">
        <v>30</v>
      </c>
      <c r="AB4082">
        <v>0.21</v>
      </c>
      <c r="AC4082">
        <v>85</v>
      </c>
      <c r="AD4082">
        <v>0.5</v>
      </c>
      <c r="AE4082">
        <v>0.01</v>
      </c>
      <c r="AF4082">
        <v>5</v>
      </c>
      <c r="AG4082">
        <v>710</v>
      </c>
      <c r="AH4082">
        <v>12</v>
      </c>
      <c r="AI4082">
        <v>1</v>
      </c>
      <c r="AJ4082">
        <v>1</v>
      </c>
      <c r="AK4082">
        <v>174</v>
      </c>
      <c r="AL4082">
        <v>0.02</v>
      </c>
      <c r="AM4082">
        <v>5</v>
      </c>
      <c r="AN4082">
        <v>5</v>
      </c>
      <c r="AO4082">
        <v>18</v>
      </c>
      <c r="AP4082">
        <v>5</v>
      </c>
      <c r="AQ4082">
        <v>14</v>
      </c>
    </row>
    <row r="4083" spans="1:43" hidden="1" x14ac:dyDescent="0.25">
      <c r="A4083" t="s">
        <v>15164</v>
      </c>
      <c r="B4083" t="s">
        <v>15165</v>
      </c>
      <c r="C4083" s="1" t="str">
        <f t="shared" si="297"/>
        <v>21:0118</v>
      </c>
      <c r="D4083" s="1" t="str">
        <f t="shared" si="298"/>
        <v>21:0027</v>
      </c>
      <c r="E4083" t="s">
        <v>15166</v>
      </c>
      <c r="F4083" t="s">
        <v>15167</v>
      </c>
      <c r="H4083">
        <v>63.992184700000003</v>
      </c>
      <c r="I4083">
        <v>-95.525741600000003</v>
      </c>
      <c r="J4083" s="1" t="str">
        <f t="shared" si="299"/>
        <v>Till</v>
      </c>
      <c r="K4083" s="1" t="str">
        <f t="shared" si="300"/>
        <v>&lt;63 micron</v>
      </c>
      <c r="L4083">
        <v>0.1</v>
      </c>
      <c r="M4083">
        <v>0.43</v>
      </c>
      <c r="N4083">
        <v>4</v>
      </c>
      <c r="O4083">
        <v>300</v>
      </c>
      <c r="P4083">
        <v>0.25</v>
      </c>
      <c r="Q4083">
        <v>1</v>
      </c>
      <c r="R4083">
        <v>0.28999999999999998</v>
      </c>
      <c r="S4083">
        <v>0.25</v>
      </c>
      <c r="T4083">
        <v>2</v>
      </c>
      <c r="U4083">
        <v>14</v>
      </c>
      <c r="V4083">
        <v>4</v>
      </c>
      <c r="W4083">
        <v>1.04</v>
      </c>
      <c r="X4083">
        <v>5</v>
      </c>
      <c r="Y4083">
        <v>0.5</v>
      </c>
      <c r="Z4083">
        <v>0.08</v>
      </c>
      <c r="AA4083">
        <v>20</v>
      </c>
      <c r="AB4083">
        <v>0.18</v>
      </c>
      <c r="AC4083">
        <v>125</v>
      </c>
      <c r="AD4083">
        <v>0.5</v>
      </c>
      <c r="AE4083">
        <v>0.01</v>
      </c>
      <c r="AF4083">
        <v>6</v>
      </c>
      <c r="AG4083">
        <v>750</v>
      </c>
      <c r="AH4083">
        <v>14</v>
      </c>
      <c r="AI4083">
        <v>1</v>
      </c>
      <c r="AJ4083">
        <v>1</v>
      </c>
      <c r="AK4083">
        <v>111</v>
      </c>
      <c r="AL4083">
        <v>0.03</v>
      </c>
      <c r="AM4083">
        <v>5</v>
      </c>
      <c r="AN4083">
        <v>5</v>
      </c>
      <c r="AO4083">
        <v>16</v>
      </c>
      <c r="AP4083">
        <v>5</v>
      </c>
      <c r="AQ4083">
        <v>12</v>
      </c>
    </row>
    <row r="4084" spans="1:43" hidden="1" x14ac:dyDescent="0.25">
      <c r="A4084" t="s">
        <v>15168</v>
      </c>
      <c r="B4084" t="s">
        <v>15169</v>
      </c>
      <c r="C4084" s="1" t="str">
        <f t="shared" si="297"/>
        <v>21:0118</v>
      </c>
      <c r="D4084" s="1" t="str">
        <f t="shared" si="298"/>
        <v>21:0027</v>
      </c>
      <c r="E4084" t="s">
        <v>15170</v>
      </c>
      <c r="F4084" t="s">
        <v>15171</v>
      </c>
      <c r="H4084">
        <v>63.997914299999998</v>
      </c>
      <c r="I4084">
        <v>-95.537018799999998</v>
      </c>
      <c r="J4084" s="1" t="str">
        <f t="shared" si="299"/>
        <v>Till</v>
      </c>
      <c r="K4084" s="1" t="str">
        <f t="shared" si="300"/>
        <v>&lt;63 micron</v>
      </c>
      <c r="L4084">
        <v>0.1</v>
      </c>
      <c r="M4084">
        <v>0.46</v>
      </c>
      <c r="N4084">
        <v>6</v>
      </c>
      <c r="O4084">
        <v>190</v>
      </c>
      <c r="P4084">
        <v>0.25</v>
      </c>
      <c r="Q4084">
        <v>1</v>
      </c>
      <c r="R4084">
        <v>0.34</v>
      </c>
      <c r="S4084">
        <v>0.25</v>
      </c>
      <c r="T4084">
        <v>2</v>
      </c>
      <c r="U4084">
        <v>15</v>
      </c>
      <c r="V4084">
        <v>3</v>
      </c>
      <c r="W4084">
        <v>1.1499999999999999</v>
      </c>
      <c r="X4084">
        <v>5</v>
      </c>
      <c r="Y4084">
        <v>0.5</v>
      </c>
      <c r="Z4084">
        <v>0.09</v>
      </c>
      <c r="AA4084">
        <v>30</v>
      </c>
      <c r="AB4084">
        <v>0.23</v>
      </c>
      <c r="AC4084">
        <v>100</v>
      </c>
      <c r="AD4084">
        <v>0.5</v>
      </c>
      <c r="AE4084">
        <v>0.01</v>
      </c>
      <c r="AF4084">
        <v>6</v>
      </c>
      <c r="AG4084">
        <v>830</v>
      </c>
      <c r="AH4084">
        <v>8</v>
      </c>
      <c r="AI4084">
        <v>1</v>
      </c>
      <c r="AJ4084">
        <v>1</v>
      </c>
      <c r="AK4084">
        <v>87</v>
      </c>
      <c r="AL4084">
        <v>0.05</v>
      </c>
      <c r="AM4084">
        <v>5</v>
      </c>
      <c r="AN4084">
        <v>5</v>
      </c>
      <c r="AO4084">
        <v>19</v>
      </c>
      <c r="AP4084">
        <v>5</v>
      </c>
      <c r="AQ4084">
        <v>14</v>
      </c>
    </row>
    <row r="4085" spans="1:43" hidden="1" x14ac:dyDescent="0.25">
      <c r="A4085" t="s">
        <v>15172</v>
      </c>
      <c r="B4085" t="s">
        <v>15173</v>
      </c>
      <c r="C4085" s="1" t="str">
        <f t="shared" si="297"/>
        <v>21:0118</v>
      </c>
      <c r="D4085" s="1" t="str">
        <f t="shared" si="298"/>
        <v>21:0027</v>
      </c>
      <c r="E4085" t="s">
        <v>15174</v>
      </c>
      <c r="F4085" t="s">
        <v>15175</v>
      </c>
      <c r="H4085">
        <v>63.960832600000003</v>
      </c>
      <c r="I4085">
        <v>-95.5022199</v>
      </c>
      <c r="J4085" s="1" t="str">
        <f t="shared" si="299"/>
        <v>Till</v>
      </c>
      <c r="K4085" s="1" t="str">
        <f t="shared" si="300"/>
        <v>&lt;63 micron</v>
      </c>
      <c r="L4085">
        <v>0.1</v>
      </c>
      <c r="M4085">
        <v>0.49</v>
      </c>
      <c r="N4085">
        <v>4</v>
      </c>
      <c r="O4085">
        <v>140</v>
      </c>
      <c r="P4085">
        <v>0.25</v>
      </c>
      <c r="Q4085">
        <v>1</v>
      </c>
      <c r="R4085">
        <v>0.31</v>
      </c>
      <c r="S4085">
        <v>0.25</v>
      </c>
      <c r="T4085">
        <v>3</v>
      </c>
      <c r="U4085">
        <v>14</v>
      </c>
      <c r="V4085">
        <v>4</v>
      </c>
      <c r="W4085">
        <v>1.18</v>
      </c>
      <c r="X4085">
        <v>5</v>
      </c>
      <c r="Y4085">
        <v>0.5</v>
      </c>
      <c r="Z4085">
        <v>7.0000000000000007E-2</v>
      </c>
      <c r="AA4085">
        <v>20</v>
      </c>
      <c r="AB4085">
        <v>0.23</v>
      </c>
      <c r="AC4085">
        <v>130</v>
      </c>
      <c r="AD4085">
        <v>0.5</v>
      </c>
      <c r="AE4085">
        <v>0.01</v>
      </c>
      <c r="AF4085">
        <v>7</v>
      </c>
      <c r="AG4085">
        <v>760</v>
      </c>
      <c r="AH4085">
        <v>12</v>
      </c>
      <c r="AI4085">
        <v>1</v>
      </c>
      <c r="AJ4085">
        <v>1</v>
      </c>
      <c r="AK4085">
        <v>92</v>
      </c>
      <c r="AL4085">
        <v>0.04</v>
      </c>
      <c r="AM4085">
        <v>5</v>
      </c>
      <c r="AN4085">
        <v>5</v>
      </c>
      <c r="AO4085">
        <v>18</v>
      </c>
      <c r="AP4085">
        <v>5</v>
      </c>
      <c r="AQ4085">
        <v>14</v>
      </c>
    </row>
    <row r="4086" spans="1:43" hidden="1" x14ac:dyDescent="0.25">
      <c r="A4086" t="s">
        <v>15176</v>
      </c>
      <c r="B4086" t="s">
        <v>15177</v>
      </c>
      <c r="C4086" s="1" t="str">
        <f t="shared" si="297"/>
        <v>21:0118</v>
      </c>
      <c r="D4086" s="1" t="str">
        <f t="shared" si="298"/>
        <v>21:0027</v>
      </c>
      <c r="E4086" t="s">
        <v>15178</v>
      </c>
      <c r="F4086" t="s">
        <v>15179</v>
      </c>
      <c r="H4086">
        <v>63.978284000000002</v>
      </c>
      <c r="I4086">
        <v>-95.508706399999994</v>
      </c>
      <c r="J4086" s="1" t="str">
        <f t="shared" si="299"/>
        <v>Till</v>
      </c>
      <c r="K4086" s="1" t="str">
        <f t="shared" si="300"/>
        <v>&lt;63 micron</v>
      </c>
      <c r="L4086">
        <v>0.1</v>
      </c>
      <c r="M4086">
        <v>0.49</v>
      </c>
      <c r="N4086">
        <v>4</v>
      </c>
      <c r="O4086">
        <v>170</v>
      </c>
      <c r="P4086">
        <v>0.25</v>
      </c>
      <c r="Q4086">
        <v>1</v>
      </c>
      <c r="R4086">
        <v>0.28000000000000003</v>
      </c>
      <c r="S4086">
        <v>0.25</v>
      </c>
      <c r="T4086">
        <v>3</v>
      </c>
      <c r="U4086">
        <v>15</v>
      </c>
      <c r="V4086">
        <v>4</v>
      </c>
      <c r="W4086">
        <v>1.18</v>
      </c>
      <c r="X4086">
        <v>5</v>
      </c>
      <c r="Y4086">
        <v>0.5</v>
      </c>
      <c r="Z4086">
        <v>0.08</v>
      </c>
      <c r="AA4086">
        <v>20</v>
      </c>
      <c r="AB4086">
        <v>0.22</v>
      </c>
      <c r="AC4086">
        <v>130</v>
      </c>
      <c r="AD4086">
        <v>0.5</v>
      </c>
      <c r="AE4086">
        <v>0.01</v>
      </c>
      <c r="AF4086">
        <v>7</v>
      </c>
      <c r="AG4086">
        <v>750</v>
      </c>
      <c r="AH4086">
        <v>14</v>
      </c>
      <c r="AI4086">
        <v>1</v>
      </c>
      <c r="AJ4086">
        <v>1</v>
      </c>
      <c r="AK4086">
        <v>112</v>
      </c>
      <c r="AL4086">
        <v>0.03</v>
      </c>
      <c r="AM4086">
        <v>5</v>
      </c>
      <c r="AN4086">
        <v>5</v>
      </c>
      <c r="AO4086">
        <v>16</v>
      </c>
      <c r="AP4086">
        <v>5</v>
      </c>
      <c r="AQ4086">
        <v>14</v>
      </c>
    </row>
    <row r="4087" spans="1:43" hidden="1" x14ac:dyDescent="0.25">
      <c r="A4087" t="s">
        <v>15180</v>
      </c>
      <c r="B4087" t="s">
        <v>15181</v>
      </c>
      <c r="C4087" s="1" t="str">
        <f t="shared" si="297"/>
        <v>21:0118</v>
      </c>
      <c r="D4087" s="1" t="str">
        <f t="shared" si="298"/>
        <v>21:0027</v>
      </c>
      <c r="E4087" t="s">
        <v>15182</v>
      </c>
      <c r="F4087" t="s">
        <v>15183</v>
      </c>
      <c r="H4087">
        <v>63.987950900000001</v>
      </c>
      <c r="I4087">
        <v>-95.506853599999999</v>
      </c>
      <c r="J4087" s="1" t="str">
        <f t="shared" si="299"/>
        <v>Till</v>
      </c>
      <c r="K4087" s="1" t="str">
        <f t="shared" si="300"/>
        <v>&lt;63 micron</v>
      </c>
      <c r="L4087">
        <v>0.1</v>
      </c>
      <c r="M4087">
        <v>0.56999999999999995</v>
      </c>
      <c r="N4087">
        <v>4</v>
      </c>
      <c r="O4087">
        <v>260</v>
      </c>
      <c r="P4087">
        <v>0.25</v>
      </c>
      <c r="Q4087">
        <v>1</v>
      </c>
      <c r="R4087">
        <v>0.28999999999999998</v>
      </c>
      <c r="S4087">
        <v>0.25</v>
      </c>
      <c r="T4087">
        <v>3</v>
      </c>
      <c r="U4087">
        <v>15</v>
      </c>
      <c r="V4087">
        <v>5</v>
      </c>
      <c r="W4087">
        <v>1.21</v>
      </c>
      <c r="X4087">
        <v>5</v>
      </c>
      <c r="Y4087">
        <v>0.5</v>
      </c>
      <c r="Z4087">
        <v>0.13</v>
      </c>
      <c r="AA4087">
        <v>20</v>
      </c>
      <c r="AB4087">
        <v>0.24</v>
      </c>
      <c r="AC4087">
        <v>140</v>
      </c>
      <c r="AD4087">
        <v>0.5</v>
      </c>
      <c r="AE4087">
        <v>0.01</v>
      </c>
      <c r="AF4087">
        <v>7</v>
      </c>
      <c r="AG4087">
        <v>720</v>
      </c>
      <c r="AH4087">
        <v>16</v>
      </c>
      <c r="AI4087">
        <v>1</v>
      </c>
      <c r="AJ4087">
        <v>1</v>
      </c>
      <c r="AK4087">
        <v>88</v>
      </c>
      <c r="AL4087">
        <v>0.03</v>
      </c>
      <c r="AM4087">
        <v>5</v>
      </c>
      <c r="AN4087">
        <v>5</v>
      </c>
      <c r="AO4087">
        <v>17</v>
      </c>
      <c r="AP4087">
        <v>5</v>
      </c>
      <c r="AQ4087">
        <v>16</v>
      </c>
    </row>
    <row r="4088" spans="1:43" hidden="1" x14ac:dyDescent="0.25">
      <c r="A4088" t="s">
        <v>15184</v>
      </c>
      <c r="B4088" t="s">
        <v>15185</v>
      </c>
      <c r="C4088" s="1" t="str">
        <f t="shared" si="297"/>
        <v>21:0118</v>
      </c>
      <c r="D4088" s="1" t="str">
        <f t="shared" si="298"/>
        <v>21:0027</v>
      </c>
      <c r="E4088" t="s">
        <v>15186</v>
      </c>
      <c r="F4088" t="s">
        <v>15187</v>
      </c>
      <c r="H4088">
        <v>64.002521099999996</v>
      </c>
      <c r="I4088">
        <v>-95.519473700000006</v>
      </c>
      <c r="J4088" s="1" t="str">
        <f t="shared" si="299"/>
        <v>Till</v>
      </c>
      <c r="K4088" s="1" t="str">
        <f t="shared" si="300"/>
        <v>&lt;63 micron</v>
      </c>
      <c r="L4088">
        <v>0.1</v>
      </c>
      <c r="M4088">
        <v>0.42</v>
      </c>
      <c r="N4088">
        <v>4</v>
      </c>
      <c r="O4088">
        <v>340</v>
      </c>
      <c r="P4088">
        <v>0.25</v>
      </c>
      <c r="Q4088">
        <v>1</v>
      </c>
      <c r="R4088">
        <v>0.25</v>
      </c>
      <c r="S4088">
        <v>0.25</v>
      </c>
      <c r="T4088">
        <v>2</v>
      </c>
      <c r="U4088">
        <v>11</v>
      </c>
      <c r="V4088">
        <v>4</v>
      </c>
      <c r="W4088">
        <v>1.0900000000000001</v>
      </c>
      <c r="X4088">
        <v>5</v>
      </c>
      <c r="Y4088">
        <v>0.5</v>
      </c>
      <c r="Z4088">
        <v>0.08</v>
      </c>
      <c r="AA4088">
        <v>30</v>
      </c>
      <c r="AB4088">
        <v>0.17</v>
      </c>
      <c r="AC4088">
        <v>125</v>
      </c>
      <c r="AD4088">
        <v>0.5</v>
      </c>
      <c r="AE4088">
        <v>0.01</v>
      </c>
      <c r="AF4088">
        <v>4</v>
      </c>
      <c r="AG4088">
        <v>750</v>
      </c>
      <c r="AH4088">
        <v>8</v>
      </c>
      <c r="AI4088">
        <v>1</v>
      </c>
      <c r="AJ4088">
        <v>1</v>
      </c>
      <c r="AK4088">
        <v>141</v>
      </c>
      <c r="AL4088">
        <v>0.02</v>
      </c>
      <c r="AM4088">
        <v>5</v>
      </c>
      <c r="AN4088">
        <v>5</v>
      </c>
      <c r="AO4088">
        <v>14</v>
      </c>
      <c r="AP4088">
        <v>5</v>
      </c>
      <c r="AQ4088">
        <v>10</v>
      </c>
    </row>
    <row r="4089" spans="1:43" hidden="1" x14ac:dyDescent="0.25">
      <c r="A4089" t="s">
        <v>15188</v>
      </c>
      <c r="B4089" t="s">
        <v>15189</v>
      </c>
      <c r="C4089" s="1" t="str">
        <f t="shared" si="297"/>
        <v>21:0118</v>
      </c>
      <c r="D4089" s="1" t="str">
        <f t="shared" si="298"/>
        <v>21:0027</v>
      </c>
      <c r="E4089" t="s">
        <v>15190</v>
      </c>
      <c r="F4089" t="s">
        <v>15191</v>
      </c>
      <c r="H4089">
        <v>63.960654400000003</v>
      </c>
      <c r="I4089">
        <v>-95.471255499999998</v>
      </c>
      <c r="J4089" s="1" t="str">
        <f t="shared" si="299"/>
        <v>Till</v>
      </c>
      <c r="K4089" s="1" t="str">
        <f t="shared" si="300"/>
        <v>&lt;63 micron</v>
      </c>
      <c r="L4089">
        <v>0.1</v>
      </c>
      <c r="M4089">
        <v>1.41</v>
      </c>
      <c r="N4089">
        <v>8</v>
      </c>
      <c r="O4089">
        <v>290</v>
      </c>
      <c r="P4089">
        <v>0.25</v>
      </c>
      <c r="Q4089">
        <v>1</v>
      </c>
      <c r="R4089">
        <v>0.32</v>
      </c>
      <c r="S4089">
        <v>0.25</v>
      </c>
      <c r="T4089">
        <v>5</v>
      </c>
      <c r="U4089">
        <v>23</v>
      </c>
      <c r="V4089">
        <v>13</v>
      </c>
      <c r="W4089">
        <v>1.69</v>
      </c>
      <c r="X4089">
        <v>5</v>
      </c>
      <c r="Y4089">
        <v>0.5</v>
      </c>
      <c r="Z4089">
        <v>0.31</v>
      </c>
      <c r="AA4089">
        <v>30</v>
      </c>
      <c r="AB4089">
        <v>0.51</v>
      </c>
      <c r="AC4089">
        <v>235</v>
      </c>
      <c r="AD4089">
        <v>0.5</v>
      </c>
      <c r="AE4089">
        <v>0.02</v>
      </c>
      <c r="AF4089">
        <v>10</v>
      </c>
      <c r="AG4089">
        <v>630</v>
      </c>
      <c r="AH4089">
        <v>20</v>
      </c>
      <c r="AI4089">
        <v>1</v>
      </c>
      <c r="AJ4089">
        <v>2</v>
      </c>
      <c r="AK4089">
        <v>107</v>
      </c>
      <c r="AL4089">
        <v>0.02</v>
      </c>
      <c r="AM4089">
        <v>5</v>
      </c>
      <c r="AN4089">
        <v>5</v>
      </c>
      <c r="AO4089">
        <v>21</v>
      </c>
      <c r="AP4089">
        <v>5</v>
      </c>
      <c r="AQ4089">
        <v>28</v>
      </c>
    </row>
    <row r="4090" spans="1:43" hidden="1" x14ac:dyDescent="0.25">
      <c r="A4090" t="s">
        <v>15192</v>
      </c>
      <c r="B4090" t="s">
        <v>15193</v>
      </c>
      <c r="C4090" s="1" t="str">
        <f t="shared" si="297"/>
        <v>21:0118</v>
      </c>
      <c r="D4090" s="1" t="str">
        <f t="shared" si="298"/>
        <v>21:0027</v>
      </c>
      <c r="E4090" t="s">
        <v>15194</v>
      </c>
      <c r="F4090" t="s">
        <v>15195</v>
      </c>
      <c r="H4090">
        <v>63.9754212</v>
      </c>
      <c r="I4090">
        <v>-95.459866700000006</v>
      </c>
      <c r="J4090" s="1" t="str">
        <f t="shared" si="299"/>
        <v>Till</v>
      </c>
      <c r="K4090" s="1" t="str">
        <f t="shared" si="300"/>
        <v>&lt;63 micron</v>
      </c>
      <c r="L4090">
        <v>0.1</v>
      </c>
      <c r="M4090">
        <v>0.72</v>
      </c>
      <c r="N4090">
        <v>2</v>
      </c>
      <c r="O4090">
        <v>300</v>
      </c>
      <c r="P4090">
        <v>0.25</v>
      </c>
      <c r="Q4090">
        <v>1</v>
      </c>
      <c r="R4090">
        <v>0.35</v>
      </c>
      <c r="S4090">
        <v>0.25</v>
      </c>
      <c r="T4090">
        <v>3</v>
      </c>
      <c r="U4090">
        <v>17</v>
      </c>
      <c r="V4090">
        <v>6</v>
      </c>
      <c r="W4090">
        <v>1.43</v>
      </c>
      <c r="X4090">
        <v>5</v>
      </c>
      <c r="Y4090">
        <v>0.5</v>
      </c>
      <c r="Z4090">
        <v>0.15</v>
      </c>
      <c r="AA4090">
        <v>30</v>
      </c>
      <c r="AB4090">
        <v>0.3</v>
      </c>
      <c r="AC4090">
        <v>155</v>
      </c>
      <c r="AD4090">
        <v>0.5</v>
      </c>
      <c r="AE4090">
        <v>0.01</v>
      </c>
      <c r="AF4090">
        <v>7</v>
      </c>
      <c r="AG4090">
        <v>800</v>
      </c>
      <c r="AH4090">
        <v>8</v>
      </c>
      <c r="AI4090">
        <v>1</v>
      </c>
      <c r="AJ4090">
        <v>2</v>
      </c>
      <c r="AK4090">
        <v>138</v>
      </c>
      <c r="AL4090">
        <v>0.04</v>
      </c>
      <c r="AM4090">
        <v>5</v>
      </c>
      <c r="AN4090">
        <v>5</v>
      </c>
      <c r="AO4090">
        <v>22</v>
      </c>
      <c r="AP4090">
        <v>5</v>
      </c>
      <c r="AQ4090">
        <v>18</v>
      </c>
    </row>
    <row r="4091" spans="1:43" hidden="1" x14ac:dyDescent="0.25">
      <c r="A4091" t="s">
        <v>15196</v>
      </c>
      <c r="B4091" t="s">
        <v>15197</v>
      </c>
      <c r="C4091" s="1" t="str">
        <f t="shared" si="297"/>
        <v>21:0118</v>
      </c>
      <c r="D4091" s="1" t="str">
        <f t="shared" si="298"/>
        <v>21:0027</v>
      </c>
      <c r="E4091" t="s">
        <v>15198</v>
      </c>
      <c r="F4091" t="s">
        <v>15199</v>
      </c>
      <c r="H4091">
        <v>63.992962900000002</v>
      </c>
      <c r="I4091">
        <v>-95.481697199999999</v>
      </c>
      <c r="J4091" s="1" t="str">
        <f t="shared" si="299"/>
        <v>Till</v>
      </c>
      <c r="K4091" s="1" t="str">
        <f t="shared" si="300"/>
        <v>&lt;63 micron</v>
      </c>
      <c r="L4091">
        <v>0.1</v>
      </c>
      <c r="M4091">
        <v>0.4</v>
      </c>
      <c r="N4091">
        <v>2</v>
      </c>
      <c r="O4091">
        <v>220</v>
      </c>
      <c r="P4091">
        <v>0.25</v>
      </c>
      <c r="Q4091">
        <v>1</v>
      </c>
      <c r="R4091">
        <v>0.35</v>
      </c>
      <c r="S4091">
        <v>0.25</v>
      </c>
      <c r="T4091">
        <v>2</v>
      </c>
      <c r="U4091">
        <v>11</v>
      </c>
      <c r="V4091">
        <v>3</v>
      </c>
      <c r="W4091">
        <v>1.07</v>
      </c>
      <c r="X4091">
        <v>5</v>
      </c>
      <c r="Y4091">
        <v>0.5</v>
      </c>
      <c r="Z4091">
        <v>0.06</v>
      </c>
      <c r="AA4091">
        <v>20</v>
      </c>
      <c r="AB4091">
        <v>0.15</v>
      </c>
      <c r="AC4091">
        <v>115</v>
      </c>
      <c r="AD4091">
        <v>0.5</v>
      </c>
      <c r="AE4091">
        <v>0.01</v>
      </c>
      <c r="AF4091">
        <v>4</v>
      </c>
      <c r="AG4091">
        <v>860</v>
      </c>
      <c r="AH4091">
        <v>6</v>
      </c>
      <c r="AI4091">
        <v>1</v>
      </c>
      <c r="AJ4091">
        <v>1</v>
      </c>
      <c r="AK4091">
        <v>106</v>
      </c>
      <c r="AL4091">
        <v>0.04</v>
      </c>
      <c r="AM4091">
        <v>5</v>
      </c>
      <c r="AN4091">
        <v>5</v>
      </c>
      <c r="AO4091">
        <v>15</v>
      </c>
      <c r="AP4091">
        <v>5</v>
      </c>
      <c r="AQ4091">
        <v>10</v>
      </c>
    </row>
    <row r="4092" spans="1:43" hidden="1" x14ac:dyDescent="0.25">
      <c r="A4092" t="s">
        <v>15200</v>
      </c>
      <c r="B4092" t="s">
        <v>15201</v>
      </c>
      <c r="C4092" s="1" t="str">
        <f t="shared" si="297"/>
        <v>21:0118</v>
      </c>
      <c r="D4092" s="1" t="str">
        <f t="shared" si="298"/>
        <v>21:0027</v>
      </c>
      <c r="E4092" t="s">
        <v>15202</v>
      </c>
      <c r="F4092" t="s">
        <v>15203</v>
      </c>
      <c r="H4092">
        <v>64.002979499999995</v>
      </c>
      <c r="I4092">
        <v>-95.484038900000002</v>
      </c>
      <c r="J4092" s="1" t="str">
        <f t="shared" si="299"/>
        <v>Till</v>
      </c>
      <c r="K4092" s="1" t="str">
        <f t="shared" si="300"/>
        <v>&lt;63 micron</v>
      </c>
      <c r="L4092">
        <v>0.1</v>
      </c>
      <c r="M4092">
        <v>0.42</v>
      </c>
      <c r="N4092">
        <v>1</v>
      </c>
      <c r="O4092">
        <v>410</v>
      </c>
      <c r="P4092">
        <v>0.25</v>
      </c>
      <c r="Q4092">
        <v>1</v>
      </c>
      <c r="R4092">
        <v>0.26</v>
      </c>
      <c r="S4092">
        <v>0.25</v>
      </c>
      <c r="T4092">
        <v>1</v>
      </c>
      <c r="U4092">
        <v>11</v>
      </c>
      <c r="V4092">
        <v>3</v>
      </c>
      <c r="W4092">
        <v>1.04</v>
      </c>
      <c r="X4092">
        <v>5</v>
      </c>
      <c r="Y4092">
        <v>0.5</v>
      </c>
      <c r="Z4092">
        <v>7.0000000000000007E-2</v>
      </c>
      <c r="AA4092">
        <v>30</v>
      </c>
      <c r="AB4092">
        <v>0.15</v>
      </c>
      <c r="AC4092">
        <v>95</v>
      </c>
      <c r="AD4092">
        <v>0.5</v>
      </c>
      <c r="AE4092">
        <v>0.01</v>
      </c>
      <c r="AF4092">
        <v>3</v>
      </c>
      <c r="AG4092">
        <v>740</v>
      </c>
      <c r="AH4092">
        <v>10</v>
      </c>
      <c r="AI4092">
        <v>1</v>
      </c>
      <c r="AJ4092">
        <v>1</v>
      </c>
      <c r="AK4092">
        <v>164</v>
      </c>
      <c r="AL4092">
        <v>0.03</v>
      </c>
      <c r="AM4092">
        <v>5</v>
      </c>
      <c r="AN4092">
        <v>5</v>
      </c>
      <c r="AO4092">
        <v>14</v>
      </c>
      <c r="AP4092">
        <v>5</v>
      </c>
      <c r="AQ4092">
        <v>10</v>
      </c>
    </row>
    <row r="4093" spans="1:43" hidden="1" x14ac:dyDescent="0.25">
      <c r="A4093" t="s">
        <v>15204</v>
      </c>
      <c r="B4093" t="s">
        <v>15205</v>
      </c>
      <c r="C4093" s="1" t="str">
        <f t="shared" si="297"/>
        <v>21:0118</v>
      </c>
      <c r="D4093" s="1" t="str">
        <f t="shared" si="298"/>
        <v>21:0027</v>
      </c>
      <c r="E4093" t="s">
        <v>15206</v>
      </c>
      <c r="F4093" t="s">
        <v>15207</v>
      </c>
      <c r="H4093">
        <v>63.961354499999999</v>
      </c>
      <c r="I4093">
        <v>-95.453299400000006</v>
      </c>
      <c r="J4093" s="1" t="str">
        <f t="shared" si="299"/>
        <v>Till</v>
      </c>
      <c r="K4093" s="1" t="str">
        <f t="shared" si="300"/>
        <v>&lt;63 micron</v>
      </c>
      <c r="L4093">
        <v>0.1</v>
      </c>
      <c r="M4093">
        <v>0.37</v>
      </c>
      <c r="N4093">
        <v>1</v>
      </c>
      <c r="O4093">
        <v>60</v>
      </c>
      <c r="P4093">
        <v>0.25</v>
      </c>
      <c r="Q4093">
        <v>1</v>
      </c>
      <c r="R4093">
        <v>0.28999999999999998</v>
      </c>
      <c r="S4093">
        <v>0.25</v>
      </c>
      <c r="T4093">
        <v>0.5</v>
      </c>
      <c r="U4093">
        <v>10</v>
      </c>
      <c r="V4093">
        <v>2</v>
      </c>
      <c r="W4093">
        <v>0.91</v>
      </c>
      <c r="X4093">
        <v>5</v>
      </c>
      <c r="Y4093">
        <v>0.5</v>
      </c>
      <c r="Z4093">
        <v>0.04</v>
      </c>
      <c r="AA4093">
        <v>20</v>
      </c>
      <c r="AB4093">
        <v>0.16</v>
      </c>
      <c r="AC4093">
        <v>105</v>
      </c>
      <c r="AD4093">
        <v>0.5</v>
      </c>
      <c r="AE4093">
        <v>0.01</v>
      </c>
      <c r="AF4093">
        <v>3</v>
      </c>
      <c r="AG4093">
        <v>670</v>
      </c>
      <c r="AH4093">
        <v>8</v>
      </c>
      <c r="AI4093">
        <v>1</v>
      </c>
      <c r="AJ4093">
        <v>1</v>
      </c>
      <c r="AK4093">
        <v>78</v>
      </c>
      <c r="AL4093">
        <v>0.04</v>
      </c>
      <c r="AM4093">
        <v>5</v>
      </c>
      <c r="AN4093">
        <v>5</v>
      </c>
      <c r="AO4093">
        <v>13</v>
      </c>
      <c r="AP4093">
        <v>5</v>
      </c>
      <c r="AQ4093">
        <v>10</v>
      </c>
    </row>
    <row r="4094" spans="1:43" hidden="1" x14ac:dyDescent="0.25">
      <c r="A4094" t="s">
        <v>15208</v>
      </c>
      <c r="B4094" t="s">
        <v>15209</v>
      </c>
      <c r="C4094" s="1" t="str">
        <f t="shared" si="297"/>
        <v>21:0118</v>
      </c>
      <c r="D4094" s="1" t="str">
        <f t="shared" si="298"/>
        <v>21:0027</v>
      </c>
      <c r="E4094" t="s">
        <v>15210</v>
      </c>
      <c r="F4094" t="s">
        <v>15211</v>
      </c>
      <c r="H4094">
        <v>63.974550600000001</v>
      </c>
      <c r="I4094">
        <v>-95.437512900000002</v>
      </c>
      <c r="J4094" s="1" t="str">
        <f t="shared" si="299"/>
        <v>Till</v>
      </c>
      <c r="K4094" s="1" t="str">
        <f t="shared" si="300"/>
        <v>&lt;63 micron</v>
      </c>
      <c r="L4094">
        <v>0.1</v>
      </c>
      <c r="M4094">
        <v>0.54</v>
      </c>
      <c r="N4094">
        <v>4</v>
      </c>
      <c r="O4094">
        <v>240</v>
      </c>
      <c r="P4094">
        <v>0.25</v>
      </c>
      <c r="Q4094">
        <v>1</v>
      </c>
      <c r="R4094">
        <v>0.33</v>
      </c>
      <c r="S4094">
        <v>0.25</v>
      </c>
      <c r="T4094">
        <v>2</v>
      </c>
      <c r="U4094">
        <v>12</v>
      </c>
      <c r="V4094">
        <v>3</v>
      </c>
      <c r="W4094">
        <v>1.21</v>
      </c>
      <c r="X4094">
        <v>5</v>
      </c>
      <c r="Y4094">
        <v>0.5</v>
      </c>
      <c r="Z4094">
        <v>0.1</v>
      </c>
      <c r="AA4094">
        <v>30</v>
      </c>
      <c r="AB4094">
        <v>0.18</v>
      </c>
      <c r="AC4094">
        <v>145</v>
      </c>
      <c r="AD4094">
        <v>0.5</v>
      </c>
      <c r="AE4094">
        <v>0.01</v>
      </c>
      <c r="AF4094">
        <v>4</v>
      </c>
      <c r="AG4094">
        <v>790</v>
      </c>
      <c r="AH4094">
        <v>8</v>
      </c>
      <c r="AI4094">
        <v>1</v>
      </c>
      <c r="AJ4094">
        <v>1</v>
      </c>
      <c r="AK4094">
        <v>160</v>
      </c>
      <c r="AL4094">
        <v>0.04</v>
      </c>
      <c r="AM4094">
        <v>5</v>
      </c>
      <c r="AN4094">
        <v>5</v>
      </c>
      <c r="AO4094">
        <v>17</v>
      </c>
      <c r="AP4094">
        <v>5</v>
      </c>
      <c r="AQ4094">
        <v>12</v>
      </c>
    </row>
    <row r="4095" spans="1:43" hidden="1" x14ac:dyDescent="0.25">
      <c r="A4095" t="s">
        <v>15212</v>
      </c>
      <c r="B4095" t="s">
        <v>15213</v>
      </c>
      <c r="C4095" s="1" t="str">
        <f t="shared" si="297"/>
        <v>21:0118</v>
      </c>
      <c r="D4095" s="1" t="str">
        <f t="shared" si="298"/>
        <v>21:0027</v>
      </c>
      <c r="E4095" t="s">
        <v>15214</v>
      </c>
      <c r="F4095" t="s">
        <v>15215</v>
      </c>
      <c r="H4095">
        <v>63.987749200000003</v>
      </c>
      <c r="I4095">
        <v>-95.450869999999995</v>
      </c>
      <c r="J4095" s="1" t="str">
        <f t="shared" si="299"/>
        <v>Till</v>
      </c>
      <c r="K4095" s="1" t="str">
        <f t="shared" si="300"/>
        <v>&lt;63 micron</v>
      </c>
      <c r="L4095">
        <v>0.1</v>
      </c>
      <c r="M4095">
        <v>0.73</v>
      </c>
      <c r="N4095">
        <v>1</v>
      </c>
      <c r="O4095">
        <v>320</v>
      </c>
      <c r="P4095">
        <v>0.25</v>
      </c>
      <c r="Q4095">
        <v>1</v>
      </c>
      <c r="R4095">
        <v>0.28999999999999998</v>
      </c>
      <c r="S4095">
        <v>0.25</v>
      </c>
      <c r="T4095">
        <v>2</v>
      </c>
      <c r="U4095">
        <v>18</v>
      </c>
      <c r="V4095">
        <v>8</v>
      </c>
      <c r="W4095">
        <v>1.38</v>
      </c>
      <c r="X4095">
        <v>5</v>
      </c>
      <c r="Y4095">
        <v>0.5</v>
      </c>
      <c r="Z4095">
        <v>0.14000000000000001</v>
      </c>
      <c r="AA4095">
        <v>30</v>
      </c>
      <c r="AB4095">
        <v>0.31</v>
      </c>
      <c r="AC4095">
        <v>160</v>
      </c>
      <c r="AD4095">
        <v>0.5</v>
      </c>
      <c r="AE4095">
        <v>0.01</v>
      </c>
      <c r="AF4095">
        <v>9</v>
      </c>
      <c r="AG4095">
        <v>680</v>
      </c>
      <c r="AH4095">
        <v>18</v>
      </c>
      <c r="AI4095">
        <v>1</v>
      </c>
      <c r="AJ4095">
        <v>1</v>
      </c>
      <c r="AK4095">
        <v>96</v>
      </c>
      <c r="AL4095">
        <v>0.03</v>
      </c>
      <c r="AM4095">
        <v>5</v>
      </c>
      <c r="AN4095">
        <v>5</v>
      </c>
      <c r="AO4095">
        <v>18</v>
      </c>
      <c r="AP4095">
        <v>5</v>
      </c>
      <c r="AQ4095">
        <v>20</v>
      </c>
    </row>
    <row r="4096" spans="1:43" hidden="1" x14ac:dyDescent="0.25">
      <c r="A4096" t="s">
        <v>15216</v>
      </c>
      <c r="B4096" t="s">
        <v>15217</v>
      </c>
      <c r="C4096" s="1" t="str">
        <f t="shared" si="297"/>
        <v>21:0118</v>
      </c>
      <c r="D4096" s="1" t="str">
        <f t="shared" si="298"/>
        <v>21:0027</v>
      </c>
      <c r="E4096" t="s">
        <v>15218</v>
      </c>
      <c r="F4096" t="s">
        <v>15219</v>
      </c>
      <c r="H4096">
        <v>64.004699900000006</v>
      </c>
      <c r="I4096">
        <v>-95.438177199999998</v>
      </c>
      <c r="J4096" s="1" t="str">
        <f t="shared" si="299"/>
        <v>Till</v>
      </c>
      <c r="K4096" s="1" t="str">
        <f t="shared" si="300"/>
        <v>&lt;63 micron</v>
      </c>
      <c r="L4096">
        <v>0.1</v>
      </c>
      <c r="M4096">
        <v>0.78</v>
      </c>
      <c r="N4096">
        <v>6</v>
      </c>
      <c r="O4096">
        <v>180</v>
      </c>
      <c r="P4096">
        <v>0.25</v>
      </c>
      <c r="Q4096">
        <v>1</v>
      </c>
      <c r="R4096">
        <v>0.3</v>
      </c>
      <c r="S4096">
        <v>0.25</v>
      </c>
      <c r="T4096">
        <v>3</v>
      </c>
      <c r="U4096">
        <v>16</v>
      </c>
      <c r="V4096">
        <v>9</v>
      </c>
      <c r="W4096">
        <v>1.3</v>
      </c>
      <c r="X4096">
        <v>5</v>
      </c>
      <c r="Y4096">
        <v>0.5</v>
      </c>
      <c r="Z4096">
        <v>0.16</v>
      </c>
      <c r="AA4096">
        <v>20</v>
      </c>
      <c r="AB4096">
        <v>0.31</v>
      </c>
      <c r="AC4096">
        <v>145</v>
      </c>
      <c r="AD4096">
        <v>0.5</v>
      </c>
      <c r="AE4096">
        <v>0.01</v>
      </c>
      <c r="AF4096">
        <v>6</v>
      </c>
      <c r="AG4096">
        <v>710</v>
      </c>
      <c r="AH4096">
        <v>10</v>
      </c>
      <c r="AI4096">
        <v>1</v>
      </c>
      <c r="AJ4096">
        <v>1</v>
      </c>
      <c r="AK4096">
        <v>75</v>
      </c>
      <c r="AL4096">
        <v>0.03</v>
      </c>
      <c r="AM4096">
        <v>5</v>
      </c>
      <c r="AN4096">
        <v>5</v>
      </c>
      <c r="AO4096">
        <v>18</v>
      </c>
      <c r="AP4096">
        <v>5</v>
      </c>
      <c r="AQ4096">
        <v>20</v>
      </c>
    </row>
    <row r="4097" spans="1:43" hidden="1" x14ac:dyDescent="0.25">
      <c r="A4097" t="s">
        <v>15220</v>
      </c>
      <c r="B4097" t="s">
        <v>15221</v>
      </c>
      <c r="C4097" s="1" t="str">
        <f t="shared" si="297"/>
        <v>21:0118</v>
      </c>
      <c r="D4097" s="1" t="str">
        <f t="shared" si="298"/>
        <v>21:0027</v>
      </c>
      <c r="E4097" t="s">
        <v>15222</v>
      </c>
      <c r="F4097" t="s">
        <v>15223</v>
      </c>
      <c r="H4097">
        <v>63.967824499999999</v>
      </c>
      <c r="I4097">
        <v>-95.424708600000002</v>
      </c>
      <c r="J4097" s="1" t="str">
        <f t="shared" si="299"/>
        <v>Till</v>
      </c>
      <c r="K4097" s="1" t="str">
        <f t="shared" si="300"/>
        <v>&lt;63 micron</v>
      </c>
      <c r="L4097">
        <v>0.1</v>
      </c>
      <c r="M4097">
        <v>0.48</v>
      </c>
      <c r="N4097">
        <v>2</v>
      </c>
      <c r="O4097">
        <v>110</v>
      </c>
      <c r="P4097">
        <v>0.25</v>
      </c>
      <c r="Q4097">
        <v>1</v>
      </c>
      <c r="R4097">
        <v>0.3</v>
      </c>
      <c r="S4097">
        <v>0.25</v>
      </c>
      <c r="T4097">
        <v>2</v>
      </c>
      <c r="U4097">
        <v>12</v>
      </c>
      <c r="V4097">
        <v>3</v>
      </c>
      <c r="W4097">
        <v>1.06</v>
      </c>
      <c r="X4097">
        <v>5</v>
      </c>
      <c r="Y4097">
        <v>0.5</v>
      </c>
      <c r="Z4097">
        <v>7.0000000000000007E-2</v>
      </c>
      <c r="AA4097">
        <v>20</v>
      </c>
      <c r="AB4097">
        <v>0.22</v>
      </c>
      <c r="AC4097">
        <v>120</v>
      </c>
      <c r="AD4097">
        <v>0.5</v>
      </c>
      <c r="AE4097">
        <v>0.01</v>
      </c>
      <c r="AF4097">
        <v>5</v>
      </c>
      <c r="AG4097">
        <v>730</v>
      </c>
      <c r="AH4097">
        <v>8</v>
      </c>
      <c r="AI4097">
        <v>1</v>
      </c>
      <c r="AJ4097">
        <v>1</v>
      </c>
      <c r="AK4097">
        <v>78</v>
      </c>
      <c r="AL4097">
        <v>0.04</v>
      </c>
      <c r="AM4097">
        <v>5</v>
      </c>
      <c r="AN4097">
        <v>5</v>
      </c>
      <c r="AO4097">
        <v>15</v>
      </c>
      <c r="AP4097">
        <v>5</v>
      </c>
      <c r="AQ4097">
        <v>14</v>
      </c>
    </row>
    <row r="4098" spans="1:43" hidden="1" x14ac:dyDescent="0.25">
      <c r="A4098" t="s">
        <v>15224</v>
      </c>
      <c r="B4098" t="s">
        <v>15225</v>
      </c>
      <c r="C4098" s="1" t="str">
        <f t="shared" si="297"/>
        <v>21:0118</v>
      </c>
      <c r="D4098" s="1" t="str">
        <f t="shared" si="298"/>
        <v>21:0027</v>
      </c>
      <c r="E4098" t="s">
        <v>15226</v>
      </c>
      <c r="F4098" t="s">
        <v>15227</v>
      </c>
      <c r="H4098">
        <v>63.9765041</v>
      </c>
      <c r="I4098">
        <v>-95.410887500000001</v>
      </c>
      <c r="J4098" s="1" t="str">
        <f t="shared" si="299"/>
        <v>Till</v>
      </c>
      <c r="K4098" s="1" t="str">
        <f t="shared" si="300"/>
        <v>&lt;63 micron</v>
      </c>
      <c r="L4098">
        <v>0.1</v>
      </c>
      <c r="M4098">
        <v>0.95</v>
      </c>
      <c r="N4098">
        <v>6</v>
      </c>
      <c r="O4098">
        <v>270</v>
      </c>
      <c r="P4098">
        <v>0.25</v>
      </c>
      <c r="Q4098">
        <v>1</v>
      </c>
      <c r="R4098">
        <v>0.33</v>
      </c>
      <c r="S4098">
        <v>0.25</v>
      </c>
      <c r="T4098">
        <v>4</v>
      </c>
      <c r="U4098">
        <v>18</v>
      </c>
      <c r="V4098">
        <v>9</v>
      </c>
      <c r="W4098">
        <v>1.49</v>
      </c>
      <c r="X4098">
        <v>5</v>
      </c>
      <c r="Y4098">
        <v>0.5</v>
      </c>
      <c r="Z4098">
        <v>0.21</v>
      </c>
      <c r="AA4098">
        <v>20</v>
      </c>
      <c r="AB4098">
        <v>0.39</v>
      </c>
      <c r="AC4098">
        <v>175</v>
      </c>
      <c r="AD4098">
        <v>0.5</v>
      </c>
      <c r="AE4098">
        <v>0.01</v>
      </c>
      <c r="AF4098">
        <v>7</v>
      </c>
      <c r="AG4098">
        <v>700</v>
      </c>
      <c r="AH4098">
        <v>14</v>
      </c>
      <c r="AI4098">
        <v>1</v>
      </c>
      <c r="AJ4098">
        <v>2</v>
      </c>
      <c r="AK4098">
        <v>94</v>
      </c>
      <c r="AL4098">
        <v>0.03</v>
      </c>
      <c r="AM4098">
        <v>5</v>
      </c>
      <c r="AN4098">
        <v>5</v>
      </c>
      <c r="AO4098">
        <v>20</v>
      </c>
      <c r="AP4098">
        <v>5</v>
      </c>
      <c r="AQ4098">
        <v>24</v>
      </c>
    </row>
    <row r="4099" spans="1:43" hidden="1" x14ac:dyDescent="0.25">
      <c r="A4099" t="s">
        <v>15228</v>
      </c>
      <c r="B4099" t="s">
        <v>15229</v>
      </c>
      <c r="C4099" s="1" t="str">
        <f t="shared" si="297"/>
        <v>21:0118</v>
      </c>
      <c r="D4099" s="1" t="str">
        <f t="shared" si="298"/>
        <v>21:0027</v>
      </c>
      <c r="E4099" t="s">
        <v>15230</v>
      </c>
      <c r="F4099" t="s">
        <v>15231</v>
      </c>
      <c r="H4099">
        <v>63.988650999999997</v>
      </c>
      <c r="I4099">
        <v>-95.411525299999994</v>
      </c>
      <c r="J4099" s="1" t="str">
        <f t="shared" si="299"/>
        <v>Till</v>
      </c>
      <c r="K4099" s="1" t="str">
        <f t="shared" si="300"/>
        <v>&lt;63 micron</v>
      </c>
      <c r="L4099">
        <v>0.1</v>
      </c>
      <c r="M4099">
        <v>0.38</v>
      </c>
      <c r="N4099">
        <v>2</v>
      </c>
      <c r="O4099">
        <v>90</v>
      </c>
      <c r="P4099">
        <v>0.25</v>
      </c>
      <c r="Q4099">
        <v>1</v>
      </c>
      <c r="R4099">
        <v>0.3</v>
      </c>
      <c r="S4099">
        <v>0.25</v>
      </c>
      <c r="T4099">
        <v>2</v>
      </c>
      <c r="U4099">
        <v>11</v>
      </c>
      <c r="V4099">
        <v>2</v>
      </c>
      <c r="W4099">
        <v>0.94</v>
      </c>
      <c r="X4099">
        <v>5</v>
      </c>
      <c r="Y4099">
        <v>0.5</v>
      </c>
      <c r="Z4099">
        <v>0.06</v>
      </c>
      <c r="AA4099">
        <v>20</v>
      </c>
      <c r="AB4099">
        <v>0.15</v>
      </c>
      <c r="AC4099">
        <v>95</v>
      </c>
      <c r="AD4099">
        <v>0.5</v>
      </c>
      <c r="AE4099">
        <v>0.01</v>
      </c>
      <c r="AF4099">
        <v>4</v>
      </c>
      <c r="AG4099">
        <v>770</v>
      </c>
      <c r="AH4099">
        <v>10</v>
      </c>
      <c r="AI4099">
        <v>1</v>
      </c>
      <c r="AJ4099">
        <v>1</v>
      </c>
      <c r="AK4099">
        <v>65</v>
      </c>
      <c r="AL4099">
        <v>0.04</v>
      </c>
      <c r="AM4099">
        <v>5</v>
      </c>
      <c r="AN4099">
        <v>5</v>
      </c>
      <c r="AO4099">
        <v>14</v>
      </c>
      <c r="AP4099">
        <v>5</v>
      </c>
      <c r="AQ4099">
        <v>10</v>
      </c>
    </row>
    <row r="4100" spans="1:43" hidden="1" x14ac:dyDescent="0.25">
      <c r="A4100" t="s">
        <v>15232</v>
      </c>
      <c r="B4100" t="s">
        <v>15233</v>
      </c>
      <c r="C4100" s="1" t="str">
        <f t="shared" si="297"/>
        <v>21:0118</v>
      </c>
      <c r="D4100" s="1" t="str">
        <f t="shared" si="298"/>
        <v>21:0027</v>
      </c>
      <c r="E4100" t="s">
        <v>15234</v>
      </c>
      <c r="F4100" t="s">
        <v>15235</v>
      </c>
      <c r="H4100">
        <v>64.005048700000003</v>
      </c>
      <c r="I4100">
        <v>-95.410300300000003</v>
      </c>
      <c r="J4100" s="1" t="str">
        <f t="shared" si="299"/>
        <v>Till</v>
      </c>
      <c r="K4100" s="1" t="str">
        <f t="shared" si="300"/>
        <v>&lt;63 micron</v>
      </c>
      <c r="L4100">
        <v>0.1</v>
      </c>
      <c r="M4100">
        <v>0.56999999999999995</v>
      </c>
      <c r="N4100">
        <v>4</v>
      </c>
      <c r="O4100">
        <v>180</v>
      </c>
      <c r="P4100">
        <v>0.25</v>
      </c>
      <c r="Q4100">
        <v>1</v>
      </c>
      <c r="R4100">
        <v>0.31</v>
      </c>
      <c r="S4100">
        <v>0.25</v>
      </c>
      <c r="T4100">
        <v>3</v>
      </c>
      <c r="U4100">
        <v>13</v>
      </c>
      <c r="V4100">
        <v>5</v>
      </c>
      <c r="W4100">
        <v>1.17</v>
      </c>
      <c r="X4100">
        <v>5</v>
      </c>
      <c r="Y4100">
        <v>0.5</v>
      </c>
      <c r="Z4100">
        <v>0.11</v>
      </c>
      <c r="AA4100">
        <v>20</v>
      </c>
      <c r="AB4100">
        <v>0.23</v>
      </c>
      <c r="AC4100">
        <v>145</v>
      </c>
      <c r="AD4100">
        <v>0.5</v>
      </c>
      <c r="AE4100">
        <v>0.01</v>
      </c>
      <c r="AF4100">
        <v>6</v>
      </c>
      <c r="AG4100">
        <v>720</v>
      </c>
      <c r="AH4100">
        <v>6</v>
      </c>
      <c r="AI4100">
        <v>1</v>
      </c>
      <c r="AJ4100">
        <v>1</v>
      </c>
      <c r="AK4100">
        <v>82</v>
      </c>
      <c r="AL4100">
        <v>0.03</v>
      </c>
      <c r="AM4100">
        <v>5</v>
      </c>
      <c r="AN4100">
        <v>5</v>
      </c>
      <c r="AO4100">
        <v>16</v>
      </c>
      <c r="AP4100">
        <v>5</v>
      </c>
      <c r="AQ4100">
        <v>14</v>
      </c>
    </row>
    <row r="4101" spans="1:43" hidden="1" x14ac:dyDescent="0.25">
      <c r="A4101" t="s">
        <v>15236</v>
      </c>
      <c r="B4101" t="s">
        <v>15237</v>
      </c>
      <c r="C4101" s="1" t="str">
        <f t="shared" si="297"/>
        <v>21:0118</v>
      </c>
      <c r="D4101" s="1" t="str">
        <f t="shared" si="298"/>
        <v>21:0027</v>
      </c>
      <c r="E4101" t="s">
        <v>15238</v>
      </c>
      <c r="F4101" t="s">
        <v>15239</v>
      </c>
      <c r="H4101">
        <v>63.963011600000002</v>
      </c>
      <c r="I4101">
        <v>-95.387928200000005</v>
      </c>
      <c r="J4101" s="1" t="str">
        <f t="shared" si="299"/>
        <v>Till</v>
      </c>
      <c r="K4101" s="1" t="str">
        <f t="shared" si="300"/>
        <v>&lt;63 micron</v>
      </c>
      <c r="L4101">
        <v>0.1</v>
      </c>
      <c r="M4101">
        <v>0.59</v>
      </c>
      <c r="N4101">
        <v>2</v>
      </c>
      <c r="O4101">
        <v>180</v>
      </c>
      <c r="P4101">
        <v>0.25</v>
      </c>
      <c r="Q4101">
        <v>1</v>
      </c>
      <c r="R4101">
        <v>0.3</v>
      </c>
      <c r="S4101">
        <v>0.25</v>
      </c>
      <c r="T4101">
        <v>3</v>
      </c>
      <c r="U4101">
        <v>13</v>
      </c>
      <c r="V4101">
        <v>5</v>
      </c>
      <c r="W4101">
        <v>1.1499999999999999</v>
      </c>
      <c r="X4101">
        <v>5</v>
      </c>
      <c r="Y4101">
        <v>0.5</v>
      </c>
      <c r="Z4101">
        <v>0.11</v>
      </c>
      <c r="AA4101">
        <v>20</v>
      </c>
      <c r="AB4101">
        <v>0.24</v>
      </c>
      <c r="AC4101">
        <v>150</v>
      </c>
      <c r="AD4101">
        <v>0.5</v>
      </c>
      <c r="AE4101">
        <v>0.01</v>
      </c>
      <c r="AF4101">
        <v>6</v>
      </c>
      <c r="AG4101">
        <v>730</v>
      </c>
      <c r="AH4101">
        <v>6</v>
      </c>
      <c r="AI4101">
        <v>1</v>
      </c>
      <c r="AJ4101">
        <v>1</v>
      </c>
      <c r="AK4101">
        <v>81</v>
      </c>
      <c r="AL4101">
        <v>0.04</v>
      </c>
      <c r="AM4101">
        <v>5</v>
      </c>
      <c r="AN4101">
        <v>5</v>
      </c>
      <c r="AO4101">
        <v>16</v>
      </c>
      <c r="AP4101">
        <v>5</v>
      </c>
      <c r="AQ4101">
        <v>14</v>
      </c>
    </row>
    <row r="4102" spans="1:43" hidden="1" x14ac:dyDescent="0.25">
      <c r="A4102" t="s">
        <v>15240</v>
      </c>
      <c r="B4102" t="s">
        <v>15241</v>
      </c>
      <c r="C4102" s="1" t="str">
        <f t="shared" si="297"/>
        <v>21:0118</v>
      </c>
      <c r="D4102" s="1" t="str">
        <f t="shared" si="298"/>
        <v>21:0027</v>
      </c>
      <c r="E4102" t="s">
        <v>15242</v>
      </c>
      <c r="F4102" t="s">
        <v>15243</v>
      </c>
      <c r="H4102">
        <v>63.975980300000003</v>
      </c>
      <c r="I4102">
        <v>-95.382269500000007</v>
      </c>
      <c r="J4102" s="1" t="str">
        <f t="shared" si="299"/>
        <v>Till</v>
      </c>
      <c r="K4102" s="1" t="str">
        <f t="shared" si="300"/>
        <v>&lt;63 micron</v>
      </c>
      <c r="L4102">
        <v>0.1</v>
      </c>
      <c r="M4102">
        <v>1.1499999999999999</v>
      </c>
      <c r="N4102">
        <v>6</v>
      </c>
      <c r="O4102">
        <v>260</v>
      </c>
      <c r="P4102">
        <v>0.25</v>
      </c>
      <c r="Q4102">
        <v>1</v>
      </c>
      <c r="R4102">
        <v>0.34</v>
      </c>
      <c r="S4102">
        <v>0.25</v>
      </c>
      <c r="T4102">
        <v>4</v>
      </c>
      <c r="U4102">
        <v>20</v>
      </c>
      <c r="V4102">
        <v>10</v>
      </c>
      <c r="W4102">
        <v>1.62</v>
      </c>
      <c r="X4102">
        <v>5</v>
      </c>
      <c r="Y4102">
        <v>0.5</v>
      </c>
      <c r="Z4102">
        <v>0.25</v>
      </c>
      <c r="AA4102">
        <v>20</v>
      </c>
      <c r="AB4102">
        <v>0.4</v>
      </c>
      <c r="AC4102">
        <v>230</v>
      </c>
      <c r="AD4102">
        <v>0.5</v>
      </c>
      <c r="AE4102">
        <v>0.01</v>
      </c>
      <c r="AF4102">
        <v>8</v>
      </c>
      <c r="AG4102">
        <v>740</v>
      </c>
      <c r="AH4102">
        <v>8</v>
      </c>
      <c r="AI4102">
        <v>1</v>
      </c>
      <c r="AJ4102">
        <v>2</v>
      </c>
      <c r="AK4102">
        <v>88</v>
      </c>
      <c r="AL4102">
        <v>0.04</v>
      </c>
      <c r="AM4102">
        <v>5</v>
      </c>
      <c r="AN4102">
        <v>5</v>
      </c>
      <c r="AO4102">
        <v>23</v>
      </c>
      <c r="AP4102">
        <v>5</v>
      </c>
      <c r="AQ4102">
        <v>26</v>
      </c>
    </row>
    <row r="4103" spans="1:43" hidden="1" x14ac:dyDescent="0.25">
      <c r="A4103" t="s">
        <v>15244</v>
      </c>
      <c r="B4103" t="s">
        <v>15245</v>
      </c>
      <c r="C4103" s="1" t="str">
        <f t="shared" si="297"/>
        <v>21:0118</v>
      </c>
      <c r="D4103" s="1" t="str">
        <f t="shared" si="298"/>
        <v>21:0027</v>
      </c>
      <c r="E4103" t="s">
        <v>15246</v>
      </c>
      <c r="F4103" t="s">
        <v>15247</v>
      </c>
      <c r="H4103">
        <v>64.006376399999994</v>
      </c>
      <c r="I4103">
        <v>-95.383181800000003</v>
      </c>
      <c r="J4103" s="1" t="str">
        <f t="shared" si="299"/>
        <v>Till</v>
      </c>
      <c r="K4103" s="1" t="str">
        <f t="shared" si="300"/>
        <v>&lt;63 micron</v>
      </c>
      <c r="L4103">
        <v>0.1</v>
      </c>
      <c r="M4103">
        <v>0.77</v>
      </c>
      <c r="N4103">
        <v>2</v>
      </c>
      <c r="O4103">
        <v>220</v>
      </c>
      <c r="P4103">
        <v>0.25</v>
      </c>
      <c r="Q4103">
        <v>1</v>
      </c>
      <c r="R4103">
        <v>0.33</v>
      </c>
      <c r="S4103">
        <v>0.25</v>
      </c>
      <c r="T4103">
        <v>3</v>
      </c>
      <c r="U4103">
        <v>17</v>
      </c>
      <c r="V4103">
        <v>7</v>
      </c>
      <c r="W4103">
        <v>1.39</v>
      </c>
      <c r="X4103">
        <v>5</v>
      </c>
      <c r="Y4103">
        <v>0.5</v>
      </c>
      <c r="Z4103">
        <v>0.15</v>
      </c>
      <c r="AA4103">
        <v>20</v>
      </c>
      <c r="AB4103">
        <v>0.31</v>
      </c>
      <c r="AC4103">
        <v>155</v>
      </c>
      <c r="AD4103">
        <v>0.5</v>
      </c>
      <c r="AE4103">
        <v>0.01</v>
      </c>
      <c r="AF4103">
        <v>7</v>
      </c>
      <c r="AG4103">
        <v>820</v>
      </c>
      <c r="AH4103">
        <v>6</v>
      </c>
      <c r="AI4103">
        <v>1</v>
      </c>
      <c r="AJ4103">
        <v>2</v>
      </c>
      <c r="AK4103">
        <v>81</v>
      </c>
      <c r="AL4103">
        <v>0.04</v>
      </c>
      <c r="AM4103">
        <v>5</v>
      </c>
      <c r="AN4103">
        <v>5</v>
      </c>
      <c r="AO4103">
        <v>21</v>
      </c>
      <c r="AP4103">
        <v>5</v>
      </c>
      <c r="AQ4103">
        <v>20</v>
      </c>
    </row>
    <row r="4104" spans="1:43" hidden="1" x14ac:dyDescent="0.25">
      <c r="A4104" t="s">
        <v>15248</v>
      </c>
      <c r="B4104" t="s">
        <v>15249</v>
      </c>
      <c r="C4104" s="1" t="str">
        <f t="shared" si="297"/>
        <v>21:0118</v>
      </c>
      <c r="D4104" s="1" t="str">
        <f t="shared" si="298"/>
        <v>21:0027</v>
      </c>
      <c r="E4104" t="s">
        <v>15250</v>
      </c>
      <c r="F4104" t="s">
        <v>15251</v>
      </c>
      <c r="H4104">
        <v>63.962777699999997</v>
      </c>
      <c r="I4104">
        <v>-95.352812099999994</v>
      </c>
      <c r="J4104" s="1" t="str">
        <f t="shared" si="299"/>
        <v>Till</v>
      </c>
      <c r="K4104" s="1" t="str">
        <f t="shared" si="300"/>
        <v>&lt;63 micron</v>
      </c>
      <c r="L4104">
        <v>0.1</v>
      </c>
      <c r="M4104">
        <v>1.01</v>
      </c>
      <c r="N4104">
        <v>6</v>
      </c>
      <c r="O4104">
        <v>190</v>
      </c>
      <c r="P4104">
        <v>0.25</v>
      </c>
      <c r="Q4104">
        <v>1</v>
      </c>
      <c r="R4104">
        <v>0.37</v>
      </c>
      <c r="S4104">
        <v>0.25</v>
      </c>
      <c r="T4104">
        <v>4</v>
      </c>
      <c r="U4104">
        <v>20</v>
      </c>
      <c r="V4104">
        <v>8</v>
      </c>
      <c r="W4104">
        <v>1.54</v>
      </c>
      <c r="X4104">
        <v>5</v>
      </c>
      <c r="Y4104">
        <v>0.5</v>
      </c>
      <c r="Z4104">
        <v>0.24</v>
      </c>
      <c r="AA4104">
        <v>20</v>
      </c>
      <c r="AB4104">
        <v>0.38</v>
      </c>
      <c r="AC4104">
        <v>160</v>
      </c>
      <c r="AD4104">
        <v>0.5</v>
      </c>
      <c r="AE4104">
        <v>0.01</v>
      </c>
      <c r="AF4104">
        <v>7</v>
      </c>
      <c r="AG4104">
        <v>800</v>
      </c>
      <c r="AH4104">
        <v>6</v>
      </c>
      <c r="AI4104">
        <v>1</v>
      </c>
      <c r="AJ4104">
        <v>2</v>
      </c>
      <c r="AK4104">
        <v>97</v>
      </c>
      <c r="AL4104">
        <v>0.05</v>
      </c>
      <c r="AM4104">
        <v>5</v>
      </c>
      <c r="AN4104">
        <v>5</v>
      </c>
      <c r="AO4104">
        <v>23</v>
      </c>
      <c r="AP4104">
        <v>5</v>
      </c>
      <c r="AQ4104">
        <v>24</v>
      </c>
    </row>
    <row r="4105" spans="1:43" hidden="1" x14ac:dyDescent="0.25">
      <c r="A4105" t="s">
        <v>15252</v>
      </c>
      <c r="B4105" t="s">
        <v>15253</v>
      </c>
      <c r="C4105" s="1" t="str">
        <f t="shared" si="297"/>
        <v>21:0118</v>
      </c>
      <c r="D4105" s="1" t="str">
        <f t="shared" si="298"/>
        <v>21:0027</v>
      </c>
      <c r="E4105" t="s">
        <v>15254</v>
      </c>
      <c r="F4105" t="s">
        <v>15255</v>
      </c>
      <c r="H4105">
        <v>63.975382400000001</v>
      </c>
      <c r="I4105">
        <v>-95.344020599999993</v>
      </c>
      <c r="J4105" s="1" t="str">
        <f t="shared" si="299"/>
        <v>Till</v>
      </c>
      <c r="K4105" s="1" t="str">
        <f t="shared" si="300"/>
        <v>&lt;63 micron</v>
      </c>
      <c r="L4105">
        <v>0.1</v>
      </c>
      <c r="M4105">
        <v>1.32</v>
      </c>
      <c r="N4105">
        <v>8</v>
      </c>
      <c r="O4105">
        <v>250</v>
      </c>
      <c r="P4105">
        <v>0.25</v>
      </c>
      <c r="Q4105">
        <v>1</v>
      </c>
      <c r="R4105">
        <v>0.37</v>
      </c>
      <c r="S4105">
        <v>0.25</v>
      </c>
      <c r="T4105">
        <v>4</v>
      </c>
      <c r="U4105">
        <v>20</v>
      </c>
      <c r="V4105">
        <v>12</v>
      </c>
      <c r="W4105">
        <v>1.59</v>
      </c>
      <c r="X4105">
        <v>5</v>
      </c>
      <c r="Y4105">
        <v>0.5</v>
      </c>
      <c r="Z4105">
        <v>0.28999999999999998</v>
      </c>
      <c r="AA4105">
        <v>20</v>
      </c>
      <c r="AB4105">
        <v>0.43</v>
      </c>
      <c r="AC4105">
        <v>205</v>
      </c>
      <c r="AD4105">
        <v>0.5</v>
      </c>
      <c r="AE4105">
        <v>0.01</v>
      </c>
      <c r="AF4105">
        <v>9</v>
      </c>
      <c r="AG4105">
        <v>710</v>
      </c>
      <c r="AH4105">
        <v>8</v>
      </c>
      <c r="AI4105">
        <v>1</v>
      </c>
      <c r="AJ4105">
        <v>2</v>
      </c>
      <c r="AK4105">
        <v>86</v>
      </c>
      <c r="AL4105">
        <v>0.04</v>
      </c>
      <c r="AM4105">
        <v>5</v>
      </c>
      <c r="AN4105">
        <v>5</v>
      </c>
      <c r="AO4105">
        <v>23</v>
      </c>
      <c r="AP4105">
        <v>5</v>
      </c>
      <c r="AQ4105">
        <v>26</v>
      </c>
    </row>
    <row r="4106" spans="1:43" hidden="1" x14ac:dyDescent="0.25">
      <c r="A4106" t="s">
        <v>15256</v>
      </c>
      <c r="B4106" t="s">
        <v>15257</v>
      </c>
      <c r="C4106" s="1" t="str">
        <f t="shared" si="297"/>
        <v>21:0118</v>
      </c>
      <c r="D4106" s="1" t="str">
        <f t="shared" si="298"/>
        <v>21:0027</v>
      </c>
      <c r="E4106" t="s">
        <v>15258</v>
      </c>
      <c r="F4106" t="s">
        <v>15259</v>
      </c>
      <c r="H4106">
        <v>63.988946800000001</v>
      </c>
      <c r="I4106">
        <v>-95.342498899999995</v>
      </c>
      <c r="J4106" s="1" t="str">
        <f t="shared" si="299"/>
        <v>Till</v>
      </c>
      <c r="K4106" s="1" t="str">
        <f t="shared" si="300"/>
        <v>&lt;63 micron</v>
      </c>
      <c r="L4106">
        <v>0.1</v>
      </c>
      <c r="M4106">
        <v>1.23</v>
      </c>
      <c r="N4106">
        <v>1</v>
      </c>
      <c r="O4106">
        <v>280</v>
      </c>
      <c r="P4106">
        <v>0.25</v>
      </c>
      <c r="Q4106">
        <v>1</v>
      </c>
      <c r="R4106">
        <v>0.37</v>
      </c>
      <c r="S4106">
        <v>0.25</v>
      </c>
      <c r="T4106">
        <v>3</v>
      </c>
      <c r="U4106">
        <v>23</v>
      </c>
      <c r="V4106">
        <v>12</v>
      </c>
      <c r="W4106">
        <v>1.86</v>
      </c>
      <c r="X4106">
        <v>5</v>
      </c>
      <c r="Y4106">
        <v>0.5</v>
      </c>
      <c r="Z4106">
        <v>0.27</v>
      </c>
      <c r="AA4106">
        <v>30</v>
      </c>
      <c r="AB4106">
        <v>0.44</v>
      </c>
      <c r="AC4106">
        <v>220</v>
      </c>
      <c r="AD4106">
        <v>0.5</v>
      </c>
      <c r="AE4106">
        <v>0.01</v>
      </c>
      <c r="AF4106">
        <v>11</v>
      </c>
      <c r="AG4106">
        <v>780</v>
      </c>
      <c r="AH4106">
        <v>10</v>
      </c>
      <c r="AI4106">
        <v>1</v>
      </c>
      <c r="AJ4106">
        <v>2</v>
      </c>
      <c r="AK4106">
        <v>96</v>
      </c>
      <c r="AL4106">
        <v>0.06</v>
      </c>
      <c r="AM4106">
        <v>5</v>
      </c>
      <c r="AN4106">
        <v>5</v>
      </c>
      <c r="AO4106">
        <v>25</v>
      </c>
      <c r="AP4106">
        <v>5</v>
      </c>
      <c r="AQ4106">
        <v>28</v>
      </c>
    </row>
    <row r="4107" spans="1:43" hidden="1" x14ac:dyDescent="0.25">
      <c r="A4107" t="s">
        <v>15260</v>
      </c>
      <c r="B4107" t="s">
        <v>15261</v>
      </c>
      <c r="C4107" s="1" t="str">
        <f t="shared" si="297"/>
        <v>21:0118</v>
      </c>
      <c r="D4107" s="1" t="str">
        <f t="shared" si="298"/>
        <v>21:0027</v>
      </c>
      <c r="E4107" t="s">
        <v>15262</v>
      </c>
      <c r="F4107" t="s">
        <v>15263</v>
      </c>
      <c r="H4107">
        <v>64.005180499999994</v>
      </c>
      <c r="I4107">
        <v>-95.344145499999996</v>
      </c>
      <c r="J4107" s="1" t="str">
        <f t="shared" si="299"/>
        <v>Till</v>
      </c>
      <c r="K4107" s="1" t="str">
        <f t="shared" si="300"/>
        <v>&lt;63 micron</v>
      </c>
      <c r="L4107">
        <v>0.1</v>
      </c>
      <c r="M4107">
        <v>1.19</v>
      </c>
      <c r="N4107">
        <v>6</v>
      </c>
      <c r="O4107">
        <v>260</v>
      </c>
      <c r="P4107">
        <v>0.25</v>
      </c>
      <c r="Q4107">
        <v>1</v>
      </c>
      <c r="R4107">
        <v>0.36</v>
      </c>
      <c r="S4107">
        <v>0.25</v>
      </c>
      <c r="T4107">
        <v>5</v>
      </c>
      <c r="U4107">
        <v>21</v>
      </c>
      <c r="V4107">
        <v>10</v>
      </c>
      <c r="W4107">
        <v>1.61</v>
      </c>
      <c r="X4107">
        <v>5</v>
      </c>
      <c r="Y4107">
        <v>0.5</v>
      </c>
      <c r="Z4107">
        <v>0.27</v>
      </c>
      <c r="AA4107">
        <v>30</v>
      </c>
      <c r="AB4107">
        <v>0.44</v>
      </c>
      <c r="AC4107">
        <v>185</v>
      </c>
      <c r="AD4107">
        <v>0.5</v>
      </c>
      <c r="AE4107">
        <v>0.02</v>
      </c>
      <c r="AF4107">
        <v>10</v>
      </c>
      <c r="AG4107">
        <v>730</v>
      </c>
      <c r="AH4107">
        <v>8</v>
      </c>
      <c r="AI4107">
        <v>1</v>
      </c>
      <c r="AJ4107">
        <v>2</v>
      </c>
      <c r="AK4107">
        <v>96</v>
      </c>
      <c r="AL4107">
        <v>0.04</v>
      </c>
      <c r="AM4107">
        <v>5</v>
      </c>
      <c r="AN4107">
        <v>5</v>
      </c>
      <c r="AO4107">
        <v>24</v>
      </c>
      <c r="AP4107">
        <v>5</v>
      </c>
      <c r="AQ4107">
        <v>26</v>
      </c>
    </row>
    <row r="4108" spans="1:43" hidden="1" x14ac:dyDescent="0.25">
      <c r="A4108" t="s">
        <v>15264</v>
      </c>
      <c r="B4108" t="s">
        <v>15265</v>
      </c>
      <c r="C4108" s="1" t="str">
        <f t="shared" ref="C4108:C4171" si="301">HYPERLINK("http://geochem.nrcan.gc.ca/cdogs/content/bdl/bdl210118_e.htm", "21:0118")</f>
        <v>21:0118</v>
      </c>
      <c r="D4108" s="1" t="str">
        <f t="shared" ref="D4108:D4171" si="302">HYPERLINK("http://geochem.nrcan.gc.ca/cdogs/content/svy/svy210027_e.htm", "21:0027")</f>
        <v>21:0027</v>
      </c>
      <c r="E4108" t="s">
        <v>15266</v>
      </c>
      <c r="F4108" t="s">
        <v>15267</v>
      </c>
      <c r="H4108">
        <v>63.9602626</v>
      </c>
      <c r="I4108">
        <v>-95.311012700000006</v>
      </c>
      <c r="J4108" s="1" t="str">
        <f t="shared" ref="J4108:J4171" si="303">HYPERLINK("http://geochem.nrcan.gc.ca/cdogs/content/kwd/kwd020044_e.htm", "Till")</f>
        <v>Till</v>
      </c>
      <c r="K4108" s="1" t="str">
        <f t="shared" ref="K4108:K4171" si="304">HYPERLINK("http://geochem.nrcan.gc.ca/cdogs/content/kwd/kwd080004_e.htm", "&lt;63 micron")</f>
        <v>&lt;63 micron</v>
      </c>
      <c r="L4108">
        <v>0.1</v>
      </c>
      <c r="M4108">
        <v>0.56000000000000005</v>
      </c>
      <c r="N4108">
        <v>4</v>
      </c>
      <c r="O4108">
        <v>160</v>
      </c>
      <c r="P4108">
        <v>0.25</v>
      </c>
      <c r="Q4108">
        <v>1</v>
      </c>
      <c r="R4108">
        <v>0.33</v>
      </c>
      <c r="S4108">
        <v>0.25</v>
      </c>
      <c r="T4108">
        <v>2</v>
      </c>
      <c r="U4108">
        <v>14</v>
      </c>
      <c r="V4108">
        <v>4</v>
      </c>
      <c r="W4108">
        <v>1.1100000000000001</v>
      </c>
      <c r="X4108">
        <v>5</v>
      </c>
      <c r="Y4108">
        <v>0.5</v>
      </c>
      <c r="Z4108">
        <v>0.1</v>
      </c>
      <c r="AA4108">
        <v>20</v>
      </c>
      <c r="AB4108">
        <v>0.22</v>
      </c>
      <c r="AC4108">
        <v>150</v>
      </c>
      <c r="AD4108">
        <v>0.5</v>
      </c>
      <c r="AE4108">
        <v>0.01</v>
      </c>
      <c r="AF4108">
        <v>6</v>
      </c>
      <c r="AG4108">
        <v>790</v>
      </c>
      <c r="AH4108">
        <v>6</v>
      </c>
      <c r="AI4108">
        <v>1</v>
      </c>
      <c r="AJ4108">
        <v>1</v>
      </c>
      <c r="AK4108">
        <v>70</v>
      </c>
      <c r="AL4108">
        <v>0.04</v>
      </c>
      <c r="AM4108">
        <v>5</v>
      </c>
      <c r="AN4108">
        <v>5</v>
      </c>
      <c r="AO4108">
        <v>17</v>
      </c>
      <c r="AP4108">
        <v>5</v>
      </c>
      <c r="AQ4108">
        <v>14</v>
      </c>
    </row>
    <row r="4109" spans="1:43" hidden="1" x14ac:dyDescent="0.25">
      <c r="A4109" t="s">
        <v>15268</v>
      </c>
      <c r="B4109" t="s">
        <v>15269</v>
      </c>
      <c r="C4109" s="1" t="str">
        <f t="shared" si="301"/>
        <v>21:0118</v>
      </c>
      <c r="D4109" s="1" t="str">
        <f t="shared" si="302"/>
        <v>21:0027</v>
      </c>
      <c r="E4109" t="s">
        <v>15270</v>
      </c>
      <c r="F4109" t="s">
        <v>15271</v>
      </c>
      <c r="H4109">
        <v>63.976645699999999</v>
      </c>
      <c r="I4109">
        <v>-95.311179899999999</v>
      </c>
      <c r="J4109" s="1" t="str">
        <f t="shared" si="303"/>
        <v>Till</v>
      </c>
      <c r="K4109" s="1" t="str">
        <f t="shared" si="304"/>
        <v>&lt;63 micron</v>
      </c>
      <c r="L4109">
        <v>0.1</v>
      </c>
      <c r="M4109">
        <v>1.05</v>
      </c>
      <c r="N4109">
        <v>6</v>
      </c>
      <c r="O4109">
        <v>260</v>
      </c>
      <c r="P4109">
        <v>0.25</v>
      </c>
      <c r="Q4109">
        <v>1</v>
      </c>
      <c r="R4109">
        <v>0.32</v>
      </c>
      <c r="S4109">
        <v>0.25</v>
      </c>
      <c r="T4109">
        <v>5</v>
      </c>
      <c r="U4109">
        <v>19</v>
      </c>
      <c r="V4109">
        <v>10</v>
      </c>
      <c r="W4109">
        <v>1.53</v>
      </c>
      <c r="X4109">
        <v>5</v>
      </c>
      <c r="Y4109">
        <v>0.5</v>
      </c>
      <c r="Z4109">
        <v>0.22</v>
      </c>
      <c r="AA4109">
        <v>20</v>
      </c>
      <c r="AB4109">
        <v>0.41</v>
      </c>
      <c r="AC4109">
        <v>200</v>
      </c>
      <c r="AD4109">
        <v>0.5</v>
      </c>
      <c r="AE4109">
        <v>0.01</v>
      </c>
      <c r="AF4109">
        <v>10</v>
      </c>
      <c r="AG4109">
        <v>710</v>
      </c>
      <c r="AH4109">
        <v>6</v>
      </c>
      <c r="AI4109">
        <v>1</v>
      </c>
      <c r="AJ4109">
        <v>2</v>
      </c>
      <c r="AK4109">
        <v>76</v>
      </c>
      <c r="AL4109">
        <v>0.04</v>
      </c>
      <c r="AM4109">
        <v>5</v>
      </c>
      <c r="AN4109">
        <v>5</v>
      </c>
      <c r="AO4109">
        <v>22</v>
      </c>
      <c r="AP4109">
        <v>5</v>
      </c>
      <c r="AQ4109">
        <v>26</v>
      </c>
    </row>
    <row r="4110" spans="1:43" hidden="1" x14ac:dyDescent="0.25">
      <c r="A4110" t="s">
        <v>15272</v>
      </c>
      <c r="B4110" t="s">
        <v>15273</v>
      </c>
      <c r="C4110" s="1" t="str">
        <f t="shared" si="301"/>
        <v>21:0118</v>
      </c>
      <c r="D4110" s="1" t="str">
        <f t="shared" si="302"/>
        <v>21:0027</v>
      </c>
      <c r="E4110" t="s">
        <v>15274</v>
      </c>
      <c r="F4110" t="s">
        <v>15275</v>
      </c>
      <c r="H4110">
        <v>63.988744099999998</v>
      </c>
      <c r="I4110">
        <v>-95.312036199999994</v>
      </c>
      <c r="J4110" s="1" t="str">
        <f t="shared" si="303"/>
        <v>Till</v>
      </c>
      <c r="K4110" s="1" t="str">
        <f t="shared" si="304"/>
        <v>&lt;63 micron</v>
      </c>
      <c r="L4110">
        <v>0.1</v>
      </c>
      <c r="M4110">
        <v>0.96</v>
      </c>
      <c r="N4110">
        <v>2</v>
      </c>
      <c r="O4110">
        <v>290</v>
      </c>
      <c r="P4110">
        <v>0.25</v>
      </c>
      <c r="Q4110">
        <v>1</v>
      </c>
      <c r="R4110">
        <v>0.33</v>
      </c>
      <c r="S4110">
        <v>0.25</v>
      </c>
      <c r="T4110">
        <v>5</v>
      </c>
      <c r="U4110">
        <v>18</v>
      </c>
      <c r="V4110">
        <v>10</v>
      </c>
      <c r="W4110">
        <v>1.56</v>
      </c>
      <c r="X4110">
        <v>5</v>
      </c>
      <c r="Y4110">
        <v>0.5</v>
      </c>
      <c r="Z4110">
        <v>0.19</v>
      </c>
      <c r="AA4110">
        <v>30</v>
      </c>
      <c r="AB4110">
        <v>0.39</v>
      </c>
      <c r="AC4110">
        <v>195</v>
      </c>
      <c r="AD4110">
        <v>0.5</v>
      </c>
      <c r="AE4110">
        <v>0.01</v>
      </c>
      <c r="AF4110">
        <v>12</v>
      </c>
      <c r="AG4110">
        <v>770</v>
      </c>
      <c r="AH4110">
        <v>6</v>
      </c>
      <c r="AI4110">
        <v>1</v>
      </c>
      <c r="AJ4110">
        <v>2</v>
      </c>
      <c r="AK4110">
        <v>83</v>
      </c>
      <c r="AL4110">
        <v>0.04</v>
      </c>
      <c r="AM4110">
        <v>5</v>
      </c>
      <c r="AN4110">
        <v>5</v>
      </c>
      <c r="AO4110">
        <v>22</v>
      </c>
      <c r="AP4110">
        <v>5</v>
      </c>
      <c r="AQ4110">
        <v>26</v>
      </c>
    </row>
    <row r="4111" spans="1:43" hidden="1" x14ac:dyDescent="0.25">
      <c r="A4111" t="s">
        <v>15276</v>
      </c>
      <c r="B4111" t="s">
        <v>15277</v>
      </c>
      <c r="C4111" s="1" t="str">
        <f t="shared" si="301"/>
        <v>21:0118</v>
      </c>
      <c r="D4111" s="1" t="str">
        <f t="shared" si="302"/>
        <v>21:0027</v>
      </c>
      <c r="E4111" t="s">
        <v>15278</v>
      </c>
      <c r="F4111" t="s">
        <v>15279</v>
      </c>
      <c r="H4111">
        <v>64.0064378</v>
      </c>
      <c r="I4111">
        <v>-95.317284599999994</v>
      </c>
      <c r="J4111" s="1" t="str">
        <f t="shared" si="303"/>
        <v>Till</v>
      </c>
      <c r="K4111" s="1" t="str">
        <f t="shared" si="304"/>
        <v>&lt;63 micron</v>
      </c>
      <c r="L4111">
        <v>0.1</v>
      </c>
      <c r="M4111">
        <v>0.4</v>
      </c>
      <c r="N4111">
        <v>2</v>
      </c>
      <c r="O4111">
        <v>70</v>
      </c>
      <c r="P4111">
        <v>0.25</v>
      </c>
      <c r="Q4111">
        <v>1</v>
      </c>
      <c r="R4111">
        <v>0.26</v>
      </c>
      <c r="S4111">
        <v>0.25</v>
      </c>
      <c r="T4111">
        <v>2</v>
      </c>
      <c r="U4111">
        <v>11</v>
      </c>
      <c r="V4111">
        <v>3</v>
      </c>
      <c r="W4111">
        <v>0.98</v>
      </c>
      <c r="X4111">
        <v>5</v>
      </c>
      <c r="Y4111">
        <v>0.5</v>
      </c>
      <c r="Z4111">
        <v>0.06</v>
      </c>
      <c r="AA4111">
        <v>20</v>
      </c>
      <c r="AB4111">
        <v>0.2</v>
      </c>
      <c r="AC4111">
        <v>110</v>
      </c>
      <c r="AD4111">
        <v>0.5</v>
      </c>
      <c r="AE4111">
        <v>0.01</v>
      </c>
      <c r="AF4111">
        <v>5</v>
      </c>
      <c r="AG4111">
        <v>680</v>
      </c>
      <c r="AH4111">
        <v>4</v>
      </c>
      <c r="AI4111">
        <v>1</v>
      </c>
      <c r="AJ4111">
        <v>1</v>
      </c>
      <c r="AK4111">
        <v>61</v>
      </c>
      <c r="AL4111">
        <v>0.03</v>
      </c>
      <c r="AM4111">
        <v>5</v>
      </c>
      <c r="AN4111">
        <v>5</v>
      </c>
      <c r="AO4111">
        <v>14</v>
      </c>
      <c r="AP4111">
        <v>5</v>
      </c>
      <c r="AQ4111">
        <v>12</v>
      </c>
    </row>
    <row r="4112" spans="1:43" hidden="1" x14ac:dyDescent="0.25">
      <c r="A4112" t="s">
        <v>15280</v>
      </c>
      <c r="B4112" t="s">
        <v>15281</v>
      </c>
      <c r="C4112" s="1" t="str">
        <f t="shared" si="301"/>
        <v>21:0118</v>
      </c>
      <c r="D4112" s="1" t="str">
        <f t="shared" si="302"/>
        <v>21:0027</v>
      </c>
      <c r="E4112" t="s">
        <v>15282</v>
      </c>
      <c r="F4112" t="s">
        <v>15283</v>
      </c>
      <c r="H4112">
        <v>63.960671300000001</v>
      </c>
      <c r="I4112">
        <v>-95.2795287</v>
      </c>
      <c r="J4112" s="1" t="str">
        <f t="shared" si="303"/>
        <v>Till</v>
      </c>
      <c r="K4112" s="1" t="str">
        <f t="shared" si="304"/>
        <v>&lt;63 micron</v>
      </c>
      <c r="L4112">
        <v>0.1</v>
      </c>
      <c r="M4112">
        <v>1.03</v>
      </c>
      <c r="N4112">
        <v>6</v>
      </c>
      <c r="O4112">
        <v>290</v>
      </c>
      <c r="P4112">
        <v>0.25</v>
      </c>
      <c r="Q4112">
        <v>1</v>
      </c>
      <c r="R4112">
        <v>0.33</v>
      </c>
      <c r="S4112">
        <v>0.25</v>
      </c>
      <c r="T4112">
        <v>4</v>
      </c>
      <c r="U4112">
        <v>19</v>
      </c>
      <c r="V4112">
        <v>11</v>
      </c>
      <c r="W4112">
        <v>1.5</v>
      </c>
      <c r="X4112">
        <v>5</v>
      </c>
      <c r="Y4112">
        <v>0.5</v>
      </c>
      <c r="Z4112">
        <v>0.2</v>
      </c>
      <c r="AA4112">
        <v>20</v>
      </c>
      <c r="AB4112">
        <v>0.41</v>
      </c>
      <c r="AC4112">
        <v>190</v>
      </c>
      <c r="AD4112">
        <v>0.5</v>
      </c>
      <c r="AE4112">
        <v>0.01</v>
      </c>
      <c r="AF4112">
        <v>10</v>
      </c>
      <c r="AG4112">
        <v>740</v>
      </c>
      <c r="AH4112">
        <v>8</v>
      </c>
      <c r="AI4112">
        <v>1</v>
      </c>
      <c r="AJ4112">
        <v>2</v>
      </c>
      <c r="AK4112">
        <v>80</v>
      </c>
      <c r="AL4112">
        <v>0.03</v>
      </c>
      <c r="AM4112">
        <v>5</v>
      </c>
      <c r="AN4112">
        <v>5</v>
      </c>
      <c r="AO4112">
        <v>22</v>
      </c>
      <c r="AP4112">
        <v>5</v>
      </c>
      <c r="AQ4112">
        <v>26</v>
      </c>
    </row>
    <row r="4113" spans="1:43" hidden="1" x14ac:dyDescent="0.25">
      <c r="A4113" t="s">
        <v>15284</v>
      </c>
      <c r="B4113" t="s">
        <v>15285</v>
      </c>
      <c r="C4113" s="1" t="str">
        <f t="shared" si="301"/>
        <v>21:0118</v>
      </c>
      <c r="D4113" s="1" t="str">
        <f t="shared" si="302"/>
        <v>21:0027</v>
      </c>
      <c r="E4113" t="s">
        <v>15286</v>
      </c>
      <c r="F4113" t="s">
        <v>15287</v>
      </c>
      <c r="H4113">
        <v>63.9755605</v>
      </c>
      <c r="I4113">
        <v>-95.286749599999993</v>
      </c>
      <c r="J4113" s="1" t="str">
        <f t="shared" si="303"/>
        <v>Till</v>
      </c>
      <c r="K4113" s="1" t="str">
        <f t="shared" si="304"/>
        <v>&lt;63 micron</v>
      </c>
      <c r="L4113">
        <v>0.1</v>
      </c>
      <c r="M4113">
        <v>0.52</v>
      </c>
      <c r="N4113">
        <v>4</v>
      </c>
      <c r="O4113">
        <v>80</v>
      </c>
      <c r="P4113">
        <v>0.25</v>
      </c>
      <c r="Q4113">
        <v>1</v>
      </c>
      <c r="R4113">
        <v>0.31</v>
      </c>
      <c r="S4113">
        <v>0.25</v>
      </c>
      <c r="T4113">
        <v>3</v>
      </c>
      <c r="U4113">
        <v>14</v>
      </c>
      <c r="V4113">
        <v>3</v>
      </c>
      <c r="W4113">
        <v>1.1499999999999999</v>
      </c>
      <c r="X4113">
        <v>5</v>
      </c>
      <c r="Y4113">
        <v>0.5</v>
      </c>
      <c r="Z4113">
        <v>7.0000000000000007E-2</v>
      </c>
      <c r="AA4113">
        <v>20</v>
      </c>
      <c r="AB4113">
        <v>0.27</v>
      </c>
      <c r="AC4113">
        <v>130</v>
      </c>
      <c r="AD4113">
        <v>0.5</v>
      </c>
      <c r="AE4113">
        <v>0.01</v>
      </c>
      <c r="AF4113">
        <v>8</v>
      </c>
      <c r="AG4113">
        <v>740</v>
      </c>
      <c r="AH4113">
        <v>6</v>
      </c>
      <c r="AI4113">
        <v>1</v>
      </c>
      <c r="AJ4113">
        <v>1</v>
      </c>
      <c r="AK4113">
        <v>65</v>
      </c>
      <c r="AL4113">
        <v>0.04</v>
      </c>
      <c r="AM4113">
        <v>5</v>
      </c>
      <c r="AN4113">
        <v>5</v>
      </c>
      <c r="AO4113">
        <v>17</v>
      </c>
      <c r="AP4113">
        <v>5</v>
      </c>
      <c r="AQ4113">
        <v>16</v>
      </c>
    </row>
    <row r="4114" spans="1:43" hidden="1" x14ac:dyDescent="0.25">
      <c r="A4114" t="s">
        <v>15288</v>
      </c>
      <c r="B4114" t="s">
        <v>15289</v>
      </c>
      <c r="C4114" s="1" t="str">
        <f t="shared" si="301"/>
        <v>21:0118</v>
      </c>
      <c r="D4114" s="1" t="str">
        <f t="shared" si="302"/>
        <v>21:0027</v>
      </c>
      <c r="E4114" t="s">
        <v>15290</v>
      </c>
      <c r="F4114" t="s">
        <v>15291</v>
      </c>
      <c r="H4114">
        <v>63.986565300000002</v>
      </c>
      <c r="I4114">
        <v>-95.271497299999993</v>
      </c>
      <c r="J4114" s="1" t="str">
        <f t="shared" si="303"/>
        <v>Till</v>
      </c>
      <c r="K4114" s="1" t="str">
        <f t="shared" si="304"/>
        <v>&lt;63 micron</v>
      </c>
      <c r="L4114">
        <v>0.1</v>
      </c>
      <c r="M4114">
        <v>0.96</v>
      </c>
      <c r="N4114">
        <v>4</v>
      </c>
      <c r="O4114">
        <v>240</v>
      </c>
      <c r="P4114">
        <v>0.25</v>
      </c>
      <c r="Q4114">
        <v>1</v>
      </c>
      <c r="R4114">
        <v>0.39</v>
      </c>
      <c r="S4114">
        <v>0.25</v>
      </c>
      <c r="T4114">
        <v>4</v>
      </c>
      <c r="U4114">
        <v>21</v>
      </c>
      <c r="V4114">
        <v>9</v>
      </c>
      <c r="W4114">
        <v>1.68</v>
      </c>
      <c r="X4114">
        <v>5</v>
      </c>
      <c r="Y4114">
        <v>0.5</v>
      </c>
      <c r="Z4114">
        <v>0.21</v>
      </c>
      <c r="AA4114">
        <v>30</v>
      </c>
      <c r="AB4114">
        <v>0.37</v>
      </c>
      <c r="AC4114">
        <v>170</v>
      </c>
      <c r="AD4114">
        <v>0.5</v>
      </c>
      <c r="AE4114">
        <v>0.01</v>
      </c>
      <c r="AF4114">
        <v>10</v>
      </c>
      <c r="AG4114">
        <v>850</v>
      </c>
      <c r="AH4114">
        <v>8</v>
      </c>
      <c r="AI4114">
        <v>1</v>
      </c>
      <c r="AJ4114">
        <v>2</v>
      </c>
      <c r="AK4114">
        <v>94</v>
      </c>
      <c r="AL4114">
        <v>0.06</v>
      </c>
      <c r="AM4114">
        <v>5</v>
      </c>
      <c r="AN4114">
        <v>5</v>
      </c>
      <c r="AO4114">
        <v>25</v>
      </c>
      <c r="AP4114">
        <v>5</v>
      </c>
      <c r="AQ4114">
        <v>26</v>
      </c>
    </row>
    <row r="4115" spans="1:43" hidden="1" x14ac:dyDescent="0.25">
      <c r="A4115" t="s">
        <v>15292</v>
      </c>
      <c r="B4115" t="s">
        <v>15293</v>
      </c>
      <c r="C4115" s="1" t="str">
        <f t="shared" si="301"/>
        <v>21:0118</v>
      </c>
      <c r="D4115" s="1" t="str">
        <f t="shared" si="302"/>
        <v>21:0027</v>
      </c>
      <c r="E4115" t="s">
        <v>15294</v>
      </c>
      <c r="F4115" t="s">
        <v>15295</v>
      </c>
      <c r="H4115">
        <v>64.005656799999997</v>
      </c>
      <c r="I4115">
        <v>-95.284996599999999</v>
      </c>
      <c r="J4115" s="1" t="str">
        <f t="shared" si="303"/>
        <v>Till</v>
      </c>
      <c r="K4115" s="1" t="str">
        <f t="shared" si="304"/>
        <v>&lt;63 micron</v>
      </c>
      <c r="L4115">
        <v>0.1</v>
      </c>
      <c r="M4115">
        <v>0.71</v>
      </c>
      <c r="N4115">
        <v>4</v>
      </c>
      <c r="O4115">
        <v>220</v>
      </c>
      <c r="P4115">
        <v>0.25</v>
      </c>
      <c r="Q4115">
        <v>1</v>
      </c>
      <c r="R4115">
        <v>0.36</v>
      </c>
      <c r="S4115">
        <v>0.25</v>
      </c>
      <c r="T4115">
        <v>3</v>
      </c>
      <c r="U4115">
        <v>16</v>
      </c>
      <c r="V4115">
        <v>7</v>
      </c>
      <c r="W4115">
        <v>1.38</v>
      </c>
      <c r="X4115">
        <v>5</v>
      </c>
      <c r="Y4115">
        <v>0.5</v>
      </c>
      <c r="Z4115">
        <v>0.14000000000000001</v>
      </c>
      <c r="AA4115">
        <v>30</v>
      </c>
      <c r="AB4115">
        <v>0.28000000000000003</v>
      </c>
      <c r="AC4115">
        <v>150</v>
      </c>
      <c r="AD4115">
        <v>0.5</v>
      </c>
      <c r="AE4115">
        <v>0.01</v>
      </c>
      <c r="AF4115">
        <v>8</v>
      </c>
      <c r="AG4115">
        <v>850</v>
      </c>
      <c r="AH4115">
        <v>6</v>
      </c>
      <c r="AI4115">
        <v>1</v>
      </c>
      <c r="AJ4115">
        <v>2</v>
      </c>
      <c r="AK4115">
        <v>87</v>
      </c>
      <c r="AL4115">
        <v>0.06</v>
      </c>
      <c r="AM4115">
        <v>5</v>
      </c>
      <c r="AN4115">
        <v>5</v>
      </c>
      <c r="AO4115">
        <v>20</v>
      </c>
      <c r="AP4115">
        <v>5</v>
      </c>
      <c r="AQ4115">
        <v>20</v>
      </c>
    </row>
    <row r="4116" spans="1:43" hidden="1" x14ac:dyDescent="0.25">
      <c r="A4116" t="s">
        <v>15296</v>
      </c>
      <c r="B4116" t="s">
        <v>15297</v>
      </c>
      <c r="C4116" s="1" t="str">
        <f t="shared" si="301"/>
        <v>21:0118</v>
      </c>
      <c r="D4116" s="1" t="str">
        <f t="shared" si="302"/>
        <v>21:0027</v>
      </c>
      <c r="E4116" t="s">
        <v>15298</v>
      </c>
      <c r="F4116" t="s">
        <v>15299</v>
      </c>
      <c r="H4116">
        <v>63.966576600000003</v>
      </c>
      <c r="I4116">
        <v>-95.240517499999996</v>
      </c>
      <c r="J4116" s="1" t="str">
        <f t="shared" si="303"/>
        <v>Till</v>
      </c>
      <c r="K4116" s="1" t="str">
        <f t="shared" si="304"/>
        <v>&lt;63 micron</v>
      </c>
      <c r="L4116">
        <v>0.1</v>
      </c>
      <c r="M4116">
        <v>0.91</v>
      </c>
      <c r="N4116">
        <v>4</v>
      </c>
      <c r="O4116">
        <v>210</v>
      </c>
      <c r="P4116">
        <v>0.25</v>
      </c>
      <c r="Q4116">
        <v>1</v>
      </c>
      <c r="R4116">
        <v>0.35</v>
      </c>
      <c r="S4116">
        <v>0.25</v>
      </c>
      <c r="T4116">
        <v>3</v>
      </c>
      <c r="U4116">
        <v>19</v>
      </c>
      <c r="V4116">
        <v>9</v>
      </c>
      <c r="W4116">
        <v>1.53</v>
      </c>
      <c r="X4116">
        <v>5</v>
      </c>
      <c r="Y4116">
        <v>0.5</v>
      </c>
      <c r="Z4116">
        <v>0.2</v>
      </c>
      <c r="AA4116">
        <v>20</v>
      </c>
      <c r="AB4116">
        <v>0.36</v>
      </c>
      <c r="AC4116">
        <v>145</v>
      </c>
      <c r="AD4116">
        <v>0.5</v>
      </c>
      <c r="AE4116">
        <v>0.01</v>
      </c>
      <c r="AF4116">
        <v>9</v>
      </c>
      <c r="AG4116">
        <v>790</v>
      </c>
      <c r="AH4116">
        <v>8</v>
      </c>
      <c r="AI4116">
        <v>1</v>
      </c>
      <c r="AJ4116">
        <v>2</v>
      </c>
      <c r="AK4116">
        <v>84</v>
      </c>
      <c r="AL4116">
        <v>0.03</v>
      </c>
      <c r="AM4116">
        <v>5</v>
      </c>
      <c r="AN4116">
        <v>5</v>
      </c>
      <c r="AO4116">
        <v>21</v>
      </c>
      <c r="AP4116">
        <v>5</v>
      </c>
      <c r="AQ4116">
        <v>24</v>
      </c>
    </row>
    <row r="4117" spans="1:43" hidden="1" x14ac:dyDescent="0.25">
      <c r="A4117" t="s">
        <v>15300</v>
      </c>
      <c r="B4117" t="s">
        <v>15301</v>
      </c>
      <c r="C4117" s="1" t="str">
        <f t="shared" si="301"/>
        <v>21:0118</v>
      </c>
      <c r="D4117" s="1" t="str">
        <f t="shared" si="302"/>
        <v>21:0027</v>
      </c>
      <c r="E4117" t="s">
        <v>15302</v>
      </c>
      <c r="F4117" t="s">
        <v>15303</v>
      </c>
      <c r="H4117">
        <v>63.9742131</v>
      </c>
      <c r="I4117">
        <v>-95.250631299999995</v>
      </c>
      <c r="J4117" s="1" t="str">
        <f t="shared" si="303"/>
        <v>Till</v>
      </c>
      <c r="K4117" s="1" t="str">
        <f t="shared" si="304"/>
        <v>&lt;63 micron</v>
      </c>
      <c r="L4117">
        <v>0.1</v>
      </c>
      <c r="M4117">
        <v>1.01</v>
      </c>
      <c r="N4117">
        <v>6</v>
      </c>
      <c r="O4117">
        <v>220</v>
      </c>
      <c r="P4117">
        <v>0.25</v>
      </c>
      <c r="Q4117">
        <v>1</v>
      </c>
      <c r="R4117">
        <v>0.36</v>
      </c>
      <c r="S4117">
        <v>0.25</v>
      </c>
      <c r="T4117">
        <v>4</v>
      </c>
      <c r="U4117">
        <v>21</v>
      </c>
      <c r="V4117">
        <v>10</v>
      </c>
      <c r="W4117">
        <v>1.64</v>
      </c>
      <c r="X4117">
        <v>5</v>
      </c>
      <c r="Y4117">
        <v>0.5</v>
      </c>
      <c r="Z4117">
        <v>0.21</v>
      </c>
      <c r="AA4117">
        <v>30</v>
      </c>
      <c r="AB4117">
        <v>0.4</v>
      </c>
      <c r="AC4117">
        <v>175</v>
      </c>
      <c r="AD4117">
        <v>0.5</v>
      </c>
      <c r="AE4117">
        <v>0.01</v>
      </c>
      <c r="AF4117">
        <v>11</v>
      </c>
      <c r="AG4117">
        <v>840</v>
      </c>
      <c r="AH4117">
        <v>8</v>
      </c>
      <c r="AI4117">
        <v>1</v>
      </c>
      <c r="AJ4117">
        <v>2</v>
      </c>
      <c r="AK4117">
        <v>82</v>
      </c>
      <c r="AL4117">
        <v>0.05</v>
      </c>
      <c r="AM4117">
        <v>5</v>
      </c>
      <c r="AN4117">
        <v>5</v>
      </c>
      <c r="AO4117">
        <v>25</v>
      </c>
      <c r="AP4117">
        <v>5</v>
      </c>
      <c r="AQ4117">
        <v>28</v>
      </c>
    </row>
    <row r="4118" spans="1:43" hidden="1" x14ac:dyDescent="0.25">
      <c r="A4118" t="s">
        <v>15304</v>
      </c>
      <c r="B4118" t="s">
        <v>15305</v>
      </c>
      <c r="C4118" s="1" t="str">
        <f t="shared" si="301"/>
        <v>21:0118</v>
      </c>
      <c r="D4118" s="1" t="str">
        <f t="shared" si="302"/>
        <v>21:0027</v>
      </c>
      <c r="E4118" t="s">
        <v>15306</v>
      </c>
      <c r="F4118" t="s">
        <v>15307</v>
      </c>
      <c r="H4118">
        <v>63.989074100000003</v>
      </c>
      <c r="I4118">
        <v>-95.245876800000005</v>
      </c>
      <c r="J4118" s="1" t="str">
        <f t="shared" si="303"/>
        <v>Till</v>
      </c>
      <c r="K4118" s="1" t="str">
        <f t="shared" si="304"/>
        <v>&lt;63 micron</v>
      </c>
      <c r="L4118">
        <v>0.1</v>
      </c>
      <c r="M4118">
        <v>1.27</v>
      </c>
      <c r="N4118">
        <v>8</v>
      </c>
      <c r="O4118">
        <v>260</v>
      </c>
      <c r="P4118">
        <v>0.25</v>
      </c>
      <c r="Q4118">
        <v>1</v>
      </c>
      <c r="R4118">
        <v>0.39</v>
      </c>
      <c r="S4118">
        <v>0.25</v>
      </c>
      <c r="T4118">
        <v>6</v>
      </c>
      <c r="U4118">
        <v>26</v>
      </c>
      <c r="V4118">
        <v>12</v>
      </c>
      <c r="W4118">
        <v>1.94</v>
      </c>
      <c r="X4118">
        <v>5</v>
      </c>
      <c r="Y4118">
        <v>0.5</v>
      </c>
      <c r="Z4118">
        <v>0.28000000000000003</v>
      </c>
      <c r="AA4118">
        <v>30</v>
      </c>
      <c r="AB4118">
        <v>0.48</v>
      </c>
      <c r="AC4118">
        <v>255</v>
      </c>
      <c r="AD4118">
        <v>0.5</v>
      </c>
      <c r="AE4118">
        <v>0.01</v>
      </c>
      <c r="AF4118">
        <v>13</v>
      </c>
      <c r="AG4118">
        <v>840</v>
      </c>
      <c r="AH4118">
        <v>8</v>
      </c>
      <c r="AI4118">
        <v>1</v>
      </c>
      <c r="AJ4118">
        <v>3</v>
      </c>
      <c r="AK4118">
        <v>94</v>
      </c>
      <c r="AL4118">
        <v>0.06</v>
      </c>
      <c r="AM4118">
        <v>5</v>
      </c>
      <c r="AN4118">
        <v>5</v>
      </c>
      <c r="AO4118">
        <v>30</v>
      </c>
      <c r="AP4118">
        <v>5</v>
      </c>
      <c r="AQ4118">
        <v>32</v>
      </c>
    </row>
    <row r="4119" spans="1:43" hidden="1" x14ac:dyDescent="0.25">
      <c r="A4119" t="s">
        <v>15308</v>
      </c>
      <c r="B4119" t="s">
        <v>15309</v>
      </c>
      <c r="C4119" s="1" t="str">
        <f t="shared" si="301"/>
        <v>21:0118</v>
      </c>
      <c r="D4119" s="1" t="str">
        <f t="shared" si="302"/>
        <v>21:0027</v>
      </c>
      <c r="E4119" t="s">
        <v>15310</v>
      </c>
      <c r="F4119" t="s">
        <v>15311</v>
      </c>
      <c r="H4119">
        <v>64.005750000000006</v>
      </c>
      <c r="I4119">
        <v>-95.245661600000005</v>
      </c>
      <c r="J4119" s="1" t="str">
        <f t="shared" si="303"/>
        <v>Till</v>
      </c>
      <c r="K4119" s="1" t="str">
        <f t="shared" si="304"/>
        <v>&lt;63 micron</v>
      </c>
      <c r="L4119">
        <v>0.1</v>
      </c>
      <c r="M4119">
        <v>1.1599999999999999</v>
      </c>
      <c r="N4119">
        <v>6</v>
      </c>
      <c r="O4119">
        <v>210</v>
      </c>
      <c r="P4119">
        <v>0.25</v>
      </c>
      <c r="Q4119">
        <v>1</v>
      </c>
      <c r="R4119">
        <v>0.37</v>
      </c>
      <c r="S4119">
        <v>0.25</v>
      </c>
      <c r="T4119">
        <v>4</v>
      </c>
      <c r="U4119">
        <v>23</v>
      </c>
      <c r="V4119">
        <v>11</v>
      </c>
      <c r="W4119">
        <v>1.83</v>
      </c>
      <c r="X4119">
        <v>5</v>
      </c>
      <c r="Y4119">
        <v>0.5</v>
      </c>
      <c r="Z4119">
        <v>0.27</v>
      </c>
      <c r="AA4119">
        <v>30</v>
      </c>
      <c r="AB4119">
        <v>0.43</v>
      </c>
      <c r="AC4119">
        <v>200</v>
      </c>
      <c r="AD4119">
        <v>0.5</v>
      </c>
      <c r="AE4119">
        <v>0.01</v>
      </c>
      <c r="AF4119">
        <v>9</v>
      </c>
      <c r="AG4119">
        <v>790</v>
      </c>
      <c r="AH4119">
        <v>8</v>
      </c>
      <c r="AI4119">
        <v>1</v>
      </c>
      <c r="AJ4119">
        <v>2</v>
      </c>
      <c r="AK4119">
        <v>89</v>
      </c>
      <c r="AL4119">
        <v>0.06</v>
      </c>
      <c r="AM4119">
        <v>5</v>
      </c>
      <c r="AN4119">
        <v>5</v>
      </c>
      <c r="AO4119">
        <v>26</v>
      </c>
      <c r="AP4119">
        <v>5</v>
      </c>
      <c r="AQ4119">
        <v>30</v>
      </c>
    </row>
    <row r="4120" spans="1:43" hidden="1" x14ac:dyDescent="0.25">
      <c r="A4120" t="s">
        <v>15312</v>
      </c>
      <c r="B4120" t="s">
        <v>15313</v>
      </c>
      <c r="C4120" s="1" t="str">
        <f t="shared" si="301"/>
        <v>21:0118</v>
      </c>
      <c r="D4120" s="1" t="str">
        <f t="shared" si="302"/>
        <v>21:0027</v>
      </c>
      <c r="E4120" t="s">
        <v>15314</v>
      </c>
      <c r="F4120" t="s">
        <v>15315</v>
      </c>
      <c r="H4120">
        <v>63.6445966</v>
      </c>
      <c r="I4120">
        <v>-95.218035</v>
      </c>
      <c r="J4120" s="1" t="str">
        <f t="shared" si="303"/>
        <v>Till</v>
      </c>
      <c r="K4120" s="1" t="str">
        <f t="shared" si="304"/>
        <v>&lt;63 micron</v>
      </c>
      <c r="L4120">
        <v>0.1</v>
      </c>
      <c r="M4120">
        <v>0.46</v>
      </c>
      <c r="N4120">
        <v>2</v>
      </c>
      <c r="O4120">
        <v>90</v>
      </c>
      <c r="P4120">
        <v>0.25</v>
      </c>
      <c r="Q4120">
        <v>1</v>
      </c>
      <c r="R4120">
        <v>0.24</v>
      </c>
      <c r="S4120">
        <v>0.25</v>
      </c>
      <c r="T4120">
        <v>2</v>
      </c>
      <c r="U4120">
        <v>13</v>
      </c>
      <c r="V4120">
        <v>3</v>
      </c>
      <c r="W4120">
        <v>0.91</v>
      </c>
      <c r="X4120">
        <v>5</v>
      </c>
      <c r="Y4120">
        <v>0.5</v>
      </c>
      <c r="Z4120">
        <v>0.06</v>
      </c>
      <c r="AA4120">
        <v>20</v>
      </c>
      <c r="AB4120">
        <v>0.21</v>
      </c>
      <c r="AC4120">
        <v>95</v>
      </c>
      <c r="AD4120">
        <v>0.5</v>
      </c>
      <c r="AE4120">
        <v>0.01</v>
      </c>
      <c r="AF4120">
        <v>5</v>
      </c>
      <c r="AG4120">
        <v>680</v>
      </c>
      <c r="AH4120">
        <v>6</v>
      </c>
      <c r="AI4120">
        <v>1</v>
      </c>
      <c r="AJ4120">
        <v>1</v>
      </c>
      <c r="AK4120">
        <v>88</v>
      </c>
      <c r="AL4120">
        <v>0.03</v>
      </c>
      <c r="AM4120">
        <v>5</v>
      </c>
      <c r="AN4120">
        <v>5</v>
      </c>
      <c r="AO4120">
        <v>15</v>
      </c>
      <c r="AP4120">
        <v>5</v>
      </c>
      <c r="AQ4120">
        <v>12</v>
      </c>
    </row>
    <row r="4121" spans="1:43" hidden="1" x14ac:dyDescent="0.25">
      <c r="A4121" t="s">
        <v>15316</v>
      </c>
      <c r="B4121" t="s">
        <v>15317</v>
      </c>
      <c r="C4121" s="1" t="str">
        <f t="shared" si="301"/>
        <v>21:0118</v>
      </c>
      <c r="D4121" s="1" t="str">
        <f t="shared" si="302"/>
        <v>21:0027</v>
      </c>
      <c r="E4121" t="s">
        <v>15318</v>
      </c>
      <c r="F4121" t="s">
        <v>15319</v>
      </c>
      <c r="H4121">
        <v>63.672061800000002</v>
      </c>
      <c r="I4121">
        <v>-95.212802400000001</v>
      </c>
      <c r="J4121" s="1" t="str">
        <f t="shared" si="303"/>
        <v>Till</v>
      </c>
      <c r="K4121" s="1" t="str">
        <f t="shared" si="304"/>
        <v>&lt;63 micron</v>
      </c>
      <c r="L4121">
        <v>0.1</v>
      </c>
      <c r="M4121">
        <v>1.06</v>
      </c>
      <c r="N4121">
        <v>6</v>
      </c>
      <c r="O4121">
        <v>350</v>
      </c>
      <c r="P4121">
        <v>0.25</v>
      </c>
      <c r="Q4121">
        <v>1</v>
      </c>
      <c r="R4121">
        <v>0.28999999999999998</v>
      </c>
      <c r="S4121">
        <v>0.25</v>
      </c>
      <c r="T4121">
        <v>4</v>
      </c>
      <c r="U4121">
        <v>20</v>
      </c>
      <c r="V4121">
        <v>8</v>
      </c>
      <c r="W4121">
        <v>1.45</v>
      </c>
      <c r="X4121">
        <v>5</v>
      </c>
      <c r="Y4121">
        <v>0.5</v>
      </c>
      <c r="Z4121">
        <v>0.2</v>
      </c>
      <c r="AA4121">
        <v>20</v>
      </c>
      <c r="AB4121">
        <v>0.38</v>
      </c>
      <c r="AC4121">
        <v>150</v>
      </c>
      <c r="AD4121">
        <v>0.5</v>
      </c>
      <c r="AE4121">
        <v>0.01</v>
      </c>
      <c r="AF4121">
        <v>10</v>
      </c>
      <c r="AG4121">
        <v>710</v>
      </c>
      <c r="AH4121">
        <v>8</v>
      </c>
      <c r="AI4121">
        <v>1</v>
      </c>
      <c r="AJ4121">
        <v>2</v>
      </c>
      <c r="AK4121">
        <v>107</v>
      </c>
      <c r="AL4121">
        <v>0.02</v>
      </c>
      <c r="AM4121">
        <v>5</v>
      </c>
      <c r="AN4121">
        <v>5</v>
      </c>
      <c r="AO4121">
        <v>21</v>
      </c>
      <c r="AP4121">
        <v>5</v>
      </c>
      <c r="AQ4121">
        <v>22</v>
      </c>
    </row>
    <row r="4122" spans="1:43" hidden="1" x14ac:dyDescent="0.25">
      <c r="A4122" t="s">
        <v>15320</v>
      </c>
      <c r="B4122" t="s">
        <v>15321</v>
      </c>
      <c r="C4122" s="1" t="str">
        <f t="shared" si="301"/>
        <v>21:0118</v>
      </c>
      <c r="D4122" s="1" t="str">
        <f t="shared" si="302"/>
        <v>21:0027</v>
      </c>
      <c r="E4122" t="s">
        <v>15322</v>
      </c>
      <c r="F4122" t="s">
        <v>15323</v>
      </c>
      <c r="H4122">
        <v>63.901712000000003</v>
      </c>
      <c r="I4122">
        <v>-95.223376900000005</v>
      </c>
      <c r="J4122" s="1" t="str">
        <f t="shared" si="303"/>
        <v>Till</v>
      </c>
      <c r="K4122" s="1" t="str">
        <f t="shared" si="304"/>
        <v>&lt;63 micron</v>
      </c>
      <c r="L4122">
        <v>0.1</v>
      </c>
      <c r="M4122">
        <v>0.8</v>
      </c>
      <c r="N4122">
        <v>4</v>
      </c>
      <c r="O4122">
        <v>230</v>
      </c>
      <c r="P4122">
        <v>0.25</v>
      </c>
      <c r="Q4122">
        <v>1</v>
      </c>
      <c r="R4122">
        <v>0.32</v>
      </c>
      <c r="S4122">
        <v>0.25</v>
      </c>
      <c r="T4122">
        <v>3</v>
      </c>
      <c r="U4122">
        <v>16</v>
      </c>
      <c r="V4122">
        <v>7</v>
      </c>
      <c r="W4122">
        <v>1.32</v>
      </c>
      <c r="X4122">
        <v>5</v>
      </c>
      <c r="Y4122">
        <v>0.5</v>
      </c>
      <c r="Z4122">
        <v>0.15</v>
      </c>
      <c r="AA4122">
        <v>20</v>
      </c>
      <c r="AB4122">
        <v>0.32</v>
      </c>
      <c r="AC4122">
        <v>145</v>
      </c>
      <c r="AD4122">
        <v>0.5</v>
      </c>
      <c r="AE4122">
        <v>0.01</v>
      </c>
      <c r="AF4122">
        <v>8</v>
      </c>
      <c r="AG4122">
        <v>720</v>
      </c>
      <c r="AH4122">
        <v>6</v>
      </c>
      <c r="AI4122">
        <v>1</v>
      </c>
      <c r="AJ4122">
        <v>2</v>
      </c>
      <c r="AK4122">
        <v>77</v>
      </c>
      <c r="AL4122">
        <v>0.04</v>
      </c>
      <c r="AM4122">
        <v>5</v>
      </c>
      <c r="AN4122">
        <v>5</v>
      </c>
      <c r="AO4122">
        <v>19</v>
      </c>
      <c r="AP4122">
        <v>5</v>
      </c>
      <c r="AQ4122">
        <v>20</v>
      </c>
    </row>
    <row r="4123" spans="1:43" hidden="1" x14ac:dyDescent="0.25">
      <c r="A4123" t="s">
        <v>15324</v>
      </c>
      <c r="B4123" t="s">
        <v>15325</v>
      </c>
      <c r="C4123" s="1" t="str">
        <f t="shared" si="301"/>
        <v>21:0118</v>
      </c>
      <c r="D4123" s="1" t="str">
        <f t="shared" si="302"/>
        <v>21:0027</v>
      </c>
      <c r="E4123" t="s">
        <v>15326</v>
      </c>
      <c r="F4123" t="s">
        <v>15327</v>
      </c>
      <c r="H4123">
        <v>63.943053900000002</v>
      </c>
      <c r="I4123">
        <v>-95.220653600000006</v>
      </c>
      <c r="J4123" s="1" t="str">
        <f t="shared" si="303"/>
        <v>Till</v>
      </c>
      <c r="K4123" s="1" t="str">
        <f t="shared" si="304"/>
        <v>&lt;63 micron</v>
      </c>
      <c r="L4123">
        <v>0.1</v>
      </c>
      <c r="M4123">
        <v>0.77</v>
      </c>
      <c r="N4123">
        <v>1</v>
      </c>
      <c r="O4123">
        <v>250</v>
      </c>
      <c r="P4123">
        <v>0.25</v>
      </c>
      <c r="Q4123">
        <v>1</v>
      </c>
      <c r="R4123">
        <v>0.35</v>
      </c>
      <c r="S4123">
        <v>0.25</v>
      </c>
      <c r="T4123">
        <v>2</v>
      </c>
      <c r="U4123">
        <v>18</v>
      </c>
      <c r="V4123">
        <v>8</v>
      </c>
      <c r="W4123">
        <v>1.47</v>
      </c>
      <c r="X4123">
        <v>5</v>
      </c>
      <c r="Y4123">
        <v>0.5</v>
      </c>
      <c r="Z4123">
        <v>0.15</v>
      </c>
      <c r="AA4123">
        <v>20</v>
      </c>
      <c r="AB4123">
        <v>0.34</v>
      </c>
      <c r="AC4123">
        <v>135</v>
      </c>
      <c r="AD4123">
        <v>0.5</v>
      </c>
      <c r="AE4123">
        <v>0.01</v>
      </c>
      <c r="AF4123">
        <v>8</v>
      </c>
      <c r="AG4123">
        <v>790</v>
      </c>
      <c r="AH4123">
        <v>6</v>
      </c>
      <c r="AI4123">
        <v>1</v>
      </c>
      <c r="AJ4123">
        <v>1</v>
      </c>
      <c r="AK4123">
        <v>83</v>
      </c>
      <c r="AL4123">
        <v>0.04</v>
      </c>
      <c r="AM4123">
        <v>5</v>
      </c>
      <c r="AN4123">
        <v>5</v>
      </c>
      <c r="AO4123">
        <v>19</v>
      </c>
      <c r="AP4123">
        <v>5</v>
      </c>
      <c r="AQ4123">
        <v>22</v>
      </c>
    </row>
    <row r="4124" spans="1:43" hidden="1" x14ac:dyDescent="0.25">
      <c r="A4124" t="s">
        <v>15328</v>
      </c>
      <c r="B4124" t="s">
        <v>15329</v>
      </c>
      <c r="C4124" s="1" t="str">
        <f t="shared" si="301"/>
        <v>21:0118</v>
      </c>
      <c r="D4124" s="1" t="str">
        <f t="shared" si="302"/>
        <v>21:0027</v>
      </c>
      <c r="E4124" t="s">
        <v>15330</v>
      </c>
      <c r="F4124" t="s">
        <v>15331</v>
      </c>
      <c r="H4124">
        <v>63.969240599999999</v>
      </c>
      <c r="I4124">
        <v>-95.221422399999994</v>
      </c>
      <c r="J4124" s="1" t="str">
        <f t="shared" si="303"/>
        <v>Till</v>
      </c>
      <c r="K4124" s="1" t="str">
        <f t="shared" si="304"/>
        <v>&lt;63 micron</v>
      </c>
      <c r="L4124">
        <v>0.1</v>
      </c>
      <c r="M4124">
        <v>1.1200000000000001</v>
      </c>
      <c r="N4124">
        <v>6</v>
      </c>
      <c r="O4124">
        <v>210</v>
      </c>
      <c r="P4124">
        <v>0.25</v>
      </c>
      <c r="Q4124">
        <v>1</v>
      </c>
      <c r="R4124">
        <v>0.36</v>
      </c>
      <c r="S4124">
        <v>0.25</v>
      </c>
      <c r="T4124">
        <v>6</v>
      </c>
      <c r="U4124">
        <v>23</v>
      </c>
      <c r="V4124">
        <v>13</v>
      </c>
      <c r="W4124">
        <v>1.87</v>
      </c>
      <c r="X4124">
        <v>5</v>
      </c>
      <c r="Y4124">
        <v>0.5</v>
      </c>
      <c r="Z4124">
        <v>0.24</v>
      </c>
      <c r="AA4124">
        <v>30</v>
      </c>
      <c r="AB4124">
        <v>0.49</v>
      </c>
      <c r="AC4124">
        <v>185</v>
      </c>
      <c r="AD4124">
        <v>0.5</v>
      </c>
      <c r="AE4124">
        <v>0.01</v>
      </c>
      <c r="AF4124">
        <v>13</v>
      </c>
      <c r="AG4124">
        <v>810</v>
      </c>
      <c r="AH4124">
        <v>12</v>
      </c>
      <c r="AI4124">
        <v>1</v>
      </c>
      <c r="AJ4124">
        <v>3</v>
      </c>
      <c r="AK4124">
        <v>79</v>
      </c>
      <c r="AL4124">
        <v>0.05</v>
      </c>
      <c r="AM4124">
        <v>5</v>
      </c>
      <c r="AN4124">
        <v>5</v>
      </c>
      <c r="AO4124">
        <v>28</v>
      </c>
      <c r="AP4124">
        <v>5</v>
      </c>
      <c r="AQ4124">
        <v>34</v>
      </c>
    </row>
    <row r="4125" spans="1:43" hidden="1" x14ac:dyDescent="0.25">
      <c r="A4125" t="s">
        <v>15332</v>
      </c>
      <c r="B4125" t="s">
        <v>15333</v>
      </c>
      <c r="C4125" s="1" t="str">
        <f t="shared" si="301"/>
        <v>21:0118</v>
      </c>
      <c r="D4125" s="1" t="str">
        <f t="shared" si="302"/>
        <v>21:0027</v>
      </c>
      <c r="E4125" t="s">
        <v>15334</v>
      </c>
      <c r="F4125" t="s">
        <v>15335</v>
      </c>
      <c r="H4125">
        <v>63.977367600000001</v>
      </c>
      <c r="I4125">
        <v>-95.212502499999999</v>
      </c>
      <c r="J4125" s="1" t="str">
        <f t="shared" si="303"/>
        <v>Till</v>
      </c>
      <c r="K4125" s="1" t="str">
        <f t="shared" si="304"/>
        <v>&lt;63 micron</v>
      </c>
      <c r="L4125">
        <v>0.1</v>
      </c>
      <c r="M4125">
        <v>0.76</v>
      </c>
      <c r="N4125">
        <v>4</v>
      </c>
      <c r="O4125">
        <v>140</v>
      </c>
      <c r="P4125">
        <v>0.25</v>
      </c>
      <c r="Q4125">
        <v>1</v>
      </c>
      <c r="R4125">
        <v>0.34</v>
      </c>
      <c r="S4125">
        <v>0.25</v>
      </c>
      <c r="T4125">
        <v>4</v>
      </c>
      <c r="U4125">
        <v>19</v>
      </c>
      <c r="V4125">
        <v>8</v>
      </c>
      <c r="W4125">
        <v>1.54</v>
      </c>
      <c r="X4125">
        <v>5</v>
      </c>
      <c r="Y4125">
        <v>0.5</v>
      </c>
      <c r="Z4125">
        <v>0.14000000000000001</v>
      </c>
      <c r="AA4125">
        <v>20</v>
      </c>
      <c r="AB4125">
        <v>0.35</v>
      </c>
      <c r="AC4125">
        <v>175</v>
      </c>
      <c r="AD4125">
        <v>0.5</v>
      </c>
      <c r="AE4125">
        <v>0.01</v>
      </c>
      <c r="AF4125">
        <v>10</v>
      </c>
      <c r="AG4125">
        <v>800</v>
      </c>
      <c r="AH4125">
        <v>8</v>
      </c>
      <c r="AI4125">
        <v>1</v>
      </c>
      <c r="AJ4125">
        <v>2</v>
      </c>
      <c r="AK4125">
        <v>75</v>
      </c>
      <c r="AL4125">
        <v>0.04</v>
      </c>
      <c r="AM4125">
        <v>5</v>
      </c>
      <c r="AN4125">
        <v>5</v>
      </c>
      <c r="AO4125">
        <v>22</v>
      </c>
      <c r="AP4125">
        <v>5</v>
      </c>
      <c r="AQ4125">
        <v>22</v>
      </c>
    </row>
    <row r="4126" spans="1:43" hidden="1" x14ac:dyDescent="0.25">
      <c r="A4126" t="s">
        <v>15336</v>
      </c>
      <c r="B4126" t="s">
        <v>15337</v>
      </c>
      <c r="C4126" s="1" t="str">
        <f t="shared" si="301"/>
        <v>21:0118</v>
      </c>
      <c r="D4126" s="1" t="str">
        <f t="shared" si="302"/>
        <v>21:0027</v>
      </c>
      <c r="E4126" t="s">
        <v>15338</v>
      </c>
      <c r="F4126" t="s">
        <v>15339</v>
      </c>
      <c r="H4126">
        <v>63.991699300000001</v>
      </c>
      <c r="I4126">
        <v>-95.206438199999994</v>
      </c>
      <c r="J4126" s="1" t="str">
        <f t="shared" si="303"/>
        <v>Till</v>
      </c>
      <c r="K4126" s="1" t="str">
        <f t="shared" si="304"/>
        <v>&lt;63 micron</v>
      </c>
      <c r="L4126">
        <v>0.1</v>
      </c>
      <c r="M4126">
        <v>0.49</v>
      </c>
      <c r="N4126">
        <v>4</v>
      </c>
      <c r="O4126">
        <v>80</v>
      </c>
      <c r="P4126">
        <v>0.25</v>
      </c>
      <c r="Q4126">
        <v>1</v>
      </c>
      <c r="R4126">
        <v>0.33</v>
      </c>
      <c r="S4126">
        <v>0.25</v>
      </c>
      <c r="T4126">
        <v>3</v>
      </c>
      <c r="U4126">
        <v>15</v>
      </c>
      <c r="V4126">
        <v>5</v>
      </c>
      <c r="W4126">
        <v>1.2</v>
      </c>
      <c r="X4126">
        <v>5</v>
      </c>
      <c r="Y4126">
        <v>0.5</v>
      </c>
      <c r="Z4126">
        <v>0.08</v>
      </c>
      <c r="AA4126">
        <v>20</v>
      </c>
      <c r="AB4126">
        <v>0.24</v>
      </c>
      <c r="AC4126">
        <v>130</v>
      </c>
      <c r="AD4126">
        <v>0.5</v>
      </c>
      <c r="AE4126">
        <v>0.01</v>
      </c>
      <c r="AF4126">
        <v>7</v>
      </c>
      <c r="AG4126">
        <v>820</v>
      </c>
      <c r="AH4126">
        <v>6</v>
      </c>
      <c r="AI4126">
        <v>1</v>
      </c>
      <c r="AJ4126">
        <v>1</v>
      </c>
      <c r="AK4126">
        <v>61</v>
      </c>
      <c r="AL4126">
        <v>0.04</v>
      </c>
      <c r="AM4126">
        <v>5</v>
      </c>
      <c r="AN4126">
        <v>5</v>
      </c>
      <c r="AO4126">
        <v>18</v>
      </c>
      <c r="AP4126">
        <v>5</v>
      </c>
      <c r="AQ4126">
        <v>18</v>
      </c>
    </row>
    <row r="4127" spans="1:43" hidden="1" x14ac:dyDescent="0.25">
      <c r="A4127" t="s">
        <v>15340</v>
      </c>
      <c r="B4127" t="s">
        <v>15341</v>
      </c>
      <c r="C4127" s="1" t="str">
        <f t="shared" si="301"/>
        <v>21:0118</v>
      </c>
      <c r="D4127" s="1" t="str">
        <f t="shared" si="302"/>
        <v>21:0027</v>
      </c>
      <c r="E4127" t="s">
        <v>15342</v>
      </c>
      <c r="F4127" t="s">
        <v>15343</v>
      </c>
      <c r="H4127">
        <v>64.0078812</v>
      </c>
      <c r="I4127">
        <v>-95.204441799999998</v>
      </c>
      <c r="J4127" s="1" t="str">
        <f t="shared" si="303"/>
        <v>Till</v>
      </c>
      <c r="K4127" s="1" t="str">
        <f t="shared" si="304"/>
        <v>&lt;63 micron</v>
      </c>
      <c r="L4127">
        <v>0.1</v>
      </c>
      <c r="M4127">
        <v>1.02</v>
      </c>
      <c r="N4127">
        <v>4</v>
      </c>
      <c r="O4127">
        <v>260</v>
      </c>
      <c r="P4127">
        <v>0.25</v>
      </c>
      <c r="Q4127">
        <v>1</v>
      </c>
      <c r="R4127">
        <v>0.38</v>
      </c>
      <c r="S4127">
        <v>0.25</v>
      </c>
      <c r="T4127">
        <v>5</v>
      </c>
      <c r="U4127">
        <v>23</v>
      </c>
      <c r="V4127">
        <v>10</v>
      </c>
      <c r="W4127">
        <v>1.9</v>
      </c>
      <c r="X4127">
        <v>5</v>
      </c>
      <c r="Y4127">
        <v>0.5</v>
      </c>
      <c r="Z4127">
        <v>0.23</v>
      </c>
      <c r="AA4127">
        <v>30</v>
      </c>
      <c r="AB4127">
        <v>0.46</v>
      </c>
      <c r="AC4127">
        <v>175</v>
      </c>
      <c r="AD4127">
        <v>0.5</v>
      </c>
      <c r="AE4127">
        <v>0.02</v>
      </c>
      <c r="AF4127">
        <v>10</v>
      </c>
      <c r="AG4127">
        <v>910</v>
      </c>
      <c r="AH4127">
        <v>10</v>
      </c>
      <c r="AI4127">
        <v>1</v>
      </c>
      <c r="AJ4127">
        <v>3</v>
      </c>
      <c r="AK4127">
        <v>108</v>
      </c>
      <c r="AL4127">
        <v>0.06</v>
      </c>
      <c r="AM4127">
        <v>5</v>
      </c>
      <c r="AN4127">
        <v>5</v>
      </c>
      <c r="AO4127">
        <v>28</v>
      </c>
      <c r="AP4127">
        <v>5</v>
      </c>
      <c r="AQ4127">
        <v>32</v>
      </c>
    </row>
    <row r="4128" spans="1:43" hidden="1" x14ac:dyDescent="0.25">
      <c r="A4128" t="s">
        <v>15344</v>
      </c>
      <c r="B4128" t="s">
        <v>15345</v>
      </c>
      <c r="C4128" s="1" t="str">
        <f t="shared" si="301"/>
        <v>21:0118</v>
      </c>
      <c r="D4128" s="1" t="str">
        <f t="shared" si="302"/>
        <v>21:0027</v>
      </c>
      <c r="E4128" t="s">
        <v>15346</v>
      </c>
      <c r="F4128" t="s">
        <v>15347</v>
      </c>
      <c r="H4128">
        <v>63.643214999999998</v>
      </c>
      <c r="I4128">
        <v>-95.187489999999997</v>
      </c>
      <c r="J4128" s="1" t="str">
        <f t="shared" si="303"/>
        <v>Till</v>
      </c>
      <c r="K4128" s="1" t="str">
        <f t="shared" si="304"/>
        <v>&lt;63 micron</v>
      </c>
      <c r="L4128">
        <v>0.1</v>
      </c>
      <c r="M4128">
        <v>0.68</v>
      </c>
      <c r="N4128">
        <v>6</v>
      </c>
      <c r="O4128">
        <v>210</v>
      </c>
      <c r="P4128">
        <v>0.25</v>
      </c>
      <c r="Q4128">
        <v>1</v>
      </c>
      <c r="R4128">
        <v>0.32</v>
      </c>
      <c r="S4128">
        <v>0.25</v>
      </c>
      <c r="T4128">
        <v>3</v>
      </c>
      <c r="U4128">
        <v>16</v>
      </c>
      <c r="V4128">
        <v>6</v>
      </c>
      <c r="W4128">
        <v>1.35</v>
      </c>
      <c r="X4128">
        <v>5</v>
      </c>
      <c r="Y4128">
        <v>0.5</v>
      </c>
      <c r="Z4128">
        <v>0.11</v>
      </c>
      <c r="AA4128">
        <v>20</v>
      </c>
      <c r="AB4128">
        <v>0.26</v>
      </c>
      <c r="AC4128">
        <v>125</v>
      </c>
      <c r="AD4128">
        <v>0.5</v>
      </c>
      <c r="AE4128">
        <v>0.01</v>
      </c>
      <c r="AF4128">
        <v>5</v>
      </c>
      <c r="AG4128">
        <v>820</v>
      </c>
      <c r="AH4128">
        <v>8</v>
      </c>
      <c r="AI4128">
        <v>1</v>
      </c>
      <c r="AJ4128">
        <v>1</v>
      </c>
      <c r="AK4128">
        <v>113</v>
      </c>
      <c r="AL4128">
        <v>0.03</v>
      </c>
      <c r="AM4128">
        <v>5</v>
      </c>
      <c r="AN4128">
        <v>5</v>
      </c>
      <c r="AO4128">
        <v>19</v>
      </c>
      <c r="AP4128">
        <v>5</v>
      </c>
      <c r="AQ4128">
        <v>16</v>
      </c>
    </row>
    <row r="4129" spans="1:43" hidden="1" x14ac:dyDescent="0.25">
      <c r="A4129" t="s">
        <v>15348</v>
      </c>
      <c r="B4129" t="s">
        <v>15349</v>
      </c>
      <c r="C4129" s="1" t="str">
        <f t="shared" si="301"/>
        <v>21:0118</v>
      </c>
      <c r="D4129" s="1" t="str">
        <f t="shared" si="302"/>
        <v>21:0027</v>
      </c>
      <c r="E4129" t="s">
        <v>15350</v>
      </c>
      <c r="F4129" t="s">
        <v>15351</v>
      </c>
      <c r="H4129">
        <v>63.659196000000001</v>
      </c>
      <c r="I4129">
        <v>-95.194015899999997</v>
      </c>
      <c r="J4129" s="1" t="str">
        <f t="shared" si="303"/>
        <v>Till</v>
      </c>
      <c r="K4129" s="1" t="str">
        <f t="shared" si="304"/>
        <v>&lt;63 micron</v>
      </c>
      <c r="L4129">
        <v>0.1</v>
      </c>
      <c r="M4129">
        <v>0.49</v>
      </c>
      <c r="N4129">
        <v>4</v>
      </c>
      <c r="O4129">
        <v>150</v>
      </c>
      <c r="P4129">
        <v>0.25</v>
      </c>
      <c r="Q4129">
        <v>1</v>
      </c>
      <c r="R4129">
        <v>0.28999999999999998</v>
      </c>
      <c r="S4129">
        <v>0.25</v>
      </c>
      <c r="T4129">
        <v>2</v>
      </c>
      <c r="U4129">
        <v>14</v>
      </c>
      <c r="V4129">
        <v>3</v>
      </c>
      <c r="W4129">
        <v>1.17</v>
      </c>
      <c r="X4129">
        <v>5</v>
      </c>
      <c r="Y4129">
        <v>0.5</v>
      </c>
      <c r="Z4129">
        <v>7.0000000000000007E-2</v>
      </c>
      <c r="AA4129">
        <v>20</v>
      </c>
      <c r="AB4129">
        <v>0.19</v>
      </c>
      <c r="AC4129">
        <v>130</v>
      </c>
      <c r="AD4129">
        <v>0.5</v>
      </c>
      <c r="AE4129">
        <v>0.01</v>
      </c>
      <c r="AF4129">
        <v>5</v>
      </c>
      <c r="AG4129">
        <v>810</v>
      </c>
      <c r="AH4129">
        <v>6</v>
      </c>
      <c r="AI4129">
        <v>1</v>
      </c>
      <c r="AJ4129">
        <v>1</v>
      </c>
      <c r="AK4129">
        <v>104</v>
      </c>
      <c r="AL4129">
        <v>0.03</v>
      </c>
      <c r="AM4129">
        <v>5</v>
      </c>
      <c r="AN4129">
        <v>5</v>
      </c>
      <c r="AO4129">
        <v>18</v>
      </c>
      <c r="AP4129">
        <v>5</v>
      </c>
      <c r="AQ4129">
        <v>12</v>
      </c>
    </row>
    <row r="4130" spans="1:43" hidden="1" x14ac:dyDescent="0.25">
      <c r="A4130" t="s">
        <v>15352</v>
      </c>
      <c r="B4130" t="s">
        <v>15353</v>
      </c>
      <c r="C4130" s="1" t="str">
        <f t="shared" si="301"/>
        <v>21:0118</v>
      </c>
      <c r="D4130" s="1" t="str">
        <f t="shared" si="302"/>
        <v>21:0027</v>
      </c>
      <c r="E4130" t="s">
        <v>15354</v>
      </c>
      <c r="F4130" t="s">
        <v>15355</v>
      </c>
      <c r="H4130">
        <v>63.671287</v>
      </c>
      <c r="I4130">
        <v>-95.180637200000007</v>
      </c>
      <c r="J4130" s="1" t="str">
        <f t="shared" si="303"/>
        <v>Till</v>
      </c>
      <c r="K4130" s="1" t="str">
        <f t="shared" si="304"/>
        <v>&lt;63 micron</v>
      </c>
      <c r="L4130">
        <v>0.1</v>
      </c>
      <c r="M4130">
        <v>0.69</v>
      </c>
      <c r="N4130">
        <v>4</v>
      </c>
      <c r="O4130">
        <v>280</v>
      </c>
      <c r="P4130">
        <v>0.25</v>
      </c>
      <c r="Q4130">
        <v>1</v>
      </c>
      <c r="R4130">
        <v>0.31</v>
      </c>
      <c r="S4130">
        <v>0.25</v>
      </c>
      <c r="T4130">
        <v>2</v>
      </c>
      <c r="U4130">
        <v>15</v>
      </c>
      <c r="V4130">
        <v>6</v>
      </c>
      <c r="W4130">
        <v>1.26</v>
      </c>
      <c r="X4130">
        <v>5</v>
      </c>
      <c r="Y4130">
        <v>0.5</v>
      </c>
      <c r="Z4130">
        <v>0.11</v>
      </c>
      <c r="AA4130">
        <v>20</v>
      </c>
      <c r="AB4130">
        <v>0.24</v>
      </c>
      <c r="AC4130">
        <v>110</v>
      </c>
      <c r="AD4130">
        <v>0.5</v>
      </c>
      <c r="AE4130">
        <v>0.01</v>
      </c>
      <c r="AF4130">
        <v>4</v>
      </c>
      <c r="AG4130">
        <v>790</v>
      </c>
      <c r="AH4130">
        <v>6</v>
      </c>
      <c r="AI4130">
        <v>1</v>
      </c>
      <c r="AJ4130">
        <v>1</v>
      </c>
      <c r="AK4130">
        <v>113</v>
      </c>
      <c r="AL4130">
        <v>0.02</v>
      </c>
      <c r="AM4130">
        <v>5</v>
      </c>
      <c r="AN4130">
        <v>5</v>
      </c>
      <c r="AO4130">
        <v>17</v>
      </c>
      <c r="AP4130">
        <v>5</v>
      </c>
      <c r="AQ4130">
        <v>14</v>
      </c>
    </row>
    <row r="4131" spans="1:43" hidden="1" x14ac:dyDescent="0.25">
      <c r="A4131" t="s">
        <v>15356</v>
      </c>
      <c r="B4131" t="s">
        <v>15357</v>
      </c>
      <c r="C4131" s="1" t="str">
        <f t="shared" si="301"/>
        <v>21:0118</v>
      </c>
      <c r="D4131" s="1" t="str">
        <f t="shared" si="302"/>
        <v>21:0027</v>
      </c>
      <c r="E4131" t="s">
        <v>15358</v>
      </c>
      <c r="F4131" t="s">
        <v>15359</v>
      </c>
      <c r="H4131">
        <v>63.902338700000001</v>
      </c>
      <c r="I4131">
        <v>-95.179215600000006</v>
      </c>
      <c r="J4131" s="1" t="str">
        <f t="shared" si="303"/>
        <v>Till</v>
      </c>
      <c r="K4131" s="1" t="str">
        <f t="shared" si="304"/>
        <v>&lt;63 micron</v>
      </c>
      <c r="L4131">
        <v>0.1</v>
      </c>
      <c r="M4131">
        <v>1.51</v>
      </c>
      <c r="N4131">
        <v>8</v>
      </c>
      <c r="O4131">
        <v>350</v>
      </c>
      <c r="P4131">
        <v>0.5</v>
      </c>
      <c r="Q4131">
        <v>1</v>
      </c>
      <c r="R4131">
        <v>0.46</v>
      </c>
      <c r="S4131">
        <v>0.25</v>
      </c>
      <c r="T4131">
        <v>6</v>
      </c>
      <c r="U4131">
        <v>27</v>
      </c>
      <c r="V4131">
        <v>13</v>
      </c>
      <c r="W4131">
        <v>2.13</v>
      </c>
      <c r="X4131">
        <v>5</v>
      </c>
      <c r="Y4131">
        <v>0.5</v>
      </c>
      <c r="Z4131">
        <v>0.35</v>
      </c>
      <c r="AA4131">
        <v>30</v>
      </c>
      <c r="AB4131">
        <v>0.53</v>
      </c>
      <c r="AC4131">
        <v>260</v>
      </c>
      <c r="AD4131">
        <v>0.5</v>
      </c>
      <c r="AE4131">
        <v>0.01</v>
      </c>
      <c r="AF4131">
        <v>12</v>
      </c>
      <c r="AG4131">
        <v>910</v>
      </c>
      <c r="AH4131">
        <v>12</v>
      </c>
      <c r="AI4131">
        <v>1</v>
      </c>
      <c r="AJ4131">
        <v>3</v>
      </c>
      <c r="AK4131">
        <v>112</v>
      </c>
      <c r="AL4131">
        <v>0.06</v>
      </c>
      <c r="AM4131">
        <v>5</v>
      </c>
      <c r="AN4131">
        <v>5</v>
      </c>
      <c r="AO4131">
        <v>31</v>
      </c>
      <c r="AP4131">
        <v>5</v>
      </c>
      <c r="AQ4131">
        <v>34</v>
      </c>
    </row>
    <row r="4132" spans="1:43" hidden="1" x14ac:dyDescent="0.25">
      <c r="A4132" t="s">
        <v>15360</v>
      </c>
      <c r="B4132" t="s">
        <v>15361</v>
      </c>
      <c r="C4132" s="1" t="str">
        <f t="shared" si="301"/>
        <v>21:0118</v>
      </c>
      <c r="D4132" s="1" t="str">
        <f t="shared" si="302"/>
        <v>21:0027</v>
      </c>
      <c r="E4132" t="s">
        <v>15362</v>
      </c>
      <c r="F4132" t="s">
        <v>15363</v>
      </c>
      <c r="H4132">
        <v>63.914138399999999</v>
      </c>
      <c r="I4132">
        <v>-95.178459399999994</v>
      </c>
      <c r="J4132" s="1" t="str">
        <f t="shared" si="303"/>
        <v>Till</v>
      </c>
      <c r="K4132" s="1" t="str">
        <f t="shared" si="304"/>
        <v>&lt;63 micron</v>
      </c>
      <c r="L4132">
        <v>0.1</v>
      </c>
      <c r="M4132">
        <v>0.78</v>
      </c>
      <c r="N4132">
        <v>4</v>
      </c>
      <c r="O4132">
        <v>250</v>
      </c>
      <c r="P4132">
        <v>0.25</v>
      </c>
      <c r="Q4132">
        <v>1</v>
      </c>
      <c r="R4132">
        <v>0.42</v>
      </c>
      <c r="S4132">
        <v>0.25</v>
      </c>
      <c r="T4132">
        <v>4</v>
      </c>
      <c r="U4132">
        <v>19</v>
      </c>
      <c r="V4132">
        <v>7</v>
      </c>
      <c r="W4132">
        <v>1.46</v>
      </c>
      <c r="X4132">
        <v>5</v>
      </c>
      <c r="Y4132">
        <v>0.5</v>
      </c>
      <c r="Z4132">
        <v>0.15</v>
      </c>
      <c r="AA4132">
        <v>30</v>
      </c>
      <c r="AB4132">
        <v>0.32</v>
      </c>
      <c r="AC4132">
        <v>170</v>
      </c>
      <c r="AD4132">
        <v>0.5</v>
      </c>
      <c r="AE4132">
        <v>0.01</v>
      </c>
      <c r="AF4132">
        <v>9</v>
      </c>
      <c r="AG4132">
        <v>980</v>
      </c>
      <c r="AH4132">
        <v>6</v>
      </c>
      <c r="AI4132">
        <v>1</v>
      </c>
      <c r="AJ4132">
        <v>2</v>
      </c>
      <c r="AK4132">
        <v>81</v>
      </c>
      <c r="AL4132">
        <v>0.06</v>
      </c>
      <c r="AM4132">
        <v>5</v>
      </c>
      <c r="AN4132">
        <v>5</v>
      </c>
      <c r="AO4132">
        <v>24</v>
      </c>
      <c r="AP4132">
        <v>5</v>
      </c>
      <c r="AQ4132">
        <v>20</v>
      </c>
    </row>
    <row r="4133" spans="1:43" hidden="1" x14ac:dyDescent="0.25">
      <c r="A4133" t="s">
        <v>15364</v>
      </c>
      <c r="B4133" t="s">
        <v>15365</v>
      </c>
      <c r="C4133" s="1" t="str">
        <f t="shared" si="301"/>
        <v>21:0118</v>
      </c>
      <c r="D4133" s="1" t="str">
        <f t="shared" si="302"/>
        <v>21:0027</v>
      </c>
      <c r="E4133" t="s">
        <v>15366</v>
      </c>
      <c r="F4133" t="s">
        <v>15367</v>
      </c>
      <c r="H4133">
        <v>63.935687100000003</v>
      </c>
      <c r="I4133">
        <v>-95.186132799999996</v>
      </c>
      <c r="J4133" s="1" t="str">
        <f t="shared" si="303"/>
        <v>Till</v>
      </c>
      <c r="K4133" s="1" t="str">
        <f t="shared" si="304"/>
        <v>&lt;63 micron</v>
      </c>
      <c r="L4133">
        <v>0.1</v>
      </c>
      <c r="M4133">
        <v>1.52</v>
      </c>
      <c r="N4133">
        <v>8</v>
      </c>
      <c r="O4133">
        <v>280</v>
      </c>
      <c r="P4133">
        <v>0.5</v>
      </c>
      <c r="Q4133">
        <v>1</v>
      </c>
      <c r="R4133">
        <v>0.44</v>
      </c>
      <c r="S4133">
        <v>0.25</v>
      </c>
      <c r="T4133">
        <v>4</v>
      </c>
      <c r="U4133">
        <v>24</v>
      </c>
      <c r="V4133">
        <v>18</v>
      </c>
      <c r="W4133">
        <v>2.17</v>
      </c>
      <c r="X4133">
        <v>5</v>
      </c>
      <c r="Y4133">
        <v>0.5</v>
      </c>
      <c r="Z4133">
        <v>0.33</v>
      </c>
      <c r="AA4133">
        <v>30</v>
      </c>
      <c r="AB4133">
        <v>0.56999999999999995</v>
      </c>
      <c r="AC4133">
        <v>215</v>
      </c>
      <c r="AD4133">
        <v>0.5</v>
      </c>
      <c r="AE4133">
        <v>0.01</v>
      </c>
      <c r="AF4133">
        <v>17</v>
      </c>
      <c r="AG4133">
        <v>740</v>
      </c>
      <c r="AH4133">
        <v>8</v>
      </c>
      <c r="AI4133">
        <v>1</v>
      </c>
      <c r="AJ4133">
        <v>4</v>
      </c>
      <c r="AK4133">
        <v>91</v>
      </c>
      <c r="AL4133">
        <v>0.08</v>
      </c>
      <c r="AM4133">
        <v>5</v>
      </c>
      <c r="AN4133">
        <v>5</v>
      </c>
      <c r="AO4133">
        <v>36</v>
      </c>
      <c r="AP4133">
        <v>5</v>
      </c>
      <c r="AQ4133">
        <v>40</v>
      </c>
    </row>
    <row r="4134" spans="1:43" hidden="1" x14ac:dyDescent="0.25">
      <c r="A4134" t="s">
        <v>15368</v>
      </c>
      <c r="B4134" t="s">
        <v>15369</v>
      </c>
      <c r="C4134" s="1" t="str">
        <f t="shared" si="301"/>
        <v>21:0118</v>
      </c>
      <c r="D4134" s="1" t="str">
        <f t="shared" si="302"/>
        <v>21:0027</v>
      </c>
      <c r="E4134" t="s">
        <v>15370</v>
      </c>
      <c r="F4134" t="s">
        <v>15371</v>
      </c>
      <c r="H4134">
        <v>63.959829999999997</v>
      </c>
      <c r="I4134">
        <v>-95.182501999999999</v>
      </c>
      <c r="J4134" s="1" t="str">
        <f t="shared" si="303"/>
        <v>Till</v>
      </c>
      <c r="K4134" s="1" t="str">
        <f t="shared" si="304"/>
        <v>&lt;63 micron</v>
      </c>
      <c r="L4134">
        <v>0.1</v>
      </c>
      <c r="M4134">
        <v>1.0900000000000001</v>
      </c>
      <c r="N4134">
        <v>6</v>
      </c>
      <c r="O4134">
        <v>250</v>
      </c>
      <c r="P4134">
        <v>0.25</v>
      </c>
      <c r="Q4134">
        <v>1</v>
      </c>
      <c r="R4134">
        <v>0.37</v>
      </c>
      <c r="S4134">
        <v>0.25</v>
      </c>
      <c r="T4134">
        <v>4</v>
      </c>
      <c r="U4134">
        <v>21</v>
      </c>
      <c r="V4134">
        <v>11</v>
      </c>
      <c r="W4134">
        <v>1.81</v>
      </c>
      <c r="X4134">
        <v>5</v>
      </c>
      <c r="Y4134">
        <v>0.5</v>
      </c>
      <c r="Z4134">
        <v>0.25</v>
      </c>
      <c r="AA4134">
        <v>30</v>
      </c>
      <c r="AB4134">
        <v>0.43</v>
      </c>
      <c r="AC4134">
        <v>195</v>
      </c>
      <c r="AD4134">
        <v>1</v>
      </c>
      <c r="AE4134">
        <v>0.01</v>
      </c>
      <c r="AF4134">
        <v>11</v>
      </c>
      <c r="AG4134">
        <v>840</v>
      </c>
      <c r="AH4134">
        <v>10</v>
      </c>
      <c r="AI4134">
        <v>1</v>
      </c>
      <c r="AJ4134">
        <v>3</v>
      </c>
      <c r="AK4134">
        <v>80</v>
      </c>
      <c r="AL4134">
        <v>0.06</v>
      </c>
      <c r="AM4134">
        <v>5</v>
      </c>
      <c r="AN4134">
        <v>5</v>
      </c>
      <c r="AO4134">
        <v>27</v>
      </c>
      <c r="AP4134">
        <v>5</v>
      </c>
      <c r="AQ4134">
        <v>32</v>
      </c>
    </row>
    <row r="4135" spans="1:43" hidden="1" x14ac:dyDescent="0.25">
      <c r="A4135" t="s">
        <v>15372</v>
      </c>
      <c r="B4135" t="s">
        <v>15373</v>
      </c>
      <c r="C4135" s="1" t="str">
        <f t="shared" si="301"/>
        <v>21:0118</v>
      </c>
      <c r="D4135" s="1" t="str">
        <f t="shared" si="302"/>
        <v>21:0027</v>
      </c>
      <c r="E4135" t="s">
        <v>15374</v>
      </c>
      <c r="F4135" t="s">
        <v>15375</v>
      </c>
      <c r="H4135">
        <v>63.976059200000002</v>
      </c>
      <c r="I4135">
        <v>-95.183910299999994</v>
      </c>
      <c r="J4135" s="1" t="str">
        <f t="shared" si="303"/>
        <v>Till</v>
      </c>
      <c r="K4135" s="1" t="str">
        <f t="shared" si="304"/>
        <v>&lt;63 micron</v>
      </c>
      <c r="L4135">
        <v>0.1</v>
      </c>
      <c r="M4135">
        <v>0.6</v>
      </c>
      <c r="N4135">
        <v>4</v>
      </c>
      <c r="O4135">
        <v>130</v>
      </c>
      <c r="P4135">
        <v>0.25</v>
      </c>
      <c r="Q4135">
        <v>1</v>
      </c>
      <c r="R4135">
        <v>0.33</v>
      </c>
      <c r="S4135">
        <v>0.25</v>
      </c>
      <c r="T4135">
        <v>3</v>
      </c>
      <c r="U4135">
        <v>16</v>
      </c>
      <c r="V4135">
        <v>6</v>
      </c>
      <c r="W4135">
        <v>1.31</v>
      </c>
      <c r="X4135">
        <v>5</v>
      </c>
      <c r="Y4135">
        <v>0.5</v>
      </c>
      <c r="Z4135">
        <v>0.1</v>
      </c>
      <c r="AA4135">
        <v>20</v>
      </c>
      <c r="AB4135">
        <v>0.26</v>
      </c>
      <c r="AC4135">
        <v>145</v>
      </c>
      <c r="AD4135">
        <v>0.5</v>
      </c>
      <c r="AE4135">
        <v>0.01</v>
      </c>
      <c r="AF4135">
        <v>7</v>
      </c>
      <c r="AG4135">
        <v>860</v>
      </c>
      <c r="AH4135">
        <v>8</v>
      </c>
      <c r="AI4135">
        <v>1</v>
      </c>
      <c r="AJ4135">
        <v>2</v>
      </c>
      <c r="AK4135">
        <v>68</v>
      </c>
      <c r="AL4135">
        <v>0.04</v>
      </c>
      <c r="AM4135">
        <v>5</v>
      </c>
      <c r="AN4135">
        <v>5</v>
      </c>
      <c r="AO4135">
        <v>20</v>
      </c>
      <c r="AP4135">
        <v>5</v>
      </c>
      <c r="AQ4135">
        <v>20</v>
      </c>
    </row>
    <row r="4136" spans="1:43" hidden="1" x14ac:dyDescent="0.25">
      <c r="A4136" t="s">
        <v>15376</v>
      </c>
      <c r="B4136" t="s">
        <v>15377</v>
      </c>
      <c r="C4136" s="1" t="str">
        <f t="shared" si="301"/>
        <v>21:0118</v>
      </c>
      <c r="D4136" s="1" t="str">
        <f t="shared" si="302"/>
        <v>21:0027</v>
      </c>
      <c r="E4136" t="s">
        <v>15378</v>
      </c>
      <c r="F4136" t="s">
        <v>15379</v>
      </c>
      <c r="H4136">
        <v>63.989084400000003</v>
      </c>
      <c r="I4136">
        <v>-95.172679799999997</v>
      </c>
      <c r="J4136" s="1" t="str">
        <f t="shared" si="303"/>
        <v>Till</v>
      </c>
      <c r="K4136" s="1" t="str">
        <f t="shared" si="304"/>
        <v>&lt;63 micron</v>
      </c>
      <c r="L4136">
        <v>0.1</v>
      </c>
      <c r="M4136">
        <v>0.99</v>
      </c>
      <c r="N4136">
        <v>6</v>
      </c>
      <c r="O4136">
        <v>190</v>
      </c>
      <c r="P4136">
        <v>0.25</v>
      </c>
      <c r="Q4136">
        <v>1</v>
      </c>
      <c r="R4136">
        <v>0.36</v>
      </c>
      <c r="S4136">
        <v>0.25</v>
      </c>
      <c r="T4136">
        <v>4</v>
      </c>
      <c r="U4136">
        <v>20</v>
      </c>
      <c r="V4136">
        <v>10</v>
      </c>
      <c r="W4136">
        <v>1.64</v>
      </c>
      <c r="X4136">
        <v>5</v>
      </c>
      <c r="Y4136">
        <v>0.5</v>
      </c>
      <c r="Z4136">
        <v>0.21</v>
      </c>
      <c r="AA4136">
        <v>20</v>
      </c>
      <c r="AB4136">
        <v>0.41</v>
      </c>
      <c r="AC4136">
        <v>220</v>
      </c>
      <c r="AD4136">
        <v>0.5</v>
      </c>
      <c r="AE4136">
        <v>0.01</v>
      </c>
      <c r="AF4136">
        <v>10</v>
      </c>
      <c r="AG4136">
        <v>730</v>
      </c>
      <c r="AH4136">
        <v>8</v>
      </c>
      <c r="AI4136">
        <v>1</v>
      </c>
      <c r="AJ4136">
        <v>2</v>
      </c>
      <c r="AK4136">
        <v>68</v>
      </c>
      <c r="AL4136">
        <v>0.05</v>
      </c>
      <c r="AM4136">
        <v>5</v>
      </c>
      <c r="AN4136">
        <v>5</v>
      </c>
      <c r="AO4136">
        <v>25</v>
      </c>
      <c r="AP4136">
        <v>5</v>
      </c>
      <c r="AQ4136">
        <v>28</v>
      </c>
    </row>
    <row r="4137" spans="1:43" hidden="1" x14ac:dyDescent="0.25">
      <c r="A4137" t="s">
        <v>15380</v>
      </c>
      <c r="B4137" t="s">
        <v>15381</v>
      </c>
      <c r="C4137" s="1" t="str">
        <f t="shared" si="301"/>
        <v>21:0118</v>
      </c>
      <c r="D4137" s="1" t="str">
        <f t="shared" si="302"/>
        <v>21:0027</v>
      </c>
      <c r="E4137" t="s">
        <v>15382</v>
      </c>
      <c r="F4137" t="s">
        <v>15383</v>
      </c>
      <c r="H4137">
        <v>63.643464999999999</v>
      </c>
      <c r="I4137">
        <v>-95.154285200000004</v>
      </c>
      <c r="J4137" s="1" t="str">
        <f t="shared" si="303"/>
        <v>Till</v>
      </c>
      <c r="K4137" s="1" t="str">
        <f t="shared" si="304"/>
        <v>&lt;63 micron</v>
      </c>
      <c r="L4137">
        <v>0.1</v>
      </c>
      <c r="M4137">
        <v>1.1599999999999999</v>
      </c>
      <c r="N4137">
        <v>6</v>
      </c>
      <c r="O4137">
        <v>280</v>
      </c>
      <c r="P4137">
        <v>0.25</v>
      </c>
      <c r="Q4137">
        <v>1</v>
      </c>
      <c r="R4137">
        <v>0.31</v>
      </c>
      <c r="S4137">
        <v>0.25</v>
      </c>
      <c r="T4137">
        <v>4</v>
      </c>
      <c r="U4137">
        <v>21</v>
      </c>
      <c r="V4137">
        <v>8</v>
      </c>
      <c r="W4137">
        <v>1.56</v>
      </c>
      <c r="X4137">
        <v>5</v>
      </c>
      <c r="Y4137">
        <v>0.5</v>
      </c>
      <c r="Z4137">
        <v>0.24</v>
      </c>
      <c r="AA4137">
        <v>20</v>
      </c>
      <c r="AB4137">
        <v>0.4</v>
      </c>
      <c r="AC4137">
        <v>135</v>
      </c>
      <c r="AD4137">
        <v>0.5</v>
      </c>
      <c r="AE4137">
        <v>0.01</v>
      </c>
      <c r="AF4137">
        <v>7</v>
      </c>
      <c r="AG4137">
        <v>720</v>
      </c>
      <c r="AH4137">
        <v>8</v>
      </c>
      <c r="AI4137">
        <v>1</v>
      </c>
      <c r="AJ4137">
        <v>2</v>
      </c>
      <c r="AK4137">
        <v>109</v>
      </c>
      <c r="AL4137">
        <v>0.03</v>
      </c>
      <c r="AM4137">
        <v>5</v>
      </c>
      <c r="AN4137">
        <v>5</v>
      </c>
      <c r="AO4137">
        <v>23</v>
      </c>
      <c r="AP4137">
        <v>5</v>
      </c>
      <c r="AQ4137">
        <v>24</v>
      </c>
    </row>
    <row r="4138" spans="1:43" hidden="1" x14ac:dyDescent="0.25">
      <c r="A4138" t="s">
        <v>15384</v>
      </c>
      <c r="B4138" t="s">
        <v>15385</v>
      </c>
      <c r="C4138" s="1" t="str">
        <f t="shared" si="301"/>
        <v>21:0118</v>
      </c>
      <c r="D4138" s="1" t="str">
        <f t="shared" si="302"/>
        <v>21:0027</v>
      </c>
      <c r="E4138" t="s">
        <v>15386</v>
      </c>
      <c r="F4138" t="s">
        <v>15387</v>
      </c>
      <c r="H4138">
        <v>63.673098500000002</v>
      </c>
      <c r="I4138">
        <v>-95.149155500000006</v>
      </c>
      <c r="J4138" s="1" t="str">
        <f t="shared" si="303"/>
        <v>Till</v>
      </c>
      <c r="K4138" s="1" t="str">
        <f t="shared" si="304"/>
        <v>&lt;63 micron</v>
      </c>
      <c r="L4138">
        <v>0.1</v>
      </c>
      <c r="M4138">
        <v>0.81</v>
      </c>
      <c r="N4138">
        <v>4</v>
      </c>
      <c r="O4138">
        <v>220</v>
      </c>
      <c r="P4138">
        <v>0.25</v>
      </c>
      <c r="Q4138">
        <v>1</v>
      </c>
      <c r="R4138">
        <v>0.3</v>
      </c>
      <c r="S4138">
        <v>0.25</v>
      </c>
      <c r="T4138">
        <v>3</v>
      </c>
      <c r="U4138">
        <v>16</v>
      </c>
      <c r="V4138">
        <v>6</v>
      </c>
      <c r="W4138">
        <v>1.22</v>
      </c>
      <c r="X4138">
        <v>5</v>
      </c>
      <c r="Y4138">
        <v>0.5</v>
      </c>
      <c r="Z4138">
        <v>0.14000000000000001</v>
      </c>
      <c r="AA4138">
        <v>20</v>
      </c>
      <c r="AB4138">
        <v>0.28000000000000003</v>
      </c>
      <c r="AC4138">
        <v>165</v>
      </c>
      <c r="AD4138">
        <v>0.5</v>
      </c>
      <c r="AE4138">
        <v>0.01</v>
      </c>
      <c r="AF4138">
        <v>7</v>
      </c>
      <c r="AG4138">
        <v>750</v>
      </c>
      <c r="AH4138">
        <v>8</v>
      </c>
      <c r="AI4138">
        <v>1</v>
      </c>
      <c r="AJ4138">
        <v>2</v>
      </c>
      <c r="AK4138">
        <v>105</v>
      </c>
      <c r="AL4138">
        <v>0.03</v>
      </c>
      <c r="AM4138">
        <v>5</v>
      </c>
      <c r="AN4138">
        <v>5</v>
      </c>
      <c r="AO4138">
        <v>19</v>
      </c>
      <c r="AP4138">
        <v>5</v>
      </c>
      <c r="AQ4138">
        <v>16</v>
      </c>
    </row>
    <row r="4139" spans="1:43" hidden="1" x14ac:dyDescent="0.25">
      <c r="A4139" t="s">
        <v>15388</v>
      </c>
      <c r="B4139" t="s">
        <v>15389</v>
      </c>
      <c r="C4139" s="1" t="str">
        <f t="shared" si="301"/>
        <v>21:0118</v>
      </c>
      <c r="D4139" s="1" t="str">
        <f t="shared" si="302"/>
        <v>21:0027</v>
      </c>
      <c r="E4139" t="s">
        <v>15390</v>
      </c>
      <c r="F4139" t="s">
        <v>15391</v>
      </c>
      <c r="H4139">
        <v>63.902591800000003</v>
      </c>
      <c r="I4139">
        <v>-95.145440399999998</v>
      </c>
      <c r="J4139" s="1" t="str">
        <f t="shared" si="303"/>
        <v>Till</v>
      </c>
      <c r="K4139" s="1" t="str">
        <f t="shared" si="304"/>
        <v>&lt;63 micron</v>
      </c>
      <c r="L4139">
        <v>0.1</v>
      </c>
      <c r="M4139">
        <v>0.4</v>
      </c>
      <c r="N4139">
        <v>4</v>
      </c>
      <c r="O4139">
        <v>100</v>
      </c>
      <c r="P4139">
        <v>0.25</v>
      </c>
      <c r="Q4139">
        <v>1</v>
      </c>
      <c r="R4139">
        <v>0.34</v>
      </c>
      <c r="S4139">
        <v>0.25</v>
      </c>
      <c r="T4139">
        <v>2</v>
      </c>
      <c r="U4139">
        <v>12</v>
      </c>
      <c r="V4139">
        <v>7</v>
      </c>
      <c r="W4139">
        <v>1.04</v>
      </c>
      <c r="X4139">
        <v>5</v>
      </c>
      <c r="Y4139">
        <v>0.5</v>
      </c>
      <c r="Z4139">
        <v>0.06</v>
      </c>
      <c r="AA4139">
        <v>20</v>
      </c>
      <c r="AB4139">
        <v>0.19</v>
      </c>
      <c r="AC4139">
        <v>100</v>
      </c>
      <c r="AD4139">
        <v>0.5</v>
      </c>
      <c r="AE4139">
        <v>0.01</v>
      </c>
      <c r="AF4139">
        <v>6</v>
      </c>
      <c r="AG4139">
        <v>820</v>
      </c>
      <c r="AH4139">
        <v>4</v>
      </c>
      <c r="AI4139">
        <v>1</v>
      </c>
      <c r="AJ4139">
        <v>1</v>
      </c>
      <c r="AK4139">
        <v>56</v>
      </c>
      <c r="AL4139">
        <v>0.04</v>
      </c>
      <c r="AM4139">
        <v>5</v>
      </c>
      <c r="AN4139">
        <v>5</v>
      </c>
      <c r="AO4139">
        <v>15</v>
      </c>
      <c r="AP4139">
        <v>5</v>
      </c>
      <c r="AQ4139">
        <v>14</v>
      </c>
    </row>
    <row r="4140" spans="1:43" hidden="1" x14ac:dyDescent="0.25">
      <c r="A4140" t="s">
        <v>15392</v>
      </c>
      <c r="B4140" t="s">
        <v>15393</v>
      </c>
      <c r="C4140" s="1" t="str">
        <f t="shared" si="301"/>
        <v>21:0118</v>
      </c>
      <c r="D4140" s="1" t="str">
        <f t="shared" si="302"/>
        <v>21:0027</v>
      </c>
      <c r="E4140" t="s">
        <v>15394</v>
      </c>
      <c r="F4140" t="s">
        <v>15395</v>
      </c>
      <c r="H4140">
        <v>63.915501399999997</v>
      </c>
      <c r="I4140">
        <v>-95.148527299999998</v>
      </c>
      <c r="J4140" s="1" t="str">
        <f t="shared" si="303"/>
        <v>Till</v>
      </c>
      <c r="K4140" s="1" t="str">
        <f t="shared" si="304"/>
        <v>&lt;63 micron</v>
      </c>
      <c r="L4140">
        <v>0.1</v>
      </c>
      <c r="M4140">
        <v>0.37</v>
      </c>
      <c r="N4140">
        <v>2</v>
      </c>
      <c r="O4140">
        <v>70</v>
      </c>
      <c r="P4140">
        <v>0.25</v>
      </c>
      <c r="Q4140">
        <v>1</v>
      </c>
      <c r="R4140">
        <v>0.28000000000000003</v>
      </c>
      <c r="S4140">
        <v>0.25</v>
      </c>
      <c r="T4140">
        <v>2</v>
      </c>
      <c r="U4140">
        <v>12</v>
      </c>
      <c r="V4140">
        <v>3</v>
      </c>
      <c r="W4140">
        <v>0.95</v>
      </c>
      <c r="X4140">
        <v>5</v>
      </c>
      <c r="Y4140">
        <v>0.5</v>
      </c>
      <c r="Z4140">
        <v>0.04</v>
      </c>
      <c r="AA4140">
        <v>20</v>
      </c>
      <c r="AB4140">
        <v>0.18</v>
      </c>
      <c r="AC4140">
        <v>95</v>
      </c>
      <c r="AD4140">
        <v>0.5</v>
      </c>
      <c r="AE4140">
        <v>0.01</v>
      </c>
      <c r="AF4140">
        <v>6</v>
      </c>
      <c r="AG4140">
        <v>710</v>
      </c>
      <c r="AH4140">
        <v>4</v>
      </c>
      <c r="AI4140">
        <v>1</v>
      </c>
      <c r="AJ4140">
        <v>1</v>
      </c>
      <c r="AK4140">
        <v>49</v>
      </c>
      <c r="AL4140">
        <v>0.04</v>
      </c>
      <c r="AM4140">
        <v>5</v>
      </c>
      <c r="AN4140">
        <v>5</v>
      </c>
      <c r="AO4140">
        <v>15</v>
      </c>
      <c r="AP4140">
        <v>5</v>
      </c>
      <c r="AQ4140">
        <v>12</v>
      </c>
    </row>
    <row r="4141" spans="1:43" hidden="1" x14ac:dyDescent="0.25">
      <c r="A4141" t="s">
        <v>15396</v>
      </c>
      <c r="B4141" t="s">
        <v>15397</v>
      </c>
      <c r="C4141" s="1" t="str">
        <f t="shared" si="301"/>
        <v>21:0118</v>
      </c>
      <c r="D4141" s="1" t="str">
        <f t="shared" si="302"/>
        <v>21:0027</v>
      </c>
      <c r="E4141" t="s">
        <v>15398</v>
      </c>
      <c r="F4141" t="s">
        <v>15399</v>
      </c>
      <c r="H4141">
        <v>63.938656000000002</v>
      </c>
      <c r="I4141">
        <v>-95.156362799999997</v>
      </c>
      <c r="J4141" s="1" t="str">
        <f t="shared" si="303"/>
        <v>Till</v>
      </c>
      <c r="K4141" s="1" t="str">
        <f t="shared" si="304"/>
        <v>&lt;63 micron</v>
      </c>
      <c r="L4141">
        <v>0.1</v>
      </c>
      <c r="M4141">
        <v>0.62</v>
      </c>
      <c r="N4141">
        <v>2</v>
      </c>
      <c r="O4141">
        <v>140</v>
      </c>
      <c r="P4141">
        <v>0.25</v>
      </c>
      <c r="Q4141">
        <v>1</v>
      </c>
      <c r="R4141">
        <v>0.41</v>
      </c>
      <c r="S4141">
        <v>0.25</v>
      </c>
      <c r="T4141">
        <v>4</v>
      </c>
      <c r="U4141">
        <v>16</v>
      </c>
      <c r="V4141">
        <v>4</v>
      </c>
      <c r="W4141">
        <v>1.4</v>
      </c>
      <c r="X4141">
        <v>5</v>
      </c>
      <c r="Y4141">
        <v>0.5</v>
      </c>
      <c r="Z4141">
        <v>0.12</v>
      </c>
      <c r="AA4141">
        <v>30</v>
      </c>
      <c r="AB4141">
        <v>0.33</v>
      </c>
      <c r="AC4141">
        <v>150</v>
      </c>
      <c r="AD4141">
        <v>0.5</v>
      </c>
      <c r="AE4141">
        <v>0.01</v>
      </c>
      <c r="AF4141">
        <v>9</v>
      </c>
      <c r="AG4141">
        <v>1030</v>
      </c>
      <c r="AH4141">
        <v>6</v>
      </c>
      <c r="AI4141">
        <v>1</v>
      </c>
      <c r="AJ4141">
        <v>2</v>
      </c>
      <c r="AK4141">
        <v>52</v>
      </c>
      <c r="AL4141">
        <v>0.06</v>
      </c>
      <c r="AM4141">
        <v>5</v>
      </c>
      <c r="AN4141">
        <v>5</v>
      </c>
      <c r="AO4141">
        <v>24</v>
      </c>
      <c r="AP4141">
        <v>5</v>
      </c>
      <c r="AQ4141">
        <v>22</v>
      </c>
    </row>
    <row r="4142" spans="1:43" hidden="1" x14ac:dyDescent="0.25">
      <c r="A4142" t="s">
        <v>15400</v>
      </c>
      <c r="B4142" t="s">
        <v>15401</v>
      </c>
      <c r="C4142" s="1" t="str">
        <f t="shared" si="301"/>
        <v>21:0118</v>
      </c>
      <c r="D4142" s="1" t="str">
        <f t="shared" si="302"/>
        <v>21:0027</v>
      </c>
      <c r="E4142" t="s">
        <v>15402</v>
      </c>
      <c r="F4142" t="s">
        <v>15403</v>
      </c>
      <c r="H4142">
        <v>63.947466800000001</v>
      </c>
      <c r="I4142">
        <v>-95.147669899999997</v>
      </c>
      <c r="J4142" s="1" t="str">
        <f t="shared" si="303"/>
        <v>Till</v>
      </c>
      <c r="K4142" s="1" t="str">
        <f t="shared" si="304"/>
        <v>&lt;63 micron</v>
      </c>
      <c r="L4142">
        <v>0.1</v>
      </c>
      <c r="M4142">
        <v>1.42</v>
      </c>
      <c r="N4142">
        <v>8</v>
      </c>
      <c r="O4142">
        <v>250</v>
      </c>
      <c r="P4142">
        <v>0.5</v>
      </c>
      <c r="Q4142">
        <v>1</v>
      </c>
      <c r="R4142">
        <v>0.31</v>
      </c>
      <c r="S4142">
        <v>0.25</v>
      </c>
      <c r="T4142">
        <v>6</v>
      </c>
      <c r="U4142">
        <v>25</v>
      </c>
      <c r="V4142">
        <v>14</v>
      </c>
      <c r="W4142">
        <v>1.93</v>
      </c>
      <c r="X4142">
        <v>5</v>
      </c>
      <c r="Y4142">
        <v>0.5</v>
      </c>
      <c r="Z4142">
        <v>0.26</v>
      </c>
      <c r="AA4142">
        <v>30</v>
      </c>
      <c r="AB4142">
        <v>0.47</v>
      </c>
      <c r="AC4142">
        <v>280</v>
      </c>
      <c r="AD4142">
        <v>1</v>
      </c>
      <c r="AE4142">
        <v>0.01</v>
      </c>
      <c r="AF4142">
        <v>13</v>
      </c>
      <c r="AG4142">
        <v>710</v>
      </c>
      <c r="AH4142">
        <v>10</v>
      </c>
      <c r="AI4142">
        <v>1</v>
      </c>
      <c r="AJ4142">
        <v>3</v>
      </c>
      <c r="AK4142">
        <v>70</v>
      </c>
      <c r="AL4142">
        <v>0.04</v>
      </c>
      <c r="AM4142">
        <v>5</v>
      </c>
      <c r="AN4142">
        <v>5</v>
      </c>
      <c r="AO4142">
        <v>30</v>
      </c>
      <c r="AP4142">
        <v>5</v>
      </c>
      <c r="AQ4142">
        <v>36</v>
      </c>
    </row>
    <row r="4143" spans="1:43" hidden="1" x14ac:dyDescent="0.25">
      <c r="A4143" t="s">
        <v>15404</v>
      </c>
      <c r="B4143" t="s">
        <v>15405</v>
      </c>
      <c r="C4143" s="1" t="str">
        <f t="shared" si="301"/>
        <v>21:0118</v>
      </c>
      <c r="D4143" s="1" t="str">
        <f t="shared" si="302"/>
        <v>21:0027</v>
      </c>
      <c r="E4143" t="s">
        <v>15406</v>
      </c>
      <c r="F4143" t="s">
        <v>15407</v>
      </c>
      <c r="H4143">
        <v>63.9596424</v>
      </c>
      <c r="I4143">
        <v>-95.151809900000003</v>
      </c>
      <c r="J4143" s="1" t="str">
        <f t="shared" si="303"/>
        <v>Till</v>
      </c>
      <c r="K4143" s="1" t="str">
        <f t="shared" si="304"/>
        <v>&lt;63 micron</v>
      </c>
      <c r="L4143">
        <v>0.1</v>
      </c>
      <c r="M4143">
        <v>0.78</v>
      </c>
      <c r="N4143">
        <v>4</v>
      </c>
      <c r="O4143">
        <v>160</v>
      </c>
      <c r="P4143">
        <v>0.25</v>
      </c>
      <c r="Q4143">
        <v>1</v>
      </c>
      <c r="R4143">
        <v>0.35</v>
      </c>
      <c r="S4143">
        <v>0.25</v>
      </c>
      <c r="T4143">
        <v>4</v>
      </c>
      <c r="U4143">
        <v>19</v>
      </c>
      <c r="V4143">
        <v>10</v>
      </c>
      <c r="W4143">
        <v>1.48</v>
      </c>
      <c r="X4143">
        <v>5</v>
      </c>
      <c r="Y4143">
        <v>0.5</v>
      </c>
      <c r="Z4143">
        <v>0.13</v>
      </c>
      <c r="AA4143">
        <v>30</v>
      </c>
      <c r="AB4143">
        <v>0.35</v>
      </c>
      <c r="AC4143">
        <v>165</v>
      </c>
      <c r="AD4143">
        <v>0.5</v>
      </c>
      <c r="AE4143">
        <v>0.01</v>
      </c>
      <c r="AF4143">
        <v>10</v>
      </c>
      <c r="AG4143">
        <v>850</v>
      </c>
      <c r="AH4143">
        <v>8</v>
      </c>
      <c r="AI4143">
        <v>1</v>
      </c>
      <c r="AJ4143">
        <v>2</v>
      </c>
      <c r="AK4143">
        <v>75</v>
      </c>
      <c r="AL4143">
        <v>0.05</v>
      </c>
      <c r="AM4143">
        <v>5</v>
      </c>
      <c r="AN4143">
        <v>5</v>
      </c>
      <c r="AO4143">
        <v>23</v>
      </c>
      <c r="AP4143">
        <v>5</v>
      </c>
      <c r="AQ4143">
        <v>26</v>
      </c>
    </row>
    <row r="4144" spans="1:43" hidden="1" x14ac:dyDescent="0.25">
      <c r="A4144" t="s">
        <v>15408</v>
      </c>
      <c r="B4144" t="s">
        <v>15409</v>
      </c>
      <c r="C4144" s="1" t="str">
        <f t="shared" si="301"/>
        <v>21:0118</v>
      </c>
      <c r="D4144" s="1" t="str">
        <f t="shared" si="302"/>
        <v>21:0027</v>
      </c>
      <c r="E4144" t="s">
        <v>15410</v>
      </c>
      <c r="F4144" t="s">
        <v>15411</v>
      </c>
      <c r="H4144">
        <v>63.973215500000002</v>
      </c>
      <c r="I4144">
        <v>-95.150707400000002</v>
      </c>
      <c r="J4144" s="1" t="str">
        <f t="shared" si="303"/>
        <v>Till</v>
      </c>
      <c r="K4144" s="1" t="str">
        <f t="shared" si="304"/>
        <v>&lt;63 micron</v>
      </c>
      <c r="L4144">
        <v>0.1</v>
      </c>
      <c r="M4144">
        <v>0.48</v>
      </c>
      <c r="N4144">
        <v>2</v>
      </c>
      <c r="O4144">
        <v>70</v>
      </c>
      <c r="P4144">
        <v>0.25</v>
      </c>
      <c r="Q4144">
        <v>1</v>
      </c>
      <c r="R4144">
        <v>0.4</v>
      </c>
      <c r="S4144">
        <v>0.25</v>
      </c>
      <c r="T4144">
        <v>3</v>
      </c>
      <c r="U4144">
        <v>14</v>
      </c>
      <c r="V4144">
        <v>4</v>
      </c>
      <c r="W4144">
        <v>1.19</v>
      </c>
      <c r="X4144">
        <v>5</v>
      </c>
      <c r="Y4144">
        <v>0.5</v>
      </c>
      <c r="Z4144">
        <v>7.0000000000000007E-2</v>
      </c>
      <c r="AA4144">
        <v>20</v>
      </c>
      <c r="AB4144">
        <v>0.21</v>
      </c>
      <c r="AC4144">
        <v>120</v>
      </c>
      <c r="AD4144">
        <v>0.5</v>
      </c>
      <c r="AE4144">
        <v>0.01</v>
      </c>
      <c r="AF4144">
        <v>7</v>
      </c>
      <c r="AG4144">
        <v>920</v>
      </c>
      <c r="AH4144">
        <v>4</v>
      </c>
      <c r="AI4144">
        <v>1</v>
      </c>
      <c r="AJ4144">
        <v>1</v>
      </c>
      <c r="AK4144">
        <v>73</v>
      </c>
      <c r="AL4144">
        <v>0.05</v>
      </c>
      <c r="AM4144">
        <v>5</v>
      </c>
      <c r="AN4144">
        <v>5</v>
      </c>
      <c r="AO4144">
        <v>19</v>
      </c>
      <c r="AP4144">
        <v>5</v>
      </c>
      <c r="AQ4144">
        <v>14</v>
      </c>
    </row>
    <row r="4145" spans="1:43" hidden="1" x14ac:dyDescent="0.25">
      <c r="A4145" t="s">
        <v>15412</v>
      </c>
      <c r="B4145" t="s">
        <v>15413</v>
      </c>
      <c r="C4145" s="1" t="str">
        <f t="shared" si="301"/>
        <v>21:0118</v>
      </c>
      <c r="D4145" s="1" t="str">
        <f t="shared" si="302"/>
        <v>21:0027</v>
      </c>
      <c r="E4145" t="s">
        <v>15414</v>
      </c>
      <c r="F4145" t="s">
        <v>15415</v>
      </c>
      <c r="H4145">
        <v>64.002506100000005</v>
      </c>
      <c r="I4145">
        <v>-95.144941599999996</v>
      </c>
      <c r="J4145" s="1" t="str">
        <f t="shared" si="303"/>
        <v>Till</v>
      </c>
      <c r="K4145" s="1" t="str">
        <f t="shared" si="304"/>
        <v>&lt;63 micron</v>
      </c>
      <c r="L4145">
        <v>0.1</v>
      </c>
      <c r="M4145">
        <v>0.62</v>
      </c>
      <c r="N4145">
        <v>2</v>
      </c>
      <c r="O4145">
        <v>130</v>
      </c>
      <c r="P4145">
        <v>0.25</v>
      </c>
      <c r="Q4145">
        <v>1</v>
      </c>
      <c r="R4145">
        <v>0.39</v>
      </c>
      <c r="S4145">
        <v>0.25</v>
      </c>
      <c r="T4145">
        <v>3</v>
      </c>
      <c r="U4145">
        <v>15</v>
      </c>
      <c r="V4145">
        <v>4</v>
      </c>
      <c r="W4145">
        <v>1.33</v>
      </c>
      <c r="X4145">
        <v>5</v>
      </c>
      <c r="Y4145">
        <v>0.5</v>
      </c>
      <c r="Z4145">
        <v>0.11</v>
      </c>
      <c r="AA4145">
        <v>20</v>
      </c>
      <c r="AB4145">
        <v>0.28000000000000003</v>
      </c>
      <c r="AC4145">
        <v>155</v>
      </c>
      <c r="AD4145">
        <v>0.5</v>
      </c>
      <c r="AE4145">
        <v>0.01</v>
      </c>
      <c r="AF4145">
        <v>8</v>
      </c>
      <c r="AG4145">
        <v>930</v>
      </c>
      <c r="AH4145">
        <v>6</v>
      </c>
      <c r="AI4145">
        <v>1</v>
      </c>
      <c r="AJ4145">
        <v>2</v>
      </c>
      <c r="AK4145">
        <v>80</v>
      </c>
      <c r="AL4145">
        <v>0.06</v>
      </c>
      <c r="AM4145">
        <v>5</v>
      </c>
      <c r="AN4145">
        <v>5</v>
      </c>
      <c r="AO4145">
        <v>22</v>
      </c>
      <c r="AP4145">
        <v>5</v>
      </c>
      <c r="AQ4145">
        <v>18</v>
      </c>
    </row>
    <row r="4146" spans="1:43" hidden="1" x14ac:dyDescent="0.25">
      <c r="A4146" t="s">
        <v>15416</v>
      </c>
      <c r="B4146" t="s">
        <v>15417</v>
      </c>
      <c r="C4146" s="1" t="str">
        <f t="shared" si="301"/>
        <v>21:0118</v>
      </c>
      <c r="D4146" s="1" t="str">
        <f t="shared" si="302"/>
        <v>21:0027</v>
      </c>
      <c r="E4146" t="s">
        <v>15418</v>
      </c>
      <c r="F4146" t="s">
        <v>15419</v>
      </c>
      <c r="H4146">
        <v>63.644071099999998</v>
      </c>
      <c r="I4146">
        <v>-95.1244193</v>
      </c>
      <c r="J4146" s="1" t="str">
        <f t="shared" si="303"/>
        <v>Till</v>
      </c>
      <c r="K4146" s="1" t="str">
        <f t="shared" si="304"/>
        <v>&lt;63 micron</v>
      </c>
      <c r="L4146">
        <v>0.1</v>
      </c>
      <c r="M4146">
        <v>0.87</v>
      </c>
      <c r="N4146">
        <v>4</v>
      </c>
      <c r="O4146">
        <v>280</v>
      </c>
      <c r="P4146">
        <v>0.25</v>
      </c>
      <c r="Q4146">
        <v>1</v>
      </c>
      <c r="R4146">
        <v>0.33</v>
      </c>
      <c r="S4146">
        <v>0.25</v>
      </c>
      <c r="T4146">
        <v>3</v>
      </c>
      <c r="U4146">
        <v>16</v>
      </c>
      <c r="V4146">
        <v>6</v>
      </c>
      <c r="W4146">
        <v>1.27</v>
      </c>
      <c r="X4146">
        <v>5</v>
      </c>
      <c r="Y4146">
        <v>0.5</v>
      </c>
      <c r="Z4146">
        <v>0.17</v>
      </c>
      <c r="AA4146">
        <v>20</v>
      </c>
      <c r="AB4146">
        <v>0.28000000000000003</v>
      </c>
      <c r="AC4146">
        <v>140</v>
      </c>
      <c r="AD4146">
        <v>0.5</v>
      </c>
      <c r="AE4146">
        <v>0.01</v>
      </c>
      <c r="AF4146">
        <v>6</v>
      </c>
      <c r="AG4146">
        <v>740</v>
      </c>
      <c r="AH4146">
        <v>8</v>
      </c>
      <c r="AI4146">
        <v>1</v>
      </c>
      <c r="AJ4146">
        <v>2</v>
      </c>
      <c r="AK4146">
        <v>104</v>
      </c>
      <c r="AL4146">
        <v>0.03</v>
      </c>
      <c r="AM4146">
        <v>5</v>
      </c>
      <c r="AN4146">
        <v>5</v>
      </c>
      <c r="AO4146">
        <v>20</v>
      </c>
      <c r="AP4146">
        <v>5</v>
      </c>
      <c r="AQ4146">
        <v>18</v>
      </c>
    </row>
    <row r="4147" spans="1:43" hidden="1" x14ac:dyDescent="0.25">
      <c r="A4147" t="s">
        <v>15420</v>
      </c>
      <c r="B4147" t="s">
        <v>15421</v>
      </c>
      <c r="C4147" s="1" t="str">
        <f t="shared" si="301"/>
        <v>21:0118</v>
      </c>
      <c r="D4147" s="1" t="str">
        <f t="shared" si="302"/>
        <v>21:0027</v>
      </c>
      <c r="E4147" t="s">
        <v>15422</v>
      </c>
      <c r="F4147" t="s">
        <v>15423</v>
      </c>
      <c r="H4147">
        <v>63.6602836</v>
      </c>
      <c r="I4147">
        <v>-95.117266099999995</v>
      </c>
      <c r="J4147" s="1" t="str">
        <f t="shared" si="303"/>
        <v>Till</v>
      </c>
      <c r="K4147" s="1" t="str">
        <f t="shared" si="304"/>
        <v>&lt;63 micron</v>
      </c>
      <c r="L4147">
        <v>0.1</v>
      </c>
      <c r="M4147">
        <v>0.41</v>
      </c>
      <c r="N4147">
        <v>2</v>
      </c>
      <c r="O4147">
        <v>110</v>
      </c>
      <c r="P4147">
        <v>0.25</v>
      </c>
      <c r="Q4147">
        <v>1</v>
      </c>
      <c r="R4147">
        <v>0.3</v>
      </c>
      <c r="S4147">
        <v>0.25</v>
      </c>
      <c r="T4147">
        <v>2</v>
      </c>
      <c r="U4147">
        <v>12</v>
      </c>
      <c r="V4147">
        <v>2</v>
      </c>
      <c r="W4147">
        <v>0.93</v>
      </c>
      <c r="X4147">
        <v>5</v>
      </c>
      <c r="Y4147">
        <v>0.5</v>
      </c>
      <c r="Z4147">
        <v>0.05</v>
      </c>
      <c r="AA4147">
        <v>20</v>
      </c>
      <c r="AB4147">
        <v>0.16</v>
      </c>
      <c r="AC4147">
        <v>90</v>
      </c>
      <c r="AD4147">
        <v>0.5</v>
      </c>
      <c r="AE4147">
        <v>0.01</v>
      </c>
      <c r="AF4147">
        <v>4</v>
      </c>
      <c r="AG4147">
        <v>700</v>
      </c>
      <c r="AH4147">
        <v>6</v>
      </c>
      <c r="AI4147">
        <v>1</v>
      </c>
      <c r="AJ4147">
        <v>1</v>
      </c>
      <c r="AK4147">
        <v>88</v>
      </c>
      <c r="AL4147">
        <v>0.03</v>
      </c>
      <c r="AM4147">
        <v>5</v>
      </c>
      <c r="AN4147">
        <v>5</v>
      </c>
      <c r="AO4147">
        <v>16</v>
      </c>
      <c r="AP4147">
        <v>5</v>
      </c>
      <c r="AQ4147">
        <v>10</v>
      </c>
    </row>
    <row r="4148" spans="1:43" hidden="1" x14ac:dyDescent="0.25">
      <c r="A4148" t="s">
        <v>15424</v>
      </c>
      <c r="B4148" t="s">
        <v>15425</v>
      </c>
      <c r="C4148" s="1" t="str">
        <f t="shared" si="301"/>
        <v>21:0118</v>
      </c>
      <c r="D4148" s="1" t="str">
        <f t="shared" si="302"/>
        <v>21:0027</v>
      </c>
      <c r="E4148" t="s">
        <v>15426</v>
      </c>
      <c r="F4148" t="s">
        <v>15427</v>
      </c>
      <c r="H4148">
        <v>63.902273800000003</v>
      </c>
      <c r="I4148">
        <v>-95.121324099999995</v>
      </c>
      <c r="J4148" s="1" t="str">
        <f t="shared" si="303"/>
        <v>Till</v>
      </c>
      <c r="K4148" s="1" t="str">
        <f t="shared" si="304"/>
        <v>&lt;63 micron</v>
      </c>
      <c r="L4148">
        <v>0.1</v>
      </c>
      <c r="M4148">
        <v>0.66</v>
      </c>
      <c r="N4148">
        <v>6</v>
      </c>
      <c r="O4148">
        <v>120</v>
      </c>
      <c r="P4148">
        <v>0.25</v>
      </c>
      <c r="Q4148">
        <v>1</v>
      </c>
      <c r="R4148">
        <v>0.39</v>
      </c>
      <c r="S4148">
        <v>0.25</v>
      </c>
      <c r="T4148">
        <v>3</v>
      </c>
      <c r="U4148">
        <v>17</v>
      </c>
      <c r="V4148">
        <v>9</v>
      </c>
      <c r="W4148">
        <v>1.36</v>
      </c>
      <c r="X4148">
        <v>5</v>
      </c>
      <c r="Y4148">
        <v>0.5</v>
      </c>
      <c r="Z4148">
        <v>0.11</v>
      </c>
      <c r="AA4148">
        <v>20</v>
      </c>
      <c r="AB4148">
        <v>0.3</v>
      </c>
      <c r="AC4148">
        <v>135</v>
      </c>
      <c r="AD4148">
        <v>0.5</v>
      </c>
      <c r="AE4148">
        <v>0.01</v>
      </c>
      <c r="AF4148">
        <v>10</v>
      </c>
      <c r="AG4148">
        <v>820</v>
      </c>
      <c r="AH4148">
        <v>6</v>
      </c>
      <c r="AI4148">
        <v>1</v>
      </c>
      <c r="AJ4148">
        <v>2</v>
      </c>
      <c r="AK4148">
        <v>79</v>
      </c>
      <c r="AL4148">
        <v>0.06</v>
      </c>
      <c r="AM4148">
        <v>5</v>
      </c>
      <c r="AN4148">
        <v>5</v>
      </c>
      <c r="AO4148">
        <v>22</v>
      </c>
      <c r="AP4148">
        <v>5</v>
      </c>
      <c r="AQ4148">
        <v>22</v>
      </c>
    </row>
    <row r="4149" spans="1:43" hidden="1" x14ac:dyDescent="0.25">
      <c r="A4149" t="s">
        <v>15428</v>
      </c>
      <c r="B4149" t="s">
        <v>15429</v>
      </c>
      <c r="C4149" s="1" t="str">
        <f t="shared" si="301"/>
        <v>21:0118</v>
      </c>
      <c r="D4149" s="1" t="str">
        <f t="shared" si="302"/>
        <v>21:0027</v>
      </c>
      <c r="E4149" t="s">
        <v>15430</v>
      </c>
      <c r="F4149" t="s">
        <v>15431</v>
      </c>
      <c r="H4149">
        <v>63.923471800000002</v>
      </c>
      <c r="I4149">
        <v>-95.120641899999995</v>
      </c>
      <c r="J4149" s="1" t="str">
        <f t="shared" si="303"/>
        <v>Till</v>
      </c>
      <c r="K4149" s="1" t="str">
        <f t="shared" si="304"/>
        <v>&lt;63 micron</v>
      </c>
      <c r="L4149">
        <v>0.1</v>
      </c>
      <c r="M4149">
        <v>1.02</v>
      </c>
      <c r="N4149">
        <v>6</v>
      </c>
      <c r="O4149">
        <v>200</v>
      </c>
      <c r="P4149">
        <v>0.25</v>
      </c>
      <c r="Q4149">
        <v>1</v>
      </c>
      <c r="R4149">
        <v>0.39</v>
      </c>
      <c r="S4149">
        <v>0.25</v>
      </c>
      <c r="T4149">
        <v>6</v>
      </c>
      <c r="U4149">
        <v>21</v>
      </c>
      <c r="V4149">
        <v>9</v>
      </c>
      <c r="W4149">
        <v>1.8</v>
      </c>
      <c r="X4149">
        <v>5</v>
      </c>
      <c r="Y4149">
        <v>0.5</v>
      </c>
      <c r="Z4149">
        <v>0.21</v>
      </c>
      <c r="AA4149">
        <v>30</v>
      </c>
      <c r="AB4149">
        <v>0.41</v>
      </c>
      <c r="AC4149">
        <v>285</v>
      </c>
      <c r="AD4149">
        <v>0.5</v>
      </c>
      <c r="AE4149">
        <v>0.01</v>
      </c>
      <c r="AF4149">
        <v>13</v>
      </c>
      <c r="AG4149">
        <v>810</v>
      </c>
      <c r="AH4149">
        <v>8</v>
      </c>
      <c r="AI4149">
        <v>1</v>
      </c>
      <c r="AJ4149">
        <v>2</v>
      </c>
      <c r="AK4149">
        <v>81</v>
      </c>
      <c r="AL4149">
        <v>0.06</v>
      </c>
      <c r="AM4149">
        <v>5</v>
      </c>
      <c r="AN4149">
        <v>5</v>
      </c>
      <c r="AO4149">
        <v>27</v>
      </c>
      <c r="AP4149">
        <v>5</v>
      </c>
      <c r="AQ4149">
        <v>28</v>
      </c>
    </row>
    <row r="4150" spans="1:43" hidden="1" x14ac:dyDescent="0.25">
      <c r="A4150" t="s">
        <v>15432</v>
      </c>
      <c r="B4150" t="s">
        <v>15433</v>
      </c>
      <c r="C4150" s="1" t="str">
        <f t="shared" si="301"/>
        <v>21:0118</v>
      </c>
      <c r="D4150" s="1" t="str">
        <f t="shared" si="302"/>
        <v>21:0027</v>
      </c>
      <c r="E4150" t="s">
        <v>15434</v>
      </c>
      <c r="F4150" t="s">
        <v>15435</v>
      </c>
      <c r="H4150">
        <v>63.938136200000002</v>
      </c>
      <c r="I4150">
        <v>-95.135077499999994</v>
      </c>
      <c r="J4150" s="1" t="str">
        <f t="shared" si="303"/>
        <v>Till</v>
      </c>
      <c r="K4150" s="1" t="str">
        <f t="shared" si="304"/>
        <v>&lt;63 micron</v>
      </c>
      <c r="L4150">
        <v>0.1</v>
      </c>
      <c r="M4150">
        <v>0.65</v>
      </c>
      <c r="N4150">
        <v>2</v>
      </c>
      <c r="O4150">
        <v>130</v>
      </c>
      <c r="P4150">
        <v>0.25</v>
      </c>
      <c r="Q4150">
        <v>1</v>
      </c>
      <c r="R4150">
        <v>0.34</v>
      </c>
      <c r="S4150">
        <v>0.25</v>
      </c>
      <c r="T4150">
        <v>3</v>
      </c>
      <c r="U4150">
        <v>15</v>
      </c>
      <c r="V4150">
        <v>5</v>
      </c>
      <c r="W4150">
        <v>1.24</v>
      </c>
      <c r="X4150">
        <v>5</v>
      </c>
      <c r="Y4150">
        <v>0.5</v>
      </c>
      <c r="Z4150">
        <v>0.12</v>
      </c>
      <c r="AA4150">
        <v>20</v>
      </c>
      <c r="AB4150">
        <v>0.27</v>
      </c>
      <c r="AC4150">
        <v>175</v>
      </c>
      <c r="AD4150">
        <v>0.5</v>
      </c>
      <c r="AE4150">
        <v>0.01</v>
      </c>
      <c r="AF4150">
        <v>8</v>
      </c>
      <c r="AG4150">
        <v>810</v>
      </c>
      <c r="AH4150">
        <v>6</v>
      </c>
      <c r="AI4150">
        <v>1</v>
      </c>
      <c r="AJ4150">
        <v>1</v>
      </c>
      <c r="AK4150">
        <v>63</v>
      </c>
      <c r="AL4150">
        <v>0.04</v>
      </c>
      <c r="AM4150">
        <v>5</v>
      </c>
      <c r="AN4150">
        <v>5</v>
      </c>
      <c r="AO4150">
        <v>20</v>
      </c>
      <c r="AP4150">
        <v>5</v>
      </c>
      <c r="AQ4150">
        <v>20</v>
      </c>
    </row>
    <row r="4151" spans="1:43" hidden="1" x14ac:dyDescent="0.25">
      <c r="A4151" t="s">
        <v>15436</v>
      </c>
      <c r="B4151" t="s">
        <v>15437</v>
      </c>
      <c r="C4151" s="1" t="str">
        <f t="shared" si="301"/>
        <v>21:0118</v>
      </c>
      <c r="D4151" s="1" t="str">
        <f t="shared" si="302"/>
        <v>21:0027</v>
      </c>
      <c r="E4151" t="s">
        <v>15438</v>
      </c>
      <c r="F4151" t="s">
        <v>15439</v>
      </c>
      <c r="H4151">
        <v>63.943412799999997</v>
      </c>
      <c r="I4151">
        <v>-95.107024800000005</v>
      </c>
      <c r="J4151" s="1" t="str">
        <f t="shared" si="303"/>
        <v>Till</v>
      </c>
      <c r="K4151" s="1" t="str">
        <f t="shared" si="304"/>
        <v>&lt;63 micron</v>
      </c>
      <c r="L4151">
        <v>0.1</v>
      </c>
      <c r="M4151">
        <v>1.33</v>
      </c>
      <c r="N4151">
        <v>6</v>
      </c>
      <c r="O4151">
        <v>290</v>
      </c>
      <c r="P4151">
        <v>0.25</v>
      </c>
      <c r="Q4151">
        <v>1</v>
      </c>
      <c r="R4151">
        <v>0.33</v>
      </c>
      <c r="S4151">
        <v>0.25</v>
      </c>
      <c r="T4151">
        <v>6</v>
      </c>
      <c r="U4151">
        <v>25</v>
      </c>
      <c r="V4151">
        <v>15</v>
      </c>
      <c r="W4151">
        <v>1.82</v>
      </c>
      <c r="X4151">
        <v>5</v>
      </c>
      <c r="Y4151">
        <v>0.5</v>
      </c>
      <c r="Z4151">
        <v>0.25</v>
      </c>
      <c r="AA4151">
        <v>20</v>
      </c>
      <c r="AB4151">
        <v>0.48</v>
      </c>
      <c r="AC4151">
        <v>260</v>
      </c>
      <c r="AD4151">
        <v>1</v>
      </c>
      <c r="AE4151">
        <v>0.01</v>
      </c>
      <c r="AF4151">
        <v>14</v>
      </c>
      <c r="AG4151">
        <v>720</v>
      </c>
      <c r="AH4151">
        <v>10</v>
      </c>
      <c r="AI4151">
        <v>1</v>
      </c>
      <c r="AJ4151">
        <v>3</v>
      </c>
      <c r="AK4151">
        <v>65</v>
      </c>
      <c r="AL4151">
        <v>0.04</v>
      </c>
      <c r="AM4151">
        <v>5</v>
      </c>
      <c r="AN4151">
        <v>5</v>
      </c>
      <c r="AO4151">
        <v>29</v>
      </c>
      <c r="AP4151">
        <v>5</v>
      </c>
      <c r="AQ4151">
        <v>38</v>
      </c>
    </row>
    <row r="4152" spans="1:43" hidden="1" x14ac:dyDescent="0.25">
      <c r="A4152" t="s">
        <v>15440</v>
      </c>
      <c r="B4152" t="s">
        <v>15441</v>
      </c>
      <c r="C4152" s="1" t="str">
        <f t="shared" si="301"/>
        <v>21:0118</v>
      </c>
      <c r="D4152" s="1" t="str">
        <f t="shared" si="302"/>
        <v>21:0027</v>
      </c>
      <c r="E4152" t="s">
        <v>15442</v>
      </c>
      <c r="F4152" t="s">
        <v>15443</v>
      </c>
      <c r="H4152">
        <v>63.958221899999998</v>
      </c>
      <c r="I4152">
        <v>-95.117798500000006</v>
      </c>
      <c r="J4152" s="1" t="str">
        <f t="shared" si="303"/>
        <v>Till</v>
      </c>
      <c r="K4152" s="1" t="str">
        <f t="shared" si="304"/>
        <v>&lt;63 micron</v>
      </c>
      <c r="L4152">
        <v>0.1</v>
      </c>
      <c r="M4152">
        <v>0.87</v>
      </c>
      <c r="N4152">
        <v>4</v>
      </c>
      <c r="O4152">
        <v>220</v>
      </c>
      <c r="P4152">
        <v>0.25</v>
      </c>
      <c r="Q4152">
        <v>1</v>
      </c>
      <c r="R4152">
        <v>0.32</v>
      </c>
      <c r="S4152">
        <v>0.25</v>
      </c>
      <c r="T4152">
        <v>4</v>
      </c>
      <c r="U4152">
        <v>18</v>
      </c>
      <c r="V4152">
        <v>8</v>
      </c>
      <c r="W4152">
        <v>1.44</v>
      </c>
      <c r="X4152">
        <v>5</v>
      </c>
      <c r="Y4152">
        <v>0.5</v>
      </c>
      <c r="Z4152">
        <v>0.16</v>
      </c>
      <c r="AA4152">
        <v>20</v>
      </c>
      <c r="AB4152">
        <v>0.34</v>
      </c>
      <c r="AC4152">
        <v>210</v>
      </c>
      <c r="AD4152">
        <v>0.5</v>
      </c>
      <c r="AE4152">
        <v>0.01</v>
      </c>
      <c r="AF4152">
        <v>11</v>
      </c>
      <c r="AG4152">
        <v>750</v>
      </c>
      <c r="AH4152">
        <v>6</v>
      </c>
      <c r="AI4152">
        <v>1</v>
      </c>
      <c r="AJ4152">
        <v>2</v>
      </c>
      <c r="AK4152">
        <v>60</v>
      </c>
      <c r="AL4152">
        <v>0.04</v>
      </c>
      <c r="AM4152">
        <v>5</v>
      </c>
      <c r="AN4152">
        <v>5</v>
      </c>
      <c r="AO4152">
        <v>24</v>
      </c>
      <c r="AP4152">
        <v>5</v>
      </c>
      <c r="AQ4152">
        <v>26</v>
      </c>
    </row>
    <row r="4153" spans="1:43" hidden="1" x14ac:dyDescent="0.25">
      <c r="A4153" t="s">
        <v>15444</v>
      </c>
      <c r="B4153" t="s">
        <v>15445</v>
      </c>
      <c r="C4153" s="1" t="str">
        <f t="shared" si="301"/>
        <v>21:0118</v>
      </c>
      <c r="D4153" s="1" t="str">
        <f t="shared" si="302"/>
        <v>21:0027</v>
      </c>
      <c r="E4153" t="s">
        <v>15446</v>
      </c>
      <c r="F4153" t="s">
        <v>15447</v>
      </c>
      <c r="H4153">
        <v>63.974244800000001</v>
      </c>
      <c r="I4153">
        <v>-95.115516099999994</v>
      </c>
      <c r="J4153" s="1" t="str">
        <f t="shared" si="303"/>
        <v>Till</v>
      </c>
      <c r="K4153" s="1" t="str">
        <f t="shared" si="304"/>
        <v>&lt;63 micron</v>
      </c>
      <c r="L4153">
        <v>0.1</v>
      </c>
      <c r="M4153">
        <v>0.76</v>
      </c>
      <c r="N4153">
        <v>4</v>
      </c>
      <c r="O4153">
        <v>150</v>
      </c>
      <c r="P4153">
        <v>0.25</v>
      </c>
      <c r="Q4153">
        <v>1</v>
      </c>
      <c r="R4153">
        <v>0.35</v>
      </c>
      <c r="S4153">
        <v>0.25</v>
      </c>
      <c r="T4153">
        <v>4</v>
      </c>
      <c r="U4153">
        <v>18</v>
      </c>
      <c r="V4153">
        <v>6</v>
      </c>
      <c r="W4153">
        <v>1.44</v>
      </c>
      <c r="X4153">
        <v>5</v>
      </c>
      <c r="Y4153">
        <v>0.5</v>
      </c>
      <c r="Z4153">
        <v>0.13</v>
      </c>
      <c r="AA4153">
        <v>20</v>
      </c>
      <c r="AB4153">
        <v>0.34</v>
      </c>
      <c r="AC4153">
        <v>190</v>
      </c>
      <c r="AD4153">
        <v>0.5</v>
      </c>
      <c r="AE4153">
        <v>0.01</v>
      </c>
      <c r="AF4153">
        <v>10</v>
      </c>
      <c r="AG4153">
        <v>740</v>
      </c>
      <c r="AH4153">
        <v>8</v>
      </c>
      <c r="AI4153">
        <v>1</v>
      </c>
      <c r="AJ4153">
        <v>2</v>
      </c>
      <c r="AK4153">
        <v>72</v>
      </c>
      <c r="AL4153">
        <v>0.05</v>
      </c>
      <c r="AM4153">
        <v>5</v>
      </c>
      <c r="AN4153">
        <v>5</v>
      </c>
      <c r="AO4153">
        <v>24</v>
      </c>
      <c r="AP4153">
        <v>5</v>
      </c>
      <c r="AQ4153">
        <v>24</v>
      </c>
    </row>
    <row r="4154" spans="1:43" hidden="1" x14ac:dyDescent="0.25">
      <c r="A4154" t="s">
        <v>15448</v>
      </c>
      <c r="B4154" t="s">
        <v>15449</v>
      </c>
      <c r="C4154" s="1" t="str">
        <f t="shared" si="301"/>
        <v>21:0118</v>
      </c>
      <c r="D4154" s="1" t="str">
        <f t="shared" si="302"/>
        <v>21:0027</v>
      </c>
      <c r="E4154" t="s">
        <v>15450</v>
      </c>
      <c r="F4154" t="s">
        <v>15451</v>
      </c>
      <c r="H4154">
        <v>64.002237199999996</v>
      </c>
      <c r="I4154">
        <v>-95.108756299999996</v>
      </c>
      <c r="J4154" s="1" t="str">
        <f t="shared" si="303"/>
        <v>Till</v>
      </c>
      <c r="K4154" s="1" t="str">
        <f t="shared" si="304"/>
        <v>&lt;63 micron</v>
      </c>
      <c r="L4154">
        <v>0.1</v>
      </c>
      <c r="M4154">
        <v>0.8</v>
      </c>
      <c r="N4154">
        <v>6</v>
      </c>
      <c r="O4154">
        <v>340</v>
      </c>
      <c r="P4154">
        <v>0.25</v>
      </c>
      <c r="Q4154">
        <v>1</v>
      </c>
      <c r="R4154">
        <v>0.4</v>
      </c>
      <c r="S4154">
        <v>0.25</v>
      </c>
      <c r="T4154">
        <v>4</v>
      </c>
      <c r="U4154">
        <v>17</v>
      </c>
      <c r="V4154">
        <v>7</v>
      </c>
      <c r="W4154">
        <v>1.56</v>
      </c>
      <c r="X4154">
        <v>5</v>
      </c>
      <c r="Y4154">
        <v>0.5</v>
      </c>
      <c r="Z4154">
        <v>0.17</v>
      </c>
      <c r="AA4154">
        <v>30</v>
      </c>
      <c r="AB4154">
        <v>0.34</v>
      </c>
      <c r="AC4154">
        <v>260</v>
      </c>
      <c r="AD4154">
        <v>0.5</v>
      </c>
      <c r="AE4154">
        <v>0.01</v>
      </c>
      <c r="AF4154">
        <v>10</v>
      </c>
      <c r="AG4154">
        <v>840</v>
      </c>
      <c r="AH4154">
        <v>8</v>
      </c>
      <c r="AI4154">
        <v>1</v>
      </c>
      <c r="AJ4154">
        <v>2</v>
      </c>
      <c r="AK4154">
        <v>85</v>
      </c>
      <c r="AL4154">
        <v>0.06</v>
      </c>
      <c r="AM4154">
        <v>5</v>
      </c>
      <c r="AN4154">
        <v>5</v>
      </c>
      <c r="AO4154">
        <v>25</v>
      </c>
      <c r="AP4154">
        <v>5</v>
      </c>
      <c r="AQ4154">
        <v>24</v>
      </c>
    </row>
    <row r="4155" spans="1:43" hidden="1" x14ac:dyDescent="0.25">
      <c r="A4155" t="s">
        <v>15452</v>
      </c>
      <c r="B4155" t="s">
        <v>15453</v>
      </c>
      <c r="C4155" s="1" t="str">
        <f t="shared" si="301"/>
        <v>21:0118</v>
      </c>
      <c r="D4155" s="1" t="str">
        <f t="shared" si="302"/>
        <v>21:0027</v>
      </c>
      <c r="E4155" t="s">
        <v>15454</v>
      </c>
      <c r="F4155" t="s">
        <v>15455</v>
      </c>
      <c r="H4155">
        <v>63.6434292</v>
      </c>
      <c r="I4155">
        <v>-95.089189399999995</v>
      </c>
      <c r="J4155" s="1" t="str">
        <f t="shared" si="303"/>
        <v>Till</v>
      </c>
      <c r="K4155" s="1" t="str">
        <f t="shared" si="304"/>
        <v>&lt;63 micron</v>
      </c>
      <c r="L4155">
        <v>0.2</v>
      </c>
      <c r="M4155">
        <v>1.71</v>
      </c>
      <c r="N4155">
        <v>2</v>
      </c>
      <c r="O4155">
        <v>390</v>
      </c>
      <c r="P4155">
        <v>0.25</v>
      </c>
      <c r="Q4155">
        <v>1</v>
      </c>
      <c r="R4155">
        <v>0.34</v>
      </c>
      <c r="S4155">
        <v>0.25</v>
      </c>
      <c r="T4155">
        <v>5</v>
      </c>
      <c r="U4155">
        <v>28</v>
      </c>
      <c r="V4155">
        <v>15</v>
      </c>
      <c r="W4155">
        <v>2.02</v>
      </c>
      <c r="X4155">
        <v>10</v>
      </c>
      <c r="Y4155">
        <v>1</v>
      </c>
      <c r="Z4155">
        <v>0.4</v>
      </c>
      <c r="AA4155">
        <v>40</v>
      </c>
      <c r="AB4155">
        <v>0.62</v>
      </c>
      <c r="AC4155">
        <v>240</v>
      </c>
      <c r="AD4155">
        <v>0.5</v>
      </c>
      <c r="AE4155">
        <v>0.01</v>
      </c>
      <c r="AF4155">
        <v>12</v>
      </c>
      <c r="AG4155">
        <v>670</v>
      </c>
      <c r="AH4155">
        <v>12</v>
      </c>
      <c r="AI4155">
        <v>1</v>
      </c>
      <c r="AJ4155">
        <v>3</v>
      </c>
      <c r="AK4155">
        <v>114</v>
      </c>
      <c r="AL4155">
        <v>0.03</v>
      </c>
      <c r="AM4155">
        <v>5</v>
      </c>
      <c r="AN4155">
        <v>5</v>
      </c>
      <c r="AO4155">
        <v>29</v>
      </c>
      <c r="AP4155">
        <v>5</v>
      </c>
      <c r="AQ4155">
        <v>34</v>
      </c>
    </row>
    <row r="4156" spans="1:43" hidden="1" x14ac:dyDescent="0.25">
      <c r="A4156" t="s">
        <v>15456</v>
      </c>
      <c r="B4156" t="s">
        <v>15457</v>
      </c>
      <c r="C4156" s="1" t="str">
        <f t="shared" si="301"/>
        <v>21:0118</v>
      </c>
      <c r="D4156" s="1" t="str">
        <f t="shared" si="302"/>
        <v>21:0027</v>
      </c>
      <c r="E4156" t="s">
        <v>15458</v>
      </c>
      <c r="F4156" t="s">
        <v>15459</v>
      </c>
      <c r="H4156">
        <v>63.656638800000003</v>
      </c>
      <c r="I4156">
        <v>-95.092707099999998</v>
      </c>
      <c r="J4156" s="1" t="str">
        <f t="shared" si="303"/>
        <v>Till</v>
      </c>
      <c r="K4156" s="1" t="str">
        <f t="shared" si="304"/>
        <v>&lt;63 micron</v>
      </c>
      <c r="L4156">
        <v>0.1</v>
      </c>
      <c r="M4156">
        <v>1.01</v>
      </c>
      <c r="N4156">
        <v>8</v>
      </c>
      <c r="O4156">
        <v>250</v>
      </c>
      <c r="P4156">
        <v>0.25</v>
      </c>
      <c r="Q4156">
        <v>1</v>
      </c>
      <c r="R4156">
        <v>0.34</v>
      </c>
      <c r="S4156">
        <v>0.25</v>
      </c>
      <c r="T4156">
        <v>3</v>
      </c>
      <c r="U4156">
        <v>18</v>
      </c>
      <c r="V4156">
        <v>11</v>
      </c>
      <c r="W4156">
        <v>1.46</v>
      </c>
      <c r="X4156">
        <v>5</v>
      </c>
      <c r="Y4156">
        <v>0.5</v>
      </c>
      <c r="Z4156">
        <v>0.23</v>
      </c>
      <c r="AA4156">
        <v>30</v>
      </c>
      <c r="AB4156">
        <v>0.37</v>
      </c>
      <c r="AC4156">
        <v>155</v>
      </c>
      <c r="AD4156">
        <v>0.5</v>
      </c>
      <c r="AE4156">
        <v>0.01</v>
      </c>
      <c r="AF4156">
        <v>8</v>
      </c>
      <c r="AG4156">
        <v>680</v>
      </c>
      <c r="AH4156">
        <v>10</v>
      </c>
      <c r="AI4156">
        <v>1</v>
      </c>
      <c r="AJ4156">
        <v>2</v>
      </c>
      <c r="AK4156">
        <v>95</v>
      </c>
      <c r="AL4156">
        <v>0.04</v>
      </c>
      <c r="AM4156">
        <v>5</v>
      </c>
      <c r="AN4156">
        <v>5</v>
      </c>
      <c r="AO4156">
        <v>21</v>
      </c>
      <c r="AP4156">
        <v>5</v>
      </c>
      <c r="AQ4156">
        <v>22</v>
      </c>
    </row>
    <row r="4157" spans="1:43" hidden="1" x14ac:dyDescent="0.25">
      <c r="A4157" t="s">
        <v>15460</v>
      </c>
      <c r="B4157" t="s">
        <v>15461</v>
      </c>
      <c r="C4157" s="1" t="str">
        <f t="shared" si="301"/>
        <v>21:0118</v>
      </c>
      <c r="D4157" s="1" t="str">
        <f t="shared" si="302"/>
        <v>21:0027</v>
      </c>
      <c r="E4157" t="s">
        <v>15462</v>
      </c>
      <c r="F4157" t="s">
        <v>15463</v>
      </c>
      <c r="H4157">
        <v>63.672954300000001</v>
      </c>
      <c r="I4157">
        <v>-95.0906959</v>
      </c>
      <c r="J4157" s="1" t="str">
        <f t="shared" si="303"/>
        <v>Till</v>
      </c>
      <c r="K4157" s="1" t="str">
        <f t="shared" si="304"/>
        <v>&lt;63 micron</v>
      </c>
      <c r="L4157">
        <v>0.1</v>
      </c>
      <c r="M4157">
        <v>0.65</v>
      </c>
      <c r="N4157">
        <v>2</v>
      </c>
      <c r="O4157">
        <v>150</v>
      </c>
      <c r="P4157">
        <v>0.25</v>
      </c>
      <c r="Q4157">
        <v>2</v>
      </c>
      <c r="R4157">
        <v>0.31</v>
      </c>
      <c r="S4157">
        <v>0.25</v>
      </c>
      <c r="T4157">
        <v>3</v>
      </c>
      <c r="U4157">
        <v>16</v>
      </c>
      <c r="V4157">
        <v>7</v>
      </c>
      <c r="W4157">
        <v>1.28</v>
      </c>
      <c r="X4157">
        <v>5</v>
      </c>
      <c r="Y4157">
        <v>0.5</v>
      </c>
      <c r="Z4157">
        <v>0.13</v>
      </c>
      <c r="AA4157">
        <v>30</v>
      </c>
      <c r="AB4157">
        <v>0.28000000000000003</v>
      </c>
      <c r="AC4157">
        <v>155</v>
      </c>
      <c r="AD4157">
        <v>0.5</v>
      </c>
      <c r="AE4157">
        <v>0.01</v>
      </c>
      <c r="AF4157">
        <v>7</v>
      </c>
      <c r="AG4157">
        <v>720</v>
      </c>
      <c r="AH4157">
        <v>8</v>
      </c>
      <c r="AI4157">
        <v>1</v>
      </c>
      <c r="AJ4157">
        <v>2</v>
      </c>
      <c r="AK4157">
        <v>77</v>
      </c>
      <c r="AL4157">
        <v>0.04</v>
      </c>
      <c r="AM4157">
        <v>5</v>
      </c>
      <c r="AN4157">
        <v>5</v>
      </c>
      <c r="AO4157">
        <v>19</v>
      </c>
      <c r="AP4157">
        <v>5</v>
      </c>
      <c r="AQ4157">
        <v>16</v>
      </c>
    </row>
    <row r="4158" spans="1:43" hidden="1" x14ac:dyDescent="0.25">
      <c r="A4158" t="s">
        <v>15464</v>
      </c>
      <c r="B4158" t="s">
        <v>15465</v>
      </c>
      <c r="C4158" s="1" t="str">
        <f t="shared" si="301"/>
        <v>21:0118</v>
      </c>
      <c r="D4158" s="1" t="str">
        <f t="shared" si="302"/>
        <v>21:0027</v>
      </c>
      <c r="E4158" t="s">
        <v>15466</v>
      </c>
      <c r="F4158" t="s">
        <v>15467</v>
      </c>
      <c r="H4158">
        <v>63.931836199999999</v>
      </c>
      <c r="I4158">
        <v>-95.086220800000007</v>
      </c>
      <c r="J4158" s="1" t="str">
        <f t="shared" si="303"/>
        <v>Till</v>
      </c>
      <c r="K4158" s="1" t="str">
        <f t="shared" si="304"/>
        <v>&lt;63 micron</v>
      </c>
      <c r="L4158">
        <v>0.2</v>
      </c>
      <c r="M4158">
        <v>0.99</v>
      </c>
      <c r="N4158">
        <v>4</v>
      </c>
      <c r="O4158">
        <v>160</v>
      </c>
      <c r="P4158">
        <v>0.25</v>
      </c>
      <c r="Q4158">
        <v>2</v>
      </c>
      <c r="R4158">
        <v>0.42</v>
      </c>
      <c r="S4158">
        <v>0.25</v>
      </c>
      <c r="T4158">
        <v>3</v>
      </c>
      <c r="U4158">
        <v>22</v>
      </c>
      <c r="V4158">
        <v>10</v>
      </c>
      <c r="W4158">
        <v>1.96</v>
      </c>
      <c r="X4158">
        <v>5</v>
      </c>
      <c r="Y4158">
        <v>0.5</v>
      </c>
      <c r="Z4158">
        <v>0.23</v>
      </c>
      <c r="AA4158">
        <v>40</v>
      </c>
      <c r="AB4158">
        <v>0.46</v>
      </c>
      <c r="AC4158">
        <v>265</v>
      </c>
      <c r="AD4158">
        <v>0.5</v>
      </c>
      <c r="AE4158">
        <v>0.01</v>
      </c>
      <c r="AF4158">
        <v>11</v>
      </c>
      <c r="AG4158">
        <v>910</v>
      </c>
      <c r="AH4158">
        <v>12</v>
      </c>
      <c r="AI4158">
        <v>1</v>
      </c>
      <c r="AJ4158">
        <v>3</v>
      </c>
      <c r="AK4158">
        <v>89</v>
      </c>
      <c r="AL4158">
        <v>7.0000000000000007E-2</v>
      </c>
      <c r="AM4158">
        <v>5</v>
      </c>
      <c r="AN4158">
        <v>5</v>
      </c>
      <c r="AO4158">
        <v>28</v>
      </c>
      <c r="AP4158">
        <v>5</v>
      </c>
      <c r="AQ4158">
        <v>30</v>
      </c>
    </row>
    <row r="4159" spans="1:43" hidden="1" x14ac:dyDescent="0.25">
      <c r="A4159" t="s">
        <v>15468</v>
      </c>
      <c r="B4159" t="s">
        <v>15469</v>
      </c>
      <c r="C4159" s="1" t="str">
        <f t="shared" si="301"/>
        <v>21:0118</v>
      </c>
      <c r="D4159" s="1" t="str">
        <f t="shared" si="302"/>
        <v>21:0027</v>
      </c>
      <c r="E4159" t="s">
        <v>15470</v>
      </c>
      <c r="F4159" t="s">
        <v>15471</v>
      </c>
      <c r="H4159">
        <v>63.941122900000003</v>
      </c>
      <c r="I4159">
        <v>-95.080339699999996</v>
      </c>
      <c r="J4159" s="1" t="str">
        <f t="shared" si="303"/>
        <v>Till</v>
      </c>
      <c r="K4159" s="1" t="str">
        <f t="shared" si="304"/>
        <v>&lt;63 micron</v>
      </c>
      <c r="L4159">
        <v>0.2</v>
      </c>
      <c r="M4159">
        <v>1</v>
      </c>
      <c r="N4159">
        <v>2</v>
      </c>
      <c r="O4159">
        <v>320</v>
      </c>
      <c r="P4159">
        <v>0.25</v>
      </c>
      <c r="Q4159">
        <v>1</v>
      </c>
      <c r="R4159">
        <v>0.39</v>
      </c>
      <c r="S4159">
        <v>0.25</v>
      </c>
      <c r="T4159">
        <v>5</v>
      </c>
      <c r="U4159">
        <v>19</v>
      </c>
      <c r="V4159">
        <v>10</v>
      </c>
      <c r="W4159">
        <v>1.66</v>
      </c>
      <c r="X4159">
        <v>5</v>
      </c>
      <c r="Y4159">
        <v>0.5</v>
      </c>
      <c r="Z4159">
        <v>0.25</v>
      </c>
      <c r="AA4159">
        <v>40</v>
      </c>
      <c r="AB4159">
        <v>0.4</v>
      </c>
      <c r="AC4159">
        <v>200</v>
      </c>
      <c r="AD4159">
        <v>0.5</v>
      </c>
      <c r="AE4159">
        <v>0.01</v>
      </c>
      <c r="AF4159">
        <v>9</v>
      </c>
      <c r="AG4159">
        <v>800</v>
      </c>
      <c r="AH4159">
        <v>4</v>
      </c>
      <c r="AI4159">
        <v>1</v>
      </c>
      <c r="AJ4159">
        <v>2</v>
      </c>
      <c r="AK4159">
        <v>92</v>
      </c>
      <c r="AL4159">
        <v>0.06</v>
      </c>
      <c r="AM4159">
        <v>5</v>
      </c>
      <c r="AN4159">
        <v>5</v>
      </c>
      <c r="AO4159">
        <v>24</v>
      </c>
      <c r="AP4159">
        <v>5</v>
      </c>
      <c r="AQ4159">
        <v>26</v>
      </c>
    </row>
    <row r="4160" spans="1:43" hidden="1" x14ac:dyDescent="0.25">
      <c r="A4160" t="s">
        <v>15472</v>
      </c>
      <c r="B4160" t="s">
        <v>15473</v>
      </c>
      <c r="C4160" s="1" t="str">
        <f t="shared" si="301"/>
        <v>21:0118</v>
      </c>
      <c r="D4160" s="1" t="str">
        <f t="shared" si="302"/>
        <v>21:0027</v>
      </c>
      <c r="E4160" t="s">
        <v>15474</v>
      </c>
      <c r="F4160" t="s">
        <v>15475</v>
      </c>
      <c r="H4160">
        <v>63.975588199999997</v>
      </c>
      <c r="I4160">
        <v>-95.070945899999998</v>
      </c>
      <c r="J4160" s="1" t="str">
        <f t="shared" si="303"/>
        <v>Till</v>
      </c>
      <c r="K4160" s="1" t="str">
        <f t="shared" si="304"/>
        <v>&lt;63 micron</v>
      </c>
      <c r="L4160">
        <v>0.2</v>
      </c>
      <c r="M4160">
        <v>0.69</v>
      </c>
      <c r="N4160">
        <v>1</v>
      </c>
      <c r="O4160">
        <v>470</v>
      </c>
      <c r="P4160">
        <v>0.25</v>
      </c>
      <c r="Q4160">
        <v>1</v>
      </c>
      <c r="R4160">
        <v>0.38</v>
      </c>
      <c r="S4160">
        <v>0.25</v>
      </c>
      <c r="T4160">
        <v>3</v>
      </c>
      <c r="U4160">
        <v>14</v>
      </c>
      <c r="V4160">
        <v>8</v>
      </c>
      <c r="W4160">
        <v>1.54</v>
      </c>
      <c r="X4160">
        <v>5</v>
      </c>
      <c r="Y4160">
        <v>0.5</v>
      </c>
      <c r="Z4160">
        <v>0.17</v>
      </c>
      <c r="AA4160">
        <v>40</v>
      </c>
      <c r="AB4160">
        <v>0.28000000000000003</v>
      </c>
      <c r="AC4160">
        <v>190</v>
      </c>
      <c r="AD4160">
        <v>0.5</v>
      </c>
      <c r="AE4160">
        <v>0.01</v>
      </c>
      <c r="AF4160">
        <v>6</v>
      </c>
      <c r="AG4160">
        <v>830</v>
      </c>
      <c r="AH4160">
        <v>8</v>
      </c>
      <c r="AI4160">
        <v>1</v>
      </c>
      <c r="AJ4160">
        <v>2</v>
      </c>
      <c r="AK4160">
        <v>96</v>
      </c>
      <c r="AL4160">
        <v>0.06</v>
      </c>
      <c r="AM4160">
        <v>5</v>
      </c>
      <c r="AN4160">
        <v>5</v>
      </c>
      <c r="AO4160">
        <v>22</v>
      </c>
      <c r="AP4160">
        <v>5</v>
      </c>
      <c r="AQ4160">
        <v>20</v>
      </c>
    </row>
    <row r="4161" spans="1:43" hidden="1" x14ac:dyDescent="0.25">
      <c r="A4161" t="s">
        <v>15476</v>
      </c>
      <c r="B4161" t="s">
        <v>15477</v>
      </c>
      <c r="C4161" s="1" t="str">
        <f t="shared" si="301"/>
        <v>21:0118</v>
      </c>
      <c r="D4161" s="1" t="str">
        <f t="shared" si="302"/>
        <v>21:0027</v>
      </c>
      <c r="E4161" t="s">
        <v>15478</v>
      </c>
      <c r="F4161" t="s">
        <v>15479</v>
      </c>
      <c r="H4161">
        <v>64.005607400000002</v>
      </c>
      <c r="I4161">
        <v>-95.069834799999995</v>
      </c>
      <c r="J4161" s="1" t="str">
        <f t="shared" si="303"/>
        <v>Till</v>
      </c>
      <c r="K4161" s="1" t="str">
        <f t="shared" si="304"/>
        <v>&lt;63 micron</v>
      </c>
      <c r="L4161">
        <v>0.2</v>
      </c>
      <c r="M4161">
        <v>0.47</v>
      </c>
      <c r="N4161">
        <v>1</v>
      </c>
      <c r="O4161">
        <v>270</v>
      </c>
      <c r="P4161">
        <v>0.25</v>
      </c>
      <c r="Q4161">
        <v>2</v>
      </c>
      <c r="R4161">
        <v>0.35</v>
      </c>
      <c r="S4161">
        <v>0.25</v>
      </c>
      <c r="T4161">
        <v>3</v>
      </c>
      <c r="U4161">
        <v>12</v>
      </c>
      <c r="V4161">
        <v>4</v>
      </c>
      <c r="W4161">
        <v>1.39</v>
      </c>
      <c r="X4161">
        <v>5</v>
      </c>
      <c r="Y4161">
        <v>0.5</v>
      </c>
      <c r="Z4161">
        <v>0.1</v>
      </c>
      <c r="AA4161">
        <v>40</v>
      </c>
      <c r="AB4161">
        <v>0.23</v>
      </c>
      <c r="AC4161">
        <v>145</v>
      </c>
      <c r="AD4161">
        <v>0.5</v>
      </c>
      <c r="AE4161">
        <v>0.01</v>
      </c>
      <c r="AF4161">
        <v>4</v>
      </c>
      <c r="AG4161">
        <v>780</v>
      </c>
      <c r="AH4161">
        <v>10</v>
      </c>
      <c r="AI4161">
        <v>1</v>
      </c>
      <c r="AJ4161">
        <v>2</v>
      </c>
      <c r="AK4161">
        <v>102</v>
      </c>
      <c r="AL4161">
        <v>0.06</v>
      </c>
      <c r="AM4161">
        <v>5</v>
      </c>
      <c r="AN4161">
        <v>5</v>
      </c>
      <c r="AO4161">
        <v>20</v>
      </c>
      <c r="AP4161">
        <v>5</v>
      </c>
      <c r="AQ4161">
        <v>14</v>
      </c>
    </row>
    <row r="4162" spans="1:43" hidden="1" x14ac:dyDescent="0.25">
      <c r="A4162" t="s">
        <v>15480</v>
      </c>
      <c r="B4162" t="s">
        <v>15481</v>
      </c>
      <c r="C4162" s="1" t="str">
        <f t="shared" si="301"/>
        <v>21:0118</v>
      </c>
      <c r="D4162" s="1" t="str">
        <f t="shared" si="302"/>
        <v>21:0027</v>
      </c>
      <c r="E4162" t="s">
        <v>15482</v>
      </c>
      <c r="F4162" t="s">
        <v>15483</v>
      </c>
      <c r="H4162">
        <v>63.644721099999998</v>
      </c>
      <c r="I4162">
        <v>-95.053111599999994</v>
      </c>
      <c r="J4162" s="1" t="str">
        <f t="shared" si="303"/>
        <v>Till</v>
      </c>
      <c r="K4162" s="1" t="str">
        <f t="shared" si="304"/>
        <v>&lt;63 micron</v>
      </c>
      <c r="L4162">
        <v>0.2</v>
      </c>
      <c r="M4162">
        <v>1.1599999999999999</v>
      </c>
      <c r="N4162">
        <v>8</v>
      </c>
      <c r="O4162">
        <v>290</v>
      </c>
      <c r="P4162">
        <v>0.25</v>
      </c>
      <c r="Q4162">
        <v>2</v>
      </c>
      <c r="R4162">
        <v>0.36</v>
      </c>
      <c r="S4162">
        <v>0.25</v>
      </c>
      <c r="T4162">
        <v>3</v>
      </c>
      <c r="U4162">
        <v>20</v>
      </c>
      <c r="V4162">
        <v>11</v>
      </c>
      <c r="W4162">
        <v>1.57</v>
      </c>
      <c r="X4162">
        <v>5</v>
      </c>
      <c r="Y4162">
        <v>0.5</v>
      </c>
      <c r="Z4162">
        <v>0.25</v>
      </c>
      <c r="AA4162">
        <v>30</v>
      </c>
      <c r="AB4162">
        <v>0.4</v>
      </c>
      <c r="AC4162">
        <v>160</v>
      </c>
      <c r="AD4162">
        <v>0.5</v>
      </c>
      <c r="AE4162">
        <v>0.01</v>
      </c>
      <c r="AF4162">
        <v>8</v>
      </c>
      <c r="AG4162">
        <v>700</v>
      </c>
      <c r="AH4162">
        <v>12</v>
      </c>
      <c r="AI4162">
        <v>1</v>
      </c>
      <c r="AJ4162">
        <v>2</v>
      </c>
      <c r="AK4162">
        <v>98</v>
      </c>
      <c r="AL4162">
        <v>0.04</v>
      </c>
      <c r="AM4162">
        <v>5</v>
      </c>
      <c r="AN4162">
        <v>5</v>
      </c>
      <c r="AO4162">
        <v>23</v>
      </c>
      <c r="AP4162">
        <v>5</v>
      </c>
      <c r="AQ4162">
        <v>22</v>
      </c>
    </row>
    <row r="4163" spans="1:43" hidden="1" x14ac:dyDescent="0.25">
      <c r="A4163" t="s">
        <v>15484</v>
      </c>
      <c r="B4163" t="s">
        <v>15485</v>
      </c>
      <c r="C4163" s="1" t="str">
        <f t="shared" si="301"/>
        <v>21:0118</v>
      </c>
      <c r="D4163" s="1" t="str">
        <f t="shared" si="302"/>
        <v>21:0027</v>
      </c>
      <c r="E4163" t="s">
        <v>15486</v>
      </c>
      <c r="F4163" t="s">
        <v>15487</v>
      </c>
      <c r="H4163">
        <v>63.6565637</v>
      </c>
      <c r="I4163">
        <v>-95.057463400000003</v>
      </c>
      <c r="J4163" s="1" t="str">
        <f t="shared" si="303"/>
        <v>Till</v>
      </c>
      <c r="K4163" s="1" t="str">
        <f t="shared" si="304"/>
        <v>&lt;63 micron</v>
      </c>
      <c r="L4163">
        <v>0.2</v>
      </c>
      <c r="M4163">
        <v>0.91</v>
      </c>
      <c r="N4163">
        <v>4</v>
      </c>
      <c r="O4163">
        <v>160</v>
      </c>
      <c r="P4163">
        <v>0.25</v>
      </c>
      <c r="Q4163">
        <v>2</v>
      </c>
      <c r="R4163">
        <v>0.25</v>
      </c>
      <c r="S4163">
        <v>0.25</v>
      </c>
      <c r="T4163">
        <v>3</v>
      </c>
      <c r="U4163">
        <v>20</v>
      </c>
      <c r="V4163">
        <v>9</v>
      </c>
      <c r="W4163">
        <v>1.53</v>
      </c>
      <c r="X4163">
        <v>5</v>
      </c>
      <c r="Y4163">
        <v>0.5</v>
      </c>
      <c r="Z4163">
        <v>0.16</v>
      </c>
      <c r="AA4163">
        <v>40</v>
      </c>
      <c r="AB4163">
        <v>0.37</v>
      </c>
      <c r="AC4163">
        <v>170</v>
      </c>
      <c r="AD4163">
        <v>0.5</v>
      </c>
      <c r="AE4163">
        <v>0.01</v>
      </c>
      <c r="AF4163">
        <v>9</v>
      </c>
      <c r="AG4163">
        <v>660</v>
      </c>
      <c r="AH4163">
        <v>12</v>
      </c>
      <c r="AI4163">
        <v>1</v>
      </c>
      <c r="AJ4163">
        <v>2</v>
      </c>
      <c r="AK4163">
        <v>122</v>
      </c>
      <c r="AL4163">
        <v>0.03</v>
      </c>
      <c r="AM4163">
        <v>5</v>
      </c>
      <c r="AN4163">
        <v>5</v>
      </c>
      <c r="AO4163">
        <v>22</v>
      </c>
      <c r="AP4163">
        <v>5</v>
      </c>
      <c r="AQ4163">
        <v>20</v>
      </c>
    </row>
    <row r="4164" spans="1:43" hidden="1" x14ac:dyDescent="0.25">
      <c r="A4164" t="s">
        <v>15488</v>
      </c>
      <c r="B4164" t="s">
        <v>15489</v>
      </c>
      <c r="C4164" s="1" t="str">
        <f t="shared" si="301"/>
        <v>21:0118</v>
      </c>
      <c r="D4164" s="1" t="str">
        <f t="shared" si="302"/>
        <v>21:0027</v>
      </c>
      <c r="E4164" t="s">
        <v>15490</v>
      </c>
      <c r="F4164" t="s">
        <v>15491</v>
      </c>
      <c r="H4164">
        <v>63.675330099999996</v>
      </c>
      <c r="I4164">
        <v>-95.060441800000007</v>
      </c>
      <c r="J4164" s="1" t="str">
        <f t="shared" si="303"/>
        <v>Till</v>
      </c>
      <c r="K4164" s="1" t="str">
        <f t="shared" si="304"/>
        <v>&lt;63 micron</v>
      </c>
      <c r="L4164">
        <v>0.2</v>
      </c>
      <c r="M4164">
        <v>0.72</v>
      </c>
      <c r="N4164">
        <v>4</v>
      </c>
      <c r="O4164">
        <v>140</v>
      </c>
      <c r="P4164">
        <v>0.25</v>
      </c>
      <c r="Q4164">
        <v>1</v>
      </c>
      <c r="R4164">
        <v>0.34</v>
      </c>
      <c r="S4164">
        <v>0.25</v>
      </c>
      <c r="T4164">
        <v>3</v>
      </c>
      <c r="U4164">
        <v>17</v>
      </c>
      <c r="V4164">
        <v>9</v>
      </c>
      <c r="W4164">
        <v>1.34</v>
      </c>
      <c r="X4164">
        <v>5</v>
      </c>
      <c r="Y4164">
        <v>0.5</v>
      </c>
      <c r="Z4164">
        <v>0.14000000000000001</v>
      </c>
      <c r="AA4164">
        <v>30</v>
      </c>
      <c r="AB4164">
        <v>0.33</v>
      </c>
      <c r="AC4164">
        <v>140</v>
      </c>
      <c r="AD4164">
        <v>0.5</v>
      </c>
      <c r="AE4164">
        <v>0.01</v>
      </c>
      <c r="AF4164">
        <v>8</v>
      </c>
      <c r="AG4164">
        <v>710</v>
      </c>
      <c r="AH4164">
        <v>6</v>
      </c>
      <c r="AI4164">
        <v>1</v>
      </c>
      <c r="AJ4164">
        <v>2</v>
      </c>
      <c r="AK4164">
        <v>88</v>
      </c>
      <c r="AL4164">
        <v>0.05</v>
      </c>
      <c r="AM4164">
        <v>5</v>
      </c>
      <c r="AN4164">
        <v>5</v>
      </c>
      <c r="AO4164">
        <v>19</v>
      </c>
      <c r="AP4164">
        <v>5</v>
      </c>
      <c r="AQ4164">
        <v>20</v>
      </c>
    </row>
    <row r="4165" spans="1:43" hidden="1" x14ac:dyDescent="0.25">
      <c r="A4165" t="s">
        <v>15492</v>
      </c>
      <c r="B4165" t="s">
        <v>15493</v>
      </c>
      <c r="C4165" s="1" t="str">
        <f t="shared" si="301"/>
        <v>21:0118</v>
      </c>
      <c r="D4165" s="1" t="str">
        <f t="shared" si="302"/>
        <v>21:0027</v>
      </c>
      <c r="E4165" t="s">
        <v>15494</v>
      </c>
      <c r="F4165" t="s">
        <v>15495</v>
      </c>
      <c r="H4165">
        <v>63.906116099999998</v>
      </c>
      <c r="I4165">
        <v>-95.047128299999997</v>
      </c>
      <c r="J4165" s="1" t="str">
        <f t="shared" si="303"/>
        <v>Till</v>
      </c>
      <c r="K4165" s="1" t="str">
        <f t="shared" si="304"/>
        <v>&lt;63 micron</v>
      </c>
      <c r="L4165">
        <v>0.2</v>
      </c>
      <c r="M4165">
        <v>0.62</v>
      </c>
      <c r="N4165">
        <v>1</v>
      </c>
      <c r="O4165">
        <v>210</v>
      </c>
      <c r="P4165">
        <v>0.25</v>
      </c>
      <c r="Q4165">
        <v>2</v>
      </c>
      <c r="R4165">
        <v>0.37</v>
      </c>
      <c r="S4165">
        <v>0.25</v>
      </c>
      <c r="T4165">
        <v>3</v>
      </c>
      <c r="U4165">
        <v>15</v>
      </c>
      <c r="V4165">
        <v>7</v>
      </c>
      <c r="W4165">
        <v>1.42</v>
      </c>
      <c r="X4165">
        <v>5</v>
      </c>
      <c r="Y4165">
        <v>0.5</v>
      </c>
      <c r="Z4165">
        <v>0.14000000000000001</v>
      </c>
      <c r="AA4165">
        <v>40</v>
      </c>
      <c r="AB4165">
        <v>0.28000000000000003</v>
      </c>
      <c r="AC4165">
        <v>195</v>
      </c>
      <c r="AD4165">
        <v>0.5</v>
      </c>
      <c r="AE4165">
        <v>0.01</v>
      </c>
      <c r="AF4165">
        <v>7</v>
      </c>
      <c r="AG4165">
        <v>900</v>
      </c>
      <c r="AH4165">
        <v>6</v>
      </c>
      <c r="AI4165">
        <v>1</v>
      </c>
      <c r="AJ4165">
        <v>2</v>
      </c>
      <c r="AK4165">
        <v>73</v>
      </c>
      <c r="AL4165">
        <v>0.06</v>
      </c>
      <c r="AM4165">
        <v>5</v>
      </c>
      <c r="AN4165">
        <v>5</v>
      </c>
      <c r="AO4165">
        <v>20</v>
      </c>
      <c r="AP4165">
        <v>5</v>
      </c>
      <c r="AQ4165">
        <v>20</v>
      </c>
    </row>
    <row r="4166" spans="1:43" hidden="1" x14ac:dyDescent="0.25">
      <c r="A4166" t="s">
        <v>15496</v>
      </c>
      <c r="B4166" t="s">
        <v>15497</v>
      </c>
      <c r="C4166" s="1" t="str">
        <f t="shared" si="301"/>
        <v>21:0118</v>
      </c>
      <c r="D4166" s="1" t="str">
        <f t="shared" si="302"/>
        <v>21:0027</v>
      </c>
      <c r="E4166" t="s">
        <v>15498</v>
      </c>
      <c r="F4166" t="s">
        <v>15499</v>
      </c>
      <c r="H4166">
        <v>63.921313699999999</v>
      </c>
      <c r="I4166">
        <v>-95.042791100000002</v>
      </c>
      <c r="J4166" s="1" t="str">
        <f t="shared" si="303"/>
        <v>Till</v>
      </c>
      <c r="K4166" s="1" t="str">
        <f t="shared" si="304"/>
        <v>&lt;63 micron</v>
      </c>
      <c r="L4166">
        <v>0.4</v>
      </c>
      <c r="M4166">
        <v>0.97</v>
      </c>
      <c r="N4166">
        <v>1</v>
      </c>
      <c r="O4166">
        <v>270</v>
      </c>
      <c r="P4166">
        <v>0.25</v>
      </c>
      <c r="Q4166">
        <v>2</v>
      </c>
      <c r="R4166">
        <v>0.35</v>
      </c>
      <c r="S4166">
        <v>0.25</v>
      </c>
      <c r="T4166">
        <v>4</v>
      </c>
      <c r="U4166">
        <v>18</v>
      </c>
      <c r="V4166">
        <v>12</v>
      </c>
      <c r="W4166">
        <v>1.71</v>
      </c>
      <c r="X4166">
        <v>5</v>
      </c>
      <c r="Y4166">
        <v>0.5</v>
      </c>
      <c r="Z4166">
        <v>0.27</v>
      </c>
      <c r="AA4166">
        <v>40</v>
      </c>
      <c r="AB4166">
        <v>0.41</v>
      </c>
      <c r="AC4166">
        <v>170</v>
      </c>
      <c r="AD4166">
        <v>0.5</v>
      </c>
      <c r="AE4166">
        <v>0.01</v>
      </c>
      <c r="AF4166">
        <v>10</v>
      </c>
      <c r="AG4166">
        <v>810</v>
      </c>
      <c r="AH4166">
        <v>10</v>
      </c>
      <c r="AI4166">
        <v>1</v>
      </c>
      <c r="AJ4166">
        <v>2</v>
      </c>
      <c r="AK4166">
        <v>81</v>
      </c>
      <c r="AL4166">
        <v>0.06</v>
      </c>
      <c r="AM4166">
        <v>5</v>
      </c>
      <c r="AN4166">
        <v>5</v>
      </c>
      <c r="AO4166">
        <v>25</v>
      </c>
      <c r="AP4166">
        <v>5</v>
      </c>
      <c r="AQ4166">
        <v>30</v>
      </c>
    </row>
    <row r="4167" spans="1:43" hidden="1" x14ac:dyDescent="0.25">
      <c r="A4167" t="s">
        <v>15500</v>
      </c>
      <c r="B4167" t="s">
        <v>15501</v>
      </c>
      <c r="C4167" s="1" t="str">
        <f t="shared" si="301"/>
        <v>21:0118</v>
      </c>
      <c r="D4167" s="1" t="str">
        <f t="shared" si="302"/>
        <v>21:0027</v>
      </c>
      <c r="E4167" t="s">
        <v>15502</v>
      </c>
      <c r="F4167" t="s">
        <v>15503</v>
      </c>
      <c r="H4167">
        <v>63.933421199999998</v>
      </c>
      <c r="I4167">
        <v>-95.044305499999993</v>
      </c>
      <c r="J4167" s="1" t="str">
        <f t="shared" si="303"/>
        <v>Till</v>
      </c>
      <c r="K4167" s="1" t="str">
        <f t="shared" si="304"/>
        <v>&lt;63 micron</v>
      </c>
      <c r="L4167">
        <v>0.1</v>
      </c>
      <c r="M4167">
        <v>0.76</v>
      </c>
      <c r="N4167">
        <v>2</v>
      </c>
      <c r="O4167">
        <v>340</v>
      </c>
      <c r="P4167">
        <v>0.25</v>
      </c>
      <c r="Q4167">
        <v>1</v>
      </c>
      <c r="R4167">
        <v>0.36</v>
      </c>
      <c r="S4167">
        <v>0.25</v>
      </c>
      <c r="T4167">
        <v>4</v>
      </c>
      <c r="U4167">
        <v>16</v>
      </c>
      <c r="V4167">
        <v>9</v>
      </c>
      <c r="W4167">
        <v>1.52</v>
      </c>
      <c r="X4167">
        <v>5</v>
      </c>
      <c r="Y4167">
        <v>0.5</v>
      </c>
      <c r="Z4167">
        <v>0.19</v>
      </c>
      <c r="AA4167">
        <v>40</v>
      </c>
      <c r="AB4167">
        <v>0.31</v>
      </c>
      <c r="AC4167">
        <v>205</v>
      </c>
      <c r="AD4167">
        <v>0.5</v>
      </c>
      <c r="AE4167">
        <v>0.01</v>
      </c>
      <c r="AF4167">
        <v>8</v>
      </c>
      <c r="AG4167">
        <v>860</v>
      </c>
      <c r="AH4167">
        <v>12</v>
      </c>
      <c r="AI4167">
        <v>1</v>
      </c>
      <c r="AJ4167">
        <v>2</v>
      </c>
      <c r="AK4167">
        <v>79</v>
      </c>
      <c r="AL4167">
        <v>0.06</v>
      </c>
      <c r="AM4167">
        <v>5</v>
      </c>
      <c r="AN4167">
        <v>5</v>
      </c>
      <c r="AO4167">
        <v>21</v>
      </c>
      <c r="AP4167">
        <v>5</v>
      </c>
      <c r="AQ4167">
        <v>22</v>
      </c>
    </row>
    <row r="4168" spans="1:43" hidden="1" x14ac:dyDescent="0.25">
      <c r="A4168" t="s">
        <v>15504</v>
      </c>
      <c r="B4168" t="s">
        <v>15505</v>
      </c>
      <c r="C4168" s="1" t="str">
        <f t="shared" si="301"/>
        <v>21:0118</v>
      </c>
      <c r="D4168" s="1" t="str">
        <f t="shared" si="302"/>
        <v>21:0027</v>
      </c>
      <c r="E4168" t="s">
        <v>15506</v>
      </c>
      <c r="F4168" t="s">
        <v>15507</v>
      </c>
      <c r="H4168">
        <v>63.944820900000003</v>
      </c>
      <c r="I4168">
        <v>-95.050791099999998</v>
      </c>
      <c r="J4168" s="1" t="str">
        <f t="shared" si="303"/>
        <v>Till</v>
      </c>
      <c r="K4168" s="1" t="str">
        <f t="shared" si="304"/>
        <v>&lt;63 micron</v>
      </c>
      <c r="L4168">
        <v>0.2</v>
      </c>
      <c r="M4168">
        <v>0.96</v>
      </c>
      <c r="N4168">
        <v>1</v>
      </c>
      <c r="O4168">
        <v>220</v>
      </c>
      <c r="P4168">
        <v>0.25</v>
      </c>
      <c r="Q4168">
        <v>1</v>
      </c>
      <c r="R4168">
        <v>0.39</v>
      </c>
      <c r="S4168">
        <v>0.25</v>
      </c>
      <c r="T4168">
        <v>4</v>
      </c>
      <c r="U4168">
        <v>22</v>
      </c>
      <c r="V4168">
        <v>12</v>
      </c>
      <c r="W4168">
        <v>2.17</v>
      </c>
      <c r="X4168">
        <v>10</v>
      </c>
      <c r="Y4168">
        <v>0.5</v>
      </c>
      <c r="Z4168">
        <v>0.22</v>
      </c>
      <c r="AA4168">
        <v>60</v>
      </c>
      <c r="AB4168">
        <v>0.49</v>
      </c>
      <c r="AC4168">
        <v>200</v>
      </c>
      <c r="AD4168">
        <v>0.5</v>
      </c>
      <c r="AE4168">
        <v>0.02</v>
      </c>
      <c r="AF4168">
        <v>10</v>
      </c>
      <c r="AG4168">
        <v>880</v>
      </c>
      <c r="AH4168">
        <v>12</v>
      </c>
      <c r="AI4168">
        <v>1</v>
      </c>
      <c r="AJ4168">
        <v>3</v>
      </c>
      <c r="AK4168">
        <v>125</v>
      </c>
      <c r="AL4168">
        <v>0.08</v>
      </c>
      <c r="AM4168">
        <v>5</v>
      </c>
      <c r="AN4168">
        <v>5</v>
      </c>
      <c r="AO4168">
        <v>32</v>
      </c>
      <c r="AP4168">
        <v>5</v>
      </c>
      <c r="AQ4168">
        <v>34</v>
      </c>
    </row>
    <row r="4169" spans="1:43" hidden="1" x14ac:dyDescent="0.25">
      <c r="A4169" t="s">
        <v>15508</v>
      </c>
      <c r="B4169" t="s">
        <v>15509</v>
      </c>
      <c r="C4169" s="1" t="str">
        <f t="shared" si="301"/>
        <v>21:0118</v>
      </c>
      <c r="D4169" s="1" t="str">
        <f t="shared" si="302"/>
        <v>21:0027</v>
      </c>
      <c r="E4169" t="s">
        <v>15510</v>
      </c>
      <c r="F4169" t="s">
        <v>15511</v>
      </c>
      <c r="H4169">
        <v>63.959522200000002</v>
      </c>
      <c r="I4169">
        <v>-95.048538199999996</v>
      </c>
      <c r="J4169" s="1" t="str">
        <f t="shared" si="303"/>
        <v>Till</v>
      </c>
      <c r="K4169" s="1" t="str">
        <f t="shared" si="304"/>
        <v>&lt;63 micron</v>
      </c>
      <c r="L4169">
        <v>0.2</v>
      </c>
      <c r="M4169">
        <v>1.1399999999999999</v>
      </c>
      <c r="N4169">
        <v>1</v>
      </c>
      <c r="O4169">
        <v>350</v>
      </c>
      <c r="P4169">
        <v>0.25</v>
      </c>
      <c r="Q4169">
        <v>1</v>
      </c>
      <c r="R4169">
        <v>0.38</v>
      </c>
      <c r="S4169">
        <v>0.25</v>
      </c>
      <c r="T4169">
        <v>4</v>
      </c>
      <c r="U4169">
        <v>21</v>
      </c>
      <c r="V4169">
        <v>15</v>
      </c>
      <c r="W4169">
        <v>1.93</v>
      </c>
      <c r="X4169">
        <v>5</v>
      </c>
      <c r="Y4169">
        <v>0.5</v>
      </c>
      <c r="Z4169">
        <v>0.3</v>
      </c>
      <c r="AA4169">
        <v>40</v>
      </c>
      <c r="AB4169">
        <v>0.46</v>
      </c>
      <c r="AC4169">
        <v>230</v>
      </c>
      <c r="AD4169">
        <v>0.5</v>
      </c>
      <c r="AE4169">
        <v>0.01</v>
      </c>
      <c r="AF4169">
        <v>10</v>
      </c>
      <c r="AG4169">
        <v>790</v>
      </c>
      <c r="AH4169">
        <v>6</v>
      </c>
      <c r="AI4169">
        <v>1</v>
      </c>
      <c r="AJ4169">
        <v>3</v>
      </c>
      <c r="AK4169">
        <v>95</v>
      </c>
      <c r="AL4169">
        <v>7.0000000000000007E-2</v>
      </c>
      <c r="AM4169">
        <v>5</v>
      </c>
      <c r="AN4169">
        <v>5</v>
      </c>
      <c r="AO4169">
        <v>27</v>
      </c>
      <c r="AP4169">
        <v>5</v>
      </c>
      <c r="AQ4169">
        <v>32</v>
      </c>
    </row>
    <row r="4170" spans="1:43" hidden="1" x14ac:dyDescent="0.25">
      <c r="A4170" t="s">
        <v>15512</v>
      </c>
      <c r="B4170" t="s">
        <v>15513</v>
      </c>
      <c r="C4170" s="1" t="str">
        <f t="shared" si="301"/>
        <v>21:0118</v>
      </c>
      <c r="D4170" s="1" t="str">
        <f t="shared" si="302"/>
        <v>21:0027</v>
      </c>
      <c r="E4170" t="s">
        <v>15514</v>
      </c>
      <c r="F4170" t="s">
        <v>15515</v>
      </c>
      <c r="H4170">
        <v>63.973716899999999</v>
      </c>
      <c r="I4170">
        <v>-95.039543800000004</v>
      </c>
      <c r="J4170" s="1" t="str">
        <f t="shared" si="303"/>
        <v>Till</v>
      </c>
      <c r="K4170" s="1" t="str">
        <f t="shared" si="304"/>
        <v>&lt;63 micron</v>
      </c>
      <c r="L4170">
        <v>0.4</v>
      </c>
      <c r="M4170">
        <v>0.68</v>
      </c>
      <c r="N4170">
        <v>6</v>
      </c>
      <c r="O4170">
        <v>280</v>
      </c>
      <c r="P4170">
        <v>0.25</v>
      </c>
      <c r="Q4170">
        <v>2</v>
      </c>
      <c r="R4170">
        <v>0.37</v>
      </c>
      <c r="S4170">
        <v>0.25</v>
      </c>
      <c r="T4170">
        <v>3</v>
      </c>
      <c r="U4170">
        <v>14</v>
      </c>
      <c r="V4170">
        <v>12</v>
      </c>
      <c r="W4170">
        <v>1.55</v>
      </c>
      <c r="X4170">
        <v>5</v>
      </c>
      <c r="Y4170">
        <v>0.5</v>
      </c>
      <c r="Z4170">
        <v>0.17</v>
      </c>
      <c r="AA4170">
        <v>40</v>
      </c>
      <c r="AB4170">
        <v>0.28999999999999998</v>
      </c>
      <c r="AC4170">
        <v>205</v>
      </c>
      <c r="AD4170">
        <v>0.5</v>
      </c>
      <c r="AE4170">
        <v>0.01</v>
      </c>
      <c r="AF4170">
        <v>6</v>
      </c>
      <c r="AG4170">
        <v>810</v>
      </c>
      <c r="AH4170">
        <v>12</v>
      </c>
      <c r="AI4170">
        <v>1</v>
      </c>
      <c r="AJ4170">
        <v>2</v>
      </c>
      <c r="AK4170">
        <v>85</v>
      </c>
      <c r="AL4170">
        <v>0.06</v>
      </c>
      <c r="AM4170">
        <v>5</v>
      </c>
      <c r="AN4170">
        <v>5</v>
      </c>
      <c r="AO4170">
        <v>21</v>
      </c>
      <c r="AP4170">
        <v>5</v>
      </c>
      <c r="AQ4170">
        <v>22</v>
      </c>
    </row>
    <row r="4171" spans="1:43" hidden="1" x14ac:dyDescent="0.25">
      <c r="A4171" t="s">
        <v>15516</v>
      </c>
      <c r="B4171" t="s">
        <v>15517</v>
      </c>
      <c r="C4171" s="1" t="str">
        <f t="shared" si="301"/>
        <v>21:0118</v>
      </c>
      <c r="D4171" s="1" t="str">
        <f t="shared" si="302"/>
        <v>21:0027</v>
      </c>
      <c r="E4171" t="s">
        <v>15518</v>
      </c>
      <c r="F4171" t="s">
        <v>15519</v>
      </c>
      <c r="H4171">
        <v>64.003402300000005</v>
      </c>
      <c r="I4171">
        <v>-95.037863400000006</v>
      </c>
      <c r="J4171" s="1" t="str">
        <f t="shared" si="303"/>
        <v>Till</v>
      </c>
      <c r="K4171" s="1" t="str">
        <f t="shared" si="304"/>
        <v>&lt;63 micron</v>
      </c>
      <c r="L4171">
        <v>0.2</v>
      </c>
      <c r="M4171">
        <v>1.05</v>
      </c>
      <c r="N4171">
        <v>4</v>
      </c>
      <c r="O4171">
        <v>450</v>
      </c>
      <c r="P4171">
        <v>0.25</v>
      </c>
      <c r="Q4171">
        <v>1</v>
      </c>
      <c r="R4171">
        <v>0.39</v>
      </c>
      <c r="S4171">
        <v>0.25</v>
      </c>
      <c r="T4171">
        <v>4</v>
      </c>
      <c r="U4171">
        <v>20</v>
      </c>
      <c r="V4171">
        <v>12</v>
      </c>
      <c r="W4171">
        <v>1.93</v>
      </c>
      <c r="X4171">
        <v>5</v>
      </c>
      <c r="Y4171">
        <v>0.5</v>
      </c>
      <c r="Z4171">
        <v>0.27</v>
      </c>
      <c r="AA4171">
        <v>60</v>
      </c>
      <c r="AB4171">
        <v>0.44</v>
      </c>
      <c r="AC4171">
        <v>245</v>
      </c>
      <c r="AD4171">
        <v>0.5</v>
      </c>
      <c r="AE4171">
        <v>0.01</v>
      </c>
      <c r="AF4171">
        <v>10</v>
      </c>
      <c r="AG4171">
        <v>810</v>
      </c>
      <c r="AH4171">
        <v>10</v>
      </c>
      <c r="AI4171">
        <v>1</v>
      </c>
      <c r="AJ4171">
        <v>3</v>
      </c>
      <c r="AK4171">
        <v>120</v>
      </c>
      <c r="AL4171">
        <v>7.0000000000000007E-2</v>
      </c>
      <c r="AM4171">
        <v>5</v>
      </c>
      <c r="AN4171">
        <v>5</v>
      </c>
      <c r="AO4171">
        <v>28</v>
      </c>
      <c r="AP4171">
        <v>5</v>
      </c>
      <c r="AQ4171">
        <v>30</v>
      </c>
    </row>
    <row r="4172" spans="1:43" hidden="1" x14ac:dyDescent="0.25">
      <c r="A4172" t="s">
        <v>15520</v>
      </c>
      <c r="B4172" t="s">
        <v>15521</v>
      </c>
      <c r="C4172" s="1" t="str">
        <f t="shared" ref="C4172:C4235" si="305">HYPERLINK("http://geochem.nrcan.gc.ca/cdogs/content/bdl/bdl210118_e.htm", "21:0118")</f>
        <v>21:0118</v>
      </c>
      <c r="D4172" s="1" t="str">
        <f t="shared" ref="D4172:D4235" si="306">HYPERLINK("http://geochem.nrcan.gc.ca/cdogs/content/svy/svy210027_e.htm", "21:0027")</f>
        <v>21:0027</v>
      </c>
      <c r="E4172" t="s">
        <v>15522</v>
      </c>
      <c r="F4172" t="s">
        <v>15523</v>
      </c>
      <c r="H4172">
        <v>63.645261300000001</v>
      </c>
      <c r="I4172">
        <v>-95.023238800000001</v>
      </c>
      <c r="J4172" s="1" t="str">
        <f t="shared" ref="J4172:J4235" si="307">HYPERLINK("http://geochem.nrcan.gc.ca/cdogs/content/kwd/kwd020044_e.htm", "Till")</f>
        <v>Till</v>
      </c>
      <c r="K4172" s="1" t="str">
        <f t="shared" ref="K4172:K4235" si="308">HYPERLINK("http://geochem.nrcan.gc.ca/cdogs/content/kwd/kwd080004_e.htm", "&lt;63 micron")</f>
        <v>&lt;63 micron</v>
      </c>
      <c r="L4172">
        <v>0.2</v>
      </c>
      <c r="M4172">
        <v>1.1299999999999999</v>
      </c>
      <c r="N4172">
        <v>4</v>
      </c>
      <c r="O4172">
        <v>270</v>
      </c>
      <c r="P4172">
        <v>0.25</v>
      </c>
      <c r="Q4172">
        <v>1</v>
      </c>
      <c r="R4172">
        <v>0.36</v>
      </c>
      <c r="S4172">
        <v>0.25</v>
      </c>
      <c r="T4172">
        <v>4</v>
      </c>
      <c r="U4172">
        <v>20</v>
      </c>
      <c r="V4172">
        <v>12</v>
      </c>
      <c r="W4172">
        <v>1.57</v>
      </c>
      <c r="X4172">
        <v>5</v>
      </c>
      <c r="Y4172">
        <v>0.5</v>
      </c>
      <c r="Z4172">
        <v>0.26</v>
      </c>
      <c r="AA4172">
        <v>30</v>
      </c>
      <c r="AB4172">
        <v>0.42</v>
      </c>
      <c r="AC4172">
        <v>185</v>
      </c>
      <c r="AD4172">
        <v>0.5</v>
      </c>
      <c r="AE4172">
        <v>0.01</v>
      </c>
      <c r="AF4172">
        <v>9</v>
      </c>
      <c r="AG4172">
        <v>690</v>
      </c>
      <c r="AH4172">
        <v>8</v>
      </c>
      <c r="AI4172">
        <v>1</v>
      </c>
      <c r="AJ4172">
        <v>2</v>
      </c>
      <c r="AK4172">
        <v>82</v>
      </c>
      <c r="AL4172">
        <v>0.05</v>
      </c>
      <c r="AM4172">
        <v>5</v>
      </c>
      <c r="AN4172">
        <v>5</v>
      </c>
      <c r="AO4172">
        <v>23</v>
      </c>
      <c r="AP4172">
        <v>5</v>
      </c>
      <c r="AQ4172">
        <v>26</v>
      </c>
    </row>
    <row r="4173" spans="1:43" hidden="1" x14ac:dyDescent="0.25">
      <c r="A4173" t="s">
        <v>15524</v>
      </c>
      <c r="B4173" t="s">
        <v>15525</v>
      </c>
      <c r="C4173" s="1" t="str">
        <f t="shared" si="305"/>
        <v>21:0118</v>
      </c>
      <c r="D4173" s="1" t="str">
        <f t="shared" si="306"/>
        <v>21:0027</v>
      </c>
      <c r="E4173" t="s">
        <v>15526</v>
      </c>
      <c r="F4173" t="s">
        <v>15527</v>
      </c>
      <c r="H4173">
        <v>63.658920000000002</v>
      </c>
      <c r="I4173">
        <v>-95.026192300000005</v>
      </c>
      <c r="J4173" s="1" t="str">
        <f t="shared" si="307"/>
        <v>Till</v>
      </c>
      <c r="K4173" s="1" t="str">
        <f t="shared" si="308"/>
        <v>&lt;63 micron</v>
      </c>
      <c r="L4173">
        <v>0.1</v>
      </c>
      <c r="M4173">
        <v>0.7</v>
      </c>
      <c r="N4173">
        <v>4</v>
      </c>
      <c r="O4173">
        <v>180</v>
      </c>
      <c r="P4173">
        <v>0.25</v>
      </c>
      <c r="Q4173">
        <v>2</v>
      </c>
      <c r="R4173">
        <v>0.37</v>
      </c>
      <c r="S4173">
        <v>0.25</v>
      </c>
      <c r="T4173">
        <v>3</v>
      </c>
      <c r="U4173">
        <v>15</v>
      </c>
      <c r="V4173">
        <v>7</v>
      </c>
      <c r="W4173">
        <v>1.3</v>
      </c>
      <c r="X4173">
        <v>5</v>
      </c>
      <c r="Y4173">
        <v>0.5</v>
      </c>
      <c r="Z4173">
        <v>0.14000000000000001</v>
      </c>
      <c r="AA4173">
        <v>30</v>
      </c>
      <c r="AB4173">
        <v>0.27</v>
      </c>
      <c r="AC4173">
        <v>215</v>
      </c>
      <c r="AD4173">
        <v>0.5</v>
      </c>
      <c r="AE4173">
        <v>0.01</v>
      </c>
      <c r="AF4173">
        <v>7</v>
      </c>
      <c r="AG4173">
        <v>800</v>
      </c>
      <c r="AH4173">
        <v>6</v>
      </c>
      <c r="AI4173">
        <v>1</v>
      </c>
      <c r="AJ4173">
        <v>2</v>
      </c>
      <c r="AK4173">
        <v>85</v>
      </c>
      <c r="AL4173">
        <v>0.06</v>
      </c>
      <c r="AM4173">
        <v>5</v>
      </c>
      <c r="AN4173">
        <v>5</v>
      </c>
      <c r="AO4173">
        <v>19</v>
      </c>
      <c r="AP4173">
        <v>5</v>
      </c>
      <c r="AQ4173">
        <v>16</v>
      </c>
    </row>
    <row r="4174" spans="1:43" hidden="1" x14ac:dyDescent="0.25">
      <c r="A4174" t="s">
        <v>15528</v>
      </c>
      <c r="B4174" t="s">
        <v>15529</v>
      </c>
      <c r="C4174" s="1" t="str">
        <f t="shared" si="305"/>
        <v>21:0118</v>
      </c>
      <c r="D4174" s="1" t="str">
        <f t="shared" si="306"/>
        <v>21:0027</v>
      </c>
      <c r="E4174" t="s">
        <v>15530</v>
      </c>
      <c r="F4174" t="s">
        <v>15531</v>
      </c>
      <c r="H4174">
        <v>63.674978299999999</v>
      </c>
      <c r="I4174">
        <v>-95.021314099999998</v>
      </c>
      <c r="J4174" s="1" t="str">
        <f t="shared" si="307"/>
        <v>Till</v>
      </c>
      <c r="K4174" s="1" t="str">
        <f t="shared" si="308"/>
        <v>&lt;63 micron</v>
      </c>
      <c r="L4174">
        <v>0.2</v>
      </c>
      <c r="M4174">
        <v>0.85</v>
      </c>
      <c r="N4174">
        <v>1</v>
      </c>
      <c r="O4174">
        <v>150</v>
      </c>
      <c r="P4174">
        <v>0.25</v>
      </c>
      <c r="Q4174">
        <v>1</v>
      </c>
      <c r="R4174">
        <v>0.32</v>
      </c>
      <c r="S4174">
        <v>0.25</v>
      </c>
      <c r="T4174">
        <v>3</v>
      </c>
      <c r="U4174">
        <v>16</v>
      </c>
      <c r="V4174">
        <v>11</v>
      </c>
      <c r="W4174">
        <v>1.36</v>
      </c>
      <c r="X4174">
        <v>5</v>
      </c>
      <c r="Y4174">
        <v>0.5</v>
      </c>
      <c r="Z4174">
        <v>0.19</v>
      </c>
      <c r="AA4174">
        <v>30</v>
      </c>
      <c r="AB4174">
        <v>0.31</v>
      </c>
      <c r="AC4174">
        <v>155</v>
      </c>
      <c r="AD4174">
        <v>0.5</v>
      </c>
      <c r="AE4174">
        <v>0.01</v>
      </c>
      <c r="AF4174">
        <v>7</v>
      </c>
      <c r="AG4174">
        <v>720</v>
      </c>
      <c r="AH4174">
        <v>6</v>
      </c>
      <c r="AI4174">
        <v>1</v>
      </c>
      <c r="AJ4174">
        <v>2</v>
      </c>
      <c r="AK4174">
        <v>79</v>
      </c>
      <c r="AL4174">
        <v>0.04</v>
      </c>
      <c r="AM4174">
        <v>5</v>
      </c>
      <c r="AN4174">
        <v>5</v>
      </c>
      <c r="AO4174">
        <v>19</v>
      </c>
      <c r="AP4174">
        <v>5</v>
      </c>
      <c r="AQ4174">
        <v>20</v>
      </c>
    </row>
    <row r="4175" spans="1:43" hidden="1" x14ac:dyDescent="0.25">
      <c r="A4175" t="s">
        <v>15532</v>
      </c>
      <c r="B4175" t="s">
        <v>15533</v>
      </c>
      <c r="C4175" s="1" t="str">
        <f t="shared" si="305"/>
        <v>21:0118</v>
      </c>
      <c r="D4175" s="1" t="str">
        <f t="shared" si="306"/>
        <v>21:0027</v>
      </c>
      <c r="E4175" t="s">
        <v>15534</v>
      </c>
      <c r="F4175" t="s">
        <v>15535</v>
      </c>
      <c r="H4175">
        <v>63.689504700000001</v>
      </c>
      <c r="I4175">
        <v>-95.024494000000004</v>
      </c>
      <c r="J4175" s="1" t="str">
        <f t="shared" si="307"/>
        <v>Till</v>
      </c>
      <c r="K4175" s="1" t="str">
        <f t="shared" si="308"/>
        <v>&lt;63 micron</v>
      </c>
      <c r="L4175">
        <v>0.1</v>
      </c>
      <c r="M4175">
        <v>0.38</v>
      </c>
      <c r="N4175">
        <v>2</v>
      </c>
      <c r="O4175">
        <v>80</v>
      </c>
      <c r="P4175">
        <v>0.25</v>
      </c>
      <c r="Q4175">
        <v>1</v>
      </c>
      <c r="R4175">
        <v>0.35</v>
      </c>
      <c r="S4175">
        <v>0.25</v>
      </c>
      <c r="T4175">
        <v>3</v>
      </c>
      <c r="U4175">
        <v>13</v>
      </c>
      <c r="V4175">
        <v>4</v>
      </c>
      <c r="W4175">
        <v>1.1399999999999999</v>
      </c>
      <c r="X4175">
        <v>5</v>
      </c>
      <c r="Y4175">
        <v>0.5</v>
      </c>
      <c r="Z4175">
        <v>0.06</v>
      </c>
      <c r="AA4175">
        <v>30</v>
      </c>
      <c r="AB4175">
        <v>0.17</v>
      </c>
      <c r="AC4175">
        <v>245</v>
      </c>
      <c r="AD4175">
        <v>0.5</v>
      </c>
      <c r="AE4175">
        <v>0.01</v>
      </c>
      <c r="AF4175">
        <v>3</v>
      </c>
      <c r="AG4175">
        <v>810</v>
      </c>
      <c r="AH4175">
        <v>8</v>
      </c>
      <c r="AI4175">
        <v>1</v>
      </c>
      <c r="AJ4175">
        <v>1</v>
      </c>
      <c r="AK4175">
        <v>79</v>
      </c>
      <c r="AL4175">
        <v>0.04</v>
      </c>
      <c r="AM4175">
        <v>5</v>
      </c>
      <c r="AN4175">
        <v>5</v>
      </c>
      <c r="AO4175">
        <v>17</v>
      </c>
      <c r="AP4175">
        <v>5</v>
      </c>
      <c r="AQ4175">
        <v>10</v>
      </c>
    </row>
    <row r="4176" spans="1:43" hidden="1" x14ac:dyDescent="0.25">
      <c r="A4176" t="s">
        <v>15536</v>
      </c>
      <c r="B4176" t="s">
        <v>15537</v>
      </c>
      <c r="C4176" s="1" t="str">
        <f t="shared" si="305"/>
        <v>21:0118</v>
      </c>
      <c r="D4176" s="1" t="str">
        <f t="shared" si="306"/>
        <v>21:0027</v>
      </c>
      <c r="E4176" t="s">
        <v>15538</v>
      </c>
      <c r="F4176" t="s">
        <v>15539</v>
      </c>
      <c r="H4176">
        <v>63.905473899999997</v>
      </c>
      <c r="I4176">
        <v>-95.014181800000003</v>
      </c>
      <c r="J4176" s="1" t="str">
        <f t="shared" si="307"/>
        <v>Till</v>
      </c>
      <c r="K4176" s="1" t="str">
        <f t="shared" si="308"/>
        <v>&lt;63 micron</v>
      </c>
      <c r="L4176">
        <v>0.2</v>
      </c>
      <c r="M4176">
        <v>1.1000000000000001</v>
      </c>
      <c r="N4176">
        <v>4</v>
      </c>
      <c r="O4176">
        <v>350</v>
      </c>
      <c r="P4176">
        <v>0.25</v>
      </c>
      <c r="Q4176">
        <v>1</v>
      </c>
      <c r="R4176">
        <v>0.39</v>
      </c>
      <c r="S4176">
        <v>0.25</v>
      </c>
      <c r="T4176">
        <v>5</v>
      </c>
      <c r="U4176">
        <v>19</v>
      </c>
      <c r="V4176">
        <v>12</v>
      </c>
      <c r="W4176">
        <v>1.86</v>
      </c>
      <c r="X4176">
        <v>5</v>
      </c>
      <c r="Y4176">
        <v>0.5</v>
      </c>
      <c r="Z4176">
        <v>0.3</v>
      </c>
      <c r="AA4176">
        <v>50</v>
      </c>
      <c r="AB4176">
        <v>0.43</v>
      </c>
      <c r="AC4176">
        <v>290</v>
      </c>
      <c r="AD4176">
        <v>0.5</v>
      </c>
      <c r="AE4176">
        <v>0.02</v>
      </c>
      <c r="AF4176">
        <v>11</v>
      </c>
      <c r="AG4176">
        <v>800</v>
      </c>
      <c r="AH4176">
        <v>10</v>
      </c>
      <c r="AI4176">
        <v>1</v>
      </c>
      <c r="AJ4176">
        <v>3</v>
      </c>
      <c r="AK4176">
        <v>98</v>
      </c>
      <c r="AL4176">
        <v>7.0000000000000007E-2</v>
      </c>
      <c r="AM4176">
        <v>5</v>
      </c>
      <c r="AN4176">
        <v>5</v>
      </c>
      <c r="AO4176">
        <v>27</v>
      </c>
      <c r="AP4176">
        <v>5</v>
      </c>
      <c r="AQ4176">
        <v>30</v>
      </c>
    </row>
    <row r="4177" spans="1:43" hidden="1" x14ac:dyDescent="0.25">
      <c r="A4177" t="s">
        <v>15540</v>
      </c>
      <c r="B4177" t="s">
        <v>15541</v>
      </c>
      <c r="C4177" s="1" t="str">
        <f t="shared" si="305"/>
        <v>21:0118</v>
      </c>
      <c r="D4177" s="1" t="str">
        <f t="shared" si="306"/>
        <v>21:0027</v>
      </c>
      <c r="E4177" t="s">
        <v>15542</v>
      </c>
      <c r="F4177" t="s">
        <v>15543</v>
      </c>
      <c r="H4177">
        <v>63.9212031</v>
      </c>
      <c r="I4177">
        <v>-95.023815400000004</v>
      </c>
      <c r="J4177" s="1" t="str">
        <f t="shared" si="307"/>
        <v>Till</v>
      </c>
      <c r="K4177" s="1" t="str">
        <f t="shared" si="308"/>
        <v>&lt;63 micron</v>
      </c>
      <c r="L4177">
        <v>0.2</v>
      </c>
      <c r="M4177">
        <v>0.73</v>
      </c>
      <c r="N4177">
        <v>1</v>
      </c>
      <c r="O4177">
        <v>240</v>
      </c>
      <c r="P4177">
        <v>0.25</v>
      </c>
      <c r="Q4177">
        <v>1</v>
      </c>
      <c r="R4177">
        <v>0.41</v>
      </c>
      <c r="S4177">
        <v>0.25</v>
      </c>
      <c r="T4177">
        <v>3</v>
      </c>
      <c r="U4177">
        <v>17</v>
      </c>
      <c r="V4177">
        <v>10</v>
      </c>
      <c r="W4177">
        <v>1.62</v>
      </c>
      <c r="X4177">
        <v>5</v>
      </c>
      <c r="Y4177">
        <v>0.5</v>
      </c>
      <c r="Z4177">
        <v>0.18</v>
      </c>
      <c r="AA4177">
        <v>40</v>
      </c>
      <c r="AB4177">
        <v>0.33</v>
      </c>
      <c r="AC4177">
        <v>155</v>
      </c>
      <c r="AD4177">
        <v>0.5</v>
      </c>
      <c r="AE4177">
        <v>0.01</v>
      </c>
      <c r="AF4177">
        <v>7</v>
      </c>
      <c r="AG4177">
        <v>860</v>
      </c>
      <c r="AH4177">
        <v>12</v>
      </c>
      <c r="AI4177">
        <v>1</v>
      </c>
      <c r="AJ4177">
        <v>2</v>
      </c>
      <c r="AK4177">
        <v>97</v>
      </c>
      <c r="AL4177">
        <v>7.0000000000000007E-2</v>
      </c>
      <c r="AM4177">
        <v>5</v>
      </c>
      <c r="AN4177">
        <v>5</v>
      </c>
      <c r="AO4177">
        <v>23</v>
      </c>
      <c r="AP4177">
        <v>5</v>
      </c>
      <c r="AQ4177">
        <v>22</v>
      </c>
    </row>
    <row r="4178" spans="1:43" hidden="1" x14ac:dyDescent="0.25">
      <c r="A4178" t="s">
        <v>15544</v>
      </c>
      <c r="B4178" t="s">
        <v>15545</v>
      </c>
      <c r="C4178" s="1" t="str">
        <f t="shared" si="305"/>
        <v>21:0118</v>
      </c>
      <c r="D4178" s="1" t="str">
        <f t="shared" si="306"/>
        <v>21:0027</v>
      </c>
      <c r="E4178" t="s">
        <v>15546</v>
      </c>
      <c r="F4178" t="s">
        <v>15547</v>
      </c>
      <c r="H4178">
        <v>63.934234799999999</v>
      </c>
      <c r="I4178">
        <v>-95.0195729</v>
      </c>
      <c r="J4178" s="1" t="str">
        <f t="shared" si="307"/>
        <v>Till</v>
      </c>
      <c r="K4178" s="1" t="str">
        <f t="shared" si="308"/>
        <v>&lt;63 micron</v>
      </c>
      <c r="L4178">
        <v>0.2</v>
      </c>
      <c r="M4178">
        <v>0.94</v>
      </c>
      <c r="N4178">
        <v>1</v>
      </c>
      <c r="O4178">
        <v>270</v>
      </c>
      <c r="P4178">
        <v>0.25</v>
      </c>
      <c r="Q4178">
        <v>1</v>
      </c>
      <c r="R4178">
        <v>0.38</v>
      </c>
      <c r="S4178">
        <v>0.25</v>
      </c>
      <c r="T4178">
        <v>3</v>
      </c>
      <c r="U4178">
        <v>21</v>
      </c>
      <c r="V4178">
        <v>12</v>
      </c>
      <c r="W4178">
        <v>2.25</v>
      </c>
      <c r="X4178">
        <v>10</v>
      </c>
      <c r="Y4178">
        <v>0.5</v>
      </c>
      <c r="Z4178">
        <v>0.26</v>
      </c>
      <c r="AA4178">
        <v>70</v>
      </c>
      <c r="AB4178">
        <v>0.5</v>
      </c>
      <c r="AC4178">
        <v>210</v>
      </c>
      <c r="AD4178">
        <v>0.5</v>
      </c>
      <c r="AE4178">
        <v>0.02</v>
      </c>
      <c r="AF4178">
        <v>9</v>
      </c>
      <c r="AG4178">
        <v>830</v>
      </c>
      <c r="AH4178">
        <v>14</v>
      </c>
      <c r="AI4178">
        <v>1</v>
      </c>
      <c r="AJ4178">
        <v>3</v>
      </c>
      <c r="AK4178">
        <v>129</v>
      </c>
      <c r="AL4178">
        <v>0.08</v>
      </c>
      <c r="AM4178">
        <v>5</v>
      </c>
      <c r="AN4178">
        <v>5</v>
      </c>
      <c r="AO4178">
        <v>33</v>
      </c>
      <c r="AP4178">
        <v>5</v>
      </c>
      <c r="AQ4178">
        <v>34</v>
      </c>
    </row>
    <row r="4179" spans="1:43" hidden="1" x14ac:dyDescent="0.25">
      <c r="A4179" t="s">
        <v>15548</v>
      </c>
      <c r="B4179" t="s">
        <v>15549</v>
      </c>
      <c r="C4179" s="1" t="str">
        <f t="shared" si="305"/>
        <v>21:0118</v>
      </c>
      <c r="D4179" s="1" t="str">
        <f t="shared" si="306"/>
        <v>21:0027</v>
      </c>
      <c r="E4179" t="s">
        <v>15550</v>
      </c>
      <c r="F4179" t="s">
        <v>15551</v>
      </c>
      <c r="H4179">
        <v>63.945331600000003</v>
      </c>
      <c r="I4179">
        <v>-95.018249400000002</v>
      </c>
      <c r="J4179" s="1" t="str">
        <f t="shared" si="307"/>
        <v>Till</v>
      </c>
      <c r="K4179" s="1" t="str">
        <f t="shared" si="308"/>
        <v>&lt;63 micron</v>
      </c>
      <c r="L4179">
        <v>0.2</v>
      </c>
      <c r="M4179">
        <v>0.53</v>
      </c>
      <c r="N4179">
        <v>4</v>
      </c>
      <c r="O4179">
        <v>180</v>
      </c>
      <c r="P4179">
        <v>0.25</v>
      </c>
      <c r="Q4179">
        <v>1</v>
      </c>
      <c r="R4179">
        <v>0.3</v>
      </c>
      <c r="S4179">
        <v>0.25</v>
      </c>
      <c r="T4179">
        <v>3</v>
      </c>
      <c r="U4179">
        <v>14</v>
      </c>
      <c r="V4179">
        <v>6</v>
      </c>
      <c r="W4179">
        <v>1.48</v>
      </c>
      <c r="X4179">
        <v>5</v>
      </c>
      <c r="Y4179">
        <v>0.5</v>
      </c>
      <c r="Z4179">
        <v>0.12</v>
      </c>
      <c r="AA4179">
        <v>40</v>
      </c>
      <c r="AB4179">
        <v>0.28999999999999998</v>
      </c>
      <c r="AC4179">
        <v>155</v>
      </c>
      <c r="AD4179">
        <v>0.5</v>
      </c>
      <c r="AE4179">
        <v>0.01</v>
      </c>
      <c r="AF4179">
        <v>5</v>
      </c>
      <c r="AG4179">
        <v>750</v>
      </c>
      <c r="AH4179">
        <v>10</v>
      </c>
      <c r="AI4179">
        <v>1</v>
      </c>
      <c r="AJ4179">
        <v>1</v>
      </c>
      <c r="AK4179">
        <v>75</v>
      </c>
      <c r="AL4179">
        <v>0.06</v>
      </c>
      <c r="AM4179">
        <v>5</v>
      </c>
      <c r="AN4179">
        <v>5</v>
      </c>
      <c r="AO4179">
        <v>20</v>
      </c>
      <c r="AP4179">
        <v>5</v>
      </c>
      <c r="AQ4179">
        <v>20</v>
      </c>
    </row>
    <row r="4180" spans="1:43" hidden="1" x14ac:dyDescent="0.25">
      <c r="A4180" t="s">
        <v>15552</v>
      </c>
      <c r="B4180" t="s">
        <v>15553</v>
      </c>
      <c r="C4180" s="1" t="str">
        <f t="shared" si="305"/>
        <v>21:0118</v>
      </c>
      <c r="D4180" s="1" t="str">
        <f t="shared" si="306"/>
        <v>21:0027</v>
      </c>
      <c r="E4180" t="s">
        <v>15554</v>
      </c>
      <c r="F4180" t="s">
        <v>15555</v>
      </c>
      <c r="H4180">
        <v>63.9596017</v>
      </c>
      <c r="I4180">
        <v>-95.024342399999995</v>
      </c>
      <c r="J4180" s="1" t="str">
        <f t="shared" si="307"/>
        <v>Till</v>
      </c>
      <c r="K4180" s="1" t="str">
        <f t="shared" si="308"/>
        <v>&lt;63 micron</v>
      </c>
      <c r="L4180">
        <v>0.2</v>
      </c>
      <c r="M4180">
        <v>0.45</v>
      </c>
      <c r="N4180">
        <v>4</v>
      </c>
      <c r="O4180">
        <v>130</v>
      </c>
      <c r="P4180">
        <v>0.25</v>
      </c>
      <c r="Q4180">
        <v>1</v>
      </c>
      <c r="R4180">
        <v>0.31</v>
      </c>
      <c r="S4180">
        <v>0.25</v>
      </c>
      <c r="T4180">
        <v>2</v>
      </c>
      <c r="U4180">
        <v>12</v>
      </c>
      <c r="V4180">
        <v>6</v>
      </c>
      <c r="W4180">
        <v>1.2</v>
      </c>
      <c r="X4180">
        <v>5</v>
      </c>
      <c r="Y4180">
        <v>0.5</v>
      </c>
      <c r="Z4180">
        <v>7.0000000000000007E-2</v>
      </c>
      <c r="AA4180">
        <v>30</v>
      </c>
      <c r="AB4180">
        <v>0.23</v>
      </c>
      <c r="AC4180">
        <v>120</v>
      </c>
      <c r="AD4180">
        <v>0.5</v>
      </c>
      <c r="AE4180">
        <v>0.01</v>
      </c>
      <c r="AF4180">
        <v>6</v>
      </c>
      <c r="AG4180">
        <v>760</v>
      </c>
      <c r="AH4180">
        <v>10</v>
      </c>
      <c r="AI4180">
        <v>1</v>
      </c>
      <c r="AJ4180">
        <v>1</v>
      </c>
      <c r="AK4180">
        <v>69</v>
      </c>
      <c r="AL4180">
        <v>0.05</v>
      </c>
      <c r="AM4180">
        <v>5</v>
      </c>
      <c r="AN4180">
        <v>5</v>
      </c>
      <c r="AO4180">
        <v>17</v>
      </c>
      <c r="AP4180">
        <v>5</v>
      </c>
      <c r="AQ4180">
        <v>14</v>
      </c>
    </row>
    <row r="4181" spans="1:43" hidden="1" x14ac:dyDescent="0.25">
      <c r="A4181" t="s">
        <v>15556</v>
      </c>
      <c r="B4181" t="s">
        <v>15557</v>
      </c>
      <c r="C4181" s="1" t="str">
        <f t="shared" si="305"/>
        <v>21:0118</v>
      </c>
      <c r="D4181" s="1" t="str">
        <f t="shared" si="306"/>
        <v>21:0027</v>
      </c>
      <c r="E4181" t="s">
        <v>15558</v>
      </c>
      <c r="F4181" t="s">
        <v>15559</v>
      </c>
      <c r="H4181">
        <v>63.978121899999998</v>
      </c>
      <c r="I4181">
        <v>-95.0075748</v>
      </c>
      <c r="J4181" s="1" t="str">
        <f t="shared" si="307"/>
        <v>Till</v>
      </c>
      <c r="K4181" s="1" t="str">
        <f t="shared" si="308"/>
        <v>&lt;63 micron</v>
      </c>
      <c r="L4181">
        <v>0.1</v>
      </c>
      <c r="M4181">
        <v>0.56999999999999995</v>
      </c>
      <c r="N4181">
        <v>4</v>
      </c>
      <c r="O4181">
        <v>370</v>
      </c>
      <c r="P4181">
        <v>0.25</v>
      </c>
      <c r="Q4181">
        <v>1</v>
      </c>
      <c r="R4181">
        <v>0.39</v>
      </c>
      <c r="S4181">
        <v>0.25</v>
      </c>
      <c r="T4181">
        <v>3</v>
      </c>
      <c r="U4181">
        <v>13</v>
      </c>
      <c r="V4181">
        <v>9</v>
      </c>
      <c r="W4181">
        <v>1.55</v>
      </c>
      <c r="X4181">
        <v>5</v>
      </c>
      <c r="Y4181">
        <v>0.5</v>
      </c>
      <c r="Z4181">
        <v>0.13</v>
      </c>
      <c r="AA4181">
        <v>40</v>
      </c>
      <c r="AB4181">
        <v>0.27</v>
      </c>
      <c r="AC4181">
        <v>160</v>
      </c>
      <c r="AD4181">
        <v>0.5</v>
      </c>
      <c r="AE4181">
        <v>0.01</v>
      </c>
      <c r="AF4181">
        <v>6</v>
      </c>
      <c r="AG4181">
        <v>910</v>
      </c>
      <c r="AH4181">
        <v>8</v>
      </c>
      <c r="AI4181">
        <v>1</v>
      </c>
      <c r="AJ4181">
        <v>2</v>
      </c>
      <c r="AK4181">
        <v>86</v>
      </c>
      <c r="AL4181">
        <v>0.06</v>
      </c>
      <c r="AM4181">
        <v>5</v>
      </c>
      <c r="AN4181">
        <v>5</v>
      </c>
      <c r="AO4181">
        <v>21</v>
      </c>
      <c r="AP4181">
        <v>5</v>
      </c>
      <c r="AQ4181">
        <v>18</v>
      </c>
    </row>
    <row r="4182" spans="1:43" hidden="1" x14ac:dyDescent="0.25">
      <c r="A4182" t="s">
        <v>15560</v>
      </c>
      <c r="B4182" t="s">
        <v>15561</v>
      </c>
      <c r="C4182" s="1" t="str">
        <f t="shared" si="305"/>
        <v>21:0118</v>
      </c>
      <c r="D4182" s="1" t="str">
        <f t="shared" si="306"/>
        <v>21:0027</v>
      </c>
      <c r="E4182" t="s">
        <v>15562</v>
      </c>
      <c r="F4182" t="s">
        <v>15563</v>
      </c>
      <c r="H4182">
        <v>64.004051099999998</v>
      </c>
      <c r="I4182">
        <v>-95.015184399999995</v>
      </c>
      <c r="J4182" s="1" t="str">
        <f t="shared" si="307"/>
        <v>Till</v>
      </c>
      <c r="K4182" s="1" t="str">
        <f t="shared" si="308"/>
        <v>&lt;63 micron</v>
      </c>
      <c r="L4182">
        <v>0.2</v>
      </c>
      <c r="M4182">
        <v>0.56999999999999995</v>
      </c>
      <c r="N4182">
        <v>1</v>
      </c>
      <c r="O4182">
        <v>270</v>
      </c>
      <c r="P4182">
        <v>0.25</v>
      </c>
      <c r="Q4182">
        <v>2</v>
      </c>
      <c r="R4182">
        <v>0.34</v>
      </c>
      <c r="S4182">
        <v>0.25</v>
      </c>
      <c r="T4182">
        <v>3</v>
      </c>
      <c r="U4182">
        <v>14</v>
      </c>
      <c r="V4182">
        <v>8</v>
      </c>
      <c r="W4182">
        <v>1.39</v>
      </c>
      <c r="X4182">
        <v>5</v>
      </c>
      <c r="Y4182">
        <v>0.5</v>
      </c>
      <c r="Z4182">
        <v>0.12</v>
      </c>
      <c r="AA4182">
        <v>40</v>
      </c>
      <c r="AB4182">
        <v>0.27</v>
      </c>
      <c r="AC4182">
        <v>165</v>
      </c>
      <c r="AD4182">
        <v>0.5</v>
      </c>
      <c r="AE4182">
        <v>0.01</v>
      </c>
      <c r="AF4182">
        <v>7</v>
      </c>
      <c r="AG4182">
        <v>790</v>
      </c>
      <c r="AH4182">
        <v>8</v>
      </c>
      <c r="AI4182">
        <v>1</v>
      </c>
      <c r="AJ4182">
        <v>2</v>
      </c>
      <c r="AK4182">
        <v>80</v>
      </c>
      <c r="AL4182">
        <v>0.05</v>
      </c>
      <c r="AM4182">
        <v>5</v>
      </c>
      <c r="AN4182">
        <v>5</v>
      </c>
      <c r="AO4182">
        <v>19</v>
      </c>
      <c r="AP4182">
        <v>5</v>
      </c>
      <c r="AQ4182">
        <v>18</v>
      </c>
    </row>
    <row r="4183" spans="1:43" hidden="1" x14ac:dyDescent="0.25">
      <c r="A4183" t="s">
        <v>15564</v>
      </c>
      <c r="B4183" t="s">
        <v>15565</v>
      </c>
      <c r="C4183" s="1" t="str">
        <f t="shared" si="305"/>
        <v>21:0118</v>
      </c>
      <c r="D4183" s="1" t="str">
        <f t="shared" si="306"/>
        <v>21:0027</v>
      </c>
      <c r="E4183" t="s">
        <v>15566</v>
      </c>
      <c r="F4183" t="s">
        <v>15567</v>
      </c>
      <c r="H4183">
        <v>63.646332700000002</v>
      </c>
      <c r="I4183">
        <v>-94.996694599999998</v>
      </c>
      <c r="J4183" s="1" t="str">
        <f t="shared" si="307"/>
        <v>Till</v>
      </c>
      <c r="K4183" s="1" t="str">
        <f t="shared" si="308"/>
        <v>&lt;63 micron</v>
      </c>
      <c r="L4183">
        <v>0.2</v>
      </c>
      <c r="M4183">
        <v>0.89</v>
      </c>
      <c r="N4183">
        <v>8</v>
      </c>
      <c r="O4183">
        <v>360</v>
      </c>
      <c r="P4183">
        <v>0.25</v>
      </c>
      <c r="Q4183">
        <v>1</v>
      </c>
      <c r="R4183">
        <v>0.31</v>
      </c>
      <c r="S4183">
        <v>0.25</v>
      </c>
      <c r="T4183">
        <v>3</v>
      </c>
      <c r="U4183">
        <v>21</v>
      </c>
      <c r="V4183">
        <v>8</v>
      </c>
      <c r="W4183">
        <v>1.45</v>
      </c>
      <c r="X4183">
        <v>5</v>
      </c>
      <c r="Y4183">
        <v>0.5</v>
      </c>
      <c r="Z4183">
        <v>0.18</v>
      </c>
      <c r="AA4183">
        <v>40</v>
      </c>
      <c r="AB4183">
        <v>0.35</v>
      </c>
      <c r="AC4183">
        <v>170</v>
      </c>
      <c r="AD4183">
        <v>0.5</v>
      </c>
      <c r="AE4183">
        <v>0.01</v>
      </c>
      <c r="AF4183">
        <v>8</v>
      </c>
      <c r="AG4183">
        <v>770</v>
      </c>
      <c r="AH4183">
        <v>12</v>
      </c>
      <c r="AI4183">
        <v>1</v>
      </c>
      <c r="AJ4183">
        <v>2</v>
      </c>
      <c r="AK4183">
        <v>150</v>
      </c>
      <c r="AL4183">
        <v>0.02</v>
      </c>
      <c r="AM4183">
        <v>5</v>
      </c>
      <c r="AN4183">
        <v>5</v>
      </c>
      <c r="AO4183">
        <v>20</v>
      </c>
      <c r="AP4183">
        <v>5</v>
      </c>
      <c r="AQ4183">
        <v>16</v>
      </c>
    </row>
    <row r="4184" spans="1:43" hidden="1" x14ac:dyDescent="0.25">
      <c r="A4184" t="s">
        <v>15568</v>
      </c>
      <c r="B4184" t="s">
        <v>15569</v>
      </c>
      <c r="C4184" s="1" t="str">
        <f t="shared" si="305"/>
        <v>21:0118</v>
      </c>
      <c r="D4184" s="1" t="str">
        <f t="shared" si="306"/>
        <v>21:0027</v>
      </c>
      <c r="E4184" t="s">
        <v>15570</v>
      </c>
      <c r="F4184" t="s">
        <v>15571</v>
      </c>
      <c r="H4184">
        <v>63.658029800000001</v>
      </c>
      <c r="I4184">
        <v>-94.997416099999995</v>
      </c>
      <c r="J4184" s="1" t="str">
        <f t="shared" si="307"/>
        <v>Till</v>
      </c>
      <c r="K4184" s="1" t="str">
        <f t="shared" si="308"/>
        <v>&lt;63 micron</v>
      </c>
      <c r="L4184">
        <v>0.2</v>
      </c>
      <c r="M4184">
        <v>0.92</v>
      </c>
      <c r="N4184">
        <v>1</v>
      </c>
      <c r="O4184">
        <v>180</v>
      </c>
      <c r="P4184">
        <v>0.25</v>
      </c>
      <c r="Q4184">
        <v>2</v>
      </c>
      <c r="R4184">
        <v>0.36</v>
      </c>
      <c r="S4184">
        <v>0.25</v>
      </c>
      <c r="T4184">
        <v>3</v>
      </c>
      <c r="U4184">
        <v>20</v>
      </c>
      <c r="V4184">
        <v>11</v>
      </c>
      <c r="W4184">
        <v>1.51</v>
      </c>
      <c r="X4184">
        <v>5</v>
      </c>
      <c r="Y4184">
        <v>0.5</v>
      </c>
      <c r="Z4184">
        <v>0.17</v>
      </c>
      <c r="AA4184">
        <v>40</v>
      </c>
      <c r="AB4184">
        <v>0.38</v>
      </c>
      <c r="AC4184">
        <v>155</v>
      </c>
      <c r="AD4184">
        <v>0.5</v>
      </c>
      <c r="AE4184">
        <v>0.01</v>
      </c>
      <c r="AF4184">
        <v>10</v>
      </c>
      <c r="AG4184">
        <v>640</v>
      </c>
      <c r="AH4184">
        <v>14</v>
      </c>
      <c r="AI4184">
        <v>1</v>
      </c>
      <c r="AJ4184">
        <v>2</v>
      </c>
      <c r="AK4184">
        <v>93</v>
      </c>
      <c r="AL4184">
        <v>0.06</v>
      </c>
      <c r="AM4184">
        <v>5</v>
      </c>
      <c r="AN4184">
        <v>5</v>
      </c>
      <c r="AO4184">
        <v>22</v>
      </c>
      <c r="AP4184">
        <v>5</v>
      </c>
      <c r="AQ4184">
        <v>22</v>
      </c>
    </row>
    <row r="4185" spans="1:43" hidden="1" x14ac:dyDescent="0.25">
      <c r="A4185" t="s">
        <v>15572</v>
      </c>
      <c r="B4185" t="s">
        <v>15573</v>
      </c>
      <c r="C4185" s="1" t="str">
        <f t="shared" si="305"/>
        <v>21:0118</v>
      </c>
      <c r="D4185" s="1" t="str">
        <f t="shared" si="306"/>
        <v>21:0027</v>
      </c>
      <c r="E4185" t="s">
        <v>15574</v>
      </c>
      <c r="F4185" t="s">
        <v>15575</v>
      </c>
      <c r="H4185">
        <v>63.678138799999999</v>
      </c>
      <c r="I4185">
        <v>-94.991027000000003</v>
      </c>
      <c r="J4185" s="1" t="str">
        <f t="shared" si="307"/>
        <v>Till</v>
      </c>
      <c r="K4185" s="1" t="str">
        <f t="shared" si="308"/>
        <v>&lt;63 micron</v>
      </c>
      <c r="L4185">
        <v>0.2</v>
      </c>
      <c r="M4185">
        <v>1.17</v>
      </c>
      <c r="N4185">
        <v>1</v>
      </c>
      <c r="O4185">
        <v>260</v>
      </c>
      <c r="P4185">
        <v>0.25</v>
      </c>
      <c r="Q4185">
        <v>2</v>
      </c>
      <c r="R4185">
        <v>0.33</v>
      </c>
      <c r="S4185">
        <v>0.25</v>
      </c>
      <c r="T4185">
        <v>3</v>
      </c>
      <c r="U4185">
        <v>20</v>
      </c>
      <c r="V4185">
        <v>13</v>
      </c>
      <c r="W4185">
        <v>1.54</v>
      </c>
      <c r="X4185">
        <v>5</v>
      </c>
      <c r="Y4185">
        <v>0.5</v>
      </c>
      <c r="Z4185">
        <v>0.27</v>
      </c>
      <c r="AA4185">
        <v>30</v>
      </c>
      <c r="AB4185">
        <v>0.44</v>
      </c>
      <c r="AC4185">
        <v>160</v>
      </c>
      <c r="AD4185">
        <v>0.5</v>
      </c>
      <c r="AE4185">
        <v>0.03</v>
      </c>
      <c r="AF4185">
        <v>9</v>
      </c>
      <c r="AG4185">
        <v>660</v>
      </c>
      <c r="AH4185">
        <v>12</v>
      </c>
      <c r="AI4185">
        <v>1</v>
      </c>
      <c r="AJ4185">
        <v>2</v>
      </c>
      <c r="AK4185">
        <v>84</v>
      </c>
      <c r="AL4185">
        <v>0.04</v>
      </c>
      <c r="AM4185">
        <v>5</v>
      </c>
      <c r="AN4185">
        <v>5</v>
      </c>
      <c r="AO4185">
        <v>22</v>
      </c>
      <c r="AP4185">
        <v>5</v>
      </c>
      <c r="AQ4185">
        <v>26</v>
      </c>
    </row>
    <row r="4186" spans="1:43" hidden="1" x14ac:dyDescent="0.25">
      <c r="A4186" t="s">
        <v>15576</v>
      </c>
      <c r="B4186" t="s">
        <v>15577</v>
      </c>
      <c r="C4186" s="1" t="str">
        <f t="shared" si="305"/>
        <v>21:0118</v>
      </c>
      <c r="D4186" s="1" t="str">
        <f t="shared" si="306"/>
        <v>21:0027</v>
      </c>
      <c r="E4186" t="s">
        <v>15578</v>
      </c>
      <c r="F4186" t="s">
        <v>15579</v>
      </c>
      <c r="H4186">
        <v>63.689287999999998</v>
      </c>
      <c r="I4186">
        <v>-94.994358700000006</v>
      </c>
      <c r="J4186" s="1" t="str">
        <f t="shared" si="307"/>
        <v>Till</v>
      </c>
      <c r="K4186" s="1" t="str">
        <f t="shared" si="308"/>
        <v>&lt;63 micron</v>
      </c>
      <c r="L4186">
        <v>0.1</v>
      </c>
      <c r="M4186">
        <v>0.54</v>
      </c>
      <c r="N4186">
        <v>4</v>
      </c>
      <c r="O4186">
        <v>90</v>
      </c>
      <c r="P4186">
        <v>0.25</v>
      </c>
      <c r="Q4186">
        <v>1</v>
      </c>
      <c r="R4186">
        <v>0.38</v>
      </c>
      <c r="S4186">
        <v>0.25</v>
      </c>
      <c r="T4186">
        <v>2</v>
      </c>
      <c r="U4186">
        <v>15</v>
      </c>
      <c r="V4186">
        <v>10</v>
      </c>
      <c r="W4186">
        <v>1.29</v>
      </c>
      <c r="X4186">
        <v>5</v>
      </c>
      <c r="Y4186">
        <v>0.5</v>
      </c>
      <c r="Z4186">
        <v>0.1</v>
      </c>
      <c r="AA4186">
        <v>40</v>
      </c>
      <c r="AB4186">
        <v>0.23</v>
      </c>
      <c r="AC4186">
        <v>110</v>
      </c>
      <c r="AD4186">
        <v>0.5</v>
      </c>
      <c r="AE4186">
        <v>0.01</v>
      </c>
      <c r="AF4186">
        <v>5</v>
      </c>
      <c r="AG4186">
        <v>860</v>
      </c>
      <c r="AH4186">
        <v>8</v>
      </c>
      <c r="AI4186">
        <v>1</v>
      </c>
      <c r="AJ4186">
        <v>2</v>
      </c>
      <c r="AK4186">
        <v>95</v>
      </c>
      <c r="AL4186">
        <v>0.05</v>
      </c>
      <c r="AM4186">
        <v>5</v>
      </c>
      <c r="AN4186">
        <v>5</v>
      </c>
      <c r="AO4186">
        <v>18</v>
      </c>
      <c r="AP4186">
        <v>5</v>
      </c>
      <c r="AQ4186">
        <v>16</v>
      </c>
    </row>
    <row r="4187" spans="1:43" hidden="1" x14ac:dyDescent="0.25">
      <c r="A4187" t="s">
        <v>15580</v>
      </c>
      <c r="B4187" t="s">
        <v>15581</v>
      </c>
      <c r="C4187" s="1" t="str">
        <f t="shared" si="305"/>
        <v>21:0118</v>
      </c>
      <c r="D4187" s="1" t="str">
        <f t="shared" si="306"/>
        <v>21:0027</v>
      </c>
      <c r="E4187" t="s">
        <v>15582</v>
      </c>
      <c r="F4187" t="s">
        <v>15583</v>
      </c>
      <c r="H4187">
        <v>63.916355199999998</v>
      </c>
      <c r="I4187">
        <v>-94.9946932</v>
      </c>
      <c r="J4187" s="1" t="str">
        <f t="shared" si="307"/>
        <v>Till</v>
      </c>
      <c r="K4187" s="1" t="str">
        <f t="shared" si="308"/>
        <v>&lt;63 micron</v>
      </c>
      <c r="L4187">
        <v>0.1</v>
      </c>
      <c r="M4187">
        <v>0.59</v>
      </c>
      <c r="N4187">
        <v>1</v>
      </c>
      <c r="O4187">
        <v>130</v>
      </c>
      <c r="P4187">
        <v>0.25</v>
      </c>
      <c r="Q4187">
        <v>2</v>
      </c>
      <c r="R4187">
        <v>0.38</v>
      </c>
      <c r="S4187">
        <v>0.25</v>
      </c>
      <c r="T4187">
        <v>3</v>
      </c>
      <c r="U4187">
        <v>14</v>
      </c>
      <c r="V4187">
        <v>9</v>
      </c>
      <c r="W4187">
        <v>1.3</v>
      </c>
      <c r="X4187">
        <v>5</v>
      </c>
      <c r="Y4187">
        <v>0.5</v>
      </c>
      <c r="Z4187">
        <v>0.13</v>
      </c>
      <c r="AA4187">
        <v>30</v>
      </c>
      <c r="AB4187">
        <v>0.26</v>
      </c>
      <c r="AC4187">
        <v>170</v>
      </c>
      <c r="AD4187">
        <v>0.5</v>
      </c>
      <c r="AE4187">
        <v>0.01</v>
      </c>
      <c r="AF4187">
        <v>6</v>
      </c>
      <c r="AG4187">
        <v>800</v>
      </c>
      <c r="AH4187">
        <v>10</v>
      </c>
      <c r="AI4187">
        <v>1</v>
      </c>
      <c r="AJ4187">
        <v>2</v>
      </c>
      <c r="AK4187">
        <v>77</v>
      </c>
      <c r="AL4187">
        <v>0.06</v>
      </c>
      <c r="AM4187">
        <v>5</v>
      </c>
      <c r="AN4187">
        <v>5</v>
      </c>
      <c r="AO4187">
        <v>18</v>
      </c>
      <c r="AP4187">
        <v>5</v>
      </c>
      <c r="AQ4187">
        <v>18</v>
      </c>
    </row>
    <row r="4188" spans="1:43" hidden="1" x14ac:dyDescent="0.25">
      <c r="A4188" t="s">
        <v>15584</v>
      </c>
      <c r="B4188" t="s">
        <v>15585</v>
      </c>
      <c r="C4188" s="1" t="str">
        <f t="shared" si="305"/>
        <v>21:0118</v>
      </c>
      <c r="D4188" s="1" t="str">
        <f t="shared" si="306"/>
        <v>21:0027</v>
      </c>
      <c r="E4188" t="s">
        <v>15586</v>
      </c>
      <c r="F4188" t="s">
        <v>15587</v>
      </c>
      <c r="H4188">
        <v>63.928595399999999</v>
      </c>
      <c r="I4188">
        <v>-94.985261300000005</v>
      </c>
      <c r="J4188" s="1" t="str">
        <f t="shared" si="307"/>
        <v>Till</v>
      </c>
      <c r="K4188" s="1" t="str">
        <f t="shared" si="308"/>
        <v>&lt;63 micron</v>
      </c>
      <c r="L4188">
        <v>0.2</v>
      </c>
      <c r="M4188">
        <v>1.19</v>
      </c>
      <c r="N4188">
        <v>6</v>
      </c>
      <c r="O4188">
        <v>440</v>
      </c>
      <c r="P4188">
        <v>0.25</v>
      </c>
      <c r="Q4188">
        <v>1</v>
      </c>
      <c r="R4188">
        <v>0.43</v>
      </c>
      <c r="S4188">
        <v>0.25</v>
      </c>
      <c r="T4188">
        <v>5</v>
      </c>
      <c r="U4188">
        <v>23</v>
      </c>
      <c r="V4188">
        <v>14</v>
      </c>
      <c r="W4188">
        <v>2.25</v>
      </c>
      <c r="X4188">
        <v>10</v>
      </c>
      <c r="Y4188">
        <v>1</v>
      </c>
      <c r="Z4188">
        <v>0.35</v>
      </c>
      <c r="AA4188">
        <v>60</v>
      </c>
      <c r="AB4188">
        <v>0.52</v>
      </c>
      <c r="AC4188">
        <v>240</v>
      </c>
      <c r="AD4188">
        <v>0.5</v>
      </c>
      <c r="AE4188">
        <v>0.01</v>
      </c>
      <c r="AF4188">
        <v>11</v>
      </c>
      <c r="AG4188">
        <v>830</v>
      </c>
      <c r="AH4188">
        <v>14</v>
      </c>
      <c r="AI4188">
        <v>2</v>
      </c>
      <c r="AJ4188">
        <v>3</v>
      </c>
      <c r="AK4188">
        <v>105</v>
      </c>
      <c r="AL4188">
        <v>7.0000000000000007E-2</v>
      </c>
      <c r="AM4188">
        <v>5</v>
      </c>
      <c r="AN4188">
        <v>5</v>
      </c>
      <c r="AO4188">
        <v>33</v>
      </c>
      <c r="AP4188">
        <v>5</v>
      </c>
      <c r="AQ4188">
        <v>34</v>
      </c>
    </row>
    <row r="4189" spans="1:43" hidden="1" x14ac:dyDescent="0.25">
      <c r="A4189" t="s">
        <v>15588</v>
      </c>
      <c r="B4189" t="s">
        <v>15589</v>
      </c>
      <c r="C4189" s="1" t="str">
        <f t="shared" si="305"/>
        <v>21:0118</v>
      </c>
      <c r="D4189" s="1" t="str">
        <f t="shared" si="306"/>
        <v>21:0027</v>
      </c>
      <c r="E4189" t="s">
        <v>15590</v>
      </c>
      <c r="F4189" t="s">
        <v>15591</v>
      </c>
      <c r="H4189">
        <v>63.946056200000001</v>
      </c>
      <c r="I4189">
        <v>-94.989866000000006</v>
      </c>
      <c r="J4189" s="1" t="str">
        <f t="shared" si="307"/>
        <v>Till</v>
      </c>
      <c r="K4189" s="1" t="str">
        <f t="shared" si="308"/>
        <v>&lt;63 micron</v>
      </c>
      <c r="L4189">
        <v>0.2</v>
      </c>
      <c r="M4189">
        <v>0.63</v>
      </c>
      <c r="N4189">
        <v>4</v>
      </c>
      <c r="O4189">
        <v>220</v>
      </c>
      <c r="P4189">
        <v>0.25</v>
      </c>
      <c r="Q4189">
        <v>1</v>
      </c>
      <c r="R4189">
        <v>0.4</v>
      </c>
      <c r="S4189">
        <v>0.25</v>
      </c>
      <c r="T4189">
        <v>2</v>
      </c>
      <c r="U4189">
        <v>15</v>
      </c>
      <c r="V4189">
        <v>7</v>
      </c>
      <c r="W4189">
        <v>1.75</v>
      </c>
      <c r="X4189">
        <v>5</v>
      </c>
      <c r="Y4189">
        <v>0.5</v>
      </c>
      <c r="Z4189">
        <v>0.18</v>
      </c>
      <c r="AA4189">
        <v>70</v>
      </c>
      <c r="AB4189">
        <v>0.28999999999999998</v>
      </c>
      <c r="AC4189">
        <v>160</v>
      </c>
      <c r="AD4189">
        <v>0.5</v>
      </c>
      <c r="AE4189">
        <v>0.01</v>
      </c>
      <c r="AF4189">
        <v>5</v>
      </c>
      <c r="AG4189">
        <v>950</v>
      </c>
      <c r="AH4189">
        <v>12</v>
      </c>
      <c r="AI4189">
        <v>1</v>
      </c>
      <c r="AJ4189">
        <v>2</v>
      </c>
      <c r="AK4189">
        <v>104</v>
      </c>
      <c r="AL4189">
        <v>7.0000000000000007E-2</v>
      </c>
      <c r="AM4189">
        <v>5</v>
      </c>
      <c r="AN4189">
        <v>5</v>
      </c>
      <c r="AO4189">
        <v>27</v>
      </c>
      <c r="AP4189">
        <v>5</v>
      </c>
      <c r="AQ4189">
        <v>20</v>
      </c>
    </row>
    <row r="4190" spans="1:43" hidden="1" x14ac:dyDescent="0.25">
      <c r="A4190" t="s">
        <v>15592</v>
      </c>
      <c r="B4190" t="s">
        <v>15593</v>
      </c>
      <c r="C4190" s="1" t="str">
        <f t="shared" si="305"/>
        <v>21:0118</v>
      </c>
      <c r="D4190" s="1" t="str">
        <f t="shared" si="306"/>
        <v>21:0027</v>
      </c>
      <c r="E4190" t="s">
        <v>15594</v>
      </c>
      <c r="F4190" t="s">
        <v>15595</v>
      </c>
      <c r="H4190">
        <v>63.960751600000002</v>
      </c>
      <c r="I4190">
        <v>-94.993830399999993</v>
      </c>
      <c r="J4190" s="1" t="str">
        <f t="shared" si="307"/>
        <v>Till</v>
      </c>
      <c r="K4190" s="1" t="str">
        <f t="shared" si="308"/>
        <v>&lt;63 micron</v>
      </c>
      <c r="L4190">
        <v>0.1</v>
      </c>
      <c r="M4190">
        <v>0.55000000000000004</v>
      </c>
      <c r="N4190">
        <v>1</v>
      </c>
      <c r="O4190">
        <v>300</v>
      </c>
      <c r="P4190">
        <v>0.25</v>
      </c>
      <c r="Q4190">
        <v>2</v>
      </c>
      <c r="R4190">
        <v>0.38</v>
      </c>
      <c r="S4190">
        <v>0.25</v>
      </c>
      <c r="T4190">
        <v>2</v>
      </c>
      <c r="U4190">
        <v>13</v>
      </c>
      <c r="V4190">
        <v>9</v>
      </c>
      <c r="W4190">
        <v>1.55</v>
      </c>
      <c r="X4190">
        <v>5</v>
      </c>
      <c r="Y4190">
        <v>0.5</v>
      </c>
      <c r="Z4190">
        <v>0.11</v>
      </c>
      <c r="AA4190">
        <v>40</v>
      </c>
      <c r="AB4190">
        <v>0.25</v>
      </c>
      <c r="AC4190">
        <v>150</v>
      </c>
      <c r="AD4190">
        <v>0.5</v>
      </c>
      <c r="AE4190">
        <v>0.01</v>
      </c>
      <c r="AF4190">
        <v>6</v>
      </c>
      <c r="AG4190">
        <v>860</v>
      </c>
      <c r="AH4190">
        <v>6</v>
      </c>
      <c r="AI4190">
        <v>1</v>
      </c>
      <c r="AJ4190">
        <v>2</v>
      </c>
      <c r="AK4190">
        <v>82</v>
      </c>
      <c r="AL4190">
        <v>7.0000000000000007E-2</v>
      </c>
      <c r="AM4190">
        <v>5</v>
      </c>
      <c r="AN4190">
        <v>5</v>
      </c>
      <c r="AO4190">
        <v>21</v>
      </c>
      <c r="AP4190">
        <v>5</v>
      </c>
      <c r="AQ4190">
        <v>16</v>
      </c>
    </row>
    <row r="4191" spans="1:43" hidden="1" x14ac:dyDescent="0.25">
      <c r="A4191" t="s">
        <v>15596</v>
      </c>
      <c r="B4191" t="s">
        <v>15597</v>
      </c>
      <c r="C4191" s="1" t="str">
        <f t="shared" si="305"/>
        <v>21:0118</v>
      </c>
      <c r="D4191" s="1" t="str">
        <f t="shared" si="306"/>
        <v>21:0027</v>
      </c>
      <c r="E4191" t="s">
        <v>15598</v>
      </c>
      <c r="F4191" t="s">
        <v>15599</v>
      </c>
      <c r="H4191">
        <v>63.977125399999998</v>
      </c>
      <c r="I4191">
        <v>-94.979485800000006</v>
      </c>
      <c r="J4191" s="1" t="str">
        <f t="shared" si="307"/>
        <v>Till</v>
      </c>
      <c r="K4191" s="1" t="str">
        <f t="shared" si="308"/>
        <v>&lt;63 micron</v>
      </c>
      <c r="L4191">
        <v>0.2</v>
      </c>
      <c r="M4191">
        <v>0.75</v>
      </c>
      <c r="N4191">
        <v>2</v>
      </c>
      <c r="O4191">
        <v>260</v>
      </c>
      <c r="P4191">
        <v>0.25</v>
      </c>
      <c r="Q4191">
        <v>1</v>
      </c>
      <c r="R4191">
        <v>0.28000000000000003</v>
      </c>
      <c r="S4191">
        <v>0.25</v>
      </c>
      <c r="T4191">
        <v>3</v>
      </c>
      <c r="U4191">
        <v>12</v>
      </c>
      <c r="V4191">
        <v>9</v>
      </c>
      <c r="W4191">
        <v>1.52</v>
      </c>
      <c r="X4191">
        <v>5</v>
      </c>
      <c r="Y4191">
        <v>0.5</v>
      </c>
      <c r="Z4191">
        <v>0.2</v>
      </c>
      <c r="AA4191">
        <v>40</v>
      </c>
      <c r="AB4191">
        <v>0.28000000000000003</v>
      </c>
      <c r="AC4191">
        <v>125</v>
      </c>
      <c r="AD4191">
        <v>0.5</v>
      </c>
      <c r="AE4191">
        <v>0.01</v>
      </c>
      <c r="AF4191">
        <v>6</v>
      </c>
      <c r="AG4191">
        <v>670</v>
      </c>
      <c r="AH4191">
        <v>10</v>
      </c>
      <c r="AI4191">
        <v>1</v>
      </c>
      <c r="AJ4191">
        <v>2</v>
      </c>
      <c r="AK4191">
        <v>69</v>
      </c>
      <c r="AL4191">
        <v>0.05</v>
      </c>
      <c r="AM4191">
        <v>5</v>
      </c>
      <c r="AN4191">
        <v>5</v>
      </c>
      <c r="AO4191">
        <v>22</v>
      </c>
      <c r="AP4191">
        <v>5</v>
      </c>
      <c r="AQ4191">
        <v>20</v>
      </c>
    </row>
    <row r="4192" spans="1:43" hidden="1" x14ac:dyDescent="0.25">
      <c r="A4192" t="s">
        <v>15600</v>
      </c>
      <c r="B4192" t="s">
        <v>15601</v>
      </c>
      <c r="C4192" s="1" t="str">
        <f t="shared" si="305"/>
        <v>21:0118</v>
      </c>
      <c r="D4192" s="1" t="str">
        <f t="shared" si="306"/>
        <v>21:0027</v>
      </c>
      <c r="E4192" t="s">
        <v>15602</v>
      </c>
      <c r="F4192" t="s">
        <v>15603</v>
      </c>
      <c r="H4192">
        <v>64.006007400000001</v>
      </c>
      <c r="I4192">
        <v>-94.991165800000005</v>
      </c>
      <c r="J4192" s="1" t="str">
        <f t="shared" si="307"/>
        <v>Till</v>
      </c>
      <c r="K4192" s="1" t="str">
        <f t="shared" si="308"/>
        <v>&lt;63 micron</v>
      </c>
      <c r="L4192">
        <v>0.1</v>
      </c>
      <c r="M4192">
        <v>0.76</v>
      </c>
      <c r="N4192">
        <v>8</v>
      </c>
      <c r="O4192">
        <v>190</v>
      </c>
      <c r="P4192">
        <v>0.25</v>
      </c>
      <c r="Q4192">
        <v>2</v>
      </c>
      <c r="R4192">
        <v>0.41</v>
      </c>
      <c r="S4192">
        <v>0.25</v>
      </c>
      <c r="T4192">
        <v>4</v>
      </c>
      <c r="U4192">
        <v>20</v>
      </c>
      <c r="V4192">
        <v>10</v>
      </c>
      <c r="W4192">
        <v>1.85</v>
      </c>
      <c r="X4192">
        <v>5</v>
      </c>
      <c r="Y4192">
        <v>0.5</v>
      </c>
      <c r="Z4192">
        <v>0.17</v>
      </c>
      <c r="AA4192">
        <v>60</v>
      </c>
      <c r="AB4192">
        <v>0.42</v>
      </c>
      <c r="AC4192">
        <v>180</v>
      </c>
      <c r="AD4192">
        <v>0.5</v>
      </c>
      <c r="AE4192">
        <v>0.01</v>
      </c>
      <c r="AF4192">
        <v>9</v>
      </c>
      <c r="AG4192">
        <v>930</v>
      </c>
      <c r="AH4192">
        <v>12</v>
      </c>
      <c r="AI4192">
        <v>1</v>
      </c>
      <c r="AJ4192">
        <v>2</v>
      </c>
      <c r="AK4192">
        <v>96</v>
      </c>
      <c r="AL4192">
        <v>7.0000000000000007E-2</v>
      </c>
      <c r="AM4192">
        <v>5</v>
      </c>
      <c r="AN4192">
        <v>5</v>
      </c>
      <c r="AO4192">
        <v>31</v>
      </c>
      <c r="AP4192">
        <v>5</v>
      </c>
      <c r="AQ4192">
        <v>28</v>
      </c>
    </row>
    <row r="4193" spans="1:43" hidden="1" x14ac:dyDescent="0.25">
      <c r="A4193" t="s">
        <v>15604</v>
      </c>
      <c r="B4193" t="s">
        <v>15605</v>
      </c>
      <c r="C4193" s="1" t="str">
        <f t="shared" si="305"/>
        <v>21:0118</v>
      </c>
      <c r="D4193" s="1" t="str">
        <f t="shared" si="306"/>
        <v>21:0027</v>
      </c>
      <c r="E4193" t="s">
        <v>15606</v>
      </c>
      <c r="F4193" t="s">
        <v>15607</v>
      </c>
      <c r="H4193">
        <v>63.643691400000002</v>
      </c>
      <c r="I4193">
        <v>-94.964903000000007</v>
      </c>
      <c r="J4193" s="1" t="str">
        <f t="shared" si="307"/>
        <v>Till</v>
      </c>
      <c r="K4193" s="1" t="str">
        <f t="shared" si="308"/>
        <v>&lt;63 micron</v>
      </c>
      <c r="L4193">
        <v>0.1</v>
      </c>
      <c r="M4193">
        <v>0.48</v>
      </c>
      <c r="N4193">
        <v>1</v>
      </c>
      <c r="O4193">
        <v>100</v>
      </c>
      <c r="P4193">
        <v>0.25</v>
      </c>
      <c r="Q4193">
        <v>2</v>
      </c>
      <c r="R4193">
        <v>0.27</v>
      </c>
      <c r="S4193">
        <v>0.25</v>
      </c>
      <c r="T4193">
        <v>1</v>
      </c>
      <c r="U4193">
        <v>12</v>
      </c>
      <c r="V4193">
        <v>10</v>
      </c>
      <c r="W4193">
        <v>0.97</v>
      </c>
      <c r="X4193">
        <v>5</v>
      </c>
      <c r="Y4193">
        <v>0.5</v>
      </c>
      <c r="Z4193">
        <v>0.09</v>
      </c>
      <c r="AA4193">
        <v>20</v>
      </c>
      <c r="AB4193">
        <v>0.2</v>
      </c>
      <c r="AC4193">
        <v>95</v>
      </c>
      <c r="AD4193">
        <v>0.5</v>
      </c>
      <c r="AE4193">
        <v>0.01</v>
      </c>
      <c r="AF4193">
        <v>6</v>
      </c>
      <c r="AG4193">
        <v>630</v>
      </c>
      <c r="AH4193">
        <v>8</v>
      </c>
      <c r="AI4193">
        <v>1</v>
      </c>
      <c r="AJ4193">
        <v>1</v>
      </c>
      <c r="AK4193">
        <v>54</v>
      </c>
      <c r="AL4193">
        <v>0.03</v>
      </c>
      <c r="AM4193">
        <v>5</v>
      </c>
      <c r="AN4193">
        <v>5</v>
      </c>
      <c r="AO4193">
        <v>14</v>
      </c>
      <c r="AP4193">
        <v>5</v>
      </c>
      <c r="AQ4193">
        <v>14</v>
      </c>
    </row>
    <row r="4194" spans="1:43" hidden="1" x14ac:dyDescent="0.25">
      <c r="A4194" t="s">
        <v>15608</v>
      </c>
      <c r="B4194" t="s">
        <v>15609</v>
      </c>
      <c r="C4194" s="1" t="str">
        <f t="shared" si="305"/>
        <v>21:0118</v>
      </c>
      <c r="D4194" s="1" t="str">
        <f t="shared" si="306"/>
        <v>21:0027</v>
      </c>
      <c r="E4194" t="s">
        <v>15610</v>
      </c>
      <c r="F4194" t="s">
        <v>15611</v>
      </c>
      <c r="H4194">
        <v>63.658753400000002</v>
      </c>
      <c r="I4194">
        <v>-94.958509399999997</v>
      </c>
      <c r="J4194" s="1" t="str">
        <f t="shared" si="307"/>
        <v>Till</v>
      </c>
      <c r="K4194" s="1" t="str">
        <f t="shared" si="308"/>
        <v>&lt;63 micron</v>
      </c>
      <c r="L4194">
        <v>0.2</v>
      </c>
      <c r="M4194">
        <v>1.1000000000000001</v>
      </c>
      <c r="N4194">
        <v>1</v>
      </c>
      <c r="O4194">
        <v>220</v>
      </c>
      <c r="P4194">
        <v>0.25</v>
      </c>
      <c r="Q4194">
        <v>1</v>
      </c>
      <c r="R4194">
        <v>0.42</v>
      </c>
      <c r="S4194">
        <v>0.25</v>
      </c>
      <c r="T4194">
        <v>3</v>
      </c>
      <c r="U4194">
        <v>24</v>
      </c>
      <c r="V4194">
        <v>12</v>
      </c>
      <c r="W4194">
        <v>1.72</v>
      </c>
      <c r="X4194">
        <v>5</v>
      </c>
      <c r="Y4194">
        <v>0.5</v>
      </c>
      <c r="Z4194">
        <v>0.27</v>
      </c>
      <c r="AA4194">
        <v>30</v>
      </c>
      <c r="AB4194">
        <v>0.48</v>
      </c>
      <c r="AC4194">
        <v>180</v>
      </c>
      <c r="AD4194">
        <v>0.5</v>
      </c>
      <c r="AE4194">
        <v>0.02</v>
      </c>
      <c r="AF4194">
        <v>12</v>
      </c>
      <c r="AG4194">
        <v>750</v>
      </c>
      <c r="AH4194">
        <v>16</v>
      </c>
      <c r="AI4194">
        <v>1</v>
      </c>
      <c r="AJ4194">
        <v>3</v>
      </c>
      <c r="AK4194">
        <v>80</v>
      </c>
      <c r="AL4194">
        <v>0.06</v>
      </c>
      <c r="AM4194">
        <v>5</v>
      </c>
      <c r="AN4194">
        <v>5</v>
      </c>
      <c r="AO4194">
        <v>30</v>
      </c>
      <c r="AP4194">
        <v>5</v>
      </c>
      <c r="AQ4194">
        <v>28</v>
      </c>
    </row>
    <row r="4195" spans="1:43" hidden="1" x14ac:dyDescent="0.25">
      <c r="A4195" t="s">
        <v>15612</v>
      </c>
      <c r="B4195" t="s">
        <v>15613</v>
      </c>
      <c r="C4195" s="1" t="str">
        <f t="shared" si="305"/>
        <v>21:0118</v>
      </c>
      <c r="D4195" s="1" t="str">
        <f t="shared" si="306"/>
        <v>21:0027</v>
      </c>
      <c r="E4195" t="s">
        <v>15614</v>
      </c>
      <c r="F4195" t="s">
        <v>15615</v>
      </c>
      <c r="H4195">
        <v>63.673776699999998</v>
      </c>
      <c r="I4195">
        <v>-94.953622899999999</v>
      </c>
      <c r="J4195" s="1" t="str">
        <f t="shared" si="307"/>
        <v>Till</v>
      </c>
      <c r="K4195" s="1" t="str">
        <f t="shared" si="308"/>
        <v>&lt;63 micron</v>
      </c>
      <c r="L4195">
        <v>0.2</v>
      </c>
      <c r="M4195">
        <v>0.56999999999999995</v>
      </c>
      <c r="N4195">
        <v>1</v>
      </c>
      <c r="O4195">
        <v>130</v>
      </c>
      <c r="P4195">
        <v>0.25</v>
      </c>
      <c r="Q4195">
        <v>1</v>
      </c>
      <c r="R4195">
        <v>0.28000000000000003</v>
      </c>
      <c r="S4195">
        <v>0.25</v>
      </c>
      <c r="T4195">
        <v>1</v>
      </c>
      <c r="U4195">
        <v>13</v>
      </c>
      <c r="V4195">
        <v>7</v>
      </c>
      <c r="W4195">
        <v>1.02</v>
      </c>
      <c r="X4195">
        <v>5</v>
      </c>
      <c r="Y4195">
        <v>0.5</v>
      </c>
      <c r="Z4195">
        <v>0.12</v>
      </c>
      <c r="AA4195">
        <v>20</v>
      </c>
      <c r="AB4195">
        <v>0.2</v>
      </c>
      <c r="AC4195">
        <v>110</v>
      </c>
      <c r="AD4195">
        <v>0.5</v>
      </c>
      <c r="AE4195">
        <v>0.01</v>
      </c>
      <c r="AF4195">
        <v>4</v>
      </c>
      <c r="AG4195">
        <v>680</v>
      </c>
      <c r="AH4195">
        <v>4</v>
      </c>
      <c r="AI4195">
        <v>1</v>
      </c>
      <c r="AJ4195">
        <v>1</v>
      </c>
      <c r="AK4195">
        <v>63</v>
      </c>
      <c r="AL4195">
        <v>0.03</v>
      </c>
      <c r="AM4195">
        <v>5</v>
      </c>
      <c r="AN4195">
        <v>5</v>
      </c>
      <c r="AO4195">
        <v>15</v>
      </c>
      <c r="AP4195">
        <v>5</v>
      </c>
      <c r="AQ4195">
        <v>12</v>
      </c>
    </row>
    <row r="4196" spans="1:43" hidden="1" x14ac:dyDescent="0.25">
      <c r="A4196" t="s">
        <v>15616</v>
      </c>
      <c r="B4196" t="s">
        <v>15617</v>
      </c>
      <c r="C4196" s="1" t="str">
        <f t="shared" si="305"/>
        <v>21:0118</v>
      </c>
      <c r="D4196" s="1" t="str">
        <f t="shared" si="306"/>
        <v>21:0027</v>
      </c>
      <c r="E4196" t="s">
        <v>15618</v>
      </c>
      <c r="F4196" t="s">
        <v>15619</v>
      </c>
      <c r="H4196">
        <v>63.902968700000002</v>
      </c>
      <c r="I4196">
        <v>-94.9532849</v>
      </c>
      <c r="J4196" s="1" t="str">
        <f t="shared" si="307"/>
        <v>Till</v>
      </c>
      <c r="K4196" s="1" t="str">
        <f t="shared" si="308"/>
        <v>&lt;63 micron</v>
      </c>
      <c r="L4196">
        <v>0.1</v>
      </c>
      <c r="M4196">
        <v>0.4</v>
      </c>
      <c r="N4196">
        <v>2</v>
      </c>
      <c r="O4196">
        <v>140</v>
      </c>
      <c r="P4196">
        <v>0.25</v>
      </c>
      <c r="Q4196">
        <v>1</v>
      </c>
      <c r="R4196">
        <v>0.37</v>
      </c>
      <c r="S4196">
        <v>0.25</v>
      </c>
      <c r="T4196">
        <v>2</v>
      </c>
      <c r="U4196">
        <v>12</v>
      </c>
      <c r="V4196">
        <v>6</v>
      </c>
      <c r="W4196">
        <v>1.21</v>
      </c>
      <c r="X4196">
        <v>5</v>
      </c>
      <c r="Y4196">
        <v>0.5</v>
      </c>
      <c r="Z4196">
        <v>7.0000000000000007E-2</v>
      </c>
      <c r="AA4196">
        <v>30</v>
      </c>
      <c r="AB4196">
        <v>0.19</v>
      </c>
      <c r="AC4196">
        <v>140</v>
      </c>
      <c r="AD4196">
        <v>0.5</v>
      </c>
      <c r="AE4196">
        <v>0.01</v>
      </c>
      <c r="AF4196">
        <v>4</v>
      </c>
      <c r="AG4196">
        <v>830</v>
      </c>
      <c r="AH4196">
        <v>6</v>
      </c>
      <c r="AI4196">
        <v>1</v>
      </c>
      <c r="AJ4196">
        <v>1</v>
      </c>
      <c r="AK4196">
        <v>68</v>
      </c>
      <c r="AL4196">
        <v>0.05</v>
      </c>
      <c r="AM4196">
        <v>5</v>
      </c>
      <c r="AN4196">
        <v>5</v>
      </c>
      <c r="AO4196">
        <v>17</v>
      </c>
      <c r="AP4196">
        <v>5</v>
      </c>
      <c r="AQ4196">
        <v>12</v>
      </c>
    </row>
    <row r="4197" spans="1:43" hidden="1" x14ac:dyDescent="0.25">
      <c r="A4197" t="s">
        <v>15620</v>
      </c>
      <c r="B4197" t="s">
        <v>15621</v>
      </c>
      <c r="C4197" s="1" t="str">
        <f t="shared" si="305"/>
        <v>21:0118</v>
      </c>
      <c r="D4197" s="1" t="str">
        <f t="shared" si="306"/>
        <v>21:0027</v>
      </c>
      <c r="E4197" t="s">
        <v>15622</v>
      </c>
      <c r="F4197" t="s">
        <v>15623</v>
      </c>
      <c r="H4197">
        <v>63.912551000000001</v>
      </c>
      <c r="I4197">
        <v>-94.954359199999999</v>
      </c>
      <c r="J4197" s="1" t="str">
        <f t="shared" si="307"/>
        <v>Till</v>
      </c>
      <c r="K4197" s="1" t="str">
        <f t="shared" si="308"/>
        <v>&lt;63 micron</v>
      </c>
      <c r="L4197">
        <v>0.1</v>
      </c>
      <c r="M4197">
        <v>0.82</v>
      </c>
      <c r="N4197">
        <v>2</v>
      </c>
      <c r="O4197">
        <v>280</v>
      </c>
      <c r="P4197">
        <v>0.25</v>
      </c>
      <c r="Q4197">
        <v>2</v>
      </c>
      <c r="R4197">
        <v>0.39</v>
      </c>
      <c r="S4197">
        <v>0.25</v>
      </c>
      <c r="T4197">
        <v>2</v>
      </c>
      <c r="U4197">
        <v>18</v>
      </c>
      <c r="V4197">
        <v>11</v>
      </c>
      <c r="W4197">
        <v>1.61</v>
      </c>
      <c r="X4197">
        <v>5</v>
      </c>
      <c r="Y4197">
        <v>0.5</v>
      </c>
      <c r="Z4197">
        <v>0.22</v>
      </c>
      <c r="AA4197">
        <v>40</v>
      </c>
      <c r="AB4197">
        <v>0.34</v>
      </c>
      <c r="AC4197">
        <v>175</v>
      </c>
      <c r="AD4197">
        <v>0.5</v>
      </c>
      <c r="AE4197">
        <v>0.01</v>
      </c>
      <c r="AF4197">
        <v>7</v>
      </c>
      <c r="AG4197">
        <v>810</v>
      </c>
      <c r="AH4197">
        <v>12</v>
      </c>
      <c r="AI4197">
        <v>1</v>
      </c>
      <c r="AJ4197">
        <v>2</v>
      </c>
      <c r="AK4197">
        <v>81</v>
      </c>
      <c r="AL4197">
        <v>0.06</v>
      </c>
      <c r="AM4197">
        <v>5</v>
      </c>
      <c r="AN4197">
        <v>5</v>
      </c>
      <c r="AO4197">
        <v>23</v>
      </c>
      <c r="AP4197">
        <v>5</v>
      </c>
      <c r="AQ4197">
        <v>22</v>
      </c>
    </row>
    <row r="4198" spans="1:43" hidden="1" x14ac:dyDescent="0.25">
      <c r="A4198" t="s">
        <v>15624</v>
      </c>
      <c r="B4198" t="s">
        <v>15625</v>
      </c>
      <c r="C4198" s="1" t="str">
        <f t="shared" si="305"/>
        <v>21:0118</v>
      </c>
      <c r="D4198" s="1" t="str">
        <f t="shared" si="306"/>
        <v>21:0027</v>
      </c>
      <c r="E4198" t="s">
        <v>15626</v>
      </c>
      <c r="F4198" t="s">
        <v>15627</v>
      </c>
      <c r="H4198">
        <v>63.931272499999999</v>
      </c>
      <c r="I4198">
        <v>-94.953419299999993</v>
      </c>
      <c r="J4198" s="1" t="str">
        <f t="shared" si="307"/>
        <v>Till</v>
      </c>
      <c r="K4198" s="1" t="str">
        <f t="shared" si="308"/>
        <v>&lt;63 micron</v>
      </c>
      <c r="L4198">
        <v>0.2</v>
      </c>
      <c r="M4198">
        <v>0.55000000000000004</v>
      </c>
      <c r="N4198">
        <v>1</v>
      </c>
      <c r="O4198">
        <v>230</v>
      </c>
      <c r="P4198">
        <v>0.25</v>
      </c>
      <c r="Q4198">
        <v>1</v>
      </c>
      <c r="R4198">
        <v>0.43</v>
      </c>
      <c r="S4198">
        <v>0.25</v>
      </c>
      <c r="T4198">
        <v>3</v>
      </c>
      <c r="U4198">
        <v>15</v>
      </c>
      <c r="V4198">
        <v>7</v>
      </c>
      <c r="W4198">
        <v>1.64</v>
      </c>
      <c r="X4198">
        <v>5</v>
      </c>
      <c r="Y4198">
        <v>0.5</v>
      </c>
      <c r="Z4198">
        <v>0.13</v>
      </c>
      <c r="AA4198">
        <v>60</v>
      </c>
      <c r="AB4198">
        <v>0.27</v>
      </c>
      <c r="AC4198">
        <v>150</v>
      </c>
      <c r="AD4198">
        <v>0.5</v>
      </c>
      <c r="AE4198">
        <v>0.01</v>
      </c>
      <c r="AF4198">
        <v>6</v>
      </c>
      <c r="AG4198">
        <v>950</v>
      </c>
      <c r="AH4198">
        <v>10</v>
      </c>
      <c r="AI4198">
        <v>1</v>
      </c>
      <c r="AJ4198">
        <v>2</v>
      </c>
      <c r="AK4198">
        <v>92</v>
      </c>
      <c r="AL4198">
        <v>7.0000000000000007E-2</v>
      </c>
      <c r="AM4198">
        <v>5</v>
      </c>
      <c r="AN4198">
        <v>5</v>
      </c>
      <c r="AO4198">
        <v>24</v>
      </c>
      <c r="AP4198">
        <v>5</v>
      </c>
      <c r="AQ4198">
        <v>18</v>
      </c>
    </row>
    <row r="4199" spans="1:43" hidden="1" x14ac:dyDescent="0.25">
      <c r="A4199" t="s">
        <v>15628</v>
      </c>
      <c r="B4199" t="s">
        <v>15629</v>
      </c>
      <c r="C4199" s="1" t="str">
        <f t="shared" si="305"/>
        <v>21:0118</v>
      </c>
      <c r="D4199" s="1" t="str">
        <f t="shared" si="306"/>
        <v>21:0027</v>
      </c>
      <c r="E4199" t="s">
        <v>15630</v>
      </c>
      <c r="F4199" t="s">
        <v>15631</v>
      </c>
      <c r="H4199">
        <v>63.944152699999997</v>
      </c>
      <c r="I4199">
        <v>-94.964216300000004</v>
      </c>
      <c r="J4199" s="1" t="str">
        <f t="shared" si="307"/>
        <v>Till</v>
      </c>
      <c r="K4199" s="1" t="str">
        <f t="shared" si="308"/>
        <v>&lt;63 micron</v>
      </c>
      <c r="L4199">
        <v>0.2</v>
      </c>
      <c r="M4199">
        <v>1.01</v>
      </c>
      <c r="N4199">
        <v>1</v>
      </c>
      <c r="O4199">
        <v>390</v>
      </c>
      <c r="P4199">
        <v>0.25</v>
      </c>
      <c r="Q4199">
        <v>2</v>
      </c>
      <c r="R4199">
        <v>0.38</v>
      </c>
      <c r="S4199">
        <v>0.25</v>
      </c>
      <c r="T4199">
        <v>4</v>
      </c>
      <c r="U4199">
        <v>19</v>
      </c>
      <c r="V4199">
        <v>14</v>
      </c>
      <c r="W4199">
        <v>1.83</v>
      </c>
      <c r="X4199">
        <v>5</v>
      </c>
      <c r="Y4199">
        <v>0.5</v>
      </c>
      <c r="Z4199">
        <v>0.28000000000000003</v>
      </c>
      <c r="AA4199">
        <v>40</v>
      </c>
      <c r="AB4199">
        <v>0.41</v>
      </c>
      <c r="AC4199">
        <v>225</v>
      </c>
      <c r="AD4199">
        <v>0.5</v>
      </c>
      <c r="AE4199">
        <v>0.02</v>
      </c>
      <c r="AF4199">
        <v>10</v>
      </c>
      <c r="AG4199">
        <v>760</v>
      </c>
      <c r="AH4199">
        <v>18</v>
      </c>
      <c r="AI4199">
        <v>1</v>
      </c>
      <c r="AJ4199">
        <v>3</v>
      </c>
      <c r="AK4199">
        <v>93</v>
      </c>
      <c r="AL4199">
        <v>0.06</v>
      </c>
      <c r="AM4199">
        <v>5</v>
      </c>
      <c r="AN4199">
        <v>5</v>
      </c>
      <c r="AO4199">
        <v>25</v>
      </c>
      <c r="AP4199">
        <v>5</v>
      </c>
      <c r="AQ4199">
        <v>30</v>
      </c>
    </row>
    <row r="4200" spans="1:43" hidden="1" x14ac:dyDescent="0.25">
      <c r="A4200" t="s">
        <v>15632</v>
      </c>
      <c r="B4200" t="s">
        <v>15633</v>
      </c>
      <c r="C4200" s="1" t="str">
        <f t="shared" si="305"/>
        <v>21:0118</v>
      </c>
      <c r="D4200" s="1" t="str">
        <f t="shared" si="306"/>
        <v>21:0027</v>
      </c>
      <c r="E4200" t="s">
        <v>15634</v>
      </c>
      <c r="F4200" t="s">
        <v>15635</v>
      </c>
      <c r="H4200">
        <v>63.958450200000001</v>
      </c>
      <c r="I4200">
        <v>-94.961154699999994</v>
      </c>
      <c r="J4200" s="1" t="str">
        <f t="shared" si="307"/>
        <v>Till</v>
      </c>
      <c r="K4200" s="1" t="str">
        <f t="shared" si="308"/>
        <v>&lt;63 micron</v>
      </c>
      <c r="L4200">
        <v>0.2</v>
      </c>
      <c r="M4200">
        <v>1.07</v>
      </c>
      <c r="N4200">
        <v>2</v>
      </c>
      <c r="O4200">
        <v>270</v>
      </c>
      <c r="P4200">
        <v>0.25</v>
      </c>
      <c r="Q4200">
        <v>1</v>
      </c>
      <c r="R4200">
        <v>0.33</v>
      </c>
      <c r="S4200">
        <v>0.25</v>
      </c>
      <c r="T4200">
        <v>4</v>
      </c>
      <c r="U4200">
        <v>20</v>
      </c>
      <c r="V4200">
        <v>11</v>
      </c>
      <c r="W4200">
        <v>2.2599999999999998</v>
      </c>
      <c r="X4200">
        <v>10</v>
      </c>
      <c r="Y4200">
        <v>0.5</v>
      </c>
      <c r="Z4200">
        <v>0.33</v>
      </c>
      <c r="AA4200">
        <v>110</v>
      </c>
      <c r="AB4200">
        <v>0.49</v>
      </c>
      <c r="AC4200">
        <v>215</v>
      </c>
      <c r="AD4200">
        <v>1</v>
      </c>
      <c r="AE4200">
        <v>0.02</v>
      </c>
      <c r="AF4200">
        <v>9</v>
      </c>
      <c r="AG4200">
        <v>730</v>
      </c>
      <c r="AH4200">
        <v>18</v>
      </c>
      <c r="AI4200">
        <v>1</v>
      </c>
      <c r="AJ4200">
        <v>3</v>
      </c>
      <c r="AK4200">
        <v>182</v>
      </c>
      <c r="AL4200">
        <v>7.0000000000000007E-2</v>
      </c>
      <c r="AM4200">
        <v>5</v>
      </c>
      <c r="AN4200">
        <v>5</v>
      </c>
      <c r="AO4200">
        <v>34</v>
      </c>
      <c r="AP4200">
        <v>5</v>
      </c>
      <c r="AQ4200">
        <v>34</v>
      </c>
    </row>
    <row r="4201" spans="1:43" hidden="1" x14ac:dyDescent="0.25">
      <c r="A4201" t="s">
        <v>15636</v>
      </c>
      <c r="B4201" t="s">
        <v>15637</v>
      </c>
      <c r="C4201" s="1" t="str">
        <f t="shared" si="305"/>
        <v>21:0118</v>
      </c>
      <c r="D4201" s="1" t="str">
        <f t="shared" si="306"/>
        <v>21:0027</v>
      </c>
      <c r="E4201" t="s">
        <v>15638</v>
      </c>
      <c r="F4201" t="s">
        <v>15639</v>
      </c>
      <c r="H4201">
        <v>63.978430299999999</v>
      </c>
      <c r="I4201">
        <v>-94.947411000000002</v>
      </c>
      <c r="J4201" s="1" t="str">
        <f t="shared" si="307"/>
        <v>Till</v>
      </c>
      <c r="K4201" s="1" t="str">
        <f t="shared" si="308"/>
        <v>&lt;63 micron</v>
      </c>
      <c r="L4201">
        <v>0.2</v>
      </c>
      <c r="M4201">
        <v>0.56999999999999995</v>
      </c>
      <c r="N4201">
        <v>2</v>
      </c>
      <c r="O4201">
        <v>230</v>
      </c>
      <c r="P4201">
        <v>0.25</v>
      </c>
      <c r="Q4201">
        <v>1</v>
      </c>
      <c r="R4201">
        <v>0.38</v>
      </c>
      <c r="S4201">
        <v>0.25</v>
      </c>
      <c r="T4201">
        <v>2</v>
      </c>
      <c r="U4201">
        <v>13</v>
      </c>
      <c r="V4201">
        <v>7</v>
      </c>
      <c r="W4201">
        <v>1.64</v>
      </c>
      <c r="X4201">
        <v>5</v>
      </c>
      <c r="Y4201">
        <v>0.5</v>
      </c>
      <c r="Z4201">
        <v>0.14000000000000001</v>
      </c>
      <c r="AA4201">
        <v>60</v>
      </c>
      <c r="AB4201">
        <v>0.24</v>
      </c>
      <c r="AC4201">
        <v>140</v>
      </c>
      <c r="AD4201">
        <v>0.5</v>
      </c>
      <c r="AE4201">
        <v>0.01</v>
      </c>
      <c r="AF4201">
        <v>5</v>
      </c>
      <c r="AG4201">
        <v>850</v>
      </c>
      <c r="AH4201">
        <v>12</v>
      </c>
      <c r="AI4201">
        <v>1</v>
      </c>
      <c r="AJ4201">
        <v>2</v>
      </c>
      <c r="AK4201">
        <v>103</v>
      </c>
      <c r="AL4201">
        <v>0.06</v>
      </c>
      <c r="AM4201">
        <v>5</v>
      </c>
      <c r="AN4201">
        <v>5</v>
      </c>
      <c r="AO4201">
        <v>24</v>
      </c>
      <c r="AP4201">
        <v>5</v>
      </c>
      <c r="AQ4201">
        <v>16</v>
      </c>
    </row>
    <row r="4202" spans="1:43" hidden="1" x14ac:dyDescent="0.25">
      <c r="A4202" t="s">
        <v>15640</v>
      </c>
      <c r="B4202" t="s">
        <v>15641</v>
      </c>
      <c r="C4202" s="1" t="str">
        <f t="shared" si="305"/>
        <v>21:0118</v>
      </c>
      <c r="D4202" s="1" t="str">
        <f t="shared" si="306"/>
        <v>21:0027</v>
      </c>
      <c r="E4202" t="s">
        <v>15642</v>
      </c>
      <c r="F4202" t="s">
        <v>15643</v>
      </c>
      <c r="H4202">
        <v>64.0062949</v>
      </c>
      <c r="I4202">
        <v>-94.949474699999996</v>
      </c>
      <c r="J4202" s="1" t="str">
        <f t="shared" si="307"/>
        <v>Till</v>
      </c>
      <c r="K4202" s="1" t="str">
        <f t="shared" si="308"/>
        <v>&lt;63 micron</v>
      </c>
      <c r="L4202">
        <v>0.2</v>
      </c>
      <c r="M4202">
        <v>1.2</v>
      </c>
      <c r="N4202">
        <v>2</v>
      </c>
      <c r="O4202">
        <v>380</v>
      </c>
      <c r="P4202">
        <v>0.25</v>
      </c>
      <c r="Q4202">
        <v>1</v>
      </c>
      <c r="R4202">
        <v>0.41</v>
      </c>
      <c r="S4202">
        <v>0.25</v>
      </c>
      <c r="T4202">
        <v>6</v>
      </c>
      <c r="U4202">
        <v>22</v>
      </c>
      <c r="V4202">
        <v>15</v>
      </c>
      <c r="W4202">
        <v>2.02</v>
      </c>
      <c r="X4202">
        <v>5</v>
      </c>
      <c r="Y4202">
        <v>0.5</v>
      </c>
      <c r="Z4202">
        <v>0.35</v>
      </c>
      <c r="AA4202">
        <v>50</v>
      </c>
      <c r="AB4202">
        <v>0.47</v>
      </c>
      <c r="AC4202">
        <v>250</v>
      </c>
      <c r="AD4202">
        <v>0.5</v>
      </c>
      <c r="AE4202">
        <v>0.02</v>
      </c>
      <c r="AF4202">
        <v>10</v>
      </c>
      <c r="AG4202">
        <v>800</v>
      </c>
      <c r="AH4202">
        <v>12</v>
      </c>
      <c r="AI4202">
        <v>1</v>
      </c>
      <c r="AJ4202">
        <v>3</v>
      </c>
      <c r="AK4202">
        <v>87</v>
      </c>
      <c r="AL4202">
        <v>7.0000000000000007E-2</v>
      </c>
      <c r="AM4202">
        <v>5</v>
      </c>
      <c r="AN4202">
        <v>5</v>
      </c>
      <c r="AO4202">
        <v>30</v>
      </c>
      <c r="AP4202">
        <v>5</v>
      </c>
      <c r="AQ4202">
        <v>32</v>
      </c>
    </row>
    <row r="4203" spans="1:43" hidden="1" x14ac:dyDescent="0.25">
      <c r="A4203" t="s">
        <v>15644</v>
      </c>
      <c r="B4203" t="s">
        <v>15645</v>
      </c>
      <c r="C4203" s="1" t="str">
        <f t="shared" si="305"/>
        <v>21:0118</v>
      </c>
      <c r="D4203" s="1" t="str">
        <f t="shared" si="306"/>
        <v>21:0027</v>
      </c>
      <c r="E4203" t="s">
        <v>15646</v>
      </c>
      <c r="F4203" t="s">
        <v>15647</v>
      </c>
      <c r="H4203">
        <v>63.658110399999998</v>
      </c>
      <c r="I4203">
        <v>-94.933046500000003</v>
      </c>
      <c r="J4203" s="1" t="str">
        <f t="shared" si="307"/>
        <v>Till</v>
      </c>
      <c r="K4203" s="1" t="str">
        <f t="shared" si="308"/>
        <v>&lt;63 micron</v>
      </c>
      <c r="L4203">
        <v>0.2</v>
      </c>
      <c r="M4203">
        <v>0.68</v>
      </c>
      <c r="N4203">
        <v>6</v>
      </c>
      <c r="O4203">
        <v>150</v>
      </c>
      <c r="P4203">
        <v>0.25</v>
      </c>
      <c r="Q4203">
        <v>1</v>
      </c>
      <c r="R4203">
        <v>0.31</v>
      </c>
      <c r="S4203">
        <v>0.25</v>
      </c>
      <c r="T4203">
        <v>2</v>
      </c>
      <c r="U4203">
        <v>16</v>
      </c>
      <c r="V4203">
        <v>11</v>
      </c>
      <c r="W4203">
        <v>1.28</v>
      </c>
      <c r="X4203">
        <v>5</v>
      </c>
      <c r="Y4203">
        <v>0.5</v>
      </c>
      <c r="Z4203">
        <v>0.13</v>
      </c>
      <c r="AA4203">
        <v>30</v>
      </c>
      <c r="AB4203">
        <v>0.28000000000000003</v>
      </c>
      <c r="AC4203">
        <v>130</v>
      </c>
      <c r="AD4203">
        <v>0.5</v>
      </c>
      <c r="AE4203">
        <v>0.01</v>
      </c>
      <c r="AF4203">
        <v>7</v>
      </c>
      <c r="AG4203">
        <v>730</v>
      </c>
      <c r="AH4203">
        <v>8</v>
      </c>
      <c r="AI4203">
        <v>1</v>
      </c>
      <c r="AJ4203">
        <v>2</v>
      </c>
      <c r="AK4203">
        <v>81</v>
      </c>
      <c r="AL4203">
        <v>0.04</v>
      </c>
      <c r="AM4203">
        <v>5</v>
      </c>
      <c r="AN4203">
        <v>5</v>
      </c>
      <c r="AO4203">
        <v>18</v>
      </c>
      <c r="AP4203">
        <v>5</v>
      </c>
      <c r="AQ4203">
        <v>18</v>
      </c>
    </row>
    <row r="4204" spans="1:43" hidden="1" x14ac:dyDescent="0.25">
      <c r="A4204" t="s">
        <v>15648</v>
      </c>
      <c r="B4204" t="s">
        <v>15649</v>
      </c>
      <c r="C4204" s="1" t="str">
        <f t="shared" si="305"/>
        <v>21:0118</v>
      </c>
      <c r="D4204" s="1" t="str">
        <f t="shared" si="306"/>
        <v>21:0027</v>
      </c>
      <c r="E4204" t="s">
        <v>15650</v>
      </c>
      <c r="F4204" t="s">
        <v>15651</v>
      </c>
      <c r="H4204">
        <v>63.6710718</v>
      </c>
      <c r="I4204">
        <v>-94.928532099999998</v>
      </c>
      <c r="J4204" s="1" t="str">
        <f t="shared" si="307"/>
        <v>Till</v>
      </c>
      <c r="K4204" s="1" t="str">
        <f t="shared" si="308"/>
        <v>&lt;63 micron</v>
      </c>
      <c r="L4204">
        <v>0.2</v>
      </c>
      <c r="M4204">
        <v>1.21</v>
      </c>
      <c r="N4204">
        <v>1</v>
      </c>
      <c r="O4204">
        <v>420</v>
      </c>
      <c r="P4204">
        <v>0.25</v>
      </c>
      <c r="Q4204">
        <v>1</v>
      </c>
      <c r="R4204">
        <v>0.5</v>
      </c>
      <c r="S4204">
        <v>0.25</v>
      </c>
      <c r="T4204">
        <v>3</v>
      </c>
      <c r="U4204">
        <v>20</v>
      </c>
      <c r="V4204">
        <v>11</v>
      </c>
      <c r="W4204">
        <v>1.63</v>
      </c>
      <c r="X4204">
        <v>5</v>
      </c>
      <c r="Y4204">
        <v>0.5</v>
      </c>
      <c r="Z4204">
        <v>0.28000000000000003</v>
      </c>
      <c r="AA4204">
        <v>40</v>
      </c>
      <c r="AB4204">
        <v>0.52</v>
      </c>
      <c r="AC4204">
        <v>190</v>
      </c>
      <c r="AD4204">
        <v>0.5</v>
      </c>
      <c r="AE4204">
        <v>0.01</v>
      </c>
      <c r="AF4204">
        <v>10</v>
      </c>
      <c r="AG4204">
        <v>680</v>
      </c>
      <c r="AH4204">
        <v>8</v>
      </c>
      <c r="AI4204">
        <v>1</v>
      </c>
      <c r="AJ4204">
        <v>2</v>
      </c>
      <c r="AK4204">
        <v>118</v>
      </c>
      <c r="AL4204">
        <v>0.02</v>
      </c>
      <c r="AM4204">
        <v>5</v>
      </c>
      <c r="AN4204">
        <v>5</v>
      </c>
      <c r="AO4204">
        <v>22</v>
      </c>
      <c r="AP4204">
        <v>5</v>
      </c>
      <c r="AQ4204">
        <v>24</v>
      </c>
    </row>
    <row r="4205" spans="1:43" hidden="1" x14ac:dyDescent="0.25">
      <c r="A4205" t="s">
        <v>15652</v>
      </c>
      <c r="B4205" t="s">
        <v>15653</v>
      </c>
      <c r="C4205" s="1" t="str">
        <f t="shared" si="305"/>
        <v>21:0118</v>
      </c>
      <c r="D4205" s="1" t="str">
        <f t="shared" si="306"/>
        <v>21:0027</v>
      </c>
      <c r="E4205" t="s">
        <v>15654</v>
      </c>
      <c r="F4205" t="s">
        <v>15655</v>
      </c>
      <c r="H4205">
        <v>63.898856199999997</v>
      </c>
      <c r="I4205">
        <v>-94.9184372</v>
      </c>
      <c r="J4205" s="1" t="str">
        <f t="shared" si="307"/>
        <v>Till</v>
      </c>
      <c r="K4205" s="1" t="str">
        <f t="shared" si="308"/>
        <v>&lt;63 micron</v>
      </c>
      <c r="L4205">
        <v>0.2</v>
      </c>
      <c r="M4205">
        <v>0.51</v>
      </c>
      <c r="N4205">
        <v>1</v>
      </c>
      <c r="O4205">
        <v>260</v>
      </c>
      <c r="P4205">
        <v>0.25</v>
      </c>
      <c r="Q4205">
        <v>2</v>
      </c>
      <c r="R4205">
        <v>0.34</v>
      </c>
      <c r="S4205">
        <v>0.25</v>
      </c>
      <c r="T4205">
        <v>3</v>
      </c>
      <c r="U4205">
        <v>13</v>
      </c>
      <c r="V4205">
        <v>8</v>
      </c>
      <c r="W4205">
        <v>1.28</v>
      </c>
      <c r="X4205">
        <v>5</v>
      </c>
      <c r="Y4205">
        <v>0.5</v>
      </c>
      <c r="Z4205">
        <v>0.11</v>
      </c>
      <c r="AA4205">
        <v>30</v>
      </c>
      <c r="AB4205">
        <v>0.24</v>
      </c>
      <c r="AC4205">
        <v>165</v>
      </c>
      <c r="AD4205">
        <v>0.5</v>
      </c>
      <c r="AE4205">
        <v>0.01</v>
      </c>
      <c r="AF4205">
        <v>5</v>
      </c>
      <c r="AG4205">
        <v>780</v>
      </c>
      <c r="AH4205">
        <v>12</v>
      </c>
      <c r="AI4205">
        <v>1</v>
      </c>
      <c r="AJ4205">
        <v>1</v>
      </c>
      <c r="AK4205">
        <v>67</v>
      </c>
      <c r="AL4205">
        <v>0.05</v>
      </c>
      <c r="AM4205">
        <v>5</v>
      </c>
      <c r="AN4205">
        <v>5</v>
      </c>
      <c r="AO4205">
        <v>18</v>
      </c>
      <c r="AP4205">
        <v>5</v>
      </c>
      <c r="AQ4205">
        <v>16</v>
      </c>
    </row>
    <row r="4206" spans="1:43" hidden="1" x14ac:dyDescent="0.25">
      <c r="A4206" t="s">
        <v>15656</v>
      </c>
      <c r="B4206" t="s">
        <v>15657</v>
      </c>
      <c r="C4206" s="1" t="str">
        <f t="shared" si="305"/>
        <v>21:0118</v>
      </c>
      <c r="D4206" s="1" t="str">
        <f t="shared" si="306"/>
        <v>21:0027</v>
      </c>
      <c r="E4206" t="s">
        <v>15658</v>
      </c>
      <c r="F4206" t="s">
        <v>15659</v>
      </c>
      <c r="H4206">
        <v>63.914264899999999</v>
      </c>
      <c r="I4206">
        <v>-94.918164599999997</v>
      </c>
      <c r="J4206" s="1" t="str">
        <f t="shared" si="307"/>
        <v>Till</v>
      </c>
      <c r="K4206" s="1" t="str">
        <f t="shared" si="308"/>
        <v>&lt;63 micron</v>
      </c>
      <c r="L4206">
        <v>0.2</v>
      </c>
      <c r="M4206">
        <v>0.65</v>
      </c>
      <c r="N4206">
        <v>2</v>
      </c>
      <c r="O4206">
        <v>280</v>
      </c>
      <c r="P4206">
        <v>0.25</v>
      </c>
      <c r="Q4206">
        <v>2</v>
      </c>
      <c r="R4206">
        <v>0.36</v>
      </c>
      <c r="S4206">
        <v>0.25</v>
      </c>
      <c r="T4206">
        <v>3</v>
      </c>
      <c r="U4206">
        <v>16</v>
      </c>
      <c r="V4206">
        <v>8</v>
      </c>
      <c r="W4206">
        <v>1.51</v>
      </c>
      <c r="X4206">
        <v>5</v>
      </c>
      <c r="Y4206">
        <v>0.5</v>
      </c>
      <c r="Z4206">
        <v>0.17</v>
      </c>
      <c r="AA4206">
        <v>40</v>
      </c>
      <c r="AB4206">
        <v>0.31</v>
      </c>
      <c r="AC4206">
        <v>160</v>
      </c>
      <c r="AD4206">
        <v>0.5</v>
      </c>
      <c r="AE4206">
        <v>0.01</v>
      </c>
      <c r="AF4206">
        <v>6</v>
      </c>
      <c r="AG4206">
        <v>820</v>
      </c>
      <c r="AH4206">
        <v>10</v>
      </c>
      <c r="AI4206">
        <v>1</v>
      </c>
      <c r="AJ4206">
        <v>2</v>
      </c>
      <c r="AK4206">
        <v>65</v>
      </c>
      <c r="AL4206">
        <v>0.06</v>
      </c>
      <c r="AM4206">
        <v>5</v>
      </c>
      <c r="AN4206">
        <v>5</v>
      </c>
      <c r="AO4206">
        <v>22</v>
      </c>
      <c r="AP4206">
        <v>5</v>
      </c>
      <c r="AQ4206">
        <v>20</v>
      </c>
    </row>
    <row r="4207" spans="1:43" hidden="1" x14ac:dyDescent="0.25">
      <c r="A4207" t="s">
        <v>15660</v>
      </c>
      <c r="B4207" t="s">
        <v>15661</v>
      </c>
      <c r="C4207" s="1" t="str">
        <f t="shared" si="305"/>
        <v>21:0118</v>
      </c>
      <c r="D4207" s="1" t="str">
        <f t="shared" si="306"/>
        <v>21:0027</v>
      </c>
      <c r="E4207" t="s">
        <v>15662</v>
      </c>
      <c r="F4207" t="s">
        <v>15663</v>
      </c>
      <c r="H4207">
        <v>63.932104000000002</v>
      </c>
      <c r="I4207">
        <v>-94.920098499999995</v>
      </c>
      <c r="J4207" s="1" t="str">
        <f t="shared" si="307"/>
        <v>Till</v>
      </c>
      <c r="K4207" s="1" t="str">
        <f t="shared" si="308"/>
        <v>&lt;63 micron</v>
      </c>
      <c r="L4207">
        <v>0.1</v>
      </c>
      <c r="M4207">
        <v>0.61</v>
      </c>
      <c r="N4207">
        <v>8</v>
      </c>
      <c r="O4207">
        <v>240</v>
      </c>
      <c r="P4207">
        <v>0.25</v>
      </c>
      <c r="Q4207">
        <v>2</v>
      </c>
      <c r="R4207">
        <v>0.34</v>
      </c>
      <c r="S4207">
        <v>0.25</v>
      </c>
      <c r="T4207">
        <v>3</v>
      </c>
      <c r="U4207">
        <v>15</v>
      </c>
      <c r="V4207">
        <v>11</v>
      </c>
      <c r="W4207">
        <v>1.41</v>
      </c>
      <c r="X4207">
        <v>5</v>
      </c>
      <c r="Y4207">
        <v>0.5</v>
      </c>
      <c r="Z4207">
        <v>0.14000000000000001</v>
      </c>
      <c r="AA4207">
        <v>30</v>
      </c>
      <c r="AB4207">
        <v>0.28000000000000003</v>
      </c>
      <c r="AC4207">
        <v>160</v>
      </c>
      <c r="AD4207">
        <v>0.5</v>
      </c>
      <c r="AE4207">
        <v>0.01</v>
      </c>
      <c r="AF4207">
        <v>7</v>
      </c>
      <c r="AG4207">
        <v>770</v>
      </c>
      <c r="AH4207">
        <v>4</v>
      </c>
      <c r="AI4207">
        <v>1</v>
      </c>
      <c r="AJ4207">
        <v>2</v>
      </c>
      <c r="AK4207">
        <v>65</v>
      </c>
      <c r="AL4207">
        <v>0.05</v>
      </c>
      <c r="AM4207">
        <v>5</v>
      </c>
      <c r="AN4207">
        <v>5</v>
      </c>
      <c r="AO4207">
        <v>19</v>
      </c>
      <c r="AP4207">
        <v>5</v>
      </c>
      <c r="AQ4207">
        <v>20</v>
      </c>
    </row>
    <row r="4208" spans="1:43" hidden="1" x14ac:dyDescent="0.25">
      <c r="A4208" t="s">
        <v>15664</v>
      </c>
      <c r="B4208" t="s">
        <v>15665</v>
      </c>
      <c r="C4208" s="1" t="str">
        <f t="shared" si="305"/>
        <v>21:0118</v>
      </c>
      <c r="D4208" s="1" t="str">
        <f t="shared" si="306"/>
        <v>21:0027</v>
      </c>
      <c r="E4208" t="s">
        <v>15666</v>
      </c>
      <c r="F4208" t="s">
        <v>15667</v>
      </c>
      <c r="H4208">
        <v>63.943269600000001</v>
      </c>
      <c r="I4208">
        <v>-94.924986200000006</v>
      </c>
      <c r="J4208" s="1" t="str">
        <f t="shared" si="307"/>
        <v>Till</v>
      </c>
      <c r="K4208" s="1" t="str">
        <f t="shared" si="308"/>
        <v>&lt;63 micron</v>
      </c>
      <c r="L4208">
        <v>0.2</v>
      </c>
      <c r="M4208">
        <v>1.99</v>
      </c>
      <c r="N4208">
        <v>2</v>
      </c>
      <c r="O4208">
        <v>340</v>
      </c>
      <c r="P4208">
        <v>0.25</v>
      </c>
      <c r="Q4208">
        <v>1</v>
      </c>
      <c r="R4208">
        <v>0.35</v>
      </c>
      <c r="S4208">
        <v>0.25</v>
      </c>
      <c r="T4208">
        <v>6</v>
      </c>
      <c r="U4208">
        <v>31</v>
      </c>
      <c r="V4208">
        <v>23</v>
      </c>
      <c r="W4208">
        <v>2.34</v>
      </c>
      <c r="X4208">
        <v>5</v>
      </c>
      <c r="Y4208">
        <v>0.5</v>
      </c>
      <c r="Z4208">
        <v>0.47</v>
      </c>
      <c r="AA4208">
        <v>40</v>
      </c>
      <c r="AB4208">
        <v>0.71</v>
      </c>
      <c r="AC4208">
        <v>330</v>
      </c>
      <c r="AD4208">
        <v>0.5</v>
      </c>
      <c r="AE4208">
        <v>0.02</v>
      </c>
      <c r="AF4208">
        <v>16</v>
      </c>
      <c r="AG4208">
        <v>590</v>
      </c>
      <c r="AH4208">
        <v>16</v>
      </c>
      <c r="AI4208">
        <v>1</v>
      </c>
      <c r="AJ4208">
        <v>4</v>
      </c>
      <c r="AK4208">
        <v>81</v>
      </c>
      <c r="AL4208">
        <v>0.04</v>
      </c>
      <c r="AM4208">
        <v>5</v>
      </c>
      <c r="AN4208">
        <v>5</v>
      </c>
      <c r="AO4208">
        <v>33</v>
      </c>
      <c r="AP4208">
        <v>5</v>
      </c>
      <c r="AQ4208">
        <v>44</v>
      </c>
    </row>
    <row r="4209" spans="1:43" hidden="1" x14ac:dyDescent="0.25">
      <c r="A4209" t="s">
        <v>15668</v>
      </c>
      <c r="B4209" t="s">
        <v>15669</v>
      </c>
      <c r="C4209" s="1" t="str">
        <f t="shared" si="305"/>
        <v>21:0118</v>
      </c>
      <c r="D4209" s="1" t="str">
        <f t="shared" si="306"/>
        <v>21:0027</v>
      </c>
      <c r="E4209" t="s">
        <v>15670</v>
      </c>
      <c r="F4209" t="s">
        <v>15671</v>
      </c>
      <c r="H4209">
        <v>63.958014499999997</v>
      </c>
      <c r="I4209">
        <v>-94.927367500000003</v>
      </c>
      <c r="J4209" s="1" t="str">
        <f t="shared" si="307"/>
        <v>Till</v>
      </c>
      <c r="K4209" s="1" t="str">
        <f t="shared" si="308"/>
        <v>&lt;63 micron</v>
      </c>
      <c r="L4209">
        <v>0.2</v>
      </c>
      <c r="M4209">
        <v>1.08</v>
      </c>
      <c r="N4209">
        <v>2</v>
      </c>
      <c r="O4209">
        <v>350</v>
      </c>
      <c r="P4209">
        <v>0.25</v>
      </c>
      <c r="Q4209">
        <v>2</v>
      </c>
      <c r="R4209">
        <v>0.41</v>
      </c>
      <c r="S4209">
        <v>0.25</v>
      </c>
      <c r="T4209">
        <v>5</v>
      </c>
      <c r="U4209">
        <v>18</v>
      </c>
      <c r="V4209">
        <v>13</v>
      </c>
      <c r="W4209">
        <v>1.96</v>
      </c>
      <c r="X4209">
        <v>5</v>
      </c>
      <c r="Y4209">
        <v>0.5</v>
      </c>
      <c r="Z4209">
        <v>0.34</v>
      </c>
      <c r="AA4209">
        <v>60</v>
      </c>
      <c r="AB4209">
        <v>0.44</v>
      </c>
      <c r="AC4209">
        <v>245</v>
      </c>
      <c r="AD4209">
        <v>0.5</v>
      </c>
      <c r="AE4209">
        <v>0.02</v>
      </c>
      <c r="AF4209">
        <v>9</v>
      </c>
      <c r="AG4209">
        <v>800</v>
      </c>
      <c r="AH4209">
        <v>12</v>
      </c>
      <c r="AI4209">
        <v>1</v>
      </c>
      <c r="AJ4209">
        <v>3</v>
      </c>
      <c r="AK4209">
        <v>90</v>
      </c>
      <c r="AL4209">
        <v>7.0000000000000007E-2</v>
      </c>
      <c r="AM4209">
        <v>5</v>
      </c>
      <c r="AN4209">
        <v>5</v>
      </c>
      <c r="AO4209">
        <v>28</v>
      </c>
      <c r="AP4209">
        <v>5</v>
      </c>
      <c r="AQ4209">
        <v>30</v>
      </c>
    </row>
    <row r="4210" spans="1:43" hidden="1" x14ac:dyDescent="0.25">
      <c r="A4210" t="s">
        <v>15672</v>
      </c>
      <c r="B4210" t="s">
        <v>15673</v>
      </c>
      <c r="C4210" s="1" t="str">
        <f t="shared" si="305"/>
        <v>21:0118</v>
      </c>
      <c r="D4210" s="1" t="str">
        <f t="shared" si="306"/>
        <v>21:0027</v>
      </c>
      <c r="E4210" t="s">
        <v>15674</v>
      </c>
      <c r="F4210" t="s">
        <v>15675</v>
      </c>
      <c r="H4210">
        <v>63.97692</v>
      </c>
      <c r="I4210">
        <v>-94.915202300000004</v>
      </c>
      <c r="J4210" s="1" t="str">
        <f t="shared" si="307"/>
        <v>Till</v>
      </c>
      <c r="K4210" s="1" t="str">
        <f t="shared" si="308"/>
        <v>&lt;63 micron</v>
      </c>
      <c r="L4210">
        <v>0.2</v>
      </c>
      <c r="M4210">
        <v>0.68</v>
      </c>
      <c r="N4210">
        <v>4</v>
      </c>
      <c r="O4210">
        <v>270</v>
      </c>
      <c r="P4210">
        <v>0.25</v>
      </c>
      <c r="Q4210">
        <v>1</v>
      </c>
      <c r="R4210">
        <v>0.41</v>
      </c>
      <c r="S4210">
        <v>0.25</v>
      </c>
      <c r="T4210">
        <v>2</v>
      </c>
      <c r="U4210">
        <v>14</v>
      </c>
      <c r="V4210">
        <v>9</v>
      </c>
      <c r="W4210">
        <v>1.49</v>
      </c>
      <c r="X4210">
        <v>5</v>
      </c>
      <c r="Y4210">
        <v>0.5</v>
      </c>
      <c r="Z4210">
        <v>0.17</v>
      </c>
      <c r="AA4210">
        <v>40</v>
      </c>
      <c r="AB4210">
        <v>0.28999999999999998</v>
      </c>
      <c r="AC4210">
        <v>175</v>
      </c>
      <c r="AD4210">
        <v>0.5</v>
      </c>
      <c r="AE4210">
        <v>0.01</v>
      </c>
      <c r="AF4210">
        <v>7</v>
      </c>
      <c r="AG4210">
        <v>870</v>
      </c>
      <c r="AH4210">
        <v>8</v>
      </c>
      <c r="AI4210">
        <v>1</v>
      </c>
      <c r="AJ4210">
        <v>2</v>
      </c>
      <c r="AK4210">
        <v>76</v>
      </c>
      <c r="AL4210">
        <v>0.06</v>
      </c>
      <c r="AM4210">
        <v>5</v>
      </c>
      <c r="AN4210">
        <v>5</v>
      </c>
      <c r="AO4210">
        <v>21</v>
      </c>
      <c r="AP4210">
        <v>5</v>
      </c>
      <c r="AQ4210">
        <v>20</v>
      </c>
    </row>
    <row r="4211" spans="1:43" hidden="1" x14ac:dyDescent="0.25">
      <c r="A4211" t="s">
        <v>15676</v>
      </c>
      <c r="B4211" t="s">
        <v>15677</v>
      </c>
      <c r="C4211" s="1" t="str">
        <f t="shared" si="305"/>
        <v>21:0118</v>
      </c>
      <c r="D4211" s="1" t="str">
        <f t="shared" si="306"/>
        <v>21:0027</v>
      </c>
      <c r="E4211" t="s">
        <v>15678</v>
      </c>
      <c r="F4211" t="s">
        <v>15679</v>
      </c>
      <c r="H4211">
        <v>63.993555200000003</v>
      </c>
      <c r="I4211">
        <v>-94.917199999999994</v>
      </c>
      <c r="J4211" s="1" t="str">
        <f t="shared" si="307"/>
        <v>Till</v>
      </c>
      <c r="K4211" s="1" t="str">
        <f t="shared" si="308"/>
        <v>&lt;63 micron</v>
      </c>
      <c r="L4211">
        <v>0.2</v>
      </c>
      <c r="M4211">
        <v>0.65</v>
      </c>
      <c r="N4211">
        <v>2</v>
      </c>
      <c r="O4211">
        <v>160</v>
      </c>
      <c r="P4211">
        <v>0.25</v>
      </c>
      <c r="Q4211">
        <v>1</v>
      </c>
      <c r="R4211">
        <v>0.39</v>
      </c>
      <c r="S4211">
        <v>0.25</v>
      </c>
      <c r="T4211">
        <v>3</v>
      </c>
      <c r="U4211">
        <v>19</v>
      </c>
      <c r="V4211">
        <v>7</v>
      </c>
      <c r="W4211">
        <v>1.52</v>
      </c>
      <c r="X4211">
        <v>5</v>
      </c>
      <c r="Y4211">
        <v>0.5</v>
      </c>
      <c r="Z4211">
        <v>0.15</v>
      </c>
      <c r="AA4211">
        <v>30</v>
      </c>
      <c r="AB4211">
        <v>0.32</v>
      </c>
      <c r="AC4211">
        <v>155</v>
      </c>
      <c r="AD4211">
        <v>0.5</v>
      </c>
      <c r="AE4211">
        <v>0.01</v>
      </c>
      <c r="AF4211">
        <v>8</v>
      </c>
      <c r="AG4211">
        <v>760</v>
      </c>
      <c r="AH4211">
        <v>8</v>
      </c>
      <c r="AI4211">
        <v>1</v>
      </c>
      <c r="AJ4211">
        <v>2</v>
      </c>
      <c r="AK4211">
        <v>61</v>
      </c>
      <c r="AL4211">
        <v>7.0000000000000007E-2</v>
      </c>
      <c r="AM4211">
        <v>5</v>
      </c>
      <c r="AN4211">
        <v>5</v>
      </c>
      <c r="AO4211">
        <v>26</v>
      </c>
      <c r="AP4211">
        <v>5</v>
      </c>
      <c r="AQ4211">
        <v>20</v>
      </c>
    </row>
    <row r="4212" spans="1:43" hidden="1" x14ac:dyDescent="0.25">
      <c r="A4212" t="s">
        <v>15680</v>
      </c>
      <c r="B4212" t="s">
        <v>15681</v>
      </c>
      <c r="C4212" s="1" t="str">
        <f t="shared" si="305"/>
        <v>21:0118</v>
      </c>
      <c r="D4212" s="1" t="str">
        <f t="shared" si="306"/>
        <v>21:0027</v>
      </c>
      <c r="E4212" t="s">
        <v>15682</v>
      </c>
      <c r="F4212" t="s">
        <v>15683</v>
      </c>
      <c r="H4212">
        <v>64.006768399999999</v>
      </c>
      <c r="I4212">
        <v>-94.920008699999997</v>
      </c>
      <c r="J4212" s="1" t="str">
        <f t="shared" si="307"/>
        <v>Till</v>
      </c>
      <c r="K4212" s="1" t="str">
        <f t="shared" si="308"/>
        <v>&lt;63 micron</v>
      </c>
      <c r="L4212">
        <v>0.2</v>
      </c>
      <c r="M4212">
        <v>0.67</v>
      </c>
      <c r="N4212">
        <v>1</v>
      </c>
      <c r="O4212">
        <v>440</v>
      </c>
      <c r="P4212">
        <v>0.25</v>
      </c>
      <c r="Q4212">
        <v>1</v>
      </c>
      <c r="R4212">
        <v>0.33</v>
      </c>
      <c r="S4212">
        <v>0.25</v>
      </c>
      <c r="T4212">
        <v>3</v>
      </c>
      <c r="U4212">
        <v>17</v>
      </c>
      <c r="V4212">
        <v>7</v>
      </c>
      <c r="W4212">
        <v>1.9</v>
      </c>
      <c r="X4212">
        <v>10</v>
      </c>
      <c r="Y4212">
        <v>0.5</v>
      </c>
      <c r="Z4212">
        <v>0.2</v>
      </c>
      <c r="AA4212">
        <v>80</v>
      </c>
      <c r="AB4212">
        <v>0.31</v>
      </c>
      <c r="AC4212">
        <v>170</v>
      </c>
      <c r="AD4212">
        <v>0.5</v>
      </c>
      <c r="AE4212">
        <v>0.01</v>
      </c>
      <c r="AF4212">
        <v>6</v>
      </c>
      <c r="AG4212">
        <v>730</v>
      </c>
      <c r="AH4212">
        <v>4</v>
      </c>
      <c r="AI4212">
        <v>1</v>
      </c>
      <c r="AJ4212">
        <v>2</v>
      </c>
      <c r="AK4212">
        <v>121</v>
      </c>
      <c r="AL4212">
        <v>0.06</v>
      </c>
      <c r="AM4212">
        <v>5</v>
      </c>
      <c r="AN4212">
        <v>5</v>
      </c>
      <c r="AO4212">
        <v>28</v>
      </c>
      <c r="AP4212">
        <v>5</v>
      </c>
      <c r="AQ4212">
        <v>20</v>
      </c>
    </row>
    <row r="4213" spans="1:43" hidden="1" x14ac:dyDescent="0.25">
      <c r="A4213" t="s">
        <v>15684</v>
      </c>
      <c r="B4213" t="s">
        <v>15685</v>
      </c>
      <c r="C4213" s="1" t="str">
        <f t="shared" si="305"/>
        <v>21:0118</v>
      </c>
      <c r="D4213" s="1" t="str">
        <f t="shared" si="306"/>
        <v>21:0027</v>
      </c>
      <c r="E4213" t="s">
        <v>15686</v>
      </c>
      <c r="F4213" t="s">
        <v>15687</v>
      </c>
      <c r="H4213">
        <v>63.6445796</v>
      </c>
      <c r="I4213">
        <v>-94.897449899999998</v>
      </c>
      <c r="J4213" s="1" t="str">
        <f t="shared" si="307"/>
        <v>Till</v>
      </c>
      <c r="K4213" s="1" t="str">
        <f t="shared" si="308"/>
        <v>&lt;63 micron</v>
      </c>
      <c r="L4213">
        <v>0.2</v>
      </c>
      <c r="M4213">
        <v>0.92</v>
      </c>
      <c r="N4213">
        <v>2</v>
      </c>
      <c r="O4213">
        <v>180</v>
      </c>
      <c r="P4213">
        <v>0.25</v>
      </c>
      <c r="Q4213">
        <v>1</v>
      </c>
      <c r="R4213">
        <v>0.31</v>
      </c>
      <c r="S4213">
        <v>0.25</v>
      </c>
      <c r="T4213">
        <v>2</v>
      </c>
      <c r="U4213">
        <v>19</v>
      </c>
      <c r="V4213">
        <v>12</v>
      </c>
      <c r="W4213">
        <v>1.44</v>
      </c>
      <c r="X4213">
        <v>5</v>
      </c>
      <c r="Y4213">
        <v>0.5</v>
      </c>
      <c r="Z4213">
        <v>0.2</v>
      </c>
      <c r="AA4213">
        <v>30</v>
      </c>
      <c r="AB4213">
        <v>0.36</v>
      </c>
      <c r="AC4213">
        <v>145</v>
      </c>
      <c r="AD4213">
        <v>0.5</v>
      </c>
      <c r="AE4213">
        <v>0.01</v>
      </c>
      <c r="AF4213">
        <v>8</v>
      </c>
      <c r="AG4213">
        <v>630</v>
      </c>
      <c r="AH4213">
        <v>6</v>
      </c>
      <c r="AI4213">
        <v>1</v>
      </c>
      <c r="AJ4213">
        <v>2</v>
      </c>
      <c r="AK4213">
        <v>68</v>
      </c>
      <c r="AL4213">
        <v>0.03</v>
      </c>
      <c r="AM4213">
        <v>5</v>
      </c>
      <c r="AN4213">
        <v>5</v>
      </c>
      <c r="AO4213">
        <v>20</v>
      </c>
      <c r="AP4213">
        <v>5</v>
      </c>
      <c r="AQ4213">
        <v>22</v>
      </c>
    </row>
    <row r="4214" spans="1:43" hidden="1" x14ac:dyDescent="0.25">
      <c r="A4214" t="s">
        <v>15688</v>
      </c>
      <c r="B4214" t="s">
        <v>15689</v>
      </c>
      <c r="C4214" s="1" t="str">
        <f t="shared" si="305"/>
        <v>21:0118</v>
      </c>
      <c r="D4214" s="1" t="str">
        <f t="shared" si="306"/>
        <v>21:0027</v>
      </c>
      <c r="E4214" t="s">
        <v>15690</v>
      </c>
      <c r="F4214" t="s">
        <v>15691</v>
      </c>
      <c r="H4214">
        <v>63.658886099999997</v>
      </c>
      <c r="I4214">
        <v>-94.895678099999998</v>
      </c>
      <c r="J4214" s="1" t="str">
        <f t="shared" si="307"/>
        <v>Till</v>
      </c>
      <c r="K4214" s="1" t="str">
        <f t="shared" si="308"/>
        <v>&lt;63 micron</v>
      </c>
      <c r="L4214">
        <v>0.1</v>
      </c>
      <c r="M4214">
        <v>0.8</v>
      </c>
      <c r="N4214">
        <v>2</v>
      </c>
      <c r="O4214">
        <v>140</v>
      </c>
      <c r="P4214">
        <v>0.25</v>
      </c>
      <c r="Q4214">
        <v>1</v>
      </c>
      <c r="R4214">
        <v>0.32</v>
      </c>
      <c r="S4214">
        <v>0.25</v>
      </c>
      <c r="T4214">
        <v>4</v>
      </c>
      <c r="U4214">
        <v>19</v>
      </c>
      <c r="V4214">
        <v>13</v>
      </c>
      <c r="W4214">
        <v>1.36</v>
      </c>
      <c r="X4214">
        <v>5</v>
      </c>
      <c r="Y4214">
        <v>0.5</v>
      </c>
      <c r="Z4214">
        <v>0.18</v>
      </c>
      <c r="AA4214">
        <v>30</v>
      </c>
      <c r="AB4214">
        <v>0.36</v>
      </c>
      <c r="AC4214">
        <v>130</v>
      </c>
      <c r="AD4214">
        <v>0.5</v>
      </c>
      <c r="AE4214">
        <v>0.01</v>
      </c>
      <c r="AF4214">
        <v>9</v>
      </c>
      <c r="AG4214">
        <v>650</v>
      </c>
      <c r="AH4214">
        <v>10</v>
      </c>
      <c r="AI4214">
        <v>1</v>
      </c>
      <c r="AJ4214">
        <v>2</v>
      </c>
      <c r="AK4214">
        <v>72</v>
      </c>
      <c r="AL4214">
        <v>0.04</v>
      </c>
      <c r="AM4214">
        <v>5</v>
      </c>
      <c r="AN4214">
        <v>5</v>
      </c>
      <c r="AO4214">
        <v>22</v>
      </c>
      <c r="AP4214">
        <v>5</v>
      </c>
      <c r="AQ4214">
        <v>22</v>
      </c>
    </row>
    <row r="4215" spans="1:43" hidden="1" x14ac:dyDescent="0.25">
      <c r="A4215" t="s">
        <v>15692</v>
      </c>
      <c r="B4215" t="s">
        <v>15693</v>
      </c>
      <c r="C4215" s="1" t="str">
        <f t="shared" si="305"/>
        <v>21:0118</v>
      </c>
      <c r="D4215" s="1" t="str">
        <f t="shared" si="306"/>
        <v>21:0027</v>
      </c>
      <c r="E4215" t="s">
        <v>15694</v>
      </c>
      <c r="F4215" t="s">
        <v>15695</v>
      </c>
      <c r="H4215">
        <v>63.676737299999999</v>
      </c>
      <c r="I4215">
        <v>-94.8981043</v>
      </c>
      <c r="J4215" s="1" t="str">
        <f t="shared" si="307"/>
        <v>Till</v>
      </c>
      <c r="K4215" s="1" t="str">
        <f t="shared" si="308"/>
        <v>&lt;63 micron</v>
      </c>
      <c r="L4215">
        <v>0.1</v>
      </c>
      <c r="M4215">
        <v>0.59</v>
      </c>
      <c r="N4215">
        <v>1</v>
      </c>
      <c r="O4215">
        <v>140</v>
      </c>
      <c r="P4215">
        <v>0.25</v>
      </c>
      <c r="Q4215">
        <v>1</v>
      </c>
      <c r="R4215">
        <v>0.31</v>
      </c>
      <c r="S4215">
        <v>0.25</v>
      </c>
      <c r="T4215">
        <v>2</v>
      </c>
      <c r="U4215">
        <v>14</v>
      </c>
      <c r="V4215">
        <v>10</v>
      </c>
      <c r="W4215">
        <v>1.24</v>
      </c>
      <c r="X4215">
        <v>5</v>
      </c>
      <c r="Y4215">
        <v>0.5</v>
      </c>
      <c r="Z4215">
        <v>0.12</v>
      </c>
      <c r="AA4215">
        <v>30</v>
      </c>
      <c r="AB4215">
        <v>0.26</v>
      </c>
      <c r="AC4215">
        <v>135</v>
      </c>
      <c r="AD4215">
        <v>0.5</v>
      </c>
      <c r="AE4215">
        <v>0.01</v>
      </c>
      <c r="AF4215">
        <v>5</v>
      </c>
      <c r="AG4215">
        <v>720</v>
      </c>
      <c r="AH4215">
        <v>8</v>
      </c>
      <c r="AI4215">
        <v>1</v>
      </c>
      <c r="AJ4215">
        <v>2</v>
      </c>
      <c r="AK4215">
        <v>64</v>
      </c>
      <c r="AL4215">
        <v>0.04</v>
      </c>
      <c r="AM4215">
        <v>5</v>
      </c>
      <c r="AN4215">
        <v>5</v>
      </c>
      <c r="AO4215">
        <v>17</v>
      </c>
      <c r="AP4215">
        <v>5</v>
      </c>
      <c r="AQ4215">
        <v>18</v>
      </c>
    </row>
    <row r="4216" spans="1:43" hidden="1" x14ac:dyDescent="0.25">
      <c r="A4216" t="s">
        <v>15696</v>
      </c>
      <c r="B4216" t="s">
        <v>15697</v>
      </c>
      <c r="C4216" s="1" t="str">
        <f t="shared" si="305"/>
        <v>21:0118</v>
      </c>
      <c r="D4216" s="1" t="str">
        <f t="shared" si="306"/>
        <v>21:0027</v>
      </c>
      <c r="E4216" t="s">
        <v>15698</v>
      </c>
      <c r="F4216" t="s">
        <v>15699</v>
      </c>
      <c r="H4216">
        <v>63.700623399999998</v>
      </c>
      <c r="I4216">
        <v>-94.897640199999998</v>
      </c>
      <c r="J4216" s="1" t="str">
        <f t="shared" si="307"/>
        <v>Till</v>
      </c>
      <c r="K4216" s="1" t="str">
        <f t="shared" si="308"/>
        <v>&lt;63 micron</v>
      </c>
      <c r="L4216">
        <v>0.2</v>
      </c>
      <c r="M4216">
        <v>0.67</v>
      </c>
      <c r="N4216">
        <v>2</v>
      </c>
      <c r="O4216">
        <v>220</v>
      </c>
      <c r="P4216">
        <v>0.25</v>
      </c>
      <c r="Q4216">
        <v>2</v>
      </c>
      <c r="R4216">
        <v>0.32</v>
      </c>
      <c r="S4216">
        <v>0.25</v>
      </c>
      <c r="T4216">
        <v>3</v>
      </c>
      <c r="U4216">
        <v>14</v>
      </c>
      <c r="V4216">
        <v>9</v>
      </c>
      <c r="W4216">
        <v>1.27</v>
      </c>
      <c r="X4216">
        <v>5</v>
      </c>
      <c r="Y4216">
        <v>1</v>
      </c>
      <c r="Z4216">
        <v>0.14000000000000001</v>
      </c>
      <c r="AA4216">
        <v>30</v>
      </c>
      <c r="AB4216">
        <v>0.28999999999999998</v>
      </c>
      <c r="AC4216">
        <v>140</v>
      </c>
      <c r="AD4216">
        <v>0.5</v>
      </c>
      <c r="AE4216">
        <v>0.01</v>
      </c>
      <c r="AF4216">
        <v>6</v>
      </c>
      <c r="AG4216">
        <v>720</v>
      </c>
      <c r="AH4216">
        <v>12</v>
      </c>
      <c r="AI4216">
        <v>1</v>
      </c>
      <c r="AJ4216">
        <v>2</v>
      </c>
      <c r="AK4216">
        <v>70</v>
      </c>
      <c r="AL4216">
        <v>0.04</v>
      </c>
      <c r="AM4216">
        <v>5</v>
      </c>
      <c r="AN4216">
        <v>5</v>
      </c>
      <c r="AO4216">
        <v>18</v>
      </c>
      <c r="AP4216">
        <v>5</v>
      </c>
      <c r="AQ4216">
        <v>18</v>
      </c>
    </row>
    <row r="4217" spans="1:43" hidden="1" x14ac:dyDescent="0.25">
      <c r="A4217" t="s">
        <v>15700</v>
      </c>
      <c r="B4217" t="s">
        <v>15701</v>
      </c>
      <c r="C4217" s="1" t="str">
        <f t="shared" si="305"/>
        <v>21:0118</v>
      </c>
      <c r="D4217" s="1" t="str">
        <f t="shared" si="306"/>
        <v>21:0027</v>
      </c>
      <c r="E4217" t="s">
        <v>15702</v>
      </c>
      <c r="F4217" t="s">
        <v>15703</v>
      </c>
      <c r="H4217">
        <v>63.714787200000004</v>
      </c>
      <c r="I4217">
        <v>-94.904642699999997</v>
      </c>
      <c r="J4217" s="1" t="str">
        <f t="shared" si="307"/>
        <v>Till</v>
      </c>
      <c r="K4217" s="1" t="str">
        <f t="shared" si="308"/>
        <v>&lt;63 micron</v>
      </c>
      <c r="L4217">
        <v>0.1</v>
      </c>
      <c r="M4217">
        <v>0.55000000000000004</v>
      </c>
      <c r="N4217">
        <v>2</v>
      </c>
      <c r="O4217">
        <v>100</v>
      </c>
      <c r="P4217">
        <v>0.25</v>
      </c>
      <c r="Q4217">
        <v>2</v>
      </c>
      <c r="R4217">
        <v>0.34</v>
      </c>
      <c r="S4217">
        <v>0.25</v>
      </c>
      <c r="T4217">
        <v>2</v>
      </c>
      <c r="U4217">
        <v>13</v>
      </c>
      <c r="V4217">
        <v>8</v>
      </c>
      <c r="W4217">
        <v>1.1499999999999999</v>
      </c>
      <c r="X4217">
        <v>5</v>
      </c>
      <c r="Y4217">
        <v>0.5</v>
      </c>
      <c r="Z4217">
        <v>0.12</v>
      </c>
      <c r="AA4217">
        <v>20</v>
      </c>
      <c r="AB4217">
        <v>0.24</v>
      </c>
      <c r="AC4217">
        <v>125</v>
      </c>
      <c r="AD4217">
        <v>0.5</v>
      </c>
      <c r="AE4217">
        <v>0.01</v>
      </c>
      <c r="AF4217">
        <v>5</v>
      </c>
      <c r="AG4217">
        <v>710</v>
      </c>
      <c r="AH4217">
        <v>8</v>
      </c>
      <c r="AI4217">
        <v>1</v>
      </c>
      <c r="AJ4217">
        <v>2</v>
      </c>
      <c r="AK4217">
        <v>61</v>
      </c>
      <c r="AL4217">
        <v>0.04</v>
      </c>
      <c r="AM4217">
        <v>5</v>
      </c>
      <c r="AN4217">
        <v>5</v>
      </c>
      <c r="AO4217">
        <v>17</v>
      </c>
      <c r="AP4217">
        <v>5</v>
      </c>
      <c r="AQ4217">
        <v>14</v>
      </c>
    </row>
    <row r="4218" spans="1:43" hidden="1" x14ac:dyDescent="0.25">
      <c r="A4218" t="s">
        <v>15704</v>
      </c>
      <c r="B4218" t="s">
        <v>15705</v>
      </c>
      <c r="C4218" s="1" t="str">
        <f t="shared" si="305"/>
        <v>21:0118</v>
      </c>
      <c r="D4218" s="1" t="str">
        <f t="shared" si="306"/>
        <v>21:0027</v>
      </c>
      <c r="E4218" t="s">
        <v>15706</v>
      </c>
      <c r="F4218" t="s">
        <v>15707</v>
      </c>
      <c r="H4218">
        <v>63.893942500000001</v>
      </c>
      <c r="I4218">
        <v>-94.878982600000001</v>
      </c>
      <c r="J4218" s="1" t="str">
        <f t="shared" si="307"/>
        <v>Till</v>
      </c>
      <c r="K4218" s="1" t="str">
        <f t="shared" si="308"/>
        <v>&lt;63 micron</v>
      </c>
      <c r="L4218">
        <v>0.1</v>
      </c>
      <c r="M4218">
        <v>0.6</v>
      </c>
      <c r="N4218">
        <v>4</v>
      </c>
      <c r="O4218">
        <v>120</v>
      </c>
      <c r="P4218">
        <v>0.25</v>
      </c>
      <c r="Q4218">
        <v>2</v>
      </c>
      <c r="R4218">
        <v>0.38</v>
      </c>
      <c r="S4218">
        <v>0.25</v>
      </c>
      <c r="T4218">
        <v>2</v>
      </c>
      <c r="U4218">
        <v>14</v>
      </c>
      <c r="V4218">
        <v>8</v>
      </c>
      <c r="W4218">
        <v>1.34</v>
      </c>
      <c r="X4218">
        <v>5</v>
      </c>
      <c r="Y4218">
        <v>0.5</v>
      </c>
      <c r="Z4218">
        <v>0.14000000000000001</v>
      </c>
      <c r="AA4218">
        <v>30</v>
      </c>
      <c r="AB4218">
        <v>0.27</v>
      </c>
      <c r="AC4218">
        <v>135</v>
      </c>
      <c r="AD4218">
        <v>0.5</v>
      </c>
      <c r="AE4218">
        <v>0.01</v>
      </c>
      <c r="AF4218">
        <v>6</v>
      </c>
      <c r="AG4218">
        <v>800</v>
      </c>
      <c r="AH4218">
        <v>10</v>
      </c>
      <c r="AI4218">
        <v>1</v>
      </c>
      <c r="AJ4218">
        <v>2</v>
      </c>
      <c r="AK4218">
        <v>73</v>
      </c>
      <c r="AL4218">
        <v>0.06</v>
      </c>
      <c r="AM4218">
        <v>5</v>
      </c>
      <c r="AN4218">
        <v>5</v>
      </c>
      <c r="AO4218">
        <v>19</v>
      </c>
      <c r="AP4218">
        <v>5</v>
      </c>
      <c r="AQ4218">
        <v>16</v>
      </c>
    </row>
    <row r="4219" spans="1:43" hidden="1" x14ac:dyDescent="0.25">
      <c r="A4219" t="s">
        <v>15708</v>
      </c>
      <c r="B4219" t="s">
        <v>15709</v>
      </c>
      <c r="C4219" s="1" t="str">
        <f t="shared" si="305"/>
        <v>21:0118</v>
      </c>
      <c r="D4219" s="1" t="str">
        <f t="shared" si="306"/>
        <v>21:0027</v>
      </c>
      <c r="E4219" t="s">
        <v>15710</v>
      </c>
      <c r="F4219" t="s">
        <v>15711</v>
      </c>
      <c r="H4219">
        <v>63.916177400000002</v>
      </c>
      <c r="I4219">
        <v>-94.885323400000004</v>
      </c>
      <c r="J4219" s="1" t="str">
        <f t="shared" si="307"/>
        <v>Till</v>
      </c>
      <c r="K4219" s="1" t="str">
        <f t="shared" si="308"/>
        <v>&lt;63 micron</v>
      </c>
      <c r="L4219">
        <v>0.1</v>
      </c>
      <c r="M4219">
        <v>0.71</v>
      </c>
      <c r="N4219">
        <v>2</v>
      </c>
      <c r="O4219">
        <v>210</v>
      </c>
      <c r="P4219">
        <v>0.25</v>
      </c>
      <c r="Q4219">
        <v>1</v>
      </c>
      <c r="R4219">
        <v>0.33</v>
      </c>
      <c r="S4219">
        <v>0.25</v>
      </c>
      <c r="T4219">
        <v>2</v>
      </c>
      <c r="U4219">
        <v>13</v>
      </c>
      <c r="V4219">
        <v>10</v>
      </c>
      <c r="W4219">
        <v>1.33</v>
      </c>
      <c r="X4219">
        <v>5</v>
      </c>
      <c r="Y4219">
        <v>0.5</v>
      </c>
      <c r="Z4219">
        <v>0.16</v>
      </c>
      <c r="AA4219">
        <v>30</v>
      </c>
      <c r="AB4219">
        <v>0.28000000000000003</v>
      </c>
      <c r="AC4219">
        <v>155</v>
      </c>
      <c r="AD4219">
        <v>0.5</v>
      </c>
      <c r="AE4219">
        <v>0.01</v>
      </c>
      <c r="AF4219">
        <v>7</v>
      </c>
      <c r="AG4219">
        <v>730</v>
      </c>
      <c r="AH4219">
        <v>12</v>
      </c>
      <c r="AI4219">
        <v>1</v>
      </c>
      <c r="AJ4219">
        <v>2</v>
      </c>
      <c r="AK4219">
        <v>70</v>
      </c>
      <c r="AL4219">
        <v>0.05</v>
      </c>
      <c r="AM4219">
        <v>5</v>
      </c>
      <c r="AN4219">
        <v>5</v>
      </c>
      <c r="AO4219">
        <v>20</v>
      </c>
      <c r="AP4219">
        <v>5</v>
      </c>
      <c r="AQ4219">
        <v>20</v>
      </c>
    </row>
    <row r="4220" spans="1:43" hidden="1" x14ac:dyDescent="0.25">
      <c r="A4220" t="s">
        <v>15712</v>
      </c>
      <c r="B4220" t="s">
        <v>15713</v>
      </c>
      <c r="C4220" s="1" t="str">
        <f t="shared" si="305"/>
        <v>21:0118</v>
      </c>
      <c r="D4220" s="1" t="str">
        <f t="shared" si="306"/>
        <v>21:0027</v>
      </c>
      <c r="E4220" t="s">
        <v>15714</v>
      </c>
      <c r="F4220" t="s">
        <v>15715</v>
      </c>
      <c r="H4220">
        <v>63.9306907</v>
      </c>
      <c r="I4220">
        <v>-94.886910799999995</v>
      </c>
      <c r="J4220" s="1" t="str">
        <f t="shared" si="307"/>
        <v>Till</v>
      </c>
      <c r="K4220" s="1" t="str">
        <f t="shared" si="308"/>
        <v>&lt;63 micron</v>
      </c>
      <c r="L4220">
        <v>0.2</v>
      </c>
      <c r="M4220">
        <v>0.85</v>
      </c>
      <c r="N4220">
        <v>2</v>
      </c>
      <c r="O4220">
        <v>310</v>
      </c>
      <c r="P4220">
        <v>0.25</v>
      </c>
      <c r="Q4220">
        <v>2</v>
      </c>
      <c r="R4220">
        <v>0.43</v>
      </c>
      <c r="S4220">
        <v>0.25</v>
      </c>
      <c r="T4220">
        <v>5</v>
      </c>
      <c r="U4220">
        <v>19</v>
      </c>
      <c r="V4220">
        <v>9</v>
      </c>
      <c r="W4220">
        <v>1.63</v>
      </c>
      <c r="X4220">
        <v>5</v>
      </c>
      <c r="Y4220">
        <v>0.5</v>
      </c>
      <c r="Z4220">
        <v>0.19</v>
      </c>
      <c r="AA4220">
        <v>40</v>
      </c>
      <c r="AB4220">
        <v>0.42</v>
      </c>
      <c r="AC4220">
        <v>195</v>
      </c>
      <c r="AD4220">
        <v>0.5</v>
      </c>
      <c r="AE4220">
        <v>0.01</v>
      </c>
      <c r="AF4220">
        <v>9</v>
      </c>
      <c r="AG4220">
        <v>800</v>
      </c>
      <c r="AH4220">
        <v>14</v>
      </c>
      <c r="AI4220">
        <v>1</v>
      </c>
      <c r="AJ4220">
        <v>3</v>
      </c>
      <c r="AK4220">
        <v>80</v>
      </c>
      <c r="AL4220">
        <v>7.0000000000000007E-2</v>
      </c>
      <c r="AM4220">
        <v>5</v>
      </c>
      <c r="AN4220">
        <v>5</v>
      </c>
      <c r="AO4220">
        <v>25</v>
      </c>
      <c r="AP4220">
        <v>5</v>
      </c>
      <c r="AQ4220">
        <v>26</v>
      </c>
    </row>
    <row r="4221" spans="1:43" hidden="1" x14ac:dyDescent="0.25">
      <c r="A4221" t="s">
        <v>15716</v>
      </c>
      <c r="B4221" t="s">
        <v>15717</v>
      </c>
      <c r="C4221" s="1" t="str">
        <f t="shared" si="305"/>
        <v>21:0118</v>
      </c>
      <c r="D4221" s="1" t="str">
        <f t="shared" si="306"/>
        <v>21:0027</v>
      </c>
      <c r="E4221" t="s">
        <v>15718</v>
      </c>
      <c r="F4221" t="s">
        <v>15719</v>
      </c>
      <c r="H4221">
        <v>63.9446686</v>
      </c>
      <c r="I4221">
        <v>-94.886177900000007</v>
      </c>
      <c r="J4221" s="1" t="str">
        <f t="shared" si="307"/>
        <v>Till</v>
      </c>
      <c r="K4221" s="1" t="str">
        <f t="shared" si="308"/>
        <v>&lt;63 micron</v>
      </c>
      <c r="L4221">
        <v>0.2</v>
      </c>
      <c r="M4221">
        <v>1.31</v>
      </c>
      <c r="N4221">
        <v>2</v>
      </c>
      <c r="O4221">
        <v>290</v>
      </c>
      <c r="P4221">
        <v>0.25</v>
      </c>
      <c r="Q4221">
        <v>1</v>
      </c>
      <c r="R4221">
        <v>0.42</v>
      </c>
      <c r="S4221">
        <v>0.25</v>
      </c>
      <c r="T4221">
        <v>5</v>
      </c>
      <c r="U4221">
        <v>25</v>
      </c>
      <c r="V4221">
        <v>15</v>
      </c>
      <c r="W4221">
        <v>2.2200000000000002</v>
      </c>
      <c r="X4221">
        <v>10</v>
      </c>
      <c r="Y4221">
        <v>0.5</v>
      </c>
      <c r="Z4221">
        <v>0.37</v>
      </c>
      <c r="AA4221">
        <v>60</v>
      </c>
      <c r="AB4221">
        <v>0.54</v>
      </c>
      <c r="AC4221">
        <v>240</v>
      </c>
      <c r="AD4221">
        <v>0.5</v>
      </c>
      <c r="AE4221">
        <v>0.02</v>
      </c>
      <c r="AF4221">
        <v>13</v>
      </c>
      <c r="AG4221">
        <v>800</v>
      </c>
      <c r="AH4221">
        <v>14</v>
      </c>
      <c r="AI4221">
        <v>1</v>
      </c>
      <c r="AJ4221">
        <v>4</v>
      </c>
      <c r="AK4221">
        <v>88</v>
      </c>
      <c r="AL4221">
        <v>0.08</v>
      </c>
      <c r="AM4221">
        <v>5</v>
      </c>
      <c r="AN4221">
        <v>5</v>
      </c>
      <c r="AO4221">
        <v>33</v>
      </c>
      <c r="AP4221">
        <v>5</v>
      </c>
      <c r="AQ4221">
        <v>36</v>
      </c>
    </row>
    <row r="4222" spans="1:43" hidden="1" x14ac:dyDescent="0.25">
      <c r="A4222" t="s">
        <v>15720</v>
      </c>
      <c r="B4222" t="s">
        <v>15721</v>
      </c>
      <c r="C4222" s="1" t="str">
        <f t="shared" si="305"/>
        <v>21:0118</v>
      </c>
      <c r="D4222" s="1" t="str">
        <f t="shared" si="306"/>
        <v>21:0027</v>
      </c>
      <c r="E4222" t="s">
        <v>15722</v>
      </c>
      <c r="F4222" t="s">
        <v>15723</v>
      </c>
      <c r="H4222">
        <v>63.957576699999997</v>
      </c>
      <c r="I4222">
        <v>-94.882105100000004</v>
      </c>
      <c r="J4222" s="1" t="str">
        <f t="shared" si="307"/>
        <v>Till</v>
      </c>
      <c r="K4222" s="1" t="str">
        <f t="shared" si="308"/>
        <v>&lt;63 micron</v>
      </c>
      <c r="L4222">
        <v>0.2</v>
      </c>
      <c r="M4222">
        <v>1.1499999999999999</v>
      </c>
      <c r="N4222">
        <v>6</v>
      </c>
      <c r="O4222">
        <v>350</v>
      </c>
      <c r="P4222">
        <v>0.25</v>
      </c>
      <c r="Q4222">
        <v>1</v>
      </c>
      <c r="R4222">
        <v>0.4</v>
      </c>
      <c r="S4222">
        <v>0.25</v>
      </c>
      <c r="T4222">
        <v>4</v>
      </c>
      <c r="U4222">
        <v>19</v>
      </c>
      <c r="V4222">
        <v>13</v>
      </c>
      <c r="W4222">
        <v>2.0699999999999998</v>
      </c>
      <c r="X4222">
        <v>10</v>
      </c>
      <c r="Y4222">
        <v>0.5</v>
      </c>
      <c r="Z4222">
        <v>0.36</v>
      </c>
      <c r="AA4222">
        <v>60</v>
      </c>
      <c r="AB4222">
        <v>0.45</v>
      </c>
      <c r="AC4222">
        <v>245</v>
      </c>
      <c r="AD4222">
        <v>0.5</v>
      </c>
      <c r="AE4222">
        <v>0.02</v>
      </c>
      <c r="AF4222">
        <v>9</v>
      </c>
      <c r="AG4222">
        <v>820</v>
      </c>
      <c r="AH4222">
        <v>8</v>
      </c>
      <c r="AI4222">
        <v>1</v>
      </c>
      <c r="AJ4222">
        <v>3</v>
      </c>
      <c r="AK4222">
        <v>95</v>
      </c>
      <c r="AL4222">
        <v>7.0000000000000007E-2</v>
      </c>
      <c r="AM4222">
        <v>5</v>
      </c>
      <c r="AN4222">
        <v>5</v>
      </c>
      <c r="AO4222">
        <v>29</v>
      </c>
      <c r="AP4222">
        <v>5</v>
      </c>
      <c r="AQ4222">
        <v>32</v>
      </c>
    </row>
    <row r="4223" spans="1:43" hidden="1" x14ac:dyDescent="0.25">
      <c r="A4223" t="s">
        <v>15724</v>
      </c>
      <c r="B4223" t="s">
        <v>15725</v>
      </c>
      <c r="C4223" s="1" t="str">
        <f t="shared" si="305"/>
        <v>21:0118</v>
      </c>
      <c r="D4223" s="1" t="str">
        <f t="shared" si="306"/>
        <v>21:0027</v>
      </c>
      <c r="E4223" t="s">
        <v>15726</v>
      </c>
      <c r="F4223" t="s">
        <v>15727</v>
      </c>
      <c r="H4223">
        <v>63.974261900000002</v>
      </c>
      <c r="I4223">
        <v>-94.883042799999998</v>
      </c>
      <c r="J4223" s="1" t="str">
        <f t="shared" si="307"/>
        <v>Till</v>
      </c>
      <c r="K4223" s="1" t="str">
        <f t="shared" si="308"/>
        <v>&lt;63 micron</v>
      </c>
      <c r="L4223">
        <v>0.1</v>
      </c>
      <c r="M4223">
        <v>0.66</v>
      </c>
      <c r="N4223">
        <v>2</v>
      </c>
      <c r="O4223">
        <v>190</v>
      </c>
      <c r="P4223">
        <v>0.25</v>
      </c>
      <c r="Q4223">
        <v>1</v>
      </c>
      <c r="R4223">
        <v>0.42</v>
      </c>
      <c r="S4223">
        <v>0.25</v>
      </c>
      <c r="T4223">
        <v>2</v>
      </c>
      <c r="U4223">
        <v>13</v>
      </c>
      <c r="V4223">
        <v>10</v>
      </c>
      <c r="W4223">
        <v>1.41</v>
      </c>
      <c r="X4223">
        <v>5</v>
      </c>
      <c r="Y4223">
        <v>0.5</v>
      </c>
      <c r="Z4223">
        <v>0.16</v>
      </c>
      <c r="AA4223">
        <v>30</v>
      </c>
      <c r="AB4223">
        <v>0.28999999999999998</v>
      </c>
      <c r="AC4223">
        <v>165</v>
      </c>
      <c r="AD4223">
        <v>0.5</v>
      </c>
      <c r="AE4223">
        <v>0.01</v>
      </c>
      <c r="AF4223">
        <v>6</v>
      </c>
      <c r="AG4223">
        <v>850</v>
      </c>
      <c r="AH4223">
        <v>6</v>
      </c>
      <c r="AI4223">
        <v>1</v>
      </c>
      <c r="AJ4223">
        <v>2</v>
      </c>
      <c r="AK4223">
        <v>72</v>
      </c>
      <c r="AL4223">
        <v>0.06</v>
      </c>
      <c r="AM4223">
        <v>5</v>
      </c>
      <c r="AN4223">
        <v>5</v>
      </c>
      <c r="AO4223">
        <v>20</v>
      </c>
      <c r="AP4223">
        <v>5</v>
      </c>
      <c r="AQ4223">
        <v>20</v>
      </c>
    </row>
    <row r="4224" spans="1:43" hidden="1" x14ac:dyDescent="0.25">
      <c r="A4224" t="s">
        <v>15728</v>
      </c>
      <c r="B4224" t="s">
        <v>15729</v>
      </c>
      <c r="C4224" s="1" t="str">
        <f t="shared" si="305"/>
        <v>21:0118</v>
      </c>
      <c r="D4224" s="1" t="str">
        <f t="shared" si="306"/>
        <v>21:0027</v>
      </c>
      <c r="E4224" t="s">
        <v>15730</v>
      </c>
      <c r="F4224" t="s">
        <v>15731</v>
      </c>
      <c r="H4224">
        <v>64.003506700000003</v>
      </c>
      <c r="I4224">
        <v>-94.881841800000004</v>
      </c>
      <c r="J4224" s="1" t="str">
        <f t="shared" si="307"/>
        <v>Till</v>
      </c>
      <c r="K4224" s="1" t="str">
        <f t="shared" si="308"/>
        <v>&lt;63 micron</v>
      </c>
      <c r="L4224">
        <v>0.2</v>
      </c>
      <c r="M4224">
        <v>1</v>
      </c>
      <c r="N4224">
        <v>1</v>
      </c>
      <c r="O4224">
        <v>280</v>
      </c>
      <c r="P4224">
        <v>0.25</v>
      </c>
      <c r="Q4224">
        <v>1</v>
      </c>
      <c r="R4224">
        <v>0.44</v>
      </c>
      <c r="S4224">
        <v>0.25</v>
      </c>
      <c r="T4224">
        <v>4</v>
      </c>
      <c r="U4224">
        <v>20</v>
      </c>
      <c r="V4224">
        <v>15</v>
      </c>
      <c r="W4224">
        <v>2.06</v>
      </c>
      <c r="X4224">
        <v>10</v>
      </c>
      <c r="Y4224">
        <v>0.5</v>
      </c>
      <c r="Z4224">
        <v>0.35</v>
      </c>
      <c r="AA4224">
        <v>60</v>
      </c>
      <c r="AB4224">
        <v>0.49</v>
      </c>
      <c r="AC4224">
        <v>215</v>
      </c>
      <c r="AD4224">
        <v>0.5</v>
      </c>
      <c r="AE4224">
        <v>0.02</v>
      </c>
      <c r="AF4224">
        <v>8</v>
      </c>
      <c r="AG4224">
        <v>830</v>
      </c>
      <c r="AH4224">
        <v>12</v>
      </c>
      <c r="AI4224">
        <v>1</v>
      </c>
      <c r="AJ4224">
        <v>3</v>
      </c>
      <c r="AK4224">
        <v>64</v>
      </c>
      <c r="AL4224">
        <v>0.08</v>
      </c>
      <c r="AM4224">
        <v>5</v>
      </c>
      <c r="AN4224">
        <v>5</v>
      </c>
      <c r="AO4224">
        <v>31</v>
      </c>
      <c r="AP4224">
        <v>5</v>
      </c>
      <c r="AQ4224">
        <v>36</v>
      </c>
    </row>
    <row r="4225" spans="1:43" hidden="1" x14ac:dyDescent="0.25">
      <c r="A4225" t="s">
        <v>15732</v>
      </c>
      <c r="B4225" t="s">
        <v>15733</v>
      </c>
      <c r="C4225" s="1" t="str">
        <f t="shared" si="305"/>
        <v>21:0118</v>
      </c>
      <c r="D4225" s="1" t="str">
        <f t="shared" si="306"/>
        <v>21:0027</v>
      </c>
      <c r="E4225" t="s">
        <v>15734</v>
      </c>
      <c r="F4225" t="s">
        <v>15735</v>
      </c>
      <c r="H4225">
        <v>63.644349699999999</v>
      </c>
      <c r="I4225">
        <v>-94.868393800000007</v>
      </c>
      <c r="J4225" s="1" t="str">
        <f t="shared" si="307"/>
        <v>Till</v>
      </c>
      <c r="K4225" s="1" t="str">
        <f t="shared" si="308"/>
        <v>&lt;63 micron</v>
      </c>
      <c r="L4225">
        <v>0.2</v>
      </c>
      <c r="M4225">
        <v>0.82</v>
      </c>
      <c r="N4225">
        <v>1</v>
      </c>
      <c r="O4225">
        <v>230</v>
      </c>
      <c r="P4225">
        <v>0.25</v>
      </c>
      <c r="Q4225">
        <v>1</v>
      </c>
      <c r="R4225">
        <v>0.35</v>
      </c>
      <c r="S4225">
        <v>0.25</v>
      </c>
      <c r="T4225">
        <v>3</v>
      </c>
      <c r="U4225">
        <v>17</v>
      </c>
      <c r="V4225">
        <v>11</v>
      </c>
      <c r="W4225">
        <v>1.45</v>
      </c>
      <c r="X4225">
        <v>5</v>
      </c>
      <c r="Y4225">
        <v>0.5</v>
      </c>
      <c r="Z4225">
        <v>0.2</v>
      </c>
      <c r="AA4225">
        <v>30</v>
      </c>
      <c r="AB4225">
        <v>0.33</v>
      </c>
      <c r="AC4225">
        <v>145</v>
      </c>
      <c r="AD4225">
        <v>0.5</v>
      </c>
      <c r="AE4225">
        <v>0.01</v>
      </c>
      <c r="AF4225">
        <v>8</v>
      </c>
      <c r="AG4225">
        <v>750</v>
      </c>
      <c r="AH4225">
        <v>8</v>
      </c>
      <c r="AI4225">
        <v>1</v>
      </c>
      <c r="AJ4225">
        <v>2</v>
      </c>
      <c r="AK4225">
        <v>73</v>
      </c>
      <c r="AL4225">
        <v>0.05</v>
      </c>
      <c r="AM4225">
        <v>5</v>
      </c>
      <c r="AN4225">
        <v>5</v>
      </c>
      <c r="AO4225">
        <v>21</v>
      </c>
      <c r="AP4225">
        <v>5</v>
      </c>
      <c r="AQ4225">
        <v>22</v>
      </c>
    </row>
    <row r="4226" spans="1:43" hidden="1" x14ac:dyDescent="0.25">
      <c r="A4226" t="s">
        <v>15736</v>
      </c>
      <c r="B4226" t="s">
        <v>15737</v>
      </c>
      <c r="C4226" s="1" t="str">
        <f t="shared" si="305"/>
        <v>21:0118</v>
      </c>
      <c r="D4226" s="1" t="str">
        <f t="shared" si="306"/>
        <v>21:0027</v>
      </c>
      <c r="E4226" t="s">
        <v>15738</v>
      </c>
      <c r="F4226" t="s">
        <v>15739</v>
      </c>
      <c r="H4226">
        <v>63.660871999999998</v>
      </c>
      <c r="I4226">
        <v>-94.870855000000006</v>
      </c>
      <c r="J4226" s="1" t="str">
        <f t="shared" si="307"/>
        <v>Till</v>
      </c>
      <c r="K4226" s="1" t="str">
        <f t="shared" si="308"/>
        <v>&lt;63 micron</v>
      </c>
      <c r="L4226">
        <v>0.1</v>
      </c>
      <c r="M4226">
        <v>0.68</v>
      </c>
      <c r="N4226">
        <v>2</v>
      </c>
      <c r="O4226">
        <v>140</v>
      </c>
      <c r="P4226">
        <v>0.25</v>
      </c>
      <c r="Q4226">
        <v>1</v>
      </c>
      <c r="R4226">
        <v>0.36</v>
      </c>
      <c r="S4226">
        <v>0.25</v>
      </c>
      <c r="T4226">
        <v>2</v>
      </c>
      <c r="U4226">
        <v>15</v>
      </c>
      <c r="V4226">
        <v>12</v>
      </c>
      <c r="W4226">
        <v>1.34</v>
      </c>
      <c r="X4226">
        <v>5</v>
      </c>
      <c r="Y4226">
        <v>0.5</v>
      </c>
      <c r="Z4226">
        <v>0.15</v>
      </c>
      <c r="AA4226">
        <v>30</v>
      </c>
      <c r="AB4226">
        <v>0.3</v>
      </c>
      <c r="AC4226">
        <v>140</v>
      </c>
      <c r="AD4226">
        <v>0.5</v>
      </c>
      <c r="AE4226">
        <v>0.01</v>
      </c>
      <c r="AF4226">
        <v>7</v>
      </c>
      <c r="AG4226">
        <v>710</v>
      </c>
      <c r="AH4226">
        <v>10</v>
      </c>
      <c r="AI4226">
        <v>1</v>
      </c>
      <c r="AJ4226">
        <v>2</v>
      </c>
      <c r="AK4226">
        <v>65</v>
      </c>
      <c r="AL4226">
        <v>0.05</v>
      </c>
      <c r="AM4226">
        <v>5</v>
      </c>
      <c r="AN4226">
        <v>5</v>
      </c>
      <c r="AO4226">
        <v>20</v>
      </c>
      <c r="AP4226">
        <v>5</v>
      </c>
      <c r="AQ4226">
        <v>20</v>
      </c>
    </row>
    <row r="4227" spans="1:43" hidden="1" x14ac:dyDescent="0.25">
      <c r="A4227" t="s">
        <v>15740</v>
      </c>
      <c r="B4227" t="s">
        <v>15741</v>
      </c>
      <c r="C4227" s="1" t="str">
        <f t="shared" si="305"/>
        <v>21:0118</v>
      </c>
      <c r="D4227" s="1" t="str">
        <f t="shared" si="306"/>
        <v>21:0027</v>
      </c>
      <c r="E4227" t="s">
        <v>15742</v>
      </c>
      <c r="F4227" t="s">
        <v>15743</v>
      </c>
      <c r="H4227">
        <v>63.673129000000003</v>
      </c>
      <c r="I4227">
        <v>-94.869944899999993</v>
      </c>
      <c r="J4227" s="1" t="str">
        <f t="shared" si="307"/>
        <v>Till</v>
      </c>
      <c r="K4227" s="1" t="str">
        <f t="shared" si="308"/>
        <v>&lt;63 micron</v>
      </c>
      <c r="L4227">
        <v>0.2</v>
      </c>
      <c r="M4227">
        <v>0.91</v>
      </c>
      <c r="N4227">
        <v>4</v>
      </c>
      <c r="O4227">
        <v>170</v>
      </c>
      <c r="P4227">
        <v>0.25</v>
      </c>
      <c r="Q4227">
        <v>4</v>
      </c>
      <c r="R4227">
        <v>0.32</v>
      </c>
      <c r="S4227">
        <v>0.25</v>
      </c>
      <c r="T4227">
        <v>3</v>
      </c>
      <c r="U4227">
        <v>19</v>
      </c>
      <c r="V4227">
        <v>12</v>
      </c>
      <c r="W4227">
        <v>1.46</v>
      </c>
      <c r="X4227">
        <v>5</v>
      </c>
      <c r="Y4227">
        <v>0.5</v>
      </c>
      <c r="Z4227">
        <v>0.2</v>
      </c>
      <c r="AA4227">
        <v>30</v>
      </c>
      <c r="AB4227">
        <v>0.37</v>
      </c>
      <c r="AC4227">
        <v>155</v>
      </c>
      <c r="AD4227">
        <v>0.5</v>
      </c>
      <c r="AE4227">
        <v>0.01</v>
      </c>
      <c r="AF4227">
        <v>8</v>
      </c>
      <c r="AG4227">
        <v>690</v>
      </c>
      <c r="AH4227">
        <v>8</v>
      </c>
      <c r="AI4227">
        <v>1</v>
      </c>
      <c r="AJ4227">
        <v>2</v>
      </c>
      <c r="AK4227">
        <v>71</v>
      </c>
      <c r="AL4227">
        <v>0.04</v>
      </c>
      <c r="AM4227">
        <v>5</v>
      </c>
      <c r="AN4227">
        <v>5</v>
      </c>
      <c r="AO4227">
        <v>21</v>
      </c>
      <c r="AP4227">
        <v>5</v>
      </c>
      <c r="AQ4227">
        <v>24</v>
      </c>
    </row>
    <row r="4228" spans="1:43" hidden="1" x14ac:dyDescent="0.25">
      <c r="A4228" t="s">
        <v>15744</v>
      </c>
      <c r="B4228" t="s">
        <v>15745</v>
      </c>
      <c r="C4228" s="1" t="str">
        <f t="shared" si="305"/>
        <v>21:0118</v>
      </c>
      <c r="D4228" s="1" t="str">
        <f t="shared" si="306"/>
        <v>21:0027</v>
      </c>
      <c r="E4228" t="s">
        <v>15746</v>
      </c>
      <c r="F4228" t="s">
        <v>15747</v>
      </c>
      <c r="H4228">
        <v>63.701255400000001</v>
      </c>
      <c r="I4228">
        <v>-94.869230999999999</v>
      </c>
      <c r="J4228" s="1" t="str">
        <f t="shared" si="307"/>
        <v>Till</v>
      </c>
      <c r="K4228" s="1" t="str">
        <f t="shared" si="308"/>
        <v>&lt;63 micron</v>
      </c>
      <c r="L4228">
        <v>0.1</v>
      </c>
      <c r="M4228">
        <v>0.76</v>
      </c>
      <c r="N4228">
        <v>4</v>
      </c>
      <c r="O4228">
        <v>200</v>
      </c>
      <c r="P4228">
        <v>0.25</v>
      </c>
      <c r="Q4228">
        <v>1</v>
      </c>
      <c r="R4228">
        <v>0.33</v>
      </c>
      <c r="S4228">
        <v>0.25</v>
      </c>
      <c r="T4228">
        <v>2</v>
      </c>
      <c r="U4228">
        <v>16</v>
      </c>
      <c r="V4228">
        <v>11</v>
      </c>
      <c r="W4228">
        <v>1.33</v>
      </c>
      <c r="X4228">
        <v>5</v>
      </c>
      <c r="Y4228">
        <v>0.5</v>
      </c>
      <c r="Z4228">
        <v>0.17</v>
      </c>
      <c r="AA4228">
        <v>30</v>
      </c>
      <c r="AB4228">
        <v>0.32</v>
      </c>
      <c r="AC4228">
        <v>135</v>
      </c>
      <c r="AD4228">
        <v>0.5</v>
      </c>
      <c r="AE4228">
        <v>0.01</v>
      </c>
      <c r="AF4228">
        <v>7</v>
      </c>
      <c r="AG4228">
        <v>700</v>
      </c>
      <c r="AH4228">
        <v>4</v>
      </c>
      <c r="AI4228">
        <v>1</v>
      </c>
      <c r="AJ4228">
        <v>2</v>
      </c>
      <c r="AK4228">
        <v>66</v>
      </c>
      <c r="AL4228">
        <v>0.04</v>
      </c>
      <c r="AM4228">
        <v>5</v>
      </c>
      <c r="AN4228">
        <v>5</v>
      </c>
      <c r="AO4228">
        <v>19</v>
      </c>
      <c r="AP4228">
        <v>5</v>
      </c>
      <c r="AQ4228">
        <v>20</v>
      </c>
    </row>
    <row r="4229" spans="1:43" hidden="1" x14ac:dyDescent="0.25">
      <c r="A4229" t="s">
        <v>15748</v>
      </c>
      <c r="B4229" t="s">
        <v>15749</v>
      </c>
      <c r="C4229" s="1" t="str">
        <f t="shared" si="305"/>
        <v>21:0118</v>
      </c>
      <c r="D4229" s="1" t="str">
        <f t="shared" si="306"/>
        <v>21:0027</v>
      </c>
      <c r="E4229" t="s">
        <v>15750</v>
      </c>
      <c r="F4229" t="s">
        <v>15751</v>
      </c>
      <c r="H4229">
        <v>63.719452400000002</v>
      </c>
      <c r="I4229">
        <v>-94.866463600000003</v>
      </c>
      <c r="J4229" s="1" t="str">
        <f t="shared" si="307"/>
        <v>Till</v>
      </c>
      <c r="K4229" s="1" t="str">
        <f t="shared" si="308"/>
        <v>&lt;63 micron</v>
      </c>
      <c r="L4229">
        <v>0.2</v>
      </c>
      <c r="M4229">
        <v>0.57999999999999996</v>
      </c>
      <c r="N4229">
        <v>1</v>
      </c>
      <c r="O4229">
        <v>120</v>
      </c>
      <c r="P4229">
        <v>0.25</v>
      </c>
      <c r="Q4229">
        <v>2</v>
      </c>
      <c r="R4229">
        <v>0.32</v>
      </c>
      <c r="S4229">
        <v>0.25</v>
      </c>
      <c r="T4229">
        <v>2</v>
      </c>
      <c r="U4229">
        <v>14</v>
      </c>
      <c r="V4229">
        <v>13</v>
      </c>
      <c r="W4229">
        <v>1.18</v>
      </c>
      <c r="X4229">
        <v>5</v>
      </c>
      <c r="Y4229">
        <v>0.5</v>
      </c>
      <c r="Z4229">
        <v>0.12</v>
      </c>
      <c r="AA4229">
        <v>20</v>
      </c>
      <c r="AB4229">
        <v>0.25</v>
      </c>
      <c r="AC4229">
        <v>115</v>
      </c>
      <c r="AD4229">
        <v>0.5</v>
      </c>
      <c r="AE4229">
        <v>0.01</v>
      </c>
      <c r="AF4229">
        <v>6</v>
      </c>
      <c r="AG4229">
        <v>660</v>
      </c>
      <c r="AH4229">
        <v>6</v>
      </c>
      <c r="AI4229">
        <v>1</v>
      </c>
      <c r="AJ4229">
        <v>2</v>
      </c>
      <c r="AK4229">
        <v>59</v>
      </c>
      <c r="AL4229">
        <v>0.04</v>
      </c>
      <c r="AM4229">
        <v>5</v>
      </c>
      <c r="AN4229">
        <v>5</v>
      </c>
      <c r="AO4229">
        <v>16</v>
      </c>
      <c r="AP4229">
        <v>5</v>
      </c>
      <c r="AQ4229">
        <v>18</v>
      </c>
    </row>
    <row r="4230" spans="1:43" hidden="1" x14ac:dyDescent="0.25">
      <c r="A4230" t="s">
        <v>15752</v>
      </c>
      <c r="B4230" t="s">
        <v>15753</v>
      </c>
      <c r="C4230" s="1" t="str">
        <f t="shared" si="305"/>
        <v>21:0118</v>
      </c>
      <c r="D4230" s="1" t="str">
        <f t="shared" si="306"/>
        <v>21:0027</v>
      </c>
      <c r="E4230" t="s">
        <v>15754</v>
      </c>
      <c r="F4230" t="s">
        <v>15755</v>
      </c>
      <c r="H4230">
        <v>63.896325900000001</v>
      </c>
      <c r="I4230">
        <v>-94.847946199999996</v>
      </c>
      <c r="J4230" s="1" t="str">
        <f t="shared" si="307"/>
        <v>Till</v>
      </c>
      <c r="K4230" s="1" t="str">
        <f t="shared" si="308"/>
        <v>&lt;63 micron</v>
      </c>
      <c r="L4230">
        <v>0.1</v>
      </c>
      <c r="M4230">
        <v>0.62</v>
      </c>
      <c r="N4230">
        <v>1</v>
      </c>
      <c r="O4230">
        <v>150</v>
      </c>
      <c r="P4230">
        <v>0.25</v>
      </c>
      <c r="Q4230">
        <v>1</v>
      </c>
      <c r="R4230">
        <v>0.37</v>
      </c>
      <c r="S4230">
        <v>0.25</v>
      </c>
      <c r="T4230">
        <v>3</v>
      </c>
      <c r="U4230">
        <v>14</v>
      </c>
      <c r="V4230">
        <v>8</v>
      </c>
      <c r="W4230">
        <v>1.33</v>
      </c>
      <c r="X4230">
        <v>5</v>
      </c>
      <c r="Y4230">
        <v>0.5</v>
      </c>
      <c r="Z4230">
        <v>0.13</v>
      </c>
      <c r="AA4230">
        <v>30</v>
      </c>
      <c r="AB4230">
        <v>0.28999999999999998</v>
      </c>
      <c r="AC4230">
        <v>155</v>
      </c>
      <c r="AD4230">
        <v>0.5</v>
      </c>
      <c r="AE4230">
        <v>0.01</v>
      </c>
      <c r="AF4230">
        <v>7</v>
      </c>
      <c r="AG4230">
        <v>730</v>
      </c>
      <c r="AH4230">
        <v>6</v>
      </c>
      <c r="AI4230">
        <v>1</v>
      </c>
      <c r="AJ4230">
        <v>2</v>
      </c>
      <c r="AK4230">
        <v>69</v>
      </c>
      <c r="AL4230">
        <v>0.06</v>
      </c>
      <c r="AM4230">
        <v>5</v>
      </c>
      <c r="AN4230">
        <v>5</v>
      </c>
      <c r="AO4230">
        <v>19</v>
      </c>
      <c r="AP4230">
        <v>5</v>
      </c>
      <c r="AQ4230">
        <v>18</v>
      </c>
    </row>
    <row r="4231" spans="1:43" hidden="1" x14ac:dyDescent="0.25">
      <c r="A4231" t="s">
        <v>15756</v>
      </c>
      <c r="B4231" t="s">
        <v>15757</v>
      </c>
      <c r="C4231" s="1" t="str">
        <f t="shared" si="305"/>
        <v>21:0118</v>
      </c>
      <c r="D4231" s="1" t="str">
        <f t="shared" si="306"/>
        <v>21:0027</v>
      </c>
      <c r="E4231" t="s">
        <v>15758</v>
      </c>
      <c r="F4231" t="s">
        <v>15759</v>
      </c>
      <c r="H4231">
        <v>63.917439999999999</v>
      </c>
      <c r="I4231">
        <v>-94.862671700000007</v>
      </c>
      <c r="J4231" s="1" t="str">
        <f t="shared" si="307"/>
        <v>Till</v>
      </c>
      <c r="K4231" s="1" t="str">
        <f t="shared" si="308"/>
        <v>&lt;63 micron</v>
      </c>
      <c r="L4231">
        <v>0.2</v>
      </c>
      <c r="M4231">
        <v>0.66</v>
      </c>
      <c r="N4231">
        <v>1</v>
      </c>
      <c r="O4231">
        <v>210</v>
      </c>
      <c r="P4231">
        <v>0.25</v>
      </c>
      <c r="Q4231">
        <v>2</v>
      </c>
      <c r="R4231">
        <v>0.34</v>
      </c>
      <c r="S4231">
        <v>0.25</v>
      </c>
      <c r="T4231">
        <v>2</v>
      </c>
      <c r="U4231">
        <v>15</v>
      </c>
      <c r="V4231">
        <v>8</v>
      </c>
      <c r="W4231">
        <v>1.34</v>
      </c>
      <c r="X4231">
        <v>5</v>
      </c>
      <c r="Y4231">
        <v>0.5</v>
      </c>
      <c r="Z4231">
        <v>0.15</v>
      </c>
      <c r="AA4231">
        <v>30</v>
      </c>
      <c r="AB4231">
        <v>0.27</v>
      </c>
      <c r="AC4231">
        <v>150</v>
      </c>
      <c r="AD4231">
        <v>0.5</v>
      </c>
      <c r="AE4231">
        <v>0.01</v>
      </c>
      <c r="AF4231">
        <v>6</v>
      </c>
      <c r="AG4231">
        <v>780</v>
      </c>
      <c r="AH4231">
        <v>8</v>
      </c>
      <c r="AI4231">
        <v>1</v>
      </c>
      <c r="AJ4231">
        <v>2</v>
      </c>
      <c r="AK4231">
        <v>68</v>
      </c>
      <c r="AL4231">
        <v>0.05</v>
      </c>
      <c r="AM4231">
        <v>5</v>
      </c>
      <c r="AN4231">
        <v>5</v>
      </c>
      <c r="AO4231">
        <v>19</v>
      </c>
      <c r="AP4231">
        <v>5</v>
      </c>
      <c r="AQ4231">
        <v>18</v>
      </c>
    </row>
    <row r="4232" spans="1:43" hidden="1" x14ac:dyDescent="0.25">
      <c r="A4232" t="s">
        <v>15760</v>
      </c>
      <c r="B4232" t="s">
        <v>15761</v>
      </c>
      <c r="C4232" s="1" t="str">
        <f t="shared" si="305"/>
        <v>21:0118</v>
      </c>
      <c r="D4232" s="1" t="str">
        <f t="shared" si="306"/>
        <v>21:0027</v>
      </c>
      <c r="E4232" t="s">
        <v>15762</v>
      </c>
      <c r="F4232" t="s">
        <v>15763</v>
      </c>
      <c r="H4232">
        <v>63.932646400000003</v>
      </c>
      <c r="I4232">
        <v>-94.8472984</v>
      </c>
      <c r="J4232" s="1" t="str">
        <f t="shared" si="307"/>
        <v>Till</v>
      </c>
      <c r="K4232" s="1" t="str">
        <f t="shared" si="308"/>
        <v>&lt;63 micron</v>
      </c>
      <c r="L4232">
        <v>0.2</v>
      </c>
      <c r="M4232">
        <v>0.36</v>
      </c>
      <c r="N4232">
        <v>4</v>
      </c>
      <c r="O4232">
        <v>140</v>
      </c>
      <c r="P4232">
        <v>0.25</v>
      </c>
      <c r="Q4232">
        <v>1</v>
      </c>
      <c r="R4232">
        <v>0.38</v>
      </c>
      <c r="S4232">
        <v>0.25</v>
      </c>
      <c r="T4232">
        <v>2</v>
      </c>
      <c r="U4232">
        <v>11</v>
      </c>
      <c r="V4232">
        <v>6</v>
      </c>
      <c r="W4232">
        <v>1.25</v>
      </c>
      <c r="X4232">
        <v>5</v>
      </c>
      <c r="Y4232">
        <v>0.5</v>
      </c>
      <c r="Z4232">
        <v>0.06</v>
      </c>
      <c r="AA4232">
        <v>40</v>
      </c>
      <c r="AB4232">
        <v>0.18</v>
      </c>
      <c r="AC4232">
        <v>130</v>
      </c>
      <c r="AD4232">
        <v>0.5</v>
      </c>
      <c r="AE4232">
        <v>0.01</v>
      </c>
      <c r="AF4232">
        <v>3</v>
      </c>
      <c r="AG4232">
        <v>880</v>
      </c>
      <c r="AH4232">
        <v>8</v>
      </c>
      <c r="AI4232">
        <v>1</v>
      </c>
      <c r="AJ4232">
        <v>1</v>
      </c>
      <c r="AK4232">
        <v>66</v>
      </c>
      <c r="AL4232">
        <v>0.04</v>
      </c>
      <c r="AM4232">
        <v>5</v>
      </c>
      <c r="AN4232">
        <v>5</v>
      </c>
      <c r="AO4232">
        <v>17</v>
      </c>
      <c r="AP4232">
        <v>5</v>
      </c>
      <c r="AQ4232">
        <v>12</v>
      </c>
    </row>
    <row r="4233" spans="1:43" hidden="1" x14ac:dyDescent="0.25">
      <c r="A4233" t="s">
        <v>15764</v>
      </c>
      <c r="B4233" t="s">
        <v>15765</v>
      </c>
      <c r="C4233" s="1" t="str">
        <f t="shared" si="305"/>
        <v>21:0118</v>
      </c>
      <c r="D4233" s="1" t="str">
        <f t="shared" si="306"/>
        <v>21:0027</v>
      </c>
      <c r="E4233" t="s">
        <v>15766</v>
      </c>
      <c r="F4233" t="s">
        <v>15767</v>
      </c>
      <c r="H4233">
        <v>63.958857899999998</v>
      </c>
      <c r="I4233">
        <v>-94.844574699999995</v>
      </c>
      <c r="J4233" s="1" t="str">
        <f t="shared" si="307"/>
        <v>Till</v>
      </c>
      <c r="K4233" s="1" t="str">
        <f t="shared" si="308"/>
        <v>&lt;63 micron</v>
      </c>
      <c r="L4233">
        <v>0.1</v>
      </c>
      <c r="M4233">
        <v>0.52</v>
      </c>
      <c r="N4233">
        <v>1</v>
      </c>
      <c r="O4233">
        <v>130</v>
      </c>
      <c r="P4233">
        <v>0.25</v>
      </c>
      <c r="Q4233">
        <v>2</v>
      </c>
      <c r="R4233">
        <v>0.33</v>
      </c>
      <c r="S4233">
        <v>0.25</v>
      </c>
      <c r="T4233">
        <v>3</v>
      </c>
      <c r="U4233">
        <v>14</v>
      </c>
      <c r="V4233">
        <v>7</v>
      </c>
      <c r="W4233">
        <v>1.34</v>
      </c>
      <c r="X4233">
        <v>5</v>
      </c>
      <c r="Y4233">
        <v>0.5</v>
      </c>
      <c r="Z4233">
        <v>0.09</v>
      </c>
      <c r="AA4233">
        <v>30</v>
      </c>
      <c r="AB4233">
        <v>0.27</v>
      </c>
      <c r="AC4233">
        <v>160</v>
      </c>
      <c r="AD4233">
        <v>0.5</v>
      </c>
      <c r="AE4233">
        <v>0.01</v>
      </c>
      <c r="AF4233">
        <v>5</v>
      </c>
      <c r="AG4233">
        <v>750</v>
      </c>
      <c r="AH4233">
        <v>8</v>
      </c>
      <c r="AI4233">
        <v>1</v>
      </c>
      <c r="AJ4233">
        <v>2</v>
      </c>
      <c r="AK4233">
        <v>66</v>
      </c>
      <c r="AL4233">
        <v>0.05</v>
      </c>
      <c r="AM4233">
        <v>5</v>
      </c>
      <c r="AN4233">
        <v>5</v>
      </c>
      <c r="AO4233">
        <v>19</v>
      </c>
      <c r="AP4233">
        <v>5</v>
      </c>
      <c r="AQ4233">
        <v>16</v>
      </c>
    </row>
    <row r="4234" spans="1:43" hidden="1" x14ac:dyDescent="0.25">
      <c r="A4234" t="s">
        <v>15768</v>
      </c>
      <c r="B4234" t="s">
        <v>15769</v>
      </c>
      <c r="C4234" s="1" t="str">
        <f t="shared" si="305"/>
        <v>21:0118</v>
      </c>
      <c r="D4234" s="1" t="str">
        <f t="shared" si="306"/>
        <v>21:0027</v>
      </c>
      <c r="E4234" t="s">
        <v>15770</v>
      </c>
      <c r="F4234" t="s">
        <v>15771</v>
      </c>
      <c r="H4234">
        <v>63.975884600000001</v>
      </c>
      <c r="I4234">
        <v>-94.850416800000005</v>
      </c>
      <c r="J4234" s="1" t="str">
        <f t="shared" si="307"/>
        <v>Till</v>
      </c>
      <c r="K4234" s="1" t="str">
        <f t="shared" si="308"/>
        <v>&lt;63 micron</v>
      </c>
      <c r="L4234">
        <v>0.1</v>
      </c>
      <c r="M4234">
        <v>0.54</v>
      </c>
      <c r="N4234">
        <v>1</v>
      </c>
      <c r="O4234">
        <v>110</v>
      </c>
      <c r="P4234">
        <v>0.25</v>
      </c>
      <c r="Q4234">
        <v>1</v>
      </c>
      <c r="R4234">
        <v>0.32</v>
      </c>
      <c r="S4234">
        <v>0.25</v>
      </c>
      <c r="T4234">
        <v>2</v>
      </c>
      <c r="U4234">
        <v>13</v>
      </c>
      <c r="V4234">
        <v>7</v>
      </c>
      <c r="W4234">
        <v>1.23</v>
      </c>
      <c r="X4234">
        <v>5</v>
      </c>
      <c r="Y4234">
        <v>0.5</v>
      </c>
      <c r="Z4234">
        <v>0.1</v>
      </c>
      <c r="AA4234">
        <v>30</v>
      </c>
      <c r="AB4234">
        <v>0.28000000000000003</v>
      </c>
      <c r="AC4234">
        <v>125</v>
      </c>
      <c r="AD4234">
        <v>0.5</v>
      </c>
      <c r="AE4234">
        <v>0.01</v>
      </c>
      <c r="AF4234">
        <v>6</v>
      </c>
      <c r="AG4234">
        <v>710</v>
      </c>
      <c r="AH4234">
        <v>8</v>
      </c>
      <c r="AI4234">
        <v>1</v>
      </c>
      <c r="AJ4234">
        <v>2</v>
      </c>
      <c r="AK4234">
        <v>63</v>
      </c>
      <c r="AL4234">
        <v>0.05</v>
      </c>
      <c r="AM4234">
        <v>5</v>
      </c>
      <c r="AN4234">
        <v>5</v>
      </c>
      <c r="AO4234">
        <v>18</v>
      </c>
      <c r="AP4234">
        <v>5</v>
      </c>
      <c r="AQ4234">
        <v>18</v>
      </c>
    </row>
    <row r="4235" spans="1:43" hidden="1" x14ac:dyDescent="0.25">
      <c r="A4235" t="s">
        <v>15772</v>
      </c>
      <c r="B4235" t="s">
        <v>15773</v>
      </c>
      <c r="C4235" s="1" t="str">
        <f t="shared" si="305"/>
        <v>21:0118</v>
      </c>
      <c r="D4235" s="1" t="str">
        <f t="shared" si="306"/>
        <v>21:0027</v>
      </c>
      <c r="E4235" t="s">
        <v>15774</v>
      </c>
      <c r="F4235" t="s">
        <v>15775</v>
      </c>
      <c r="H4235">
        <v>64.003906599999993</v>
      </c>
      <c r="I4235">
        <v>-94.859164300000003</v>
      </c>
      <c r="J4235" s="1" t="str">
        <f t="shared" si="307"/>
        <v>Till</v>
      </c>
      <c r="K4235" s="1" t="str">
        <f t="shared" si="308"/>
        <v>&lt;63 micron</v>
      </c>
      <c r="L4235">
        <v>0.2</v>
      </c>
      <c r="M4235">
        <v>1.1200000000000001</v>
      </c>
      <c r="N4235">
        <v>4</v>
      </c>
      <c r="O4235">
        <v>370</v>
      </c>
      <c r="P4235">
        <v>0.25</v>
      </c>
      <c r="Q4235">
        <v>2</v>
      </c>
      <c r="R4235">
        <v>0.42</v>
      </c>
      <c r="S4235">
        <v>0.25</v>
      </c>
      <c r="T4235">
        <v>6</v>
      </c>
      <c r="U4235">
        <v>20</v>
      </c>
      <c r="V4235">
        <v>17</v>
      </c>
      <c r="W4235">
        <v>2.12</v>
      </c>
      <c r="X4235">
        <v>5</v>
      </c>
      <c r="Y4235">
        <v>0.5</v>
      </c>
      <c r="Z4235">
        <v>0.35</v>
      </c>
      <c r="AA4235">
        <v>60</v>
      </c>
      <c r="AB4235">
        <v>0.48</v>
      </c>
      <c r="AC4235">
        <v>230</v>
      </c>
      <c r="AD4235">
        <v>1</v>
      </c>
      <c r="AE4235">
        <v>0.02</v>
      </c>
      <c r="AF4235">
        <v>9</v>
      </c>
      <c r="AG4235">
        <v>840</v>
      </c>
      <c r="AH4235">
        <v>10</v>
      </c>
      <c r="AI4235">
        <v>1</v>
      </c>
      <c r="AJ4235">
        <v>3</v>
      </c>
      <c r="AK4235">
        <v>77</v>
      </c>
      <c r="AL4235">
        <v>7.0000000000000007E-2</v>
      </c>
      <c r="AM4235">
        <v>5</v>
      </c>
      <c r="AN4235">
        <v>5</v>
      </c>
      <c r="AO4235">
        <v>32</v>
      </c>
      <c r="AP4235">
        <v>5</v>
      </c>
      <c r="AQ4235">
        <v>34</v>
      </c>
    </row>
    <row r="4236" spans="1:43" hidden="1" x14ac:dyDescent="0.25">
      <c r="A4236" t="s">
        <v>15776</v>
      </c>
      <c r="B4236" t="s">
        <v>15777</v>
      </c>
      <c r="C4236" s="1" t="str">
        <f t="shared" ref="C4236:C4299" si="309">HYPERLINK("http://geochem.nrcan.gc.ca/cdogs/content/bdl/bdl210118_e.htm", "21:0118")</f>
        <v>21:0118</v>
      </c>
      <c r="D4236" s="1" t="str">
        <f t="shared" ref="D4236:D4299" si="310">HYPERLINK("http://geochem.nrcan.gc.ca/cdogs/content/svy/svy210027_e.htm", "21:0027")</f>
        <v>21:0027</v>
      </c>
      <c r="E4236" t="s">
        <v>15778</v>
      </c>
      <c r="F4236" t="s">
        <v>15779</v>
      </c>
      <c r="H4236">
        <v>63.992504799999999</v>
      </c>
      <c r="I4236">
        <v>-94.850820999999996</v>
      </c>
      <c r="J4236" s="1" t="str">
        <f t="shared" ref="J4236:J4299" si="311">HYPERLINK("http://geochem.nrcan.gc.ca/cdogs/content/kwd/kwd020044_e.htm", "Till")</f>
        <v>Till</v>
      </c>
      <c r="K4236" s="1" t="str">
        <f t="shared" ref="K4236:K4299" si="312">HYPERLINK("http://geochem.nrcan.gc.ca/cdogs/content/kwd/kwd080004_e.htm", "&lt;63 micron")</f>
        <v>&lt;63 micron</v>
      </c>
      <c r="L4236">
        <v>0.2</v>
      </c>
      <c r="M4236">
        <v>0.66</v>
      </c>
      <c r="N4236">
        <v>4</v>
      </c>
      <c r="O4236">
        <v>230</v>
      </c>
      <c r="P4236">
        <v>0.25</v>
      </c>
      <c r="Q4236">
        <v>2</v>
      </c>
      <c r="R4236">
        <v>0.44</v>
      </c>
      <c r="S4236">
        <v>0.25</v>
      </c>
      <c r="T4236">
        <v>3</v>
      </c>
      <c r="U4236">
        <v>15</v>
      </c>
      <c r="V4236">
        <v>12</v>
      </c>
      <c r="W4236">
        <v>1.6</v>
      </c>
      <c r="X4236">
        <v>5</v>
      </c>
      <c r="Y4236">
        <v>0.5</v>
      </c>
      <c r="Z4236">
        <v>0.17</v>
      </c>
      <c r="AA4236">
        <v>40</v>
      </c>
      <c r="AB4236">
        <v>0.31</v>
      </c>
      <c r="AC4236">
        <v>175</v>
      </c>
      <c r="AD4236">
        <v>0.5</v>
      </c>
      <c r="AE4236">
        <v>0.01</v>
      </c>
      <c r="AF4236">
        <v>7</v>
      </c>
      <c r="AG4236">
        <v>900</v>
      </c>
      <c r="AH4236">
        <v>12</v>
      </c>
      <c r="AI4236">
        <v>1</v>
      </c>
      <c r="AJ4236">
        <v>2</v>
      </c>
      <c r="AK4236">
        <v>66</v>
      </c>
      <c r="AL4236">
        <v>7.0000000000000007E-2</v>
      </c>
      <c r="AM4236">
        <v>5</v>
      </c>
      <c r="AN4236">
        <v>5</v>
      </c>
      <c r="AO4236">
        <v>23</v>
      </c>
      <c r="AP4236">
        <v>5</v>
      </c>
      <c r="AQ4236">
        <v>22</v>
      </c>
    </row>
    <row r="4237" spans="1:43" hidden="1" x14ac:dyDescent="0.25">
      <c r="A4237" t="s">
        <v>15780</v>
      </c>
      <c r="B4237" t="s">
        <v>15781</v>
      </c>
      <c r="C4237" s="1" t="str">
        <f t="shared" si="309"/>
        <v>21:0118</v>
      </c>
      <c r="D4237" s="1" t="str">
        <f t="shared" si="310"/>
        <v>21:0027</v>
      </c>
      <c r="E4237" t="s">
        <v>15782</v>
      </c>
      <c r="F4237" t="s">
        <v>15783</v>
      </c>
      <c r="H4237">
        <v>63.661374500000001</v>
      </c>
      <c r="I4237">
        <v>-94.840961300000004</v>
      </c>
      <c r="J4237" s="1" t="str">
        <f t="shared" si="311"/>
        <v>Till</v>
      </c>
      <c r="K4237" s="1" t="str">
        <f t="shared" si="312"/>
        <v>&lt;63 micron</v>
      </c>
      <c r="L4237">
        <v>0.2</v>
      </c>
      <c r="M4237">
        <v>0.71</v>
      </c>
      <c r="N4237">
        <v>1</v>
      </c>
      <c r="O4237">
        <v>150</v>
      </c>
      <c r="P4237">
        <v>0.25</v>
      </c>
      <c r="Q4237">
        <v>4</v>
      </c>
      <c r="R4237">
        <v>0.36</v>
      </c>
      <c r="S4237">
        <v>0.25</v>
      </c>
      <c r="T4237">
        <v>2</v>
      </c>
      <c r="U4237">
        <v>18</v>
      </c>
      <c r="V4237">
        <v>9</v>
      </c>
      <c r="W4237">
        <v>1.49</v>
      </c>
      <c r="X4237">
        <v>5</v>
      </c>
      <c r="Y4237">
        <v>0.5</v>
      </c>
      <c r="Z4237">
        <v>0.13</v>
      </c>
      <c r="AA4237">
        <v>30</v>
      </c>
      <c r="AB4237">
        <v>0.35</v>
      </c>
      <c r="AC4237">
        <v>145</v>
      </c>
      <c r="AD4237">
        <v>0.5</v>
      </c>
      <c r="AE4237">
        <v>0.01</v>
      </c>
      <c r="AF4237">
        <v>8</v>
      </c>
      <c r="AG4237">
        <v>720</v>
      </c>
      <c r="AH4237">
        <v>6</v>
      </c>
      <c r="AI4237">
        <v>1</v>
      </c>
      <c r="AJ4237">
        <v>2</v>
      </c>
      <c r="AK4237">
        <v>79</v>
      </c>
      <c r="AL4237">
        <v>0.06</v>
      </c>
      <c r="AM4237">
        <v>5</v>
      </c>
      <c r="AN4237">
        <v>5</v>
      </c>
      <c r="AO4237">
        <v>22</v>
      </c>
      <c r="AP4237">
        <v>5</v>
      </c>
      <c r="AQ4237">
        <v>20</v>
      </c>
    </row>
    <row r="4238" spans="1:43" hidden="1" x14ac:dyDescent="0.25">
      <c r="A4238" t="s">
        <v>15784</v>
      </c>
      <c r="B4238" t="s">
        <v>15785</v>
      </c>
      <c r="C4238" s="1" t="str">
        <f t="shared" si="309"/>
        <v>21:0118</v>
      </c>
      <c r="D4238" s="1" t="str">
        <f t="shared" si="310"/>
        <v>21:0027</v>
      </c>
      <c r="E4238" t="s">
        <v>15786</v>
      </c>
      <c r="F4238" t="s">
        <v>15787</v>
      </c>
      <c r="H4238">
        <v>63.697397899999999</v>
      </c>
      <c r="I4238">
        <v>-94.834115400000002</v>
      </c>
      <c r="J4238" s="1" t="str">
        <f t="shared" si="311"/>
        <v>Till</v>
      </c>
      <c r="K4238" s="1" t="str">
        <f t="shared" si="312"/>
        <v>&lt;63 micron</v>
      </c>
      <c r="L4238">
        <v>0.2</v>
      </c>
      <c r="M4238">
        <v>1.07</v>
      </c>
      <c r="N4238">
        <v>2</v>
      </c>
      <c r="O4238">
        <v>230</v>
      </c>
      <c r="P4238">
        <v>0.25</v>
      </c>
      <c r="Q4238">
        <v>2</v>
      </c>
      <c r="R4238">
        <v>0.33</v>
      </c>
      <c r="S4238">
        <v>0.25</v>
      </c>
      <c r="T4238">
        <v>5</v>
      </c>
      <c r="U4238">
        <v>20</v>
      </c>
      <c r="V4238">
        <v>13</v>
      </c>
      <c r="W4238">
        <v>1.48</v>
      </c>
      <c r="X4238">
        <v>5</v>
      </c>
      <c r="Y4238">
        <v>0.5</v>
      </c>
      <c r="Z4238">
        <v>0.24</v>
      </c>
      <c r="AA4238">
        <v>30</v>
      </c>
      <c r="AB4238">
        <v>0.42</v>
      </c>
      <c r="AC4238">
        <v>160</v>
      </c>
      <c r="AD4238">
        <v>0.5</v>
      </c>
      <c r="AE4238">
        <v>0.01</v>
      </c>
      <c r="AF4238">
        <v>9</v>
      </c>
      <c r="AG4238">
        <v>640</v>
      </c>
      <c r="AH4238">
        <v>8</v>
      </c>
      <c r="AI4238">
        <v>1</v>
      </c>
      <c r="AJ4238">
        <v>2</v>
      </c>
      <c r="AK4238">
        <v>75</v>
      </c>
      <c r="AL4238">
        <v>0.04</v>
      </c>
      <c r="AM4238">
        <v>5</v>
      </c>
      <c r="AN4238">
        <v>5</v>
      </c>
      <c r="AO4238">
        <v>21</v>
      </c>
      <c r="AP4238">
        <v>5</v>
      </c>
      <c r="AQ4238">
        <v>24</v>
      </c>
    </row>
    <row r="4239" spans="1:43" hidden="1" x14ac:dyDescent="0.25">
      <c r="A4239" t="s">
        <v>15788</v>
      </c>
      <c r="B4239" t="s">
        <v>15789</v>
      </c>
      <c r="C4239" s="1" t="str">
        <f t="shared" si="309"/>
        <v>21:0118</v>
      </c>
      <c r="D4239" s="1" t="str">
        <f t="shared" si="310"/>
        <v>21:0027</v>
      </c>
      <c r="E4239" t="s">
        <v>15790</v>
      </c>
      <c r="F4239" t="s">
        <v>15791</v>
      </c>
      <c r="H4239">
        <v>63.7202245</v>
      </c>
      <c r="I4239">
        <v>-94.8357156</v>
      </c>
      <c r="J4239" s="1" t="str">
        <f t="shared" si="311"/>
        <v>Till</v>
      </c>
      <c r="K4239" s="1" t="str">
        <f t="shared" si="312"/>
        <v>&lt;63 micron</v>
      </c>
      <c r="L4239">
        <v>0.2</v>
      </c>
      <c r="M4239">
        <v>0.48</v>
      </c>
      <c r="N4239">
        <v>6</v>
      </c>
      <c r="O4239">
        <v>70</v>
      </c>
      <c r="P4239">
        <v>0.25</v>
      </c>
      <c r="Q4239">
        <v>2</v>
      </c>
      <c r="R4239">
        <v>0.35</v>
      </c>
      <c r="S4239">
        <v>0.25</v>
      </c>
      <c r="T4239">
        <v>2</v>
      </c>
      <c r="U4239">
        <v>14</v>
      </c>
      <c r="V4239">
        <v>9</v>
      </c>
      <c r="W4239">
        <v>1.18</v>
      </c>
      <c r="X4239">
        <v>5</v>
      </c>
      <c r="Y4239">
        <v>0.5</v>
      </c>
      <c r="Z4239">
        <v>0.08</v>
      </c>
      <c r="AA4239">
        <v>30</v>
      </c>
      <c r="AB4239">
        <v>0.24</v>
      </c>
      <c r="AC4239">
        <v>135</v>
      </c>
      <c r="AD4239">
        <v>0.5</v>
      </c>
      <c r="AE4239">
        <v>0.01</v>
      </c>
      <c r="AF4239">
        <v>5</v>
      </c>
      <c r="AG4239">
        <v>780</v>
      </c>
      <c r="AH4239">
        <v>6</v>
      </c>
      <c r="AI4239">
        <v>1</v>
      </c>
      <c r="AJ4239">
        <v>2</v>
      </c>
      <c r="AK4239">
        <v>75</v>
      </c>
      <c r="AL4239">
        <v>0.04</v>
      </c>
      <c r="AM4239">
        <v>5</v>
      </c>
      <c r="AN4239">
        <v>5</v>
      </c>
      <c r="AO4239">
        <v>17</v>
      </c>
      <c r="AP4239">
        <v>5</v>
      </c>
      <c r="AQ4239">
        <v>16</v>
      </c>
    </row>
    <row r="4240" spans="1:43" hidden="1" x14ac:dyDescent="0.25">
      <c r="A4240" t="s">
        <v>15792</v>
      </c>
      <c r="B4240" t="s">
        <v>15793</v>
      </c>
      <c r="C4240" s="1" t="str">
        <f t="shared" si="309"/>
        <v>21:0118</v>
      </c>
      <c r="D4240" s="1" t="str">
        <f t="shared" si="310"/>
        <v>21:0027</v>
      </c>
      <c r="E4240" t="s">
        <v>15794</v>
      </c>
      <c r="F4240" t="s">
        <v>15795</v>
      </c>
      <c r="H4240">
        <v>63.901515799999999</v>
      </c>
      <c r="I4240">
        <v>-94.823791200000002</v>
      </c>
      <c r="J4240" s="1" t="str">
        <f t="shared" si="311"/>
        <v>Till</v>
      </c>
      <c r="K4240" s="1" t="str">
        <f t="shared" si="312"/>
        <v>&lt;63 micron</v>
      </c>
      <c r="L4240">
        <v>0.2</v>
      </c>
      <c r="M4240">
        <v>1.25</v>
      </c>
      <c r="N4240">
        <v>8</v>
      </c>
      <c r="O4240">
        <v>300</v>
      </c>
      <c r="P4240">
        <v>0.25</v>
      </c>
      <c r="Q4240">
        <v>1</v>
      </c>
      <c r="R4240">
        <v>0.43</v>
      </c>
      <c r="S4240">
        <v>0.25</v>
      </c>
      <c r="T4240">
        <v>6</v>
      </c>
      <c r="U4240">
        <v>23</v>
      </c>
      <c r="V4240">
        <v>14</v>
      </c>
      <c r="W4240">
        <v>1.89</v>
      </c>
      <c r="X4240">
        <v>5</v>
      </c>
      <c r="Y4240">
        <v>0.5</v>
      </c>
      <c r="Z4240">
        <v>0.35</v>
      </c>
      <c r="AA4240">
        <v>40</v>
      </c>
      <c r="AB4240">
        <v>0.5</v>
      </c>
      <c r="AC4240">
        <v>250</v>
      </c>
      <c r="AD4240">
        <v>1</v>
      </c>
      <c r="AE4240">
        <v>0.03</v>
      </c>
      <c r="AF4240">
        <v>11</v>
      </c>
      <c r="AG4240">
        <v>770</v>
      </c>
      <c r="AH4240">
        <v>12</v>
      </c>
      <c r="AI4240">
        <v>1</v>
      </c>
      <c r="AJ4240">
        <v>3</v>
      </c>
      <c r="AK4240">
        <v>80</v>
      </c>
      <c r="AL4240">
        <v>7.0000000000000007E-2</v>
      </c>
      <c r="AM4240">
        <v>5</v>
      </c>
      <c r="AN4240">
        <v>5</v>
      </c>
      <c r="AO4240">
        <v>29</v>
      </c>
      <c r="AP4240">
        <v>5</v>
      </c>
      <c r="AQ4240">
        <v>32</v>
      </c>
    </row>
    <row r="4241" spans="1:43" hidden="1" x14ac:dyDescent="0.25">
      <c r="A4241" t="s">
        <v>15796</v>
      </c>
      <c r="B4241" t="s">
        <v>15797</v>
      </c>
      <c r="C4241" s="1" t="str">
        <f t="shared" si="309"/>
        <v>21:0118</v>
      </c>
      <c r="D4241" s="1" t="str">
        <f t="shared" si="310"/>
        <v>21:0027</v>
      </c>
      <c r="E4241" t="s">
        <v>15798</v>
      </c>
      <c r="F4241" t="s">
        <v>15799</v>
      </c>
      <c r="H4241">
        <v>63.916437000000002</v>
      </c>
      <c r="I4241">
        <v>-94.8258206</v>
      </c>
      <c r="J4241" s="1" t="str">
        <f t="shared" si="311"/>
        <v>Till</v>
      </c>
      <c r="K4241" s="1" t="str">
        <f t="shared" si="312"/>
        <v>&lt;63 micron</v>
      </c>
      <c r="L4241">
        <v>0.1</v>
      </c>
      <c r="M4241">
        <v>0.39</v>
      </c>
      <c r="N4241">
        <v>2</v>
      </c>
      <c r="O4241">
        <v>90</v>
      </c>
      <c r="P4241">
        <v>0.25</v>
      </c>
      <c r="Q4241">
        <v>1</v>
      </c>
      <c r="R4241">
        <v>0.37</v>
      </c>
      <c r="S4241">
        <v>0.25</v>
      </c>
      <c r="T4241">
        <v>2</v>
      </c>
      <c r="U4241">
        <v>11</v>
      </c>
      <c r="V4241">
        <v>7</v>
      </c>
      <c r="W4241">
        <v>1.1399999999999999</v>
      </c>
      <c r="X4241">
        <v>5</v>
      </c>
      <c r="Y4241">
        <v>0.5</v>
      </c>
      <c r="Z4241">
        <v>7.0000000000000007E-2</v>
      </c>
      <c r="AA4241">
        <v>30</v>
      </c>
      <c r="AB4241">
        <v>0.19</v>
      </c>
      <c r="AC4241">
        <v>115</v>
      </c>
      <c r="AD4241">
        <v>0.5</v>
      </c>
      <c r="AE4241">
        <v>0.01</v>
      </c>
      <c r="AF4241">
        <v>4</v>
      </c>
      <c r="AG4241">
        <v>790</v>
      </c>
      <c r="AH4241">
        <v>6</v>
      </c>
      <c r="AI4241">
        <v>1</v>
      </c>
      <c r="AJ4241">
        <v>2</v>
      </c>
      <c r="AK4241">
        <v>57</v>
      </c>
      <c r="AL4241">
        <v>0.05</v>
      </c>
      <c r="AM4241">
        <v>5</v>
      </c>
      <c r="AN4241">
        <v>5</v>
      </c>
      <c r="AO4241">
        <v>17</v>
      </c>
      <c r="AP4241">
        <v>5</v>
      </c>
      <c r="AQ4241">
        <v>12</v>
      </c>
    </row>
    <row r="4242" spans="1:43" hidden="1" x14ac:dyDescent="0.25">
      <c r="A4242" t="s">
        <v>15800</v>
      </c>
      <c r="B4242" t="s">
        <v>15801</v>
      </c>
      <c r="C4242" s="1" t="str">
        <f t="shared" si="309"/>
        <v>21:0118</v>
      </c>
      <c r="D4242" s="1" t="str">
        <f t="shared" si="310"/>
        <v>21:0027</v>
      </c>
      <c r="E4242" t="s">
        <v>15802</v>
      </c>
      <c r="F4242" t="s">
        <v>15803</v>
      </c>
      <c r="H4242">
        <v>63.932111800000001</v>
      </c>
      <c r="I4242">
        <v>-94.822883000000004</v>
      </c>
      <c r="J4242" s="1" t="str">
        <f t="shared" si="311"/>
        <v>Till</v>
      </c>
      <c r="K4242" s="1" t="str">
        <f t="shared" si="312"/>
        <v>&lt;63 micron</v>
      </c>
      <c r="L4242">
        <v>0.1</v>
      </c>
      <c r="M4242">
        <v>0.59</v>
      </c>
      <c r="N4242">
        <v>4</v>
      </c>
      <c r="O4242">
        <v>240</v>
      </c>
      <c r="P4242">
        <v>0.25</v>
      </c>
      <c r="Q4242">
        <v>1</v>
      </c>
      <c r="R4242">
        <v>0.41</v>
      </c>
      <c r="S4242">
        <v>0.25</v>
      </c>
      <c r="T4242">
        <v>2</v>
      </c>
      <c r="U4242">
        <v>14</v>
      </c>
      <c r="V4242">
        <v>11</v>
      </c>
      <c r="W4242">
        <v>1.41</v>
      </c>
      <c r="X4242">
        <v>5</v>
      </c>
      <c r="Y4242">
        <v>0.5</v>
      </c>
      <c r="Z4242">
        <v>0.14000000000000001</v>
      </c>
      <c r="AA4242">
        <v>30</v>
      </c>
      <c r="AB4242">
        <v>0.27</v>
      </c>
      <c r="AC4242">
        <v>160</v>
      </c>
      <c r="AD4242">
        <v>0.5</v>
      </c>
      <c r="AE4242">
        <v>0.01</v>
      </c>
      <c r="AF4242">
        <v>6</v>
      </c>
      <c r="AG4242">
        <v>810</v>
      </c>
      <c r="AH4242">
        <v>10</v>
      </c>
      <c r="AI4242">
        <v>1</v>
      </c>
      <c r="AJ4242">
        <v>2</v>
      </c>
      <c r="AK4242">
        <v>67</v>
      </c>
      <c r="AL4242">
        <v>0.06</v>
      </c>
      <c r="AM4242">
        <v>5</v>
      </c>
      <c r="AN4242">
        <v>5</v>
      </c>
      <c r="AO4242">
        <v>20</v>
      </c>
      <c r="AP4242">
        <v>5</v>
      </c>
      <c r="AQ4242">
        <v>20</v>
      </c>
    </row>
    <row r="4243" spans="1:43" hidden="1" x14ac:dyDescent="0.25">
      <c r="A4243" t="s">
        <v>15804</v>
      </c>
      <c r="B4243" t="s">
        <v>15805</v>
      </c>
      <c r="C4243" s="1" t="str">
        <f t="shared" si="309"/>
        <v>21:0118</v>
      </c>
      <c r="D4243" s="1" t="str">
        <f t="shared" si="310"/>
        <v>21:0027</v>
      </c>
      <c r="E4243" t="s">
        <v>15806</v>
      </c>
      <c r="F4243" t="s">
        <v>15807</v>
      </c>
      <c r="H4243">
        <v>63.964579800000003</v>
      </c>
      <c r="I4243">
        <v>-94.820849499999994</v>
      </c>
      <c r="J4243" s="1" t="str">
        <f t="shared" si="311"/>
        <v>Till</v>
      </c>
      <c r="K4243" s="1" t="str">
        <f t="shared" si="312"/>
        <v>&lt;63 micron</v>
      </c>
      <c r="L4243">
        <v>0.2</v>
      </c>
      <c r="M4243">
        <v>1.1000000000000001</v>
      </c>
      <c r="N4243">
        <v>4</v>
      </c>
      <c r="O4243">
        <v>320</v>
      </c>
      <c r="P4243">
        <v>0.25</v>
      </c>
      <c r="Q4243">
        <v>1</v>
      </c>
      <c r="R4243">
        <v>0.41</v>
      </c>
      <c r="S4243">
        <v>0.25</v>
      </c>
      <c r="T4243">
        <v>5</v>
      </c>
      <c r="U4243">
        <v>21</v>
      </c>
      <c r="V4243">
        <v>14</v>
      </c>
      <c r="W4243">
        <v>1.91</v>
      </c>
      <c r="X4243">
        <v>5</v>
      </c>
      <c r="Y4243">
        <v>0.5</v>
      </c>
      <c r="Z4243">
        <v>0.31</v>
      </c>
      <c r="AA4243">
        <v>40</v>
      </c>
      <c r="AB4243">
        <v>0.5</v>
      </c>
      <c r="AC4243">
        <v>260</v>
      </c>
      <c r="AD4243">
        <v>0.5</v>
      </c>
      <c r="AE4243">
        <v>0.02</v>
      </c>
      <c r="AF4243">
        <v>11</v>
      </c>
      <c r="AG4243">
        <v>800</v>
      </c>
      <c r="AH4243">
        <v>8</v>
      </c>
      <c r="AI4243">
        <v>1</v>
      </c>
      <c r="AJ4243">
        <v>3</v>
      </c>
      <c r="AK4243">
        <v>79</v>
      </c>
      <c r="AL4243">
        <v>7.0000000000000007E-2</v>
      </c>
      <c r="AM4243">
        <v>5</v>
      </c>
      <c r="AN4243">
        <v>5</v>
      </c>
      <c r="AO4243">
        <v>27</v>
      </c>
      <c r="AP4243">
        <v>5</v>
      </c>
      <c r="AQ4243">
        <v>34</v>
      </c>
    </row>
    <row r="4244" spans="1:43" hidden="1" x14ac:dyDescent="0.25">
      <c r="A4244" t="s">
        <v>15808</v>
      </c>
      <c r="B4244" t="s">
        <v>15809</v>
      </c>
      <c r="C4244" s="1" t="str">
        <f t="shared" si="309"/>
        <v>21:0118</v>
      </c>
      <c r="D4244" s="1" t="str">
        <f t="shared" si="310"/>
        <v>21:0027</v>
      </c>
      <c r="E4244" t="s">
        <v>15810</v>
      </c>
      <c r="F4244" t="s">
        <v>15811</v>
      </c>
      <c r="H4244">
        <v>63.974308700000002</v>
      </c>
      <c r="I4244">
        <v>-94.820297199999999</v>
      </c>
      <c r="J4244" s="1" t="str">
        <f t="shared" si="311"/>
        <v>Till</v>
      </c>
      <c r="K4244" s="1" t="str">
        <f t="shared" si="312"/>
        <v>&lt;63 micron</v>
      </c>
      <c r="L4244">
        <v>0.2</v>
      </c>
      <c r="M4244">
        <v>0.61</v>
      </c>
      <c r="N4244">
        <v>1</v>
      </c>
      <c r="O4244">
        <v>190</v>
      </c>
      <c r="P4244">
        <v>0.25</v>
      </c>
      <c r="Q4244">
        <v>1</v>
      </c>
      <c r="R4244">
        <v>0.38</v>
      </c>
      <c r="S4244">
        <v>0.25</v>
      </c>
      <c r="T4244">
        <v>4</v>
      </c>
      <c r="U4244">
        <v>14</v>
      </c>
      <c r="V4244">
        <v>9</v>
      </c>
      <c r="W4244">
        <v>1.61</v>
      </c>
      <c r="X4244">
        <v>5</v>
      </c>
      <c r="Y4244">
        <v>0.5</v>
      </c>
      <c r="Z4244">
        <v>0.13</v>
      </c>
      <c r="AA4244">
        <v>40</v>
      </c>
      <c r="AB4244">
        <v>0.28999999999999998</v>
      </c>
      <c r="AC4244">
        <v>170</v>
      </c>
      <c r="AD4244">
        <v>0.5</v>
      </c>
      <c r="AE4244">
        <v>0.01</v>
      </c>
      <c r="AF4244">
        <v>6</v>
      </c>
      <c r="AG4244">
        <v>830</v>
      </c>
      <c r="AH4244">
        <v>10</v>
      </c>
      <c r="AI4244">
        <v>1</v>
      </c>
      <c r="AJ4244">
        <v>2</v>
      </c>
      <c r="AK4244">
        <v>73</v>
      </c>
      <c r="AL4244">
        <v>7.0000000000000007E-2</v>
      </c>
      <c r="AM4244">
        <v>5</v>
      </c>
      <c r="AN4244">
        <v>5</v>
      </c>
      <c r="AO4244">
        <v>22</v>
      </c>
      <c r="AP4244">
        <v>5</v>
      </c>
      <c r="AQ4244">
        <v>18</v>
      </c>
    </row>
    <row r="4245" spans="1:43" hidden="1" x14ac:dyDescent="0.25">
      <c r="A4245" t="s">
        <v>15812</v>
      </c>
      <c r="B4245" t="s">
        <v>15813</v>
      </c>
      <c r="C4245" s="1" t="str">
        <f t="shared" si="309"/>
        <v>21:0118</v>
      </c>
      <c r="D4245" s="1" t="str">
        <f t="shared" si="310"/>
        <v>21:0027</v>
      </c>
      <c r="E4245" t="s">
        <v>15814</v>
      </c>
      <c r="F4245" t="s">
        <v>15815</v>
      </c>
      <c r="H4245">
        <v>64.001727900000006</v>
      </c>
      <c r="I4245">
        <v>-94.814964500000002</v>
      </c>
      <c r="J4245" s="1" t="str">
        <f t="shared" si="311"/>
        <v>Till</v>
      </c>
      <c r="K4245" s="1" t="str">
        <f t="shared" si="312"/>
        <v>&lt;63 micron</v>
      </c>
      <c r="L4245">
        <v>0.1</v>
      </c>
      <c r="M4245">
        <v>0.65</v>
      </c>
      <c r="N4245">
        <v>1</v>
      </c>
      <c r="O4245">
        <v>180</v>
      </c>
      <c r="P4245">
        <v>0.25</v>
      </c>
      <c r="Q4245">
        <v>1</v>
      </c>
      <c r="R4245">
        <v>0.43</v>
      </c>
      <c r="S4245">
        <v>0.25</v>
      </c>
      <c r="T4245">
        <v>2</v>
      </c>
      <c r="U4245">
        <v>15</v>
      </c>
      <c r="V4245">
        <v>9</v>
      </c>
      <c r="W4245">
        <v>1.54</v>
      </c>
      <c r="X4245">
        <v>5</v>
      </c>
      <c r="Y4245">
        <v>0.5</v>
      </c>
      <c r="Z4245">
        <v>0.15</v>
      </c>
      <c r="AA4245">
        <v>40</v>
      </c>
      <c r="AB4245">
        <v>0.31</v>
      </c>
      <c r="AC4245">
        <v>175</v>
      </c>
      <c r="AD4245">
        <v>0.5</v>
      </c>
      <c r="AE4245">
        <v>0.01</v>
      </c>
      <c r="AF4245">
        <v>7</v>
      </c>
      <c r="AG4245">
        <v>820</v>
      </c>
      <c r="AH4245">
        <v>12</v>
      </c>
      <c r="AI4245">
        <v>1</v>
      </c>
      <c r="AJ4245">
        <v>2</v>
      </c>
      <c r="AK4245">
        <v>69</v>
      </c>
      <c r="AL4245">
        <v>0.06</v>
      </c>
      <c r="AM4245">
        <v>5</v>
      </c>
      <c r="AN4245">
        <v>5</v>
      </c>
      <c r="AO4245">
        <v>22</v>
      </c>
      <c r="AP4245">
        <v>5</v>
      </c>
      <c r="AQ4245">
        <v>20</v>
      </c>
    </row>
    <row r="4246" spans="1:43" hidden="1" x14ac:dyDescent="0.25">
      <c r="A4246" t="s">
        <v>15816</v>
      </c>
      <c r="B4246" t="s">
        <v>15817</v>
      </c>
      <c r="C4246" s="1" t="str">
        <f t="shared" si="309"/>
        <v>21:0118</v>
      </c>
      <c r="D4246" s="1" t="str">
        <f t="shared" si="310"/>
        <v>21:0027</v>
      </c>
      <c r="E4246" t="s">
        <v>15818</v>
      </c>
      <c r="F4246" t="s">
        <v>15819</v>
      </c>
      <c r="H4246">
        <v>63.645508900000003</v>
      </c>
      <c r="I4246">
        <v>-94.808629999999994</v>
      </c>
      <c r="J4246" s="1" t="str">
        <f t="shared" si="311"/>
        <v>Till</v>
      </c>
      <c r="K4246" s="1" t="str">
        <f t="shared" si="312"/>
        <v>&lt;63 micron</v>
      </c>
      <c r="L4246">
        <v>0.2</v>
      </c>
      <c r="M4246">
        <v>0.44</v>
      </c>
      <c r="N4246">
        <v>4</v>
      </c>
      <c r="O4246">
        <v>90</v>
      </c>
      <c r="P4246">
        <v>0.25</v>
      </c>
      <c r="Q4246">
        <v>2</v>
      </c>
      <c r="R4246">
        <v>0.31</v>
      </c>
      <c r="S4246">
        <v>0.25</v>
      </c>
      <c r="T4246">
        <v>2</v>
      </c>
      <c r="U4246">
        <v>11</v>
      </c>
      <c r="V4246">
        <v>7</v>
      </c>
      <c r="W4246">
        <v>1.07</v>
      </c>
      <c r="X4246">
        <v>5</v>
      </c>
      <c r="Y4246">
        <v>0.5</v>
      </c>
      <c r="Z4246">
        <v>0.08</v>
      </c>
      <c r="AA4246">
        <v>20</v>
      </c>
      <c r="AB4246">
        <v>0.2</v>
      </c>
      <c r="AC4246">
        <v>115</v>
      </c>
      <c r="AD4246">
        <v>0.5</v>
      </c>
      <c r="AE4246">
        <v>0.01</v>
      </c>
      <c r="AF4246">
        <v>4</v>
      </c>
      <c r="AG4246">
        <v>730</v>
      </c>
      <c r="AH4246">
        <v>6</v>
      </c>
      <c r="AI4246">
        <v>1</v>
      </c>
      <c r="AJ4246">
        <v>1</v>
      </c>
      <c r="AK4246">
        <v>60</v>
      </c>
      <c r="AL4246">
        <v>0.04</v>
      </c>
      <c r="AM4246">
        <v>5</v>
      </c>
      <c r="AN4246">
        <v>5</v>
      </c>
      <c r="AO4246">
        <v>15</v>
      </c>
      <c r="AP4246">
        <v>5</v>
      </c>
      <c r="AQ4246">
        <v>12</v>
      </c>
    </row>
    <row r="4247" spans="1:43" hidden="1" x14ac:dyDescent="0.25">
      <c r="A4247" t="s">
        <v>15820</v>
      </c>
      <c r="B4247" t="s">
        <v>15821</v>
      </c>
      <c r="C4247" s="1" t="str">
        <f t="shared" si="309"/>
        <v>21:0118</v>
      </c>
      <c r="D4247" s="1" t="str">
        <f t="shared" si="310"/>
        <v>21:0027</v>
      </c>
      <c r="E4247" t="s">
        <v>15822</v>
      </c>
      <c r="F4247" t="s">
        <v>15823</v>
      </c>
      <c r="H4247">
        <v>63.6663487</v>
      </c>
      <c r="I4247">
        <v>-94.796154099999995</v>
      </c>
      <c r="J4247" s="1" t="str">
        <f t="shared" si="311"/>
        <v>Till</v>
      </c>
      <c r="K4247" s="1" t="str">
        <f t="shared" si="312"/>
        <v>&lt;63 micron</v>
      </c>
      <c r="L4247">
        <v>0.1</v>
      </c>
      <c r="M4247">
        <v>0.6</v>
      </c>
      <c r="N4247">
        <v>1</v>
      </c>
      <c r="O4247">
        <v>120</v>
      </c>
      <c r="P4247">
        <v>0.25</v>
      </c>
      <c r="Q4247">
        <v>2</v>
      </c>
      <c r="R4247">
        <v>0.33</v>
      </c>
      <c r="S4247">
        <v>0.25</v>
      </c>
      <c r="T4247">
        <v>2</v>
      </c>
      <c r="U4247">
        <v>16</v>
      </c>
      <c r="V4247">
        <v>9</v>
      </c>
      <c r="W4247">
        <v>1.28</v>
      </c>
      <c r="X4247">
        <v>5</v>
      </c>
      <c r="Y4247">
        <v>0.5</v>
      </c>
      <c r="Z4247">
        <v>0.11</v>
      </c>
      <c r="AA4247">
        <v>30</v>
      </c>
      <c r="AB4247">
        <v>0.28000000000000003</v>
      </c>
      <c r="AC4247">
        <v>155</v>
      </c>
      <c r="AD4247">
        <v>0.5</v>
      </c>
      <c r="AE4247">
        <v>0.01</v>
      </c>
      <c r="AF4247">
        <v>8</v>
      </c>
      <c r="AG4247">
        <v>700</v>
      </c>
      <c r="AH4247">
        <v>6</v>
      </c>
      <c r="AI4247">
        <v>1</v>
      </c>
      <c r="AJ4247">
        <v>2</v>
      </c>
      <c r="AK4247">
        <v>59</v>
      </c>
      <c r="AL4247">
        <v>0.05</v>
      </c>
      <c r="AM4247">
        <v>5</v>
      </c>
      <c r="AN4247">
        <v>5</v>
      </c>
      <c r="AO4247">
        <v>19</v>
      </c>
      <c r="AP4247">
        <v>5</v>
      </c>
      <c r="AQ4247">
        <v>18</v>
      </c>
    </row>
    <row r="4248" spans="1:43" hidden="1" x14ac:dyDescent="0.25">
      <c r="A4248" t="s">
        <v>15824</v>
      </c>
      <c r="B4248" t="s">
        <v>15825</v>
      </c>
      <c r="C4248" s="1" t="str">
        <f t="shared" si="309"/>
        <v>21:0118</v>
      </c>
      <c r="D4248" s="1" t="str">
        <f t="shared" si="310"/>
        <v>21:0027</v>
      </c>
      <c r="E4248" t="s">
        <v>15826</v>
      </c>
      <c r="F4248" t="s">
        <v>15827</v>
      </c>
      <c r="H4248">
        <v>63.675384100000002</v>
      </c>
      <c r="I4248">
        <v>-94.794360800000007</v>
      </c>
      <c r="J4248" s="1" t="str">
        <f t="shared" si="311"/>
        <v>Till</v>
      </c>
      <c r="K4248" s="1" t="str">
        <f t="shared" si="312"/>
        <v>&lt;63 micron</v>
      </c>
      <c r="L4248">
        <v>0.1</v>
      </c>
      <c r="M4248">
        <v>0.64</v>
      </c>
      <c r="N4248">
        <v>4</v>
      </c>
      <c r="O4248">
        <v>90</v>
      </c>
      <c r="P4248">
        <v>0.25</v>
      </c>
      <c r="Q4248">
        <v>2</v>
      </c>
      <c r="R4248">
        <v>0.3</v>
      </c>
      <c r="S4248">
        <v>0.25</v>
      </c>
      <c r="T4248">
        <v>2</v>
      </c>
      <c r="U4248">
        <v>14</v>
      </c>
      <c r="V4248">
        <v>9</v>
      </c>
      <c r="W4248">
        <v>1.33</v>
      </c>
      <c r="X4248">
        <v>5</v>
      </c>
      <c r="Y4248">
        <v>0.5</v>
      </c>
      <c r="Z4248">
        <v>0.13</v>
      </c>
      <c r="AA4248">
        <v>30</v>
      </c>
      <c r="AB4248">
        <v>0.25</v>
      </c>
      <c r="AC4248">
        <v>145</v>
      </c>
      <c r="AD4248">
        <v>0.5</v>
      </c>
      <c r="AE4248">
        <v>0.01</v>
      </c>
      <c r="AF4248">
        <v>6</v>
      </c>
      <c r="AG4248">
        <v>730</v>
      </c>
      <c r="AH4248">
        <v>6</v>
      </c>
      <c r="AI4248">
        <v>1</v>
      </c>
      <c r="AJ4248">
        <v>2</v>
      </c>
      <c r="AK4248">
        <v>64</v>
      </c>
      <c r="AL4248">
        <v>0.04</v>
      </c>
      <c r="AM4248">
        <v>5</v>
      </c>
      <c r="AN4248">
        <v>5</v>
      </c>
      <c r="AO4248">
        <v>19</v>
      </c>
      <c r="AP4248">
        <v>5</v>
      </c>
      <c r="AQ4248">
        <v>18</v>
      </c>
    </row>
    <row r="4249" spans="1:43" hidden="1" x14ac:dyDescent="0.25">
      <c r="A4249" t="s">
        <v>15828</v>
      </c>
      <c r="B4249" t="s">
        <v>15829</v>
      </c>
      <c r="C4249" s="1" t="str">
        <f t="shared" si="309"/>
        <v>21:0118</v>
      </c>
      <c r="D4249" s="1" t="str">
        <f t="shared" si="310"/>
        <v>21:0027</v>
      </c>
      <c r="E4249" t="s">
        <v>15830</v>
      </c>
      <c r="F4249" t="s">
        <v>15831</v>
      </c>
      <c r="H4249">
        <v>63.699332499999997</v>
      </c>
      <c r="I4249">
        <v>-94.794561999999999</v>
      </c>
      <c r="J4249" s="1" t="str">
        <f t="shared" si="311"/>
        <v>Till</v>
      </c>
      <c r="K4249" s="1" t="str">
        <f t="shared" si="312"/>
        <v>&lt;63 micron</v>
      </c>
      <c r="L4249">
        <v>0.2</v>
      </c>
      <c r="M4249">
        <v>0.55000000000000004</v>
      </c>
      <c r="N4249">
        <v>4</v>
      </c>
      <c r="O4249">
        <v>100</v>
      </c>
      <c r="P4249">
        <v>0.25</v>
      </c>
      <c r="Q4249">
        <v>1</v>
      </c>
      <c r="R4249">
        <v>0.31</v>
      </c>
      <c r="S4249">
        <v>0.25</v>
      </c>
      <c r="T4249">
        <v>1</v>
      </c>
      <c r="U4249">
        <v>13</v>
      </c>
      <c r="V4249">
        <v>11</v>
      </c>
      <c r="W4249">
        <v>1.1299999999999999</v>
      </c>
      <c r="X4249">
        <v>5</v>
      </c>
      <c r="Y4249">
        <v>0.5</v>
      </c>
      <c r="Z4249">
        <v>0.11</v>
      </c>
      <c r="AA4249">
        <v>20</v>
      </c>
      <c r="AB4249">
        <v>0.23</v>
      </c>
      <c r="AC4249">
        <v>110</v>
      </c>
      <c r="AD4249">
        <v>0.5</v>
      </c>
      <c r="AE4249">
        <v>0.01</v>
      </c>
      <c r="AF4249">
        <v>5</v>
      </c>
      <c r="AG4249">
        <v>700</v>
      </c>
      <c r="AH4249">
        <v>8</v>
      </c>
      <c r="AI4249">
        <v>1</v>
      </c>
      <c r="AJ4249">
        <v>2</v>
      </c>
      <c r="AK4249">
        <v>53</v>
      </c>
      <c r="AL4249">
        <v>0.03</v>
      </c>
      <c r="AM4249">
        <v>5</v>
      </c>
      <c r="AN4249">
        <v>5</v>
      </c>
      <c r="AO4249">
        <v>16</v>
      </c>
      <c r="AP4249">
        <v>5</v>
      </c>
      <c r="AQ4249">
        <v>16</v>
      </c>
    </row>
    <row r="4250" spans="1:43" hidden="1" x14ac:dyDescent="0.25">
      <c r="A4250" t="s">
        <v>15832</v>
      </c>
      <c r="B4250" t="s">
        <v>15833</v>
      </c>
      <c r="C4250" s="1" t="str">
        <f t="shared" si="309"/>
        <v>21:0118</v>
      </c>
      <c r="D4250" s="1" t="str">
        <f t="shared" si="310"/>
        <v>21:0027</v>
      </c>
      <c r="E4250" t="s">
        <v>15834</v>
      </c>
      <c r="F4250" t="s">
        <v>15835</v>
      </c>
      <c r="H4250">
        <v>63.7163526</v>
      </c>
      <c r="I4250">
        <v>-94.7938793</v>
      </c>
      <c r="J4250" s="1" t="str">
        <f t="shared" si="311"/>
        <v>Till</v>
      </c>
      <c r="K4250" s="1" t="str">
        <f t="shared" si="312"/>
        <v>&lt;63 micron</v>
      </c>
      <c r="L4250">
        <v>0.1</v>
      </c>
      <c r="M4250">
        <v>0.59</v>
      </c>
      <c r="N4250">
        <v>1</v>
      </c>
      <c r="O4250">
        <v>120</v>
      </c>
      <c r="P4250">
        <v>0.25</v>
      </c>
      <c r="Q4250">
        <v>4</v>
      </c>
      <c r="R4250">
        <v>0.31</v>
      </c>
      <c r="S4250">
        <v>0.25</v>
      </c>
      <c r="T4250">
        <v>2</v>
      </c>
      <c r="U4250">
        <v>13</v>
      </c>
      <c r="V4250">
        <v>9</v>
      </c>
      <c r="W4250">
        <v>1.1399999999999999</v>
      </c>
      <c r="X4250">
        <v>5</v>
      </c>
      <c r="Y4250">
        <v>0.5</v>
      </c>
      <c r="Z4250">
        <v>0.12</v>
      </c>
      <c r="AA4250">
        <v>20</v>
      </c>
      <c r="AB4250">
        <v>0.25</v>
      </c>
      <c r="AC4250">
        <v>130</v>
      </c>
      <c r="AD4250">
        <v>0.5</v>
      </c>
      <c r="AE4250">
        <v>0.01</v>
      </c>
      <c r="AF4250">
        <v>6</v>
      </c>
      <c r="AG4250">
        <v>650</v>
      </c>
      <c r="AH4250">
        <v>12</v>
      </c>
      <c r="AI4250">
        <v>1</v>
      </c>
      <c r="AJ4250">
        <v>1</v>
      </c>
      <c r="AK4250">
        <v>55</v>
      </c>
      <c r="AL4250">
        <v>0.04</v>
      </c>
      <c r="AM4250">
        <v>5</v>
      </c>
      <c r="AN4250">
        <v>5</v>
      </c>
      <c r="AO4250">
        <v>17</v>
      </c>
      <c r="AP4250">
        <v>5</v>
      </c>
      <c r="AQ4250">
        <v>16</v>
      </c>
    </row>
    <row r="4251" spans="1:43" hidden="1" x14ac:dyDescent="0.25">
      <c r="A4251" t="s">
        <v>15836</v>
      </c>
      <c r="B4251" t="s">
        <v>15837</v>
      </c>
      <c r="C4251" s="1" t="str">
        <f t="shared" si="309"/>
        <v>21:0118</v>
      </c>
      <c r="D4251" s="1" t="str">
        <f t="shared" si="310"/>
        <v>21:0027</v>
      </c>
      <c r="E4251" t="s">
        <v>15838</v>
      </c>
      <c r="F4251" t="s">
        <v>15839</v>
      </c>
      <c r="H4251">
        <v>63.900663799999997</v>
      </c>
      <c r="I4251">
        <v>-94.791374300000001</v>
      </c>
      <c r="J4251" s="1" t="str">
        <f t="shared" si="311"/>
        <v>Till</v>
      </c>
      <c r="K4251" s="1" t="str">
        <f t="shared" si="312"/>
        <v>&lt;63 micron</v>
      </c>
      <c r="L4251">
        <v>0.2</v>
      </c>
      <c r="M4251">
        <v>0.51</v>
      </c>
      <c r="N4251">
        <v>1</v>
      </c>
      <c r="O4251">
        <v>170</v>
      </c>
      <c r="P4251">
        <v>0.25</v>
      </c>
      <c r="Q4251">
        <v>1</v>
      </c>
      <c r="R4251">
        <v>0.41</v>
      </c>
      <c r="S4251">
        <v>0.25</v>
      </c>
      <c r="T4251">
        <v>3</v>
      </c>
      <c r="U4251">
        <v>12</v>
      </c>
      <c r="V4251">
        <v>11</v>
      </c>
      <c r="W4251">
        <v>1.29</v>
      </c>
      <c r="X4251">
        <v>5</v>
      </c>
      <c r="Y4251">
        <v>0.5</v>
      </c>
      <c r="Z4251">
        <v>0.11</v>
      </c>
      <c r="AA4251">
        <v>30</v>
      </c>
      <c r="AB4251">
        <v>0.25</v>
      </c>
      <c r="AC4251">
        <v>140</v>
      </c>
      <c r="AD4251">
        <v>0.5</v>
      </c>
      <c r="AE4251">
        <v>0.01</v>
      </c>
      <c r="AF4251">
        <v>4</v>
      </c>
      <c r="AG4251">
        <v>760</v>
      </c>
      <c r="AH4251">
        <v>8</v>
      </c>
      <c r="AI4251">
        <v>1</v>
      </c>
      <c r="AJ4251">
        <v>2</v>
      </c>
      <c r="AK4251">
        <v>58</v>
      </c>
      <c r="AL4251">
        <v>0.05</v>
      </c>
      <c r="AM4251">
        <v>5</v>
      </c>
      <c r="AN4251">
        <v>5</v>
      </c>
      <c r="AO4251">
        <v>18</v>
      </c>
      <c r="AP4251">
        <v>5</v>
      </c>
      <c r="AQ4251">
        <v>16</v>
      </c>
    </row>
    <row r="4252" spans="1:43" hidden="1" x14ac:dyDescent="0.25">
      <c r="A4252" t="s">
        <v>15840</v>
      </c>
      <c r="B4252" t="s">
        <v>15841</v>
      </c>
      <c r="C4252" s="1" t="str">
        <f t="shared" si="309"/>
        <v>21:0118</v>
      </c>
      <c r="D4252" s="1" t="str">
        <f t="shared" si="310"/>
        <v>21:0027</v>
      </c>
      <c r="E4252" t="s">
        <v>15842</v>
      </c>
      <c r="F4252" t="s">
        <v>15843</v>
      </c>
      <c r="H4252">
        <v>63.9180359</v>
      </c>
      <c r="I4252">
        <v>-94.7919524</v>
      </c>
      <c r="J4252" s="1" t="str">
        <f t="shared" si="311"/>
        <v>Till</v>
      </c>
      <c r="K4252" s="1" t="str">
        <f t="shared" si="312"/>
        <v>&lt;63 micron</v>
      </c>
      <c r="L4252">
        <v>0.2</v>
      </c>
      <c r="M4252">
        <v>0.54</v>
      </c>
      <c r="N4252">
        <v>6</v>
      </c>
      <c r="O4252">
        <v>190</v>
      </c>
      <c r="P4252">
        <v>0.25</v>
      </c>
      <c r="Q4252">
        <v>1</v>
      </c>
      <c r="R4252">
        <v>0.4</v>
      </c>
      <c r="S4252">
        <v>0.25</v>
      </c>
      <c r="T4252">
        <v>3</v>
      </c>
      <c r="U4252">
        <v>13</v>
      </c>
      <c r="V4252">
        <v>12</v>
      </c>
      <c r="W4252">
        <v>1.39</v>
      </c>
      <c r="X4252">
        <v>5</v>
      </c>
      <c r="Y4252">
        <v>0.5</v>
      </c>
      <c r="Z4252">
        <v>0.12</v>
      </c>
      <c r="AA4252">
        <v>30</v>
      </c>
      <c r="AB4252">
        <v>0.26</v>
      </c>
      <c r="AC4252">
        <v>205</v>
      </c>
      <c r="AD4252">
        <v>0.5</v>
      </c>
      <c r="AE4252">
        <v>0.01</v>
      </c>
      <c r="AF4252">
        <v>6</v>
      </c>
      <c r="AG4252">
        <v>850</v>
      </c>
      <c r="AH4252">
        <v>6</v>
      </c>
      <c r="AI4252">
        <v>1</v>
      </c>
      <c r="AJ4252">
        <v>2</v>
      </c>
      <c r="AK4252">
        <v>64</v>
      </c>
      <c r="AL4252">
        <v>0.06</v>
      </c>
      <c r="AM4252">
        <v>5</v>
      </c>
      <c r="AN4252">
        <v>5</v>
      </c>
      <c r="AO4252">
        <v>20</v>
      </c>
      <c r="AP4252">
        <v>5</v>
      </c>
      <c r="AQ4252">
        <v>20</v>
      </c>
    </row>
    <row r="4253" spans="1:43" hidden="1" x14ac:dyDescent="0.25">
      <c r="A4253" t="s">
        <v>15844</v>
      </c>
      <c r="B4253" t="s">
        <v>15845</v>
      </c>
      <c r="C4253" s="1" t="str">
        <f t="shared" si="309"/>
        <v>21:0118</v>
      </c>
      <c r="D4253" s="1" t="str">
        <f t="shared" si="310"/>
        <v>21:0027</v>
      </c>
      <c r="E4253" t="s">
        <v>15846</v>
      </c>
      <c r="F4253" t="s">
        <v>15847</v>
      </c>
      <c r="H4253">
        <v>63.932462800000003</v>
      </c>
      <c r="I4253">
        <v>-94.791139999999999</v>
      </c>
      <c r="J4253" s="1" t="str">
        <f t="shared" si="311"/>
        <v>Till</v>
      </c>
      <c r="K4253" s="1" t="str">
        <f t="shared" si="312"/>
        <v>&lt;63 micron</v>
      </c>
      <c r="L4253">
        <v>0.2</v>
      </c>
      <c r="M4253">
        <v>0.74</v>
      </c>
      <c r="N4253">
        <v>2</v>
      </c>
      <c r="O4253">
        <v>220</v>
      </c>
      <c r="P4253">
        <v>0.25</v>
      </c>
      <c r="Q4253">
        <v>1</v>
      </c>
      <c r="R4253">
        <v>0.43</v>
      </c>
      <c r="S4253">
        <v>0.25</v>
      </c>
      <c r="T4253">
        <v>2</v>
      </c>
      <c r="U4253">
        <v>17</v>
      </c>
      <c r="V4253">
        <v>10</v>
      </c>
      <c r="W4253">
        <v>1.54</v>
      </c>
      <c r="X4253">
        <v>5</v>
      </c>
      <c r="Y4253">
        <v>0.5</v>
      </c>
      <c r="Z4253">
        <v>0.17</v>
      </c>
      <c r="AA4253">
        <v>40</v>
      </c>
      <c r="AB4253">
        <v>0.35</v>
      </c>
      <c r="AC4253">
        <v>180</v>
      </c>
      <c r="AD4253">
        <v>0.5</v>
      </c>
      <c r="AE4253">
        <v>0.01</v>
      </c>
      <c r="AF4253">
        <v>8</v>
      </c>
      <c r="AG4253">
        <v>810</v>
      </c>
      <c r="AH4253">
        <v>8</v>
      </c>
      <c r="AI4253">
        <v>1</v>
      </c>
      <c r="AJ4253">
        <v>2</v>
      </c>
      <c r="AK4253">
        <v>74</v>
      </c>
      <c r="AL4253">
        <v>7.0000000000000007E-2</v>
      </c>
      <c r="AM4253">
        <v>5</v>
      </c>
      <c r="AN4253">
        <v>5</v>
      </c>
      <c r="AO4253">
        <v>23</v>
      </c>
      <c r="AP4253">
        <v>5</v>
      </c>
      <c r="AQ4253">
        <v>24</v>
      </c>
    </row>
    <row r="4254" spans="1:43" hidden="1" x14ac:dyDescent="0.25">
      <c r="A4254" t="s">
        <v>15848</v>
      </c>
      <c r="B4254" t="s">
        <v>15849</v>
      </c>
      <c r="C4254" s="1" t="str">
        <f t="shared" si="309"/>
        <v>21:0118</v>
      </c>
      <c r="D4254" s="1" t="str">
        <f t="shared" si="310"/>
        <v>21:0027</v>
      </c>
      <c r="E4254" t="s">
        <v>15850</v>
      </c>
      <c r="F4254" t="s">
        <v>15851</v>
      </c>
      <c r="H4254">
        <v>63.957742099999997</v>
      </c>
      <c r="I4254">
        <v>-94.791816600000004</v>
      </c>
      <c r="J4254" s="1" t="str">
        <f t="shared" si="311"/>
        <v>Till</v>
      </c>
      <c r="K4254" s="1" t="str">
        <f t="shared" si="312"/>
        <v>&lt;63 micron</v>
      </c>
      <c r="L4254">
        <v>0.2</v>
      </c>
      <c r="M4254">
        <v>0.47</v>
      </c>
      <c r="N4254">
        <v>2</v>
      </c>
      <c r="O4254">
        <v>90</v>
      </c>
      <c r="P4254">
        <v>0.25</v>
      </c>
      <c r="Q4254">
        <v>2</v>
      </c>
      <c r="R4254">
        <v>0.37</v>
      </c>
      <c r="S4254">
        <v>0.25</v>
      </c>
      <c r="T4254">
        <v>1</v>
      </c>
      <c r="U4254">
        <v>12</v>
      </c>
      <c r="V4254">
        <v>4</v>
      </c>
      <c r="W4254">
        <v>1.1599999999999999</v>
      </c>
      <c r="X4254">
        <v>5</v>
      </c>
      <c r="Y4254">
        <v>0.5</v>
      </c>
      <c r="Z4254">
        <v>0.08</v>
      </c>
      <c r="AA4254">
        <v>20</v>
      </c>
      <c r="AB4254">
        <v>0.23</v>
      </c>
      <c r="AC4254">
        <v>125</v>
      </c>
      <c r="AD4254">
        <v>0.5</v>
      </c>
      <c r="AE4254">
        <v>0.01</v>
      </c>
      <c r="AF4254">
        <v>6</v>
      </c>
      <c r="AG4254">
        <v>750</v>
      </c>
      <c r="AH4254">
        <v>12</v>
      </c>
      <c r="AI4254">
        <v>1</v>
      </c>
      <c r="AJ4254">
        <v>1</v>
      </c>
      <c r="AK4254">
        <v>58</v>
      </c>
      <c r="AL4254">
        <v>0.06</v>
      </c>
      <c r="AM4254">
        <v>5</v>
      </c>
      <c r="AN4254">
        <v>5</v>
      </c>
      <c r="AO4254">
        <v>18</v>
      </c>
      <c r="AP4254">
        <v>5</v>
      </c>
      <c r="AQ4254">
        <v>14</v>
      </c>
    </row>
    <row r="4255" spans="1:43" hidden="1" x14ac:dyDescent="0.25">
      <c r="A4255" t="s">
        <v>15852</v>
      </c>
      <c r="B4255" t="s">
        <v>15853</v>
      </c>
      <c r="C4255" s="1" t="str">
        <f t="shared" si="309"/>
        <v>21:0118</v>
      </c>
      <c r="D4255" s="1" t="str">
        <f t="shared" si="310"/>
        <v>21:0027</v>
      </c>
      <c r="E4255" t="s">
        <v>15854</v>
      </c>
      <c r="F4255" t="s">
        <v>15855</v>
      </c>
      <c r="H4255">
        <v>63.973822400000003</v>
      </c>
      <c r="I4255">
        <v>-94.790128300000006</v>
      </c>
      <c r="J4255" s="1" t="str">
        <f t="shared" si="311"/>
        <v>Till</v>
      </c>
      <c r="K4255" s="1" t="str">
        <f t="shared" si="312"/>
        <v>&lt;63 micron</v>
      </c>
      <c r="L4255">
        <v>0.2</v>
      </c>
      <c r="M4255">
        <v>1</v>
      </c>
      <c r="N4255">
        <v>1</v>
      </c>
      <c r="O4255">
        <v>310</v>
      </c>
      <c r="P4255">
        <v>0.25</v>
      </c>
      <c r="Q4255">
        <v>1</v>
      </c>
      <c r="R4255">
        <v>0.4</v>
      </c>
      <c r="S4255">
        <v>0.25</v>
      </c>
      <c r="T4255">
        <v>3</v>
      </c>
      <c r="U4255">
        <v>20</v>
      </c>
      <c r="V4255">
        <v>12</v>
      </c>
      <c r="W4255">
        <v>1.86</v>
      </c>
      <c r="X4255">
        <v>5</v>
      </c>
      <c r="Y4255">
        <v>0.5</v>
      </c>
      <c r="Z4255">
        <v>0.28000000000000003</v>
      </c>
      <c r="AA4255">
        <v>40</v>
      </c>
      <c r="AB4255">
        <v>0.46</v>
      </c>
      <c r="AC4255">
        <v>220</v>
      </c>
      <c r="AD4255">
        <v>0.5</v>
      </c>
      <c r="AE4255">
        <v>0.02</v>
      </c>
      <c r="AF4255">
        <v>9</v>
      </c>
      <c r="AG4255">
        <v>830</v>
      </c>
      <c r="AH4255">
        <v>16</v>
      </c>
      <c r="AI4255">
        <v>1</v>
      </c>
      <c r="AJ4255">
        <v>3</v>
      </c>
      <c r="AK4255">
        <v>73</v>
      </c>
      <c r="AL4255">
        <v>0.06</v>
      </c>
      <c r="AM4255">
        <v>5</v>
      </c>
      <c r="AN4255">
        <v>5</v>
      </c>
      <c r="AO4255">
        <v>26</v>
      </c>
      <c r="AP4255">
        <v>5</v>
      </c>
      <c r="AQ4255">
        <v>30</v>
      </c>
    </row>
    <row r="4256" spans="1:43" hidden="1" x14ac:dyDescent="0.25">
      <c r="A4256" t="s">
        <v>15856</v>
      </c>
      <c r="B4256" t="s">
        <v>15857</v>
      </c>
      <c r="C4256" s="1" t="str">
        <f t="shared" si="309"/>
        <v>21:0118</v>
      </c>
      <c r="D4256" s="1" t="str">
        <f t="shared" si="310"/>
        <v>21:0027</v>
      </c>
      <c r="E4256" t="s">
        <v>15858</v>
      </c>
      <c r="F4256" t="s">
        <v>15859</v>
      </c>
      <c r="H4256">
        <v>63.9856695</v>
      </c>
      <c r="I4256">
        <v>-94.772019599999993</v>
      </c>
      <c r="J4256" s="1" t="str">
        <f t="shared" si="311"/>
        <v>Till</v>
      </c>
      <c r="K4256" s="1" t="str">
        <f t="shared" si="312"/>
        <v>&lt;63 micron</v>
      </c>
      <c r="L4256">
        <v>0.2</v>
      </c>
      <c r="M4256">
        <v>0.77</v>
      </c>
      <c r="N4256">
        <v>1</v>
      </c>
      <c r="O4256">
        <v>260</v>
      </c>
      <c r="P4256">
        <v>0.25</v>
      </c>
      <c r="Q4256">
        <v>2</v>
      </c>
      <c r="R4256">
        <v>0.44</v>
      </c>
      <c r="S4256">
        <v>0.25</v>
      </c>
      <c r="T4256">
        <v>3</v>
      </c>
      <c r="U4256">
        <v>18</v>
      </c>
      <c r="V4256">
        <v>13</v>
      </c>
      <c r="W4256">
        <v>1.64</v>
      </c>
      <c r="X4256">
        <v>5</v>
      </c>
      <c r="Y4256">
        <v>0.5</v>
      </c>
      <c r="Z4256">
        <v>0.19</v>
      </c>
      <c r="AA4256">
        <v>40</v>
      </c>
      <c r="AB4256">
        <v>0.37</v>
      </c>
      <c r="AC4256">
        <v>205</v>
      </c>
      <c r="AD4256">
        <v>0.5</v>
      </c>
      <c r="AE4256">
        <v>0.01</v>
      </c>
      <c r="AF4256">
        <v>9</v>
      </c>
      <c r="AG4256">
        <v>890</v>
      </c>
      <c r="AH4256">
        <v>8</v>
      </c>
      <c r="AI4256">
        <v>1</v>
      </c>
      <c r="AJ4256">
        <v>2</v>
      </c>
      <c r="AK4256">
        <v>76</v>
      </c>
      <c r="AL4256">
        <v>7.0000000000000007E-2</v>
      </c>
      <c r="AM4256">
        <v>5</v>
      </c>
      <c r="AN4256">
        <v>5</v>
      </c>
      <c r="AO4256">
        <v>23</v>
      </c>
      <c r="AP4256">
        <v>5</v>
      </c>
      <c r="AQ4256">
        <v>26</v>
      </c>
    </row>
    <row r="4257" spans="1:43" hidden="1" x14ac:dyDescent="0.25">
      <c r="A4257" t="s">
        <v>15860</v>
      </c>
      <c r="B4257" t="s">
        <v>15861</v>
      </c>
      <c r="C4257" s="1" t="str">
        <f t="shared" si="309"/>
        <v>21:0118</v>
      </c>
      <c r="D4257" s="1" t="str">
        <f t="shared" si="310"/>
        <v>21:0027</v>
      </c>
      <c r="E4257" t="s">
        <v>15862</v>
      </c>
      <c r="F4257" t="s">
        <v>15863</v>
      </c>
      <c r="H4257">
        <v>64.001074500000001</v>
      </c>
      <c r="I4257">
        <v>-94.7763499</v>
      </c>
      <c r="J4257" s="1" t="str">
        <f t="shared" si="311"/>
        <v>Till</v>
      </c>
      <c r="K4257" s="1" t="str">
        <f t="shared" si="312"/>
        <v>&lt;63 micron</v>
      </c>
      <c r="L4257">
        <v>0.2</v>
      </c>
      <c r="M4257">
        <v>1.39</v>
      </c>
      <c r="N4257">
        <v>1</v>
      </c>
      <c r="O4257">
        <v>290</v>
      </c>
      <c r="P4257">
        <v>0.25</v>
      </c>
      <c r="Q4257">
        <v>1</v>
      </c>
      <c r="R4257">
        <v>0.45</v>
      </c>
      <c r="S4257">
        <v>0.25</v>
      </c>
      <c r="T4257">
        <v>6</v>
      </c>
      <c r="U4257">
        <v>29</v>
      </c>
      <c r="V4257">
        <v>24</v>
      </c>
      <c r="W4257">
        <v>2.42</v>
      </c>
      <c r="X4257">
        <v>10</v>
      </c>
      <c r="Y4257">
        <v>1</v>
      </c>
      <c r="Z4257">
        <v>0.32</v>
      </c>
      <c r="AA4257">
        <v>60</v>
      </c>
      <c r="AB4257">
        <v>0.64</v>
      </c>
      <c r="AC4257">
        <v>270</v>
      </c>
      <c r="AD4257">
        <v>0.5</v>
      </c>
      <c r="AE4257">
        <v>0.02</v>
      </c>
      <c r="AF4257">
        <v>15</v>
      </c>
      <c r="AG4257">
        <v>760</v>
      </c>
      <c r="AH4257">
        <v>12</v>
      </c>
      <c r="AI4257">
        <v>1</v>
      </c>
      <c r="AJ4257">
        <v>4</v>
      </c>
      <c r="AK4257">
        <v>87</v>
      </c>
      <c r="AL4257">
        <v>0.08</v>
      </c>
      <c r="AM4257">
        <v>5</v>
      </c>
      <c r="AN4257">
        <v>5</v>
      </c>
      <c r="AO4257">
        <v>34</v>
      </c>
      <c r="AP4257">
        <v>5</v>
      </c>
      <c r="AQ4257">
        <v>42</v>
      </c>
    </row>
    <row r="4258" spans="1:43" hidden="1" x14ac:dyDescent="0.25">
      <c r="A4258" t="s">
        <v>15864</v>
      </c>
      <c r="B4258" t="s">
        <v>15865</v>
      </c>
      <c r="C4258" s="1" t="str">
        <f t="shared" si="309"/>
        <v>21:0118</v>
      </c>
      <c r="D4258" s="1" t="str">
        <f t="shared" si="310"/>
        <v>21:0027</v>
      </c>
      <c r="E4258" t="s">
        <v>15866</v>
      </c>
      <c r="F4258" t="s">
        <v>15867</v>
      </c>
      <c r="H4258">
        <v>63.645419400000002</v>
      </c>
      <c r="I4258">
        <v>-94.752784500000004</v>
      </c>
      <c r="J4258" s="1" t="str">
        <f t="shared" si="311"/>
        <v>Till</v>
      </c>
      <c r="K4258" s="1" t="str">
        <f t="shared" si="312"/>
        <v>&lt;63 micron</v>
      </c>
      <c r="L4258">
        <v>0.1</v>
      </c>
      <c r="M4258">
        <v>0.67</v>
      </c>
      <c r="N4258">
        <v>6</v>
      </c>
      <c r="O4258">
        <v>150</v>
      </c>
      <c r="P4258">
        <v>0.25</v>
      </c>
      <c r="Q4258">
        <v>1</v>
      </c>
      <c r="R4258">
        <v>0.33</v>
      </c>
      <c r="S4258">
        <v>0.25</v>
      </c>
      <c r="T4258">
        <v>2</v>
      </c>
      <c r="U4258">
        <v>17</v>
      </c>
      <c r="V4258">
        <v>11</v>
      </c>
      <c r="W4258">
        <v>1.28</v>
      </c>
      <c r="X4258">
        <v>5</v>
      </c>
      <c r="Y4258">
        <v>0.5</v>
      </c>
      <c r="Z4258">
        <v>0.11</v>
      </c>
      <c r="AA4258">
        <v>30</v>
      </c>
      <c r="AB4258">
        <v>0.33</v>
      </c>
      <c r="AC4258">
        <v>225</v>
      </c>
      <c r="AD4258">
        <v>0.5</v>
      </c>
      <c r="AE4258">
        <v>0.01</v>
      </c>
      <c r="AF4258">
        <v>7</v>
      </c>
      <c r="AG4258">
        <v>680</v>
      </c>
      <c r="AH4258">
        <v>8</v>
      </c>
      <c r="AI4258">
        <v>1</v>
      </c>
      <c r="AJ4258">
        <v>2</v>
      </c>
      <c r="AK4258">
        <v>69</v>
      </c>
      <c r="AL4258">
        <v>0.05</v>
      </c>
      <c r="AM4258">
        <v>5</v>
      </c>
      <c r="AN4258">
        <v>5</v>
      </c>
      <c r="AO4258">
        <v>19</v>
      </c>
      <c r="AP4258">
        <v>5</v>
      </c>
      <c r="AQ4258">
        <v>22</v>
      </c>
    </row>
    <row r="4259" spans="1:43" hidden="1" x14ac:dyDescent="0.25">
      <c r="A4259" t="s">
        <v>15868</v>
      </c>
      <c r="B4259" t="s">
        <v>15869</v>
      </c>
      <c r="C4259" s="1" t="str">
        <f t="shared" si="309"/>
        <v>21:0118</v>
      </c>
      <c r="D4259" s="1" t="str">
        <f t="shared" si="310"/>
        <v>21:0027</v>
      </c>
      <c r="E4259" t="s">
        <v>15870</v>
      </c>
      <c r="F4259" t="s">
        <v>15871</v>
      </c>
      <c r="H4259">
        <v>63.6621174</v>
      </c>
      <c r="I4259">
        <v>-94.760079500000003</v>
      </c>
      <c r="J4259" s="1" t="str">
        <f t="shared" si="311"/>
        <v>Till</v>
      </c>
      <c r="K4259" s="1" t="str">
        <f t="shared" si="312"/>
        <v>&lt;63 micron</v>
      </c>
      <c r="L4259">
        <v>0.2</v>
      </c>
      <c r="M4259">
        <v>0.8</v>
      </c>
      <c r="N4259">
        <v>8</v>
      </c>
      <c r="O4259">
        <v>150</v>
      </c>
      <c r="P4259">
        <v>0.25</v>
      </c>
      <c r="Q4259">
        <v>1</v>
      </c>
      <c r="R4259">
        <v>0.33</v>
      </c>
      <c r="S4259">
        <v>0.25</v>
      </c>
      <c r="T4259">
        <v>3</v>
      </c>
      <c r="U4259">
        <v>18</v>
      </c>
      <c r="V4259">
        <v>14</v>
      </c>
      <c r="W4259">
        <v>1.48</v>
      </c>
      <c r="X4259">
        <v>5</v>
      </c>
      <c r="Y4259">
        <v>0.5</v>
      </c>
      <c r="Z4259">
        <v>0.16</v>
      </c>
      <c r="AA4259">
        <v>30</v>
      </c>
      <c r="AB4259">
        <v>0.35</v>
      </c>
      <c r="AC4259">
        <v>140</v>
      </c>
      <c r="AD4259">
        <v>0.5</v>
      </c>
      <c r="AE4259">
        <v>0.01</v>
      </c>
      <c r="AF4259">
        <v>9</v>
      </c>
      <c r="AG4259">
        <v>740</v>
      </c>
      <c r="AH4259">
        <v>8</v>
      </c>
      <c r="AI4259">
        <v>1</v>
      </c>
      <c r="AJ4259">
        <v>2</v>
      </c>
      <c r="AK4259">
        <v>79</v>
      </c>
      <c r="AL4259">
        <v>0.04</v>
      </c>
      <c r="AM4259">
        <v>5</v>
      </c>
      <c r="AN4259">
        <v>5</v>
      </c>
      <c r="AO4259">
        <v>21</v>
      </c>
      <c r="AP4259">
        <v>5</v>
      </c>
      <c r="AQ4259">
        <v>24</v>
      </c>
    </row>
    <row r="4260" spans="1:43" hidden="1" x14ac:dyDescent="0.25">
      <c r="A4260" t="s">
        <v>15872</v>
      </c>
      <c r="B4260" t="s">
        <v>15873</v>
      </c>
      <c r="C4260" s="1" t="str">
        <f t="shared" si="309"/>
        <v>21:0118</v>
      </c>
      <c r="D4260" s="1" t="str">
        <f t="shared" si="310"/>
        <v>21:0027</v>
      </c>
      <c r="E4260" t="s">
        <v>15874</v>
      </c>
      <c r="F4260" t="s">
        <v>15875</v>
      </c>
      <c r="H4260">
        <v>63.674817099999999</v>
      </c>
      <c r="I4260">
        <v>-94.768367499999997</v>
      </c>
      <c r="J4260" s="1" t="str">
        <f t="shared" si="311"/>
        <v>Till</v>
      </c>
      <c r="K4260" s="1" t="str">
        <f t="shared" si="312"/>
        <v>&lt;63 micron</v>
      </c>
      <c r="L4260">
        <v>0.1</v>
      </c>
      <c r="M4260">
        <v>0.69</v>
      </c>
      <c r="N4260">
        <v>2</v>
      </c>
      <c r="O4260">
        <v>150</v>
      </c>
      <c r="P4260">
        <v>0.25</v>
      </c>
      <c r="Q4260">
        <v>1</v>
      </c>
      <c r="R4260">
        <v>0.33</v>
      </c>
      <c r="S4260">
        <v>0.25</v>
      </c>
      <c r="T4260">
        <v>2</v>
      </c>
      <c r="U4260">
        <v>16</v>
      </c>
      <c r="V4260">
        <v>10</v>
      </c>
      <c r="W4260">
        <v>1.31</v>
      </c>
      <c r="X4260">
        <v>5</v>
      </c>
      <c r="Y4260">
        <v>0.5</v>
      </c>
      <c r="Z4260">
        <v>0.16</v>
      </c>
      <c r="AA4260">
        <v>30</v>
      </c>
      <c r="AB4260">
        <v>0.28999999999999998</v>
      </c>
      <c r="AC4260">
        <v>125</v>
      </c>
      <c r="AD4260">
        <v>0.5</v>
      </c>
      <c r="AE4260">
        <v>0.01</v>
      </c>
      <c r="AF4260">
        <v>8</v>
      </c>
      <c r="AG4260">
        <v>730</v>
      </c>
      <c r="AH4260">
        <v>12</v>
      </c>
      <c r="AI4260">
        <v>1</v>
      </c>
      <c r="AJ4260">
        <v>2</v>
      </c>
      <c r="AK4260">
        <v>67</v>
      </c>
      <c r="AL4260">
        <v>0.04</v>
      </c>
      <c r="AM4260">
        <v>5</v>
      </c>
      <c r="AN4260">
        <v>5</v>
      </c>
      <c r="AO4260">
        <v>19</v>
      </c>
      <c r="AP4260">
        <v>5</v>
      </c>
      <c r="AQ4260">
        <v>18</v>
      </c>
    </row>
    <row r="4261" spans="1:43" hidden="1" x14ac:dyDescent="0.25">
      <c r="A4261" t="s">
        <v>15876</v>
      </c>
      <c r="B4261" t="s">
        <v>15877</v>
      </c>
      <c r="C4261" s="1" t="str">
        <f t="shared" si="309"/>
        <v>21:0118</v>
      </c>
      <c r="D4261" s="1" t="str">
        <f t="shared" si="310"/>
        <v>21:0027</v>
      </c>
      <c r="E4261" t="s">
        <v>15878</v>
      </c>
      <c r="F4261" t="s">
        <v>15879</v>
      </c>
      <c r="H4261">
        <v>63.700701500000001</v>
      </c>
      <c r="I4261">
        <v>-94.761484199999998</v>
      </c>
      <c r="J4261" s="1" t="str">
        <f t="shared" si="311"/>
        <v>Till</v>
      </c>
      <c r="K4261" s="1" t="str">
        <f t="shared" si="312"/>
        <v>&lt;63 micron</v>
      </c>
      <c r="L4261">
        <v>0.1</v>
      </c>
      <c r="M4261">
        <v>0.59</v>
      </c>
      <c r="N4261">
        <v>1</v>
      </c>
      <c r="O4261">
        <v>100</v>
      </c>
      <c r="P4261">
        <v>0.25</v>
      </c>
      <c r="Q4261">
        <v>1</v>
      </c>
      <c r="R4261">
        <v>0.31</v>
      </c>
      <c r="S4261">
        <v>0.25</v>
      </c>
      <c r="T4261">
        <v>3</v>
      </c>
      <c r="U4261">
        <v>16</v>
      </c>
      <c r="V4261">
        <v>10</v>
      </c>
      <c r="W4261">
        <v>1.23</v>
      </c>
      <c r="X4261">
        <v>5</v>
      </c>
      <c r="Y4261">
        <v>0.5</v>
      </c>
      <c r="Z4261">
        <v>0.1</v>
      </c>
      <c r="AA4261">
        <v>30</v>
      </c>
      <c r="AB4261">
        <v>0.3</v>
      </c>
      <c r="AC4261">
        <v>190</v>
      </c>
      <c r="AD4261">
        <v>0.5</v>
      </c>
      <c r="AE4261">
        <v>0.01</v>
      </c>
      <c r="AF4261">
        <v>8</v>
      </c>
      <c r="AG4261">
        <v>690</v>
      </c>
      <c r="AH4261">
        <v>8</v>
      </c>
      <c r="AI4261">
        <v>1</v>
      </c>
      <c r="AJ4261">
        <v>2</v>
      </c>
      <c r="AK4261">
        <v>59</v>
      </c>
      <c r="AL4261">
        <v>0.04</v>
      </c>
      <c r="AM4261">
        <v>5</v>
      </c>
      <c r="AN4261">
        <v>5</v>
      </c>
      <c r="AO4261">
        <v>18</v>
      </c>
      <c r="AP4261">
        <v>5</v>
      </c>
      <c r="AQ4261">
        <v>18</v>
      </c>
    </row>
    <row r="4262" spans="1:43" hidden="1" x14ac:dyDescent="0.25">
      <c r="A4262" t="s">
        <v>15880</v>
      </c>
      <c r="B4262" t="s">
        <v>15881</v>
      </c>
      <c r="C4262" s="1" t="str">
        <f t="shared" si="309"/>
        <v>21:0118</v>
      </c>
      <c r="D4262" s="1" t="str">
        <f t="shared" si="310"/>
        <v>21:0027</v>
      </c>
      <c r="E4262" t="s">
        <v>15882</v>
      </c>
      <c r="F4262" t="s">
        <v>15883</v>
      </c>
      <c r="H4262">
        <v>63.7168274</v>
      </c>
      <c r="I4262">
        <v>-94.763418700000003</v>
      </c>
      <c r="J4262" s="1" t="str">
        <f t="shared" si="311"/>
        <v>Till</v>
      </c>
      <c r="K4262" s="1" t="str">
        <f t="shared" si="312"/>
        <v>&lt;63 micron</v>
      </c>
      <c r="L4262">
        <v>0.1</v>
      </c>
      <c r="M4262">
        <v>0.42</v>
      </c>
      <c r="N4262">
        <v>6</v>
      </c>
      <c r="O4262">
        <v>90</v>
      </c>
      <c r="P4262">
        <v>0.25</v>
      </c>
      <c r="Q4262">
        <v>1</v>
      </c>
      <c r="R4262">
        <v>0.3</v>
      </c>
      <c r="S4262">
        <v>0.25</v>
      </c>
      <c r="T4262">
        <v>1</v>
      </c>
      <c r="U4262">
        <v>11</v>
      </c>
      <c r="V4262">
        <v>8</v>
      </c>
      <c r="W4262">
        <v>1.02</v>
      </c>
      <c r="X4262">
        <v>5</v>
      </c>
      <c r="Y4262">
        <v>0.5</v>
      </c>
      <c r="Z4262">
        <v>0.08</v>
      </c>
      <c r="AA4262">
        <v>20</v>
      </c>
      <c r="AB4262">
        <v>0.19</v>
      </c>
      <c r="AC4262">
        <v>105</v>
      </c>
      <c r="AD4262">
        <v>0.5</v>
      </c>
      <c r="AE4262">
        <v>0.01</v>
      </c>
      <c r="AF4262">
        <v>4</v>
      </c>
      <c r="AG4262">
        <v>670</v>
      </c>
      <c r="AH4262">
        <v>4</v>
      </c>
      <c r="AI4262">
        <v>1</v>
      </c>
      <c r="AJ4262">
        <v>1</v>
      </c>
      <c r="AK4262">
        <v>48</v>
      </c>
      <c r="AL4262">
        <v>0.04</v>
      </c>
      <c r="AM4262">
        <v>5</v>
      </c>
      <c r="AN4262">
        <v>5</v>
      </c>
      <c r="AO4262">
        <v>15</v>
      </c>
      <c r="AP4262">
        <v>5</v>
      </c>
      <c r="AQ4262">
        <v>12</v>
      </c>
    </row>
    <row r="4263" spans="1:43" hidden="1" x14ac:dyDescent="0.25">
      <c r="A4263" t="s">
        <v>15884</v>
      </c>
      <c r="B4263" t="s">
        <v>15885</v>
      </c>
      <c r="C4263" s="1" t="str">
        <f t="shared" si="309"/>
        <v>21:0118</v>
      </c>
      <c r="D4263" s="1" t="str">
        <f t="shared" si="310"/>
        <v>21:0027</v>
      </c>
      <c r="E4263" t="s">
        <v>15886</v>
      </c>
      <c r="F4263" t="s">
        <v>15887</v>
      </c>
      <c r="H4263">
        <v>63.903356000000002</v>
      </c>
      <c r="I4263">
        <v>-94.753311999999994</v>
      </c>
      <c r="J4263" s="1" t="str">
        <f t="shared" si="311"/>
        <v>Till</v>
      </c>
      <c r="K4263" s="1" t="str">
        <f t="shared" si="312"/>
        <v>&lt;63 micron</v>
      </c>
      <c r="L4263">
        <v>0.1</v>
      </c>
      <c r="M4263">
        <v>0.43</v>
      </c>
      <c r="N4263">
        <v>1</v>
      </c>
      <c r="O4263">
        <v>130</v>
      </c>
      <c r="P4263">
        <v>0.25</v>
      </c>
      <c r="Q4263">
        <v>2</v>
      </c>
      <c r="R4263">
        <v>0.38</v>
      </c>
      <c r="S4263">
        <v>0.25</v>
      </c>
      <c r="T4263">
        <v>2</v>
      </c>
      <c r="U4263">
        <v>12</v>
      </c>
      <c r="V4263">
        <v>6</v>
      </c>
      <c r="W4263">
        <v>1.26</v>
      </c>
      <c r="X4263">
        <v>5</v>
      </c>
      <c r="Y4263">
        <v>0.5</v>
      </c>
      <c r="Z4263">
        <v>0.08</v>
      </c>
      <c r="AA4263">
        <v>30</v>
      </c>
      <c r="AB4263">
        <v>0.22</v>
      </c>
      <c r="AC4263">
        <v>140</v>
      </c>
      <c r="AD4263">
        <v>0.5</v>
      </c>
      <c r="AE4263">
        <v>0.01</v>
      </c>
      <c r="AF4263">
        <v>4</v>
      </c>
      <c r="AG4263">
        <v>840</v>
      </c>
      <c r="AH4263">
        <v>6</v>
      </c>
      <c r="AI4263">
        <v>1</v>
      </c>
      <c r="AJ4263">
        <v>2</v>
      </c>
      <c r="AK4263">
        <v>59</v>
      </c>
      <c r="AL4263">
        <v>0.06</v>
      </c>
      <c r="AM4263">
        <v>5</v>
      </c>
      <c r="AN4263">
        <v>5</v>
      </c>
      <c r="AO4263">
        <v>19</v>
      </c>
      <c r="AP4263">
        <v>5</v>
      </c>
      <c r="AQ4263">
        <v>14</v>
      </c>
    </row>
    <row r="4264" spans="1:43" hidden="1" x14ac:dyDescent="0.25">
      <c r="A4264" t="s">
        <v>15888</v>
      </c>
      <c r="B4264" t="s">
        <v>15889</v>
      </c>
      <c r="C4264" s="1" t="str">
        <f t="shared" si="309"/>
        <v>21:0118</v>
      </c>
      <c r="D4264" s="1" t="str">
        <f t="shared" si="310"/>
        <v>21:0027</v>
      </c>
      <c r="E4264" t="s">
        <v>15890</v>
      </c>
      <c r="F4264" t="s">
        <v>15891</v>
      </c>
      <c r="H4264">
        <v>63.916629299999997</v>
      </c>
      <c r="I4264">
        <v>-94.767618600000006</v>
      </c>
      <c r="J4264" s="1" t="str">
        <f t="shared" si="311"/>
        <v>Till</v>
      </c>
      <c r="K4264" s="1" t="str">
        <f t="shared" si="312"/>
        <v>&lt;63 micron</v>
      </c>
      <c r="L4264">
        <v>0.2</v>
      </c>
      <c r="M4264">
        <v>0.68</v>
      </c>
      <c r="N4264">
        <v>1</v>
      </c>
      <c r="O4264">
        <v>160</v>
      </c>
      <c r="P4264">
        <v>0.25</v>
      </c>
      <c r="Q4264">
        <v>1</v>
      </c>
      <c r="R4264">
        <v>0.4</v>
      </c>
      <c r="S4264">
        <v>0.25</v>
      </c>
      <c r="T4264">
        <v>2</v>
      </c>
      <c r="U4264">
        <v>17</v>
      </c>
      <c r="V4264">
        <v>10</v>
      </c>
      <c r="W4264">
        <v>1.53</v>
      </c>
      <c r="X4264">
        <v>5</v>
      </c>
      <c r="Y4264">
        <v>0.5</v>
      </c>
      <c r="Z4264">
        <v>0.14000000000000001</v>
      </c>
      <c r="AA4264">
        <v>40</v>
      </c>
      <c r="AB4264">
        <v>0.35</v>
      </c>
      <c r="AC4264">
        <v>165</v>
      </c>
      <c r="AD4264">
        <v>0.5</v>
      </c>
      <c r="AE4264">
        <v>0.01</v>
      </c>
      <c r="AF4264">
        <v>8</v>
      </c>
      <c r="AG4264">
        <v>790</v>
      </c>
      <c r="AH4264">
        <v>8</v>
      </c>
      <c r="AI4264">
        <v>1</v>
      </c>
      <c r="AJ4264">
        <v>2</v>
      </c>
      <c r="AK4264">
        <v>61</v>
      </c>
      <c r="AL4264">
        <v>0.06</v>
      </c>
      <c r="AM4264">
        <v>5</v>
      </c>
      <c r="AN4264">
        <v>5</v>
      </c>
      <c r="AO4264">
        <v>23</v>
      </c>
      <c r="AP4264">
        <v>5</v>
      </c>
      <c r="AQ4264">
        <v>22</v>
      </c>
    </row>
    <row r="4265" spans="1:43" hidden="1" x14ac:dyDescent="0.25">
      <c r="A4265" t="s">
        <v>15892</v>
      </c>
      <c r="B4265" t="s">
        <v>15893</v>
      </c>
      <c r="C4265" s="1" t="str">
        <f t="shared" si="309"/>
        <v>21:0118</v>
      </c>
      <c r="D4265" s="1" t="str">
        <f t="shared" si="310"/>
        <v>21:0027</v>
      </c>
      <c r="E4265" t="s">
        <v>15894</v>
      </c>
      <c r="F4265" t="s">
        <v>15895</v>
      </c>
      <c r="H4265">
        <v>63.932992200000001</v>
      </c>
      <c r="I4265">
        <v>-94.754470400000002</v>
      </c>
      <c r="J4265" s="1" t="str">
        <f t="shared" si="311"/>
        <v>Till</v>
      </c>
      <c r="K4265" s="1" t="str">
        <f t="shared" si="312"/>
        <v>&lt;63 micron</v>
      </c>
      <c r="L4265">
        <v>0.2</v>
      </c>
      <c r="M4265">
        <v>0.38</v>
      </c>
      <c r="N4265">
        <v>6</v>
      </c>
      <c r="O4265">
        <v>90</v>
      </c>
      <c r="P4265">
        <v>0.25</v>
      </c>
      <c r="Q4265">
        <v>4</v>
      </c>
      <c r="R4265">
        <v>0.35</v>
      </c>
      <c r="S4265">
        <v>0.25</v>
      </c>
      <c r="T4265">
        <v>2</v>
      </c>
      <c r="U4265">
        <v>11</v>
      </c>
      <c r="V4265">
        <v>4</v>
      </c>
      <c r="W4265">
        <v>1.1299999999999999</v>
      </c>
      <c r="X4265">
        <v>5</v>
      </c>
      <c r="Y4265">
        <v>0.5</v>
      </c>
      <c r="Z4265">
        <v>0.06</v>
      </c>
      <c r="AA4265">
        <v>30</v>
      </c>
      <c r="AB4265">
        <v>0.2</v>
      </c>
      <c r="AC4265">
        <v>110</v>
      </c>
      <c r="AD4265">
        <v>0.5</v>
      </c>
      <c r="AE4265">
        <v>0.01</v>
      </c>
      <c r="AF4265">
        <v>4</v>
      </c>
      <c r="AG4265">
        <v>840</v>
      </c>
      <c r="AH4265">
        <v>8</v>
      </c>
      <c r="AI4265">
        <v>1</v>
      </c>
      <c r="AJ4265">
        <v>1</v>
      </c>
      <c r="AK4265">
        <v>50</v>
      </c>
      <c r="AL4265">
        <v>0.04</v>
      </c>
      <c r="AM4265">
        <v>5</v>
      </c>
      <c r="AN4265">
        <v>5</v>
      </c>
      <c r="AO4265">
        <v>17</v>
      </c>
      <c r="AP4265">
        <v>5</v>
      </c>
      <c r="AQ4265">
        <v>12</v>
      </c>
    </row>
    <row r="4266" spans="1:43" hidden="1" x14ac:dyDescent="0.25">
      <c r="A4266" t="s">
        <v>15896</v>
      </c>
      <c r="B4266" t="s">
        <v>15897</v>
      </c>
      <c r="C4266" s="1" t="str">
        <f t="shared" si="309"/>
        <v>21:0118</v>
      </c>
      <c r="D4266" s="1" t="str">
        <f t="shared" si="310"/>
        <v>21:0027</v>
      </c>
      <c r="E4266" t="s">
        <v>15898</v>
      </c>
      <c r="F4266" t="s">
        <v>15899</v>
      </c>
      <c r="H4266">
        <v>63.957574600000001</v>
      </c>
      <c r="I4266">
        <v>-94.754866199999995</v>
      </c>
      <c r="J4266" s="1" t="str">
        <f t="shared" si="311"/>
        <v>Till</v>
      </c>
      <c r="K4266" s="1" t="str">
        <f t="shared" si="312"/>
        <v>&lt;63 micron</v>
      </c>
      <c r="L4266">
        <v>0.1</v>
      </c>
      <c r="M4266">
        <v>0.92</v>
      </c>
      <c r="N4266">
        <v>4</v>
      </c>
      <c r="O4266">
        <v>240</v>
      </c>
      <c r="P4266">
        <v>0.25</v>
      </c>
      <c r="Q4266">
        <v>1</v>
      </c>
      <c r="R4266">
        <v>0.43</v>
      </c>
      <c r="S4266">
        <v>0.25</v>
      </c>
      <c r="T4266">
        <v>4</v>
      </c>
      <c r="U4266">
        <v>20</v>
      </c>
      <c r="V4266">
        <v>12</v>
      </c>
      <c r="W4266">
        <v>1.68</v>
      </c>
      <c r="X4266">
        <v>5</v>
      </c>
      <c r="Y4266">
        <v>0.5</v>
      </c>
      <c r="Z4266">
        <v>0.24</v>
      </c>
      <c r="AA4266">
        <v>40</v>
      </c>
      <c r="AB4266">
        <v>0.43</v>
      </c>
      <c r="AC4266">
        <v>190</v>
      </c>
      <c r="AD4266">
        <v>0.5</v>
      </c>
      <c r="AE4266">
        <v>0.02</v>
      </c>
      <c r="AF4266">
        <v>11</v>
      </c>
      <c r="AG4266">
        <v>820</v>
      </c>
      <c r="AH4266">
        <v>6</v>
      </c>
      <c r="AI4266">
        <v>1</v>
      </c>
      <c r="AJ4266">
        <v>3</v>
      </c>
      <c r="AK4266">
        <v>52</v>
      </c>
      <c r="AL4266">
        <v>0.08</v>
      </c>
      <c r="AM4266">
        <v>5</v>
      </c>
      <c r="AN4266">
        <v>5</v>
      </c>
      <c r="AO4266">
        <v>27</v>
      </c>
      <c r="AP4266">
        <v>5</v>
      </c>
      <c r="AQ4266">
        <v>28</v>
      </c>
    </row>
    <row r="4267" spans="1:43" hidden="1" x14ac:dyDescent="0.25">
      <c r="A4267" t="s">
        <v>15900</v>
      </c>
      <c r="B4267" t="s">
        <v>15901</v>
      </c>
      <c r="C4267" s="1" t="str">
        <f t="shared" si="309"/>
        <v>21:0118</v>
      </c>
      <c r="D4267" s="1" t="str">
        <f t="shared" si="310"/>
        <v>21:0027</v>
      </c>
      <c r="E4267" t="s">
        <v>15902</v>
      </c>
      <c r="F4267" t="s">
        <v>15903</v>
      </c>
      <c r="H4267">
        <v>63.9707893</v>
      </c>
      <c r="I4267">
        <v>-94.752548300000001</v>
      </c>
      <c r="J4267" s="1" t="str">
        <f t="shared" si="311"/>
        <v>Till</v>
      </c>
      <c r="K4267" s="1" t="str">
        <f t="shared" si="312"/>
        <v>&lt;63 micron</v>
      </c>
      <c r="L4267">
        <v>0.2</v>
      </c>
      <c r="M4267">
        <v>0.57999999999999996</v>
      </c>
      <c r="N4267">
        <v>4</v>
      </c>
      <c r="O4267">
        <v>130</v>
      </c>
      <c r="P4267">
        <v>0.25</v>
      </c>
      <c r="Q4267">
        <v>1</v>
      </c>
      <c r="R4267">
        <v>0.43</v>
      </c>
      <c r="S4267">
        <v>0.25</v>
      </c>
      <c r="T4267">
        <v>2</v>
      </c>
      <c r="U4267">
        <v>13</v>
      </c>
      <c r="V4267">
        <v>9</v>
      </c>
      <c r="W4267">
        <v>1.42</v>
      </c>
      <c r="X4267">
        <v>5</v>
      </c>
      <c r="Y4267">
        <v>0.5</v>
      </c>
      <c r="Z4267">
        <v>0.13</v>
      </c>
      <c r="AA4267">
        <v>40</v>
      </c>
      <c r="AB4267">
        <v>0.27</v>
      </c>
      <c r="AC4267">
        <v>155</v>
      </c>
      <c r="AD4267">
        <v>0.5</v>
      </c>
      <c r="AE4267">
        <v>0.01</v>
      </c>
      <c r="AF4267">
        <v>6</v>
      </c>
      <c r="AG4267">
        <v>880</v>
      </c>
      <c r="AH4267">
        <v>8</v>
      </c>
      <c r="AI4267">
        <v>1</v>
      </c>
      <c r="AJ4267">
        <v>2</v>
      </c>
      <c r="AK4267">
        <v>60</v>
      </c>
      <c r="AL4267">
        <v>0.06</v>
      </c>
      <c r="AM4267">
        <v>5</v>
      </c>
      <c r="AN4267">
        <v>5</v>
      </c>
      <c r="AO4267">
        <v>21</v>
      </c>
      <c r="AP4267">
        <v>5</v>
      </c>
      <c r="AQ4267">
        <v>18</v>
      </c>
    </row>
    <row r="4268" spans="1:43" hidden="1" x14ac:dyDescent="0.25">
      <c r="A4268" t="s">
        <v>15904</v>
      </c>
      <c r="B4268" t="s">
        <v>15905</v>
      </c>
      <c r="C4268" s="1" t="str">
        <f t="shared" si="309"/>
        <v>21:0118</v>
      </c>
      <c r="D4268" s="1" t="str">
        <f t="shared" si="310"/>
        <v>21:0027</v>
      </c>
      <c r="E4268" t="s">
        <v>15906</v>
      </c>
      <c r="F4268" t="s">
        <v>15907</v>
      </c>
      <c r="H4268">
        <v>63.9881271</v>
      </c>
      <c r="I4268">
        <v>-94.744782799999996</v>
      </c>
      <c r="J4268" s="1" t="str">
        <f t="shared" si="311"/>
        <v>Till</v>
      </c>
      <c r="K4268" s="1" t="str">
        <f t="shared" si="312"/>
        <v>&lt;63 micron</v>
      </c>
      <c r="L4268">
        <v>0.2</v>
      </c>
      <c r="M4268">
        <v>1.28</v>
      </c>
      <c r="N4268">
        <v>4</v>
      </c>
      <c r="O4268">
        <v>330</v>
      </c>
      <c r="P4268">
        <v>0.25</v>
      </c>
      <c r="Q4268">
        <v>4</v>
      </c>
      <c r="R4268">
        <v>0.45</v>
      </c>
      <c r="S4268">
        <v>0.25</v>
      </c>
      <c r="T4268">
        <v>5</v>
      </c>
      <c r="U4268">
        <v>23</v>
      </c>
      <c r="V4268">
        <v>17</v>
      </c>
      <c r="W4268">
        <v>2.0299999999999998</v>
      </c>
      <c r="X4268">
        <v>5</v>
      </c>
      <c r="Y4268">
        <v>0.5</v>
      </c>
      <c r="Z4268">
        <v>0.35</v>
      </c>
      <c r="AA4268">
        <v>40</v>
      </c>
      <c r="AB4268">
        <v>0.54</v>
      </c>
      <c r="AC4268">
        <v>235</v>
      </c>
      <c r="AD4268">
        <v>0.5</v>
      </c>
      <c r="AE4268">
        <v>0.02</v>
      </c>
      <c r="AF4268">
        <v>12</v>
      </c>
      <c r="AG4268">
        <v>810</v>
      </c>
      <c r="AH4268">
        <v>12</v>
      </c>
      <c r="AI4268">
        <v>1</v>
      </c>
      <c r="AJ4268">
        <v>4</v>
      </c>
      <c r="AK4268">
        <v>79</v>
      </c>
      <c r="AL4268">
        <v>0.08</v>
      </c>
      <c r="AM4268">
        <v>5</v>
      </c>
      <c r="AN4268">
        <v>5</v>
      </c>
      <c r="AO4268">
        <v>31</v>
      </c>
      <c r="AP4268">
        <v>5</v>
      </c>
      <c r="AQ4268">
        <v>36</v>
      </c>
    </row>
    <row r="4269" spans="1:43" hidden="1" x14ac:dyDescent="0.25">
      <c r="A4269" t="s">
        <v>15908</v>
      </c>
      <c r="B4269" t="s">
        <v>15909</v>
      </c>
      <c r="C4269" s="1" t="str">
        <f t="shared" si="309"/>
        <v>21:0118</v>
      </c>
      <c r="D4269" s="1" t="str">
        <f t="shared" si="310"/>
        <v>21:0027</v>
      </c>
      <c r="E4269" t="s">
        <v>15910</v>
      </c>
      <c r="F4269" t="s">
        <v>15911</v>
      </c>
      <c r="H4269">
        <v>64.000561899999994</v>
      </c>
      <c r="I4269">
        <v>-94.744597499999998</v>
      </c>
      <c r="J4269" s="1" t="str">
        <f t="shared" si="311"/>
        <v>Till</v>
      </c>
      <c r="K4269" s="1" t="str">
        <f t="shared" si="312"/>
        <v>&lt;63 micron</v>
      </c>
      <c r="L4269">
        <v>0.2</v>
      </c>
      <c r="M4269">
        <v>1.06</v>
      </c>
      <c r="N4269">
        <v>1</v>
      </c>
      <c r="O4269">
        <v>270</v>
      </c>
      <c r="P4269">
        <v>0.25</v>
      </c>
      <c r="Q4269">
        <v>1</v>
      </c>
      <c r="R4269">
        <v>0.44</v>
      </c>
      <c r="S4269">
        <v>0.25</v>
      </c>
      <c r="T4269">
        <v>5</v>
      </c>
      <c r="U4269">
        <v>21</v>
      </c>
      <c r="V4269">
        <v>14</v>
      </c>
      <c r="W4269">
        <v>1.9</v>
      </c>
      <c r="X4269">
        <v>5</v>
      </c>
      <c r="Y4269">
        <v>0.5</v>
      </c>
      <c r="Z4269">
        <v>0.31</v>
      </c>
      <c r="AA4269">
        <v>40</v>
      </c>
      <c r="AB4269">
        <v>0.47</v>
      </c>
      <c r="AC4269">
        <v>265</v>
      </c>
      <c r="AD4269">
        <v>1</v>
      </c>
      <c r="AE4269">
        <v>0.02</v>
      </c>
      <c r="AF4269">
        <v>12</v>
      </c>
      <c r="AG4269">
        <v>850</v>
      </c>
      <c r="AH4269">
        <v>14</v>
      </c>
      <c r="AI4269">
        <v>1</v>
      </c>
      <c r="AJ4269">
        <v>3</v>
      </c>
      <c r="AK4269">
        <v>76</v>
      </c>
      <c r="AL4269">
        <v>0.08</v>
      </c>
      <c r="AM4269">
        <v>5</v>
      </c>
      <c r="AN4269">
        <v>5</v>
      </c>
      <c r="AO4269">
        <v>28</v>
      </c>
      <c r="AP4269">
        <v>5</v>
      </c>
      <c r="AQ4269">
        <v>36</v>
      </c>
    </row>
    <row r="4270" spans="1:43" hidden="1" x14ac:dyDescent="0.25">
      <c r="A4270" t="s">
        <v>15912</v>
      </c>
      <c r="B4270" t="s">
        <v>15913</v>
      </c>
      <c r="C4270" s="1" t="str">
        <f t="shared" si="309"/>
        <v>21:0118</v>
      </c>
      <c r="D4270" s="1" t="str">
        <f t="shared" si="310"/>
        <v>21:0027</v>
      </c>
      <c r="E4270" t="s">
        <v>15914</v>
      </c>
      <c r="F4270" t="s">
        <v>15915</v>
      </c>
      <c r="H4270">
        <v>63.644737900000003</v>
      </c>
      <c r="I4270">
        <v>-94.731982599999995</v>
      </c>
      <c r="J4270" s="1" t="str">
        <f t="shared" si="311"/>
        <v>Till</v>
      </c>
      <c r="K4270" s="1" t="str">
        <f t="shared" si="312"/>
        <v>&lt;63 micron</v>
      </c>
      <c r="L4270">
        <v>0.2</v>
      </c>
      <c r="M4270">
        <v>0.53</v>
      </c>
      <c r="N4270">
        <v>1</v>
      </c>
      <c r="O4270">
        <v>90</v>
      </c>
      <c r="P4270">
        <v>0.25</v>
      </c>
      <c r="Q4270">
        <v>2</v>
      </c>
      <c r="R4270">
        <v>0.31</v>
      </c>
      <c r="S4270">
        <v>0.25</v>
      </c>
      <c r="T4270">
        <v>3</v>
      </c>
      <c r="U4270">
        <v>15</v>
      </c>
      <c r="V4270">
        <v>8</v>
      </c>
      <c r="W4270">
        <v>1.19</v>
      </c>
      <c r="X4270">
        <v>5</v>
      </c>
      <c r="Y4270">
        <v>0.5</v>
      </c>
      <c r="Z4270">
        <v>0.09</v>
      </c>
      <c r="AA4270">
        <v>30</v>
      </c>
      <c r="AB4270">
        <v>0.24</v>
      </c>
      <c r="AC4270">
        <v>135</v>
      </c>
      <c r="AD4270">
        <v>0.5</v>
      </c>
      <c r="AE4270">
        <v>0.01</v>
      </c>
      <c r="AF4270">
        <v>6</v>
      </c>
      <c r="AG4270">
        <v>720</v>
      </c>
      <c r="AH4270">
        <v>6</v>
      </c>
      <c r="AI4270">
        <v>1</v>
      </c>
      <c r="AJ4270">
        <v>1</v>
      </c>
      <c r="AK4270">
        <v>64</v>
      </c>
      <c r="AL4270">
        <v>0.04</v>
      </c>
      <c r="AM4270">
        <v>5</v>
      </c>
      <c r="AN4270">
        <v>5</v>
      </c>
      <c r="AO4270">
        <v>17</v>
      </c>
      <c r="AP4270">
        <v>5</v>
      </c>
      <c r="AQ4270">
        <v>14</v>
      </c>
    </row>
    <row r="4271" spans="1:43" hidden="1" x14ac:dyDescent="0.25">
      <c r="A4271" t="s">
        <v>15916</v>
      </c>
      <c r="B4271" t="s">
        <v>15917</v>
      </c>
      <c r="C4271" s="1" t="str">
        <f t="shared" si="309"/>
        <v>21:0118</v>
      </c>
      <c r="D4271" s="1" t="str">
        <f t="shared" si="310"/>
        <v>21:0027</v>
      </c>
      <c r="E4271" t="s">
        <v>15918</v>
      </c>
      <c r="F4271" t="s">
        <v>15919</v>
      </c>
      <c r="H4271">
        <v>63.660332500000003</v>
      </c>
      <c r="I4271">
        <v>-94.738550900000007</v>
      </c>
      <c r="J4271" s="1" t="str">
        <f t="shared" si="311"/>
        <v>Till</v>
      </c>
      <c r="K4271" s="1" t="str">
        <f t="shared" si="312"/>
        <v>&lt;63 micron</v>
      </c>
      <c r="L4271">
        <v>0.1</v>
      </c>
      <c r="M4271">
        <v>0.44</v>
      </c>
      <c r="N4271">
        <v>2</v>
      </c>
      <c r="O4271">
        <v>90</v>
      </c>
      <c r="P4271">
        <v>0.25</v>
      </c>
      <c r="Q4271">
        <v>1</v>
      </c>
      <c r="R4271">
        <v>0.28999999999999998</v>
      </c>
      <c r="S4271">
        <v>0.25</v>
      </c>
      <c r="T4271">
        <v>0.5</v>
      </c>
      <c r="U4271">
        <v>12</v>
      </c>
      <c r="V4271">
        <v>6</v>
      </c>
      <c r="W4271">
        <v>1.01</v>
      </c>
      <c r="X4271">
        <v>5</v>
      </c>
      <c r="Y4271">
        <v>0.5</v>
      </c>
      <c r="Z4271">
        <v>7.0000000000000007E-2</v>
      </c>
      <c r="AA4271">
        <v>20</v>
      </c>
      <c r="AB4271">
        <v>0.2</v>
      </c>
      <c r="AC4271">
        <v>105</v>
      </c>
      <c r="AD4271">
        <v>0.5</v>
      </c>
      <c r="AE4271">
        <v>0.01</v>
      </c>
      <c r="AF4271">
        <v>3</v>
      </c>
      <c r="AG4271">
        <v>680</v>
      </c>
      <c r="AH4271">
        <v>6</v>
      </c>
      <c r="AI4271">
        <v>1</v>
      </c>
      <c r="AJ4271">
        <v>1</v>
      </c>
      <c r="AK4271">
        <v>55</v>
      </c>
      <c r="AL4271">
        <v>0.03</v>
      </c>
      <c r="AM4271">
        <v>5</v>
      </c>
      <c r="AN4271">
        <v>5</v>
      </c>
      <c r="AO4271">
        <v>15</v>
      </c>
      <c r="AP4271">
        <v>5</v>
      </c>
      <c r="AQ4271">
        <v>12</v>
      </c>
    </row>
    <row r="4272" spans="1:43" hidden="1" x14ac:dyDescent="0.25">
      <c r="A4272" t="s">
        <v>15920</v>
      </c>
      <c r="B4272" t="s">
        <v>15921</v>
      </c>
      <c r="C4272" s="1" t="str">
        <f t="shared" si="309"/>
        <v>21:0118</v>
      </c>
      <c r="D4272" s="1" t="str">
        <f t="shared" si="310"/>
        <v>21:0027</v>
      </c>
      <c r="E4272" t="s">
        <v>15922</v>
      </c>
      <c r="F4272" t="s">
        <v>15923</v>
      </c>
      <c r="H4272">
        <v>63.674119599999997</v>
      </c>
      <c r="I4272">
        <v>-94.735696300000001</v>
      </c>
      <c r="J4272" s="1" t="str">
        <f t="shared" si="311"/>
        <v>Till</v>
      </c>
      <c r="K4272" s="1" t="str">
        <f t="shared" si="312"/>
        <v>&lt;63 micron</v>
      </c>
      <c r="L4272">
        <v>0.2</v>
      </c>
      <c r="M4272">
        <v>1.1100000000000001</v>
      </c>
      <c r="N4272">
        <v>6</v>
      </c>
      <c r="O4272">
        <v>190</v>
      </c>
      <c r="P4272">
        <v>0.25</v>
      </c>
      <c r="Q4272">
        <v>1</v>
      </c>
      <c r="R4272">
        <v>0.43</v>
      </c>
      <c r="S4272">
        <v>0.25</v>
      </c>
      <c r="T4272">
        <v>5</v>
      </c>
      <c r="U4272">
        <v>25</v>
      </c>
      <c r="V4272">
        <v>19</v>
      </c>
      <c r="W4272">
        <v>1.81</v>
      </c>
      <c r="X4272">
        <v>5</v>
      </c>
      <c r="Y4272">
        <v>0.5</v>
      </c>
      <c r="Z4272">
        <v>0.28000000000000003</v>
      </c>
      <c r="AA4272">
        <v>30</v>
      </c>
      <c r="AB4272">
        <v>0.49</v>
      </c>
      <c r="AC4272">
        <v>240</v>
      </c>
      <c r="AD4272">
        <v>0.5</v>
      </c>
      <c r="AE4272">
        <v>0.02</v>
      </c>
      <c r="AF4272">
        <v>13</v>
      </c>
      <c r="AG4272">
        <v>730</v>
      </c>
      <c r="AH4272">
        <v>6</v>
      </c>
      <c r="AI4272">
        <v>1</v>
      </c>
      <c r="AJ4272">
        <v>3</v>
      </c>
      <c r="AK4272">
        <v>57</v>
      </c>
      <c r="AL4272">
        <v>7.0000000000000007E-2</v>
      </c>
      <c r="AM4272">
        <v>5</v>
      </c>
      <c r="AN4272">
        <v>5</v>
      </c>
      <c r="AO4272">
        <v>28</v>
      </c>
      <c r="AP4272">
        <v>5</v>
      </c>
      <c r="AQ4272">
        <v>36</v>
      </c>
    </row>
    <row r="4273" spans="1:43" hidden="1" x14ac:dyDescent="0.25">
      <c r="A4273" t="s">
        <v>15924</v>
      </c>
      <c r="B4273" t="s">
        <v>15925</v>
      </c>
      <c r="C4273" s="1" t="str">
        <f t="shared" si="309"/>
        <v>21:0118</v>
      </c>
      <c r="D4273" s="1" t="str">
        <f t="shared" si="310"/>
        <v>21:0027</v>
      </c>
      <c r="E4273" t="s">
        <v>15926</v>
      </c>
      <c r="F4273" t="s">
        <v>15927</v>
      </c>
      <c r="H4273">
        <v>63.718112699999999</v>
      </c>
      <c r="I4273">
        <v>-94.734444499999995</v>
      </c>
      <c r="J4273" s="1" t="str">
        <f t="shared" si="311"/>
        <v>Till</v>
      </c>
      <c r="K4273" s="1" t="str">
        <f t="shared" si="312"/>
        <v>&lt;63 micron</v>
      </c>
      <c r="L4273">
        <v>0.2</v>
      </c>
      <c r="M4273">
        <v>0.28999999999999998</v>
      </c>
      <c r="N4273">
        <v>1</v>
      </c>
      <c r="O4273">
        <v>40</v>
      </c>
      <c r="P4273">
        <v>0.25</v>
      </c>
      <c r="Q4273">
        <v>1</v>
      </c>
      <c r="R4273">
        <v>0.28999999999999998</v>
      </c>
      <c r="S4273">
        <v>0.25</v>
      </c>
      <c r="T4273">
        <v>1</v>
      </c>
      <c r="U4273">
        <v>10</v>
      </c>
      <c r="V4273">
        <v>4</v>
      </c>
      <c r="W4273">
        <v>0.8</v>
      </c>
      <c r="X4273">
        <v>5</v>
      </c>
      <c r="Y4273">
        <v>0.5</v>
      </c>
      <c r="Z4273">
        <v>0.03</v>
      </c>
      <c r="AA4273">
        <v>20</v>
      </c>
      <c r="AB4273">
        <v>0.14000000000000001</v>
      </c>
      <c r="AC4273">
        <v>65</v>
      </c>
      <c r="AD4273">
        <v>0.5</v>
      </c>
      <c r="AE4273">
        <v>0.01</v>
      </c>
      <c r="AF4273">
        <v>3</v>
      </c>
      <c r="AG4273">
        <v>670</v>
      </c>
      <c r="AH4273">
        <v>6</v>
      </c>
      <c r="AI4273">
        <v>1</v>
      </c>
      <c r="AJ4273">
        <v>1</v>
      </c>
      <c r="AK4273">
        <v>44</v>
      </c>
      <c r="AL4273">
        <v>0.03</v>
      </c>
      <c r="AM4273">
        <v>5</v>
      </c>
      <c r="AN4273">
        <v>5</v>
      </c>
      <c r="AO4273">
        <v>13</v>
      </c>
      <c r="AP4273">
        <v>5</v>
      </c>
      <c r="AQ4273">
        <v>8</v>
      </c>
    </row>
    <row r="4274" spans="1:43" hidden="1" x14ac:dyDescent="0.25">
      <c r="A4274" t="s">
        <v>15928</v>
      </c>
      <c r="B4274" t="s">
        <v>15929</v>
      </c>
      <c r="C4274" s="1" t="str">
        <f t="shared" si="309"/>
        <v>21:0118</v>
      </c>
      <c r="D4274" s="1" t="str">
        <f t="shared" si="310"/>
        <v>21:0027</v>
      </c>
      <c r="E4274" t="s">
        <v>15930</v>
      </c>
      <c r="F4274" t="s">
        <v>15931</v>
      </c>
      <c r="H4274">
        <v>63.9018175</v>
      </c>
      <c r="I4274">
        <v>-94.728210700000005</v>
      </c>
      <c r="J4274" s="1" t="str">
        <f t="shared" si="311"/>
        <v>Till</v>
      </c>
      <c r="K4274" s="1" t="str">
        <f t="shared" si="312"/>
        <v>&lt;63 micron</v>
      </c>
      <c r="L4274">
        <v>0.2</v>
      </c>
      <c r="M4274">
        <v>0.59</v>
      </c>
      <c r="N4274">
        <v>6</v>
      </c>
      <c r="O4274">
        <v>220</v>
      </c>
      <c r="P4274">
        <v>0.25</v>
      </c>
      <c r="Q4274">
        <v>1</v>
      </c>
      <c r="R4274">
        <v>0.39</v>
      </c>
      <c r="S4274">
        <v>0.25</v>
      </c>
      <c r="T4274">
        <v>4</v>
      </c>
      <c r="U4274">
        <v>14</v>
      </c>
      <c r="V4274">
        <v>11</v>
      </c>
      <c r="W4274">
        <v>1.36</v>
      </c>
      <c r="X4274">
        <v>5</v>
      </c>
      <c r="Y4274">
        <v>0.5</v>
      </c>
      <c r="Z4274">
        <v>0.14000000000000001</v>
      </c>
      <c r="AA4274">
        <v>30</v>
      </c>
      <c r="AB4274">
        <v>0.28999999999999998</v>
      </c>
      <c r="AC4274">
        <v>160</v>
      </c>
      <c r="AD4274">
        <v>0.5</v>
      </c>
      <c r="AE4274">
        <v>0.01</v>
      </c>
      <c r="AF4274">
        <v>7</v>
      </c>
      <c r="AG4274">
        <v>800</v>
      </c>
      <c r="AH4274">
        <v>8</v>
      </c>
      <c r="AI4274">
        <v>1</v>
      </c>
      <c r="AJ4274">
        <v>2</v>
      </c>
      <c r="AK4274">
        <v>57</v>
      </c>
      <c r="AL4274">
        <v>0.06</v>
      </c>
      <c r="AM4274">
        <v>5</v>
      </c>
      <c r="AN4274">
        <v>5</v>
      </c>
      <c r="AO4274">
        <v>19</v>
      </c>
      <c r="AP4274">
        <v>5</v>
      </c>
      <c r="AQ4274">
        <v>20</v>
      </c>
    </row>
    <row r="4275" spans="1:43" hidden="1" x14ac:dyDescent="0.25">
      <c r="A4275" t="s">
        <v>15932</v>
      </c>
      <c r="B4275" t="s">
        <v>15933</v>
      </c>
      <c r="C4275" s="1" t="str">
        <f t="shared" si="309"/>
        <v>21:0118</v>
      </c>
      <c r="D4275" s="1" t="str">
        <f t="shared" si="310"/>
        <v>21:0027</v>
      </c>
      <c r="E4275" t="s">
        <v>15934</v>
      </c>
      <c r="F4275" t="s">
        <v>15935</v>
      </c>
      <c r="H4275">
        <v>63.914561499999998</v>
      </c>
      <c r="I4275">
        <v>-94.719412399999996</v>
      </c>
      <c r="J4275" s="1" t="str">
        <f t="shared" si="311"/>
        <v>Till</v>
      </c>
      <c r="K4275" s="1" t="str">
        <f t="shared" si="312"/>
        <v>&lt;63 micron</v>
      </c>
      <c r="L4275">
        <v>0.1</v>
      </c>
      <c r="M4275">
        <v>0.61</v>
      </c>
      <c r="N4275">
        <v>4</v>
      </c>
      <c r="O4275">
        <v>140</v>
      </c>
      <c r="P4275">
        <v>0.25</v>
      </c>
      <c r="Q4275">
        <v>1</v>
      </c>
      <c r="R4275">
        <v>0.48</v>
      </c>
      <c r="S4275">
        <v>0.25</v>
      </c>
      <c r="T4275">
        <v>4</v>
      </c>
      <c r="U4275">
        <v>16</v>
      </c>
      <c r="V4275">
        <v>7</v>
      </c>
      <c r="W4275">
        <v>1.48</v>
      </c>
      <c r="X4275">
        <v>10</v>
      </c>
      <c r="Y4275">
        <v>0.5</v>
      </c>
      <c r="Z4275">
        <v>0.13</v>
      </c>
      <c r="AA4275">
        <v>40</v>
      </c>
      <c r="AB4275">
        <v>0.31</v>
      </c>
      <c r="AC4275">
        <v>170</v>
      </c>
      <c r="AD4275">
        <v>0.5</v>
      </c>
      <c r="AE4275">
        <v>0.01</v>
      </c>
      <c r="AF4275">
        <v>8</v>
      </c>
      <c r="AG4275">
        <v>960</v>
      </c>
      <c r="AH4275">
        <v>8</v>
      </c>
      <c r="AI4275">
        <v>1</v>
      </c>
      <c r="AJ4275">
        <v>2</v>
      </c>
      <c r="AK4275">
        <v>48</v>
      </c>
      <c r="AL4275">
        <v>7.0000000000000007E-2</v>
      </c>
      <c r="AM4275">
        <v>5</v>
      </c>
      <c r="AN4275">
        <v>5</v>
      </c>
      <c r="AO4275">
        <v>21</v>
      </c>
      <c r="AP4275">
        <v>5</v>
      </c>
      <c r="AQ4275">
        <v>20</v>
      </c>
    </row>
    <row r="4276" spans="1:43" hidden="1" x14ac:dyDescent="0.25">
      <c r="A4276" t="s">
        <v>15936</v>
      </c>
      <c r="B4276" t="s">
        <v>15937</v>
      </c>
      <c r="C4276" s="1" t="str">
        <f t="shared" si="309"/>
        <v>21:0118</v>
      </c>
      <c r="D4276" s="1" t="str">
        <f t="shared" si="310"/>
        <v>21:0027</v>
      </c>
      <c r="E4276" t="s">
        <v>15938</v>
      </c>
      <c r="F4276" t="s">
        <v>15939</v>
      </c>
      <c r="H4276">
        <v>63.929947200000001</v>
      </c>
      <c r="I4276">
        <v>-94.743468100000001</v>
      </c>
      <c r="J4276" s="1" t="str">
        <f t="shared" si="311"/>
        <v>Till</v>
      </c>
      <c r="K4276" s="1" t="str">
        <f t="shared" si="312"/>
        <v>&lt;63 micron</v>
      </c>
      <c r="L4276">
        <v>0.1</v>
      </c>
      <c r="M4276">
        <v>0.74</v>
      </c>
      <c r="N4276">
        <v>4</v>
      </c>
      <c r="O4276">
        <v>250</v>
      </c>
      <c r="P4276">
        <v>0.25</v>
      </c>
      <c r="Q4276">
        <v>1</v>
      </c>
      <c r="R4276">
        <v>0.38</v>
      </c>
      <c r="S4276">
        <v>0.25</v>
      </c>
      <c r="T4276">
        <v>4</v>
      </c>
      <c r="U4276">
        <v>16</v>
      </c>
      <c r="V4276">
        <v>11</v>
      </c>
      <c r="W4276">
        <v>1.63</v>
      </c>
      <c r="X4276">
        <v>5</v>
      </c>
      <c r="Y4276">
        <v>0.5</v>
      </c>
      <c r="Z4276">
        <v>0.18</v>
      </c>
      <c r="AA4276">
        <v>40</v>
      </c>
      <c r="AB4276">
        <v>0.34</v>
      </c>
      <c r="AC4276">
        <v>180</v>
      </c>
      <c r="AD4276">
        <v>0.5</v>
      </c>
      <c r="AE4276">
        <v>0.01</v>
      </c>
      <c r="AF4276">
        <v>9</v>
      </c>
      <c r="AG4276">
        <v>820</v>
      </c>
      <c r="AH4276">
        <v>8</v>
      </c>
      <c r="AI4276">
        <v>1</v>
      </c>
      <c r="AJ4276">
        <v>2</v>
      </c>
      <c r="AK4276">
        <v>58</v>
      </c>
      <c r="AL4276">
        <v>7.0000000000000007E-2</v>
      </c>
      <c r="AM4276">
        <v>5</v>
      </c>
      <c r="AN4276">
        <v>5</v>
      </c>
      <c r="AO4276">
        <v>20</v>
      </c>
      <c r="AP4276">
        <v>5</v>
      </c>
      <c r="AQ4276">
        <v>24</v>
      </c>
    </row>
    <row r="4277" spans="1:43" hidden="1" x14ac:dyDescent="0.25">
      <c r="A4277" t="s">
        <v>15940</v>
      </c>
      <c r="B4277" t="s">
        <v>15941</v>
      </c>
      <c r="C4277" s="1" t="str">
        <f t="shared" si="309"/>
        <v>21:0118</v>
      </c>
      <c r="D4277" s="1" t="str">
        <f t="shared" si="310"/>
        <v>21:0027</v>
      </c>
      <c r="E4277" t="s">
        <v>15942</v>
      </c>
      <c r="F4277" t="s">
        <v>15943</v>
      </c>
      <c r="H4277">
        <v>63.956826800000002</v>
      </c>
      <c r="I4277">
        <v>-94.722904200000002</v>
      </c>
      <c r="J4277" s="1" t="str">
        <f t="shared" si="311"/>
        <v>Till</v>
      </c>
      <c r="K4277" s="1" t="str">
        <f t="shared" si="312"/>
        <v>&lt;63 micron</v>
      </c>
      <c r="L4277">
        <v>0.1</v>
      </c>
      <c r="M4277">
        <v>1.38</v>
      </c>
      <c r="N4277">
        <v>1</v>
      </c>
      <c r="O4277">
        <v>330</v>
      </c>
      <c r="P4277">
        <v>0.5</v>
      </c>
      <c r="Q4277">
        <v>2</v>
      </c>
      <c r="R4277">
        <v>0.42</v>
      </c>
      <c r="S4277">
        <v>0.25</v>
      </c>
      <c r="T4277">
        <v>6</v>
      </c>
      <c r="U4277">
        <v>27</v>
      </c>
      <c r="V4277">
        <v>15</v>
      </c>
      <c r="W4277">
        <v>2.36</v>
      </c>
      <c r="X4277">
        <v>10</v>
      </c>
      <c r="Y4277">
        <v>0.5</v>
      </c>
      <c r="Z4277">
        <v>0.41</v>
      </c>
      <c r="AA4277">
        <v>60</v>
      </c>
      <c r="AB4277">
        <v>0.61</v>
      </c>
      <c r="AC4277">
        <v>255</v>
      </c>
      <c r="AD4277">
        <v>0.5</v>
      </c>
      <c r="AE4277">
        <v>0.02</v>
      </c>
      <c r="AF4277">
        <v>14</v>
      </c>
      <c r="AG4277">
        <v>830</v>
      </c>
      <c r="AH4277">
        <v>12</v>
      </c>
      <c r="AI4277">
        <v>1</v>
      </c>
      <c r="AJ4277">
        <v>4</v>
      </c>
      <c r="AK4277">
        <v>60</v>
      </c>
      <c r="AL4277">
        <v>0.08</v>
      </c>
      <c r="AM4277">
        <v>5</v>
      </c>
      <c r="AN4277">
        <v>5</v>
      </c>
      <c r="AO4277">
        <v>30</v>
      </c>
      <c r="AP4277">
        <v>5</v>
      </c>
      <c r="AQ4277">
        <v>44</v>
      </c>
    </row>
    <row r="4278" spans="1:43" hidden="1" x14ac:dyDescent="0.25">
      <c r="A4278" t="s">
        <v>15944</v>
      </c>
      <c r="B4278" t="s">
        <v>15945</v>
      </c>
      <c r="C4278" s="1" t="str">
        <f t="shared" si="309"/>
        <v>21:0118</v>
      </c>
      <c r="D4278" s="1" t="str">
        <f t="shared" si="310"/>
        <v>21:0027</v>
      </c>
      <c r="E4278" t="s">
        <v>15946</v>
      </c>
      <c r="F4278" t="s">
        <v>15947</v>
      </c>
      <c r="H4278">
        <v>63.968879800000003</v>
      </c>
      <c r="I4278">
        <v>-94.7193355</v>
      </c>
      <c r="J4278" s="1" t="str">
        <f t="shared" si="311"/>
        <v>Till</v>
      </c>
      <c r="K4278" s="1" t="str">
        <f t="shared" si="312"/>
        <v>&lt;63 micron</v>
      </c>
      <c r="L4278">
        <v>0.1</v>
      </c>
      <c r="M4278">
        <v>1.24</v>
      </c>
      <c r="N4278">
        <v>1</v>
      </c>
      <c r="O4278">
        <v>350</v>
      </c>
      <c r="P4278">
        <v>0.5</v>
      </c>
      <c r="Q4278">
        <v>1</v>
      </c>
      <c r="R4278">
        <v>0.45</v>
      </c>
      <c r="S4278">
        <v>0.25</v>
      </c>
      <c r="T4278">
        <v>7</v>
      </c>
      <c r="U4278">
        <v>25</v>
      </c>
      <c r="V4278">
        <v>13</v>
      </c>
      <c r="W4278">
        <v>2.19</v>
      </c>
      <c r="X4278">
        <v>10</v>
      </c>
      <c r="Y4278">
        <v>0.5</v>
      </c>
      <c r="Z4278">
        <v>0.35</v>
      </c>
      <c r="AA4278">
        <v>50</v>
      </c>
      <c r="AB4278">
        <v>0.6</v>
      </c>
      <c r="AC4278">
        <v>300</v>
      </c>
      <c r="AD4278">
        <v>0.5</v>
      </c>
      <c r="AE4278">
        <v>0.02</v>
      </c>
      <c r="AF4278">
        <v>15</v>
      </c>
      <c r="AG4278">
        <v>800</v>
      </c>
      <c r="AH4278">
        <v>10</v>
      </c>
      <c r="AI4278">
        <v>1</v>
      </c>
      <c r="AJ4278">
        <v>4</v>
      </c>
      <c r="AK4278">
        <v>65</v>
      </c>
      <c r="AL4278">
        <v>0.08</v>
      </c>
      <c r="AM4278">
        <v>5</v>
      </c>
      <c r="AN4278">
        <v>5</v>
      </c>
      <c r="AO4278">
        <v>28</v>
      </c>
      <c r="AP4278">
        <v>5</v>
      </c>
      <c r="AQ4278">
        <v>40</v>
      </c>
    </row>
    <row r="4279" spans="1:43" hidden="1" x14ac:dyDescent="0.25">
      <c r="A4279" t="s">
        <v>15948</v>
      </c>
      <c r="B4279" t="s">
        <v>15949</v>
      </c>
      <c r="C4279" s="1" t="str">
        <f t="shared" si="309"/>
        <v>21:0118</v>
      </c>
      <c r="D4279" s="1" t="str">
        <f t="shared" si="310"/>
        <v>21:0027</v>
      </c>
      <c r="E4279" t="s">
        <v>15950</v>
      </c>
      <c r="F4279" t="s">
        <v>15951</v>
      </c>
      <c r="H4279">
        <v>63.984577100000003</v>
      </c>
      <c r="I4279">
        <v>-94.703580700000003</v>
      </c>
      <c r="J4279" s="1" t="str">
        <f t="shared" si="311"/>
        <v>Till</v>
      </c>
      <c r="K4279" s="1" t="str">
        <f t="shared" si="312"/>
        <v>&lt;63 micron</v>
      </c>
      <c r="L4279">
        <v>0.1</v>
      </c>
      <c r="M4279">
        <v>1.1100000000000001</v>
      </c>
      <c r="N4279">
        <v>6</v>
      </c>
      <c r="O4279">
        <v>250</v>
      </c>
      <c r="P4279">
        <v>0.5</v>
      </c>
      <c r="Q4279">
        <v>1</v>
      </c>
      <c r="R4279">
        <v>0.5</v>
      </c>
      <c r="S4279">
        <v>0.25</v>
      </c>
      <c r="T4279">
        <v>6</v>
      </c>
      <c r="U4279">
        <v>23</v>
      </c>
      <c r="V4279">
        <v>12</v>
      </c>
      <c r="W4279">
        <v>2.06</v>
      </c>
      <c r="X4279">
        <v>10</v>
      </c>
      <c r="Y4279">
        <v>0.5</v>
      </c>
      <c r="Z4279">
        <v>0.32</v>
      </c>
      <c r="AA4279">
        <v>60</v>
      </c>
      <c r="AB4279">
        <v>0.51</v>
      </c>
      <c r="AC4279">
        <v>230</v>
      </c>
      <c r="AD4279">
        <v>0.5</v>
      </c>
      <c r="AE4279">
        <v>0.02</v>
      </c>
      <c r="AF4279">
        <v>12</v>
      </c>
      <c r="AG4279">
        <v>890</v>
      </c>
      <c r="AH4279">
        <v>8</v>
      </c>
      <c r="AI4279">
        <v>1</v>
      </c>
      <c r="AJ4279">
        <v>4</v>
      </c>
      <c r="AK4279">
        <v>71</v>
      </c>
      <c r="AL4279">
        <v>0.09</v>
      </c>
      <c r="AM4279">
        <v>5</v>
      </c>
      <c r="AN4279">
        <v>5</v>
      </c>
      <c r="AO4279">
        <v>28</v>
      </c>
      <c r="AP4279">
        <v>5</v>
      </c>
      <c r="AQ4279">
        <v>36</v>
      </c>
    </row>
    <row r="4280" spans="1:43" hidden="1" x14ac:dyDescent="0.25">
      <c r="A4280" t="s">
        <v>15952</v>
      </c>
      <c r="B4280" t="s">
        <v>15953</v>
      </c>
      <c r="C4280" s="1" t="str">
        <f t="shared" si="309"/>
        <v>21:0118</v>
      </c>
      <c r="D4280" s="1" t="str">
        <f t="shared" si="310"/>
        <v>21:0027</v>
      </c>
      <c r="E4280" t="s">
        <v>15954</v>
      </c>
      <c r="F4280" t="s">
        <v>15955</v>
      </c>
      <c r="H4280">
        <v>64.000289100000003</v>
      </c>
      <c r="I4280">
        <v>-94.709425600000003</v>
      </c>
      <c r="J4280" s="1" t="str">
        <f t="shared" si="311"/>
        <v>Till</v>
      </c>
      <c r="K4280" s="1" t="str">
        <f t="shared" si="312"/>
        <v>&lt;63 micron</v>
      </c>
      <c r="L4280">
        <v>0.1</v>
      </c>
      <c r="M4280">
        <v>0.55000000000000004</v>
      </c>
      <c r="N4280">
        <v>1</v>
      </c>
      <c r="O4280">
        <v>80</v>
      </c>
      <c r="P4280">
        <v>0.25</v>
      </c>
      <c r="Q4280">
        <v>1</v>
      </c>
      <c r="R4280">
        <v>0.46</v>
      </c>
      <c r="S4280">
        <v>0.25</v>
      </c>
      <c r="T4280">
        <v>3</v>
      </c>
      <c r="U4280">
        <v>13</v>
      </c>
      <c r="V4280">
        <v>3</v>
      </c>
      <c r="W4280">
        <v>1.42</v>
      </c>
      <c r="X4280">
        <v>10</v>
      </c>
      <c r="Y4280">
        <v>0.5</v>
      </c>
      <c r="Z4280">
        <v>0.12</v>
      </c>
      <c r="AA4280">
        <v>40</v>
      </c>
      <c r="AB4280">
        <v>0.27</v>
      </c>
      <c r="AC4280">
        <v>155</v>
      </c>
      <c r="AD4280">
        <v>0.5</v>
      </c>
      <c r="AE4280">
        <v>0.01</v>
      </c>
      <c r="AF4280">
        <v>6</v>
      </c>
      <c r="AG4280">
        <v>910</v>
      </c>
      <c r="AH4280">
        <v>8</v>
      </c>
      <c r="AI4280">
        <v>1</v>
      </c>
      <c r="AJ4280">
        <v>2</v>
      </c>
      <c r="AK4280">
        <v>57</v>
      </c>
      <c r="AL4280">
        <v>7.0000000000000007E-2</v>
      </c>
      <c r="AM4280">
        <v>5</v>
      </c>
      <c r="AN4280">
        <v>5</v>
      </c>
      <c r="AO4280">
        <v>19</v>
      </c>
      <c r="AP4280">
        <v>5</v>
      </c>
      <c r="AQ4280">
        <v>18</v>
      </c>
    </row>
    <row r="4281" spans="1:43" hidden="1" x14ac:dyDescent="0.25">
      <c r="A4281" t="s">
        <v>15956</v>
      </c>
      <c r="B4281" t="s">
        <v>15957</v>
      </c>
      <c r="C4281" s="1" t="str">
        <f t="shared" si="309"/>
        <v>21:0118</v>
      </c>
      <c r="D4281" s="1" t="str">
        <f t="shared" si="310"/>
        <v>21:0027</v>
      </c>
      <c r="E4281" t="s">
        <v>8678</v>
      </c>
      <c r="F4281" t="s">
        <v>15958</v>
      </c>
      <c r="H4281">
        <v>63.815669</v>
      </c>
      <c r="I4281">
        <v>-97.074113499999996</v>
      </c>
      <c r="J4281" s="1" t="str">
        <f t="shared" si="311"/>
        <v>Till</v>
      </c>
      <c r="K4281" s="1" t="str">
        <f t="shared" si="312"/>
        <v>&lt;63 micron</v>
      </c>
      <c r="L4281">
        <v>0.1</v>
      </c>
      <c r="M4281">
        <v>0.83</v>
      </c>
      <c r="N4281">
        <v>6</v>
      </c>
      <c r="O4281">
        <v>350</v>
      </c>
      <c r="P4281">
        <v>0.5</v>
      </c>
      <c r="Q4281">
        <v>1</v>
      </c>
      <c r="R4281">
        <v>0.55000000000000004</v>
      </c>
      <c r="S4281">
        <v>0.25</v>
      </c>
      <c r="T4281">
        <v>4</v>
      </c>
      <c r="U4281">
        <v>30</v>
      </c>
      <c r="V4281">
        <v>8</v>
      </c>
      <c r="W4281">
        <v>1.6</v>
      </c>
      <c r="X4281">
        <v>5</v>
      </c>
      <c r="Y4281">
        <v>0.5</v>
      </c>
      <c r="Z4281">
        <v>0.16</v>
      </c>
      <c r="AA4281">
        <v>30</v>
      </c>
      <c r="AB4281">
        <v>0.54</v>
      </c>
      <c r="AC4281">
        <v>195</v>
      </c>
      <c r="AD4281">
        <v>0.5</v>
      </c>
      <c r="AE4281">
        <v>0.01</v>
      </c>
      <c r="AF4281">
        <v>13</v>
      </c>
      <c r="AG4281">
        <v>1170</v>
      </c>
      <c r="AH4281">
        <v>10</v>
      </c>
      <c r="AI4281">
        <v>1</v>
      </c>
      <c r="AJ4281">
        <v>2</v>
      </c>
      <c r="AK4281">
        <v>91</v>
      </c>
      <c r="AL4281">
        <v>0.03</v>
      </c>
      <c r="AM4281">
        <v>5</v>
      </c>
      <c r="AN4281">
        <v>5</v>
      </c>
      <c r="AO4281">
        <v>24</v>
      </c>
      <c r="AP4281">
        <v>5</v>
      </c>
      <c r="AQ4281">
        <v>20</v>
      </c>
    </row>
    <row r="4282" spans="1:43" hidden="1" x14ac:dyDescent="0.25">
      <c r="A4282" t="s">
        <v>15959</v>
      </c>
      <c r="B4282" t="s">
        <v>15960</v>
      </c>
      <c r="C4282" s="1" t="str">
        <f t="shared" si="309"/>
        <v>21:0118</v>
      </c>
      <c r="D4282" s="1" t="str">
        <f t="shared" si="310"/>
        <v>21:0027</v>
      </c>
      <c r="E4282" t="s">
        <v>8690</v>
      </c>
      <c r="F4282" t="s">
        <v>15961</v>
      </c>
      <c r="H4282">
        <v>63.821688999999999</v>
      </c>
      <c r="I4282">
        <v>-97.043766899999994</v>
      </c>
      <c r="J4282" s="1" t="str">
        <f t="shared" si="311"/>
        <v>Till</v>
      </c>
      <c r="K4282" s="1" t="str">
        <f t="shared" si="312"/>
        <v>&lt;63 micron</v>
      </c>
      <c r="L4282">
        <v>0.1</v>
      </c>
      <c r="M4282">
        <v>0.57999999999999996</v>
      </c>
      <c r="N4282">
        <v>4</v>
      </c>
      <c r="O4282">
        <v>190</v>
      </c>
      <c r="P4282">
        <v>0.5</v>
      </c>
      <c r="Q4282">
        <v>1</v>
      </c>
      <c r="R4282">
        <v>0.25</v>
      </c>
      <c r="S4282">
        <v>0.25</v>
      </c>
      <c r="T4282">
        <v>3</v>
      </c>
      <c r="U4282">
        <v>13</v>
      </c>
      <c r="V4282">
        <v>2</v>
      </c>
      <c r="W4282">
        <v>1.51</v>
      </c>
      <c r="X4282">
        <v>5</v>
      </c>
      <c r="Y4282">
        <v>0.5</v>
      </c>
      <c r="Z4282">
        <v>0.11</v>
      </c>
      <c r="AA4282">
        <v>40</v>
      </c>
      <c r="AB4282">
        <v>0.22</v>
      </c>
      <c r="AC4282">
        <v>130</v>
      </c>
      <c r="AD4282">
        <v>0.5</v>
      </c>
      <c r="AE4282">
        <v>5.0000000000000001E-3</v>
      </c>
      <c r="AF4282">
        <v>4</v>
      </c>
      <c r="AG4282">
        <v>930</v>
      </c>
      <c r="AH4282">
        <v>10</v>
      </c>
      <c r="AI4282">
        <v>1</v>
      </c>
      <c r="AJ4282">
        <v>1</v>
      </c>
      <c r="AK4282">
        <v>121</v>
      </c>
      <c r="AL4282">
        <v>0.01</v>
      </c>
      <c r="AM4282">
        <v>5</v>
      </c>
      <c r="AN4282">
        <v>5</v>
      </c>
      <c r="AO4282">
        <v>15</v>
      </c>
      <c r="AP4282">
        <v>5</v>
      </c>
      <c r="AQ4282">
        <v>14</v>
      </c>
    </row>
    <row r="4283" spans="1:43" hidden="1" x14ac:dyDescent="0.25">
      <c r="A4283" t="s">
        <v>15962</v>
      </c>
      <c r="B4283" t="s">
        <v>15963</v>
      </c>
      <c r="C4283" s="1" t="str">
        <f t="shared" si="309"/>
        <v>21:0118</v>
      </c>
      <c r="D4283" s="1" t="str">
        <f t="shared" si="310"/>
        <v>21:0027</v>
      </c>
      <c r="E4283" t="s">
        <v>8726</v>
      </c>
      <c r="F4283" t="s">
        <v>15964</v>
      </c>
      <c r="H4283">
        <v>63.821099500000003</v>
      </c>
      <c r="I4283">
        <v>-96.950099699999996</v>
      </c>
      <c r="J4283" s="1" t="str">
        <f t="shared" si="311"/>
        <v>Till</v>
      </c>
      <c r="K4283" s="1" t="str">
        <f t="shared" si="312"/>
        <v>&lt;63 micron</v>
      </c>
      <c r="L4283">
        <v>0.2</v>
      </c>
      <c r="M4283">
        <v>1</v>
      </c>
      <c r="N4283">
        <v>12</v>
      </c>
      <c r="O4283">
        <v>430</v>
      </c>
      <c r="P4283">
        <v>0.5</v>
      </c>
      <c r="Q4283">
        <v>1</v>
      </c>
      <c r="R4283">
        <v>0.42</v>
      </c>
      <c r="S4283">
        <v>0.25</v>
      </c>
      <c r="T4283">
        <v>5</v>
      </c>
      <c r="U4283">
        <v>32</v>
      </c>
      <c r="V4283">
        <v>7</v>
      </c>
      <c r="W4283">
        <v>1.89</v>
      </c>
      <c r="X4283">
        <v>5</v>
      </c>
      <c r="Y4283">
        <v>0.5</v>
      </c>
      <c r="Z4283">
        <v>0.21</v>
      </c>
      <c r="AA4283">
        <v>30</v>
      </c>
      <c r="AB4283">
        <v>0.44</v>
      </c>
      <c r="AC4283">
        <v>220</v>
      </c>
      <c r="AD4283">
        <v>0.5</v>
      </c>
      <c r="AE4283">
        <v>5.0000000000000001E-3</v>
      </c>
      <c r="AF4283">
        <v>11</v>
      </c>
      <c r="AG4283">
        <v>1240</v>
      </c>
      <c r="AH4283">
        <v>8</v>
      </c>
      <c r="AI4283">
        <v>1</v>
      </c>
      <c r="AJ4283">
        <v>3</v>
      </c>
      <c r="AK4283">
        <v>97</v>
      </c>
      <c r="AL4283">
        <v>0.03</v>
      </c>
      <c r="AM4283">
        <v>5</v>
      </c>
      <c r="AN4283">
        <v>5</v>
      </c>
      <c r="AO4283">
        <v>28</v>
      </c>
      <c r="AP4283">
        <v>5</v>
      </c>
      <c r="AQ4283">
        <v>18</v>
      </c>
    </row>
    <row r="4284" spans="1:43" hidden="1" x14ac:dyDescent="0.25">
      <c r="A4284" t="s">
        <v>15965</v>
      </c>
      <c r="B4284" t="s">
        <v>15966</v>
      </c>
      <c r="C4284" s="1" t="str">
        <f t="shared" si="309"/>
        <v>21:0118</v>
      </c>
      <c r="D4284" s="1" t="str">
        <f t="shared" si="310"/>
        <v>21:0027</v>
      </c>
      <c r="E4284" t="s">
        <v>8750</v>
      </c>
      <c r="F4284" t="s">
        <v>15967</v>
      </c>
      <c r="H4284">
        <v>63.818618200000003</v>
      </c>
      <c r="I4284">
        <v>-96.881410399999993</v>
      </c>
      <c r="J4284" s="1" t="str">
        <f t="shared" si="311"/>
        <v>Till</v>
      </c>
      <c r="K4284" s="1" t="str">
        <f t="shared" si="312"/>
        <v>&lt;63 micron</v>
      </c>
      <c r="L4284">
        <v>0.1</v>
      </c>
      <c r="M4284">
        <v>0.93</v>
      </c>
      <c r="N4284">
        <v>10</v>
      </c>
      <c r="O4284">
        <v>520</v>
      </c>
      <c r="P4284">
        <v>0.5</v>
      </c>
      <c r="Q4284">
        <v>1</v>
      </c>
      <c r="R4284">
        <v>0.45</v>
      </c>
      <c r="S4284">
        <v>0.25</v>
      </c>
      <c r="T4284">
        <v>6</v>
      </c>
      <c r="U4284">
        <v>34</v>
      </c>
      <c r="V4284">
        <v>6</v>
      </c>
      <c r="W4284">
        <v>1.94</v>
      </c>
      <c r="X4284">
        <v>5</v>
      </c>
      <c r="Y4284">
        <v>0.5</v>
      </c>
      <c r="Z4284">
        <v>0.23</v>
      </c>
      <c r="AA4284">
        <v>30</v>
      </c>
      <c r="AB4284">
        <v>0.48</v>
      </c>
      <c r="AC4284">
        <v>340</v>
      </c>
      <c r="AD4284">
        <v>0.5</v>
      </c>
      <c r="AE4284">
        <v>5.0000000000000001E-3</v>
      </c>
      <c r="AF4284">
        <v>12</v>
      </c>
      <c r="AG4284">
        <v>1110</v>
      </c>
      <c r="AH4284">
        <v>12</v>
      </c>
      <c r="AI4284">
        <v>1</v>
      </c>
      <c r="AJ4284">
        <v>3</v>
      </c>
      <c r="AK4284">
        <v>111</v>
      </c>
      <c r="AL4284">
        <v>0.03</v>
      </c>
      <c r="AM4284">
        <v>5</v>
      </c>
      <c r="AN4284">
        <v>5</v>
      </c>
      <c r="AO4284">
        <v>27</v>
      </c>
      <c r="AP4284">
        <v>5</v>
      </c>
      <c r="AQ4284">
        <v>18</v>
      </c>
    </row>
    <row r="4285" spans="1:43" hidden="1" x14ac:dyDescent="0.25">
      <c r="A4285" t="s">
        <v>15968</v>
      </c>
      <c r="B4285" t="s">
        <v>15969</v>
      </c>
      <c r="C4285" s="1" t="str">
        <f t="shared" si="309"/>
        <v>21:0118</v>
      </c>
      <c r="D4285" s="1" t="str">
        <f t="shared" si="310"/>
        <v>21:0027</v>
      </c>
      <c r="E4285" t="s">
        <v>8766</v>
      </c>
      <c r="F4285" t="s">
        <v>15970</v>
      </c>
      <c r="H4285">
        <v>63.8047453</v>
      </c>
      <c r="I4285">
        <v>-96.782617799999997</v>
      </c>
      <c r="J4285" s="1" t="str">
        <f t="shared" si="311"/>
        <v>Till</v>
      </c>
      <c r="K4285" s="1" t="str">
        <f t="shared" si="312"/>
        <v>&lt;63 micron</v>
      </c>
      <c r="L4285">
        <v>0.1</v>
      </c>
      <c r="M4285">
        <v>0.96</v>
      </c>
      <c r="N4285">
        <v>8</v>
      </c>
      <c r="O4285">
        <v>310</v>
      </c>
      <c r="P4285">
        <v>0.5</v>
      </c>
      <c r="Q4285">
        <v>1</v>
      </c>
      <c r="R4285">
        <v>0.71</v>
      </c>
      <c r="S4285">
        <v>0.25</v>
      </c>
      <c r="T4285">
        <v>6</v>
      </c>
      <c r="U4285">
        <v>37</v>
      </c>
      <c r="V4285">
        <v>7</v>
      </c>
      <c r="W4285">
        <v>1.9</v>
      </c>
      <c r="X4285">
        <v>5</v>
      </c>
      <c r="Y4285">
        <v>0.5</v>
      </c>
      <c r="Z4285">
        <v>0.21</v>
      </c>
      <c r="AA4285">
        <v>30</v>
      </c>
      <c r="AB4285">
        <v>0.56999999999999995</v>
      </c>
      <c r="AC4285">
        <v>215</v>
      </c>
      <c r="AD4285">
        <v>0.5</v>
      </c>
      <c r="AE4285">
        <v>5.0000000000000001E-3</v>
      </c>
      <c r="AF4285">
        <v>12</v>
      </c>
      <c r="AG4285">
        <v>1210</v>
      </c>
      <c r="AH4285">
        <v>8</v>
      </c>
      <c r="AI4285">
        <v>1</v>
      </c>
      <c r="AJ4285">
        <v>2</v>
      </c>
      <c r="AK4285">
        <v>118</v>
      </c>
      <c r="AL4285">
        <v>0.04</v>
      </c>
      <c r="AM4285">
        <v>5</v>
      </c>
      <c r="AN4285">
        <v>5</v>
      </c>
      <c r="AO4285">
        <v>28</v>
      </c>
      <c r="AP4285">
        <v>5</v>
      </c>
      <c r="AQ4285">
        <v>20</v>
      </c>
    </row>
    <row r="4286" spans="1:43" hidden="1" x14ac:dyDescent="0.25">
      <c r="A4286" t="s">
        <v>15971</v>
      </c>
      <c r="B4286" t="s">
        <v>15972</v>
      </c>
      <c r="C4286" s="1" t="str">
        <f t="shared" si="309"/>
        <v>21:0118</v>
      </c>
      <c r="D4286" s="1" t="str">
        <f t="shared" si="310"/>
        <v>21:0027</v>
      </c>
      <c r="E4286" t="s">
        <v>8802</v>
      </c>
      <c r="F4286" t="s">
        <v>15973</v>
      </c>
      <c r="H4286">
        <v>63.688543799999998</v>
      </c>
      <c r="I4286">
        <v>-96.715849000000006</v>
      </c>
      <c r="J4286" s="1" t="str">
        <f t="shared" si="311"/>
        <v>Till</v>
      </c>
      <c r="K4286" s="1" t="str">
        <f t="shared" si="312"/>
        <v>&lt;63 micron</v>
      </c>
      <c r="L4286">
        <v>0.1</v>
      </c>
      <c r="M4286">
        <v>0.96</v>
      </c>
      <c r="N4286">
        <v>10</v>
      </c>
      <c r="O4286">
        <v>300</v>
      </c>
      <c r="P4286">
        <v>0.5</v>
      </c>
      <c r="Q4286">
        <v>1</v>
      </c>
      <c r="R4286">
        <v>0.7</v>
      </c>
      <c r="S4286">
        <v>0.25</v>
      </c>
      <c r="T4286">
        <v>6</v>
      </c>
      <c r="U4286">
        <v>37</v>
      </c>
      <c r="V4286">
        <v>7</v>
      </c>
      <c r="W4286">
        <v>1.88</v>
      </c>
      <c r="X4286">
        <v>5</v>
      </c>
      <c r="Y4286">
        <v>0.5</v>
      </c>
      <c r="Z4286">
        <v>0.21</v>
      </c>
      <c r="AA4286">
        <v>30</v>
      </c>
      <c r="AB4286">
        <v>0.56999999999999995</v>
      </c>
      <c r="AC4286">
        <v>210</v>
      </c>
      <c r="AD4286">
        <v>0.5</v>
      </c>
      <c r="AE4286">
        <v>5.0000000000000001E-3</v>
      </c>
      <c r="AF4286">
        <v>12</v>
      </c>
      <c r="AG4286">
        <v>1210</v>
      </c>
      <c r="AH4286">
        <v>12</v>
      </c>
      <c r="AI4286">
        <v>1</v>
      </c>
      <c r="AJ4286">
        <v>2</v>
      </c>
      <c r="AK4286">
        <v>117</v>
      </c>
      <c r="AL4286">
        <v>0.04</v>
      </c>
      <c r="AM4286">
        <v>5</v>
      </c>
      <c r="AN4286">
        <v>5</v>
      </c>
      <c r="AO4286">
        <v>28</v>
      </c>
      <c r="AP4286">
        <v>5</v>
      </c>
      <c r="AQ4286">
        <v>20</v>
      </c>
    </row>
    <row r="4287" spans="1:43" hidden="1" x14ac:dyDescent="0.25">
      <c r="A4287" t="s">
        <v>15974</v>
      </c>
      <c r="B4287" t="s">
        <v>15975</v>
      </c>
      <c r="C4287" s="1" t="str">
        <f t="shared" si="309"/>
        <v>21:0118</v>
      </c>
      <c r="D4287" s="1" t="str">
        <f t="shared" si="310"/>
        <v>21:0027</v>
      </c>
      <c r="E4287" t="s">
        <v>8806</v>
      </c>
      <c r="F4287" t="s">
        <v>15976</v>
      </c>
      <c r="H4287">
        <v>63.701210400000001</v>
      </c>
      <c r="I4287">
        <v>-96.715131600000007</v>
      </c>
      <c r="J4287" s="1" t="str">
        <f t="shared" si="311"/>
        <v>Till</v>
      </c>
      <c r="K4287" s="1" t="str">
        <f t="shared" si="312"/>
        <v>&lt;63 micron</v>
      </c>
      <c r="L4287">
        <v>0.1</v>
      </c>
      <c r="M4287">
        <v>1.76</v>
      </c>
      <c r="N4287">
        <v>12</v>
      </c>
      <c r="O4287">
        <v>330</v>
      </c>
      <c r="P4287">
        <v>1.5</v>
      </c>
      <c r="Q4287">
        <v>1</v>
      </c>
      <c r="R4287">
        <v>0.59</v>
      </c>
      <c r="S4287">
        <v>0.25</v>
      </c>
      <c r="T4287">
        <v>10</v>
      </c>
      <c r="U4287">
        <v>76</v>
      </c>
      <c r="V4287">
        <v>19</v>
      </c>
      <c r="W4287">
        <v>2.52</v>
      </c>
      <c r="X4287">
        <v>5</v>
      </c>
      <c r="Y4287">
        <v>0.5</v>
      </c>
      <c r="Z4287">
        <v>0.34</v>
      </c>
      <c r="AA4287">
        <v>30</v>
      </c>
      <c r="AB4287">
        <v>1.45</v>
      </c>
      <c r="AC4287">
        <v>300</v>
      </c>
      <c r="AD4287">
        <v>0.5</v>
      </c>
      <c r="AE4287">
        <v>0.01</v>
      </c>
      <c r="AF4287">
        <v>37</v>
      </c>
      <c r="AG4287">
        <v>1210</v>
      </c>
      <c r="AH4287">
        <v>14</v>
      </c>
      <c r="AI4287">
        <v>1</v>
      </c>
      <c r="AJ4287">
        <v>5</v>
      </c>
      <c r="AK4287">
        <v>115</v>
      </c>
      <c r="AL4287">
        <v>0.03</v>
      </c>
      <c r="AM4287">
        <v>5</v>
      </c>
      <c r="AN4287">
        <v>5</v>
      </c>
      <c r="AO4287">
        <v>40</v>
      </c>
      <c r="AP4287">
        <v>5</v>
      </c>
      <c r="AQ4287">
        <v>40</v>
      </c>
    </row>
    <row r="4288" spans="1:43" hidden="1" x14ac:dyDescent="0.25">
      <c r="A4288" t="s">
        <v>15977</v>
      </c>
      <c r="B4288" t="s">
        <v>15978</v>
      </c>
      <c r="C4288" s="1" t="str">
        <f t="shared" si="309"/>
        <v>21:0118</v>
      </c>
      <c r="D4288" s="1" t="str">
        <f t="shared" si="310"/>
        <v>21:0027</v>
      </c>
      <c r="E4288" t="s">
        <v>8818</v>
      </c>
      <c r="F4288" t="s">
        <v>15979</v>
      </c>
      <c r="H4288">
        <v>63.757917200000001</v>
      </c>
      <c r="I4288">
        <v>-96.728029800000002</v>
      </c>
      <c r="J4288" s="1" t="str">
        <f t="shared" si="311"/>
        <v>Till</v>
      </c>
      <c r="K4288" s="1" t="str">
        <f t="shared" si="312"/>
        <v>&lt;63 micron</v>
      </c>
      <c r="L4288">
        <v>0.1</v>
      </c>
      <c r="M4288">
        <v>1.35</v>
      </c>
      <c r="N4288">
        <v>10</v>
      </c>
      <c r="O4288">
        <v>410</v>
      </c>
      <c r="P4288">
        <v>0.5</v>
      </c>
      <c r="Q4288">
        <v>1</v>
      </c>
      <c r="R4288">
        <v>0.7</v>
      </c>
      <c r="S4288">
        <v>0.25</v>
      </c>
      <c r="T4288">
        <v>10</v>
      </c>
      <c r="U4288">
        <v>56</v>
      </c>
      <c r="V4288">
        <v>23</v>
      </c>
      <c r="W4288">
        <v>2.34</v>
      </c>
      <c r="X4288">
        <v>5</v>
      </c>
      <c r="Y4288">
        <v>0.5</v>
      </c>
      <c r="Z4288">
        <v>0.27</v>
      </c>
      <c r="AA4288">
        <v>30</v>
      </c>
      <c r="AB4288">
        <v>0.93</v>
      </c>
      <c r="AC4288">
        <v>285</v>
      </c>
      <c r="AD4288">
        <v>0.5</v>
      </c>
      <c r="AE4288">
        <v>0.01</v>
      </c>
      <c r="AF4288">
        <v>24</v>
      </c>
      <c r="AG4288">
        <v>1340</v>
      </c>
      <c r="AH4288">
        <v>14</v>
      </c>
      <c r="AI4288">
        <v>1</v>
      </c>
      <c r="AJ4288">
        <v>3</v>
      </c>
      <c r="AK4288">
        <v>93</v>
      </c>
      <c r="AL4288">
        <v>0.08</v>
      </c>
      <c r="AM4288">
        <v>5</v>
      </c>
      <c r="AN4288">
        <v>5</v>
      </c>
      <c r="AO4288">
        <v>40</v>
      </c>
      <c r="AP4288">
        <v>5</v>
      </c>
      <c r="AQ4288">
        <v>38</v>
      </c>
    </row>
    <row r="4289" spans="1:43" hidden="1" x14ac:dyDescent="0.25">
      <c r="A4289" t="s">
        <v>15980</v>
      </c>
      <c r="B4289" t="s">
        <v>15981</v>
      </c>
      <c r="C4289" s="1" t="str">
        <f t="shared" si="309"/>
        <v>21:0118</v>
      </c>
      <c r="D4289" s="1" t="str">
        <f t="shared" si="310"/>
        <v>21:0027</v>
      </c>
      <c r="E4289" t="s">
        <v>8858</v>
      </c>
      <c r="F4289" t="s">
        <v>15982</v>
      </c>
      <c r="H4289">
        <v>63.633337599999997</v>
      </c>
      <c r="I4289">
        <v>-96.685255699999999</v>
      </c>
      <c r="J4289" s="1" t="str">
        <f t="shared" si="311"/>
        <v>Till</v>
      </c>
      <c r="K4289" s="1" t="str">
        <f t="shared" si="312"/>
        <v>&lt;63 micron</v>
      </c>
      <c r="L4289">
        <v>0.1</v>
      </c>
      <c r="M4289">
        <v>1.21</v>
      </c>
      <c r="N4289">
        <v>8</v>
      </c>
      <c r="O4289">
        <v>220</v>
      </c>
      <c r="P4289">
        <v>0.5</v>
      </c>
      <c r="Q4289">
        <v>1</v>
      </c>
      <c r="R4289">
        <v>0.49</v>
      </c>
      <c r="S4289">
        <v>0.25</v>
      </c>
      <c r="T4289">
        <v>9</v>
      </c>
      <c r="U4289">
        <v>51</v>
      </c>
      <c r="V4289">
        <v>14</v>
      </c>
      <c r="W4289">
        <v>2.19</v>
      </c>
      <c r="X4289">
        <v>5</v>
      </c>
      <c r="Y4289">
        <v>0.5</v>
      </c>
      <c r="Z4289">
        <v>0.21</v>
      </c>
      <c r="AA4289">
        <v>30</v>
      </c>
      <c r="AB4289">
        <v>0.76</v>
      </c>
      <c r="AC4289">
        <v>250</v>
      </c>
      <c r="AD4289">
        <v>0.5</v>
      </c>
      <c r="AE4289">
        <v>5.0000000000000001E-3</v>
      </c>
      <c r="AF4289">
        <v>22</v>
      </c>
      <c r="AG4289">
        <v>1010</v>
      </c>
      <c r="AH4289">
        <v>14</v>
      </c>
      <c r="AI4289">
        <v>1</v>
      </c>
      <c r="AJ4289">
        <v>3</v>
      </c>
      <c r="AK4289">
        <v>77</v>
      </c>
      <c r="AL4289">
        <v>0.09</v>
      </c>
      <c r="AM4289">
        <v>5</v>
      </c>
      <c r="AN4289">
        <v>5</v>
      </c>
      <c r="AO4289">
        <v>40</v>
      </c>
      <c r="AP4289">
        <v>5</v>
      </c>
      <c r="AQ4289">
        <v>32</v>
      </c>
    </row>
    <row r="4290" spans="1:43" hidden="1" x14ac:dyDescent="0.25">
      <c r="A4290" t="s">
        <v>15983</v>
      </c>
      <c r="B4290" t="s">
        <v>15984</v>
      </c>
      <c r="C4290" s="1" t="str">
        <f t="shared" si="309"/>
        <v>21:0118</v>
      </c>
      <c r="D4290" s="1" t="str">
        <f t="shared" si="310"/>
        <v>21:0027</v>
      </c>
      <c r="E4290" t="s">
        <v>8890</v>
      </c>
      <c r="F4290" t="s">
        <v>15985</v>
      </c>
      <c r="H4290">
        <v>63.758429300000003</v>
      </c>
      <c r="I4290">
        <v>-96.686820400000002</v>
      </c>
      <c r="J4290" s="1" t="str">
        <f t="shared" si="311"/>
        <v>Till</v>
      </c>
      <c r="K4290" s="1" t="str">
        <f t="shared" si="312"/>
        <v>&lt;63 micron</v>
      </c>
      <c r="L4290">
        <v>0.1</v>
      </c>
      <c r="M4290">
        <v>1.35</v>
      </c>
      <c r="N4290">
        <v>6</v>
      </c>
      <c r="O4290">
        <v>450</v>
      </c>
      <c r="P4290">
        <v>1</v>
      </c>
      <c r="Q4290">
        <v>1</v>
      </c>
      <c r="R4290">
        <v>1.0900000000000001</v>
      </c>
      <c r="S4290">
        <v>0.25</v>
      </c>
      <c r="T4290">
        <v>11</v>
      </c>
      <c r="U4290">
        <v>64</v>
      </c>
      <c r="V4290">
        <v>20</v>
      </c>
      <c r="W4290">
        <v>2.2400000000000002</v>
      </c>
      <c r="X4290">
        <v>5</v>
      </c>
      <c r="Y4290">
        <v>0.5</v>
      </c>
      <c r="Z4290">
        <v>0.32</v>
      </c>
      <c r="AA4290">
        <v>30</v>
      </c>
      <c r="AB4290">
        <v>1.07</v>
      </c>
      <c r="AC4290">
        <v>335</v>
      </c>
      <c r="AD4290">
        <v>0.5</v>
      </c>
      <c r="AE4290">
        <v>0.01</v>
      </c>
      <c r="AF4290">
        <v>29</v>
      </c>
      <c r="AG4290">
        <v>1410</v>
      </c>
      <c r="AH4290">
        <v>16</v>
      </c>
      <c r="AI4290">
        <v>1</v>
      </c>
      <c r="AJ4290">
        <v>4</v>
      </c>
      <c r="AK4290">
        <v>110</v>
      </c>
      <c r="AL4290">
        <v>7.0000000000000007E-2</v>
      </c>
      <c r="AM4290">
        <v>5</v>
      </c>
      <c r="AN4290">
        <v>5</v>
      </c>
      <c r="AO4290">
        <v>42</v>
      </c>
      <c r="AP4290">
        <v>5</v>
      </c>
      <c r="AQ4290">
        <v>40</v>
      </c>
    </row>
    <row r="4291" spans="1:43" hidden="1" x14ac:dyDescent="0.25">
      <c r="A4291" t="s">
        <v>15986</v>
      </c>
      <c r="B4291" t="s">
        <v>15987</v>
      </c>
      <c r="C4291" s="1" t="str">
        <f t="shared" si="309"/>
        <v>21:0118</v>
      </c>
      <c r="D4291" s="1" t="str">
        <f t="shared" si="310"/>
        <v>21:0027</v>
      </c>
      <c r="E4291" t="s">
        <v>8930</v>
      </c>
      <c r="F4291" t="s">
        <v>15988</v>
      </c>
      <c r="H4291">
        <v>63.6879062</v>
      </c>
      <c r="I4291">
        <v>-96.651124800000005</v>
      </c>
      <c r="J4291" s="1" t="str">
        <f t="shared" si="311"/>
        <v>Till</v>
      </c>
      <c r="K4291" s="1" t="str">
        <f t="shared" si="312"/>
        <v>&lt;63 micron</v>
      </c>
      <c r="L4291">
        <v>0.1</v>
      </c>
      <c r="M4291">
        <v>0.55000000000000004</v>
      </c>
      <c r="N4291">
        <v>6</v>
      </c>
      <c r="O4291">
        <v>100</v>
      </c>
      <c r="P4291">
        <v>0.25</v>
      </c>
      <c r="Q4291">
        <v>1</v>
      </c>
      <c r="R4291">
        <v>0.51</v>
      </c>
      <c r="S4291">
        <v>0.25</v>
      </c>
      <c r="T4291">
        <v>4</v>
      </c>
      <c r="U4291">
        <v>33</v>
      </c>
      <c r="V4291">
        <v>6</v>
      </c>
      <c r="W4291">
        <v>1.77</v>
      </c>
      <c r="X4291">
        <v>5</v>
      </c>
      <c r="Y4291">
        <v>0.5</v>
      </c>
      <c r="Z4291">
        <v>0.08</v>
      </c>
      <c r="AA4291">
        <v>20</v>
      </c>
      <c r="AB4291">
        <v>0.42</v>
      </c>
      <c r="AC4291">
        <v>160</v>
      </c>
      <c r="AD4291">
        <v>0.5</v>
      </c>
      <c r="AE4291">
        <v>5.0000000000000001E-3</v>
      </c>
      <c r="AF4291">
        <v>11</v>
      </c>
      <c r="AG4291">
        <v>1320</v>
      </c>
      <c r="AH4291">
        <v>10</v>
      </c>
      <c r="AI4291">
        <v>1</v>
      </c>
      <c r="AJ4291">
        <v>2</v>
      </c>
      <c r="AK4291">
        <v>73</v>
      </c>
      <c r="AL4291">
        <v>0.06</v>
      </c>
      <c r="AM4291">
        <v>5</v>
      </c>
      <c r="AN4291">
        <v>5</v>
      </c>
      <c r="AO4291">
        <v>29</v>
      </c>
      <c r="AP4291">
        <v>5</v>
      </c>
      <c r="AQ4291">
        <v>18</v>
      </c>
    </row>
    <row r="4292" spans="1:43" hidden="1" x14ac:dyDescent="0.25">
      <c r="A4292" t="s">
        <v>15989</v>
      </c>
      <c r="B4292" t="s">
        <v>15990</v>
      </c>
      <c r="C4292" s="1" t="str">
        <f t="shared" si="309"/>
        <v>21:0118</v>
      </c>
      <c r="D4292" s="1" t="str">
        <f t="shared" si="310"/>
        <v>21:0027</v>
      </c>
      <c r="E4292" t="s">
        <v>8946</v>
      </c>
      <c r="F4292" t="s">
        <v>15991</v>
      </c>
      <c r="H4292">
        <v>63.7582381</v>
      </c>
      <c r="I4292">
        <v>-96.653860499999993</v>
      </c>
      <c r="J4292" s="1" t="str">
        <f t="shared" si="311"/>
        <v>Till</v>
      </c>
      <c r="K4292" s="1" t="str">
        <f t="shared" si="312"/>
        <v>&lt;63 micron</v>
      </c>
      <c r="L4292">
        <v>0.1</v>
      </c>
      <c r="M4292">
        <v>3.02</v>
      </c>
      <c r="N4292">
        <v>24</v>
      </c>
      <c r="O4292">
        <v>600</v>
      </c>
      <c r="P4292">
        <v>2.5</v>
      </c>
      <c r="Q4292">
        <v>2</v>
      </c>
      <c r="R4292">
        <v>1.03</v>
      </c>
      <c r="S4292">
        <v>0.25</v>
      </c>
      <c r="T4292">
        <v>21</v>
      </c>
      <c r="U4292">
        <v>141</v>
      </c>
      <c r="V4292">
        <v>30</v>
      </c>
      <c r="W4292">
        <v>4.16</v>
      </c>
      <c r="X4292">
        <v>10</v>
      </c>
      <c r="Y4292">
        <v>0.5</v>
      </c>
      <c r="Z4292">
        <v>0.46</v>
      </c>
      <c r="AA4292">
        <v>60</v>
      </c>
      <c r="AB4292">
        <v>2.4300000000000002</v>
      </c>
      <c r="AC4292">
        <v>780</v>
      </c>
      <c r="AD4292">
        <v>1</v>
      </c>
      <c r="AE4292">
        <v>5.0000000000000001E-3</v>
      </c>
      <c r="AF4292">
        <v>64</v>
      </c>
      <c r="AG4292">
        <v>1890</v>
      </c>
      <c r="AH4292">
        <v>26</v>
      </c>
      <c r="AI4292">
        <v>1</v>
      </c>
      <c r="AJ4292">
        <v>12</v>
      </c>
      <c r="AK4292">
        <v>124</v>
      </c>
      <c r="AL4292">
        <v>0.17</v>
      </c>
      <c r="AM4292">
        <v>5</v>
      </c>
      <c r="AN4292">
        <v>5</v>
      </c>
      <c r="AO4292">
        <v>81</v>
      </c>
      <c r="AP4292">
        <v>5</v>
      </c>
      <c r="AQ4292">
        <v>80</v>
      </c>
    </row>
    <row r="4293" spans="1:43" hidden="1" x14ac:dyDescent="0.25">
      <c r="A4293" t="s">
        <v>15992</v>
      </c>
      <c r="B4293" t="s">
        <v>15993</v>
      </c>
      <c r="C4293" s="1" t="str">
        <f t="shared" si="309"/>
        <v>21:0118</v>
      </c>
      <c r="D4293" s="1" t="str">
        <f t="shared" si="310"/>
        <v>21:0027</v>
      </c>
      <c r="E4293" t="s">
        <v>8954</v>
      </c>
      <c r="F4293" t="s">
        <v>15994</v>
      </c>
      <c r="H4293">
        <v>63.788746099999997</v>
      </c>
      <c r="I4293">
        <v>-96.649863300000007</v>
      </c>
      <c r="J4293" s="1" t="str">
        <f t="shared" si="311"/>
        <v>Till</v>
      </c>
      <c r="K4293" s="1" t="str">
        <f t="shared" si="312"/>
        <v>&lt;63 micron</v>
      </c>
      <c r="L4293">
        <v>0.1</v>
      </c>
      <c r="M4293">
        <v>1.0900000000000001</v>
      </c>
      <c r="N4293">
        <v>14</v>
      </c>
      <c r="O4293">
        <v>210</v>
      </c>
      <c r="P4293">
        <v>1</v>
      </c>
      <c r="Q4293">
        <v>1</v>
      </c>
      <c r="R4293">
        <v>0.36</v>
      </c>
      <c r="S4293">
        <v>0.25</v>
      </c>
      <c r="T4293">
        <v>6</v>
      </c>
      <c r="U4293">
        <v>26</v>
      </c>
      <c r="V4293">
        <v>5</v>
      </c>
      <c r="W4293">
        <v>1.88</v>
      </c>
      <c r="X4293">
        <v>5</v>
      </c>
      <c r="Y4293">
        <v>0.5</v>
      </c>
      <c r="Z4293">
        <v>0.25</v>
      </c>
      <c r="AA4293">
        <v>30</v>
      </c>
      <c r="AB4293">
        <v>0.38</v>
      </c>
      <c r="AC4293">
        <v>180</v>
      </c>
      <c r="AD4293">
        <v>0.5</v>
      </c>
      <c r="AE4293">
        <v>5.0000000000000001E-3</v>
      </c>
      <c r="AF4293">
        <v>10</v>
      </c>
      <c r="AG4293">
        <v>1070</v>
      </c>
      <c r="AH4293">
        <v>10</v>
      </c>
      <c r="AI4293">
        <v>1</v>
      </c>
      <c r="AJ4293">
        <v>2</v>
      </c>
      <c r="AK4293">
        <v>145</v>
      </c>
      <c r="AL4293">
        <v>0.01</v>
      </c>
      <c r="AM4293">
        <v>5</v>
      </c>
      <c r="AN4293">
        <v>5</v>
      </c>
      <c r="AO4293">
        <v>24</v>
      </c>
      <c r="AP4293">
        <v>5</v>
      </c>
      <c r="AQ4293">
        <v>16</v>
      </c>
    </row>
    <row r="4294" spans="1:43" hidden="1" x14ac:dyDescent="0.25">
      <c r="A4294" t="s">
        <v>15995</v>
      </c>
      <c r="B4294" t="s">
        <v>15996</v>
      </c>
      <c r="C4294" s="1" t="str">
        <f t="shared" si="309"/>
        <v>21:0118</v>
      </c>
      <c r="D4294" s="1" t="str">
        <f t="shared" si="310"/>
        <v>21:0027</v>
      </c>
      <c r="E4294" t="s">
        <v>9022</v>
      </c>
      <c r="F4294" t="s">
        <v>15997</v>
      </c>
      <c r="H4294">
        <v>63.757985099999999</v>
      </c>
      <c r="I4294">
        <v>-96.605695299999994</v>
      </c>
      <c r="J4294" s="1" t="str">
        <f t="shared" si="311"/>
        <v>Till</v>
      </c>
      <c r="K4294" s="1" t="str">
        <f t="shared" si="312"/>
        <v>&lt;63 micron</v>
      </c>
      <c r="L4294">
        <v>0.1</v>
      </c>
      <c r="M4294">
        <v>1.53</v>
      </c>
      <c r="N4294">
        <v>10</v>
      </c>
      <c r="O4294">
        <v>580</v>
      </c>
      <c r="P4294">
        <v>1</v>
      </c>
      <c r="Q4294">
        <v>1</v>
      </c>
      <c r="R4294">
        <v>0.93</v>
      </c>
      <c r="S4294">
        <v>0.25</v>
      </c>
      <c r="T4294">
        <v>10</v>
      </c>
      <c r="U4294">
        <v>58</v>
      </c>
      <c r="V4294">
        <v>13</v>
      </c>
      <c r="W4294">
        <v>2.2999999999999998</v>
      </c>
      <c r="X4294">
        <v>5</v>
      </c>
      <c r="Y4294">
        <v>0.5</v>
      </c>
      <c r="Z4294">
        <v>0.35</v>
      </c>
      <c r="AA4294">
        <v>30</v>
      </c>
      <c r="AB4294">
        <v>1.1200000000000001</v>
      </c>
      <c r="AC4294">
        <v>285</v>
      </c>
      <c r="AD4294">
        <v>0.5</v>
      </c>
      <c r="AE4294">
        <v>0.01</v>
      </c>
      <c r="AF4294">
        <v>24</v>
      </c>
      <c r="AG4294">
        <v>1150</v>
      </c>
      <c r="AH4294">
        <v>12</v>
      </c>
      <c r="AI4294">
        <v>1</v>
      </c>
      <c r="AJ4294">
        <v>4</v>
      </c>
      <c r="AK4294">
        <v>137</v>
      </c>
      <c r="AL4294">
        <v>0.04</v>
      </c>
      <c r="AM4294">
        <v>5</v>
      </c>
      <c r="AN4294">
        <v>5</v>
      </c>
      <c r="AO4294">
        <v>36</v>
      </c>
      <c r="AP4294">
        <v>5</v>
      </c>
      <c r="AQ4294">
        <v>34</v>
      </c>
    </row>
    <row r="4295" spans="1:43" hidden="1" x14ac:dyDescent="0.25">
      <c r="A4295" t="s">
        <v>15998</v>
      </c>
      <c r="B4295" t="s">
        <v>15999</v>
      </c>
      <c r="C4295" s="1" t="str">
        <f t="shared" si="309"/>
        <v>21:0118</v>
      </c>
      <c r="D4295" s="1" t="str">
        <f t="shared" si="310"/>
        <v>21:0027</v>
      </c>
      <c r="E4295" t="s">
        <v>9098</v>
      </c>
      <c r="F4295" t="s">
        <v>16000</v>
      </c>
      <c r="H4295">
        <v>63.813067400000001</v>
      </c>
      <c r="I4295">
        <v>-96.584417599999995</v>
      </c>
      <c r="J4295" s="1" t="str">
        <f t="shared" si="311"/>
        <v>Till</v>
      </c>
      <c r="K4295" s="1" t="str">
        <f t="shared" si="312"/>
        <v>&lt;63 micron</v>
      </c>
      <c r="L4295">
        <v>0.1</v>
      </c>
      <c r="M4295">
        <v>1.27</v>
      </c>
      <c r="N4295">
        <v>8</v>
      </c>
      <c r="O4295">
        <v>320</v>
      </c>
      <c r="P4295">
        <v>0.5</v>
      </c>
      <c r="Q4295">
        <v>1</v>
      </c>
      <c r="R4295">
        <v>0.54</v>
      </c>
      <c r="S4295">
        <v>0.25</v>
      </c>
      <c r="T4295">
        <v>6</v>
      </c>
      <c r="U4295">
        <v>36</v>
      </c>
      <c r="V4295">
        <v>8</v>
      </c>
      <c r="W4295">
        <v>1.91</v>
      </c>
      <c r="X4295">
        <v>5</v>
      </c>
      <c r="Y4295">
        <v>0.5</v>
      </c>
      <c r="Z4295">
        <v>0.3</v>
      </c>
      <c r="AA4295">
        <v>30</v>
      </c>
      <c r="AB4295">
        <v>0.64</v>
      </c>
      <c r="AC4295">
        <v>200</v>
      </c>
      <c r="AD4295">
        <v>0.5</v>
      </c>
      <c r="AE4295">
        <v>0.02</v>
      </c>
      <c r="AF4295">
        <v>11</v>
      </c>
      <c r="AG4295">
        <v>1030</v>
      </c>
      <c r="AH4295">
        <v>12</v>
      </c>
      <c r="AI4295">
        <v>1</v>
      </c>
      <c r="AJ4295">
        <v>2</v>
      </c>
      <c r="AK4295">
        <v>124</v>
      </c>
      <c r="AL4295">
        <v>0.04</v>
      </c>
      <c r="AM4295">
        <v>5</v>
      </c>
      <c r="AN4295">
        <v>5</v>
      </c>
      <c r="AO4295">
        <v>31</v>
      </c>
      <c r="AP4295">
        <v>5</v>
      </c>
      <c r="AQ4295">
        <v>26</v>
      </c>
    </row>
    <row r="4296" spans="1:43" hidden="1" x14ac:dyDescent="0.25">
      <c r="A4296" t="s">
        <v>16001</v>
      </c>
      <c r="B4296" t="s">
        <v>16002</v>
      </c>
      <c r="C4296" s="1" t="str">
        <f t="shared" si="309"/>
        <v>21:0118</v>
      </c>
      <c r="D4296" s="1" t="str">
        <f t="shared" si="310"/>
        <v>21:0027</v>
      </c>
      <c r="E4296" t="s">
        <v>9174</v>
      </c>
      <c r="F4296" t="s">
        <v>16003</v>
      </c>
      <c r="H4296">
        <v>63.786935999999997</v>
      </c>
      <c r="I4296">
        <v>-96.536488300000002</v>
      </c>
      <c r="J4296" s="1" t="str">
        <f t="shared" si="311"/>
        <v>Till</v>
      </c>
      <c r="K4296" s="1" t="str">
        <f t="shared" si="312"/>
        <v>&lt;63 micron</v>
      </c>
      <c r="L4296">
        <v>0.1</v>
      </c>
      <c r="M4296">
        <v>1.26</v>
      </c>
      <c r="N4296">
        <v>8</v>
      </c>
      <c r="O4296">
        <v>320</v>
      </c>
      <c r="P4296">
        <v>0.5</v>
      </c>
      <c r="Q4296">
        <v>1</v>
      </c>
      <c r="R4296">
        <v>0.44</v>
      </c>
      <c r="S4296">
        <v>0.25</v>
      </c>
      <c r="T4296">
        <v>6</v>
      </c>
      <c r="U4296">
        <v>37</v>
      </c>
      <c r="V4296">
        <v>10</v>
      </c>
      <c r="W4296">
        <v>2</v>
      </c>
      <c r="X4296">
        <v>5</v>
      </c>
      <c r="Y4296">
        <v>0.5</v>
      </c>
      <c r="Z4296">
        <v>0.28999999999999998</v>
      </c>
      <c r="AA4296">
        <v>30</v>
      </c>
      <c r="AB4296">
        <v>0.61</v>
      </c>
      <c r="AC4296">
        <v>220</v>
      </c>
      <c r="AD4296">
        <v>0.5</v>
      </c>
      <c r="AE4296">
        <v>0.01</v>
      </c>
      <c r="AF4296">
        <v>16</v>
      </c>
      <c r="AG4296">
        <v>1030</v>
      </c>
      <c r="AH4296">
        <v>12</v>
      </c>
      <c r="AI4296">
        <v>1</v>
      </c>
      <c r="AJ4296">
        <v>3</v>
      </c>
      <c r="AK4296">
        <v>111</v>
      </c>
      <c r="AL4296">
        <v>0.04</v>
      </c>
      <c r="AM4296">
        <v>5</v>
      </c>
      <c r="AN4296">
        <v>5</v>
      </c>
      <c r="AO4296">
        <v>35</v>
      </c>
      <c r="AP4296">
        <v>5</v>
      </c>
      <c r="AQ4296">
        <v>26</v>
      </c>
    </row>
    <row r="4297" spans="1:43" hidden="1" x14ac:dyDescent="0.25">
      <c r="A4297" t="s">
        <v>16004</v>
      </c>
      <c r="B4297" t="s">
        <v>16005</v>
      </c>
      <c r="C4297" s="1" t="str">
        <f t="shared" si="309"/>
        <v>21:0118</v>
      </c>
      <c r="D4297" s="1" t="str">
        <f t="shared" si="310"/>
        <v>21:0027</v>
      </c>
      <c r="E4297" t="s">
        <v>9234</v>
      </c>
      <c r="F4297" t="s">
        <v>16006</v>
      </c>
      <c r="H4297">
        <v>63.7018877</v>
      </c>
      <c r="I4297">
        <v>-96.521052999999995</v>
      </c>
      <c r="J4297" s="1" t="str">
        <f t="shared" si="311"/>
        <v>Till</v>
      </c>
      <c r="K4297" s="1" t="str">
        <f t="shared" si="312"/>
        <v>&lt;63 micron</v>
      </c>
      <c r="L4297">
        <v>0.1</v>
      </c>
      <c r="M4297">
        <v>1.68</v>
      </c>
      <c r="N4297">
        <v>10</v>
      </c>
      <c r="O4297">
        <v>410</v>
      </c>
      <c r="P4297">
        <v>1</v>
      </c>
      <c r="Q4297">
        <v>1</v>
      </c>
      <c r="R4297">
        <v>0.72</v>
      </c>
      <c r="S4297">
        <v>0.25</v>
      </c>
      <c r="T4297">
        <v>11</v>
      </c>
      <c r="U4297">
        <v>71</v>
      </c>
      <c r="V4297">
        <v>26</v>
      </c>
      <c r="W4297">
        <v>2.61</v>
      </c>
      <c r="X4297">
        <v>5</v>
      </c>
      <c r="Y4297">
        <v>0.5</v>
      </c>
      <c r="Z4297">
        <v>0.41</v>
      </c>
      <c r="AA4297">
        <v>40</v>
      </c>
      <c r="AB4297">
        <v>1.1200000000000001</v>
      </c>
      <c r="AC4297">
        <v>285</v>
      </c>
      <c r="AD4297">
        <v>0.5</v>
      </c>
      <c r="AE4297">
        <v>0.01</v>
      </c>
      <c r="AF4297">
        <v>32</v>
      </c>
      <c r="AG4297">
        <v>1390</v>
      </c>
      <c r="AH4297">
        <v>16</v>
      </c>
      <c r="AI4297">
        <v>1</v>
      </c>
      <c r="AJ4297">
        <v>4</v>
      </c>
      <c r="AK4297">
        <v>103</v>
      </c>
      <c r="AL4297">
        <v>0.09</v>
      </c>
      <c r="AM4297">
        <v>5</v>
      </c>
      <c r="AN4297">
        <v>5</v>
      </c>
      <c r="AO4297">
        <v>48</v>
      </c>
      <c r="AP4297">
        <v>5</v>
      </c>
      <c r="AQ4297">
        <v>46</v>
      </c>
    </row>
    <row r="4298" spans="1:43" hidden="1" x14ac:dyDescent="0.25">
      <c r="A4298" t="s">
        <v>16007</v>
      </c>
      <c r="B4298" t="s">
        <v>16008</v>
      </c>
      <c r="C4298" s="1" t="str">
        <f t="shared" si="309"/>
        <v>21:0118</v>
      </c>
      <c r="D4298" s="1" t="str">
        <f t="shared" si="310"/>
        <v>21:0027</v>
      </c>
      <c r="E4298" t="s">
        <v>9262</v>
      </c>
      <c r="F4298" t="s">
        <v>16009</v>
      </c>
      <c r="H4298">
        <v>63.8025533</v>
      </c>
      <c r="I4298">
        <v>-96.519320899999997</v>
      </c>
      <c r="J4298" s="1" t="str">
        <f t="shared" si="311"/>
        <v>Till</v>
      </c>
      <c r="K4298" s="1" t="str">
        <f t="shared" si="312"/>
        <v>&lt;63 micron</v>
      </c>
      <c r="L4298">
        <v>0.1</v>
      </c>
      <c r="M4298">
        <v>0.9</v>
      </c>
      <c r="N4298">
        <v>6</v>
      </c>
      <c r="O4298">
        <v>260</v>
      </c>
      <c r="P4298">
        <v>0.5</v>
      </c>
      <c r="Q4298">
        <v>1</v>
      </c>
      <c r="R4298">
        <v>0.38</v>
      </c>
      <c r="S4298">
        <v>0.25</v>
      </c>
      <c r="T4298">
        <v>4</v>
      </c>
      <c r="U4298">
        <v>25</v>
      </c>
      <c r="V4298">
        <v>6</v>
      </c>
      <c r="W4298">
        <v>1.52</v>
      </c>
      <c r="X4298">
        <v>5</v>
      </c>
      <c r="Y4298">
        <v>0.5</v>
      </c>
      <c r="Z4298">
        <v>0.22</v>
      </c>
      <c r="AA4298">
        <v>20</v>
      </c>
      <c r="AB4298">
        <v>0.33</v>
      </c>
      <c r="AC4298">
        <v>200</v>
      </c>
      <c r="AD4298">
        <v>0.5</v>
      </c>
      <c r="AE4298">
        <v>5.0000000000000001E-3</v>
      </c>
      <c r="AF4298">
        <v>8</v>
      </c>
      <c r="AG4298">
        <v>920</v>
      </c>
      <c r="AH4298">
        <v>8</v>
      </c>
      <c r="AI4298">
        <v>1</v>
      </c>
      <c r="AJ4298">
        <v>2</v>
      </c>
      <c r="AK4298">
        <v>143</v>
      </c>
      <c r="AL4298">
        <v>0.01</v>
      </c>
      <c r="AM4298">
        <v>5</v>
      </c>
      <c r="AN4298">
        <v>5</v>
      </c>
      <c r="AO4298">
        <v>20</v>
      </c>
      <c r="AP4298">
        <v>5</v>
      </c>
      <c r="AQ4298">
        <v>16</v>
      </c>
    </row>
    <row r="4299" spans="1:43" hidden="1" x14ac:dyDescent="0.25">
      <c r="A4299" t="s">
        <v>16010</v>
      </c>
      <c r="B4299" t="s">
        <v>16011</v>
      </c>
      <c r="C4299" s="1" t="str">
        <f t="shared" si="309"/>
        <v>21:0118</v>
      </c>
      <c r="D4299" s="1" t="str">
        <f t="shared" si="310"/>
        <v>21:0027</v>
      </c>
      <c r="E4299" t="s">
        <v>9322</v>
      </c>
      <c r="F4299" t="s">
        <v>16012</v>
      </c>
      <c r="H4299">
        <v>63.701892000000001</v>
      </c>
      <c r="I4299">
        <v>-96.481460200000001</v>
      </c>
      <c r="J4299" s="1" t="str">
        <f t="shared" si="311"/>
        <v>Till</v>
      </c>
      <c r="K4299" s="1" t="str">
        <f t="shared" si="312"/>
        <v>&lt;63 micron</v>
      </c>
      <c r="L4299">
        <v>0.1</v>
      </c>
      <c r="M4299">
        <v>1.07</v>
      </c>
      <c r="N4299">
        <v>4</v>
      </c>
      <c r="O4299">
        <v>190</v>
      </c>
      <c r="P4299">
        <v>0.5</v>
      </c>
      <c r="Q4299">
        <v>1</v>
      </c>
      <c r="R4299">
        <v>0.44</v>
      </c>
      <c r="S4299">
        <v>0.25</v>
      </c>
      <c r="T4299">
        <v>8</v>
      </c>
      <c r="U4299">
        <v>58</v>
      </c>
      <c r="V4299">
        <v>6</v>
      </c>
      <c r="W4299">
        <v>2.5099999999999998</v>
      </c>
      <c r="X4299">
        <v>5</v>
      </c>
      <c r="Y4299">
        <v>0.5</v>
      </c>
      <c r="Z4299">
        <v>7.0000000000000007E-2</v>
      </c>
      <c r="AA4299">
        <v>20</v>
      </c>
      <c r="AB4299">
        <v>0.94</v>
      </c>
      <c r="AC4299">
        <v>155</v>
      </c>
      <c r="AD4299">
        <v>0.5</v>
      </c>
      <c r="AE4299">
        <v>5.0000000000000001E-3</v>
      </c>
      <c r="AF4299">
        <v>30</v>
      </c>
      <c r="AG4299">
        <v>1230</v>
      </c>
      <c r="AH4299">
        <v>14</v>
      </c>
      <c r="AI4299">
        <v>1</v>
      </c>
      <c r="AJ4299">
        <v>2</v>
      </c>
      <c r="AK4299">
        <v>61</v>
      </c>
      <c r="AL4299">
        <v>0.1</v>
      </c>
      <c r="AM4299">
        <v>5</v>
      </c>
      <c r="AN4299">
        <v>5</v>
      </c>
      <c r="AO4299">
        <v>48</v>
      </c>
      <c r="AP4299">
        <v>5</v>
      </c>
      <c r="AQ4299">
        <v>36</v>
      </c>
    </row>
    <row r="4300" spans="1:43" hidden="1" x14ac:dyDescent="0.25">
      <c r="A4300" t="s">
        <v>16013</v>
      </c>
      <c r="B4300" t="s">
        <v>16014</v>
      </c>
      <c r="C4300" s="1" t="str">
        <f t="shared" ref="C4300:C4363" si="313">HYPERLINK("http://geochem.nrcan.gc.ca/cdogs/content/bdl/bdl210118_e.htm", "21:0118")</f>
        <v>21:0118</v>
      </c>
      <c r="D4300" s="1" t="str">
        <f t="shared" ref="D4300:D4363" si="314">HYPERLINK("http://geochem.nrcan.gc.ca/cdogs/content/svy/svy210027_e.htm", "21:0027")</f>
        <v>21:0027</v>
      </c>
      <c r="E4300" t="s">
        <v>9358</v>
      </c>
      <c r="F4300" t="s">
        <v>16015</v>
      </c>
      <c r="H4300">
        <v>63.859577399999999</v>
      </c>
      <c r="I4300">
        <v>-96.480669000000006</v>
      </c>
      <c r="J4300" s="1" t="str">
        <f t="shared" ref="J4300:J4363" si="315">HYPERLINK("http://geochem.nrcan.gc.ca/cdogs/content/kwd/kwd020044_e.htm", "Till")</f>
        <v>Till</v>
      </c>
      <c r="K4300" s="1" t="str">
        <f t="shared" ref="K4300:K4363" si="316">HYPERLINK("http://geochem.nrcan.gc.ca/cdogs/content/kwd/kwd080004_e.htm", "&lt;63 micron")</f>
        <v>&lt;63 micron</v>
      </c>
      <c r="L4300">
        <v>0.1</v>
      </c>
      <c r="M4300">
        <v>1.17</v>
      </c>
      <c r="N4300">
        <v>6</v>
      </c>
      <c r="O4300">
        <v>210</v>
      </c>
      <c r="P4300">
        <v>0.5</v>
      </c>
      <c r="Q4300">
        <v>1</v>
      </c>
      <c r="R4300">
        <v>0.1</v>
      </c>
      <c r="S4300">
        <v>0.25</v>
      </c>
      <c r="T4300">
        <v>5</v>
      </c>
      <c r="U4300">
        <v>35</v>
      </c>
      <c r="V4300">
        <v>4</v>
      </c>
      <c r="W4300">
        <v>2.04</v>
      </c>
      <c r="X4300">
        <v>5</v>
      </c>
      <c r="Y4300">
        <v>0.5</v>
      </c>
      <c r="Z4300">
        <v>0.16</v>
      </c>
      <c r="AA4300">
        <v>10</v>
      </c>
      <c r="AB4300">
        <v>0.46</v>
      </c>
      <c r="AC4300">
        <v>120</v>
      </c>
      <c r="AD4300">
        <v>0.5</v>
      </c>
      <c r="AE4300">
        <v>5.0000000000000001E-3</v>
      </c>
      <c r="AF4300">
        <v>14</v>
      </c>
      <c r="AG4300">
        <v>390</v>
      </c>
      <c r="AH4300">
        <v>12</v>
      </c>
      <c r="AI4300">
        <v>1</v>
      </c>
      <c r="AJ4300">
        <v>2</v>
      </c>
      <c r="AK4300">
        <v>121</v>
      </c>
      <c r="AL4300">
        <v>0.01</v>
      </c>
      <c r="AM4300">
        <v>5</v>
      </c>
      <c r="AN4300">
        <v>5</v>
      </c>
      <c r="AO4300">
        <v>30</v>
      </c>
      <c r="AP4300">
        <v>5</v>
      </c>
      <c r="AQ4300">
        <v>26</v>
      </c>
    </row>
    <row r="4301" spans="1:43" hidden="1" x14ac:dyDescent="0.25">
      <c r="A4301" t="s">
        <v>16016</v>
      </c>
      <c r="B4301" t="s">
        <v>16017</v>
      </c>
      <c r="C4301" s="1" t="str">
        <f t="shared" si="313"/>
        <v>21:0118</v>
      </c>
      <c r="D4301" s="1" t="str">
        <f t="shared" si="314"/>
        <v>21:0027</v>
      </c>
      <c r="E4301" t="s">
        <v>9398</v>
      </c>
      <c r="F4301" t="s">
        <v>16018</v>
      </c>
      <c r="H4301">
        <v>63.672564899999998</v>
      </c>
      <c r="I4301">
        <v>-96.450395999999998</v>
      </c>
      <c r="J4301" s="1" t="str">
        <f t="shared" si="315"/>
        <v>Till</v>
      </c>
      <c r="K4301" s="1" t="str">
        <f t="shared" si="316"/>
        <v>&lt;63 micron</v>
      </c>
      <c r="L4301">
        <v>0.1</v>
      </c>
      <c r="M4301">
        <v>1.01</v>
      </c>
      <c r="N4301">
        <v>8</v>
      </c>
      <c r="O4301">
        <v>470</v>
      </c>
      <c r="P4301">
        <v>1</v>
      </c>
      <c r="Q4301">
        <v>1</v>
      </c>
      <c r="R4301">
        <v>1.04</v>
      </c>
      <c r="S4301">
        <v>0.25</v>
      </c>
      <c r="T4301">
        <v>8</v>
      </c>
      <c r="U4301">
        <v>62</v>
      </c>
      <c r="V4301">
        <v>13</v>
      </c>
      <c r="W4301">
        <v>1.97</v>
      </c>
      <c r="X4301">
        <v>5</v>
      </c>
      <c r="Y4301">
        <v>0.5</v>
      </c>
      <c r="Z4301">
        <v>0.19</v>
      </c>
      <c r="AA4301">
        <v>30</v>
      </c>
      <c r="AB4301">
        <v>0.98</v>
      </c>
      <c r="AC4301">
        <v>265</v>
      </c>
      <c r="AD4301">
        <v>0.5</v>
      </c>
      <c r="AE4301">
        <v>5.0000000000000001E-3</v>
      </c>
      <c r="AF4301">
        <v>25</v>
      </c>
      <c r="AG4301">
        <v>1380</v>
      </c>
      <c r="AH4301">
        <v>10</v>
      </c>
      <c r="AI4301">
        <v>1</v>
      </c>
      <c r="AJ4301">
        <v>4</v>
      </c>
      <c r="AK4301">
        <v>141</v>
      </c>
      <c r="AL4301">
        <v>0.05</v>
      </c>
      <c r="AM4301">
        <v>5</v>
      </c>
      <c r="AN4301">
        <v>5</v>
      </c>
      <c r="AO4301">
        <v>34</v>
      </c>
      <c r="AP4301">
        <v>5</v>
      </c>
      <c r="AQ4301">
        <v>24</v>
      </c>
    </row>
    <row r="4302" spans="1:43" hidden="1" x14ac:dyDescent="0.25">
      <c r="A4302" t="s">
        <v>16019</v>
      </c>
      <c r="B4302" t="s">
        <v>16020</v>
      </c>
      <c r="C4302" s="1" t="str">
        <f t="shared" si="313"/>
        <v>21:0118</v>
      </c>
      <c r="D4302" s="1" t="str">
        <f t="shared" si="314"/>
        <v>21:0027</v>
      </c>
      <c r="E4302" t="s">
        <v>9498</v>
      </c>
      <c r="F4302" t="s">
        <v>16021</v>
      </c>
      <c r="H4302">
        <v>63.701709700000002</v>
      </c>
      <c r="I4302">
        <v>-96.416439100000005</v>
      </c>
      <c r="J4302" s="1" t="str">
        <f t="shared" si="315"/>
        <v>Till</v>
      </c>
      <c r="K4302" s="1" t="str">
        <f t="shared" si="316"/>
        <v>&lt;63 micron</v>
      </c>
      <c r="L4302">
        <v>0.1</v>
      </c>
      <c r="M4302">
        <v>1.37</v>
      </c>
      <c r="N4302">
        <v>8</v>
      </c>
      <c r="O4302">
        <v>570</v>
      </c>
      <c r="P4302">
        <v>1</v>
      </c>
      <c r="Q4302">
        <v>1</v>
      </c>
      <c r="R4302">
        <v>0.54</v>
      </c>
      <c r="S4302">
        <v>0.25</v>
      </c>
      <c r="T4302">
        <v>8</v>
      </c>
      <c r="U4302">
        <v>48</v>
      </c>
      <c r="V4302">
        <v>14</v>
      </c>
      <c r="W4302">
        <v>2.06</v>
      </c>
      <c r="X4302">
        <v>5</v>
      </c>
      <c r="Y4302">
        <v>0.5</v>
      </c>
      <c r="Z4302">
        <v>0.3</v>
      </c>
      <c r="AA4302">
        <v>30</v>
      </c>
      <c r="AB4302">
        <v>0.89</v>
      </c>
      <c r="AC4302">
        <v>285</v>
      </c>
      <c r="AD4302">
        <v>0.5</v>
      </c>
      <c r="AE4302">
        <v>0.01</v>
      </c>
      <c r="AF4302">
        <v>22</v>
      </c>
      <c r="AG4302">
        <v>1050</v>
      </c>
      <c r="AH4302">
        <v>12</v>
      </c>
      <c r="AI4302">
        <v>1</v>
      </c>
      <c r="AJ4302">
        <v>3</v>
      </c>
      <c r="AK4302">
        <v>125</v>
      </c>
      <c r="AL4302">
        <v>0.02</v>
      </c>
      <c r="AM4302">
        <v>5</v>
      </c>
      <c r="AN4302">
        <v>5</v>
      </c>
      <c r="AO4302">
        <v>30</v>
      </c>
      <c r="AP4302">
        <v>5</v>
      </c>
      <c r="AQ4302">
        <v>26</v>
      </c>
    </row>
    <row r="4303" spans="1:43" hidden="1" x14ac:dyDescent="0.25">
      <c r="A4303" t="s">
        <v>16022</v>
      </c>
      <c r="B4303" t="s">
        <v>16023</v>
      </c>
      <c r="C4303" s="1" t="str">
        <f t="shared" si="313"/>
        <v>21:0118</v>
      </c>
      <c r="D4303" s="1" t="str">
        <f t="shared" si="314"/>
        <v>21:0027</v>
      </c>
      <c r="E4303" t="s">
        <v>9590</v>
      </c>
      <c r="F4303" t="s">
        <v>16024</v>
      </c>
      <c r="H4303">
        <v>63.702478800000002</v>
      </c>
      <c r="I4303">
        <v>-96.388393300000004</v>
      </c>
      <c r="J4303" s="1" t="str">
        <f t="shared" si="315"/>
        <v>Till</v>
      </c>
      <c r="K4303" s="1" t="str">
        <f t="shared" si="316"/>
        <v>&lt;63 micron</v>
      </c>
      <c r="L4303">
        <v>0.1</v>
      </c>
      <c r="M4303">
        <v>1.2</v>
      </c>
      <c r="N4303">
        <v>8</v>
      </c>
      <c r="O4303">
        <v>320</v>
      </c>
      <c r="P4303">
        <v>0.5</v>
      </c>
      <c r="Q4303">
        <v>1</v>
      </c>
      <c r="R4303">
        <v>0.55000000000000004</v>
      </c>
      <c r="S4303">
        <v>0.25</v>
      </c>
      <c r="T4303">
        <v>8</v>
      </c>
      <c r="U4303">
        <v>49</v>
      </c>
      <c r="V4303">
        <v>12</v>
      </c>
      <c r="W4303">
        <v>2.02</v>
      </c>
      <c r="X4303">
        <v>5</v>
      </c>
      <c r="Y4303">
        <v>0.5</v>
      </c>
      <c r="Z4303">
        <v>0.24</v>
      </c>
      <c r="AA4303">
        <v>30</v>
      </c>
      <c r="AB4303">
        <v>0.79</v>
      </c>
      <c r="AC4303">
        <v>255</v>
      </c>
      <c r="AD4303">
        <v>0.5</v>
      </c>
      <c r="AE4303">
        <v>0.01</v>
      </c>
      <c r="AF4303">
        <v>22</v>
      </c>
      <c r="AG4303">
        <v>1190</v>
      </c>
      <c r="AH4303">
        <v>12</v>
      </c>
      <c r="AI4303">
        <v>1</v>
      </c>
      <c r="AJ4303">
        <v>3</v>
      </c>
      <c r="AK4303">
        <v>125</v>
      </c>
      <c r="AL4303">
        <v>0.05</v>
      </c>
      <c r="AM4303">
        <v>5</v>
      </c>
      <c r="AN4303">
        <v>5</v>
      </c>
      <c r="AO4303">
        <v>34</v>
      </c>
      <c r="AP4303">
        <v>5</v>
      </c>
      <c r="AQ4303">
        <v>32</v>
      </c>
    </row>
    <row r="4304" spans="1:43" hidden="1" x14ac:dyDescent="0.25">
      <c r="A4304" t="s">
        <v>16025</v>
      </c>
      <c r="B4304" t="s">
        <v>16026</v>
      </c>
      <c r="C4304" s="1" t="str">
        <f t="shared" si="313"/>
        <v>21:0118</v>
      </c>
      <c r="D4304" s="1" t="str">
        <f t="shared" si="314"/>
        <v>21:0027</v>
      </c>
      <c r="E4304" t="s">
        <v>9614</v>
      </c>
      <c r="F4304" t="s">
        <v>16027</v>
      </c>
      <c r="H4304">
        <v>63.829291699999999</v>
      </c>
      <c r="I4304">
        <v>-96.387259999999998</v>
      </c>
      <c r="J4304" s="1" t="str">
        <f t="shared" si="315"/>
        <v>Till</v>
      </c>
      <c r="K4304" s="1" t="str">
        <f t="shared" si="316"/>
        <v>&lt;63 micron</v>
      </c>
      <c r="L4304">
        <v>0.1</v>
      </c>
      <c r="M4304">
        <v>0.49</v>
      </c>
      <c r="N4304">
        <v>4</v>
      </c>
      <c r="O4304">
        <v>130</v>
      </c>
      <c r="P4304">
        <v>0.25</v>
      </c>
      <c r="Q4304">
        <v>1</v>
      </c>
      <c r="R4304">
        <v>0.22</v>
      </c>
      <c r="S4304">
        <v>0.25</v>
      </c>
      <c r="T4304">
        <v>2</v>
      </c>
      <c r="U4304">
        <v>18</v>
      </c>
      <c r="V4304">
        <v>2</v>
      </c>
      <c r="W4304">
        <v>1.1299999999999999</v>
      </c>
      <c r="X4304">
        <v>5</v>
      </c>
      <c r="Y4304">
        <v>0.5</v>
      </c>
      <c r="Z4304">
        <v>7.0000000000000007E-2</v>
      </c>
      <c r="AA4304">
        <v>20</v>
      </c>
      <c r="AB4304">
        <v>0.19</v>
      </c>
      <c r="AC4304">
        <v>110</v>
      </c>
      <c r="AD4304">
        <v>0.5</v>
      </c>
      <c r="AE4304">
        <v>5.0000000000000001E-3</v>
      </c>
      <c r="AF4304">
        <v>8</v>
      </c>
      <c r="AG4304">
        <v>810</v>
      </c>
      <c r="AH4304">
        <v>8</v>
      </c>
      <c r="AI4304">
        <v>1</v>
      </c>
      <c r="AJ4304">
        <v>1</v>
      </c>
      <c r="AK4304">
        <v>206</v>
      </c>
      <c r="AL4304">
        <v>0.02</v>
      </c>
      <c r="AM4304">
        <v>5</v>
      </c>
      <c r="AN4304">
        <v>5</v>
      </c>
      <c r="AO4304">
        <v>17</v>
      </c>
      <c r="AP4304">
        <v>5</v>
      </c>
      <c r="AQ4304">
        <v>10</v>
      </c>
    </row>
    <row r="4305" spans="1:43" hidden="1" x14ac:dyDescent="0.25">
      <c r="A4305" t="s">
        <v>16028</v>
      </c>
      <c r="B4305" t="s">
        <v>16029</v>
      </c>
      <c r="C4305" s="1" t="str">
        <f t="shared" si="313"/>
        <v>21:0118</v>
      </c>
      <c r="D4305" s="1" t="str">
        <f t="shared" si="314"/>
        <v>21:0027</v>
      </c>
      <c r="E4305" t="s">
        <v>9690</v>
      </c>
      <c r="F4305" t="s">
        <v>16030</v>
      </c>
      <c r="H4305">
        <v>63.8453418</v>
      </c>
      <c r="I4305">
        <v>-96.352383000000003</v>
      </c>
      <c r="J4305" s="1" t="str">
        <f t="shared" si="315"/>
        <v>Till</v>
      </c>
      <c r="K4305" s="1" t="str">
        <f t="shared" si="316"/>
        <v>&lt;63 micron</v>
      </c>
      <c r="L4305">
        <v>0.1</v>
      </c>
      <c r="M4305">
        <v>0.35</v>
      </c>
      <c r="N4305">
        <v>4</v>
      </c>
      <c r="O4305">
        <v>140</v>
      </c>
      <c r="P4305">
        <v>0.25</v>
      </c>
      <c r="Q4305">
        <v>1</v>
      </c>
      <c r="R4305">
        <v>0.24</v>
      </c>
      <c r="S4305">
        <v>0.25</v>
      </c>
      <c r="T4305">
        <v>2</v>
      </c>
      <c r="U4305">
        <v>15</v>
      </c>
      <c r="V4305">
        <v>2</v>
      </c>
      <c r="W4305">
        <v>1.24</v>
      </c>
      <c r="X4305">
        <v>5</v>
      </c>
      <c r="Y4305">
        <v>0.5</v>
      </c>
      <c r="Z4305">
        <v>0.06</v>
      </c>
      <c r="AA4305">
        <v>20</v>
      </c>
      <c r="AB4305">
        <v>0.12</v>
      </c>
      <c r="AC4305">
        <v>150</v>
      </c>
      <c r="AD4305">
        <v>0.5</v>
      </c>
      <c r="AE4305">
        <v>5.0000000000000001E-3</v>
      </c>
      <c r="AF4305">
        <v>4</v>
      </c>
      <c r="AG4305">
        <v>860</v>
      </c>
      <c r="AH4305">
        <v>6</v>
      </c>
      <c r="AI4305">
        <v>1</v>
      </c>
      <c r="AJ4305">
        <v>1</v>
      </c>
      <c r="AK4305">
        <v>178</v>
      </c>
      <c r="AL4305">
        <v>0.02</v>
      </c>
      <c r="AM4305">
        <v>5</v>
      </c>
      <c r="AN4305">
        <v>5</v>
      </c>
      <c r="AO4305">
        <v>16</v>
      </c>
      <c r="AP4305">
        <v>5</v>
      </c>
      <c r="AQ4305">
        <v>6</v>
      </c>
    </row>
    <row r="4306" spans="1:43" hidden="1" x14ac:dyDescent="0.25">
      <c r="A4306" t="s">
        <v>16031</v>
      </c>
      <c r="B4306" t="s">
        <v>16032</v>
      </c>
      <c r="C4306" s="1" t="str">
        <f t="shared" si="313"/>
        <v>21:0118</v>
      </c>
      <c r="D4306" s="1" t="str">
        <f t="shared" si="314"/>
        <v>21:0027</v>
      </c>
      <c r="E4306" t="s">
        <v>9754</v>
      </c>
      <c r="F4306" t="s">
        <v>16033</v>
      </c>
      <c r="H4306">
        <v>63.759331000000003</v>
      </c>
      <c r="I4306">
        <v>-96.317441000000002</v>
      </c>
      <c r="J4306" s="1" t="str">
        <f t="shared" si="315"/>
        <v>Till</v>
      </c>
      <c r="K4306" s="1" t="str">
        <f t="shared" si="316"/>
        <v>&lt;63 micron</v>
      </c>
      <c r="L4306">
        <v>0.1</v>
      </c>
      <c r="M4306">
        <v>0.53</v>
      </c>
      <c r="N4306">
        <v>4</v>
      </c>
      <c r="O4306">
        <v>430</v>
      </c>
      <c r="P4306">
        <v>0.5</v>
      </c>
      <c r="Q4306">
        <v>1</v>
      </c>
      <c r="R4306">
        <v>0.38</v>
      </c>
      <c r="S4306">
        <v>0.25</v>
      </c>
      <c r="T4306">
        <v>4</v>
      </c>
      <c r="U4306">
        <v>36</v>
      </c>
      <c r="V4306">
        <v>7</v>
      </c>
      <c r="W4306">
        <v>1.47</v>
      </c>
      <c r="X4306">
        <v>5</v>
      </c>
      <c r="Y4306">
        <v>0.5</v>
      </c>
      <c r="Z4306">
        <v>0.09</v>
      </c>
      <c r="AA4306">
        <v>30</v>
      </c>
      <c r="AB4306">
        <v>0.33</v>
      </c>
      <c r="AC4306">
        <v>130</v>
      </c>
      <c r="AD4306">
        <v>0.5</v>
      </c>
      <c r="AE4306">
        <v>5.0000000000000001E-3</v>
      </c>
      <c r="AF4306">
        <v>13</v>
      </c>
      <c r="AG4306">
        <v>1320</v>
      </c>
      <c r="AH4306">
        <v>10</v>
      </c>
      <c r="AI4306">
        <v>1</v>
      </c>
      <c r="AJ4306">
        <v>2</v>
      </c>
      <c r="AK4306">
        <v>142</v>
      </c>
      <c r="AL4306">
        <v>0.04</v>
      </c>
      <c r="AM4306">
        <v>5</v>
      </c>
      <c r="AN4306">
        <v>5</v>
      </c>
      <c r="AO4306">
        <v>27</v>
      </c>
      <c r="AP4306">
        <v>5</v>
      </c>
      <c r="AQ4306">
        <v>14</v>
      </c>
    </row>
    <row r="4307" spans="1:43" hidden="1" x14ac:dyDescent="0.25">
      <c r="A4307" t="s">
        <v>16034</v>
      </c>
      <c r="B4307" t="s">
        <v>16035</v>
      </c>
      <c r="C4307" s="1" t="str">
        <f t="shared" si="313"/>
        <v>21:0118</v>
      </c>
      <c r="D4307" s="1" t="str">
        <f t="shared" si="314"/>
        <v>21:0027</v>
      </c>
      <c r="E4307" t="s">
        <v>9838</v>
      </c>
      <c r="F4307" t="s">
        <v>16036</v>
      </c>
      <c r="H4307">
        <v>63.759153499999996</v>
      </c>
      <c r="I4307">
        <v>-96.287315199999995</v>
      </c>
      <c r="J4307" s="1" t="str">
        <f t="shared" si="315"/>
        <v>Till</v>
      </c>
      <c r="K4307" s="1" t="str">
        <f t="shared" si="316"/>
        <v>&lt;63 micron</v>
      </c>
      <c r="L4307">
        <v>0.1</v>
      </c>
      <c r="M4307">
        <v>0.52</v>
      </c>
      <c r="N4307">
        <v>4</v>
      </c>
      <c r="O4307">
        <v>240</v>
      </c>
      <c r="P4307">
        <v>0.25</v>
      </c>
      <c r="Q4307">
        <v>1</v>
      </c>
      <c r="R4307">
        <v>0.33</v>
      </c>
      <c r="S4307">
        <v>0.25</v>
      </c>
      <c r="T4307">
        <v>3</v>
      </c>
      <c r="U4307">
        <v>29</v>
      </c>
      <c r="V4307">
        <v>6</v>
      </c>
      <c r="W4307">
        <v>1.34</v>
      </c>
      <c r="X4307">
        <v>5</v>
      </c>
      <c r="Y4307">
        <v>0.5</v>
      </c>
      <c r="Z4307">
        <v>0.09</v>
      </c>
      <c r="AA4307">
        <v>20</v>
      </c>
      <c r="AB4307">
        <v>0.26</v>
      </c>
      <c r="AC4307">
        <v>125</v>
      </c>
      <c r="AD4307">
        <v>0.5</v>
      </c>
      <c r="AE4307">
        <v>5.0000000000000001E-3</v>
      </c>
      <c r="AF4307">
        <v>10</v>
      </c>
      <c r="AG4307">
        <v>1120</v>
      </c>
      <c r="AH4307">
        <v>8</v>
      </c>
      <c r="AI4307">
        <v>1</v>
      </c>
      <c r="AJ4307">
        <v>2</v>
      </c>
      <c r="AK4307">
        <v>147</v>
      </c>
      <c r="AL4307">
        <v>0.04</v>
      </c>
      <c r="AM4307">
        <v>5</v>
      </c>
      <c r="AN4307">
        <v>5</v>
      </c>
      <c r="AO4307">
        <v>22</v>
      </c>
      <c r="AP4307">
        <v>5</v>
      </c>
      <c r="AQ4307">
        <v>12</v>
      </c>
    </row>
    <row r="4308" spans="1:43" hidden="1" x14ac:dyDescent="0.25">
      <c r="A4308" t="s">
        <v>16037</v>
      </c>
      <c r="B4308" t="s">
        <v>16038</v>
      </c>
      <c r="C4308" s="1" t="str">
        <f t="shared" si="313"/>
        <v>21:0118</v>
      </c>
      <c r="D4308" s="1" t="str">
        <f t="shared" si="314"/>
        <v>21:0027</v>
      </c>
      <c r="E4308" t="s">
        <v>9914</v>
      </c>
      <c r="F4308" t="s">
        <v>16039</v>
      </c>
      <c r="H4308">
        <v>63.713161499999998</v>
      </c>
      <c r="I4308">
        <v>-96.260594699999999</v>
      </c>
      <c r="J4308" s="1" t="str">
        <f t="shared" si="315"/>
        <v>Till</v>
      </c>
      <c r="K4308" s="1" t="str">
        <f t="shared" si="316"/>
        <v>&lt;63 micron</v>
      </c>
      <c r="L4308">
        <v>0.1</v>
      </c>
      <c r="M4308">
        <v>1.93</v>
      </c>
      <c r="N4308">
        <v>12</v>
      </c>
      <c r="O4308">
        <v>470</v>
      </c>
      <c r="P4308">
        <v>1</v>
      </c>
      <c r="Q4308">
        <v>1</v>
      </c>
      <c r="R4308">
        <v>0.43</v>
      </c>
      <c r="S4308">
        <v>0.25</v>
      </c>
      <c r="T4308">
        <v>9</v>
      </c>
      <c r="U4308">
        <v>62</v>
      </c>
      <c r="V4308">
        <v>35</v>
      </c>
      <c r="W4308">
        <v>2.1800000000000002</v>
      </c>
      <c r="X4308">
        <v>5</v>
      </c>
      <c r="Y4308">
        <v>0.5</v>
      </c>
      <c r="Z4308">
        <v>0.4</v>
      </c>
      <c r="AA4308">
        <v>30</v>
      </c>
      <c r="AB4308">
        <v>0.84</v>
      </c>
      <c r="AC4308">
        <v>240</v>
      </c>
      <c r="AD4308">
        <v>0.5</v>
      </c>
      <c r="AE4308">
        <v>0.01</v>
      </c>
      <c r="AF4308">
        <v>26</v>
      </c>
      <c r="AG4308">
        <v>910</v>
      </c>
      <c r="AH4308">
        <v>12</v>
      </c>
      <c r="AI4308">
        <v>1</v>
      </c>
      <c r="AJ4308">
        <v>5</v>
      </c>
      <c r="AK4308">
        <v>140</v>
      </c>
      <c r="AL4308">
        <v>0.04</v>
      </c>
      <c r="AM4308">
        <v>5</v>
      </c>
      <c r="AN4308">
        <v>5</v>
      </c>
      <c r="AO4308">
        <v>38</v>
      </c>
      <c r="AP4308">
        <v>5</v>
      </c>
      <c r="AQ4308">
        <v>38</v>
      </c>
    </row>
    <row r="4309" spans="1:43" hidden="1" x14ac:dyDescent="0.25">
      <c r="A4309" t="s">
        <v>16040</v>
      </c>
      <c r="B4309" t="s">
        <v>16041</v>
      </c>
      <c r="C4309" s="1" t="str">
        <f t="shared" si="313"/>
        <v>21:0118</v>
      </c>
      <c r="D4309" s="1" t="str">
        <f t="shared" si="314"/>
        <v>21:0027</v>
      </c>
      <c r="E4309" t="s">
        <v>9954</v>
      </c>
      <c r="F4309" t="s">
        <v>16042</v>
      </c>
      <c r="H4309">
        <v>63.599829499999998</v>
      </c>
      <c r="I4309">
        <v>-96.252366100000003</v>
      </c>
      <c r="J4309" s="1" t="str">
        <f t="shared" si="315"/>
        <v>Till</v>
      </c>
      <c r="K4309" s="1" t="str">
        <f t="shared" si="316"/>
        <v>&lt;63 micron</v>
      </c>
      <c r="L4309">
        <v>0.1</v>
      </c>
      <c r="M4309">
        <v>1.7</v>
      </c>
      <c r="N4309">
        <v>10</v>
      </c>
      <c r="O4309">
        <v>310</v>
      </c>
      <c r="P4309">
        <v>1</v>
      </c>
      <c r="Q4309">
        <v>1</v>
      </c>
      <c r="R4309">
        <v>0.62</v>
      </c>
      <c r="S4309">
        <v>0.25</v>
      </c>
      <c r="T4309">
        <v>10</v>
      </c>
      <c r="U4309">
        <v>64</v>
      </c>
      <c r="V4309">
        <v>25</v>
      </c>
      <c r="W4309">
        <v>2.4900000000000002</v>
      </c>
      <c r="X4309">
        <v>5</v>
      </c>
      <c r="Y4309">
        <v>0.5</v>
      </c>
      <c r="Z4309">
        <v>0.42</v>
      </c>
      <c r="AA4309">
        <v>30</v>
      </c>
      <c r="AB4309">
        <v>1.08</v>
      </c>
      <c r="AC4309">
        <v>255</v>
      </c>
      <c r="AD4309">
        <v>0.5</v>
      </c>
      <c r="AE4309">
        <v>0.01</v>
      </c>
      <c r="AF4309">
        <v>28</v>
      </c>
      <c r="AG4309">
        <v>1310</v>
      </c>
      <c r="AH4309">
        <v>14</v>
      </c>
      <c r="AI4309">
        <v>1</v>
      </c>
      <c r="AJ4309">
        <v>4</v>
      </c>
      <c r="AK4309">
        <v>106</v>
      </c>
      <c r="AL4309">
        <v>0.09</v>
      </c>
      <c r="AM4309">
        <v>5</v>
      </c>
      <c r="AN4309">
        <v>5</v>
      </c>
      <c r="AO4309">
        <v>45</v>
      </c>
      <c r="AP4309">
        <v>5</v>
      </c>
      <c r="AQ4309">
        <v>42</v>
      </c>
    </row>
    <row r="4310" spans="1:43" hidden="1" x14ac:dyDescent="0.25">
      <c r="A4310" t="s">
        <v>16043</v>
      </c>
      <c r="B4310" t="s">
        <v>16044</v>
      </c>
      <c r="C4310" s="1" t="str">
        <f t="shared" si="313"/>
        <v>21:0118</v>
      </c>
      <c r="D4310" s="1" t="str">
        <f t="shared" si="314"/>
        <v>21:0027</v>
      </c>
      <c r="E4310" t="s">
        <v>10034</v>
      </c>
      <c r="F4310" t="s">
        <v>16045</v>
      </c>
      <c r="H4310">
        <v>63.849183699999998</v>
      </c>
      <c r="I4310">
        <v>-96.239021500000007</v>
      </c>
      <c r="J4310" s="1" t="str">
        <f t="shared" si="315"/>
        <v>Till</v>
      </c>
      <c r="K4310" s="1" t="str">
        <f t="shared" si="316"/>
        <v>&lt;63 micron</v>
      </c>
      <c r="L4310">
        <v>0.1</v>
      </c>
      <c r="M4310">
        <v>1.03</v>
      </c>
      <c r="N4310">
        <v>6</v>
      </c>
      <c r="O4310">
        <v>240</v>
      </c>
      <c r="P4310">
        <v>0.5</v>
      </c>
      <c r="Q4310">
        <v>1</v>
      </c>
      <c r="R4310">
        <v>0.23</v>
      </c>
      <c r="S4310">
        <v>0.25</v>
      </c>
      <c r="T4310">
        <v>3</v>
      </c>
      <c r="U4310">
        <v>26</v>
      </c>
      <c r="V4310">
        <v>6</v>
      </c>
      <c r="W4310">
        <v>1.38</v>
      </c>
      <c r="X4310">
        <v>5</v>
      </c>
      <c r="Y4310">
        <v>0.5</v>
      </c>
      <c r="Z4310">
        <v>0.2</v>
      </c>
      <c r="AA4310">
        <v>20</v>
      </c>
      <c r="AB4310">
        <v>0.31</v>
      </c>
      <c r="AC4310">
        <v>200</v>
      </c>
      <c r="AD4310">
        <v>0.5</v>
      </c>
      <c r="AE4310">
        <v>5.0000000000000001E-3</v>
      </c>
      <c r="AF4310">
        <v>9</v>
      </c>
      <c r="AG4310">
        <v>780</v>
      </c>
      <c r="AH4310">
        <v>8</v>
      </c>
      <c r="AI4310">
        <v>1</v>
      </c>
      <c r="AJ4310">
        <v>2</v>
      </c>
      <c r="AK4310">
        <v>160</v>
      </c>
      <c r="AL4310">
        <v>0.01</v>
      </c>
      <c r="AM4310">
        <v>5</v>
      </c>
      <c r="AN4310">
        <v>5</v>
      </c>
      <c r="AO4310">
        <v>21</v>
      </c>
      <c r="AP4310">
        <v>5</v>
      </c>
      <c r="AQ4310">
        <v>14</v>
      </c>
    </row>
    <row r="4311" spans="1:43" hidden="1" x14ac:dyDescent="0.25">
      <c r="A4311" t="s">
        <v>16046</v>
      </c>
      <c r="B4311" t="s">
        <v>16047</v>
      </c>
      <c r="C4311" s="1" t="str">
        <f t="shared" si="313"/>
        <v>21:0118</v>
      </c>
      <c r="D4311" s="1" t="str">
        <f t="shared" si="314"/>
        <v>21:0027</v>
      </c>
      <c r="E4311" t="s">
        <v>10066</v>
      </c>
      <c r="F4311" t="s">
        <v>16048</v>
      </c>
      <c r="H4311">
        <v>63.651426299999997</v>
      </c>
      <c r="I4311">
        <v>-96.197581600000007</v>
      </c>
      <c r="J4311" s="1" t="str">
        <f t="shared" si="315"/>
        <v>Till</v>
      </c>
      <c r="K4311" s="1" t="str">
        <f t="shared" si="316"/>
        <v>&lt;63 micron</v>
      </c>
      <c r="L4311">
        <v>0.1</v>
      </c>
      <c r="M4311">
        <v>0.56999999999999995</v>
      </c>
      <c r="N4311">
        <v>6</v>
      </c>
      <c r="O4311">
        <v>450</v>
      </c>
      <c r="P4311">
        <v>0.5</v>
      </c>
      <c r="Q4311">
        <v>1</v>
      </c>
      <c r="R4311">
        <v>0.54</v>
      </c>
      <c r="S4311">
        <v>0.25</v>
      </c>
      <c r="T4311">
        <v>4</v>
      </c>
      <c r="U4311">
        <v>36</v>
      </c>
      <c r="V4311">
        <v>9</v>
      </c>
      <c r="W4311">
        <v>1.58</v>
      </c>
      <c r="X4311">
        <v>5</v>
      </c>
      <c r="Y4311">
        <v>0.5</v>
      </c>
      <c r="Z4311">
        <v>0.11</v>
      </c>
      <c r="AA4311">
        <v>20</v>
      </c>
      <c r="AB4311">
        <v>0.47</v>
      </c>
      <c r="AC4311">
        <v>190</v>
      </c>
      <c r="AD4311">
        <v>0.5</v>
      </c>
      <c r="AE4311">
        <v>5.0000000000000001E-3</v>
      </c>
      <c r="AF4311">
        <v>14</v>
      </c>
      <c r="AG4311">
        <v>1210</v>
      </c>
      <c r="AH4311">
        <v>12</v>
      </c>
      <c r="AI4311">
        <v>1</v>
      </c>
      <c r="AJ4311">
        <v>2</v>
      </c>
      <c r="AK4311">
        <v>109</v>
      </c>
      <c r="AL4311">
        <v>0.04</v>
      </c>
      <c r="AM4311">
        <v>5</v>
      </c>
      <c r="AN4311">
        <v>5</v>
      </c>
      <c r="AO4311">
        <v>26</v>
      </c>
      <c r="AP4311">
        <v>5</v>
      </c>
      <c r="AQ4311">
        <v>16</v>
      </c>
    </row>
    <row r="4312" spans="1:43" hidden="1" x14ac:dyDescent="0.25">
      <c r="A4312" t="s">
        <v>16049</v>
      </c>
      <c r="B4312" t="s">
        <v>16050</v>
      </c>
      <c r="C4312" s="1" t="str">
        <f t="shared" si="313"/>
        <v>21:0118</v>
      </c>
      <c r="D4312" s="1" t="str">
        <f t="shared" si="314"/>
        <v>21:0027</v>
      </c>
      <c r="E4312" t="s">
        <v>10166</v>
      </c>
      <c r="F4312" t="s">
        <v>16051</v>
      </c>
      <c r="H4312">
        <v>63.644103200000004</v>
      </c>
      <c r="I4312">
        <v>-96.137693400000003</v>
      </c>
      <c r="J4312" s="1" t="str">
        <f t="shared" si="315"/>
        <v>Till</v>
      </c>
      <c r="K4312" s="1" t="str">
        <f t="shared" si="316"/>
        <v>&lt;63 micron</v>
      </c>
      <c r="L4312">
        <v>0.1</v>
      </c>
      <c r="M4312">
        <v>0.97</v>
      </c>
      <c r="N4312">
        <v>6</v>
      </c>
      <c r="O4312">
        <v>530</v>
      </c>
      <c r="P4312">
        <v>0.5</v>
      </c>
      <c r="Q4312">
        <v>1</v>
      </c>
      <c r="R4312">
        <v>0.47</v>
      </c>
      <c r="S4312">
        <v>0.25</v>
      </c>
      <c r="T4312">
        <v>6</v>
      </c>
      <c r="U4312">
        <v>43</v>
      </c>
      <c r="V4312">
        <v>13</v>
      </c>
      <c r="W4312">
        <v>1.78</v>
      </c>
      <c r="X4312">
        <v>5</v>
      </c>
      <c r="Y4312">
        <v>0.5</v>
      </c>
      <c r="Z4312">
        <v>0.19</v>
      </c>
      <c r="AA4312">
        <v>20</v>
      </c>
      <c r="AB4312">
        <v>0.63</v>
      </c>
      <c r="AC4312">
        <v>260</v>
      </c>
      <c r="AD4312">
        <v>0.5</v>
      </c>
      <c r="AE4312">
        <v>5.0000000000000001E-3</v>
      </c>
      <c r="AF4312">
        <v>19</v>
      </c>
      <c r="AG4312">
        <v>1170</v>
      </c>
      <c r="AH4312">
        <v>8</v>
      </c>
      <c r="AI4312">
        <v>1</v>
      </c>
      <c r="AJ4312">
        <v>3</v>
      </c>
      <c r="AK4312">
        <v>111</v>
      </c>
      <c r="AL4312">
        <v>0.03</v>
      </c>
      <c r="AM4312">
        <v>5</v>
      </c>
      <c r="AN4312">
        <v>5</v>
      </c>
      <c r="AO4312">
        <v>28</v>
      </c>
      <c r="AP4312">
        <v>5</v>
      </c>
      <c r="AQ4312">
        <v>22</v>
      </c>
    </row>
    <row r="4313" spans="1:43" hidden="1" x14ac:dyDescent="0.25">
      <c r="A4313" t="s">
        <v>16052</v>
      </c>
      <c r="B4313" t="s">
        <v>16053</v>
      </c>
      <c r="C4313" s="1" t="str">
        <f t="shared" si="313"/>
        <v>21:0118</v>
      </c>
      <c r="D4313" s="1" t="str">
        <f t="shared" si="314"/>
        <v>21:0027</v>
      </c>
      <c r="E4313" t="s">
        <v>10218</v>
      </c>
      <c r="F4313" t="s">
        <v>16054</v>
      </c>
      <c r="H4313">
        <v>63.642493399999999</v>
      </c>
      <c r="I4313">
        <v>-96.100843800000007</v>
      </c>
      <c r="J4313" s="1" t="str">
        <f t="shared" si="315"/>
        <v>Till</v>
      </c>
      <c r="K4313" s="1" t="str">
        <f t="shared" si="316"/>
        <v>&lt;63 micron</v>
      </c>
      <c r="L4313">
        <v>0.1</v>
      </c>
      <c r="M4313">
        <v>0.55000000000000004</v>
      </c>
      <c r="N4313">
        <v>4</v>
      </c>
      <c r="O4313">
        <v>370</v>
      </c>
      <c r="P4313">
        <v>0.5</v>
      </c>
      <c r="Q4313">
        <v>1</v>
      </c>
      <c r="R4313">
        <v>0.42</v>
      </c>
      <c r="S4313">
        <v>0.25</v>
      </c>
      <c r="T4313">
        <v>4</v>
      </c>
      <c r="U4313">
        <v>35</v>
      </c>
      <c r="V4313">
        <v>9</v>
      </c>
      <c r="W4313">
        <v>1.52</v>
      </c>
      <c r="X4313">
        <v>5</v>
      </c>
      <c r="Y4313">
        <v>0.5</v>
      </c>
      <c r="Z4313">
        <v>0.09</v>
      </c>
      <c r="AA4313">
        <v>20</v>
      </c>
      <c r="AB4313">
        <v>0.39</v>
      </c>
      <c r="AC4313">
        <v>190</v>
      </c>
      <c r="AD4313">
        <v>0.5</v>
      </c>
      <c r="AE4313">
        <v>5.0000000000000001E-3</v>
      </c>
      <c r="AF4313">
        <v>13</v>
      </c>
      <c r="AG4313">
        <v>1240</v>
      </c>
      <c r="AH4313">
        <v>8</v>
      </c>
      <c r="AI4313">
        <v>1</v>
      </c>
      <c r="AJ4313">
        <v>2</v>
      </c>
      <c r="AK4313">
        <v>93</v>
      </c>
      <c r="AL4313">
        <v>0.04</v>
      </c>
      <c r="AM4313">
        <v>5</v>
      </c>
      <c r="AN4313">
        <v>5</v>
      </c>
      <c r="AO4313">
        <v>26</v>
      </c>
      <c r="AP4313">
        <v>5</v>
      </c>
      <c r="AQ4313">
        <v>16</v>
      </c>
    </row>
    <row r="4314" spans="1:43" hidden="1" x14ac:dyDescent="0.25">
      <c r="A4314" t="s">
        <v>16055</v>
      </c>
      <c r="B4314" t="s">
        <v>16056</v>
      </c>
      <c r="C4314" s="1" t="str">
        <f t="shared" si="313"/>
        <v>21:0118</v>
      </c>
      <c r="D4314" s="1" t="str">
        <f t="shared" si="314"/>
        <v>21:0027</v>
      </c>
      <c r="E4314" t="s">
        <v>10274</v>
      </c>
      <c r="F4314" t="s">
        <v>16057</v>
      </c>
      <c r="H4314">
        <v>63.643366299999997</v>
      </c>
      <c r="I4314">
        <v>-96.072570200000001</v>
      </c>
      <c r="J4314" s="1" t="str">
        <f t="shared" si="315"/>
        <v>Till</v>
      </c>
      <c r="K4314" s="1" t="str">
        <f t="shared" si="316"/>
        <v>&lt;63 micron</v>
      </c>
      <c r="L4314">
        <v>0.1</v>
      </c>
      <c r="M4314">
        <v>1.24</v>
      </c>
      <c r="N4314">
        <v>6</v>
      </c>
      <c r="O4314">
        <v>460</v>
      </c>
      <c r="P4314">
        <v>0.5</v>
      </c>
      <c r="Q4314">
        <v>1</v>
      </c>
      <c r="R4314">
        <v>0.35</v>
      </c>
      <c r="S4314">
        <v>0.25</v>
      </c>
      <c r="T4314">
        <v>7</v>
      </c>
      <c r="U4314">
        <v>48</v>
      </c>
      <c r="V4314">
        <v>19</v>
      </c>
      <c r="W4314">
        <v>1.81</v>
      </c>
      <c r="X4314">
        <v>5</v>
      </c>
      <c r="Y4314">
        <v>1</v>
      </c>
      <c r="Z4314">
        <v>0.23</v>
      </c>
      <c r="AA4314">
        <v>20</v>
      </c>
      <c r="AB4314">
        <v>0.7</v>
      </c>
      <c r="AC4314">
        <v>230</v>
      </c>
      <c r="AD4314">
        <v>0.5</v>
      </c>
      <c r="AE4314">
        <v>0.01</v>
      </c>
      <c r="AF4314">
        <v>24</v>
      </c>
      <c r="AG4314">
        <v>930</v>
      </c>
      <c r="AH4314">
        <v>12</v>
      </c>
      <c r="AI4314">
        <v>1</v>
      </c>
      <c r="AJ4314">
        <v>4</v>
      </c>
      <c r="AK4314">
        <v>94</v>
      </c>
      <c r="AL4314">
        <v>0.02</v>
      </c>
      <c r="AM4314">
        <v>5</v>
      </c>
      <c r="AN4314">
        <v>5</v>
      </c>
      <c r="AO4314">
        <v>31</v>
      </c>
      <c r="AP4314">
        <v>5</v>
      </c>
      <c r="AQ4314">
        <v>28</v>
      </c>
    </row>
    <row r="4315" spans="1:43" hidden="1" x14ac:dyDescent="0.25">
      <c r="A4315" t="s">
        <v>16058</v>
      </c>
      <c r="B4315" t="s">
        <v>16059</v>
      </c>
      <c r="C4315" s="1" t="str">
        <f t="shared" si="313"/>
        <v>21:0118</v>
      </c>
      <c r="D4315" s="1" t="str">
        <f t="shared" si="314"/>
        <v>21:0027</v>
      </c>
      <c r="E4315" t="s">
        <v>10362</v>
      </c>
      <c r="F4315" t="s">
        <v>16060</v>
      </c>
      <c r="H4315">
        <v>63.7699949</v>
      </c>
      <c r="I4315">
        <v>-96.039908999999994</v>
      </c>
      <c r="J4315" s="1" t="str">
        <f t="shared" si="315"/>
        <v>Till</v>
      </c>
      <c r="K4315" s="1" t="str">
        <f t="shared" si="316"/>
        <v>&lt;63 micron</v>
      </c>
      <c r="L4315">
        <v>0.1</v>
      </c>
      <c r="M4315">
        <v>0.51</v>
      </c>
      <c r="N4315">
        <v>2</v>
      </c>
      <c r="O4315">
        <v>150</v>
      </c>
      <c r="P4315">
        <v>0.25</v>
      </c>
      <c r="Q4315">
        <v>1</v>
      </c>
      <c r="R4315">
        <v>0.2</v>
      </c>
      <c r="S4315">
        <v>0.25</v>
      </c>
      <c r="T4315">
        <v>2</v>
      </c>
      <c r="U4315">
        <v>17</v>
      </c>
      <c r="V4315">
        <v>3</v>
      </c>
      <c r="W4315">
        <v>1.0900000000000001</v>
      </c>
      <c r="X4315">
        <v>5</v>
      </c>
      <c r="Y4315">
        <v>0.5</v>
      </c>
      <c r="Z4315">
        <v>0.09</v>
      </c>
      <c r="AA4315">
        <v>20</v>
      </c>
      <c r="AB4315">
        <v>0.18</v>
      </c>
      <c r="AC4315">
        <v>110</v>
      </c>
      <c r="AD4315">
        <v>0.5</v>
      </c>
      <c r="AE4315">
        <v>5.0000000000000001E-3</v>
      </c>
      <c r="AF4315">
        <v>6</v>
      </c>
      <c r="AG4315">
        <v>700</v>
      </c>
      <c r="AH4315">
        <v>6</v>
      </c>
      <c r="AI4315">
        <v>1</v>
      </c>
      <c r="AJ4315">
        <v>1</v>
      </c>
      <c r="AK4315">
        <v>135</v>
      </c>
      <c r="AL4315">
        <v>0.01</v>
      </c>
      <c r="AM4315">
        <v>5</v>
      </c>
      <c r="AN4315">
        <v>5</v>
      </c>
      <c r="AO4315">
        <v>15</v>
      </c>
      <c r="AP4315">
        <v>5</v>
      </c>
      <c r="AQ4315">
        <v>8</v>
      </c>
    </row>
    <row r="4316" spans="1:43" hidden="1" x14ac:dyDescent="0.25">
      <c r="A4316" t="s">
        <v>16061</v>
      </c>
      <c r="B4316" t="s">
        <v>16062</v>
      </c>
      <c r="C4316" s="1" t="str">
        <f t="shared" si="313"/>
        <v>21:0118</v>
      </c>
      <c r="D4316" s="1" t="str">
        <f t="shared" si="314"/>
        <v>21:0027</v>
      </c>
      <c r="E4316" t="s">
        <v>10406</v>
      </c>
      <c r="F4316" t="s">
        <v>16063</v>
      </c>
      <c r="H4316">
        <v>63.770097</v>
      </c>
      <c r="I4316">
        <v>-96.002066400000004</v>
      </c>
      <c r="J4316" s="1" t="str">
        <f t="shared" si="315"/>
        <v>Till</v>
      </c>
      <c r="K4316" s="1" t="str">
        <f t="shared" si="316"/>
        <v>&lt;63 micron</v>
      </c>
      <c r="L4316">
        <v>0.1</v>
      </c>
      <c r="M4316">
        <v>0.44</v>
      </c>
      <c r="N4316">
        <v>2</v>
      </c>
      <c r="O4316">
        <v>110</v>
      </c>
      <c r="P4316">
        <v>0.25</v>
      </c>
      <c r="Q4316">
        <v>1</v>
      </c>
      <c r="R4316">
        <v>0.2</v>
      </c>
      <c r="S4316">
        <v>0.25</v>
      </c>
      <c r="T4316">
        <v>2</v>
      </c>
      <c r="U4316">
        <v>17</v>
      </c>
      <c r="V4316">
        <v>2</v>
      </c>
      <c r="W4316">
        <v>1.08</v>
      </c>
      <c r="X4316">
        <v>5</v>
      </c>
      <c r="Y4316">
        <v>0.5</v>
      </c>
      <c r="Z4316">
        <v>0.06</v>
      </c>
      <c r="AA4316">
        <v>20</v>
      </c>
      <c r="AB4316">
        <v>0.19</v>
      </c>
      <c r="AC4316">
        <v>100</v>
      </c>
      <c r="AD4316">
        <v>0.5</v>
      </c>
      <c r="AE4316">
        <v>5.0000000000000001E-3</v>
      </c>
      <c r="AF4316">
        <v>6</v>
      </c>
      <c r="AG4316">
        <v>680</v>
      </c>
      <c r="AH4316">
        <v>6</v>
      </c>
      <c r="AI4316">
        <v>1</v>
      </c>
      <c r="AJ4316">
        <v>1</v>
      </c>
      <c r="AK4316">
        <v>154</v>
      </c>
      <c r="AL4316">
        <v>0.02</v>
      </c>
      <c r="AM4316">
        <v>5</v>
      </c>
      <c r="AN4316">
        <v>5</v>
      </c>
      <c r="AO4316">
        <v>15</v>
      </c>
      <c r="AP4316">
        <v>5</v>
      </c>
      <c r="AQ4316">
        <v>8</v>
      </c>
    </row>
    <row r="4317" spans="1:43" hidden="1" x14ac:dyDescent="0.25">
      <c r="A4317" t="s">
        <v>16064</v>
      </c>
      <c r="B4317" t="s">
        <v>16065</v>
      </c>
      <c r="C4317" s="1" t="str">
        <f t="shared" si="313"/>
        <v>21:0118</v>
      </c>
      <c r="D4317" s="1" t="str">
        <f t="shared" si="314"/>
        <v>21:0027</v>
      </c>
      <c r="E4317" t="s">
        <v>10462</v>
      </c>
      <c r="F4317" t="s">
        <v>16066</v>
      </c>
      <c r="H4317">
        <v>63.782669499999997</v>
      </c>
      <c r="I4317">
        <v>-95.968317600000006</v>
      </c>
      <c r="J4317" s="1" t="str">
        <f t="shared" si="315"/>
        <v>Till</v>
      </c>
      <c r="K4317" s="1" t="str">
        <f t="shared" si="316"/>
        <v>&lt;63 micron</v>
      </c>
      <c r="L4317">
        <v>0.1</v>
      </c>
      <c r="M4317">
        <v>0.49</v>
      </c>
      <c r="N4317">
        <v>2</v>
      </c>
      <c r="O4317">
        <v>180</v>
      </c>
      <c r="P4317">
        <v>0.25</v>
      </c>
      <c r="Q4317">
        <v>1</v>
      </c>
      <c r="R4317">
        <v>0.25</v>
      </c>
      <c r="S4317">
        <v>0.25</v>
      </c>
      <c r="T4317">
        <v>2</v>
      </c>
      <c r="U4317">
        <v>19</v>
      </c>
      <c r="V4317">
        <v>3</v>
      </c>
      <c r="W4317">
        <v>1.1399999999999999</v>
      </c>
      <c r="X4317">
        <v>5</v>
      </c>
      <c r="Y4317">
        <v>0.5</v>
      </c>
      <c r="Z4317">
        <v>0.08</v>
      </c>
      <c r="AA4317">
        <v>20</v>
      </c>
      <c r="AB4317">
        <v>0.19</v>
      </c>
      <c r="AC4317">
        <v>95</v>
      </c>
      <c r="AD4317">
        <v>0.5</v>
      </c>
      <c r="AE4317">
        <v>5.0000000000000001E-3</v>
      </c>
      <c r="AF4317">
        <v>6</v>
      </c>
      <c r="AG4317">
        <v>810</v>
      </c>
      <c r="AH4317">
        <v>6</v>
      </c>
      <c r="AI4317">
        <v>1</v>
      </c>
      <c r="AJ4317">
        <v>1</v>
      </c>
      <c r="AK4317">
        <v>121</v>
      </c>
      <c r="AL4317">
        <v>0.02</v>
      </c>
      <c r="AM4317">
        <v>5</v>
      </c>
      <c r="AN4317">
        <v>5</v>
      </c>
      <c r="AO4317">
        <v>16</v>
      </c>
      <c r="AP4317">
        <v>5</v>
      </c>
      <c r="AQ4317">
        <v>8</v>
      </c>
    </row>
    <row r="4318" spans="1:43" hidden="1" x14ac:dyDescent="0.25">
      <c r="A4318" t="s">
        <v>16067</v>
      </c>
      <c r="B4318" t="s">
        <v>16068</v>
      </c>
      <c r="C4318" s="1" t="str">
        <f t="shared" si="313"/>
        <v>21:0118</v>
      </c>
      <c r="D4318" s="1" t="str">
        <f t="shared" si="314"/>
        <v>21:0027</v>
      </c>
      <c r="E4318" t="s">
        <v>10510</v>
      </c>
      <c r="F4318" t="s">
        <v>16069</v>
      </c>
      <c r="H4318">
        <v>63.771530300000002</v>
      </c>
      <c r="I4318">
        <v>-95.935505199999994</v>
      </c>
      <c r="J4318" s="1" t="str">
        <f t="shared" si="315"/>
        <v>Till</v>
      </c>
      <c r="K4318" s="1" t="str">
        <f t="shared" si="316"/>
        <v>&lt;63 micron</v>
      </c>
      <c r="L4318">
        <v>0.1</v>
      </c>
      <c r="M4318">
        <v>0.79</v>
      </c>
      <c r="N4318">
        <v>6</v>
      </c>
      <c r="O4318">
        <v>120</v>
      </c>
      <c r="P4318">
        <v>0.25</v>
      </c>
      <c r="Q4318">
        <v>1</v>
      </c>
      <c r="R4318">
        <v>0.36</v>
      </c>
      <c r="S4318">
        <v>0.25</v>
      </c>
      <c r="T4318">
        <v>4</v>
      </c>
      <c r="U4318">
        <v>24</v>
      </c>
      <c r="V4318">
        <v>4</v>
      </c>
      <c r="W4318">
        <v>1.42</v>
      </c>
      <c r="X4318">
        <v>5</v>
      </c>
      <c r="Y4318">
        <v>0.5</v>
      </c>
      <c r="Z4318">
        <v>0.15</v>
      </c>
      <c r="AA4318">
        <v>30</v>
      </c>
      <c r="AB4318">
        <v>0.38</v>
      </c>
      <c r="AC4318">
        <v>115</v>
      </c>
      <c r="AD4318">
        <v>0.5</v>
      </c>
      <c r="AE4318">
        <v>0.01</v>
      </c>
      <c r="AF4318">
        <v>10</v>
      </c>
      <c r="AG4318">
        <v>930</v>
      </c>
      <c r="AH4318">
        <v>8</v>
      </c>
      <c r="AI4318">
        <v>1</v>
      </c>
      <c r="AJ4318">
        <v>2</v>
      </c>
      <c r="AK4318">
        <v>116</v>
      </c>
      <c r="AL4318">
        <v>0.06</v>
      </c>
      <c r="AM4318">
        <v>5</v>
      </c>
      <c r="AN4318">
        <v>5</v>
      </c>
      <c r="AO4318">
        <v>25</v>
      </c>
      <c r="AP4318">
        <v>5</v>
      </c>
      <c r="AQ4318">
        <v>20</v>
      </c>
    </row>
    <row r="4319" spans="1:43" hidden="1" x14ac:dyDescent="0.25">
      <c r="A4319" t="s">
        <v>16070</v>
      </c>
      <c r="B4319" t="s">
        <v>16071</v>
      </c>
      <c r="C4319" s="1" t="str">
        <f t="shared" si="313"/>
        <v>21:0118</v>
      </c>
      <c r="D4319" s="1" t="str">
        <f t="shared" si="314"/>
        <v>21:0027</v>
      </c>
      <c r="E4319" t="s">
        <v>10622</v>
      </c>
      <c r="F4319" t="s">
        <v>16072</v>
      </c>
      <c r="H4319">
        <v>63.770281199999999</v>
      </c>
      <c r="I4319">
        <v>-95.862274499999998</v>
      </c>
      <c r="J4319" s="1" t="str">
        <f t="shared" si="315"/>
        <v>Till</v>
      </c>
      <c r="K4319" s="1" t="str">
        <f t="shared" si="316"/>
        <v>&lt;63 micron</v>
      </c>
      <c r="L4319">
        <v>0.1</v>
      </c>
      <c r="M4319">
        <v>0.39</v>
      </c>
      <c r="N4319">
        <v>2</v>
      </c>
      <c r="O4319">
        <v>110</v>
      </c>
      <c r="P4319">
        <v>0.25</v>
      </c>
      <c r="Q4319">
        <v>1</v>
      </c>
      <c r="R4319">
        <v>0.3</v>
      </c>
      <c r="S4319">
        <v>0.25</v>
      </c>
      <c r="T4319">
        <v>2</v>
      </c>
      <c r="U4319">
        <v>17</v>
      </c>
      <c r="V4319">
        <v>2</v>
      </c>
      <c r="W4319">
        <v>1.24</v>
      </c>
      <c r="X4319">
        <v>5</v>
      </c>
      <c r="Y4319">
        <v>0.5</v>
      </c>
      <c r="Z4319">
        <v>0.06</v>
      </c>
      <c r="AA4319">
        <v>20</v>
      </c>
      <c r="AB4319">
        <v>0.15</v>
      </c>
      <c r="AC4319">
        <v>115</v>
      </c>
      <c r="AD4319">
        <v>0.5</v>
      </c>
      <c r="AE4319">
        <v>5.0000000000000001E-3</v>
      </c>
      <c r="AF4319">
        <v>4</v>
      </c>
      <c r="AG4319">
        <v>970</v>
      </c>
      <c r="AH4319">
        <v>8</v>
      </c>
      <c r="AI4319">
        <v>1</v>
      </c>
      <c r="AJ4319">
        <v>1</v>
      </c>
      <c r="AK4319">
        <v>148</v>
      </c>
      <c r="AL4319">
        <v>0.03</v>
      </c>
      <c r="AM4319">
        <v>5</v>
      </c>
      <c r="AN4319">
        <v>5</v>
      </c>
      <c r="AO4319">
        <v>17</v>
      </c>
      <c r="AP4319">
        <v>5</v>
      </c>
      <c r="AQ4319">
        <v>6</v>
      </c>
    </row>
    <row r="4320" spans="1:43" hidden="1" x14ac:dyDescent="0.25">
      <c r="A4320" t="s">
        <v>16073</v>
      </c>
      <c r="B4320" t="s">
        <v>16074</v>
      </c>
      <c r="C4320" s="1" t="str">
        <f t="shared" si="313"/>
        <v>21:0118</v>
      </c>
      <c r="D4320" s="1" t="str">
        <f t="shared" si="314"/>
        <v>21:0027</v>
      </c>
      <c r="E4320" t="s">
        <v>10638</v>
      </c>
      <c r="F4320" t="s">
        <v>16075</v>
      </c>
      <c r="H4320">
        <v>63.640529399999998</v>
      </c>
      <c r="I4320">
        <v>-95.831899100000001</v>
      </c>
      <c r="J4320" s="1" t="str">
        <f t="shared" si="315"/>
        <v>Till</v>
      </c>
      <c r="K4320" s="1" t="str">
        <f t="shared" si="316"/>
        <v>&lt;63 micron</v>
      </c>
      <c r="L4320">
        <v>0.1</v>
      </c>
      <c r="M4320">
        <v>0.46</v>
      </c>
      <c r="N4320">
        <v>6</v>
      </c>
      <c r="O4320">
        <v>110</v>
      </c>
      <c r="P4320">
        <v>0.25</v>
      </c>
      <c r="Q4320">
        <v>1</v>
      </c>
      <c r="R4320">
        <v>0.3</v>
      </c>
      <c r="S4320">
        <v>0.25</v>
      </c>
      <c r="T4320">
        <v>3</v>
      </c>
      <c r="U4320">
        <v>22</v>
      </c>
      <c r="V4320">
        <v>3</v>
      </c>
      <c r="W4320">
        <v>1.25</v>
      </c>
      <c r="X4320">
        <v>5</v>
      </c>
      <c r="Y4320">
        <v>0.5</v>
      </c>
      <c r="Z4320">
        <v>7.0000000000000007E-2</v>
      </c>
      <c r="AA4320">
        <v>20</v>
      </c>
      <c r="AB4320">
        <v>0.24</v>
      </c>
      <c r="AC4320">
        <v>115</v>
      </c>
      <c r="AD4320">
        <v>0.5</v>
      </c>
      <c r="AE4320">
        <v>5.0000000000000001E-3</v>
      </c>
      <c r="AF4320">
        <v>10</v>
      </c>
      <c r="AG4320">
        <v>890</v>
      </c>
      <c r="AH4320">
        <v>6</v>
      </c>
      <c r="AI4320">
        <v>1</v>
      </c>
      <c r="AJ4320">
        <v>1</v>
      </c>
      <c r="AK4320">
        <v>131</v>
      </c>
      <c r="AL4320">
        <v>0.04</v>
      </c>
      <c r="AM4320">
        <v>5</v>
      </c>
      <c r="AN4320">
        <v>5</v>
      </c>
      <c r="AO4320">
        <v>21</v>
      </c>
      <c r="AP4320">
        <v>5</v>
      </c>
      <c r="AQ4320">
        <v>14</v>
      </c>
    </row>
    <row r="4321" spans="1:43" hidden="1" x14ac:dyDescent="0.25">
      <c r="A4321" t="s">
        <v>16076</v>
      </c>
      <c r="B4321" t="s">
        <v>16077</v>
      </c>
      <c r="C4321" s="1" t="str">
        <f t="shared" si="313"/>
        <v>21:0118</v>
      </c>
      <c r="D4321" s="1" t="str">
        <f t="shared" si="314"/>
        <v>21:0027</v>
      </c>
      <c r="E4321" t="s">
        <v>10774</v>
      </c>
      <c r="F4321" t="s">
        <v>16078</v>
      </c>
      <c r="H4321">
        <v>63.769253200000001</v>
      </c>
      <c r="I4321">
        <v>-95.770994400000006</v>
      </c>
      <c r="J4321" s="1" t="str">
        <f t="shared" si="315"/>
        <v>Till</v>
      </c>
      <c r="K4321" s="1" t="str">
        <f t="shared" si="316"/>
        <v>&lt;63 micron</v>
      </c>
      <c r="L4321">
        <v>0.1</v>
      </c>
      <c r="M4321">
        <v>0.61</v>
      </c>
      <c r="N4321">
        <v>6</v>
      </c>
      <c r="O4321">
        <v>140</v>
      </c>
      <c r="P4321">
        <v>0.25</v>
      </c>
      <c r="Q4321">
        <v>1</v>
      </c>
      <c r="R4321">
        <v>0.31</v>
      </c>
      <c r="S4321">
        <v>0.25</v>
      </c>
      <c r="T4321">
        <v>3</v>
      </c>
      <c r="U4321">
        <v>20</v>
      </c>
      <c r="V4321">
        <v>4</v>
      </c>
      <c r="W4321">
        <v>1.2</v>
      </c>
      <c r="X4321">
        <v>5</v>
      </c>
      <c r="Y4321">
        <v>0.5</v>
      </c>
      <c r="Z4321">
        <v>0.09</v>
      </c>
      <c r="AA4321">
        <v>20</v>
      </c>
      <c r="AB4321">
        <v>0.28999999999999998</v>
      </c>
      <c r="AC4321">
        <v>115</v>
      </c>
      <c r="AD4321">
        <v>0.5</v>
      </c>
      <c r="AE4321">
        <v>5.0000000000000001E-3</v>
      </c>
      <c r="AF4321">
        <v>8</v>
      </c>
      <c r="AG4321">
        <v>810</v>
      </c>
      <c r="AH4321">
        <v>6</v>
      </c>
      <c r="AI4321">
        <v>1</v>
      </c>
      <c r="AJ4321">
        <v>1</v>
      </c>
      <c r="AK4321">
        <v>94</v>
      </c>
      <c r="AL4321">
        <v>0.03</v>
      </c>
      <c r="AM4321">
        <v>5</v>
      </c>
      <c r="AN4321">
        <v>5</v>
      </c>
      <c r="AO4321">
        <v>23</v>
      </c>
      <c r="AP4321">
        <v>5</v>
      </c>
      <c r="AQ4321">
        <v>16</v>
      </c>
    </row>
    <row r="4322" spans="1:43" hidden="1" x14ac:dyDescent="0.25">
      <c r="A4322" t="s">
        <v>16079</v>
      </c>
      <c r="B4322" t="s">
        <v>16080</v>
      </c>
      <c r="C4322" s="1" t="str">
        <f t="shared" si="313"/>
        <v>21:0118</v>
      </c>
      <c r="D4322" s="1" t="str">
        <f t="shared" si="314"/>
        <v>21:0027</v>
      </c>
      <c r="E4322" t="s">
        <v>10882</v>
      </c>
      <c r="F4322" t="s">
        <v>16081</v>
      </c>
      <c r="H4322">
        <v>63.788052299999997</v>
      </c>
      <c r="I4322">
        <v>-95.716085800000002</v>
      </c>
      <c r="J4322" s="1" t="str">
        <f t="shared" si="315"/>
        <v>Till</v>
      </c>
      <c r="K4322" s="1" t="str">
        <f t="shared" si="316"/>
        <v>&lt;63 micron</v>
      </c>
      <c r="L4322">
        <v>0.1</v>
      </c>
      <c r="M4322">
        <v>0.81</v>
      </c>
      <c r="N4322">
        <v>8</v>
      </c>
      <c r="O4322">
        <v>260</v>
      </c>
      <c r="P4322">
        <v>0.5</v>
      </c>
      <c r="Q4322">
        <v>1</v>
      </c>
      <c r="R4322">
        <v>0.28000000000000003</v>
      </c>
      <c r="S4322">
        <v>0.25</v>
      </c>
      <c r="T4322">
        <v>4</v>
      </c>
      <c r="U4322">
        <v>22</v>
      </c>
      <c r="V4322">
        <v>9</v>
      </c>
      <c r="W4322">
        <v>1.34</v>
      </c>
      <c r="X4322">
        <v>5</v>
      </c>
      <c r="Y4322">
        <v>0.5</v>
      </c>
      <c r="Z4322">
        <v>0.1</v>
      </c>
      <c r="AA4322">
        <v>30</v>
      </c>
      <c r="AB4322">
        <v>0.44</v>
      </c>
      <c r="AC4322">
        <v>200</v>
      </c>
      <c r="AD4322">
        <v>0.5</v>
      </c>
      <c r="AE4322">
        <v>5.0000000000000001E-3</v>
      </c>
      <c r="AF4322">
        <v>9</v>
      </c>
      <c r="AG4322">
        <v>780</v>
      </c>
      <c r="AH4322">
        <v>12</v>
      </c>
      <c r="AI4322">
        <v>1</v>
      </c>
      <c r="AJ4322">
        <v>2</v>
      </c>
      <c r="AK4322">
        <v>150</v>
      </c>
      <c r="AL4322">
        <v>0.02</v>
      </c>
      <c r="AM4322">
        <v>5</v>
      </c>
      <c r="AN4322">
        <v>5</v>
      </c>
      <c r="AO4322">
        <v>19</v>
      </c>
      <c r="AP4322">
        <v>5</v>
      </c>
      <c r="AQ4322">
        <v>20</v>
      </c>
    </row>
    <row r="4323" spans="1:43" hidden="1" x14ac:dyDescent="0.25">
      <c r="A4323" t="s">
        <v>16082</v>
      </c>
      <c r="B4323" t="s">
        <v>16083</v>
      </c>
      <c r="C4323" s="1" t="str">
        <f t="shared" si="313"/>
        <v>21:0118</v>
      </c>
      <c r="D4323" s="1" t="str">
        <f t="shared" si="314"/>
        <v>21:0027</v>
      </c>
      <c r="E4323" t="s">
        <v>10994</v>
      </c>
      <c r="F4323" t="s">
        <v>16084</v>
      </c>
      <c r="H4323">
        <v>63.684980899999999</v>
      </c>
      <c r="I4323">
        <v>-95.642397799999998</v>
      </c>
      <c r="J4323" s="1" t="str">
        <f t="shared" si="315"/>
        <v>Till</v>
      </c>
      <c r="K4323" s="1" t="str">
        <f t="shared" si="316"/>
        <v>&lt;63 micron</v>
      </c>
      <c r="L4323">
        <v>0.1</v>
      </c>
      <c r="M4323">
        <v>0.27</v>
      </c>
      <c r="N4323">
        <v>2</v>
      </c>
      <c r="O4323">
        <v>60</v>
      </c>
      <c r="P4323">
        <v>0.25</v>
      </c>
      <c r="Q4323">
        <v>1</v>
      </c>
      <c r="R4323">
        <v>0.22</v>
      </c>
      <c r="S4323">
        <v>0.25</v>
      </c>
      <c r="T4323">
        <v>1</v>
      </c>
      <c r="U4323">
        <v>12</v>
      </c>
      <c r="V4323">
        <v>1</v>
      </c>
      <c r="W4323">
        <v>0.9</v>
      </c>
      <c r="X4323">
        <v>5</v>
      </c>
      <c r="Y4323">
        <v>0.5</v>
      </c>
      <c r="Z4323">
        <v>0.03</v>
      </c>
      <c r="AA4323">
        <v>10</v>
      </c>
      <c r="AB4323">
        <v>0.13</v>
      </c>
      <c r="AC4323">
        <v>75</v>
      </c>
      <c r="AD4323">
        <v>0.5</v>
      </c>
      <c r="AE4323">
        <v>5.0000000000000001E-3</v>
      </c>
      <c r="AF4323">
        <v>4</v>
      </c>
      <c r="AG4323">
        <v>740</v>
      </c>
      <c r="AH4323">
        <v>6</v>
      </c>
      <c r="AI4323">
        <v>1</v>
      </c>
      <c r="AJ4323">
        <v>0.5</v>
      </c>
      <c r="AK4323">
        <v>106</v>
      </c>
      <c r="AL4323">
        <v>0.02</v>
      </c>
      <c r="AM4323">
        <v>5</v>
      </c>
      <c r="AN4323">
        <v>5</v>
      </c>
      <c r="AO4323">
        <v>13</v>
      </c>
      <c r="AP4323">
        <v>5</v>
      </c>
      <c r="AQ4323">
        <v>6</v>
      </c>
    </row>
    <row r="4324" spans="1:43" hidden="1" x14ac:dyDescent="0.25">
      <c r="A4324" t="s">
        <v>16085</v>
      </c>
      <c r="B4324" t="s">
        <v>16086</v>
      </c>
      <c r="C4324" s="1" t="str">
        <f t="shared" si="313"/>
        <v>21:0118</v>
      </c>
      <c r="D4324" s="1" t="str">
        <f t="shared" si="314"/>
        <v>21:0027</v>
      </c>
      <c r="E4324" t="s">
        <v>11106</v>
      </c>
      <c r="F4324" t="s">
        <v>16087</v>
      </c>
      <c r="H4324">
        <v>63.658522599999998</v>
      </c>
      <c r="I4324">
        <v>-95.580229399999993</v>
      </c>
      <c r="J4324" s="1" t="str">
        <f t="shared" si="315"/>
        <v>Till</v>
      </c>
      <c r="K4324" s="1" t="str">
        <f t="shared" si="316"/>
        <v>&lt;63 micron</v>
      </c>
      <c r="L4324">
        <v>0.1</v>
      </c>
      <c r="M4324">
        <v>0.32</v>
      </c>
      <c r="N4324">
        <v>2</v>
      </c>
      <c r="O4324">
        <v>80</v>
      </c>
      <c r="P4324">
        <v>0.25</v>
      </c>
      <c r="Q4324">
        <v>1</v>
      </c>
      <c r="R4324">
        <v>0.23</v>
      </c>
      <c r="S4324">
        <v>0.25</v>
      </c>
      <c r="T4324">
        <v>2</v>
      </c>
      <c r="U4324">
        <v>16</v>
      </c>
      <c r="V4324">
        <v>2</v>
      </c>
      <c r="W4324">
        <v>1.08</v>
      </c>
      <c r="X4324">
        <v>5</v>
      </c>
      <c r="Y4324">
        <v>0.5</v>
      </c>
      <c r="Z4324">
        <v>0.04</v>
      </c>
      <c r="AA4324">
        <v>20</v>
      </c>
      <c r="AB4324">
        <v>0.16</v>
      </c>
      <c r="AC4324">
        <v>100</v>
      </c>
      <c r="AD4324">
        <v>0.5</v>
      </c>
      <c r="AE4324">
        <v>5.0000000000000001E-3</v>
      </c>
      <c r="AF4324">
        <v>6</v>
      </c>
      <c r="AG4324">
        <v>770</v>
      </c>
      <c r="AH4324">
        <v>4</v>
      </c>
      <c r="AI4324">
        <v>1</v>
      </c>
      <c r="AJ4324">
        <v>0.5</v>
      </c>
      <c r="AK4324">
        <v>116</v>
      </c>
      <c r="AL4324">
        <v>0.02</v>
      </c>
      <c r="AM4324">
        <v>5</v>
      </c>
      <c r="AN4324">
        <v>5</v>
      </c>
      <c r="AO4324">
        <v>15</v>
      </c>
      <c r="AP4324">
        <v>5</v>
      </c>
      <c r="AQ4324">
        <v>6</v>
      </c>
    </row>
    <row r="4325" spans="1:43" hidden="1" x14ac:dyDescent="0.25">
      <c r="A4325" t="s">
        <v>16088</v>
      </c>
      <c r="B4325" t="s">
        <v>16089</v>
      </c>
      <c r="C4325" s="1" t="str">
        <f t="shared" si="313"/>
        <v>21:0118</v>
      </c>
      <c r="D4325" s="1" t="str">
        <f t="shared" si="314"/>
        <v>21:0027</v>
      </c>
      <c r="E4325" t="s">
        <v>11174</v>
      </c>
      <c r="F4325" t="s">
        <v>16090</v>
      </c>
      <c r="H4325">
        <v>63.686133400000003</v>
      </c>
      <c r="I4325">
        <v>-95.538982799999999</v>
      </c>
      <c r="J4325" s="1" t="str">
        <f t="shared" si="315"/>
        <v>Till</v>
      </c>
      <c r="K4325" s="1" t="str">
        <f t="shared" si="316"/>
        <v>&lt;63 micron</v>
      </c>
      <c r="L4325">
        <v>0.1</v>
      </c>
      <c r="M4325">
        <v>1.41</v>
      </c>
      <c r="N4325">
        <v>18</v>
      </c>
      <c r="O4325">
        <v>230</v>
      </c>
      <c r="P4325">
        <v>1</v>
      </c>
      <c r="Q4325">
        <v>1</v>
      </c>
      <c r="R4325">
        <v>0.28999999999999998</v>
      </c>
      <c r="S4325">
        <v>0.25</v>
      </c>
      <c r="T4325">
        <v>17</v>
      </c>
      <c r="U4325">
        <v>70</v>
      </c>
      <c r="V4325">
        <v>11</v>
      </c>
      <c r="W4325">
        <v>2.67</v>
      </c>
      <c r="X4325">
        <v>5</v>
      </c>
      <c r="Y4325">
        <v>0.5</v>
      </c>
      <c r="Z4325">
        <v>0.11</v>
      </c>
      <c r="AA4325">
        <v>20</v>
      </c>
      <c r="AB4325">
        <v>0.79</v>
      </c>
      <c r="AC4325">
        <v>560</v>
      </c>
      <c r="AD4325">
        <v>0.5</v>
      </c>
      <c r="AE4325">
        <v>5.0000000000000001E-3</v>
      </c>
      <c r="AF4325">
        <v>30</v>
      </c>
      <c r="AG4325">
        <v>1240</v>
      </c>
      <c r="AH4325">
        <v>24</v>
      </c>
      <c r="AI4325">
        <v>1</v>
      </c>
      <c r="AJ4325">
        <v>2</v>
      </c>
      <c r="AK4325">
        <v>99</v>
      </c>
      <c r="AL4325">
        <v>0.06</v>
      </c>
      <c r="AM4325">
        <v>5</v>
      </c>
      <c r="AN4325">
        <v>5</v>
      </c>
      <c r="AO4325">
        <v>48</v>
      </c>
      <c r="AP4325">
        <v>5</v>
      </c>
      <c r="AQ4325">
        <v>48</v>
      </c>
    </row>
    <row r="4326" spans="1:43" hidden="1" x14ac:dyDescent="0.25">
      <c r="A4326" t="s">
        <v>16091</v>
      </c>
      <c r="B4326" t="s">
        <v>16092</v>
      </c>
      <c r="C4326" s="1" t="str">
        <f t="shared" si="313"/>
        <v>21:0118</v>
      </c>
      <c r="D4326" s="1" t="str">
        <f t="shared" si="314"/>
        <v>21:0027</v>
      </c>
      <c r="E4326" t="s">
        <v>11330</v>
      </c>
      <c r="F4326" t="s">
        <v>16093</v>
      </c>
      <c r="H4326">
        <v>63.814279200000001</v>
      </c>
      <c r="I4326">
        <v>-95.476158299999994</v>
      </c>
      <c r="J4326" s="1" t="str">
        <f t="shared" si="315"/>
        <v>Till</v>
      </c>
      <c r="K4326" s="1" t="str">
        <f t="shared" si="316"/>
        <v>&lt;63 micron</v>
      </c>
      <c r="L4326">
        <v>0.1</v>
      </c>
      <c r="M4326">
        <v>0.6</v>
      </c>
      <c r="N4326">
        <v>4</v>
      </c>
      <c r="O4326">
        <v>250</v>
      </c>
      <c r="P4326">
        <v>0.25</v>
      </c>
      <c r="Q4326">
        <v>1</v>
      </c>
      <c r="R4326">
        <v>0.25</v>
      </c>
      <c r="S4326">
        <v>0.25</v>
      </c>
      <c r="T4326">
        <v>3</v>
      </c>
      <c r="U4326">
        <v>14</v>
      </c>
      <c r="V4326">
        <v>6</v>
      </c>
      <c r="W4326">
        <v>1.2</v>
      </c>
      <c r="X4326">
        <v>5</v>
      </c>
      <c r="Y4326">
        <v>0.5</v>
      </c>
      <c r="Z4326">
        <v>0.1</v>
      </c>
      <c r="AA4326">
        <v>20</v>
      </c>
      <c r="AB4326">
        <v>0.25</v>
      </c>
      <c r="AC4326">
        <v>115</v>
      </c>
      <c r="AD4326">
        <v>0.5</v>
      </c>
      <c r="AE4326">
        <v>5.0000000000000001E-3</v>
      </c>
      <c r="AF4326">
        <v>4</v>
      </c>
      <c r="AG4326">
        <v>710</v>
      </c>
      <c r="AH4326">
        <v>6</v>
      </c>
      <c r="AI4326">
        <v>1</v>
      </c>
      <c r="AJ4326">
        <v>1</v>
      </c>
      <c r="AK4326">
        <v>105</v>
      </c>
      <c r="AL4326">
        <v>0.02</v>
      </c>
      <c r="AM4326">
        <v>5</v>
      </c>
      <c r="AN4326">
        <v>5</v>
      </c>
      <c r="AO4326">
        <v>16</v>
      </c>
      <c r="AP4326">
        <v>5</v>
      </c>
      <c r="AQ4326">
        <v>14</v>
      </c>
    </row>
    <row r="4327" spans="1:43" hidden="1" x14ac:dyDescent="0.25">
      <c r="A4327" t="s">
        <v>16094</v>
      </c>
      <c r="B4327" t="s">
        <v>16095</v>
      </c>
      <c r="C4327" s="1" t="str">
        <f t="shared" si="313"/>
        <v>21:0118</v>
      </c>
      <c r="D4327" s="1" t="str">
        <f t="shared" si="314"/>
        <v>21:0027</v>
      </c>
      <c r="E4327" t="s">
        <v>11526</v>
      </c>
      <c r="F4327" t="s">
        <v>16096</v>
      </c>
      <c r="H4327">
        <v>63.673863599999997</v>
      </c>
      <c r="I4327">
        <v>-95.344511999999995</v>
      </c>
      <c r="J4327" s="1" t="str">
        <f t="shared" si="315"/>
        <v>Till</v>
      </c>
      <c r="K4327" s="1" t="str">
        <f t="shared" si="316"/>
        <v>&lt;63 micron</v>
      </c>
      <c r="L4327">
        <v>0.1</v>
      </c>
      <c r="M4327">
        <v>0.28999999999999998</v>
      </c>
      <c r="N4327">
        <v>2</v>
      </c>
      <c r="O4327">
        <v>80</v>
      </c>
      <c r="P4327">
        <v>0.25</v>
      </c>
      <c r="Q4327">
        <v>1</v>
      </c>
      <c r="R4327">
        <v>0.2</v>
      </c>
      <c r="S4327">
        <v>0.25</v>
      </c>
      <c r="T4327">
        <v>4</v>
      </c>
      <c r="U4327">
        <v>14</v>
      </c>
      <c r="V4327">
        <v>2</v>
      </c>
      <c r="W4327">
        <v>1.64</v>
      </c>
      <c r="X4327">
        <v>5</v>
      </c>
      <c r="Y4327">
        <v>0.5</v>
      </c>
      <c r="Z4327">
        <v>0.02</v>
      </c>
      <c r="AA4327">
        <v>20</v>
      </c>
      <c r="AB4327">
        <v>0.13</v>
      </c>
      <c r="AC4327">
        <v>135</v>
      </c>
      <c r="AD4327">
        <v>0.5</v>
      </c>
      <c r="AE4327">
        <v>5.0000000000000001E-3</v>
      </c>
      <c r="AF4327">
        <v>6</v>
      </c>
      <c r="AG4327">
        <v>670</v>
      </c>
      <c r="AH4327">
        <v>8</v>
      </c>
      <c r="AI4327">
        <v>1</v>
      </c>
      <c r="AJ4327">
        <v>0.5</v>
      </c>
      <c r="AK4327">
        <v>107</v>
      </c>
      <c r="AL4327">
        <v>0.02</v>
      </c>
      <c r="AM4327">
        <v>5</v>
      </c>
      <c r="AN4327">
        <v>5</v>
      </c>
      <c r="AO4327">
        <v>14</v>
      </c>
      <c r="AP4327">
        <v>5</v>
      </c>
      <c r="AQ4327">
        <v>6</v>
      </c>
    </row>
    <row r="4328" spans="1:43" hidden="1" x14ac:dyDescent="0.25">
      <c r="A4328" t="s">
        <v>16097</v>
      </c>
      <c r="B4328" t="s">
        <v>16098</v>
      </c>
      <c r="C4328" s="1" t="str">
        <f t="shared" si="313"/>
        <v>21:0118</v>
      </c>
      <c r="D4328" s="1" t="str">
        <f t="shared" si="314"/>
        <v>21:0027</v>
      </c>
      <c r="E4328" t="s">
        <v>11630</v>
      </c>
      <c r="F4328" t="s">
        <v>16099</v>
      </c>
      <c r="H4328">
        <v>63.688237800000003</v>
      </c>
      <c r="I4328">
        <v>-95.284282000000005</v>
      </c>
      <c r="J4328" s="1" t="str">
        <f t="shared" si="315"/>
        <v>Till</v>
      </c>
      <c r="K4328" s="1" t="str">
        <f t="shared" si="316"/>
        <v>&lt;63 micron</v>
      </c>
      <c r="L4328">
        <v>0.1</v>
      </c>
      <c r="M4328">
        <v>0.28000000000000003</v>
      </c>
      <c r="N4328">
        <v>4</v>
      </c>
      <c r="O4328">
        <v>80</v>
      </c>
      <c r="P4328">
        <v>0.25</v>
      </c>
      <c r="Q4328">
        <v>1</v>
      </c>
      <c r="R4328">
        <v>0.22</v>
      </c>
      <c r="S4328">
        <v>0.25</v>
      </c>
      <c r="T4328">
        <v>1</v>
      </c>
      <c r="U4328">
        <v>10</v>
      </c>
      <c r="V4328">
        <v>1</v>
      </c>
      <c r="W4328">
        <v>0.97</v>
      </c>
      <c r="X4328">
        <v>5</v>
      </c>
      <c r="Y4328">
        <v>0.5</v>
      </c>
      <c r="Z4328">
        <v>0.03</v>
      </c>
      <c r="AA4328">
        <v>20</v>
      </c>
      <c r="AB4328">
        <v>0.12</v>
      </c>
      <c r="AC4328">
        <v>90</v>
      </c>
      <c r="AD4328">
        <v>0.5</v>
      </c>
      <c r="AE4328">
        <v>5.0000000000000001E-3</v>
      </c>
      <c r="AF4328">
        <v>3</v>
      </c>
      <c r="AG4328">
        <v>640</v>
      </c>
      <c r="AH4328">
        <v>4</v>
      </c>
      <c r="AI4328">
        <v>1</v>
      </c>
      <c r="AJ4328">
        <v>0.5</v>
      </c>
      <c r="AK4328">
        <v>94</v>
      </c>
      <c r="AL4328">
        <v>0.02</v>
      </c>
      <c r="AM4328">
        <v>5</v>
      </c>
      <c r="AN4328">
        <v>5</v>
      </c>
      <c r="AO4328">
        <v>13</v>
      </c>
      <c r="AP4328">
        <v>5</v>
      </c>
      <c r="AQ4328">
        <v>6</v>
      </c>
    </row>
    <row r="4329" spans="1:43" hidden="1" x14ac:dyDescent="0.25">
      <c r="A4329" t="s">
        <v>16100</v>
      </c>
      <c r="B4329" t="s">
        <v>16101</v>
      </c>
      <c r="C4329" s="1" t="str">
        <f t="shared" si="313"/>
        <v>21:0118</v>
      </c>
      <c r="D4329" s="1" t="str">
        <f t="shared" si="314"/>
        <v>21:0027</v>
      </c>
      <c r="E4329" t="s">
        <v>11702</v>
      </c>
      <c r="F4329" t="s">
        <v>16102</v>
      </c>
      <c r="H4329">
        <v>63.7908975</v>
      </c>
      <c r="I4329">
        <v>-95.246174199999999</v>
      </c>
      <c r="J4329" s="1" t="str">
        <f t="shared" si="315"/>
        <v>Till</v>
      </c>
      <c r="K4329" s="1" t="str">
        <f t="shared" si="316"/>
        <v>&lt;63 micron</v>
      </c>
      <c r="L4329">
        <v>0.1</v>
      </c>
      <c r="M4329">
        <v>0.27</v>
      </c>
      <c r="N4329">
        <v>4</v>
      </c>
      <c r="O4329">
        <v>80</v>
      </c>
      <c r="P4329">
        <v>0.25</v>
      </c>
      <c r="Q4329">
        <v>1</v>
      </c>
      <c r="R4329">
        <v>0.22</v>
      </c>
      <c r="S4329">
        <v>0.25</v>
      </c>
      <c r="T4329">
        <v>2</v>
      </c>
      <c r="U4329">
        <v>10</v>
      </c>
      <c r="V4329">
        <v>1</v>
      </c>
      <c r="W4329">
        <v>0.97</v>
      </c>
      <c r="X4329">
        <v>5</v>
      </c>
      <c r="Y4329">
        <v>0.5</v>
      </c>
      <c r="Z4329">
        <v>0.02</v>
      </c>
      <c r="AA4329">
        <v>20</v>
      </c>
      <c r="AB4329">
        <v>0.12</v>
      </c>
      <c r="AC4329">
        <v>85</v>
      </c>
      <c r="AD4329">
        <v>0.5</v>
      </c>
      <c r="AE4329">
        <v>5.0000000000000001E-3</v>
      </c>
      <c r="AF4329">
        <v>3</v>
      </c>
      <c r="AG4329">
        <v>640</v>
      </c>
      <c r="AH4329">
        <v>4</v>
      </c>
      <c r="AI4329">
        <v>1</v>
      </c>
      <c r="AJ4329">
        <v>0.5</v>
      </c>
      <c r="AK4329">
        <v>94</v>
      </c>
      <c r="AL4329">
        <v>0.02</v>
      </c>
      <c r="AM4329">
        <v>5</v>
      </c>
      <c r="AN4329">
        <v>5</v>
      </c>
      <c r="AO4329">
        <v>13</v>
      </c>
      <c r="AP4329">
        <v>5</v>
      </c>
      <c r="AQ4329">
        <v>6</v>
      </c>
    </row>
    <row r="4330" spans="1:43" hidden="1" x14ac:dyDescent="0.25">
      <c r="A4330" t="s">
        <v>16103</v>
      </c>
      <c r="B4330" t="s">
        <v>16104</v>
      </c>
      <c r="C4330" s="1" t="str">
        <f t="shared" si="313"/>
        <v>21:0118</v>
      </c>
      <c r="D4330" s="1" t="str">
        <f t="shared" si="314"/>
        <v>21:0027</v>
      </c>
      <c r="E4330" t="s">
        <v>11822</v>
      </c>
      <c r="F4330" t="s">
        <v>16105</v>
      </c>
      <c r="H4330">
        <v>63.864439099999998</v>
      </c>
      <c r="I4330">
        <v>-95.182956200000007</v>
      </c>
      <c r="J4330" s="1" t="str">
        <f t="shared" si="315"/>
        <v>Till</v>
      </c>
      <c r="K4330" s="1" t="str">
        <f t="shared" si="316"/>
        <v>&lt;63 micron</v>
      </c>
      <c r="L4330">
        <v>0.1</v>
      </c>
      <c r="M4330">
        <v>0.64</v>
      </c>
      <c r="N4330">
        <v>4</v>
      </c>
      <c r="O4330">
        <v>160</v>
      </c>
      <c r="P4330">
        <v>0.25</v>
      </c>
      <c r="Q4330">
        <v>1</v>
      </c>
      <c r="R4330">
        <v>0.38</v>
      </c>
      <c r="S4330">
        <v>0.25</v>
      </c>
      <c r="T4330">
        <v>3</v>
      </c>
      <c r="U4330">
        <v>14</v>
      </c>
      <c r="V4330">
        <v>8</v>
      </c>
      <c r="W4330">
        <v>1.37</v>
      </c>
      <c r="X4330">
        <v>5</v>
      </c>
      <c r="Y4330">
        <v>0.5</v>
      </c>
      <c r="Z4330">
        <v>0.12</v>
      </c>
      <c r="AA4330">
        <v>20</v>
      </c>
      <c r="AB4330">
        <v>0.3</v>
      </c>
      <c r="AC4330">
        <v>135</v>
      </c>
      <c r="AD4330">
        <v>0.5</v>
      </c>
      <c r="AE4330">
        <v>0.01</v>
      </c>
      <c r="AF4330">
        <v>6</v>
      </c>
      <c r="AG4330">
        <v>770</v>
      </c>
      <c r="AH4330">
        <v>4</v>
      </c>
      <c r="AI4330">
        <v>1</v>
      </c>
      <c r="AJ4330">
        <v>1</v>
      </c>
      <c r="AK4330">
        <v>83</v>
      </c>
      <c r="AL4330">
        <v>0.04</v>
      </c>
      <c r="AM4330">
        <v>5</v>
      </c>
      <c r="AN4330">
        <v>5</v>
      </c>
      <c r="AO4330">
        <v>17</v>
      </c>
      <c r="AP4330">
        <v>5</v>
      </c>
      <c r="AQ4330">
        <v>18</v>
      </c>
    </row>
    <row r="4331" spans="1:43" hidden="1" x14ac:dyDescent="0.25">
      <c r="A4331" t="s">
        <v>16106</v>
      </c>
      <c r="B4331" t="s">
        <v>16107</v>
      </c>
      <c r="C4331" s="1" t="str">
        <f t="shared" si="313"/>
        <v>21:0118</v>
      </c>
      <c r="D4331" s="1" t="str">
        <f t="shared" si="314"/>
        <v>21:0027</v>
      </c>
      <c r="E4331" t="s">
        <v>11842</v>
      </c>
      <c r="F4331" t="s">
        <v>16108</v>
      </c>
      <c r="H4331">
        <v>63.745694800000003</v>
      </c>
      <c r="I4331">
        <v>-95.157124199999998</v>
      </c>
      <c r="J4331" s="1" t="str">
        <f t="shared" si="315"/>
        <v>Till</v>
      </c>
      <c r="K4331" s="1" t="str">
        <f t="shared" si="316"/>
        <v>&lt;63 micron</v>
      </c>
      <c r="L4331">
        <v>0.4</v>
      </c>
      <c r="M4331">
        <v>0.7</v>
      </c>
      <c r="N4331">
        <v>6</v>
      </c>
      <c r="O4331">
        <v>120</v>
      </c>
      <c r="P4331">
        <v>0.25</v>
      </c>
      <c r="Q4331">
        <v>1</v>
      </c>
      <c r="R4331">
        <v>0.34</v>
      </c>
      <c r="S4331">
        <v>0.25</v>
      </c>
      <c r="T4331">
        <v>4</v>
      </c>
      <c r="U4331">
        <v>18</v>
      </c>
      <c r="V4331">
        <v>6</v>
      </c>
      <c r="W4331">
        <v>1.44</v>
      </c>
      <c r="X4331">
        <v>5</v>
      </c>
      <c r="Y4331">
        <v>0.5</v>
      </c>
      <c r="Z4331">
        <v>0.13</v>
      </c>
      <c r="AA4331">
        <v>30</v>
      </c>
      <c r="AB4331">
        <v>0.31</v>
      </c>
      <c r="AC4331">
        <v>145</v>
      </c>
      <c r="AD4331">
        <v>1</v>
      </c>
      <c r="AE4331">
        <v>0.01</v>
      </c>
      <c r="AF4331">
        <v>8</v>
      </c>
      <c r="AG4331">
        <v>840</v>
      </c>
      <c r="AH4331">
        <v>6</v>
      </c>
      <c r="AI4331">
        <v>1</v>
      </c>
      <c r="AJ4331">
        <v>2</v>
      </c>
      <c r="AK4331">
        <v>107</v>
      </c>
      <c r="AL4331">
        <v>0.05</v>
      </c>
      <c r="AM4331">
        <v>5</v>
      </c>
      <c r="AN4331">
        <v>5</v>
      </c>
      <c r="AO4331">
        <v>24</v>
      </c>
      <c r="AP4331">
        <v>5</v>
      </c>
      <c r="AQ4331">
        <v>18</v>
      </c>
    </row>
    <row r="4332" spans="1:43" hidden="1" x14ac:dyDescent="0.25">
      <c r="A4332" t="s">
        <v>16109</v>
      </c>
      <c r="B4332" t="s">
        <v>16110</v>
      </c>
      <c r="C4332" s="1" t="str">
        <f t="shared" si="313"/>
        <v>21:0118</v>
      </c>
      <c r="D4332" s="1" t="str">
        <f t="shared" si="314"/>
        <v>21:0027</v>
      </c>
      <c r="E4332" t="s">
        <v>11986</v>
      </c>
      <c r="F4332" t="s">
        <v>16111</v>
      </c>
      <c r="H4332">
        <v>63.717514899999998</v>
      </c>
      <c r="I4332">
        <v>-95.063146700000004</v>
      </c>
      <c r="J4332" s="1" t="str">
        <f t="shared" si="315"/>
        <v>Till</v>
      </c>
      <c r="K4332" s="1" t="str">
        <f t="shared" si="316"/>
        <v>&lt;63 micron</v>
      </c>
      <c r="L4332">
        <v>0.1</v>
      </c>
      <c r="M4332">
        <v>0.78</v>
      </c>
      <c r="N4332">
        <v>6</v>
      </c>
      <c r="O4332">
        <v>230</v>
      </c>
      <c r="P4332">
        <v>0.25</v>
      </c>
      <c r="Q4332">
        <v>1</v>
      </c>
      <c r="R4332">
        <v>0.36</v>
      </c>
      <c r="S4332">
        <v>0.25</v>
      </c>
      <c r="T4332">
        <v>4</v>
      </c>
      <c r="U4332">
        <v>17</v>
      </c>
      <c r="V4332">
        <v>8</v>
      </c>
      <c r="W4332">
        <v>1.4</v>
      </c>
      <c r="X4332">
        <v>5</v>
      </c>
      <c r="Y4332">
        <v>0.5</v>
      </c>
      <c r="Z4332">
        <v>0.15</v>
      </c>
      <c r="AA4332">
        <v>20</v>
      </c>
      <c r="AB4332">
        <v>0.34</v>
      </c>
      <c r="AC4332">
        <v>180</v>
      </c>
      <c r="AD4332">
        <v>0.5</v>
      </c>
      <c r="AE4332">
        <v>0.01</v>
      </c>
      <c r="AF4332">
        <v>8</v>
      </c>
      <c r="AG4332">
        <v>810</v>
      </c>
      <c r="AH4332">
        <v>8</v>
      </c>
      <c r="AI4332">
        <v>1</v>
      </c>
      <c r="AJ4332">
        <v>2</v>
      </c>
      <c r="AK4332">
        <v>95</v>
      </c>
      <c r="AL4332">
        <v>0.04</v>
      </c>
      <c r="AM4332">
        <v>5</v>
      </c>
      <c r="AN4332">
        <v>5</v>
      </c>
      <c r="AO4332">
        <v>20</v>
      </c>
      <c r="AP4332">
        <v>5</v>
      </c>
      <c r="AQ4332">
        <v>24</v>
      </c>
    </row>
    <row r="4333" spans="1:43" hidden="1" x14ac:dyDescent="0.25">
      <c r="A4333" t="s">
        <v>16112</v>
      </c>
      <c r="B4333" t="s">
        <v>16113</v>
      </c>
      <c r="C4333" s="1" t="str">
        <f t="shared" si="313"/>
        <v>21:0118</v>
      </c>
      <c r="D4333" s="1" t="str">
        <f t="shared" si="314"/>
        <v>21:0027</v>
      </c>
      <c r="E4333" t="s">
        <v>12082</v>
      </c>
      <c r="F4333" t="s">
        <v>16114</v>
      </c>
      <c r="H4333">
        <v>63.7310929</v>
      </c>
      <c r="I4333">
        <v>-94.997284300000004</v>
      </c>
      <c r="J4333" s="1" t="str">
        <f t="shared" si="315"/>
        <v>Till</v>
      </c>
      <c r="K4333" s="1" t="str">
        <f t="shared" si="316"/>
        <v>&lt;63 micron</v>
      </c>
      <c r="L4333">
        <v>0.1</v>
      </c>
      <c r="M4333">
        <v>0.69</v>
      </c>
      <c r="N4333">
        <v>6</v>
      </c>
      <c r="O4333">
        <v>120</v>
      </c>
      <c r="P4333">
        <v>0.25</v>
      </c>
      <c r="Q4333">
        <v>1</v>
      </c>
      <c r="R4333">
        <v>0.33</v>
      </c>
      <c r="S4333">
        <v>0.25</v>
      </c>
      <c r="T4333">
        <v>3</v>
      </c>
      <c r="U4333">
        <v>15</v>
      </c>
      <c r="V4333">
        <v>7</v>
      </c>
      <c r="W4333">
        <v>1.38</v>
      </c>
      <c r="X4333">
        <v>5</v>
      </c>
      <c r="Y4333">
        <v>0.5</v>
      </c>
      <c r="Z4333">
        <v>0.12</v>
      </c>
      <c r="AA4333">
        <v>30</v>
      </c>
      <c r="AB4333">
        <v>0.26</v>
      </c>
      <c r="AC4333">
        <v>120</v>
      </c>
      <c r="AD4333">
        <v>0.5</v>
      </c>
      <c r="AE4333">
        <v>0.01</v>
      </c>
      <c r="AF4333">
        <v>4</v>
      </c>
      <c r="AG4333">
        <v>770</v>
      </c>
      <c r="AH4333">
        <v>6</v>
      </c>
      <c r="AI4333">
        <v>1</v>
      </c>
      <c r="AJ4333">
        <v>1</v>
      </c>
      <c r="AK4333">
        <v>105</v>
      </c>
      <c r="AL4333">
        <v>0.04</v>
      </c>
      <c r="AM4333">
        <v>5</v>
      </c>
      <c r="AN4333">
        <v>5</v>
      </c>
      <c r="AO4333">
        <v>18</v>
      </c>
      <c r="AP4333">
        <v>5</v>
      </c>
      <c r="AQ4333">
        <v>18</v>
      </c>
    </row>
    <row r="4334" spans="1:43" hidden="1" x14ac:dyDescent="0.25">
      <c r="A4334" t="s">
        <v>16115</v>
      </c>
      <c r="B4334" t="s">
        <v>16116</v>
      </c>
      <c r="C4334" s="1" t="str">
        <f t="shared" si="313"/>
        <v>21:0118</v>
      </c>
      <c r="D4334" s="1" t="str">
        <f t="shared" si="314"/>
        <v>21:0027</v>
      </c>
      <c r="E4334" t="s">
        <v>12118</v>
      </c>
      <c r="F4334" t="s">
        <v>16117</v>
      </c>
      <c r="H4334">
        <v>63.702840600000002</v>
      </c>
      <c r="I4334">
        <v>-94.960645600000007</v>
      </c>
      <c r="J4334" s="1" t="str">
        <f t="shared" si="315"/>
        <v>Till</v>
      </c>
      <c r="K4334" s="1" t="str">
        <f t="shared" si="316"/>
        <v>&lt;63 micron</v>
      </c>
      <c r="L4334">
        <v>0.1</v>
      </c>
      <c r="M4334">
        <v>0.7</v>
      </c>
      <c r="N4334">
        <v>4</v>
      </c>
      <c r="O4334">
        <v>120</v>
      </c>
      <c r="P4334">
        <v>0.25</v>
      </c>
      <c r="Q4334">
        <v>1</v>
      </c>
      <c r="R4334">
        <v>0.33</v>
      </c>
      <c r="S4334">
        <v>0.25</v>
      </c>
      <c r="T4334">
        <v>3</v>
      </c>
      <c r="U4334">
        <v>15</v>
      </c>
      <c r="V4334">
        <v>7</v>
      </c>
      <c r="W4334">
        <v>1.33</v>
      </c>
      <c r="X4334">
        <v>5</v>
      </c>
      <c r="Y4334">
        <v>0.5</v>
      </c>
      <c r="Z4334">
        <v>0.12</v>
      </c>
      <c r="AA4334">
        <v>30</v>
      </c>
      <c r="AB4334">
        <v>0.27</v>
      </c>
      <c r="AC4334">
        <v>125</v>
      </c>
      <c r="AD4334">
        <v>0.5</v>
      </c>
      <c r="AE4334">
        <v>5.0000000000000001E-3</v>
      </c>
      <c r="AF4334">
        <v>4</v>
      </c>
      <c r="AG4334">
        <v>770</v>
      </c>
      <c r="AH4334">
        <v>6</v>
      </c>
      <c r="AI4334">
        <v>1</v>
      </c>
      <c r="AJ4334">
        <v>1</v>
      </c>
      <c r="AK4334">
        <v>102</v>
      </c>
      <c r="AL4334">
        <v>0.04</v>
      </c>
      <c r="AM4334">
        <v>5</v>
      </c>
      <c r="AN4334">
        <v>5</v>
      </c>
      <c r="AO4334">
        <v>18</v>
      </c>
      <c r="AP4334">
        <v>5</v>
      </c>
      <c r="AQ4334">
        <v>18</v>
      </c>
    </row>
    <row r="4335" spans="1:43" hidden="1" x14ac:dyDescent="0.25">
      <c r="A4335" t="s">
        <v>16118</v>
      </c>
      <c r="B4335" t="s">
        <v>16119</v>
      </c>
      <c r="C4335" s="1" t="str">
        <f t="shared" si="313"/>
        <v>21:0118</v>
      </c>
      <c r="D4335" s="1" t="str">
        <f t="shared" si="314"/>
        <v>21:0027</v>
      </c>
      <c r="E4335" t="s">
        <v>12254</v>
      </c>
      <c r="F4335" t="s">
        <v>16120</v>
      </c>
      <c r="H4335">
        <v>63.859527499999999</v>
      </c>
      <c r="I4335">
        <v>-94.888345099999995</v>
      </c>
      <c r="J4335" s="1" t="str">
        <f t="shared" si="315"/>
        <v>Till</v>
      </c>
      <c r="K4335" s="1" t="str">
        <f t="shared" si="316"/>
        <v>&lt;63 micron</v>
      </c>
      <c r="L4335">
        <v>0.1</v>
      </c>
      <c r="M4335">
        <v>1.1499999999999999</v>
      </c>
      <c r="N4335">
        <v>6</v>
      </c>
      <c r="O4335">
        <v>350</v>
      </c>
      <c r="P4335">
        <v>0.5</v>
      </c>
      <c r="Q4335">
        <v>1</v>
      </c>
      <c r="R4335">
        <v>0.37</v>
      </c>
      <c r="S4335">
        <v>0.25</v>
      </c>
      <c r="T4335">
        <v>6</v>
      </c>
      <c r="U4335">
        <v>20</v>
      </c>
      <c r="V4335">
        <v>13</v>
      </c>
      <c r="W4335">
        <v>1.92</v>
      </c>
      <c r="X4335">
        <v>5</v>
      </c>
      <c r="Y4335">
        <v>0.5</v>
      </c>
      <c r="Z4335">
        <v>0.28999999999999998</v>
      </c>
      <c r="AA4335">
        <v>30</v>
      </c>
      <c r="AB4335">
        <v>0.47</v>
      </c>
      <c r="AC4335">
        <v>355</v>
      </c>
      <c r="AD4335">
        <v>0.5</v>
      </c>
      <c r="AE4335">
        <v>0.02</v>
      </c>
      <c r="AF4335">
        <v>10</v>
      </c>
      <c r="AG4335">
        <v>770</v>
      </c>
      <c r="AH4335">
        <v>8</v>
      </c>
      <c r="AI4335">
        <v>1</v>
      </c>
      <c r="AJ4335">
        <v>2</v>
      </c>
      <c r="AK4335">
        <v>88</v>
      </c>
      <c r="AL4335">
        <v>0.06</v>
      </c>
      <c r="AM4335">
        <v>5</v>
      </c>
      <c r="AN4335">
        <v>5</v>
      </c>
      <c r="AO4335">
        <v>26</v>
      </c>
      <c r="AP4335">
        <v>5</v>
      </c>
      <c r="AQ4335">
        <v>30</v>
      </c>
    </row>
    <row r="4336" spans="1:43" hidden="1" x14ac:dyDescent="0.25">
      <c r="A4336" t="s">
        <v>16121</v>
      </c>
      <c r="B4336" t="s">
        <v>16122</v>
      </c>
      <c r="C4336" s="1" t="str">
        <f t="shared" si="313"/>
        <v>21:0118</v>
      </c>
      <c r="D4336" s="1" t="str">
        <f t="shared" si="314"/>
        <v>21:0027</v>
      </c>
      <c r="E4336" t="s">
        <v>12338</v>
      </c>
      <c r="F4336" t="s">
        <v>16123</v>
      </c>
      <c r="H4336">
        <v>63.841897799999998</v>
      </c>
      <c r="I4336">
        <v>-94.834532100000004</v>
      </c>
      <c r="J4336" s="1" t="str">
        <f t="shared" si="315"/>
        <v>Till</v>
      </c>
      <c r="K4336" s="1" t="str">
        <f t="shared" si="316"/>
        <v>&lt;63 micron</v>
      </c>
      <c r="L4336">
        <v>0.1</v>
      </c>
      <c r="M4336">
        <v>0.78</v>
      </c>
      <c r="N4336">
        <v>4</v>
      </c>
      <c r="O4336">
        <v>230</v>
      </c>
      <c r="P4336">
        <v>0.25</v>
      </c>
      <c r="Q4336">
        <v>1</v>
      </c>
      <c r="R4336">
        <v>0.37</v>
      </c>
      <c r="S4336">
        <v>0.25</v>
      </c>
      <c r="T4336">
        <v>4</v>
      </c>
      <c r="U4336">
        <v>16</v>
      </c>
      <c r="V4336">
        <v>10</v>
      </c>
      <c r="W4336">
        <v>1.43</v>
      </c>
      <c r="X4336">
        <v>5</v>
      </c>
      <c r="Y4336">
        <v>0.5</v>
      </c>
      <c r="Z4336">
        <v>0.17</v>
      </c>
      <c r="AA4336">
        <v>20</v>
      </c>
      <c r="AB4336">
        <v>0.35</v>
      </c>
      <c r="AC4336">
        <v>175</v>
      </c>
      <c r="AD4336">
        <v>0.5</v>
      </c>
      <c r="AE4336">
        <v>0.01</v>
      </c>
      <c r="AF4336">
        <v>8</v>
      </c>
      <c r="AG4336">
        <v>760</v>
      </c>
      <c r="AH4336">
        <v>8</v>
      </c>
      <c r="AI4336">
        <v>1</v>
      </c>
      <c r="AJ4336">
        <v>2</v>
      </c>
      <c r="AK4336">
        <v>61</v>
      </c>
      <c r="AL4336">
        <v>0.04</v>
      </c>
      <c r="AM4336">
        <v>5</v>
      </c>
      <c r="AN4336">
        <v>5</v>
      </c>
      <c r="AO4336">
        <v>20</v>
      </c>
      <c r="AP4336">
        <v>5</v>
      </c>
      <c r="AQ4336">
        <v>22</v>
      </c>
    </row>
    <row r="4337" spans="1:43" hidden="1" x14ac:dyDescent="0.25">
      <c r="A4337" t="s">
        <v>16124</v>
      </c>
      <c r="B4337" t="s">
        <v>16125</v>
      </c>
      <c r="C4337" s="1" t="str">
        <f t="shared" si="313"/>
        <v>21:0118</v>
      </c>
      <c r="D4337" s="1" t="str">
        <f t="shared" si="314"/>
        <v>21:0027</v>
      </c>
      <c r="E4337" t="s">
        <v>12402</v>
      </c>
      <c r="F4337" t="s">
        <v>16126</v>
      </c>
      <c r="H4337">
        <v>63.745271500000001</v>
      </c>
      <c r="I4337">
        <v>-94.763003400000002</v>
      </c>
      <c r="J4337" s="1" t="str">
        <f t="shared" si="315"/>
        <v>Till</v>
      </c>
      <c r="K4337" s="1" t="str">
        <f t="shared" si="316"/>
        <v>&lt;63 micron</v>
      </c>
      <c r="L4337">
        <v>0.1</v>
      </c>
      <c r="M4337">
        <v>0.76</v>
      </c>
      <c r="N4337">
        <v>6</v>
      </c>
      <c r="O4337">
        <v>230</v>
      </c>
      <c r="P4337">
        <v>0.25</v>
      </c>
      <c r="Q4337">
        <v>1</v>
      </c>
      <c r="R4337">
        <v>0.31</v>
      </c>
      <c r="S4337">
        <v>0.25</v>
      </c>
      <c r="T4337">
        <v>4</v>
      </c>
      <c r="U4337">
        <v>17</v>
      </c>
      <c r="V4337">
        <v>19</v>
      </c>
      <c r="W4337">
        <v>1.42</v>
      </c>
      <c r="X4337">
        <v>5</v>
      </c>
      <c r="Y4337">
        <v>0.5</v>
      </c>
      <c r="Z4337">
        <v>0.15</v>
      </c>
      <c r="AA4337">
        <v>20</v>
      </c>
      <c r="AB4337">
        <v>0.32</v>
      </c>
      <c r="AC4337">
        <v>165</v>
      </c>
      <c r="AD4337">
        <v>0.5</v>
      </c>
      <c r="AE4337">
        <v>0.01</v>
      </c>
      <c r="AF4337">
        <v>7</v>
      </c>
      <c r="AG4337">
        <v>680</v>
      </c>
      <c r="AH4337">
        <v>8</v>
      </c>
      <c r="AI4337">
        <v>1</v>
      </c>
      <c r="AJ4337">
        <v>3</v>
      </c>
      <c r="AK4337">
        <v>49</v>
      </c>
      <c r="AL4337">
        <v>0.03</v>
      </c>
      <c r="AM4337">
        <v>5</v>
      </c>
      <c r="AN4337">
        <v>5</v>
      </c>
      <c r="AO4337">
        <v>18</v>
      </c>
      <c r="AP4337">
        <v>5</v>
      </c>
      <c r="AQ4337">
        <v>24</v>
      </c>
    </row>
    <row r="4338" spans="1:43" hidden="1" x14ac:dyDescent="0.25">
      <c r="A4338" t="s">
        <v>16127</v>
      </c>
      <c r="B4338" t="s">
        <v>16128</v>
      </c>
      <c r="C4338" s="1" t="str">
        <f t="shared" si="313"/>
        <v>21:0118</v>
      </c>
      <c r="D4338" s="1" t="str">
        <f t="shared" si="314"/>
        <v>21:0027</v>
      </c>
      <c r="E4338" t="s">
        <v>12446</v>
      </c>
      <c r="F4338" t="s">
        <v>16129</v>
      </c>
      <c r="H4338">
        <v>63.745508000000001</v>
      </c>
      <c r="I4338">
        <v>-94.734624800000006</v>
      </c>
      <c r="J4338" s="1" t="str">
        <f t="shared" si="315"/>
        <v>Till</v>
      </c>
      <c r="K4338" s="1" t="str">
        <f t="shared" si="316"/>
        <v>&lt;63 micron</v>
      </c>
      <c r="L4338">
        <v>0.1</v>
      </c>
      <c r="M4338">
        <v>1.01</v>
      </c>
      <c r="N4338">
        <v>6</v>
      </c>
      <c r="O4338">
        <v>360</v>
      </c>
      <c r="P4338">
        <v>0.25</v>
      </c>
      <c r="Q4338">
        <v>1</v>
      </c>
      <c r="R4338">
        <v>0.36</v>
      </c>
      <c r="S4338">
        <v>0.25</v>
      </c>
      <c r="T4338">
        <v>6</v>
      </c>
      <c r="U4338">
        <v>19</v>
      </c>
      <c r="V4338">
        <v>15</v>
      </c>
      <c r="W4338">
        <v>1.84</v>
      </c>
      <c r="X4338">
        <v>5</v>
      </c>
      <c r="Y4338">
        <v>0.5</v>
      </c>
      <c r="Z4338">
        <v>0.23</v>
      </c>
      <c r="AA4338">
        <v>30</v>
      </c>
      <c r="AB4338">
        <v>0.43</v>
      </c>
      <c r="AC4338">
        <v>180</v>
      </c>
      <c r="AD4338">
        <v>0.5</v>
      </c>
      <c r="AE4338">
        <v>0.01</v>
      </c>
      <c r="AF4338">
        <v>9</v>
      </c>
      <c r="AG4338">
        <v>760</v>
      </c>
      <c r="AH4338">
        <v>8</v>
      </c>
      <c r="AI4338">
        <v>1</v>
      </c>
      <c r="AJ4338">
        <v>2</v>
      </c>
      <c r="AK4338">
        <v>68</v>
      </c>
      <c r="AL4338">
        <v>0.05</v>
      </c>
      <c r="AM4338">
        <v>5</v>
      </c>
      <c r="AN4338">
        <v>5</v>
      </c>
      <c r="AO4338">
        <v>24</v>
      </c>
      <c r="AP4338">
        <v>5</v>
      </c>
      <c r="AQ4338">
        <v>30</v>
      </c>
    </row>
    <row r="4339" spans="1:43" hidden="1" x14ac:dyDescent="0.25">
      <c r="A4339" t="s">
        <v>16130</v>
      </c>
      <c r="B4339" t="s">
        <v>16131</v>
      </c>
      <c r="C4339" s="1" t="str">
        <f t="shared" si="313"/>
        <v>21:0118</v>
      </c>
      <c r="D4339" s="1" t="str">
        <f t="shared" si="314"/>
        <v>21:0027</v>
      </c>
      <c r="E4339" t="s">
        <v>12534</v>
      </c>
      <c r="F4339" t="s">
        <v>16132</v>
      </c>
      <c r="H4339">
        <v>63.875790700000003</v>
      </c>
      <c r="I4339">
        <v>-97.219204700000006</v>
      </c>
      <c r="J4339" s="1" t="str">
        <f t="shared" si="315"/>
        <v>Till</v>
      </c>
      <c r="K4339" s="1" t="str">
        <f t="shared" si="316"/>
        <v>&lt;63 micron</v>
      </c>
      <c r="L4339">
        <v>0.1</v>
      </c>
      <c r="M4339">
        <v>0.54</v>
      </c>
      <c r="N4339">
        <v>6</v>
      </c>
      <c r="O4339">
        <v>210</v>
      </c>
      <c r="P4339">
        <v>0.5</v>
      </c>
      <c r="Q4339">
        <v>1</v>
      </c>
      <c r="R4339">
        <v>0.31</v>
      </c>
      <c r="S4339">
        <v>0.25</v>
      </c>
      <c r="T4339">
        <v>2</v>
      </c>
      <c r="U4339">
        <v>16</v>
      </c>
      <c r="V4339">
        <v>2</v>
      </c>
      <c r="W4339">
        <v>1.43</v>
      </c>
      <c r="X4339">
        <v>5</v>
      </c>
      <c r="Y4339">
        <v>0.5</v>
      </c>
      <c r="Z4339">
        <v>0.1</v>
      </c>
      <c r="AA4339">
        <v>30</v>
      </c>
      <c r="AB4339">
        <v>0.22</v>
      </c>
      <c r="AC4339">
        <v>125</v>
      </c>
      <c r="AD4339">
        <v>0.5</v>
      </c>
      <c r="AE4339">
        <v>0.01</v>
      </c>
      <c r="AF4339">
        <v>6</v>
      </c>
      <c r="AG4339">
        <v>1010</v>
      </c>
      <c r="AH4339">
        <v>6</v>
      </c>
      <c r="AI4339">
        <v>1</v>
      </c>
      <c r="AJ4339">
        <v>1</v>
      </c>
      <c r="AK4339">
        <v>107</v>
      </c>
      <c r="AL4339">
        <v>0.03</v>
      </c>
      <c r="AM4339">
        <v>5</v>
      </c>
      <c r="AN4339">
        <v>5</v>
      </c>
      <c r="AO4339">
        <v>18</v>
      </c>
      <c r="AP4339">
        <v>5</v>
      </c>
      <c r="AQ4339">
        <v>12</v>
      </c>
    </row>
    <row r="4340" spans="1:43" hidden="1" x14ac:dyDescent="0.25">
      <c r="A4340" t="s">
        <v>16133</v>
      </c>
      <c r="B4340" t="s">
        <v>16134</v>
      </c>
      <c r="C4340" s="1" t="str">
        <f t="shared" si="313"/>
        <v>21:0118</v>
      </c>
      <c r="D4340" s="1" t="str">
        <f t="shared" si="314"/>
        <v>21:0027</v>
      </c>
      <c r="E4340" t="s">
        <v>12650</v>
      </c>
      <c r="F4340" t="s">
        <v>16135</v>
      </c>
      <c r="H4340">
        <v>63.987634999999997</v>
      </c>
      <c r="I4340">
        <v>-97.177523399999998</v>
      </c>
      <c r="J4340" s="1" t="str">
        <f t="shared" si="315"/>
        <v>Till</v>
      </c>
      <c r="K4340" s="1" t="str">
        <f t="shared" si="316"/>
        <v>&lt;63 micron</v>
      </c>
      <c r="L4340">
        <v>0.1</v>
      </c>
      <c r="M4340">
        <v>0.62</v>
      </c>
      <c r="N4340">
        <v>6</v>
      </c>
      <c r="O4340">
        <v>290</v>
      </c>
      <c r="P4340">
        <v>0.5</v>
      </c>
      <c r="Q4340">
        <v>1</v>
      </c>
      <c r="R4340">
        <v>0.3</v>
      </c>
      <c r="S4340">
        <v>0.25</v>
      </c>
      <c r="T4340">
        <v>3</v>
      </c>
      <c r="U4340">
        <v>16</v>
      </c>
      <c r="V4340">
        <v>3</v>
      </c>
      <c r="W4340">
        <v>1.63</v>
      </c>
      <c r="X4340">
        <v>5</v>
      </c>
      <c r="Y4340">
        <v>0.5</v>
      </c>
      <c r="Z4340">
        <v>0.13</v>
      </c>
      <c r="AA4340">
        <v>20</v>
      </c>
      <c r="AB4340">
        <v>0.24</v>
      </c>
      <c r="AC4340">
        <v>200</v>
      </c>
      <c r="AD4340">
        <v>0.5</v>
      </c>
      <c r="AE4340">
        <v>0.01</v>
      </c>
      <c r="AF4340">
        <v>6</v>
      </c>
      <c r="AG4340">
        <v>860</v>
      </c>
      <c r="AH4340">
        <v>8</v>
      </c>
      <c r="AI4340">
        <v>1</v>
      </c>
      <c r="AJ4340">
        <v>1</v>
      </c>
      <c r="AK4340">
        <v>123</v>
      </c>
      <c r="AL4340">
        <v>0.01</v>
      </c>
      <c r="AM4340">
        <v>5</v>
      </c>
      <c r="AN4340">
        <v>5</v>
      </c>
      <c r="AO4340">
        <v>18</v>
      </c>
      <c r="AP4340">
        <v>5</v>
      </c>
      <c r="AQ4340">
        <v>12</v>
      </c>
    </row>
    <row r="4341" spans="1:43" hidden="1" x14ac:dyDescent="0.25">
      <c r="A4341" t="s">
        <v>16136</v>
      </c>
      <c r="B4341" t="s">
        <v>16137</v>
      </c>
      <c r="C4341" s="1" t="str">
        <f t="shared" si="313"/>
        <v>21:0118</v>
      </c>
      <c r="D4341" s="1" t="str">
        <f t="shared" si="314"/>
        <v>21:0027</v>
      </c>
      <c r="E4341" t="s">
        <v>12750</v>
      </c>
      <c r="F4341" t="s">
        <v>16138</v>
      </c>
      <c r="H4341">
        <v>63.981955900000003</v>
      </c>
      <c r="I4341">
        <v>-97.1451919</v>
      </c>
      <c r="J4341" s="1" t="str">
        <f t="shared" si="315"/>
        <v>Till</v>
      </c>
      <c r="K4341" s="1" t="str">
        <f t="shared" si="316"/>
        <v>&lt;63 micron</v>
      </c>
      <c r="L4341">
        <v>0.1</v>
      </c>
      <c r="M4341">
        <v>0.97</v>
      </c>
      <c r="N4341">
        <v>6</v>
      </c>
      <c r="O4341">
        <v>510</v>
      </c>
      <c r="P4341">
        <v>0.5</v>
      </c>
      <c r="Q4341">
        <v>1</v>
      </c>
      <c r="R4341">
        <v>0.35</v>
      </c>
      <c r="S4341">
        <v>0.25</v>
      </c>
      <c r="T4341">
        <v>4</v>
      </c>
      <c r="U4341">
        <v>24</v>
      </c>
      <c r="V4341">
        <v>7</v>
      </c>
      <c r="W4341">
        <v>1.74</v>
      </c>
      <c r="X4341">
        <v>5</v>
      </c>
      <c r="Y4341">
        <v>0.5</v>
      </c>
      <c r="Z4341">
        <v>0.19</v>
      </c>
      <c r="AA4341">
        <v>30</v>
      </c>
      <c r="AB4341">
        <v>0.42</v>
      </c>
      <c r="AC4341">
        <v>205</v>
      </c>
      <c r="AD4341">
        <v>0.5</v>
      </c>
      <c r="AE4341">
        <v>0.01</v>
      </c>
      <c r="AF4341">
        <v>10</v>
      </c>
      <c r="AG4341">
        <v>950</v>
      </c>
      <c r="AH4341">
        <v>12</v>
      </c>
      <c r="AI4341">
        <v>1</v>
      </c>
      <c r="AJ4341">
        <v>2</v>
      </c>
      <c r="AK4341">
        <v>112</v>
      </c>
      <c r="AL4341">
        <v>0.01</v>
      </c>
      <c r="AM4341">
        <v>5</v>
      </c>
      <c r="AN4341">
        <v>5</v>
      </c>
      <c r="AO4341">
        <v>23</v>
      </c>
      <c r="AP4341">
        <v>5</v>
      </c>
      <c r="AQ4341">
        <v>20</v>
      </c>
    </row>
    <row r="4342" spans="1:43" hidden="1" x14ac:dyDescent="0.25">
      <c r="A4342" t="s">
        <v>16139</v>
      </c>
      <c r="B4342" t="s">
        <v>16140</v>
      </c>
      <c r="C4342" s="1" t="str">
        <f t="shared" si="313"/>
        <v>21:0118</v>
      </c>
      <c r="D4342" s="1" t="str">
        <f t="shared" si="314"/>
        <v>21:0027</v>
      </c>
      <c r="E4342" t="s">
        <v>12898</v>
      </c>
      <c r="F4342" t="s">
        <v>16141</v>
      </c>
      <c r="H4342">
        <v>63.729642800000001</v>
      </c>
      <c r="I4342">
        <v>-97.069759099999999</v>
      </c>
      <c r="J4342" s="1" t="str">
        <f t="shared" si="315"/>
        <v>Till</v>
      </c>
      <c r="K4342" s="1" t="str">
        <f t="shared" si="316"/>
        <v>&lt;63 micron</v>
      </c>
      <c r="L4342">
        <v>0.1</v>
      </c>
      <c r="M4342">
        <v>1.17</v>
      </c>
      <c r="N4342">
        <v>6</v>
      </c>
      <c r="O4342">
        <v>330</v>
      </c>
      <c r="P4342">
        <v>0.5</v>
      </c>
      <c r="Q4342">
        <v>1</v>
      </c>
      <c r="R4342">
        <v>0.42</v>
      </c>
      <c r="S4342">
        <v>0.25</v>
      </c>
      <c r="T4342">
        <v>6</v>
      </c>
      <c r="U4342">
        <v>75</v>
      </c>
      <c r="V4342">
        <v>15</v>
      </c>
      <c r="W4342">
        <v>1.88</v>
      </c>
      <c r="X4342">
        <v>5</v>
      </c>
      <c r="Y4342">
        <v>0.5</v>
      </c>
      <c r="Z4342">
        <v>0.23</v>
      </c>
      <c r="AA4342">
        <v>30</v>
      </c>
      <c r="AB4342">
        <v>0.64</v>
      </c>
      <c r="AC4342">
        <v>195</v>
      </c>
      <c r="AD4342">
        <v>0.5</v>
      </c>
      <c r="AE4342">
        <v>0.01</v>
      </c>
      <c r="AF4342">
        <v>21</v>
      </c>
      <c r="AG4342">
        <v>1020</v>
      </c>
      <c r="AH4342">
        <v>12</v>
      </c>
      <c r="AI4342">
        <v>1</v>
      </c>
      <c r="AJ4342">
        <v>3</v>
      </c>
      <c r="AK4342">
        <v>76</v>
      </c>
      <c r="AL4342">
        <v>0.03</v>
      </c>
      <c r="AM4342">
        <v>5</v>
      </c>
      <c r="AN4342">
        <v>5</v>
      </c>
      <c r="AO4342">
        <v>27</v>
      </c>
      <c r="AP4342">
        <v>5</v>
      </c>
      <c r="AQ4342">
        <v>26</v>
      </c>
    </row>
    <row r="4343" spans="1:43" hidden="1" x14ac:dyDescent="0.25">
      <c r="A4343" t="s">
        <v>16142</v>
      </c>
      <c r="B4343" t="s">
        <v>16143</v>
      </c>
      <c r="C4343" s="1" t="str">
        <f t="shared" si="313"/>
        <v>21:0118</v>
      </c>
      <c r="D4343" s="1" t="str">
        <f t="shared" si="314"/>
        <v>21:0027</v>
      </c>
      <c r="E4343" t="s">
        <v>12926</v>
      </c>
      <c r="F4343" t="s">
        <v>16144</v>
      </c>
      <c r="H4343">
        <v>63.890932100000001</v>
      </c>
      <c r="I4343">
        <v>-97.073908500000002</v>
      </c>
      <c r="J4343" s="1" t="str">
        <f t="shared" si="315"/>
        <v>Till</v>
      </c>
      <c r="K4343" s="1" t="str">
        <f t="shared" si="316"/>
        <v>&lt;63 micron</v>
      </c>
      <c r="L4343">
        <v>0.1</v>
      </c>
      <c r="M4343">
        <v>0.78</v>
      </c>
      <c r="N4343">
        <v>6</v>
      </c>
      <c r="O4343">
        <v>310</v>
      </c>
      <c r="P4343">
        <v>0.5</v>
      </c>
      <c r="Q4343">
        <v>1</v>
      </c>
      <c r="R4343">
        <v>0.28000000000000003</v>
      </c>
      <c r="S4343">
        <v>0.25</v>
      </c>
      <c r="T4343">
        <v>3</v>
      </c>
      <c r="U4343">
        <v>20</v>
      </c>
      <c r="V4343">
        <v>4</v>
      </c>
      <c r="W4343">
        <v>1.79</v>
      </c>
      <c r="X4343">
        <v>5</v>
      </c>
      <c r="Y4343">
        <v>0.5</v>
      </c>
      <c r="Z4343">
        <v>0.16</v>
      </c>
      <c r="AA4343">
        <v>30</v>
      </c>
      <c r="AB4343">
        <v>0.26</v>
      </c>
      <c r="AC4343">
        <v>215</v>
      </c>
      <c r="AD4343">
        <v>0.5</v>
      </c>
      <c r="AE4343">
        <v>0.01</v>
      </c>
      <c r="AF4343">
        <v>8</v>
      </c>
      <c r="AG4343">
        <v>1020</v>
      </c>
      <c r="AH4343">
        <v>8</v>
      </c>
      <c r="AI4343">
        <v>1</v>
      </c>
      <c r="AJ4343">
        <v>2</v>
      </c>
      <c r="AK4343">
        <v>122</v>
      </c>
      <c r="AL4343">
        <v>0.01</v>
      </c>
      <c r="AM4343">
        <v>5</v>
      </c>
      <c r="AN4343">
        <v>5</v>
      </c>
      <c r="AO4343">
        <v>22</v>
      </c>
      <c r="AP4343">
        <v>5</v>
      </c>
      <c r="AQ4343">
        <v>14</v>
      </c>
    </row>
    <row r="4344" spans="1:43" hidden="1" x14ac:dyDescent="0.25">
      <c r="A4344" t="s">
        <v>16145</v>
      </c>
      <c r="B4344" t="s">
        <v>16146</v>
      </c>
      <c r="C4344" s="1" t="str">
        <f t="shared" si="313"/>
        <v>21:0118</v>
      </c>
      <c r="D4344" s="1" t="str">
        <f t="shared" si="314"/>
        <v>21:0027</v>
      </c>
      <c r="E4344" t="s">
        <v>13030</v>
      </c>
      <c r="F4344" t="s">
        <v>16147</v>
      </c>
      <c r="H4344">
        <v>63.902668499999997</v>
      </c>
      <c r="I4344">
        <v>-97.041349699999998</v>
      </c>
      <c r="J4344" s="1" t="str">
        <f t="shared" si="315"/>
        <v>Till</v>
      </c>
      <c r="K4344" s="1" t="str">
        <f t="shared" si="316"/>
        <v>&lt;63 micron</v>
      </c>
      <c r="L4344">
        <v>0.1</v>
      </c>
      <c r="M4344">
        <v>0.88</v>
      </c>
      <c r="N4344">
        <v>8</v>
      </c>
      <c r="O4344">
        <v>340</v>
      </c>
      <c r="P4344">
        <v>0.5</v>
      </c>
      <c r="Q4344">
        <v>1</v>
      </c>
      <c r="R4344">
        <v>0.32</v>
      </c>
      <c r="S4344">
        <v>0.25</v>
      </c>
      <c r="T4344">
        <v>4</v>
      </c>
      <c r="U4344">
        <v>25</v>
      </c>
      <c r="V4344">
        <v>7</v>
      </c>
      <c r="W4344">
        <v>1.71</v>
      </c>
      <c r="X4344">
        <v>5</v>
      </c>
      <c r="Y4344">
        <v>0.5</v>
      </c>
      <c r="Z4344">
        <v>0.18</v>
      </c>
      <c r="AA4344">
        <v>30</v>
      </c>
      <c r="AB4344">
        <v>0.35</v>
      </c>
      <c r="AC4344">
        <v>155</v>
      </c>
      <c r="AD4344">
        <v>0.5</v>
      </c>
      <c r="AE4344">
        <v>0.01</v>
      </c>
      <c r="AF4344">
        <v>10</v>
      </c>
      <c r="AG4344">
        <v>1000</v>
      </c>
      <c r="AH4344">
        <v>8</v>
      </c>
      <c r="AI4344">
        <v>1</v>
      </c>
      <c r="AJ4344">
        <v>2</v>
      </c>
      <c r="AK4344">
        <v>134</v>
      </c>
      <c r="AL4344">
        <v>0.02</v>
      </c>
      <c r="AM4344">
        <v>5</v>
      </c>
      <c r="AN4344">
        <v>5</v>
      </c>
      <c r="AO4344">
        <v>23</v>
      </c>
      <c r="AP4344">
        <v>5</v>
      </c>
      <c r="AQ4344">
        <v>16</v>
      </c>
    </row>
    <row r="4345" spans="1:43" hidden="1" x14ac:dyDescent="0.25">
      <c r="A4345" t="s">
        <v>16148</v>
      </c>
      <c r="B4345" t="s">
        <v>16149</v>
      </c>
      <c r="C4345" s="1" t="str">
        <f t="shared" si="313"/>
        <v>21:0118</v>
      </c>
      <c r="D4345" s="1" t="str">
        <f t="shared" si="314"/>
        <v>21:0027</v>
      </c>
      <c r="E4345" t="s">
        <v>13118</v>
      </c>
      <c r="F4345" t="s">
        <v>16150</v>
      </c>
      <c r="H4345">
        <v>63.893467999999999</v>
      </c>
      <c r="I4345">
        <v>-97.017052199999995</v>
      </c>
      <c r="J4345" s="1" t="str">
        <f t="shared" si="315"/>
        <v>Till</v>
      </c>
      <c r="K4345" s="1" t="str">
        <f t="shared" si="316"/>
        <v>&lt;63 micron</v>
      </c>
      <c r="L4345">
        <v>0.1</v>
      </c>
      <c r="M4345">
        <v>0.46</v>
      </c>
      <c r="N4345">
        <v>8</v>
      </c>
      <c r="O4345">
        <v>180</v>
      </c>
      <c r="P4345">
        <v>0.5</v>
      </c>
      <c r="Q4345">
        <v>1</v>
      </c>
      <c r="R4345">
        <v>0.3</v>
      </c>
      <c r="S4345">
        <v>0.25</v>
      </c>
      <c r="T4345">
        <v>2</v>
      </c>
      <c r="U4345">
        <v>16</v>
      </c>
      <c r="V4345">
        <v>2</v>
      </c>
      <c r="W4345">
        <v>1.71</v>
      </c>
      <c r="X4345">
        <v>5</v>
      </c>
      <c r="Y4345">
        <v>0.5</v>
      </c>
      <c r="Z4345">
        <v>0.1</v>
      </c>
      <c r="AA4345">
        <v>40</v>
      </c>
      <c r="AB4345">
        <v>0.15</v>
      </c>
      <c r="AC4345">
        <v>190</v>
      </c>
      <c r="AD4345">
        <v>0.5</v>
      </c>
      <c r="AE4345">
        <v>0.01</v>
      </c>
      <c r="AF4345">
        <v>4</v>
      </c>
      <c r="AG4345">
        <v>1200</v>
      </c>
      <c r="AH4345">
        <v>8</v>
      </c>
      <c r="AI4345">
        <v>1</v>
      </c>
      <c r="AJ4345">
        <v>1</v>
      </c>
      <c r="AK4345">
        <v>164</v>
      </c>
      <c r="AL4345">
        <v>0.03</v>
      </c>
      <c r="AM4345">
        <v>5</v>
      </c>
      <c r="AN4345">
        <v>5</v>
      </c>
      <c r="AO4345">
        <v>20</v>
      </c>
      <c r="AP4345">
        <v>5</v>
      </c>
      <c r="AQ4345">
        <v>8</v>
      </c>
    </row>
    <row r="4346" spans="1:43" hidden="1" x14ac:dyDescent="0.25">
      <c r="A4346" t="s">
        <v>16151</v>
      </c>
      <c r="B4346" t="s">
        <v>16152</v>
      </c>
      <c r="C4346" s="1" t="str">
        <f t="shared" si="313"/>
        <v>21:0118</v>
      </c>
      <c r="D4346" s="1" t="str">
        <f t="shared" si="314"/>
        <v>21:0027</v>
      </c>
      <c r="E4346" t="s">
        <v>13194</v>
      </c>
      <c r="F4346" t="s">
        <v>16153</v>
      </c>
      <c r="H4346">
        <v>63.7610788</v>
      </c>
      <c r="I4346">
        <v>-96.967574600000006</v>
      </c>
      <c r="J4346" s="1" t="str">
        <f t="shared" si="315"/>
        <v>Till</v>
      </c>
      <c r="K4346" s="1" t="str">
        <f t="shared" si="316"/>
        <v>&lt;63 micron</v>
      </c>
      <c r="L4346">
        <v>0.1</v>
      </c>
      <c r="M4346">
        <v>1.45</v>
      </c>
      <c r="N4346">
        <v>6</v>
      </c>
      <c r="O4346">
        <v>280</v>
      </c>
      <c r="P4346">
        <v>1</v>
      </c>
      <c r="Q4346">
        <v>1</v>
      </c>
      <c r="R4346">
        <v>0.45</v>
      </c>
      <c r="S4346">
        <v>0.25</v>
      </c>
      <c r="T4346">
        <v>9</v>
      </c>
      <c r="U4346">
        <v>50</v>
      </c>
      <c r="V4346">
        <v>17</v>
      </c>
      <c r="W4346">
        <v>2.12</v>
      </c>
      <c r="X4346">
        <v>5</v>
      </c>
      <c r="Y4346">
        <v>0.5</v>
      </c>
      <c r="Z4346">
        <v>0.27</v>
      </c>
      <c r="AA4346">
        <v>30</v>
      </c>
      <c r="AB4346">
        <v>0.79</v>
      </c>
      <c r="AC4346">
        <v>255</v>
      </c>
      <c r="AD4346">
        <v>0.5</v>
      </c>
      <c r="AE4346">
        <v>0.01</v>
      </c>
      <c r="AF4346">
        <v>19</v>
      </c>
      <c r="AG4346">
        <v>1270</v>
      </c>
      <c r="AH4346">
        <v>14</v>
      </c>
      <c r="AI4346">
        <v>1</v>
      </c>
      <c r="AJ4346">
        <v>4</v>
      </c>
      <c r="AK4346">
        <v>96</v>
      </c>
      <c r="AL4346">
        <v>0.04</v>
      </c>
      <c r="AM4346">
        <v>5</v>
      </c>
      <c r="AN4346">
        <v>5</v>
      </c>
      <c r="AO4346">
        <v>34</v>
      </c>
      <c r="AP4346">
        <v>5</v>
      </c>
      <c r="AQ4346">
        <v>32</v>
      </c>
    </row>
    <row r="4347" spans="1:43" hidden="1" x14ac:dyDescent="0.25">
      <c r="A4347" t="s">
        <v>16154</v>
      </c>
      <c r="B4347" t="s">
        <v>16155</v>
      </c>
      <c r="C4347" s="1" t="str">
        <f t="shared" si="313"/>
        <v>21:0118</v>
      </c>
      <c r="D4347" s="1" t="str">
        <f t="shared" si="314"/>
        <v>21:0027</v>
      </c>
      <c r="E4347" t="s">
        <v>13370</v>
      </c>
      <c r="F4347" t="s">
        <v>16156</v>
      </c>
      <c r="H4347">
        <v>63.660838499999997</v>
      </c>
      <c r="I4347">
        <v>-96.893132199999997</v>
      </c>
      <c r="J4347" s="1" t="str">
        <f t="shared" si="315"/>
        <v>Till</v>
      </c>
      <c r="K4347" s="1" t="str">
        <f t="shared" si="316"/>
        <v>&lt;63 micron</v>
      </c>
      <c r="L4347">
        <v>0.1</v>
      </c>
      <c r="M4347">
        <v>1.61</v>
      </c>
      <c r="N4347">
        <v>6</v>
      </c>
      <c r="O4347">
        <v>340</v>
      </c>
      <c r="P4347">
        <v>0.5</v>
      </c>
      <c r="Q4347">
        <v>1</v>
      </c>
      <c r="R4347">
        <v>0.83</v>
      </c>
      <c r="S4347">
        <v>0.25</v>
      </c>
      <c r="T4347">
        <v>9</v>
      </c>
      <c r="U4347">
        <v>67</v>
      </c>
      <c r="V4347">
        <v>20</v>
      </c>
      <c r="W4347">
        <v>2.2400000000000002</v>
      </c>
      <c r="X4347">
        <v>5</v>
      </c>
      <c r="Y4347">
        <v>0.5</v>
      </c>
      <c r="Z4347">
        <v>0.36</v>
      </c>
      <c r="AA4347">
        <v>30</v>
      </c>
      <c r="AB4347">
        <v>0.9</v>
      </c>
      <c r="AC4347">
        <v>270</v>
      </c>
      <c r="AD4347">
        <v>0.5</v>
      </c>
      <c r="AE4347">
        <v>0.01</v>
      </c>
      <c r="AF4347">
        <v>29</v>
      </c>
      <c r="AG4347">
        <v>1180</v>
      </c>
      <c r="AH4347">
        <v>18</v>
      </c>
      <c r="AI4347">
        <v>1</v>
      </c>
      <c r="AJ4347">
        <v>3</v>
      </c>
      <c r="AK4347">
        <v>104</v>
      </c>
      <c r="AL4347">
        <v>7.0000000000000007E-2</v>
      </c>
      <c r="AM4347">
        <v>5</v>
      </c>
      <c r="AN4347">
        <v>5</v>
      </c>
      <c r="AO4347">
        <v>39</v>
      </c>
      <c r="AP4347">
        <v>5</v>
      </c>
      <c r="AQ4347">
        <v>40</v>
      </c>
    </row>
    <row r="4348" spans="1:43" hidden="1" x14ac:dyDescent="0.25">
      <c r="A4348" t="s">
        <v>16157</v>
      </c>
      <c r="B4348" t="s">
        <v>16158</v>
      </c>
      <c r="C4348" s="1" t="str">
        <f t="shared" si="313"/>
        <v>21:0118</v>
      </c>
      <c r="D4348" s="1" t="str">
        <f t="shared" si="314"/>
        <v>21:0027</v>
      </c>
      <c r="E4348" t="s">
        <v>13454</v>
      </c>
      <c r="F4348" t="s">
        <v>16159</v>
      </c>
      <c r="H4348">
        <v>63.688699700000001</v>
      </c>
      <c r="I4348">
        <v>-96.8513533</v>
      </c>
      <c r="J4348" s="1" t="str">
        <f t="shared" si="315"/>
        <v>Till</v>
      </c>
      <c r="K4348" s="1" t="str">
        <f t="shared" si="316"/>
        <v>&lt;63 micron</v>
      </c>
      <c r="L4348">
        <v>0.1</v>
      </c>
      <c r="M4348">
        <v>1.19</v>
      </c>
      <c r="N4348">
        <v>6</v>
      </c>
      <c r="O4348">
        <v>330</v>
      </c>
      <c r="P4348">
        <v>0.5</v>
      </c>
      <c r="Q4348">
        <v>1</v>
      </c>
      <c r="R4348">
        <v>0.63</v>
      </c>
      <c r="S4348">
        <v>0.25</v>
      </c>
      <c r="T4348">
        <v>7</v>
      </c>
      <c r="U4348">
        <v>43</v>
      </c>
      <c r="V4348">
        <v>13</v>
      </c>
      <c r="W4348">
        <v>2.04</v>
      </c>
      <c r="X4348">
        <v>5</v>
      </c>
      <c r="Y4348">
        <v>0.5</v>
      </c>
      <c r="Z4348">
        <v>0.25</v>
      </c>
      <c r="AA4348">
        <v>30</v>
      </c>
      <c r="AB4348">
        <v>0.74</v>
      </c>
      <c r="AC4348">
        <v>225</v>
      </c>
      <c r="AD4348">
        <v>0.5</v>
      </c>
      <c r="AE4348">
        <v>0.01</v>
      </c>
      <c r="AF4348">
        <v>18</v>
      </c>
      <c r="AG4348">
        <v>1260</v>
      </c>
      <c r="AH4348">
        <v>12</v>
      </c>
      <c r="AI4348">
        <v>1</v>
      </c>
      <c r="AJ4348">
        <v>3</v>
      </c>
      <c r="AK4348">
        <v>93</v>
      </c>
      <c r="AL4348">
        <v>0.05</v>
      </c>
      <c r="AM4348">
        <v>5</v>
      </c>
      <c r="AN4348">
        <v>5</v>
      </c>
      <c r="AO4348">
        <v>31</v>
      </c>
      <c r="AP4348">
        <v>5</v>
      </c>
      <c r="AQ4348">
        <v>28</v>
      </c>
    </row>
    <row r="4349" spans="1:43" hidden="1" x14ac:dyDescent="0.25">
      <c r="A4349" t="s">
        <v>16160</v>
      </c>
      <c r="B4349" t="s">
        <v>16161</v>
      </c>
      <c r="C4349" s="1" t="str">
        <f t="shared" si="313"/>
        <v>21:0118</v>
      </c>
      <c r="D4349" s="1" t="str">
        <f t="shared" si="314"/>
        <v>21:0027</v>
      </c>
      <c r="E4349" t="s">
        <v>13618</v>
      </c>
      <c r="F4349" t="s">
        <v>16162</v>
      </c>
      <c r="H4349">
        <v>63.991987299999998</v>
      </c>
      <c r="I4349">
        <v>-96.854325900000006</v>
      </c>
      <c r="J4349" s="1" t="str">
        <f t="shared" si="315"/>
        <v>Till</v>
      </c>
      <c r="K4349" s="1" t="str">
        <f t="shared" si="316"/>
        <v>&lt;63 micron</v>
      </c>
      <c r="L4349">
        <v>0.1</v>
      </c>
      <c r="M4349">
        <v>0.71</v>
      </c>
      <c r="N4349">
        <v>8</v>
      </c>
      <c r="O4349">
        <v>200</v>
      </c>
      <c r="P4349">
        <v>0.5</v>
      </c>
      <c r="Q4349">
        <v>1</v>
      </c>
      <c r="R4349">
        <v>0.26</v>
      </c>
      <c r="S4349">
        <v>0.25</v>
      </c>
      <c r="T4349">
        <v>3</v>
      </c>
      <c r="U4349">
        <v>26</v>
      </c>
      <c r="V4349">
        <v>4</v>
      </c>
      <c r="W4349">
        <v>1.58</v>
      </c>
      <c r="X4349">
        <v>5</v>
      </c>
      <c r="Y4349">
        <v>0.5</v>
      </c>
      <c r="Z4349">
        <v>0.1</v>
      </c>
      <c r="AA4349">
        <v>30</v>
      </c>
      <c r="AB4349">
        <v>0.27</v>
      </c>
      <c r="AC4349">
        <v>155</v>
      </c>
      <c r="AD4349">
        <v>0.5</v>
      </c>
      <c r="AE4349">
        <v>0.01</v>
      </c>
      <c r="AF4349">
        <v>10</v>
      </c>
      <c r="AG4349">
        <v>830</v>
      </c>
      <c r="AH4349">
        <v>10</v>
      </c>
      <c r="AI4349">
        <v>1</v>
      </c>
      <c r="AJ4349">
        <v>1</v>
      </c>
      <c r="AK4349">
        <v>177</v>
      </c>
      <c r="AL4349">
        <v>0.02</v>
      </c>
      <c r="AM4349">
        <v>5</v>
      </c>
      <c r="AN4349">
        <v>5</v>
      </c>
      <c r="AO4349">
        <v>22</v>
      </c>
      <c r="AP4349">
        <v>5</v>
      </c>
      <c r="AQ4349">
        <v>14</v>
      </c>
    </row>
    <row r="4350" spans="1:43" hidden="1" x14ac:dyDescent="0.25">
      <c r="A4350" t="s">
        <v>16163</v>
      </c>
      <c r="B4350" t="s">
        <v>16164</v>
      </c>
      <c r="C4350" s="1" t="str">
        <f t="shared" si="313"/>
        <v>21:0118</v>
      </c>
      <c r="D4350" s="1" t="str">
        <f t="shared" si="314"/>
        <v>21:0027</v>
      </c>
      <c r="E4350" t="s">
        <v>13686</v>
      </c>
      <c r="F4350" t="s">
        <v>16165</v>
      </c>
      <c r="H4350">
        <v>63.859244099999998</v>
      </c>
      <c r="I4350">
        <v>-96.810907799999995</v>
      </c>
      <c r="J4350" s="1" t="str">
        <f t="shared" si="315"/>
        <v>Till</v>
      </c>
      <c r="K4350" s="1" t="str">
        <f t="shared" si="316"/>
        <v>&lt;63 micron</v>
      </c>
      <c r="L4350">
        <v>0.1</v>
      </c>
      <c r="M4350">
        <v>0.95</v>
      </c>
      <c r="N4350">
        <v>8</v>
      </c>
      <c r="O4350">
        <v>660</v>
      </c>
      <c r="P4350">
        <v>0.5</v>
      </c>
      <c r="Q4350">
        <v>1</v>
      </c>
      <c r="R4350">
        <v>0.49</v>
      </c>
      <c r="S4350">
        <v>0.25</v>
      </c>
      <c r="T4350">
        <v>4</v>
      </c>
      <c r="U4350">
        <v>28</v>
      </c>
      <c r="V4350">
        <v>6</v>
      </c>
      <c r="W4350">
        <v>1.92</v>
      </c>
      <c r="X4350">
        <v>5</v>
      </c>
      <c r="Y4350">
        <v>0.5</v>
      </c>
      <c r="Z4350">
        <v>0.24</v>
      </c>
      <c r="AA4350">
        <v>30</v>
      </c>
      <c r="AB4350">
        <v>0.44</v>
      </c>
      <c r="AC4350">
        <v>215</v>
      </c>
      <c r="AD4350">
        <v>0.5</v>
      </c>
      <c r="AE4350">
        <v>0.01</v>
      </c>
      <c r="AF4350">
        <v>10</v>
      </c>
      <c r="AG4350">
        <v>1110</v>
      </c>
      <c r="AH4350">
        <v>12</v>
      </c>
      <c r="AI4350">
        <v>1</v>
      </c>
      <c r="AJ4350">
        <v>2</v>
      </c>
      <c r="AK4350">
        <v>157</v>
      </c>
      <c r="AL4350">
        <v>0.02</v>
      </c>
      <c r="AM4350">
        <v>5</v>
      </c>
      <c r="AN4350">
        <v>5</v>
      </c>
      <c r="AO4350">
        <v>24</v>
      </c>
      <c r="AP4350">
        <v>5</v>
      </c>
      <c r="AQ4350">
        <v>16</v>
      </c>
    </row>
    <row r="4351" spans="1:43" hidden="1" x14ac:dyDescent="0.25">
      <c r="A4351" t="s">
        <v>16166</v>
      </c>
      <c r="B4351" t="s">
        <v>16167</v>
      </c>
      <c r="C4351" s="1" t="str">
        <f t="shared" si="313"/>
        <v>21:0118</v>
      </c>
      <c r="D4351" s="1" t="str">
        <f t="shared" si="314"/>
        <v>21:0027</v>
      </c>
      <c r="E4351" t="s">
        <v>13754</v>
      </c>
      <c r="F4351" t="s">
        <v>16168</v>
      </c>
      <c r="H4351">
        <v>63.697840800000002</v>
      </c>
      <c r="I4351">
        <v>-96.748024299999997</v>
      </c>
      <c r="J4351" s="1" t="str">
        <f t="shared" si="315"/>
        <v>Till</v>
      </c>
      <c r="K4351" s="1" t="str">
        <f t="shared" si="316"/>
        <v>&lt;63 micron</v>
      </c>
      <c r="L4351">
        <v>0.1</v>
      </c>
      <c r="M4351">
        <v>1.83</v>
      </c>
      <c r="N4351">
        <v>8</v>
      </c>
      <c r="O4351">
        <v>380</v>
      </c>
      <c r="P4351">
        <v>1</v>
      </c>
      <c r="Q4351">
        <v>1</v>
      </c>
      <c r="R4351">
        <v>0.63</v>
      </c>
      <c r="S4351">
        <v>0.25</v>
      </c>
      <c r="T4351">
        <v>11</v>
      </c>
      <c r="U4351">
        <v>65</v>
      </c>
      <c r="V4351">
        <v>23</v>
      </c>
      <c r="W4351">
        <v>2.41</v>
      </c>
      <c r="X4351">
        <v>5</v>
      </c>
      <c r="Y4351">
        <v>0.5</v>
      </c>
      <c r="Z4351">
        <v>0.37</v>
      </c>
      <c r="AA4351">
        <v>30</v>
      </c>
      <c r="AB4351">
        <v>1.05</v>
      </c>
      <c r="AC4351">
        <v>345</v>
      </c>
      <c r="AD4351">
        <v>0.5</v>
      </c>
      <c r="AE4351">
        <v>0.01</v>
      </c>
      <c r="AF4351">
        <v>28</v>
      </c>
      <c r="AG4351">
        <v>1190</v>
      </c>
      <c r="AH4351">
        <v>20</v>
      </c>
      <c r="AI4351">
        <v>1</v>
      </c>
      <c r="AJ4351">
        <v>4</v>
      </c>
      <c r="AK4351">
        <v>108</v>
      </c>
      <c r="AL4351">
        <v>7.0000000000000007E-2</v>
      </c>
      <c r="AM4351">
        <v>5</v>
      </c>
      <c r="AN4351">
        <v>5</v>
      </c>
      <c r="AO4351">
        <v>42</v>
      </c>
      <c r="AP4351">
        <v>5</v>
      </c>
      <c r="AQ4351">
        <v>42</v>
      </c>
    </row>
    <row r="4352" spans="1:43" hidden="1" x14ac:dyDescent="0.25">
      <c r="A4352" t="s">
        <v>16169</v>
      </c>
      <c r="B4352" t="s">
        <v>16170</v>
      </c>
      <c r="C4352" s="1" t="str">
        <f t="shared" si="313"/>
        <v>21:0118</v>
      </c>
      <c r="D4352" s="1" t="str">
        <f t="shared" si="314"/>
        <v>21:0027</v>
      </c>
      <c r="E4352" t="s">
        <v>13842</v>
      </c>
      <c r="F4352" t="s">
        <v>16171</v>
      </c>
      <c r="H4352">
        <v>63.6612376</v>
      </c>
      <c r="I4352">
        <v>-96.703899100000001</v>
      </c>
      <c r="J4352" s="1" t="str">
        <f t="shared" si="315"/>
        <v>Till</v>
      </c>
      <c r="K4352" s="1" t="str">
        <f t="shared" si="316"/>
        <v>&lt;63 micron</v>
      </c>
      <c r="L4352">
        <v>0.1</v>
      </c>
      <c r="M4352">
        <v>1.89</v>
      </c>
      <c r="N4352">
        <v>6</v>
      </c>
      <c r="O4352">
        <v>390</v>
      </c>
      <c r="P4352">
        <v>1</v>
      </c>
      <c r="Q4352">
        <v>1</v>
      </c>
      <c r="R4352">
        <v>0.62</v>
      </c>
      <c r="S4352">
        <v>0.25</v>
      </c>
      <c r="T4352">
        <v>11</v>
      </c>
      <c r="U4352">
        <v>69</v>
      </c>
      <c r="V4352">
        <v>23</v>
      </c>
      <c r="W4352">
        <v>2.38</v>
      </c>
      <c r="X4352">
        <v>5</v>
      </c>
      <c r="Y4352">
        <v>0.5</v>
      </c>
      <c r="Z4352">
        <v>0.36</v>
      </c>
      <c r="AA4352">
        <v>40</v>
      </c>
      <c r="AB4352">
        <v>1.04</v>
      </c>
      <c r="AC4352">
        <v>340</v>
      </c>
      <c r="AD4352">
        <v>0.5</v>
      </c>
      <c r="AE4352">
        <v>0.01</v>
      </c>
      <c r="AF4352">
        <v>27</v>
      </c>
      <c r="AG4352">
        <v>1230</v>
      </c>
      <c r="AH4352">
        <v>18</v>
      </c>
      <c r="AI4352">
        <v>1</v>
      </c>
      <c r="AJ4352">
        <v>5</v>
      </c>
      <c r="AK4352">
        <v>106</v>
      </c>
      <c r="AL4352">
        <v>7.0000000000000007E-2</v>
      </c>
      <c r="AM4352">
        <v>5</v>
      </c>
      <c r="AN4352">
        <v>5</v>
      </c>
      <c r="AO4352">
        <v>44</v>
      </c>
      <c r="AP4352">
        <v>5</v>
      </c>
      <c r="AQ4352">
        <v>46</v>
      </c>
    </row>
    <row r="4353" spans="1:43" hidden="1" x14ac:dyDescent="0.25">
      <c r="A4353" t="s">
        <v>16172</v>
      </c>
      <c r="B4353" t="s">
        <v>16173</v>
      </c>
      <c r="C4353" s="1" t="str">
        <f t="shared" si="313"/>
        <v>21:0118</v>
      </c>
      <c r="D4353" s="1" t="str">
        <f t="shared" si="314"/>
        <v>21:0027</v>
      </c>
      <c r="E4353" t="s">
        <v>14010</v>
      </c>
      <c r="F4353" t="s">
        <v>16174</v>
      </c>
      <c r="H4353">
        <v>63.926593199999999</v>
      </c>
      <c r="I4353">
        <v>-96.493199300000001</v>
      </c>
      <c r="J4353" s="1" t="str">
        <f t="shared" si="315"/>
        <v>Till</v>
      </c>
      <c r="K4353" s="1" t="str">
        <f t="shared" si="316"/>
        <v>&lt;63 micron</v>
      </c>
      <c r="L4353">
        <v>0.1</v>
      </c>
      <c r="M4353">
        <v>0.52</v>
      </c>
      <c r="N4353">
        <v>4</v>
      </c>
      <c r="O4353">
        <v>120</v>
      </c>
      <c r="P4353">
        <v>0.25</v>
      </c>
      <c r="Q4353">
        <v>1</v>
      </c>
      <c r="R4353">
        <v>0.17</v>
      </c>
      <c r="S4353">
        <v>0.25</v>
      </c>
      <c r="T4353">
        <v>2</v>
      </c>
      <c r="U4353">
        <v>15</v>
      </c>
      <c r="V4353">
        <v>2</v>
      </c>
      <c r="W4353">
        <v>1.02</v>
      </c>
      <c r="X4353">
        <v>5</v>
      </c>
      <c r="Y4353">
        <v>0.5</v>
      </c>
      <c r="Z4353">
        <v>0.09</v>
      </c>
      <c r="AA4353">
        <v>10</v>
      </c>
      <c r="AB4353">
        <v>0.19</v>
      </c>
      <c r="AC4353">
        <v>90</v>
      </c>
      <c r="AD4353">
        <v>0.5</v>
      </c>
      <c r="AE4353">
        <v>0.01</v>
      </c>
      <c r="AF4353">
        <v>6</v>
      </c>
      <c r="AG4353">
        <v>540</v>
      </c>
      <c r="AH4353">
        <v>6</v>
      </c>
      <c r="AI4353">
        <v>1</v>
      </c>
      <c r="AJ4353">
        <v>1</v>
      </c>
      <c r="AK4353">
        <v>110</v>
      </c>
      <c r="AL4353">
        <v>0.01</v>
      </c>
      <c r="AM4353">
        <v>5</v>
      </c>
      <c r="AN4353">
        <v>5</v>
      </c>
      <c r="AO4353">
        <v>14</v>
      </c>
      <c r="AP4353">
        <v>5</v>
      </c>
      <c r="AQ4353">
        <v>8</v>
      </c>
    </row>
    <row r="4354" spans="1:43" hidden="1" x14ac:dyDescent="0.25">
      <c r="A4354" t="s">
        <v>16175</v>
      </c>
      <c r="B4354" t="s">
        <v>16176</v>
      </c>
      <c r="C4354" s="1" t="str">
        <f t="shared" si="313"/>
        <v>21:0118</v>
      </c>
      <c r="D4354" s="1" t="str">
        <f t="shared" si="314"/>
        <v>21:0027</v>
      </c>
      <c r="E4354" t="s">
        <v>14070</v>
      </c>
      <c r="F4354" t="s">
        <v>16177</v>
      </c>
      <c r="H4354">
        <v>63.972771000000002</v>
      </c>
      <c r="I4354">
        <v>-96.369809399999994</v>
      </c>
      <c r="J4354" s="1" t="str">
        <f t="shared" si="315"/>
        <v>Till</v>
      </c>
      <c r="K4354" s="1" t="str">
        <f t="shared" si="316"/>
        <v>&lt;63 micron</v>
      </c>
      <c r="L4354">
        <v>0.1</v>
      </c>
      <c r="M4354">
        <v>1.38</v>
      </c>
      <c r="N4354">
        <v>8</v>
      </c>
      <c r="O4354">
        <v>390</v>
      </c>
      <c r="P4354">
        <v>0.5</v>
      </c>
      <c r="Q4354">
        <v>1</v>
      </c>
      <c r="R4354">
        <v>0.32</v>
      </c>
      <c r="S4354">
        <v>0.25</v>
      </c>
      <c r="T4354">
        <v>7</v>
      </c>
      <c r="U4354">
        <v>30</v>
      </c>
      <c r="V4354">
        <v>11</v>
      </c>
      <c r="W4354">
        <v>1.95</v>
      </c>
      <c r="X4354">
        <v>5</v>
      </c>
      <c r="Y4354">
        <v>0.5</v>
      </c>
      <c r="Z4354">
        <v>0.28000000000000003</v>
      </c>
      <c r="AA4354">
        <v>20</v>
      </c>
      <c r="AB4354">
        <v>0.5</v>
      </c>
      <c r="AC4354">
        <v>240</v>
      </c>
      <c r="AD4354">
        <v>0.5</v>
      </c>
      <c r="AE4354">
        <v>0.01</v>
      </c>
      <c r="AF4354">
        <v>15</v>
      </c>
      <c r="AG4354">
        <v>750</v>
      </c>
      <c r="AH4354">
        <v>12</v>
      </c>
      <c r="AI4354">
        <v>1</v>
      </c>
      <c r="AJ4354">
        <v>2</v>
      </c>
      <c r="AK4354">
        <v>127</v>
      </c>
      <c r="AL4354">
        <v>0.02</v>
      </c>
      <c r="AM4354">
        <v>5</v>
      </c>
      <c r="AN4354">
        <v>5</v>
      </c>
      <c r="AO4354">
        <v>26</v>
      </c>
      <c r="AP4354">
        <v>5</v>
      </c>
      <c r="AQ4354">
        <v>32</v>
      </c>
    </row>
    <row r="4355" spans="1:43" hidden="1" x14ac:dyDescent="0.25">
      <c r="A4355" t="s">
        <v>16178</v>
      </c>
      <c r="B4355" t="s">
        <v>16179</v>
      </c>
      <c r="C4355" s="1" t="str">
        <f t="shared" si="313"/>
        <v>21:0118</v>
      </c>
      <c r="D4355" s="1" t="str">
        <f t="shared" si="314"/>
        <v>21:0027</v>
      </c>
      <c r="E4355" t="s">
        <v>14122</v>
      </c>
      <c r="F4355" t="s">
        <v>16180</v>
      </c>
      <c r="H4355">
        <v>63.871497300000001</v>
      </c>
      <c r="I4355">
        <v>-96.284874000000002</v>
      </c>
      <c r="J4355" s="1" t="str">
        <f t="shared" si="315"/>
        <v>Till</v>
      </c>
      <c r="K4355" s="1" t="str">
        <f t="shared" si="316"/>
        <v>&lt;63 micron</v>
      </c>
      <c r="L4355">
        <v>0.1</v>
      </c>
      <c r="M4355">
        <v>1.24</v>
      </c>
      <c r="N4355">
        <v>8</v>
      </c>
      <c r="O4355">
        <v>300</v>
      </c>
      <c r="P4355">
        <v>0.5</v>
      </c>
      <c r="Q4355">
        <v>1</v>
      </c>
      <c r="R4355">
        <v>0.33</v>
      </c>
      <c r="S4355">
        <v>0.25</v>
      </c>
      <c r="T4355">
        <v>5</v>
      </c>
      <c r="U4355">
        <v>33</v>
      </c>
      <c r="V4355">
        <v>8</v>
      </c>
      <c r="W4355">
        <v>1.84</v>
      </c>
      <c r="X4355">
        <v>5</v>
      </c>
      <c r="Y4355">
        <v>0.5</v>
      </c>
      <c r="Z4355">
        <v>0.26</v>
      </c>
      <c r="AA4355">
        <v>20</v>
      </c>
      <c r="AB4355">
        <v>0.54</v>
      </c>
      <c r="AC4355">
        <v>155</v>
      </c>
      <c r="AD4355">
        <v>0.5</v>
      </c>
      <c r="AE4355">
        <v>0.02</v>
      </c>
      <c r="AF4355">
        <v>15</v>
      </c>
      <c r="AG4355">
        <v>770</v>
      </c>
      <c r="AH4355">
        <v>12</v>
      </c>
      <c r="AI4355">
        <v>1</v>
      </c>
      <c r="AJ4355">
        <v>2</v>
      </c>
      <c r="AK4355">
        <v>147</v>
      </c>
      <c r="AL4355">
        <v>0.01</v>
      </c>
      <c r="AM4355">
        <v>5</v>
      </c>
      <c r="AN4355">
        <v>5</v>
      </c>
      <c r="AO4355">
        <v>23</v>
      </c>
      <c r="AP4355">
        <v>5</v>
      </c>
      <c r="AQ4355">
        <v>22</v>
      </c>
    </row>
    <row r="4356" spans="1:43" hidden="1" x14ac:dyDescent="0.25">
      <c r="A4356" t="s">
        <v>16181</v>
      </c>
      <c r="B4356" t="s">
        <v>16182</v>
      </c>
      <c r="C4356" s="1" t="str">
        <f t="shared" si="313"/>
        <v>21:0118</v>
      </c>
      <c r="D4356" s="1" t="str">
        <f t="shared" si="314"/>
        <v>21:0027</v>
      </c>
      <c r="E4356" t="s">
        <v>14206</v>
      </c>
      <c r="F4356" t="s">
        <v>16183</v>
      </c>
      <c r="H4356">
        <v>63.912764199999998</v>
      </c>
      <c r="I4356">
        <v>-96.228587899999994</v>
      </c>
      <c r="J4356" s="1" t="str">
        <f t="shared" si="315"/>
        <v>Till</v>
      </c>
      <c r="K4356" s="1" t="str">
        <f t="shared" si="316"/>
        <v>&lt;63 micron</v>
      </c>
      <c r="L4356">
        <v>0.1</v>
      </c>
      <c r="M4356">
        <v>0.46</v>
      </c>
      <c r="N4356">
        <v>2</v>
      </c>
      <c r="O4356">
        <v>90</v>
      </c>
      <c r="P4356">
        <v>0.25</v>
      </c>
      <c r="Q4356">
        <v>1</v>
      </c>
      <c r="R4356">
        <v>0.23</v>
      </c>
      <c r="S4356">
        <v>0.25</v>
      </c>
      <c r="T4356">
        <v>2</v>
      </c>
      <c r="U4356">
        <v>24</v>
      </c>
      <c r="V4356">
        <v>3</v>
      </c>
      <c r="W4356">
        <v>1.02</v>
      </c>
      <c r="X4356">
        <v>5</v>
      </c>
      <c r="Y4356">
        <v>0.5</v>
      </c>
      <c r="Z4356">
        <v>0.06</v>
      </c>
      <c r="AA4356">
        <v>20</v>
      </c>
      <c r="AB4356">
        <v>0.24</v>
      </c>
      <c r="AC4356">
        <v>65</v>
      </c>
      <c r="AD4356">
        <v>0.5</v>
      </c>
      <c r="AE4356">
        <v>0.01</v>
      </c>
      <c r="AF4356">
        <v>9</v>
      </c>
      <c r="AG4356">
        <v>800</v>
      </c>
      <c r="AH4356">
        <v>6</v>
      </c>
      <c r="AI4356">
        <v>1</v>
      </c>
      <c r="AJ4356">
        <v>1</v>
      </c>
      <c r="AK4356">
        <v>135</v>
      </c>
      <c r="AL4356">
        <v>0.02</v>
      </c>
      <c r="AM4356">
        <v>5</v>
      </c>
      <c r="AN4356">
        <v>5</v>
      </c>
      <c r="AO4356">
        <v>16</v>
      </c>
      <c r="AP4356">
        <v>5</v>
      </c>
      <c r="AQ4356">
        <v>10</v>
      </c>
    </row>
    <row r="4357" spans="1:43" hidden="1" x14ac:dyDescent="0.25">
      <c r="A4357" t="s">
        <v>16184</v>
      </c>
      <c r="B4357" t="s">
        <v>16185</v>
      </c>
      <c r="C4357" s="1" t="str">
        <f t="shared" si="313"/>
        <v>21:0118</v>
      </c>
      <c r="D4357" s="1" t="str">
        <f t="shared" si="314"/>
        <v>21:0027</v>
      </c>
      <c r="E4357" t="s">
        <v>14342</v>
      </c>
      <c r="F4357" t="s">
        <v>16186</v>
      </c>
      <c r="H4357">
        <v>63.606598699999999</v>
      </c>
      <c r="I4357">
        <v>-96.1215926</v>
      </c>
      <c r="J4357" s="1" t="str">
        <f t="shared" si="315"/>
        <v>Till</v>
      </c>
      <c r="K4357" s="1" t="str">
        <f t="shared" si="316"/>
        <v>&lt;63 micron</v>
      </c>
      <c r="L4357">
        <v>0.1</v>
      </c>
      <c r="M4357">
        <v>0.6</v>
      </c>
      <c r="N4357">
        <v>4</v>
      </c>
      <c r="O4357">
        <v>200</v>
      </c>
      <c r="P4357">
        <v>0.25</v>
      </c>
      <c r="Q4357">
        <v>1</v>
      </c>
      <c r="R4357">
        <v>0.47</v>
      </c>
      <c r="S4357">
        <v>0.25</v>
      </c>
      <c r="T4357">
        <v>6</v>
      </c>
      <c r="U4357">
        <v>40</v>
      </c>
      <c r="V4357">
        <v>8</v>
      </c>
      <c r="W4357">
        <v>1.82</v>
      </c>
      <c r="X4357">
        <v>5</v>
      </c>
      <c r="Y4357">
        <v>0.5</v>
      </c>
      <c r="Z4357">
        <v>0.1</v>
      </c>
      <c r="AA4357">
        <v>30</v>
      </c>
      <c r="AB4357">
        <v>0.4</v>
      </c>
      <c r="AC4357">
        <v>255</v>
      </c>
      <c r="AD4357">
        <v>0.5</v>
      </c>
      <c r="AE4357">
        <v>0.01</v>
      </c>
      <c r="AF4357">
        <v>15</v>
      </c>
      <c r="AG4357">
        <v>1370</v>
      </c>
      <c r="AH4357">
        <v>12</v>
      </c>
      <c r="AI4357">
        <v>1</v>
      </c>
      <c r="AJ4357">
        <v>2</v>
      </c>
      <c r="AK4357">
        <v>87</v>
      </c>
      <c r="AL4357">
        <v>0.06</v>
      </c>
      <c r="AM4357">
        <v>5</v>
      </c>
      <c r="AN4357">
        <v>5</v>
      </c>
      <c r="AO4357">
        <v>33</v>
      </c>
      <c r="AP4357">
        <v>5</v>
      </c>
      <c r="AQ4357">
        <v>18</v>
      </c>
    </row>
    <row r="4358" spans="1:43" hidden="1" x14ac:dyDescent="0.25">
      <c r="A4358" t="s">
        <v>16187</v>
      </c>
      <c r="B4358" t="s">
        <v>16188</v>
      </c>
      <c r="C4358" s="1" t="str">
        <f t="shared" si="313"/>
        <v>21:0118</v>
      </c>
      <c r="D4358" s="1" t="str">
        <f t="shared" si="314"/>
        <v>21:0027</v>
      </c>
      <c r="E4358" t="s">
        <v>14478</v>
      </c>
      <c r="F4358" t="s">
        <v>16189</v>
      </c>
      <c r="H4358">
        <v>63.872013799999998</v>
      </c>
      <c r="I4358">
        <v>-96.071091699999997</v>
      </c>
      <c r="J4358" s="1" t="str">
        <f t="shared" si="315"/>
        <v>Till</v>
      </c>
      <c r="K4358" s="1" t="str">
        <f t="shared" si="316"/>
        <v>&lt;63 micron</v>
      </c>
      <c r="L4358">
        <v>0.1</v>
      </c>
      <c r="M4358">
        <v>1.32</v>
      </c>
      <c r="N4358">
        <v>6</v>
      </c>
      <c r="O4358">
        <v>310</v>
      </c>
      <c r="P4358">
        <v>0.5</v>
      </c>
      <c r="Q4358">
        <v>1</v>
      </c>
      <c r="R4358">
        <v>0.38</v>
      </c>
      <c r="S4358">
        <v>0.25</v>
      </c>
      <c r="T4358">
        <v>6</v>
      </c>
      <c r="U4358">
        <v>29</v>
      </c>
      <c r="V4358">
        <v>9</v>
      </c>
      <c r="W4358">
        <v>1.78</v>
      </c>
      <c r="X4358">
        <v>5</v>
      </c>
      <c r="Y4358">
        <v>0.5</v>
      </c>
      <c r="Z4358">
        <v>0.26</v>
      </c>
      <c r="AA4358">
        <v>20</v>
      </c>
      <c r="AB4358">
        <v>0.54</v>
      </c>
      <c r="AC4358">
        <v>195</v>
      </c>
      <c r="AD4358">
        <v>0.5</v>
      </c>
      <c r="AE4358">
        <v>0.01</v>
      </c>
      <c r="AF4358">
        <v>13</v>
      </c>
      <c r="AG4358">
        <v>740</v>
      </c>
      <c r="AH4358">
        <v>12</v>
      </c>
      <c r="AI4358">
        <v>1</v>
      </c>
      <c r="AJ4358">
        <v>2</v>
      </c>
      <c r="AK4358">
        <v>161</v>
      </c>
      <c r="AL4358">
        <v>0.01</v>
      </c>
      <c r="AM4358">
        <v>5</v>
      </c>
      <c r="AN4358">
        <v>5</v>
      </c>
      <c r="AO4358">
        <v>24</v>
      </c>
      <c r="AP4358">
        <v>5</v>
      </c>
      <c r="AQ4358">
        <v>24</v>
      </c>
    </row>
    <row r="4359" spans="1:43" hidden="1" x14ac:dyDescent="0.25">
      <c r="A4359" t="s">
        <v>16190</v>
      </c>
      <c r="B4359" t="s">
        <v>16191</v>
      </c>
      <c r="C4359" s="1" t="str">
        <f t="shared" si="313"/>
        <v>21:0118</v>
      </c>
      <c r="D4359" s="1" t="str">
        <f t="shared" si="314"/>
        <v>21:0027</v>
      </c>
      <c r="E4359" t="s">
        <v>14534</v>
      </c>
      <c r="F4359" t="s">
        <v>16192</v>
      </c>
      <c r="H4359">
        <v>63.813844799999998</v>
      </c>
      <c r="I4359">
        <v>-96.0246949</v>
      </c>
      <c r="J4359" s="1" t="str">
        <f t="shared" si="315"/>
        <v>Till</v>
      </c>
      <c r="K4359" s="1" t="str">
        <f t="shared" si="316"/>
        <v>&lt;63 micron</v>
      </c>
      <c r="L4359">
        <v>0.1</v>
      </c>
      <c r="M4359">
        <v>1.1100000000000001</v>
      </c>
      <c r="N4359">
        <v>6</v>
      </c>
      <c r="O4359">
        <v>220</v>
      </c>
      <c r="P4359">
        <v>0.5</v>
      </c>
      <c r="Q4359">
        <v>1</v>
      </c>
      <c r="R4359">
        <v>0.42</v>
      </c>
      <c r="S4359">
        <v>0.25</v>
      </c>
      <c r="T4359">
        <v>4</v>
      </c>
      <c r="U4359">
        <v>25</v>
      </c>
      <c r="V4359">
        <v>6</v>
      </c>
      <c r="W4359">
        <v>1.47</v>
      </c>
      <c r="X4359">
        <v>5</v>
      </c>
      <c r="Y4359">
        <v>0.5</v>
      </c>
      <c r="Z4359">
        <v>0.21</v>
      </c>
      <c r="AA4359">
        <v>20</v>
      </c>
      <c r="AB4359">
        <v>0.36</v>
      </c>
      <c r="AC4359">
        <v>145</v>
      </c>
      <c r="AD4359">
        <v>0.5</v>
      </c>
      <c r="AE4359">
        <v>0.03</v>
      </c>
      <c r="AF4359">
        <v>10</v>
      </c>
      <c r="AG4359">
        <v>840</v>
      </c>
      <c r="AH4359">
        <v>12</v>
      </c>
      <c r="AI4359">
        <v>1</v>
      </c>
      <c r="AJ4359">
        <v>2</v>
      </c>
      <c r="AK4359">
        <v>205</v>
      </c>
      <c r="AL4359">
        <v>0.02</v>
      </c>
      <c r="AM4359">
        <v>5</v>
      </c>
      <c r="AN4359">
        <v>5</v>
      </c>
      <c r="AO4359">
        <v>21</v>
      </c>
      <c r="AP4359">
        <v>5</v>
      </c>
      <c r="AQ4359">
        <v>18</v>
      </c>
    </row>
    <row r="4360" spans="1:43" hidden="1" x14ac:dyDescent="0.25">
      <c r="A4360" t="s">
        <v>16193</v>
      </c>
      <c r="B4360" t="s">
        <v>16194</v>
      </c>
      <c r="C4360" s="1" t="str">
        <f t="shared" si="313"/>
        <v>21:0118</v>
      </c>
      <c r="D4360" s="1" t="str">
        <f t="shared" si="314"/>
        <v>21:0027</v>
      </c>
      <c r="E4360" t="s">
        <v>14658</v>
      </c>
      <c r="F4360" t="s">
        <v>16195</v>
      </c>
      <c r="H4360">
        <v>63.829360800000003</v>
      </c>
      <c r="I4360">
        <v>-95.972016999999994</v>
      </c>
      <c r="J4360" s="1" t="str">
        <f t="shared" si="315"/>
        <v>Till</v>
      </c>
      <c r="K4360" s="1" t="str">
        <f t="shared" si="316"/>
        <v>&lt;63 micron</v>
      </c>
      <c r="L4360">
        <v>0.1</v>
      </c>
      <c r="M4360">
        <v>1.68</v>
      </c>
      <c r="N4360">
        <v>8</v>
      </c>
      <c r="O4360">
        <v>360</v>
      </c>
      <c r="P4360">
        <v>0.5</v>
      </c>
      <c r="Q4360">
        <v>1</v>
      </c>
      <c r="R4360">
        <v>0.35</v>
      </c>
      <c r="S4360">
        <v>0.25</v>
      </c>
      <c r="T4360">
        <v>6</v>
      </c>
      <c r="U4360">
        <v>28</v>
      </c>
      <c r="V4360">
        <v>11</v>
      </c>
      <c r="W4360">
        <v>1.77</v>
      </c>
      <c r="X4360">
        <v>5</v>
      </c>
      <c r="Y4360">
        <v>0.5</v>
      </c>
      <c r="Z4360">
        <v>0.32</v>
      </c>
      <c r="AA4360">
        <v>30</v>
      </c>
      <c r="AB4360">
        <v>0.56000000000000005</v>
      </c>
      <c r="AC4360">
        <v>190</v>
      </c>
      <c r="AD4360">
        <v>0.5</v>
      </c>
      <c r="AE4360">
        <v>0.01</v>
      </c>
      <c r="AF4360">
        <v>11</v>
      </c>
      <c r="AG4360">
        <v>780</v>
      </c>
      <c r="AH4360">
        <v>12</v>
      </c>
      <c r="AI4360">
        <v>1</v>
      </c>
      <c r="AJ4360">
        <v>3</v>
      </c>
      <c r="AK4360">
        <v>166</v>
      </c>
      <c r="AL4360">
        <v>0.02</v>
      </c>
      <c r="AM4360">
        <v>5</v>
      </c>
      <c r="AN4360">
        <v>5</v>
      </c>
      <c r="AO4360">
        <v>26</v>
      </c>
      <c r="AP4360">
        <v>5</v>
      </c>
      <c r="AQ4360">
        <v>24</v>
      </c>
    </row>
    <row r="4361" spans="1:43" hidden="1" x14ac:dyDescent="0.25">
      <c r="A4361" t="s">
        <v>16196</v>
      </c>
      <c r="B4361" t="s">
        <v>16197</v>
      </c>
      <c r="C4361" s="1" t="str">
        <f t="shared" si="313"/>
        <v>21:0118</v>
      </c>
      <c r="D4361" s="1" t="str">
        <f t="shared" si="314"/>
        <v>21:0027</v>
      </c>
      <c r="E4361" t="s">
        <v>14790</v>
      </c>
      <c r="F4361" t="s">
        <v>16198</v>
      </c>
      <c r="H4361">
        <v>63.887062399999998</v>
      </c>
      <c r="I4361">
        <v>-95.895216700000006</v>
      </c>
      <c r="J4361" s="1" t="str">
        <f t="shared" si="315"/>
        <v>Till</v>
      </c>
      <c r="K4361" s="1" t="str">
        <f t="shared" si="316"/>
        <v>&lt;63 micron</v>
      </c>
      <c r="L4361">
        <v>0.1</v>
      </c>
      <c r="M4361">
        <v>1.51</v>
      </c>
      <c r="N4361">
        <v>6</v>
      </c>
      <c r="O4361">
        <v>480</v>
      </c>
      <c r="P4361">
        <v>0.5</v>
      </c>
      <c r="Q4361">
        <v>1</v>
      </c>
      <c r="R4361">
        <v>0.32</v>
      </c>
      <c r="S4361">
        <v>0.25</v>
      </c>
      <c r="T4361">
        <v>6</v>
      </c>
      <c r="U4361">
        <v>30</v>
      </c>
      <c r="V4361">
        <v>10</v>
      </c>
      <c r="W4361">
        <v>1.82</v>
      </c>
      <c r="X4361">
        <v>5</v>
      </c>
      <c r="Y4361">
        <v>0.5</v>
      </c>
      <c r="Z4361">
        <v>0.24</v>
      </c>
      <c r="AA4361">
        <v>30</v>
      </c>
      <c r="AB4361">
        <v>0.43</v>
      </c>
      <c r="AC4361">
        <v>195</v>
      </c>
      <c r="AD4361">
        <v>0.5</v>
      </c>
      <c r="AE4361">
        <v>0.01</v>
      </c>
      <c r="AF4361">
        <v>8</v>
      </c>
      <c r="AG4361">
        <v>920</v>
      </c>
      <c r="AH4361">
        <v>18</v>
      </c>
      <c r="AI4361">
        <v>1</v>
      </c>
      <c r="AJ4361">
        <v>2</v>
      </c>
      <c r="AK4361">
        <v>224</v>
      </c>
      <c r="AL4361">
        <v>0.02</v>
      </c>
      <c r="AM4361">
        <v>5</v>
      </c>
      <c r="AN4361">
        <v>5</v>
      </c>
      <c r="AO4361">
        <v>26</v>
      </c>
      <c r="AP4361">
        <v>5</v>
      </c>
      <c r="AQ4361">
        <v>22</v>
      </c>
    </row>
    <row r="4362" spans="1:43" hidden="1" x14ac:dyDescent="0.25">
      <c r="A4362" t="s">
        <v>16199</v>
      </c>
      <c r="B4362" t="s">
        <v>16200</v>
      </c>
      <c r="C4362" s="1" t="str">
        <f t="shared" si="313"/>
        <v>21:0118</v>
      </c>
      <c r="D4362" s="1" t="str">
        <f t="shared" si="314"/>
        <v>21:0027</v>
      </c>
      <c r="E4362" t="s">
        <v>14842</v>
      </c>
      <c r="F4362" t="s">
        <v>16201</v>
      </c>
      <c r="H4362">
        <v>63.872190099999997</v>
      </c>
      <c r="I4362">
        <v>-95.862257499999998</v>
      </c>
      <c r="J4362" s="1" t="str">
        <f t="shared" si="315"/>
        <v>Till</v>
      </c>
      <c r="K4362" s="1" t="str">
        <f t="shared" si="316"/>
        <v>&lt;63 micron</v>
      </c>
      <c r="L4362">
        <v>0.1</v>
      </c>
      <c r="M4362">
        <v>1.38</v>
      </c>
      <c r="N4362">
        <v>6</v>
      </c>
      <c r="O4362">
        <v>430</v>
      </c>
      <c r="P4362">
        <v>0.5</v>
      </c>
      <c r="Q4362">
        <v>1</v>
      </c>
      <c r="R4362">
        <v>0.49</v>
      </c>
      <c r="S4362">
        <v>0.25</v>
      </c>
      <c r="T4362">
        <v>6</v>
      </c>
      <c r="U4362">
        <v>27</v>
      </c>
      <c r="V4362">
        <v>8</v>
      </c>
      <c r="W4362">
        <v>1.74</v>
      </c>
      <c r="X4362">
        <v>5</v>
      </c>
      <c r="Y4362">
        <v>0.5</v>
      </c>
      <c r="Z4362">
        <v>0.22</v>
      </c>
      <c r="AA4362">
        <v>30</v>
      </c>
      <c r="AB4362">
        <v>0.49</v>
      </c>
      <c r="AC4362">
        <v>165</v>
      </c>
      <c r="AD4362">
        <v>0.5</v>
      </c>
      <c r="AE4362">
        <v>0.01</v>
      </c>
      <c r="AF4362">
        <v>10</v>
      </c>
      <c r="AG4362">
        <v>840</v>
      </c>
      <c r="AH4362">
        <v>14</v>
      </c>
      <c r="AI4362">
        <v>1</v>
      </c>
      <c r="AJ4362">
        <v>2</v>
      </c>
      <c r="AK4362">
        <v>205</v>
      </c>
      <c r="AL4362">
        <v>0.01</v>
      </c>
      <c r="AM4362">
        <v>5</v>
      </c>
      <c r="AN4362">
        <v>5</v>
      </c>
      <c r="AO4362">
        <v>25</v>
      </c>
      <c r="AP4362">
        <v>5</v>
      </c>
      <c r="AQ4362">
        <v>22</v>
      </c>
    </row>
    <row r="4363" spans="1:43" hidden="1" x14ac:dyDescent="0.25">
      <c r="A4363" t="s">
        <v>16202</v>
      </c>
      <c r="B4363" t="s">
        <v>16203</v>
      </c>
      <c r="C4363" s="1" t="str">
        <f t="shared" si="313"/>
        <v>21:0118</v>
      </c>
      <c r="D4363" s="1" t="str">
        <f t="shared" si="314"/>
        <v>21:0027</v>
      </c>
      <c r="E4363" t="s">
        <v>14986</v>
      </c>
      <c r="F4363" t="s">
        <v>16204</v>
      </c>
      <c r="H4363">
        <v>63.989382399999997</v>
      </c>
      <c r="I4363">
        <v>-95.809921000000003</v>
      </c>
      <c r="J4363" s="1" t="str">
        <f t="shared" si="315"/>
        <v>Till</v>
      </c>
      <c r="K4363" s="1" t="str">
        <f t="shared" si="316"/>
        <v>&lt;63 micron</v>
      </c>
      <c r="L4363">
        <v>0.1</v>
      </c>
      <c r="M4363">
        <v>1.59</v>
      </c>
      <c r="N4363">
        <v>6</v>
      </c>
      <c r="O4363">
        <v>400</v>
      </c>
      <c r="P4363">
        <v>0.5</v>
      </c>
      <c r="Q4363">
        <v>1</v>
      </c>
      <c r="R4363">
        <v>0.36</v>
      </c>
      <c r="S4363">
        <v>0.25</v>
      </c>
      <c r="T4363">
        <v>6</v>
      </c>
      <c r="U4363">
        <v>29</v>
      </c>
      <c r="V4363">
        <v>10</v>
      </c>
      <c r="W4363">
        <v>1.92</v>
      </c>
      <c r="X4363">
        <v>5</v>
      </c>
      <c r="Y4363">
        <v>0.5</v>
      </c>
      <c r="Z4363">
        <v>0.37</v>
      </c>
      <c r="AA4363">
        <v>30</v>
      </c>
      <c r="AB4363">
        <v>0.56999999999999995</v>
      </c>
      <c r="AC4363">
        <v>235</v>
      </c>
      <c r="AD4363">
        <v>0.5</v>
      </c>
      <c r="AE4363">
        <v>0.01</v>
      </c>
      <c r="AF4363">
        <v>11</v>
      </c>
      <c r="AG4363">
        <v>750</v>
      </c>
      <c r="AH4363">
        <v>14</v>
      </c>
      <c r="AI4363">
        <v>1</v>
      </c>
      <c r="AJ4363">
        <v>2</v>
      </c>
      <c r="AK4363">
        <v>124</v>
      </c>
      <c r="AL4363">
        <v>0.03</v>
      </c>
      <c r="AM4363">
        <v>5</v>
      </c>
      <c r="AN4363">
        <v>5</v>
      </c>
      <c r="AO4363">
        <v>31</v>
      </c>
      <c r="AP4363">
        <v>5</v>
      </c>
      <c r="AQ4363">
        <v>30</v>
      </c>
    </row>
    <row r="4364" spans="1:43" hidden="1" x14ac:dyDescent="0.25">
      <c r="A4364" t="s">
        <v>16205</v>
      </c>
      <c r="B4364" t="s">
        <v>16206</v>
      </c>
      <c r="C4364" s="1" t="str">
        <f t="shared" ref="C4364:C4374" si="317">HYPERLINK("http://geochem.nrcan.gc.ca/cdogs/content/bdl/bdl210118_e.htm", "21:0118")</f>
        <v>21:0118</v>
      </c>
      <c r="D4364" s="1" t="str">
        <f t="shared" ref="D4364:D4374" si="318">HYPERLINK("http://geochem.nrcan.gc.ca/cdogs/content/svy/svy210027_e.htm", "21:0027")</f>
        <v>21:0027</v>
      </c>
      <c r="E4364" t="s">
        <v>15014</v>
      </c>
      <c r="F4364" t="s">
        <v>16207</v>
      </c>
      <c r="H4364">
        <v>63.823159799999999</v>
      </c>
      <c r="I4364">
        <v>-95.763729699999999</v>
      </c>
      <c r="J4364" s="1" t="str">
        <f t="shared" ref="J4364:J4399" si="319">HYPERLINK("http://geochem.nrcan.gc.ca/cdogs/content/kwd/kwd020044_e.htm", "Till")</f>
        <v>Till</v>
      </c>
      <c r="K4364" s="1" t="str">
        <f t="shared" ref="K4364:K4374" si="320">HYPERLINK("http://geochem.nrcan.gc.ca/cdogs/content/kwd/kwd080004_e.htm", "&lt;63 micron")</f>
        <v>&lt;63 micron</v>
      </c>
      <c r="L4364">
        <v>0.1</v>
      </c>
      <c r="M4364">
        <v>1.29</v>
      </c>
      <c r="N4364">
        <v>6</v>
      </c>
      <c r="O4364">
        <v>360</v>
      </c>
      <c r="P4364">
        <v>0.5</v>
      </c>
      <c r="Q4364">
        <v>1</v>
      </c>
      <c r="R4364">
        <v>0.33</v>
      </c>
      <c r="S4364">
        <v>0.25</v>
      </c>
      <c r="T4364">
        <v>4</v>
      </c>
      <c r="U4364">
        <v>22</v>
      </c>
      <c r="V4364">
        <v>9</v>
      </c>
      <c r="W4364">
        <v>1.65</v>
      </c>
      <c r="X4364">
        <v>5</v>
      </c>
      <c r="Y4364">
        <v>0.5</v>
      </c>
      <c r="Z4364">
        <v>0.23</v>
      </c>
      <c r="AA4364">
        <v>30</v>
      </c>
      <c r="AB4364">
        <v>0.42</v>
      </c>
      <c r="AC4364">
        <v>175</v>
      </c>
      <c r="AD4364">
        <v>0.5</v>
      </c>
      <c r="AE4364">
        <v>0.01</v>
      </c>
      <c r="AF4364">
        <v>9</v>
      </c>
      <c r="AG4364">
        <v>800</v>
      </c>
      <c r="AH4364">
        <v>12</v>
      </c>
      <c r="AI4364">
        <v>1</v>
      </c>
      <c r="AJ4364">
        <v>2</v>
      </c>
      <c r="AK4364">
        <v>168</v>
      </c>
      <c r="AL4364">
        <v>0.02</v>
      </c>
      <c r="AM4364">
        <v>5</v>
      </c>
      <c r="AN4364">
        <v>5</v>
      </c>
      <c r="AO4364">
        <v>24</v>
      </c>
      <c r="AP4364">
        <v>5</v>
      </c>
      <c r="AQ4364">
        <v>20</v>
      </c>
    </row>
    <row r="4365" spans="1:43" hidden="1" x14ac:dyDescent="0.25">
      <c r="A4365" t="s">
        <v>16208</v>
      </c>
      <c r="B4365" t="s">
        <v>16209</v>
      </c>
      <c r="C4365" s="1" t="str">
        <f t="shared" si="317"/>
        <v>21:0118</v>
      </c>
      <c r="D4365" s="1" t="str">
        <f t="shared" si="318"/>
        <v>21:0027</v>
      </c>
      <c r="E4365" t="s">
        <v>15186</v>
      </c>
      <c r="F4365" t="s">
        <v>16210</v>
      </c>
      <c r="H4365">
        <v>64.002521099999996</v>
      </c>
      <c r="I4365">
        <v>-95.519473700000006</v>
      </c>
      <c r="J4365" s="1" t="str">
        <f t="shared" si="319"/>
        <v>Till</v>
      </c>
      <c r="K4365" s="1" t="str">
        <f t="shared" si="320"/>
        <v>&lt;63 micron</v>
      </c>
      <c r="L4365">
        <v>0.1</v>
      </c>
      <c r="M4365">
        <v>0.48</v>
      </c>
      <c r="N4365">
        <v>4</v>
      </c>
      <c r="O4365">
        <v>410</v>
      </c>
      <c r="P4365">
        <v>0.25</v>
      </c>
      <c r="Q4365">
        <v>1</v>
      </c>
      <c r="R4365">
        <v>0.28999999999999998</v>
      </c>
      <c r="S4365">
        <v>0.25</v>
      </c>
      <c r="T4365">
        <v>3</v>
      </c>
      <c r="U4365">
        <v>12</v>
      </c>
      <c r="V4365">
        <v>4</v>
      </c>
      <c r="W4365">
        <v>1.22</v>
      </c>
      <c r="X4365">
        <v>5</v>
      </c>
      <c r="Y4365">
        <v>0.5</v>
      </c>
      <c r="Z4365">
        <v>0.09</v>
      </c>
      <c r="AA4365">
        <v>30</v>
      </c>
      <c r="AB4365">
        <v>0.19</v>
      </c>
      <c r="AC4365">
        <v>135</v>
      </c>
      <c r="AD4365">
        <v>0.5</v>
      </c>
      <c r="AE4365">
        <v>0.01</v>
      </c>
      <c r="AF4365">
        <v>4</v>
      </c>
      <c r="AG4365">
        <v>810</v>
      </c>
      <c r="AH4365">
        <v>8</v>
      </c>
      <c r="AI4365">
        <v>1</v>
      </c>
      <c r="AJ4365">
        <v>1</v>
      </c>
      <c r="AK4365">
        <v>160</v>
      </c>
      <c r="AL4365">
        <v>0.03</v>
      </c>
      <c r="AM4365">
        <v>5</v>
      </c>
      <c r="AN4365">
        <v>5</v>
      </c>
      <c r="AO4365">
        <v>16</v>
      </c>
      <c r="AP4365">
        <v>5</v>
      </c>
      <c r="AQ4365">
        <v>12</v>
      </c>
    </row>
    <row r="4366" spans="1:43" hidden="1" x14ac:dyDescent="0.25">
      <c r="A4366" t="s">
        <v>16211</v>
      </c>
      <c r="B4366" t="s">
        <v>16212</v>
      </c>
      <c r="C4366" s="1" t="str">
        <f t="shared" si="317"/>
        <v>21:0118</v>
      </c>
      <c r="D4366" s="1" t="str">
        <f t="shared" si="318"/>
        <v>21:0027</v>
      </c>
      <c r="E4366" t="s">
        <v>15254</v>
      </c>
      <c r="F4366" t="s">
        <v>16213</v>
      </c>
      <c r="H4366">
        <v>63.975382400000001</v>
      </c>
      <c r="I4366">
        <v>-95.344020599999993</v>
      </c>
      <c r="J4366" s="1" t="str">
        <f t="shared" si="319"/>
        <v>Till</v>
      </c>
      <c r="K4366" s="1" t="str">
        <f t="shared" si="320"/>
        <v>&lt;63 micron</v>
      </c>
      <c r="L4366">
        <v>0.1</v>
      </c>
      <c r="M4366">
        <v>0.9</v>
      </c>
      <c r="N4366">
        <v>8</v>
      </c>
      <c r="O4366">
        <v>230</v>
      </c>
      <c r="P4366">
        <v>0.25</v>
      </c>
      <c r="Q4366">
        <v>1</v>
      </c>
      <c r="R4366">
        <v>0.33</v>
      </c>
      <c r="S4366">
        <v>0.25</v>
      </c>
      <c r="T4366">
        <v>4</v>
      </c>
      <c r="U4366">
        <v>17</v>
      </c>
      <c r="V4366">
        <v>11</v>
      </c>
      <c r="W4366">
        <v>1.55</v>
      </c>
      <c r="X4366">
        <v>5</v>
      </c>
      <c r="Y4366">
        <v>0.5</v>
      </c>
      <c r="Z4366">
        <v>0.19</v>
      </c>
      <c r="AA4366">
        <v>20</v>
      </c>
      <c r="AB4366">
        <v>0.36</v>
      </c>
      <c r="AC4366">
        <v>205</v>
      </c>
      <c r="AD4366">
        <v>0.5</v>
      </c>
      <c r="AE4366">
        <v>0.01</v>
      </c>
      <c r="AF4366">
        <v>8</v>
      </c>
      <c r="AG4366">
        <v>700</v>
      </c>
      <c r="AH4366">
        <v>8</v>
      </c>
      <c r="AI4366">
        <v>1</v>
      </c>
      <c r="AJ4366">
        <v>1</v>
      </c>
      <c r="AK4366">
        <v>68</v>
      </c>
      <c r="AL4366">
        <v>0.03</v>
      </c>
      <c r="AM4366">
        <v>5</v>
      </c>
      <c r="AN4366">
        <v>5</v>
      </c>
      <c r="AO4366">
        <v>20</v>
      </c>
      <c r="AP4366">
        <v>5</v>
      </c>
      <c r="AQ4366">
        <v>24</v>
      </c>
    </row>
    <row r="4367" spans="1:43" hidden="1" x14ac:dyDescent="0.25">
      <c r="A4367" t="s">
        <v>16214</v>
      </c>
      <c r="B4367" t="s">
        <v>16215</v>
      </c>
      <c r="C4367" s="1" t="str">
        <f t="shared" si="317"/>
        <v>21:0118</v>
      </c>
      <c r="D4367" s="1" t="str">
        <f t="shared" si="318"/>
        <v>21:0027</v>
      </c>
      <c r="E4367" t="s">
        <v>15318</v>
      </c>
      <c r="F4367" t="s">
        <v>16216</v>
      </c>
      <c r="H4367">
        <v>63.672061800000002</v>
      </c>
      <c r="I4367">
        <v>-95.212802400000001</v>
      </c>
      <c r="J4367" s="1" t="str">
        <f t="shared" si="319"/>
        <v>Till</v>
      </c>
      <c r="K4367" s="1" t="str">
        <f t="shared" si="320"/>
        <v>&lt;63 micron</v>
      </c>
      <c r="L4367">
        <v>0.1</v>
      </c>
      <c r="M4367">
        <v>0.99</v>
      </c>
      <c r="N4367">
        <v>4</v>
      </c>
      <c r="O4367">
        <v>360</v>
      </c>
      <c r="P4367">
        <v>0.25</v>
      </c>
      <c r="Q4367">
        <v>1</v>
      </c>
      <c r="R4367">
        <v>0.31</v>
      </c>
      <c r="S4367">
        <v>0.25</v>
      </c>
      <c r="T4367">
        <v>4</v>
      </c>
      <c r="U4367">
        <v>20</v>
      </c>
      <c r="V4367">
        <v>9</v>
      </c>
      <c r="W4367">
        <v>1.5</v>
      </c>
      <c r="X4367">
        <v>5</v>
      </c>
      <c r="Y4367">
        <v>0.5</v>
      </c>
      <c r="Z4367">
        <v>0.18</v>
      </c>
      <c r="AA4367">
        <v>30</v>
      </c>
      <c r="AB4367">
        <v>0.38</v>
      </c>
      <c r="AC4367">
        <v>165</v>
      </c>
      <c r="AD4367">
        <v>0.5</v>
      </c>
      <c r="AE4367">
        <v>0.01</v>
      </c>
      <c r="AF4367">
        <v>7</v>
      </c>
      <c r="AG4367">
        <v>740</v>
      </c>
      <c r="AH4367">
        <v>8</v>
      </c>
      <c r="AI4367">
        <v>1</v>
      </c>
      <c r="AJ4367">
        <v>2</v>
      </c>
      <c r="AK4367">
        <v>101</v>
      </c>
      <c r="AL4367">
        <v>0.02</v>
      </c>
      <c r="AM4367">
        <v>5</v>
      </c>
      <c r="AN4367">
        <v>5</v>
      </c>
      <c r="AO4367">
        <v>21</v>
      </c>
      <c r="AP4367">
        <v>5</v>
      </c>
      <c r="AQ4367">
        <v>22</v>
      </c>
    </row>
    <row r="4368" spans="1:43" hidden="1" x14ac:dyDescent="0.25">
      <c r="A4368" t="s">
        <v>16217</v>
      </c>
      <c r="B4368" t="s">
        <v>16218</v>
      </c>
      <c r="C4368" s="1" t="str">
        <f t="shared" si="317"/>
        <v>21:0118</v>
      </c>
      <c r="D4368" s="1" t="str">
        <f t="shared" si="318"/>
        <v>21:0027</v>
      </c>
      <c r="E4368" t="s">
        <v>15386</v>
      </c>
      <c r="F4368" t="s">
        <v>16219</v>
      </c>
      <c r="H4368">
        <v>63.673098500000002</v>
      </c>
      <c r="I4368">
        <v>-95.149155500000006</v>
      </c>
      <c r="J4368" s="1" t="str">
        <f t="shared" si="319"/>
        <v>Till</v>
      </c>
      <c r="K4368" s="1" t="str">
        <f t="shared" si="320"/>
        <v>&lt;63 micron</v>
      </c>
      <c r="L4368">
        <v>0.1</v>
      </c>
      <c r="M4368">
        <v>0.82</v>
      </c>
      <c r="N4368">
        <v>4</v>
      </c>
      <c r="O4368">
        <v>300</v>
      </c>
      <c r="P4368">
        <v>0.25</v>
      </c>
      <c r="Q4368">
        <v>1</v>
      </c>
      <c r="R4368">
        <v>0.3</v>
      </c>
      <c r="S4368">
        <v>0.25</v>
      </c>
      <c r="T4368">
        <v>4</v>
      </c>
      <c r="U4368">
        <v>17</v>
      </c>
      <c r="V4368">
        <v>7</v>
      </c>
      <c r="W4368">
        <v>1.43</v>
      </c>
      <c r="X4368">
        <v>5</v>
      </c>
      <c r="Y4368">
        <v>0.5</v>
      </c>
      <c r="Z4368">
        <v>0.15</v>
      </c>
      <c r="AA4368">
        <v>20</v>
      </c>
      <c r="AB4368">
        <v>0.3</v>
      </c>
      <c r="AC4368">
        <v>195</v>
      </c>
      <c r="AD4368">
        <v>0.5</v>
      </c>
      <c r="AE4368">
        <v>0.01</v>
      </c>
      <c r="AF4368">
        <v>3</v>
      </c>
      <c r="AG4368">
        <v>710</v>
      </c>
      <c r="AH4368">
        <v>6</v>
      </c>
      <c r="AI4368">
        <v>1</v>
      </c>
      <c r="AJ4368">
        <v>1</v>
      </c>
      <c r="AK4368">
        <v>101</v>
      </c>
      <c r="AL4368">
        <v>0.02</v>
      </c>
      <c r="AM4368">
        <v>5</v>
      </c>
      <c r="AN4368">
        <v>5</v>
      </c>
      <c r="AO4368">
        <v>19</v>
      </c>
      <c r="AP4368">
        <v>5</v>
      </c>
      <c r="AQ4368">
        <v>18</v>
      </c>
    </row>
    <row r="4369" spans="1:43" hidden="1" x14ac:dyDescent="0.25">
      <c r="A4369" t="s">
        <v>16220</v>
      </c>
      <c r="B4369" t="s">
        <v>16221</v>
      </c>
      <c r="C4369" s="1" t="str">
        <f t="shared" si="317"/>
        <v>21:0118</v>
      </c>
      <c r="D4369" s="1" t="str">
        <f t="shared" si="318"/>
        <v>21:0027</v>
      </c>
      <c r="E4369" t="s">
        <v>15454</v>
      </c>
      <c r="F4369" t="s">
        <v>16222</v>
      </c>
      <c r="H4369">
        <v>63.6434292</v>
      </c>
      <c r="I4369">
        <v>-95.089189399999995</v>
      </c>
      <c r="J4369" s="1" t="str">
        <f t="shared" si="319"/>
        <v>Till</v>
      </c>
      <c r="K4369" s="1" t="str">
        <f t="shared" si="320"/>
        <v>&lt;63 micron</v>
      </c>
      <c r="L4369">
        <v>0.1</v>
      </c>
      <c r="M4369">
        <v>1.4</v>
      </c>
      <c r="N4369">
        <v>6</v>
      </c>
      <c r="O4369">
        <v>370</v>
      </c>
      <c r="P4369">
        <v>0.5</v>
      </c>
      <c r="Q4369">
        <v>1</v>
      </c>
      <c r="R4369">
        <v>0.36</v>
      </c>
      <c r="S4369">
        <v>0.25</v>
      </c>
      <c r="T4369">
        <v>6</v>
      </c>
      <c r="U4369">
        <v>26</v>
      </c>
      <c r="V4369">
        <v>12</v>
      </c>
      <c r="W4369">
        <v>1.98</v>
      </c>
      <c r="X4369">
        <v>5</v>
      </c>
      <c r="Y4369">
        <v>0.5</v>
      </c>
      <c r="Z4369">
        <v>0.28999999999999998</v>
      </c>
      <c r="AA4369">
        <v>30</v>
      </c>
      <c r="AB4369">
        <v>0.53</v>
      </c>
      <c r="AC4369">
        <v>250</v>
      </c>
      <c r="AD4369">
        <v>0.5</v>
      </c>
      <c r="AE4369">
        <v>0.01</v>
      </c>
      <c r="AF4369">
        <v>9</v>
      </c>
      <c r="AG4369">
        <v>730</v>
      </c>
      <c r="AH4369">
        <v>14</v>
      </c>
      <c r="AI4369">
        <v>1</v>
      </c>
      <c r="AJ4369">
        <v>2</v>
      </c>
      <c r="AK4369">
        <v>102</v>
      </c>
      <c r="AL4369">
        <v>0.03</v>
      </c>
      <c r="AM4369">
        <v>5</v>
      </c>
      <c r="AN4369">
        <v>5</v>
      </c>
      <c r="AO4369">
        <v>27</v>
      </c>
      <c r="AP4369">
        <v>5</v>
      </c>
      <c r="AQ4369">
        <v>32</v>
      </c>
    </row>
    <row r="4370" spans="1:43" hidden="1" x14ac:dyDescent="0.25">
      <c r="A4370" t="s">
        <v>16223</v>
      </c>
      <c r="B4370" t="s">
        <v>16224</v>
      </c>
      <c r="C4370" s="1" t="str">
        <f t="shared" si="317"/>
        <v>21:0118</v>
      </c>
      <c r="D4370" s="1" t="str">
        <f t="shared" si="318"/>
        <v>21:0027</v>
      </c>
      <c r="E4370" t="s">
        <v>15610</v>
      </c>
      <c r="F4370" t="s">
        <v>16225</v>
      </c>
      <c r="H4370">
        <v>63.658753400000002</v>
      </c>
      <c r="I4370">
        <v>-94.958509399999997</v>
      </c>
      <c r="J4370" s="1" t="str">
        <f t="shared" si="319"/>
        <v>Till</v>
      </c>
      <c r="K4370" s="1" t="str">
        <f t="shared" si="320"/>
        <v>&lt;63 micron</v>
      </c>
      <c r="L4370">
        <v>0.1</v>
      </c>
      <c r="M4370">
        <v>1.01</v>
      </c>
      <c r="N4370">
        <v>6</v>
      </c>
      <c r="O4370">
        <v>200</v>
      </c>
      <c r="P4370">
        <v>0.25</v>
      </c>
      <c r="Q4370">
        <v>1</v>
      </c>
      <c r="R4370">
        <v>0.4</v>
      </c>
      <c r="S4370">
        <v>0.25</v>
      </c>
      <c r="T4370">
        <v>6</v>
      </c>
      <c r="U4370">
        <v>22</v>
      </c>
      <c r="V4370">
        <v>10</v>
      </c>
      <c r="W4370">
        <v>1.7</v>
      </c>
      <c r="X4370">
        <v>5</v>
      </c>
      <c r="Y4370">
        <v>0.5</v>
      </c>
      <c r="Z4370">
        <v>0.22</v>
      </c>
      <c r="AA4370">
        <v>20</v>
      </c>
      <c r="AB4370">
        <v>0.44</v>
      </c>
      <c r="AC4370">
        <v>165</v>
      </c>
      <c r="AD4370">
        <v>0.5</v>
      </c>
      <c r="AE4370">
        <v>0.01</v>
      </c>
      <c r="AF4370">
        <v>9</v>
      </c>
      <c r="AG4370">
        <v>750</v>
      </c>
      <c r="AH4370">
        <v>8</v>
      </c>
      <c r="AI4370">
        <v>1</v>
      </c>
      <c r="AJ4370">
        <v>2</v>
      </c>
      <c r="AK4370">
        <v>75</v>
      </c>
      <c r="AL4370">
        <v>0.06</v>
      </c>
      <c r="AM4370">
        <v>5</v>
      </c>
      <c r="AN4370">
        <v>5</v>
      </c>
      <c r="AO4370">
        <v>28</v>
      </c>
      <c r="AP4370">
        <v>5</v>
      </c>
      <c r="AQ4370">
        <v>26</v>
      </c>
    </row>
    <row r="4371" spans="1:43" hidden="1" x14ac:dyDescent="0.25">
      <c r="A4371" t="s">
        <v>16226</v>
      </c>
      <c r="B4371" t="s">
        <v>16227</v>
      </c>
      <c r="C4371" s="1" t="str">
        <f t="shared" si="317"/>
        <v>21:0118</v>
      </c>
      <c r="D4371" s="1" t="str">
        <f t="shared" si="318"/>
        <v>21:0027</v>
      </c>
      <c r="E4371" t="s">
        <v>15646</v>
      </c>
      <c r="F4371" t="s">
        <v>16228</v>
      </c>
      <c r="H4371">
        <v>63.658110399999998</v>
      </c>
      <c r="I4371">
        <v>-94.933046500000003</v>
      </c>
      <c r="J4371" s="1" t="str">
        <f t="shared" si="319"/>
        <v>Till</v>
      </c>
      <c r="K4371" s="1" t="str">
        <f t="shared" si="320"/>
        <v>&lt;63 micron</v>
      </c>
      <c r="L4371">
        <v>0.1</v>
      </c>
      <c r="M4371">
        <v>0.7</v>
      </c>
      <c r="N4371">
        <v>6</v>
      </c>
      <c r="O4371">
        <v>160</v>
      </c>
      <c r="P4371">
        <v>0.25</v>
      </c>
      <c r="Q4371">
        <v>1</v>
      </c>
      <c r="R4371">
        <v>0.35</v>
      </c>
      <c r="S4371">
        <v>0.25</v>
      </c>
      <c r="T4371">
        <v>3</v>
      </c>
      <c r="U4371">
        <v>16</v>
      </c>
      <c r="V4371">
        <v>9</v>
      </c>
      <c r="W4371">
        <v>1.34</v>
      </c>
      <c r="X4371">
        <v>5</v>
      </c>
      <c r="Y4371">
        <v>0.5</v>
      </c>
      <c r="Z4371">
        <v>0.13</v>
      </c>
      <c r="AA4371">
        <v>20</v>
      </c>
      <c r="AB4371">
        <v>0.27</v>
      </c>
      <c r="AC4371">
        <v>135</v>
      </c>
      <c r="AD4371">
        <v>0.5</v>
      </c>
      <c r="AE4371">
        <v>0.01</v>
      </c>
      <c r="AF4371">
        <v>5</v>
      </c>
      <c r="AG4371">
        <v>750</v>
      </c>
      <c r="AH4371">
        <v>6</v>
      </c>
      <c r="AI4371">
        <v>1</v>
      </c>
      <c r="AJ4371">
        <v>1</v>
      </c>
      <c r="AK4371">
        <v>85</v>
      </c>
      <c r="AL4371">
        <v>0.04</v>
      </c>
      <c r="AM4371">
        <v>5</v>
      </c>
      <c r="AN4371">
        <v>5</v>
      </c>
      <c r="AO4371">
        <v>19</v>
      </c>
      <c r="AP4371">
        <v>5</v>
      </c>
      <c r="AQ4371">
        <v>18</v>
      </c>
    </row>
    <row r="4372" spans="1:43" hidden="1" x14ac:dyDescent="0.25">
      <c r="A4372" t="s">
        <v>16229</v>
      </c>
      <c r="B4372" t="s">
        <v>16230</v>
      </c>
      <c r="C4372" s="1" t="str">
        <f t="shared" si="317"/>
        <v>21:0118</v>
      </c>
      <c r="D4372" s="1" t="str">
        <f t="shared" si="318"/>
        <v>21:0027</v>
      </c>
      <c r="E4372" t="s">
        <v>15742</v>
      </c>
      <c r="F4372" t="s">
        <v>16231</v>
      </c>
      <c r="H4372">
        <v>63.673129000000003</v>
      </c>
      <c r="I4372">
        <v>-94.869944899999993</v>
      </c>
      <c r="J4372" s="1" t="str">
        <f t="shared" si="319"/>
        <v>Till</v>
      </c>
      <c r="K4372" s="1" t="str">
        <f t="shared" si="320"/>
        <v>&lt;63 micron</v>
      </c>
      <c r="L4372">
        <v>0.1</v>
      </c>
      <c r="M4372">
        <v>1.21</v>
      </c>
      <c r="N4372">
        <v>6</v>
      </c>
      <c r="O4372">
        <v>240</v>
      </c>
      <c r="P4372">
        <v>0.25</v>
      </c>
      <c r="Q4372">
        <v>1</v>
      </c>
      <c r="R4372">
        <v>0.37</v>
      </c>
      <c r="S4372">
        <v>0.25</v>
      </c>
      <c r="T4372">
        <v>5</v>
      </c>
      <c r="U4372">
        <v>22</v>
      </c>
      <c r="V4372">
        <v>13</v>
      </c>
      <c r="W4372">
        <v>1.76</v>
      </c>
      <c r="X4372">
        <v>5</v>
      </c>
      <c r="Y4372">
        <v>0.5</v>
      </c>
      <c r="Z4372">
        <v>0.26</v>
      </c>
      <c r="AA4372">
        <v>20</v>
      </c>
      <c r="AB4372">
        <v>0.43</v>
      </c>
      <c r="AC4372">
        <v>185</v>
      </c>
      <c r="AD4372">
        <v>0.5</v>
      </c>
      <c r="AE4372">
        <v>0.01</v>
      </c>
      <c r="AF4372">
        <v>7</v>
      </c>
      <c r="AG4372">
        <v>730</v>
      </c>
      <c r="AH4372">
        <v>8</v>
      </c>
      <c r="AI4372">
        <v>1</v>
      </c>
      <c r="AJ4372">
        <v>2</v>
      </c>
      <c r="AK4372">
        <v>79</v>
      </c>
      <c r="AL4372">
        <v>0.04</v>
      </c>
      <c r="AM4372">
        <v>5</v>
      </c>
      <c r="AN4372">
        <v>5</v>
      </c>
      <c r="AO4372">
        <v>25</v>
      </c>
      <c r="AP4372">
        <v>5</v>
      </c>
      <c r="AQ4372">
        <v>28</v>
      </c>
    </row>
    <row r="4373" spans="1:43" hidden="1" x14ac:dyDescent="0.25">
      <c r="A4373" t="s">
        <v>16232</v>
      </c>
      <c r="B4373" t="s">
        <v>16233</v>
      </c>
      <c r="C4373" s="1" t="str">
        <f t="shared" si="317"/>
        <v>21:0118</v>
      </c>
      <c r="D4373" s="1" t="str">
        <f t="shared" si="318"/>
        <v>21:0027</v>
      </c>
      <c r="E4373" t="s">
        <v>15782</v>
      </c>
      <c r="F4373" t="s">
        <v>16234</v>
      </c>
      <c r="H4373">
        <v>63.661374500000001</v>
      </c>
      <c r="I4373">
        <v>-94.840961300000004</v>
      </c>
      <c r="J4373" s="1" t="str">
        <f t="shared" si="319"/>
        <v>Till</v>
      </c>
      <c r="K4373" s="1" t="str">
        <f t="shared" si="320"/>
        <v>&lt;63 micron</v>
      </c>
      <c r="L4373">
        <v>0.1</v>
      </c>
      <c r="M4373">
        <v>0.89</v>
      </c>
      <c r="N4373">
        <v>6</v>
      </c>
      <c r="O4373">
        <v>190</v>
      </c>
      <c r="P4373">
        <v>0.25</v>
      </c>
      <c r="Q4373">
        <v>1</v>
      </c>
      <c r="R4373">
        <v>0.44</v>
      </c>
      <c r="S4373">
        <v>0.25</v>
      </c>
      <c r="T4373">
        <v>5</v>
      </c>
      <c r="U4373">
        <v>22</v>
      </c>
      <c r="V4373">
        <v>8</v>
      </c>
      <c r="W4373">
        <v>1.72</v>
      </c>
      <c r="X4373">
        <v>5</v>
      </c>
      <c r="Y4373">
        <v>0.5</v>
      </c>
      <c r="Z4373">
        <v>0.14000000000000001</v>
      </c>
      <c r="AA4373">
        <v>30</v>
      </c>
      <c r="AB4373">
        <v>0.39</v>
      </c>
      <c r="AC4373">
        <v>160</v>
      </c>
      <c r="AD4373">
        <v>0.5</v>
      </c>
      <c r="AE4373">
        <v>0.01</v>
      </c>
      <c r="AF4373">
        <v>9</v>
      </c>
      <c r="AG4373">
        <v>780</v>
      </c>
      <c r="AH4373">
        <v>8</v>
      </c>
      <c r="AI4373">
        <v>1</v>
      </c>
      <c r="AJ4373">
        <v>2</v>
      </c>
      <c r="AK4373">
        <v>94</v>
      </c>
      <c r="AL4373">
        <v>7.0000000000000007E-2</v>
      </c>
      <c r="AM4373">
        <v>5</v>
      </c>
      <c r="AN4373">
        <v>5</v>
      </c>
      <c r="AO4373">
        <v>25</v>
      </c>
      <c r="AP4373">
        <v>5</v>
      </c>
      <c r="AQ4373">
        <v>28</v>
      </c>
    </row>
    <row r="4374" spans="1:43" hidden="1" x14ac:dyDescent="0.25">
      <c r="A4374" t="s">
        <v>16235</v>
      </c>
      <c r="B4374" t="s">
        <v>16236</v>
      </c>
      <c r="C4374" s="1" t="str">
        <f t="shared" si="317"/>
        <v>21:0118</v>
      </c>
      <c r="D4374" s="1" t="str">
        <f t="shared" si="318"/>
        <v>21:0027</v>
      </c>
      <c r="E4374" t="s">
        <v>15870</v>
      </c>
      <c r="F4374" t="s">
        <v>16237</v>
      </c>
      <c r="H4374">
        <v>63.6621174</v>
      </c>
      <c r="I4374">
        <v>-94.760079500000003</v>
      </c>
      <c r="J4374" s="1" t="str">
        <f t="shared" si="319"/>
        <v>Till</v>
      </c>
      <c r="K4374" s="1" t="str">
        <f t="shared" si="320"/>
        <v>&lt;63 micron</v>
      </c>
      <c r="L4374">
        <v>0.1</v>
      </c>
      <c r="M4374">
        <v>0.76</v>
      </c>
      <c r="N4374">
        <v>6</v>
      </c>
      <c r="O4374">
        <v>140</v>
      </c>
      <c r="P4374">
        <v>0.25</v>
      </c>
      <c r="Q4374">
        <v>1</v>
      </c>
      <c r="R4374">
        <v>0.37</v>
      </c>
      <c r="S4374">
        <v>0.25</v>
      </c>
      <c r="T4374">
        <v>3</v>
      </c>
      <c r="U4374">
        <v>19</v>
      </c>
      <c r="V4374">
        <v>11</v>
      </c>
      <c r="W4374">
        <v>1.49</v>
      </c>
      <c r="X4374">
        <v>5</v>
      </c>
      <c r="Y4374">
        <v>0.5</v>
      </c>
      <c r="Z4374">
        <v>0.15</v>
      </c>
      <c r="AA4374">
        <v>20</v>
      </c>
      <c r="AB4374">
        <v>0.31</v>
      </c>
      <c r="AC4374">
        <v>135</v>
      </c>
      <c r="AD4374">
        <v>0.5</v>
      </c>
      <c r="AE4374">
        <v>0.01</v>
      </c>
      <c r="AF4374">
        <v>6</v>
      </c>
      <c r="AG4374">
        <v>770</v>
      </c>
      <c r="AH4374">
        <v>8</v>
      </c>
      <c r="AI4374">
        <v>1</v>
      </c>
      <c r="AJ4374">
        <v>2</v>
      </c>
      <c r="AK4374">
        <v>84</v>
      </c>
      <c r="AL4374">
        <v>0.05</v>
      </c>
      <c r="AM4374">
        <v>5</v>
      </c>
      <c r="AN4374">
        <v>5</v>
      </c>
      <c r="AO4374">
        <v>21</v>
      </c>
      <c r="AP4374">
        <v>5</v>
      </c>
      <c r="AQ4374">
        <v>22</v>
      </c>
    </row>
    <row r="4375" spans="1:43" hidden="1" x14ac:dyDescent="0.25">
      <c r="A4375" t="s">
        <v>16238</v>
      </c>
      <c r="B4375" t="s">
        <v>16239</v>
      </c>
      <c r="C4375" s="1" t="str">
        <f t="shared" ref="C4375:C4438" si="321">HYPERLINK("http://geochem.nrcan.gc.ca/cdogs/content/bdl/bdl210120_e.htm", "21:0120")</f>
        <v>21:0120</v>
      </c>
      <c r="D4375" s="1" t="str">
        <f t="shared" ref="D4375:D4438" si="322">HYPERLINK("http://geochem.nrcan.gc.ca/cdogs/content/svy/svy210003_e.htm", "21:0003")</f>
        <v>21:0003</v>
      </c>
      <c r="E4375" t="s">
        <v>16240</v>
      </c>
      <c r="F4375" t="s">
        <v>16241</v>
      </c>
      <c r="H4375">
        <v>48.809806700000003</v>
      </c>
      <c r="I4375">
        <v>-56.527158900000003</v>
      </c>
      <c r="J4375" s="1" t="str">
        <f t="shared" si="319"/>
        <v>Till</v>
      </c>
      <c r="K4375" s="1" t="str">
        <f t="shared" ref="K4375:K4438" si="323">HYPERLINK("http://geochem.nrcan.gc.ca/cdogs/content/kwd/kwd080003_e.htm", "&lt;2 micron")</f>
        <v>&lt;2 micron</v>
      </c>
      <c r="L4375">
        <v>0.1</v>
      </c>
      <c r="M4375">
        <v>5.71</v>
      </c>
      <c r="N4375">
        <v>18</v>
      </c>
      <c r="O4375">
        <v>170</v>
      </c>
      <c r="P4375">
        <v>0.25</v>
      </c>
      <c r="Q4375">
        <v>1</v>
      </c>
      <c r="R4375">
        <v>0.23</v>
      </c>
      <c r="S4375">
        <v>0.25</v>
      </c>
      <c r="T4375">
        <v>26</v>
      </c>
      <c r="U4375">
        <v>79</v>
      </c>
      <c r="V4375">
        <v>76</v>
      </c>
      <c r="W4375">
        <v>5.68</v>
      </c>
      <c r="X4375">
        <v>5</v>
      </c>
      <c r="Y4375">
        <v>0.5</v>
      </c>
      <c r="Z4375">
        <v>0.31</v>
      </c>
      <c r="AA4375">
        <v>10</v>
      </c>
      <c r="AB4375">
        <v>1.8</v>
      </c>
      <c r="AC4375">
        <v>1230</v>
      </c>
      <c r="AD4375">
        <v>0.5</v>
      </c>
      <c r="AE4375">
        <v>0.56000000000000005</v>
      </c>
      <c r="AF4375">
        <v>50</v>
      </c>
      <c r="AH4375">
        <v>24</v>
      </c>
      <c r="AI4375">
        <v>4</v>
      </c>
      <c r="AJ4375">
        <v>17</v>
      </c>
      <c r="AK4375">
        <v>22</v>
      </c>
      <c r="AL4375">
        <v>0.14000000000000001</v>
      </c>
      <c r="AM4375">
        <v>5</v>
      </c>
      <c r="AN4375">
        <v>5</v>
      </c>
      <c r="AO4375">
        <v>105</v>
      </c>
      <c r="AP4375">
        <v>5</v>
      </c>
      <c r="AQ4375">
        <v>110</v>
      </c>
    </row>
    <row r="4376" spans="1:43" hidden="1" x14ac:dyDescent="0.25">
      <c r="A4376" t="s">
        <v>16242</v>
      </c>
      <c r="B4376" t="s">
        <v>16243</v>
      </c>
      <c r="C4376" s="1" t="str">
        <f t="shared" si="321"/>
        <v>21:0120</v>
      </c>
      <c r="D4376" s="1" t="str">
        <f t="shared" si="322"/>
        <v>21:0003</v>
      </c>
      <c r="E4376" t="s">
        <v>16244</v>
      </c>
      <c r="F4376" t="s">
        <v>16245</v>
      </c>
      <c r="H4376">
        <v>48.805745999999999</v>
      </c>
      <c r="I4376">
        <v>-56.5237914</v>
      </c>
      <c r="J4376" s="1" t="str">
        <f t="shared" si="319"/>
        <v>Till</v>
      </c>
      <c r="K4376" s="1" t="str">
        <f t="shared" si="323"/>
        <v>&lt;2 micron</v>
      </c>
      <c r="L4376">
        <v>0.1</v>
      </c>
      <c r="M4376">
        <v>6.07</v>
      </c>
      <c r="N4376">
        <v>6</v>
      </c>
      <c r="O4376">
        <v>160</v>
      </c>
      <c r="P4376">
        <v>0.25</v>
      </c>
      <c r="Q4376">
        <v>1</v>
      </c>
      <c r="R4376">
        <v>0.22</v>
      </c>
      <c r="S4376">
        <v>0.25</v>
      </c>
      <c r="T4376">
        <v>22</v>
      </c>
      <c r="U4376">
        <v>85</v>
      </c>
      <c r="V4376">
        <v>85</v>
      </c>
      <c r="W4376">
        <v>5.63</v>
      </c>
      <c r="X4376">
        <v>5</v>
      </c>
      <c r="Y4376">
        <v>0.5</v>
      </c>
      <c r="Z4376">
        <v>0.22</v>
      </c>
      <c r="AA4376">
        <v>10</v>
      </c>
      <c r="AB4376">
        <v>1.55</v>
      </c>
      <c r="AC4376">
        <v>1230</v>
      </c>
      <c r="AD4376">
        <v>0.5</v>
      </c>
      <c r="AE4376">
        <v>0.5</v>
      </c>
      <c r="AF4376">
        <v>46</v>
      </c>
      <c r="AH4376">
        <v>38</v>
      </c>
      <c r="AI4376">
        <v>1</v>
      </c>
      <c r="AJ4376">
        <v>18</v>
      </c>
      <c r="AK4376">
        <v>18</v>
      </c>
      <c r="AL4376">
        <v>0.21</v>
      </c>
      <c r="AM4376">
        <v>5</v>
      </c>
      <c r="AN4376">
        <v>5</v>
      </c>
      <c r="AO4376">
        <v>117</v>
      </c>
      <c r="AP4376">
        <v>5</v>
      </c>
      <c r="AQ4376">
        <v>110</v>
      </c>
    </row>
    <row r="4377" spans="1:43" hidden="1" x14ac:dyDescent="0.25">
      <c r="A4377" t="s">
        <v>16246</v>
      </c>
      <c r="B4377" t="s">
        <v>16247</v>
      </c>
      <c r="C4377" s="1" t="str">
        <f t="shared" si="321"/>
        <v>21:0120</v>
      </c>
      <c r="D4377" s="1" t="str">
        <f t="shared" si="322"/>
        <v>21:0003</v>
      </c>
      <c r="E4377" t="s">
        <v>16248</v>
      </c>
      <c r="F4377" t="s">
        <v>16249</v>
      </c>
      <c r="H4377">
        <v>48.803627300000002</v>
      </c>
      <c r="I4377">
        <v>-56.555809500000002</v>
      </c>
      <c r="J4377" s="1" t="str">
        <f t="shared" si="319"/>
        <v>Till</v>
      </c>
      <c r="K4377" s="1" t="str">
        <f t="shared" si="323"/>
        <v>&lt;2 micron</v>
      </c>
      <c r="L4377">
        <v>0.1</v>
      </c>
      <c r="M4377">
        <v>4.76</v>
      </c>
      <c r="N4377">
        <v>32</v>
      </c>
      <c r="O4377">
        <v>190</v>
      </c>
      <c r="P4377">
        <v>0.25</v>
      </c>
      <c r="Q4377">
        <v>1</v>
      </c>
      <c r="R4377">
        <v>0.41</v>
      </c>
      <c r="S4377">
        <v>0.25</v>
      </c>
      <c r="T4377">
        <v>29</v>
      </c>
      <c r="U4377">
        <v>67</v>
      </c>
      <c r="V4377">
        <v>259</v>
      </c>
      <c r="W4377">
        <v>6.59</v>
      </c>
      <c r="X4377">
        <v>5</v>
      </c>
      <c r="Y4377">
        <v>0.5</v>
      </c>
      <c r="Z4377">
        <v>0.19</v>
      </c>
      <c r="AA4377">
        <v>30</v>
      </c>
      <c r="AB4377">
        <v>1.51</v>
      </c>
      <c r="AC4377">
        <v>3765</v>
      </c>
      <c r="AD4377">
        <v>0.5</v>
      </c>
      <c r="AE4377">
        <v>0.34</v>
      </c>
      <c r="AF4377">
        <v>51</v>
      </c>
      <c r="AH4377">
        <v>46</v>
      </c>
      <c r="AI4377">
        <v>2</v>
      </c>
      <c r="AJ4377">
        <v>36</v>
      </c>
      <c r="AK4377">
        <v>22</v>
      </c>
      <c r="AL4377">
        <v>0.1</v>
      </c>
      <c r="AM4377">
        <v>5</v>
      </c>
      <c r="AN4377">
        <v>5</v>
      </c>
      <c r="AO4377">
        <v>113</v>
      </c>
      <c r="AP4377">
        <v>5</v>
      </c>
      <c r="AQ4377">
        <v>228</v>
      </c>
    </row>
    <row r="4378" spans="1:43" hidden="1" x14ac:dyDescent="0.25">
      <c r="A4378" t="s">
        <v>16250</v>
      </c>
      <c r="B4378" t="s">
        <v>16251</v>
      </c>
      <c r="C4378" s="1" t="str">
        <f t="shared" si="321"/>
        <v>21:0120</v>
      </c>
      <c r="D4378" s="1" t="str">
        <f t="shared" si="322"/>
        <v>21:0003</v>
      </c>
      <c r="E4378" t="s">
        <v>16252</v>
      </c>
      <c r="F4378" t="s">
        <v>16253</v>
      </c>
      <c r="H4378">
        <v>48.793575300000001</v>
      </c>
      <c r="I4378">
        <v>-56.572571099999998</v>
      </c>
      <c r="J4378" s="1" t="str">
        <f t="shared" si="319"/>
        <v>Till</v>
      </c>
      <c r="K4378" s="1" t="str">
        <f t="shared" si="323"/>
        <v>&lt;2 micron</v>
      </c>
      <c r="L4378">
        <v>0.1</v>
      </c>
      <c r="M4378">
        <v>4.5</v>
      </c>
      <c r="N4378">
        <v>22</v>
      </c>
      <c r="O4378">
        <v>180</v>
      </c>
      <c r="P4378">
        <v>0.25</v>
      </c>
      <c r="Q4378">
        <v>1</v>
      </c>
      <c r="R4378">
        <v>0.23</v>
      </c>
      <c r="S4378">
        <v>0.25</v>
      </c>
      <c r="T4378">
        <v>23</v>
      </c>
      <c r="U4378">
        <v>59</v>
      </c>
      <c r="V4378">
        <v>63</v>
      </c>
      <c r="W4378">
        <v>5.52</v>
      </c>
      <c r="X4378">
        <v>5</v>
      </c>
      <c r="Y4378">
        <v>0.5</v>
      </c>
      <c r="Z4378">
        <v>0.19</v>
      </c>
      <c r="AA4378">
        <v>10</v>
      </c>
      <c r="AB4378">
        <v>1.47</v>
      </c>
      <c r="AC4378">
        <v>1590</v>
      </c>
      <c r="AD4378">
        <v>1</v>
      </c>
      <c r="AE4378">
        <v>0.48</v>
      </c>
      <c r="AF4378">
        <v>46</v>
      </c>
      <c r="AH4378">
        <v>34</v>
      </c>
      <c r="AI4378">
        <v>1</v>
      </c>
      <c r="AJ4378">
        <v>13</v>
      </c>
      <c r="AK4378">
        <v>14</v>
      </c>
      <c r="AL4378">
        <v>0.1</v>
      </c>
      <c r="AM4378">
        <v>5</v>
      </c>
      <c r="AN4378">
        <v>5</v>
      </c>
      <c r="AO4378">
        <v>95</v>
      </c>
      <c r="AP4378">
        <v>5</v>
      </c>
      <c r="AQ4378">
        <v>114</v>
      </c>
    </row>
    <row r="4379" spans="1:43" hidden="1" x14ac:dyDescent="0.25">
      <c r="A4379" t="s">
        <v>16254</v>
      </c>
      <c r="B4379" t="s">
        <v>16255</v>
      </c>
      <c r="C4379" s="1" t="str">
        <f t="shared" si="321"/>
        <v>21:0120</v>
      </c>
      <c r="D4379" s="1" t="str">
        <f t="shared" si="322"/>
        <v>21:0003</v>
      </c>
      <c r="E4379" t="s">
        <v>16256</v>
      </c>
      <c r="F4379" t="s">
        <v>16257</v>
      </c>
      <c r="H4379">
        <v>48.774294500000003</v>
      </c>
      <c r="I4379">
        <v>-56.586675200000002</v>
      </c>
      <c r="J4379" s="1" t="str">
        <f t="shared" si="319"/>
        <v>Till</v>
      </c>
      <c r="K4379" s="1" t="str">
        <f t="shared" si="323"/>
        <v>&lt;2 micron</v>
      </c>
      <c r="L4379">
        <v>0.1</v>
      </c>
      <c r="M4379">
        <v>6.2</v>
      </c>
      <c r="N4379">
        <v>54</v>
      </c>
      <c r="O4379">
        <v>180</v>
      </c>
      <c r="P4379">
        <v>0.25</v>
      </c>
      <c r="Q4379">
        <v>1</v>
      </c>
      <c r="R4379">
        <v>0.28000000000000003</v>
      </c>
      <c r="S4379">
        <v>0.25</v>
      </c>
      <c r="T4379">
        <v>30</v>
      </c>
      <c r="U4379">
        <v>106</v>
      </c>
      <c r="V4379">
        <v>141</v>
      </c>
      <c r="W4379">
        <v>6</v>
      </c>
      <c r="X4379">
        <v>5</v>
      </c>
      <c r="Y4379">
        <v>0.5</v>
      </c>
      <c r="Z4379">
        <v>0.27</v>
      </c>
      <c r="AA4379">
        <v>10</v>
      </c>
      <c r="AB4379">
        <v>1.93</v>
      </c>
      <c r="AC4379">
        <v>1155</v>
      </c>
      <c r="AD4379">
        <v>0.5</v>
      </c>
      <c r="AE4379">
        <v>0.44</v>
      </c>
      <c r="AF4379">
        <v>78</v>
      </c>
      <c r="AH4379">
        <v>30</v>
      </c>
      <c r="AI4379">
        <v>6</v>
      </c>
      <c r="AJ4379">
        <v>20</v>
      </c>
      <c r="AK4379">
        <v>26</v>
      </c>
      <c r="AL4379">
        <v>0.18</v>
      </c>
      <c r="AM4379">
        <v>5</v>
      </c>
      <c r="AN4379">
        <v>5</v>
      </c>
      <c r="AO4379">
        <v>114</v>
      </c>
      <c r="AP4379">
        <v>5</v>
      </c>
      <c r="AQ4379">
        <v>114</v>
      </c>
    </row>
    <row r="4380" spans="1:43" hidden="1" x14ac:dyDescent="0.25">
      <c r="A4380" t="s">
        <v>16258</v>
      </c>
      <c r="B4380" t="s">
        <v>16259</v>
      </c>
      <c r="C4380" s="1" t="str">
        <f t="shared" si="321"/>
        <v>21:0120</v>
      </c>
      <c r="D4380" s="1" t="str">
        <f t="shared" si="322"/>
        <v>21:0003</v>
      </c>
      <c r="E4380" t="s">
        <v>16260</v>
      </c>
      <c r="F4380" t="s">
        <v>16261</v>
      </c>
      <c r="H4380">
        <v>48.755344800000003</v>
      </c>
      <c r="I4380">
        <v>-56.633409100000002</v>
      </c>
      <c r="J4380" s="1" t="str">
        <f t="shared" si="319"/>
        <v>Till</v>
      </c>
      <c r="K4380" s="1" t="str">
        <f t="shared" si="323"/>
        <v>&lt;2 micron</v>
      </c>
      <c r="L4380">
        <v>0.1</v>
      </c>
      <c r="M4380">
        <v>4.75</v>
      </c>
      <c r="N4380">
        <v>54</v>
      </c>
      <c r="O4380">
        <v>180</v>
      </c>
      <c r="P4380">
        <v>0.25</v>
      </c>
      <c r="Q4380">
        <v>1</v>
      </c>
      <c r="R4380">
        <v>0.3</v>
      </c>
      <c r="S4380">
        <v>0.25</v>
      </c>
      <c r="T4380">
        <v>33</v>
      </c>
      <c r="U4380">
        <v>145</v>
      </c>
      <c r="V4380">
        <v>77</v>
      </c>
      <c r="W4380">
        <v>6.46</v>
      </c>
      <c r="X4380">
        <v>5</v>
      </c>
      <c r="Y4380">
        <v>1</v>
      </c>
      <c r="Z4380">
        <v>0.2</v>
      </c>
      <c r="AA4380">
        <v>20</v>
      </c>
      <c r="AB4380">
        <v>2.13</v>
      </c>
      <c r="AC4380">
        <v>1265</v>
      </c>
      <c r="AD4380">
        <v>2</v>
      </c>
      <c r="AE4380">
        <v>0.28999999999999998</v>
      </c>
      <c r="AF4380">
        <v>90</v>
      </c>
      <c r="AH4380">
        <v>40</v>
      </c>
      <c r="AI4380">
        <v>6</v>
      </c>
      <c r="AJ4380">
        <v>16</v>
      </c>
      <c r="AK4380">
        <v>25</v>
      </c>
      <c r="AL4380">
        <v>0.14000000000000001</v>
      </c>
      <c r="AM4380">
        <v>5</v>
      </c>
      <c r="AN4380">
        <v>5</v>
      </c>
      <c r="AO4380">
        <v>107</v>
      </c>
      <c r="AP4380">
        <v>5</v>
      </c>
      <c r="AQ4380">
        <v>132</v>
      </c>
    </row>
    <row r="4381" spans="1:43" hidden="1" x14ac:dyDescent="0.25">
      <c r="A4381" t="s">
        <v>16262</v>
      </c>
      <c r="B4381" t="s">
        <v>16263</v>
      </c>
      <c r="C4381" s="1" t="str">
        <f t="shared" si="321"/>
        <v>21:0120</v>
      </c>
      <c r="D4381" s="1" t="str">
        <f t="shared" si="322"/>
        <v>21:0003</v>
      </c>
      <c r="E4381" t="s">
        <v>16264</v>
      </c>
      <c r="F4381" t="s">
        <v>16265</v>
      </c>
      <c r="H4381">
        <v>48.725314099999999</v>
      </c>
      <c r="I4381">
        <v>-56.665912599999999</v>
      </c>
      <c r="J4381" s="1" t="str">
        <f t="shared" si="319"/>
        <v>Till</v>
      </c>
      <c r="K4381" s="1" t="str">
        <f t="shared" si="323"/>
        <v>&lt;2 micron</v>
      </c>
      <c r="L4381">
        <v>0.1</v>
      </c>
      <c r="M4381">
        <v>4.47</v>
      </c>
      <c r="N4381">
        <v>170</v>
      </c>
      <c r="O4381">
        <v>110</v>
      </c>
      <c r="P4381">
        <v>0.25</v>
      </c>
      <c r="Q4381">
        <v>1</v>
      </c>
      <c r="R4381">
        <v>0.18</v>
      </c>
      <c r="S4381">
        <v>0.25</v>
      </c>
      <c r="T4381">
        <v>54</v>
      </c>
      <c r="U4381">
        <v>55</v>
      </c>
      <c r="V4381">
        <v>205</v>
      </c>
      <c r="W4381">
        <v>7.78</v>
      </c>
      <c r="X4381">
        <v>5</v>
      </c>
      <c r="Y4381">
        <v>0.5</v>
      </c>
      <c r="Z4381">
        <v>0.14000000000000001</v>
      </c>
      <c r="AA4381">
        <v>20</v>
      </c>
      <c r="AB4381">
        <v>1.63</v>
      </c>
      <c r="AC4381">
        <v>3295</v>
      </c>
      <c r="AD4381">
        <v>1</v>
      </c>
      <c r="AE4381">
        <v>0.46</v>
      </c>
      <c r="AF4381">
        <v>75</v>
      </c>
      <c r="AH4381">
        <v>80</v>
      </c>
      <c r="AI4381">
        <v>6</v>
      </c>
      <c r="AJ4381">
        <v>23</v>
      </c>
      <c r="AK4381">
        <v>14</v>
      </c>
      <c r="AL4381">
        <v>0.15</v>
      </c>
      <c r="AM4381">
        <v>5</v>
      </c>
      <c r="AN4381">
        <v>5</v>
      </c>
      <c r="AO4381">
        <v>98</v>
      </c>
      <c r="AP4381">
        <v>10</v>
      </c>
      <c r="AQ4381">
        <v>296</v>
      </c>
    </row>
    <row r="4382" spans="1:43" hidden="1" x14ac:dyDescent="0.25">
      <c r="A4382" t="s">
        <v>16266</v>
      </c>
      <c r="B4382" t="s">
        <v>16267</v>
      </c>
      <c r="C4382" s="1" t="str">
        <f t="shared" si="321"/>
        <v>21:0120</v>
      </c>
      <c r="D4382" s="1" t="str">
        <f t="shared" si="322"/>
        <v>21:0003</v>
      </c>
      <c r="E4382" t="s">
        <v>16268</v>
      </c>
      <c r="F4382" t="s">
        <v>16269</v>
      </c>
      <c r="H4382">
        <v>48.710575400000003</v>
      </c>
      <c r="I4382">
        <v>-56.626598700000002</v>
      </c>
      <c r="J4382" s="1" t="str">
        <f t="shared" si="319"/>
        <v>Till</v>
      </c>
      <c r="K4382" s="1" t="str">
        <f t="shared" si="323"/>
        <v>&lt;2 micron</v>
      </c>
      <c r="L4382">
        <v>0.1</v>
      </c>
      <c r="M4382">
        <v>4.22</v>
      </c>
      <c r="N4382">
        <v>50</v>
      </c>
      <c r="O4382">
        <v>100</v>
      </c>
      <c r="P4382">
        <v>0.25</v>
      </c>
      <c r="Q4382">
        <v>1</v>
      </c>
      <c r="R4382">
        <v>0.21</v>
      </c>
      <c r="S4382">
        <v>0.25</v>
      </c>
      <c r="T4382">
        <v>40</v>
      </c>
      <c r="U4382">
        <v>60</v>
      </c>
      <c r="V4382">
        <v>112</v>
      </c>
      <c r="W4382">
        <v>6.77</v>
      </c>
      <c r="X4382">
        <v>5</v>
      </c>
      <c r="Y4382">
        <v>0.5</v>
      </c>
      <c r="Z4382">
        <v>0.22</v>
      </c>
      <c r="AA4382">
        <v>20</v>
      </c>
      <c r="AB4382">
        <v>1.66</v>
      </c>
      <c r="AC4382">
        <v>2080</v>
      </c>
      <c r="AD4382">
        <v>3</v>
      </c>
      <c r="AE4382">
        <v>0.56999999999999995</v>
      </c>
      <c r="AF4382">
        <v>66</v>
      </c>
      <c r="AH4382">
        <v>40</v>
      </c>
      <c r="AI4382">
        <v>2</v>
      </c>
      <c r="AJ4382">
        <v>18</v>
      </c>
      <c r="AK4382">
        <v>15</v>
      </c>
      <c r="AL4382">
        <v>0.1</v>
      </c>
      <c r="AM4382">
        <v>5</v>
      </c>
      <c r="AN4382">
        <v>5</v>
      </c>
      <c r="AO4382">
        <v>80</v>
      </c>
      <c r="AP4382">
        <v>10</v>
      </c>
      <c r="AQ4382">
        <v>230</v>
      </c>
    </row>
    <row r="4383" spans="1:43" hidden="1" x14ac:dyDescent="0.25">
      <c r="A4383" t="s">
        <v>16270</v>
      </c>
      <c r="B4383" t="s">
        <v>16271</v>
      </c>
      <c r="C4383" s="1" t="str">
        <f t="shared" si="321"/>
        <v>21:0120</v>
      </c>
      <c r="D4383" s="1" t="str">
        <f t="shared" si="322"/>
        <v>21:0003</v>
      </c>
      <c r="E4383" t="s">
        <v>16272</v>
      </c>
      <c r="F4383" t="s">
        <v>16273</v>
      </c>
      <c r="H4383">
        <v>48.715176499999998</v>
      </c>
      <c r="I4383">
        <v>-56.659524599999997</v>
      </c>
      <c r="J4383" s="1" t="str">
        <f t="shared" si="319"/>
        <v>Till</v>
      </c>
      <c r="K4383" s="1" t="str">
        <f t="shared" si="323"/>
        <v>&lt;2 micron</v>
      </c>
      <c r="L4383">
        <v>0.1</v>
      </c>
      <c r="M4383">
        <v>4.8600000000000003</v>
      </c>
      <c r="N4383">
        <v>194</v>
      </c>
      <c r="O4383">
        <v>80</v>
      </c>
      <c r="P4383">
        <v>0.25</v>
      </c>
      <c r="Q4383">
        <v>1</v>
      </c>
      <c r="R4383">
        <v>0.18</v>
      </c>
      <c r="S4383">
        <v>0.5</v>
      </c>
      <c r="T4383">
        <v>47</v>
      </c>
      <c r="U4383">
        <v>54</v>
      </c>
      <c r="V4383">
        <v>248</v>
      </c>
      <c r="W4383">
        <v>7.3</v>
      </c>
      <c r="X4383">
        <v>5</v>
      </c>
      <c r="Y4383">
        <v>0.5</v>
      </c>
      <c r="Z4383">
        <v>0.15</v>
      </c>
      <c r="AA4383">
        <v>20</v>
      </c>
      <c r="AB4383">
        <v>1.6</v>
      </c>
      <c r="AC4383">
        <v>2640</v>
      </c>
      <c r="AD4383">
        <v>0.5</v>
      </c>
      <c r="AE4383">
        <v>0.5</v>
      </c>
      <c r="AF4383">
        <v>60</v>
      </c>
      <c r="AH4383">
        <v>80</v>
      </c>
      <c r="AI4383">
        <v>6</v>
      </c>
      <c r="AJ4383">
        <v>23</v>
      </c>
      <c r="AK4383">
        <v>13</v>
      </c>
      <c r="AL4383">
        <v>0.18</v>
      </c>
      <c r="AM4383">
        <v>5</v>
      </c>
      <c r="AN4383">
        <v>5</v>
      </c>
      <c r="AO4383">
        <v>91</v>
      </c>
      <c r="AP4383">
        <v>10</v>
      </c>
      <c r="AQ4383">
        <v>348</v>
      </c>
    </row>
    <row r="4384" spans="1:43" hidden="1" x14ac:dyDescent="0.25">
      <c r="A4384" t="s">
        <v>16274</v>
      </c>
      <c r="B4384" t="s">
        <v>16275</v>
      </c>
      <c r="C4384" s="1" t="str">
        <f t="shared" si="321"/>
        <v>21:0120</v>
      </c>
      <c r="D4384" s="1" t="str">
        <f t="shared" si="322"/>
        <v>21:0003</v>
      </c>
      <c r="E4384" t="s">
        <v>16276</v>
      </c>
      <c r="F4384" t="s">
        <v>16277</v>
      </c>
      <c r="H4384">
        <v>48.625047199999997</v>
      </c>
      <c r="I4384">
        <v>-56.967810499999999</v>
      </c>
      <c r="J4384" s="1" t="str">
        <f t="shared" si="319"/>
        <v>Till</v>
      </c>
      <c r="K4384" s="1" t="str">
        <f t="shared" si="323"/>
        <v>&lt;2 micron</v>
      </c>
      <c r="L4384">
        <v>0.1</v>
      </c>
      <c r="M4384">
        <v>5.61</v>
      </c>
      <c r="N4384">
        <v>12</v>
      </c>
      <c r="O4384">
        <v>100</v>
      </c>
      <c r="P4384">
        <v>0.25</v>
      </c>
      <c r="Q4384">
        <v>1</v>
      </c>
      <c r="R4384">
        <v>0.32</v>
      </c>
      <c r="S4384">
        <v>0.25</v>
      </c>
      <c r="T4384">
        <v>28</v>
      </c>
      <c r="U4384">
        <v>102</v>
      </c>
      <c r="V4384">
        <v>139</v>
      </c>
      <c r="W4384">
        <v>5.62</v>
      </c>
      <c r="X4384">
        <v>5</v>
      </c>
      <c r="Y4384">
        <v>0.5</v>
      </c>
      <c r="Z4384">
        <v>0.2</v>
      </c>
      <c r="AA4384">
        <v>10</v>
      </c>
      <c r="AB4384">
        <v>2.34</v>
      </c>
      <c r="AC4384">
        <v>1395</v>
      </c>
      <c r="AD4384">
        <v>0.5</v>
      </c>
      <c r="AE4384">
        <v>0.43</v>
      </c>
      <c r="AF4384">
        <v>59</v>
      </c>
      <c r="AH4384">
        <v>26</v>
      </c>
      <c r="AI4384">
        <v>2</v>
      </c>
      <c r="AJ4384">
        <v>18</v>
      </c>
      <c r="AK4384">
        <v>19</v>
      </c>
      <c r="AL4384">
        <v>0.17</v>
      </c>
      <c r="AM4384">
        <v>5</v>
      </c>
      <c r="AN4384">
        <v>5</v>
      </c>
      <c r="AO4384">
        <v>112</v>
      </c>
      <c r="AP4384">
        <v>10</v>
      </c>
      <c r="AQ4384">
        <v>134</v>
      </c>
    </row>
    <row r="4385" spans="1:43" hidden="1" x14ac:dyDescent="0.25">
      <c r="A4385" t="s">
        <v>16278</v>
      </c>
      <c r="B4385" t="s">
        <v>16279</v>
      </c>
      <c r="C4385" s="1" t="str">
        <f t="shared" si="321"/>
        <v>21:0120</v>
      </c>
      <c r="D4385" s="1" t="str">
        <f t="shared" si="322"/>
        <v>21:0003</v>
      </c>
      <c r="E4385" t="s">
        <v>16280</v>
      </c>
      <c r="F4385" t="s">
        <v>16281</v>
      </c>
      <c r="H4385">
        <v>48.828715299999999</v>
      </c>
      <c r="I4385">
        <v>-56.533118199999997</v>
      </c>
      <c r="J4385" s="1" t="str">
        <f t="shared" si="319"/>
        <v>Till</v>
      </c>
      <c r="K4385" s="1" t="str">
        <f t="shared" si="323"/>
        <v>&lt;2 micron</v>
      </c>
      <c r="L4385">
        <v>0.1</v>
      </c>
      <c r="M4385">
        <v>4.72</v>
      </c>
      <c r="N4385">
        <v>20</v>
      </c>
      <c r="O4385">
        <v>110</v>
      </c>
      <c r="P4385">
        <v>0.25</v>
      </c>
      <c r="Q4385">
        <v>1</v>
      </c>
      <c r="R4385">
        <v>0.38</v>
      </c>
      <c r="S4385">
        <v>0.5</v>
      </c>
      <c r="T4385">
        <v>33</v>
      </c>
      <c r="U4385">
        <v>60</v>
      </c>
      <c r="V4385">
        <v>376</v>
      </c>
      <c r="W4385">
        <v>7.2</v>
      </c>
      <c r="X4385">
        <v>5</v>
      </c>
      <c r="Y4385">
        <v>0.5</v>
      </c>
      <c r="Z4385">
        <v>0.22</v>
      </c>
      <c r="AA4385">
        <v>10</v>
      </c>
      <c r="AB4385">
        <v>1.46</v>
      </c>
      <c r="AC4385">
        <v>1430</v>
      </c>
      <c r="AD4385">
        <v>1</v>
      </c>
      <c r="AE4385">
        <v>0.41</v>
      </c>
      <c r="AF4385">
        <v>48</v>
      </c>
      <c r="AH4385">
        <v>90</v>
      </c>
      <c r="AI4385">
        <v>2</v>
      </c>
      <c r="AJ4385">
        <v>18</v>
      </c>
      <c r="AK4385">
        <v>26</v>
      </c>
      <c r="AL4385">
        <v>0.15</v>
      </c>
      <c r="AM4385">
        <v>5</v>
      </c>
      <c r="AN4385">
        <v>5</v>
      </c>
      <c r="AO4385">
        <v>88</v>
      </c>
      <c r="AP4385">
        <v>10</v>
      </c>
      <c r="AQ4385">
        <v>470</v>
      </c>
    </row>
    <row r="4386" spans="1:43" hidden="1" x14ac:dyDescent="0.25">
      <c r="A4386" t="s">
        <v>16282</v>
      </c>
      <c r="B4386" t="s">
        <v>16283</v>
      </c>
      <c r="C4386" s="1" t="str">
        <f t="shared" si="321"/>
        <v>21:0120</v>
      </c>
      <c r="D4386" s="1" t="str">
        <f t="shared" si="322"/>
        <v>21:0003</v>
      </c>
      <c r="E4386" t="s">
        <v>16284</v>
      </c>
      <c r="F4386" t="s">
        <v>16285</v>
      </c>
      <c r="H4386">
        <v>48.825676000000001</v>
      </c>
      <c r="I4386">
        <v>-56.560390900000002</v>
      </c>
      <c r="J4386" s="1" t="str">
        <f t="shared" si="319"/>
        <v>Till</v>
      </c>
      <c r="K4386" s="1" t="str">
        <f t="shared" si="323"/>
        <v>&lt;2 micron</v>
      </c>
      <c r="L4386">
        <v>0.1</v>
      </c>
      <c r="M4386">
        <v>5.53</v>
      </c>
      <c r="N4386">
        <v>12</v>
      </c>
      <c r="O4386">
        <v>200</v>
      </c>
      <c r="P4386">
        <v>0.25</v>
      </c>
      <c r="Q4386">
        <v>1</v>
      </c>
      <c r="R4386">
        <v>0.41</v>
      </c>
      <c r="S4386">
        <v>0.25</v>
      </c>
      <c r="T4386">
        <v>19</v>
      </c>
      <c r="U4386">
        <v>70</v>
      </c>
      <c r="V4386">
        <v>94</v>
      </c>
      <c r="W4386">
        <v>4.9800000000000004</v>
      </c>
      <c r="X4386">
        <v>5</v>
      </c>
      <c r="Y4386">
        <v>0.5</v>
      </c>
      <c r="Z4386">
        <v>0.18</v>
      </c>
      <c r="AA4386">
        <v>10</v>
      </c>
      <c r="AB4386">
        <v>1.52</v>
      </c>
      <c r="AC4386">
        <v>1120</v>
      </c>
      <c r="AD4386">
        <v>0.5</v>
      </c>
      <c r="AE4386">
        <v>0.47</v>
      </c>
      <c r="AF4386">
        <v>44</v>
      </c>
      <c r="AH4386">
        <v>20</v>
      </c>
      <c r="AI4386">
        <v>4</v>
      </c>
      <c r="AJ4386">
        <v>24</v>
      </c>
      <c r="AK4386">
        <v>28</v>
      </c>
      <c r="AL4386">
        <v>0.17</v>
      </c>
      <c r="AM4386">
        <v>5</v>
      </c>
      <c r="AN4386">
        <v>5</v>
      </c>
      <c r="AO4386">
        <v>106</v>
      </c>
      <c r="AP4386">
        <v>10</v>
      </c>
      <c r="AQ4386">
        <v>86</v>
      </c>
    </row>
    <row r="4387" spans="1:43" hidden="1" x14ac:dyDescent="0.25">
      <c r="A4387" t="s">
        <v>16286</v>
      </c>
      <c r="B4387" t="s">
        <v>16287</v>
      </c>
      <c r="C4387" s="1" t="str">
        <f t="shared" si="321"/>
        <v>21:0120</v>
      </c>
      <c r="D4387" s="1" t="str">
        <f t="shared" si="322"/>
        <v>21:0003</v>
      </c>
      <c r="E4387" t="s">
        <v>16288</v>
      </c>
      <c r="F4387" t="s">
        <v>16289</v>
      </c>
      <c r="H4387">
        <v>48.809903300000002</v>
      </c>
      <c r="I4387">
        <v>-56.612268299999997</v>
      </c>
      <c r="J4387" s="1" t="str">
        <f t="shared" si="319"/>
        <v>Till</v>
      </c>
      <c r="K4387" s="1" t="str">
        <f t="shared" si="323"/>
        <v>&lt;2 micron</v>
      </c>
      <c r="L4387">
        <v>0.1</v>
      </c>
      <c r="M4387">
        <v>5.36</v>
      </c>
      <c r="N4387">
        <v>1</v>
      </c>
      <c r="O4387">
        <v>220</v>
      </c>
      <c r="P4387">
        <v>0.25</v>
      </c>
      <c r="Q4387">
        <v>1</v>
      </c>
      <c r="R4387">
        <v>0.26</v>
      </c>
      <c r="S4387">
        <v>0.25</v>
      </c>
      <c r="T4387">
        <v>24</v>
      </c>
      <c r="U4387">
        <v>53</v>
      </c>
      <c r="V4387">
        <v>58</v>
      </c>
      <c r="W4387">
        <v>5.1100000000000003</v>
      </c>
      <c r="X4387">
        <v>5</v>
      </c>
      <c r="Y4387">
        <v>0.5</v>
      </c>
      <c r="Z4387">
        <v>0.26</v>
      </c>
      <c r="AA4387">
        <v>10</v>
      </c>
      <c r="AB4387">
        <v>1.41</v>
      </c>
      <c r="AC4387">
        <v>1220</v>
      </c>
      <c r="AD4387">
        <v>0.5</v>
      </c>
      <c r="AE4387">
        <v>0.45</v>
      </c>
      <c r="AF4387">
        <v>34</v>
      </c>
      <c r="AH4387">
        <v>22</v>
      </c>
      <c r="AI4387">
        <v>2</v>
      </c>
      <c r="AJ4387">
        <v>14</v>
      </c>
      <c r="AK4387">
        <v>18</v>
      </c>
      <c r="AL4387">
        <v>0.08</v>
      </c>
      <c r="AM4387">
        <v>5</v>
      </c>
      <c r="AN4387">
        <v>5</v>
      </c>
      <c r="AO4387">
        <v>90</v>
      </c>
      <c r="AP4387">
        <v>5</v>
      </c>
      <c r="AQ4387">
        <v>114</v>
      </c>
    </row>
    <row r="4388" spans="1:43" hidden="1" x14ac:dyDescent="0.25">
      <c r="A4388" t="s">
        <v>16290</v>
      </c>
      <c r="B4388" t="s">
        <v>16291</v>
      </c>
      <c r="C4388" s="1" t="str">
        <f t="shared" si="321"/>
        <v>21:0120</v>
      </c>
      <c r="D4388" s="1" t="str">
        <f t="shared" si="322"/>
        <v>21:0003</v>
      </c>
      <c r="E4388" t="s">
        <v>16292</v>
      </c>
      <c r="F4388" t="s">
        <v>16293</v>
      </c>
      <c r="H4388">
        <v>48.802336500000003</v>
      </c>
      <c r="I4388">
        <v>-56.635468099999997</v>
      </c>
      <c r="J4388" s="1" t="str">
        <f t="shared" si="319"/>
        <v>Till</v>
      </c>
      <c r="K4388" s="1" t="str">
        <f t="shared" si="323"/>
        <v>&lt;2 micron</v>
      </c>
      <c r="L4388">
        <v>0.1</v>
      </c>
      <c r="M4388">
        <v>5.72</v>
      </c>
      <c r="N4388">
        <v>18</v>
      </c>
      <c r="O4388">
        <v>160</v>
      </c>
      <c r="P4388">
        <v>0.25</v>
      </c>
      <c r="Q4388">
        <v>1</v>
      </c>
      <c r="R4388">
        <v>0.18</v>
      </c>
      <c r="S4388">
        <v>0.25</v>
      </c>
      <c r="T4388">
        <v>20</v>
      </c>
      <c r="U4388">
        <v>54</v>
      </c>
      <c r="V4388">
        <v>66</v>
      </c>
      <c r="W4388">
        <v>5.45</v>
      </c>
      <c r="X4388">
        <v>5</v>
      </c>
      <c r="Y4388">
        <v>0.5</v>
      </c>
      <c r="Z4388">
        <v>0.2</v>
      </c>
      <c r="AA4388">
        <v>10</v>
      </c>
      <c r="AB4388">
        <v>1.46</v>
      </c>
      <c r="AC4388">
        <v>1365</v>
      </c>
      <c r="AD4388">
        <v>0.5</v>
      </c>
      <c r="AE4388">
        <v>0.57999999999999996</v>
      </c>
      <c r="AF4388">
        <v>31</v>
      </c>
      <c r="AH4388">
        <v>30</v>
      </c>
      <c r="AI4388">
        <v>2</v>
      </c>
      <c r="AJ4388">
        <v>23</v>
      </c>
      <c r="AK4388">
        <v>15</v>
      </c>
      <c r="AL4388">
        <v>0.14000000000000001</v>
      </c>
      <c r="AM4388">
        <v>5</v>
      </c>
      <c r="AN4388">
        <v>5</v>
      </c>
      <c r="AO4388">
        <v>117</v>
      </c>
      <c r="AP4388">
        <v>5</v>
      </c>
      <c r="AQ4388">
        <v>100</v>
      </c>
    </row>
    <row r="4389" spans="1:43" hidden="1" x14ac:dyDescent="0.25">
      <c r="A4389" t="s">
        <v>16294</v>
      </c>
      <c r="B4389" t="s">
        <v>16295</v>
      </c>
      <c r="C4389" s="1" t="str">
        <f t="shared" si="321"/>
        <v>21:0120</v>
      </c>
      <c r="D4389" s="1" t="str">
        <f t="shared" si="322"/>
        <v>21:0003</v>
      </c>
      <c r="E4389" t="s">
        <v>16296</v>
      </c>
      <c r="F4389" t="s">
        <v>16297</v>
      </c>
      <c r="H4389">
        <v>48.818314100000002</v>
      </c>
      <c r="I4389">
        <v>-56.7214873</v>
      </c>
      <c r="J4389" s="1" t="str">
        <f t="shared" si="319"/>
        <v>Till</v>
      </c>
      <c r="K4389" s="1" t="str">
        <f t="shared" si="323"/>
        <v>&lt;2 micron</v>
      </c>
      <c r="L4389">
        <v>0.4</v>
      </c>
      <c r="M4389">
        <v>4.76</v>
      </c>
      <c r="N4389">
        <v>12</v>
      </c>
      <c r="O4389">
        <v>90</v>
      </c>
      <c r="P4389">
        <v>0.25</v>
      </c>
      <c r="Q4389">
        <v>1</v>
      </c>
      <c r="R4389">
        <v>0.25</v>
      </c>
      <c r="S4389">
        <v>0.25</v>
      </c>
      <c r="T4389">
        <v>16</v>
      </c>
      <c r="U4389">
        <v>15</v>
      </c>
      <c r="V4389">
        <v>60</v>
      </c>
      <c r="W4389">
        <v>3.3</v>
      </c>
      <c r="X4389">
        <v>5</v>
      </c>
      <c r="Y4389">
        <v>0.5</v>
      </c>
      <c r="Z4389">
        <v>0.22</v>
      </c>
      <c r="AA4389">
        <v>20</v>
      </c>
      <c r="AB4389">
        <v>0.79</v>
      </c>
      <c r="AC4389">
        <v>745</v>
      </c>
      <c r="AD4389">
        <v>0.5</v>
      </c>
      <c r="AE4389">
        <v>0.41</v>
      </c>
      <c r="AF4389">
        <v>11</v>
      </c>
      <c r="AH4389">
        <v>40</v>
      </c>
      <c r="AI4389">
        <v>2</v>
      </c>
      <c r="AJ4389">
        <v>13</v>
      </c>
      <c r="AK4389">
        <v>14</v>
      </c>
      <c r="AL4389">
        <v>0.13</v>
      </c>
      <c r="AM4389">
        <v>5</v>
      </c>
      <c r="AN4389">
        <v>5</v>
      </c>
      <c r="AO4389">
        <v>51</v>
      </c>
      <c r="AP4389">
        <v>5</v>
      </c>
      <c r="AQ4389">
        <v>110</v>
      </c>
    </row>
    <row r="4390" spans="1:43" hidden="1" x14ac:dyDescent="0.25">
      <c r="A4390" t="s">
        <v>16298</v>
      </c>
      <c r="B4390" t="s">
        <v>16299</v>
      </c>
      <c r="C4390" s="1" t="str">
        <f t="shared" si="321"/>
        <v>21:0120</v>
      </c>
      <c r="D4390" s="1" t="str">
        <f t="shared" si="322"/>
        <v>21:0003</v>
      </c>
      <c r="E4390" t="s">
        <v>16300</v>
      </c>
      <c r="F4390" t="s">
        <v>16301</v>
      </c>
      <c r="H4390">
        <v>48.811128500000002</v>
      </c>
      <c r="I4390">
        <v>-56.725271100000001</v>
      </c>
      <c r="J4390" s="1" t="str">
        <f t="shared" si="319"/>
        <v>Till</v>
      </c>
      <c r="K4390" s="1" t="str">
        <f t="shared" si="323"/>
        <v>&lt;2 micron</v>
      </c>
      <c r="L4390">
        <v>0.4</v>
      </c>
      <c r="M4390">
        <v>4.6399999999999997</v>
      </c>
      <c r="N4390">
        <v>10</v>
      </c>
      <c r="O4390">
        <v>140</v>
      </c>
      <c r="P4390">
        <v>0.25</v>
      </c>
      <c r="Q4390">
        <v>1</v>
      </c>
      <c r="R4390">
        <v>0.34</v>
      </c>
      <c r="S4390">
        <v>0.25</v>
      </c>
      <c r="T4390">
        <v>13</v>
      </c>
      <c r="U4390">
        <v>16</v>
      </c>
      <c r="V4390">
        <v>82</v>
      </c>
      <c r="W4390">
        <v>3.49</v>
      </c>
      <c r="X4390">
        <v>5</v>
      </c>
      <c r="Y4390">
        <v>0.5</v>
      </c>
      <c r="Z4390">
        <v>0.28999999999999998</v>
      </c>
      <c r="AA4390">
        <v>30</v>
      </c>
      <c r="AB4390">
        <v>0.94</v>
      </c>
      <c r="AC4390">
        <v>820</v>
      </c>
      <c r="AD4390">
        <v>0.5</v>
      </c>
      <c r="AE4390">
        <v>0.3</v>
      </c>
      <c r="AF4390">
        <v>10</v>
      </c>
      <c r="AH4390">
        <v>44</v>
      </c>
      <c r="AI4390">
        <v>1</v>
      </c>
      <c r="AJ4390">
        <v>12</v>
      </c>
      <c r="AK4390">
        <v>16</v>
      </c>
      <c r="AL4390">
        <v>0.1</v>
      </c>
      <c r="AM4390">
        <v>5</v>
      </c>
      <c r="AN4390">
        <v>5</v>
      </c>
      <c r="AO4390">
        <v>54</v>
      </c>
      <c r="AP4390">
        <v>5</v>
      </c>
      <c r="AQ4390">
        <v>208</v>
      </c>
    </row>
    <row r="4391" spans="1:43" hidden="1" x14ac:dyDescent="0.25">
      <c r="A4391" t="s">
        <v>16302</v>
      </c>
      <c r="B4391" t="s">
        <v>16303</v>
      </c>
      <c r="C4391" s="1" t="str">
        <f t="shared" si="321"/>
        <v>21:0120</v>
      </c>
      <c r="D4391" s="1" t="str">
        <f t="shared" si="322"/>
        <v>21:0003</v>
      </c>
      <c r="E4391" t="s">
        <v>16304</v>
      </c>
      <c r="F4391" t="s">
        <v>16305</v>
      </c>
      <c r="H4391">
        <v>48.799106299999998</v>
      </c>
      <c r="I4391">
        <v>-56.495941000000002</v>
      </c>
      <c r="J4391" s="1" t="str">
        <f t="shared" si="319"/>
        <v>Till</v>
      </c>
      <c r="K4391" s="1" t="str">
        <f t="shared" si="323"/>
        <v>&lt;2 micron</v>
      </c>
      <c r="L4391">
        <v>0.2</v>
      </c>
      <c r="M4391">
        <v>4.95</v>
      </c>
      <c r="N4391">
        <v>30</v>
      </c>
      <c r="O4391">
        <v>200</v>
      </c>
      <c r="P4391">
        <v>0.25</v>
      </c>
      <c r="Q4391">
        <v>1</v>
      </c>
      <c r="R4391">
        <v>0.33</v>
      </c>
      <c r="S4391">
        <v>0.25</v>
      </c>
      <c r="T4391">
        <v>31</v>
      </c>
      <c r="U4391">
        <v>44</v>
      </c>
      <c r="V4391">
        <v>112</v>
      </c>
      <c r="W4391">
        <v>5.01</v>
      </c>
      <c r="X4391">
        <v>5</v>
      </c>
      <c r="Y4391">
        <v>0.5</v>
      </c>
      <c r="Z4391">
        <v>0.42</v>
      </c>
      <c r="AA4391">
        <v>20</v>
      </c>
      <c r="AB4391">
        <v>1.37</v>
      </c>
      <c r="AC4391">
        <v>1660</v>
      </c>
      <c r="AD4391">
        <v>0.5</v>
      </c>
      <c r="AE4391">
        <v>0.4</v>
      </c>
      <c r="AF4391">
        <v>48</v>
      </c>
      <c r="AH4391">
        <v>42</v>
      </c>
      <c r="AI4391">
        <v>6</v>
      </c>
      <c r="AJ4391">
        <v>21</v>
      </c>
      <c r="AK4391">
        <v>25</v>
      </c>
      <c r="AL4391">
        <v>0.08</v>
      </c>
      <c r="AM4391">
        <v>5</v>
      </c>
      <c r="AN4391">
        <v>5</v>
      </c>
      <c r="AO4391">
        <v>93</v>
      </c>
      <c r="AP4391">
        <v>10</v>
      </c>
      <c r="AQ4391">
        <v>114</v>
      </c>
    </row>
    <row r="4392" spans="1:43" hidden="1" x14ac:dyDescent="0.25">
      <c r="A4392" t="s">
        <v>16306</v>
      </c>
      <c r="B4392" t="s">
        <v>16307</v>
      </c>
      <c r="C4392" s="1" t="str">
        <f t="shared" si="321"/>
        <v>21:0120</v>
      </c>
      <c r="D4392" s="1" t="str">
        <f t="shared" si="322"/>
        <v>21:0003</v>
      </c>
      <c r="E4392" t="s">
        <v>16308</v>
      </c>
      <c r="F4392" t="s">
        <v>16309</v>
      </c>
      <c r="H4392">
        <v>48.782595399999998</v>
      </c>
      <c r="I4392">
        <v>-56.525023300000001</v>
      </c>
      <c r="J4392" s="1" t="str">
        <f t="shared" si="319"/>
        <v>Till</v>
      </c>
      <c r="K4392" s="1" t="str">
        <f t="shared" si="323"/>
        <v>&lt;2 micron</v>
      </c>
      <c r="L4392">
        <v>0.4</v>
      </c>
      <c r="M4392">
        <v>6.53</v>
      </c>
      <c r="N4392">
        <v>36</v>
      </c>
      <c r="O4392">
        <v>90</v>
      </c>
      <c r="P4392">
        <v>0.25</v>
      </c>
      <c r="Q4392">
        <v>1</v>
      </c>
      <c r="R4392">
        <v>0.19</v>
      </c>
      <c r="S4392">
        <v>0.25</v>
      </c>
      <c r="T4392">
        <v>29</v>
      </c>
      <c r="U4392">
        <v>72</v>
      </c>
      <c r="V4392">
        <v>103</v>
      </c>
      <c r="W4392">
        <v>4.3899999999999997</v>
      </c>
      <c r="X4392">
        <v>5</v>
      </c>
      <c r="Y4392">
        <v>0.5</v>
      </c>
      <c r="Z4392">
        <v>0.16</v>
      </c>
      <c r="AA4392">
        <v>20</v>
      </c>
      <c r="AB4392">
        <v>0.95</v>
      </c>
      <c r="AC4392">
        <v>2320</v>
      </c>
      <c r="AD4392">
        <v>0.5</v>
      </c>
      <c r="AE4392">
        <v>1.22</v>
      </c>
      <c r="AF4392">
        <v>43</v>
      </c>
      <c r="AH4392">
        <v>54</v>
      </c>
      <c r="AI4392">
        <v>8</v>
      </c>
      <c r="AJ4392">
        <v>27</v>
      </c>
      <c r="AK4392">
        <v>14</v>
      </c>
      <c r="AL4392">
        <v>0.05</v>
      </c>
      <c r="AM4392">
        <v>5</v>
      </c>
      <c r="AN4392">
        <v>5</v>
      </c>
      <c r="AO4392">
        <v>108</v>
      </c>
      <c r="AP4392">
        <v>10</v>
      </c>
      <c r="AQ4392">
        <v>74</v>
      </c>
    </row>
    <row r="4393" spans="1:43" hidden="1" x14ac:dyDescent="0.25">
      <c r="A4393" t="s">
        <v>16310</v>
      </c>
      <c r="B4393" t="s">
        <v>16311</v>
      </c>
      <c r="C4393" s="1" t="str">
        <f t="shared" si="321"/>
        <v>21:0120</v>
      </c>
      <c r="D4393" s="1" t="str">
        <f t="shared" si="322"/>
        <v>21:0003</v>
      </c>
      <c r="E4393" t="s">
        <v>16312</v>
      </c>
      <c r="F4393" t="s">
        <v>16313</v>
      </c>
      <c r="H4393">
        <v>48.785311499999999</v>
      </c>
      <c r="I4393">
        <v>-56.5294223</v>
      </c>
      <c r="J4393" s="1" t="str">
        <f t="shared" si="319"/>
        <v>Till</v>
      </c>
      <c r="K4393" s="1" t="str">
        <f t="shared" si="323"/>
        <v>&lt;2 micron</v>
      </c>
      <c r="L4393">
        <v>0.1</v>
      </c>
      <c r="M4393">
        <v>4.62</v>
      </c>
      <c r="N4393">
        <v>48</v>
      </c>
      <c r="O4393">
        <v>150</v>
      </c>
      <c r="P4393">
        <v>0.25</v>
      </c>
      <c r="Q4393">
        <v>1</v>
      </c>
      <c r="R4393">
        <v>0.3</v>
      </c>
      <c r="S4393">
        <v>0.25</v>
      </c>
      <c r="T4393">
        <v>28</v>
      </c>
      <c r="U4393">
        <v>60</v>
      </c>
      <c r="V4393">
        <v>99</v>
      </c>
      <c r="W4393">
        <v>5.69</v>
      </c>
      <c r="X4393">
        <v>5</v>
      </c>
      <c r="Y4393">
        <v>0.5</v>
      </c>
      <c r="Z4393">
        <v>0.26</v>
      </c>
      <c r="AA4393">
        <v>20</v>
      </c>
      <c r="AB4393">
        <v>1.67</v>
      </c>
      <c r="AC4393">
        <v>2010</v>
      </c>
      <c r="AD4393">
        <v>0.5</v>
      </c>
      <c r="AE4393">
        <v>0.32</v>
      </c>
      <c r="AF4393">
        <v>47</v>
      </c>
      <c r="AH4393">
        <v>40</v>
      </c>
      <c r="AI4393">
        <v>6</v>
      </c>
      <c r="AJ4393">
        <v>19</v>
      </c>
      <c r="AK4393">
        <v>23</v>
      </c>
      <c r="AL4393">
        <v>0.16</v>
      </c>
      <c r="AM4393">
        <v>5</v>
      </c>
      <c r="AN4393">
        <v>5</v>
      </c>
      <c r="AO4393">
        <v>105</v>
      </c>
      <c r="AP4393">
        <v>10</v>
      </c>
      <c r="AQ4393">
        <v>118</v>
      </c>
    </row>
    <row r="4394" spans="1:43" hidden="1" x14ac:dyDescent="0.25">
      <c r="A4394" t="s">
        <v>16314</v>
      </c>
      <c r="B4394" t="s">
        <v>16315</v>
      </c>
      <c r="C4394" s="1" t="str">
        <f t="shared" si="321"/>
        <v>21:0120</v>
      </c>
      <c r="D4394" s="1" t="str">
        <f t="shared" si="322"/>
        <v>21:0003</v>
      </c>
      <c r="E4394" t="s">
        <v>16316</v>
      </c>
      <c r="F4394" t="s">
        <v>16317</v>
      </c>
      <c r="H4394">
        <v>48.802257900000001</v>
      </c>
      <c r="I4394">
        <v>-56.684819500000003</v>
      </c>
      <c r="J4394" s="1" t="str">
        <f t="shared" si="319"/>
        <v>Till</v>
      </c>
      <c r="K4394" s="1" t="str">
        <f t="shared" si="323"/>
        <v>&lt;2 micron</v>
      </c>
      <c r="L4394">
        <v>0.1</v>
      </c>
      <c r="M4394">
        <v>5.64</v>
      </c>
      <c r="N4394">
        <v>38</v>
      </c>
      <c r="O4394">
        <v>200</v>
      </c>
      <c r="P4394">
        <v>0.25</v>
      </c>
      <c r="Q4394">
        <v>1</v>
      </c>
      <c r="R4394">
        <v>0.39</v>
      </c>
      <c r="S4394">
        <v>0.25</v>
      </c>
      <c r="T4394">
        <v>28</v>
      </c>
      <c r="U4394">
        <v>34</v>
      </c>
      <c r="V4394">
        <v>133</v>
      </c>
      <c r="W4394">
        <v>5.95</v>
      </c>
      <c r="X4394">
        <v>5</v>
      </c>
      <c r="Y4394">
        <v>0.5</v>
      </c>
      <c r="Z4394">
        <v>0.31</v>
      </c>
      <c r="AA4394">
        <v>20</v>
      </c>
      <c r="AB4394">
        <v>1.45</v>
      </c>
      <c r="AC4394">
        <v>835</v>
      </c>
      <c r="AD4394">
        <v>0.5</v>
      </c>
      <c r="AE4394">
        <v>0.51</v>
      </c>
      <c r="AF4394">
        <v>25</v>
      </c>
      <c r="AH4394">
        <v>38</v>
      </c>
      <c r="AI4394">
        <v>12</v>
      </c>
      <c r="AJ4394">
        <v>22</v>
      </c>
      <c r="AK4394">
        <v>19</v>
      </c>
      <c r="AL4394">
        <v>0.09</v>
      </c>
      <c r="AM4394">
        <v>5</v>
      </c>
      <c r="AN4394">
        <v>5</v>
      </c>
      <c r="AO4394">
        <v>102</v>
      </c>
      <c r="AP4394">
        <v>10</v>
      </c>
      <c r="AQ4394">
        <v>196</v>
      </c>
    </row>
    <row r="4395" spans="1:43" hidden="1" x14ac:dyDescent="0.25">
      <c r="A4395" t="s">
        <v>16318</v>
      </c>
      <c r="B4395" t="s">
        <v>16319</v>
      </c>
      <c r="C4395" s="1" t="str">
        <f t="shared" si="321"/>
        <v>21:0120</v>
      </c>
      <c r="D4395" s="1" t="str">
        <f t="shared" si="322"/>
        <v>21:0003</v>
      </c>
      <c r="E4395" t="s">
        <v>16320</v>
      </c>
      <c r="F4395" t="s">
        <v>16321</v>
      </c>
      <c r="H4395">
        <v>48.803251500000002</v>
      </c>
      <c r="I4395">
        <v>-56.721910700000002</v>
      </c>
      <c r="J4395" s="1" t="str">
        <f t="shared" si="319"/>
        <v>Till</v>
      </c>
      <c r="K4395" s="1" t="str">
        <f t="shared" si="323"/>
        <v>&lt;2 micron</v>
      </c>
      <c r="L4395">
        <v>0.4</v>
      </c>
      <c r="M4395">
        <v>4.49</v>
      </c>
      <c r="N4395">
        <v>18</v>
      </c>
      <c r="O4395">
        <v>140</v>
      </c>
      <c r="P4395">
        <v>0.25</v>
      </c>
      <c r="Q4395">
        <v>2</v>
      </c>
      <c r="R4395">
        <v>0.28999999999999998</v>
      </c>
      <c r="S4395">
        <v>0.25</v>
      </c>
      <c r="T4395">
        <v>12</v>
      </c>
      <c r="U4395">
        <v>15</v>
      </c>
      <c r="V4395">
        <v>70</v>
      </c>
      <c r="W4395">
        <v>3.12</v>
      </c>
      <c r="X4395">
        <v>5</v>
      </c>
      <c r="Y4395">
        <v>0.5</v>
      </c>
      <c r="Z4395">
        <v>0.31</v>
      </c>
      <c r="AA4395">
        <v>20</v>
      </c>
      <c r="AB4395">
        <v>0.8</v>
      </c>
      <c r="AC4395">
        <v>755</v>
      </c>
      <c r="AD4395">
        <v>0.5</v>
      </c>
      <c r="AE4395">
        <v>0.55000000000000004</v>
      </c>
      <c r="AF4395">
        <v>10</v>
      </c>
      <c r="AH4395">
        <v>32</v>
      </c>
      <c r="AI4395">
        <v>2</v>
      </c>
      <c r="AJ4395">
        <v>13</v>
      </c>
      <c r="AK4395">
        <v>16</v>
      </c>
      <c r="AL4395">
        <v>0.09</v>
      </c>
      <c r="AM4395">
        <v>5</v>
      </c>
      <c r="AN4395">
        <v>5</v>
      </c>
      <c r="AO4395">
        <v>47</v>
      </c>
      <c r="AP4395">
        <v>5</v>
      </c>
      <c r="AQ4395">
        <v>166</v>
      </c>
    </row>
    <row r="4396" spans="1:43" hidden="1" x14ac:dyDescent="0.25">
      <c r="A4396" t="s">
        <v>16322</v>
      </c>
      <c r="B4396" t="s">
        <v>16323</v>
      </c>
      <c r="C4396" s="1" t="str">
        <f t="shared" si="321"/>
        <v>21:0120</v>
      </c>
      <c r="D4396" s="1" t="str">
        <f t="shared" si="322"/>
        <v>21:0003</v>
      </c>
      <c r="E4396" t="s">
        <v>16324</v>
      </c>
      <c r="F4396" t="s">
        <v>16325</v>
      </c>
      <c r="H4396">
        <v>48.806398999999999</v>
      </c>
      <c r="I4396">
        <v>-56.721893399999999</v>
      </c>
      <c r="J4396" s="1" t="str">
        <f t="shared" si="319"/>
        <v>Till</v>
      </c>
      <c r="K4396" s="1" t="str">
        <f t="shared" si="323"/>
        <v>&lt;2 micron</v>
      </c>
      <c r="L4396">
        <v>0.6</v>
      </c>
      <c r="M4396">
        <v>5.53</v>
      </c>
      <c r="N4396">
        <v>26</v>
      </c>
      <c r="O4396">
        <v>210</v>
      </c>
      <c r="P4396">
        <v>0.25</v>
      </c>
      <c r="Q4396">
        <v>1</v>
      </c>
      <c r="R4396">
        <v>0.37</v>
      </c>
      <c r="S4396">
        <v>0.25</v>
      </c>
      <c r="T4396">
        <v>21</v>
      </c>
      <c r="U4396">
        <v>17</v>
      </c>
      <c r="V4396">
        <v>120</v>
      </c>
      <c r="W4396">
        <v>3.79</v>
      </c>
      <c r="X4396">
        <v>5</v>
      </c>
      <c r="Y4396">
        <v>0.5</v>
      </c>
      <c r="Z4396">
        <v>0.32</v>
      </c>
      <c r="AA4396">
        <v>30</v>
      </c>
      <c r="AB4396">
        <v>1.04</v>
      </c>
      <c r="AC4396">
        <v>580</v>
      </c>
      <c r="AD4396">
        <v>0.5</v>
      </c>
      <c r="AE4396">
        <v>0.42</v>
      </c>
      <c r="AF4396">
        <v>13</v>
      </c>
      <c r="AH4396">
        <v>46</v>
      </c>
      <c r="AI4396">
        <v>6</v>
      </c>
      <c r="AJ4396">
        <v>15</v>
      </c>
      <c r="AK4396">
        <v>15</v>
      </c>
      <c r="AL4396">
        <v>0.08</v>
      </c>
      <c r="AM4396">
        <v>5</v>
      </c>
      <c r="AN4396">
        <v>5</v>
      </c>
      <c r="AO4396">
        <v>55</v>
      </c>
      <c r="AP4396">
        <v>5</v>
      </c>
      <c r="AQ4396">
        <v>210</v>
      </c>
    </row>
    <row r="4397" spans="1:43" hidden="1" x14ac:dyDescent="0.25">
      <c r="A4397" t="s">
        <v>16326</v>
      </c>
      <c r="B4397" t="s">
        <v>16327</v>
      </c>
      <c r="C4397" s="1" t="str">
        <f t="shared" si="321"/>
        <v>21:0120</v>
      </c>
      <c r="D4397" s="1" t="str">
        <f t="shared" si="322"/>
        <v>21:0003</v>
      </c>
      <c r="E4397" t="s">
        <v>16328</v>
      </c>
      <c r="F4397" t="s">
        <v>16329</v>
      </c>
      <c r="H4397">
        <v>48.8149759</v>
      </c>
      <c r="I4397">
        <v>-56.736142600000001</v>
      </c>
      <c r="J4397" s="1" t="str">
        <f t="shared" si="319"/>
        <v>Till</v>
      </c>
      <c r="K4397" s="1" t="str">
        <f t="shared" si="323"/>
        <v>&lt;2 micron</v>
      </c>
      <c r="L4397">
        <v>0.6</v>
      </c>
      <c r="M4397">
        <v>3.49</v>
      </c>
      <c r="N4397">
        <v>20</v>
      </c>
      <c r="O4397">
        <v>270</v>
      </c>
      <c r="P4397">
        <v>0.25</v>
      </c>
      <c r="Q4397">
        <v>2</v>
      </c>
      <c r="R4397">
        <v>0.38</v>
      </c>
      <c r="S4397">
        <v>0.25</v>
      </c>
      <c r="T4397">
        <v>16</v>
      </c>
      <c r="U4397">
        <v>42</v>
      </c>
      <c r="V4397">
        <v>84</v>
      </c>
      <c r="W4397">
        <v>5.27</v>
      </c>
      <c r="X4397">
        <v>5</v>
      </c>
      <c r="Y4397">
        <v>0.5</v>
      </c>
      <c r="Z4397">
        <v>0.28000000000000003</v>
      </c>
      <c r="AA4397">
        <v>140</v>
      </c>
      <c r="AB4397">
        <v>0.8</v>
      </c>
      <c r="AC4397">
        <v>695</v>
      </c>
      <c r="AD4397">
        <v>1</v>
      </c>
      <c r="AE4397">
        <v>0.56999999999999995</v>
      </c>
      <c r="AF4397">
        <v>12</v>
      </c>
      <c r="AH4397">
        <v>54</v>
      </c>
      <c r="AI4397">
        <v>2</v>
      </c>
      <c r="AJ4397">
        <v>19</v>
      </c>
      <c r="AK4397">
        <v>19</v>
      </c>
      <c r="AL4397">
        <v>0.14000000000000001</v>
      </c>
      <c r="AM4397">
        <v>5</v>
      </c>
      <c r="AN4397">
        <v>5</v>
      </c>
      <c r="AO4397">
        <v>180</v>
      </c>
      <c r="AP4397">
        <v>10</v>
      </c>
      <c r="AQ4397">
        <v>148</v>
      </c>
    </row>
    <row r="4398" spans="1:43" hidden="1" x14ac:dyDescent="0.25">
      <c r="A4398" t="s">
        <v>16330</v>
      </c>
      <c r="B4398" t="s">
        <v>16331</v>
      </c>
      <c r="C4398" s="1" t="str">
        <f t="shared" si="321"/>
        <v>21:0120</v>
      </c>
      <c r="D4398" s="1" t="str">
        <f t="shared" si="322"/>
        <v>21:0003</v>
      </c>
      <c r="E4398" t="s">
        <v>16332</v>
      </c>
      <c r="F4398" t="s">
        <v>16333</v>
      </c>
      <c r="H4398">
        <v>48.8154483</v>
      </c>
      <c r="I4398">
        <v>-56.746352000000002</v>
      </c>
      <c r="J4398" s="1" t="str">
        <f t="shared" si="319"/>
        <v>Till</v>
      </c>
      <c r="K4398" s="1" t="str">
        <f t="shared" si="323"/>
        <v>&lt;2 micron</v>
      </c>
      <c r="L4398">
        <v>0.2</v>
      </c>
      <c r="M4398">
        <v>5.54</v>
      </c>
      <c r="N4398">
        <v>30</v>
      </c>
      <c r="O4398">
        <v>80</v>
      </c>
      <c r="P4398">
        <v>0.25</v>
      </c>
      <c r="Q4398">
        <v>4</v>
      </c>
      <c r="R4398">
        <v>0.16</v>
      </c>
      <c r="S4398">
        <v>0.25</v>
      </c>
      <c r="T4398">
        <v>10</v>
      </c>
      <c r="U4398">
        <v>24</v>
      </c>
      <c r="V4398">
        <v>191</v>
      </c>
      <c r="W4398">
        <v>5.36</v>
      </c>
      <c r="X4398">
        <v>5</v>
      </c>
      <c r="Y4398">
        <v>0.5</v>
      </c>
      <c r="Z4398">
        <v>0.17</v>
      </c>
      <c r="AA4398">
        <v>20</v>
      </c>
      <c r="AB4398">
        <v>0.63</v>
      </c>
      <c r="AC4398">
        <v>555</v>
      </c>
      <c r="AD4398">
        <v>2</v>
      </c>
      <c r="AE4398">
        <v>0.85</v>
      </c>
      <c r="AF4398">
        <v>10</v>
      </c>
      <c r="AH4398">
        <v>56</v>
      </c>
      <c r="AI4398">
        <v>4</v>
      </c>
      <c r="AJ4398">
        <v>11</v>
      </c>
      <c r="AK4398">
        <v>11</v>
      </c>
      <c r="AL4398">
        <v>0.08</v>
      </c>
      <c r="AM4398">
        <v>5</v>
      </c>
      <c r="AN4398">
        <v>5</v>
      </c>
      <c r="AO4398">
        <v>91</v>
      </c>
      <c r="AP4398">
        <v>10</v>
      </c>
      <c r="AQ4398">
        <v>224</v>
      </c>
    </row>
    <row r="4399" spans="1:43" hidden="1" x14ac:dyDescent="0.25">
      <c r="A4399" t="s">
        <v>16334</v>
      </c>
      <c r="B4399" t="s">
        <v>16335</v>
      </c>
      <c r="C4399" s="1" t="str">
        <f t="shared" si="321"/>
        <v>21:0120</v>
      </c>
      <c r="D4399" s="1" t="str">
        <f t="shared" si="322"/>
        <v>21:0003</v>
      </c>
      <c r="E4399" t="s">
        <v>16336</v>
      </c>
      <c r="F4399" t="s">
        <v>16337</v>
      </c>
      <c r="H4399">
        <v>48.816387599999999</v>
      </c>
      <c r="I4399">
        <v>-56.765412400000002</v>
      </c>
      <c r="J4399" s="1" t="str">
        <f t="shared" si="319"/>
        <v>Till</v>
      </c>
      <c r="K4399" s="1" t="str">
        <f t="shared" si="323"/>
        <v>&lt;2 micron</v>
      </c>
      <c r="L4399">
        <v>0.2</v>
      </c>
      <c r="M4399">
        <v>3.71</v>
      </c>
      <c r="N4399">
        <v>42</v>
      </c>
      <c r="O4399">
        <v>110</v>
      </c>
      <c r="P4399">
        <v>0.25</v>
      </c>
      <c r="Q4399">
        <v>1</v>
      </c>
      <c r="R4399">
        <v>0.28000000000000003</v>
      </c>
      <c r="S4399">
        <v>0.25</v>
      </c>
      <c r="T4399">
        <v>22</v>
      </c>
      <c r="U4399">
        <v>37</v>
      </c>
      <c r="V4399">
        <v>115</v>
      </c>
      <c r="W4399">
        <v>7.03</v>
      </c>
      <c r="X4399">
        <v>5</v>
      </c>
      <c r="Y4399">
        <v>0.5</v>
      </c>
      <c r="Z4399">
        <v>0.22</v>
      </c>
      <c r="AA4399">
        <v>50</v>
      </c>
      <c r="AB4399">
        <v>0.98</v>
      </c>
      <c r="AC4399">
        <v>750</v>
      </c>
      <c r="AD4399">
        <v>3</v>
      </c>
      <c r="AE4399">
        <v>0.52</v>
      </c>
      <c r="AF4399">
        <v>16</v>
      </c>
      <c r="AH4399">
        <v>44</v>
      </c>
      <c r="AI4399">
        <v>4</v>
      </c>
      <c r="AJ4399">
        <v>22</v>
      </c>
      <c r="AK4399">
        <v>15</v>
      </c>
      <c r="AL4399">
        <v>0.12</v>
      </c>
      <c r="AM4399">
        <v>5</v>
      </c>
      <c r="AN4399">
        <v>5</v>
      </c>
      <c r="AO4399">
        <v>149</v>
      </c>
      <c r="AP4399">
        <v>20</v>
      </c>
      <c r="AQ4399">
        <v>272</v>
      </c>
    </row>
    <row r="4400" spans="1:43" hidden="1" x14ac:dyDescent="0.25">
      <c r="A4400" t="s">
        <v>16338</v>
      </c>
      <c r="B4400" t="s">
        <v>16339</v>
      </c>
      <c r="C4400" s="1" t="str">
        <f t="shared" si="321"/>
        <v>21:0120</v>
      </c>
      <c r="D4400" s="1" t="str">
        <f t="shared" si="322"/>
        <v>21:0003</v>
      </c>
      <c r="E4400" t="s">
        <v>16340</v>
      </c>
      <c r="F4400" t="s">
        <v>16341</v>
      </c>
      <c r="H4400">
        <v>48.831828600000001</v>
      </c>
      <c r="I4400">
        <v>-56.861044200000002</v>
      </c>
      <c r="J4400" s="1" t="str">
        <f>HYPERLINK("http://geochem.nrcan.gc.ca/cdogs/content/kwd/kwd020050_e.htm", "Glaciofluvial")</f>
        <v>Glaciofluvial</v>
      </c>
      <c r="K4400" s="1" t="str">
        <f t="shared" si="323"/>
        <v>&lt;2 micron</v>
      </c>
      <c r="L4400">
        <v>1.2</v>
      </c>
      <c r="M4400">
        <v>7.35</v>
      </c>
      <c r="N4400">
        <v>30</v>
      </c>
      <c r="O4400">
        <v>120</v>
      </c>
      <c r="P4400">
        <v>0.25</v>
      </c>
      <c r="Q4400">
        <v>1</v>
      </c>
      <c r="R4400">
        <v>0.26</v>
      </c>
      <c r="S4400">
        <v>0.25</v>
      </c>
      <c r="T4400">
        <v>25</v>
      </c>
      <c r="U4400">
        <v>29</v>
      </c>
      <c r="V4400">
        <v>112</v>
      </c>
      <c r="W4400">
        <v>4.04</v>
      </c>
      <c r="X4400">
        <v>5</v>
      </c>
      <c r="Y4400">
        <v>0.5</v>
      </c>
      <c r="Z4400">
        <v>0.32</v>
      </c>
      <c r="AA4400">
        <v>30</v>
      </c>
      <c r="AB4400">
        <v>1.27</v>
      </c>
      <c r="AC4400">
        <v>930</v>
      </c>
      <c r="AD4400">
        <v>0.5</v>
      </c>
      <c r="AE4400">
        <v>0.76</v>
      </c>
      <c r="AF4400">
        <v>27</v>
      </c>
      <c r="AH4400">
        <v>82</v>
      </c>
      <c r="AI4400">
        <v>8</v>
      </c>
      <c r="AJ4400">
        <v>21</v>
      </c>
      <c r="AK4400">
        <v>12</v>
      </c>
      <c r="AL4400">
        <v>0.16</v>
      </c>
      <c r="AM4400">
        <v>5</v>
      </c>
      <c r="AN4400">
        <v>5</v>
      </c>
      <c r="AO4400">
        <v>84</v>
      </c>
      <c r="AP4400">
        <v>5</v>
      </c>
      <c r="AQ4400">
        <v>306</v>
      </c>
    </row>
    <row r="4401" spans="1:43" hidden="1" x14ac:dyDescent="0.25">
      <c r="A4401" t="s">
        <v>16342</v>
      </c>
      <c r="B4401" t="s">
        <v>16343</v>
      </c>
      <c r="C4401" s="1" t="str">
        <f t="shared" si="321"/>
        <v>21:0120</v>
      </c>
      <c r="D4401" s="1" t="str">
        <f t="shared" si="322"/>
        <v>21:0003</v>
      </c>
      <c r="E4401" t="s">
        <v>16344</v>
      </c>
      <c r="F4401" t="s">
        <v>16345</v>
      </c>
      <c r="H4401">
        <v>48.829588399999999</v>
      </c>
      <c r="I4401">
        <v>-56.8678624</v>
      </c>
      <c r="J4401" s="1" t="str">
        <f>HYPERLINK("http://geochem.nrcan.gc.ca/cdogs/content/kwd/kwd020050_e.htm", "Glaciofluvial")</f>
        <v>Glaciofluvial</v>
      </c>
      <c r="K4401" s="1" t="str">
        <f t="shared" si="323"/>
        <v>&lt;2 micron</v>
      </c>
      <c r="L4401">
        <v>0.1</v>
      </c>
      <c r="M4401">
        <v>3.38</v>
      </c>
      <c r="N4401">
        <v>4</v>
      </c>
      <c r="O4401">
        <v>90</v>
      </c>
      <c r="P4401">
        <v>0.25</v>
      </c>
      <c r="Q4401">
        <v>1</v>
      </c>
      <c r="R4401">
        <v>0.44</v>
      </c>
      <c r="S4401">
        <v>0.25</v>
      </c>
      <c r="T4401">
        <v>11</v>
      </c>
      <c r="U4401">
        <v>17</v>
      </c>
      <c r="V4401">
        <v>68</v>
      </c>
      <c r="W4401">
        <v>2.81</v>
      </c>
      <c r="X4401">
        <v>5</v>
      </c>
      <c r="Y4401">
        <v>0.5</v>
      </c>
      <c r="Z4401">
        <v>0.17</v>
      </c>
      <c r="AA4401">
        <v>20</v>
      </c>
      <c r="AB4401">
        <v>0.78</v>
      </c>
      <c r="AC4401">
        <v>440</v>
      </c>
      <c r="AD4401">
        <v>0.5</v>
      </c>
      <c r="AE4401">
        <v>0.35</v>
      </c>
      <c r="AF4401">
        <v>11</v>
      </c>
      <c r="AH4401">
        <v>52</v>
      </c>
      <c r="AI4401">
        <v>2</v>
      </c>
      <c r="AJ4401">
        <v>11</v>
      </c>
      <c r="AK4401">
        <v>18</v>
      </c>
      <c r="AL4401">
        <v>0.12</v>
      </c>
      <c r="AM4401">
        <v>5</v>
      </c>
      <c r="AN4401">
        <v>5</v>
      </c>
      <c r="AO4401">
        <v>53</v>
      </c>
      <c r="AP4401">
        <v>5</v>
      </c>
      <c r="AQ4401">
        <v>218</v>
      </c>
    </row>
    <row r="4402" spans="1:43" hidden="1" x14ac:dyDescent="0.25">
      <c r="A4402" t="s">
        <v>16346</v>
      </c>
      <c r="B4402" t="s">
        <v>16347</v>
      </c>
      <c r="C4402" s="1" t="str">
        <f t="shared" si="321"/>
        <v>21:0120</v>
      </c>
      <c r="D4402" s="1" t="str">
        <f t="shared" si="322"/>
        <v>21:0003</v>
      </c>
      <c r="E4402" t="s">
        <v>16348</v>
      </c>
      <c r="F4402" t="s">
        <v>16349</v>
      </c>
      <c r="H4402">
        <v>48.828709500000002</v>
      </c>
      <c r="I4402">
        <v>-56.887278899999998</v>
      </c>
      <c r="J4402" s="1" t="str">
        <f t="shared" ref="J4402:J4465" si="324">HYPERLINK("http://geochem.nrcan.gc.ca/cdogs/content/kwd/kwd020044_e.htm", "Till")</f>
        <v>Till</v>
      </c>
      <c r="K4402" s="1" t="str">
        <f t="shared" si="323"/>
        <v>&lt;2 micron</v>
      </c>
      <c r="L4402">
        <v>0.1</v>
      </c>
      <c r="M4402">
        <v>5.7</v>
      </c>
      <c r="N4402">
        <v>14</v>
      </c>
      <c r="O4402">
        <v>160</v>
      </c>
      <c r="P4402">
        <v>0.25</v>
      </c>
      <c r="Q4402">
        <v>2</v>
      </c>
      <c r="R4402">
        <v>0.31</v>
      </c>
      <c r="S4402">
        <v>1</v>
      </c>
      <c r="T4402">
        <v>25</v>
      </c>
      <c r="U4402">
        <v>32</v>
      </c>
      <c r="V4402">
        <v>133</v>
      </c>
      <c r="W4402">
        <v>4.25</v>
      </c>
      <c r="X4402">
        <v>5</v>
      </c>
      <c r="Y4402">
        <v>0.5</v>
      </c>
      <c r="Z4402">
        <v>0.19</v>
      </c>
      <c r="AA4402">
        <v>20</v>
      </c>
      <c r="AB4402">
        <v>0.95</v>
      </c>
      <c r="AC4402">
        <v>2140</v>
      </c>
      <c r="AD4402">
        <v>0.5</v>
      </c>
      <c r="AE4402">
        <v>0.26</v>
      </c>
      <c r="AF4402">
        <v>22</v>
      </c>
      <c r="AH4402">
        <v>170</v>
      </c>
      <c r="AI4402">
        <v>4</v>
      </c>
      <c r="AJ4402">
        <v>22</v>
      </c>
      <c r="AK4402">
        <v>16</v>
      </c>
      <c r="AL4402">
        <v>0.18</v>
      </c>
      <c r="AM4402">
        <v>5</v>
      </c>
      <c r="AN4402">
        <v>5</v>
      </c>
      <c r="AO4402">
        <v>92</v>
      </c>
      <c r="AP4402">
        <v>10</v>
      </c>
      <c r="AQ4402">
        <v>800</v>
      </c>
    </row>
    <row r="4403" spans="1:43" hidden="1" x14ac:dyDescent="0.25">
      <c r="A4403" t="s">
        <v>16350</v>
      </c>
      <c r="B4403" t="s">
        <v>16351</v>
      </c>
      <c r="C4403" s="1" t="str">
        <f t="shared" si="321"/>
        <v>21:0120</v>
      </c>
      <c r="D4403" s="1" t="str">
        <f t="shared" si="322"/>
        <v>21:0003</v>
      </c>
      <c r="E4403" t="s">
        <v>16352</v>
      </c>
      <c r="F4403" t="s">
        <v>16353</v>
      </c>
      <c r="H4403">
        <v>48.8668896</v>
      </c>
      <c r="I4403">
        <v>-56.848352800000001</v>
      </c>
      <c r="J4403" s="1" t="str">
        <f t="shared" si="324"/>
        <v>Till</v>
      </c>
      <c r="K4403" s="1" t="str">
        <f t="shared" si="323"/>
        <v>&lt;2 micron</v>
      </c>
      <c r="L4403">
        <v>0.4</v>
      </c>
      <c r="M4403">
        <v>4.12</v>
      </c>
      <c r="N4403">
        <v>1</v>
      </c>
      <c r="O4403">
        <v>40</v>
      </c>
      <c r="P4403">
        <v>0.5</v>
      </c>
      <c r="Q4403">
        <v>1</v>
      </c>
      <c r="R4403">
        <v>0.37</v>
      </c>
      <c r="S4403">
        <v>0.25</v>
      </c>
      <c r="T4403">
        <v>13</v>
      </c>
      <c r="U4403">
        <v>18</v>
      </c>
      <c r="V4403">
        <v>38</v>
      </c>
      <c r="W4403">
        <v>2.69</v>
      </c>
      <c r="X4403">
        <v>20</v>
      </c>
      <c r="Y4403">
        <v>0.5</v>
      </c>
      <c r="Z4403">
        <v>0.2</v>
      </c>
      <c r="AA4403">
        <v>20</v>
      </c>
      <c r="AB4403">
        <v>0.69</v>
      </c>
      <c r="AC4403">
        <v>670</v>
      </c>
      <c r="AD4403">
        <v>0.5</v>
      </c>
      <c r="AE4403">
        <v>0.33</v>
      </c>
      <c r="AF4403">
        <v>11</v>
      </c>
      <c r="AH4403">
        <v>28</v>
      </c>
      <c r="AI4403">
        <v>2</v>
      </c>
      <c r="AJ4403">
        <v>12</v>
      </c>
      <c r="AK4403">
        <v>15</v>
      </c>
      <c r="AL4403">
        <v>0.16</v>
      </c>
      <c r="AM4403">
        <v>5</v>
      </c>
      <c r="AN4403">
        <v>5</v>
      </c>
      <c r="AO4403">
        <v>45</v>
      </c>
      <c r="AP4403">
        <v>5</v>
      </c>
      <c r="AQ4403">
        <v>74</v>
      </c>
    </row>
    <row r="4404" spans="1:43" hidden="1" x14ac:dyDescent="0.25">
      <c r="A4404" t="s">
        <v>16354</v>
      </c>
      <c r="B4404" t="s">
        <v>16355</v>
      </c>
      <c r="C4404" s="1" t="str">
        <f t="shared" si="321"/>
        <v>21:0120</v>
      </c>
      <c r="D4404" s="1" t="str">
        <f t="shared" si="322"/>
        <v>21:0003</v>
      </c>
      <c r="E4404" t="s">
        <v>16356</v>
      </c>
      <c r="F4404" t="s">
        <v>16357</v>
      </c>
      <c r="H4404">
        <v>48.891705299999998</v>
      </c>
      <c r="I4404">
        <v>-56.934258499999999</v>
      </c>
      <c r="J4404" s="1" t="str">
        <f t="shared" si="324"/>
        <v>Till</v>
      </c>
      <c r="K4404" s="1" t="str">
        <f t="shared" si="323"/>
        <v>&lt;2 micron</v>
      </c>
      <c r="L4404">
        <v>0.1</v>
      </c>
      <c r="M4404">
        <v>5.14</v>
      </c>
      <c r="N4404">
        <v>1</v>
      </c>
      <c r="O4404">
        <v>90</v>
      </c>
      <c r="P4404">
        <v>0.5</v>
      </c>
      <c r="Q4404">
        <v>1</v>
      </c>
      <c r="R4404">
        <v>0.59</v>
      </c>
      <c r="S4404">
        <v>0.5</v>
      </c>
      <c r="T4404">
        <v>18</v>
      </c>
      <c r="U4404">
        <v>31</v>
      </c>
      <c r="V4404">
        <v>81</v>
      </c>
      <c r="W4404">
        <v>4</v>
      </c>
      <c r="X4404">
        <v>20</v>
      </c>
      <c r="Y4404">
        <v>0.5</v>
      </c>
      <c r="Z4404">
        <v>0.26</v>
      </c>
      <c r="AA4404">
        <v>30</v>
      </c>
      <c r="AB4404">
        <v>1.34</v>
      </c>
      <c r="AC4404">
        <v>610</v>
      </c>
      <c r="AD4404">
        <v>0.5</v>
      </c>
      <c r="AE4404">
        <v>0.55000000000000004</v>
      </c>
      <c r="AF4404">
        <v>19</v>
      </c>
      <c r="AH4404">
        <v>48</v>
      </c>
      <c r="AI4404">
        <v>4</v>
      </c>
      <c r="AJ4404">
        <v>15</v>
      </c>
      <c r="AK4404">
        <v>27</v>
      </c>
      <c r="AL4404">
        <v>0.16</v>
      </c>
      <c r="AM4404">
        <v>5</v>
      </c>
      <c r="AN4404">
        <v>5</v>
      </c>
      <c r="AO4404">
        <v>82</v>
      </c>
      <c r="AP4404">
        <v>5</v>
      </c>
      <c r="AQ4404">
        <v>158</v>
      </c>
    </row>
    <row r="4405" spans="1:43" hidden="1" x14ac:dyDescent="0.25">
      <c r="A4405" t="s">
        <v>16358</v>
      </c>
      <c r="B4405" t="s">
        <v>16359</v>
      </c>
      <c r="C4405" s="1" t="str">
        <f t="shared" si="321"/>
        <v>21:0120</v>
      </c>
      <c r="D4405" s="1" t="str">
        <f t="shared" si="322"/>
        <v>21:0003</v>
      </c>
      <c r="E4405" t="s">
        <v>16360</v>
      </c>
      <c r="F4405" t="s">
        <v>16361</v>
      </c>
      <c r="H4405">
        <v>48.9031631</v>
      </c>
      <c r="I4405">
        <v>-56.918555499999997</v>
      </c>
      <c r="J4405" s="1" t="str">
        <f t="shared" si="324"/>
        <v>Till</v>
      </c>
      <c r="K4405" s="1" t="str">
        <f t="shared" si="323"/>
        <v>&lt;2 micron</v>
      </c>
      <c r="L4405">
        <v>0.2</v>
      </c>
      <c r="M4405">
        <v>4.58</v>
      </c>
      <c r="N4405">
        <v>1</v>
      </c>
      <c r="O4405">
        <v>50</v>
      </c>
      <c r="P4405">
        <v>1</v>
      </c>
      <c r="Q4405">
        <v>1</v>
      </c>
      <c r="R4405">
        <v>0.44</v>
      </c>
      <c r="S4405">
        <v>0.5</v>
      </c>
      <c r="T4405">
        <v>12</v>
      </c>
      <c r="U4405">
        <v>14</v>
      </c>
      <c r="V4405">
        <v>36</v>
      </c>
      <c r="W4405">
        <v>2.85</v>
      </c>
      <c r="X4405">
        <v>20</v>
      </c>
      <c r="Y4405">
        <v>0.5</v>
      </c>
      <c r="Z4405">
        <v>0.16</v>
      </c>
      <c r="AA4405">
        <v>40</v>
      </c>
      <c r="AB4405">
        <v>0.68</v>
      </c>
      <c r="AC4405">
        <v>810</v>
      </c>
      <c r="AD4405">
        <v>0.5</v>
      </c>
      <c r="AE4405">
        <v>0.59</v>
      </c>
      <c r="AF4405">
        <v>13</v>
      </c>
      <c r="AH4405">
        <v>40</v>
      </c>
      <c r="AI4405">
        <v>2</v>
      </c>
      <c r="AJ4405">
        <v>9</v>
      </c>
      <c r="AK4405">
        <v>15</v>
      </c>
      <c r="AL4405">
        <v>0.11</v>
      </c>
      <c r="AM4405">
        <v>5</v>
      </c>
      <c r="AN4405">
        <v>5</v>
      </c>
      <c r="AO4405">
        <v>43</v>
      </c>
      <c r="AP4405">
        <v>5</v>
      </c>
      <c r="AQ4405">
        <v>104</v>
      </c>
    </row>
    <row r="4406" spans="1:43" hidden="1" x14ac:dyDescent="0.25">
      <c r="A4406" t="s">
        <v>16362</v>
      </c>
      <c r="B4406" t="s">
        <v>16363</v>
      </c>
      <c r="C4406" s="1" t="str">
        <f t="shared" si="321"/>
        <v>21:0120</v>
      </c>
      <c r="D4406" s="1" t="str">
        <f t="shared" si="322"/>
        <v>21:0003</v>
      </c>
      <c r="E4406" t="s">
        <v>16364</v>
      </c>
      <c r="F4406" t="s">
        <v>16365</v>
      </c>
      <c r="H4406">
        <v>48.922731300000002</v>
      </c>
      <c r="I4406">
        <v>-56.926049499999998</v>
      </c>
      <c r="J4406" s="1" t="str">
        <f t="shared" si="324"/>
        <v>Till</v>
      </c>
      <c r="K4406" s="1" t="str">
        <f t="shared" si="323"/>
        <v>&lt;2 micron</v>
      </c>
      <c r="L4406">
        <v>0.8</v>
      </c>
      <c r="M4406">
        <v>9.6300000000000008</v>
      </c>
      <c r="N4406">
        <v>1</v>
      </c>
      <c r="O4406">
        <v>30</v>
      </c>
      <c r="P4406">
        <v>0.5</v>
      </c>
      <c r="Q4406">
        <v>1</v>
      </c>
      <c r="R4406">
        <v>0.08</v>
      </c>
      <c r="S4406">
        <v>0.5</v>
      </c>
      <c r="T4406">
        <v>8</v>
      </c>
      <c r="U4406">
        <v>22</v>
      </c>
      <c r="V4406">
        <v>27</v>
      </c>
      <c r="W4406">
        <v>4.42</v>
      </c>
      <c r="X4406">
        <v>70</v>
      </c>
      <c r="Y4406">
        <v>0.5</v>
      </c>
      <c r="Z4406">
        <v>0.09</v>
      </c>
      <c r="AA4406">
        <v>20</v>
      </c>
      <c r="AB4406">
        <v>0.35</v>
      </c>
      <c r="AC4406">
        <v>210</v>
      </c>
      <c r="AD4406">
        <v>0.5</v>
      </c>
      <c r="AE4406">
        <v>0.88</v>
      </c>
      <c r="AF4406">
        <v>13</v>
      </c>
      <c r="AH4406">
        <v>164</v>
      </c>
      <c r="AI4406">
        <v>1</v>
      </c>
      <c r="AJ4406">
        <v>11</v>
      </c>
      <c r="AK4406">
        <v>4</v>
      </c>
      <c r="AL4406">
        <v>0.25</v>
      </c>
      <c r="AM4406">
        <v>5</v>
      </c>
      <c r="AN4406">
        <v>5</v>
      </c>
      <c r="AO4406">
        <v>75</v>
      </c>
      <c r="AP4406">
        <v>5</v>
      </c>
      <c r="AQ4406">
        <v>86</v>
      </c>
    </row>
    <row r="4407" spans="1:43" hidden="1" x14ac:dyDescent="0.25">
      <c r="A4407" t="s">
        <v>16366</v>
      </c>
      <c r="B4407" t="s">
        <v>16367</v>
      </c>
      <c r="C4407" s="1" t="str">
        <f t="shared" si="321"/>
        <v>21:0120</v>
      </c>
      <c r="D4407" s="1" t="str">
        <f t="shared" si="322"/>
        <v>21:0003</v>
      </c>
      <c r="E4407" t="s">
        <v>16368</v>
      </c>
      <c r="F4407" t="s">
        <v>16369</v>
      </c>
      <c r="H4407">
        <v>48.807662200000003</v>
      </c>
      <c r="I4407">
        <v>-56.787920399999997</v>
      </c>
      <c r="J4407" s="1" t="str">
        <f t="shared" si="324"/>
        <v>Till</v>
      </c>
      <c r="K4407" s="1" t="str">
        <f t="shared" si="323"/>
        <v>&lt;2 micron</v>
      </c>
      <c r="L4407">
        <v>0.2</v>
      </c>
      <c r="M4407">
        <v>3.68</v>
      </c>
      <c r="N4407">
        <v>6</v>
      </c>
      <c r="O4407">
        <v>110</v>
      </c>
      <c r="P4407">
        <v>0.25</v>
      </c>
      <c r="Q4407">
        <v>1</v>
      </c>
      <c r="R4407">
        <v>0.2</v>
      </c>
      <c r="S4407">
        <v>0.25</v>
      </c>
      <c r="T4407">
        <v>15</v>
      </c>
      <c r="U4407">
        <v>10</v>
      </c>
      <c r="V4407">
        <v>121</v>
      </c>
      <c r="W4407">
        <v>3.84</v>
      </c>
      <c r="X4407">
        <v>20</v>
      </c>
      <c r="Y4407">
        <v>0.5</v>
      </c>
      <c r="Z4407">
        <v>0.23</v>
      </c>
      <c r="AA4407">
        <v>20</v>
      </c>
      <c r="AB4407">
        <v>0.97</v>
      </c>
      <c r="AC4407">
        <v>935</v>
      </c>
      <c r="AD4407">
        <v>0.5</v>
      </c>
      <c r="AE4407">
        <v>0.28000000000000003</v>
      </c>
      <c r="AF4407">
        <v>8</v>
      </c>
      <c r="AH4407">
        <v>44</v>
      </c>
      <c r="AI4407">
        <v>2</v>
      </c>
      <c r="AJ4407">
        <v>13</v>
      </c>
      <c r="AK4407">
        <v>10</v>
      </c>
      <c r="AL4407">
        <v>0.1</v>
      </c>
      <c r="AM4407">
        <v>5</v>
      </c>
      <c r="AN4407">
        <v>5</v>
      </c>
      <c r="AO4407">
        <v>55</v>
      </c>
      <c r="AP4407">
        <v>5</v>
      </c>
      <c r="AQ4407">
        <v>188</v>
      </c>
    </row>
    <row r="4408" spans="1:43" hidden="1" x14ac:dyDescent="0.25">
      <c r="A4408" t="s">
        <v>16370</v>
      </c>
      <c r="B4408" t="s">
        <v>16371</v>
      </c>
      <c r="C4408" s="1" t="str">
        <f t="shared" si="321"/>
        <v>21:0120</v>
      </c>
      <c r="D4408" s="1" t="str">
        <f t="shared" si="322"/>
        <v>21:0003</v>
      </c>
      <c r="E4408" t="s">
        <v>16372</v>
      </c>
      <c r="F4408" t="s">
        <v>16373</v>
      </c>
      <c r="H4408">
        <v>48.795386999999998</v>
      </c>
      <c r="I4408">
        <v>-56.641641300000003</v>
      </c>
      <c r="J4408" s="1" t="str">
        <f t="shared" si="324"/>
        <v>Till</v>
      </c>
      <c r="K4408" s="1" t="str">
        <f t="shared" si="323"/>
        <v>&lt;2 micron</v>
      </c>
      <c r="L4408">
        <v>0.1</v>
      </c>
      <c r="M4408">
        <v>6.04</v>
      </c>
      <c r="N4408">
        <v>1</v>
      </c>
      <c r="O4408">
        <v>70</v>
      </c>
      <c r="P4408">
        <v>0.25</v>
      </c>
      <c r="Q4408">
        <v>1</v>
      </c>
      <c r="R4408">
        <v>0.11</v>
      </c>
      <c r="S4408">
        <v>0.5</v>
      </c>
      <c r="T4408">
        <v>20</v>
      </c>
      <c r="U4408">
        <v>64</v>
      </c>
      <c r="V4408">
        <v>50</v>
      </c>
      <c r="W4408">
        <v>5.5</v>
      </c>
      <c r="X4408">
        <v>10</v>
      </c>
      <c r="Y4408">
        <v>0.5</v>
      </c>
      <c r="Z4408">
        <v>0.14000000000000001</v>
      </c>
      <c r="AA4408">
        <v>10</v>
      </c>
      <c r="AB4408">
        <v>1.04</v>
      </c>
      <c r="AC4408">
        <v>1125</v>
      </c>
      <c r="AD4408">
        <v>0.5</v>
      </c>
      <c r="AE4408">
        <v>1.1399999999999999</v>
      </c>
      <c r="AF4408">
        <v>30</v>
      </c>
      <c r="AH4408">
        <v>44</v>
      </c>
      <c r="AI4408">
        <v>4</v>
      </c>
      <c r="AJ4408">
        <v>16</v>
      </c>
      <c r="AK4408">
        <v>8</v>
      </c>
      <c r="AL4408">
        <v>0.12</v>
      </c>
      <c r="AM4408">
        <v>5</v>
      </c>
      <c r="AN4408">
        <v>5</v>
      </c>
      <c r="AO4408">
        <v>99</v>
      </c>
      <c r="AP4408">
        <v>5</v>
      </c>
      <c r="AQ4408">
        <v>78</v>
      </c>
    </row>
    <row r="4409" spans="1:43" hidden="1" x14ac:dyDescent="0.25">
      <c r="A4409" t="s">
        <v>16374</v>
      </c>
      <c r="B4409" t="s">
        <v>16375</v>
      </c>
      <c r="C4409" s="1" t="str">
        <f t="shared" si="321"/>
        <v>21:0120</v>
      </c>
      <c r="D4409" s="1" t="str">
        <f t="shared" si="322"/>
        <v>21:0003</v>
      </c>
      <c r="E4409" t="s">
        <v>16376</v>
      </c>
      <c r="F4409" t="s">
        <v>16377</v>
      </c>
      <c r="H4409">
        <v>48.814864900000003</v>
      </c>
      <c r="I4409">
        <v>-56.6912114</v>
      </c>
      <c r="J4409" s="1" t="str">
        <f t="shared" si="324"/>
        <v>Till</v>
      </c>
      <c r="K4409" s="1" t="str">
        <f t="shared" si="323"/>
        <v>&lt;2 micron</v>
      </c>
      <c r="L4409">
        <v>0.2</v>
      </c>
      <c r="M4409">
        <v>5.31</v>
      </c>
      <c r="N4409">
        <v>1</v>
      </c>
      <c r="O4409">
        <v>300</v>
      </c>
      <c r="P4409">
        <v>0.25</v>
      </c>
      <c r="Q4409">
        <v>1</v>
      </c>
      <c r="R4409">
        <v>0.24</v>
      </c>
      <c r="S4409">
        <v>0.25</v>
      </c>
      <c r="T4409">
        <v>12</v>
      </c>
      <c r="U4409">
        <v>17</v>
      </c>
      <c r="V4409">
        <v>52</v>
      </c>
      <c r="W4409">
        <v>3.46</v>
      </c>
      <c r="X4409">
        <v>20</v>
      </c>
      <c r="Y4409">
        <v>0.5</v>
      </c>
      <c r="Z4409">
        <v>0.28000000000000003</v>
      </c>
      <c r="AA4409">
        <v>20</v>
      </c>
      <c r="AB4409">
        <v>0.88</v>
      </c>
      <c r="AC4409">
        <v>835</v>
      </c>
      <c r="AD4409">
        <v>0.5</v>
      </c>
      <c r="AE4409">
        <v>0.24</v>
      </c>
      <c r="AF4409">
        <v>12</v>
      </c>
      <c r="AH4409">
        <v>34</v>
      </c>
      <c r="AI4409">
        <v>6</v>
      </c>
      <c r="AJ4409">
        <v>14</v>
      </c>
      <c r="AK4409">
        <v>16</v>
      </c>
      <c r="AL4409">
        <v>0.16</v>
      </c>
      <c r="AM4409">
        <v>5</v>
      </c>
      <c r="AN4409">
        <v>5</v>
      </c>
      <c r="AO4409">
        <v>55</v>
      </c>
      <c r="AP4409">
        <v>5</v>
      </c>
      <c r="AQ4409">
        <v>126</v>
      </c>
    </row>
    <row r="4410" spans="1:43" hidden="1" x14ac:dyDescent="0.25">
      <c r="A4410" t="s">
        <v>16378</v>
      </c>
      <c r="B4410" t="s">
        <v>16379</v>
      </c>
      <c r="C4410" s="1" t="str">
        <f t="shared" si="321"/>
        <v>21:0120</v>
      </c>
      <c r="D4410" s="1" t="str">
        <f t="shared" si="322"/>
        <v>21:0003</v>
      </c>
      <c r="E4410" t="s">
        <v>16380</v>
      </c>
      <c r="F4410" t="s">
        <v>16381</v>
      </c>
      <c r="H4410">
        <v>48.8148354</v>
      </c>
      <c r="I4410">
        <v>-56.680318999999997</v>
      </c>
      <c r="J4410" s="1" t="str">
        <f t="shared" si="324"/>
        <v>Till</v>
      </c>
      <c r="K4410" s="1" t="str">
        <f t="shared" si="323"/>
        <v>&lt;2 micron</v>
      </c>
      <c r="L4410">
        <v>0.2</v>
      </c>
      <c r="M4410">
        <v>5.33</v>
      </c>
      <c r="N4410">
        <v>1</v>
      </c>
      <c r="O4410">
        <v>160</v>
      </c>
      <c r="P4410">
        <v>0.25</v>
      </c>
      <c r="Q4410">
        <v>1</v>
      </c>
      <c r="R4410">
        <v>0.34</v>
      </c>
      <c r="S4410">
        <v>0.25</v>
      </c>
      <c r="T4410">
        <v>16</v>
      </c>
      <c r="U4410">
        <v>33</v>
      </c>
      <c r="V4410">
        <v>89</v>
      </c>
      <c r="W4410">
        <v>3.75</v>
      </c>
      <c r="X4410">
        <v>10</v>
      </c>
      <c r="Y4410">
        <v>0.5</v>
      </c>
      <c r="Z4410">
        <v>0.28999999999999998</v>
      </c>
      <c r="AA4410">
        <v>20</v>
      </c>
      <c r="AB4410">
        <v>1.01</v>
      </c>
      <c r="AC4410">
        <v>570</v>
      </c>
      <c r="AD4410">
        <v>0.5</v>
      </c>
      <c r="AE4410">
        <v>0.28000000000000003</v>
      </c>
      <c r="AF4410">
        <v>15</v>
      </c>
      <c r="AH4410">
        <v>38</v>
      </c>
      <c r="AI4410">
        <v>2</v>
      </c>
      <c r="AJ4410">
        <v>13</v>
      </c>
      <c r="AK4410">
        <v>15</v>
      </c>
      <c r="AL4410">
        <v>0.11</v>
      </c>
      <c r="AM4410">
        <v>5</v>
      </c>
      <c r="AN4410">
        <v>5</v>
      </c>
      <c r="AO4410">
        <v>93</v>
      </c>
      <c r="AP4410">
        <v>5</v>
      </c>
      <c r="AQ4410">
        <v>162</v>
      </c>
    </row>
    <row r="4411" spans="1:43" hidden="1" x14ac:dyDescent="0.25">
      <c r="A4411" t="s">
        <v>16382</v>
      </c>
      <c r="B4411" t="s">
        <v>16383</v>
      </c>
      <c r="C4411" s="1" t="str">
        <f t="shared" si="321"/>
        <v>21:0120</v>
      </c>
      <c r="D4411" s="1" t="str">
        <f t="shared" si="322"/>
        <v>21:0003</v>
      </c>
      <c r="E4411" t="s">
        <v>16384</v>
      </c>
      <c r="F4411" t="s">
        <v>16385</v>
      </c>
      <c r="H4411">
        <v>48.815408599999998</v>
      </c>
      <c r="I4411">
        <v>-56.645932500000001</v>
      </c>
      <c r="J4411" s="1" t="str">
        <f t="shared" si="324"/>
        <v>Till</v>
      </c>
      <c r="K4411" s="1" t="str">
        <f t="shared" si="323"/>
        <v>&lt;2 micron</v>
      </c>
      <c r="L4411">
        <v>0.1</v>
      </c>
      <c r="M4411">
        <v>5.43</v>
      </c>
      <c r="N4411">
        <v>14</v>
      </c>
      <c r="O4411">
        <v>990</v>
      </c>
      <c r="P4411">
        <v>0.25</v>
      </c>
      <c r="Q4411">
        <v>1</v>
      </c>
      <c r="R4411">
        <v>0.34</v>
      </c>
      <c r="S4411">
        <v>0.25</v>
      </c>
      <c r="T4411">
        <v>21</v>
      </c>
      <c r="U4411">
        <v>36</v>
      </c>
      <c r="V4411">
        <v>87</v>
      </c>
      <c r="W4411">
        <v>5.0199999999999996</v>
      </c>
      <c r="X4411">
        <v>10</v>
      </c>
      <c r="Y4411">
        <v>0.5</v>
      </c>
      <c r="Z4411">
        <v>0.26</v>
      </c>
      <c r="AA4411">
        <v>20</v>
      </c>
      <c r="AB4411">
        <v>1.08</v>
      </c>
      <c r="AC4411">
        <v>1280</v>
      </c>
      <c r="AD4411">
        <v>0.5</v>
      </c>
      <c r="AE4411">
        <v>0.31</v>
      </c>
      <c r="AF4411">
        <v>22</v>
      </c>
      <c r="AH4411">
        <v>40</v>
      </c>
      <c r="AI4411">
        <v>12</v>
      </c>
      <c r="AJ4411">
        <v>20</v>
      </c>
      <c r="AK4411">
        <v>18</v>
      </c>
      <c r="AL4411">
        <v>0.12</v>
      </c>
      <c r="AM4411">
        <v>5</v>
      </c>
      <c r="AN4411">
        <v>5</v>
      </c>
      <c r="AO4411">
        <v>95</v>
      </c>
      <c r="AP4411">
        <v>5</v>
      </c>
      <c r="AQ4411">
        <v>164</v>
      </c>
    </row>
    <row r="4412" spans="1:43" hidden="1" x14ac:dyDescent="0.25">
      <c r="A4412" t="s">
        <v>16386</v>
      </c>
      <c r="B4412" t="s">
        <v>16387</v>
      </c>
      <c r="C4412" s="1" t="str">
        <f t="shared" si="321"/>
        <v>21:0120</v>
      </c>
      <c r="D4412" s="1" t="str">
        <f t="shared" si="322"/>
        <v>21:0003</v>
      </c>
      <c r="E4412" t="s">
        <v>16388</v>
      </c>
      <c r="F4412" t="s">
        <v>16389</v>
      </c>
      <c r="H4412">
        <v>48.815571200000001</v>
      </c>
      <c r="I4412">
        <v>-56.626525700000002</v>
      </c>
      <c r="J4412" s="1" t="str">
        <f t="shared" si="324"/>
        <v>Till</v>
      </c>
      <c r="K4412" s="1" t="str">
        <f t="shared" si="323"/>
        <v>&lt;2 micron</v>
      </c>
      <c r="L4412">
        <v>0.1</v>
      </c>
      <c r="M4412">
        <v>5.56</v>
      </c>
      <c r="N4412">
        <v>1</v>
      </c>
      <c r="O4412">
        <v>230</v>
      </c>
      <c r="P4412">
        <v>0.25</v>
      </c>
      <c r="Q4412">
        <v>1</v>
      </c>
      <c r="R4412">
        <v>0.22</v>
      </c>
      <c r="S4412">
        <v>0.25</v>
      </c>
      <c r="T4412">
        <v>17</v>
      </c>
      <c r="U4412">
        <v>30</v>
      </c>
      <c r="V4412">
        <v>74</v>
      </c>
      <c r="W4412">
        <v>4.2699999999999996</v>
      </c>
      <c r="X4412">
        <v>10</v>
      </c>
      <c r="Y4412">
        <v>0.5</v>
      </c>
      <c r="Z4412">
        <v>0.3</v>
      </c>
      <c r="AA4412">
        <v>20</v>
      </c>
      <c r="AB4412">
        <v>1.26</v>
      </c>
      <c r="AC4412">
        <v>1120</v>
      </c>
      <c r="AD4412">
        <v>0.5</v>
      </c>
      <c r="AE4412">
        <v>0.19</v>
      </c>
      <c r="AF4412">
        <v>25</v>
      </c>
      <c r="AH4412">
        <v>24</v>
      </c>
      <c r="AI4412">
        <v>4</v>
      </c>
      <c r="AJ4412">
        <v>15</v>
      </c>
      <c r="AK4412">
        <v>15</v>
      </c>
      <c r="AL4412">
        <v>0.09</v>
      </c>
      <c r="AM4412">
        <v>5</v>
      </c>
      <c r="AN4412">
        <v>5</v>
      </c>
      <c r="AO4412">
        <v>64</v>
      </c>
      <c r="AP4412">
        <v>5</v>
      </c>
      <c r="AQ4412">
        <v>116</v>
      </c>
    </row>
    <row r="4413" spans="1:43" hidden="1" x14ac:dyDescent="0.25">
      <c r="A4413" t="s">
        <v>16390</v>
      </c>
      <c r="B4413" t="s">
        <v>16391</v>
      </c>
      <c r="C4413" s="1" t="str">
        <f t="shared" si="321"/>
        <v>21:0120</v>
      </c>
      <c r="D4413" s="1" t="str">
        <f t="shared" si="322"/>
        <v>21:0003</v>
      </c>
      <c r="E4413" t="s">
        <v>16392</v>
      </c>
      <c r="F4413" t="s">
        <v>16393</v>
      </c>
      <c r="H4413">
        <v>48.795067899999999</v>
      </c>
      <c r="I4413">
        <v>-56.785932799999998</v>
      </c>
      <c r="J4413" s="1" t="str">
        <f t="shared" si="324"/>
        <v>Till</v>
      </c>
      <c r="K4413" s="1" t="str">
        <f t="shared" si="323"/>
        <v>&lt;2 micron</v>
      </c>
      <c r="L4413">
        <v>0.1</v>
      </c>
      <c r="M4413">
        <v>3.86</v>
      </c>
      <c r="N4413">
        <v>1</v>
      </c>
      <c r="O4413">
        <v>100</v>
      </c>
      <c r="P4413">
        <v>0.25</v>
      </c>
      <c r="Q4413">
        <v>1</v>
      </c>
      <c r="R4413">
        <v>0.28000000000000003</v>
      </c>
      <c r="S4413">
        <v>0.25</v>
      </c>
      <c r="T4413">
        <v>11</v>
      </c>
      <c r="U4413">
        <v>19</v>
      </c>
      <c r="V4413">
        <v>61</v>
      </c>
      <c r="W4413">
        <v>3.5</v>
      </c>
      <c r="X4413">
        <v>10</v>
      </c>
      <c r="Y4413">
        <v>0.5</v>
      </c>
      <c r="Z4413">
        <v>0.28000000000000003</v>
      </c>
      <c r="AA4413">
        <v>20</v>
      </c>
      <c r="AB4413">
        <v>1.01</v>
      </c>
      <c r="AC4413">
        <v>615</v>
      </c>
      <c r="AD4413">
        <v>0.5</v>
      </c>
      <c r="AE4413">
        <v>0.37</v>
      </c>
      <c r="AF4413">
        <v>13</v>
      </c>
      <c r="AH4413">
        <v>24</v>
      </c>
      <c r="AI4413">
        <v>4</v>
      </c>
      <c r="AJ4413">
        <v>13</v>
      </c>
      <c r="AK4413">
        <v>17</v>
      </c>
      <c r="AL4413">
        <v>0.1</v>
      </c>
      <c r="AM4413">
        <v>5</v>
      </c>
      <c r="AN4413">
        <v>5</v>
      </c>
      <c r="AO4413">
        <v>59</v>
      </c>
      <c r="AP4413">
        <v>5</v>
      </c>
      <c r="AQ4413">
        <v>106</v>
      </c>
    </row>
    <row r="4414" spans="1:43" hidden="1" x14ac:dyDescent="0.25">
      <c r="A4414" t="s">
        <v>16394</v>
      </c>
      <c r="B4414" t="s">
        <v>16395</v>
      </c>
      <c r="C4414" s="1" t="str">
        <f t="shared" si="321"/>
        <v>21:0120</v>
      </c>
      <c r="D4414" s="1" t="str">
        <f t="shared" si="322"/>
        <v>21:0003</v>
      </c>
      <c r="E4414" t="s">
        <v>16396</v>
      </c>
      <c r="F4414" t="s">
        <v>16397</v>
      </c>
      <c r="H4414">
        <v>48.797979599999998</v>
      </c>
      <c r="I4414">
        <v>-56.609632699999999</v>
      </c>
      <c r="J4414" s="1" t="str">
        <f t="shared" si="324"/>
        <v>Till</v>
      </c>
      <c r="K4414" s="1" t="str">
        <f t="shared" si="323"/>
        <v>&lt;2 micron</v>
      </c>
      <c r="L4414">
        <v>0.1</v>
      </c>
      <c r="M4414">
        <v>4.71</v>
      </c>
      <c r="N4414">
        <v>4</v>
      </c>
      <c r="O4414">
        <v>120</v>
      </c>
      <c r="P4414">
        <v>0.25</v>
      </c>
      <c r="Q4414">
        <v>1</v>
      </c>
      <c r="R4414">
        <v>0.43</v>
      </c>
      <c r="S4414">
        <v>0.25</v>
      </c>
      <c r="T4414">
        <v>15</v>
      </c>
      <c r="U4414">
        <v>56</v>
      </c>
      <c r="V4414">
        <v>29</v>
      </c>
      <c r="W4414">
        <v>3.66</v>
      </c>
      <c r="X4414">
        <v>10</v>
      </c>
      <c r="Y4414">
        <v>0.5</v>
      </c>
      <c r="Z4414">
        <v>0.15</v>
      </c>
      <c r="AA4414">
        <v>10</v>
      </c>
      <c r="AB4414">
        <v>1.28</v>
      </c>
      <c r="AC4414">
        <v>2025</v>
      </c>
      <c r="AD4414">
        <v>0.5</v>
      </c>
      <c r="AE4414">
        <v>1.54</v>
      </c>
      <c r="AF4414">
        <v>28</v>
      </c>
      <c r="AH4414">
        <v>22</v>
      </c>
      <c r="AI4414">
        <v>4</v>
      </c>
      <c r="AJ4414">
        <v>16</v>
      </c>
      <c r="AK4414">
        <v>15</v>
      </c>
      <c r="AL4414">
        <v>0.01</v>
      </c>
      <c r="AM4414">
        <v>5</v>
      </c>
      <c r="AN4414">
        <v>5</v>
      </c>
      <c r="AO4414">
        <v>41</v>
      </c>
      <c r="AP4414">
        <v>5</v>
      </c>
      <c r="AQ4414">
        <v>62</v>
      </c>
    </row>
    <row r="4415" spans="1:43" hidden="1" x14ac:dyDescent="0.25">
      <c r="A4415" t="s">
        <v>16398</v>
      </c>
      <c r="B4415" t="s">
        <v>16399</v>
      </c>
      <c r="C4415" s="1" t="str">
        <f t="shared" si="321"/>
        <v>21:0120</v>
      </c>
      <c r="D4415" s="1" t="str">
        <f t="shared" si="322"/>
        <v>21:0003</v>
      </c>
      <c r="E4415" t="s">
        <v>16400</v>
      </c>
      <c r="F4415" t="s">
        <v>16401</v>
      </c>
      <c r="H4415">
        <v>48.777413500000002</v>
      </c>
      <c r="I4415">
        <v>-56.8550653</v>
      </c>
      <c r="J4415" s="1" t="str">
        <f t="shared" si="324"/>
        <v>Till</v>
      </c>
      <c r="K4415" s="1" t="str">
        <f t="shared" si="323"/>
        <v>&lt;2 micron</v>
      </c>
      <c r="L4415">
        <v>0.1</v>
      </c>
      <c r="M4415">
        <v>5.29</v>
      </c>
      <c r="N4415">
        <v>1</v>
      </c>
      <c r="O4415">
        <v>120</v>
      </c>
      <c r="P4415">
        <v>0.25</v>
      </c>
      <c r="Q4415">
        <v>1</v>
      </c>
      <c r="R4415">
        <v>0.6</v>
      </c>
      <c r="S4415">
        <v>0.25</v>
      </c>
      <c r="T4415">
        <v>18</v>
      </c>
      <c r="U4415">
        <v>33</v>
      </c>
      <c r="V4415">
        <v>133</v>
      </c>
      <c r="W4415">
        <v>4.58</v>
      </c>
      <c r="X4415">
        <v>10</v>
      </c>
      <c r="Y4415">
        <v>0.5</v>
      </c>
      <c r="Z4415">
        <v>0.25</v>
      </c>
      <c r="AA4415">
        <v>20</v>
      </c>
      <c r="AB4415">
        <v>1.56</v>
      </c>
      <c r="AC4415">
        <v>960</v>
      </c>
      <c r="AD4415">
        <v>0.5</v>
      </c>
      <c r="AE4415">
        <v>0.41</v>
      </c>
      <c r="AF4415">
        <v>22</v>
      </c>
      <c r="AH4415">
        <v>22</v>
      </c>
      <c r="AI4415">
        <v>2</v>
      </c>
      <c r="AJ4415">
        <v>22</v>
      </c>
      <c r="AK4415">
        <v>31</v>
      </c>
      <c r="AL4415">
        <v>0.16</v>
      </c>
      <c r="AM4415">
        <v>5</v>
      </c>
      <c r="AN4415">
        <v>5</v>
      </c>
      <c r="AO4415">
        <v>107</v>
      </c>
      <c r="AP4415">
        <v>5</v>
      </c>
      <c r="AQ4415">
        <v>108</v>
      </c>
    </row>
    <row r="4416" spans="1:43" hidden="1" x14ac:dyDescent="0.25">
      <c r="A4416" t="s">
        <v>16402</v>
      </c>
      <c r="B4416" t="s">
        <v>16403</v>
      </c>
      <c r="C4416" s="1" t="str">
        <f t="shared" si="321"/>
        <v>21:0120</v>
      </c>
      <c r="D4416" s="1" t="str">
        <f t="shared" si="322"/>
        <v>21:0003</v>
      </c>
      <c r="E4416" t="s">
        <v>16404</v>
      </c>
      <c r="F4416" t="s">
        <v>16405</v>
      </c>
      <c r="H4416">
        <v>48.790833200000002</v>
      </c>
      <c r="I4416">
        <v>-56.807048000000002</v>
      </c>
      <c r="J4416" s="1" t="str">
        <f t="shared" si="324"/>
        <v>Till</v>
      </c>
      <c r="K4416" s="1" t="str">
        <f t="shared" si="323"/>
        <v>&lt;2 micron</v>
      </c>
      <c r="L4416">
        <v>0.1</v>
      </c>
      <c r="M4416">
        <v>4.68</v>
      </c>
      <c r="N4416">
        <v>8</v>
      </c>
      <c r="O4416">
        <v>110</v>
      </c>
      <c r="P4416">
        <v>2</v>
      </c>
      <c r="Q4416">
        <v>1</v>
      </c>
      <c r="R4416">
        <v>0.32</v>
      </c>
      <c r="S4416">
        <v>0.25</v>
      </c>
      <c r="T4416">
        <v>16</v>
      </c>
      <c r="U4416">
        <v>29</v>
      </c>
      <c r="V4416">
        <v>85</v>
      </c>
      <c r="W4416">
        <v>3.94</v>
      </c>
      <c r="X4416">
        <v>20</v>
      </c>
      <c r="Y4416">
        <v>0.5</v>
      </c>
      <c r="Z4416">
        <v>0.3</v>
      </c>
      <c r="AA4416">
        <v>20</v>
      </c>
      <c r="AB4416">
        <v>1.19</v>
      </c>
      <c r="AC4416">
        <v>945</v>
      </c>
      <c r="AD4416">
        <v>0.5</v>
      </c>
      <c r="AE4416">
        <v>0.41</v>
      </c>
      <c r="AF4416">
        <v>17</v>
      </c>
      <c r="AH4416">
        <v>34</v>
      </c>
      <c r="AI4416">
        <v>6</v>
      </c>
      <c r="AJ4416">
        <v>18</v>
      </c>
      <c r="AK4416">
        <v>20</v>
      </c>
      <c r="AL4416">
        <v>0.15</v>
      </c>
      <c r="AM4416">
        <v>5</v>
      </c>
      <c r="AN4416">
        <v>5</v>
      </c>
      <c r="AO4416">
        <v>79</v>
      </c>
      <c r="AP4416">
        <v>5</v>
      </c>
      <c r="AQ4416">
        <v>96</v>
      </c>
    </row>
    <row r="4417" spans="1:43" hidden="1" x14ac:dyDescent="0.25">
      <c r="A4417" t="s">
        <v>16406</v>
      </c>
      <c r="B4417" t="s">
        <v>16407</v>
      </c>
      <c r="C4417" s="1" t="str">
        <f t="shared" si="321"/>
        <v>21:0120</v>
      </c>
      <c r="D4417" s="1" t="str">
        <f t="shared" si="322"/>
        <v>21:0003</v>
      </c>
      <c r="E4417" t="s">
        <v>16408</v>
      </c>
      <c r="F4417" t="s">
        <v>16409</v>
      </c>
      <c r="H4417">
        <v>48.762603499999997</v>
      </c>
      <c r="I4417">
        <v>-56.880271399999998</v>
      </c>
      <c r="J4417" s="1" t="str">
        <f t="shared" si="324"/>
        <v>Till</v>
      </c>
      <c r="K4417" s="1" t="str">
        <f t="shared" si="323"/>
        <v>&lt;2 micron</v>
      </c>
      <c r="L4417">
        <v>0.1</v>
      </c>
      <c r="M4417">
        <v>5.12</v>
      </c>
      <c r="N4417">
        <v>1</v>
      </c>
      <c r="O4417">
        <v>150</v>
      </c>
      <c r="P4417">
        <v>0.5</v>
      </c>
      <c r="Q4417">
        <v>1</v>
      </c>
      <c r="R4417">
        <v>0.75</v>
      </c>
      <c r="S4417">
        <v>0.25</v>
      </c>
      <c r="T4417">
        <v>24</v>
      </c>
      <c r="U4417">
        <v>84</v>
      </c>
      <c r="V4417">
        <v>157</v>
      </c>
      <c r="W4417">
        <v>5.03</v>
      </c>
      <c r="X4417">
        <v>20</v>
      </c>
      <c r="Y4417">
        <v>0.5</v>
      </c>
      <c r="Z4417">
        <v>0.25</v>
      </c>
      <c r="AA4417">
        <v>20</v>
      </c>
      <c r="AB4417">
        <v>2.06</v>
      </c>
      <c r="AC4417">
        <v>1335</v>
      </c>
      <c r="AD4417">
        <v>0.5</v>
      </c>
      <c r="AE4417">
        <v>0.42</v>
      </c>
      <c r="AF4417">
        <v>50</v>
      </c>
      <c r="AH4417">
        <v>44</v>
      </c>
      <c r="AI4417">
        <v>2</v>
      </c>
      <c r="AJ4417">
        <v>20</v>
      </c>
      <c r="AK4417">
        <v>34</v>
      </c>
      <c r="AL4417">
        <v>0.14000000000000001</v>
      </c>
      <c r="AM4417">
        <v>5</v>
      </c>
      <c r="AN4417">
        <v>5</v>
      </c>
      <c r="AO4417">
        <v>109</v>
      </c>
      <c r="AP4417">
        <v>10</v>
      </c>
      <c r="AQ4417">
        <v>194</v>
      </c>
    </row>
    <row r="4418" spans="1:43" hidden="1" x14ac:dyDescent="0.25">
      <c r="A4418" t="s">
        <v>16410</v>
      </c>
      <c r="B4418" t="s">
        <v>16411</v>
      </c>
      <c r="C4418" s="1" t="str">
        <f t="shared" si="321"/>
        <v>21:0120</v>
      </c>
      <c r="D4418" s="1" t="str">
        <f t="shared" si="322"/>
        <v>21:0003</v>
      </c>
      <c r="E4418" t="s">
        <v>16412</v>
      </c>
      <c r="F4418" t="s">
        <v>16413</v>
      </c>
      <c r="H4418">
        <v>48.796431699999999</v>
      </c>
      <c r="I4418">
        <v>-56.794094399999999</v>
      </c>
      <c r="J4418" s="1" t="str">
        <f t="shared" si="324"/>
        <v>Till</v>
      </c>
      <c r="K4418" s="1" t="str">
        <f t="shared" si="323"/>
        <v>&lt;2 micron</v>
      </c>
      <c r="L4418">
        <v>0.1</v>
      </c>
      <c r="M4418">
        <v>5.98</v>
      </c>
      <c r="N4418">
        <v>1</v>
      </c>
      <c r="O4418">
        <v>90</v>
      </c>
      <c r="P4418">
        <v>1</v>
      </c>
      <c r="Q4418">
        <v>1</v>
      </c>
      <c r="R4418">
        <v>0.22</v>
      </c>
      <c r="S4418">
        <v>0.25</v>
      </c>
      <c r="T4418">
        <v>13</v>
      </c>
      <c r="U4418">
        <v>33</v>
      </c>
      <c r="V4418">
        <v>83</v>
      </c>
      <c r="W4418">
        <v>3.69</v>
      </c>
      <c r="X4418">
        <v>20</v>
      </c>
      <c r="Y4418">
        <v>0.5</v>
      </c>
      <c r="Z4418">
        <v>0.22</v>
      </c>
      <c r="AA4418">
        <v>20</v>
      </c>
      <c r="AB4418">
        <v>0.87</v>
      </c>
      <c r="AC4418">
        <v>1000</v>
      </c>
      <c r="AD4418">
        <v>0.5</v>
      </c>
      <c r="AE4418">
        <v>0.35</v>
      </c>
      <c r="AF4418">
        <v>19</v>
      </c>
      <c r="AH4418">
        <v>34</v>
      </c>
      <c r="AI4418">
        <v>4</v>
      </c>
      <c r="AJ4418">
        <v>15</v>
      </c>
      <c r="AK4418">
        <v>15</v>
      </c>
      <c r="AL4418">
        <v>0.15</v>
      </c>
      <c r="AM4418">
        <v>5</v>
      </c>
      <c r="AN4418">
        <v>5</v>
      </c>
      <c r="AO4418">
        <v>76</v>
      </c>
      <c r="AP4418">
        <v>5</v>
      </c>
      <c r="AQ4418">
        <v>82</v>
      </c>
    </row>
    <row r="4419" spans="1:43" hidden="1" x14ac:dyDescent="0.25">
      <c r="A4419" t="s">
        <v>16414</v>
      </c>
      <c r="B4419" t="s">
        <v>16415</v>
      </c>
      <c r="C4419" s="1" t="str">
        <f t="shared" si="321"/>
        <v>21:0120</v>
      </c>
      <c r="D4419" s="1" t="str">
        <f t="shared" si="322"/>
        <v>21:0003</v>
      </c>
      <c r="E4419" t="s">
        <v>16416</v>
      </c>
      <c r="F4419" t="s">
        <v>16417</v>
      </c>
      <c r="H4419">
        <v>48.814457699999998</v>
      </c>
      <c r="I4419">
        <v>-56.7075526</v>
      </c>
      <c r="J4419" s="1" t="str">
        <f t="shared" si="324"/>
        <v>Till</v>
      </c>
      <c r="K4419" s="1" t="str">
        <f t="shared" si="323"/>
        <v>&lt;2 micron</v>
      </c>
      <c r="L4419">
        <v>0.4</v>
      </c>
      <c r="M4419">
        <v>6.18</v>
      </c>
      <c r="N4419">
        <v>12</v>
      </c>
      <c r="O4419">
        <v>120</v>
      </c>
      <c r="P4419">
        <v>2</v>
      </c>
      <c r="Q4419">
        <v>1</v>
      </c>
      <c r="R4419">
        <v>0.21</v>
      </c>
      <c r="S4419">
        <v>0.25</v>
      </c>
      <c r="T4419">
        <v>16</v>
      </c>
      <c r="U4419">
        <v>21</v>
      </c>
      <c r="V4419">
        <v>45</v>
      </c>
      <c r="W4419">
        <v>3.43</v>
      </c>
      <c r="X4419">
        <v>30</v>
      </c>
      <c r="Y4419">
        <v>0.5</v>
      </c>
      <c r="Z4419">
        <v>0.17</v>
      </c>
      <c r="AA4419">
        <v>20</v>
      </c>
      <c r="AB4419">
        <v>0.54</v>
      </c>
      <c r="AC4419">
        <v>1040</v>
      </c>
      <c r="AD4419">
        <v>0.5</v>
      </c>
      <c r="AE4419">
        <v>0.56000000000000005</v>
      </c>
      <c r="AF4419">
        <v>12</v>
      </c>
      <c r="AH4419">
        <v>72</v>
      </c>
      <c r="AI4419">
        <v>4</v>
      </c>
      <c r="AJ4419">
        <v>13</v>
      </c>
      <c r="AK4419">
        <v>13</v>
      </c>
      <c r="AL4419">
        <v>0.19</v>
      </c>
      <c r="AM4419">
        <v>5</v>
      </c>
      <c r="AN4419">
        <v>5</v>
      </c>
      <c r="AO4419">
        <v>58</v>
      </c>
      <c r="AP4419">
        <v>5</v>
      </c>
      <c r="AQ4419">
        <v>88</v>
      </c>
    </row>
    <row r="4420" spans="1:43" hidden="1" x14ac:dyDescent="0.25">
      <c r="A4420" t="s">
        <v>16418</v>
      </c>
      <c r="B4420" t="s">
        <v>16419</v>
      </c>
      <c r="C4420" s="1" t="str">
        <f t="shared" si="321"/>
        <v>21:0120</v>
      </c>
      <c r="D4420" s="1" t="str">
        <f t="shared" si="322"/>
        <v>21:0003</v>
      </c>
      <c r="E4420" t="s">
        <v>16420</v>
      </c>
      <c r="F4420" t="s">
        <v>16421</v>
      </c>
      <c r="H4420">
        <v>48.845473200000001</v>
      </c>
      <c r="I4420">
        <v>-56.7843564</v>
      </c>
      <c r="J4420" s="1" t="str">
        <f t="shared" si="324"/>
        <v>Till</v>
      </c>
      <c r="K4420" s="1" t="str">
        <f t="shared" si="323"/>
        <v>&lt;2 micron</v>
      </c>
      <c r="L4420">
        <v>0.2</v>
      </c>
      <c r="M4420">
        <v>5.05</v>
      </c>
      <c r="N4420">
        <v>4</v>
      </c>
      <c r="O4420">
        <v>40</v>
      </c>
      <c r="P4420">
        <v>1</v>
      </c>
      <c r="Q4420">
        <v>2</v>
      </c>
      <c r="R4420">
        <v>0.2</v>
      </c>
      <c r="S4420">
        <v>0.25</v>
      </c>
      <c r="T4420">
        <v>10</v>
      </c>
      <c r="U4420">
        <v>8</v>
      </c>
      <c r="V4420">
        <v>19</v>
      </c>
      <c r="W4420">
        <v>2.73</v>
      </c>
      <c r="X4420">
        <v>30</v>
      </c>
      <c r="Y4420">
        <v>0.5</v>
      </c>
      <c r="Z4420">
        <v>0.08</v>
      </c>
      <c r="AA4420">
        <v>40</v>
      </c>
      <c r="AB4420">
        <v>0.38</v>
      </c>
      <c r="AC4420">
        <v>600</v>
      </c>
      <c r="AD4420">
        <v>1</v>
      </c>
      <c r="AE4420">
        <v>0.66</v>
      </c>
      <c r="AF4420">
        <v>7</v>
      </c>
      <c r="AH4420">
        <v>52</v>
      </c>
      <c r="AI4420">
        <v>6</v>
      </c>
      <c r="AJ4420">
        <v>10</v>
      </c>
      <c r="AK4420">
        <v>12</v>
      </c>
      <c r="AL4420">
        <v>0.1</v>
      </c>
      <c r="AM4420">
        <v>5</v>
      </c>
      <c r="AN4420">
        <v>5</v>
      </c>
      <c r="AO4420">
        <v>35</v>
      </c>
      <c r="AP4420">
        <v>5</v>
      </c>
      <c r="AQ4420">
        <v>112</v>
      </c>
    </row>
    <row r="4421" spans="1:43" hidden="1" x14ac:dyDescent="0.25">
      <c r="A4421" t="s">
        <v>16422</v>
      </c>
      <c r="B4421" t="s">
        <v>16423</v>
      </c>
      <c r="C4421" s="1" t="str">
        <f t="shared" si="321"/>
        <v>21:0120</v>
      </c>
      <c r="D4421" s="1" t="str">
        <f t="shared" si="322"/>
        <v>21:0003</v>
      </c>
      <c r="E4421" t="s">
        <v>16424</v>
      </c>
      <c r="F4421" t="s">
        <v>16425</v>
      </c>
      <c r="H4421">
        <v>48.8063383</v>
      </c>
      <c r="I4421">
        <v>-56.802222299999997</v>
      </c>
      <c r="J4421" s="1" t="str">
        <f t="shared" si="324"/>
        <v>Till</v>
      </c>
      <c r="K4421" s="1" t="str">
        <f t="shared" si="323"/>
        <v>&lt;2 micron</v>
      </c>
      <c r="L4421">
        <v>0.2</v>
      </c>
      <c r="M4421">
        <v>4.8600000000000003</v>
      </c>
      <c r="N4421">
        <v>18</v>
      </c>
      <c r="O4421">
        <v>70</v>
      </c>
      <c r="P4421">
        <v>0.5</v>
      </c>
      <c r="Q4421">
        <v>1</v>
      </c>
      <c r="R4421">
        <v>0.19</v>
      </c>
      <c r="S4421">
        <v>0.25</v>
      </c>
      <c r="T4421">
        <v>12</v>
      </c>
      <c r="U4421">
        <v>19</v>
      </c>
      <c r="V4421">
        <v>59</v>
      </c>
      <c r="W4421">
        <v>3.31</v>
      </c>
      <c r="X4421">
        <v>20</v>
      </c>
      <c r="Y4421">
        <v>0.5</v>
      </c>
      <c r="Z4421">
        <v>0.15</v>
      </c>
      <c r="AA4421">
        <v>20</v>
      </c>
      <c r="AB4421">
        <v>0.59</v>
      </c>
      <c r="AC4421">
        <v>435</v>
      </c>
      <c r="AD4421">
        <v>0.5</v>
      </c>
      <c r="AE4421">
        <v>0.65</v>
      </c>
      <c r="AF4421">
        <v>15</v>
      </c>
      <c r="AH4421">
        <v>52</v>
      </c>
      <c r="AI4421">
        <v>4</v>
      </c>
      <c r="AJ4421">
        <v>11</v>
      </c>
      <c r="AK4421">
        <v>14</v>
      </c>
      <c r="AL4421">
        <v>0.06</v>
      </c>
      <c r="AM4421">
        <v>5</v>
      </c>
      <c r="AN4421">
        <v>5</v>
      </c>
      <c r="AO4421">
        <v>73</v>
      </c>
      <c r="AP4421">
        <v>5</v>
      </c>
      <c r="AQ4421">
        <v>72</v>
      </c>
    </row>
    <row r="4422" spans="1:43" hidden="1" x14ac:dyDescent="0.25">
      <c r="A4422" t="s">
        <v>16426</v>
      </c>
      <c r="B4422" t="s">
        <v>16427</v>
      </c>
      <c r="C4422" s="1" t="str">
        <f t="shared" si="321"/>
        <v>21:0120</v>
      </c>
      <c r="D4422" s="1" t="str">
        <f t="shared" si="322"/>
        <v>21:0003</v>
      </c>
      <c r="E4422" t="s">
        <v>16428</v>
      </c>
      <c r="F4422" t="s">
        <v>16429</v>
      </c>
      <c r="H4422">
        <v>48.799622900000003</v>
      </c>
      <c r="I4422">
        <v>-56.566735600000001</v>
      </c>
      <c r="J4422" s="1" t="str">
        <f t="shared" si="324"/>
        <v>Till</v>
      </c>
      <c r="K4422" s="1" t="str">
        <f t="shared" si="323"/>
        <v>&lt;2 micron</v>
      </c>
      <c r="L4422">
        <v>0.1</v>
      </c>
      <c r="M4422">
        <v>5.13</v>
      </c>
      <c r="N4422">
        <v>1</v>
      </c>
      <c r="O4422">
        <v>160</v>
      </c>
      <c r="P4422">
        <v>1</v>
      </c>
      <c r="Q4422">
        <v>1</v>
      </c>
      <c r="R4422">
        <v>0.41</v>
      </c>
      <c r="S4422">
        <v>0.5</v>
      </c>
      <c r="T4422">
        <v>25</v>
      </c>
      <c r="U4422">
        <v>50</v>
      </c>
      <c r="V4422">
        <v>145</v>
      </c>
      <c r="W4422">
        <v>5.5</v>
      </c>
      <c r="X4422">
        <v>20</v>
      </c>
      <c r="Y4422">
        <v>0.5</v>
      </c>
      <c r="Z4422">
        <v>0.23</v>
      </c>
      <c r="AA4422">
        <v>20</v>
      </c>
      <c r="AB4422">
        <v>1.61</v>
      </c>
      <c r="AC4422">
        <v>2910</v>
      </c>
      <c r="AD4422">
        <v>0.5</v>
      </c>
      <c r="AE4422">
        <v>0.38</v>
      </c>
      <c r="AF4422">
        <v>42</v>
      </c>
      <c r="AH4422">
        <v>34</v>
      </c>
      <c r="AI4422">
        <v>2</v>
      </c>
      <c r="AJ4422">
        <v>19</v>
      </c>
      <c r="AK4422">
        <v>34</v>
      </c>
      <c r="AL4422">
        <v>0.1</v>
      </c>
      <c r="AM4422">
        <v>5</v>
      </c>
      <c r="AN4422">
        <v>5</v>
      </c>
      <c r="AO4422">
        <v>105</v>
      </c>
      <c r="AP4422">
        <v>10</v>
      </c>
      <c r="AQ4422">
        <v>114</v>
      </c>
    </row>
    <row r="4423" spans="1:43" hidden="1" x14ac:dyDescent="0.25">
      <c r="A4423" t="s">
        <v>16430</v>
      </c>
      <c r="B4423" t="s">
        <v>16431</v>
      </c>
      <c r="C4423" s="1" t="str">
        <f t="shared" si="321"/>
        <v>21:0120</v>
      </c>
      <c r="D4423" s="1" t="str">
        <f t="shared" si="322"/>
        <v>21:0003</v>
      </c>
      <c r="E4423" t="s">
        <v>16432</v>
      </c>
      <c r="F4423" t="s">
        <v>16433</v>
      </c>
      <c r="H4423">
        <v>48.957759500000002</v>
      </c>
      <c r="I4423">
        <v>-56.384421799999998</v>
      </c>
      <c r="J4423" s="1" t="str">
        <f t="shared" si="324"/>
        <v>Till</v>
      </c>
      <c r="K4423" s="1" t="str">
        <f t="shared" si="323"/>
        <v>&lt;2 micron</v>
      </c>
      <c r="L4423">
        <v>0.1</v>
      </c>
      <c r="M4423">
        <v>12.1</v>
      </c>
      <c r="N4423">
        <v>4</v>
      </c>
      <c r="O4423">
        <v>20</v>
      </c>
      <c r="P4423">
        <v>1</v>
      </c>
      <c r="Q4423">
        <v>1</v>
      </c>
      <c r="R4423">
        <v>0.12</v>
      </c>
      <c r="S4423">
        <v>0.25</v>
      </c>
      <c r="T4423">
        <v>18</v>
      </c>
      <c r="U4423">
        <v>48</v>
      </c>
      <c r="V4423">
        <v>68</v>
      </c>
      <c r="W4423">
        <v>4.4400000000000004</v>
      </c>
      <c r="X4423">
        <v>5</v>
      </c>
      <c r="Y4423">
        <v>0.5</v>
      </c>
      <c r="Z4423">
        <v>0.04</v>
      </c>
      <c r="AA4423">
        <v>5</v>
      </c>
      <c r="AB4423">
        <v>0.34</v>
      </c>
      <c r="AC4423">
        <v>500</v>
      </c>
      <c r="AD4423">
        <v>0.5</v>
      </c>
      <c r="AE4423">
        <v>1.36</v>
      </c>
      <c r="AF4423">
        <v>12</v>
      </c>
      <c r="AH4423">
        <v>34</v>
      </c>
      <c r="AI4423">
        <v>1</v>
      </c>
      <c r="AJ4423">
        <v>20</v>
      </c>
      <c r="AK4423">
        <v>8</v>
      </c>
      <c r="AL4423">
        <v>0.05</v>
      </c>
      <c r="AM4423">
        <v>5</v>
      </c>
      <c r="AN4423">
        <v>5</v>
      </c>
      <c r="AO4423">
        <v>126</v>
      </c>
      <c r="AP4423">
        <v>5</v>
      </c>
      <c r="AQ4423">
        <v>52</v>
      </c>
    </row>
    <row r="4424" spans="1:43" hidden="1" x14ac:dyDescent="0.25">
      <c r="A4424" t="s">
        <v>16434</v>
      </c>
      <c r="B4424" t="s">
        <v>16435</v>
      </c>
      <c r="C4424" s="1" t="str">
        <f t="shared" si="321"/>
        <v>21:0120</v>
      </c>
      <c r="D4424" s="1" t="str">
        <f t="shared" si="322"/>
        <v>21:0003</v>
      </c>
      <c r="E4424" t="s">
        <v>16436</v>
      </c>
      <c r="F4424" t="s">
        <v>16437</v>
      </c>
      <c r="H4424">
        <v>48.9939879</v>
      </c>
      <c r="I4424">
        <v>-56.388764799999997</v>
      </c>
      <c r="J4424" s="1" t="str">
        <f t="shared" si="324"/>
        <v>Till</v>
      </c>
      <c r="K4424" s="1" t="str">
        <f t="shared" si="323"/>
        <v>&lt;2 micron</v>
      </c>
      <c r="L4424">
        <v>0.1</v>
      </c>
      <c r="M4424">
        <v>5.1100000000000003</v>
      </c>
      <c r="N4424">
        <v>1</v>
      </c>
      <c r="O4424">
        <v>100</v>
      </c>
      <c r="P4424">
        <v>1</v>
      </c>
      <c r="Q4424">
        <v>1</v>
      </c>
      <c r="R4424">
        <v>1.05</v>
      </c>
      <c r="S4424">
        <v>0.25</v>
      </c>
      <c r="T4424">
        <v>27</v>
      </c>
      <c r="U4424">
        <v>90</v>
      </c>
      <c r="V4424">
        <v>114</v>
      </c>
      <c r="W4424">
        <v>4.4000000000000004</v>
      </c>
      <c r="X4424">
        <v>20</v>
      </c>
      <c r="Y4424">
        <v>0.5</v>
      </c>
      <c r="Z4424">
        <v>0.25</v>
      </c>
      <c r="AA4424">
        <v>30</v>
      </c>
      <c r="AB4424">
        <v>1.56</v>
      </c>
      <c r="AC4424">
        <v>545</v>
      </c>
      <c r="AD4424">
        <v>3</v>
      </c>
      <c r="AE4424">
        <v>0.49</v>
      </c>
      <c r="AF4424">
        <v>28</v>
      </c>
      <c r="AH4424">
        <v>28</v>
      </c>
      <c r="AI4424">
        <v>2</v>
      </c>
      <c r="AJ4424">
        <v>18</v>
      </c>
      <c r="AK4424">
        <v>45</v>
      </c>
      <c r="AL4424">
        <v>0.21</v>
      </c>
      <c r="AM4424">
        <v>5</v>
      </c>
      <c r="AN4424">
        <v>5</v>
      </c>
      <c r="AO4424">
        <v>287</v>
      </c>
      <c r="AP4424">
        <v>10</v>
      </c>
      <c r="AQ4424">
        <v>102</v>
      </c>
    </row>
    <row r="4425" spans="1:43" hidden="1" x14ac:dyDescent="0.25">
      <c r="A4425" t="s">
        <v>16438</v>
      </c>
      <c r="B4425" t="s">
        <v>16439</v>
      </c>
      <c r="C4425" s="1" t="str">
        <f t="shared" si="321"/>
        <v>21:0120</v>
      </c>
      <c r="D4425" s="1" t="str">
        <f t="shared" si="322"/>
        <v>21:0003</v>
      </c>
      <c r="E4425" t="s">
        <v>16440</v>
      </c>
      <c r="F4425" t="s">
        <v>16441</v>
      </c>
      <c r="H4425">
        <v>48.989731399999997</v>
      </c>
      <c r="I4425">
        <v>-56.435971500000001</v>
      </c>
      <c r="J4425" s="1" t="str">
        <f t="shared" si="324"/>
        <v>Till</v>
      </c>
      <c r="K4425" s="1" t="str">
        <f t="shared" si="323"/>
        <v>&lt;2 micron</v>
      </c>
      <c r="L4425">
        <v>0.1</v>
      </c>
      <c r="M4425">
        <v>6.75</v>
      </c>
      <c r="N4425">
        <v>1</v>
      </c>
      <c r="O4425">
        <v>100</v>
      </c>
      <c r="P4425">
        <v>0.25</v>
      </c>
      <c r="Q4425">
        <v>1</v>
      </c>
      <c r="R4425">
        <v>1.01</v>
      </c>
      <c r="S4425">
        <v>0.5</v>
      </c>
      <c r="T4425">
        <v>19</v>
      </c>
      <c r="U4425">
        <v>70</v>
      </c>
      <c r="V4425">
        <v>115</v>
      </c>
      <c r="W4425">
        <v>3.59</v>
      </c>
      <c r="X4425">
        <v>20</v>
      </c>
      <c r="Y4425">
        <v>1</v>
      </c>
      <c r="Z4425">
        <v>0.13</v>
      </c>
      <c r="AA4425">
        <v>20</v>
      </c>
      <c r="AB4425">
        <v>1.23</v>
      </c>
      <c r="AC4425">
        <v>460</v>
      </c>
      <c r="AD4425">
        <v>0.5</v>
      </c>
      <c r="AE4425">
        <v>0.44</v>
      </c>
      <c r="AF4425">
        <v>26</v>
      </c>
      <c r="AH4425">
        <v>26</v>
      </c>
      <c r="AI4425">
        <v>1</v>
      </c>
      <c r="AJ4425">
        <v>18</v>
      </c>
      <c r="AK4425">
        <v>46</v>
      </c>
      <c r="AL4425">
        <v>0.26</v>
      </c>
      <c r="AM4425">
        <v>5</v>
      </c>
      <c r="AN4425">
        <v>5</v>
      </c>
      <c r="AO4425">
        <v>214</v>
      </c>
      <c r="AP4425">
        <v>10</v>
      </c>
      <c r="AQ4425">
        <v>86</v>
      </c>
    </row>
    <row r="4426" spans="1:43" hidden="1" x14ac:dyDescent="0.25">
      <c r="A4426" t="s">
        <v>16442</v>
      </c>
      <c r="B4426" t="s">
        <v>16443</v>
      </c>
      <c r="C4426" s="1" t="str">
        <f t="shared" si="321"/>
        <v>21:0120</v>
      </c>
      <c r="D4426" s="1" t="str">
        <f t="shared" si="322"/>
        <v>21:0003</v>
      </c>
      <c r="E4426" t="s">
        <v>16444</v>
      </c>
      <c r="F4426" t="s">
        <v>16445</v>
      </c>
      <c r="H4426">
        <v>48.989125899999998</v>
      </c>
      <c r="I4426">
        <v>-56.499531500000003</v>
      </c>
      <c r="J4426" s="1" t="str">
        <f t="shared" si="324"/>
        <v>Till</v>
      </c>
      <c r="K4426" s="1" t="str">
        <f t="shared" si="323"/>
        <v>&lt;2 micron</v>
      </c>
      <c r="L4426">
        <v>0.1</v>
      </c>
      <c r="M4426">
        <v>4.03</v>
      </c>
      <c r="N4426">
        <v>1</v>
      </c>
      <c r="O4426">
        <v>70</v>
      </c>
      <c r="P4426">
        <v>1</v>
      </c>
      <c r="Q4426">
        <v>1</v>
      </c>
      <c r="R4426">
        <v>1.02</v>
      </c>
      <c r="S4426">
        <v>0.5</v>
      </c>
      <c r="T4426">
        <v>10</v>
      </c>
      <c r="U4426">
        <v>33</v>
      </c>
      <c r="V4426">
        <v>47</v>
      </c>
      <c r="W4426">
        <v>2.8</v>
      </c>
      <c r="X4426">
        <v>10</v>
      </c>
      <c r="Y4426">
        <v>0.5</v>
      </c>
      <c r="Z4426">
        <v>0.18</v>
      </c>
      <c r="AA4426">
        <v>30</v>
      </c>
      <c r="AB4426">
        <v>1.02</v>
      </c>
      <c r="AC4426">
        <v>425</v>
      </c>
      <c r="AD4426">
        <v>0.5</v>
      </c>
      <c r="AE4426">
        <v>0.31</v>
      </c>
      <c r="AF4426">
        <v>14</v>
      </c>
      <c r="AH4426">
        <v>30</v>
      </c>
      <c r="AI4426">
        <v>1</v>
      </c>
      <c r="AJ4426">
        <v>15</v>
      </c>
      <c r="AK4426">
        <v>31</v>
      </c>
      <c r="AL4426">
        <v>0.19</v>
      </c>
      <c r="AM4426">
        <v>5</v>
      </c>
      <c r="AN4426">
        <v>5</v>
      </c>
      <c r="AO4426">
        <v>73</v>
      </c>
      <c r="AP4426">
        <v>5</v>
      </c>
      <c r="AQ4426">
        <v>88</v>
      </c>
    </row>
    <row r="4427" spans="1:43" hidden="1" x14ac:dyDescent="0.25">
      <c r="A4427" t="s">
        <v>16446</v>
      </c>
      <c r="B4427" t="s">
        <v>16447</v>
      </c>
      <c r="C4427" s="1" t="str">
        <f t="shared" si="321"/>
        <v>21:0120</v>
      </c>
      <c r="D4427" s="1" t="str">
        <f t="shared" si="322"/>
        <v>21:0003</v>
      </c>
      <c r="E4427" t="s">
        <v>16448</v>
      </c>
      <c r="F4427" t="s">
        <v>16449</v>
      </c>
      <c r="H4427">
        <v>48.999695899999999</v>
      </c>
      <c r="I4427">
        <v>-56.554447600000003</v>
      </c>
      <c r="J4427" s="1" t="str">
        <f t="shared" si="324"/>
        <v>Till</v>
      </c>
      <c r="K4427" s="1" t="str">
        <f t="shared" si="323"/>
        <v>&lt;2 micron</v>
      </c>
      <c r="L4427">
        <v>0.1</v>
      </c>
      <c r="M4427">
        <v>3.76</v>
      </c>
      <c r="N4427">
        <v>1</v>
      </c>
      <c r="O4427">
        <v>50</v>
      </c>
      <c r="P4427">
        <v>3.5</v>
      </c>
      <c r="Q4427">
        <v>1</v>
      </c>
      <c r="R4427">
        <v>0.59</v>
      </c>
      <c r="S4427">
        <v>0.5</v>
      </c>
      <c r="T4427">
        <v>11</v>
      </c>
      <c r="U4427">
        <v>46</v>
      </c>
      <c r="V4427">
        <v>68</v>
      </c>
      <c r="W4427">
        <v>4.34</v>
      </c>
      <c r="X4427">
        <v>20</v>
      </c>
      <c r="Y4427">
        <v>1</v>
      </c>
      <c r="Z4427">
        <v>0.13</v>
      </c>
      <c r="AA4427">
        <v>70</v>
      </c>
      <c r="AB4427">
        <v>0.82</v>
      </c>
      <c r="AC4427">
        <v>455</v>
      </c>
      <c r="AD4427">
        <v>2</v>
      </c>
      <c r="AE4427">
        <v>0.95</v>
      </c>
      <c r="AF4427">
        <v>15</v>
      </c>
      <c r="AH4427">
        <v>64</v>
      </c>
      <c r="AI4427">
        <v>1</v>
      </c>
      <c r="AJ4427">
        <v>12</v>
      </c>
      <c r="AK4427">
        <v>21</v>
      </c>
      <c r="AL4427">
        <v>0.06</v>
      </c>
      <c r="AM4427">
        <v>10</v>
      </c>
      <c r="AN4427">
        <v>5</v>
      </c>
      <c r="AO4427">
        <v>238</v>
      </c>
      <c r="AP4427">
        <v>10</v>
      </c>
      <c r="AQ4427">
        <v>174</v>
      </c>
    </row>
    <row r="4428" spans="1:43" hidden="1" x14ac:dyDescent="0.25">
      <c r="A4428" t="s">
        <v>16450</v>
      </c>
      <c r="B4428" t="s">
        <v>16451</v>
      </c>
      <c r="C4428" s="1" t="str">
        <f t="shared" si="321"/>
        <v>21:0120</v>
      </c>
      <c r="D4428" s="1" t="str">
        <f t="shared" si="322"/>
        <v>21:0003</v>
      </c>
      <c r="E4428" t="s">
        <v>16452</v>
      </c>
      <c r="F4428" t="s">
        <v>16453</v>
      </c>
      <c r="H4428">
        <v>48.989764700000002</v>
      </c>
      <c r="I4428">
        <v>-56.442804899999999</v>
      </c>
      <c r="J4428" s="1" t="str">
        <f t="shared" si="324"/>
        <v>Till</v>
      </c>
      <c r="K4428" s="1" t="str">
        <f t="shared" si="323"/>
        <v>&lt;2 micron</v>
      </c>
      <c r="L4428">
        <v>0.2</v>
      </c>
      <c r="M4428">
        <v>7.39</v>
      </c>
      <c r="N4428">
        <v>1</v>
      </c>
      <c r="O4428">
        <v>80</v>
      </c>
      <c r="P4428">
        <v>0.5</v>
      </c>
      <c r="Q4428">
        <v>1</v>
      </c>
      <c r="R4428">
        <v>1.1599999999999999</v>
      </c>
      <c r="S4428">
        <v>0.5</v>
      </c>
      <c r="T4428">
        <v>24</v>
      </c>
      <c r="U4428">
        <v>47</v>
      </c>
      <c r="V4428">
        <v>109</v>
      </c>
      <c r="W4428">
        <v>3.71</v>
      </c>
      <c r="X4428">
        <v>20</v>
      </c>
      <c r="Y4428">
        <v>0.5</v>
      </c>
      <c r="Z4428">
        <v>0.16</v>
      </c>
      <c r="AA4428">
        <v>20</v>
      </c>
      <c r="AB4428">
        <v>1.23</v>
      </c>
      <c r="AC4428">
        <v>585</v>
      </c>
      <c r="AD4428">
        <v>0.5</v>
      </c>
      <c r="AE4428">
        <v>0.37</v>
      </c>
      <c r="AF4428">
        <v>23</v>
      </c>
      <c r="AH4428">
        <v>28</v>
      </c>
      <c r="AI4428">
        <v>2</v>
      </c>
      <c r="AJ4428">
        <v>19</v>
      </c>
      <c r="AK4428">
        <v>49</v>
      </c>
      <c r="AL4428">
        <v>0.25</v>
      </c>
      <c r="AM4428">
        <v>5</v>
      </c>
      <c r="AN4428">
        <v>5</v>
      </c>
      <c r="AO4428">
        <v>107</v>
      </c>
      <c r="AP4428">
        <v>10</v>
      </c>
      <c r="AQ4428">
        <v>78</v>
      </c>
    </row>
    <row r="4429" spans="1:43" hidden="1" x14ac:dyDescent="0.25">
      <c r="A4429" t="s">
        <v>16454</v>
      </c>
      <c r="B4429" t="s">
        <v>16455</v>
      </c>
      <c r="C4429" s="1" t="str">
        <f t="shared" si="321"/>
        <v>21:0120</v>
      </c>
      <c r="D4429" s="1" t="str">
        <f t="shared" si="322"/>
        <v>21:0003</v>
      </c>
      <c r="E4429" t="s">
        <v>16456</v>
      </c>
      <c r="F4429" t="s">
        <v>16457</v>
      </c>
      <c r="H4429">
        <v>48.750626099999998</v>
      </c>
      <c r="I4429">
        <v>-56.569518299999999</v>
      </c>
      <c r="J4429" s="1" t="str">
        <f t="shared" si="324"/>
        <v>Till</v>
      </c>
      <c r="K4429" s="1" t="str">
        <f t="shared" si="323"/>
        <v>&lt;2 micron</v>
      </c>
      <c r="L4429">
        <v>0.2</v>
      </c>
      <c r="M4429">
        <v>4.6100000000000003</v>
      </c>
      <c r="N4429">
        <v>22</v>
      </c>
      <c r="O4429">
        <v>140</v>
      </c>
      <c r="P4429">
        <v>0.25</v>
      </c>
      <c r="Q4429">
        <v>1</v>
      </c>
      <c r="R4429">
        <v>0.36</v>
      </c>
      <c r="S4429">
        <v>0.25</v>
      </c>
      <c r="T4429">
        <v>29</v>
      </c>
      <c r="U4429">
        <v>69</v>
      </c>
      <c r="V4429">
        <v>118</v>
      </c>
      <c r="W4429">
        <v>6.59</v>
      </c>
      <c r="X4429">
        <v>10</v>
      </c>
      <c r="Y4429">
        <v>0.5</v>
      </c>
      <c r="Z4429">
        <v>0.37</v>
      </c>
      <c r="AA4429">
        <v>30</v>
      </c>
      <c r="AB4429">
        <v>1.66</v>
      </c>
      <c r="AC4429">
        <v>1210</v>
      </c>
      <c r="AD4429">
        <v>0.5</v>
      </c>
      <c r="AE4429">
        <v>0.36</v>
      </c>
      <c r="AF4429">
        <v>56</v>
      </c>
      <c r="AH4429">
        <v>52</v>
      </c>
      <c r="AI4429">
        <v>1</v>
      </c>
      <c r="AJ4429">
        <v>24</v>
      </c>
      <c r="AK4429">
        <v>26</v>
      </c>
      <c r="AL4429">
        <v>0.14000000000000001</v>
      </c>
      <c r="AM4429">
        <v>5</v>
      </c>
      <c r="AN4429">
        <v>5</v>
      </c>
      <c r="AO4429">
        <v>90</v>
      </c>
      <c r="AP4429">
        <v>10</v>
      </c>
      <c r="AQ4429">
        <v>240</v>
      </c>
    </row>
    <row r="4430" spans="1:43" hidden="1" x14ac:dyDescent="0.25">
      <c r="A4430" t="s">
        <v>16458</v>
      </c>
      <c r="B4430" t="s">
        <v>16459</v>
      </c>
      <c r="C4430" s="1" t="str">
        <f t="shared" si="321"/>
        <v>21:0120</v>
      </c>
      <c r="D4430" s="1" t="str">
        <f t="shared" si="322"/>
        <v>21:0003</v>
      </c>
      <c r="E4430" t="s">
        <v>16460</v>
      </c>
      <c r="F4430" t="s">
        <v>16461</v>
      </c>
      <c r="H4430">
        <v>48.736640700000002</v>
      </c>
      <c r="I4430">
        <v>-56.558418199999998</v>
      </c>
      <c r="J4430" s="1" t="str">
        <f t="shared" si="324"/>
        <v>Till</v>
      </c>
      <c r="K4430" s="1" t="str">
        <f t="shared" si="323"/>
        <v>&lt;2 micron</v>
      </c>
      <c r="L4430">
        <v>0.1</v>
      </c>
      <c r="M4430">
        <v>4.79</v>
      </c>
      <c r="N4430">
        <v>60</v>
      </c>
      <c r="O4430">
        <v>130</v>
      </c>
      <c r="P4430">
        <v>0.25</v>
      </c>
      <c r="Q4430">
        <v>1</v>
      </c>
      <c r="R4430">
        <v>7.0000000000000007E-2</v>
      </c>
      <c r="S4430">
        <v>0.25</v>
      </c>
      <c r="T4430">
        <v>28</v>
      </c>
      <c r="U4430">
        <v>44</v>
      </c>
      <c r="V4430">
        <v>207</v>
      </c>
      <c r="W4430">
        <v>7.76</v>
      </c>
      <c r="X4430">
        <v>20</v>
      </c>
      <c r="Y4430">
        <v>1</v>
      </c>
      <c r="Z4430">
        <v>0.38</v>
      </c>
      <c r="AA4430">
        <v>50</v>
      </c>
      <c r="AB4430">
        <v>1.32</v>
      </c>
      <c r="AC4430">
        <v>1885</v>
      </c>
      <c r="AD4430">
        <v>7</v>
      </c>
      <c r="AE4430">
        <v>0.15</v>
      </c>
      <c r="AF4430">
        <v>55</v>
      </c>
      <c r="AH4430">
        <v>50</v>
      </c>
      <c r="AI4430">
        <v>2</v>
      </c>
      <c r="AJ4430">
        <v>17</v>
      </c>
      <c r="AK4430">
        <v>9</v>
      </c>
      <c r="AL4430">
        <v>7.0000000000000007E-2</v>
      </c>
      <c r="AM4430">
        <v>5</v>
      </c>
      <c r="AN4430">
        <v>5</v>
      </c>
      <c r="AO4430">
        <v>80</v>
      </c>
      <c r="AP4430">
        <v>10</v>
      </c>
      <c r="AQ4430">
        <v>170</v>
      </c>
    </row>
    <row r="4431" spans="1:43" hidden="1" x14ac:dyDescent="0.25">
      <c r="A4431" t="s">
        <v>16462</v>
      </c>
      <c r="B4431" t="s">
        <v>16463</v>
      </c>
      <c r="C4431" s="1" t="str">
        <f t="shared" si="321"/>
        <v>21:0120</v>
      </c>
      <c r="D4431" s="1" t="str">
        <f t="shared" si="322"/>
        <v>21:0003</v>
      </c>
      <c r="E4431" t="s">
        <v>16464</v>
      </c>
      <c r="F4431" t="s">
        <v>16465</v>
      </c>
      <c r="H4431">
        <v>48.724954099999998</v>
      </c>
      <c r="I4431">
        <v>-56.560218900000002</v>
      </c>
      <c r="J4431" s="1" t="str">
        <f t="shared" si="324"/>
        <v>Till</v>
      </c>
      <c r="K4431" s="1" t="str">
        <f t="shared" si="323"/>
        <v>&lt;2 micron</v>
      </c>
      <c r="L4431">
        <v>0.1</v>
      </c>
      <c r="M4431">
        <v>4.7699999999999996</v>
      </c>
      <c r="N4431">
        <v>48</v>
      </c>
      <c r="O4431">
        <v>110</v>
      </c>
      <c r="P4431">
        <v>0.25</v>
      </c>
      <c r="Q4431">
        <v>1</v>
      </c>
      <c r="R4431">
        <v>0.08</v>
      </c>
      <c r="S4431">
        <v>0.5</v>
      </c>
      <c r="T4431">
        <v>35</v>
      </c>
      <c r="U4431">
        <v>46</v>
      </c>
      <c r="V4431">
        <v>192</v>
      </c>
      <c r="W4431">
        <v>7.15</v>
      </c>
      <c r="X4431">
        <v>10</v>
      </c>
      <c r="Y4431">
        <v>0.5</v>
      </c>
      <c r="Z4431">
        <v>0.3</v>
      </c>
      <c r="AA4431">
        <v>20</v>
      </c>
      <c r="AB4431">
        <v>1.31</v>
      </c>
      <c r="AC4431">
        <v>2200</v>
      </c>
      <c r="AD4431">
        <v>3</v>
      </c>
      <c r="AE4431">
        <v>0.34</v>
      </c>
      <c r="AF4431">
        <v>70</v>
      </c>
      <c r="AH4431">
        <v>56</v>
      </c>
      <c r="AI4431">
        <v>1</v>
      </c>
      <c r="AJ4431">
        <v>14</v>
      </c>
      <c r="AK4431">
        <v>10</v>
      </c>
      <c r="AL4431">
        <v>0.12</v>
      </c>
      <c r="AM4431">
        <v>5</v>
      </c>
      <c r="AN4431">
        <v>5</v>
      </c>
      <c r="AO4431">
        <v>72</v>
      </c>
      <c r="AP4431">
        <v>5</v>
      </c>
      <c r="AQ4431">
        <v>244</v>
      </c>
    </row>
    <row r="4432" spans="1:43" hidden="1" x14ac:dyDescent="0.25">
      <c r="A4432" t="s">
        <v>16466</v>
      </c>
      <c r="B4432" t="s">
        <v>16467</v>
      </c>
      <c r="C4432" s="1" t="str">
        <f t="shared" si="321"/>
        <v>21:0120</v>
      </c>
      <c r="D4432" s="1" t="str">
        <f t="shared" si="322"/>
        <v>21:0003</v>
      </c>
      <c r="E4432" t="s">
        <v>16468</v>
      </c>
      <c r="F4432" t="s">
        <v>16469</v>
      </c>
      <c r="H4432">
        <v>48.720598099999997</v>
      </c>
      <c r="I4432">
        <v>-56.598318599999999</v>
      </c>
      <c r="J4432" s="1" t="str">
        <f t="shared" si="324"/>
        <v>Till</v>
      </c>
      <c r="K4432" s="1" t="str">
        <f t="shared" si="323"/>
        <v>&lt;2 micron</v>
      </c>
      <c r="L4432">
        <v>0.1</v>
      </c>
      <c r="M4432">
        <v>4.84</v>
      </c>
      <c r="N4432">
        <v>44</v>
      </c>
      <c r="O4432">
        <v>110</v>
      </c>
      <c r="P4432">
        <v>0.25</v>
      </c>
      <c r="Q4432">
        <v>1</v>
      </c>
      <c r="R4432">
        <v>0.14000000000000001</v>
      </c>
      <c r="S4432">
        <v>0.25</v>
      </c>
      <c r="T4432">
        <v>47</v>
      </c>
      <c r="U4432">
        <v>52</v>
      </c>
      <c r="V4432">
        <v>184</v>
      </c>
      <c r="W4432">
        <v>6.93</v>
      </c>
      <c r="X4432">
        <v>20</v>
      </c>
      <c r="Y4432">
        <v>0.5</v>
      </c>
      <c r="Z4432">
        <v>0.23</v>
      </c>
      <c r="AA4432">
        <v>20</v>
      </c>
      <c r="AB4432">
        <v>1.51</v>
      </c>
      <c r="AC4432">
        <v>2630</v>
      </c>
      <c r="AD4432">
        <v>1</v>
      </c>
      <c r="AE4432">
        <v>0.26</v>
      </c>
      <c r="AF4432">
        <v>85</v>
      </c>
      <c r="AH4432">
        <v>62</v>
      </c>
      <c r="AI4432">
        <v>2</v>
      </c>
      <c r="AJ4432">
        <v>17</v>
      </c>
      <c r="AK4432">
        <v>13</v>
      </c>
      <c r="AL4432">
        <v>0.13</v>
      </c>
      <c r="AM4432">
        <v>5</v>
      </c>
      <c r="AN4432">
        <v>5</v>
      </c>
      <c r="AO4432">
        <v>70</v>
      </c>
      <c r="AP4432">
        <v>10</v>
      </c>
      <c r="AQ4432">
        <v>230</v>
      </c>
    </row>
    <row r="4433" spans="1:43" hidden="1" x14ac:dyDescent="0.25">
      <c r="A4433" t="s">
        <v>16470</v>
      </c>
      <c r="B4433" t="s">
        <v>16471</v>
      </c>
      <c r="C4433" s="1" t="str">
        <f t="shared" si="321"/>
        <v>21:0120</v>
      </c>
      <c r="D4433" s="1" t="str">
        <f t="shared" si="322"/>
        <v>21:0003</v>
      </c>
      <c r="E4433" t="s">
        <v>16472</v>
      </c>
      <c r="F4433" t="s">
        <v>16473</v>
      </c>
      <c r="H4433">
        <v>48.749832499999997</v>
      </c>
      <c r="I4433">
        <v>-56.5984263</v>
      </c>
      <c r="J4433" s="1" t="str">
        <f t="shared" si="324"/>
        <v>Till</v>
      </c>
      <c r="K4433" s="1" t="str">
        <f t="shared" si="323"/>
        <v>&lt;2 micron</v>
      </c>
      <c r="L4433">
        <v>0.1</v>
      </c>
      <c r="M4433">
        <v>6.95</v>
      </c>
      <c r="N4433">
        <v>52</v>
      </c>
      <c r="O4433">
        <v>110</v>
      </c>
      <c r="P4433">
        <v>0.25</v>
      </c>
      <c r="Q4433">
        <v>1</v>
      </c>
      <c r="R4433">
        <v>0.15</v>
      </c>
      <c r="S4433">
        <v>0.25</v>
      </c>
      <c r="T4433">
        <v>24</v>
      </c>
      <c r="U4433">
        <v>84</v>
      </c>
      <c r="V4433">
        <v>272</v>
      </c>
      <c r="W4433">
        <v>5.72</v>
      </c>
      <c r="X4433">
        <v>20</v>
      </c>
      <c r="Y4433">
        <v>2</v>
      </c>
      <c r="Z4433">
        <v>0.1</v>
      </c>
      <c r="AA4433">
        <v>20</v>
      </c>
      <c r="AB4433">
        <v>1.17</v>
      </c>
      <c r="AC4433">
        <v>935</v>
      </c>
      <c r="AD4433">
        <v>0.5</v>
      </c>
      <c r="AE4433">
        <v>0.57999999999999996</v>
      </c>
      <c r="AF4433">
        <v>52</v>
      </c>
      <c r="AH4433">
        <v>52</v>
      </c>
      <c r="AI4433">
        <v>8</v>
      </c>
      <c r="AJ4433">
        <v>25</v>
      </c>
      <c r="AK4433">
        <v>12</v>
      </c>
      <c r="AL4433">
        <v>0.28999999999999998</v>
      </c>
      <c r="AM4433">
        <v>5</v>
      </c>
      <c r="AN4433">
        <v>5</v>
      </c>
      <c r="AO4433">
        <v>107</v>
      </c>
      <c r="AP4433">
        <v>5</v>
      </c>
      <c r="AQ4433">
        <v>114</v>
      </c>
    </row>
    <row r="4434" spans="1:43" hidden="1" x14ac:dyDescent="0.25">
      <c r="A4434" t="s">
        <v>16474</v>
      </c>
      <c r="B4434" t="s">
        <v>16475</v>
      </c>
      <c r="C4434" s="1" t="str">
        <f t="shared" si="321"/>
        <v>21:0120</v>
      </c>
      <c r="D4434" s="1" t="str">
        <f t="shared" si="322"/>
        <v>21:0003</v>
      </c>
      <c r="E4434" t="s">
        <v>16476</v>
      </c>
      <c r="F4434" t="s">
        <v>16477</v>
      </c>
      <c r="H4434">
        <v>48.758225299999999</v>
      </c>
      <c r="I4434">
        <v>-56.620466899999997</v>
      </c>
      <c r="J4434" s="1" t="str">
        <f t="shared" si="324"/>
        <v>Till</v>
      </c>
      <c r="K4434" s="1" t="str">
        <f t="shared" si="323"/>
        <v>&lt;2 micron</v>
      </c>
      <c r="L4434">
        <v>0.1</v>
      </c>
      <c r="M4434">
        <v>4.75</v>
      </c>
      <c r="N4434">
        <v>4</v>
      </c>
      <c r="O4434">
        <v>180</v>
      </c>
      <c r="P4434">
        <v>0.25</v>
      </c>
      <c r="Q4434">
        <v>1</v>
      </c>
      <c r="R4434">
        <v>0.46</v>
      </c>
      <c r="S4434">
        <v>0.5</v>
      </c>
      <c r="T4434">
        <v>24</v>
      </c>
      <c r="U4434">
        <v>116</v>
      </c>
      <c r="V4434">
        <v>161</v>
      </c>
      <c r="W4434">
        <v>6.42</v>
      </c>
      <c r="X4434">
        <v>10</v>
      </c>
      <c r="Y4434">
        <v>0.5</v>
      </c>
      <c r="Z4434">
        <v>0.19</v>
      </c>
      <c r="AA4434">
        <v>20</v>
      </c>
      <c r="AB4434">
        <v>2.09</v>
      </c>
      <c r="AC4434">
        <v>1235</v>
      </c>
      <c r="AD4434">
        <v>0.5</v>
      </c>
      <c r="AE4434">
        <v>0.34</v>
      </c>
      <c r="AF4434">
        <v>88</v>
      </c>
      <c r="AH4434">
        <v>34</v>
      </c>
      <c r="AI4434">
        <v>1</v>
      </c>
      <c r="AJ4434">
        <v>28</v>
      </c>
      <c r="AK4434">
        <v>38</v>
      </c>
      <c r="AL4434">
        <v>0.18</v>
      </c>
      <c r="AM4434">
        <v>5</v>
      </c>
      <c r="AN4434">
        <v>5</v>
      </c>
      <c r="AO4434">
        <v>116</v>
      </c>
      <c r="AP4434">
        <v>10</v>
      </c>
      <c r="AQ4434">
        <v>138</v>
      </c>
    </row>
    <row r="4435" spans="1:43" hidden="1" x14ac:dyDescent="0.25">
      <c r="A4435" t="s">
        <v>16478</v>
      </c>
      <c r="B4435" t="s">
        <v>16479</v>
      </c>
      <c r="C4435" s="1" t="str">
        <f t="shared" si="321"/>
        <v>21:0120</v>
      </c>
      <c r="D4435" s="1" t="str">
        <f t="shared" si="322"/>
        <v>21:0003</v>
      </c>
      <c r="E4435" t="s">
        <v>16480</v>
      </c>
      <c r="F4435" t="s">
        <v>16481</v>
      </c>
      <c r="H4435">
        <v>48.996893999999998</v>
      </c>
      <c r="I4435">
        <v>-56.8730002</v>
      </c>
      <c r="J4435" s="1" t="str">
        <f t="shared" si="324"/>
        <v>Till</v>
      </c>
      <c r="K4435" s="1" t="str">
        <f t="shared" si="323"/>
        <v>&lt;2 micron</v>
      </c>
      <c r="L4435">
        <v>0.1</v>
      </c>
      <c r="M4435">
        <v>4.32</v>
      </c>
      <c r="N4435">
        <v>1</v>
      </c>
      <c r="O4435">
        <v>30</v>
      </c>
      <c r="P4435">
        <v>0.25</v>
      </c>
      <c r="Q4435">
        <v>1</v>
      </c>
      <c r="R4435">
        <v>0.16</v>
      </c>
      <c r="S4435">
        <v>0.25</v>
      </c>
      <c r="T4435">
        <v>6</v>
      </c>
      <c r="U4435">
        <v>17</v>
      </c>
      <c r="V4435">
        <v>20</v>
      </c>
      <c r="W4435">
        <v>3.13</v>
      </c>
      <c r="X4435">
        <v>20</v>
      </c>
      <c r="Y4435">
        <v>0.5</v>
      </c>
      <c r="Z4435">
        <v>0.11</v>
      </c>
      <c r="AA4435">
        <v>30</v>
      </c>
      <c r="AB4435">
        <v>0.41</v>
      </c>
      <c r="AC4435">
        <v>250</v>
      </c>
      <c r="AD4435">
        <v>0.5</v>
      </c>
      <c r="AE4435">
        <v>0.74</v>
      </c>
      <c r="AF4435">
        <v>12</v>
      </c>
      <c r="AH4435">
        <v>30</v>
      </c>
      <c r="AI4435">
        <v>2</v>
      </c>
      <c r="AJ4435">
        <v>9</v>
      </c>
      <c r="AK4435">
        <v>6</v>
      </c>
      <c r="AL4435">
        <v>0.13</v>
      </c>
      <c r="AM4435">
        <v>5</v>
      </c>
      <c r="AN4435">
        <v>5</v>
      </c>
      <c r="AO4435">
        <v>45</v>
      </c>
      <c r="AP4435">
        <v>5</v>
      </c>
      <c r="AQ4435">
        <v>58</v>
      </c>
    </row>
    <row r="4436" spans="1:43" hidden="1" x14ac:dyDescent="0.25">
      <c r="A4436" t="s">
        <v>16482</v>
      </c>
      <c r="B4436" t="s">
        <v>16483</v>
      </c>
      <c r="C4436" s="1" t="str">
        <f t="shared" si="321"/>
        <v>21:0120</v>
      </c>
      <c r="D4436" s="1" t="str">
        <f t="shared" si="322"/>
        <v>21:0003</v>
      </c>
      <c r="E4436" t="s">
        <v>16484</v>
      </c>
      <c r="F4436" t="s">
        <v>16485</v>
      </c>
      <c r="H4436">
        <v>48.966735900000003</v>
      </c>
      <c r="I4436">
        <v>-56.852898099999997</v>
      </c>
      <c r="J4436" s="1" t="str">
        <f t="shared" si="324"/>
        <v>Till</v>
      </c>
      <c r="K4436" s="1" t="str">
        <f t="shared" si="323"/>
        <v>&lt;2 micron</v>
      </c>
      <c r="L4436">
        <v>0.1</v>
      </c>
      <c r="M4436">
        <v>10.199999999999999</v>
      </c>
      <c r="N4436">
        <v>1</v>
      </c>
      <c r="O4436">
        <v>20</v>
      </c>
      <c r="P4436">
        <v>0.25</v>
      </c>
      <c r="Q4436">
        <v>1</v>
      </c>
      <c r="R4436">
        <v>0.06</v>
      </c>
      <c r="S4436">
        <v>0.25</v>
      </c>
      <c r="T4436">
        <v>2</v>
      </c>
      <c r="U4436">
        <v>34</v>
      </c>
      <c r="V4436">
        <v>20</v>
      </c>
      <c r="W4436">
        <v>3.62</v>
      </c>
      <c r="X4436">
        <v>20</v>
      </c>
      <c r="Y4436">
        <v>0.5</v>
      </c>
      <c r="Z4436">
        <v>0.04</v>
      </c>
      <c r="AA4436">
        <v>20</v>
      </c>
      <c r="AB4436">
        <v>0.2</v>
      </c>
      <c r="AC4436">
        <v>140</v>
      </c>
      <c r="AD4436">
        <v>2</v>
      </c>
      <c r="AE4436">
        <v>1.8</v>
      </c>
      <c r="AF4436">
        <v>8</v>
      </c>
      <c r="AH4436">
        <v>72</v>
      </c>
      <c r="AI4436">
        <v>1</v>
      </c>
      <c r="AJ4436">
        <v>12</v>
      </c>
      <c r="AK4436">
        <v>2</v>
      </c>
      <c r="AL4436">
        <v>0.16</v>
      </c>
      <c r="AM4436">
        <v>5</v>
      </c>
      <c r="AN4436">
        <v>5</v>
      </c>
      <c r="AO4436">
        <v>54</v>
      </c>
      <c r="AP4436">
        <v>5</v>
      </c>
      <c r="AQ4436">
        <v>48</v>
      </c>
    </row>
    <row r="4437" spans="1:43" hidden="1" x14ac:dyDescent="0.25">
      <c r="A4437" t="s">
        <v>16486</v>
      </c>
      <c r="B4437" t="s">
        <v>16487</v>
      </c>
      <c r="C4437" s="1" t="str">
        <f t="shared" si="321"/>
        <v>21:0120</v>
      </c>
      <c r="D4437" s="1" t="str">
        <f t="shared" si="322"/>
        <v>21:0003</v>
      </c>
      <c r="E4437" t="s">
        <v>16488</v>
      </c>
      <c r="F4437" t="s">
        <v>16489</v>
      </c>
      <c r="H4437">
        <v>48.910619400000002</v>
      </c>
      <c r="I4437">
        <v>-56.777278299999999</v>
      </c>
      <c r="J4437" s="1" t="str">
        <f t="shared" si="324"/>
        <v>Till</v>
      </c>
      <c r="K4437" s="1" t="str">
        <f t="shared" si="323"/>
        <v>&lt;2 micron</v>
      </c>
      <c r="L4437">
        <v>0.1</v>
      </c>
      <c r="M4437">
        <v>5.47</v>
      </c>
      <c r="N4437">
        <v>1</v>
      </c>
      <c r="O4437">
        <v>20</v>
      </c>
      <c r="P4437">
        <v>3</v>
      </c>
      <c r="Q4437">
        <v>1</v>
      </c>
      <c r="R4437">
        <v>0.26</v>
      </c>
      <c r="S4437">
        <v>0.25</v>
      </c>
      <c r="T4437">
        <v>4</v>
      </c>
      <c r="U4437">
        <v>8</v>
      </c>
      <c r="V4437">
        <v>20</v>
      </c>
      <c r="W4437">
        <v>2.63</v>
      </c>
      <c r="X4437">
        <v>20</v>
      </c>
      <c r="Y4437">
        <v>1</v>
      </c>
      <c r="Z4437">
        <v>0.09</v>
      </c>
      <c r="AA4437">
        <v>80</v>
      </c>
      <c r="AB4437">
        <v>0.39</v>
      </c>
      <c r="AC4437">
        <v>400</v>
      </c>
      <c r="AD4437">
        <v>3</v>
      </c>
      <c r="AE4437">
        <v>0.26</v>
      </c>
      <c r="AF4437">
        <v>8</v>
      </c>
      <c r="AH4437">
        <v>50</v>
      </c>
      <c r="AI4437">
        <v>6</v>
      </c>
      <c r="AJ4437">
        <v>6</v>
      </c>
      <c r="AK4437">
        <v>8</v>
      </c>
      <c r="AL4437">
        <v>0.14000000000000001</v>
      </c>
      <c r="AM4437">
        <v>20</v>
      </c>
      <c r="AN4437">
        <v>5</v>
      </c>
      <c r="AO4437">
        <v>21</v>
      </c>
      <c r="AP4437">
        <v>5</v>
      </c>
      <c r="AQ4437">
        <v>126</v>
      </c>
    </row>
    <row r="4438" spans="1:43" hidden="1" x14ac:dyDescent="0.25">
      <c r="A4438" t="s">
        <v>16490</v>
      </c>
      <c r="B4438" t="s">
        <v>16491</v>
      </c>
      <c r="C4438" s="1" t="str">
        <f t="shared" si="321"/>
        <v>21:0120</v>
      </c>
      <c r="D4438" s="1" t="str">
        <f t="shared" si="322"/>
        <v>21:0003</v>
      </c>
      <c r="E4438" t="s">
        <v>16492</v>
      </c>
      <c r="F4438" t="s">
        <v>16493</v>
      </c>
      <c r="H4438">
        <v>48.938178299999997</v>
      </c>
      <c r="I4438">
        <v>-56.471359300000003</v>
      </c>
      <c r="J4438" s="1" t="str">
        <f t="shared" si="324"/>
        <v>Till</v>
      </c>
      <c r="K4438" s="1" t="str">
        <f t="shared" si="323"/>
        <v>&lt;2 micron</v>
      </c>
      <c r="L4438">
        <v>0.1</v>
      </c>
      <c r="M4438">
        <v>8.7899999999999991</v>
      </c>
      <c r="N4438">
        <v>1</v>
      </c>
      <c r="O4438">
        <v>120</v>
      </c>
      <c r="P4438">
        <v>0.5</v>
      </c>
      <c r="Q4438">
        <v>1</v>
      </c>
      <c r="R4438">
        <v>0.59</v>
      </c>
      <c r="S4438">
        <v>0.5</v>
      </c>
      <c r="T4438">
        <v>15</v>
      </c>
      <c r="U4438">
        <v>25</v>
      </c>
      <c r="V4438">
        <v>127</v>
      </c>
      <c r="W4438">
        <v>2.96</v>
      </c>
      <c r="X4438">
        <v>20</v>
      </c>
      <c r="Y4438">
        <v>0.5</v>
      </c>
      <c r="Z4438">
        <v>0.08</v>
      </c>
      <c r="AA4438">
        <v>20</v>
      </c>
      <c r="AB4438">
        <v>0.69</v>
      </c>
      <c r="AC4438">
        <v>520</v>
      </c>
      <c r="AD4438">
        <v>0.5</v>
      </c>
      <c r="AE4438">
        <v>0.5</v>
      </c>
      <c r="AF4438">
        <v>19</v>
      </c>
      <c r="AH4438">
        <v>32</v>
      </c>
      <c r="AI4438">
        <v>2</v>
      </c>
      <c r="AJ4438">
        <v>13</v>
      </c>
      <c r="AK4438">
        <v>45</v>
      </c>
      <c r="AL4438">
        <v>0.17</v>
      </c>
      <c r="AM4438">
        <v>5</v>
      </c>
      <c r="AN4438">
        <v>5</v>
      </c>
      <c r="AO4438">
        <v>55</v>
      </c>
      <c r="AP4438">
        <v>10</v>
      </c>
      <c r="AQ4438">
        <v>68</v>
      </c>
    </row>
    <row r="4439" spans="1:43" hidden="1" x14ac:dyDescent="0.25">
      <c r="A4439" t="s">
        <v>16494</v>
      </c>
      <c r="B4439" t="s">
        <v>16495</v>
      </c>
      <c r="C4439" s="1" t="str">
        <f t="shared" ref="C4439:C4502" si="325">HYPERLINK("http://geochem.nrcan.gc.ca/cdogs/content/bdl/bdl210120_e.htm", "21:0120")</f>
        <v>21:0120</v>
      </c>
      <c r="D4439" s="1" t="str">
        <f t="shared" ref="D4439:D4502" si="326">HYPERLINK("http://geochem.nrcan.gc.ca/cdogs/content/svy/svy210003_e.htm", "21:0003")</f>
        <v>21:0003</v>
      </c>
      <c r="E4439" t="s">
        <v>16496</v>
      </c>
      <c r="F4439" t="s">
        <v>16497</v>
      </c>
      <c r="H4439">
        <v>48.922623700000003</v>
      </c>
      <c r="I4439">
        <v>-56.5134896</v>
      </c>
      <c r="J4439" s="1" t="str">
        <f t="shared" si="324"/>
        <v>Till</v>
      </c>
      <c r="K4439" s="1" t="str">
        <f t="shared" ref="K4439:K4502" si="327">HYPERLINK("http://geochem.nrcan.gc.ca/cdogs/content/kwd/kwd080003_e.htm", "&lt;2 micron")</f>
        <v>&lt;2 micron</v>
      </c>
      <c r="L4439">
        <v>0.1</v>
      </c>
      <c r="M4439">
        <v>5.38</v>
      </c>
      <c r="N4439">
        <v>2</v>
      </c>
      <c r="O4439">
        <v>60</v>
      </c>
      <c r="P4439">
        <v>1</v>
      </c>
      <c r="Q4439">
        <v>1</v>
      </c>
      <c r="R4439">
        <v>0.86</v>
      </c>
      <c r="S4439">
        <v>0.25</v>
      </c>
      <c r="T4439">
        <v>13</v>
      </c>
      <c r="U4439">
        <v>30</v>
      </c>
      <c r="V4439">
        <v>67</v>
      </c>
      <c r="W4439">
        <v>3.18</v>
      </c>
      <c r="X4439">
        <v>20</v>
      </c>
      <c r="Y4439">
        <v>0.5</v>
      </c>
      <c r="Z4439">
        <v>0.11</v>
      </c>
      <c r="AA4439">
        <v>30</v>
      </c>
      <c r="AB4439">
        <v>0.75</v>
      </c>
      <c r="AC4439">
        <v>315</v>
      </c>
      <c r="AD4439">
        <v>0.5</v>
      </c>
      <c r="AE4439">
        <v>0.26</v>
      </c>
      <c r="AF4439">
        <v>19</v>
      </c>
      <c r="AH4439">
        <v>34</v>
      </c>
      <c r="AI4439">
        <v>4</v>
      </c>
      <c r="AJ4439">
        <v>16</v>
      </c>
      <c r="AK4439">
        <v>29</v>
      </c>
      <c r="AL4439">
        <v>0.18</v>
      </c>
      <c r="AM4439">
        <v>5</v>
      </c>
      <c r="AN4439">
        <v>5</v>
      </c>
      <c r="AO4439">
        <v>85</v>
      </c>
      <c r="AP4439">
        <v>5</v>
      </c>
      <c r="AQ4439">
        <v>56</v>
      </c>
    </row>
    <row r="4440" spans="1:43" hidden="1" x14ac:dyDescent="0.25">
      <c r="A4440" t="s">
        <v>16498</v>
      </c>
      <c r="B4440" t="s">
        <v>16499</v>
      </c>
      <c r="C4440" s="1" t="str">
        <f t="shared" si="325"/>
        <v>21:0120</v>
      </c>
      <c r="D4440" s="1" t="str">
        <f t="shared" si="326"/>
        <v>21:0003</v>
      </c>
      <c r="E4440" t="s">
        <v>16500</v>
      </c>
      <c r="F4440" t="s">
        <v>16501</v>
      </c>
      <c r="H4440">
        <v>48.867774500000003</v>
      </c>
      <c r="I4440">
        <v>-56.574002900000004</v>
      </c>
      <c r="J4440" s="1" t="str">
        <f t="shared" si="324"/>
        <v>Till</v>
      </c>
      <c r="K4440" s="1" t="str">
        <f t="shared" si="327"/>
        <v>&lt;2 micron</v>
      </c>
      <c r="L4440">
        <v>0.1</v>
      </c>
      <c r="M4440">
        <v>5.71</v>
      </c>
      <c r="N4440">
        <v>1</v>
      </c>
      <c r="O4440">
        <v>80</v>
      </c>
      <c r="P4440">
        <v>0.25</v>
      </c>
      <c r="Q4440">
        <v>1</v>
      </c>
      <c r="R4440">
        <v>0.56999999999999995</v>
      </c>
      <c r="S4440">
        <v>0.5</v>
      </c>
      <c r="T4440">
        <v>10</v>
      </c>
      <c r="U4440">
        <v>34</v>
      </c>
      <c r="V4440">
        <v>73</v>
      </c>
      <c r="W4440">
        <v>3.3</v>
      </c>
      <c r="X4440">
        <v>10</v>
      </c>
      <c r="Y4440">
        <v>0.5</v>
      </c>
      <c r="Z4440">
        <v>0.13</v>
      </c>
      <c r="AA4440">
        <v>30</v>
      </c>
      <c r="AB4440">
        <v>0.76</v>
      </c>
      <c r="AC4440">
        <v>325</v>
      </c>
      <c r="AD4440">
        <v>0.5</v>
      </c>
      <c r="AE4440">
        <v>0.28000000000000003</v>
      </c>
      <c r="AF4440">
        <v>11</v>
      </c>
      <c r="AH4440">
        <v>30</v>
      </c>
      <c r="AI4440">
        <v>1</v>
      </c>
      <c r="AJ4440">
        <v>13</v>
      </c>
      <c r="AK4440">
        <v>20</v>
      </c>
      <c r="AL4440">
        <v>0.16</v>
      </c>
      <c r="AM4440">
        <v>5</v>
      </c>
      <c r="AN4440">
        <v>5</v>
      </c>
      <c r="AO4440">
        <v>133</v>
      </c>
      <c r="AP4440">
        <v>5</v>
      </c>
      <c r="AQ4440">
        <v>64</v>
      </c>
    </row>
    <row r="4441" spans="1:43" hidden="1" x14ac:dyDescent="0.25">
      <c r="A4441" t="s">
        <v>16502</v>
      </c>
      <c r="B4441" t="s">
        <v>16503</v>
      </c>
      <c r="C4441" s="1" t="str">
        <f t="shared" si="325"/>
        <v>21:0120</v>
      </c>
      <c r="D4441" s="1" t="str">
        <f t="shared" si="326"/>
        <v>21:0003</v>
      </c>
      <c r="E4441" t="s">
        <v>16504</v>
      </c>
      <c r="F4441" t="s">
        <v>16505</v>
      </c>
      <c r="H4441">
        <v>48.857696699999998</v>
      </c>
      <c r="I4441">
        <v>-56.652456100000002</v>
      </c>
      <c r="J4441" s="1" t="str">
        <f t="shared" si="324"/>
        <v>Till</v>
      </c>
      <c r="K4441" s="1" t="str">
        <f t="shared" si="327"/>
        <v>&lt;2 micron</v>
      </c>
      <c r="L4441">
        <v>0.1</v>
      </c>
      <c r="M4441">
        <v>7.19</v>
      </c>
      <c r="N4441">
        <v>1</v>
      </c>
      <c r="O4441">
        <v>50</v>
      </c>
      <c r="P4441">
        <v>0.5</v>
      </c>
      <c r="Q4441">
        <v>1</v>
      </c>
      <c r="R4441">
        <v>0.12</v>
      </c>
      <c r="S4441">
        <v>0.25</v>
      </c>
      <c r="T4441">
        <v>6</v>
      </c>
      <c r="U4441">
        <v>22</v>
      </c>
      <c r="V4441">
        <v>38</v>
      </c>
      <c r="W4441">
        <v>3.71</v>
      </c>
      <c r="X4441">
        <v>30</v>
      </c>
      <c r="Y4441">
        <v>0.5</v>
      </c>
      <c r="Z4441">
        <v>0.09</v>
      </c>
      <c r="AA4441">
        <v>20</v>
      </c>
      <c r="AB4441">
        <v>0.35</v>
      </c>
      <c r="AC4441">
        <v>200</v>
      </c>
      <c r="AD4441">
        <v>0.5</v>
      </c>
      <c r="AE4441">
        <v>0.3</v>
      </c>
      <c r="AF4441">
        <v>11</v>
      </c>
      <c r="AH4441">
        <v>62</v>
      </c>
      <c r="AI4441">
        <v>2</v>
      </c>
      <c r="AJ4441">
        <v>13</v>
      </c>
      <c r="AK4441">
        <v>8</v>
      </c>
      <c r="AL4441">
        <v>0.35</v>
      </c>
      <c r="AM4441">
        <v>5</v>
      </c>
      <c r="AN4441">
        <v>5</v>
      </c>
      <c r="AO4441">
        <v>77</v>
      </c>
      <c r="AP4441">
        <v>5</v>
      </c>
      <c r="AQ4441">
        <v>50</v>
      </c>
    </row>
    <row r="4442" spans="1:43" hidden="1" x14ac:dyDescent="0.25">
      <c r="A4442" t="s">
        <v>16506</v>
      </c>
      <c r="B4442" t="s">
        <v>16507</v>
      </c>
      <c r="C4442" s="1" t="str">
        <f t="shared" si="325"/>
        <v>21:0120</v>
      </c>
      <c r="D4442" s="1" t="str">
        <f t="shared" si="326"/>
        <v>21:0003</v>
      </c>
      <c r="E4442" t="s">
        <v>16508</v>
      </c>
      <c r="F4442" t="s">
        <v>16509</v>
      </c>
      <c r="H4442">
        <v>48.831366500000001</v>
      </c>
      <c r="I4442">
        <v>-56.644804800000003</v>
      </c>
      <c r="J4442" s="1" t="str">
        <f t="shared" si="324"/>
        <v>Till</v>
      </c>
      <c r="K4442" s="1" t="str">
        <f t="shared" si="327"/>
        <v>&lt;2 micron</v>
      </c>
      <c r="L4442">
        <v>0.1</v>
      </c>
      <c r="M4442">
        <v>6.8</v>
      </c>
      <c r="N4442">
        <v>1</v>
      </c>
      <c r="O4442">
        <v>90</v>
      </c>
      <c r="P4442">
        <v>0.25</v>
      </c>
      <c r="Q4442">
        <v>1</v>
      </c>
      <c r="R4442">
        <v>0.35</v>
      </c>
      <c r="S4442">
        <v>0.5</v>
      </c>
      <c r="T4442">
        <v>13</v>
      </c>
      <c r="U4442">
        <v>23</v>
      </c>
      <c r="V4442">
        <v>73</v>
      </c>
      <c r="W4442">
        <v>4.12</v>
      </c>
      <c r="X4442">
        <v>20</v>
      </c>
      <c r="Y4442">
        <v>0.5</v>
      </c>
      <c r="Z4442">
        <v>0.11</v>
      </c>
      <c r="AA4442">
        <v>20</v>
      </c>
      <c r="AB4442">
        <v>0.8</v>
      </c>
      <c r="AC4442">
        <v>430</v>
      </c>
      <c r="AD4442">
        <v>0.5</v>
      </c>
      <c r="AE4442">
        <v>0.28000000000000003</v>
      </c>
      <c r="AF4442">
        <v>13</v>
      </c>
      <c r="AH4442">
        <v>36</v>
      </c>
      <c r="AI4442">
        <v>1</v>
      </c>
      <c r="AJ4442">
        <v>18</v>
      </c>
      <c r="AK4442">
        <v>17</v>
      </c>
      <c r="AL4442">
        <v>0.17</v>
      </c>
      <c r="AM4442">
        <v>5</v>
      </c>
      <c r="AN4442">
        <v>5</v>
      </c>
      <c r="AO4442">
        <v>88</v>
      </c>
      <c r="AP4442">
        <v>5</v>
      </c>
      <c r="AQ4442">
        <v>90</v>
      </c>
    </row>
    <row r="4443" spans="1:43" hidden="1" x14ac:dyDescent="0.25">
      <c r="A4443" t="s">
        <v>16510</v>
      </c>
      <c r="B4443" t="s">
        <v>16511</v>
      </c>
      <c r="C4443" s="1" t="str">
        <f t="shared" si="325"/>
        <v>21:0120</v>
      </c>
      <c r="D4443" s="1" t="str">
        <f t="shared" si="326"/>
        <v>21:0003</v>
      </c>
      <c r="E4443" t="s">
        <v>16512</v>
      </c>
      <c r="F4443" t="s">
        <v>16513</v>
      </c>
      <c r="H4443">
        <v>48.835067799999997</v>
      </c>
      <c r="I4443">
        <v>-56.679855500000002</v>
      </c>
      <c r="J4443" s="1" t="str">
        <f t="shared" si="324"/>
        <v>Till</v>
      </c>
      <c r="K4443" s="1" t="str">
        <f t="shared" si="327"/>
        <v>&lt;2 micron</v>
      </c>
      <c r="L4443">
        <v>0.1</v>
      </c>
      <c r="M4443">
        <v>4.58</v>
      </c>
      <c r="N4443">
        <v>1</v>
      </c>
      <c r="O4443">
        <v>60</v>
      </c>
      <c r="P4443">
        <v>1</v>
      </c>
      <c r="Q4443">
        <v>1</v>
      </c>
      <c r="R4443">
        <v>0.56999999999999995</v>
      </c>
      <c r="S4443">
        <v>0.25</v>
      </c>
      <c r="T4443">
        <v>9</v>
      </c>
      <c r="U4443">
        <v>17</v>
      </c>
      <c r="V4443">
        <v>63</v>
      </c>
      <c r="W4443">
        <v>2.4900000000000002</v>
      </c>
      <c r="X4443">
        <v>10</v>
      </c>
      <c r="Y4443">
        <v>0.5</v>
      </c>
      <c r="Z4443">
        <v>0.12</v>
      </c>
      <c r="AA4443">
        <v>30</v>
      </c>
      <c r="AB4443">
        <v>0.59</v>
      </c>
      <c r="AC4443">
        <v>480</v>
      </c>
      <c r="AD4443">
        <v>0.5</v>
      </c>
      <c r="AE4443">
        <v>0.46</v>
      </c>
      <c r="AF4443">
        <v>10</v>
      </c>
      <c r="AH4443">
        <v>26</v>
      </c>
      <c r="AI4443">
        <v>1</v>
      </c>
      <c r="AJ4443">
        <v>13</v>
      </c>
      <c r="AK4443">
        <v>21</v>
      </c>
      <c r="AL4443">
        <v>0.12</v>
      </c>
      <c r="AM4443">
        <v>5</v>
      </c>
      <c r="AN4443">
        <v>5</v>
      </c>
      <c r="AO4443">
        <v>50</v>
      </c>
      <c r="AP4443">
        <v>5</v>
      </c>
      <c r="AQ4443">
        <v>68</v>
      </c>
    </row>
    <row r="4444" spans="1:43" hidden="1" x14ac:dyDescent="0.25">
      <c r="A4444" t="s">
        <v>16514</v>
      </c>
      <c r="B4444" t="s">
        <v>16515</v>
      </c>
      <c r="C4444" s="1" t="str">
        <f t="shared" si="325"/>
        <v>21:0120</v>
      </c>
      <c r="D4444" s="1" t="str">
        <f t="shared" si="326"/>
        <v>21:0003</v>
      </c>
      <c r="E4444" t="s">
        <v>16516</v>
      </c>
      <c r="F4444" t="s">
        <v>16517</v>
      </c>
      <c r="H4444">
        <v>48.849997899999998</v>
      </c>
      <c r="I4444">
        <v>-56.714162799999997</v>
      </c>
      <c r="J4444" s="1" t="str">
        <f t="shared" si="324"/>
        <v>Till</v>
      </c>
      <c r="K4444" s="1" t="str">
        <f t="shared" si="327"/>
        <v>&lt;2 micron</v>
      </c>
      <c r="L4444">
        <v>0.1</v>
      </c>
      <c r="M4444">
        <v>4.4400000000000004</v>
      </c>
      <c r="N4444">
        <v>1</v>
      </c>
      <c r="O4444">
        <v>40</v>
      </c>
      <c r="P4444">
        <v>0.25</v>
      </c>
      <c r="Q4444">
        <v>1</v>
      </c>
      <c r="R4444">
        <v>0.22</v>
      </c>
      <c r="S4444">
        <v>0.25</v>
      </c>
      <c r="T4444">
        <v>5</v>
      </c>
      <c r="U4444">
        <v>23</v>
      </c>
      <c r="V4444">
        <v>17</v>
      </c>
      <c r="W4444">
        <v>5.31</v>
      </c>
      <c r="X4444">
        <v>10</v>
      </c>
      <c r="Y4444">
        <v>0.5</v>
      </c>
      <c r="Z4444">
        <v>0.15</v>
      </c>
      <c r="AA4444">
        <v>20</v>
      </c>
      <c r="AB4444">
        <v>0.49</v>
      </c>
      <c r="AC4444">
        <v>260</v>
      </c>
      <c r="AD4444">
        <v>0.5</v>
      </c>
      <c r="AE4444">
        <v>0.47</v>
      </c>
      <c r="AF4444">
        <v>7</v>
      </c>
      <c r="AH4444">
        <v>38</v>
      </c>
      <c r="AI4444">
        <v>2</v>
      </c>
      <c r="AJ4444">
        <v>10</v>
      </c>
      <c r="AK4444">
        <v>13</v>
      </c>
      <c r="AL4444">
        <v>0.15</v>
      </c>
      <c r="AM4444">
        <v>5</v>
      </c>
      <c r="AN4444">
        <v>5</v>
      </c>
      <c r="AO4444">
        <v>119</v>
      </c>
      <c r="AP4444">
        <v>10</v>
      </c>
      <c r="AQ4444">
        <v>66</v>
      </c>
    </row>
    <row r="4445" spans="1:43" hidden="1" x14ac:dyDescent="0.25">
      <c r="A4445" t="s">
        <v>16518</v>
      </c>
      <c r="B4445" t="s">
        <v>16519</v>
      </c>
      <c r="C4445" s="1" t="str">
        <f t="shared" si="325"/>
        <v>21:0120</v>
      </c>
      <c r="D4445" s="1" t="str">
        <f t="shared" si="326"/>
        <v>21:0003</v>
      </c>
      <c r="E4445" t="s">
        <v>16520</v>
      </c>
      <c r="F4445" t="s">
        <v>16521</v>
      </c>
      <c r="H4445">
        <v>48.872066699999998</v>
      </c>
      <c r="I4445">
        <v>-56.728354699999997</v>
      </c>
      <c r="J4445" s="1" t="str">
        <f t="shared" si="324"/>
        <v>Till</v>
      </c>
      <c r="K4445" s="1" t="str">
        <f t="shared" si="327"/>
        <v>&lt;2 micron</v>
      </c>
      <c r="L4445">
        <v>0.1</v>
      </c>
      <c r="M4445">
        <v>5.47</v>
      </c>
      <c r="N4445">
        <v>1</v>
      </c>
      <c r="O4445">
        <v>30</v>
      </c>
      <c r="P4445">
        <v>0.5</v>
      </c>
      <c r="Q4445">
        <v>1</v>
      </c>
      <c r="R4445">
        <v>0.21</v>
      </c>
      <c r="S4445">
        <v>0.25</v>
      </c>
      <c r="T4445">
        <v>9</v>
      </c>
      <c r="U4445">
        <v>14</v>
      </c>
      <c r="V4445">
        <v>21</v>
      </c>
      <c r="W4445">
        <v>3.13</v>
      </c>
      <c r="X4445">
        <v>30</v>
      </c>
      <c r="Y4445">
        <v>0.5</v>
      </c>
      <c r="Z4445">
        <v>0.09</v>
      </c>
      <c r="AA4445">
        <v>30</v>
      </c>
      <c r="AB4445">
        <v>0.3</v>
      </c>
      <c r="AC4445">
        <v>460</v>
      </c>
      <c r="AD4445">
        <v>0.5</v>
      </c>
      <c r="AE4445">
        <v>0.54</v>
      </c>
      <c r="AF4445">
        <v>7</v>
      </c>
      <c r="AH4445">
        <v>62</v>
      </c>
      <c r="AI4445">
        <v>1</v>
      </c>
      <c r="AJ4445">
        <v>13</v>
      </c>
      <c r="AK4445">
        <v>15</v>
      </c>
      <c r="AL4445">
        <v>0.08</v>
      </c>
      <c r="AM4445">
        <v>10</v>
      </c>
      <c r="AN4445">
        <v>5</v>
      </c>
      <c r="AO4445">
        <v>48</v>
      </c>
      <c r="AP4445">
        <v>5</v>
      </c>
      <c r="AQ4445">
        <v>60</v>
      </c>
    </row>
    <row r="4446" spans="1:43" hidden="1" x14ac:dyDescent="0.25">
      <c r="A4446" t="s">
        <v>16522</v>
      </c>
      <c r="B4446" t="s">
        <v>16523</v>
      </c>
      <c r="C4446" s="1" t="str">
        <f t="shared" si="325"/>
        <v>21:0120</v>
      </c>
      <c r="D4446" s="1" t="str">
        <f t="shared" si="326"/>
        <v>21:0003</v>
      </c>
      <c r="E4446" t="s">
        <v>16524</v>
      </c>
      <c r="F4446" t="s">
        <v>16525</v>
      </c>
      <c r="H4446">
        <v>49.048165599999997</v>
      </c>
      <c r="I4446">
        <v>-57.129161799999999</v>
      </c>
      <c r="J4446" s="1" t="str">
        <f t="shared" si="324"/>
        <v>Till</v>
      </c>
      <c r="K4446" s="1" t="str">
        <f t="shared" si="327"/>
        <v>&lt;2 micron</v>
      </c>
      <c r="L4446">
        <v>0.1</v>
      </c>
      <c r="M4446">
        <v>7.29</v>
      </c>
      <c r="N4446">
        <v>1</v>
      </c>
      <c r="O4446">
        <v>60</v>
      </c>
      <c r="P4446">
        <v>1.5</v>
      </c>
      <c r="Q4446">
        <v>1</v>
      </c>
      <c r="R4446">
        <v>0.76</v>
      </c>
      <c r="S4446">
        <v>0.25</v>
      </c>
      <c r="T4446">
        <v>11</v>
      </c>
      <c r="U4446">
        <v>70</v>
      </c>
      <c r="V4446">
        <v>85</v>
      </c>
      <c r="W4446">
        <v>2.48</v>
      </c>
      <c r="X4446">
        <v>20</v>
      </c>
      <c r="Y4446">
        <v>0.5</v>
      </c>
      <c r="Z4446">
        <v>0.12</v>
      </c>
      <c r="AA4446">
        <v>40</v>
      </c>
      <c r="AB4446">
        <v>0.65</v>
      </c>
      <c r="AC4446">
        <v>355</v>
      </c>
      <c r="AD4446">
        <v>0.5</v>
      </c>
      <c r="AE4446">
        <v>0.7</v>
      </c>
      <c r="AF4446">
        <v>14</v>
      </c>
      <c r="AH4446">
        <v>34</v>
      </c>
      <c r="AI4446">
        <v>6</v>
      </c>
      <c r="AJ4446">
        <v>14</v>
      </c>
      <c r="AK4446">
        <v>27</v>
      </c>
      <c r="AL4446">
        <v>0.2</v>
      </c>
      <c r="AM4446">
        <v>5</v>
      </c>
      <c r="AN4446">
        <v>5</v>
      </c>
      <c r="AO4446">
        <v>280</v>
      </c>
      <c r="AP4446">
        <v>5</v>
      </c>
      <c r="AQ4446">
        <v>56</v>
      </c>
    </row>
    <row r="4447" spans="1:43" hidden="1" x14ac:dyDescent="0.25">
      <c r="A4447" t="s">
        <v>16526</v>
      </c>
      <c r="B4447" t="s">
        <v>16527</v>
      </c>
      <c r="C4447" s="1" t="str">
        <f t="shared" si="325"/>
        <v>21:0120</v>
      </c>
      <c r="D4447" s="1" t="str">
        <f t="shared" si="326"/>
        <v>21:0003</v>
      </c>
      <c r="E4447" t="s">
        <v>16528</v>
      </c>
      <c r="F4447" t="s">
        <v>16529</v>
      </c>
      <c r="H4447">
        <v>48.813633699999997</v>
      </c>
      <c r="I4447">
        <v>-56.875052199999999</v>
      </c>
      <c r="J4447" s="1" t="str">
        <f t="shared" si="324"/>
        <v>Till</v>
      </c>
      <c r="K4447" s="1" t="str">
        <f t="shared" si="327"/>
        <v>&lt;2 micron</v>
      </c>
      <c r="L4447">
        <v>0.1</v>
      </c>
      <c r="M4447">
        <v>4.49</v>
      </c>
      <c r="N4447">
        <v>1</v>
      </c>
      <c r="O4447">
        <v>210</v>
      </c>
      <c r="P4447">
        <v>0.25</v>
      </c>
      <c r="Q4447">
        <v>1</v>
      </c>
      <c r="R4447">
        <v>0.37</v>
      </c>
      <c r="S4447">
        <v>1</v>
      </c>
      <c r="T4447">
        <v>10</v>
      </c>
      <c r="U4447">
        <v>17</v>
      </c>
      <c r="V4447">
        <v>137</v>
      </c>
      <c r="W4447">
        <v>3.83</v>
      </c>
      <c r="X4447">
        <v>10</v>
      </c>
      <c r="Y4447">
        <v>0.5</v>
      </c>
      <c r="Z4447">
        <v>0.24</v>
      </c>
      <c r="AA4447">
        <v>20</v>
      </c>
      <c r="AB4447">
        <v>0.92</v>
      </c>
      <c r="AC4447">
        <v>810</v>
      </c>
      <c r="AD4447">
        <v>0.5</v>
      </c>
      <c r="AE4447">
        <v>0.37</v>
      </c>
      <c r="AF4447">
        <v>10</v>
      </c>
      <c r="AH4447">
        <v>102</v>
      </c>
      <c r="AI4447">
        <v>1</v>
      </c>
      <c r="AJ4447">
        <v>17</v>
      </c>
      <c r="AK4447">
        <v>17</v>
      </c>
      <c r="AL4447">
        <v>0.11</v>
      </c>
      <c r="AM4447">
        <v>5</v>
      </c>
      <c r="AN4447">
        <v>5</v>
      </c>
      <c r="AO4447">
        <v>60</v>
      </c>
      <c r="AP4447">
        <v>10</v>
      </c>
      <c r="AQ4447">
        <v>672</v>
      </c>
    </row>
    <row r="4448" spans="1:43" hidden="1" x14ac:dyDescent="0.25">
      <c r="A4448" t="s">
        <v>16530</v>
      </c>
      <c r="B4448" t="s">
        <v>16531</v>
      </c>
      <c r="C4448" s="1" t="str">
        <f t="shared" si="325"/>
        <v>21:0120</v>
      </c>
      <c r="D4448" s="1" t="str">
        <f t="shared" si="326"/>
        <v>21:0003</v>
      </c>
      <c r="E4448" t="s">
        <v>16532</v>
      </c>
      <c r="F4448" t="s">
        <v>16533</v>
      </c>
      <c r="H4448">
        <v>48.796551999999998</v>
      </c>
      <c r="I4448">
        <v>-56.879856599999997</v>
      </c>
      <c r="J4448" s="1" t="str">
        <f t="shared" si="324"/>
        <v>Till</v>
      </c>
      <c r="K4448" s="1" t="str">
        <f t="shared" si="327"/>
        <v>&lt;2 micron</v>
      </c>
      <c r="L4448">
        <v>0.1</v>
      </c>
      <c r="M4448">
        <v>5.19</v>
      </c>
      <c r="N4448">
        <v>1</v>
      </c>
      <c r="O4448">
        <v>70</v>
      </c>
      <c r="P4448">
        <v>0.5</v>
      </c>
      <c r="Q4448">
        <v>1</v>
      </c>
      <c r="R4448">
        <v>0.38</v>
      </c>
      <c r="S4448">
        <v>0.5</v>
      </c>
      <c r="T4448">
        <v>15</v>
      </c>
      <c r="U4448">
        <v>43</v>
      </c>
      <c r="V4448">
        <v>151</v>
      </c>
      <c r="W4448">
        <v>4.2699999999999996</v>
      </c>
      <c r="X4448">
        <v>20</v>
      </c>
      <c r="Y4448">
        <v>0.5</v>
      </c>
      <c r="Z4448">
        <v>0.13</v>
      </c>
      <c r="AA4448">
        <v>30</v>
      </c>
      <c r="AB4448">
        <v>0.96</v>
      </c>
      <c r="AC4448">
        <v>1145</v>
      </c>
      <c r="AD4448">
        <v>0.5</v>
      </c>
      <c r="AE4448">
        <v>0.78</v>
      </c>
      <c r="AF4448">
        <v>22</v>
      </c>
      <c r="AH4448">
        <v>68</v>
      </c>
      <c r="AI4448">
        <v>2</v>
      </c>
      <c r="AJ4448">
        <v>20</v>
      </c>
      <c r="AK4448">
        <v>17</v>
      </c>
      <c r="AL4448">
        <v>0.1</v>
      </c>
      <c r="AM4448">
        <v>5</v>
      </c>
      <c r="AN4448">
        <v>5</v>
      </c>
      <c r="AO4448">
        <v>77</v>
      </c>
      <c r="AP4448">
        <v>10</v>
      </c>
      <c r="AQ4448">
        <v>242</v>
      </c>
    </row>
    <row r="4449" spans="1:43" hidden="1" x14ac:dyDescent="0.25">
      <c r="A4449" t="s">
        <v>16534</v>
      </c>
      <c r="B4449" t="s">
        <v>16535</v>
      </c>
      <c r="C4449" s="1" t="str">
        <f t="shared" si="325"/>
        <v>21:0120</v>
      </c>
      <c r="D4449" s="1" t="str">
        <f t="shared" si="326"/>
        <v>21:0003</v>
      </c>
      <c r="E4449" t="s">
        <v>16536</v>
      </c>
      <c r="F4449" t="s">
        <v>16537</v>
      </c>
      <c r="H4449">
        <v>48.8030598</v>
      </c>
      <c r="I4449">
        <v>-56.868609300000003</v>
      </c>
      <c r="J4449" s="1" t="str">
        <f t="shared" si="324"/>
        <v>Till</v>
      </c>
      <c r="K4449" s="1" t="str">
        <f t="shared" si="327"/>
        <v>&lt;2 micron</v>
      </c>
      <c r="L4449">
        <v>0.1</v>
      </c>
      <c r="M4449">
        <v>6.55</v>
      </c>
      <c r="N4449">
        <v>1</v>
      </c>
      <c r="O4449">
        <v>130</v>
      </c>
      <c r="P4449">
        <v>0.25</v>
      </c>
      <c r="Q4449">
        <v>1</v>
      </c>
      <c r="R4449">
        <v>0.24</v>
      </c>
      <c r="S4449">
        <v>1</v>
      </c>
      <c r="T4449">
        <v>20</v>
      </c>
      <c r="U4449">
        <v>50</v>
      </c>
      <c r="V4449">
        <v>139</v>
      </c>
      <c r="W4449">
        <v>4.42</v>
      </c>
      <c r="X4449">
        <v>20</v>
      </c>
      <c r="Y4449">
        <v>0.5</v>
      </c>
      <c r="Z4449">
        <v>0.22</v>
      </c>
      <c r="AA4449">
        <v>20</v>
      </c>
      <c r="AB4449">
        <v>1.23</v>
      </c>
      <c r="AC4449">
        <v>815</v>
      </c>
      <c r="AD4449">
        <v>0.5</v>
      </c>
      <c r="AE4449">
        <v>0.82</v>
      </c>
      <c r="AF4449">
        <v>27</v>
      </c>
      <c r="AH4449">
        <v>146</v>
      </c>
      <c r="AI4449">
        <v>1</v>
      </c>
      <c r="AJ4449">
        <v>22</v>
      </c>
      <c r="AK4449">
        <v>16</v>
      </c>
      <c r="AL4449">
        <v>0.16</v>
      </c>
      <c r="AM4449">
        <v>5</v>
      </c>
      <c r="AN4449">
        <v>5</v>
      </c>
      <c r="AO4449">
        <v>90</v>
      </c>
      <c r="AP4449">
        <v>5</v>
      </c>
      <c r="AQ4449">
        <v>242</v>
      </c>
    </row>
    <row r="4450" spans="1:43" hidden="1" x14ac:dyDescent="0.25">
      <c r="A4450" t="s">
        <v>16538</v>
      </c>
      <c r="B4450" t="s">
        <v>16539</v>
      </c>
      <c r="C4450" s="1" t="str">
        <f t="shared" si="325"/>
        <v>21:0120</v>
      </c>
      <c r="D4450" s="1" t="str">
        <f t="shared" si="326"/>
        <v>21:0003</v>
      </c>
      <c r="E4450" t="s">
        <v>16540</v>
      </c>
      <c r="F4450" t="s">
        <v>16541</v>
      </c>
      <c r="H4450">
        <v>48.807790099999998</v>
      </c>
      <c r="I4450">
        <v>-56.876767899999997</v>
      </c>
      <c r="J4450" s="1" t="str">
        <f t="shared" si="324"/>
        <v>Till</v>
      </c>
      <c r="K4450" s="1" t="str">
        <f t="shared" si="327"/>
        <v>&lt;2 micron</v>
      </c>
      <c r="L4450">
        <v>0.1</v>
      </c>
      <c r="M4450">
        <v>5.26</v>
      </c>
      <c r="N4450">
        <v>1</v>
      </c>
      <c r="O4450">
        <v>100</v>
      </c>
      <c r="P4450">
        <v>0.5</v>
      </c>
      <c r="Q4450">
        <v>1</v>
      </c>
      <c r="R4450">
        <v>0.4</v>
      </c>
      <c r="S4450">
        <v>0.5</v>
      </c>
      <c r="T4450">
        <v>15</v>
      </c>
      <c r="U4450">
        <v>44</v>
      </c>
      <c r="V4450">
        <v>97</v>
      </c>
      <c r="W4450">
        <v>3.57</v>
      </c>
      <c r="X4450">
        <v>20</v>
      </c>
      <c r="Y4450">
        <v>0.5</v>
      </c>
      <c r="Z4450">
        <v>0.16</v>
      </c>
      <c r="AA4450">
        <v>30</v>
      </c>
      <c r="AB4450">
        <v>1.01</v>
      </c>
      <c r="AC4450">
        <v>930</v>
      </c>
      <c r="AD4450">
        <v>0.5</v>
      </c>
      <c r="AE4450">
        <v>0.38</v>
      </c>
      <c r="AF4450">
        <v>23</v>
      </c>
      <c r="AH4450">
        <v>62</v>
      </c>
      <c r="AI4450">
        <v>1</v>
      </c>
      <c r="AJ4450">
        <v>22</v>
      </c>
      <c r="AK4450">
        <v>21</v>
      </c>
      <c r="AL4450">
        <v>0.18</v>
      </c>
      <c r="AM4450">
        <v>5</v>
      </c>
      <c r="AN4450">
        <v>5</v>
      </c>
      <c r="AO4450">
        <v>78</v>
      </c>
      <c r="AP4450">
        <v>5</v>
      </c>
      <c r="AQ4450">
        <v>146</v>
      </c>
    </row>
    <row r="4451" spans="1:43" hidden="1" x14ac:dyDescent="0.25">
      <c r="A4451" t="s">
        <v>16542</v>
      </c>
      <c r="B4451" t="s">
        <v>16543</v>
      </c>
      <c r="C4451" s="1" t="str">
        <f t="shared" si="325"/>
        <v>21:0120</v>
      </c>
      <c r="D4451" s="1" t="str">
        <f t="shared" si="326"/>
        <v>21:0003</v>
      </c>
      <c r="E4451" t="s">
        <v>16544</v>
      </c>
      <c r="F4451" t="s">
        <v>16545</v>
      </c>
      <c r="H4451">
        <v>48.833455800000003</v>
      </c>
      <c r="I4451">
        <v>-56.916905499999999</v>
      </c>
      <c r="J4451" s="1" t="str">
        <f t="shared" si="324"/>
        <v>Till</v>
      </c>
      <c r="K4451" s="1" t="str">
        <f t="shared" si="327"/>
        <v>&lt;2 micron</v>
      </c>
      <c r="L4451">
        <v>0.1</v>
      </c>
      <c r="M4451">
        <v>5.96</v>
      </c>
      <c r="N4451">
        <v>1</v>
      </c>
      <c r="O4451">
        <v>70</v>
      </c>
      <c r="P4451">
        <v>0.5</v>
      </c>
      <c r="Q4451">
        <v>1</v>
      </c>
      <c r="R4451">
        <v>0.38</v>
      </c>
      <c r="S4451">
        <v>0.5</v>
      </c>
      <c r="T4451">
        <v>18</v>
      </c>
      <c r="U4451">
        <v>35</v>
      </c>
      <c r="V4451">
        <v>106</v>
      </c>
      <c r="W4451">
        <v>3.57</v>
      </c>
      <c r="X4451">
        <v>20</v>
      </c>
      <c r="Y4451">
        <v>0.5</v>
      </c>
      <c r="Z4451">
        <v>0.12</v>
      </c>
      <c r="AA4451">
        <v>30</v>
      </c>
      <c r="AB4451">
        <v>0.85</v>
      </c>
      <c r="AC4451">
        <v>1010</v>
      </c>
      <c r="AD4451">
        <v>0.5</v>
      </c>
      <c r="AE4451">
        <v>0.42</v>
      </c>
      <c r="AF4451">
        <v>20</v>
      </c>
      <c r="AH4451">
        <v>70</v>
      </c>
      <c r="AI4451">
        <v>1</v>
      </c>
      <c r="AJ4451">
        <v>17</v>
      </c>
      <c r="AK4451">
        <v>16</v>
      </c>
      <c r="AL4451">
        <v>0.18</v>
      </c>
      <c r="AM4451">
        <v>5</v>
      </c>
      <c r="AN4451">
        <v>5</v>
      </c>
      <c r="AO4451">
        <v>72</v>
      </c>
      <c r="AP4451">
        <v>5</v>
      </c>
      <c r="AQ4451">
        <v>178</v>
      </c>
    </row>
    <row r="4452" spans="1:43" hidden="1" x14ac:dyDescent="0.25">
      <c r="A4452" t="s">
        <v>16546</v>
      </c>
      <c r="B4452" t="s">
        <v>16547</v>
      </c>
      <c r="C4452" s="1" t="str">
        <f t="shared" si="325"/>
        <v>21:0120</v>
      </c>
      <c r="D4452" s="1" t="str">
        <f t="shared" si="326"/>
        <v>21:0003</v>
      </c>
      <c r="E4452" t="s">
        <v>16548</v>
      </c>
      <c r="F4452" t="s">
        <v>16549</v>
      </c>
      <c r="H4452">
        <v>48.8273796</v>
      </c>
      <c r="I4452">
        <v>-56.909079499999997</v>
      </c>
      <c r="J4452" s="1" t="str">
        <f t="shared" si="324"/>
        <v>Till</v>
      </c>
      <c r="K4452" s="1" t="str">
        <f t="shared" si="327"/>
        <v>&lt;2 micron</v>
      </c>
      <c r="L4452">
        <v>0.1</v>
      </c>
      <c r="M4452">
        <v>5.09</v>
      </c>
      <c r="N4452">
        <v>1</v>
      </c>
      <c r="O4452">
        <v>100</v>
      </c>
      <c r="P4452">
        <v>0.5</v>
      </c>
      <c r="Q4452">
        <v>1</v>
      </c>
      <c r="R4452">
        <v>0.4</v>
      </c>
      <c r="S4452">
        <v>0.5</v>
      </c>
      <c r="T4452">
        <v>15</v>
      </c>
      <c r="U4452">
        <v>33</v>
      </c>
      <c r="V4452">
        <v>121</v>
      </c>
      <c r="W4452">
        <v>3.89</v>
      </c>
      <c r="X4452">
        <v>20</v>
      </c>
      <c r="Y4452">
        <v>0.5</v>
      </c>
      <c r="Z4452">
        <v>0.18</v>
      </c>
      <c r="AA4452">
        <v>30</v>
      </c>
      <c r="AB4452">
        <v>1.02</v>
      </c>
      <c r="AC4452">
        <v>940</v>
      </c>
      <c r="AD4452">
        <v>0.5</v>
      </c>
      <c r="AE4452">
        <v>0.42</v>
      </c>
      <c r="AF4452">
        <v>20</v>
      </c>
      <c r="AH4452">
        <v>74</v>
      </c>
      <c r="AI4452">
        <v>1</v>
      </c>
      <c r="AJ4452">
        <v>19</v>
      </c>
      <c r="AK4452">
        <v>17</v>
      </c>
      <c r="AL4452">
        <v>0.16</v>
      </c>
      <c r="AM4452">
        <v>5</v>
      </c>
      <c r="AN4452">
        <v>5</v>
      </c>
      <c r="AO4452">
        <v>78</v>
      </c>
      <c r="AP4452">
        <v>10</v>
      </c>
      <c r="AQ4452">
        <v>276</v>
      </c>
    </row>
    <row r="4453" spans="1:43" hidden="1" x14ac:dyDescent="0.25">
      <c r="A4453" t="s">
        <v>16550</v>
      </c>
      <c r="B4453" t="s">
        <v>16551</v>
      </c>
      <c r="C4453" s="1" t="str">
        <f t="shared" si="325"/>
        <v>21:0120</v>
      </c>
      <c r="D4453" s="1" t="str">
        <f t="shared" si="326"/>
        <v>21:0003</v>
      </c>
      <c r="E4453" t="s">
        <v>16552</v>
      </c>
      <c r="F4453" t="s">
        <v>16553</v>
      </c>
      <c r="H4453">
        <v>48.825111700000001</v>
      </c>
      <c r="I4453">
        <v>-56.886605099999997</v>
      </c>
      <c r="J4453" s="1" t="str">
        <f t="shared" si="324"/>
        <v>Till</v>
      </c>
      <c r="K4453" s="1" t="str">
        <f t="shared" si="327"/>
        <v>&lt;2 micron</v>
      </c>
      <c r="L4453">
        <v>0.1</v>
      </c>
      <c r="M4453">
        <v>6.13</v>
      </c>
      <c r="N4453">
        <v>1</v>
      </c>
      <c r="O4453">
        <v>120</v>
      </c>
      <c r="P4453">
        <v>0.25</v>
      </c>
      <c r="Q4453">
        <v>1</v>
      </c>
      <c r="R4453">
        <v>0.19</v>
      </c>
      <c r="S4453">
        <v>1</v>
      </c>
      <c r="T4453">
        <v>19</v>
      </c>
      <c r="U4453">
        <v>39</v>
      </c>
      <c r="V4453">
        <v>113</v>
      </c>
      <c r="W4453">
        <v>4.0599999999999996</v>
      </c>
      <c r="X4453">
        <v>20</v>
      </c>
      <c r="Y4453">
        <v>0.5</v>
      </c>
      <c r="Z4453">
        <v>0.15</v>
      </c>
      <c r="AA4453">
        <v>20</v>
      </c>
      <c r="AB4453">
        <v>0.94</v>
      </c>
      <c r="AC4453">
        <v>1290</v>
      </c>
      <c r="AD4453">
        <v>0.5</v>
      </c>
      <c r="AE4453">
        <v>0.57999999999999996</v>
      </c>
      <c r="AF4453">
        <v>28</v>
      </c>
      <c r="AH4453">
        <v>200</v>
      </c>
      <c r="AI4453">
        <v>1</v>
      </c>
      <c r="AJ4453">
        <v>24</v>
      </c>
      <c r="AK4453">
        <v>13</v>
      </c>
      <c r="AL4453">
        <v>0.22</v>
      </c>
      <c r="AM4453">
        <v>5</v>
      </c>
      <c r="AN4453">
        <v>5</v>
      </c>
      <c r="AO4453">
        <v>77</v>
      </c>
      <c r="AP4453">
        <v>5</v>
      </c>
      <c r="AQ4453">
        <v>316</v>
      </c>
    </row>
    <row r="4454" spans="1:43" hidden="1" x14ac:dyDescent="0.25">
      <c r="A4454" t="s">
        <v>16554</v>
      </c>
      <c r="B4454" t="s">
        <v>16555</v>
      </c>
      <c r="C4454" s="1" t="str">
        <f t="shared" si="325"/>
        <v>21:0120</v>
      </c>
      <c r="D4454" s="1" t="str">
        <f t="shared" si="326"/>
        <v>21:0003</v>
      </c>
      <c r="E4454" t="s">
        <v>16556</v>
      </c>
      <c r="F4454" t="s">
        <v>16557</v>
      </c>
      <c r="H4454">
        <v>48.850203299999997</v>
      </c>
      <c r="I4454">
        <v>-56.509752200000001</v>
      </c>
      <c r="J4454" s="1" t="str">
        <f t="shared" si="324"/>
        <v>Till</v>
      </c>
      <c r="K4454" s="1" t="str">
        <f t="shared" si="327"/>
        <v>&lt;2 micron</v>
      </c>
      <c r="L4454">
        <v>0.1</v>
      </c>
      <c r="M4454">
        <v>3.86</v>
      </c>
      <c r="N4454">
        <v>46</v>
      </c>
      <c r="O4454">
        <v>220</v>
      </c>
      <c r="P4454">
        <v>0.25</v>
      </c>
      <c r="Q4454">
        <v>1</v>
      </c>
      <c r="R4454">
        <v>0.68</v>
      </c>
      <c r="S4454">
        <v>0.25</v>
      </c>
      <c r="T4454">
        <v>24</v>
      </c>
      <c r="U4454">
        <v>59</v>
      </c>
      <c r="V4454">
        <v>112</v>
      </c>
      <c r="W4454">
        <v>5.81</v>
      </c>
      <c r="X4454">
        <v>10</v>
      </c>
      <c r="Y4454">
        <v>0.5</v>
      </c>
      <c r="Z4454">
        <v>0.19</v>
      </c>
      <c r="AA4454">
        <v>30</v>
      </c>
      <c r="AB4454">
        <v>1.41</v>
      </c>
      <c r="AC4454">
        <v>1965</v>
      </c>
      <c r="AD4454">
        <v>0.5</v>
      </c>
      <c r="AE4454">
        <v>0.6</v>
      </c>
      <c r="AF4454">
        <v>33</v>
      </c>
      <c r="AH4454">
        <v>30</v>
      </c>
      <c r="AI4454">
        <v>1</v>
      </c>
      <c r="AJ4454">
        <v>26</v>
      </c>
      <c r="AK4454">
        <v>32</v>
      </c>
      <c r="AL4454">
        <v>0.12</v>
      </c>
      <c r="AM4454">
        <v>5</v>
      </c>
      <c r="AN4454">
        <v>5</v>
      </c>
      <c r="AO4454">
        <v>123</v>
      </c>
      <c r="AP4454">
        <v>10</v>
      </c>
      <c r="AQ4454">
        <v>102</v>
      </c>
    </row>
    <row r="4455" spans="1:43" hidden="1" x14ac:dyDescent="0.25">
      <c r="A4455" t="s">
        <v>16558</v>
      </c>
      <c r="B4455" t="s">
        <v>16559</v>
      </c>
      <c r="C4455" s="1" t="str">
        <f t="shared" si="325"/>
        <v>21:0120</v>
      </c>
      <c r="D4455" s="1" t="str">
        <f t="shared" si="326"/>
        <v>21:0003</v>
      </c>
      <c r="E4455" t="s">
        <v>16560</v>
      </c>
      <c r="F4455" t="s">
        <v>16561</v>
      </c>
      <c r="H4455">
        <v>48.817390699999997</v>
      </c>
      <c r="I4455">
        <v>-56.8246489</v>
      </c>
      <c r="J4455" s="1" t="str">
        <f t="shared" si="324"/>
        <v>Till</v>
      </c>
      <c r="K4455" s="1" t="str">
        <f t="shared" si="327"/>
        <v>&lt;2 micron</v>
      </c>
      <c r="L4455">
        <v>0.1</v>
      </c>
      <c r="M4455">
        <v>4.49</v>
      </c>
      <c r="N4455">
        <v>1</v>
      </c>
      <c r="O4455">
        <v>80</v>
      </c>
      <c r="P4455">
        <v>0.25</v>
      </c>
      <c r="Q4455">
        <v>1</v>
      </c>
      <c r="R4455">
        <v>0.41</v>
      </c>
      <c r="S4455">
        <v>0.25</v>
      </c>
      <c r="T4455">
        <v>10</v>
      </c>
      <c r="U4455">
        <v>15</v>
      </c>
      <c r="V4455">
        <v>72</v>
      </c>
      <c r="W4455">
        <v>3.31</v>
      </c>
      <c r="X4455">
        <v>5</v>
      </c>
      <c r="Y4455">
        <v>0.5</v>
      </c>
      <c r="Z4455">
        <v>0.24</v>
      </c>
      <c r="AA4455">
        <v>30</v>
      </c>
      <c r="AB4455">
        <v>0.97</v>
      </c>
      <c r="AC4455">
        <v>590</v>
      </c>
      <c r="AD4455">
        <v>0.5</v>
      </c>
      <c r="AE4455">
        <v>0.35</v>
      </c>
      <c r="AF4455">
        <v>12</v>
      </c>
      <c r="AH4455">
        <v>20</v>
      </c>
      <c r="AI4455">
        <v>1</v>
      </c>
      <c r="AJ4455">
        <v>16</v>
      </c>
      <c r="AK4455">
        <v>18</v>
      </c>
      <c r="AL4455">
        <v>0.14000000000000001</v>
      </c>
      <c r="AM4455">
        <v>5</v>
      </c>
      <c r="AN4455">
        <v>5</v>
      </c>
      <c r="AO4455">
        <v>59</v>
      </c>
      <c r="AP4455">
        <v>5</v>
      </c>
      <c r="AQ4455">
        <v>114</v>
      </c>
    </row>
    <row r="4456" spans="1:43" hidden="1" x14ac:dyDescent="0.25">
      <c r="A4456" t="s">
        <v>16562</v>
      </c>
      <c r="B4456" t="s">
        <v>16563</v>
      </c>
      <c r="C4456" s="1" t="str">
        <f t="shared" si="325"/>
        <v>21:0120</v>
      </c>
      <c r="D4456" s="1" t="str">
        <f t="shared" si="326"/>
        <v>21:0003</v>
      </c>
      <c r="E4456" t="s">
        <v>16564</v>
      </c>
      <c r="F4456" t="s">
        <v>16565</v>
      </c>
      <c r="H4456">
        <v>48.807555100000002</v>
      </c>
      <c r="I4456">
        <v>-56.867576900000003</v>
      </c>
      <c r="J4456" s="1" t="str">
        <f t="shared" si="324"/>
        <v>Till</v>
      </c>
      <c r="K4456" s="1" t="str">
        <f t="shared" si="327"/>
        <v>&lt;2 micron</v>
      </c>
      <c r="L4456">
        <v>0.1</v>
      </c>
      <c r="M4456">
        <v>6.64</v>
      </c>
      <c r="N4456">
        <v>1</v>
      </c>
      <c r="O4456">
        <v>150</v>
      </c>
      <c r="P4456">
        <v>0.25</v>
      </c>
      <c r="Q4456">
        <v>1</v>
      </c>
      <c r="R4456">
        <v>0.34</v>
      </c>
      <c r="S4456">
        <v>0.5</v>
      </c>
      <c r="T4456">
        <v>19</v>
      </c>
      <c r="U4456">
        <v>45</v>
      </c>
      <c r="V4456">
        <v>166</v>
      </c>
      <c r="W4456">
        <v>3.88</v>
      </c>
      <c r="X4456">
        <v>5</v>
      </c>
      <c r="Y4456">
        <v>0.5</v>
      </c>
      <c r="Z4456">
        <v>0.26</v>
      </c>
      <c r="AA4456">
        <v>20</v>
      </c>
      <c r="AB4456">
        <v>1.21</v>
      </c>
      <c r="AC4456">
        <v>1080</v>
      </c>
      <c r="AD4456">
        <v>0.5</v>
      </c>
      <c r="AE4456">
        <v>0.64</v>
      </c>
      <c r="AF4456">
        <v>30</v>
      </c>
      <c r="AH4456">
        <v>52</v>
      </c>
      <c r="AI4456">
        <v>2</v>
      </c>
      <c r="AJ4456">
        <v>18</v>
      </c>
      <c r="AK4456">
        <v>20</v>
      </c>
      <c r="AL4456">
        <v>0.17</v>
      </c>
      <c r="AM4456">
        <v>5</v>
      </c>
      <c r="AN4456">
        <v>5</v>
      </c>
      <c r="AO4456">
        <v>76</v>
      </c>
      <c r="AP4456">
        <v>5</v>
      </c>
      <c r="AQ4456">
        <v>234</v>
      </c>
    </row>
    <row r="4457" spans="1:43" hidden="1" x14ac:dyDescent="0.25">
      <c r="A4457" t="s">
        <v>16566</v>
      </c>
      <c r="B4457" t="s">
        <v>16567</v>
      </c>
      <c r="C4457" s="1" t="str">
        <f t="shared" si="325"/>
        <v>21:0120</v>
      </c>
      <c r="D4457" s="1" t="str">
        <f t="shared" si="326"/>
        <v>21:0003</v>
      </c>
      <c r="E4457" t="s">
        <v>16568</v>
      </c>
      <c r="F4457" t="s">
        <v>16569</v>
      </c>
      <c r="H4457">
        <v>48.812292900000003</v>
      </c>
      <c r="I4457">
        <v>-56.8828861</v>
      </c>
      <c r="J4457" s="1" t="str">
        <f t="shared" si="324"/>
        <v>Till</v>
      </c>
      <c r="K4457" s="1" t="str">
        <f t="shared" si="327"/>
        <v>&lt;2 micron</v>
      </c>
      <c r="L4457">
        <v>0.1</v>
      </c>
      <c r="M4457">
        <v>5.63</v>
      </c>
      <c r="N4457">
        <v>1</v>
      </c>
      <c r="O4457">
        <v>150</v>
      </c>
      <c r="P4457">
        <v>0.25</v>
      </c>
      <c r="Q4457">
        <v>1</v>
      </c>
      <c r="R4457">
        <v>0.52</v>
      </c>
      <c r="S4457">
        <v>0.5</v>
      </c>
      <c r="T4457">
        <v>16</v>
      </c>
      <c r="U4457">
        <v>42</v>
      </c>
      <c r="V4457">
        <v>122</v>
      </c>
      <c r="W4457">
        <v>4.37</v>
      </c>
      <c r="X4457">
        <v>5</v>
      </c>
      <c r="Y4457">
        <v>0.5</v>
      </c>
      <c r="Z4457">
        <v>0.31</v>
      </c>
      <c r="AA4457">
        <v>20</v>
      </c>
      <c r="AB4457">
        <v>1.55</v>
      </c>
      <c r="AC4457">
        <v>790</v>
      </c>
      <c r="AD4457">
        <v>0.5</v>
      </c>
      <c r="AE4457">
        <v>0.47</v>
      </c>
      <c r="AF4457">
        <v>33</v>
      </c>
      <c r="AH4457">
        <v>52</v>
      </c>
      <c r="AI4457">
        <v>6</v>
      </c>
      <c r="AJ4457">
        <v>23</v>
      </c>
      <c r="AK4457">
        <v>27</v>
      </c>
      <c r="AL4457">
        <v>0.15</v>
      </c>
      <c r="AM4457">
        <v>5</v>
      </c>
      <c r="AN4457">
        <v>5</v>
      </c>
      <c r="AO4457">
        <v>84</v>
      </c>
      <c r="AP4457">
        <v>5</v>
      </c>
      <c r="AQ4457">
        <v>232</v>
      </c>
    </row>
    <row r="4458" spans="1:43" hidden="1" x14ac:dyDescent="0.25">
      <c r="A4458" t="s">
        <v>16570</v>
      </c>
      <c r="B4458" t="s">
        <v>16571</v>
      </c>
      <c r="C4458" s="1" t="str">
        <f t="shared" si="325"/>
        <v>21:0120</v>
      </c>
      <c r="D4458" s="1" t="str">
        <f t="shared" si="326"/>
        <v>21:0003</v>
      </c>
      <c r="E4458" t="s">
        <v>16572</v>
      </c>
      <c r="F4458" t="s">
        <v>16573</v>
      </c>
      <c r="H4458">
        <v>48.779501199999999</v>
      </c>
      <c r="I4458">
        <v>-56.596840800000003</v>
      </c>
      <c r="J4458" s="1" t="str">
        <f t="shared" si="324"/>
        <v>Till</v>
      </c>
      <c r="K4458" s="1" t="str">
        <f t="shared" si="327"/>
        <v>&lt;2 micron</v>
      </c>
      <c r="L4458">
        <v>0.1</v>
      </c>
      <c r="M4458">
        <v>4.24</v>
      </c>
      <c r="N4458">
        <v>1</v>
      </c>
      <c r="O4458">
        <v>310</v>
      </c>
      <c r="P4458">
        <v>0.25</v>
      </c>
      <c r="Q4458">
        <v>1</v>
      </c>
      <c r="R4458">
        <v>0.31</v>
      </c>
      <c r="S4458">
        <v>0.5</v>
      </c>
      <c r="T4458">
        <v>18</v>
      </c>
      <c r="U4458">
        <v>45</v>
      </c>
      <c r="V4458">
        <v>59</v>
      </c>
      <c r="W4458">
        <v>5.08</v>
      </c>
      <c r="X4458">
        <v>5</v>
      </c>
      <c r="Y4458">
        <v>0.5</v>
      </c>
      <c r="Z4458">
        <v>0.32</v>
      </c>
      <c r="AA4458">
        <v>10</v>
      </c>
      <c r="AB4458">
        <v>1.64</v>
      </c>
      <c r="AC4458">
        <v>1005</v>
      </c>
      <c r="AD4458">
        <v>2</v>
      </c>
      <c r="AE4458">
        <v>0.69</v>
      </c>
      <c r="AF4458">
        <v>60</v>
      </c>
      <c r="AH4458">
        <v>20</v>
      </c>
      <c r="AI4458">
        <v>2</v>
      </c>
      <c r="AJ4458">
        <v>16</v>
      </c>
      <c r="AK4458">
        <v>22</v>
      </c>
      <c r="AL4458">
        <v>0.01</v>
      </c>
      <c r="AM4458">
        <v>5</v>
      </c>
      <c r="AN4458">
        <v>5</v>
      </c>
      <c r="AO4458">
        <v>62</v>
      </c>
      <c r="AP4458">
        <v>5</v>
      </c>
      <c r="AQ4458">
        <v>114</v>
      </c>
    </row>
    <row r="4459" spans="1:43" hidden="1" x14ac:dyDescent="0.25">
      <c r="A4459" t="s">
        <v>16574</v>
      </c>
      <c r="B4459" t="s">
        <v>16575</v>
      </c>
      <c r="C4459" s="1" t="str">
        <f t="shared" si="325"/>
        <v>21:0120</v>
      </c>
      <c r="D4459" s="1" t="str">
        <f t="shared" si="326"/>
        <v>21:0003</v>
      </c>
      <c r="E4459" t="s">
        <v>16576</v>
      </c>
      <c r="F4459" t="s">
        <v>16577</v>
      </c>
      <c r="H4459">
        <v>48.833603799999999</v>
      </c>
      <c r="I4459">
        <v>-56.842644900000003</v>
      </c>
      <c r="J4459" s="1" t="str">
        <f t="shared" si="324"/>
        <v>Till</v>
      </c>
      <c r="K4459" s="1" t="str">
        <f t="shared" si="327"/>
        <v>&lt;2 micron</v>
      </c>
      <c r="L4459">
        <v>0.1</v>
      </c>
      <c r="M4459">
        <v>4.12</v>
      </c>
      <c r="N4459">
        <v>1</v>
      </c>
      <c r="O4459">
        <v>80</v>
      </c>
      <c r="P4459">
        <v>0.25</v>
      </c>
      <c r="Q4459">
        <v>1</v>
      </c>
      <c r="R4459">
        <v>0.44</v>
      </c>
      <c r="S4459">
        <v>0.25</v>
      </c>
      <c r="T4459">
        <v>12</v>
      </c>
      <c r="U4459">
        <v>15</v>
      </c>
      <c r="V4459">
        <v>65</v>
      </c>
      <c r="W4459">
        <v>3.2</v>
      </c>
      <c r="X4459">
        <v>5</v>
      </c>
      <c r="Y4459">
        <v>0.5</v>
      </c>
      <c r="Z4459">
        <v>0.22</v>
      </c>
      <c r="AA4459">
        <v>20</v>
      </c>
      <c r="AB4459">
        <v>0.89</v>
      </c>
      <c r="AC4459">
        <v>555</v>
      </c>
      <c r="AD4459">
        <v>0.5</v>
      </c>
      <c r="AE4459">
        <v>0.39</v>
      </c>
      <c r="AF4459">
        <v>11</v>
      </c>
      <c r="AH4459">
        <v>6</v>
      </c>
      <c r="AI4459">
        <v>2</v>
      </c>
      <c r="AJ4459">
        <v>15</v>
      </c>
      <c r="AK4459">
        <v>20</v>
      </c>
      <c r="AL4459">
        <v>0.13</v>
      </c>
      <c r="AM4459">
        <v>5</v>
      </c>
      <c r="AN4459">
        <v>5</v>
      </c>
      <c r="AO4459">
        <v>59</v>
      </c>
      <c r="AP4459">
        <v>5</v>
      </c>
      <c r="AQ4459">
        <v>176</v>
      </c>
    </row>
    <row r="4460" spans="1:43" hidden="1" x14ac:dyDescent="0.25">
      <c r="A4460" t="s">
        <v>16578</v>
      </c>
      <c r="B4460" t="s">
        <v>16579</v>
      </c>
      <c r="C4460" s="1" t="str">
        <f t="shared" si="325"/>
        <v>21:0120</v>
      </c>
      <c r="D4460" s="1" t="str">
        <f t="shared" si="326"/>
        <v>21:0003</v>
      </c>
      <c r="E4460" t="s">
        <v>16532</v>
      </c>
      <c r="F4460" t="s">
        <v>16580</v>
      </c>
      <c r="H4460">
        <v>48.796551999999998</v>
      </c>
      <c r="I4460">
        <v>-56.879856599999997</v>
      </c>
      <c r="J4460" s="1" t="str">
        <f t="shared" si="324"/>
        <v>Till</v>
      </c>
      <c r="K4460" s="1" t="str">
        <f t="shared" si="327"/>
        <v>&lt;2 micron</v>
      </c>
      <c r="L4460">
        <v>0.1</v>
      </c>
      <c r="M4460">
        <v>7.4</v>
      </c>
      <c r="N4460">
        <v>1</v>
      </c>
      <c r="O4460">
        <v>80</v>
      </c>
      <c r="P4460">
        <v>0.25</v>
      </c>
      <c r="Q4460">
        <v>1</v>
      </c>
      <c r="R4460">
        <v>0.46</v>
      </c>
      <c r="S4460">
        <v>0.25</v>
      </c>
      <c r="T4460">
        <v>27</v>
      </c>
      <c r="U4460">
        <v>53</v>
      </c>
      <c r="V4460">
        <v>183</v>
      </c>
      <c r="W4460">
        <v>4.42</v>
      </c>
      <c r="X4460">
        <v>5</v>
      </c>
      <c r="Y4460">
        <v>0.5</v>
      </c>
      <c r="Z4460">
        <v>0.13</v>
      </c>
      <c r="AA4460">
        <v>30</v>
      </c>
      <c r="AB4460">
        <v>1.08</v>
      </c>
      <c r="AC4460">
        <v>2780</v>
      </c>
      <c r="AD4460">
        <v>0.5</v>
      </c>
      <c r="AE4460">
        <v>0.39</v>
      </c>
      <c r="AF4460">
        <v>36</v>
      </c>
      <c r="AH4460">
        <v>58</v>
      </c>
      <c r="AI4460">
        <v>1</v>
      </c>
      <c r="AJ4460">
        <v>23</v>
      </c>
      <c r="AK4460">
        <v>20</v>
      </c>
      <c r="AL4460">
        <v>0.17</v>
      </c>
      <c r="AM4460">
        <v>5</v>
      </c>
      <c r="AN4460">
        <v>5</v>
      </c>
      <c r="AO4460">
        <v>82</v>
      </c>
      <c r="AP4460">
        <v>5</v>
      </c>
      <c r="AQ4460">
        <v>172</v>
      </c>
    </row>
    <row r="4461" spans="1:43" hidden="1" x14ac:dyDescent="0.25">
      <c r="A4461" t="s">
        <v>16581</v>
      </c>
      <c r="B4461" t="s">
        <v>16582</v>
      </c>
      <c r="C4461" s="1" t="str">
        <f t="shared" si="325"/>
        <v>21:0120</v>
      </c>
      <c r="D4461" s="1" t="str">
        <f t="shared" si="326"/>
        <v>21:0003</v>
      </c>
      <c r="E4461" t="s">
        <v>16583</v>
      </c>
      <c r="F4461" t="s">
        <v>16584</v>
      </c>
      <c r="H4461">
        <v>48.800146699999999</v>
      </c>
      <c r="I4461">
        <v>-56.877466099999999</v>
      </c>
      <c r="J4461" s="1" t="str">
        <f t="shared" si="324"/>
        <v>Till</v>
      </c>
      <c r="K4461" s="1" t="str">
        <f t="shared" si="327"/>
        <v>&lt;2 micron</v>
      </c>
      <c r="L4461">
        <v>0.1</v>
      </c>
      <c r="M4461">
        <v>8.94</v>
      </c>
      <c r="N4461">
        <v>4</v>
      </c>
      <c r="O4461">
        <v>60</v>
      </c>
      <c r="P4461">
        <v>0.25</v>
      </c>
      <c r="Q4461">
        <v>1</v>
      </c>
      <c r="R4461">
        <v>0.23</v>
      </c>
      <c r="S4461">
        <v>0.25</v>
      </c>
      <c r="T4461">
        <v>20</v>
      </c>
      <c r="U4461">
        <v>51</v>
      </c>
      <c r="V4461">
        <v>96</v>
      </c>
      <c r="W4461">
        <v>3.54</v>
      </c>
      <c r="X4461">
        <v>5</v>
      </c>
      <c r="Y4461">
        <v>0.5</v>
      </c>
      <c r="Z4461">
        <v>0.13</v>
      </c>
      <c r="AA4461">
        <v>20</v>
      </c>
      <c r="AB4461">
        <v>0.84</v>
      </c>
      <c r="AC4461">
        <v>890</v>
      </c>
      <c r="AD4461">
        <v>0.5</v>
      </c>
      <c r="AE4461">
        <v>0.95</v>
      </c>
      <c r="AF4461">
        <v>35</v>
      </c>
      <c r="AH4461">
        <v>58</v>
      </c>
      <c r="AI4461">
        <v>1</v>
      </c>
      <c r="AJ4461">
        <v>20</v>
      </c>
      <c r="AK4461">
        <v>15</v>
      </c>
      <c r="AL4461">
        <v>0.12</v>
      </c>
      <c r="AM4461">
        <v>5</v>
      </c>
      <c r="AN4461">
        <v>5</v>
      </c>
      <c r="AO4461">
        <v>75</v>
      </c>
      <c r="AP4461">
        <v>5</v>
      </c>
      <c r="AQ4461">
        <v>128</v>
      </c>
    </row>
    <row r="4462" spans="1:43" hidden="1" x14ac:dyDescent="0.25">
      <c r="A4462" t="s">
        <v>16585</v>
      </c>
      <c r="B4462" t="s">
        <v>16586</v>
      </c>
      <c r="C4462" s="1" t="str">
        <f t="shared" si="325"/>
        <v>21:0120</v>
      </c>
      <c r="D4462" s="1" t="str">
        <f t="shared" si="326"/>
        <v>21:0003</v>
      </c>
      <c r="E4462" t="s">
        <v>16528</v>
      </c>
      <c r="F4462" t="s">
        <v>16587</v>
      </c>
      <c r="H4462">
        <v>48.813633699999997</v>
      </c>
      <c r="I4462">
        <v>-56.875052199999999</v>
      </c>
      <c r="J4462" s="1" t="str">
        <f t="shared" si="324"/>
        <v>Till</v>
      </c>
      <c r="K4462" s="1" t="str">
        <f t="shared" si="327"/>
        <v>&lt;2 micron</v>
      </c>
      <c r="L4462">
        <v>0.1</v>
      </c>
      <c r="M4462">
        <v>4.45</v>
      </c>
      <c r="N4462">
        <v>1</v>
      </c>
      <c r="O4462">
        <v>110</v>
      </c>
      <c r="P4462">
        <v>0.25</v>
      </c>
      <c r="Q4462">
        <v>1</v>
      </c>
      <c r="R4462">
        <v>0.54</v>
      </c>
      <c r="S4462">
        <v>0.5</v>
      </c>
      <c r="T4462">
        <v>13</v>
      </c>
      <c r="U4462">
        <v>31</v>
      </c>
      <c r="V4462">
        <v>116</v>
      </c>
      <c r="W4462">
        <v>3.86</v>
      </c>
      <c r="X4462">
        <v>5</v>
      </c>
      <c r="Y4462">
        <v>0.5</v>
      </c>
      <c r="Z4462">
        <v>0.16</v>
      </c>
      <c r="AA4462">
        <v>20</v>
      </c>
      <c r="AB4462">
        <v>1.1599999999999999</v>
      </c>
      <c r="AC4462">
        <v>795</v>
      </c>
      <c r="AD4462">
        <v>0.5</v>
      </c>
      <c r="AE4462">
        <v>0.34</v>
      </c>
      <c r="AF4462">
        <v>22</v>
      </c>
      <c r="AH4462">
        <v>64</v>
      </c>
      <c r="AI4462">
        <v>1</v>
      </c>
      <c r="AJ4462">
        <v>21</v>
      </c>
      <c r="AK4462">
        <v>25</v>
      </c>
      <c r="AL4462">
        <v>0.14000000000000001</v>
      </c>
      <c r="AM4462">
        <v>5</v>
      </c>
      <c r="AN4462">
        <v>5</v>
      </c>
      <c r="AO4462">
        <v>74</v>
      </c>
      <c r="AP4462">
        <v>5</v>
      </c>
      <c r="AQ4462">
        <v>288</v>
      </c>
    </row>
    <row r="4463" spans="1:43" hidden="1" x14ac:dyDescent="0.25">
      <c r="A4463" t="s">
        <v>16588</v>
      </c>
      <c r="B4463" t="s">
        <v>16589</v>
      </c>
      <c r="C4463" s="1" t="str">
        <f t="shared" si="325"/>
        <v>21:0120</v>
      </c>
      <c r="D4463" s="1" t="str">
        <f t="shared" si="326"/>
        <v>21:0003</v>
      </c>
      <c r="E4463" t="s">
        <v>16590</v>
      </c>
      <c r="F4463" t="s">
        <v>16591</v>
      </c>
      <c r="H4463">
        <v>48.833252299999998</v>
      </c>
      <c r="I4463">
        <v>-56.9557523</v>
      </c>
      <c r="J4463" s="1" t="str">
        <f t="shared" si="324"/>
        <v>Till</v>
      </c>
      <c r="K4463" s="1" t="str">
        <f t="shared" si="327"/>
        <v>&lt;2 micron</v>
      </c>
      <c r="L4463">
        <v>0.2</v>
      </c>
      <c r="M4463">
        <v>6.65</v>
      </c>
      <c r="N4463">
        <v>1</v>
      </c>
      <c r="O4463">
        <v>80</v>
      </c>
      <c r="P4463">
        <v>0.25</v>
      </c>
      <c r="Q4463">
        <v>1</v>
      </c>
      <c r="R4463">
        <v>0.7</v>
      </c>
      <c r="S4463">
        <v>0.25</v>
      </c>
      <c r="T4463">
        <v>37</v>
      </c>
      <c r="U4463">
        <v>119</v>
      </c>
      <c r="V4463">
        <v>338</v>
      </c>
      <c r="W4463">
        <v>5.89</v>
      </c>
      <c r="X4463">
        <v>5</v>
      </c>
      <c r="Y4463">
        <v>0.5</v>
      </c>
      <c r="Z4463">
        <v>0.27</v>
      </c>
      <c r="AA4463">
        <v>50</v>
      </c>
      <c r="AB4463">
        <v>2.15</v>
      </c>
      <c r="AC4463">
        <v>875</v>
      </c>
      <c r="AD4463">
        <v>4</v>
      </c>
      <c r="AE4463">
        <v>0.84</v>
      </c>
      <c r="AF4463">
        <v>60</v>
      </c>
      <c r="AH4463">
        <v>64</v>
      </c>
      <c r="AI4463">
        <v>1</v>
      </c>
      <c r="AJ4463">
        <v>26</v>
      </c>
      <c r="AK4463">
        <v>28</v>
      </c>
      <c r="AL4463">
        <v>0.21</v>
      </c>
      <c r="AM4463">
        <v>5</v>
      </c>
      <c r="AN4463">
        <v>5</v>
      </c>
      <c r="AO4463">
        <v>218</v>
      </c>
      <c r="AP4463">
        <v>5</v>
      </c>
      <c r="AQ4463">
        <v>254</v>
      </c>
    </row>
    <row r="4464" spans="1:43" hidden="1" x14ac:dyDescent="0.25">
      <c r="A4464" t="s">
        <v>16592</v>
      </c>
      <c r="B4464" t="s">
        <v>16593</v>
      </c>
      <c r="C4464" s="1" t="str">
        <f t="shared" si="325"/>
        <v>21:0120</v>
      </c>
      <c r="D4464" s="1" t="str">
        <f t="shared" si="326"/>
        <v>21:0003</v>
      </c>
      <c r="E4464" t="s">
        <v>16594</v>
      </c>
      <c r="F4464" t="s">
        <v>16595</v>
      </c>
      <c r="H4464">
        <v>48.842929499999997</v>
      </c>
      <c r="I4464">
        <v>-56.999037399999999</v>
      </c>
      <c r="J4464" s="1" t="str">
        <f t="shared" si="324"/>
        <v>Till</v>
      </c>
      <c r="K4464" s="1" t="str">
        <f t="shared" si="327"/>
        <v>&lt;2 micron</v>
      </c>
      <c r="L4464">
        <v>0.1</v>
      </c>
      <c r="M4464">
        <v>4.57</v>
      </c>
      <c r="N4464">
        <v>1</v>
      </c>
      <c r="O4464">
        <v>30</v>
      </c>
      <c r="P4464">
        <v>0.25</v>
      </c>
      <c r="Q4464">
        <v>1</v>
      </c>
      <c r="R4464">
        <v>0.86</v>
      </c>
      <c r="S4464">
        <v>0.25</v>
      </c>
      <c r="T4464">
        <v>17</v>
      </c>
      <c r="U4464">
        <v>29</v>
      </c>
      <c r="V4464">
        <v>61</v>
      </c>
      <c r="W4464">
        <v>3.44</v>
      </c>
      <c r="X4464">
        <v>5</v>
      </c>
      <c r="Y4464">
        <v>0.5</v>
      </c>
      <c r="Z4464">
        <v>0.13</v>
      </c>
      <c r="AA4464">
        <v>30</v>
      </c>
      <c r="AB4464">
        <v>1.08</v>
      </c>
      <c r="AC4464">
        <v>800</v>
      </c>
      <c r="AD4464">
        <v>0.5</v>
      </c>
      <c r="AE4464">
        <v>0.37</v>
      </c>
      <c r="AF4464">
        <v>28</v>
      </c>
      <c r="AH4464">
        <v>46</v>
      </c>
      <c r="AI4464">
        <v>1</v>
      </c>
      <c r="AJ4464">
        <v>13</v>
      </c>
      <c r="AK4464">
        <v>50</v>
      </c>
      <c r="AL4464">
        <v>0.17</v>
      </c>
      <c r="AM4464">
        <v>5</v>
      </c>
      <c r="AN4464">
        <v>5</v>
      </c>
      <c r="AO4464">
        <v>71</v>
      </c>
      <c r="AP4464">
        <v>5</v>
      </c>
      <c r="AQ4464">
        <v>124</v>
      </c>
    </row>
    <row r="4465" spans="1:43" hidden="1" x14ac:dyDescent="0.25">
      <c r="A4465" t="s">
        <v>16596</v>
      </c>
      <c r="B4465" t="s">
        <v>16597</v>
      </c>
      <c r="C4465" s="1" t="str">
        <f t="shared" si="325"/>
        <v>21:0120</v>
      </c>
      <c r="D4465" s="1" t="str">
        <f t="shared" si="326"/>
        <v>21:0003</v>
      </c>
      <c r="E4465" t="s">
        <v>16598</v>
      </c>
      <c r="F4465" t="s">
        <v>16599</v>
      </c>
      <c r="H4465">
        <v>48.767384300000003</v>
      </c>
      <c r="I4465">
        <v>-56.998306599999999</v>
      </c>
      <c r="J4465" s="1" t="str">
        <f t="shared" si="324"/>
        <v>Till</v>
      </c>
      <c r="K4465" s="1" t="str">
        <f t="shared" si="327"/>
        <v>&lt;2 micron</v>
      </c>
      <c r="L4465">
        <v>0.1</v>
      </c>
      <c r="M4465">
        <v>8.19</v>
      </c>
      <c r="N4465">
        <v>1</v>
      </c>
      <c r="O4465">
        <v>90</v>
      </c>
      <c r="P4465">
        <v>0.25</v>
      </c>
      <c r="Q4465">
        <v>1</v>
      </c>
      <c r="R4465">
        <v>0.7</v>
      </c>
      <c r="S4465">
        <v>0.25</v>
      </c>
      <c r="T4465">
        <v>18</v>
      </c>
      <c r="U4465">
        <v>30</v>
      </c>
      <c r="V4465">
        <v>149</v>
      </c>
      <c r="W4465">
        <v>3.81</v>
      </c>
      <c r="X4465">
        <v>5</v>
      </c>
      <c r="Y4465">
        <v>0.5</v>
      </c>
      <c r="Z4465">
        <v>0.13</v>
      </c>
      <c r="AA4465">
        <v>20</v>
      </c>
      <c r="AB4465">
        <v>1</v>
      </c>
      <c r="AC4465">
        <v>1835</v>
      </c>
      <c r="AD4465">
        <v>0.5</v>
      </c>
      <c r="AE4465">
        <v>0.43</v>
      </c>
      <c r="AF4465">
        <v>20</v>
      </c>
      <c r="AH4465">
        <v>22</v>
      </c>
      <c r="AI4465">
        <v>1</v>
      </c>
      <c r="AJ4465">
        <v>24</v>
      </c>
      <c r="AK4465">
        <v>34</v>
      </c>
      <c r="AL4465">
        <v>0.16</v>
      </c>
      <c r="AM4465">
        <v>5</v>
      </c>
      <c r="AN4465">
        <v>5</v>
      </c>
      <c r="AO4465">
        <v>98</v>
      </c>
      <c r="AP4465">
        <v>5</v>
      </c>
      <c r="AQ4465">
        <v>98</v>
      </c>
    </row>
    <row r="4466" spans="1:43" hidden="1" x14ac:dyDescent="0.25">
      <c r="A4466" t="s">
        <v>16600</v>
      </c>
      <c r="B4466" t="s">
        <v>16601</v>
      </c>
      <c r="C4466" s="1" t="str">
        <f t="shared" si="325"/>
        <v>21:0120</v>
      </c>
      <c r="D4466" s="1" t="str">
        <f t="shared" si="326"/>
        <v>21:0003</v>
      </c>
      <c r="E4466" t="s">
        <v>16602</v>
      </c>
      <c r="F4466" t="s">
        <v>16603</v>
      </c>
      <c r="H4466">
        <v>48.788725599999999</v>
      </c>
      <c r="I4466">
        <v>-56.933303600000002</v>
      </c>
      <c r="J4466" s="1" t="str">
        <f t="shared" ref="J4466:J4529" si="328">HYPERLINK("http://geochem.nrcan.gc.ca/cdogs/content/kwd/kwd020044_e.htm", "Till")</f>
        <v>Till</v>
      </c>
      <c r="K4466" s="1" t="str">
        <f t="shared" si="327"/>
        <v>&lt;2 micron</v>
      </c>
      <c r="L4466">
        <v>0.1</v>
      </c>
      <c r="M4466">
        <v>4.97</v>
      </c>
      <c r="N4466">
        <v>14</v>
      </c>
      <c r="O4466">
        <v>120</v>
      </c>
      <c r="P4466">
        <v>0.25</v>
      </c>
      <c r="Q4466">
        <v>1</v>
      </c>
      <c r="R4466">
        <v>0.71</v>
      </c>
      <c r="S4466">
        <v>0.25</v>
      </c>
      <c r="T4466">
        <v>19</v>
      </c>
      <c r="U4466">
        <v>41</v>
      </c>
      <c r="V4466">
        <v>214</v>
      </c>
      <c r="W4466">
        <v>5.35</v>
      </c>
      <c r="X4466">
        <v>5</v>
      </c>
      <c r="Y4466">
        <v>0.5</v>
      </c>
      <c r="Z4466">
        <v>0.14000000000000001</v>
      </c>
      <c r="AA4466">
        <v>20</v>
      </c>
      <c r="AB4466">
        <v>1.28</v>
      </c>
      <c r="AC4466">
        <v>3755</v>
      </c>
      <c r="AD4466">
        <v>0.5</v>
      </c>
      <c r="AE4466">
        <v>1.07</v>
      </c>
      <c r="AF4466">
        <v>28</v>
      </c>
      <c r="AH4466">
        <v>112</v>
      </c>
      <c r="AI4466">
        <v>2</v>
      </c>
      <c r="AJ4466">
        <v>26</v>
      </c>
      <c r="AK4466">
        <v>32</v>
      </c>
      <c r="AL4466">
        <v>0.09</v>
      </c>
      <c r="AM4466">
        <v>5</v>
      </c>
      <c r="AN4466">
        <v>5</v>
      </c>
      <c r="AO4466">
        <v>112</v>
      </c>
      <c r="AP4466">
        <v>5</v>
      </c>
      <c r="AQ4466">
        <v>270</v>
      </c>
    </row>
    <row r="4467" spans="1:43" hidden="1" x14ac:dyDescent="0.25">
      <c r="A4467" t="s">
        <v>16604</v>
      </c>
      <c r="B4467" t="s">
        <v>16605</v>
      </c>
      <c r="C4467" s="1" t="str">
        <f t="shared" si="325"/>
        <v>21:0120</v>
      </c>
      <c r="D4467" s="1" t="str">
        <f t="shared" si="326"/>
        <v>21:0003</v>
      </c>
      <c r="E4467" t="s">
        <v>16606</v>
      </c>
      <c r="F4467" t="s">
        <v>16607</v>
      </c>
      <c r="H4467">
        <v>48.829413500000001</v>
      </c>
      <c r="I4467">
        <v>-56.667974200000003</v>
      </c>
      <c r="J4467" s="1" t="str">
        <f t="shared" si="328"/>
        <v>Till</v>
      </c>
      <c r="K4467" s="1" t="str">
        <f t="shared" si="327"/>
        <v>&lt;2 micron</v>
      </c>
      <c r="L4467">
        <v>0.1</v>
      </c>
      <c r="M4467">
        <v>7.29</v>
      </c>
      <c r="N4467">
        <v>1</v>
      </c>
      <c r="O4467">
        <v>180</v>
      </c>
      <c r="P4467">
        <v>0.25</v>
      </c>
      <c r="Q4467">
        <v>1</v>
      </c>
      <c r="R4467">
        <v>0.22</v>
      </c>
      <c r="S4467">
        <v>0.25</v>
      </c>
      <c r="T4467">
        <v>21</v>
      </c>
      <c r="U4467">
        <v>27</v>
      </c>
      <c r="V4467">
        <v>72</v>
      </c>
      <c r="W4467">
        <v>4.67</v>
      </c>
      <c r="X4467">
        <v>5</v>
      </c>
      <c r="Y4467">
        <v>0.5</v>
      </c>
      <c r="Z4467">
        <v>0.22</v>
      </c>
      <c r="AA4467">
        <v>20</v>
      </c>
      <c r="AB4467">
        <v>0.78</v>
      </c>
      <c r="AC4467">
        <v>2680</v>
      </c>
      <c r="AD4467">
        <v>0.5</v>
      </c>
      <c r="AE4467">
        <v>0.46</v>
      </c>
      <c r="AF4467">
        <v>14</v>
      </c>
      <c r="AH4467">
        <v>18</v>
      </c>
      <c r="AI4467">
        <v>1</v>
      </c>
      <c r="AJ4467">
        <v>29</v>
      </c>
      <c r="AK4467">
        <v>14</v>
      </c>
      <c r="AL4467">
        <v>0.27</v>
      </c>
      <c r="AM4467">
        <v>5</v>
      </c>
      <c r="AN4467">
        <v>5</v>
      </c>
      <c r="AO4467">
        <v>106</v>
      </c>
      <c r="AP4467">
        <v>5</v>
      </c>
      <c r="AQ4467">
        <v>128</v>
      </c>
    </row>
    <row r="4468" spans="1:43" hidden="1" x14ac:dyDescent="0.25">
      <c r="A4468" t="s">
        <v>16608</v>
      </c>
      <c r="B4468" t="s">
        <v>16609</v>
      </c>
      <c r="C4468" s="1" t="str">
        <f t="shared" si="325"/>
        <v>21:0120</v>
      </c>
      <c r="D4468" s="1" t="str">
        <f t="shared" si="326"/>
        <v>21:0003</v>
      </c>
      <c r="E4468" t="s">
        <v>16610</v>
      </c>
      <c r="F4468" t="s">
        <v>16611</v>
      </c>
      <c r="H4468">
        <v>48.750009900000002</v>
      </c>
      <c r="I4468">
        <v>-56.275056499999998</v>
      </c>
      <c r="J4468" s="1" t="str">
        <f t="shared" si="328"/>
        <v>Till</v>
      </c>
      <c r="K4468" s="1" t="str">
        <f t="shared" si="327"/>
        <v>&lt;2 micron</v>
      </c>
      <c r="L4468">
        <v>0.1</v>
      </c>
      <c r="M4468">
        <v>4.79</v>
      </c>
      <c r="N4468">
        <v>48</v>
      </c>
      <c r="O4468">
        <v>120</v>
      </c>
      <c r="P4468">
        <v>0.25</v>
      </c>
      <c r="Q4468">
        <v>1</v>
      </c>
      <c r="R4468">
        <v>0.26</v>
      </c>
      <c r="S4468">
        <v>0.25</v>
      </c>
      <c r="T4468">
        <v>23</v>
      </c>
      <c r="U4468">
        <v>43</v>
      </c>
      <c r="V4468">
        <v>171</v>
      </c>
      <c r="W4468">
        <v>7.97</v>
      </c>
      <c r="X4468">
        <v>5</v>
      </c>
      <c r="Y4468">
        <v>0.5</v>
      </c>
      <c r="Z4468">
        <v>0.38</v>
      </c>
      <c r="AA4468">
        <v>20</v>
      </c>
      <c r="AB4468">
        <v>1.43</v>
      </c>
      <c r="AC4468">
        <v>1810</v>
      </c>
      <c r="AD4468">
        <v>2</v>
      </c>
      <c r="AE4468">
        <v>0.37</v>
      </c>
      <c r="AF4468">
        <v>49</v>
      </c>
      <c r="AH4468">
        <v>32</v>
      </c>
      <c r="AI4468">
        <v>2</v>
      </c>
      <c r="AJ4468">
        <v>24</v>
      </c>
      <c r="AK4468">
        <v>20</v>
      </c>
      <c r="AL4468">
        <v>0.17</v>
      </c>
      <c r="AM4468">
        <v>5</v>
      </c>
      <c r="AN4468">
        <v>5</v>
      </c>
      <c r="AO4468">
        <v>110</v>
      </c>
      <c r="AP4468">
        <v>5</v>
      </c>
      <c r="AQ4468">
        <v>310</v>
      </c>
    </row>
    <row r="4469" spans="1:43" hidden="1" x14ac:dyDescent="0.25">
      <c r="A4469" t="s">
        <v>16612</v>
      </c>
      <c r="B4469" t="s">
        <v>16613</v>
      </c>
      <c r="C4469" s="1" t="str">
        <f t="shared" si="325"/>
        <v>21:0120</v>
      </c>
      <c r="D4469" s="1" t="str">
        <f t="shared" si="326"/>
        <v>21:0003</v>
      </c>
      <c r="E4469" t="s">
        <v>16614</v>
      </c>
      <c r="F4469" t="s">
        <v>16615</v>
      </c>
      <c r="H4469">
        <v>48.910065899999999</v>
      </c>
      <c r="I4469">
        <v>-56.578763600000002</v>
      </c>
      <c r="J4469" s="1" t="str">
        <f t="shared" si="328"/>
        <v>Till</v>
      </c>
      <c r="K4469" s="1" t="str">
        <f t="shared" si="327"/>
        <v>&lt;2 micron</v>
      </c>
      <c r="L4469">
        <v>0.6</v>
      </c>
      <c r="M4469">
        <v>5.2</v>
      </c>
      <c r="N4469">
        <v>1</v>
      </c>
      <c r="O4469">
        <v>110</v>
      </c>
      <c r="P4469">
        <v>1.5</v>
      </c>
      <c r="Q4469">
        <v>1</v>
      </c>
      <c r="R4469">
        <v>0.77</v>
      </c>
      <c r="S4469">
        <v>0.25</v>
      </c>
      <c r="T4469">
        <v>8</v>
      </c>
      <c r="U4469">
        <v>20</v>
      </c>
      <c r="V4469">
        <v>55</v>
      </c>
      <c r="W4469">
        <v>2.48</v>
      </c>
      <c r="X4469">
        <v>5</v>
      </c>
      <c r="Y4469">
        <v>0.5</v>
      </c>
      <c r="Z4469">
        <v>0.33</v>
      </c>
      <c r="AA4469">
        <v>30</v>
      </c>
      <c r="AB4469">
        <v>0.61</v>
      </c>
      <c r="AC4469">
        <v>310</v>
      </c>
      <c r="AD4469">
        <v>0.5</v>
      </c>
      <c r="AE4469">
        <v>0.71</v>
      </c>
      <c r="AF4469">
        <v>11</v>
      </c>
      <c r="AH4469">
        <v>22</v>
      </c>
      <c r="AI4469">
        <v>1</v>
      </c>
      <c r="AJ4469">
        <v>13</v>
      </c>
      <c r="AK4469">
        <v>35</v>
      </c>
      <c r="AL4469">
        <v>0.17</v>
      </c>
      <c r="AM4469">
        <v>5</v>
      </c>
      <c r="AN4469">
        <v>5</v>
      </c>
      <c r="AO4469">
        <v>49</v>
      </c>
      <c r="AP4469">
        <v>5</v>
      </c>
      <c r="AQ4469">
        <v>68</v>
      </c>
    </row>
    <row r="4470" spans="1:43" hidden="1" x14ac:dyDescent="0.25">
      <c r="A4470" t="s">
        <v>16616</v>
      </c>
      <c r="B4470" t="s">
        <v>16617</v>
      </c>
      <c r="C4470" s="1" t="str">
        <f t="shared" si="325"/>
        <v>21:0120</v>
      </c>
      <c r="D4470" s="1" t="str">
        <f t="shared" si="326"/>
        <v>21:0003</v>
      </c>
      <c r="E4470" t="s">
        <v>16618</v>
      </c>
      <c r="F4470" t="s">
        <v>16619</v>
      </c>
      <c r="H4470">
        <v>48.742820899999998</v>
      </c>
      <c r="I4470">
        <v>-56.508590499999997</v>
      </c>
      <c r="J4470" s="1" t="str">
        <f t="shared" si="328"/>
        <v>Till</v>
      </c>
      <c r="K4470" s="1" t="str">
        <f t="shared" si="327"/>
        <v>&lt;2 micron</v>
      </c>
      <c r="L4470">
        <v>3</v>
      </c>
      <c r="M4470">
        <v>6.36</v>
      </c>
      <c r="N4470">
        <v>184</v>
      </c>
      <c r="O4470">
        <v>270</v>
      </c>
      <c r="P4470">
        <v>0.25</v>
      </c>
      <c r="Q4470">
        <v>1</v>
      </c>
      <c r="R4470">
        <v>7.0000000000000007E-2</v>
      </c>
      <c r="S4470">
        <v>1.5</v>
      </c>
      <c r="T4470">
        <v>37</v>
      </c>
      <c r="U4470">
        <v>44</v>
      </c>
      <c r="V4470">
        <v>230</v>
      </c>
      <c r="W4470">
        <v>11.3</v>
      </c>
      <c r="X4470">
        <v>5</v>
      </c>
      <c r="Y4470">
        <v>0.5</v>
      </c>
      <c r="Z4470">
        <v>0.31</v>
      </c>
      <c r="AA4470">
        <v>20</v>
      </c>
      <c r="AB4470">
        <v>0.59</v>
      </c>
      <c r="AC4470">
        <v>1410</v>
      </c>
      <c r="AD4470">
        <v>18</v>
      </c>
      <c r="AE4470">
        <v>0.75</v>
      </c>
      <c r="AF4470">
        <v>29</v>
      </c>
      <c r="AH4470">
        <v>386</v>
      </c>
      <c r="AI4470">
        <v>4</v>
      </c>
      <c r="AJ4470">
        <v>13</v>
      </c>
      <c r="AK4470">
        <v>28</v>
      </c>
      <c r="AL4470">
        <v>0.13</v>
      </c>
      <c r="AM4470">
        <v>5</v>
      </c>
      <c r="AN4470">
        <v>5</v>
      </c>
      <c r="AO4470">
        <v>73</v>
      </c>
      <c r="AP4470">
        <v>5</v>
      </c>
      <c r="AQ4470">
        <v>104</v>
      </c>
    </row>
    <row r="4471" spans="1:43" hidden="1" x14ac:dyDescent="0.25">
      <c r="A4471" t="s">
        <v>16620</v>
      </c>
      <c r="B4471" t="s">
        <v>16621</v>
      </c>
      <c r="C4471" s="1" t="str">
        <f t="shared" si="325"/>
        <v>21:0120</v>
      </c>
      <c r="D4471" s="1" t="str">
        <f t="shared" si="326"/>
        <v>21:0003</v>
      </c>
      <c r="E4471" t="s">
        <v>16622</v>
      </c>
      <c r="F4471" t="s">
        <v>16623</v>
      </c>
      <c r="H4471">
        <v>48.771888599999997</v>
      </c>
      <c r="I4471">
        <v>-56.4928034</v>
      </c>
      <c r="J4471" s="1" t="str">
        <f t="shared" si="328"/>
        <v>Till</v>
      </c>
      <c r="K4471" s="1" t="str">
        <f t="shared" si="327"/>
        <v>&lt;2 micron</v>
      </c>
      <c r="L4471">
        <v>0.4</v>
      </c>
      <c r="M4471">
        <v>6.02</v>
      </c>
      <c r="N4471">
        <v>316</v>
      </c>
      <c r="O4471">
        <v>230</v>
      </c>
      <c r="P4471">
        <v>0.25</v>
      </c>
      <c r="Q4471">
        <v>4</v>
      </c>
      <c r="R4471">
        <v>0.14000000000000001</v>
      </c>
      <c r="S4471">
        <v>1</v>
      </c>
      <c r="T4471">
        <v>284</v>
      </c>
      <c r="U4471">
        <v>39</v>
      </c>
      <c r="V4471">
        <v>584</v>
      </c>
      <c r="W4471">
        <v>8.7799999999999994</v>
      </c>
      <c r="X4471">
        <v>5</v>
      </c>
      <c r="Y4471">
        <v>2</v>
      </c>
      <c r="Z4471">
        <v>0.38</v>
      </c>
      <c r="AA4471">
        <v>30</v>
      </c>
      <c r="AB4471">
        <v>1.2</v>
      </c>
      <c r="AC4471">
        <v>10000</v>
      </c>
      <c r="AD4471">
        <v>5</v>
      </c>
      <c r="AE4471">
        <v>0.6</v>
      </c>
      <c r="AF4471">
        <v>165</v>
      </c>
      <c r="AH4471">
        <v>276</v>
      </c>
      <c r="AI4471">
        <v>2</v>
      </c>
      <c r="AJ4471">
        <v>33</v>
      </c>
      <c r="AK4471">
        <v>16</v>
      </c>
      <c r="AL4471">
        <v>0.23</v>
      </c>
      <c r="AM4471">
        <v>5</v>
      </c>
      <c r="AN4471">
        <v>5</v>
      </c>
      <c r="AO4471">
        <v>87</v>
      </c>
      <c r="AP4471">
        <v>5</v>
      </c>
      <c r="AQ4471">
        <v>452</v>
      </c>
    </row>
    <row r="4472" spans="1:43" hidden="1" x14ac:dyDescent="0.25">
      <c r="A4472" t="s">
        <v>16624</v>
      </c>
      <c r="B4472" t="s">
        <v>16625</v>
      </c>
      <c r="C4472" s="1" t="str">
        <f t="shared" si="325"/>
        <v>21:0120</v>
      </c>
      <c r="D4472" s="1" t="str">
        <f t="shared" si="326"/>
        <v>21:0003</v>
      </c>
      <c r="E4472" t="s">
        <v>16626</v>
      </c>
      <c r="F4472" t="s">
        <v>16627</v>
      </c>
      <c r="H4472">
        <v>48.7503332</v>
      </c>
      <c r="I4472">
        <v>-56.4987937</v>
      </c>
      <c r="J4472" s="1" t="str">
        <f t="shared" si="328"/>
        <v>Till</v>
      </c>
      <c r="K4472" s="1" t="str">
        <f t="shared" si="327"/>
        <v>&lt;2 micron</v>
      </c>
      <c r="L4472">
        <v>2.8</v>
      </c>
      <c r="M4472">
        <v>5.67</v>
      </c>
      <c r="N4472">
        <v>124</v>
      </c>
      <c r="O4472">
        <v>310</v>
      </c>
      <c r="P4472">
        <v>0.25</v>
      </c>
      <c r="Q4472">
        <v>1</v>
      </c>
      <c r="R4472">
        <v>7.0000000000000007E-2</v>
      </c>
      <c r="S4472">
        <v>0.25</v>
      </c>
      <c r="T4472">
        <v>12</v>
      </c>
      <c r="U4472">
        <v>63</v>
      </c>
      <c r="V4472">
        <v>152</v>
      </c>
      <c r="W4472">
        <v>10.6</v>
      </c>
      <c r="X4472">
        <v>5</v>
      </c>
      <c r="Y4472">
        <v>0.5</v>
      </c>
      <c r="Z4472">
        <v>0.53</v>
      </c>
      <c r="AA4472">
        <v>30</v>
      </c>
      <c r="AB4472">
        <v>0.96</v>
      </c>
      <c r="AC4472">
        <v>795</v>
      </c>
      <c r="AD4472">
        <v>20</v>
      </c>
      <c r="AE4472">
        <v>0.56999999999999995</v>
      </c>
      <c r="AF4472">
        <v>33</v>
      </c>
      <c r="AH4472">
        <v>188</v>
      </c>
      <c r="AI4472">
        <v>4</v>
      </c>
      <c r="AJ4472">
        <v>14</v>
      </c>
      <c r="AK4472">
        <v>50</v>
      </c>
      <c r="AL4472">
        <v>0.16</v>
      </c>
      <c r="AM4472">
        <v>5</v>
      </c>
      <c r="AN4472">
        <v>5</v>
      </c>
      <c r="AO4472">
        <v>111</v>
      </c>
      <c r="AP4472">
        <v>5</v>
      </c>
      <c r="AQ4472">
        <v>108</v>
      </c>
    </row>
    <row r="4473" spans="1:43" hidden="1" x14ac:dyDescent="0.25">
      <c r="A4473" t="s">
        <v>16628</v>
      </c>
      <c r="B4473" t="s">
        <v>16629</v>
      </c>
      <c r="C4473" s="1" t="str">
        <f t="shared" si="325"/>
        <v>21:0120</v>
      </c>
      <c r="D4473" s="1" t="str">
        <f t="shared" si="326"/>
        <v>21:0003</v>
      </c>
      <c r="E4473" t="s">
        <v>16630</v>
      </c>
      <c r="F4473" t="s">
        <v>16631</v>
      </c>
      <c r="H4473">
        <v>48.760449100000002</v>
      </c>
      <c r="I4473">
        <v>-56.488834300000001</v>
      </c>
      <c r="J4473" s="1" t="str">
        <f t="shared" si="328"/>
        <v>Till</v>
      </c>
      <c r="K4473" s="1" t="str">
        <f t="shared" si="327"/>
        <v>&lt;2 micron</v>
      </c>
      <c r="L4473">
        <v>1.6</v>
      </c>
      <c r="M4473">
        <v>6.75</v>
      </c>
      <c r="N4473">
        <v>34</v>
      </c>
      <c r="O4473">
        <v>130</v>
      </c>
      <c r="P4473">
        <v>0.25</v>
      </c>
      <c r="Q4473">
        <v>1</v>
      </c>
      <c r="R4473">
        <v>0.06</v>
      </c>
      <c r="S4473">
        <v>0.25</v>
      </c>
      <c r="T4473">
        <v>33</v>
      </c>
      <c r="U4473">
        <v>61</v>
      </c>
      <c r="V4473">
        <v>128</v>
      </c>
      <c r="W4473">
        <v>7.53</v>
      </c>
      <c r="X4473">
        <v>5</v>
      </c>
      <c r="Y4473">
        <v>0.5</v>
      </c>
      <c r="Z4473">
        <v>0.39</v>
      </c>
      <c r="AA4473">
        <v>10</v>
      </c>
      <c r="AB4473">
        <v>0.96</v>
      </c>
      <c r="AC4473">
        <v>2040</v>
      </c>
      <c r="AD4473">
        <v>7</v>
      </c>
      <c r="AE4473">
        <v>0.54</v>
      </c>
      <c r="AF4473">
        <v>93</v>
      </c>
      <c r="AH4473">
        <v>44</v>
      </c>
      <c r="AI4473">
        <v>1</v>
      </c>
      <c r="AJ4473">
        <v>12</v>
      </c>
      <c r="AK4473">
        <v>10</v>
      </c>
      <c r="AL4473">
        <v>0.03</v>
      </c>
      <c r="AM4473">
        <v>5</v>
      </c>
      <c r="AN4473">
        <v>5</v>
      </c>
      <c r="AO4473">
        <v>100</v>
      </c>
      <c r="AP4473">
        <v>5</v>
      </c>
      <c r="AQ4473">
        <v>300</v>
      </c>
    </row>
    <row r="4474" spans="1:43" hidden="1" x14ac:dyDescent="0.25">
      <c r="A4474" t="s">
        <v>16632</v>
      </c>
      <c r="B4474" t="s">
        <v>16633</v>
      </c>
      <c r="C4474" s="1" t="str">
        <f t="shared" si="325"/>
        <v>21:0120</v>
      </c>
      <c r="D4474" s="1" t="str">
        <f t="shared" si="326"/>
        <v>21:0003</v>
      </c>
      <c r="E4474" t="s">
        <v>16634</v>
      </c>
      <c r="F4474" t="s">
        <v>16635</v>
      </c>
      <c r="H4474">
        <v>48.737324800000003</v>
      </c>
      <c r="I4474">
        <v>-56.506467399999998</v>
      </c>
      <c r="J4474" s="1" t="str">
        <f t="shared" si="328"/>
        <v>Till</v>
      </c>
      <c r="K4474" s="1" t="str">
        <f t="shared" si="327"/>
        <v>&lt;2 micron</v>
      </c>
      <c r="L4474">
        <v>1.6</v>
      </c>
      <c r="M4474">
        <v>4.6500000000000004</v>
      </c>
      <c r="N4474">
        <v>162</v>
      </c>
      <c r="O4474">
        <v>350</v>
      </c>
      <c r="P4474">
        <v>0.25</v>
      </c>
      <c r="Q4474">
        <v>1</v>
      </c>
      <c r="R4474">
        <v>0.06</v>
      </c>
      <c r="S4474">
        <v>0.25</v>
      </c>
      <c r="T4474">
        <v>21</v>
      </c>
      <c r="U4474">
        <v>47</v>
      </c>
      <c r="V4474">
        <v>154</v>
      </c>
      <c r="W4474">
        <v>13.5</v>
      </c>
      <c r="X4474">
        <v>5</v>
      </c>
      <c r="Y4474">
        <v>0.5</v>
      </c>
      <c r="Z4474">
        <v>0.73</v>
      </c>
      <c r="AA4474">
        <v>60</v>
      </c>
      <c r="AB4474">
        <v>0.99</v>
      </c>
      <c r="AC4474">
        <v>1075</v>
      </c>
      <c r="AD4474">
        <v>19</v>
      </c>
      <c r="AE4474">
        <v>0.52</v>
      </c>
      <c r="AF4474">
        <v>36</v>
      </c>
      <c r="AH4474">
        <v>246</v>
      </c>
      <c r="AI4474">
        <v>4</v>
      </c>
      <c r="AJ4474">
        <v>14</v>
      </c>
      <c r="AK4474">
        <v>268</v>
      </c>
      <c r="AL4474">
        <v>7.0000000000000007E-2</v>
      </c>
      <c r="AM4474">
        <v>5</v>
      </c>
      <c r="AN4474">
        <v>5</v>
      </c>
      <c r="AO4474">
        <v>120</v>
      </c>
      <c r="AP4474">
        <v>5</v>
      </c>
      <c r="AQ4474">
        <v>110</v>
      </c>
    </row>
    <row r="4475" spans="1:43" hidden="1" x14ac:dyDescent="0.25">
      <c r="A4475" t="s">
        <v>16636</v>
      </c>
      <c r="B4475" t="s">
        <v>16637</v>
      </c>
      <c r="C4475" s="1" t="str">
        <f t="shared" si="325"/>
        <v>21:0120</v>
      </c>
      <c r="D4475" s="1" t="str">
        <f t="shared" si="326"/>
        <v>21:0003</v>
      </c>
      <c r="E4475" t="s">
        <v>16638</v>
      </c>
      <c r="F4475" t="s">
        <v>16639</v>
      </c>
      <c r="H4475">
        <v>48.761612100000001</v>
      </c>
      <c r="I4475">
        <v>-56.415366400000003</v>
      </c>
      <c r="J4475" s="1" t="str">
        <f t="shared" si="328"/>
        <v>Till</v>
      </c>
      <c r="K4475" s="1" t="str">
        <f t="shared" si="327"/>
        <v>&lt;2 micron</v>
      </c>
      <c r="L4475">
        <v>0.1</v>
      </c>
      <c r="M4475">
        <v>4.9000000000000004</v>
      </c>
      <c r="N4475">
        <v>48</v>
      </c>
      <c r="O4475">
        <v>160</v>
      </c>
      <c r="P4475">
        <v>0.25</v>
      </c>
      <c r="Q4475">
        <v>1</v>
      </c>
      <c r="R4475">
        <v>0.13</v>
      </c>
      <c r="S4475">
        <v>0.25</v>
      </c>
      <c r="T4475">
        <v>21</v>
      </c>
      <c r="U4475">
        <v>51</v>
      </c>
      <c r="V4475">
        <v>169</v>
      </c>
      <c r="W4475">
        <v>9.15</v>
      </c>
      <c r="X4475">
        <v>5</v>
      </c>
      <c r="Y4475">
        <v>0.5</v>
      </c>
      <c r="Z4475">
        <v>0.56000000000000005</v>
      </c>
      <c r="AA4475">
        <v>20</v>
      </c>
      <c r="AB4475">
        <v>1.41</v>
      </c>
      <c r="AC4475">
        <v>1720</v>
      </c>
      <c r="AD4475">
        <v>7</v>
      </c>
      <c r="AE4475">
        <v>0.31</v>
      </c>
      <c r="AF4475">
        <v>39</v>
      </c>
      <c r="AH4475">
        <v>68</v>
      </c>
      <c r="AI4475">
        <v>2</v>
      </c>
      <c r="AJ4475">
        <v>17</v>
      </c>
      <c r="AK4475">
        <v>21</v>
      </c>
      <c r="AL4475">
        <v>0.11</v>
      </c>
      <c r="AM4475">
        <v>5</v>
      </c>
      <c r="AN4475">
        <v>5</v>
      </c>
      <c r="AO4475">
        <v>133</v>
      </c>
      <c r="AP4475">
        <v>10</v>
      </c>
      <c r="AQ4475">
        <v>172</v>
      </c>
    </row>
    <row r="4476" spans="1:43" hidden="1" x14ac:dyDescent="0.25">
      <c r="A4476" t="s">
        <v>16640</v>
      </c>
      <c r="B4476" t="s">
        <v>16641</v>
      </c>
      <c r="C4476" s="1" t="str">
        <f t="shared" si="325"/>
        <v>21:0120</v>
      </c>
      <c r="D4476" s="1" t="str">
        <f t="shared" si="326"/>
        <v>21:0003</v>
      </c>
      <c r="E4476" t="s">
        <v>16642</v>
      </c>
      <c r="F4476" t="s">
        <v>16643</v>
      </c>
      <c r="H4476">
        <v>48.769455700000002</v>
      </c>
      <c r="I4476">
        <v>-56.410173399999998</v>
      </c>
      <c r="J4476" s="1" t="str">
        <f t="shared" si="328"/>
        <v>Till</v>
      </c>
      <c r="K4476" s="1" t="str">
        <f t="shared" si="327"/>
        <v>&lt;2 micron</v>
      </c>
      <c r="L4476">
        <v>0.1</v>
      </c>
      <c r="M4476">
        <v>6.51</v>
      </c>
      <c r="N4476">
        <v>44</v>
      </c>
      <c r="O4476">
        <v>170</v>
      </c>
      <c r="P4476">
        <v>0.25</v>
      </c>
      <c r="Q4476">
        <v>1</v>
      </c>
      <c r="R4476">
        <v>0.09</v>
      </c>
      <c r="S4476">
        <v>0.25</v>
      </c>
      <c r="T4476">
        <v>40</v>
      </c>
      <c r="U4476">
        <v>52</v>
      </c>
      <c r="V4476">
        <v>259</v>
      </c>
      <c r="W4476">
        <v>7.93</v>
      </c>
      <c r="X4476">
        <v>5</v>
      </c>
      <c r="Y4476">
        <v>0.5</v>
      </c>
      <c r="Z4476">
        <v>0.6</v>
      </c>
      <c r="AA4476">
        <v>20</v>
      </c>
      <c r="AB4476">
        <v>1.29</v>
      </c>
      <c r="AC4476">
        <v>2070</v>
      </c>
      <c r="AD4476">
        <v>4</v>
      </c>
      <c r="AE4476">
        <v>0.56999999999999995</v>
      </c>
      <c r="AF4476">
        <v>76</v>
      </c>
      <c r="AH4476">
        <v>42</v>
      </c>
      <c r="AI4476">
        <v>2</v>
      </c>
      <c r="AJ4476">
        <v>21</v>
      </c>
      <c r="AK4476">
        <v>12</v>
      </c>
      <c r="AL4476">
        <v>0.14000000000000001</v>
      </c>
      <c r="AM4476">
        <v>5</v>
      </c>
      <c r="AN4476">
        <v>5</v>
      </c>
      <c r="AO4476">
        <v>103</v>
      </c>
      <c r="AP4476">
        <v>5</v>
      </c>
      <c r="AQ4476">
        <v>156</v>
      </c>
    </row>
    <row r="4477" spans="1:43" hidden="1" x14ac:dyDescent="0.25">
      <c r="A4477" t="s">
        <v>16644</v>
      </c>
      <c r="B4477" t="s">
        <v>16645</v>
      </c>
      <c r="C4477" s="1" t="str">
        <f t="shared" si="325"/>
        <v>21:0120</v>
      </c>
      <c r="D4477" s="1" t="str">
        <f t="shared" si="326"/>
        <v>21:0003</v>
      </c>
      <c r="E4477" t="s">
        <v>16646</v>
      </c>
      <c r="F4477" t="s">
        <v>16647</v>
      </c>
      <c r="H4477">
        <v>48.7684414</v>
      </c>
      <c r="I4477">
        <v>-56.3884142</v>
      </c>
      <c r="J4477" s="1" t="str">
        <f t="shared" si="328"/>
        <v>Till</v>
      </c>
      <c r="K4477" s="1" t="str">
        <f t="shared" si="327"/>
        <v>&lt;2 micron</v>
      </c>
      <c r="L4477">
        <v>0.1</v>
      </c>
      <c r="M4477">
        <v>5.16</v>
      </c>
      <c r="N4477">
        <v>36</v>
      </c>
      <c r="O4477">
        <v>120</v>
      </c>
      <c r="P4477">
        <v>0.25</v>
      </c>
      <c r="Q4477">
        <v>1</v>
      </c>
      <c r="R4477">
        <v>0.13</v>
      </c>
      <c r="S4477">
        <v>0.25</v>
      </c>
      <c r="T4477">
        <v>34</v>
      </c>
      <c r="U4477">
        <v>51</v>
      </c>
      <c r="V4477">
        <v>188</v>
      </c>
      <c r="W4477">
        <v>8.76</v>
      </c>
      <c r="X4477">
        <v>5</v>
      </c>
      <c r="Y4477">
        <v>0.5</v>
      </c>
      <c r="Z4477">
        <v>0.51</v>
      </c>
      <c r="AA4477">
        <v>20</v>
      </c>
      <c r="AB4477">
        <v>1.31</v>
      </c>
      <c r="AC4477">
        <v>2450</v>
      </c>
      <c r="AD4477">
        <v>6</v>
      </c>
      <c r="AE4477">
        <v>0.4</v>
      </c>
      <c r="AF4477">
        <v>59</v>
      </c>
      <c r="AH4477">
        <v>52</v>
      </c>
      <c r="AI4477">
        <v>2</v>
      </c>
      <c r="AJ4477">
        <v>18</v>
      </c>
      <c r="AK4477">
        <v>15</v>
      </c>
      <c r="AL4477">
        <v>0.12</v>
      </c>
      <c r="AM4477">
        <v>5</v>
      </c>
      <c r="AN4477">
        <v>5</v>
      </c>
      <c r="AO4477">
        <v>132</v>
      </c>
      <c r="AP4477">
        <v>10</v>
      </c>
      <c r="AQ4477">
        <v>206</v>
      </c>
    </row>
    <row r="4478" spans="1:43" hidden="1" x14ac:dyDescent="0.25">
      <c r="A4478" t="s">
        <v>16648</v>
      </c>
      <c r="B4478" t="s">
        <v>16649</v>
      </c>
      <c r="C4478" s="1" t="str">
        <f t="shared" si="325"/>
        <v>21:0120</v>
      </c>
      <c r="D4478" s="1" t="str">
        <f t="shared" si="326"/>
        <v>21:0003</v>
      </c>
      <c r="E4478" t="s">
        <v>16650</v>
      </c>
      <c r="F4478" t="s">
        <v>16651</v>
      </c>
      <c r="H4478">
        <v>48.8096666</v>
      </c>
      <c r="I4478">
        <v>-56.361022599999998</v>
      </c>
      <c r="J4478" s="1" t="str">
        <f t="shared" si="328"/>
        <v>Till</v>
      </c>
      <c r="K4478" s="1" t="str">
        <f t="shared" si="327"/>
        <v>&lt;2 micron</v>
      </c>
      <c r="L4478">
        <v>0.1</v>
      </c>
      <c r="M4478">
        <v>4.87</v>
      </c>
      <c r="N4478">
        <v>76</v>
      </c>
      <c r="O4478">
        <v>90</v>
      </c>
      <c r="P4478">
        <v>0.25</v>
      </c>
      <c r="Q4478">
        <v>1</v>
      </c>
      <c r="R4478">
        <v>0.27</v>
      </c>
      <c r="S4478">
        <v>0.25</v>
      </c>
      <c r="T4478">
        <v>81</v>
      </c>
      <c r="U4478">
        <v>39</v>
      </c>
      <c r="V4478">
        <v>243</v>
      </c>
      <c r="W4478">
        <v>9.34</v>
      </c>
      <c r="X4478">
        <v>5</v>
      </c>
      <c r="Y4478">
        <v>0.5</v>
      </c>
      <c r="Z4478">
        <v>0.33</v>
      </c>
      <c r="AA4478">
        <v>20</v>
      </c>
      <c r="AB4478">
        <v>1.1000000000000001</v>
      </c>
      <c r="AC4478">
        <v>4105</v>
      </c>
      <c r="AD4478">
        <v>10</v>
      </c>
      <c r="AE4478">
        <v>0.49</v>
      </c>
      <c r="AF4478">
        <v>55</v>
      </c>
      <c r="AH4478">
        <v>78</v>
      </c>
      <c r="AI4478">
        <v>1</v>
      </c>
      <c r="AJ4478">
        <v>20</v>
      </c>
      <c r="AK4478">
        <v>20</v>
      </c>
      <c r="AL4478">
        <v>0.06</v>
      </c>
      <c r="AM4478">
        <v>5</v>
      </c>
      <c r="AN4478">
        <v>5</v>
      </c>
      <c r="AO4478">
        <v>95</v>
      </c>
      <c r="AP4478">
        <v>10</v>
      </c>
      <c r="AQ4478">
        <v>202</v>
      </c>
    </row>
    <row r="4479" spans="1:43" hidden="1" x14ac:dyDescent="0.25">
      <c r="A4479" t="s">
        <v>16652</v>
      </c>
      <c r="B4479" t="s">
        <v>16653</v>
      </c>
      <c r="C4479" s="1" t="str">
        <f t="shared" si="325"/>
        <v>21:0120</v>
      </c>
      <c r="D4479" s="1" t="str">
        <f t="shared" si="326"/>
        <v>21:0003</v>
      </c>
      <c r="E4479" t="s">
        <v>16654</v>
      </c>
      <c r="F4479" t="s">
        <v>16655</v>
      </c>
      <c r="H4479">
        <v>48.800347000000002</v>
      </c>
      <c r="I4479">
        <v>-56.343440000000001</v>
      </c>
      <c r="J4479" s="1" t="str">
        <f t="shared" si="328"/>
        <v>Till</v>
      </c>
      <c r="K4479" s="1" t="str">
        <f t="shared" si="327"/>
        <v>&lt;2 micron</v>
      </c>
      <c r="L4479">
        <v>0.1</v>
      </c>
      <c r="M4479">
        <v>6.7</v>
      </c>
      <c r="N4479">
        <v>6</v>
      </c>
      <c r="O4479">
        <v>130</v>
      </c>
      <c r="P4479">
        <v>0.25</v>
      </c>
      <c r="Q4479">
        <v>1</v>
      </c>
      <c r="R4479">
        <v>0.14000000000000001</v>
      </c>
      <c r="S4479">
        <v>0.25</v>
      </c>
      <c r="T4479">
        <v>18</v>
      </c>
      <c r="U4479">
        <v>54</v>
      </c>
      <c r="V4479">
        <v>117</v>
      </c>
      <c r="W4479">
        <v>6.18</v>
      </c>
      <c r="X4479">
        <v>5</v>
      </c>
      <c r="Y4479">
        <v>0.5</v>
      </c>
      <c r="Z4479">
        <v>0.33</v>
      </c>
      <c r="AA4479">
        <v>20</v>
      </c>
      <c r="AB4479">
        <v>1.26</v>
      </c>
      <c r="AC4479">
        <v>1455</v>
      </c>
      <c r="AD4479">
        <v>4</v>
      </c>
      <c r="AE4479">
        <v>0.36</v>
      </c>
      <c r="AF4479">
        <v>50</v>
      </c>
      <c r="AH4479">
        <v>18</v>
      </c>
      <c r="AI4479">
        <v>1</v>
      </c>
      <c r="AJ4479">
        <v>16</v>
      </c>
      <c r="AK4479">
        <v>14</v>
      </c>
      <c r="AL4479">
        <v>0.15</v>
      </c>
      <c r="AM4479">
        <v>5</v>
      </c>
      <c r="AN4479">
        <v>5</v>
      </c>
      <c r="AO4479">
        <v>125</v>
      </c>
      <c r="AP4479">
        <v>5</v>
      </c>
      <c r="AQ4479">
        <v>194</v>
      </c>
    </row>
    <row r="4480" spans="1:43" hidden="1" x14ac:dyDescent="0.25">
      <c r="A4480" t="s">
        <v>16656</v>
      </c>
      <c r="B4480" t="s">
        <v>16657</v>
      </c>
      <c r="C4480" s="1" t="str">
        <f t="shared" si="325"/>
        <v>21:0120</v>
      </c>
      <c r="D4480" s="1" t="str">
        <f t="shared" si="326"/>
        <v>21:0003</v>
      </c>
      <c r="E4480" t="s">
        <v>16658</v>
      </c>
      <c r="F4480" t="s">
        <v>16659</v>
      </c>
      <c r="H4480">
        <v>48.805230299999998</v>
      </c>
      <c r="I4480">
        <v>-56.332483699999997</v>
      </c>
      <c r="J4480" s="1" t="str">
        <f t="shared" si="328"/>
        <v>Till</v>
      </c>
      <c r="K4480" s="1" t="str">
        <f t="shared" si="327"/>
        <v>&lt;2 micron</v>
      </c>
      <c r="L4480">
        <v>0.1</v>
      </c>
      <c r="M4480">
        <v>5.43</v>
      </c>
      <c r="N4480">
        <v>36</v>
      </c>
      <c r="O4480">
        <v>120</v>
      </c>
      <c r="P4480">
        <v>0.25</v>
      </c>
      <c r="Q4480">
        <v>2</v>
      </c>
      <c r="R4480">
        <v>0.22</v>
      </c>
      <c r="S4480">
        <v>0.25</v>
      </c>
      <c r="T4480">
        <v>51</v>
      </c>
      <c r="U4480">
        <v>44</v>
      </c>
      <c r="V4480">
        <v>196</v>
      </c>
      <c r="W4480">
        <v>6.95</v>
      </c>
      <c r="X4480">
        <v>5</v>
      </c>
      <c r="Y4480">
        <v>0.5</v>
      </c>
      <c r="Z4480">
        <v>0.44</v>
      </c>
      <c r="AA4480">
        <v>20</v>
      </c>
      <c r="AB4480">
        <v>1.26</v>
      </c>
      <c r="AC4480">
        <v>3590</v>
      </c>
      <c r="AD4480">
        <v>3</v>
      </c>
      <c r="AE4480">
        <v>0.38</v>
      </c>
      <c r="AF4480">
        <v>89</v>
      </c>
      <c r="AH4480">
        <v>38</v>
      </c>
      <c r="AI4480">
        <v>1</v>
      </c>
      <c r="AJ4480">
        <v>17</v>
      </c>
      <c r="AK4480">
        <v>18</v>
      </c>
      <c r="AL4480">
        <v>0.18</v>
      </c>
      <c r="AM4480">
        <v>5</v>
      </c>
      <c r="AN4480">
        <v>5</v>
      </c>
      <c r="AO4480">
        <v>100</v>
      </c>
      <c r="AP4480">
        <v>5</v>
      </c>
      <c r="AQ4480">
        <v>368</v>
      </c>
    </row>
    <row r="4481" spans="1:43" hidden="1" x14ac:dyDescent="0.25">
      <c r="A4481" t="s">
        <v>16660</v>
      </c>
      <c r="B4481" t="s">
        <v>16661</v>
      </c>
      <c r="C4481" s="1" t="str">
        <f t="shared" si="325"/>
        <v>21:0120</v>
      </c>
      <c r="D4481" s="1" t="str">
        <f t="shared" si="326"/>
        <v>21:0003</v>
      </c>
      <c r="E4481" t="s">
        <v>16662</v>
      </c>
      <c r="F4481" t="s">
        <v>16663</v>
      </c>
      <c r="H4481">
        <v>48.793427299999998</v>
      </c>
      <c r="I4481">
        <v>-56.352378100000003</v>
      </c>
      <c r="J4481" s="1" t="str">
        <f t="shared" si="328"/>
        <v>Till</v>
      </c>
      <c r="K4481" s="1" t="str">
        <f t="shared" si="327"/>
        <v>&lt;2 micron</v>
      </c>
      <c r="L4481">
        <v>0.1</v>
      </c>
      <c r="M4481">
        <v>5.71</v>
      </c>
      <c r="N4481">
        <v>58</v>
      </c>
      <c r="O4481">
        <v>100</v>
      </c>
      <c r="P4481">
        <v>0.25</v>
      </c>
      <c r="Q4481">
        <v>1</v>
      </c>
      <c r="R4481">
        <v>0.17</v>
      </c>
      <c r="S4481">
        <v>0.25</v>
      </c>
      <c r="T4481">
        <v>23</v>
      </c>
      <c r="U4481">
        <v>47</v>
      </c>
      <c r="V4481">
        <v>173</v>
      </c>
      <c r="W4481">
        <v>8.32</v>
      </c>
      <c r="X4481">
        <v>5</v>
      </c>
      <c r="Y4481">
        <v>0.5</v>
      </c>
      <c r="Z4481">
        <v>0.41</v>
      </c>
      <c r="AA4481">
        <v>20</v>
      </c>
      <c r="AB4481">
        <v>1.31</v>
      </c>
      <c r="AC4481">
        <v>1845</v>
      </c>
      <c r="AD4481">
        <v>6</v>
      </c>
      <c r="AE4481">
        <v>0.36</v>
      </c>
      <c r="AF4481">
        <v>47</v>
      </c>
      <c r="AH4481">
        <v>40</v>
      </c>
      <c r="AI4481">
        <v>1</v>
      </c>
      <c r="AJ4481">
        <v>15</v>
      </c>
      <c r="AK4481">
        <v>16</v>
      </c>
      <c r="AL4481">
        <v>0.21</v>
      </c>
      <c r="AM4481">
        <v>5</v>
      </c>
      <c r="AN4481">
        <v>5</v>
      </c>
      <c r="AO4481">
        <v>121</v>
      </c>
      <c r="AP4481">
        <v>5</v>
      </c>
      <c r="AQ4481">
        <v>164</v>
      </c>
    </row>
    <row r="4482" spans="1:43" hidden="1" x14ac:dyDescent="0.25">
      <c r="A4482" t="s">
        <v>16664</v>
      </c>
      <c r="B4482" t="s">
        <v>16665</v>
      </c>
      <c r="C4482" s="1" t="str">
        <f t="shared" si="325"/>
        <v>21:0120</v>
      </c>
      <c r="D4482" s="1" t="str">
        <f t="shared" si="326"/>
        <v>21:0003</v>
      </c>
      <c r="E4482" t="s">
        <v>16666</v>
      </c>
      <c r="F4482" t="s">
        <v>16667</v>
      </c>
      <c r="H4482">
        <v>48.795706799999998</v>
      </c>
      <c r="I4482">
        <v>-56.398977100000003</v>
      </c>
      <c r="J4482" s="1" t="str">
        <f t="shared" si="328"/>
        <v>Till</v>
      </c>
      <c r="K4482" s="1" t="str">
        <f t="shared" si="327"/>
        <v>&lt;2 micron</v>
      </c>
      <c r="L4482">
        <v>0.1</v>
      </c>
      <c r="M4482">
        <v>4.3499999999999996</v>
      </c>
      <c r="N4482">
        <v>54</v>
      </c>
      <c r="O4482">
        <v>120</v>
      </c>
      <c r="P4482">
        <v>0.25</v>
      </c>
      <c r="Q4482">
        <v>2</v>
      </c>
      <c r="R4482">
        <v>0.09</v>
      </c>
      <c r="S4482">
        <v>0.25</v>
      </c>
      <c r="T4482">
        <v>25</v>
      </c>
      <c r="U4482">
        <v>39</v>
      </c>
      <c r="V4482">
        <v>151</v>
      </c>
      <c r="W4482">
        <v>7.65</v>
      </c>
      <c r="X4482">
        <v>5</v>
      </c>
      <c r="Y4482">
        <v>0.5</v>
      </c>
      <c r="Z4482">
        <v>0.47</v>
      </c>
      <c r="AA4482">
        <v>20</v>
      </c>
      <c r="AB4482">
        <v>1.22</v>
      </c>
      <c r="AC4482">
        <v>1625</v>
      </c>
      <c r="AD4482">
        <v>8</v>
      </c>
      <c r="AE4482">
        <v>0.25</v>
      </c>
      <c r="AF4482">
        <v>47</v>
      </c>
      <c r="AH4482">
        <v>94</v>
      </c>
      <c r="AI4482">
        <v>2</v>
      </c>
      <c r="AJ4482">
        <v>14</v>
      </c>
      <c r="AK4482">
        <v>12</v>
      </c>
      <c r="AL4482">
        <v>0.12</v>
      </c>
      <c r="AM4482">
        <v>5</v>
      </c>
      <c r="AN4482">
        <v>5</v>
      </c>
      <c r="AO4482">
        <v>98</v>
      </c>
      <c r="AP4482">
        <v>5</v>
      </c>
      <c r="AQ4482">
        <v>376</v>
      </c>
    </row>
    <row r="4483" spans="1:43" hidden="1" x14ac:dyDescent="0.25">
      <c r="A4483" t="s">
        <v>16668</v>
      </c>
      <c r="B4483" t="s">
        <v>16669</v>
      </c>
      <c r="C4483" s="1" t="str">
        <f t="shared" si="325"/>
        <v>21:0120</v>
      </c>
      <c r="D4483" s="1" t="str">
        <f t="shared" si="326"/>
        <v>21:0003</v>
      </c>
      <c r="E4483" t="s">
        <v>16670</v>
      </c>
      <c r="F4483" t="s">
        <v>16671</v>
      </c>
      <c r="H4483">
        <v>48.7656882</v>
      </c>
      <c r="I4483">
        <v>-56.4653153</v>
      </c>
      <c r="J4483" s="1" t="str">
        <f t="shared" si="328"/>
        <v>Till</v>
      </c>
      <c r="K4483" s="1" t="str">
        <f t="shared" si="327"/>
        <v>&lt;2 micron</v>
      </c>
      <c r="L4483">
        <v>1.2</v>
      </c>
      <c r="M4483">
        <v>5.03</v>
      </c>
      <c r="N4483">
        <v>20</v>
      </c>
      <c r="O4483">
        <v>110</v>
      </c>
      <c r="P4483">
        <v>0.25</v>
      </c>
      <c r="Q4483">
        <v>4</v>
      </c>
      <c r="R4483">
        <v>0.09</v>
      </c>
      <c r="S4483">
        <v>0.25</v>
      </c>
      <c r="T4483">
        <v>24</v>
      </c>
      <c r="U4483">
        <v>45</v>
      </c>
      <c r="V4483">
        <v>72</v>
      </c>
      <c r="W4483">
        <v>5.64</v>
      </c>
      <c r="X4483">
        <v>5</v>
      </c>
      <c r="Y4483">
        <v>0.5</v>
      </c>
      <c r="Z4483">
        <v>0.33</v>
      </c>
      <c r="AA4483">
        <v>20</v>
      </c>
      <c r="AB4483">
        <v>0.85</v>
      </c>
      <c r="AC4483">
        <v>1090</v>
      </c>
      <c r="AD4483">
        <v>6</v>
      </c>
      <c r="AE4483">
        <v>0.38</v>
      </c>
      <c r="AF4483">
        <v>24</v>
      </c>
      <c r="AH4483">
        <v>12</v>
      </c>
      <c r="AI4483">
        <v>1</v>
      </c>
      <c r="AJ4483">
        <v>8</v>
      </c>
      <c r="AK4483">
        <v>11</v>
      </c>
      <c r="AL4483">
        <v>0.06</v>
      </c>
      <c r="AM4483">
        <v>5</v>
      </c>
      <c r="AN4483">
        <v>5</v>
      </c>
      <c r="AO4483">
        <v>99</v>
      </c>
      <c r="AP4483">
        <v>5</v>
      </c>
      <c r="AQ4483">
        <v>98</v>
      </c>
    </row>
    <row r="4484" spans="1:43" hidden="1" x14ac:dyDescent="0.25">
      <c r="A4484" t="s">
        <v>16672</v>
      </c>
      <c r="B4484" t="s">
        <v>16673</v>
      </c>
      <c r="C4484" s="1" t="str">
        <f t="shared" si="325"/>
        <v>21:0120</v>
      </c>
      <c r="D4484" s="1" t="str">
        <f t="shared" si="326"/>
        <v>21:0003</v>
      </c>
      <c r="E4484" t="s">
        <v>16674</v>
      </c>
      <c r="F4484" t="s">
        <v>16675</v>
      </c>
      <c r="H4484">
        <v>48.782468899999998</v>
      </c>
      <c r="I4484">
        <v>-56.4484694</v>
      </c>
      <c r="J4484" s="1" t="str">
        <f t="shared" si="328"/>
        <v>Till</v>
      </c>
      <c r="K4484" s="1" t="str">
        <f t="shared" si="327"/>
        <v>&lt;2 micron</v>
      </c>
      <c r="L4484">
        <v>0.1</v>
      </c>
      <c r="M4484">
        <v>4.37</v>
      </c>
      <c r="N4484">
        <v>26</v>
      </c>
      <c r="O4484">
        <v>110</v>
      </c>
      <c r="P4484">
        <v>0.25</v>
      </c>
      <c r="Q4484">
        <v>1</v>
      </c>
      <c r="R4484">
        <v>0.11</v>
      </c>
      <c r="S4484">
        <v>0.25</v>
      </c>
      <c r="T4484">
        <v>23</v>
      </c>
      <c r="U4484">
        <v>38</v>
      </c>
      <c r="V4484">
        <v>159</v>
      </c>
      <c r="W4484">
        <v>6.63</v>
      </c>
      <c r="X4484">
        <v>5</v>
      </c>
      <c r="Y4484">
        <v>0.5</v>
      </c>
      <c r="Z4484">
        <v>0.45</v>
      </c>
      <c r="AA4484">
        <v>20</v>
      </c>
      <c r="AB4484">
        <v>1.3</v>
      </c>
      <c r="AC4484">
        <v>2195</v>
      </c>
      <c r="AD4484">
        <v>1</v>
      </c>
      <c r="AE4484">
        <v>0.28999999999999998</v>
      </c>
      <c r="AF4484">
        <v>56</v>
      </c>
      <c r="AH4484">
        <v>18</v>
      </c>
      <c r="AI4484">
        <v>2</v>
      </c>
      <c r="AJ4484">
        <v>12</v>
      </c>
      <c r="AK4484">
        <v>12</v>
      </c>
      <c r="AL4484">
        <v>0.08</v>
      </c>
      <c r="AM4484">
        <v>5</v>
      </c>
      <c r="AN4484">
        <v>5</v>
      </c>
      <c r="AO4484">
        <v>80</v>
      </c>
      <c r="AP4484">
        <v>5</v>
      </c>
      <c r="AQ4484">
        <v>182</v>
      </c>
    </row>
    <row r="4485" spans="1:43" hidden="1" x14ac:dyDescent="0.25">
      <c r="A4485" t="s">
        <v>16676</v>
      </c>
      <c r="B4485" t="s">
        <v>16677</v>
      </c>
      <c r="C4485" s="1" t="str">
        <f t="shared" si="325"/>
        <v>21:0120</v>
      </c>
      <c r="D4485" s="1" t="str">
        <f t="shared" si="326"/>
        <v>21:0003</v>
      </c>
      <c r="E4485" t="s">
        <v>16678</v>
      </c>
      <c r="F4485" t="s">
        <v>16679</v>
      </c>
      <c r="H4485">
        <v>48.765234700000001</v>
      </c>
      <c r="I4485">
        <v>-56.337770200000001</v>
      </c>
      <c r="J4485" s="1" t="str">
        <f t="shared" si="328"/>
        <v>Till</v>
      </c>
      <c r="K4485" s="1" t="str">
        <f t="shared" si="327"/>
        <v>&lt;2 micron</v>
      </c>
      <c r="L4485">
        <v>0.6</v>
      </c>
      <c r="M4485">
        <v>4.6100000000000003</v>
      </c>
      <c r="N4485">
        <v>176</v>
      </c>
      <c r="O4485">
        <v>320</v>
      </c>
      <c r="P4485">
        <v>0.25</v>
      </c>
      <c r="Q4485">
        <v>1</v>
      </c>
      <c r="R4485">
        <v>0.37</v>
      </c>
      <c r="S4485">
        <v>0.25</v>
      </c>
      <c r="T4485">
        <v>93</v>
      </c>
      <c r="U4485">
        <v>50</v>
      </c>
      <c r="V4485">
        <v>337</v>
      </c>
      <c r="W4485">
        <v>15</v>
      </c>
      <c r="X4485">
        <v>5</v>
      </c>
      <c r="Y4485">
        <v>0.5</v>
      </c>
      <c r="Z4485">
        <v>0.48</v>
      </c>
      <c r="AA4485">
        <v>30</v>
      </c>
      <c r="AB4485">
        <v>0.6</v>
      </c>
      <c r="AC4485">
        <v>4135</v>
      </c>
      <c r="AD4485">
        <v>40</v>
      </c>
      <c r="AE4485">
        <v>0.56999999999999995</v>
      </c>
      <c r="AF4485">
        <v>48</v>
      </c>
      <c r="AH4485">
        <v>510</v>
      </c>
      <c r="AI4485">
        <v>4</v>
      </c>
      <c r="AJ4485">
        <v>17</v>
      </c>
      <c r="AK4485">
        <v>83</v>
      </c>
      <c r="AL4485">
        <v>0.04</v>
      </c>
      <c r="AM4485">
        <v>5</v>
      </c>
      <c r="AN4485">
        <v>5</v>
      </c>
      <c r="AO4485">
        <v>141</v>
      </c>
      <c r="AP4485">
        <v>5</v>
      </c>
      <c r="AQ4485">
        <v>170</v>
      </c>
    </row>
    <row r="4486" spans="1:43" hidden="1" x14ac:dyDescent="0.25">
      <c r="A4486" t="s">
        <v>16680</v>
      </c>
      <c r="B4486" t="s">
        <v>16681</v>
      </c>
      <c r="C4486" s="1" t="str">
        <f t="shared" si="325"/>
        <v>21:0120</v>
      </c>
      <c r="D4486" s="1" t="str">
        <f t="shared" si="326"/>
        <v>21:0003</v>
      </c>
      <c r="E4486" t="s">
        <v>16682</v>
      </c>
      <c r="F4486" t="s">
        <v>16683</v>
      </c>
      <c r="H4486">
        <v>48.770083</v>
      </c>
      <c r="I4486">
        <v>-56.359819100000003</v>
      </c>
      <c r="J4486" s="1" t="str">
        <f t="shared" si="328"/>
        <v>Till</v>
      </c>
      <c r="K4486" s="1" t="str">
        <f t="shared" si="327"/>
        <v>&lt;2 micron</v>
      </c>
      <c r="L4486">
        <v>0.1</v>
      </c>
      <c r="M4486">
        <v>7.19</v>
      </c>
      <c r="N4486">
        <v>36</v>
      </c>
      <c r="O4486">
        <v>120</v>
      </c>
      <c r="P4486">
        <v>0.25</v>
      </c>
      <c r="Q4486">
        <v>8</v>
      </c>
      <c r="R4486">
        <v>0.17</v>
      </c>
      <c r="S4486">
        <v>0.25</v>
      </c>
      <c r="T4486">
        <v>29</v>
      </c>
      <c r="U4486">
        <v>57</v>
      </c>
      <c r="V4486">
        <v>300</v>
      </c>
      <c r="W4486">
        <v>8.26</v>
      </c>
      <c r="X4486">
        <v>5</v>
      </c>
      <c r="Y4486">
        <v>0.5</v>
      </c>
      <c r="Z4486">
        <v>0.34</v>
      </c>
      <c r="AA4486">
        <v>10</v>
      </c>
      <c r="AB4486">
        <v>1.2</v>
      </c>
      <c r="AC4486">
        <v>1595</v>
      </c>
      <c r="AD4486">
        <v>6</v>
      </c>
      <c r="AE4486">
        <v>0.48</v>
      </c>
      <c r="AF4486">
        <v>55</v>
      </c>
      <c r="AH4486">
        <v>36</v>
      </c>
      <c r="AI4486">
        <v>4</v>
      </c>
      <c r="AJ4486">
        <v>18</v>
      </c>
      <c r="AK4486">
        <v>15</v>
      </c>
      <c r="AL4486">
        <v>0.16</v>
      </c>
      <c r="AM4486">
        <v>5</v>
      </c>
      <c r="AN4486">
        <v>5</v>
      </c>
      <c r="AO4486">
        <v>126</v>
      </c>
      <c r="AP4486">
        <v>5</v>
      </c>
      <c r="AQ4486">
        <v>176</v>
      </c>
    </row>
    <row r="4487" spans="1:43" hidden="1" x14ac:dyDescent="0.25">
      <c r="A4487" t="s">
        <v>16684</v>
      </c>
      <c r="B4487" t="s">
        <v>16685</v>
      </c>
      <c r="C4487" s="1" t="str">
        <f t="shared" si="325"/>
        <v>21:0120</v>
      </c>
      <c r="D4487" s="1" t="str">
        <f t="shared" si="326"/>
        <v>21:0003</v>
      </c>
      <c r="E4487" t="s">
        <v>16686</v>
      </c>
      <c r="F4487" t="s">
        <v>16687</v>
      </c>
      <c r="H4487">
        <v>48.757793999999997</v>
      </c>
      <c r="I4487">
        <v>-56.297053099999999</v>
      </c>
      <c r="J4487" s="1" t="str">
        <f t="shared" si="328"/>
        <v>Till</v>
      </c>
      <c r="K4487" s="1" t="str">
        <f t="shared" si="327"/>
        <v>&lt;2 micron</v>
      </c>
      <c r="L4487">
        <v>0.1</v>
      </c>
      <c r="M4487">
        <v>6.8</v>
      </c>
      <c r="N4487">
        <v>52</v>
      </c>
      <c r="O4487">
        <v>180</v>
      </c>
      <c r="P4487">
        <v>0.25</v>
      </c>
      <c r="Q4487">
        <v>8</v>
      </c>
      <c r="R4487">
        <v>0.12</v>
      </c>
      <c r="S4487">
        <v>0.25</v>
      </c>
      <c r="T4487">
        <v>47</v>
      </c>
      <c r="U4487">
        <v>64</v>
      </c>
      <c r="V4487">
        <v>327</v>
      </c>
      <c r="W4487">
        <v>11.2</v>
      </c>
      <c r="X4487">
        <v>5</v>
      </c>
      <c r="Y4487">
        <v>0.5</v>
      </c>
      <c r="Z4487">
        <v>0.23</v>
      </c>
      <c r="AA4487">
        <v>30</v>
      </c>
      <c r="AB4487">
        <v>1.05</v>
      </c>
      <c r="AC4487">
        <v>1375</v>
      </c>
      <c r="AD4487">
        <v>8</v>
      </c>
      <c r="AE4487">
        <v>0.59</v>
      </c>
      <c r="AF4487">
        <v>54</v>
      </c>
      <c r="AH4487">
        <v>114</v>
      </c>
      <c r="AI4487">
        <v>1</v>
      </c>
      <c r="AJ4487">
        <v>33</v>
      </c>
      <c r="AK4487">
        <v>21</v>
      </c>
      <c r="AL4487">
        <v>0.12</v>
      </c>
      <c r="AM4487">
        <v>5</v>
      </c>
      <c r="AN4487">
        <v>5</v>
      </c>
      <c r="AO4487">
        <v>165</v>
      </c>
      <c r="AP4487">
        <v>5</v>
      </c>
      <c r="AQ4487">
        <v>172</v>
      </c>
    </row>
    <row r="4488" spans="1:43" hidden="1" x14ac:dyDescent="0.25">
      <c r="A4488" t="s">
        <v>16688</v>
      </c>
      <c r="B4488" t="s">
        <v>16689</v>
      </c>
      <c r="C4488" s="1" t="str">
        <f t="shared" si="325"/>
        <v>21:0120</v>
      </c>
      <c r="D4488" s="1" t="str">
        <f t="shared" si="326"/>
        <v>21:0003</v>
      </c>
      <c r="E4488" t="s">
        <v>16690</v>
      </c>
      <c r="F4488" t="s">
        <v>16691</v>
      </c>
      <c r="H4488">
        <v>48.753873499999997</v>
      </c>
      <c r="I4488">
        <v>-56.281463100000003</v>
      </c>
      <c r="J4488" s="1" t="str">
        <f t="shared" si="328"/>
        <v>Till</v>
      </c>
      <c r="K4488" s="1" t="str">
        <f t="shared" si="327"/>
        <v>&lt;2 micron</v>
      </c>
      <c r="L4488">
        <v>0.1</v>
      </c>
      <c r="M4488">
        <v>5.56</v>
      </c>
      <c r="N4488">
        <v>184</v>
      </c>
      <c r="O4488">
        <v>100</v>
      </c>
      <c r="P4488">
        <v>0.25</v>
      </c>
      <c r="Q4488">
        <v>2</v>
      </c>
      <c r="R4488">
        <v>0.35</v>
      </c>
      <c r="S4488">
        <v>0.25</v>
      </c>
      <c r="T4488">
        <v>118</v>
      </c>
      <c r="U4488">
        <v>48</v>
      </c>
      <c r="V4488">
        <v>340</v>
      </c>
      <c r="W4488">
        <v>9.56</v>
      </c>
      <c r="X4488">
        <v>5</v>
      </c>
      <c r="Y4488">
        <v>0.5</v>
      </c>
      <c r="Z4488">
        <v>0.24</v>
      </c>
      <c r="AA4488">
        <v>20</v>
      </c>
      <c r="AB4488">
        <v>1.28</v>
      </c>
      <c r="AC4488">
        <v>4785</v>
      </c>
      <c r="AD4488">
        <v>6</v>
      </c>
      <c r="AE4488">
        <v>0.42</v>
      </c>
      <c r="AF4488">
        <v>97</v>
      </c>
      <c r="AH4488">
        <v>68</v>
      </c>
      <c r="AI4488">
        <v>2</v>
      </c>
      <c r="AJ4488">
        <v>28</v>
      </c>
      <c r="AK4488">
        <v>20</v>
      </c>
      <c r="AL4488">
        <v>0.17</v>
      </c>
      <c r="AM4488">
        <v>5</v>
      </c>
      <c r="AN4488">
        <v>5</v>
      </c>
      <c r="AO4488">
        <v>115</v>
      </c>
      <c r="AP4488">
        <v>5</v>
      </c>
      <c r="AQ4488">
        <v>368</v>
      </c>
    </row>
    <row r="4489" spans="1:43" hidden="1" x14ac:dyDescent="0.25">
      <c r="A4489" t="s">
        <v>16692</v>
      </c>
      <c r="B4489" t="s">
        <v>16693</v>
      </c>
      <c r="C4489" s="1" t="str">
        <f t="shared" si="325"/>
        <v>21:0120</v>
      </c>
      <c r="D4489" s="1" t="str">
        <f t="shared" si="326"/>
        <v>21:0003</v>
      </c>
      <c r="E4489" t="s">
        <v>16694</v>
      </c>
      <c r="F4489" t="s">
        <v>16695</v>
      </c>
      <c r="H4489">
        <v>48.763116699999998</v>
      </c>
      <c r="I4489">
        <v>-56.321810800000002</v>
      </c>
      <c r="J4489" s="1" t="str">
        <f t="shared" si="328"/>
        <v>Till</v>
      </c>
      <c r="K4489" s="1" t="str">
        <f t="shared" si="327"/>
        <v>&lt;2 micron</v>
      </c>
      <c r="L4489">
        <v>0.1</v>
      </c>
      <c r="M4489">
        <v>6.12</v>
      </c>
      <c r="N4489">
        <v>60</v>
      </c>
      <c r="O4489">
        <v>110</v>
      </c>
      <c r="P4489">
        <v>0.25</v>
      </c>
      <c r="Q4489">
        <v>1</v>
      </c>
      <c r="R4489">
        <v>0.13</v>
      </c>
      <c r="S4489">
        <v>0.25</v>
      </c>
      <c r="T4489">
        <v>18</v>
      </c>
      <c r="U4489">
        <v>45</v>
      </c>
      <c r="V4489">
        <v>131</v>
      </c>
      <c r="W4489">
        <v>10.6</v>
      </c>
      <c r="X4489">
        <v>5</v>
      </c>
      <c r="Y4489">
        <v>0.5</v>
      </c>
      <c r="Z4489">
        <v>0.3</v>
      </c>
      <c r="AA4489">
        <v>20</v>
      </c>
      <c r="AB4489">
        <v>1.07</v>
      </c>
      <c r="AC4489">
        <v>1270</v>
      </c>
      <c r="AD4489">
        <v>11</v>
      </c>
      <c r="AE4489">
        <v>0.38</v>
      </c>
      <c r="AF4489">
        <v>42</v>
      </c>
      <c r="AH4489">
        <v>66</v>
      </c>
      <c r="AI4489">
        <v>1</v>
      </c>
      <c r="AJ4489">
        <v>14</v>
      </c>
      <c r="AK4489">
        <v>13</v>
      </c>
      <c r="AL4489">
        <v>0.27</v>
      </c>
      <c r="AM4489">
        <v>5</v>
      </c>
      <c r="AN4489">
        <v>5</v>
      </c>
      <c r="AO4489">
        <v>115</v>
      </c>
      <c r="AP4489">
        <v>5</v>
      </c>
      <c r="AQ4489">
        <v>162</v>
      </c>
    </row>
    <row r="4490" spans="1:43" hidden="1" x14ac:dyDescent="0.25">
      <c r="A4490" t="s">
        <v>16696</v>
      </c>
      <c r="B4490" t="s">
        <v>16697</v>
      </c>
      <c r="C4490" s="1" t="str">
        <f t="shared" si="325"/>
        <v>21:0120</v>
      </c>
      <c r="D4490" s="1" t="str">
        <f t="shared" si="326"/>
        <v>21:0003</v>
      </c>
      <c r="E4490" t="s">
        <v>16698</v>
      </c>
      <c r="F4490" t="s">
        <v>16699</v>
      </c>
      <c r="H4490">
        <v>48.751395299999999</v>
      </c>
      <c r="I4490">
        <v>-56.355633300000001</v>
      </c>
      <c r="J4490" s="1" t="str">
        <f t="shared" si="328"/>
        <v>Till</v>
      </c>
      <c r="K4490" s="1" t="str">
        <f t="shared" si="327"/>
        <v>&lt;2 micron</v>
      </c>
      <c r="L4490">
        <v>0.1</v>
      </c>
      <c r="M4490">
        <v>4.9400000000000004</v>
      </c>
      <c r="N4490">
        <v>46</v>
      </c>
      <c r="O4490">
        <v>100</v>
      </c>
      <c r="P4490">
        <v>0.25</v>
      </c>
      <c r="Q4490">
        <v>4</v>
      </c>
      <c r="R4490">
        <v>0.25</v>
      </c>
      <c r="S4490">
        <v>0.25</v>
      </c>
      <c r="T4490">
        <v>36</v>
      </c>
      <c r="U4490">
        <v>36</v>
      </c>
      <c r="V4490">
        <v>164</v>
      </c>
      <c r="W4490">
        <v>8.58</v>
      </c>
      <c r="X4490">
        <v>5</v>
      </c>
      <c r="Y4490">
        <v>0.5</v>
      </c>
      <c r="Z4490">
        <v>0.35</v>
      </c>
      <c r="AA4490">
        <v>20</v>
      </c>
      <c r="AB4490">
        <v>1.41</v>
      </c>
      <c r="AC4490">
        <v>1940</v>
      </c>
      <c r="AD4490">
        <v>3</v>
      </c>
      <c r="AE4490">
        <v>0.35</v>
      </c>
      <c r="AF4490">
        <v>56</v>
      </c>
      <c r="AH4490">
        <v>24</v>
      </c>
      <c r="AI4490">
        <v>1</v>
      </c>
      <c r="AJ4490">
        <v>23</v>
      </c>
      <c r="AK4490">
        <v>20</v>
      </c>
      <c r="AL4490">
        <v>0.22</v>
      </c>
      <c r="AM4490">
        <v>5</v>
      </c>
      <c r="AN4490">
        <v>5</v>
      </c>
      <c r="AO4490">
        <v>118</v>
      </c>
      <c r="AP4490">
        <v>5</v>
      </c>
      <c r="AQ4490">
        <v>190</v>
      </c>
    </row>
    <row r="4491" spans="1:43" hidden="1" x14ac:dyDescent="0.25">
      <c r="A4491" t="s">
        <v>16700</v>
      </c>
      <c r="B4491" t="s">
        <v>16701</v>
      </c>
      <c r="C4491" s="1" t="str">
        <f t="shared" si="325"/>
        <v>21:0120</v>
      </c>
      <c r="D4491" s="1" t="str">
        <f t="shared" si="326"/>
        <v>21:0003</v>
      </c>
      <c r="E4491" t="s">
        <v>16702</v>
      </c>
      <c r="F4491" t="s">
        <v>16703</v>
      </c>
      <c r="H4491">
        <v>48.776773400000003</v>
      </c>
      <c r="I4491">
        <v>-56.311761599999997</v>
      </c>
      <c r="J4491" s="1" t="str">
        <f t="shared" si="328"/>
        <v>Till</v>
      </c>
      <c r="K4491" s="1" t="str">
        <f t="shared" si="327"/>
        <v>&lt;2 micron</v>
      </c>
      <c r="L4491">
        <v>0.1</v>
      </c>
      <c r="M4491">
        <v>8.2200000000000006</v>
      </c>
      <c r="N4491">
        <v>1</v>
      </c>
      <c r="O4491">
        <v>170</v>
      </c>
      <c r="P4491">
        <v>0.25</v>
      </c>
      <c r="Q4491">
        <v>6</v>
      </c>
      <c r="R4491">
        <v>7.0000000000000007E-2</v>
      </c>
      <c r="S4491">
        <v>0.5</v>
      </c>
      <c r="T4491">
        <v>24</v>
      </c>
      <c r="U4491">
        <v>63</v>
      </c>
      <c r="V4491">
        <v>45</v>
      </c>
      <c r="W4491">
        <v>9.31</v>
      </c>
      <c r="X4491">
        <v>5</v>
      </c>
      <c r="Y4491">
        <v>0.5</v>
      </c>
      <c r="Z4491">
        <v>0.12</v>
      </c>
      <c r="AA4491">
        <v>10</v>
      </c>
      <c r="AB4491">
        <v>0.41</v>
      </c>
      <c r="AC4491">
        <v>1030</v>
      </c>
      <c r="AD4491">
        <v>3</v>
      </c>
      <c r="AE4491">
        <v>0.84</v>
      </c>
      <c r="AF4491">
        <v>28</v>
      </c>
      <c r="AH4491">
        <v>22</v>
      </c>
      <c r="AI4491">
        <v>10</v>
      </c>
      <c r="AJ4491">
        <v>20</v>
      </c>
      <c r="AK4491">
        <v>6</v>
      </c>
      <c r="AL4491">
        <v>0.16</v>
      </c>
      <c r="AM4491">
        <v>5</v>
      </c>
      <c r="AN4491">
        <v>5</v>
      </c>
      <c r="AO4491">
        <v>173</v>
      </c>
      <c r="AP4491">
        <v>5</v>
      </c>
      <c r="AQ4491">
        <v>210</v>
      </c>
    </row>
    <row r="4492" spans="1:43" hidden="1" x14ac:dyDescent="0.25">
      <c r="A4492" t="s">
        <v>16704</v>
      </c>
      <c r="B4492" t="s">
        <v>16705</v>
      </c>
      <c r="C4492" s="1" t="str">
        <f t="shared" si="325"/>
        <v>21:0120</v>
      </c>
      <c r="D4492" s="1" t="str">
        <f t="shared" si="326"/>
        <v>21:0003</v>
      </c>
      <c r="E4492" t="s">
        <v>16706</v>
      </c>
      <c r="F4492" t="s">
        <v>16707</v>
      </c>
      <c r="H4492">
        <v>48.802150400000002</v>
      </c>
      <c r="I4492">
        <v>-56.503059700000001</v>
      </c>
      <c r="J4492" s="1" t="str">
        <f t="shared" si="328"/>
        <v>Till</v>
      </c>
      <c r="K4492" s="1" t="str">
        <f t="shared" si="327"/>
        <v>&lt;2 micron</v>
      </c>
      <c r="L4492">
        <v>0.1</v>
      </c>
      <c r="M4492">
        <v>5.87</v>
      </c>
      <c r="N4492">
        <v>1</v>
      </c>
      <c r="O4492">
        <v>130</v>
      </c>
      <c r="P4492">
        <v>0.25</v>
      </c>
      <c r="Q4492">
        <v>6</v>
      </c>
      <c r="R4492">
        <v>0.35</v>
      </c>
      <c r="S4492">
        <v>0.25</v>
      </c>
      <c r="T4492">
        <v>25</v>
      </c>
      <c r="U4492">
        <v>94</v>
      </c>
      <c r="V4492">
        <v>89</v>
      </c>
      <c r="W4492">
        <v>6.86</v>
      </c>
      <c r="X4492">
        <v>5</v>
      </c>
      <c r="Y4492">
        <v>0.5</v>
      </c>
      <c r="Z4492">
        <v>0.15</v>
      </c>
      <c r="AA4492">
        <v>20</v>
      </c>
      <c r="AB4492">
        <v>1.59</v>
      </c>
      <c r="AC4492">
        <v>1220</v>
      </c>
      <c r="AD4492">
        <v>1</v>
      </c>
      <c r="AE4492">
        <v>0.42</v>
      </c>
      <c r="AF4492">
        <v>67</v>
      </c>
      <c r="AH4492">
        <v>6</v>
      </c>
      <c r="AI4492">
        <v>2</v>
      </c>
      <c r="AJ4492">
        <v>22</v>
      </c>
      <c r="AK4492">
        <v>23</v>
      </c>
      <c r="AL4492">
        <v>0.38</v>
      </c>
      <c r="AM4492">
        <v>5</v>
      </c>
      <c r="AN4492">
        <v>5</v>
      </c>
      <c r="AO4492">
        <v>152</v>
      </c>
      <c r="AP4492">
        <v>5</v>
      </c>
      <c r="AQ4492">
        <v>94</v>
      </c>
    </row>
    <row r="4493" spans="1:43" hidden="1" x14ac:dyDescent="0.25">
      <c r="A4493" t="s">
        <v>16708</v>
      </c>
      <c r="B4493" t="s">
        <v>16709</v>
      </c>
      <c r="C4493" s="1" t="str">
        <f t="shared" si="325"/>
        <v>21:0120</v>
      </c>
      <c r="D4493" s="1" t="str">
        <f t="shared" si="326"/>
        <v>21:0003</v>
      </c>
      <c r="E4493" t="s">
        <v>16710</v>
      </c>
      <c r="F4493" t="s">
        <v>16711</v>
      </c>
      <c r="H4493">
        <v>48.794357499999997</v>
      </c>
      <c r="I4493">
        <v>-56.4898612</v>
      </c>
      <c r="J4493" s="1" t="str">
        <f t="shared" si="328"/>
        <v>Till</v>
      </c>
      <c r="K4493" s="1" t="str">
        <f t="shared" si="327"/>
        <v>&lt;2 micron</v>
      </c>
      <c r="L4493">
        <v>0.1</v>
      </c>
      <c r="M4493">
        <v>7.23</v>
      </c>
      <c r="N4493">
        <v>4</v>
      </c>
      <c r="O4493">
        <v>120</v>
      </c>
      <c r="P4493">
        <v>0.25</v>
      </c>
      <c r="Q4493">
        <v>1</v>
      </c>
      <c r="R4493">
        <v>0.22</v>
      </c>
      <c r="S4493">
        <v>0.25</v>
      </c>
      <c r="T4493">
        <v>15</v>
      </c>
      <c r="U4493">
        <v>55</v>
      </c>
      <c r="V4493">
        <v>36</v>
      </c>
      <c r="W4493">
        <v>5.22</v>
      </c>
      <c r="X4493">
        <v>5</v>
      </c>
      <c r="Y4493">
        <v>1</v>
      </c>
      <c r="Z4493">
        <v>0.16</v>
      </c>
      <c r="AA4493">
        <v>10</v>
      </c>
      <c r="AB4493">
        <v>0.99</v>
      </c>
      <c r="AC4493">
        <v>625</v>
      </c>
      <c r="AD4493">
        <v>1</v>
      </c>
      <c r="AE4493">
        <v>1.03</v>
      </c>
      <c r="AF4493">
        <v>31</v>
      </c>
      <c r="AH4493">
        <v>22</v>
      </c>
      <c r="AI4493">
        <v>1</v>
      </c>
      <c r="AJ4493">
        <v>16</v>
      </c>
      <c r="AK4493">
        <v>16</v>
      </c>
      <c r="AL4493">
        <v>0.19</v>
      </c>
      <c r="AM4493">
        <v>5</v>
      </c>
      <c r="AN4493">
        <v>5</v>
      </c>
      <c r="AO4493">
        <v>124</v>
      </c>
      <c r="AP4493">
        <v>5</v>
      </c>
      <c r="AQ4493">
        <v>98</v>
      </c>
    </row>
    <row r="4494" spans="1:43" hidden="1" x14ac:dyDescent="0.25">
      <c r="A4494" t="s">
        <v>16712</v>
      </c>
      <c r="B4494" t="s">
        <v>16713</v>
      </c>
      <c r="C4494" s="1" t="str">
        <f t="shared" si="325"/>
        <v>21:0120</v>
      </c>
      <c r="D4494" s="1" t="str">
        <f t="shared" si="326"/>
        <v>21:0003</v>
      </c>
      <c r="E4494" t="s">
        <v>16714</v>
      </c>
      <c r="F4494" t="s">
        <v>16715</v>
      </c>
      <c r="H4494">
        <v>48.857970600000002</v>
      </c>
      <c r="I4494">
        <v>-56.4384528</v>
      </c>
      <c r="J4494" s="1" t="str">
        <f t="shared" si="328"/>
        <v>Till</v>
      </c>
      <c r="K4494" s="1" t="str">
        <f t="shared" si="327"/>
        <v>&lt;2 micron</v>
      </c>
      <c r="L4494">
        <v>0.1</v>
      </c>
      <c r="M4494">
        <v>10.6</v>
      </c>
      <c r="N4494">
        <v>14</v>
      </c>
      <c r="O4494">
        <v>360</v>
      </c>
      <c r="P4494">
        <v>0.25</v>
      </c>
      <c r="Q4494">
        <v>8</v>
      </c>
      <c r="R4494">
        <v>0.12</v>
      </c>
      <c r="S4494">
        <v>0.25</v>
      </c>
      <c r="T4494">
        <v>12</v>
      </c>
      <c r="U4494">
        <v>77</v>
      </c>
      <c r="V4494">
        <v>66</v>
      </c>
      <c r="W4494">
        <v>6.9</v>
      </c>
      <c r="X4494">
        <v>5</v>
      </c>
      <c r="Y4494">
        <v>0.5</v>
      </c>
      <c r="Z4494">
        <v>0.18</v>
      </c>
      <c r="AA4494">
        <v>10</v>
      </c>
      <c r="AB4494">
        <v>0.79</v>
      </c>
      <c r="AC4494">
        <v>745</v>
      </c>
      <c r="AD4494">
        <v>0.5</v>
      </c>
      <c r="AE4494">
        <v>0.56000000000000005</v>
      </c>
      <c r="AF4494">
        <v>45</v>
      </c>
      <c r="AH4494">
        <v>14</v>
      </c>
      <c r="AI4494">
        <v>1</v>
      </c>
      <c r="AJ4494">
        <v>22</v>
      </c>
      <c r="AK4494">
        <v>10</v>
      </c>
      <c r="AL4494">
        <v>0.33</v>
      </c>
      <c r="AM4494">
        <v>5</v>
      </c>
      <c r="AN4494">
        <v>5</v>
      </c>
      <c r="AO4494">
        <v>126</v>
      </c>
      <c r="AP4494">
        <v>5</v>
      </c>
      <c r="AQ4494">
        <v>100</v>
      </c>
    </row>
    <row r="4495" spans="1:43" hidden="1" x14ac:dyDescent="0.25">
      <c r="A4495" t="s">
        <v>16716</v>
      </c>
      <c r="B4495" t="s">
        <v>16717</v>
      </c>
      <c r="C4495" s="1" t="str">
        <f t="shared" si="325"/>
        <v>21:0120</v>
      </c>
      <c r="D4495" s="1" t="str">
        <f t="shared" si="326"/>
        <v>21:0003</v>
      </c>
      <c r="E4495" t="s">
        <v>16718</v>
      </c>
      <c r="F4495" t="s">
        <v>16719</v>
      </c>
      <c r="H4495">
        <v>48.8372721</v>
      </c>
      <c r="I4495">
        <v>-56.392353300000003</v>
      </c>
      <c r="J4495" s="1" t="str">
        <f t="shared" si="328"/>
        <v>Till</v>
      </c>
      <c r="K4495" s="1" t="str">
        <f t="shared" si="327"/>
        <v>&lt;2 micron</v>
      </c>
      <c r="L4495">
        <v>0.1</v>
      </c>
      <c r="M4495">
        <v>6.74</v>
      </c>
      <c r="N4495">
        <v>1</v>
      </c>
      <c r="O4495">
        <v>150</v>
      </c>
      <c r="P4495">
        <v>0.25</v>
      </c>
      <c r="Q4495">
        <v>4</v>
      </c>
      <c r="R4495">
        <v>0.31</v>
      </c>
      <c r="S4495">
        <v>0.25</v>
      </c>
      <c r="T4495">
        <v>22</v>
      </c>
      <c r="U4495">
        <v>52</v>
      </c>
      <c r="V4495">
        <v>86</v>
      </c>
      <c r="W4495">
        <v>6.16</v>
      </c>
      <c r="X4495">
        <v>5</v>
      </c>
      <c r="Y4495">
        <v>0.5</v>
      </c>
      <c r="Z4495">
        <v>0.24</v>
      </c>
      <c r="AA4495">
        <v>10</v>
      </c>
      <c r="AB4495">
        <v>1.21</v>
      </c>
      <c r="AC4495">
        <v>1325</v>
      </c>
      <c r="AD4495">
        <v>1</v>
      </c>
      <c r="AE4495">
        <v>0.95</v>
      </c>
      <c r="AF4495">
        <v>61</v>
      </c>
      <c r="AH4495">
        <v>18</v>
      </c>
      <c r="AI4495">
        <v>1</v>
      </c>
      <c r="AJ4495">
        <v>15</v>
      </c>
      <c r="AK4495">
        <v>25</v>
      </c>
      <c r="AL4495">
        <v>0.11</v>
      </c>
      <c r="AM4495">
        <v>5</v>
      </c>
      <c r="AN4495">
        <v>5</v>
      </c>
      <c r="AO4495">
        <v>103</v>
      </c>
      <c r="AP4495">
        <v>5</v>
      </c>
      <c r="AQ4495">
        <v>106</v>
      </c>
    </row>
    <row r="4496" spans="1:43" hidden="1" x14ac:dyDescent="0.25">
      <c r="A4496" t="s">
        <v>16720</v>
      </c>
      <c r="B4496" t="s">
        <v>16721</v>
      </c>
      <c r="C4496" s="1" t="str">
        <f t="shared" si="325"/>
        <v>21:0120</v>
      </c>
      <c r="D4496" s="1" t="str">
        <f t="shared" si="326"/>
        <v>21:0003</v>
      </c>
      <c r="E4496" t="s">
        <v>16722</v>
      </c>
      <c r="F4496" t="s">
        <v>16723</v>
      </c>
      <c r="H4496">
        <v>48.825706799999999</v>
      </c>
      <c r="I4496">
        <v>-56.374442700000003</v>
      </c>
      <c r="J4496" s="1" t="str">
        <f t="shared" si="328"/>
        <v>Till</v>
      </c>
      <c r="K4496" s="1" t="str">
        <f t="shared" si="327"/>
        <v>&lt;2 micron</v>
      </c>
      <c r="L4496">
        <v>0.1</v>
      </c>
      <c r="M4496">
        <v>5.42</v>
      </c>
      <c r="N4496">
        <v>66</v>
      </c>
      <c r="O4496">
        <v>170</v>
      </c>
      <c r="P4496">
        <v>0.25</v>
      </c>
      <c r="Q4496">
        <v>4</v>
      </c>
      <c r="R4496">
        <v>0.28000000000000003</v>
      </c>
      <c r="S4496">
        <v>0.25</v>
      </c>
      <c r="T4496">
        <v>52</v>
      </c>
      <c r="U4496">
        <v>34</v>
      </c>
      <c r="V4496">
        <v>162</v>
      </c>
      <c r="W4496">
        <v>7.68</v>
      </c>
      <c r="X4496">
        <v>5</v>
      </c>
      <c r="Y4496">
        <v>0.5</v>
      </c>
      <c r="Z4496">
        <v>0.32</v>
      </c>
      <c r="AA4496">
        <v>20</v>
      </c>
      <c r="AB4496">
        <v>1.4</v>
      </c>
      <c r="AC4496">
        <v>3890</v>
      </c>
      <c r="AD4496">
        <v>3</v>
      </c>
      <c r="AE4496">
        <v>0.3</v>
      </c>
      <c r="AF4496">
        <v>70</v>
      </c>
      <c r="AH4496">
        <v>36</v>
      </c>
      <c r="AI4496">
        <v>1</v>
      </c>
      <c r="AJ4496">
        <v>24</v>
      </c>
      <c r="AK4496">
        <v>22</v>
      </c>
      <c r="AL4496">
        <v>0.19</v>
      </c>
      <c r="AM4496">
        <v>5</v>
      </c>
      <c r="AN4496">
        <v>5</v>
      </c>
      <c r="AO4496">
        <v>101</v>
      </c>
      <c r="AP4496">
        <v>5</v>
      </c>
      <c r="AQ4496">
        <v>178</v>
      </c>
    </row>
    <row r="4497" spans="1:43" hidden="1" x14ac:dyDescent="0.25">
      <c r="A4497" t="s">
        <v>16724</v>
      </c>
      <c r="B4497" t="s">
        <v>16725</v>
      </c>
      <c r="C4497" s="1" t="str">
        <f t="shared" si="325"/>
        <v>21:0120</v>
      </c>
      <c r="D4497" s="1" t="str">
        <f t="shared" si="326"/>
        <v>21:0003</v>
      </c>
      <c r="E4497" t="s">
        <v>16726</v>
      </c>
      <c r="F4497" t="s">
        <v>16727</v>
      </c>
      <c r="H4497">
        <v>48.799405999999998</v>
      </c>
      <c r="I4497">
        <v>-56.463603300000003</v>
      </c>
      <c r="J4497" s="1" t="str">
        <f t="shared" si="328"/>
        <v>Till</v>
      </c>
      <c r="K4497" s="1" t="str">
        <f t="shared" si="327"/>
        <v>&lt;2 micron</v>
      </c>
      <c r="L4497">
        <v>0.1</v>
      </c>
      <c r="M4497">
        <v>7.1</v>
      </c>
      <c r="N4497">
        <v>1</v>
      </c>
      <c r="O4497">
        <v>170</v>
      </c>
      <c r="P4497">
        <v>0.25</v>
      </c>
      <c r="Q4497">
        <v>1</v>
      </c>
      <c r="R4497">
        <v>0.28000000000000003</v>
      </c>
      <c r="S4497">
        <v>0.25</v>
      </c>
      <c r="T4497">
        <v>22</v>
      </c>
      <c r="U4497">
        <v>52</v>
      </c>
      <c r="V4497">
        <v>59</v>
      </c>
      <c r="W4497">
        <v>6.41</v>
      </c>
      <c r="X4497">
        <v>5</v>
      </c>
      <c r="Y4497">
        <v>0.5</v>
      </c>
      <c r="Z4497">
        <v>0.24</v>
      </c>
      <c r="AA4497">
        <v>20</v>
      </c>
      <c r="AB4497">
        <v>1.1599999999999999</v>
      </c>
      <c r="AC4497">
        <v>1015</v>
      </c>
      <c r="AD4497">
        <v>1</v>
      </c>
      <c r="AE4497">
        <v>0.76</v>
      </c>
      <c r="AF4497">
        <v>46</v>
      </c>
      <c r="AH4497">
        <v>12</v>
      </c>
      <c r="AI4497">
        <v>4</v>
      </c>
      <c r="AJ4497">
        <v>15</v>
      </c>
      <c r="AK4497">
        <v>25</v>
      </c>
      <c r="AL4497">
        <v>0.17</v>
      </c>
      <c r="AM4497">
        <v>5</v>
      </c>
      <c r="AN4497">
        <v>5</v>
      </c>
      <c r="AO4497">
        <v>113</v>
      </c>
      <c r="AP4497">
        <v>5</v>
      </c>
      <c r="AQ4497">
        <v>98</v>
      </c>
    </row>
    <row r="4498" spans="1:43" hidden="1" x14ac:dyDescent="0.25">
      <c r="A4498" t="s">
        <v>16728</v>
      </c>
      <c r="B4498" t="s">
        <v>16729</v>
      </c>
      <c r="C4498" s="1" t="str">
        <f t="shared" si="325"/>
        <v>21:0120</v>
      </c>
      <c r="D4498" s="1" t="str">
        <f t="shared" si="326"/>
        <v>21:0003</v>
      </c>
      <c r="E4498" t="s">
        <v>16730</v>
      </c>
      <c r="F4498" t="s">
        <v>16731</v>
      </c>
      <c r="H4498">
        <v>48.810536800000001</v>
      </c>
      <c r="I4498">
        <v>-56.440676799999999</v>
      </c>
      <c r="J4498" s="1" t="str">
        <f t="shared" si="328"/>
        <v>Till</v>
      </c>
      <c r="K4498" s="1" t="str">
        <f t="shared" si="327"/>
        <v>&lt;2 micron</v>
      </c>
      <c r="L4498">
        <v>0.1</v>
      </c>
      <c r="M4498">
        <v>7.72</v>
      </c>
      <c r="N4498">
        <v>1</v>
      </c>
      <c r="O4498">
        <v>140</v>
      </c>
      <c r="P4498">
        <v>0.25</v>
      </c>
      <c r="Q4498">
        <v>6</v>
      </c>
      <c r="R4498">
        <v>0.21</v>
      </c>
      <c r="S4498">
        <v>0.25</v>
      </c>
      <c r="T4498">
        <v>18</v>
      </c>
      <c r="U4498">
        <v>64</v>
      </c>
      <c r="V4498">
        <v>73</v>
      </c>
      <c r="W4498">
        <v>4.96</v>
      </c>
      <c r="X4498">
        <v>5</v>
      </c>
      <c r="Y4498">
        <v>0.5</v>
      </c>
      <c r="Z4498">
        <v>0.2</v>
      </c>
      <c r="AA4498">
        <v>10</v>
      </c>
      <c r="AB4498">
        <v>1.01</v>
      </c>
      <c r="AC4498">
        <v>810</v>
      </c>
      <c r="AD4498">
        <v>0.5</v>
      </c>
      <c r="AE4498">
        <v>0.5</v>
      </c>
      <c r="AF4498">
        <v>45</v>
      </c>
      <c r="AH4498">
        <v>8</v>
      </c>
      <c r="AI4498">
        <v>1</v>
      </c>
      <c r="AJ4498">
        <v>17</v>
      </c>
      <c r="AK4498">
        <v>21</v>
      </c>
      <c r="AL4498">
        <v>0.22</v>
      </c>
      <c r="AM4498">
        <v>5</v>
      </c>
      <c r="AN4498">
        <v>5</v>
      </c>
      <c r="AO4498">
        <v>87</v>
      </c>
      <c r="AP4498">
        <v>10</v>
      </c>
      <c r="AQ4498">
        <v>84</v>
      </c>
    </row>
    <row r="4499" spans="1:43" hidden="1" x14ac:dyDescent="0.25">
      <c r="A4499" t="s">
        <v>16732</v>
      </c>
      <c r="B4499" t="s">
        <v>16733</v>
      </c>
      <c r="C4499" s="1" t="str">
        <f t="shared" si="325"/>
        <v>21:0120</v>
      </c>
      <c r="D4499" s="1" t="str">
        <f t="shared" si="326"/>
        <v>21:0003</v>
      </c>
      <c r="E4499" t="s">
        <v>16734</v>
      </c>
      <c r="F4499" t="s">
        <v>16735</v>
      </c>
      <c r="H4499">
        <v>48.797659099999997</v>
      </c>
      <c r="I4499">
        <v>-56.428565200000001</v>
      </c>
      <c r="J4499" s="1" t="str">
        <f t="shared" si="328"/>
        <v>Till</v>
      </c>
      <c r="K4499" s="1" t="str">
        <f t="shared" si="327"/>
        <v>&lt;2 micron</v>
      </c>
      <c r="L4499">
        <v>0.1</v>
      </c>
      <c r="M4499">
        <v>5.33</v>
      </c>
      <c r="N4499">
        <v>122</v>
      </c>
      <c r="O4499">
        <v>130</v>
      </c>
      <c r="P4499">
        <v>0.25</v>
      </c>
      <c r="Q4499">
        <v>1</v>
      </c>
      <c r="R4499">
        <v>0.32</v>
      </c>
      <c r="S4499">
        <v>0.25</v>
      </c>
      <c r="T4499">
        <v>99</v>
      </c>
      <c r="U4499">
        <v>33</v>
      </c>
      <c r="V4499">
        <v>240</v>
      </c>
      <c r="W4499">
        <v>8.06</v>
      </c>
      <c r="X4499">
        <v>5</v>
      </c>
      <c r="Y4499">
        <v>0.5</v>
      </c>
      <c r="Z4499">
        <v>0.2</v>
      </c>
      <c r="AA4499">
        <v>30</v>
      </c>
      <c r="AB4499">
        <v>1.1599999999999999</v>
      </c>
      <c r="AC4499">
        <v>6915</v>
      </c>
      <c r="AD4499">
        <v>4</v>
      </c>
      <c r="AE4499">
        <v>0.41</v>
      </c>
      <c r="AF4499">
        <v>78</v>
      </c>
      <c r="AH4499">
        <v>86</v>
      </c>
      <c r="AI4499">
        <v>4</v>
      </c>
      <c r="AJ4499">
        <v>22</v>
      </c>
      <c r="AK4499">
        <v>20</v>
      </c>
      <c r="AL4499">
        <v>0.15</v>
      </c>
      <c r="AM4499">
        <v>5</v>
      </c>
      <c r="AN4499">
        <v>5</v>
      </c>
      <c r="AO4499">
        <v>89</v>
      </c>
      <c r="AP4499">
        <v>10</v>
      </c>
      <c r="AQ4499">
        <v>192</v>
      </c>
    </row>
    <row r="4500" spans="1:43" hidden="1" x14ac:dyDescent="0.25">
      <c r="A4500" t="s">
        <v>16736</v>
      </c>
      <c r="B4500" t="s">
        <v>16737</v>
      </c>
      <c r="C4500" s="1" t="str">
        <f t="shared" si="325"/>
        <v>21:0120</v>
      </c>
      <c r="D4500" s="1" t="str">
        <f t="shared" si="326"/>
        <v>21:0003</v>
      </c>
      <c r="E4500" t="s">
        <v>16738</v>
      </c>
      <c r="F4500" t="s">
        <v>16739</v>
      </c>
      <c r="H4500">
        <v>48.799010000000003</v>
      </c>
      <c r="I4500">
        <v>-56.428890299999999</v>
      </c>
      <c r="J4500" s="1" t="str">
        <f t="shared" si="328"/>
        <v>Till</v>
      </c>
      <c r="K4500" s="1" t="str">
        <f t="shared" si="327"/>
        <v>&lt;2 micron</v>
      </c>
      <c r="L4500">
        <v>0.1</v>
      </c>
      <c r="M4500">
        <v>4.66</v>
      </c>
      <c r="N4500">
        <v>70</v>
      </c>
      <c r="O4500">
        <v>110</v>
      </c>
      <c r="P4500">
        <v>0.25</v>
      </c>
      <c r="Q4500">
        <v>4</v>
      </c>
      <c r="R4500">
        <v>0.28999999999999998</v>
      </c>
      <c r="S4500">
        <v>0.25</v>
      </c>
      <c r="T4500">
        <v>41</v>
      </c>
      <c r="U4500">
        <v>43</v>
      </c>
      <c r="V4500">
        <v>187</v>
      </c>
      <c r="W4500">
        <v>6.75</v>
      </c>
      <c r="X4500">
        <v>5</v>
      </c>
      <c r="Y4500">
        <v>0.5</v>
      </c>
      <c r="Z4500">
        <v>0.27</v>
      </c>
      <c r="AA4500">
        <v>20</v>
      </c>
      <c r="AB4500">
        <v>1.49</v>
      </c>
      <c r="AC4500">
        <v>3055</v>
      </c>
      <c r="AD4500">
        <v>0.5</v>
      </c>
      <c r="AE4500">
        <v>0.6</v>
      </c>
      <c r="AF4500">
        <v>64</v>
      </c>
      <c r="AH4500">
        <v>36</v>
      </c>
      <c r="AI4500">
        <v>1</v>
      </c>
      <c r="AJ4500">
        <v>18</v>
      </c>
      <c r="AK4500">
        <v>22</v>
      </c>
      <c r="AL4500">
        <v>0.15</v>
      </c>
      <c r="AM4500">
        <v>5</v>
      </c>
      <c r="AN4500">
        <v>5</v>
      </c>
      <c r="AO4500">
        <v>89</v>
      </c>
      <c r="AP4500">
        <v>10</v>
      </c>
      <c r="AQ4500">
        <v>174</v>
      </c>
    </row>
    <row r="4501" spans="1:43" hidden="1" x14ac:dyDescent="0.25">
      <c r="A4501" t="s">
        <v>16740</v>
      </c>
      <c r="B4501" t="s">
        <v>16741</v>
      </c>
      <c r="C4501" s="1" t="str">
        <f t="shared" si="325"/>
        <v>21:0120</v>
      </c>
      <c r="D4501" s="1" t="str">
        <f t="shared" si="326"/>
        <v>21:0003</v>
      </c>
      <c r="E4501" t="s">
        <v>16742</v>
      </c>
      <c r="F4501" t="s">
        <v>16743</v>
      </c>
      <c r="H4501">
        <v>48.827215099999997</v>
      </c>
      <c r="I4501">
        <v>-56.404052499999999</v>
      </c>
      <c r="J4501" s="1" t="str">
        <f t="shared" si="328"/>
        <v>Till</v>
      </c>
      <c r="K4501" s="1" t="str">
        <f t="shared" si="327"/>
        <v>&lt;2 micron</v>
      </c>
      <c r="L4501">
        <v>0.1</v>
      </c>
      <c r="M4501">
        <v>6.13</v>
      </c>
      <c r="N4501">
        <v>18</v>
      </c>
      <c r="O4501">
        <v>120</v>
      </c>
      <c r="P4501">
        <v>0.25</v>
      </c>
      <c r="Q4501">
        <v>1</v>
      </c>
      <c r="R4501">
        <v>0.24</v>
      </c>
      <c r="S4501">
        <v>0.25</v>
      </c>
      <c r="T4501">
        <v>27</v>
      </c>
      <c r="U4501">
        <v>51</v>
      </c>
      <c r="V4501">
        <v>141</v>
      </c>
      <c r="W4501">
        <v>5.88</v>
      </c>
      <c r="X4501">
        <v>5</v>
      </c>
      <c r="Y4501">
        <v>0.5</v>
      </c>
      <c r="Z4501">
        <v>0.25</v>
      </c>
      <c r="AA4501">
        <v>20</v>
      </c>
      <c r="AB4501">
        <v>1.19</v>
      </c>
      <c r="AC4501">
        <v>2420</v>
      </c>
      <c r="AD4501">
        <v>2</v>
      </c>
      <c r="AE4501">
        <v>0.45</v>
      </c>
      <c r="AF4501">
        <v>57</v>
      </c>
      <c r="AH4501">
        <v>20</v>
      </c>
      <c r="AI4501">
        <v>1</v>
      </c>
      <c r="AJ4501">
        <v>16</v>
      </c>
      <c r="AK4501">
        <v>21</v>
      </c>
      <c r="AL4501">
        <v>0.16</v>
      </c>
      <c r="AM4501">
        <v>5</v>
      </c>
      <c r="AN4501">
        <v>5</v>
      </c>
      <c r="AO4501">
        <v>82</v>
      </c>
      <c r="AP4501">
        <v>10</v>
      </c>
      <c r="AQ4501">
        <v>114</v>
      </c>
    </row>
    <row r="4502" spans="1:43" hidden="1" x14ac:dyDescent="0.25">
      <c r="A4502" t="s">
        <v>16744</v>
      </c>
      <c r="B4502" t="s">
        <v>16745</v>
      </c>
      <c r="C4502" s="1" t="str">
        <f t="shared" si="325"/>
        <v>21:0120</v>
      </c>
      <c r="D4502" s="1" t="str">
        <f t="shared" si="326"/>
        <v>21:0003</v>
      </c>
      <c r="E4502" t="s">
        <v>16746</v>
      </c>
      <c r="F4502" t="s">
        <v>16747</v>
      </c>
      <c r="H4502">
        <v>48.827836099999999</v>
      </c>
      <c r="I4502">
        <v>-56.437762399999997</v>
      </c>
      <c r="J4502" s="1" t="str">
        <f t="shared" si="328"/>
        <v>Till</v>
      </c>
      <c r="K4502" s="1" t="str">
        <f t="shared" si="327"/>
        <v>&lt;2 micron</v>
      </c>
      <c r="L4502">
        <v>0.1</v>
      </c>
      <c r="M4502">
        <v>7.5</v>
      </c>
      <c r="N4502">
        <v>6</v>
      </c>
      <c r="O4502">
        <v>130</v>
      </c>
      <c r="P4502">
        <v>0.25</v>
      </c>
      <c r="Q4502">
        <v>6</v>
      </c>
      <c r="R4502">
        <v>0.23</v>
      </c>
      <c r="S4502">
        <v>0.25</v>
      </c>
      <c r="T4502">
        <v>22</v>
      </c>
      <c r="U4502">
        <v>67</v>
      </c>
      <c r="V4502">
        <v>62</v>
      </c>
      <c r="W4502">
        <v>4.47</v>
      </c>
      <c r="X4502">
        <v>5</v>
      </c>
      <c r="Y4502">
        <v>0.5</v>
      </c>
      <c r="Z4502">
        <v>0.21</v>
      </c>
      <c r="AA4502">
        <v>10</v>
      </c>
      <c r="AB4502">
        <v>0.99</v>
      </c>
      <c r="AC4502">
        <v>700</v>
      </c>
      <c r="AD4502">
        <v>1</v>
      </c>
      <c r="AE4502">
        <v>1.42</v>
      </c>
      <c r="AF4502">
        <v>38</v>
      </c>
      <c r="AH4502">
        <v>16</v>
      </c>
      <c r="AI4502">
        <v>1</v>
      </c>
      <c r="AJ4502">
        <v>14</v>
      </c>
      <c r="AK4502">
        <v>22</v>
      </c>
      <c r="AL4502">
        <v>0.1</v>
      </c>
      <c r="AM4502">
        <v>5</v>
      </c>
      <c r="AN4502">
        <v>5</v>
      </c>
      <c r="AO4502">
        <v>91</v>
      </c>
      <c r="AP4502">
        <v>10</v>
      </c>
      <c r="AQ4502">
        <v>86</v>
      </c>
    </row>
    <row r="4503" spans="1:43" hidden="1" x14ac:dyDescent="0.25">
      <c r="A4503" t="s">
        <v>16748</v>
      </c>
      <c r="B4503" t="s">
        <v>16749</v>
      </c>
      <c r="C4503" s="1" t="str">
        <f t="shared" ref="C4503:C4566" si="329">HYPERLINK("http://geochem.nrcan.gc.ca/cdogs/content/bdl/bdl210120_e.htm", "21:0120")</f>
        <v>21:0120</v>
      </c>
      <c r="D4503" s="1" t="str">
        <f t="shared" ref="D4503:D4566" si="330">HYPERLINK("http://geochem.nrcan.gc.ca/cdogs/content/svy/svy210003_e.htm", "21:0003")</f>
        <v>21:0003</v>
      </c>
      <c r="E4503" t="s">
        <v>16750</v>
      </c>
      <c r="F4503" t="s">
        <v>16751</v>
      </c>
      <c r="H4503">
        <v>48.870734599999999</v>
      </c>
      <c r="I4503">
        <v>-56.384454699999999</v>
      </c>
      <c r="J4503" s="1" t="str">
        <f t="shared" si="328"/>
        <v>Till</v>
      </c>
      <c r="K4503" s="1" t="str">
        <f t="shared" ref="K4503:K4566" si="331">HYPERLINK("http://geochem.nrcan.gc.ca/cdogs/content/kwd/kwd080003_e.htm", "&lt;2 micron")</f>
        <v>&lt;2 micron</v>
      </c>
      <c r="L4503">
        <v>0.1</v>
      </c>
      <c r="M4503">
        <v>7.05</v>
      </c>
      <c r="N4503">
        <v>18</v>
      </c>
      <c r="O4503">
        <v>130</v>
      </c>
      <c r="P4503">
        <v>0.25</v>
      </c>
      <c r="Q4503">
        <v>4</v>
      </c>
      <c r="R4503">
        <v>0.24</v>
      </c>
      <c r="S4503">
        <v>0.25</v>
      </c>
      <c r="T4503">
        <v>16</v>
      </c>
      <c r="U4503">
        <v>90</v>
      </c>
      <c r="V4503">
        <v>99</v>
      </c>
      <c r="W4503">
        <v>5.04</v>
      </c>
      <c r="X4503">
        <v>5</v>
      </c>
      <c r="Y4503">
        <v>0.5</v>
      </c>
      <c r="Z4503">
        <v>0.11</v>
      </c>
      <c r="AA4503">
        <v>20</v>
      </c>
      <c r="AB4503">
        <v>0.96</v>
      </c>
      <c r="AC4503">
        <v>1625</v>
      </c>
      <c r="AD4503">
        <v>0.5</v>
      </c>
      <c r="AE4503">
        <v>0.69</v>
      </c>
      <c r="AF4503">
        <v>34</v>
      </c>
      <c r="AH4503">
        <v>26</v>
      </c>
      <c r="AI4503">
        <v>1</v>
      </c>
      <c r="AJ4503">
        <v>20</v>
      </c>
      <c r="AK4503">
        <v>18</v>
      </c>
      <c r="AL4503">
        <v>0.32</v>
      </c>
      <c r="AM4503">
        <v>5</v>
      </c>
      <c r="AN4503">
        <v>5</v>
      </c>
      <c r="AO4503">
        <v>145</v>
      </c>
      <c r="AP4503">
        <v>10</v>
      </c>
      <c r="AQ4503">
        <v>58</v>
      </c>
    </row>
    <row r="4504" spans="1:43" hidden="1" x14ac:dyDescent="0.25">
      <c r="A4504" t="s">
        <v>16752</v>
      </c>
      <c r="B4504" t="s">
        <v>16753</v>
      </c>
      <c r="C4504" s="1" t="str">
        <f t="shared" si="329"/>
        <v>21:0120</v>
      </c>
      <c r="D4504" s="1" t="str">
        <f t="shared" si="330"/>
        <v>21:0003</v>
      </c>
      <c r="E4504" t="s">
        <v>16754</v>
      </c>
      <c r="F4504" t="s">
        <v>16755</v>
      </c>
      <c r="H4504">
        <v>48.867769799999998</v>
      </c>
      <c r="I4504">
        <v>-56.352519000000001</v>
      </c>
      <c r="J4504" s="1" t="str">
        <f t="shared" si="328"/>
        <v>Till</v>
      </c>
      <c r="K4504" s="1" t="str">
        <f t="shared" si="331"/>
        <v>&lt;2 micron</v>
      </c>
      <c r="L4504">
        <v>0.1</v>
      </c>
      <c r="M4504">
        <v>6.17</v>
      </c>
      <c r="N4504">
        <v>14</v>
      </c>
      <c r="O4504">
        <v>130</v>
      </c>
      <c r="P4504">
        <v>0.25</v>
      </c>
      <c r="Q4504">
        <v>1</v>
      </c>
      <c r="R4504">
        <v>0.33</v>
      </c>
      <c r="S4504">
        <v>0.25</v>
      </c>
      <c r="T4504">
        <v>18</v>
      </c>
      <c r="U4504">
        <v>68</v>
      </c>
      <c r="V4504">
        <v>109</v>
      </c>
      <c r="W4504">
        <v>5.4</v>
      </c>
      <c r="X4504">
        <v>40</v>
      </c>
      <c r="Y4504">
        <v>0.5</v>
      </c>
      <c r="Z4504">
        <v>0.24</v>
      </c>
      <c r="AA4504">
        <v>20</v>
      </c>
      <c r="AB4504">
        <v>1.1100000000000001</v>
      </c>
      <c r="AC4504">
        <v>915</v>
      </c>
      <c r="AD4504">
        <v>2</v>
      </c>
      <c r="AE4504">
        <v>0.52</v>
      </c>
      <c r="AF4504">
        <v>55</v>
      </c>
      <c r="AH4504">
        <v>16</v>
      </c>
      <c r="AI4504">
        <v>1</v>
      </c>
      <c r="AJ4504">
        <v>20</v>
      </c>
      <c r="AK4504">
        <v>26</v>
      </c>
      <c r="AL4504">
        <v>0.27</v>
      </c>
      <c r="AM4504">
        <v>5</v>
      </c>
      <c r="AN4504">
        <v>5</v>
      </c>
      <c r="AO4504">
        <v>103</v>
      </c>
      <c r="AP4504">
        <v>5</v>
      </c>
      <c r="AQ4504">
        <v>100</v>
      </c>
    </row>
    <row r="4505" spans="1:43" hidden="1" x14ac:dyDescent="0.25">
      <c r="A4505" t="s">
        <v>16756</v>
      </c>
      <c r="B4505" t="s">
        <v>16757</v>
      </c>
      <c r="C4505" s="1" t="str">
        <f t="shared" si="329"/>
        <v>21:0120</v>
      </c>
      <c r="D4505" s="1" t="str">
        <f t="shared" si="330"/>
        <v>21:0003</v>
      </c>
      <c r="E4505" t="s">
        <v>16758</v>
      </c>
      <c r="F4505" t="s">
        <v>16759</v>
      </c>
      <c r="H4505">
        <v>48.869570199999998</v>
      </c>
      <c r="I4505">
        <v>-56.337088999999999</v>
      </c>
      <c r="J4505" s="1" t="str">
        <f t="shared" si="328"/>
        <v>Till</v>
      </c>
      <c r="K4505" s="1" t="str">
        <f t="shared" si="331"/>
        <v>&lt;2 micron</v>
      </c>
      <c r="L4505">
        <v>0.1</v>
      </c>
      <c r="M4505">
        <v>8.16</v>
      </c>
      <c r="N4505">
        <v>1</v>
      </c>
      <c r="O4505">
        <v>80</v>
      </c>
      <c r="P4505">
        <v>0.25</v>
      </c>
      <c r="Q4505">
        <v>1</v>
      </c>
      <c r="R4505">
        <v>0.17</v>
      </c>
      <c r="S4505">
        <v>0.5</v>
      </c>
      <c r="T4505">
        <v>9</v>
      </c>
      <c r="U4505">
        <v>54</v>
      </c>
      <c r="V4505">
        <v>42</v>
      </c>
      <c r="W4505">
        <v>3.56</v>
      </c>
      <c r="X4505">
        <v>20</v>
      </c>
      <c r="Y4505">
        <v>0.5</v>
      </c>
      <c r="Z4505">
        <v>0.14000000000000001</v>
      </c>
      <c r="AA4505">
        <v>10</v>
      </c>
      <c r="AB4505">
        <v>0.56999999999999995</v>
      </c>
      <c r="AC4505">
        <v>350</v>
      </c>
      <c r="AD4505">
        <v>1</v>
      </c>
      <c r="AE4505">
        <v>2.63</v>
      </c>
      <c r="AF4505">
        <v>27</v>
      </c>
      <c r="AH4505">
        <v>6</v>
      </c>
      <c r="AI4505">
        <v>1</v>
      </c>
      <c r="AJ4505">
        <v>12</v>
      </c>
      <c r="AK4505">
        <v>14</v>
      </c>
      <c r="AL4505">
        <v>0.13</v>
      </c>
      <c r="AM4505">
        <v>5</v>
      </c>
      <c r="AN4505">
        <v>5</v>
      </c>
      <c r="AO4505">
        <v>52</v>
      </c>
      <c r="AP4505">
        <v>5</v>
      </c>
      <c r="AQ4505">
        <v>48</v>
      </c>
    </row>
    <row r="4506" spans="1:43" hidden="1" x14ac:dyDescent="0.25">
      <c r="A4506" t="s">
        <v>16760</v>
      </c>
      <c r="B4506" t="s">
        <v>16761</v>
      </c>
      <c r="C4506" s="1" t="str">
        <f t="shared" si="329"/>
        <v>21:0120</v>
      </c>
      <c r="D4506" s="1" t="str">
        <f t="shared" si="330"/>
        <v>21:0003</v>
      </c>
      <c r="E4506" t="s">
        <v>16762</v>
      </c>
      <c r="F4506" t="s">
        <v>16763</v>
      </c>
      <c r="H4506">
        <v>48.849884500000002</v>
      </c>
      <c r="I4506">
        <v>-56.355064599999999</v>
      </c>
      <c r="J4506" s="1" t="str">
        <f t="shared" si="328"/>
        <v>Till</v>
      </c>
      <c r="K4506" s="1" t="str">
        <f t="shared" si="331"/>
        <v>&lt;2 micron</v>
      </c>
      <c r="L4506">
        <v>0.1</v>
      </c>
      <c r="M4506">
        <v>4.91</v>
      </c>
      <c r="N4506">
        <v>18</v>
      </c>
      <c r="O4506">
        <v>150</v>
      </c>
      <c r="P4506">
        <v>0.25</v>
      </c>
      <c r="Q4506">
        <v>1</v>
      </c>
      <c r="R4506">
        <v>0.19</v>
      </c>
      <c r="S4506">
        <v>0.25</v>
      </c>
      <c r="T4506">
        <v>23</v>
      </c>
      <c r="U4506">
        <v>48</v>
      </c>
      <c r="V4506">
        <v>99</v>
      </c>
      <c r="W4506">
        <v>6.74</v>
      </c>
      <c r="X4506">
        <v>20</v>
      </c>
      <c r="Y4506">
        <v>0.5</v>
      </c>
      <c r="Z4506">
        <v>0.31</v>
      </c>
      <c r="AA4506">
        <v>20</v>
      </c>
      <c r="AB4506">
        <v>1.31</v>
      </c>
      <c r="AC4506">
        <v>2440</v>
      </c>
      <c r="AD4506">
        <v>2</v>
      </c>
      <c r="AE4506">
        <v>0.33</v>
      </c>
      <c r="AF4506">
        <v>46</v>
      </c>
      <c r="AH4506">
        <v>30</v>
      </c>
      <c r="AI4506">
        <v>2</v>
      </c>
      <c r="AJ4506">
        <v>18</v>
      </c>
      <c r="AK4506">
        <v>18</v>
      </c>
      <c r="AL4506">
        <v>0.12</v>
      </c>
      <c r="AM4506">
        <v>5</v>
      </c>
      <c r="AN4506">
        <v>5</v>
      </c>
      <c r="AO4506">
        <v>91</v>
      </c>
      <c r="AP4506">
        <v>5</v>
      </c>
      <c r="AQ4506">
        <v>134</v>
      </c>
    </row>
    <row r="4507" spans="1:43" hidden="1" x14ac:dyDescent="0.25">
      <c r="A4507" t="s">
        <v>16764</v>
      </c>
      <c r="B4507" t="s">
        <v>16765</v>
      </c>
      <c r="C4507" s="1" t="str">
        <f t="shared" si="329"/>
        <v>21:0120</v>
      </c>
      <c r="D4507" s="1" t="str">
        <f t="shared" si="330"/>
        <v>21:0003</v>
      </c>
      <c r="E4507" t="s">
        <v>16766</v>
      </c>
      <c r="F4507" t="s">
        <v>16767</v>
      </c>
      <c r="H4507">
        <v>48.880891200000001</v>
      </c>
      <c r="I4507">
        <v>-56.275567299999999</v>
      </c>
      <c r="J4507" s="1" t="str">
        <f t="shared" si="328"/>
        <v>Till</v>
      </c>
      <c r="K4507" s="1" t="str">
        <f t="shared" si="331"/>
        <v>&lt;2 micron</v>
      </c>
      <c r="L4507">
        <v>0.1</v>
      </c>
      <c r="M4507">
        <v>5.51</v>
      </c>
      <c r="N4507">
        <v>1</v>
      </c>
      <c r="O4507">
        <v>100</v>
      </c>
      <c r="P4507">
        <v>0.25</v>
      </c>
      <c r="Q4507">
        <v>2</v>
      </c>
      <c r="R4507">
        <v>0.18</v>
      </c>
      <c r="S4507">
        <v>0.25</v>
      </c>
      <c r="T4507">
        <v>15</v>
      </c>
      <c r="U4507">
        <v>41</v>
      </c>
      <c r="V4507">
        <v>28</v>
      </c>
      <c r="W4507">
        <v>3.64</v>
      </c>
      <c r="X4507">
        <v>50</v>
      </c>
      <c r="Y4507">
        <v>0.5</v>
      </c>
      <c r="Z4507">
        <v>0.14000000000000001</v>
      </c>
      <c r="AA4507">
        <v>10</v>
      </c>
      <c r="AB4507">
        <v>0.65</v>
      </c>
      <c r="AC4507">
        <v>665</v>
      </c>
      <c r="AD4507">
        <v>2</v>
      </c>
      <c r="AE4507">
        <v>1.03</v>
      </c>
      <c r="AF4507">
        <v>23</v>
      </c>
      <c r="AH4507">
        <v>24</v>
      </c>
      <c r="AI4507">
        <v>1</v>
      </c>
      <c r="AJ4507">
        <v>11</v>
      </c>
      <c r="AK4507">
        <v>12</v>
      </c>
      <c r="AL4507">
        <v>0.17</v>
      </c>
      <c r="AM4507">
        <v>5</v>
      </c>
      <c r="AN4507">
        <v>5</v>
      </c>
      <c r="AO4507">
        <v>102</v>
      </c>
      <c r="AP4507">
        <v>5</v>
      </c>
      <c r="AQ4507">
        <v>102</v>
      </c>
    </row>
    <row r="4508" spans="1:43" hidden="1" x14ac:dyDescent="0.25">
      <c r="A4508" t="s">
        <v>16768</v>
      </c>
      <c r="B4508" t="s">
        <v>16769</v>
      </c>
      <c r="C4508" s="1" t="str">
        <f t="shared" si="329"/>
        <v>21:0120</v>
      </c>
      <c r="D4508" s="1" t="str">
        <f t="shared" si="330"/>
        <v>21:0003</v>
      </c>
      <c r="E4508" t="s">
        <v>16770</v>
      </c>
      <c r="F4508" t="s">
        <v>16771</v>
      </c>
      <c r="H4508">
        <v>48.865711599999997</v>
      </c>
      <c r="I4508">
        <v>-56.293509999999998</v>
      </c>
      <c r="J4508" s="1" t="str">
        <f t="shared" si="328"/>
        <v>Till</v>
      </c>
      <c r="K4508" s="1" t="str">
        <f t="shared" si="331"/>
        <v>&lt;2 micron</v>
      </c>
      <c r="L4508">
        <v>0.1</v>
      </c>
      <c r="M4508">
        <v>5.55</v>
      </c>
      <c r="N4508">
        <v>36</v>
      </c>
      <c r="O4508">
        <v>130</v>
      </c>
      <c r="P4508">
        <v>0.25</v>
      </c>
      <c r="Q4508">
        <v>6</v>
      </c>
      <c r="R4508">
        <v>0.21</v>
      </c>
      <c r="S4508">
        <v>0.25</v>
      </c>
      <c r="T4508">
        <v>39</v>
      </c>
      <c r="U4508">
        <v>39</v>
      </c>
      <c r="V4508">
        <v>121</v>
      </c>
      <c r="W4508">
        <v>6.47</v>
      </c>
      <c r="X4508">
        <v>30</v>
      </c>
      <c r="Y4508">
        <v>0.5</v>
      </c>
      <c r="Z4508">
        <v>0.25</v>
      </c>
      <c r="AA4508">
        <v>20</v>
      </c>
      <c r="AB4508">
        <v>1.21</v>
      </c>
      <c r="AC4508">
        <v>3175</v>
      </c>
      <c r="AD4508">
        <v>2</v>
      </c>
      <c r="AE4508">
        <v>0.34</v>
      </c>
      <c r="AF4508">
        <v>57</v>
      </c>
      <c r="AH4508">
        <v>36</v>
      </c>
      <c r="AI4508">
        <v>2</v>
      </c>
      <c r="AJ4508">
        <v>21</v>
      </c>
      <c r="AK4508">
        <v>16</v>
      </c>
      <c r="AL4508">
        <v>0.18</v>
      </c>
      <c r="AM4508">
        <v>5</v>
      </c>
      <c r="AN4508">
        <v>5</v>
      </c>
      <c r="AO4508">
        <v>83</v>
      </c>
      <c r="AP4508">
        <v>5</v>
      </c>
      <c r="AQ4508">
        <v>142</v>
      </c>
    </row>
    <row r="4509" spans="1:43" hidden="1" x14ac:dyDescent="0.25">
      <c r="A4509" t="s">
        <v>16772</v>
      </c>
      <c r="B4509" t="s">
        <v>16773</v>
      </c>
      <c r="C4509" s="1" t="str">
        <f t="shared" si="329"/>
        <v>21:0120</v>
      </c>
      <c r="D4509" s="1" t="str">
        <f t="shared" si="330"/>
        <v>21:0003</v>
      </c>
      <c r="E4509" t="s">
        <v>16774</v>
      </c>
      <c r="F4509" t="s">
        <v>16775</v>
      </c>
      <c r="H4509">
        <v>48.8379166</v>
      </c>
      <c r="I4509">
        <v>-56.308207099999997</v>
      </c>
      <c r="J4509" s="1" t="str">
        <f t="shared" si="328"/>
        <v>Till</v>
      </c>
      <c r="K4509" s="1" t="str">
        <f t="shared" si="331"/>
        <v>&lt;2 micron</v>
      </c>
      <c r="L4509">
        <v>0.1</v>
      </c>
      <c r="M4509">
        <v>4.92</v>
      </c>
      <c r="N4509">
        <v>18</v>
      </c>
      <c r="O4509">
        <v>150</v>
      </c>
      <c r="P4509">
        <v>0.25</v>
      </c>
      <c r="Q4509">
        <v>2</v>
      </c>
      <c r="R4509">
        <v>0.28000000000000003</v>
      </c>
      <c r="S4509">
        <v>0.25</v>
      </c>
      <c r="T4509">
        <v>34</v>
      </c>
      <c r="U4509">
        <v>33</v>
      </c>
      <c r="V4509">
        <v>134</v>
      </c>
      <c r="W4509">
        <v>6.83</v>
      </c>
      <c r="X4509">
        <v>30</v>
      </c>
      <c r="Y4509">
        <v>0.5</v>
      </c>
      <c r="Z4509">
        <v>0.33</v>
      </c>
      <c r="AA4509">
        <v>20</v>
      </c>
      <c r="AB4509">
        <v>1.34</v>
      </c>
      <c r="AC4509">
        <v>3035</v>
      </c>
      <c r="AD4509">
        <v>3</v>
      </c>
      <c r="AE4509">
        <v>0.27</v>
      </c>
      <c r="AF4509">
        <v>57</v>
      </c>
      <c r="AH4509">
        <v>24</v>
      </c>
      <c r="AI4509">
        <v>2</v>
      </c>
      <c r="AJ4509">
        <v>19</v>
      </c>
      <c r="AK4509">
        <v>20</v>
      </c>
      <c r="AL4509">
        <v>0.19</v>
      </c>
      <c r="AM4509">
        <v>5</v>
      </c>
      <c r="AN4509">
        <v>5</v>
      </c>
      <c r="AO4509">
        <v>86</v>
      </c>
      <c r="AP4509">
        <v>5</v>
      </c>
      <c r="AQ4509">
        <v>212</v>
      </c>
    </row>
    <row r="4510" spans="1:43" hidden="1" x14ac:dyDescent="0.25">
      <c r="A4510" t="s">
        <v>16776</v>
      </c>
      <c r="B4510" t="s">
        <v>16777</v>
      </c>
      <c r="C4510" s="1" t="str">
        <f t="shared" si="329"/>
        <v>21:0120</v>
      </c>
      <c r="D4510" s="1" t="str">
        <f t="shared" si="330"/>
        <v>21:0003</v>
      </c>
      <c r="E4510" t="s">
        <v>16778</v>
      </c>
      <c r="F4510" t="s">
        <v>16779</v>
      </c>
      <c r="H4510">
        <v>48.900535300000001</v>
      </c>
      <c r="I4510">
        <v>-56.186596199999997</v>
      </c>
      <c r="J4510" s="1" t="str">
        <f t="shared" si="328"/>
        <v>Till</v>
      </c>
      <c r="K4510" s="1" t="str">
        <f t="shared" si="331"/>
        <v>&lt;2 micron</v>
      </c>
      <c r="L4510">
        <v>0.1</v>
      </c>
      <c r="M4510">
        <v>5.87</v>
      </c>
      <c r="N4510">
        <v>44</v>
      </c>
      <c r="O4510">
        <v>110</v>
      </c>
      <c r="P4510">
        <v>0.25</v>
      </c>
      <c r="Q4510">
        <v>2</v>
      </c>
      <c r="R4510">
        <v>0.21</v>
      </c>
      <c r="S4510">
        <v>0.25</v>
      </c>
      <c r="T4510">
        <v>73</v>
      </c>
      <c r="U4510">
        <v>54</v>
      </c>
      <c r="V4510">
        <v>180</v>
      </c>
      <c r="W4510">
        <v>7.67</v>
      </c>
      <c r="X4510">
        <v>30</v>
      </c>
      <c r="Y4510">
        <v>0.5</v>
      </c>
      <c r="Z4510">
        <v>0.23</v>
      </c>
      <c r="AA4510">
        <v>20</v>
      </c>
      <c r="AB4510">
        <v>1.39</v>
      </c>
      <c r="AC4510">
        <v>2620</v>
      </c>
      <c r="AD4510">
        <v>6</v>
      </c>
      <c r="AE4510">
        <v>0.38</v>
      </c>
      <c r="AF4510">
        <v>151</v>
      </c>
      <c r="AH4510">
        <v>58</v>
      </c>
      <c r="AI4510">
        <v>2</v>
      </c>
      <c r="AJ4510">
        <v>17</v>
      </c>
      <c r="AK4510">
        <v>15</v>
      </c>
      <c r="AL4510">
        <v>0.2</v>
      </c>
      <c r="AM4510">
        <v>5</v>
      </c>
      <c r="AN4510">
        <v>5</v>
      </c>
      <c r="AO4510">
        <v>85</v>
      </c>
      <c r="AP4510">
        <v>5</v>
      </c>
      <c r="AQ4510">
        <v>246</v>
      </c>
    </row>
    <row r="4511" spans="1:43" hidden="1" x14ac:dyDescent="0.25">
      <c r="A4511" t="s">
        <v>16780</v>
      </c>
      <c r="B4511" t="s">
        <v>16781</v>
      </c>
      <c r="C4511" s="1" t="str">
        <f t="shared" si="329"/>
        <v>21:0120</v>
      </c>
      <c r="D4511" s="1" t="str">
        <f t="shared" si="330"/>
        <v>21:0003</v>
      </c>
      <c r="E4511" t="s">
        <v>16782</v>
      </c>
      <c r="F4511" t="s">
        <v>16783</v>
      </c>
      <c r="H4511">
        <v>48.9450596</v>
      </c>
      <c r="I4511">
        <v>-56.218650799999999</v>
      </c>
      <c r="J4511" s="1" t="str">
        <f t="shared" si="328"/>
        <v>Till</v>
      </c>
      <c r="K4511" s="1" t="str">
        <f t="shared" si="331"/>
        <v>&lt;2 micron</v>
      </c>
      <c r="L4511">
        <v>0.1</v>
      </c>
      <c r="M4511">
        <v>4.95</v>
      </c>
      <c r="N4511">
        <v>16</v>
      </c>
      <c r="O4511">
        <v>100</v>
      </c>
      <c r="P4511">
        <v>0.25</v>
      </c>
      <c r="Q4511">
        <v>1</v>
      </c>
      <c r="R4511">
        <v>0.47</v>
      </c>
      <c r="S4511">
        <v>0.25</v>
      </c>
      <c r="T4511">
        <v>26</v>
      </c>
      <c r="U4511">
        <v>57</v>
      </c>
      <c r="V4511">
        <v>86</v>
      </c>
      <c r="W4511">
        <v>4.87</v>
      </c>
      <c r="X4511">
        <v>20</v>
      </c>
      <c r="Y4511">
        <v>0.5</v>
      </c>
      <c r="Z4511">
        <v>0.21</v>
      </c>
      <c r="AA4511">
        <v>20</v>
      </c>
      <c r="AB4511">
        <v>1.22</v>
      </c>
      <c r="AC4511">
        <v>1100</v>
      </c>
      <c r="AD4511">
        <v>0.5</v>
      </c>
      <c r="AE4511">
        <v>0.31</v>
      </c>
      <c r="AF4511">
        <v>46</v>
      </c>
      <c r="AH4511">
        <v>30</v>
      </c>
      <c r="AI4511">
        <v>1</v>
      </c>
      <c r="AJ4511">
        <v>20</v>
      </c>
      <c r="AK4511">
        <v>30</v>
      </c>
      <c r="AL4511">
        <v>0.15</v>
      </c>
      <c r="AM4511">
        <v>5</v>
      </c>
      <c r="AN4511">
        <v>5</v>
      </c>
      <c r="AO4511">
        <v>99</v>
      </c>
      <c r="AP4511">
        <v>5</v>
      </c>
      <c r="AQ4511">
        <v>116</v>
      </c>
    </row>
    <row r="4512" spans="1:43" hidden="1" x14ac:dyDescent="0.25">
      <c r="A4512" t="s">
        <v>16784</v>
      </c>
      <c r="B4512" t="s">
        <v>16785</v>
      </c>
      <c r="C4512" s="1" t="str">
        <f t="shared" si="329"/>
        <v>21:0120</v>
      </c>
      <c r="D4512" s="1" t="str">
        <f t="shared" si="330"/>
        <v>21:0003</v>
      </c>
      <c r="E4512" t="s">
        <v>16786</v>
      </c>
      <c r="F4512" t="s">
        <v>16787</v>
      </c>
      <c r="H4512">
        <v>48.986175099999997</v>
      </c>
      <c r="I4512">
        <v>-56.281908299999998</v>
      </c>
      <c r="J4512" s="1" t="str">
        <f t="shared" si="328"/>
        <v>Till</v>
      </c>
      <c r="K4512" s="1" t="str">
        <f t="shared" si="331"/>
        <v>&lt;2 micron</v>
      </c>
      <c r="L4512">
        <v>0.1</v>
      </c>
      <c r="M4512">
        <v>5.9</v>
      </c>
      <c r="N4512">
        <v>1</v>
      </c>
      <c r="O4512">
        <v>70</v>
      </c>
      <c r="P4512">
        <v>0.25</v>
      </c>
      <c r="Q4512">
        <v>1</v>
      </c>
      <c r="R4512">
        <v>0.67</v>
      </c>
      <c r="S4512">
        <v>0.25</v>
      </c>
      <c r="T4512">
        <v>15</v>
      </c>
      <c r="U4512">
        <v>35</v>
      </c>
      <c r="V4512">
        <v>101</v>
      </c>
      <c r="W4512">
        <v>3.38</v>
      </c>
      <c r="X4512">
        <v>20</v>
      </c>
      <c r="Y4512">
        <v>0.5</v>
      </c>
      <c r="Z4512">
        <v>0.14000000000000001</v>
      </c>
      <c r="AA4512">
        <v>20</v>
      </c>
      <c r="AB4512">
        <v>1.1200000000000001</v>
      </c>
      <c r="AC4512">
        <v>1335</v>
      </c>
      <c r="AD4512">
        <v>0.5</v>
      </c>
      <c r="AE4512">
        <v>0.42</v>
      </c>
      <c r="AF4512">
        <v>23</v>
      </c>
      <c r="AH4512">
        <v>24</v>
      </c>
      <c r="AI4512">
        <v>1</v>
      </c>
      <c r="AJ4512">
        <v>17</v>
      </c>
      <c r="AK4512">
        <v>44</v>
      </c>
      <c r="AL4512">
        <v>0.14000000000000001</v>
      </c>
      <c r="AM4512">
        <v>5</v>
      </c>
      <c r="AN4512">
        <v>5</v>
      </c>
      <c r="AO4512">
        <v>78</v>
      </c>
      <c r="AP4512">
        <v>5</v>
      </c>
      <c r="AQ4512">
        <v>88</v>
      </c>
    </row>
    <row r="4513" spans="1:43" hidden="1" x14ac:dyDescent="0.25">
      <c r="A4513" t="s">
        <v>16788</v>
      </c>
      <c r="B4513" t="s">
        <v>16789</v>
      </c>
      <c r="C4513" s="1" t="str">
        <f t="shared" si="329"/>
        <v>21:0120</v>
      </c>
      <c r="D4513" s="1" t="str">
        <f t="shared" si="330"/>
        <v>21:0003</v>
      </c>
      <c r="E4513" t="s">
        <v>16790</v>
      </c>
      <c r="F4513" t="s">
        <v>16791</v>
      </c>
      <c r="H4513">
        <v>48.961220099999998</v>
      </c>
      <c r="I4513">
        <v>-56.247770799999998</v>
      </c>
      <c r="J4513" s="1" t="str">
        <f t="shared" si="328"/>
        <v>Till</v>
      </c>
      <c r="K4513" s="1" t="str">
        <f t="shared" si="331"/>
        <v>&lt;2 micron</v>
      </c>
      <c r="L4513">
        <v>0.1</v>
      </c>
      <c r="M4513">
        <v>4.67</v>
      </c>
      <c r="N4513">
        <v>1</v>
      </c>
      <c r="O4513">
        <v>80</v>
      </c>
      <c r="P4513">
        <v>0.25</v>
      </c>
      <c r="Q4513">
        <v>8</v>
      </c>
      <c r="R4513">
        <v>0.72</v>
      </c>
      <c r="S4513">
        <v>0.25</v>
      </c>
      <c r="T4513">
        <v>13</v>
      </c>
      <c r="U4513">
        <v>46</v>
      </c>
      <c r="V4513">
        <v>63</v>
      </c>
      <c r="W4513">
        <v>3.32</v>
      </c>
      <c r="X4513">
        <v>20</v>
      </c>
      <c r="Y4513">
        <v>0.5</v>
      </c>
      <c r="Z4513">
        <v>0.17</v>
      </c>
      <c r="AA4513">
        <v>20</v>
      </c>
      <c r="AB4513">
        <v>1.07</v>
      </c>
      <c r="AC4513">
        <v>560</v>
      </c>
      <c r="AD4513">
        <v>0.5</v>
      </c>
      <c r="AE4513">
        <v>0.46</v>
      </c>
      <c r="AF4513">
        <v>25</v>
      </c>
      <c r="AH4513">
        <v>14</v>
      </c>
      <c r="AI4513">
        <v>1</v>
      </c>
      <c r="AJ4513">
        <v>15</v>
      </c>
      <c r="AK4513">
        <v>42</v>
      </c>
      <c r="AL4513">
        <v>0.19</v>
      </c>
      <c r="AM4513">
        <v>5</v>
      </c>
      <c r="AN4513">
        <v>5</v>
      </c>
      <c r="AO4513">
        <v>76</v>
      </c>
      <c r="AP4513">
        <v>5</v>
      </c>
      <c r="AQ4513">
        <v>70</v>
      </c>
    </row>
    <row r="4514" spans="1:43" hidden="1" x14ac:dyDescent="0.25">
      <c r="A4514" t="s">
        <v>16792</v>
      </c>
      <c r="B4514" t="s">
        <v>16793</v>
      </c>
      <c r="C4514" s="1" t="str">
        <f t="shared" si="329"/>
        <v>21:0120</v>
      </c>
      <c r="D4514" s="1" t="str">
        <f t="shared" si="330"/>
        <v>21:0003</v>
      </c>
      <c r="E4514" t="s">
        <v>16794</v>
      </c>
      <c r="F4514" t="s">
        <v>16795</v>
      </c>
      <c r="H4514">
        <v>48.868557600000003</v>
      </c>
      <c r="I4514">
        <v>-56.246087899999999</v>
      </c>
      <c r="J4514" s="1" t="str">
        <f t="shared" si="328"/>
        <v>Till</v>
      </c>
      <c r="K4514" s="1" t="str">
        <f t="shared" si="331"/>
        <v>&lt;2 micron</v>
      </c>
      <c r="L4514">
        <v>0.1</v>
      </c>
      <c r="M4514">
        <v>5.37</v>
      </c>
      <c r="N4514">
        <v>48</v>
      </c>
      <c r="O4514">
        <v>120</v>
      </c>
      <c r="P4514">
        <v>0.25</v>
      </c>
      <c r="Q4514">
        <v>1</v>
      </c>
      <c r="R4514">
        <v>0.21</v>
      </c>
      <c r="S4514">
        <v>0.25</v>
      </c>
      <c r="T4514">
        <v>48</v>
      </c>
      <c r="U4514">
        <v>43</v>
      </c>
      <c r="V4514">
        <v>175</v>
      </c>
      <c r="W4514">
        <v>6.32</v>
      </c>
      <c r="X4514">
        <v>10</v>
      </c>
      <c r="Y4514">
        <v>0.5</v>
      </c>
      <c r="Z4514">
        <v>0.33</v>
      </c>
      <c r="AA4514">
        <v>20</v>
      </c>
      <c r="AB4514">
        <v>1.3</v>
      </c>
      <c r="AC4514">
        <v>3410</v>
      </c>
      <c r="AD4514">
        <v>2</v>
      </c>
      <c r="AE4514">
        <v>0.39</v>
      </c>
      <c r="AF4514">
        <v>55</v>
      </c>
      <c r="AH4514">
        <v>42</v>
      </c>
      <c r="AI4514">
        <v>1</v>
      </c>
      <c r="AJ4514">
        <v>19</v>
      </c>
      <c r="AK4514">
        <v>17</v>
      </c>
      <c r="AL4514">
        <v>0.13</v>
      </c>
      <c r="AM4514">
        <v>5</v>
      </c>
      <c r="AN4514">
        <v>5</v>
      </c>
      <c r="AO4514">
        <v>85</v>
      </c>
      <c r="AP4514">
        <v>5</v>
      </c>
      <c r="AQ4514">
        <v>174</v>
      </c>
    </row>
    <row r="4515" spans="1:43" hidden="1" x14ac:dyDescent="0.25">
      <c r="A4515" t="s">
        <v>16796</v>
      </c>
      <c r="B4515" t="s">
        <v>16797</v>
      </c>
      <c r="C4515" s="1" t="str">
        <f t="shared" si="329"/>
        <v>21:0120</v>
      </c>
      <c r="D4515" s="1" t="str">
        <f t="shared" si="330"/>
        <v>21:0003</v>
      </c>
      <c r="E4515" t="s">
        <v>16798</v>
      </c>
      <c r="F4515" t="s">
        <v>16799</v>
      </c>
      <c r="H4515">
        <v>48.874221499999997</v>
      </c>
      <c r="I4515">
        <v>-56.252480800000001</v>
      </c>
      <c r="J4515" s="1" t="str">
        <f t="shared" si="328"/>
        <v>Till</v>
      </c>
      <c r="K4515" s="1" t="str">
        <f t="shared" si="331"/>
        <v>&lt;2 micron</v>
      </c>
      <c r="L4515">
        <v>0.1</v>
      </c>
      <c r="M4515">
        <v>5.54</v>
      </c>
      <c r="N4515">
        <v>20</v>
      </c>
      <c r="O4515">
        <v>110</v>
      </c>
      <c r="P4515">
        <v>0.25</v>
      </c>
      <c r="Q4515">
        <v>2</v>
      </c>
      <c r="R4515">
        <v>0.18</v>
      </c>
      <c r="S4515">
        <v>0.25</v>
      </c>
      <c r="T4515">
        <v>32</v>
      </c>
      <c r="U4515">
        <v>46</v>
      </c>
      <c r="V4515">
        <v>116</v>
      </c>
      <c r="W4515">
        <v>5.31</v>
      </c>
      <c r="X4515">
        <v>10</v>
      </c>
      <c r="Y4515">
        <v>0.5</v>
      </c>
      <c r="Z4515">
        <v>0.27</v>
      </c>
      <c r="AA4515">
        <v>20</v>
      </c>
      <c r="AB4515">
        <v>1.1200000000000001</v>
      </c>
      <c r="AC4515">
        <v>2430</v>
      </c>
      <c r="AD4515">
        <v>1</v>
      </c>
      <c r="AE4515">
        <v>0.28000000000000003</v>
      </c>
      <c r="AF4515">
        <v>70</v>
      </c>
      <c r="AH4515">
        <v>42</v>
      </c>
      <c r="AI4515">
        <v>1</v>
      </c>
      <c r="AJ4515">
        <v>15</v>
      </c>
      <c r="AK4515">
        <v>17</v>
      </c>
      <c r="AL4515">
        <v>0.2</v>
      </c>
      <c r="AM4515">
        <v>5</v>
      </c>
      <c r="AN4515">
        <v>5</v>
      </c>
      <c r="AO4515">
        <v>82</v>
      </c>
      <c r="AP4515">
        <v>5</v>
      </c>
      <c r="AQ4515">
        <v>192</v>
      </c>
    </row>
    <row r="4516" spans="1:43" hidden="1" x14ac:dyDescent="0.25">
      <c r="A4516" t="s">
        <v>16800</v>
      </c>
      <c r="B4516" t="s">
        <v>16801</v>
      </c>
      <c r="C4516" s="1" t="str">
        <f t="shared" si="329"/>
        <v>21:0120</v>
      </c>
      <c r="D4516" s="1" t="str">
        <f t="shared" si="330"/>
        <v>21:0003</v>
      </c>
      <c r="E4516" t="s">
        <v>16802</v>
      </c>
      <c r="F4516" t="s">
        <v>16803</v>
      </c>
      <c r="H4516">
        <v>48.880254700000002</v>
      </c>
      <c r="I4516">
        <v>-56.246594899999998</v>
      </c>
      <c r="J4516" s="1" t="str">
        <f t="shared" si="328"/>
        <v>Till</v>
      </c>
      <c r="K4516" s="1" t="str">
        <f t="shared" si="331"/>
        <v>&lt;2 micron</v>
      </c>
      <c r="L4516">
        <v>0.1</v>
      </c>
      <c r="M4516">
        <v>5.26</v>
      </c>
      <c r="N4516">
        <v>14</v>
      </c>
      <c r="O4516">
        <v>110</v>
      </c>
      <c r="P4516">
        <v>0.25</v>
      </c>
      <c r="Q4516">
        <v>1</v>
      </c>
      <c r="R4516">
        <v>0.2</v>
      </c>
      <c r="S4516">
        <v>0.25</v>
      </c>
      <c r="T4516">
        <v>30</v>
      </c>
      <c r="U4516">
        <v>47</v>
      </c>
      <c r="V4516">
        <v>105</v>
      </c>
      <c r="W4516">
        <v>5.27</v>
      </c>
      <c r="X4516">
        <v>10</v>
      </c>
      <c r="Y4516">
        <v>0.5</v>
      </c>
      <c r="Z4516">
        <v>0.28999999999999998</v>
      </c>
      <c r="AA4516">
        <v>20</v>
      </c>
      <c r="AB4516">
        <v>1.23</v>
      </c>
      <c r="AC4516">
        <v>2475</v>
      </c>
      <c r="AD4516">
        <v>0.5</v>
      </c>
      <c r="AE4516">
        <v>0.34</v>
      </c>
      <c r="AF4516">
        <v>46</v>
      </c>
      <c r="AH4516">
        <v>32</v>
      </c>
      <c r="AI4516">
        <v>2</v>
      </c>
      <c r="AJ4516">
        <v>16</v>
      </c>
      <c r="AK4516">
        <v>18</v>
      </c>
      <c r="AL4516">
        <v>0.18</v>
      </c>
      <c r="AM4516">
        <v>5</v>
      </c>
      <c r="AN4516">
        <v>5</v>
      </c>
      <c r="AO4516">
        <v>80</v>
      </c>
      <c r="AP4516">
        <v>5</v>
      </c>
      <c r="AQ4516">
        <v>108</v>
      </c>
    </row>
    <row r="4517" spans="1:43" hidden="1" x14ac:dyDescent="0.25">
      <c r="A4517" t="s">
        <v>16804</v>
      </c>
      <c r="B4517" t="s">
        <v>16805</v>
      </c>
      <c r="C4517" s="1" t="str">
        <f t="shared" si="329"/>
        <v>21:0120</v>
      </c>
      <c r="D4517" s="1" t="str">
        <f t="shared" si="330"/>
        <v>21:0003</v>
      </c>
      <c r="E4517" t="s">
        <v>16806</v>
      </c>
      <c r="F4517" t="s">
        <v>16807</v>
      </c>
      <c r="H4517">
        <v>48.925600799999998</v>
      </c>
      <c r="I4517">
        <v>-56.305297000000003</v>
      </c>
      <c r="J4517" s="1" t="str">
        <f t="shared" si="328"/>
        <v>Till</v>
      </c>
      <c r="K4517" s="1" t="str">
        <f t="shared" si="331"/>
        <v>&lt;2 micron</v>
      </c>
      <c r="L4517">
        <v>0.1</v>
      </c>
      <c r="M4517">
        <v>7.86</v>
      </c>
      <c r="N4517">
        <v>1</v>
      </c>
      <c r="O4517">
        <v>60</v>
      </c>
      <c r="P4517">
        <v>0.25</v>
      </c>
      <c r="Q4517">
        <v>1</v>
      </c>
      <c r="R4517">
        <v>0.22</v>
      </c>
      <c r="S4517">
        <v>0.25</v>
      </c>
      <c r="T4517">
        <v>20</v>
      </c>
      <c r="U4517">
        <v>67</v>
      </c>
      <c r="V4517">
        <v>76</v>
      </c>
      <c r="W4517">
        <v>3.18</v>
      </c>
      <c r="X4517">
        <v>10</v>
      </c>
      <c r="Y4517">
        <v>0.5</v>
      </c>
      <c r="Z4517">
        <v>0.09</v>
      </c>
      <c r="AA4517">
        <v>10</v>
      </c>
      <c r="AB4517">
        <v>0.61</v>
      </c>
      <c r="AC4517">
        <v>1525</v>
      </c>
      <c r="AD4517">
        <v>0.5</v>
      </c>
      <c r="AE4517">
        <v>0.99</v>
      </c>
      <c r="AF4517">
        <v>23</v>
      </c>
      <c r="AH4517">
        <v>10</v>
      </c>
      <c r="AI4517">
        <v>1</v>
      </c>
      <c r="AJ4517">
        <v>14</v>
      </c>
      <c r="AK4517">
        <v>14</v>
      </c>
      <c r="AL4517">
        <v>0.19</v>
      </c>
      <c r="AM4517">
        <v>5</v>
      </c>
      <c r="AN4517">
        <v>5</v>
      </c>
      <c r="AO4517">
        <v>77</v>
      </c>
      <c r="AP4517">
        <v>5</v>
      </c>
      <c r="AQ4517">
        <v>30</v>
      </c>
    </row>
    <row r="4518" spans="1:43" hidden="1" x14ac:dyDescent="0.25">
      <c r="A4518" t="s">
        <v>16808</v>
      </c>
      <c r="B4518" t="s">
        <v>16809</v>
      </c>
      <c r="C4518" s="1" t="str">
        <f t="shared" si="329"/>
        <v>21:0120</v>
      </c>
      <c r="D4518" s="1" t="str">
        <f t="shared" si="330"/>
        <v>21:0003</v>
      </c>
      <c r="E4518" t="s">
        <v>16810</v>
      </c>
      <c r="F4518" t="s">
        <v>16811</v>
      </c>
      <c r="H4518">
        <v>48.942836100000001</v>
      </c>
      <c r="I4518">
        <v>-56.292086400000002</v>
      </c>
      <c r="J4518" s="1" t="str">
        <f t="shared" si="328"/>
        <v>Till</v>
      </c>
      <c r="K4518" s="1" t="str">
        <f t="shared" si="331"/>
        <v>&lt;2 micron</v>
      </c>
      <c r="L4518">
        <v>0.1</v>
      </c>
      <c r="M4518">
        <v>7.68</v>
      </c>
      <c r="N4518">
        <v>1</v>
      </c>
      <c r="O4518">
        <v>40</v>
      </c>
      <c r="P4518">
        <v>0.25</v>
      </c>
      <c r="Q4518">
        <v>2</v>
      </c>
      <c r="R4518">
        <v>0.13</v>
      </c>
      <c r="S4518">
        <v>1</v>
      </c>
      <c r="T4518">
        <v>6</v>
      </c>
      <c r="U4518">
        <v>84</v>
      </c>
      <c r="V4518">
        <v>35</v>
      </c>
      <c r="W4518">
        <v>4.1500000000000004</v>
      </c>
      <c r="X4518">
        <v>10</v>
      </c>
      <c r="Y4518">
        <v>0.5</v>
      </c>
      <c r="Z4518">
        <v>0.05</v>
      </c>
      <c r="AA4518">
        <v>10</v>
      </c>
      <c r="AB4518">
        <v>0.46</v>
      </c>
      <c r="AC4518">
        <v>240</v>
      </c>
      <c r="AD4518">
        <v>1</v>
      </c>
      <c r="AE4518">
        <v>1.17</v>
      </c>
      <c r="AF4518">
        <v>13</v>
      </c>
      <c r="AH4518">
        <v>8</v>
      </c>
      <c r="AI4518">
        <v>1</v>
      </c>
      <c r="AJ4518">
        <v>16</v>
      </c>
      <c r="AK4518">
        <v>11</v>
      </c>
      <c r="AL4518">
        <v>0.18</v>
      </c>
      <c r="AM4518">
        <v>5</v>
      </c>
      <c r="AN4518">
        <v>5</v>
      </c>
      <c r="AO4518">
        <v>121</v>
      </c>
      <c r="AP4518">
        <v>5</v>
      </c>
      <c r="AQ4518">
        <v>22</v>
      </c>
    </row>
    <row r="4519" spans="1:43" hidden="1" x14ac:dyDescent="0.25">
      <c r="A4519" t="s">
        <v>16812</v>
      </c>
      <c r="B4519" t="s">
        <v>16813</v>
      </c>
      <c r="C4519" s="1" t="str">
        <f t="shared" si="329"/>
        <v>21:0120</v>
      </c>
      <c r="D4519" s="1" t="str">
        <f t="shared" si="330"/>
        <v>21:0003</v>
      </c>
      <c r="E4519" t="s">
        <v>16814</v>
      </c>
      <c r="F4519" t="s">
        <v>16815</v>
      </c>
      <c r="H4519">
        <v>48.965519700000002</v>
      </c>
      <c r="I4519">
        <v>-56.287326899999996</v>
      </c>
      <c r="J4519" s="1" t="str">
        <f t="shared" si="328"/>
        <v>Till</v>
      </c>
      <c r="K4519" s="1" t="str">
        <f t="shared" si="331"/>
        <v>&lt;2 micron</v>
      </c>
      <c r="L4519">
        <v>0.1</v>
      </c>
      <c r="M4519">
        <v>6.75</v>
      </c>
      <c r="N4519">
        <v>1</v>
      </c>
      <c r="O4519">
        <v>70</v>
      </c>
      <c r="P4519">
        <v>0.25</v>
      </c>
      <c r="Q4519">
        <v>4</v>
      </c>
      <c r="R4519">
        <v>0.25</v>
      </c>
      <c r="S4519">
        <v>0.25</v>
      </c>
      <c r="T4519">
        <v>9</v>
      </c>
      <c r="U4519">
        <v>75</v>
      </c>
      <c r="V4519">
        <v>64</v>
      </c>
      <c r="W4519">
        <v>3.81</v>
      </c>
      <c r="X4519">
        <v>10</v>
      </c>
      <c r="Y4519">
        <v>0.5</v>
      </c>
      <c r="Z4519">
        <v>0.1</v>
      </c>
      <c r="AA4519">
        <v>10</v>
      </c>
      <c r="AB4519">
        <v>0.68</v>
      </c>
      <c r="AC4519">
        <v>330</v>
      </c>
      <c r="AD4519">
        <v>0.5</v>
      </c>
      <c r="AE4519">
        <v>0.77</v>
      </c>
      <c r="AF4519">
        <v>20</v>
      </c>
      <c r="AH4519">
        <v>8</v>
      </c>
      <c r="AI4519">
        <v>2</v>
      </c>
      <c r="AJ4519">
        <v>17</v>
      </c>
      <c r="AK4519">
        <v>20</v>
      </c>
      <c r="AL4519">
        <v>0.24</v>
      </c>
      <c r="AM4519">
        <v>5</v>
      </c>
      <c r="AN4519">
        <v>5</v>
      </c>
      <c r="AO4519">
        <v>105</v>
      </c>
      <c r="AP4519">
        <v>5</v>
      </c>
      <c r="AQ4519">
        <v>36</v>
      </c>
    </row>
    <row r="4520" spans="1:43" hidden="1" x14ac:dyDescent="0.25">
      <c r="A4520" t="s">
        <v>16816</v>
      </c>
      <c r="B4520" t="s">
        <v>16817</v>
      </c>
      <c r="C4520" s="1" t="str">
        <f t="shared" si="329"/>
        <v>21:0120</v>
      </c>
      <c r="D4520" s="1" t="str">
        <f t="shared" si="330"/>
        <v>21:0003</v>
      </c>
      <c r="E4520" t="s">
        <v>16818</v>
      </c>
      <c r="F4520" t="s">
        <v>16819</v>
      </c>
      <c r="H4520">
        <v>48.958247399999998</v>
      </c>
      <c r="I4520">
        <v>-56.275135800000001</v>
      </c>
      <c r="J4520" s="1" t="str">
        <f t="shared" si="328"/>
        <v>Till</v>
      </c>
      <c r="K4520" s="1" t="str">
        <f t="shared" si="331"/>
        <v>&lt;2 micron</v>
      </c>
      <c r="L4520">
        <v>0.1</v>
      </c>
      <c r="M4520">
        <v>4.55</v>
      </c>
      <c r="N4520">
        <v>14</v>
      </c>
      <c r="O4520">
        <v>70</v>
      </c>
      <c r="P4520">
        <v>0.25</v>
      </c>
      <c r="Q4520">
        <v>1</v>
      </c>
      <c r="R4520">
        <v>0.73</v>
      </c>
      <c r="S4520">
        <v>0.25</v>
      </c>
      <c r="T4520">
        <v>12</v>
      </c>
      <c r="U4520">
        <v>37</v>
      </c>
      <c r="V4520">
        <v>94</v>
      </c>
      <c r="W4520">
        <v>3.12</v>
      </c>
      <c r="X4520">
        <v>5</v>
      </c>
      <c r="Y4520">
        <v>0.5</v>
      </c>
      <c r="Z4520">
        <v>0.12</v>
      </c>
      <c r="AA4520">
        <v>20</v>
      </c>
      <c r="AB4520">
        <v>0.96</v>
      </c>
      <c r="AC4520">
        <v>1025</v>
      </c>
      <c r="AD4520">
        <v>0.5</v>
      </c>
      <c r="AE4520">
        <v>0.53</v>
      </c>
      <c r="AF4520">
        <v>23</v>
      </c>
      <c r="AH4520">
        <v>1</v>
      </c>
      <c r="AI4520">
        <v>1</v>
      </c>
      <c r="AJ4520">
        <v>16</v>
      </c>
      <c r="AK4520">
        <v>38</v>
      </c>
      <c r="AL4520">
        <v>0.15</v>
      </c>
      <c r="AM4520">
        <v>5</v>
      </c>
      <c r="AN4520">
        <v>5</v>
      </c>
      <c r="AO4520">
        <v>71</v>
      </c>
      <c r="AP4520">
        <v>5</v>
      </c>
      <c r="AQ4520">
        <v>58</v>
      </c>
    </row>
    <row r="4521" spans="1:43" hidden="1" x14ac:dyDescent="0.25">
      <c r="A4521" t="s">
        <v>16820</v>
      </c>
      <c r="B4521" t="s">
        <v>16821</v>
      </c>
      <c r="C4521" s="1" t="str">
        <f t="shared" si="329"/>
        <v>21:0120</v>
      </c>
      <c r="D4521" s="1" t="str">
        <f t="shared" si="330"/>
        <v>21:0003</v>
      </c>
      <c r="E4521" t="s">
        <v>16822</v>
      </c>
      <c r="F4521" t="s">
        <v>16823</v>
      </c>
      <c r="H4521">
        <v>48.935268899999997</v>
      </c>
      <c r="I4521">
        <v>-56.201052799999999</v>
      </c>
      <c r="J4521" s="1" t="str">
        <f t="shared" si="328"/>
        <v>Till</v>
      </c>
      <c r="K4521" s="1" t="str">
        <f t="shared" si="331"/>
        <v>&lt;2 micron</v>
      </c>
      <c r="L4521">
        <v>0.1</v>
      </c>
      <c r="M4521">
        <v>4.03</v>
      </c>
      <c r="N4521">
        <v>74</v>
      </c>
      <c r="O4521">
        <v>80</v>
      </c>
      <c r="P4521">
        <v>0.25</v>
      </c>
      <c r="Q4521">
        <v>1</v>
      </c>
      <c r="R4521">
        <v>0.43</v>
      </c>
      <c r="S4521">
        <v>0.25</v>
      </c>
      <c r="T4521">
        <v>48</v>
      </c>
      <c r="U4521">
        <v>38</v>
      </c>
      <c r="V4521">
        <v>113</v>
      </c>
      <c r="W4521">
        <v>5.27</v>
      </c>
      <c r="X4521">
        <v>5</v>
      </c>
      <c r="Y4521">
        <v>0.5</v>
      </c>
      <c r="Z4521">
        <v>0.17</v>
      </c>
      <c r="AA4521">
        <v>20</v>
      </c>
      <c r="AB4521">
        <v>1.03</v>
      </c>
      <c r="AC4521">
        <v>1815</v>
      </c>
      <c r="AD4521">
        <v>1</v>
      </c>
      <c r="AE4521">
        <v>1.79</v>
      </c>
      <c r="AF4521">
        <v>67</v>
      </c>
      <c r="AH4521">
        <v>36</v>
      </c>
      <c r="AI4521">
        <v>1</v>
      </c>
      <c r="AJ4521">
        <v>15</v>
      </c>
      <c r="AK4521">
        <v>24</v>
      </c>
      <c r="AL4521">
        <v>0.1</v>
      </c>
      <c r="AM4521">
        <v>5</v>
      </c>
      <c r="AN4521">
        <v>5</v>
      </c>
      <c r="AO4521">
        <v>78</v>
      </c>
      <c r="AP4521">
        <v>5</v>
      </c>
      <c r="AQ4521">
        <v>138</v>
      </c>
    </row>
    <row r="4522" spans="1:43" hidden="1" x14ac:dyDescent="0.25">
      <c r="A4522" t="s">
        <v>16824</v>
      </c>
      <c r="B4522" t="s">
        <v>16825</v>
      </c>
      <c r="C4522" s="1" t="str">
        <f t="shared" si="329"/>
        <v>21:0120</v>
      </c>
      <c r="D4522" s="1" t="str">
        <f t="shared" si="330"/>
        <v>21:0003</v>
      </c>
      <c r="E4522" t="s">
        <v>16826</v>
      </c>
      <c r="F4522" t="s">
        <v>16827</v>
      </c>
      <c r="H4522">
        <v>48.985321200000001</v>
      </c>
      <c r="I4522">
        <v>-56.219731299999999</v>
      </c>
      <c r="J4522" s="1" t="str">
        <f t="shared" si="328"/>
        <v>Till</v>
      </c>
      <c r="K4522" s="1" t="str">
        <f t="shared" si="331"/>
        <v>&lt;2 micron</v>
      </c>
      <c r="L4522">
        <v>0.1</v>
      </c>
      <c r="M4522">
        <v>3.61</v>
      </c>
      <c r="N4522">
        <v>14</v>
      </c>
      <c r="O4522">
        <v>60</v>
      </c>
      <c r="P4522">
        <v>0.25</v>
      </c>
      <c r="Q4522">
        <v>1</v>
      </c>
      <c r="R4522">
        <v>0.7</v>
      </c>
      <c r="S4522">
        <v>0.25</v>
      </c>
      <c r="T4522">
        <v>11</v>
      </c>
      <c r="U4522">
        <v>30</v>
      </c>
      <c r="V4522">
        <v>49</v>
      </c>
      <c r="W4522">
        <v>2.91</v>
      </c>
      <c r="X4522">
        <v>5</v>
      </c>
      <c r="Y4522">
        <v>0.5</v>
      </c>
      <c r="Z4522">
        <v>0.13</v>
      </c>
      <c r="AA4522">
        <v>20</v>
      </c>
      <c r="AB4522">
        <v>0.93</v>
      </c>
      <c r="AC4522">
        <v>525</v>
      </c>
      <c r="AD4522">
        <v>0.5</v>
      </c>
      <c r="AE4522">
        <v>0.76</v>
      </c>
      <c r="AF4522">
        <v>21</v>
      </c>
      <c r="AH4522">
        <v>6</v>
      </c>
      <c r="AI4522">
        <v>1</v>
      </c>
      <c r="AJ4522">
        <v>12</v>
      </c>
      <c r="AK4522">
        <v>38</v>
      </c>
      <c r="AL4522">
        <v>0.12</v>
      </c>
      <c r="AM4522">
        <v>5</v>
      </c>
      <c r="AN4522">
        <v>5</v>
      </c>
      <c r="AO4522">
        <v>57</v>
      </c>
      <c r="AP4522">
        <v>5</v>
      </c>
      <c r="AQ4522">
        <v>66</v>
      </c>
    </row>
    <row r="4523" spans="1:43" hidden="1" x14ac:dyDescent="0.25">
      <c r="A4523" t="s">
        <v>16828</v>
      </c>
      <c r="B4523" t="s">
        <v>16829</v>
      </c>
      <c r="C4523" s="1" t="str">
        <f t="shared" si="329"/>
        <v>21:0120</v>
      </c>
      <c r="D4523" s="1" t="str">
        <f t="shared" si="330"/>
        <v>21:0003</v>
      </c>
      <c r="E4523" t="s">
        <v>16830</v>
      </c>
      <c r="F4523" t="s">
        <v>16831</v>
      </c>
      <c r="H4523">
        <v>48.976048499999997</v>
      </c>
      <c r="I4523">
        <v>-56.212018100000002</v>
      </c>
      <c r="J4523" s="1" t="str">
        <f t="shared" si="328"/>
        <v>Till</v>
      </c>
      <c r="K4523" s="1" t="str">
        <f t="shared" si="331"/>
        <v>&lt;2 micron</v>
      </c>
      <c r="L4523">
        <v>0.1</v>
      </c>
      <c r="M4523">
        <v>4.62</v>
      </c>
      <c r="N4523">
        <v>1</v>
      </c>
      <c r="O4523">
        <v>50</v>
      </c>
      <c r="P4523">
        <v>0.25</v>
      </c>
      <c r="Q4523">
        <v>2</v>
      </c>
      <c r="R4523">
        <v>0.6</v>
      </c>
      <c r="S4523">
        <v>0.25</v>
      </c>
      <c r="T4523">
        <v>12</v>
      </c>
      <c r="U4523">
        <v>37</v>
      </c>
      <c r="V4523">
        <v>51</v>
      </c>
      <c r="W4523">
        <v>3.2</v>
      </c>
      <c r="X4523">
        <v>5</v>
      </c>
      <c r="Y4523">
        <v>1</v>
      </c>
      <c r="Z4523">
        <v>0.11</v>
      </c>
      <c r="AA4523">
        <v>20</v>
      </c>
      <c r="AB4523">
        <v>0.83</v>
      </c>
      <c r="AC4523">
        <v>765</v>
      </c>
      <c r="AD4523">
        <v>0.5</v>
      </c>
      <c r="AE4523">
        <v>0.56000000000000005</v>
      </c>
      <c r="AF4523">
        <v>22</v>
      </c>
      <c r="AH4523">
        <v>12</v>
      </c>
      <c r="AI4523">
        <v>1</v>
      </c>
      <c r="AJ4523">
        <v>13</v>
      </c>
      <c r="AK4523">
        <v>33</v>
      </c>
      <c r="AL4523">
        <v>0.19</v>
      </c>
      <c r="AM4523">
        <v>5</v>
      </c>
      <c r="AN4523">
        <v>5</v>
      </c>
      <c r="AO4523">
        <v>68</v>
      </c>
      <c r="AP4523">
        <v>5</v>
      </c>
      <c r="AQ4523">
        <v>62</v>
      </c>
    </row>
    <row r="4524" spans="1:43" hidden="1" x14ac:dyDescent="0.25">
      <c r="A4524" t="s">
        <v>16832</v>
      </c>
      <c r="B4524" t="s">
        <v>16833</v>
      </c>
      <c r="C4524" s="1" t="str">
        <f t="shared" si="329"/>
        <v>21:0120</v>
      </c>
      <c r="D4524" s="1" t="str">
        <f t="shared" si="330"/>
        <v>21:0003</v>
      </c>
      <c r="E4524" t="s">
        <v>16834</v>
      </c>
      <c r="F4524" t="s">
        <v>16835</v>
      </c>
      <c r="H4524">
        <v>48.975275000000003</v>
      </c>
      <c r="I4524">
        <v>-56.197681799999998</v>
      </c>
      <c r="J4524" s="1" t="str">
        <f t="shared" si="328"/>
        <v>Till</v>
      </c>
      <c r="K4524" s="1" t="str">
        <f t="shared" si="331"/>
        <v>&lt;2 micron</v>
      </c>
      <c r="L4524">
        <v>0.1</v>
      </c>
      <c r="M4524">
        <v>5.26</v>
      </c>
      <c r="N4524">
        <v>20</v>
      </c>
      <c r="O4524">
        <v>70</v>
      </c>
      <c r="P4524">
        <v>0.25</v>
      </c>
      <c r="Q4524">
        <v>1</v>
      </c>
      <c r="R4524">
        <v>0.49</v>
      </c>
      <c r="S4524">
        <v>0.25</v>
      </c>
      <c r="T4524">
        <v>17</v>
      </c>
      <c r="U4524">
        <v>45</v>
      </c>
      <c r="V4524">
        <v>57</v>
      </c>
      <c r="W4524">
        <v>3.34</v>
      </c>
      <c r="X4524">
        <v>5</v>
      </c>
      <c r="Y4524">
        <v>0.5</v>
      </c>
      <c r="Z4524">
        <v>0.12</v>
      </c>
      <c r="AA4524">
        <v>20</v>
      </c>
      <c r="AB4524">
        <v>0.87</v>
      </c>
      <c r="AC4524">
        <v>870</v>
      </c>
      <c r="AD4524">
        <v>0.5</v>
      </c>
      <c r="AE4524">
        <v>0.47</v>
      </c>
      <c r="AF4524">
        <v>26</v>
      </c>
      <c r="AH4524">
        <v>8</v>
      </c>
      <c r="AI4524">
        <v>1</v>
      </c>
      <c r="AJ4524">
        <v>18</v>
      </c>
      <c r="AK4524">
        <v>29</v>
      </c>
      <c r="AL4524">
        <v>0.19</v>
      </c>
      <c r="AM4524">
        <v>5</v>
      </c>
      <c r="AN4524">
        <v>5</v>
      </c>
      <c r="AO4524">
        <v>75</v>
      </c>
      <c r="AP4524">
        <v>5</v>
      </c>
      <c r="AQ4524">
        <v>56</v>
      </c>
    </row>
    <row r="4525" spans="1:43" hidden="1" x14ac:dyDescent="0.25">
      <c r="A4525" t="s">
        <v>16836</v>
      </c>
      <c r="B4525" t="s">
        <v>16837</v>
      </c>
      <c r="C4525" s="1" t="str">
        <f t="shared" si="329"/>
        <v>21:0120</v>
      </c>
      <c r="D4525" s="1" t="str">
        <f t="shared" si="330"/>
        <v>21:0003</v>
      </c>
      <c r="E4525" t="s">
        <v>16838</v>
      </c>
      <c r="F4525" t="s">
        <v>16839</v>
      </c>
      <c r="H4525">
        <v>48.959413599999998</v>
      </c>
      <c r="I4525">
        <v>-56.212962699999999</v>
      </c>
      <c r="J4525" s="1" t="str">
        <f t="shared" si="328"/>
        <v>Till</v>
      </c>
      <c r="K4525" s="1" t="str">
        <f t="shared" si="331"/>
        <v>&lt;2 micron</v>
      </c>
      <c r="L4525">
        <v>0.2</v>
      </c>
      <c r="M4525">
        <v>5.44</v>
      </c>
      <c r="N4525">
        <v>32</v>
      </c>
      <c r="O4525">
        <v>60</v>
      </c>
      <c r="P4525">
        <v>0.25</v>
      </c>
      <c r="Q4525">
        <v>1</v>
      </c>
      <c r="R4525">
        <v>0.39</v>
      </c>
      <c r="S4525">
        <v>0.25</v>
      </c>
      <c r="T4525">
        <v>37</v>
      </c>
      <c r="U4525">
        <v>40</v>
      </c>
      <c r="V4525">
        <v>103</v>
      </c>
      <c r="W4525">
        <v>3.52</v>
      </c>
      <c r="X4525">
        <v>5</v>
      </c>
      <c r="Y4525">
        <v>0.5</v>
      </c>
      <c r="Z4525">
        <v>0.1</v>
      </c>
      <c r="AA4525">
        <v>20</v>
      </c>
      <c r="AB4525">
        <v>0.82</v>
      </c>
      <c r="AC4525">
        <v>1955</v>
      </c>
      <c r="AD4525">
        <v>0.5</v>
      </c>
      <c r="AE4525">
        <v>1.47</v>
      </c>
      <c r="AF4525">
        <v>41</v>
      </c>
      <c r="AH4525">
        <v>32</v>
      </c>
      <c r="AI4525">
        <v>4</v>
      </c>
      <c r="AJ4525">
        <v>16</v>
      </c>
      <c r="AK4525">
        <v>23</v>
      </c>
      <c r="AL4525">
        <v>0.11</v>
      </c>
      <c r="AM4525">
        <v>5</v>
      </c>
      <c r="AN4525">
        <v>5</v>
      </c>
      <c r="AO4525">
        <v>73</v>
      </c>
      <c r="AP4525">
        <v>5</v>
      </c>
      <c r="AQ4525">
        <v>108</v>
      </c>
    </row>
    <row r="4526" spans="1:43" hidden="1" x14ac:dyDescent="0.25">
      <c r="A4526" t="s">
        <v>16840</v>
      </c>
      <c r="B4526" t="s">
        <v>16841</v>
      </c>
      <c r="C4526" s="1" t="str">
        <f t="shared" si="329"/>
        <v>21:0120</v>
      </c>
      <c r="D4526" s="1" t="str">
        <f t="shared" si="330"/>
        <v>21:0003</v>
      </c>
      <c r="E4526" t="s">
        <v>16842</v>
      </c>
      <c r="F4526" t="s">
        <v>16843</v>
      </c>
      <c r="H4526">
        <v>49.004035299999998</v>
      </c>
      <c r="I4526">
        <v>-56.226959700000002</v>
      </c>
      <c r="J4526" s="1" t="str">
        <f t="shared" si="328"/>
        <v>Till</v>
      </c>
      <c r="K4526" s="1" t="str">
        <f t="shared" si="331"/>
        <v>&lt;2 micron</v>
      </c>
      <c r="L4526">
        <v>0.1</v>
      </c>
      <c r="M4526">
        <v>3.92</v>
      </c>
      <c r="N4526">
        <v>1</v>
      </c>
      <c r="O4526">
        <v>80</v>
      </c>
      <c r="P4526">
        <v>0.25</v>
      </c>
      <c r="Q4526">
        <v>1</v>
      </c>
      <c r="R4526">
        <v>0.86</v>
      </c>
      <c r="S4526">
        <v>0.25</v>
      </c>
      <c r="T4526">
        <v>12</v>
      </c>
      <c r="U4526">
        <v>35</v>
      </c>
      <c r="V4526">
        <v>49</v>
      </c>
      <c r="W4526">
        <v>3.04</v>
      </c>
      <c r="X4526">
        <v>5</v>
      </c>
      <c r="Y4526">
        <v>0.5</v>
      </c>
      <c r="Z4526">
        <v>0.16</v>
      </c>
      <c r="AA4526">
        <v>20</v>
      </c>
      <c r="AB4526">
        <v>1.05</v>
      </c>
      <c r="AC4526">
        <v>600</v>
      </c>
      <c r="AD4526">
        <v>0.5</v>
      </c>
      <c r="AE4526">
        <v>0.28999999999999998</v>
      </c>
      <c r="AF4526">
        <v>21</v>
      </c>
      <c r="AH4526">
        <v>6</v>
      </c>
      <c r="AI4526">
        <v>2</v>
      </c>
      <c r="AJ4526">
        <v>16</v>
      </c>
      <c r="AK4526">
        <v>48</v>
      </c>
      <c r="AL4526">
        <v>0.19</v>
      </c>
      <c r="AM4526">
        <v>5</v>
      </c>
      <c r="AN4526">
        <v>5</v>
      </c>
      <c r="AO4526">
        <v>73</v>
      </c>
      <c r="AP4526">
        <v>5</v>
      </c>
      <c r="AQ4526">
        <v>64</v>
      </c>
    </row>
    <row r="4527" spans="1:43" hidden="1" x14ac:dyDescent="0.25">
      <c r="A4527" t="s">
        <v>16844</v>
      </c>
      <c r="B4527" t="s">
        <v>16845</v>
      </c>
      <c r="C4527" s="1" t="str">
        <f t="shared" si="329"/>
        <v>21:0120</v>
      </c>
      <c r="D4527" s="1" t="str">
        <f t="shared" si="330"/>
        <v>21:0003</v>
      </c>
      <c r="E4527" t="s">
        <v>16846</v>
      </c>
      <c r="F4527" t="s">
        <v>16847</v>
      </c>
      <c r="H4527">
        <v>48.998447900000002</v>
      </c>
      <c r="I4527">
        <v>-56.232173000000003</v>
      </c>
      <c r="J4527" s="1" t="str">
        <f t="shared" si="328"/>
        <v>Till</v>
      </c>
      <c r="K4527" s="1" t="str">
        <f t="shared" si="331"/>
        <v>&lt;2 micron</v>
      </c>
      <c r="L4527">
        <v>0.1</v>
      </c>
      <c r="M4527">
        <v>4.5</v>
      </c>
      <c r="N4527">
        <v>1</v>
      </c>
      <c r="O4527">
        <v>100</v>
      </c>
      <c r="P4527">
        <v>0.25</v>
      </c>
      <c r="Q4527">
        <v>1</v>
      </c>
      <c r="R4527">
        <v>0.82</v>
      </c>
      <c r="S4527">
        <v>0.25</v>
      </c>
      <c r="T4527">
        <v>13</v>
      </c>
      <c r="U4527">
        <v>39</v>
      </c>
      <c r="V4527">
        <v>64</v>
      </c>
      <c r="W4527">
        <v>3.38</v>
      </c>
      <c r="X4527">
        <v>5</v>
      </c>
      <c r="Y4527">
        <v>0.5</v>
      </c>
      <c r="Z4527">
        <v>0.17</v>
      </c>
      <c r="AA4527">
        <v>20</v>
      </c>
      <c r="AB4527">
        <v>1.1299999999999999</v>
      </c>
      <c r="AC4527">
        <v>715</v>
      </c>
      <c r="AD4527">
        <v>0.5</v>
      </c>
      <c r="AE4527">
        <v>0.36</v>
      </c>
      <c r="AF4527">
        <v>27</v>
      </c>
      <c r="AH4527">
        <v>8</v>
      </c>
      <c r="AI4527">
        <v>1</v>
      </c>
      <c r="AJ4527">
        <v>18</v>
      </c>
      <c r="AK4527">
        <v>47</v>
      </c>
      <c r="AL4527">
        <v>0.2</v>
      </c>
      <c r="AM4527">
        <v>5</v>
      </c>
      <c r="AN4527">
        <v>5</v>
      </c>
      <c r="AO4527">
        <v>81</v>
      </c>
      <c r="AP4527">
        <v>5</v>
      </c>
      <c r="AQ4527">
        <v>64</v>
      </c>
    </row>
    <row r="4528" spans="1:43" hidden="1" x14ac:dyDescent="0.25">
      <c r="A4528" t="s">
        <v>16848</v>
      </c>
      <c r="B4528" t="s">
        <v>16849</v>
      </c>
      <c r="C4528" s="1" t="str">
        <f t="shared" si="329"/>
        <v>21:0120</v>
      </c>
      <c r="D4528" s="1" t="str">
        <f t="shared" si="330"/>
        <v>21:0003</v>
      </c>
      <c r="E4528" t="s">
        <v>16850</v>
      </c>
      <c r="F4528" t="s">
        <v>16851</v>
      </c>
      <c r="H4528">
        <v>48.985716600000003</v>
      </c>
      <c r="I4528">
        <v>-56.2453529</v>
      </c>
      <c r="J4528" s="1" t="str">
        <f t="shared" si="328"/>
        <v>Till</v>
      </c>
      <c r="K4528" s="1" t="str">
        <f t="shared" si="331"/>
        <v>&lt;2 micron</v>
      </c>
      <c r="L4528">
        <v>0.1</v>
      </c>
      <c r="M4528">
        <v>6.75</v>
      </c>
      <c r="N4528">
        <v>8</v>
      </c>
      <c r="O4528">
        <v>120</v>
      </c>
      <c r="P4528">
        <v>2</v>
      </c>
      <c r="Q4528">
        <v>1</v>
      </c>
      <c r="R4528">
        <v>0.48</v>
      </c>
      <c r="S4528">
        <v>0.25</v>
      </c>
      <c r="T4528">
        <v>13</v>
      </c>
      <c r="U4528">
        <v>91</v>
      </c>
      <c r="V4528">
        <v>59</v>
      </c>
      <c r="W4528">
        <v>4.8499999999999996</v>
      </c>
      <c r="X4528">
        <v>5</v>
      </c>
      <c r="Y4528">
        <v>0.5</v>
      </c>
      <c r="Z4528">
        <v>0.14000000000000001</v>
      </c>
      <c r="AA4528">
        <v>30</v>
      </c>
      <c r="AB4528">
        <v>0.78</v>
      </c>
      <c r="AC4528">
        <v>635</v>
      </c>
      <c r="AD4528">
        <v>2</v>
      </c>
      <c r="AE4528">
        <v>0.8</v>
      </c>
      <c r="AF4528">
        <v>22</v>
      </c>
      <c r="AH4528">
        <v>22</v>
      </c>
      <c r="AI4528">
        <v>1</v>
      </c>
      <c r="AJ4528">
        <v>27</v>
      </c>
      <c r="AK4528">
        <v>35</v>
      </c>
      <c r="AL4528">
        <v>0.15</v>
      </c>
      <c r="AM4528">
        <v>5</v>
      </c>
      <c r="AN4528">
        <v>5</v>
      </c>
      <c r="AO4528">
        <v>169</v>
      </c>
      <c r="AP4528">
        <v>5</v>
      </c>
      <c r="AQ4528">
        <v>48</v>
      </c>
    </row>
    <row r="4529" spans="1:43" hidden="1" x14ac:dyDescent="0.25">
      <c r="A4529" t="s">
        <v>16852</v>
      </c>
      <c r="B4529" t="s">
        <v>16853</v>
      </c>
      <c r="C4529" s="1" t="str">
        <f t="shared" si="329"/>
        <v>21:0120</v>
      </c>
      <c r="D4529" s="1" t="str">
        <f t="shared" si="330"/>
        <v>21:0003</v>
      </c>
      <c r="E4529" t="s">
        <v>16854</v>
      </c>
      <c r="F4529" t="s">
        <v>16855</v>
      </c>
      <c r="H4529">
        <v>48.995109499999998</v>
      </c>
      <c r="I4529">
        <v>-56.272210999999999</v>
      </c>
      <c r="J4529" s="1" t="str">
        <f t="shared" si="328"/>
        <v>Till</v>
      </c>
      <c r="K4529" s="1" t="str">
        <f t="shared" si="331"/>
        <v>&lt;2 micron</v>
      </c>
      <c r="L4529">
        <v>0.1</v>
      </c>
      <c r="M4529">
        <v>4.24</v>
      </c>
      <c r="N4529">
        <v>12</v>
      </c>
      <c r="O4529">
        <v>60</v>
      </c>
      <c r="P4529">
        <v>0.25</v>
      </c>
      <c r="Q4529">
        <v>1</v>
      </c>
      <c r="R4529">
        <v>0.87</v>
      </c>
      <c r="S4529">
        <v>0.25</v>
      </c>
      <c r="T4529">
        <v>12</v>
      </c>
      <c r="U4529">
        <v>36</v>
      </c>
      <c r="V4529">
        <v>70</v>
      </c>
      <c r="W4529">
        <v>3.31</v>
      </c>
      <c r="X4529">
        <v>5</v>
      </c>
      <c r="Y4529">
        <v>0.5</v>
      </c>
      <c r="Z4529">
        <v>0.13</v>
      </c>
      <c r="AA4529">
        <v>20</v>
      </c>
      <c r="AB4529">
        <v>1.07</v>
      </c>
      <c r="AC4529">
        <v>585</v>
      </c>
      <c r="AD4529">
        <v>0.5</v>
      </c>
      <c r="AE4529">
        <v>0.28999999999999998</v>
      </c>
      <c r="AF4529">
        <v>24</v>
      </c>
      <c r="AH4529">
        <v>16</v>
      </c>
      <c r="AI4529">
        <v>1</v>
      </c>
      <c r="AJ4529">
        <v>18</v>
      </c>
      <c r="AK4529">
        <v>48</v>
      </c>
      <c r="AL4529">
        <v>0.2</v>
      </c>
      <c r="AM4529">
        <v>5</v>
      </c>
      <c r="AN4529">
        <v>5</v>
      </c>
      <c r="AO4529">
        <v>79</v>
      </c>
      <c r="AP4529">
        <v>5</v>
      </c>
      <c r="AQ4529">
        <v>88</v>
      </c>
    </row>
    <row r="4530" spans="1:43" hidden="1" x14ac:dyDescent="0.25">
      <c r="A4530" t="s">
        <v>16856</v>
      </c>
      <c r="B4530" t="s">
        <v>16857</v>
      </c>
      <c r="C4530" s="1" t="str">
        <f t="shared" si="329"/>
        <v>21:0120</v>
      </c>
      <c r="D4530" s="1" t="str">
        <f t="shared" si="330"/>
        <v>21:0003</v>
      </c>
      <c r="E4530" t="s">
        <v>16858</v>
      </c>
      <c r="F4530" t="s">
        <v>16859</v>
      </c>
      <c r="H4530">
        <v>48.976081800000003</v>
      </c>
      <c r="I4530">
        <v>-56.323390000000003</v>
      </c>
      <c r="J4530" s="1" t="str">
        <f t="shared" ref="J4530:J4593" si="332">HYPERLINK("http://geochem.nrcan.gc.ca/cdogs/content/kwd/kwd020044_e.htm", "Till")</f>
        <v>Till</v>
      </c>
      <c r="K4530" s="1" t="str">
        <f t="shared" si="331"/>
        <v>&lt;2 micron</v>
      </c>
      <c r="L4530">
        <v>0.1</v>
      </c>
      <c r="M4530">
        <v>5.79</v>
      </c>
      <c r="N4530">
        <v>1</v>
      </c>
      <c r="O4530">
        <v>80</v>
      </c>
      <c r="P4530">
        <v>0.5</v>
      </c>
      <c r="Q4530">
        <v>1</v>
      </c>
      <c r="R4530">
        <v>0.87</v>
      </c>
      <c r="S4530">
        <v>0.25</v>
      </c>
      <c r="T4530">
        <v>18</v>
      </c>
      <c r="U4530">
        <v>44</v>
      </c>
      <c r="V4530">
        <v>80</v>
      </c>
      <c r="W4530">
        <v>3.98</v>
      </c>
      <c r="X4530">
        <v>10</v>
      </c>
      <c r="Y4530">
        <v>0.5</v>
      </c>
      <c r="Z4530">
        <v>0.19</v>
      </c>
      <c r="AA4530">
        <v>10</v>
      </c>
      <c r="AB4530">
        <v>1.42</v>
      </c>
      <c r="AC4530">
        <v>660</v>
      </c>
      <c r="AD4530">
        <v>0.5</v>
      </c>
      <c r="AE4530">
        <v>0.55000000000000004</v>
      </c>
      <c r="AF4530">
        <v>23</v>
      </c>
      <c r="AH4530">
        <v>20</v>
      </c>
      <c r="AI4530">
        <v>1</v>
      </c>
      <c r="AJ4530">
        <v>21</v>
      </c>
      <c r="AK4530">
        <v>51</v>
      </c>
      <c r="AL4530">
        <v>0.24</v>
      </c>
      <c r="AM4530">
        <v>5</v>
      </c>
      <c r="AN4530">
        <v>5</v>
      </c>
      <c r="AO4530">
        <v>95</v>
      </c>
      <c r="AP4530">
        <v>5</v>
      </c>
      <c r="AQ4530">
        <v>84</v>
      </c>
    </row>
    <row r="4531" spans="1:43" hidden="1" x14ac:dyDescent="0.25">
      <c r="A4531" t="s">
        <v>16860</v>
      </c>
      <c r="B4531" t="s">
        <v>16861</v>
      </c>
      <c r="C4531" s="1" t="str">
        <f t="shared" si="329"/>
        <v>21:0120</v>
      </c>
      <c r="D4531" s="1" t="str">
        <f t="shared" si="330"/>
        <v>21:0003</v>
      </c>
      <c r="E4531" t="s">
        <v>16862</v>
      </c>
      <c r="F4531" t="s">
        <v>16863</v>
      </c>
      <c r="H4531">
        <v>48.989905100000001</v>
      </c>
      <c r="I4531">
        <v>-56.303384000000001</v>
      </c>
      <c r="J4531" s="1" t="str">
        <f t="shared" si="332"/>
        <v>Till</v>
      </c>
      <c r="K4531" s="1" t="str">
        <f t="shared" si="331"/>
        <v>&lt;2 micron</v>
      </c>
      <c r="L4531">
        <v>0.2</v>
      </c>
      <c r="M4531">
        <v>5.28</v>
      </c>
      <c r="N4531">
        <v>1</v>
      </c>
      <c r="O4531">
        <v>60</v>
      </c>
      <c r="P4531">
        <v>0.5</v>
      </c>
      <c r="Q4531">
        <v>1</v>
      </c>
      <c r="R4531">
        <v>0.76</v>
      </c>
      <c r="S4531">
        <v>0.25</v>
      </c>
      <c r="T4531">
        <v>17</v>
      </c>
      <c r="U4531">
        <v>39</v>
      </c>
      <c r="V4531">
        <v>78</v>
      </c>
      <c r="W4531">
        <v>3.22</v>
      </c>
      <c r="X4531">
        <v>10</v>
      </c>
      <c r="Y4531">
        <v>0.5</v>
      </c>
      <c r="Z4531">
        <v>0.12</v>
      </c>
      <c r="AA4531">
        <v>20</v>
      </c>
      <c r="AB4531">
        <v>1.05</v>
      </c>
      <c r="AC4531">
        <v>855</v>
      </c>
      <c r="AD4531">
        <v>0.5</v>
      </c>
      <c r="AE4531">
        <v>0.44</v>
      </c>
      <c r="AF4531">
        <v>23</v>
      </c>
      <c r="AH4531">
        <v>22</v>
      </c>
      <c r="AI4531">
        <v>2</v>
      </c>
      <c r="AJ4531">
        <v>18</v>
      </c>
      <c r="AK4531">
        <v>44</v>
      </c>
      <c r="AL4531">
        <v>0.18</v>
      </c>
      <c r="AM4531">
        <v>5</v>
      </c>
      <c r="AN4531">
        <v>5</v>
      </c>
      <c r="AO4531">
        <v>84</v>
      </c>
      <c r="AP4531">
        <v>5</v>
      </c>
      <c r="AQ4531">
        <v>70</v>
      </c>
    </row>
    <row r="4532" spans="1:43" hidden="1" x14ac:dyDescent="0.25">
      <c r="A4532" t="s">
        <v>16864</v>
      </c>
      <c r="B4532" t="s">
        <v>16865</v>
      </c>
      <c r="C4532" s="1" t="str">
        <f t="shared" si="329"/>
        <v>21:0120</v>
      </c>
      <c r="D4532" s="1" t="str">
        <f t="shared" si="330"/>
        <v>21:0003</v>
      </c>
      <c r="E4532" t="s">
        <v>16866</v>
      </c>
      <c r="F4532" t="s">
        <v>16867</v>
      </c>
      <c r="H4532">
        <v>48.994954</v>
      </c>
      <c r="I4532">
        <v>-56.320402299999998</v>
      </c>
      <c r="J4532" s="1" t="str">
        <f t="shared" si="332"/>
        <v>Till</v>
      </c>
      <c r="K4532" s="1" t="str">
        <f t="shared" si="331"/>
        <v>&lt;2 micron</v>
      </c>
      <c r="L4532">
        <v>0.1</v>
      </c>
      <c r="M4532">
        <v>5.41</v>
      </c>
      <c r="N4532">
        <v>14</v>
      </c>
      <c r="O4532">
        <v>110</v>
      </c>
      <c r="P4532">
        <v>0.25</v>
      </c>
      <c r="Q4532">
        <v>1</v>
      </c>
      <c r="R4532">
        <v>0.56000000000000005</v>
      </c>
      <c r="S4532">
        <v>0.25</v>
      </c>
      <c r="T4532">
        <v>19</v>
      </c>
      <c r="U4532">
        <v>50</v>
      </c>
      <c r="V4532">
        <v>79</v>
      </c>
      <c r="W4532">
        <v>4.41</v>
      </c>
      <c r="X4532">
        <v>10</v>
      </c>
      <c r="Y4532">
        <v>0.5</v>
      </c>
      <c r="Z4532">
        <v>0.15</v>
      </c>
      <c r="AA4532">
        <v>10</v>
      </c>
      <c r="AB4532">
        <v>1.18</v>
      </c>
      <c r="AC4532">
        <v>1060</v>
      </c>
      <c r="AD4532">
        <v>0.5</v>
      </c>
      <c r="AE4532">
        <v>0.34</v>
      </c>
      <c r="AF4532">
        <v>25</v>
      </c>
      <c r="AH4532">
        <v>24</v>
      </c>
      <c r="AI4532">
        <v>1</v>
      </c>
      <c r="AJ4532">
        <v>18</v>
      </c>
      <c r="AK4532">
        <v>38</v>
      </c>
      <c r="AL4532">
        <v>0.26</v>
      </c>
      <c r="AM4532">
        <v>5</v>
      </c>
      <c r="AN4532">
        <v>5</v>
      </c>
      <c r="AO4532">
        <v>110</v>
      </c>
      <c r="AP4532">
        <v>5</v>
      </c>
      <c r="AQ4532">
        <v>78</v>
      </c>
    </row>
    <row r="4533" spans="1:43" hidden="1" x14ac:dyDescent="0.25">
      <c r="A4533" t="s">
        <v>16868</v>
      </c>
      <c r="B4533" t="s">
        <v>16869</v>
      </c>
      <c r="C4533" s="1" t="str">
        <f t="shared" si="329"/>
        <v>21:0120</v>
      </c>
      <c r="D4533" s="1" t="str">
        <f t="shared" si="330"/>
        <v>21:0003</v>
      </c>
      <c r="E4533" t="s">
        <v>16870</v>
      </c>
      <c r="F4533" t="s">
        <v>16871</v>
      </c>
      <c r="H4533">
        <v>48.973050499999999</v>
      </c>
      <c r="I4533">
        <v>-56.343585400000002</v>
      </c>
      <c r="J4533" s="1" t="str">
        <f t="shared" si="332"/>
        <v>Till</v>
      </c>
      <c r="K4533" s="1" t="str">
        <f t="shared" si="331"/>
        <v>&lt;2 micron</v>
      </c>
      <c r="L4533">
        <v>0.2</v>
      </c>
      <c r="M4533">
        <v>8.56</v>
      </c>
      <c r="N4533">
        <v>1</v>
      </c>
      <c r="O4533">
        <v>50</v>
      </c>
      <c r="P4533">
        <v>1</v>
      </c>
      <c r="Q4533">
        <v>1</v>
      </c>
      <c r="R4533">
        <v>0.32</v>
      </c>
      <c r="S4533">
        <v>0.25</v>
      </c>
      <c r="T4533">
        <v>21</v>
      </c>
      <c r="U4533">
        <v>55</v>
      </c>
      <c r="V4533">
        <v>90</v>
      </c>
      <c r="W4533">
        <v>3.71</v>
      </c>
      <c r="X4533">
        <v>10</v>
      </c>
      <c r="Y4533">
        <v>0.5</v>
      </c>
      <c r="Z4533">
        <v>7.0000000000000007E-2</v>
      </c>
      <c r="AA4533">
        <v>20</v>
      </c>
      <c r="AB4533">
        <v>0.88</v>
      </c>
      <c r="AC4533">
        <v>1575</v>
      </c>
      <c r="AD4533">
        <v>0.5</v>
      </c>
      <c r="AE4533">
        <v>0.75</v>
      </c>
      <c r="AF4533">
        <v>27</v>
      </c>
      <c r="AH4533">
        <v>22</v>
      </c>
      <c r="AI4533">
        <v>1</v>
      </c>
      <c r="AJ4533">
        <v>22</v>
      </c>
      <c r="AK4533">
        <v>20</v>
      </c>
      <c r="AL4533">
        <v>0.23</v>
      </c>
      <c r="AM4533">
        <v>5</v>
      </c>
      <c r="AN4533">
        <v>5</v>
      </c>
      <c r="AO4533">
        <v>99</v>
      </c>
      <c r="AP4533">
        <v>5</v>
      </c>
      <c r="AQ4533">
        <v>62</v>
      </c>
    </row>
    <row r="4534" spans="1:43" hidden="1" x14ac:dyDescent="0.25">
      <c r="A4534" t="s">
        <v>16872</v>
      </c>
      <c r="B4534" t="s">
        <v>16873</v>
      </c>
      <c r="C4534" s="1" t="str">
        <f t="shared" si="329"/>
        <v>21:0120</v>
      </c>
      <c r="D4534" s="1" t="str">
        <f t="shared" si="330"/>
        <v>21:0003</v>
      </c>
      <c r="E4534" t="s">
        <v>16874</v>
      </c>
      <c r="F4534" t="s">
        <v>16875</v>
      </c>
      <c r="H4534">
        <v>48.884887300000003</v>
      </c>
      <c r="I4534">
        <v>-56.381896500000003</v>
      </c>
      <c r="J4534" s="1" t="str">
        <f t="shared" si="332"/>
        <v>Till</v>
      </c>
      <c r="K4534" s="1" t="str">
        <f t="shared" si="331"/>
        <v>&lt;2 micron</v>
      </c>
      <c r="L4534">
        <v>0.1</v>
      </c>
      <c r="M4534">
        <v>7.26</v>
      </c>
      <c r="N4534">
        <v>1</v>
      </c>
      <c r="O4534">
        <v>180</v>
      </c>
      <c r="P4534">
        <v>1</v>
      </c>
      <c r="Q4534">
        <v>1</v>
      </c>
      <c r="R4534">
        <v>0.25</v>
      </c>
      <c r="S4534">
        <v>0.25</v>
      </c>
      <c r="T4534">
        <v>18</v>
      </c>
      <c r="U4534">
        <v>103</v>
      </c>
      <c r="V4534">
        <v>91</v>
      </c>
      <c r="W4534">
        <v>5.15</v>
      </c>
      <c r="X4534">
        <v>10</v>
      </c>
      <c r="Y4534">
        <v>0.5</v>
      </c>
      <c r="Z4534">
        <v>0.1</v>
      </c>
      <c r="AA4534">
        <v>20</v>
      </c>
      <c r="AB4534">
        <v>1.03</v>
      </c>
      <c r="AC4534">
        <v>995</v>
      </c>
      <c r="AD4534">
        <v>0.5</v>
      </c>
      <c r="AE4534">
        <v>0.61</v>
      </c>
      <c r="AF4534">
        <v>32</v>
      </c>
      <c r="AH4534">
        <v>44</v>
      </c>
      <c r="AI4534">
        <v>4</v>
      </c>
      <c r="AJ4534">
        <v>38</v>
      </c>
      <c r="AK4534">
        <v>17</v>
      </c>
      <c r="AL4534">
        <v>0.46</v>
      </c>
      <c r="AM4534">
        <v>5</v>
      </c>
      <c r="AN4534">
        <v>5</v>
      </c>
      <c r="AO4534">
        <v>152</v>
      </c>
      <c r="AP4534">
        <v>5</v>
      </c>
      <c r="AQ4534">
        <v>98</v>
      </c>
    </row>
    <row r="4535" spans="1:43" hidden="1" x14ac:dyDescent="0.25">
      <c r="A4535" t="s">
        <v>16876</v>
      </c>
      <c r="B4535" t="s">
        <v>16877</v>
      </c>
      <c r="C4535" s="1" t="str">
        <f t="shared" si="329"/>
        <v>21:0120</v>
      </c>
      <c r="D4535" s="1" t="str">
        <f t="shared" si="330"/>
        <v>21:0003</v>
      </c>
      <c r="E4535" t="s">
        <v>16878</v>
      </c>
      <c r="F4535" t="s">
        <v>16879</v>
      </c>
      <c r="H4535">
        <v>48.895915899999999</v>
      </c>
      <c r="I4535">
        <v>-56.201337500000001</v>
      </c>
      <c r="J4535" s="1" t="str">
        <f t="shared" si="332"/>
        <v>Till</v>
      </c>
      <c r="K4535" s="1" t="str">
        <f t="shared" si="331"/>
        <v>&lt;2 micron</v>
      </c>
      <c r="L4535">
        <v>0.1</v>
      </c>
      <c r="M4535">
        <v>5.3</v>
      </c>
      <c r="N4535">
        <v>1</v>
      </c>
      <c r="O4535">
        <v>140</v>
      </c>
      <c r="P4535">
        <v>0.25</v>
      </c>
      <c r="Q4535">
        <v>1</v>
      </c>
      <c r="R4535">
        <v>0.19</v>
      </c>
      <c r="S4535">
        <v>0.25</v>
      </c>
      <c r="T4535">
        <v>24</v>
      </c>
      <c r="U4535">
        <v>47</v>
      </c>
      <c r="V4535">
        <v>94</v>
      </c>
      <c r="W4535">
        <v>5.82</v>
      </c>
      <c r="X4535">
        <v>10</v>
      </c>
      <c r="Y4535">
        <v>0.5</v>
      </c>
      <c r="Z4535">
        <v>0.26</v>
      </c>
      <c r="AA4535">
        <v>20</v>
      </c>
      <c r="AB4535">
        <v>1.34</v>
      </c>
      <c r="AC4535">
        <v>1825</v>
      </c>
      <c r="AD4535">
        <v>1</v>
      </c>
      <c r="AE4535">
        <v>0.23</v>
      </c>
      <c r="AF4535">
        <v>44</v>
      </c>
      <c r="AH4535">
        <v>30</v>
      </c>
      <c r="AI4535">
        <v>1</v>
      </c>
      <c r="AJ4535">
        <v>19</v>
      </c>
      <c r="AK4535">
        <v>19</v>
      </c>
      <c r="AL4535">
        <v>0.19</v>
      </c>
      <c r="AM4535">
        <v>5</v>
      </c>
      <c r="AN4535">
        <v>5</v>
      </c>
      <c r="AO4535">
        <v>93</v>
      </c>
      <c r="AP4535">
        <v>5</v>
      </c>
      <c r="AQ4535">
        <v>108</v>
      </c>
    </row>
    <row r="4536" spans="1:43" hidden="1" x14ac:dyDescent="0.25">
      <c r="A4536" t="s">
        <v>16880</v>
      </c>
      <c r="B4536" t="s">
        <v>16881</v>
      </c>
      <c r="C4536" s="1" t="str">
        <f t="shared" si="329"/>
        <v>21:0120</v>
      </c>
      <c r="D4536" s="1" t="str">
        <f t="shared" si="330"/>
        <v>21:0003</v>
      </c>
      <c r="E4536" t="s">
        <v>16882</v>
      </c>
      <c r="F4536" t="s">
        <v>16883</v>
      </c>
      <c r="H4536">
        <v>48.9024863</v>
      </c>
      <c r="I4536">
        <v>-56.176330700000001</v>
      </c>
      <c r="J4536" s="1" t="str">
        <f t="shared" si="332"/>
        <v>Till</v>
      </c>
      <c r="K4536" s="1" t="str">
        <f t="shared" si="331"/>
        <v>&lt;2 micron</v>
      </c>
      <c r="L4536">
        <v>0.2</v>
      </c>
      <c r="M4536">
        <v>7.83</v>
      </c>
      <c r="N4536">
        <v>42</v>
      </c>
      <c r="O4536">
        <v>110</v>
      </c>
      <c r="P4536">
        <v>0.5</v>
      </c>
      <c r="Q4536">
        <v>1</v>
      </c>
      <c r="R4536">
        <v>0.15</v>
      </c>
      <c r="S4536">
        <v>0.25</v>
      </c>
      <c r="T4536">
        <v>23</v>
      </c>
      <c r="U4536">
        <v>61</v>
      </c>
      <c r="V4536">
        <v>110</v>
      </c>
      <c r="W4536">
        <v>5.5</v>
      </c>
      <c r="X4536">
        <v>10</v>
      </c>
      <c r="Y4536">
        <v>0.5</v>
      </c>
      <c r="Z4536">
        <v>0.14000000000000001</v>
      </c>
      <c r="AA4536">
        <v>10</v>
      </c>
      <c r="AB4536">
        <v>0.89</v>
      </c>
      <c r="AC4536">
        <v>985</v>
      </c>
      <c r="AD4536">
        <v>2</v>
      </c>
      <c r="AE4536">
        <v>0.55000000000000004</v>
      </c>
      <c r="AF4536">
        <v>68</v>
      </c>
      <c r="AH4536">
        <v>42</v>
      </c>
      <c r="AI4536">
        <v>1</v>
      </c>
      <c r="AJ4536">
        <v>16</v>
      </c>
      <c r="AK4536">
        <v>10</v>
      </c>
      <c r="AL4536">
        <v>0.26</v>
      </c>
      <c r="AM4536">
        <v>5</v>
      </c>
      <c r="AN4536">
        <v>5</v>
      </c>
      <c r="AO4536">
        <v>84</v>
      </c>
      <c r="AP4536">
        <v>5</v>
      </c>
      <c r="AQ4536">
        <v>130</v>
      </c>
    </row>
    <row r="4537" spans="1:43" hidden="1" x14ac:dyDescent="0.25">
      <c r="A4537" t="s">
        <v>16884</v>
      </c>
      <c r="B4537" t="s">
        <v>16885</v>
      </c>
      <c r="C4537" s="1" t="str">
        <f t="shared" si="329"/>
        <v>21:0120</v>
      </c>
      <c r="D4537" s="1" t="str">
        <f t="shared" si="330"/>
        <v>21:0003</v>
      </c>
      <c r="E4537" t="s">
        <v>16886</v>
      </c>
      <c r="F4537" t="s">
        <v>16887</v>
      </c>
      <c r="H4537">
        <v>48.912876199999999</v>
      </c>
      <c r="I4537">
        <v>-56.121568099999998</v>
      </c>
      <c r="J4537" s="1" t="str">
        <f t="shared" si="332"/>
        <v>Till</v>
      </c>
      <c r="K4537" s="1" t="str">
        <f t="shared" si="331"/>
        <v>&lt;2 micron</v>
      </c>
      <c r="L4537">
        <v>0.1</v>
      </c>
      <c r="M4537">
        <v>4.63</v>
      </c>
      <c r="N4537">
        <v>26</v>
      </c>
      <c r="O4537">
        <v>90</v>
      </c>
      <c r="P4537">
        <v>0.5</v>
      </c>
      <c r="Q4537">
        <v>1</v>
      </c>
      <c r="R4537">
        <v>0.41</v>
      </c>
      <c r="S4537">
        <v>0.25</v>
      </c>
      <c r="T4537">
        <v>56</v>
      </c>
      <c r="U4537">
        <v>40</v>
      </c>
      <c r="V4537">
        <v>159</v>
      </c>
      <c r="W4537">
        <v>7.08</v>
      </c>
      <c r="X4537">
        <v>20</v>
      </c>
      <c r="Y4537">
        <v>0.5</v>
      </c>
      <c r="Z4537">
        <v>0.2</v>
      </c>
      <c r="AA4537">
        <v>30</v>
      </c>
      <c r="AB4537">
        <v>1.19</v>
      </c>
      <c r="AC4537">
        <v>2610</v>
      </c>
      <c r="AD4537">
        <v>3</v>
      </c>
      <c r="AE4537">
        <v>0.28999999999999998</v>
      </c>
      <c r="AF4537">
        <v>63</v>
      </c>
      <c r="AH4537">
        <v>62</v>
      </c>
      <c r="AI4537">
        <v>1</v>
      </c>
      <c r="AJ4537">
        <v>25</v>
      </c>
      <c r="AK4537">
        <v>21</v>
      </c>
      <c r="AL4537">
        <v>0.17</v>
      </c>
      <c r="AM4537">
        <v>5</v>
      </c>
      <c r="AN4537">
        <v>5</v>
      </c>
      <c r="AO4537">
        <v>98</v>
      </c>
      <c r="AP4537">
        <v>5</v>
      </c>
      <c r="AQ4537">
        <v>218</v>
      </c>
    </row>
    <row r="4538" spans="1:43" hidden="1" x14ac:dyDescent="0.25">
      <c r="A4538" t="s">
        <v>16888</v>
      </c>
      <c r="B4538" t="s">
        <v>16889</v>
      </c>
      <c r="C4538" s="1" t="str">
        <f t="shared" si="329"/>
        <v>21:0120</v>
      </c>
      <c r="D4538" s="1" t="str">
        <f t="shared" si="330"/>
        <v>21:0003</v>
      </c>
      <c r="E4538" t="s">
        <v>16890</v>
      </c>
      <c r="F4538" t="s">
        <v>16891</v>
      </c>
      <c r="H4538">
        <v>48.841315799999997</v>
      </c>
      <c r="I4538">
        <v>-56.482924199999999</v>
      </c>
      <c r="J4538" s="1" t="str">
        <f t="shared" si="332"/>
        <v>Till</v>
      </c>
      <c r="K4538" s="1" t="str">
        <f t="shared" si="331"/>
        <v>&lt;2 micron</v>
      </c>
      <c r="L4538">
        <v>0.1</v>
      </c>
      <c r="M4538">
        <v>5.83</v>
      </c>
      <c r="N4538">
        <v>1</v>
      </c>
      <c r="O4538">
        <v>250</v>
      </c>
      <c r="P4538">
        <v>0.5</v>
      </c>
      <c r="Q4538">
        <v>1</v>
      </c>
      <c r="R4538">
        <v>0.42</v>
      </c>
      <c r="S4538">
        <v>0.25</v>
      </c>
      <c r="T4538">
        <v>25</v>
      </c>
      <c r="U4538">
        <v>62</v>
      </c>
      <c r="V4538">
        <v>172</v>
      </c>
      <c r="W4538">
        <v>5.7</v>
      </c>
      <c r="X4538">
        <v>5</v>
      </c>
      <c r="Y4538">
        <v>0.5</v>
      </c>
      <c r="Z4538">
        <v>0.23</v>
      </c>
      <c r="AA4538">
        <v>20</v>
      </c>
      <c r="AB4538">
        <v>1.58</v>
      </c>
      <c r="AC4538">
        <v>2350</v>
      </c>
      <c r="AD4538">
        <v>0.5</v>
      </c>
      <c r="AE4538">
        <v>0.47</v>
      </c>
      <c r="AF4538">
        <v>41</v>
      </c>
      <c r="AH4538">
        <v>36</v>
      </c>
      <c r="AI4538">
        <v>1</v>
      </c>
      <c r="AJ4538">
        <v>30</v>
      </c>
      <c r="AK4538">
        <v>26</v>
      </c>
      <c r="AL4538">
        <v>0.19</v>
      </c>
      <c r="AM4538">
        <v>5</v>
      </c>
      <c r="AN4538">
        <v>5</v>
      </c>
      <c r="AO4538">
        <v>112</v>
      </c>
      <c r="AP4538">
        <v>5</v>
      </c>
      <c r="AQ4538">
        <v>130</v>
      </c>
    </row>
    <row r="4539" spans="1:43" hidden="1" x14ac:dyDescent="0.25">
      <c r="A4539" t="s">
        <v>16892</v>
      </c>
      <c r="B4539" t="s">
        <v>16893</v>
      </c>
      <c r="C4539" s="1" t="str">
        <f t="shared" si="329"/>
        <v>21:0120</v>
      </c>
      <c r="D4539" s="1" t="str">
        <f t="shared" si="330"/>
        <v>21:0003</v>
      </c>
      <c r="E4539" t="s">
        <v>16894</v>
      </c>
      <c r="F4539" t="s">
        <v>16895</v>
      </c>
      <c r="H4539">
        <v>48.865810000000003</v>
      </c>
      <c r="I4539">
        <v>-56.4322315</v>
      </c>
      <c r="J4539" s="1" t="str">
        <f t="shared" si="332"/>
        <v>Till</v>
      </c>
      <c r="K4539" s="1" t="str">
        <f t="shared" si="331"/>
        <v>&lt;2 micron</v>
      </c>
      <c r="L4539">
        <v>0.1</v>
      </c>
      <c r="M4539">
        <v>5.88</v>
      </c>
      <c r="N4539">
        <v>1</v>
      </c>
      <c r="O4539">
        <v>200</v>
      </c>
      <c r="P4539">
        <v>0.25</v>
      </c>
      <c r="Q4539">
        <v>1</v>
      </c>
      <c r="R4539">
        <v>0.38</v>
      </c>
      <c r="S4539">
        <v>0.25</v>
      </c>
      <c r="T4539">
        <v>16</v>
      </c>
      <c r="U4539">
        <v>86</v>
      </c>
      <c r="V4539">
        <v>97</v>
      </c>
      <c r="W4539">
        <v>5.62</v>
      </c>
      <c r="X4539">
        <v>5</v>
      </c>
      <c r="Y4539">
        <v>0.5</v>
      </c>
      <c r="Z4539">
        <v>0.16</v>
      </c>
      <c r="AA4539">
        <v>20</v>
      </c>
      <c r="AB4539">
        <v>1.46</v>
      </c>
      <c r="AC4539">
        <v>1375</v>
      </c>
      <c r="AD4539">
        <v>0.5</v>
      </c>
      <c r="AE4539">
        <v>0.36</v>
      </c>
      <c r="AF4539">
        <v>41</v>
      </c>
      <c r="AH4539">
        <v>74</v>
      </c>
      <c r="AI4539">
        <v>1</v>
      </c>
      <c r="AJ4539">
        <v>27</v>
      </c>
      <c r="AK4539">
        <v>27</v>
      </c>
      <c r="AL4539">
        <v>0.31</v>
      </c>
      <c r="AM4539">
        <v>5</v>
      </c>
      <c r="AN4539">
        <v>5</v>
      </c>
      <c r="AO4539">
        <v>143</v>
      </c>
      <c r="AP4539">
        <v>5</v>
      </c>
      <c r="AQ4539">
        <v>156</v>
      </c>
    </row>
    <row r="4540" spans="1:43" hidden="1" x14ac:dyDescent="0.25">
      <c r="A4540" t="s">
        <v>16896</v>
      </c>
      <c r="B4540" t="s">
        <v>16897</v>
      </c>
      <c r="C4540" s="1" t="str">
        <f t="shared" si="329"/>
        <v>21:0120</v>
      </c>
      <c r="D4540" s="1" t="str">
        <f t="shared" si="330"/>
        <v>21:0003</v>
      </c>
      <c r="E4540" t="s">
        <v>16898</v>
      </c>
      <c r="F4540" t="s">
        <v>16899</v>
      </c>
      <c r="H4540">
        <v>48.886680599999998</v>
      </c>
      <c r="I4540">
        <v>-56.380851700000001</v>
      </c>
      <c r="J4540" s="1" t="str">
        <f t="shared" si="332"/>
        <v>Till</v>
      </c>
      <c r="K4540" s="1" t="str">
        <f t="shared" si="331"/>
        <v>&lt;2 micron</v>
      </c>
      <c r="L4540">
        <v>0.1</v>
      </c>
      <c r="M4540">
        <v>6.1</v>
      </c>
      <c r="N4540">
        <v>4</v>
      </c>
      <c r="O4540">
        <v>180</v>
      </c>
      <c r="P4540">
        <v>0.25</v>
      </c>
      <c r="Q4540">
        <v>1</v>
      </c>
      <c r="R4540">
        <v>0.59</v>
      </c>
      <c r="S4540">
        <v>0.5</v>
      </c>
      <c r="T4540">
        <v>21</v>
      </c>
      <c r="U4540">
        <v>62</v>
      </c>
      <c r="V4540">
        <v>145</v>
      </c>
      <c r="W4540">
        <v>6.03</v>
      </c>
      <c r="X4540">
        <v>5</v>
      </c>
      <c r="Y4540">
        <v>0.5</v>
      </c>
      <c r="Z4540">
        <v>0.2</v>
      </c>
      <c r="AA4540">
        <v>20</v>
      </c>
      <c r="AB4540">
        <v>1.1499999999999999</v>
      </c>
      <c r="AC4540">
        <v>2925</v>
      </c>
      <c r="AD4540">
        <v>0.5</v>
      </c>
      <c r="AE4540">
        <v>0.72</v>
      </c>
      <c r="AF4540">
        <v>32</v>
      </c>
      <c r="AH4540">
        <v>56</v>
      </c>
      <c r="AI4540">
        <v>1</v>
      </c>
      <c r="AJ4540">
        <v>30</v>
      </c>
      <c r="AK4540">
        <v>36</v>
      </c>
      <c r="AL4540">
        <v>0.22</v>
      </c>
      <c r="AM4540">
        <v>5</v>
      </c>
      <c r="AN4540">
        <v>5</v>
      </c>
      <c r="AO4540">
        <v>153</v>
      </c>
      <c r="AP4540">
        <v>5</v>
      </c>
      <c r="AQ4540">
        <v>100</v>
      </c>
    </row>
    <row r="4541" spans="1:43" hidden="1" x14ac:dyDescent="0.25">
      <c r="A4541" t="s">
        <v>16900</v>
      </c>
      <c r="B4541" t="s">
        <v>16901</v>
      </c>
      <c r="C4541" s="1" t="str">
        <f t="shared" si="329"/>
        <v>21:0120</v>
      </c>
      <c r="D4541" s="1" t="str">
        <f t="shared" si="330"/>
        <v>21:0003</v>
      </c>
      <c r="E4541" t="s">
        <v>16902</v>
      </c>
      <c r="F4541" t="s">
        <v>16903</v>
      </c>
      <c r="H4541">
        <v>48.879320800000002</v>
      </c>
      <c r="I4541">
        <v>-56.392192199999997</v>
      </c>
      <c r="J4541" s="1" t="str">
        <f t="shared" si="332"/>
        <v>Till</v>
      </c>
      <c r="K4541" s="1" t="str">
        <f t="shared" si="331"/>
        <v>&lt;2 micron</v>
      </c>
      <c r="L4541">
        <v>0.1</v>
      </c>
      <c r="M4541">
        <v>4.58</v>
      </c>
      <c r="N4541">
        <v>1</v>
      </c>
      <c r="O4541">
        <v>200</v>
      </c>
      <c r="P4541">
        <v>0.5</v>
      </c>
      <c r="Q4541">
        <v>1</v>
      </c>
      <c r="R4541">
        <v>0.66</v>
      </c>
      <c r="S4541">
        <v>0.25</v>
      </c>
      <c r="T4541">
        <v>14</v>
      </c>
      <c r="U4541">
        <v>48</v>
      </c>
      <c r="V4541">
        <v>104</v>
      </c>
      <c r="W4541">
        <v>4.18</v>
      </c>
      <c r="X4541">
        <v>5</v>
      </c>
      <c r="Y4541">
        <v>0.5</v>
      </c>
      <c r="Z4541">
        <v>0.28999999999999998</v>
      </c>
      <c r="AA4541">
        <v>20</v>
      </c>
      <c r="AB4541">
        <v>1.46</v>
      </c>
      <c r="AC4541">
        <v>1310</v>
      </c>
      <c r="AD4541">
        <v>0.5</v>
      </c>
      <c r="AE4541">
        <v>0.28000000000000003</v>
      </c>
      <c r="AF4541">
        <v>34</v>
      </c>
      <c r="AH4541">
        <v>20</v>
      </c>
      <c r="AI4541">
        <v>1</v>
      </c>
      <c r="AJ4541">
        <v>20</v>
      </c>
      <c r="AK4541">
        <v>45</v>
      </c>
      <c r="AL4541">
        <v>0.17</v>
      </c>
      <c r="AM4541">
        <v>5</v>
      </c>
      <c r="AN4541">
        <v>5</v>
      </c>
      <c r="AO4541">
        <v>84</v>
      </c>
      <c r="AP4541">
        <v>5</v>
      </c>
      <c r="AQ4541">
        <v>82</v>
      </c>
    </row>
    <row r="4542" spans="1:43" hidden="1" x14ac:dyDescent="0.25">
      <c r="A4542" t="s">
        <v>16904</v>
      </c>
      <c r="B4542" t="s">
        <v>16905</v>
      </c>
      <c r="C4542" s="1" t="str">
        <f t="shared" si="329"/>
        <v>21:0120</v>
      </c>
      <c r="D4542" s="1" t="str">
        <f t="shared" si="330"/>
        <v>21:0003</v>
      </c>
      <c r="E4542" t="s">
        <v>16906</v>
      </c>
      <c r="F4542" t="s">
        <v>16907</v>
      </c>
      <c r="H4542">
        <v>48.968549099999997</v>
      </c>
      <c r="I4542">
        <v>-56.052274199999999</v>
      </c>
      <c r="J4542" s="1" t="str">
        <f t="shared" si="332"/>
        <v>Till</v>
      </c>
      <c r="K4542" s="1" t="str">
        <f t="shared" si="331"/>
        <v>&lt;2 micron</v>
      </c>
      <c r="L4542">
        <v>0.1</v>
      </c>
      <c r="M4542">
        <v>7.68</v>
      </c>
      <c r="N4542">
        <v>10</v>
      </c>
      <c r="O4542">
        <v>120</v>
      </c>
      <c r="P4542">
        <v>0.25</v>
      </c>
      <c r="Q4542">
        <v>1</v>
      </c>
      <c r="R4542">
        <v>0.24</v>
      </c>
      <c r="S4542">
        <v>0.25</v>
      </c>
      <c r="T4542">
        <v>28</v>
      </c>
      <c r="U4542">
        <v>70</v>
      </c>
      <c r="V4542">
        <v>141</v>
      </c>
      <c r="W4542">
        <v>6.74</v>
      </c>
      <c r="X4542">
        <v>5</v>
      </c>
      <c r="Y4542">
        <v>1</v>
      </c>
      <c r="Z4542">
        <v>0.13</v>
      </c>
      <c r="AA4542">
        <v>20</v>
      </c>
      <c r="AB4542">
        <v>1.1200000000000001</v>
      </c>
      <c r="AC4542">
        <v>1125</v>
      </c>
      <c r="AD4542">
        <v>3</v>
      </c>
      <c r="AE4542">
        <v>0.54</v>
      </c>
      <c r="AF4542">
        <v>74</v>
      </c>
      <c r="AH4542">
        <v>42</v>
      </c>
      <c r="AI4542">
        <v>2</v>
      </c>
      <c r="AJ4542">
        <v>31</v>
      </c>
      <c r="AK4542">
        <v>19</v>
      </c>
      <c r="AL4542">
        <v>0.16</v>
      </c>
      <c r="AM4542">
        <v>5</v>
      </c>
      <c r="AN4542">
        <v>5</v>
      </c>
      <c r="AO4542">
        <v>143</v>
      </c>
      <c r="AP4542">
        <v>5</v>
      </c>
      <c r="AQ4542">
        <v>110</v>
      </c>
    </row>
    <row r="4543" spans="1:43" hidden="1" x14ac:dyDescent="0.25">
      <c r="A4543" t="s">
        <v>16908</v>
      </c>
      <c r="B4543" t="s">
        <v>16909</v>
      </c>
      <c r="C4543" s="1" t="str">
        <f t="shared" si="329"/>
        <v>21:0120</v>
      </c>
      <c r="D4543" s="1" t="str">
        <f t="shared" si="330"/>
        <v>21:0003</v>
      </c>
      <c r="E4543" t="s">
        <v>16910</v>
      </c>
      <c r="F4543" t="s">
        <v>16911</v>
      </c>
      <c r="H4543">
        <v>48.992431000000003</v>
      </c>
      <c r="I4543">
        <v>-56.057631200000003</v>
      </c>
      <c r="J4543" s="1" t="str">
        <f t="shared" si="332"/>
        <v>Till</v>
      </c>
      <c r="K4543" s="1" t="str">
        <f t="shared" si="331"/>
        <v>&lt;2 micron</v>
      </c>
      <c r="L4543">
        <v>0.1</v>
      </c>
      <c r="M4543">
        <v>6.19</v>
      </c>
      <c r="N4543">
        <v>38</v>
      </c>
      <c r="O4543">
        <v>90</v>
      </c>
      <c r="P4543">
        <v>0.25</v>
      </c>
      <c r="Q4543">
        <v>1</v>
      </c>
      <c r="R4543">
        <v>0.23</v>
      </c>
      <c r="S4543">
        <v>0.25</v>
      </c>
      <c r="T4543">
        <v>55</v>
      </c>
      <c r="U4543">
        <v>54</v>
      </c>
      <c r="V4543">
        <v>123</v>
      </c>
      <c r="W4543">
        <v>5.26</v>
      </c>
      <c r="X4543">
        <v>5</v>
      </c>
      <c r="Y4543">
        <v>0.5</v>
      </c>
      <c r="Z4543">
        <v>0.2</v>
      </c>
      <c r="AA4543">
        <v>20</v>
      </c>
      <c r="AB4543">
        <v>1.26</v>
      </c>
      <c r="AC4543">
        <v>1960</v>
      </c>
      <c r="AD4543">
        <v>0.5</v>
      </c>
      <c r="AE4543">
        <v>0.82</v>
      </c>
      <c r="AF4543">
        <v>81</v>
      </c>
      <c r="AH4543">
        <v>44</v>
      </c>
      <c r="AI4543">
        <v>1</v>
      </c>
      <c r="AJ4543">
        <v>18</v>
      </c>
      <c r="AK4543">
        <v>15</v>
      </c>
      <c r="AL4543">
        <v>0.11</v>
      </c>
      <c r="AM4543">
        <v>5</v>
      </c>
      <c r="AN4543">
        <v>5</v>
      </c>
      <c r="AO4543">
        <v>74</v>
      </c>
      <c r="AP4543">
        <v>5</v>
      </c>
      <c r="AQ4543">
        <v>150</v>
      </c>
    </row>
    <row r="4544" spans="1:43" hidden="1" x14ac:dyDescent="0.25">
      <c r="A4544" t="s">
        <v>16912</v>
      </c>
      <c r="B4544" t="s">
        <v>16913</v>
      </c>
      <c r="C4544" s="1" t="str">
        <f t="shared" si="329"/>
        <v>21:0120</v>
      </c>
      <c r="D4544" s="1" t="str">
        <f t="shared" si="330"/>
        <v>21:0003</v>
      </c>
      <c r="E4544" t="s">
        <v>16914</v>
      </c>
      <c r="F4544" t="s">
        <v>16915</v>
      </c>
      <c r="H4544">
        <v>49.003845300000002</v>
      </c>
      <c r="I4544">
        <v>-56.050921199999998</v>
      </c>
      <c r="J4544" s="1" t="str">
        <f t="shared" si="332"/>
        <v>Till</v>
      </c>
      <c r="K4544" s="1" t="str">
        <f t="shared" si="331"/>
        <v>&lt;2 micron</v>
      </c>
      <c r="L4544">
        <v>0.1</v>
      </c>
      <c r="M4544">
        <v>5.82</v>
      </c>
      <c r="N4544">
        <v>1</v>
      </c>
      <c r="O4544">
        <v>110</v>
      </c>
      <c r="P4544">
        <v>0.5</v>
      </c>
      <c r="Q4544">
        <v>1</v>
      </c>
      <c r="R4544">
        <v>0.25</v>
      </c>
      <c r="S4544">
        <v>0.25</v>
      </c>
      <c r="T4544">
        <v>36</v>
      </c>
      <c r="U4544">
        <v>60</v>
      </c>
      <c r="V4544">
        <v>114</v>
      </c>
      <c r="W4544">
        <v>4.97</v>
      </c>
      <c r="X4544">
        <v>5</v>
      </c>
      <c r="Y4544">
        <v>0.5</v>
      </c>
      <c r="Z4544">
        <v>0.2</v>
      </c>
      <c r="AA4544">
        <v>20</v>
      </c>
      <c r="AB4544">
        <v>1.1499999999999999</v>
      </c>
      <c r="AC4544">
        <v>980</v>
      </c>
      <c r="AD4544">
        <v>0.5</v>
      </c>
      <c r="AE4544">
        <v>0.34</v>
      </c>
      <c r="AF4544">
        <v>68</v>
      </c>
      <c r="AH4544">
        <v>40</v>
      </c>
      <c r="AI4544">
        <v>1</v>
      </c>
      <c r="AJ4544">
        <v>31</v>
      </c>
      <c r="AK4544">
        <v>18</v>
      </c>
      <c r="AL4544">
        <v>0.28999999999999998</v>
      </c>
      <c r="AM4544">
        <v>5</v>
      </c>
      <c r="AN4544">
        <v>5</v>
      </c>
      <c r="AO4544">
        <v>98</v>
      </c>
      <c r="AP4544">
        <v>5</v>
      </c>
      <c r="AQ4544">
        <v>102</v>
      </c>
    </row>
    <row r="4545" spans="1:43" hidden="1" x14ac:dyDescent="0.25">
      <c r="A4545" t="s">
        <v>16916</v>
      </c>
      <c r="B4545" t="s">
        <v>16917</v>
      </c>
      <c r="C4545" s="1" t="str">
        <f t="shared" si="329"/>
        <v>21:0120</v>
      </c>
      <c r="D4545" s="1" t="str">
        <f t="shared" si="330"/>
        <v>21:0003</v>
      </c>
      <c r="E4545" t="s">
        <v>16918</v>
      </c>
      <c r="F4545" t="s">
        <v>16919</v>
      </c>
      <c r="H4545">
        <v>48.980296000000003</v>
      </c>
      <c r="I4545">
        <v>-56.0315516</v>
      </c>
      <c r="J4545" s="1" t="str">
        <f t="shared" si="332"/>
        <v>Till</v>
      </c>
      <c r="K4545" s="1" t="str">
        <f t="shared" si="331"/>
        <v>&lt;2 micron</v>
      </c>
      <c r="L4545">
        <v>0.1</v>
      </c>
      <c r="M4545">
        <v>6.12</v>
      </c>
      <c r="N4545">
        <v>14</v>
      </c>
      <c r="O4545">
        <v>90</v>
      </c>
      <c r="P4545">
        <v>0.25</v>
      </c>
      <c r="Q4545">
        <v>1</v>
      </c>
      <c r="R4545">
        <v>0.23</v>
      </c>
      <c r="S4545">
        <v>0.25</v>
      </c>
      <c r="T4545">
        <v>50</v>
      </c>
      <c r="U4545">
        <v>76</v>
      </c>
      <c r="V4545">
        <v>197</v>
      </c>
      <c r="W4545">
        <v>7.26</v>
      </c>
      <c r="X4545">
        <v>5</v>
      </c>
      <c r="Y4545">
        <v>0.5</v>
      </c>
      <c r="Z4545">
        <v>0.19</v>
      </c>
      <c r="AA4545">
        <v>30</v>
      </c>
      <c r="AB4545">
        <v>1.37</v>
      </c>
      <c r="AC4545">
        <v>1055</v>
      </c>
      <c r="AD4545">
        <v>1</v>
      </c>
      <c r="AE4545">
        <v>1.04</v>
      </c>
      <c r="AF4545">
        <v>99</v>
      </c>
      <c r="AH4545">
        <v>66</v>
      </c>
      <c r="AI4545">
        <v>1</v>
      </c>
      <c r="AJ4545">
        <v>27</v>
      </c>
      <c r="AK4545">
        <v>16</v>
      </c>
      <c r="AL4545">
        <v>0.04</v>
      </c>
      <c r="AM4545">
        <v>5</v>
      </c>
      <c r="AN4545">
        <v>5</v>
      </c>
      <c r="AO4545">
        <v>134</v>
      </c>
      <c r="AP4545">
        <v>5</v>
      </c>
      <c r="AQ4545">
        <v>136</v>
      </c>
    </row>
    <row r="4546" spans="1:43" hidden="1" x14ac:dyDescent="0.25">
      <c r="A4546" t="s">
        <v>16920</v>
      </c>
      <c r="B4546" t="s">
        <v>16921</v>
      </c>
      <c r="C4546" s="1" t="str">
        <f t="shared" si="329"/>
        <v>21:0120</v>
      </c>
      <c r="D4546" s="1" t="str">
        <f t="shared" si="330"/>
        <v>21:0003</v>
      </c>
      <c r="E4546" t="s">
        <v>16922</v>
      </c>
      <c r="F4546" t="s">
        <v>16923</v>
      </c>
      <c r="H4546">
        <v>48.919749799999998</v>
      </c>
      <c r="I4546">
        <v>-55.999279199999997</v>
      </c>
      <c r="J4546" s="1" t="str">
        <f t="shared" si="332"/>
        <v>Till</v>
      </c>
      <c r="K4546" s="1" t="str">
        <f t="shared" si="331"/>
        <v>&lt;2 micron</v>
      </c>
      <c r="L4546">
        <v>0.1</v>
      </c>
      <c r="M4546">
        <v>5.77</v>
      </c>
      <c r="N4546">
        <v>1</v>
      </c>
      <c r="O4546">
        <v>80</v>
      </c>
      <c r="P4546">
        <v>0.25</v>
      </c>
      <c r="Q4546">
        <v>1</v>
      </c>
      <c r="R4546">
        <v>0.32</v>
      </c>
      <c r="S4546">
        <v>0.25</v>
      </c>
      <c r="T4546">
        <v>46</v>
      </c>
      <c r="U4546">
        <v>70</v>
      </c>
      <c r="V4546">
        <v>150</v>
      </c>
      <c r="W4546">
        <v>6.31</v>
      </c>
      <c r="X4546">
        <v>5</v>
      </c>
      <c r="Y4546">
        <v>0.5</v>
      </c>
      <c r="Z4546">
        <v>0.23</v>
      </c>
      <c r="AA4546">
        <v>20</v>
      </c>
      <c r="AB4546">
        <v>1.53</v>
      </c>
      <c r="AC4546">
        <v>1555</v>
      </c>
      <c r="AD4546">
        <v>1</v>
      </c>
      <c r="AE4546">
        <v>0.81</v>
      </c>
      <c r="AF4546">
        <v>87</v>
      </c>
      <c r="AH4546">
        <v>32</v>
      </c>
      <c r="AI4546">
        <v>1</v>
      </c>
      <c r="AJ4546">
        <v>21</v>
      </c>
      <c r="AK4546">
        <v>22</v>
      </c>
      <c r="AL4546">
        <v>7.0000000000000007E-2</v>
      </c>
      <c r="AM4546">
        <v>5</v>
      </c>
      <c r="AN4546">
        <v>5</v>
      </c>
      <c r="AO4546">
        <v>104</v>
      </c>
      <c r="AP4546">
        <v>5</v>
      </c>
      <c r="AQ4546">
        <v>158</v>
      </c>
    </row>
    <row r="4547" spans="1:43" hidden="1" x14ac:dyDescent="0.25">
      <c r="A4547" t="s">
        <v>16924</v>
      </c>
      <c r="B4547" t="s">
        <v>16925</v>
      </c>
      <c r="C4547" s="1" t="str">
        <f t="shared" si="329"/>
        <v>21:0120</v>
      </c>
      <c r="D4547" s="1" t="str">
        <f t="shared" si="330"/>
        <v>21:0003</v>
      </c>
      <c r="E4547" t="s">
        <v>16926</v>
      </c>
      <c r="F4547" t="s">
        <v>16927</v>
      </c>
      <c r="H4547">
        <v>48.919341500000002</v>
      </c>
      <c r="I4547">
        <v>-56.004064800000002</v>
      </c>
      <c r="J4547" s="1" t="str">
        <f t="shared" si="332"/>
        <v>Till</v>
      </c>
      <c r="K4547" s="1" t="str">
        <f t="shared" si="331"/>
        <v>&lt;2 micron</v>
      </c>
      <c r="L4547">
        <v>0.1</v>
      </c>
      <c r="M4547">
        <v>4.55</v>
      </c>
      <c r="N4547">
        <v>20</v>
      </c>
      <c r="O4547">
        <v>70</v>
      </c>
      <c r="P4547">
        <v>0.25</v>
      </c>
      <c r="Q4547">
        <v>1</v>
      </c>
      <c r="R4547">
        <v>0.57999999999999996</v>
      </c>
      <c r="S4547">
        <v>0.25</v>
      </c>
      <c r="T4547">
        <v>32</v>
      </c>
      <c r="U4547">
        <v>55</v>
      </c>
      <c r="V4547">
        <v>182</v>
      </c>
      <c r="W4547">
        <v>6.47</v>
      </c>
      <c r="X4547">
        <v>5</v>
      </c>
      <c r="Y4547">
        <v>0.5</v>
      </c>
      <c r="Z4547">
        <v>0.23</v>
      </c>
      <c r="AA4547">
        <v>20</v>
      </c>
      <c r="AB4547">
        <v>1.42</v>
      </c>
      <c r="AC4547">
        <v>1355</v>
      </c>
      <c r="AD4547">
        <v>3</v>
      </c>
      <c r="AE4547">
        <v>0.31</v>
      </c>
      <c r="AF4547">
        <v>77</v>
      </c>
      <c r="AH4547">
        <v>42</v>
      </c>
      <c r="AI4547">
        <v>1</v>
      </c>
      <c r="AJ4547">
        <v>22</v>
      </c>
      <c r="AK4547">
        <v>29</v>
      </c>
      <c r="AL4547">
        <v>0.1</v>
      </c>
      <c r="AM4547">
        <v>5</v>
      </c>
      <c r="AN4547">
        <v>5</v>
      </c>
      <c r="AO4547">
        <v>92</v>
      </c>
      <c r="AP4547">
        <v>5</v>
      </c>
      <c r="AQ4547">
        <v>234</v>
      </c>
    </row>
    <row r="4548" spans="1:43" hidden="1" x14ac:dyDescent="0.25">
      <c r="A4548" t="s">
        <v>16928</v>
      </c>
      <c r="B4548" t="s">
        <v>16929</v>
      </c>
      <c r="C4548" s="1" t="str">
        <f t="shared" si="329"/>
        <v>21:0120</v>
      </c>
      <c r="D4548" s="1" t="str">
        <f t="shared" si="330"/>
        <v>21:0003</v>
      </c>
      <c r="E4548" t="s">
        <v>16930</v>
      </c>
      <c r="F4548" t="s">
        <v>16931</v>
      </c>
      <c r="H4548">
        <v>48.912865699999998</v>
      </c>
      <c r="I4548">
        <v>-56.035925800000001</v>
      </c>
      <c r="J4548" s="1" t="str">
        <f t="shared" si="332"/>
        <v>Till</v>
      </c>
      <c r="K4548" s="1" t="str">
        <f t="shared" si="331"/>
        <v>&lt;2 micron</v>
      </c>
      <c r="L4548">
        <v>0.1</v>
      </c>
      <c r="M4548">
        <v>5.75</v>
      </c>
      <c r="N4548">
        <v>1</v>
      </c>
      <c r="O4548">
        <v>110</v>
      </c>
      <c r="P4548">
        <v>0.5</v>
      </c>
      <c r="Q4548">
        <v>1</v>
      </c>
      <c r="R4548">
        <v>0.34</v>
      </c>
      <c r="S4548">
        <v>0.25</v>
      </c>
      <c r="T4548">
        <v>56</v>
      </c>
      <c r="U4548">
        <v>56</v>
      </c>
      <c r="V4548">
        <v>194</v>
      </c>
      <c r="W4548">
        <v>6.43</v>
      </c>
      <c r="X4548">
        <v>5</v>
      </c>
      <c r="Y4548">
        <v>0.5</v>
      </c>
      <c r="Z4548">
        <v>0.23</v>
      </c>
      <c r="AA4548">
        <v>20</v>
      </c>
      <c r="AB4548">
        <v>1.35</v>
      </c>
      <c r="AC4548">
        <v>1970</v>
      </c>
      <c r="AD4548">
        <v>1</v>
      </c>
      <c r="AE4548">
        <v>0.41</v>
      </c>
      <c r="AF4548">
        <v>98</v>
      </c>
      <c r="AH4548">
        <v>44</v>
      </c>
      <c r="AI4548">
        <v>1</v>
      </c>
      <c r="AJ4548">
        <v>28</v>
      </c>
      <c r="AK4548">
        <v>24</v>
      </c>
      <c r="AL4548">
        <v>0.1</v>
      </c>
      <c r="AM4548">
        <v>5</v>
      </c>
      <c r="AN4548">
        <v>5</v>
      </c>
      <c r="AO4548">
        <v>103</v>
      </c>
      <c r="AP4548">
        <v>5</v>
      </c>
      <c r="AQ4548">
        <v>198</v>
      </c>
    </row>
    <row r="4549" spans="1:43" hidden="1" x14ac:dyDescent="0.25">
      <c r="A4549" t="s">
        <v>16932</v>
      </c>
      <c r="B4549" t="s">
        <v>16933</v>
      </c>
      <c r="C4549" s="1" t="str">
        <f t="shared" si="329"/>
        <v>21:0120</v>
      </c>
      <c r="D4549" s="1" t="str">
        <f t="shared" si="330"/>
        <v>21:0003</v>
      </c>
      <c r="E4549" t="s">
        <v>16934</v>
      </c>
      <c r="F4549" t="s">
        <v>16935</v>
      </c>
      <c r="H4549">
        <v>48.903390199999997</v>
      </c>
      <c r="I4549">
        <v>-56.116275799999997</v>
      </c>
      <c r="J4549" s="1" t="str">
        <f t="shared" si="332"/>
        <v>Till</v>
      </c>
      <c r="K4549" s="1" t="str">
        <f t="shared" si="331"/>
        <v>&lt;2 micron</v>
      </c>
      <c r="L4549">
        <v>0.1</v>
      </c>
      <c r="M4549">
        <v>6.07</v>
      </c>
      <c r="N4549">
        <v>34</v>
      </c>
      <c r="O4549">
        <v>110</v>
      </c>
      <c r="P4549">
        <v>1</v>
      </c>
      <c r="Q4549">
        <v>1</v>
      </c>
      <c r="R4549">
        <v>0.31</v>
      </c>
      <c r="S4549">
        <v>0.25</v>
      </c>
      <c r="T4549">
        <v>78</v>
      </c>
      <c r="U4549">
        <v>45</v>
      </c>
      <c r="V4549">
        <v>196</v>
      </c>
      <c r="W4549">
        <v>6.54</v>
      </c>
      <c r="X4549">
        <v>5</v>
      </c>
      <c r="Y4549">
        <v>0.5</v>
      </c>
      <c r="Z4549">
        <v>0.24</v>
      </c>
      <c r="AA4549">
        <v>20</v>
      </c>
      <c r="AB4549">
        <v>1.19</v>
      </c>
      <c r="AC4549">
        <v>3525</v>
      </c>
      <c r="AD4549">
        <v>4</v>
      </c>
      <c r="AE4549">
        <v>0.49</v>
      </c>
      <c r="AF4549">
        <v>86</v>
      </c>
      <c r="AH4549">
        <v>56</v>
      </c>
      <c r="AI4549">
        <v>1</v>
      </c>
      <c r="AJ4549">
        <v>26</v>
      </c>
      <c r="AK4549">
        <v>17</v>
      </c>
      <c r="AL4549">
        <v>0.09</v>
      </c>
      <c r="AM4549">
        <v>5</v>
      </c>
      <c r="AN4549">
        <v>5</v>
      </c>
      <c r="AO4549">
        <v>93</v>
      </c>
      <c r="AP4549">
        <v>5</v>
      </c>
      <c r="AQ4549">
        <v>208</v>
      </c>
    </row>
    <row r="4550" spans="1:43" hidden="1" x14ac:dyDescent="0.25">
      <c r="A4550" t="s">
        <v>16936</v>
      </c>
      <c r="B4550" t="s">
        <v>16937</v>
      </c>
      <c r="C4550" s="1" t="str">
        <f t="shared" si="329"/>
        <v>21:0120</v>
      </c>
      <c r="D4550" s="1" t="str">
        <f t="shared" si="330"/>
        <v>21:0003</v>
      </c>
      <c r="E4550" t="s">
        <v>16938</v>
      </c>
      <c r="F4550" t="s">
        <v>16939</v>
      </c>
      <c r="H4550">
        <v>48.8963483</v>
      </c>
      <c r="I4550">
        <v>-56.107190299999999</v>
      </c>
      <c r="J4550" s="1" t="str">
        <f t="shared" si="332"/>
        <v>Till</v>
      </c>
      <c r="K4550" s="1" t="str">
        <f t="shared" si="331"/>
        <v>&lt;2 micron</v>
      </c>
      <c r="L4550">
        <v>0.1</v>
      </c>
      <c r="M4550">
        <v>5.42</v>
      </c>
      <c r="N4550">
        <v>1</v>
      </c>
      <c r="O4550">
        <v>130</v>
      </c>
      <c r="P4550">
        <v>0.25</v>
      </c>
      <c r="Q4550">
        <v>1</v>
      </c>
      <c r="R4550">
        <v>0.21</v>
      </c>
      <c r="S4550">
        <v>0.25</v>
      </c>
      <c r="T4550">
        <v>19</v>
      </c>
      <c r="U4550">
        <v>44</v>
      </c>
      <c r="V4550">
        <v>100</v>
      </c>
      <c r="W4550">
        <v>5.68</v>
      </c>
      <c r="X4550">
        <v>5</v>
      </c>
      <c r="Y4550">
        <v>0.5</v>
      </c>
      <c r="Z4550">
        <v>0.32</v>
      </c>
      <c r="AA4550">
        <v>20</v>
      </c>
      <c r="AB4550">
        <v>1.21</v>
      </c>
      <c r="AC4550">
        <v>1825</v>
      </c>
      <c r="AD4550">
        <v>0.5</v>
      </c>
      <c r="AE4550">
        <v>0.37</v>
      </c>
      <c r="AF4550">
        <v>44</v>
      </c>
      <c r="AH4550">
        <v>18</v>
      </c>
      <c r="AI4550">
        <v>1</v>
      </c>
      <c r="AJ4550">
        <v>24</v>
      </c>
      <c r="AK4550">
        <v>18</v>
      </c>
      <c r="AL4550">
        <v>0.22</v>
      </c>
      <c r="AM4550">
        <v>5</v>
      </c>
      <c r="AN4550">
        <v>5</v>
      </c>
      <c r="AO4550">
        <v>98</v>
      </c>
      <c r="AP4550">
        <v>5</v>
      </c>
      <c r="AQ4550">
        <v>112</v>
      </c>
    </row>
    <row r="4551" spans="1:43" hidden="1" x14ac:dyDescent="0.25">
      <c r="A4551" t="s">
        <v>16940</v>
      </c>
      <c r="B4551" t="s">
        <v>16941</v>
      </c>
      <c r="C4551" s="1" t="str">
        <f t="shared" si="329"/>
        <v>21:0120</v>
      </c>
      <c r="D4551" s="1" t="str">
        <f t="shared" si="330"/>
        <v>21:0003</v>
      </c>
      <c r="E4551" t="s">
        <v>16942</v>
      </c>
      <c r="F4551" t="s">
        <v>16943</v>
      </c>
      <c r="H4551">
        <v>48.895954699999997</v>
      </c>
      <c r="I4551">
        <v>-56.085708799999999</v>
      </c>
      <c r="J4551" s="1" t="str">
        <f t="shared" si="332"/>
        <v>Till</v>
      </c>
      <c r="K4551" s="1" t="str">
        <f t="shared" si="331"/>
        <v>&lt;2 micron</v>
      </c>
      <c r="L4551">
        <v>0.1</v>
      </c>
      <c r="M4551">
        <v>7.22</v>
      </c>
      <c r="N4551">
        <v>1</v>
      </c>
      <c r="O4551">
        <v>150</v>
      </c>
      <c r="P4551">
        <v>0.5</v>
      </c>
      <c r="Q4551">
        <v>1</v>
      </c>
      <c r="R4551">
        <v>0.2</v>
      </c>
      <c r="S4551">
        <v>0.25</v>
      </c>
      <c r="T4551">
        <v>23</v>
      </c>
      <c r="U4551">
        <v>69</v>
      </c>
      <c r="V4551">
        <v>142</v>
      </c>
      <c r="W4551">
        <v>5.79</v>
      </c>
      <c r="X4551">
        <v>5</v>
      </c>
      <c r="Y4551">
        <v>0.5</v>
      </c>
      <c r="Z4551">
        <v>0.14000000000000001</v>
      </c>
      <c r="AA4551">
        <v>20</v>
      </c>
      <c r="AB4551">
        <v>0.89</v>
      </c>
      <c r="AC4551">
        <v>830</v>
      </c>
      <c r="AD4551">
        <v>3</v>
      </c>
      <c r="AE4551">
        <v>2.0499999999999998</v>
      </c>
      <c r="AF4551">
        <v>49</v>
      </c>
      <c r="AH4551">
        <v>52</v>
      </c>
      <c r="AI4551">
        <v>1</v>
      </c>
      <c r="AJ4551">
        <v>28</v>
      </c>
      <c r="AK4551">
        <v>16</v>
      </c>
      <c r="AL4551">
        <v>0.03</v>
      </c>
      <c r="AM4551">
        <v>5</v>
      </c>
      <c r="AN4551">
        <v>5</v>
      </c>
      <c r="AO4551">
        <v>132</v>
      </c>
      <c r="AP4551">
        <v>5</v>
      </c>
      <c r="AQ4551">
        <v>110</v>
      </c>
    </row>
    <row r="4552" spans="1:43" hidden="1" x14ac:dyDescent="0.25">
      <c r="A4552" t="s">
        <v>16944</v>
      </c>
      <c r="B4552" t="s">
        <v>16945</v>
      </c>
      <c r="C4552" s="1" t="str">
        <f t="shared" si="329"/>
        <v>21:0120</v>
      </c>
      <c r="D4552" s="1" t="str">
        <f t="shared" si="330"/>
        <v>21:0003</v>
      </c>
      <c r="E4552" t="s">
        <v>16946</v>
      </c>
      <c r="F4552" t="s">
        <v>16947</v>
      </c>
      <c r="H4552">
        <v>48.899374299999998</v>
      </c>
      <c r="I4552">
        <v>-56.063474100000001</v>
      </c>
      <c r="J4552" s="1" t="str">
        <f t="shared" si="332"/>
        <v>Till</v>
      </c>
      <c r="K4552" s="1" t="str">
        <f t="shared" si="331"/>
        <v>&lt;2 micron</v>
      </c>
      <c r="L4552">
        <v>0.1</v>
      </c>
      <c r="M4552">
        <v>4</v>
      </c>
      <c r="N4552">
        <v>36</v>
      </c>
      <c r="O4552">
        <v>80</v>
      </c>
      <c r="P4552">
        <v>0.25</v>
      </c>
      <c r="Q4552">
        <v>1</v>
      </c>
      <c r="R4552">
        <v>0.52</v>
      </c>
      <c r="S4552">
        <v>0.25</v>
      </c>
      <c r="T4552">
        <v>45</v>
      </c>
      <c r="U4552">
        <v>44</v>
      </c>
      <c r="V4552">
        <v>187</v>
      </c>
      <c r="W4552">
        <v>6.3</v>
      </c>
      <c r="X4552">
        <v>5</v>
      </c>
      <c r="Y4552">
        <v>0.5</v>
      </c>
      <c r="Z4552">
        <v>0.19</v>
      </c>
      <c r="AA4552">
        <v>20</v>
      </c>
      <c r="AB4552">
        <v>1.22</v>
      </c>
      <c r="AC4552">
        <v>2100</v>
      </c>
      <c r="AD4552">
        <v>3</v>
      </c>
      <c r="AE4552">
        <v>0.36</v>
      </c>
      <c r="AF4552">
        <v>86</v>
      </c>
      <c r="AH4552">
        <v>36</v>
      </c>
      <c r="AI4552">
        <v>2</v>
      </c>
      <c r="AJ4552">
        <v>21</v>
      </c>
      <c r="AK4552">
        <v>28</v>
      </c>
      <c r="AL4552">
        <v>0.08</v>
      </c>
      <c r="AM4552">
        <v>5</v>
      </c>
      <c r="AN4552">
        <v>5</v>
      </c>
      <c r="AO4552">
        <v>88</v>
      </c>
      <c r="AP4552">
        <v>5</v>
      </c>
      <c r="AQ4552">
        <v>232</v>
      </c>
    </row>
    <row r="4553" spans="1:43" hidden="1" x14ac:dyDescent="0.25">
      <c r="A4553" t="s">
        <v>16948</v>
      </c>
      <c r="B4553" t="s">
        <v>16949</v>
      </c>
      <c r="C4553" s="1" t="str">
        <f t="shared" si="329"/>
        <v>21:0120</v>
      </c>
      <c r="D4553" s="1" t="str">
        <f t="shared" si="330"/>
        <v>21:0003</v>
      </c>
      <c r="E4553" t="s">
        <v>16950</v>
      </c>
      <c r="F4553" t="s">
        <v>16951</v>
      </c>
      <c r="H4553">
        <v>48.7814123</v>
      </c>
      <c r="I4553">
        <v>-56.105481900000001</v>
      </c>
      <c r="J4553" s="1" t="str">
        <f t="shared" si="332"/>
        <v>Till</v>
      </c>
      <c r="K4553" s="1" t="str">
        <f t="shared" si="331"/>
        <v>&lt;2 micron</v>
      </c>
      <c r="L4553">
        <v>0.1</v>
      </c>
      <c r="M4553">
        <v>5.56</v>
      </c>
      <c r="N4553">
        <v>4</v>
      </c>
      <c r="O4553">
        <v>150</v>
      </c>
      <c r="P4553">
        <v>0.25</v>
      </c>
      <c r="Q4553">
        <v>1</v>
      </c>
      <c r="R4553">
        <v>0.18</v>
      </c>
      <c r="S4553">
        <v>0.25</v>
      </c>
      <c r="T4553">
        <v>28</v>
      </c>
      <c r="U4553">
        <v>56</v>
      </c>
      <c r="V4553">
        <v>132</v>
      </c>
      <c r="W4553">
        <v>6.78</v>
      </c>
      <c r="X4553">
        <v>5</v>
      </c>
      <c r="Y4553">
        <v>0.5</v>
      </c>
      <c r="Z4553">
        <v>0.21</v>
      </c>
      <c r="AA4553">
        <v>20</v>
      </c>
      <c r="AB4553">
        <v>0.98</v>
      </c>
      <c r="AC4553">
        <v>1405</v>
      </c>
      <c r="AD4553">
        <v>3</v>
      </c>
      <c r="AE4553">
        <v>0.9</v>
      </c>
      <c r="AF4553">
        <v>48</v>
      </c>
      <c r="AH4553">
        <v>28</v>
      </c>
      <c r="AI4553">
        <v>1</v>
      </c>
      <c r="AJ4553">
        <v>16</v>
      </c>
      <c r="AK4553">
        <v>19</v>
      </c>
      <c r="AL4553">
        <v>7.0000000000000007E-2</v>
      </c>
      <c r="AM4553">
        <v>5</v>
      </c>
      <c r="AN4553">
        <v>5</v>
      </c>
      <c r="AO4553">
        <v>98</v>
      </c>
      <c r="AP4553">
        <v>5</v>
      </c>
      <c r="AQ4553">
        <v>198</v>
      </c>
    </row>
    <row r="4554" spans="1:43" hidden="1" x14ac:dyDescent="0.25">
      <c r="A4554" t="s">
        <v>16952</v>
      </c>
      <c r="B4554" t="s">
        <v>16953</v>
      </c>
      <c r="C4554" s="1" t="str">
        <f t="shared" si="329"/>
        <v>21:0120</v>
      </c>
      <c r="D4554" s="1" t="str">
        <f t="shared" si="330"/>
        <v>21:0003</v>
      </c>
      <c r="E4554" t="s">
        <v>16954</v>
      </c>
      <c r="F4554" t="s">
        <v>16955</v>
      </c>
      <c r="H4554">
        <v>48.794046100000003</v>
      </c>
      <c r="I4554">
        <v>-56.0821118</v>
      </c>
      <c r="J4554" s="1" t="str">
        <f t="shared" si="332"/>
        <v>Till</v>
      </c>
      <c r="K4554" s="1" t="str">
        <f t="shared" si="331"/>
        <v>&lt;2 micron</v>
      </c>
      <c r="L4554">
        <v>0.1</v>
      </c>
      <c r="M4554">
        <v>5.3</v>
      </c>
      <c r="N4554">
        <v>90</v>
      </c>
      <c r="O4554">
        <v>110</v>
      </c>
      <c r="P4554">
        <v>0.5</v>
      </c>
      <c r="Q4554">
        <v>1</v>
      </c>
      <c r="R4554">
        <v>0.47</v>
      </c>
      <c r="S4554">
        <v>0.25</v>
      </c>
      <c r="T4554">
        <v>92</v>
      </c>
      <c r="U4554">
        <v>49</v>
      </c>
      <c r="V4554">
        <v>276</v>
      </c>
      <c r="W4554">
        <v>7.25</v>
      </c>
      <c r="X4554">
        <v>5</v>
      </c>
      <c r="Y4554">
        <v>0.5</v>
      </c>
      <c r="Z4554">
        <v>0.17</v>
      </c>
      <c r="AA4554">
        <v>20</v>
      </c>
      <c r="AB4554">
        <v>1.22</v>
      </c>
      <c r="AC4554">
        <v>4835</v>
      </c>
      <c r="AD4554">
        <v>3</v>
      </c>
      <c r="AE4554">
        <v>0.66</v>
      </c>
      <c r="AF4554">
        <v>49</v>
      </c>
      <c r="AH4554">
        <v>78</v>
      </c>
      <c r="AI4554">
        <v>4</v>
      </c>
      <c r="AJ4554">
        <v>27</v>
      </c>
      <c r="AK4554">
        <v>32</v>
      </c>
      <c r="AL4554">
        <v>0.11</v>
      </c>
      <c r="AM4554">
        <v>5</v>
      </c>
      <c r="AN4554">
        <v>5</v>
      </c>
      <c r="AO4554">
        <v>107</v>
      </c>
      <c r="AP4554">
        <v>5</v>
      </c>
      <c r="AQ4554">
        <v>388</v>
      </c>
    </row>
    <row r="4555" spans="1:43" hidden="1" x14ac:dyDescent="0.25">
      <c r="A4555" t="s">
        <v>16956</v>
      </c>
      <c r="B4555" t="s">
        <v>16957</v>
      </c>
      <c r="C4555" s="1" t="str">
        <f t="shared" si="329"/>
        <v>21:0120</v>
      </c>
      <c r="D4555" s="1" t="str">
        <f t="shared" si="330"/>
        <v>21:0003</v>
      </c>
      <c r="E4555" t="s">
        <v>16958</v>
      </c>
      <c r="F4555" t="s">
        <v>16959</v>
      </c>
      <c r="H4555">
        <v>48.810609900000003</v>
      </c>
      <c r="I4555">
        <v>-56.072275500000003</v>
      </c>
      <c r="J4555" s="1" t="str">
        <f t="shared" si="332"/>
        <v>Till</v>
      </c>
      <c r="K4555" s="1" t="str">
        <f t="shared" si="331"/>
        <v>&lt;2 micron</v>
      </c>
      <c r="L4555">
        <v>0.1</v>
      </c>
      <c r="M4555">
        <v>6.24</v>
      </c>
      <c r="N4555">
        <v>42</v>
      </c>
      <c r="O4555">
        <v>80</v>
      </c>
      <c r="P4555">
        <v>0.25</v>
      </c>
      <c r="Q4555">
        <v>1</v>
      </c>
      <c r="R4555">
        <v>0.27</v>
      </c>
      <c r="S4555">
        <v>0.25</v>
      </c>
      <c r="T4555">
        <v>35</v>
      </c>
      <c r="U4555">
        <v>51</v>
      </c>
      <c r="V4555">
        <v>153</v>
      </c>
      <c r="W4555">
        <v>6.21</v>
      </c>
      <c r="X4555">
        <v>5</v>
      </c>
      <c r="Y4555">
        <v>0.5</v>
      </c>
      <c r="Z4555">
        <v>0.15</v>
      </c>
      <c r="AA4555">
        <v>20</v>
      </c>
      <c r="AB4555">
        <v>1.01</v>
      </c>
      <c r="AC4555">
        <v>1655</v>
      </c>
      <c r="AD4555">
        <v>2</v>
      </c>
      <c r="AE4555">
        <v>0.42</v>
      </c>
      <c r="AF4555">
        <v>51</v>
      </c>
      <c r="AH4555">
        <v>34</v>
      </c>
      <c r="AI4555">
        <v>1</v>
      </c>
      <c r="AJ4555">
        <v>23</v>
      </c>
      <c r="AK4555">
        <v>17</v>
      </c>
      <c r="AL4555">
        <v>0.23</v>
      </c>
      <c r="AM4555">
        <v>5</v>
      </c>
      <c r="AN4555">
        <v>5</v>
      </c>
      <c r="AO4555">
        <v>98</v>
      </c>
      <c r="AP4555">
        <v>5</v>
      </c>
      <c r="AQ4555">
        <v>156</v>
      </c>
    </row>
    <row r="4556" spans="1:43" hidden="1" x14ac:dyDescent="0.25">
      <c r="A4556" t="s">
        <v>16960</v>
      </c>
      <c r="B4556" t="s">
        <v>16961</v>
      </c>
      <c r="C4556" s="1" t="str">
        <f t="shared" si="329"/>
        <v>21:0120</v>
      </c>
      <c r="D4556" s="1" t="str">
        <f t="shared" si="330"/>
        <v>21:0003</v>
      </c>
      <c r="E4556" t="s">
        <v>16962</v>
      </c>
      <c r="F4556" t="s">
        <v>16963</v>
      </c>
      <c r="H4556">
        <v>48.816963899999998</v>
      </c>
      <c r="I4556">
        <v>-56.079310399999997</v>
      </c>
      <c r="J4556" s="1" t="str">
        <f t="shared" si="332"/>
        <v>Till</v>
      </c>
      <c r="K4556" s="1" t="str">
        <f t="shared" si="331"/>
        <v>&lt;2 micron</v>
      </c>
      <c r="L4556">
        <v>0.1</v>
      </c>
      <c r="M4556">
        <v>5.37</v>
      </c>
      <c r="N4556">
        <v>16</v>
      </c>
      <c r="O4556">
        <v>110</v>
      </c>
      <c r="P4556">
        <v>0.25</v>
      </c>
      <c r="Q4556">
        <v>1</v>
      </c>
      <c r="R4556">
        <v>0.4</v>
      </c>
      <c r="S4556">
        <v>0.25</v>
      </c>
      <c r="T4556">
        <v>16</v>
      </c>
      <c r="U4556">
        <v>69</v>
      </c>
      <c r="V4556">
        <v>98</v>
      </c>
      <c r="W4556">
        <v>5.62</v>
      </c>
      <c r="X4556">
        <v>5</v>
      </c>
      <c r="Y4556">
        <v>0.5</v>
      </c>
      <c r="Z4556">
        <v>0.17</v>
      </c>
      <c r="AA4556">
        <v>20</v>
      </c>
      <c r="AB4556">
        <v>1.3</v>
      </c>
      <c r="AC4556">
        <v>980</v>
      </c>
      <c r="AD4556">
        <v>1</v>
      </c>
      <c r="AE4556">
        <v>0.49</v>
      </c>
      <c r="AF4556">
        <v>50</v>
      </c>
      <c r="AH4556">
        <v>6</v>
      </c>
      <c r="AI4556">
        <v>1</v>
      </c>
      <c r="AJ4556">
        <v>15</v>
      </c>
      <c r="AK4556">
        <v>22</v>
      </c>
      <c r="AL4556">
        <v>0.21</v>
      </c>
      <c r="AM4556">
        <v>5</v>
      </c>
      <c r="AN4556">
        <v>5</v>
      </c>
      <c r="AO4556">
        <v>101</v>
      </c>
      <c r="AP4556">
        <v>5</v>
      </c>
      <c r="AQ4556">
        <v>126</v>
      </c>
    </row>
    <row r="4557" spans="1:43" hidden="1" x14ac:dyDescent="0.25">
      <c r="A4557" t="s">
        <v>16964</v>
      </c>
      <c r="B4557" t="s">
        <v>16965</v>
      </c>
      <c r="C4557" s="1" t="str">
        <f t="shared" si="329"/>
        <v>21:0120</v>
      </c>
      <c r="D4557" s="1" t="str">
        <f t="shared" si="330"/>
        <v>21:0003</v>
      </c>
      <c r="E4557" t="s">
        <v>16966</v>
      </c>
      <c r="F4557" t="s">
        <v>16967</v>
      </c>
      <c r="H4557">
        <v>48.827694700000002</v>
      </c>
      <c r="I4557">
        <v>-56.071279699999998</v>
      </c>
      <c r="J4557" s="1" t="str">
        <f t="shared" si="332"/>
        <v>Till</v>
      </c>
      <c r="K4557" s="1" t="str">
        <f t="shared" si="331"/>
        <v>&lt;2 micron</v>
      </c>
      <c r="L4557">
        <v>0.1</v>
      </c>
      <c r="M4557">
        <v>5.59</v>
      </c>
      <c r="N4557">
        <v>8</v>
      </c>
      <c r="O4557">
        <v>110</v>
      </c>
      <c r="P4557">
        <v>0.25</v>
      </c>
      <c r="Q4557">
        <v>1</v>
      </c>
      <c r="R4557">
        <v>0.3</v>
      </c>
      <c r="S4557">
        <v>0.25</v>
      </c>
      <c r="T4557">
        <v>21</v>
      </c>
      <c r="U4557">
        <v>62</v>
      </c>
      <c r="V4557">
        <v>111</v>
      </c>
      <c r="W4557">
        <v>5.6</v>
      </c>
      <c r="X4557">
        <v>5</v>
      </c>
      <c r="Y4557">
        <v>0.5</v>
      </c>
      <c r="Z4557">
        <v>0.21</v>
      </c>
      <c r="AA4557">
        <v>20</v>
      </c>
      <c r="AB4557">
        <v>1.27</v>
      </c>
      <c r="AC4557">
        <v>1205</v>
      </c>
      <c r="AD4557">
        <v>1</v>
      </c>
      <c r="AE4557">
        <v>0.3</v>
      </c>
      <c r="AF4557">
        <v>55</v>
      </c>
      <c r="AH4557">
        <v>14</v>
      </c>
      <c r="AI4557">
        <v>2</v>
      </c>
      <c r="AJ4557">
        <v>17</v>
      </c>
      <c r="AK4557">
        <v>19</v>
      </c>
      <c r="AL4557">
        <v>0.23</v>
      </c>
      <c r="AM4557">
        <v>5</v>
      </c>
      <c r="AN4557">
        <v>5</v>
      </c>
      <c r="AO4557">
        <v>100</v>
      </c>
      <c r="AP4557">
        <v>5</v>
      </c>
      <c r="AQ4557">
        <v>150</v>
      </c>
    </row>
    <row r="4558" spans="1:43" hidden="1" x14ac:dyDescent="0.25">
      <c r="A4558" t="s">
        <v>16968</v>
      </c>
      <c r="B4558" t="s">
        <v>16969</v>
      </c>
      <c r="C4558" s="1" t="str">
        <f t="shared" si="329"/>
        <v>21:0120</v>
      </c>
      <c r="D4558" s="1" t="str">
        <f t="shared" si="330"/>
        <v>21:0003</v>
      </c>
      <c r="E4558" t="s">
        <v>16970</v>
      </c>
      <c r="F4558" t="s">
        <v>16971</v>
      </c>
      <c r="H4558">
        <v>48.852701400000001</v>
      </c>
      <c r="I4558">
        <v>-56.049007099999997</v>
      </c>
      <c r="J4558" s="1" t="str">
        <f t="shared" si="332"/>
        <v>Till</v>
      </c>
      <c r="K4558" s="1" t="str">
        <f t="shared" si="331"/>
        <v>&lt;2 micron</v>
      </c>
      <c r="L4558">
        <v>0.1</v>
      </c>
      <c r="M4558">
        <v>4.3099999999999996</v>
      </c>
      <c r="N4558">
        <v>34</v>
      </c>
      <c r="O4558">
        <v>90</v>
      </c>
      <c r="P4558">
        <v>0.25</v>
      </c>
      <c r="Q4558">
        <v>1</v>
      </c>
      <c r="R4558">
        <v>0.57999999999999996</v>
      </c>
      <c r="S4558">
        <v>0.25</v>
      </c>
      <c r="T4558">
        <v>29</v>
      </c>
      <c r="U4558">
        <v>57</v>
      </c>
      <c r="V4558">
        <v>145</v>
      </c>
      <c r="W4558">
        <v>6.39</v>
      </c>
      <c r="X4558">
        <v>5</v>
      </c>
      <c r="Y4558">
        <v>0.5</v>
      </c>
      <c r="Z4558">
        <v>0.17</v>
      </c>
      <c r="AA4558">
        <v>20</v>
      </c>
      <c r="AB4558">
        <v>1.37</v>
      </c>
      <c r="AC4558">
        <v>1515</v>
      </c>
      <c r="AD4558">
        <v>1</v>
      </c>
      <c r="AE4558">
        <v>0.25</v>
      </c>
      <c r="AF4558">
        <v>58</v>
      </c>
      <c r="AH4558">
        <v>26</v>
      </c>
      <c r="AI4558">
        <v>1</v>
      </c>
      <c r="AJ4558">
        <v>26</v>
      </c>
      <c r="AK4558">
        <v>30</v>
      </c>
      <c r="AL4558">
        <v>0.24</v>
      </c>
      <c r="AM4558">
        <v>5</v>
      </c>
      <c r="AN4558">
        <v>5</v>
      </c>
      <c r="AO4558">
        <v>109</v>
      </c>
      <c r="AP4558">
        <v>5</v>
      </c>
      <c r="AQ4558">
        <v>164</v>
      </c>
    </row>
    <row r="4559" spans="1:43" hidden="1" x14ac:dyDescent="0.25">
      <c r="A4559" t="s">
        <v>16972</v>
      </c>
      <c r="B4559" t="s">
        <v>16973</v>
      </c>
      <c r="C4559" s="1" t="str">
        <f t="shared" si="329"/>
        <v>21:0120</v>
      </c>
      <c r="D4559" s="1" t="str">
        <f t="shared" si="330"/>
        <v>21:0003</v>
      </c>
      <c r="E4559" t="s">
        <v>16974</v>
      </c>
      <c r="F4559" t="s">
        <v>16975</v>
      </c>
      <c r="H4559">
        <v>48.874157699999998</v>
      </c>
      <c r="I4559">
        <v>-56.0329178</v>
      </c>
      <c r="J4559" s="1" t="str">
        <f t="shared" si="332"/>
        <v>Till</v>
      </c>
      <c r="K4559" s="1" t="str">
        <f t="shared" si="331"/>
        <v>&lt;2 micron</v>
      </c>
      <c r="L4559">
        <v>0.1</v>
      </c>
      <c r="M4559">
        <v>4.87</v>
      </c>
      <c r="N4559">
        <v>1</v>
      </c>
      <c r="O4559">
        <v>90</v>
      </c>
      <c r="P4559">
        <v>0.25</v>
      </c>
      <c r="Q4559">
        <v>1</v>
      </c>
      <c r="R4559">
        <v>0.46</v>
      </c>
      <c r="S4559">
        <v>0.25</v>
      </c>
      <c r="T4559">
        <v>40</v>
      </c>
      <c r="U4559">
        <v>64</v>
      </c>
      <c r="V4559">
        <v>162</v>
      </c>
      <c r="W4559">
        <v>6.25</v>
      </c>
      <c r="X4559">
        <v>5</v>
      </c>
      <c r="Y4559">
        <v>0.5</v>
      </c>
      <c r="Z4559">
        <v>0.2</v>
      </c>
      <c r="AA4559">
        <v>20</v>
      </c>
      <c r="AB4559">
        <v>1.52</v>
      </c>
      <c r="AC4559">
        <v>1805</v>
      </c>
      <c r="AD4559">
        <v>2</v>
      </c>
      <c r="AE4559">
        <v>0.4</v>
      </c>
      <c r="AF4559">
        <v>75</v>
      </c>
      <c r="AH4559">
        <v>26</v>
      </c>
      <c r="AI4559">
        <v>2</v>
      </c>
      <c r="AJ4559">
        <v>24</v>
      </c>
      <c r="AK4559">
        <v>26</v>
      </c>
      <c r="AL4559">
        <v>0.15</v>
      </c>
      <c r="AM4559">
        <v>5</v>
      </c>
      <c r="AN4559">
        <v>5</v>
      </c>
      <c r="AO4559">
        <v>101</v>
      </c>
      <c r="AP4559">
        <v>5</v>
      </c>
      <c r="AQ4559">
        <v>182</v>
      </c>
    </row>
    <row r="4560" spans="1:43" hidden="1" x14ac:dyDescent="0.25">
      <c r="A4560" t="s">
        <v>16976</v>
      </c>
      <c r="B4560" t="s">
        <v>16977</v>
      </c>
      <c r="C4560" s="1" t="str">
        <f t="shared" si="329"/>
        <v>21:0120</v>
      </c>
      <c r="D4560" s="1" t="str">
        <f t="shared" si="330"/>
        <v>21:0003</v>
      </c>
      <c r="E4560" t="s">
        <v>16978</v>
      </c>
      <c r="F4560" t="s">
        <v>16979</v>
      </c>
      <c r="H4560">
        <v>48.887566800000002</v>
      </c>
      <c r="I4560">
        <v>-56.049711600000002</v>
      </c>
      <c r="J4560" s="1" t="str">
        <f t="shared" si="332"/>
        <v>Till</v>
      </c>
      <c r="K4560" s="1" t="str">
        <f t="shared" si="331"/>
        <v>&lt;2 micron</v>
      </c>
      <c r="L4560">
        <v>0.1</v>
      </c>
      <c r="M4560">
        <v>5.92</v>
      </c>
      <c r="N4560">
        <v>1</v>
      </c>
      <c r="O4560">
        <v>100</v>
      </c>
      <c r="P4560">
        <v>0.25</v>
      </c>
      <c r="Q4560">
        <v>1</v>
      </c>
      <c r="R4560">
        <v>0.3</v>
      </c>
      <c r="S4560">
        <v>0.25</v>
      </c>
      <c r="T4560">
        <v>33</v>
      </c>
      <c r="U4560">
        <v>93</v>
      </c>
      <c r="V4560">
        <v>150</v>
      </c>
      <c r="W4560">
        <v>6.51</v>
      </c>
      <c r="X4560">
        <v>5</v>
      </c>
      <c r="Y4560">
        <v>0.5</v>
      </c>
      <c r="Z4560">
        <v>0.15</v>
      </c>
      <c r="AA4560">
        <v>20</v>
      </c>
      <c r="AB4560">
        <v>1.25</v>
      </c>
      <c r="AC4560">
        <v>1300</v>
      </c>
      <c r="AD4560">
        <v>0.5</v>
      </c>
      <c r="AE4560">
        <v>0.35</v>
      </c>
      <c r="AF4560">
        <v>65</v>
      </c>
      <c r="AH4560">
        <v>42</v>
      </c>
      <c r="AI4560">
        <v>1</v>
      </c>
      <c r="AJ4560">
        <v>33</v>
      </c>
      <c r="AK4560">
        <v>19</v>
      </c>
      <c r="AL4560">
        <v>0.44</v>
      </c>
      <c r="AM4560">
        <v>5</v>
      </c>
      <c r="AN4560">
        <v>5</v>
      </c>
      <c r="AO4560">
        <v>150</v>
      </c>
      <c r="AP4560">
        <v>5</v>
      </c>
      <c r="AQ4560">
        <v>368</v>
      </c>
    </row>
    <row r="4561" spans="1:43" hidden="1" x14ac:dyDescent="0.25">
      <c r="A4561" t="s">
        <v>16980</v>
      </c>
      <c r="B4561" t="s">
        <v>16981</v>
      </c>
      <c r="C4561" s="1" t="str">
        <f t="shared" si="329"/>
        <v>21:0120</v>
      </c>
      <c r="D4561" s="1" t="str">
        <f t="shared" si="330"/>
        <v>21:0003</v>
      </c>
      <c r="E4561" t="s">
        <v>16982</v>
      </c>
      <c r="F4561" t="s">
        <v>16983</v>
      </c>
      <c r="H4561">
        <v>48.865574500000001</v>
      </c>
      <c r="I4561">
        <v>-56.172162999999998</v>
      </c>
      <c r="J4561" s="1" t="str">
        <f t="shared" si="332"/>
        <v>Till</v>
      </c>
      <c r="K4561" s="1" t="str">
        <f t="shared" si="331"/>
        <v>&lt;2 micron</v>
      </c>
      <c r="L4561">
        <v>0.1</v>
      </c>
      <c r="M4561">
        <v>5.19</v>
      </c>
      <c r="N4561">
        <v>4</v>
      </c>
      <c r="O4561">
        <v>140</v>
      </c>
      <c r="P4561">
        <v>0.25</v>
      </c>
      <c r="Q4561">
        <v>1</v>
      </c>
      <c r="R4561">
        <v>0.26</v>
      </c>
      <c r="S4561">
        <v>0.25</v>
      </c>
      <c r="T4561">
        <v>23</v>
      </c>
      <c r="U4561">
        <v>48</v>
      </c>
      <c r="V4561">
        <v>131</v>
      </c>
      <c r="W4561">
        <v>6.24</v>
      </c>
      <c r="X4561">
        <v>5</v>
      </c>
      <c r="Y4561">
        <v>0.5</v>
      </c>
      <c r="Z4561">
        <v>0.27</v>
      </c>
      <c r="AA4561">
        <v>20</v>
      </c>
      <c r="AB4561">
        <v>1.3</v>
      </c>
      <c r="AC4561">
        <v>1745</v>
      </c>
      <c r="AD4561">
        <v>2</v>
      </c>
      <c r="AE4561">
        <v>0.15</v>
      </c>
      <c r="AF4561">
        <v>69</v>
      </c>
      <c r="AH4561">
        <v>24</v>
      </c>
      <c r="AI4561">
        <v>1</v>
      </c>
      <c r="AJ4561">
        <v>22</v>
      </c>
      <c r="AK4561">
        <v>21</v>
      </c>
      <c r="AL4561">
        <v>0.27</v>
      </c>
      <c r="AM4561">
        <v>5</v>
      </c>
      <c r="AN4561">
        <v>5</v>
      </c>
      <c r="AO4561">
        <v>100</v>
      </c>
      <c r="AP4561">
        <v>5</v>
      </c>
      <c r="AQ4561">
        <v>276</v>
      </c>
    </row>
    <row r="4562" spans="1:43" hidden="1" x14ac:dyDescent="0.25">
      <c r="A4562" t="s">
        <v>16984</v>
      </c>
      <c r="B4562" t="s">
        <v>16985</v>
      </c>
      <c r="C4562" s="1" t="str">
        <f t="shared" si="329"/>
        <v>21:0120</v>
      </c>
      <c r="D4562" s="1" t="str">
        <f t="shared" si="330"/>
        <v>21:0003</v>
      </c>
      <c r="E4562" t="s">
        <v>16986</v>
      </c>
      <c r="F4562" t="s">
        <v>16987</v>
      </c>
      <c r="H4562">
        <v>48.884035300000001</v>
      </c>
      <c r="I4562">
        <v>-56.174928000000001</v>
      </c>
      <c r="J4562" s="1" t="str">
        <f t="shared" si="332"/>
        <v>Till</v>
      </c>
      <c r="K4562" s="1" t="str">
        <f t="shared" si="331"/>
        <v>&lt;2 micron</v>
      </c>
      <c r="L4562">
        <v>0.1</v>
      </c>
      <c r="M4562">
        <v>5.33</v>
      </c>
      <c r="N4562">
        <v>6</v>
      </c>
      <c r="O4562">
        <v>150</v>
      </c>
      <c r="P4562">
        <v>0.25</v>
      </c>
      <c r="Q4562">
        <v>1</v>
      </c>
      <c r="R4562">
        <v>0.31</v>
      </c>
      <c r="S4562">
        <v>0.25</v>
      </c>
      <c r="T4562">
        <v>26</v>
      </c>
      <c r="U4562">
        <v>47</v>
      </c>
      <c r="V4562">
        <v>129</v>
      </c>
      <c r="W4562">
        <v>6.11</v>
      </c>
      <c r="X4562">
        <v>5</v>
      </c>
      <c r="Y4562">
        <v>0.5</v>
      </c>
      <c r="Z4562">
        <v>0.37</v>
      </c>
      <c r="AA4562">
        <v>20</v>
      </c>
      <c r="AB4562">
        <v>1.39</v>
      </c>
      <c r="AC4562">
        <v>1755</v>
      </c>
      <c r="AD4562">
        <v>1</v>
      </c>
      <c r="AE4562">
        <v>0.23</v>
      </c>
      <c r="AF4562">
        <v>58</v>
      </c>
      <c r="AH4562">
        <v>32</v>
      </c>
      <c r="AI4562">
        <v>1</v>
      </c>
      <c r="AJ4562">
        <v>21</v>
      </c>
      <c r="AK4562">
        <v>19</v>
      </c>
      <c r="AL4562">
        <v>0.23</v>
      </c>
      <c r="AM4562">
        <v>5</v>
      </c>
      <c r="AN4562">
        <v>5</v>
      </c>
      <c r="AO4562">
        <v>100</v>
      </c>
      <c r="AP4562">
        <v>5</v>
      </c>
      <c r="AQ4562">
        <v>454</v>
      </c>
    </row>
    <row r="4563" spans="1:43" hidden="1" x14ac:dyDescent="0.25">
      <c r="A4563" t="s">
        <v>16988</v>
      </c>
      <c r="B4563" t="s">
        <v>16989</v>
      </c>
      <c r="C4563" s="1" t="str">
        <f t="shared" si="329"/>
        <v>21:0120</v>
      </c>
      <c r="D4563" s="1" t="str">
        <f t="shared" si="330"/>
        <v>21:0003</v>
      </c>
      <c r="E4563" t="s">
        <v>16990</v>
      </c>
      <c r="F4563" t="s">
        <v>16991</v>
      </c>
      <c r="H4563">
        <v>48.8706672</v>
      </c>
      <c r="I4563">
        <v>-56.161169999999998</v>
      </c>
      <c r="J4563" s="1" t="str">
        <f t="shared" si="332"/>
        <v>Till</v>
      </c>
      <c r="K4563" s="1" t="str">
        <f t="shared" si="331"/>
        <v>&lt;2 micron</v>
      </c>
      <c r="L4563">
        <v>0.1</v>
      </c>
      <c r="M4563">
        <v>4.9000000000000004</v>
      </c>
      <c r="N4563">
        <v>18</v>
      </c>
      <c r="O4563">
        <v>130</v>
      </c>
      <c r="P4563">
        <v>0.5</v>
      </c>
      <c r="Q4563">
        <v>1</v>
      </c>
      <c r="R4563">
        <v>0.45</v>
      </c>
      <c r="S4563">
        <v>0.25</v>
      </c>
      <c r="T4563">
        <v>18</v>
      </c>
      <c r="U4563">
        <v>40</v>
      </c>
      <c r="V4563">
        <v>97</v>
      </c>
      <c r="W4563">
        <v>5.73</v>
      </c>
      <c r="X4563">
        <v>5</v>
      </c>
      <c r="Y4563">
        <v>0.5</v>
      </c>
      <c r="Z4563">
        <v>0.28999999999999998</v>
      </c>
      <c r="AA4563">
        <v>20</v>
      </c>
      <c r="AB4563">
        <v>1.1000000000000001</v>
      </c>
      <c r="AC4563">
        <v>1490</v>
      </c>
      <c r="AD4563">
        <v>0.5</v>
      </c>
      <c r="AE4563">
        <v>0.14000000000000001</v>
      </c>
      <c r="AF4563">
        <v>36</v>
      </c>
      <c r="AH4563">
        <v>26</v>
      </c>
      <c r="AI4563">
        <v>1</v>
      </c>
      <c r="AJ4563">
        <v>25</v>
      </c>
      <c r="AK4563">
        <v>28</v>
      </c>
      <c r="AL4563">
        <v>0.27</v>
      </c>
      <c r="AM4563">
        <v>5</v>
      </c>
      <c r="AN4563">
        <v>5</v>
      </c>
      <c r="AO4563">
        <v>106</v>
      </c>
      <c r="AP4563">
        <v>5</v>
      </c>
      <c r="AQ4563">
        <v>134</v>
      </c>
    </row>
    <row r="4564" spans="1:43" hidden="1" x14ac:dyDescent="0.25">
      <c r="A4564" t="s">
        <v>16992</v>
      </c>
      <c r="B4564" t="s">
        <v>16993</v>
      </c>
      <c r="C4564" s="1" t="str">
        <f t="shared" si="329"/>
        <v>21:0120</v>
      </c>
      <c r="D4564" s="1" t="str">
        <f t="shared" si="330"/>
        <v>21:0003</v>
      </c>
      <c r="E4564" t="s">
        <v>16994</v>
      </c>
      <c r="F4564" t="s">
        <v>16995</v>
      </c>
      <c r="H4564">
        <v>48.863630999999998</v>
      </c>
      <c r="I4564">
        <v>-56.122428499999998</v>
      </c>
      <c r="J4564" s="1" t="str">
        <f t="shared" si="332"/>
        <v>Till</v>
      </c>
      <c r="K4564" s="1" t="str">
        <f t="shared" si="331"/>
        <v>&lt;2 micron</v>
      </c>
      <c r="L4564">
        <v>0.2</v>
      </c>
      <c r="M4564">
        <v>4.47</v>
      </c>
      <c r="N4564">
        <v>24</v>
      </c>
      <c r="O4564">
        <v>80</v>
      </c>
      <c r="P4564">
        <v>0.25</v>
      </c>
      <c r="Q4564">
        <v>1</v>
      </c>
      <c r="R4564">
        <v>0.55000000000000004</v>
      </c>
      <c r="S4564">
        <v>0.25</v>
      </c>
      <c r="T4564">
        <v>32</v>
      </c>
      <c r="U4564">
        <v>41</v>
      </c>
      <c r="V4564">
        <v>151</v>
      </c>
      <c r="W4564">
        <v>5.2</v>
      </c>
      <c r="X4564">
        <v>5</v>
      </c>
      <c r="Y4564">
        <v>0.5</v>
      </c>
      <c r="Z4564">
        <v>0.23</v>
      </c>
      <c r="AA4564">
        <v>20</v>
      </c>
      <c r="AB4564">
        <v>1.1599999999999999</v>
      </c>
      <c r="AC4564">
        <v>1630</v>
      </c>
      <c r="AD4564">
        <v>0.5</v>
      </c>
      <c r="AE4564">
        <v>0.34</v>
      </c>
      <c r="AF4564">
        <v>66</v>
      </c>
      <c r="AH4564">
        <v>28</v>
      </c>
      <c r="AI4564">
        <v>1</v>
      </c>
      <c r="AJ4564">
        <v>20</v>
      </c>
      <c r="AK4564">
        <v>30</v>
      </c>
      <c r="AL4564">
        <v>0.21</v>
      </c>
      <c r="AM4564">
        <v>5</v>
      </c>
      <c r="AN4564">
        <v>5</v>
      </c>
      <c r="AO4564">
        <v>80</v>
      </c>
      <c r="AP4564">
        <v>5</v>
      </c>
      <c r="AQ4564">
        <v>164</v>
      </c>
    </row>
    <row r="4565" spans="1:43" hidden="1" x14ac:dyDescent="0.25">
      <c r="A4565" t="s">
        <v>16996</v>
      </c>
      <c r="B4565" t="s">
        <v>16997</v>
      </c>
      <c r="C4565" s="1" t="str">
        <f t="shared" si="329"/>
        <v>21:0120</v>
      </c>
      <c r="D4565" s="1" t="str">
        <f t="shared" si="330"/>
        <v>21:0003</v>
      </c>
      <c r="E4565" t="s">
        <v>16998</v>
      </c>
      <c r="F4565" t="s">
        <v>16999</v>
      </c>
      <c r="H4565">
        <v>48.877974700000003</v>
      </c>
      <c r="I4565">
        <v>-56.145704700000003</v>
      </c>
      <c r="J4565" s="1" t="str">
        <f t="shared" si="332"/>
        <v>Till</v>
      </c>
      <c r="K4565" s="1" t="str">
        <f t="shared" si="331"/>
        <v>&lt;2 micron</v>
      </c>
      <c r="L4565">
        <v>0.1</v>
      </c>
      <c r="M4565">
        <v>5.25</v>
      </c>
      <c r="N4565">
        <v>1</v>
      </c>
      <c r="O4565">
        <v>100</v>
      </c>
      <c r="P4565">
        <v>0.25</v>
      </c>
      <c r="Q4565">
        <v>1</v>
      </c>
      <c r="R4565">
        <v>0.23</v>
      </c>
      <c r="S4565">
        <v>0.25</v>
      </c>
      <c r="T4565">
        <v>35</v>
      </c>
      <c r="U4565">
        <v>46</v>
      </c>
      <c r="V4565">
        <v>165</v>
      </c>
      <c r="W4565">
        <v>6.2</v>
      </c>
      <c r="X4565">
        <v>5</v>
      </c>
      <c r="Y4565">
        <v>0.5</v>
      </c>
      <c r="Z4565">
        <v>0.23</v>
      </c>
      <c r="AA4565">
        <v>20</v>
      </c>
      <c r="AB4565">
        <v>1.1399999999999999</v>
      </c>
      <c r="AC4565">
        <v>1570</v>
      </c>
      <c r="AD4565">
        <v>4</v>
      </c>
      <c r="AE4565">
        <v>0.79</v>
      </c>
      <c r="AF4565">
        <v>74</v>
      </c>
      <c r="AH4565">
        <v>26</v>
      </c>
      <c r="AI4565">
        <v>1</v>
      </c>
      <c r="AJ4565">
        <v>25</v>
      </c>
      <c r="AK4565">
        <v>17</v>
      </c>
      <c r="AL4565">
        <v>7.0000000000000007E-2</v>
      </c>
      <c r="AM4565">
        <v>5</v>
      </c>
      <c r="AN4565">
        <v>5</v>
      </c>
      <c r="AO4565">
        <v>103</v>
      </c>
      <c r="AP4565">
        <v>5</v>
      </c>
      <c r="AQ4565">
        <v>204</v>
      </c>
    </row>
    <row r="4566" spans="1:43" hidden="1" x14ac:dyDescent="0.25">
      <c r="A4566" t="s">
        <v>17000</v>
      </c>
      <c r="B4566" t="s">
        <v>17001</v>
      </c>
      <c r="C4566" s="1" t="str">
        <f t="shared" si="329"/>
        <v>21:0120</v>
      </c>
      <c r="D4566" s="1" t="str">
        <f t="shared" si="330"/>
        <v>21:0003</v>
      </c>
      <c r="E4566" t="s">
        <v>17002</v>
      </c>
      <c r="F4566" t="s">
        <v>17003</v>
      </c>
      <c r="H4566">
        <v>48.944989800000002</v>
      </c>
      <c r="I4566">
        <v>-56.058865900000001</v>
      </c>
      <c r="J4566" s="1" t="str">
        <f t="shared" si="332"/>
        <v>Till</v>
      </c>
      <c r="K4566" s="1" t="str">
        <f t="shared" si="331"/>
        <v>&lt;2 micron</v>
      </c>
      <c r="L4566">
        <v>0.1</v>
      </c>
      <c r="M4566">
        <v>5.23</v>
      </c>
      <c r="N4566">
        <v>1</v>
      </c>
      <c r="O4566">
        <v>90</v>
      </c>
      <c r="P4566">
        <v>0.25</v>
      </c>
      <c r="Q4566">
        <v>1</v>
      </c>
      <c r="R4566">
        <v>0.25</v>
      </c>
      <c r="S4566">
        <v>0.25</v>
      </c>
      <c r="T4566">
        <v>50</v>
      </c>
      <c r="U4566">
        <v>56</v>
      </c>
      <c r="V4566">
        <v>177</v>
      </c>
      <c r="W4566">
        <v>6.19</v>
      </c>
      <c r="X4566">
        <v>5</v>
      </c>
      <c r="Y4566">
        <v>0.5</v>
      </c>
      <c r="Z4566">
        <v>0.23</v>
      </c>
      <c r="AA4566">
        <v>10</v>
      </c>
      <c r="AB4566">
        <v>1.44</v>
      </c>
      <c r="AC4566">
        <v>1355</v>
      </c>
      <c r="AD4566">
        <v>0.5</v>
      </c>
      <c r="AE4566">
        <v>0.48</v>
      </c>
      <c r="AF4566">
        <v>100</v>
      </c>
      <c r="AH4566">
        <v>48</v>
      </c>
      <c r="AI4566">
        <v>1</v>
      </c>
      <c r="AJ4566">
        <v>21</v>
      </c>
      <c r="AK4566">
        <v>15</v>
      </c>
      <c r="AL4566">
        <v>0.13</v>
      </c>
      <c r="AM4566">
        <v>5</v>
      </c>
      <c r="AN4566">
        <v>5</v>
      </c>
      <c r="AO4566">
        <v>83</v>
      </c>
      <c r="AP4566">
        <v>5</v>
      </c>
      <c r="AQ4566">
        <v>176</v>
      </c>
    </row>
    <row r="4567" spans="1:43" hidden="1" x14ac:dyDescent="0.25">
      <c r="A4567" t="s">
        <v>17004</v>
      </c>
      <c r="B4567" t="s">
        <v>17005</v>
      </c>
      <c r="C4567" s="1" t="str">
        <f t="shared" ref="C4567:C4630" si="333">HYPERLINK("http://geochem.nrcan.gc.ca/cdogs/content/bdl/bdl210120_e.htm", "21:0120")</f>
        <v>21:0120</v>
      </c>
      <c r="D4567" s="1" t="str">
        <f t="shared" ref="D4567:D4630" si="334">HYPERLINK("http://geochem.nrcan.gc.ca/cdogs/content/svy/svy210003_e.htm", "21:0003")</f>
        <v>21:0003</v>
      </c>
      <c r="E4567" t="s">
        <v>17006</v>
      </c>
      <c r="F4567" t="s">
        <v>17007</v>
      </c>
      <c r="H4567">
        <v>48.928608500000003</v>
      </c>
      <c r="I4567">
        <v>-56.035964300000003</v>
      </c>
      <c r="J4567" s="1" t="str">
        <f t="shared" si="332"/>
        <v>Till</v>
      </c>
      <c r="K4567" s="1" t="str">
        <f t="shared" ref="K4567:K4630" si="335">HYPERLINK("http://geochem.nrcan.gc.ca/cdogs/content/kwd/kwd080003_e.htm", "&lt;2 micron")</f>
        <v>&lt;2 micron</v>
      </c>
      <c r="L4567">
        <v>0.1</v>
      </c>
      <c r="M4567">
        <v>5.49</v>
      </c>
      <c r="N4567">
        <v>42</v>
      </c>
      <c r="O4567">
        <v>70</v>
      </c>
      <c r="P4567">
        <v>0.5</v>
      </c>
      <c r="Q4567">
        <v>1</v>
      </c>
      <c r="R4567">
        <v>0.38</v>
      </c>
      <c r="S4567">
        <v>0.25</v>
      </c>
      <c r="T4567">
        <v>75</v>
      </c>
      <c r="U4567">
        <v>50</v>
      </c>
      <c r="V4567">
        <v>228</v>
      </c>
      <c r="W4567">
        <v>6.62</v>
      </c>
      <c r="X4567">
        <v>5</v>
      </c>
      <c r="Y4567">
        <v>0.5</v>
      </c>
      <c r="Z4567">
        <v>0.18</v>
      </c>
      <c r="AA4567">
        <v>20</v>
      </c>
      <c r="AB4567">
        <v>1.32</v>
      </c>
      <c r="AC4567">
        <v>2455</v>
      </c>
      <c r="AD4567">
        <v>2</v>
      </c>
      <c r="AE4567">
        <v>0.57999999999999996</v>
      </c>
      <c r="AF4567">
        <v>89</v>
      </c>
      <c r="AH4567">
        <v>62</v>
      </c>
      <c r="AI4567">
        <v>2</v>
      </c>
      <c r="AJ4567">
        <v>29</v>
      </c>
      <c r="AK4567">
        <v>20</v>
      </c>
      <c r="AL4567">
        <v>0.13</v>
      </c>
      <c r="AM4567">
        <v>5</v>
      </c>
      <c r="AN4567">
        <v>5</v>
      </c>
      <c r="AO4567">
        <v>91</v>
      </c>
      <c r="AP4567">
        <v>5</v>
      </c>
      <c r="AQ4567">
        <v>218</v>
      </c>
    </row>
    <row r="4568" spans="1:43" hidden="1" x14ac:dyDescent="0.25">
      <c r="A4568" t="s">
        <v>17008</v>
      </c>
      <c r="B4568" t="s">
        <v>17009</v>
      </c>
      <c r="C4568" s="1" t="str">
        <f t="shared" si="333"/>
        <v>21:0120</v>
      </c>
      <c r="D4568" s="1" t="str">
        <f t="shared" si="334"/>
        <v>21:0003</v>
      </c>
      <c r="E4568" t="s">
        <v>17010</v>
      </c>
      <c r="F4568" t="s">
        <v>17011</v>
      </c>
      <c r="H4568">
        <v>48.846493700000003</v>
      </c>
      <c r="I4568">
        <v>-56.146239199999997</v>
      </c>
      <c r="J4568" s="1" t="str">
        <f t="shared" si="332"/>
        <v>Till</v>
      </c>
      <c r="K4568" s="1" t="str">
        <f t="shared" si="335"/>
        <v>&lt;2 micron</v>
      </c>
      <c r="L4568">
        <v>0.1</v>
      </c>
      <c r="M4568">
        <v>6.72</v>
      </c>
      <c r="N4568">
        <v>54</v>
      </c>
      <c r="O4568">
        <v>80</v>
      </c>
      <c r="P4568">
        <v>1</v>
      </c>
      <c r="Q4568">
        <v>1</v>
      </c>
      <c r="R4568">
        <v>0.32</v>
      </c>
      <c r="S4568">
        <v>0.25</v>
      </c>
      <c r="T4568">
        <v>74</v>
      </c>
      <c r="U4568">
        <v>36</v>
      </c>
      <c r="V4568">
        <v>185</v>
      </c>
      <c r="W4568">
        <v>6.21</v>
      </c>
      <c r="X4568">
        <v>5</v>
      </c>
      <c r="Y4568">
        <v>0.5</v>
      </c>
      <c r="Z4568">
        <v>0.16</v>
      </c>
      <c r="AA4568">
        <v>20</v>
      </c>
      <c r="AB4568">
        <v>0.75</v>
      </c>
      <c r="AC4568">
        <v>3465</v>
      </c>
      <c r="AD4568">
        <v>7</v>
      </c>
      <c r="AE4568">
        <v>0.82</v>
      </c>
      <c r="AF4568">
        <v>74</v>
      </c>
      <c r="AH4568">
        <v>54</v>
      </c>
      <c r="AI4568">
        <v>1</v>
      </c>
      <c r="AJ4568">
        <v>26</v>
      </c>
      <c r="AK4568">
        <v>20</v>
      </c>
      <c r="AL4568">
        <v>0.09</v>
      </c>
      <c r="AM4568">
        <v>5</v>
      </c>
      <c r="AN4568">
        <v>5</v>
      </c>
      <c r="AO4568">
        <v>85</v>
      </c>
      <c r="AP4568">
        <v>5</v>
      </c>
      <c r="AQ4568">
        <v>202</v>
      </c>
    </row>
    <row r="4569" spans="1:43" hidden="1" x14ac:dyDescent="0.25">
      <c r="A4569" t="s">
        <v>17012</v>
      </c>
      <c r="B4569" t="s">
        <v>17013</v>
      </c>
      <c r="C4569" s="1" t="str">
        <f t="shared" si="333"/>
        <v>21:0120</v>
      </c>
      <c r="D4569" s="1" t="str">
        <f t="shared" si="334"/>
        <v>21:0003</v>
      </c>
      <c r="E4569" t="s">
        <v>17014</v>
      </c>
      <c r="F4569" t="s">
        <v>17015</v>
      </c>
      <c r="H4569">
        <v>48.841894500000002</v>
      </c>
      <c r="I4569">
        <v>-56.163012500000001</v>
      </c>
      <c r="J4569" s="1" t="str">
        <f t="shared" si="332"/>
        <v>Till</v>
      </c>
      <c r="K4569" s="1" t="str">
        <f t="shared" si="335"/>
        <v>&lt;2 micron</v>
      </c>
      <c r="L4569">
        <v>0.2</v>
      </c>
      <c r="M4569">
        <v>3.85</v>
      </c>
      <c r="N4569">
        <v>58</v>
      </c>
      <c r="O4569">
        <v>60</v>
      </c>
      <c r="P4569">
        <v>0.5</v>
      </c>
      <c r="Q4569">
        <v>1</v>
      </c>
      <c r="R4569">
        <v>0.55000000000000004</v>
      </c>
      <c r="S4569">
        <v>0.25</v>
      </c>
      <c r="T4569">
        <v>52</v>
      </c>
      <c r="U4569">
        <v>29</v>
      </c>
      <c r="V4569">
        <v>160</v>
      </c>
      <c r="W4569">
        <v>5.57</v>
      </c>
      <c r="X4569">
        <v>5</v>
      </c>
      <c r="Y4569">
        <v>0.5</v>
      </c>
      <c r="Z4569">
        <v>0.16</v>
      </c>
      <c r="AA4569">
        <v>20</v>
      </c>
      <c r="AB4569">
        <v>0.9</v>
      </c>
      <c r="AC4569">
        <v>2485</v>
      </c>
      <c r="AD4569">
        <v>3</v>
      </c>
      <c r="AE4569">
        <v>0.22</v>
      </c>
      <c r="AF4569">
        <v>44</v>
      </c>
      <c r="AH4569">
        <v>40</v>
      </c>
      <c r="AI4569">
        <v>2</v>
      </c>
      <c r="AJ4569">
        <v>20</v>
      </c>
      <c r="AK4569">
        <v>29</v>
      </c>
      <c r="AL4569">
        <v>0.19</v>
      </c>
      <c r="AM4569">
        <v>5</v>
      </c>
      <c r="AN4569">
        <v>5</v>
      </c>
      <c r="AO4569">
        <v>85</v>
      </c>
      <c r="AP4569">
        <v>5</v>
      </c>
      <c r="AQ4569">
        <v>184</v>
      </c>
    </row>
    <row r="4570" spans="1:43" hidden="1" x14ac:dyDescent="0.25">
      <c r="A4570" t="s">
        <v>17016</v>
      </c>
      <c r="B4570" t="s">
        <v>17017</v>
      </c>
      <c r="C4570" s="1" t="str">
        <f t="shared" si="333"/>
        <v>21:0120</v>
      </c>
      <c r="D4570" s="1" t="str">
        <f t="shared" si="334"/>
        <v>21:0003</v>
      </c>
      <c r="E4570" t="s">
        <v>17018</v>
      </c>
      <c r="F4570" t="s">
        <v>17019</v>
      </c>
      <c r="H4570">
        <v>48.838390500000003</v>
      </c>
      <c r="I4570">
        <v>-56.1760169</v>
      </c>
      <c r="J4570" s="1" t="str">
        <f t="shared" si="332"/>
        <v>Till</v>
      </c>
      <c r="K4570" s="1" t="str">
        <f t="shared" si="335"/>
        <v>&lt;2 micron</v>
      </c>
      <c r="L4570">
        <v>0.1</v>
      </c>
      <c r="M4570">
        <v>5.58</v>
      </c>
      <c r="N4570">
        <v>44</v>
      </c>
      <c r="O4570">
        <v>100</v>
      </c>
      <c r="P4570">
        <v>0.25</v>
      </c>
      <c r="Q4570">
        <v>1</v>
      </c>
      <c r="R4570">
        <v>0.22</v>
      </c>
      <c r="S4570">
        <v>0.25</v>
      </c>
      <c r="T4570">
        <v>31</v>
      </c>
      <c r="U4570">
        <v>47</v>
      </c>
      <c r="V4570">
        <v>161</v>
      </c>
      <c r="W4570">
        <v>6.48</v>
      </c>
      <c r="X4570">
        <v>5</v>
      </c>
      <c r="Y4570">
        <v>0.5</v>
      </c>
      <c r="Z4570">
        <v>0.25</v>
      </c>
      <c r="AA4570">
        <v>20</v>
      </c>
      <c r="AB4570">
        <v>1.1000000000000001</v>
      </c>
      <c r="AC4570">
        <v>1750</v>
      </c>
      <c r="AD4570">
        <v>1</v>
      </c>
      <c r="AE4570">
        <v>0.33</v>
      </c>
      <c r="AF4570">
        <v>61</v>
      </c>
      <c r="AH4570">
        <v>34</v>
      </c>
      <c r="AI4570">
        <v>1</v>
      </c>
      <c r="AJ4570">
        <v>20</v>
      </c>
      <c r="AK4570">
        <v>17</v>
      </c>
      <c r="AL4570">
        <v>0.27</v>
      </c>
      <c r="AM4570">
        <v>5</v>
      </c>
      <c r="AN4570">
        <v>5</v>
      </c>
      <c r="AO4570">
        <v>110</v>
      </c>
      <c r="AP4570">
        <v>5</v>
      </c>
      <c r="AQ4570">
        <v>150</v>
      </c>
    </row>
    <row r="4571" spans="1:43" hidden="1" x14ac:dyDescent="0.25">
      <c r="A4571" t="s">
        <v>17020</v>
      </c>
      <c r="B4571" t="s">
        <v>17021</v>
      </c>
      <c r="C4571" s="1" t="str">
        <f t="shared" si="333"/>
        <v>21:0120</v>
      </c>
      <c r="D4571" s="1" t="str">
        <f t="shared" si="334"/>
        <v>21:0003</v>
      </c>
      <c r="E4571" t="s">
        <v>17022</v>
      </c>
      <c r="F4571" t="s">
        <v>17023</v>
      </c>
      <c r="H4571">
        <v>48.833044700000002</v>
      </c>
      <c r="I4571">
        <v>-56.152258500000002</v>
      </c>
      <c r="J4571" s="1" t="str">
        <f t="shared" si="332"/>
        <v>Till</v>
      </c>
      <c r="K4571" s="1" t="str">
        <f t="shared" si="335"/>
        <v>&lt;2 micron</v>
      </c>
      <c r="L4571">
        <v>0.1</v>
      </c>
      <c r="M4571">
        <v>5.78</v>
      </c>
      <c r="N4571">
        <v>68</v>
      </c>
      <c r="O4571">
        <v>80</v>
      </c>
      <c r="P4571">
        <v>0.25</v>
      </c>
      <c r="Q4571">
        <v>1</v>
      </c>
      <c r="R4571">
        <v>0.28000000000000003</v>
      </c>
      <c r="S4571">
        <v>0.25</v>
      </c>
      <c r="T4571">
        <v>25</v>
      </c>
      <c r="U4571">
        <v>61</v>
      </c>
      <c r="V4571">
        <v>133</v>
      </c>
      <c r="W4571">
        <v>6.36</v>
      </c>
      <c r="X4571">
        <v>5</v>
      </c>
      <c r="Y4571">
        <v>0.5</v>
      </c>
      <c r="Z4571">
        <v>0.21</v>
      </c>
      <c r="AA4571">
        <v>20</v>
      </c>
      <c r="AB4571">
        <v>1.21</v>
      </c>
      <c r="AC4571">
        <v>1600</v>
      </c>
      <c r="AD4571">
        <v>1</v>
      </c>
      <c r="AE4571">
        <v>0.37</v>
      </c>
      <c r="AF4571">
        <v>49</v>
      </c>
      <c r="AH4571">
        <v>24</v>
      </c>
      <c r="AI4571">
        <v>1</v>
      </c>
      <c r="AJ4571">
        <v>23</v>
      </c>
      <c r="AK4571">
        <v>21</v>
      </c>
      <c r="AL4571">
        <v>0.28000000000000003</v>
      </c>
      <c r="AM4571">
        <v>5</v>
      </c>
      <c r="AN4571">
        <v>5</v>
      </c>
      <c r="AO4571">
        <v>111</v>
      </c>
      <c r="AP4571">
        <v>5</v>
      </c>
      <c r="AQ4571">
        <v>132</v>
      </c>
    </row>
    <row r="4572" spans="1:43" hidden="1" x14ac:dyDescent="0.25">
      <c r="A4572" t="s">
        <v>17024</v>
      </c>
      <c r="B4572" t="s">
        <v>17025</v>
      </c>
      <c r="C4572" s="1" t="str">
        <f t="shared" si="333"/>
        <v>21:0120</v>
      </c>
      <c r="D4572" s="1" t="str">
        <f t="shared" si="334"/>
        <v>21:0003</v>
      </c>
      <c r="E4572" t="s">
        <v>17026</v>
      </c>
      <c r="F4572" t="s">
        <v>17027</v>
      </c>
      <c r="H4572">
        <v>48.827913100000004</v>
      </c>
      <c r="I4572">
        <v>-56.157794500000001</v>
      </c>
      <c r="J4572" s="1" t="str">
        <f t="shared" si="332"/>
        <v>Till</v>
      </c>
      <c r="K4572" s="1" t="str">
        <f t="shared" si="335"/>
        <v>&lt;2 micron</v>
      </c>
      <c r="L4572">
        <v>0.1</v>
      </c>
      <c r="M4572">
        <v>6.4</v>
      </c>
      <c r="N4572">
        <v>122</v>
      </c>
      <c r="O4572">
        <v>70</v>
      </c>
      <c r="P4572">
        <v>0.25</v>
      </c>
      <c r="Q4572">
        <v>1</v>
      </c>
      <c r="R4572">
        <v>0.27</v>
      </c>
      <c r="S4572">
        <v>0.25</v>
      </c>
      <c r="T4572">
        <v>32</v>
      </c>
      <c r="U4572">
        <v>57</v>
      </c>
      <c r="V4572">
        <v>129</v>
      </c>
      <c r="W4572">
        <v>6.22</v>
      </c>
      <c r="X4572">
        <v>5</v>
      </c>
      <c r="Y4572">
        <v>0.5</v>
      </c>
      <c r="Z4572">
        <v>0.16</v>
      </c>
      <c r="AA4572">
        <v>20</v>
      </c>
      <c r="AB4572">
        <v>0.85</v>
      </c>
      <c r="AC4572">
        <v>2290</v>
      </c>
      <c r="AD4572">
        <v>1</v>
      </c>
      <c r="AE4572">
        <v>1.32</v>
      </c>
      <c r="AF4572">
        <v>43</v>
      </c>
      <c r="AH4572">
        <v>38</v>
      </c>
      <c r="AI4572">
        <v>2</v>
      </c>
      <c r="AJ4572">
        <v>28</v>
      </c>
      <c r="AK4572">
        <v>17</v>
      </c>
      <c r="AL4572">
        <v>7.0000000000000007E-2</v>
      </c>
      <c r="AM4572">
        <v>5</v>
      </c>
      <c r="AN4572">
        <v>5</v>
      </c>
      <c r="AO4572">
        <v>107</v>
      </c>
      <c r="AP4572">
        <v>5</v>
      </c>
      <c r="AQ4572">
        <v>168</v>
      </c>
    </row>
    <row r="4573" spans="1:43" hidden="1" x14ac:dyDescent="0.25">
      <c r="A4573" t="s">
        <v>17028</v>
      </c>
      <c r="B4573" t="s">
        <v>17029</v>
      </c>
      <c r="C4573" s="1" t="str">
        <f t="shared" si="333"/>
        <v>21:0120</v>
      </c>
      <c r="D4573" s="1" t="str">
        <f t="shared" si="334"/>
        <v>21:0003</v>
      </c>
      <c r="E4573" t="s">
        <v>17030</v>
      </c>
      <c r="F4573" t="s">
        <v>17031</v>
      </c>
      <c r="H4573">
        <v>48.840840999999998</v>
      </c>
      <c r="I4573">
        <v>-56.112604500000003</v>
      </c>
      <c r="J4573" s="1" t="str">
        <f t="shared" si="332"/>
        <v>Till</v>
      </c>
      <c r="K4573" s="1" t="str">
        <f t="shared" si="335"/>
        <v>&lt;2 micron</v>
      </c>
      <c r="L4573">
        <v>0.1</v>
      </c>
      <c r="M4573">
        <v>5.74</v>
      </c>
      <c r="N4573">
        <v>8</v>
      </c>
      <c r="O4573">
        <v>80</v>
      </c>
      <c r="P4573">
        <v>0.25</v>
      </c>
      <c r="Q4573">
        <v>1</v>
      </c>
      <c r="R4573">
        <v>0.36</v>
      </c>
      <c r="S4573">
        <v>0.25</v>
      </c>
      <c r="T4573">
        <v>42</v>
      </c>
      <c r="U4573">
        <v>50</v>
      </c>
      <c r="V4573">
        <v>151</v>
      </c>
      <c r="W4573">
        <v>6.03</v>
      </c>
      <c r="X4573">
        <v>5</v>
      </c>
      <c r="Y4573">
        <v>0.5</v>
      </c>
      <c r="Z4573">
        <v>0.24</v>
      </c>
      <c r="AA4573">
        <v>20</v>
      </c>
      <c r="AB4573">
        <v>1.23</v>
      </c>
      <c r="AC4573">
        <v>1860</v>
      </c>
      <c r="AD4573">
        <v>1</v>
      </c>
      <c r="AE4573">
        <v>0.5</v>
      </c>
      <c r="AF4573">
        <v>54</v>
      </c>
      <c r="AH4573">
        <v>30</v>
      </c>
      <c r="AI4573">
        <v>1</v>
      </c>
      <c r="AJ4573">
        <v>23</v>
      </c>
      <c r="AK4573">
        <v>24</v>
      </c>
      <c r="AL4573">
        <v>0.17</v>
      </c>
      <c r="AM4573">
        <v>5</v>
      </c>
      <c r="AN4573">
        <v>5</v>
      </c>
      <c r="AO4573">
        <v>106</v>
      </c>
      <c r="AP4573">
        <v>5</v>
      </c>
      <c r="AQ4573">
        <v>140</v>
      </c>
    </row>
    <row r="4574" spans="1:43" hidden="1" x14ac:dyDescent="0.25">
      <c r="A4574" t="s">
        <v>17032</v>
      </c>
      <c r="B4574" t="s">
        <v>17033</v>
      </c>
      <c r="C4574" s="1" t="str">
        <f t="shared" si="333"/>
        <v>21:0120</v>
      </c>
      <c r="D4574" s="1" t="str">
        <f t="shared" si="334"/>
        <v>21:0003</v>
      </c>
      <c r="E4574" t="s">
        <v>17034</v>
      </c>
      <c r="F4574" t="s">
        <v>17035</v>
      </c>
      <c r="H4574">
        <v>48.813700500000003</v>
      </c>
      <c r="I4574">
        <v>-56.121935700000002</v>
      </c>
      <c r="J4574" s="1" t="str">
        <f t="shared" si="332"/>
        <v>Till</v>
      </c>
      <c r="K4574" s="1" t="str">
        <f t="shared" si="335"/>
        <v>&lt;2 micron</v>
      </c>
      <c r="L4574">
        <v>0.1</v>
      </c>
      <c r="M4574">
        <v>6.18</v>
      </c>
      <c r="N4574">
        <v>1</v>
      </c>
      <c r="O4574">
        <v>150</v>
      </c>
      <c r="P4574">
        <v>0.5</v>
      </c>
      <c r="Q4574">
        <v>1</v>
      </c>
      <c r="R4574">
        <v>0.19</v>
      </c>
      <c r="S4574">
        <v>0.25</v>
      </c>
      <c r="T4574">
        <v>29</v>
      </c>
      <c r="U4574">
        <v>98</v>
      </c>
      <c r="V4574">
        <v>142</v>
      </c>
      <c r="W4574">
        <v>6.95</v>
      </c>
      <c r="X4574">
        <v>5</v>
      </c>
      <c r="Y4574">
        <v>0.5</v>
      </c>
      <c r="Z4574">
        <v>0.28000000000000003</v>
      </c>
      <c r="AA4574">
        <v>20</v>
      </c>
      <c r="AB4574">
        <v>1.37</v>
      </c>
      <c r="AC4574">
        <v>1280</v>
      </c>
      <c r="AD4574">
        <v>0.5</v>
      </c>
      <c r="AE4574">
        <v>0.45</v>
      </c>
      <c r="AF4574">
        <v>69</v>
      </c>
      <c r="AH4574">
        <v>30</v>
      </c>
      <c r="AI4574">
        <v>1</v>
      </c>
      <c r="AJ4574">
        <v>30</v>
      </c>
      <c r="AK4574">
        <v>17</v>
      </c>
      <c r="AL4574">
        <v>0.18</v>
      </c>
      <c r="AM4574">
        <v>5</v>
      </c>
      <c r="AN4574">
        <v>5</v>
      </c>
      <c r="AO4574">
        <v>153</v>
      </c>
      <c r="AP4574">
        <v>5</v>
      </c>
      <c r="AQ4574">
        <v>120</v>
      </c>
    </row>
    <row r="4575" spans="1:43" hidden="1" x14ac:dyDescent="0.25">
      <c r="A4575" t="s">
        <v>17036</v>
      </c>
      <c r="B4575" t="s">
        <v>17037</v>
      </c>
      <c r="C4575" s="1" t="str">
        <f t="shared" si="333"/>
        <v>21:0120</v>
      </c>
      <c r="D4575" s="1" t="str">
        <f t="shared" si="334"/>
        <v>21:0003</v>
      </c>
      <c r="E4575" t="s">
        <v>17038</v>
      </c>
      <c r="F4575" t="s">
        <v>17039</v>
      </c>
      <c r="H4575">
        <v>48.797742900000003</v>
      </c>
      <c r="I4575">
        <v>-56.1232343</v>
      </c>
      <c r="J4575" s="1" t="str">
        <f t="shared" si="332"/>
        <v>Till</v>
      </c>
      <c r="K4575" s="1" t="str">
        <f t="shared" si="335"/>
        <v>&lt;2 micron</v>
      </c>
      <c r="L4575">
        <v>0.1</v>
      </c>
      <c r="M4575">
        <v>9.0299999999999994</v>
      </c>
      <c r="N4575">
        <v>1</v>
      </c>
      <c r="O4575">
        <v>70</v>
      </c>
      <c r="P4575">
        <v>0.25</v>
      </c>
      <c r="Q4575">
        <v>1</v>
      </c>
      <c r="R4575">
        <v>0.13</v>
      </c>
      <c r="S4575">
        <v>0.5</v>
      </c>
      <c r="T4575">
        <v>24</v>
      </c>
      <c r="U4575">
        <v>146</v>
      </c>
      <c r="V4575">
        <v>91</v>
      </c>
      <c r="W4575">
        <v>6.77</v>
      </c>
      <c r="X4575">
        <v>5</v>
      </c>
      <c r="Y4575">
        <v>0.5</v>
      </c>
      <c r="Z4575">
        <v>7.0000000000000007E-2</v>
      </c>
      <c r="AA4575">
        <v>10</v>
      </c>
      <c r="AB4575">
        <v>0.67</v>
      </c>
      <c r="AC4575">
        <v>780</v>
      </c>
      <c r="AD4575">
        <v>3</v>
      </c>
      <c r="AE4575">
        <v>1.49</v>
      </c>
      <c r="AF4575">
        <v>38</v>
      </c>
      <c r="AH4575">
        <v>30</v>
      </c>
      <c r="AI4575">
        <v>1</v>
      </c>
      <c r="AJ4575">
        <v>22</v>
      </c>
      <c r="AK4575">
        <v>17</v>
      </c>
      <c r="AL4575">
        <v>0.09</v>
      </c>
      <c r="AM4575">
        <v>5</v>
      </c>
      <c r="AN4575">
        <v>5</v>
      </c>
      <c r="AO4575">
        <v>124</v>
      </c>
      <c r="AP4575">
        <v>5</v>
      </c>
      <c r="AQ4575">
        <v>240</v>
      </c>
    </row>
    <row r="4576" spans="1:43" hidden="1" x14ac:dyDescent="0.25">
      <c r="A4576" t="s">
        <v>17040</v>
      </c>
      <c r="B4576" t="s">
        <v>17041</v>
      </c>
      <c r="C4576" s="1" t="str">
        <f t="shared" si="333"/>
        <v>21:0120</v>
      </c>
      <c r="D4576" s="1" t="str">
        <f t="shared" si="334"/>
        <v>21:0003</v>
      </c>
      <c r="E4576" t="s">
        <v>17042</v>
      </c>
      <c r="F4576" t="s">
        <v>17043</v>
      </c>
      <c r="H4576">
        <v>48.825020799999997</v>
      </c>
      <c r="I4576">
        <v>-56.102664900000001</v>
      </c>
      <c r="J4576" s="1" t="str">
        <f t="shared" si="332"/>
        <v>Till</v>
      </c>
      <c r="K4576" s="1" t="str">
        <f t="shared" si="335"/>
        <v>&lt;2 micron</v>
      </c>
      <c r="L4576">
        <v>0.1</v>
      </c>
      <c r="M4576">
        <v>4.6100000000000003</v>
      </c>
      <c r="N4576">
        <v>62</v>
      </c>
      <c r="O4576">
        <v>100</v>
      </c>
      <c r="P4576">
        <v>0.25</v>
      </c>
      <c r="Q4576">
        <v>1</v>
      </c>
      <c r="R4576">
        <v>0.62</v>
      </c>
      <c r="S4576">
        <v>0.25</v>
      </c>
      <c r="T4576">
        <v>45</v>
      </c>
      <c r="U4576">
        <v>55</v>
      </c>
      <c r="V4576">
        <v>201</v>
      </c>
      <c r="W4576">
        <v>7.08</v>
      </c>
      <c r="X4576">
        <v>5</v>
      </c>
      <c r="Y4576">
        <v>0.5</v>
      </c>
      <c r="Z4576">
        <v>0.21</v>
      </c>
      <c r="AA4576">
        <v>30</v>
      </c>
      <c r="AB4576">
        <v>1.44</v>
      </c>
      <c r="AC4576">
        <v>2490</v>
      </c>
      <c r="AD4576">
        <v>2</v>
      </c>
      <c r="AE4576">
        <v>0.39</v>
      </c>
      <c r="AF4576">
        <v>47</v>
      </c>
      <c r="AH4576">
        <v>48</v>
      </c>
      <c r="AI4576">
        <v>1</v>
      </c>
      <c r="AJ4576">
        <v>28</v>
      </c>
      <c r="AK4576">
        <v>34</v>
      </c>
      <c r="AL4576">
        <v>0.08</v>
      </c>
      <c r="AM4576">
        <v>5</v>
      </c>
      <c r="AN4576">
        <v>5</v>
      </c>
      <c r="AO4576">
        <v>123</v>
      </c>
      <c r="AP4576">
        <v>5</v>
      </c>
      <c r="AQ4576">
        <v>196</v>
      </c>
    </row>
    <row r="4577" spans="1:43" hidden="1" x14ac:dyDescent="0.25">
      <c r="A4577" t="s">
        <v>17044</v>
      </c>
      <c r="B4577" t="s">
        <v>17045</v>
      </c>
      <c r="C4577" s="1" t="str">
        <f t="shared" si="333"/>
        <v>21:0120</v>
      </c>
      <c r="D4577" s="1" t="str">
        <f t="shared" si="334"/>
        <v>21:0003</v>
      </c>
      <c r="E4577" t="s">
        <v>17046</v>
      </c>
      <c r="F4577" t="s">
        <v>17047</v>
      </c>
      <c r="H4577">
        <v>48.890612099999998</v>
      </c>
      <c r="I4577">
        <v>-56.010773499999999</v>
      </c>
      <c r="J4577" s="1" t="str">
        <f t="shared" si="332"/>
        <v>Till</v>
      </c>
      <c r="K4577" s="1" t="str">
        <f t="shared" si="335"/>
        <v>&lt;2 micron</v>
      </c>
      <c r="L4577">
        <v>0.1</v>
      </c>
      <c r="M4577">
        <v>6.99</v>
      </c>
      <c r="N4577">
        <v>34</v>
      </c>
      <c r="O4577">
        <v>100</v>
      </c>
      <c r="P4577">
        <v>0.25</v>
      </c>
      <c r="Q4577">
        <v>1</v>
      </c>
      <c r="R4577">
        <v>0.21</v>
      </c>
      <c r="S4577">
        <v>0.25</v>
      </c>
      <c r="T4577">
        <v>39</v>
      </c>
      <c r="U4577">
        <v>112</v>
      </c>
      <c r="V4577">
        <v>100</v>
      </c>
      <c r="W4577">
        <v>6.49</v>
      </c>
      <c r="X4577">
        <v>5</v>
      </c>
      <c r="Y4577">
        <v>0.5</v>
      </c>
      <c r="Z4577">
        <v>0.1</v>
      </c>
      <c r="AA4577">
        <v>20</v>
      </c>
      <c r="AB4577">
        <v>0.7</v>
      </c>
      <c r="AC4577">
        <v>975</v>
      </c>
      <c r="AD4577">
        <v>1</v>
      </c>
      <c r="AE4577">
        <v>2.35</v>
      </c>
      <c r="AF4577">
        <v>47</v>
      </c>
      <c r="AH4577">
        <v>56</v>
      </c>
      <c r="AI4577">
        <v>1</v>
      </c>
      <c r="AJ4577">
        <v>35</v>
      </c>
      <c r="AK4577">
        <v>15</v>
      </c>
      <c r="AL4577">
        <v>0.09</v>
      </c>
      <c r="AM4577">
        <v>5</v>
      </c>
      <c r="AN4577">
        <v>5</v>
      </c>
      <c r="AO4577">
        <v>188</v>
      </c>
      <c r="AP4577">
        <v>5</v>
      </c>
      <c r="AQ4577">
        <v>84</v>
      </c>
    </row>
    <row r="4578" spans="1:43" hidden="1" x14ac:dyDescent="0.25">
      <c r="A4578" t="s">
        <v>17048</v>
      </c>
      <c r="B4578" t="s">
        <v>17049</v>
      </c>
      <c r="C4578" s="1" t="str">
        <f t="shared" si="333"/>
        <v>21:0120</v>
      </c>
      <c r="D4578" s="1" t="str">
        <f t="shared" si="334"/>
        <v>21:0003</v>
      </c>
      <c r="E4578" t="s">
        <v>17050</v>
      </c>
      <c r="F4578" t="s">
        <v>17051</v>
      </c>
      <c r="H4578">
        <v>48.907544000000001</v>
      </c>
      <c r="I4578">
        <v>-56.018287000000001</v>
      </c>
      <c r="J4578" s="1" t="str">
        <f t="shared" si="332"/>
        <v>Till</v>
      </c>
      <c r="K4578" s="1" t="str">
        <f t="shared" si="335"/>
        <v>&lt;2 micron</v>
      </c>
      <c r="L4578">
        <v>0.1</v>
      </c>
      <c r="M4578">
        <v>7.2</v>
      </c>
      <c r="N4578">
        <v>1</v>
      </c>
      <c r="O4578">
        <v>80</v>
      </c>
      <c r="P4578">
        <v>0.25</v>
      </c>
      <c r="Q4578">
        <v>1</v>
      </c>
      <c r="R4578">
        <v>0.17</v>
      </c>
      <c r="S4578">
        <v>0.25</v>
      </c>
      <c r="T4578">
        <v>25</v>
      </c>
      <c r="U4578">
        <v>83</v>
      </c>
      <c r="V4578">
        <v>137</v>
      </c>
      <c r="W4578">
        <v>6.08</v>
      </c>
      <c r="X4578">
        <v>5</v>
      </c>
      <c r="Y4578">
        <v>0.5</v>
      </c>
      <c r="Z4578">
        <v>7.0000000000000007E-2</v>
      </c>
      <c r="AA4578">
        <v>20</v>
      </c>
      <c r="AB4578">
        <v>0.86</v>
      </c>
      <c r="AC4578">
        <v>565</v>
      </c>
      <c r="AD4578">
        <v>1</v>
      </c>
      <c r="AE4578">
        <v>0.45</v>
      </c>
      <c r="AF4578">
        <v>63</v>
      </c>
      <c r="AH4578">
        <v>60</v>
      </c>
      <c r="AI4578">
        <v>2</v>
      </c>
      <c r="AJ4578">
        <v>30</v>
      </c>
      <c r="AK4578">
        <v>12</v>
      </c>
      <c r="AL4578">
        <v>0.62</v>
      </c>
      <c r="AM4578">
        <v>5</v>
      </c>
      <c r="AN4578">
        <v>5</v>
      </c>
      <c r="AO4578">
        <v>136</v>
      </c>
      <c r="AP4578">
        <v>5</v>
      </c>
      <c r="AQ4578">
        <v>102</v>
      </c>
    </row>
    <row r="4579" spans="1:43" hidden="1" x14ac:dyDescent="0.25">
      <c r="A4579" t="s">
        <v>17052</v>
      </c>
      <c r="B4579" t="s">
        <v>17053</v>
      </c>
      <c r="C4579" s="1" t="str">
        <f t="shared" si="333"/>
        <v>21:0120</v>
      </c>
      <c r="D4579" s="1" t="str">
        <f t="shared" si="334"/>
        <v>21:0003</v>
      </c>
      <c r="E4579" t="s">
        <v>17054</v>
      </c>
      <c r="F4579" t="s">
        <v>17055</v>
      </c>
      <c r="H4579">
        <v>48.941973099999998</v>
      </c>
      <c r="I4579">
        <v>-56.020685200000003</v>
      </c>
      <c r="J4579" s="1" t="str">
        <f t="shared" si="332"/>
        <v>Till</v>
      </c>
      <c r="K4579" s="1" t="str">
        <f t="shared" si="335"/>
        <v>&lt;2 micron</v>
      </c>
      <c r="L4579">
        <v>0.1</v>
      </c>
      <c r="M4579">
        <v>5.99</v>
      </c>
      <c r="N4579">
        <v>26</v>
      </c>
      <c r="O4579">
        <v>80</v>
      </c>
      <c r="P4579">
        <v>0.25</v>
      </c>
      <c r="Q4579">
        <v>1</v>
      </c>
      <c r="R4579">
        <v>0.2</v>
      </c>
      <c r="S4579">
        <v>0.25</v>
      </c>
      <c r="T4579">
        <v>28</v>
      </c>
      <c r="U4579">
        <v>59</v>
      </c>
      <c r="V4579">
        <v>128</v>
      </c>
      <c r="W4579">
        <v>5.28</v>
      </c>
      <c r="X4579">
        <v>5</v>
      </c>
      <c r="Y4579">
        <v>0.5</v>
      </c>
      <c r="Z4579">
        <v>0.19</v>
      </c>
      <c r="AA4579">
        <v>20</v>
      </c>
      <c r="AB4579">
        <v>1.1299999999999999</v>
      </c>
      <c r="AC4579">
        <v>1215</v>
      </c>
      <c r="AD4579">
        <v>0.5</v>
      </c>
      <c r="AE4579">
        <v>0.28000000000000003</v>
      </c>
      <c r="AF4579">
        <v>68</v>
      </c>
      <c r="AH4579">
        <v>58</v>
      </c>
      <c r="AI4579">
        <v>1</v>
      </c>
      <c r="AJ4579">
        <v>23</v>
      </c>
      <c r="AK4579">
        <v>13</v>
      </c>
      <c r="AL4579">
        <v>0.42</v>
      </c>
      <c r="AM4579">
        <v>5</v>
      </c>
      <c r="AN4579">
        <v>5</v>
      </c>
      <c r="AO4579">
        <v>98</v>
      </c>
      <c r="AP4579">
        <v>5</v>
      </c>
      <c r="AQ4579">
        <v>102</v>
      </c>
    </row>
    <row r="4580" spans="1:43" hidden="1" x14ac:dyDescent="0.25">
      <c r="A4580" t="s">
        <v>17056</v>
      </c>
      <c r="B4580" t="s">
        <v>17057</v>
      </c>
      <c r="C4580" s="1" t="str">
        <f t="shared" si="333"/>
        <v>21:0120</v>
      </c>
      <c r="D4580" s="1" t="str">
        <f t="shared" si="334"/>
        <v>21:0003</v>
      </c>
      <c r="E4580" t="s">
        <v>17058</v>
      </c>
      <c r="F4580" t="s">
        <v>17059</v>
      </c>
      <c r="H4580">
        <v>48.882923099999999</v>
      </c>
      <c r="I4580">
        <v>-56.059347600000002</v>
      </c>
      <c r="J4580" s="1" t="str">
        <f t="shared" si="332"/>
        <v>Till</v>
      </c>
      <c r="K4580" s="1" t="str">
        <f t="shared" si="335"/>
        <v>&lt;2 micron</v>
      </c>
      <c r="L4580">
        <v>0.1</v>
      </c>
      <c r="M4580">
        <v>4.74</v>
      </c>
      <c r="N4580">
        <v>6</v>
      </c>
      <c r="O4580">
        <v>70</v>
      </c>
      <c r="P4580">
        <v>0.25</v>
      </c>
      <c r="Q4580">
        <v>1</v>
      </c>
      <c r="R4580">
        <v>0.34</v>
      </c>
      <c r="S4580">
        <v>0.25</v>
      </c>
      <c r="T4580">
        <v>27</v>
      </c>
      <c r="U4580">
        <v>65</v>
      </c>
      <c r="V4580">
        <v>105</v>
      </c>
      <c r="W4580">
        <v>5.52</v>
      </c>
      <c r="X4580">
        <v>5</v>
      </c>
      <c r="Y4580">
        <v>0.5</v>
      </c>
      <c r="Z4580">
        <v>0.22</v>
      </c>
      <c r="AA4580">
        <v>10</v>
      </c>
      <c r="AB4580">
        <v>1.42</v>
      </c>
      <c r="AC4580">
        <v>1270</v>
      </c>
      <c r="AD4580">
        <v>0.5</v>
      </c>
      <c r="AE4580">
        <v>0.39</v>
      </c>
      <c r="AF4580">
        <v>59</v>
      </c>
      <c r="AH4580">
        <v>30</v>
      </c>
      <c r="AI4580">
        <v>1</v>
      </c>
      <c r="AJ4580">
        <v>22</v>
      </c>
      <c r="AK4580">
        <v>26</v>
      </c>
      <c r="AL4580">
        <v>0.24</v>
      </c>
      <c r="AM4580">
        <v>5</v>
      </c>
      <c r="AN4580">
        <v>5</v>
      </c>
      <c r="AO4580">
        <v>100</v>
      </c>
      <c r="AP4580">
        <v>5</v>
      </c>
      <c r="AQ4580">
        <v>120</v>
      </c>
    </row>
    <row r="4581" spans="1:43" hidden="1" x14ac:dyDescent="0.25">
      <c r="A4581" t="s">
        <v>17060</v>
      </c>
      <c r="B4581" t="s">
        <v>17061</v>
      </c>
      <c r="C4581" s="1" t="str">
        <f t="shared" si="333"/>
        <v>21:0120</v>
      </c>
      <c r="D4581" s="1" t="str">
        <f t="shared" si="334"/>
        <v>21:0003</v>
      </c>
      <c r="E4581" t="s">
        <v>17062</v>
      </c>
      <c r="F4581" t="s">
        <v>17063</v>
      </c>
      <c r="H4581">
        <v>48.881201799999999</v>
      </c>
      <c r="I4581">
        <v>-56.068927600000002</v>
      </c>
      <c r="J4581" s="1" t="str">
        <f t="shared" si="332"/>
        <v>Till</v>
      </c>
      <c r="K4581" s="1" t="str">
        <f t="shared" si="335"/>
        <v>&lt;2 micron</v>
      </c>
      <c r="L4581">
        <v>0.1</v>
      </c>
      <c r="M4581">
        <v>5.16</v>
      </c>
      <c r="N4581">
        <v>16</v>
      </c>
      <c r="O4581">
        <v>90</v>
      </c>
      <c r="P4581">
        <v>0.25</v>
      </c>
      <c r="Q4581">
        <v>1</v>
      </c>
      <c r="R4581">
        <v>0.39</v>
      </c>
      <c r="S4581">
        <v>0.25</v>
      </c>
      <c r="T4581">
        <v>21</v>
      </c>
      <c r="U4581">
        <v>65</v>
      </c>
      <c r="V4581">
        <v>102</v>
      </c>
      <c r="W4581">
        <v>5.35</v>
      </c>
      <c r="X4581">
        <v>5</v>
      </c>
      <c r="Y4581">
        <v>0.5</v>
      </c>
      <c r="Z4581">
        <v>0.2</v>
      </c>
      <c r="AA4581">
        <v>10</v>
      </c>
      <c r="AB4581">
        <v>1.33</v>
      </c>
      <c r="AC4581">
        <v>1130</v>
      </c>
      <c r="AD4581">
        <v>4</v>
      </c>
      <c r="AE4581">
        <v>0.25</v>
      </c>
      <c r="AF4581">
        <v>55</v>
      </c>
      <c r="AH4581">
        <v>40</v>
      </c>
      <c r="AI4581">
        <v>2</v>
      </c>
      <c r="AJ4581">
        <v>17</v>
      </c>
      <c r="AK4581">
        <v>30</v>
      </c>
      <c r="AL4581">
        <v>0.28000000000000003</v>
      </c>
      <c r="AM4581">
        <v>5</v>
      </c>
      <c r="AN4581">
        <v>5</v>
      </c>
      <c r="AO4581">
        <v>97</v>
      </c>
      <c r="AP4581">
        <v>5</v>
      </c>
      <c r="AQ4581">
        <v>110</v>
      </c>
    </row>
    <row r="4582" spans="1:43" hidden="1" x14ac:dyDescent="0.25">
      <c r="A4582" t="s">
        <v>17064</v>
      </c>
      <c r="B4582" t="s">
        <v>17065</v>
      </c>
      <c r="C4582" s="1" t="str">
        <f t="shared" si="333"/>
        <v>21:0120</v>
      </c>
      <c r="D4582" s="1" t="str">
        <f t="shared" si="334"/>
        <v>21:0003</v>
      </c>
      <c r="E4582" t="s">
        <v>17066</v>
      </c>
      <c r="F4582" t="s">
        <v>17067</v>
      </c>
      <c r="H4582">
        <v>48.873810499999998</v>
      </c>
      <c r="I4582">
        <v>-56.045198399999997</v>
      </c>
      <c r="J4582" s="1" t="str">
        <f t="shared" si="332"/>
        <v>Till</v>
      </c>
      <c r="K4582" s="1" t="str">
        <f t="shared" si="335"/>
        <v>&lt;2 micron</v>
      </c>
      <c r="L4582">
        <v>0.1</v>
      </c>
      <c r="M4582">
        <v>5.46</v>
      </c>
      <c r="N4582">
        <v>14</v>
      </c>
      <c r="O4582">
        <v>100</v>
      </c>
      <c r="P4582">
        <v>0.25</v>
      </c>
      <c r="Q4582">
        <v>1</v>
      </c>
      <c r="R4582">
        <v>0.34</v>
      </c>
      <c r="S4582">
        <v>0.25</v>
      </c>
      <c r="T4582">
        <v>25</v>
      </c>
      <c r="U4582">
        <v>81</v>
      </c>
      <c r="V4582">
        <v>77</v>
      </c>
      <c r="W4582">
        <v>5.89</v>
      </c>
      <c r="X4582">
        <v>5</v>
      </c>
      <c r="Y4582">
        <v>0.5</v>
      </c>
      <c r="Z4582">
        <v>0.26</v>
      </c>
      <c r="AA4582">
        <v>10</v>
      </c>
      <c r="AB4582">
        <v>1.81</v>
      </c>
      <c r="AC4582">
        <v>1095</v>
      </c>
      <c r="AD4582">
        <v>1</v>
      </c>
      <c r="AE4582">
        <v>0.28000000000000003</v>
      </c>
      <c r="AF4582">
        <v>63</v>
      </c>
      <c r="AH4582">
        <v>30</v>
      </c>
      <c r="AI4582">
        <v>1</v>
      </c>
      <c r="AJ4582">
        <v>17</v>
      </c>
      <c r="AK4582">
        <v>21</v>
      </c>
      <c r="AL4582">
        <v>0.27</v>
      </c>
      <c r="AM4582">
        <v>5</v>
      </c>
      <c r="AN4582">
        <v>5</v>
      </c>
      <c r="AO4582">
        <v>104</v>
      </c>
      <c r="AP4582">
        <v>5</v>
      </c>
      <c r="AQ4582">
        <v>110</v>
      </c>
    </row>
    <row r="4583" spans="1:43" hidden="1" x14ac:dyDescent="0.25">
      <c r="A4583" t="s">
        <v>17068</v>
      </c>
      <c r="B4583" t="s">
        <v>17069</v>
      </c>
      <c r="C4583" s="1" t="str">
        <f t="shared" si="333"/>
        <v>21:0120</v>
      </c>
      <c r="D4583" s="1" t="str">
        <f t="shared" si="334"/>
        <v>21:0003</v>
      </c>
      <c r="E4583" t="s">
        <v>17070</v>
      </c>
      <c r="F4583" t="s">
        <v>17071</v>
      </c>
      <c r="H4583">
        <v>48.865033599999997</v>
      </c>
      <c r="I4583">
        <v>-56.071953999999998</v>
      </c>
      <c r="J4583" s="1" t="str">
        <f t="shared" si="332"/>
        <v>Till</v>
      </c>
      <c r="K4583" s="1" t="str">
        <f t="shared" si="335"/>
        <v>&lt;2 micron</v>
      </c>
      <c r="L4583">
        <v>0.1</v>
      </c>
      <c r="M4583">
        <v>5.7</v>
      </c>
      <c r="N4583">
        <v>30</v>
      </c>
      <c r="O4583">
        <v>110</v>
      </c>
      <c r="P4583">
        <v>0.25</v>
      </c>
      <c r="Q4583">
        <v>1</v>
      </c>
      <c r="R4583">
        <v>0.41</v>
      </c>
      <c r="S4583">
        <v>0.25</v>
      </c>
      <c r="T4583">
        <v>28</v>
      </c>
      <c r="U4583">
        <v>64</v>
      </c>
      <c r="V4583">
        <v>120</v>
      </c>
      <c r="W4583">
        <v>5.79</v>
      </c>
      <c r="X4583">
        <v>5</v>
      </c>
      <c r="Y4583">
        <v>0.5</v>
      </c>
      <c r="Z4583">
        <v>0.23</v>
      </c>
      <c r="AA4583">
        <v>10</v>
      </c>
      <c r="AB4583">
        <v>1.45</v>
      </c>
      <c r="AC4583">
        <v>1260</v>
      </c>
      <c r="AD4583">
        <v>0.5</v>
      </c>
      <c r="AE4583">
        <v>0.36</v>
      </c>
      <c r="AF4583">
        <v>63</v>
      </c>
      <c r="AH4583">
        <v>36</v>
      </c>
      <c r="AI4583">
        <v>4</v>
      </c>
      <c r="AJ4583">
        <v>21</v>
      </c>
      <c r="AK4583">
        <v>29</v>
      </c>
      <c r="AL4583">
        <v>0.3</v>
      </c>
      <c r="AM4583">
        <v>5</v>
      </c>
      <c r="AN4583">
        <v>5</v>
      </c>
      <c r="AO4583">
        <v>108</v>
      </c>
      <c r="AP4583">
        <v>5</v>
      </c>
      <c r="AQ4583">
        <v>134</v>
      </c>
    </row>
    <row r="4584" spans="1:43" hidden="1" x14ac:dyDescent="0.25">
      <c r="A4584" t="s">
        <v>17072</v>
      </c>
      <c r="B4584" t="s">
        <v>17073</v>
      </c>
      <c r="C4584" s="1" t="str">
        <f t="shared" si="333"/>
        <v>21:0120</v>
      </c>
      <c r="D4584" s="1" t="str">
        <f t="shared" si="334"/>
        <v>21:0003</v>
      </c>
      <c r="E4584" t="s">
        <v>17074</v>
      </c>
      <c r="F4584" t="s">
        <v>17075</v>
      </c>
      <c r="H4584">
        <v>48.869268599999998</v>
      </c>
      <c r="I4584">
        <v>-56.095398500000002</v>
      </c>
      <c r="J4584" s="1" t="str">
        <f t="shared" si="332"/>
        <v>Till</v>
      </c>
      <c r="K4584" s="1" t="str">
        <f t="shared" si="335"/>
        <v>&lt;2 micron</v>
      </c>
      <c r="L4584">
        <v>0.1</v>
      </c>
      <c r="M4584">
        <v>6.82</v>
      </c>
      <c r="N4584">
        <v>1</v>
      </c>
      <c r="O4584">
        <v>130</v>
      </c>
      <c r="P4584">
        <v>0.25</v>
      </c>
      <c r="Q4584">
        <v>1</v>
      </c>
      <c r="R4584">
        <v>0.26</v>
      </c>
      <c r="S4584">
        <v>0.25</v>
      </c>
      <c r="T4584">
        <v>47</v>
      </c>
      <c r="U4584">
        <v>90</v>
      </c>
      <c r="V4584">
        <v>118</v>
      </c>
      <c r="W4584">
        <v>6.07</v>
      </c>
      <c r="X4584">
        <v>5</v>
      </c>
      <c r="Y4584">
        <v>0.5</v>
      </c>
      <c r="Z4584">
        <v>0.15</v>
      </c>
      <c r="AA4584">
        <v>30</v>
      </c>
      <c r="AB4584">
        <v>0.98</v>
      </c>
      <c r="AC4584">
        <v>1345</v>
      </c>
      <c r="AD4584">
        <v>0.5</v>
      </c>
      <c r="AE4584">
        <v>1.5</v>
      </c>
      <c r="AF4584">
        <v>72</v>
      </c>
      <c r="AH4584">
        <v>50</v>
      </c>
      <c r="AI4584">
        <v>1</v>
      </c>
      <c r="AJ4584">
        <v>37</v>
      </c>
      <c r="AK4584">
        <v>22</v>
      </c>
      <c r="AL4584">
        <v>7.0000000000000007E-2</v>
      </c>
      <c r="AM4584">
        <v>5</v>
      </c>
      <c r="AN4584">
        <v>5</v>
      </c>
      <c r="AO4584">
        <v>145</v>
      </c>
      <c r="AP4584">
        <v>5</v>
      </c>
      <c r="AQ4584">
        <v>108</v>
      </c>
    </row>
    <row r="4585" spans="1:43" hidden="1" x14ac:dyDescent="0.25">
      <c r="A4585" t="s">
        <v>17076</v>
      </c>
      <c r="B4585" t="s">
        <v>17077</v>
      </c>
      <c r="C4585" s="1" t="str">
        <f t="shared" si="333"/>
        <v>21:0120</v>
      </c>
      <c r="D4585" s="1" t="str">
        <f t="shared" si="334"/>
        <v>21:0003</v>
      </c>
      <c r="E4585" t="s">
        <v>17078</v>
      </c>
      <c r="F4585" t="s">
        <v>17079</v>
      </c>
      <c r="H4585">
        <v>48.870766500000002</v>
      </c>
      <c r="I4585">
        <v>-56.114462899999999</v>
      </c>
      <c r="J4585" s="1" t="str">
        <f t="shared" si="332"/>
        <v>Till</v>
      </c>
      <c r="K4585" s="1" t="str">
        <f t="shared" si="335"/>
        <v>&lt;2 micron</v>
      </c>
      <c r="L4585">
        <v>0.1</v>
      </c>
      <c r="M4585">
        <v>7.54</v>
      </c>
      <c r="N4585">
        <v>6</v>
      </c>
      <c r="O4585">
        <v>60</v>
      </c>
      <c r="P4585">
        <v>0.25</v>
      </c>
      <c r="Q4585">
        <v>1</v>
      </c>
      <c r="R4585">
        <v>0.2</v>
      </c>
      <c r="S4585">
        <v>0.25</v>
      </c>
      <c r="T4585">
        <v>20</v>
      </c>
      <c r="U4585">
        <v>66</v>
      </c>
      <c r="V4585">
        <v>99</v>
      </c>
      <c r="W4585">
        <v>4.78</v>
      </c>
      <c r="X4585">
        <v>5</v>
      </c>
      <c r="Y4585">
        <v>0.5</v>
      </c>
      <c r="Z4585">
        <v>0.1</v>
      </c>
      <c r="AA4585">
        <v>20</v>
      </c>
      <c r="AB4585">
        <v>0.59</v>
      </c>
      <c r="AC4585">
        <v>715</v>
      </c>
      <c r="AD4585">
        <v>10</v>
      </c>
      <c r="AE4585">
        <v>2</v>
      </c>
      <c r="AF4585">
        <v>46</v>
      </c>
      <c r="AH4585">
        <v>48</v>
      </c>
      <c r="AI4585">
        <v>1</v>
      </c>
      <c r="AJ4585">
        <v>23</v>
      </c>
      <c r="AK4585">
        <v>12</v>
      </c>
      <c r="AL4585">
        <v>0.05</v>
      </c>
      <c r="AM4585">
        <v>5</v>
      </c>
      <c r="AN4585">
        <v>5</v>
      </c>
      <c r="AO4585">
        <v>108</v>
      </c>
      <c r="AP4585">
        <v>5</v>
      </c>
      <c r="AQ4585">
        <v>78</v>
      </c>
    </row>
    <row r="4586" spans="1:43" hidden="1" x14ac:dyDescent="0.25">
      <c r="A4586" t="s">
        <v>17080</v>
      </c>
      <c r="B4586" t="s">
        <v>17081</v>
      </c>
      <c r="C4586" s="1" t="str">
        <f t="shared" si="333"/>
        <v>21:0120</v>
      </c>
      <c r="D4586" s="1" t="str">
        <f t="shared" si="334"/>
        <v>21:0003</v>
      </c>
      <c r="E4586" t="s">
        <v>17082</v>
      </c>
      <c r="F4586" t="s">
        <v>17083</v>
      </c>
      <c r="H4586">
        <v>48.809868700000003</v>
      </c>
      <c r="I4586">
        <v>-56.281691899999998</v>
      </c>
      <c r="J4586" s="1" t="str">
        <f t="shared" si="332"/>
        <v>Till</v>
      </c>
      <c r="K4586" s="1" t="str">
        <f t="shared" si="335"/>
        <v>&lt;2 micron</v>
      </c>
      <c r="L4586">
        <v>0.1</v>
      </c>
      <c r="M4586">
        <v>5.7</v>
      </c>
      <c r="N4586">
        <v>12</v>
      </c>
      <c r="O4586">
        <v>120</v>
      </c>
      <c r="P4586">
        <v>0.25</v>
      </c>
      <c r="Q4586">
        <v>1</v>
      </c>
      <c r="R4586">
        <v>0.2</v>
      </c>
      <c r="S4586">
        <v>0.25</v>
      </c>
      <c r="T4586">
        <v>19</v>
      </c>
      <c r="U4586">
        <v>53</v>
      </c>
      <c r="V4586">
        <v>148</v>
      </c>
      <c r="W4586">
        <v>6.42</v>
      </c>
      <c r="X4586">
        <v>5</v>
      </c>
      <c r="Y4586">
        <v>0.5</v>
      </c>
      <c r="Z4586">
        <v>0.35</v>
      </c>
      <c r="AA4586">
        <v>20</v>
      </c>
      <c r="AB4586">
        <v>1.25</v>
      </c>
      <c r="AC4586">
        <v>1395</v>
      </c>
      <c r="AD4586">
        <v>2</v>
      </c>
      <c r="AE4586">
        <v>0.32</v>
      </c>
      <c r="AF4586">
        <v>50</v>
      </c>
      <c r="AH4586">
        <v>34</v>
      </c>
      <c r="AI4586">
        <v>1</v>
      </c>
      <c r="AJ4586">
        <v>21</v>
      </c>
      <c r="AK4586">
        <v>19</v>
      </c>
      <c r="AL4586">
        <v>0.25</v>
      </c>
      <c r="AM4586">
        <v>5</v>
      </c>
      <c r="AN4586">
        <v>5</v>
      </c>
      <c r="AO4586">
        <v>117</v>
      </c>
      <c r="AP4586">
        <v>5</v>
      </c>
      <c r="AQ4586">
        <v>158</v>
      </c>
    </row>
    <row r="4587" spans="1:43" hidden="1" x14ac:dyDescent="0.25">
      <c r="A4587" t="s">
        <v>17084</v>
      </c>
      <c r="B4587" t="s">
        <v>17085</v>
      </c>
      <c r="C4587" s="1" t="str">
        <f t="shared" si="333"/>
        <v>21:0120</v>
      </c>
      <c r="D4587" s="1" t="str">
        <f t="shared" si="334"/>
        <v>21:0003</v>
      </c>
      <c r="E4587" t="s">
        <v>17086</v>
      </c>
      <c r="F4587" t="s">
        <v>17087</v>
      </c>
      <c r="H4587">
        <v>48.805017399999997</v>
      </c>
      <c r="I4587">
        <v>-56.2970805</v>
      </c>
      <c r="J4587" s="1" t="str">
        <f t="shared" si="332"/>
        <v>Till</v>
      </c>
      <c r="K4587" s="1" t="str">
        <f t="shared" si="335"/>
        <v>&lt;2 micron</v>
      </c>
      <c r="L4587">
        <v>0.1</v>
      </c>
      <c r="M4587">
        <v>6.23</v>
      </c>
      <c r="N4587">
        <v>88</v>
      </c>
      <c r="O4587">
        <v>110</v>
      </c>
      <c r="P4587">
        <v>0.25</v>
      </c>
      <c r="Q4587">
        <v>1</v>
      </c>
      <c r="R4587">
        <v>0.24</v>
      </c>
      <c r="S4587">
        <v>0.25</v>
      </c>
      <c r="T4587">
        <v>99</v>
      </c>
      <c r="U4587">
        <v>34</v>
      </c>
      <c r="V4587">
        <v>257</v>
      </c>
      <c r="W4587">
        <v>8.0500000000000007</v>
      </c>
      <c r="X4587">
        <v>5</v>
      </c>
      <c r="Y4587">
        <v>0.5</v>
      </c>
      <c r="Z4587">
        <v>0.28999999999999998</v>
      </c>
      <c r="AA4587">
        <v>20</v>
      </c>
      <c r="AB4587">
        <v>1.02</v>
      </c>
      <c r="AC4587">
        <v>3975</v>
      </c>
      <c r="AD4587">
        <v>7</v>
      </c>
      <c r="AE4587">
        <v>1.46</v>
      </c>
      <c r="AF4587">
        <v>58</v>
      </c>
      <c r="AH4587">
        <v>82</v>
      </c>
      <c r="AI4587">
        <v>1</v>
      </c>
      <c r="AJ4587">
        <v>29</v>
      </c>
      <c r="AK4587">
        <v>18</v>
      </c>
      <c r="AL4587">
        <v>0.04</v>
      </c>
      <c r="AM4587">
        <v>5</v>
      </c>
      <c r="AN4587">
        <v>5</v>
      </c>
      <c r="AO4587">
        <v>108</v>
      </c>
      <c r="AP4587">
        <v>5</v>
      </c>
      <c r="AQ4587">
        <v>152</v>
      </c>
    </row>
    <row r="4588" spans="1:43" hidden="1" x14ac:dyDescent="0.25">
      <c r="A4588" t="s">
        <v>17088</v>
      </c>
      <c r="B4588" t="s">
        <v>17089</v>
      </c>
      <c r="C4588" s="1" t="str">
        <f t="shared" si="333"/>
        <v>21:0120</v>
      </c>
      <c r="D4588" s="1" t="str">
        <f t="shared" si="334"/>
        <v>21:0003</v>
      </c>
      <c r="E4588" t="s">
        <v>17090</v>
      </c>
      <c r="F4588" t="s">
        <v>17091</v>
      </c>
      <c r="H4588">
        <v>48.815716999999999</v>
      </c>
      <c r="I4588">
        <v>-56.281949599999997</v>
      </c>
      <c r="J4588" s="1" t="str">
        <f t="shared" si="332"/>
        <v>Till</v>
      </c>
      <c r="K4588" s="1" t="str">
        <f t="shared" si="335"/>
        <v>&lt;2 micron</v>
      </c>
      <c r="L4588">
        <v>0.1</v>
      </c>
      <c r="M4588">
        <v>5.54</v>
      </c>
      <c r="N4588">
        <v>36</v>
      </c>
      <c r="O4588">
        <v>100</v>
      </c>
      <c r="P4588">
        <v>0.25</v>
      </c>
      <c r="Q4588">
        <v>1</v>
      </c>
      <c r="R4588">
        <v>0.31</v>
      </c>
      <c r="S4588">
        <v>0.25</v>
      </c>
      <c r="T4588">
        <v>35</v>
      </c>
      <c r="U4588">
        <v>47</v>
      </c>
      <c r="V4588">
        <v>168</v>
      </c>
      <c r="W4588">
        <v>6.57</v>
      </c>
      <c r="X4588">
        <v>5</v>
      </c>
      <c r="Y4588">
        <v>0.5</v>
      </c>
      <c r="Z4588">
        <v>0.3</v>
      </c>
      <c r="AA4588">
        <v>20</v>
      </c>
      <c r="AB4588">
        <v>1.24</v>
      </c>
      <c r="AC4588">
        <v>2005</v>
      </c>
      <c r="AD4588">
        <v>2</v>
      </c>
      <c r="AE4588">
        <v>0.35</v>
      </c>
      <c r="AF4588">
        <v>51</v>
      </c>
      <c r="AH4588">
        <v>36</v>
      </c>
      <c r="AI4588">
        <v>1</v>
      </c>
      <c r="AJ4588">
        <v>23</v>
      </c>
      <c r="AK4588">
        <v>20</v>
      </c>
      <c r="AL4588">
        <v>0.16</v>
      </c>
      <c r="AM4588">
        <v>5</v>
      </c>
      <c r="AN4588">
        <v>5</v>
      </c>
      <c r="AO4588">
        <v>118</v>
      </c>
      <c r="AP4588">
        <v>5</v>
      </c>
      <c r="AQ4588">
        <v>164</v>
      </c>
    </row>
    <row r="4589" spans="1:43" hidden="1" x14ac:dyDescent="0.25">
      <c r="A4589" t="s">
        <v>17092</v>
      </c>
      <c r="B4589" t="s">
        <v>17093</v>
      </c>
      <c r="C4589" s="1" t="str">
        <f t="shared" si="333"/>
        <v>21:0120</v>
      </c>
      <c r="D4589" s="1" t="str">
        <f t="shared" si="334"/>
        <v>21:0003</v>
      </c>
      <c r="E4589" t="s">
        <v>17094</v>
      </c>
      <c r="F4589" t="s">
        <v>17095</v>
      </c>
      <c r="H4589">
        <v>48.827268099999998</v>
      </c>
      <c r="I4589">
        <v>-56.259647299999997</v>
      </c>
      <c r="J4589" s="1" t="str">
        <f t="shared" si="332"/>
        <v>Till</v>
      </c>
      <c r="K4589" s="1" t="str">
        <f t="shared" si="335"/>
        <v>&lt;2 micron</v>
      </c>
      <c r="L4589">
        <v>0.1</v>
      </c>
      <c r="M4589">
        <v>5.18</v>
      </c>
      <c r="N4589">
        <v>26</v>
      </c>
      <c r="O4589">
        <v>190</v>
      </c>
      <c r="P4589">
        <v>0.25</v>
      </c>
      <c r="Q4589">
        <v>1</v>
      </c>
      <c r="R4589">
        <v>0.38</v>
      </c>
      <c r="S4589">
        <v>0.25</v>
      </c>
      <c r="T4589">
        <v>21</v>
      </c>
      <c r="U4589">
        <v>43</v>
      </c>
      <c r="V4589">
        <v>110</v>
      </c>
      <c r="W4589">
        <v>7.01</v>
      </c>
      <c r="X4589">
        <v>5</v>
      </c>
      <c r="Y4589">
        <v>0.5</v>
      </c>
      <c r="Z4589">
        <v>0.42</v>
      </c>
      <c r="AA4589">
        <v>10</v>
      </c>
      <c r="AB4589">
        <v>1.34</v>
      </c>
      <c r="AC4589">
        <v>1735</v>
      </c>
      <c r="AD4589">
        <v>1</v>
      </c>
      <c r="AE4589">
        <v>0.3</v>
      </c>
      <c r="AF4589">
        <v>37</v>
      </c>
      <c r="AH4589">
        <v>30</v>
      </c>
      <c r="AI4589">
        <v>1</v>
      </c>
      <c r="AJ4589">
        <v>23</v>
      </c>
      <c r="AK4589">
        <v>29</v>
      </c>
      <c r="AL4589">
        <v>0.21</v>
      </c>
      <c r="AM4589">
        <v>5</v>
      </c>
      <c r="AN4589">
        <v>5</v>
      </c>
      <c r="AO4589">
        <v>123</v>
      </c>
      <c r="AP4589">
        <v>5</v>
      </c>
      <c r="AQ4589">
        <v>164</v>
      </c>
    </row>
    <row r="4590" spans="1:43" hidden="1" x14ac:dyDescent="0.25">
      <c r="A4590" t="s">
        <v>17096</v>
      </c>
      <c r="B4590" t="s">
        <v>17097</v>
      </c>
      <c r="C4590" s="1" t="str">
        <f t="shared" si="333"/>
        <v>21:0120</v>
      </c>
      <c r="D4590" s="1" t="str">
        <f t="shared" si="334"/>
        <v>21:0003</v>
      </c>
      <c r="E4590" t="s">
        <v>17098</v>
      </c>
      <c r="F4590" t="s">
        <v>17099</v>
      </c>
      <c r="H4590">
        <v>48.836377900000002</v>
      </c>
      <c r="I4590">
        <v>-56.242821399999997</v>
      </c>
      <c r="J4590" s="1" t="str">
        <f t="shared" si="332"/>
        <v>Till</v>
      </c>
      <c r="K4590" s="1" t="str">
        <f t="shared" si="335"/>
        <v>&lt;2 micron</v>
      </c>
      <c r="L4590">
        <v>0.1</v>
      </c>
      <c r="M4590">
        <v>5.32</v>
      </c>
      <c r="N4590">
        <v>12</v>
      </c>
      <c r="O4590">
        <v>100</v>
      </c>
      <c r="P4590">
        <v>0.25</v>
      </c>
      <c r="Q4590">
        <v>1</v>
      </c>
      <c r="R4590">
        <v>0.28000000000000003</v>
      </c>
      <c r="S4590">
        <v>0.25</v>
      </c>
      <c r="T4590">
        <v>26</v>
      </c>
      <c r="U4590">
        <v>44</v>
      </c>
      <c r="V4590">
        <v>133</v>
      </c>
      <c r="W4590">
        <v>6.4</v>
      </c>
      <c r="X4590">
        <v>5</v>
      </c>
      <c r="Y4590">
        <v>0.5</v>
      </c>
      <c r="Z4590">
        <v>0.28999999999999998</v>
      </c>
      <c r="AA4590">
        <v>20</v>
      </c>
      <c r="AB4590">
        <v>1.28</v>
      </c>
      <c r="AC4590">
        <v>1770</v>
      </c>
      <c r="AD4590">
        <v>2</v>
      </c>
      <c r="AE4590">
        <v>0.35</v>
      </c>
      <c r="AF4590">
        <v>41</v>
      </c>
      <c r="AH4590">
        <v>38</v>
      </c>
      <c r="AI4590">
        <v>1</v>
      </c>
      <c r="AJ4590">
        <v>21</v>
      </c>
      <c r="AK4590">
        <v>18</v>
      </c>
      <c r="AL4590">
        <v>0.21</v>
      </c>
      <c r="AM4590">
        <v>5</v>
      </c>
      <c r="AN4590">
        <v>5</v>
      </c>
      <c r="AO4590">
        <v>111</v>
      </c>
      <c r="AP4590">
        <v>5</v>
      </c>
      <c r="AQ4590">
        <v>148</v>
      </c>
    </row>
    <row r="4591" spans="1:43" hidden="1" x14ac:dyDescent="0.25">
      <c r="A4591" t="s">
        <v>17100</v>
      </c>
      <c r="B4591" t="s">
        <v>17101</v>
      </c>
      <c r="C4591" s="1" t="str">
        <f t="shared" si="333"/>
        <v>21:0120</v>
      </c>
      <c r="D4591" s="1" t="str">
        <f t="shared" si="334"/>
        <v>21:0003</v>
      </c>
      <c r="E4591" t="s">
        <v>17102</v>
      </c>
      <c r="F4591" t="s">
        <v>17103</v>
      </c>
      <c r="H4591">
        <v>48.852859799999997</v>
      </c>
      <c r="I4591">
        <v>-56.219059799999997</v>
      </c>
      <c r="J4591" s="1" t="str">
        <f t="shared" si="332"/>
        <v>Till</v>
      </c>
      <c r="K4591" s="1" t="str">
        <f t="shared" si="335"/>
        <v>&lt;2 micron</v>
      </c>
      <c r="L4591">
        <v>0.1</v>
      </c>
      <c r="M4591">
        <v>4.2699999999999996</v>
      </c>
      <c r="N4591">
        <v>24</v>
      </c>
      <c r="O4591">
        <v>80</v>
      </c>
      <c r="P4591">
        <v>0.25</v>
      </c>
      <c r="Q4591">
        <v>1</v>
      </c>
      <c r="R4591">
        <v>0.43</v>
      </c>
      <c r="S4591">
        <v>0.25</v>
      </c>
      <c r="T4591">
        <v>45</v>
      </c>
      <c r="U4591">
        <v>33</v>
      </c>
      <c r="V4591">
        <v>143</v>
      </c>
      <c r="W4591">
        <v>5.25</v>
      </c>
      <c r="X4591">
        <v>5</v>
      </c>
      <c r="Y4591">
        <v>0.5</v>
      </c>
      <c r="Z4591">
        <v>0.2</v>
      </c>
      <c r="AA4591">
        <v>20</v>
      </c>
      <c r="AB4591">
        <v>1.1200000000000001</v>
      </c>
      <c r="AC4591">
        <v>3345</v>
      </c>
      <c r="AD4591">
        <v>1</v>
      </c>
      <c r="AE4591">
        <v>0.54</v>
      </c>
      <c r="AF4591">
        <v>45</v>
      </c>
      <c r="AH4591">
        <v>46</v>
      </c>
      <c r="AI4591">
        <v>2</v>
      </c>
      <c r="AJ4591">
        <v>20</v>
      </c>
      <c r="AK4591">
        <v>23</v>
      </c>
      <c r="AL4591">
        <v>0.14000000000000001</v>
      </c>
      <c r="AM4591">
        <v>5</v>
      </c>
      <c r="AN4591">
        <v>5</v>
      </c>
      <c r="AO4591">
        <v>77</v>
      </c>
      <c r="AP4591">
        <v>5</v>
      </c>
      <c r="AQ4591">
        <v>180</v>
      </c>
    </row>
    <row r="4592" spans="1:43" hidden="1" x14ac:dyDescent="0.25">
      <c r="A4592" t="s">
        <v>17104</v>
      </c>
      <c r="B4592" t="s">
        <v>17105</v>
      </c>
      <c r="C4592" s="1" t="str">
        <f t="shared" si="333"/>
        <v>21:0120</v>
      </c>
      <c r="D4592" s="1" t="str">
        <f t="shared" si="334"/>
        <v>21:0003</v>
      </c>
      <c r="E4592" t="s">
        <v>17106</v>
      </c>
      <c r="F4592" t="s">
        <v>17107</v>
      </c>
      <c r="H4592">
        <v>48.861902299999997</v>
      </c>
      <c r="I4592">
        <v>-56.193356000000001</v>
      </c>
      <c r="J4592" s="1" t="str">
        <f t="shared" si="332"/>
        <v>Till</v>
      </c>
      <c r="K4592" s="1" t="str">
        <f t="shared" si="335"/>
        <v>&lt;2 micron</v>
      </c>
      <c r="L4592">
        <v>0.1</v>
      </c>
      <c r="M4592">
        <v>6.31</v>
      </c>
      <c r="N4592">
        <v>36</v>
      </c>
      <c r="O4592">
        <v>160</v>
      </c>
      <c r="P4592">
        <v>0.25</v>
      </c>
      <c r="Q4592">
        <v>1</v>
      </c>
      <c r="R4592">
        <v>0.2</v>
      </c>
      <c r="S4592">
        <v>0.25</v>
      </c>
      <c r="T4592">
        <v>26</v>
      </c>
      <c r="U4592">
        <v>50</v>
      </c>
      <c r="V4592">
        <v>143</v>
      </c>
      <c r="W4592">
        <v>6.44</v>
      </c>
      <c r="X4592">
        <v>5</v>
      </c>
      <c r="Y4592">
        <v>0.5</v>
      </c>
      <c r="Z4592">
        <v>0.26</v>
      </c>
      <c r="AA4592">
        <v>20</v>
      </c>
      <c r="AB4592">
        <v>1.21</v>
      </c>
      <c r="AC4592">
        <v>1870</v>
      </c>
      <c r="AD4592">
        <v>1</v>
      </c>
      <c r="AE4592">
        <v>0.43</v>
      </c>
      <c r="AF4592">
        <v>49</v>
      </c>
      <c r="AH4592">
        <v>56</v>
      </c>
      <c r="AI4592">
        <v>4</v>
      </c>
      <c r="AJ4592">
        <v>29</v>
      </c>
      <c r="AK4592">
        <v>16</v>
      </c>
      <c r="AL4592">
        <v>0.36</v>
      </c>
      <c r="AM4592">
        <v>5</v>
      </c>
      <c r="AN4592">
        <v>5</v>
      </c>
      <c r="AO4592">
        <v>126</v>
      </c>
      <c r="AP4592">
        <v>5</v>
      </c>
      <c r="AQ4592">
        <v>118</v>
      </c>
    </row>
    <row r="4593" spans="1:43" hidden="1" x14ac:dyDescent="0.25">
      <c r="A4593" t="s">
        <v>17108</v>
      </c>
      <c r="B4593" t="s">
        <v>17109</v>
      </c>
      <c r="C4593" s="1" t="str">
        <f t="shared" si="333"/>
        <v>21:0120</v>
      </c>
      <c r="D4593" s="1" t="str">
        <f t="shared" si="334"/>
        <v>21:0003</v>
      </c>
      <c r="E4593" t="s">
        <v>17110</v>
      </c>
      <c r="F4593" t="s">
        <v>17111</v>
      </c>
      <c r="H4593">
        <v>48.802039499999999</v>
      </c>
      <c r="I4593">
        <v>-56.219504100000002</v>
      </c>
      <c r="J4593" s="1" t="str">
        <f t="shared" si="332"/>
        <v>Till</v>
      </c>
      <c r="K4593" s="1" t="str">
        <f t="shared" si="335"/>
        <v>&lt;2 micron</v>
      </c>
      <c r="L4593">
        <v>0.1</v>
      </c>
      <c r="M4593">
        <v>5.58</v>
      </c>
      <c r="N4593">
        <v>50</v>
      </c>
      <c r="O4593">
        <v>90</v>
      </c>
      <c r="P4593">
        <v>0.25</v>
      </c>
      <c r="Q4593">
        <v>1</v>
      </c>
      <c r="R4593">
        <v>0.17</v>
      </c>
      <c r="S4593">
        <v>0.25</v>
      </c>
      <c r="T4593">
        <v>22</v>
      </c>
      <c r="U4593">
        <v>49</v>
      </c>
      <c r="V4593">
        <v>123</v>
      </c>
      <c r="W4593">
        <v>6.41</v>
      </c>
      <c r="X4593">
        <v>5</v>
      </c>
      <c r="Y4593">
        <v>0.5</v>
      </c>
      <c r="Z4593">
        <v>0.23</v>
      </c>
      <c r="AA4593">
        <v>20</v>
      </c>
      <c r="AB4593">
        <v>1.07</v>
      </c>
      <c r="AC4593">
        <v>1500</v>
      </c>
      <c r="AD4593">
        <v>3</v>
      </c>
      <c r="AE4593">
        <v>0.49</v>
      </c>
      <c r="AF4593">
        <v>48</v>
      </c>
      <c r="AH4593">
        <v>34</v>
      </c>
      <c r="AI4593">
        <v>1</v>
      </c>
      <c r="AJ4593">
        <v>17</v>
      </c>
      <c r="AK4593">
        <v>13</v>
      </c>
      <c r="AL4593">
        <v>0.26</v>
      </c>
      <c r="AM4593">
        <v>5</v>
      </c>
      <c r="AN4593">
        <v>5</v>
      </c>
      <c r="AO4593">
        <v>119</v>
      </c>
      <c r="AP4593">
        <v>5</v>
      </c>
      <c r="AQ4593">
        <v>148</v>
      </c>
    </row>
    <row r="4594" spans="1:43" hidden="1" x14ac:dyDescent="0.25">
      <c r="A4594" t="s">
        <v>17112</v>
      </c>
      <c r="B4594" t="s">
        <v>17113</v>
      </c>
      <c r="C4594" s="1" t="str">
        <f t="shared" si="333"/>
        <v>21:0120</v>
      </c>
      <c r="D4594" s="1" t="str">
        <f t="shared" si="334"/>
        <v>21:0003</v>
      </c>
      <c r="E4594" t="s">
        <v>17114</v>
      </c>
      <c r="F4594" t="s">
        <v>17115</v>
      </c>
      <c r="H4594">
        <v>48.818177599999999</v>
      </c>
      <c r="I4594">
        <v>-56.179751899999999</v>
      </c>
      <c r="J4594" s="1" t="str">
        <f t="shared" ref="J4594:J4657" si="336">HYPERLINK("http://geochem.nrcan.gc.ca/cdogs/content/kwd/kwd020044_e.htm", "Till")</f>
        <v>Till</v>
      </c>
      <c r="K4594" s="1" t="str">
        <f t="shared" si="335"/>
        <v>&lt;2 micron</v>
      </c>
      <c r="L4594">
        <v>0.1</v>
      </c>
      <c r="M4594">
        <v>4.66</v>
      </c>
      <c r="N4594">
        <v>104</v>
      </c>
      <c r="O4594">
        <v>80</v>
      </c>
      <c r="P4594">
        <v>0.25</v>
      </c>
      <c r="Q4594">
        <v>1</v>
      </c>
      <c r="R4594">
        <v>0.36</v>
      </c>
      <c r="S4594">
        <v>0.25</v>
      </c>
      <c r="T4594">
        <v>36</v>
      </c>
      <c r="U4594">
        <v>39</v>
      </c>
      <c r="V4594">
        <v>139</v>
      </c>
      <c r="W4594">
        <v>6.82</v>
      </c>
      <c r="X4594">
        <v>5</v>
      </c>
      <c r="Y4594">
        <v>0.5</v>
      </c>
      <c r="Z4594">
        <v>0.21</v>
      </c>
      <c r="AA4594">
        <v>20</v>
      </c>
      <c r="AB4594">
        <v>1.23</v>
      </c>
      <c r="AC4594">
        <v>2775</v>
      </c>
      <c r="AD4594">
        <v>2</v>
      </c>
      <c r="AE4594">
        <v>0.35</v>
      </c>
      <c r="AF4594">
        <v>39</v>
      </c>
      <c r="AH4594">
        <v>40</v>
      </c>
      <c r="AI4594">
        <v>4</v>
      </c>
      <c r="AJ4594">
        <v>24</v>
      </c>
      <c r="AK4594">
        <v>22</v>
      </c>
      <c r="AL4594">
        <v>0.18</v>
      </c>
      <c r="AM4594">
        <v>5</v>
      </c>
      <c r="AN4594">
        <v>5</v>
      </c>
      <c r="AO4594">
        <v>96</v>
      </c>
      <c r="AP4594">
        <v>5</v>
      </c>
      <c r="AQ4594">
        <v>270</v>
      </c>
    </row>
    <row r="4595" spans="1:43" hidden="1" x14ac:dyDescent="0.25">
      <c r="A4595" t="s">
        <v>17116</v>
      </c>
      <c r="B4595" t="s">
        <v>17117</v>
      </c>
      <c r="C4595" s="1" t="str">
        <f t="shared" si="333"/>
        <v>21:0120</v>
      </c>
      <c r="D4595" s="1" t="str">
        <f t="shared" si="334"/>
        <v>21:0003</v>
      </c>
      <c r="E4595" t="s">
        <v>17118</v>
      </c>
      <c r="F4595" t="s">
        <v>17119</v>
      </c>
      <c r="H4595">
        <v>48.841633399999999</v>
      </c>
      <c r="I4595">
        <v>-56.189251400000003</v>
      </c>
      <c r="J4595" s="1" t="str">
        <f t="shared" si="336"/>
        <v>Till</v>
      </c>
      <c r="K4595" s="1" t="str">
        <f t="shared" si="335"/>
        <v>&lt;2 micron</v>
      </c>
      <c r="L4595">
        <v>0.1</v>
      </c>
      <c r="M4595">
        <v>4.72</v>
      </c>
      <c r="N4595">
        <v>44</v>
      </c>
      <c r="O4595">
        <v>100</v>
      </c>
      <c r="P4595">
        <v>0.25</v>
      </c>
      <c r="Q4595">
        <v>1</v>
      </c>
      <c r="R4595">
        <v>0.27</v>
      </c>
      <c r="S4595">
        <v>0.25</v>
      </c>
      <c r="T4595">
        <v>17</v>
      </c>
      <c r="U4595">
        <v>43</v>
      </c>
      <c r="V4595">
        <v>117</v>
      </c>
      <c r="W4595">
        <v>6.59</v>
      </c>
      <c r="X4595">
        <v>5</v>
      </c>
      <c r="Y4595">
        <v>0.5</v>
      </c>
      <c r="Z4595">
        <v>0.35</v>
      </c>
      <c r="AA4595">
        <v>10</v>
      </c>
      <c r="AB4595">
        <v>1.17</v>
      </c>
      <c r="AC4595">
        <v>1535</v>
      </c>
      <c r="AD4595">
        <v>1</v>
      </c>
      <c r="AE4595">
        <v>0.5</v>
      </c>
      <c r="AF4595">
        <v>45</v>
      </c>
      <c r="AH4595">
        <v>28</v>
      </c>
      <c r="AI4595">
        <v>2</v>
      </c>
      <c r="AJ4595">
        <v>20</v>
      </c>
      <c r="AK4595">
        <v>19</v>
      </c>
      <c r="AL4595">
        <v>0.17</v>
      </c>
      <c r="AM4595">
        <v>5</v>
      </c>
      <c r="AN4595">
        <v>5</v>
      </c>
      <c r="AO4595">
        <v>111</v>
      </c>
      <c r="AP4595">
        <v>5</v>
      </c>
      <c r="AQ4595">
        <v>170</v>
      </c>
    </row>
    <row r="4596" spans="1:43" hidden="1" x14ac:dyDescent="0.25">
      <c r="A4596" t="s">
        <v>17120</v>
      </c>
      <c r="B4596" t="s">
        <v>17121</v>
      </c>
      <c r="C4596" s="1" t="str">
        <f t="shared" si="333"/>
        <v>21:0120</v>
      </c>
      <c r="D4596" s="1" t="str">
        <f t="shared" si="334"/>
        <v>21:0003</v>
      </c>
      <c r="E4596" t="s">
        <v>17122</v>
      </c>
      <c r="F4596" t="s">
        <v>17123</v>
      </c>
      <c r="H4596">
        <v>48.835023300000003</v>
      </c>
      <c r="I4596">
        <v>-56.208775600000003</v>
      </c>
      <c r="J4596" s="1" t="str">
        <f t="shared" si="336"/>
        <v>Till</v>
      </c>
      <c r="K4596" s="1" t="str">
        <f t="shared" si="335"/>
        <v>&lt;2 micron</v>
      </c>
      <c r="L4596">
        <v>0.1</v>
      </c>
      <c r="M4596">
        <v>4.53</v>
      </c>
      <c r="N4596">
        <v>46</v>
      </c>
      <c r="O4596">
        <v>100</v>
      </c>
      <c r="P4596">
        <v>0.25</v>
      </c>
      <c r="Q4596">
        <v>1</v>
      </c>
      <c r="R4596">
        <v>0.27</v>
      </c>
      <c r="S4596">
        <v>0.25</v>
      </c>
      <c r="T4596">
        <v>23</v>
      </c>
      <c r="U4596">
        <v>44</v>
      </c>
      <c r="V4596">
        <v>126</v>
      </c>
      <c r="W4596">
        <v>6.57</v>
      </c>
      <c r="X4596">
        <v>5</v>
      </c>
      <c r="Y4596">
        <v>0.5</v>
      </c>
      <c r="Z4596">
        <v>0.36</v>
      </c>
      <c r="AA4596">
        <v>20</v>
      </c>
      <c r="AB4596">
        <v>1.21</v>
      </c>
      <c r="AC4596">
        <v>1680</v>
      </c>
      <c r="AD4596">
        <v>2</v>
      </c>
      <c r="AE4596">
        <v>0.46</v>
      </c>
      <c r="AF4596">
        <v>43</v>
      </c>
      <c r="AH4596">
        <v>30</v>
      </c>
      <c r="AI4596">
        <v>2</v>
      </c>
      <c r="AJ4596">
        <v>19</v>
      </c>
      <c r="AK4596">
        <v>18</v>
      </c>
      <c r="AL4596">
        <v>0.17</v>
      </c>
      <c r="AM4596">
        <v>5</v>
      </c>
      <c r="AN4596">
        <v>5</v>
      </c>
      <c r="AO4596">
        <v>108</v>
      </c>
      <c r="AP4596">
        <v>5</v>
      </c>
      <c r="AQ4596">
        <v>172</v>
      </c>
    </row>
    <row r="4597" spans="1:43" hidden="1" x14ac:dyDescent="0.25">
      <c r="A4597" t="s">
        <v>17124</v>
      </c>
      <c r="B4597" t="s">
        <v>17125</v>
      </c>
      <c r="C4597" s="1" t="str">
        <f t="shared" si="333"/>
        <v>21:0120</v>
      </c>
      <c r="D4597" s="1" t="str">
        <f t="shared" si="334"/>
        <v>21:0003</v>
      </c>
      <c r="E4597" t="s">
        <v>17126</v>
      </c>
      <c r="F4597" t="s">
        <v>17127</v>
      </c>
      <c r="H4597">
        <v>48.750298299999997</v>
      </c>
      <c r="I4597">
        <v>-56.250227500000001</v>
      </c>
      <c r="J4597" s="1" t="str">
        <f t="shared" si="336"/>
        <v>Till</v>
      </c>
      <c r="K4597" s="1" t="str">
        <f t="shared" si="335"/>
        <v>&lt;2 micron</v>
      </c>
      <c r="L4597">
        <v>0.1</v>
      </c>
      <c r="M4597">
        <v>6.12</v>
      </c>
      <c r="N4597">
        <v>34</v>
      </c>
      <c r="O4597">
        <v>150</v>
      </c>
      <c r="P4597">
        <v>0.25</v>
      </c>
      <c r="Q4597">
        <v>1</v>
      </c>
      <c r="R4597">
        <v>0.21</v>
      </c>
      <c r="S4597">
        <v>0.25</v>
      </c>
      <c r="T4597">
        <v>38</v>
      </c>
      <c r="U4597">
        <v>68</v>
      </c>
      <c r="V4597">
        <v>162</v>
      </c>
      <c r="W4597">
        <v>6.46</v>
      </c>
      <c r="X4597">
        <v>5</v>
      </c>
      <c r="Y4597">
        <v>0.5</v>
      </c>
      <c r="Z4597">
        <v>0.26</v>
      </c>
      <c r="AA4597">
        <v>10</v>
      </c>
      <c r="AB4597">
        <v>1.32</v>
      </c>
      <c r="AC4597">
        <v>1345</v>
      </c>
      <c r="AD4597">
        <v>1</v>
      </c>
      <c r="AE4597">
        <v>0.82</v>
      </c>
      <c r="AF4597">
        <v>69</v>
      </c>
      <c r="AH4597">
        <v>38</v>
      </c>
      <c r="AI4597">
        <v>1</v>
      </c>
      <c r="AJ4597">
        <v>20</v>
      </c>
      <c r="AK4597">
        <v>19</v>
      </c>
      <c r="AL4597">
        <v>7.0000000000000007E-2</v>
      </c>
      <c r="AM4597">
        <v>5</v>
      </c>
      <c r="AN4597">
        <v>5</v>
      </c>
      <c r="AO4597">
        <v>111</v>
      </c>
      <c r="AP4597">
        <v>5</v>
      </c>
      <c r="AQ4597">
        <v>168</v>
      </c>
    </row>
    <row r="4598" spans="1:43" hidden="1" x14ac:dyDescent="0.25">
      <c r="A4598" t="s">
        <v>17128</v>
      </c>
      <c r="B4598" t="s">
        <v>17129</v>
      </c>
      <c r="C4598" s="1" t="str">
        <f t="shared" si="333"/>
        <v>21:0120</v>
      </c>
      <c r="D4598" s="1" t="str">
        <f t="shared" si="334"/>
        <v>21:0003</v>
      </c>
      <c r="E4598" t="s">
        <v>17130</v>
      </c>
      <c r="F4598" t="s">
        <v>17131</v>
      </c>
      <c r="H4598">
        <v>48.749336900000003</v>
      </c>
      <c r="I4598">
        <v>-56.220926900000002</v>
      </c>
      <c r="J4598" s="1" t="str">
        <f t="shared" si="336"/>
        <v>Till</v>
      </c>
      <c r="K4598" s="1" t="str">
        <f t="shared" si="335"/>
        <v>&lt;2 micron</v>
      </c>
      <c r="L4598">
        <v>0.1</v>
      </c>
      <c r="M4598">
        <v>8.89</v>
      </c>
      <c r="N4598">
        <v>62</v>
      </c>
      <c r="O4598">
        <v>80</v>
      </c>
      <c r="P4598">
        <v>0.25</v>
      </c>
      <c r="Q4598">
        <v>1</v>
      </c>
      <c r="R4598">
        <v>0.12</v>
      </c>
      <c r="S4598">
        <v>0.25</v>
      </c>
      <c r="T4598">
        <v>56</v>
      </c>
      <c r="U4598">
        <v>59</v>
      </c>
      <c r="V4598">
        <v>170</v>
      </c>
      <c r="W4598">
        <v>6.63</v>
      </c>
      <c r="X4598">
        <v>5</v>
      </c>
      <c r="Y4598">
        <v>0.5</v>
      </c>
      <c r="Z4598">
        <v>0.11</v>
      </c>
      <c r="AA4598">
        <v>20</v>
      </c>
      <c r="AB4598">
        <v>0.49</v>
      </c>
      <c r="AC4598">
        <v>2925</v>
      </c>
      <c r="AD4598">
        <v>3</v>
      </c>
      <c r="AE4598">
        <v>2.1</v>
      </c>
      <c r="AF4598">
        <v>31</v>
      </c>
      <c r="AH4598">
        <v>68</v>
      </c>
      <c r="AI4598">
        <v>1</v>
      </c>
      <c r="AJ4598">
        <v>27</v>
      </c>
      <c r="AK4598">
        <v>9</v>
      </c>
      <c r="AL4598">
        <v>7.0000000000000007E-2</v>
      </c>
      <c r="AM4598">
        <v>5</v>
      </c>
      <c r="AN4598">
        <v>5</v>
      </c>
      <c r="AO4598">
        <v>69</v>
      </c>
      <c r="AP4598">
        <v>5</v>
      </c>
      <c r="AQ4598">
        <v>122</v>
      </c>
    </row>
    <row r="4599" spans="1:43" hidden="1" x14ac:dyDescent="0.25">
      <c r="A4599" t="s">
        <v>17132</v>
      </c>
      <c r="B4599" t="s">
        <v>17133</v>
      </c>
      <c r="C4599" s="1" t="str">
        <f t="shared" si="333"/>
        <v>21:0120</v>
      </c>
      <c r="D4599" s="1" t="str">
        <f t="shared" si="334"/>
        <v>21:0003</v>
      </c>
      <c r="E4599" t="s">
        <v>17134</v>
      </c>
      <c r="F4599" t="s">
        <v>17135</v>
      </c>
      <c r="H4599">
        <v>48.749579099999998</v>
      </c>
      <c r="I4599">
        <v>-56.191132099999997</v>
      </c>
      <c r="J4599" s="1" t="str">
        <f t="shared" si="336"/>
        <v>Till</v>
      </c>
      <c r="K4599" s="1" t="str">
        <f t="shared" si="335"/>
        <v>&lt;2 micron</v>
      </c>
      <c r="L4599">
        <v>0.1</v>
      </c>
      <c r="M4599">
        <v>4.25</v>
      </c>
      <c r="N4599">
        <v>28</v>
      </c>
      <c r="O4599">
        <v>290</v>
      </c>
      <c r="P4599">
        <v>0.25</v>
      </c>
      <c r="Q4599">
        <v>1</v>
      </c>
      <c r="R4599">
        <v>0.21</v>
      </c>
      <c r="S4599">
        <v>0.25</v>
      </c>
      <c r="T4599">
        <v>37</v>
      </c>
      <c r="U4599">
        <v>55</v>
      </c>
      <c r="V4599">
        <v>209</v>
      </c>
      <c r="W4599">
        <v>7</v>
      </c>
      <c r="X4599">
        <v>5</v>
      </c>
      <c r="Y4599">
        <v>0.5</v>
      </c>
      <c r="Z4599">
        <v>0.28000000000000003</v>
      </c>
      <c r="AA4599">
        <v>30</v>
      </c>
      <c r="AB4599">
        <v>1.39</v>
      </c>
      <c r="AC4599">
        <v>3220</v>
      </c>
      <c r="AD4599">
        <v>1</v>
      </c>
      <c r="AE4599">
        <v>0.5</v>
      </c>
      <c r="AF4599">
        <v>50</v>
      </c>
      <c r="AH4599">
        <v>70</v>
      </c>
      <c r="AI4599">
        <v>2</v>
      </c>
      <c r="AJ4599">
        <v>24</v>
      </c>
      <c r="AK4599">
        <v>18</v>
      </c>
      <c r="AL4599">
        <v>0.06</v>
      </c>
      <c r="AM4599">
        <v>5</v>
      </c>
      <c r="AN4599">
        <v>5</v>
      </c>
      <c r="AO4599">
        <v>98</v>
      </c>
      <c r="AP4599">
        <v>5</v>
      </c>
      <c r="AQ4599">
        <v>248</v>
      </c>
    </row>
    <row r="4600" spans="1:43" hidden="1" x14ac:dyDescent="0.25">
      <c r="A4600" t="s">
        <v>17136</v>
      </c>
      <c r="B4600" t="s">
        <v>17137</v>
      </c>
      <c r="C4600" s="1" t="str">
        <f t="shared" si="333"/>
        <v>21:0120</v>
      </c>
      <c r="D4600" s="1" t="str">
        <f t="shared" si="334"/>
        <v>21:0003</v>
      </c>
      <c r="E4600" t="s">
        <v>17138</v>
      </c>
      <c r="F4600" t="s">
        <v>17139</v>
      </c>
      <c r="H4600">
        <v>48.752992599999999</v>
      </c>
      <c r="I4600">
        <v>-56.095101800000002</v>
      </c>
      <c r="J4600" s="1" t="str">
        <f t="shared" si="336"/>
        <v>Till</v>
      </c>
      <c r="K4600" s="1" t="str">
        <f t="shared" si="335"/>
        <v>&lt;2 micron</v>
      </c>
      <c r="L4600">
        <v>0.1</v>
      </c>
      <c r="M4600">
        <v>4.99</v>
      </c>
      <c r="N4600">
        <v>52</v>
      </c>
      <c r="O4600">
        <v>130</v>
      </c>
      <c r="P4600">
        <v>0.25</v>
      </c>
      <c r="Q4600">
        <v>1</v>
      </c>
      <c r="R4600">
        <v>0.11</v>
      </c>
      <c r="S4600">
        <v>0.25</v>
      </c>
      <c r="T4600">
        <v>24</v>
      </c>
      <c r="U4600">
        <v>51</v>
      </c>
      <c r="V4600">
        <v>163</v>
      </c>
      <c r="W4600">
        <v>7.12</v>
      </c>
      <c r="X4600">
        <v>5</v>
      </c>
      <c r="Y4600">
        <v>0.5</v>
      </c>
      <c r="Z4600">
        <v>0.43</v>
      </c>
      <c r="AA4600">
        <v>20</v>
      </c>
      <c r="AB4600">
        <v>1.31</v>
      </c>
      <c r="AC4600">
        <v>1785</v>
      </c>
      <c r="AD4600">
        <v>0.5</v>
      </c>
      <c r="AE4600">
        <v>0.5</v>
      </c>
      <c r="AF4600">
        <v>53</v>
      </c>
      <c r="AH4600">
        <v>40</v>
      </c>
      <c r="AI4600">
        <v>1</v>
      </c>
      <c r="AJ4600">
        <v>20</v>
      </c>
      <c r="AK4600">
        <v>13</v>
      </c>
      <c r="AL4600">
        <v>0.14000000000000001</v>
      </c>
      <c r="AM4600">
        <v>5</v>
      </c>
      <c r="AN4600">
        <v>5</v>
      </c>
      <c r="AO4600">
        <v>107</v>
      </c>
      <c r="AP4600">
        <v>5</v>
      </c>
      <c r="AQ4600">
        <v>226</v>
      </c>
    </row>
    <row r="4601" spans="1:43" hidden="1" x14ac:dyDescent="0.25">
      <c r="A4601" t="s">
        <v>17140</v>
      </c>
      <c r="B4601" t="s">
        <v>17141</v>
      </c>
      <c r="C4601" s="1" t="str">
        <f t="shared" si="333"/>
        <v>21:0120</v>
      </c>
      <c r="D4601" s="1" t="str">
        <f t="shared" si="334"/>
        <v>21:0003</v>
      </c>
      <c r="E4601" t="s">
        <v>17142</v>
      </c>
      <c r="F4601" t="s">
        <v>17143</v>
      </c>
      <c r="H4601">
        <v>48.762692600000001</v>
      </c>
      <c r="I4601">
        <v>-56.127583899999998</v>
      </c>
      <c r="J4601" s="1" t="str">
        <f t="shared" si="336"/>
        <v>Till</v>
      </c>
      <c r="K4601" s="1" t="str">
        <f t="shared" si="335"/>
        <v>&lt;2 micron</v>
      </c>
      <c r="L4601">
        <v>0.1</v>
      </c>
      <c r="M4601">
        <v>7.63</v>
      </c>
      <c r="N4601">
        <v>46</v>
      </c>
      <c r="O4601">
        <v>140</v>
      </c>
      <c r="P4601">
        <v>0.25</v>
      </c>
      <c r="Q4601">
        <v>1</v>
      </c>
      <c r="R4601">
        <v>0.27</v>
      </c>
      <c r="S4601">
        <v>0.25</v>
      </c>
      <c r="T4601">
        <v>29</v>
      </c>
      <c r="U4601">
        <v>58</v>
      </c>
      <c r="V4601">
        <v>256</v>
      </c>
      <c r="W4601">
        <v>6.78</v>
      </c>
      <c r="X4601">
        <v>5</v>
      </c>
      <c r="Y4601">
        <v>0.5</v>
      </c>
      <c r="Z4601">
        <v>0.11</v>
      </c>
      <c r="AA4601">
        <v>30</v>
      </c>
      <c r="AB4601">
        <v>1.1100000000000001</v>
      </c>
      <c r="AC4601">
        <v>1315</v>
      </c>
      <c r="AD4601">
        <v>0.5</v>
      </c>
      <c r="AE4601">
        <v>0.94</v>
      </c>
      <c r="AF4601">
        <v>34</v>
      </c>
      <c r="AH4601">
        <v>36</v>
      </c>
      <c r="AI4601">
        <v>2</v>
      </c>
      <c r="AJ4601">
        <v>18</v>
      </c>
      <c r="AK4601">
        <v>33</v>
      </c>
      <c r="AL4601">
        <v>0.04</v>
      </c>
      <c r="AM4601">
        <v>5</v>
      </c>
      <c r="AN4601">
        <v>5</v>
      </c>
      <c r="AO4601">
        <v>104</v>
      </c>
      <c r="AP4601">
        <v>5</v>
      </c>
      <c r="AQ4601">
        <v>104</v>
      </c>
    </row>
    <row r="4602" spans="1:43" hidden="1" x14ac:dyDescent="0.25">
      <c r="A4602" t="s">
        <v>17144</v>
      </c>
      <c r="B4602" t="s">
        <v>17145</v>
      </c>
      <c r="C4602" s="1" t="str">
        <f t="shared" si="333"/>
        <v>21:0120</v>
      </c>
      <c r="D4602" s="1" t="str">
        <f t="shared" si="334"/>
        <v>21:0003</v>
      </c>
      <c r="E4602" t="s">
        <v>17146</v>
      </c>
      <c r="F4602" t="s">
        <v>17147</v>
      </c>
      <c r="H4602">
        <v>48.770081699999999</v>
      </c>
      <c r="I4602">
        <v>-56.123373800000003</v>
      </c>
      <c r="J4602" s="1" t="str">
        <f t="shared" si="336"/>
        <v>Till</v>
      </c>
      <c r="K4602" s="1" t="str">
        <f t="shared" si="335"/>
        <v>&lt;2 micron</v>
      </c>
      <c r="L4602">
        <v>0.1</v>
      </c>
      <c r="M4602">
        <v>3.99</v>
      </c>
      <c r="N4602">
        <v>86</v>
      </c>
      <c r="O4602">
        <v>170</v>
      </c>
      <c r="P4602">
        <v>0.25</v>
      </c>
      <c r="Q4602">
        <v>1</v>
      </c>
      <c r="R4602">
        <v>0.35</v>
      </c>
      <c r="S4602">
        <v>0.25</v>
      </c>
      <c r="T4602">
        <v>45</v>
      </c>
      <c r="U4602">
        <v>41</v>
      </c>
      <c r="V4602">
        <v>285</v>
      </c>
      <c r="W4602">
        <v>7.83</v>
      </c>
      <c r="X4602">
        <v>5</v>
      </c>
      <c r="Y4602">
        <v>0.5</v>
      </c>
      <c r="Z4602">
        <v>0.19</v>
      </c>
      <c r="AA4602">
        <v>40</v>
      </c>
      <c r="AB4602">
        <v>0.93</v>
      </c>
      <c r="AC4602">
        <v>3095</v>
      </c>
      <c r="AD4602">
        <v>2</v>
      </c>
      <c r="AE4602">
        <v>0.56000000000000005</v>
      </c>
      <c r="AF4602">
        <v>38</v>
      </c>
      <c r="AH4602">
        <v>82</v>
      </c>
      <c r="AI4602">
        <v>1</v>
      </c>
      <c r="AJ4602">
        <v>26</v>
      </c>
      <c r="AK4602">
        <v>27</v>
      </c>
      <c r="AL4602">
        <v>0.06</v>
      </c>
      <c r="AM4602">
        <v>5</v>
      </c>
      <c r="AN4602">
        <v>5</v>
      </c>
      <c r="AO4602">
        <v>79</v>
      </c>
      <c r="AP4602">
        <v>5</v>
      </c>
      <c r="AQ4602">
        <v>252</v>
      </c>
    </row>
    <row r="4603" spans="1:43" hidden="1" x14ac:dyDescent="0.25">
      <c r="A4603" t="s">
        <v>17148</v>
      </c>
      <c r="B4603" t="s">
        <v>17149</v>
      </c>
      <c r="C4603" s="1" t="str">
        <f t="shared" si="333"/>
        <v>21:0120</v>
      </c>
      <c r="D4603" s="1" t="str">
        <f t="shared" si="334"/>
        <v>21:0003</v>
      </c>
      <c r="E4603" t="s">
        <v>17150</v>
      </c>
      <c r="F4603" t="s">
        <v>17151</v>
      </c>
      <c r="H4603">
        <v>48.833963799999999</v>
      </c>
      <c r="I4603">
        <v>-56.013930999999999</v>
      </c>
      <c r="J4603" s="1" t="str">
        <f t="shared" si="336"/>
        <v>Till</v>
      </c>
      <c r="K4603" s="1" t="str">
        <f t="shared" si="335"/>
        <v>&lt;2 micron</v>
      </c>
      <c r="L4603">
        <v>0.1</v>
      </c>
      <c r="M4603">
        <v>8.6999999999999993</v>
      </c>
      <c r="N4603">
        <v>6</v>
      </c>
      <c r="O4603">
        <v>60</v>
      </c>
      <c r="P4603">
        <v>0.25</v>
      </c>
      <c r="Q4603">
        <v>1</v>
      </c>
      <c r="R4603">
        <v>0.25</v>
      </c>
      <c r="S4603">
        <v>0.5</v>
      </c>
      <c r="T4603">
        <v>30</v>
      </c>
      <c r="U4603">
        <v>77</v>
      </c>
      <c r="V4603">
        <v>120</v>
      </c>
      <c r="W4603">
        <v>5.68</v>
      </c>
      <c r="X4603">
        <v>5</v>
      </c>
      <c r="Y4603">
        <v>0.5</v>
      </c>
      <c r="Z4603">
        <v>0.08</v>
      </c>
      <c r="AA4603">
        <v>10</v>
      </c>
      <c r="AB4603">
        <v>0.96</v>
      </c>
      <c r="AC4603">
        <v>1350</v>
      </c>
      <c r="AD4603">
        <v>2</v>
      </c>
      <c r="AE4603">
        <v>1.68</v>
      </c>
      <c r="AF4603">
        <v>37</v>
      </c>
      <c r="AH4603">
        <v>30</v>
      </c>
      <c r="AI4603">
        <v>1</v>
      </c>
      <c r="AJ4603">
        <v>31</v>
      </c>
      <c r="AK4603">
        <v>14</v>
      </c>
      <c r="AL4603">
        <v>0.03</v>
      </c>
      <c r="AM4603">
        <v>5</v>
      </c>
      <c r="AN4603">
        <v>5</v>
      </c>
      <c r="AO4603">
        <v>166</v>
      </c>
      <c r="AP4603">
        <v>5</v>
      </c>
      <c r="AQ4603">
        <v>80</v>
      </c>
    </row>
    <row r="4604" spans="1:43" hidden="1" x14ac:dyDescent="0.25">
      <c r="A4604" t="s">
        <v>17152</v>
      </c>
      <c r="B4604" t="s">
        <v>17153</v>
      </c>
      <c r="C4604" s="1" t="str">
        <f t="shared" si="333"/>
        <v>21:0120</v>
      </c>
      <c r="D4604" s="1" t="str">
        <f t="shared" si="334"/>
        <v>21:0003</v>
      </c>
      <c r="E4604" t="s">
        <v>17154</v>
      </c>
      <c r="F4604" t="s">
        <v>17155</v>
      </c>
      <c r="H4604">
        <v>48.829366299999997</v>
      </c>
      <c r="I4604">
        <v>-56.028668400000001</v>
      </c>
      <c r="J4604" s="1" t="str">
        <f t="shared" si="336"/>
        <v>Till</v>
      </c>
      <c r="K4604" s="1" t="str">
        <f t="shared" si="335"/>
        <v>&lt;2 micron</v>
      </c>
      <c r="L4604">
        <v>0.1</v>
      </c>
      <c r="M4604">
        <v>6.67</v>
      </c>
      <c r="N4604">
        <v>72</v>
      </c>
      <c r="O4604">
        <v>120</v>
      </c>
      <c r="P4604">
        <v>0.25</v>
      </c>
      <c r="Q4604">
        <v>1</v>
      </c>
      <c r="R4604">
        <v>0.21</v>
      </c>
      <c r="S4604">
        <v>0.25</v>
      </c>
      <c r="T4604">
        <v>32</v>
      </c>
      <c r="U4604">
        <v>93</v>
      </c>
      <c r="V4604">
        <v>140</v>
      </c>
      <c r="W4604">
        <v>6.76</v>
      </c>
      <c r="X4604">
        <v>5</v>
      </c>
      <c r="Y4604">
        <v>0.5</v>
      </c>
      <c r="Z4604">
        <v>0.15</v>
      </c>
      <c r="AA4604">
        <v>20</v>
      </c>
      <c r="AB4604">
        <v>1.1299999999999999</v>
      </c>
      <c r="AC4604">
        <v>1585</v>
      </c>
      <c r="AD4604">
        <v>1</v>
      </c>
      <c r="AE4604">
        <v>0.66</v>
      </c>
      <c r="AF4604">
        <v>32</v>
      </c>
      <c r="AH4604">
        <v>50</v>
      </c>
      <c r="AI4604">
        <v>1</v>
      </c>
      <c r="AJ4604">
        <v>33</v>
      </c>
      <c r="AK4604">
        <v>20</v>
      </c>
      <c r="AL4604">
        <v>0.08</v>
      </c>
      <c r="AM4604">
        <v>5</v>
      </c>
      <c r="AN4604">
        <v>5</v>
      </c>
      <c r="AO4604">
        <v>135</v>
      </c>
      <c r="AP4604">
        <v>5</v>
      </c>
      <c r="AQ4604">
        <v>94</v>
      </c>
    </row>
    <row r="4605" spans="1:43" hidden="1" x14ac:dyDescent="0.25">
      <c r="A4605" t="s">
        <v>17156</v>
      </c>
      <c r="B4605" t="s">
        <v>17157</v>
      </c>
      <c r="C4605" s="1" t="str">
        <f t="shared" si="333"/>
        <v>21:0120</v>
      </c>
      <c r="D4605" s="1" t="str">
        <f t="shared" si="334"/>
        <v>21:0003</v>
      </c>
      <c r="E4605" t="s">
        <v>17158</v>
      </c>
      <c r="F4605" t="s">
        <v>17159</v>
      </c>
      <c r="H4605">
        <v>48.790973200000003</v>
      </c>
      <c r="I4605">
        <v>-56.036554799999998</v>
      </c>
      <c r="J4605" s="1" t="str">
        <f t="shared" si="336"/>
        <v>Till</v>
      </c>
      <c r="K4605" s="1" t="str">
        <f t="shared" si="335"/>
        <v>&lt;2 micron</v>
      </c>
      <c r="L4605">
        <v>0.1</v>
      </c>
      <c r="M4605">
        <v>5.74</v>
      </c>
      <c r="N4605">
        <v>50</v>
      </c>
      <c r="O4605">
        <v>200</v>
      </c>
      <c r="P4605">
        <v>0.25</v>
      </c>
      <c r="Q4605">
        <v>1</v>
      </c>
      <c r="R4605">
        <v>0.16</v>
      </c>
      <c r="S4605">
        <v>0.25</v>
      </c>
      <c r="T4605">
        <v>59</v>
      </c>
      <c r="U4605">
        <v>49</v>
      </c>
      <c r="V4605">
        <v>350</v>
      </c>
      <c r="W4605">
        <v>6.07</v>
      </c>
      <c r="X4605">
        <v>5</v>
      </c>
      <c r="Y4605">
        <v>0.5</v>
      </c>
      <c r="Z4605">
        <v>0.19</v>
      </c>
      <c r="AA4605">
        <v>30</v>
      </c>
      <c r="AB4605">
        <v>1</v>
      </c>
      <c r="AC4605">
        <v>2180</v>
      </c>
      <c r="AD4605">
        <v>2</v>
      </c>
      <c r="AE4605">
        <v>0.53</v>
      </c>
      <c r="AF4605">
        <v>36</v>
      </c>
      <c r="AH4605">
        <v>60</v>
      </c>
      <c r="AI4605">
        <v>1</v>
      </c>
      <c r="AJ4605">
        <v>25</v>
      </c>
      <c r="AK4605">
        <v>20</v>
      </c>
      <c r="AL4605">
        <v>0.08</v>
      </c>
      <c r="AM4605">
        <v>5</v>
      </c>
      <c r="AN4605">
        <v>5</v>
      </c>
      <c r="AO4605">
        <v>79</v>
      </c>
      <c r="AP4605">
        <v>5</v>
      </c>
      <c r="AQ4605">
        <v>152</v>
      </c>
    </row>
    <row r="4606" spans="1:43" hidden="1" x14ac:dyDescent="0.25">
      <c r="A4606" t="s">
        <v>17160</v>
      </c>
      <c r="B4606" t="s">
        <v>17161</v>
      </c>
      <c r="C4606" s="1" t="str">
        <f t="shared" si="333"/>
        <v>21:0120</v>
      </c>
      <c r="D4606" s="1" t="str">
        <f t="shared" si="334"/>
        <v>21:0003</v>
      </c>
      <c r="E4606" t="s">
        <v>17162</v>
      </c>
      <c r="F4606" t="s">
        <v>17163</v>
      </c>
      <c r="H4606">
        <v>48.809469900000003</v>
      </c>
      <c r="I4606">
        <v>-56.0430122</v>
      </c>
      <c r="J4606" s="1" t="str">
        <f t="shared" si="336"/>
        <v>Till</v>
      </c>
      <c r="K4606" s="1" t="str">
        <f t="shared" si="335"/>
        <v>&lt;2 micron</v>
      </c>
      <c r="L4606">
        <v>0.2</v>
      </c>
      <c r="M4606">
        <v>7.39</v>
      </c>
      <c r="N4606">
        <v>36</v>
      </c>
      <c r="O4606">
        <v>120</v>
      </c>
      <c r="P4606">
        <v>0.25</v>
      </c>
      <c r="Q4606">
        <v>1</v>
      </c>
      <c r="R4606">
        <v>0.14000000000000001</v>
      </c>
      <c r="S4606">
        <v>0.25</v>
      </c>
      <c r="T4606">
        <v>21</v>
      </c>
      <c r="U4606">
        <v>45</v>
      </c>
      <c r="V4606">
        <v>145</v>
      </c>
      <c r="W4606">
        <v>5.49</v>
      </c>
      <c r="X4606">
        <v>5</v>
      </c>
      <c r="Y4606">
        <v>0.5</v>
      </c>
      <c r="Z4606">
        <v>0.1</v>
      </c>
      <c r="AA4606">
        <v>20</v>
      </c>
      <c r="AB4606">
        <v>0.69</v>
      </c>
      <c r="AC4606">
        <v>1265</v>
      </c>
      <c r="AD4606">
        <v>2</v>
      </c>
      <c r="AE4606">
        <v>0.87</v>
      </c>
      <c r="AF4606">
        <v>19</v>
      </c>
      <c r="AH4606">
        <v>78</v>
      </c>
      <c r="AI4606">
        <v>1</v>
      </c>
      <c r="AJ4606">
        <v>15</v>
      </c>
      <c r="AK4606">
        <v>10</v>
      </c>
      <c r="AL4606">
        <v>0.13</v>
      </c>
      <c r="AM4606">
        <v>5</v>
      </c>
      <c r="AN4606">
        <v>5</v>
      </c>
      <c r="AO4606">
        <v>80</v>
      </c>
      <c r="AP4606">
        <v>5</v>
      </c>
      <c r="AQ4606">
        <v>86</v>
      </c>
    </row>
    <row r="4607" spans="1:43" hidden="1" x14ac:dyDescent="0.25">
      <c r="A4607" t="s">
        <v>17164</v>
      </c>
      <c r="B4607" t="s">
        <v>17165</v>
      </c>
      <c r="C4607" s="1" t="str">
        <f t="shared" si="333"/>
        <v>21:0120</v>
      </c>
      <c r="D4607" s="1" t="str">
        <f t="shared" si="334"/>
        <v>21:0003</v>
      </c>
      <c r="E4607" t="s">
        <v>17166</v>
      </c>
      <c r="F4607" t="s">
        <v>17167</v>
      </c>
      <c r="H4607">
        <v>48.790500399999999</v>
      </c>
      <c r="I4607">
        <v>-56.146844899999998</v>
      </c>
      <c r="J4607" s="1" t="str">
        <f t="shared" si="336"/>
        <v>Till</v>
      </c>
      <c r="K4607" s="1" t="str">
        <f t="shared" si="335"/>
        <v>&lt;2 micron</v>
      </c>
      <c r="L4607">
        <v>0.2</v>
      </c>
      <c r="M4607">
        <v>6.1</v>
      </c>
      <c r="N4607">
        <v>34</v>
      </c>
      <c r="O4607">
        <v>70</v>
      </c>
      <c r="P4607">
        <v>0.25</v>
      </c>
      <c r="Q4607">
        <v>1</v>
      </c>
      <c r="R4607">
        <v>0.14000000000000001</v>
      </c>
      <c r="S4607">
        <v>0.25</v>
      </c>
      <c r="T4607">
        <v>19</v>
      </c>
      <c r="U4607">
        <v>60</v>
      </c>
      <c r="V4607">
        <v>98</v>
      </c>
      <c r="W4607">
        <v>5.71</v>
      </c>
      <c r="X4607">
        <v>5</v>
      </c>
      <c r="Y4607">
        <v>0.5</v>
      </c>
      <c r="Z4607">
        <v>0.13</v>
      </c>
      <c r="AA4607">
        <v>10</v>
      </c>
      <c r="AB4607">
        <v>0.94</v>
      </c>
      <c r="AC4607">
        <v>680</v>
      </c>
      <c r="AD4607">
        <v>1</v>
      </c>
      <c r="AE4607">
        <v>0.49</v>
      </c>
      <c r="AF4607">
        <v>39</v>
      </c>
      <c r="AH4607">
        <v>36</v>
      </c>
      <c r="AI4607">
        <v>1</v>
      </c>
      <c r="AJ4607">
        <v>18</v>
      </c>
      <c r="AK4607">
        <v>11</v>
      </c>
      <c r="AL4607">
        <v>0.23</v>
      </c>
      <c r="AM4607">
        <v>5</v>
      </c>
      <c r="AN4607">
        <v>5</v>
      </c>
      <c r="AO4607">
        <v>98</v>
      </c>
      <c r="AP4607">
        <v>5</v>
      </c>
      <c r="AQ4607">
        <v>202</v>
      </c>
    </row>
    <row r="4608" spans="1:43" hidden="1" x14ac:dyDescent="0.25">
      <c r="A4608" t="s">
        <v>17168</v>
      </c>
      <c r="B4608" t="s">
        <v>17169</v>
      </c>
      <c r="C4608" s="1" t="str">
        <f t="shared" si="333"/>
        <v>21:0120</v>
      </c>
      <c r="D4608" s="1" t="str">
        <f t="shared" si="334"/>
        <v>21:0003</v>
      </c>
      <c r="E4608" t="s">
        <v>17170</v>
      </c>
      <c r="F4608" t="s">
        <v>17171</v>
      </c>
      <c r="H4608">
        <v>48.801457300000003</v>
      </c>
      <c r="I4608">
        <v>-56.1384896</v>
      </c>
      <c r="J4608" s="1" t="str">
        <f t="shared" si="336"/>
        <v>Till</v>
      </c>
      <c r="K4608" s="1" t="str">
        <f t="shared" si="335"/>
        <v>&lt;2 micron</v>
      </c>
      <c r="L4608">
        <v>0.1</v>
      </c>
      <c r="M4608">
        <v>5.58</v>
      </c>
      <c r="N4608">
        <v>36</v>
      </c>
      <c r="O4608">
        <v>110</v>
      </c>
      <c r="P4608">
        <v>0.25</v>
      </c>
      <c r="Q4608">
        <v>1</v>
      </c>
      <c r="R4608">
        <v>0.14000000000000001</v>
      </c>
      <c r="S4608">
        <v>0.25</v>
      </c>
      <c r="T4608">
        <v>30</v>
      </c>
      <c r="U4608">
        <v>58</v>
      </c>
      <c r="V4608">
        <v>169</v>
      </c>
      <c r="W4608">
        <v>6.73</v>
      </c>
      <c r="X4608">
        <v>5</v>
      </c>
      <c r="Y4608">
        <v>0.5</v>
      </c>
      <c r="Z4608">
        <v>0.32</v>
      </c>
      <c r="AA4608">
        <v>20</v>
      </c>
      <c r="AB4608">
        <v>1.42</v>
      </c>
      <c r="AC4608">
        <v>3550</v>
      </c>
      <c r="AD4608">
        <v>4</v>
      </c>
      <c r="AE4608">
        <v>0.82</v>
      </c>
      <c r="AF4608">
        <v>50</v>
      </c>
      <c r="AH4608">
        <v>32</v>
      </c>
      <c r="AI4608">
        <v>1</v>
      </c>
      <c r="AJ4608">
        <v>24</v>
      </c>
      <c r="AK4608">
        <v>14</v>
      </c>
      <c r="AL4608">
        <v>7.0000000000000007E-2</v>
      </c>
      <c r="AM4608">
        <v>5</v>
      </c>
      <c r="AN4608">
        <v>5</v>
      </c>
      <c r="AO4608">
        <v>129</v>
      </c>
      <c r="AP4608">
        <v>5</v>
      </c>
      <c r="AQ4608">
        <v>154</v>
      </c>
    </row>
    <row r="4609" spans="1:43" hidden="1" x14ac:dyDescent="0.25">
      <c r="A4609" t="s">
        <v>17172</v>
      </c>
      <c r="B4609" t="s">
        <v>17173</v>
      </c>
      <c r="C4609" s="1" t="str">
        <f t="shared" si="333"/>
        <v>21:0120</v>
      </c>
      <c r="D4609" s="1" t="str">
        <f t="shared" si="334"/>
        <v>21:0003</v>
      </c>
      <c r="E4609" t="s">
        <v>17174</v>
      </c>
      <c r="F4609" t="s">
        <v>17175</v>
      </c>
      <c r="H4609">
        <v>48.919453400000002</v>
      </c>
      <c r="I4609">
        <v>-56.071289499999999</v>
      </c>
      <c r="J4609" s="1" t="str">
        <f t="shared" si="336"/>
        <v>Till</v>
      </c>
      <c r="K4609" s="1" t="str">
        <f t="shared" si="335"/>
        <v>&lt;2 micron</v>
      </c>
      <c r="L4609">
        <v>0.1</v>
      </c>
      <c r="M4609">
        <v>6.35</v>
      </c>
      <c r="N4609">
        <v>1</v>
      </c>
      <c r="O4609">
        <v>100</v>
      </c>
      <c r="P4609">
        <v>0.25</v>
      </c>
      <c r="Q4609">
        <v>1</v>
      </c>
      <c r="R4609">
        <v>0.24</v>
      </c>
      <c r="S4609">
        <v>0.25</v>
      </c>
      <c r="T4609">
        <v>31</v>
      </c>
      <c r="U4609">
        <v>69</v>
      </c>
      <c r="V4609">
        <v>184</v>
      </c>
      <c r="W4609">
        <v>6.32</v>
      </c>
      <c r="X4609">
        <v>5</v>
      </c>
      <c r="Y4609">
        <v>0.5</v>
      </c>
      <c r="Z4609">
        <v>0.15</v>
      </c>
      <c r="AA4609">
        <v>30</v>
      </c>
      <c r="AB4609">
        <v>1.21</v>
      </c>
      <c r="AC4609">
        <v>1075</v>
      </c>
      <c r="AD4609">
        <v>2</v>
      </c>
      <c r="AE4609">
        <v>0.42</v>
      </c>
      <c r="AF4609">
        <v>64</v>
      </c>
      <c r="AH4609">
        <v>70</v>
      </c>
      <c r="AI4609">
        <v>1</v>
      </c>
      <c r="AJ4609">
        <v>31</v>
      </c>
      <c r="AK4609">
        <v>17</v>
      </c>
      <c r="AL4609">
        <v>0.21</v>
      </c>
      <c r="AM4609">
        <v>5</v>
      </c>
      <c r="AN4609">
        <v>5</v>
      </c>
      <c r="AO4609">
        <v>123</v>
      </c>
      <c r="AP4609">
        <v>5</v>
      </c>
      <c r="AQ4609">
        <v>120</v>
      </c>
    </row>
    <row r="4610" spans="1:43" hidden="1" x14ac:dyDescent="0.25">
      <c r="A4610" t="s">
        <v>17176</v>
      </c>
      <c r="B4610" t="s">
        <v>17177</v>
      </c>
      <c r="C4610" s="1" t="str">
        <f t="shared" si="333"/>
        <v>21:0120</v>
      </c>
      <c r="D4610" s="1" t="str">
        <f t="shared" si="334"/>
        <v>21:0003</v>
      </c>
      <c r="E4610" t="s">
        <v>17178</v>
      </c>
      <c r="F4610" t="s">
        <v>17179</v>
      </c>
      <c r="H4610">
        <v>48.925639099999998</v>
      </c>
      <c r="I4610">
        <v>-56.085509100000003</v>
      </c>
      <c r="J4610" s="1" t="str">
        <f t="shared" si="336"/>
        <v>Till</v>
      </c>
      <c r="K4610" s="1" t="str">
        <f t="shared" si="335"/>
        <v>&lt;2 micron</v>
      </c>
      <c r="L4610">
        <v>0.1</v>
      </c>
      <c r="M4610">
        <v>5.66</v>
      </c>
      <c r="N4610">
        <v>6</v>
      </c>
      <c r="O4610">
        <v>70</v>
      </c>
      <c r="P4610">
        <v>0.25</v>
      </c>
      <c r="Q4610">
        <v>1</v>
      </c>
      <c r="R4610">
        <v>0.22</v>
      </c>
      <c r="S4610">
        <v>0.25</v>
      </c>
      <c r="T4610">
        <v>47</v>
      </c>
      <c r="U4610">
        <v>65</v>
      </c>
      <c r="V4610">
        <v>169</v>
      </c>
      <c r="W4610">
        <v>6.84</v>
      </c>
      <c r="X4610">
        <v>30</v>
      </c>
      <c r="Y4610">
        <v>2</v>
      </c>
      <c r="Z4610">
        <v>0.17</v>
      </c>
      <c r="AA4610">
        <v>30</v>
      </c>
      <c r="AB4610">
        <v>1.5</v>
      </c>
      <c r="AC4610">
        <v>1290</v>
      </c>
      <c r="AD4610">
        <v>1</v>
      </c>
      <c r="AE4610">
        <v>0.77</v>
      </c>
      <c r="AF4610">
        <v>81</v>
      </c>
      <c r="AH4610">
        <v>66</v>
      </c>
      <c r="AI4610">
        <v>1</v>
      </c>
      <c r="AJ4610">
        <v>33</v>
      </c>
      <c r="AK4610">
        <v>14</v>
      </c>
      <c r="AL4610">
        <v>0.09</v>
      </c>
      <c r="AM4610">
        <v>5</v>
      </c>
      <c r="AN4610">
        <v>5</v>
      </c>
      <c r="AO4610">
        <v>108</v>
      </c>
      <c r="AP4610">
        <v>20</v>
      </c>
      <c r="AQ4610">
        <v>148</v>
      </c>
    </row>
    <row r="4611" spans="1:43" hidden="1" x14ac:dyDescent="0.25">
      <c r="A4611" t="s">
        <v>17180</v>
      </c>
      <c r="B4611" t="s">
        <v>17181</v>
      </c>
      <c r="C4611" s="1" t="str">
        <f t="shared" si="333"/>
        <v>21:0120</v>
      </c>
      <c r="D4611" s="1" t="str">
        <f t="shared" si="334"/>
        <v>21:0003</v>
      </c>
      <c r="E4611" t="s">
        <v>17182</v>
      </c>
      <c r="F4611" t="s">
        <v>17183</v>
      </c>
      <c r="H4611">
        <v>48.977569000000003</v>
      </c>
      <c r="I4611">
        <v>-56.028187899999999</v>
      </c>
      <c r="J4611" s="1" t="str">
        <f t="shared" si="336"/>
        <v>Till</v>
      </c>
      <c r="K4611" s="1" t="str">
        <f t="shared" si="335"/>
        <v>&lt;2 micron</v>
      </c>
      <c r="L4611">
        <v>0.1</v>
      </c>
      <c r="M4611">
        <v>4.63</v>
      </c>
      <c r="N4611">
        <v>46</v>
      </c>
      <c r="O4611">
        <v>60</v>
      </c>
      <c r="P4611">
        <v>0.25</v>
      </c>
      <c r="Q4611">
        <v>1</v>
      </c>
      <c r="R4611">
        <v>0.46</v>
      </c>
      <c r="S4611">
        <v>0.25</v>
      </c>
      <c r="T4611">
        <v>35</v>
      </c>
      <c r="U4611">
        <v>52</v>
      </c>
      <c r="V4611">
        <v>160</v>
      </c>
      <c r="W4611">
        <v>6.92</v>
      </c>
      <c r="X4611">
        <v>10</v>
      </c>
      <c r="Y4611">
        <v>0.5</v>
      </c>
      <c r="Z4611">
        <v>0.17</v>
      </c>
      <c r="AA4611">
        <v>20</v>
      </c>
      <c r="AB4611">
        <v>1.3</v>
      </c>
      <c r="AC4611">
        <v>1105</v>
      </c>
      <c r="AD4611">
        <v>1</v>
      </c>
      <c r="AE4611">
        <v>0.47</v>
      </c>
      <c r="AF4611">
        <v>78</v>
      </c>
      <c r="AH4611">
        <v>52</v>
      </c>
      <c r="AI4611">
        <v>1</v>
      </c>
      <c r="AJ4611">
        <v>21</v>
      </c>
      <c r="AK4611">
        <v>22</v>
      </c>
      <c r="AL4611">
        <v>0.11</v>
      </c>
      <c r="AM4611">
        <v>5</v>
      </c>
      <c r="AN4611">
        <v>5</v>
      </c>
      <c r="AO4611">
        <v>94</v>
      </c>
      <c r="AP4611">
        <v>20</v>
      </c>
      <c r="AQ4611">
        <v>182</v>
      </c>
    </row>
    <row r="4612" spans="1:43" hidden="1" x14ac:dyDescent="0.25">
      <c r="A4612" t="s">
        <v>17184</v>
      </c>
      <c r="B4612" t="s">
        <v>17185</v>
      </c>
      <c r="C4612" s="1" t="str">
        <f t="shared" si="333"/>
        <v>21:0120</v>
      </c>
      <c r="D4612" s="1" t="str">
        <f t="shared" si="334"/>
        <v>21:0003</v>
      </c>
      <c r="E4612" t="s">
        <v>17186</v>
      </c>
      <c r="F4612" t="s">
        <v>17187</v>
      </c>
      <c r="H4612">
        <v>49.195120799999998</v>
      </c>
      <c r="I4612">
        <v>-56.183838100000003</v>
      </c>
      <c r="J4612" s="1" t="str">
        <f t="shared" si="336"/>
        <v>Till</v>
      </c>
      <c r="K4612" s="1" t="str">
        <f t="shared" si="335"/>
        <v>&lt;2 micron</v>
      </c>
      <c r="L4612">
        <v>0.1</v>
      </c>
      <c r="M4612">
        <v>6.21</v>
      </c>
      <c r="N4612">
        <v>20</v>
      </c>
      <c r="O4612">
        <v>60</v>
      </c>
      <c r="P4612">
        <v>0.25</v>
      </c>
      <c r="Q4612">
        <v>1</v>
      </c>
      <c r="R4612">
        <v>0.88</v>
      </c>
      <c r="S4612">
        <v>0.25</v>
      </c>
      <c r="T4612">
        <v>29</v>
      </c>
      <c r="U4612">
        <v>55</v>
      </c>
      <c r="V4612">
        <v>173</v>
      </c>
      <c r="W4612">
        <v>4.83</v>
      </c>
      <c r="X4612">
        <v>10</v>
      </c>
      <c r="Y4612">
        <v>0.5</v>
      </c>
      <c r="Z4612">
        <v>0.13</v>
      </c>
      <c r="AA4612">
        <v>20</v>
      </c>
      <c r="AB4612">
        <v>1.37</v>
      </c>
      <c r="AC4612">
        <v>1285</v>
      </c>
      <c r="AD4612">
        <v>0.5</v>
      </c>
      <c r="AE4612">
        <v>1.21</v>
      </c>
      <c r="AF4612">
        <v>34</v>
      </c>
      <c r="AH4612">
        <v>22</v>
      </c>
      <c r="AI4612">
        <v>1</v>
      </c>
      <c r="AJ4612">
        <v>18</v>
      </c>
      <c r="AK4612">
        <v>45</v>
      </c>
      <c r="AL4612">
        <v>0.05</v>
      </c>
      <c r="AM4612">
        <v>5</v>
      </c>
      <c r="AN4612">
        <v>5</v>
      </c>
      <c r="AO4612">
        <v>115</v>
      </c>
      <c r="AP4612">
        <v>5</v>
      </c>
      <c r="AQ4612">
        <v>90</v>
      </c>
    </row>
    <row r="4613" spans="1:43" hidden="1" x14ac:dyDescent="0.25">
      <c r="A4613" t="s">
        <v>17188</v>
      </c>
      <c r="B4613" t="s">
        <v>17189</v>
      </c>
      <c r="C4613" s="1" t="str">
        <f t="shared" si="333"/>
        <v>21:0120</v>
      </c>
      <c r="D4613" s="1" t="str">
        <f t="shared" si="334"/>
        <v>21:0003</v>
      </c>
      <c r="E4613" t="s">
        <v>17190</v>
      </c>
      <c r="F4613" t="s">
        <v>17191</v>
      </c>
      <c r="H4613">
        <v>48.7564621</v>
      </c>
      <c r="I4613">
        <v>-56.617555000000003</v>
      </c>
      <c r="J4613" s="1" t="str">
        <f t="shared" si="336"/>
        <v>Till</v>
      </c>
      <c r="K4613" s="1" t="str">
        <f t="shared" si="335"/>
        <v>&lt;2 micron</v>
      </c>
      <c r="L4613">
        <v>0.1</v>
      </c>
      <c r="M4613">
        <v>4.42</v>
      </c>
      <c r="N4613">
        <v>2138</v>
      </c>
      <c r="O4613">
        <v>150</v>
      </c>
      <c r="P4613">
        <v>0.25</v>
      </c>
      <c r="Q4613">
        <v>1</v>
      </c>
      <c r="R4613">
        <v>0.08</v>
      </c>
      <c r="S4613">
        <v>0.25</v>
      </c>
      <c r="T4613">
        <v>26</v>
      </c>
      <c r="U4613">
        <v>58</v>
      </c>
      <c r="V4613">
        <v>81</v>
      </c>
      <c r="W4613">
        <v>8.73</v>
      </c>
      <c r="X4613">
        <v>10</v>
      </c>
      <c r="Y4613">
        <v>0.5</v>
      </c>
      <c r="Z4613">
        <v>0.18</v>
      </c>
      <c r="AA4613">
        <v>5</v>
      </c>
      <c r="AB4613">
        <v>0.67</v>
      </c>
      <c r="AC4613">
        <v>685</v>
      </c>
      <c r="AD4613">
        <v>8</v>
      </c>
      <c r="AE4613">
        <v>1.26</v>
      </c>
      <c r="AF4613">
        <v>63</v>
      </c>
      <c r="AH4613">
        <v>50</v>
      </c>
      <c r="AI4613">
        <v>8</v>
      </c>
      <c r="AJ4613">
        <v>12</v>
      </c>
      <c r="AK4613">
        <v>8</v>
      </c>
      <c r="AL4613">
        <v>0.01</v>
      </c>
      <c r="AM4613">
        <v>5</v>
      </c>
      <c r="AN4613">
        <v>5</v>
      </c>
      <c r="AO4613">
        <v>64</v>
      </c>
      <c r="AP4613">
        <v>5</v>
      </c>
      <c r="AQ4613">
        <v>198</v>
      </c>
    </row>
    <row r="4614" spans="1:43" hidden="1" x14ac:dyDescent="0.25">
      <c r="A4614" t="s">
        <v>17192</v>
      </c>
      <c r="B4614" t="s">
        <v>17193</v>
      </c>
      <c r="C4614" s="1" t="str">
        <f t="shared" si="333"/>
        <v>21:0120</v>
      </c>
      <c r="D4614" s="1" t="str">
        <f t="shared" si="334"/>
        <v>21:0003</v>
      </c>
      <c r="E4614" t="s">
        <v>17194</v>
      </c>
      <c r="F4614" t="s">
        <v>17195</v>
      </c>
      <c r="H4614">
        <v>48.755341999999999</v>
      </c>
      <c r="I4614">
        <v>-56.632525000000001</v>
      </c>
      <c r="J4614" s="1" t="str">
        <f t="shared" si="336"/>
        <v>Till</v>
      </c>
      <c r="K4614" s="1" t="str">
        <f t="shared" si="335"/>
        <v>&lt;2 micron</v>
      </c>
      <c r="L4614">
        <v>0.1</v>
      </c>
      <c r="M4614">
        <v>5.15</v>
      </c>
      <c r="N4614">
        <v>74</v>
      </c>
      <c r="O4614">
        <v>290</v>
      </c>
      <c r="P4614">
        <v>0.25</v>
      </c>
      <c r="Q4614">
        <v>1</v>
      </c>
      <c r="R4614">
        <v>0.41</v>
      </c>
      <c r="S4614">
        <v>0.25</v>
      </c>
      <c r="T4614">
        <v>28</v>
      </c>
      <c r="U4614">
        <v>146</v>
      </c>
      <c r="V4614">
        <v>142</v>
      </c>
      <c r="W4614">
        <v>7.1</v>
      </c>
      <c r="X4614">
        <v>10</v>
      </c>
      <c r="Y4614">
        <v>0.5</v>
      </c>
      <c r="Z4614">
        <v>0.34</v>
      </c>
      <c r="AA4614">
        <v>20</v>
      </c>
      <c r="AB4614">
        <v>2.13</v>
      </c>
      <c r="AC4614">
        <v>1905</v>
      </c>
      <c r="AD4614">
        <v>0.5</v>
      </c>
      <c r="AE4614">
        <v>0.69</v>
      </c>
      <c r="AF4614">
        <v>88</v>
      </c>
      <c r="AH4614">
        <v>32</v>
      </c>
      <c r="AI4614">
        <v>2</v>
      </c>
      <c r="AJ4614">
        <v>28</v>
      </c>
      <c r="AK4614">
        <v>30</v>
      </c>
      <c r="AL4614">
        <v>0.08</v>
      </c>
      <c r="AM4614">
        <v>5</v>
      </c>
      <c r="AN4614">
        <v>5</v>
      </c>
      <c r="AO4614">
        <v>111</v>
      </c>
      <c r="AP4614">
        <v>5</v>
      </c>
      <c r="AQ4614">
        <v>158</v>
      </c>
    </row>
    <row r="4615" spans="1:43" hidden="1" x14ac:dyDescent="0.25">
      <c r="A4615" t="s">
        <v>17196</v>
      </c>
      <c r="B4615" t="s">
        <v>17197</v>
      </c>
      <c r="C4615" s="1" t="str">
        <f t="shared" si="333"/>
        <v>21:0120</v>
      </c>
      <c r="D4615" s="1" t="str">
        <f t="shared" si="334"/>
        <v>21:0003</v>
      </c>
      <c r="E4615" t="s">
        <v>17198</v>
      </c>
      <c r="F4615" t="s">
        <v>17199</v>
      </c>
      <c r="H4615">
        <v>48.753098700000002</v>
      </c>
      <c r="I4615">
        <v>-56.634036600000002</v>
      </c>
      <c r="J4615" s="1" t="str">
        <f t="shared" si="336"/>
        <v>Till</v>
      </c>
      <c r="K4615" s="1" t="str">
        <f t="shared" si="335"/>
        <v>&lt;2 micron</v>
      </c>
      <c r="L4615">
        <v>0.1</v>
      </c>
      <c r="M4615">
        <v>4.41</v>
      </c>
      <c r="N4615">
        <v>44</v>
      </c>
      <c r="O4615">
        <v>370</v>
      </c>
      <c r="P4615">
        <v>0.25</v>
      </c>
      <c r="Q4615">
        <v>1</v>
      </c>
      <c r="R4615">
        <v>0.43</v>
      </c>
      <c r="S4615">
        <v>0.25</v>
      </c>
      <c r="T4615">
        <v>25</v>
      </c>
      <c r="U4615">
        <v>88</v>
      </c>
      <c r="V4615">
        <v>100</v>
      </c>
      <c r="W4615">
        <v>6.63</v>
      </c>
      <c r="X4615">
        <v>10</v>
      </c>
      <c r="Y4615">
        <v>0.5</v>
      </c>
      <c r="Z4615">
        <v>0.4</v>
      </c>
      <c r="AA4615">
        <v>20</v>
      </c>
      <c r="AB4615">
        <v>1.69</v>
      </c>
      <c r="AC4615">
        <v>1885</v>
      </c>
      <c r="AD4615">
        <v>2</v>
      </c>
      <c r="AE4615">
        <v>0.3</v>
      </c>
      <c r="AF4615">
        <v>73</v>
      </c>
      <c r="AH4615">
        <v>22</v>
      </c>
      <c r="AI4615">
        <v>1</v>
      </c>
      <c r="AJ4615">
        <v>25</v>
      </c>
      <c r="AK4615">
        <v>38</v>
      </c>
      <c r="AL4615">
        <v>0.09</v>
      </c>
      <c r="AM4615">
        <v>5</v>
      </c>
      <c r="AN4615">
        <v>5</v>
      </c>
      <c r="AO4615">
        <v>100</v>
      </c>
      <c r="AP4615">
        <v>5</v>
      </c>
      <c r="AQ4615">
        <v>162</v>
      </c>
    </row>
    <row r="4616" spans="1:43" hidden="1" x14ac:dyDescent="0.25">
      <c r="A4616" t="s">
        <v>17200</v>
      </c>
      <c r="B4616" t="s">
        <v>17201</v>
      </c>
      <c r="C4616" s="1" t="str">
        <f t="shared" si="333"/>
        <v>21:0120</v>
      </c>
      <c r="D4616" s="1" t="str">
        <f t="shared" si="334"/>
        <v>21:0003</v>
      </c>
      <c r="E4616" t="s">
        <v>17202</v>
      </c>
      <c r="F4616" t="s">
        <v>17203</v>
      </c>
      <c r="H4616">
        <v>48.751573499999999</v>
      </c>
      <c r="I4616">
        <v>-56.635135099999999</v>
      </c>
      <c r="J4616" s="1" t="str">
        <f t="shared" si="336"/>
        <v>Till</v>
      </c>
      <c r="K4616" s="1" t="str">
        <f t="shared" si="335"/>
        <v>&lt;2 micron</v>
      </c>
      <c r="L4616">
        <v>0.1</v>
      </c>
      <c r="M4616">
        <v>4.1100000000000003</v>
      </c>
      <c r="N4616">
        <v>114</v>
      </c>
      <c r="O4616">
        <v>230</v>
      </c>
      <c r="P4616">
        <v>0.25</v>
      </c>
      <c r="Q4616">
        <v>1</v>
      </c>
      <c r="R4616">
        <v>0.39</v>
      </c>
      <c r="S4616">
        <v>0.25</v>
      </c>
      <c r="T4616">
        <v>38</v>
      </c>
      <c r="U4616">
        <v>89</v>
      </c>
      <c r="V4616">
        <v>128</v>
      </c>
      <c r="W4616">
        <v>8.19</v>
      </c>
      <c r="X4616">
        <v>10</v>
      </c>
      <c r="Y4616">
        <v>0.5</v>
      </c>
      <c r="Z4616">
        <v>0.33</v>
      </c>
      <c r="AA4616">
        <v>20</v>
      </c>
      <c r="AB4616">
        <v>1.61</v>
      </c>
      <c r="AC4616">
        <v>1110</v>
      </c>
      <c r="AD4616">
        <v>2</v>
      </c>
      <c r="AE4616">
        <v>0.34</v>
      </c>
      <c r="AF4616">
        <v>115</v>
      </c>
      <c r="AH4616">
        <v>58</v>
      </c>
      <c r="AI4616">
        <v>1</v>
      </c>
      <c r="AJ4616">
        <v>29</v>
      </c>
      <c r="AK4616">
        <v>33</v>
      </c>
      <c r="AL4616">
        <v>0.11</v>
      </c>
      <c r="AM4616">
        <v>5</v>
      </c>
      <c r="AN4616">
        <v>5</v>
      </c>
      <c r="AO4616">
        <v>99</v>
      </c>
      <c r="AP4616">
        <v>5</v>
      </c>
      <c r="AQ4616">
        <v>516</v>
      </c>
    </row>
    <row r="4617" spans="1:43" hidden="1" x14ac:dyDescent="0.25">
      <c r="A4617" t="s">
        <v>17204</v>
      </c>
      <c r="B4617" t="s">
        <v>17205</v>
      </c>
      <c r="C4617" s="1" t="str">
        <f t="shared" si="333"/>
        <v>21:0120</v>
      </c>
      <c r="D4617" s="1" t="str">
        <f t="shared" si="334"/>
        <v>21:0003</v>
      </c>
      <c r="E4617" t="s">
        <v>17206</v>
      </c>
      <c r="F4617" t="s">
        <v>17207</v>
      </c>
      <c r="H4617">
        <v>48.8241905</v>
      </c>
      <c r="I4617">
        <v>-56.866036800000003</v>
      </c>
      <c r="J4617" s="1" t="str">
        <f t="shared" si="336"/>
        <v>Till</v>
      </c>
      <c r="K4617" s="1" t="str">
        <f t="shared" si="335"/>
        <v>&lt;2 micron</v>
      </c>
      <c r="L4617">
        <v>0.1</v>
      </c>
      <c r="M4617">
        <v>5.27</v>
      </c>
      <c r="N4617">
        <v>16</v>
      </c>
      <c r="O4617">
        <v>110</v>
      </c>
      <c r="P4617">
        <v>0.25</v>
      </c>
      <c r="Q4617">
        <v>1</v>
      </c>
      <c r="R4617">
        <v>0.35</v>
      </c>
      <c r="S4617">
        <v>2</v>
      </c>
      <c r="T4617">
        <v>15</v>
      </c>
      <c r="U4617">
        <v>31</v>
      </c>
      <c r="V4617">
        <v>70</v>
      </c>
      <c r="W4617">
        <v>4.07</v>
      </c>
      <c r="X4617">
        <v>10</v>
      </c>
      <c r="Y4617">
        <v>0.5</v>
      </c>
      <c r="Z4617">
        <v>0.16</v>
      </c>
      <c r="AA4617">
        <v>20</v>
      </c>
      <c r="AB4617">
        <v>0.82</v>
      </c>
      <c r="AC4617">
        <v>710</v>
      </c>
      <c r="AD4617">
        <v>0.5</v>
      </c>
      <c r="AE4617">
        <v>0.43</v>
      </c>
      <c r="AF4617">
        <v>17</v>
      </c>
      <c r="AH4617">
        <v>74</v>
      </c>
      <c r="AI4617">
        <v>1</v>
      </c>
      <c r="AJ4617">
        <v>16</v>
      </c>
      <c r="AK4617">
        <v>19</v>
      </c>
      <c r="AL4617">
        <v>0.15</v>
      </c>
      <c r="AM4617">
        <v>5</v>
      </c>
      <c r="AN4617">
        <v>5</v>
      </c>
      <c r="AO4617">
        <v>86</v>
      </c>
      <c r="AP4617">
        <v>5</v>
      </c>
      <c r="AQ4617">
        <v>610</v>
      </c>
    </row>
    <row r="4618" spans="1:43" hidden="1" x14ac:dyDescent="0.25">
      <c r="A4618" t="s">
        <v>17208</v>
      </c>
      <c r="B4618" t="s">
        <v>17209</v>
      </c>
      <c r="C4618" s="1" t="str">
        <f t="shared" si="333"/>
        <v>21:0120</v>
      </c>
      <c r="D4618" s="1" t="str">
        <f t="shared" si="334"/>
        <v>21:0003</v>
      </c>
      <c r="E4618" t="s">
        <v>17210</v>
      </c>
      <c r="F4618" t="s">
        <v>17211</v>
      </c>
      <c r="H4618">
        <v>48.832742799999998</v>
      </c>
      <c r="I4618">
        <v>-56.507058899999997</v>
      </c>
      <c r="J4618" s="1" t="str">
        <f t="shared" si="336"/>
        <v>Till</v>
      </c>
      <c r="K4618" s="1" t="str">
        <f t="shared" si="335"/>
        <v>&lt;2 micron</v>
      </c>
      <c r="L4618">
        <v>0.1</v>
      </c>
      <c r="M4618">
        <v>5</v>
      </c>
      <c r="N4618">
        <v>26</v>
      </c>
      <c r="O4618">
        <v>420</v>
      </c>
      <c r="P4618">
        <v>0.25</v>
      </c>
      <c r="Q4618">
        <v>1</v>
      </c>
      <c r="R4618">
        <v>0.38</v>
      </c>
      <c r="S4618">
        <v>0.25</v>
      </c>
      <c r="T4618">
        <v>23</v>
      </c>
      <c r="U4618">
        <v>62</v>
      </c>
      <c r="V4618">
        <v>126</v>
      </c>
      <c r="W4618">
        <v>5.94</v>
      </c>
      <c r="X4618">
        <v>5</v>
      </c>
      <c r="Y4618">
        <v>0.5</v>
      </c>
      <c r="Z4618">
        <v>0.19</v>
      </c>
      <c r="AA4618">
        <v>20</v>
      </c>
      <c r="AB4618">
        <v>1.69</v>
      </c>
      <c r="AC4618">
        <v>2005</v>
      </c>
      <c r="AD4618">
        <v>0.5</v>
      </c>
      <c r="AE4618">
        <v>0.21</v>
      </c>
      <c r="AF4618">
        <v>48</v>
      </c>
      <c r="AH4618">
        <v>21</v>
      </c>
      <c r="AI4618">
        <v>1</v>
      </c>
      <c r="AJ4618">
        <v>31</v>
      </c>
      <c r="AK4618">
        <v>25</v>
      </c>
      <c r="AL4618">
        <v>0.18</v>
      </c>
      <c r="AM4618">
        <v>5</v>
      </c>
      <c r="AN4618">
        <v>5</v>
      </c>
      <c r="AO4618">
        <v>116</v>
      </c>
      <c r="AP4618">
        <v>5</v>
      </c>
      <c r="AQ4618">
        <v>148</v>
      </c>
    </row>
    <row r="4619" spans="1:43" hidden="1" x14ac:dyDescent="0.25">
      <c r="A4619" t="s">
        <v>17212</v>
      </c>
      <c r="B4619" t="s">
        <v>17213</v>
      </c>
      <c r="C4619" s="1" t="str">
        <f t="shared" si="333"/>
        <v>21:0120</v>
      </c>
      <c r="D4619" s="1" t="str">
        <f t="shared" si="334"/>
        <v>21:0003</v>
      </c>
      <c r="E4619" t="s">
        <v>17214</v>
      </c>
      <c r="F4619" t="s">
        <v>17215</v>
      </c>
      <c r="H4619">
        <v>48.825932600000002</v>
      </c>
      <c r="I4619">
        <v>-56.5127089</v>
      </c>
      <c r="J4619" s="1" t="str">
        <f t="shared" si="336"/>
        <v>Till</v>
      </c>
      <c r="K4619" s="1" t="str">
        <f t="shared" si="335"/>
        <v>&lt;2 micron</v>
      </c>
      <c r="L4619">
        <v>0.1</v>
      </c>
      <c r="M4619">
        <v>4.92</v>
      </c>
      <c r="N4619">
        <v>40</v>
      </c>
      <c r="O4619">
        <v>400</v>
      </c>
      <c r="P4619">
        <v>0.25</v>
      </c>
      <c r="Q4619">
        <v>1</v>
      </c>
      <c r="R4619">
        <v>0.2</v>
      </c>
      <c r="S4619">
        <v>0.25</v>
      </c>
      <c r="T4619">
        <v>23</v>
      </c>
      <c r="U4619">
        <v>74</v>
      </c>
      <c r="V4619">
        <v>122</v>
      </c>
      <c r="W4619">
        <v>5.88</v>
      </c>
      <c r="X4619">
        <v>5</v>
      </c>
      <c r="Y4619">
        <v>0.5</v>
      </c>
      <c r="Z4619">
        <v>0.14000000000000001</v>
      </c>
      <c r="AA4619">
        <v>20</v>
      </c>
      <c r="AB4619">
        <v>1.58</v>
      </c>
      <c r="AC4619">
        <v>1720</v>
      </c>
      <c r="AD4619">
        <v>0.5</v>
      </c>
      <c r="AE4619">
        <v>0.84</v>
      </c>
      <c r="AF4619">
        <v>38</v>
      </c>
      <c r="AH4619">
        <v>36</v>
      </c>
      <c r="AI4619">
        <v>2</v>
      </c>
      <c r="AJ4619">
        <v>24</v>
      </c>
      <c r="AK4619">
        <v>16</v>
      </c>
      <c r="AL4619">
        <v>0.09</v>
      </c>
      <c r="AM4619">
        <v>5</v>
      </c>
      <c r="AN4619">
        <v>5</v>
      </c>
      <c r="AO4619">
        <v>119</v>
      </c>
      <c r="AP4619">
        <v>5</v>
      </c>
      <c r="AQ4619">
        <v>100</v>
      </c>
    </row>
    <row r="4620" spans="1:43" hidden="1" x14ac:dyDescent="0.25">
      <c r="A4620" t="s">
        <v>17216</v>
      </c>
      <c r="B4620" t="s">
        <v>17217</v>
      </c>
      <c r="C4620" s="1" t="str">
        <f t="shared" si="333"/>
        <v>21:0120</v>
      </c>
      <c r="D4620" s="1" t="str">
        <f t="shared" si="334"/>
        <v>21:0003</v>
      </c>
      <c r="E4620" t="s">
        <v>17218</v>
      </c>
      <c r="F4620" t="s">
        <v>17219</v>
      </c>
      <c r="H4620">
        <v>48.834280100000001</v>
      </c>
      <c r="I4620">
        <v>-56.530479499999998</v>
      </c>
      <c r="J4620" s="1" t="str">
        <f t="shared" si="336"/>
        <v>Till</v>
      </c>
      <c r="K4620" s="1" t="str">
        <f t="shared" si="335"/>
        <v>&lt;2 micron</v>
      </c>
      <c r="L4620">
        <v>0.2</v>
      </c>
      <c r="M4620">
        <v>4.12</v>
      </c>
      <c r="N4620">
        <v>18</v>
      </c>
      <c r="O4620">
        <v>360</v>
      </c>
      <c r="P4620">
        <v>0.25</v>
      </c>
      <c r="Q4620">
        <v>1</v>
      </c>
      <c r="R4620">
        <v>0.95</v>
      </c>
      <c r="S4620">
        <v>0.25</v>
      </c>
      <c r="T4620">
        <v>32</v>
      </c>
      <c r="U4620">
        <v>113</v>
      </c>
      <c r="V4620">
        <v>169</v>
      </c>
      <c r="W4620">
        <v>7.08</v>
      </c>
      <c r="X4620">
        <v>5</v>
      </c>
      <c r="Y4620">
        <v>0.5</v>
      </c>
      <c r="Z4620">
        <v>0.27</v>
      </c>
      <c r="AA4620">
        <v>10</v>
      </c>
      <c r="AB4620">
        <v>1.88</v>
      </c>
      <c r="AC4620">
        <v>1165</v>
      </c>
      <c r="AD4620">
        <v>0.5</v>
      </c>
      <c r="AE4620">
        <v>0.57999999999999996</v>
      </c>
      <c r="AF4620">
        <v>53</v>
      </c>
      <c r="AH4620">
        <v>28</v>
      </c>
      <c r="AI4620">
        <v>1</v>
      </c>
      <c r="AJ4620">
        <v>25</v>
      </c>
      <c r="AK4620">
        <v>61</v>
      </c>
      <c r="AL4620">
        <v>0.15</v>
      </c>
      <c r="AM4620">
        <v>5</v>
      </c>
      <c r="AN4620">
        <v>5</v>
      </c>
      <c r="AO4620">
        <v>123</v>
      </c>
      <c r="AP4620">
        <v>5</v>
      </c>
      <c r="AQ4620">
        <v>302</v>
      </c>
    </row>
    <row r="4621" spans="1:43" hidden="1" x14ac:dyDescent="0.25">
      <c r="A4621" t="s">
        <v>17220</v>
      </c>
      <c r="B4621" t="s">
        <v>17221</v>
      </c>
      <c r="C4621" s="1" t="str">
        <f t="shared" si="333"/>
        <v>21:0120</v>
      </c>
      <c r="D4621" s="1" t="str">
        <f t="shared" si="334"/>
        <v>21:0003</v>
      </c>
      <c r="E4621" t="s">
        <v>17222</v>
      </c>
      <c r="F4621" t="s">
        <v>17223</v>
      </c>
      <c r="H4621">
        <v>48.824973800000002</v>
      </c>
      <c r="I4621">
        <v>-56.564892200000003</v>
      </c>
      <c r="J4621" s="1" t="str">
        <f t="shared" si="336"/>
        <v>Till</v>
      </c>
      <c r="K4621" s="1" t="str">
        <f t="shared" si="335"/>
        <v>&lt;2 micron</v>
      </c>
      <c r="L4621">
        <v>0.1</v>
      </c>
      <c r="M4621">
        <v>6.02</v>
      </c>
      <c r="N4621">
        <v>12</v>
      </c>
      <c r="O4621">
        <v>120</v>
      </c>
      <c r="P4621">
        <v>0.25</v>
      </c>
      <c r="Q4621">
        <v>1</v>
      </c>
      <c r="R4621">
        <v>0.39</v>
      </c>
      <c r="S4621">
        <v>0.25</v>
      </c>
      <c r="T4621">
        <v>19</v>
      </c>
      <c r="U4621">
        <v>57</v>
      </c>
      <c r="V4621">
        <v>103</v>
      </c>
      <c r="W4621">
        <v>4.8</v>
      </c>
      <c r="X4621">
        <v>5</v>
      </c>
      <c r="Y4621">
        <v>0.5</v>
      </c>
      <c r="Z4621">
        <v>0.19</v>
      </c>
      <c r="AA4621">
        <v>10</v>
      </c>
      <c r="AB4621">
        <v>1.43</v>
      </c>
      <c r="AC4621">
        <v>1205</v>
      </c>
      <c r="AD4621">
        <v>0.5</v>
      </c>
      <c r="AE4621">
        <v>0.7</v>
      </c>
      <c r="AF4621">
        <v>32</v>
      </c>
      <c r="AH4621">
        <v>10</v>
      </c>
      <c r="AI4621">
        <v>1</v>
      </c>
      <c r="AJ4621">
        <v>21</v>
      </c>
      <c r="AK4621">
        <v>25</v>
      </c>
      <c r="AL4621">
        <v>0.16</v>
      </c>
      <c r="AM4621">
        <v>5</v>
      </c>
      <c r="AN4621">
        <v>5</v>
      </c>
      <c r="AO4621">
        <v>108</v>
      </c>
      <c r="AP4621">
        <v>5</v>
      </c>
      <c r="AQ4621">
        <v>76</v>
      </c>
    </row>
    <row r="4622" spans="1:43" hidden="1" x14ac:dyDescent="0.25">
      <c r="A4622" t="s">
        <v>17224</v>
      </c>
      <c r="B4622" t="s">
        <v>17225</v>
      </c>
      <c r="C4622" s="1" t="str">
        <f t="shared" si="333"/>
        <v>21:0120</v>
      </c>
      <c r="D4622" s="1" t="str">
        <f t="shared" si="334"/>
        <v>21:0003</v>
      </c>
      <c r="E4622" t="s">
        <v>17226</v>
      </c>
      <c r="F4622" t="s">
        <v>17227</v>
      </c>
      <c r="H4622">
        <v>48.8021332</v>
      </c>
      <c r="I4622">
        <v>-56.672227900000003</v>
      </c>
      <c r="J4622" s="1" t="str">
        <f t="shared" si="336"/>
        <v>Till</v>
      </c>
      <c r="K4622" s="1" t="str">
        <f t="shared" si="335"/>
        <v>&lt;2 micron</v>
      </c>
      <c r="L4622">
        <v>0.1</v>
      </c>
      <c r="M4622">
        <v>3.7</v>
      </c>
      <c r="N4622">
        <v>1</v>
      </c>
      <c r="O4622">
        <v>290</v>
      </c>
      <c r="P4622">
        <v>0.25</v>
      </c>
      <c r="Q4622">
        <v>1</v>
      </c>
      <c r="R4622">
        <v>0.5</v>
      </c>
      <c r="S4622">
        <v>0.5</v>
      </c>
      <c r="T4622">
        <v>17</v>
      </c>
      <c r="U4622">
        <v>27</v>
      </c>
      <c r="V4622">
        <v>56</v>
      </c>
      <c r="W4622">
        <v>4.08</v>
      </c>
      <c r="X4622">
        <v>5</v>
      </c>
      <c r="Y4622">
        <v>0.5</v>
      </c>
      <c r="Z4622">
        <v>0.44</v>
      </c>
      <c r="AA4622">
        <v>20</v>
      </c>
      <c r="AB4622">
        <v>1.31</v>
      </c>
      <c r="AC4622">
        <v>605</v>
      </c>
      <c r="AD4622">
        <v>0.5</v>
      </c>
      <c r="AE4622">
        <v>0.37</v>
      </c>
      <c r="AF4622">
        <v>20</v>
      </c>
      <c r="AH4622">
        <v>23</v>
      </c>
      <c r="AI4622">
        <v>1</v>
      </c>
      <c r="AJ4622">
        <v>17</v>
      </c>
      <c r="AK4622">
        <v>21</v>
      </c>
      <c r="AL4622">
        <v>0.1</v>
      </c>
      <c r="AM4622">
        <v>5</v>
      </c>
      <c r="AN4622">
        <v>5</v>
      </c>
      <c r="AO4622">
        <v>81</v>
      </c>
      <c r="AP4622">
        <v>5</v>
      </c>
      <c r="AQ4622">
        <v>154</v>
      </c>
    </row>
    <row r="4623" spans="1:43" hidden="1" x14ac:dyDescent="0.25">
      <c r="A4623" t="s">
        <v>17228</v>
      </c>
      <c r="B4623" t="s">
        <v>17229</v>
      </c>
      <c r="C4623" s="1" t="str">
        <f t="shared" si="333"/>
        <v>21:0120</v>
      </c>
      <c r="D4623" s="1" t="str">
        <f t="shared" si="334"/>
        <v>21:0003</v>
      </c>
      <c r="E4623" t="s">
        <v>17230</v>
      </c>
      <c r="F4623" t="s">
        <v>17231</v>
      </c>
      <c r="H4623">
        <v>48.838743399999998</v>
      </c>
      <c r="I4623">
        <v>-56.461488600000003</v>
      </c>
      <c r="J4623" s="1" t="str">
        <f t="shared" si="336"/>
        <v>Till</v>
      </c>
      <c r="K4623" s="1" t="str">
        <f t="shared" si="335"/>
        <v>&lt;2 micron</v>
      </c>
      <c r="L4623">
        <v>0.1</v>
      </c>
      <c r="M4623">
        <v>5.23</v>
      </c>
      <c r="N4623">
        <v>30</v>
      </c>
      <c r="O4623">
        <v>190</v>
      </c>
      <c r="P4623">
        <v>0.25</v>
      </c>
      <c r="Q4623">
        <v>1</v>
      </c>
      <c r="R4623">
        <v>0.41</v>
      </c>
      <c r="S4623">
        <v>0.25</v>
      </c>
      <c r="T4623">
        <v>23</v>
      </c>
      <c r="U4623">
        <v>63</v>
      </c>
      <c r="V4623">
        <v>194</v>
      </c>
      <c r="W4623">
        <v>5.23</v>
      </c>
      <c r="X4623">
        <v>5</v>
      </c>
      <c r="Y4623">
        <v>0.5</v>
      </c>
      <c r="Z4623">
        <v>0.31</v>
      </c>
      <c r="AA4623">
        <v>30</v>
      </c>
      <c r="AB4623">
        <v>1.73</v>
      </c>
      <c r="AC4623">
        <v>1285</v>
      </c>
      <c r="AD4623">
        <v>1</v>
      </c>
      <c r="AE4623">
        <v>0.46</v>
      </c>
      <c r="AF4623">
        <v>55</v>
      </c>
      <c r="AH4623">
        <v>29</v>
      </c>
      <c r="AI4623">
        <v>2</v>
      </c>
      <c r="AJ4623">
        <v>29</v>
      </c>
      <c r="AK4623">
        <v>26</v>
      </c>
      <c r="AL4623">
        <v>0.16</v>
      </c>
      <c r="AM4623">
        <v>5</v>
      </c>
      <c r="AN4623">
        <v>5</v>
      </c>
      <c r="AO4623">
        <v>111</v>
      </c>
      <c r="AP4623">
        <v>5</v>
      </c>
      <c r="AQ4623">
        <v>86</v>
      </c>
    </row>
    <row r="4624" spans="1:43" hidden="1" x14ac:dyDescent="0.25">
      <c r="A4624" t="s">
        <v>17232</v>
      </c>
      <c r="B4624" t="s">
        <v>17233</v>
      </c>
      <c r="C4624" s="1" t="str">
        <f t="shared" si="333"/>
        <v>21:0120</v>
      </c>
      <c r="D4624" s="1" t="str">
        <f t="shared" si="334"/>
        <v>21:0003</v>
      </c>
      <c r="E4624" t="s">
        <v>17234</v>
      </c>
      <c r="F4624" t="s">
        <v>17235</v>
      </c>
      <c r="H4624">
        <v>48.842351200000003</v>
      </c>
      <c r="I4624">
        <v>-56.463630899999998</v>
      </c>
      <c r="J4624" s="1" t="str">
        <f t="shared" si="336"/>
        <v>Till</v>
      </c>
      <c r="K4624" s="1" t="str">
        <f t="shared" si="335"/>
        <v>&lt;2 micron</v>
      </c>
      <c r="L4624">
        <v>0.2</v>
      </c>
      <c r="M4624">
        <v>5.08</v>
      </c>
      <c r="N4624">
        <v>8</v>
      </c>
      <c r="O4624">
        <v>320</v>
      </c>
      <c r="P4624">
        <v>0.25</v>
      </c>
      <c r="Q4624">
        <v>1</v>
      </c>
      <c r="R4624">
        <v>0.2</v>
      </c>
      <c r="S4624">
        <v>0.25</v>
      </c>
      <c r="T4624">
        <v>25</v>
      </c>
      <c r="U4624">
        <v>43</v>
      </c>
      <c r="V4624">
        <v>142</v>
      </c>
      <c r="W4624">
        <v>5.15</v>
      </c>
      <c r="X4624">
        <v>5</v>
      </c>
      <c r="Y4624">
        <v>0.5</v>
      </c>
      <c r="Z4624">
        <v>0.28999999999999998</v>
      </c>
      <c r="AA4624">
        <v>20</v>
      </c>
      <c r="AB4624">
        <v>1.4</v>
      </c>
      <c r="AC4624">
        <v>7005</v>
      </c>
      <c r="AD4624">
        <v>0.5</v>
      </c>
      <c r="AE4624">
        <v>0.64</v>
      </c>
      <c r="AF4624">
        <v>44</v>
      </c>
      <c r="AH4624">
        <v>38</v>
      </c>
      <c r="AI4624">
        <v>2</v>
      </c>
      <c r="AJ4624">
        <v>38</v>
      </c>
      <c r="AK4624">
        <v>18</v>
      </c>
      <c r="AL4624">
        <v>0.09</v>
      </c>
      <c r="AM4624">
        <v>5</v>
      </c>
      <c r="AN4624">
        <v>5</v>
      </c>
      <c r="AO4624">
        <v>107</v>
      </c>
      <c r="AP4624">
        <v>5</v>
      </c>
      <c r="AQ4624">
        <v>110</v>
      </c>
    </row>
    <row r="4625" spans="1:43" hidden="1" x14ac:dyDescent="0.25">
      <c r="A4625" t="s">
        <v>17236</v>
      </c>
      <c r="B4625" t="s">
        <v>17237</v>
      </c>
      <c r="C4625" s="1" t="str">
        <f t="shared" si="333"/>
        <v>21:0120</v>
      </c>
      <c r="D4625" s="1" t="str">
        <f t="shared" si="334"/>
        <v>21:0003</v>
      </c>
      <c r="E4625" t="s">
        <v>17238</v>
      </c>
      <c r="F4625" t="s">
        <v>17239</v>
      </c>
      <c r="H4625">
        <v>48.852712599999997</v>
      </c>
      <c r="I4625">
        <v>-56.421132200000002</v>
      </c>
      <c r="J4625" s="1" t="str">
        <f t="shared" si="336"/>
        <v>Till</v>
      </c>
      <c r="K4625" s="1" t="str">
        <f t="shared" si="335"/>
        <v>&lt;2 micron</v>
      </c>
      <c r="L4625">
        <v>0.1</v>
      </c>
      <c r="M4625">
        <v>5.35</v>
      </c>
      <c r="N4625">
        <v>18</v>
      </c>
      <c r="O4625">
        <v>390</v>
      </c>
      <c r="P4625">
        <v>0.25</v>
      </c>
      <c r="Q4625">
        <v>1</v>
      </c>
      <c r="R4625">
        <v>0.44</v>
      </c>
      <c r="S4625">
        <v>0.25</v>
      </c>
      <c r="T4625">
        <v>18</v>
      </c>
      <c r="U4625">
        <v>59</v>
      </c>
      <c r="V4625">
        <v>124</v>
      </c>
      <c r="W4625">
        <v>5.18</v>
      </c>
      <c r="X4625">
        <v>5</v>
      </c>
      <c r="Y4625">
        <v>0.5</v>
      </c>
      <c r="Z4625">
        <v>0.23</v>
      </c>
      <c r="AA4625">
        <v>20</v>
      </c>
      <c r="AB4625">
        <v>1.26</v>
      </c>
      <c r="AC4625">
        <v>2610</v>
      </c>
      <c r="AD4625">
        <v>1</v>
      </c>
      <c r="AE4625">
        <v>0.39</v>
      </c>
      <c r="AF4625">
        <v>39</v>
      </c>
      <c r="AH4625">
        <v>29</v>
      </c>
      <c r="AI4625">
        <v>1</v>
      </c>
      <c r="AJ4625">
        <v>27</v>
      </c>
      <c r="AK4625">
        <v>34</v>
      </c>
      <c r="AL4625">
        <v>0.25</v>
      </c>
      <c r="AM4625">
        <v>5</v>
      </c>
      <c r="AN4625">
        <v>5</v>
      </c>
      <c r="AO4625">
        <v>134</v>
      </c>
      <c r="AP4625">
        <v>5</v>
      </c>
      <c r="AQ4625">
        <v>68</v>
      </c>
    </row>
    <row r="4626" spans="1:43" hidden="1" x14ac:dyDescent="0.25">
      <c r="A4626" t="s">
        <v>17240</v>
      </c>
      <c r="B4626" t="s">
        <v>17241</v>
      </c>
      <c r="C4626" s="1" t="str">
        <f t="shared" si="333"/>
        <v>21:0120</v>
      </c>
      <c r="D4626" s="1" t="str">
        <f t="shared" si="334"/>
        <v>21:0003</v>
      </c>
      <c r="E4626" t="s">
        <v>17242</v>
      </c>
      <c r="F4626" t="s">
        <v>17243</v>
      </c>
      <c r="H4626">
        <v>48.845070999999997</v>
      </c>
      <c r="I4626">
        <v>-56.413041999999997</v>
      </c>
      <c r="J4626" s="1" t="str">
        <f t="shared" si="336"/>
        <v>Till</v>
      </c>
      <c r="K4626" s="1" t="str">
        <f t="shared" si="335"/>
        <v>&lt;2 micron</v>
      </c>
      <c r="L4626">
        <v>0.1</v>
      </c>
      <c r="M4626">
        <v>4.13</v>
      </c>
      <c r="N4626">
        <v>24</v>
      </c>
      <c r="O4626">
        <v>100</v>
      </c>
      <c r="P4626">
        <v>0.25</v>
      </c>
      <c r="Q4626">
        <v>1</v>
      </c>
      <c r="R4626">
        <v>0.39</v>
      </c>
      <c r="S4626">
        <v>0.25</v>
      </c>
      <c r="T4626">
        <v>18</v>
      </c>
      <c r="U4626">
        <v>61</v>
      </c>
      <c r="V4626">
        <v>104</v>
      </c>
      <c r="W4626">
        <v>4.2</v>
      </c>
      <c r="X4626">
        <v>5</v>
      </c>
      <c r="Y4626">
        <v>0.5</v>
      </c>
      <c r="Z4626">
        <v>0.16</v>
      </c>
      <c r="AA4626">
        <v>20</v>
      </c>
      <c r="AB4626">
        <v>1.08</v>
      </c>
      <c r="AC4626">
        <v>810</v>
      </c>
      <c r="AD4626">
        <v>0.5</v>
      </c>
      <c r="AE4626">
        <v>0.26</v>
      </c>
      <c r="AF4626">
        <v>35</v>
      </c>
      <c r="AH4626">
        <v>24</v>
      </c>
      <c r="AI4626">
        <v>1</v>
      </c>
      <c r="AJ4626">
        <v>27</v>
      </c>
      <c r="AK4626">
        <v>33</v>
      </c>
      <c r="AL4626">
        <v>0.27</v>
      </c>
      <c r="AM4626">
        <v>5</v>
      </c>
      <c r="AN4626">
        <v>5</v>
      </c>
      <c r="AO4626">
        <v>105</v>
      </c>
      <c r="AP4626">
        <v>5</v>
      </c>
      <c r="AQ4626">
        <v>64</v>
      </c>
    </row>
    <row r="4627" spans="1:43" hidden="1" x14ac:dyDescent="0.25">
      <c r="A4627" t="s">
        <v>17244</v>
      </c>
      <c r="B4627" t="s">
        <v>17245</v>
      </c>
      <c r="C4627" s="1" t="str">
        <f t="shared" si="333"/>
        <v>21:0120</v>
      </c>
      <c r="D4627" s="1" t="str">
        <f t="shared" si="334"/>
        <v>21:0003</v>
      </c>
      <c r="E4627" t="s">
        <v>17246</v>
      </c>
      <c r="F4627" t="s">
        <v>17247</v>
      </c>
      <c r="H4627">
        <v>48.838416299999999</v>
      </c>
      <c r="I4627">
        <v>-56.396086699999998</v>
      </c>
      <c r="J4627" s="1" t="str">
        <f t="shared" si="336"/>
        <v>Till</v>
      </c>
      <c r="K4627" s="1" t="str">
        <f t="shared" si="335"/>
        <v>&lt;2 micron</v>
      </c>
      <c r="L4627">
        <v>0.1</v>
      </c>
      <c r="M4627">
        <v>4.74</v>
      </c>
      <c r="N4627">
        <v>24</v>
      </c>
      <c r="O4627">
        <v>310</v>
      </c>
      <c r="P4627">
        <v>0.25</v>
      </c>
      <c r="Q4627">
        <v>1</v>
      </c>
      <c r="R4627">
        <v>0.36</v>
      </c>
      <c r="S4627">
        <v>0.25</v>
      </c>
      <c r="T4627">
        <v>25</v>
      </c>
      <c r="U4627">
        <v>47</v>
      </c>
      <c r="V4627">
        <v>102</v>
      </c>
      <c r="W4627">
        <v>6.11</v>
      </c>
      <c r="X4627">
        <v>5</v>
      </c>
      <c r="Y4627">
        <v>0.5</v>
      </c>
      <c r="Z4627">
        <v>0.33</v>
      </c>
      <c r="AA4627">
        <v>20</v>
      </c>
      <c r="AB4627">
        <v>1.53</v>
      </c>
      <c r="AC4627">
        <v>1690</v>
      </c>
      <c r="AD4627">
        <v>2</v>
      </c>
      <c r="AE4627">
        <v>0.24</v>
      </c>
      <c r="AF4627">
        <v>57</v>
      </c>
      <c r="AH4627">
        <v>21</v>
      </c>
      <c r="AI4627">
        <v>1</v>
      </c>
      <c r="AJ4627">
        <v>19</v>
      </c>
      <c r="AK4627">
        <v>32</v>
      </c>
      <c r="AL4627">
        <v>0.17</v>
      </c>
      <c r="AM4627">
        <v>5</v>
      </c>
      <c r="AN4627">
        <v>5</v>
      </c>
      <c r="AO4627">
        <v>97</v>
      </c>
      <c r="AP4627">
        <v>5</v>
      </c>
      <c r="AQ4627">
        <v>178</v>
      </c>
    </row>
    <row r="4628" spans="1:43" hidden="1" x14ac:dyDescent="0.25">
      <c r="A4628" t="s">
        <v>17248</v>
      </c>
      <c r="B4628" t="s">
        <v>17249</v>
      </c>
      <c r="C4628" s="1" t="str">
        <f t="shared" si="333"/>
        <v>21:0120</v>
      </c>
      <c r="D4628" s="1" t="str">
        <f t="shared" si="334"/>
        <v>21:0003</v>
      </c>
      <c r="E4628" t="s">
        <v>17250</v>
      </c>
      <c r="F4628" t="s">
        <v>17251</v>
      </c>
      <c r="H4628">
        <v>48.829317099999997</v>
      </c>
      <c r="I4628">
        <v>-56.376714</v>
      </c>
      <c r="J4628" s="1" t="str">
        <f t="shared" si="336"/>
        <v>Till</v>
      </c>
      <c r="K4628" s="1" t="str">
        <f t="shared" si="335"/>
        <v>&lt;2 micron</v>
      </c>
      <c r="L4628">
        <v>0.1</v>
      </c>
      <c r="M4628">
        <v>5.48</v>
      </c>
      <c r="N4628">
        <v>58</v>
      </c>
      <c r="O4628">
        <v>190</v>
      </c>
      <c r="P4628">
        <v>0.25</v>
      </c>
      <c r="Q4628">
        <v>1</v>
      </c>
      <c r="R4628">
        <v>0.24</v>
      </c>
      <c r="S4628">
        <v>0.25</v>
      </c>
      <c r="T4628">
        <v>26</v>
      </c>
      <c r="U4628">
        <v>51</v>
      </c>
      <c r="V4628">
        <v>130</v>
      </c>
      <c r="W4628">
        <v>6.45</v>
      </c>
      <c r="X4628">
        <v>5</v>
      </c>
      <c r="Y4628">
        <v>0.5</v>
      </c>
      <c r="Z4628">
        <v>0.43</v>
      </c>
      <c r="AA4628">
        <v>20</v>
      </c>
      <c r="AB4628">
        <v>1.41</v>
      </c>
      <c r="AC4628">
        <v>2240</v>
      </c>
      <c r="AD4628">
        <v>1</v>
      </c>
      <c r="AE4628">
        <v>0.46</v>
      </c>
      <c r="AF4628">
        <v>53</v>
      </c>
      <c r="AH4628">
        <v>23</v>
      </c>
      <c r="AI4628">
        <v>4</v>
      </c>
      <c r="AJ4628">
        <v>21</v>
      </c>
      <c r="AK4628">
        <v>26</v>
      </c>
      <c r="AL4628">
        <v>0.12</v>
      </c>
      <c r="AM4628">
        <v>5</v>
      </c>
      <c r="AN4628">
        <v>5</v>
      </c>
      <c r="AO4628">
        <v>105</v>
      </c>
      <c r="AP4628">
        <v>5</v>
      </c>
      <c r="AQ4628">
        <v>128</v>
      </c>
    </row>
    <row r="4629" spans="1:43" hidden="1" x14ac:dyDescent="0.25">
      <c r="A4629" t="s">
        <v>17252</v>
      </c>
      <c r="B4629" t="s">
        <v>17253</v>
      </c>
      <c r="C4629" s="1" t="str">
        <f t="shared" si="333"/>
        <v>21:0120</v>
      </c>
      <c r="D4629" s="1" t="str">
        <f t="shared" si="334"/>
        <v>21:0003</v>
      </c>
      <c r="E4629" t="s">
        <v>17254</v>
      </c>
      <c r="F4629" t="s">
        <v>17255</v>
      </c>
      <c r="H4629">
        <v>48.9564053</v>
      </c>
      <c r="I4629">
        <v>-56.268332600000001</v>
      </c>
      <c r="J4629" s="1" t="str">
        <f t="shared" si="336"/>
        <v>Till</v>
      </c>
      <c r="K4629" s="1" t="str">
        <f t="shared" si="335"/>
        <v>&lt;2 micron</v>
      </c>
      <c r="L4629">
        <v>0.1</v>
      </c>
      <c r="M4629">
        <v>3.79</v>
      </c>
      <c r="N4629">
        <v>1</v>
      </c>
      <c r="O4629">
        <v>100</v>
      </c>
      <c r="P4629">
        <v>0.25</v>
      </c>
      <c r="Q4629">
        <v>1</v>
      </c>
      <c r="R4629">
        <v>0.85</v>
      </c>
      <c r="S4629">
        <v>0.25</v>
      </c>
      <c r="T4629">
        <v>14</v>
      </c>
      <c r="U4629">
        <v>37</v>
      </c>
      <c r="V4629">
        <v>106</v>
      </c>
      <c r="W4629">
        <v>3.56</v>
      </c>
      <c r="X4629">
        <v>5</v>
      </c>
      <c r="Y4629">
        <v>0.5</v>
      </c>
      <c r="Z4629">
        <v>0.19</v>
      </c>
      <c r="AA4629">
        <v>20</v>
      </c>
      <c r="AB4629">
        <v>1.23</v>
      </c>
      <c r="AC4629">
        <v>1120</v>
      </c>
      <c r="AD4629">
        <v>0.5</v>
      </c>
      <c r="AE4629">
        <v>0.4</v>
      </c>
      <c r="AF4629">
        <v>25</v>
      </c>
      <c r="AH4629">
        <v>14</v>
      </c>
      <c r="AI4629">
        <v>1</v>
      </c>
      <c r="AJ4629">
        <v>20</v>
      </c>
      <c r="AK4629">
        <v>50</v>
      </c>
      <c r="AL4629">
        <v>0.12</v>
      </c>
      <c r="AM4629">
        <v>5</v>
      </c>
      <c r="AN4629">
        <v>5</v>
      </c>
      <c r="AO4629">
        <v>84</v>
      </c>
      <c r="AP4629">
        <v>5</v>
      </c>
      <c r="AQ4629">
        <v>72</v>
      </c>
    </row>
    <row r="4630" spans="1:43" hidden="1" x14ac:dyDescent="0.25">
      <c r="A4630" t="s">
        <v>17256</v>
      </c>
      <c r="B4630" t="s">
        <v>17257</v>
      </c>
      <c r="C4630" s="1" t="str">
        <f t="shared" si="333"/>
        <v>21:0120</v>
      </c>
      <c r="D4630" s="1" t="str">
        <f t="shared" si="334"/>
        <v>21:0003</v>
      </c>
      <c r="E4630" t="s">
        <v>17258</v>
      </c>
      <c r="F4630" t="s">
        <v>17259</v>
      </c>
      <c r="H4630">
        <v>48.967006300000001</v>
      </c>
      <c r="I4630">
        <v>-56.309849200000002</v>
      </c>
      <c r="J4630" s="1" t="str">
        <f t="shared" si="336"/>
        <v>Till</v>
      </c>
      <c r="K4630" s="1" t="str">
        <f t="shared" si="335"/>
        <v>&lt;2 micron</v>
      </c>
      <c r="L4630">
        <v>0.1</v>
      </c>
      <c r="M4630">
        <v>4.42</v>
      </c>
      <c r="N4630">
        <v>24</v>
      </c>
      <c r="O4630">
        <v>100</v>
      </c>
      <c r="P4630">
        <v>0.25</v>
      </c>
      <c r="Q4630">
        <v>1</v>
      </c>
      <c r="R4630">
        <v>0.65</v>
      </c>
      <c r="S4630">
        <v>0.25</v>
      </c>
      <c r="T4630">
        <v>20</v>
      </c>
      <c r="U4630">
        <v>42</v>
      </c>
      <c r="V4630">
        <v>100</v>
      </c>
      <c r="W4630">
        <v>4.12</v>
      </c>
      <c r="X4630">
        <v>5</v>
      </c>
      <c r="Y4630">
        <v>0.5</v>
      </c>
      <c r="Z4630">
        <v>0.14000000000000001</v>
      </c>
      <c r="AA4630">
        <v>20</v>
      </c>
      <c r="AB4630">
        <v>1.18</v>
      </c>
      <c r="AC4630">
        <v>1560</v>
      </c>
      <c r="AD4630">
        <v>0.5</v>
      </c>
      <c r="AE4630">
        <v>0.56999999999999995</v>
      </c>
      <c r="AF4630">
        <v>26</v>
      </c>
      <c r="AH4630">
        <v>21</v>
      </c>
      <c r="AI4630">
        <v>4</v>
      </c>
      <c r="AJ4630">
        <v>19</v>
      </c>
      <c r="AK4630">
        <v>38</v>
      </c>
      <c r="AL4630">
        <v>0.13</v>
      </c>
      <c r="AM4630">
        <v>5</v>
      </c>
      <c r="AN4630">
        <v>5</v>
      </c>
      <c r="AO4630">
        <v>96</v>
      </c>
      <c r="AP4630">
        <v>5</v>
      </c>
      <c r="AQ4630">
        <v>92</v>
      </c>
    </row>
    <row r="4631" spans="1:43" hidden="1" x14ac:dyDescent="0.25">
      <c r="A4631" t="s">
        <v>17260</v>
      </c>
      <c r="B4631" t="s">
        <v>17261</v>
      </c>
      <c r="C4631" s="1" t="str">
        <f t="shared" ref="C4631:C4694" si="337">HYPERLINK("http://geochem.nrcan.gc.ca/cdogs/content/bdl/bdl210120_e.htm", "21:0120")</f>
        <v>21:0120</v>
      </c>
      <c r="D4631" s="1" t="str">
        <f t="shared" ref="D4631:D4694" si="338">HYPERLINK("http://geochem.nrcan.gc.ca/cdogs/content/svy/svy210003_e.htm", "21:0003")</f>
        <v>21:0003</v>
      </c>
      <c r="E4631" t="s">
        <v>17262</v>
      </c>
      <c r="F4631" t="s">
        <v>17263</v>
      </c>
      <c r="H4631">
        <v>48.664738399999997</v>
      </c>
      <c r="I4631">
        <v>-56.598421799999997</v>
      </c>
      <c r="J4631" s="1" t="str">
        <f t="shared" si="336"/>
        <v>Till</v>
      </c>
      <c r="K4631" s="1" t="str">
        <f t="shared" ref="K4631:K4694" si="339">HYPERLINK("http://geochem.nrcan.gc.ca/cdogs/content/kwd/kwd080003_e.htm", "&lt;2 micron")</f>
        <v>&lt;2 micron</v>
      </c>
      <c r="L4631">
        <v>0.1</v>
      </c>
      <c r="M4631">
        <v>4.34</v>
      </c>
      <c r="N4631">
        <v>136</v>
      </c>
      <c r="O4631">
        <v>110</v>
      </c>
      <c r="P4631">
        <v>0.25</v>
      </c>
      <c r="Q4631">
        <v>1</v>
      </c>
      <c r="R4631">
        <v>0.2</v>
      </c>
      <c r="S4631">
        <v>0.25</v>
      </c>
      <c r="T4631">
        <v>64</v>
      </c>
      <c r="U4631">
        <v>44</v>
      </c>
      <c r="V4631">
        <v>325</v>
      </c>
      <c r="W4631">
        <v>11.7</v>
      </c>
      <c r="X4631">
        <v>5</v>
      </c>
      <c r="Y4631">
        <v>0.5</v>
      </c>
      <c r="Z4631">
        <v>0.32</v>
      </c>
      <c r="AA4631">
        <v>20</v>
      </c>
      <c r="AB4631">
        <v>1.54</v>
      </c>
      <c r="AC4631">
        <v>3065</v>
      </c>
      <c r="AD4631">
        <v>10</v>
      </c>
      <c r="AE4631">
        <v>0.59</v>
      </c>
      <c r="AF4631">
        <v>92</v>
      </c>
      <c r="AH4631">
        <v>48</v>
      </c>
      <c r="AI4631">
        <v>4</v>
      </c>
      <c r="AJ4631">
        <v>23</v>
      </c>
      <c r="AK4631">
        <v>15</v>
      </c>
      <c r="AL4631">
        <v>0.03</v>
      </c>
      <c r="AM4631">
        <v>5</v>
      </c>
      <c r="AN4631">
        <v>5</v>
      </c>
      <c r="AO4631">
        <v>149</v>
      </c>
      <c r="AP4631">
        <v>5</v>
      </c>
      <c r="AQ4631">
        <v>372</v>
      </c>
    </row>
    <row r="4632" spans="1:43" hidden="1" x14ac:dyDescent="0.25">
      <c r="A4632" t="s">
        <v>17264</v>
      </c>
      <c r="B4632" t="s">
        <v>17265</v>
      </c>
      <c r="C4632" s="1" t="str">
        <f t="shared" si="337"/>
        <v>21:0120</v>
      </c>
      <c r="D4632" s="1" t="str">
        <f t="shared" si="338"/>
        <v>21:0003</v>
      </c>
      <c r="E4632" t="s">
        <v>17266</v>
      </c>
      <c r="F4632" t="s">
        <v>17267</v>
      </c>
      <c r="H4632">
        <v>48.642844699999998</v>
      </c>
      <c r="I4632">
        <v>-56.614202499999998</v>
      </c>
      <c r="J4632" s="1" t="str">
        <f t="shared" si="336"/>
        <v>Till</v>
      </c>
      <c r="K4632" s="1" t="str">
        <f t="shared" si="339"/>
        <v>&lt;2 micron</v>
      </c>
      <c r="L4632">
        <v>0.1</v>
      </c>
      <c r="M4632">
        <v>4.34</v>
      </c>
      <c r="N4632">
        <v>92</v>
      </c>
      <c r="O4632">
        <v>150</v>
      </c>
      <c r="P4632">
        <v>0.25</v>
      </c>
      <c r="Q4632">
        <v>1</v>
      </c>
      <c r="R4632">
        <v>0.16</v>
      </c>
      <c r="S4632">
        <v>0.25</v>
      </c>
      <c r="T4632">
        <v>28</v>
      </c>
      <c r="U4632">
        <v>44</v>
      </c>
      <c r="V4632">
        <v>225</v>
      </c>
      <c r="W4632">
        <v>9.07</v>
      </c>
      <c r="X4632">
        <v>5</v>
      </c>
      <c r="Y4632">
        <v>0.5</v>
      </c>
      <c r="Z4632">
        <v>0.35</v>
      </c>
      <c r="AA4632">
        <v>20</v>
      </c>
      <c r="AB4632">
        <v>1.61</v>
      </c>
      <c r="AC4632">
        <v>1825</v>
      </c>
      <c r="AD4632">
        <v>9</v>
      </c>
      <c r="AE4632">
        <v>0.28999999999999998</v>
      </c>
      <c r="AF4632">
        <v>63</v>
      </c>
      <c r="AH4632">
        <v>20</v>
      </c>
      <c r="AI4632">
        <v>4</v>
      </c>
      <c r="AJ4632">
        <v>18</v>
      </c>
      <c r="AK4632">
        <v>13</v>
      </c>
      <c r="AL4632">
        <v>0.18</v>
      </c>
      <c r="AM4632">
        <v>5</v>
      </c>
      <c r="AN4632">
        <v>5</v>
      </c>
      <c r="AO4632">
        <v>138</v>
      </c>
      <c r="AP4632">
        <v>5</v>
      </c>
      <c r="AQ4632">
        <v>270</v>
      </c>
    </row>
    <row r="4633" spans="1:43" hidden="1" x14ac:dyDescent="0.25">
      <c r="A4633" t="s">
        <v>17268</v>
      </c>
      <c r="B4633" t="s">
        <v>17269</v>
      </c>
      <c r="C4633" s="1" t="str">
        <f t="shared" si="337"/>
        <v>21:0120</v>
      </c>
      <c r="D4633" s="1" t="str">
        <f t="shared" si="338"/>
        <v>21:0003</v>
      </c>
      <c r="E4633" t="s">
        <v>17270</v>
      </c>
      <c r="F4633" t="s">
        <v>17271</v>
      </c>
      <c r="H4633">
        <v>48.7418835</v>
      </c>
      <c r="I4633">
        <v>-56.542325699999999</v>
      </c>
      <c r="J4633" s="1" t="str">
        <f t="shared" si="336"/>
        <v>Till</v>
      </c>
      <c r="K4633" s="1" t="str">
        <f t="shared" si="339"/>
        <v>&lt;2 micron</v>
      </c>
      <c r="L4633">
        <v>0.1</v>
      </c>
      <c r="M4633">
        <v>4.6399999999999997</v>
      </c>
      <c r="N4633">
        <v>82</v>
      </c>
      <c r="O4633">
        <v>120</v>
      </c>
      <c r="P4633">
        <v>0.25</v>
      </c>
      <c r="Q4633">
        <v>1</v>
      </c>
      <c r="R4633">
        <v>0.24</v>
      </c>
      <c r="S4633">
        <v>0.25</v>
      </c>
      <c r="T4633">
        <v>46</v>
      </c>
      <c r="U4633">
        <v>54</v>
      </c>
      <c r="V4633">
        <v>176</v>
      </c>
      <c r="W4633">
        <v>8.06</v>
      </c>
      <c r="X4633">
        <v>5</v>
      </c>
      <c r="Y4633">
        <v>0.5</v>
      </c>
      <c r="Z4633">
        <v>0.26</v>
      </c>
      <c r="AA4633">
        <v>20</v>
      </c>
      <c r="AB4633">
        <v>1.38</v>
      </c>
      <c r="AC4633">
        <v>3670</v>
      </c>
      <c r="AD4633">
        <v>6</v>
      </c>
      <c r="AE4633">
        <v>0.76</v>
      </c>
      <c r="AF4633">
        <v>71</v>
      </c>
      <c r="AH4633">
        <v>50</v>
      </c>
      <c r="AI4633">
        <v>2</v>
      </c>
      <c r="AJ4633">
        <v>15</v>
      </c>
      <c r="AK4633">
        <v>18</v>
      </c>
      <c r="AL4633">
        <v>0.16</v>
      </c>
      <c r="AM4633">
        <v>5</v>
      </c>
      <c r="AN4633">
        <v>5</v>
      </c>
      <c r="AO4633">
        <v>102</v>
      </c>
      <c r="AP4633">
        <v>5</v>
      </c>
      <c r="AQ4633">
        <v>210</v>
      </c>
    </row>
    <row r="4634" spans="1:43" hidden="1" x14ac:dyDescent="0.25">
      <c r="A4634" t="s">
        <v>17272</v>
      </c>
      <c r="B4634" t="s">
        <v>17273</v>
      </c>
      <c r="C4634" s="1" t="str">
        <f t="shared" si="337"/>
        <v>21:0120</v>
      </c>
      <c r="D4634" s="1" t="str">
        <f t="shared" si="338"/>
        <v>21:0003</v>
      </c>
      <c r="E4634" t="s">
        <v>17274</v>
      </c>
      <c r="F4634" t="s">
        <v>17275</v>
      </c>
      <c r="H4634">
        <v>48.737928599999996</v>
      </c>
      <c r="I4634">
        <v>-56.543041000000002</v>
      </c>
      <c r="J4634" s="1" t="str">
        <f t="shared" si="336"/>
        <v>Till</v>
      </c>
      <c r="K4634" s="1" t="str">
        <f t="shared" si="339"/>
        <v>&lt;2 micron</v>
      </c>
      <c r="L4634">
        <v>0.1</v>
      </c>
      <c r="M4634">
        <v>4.47</v>
      </c>
      <c r="N4634">
        <v>66</v>
      </c>
      <c r="O4634">
        <v>110</v>
      </c>
      <c r="P4634">
        <v>0.25</v>
      </c>
      <c r="Q4634">
        <v>1</v>
      </c>
      <c r="R4634">
        <v>0.1</v>
      </c>
      <c r="S4634">
        <v>0.25</v>
      </c>
      <c r="T4634">
        <v>24</v>
      </c>
      <c r="U4634">
        <v>48</v>
      </c>
      <c r="V4634">
        <v>191</v>
      </c>
      <c r="W4634">
        <v>7.8</v>
      </c>
      <c r="X4634">
        <v>5</v>
      </c>
      <c r="Y4634">
        <v>0.5</v>
      </c>
      <c r="Z4634">
        <v>0.37</v>
      </c>
      <c r="AA4634">
        <v>20</v>
      </c>
      <c r="AB4634">
        <v>1.36</v>
      </c>
      <c r="AC4634">
        <v>1865</v>
      </c>
      <c r="AD4634">
        <v>10</v>
      </c>
      <c r="AE4634">
        <v>0.44</v>
      </c>
      <c r="AF4634">
        <v>69</v>
      </c>
      <c r="AH4634">
        <v>35</v>
      </c>
      <c r="AI4634">
        <v>2</v>
      </c>
      <c r="AJ4634">
        <v>11</v>
      </c>
      <c r="AK4634">
        <v>12</v>
      </c>
      <c r="AL4634">
        <v>0.11</v>
      </c>
      <c r="AM4634">
        <v>5</v>
      </c>
      <c r="AN4634">
        <v>5</v>
      </c>
      <c r="AO4634">
        <v>88</v>
      </c>
      <c r="AP4634">
        <v>5</v>
      </c>
      <c r="AQ4634">
        <v>196</v>
      </c>
    </row>
    <row r="4635" spans="1:43" hidden="1" x14ac:dyDescent="0.25">
      <c r="A4635" t="s">
        <v>17276</v>
      </c>
      <c r="B4635" t="s">
        <v>17277</v>
      </c>
      <c r="C4635" s="1" t="str">
        <f t="shared" si="337"/>
        <v>21:0120</v>
      </c>
      <c r="D4635" s="1" t="str">
        <f t="shared" si="338"/>
        <v>21:0003</v>
      </c>
      <c r="E4635" t="s">
        <v>17278</v>
      </c>
      <c r="F4635" t="s">
        <v>17279</v>
      </c>
      <c r="H4635">
        <v>48.722622700000002</v>
      </c>
      <c r="I4635">
        <v>-56.539507399999998</v>
      </c>
      <c r="J4635" s="1" t="str">
        <f t="shared" si="336"/>
        <v>Till</v>
      </c>
      <c r="K4635" s="1" t="str">
        <f t="shared" si="339"/>
        <v>&lt;2 micron</v>
      </c>
      <c r="L4635">
        <v>0.1</v>
      </c>
      <c r="M4635">
        <v>3.61</v>
      </c>
      <c r="N4635">
        <v>70</v>
      </c>
      <c r="O4635">
        <v>120</v>
      </c>
      <c r="P4635">
        <v>0.25</v>
      </c>
      <c r="Q4635">
        <v>1</v>
      </c>
      <c r="R4635">
        <v>0.08</v>
      </c>
      <c r="S4635">
        <v>0.25</v>
      </c>
      <c r="T4635">
        <v>18</v>
      </c>
      <c r="U4635">
        <v>45</v>
      </c>
      <c r="V4635">
        <v>145</v>
      </c>
      <c r="W4635">
        <v>7.6</v>
      </c>
      <c r="X4635">
        <v>5</v>
      </c>
      <c r="Y4635">
        <v>0.5</v>
      </c>
      <c r="Z4635">
        <v>0.37</v>
      </c>
      <c r="AA4635">
        <v>20</v>
      </c>
      <c r="AB4635">
        <v>1.28</v>
      </c>
      <c r="AC4635">
        <v>1975</v>
      </c>
      <c r="AD4635">
        <v>9</v>
      </c>
      <c r="AE4635">
        <v>0.22</v>
      </c>
      <c r="AF4635">
        <v>43</v>
      </c>
      <c r="AH4635">
        <v>29</v>
      </c>
      <c r="AI4635">
        <v>2</v>
      </c>
      <c r="AJ4635">
        <v>11</v>
      </c>
      <c r="AK4635">
        <v>11</v>
      </c>
      <c r="AL4635">
        <v>0.11</v>
      </c>
      <c r="AM4635">
        <v>5</v>
      </c>
      <c r="AN4635">
        <v>5</v>
      </c>
      <c r="AO4635">
        <v>84</v>
      </c>
      <c r="AP4635">
        <v>5</v>
      </c>
      <c r="AQ4635">
        <v>150</v>
      </c>
    </row>
    <row r="4636" spans="1:43" hidden="1" x14ac:dyDescent="0.25">
      <c r="A4636" t="s">
        <v>17280</v>
      </c>
      <c r="B4636" t="s">
        <v>17281</v>
      </c>
      <c r="C4636" s="1" t="str">
        <f t="shared" si="337"/>
        <v>21:0120</v>
      </c>
      <c r="D4636" s="1" t="str">
        <f t="shared" si="338"/>
        <v>21:0003</v>
      </c>
      <c r="E4636" t="s">
        <v>17282</v>
      </c>
      <c r="F4636" t="s">
        <v>17283</v>
      </c>
      <c r="H4636">
        <v>48.707329000000001</v>
      </c>
      <c r="I4636">
        <v>-56.538965500000003</v>
      </c>
      <c r="J4636" s="1" t="str">
        <f t="shared" si="336"/>
        <v>Till</v>
      </c>
      <c r="K4636" s="1" t="str">
        <f t="shared" si="339"/>
        <v>&lt;2 micron</v>
      </c>
      <c r="L4636">
        <v>0.1</v>
      </c>
      <c r="M4636">
        <v>4.4400000000000004</v>
      </c>
      <c r="N4636">
        <v>72</v>
      </c>
      <c r="O4636">
        <v>260</v>
      </c>
      <c r="P4636">
        <v>0.25</v>
      </c>
      <c r="Q4636">
        <v>1</v>
      </c>
      <c r="R4636">
        <v>0.14000000000000001</v>
      </c>
      <c r="S4636">
        <v>0.25</v>
      </c>
      <c r="T4636">
        <v>52</v>
      </c>
      <c r="U4636">
        <v>61</v>
      </c>
      <c r="V4636">
        <v>238</v>
      </c>
      <c r="W4636">
        <v>12.4</v>
      </c>
      <c r="X4636">
        <v>5</v>
      </c>
      <c r="Y4636">
        <v>0.5</v>
      </c>
      <c r="Z4636">
        <v>0.36</v>
      </c>
      <c r="AA4636">
        <v>70</v>
      </c>
      <c r="AB4636">
        <v>1.21</v>
      </c>
      <c r="AC4636">
        <v>1730</v>
      </c>
      <c r="AD4636">
        <v>17</v>
      </c>
      <c r="AE4636">
        <v>0.34</v>
      </c>
      <c r="AF4636">
        <v>43</v>
      </c>
      <c r="AH4636">
        <v>240</v>
      </c>
      <c r="AI4636">
        <v>2</v>
      </c>
      <c r="AJ4636">
        <v>32</v>
      </c>
      <c r="AK4636">
        <v>57</v>
      </c>
      <c r="AL4636">
        <v>0.11</v>
      </c>
      <c r="AM4636">
        <v>5</v>
      </c>
      <c r="AN4636">
        <v>5</v>
      </c>
      <c r="AO4636">
        <v>187</v>
      </c>
      <c r="AP4636">
        <v>5</v>
      </c>
      <c r="AQ4636">
        <v>124</v>
      </c>
    </row>
    <row r="4637" spans="1:43" hidden="1" x14ac:dyDescent="0.25">
      <c r="A4637" t="s">
        <v>17284</v>
      </c>
      <c r="B4637" t="s">
        <v>17285</v>
      </c>
      <c r="C4637" s="1" t="str">
        <f t="shared" si="337"/>
        <v>21:0120</v>
      </c>
      <c r="D4637" s="1" t="str">
        <f t="shared" si="338"/>
        <v>21:0003</v>
      </c>
      <c r="E4637" t="s">
        <v>17286</v>
      </c>
      <c r="F4637" t="s">
        <v>17287</v>
      </c>
      <c r="H4637">
        <v>48.723343100000001</v>
      </c>
      <c r="I4637">
        <v>-56.4783288</v>
      </c>
      <c r="J4637" s="1" t="str">
        <f t="shared" si="336"/>
        <v>Till</v>
      </c>
      <c r="K4637" s="1" t="str">
        <f t="shared" si="339"/>
        <v>&lt;2 micron</v>
      </c>
      <c r="L4637">
        <v>0.1</v>
      </c>
      <c r="M4637">
        <v>5.75</v>
      </c>
      <c r="N4637">
        <v>42</v>
      </c>
      <c r="O4637">
        <v>130</v>
      </c>
      <c r="P4637">
        <v>0.25</v>
      </c>
      <c r="Q4637">
        <v>1</v>
      </c>
      <c r="R4637">
        <v>0.17</v>
      </c>
      <c r="S4637">
        <v>0.25</v>
      </c>
      <c r="T4637">
        <v>61</v>
      </c>
      <c r="U4637">
        <v>58</v>
      </c>
      <c r="V4637">
        <v>168</v>
      </c>
      <c r="W4637">
        <v>8.18</v>
      </c>
      <c r="X4637">
        <v>5</v>
      </c>
      <c r="Y4637">
        <v>0.5</v>
      </c>
      <c r="Z4637">
        <v>0.45</v>
      </c>
      <c r="AA4637">
        <v>20</v>
      </c>
      <c r="AB4637">
        <v>1.41</v>
      </c>
      <c r="AC4637">
        <v>2065</v>
      </c>
      <c r="AD4637">
        <v>6</v>
      </c>
      <c r="AE4637">
        <v>0.27</v>
      </c>
      <c r="AF4637">
        <v>46</v>
      </c>
      <c r="AH4637">
        <v>33</v>
      </c>
      <c r="AI4637">
        <v>1</v>
      </c>
      <c r="AJ4637">
        <v>19</v>
      </c>
      <c r="AK4637">
        <v>16</v>
      </c>
      <c r="AL4637">
        <v>0.25</v>
      </c>
      <c r="AM4637">
        <v>5</v>
      </c>
      <c r="AN4637">
        <v>5</v>
      </c>
      <c r="AO4637">
        <v>149</v>
      </c>
      <c r="AP4637">
        <v>5</v>
      </c>
      <c r="AQ4637">
        <v>156</v>
      </c>
    </row>
    <row r="4638" spans="1:43" hidden="1" x14ac:dyDescent="0.25">
      <c r="A4638" t="s">
        <v>17288</v>
      </c>
      <c r="B4638" t="s">
        <v>17289</v>
      </c>
      <c r="C4638" s="1" t="str">
        <f t="shared" si="337"/>
        <v>21:0120</v>
      </c>
      <c r="D4638" s="1" t="str">
        <f t="shared" si="338"/>
        <v>21:0003</v>
      </c>
      <c r="E4638" t="s">
        <v>17290</v>
      </c>
      <c r="F4638" t="s">
        <v>17291</v>
      </c>
      <c r="H4638">
        <v>48.716516599999999</v>
      </c>
      <c r="I4638">
        <v>-56.499598900000002</v>
      </c>
      <c r="J4638" s="1" t="str">
        <f t="shared" si="336"/>
        <v>Till</v>
      </c>
      <c r="K4638" s="1" t="str">
        <f t="shared" si="339"/>
        <v>&lt;2 micron</v>
      </c>
      <c r="L4638">
        <v>0.1</v>
      </c>
      <c r="M4638">
        <v>5.12</v>
      </c>
      <c r="N4638">
        <v>66</v>
      </c>
      <c r="O4638">
        <v>140</v>
      </c>
      <c r="P4638">
        <v>0.25</v>
      </c>
      <c r="Q4638">
        <v>1</v>
      </c>
      <c r="R4638">
        <v>0.16</v>
      </c>
      <c r="S4638">
        <v>0.25</v>
      </c>
      <c r="T4638">
        <v>51</v>
      </c>
      <c r="U4638">
        <v>47</v>
      </c>
      <c r="V4638">
        <v>214</v>
      </c>
      <c r="W4638">
        <v>9.17</v>
      </c>
      <c r="X4638">
        <v>5</v>
      </c>
      <c r="Y4638">
        <v>0.5</v>
      </c>
      <c r="Z4638">
        <v>0.38</v>
      </c>
      <c r="AA4638">
        <v>30</v>
      </c>
      <c r="AB4638">
        <v>1.42</v>
      </c>
      <c r="AC4638">
        <v>2500</v>
      </c>
      <c r="AD4638">
        <v>6</v>
      </c>
      <c r="AE4638">
        <v>0.16</v>
      </c>
      <c r="AF4638">
        <v>46</v>
      </c>
      <c r="AH4638">
        <v>80</v>
      </c>
      <c r="AI4638">
        <v>2</v>
      </c>
      <c r="AJ4638">
        <v>20</v>
      </c>
      <c r="AK4638">
        <v>16</v>
      </c>
      <c r="AL4638">
        <v>0.19</v>
      </c>
      <c r="AM4638">
        <v>5</v>
      </c>
      <c r="AN4638">
        <v>5</v>
      </c>
      <c r="AO4638">
        <v>130</v>
      </c>
      <c r="AP4638">
        <v>5</v>
      </c>
      <c r="AQ4638">
        <v>170</v>
      </c>
    </row>
    <row r="4639" spans="1:43" hidden="1" x14ac:dyDescent="0.25">
      <c r="A4639" t="s">
        <v>17292</v>
      </c>
      <c r="B4639" t="s">
        <v>17293</v>
      </c>
      <c r="C4639" s="1" t="str">
        <f t="shared" si="337"/>
        <v>21:0120</v>
      </c>
      <c r="D4639" s="1" t="str">
        <f t="shared" si="338"/>
        <v>21:0003</v>
      </c>
      <c r="E4639" t="s">
        <v>17294</v>
      </c>
      <c r="F4639" t="s">
        <v>17295</v>
      </c>
      <c r="H4639">
        <v>48.731456299999998</v>
      </c>
      <c r="I4639">
        <v>-56.501493000000004</v>
      </c>
      <c r="J4639" s="1" t="str">
        <f t="shared" si="336"/>
        <v>Till</v>
      </c>
      <c r="K4639" s="1" t="str">
        <f t="shared" si="339"/>
        <v>&lt;2 micron</v>
      </c>
      <c r="L4639">
        <v>0.2</v>
      </c>
      <c r="M4639">
        <v>4.49</v>
      </c>
      <c r="N4639">
        <v>112</v>
      </c>
      <c r="O4639">
        <v>300</v>
      </c>
      <c r="P4639">
        <v>0.25</v>
      </c>
      <c r="Q4639">
        <v>1</v>
      </c>
      <c r="R4639">
        <v>0.08</v>
      </c>
      <c r="S4639">
        <v>0.25</v>
      </c>
      <c r="T4639">
        <v>26</v>
      </c>
      <c r="U4639">
        <v>46</v>
      </c>
      <c r="V4639">
        <v>141</v>
      </c>
      <c r="W4639">
        <v>10.5</v>
      </c>
      <c r="X4639">
        <v>5</v>
      </c>
      <c r="Y4639">
        <v>0.5</v>
      </c>
      <c r="Z4639">
        <v>0.66</v>
      </c>
      <c r="AA4639">
        <v>30</v>
      </c>
      <c r="AB4639">
        <v>1.17</v>
      </c>
      <c r="AC4639">
        <v>1745</v>
      </c>
      <c r="AD4639">
        <v>17</v>
      </c>
      <c r="AE4639">
        <v>0.55000000000000004</v>
      </c>
      <c r="AF4639">
        <v>34</v>
      </c>
      <c r="AH4639">
        <v>204</v>
      </c>
      <c r="AI4639">
        <v>2</v>
      </c>
      <c r="AJ4639">
        <v>15</v>
      </c>
      <c r="AK4639">
        <v>57</v>
      </c>
      <c r="AL4639">
        <v>0.03</v>
      </c>
      <c r="AM4639">
        <v>5</v>
      </c>
      <c r="AN4639">
        <v>5</v>
      </c>
      <c r="AO4639">
        <v>116</v>
      </c>
      <c r="AP4639">
        <v>5</v>
      </c>
      <c r="AQ4639">
        <v>96</v>
      </c>
    </row>
    <row r="4640" spans="1:43" hidden="1" x14ac:dyDescent="0.25">
      <c r="A4640" t="s">
        <v>17296</v>
      </c>
      <c r="B4640" t="s">
        <v>17297</v>
      </c>
      <c r="C4640" s="1" t="str">
        <f t="shared" si="337"/>
        <v>21:0120</v>
      </c>
      <c r="D4640" s="1" t="str">
        <f t="shared" si="338"/>
        <v>21:0003</v>
      </c>
      <c r="E4640" t="s">
        <v>17298</v>
      </c>
      <c r="F4640" t="s">
        <v>17299</v>
      </c>
      <c r="H4640">
        <v>48.751370999999999</v>
      </c>
      <c r="I4640">
        <v>-56.530951600000002</v>
      </c>
      <c r="J4640" s="1" t="str">
        <f t="shared" si="336"/>
        <v>Till</v>
      </c>
      <c r="K4640" s="1" t="str">
        <f t="shared" si="339"/>
        <v>&lt;2 micron</v>
      </c>
      <c r="L4640">
        <v>0.6</v>
      </c>
      <c r="M4640">
        <v>6.89</v>
      </c>
      <c r="N4640">
        <v>160</v>
      </c>
      <c r="O4640">
        <v>170</v>
      </c>
      <c r="P4640">
        <v>0.25</v>
      </c>
      <c r="Q4640">
        <v>1</v>
      </c>
      <c r="R4640">
        <v>0.09</v>
      </c>
      <c r="S4640">
        <v>0.25</v>
      </c>
      <c r="T4640">
        <v>139</v>
      </c>
      <c r="U4640">
        <v>47</v>
      </c>
      <c r="V4640">
        <v>407</v>
      </c>
      <c r="W4640">
        <v>8.84</v>
      </c>
      <c r="X4640">
        <v>5</v>
      </c>
      <c r="Y4640">
        <v>0.5</v>
      </c>
      <c r="Z4640">
        <v>0.5</v>
      </c>
      <c r="AA4640">
        <v>10</v>
      </c>
      <c r="AB4640">
        <v>1.26</v>
      </c>
      <c r="AC4640">
        <v>7960</v>
      </c>
      <c r="AD4640">
        <v>11</v>
      </c>
      <c r="AE4640">
        <v>1.05</v>
      </c>
      <c r="AF4640">
        <v>165</v>
      </c>
      <c r="AH4640">
        <v>64</v>
      </c>
      <c r="AI4640">
        <v>10</v>
      </c>
      <c r="AJ4640">
        <v>16</v>
      </c>
      <c r="AK4640">
        <v>13</v>
      </c>
      <c r="AL4640">
        <v>0.12</v>
      </c>
      <c r="AM4640">
        <v>5</v>
      </c>
      <c r="AN4640">
        <v>20</v>
      </c>
      <c r="AO4640">
        <v>100</v>
      </c>
      <c r="AP4640">
        <v>5</v>
      </c>
      <c r="AQ4640">
        <v>308</v>
      </c>
    </row>
    <row r="4641" spans="1:43" hidden="1" x14ac:dyDescent="0.25">
      <c r="A4641" t="s">
        <v>17300</v>
      </c>
      <c r="B4641" t="s">
        <v>17301</v>
      </c>
      <c r="C4641" s="1" t="str">
        <f t="shared" si="337"/>
        <v>21:0120</v>
      </c>
      <c r="D4641" s="1" t="str">
        <f t="shared" si="338"/>
        <v>21:0003</v>
      </c>
      <c r="E4641" t="s">
        <v>17302</v>
      </c>
      <c r="F4641" t="s">
        <v>17303</v>
      </c>
      <c r="H4641">
        <v>48.741275799999997</v>
      </c>
      <c r="I4641">
        <v>-56.525876199999999</v>
      </c>
      <c r="J4641" s="1" t="str">
        <f t="shared" si="336"/>
        <v>Till</v>
      </c>
      <c r="K4641" s="1" t="str">
        <f t="shared" si="339"/>
        <v>&lt;2 micron</v>
      </c>
      <c r="L4641">
        <v>0.1</v>
      </c>
      <c r="M4641">
        <v>4.33</v>
      </c>
      <c r="N4641">
        <v>82</v>
      </c>
      <c r="O4641">
        <v>200</v>
      </c>
      <c r="P4641">
        <v>0.25</v>
      </c>
      <c r="Q4641">
        <v>1</v>
      </c>
      <c r="R4641">
        <v>0.1</v>
      </c>
      <c r="S4641">
        <v>0.25</v>
      </c>
      <c r="T4641">
        <v>41</v>
      </c>
      <c r="U4641">
        <v>51</v>
      </c>
      <c r="V4641">
        <v>197</v>
      </c>
      <c r="W4641">
        <v>9.0399999999999991</v>
      </c>
      <c r="X4641">
        <v>5</v>
      </c>
      <c r="Y4641">
        <v>0.5</v>
      </c>
      <c r="Z4641">
        <v>0.33</v>
      </c>
      <c r="AA4641">
        <v>30</v>
      </c>
      <c r="AB4641">
        <v>1.31</v>
      </c>
      <c r="AC4641">
        <v>1635</v>
      </c>
      <c r="AD4641">
        <v>13</v>
      </c>
      <c r="AE4641">
        <v>0.32</v>
      </c>
      <c r="AF4641">
        <v>58</v>
      </c>
      <c r="AH4641">
        <v>142</v>
      </c>
      <c r="AI4641">
        <v>2</v>
      </c>
      <c r="AJ4641">
        <v>15</v>
      </c>
      <c r="AK4641">
        <v>31</v>
      </c>
      <c r="AL4641">
        <v>0.09</v>
      </c>
      <c r="AM4641">
        <v>5</v>
      </c>
      <c r="AN4641">
        <v>5</v>
      </c>
      <c r="AO4641">
        <v>106</v>
      </c>
      <c r="AP4641">
        <v>5</v>
      </c>
      <c r="AQ4641">
        <v>158</v>
      </c>
    </row>
    <row r="4642" spans="1:43" hidden="1" x14ac:dyDescent="0.25">
      <c r="A4642" t="s">
        <v>17304</v>
      </c>
      <c r="B4642" t="s">
        <v>17305</v>
      </c>
      <c r="C4642" s="1" t="str">
        <f t="shared" si="337"/>
        <v>21:0120</v>
      </c>
      <c r="D4642" s="1" t="str">
        <f t="shared" si="338"/>
        <v>21:0003</v>
      </c>
      <c r="E4642" t="s">
        <v>17306</v>
      </c>
      <c r="F4642" t="s">
        <v>17307</v>
      </c>
      <c r="H4642">
        <v>48.743628000000001</v>
      </c>
      <c r="I4642">
        <v>-56.508038800000001</v>
      </c>
      <c r="J4642" s="1" t="str">
        <f t="shared" si="336"/>
        <v>Till</v>
      </c>
      <c r="K4642" s="1" t="str">
        <f t="shared" si="339"/>
        <v>&lt;2 micron</v>
      </c>
      <c r="L4642">
        <v>0.1</v>
      </c>
      <c r="M4642">
        <v>4.1100000000000003</v>
      </c>
      <c r="N4642">
        <v>106</v>
      </c>
      <c r="O4642">
        <v>210</v>
      </c>
      <c r="P4642">
        <v>0.25</v>
      </c>
      <c r="Q4642">
        <v>1</v>
      </c>
      <c r="R4642">
        <v>0.08</v>
      </c>
      <c r="S4642">
        <v>0.25</v>
      </c>
      <c r="T4642">
        <v>23</v>
      </c>
      <c r="U4642">
        <v>45</v>
      </c>
      <c r="V4642">
        <v>198</v>
      </c>
      <c r="W4642">
        <v>9.32</v>
      </c>
      <c r="X4642">
        <v>5</v>
      </c>
      <c r="Y4642">
        <v>0.5</v>
      </c>
      <c r="Z4642">
        <v>0.41</v>
      </c>
      <c r="AA4642">
        <v>20</v>
      </c>
      <c r="AB4642">
        <v>1.1000000000000001</v>
      </c>
      <c r="AC4642">
        <v>1505</v>
      </c>
      <c r="AD4642">
        <v>12</v>
      </c>
      <c r="AE4642">
        <v>0.21</v>
      </c>
      <c r="AF4642">
        <v>39</v>
      </c>
      <c r="AH4642">
        <v>150</v>
      </c>
      <c r="AI4642">
        <v>6</v>
      </c>
      <c r="AJ4642">
        <v>14</v>
      </c>
      <c r="AK4642">
        <v>24</v>
      </c>
      <c r="AL4642">
        <v>0.13</v>
      </c>
      <c r="AM4642">
        <v>5</v>
      </c>
      <c r="AN4642">
        <v>5</v>
      </c>
      <c r="AO4642">
        <v>95</v>
      </c>
      <c r="AP4642">
        <v>5</v>
      </c>
      <c r="AQ4642">
        <v>110</v>
      </c>
    </row>
    <row r="4643" spans="1:43" hidden="1" x14ac:dyDescent="0.25">
      <c r="A4643" t="s">
        <v>17308</v>
      </c>
      <c r="B4643" t="s">
        <v>17309</v>
      </c>
      <c r="C4643" s="1" t="str">
        <f t="shared" si="337"/>
        <v>21:0120</v>
      </c>
      <c r="D4643" s="1" t="str">
        <f t="shared" si="338"/>
        <v>21:0003</v>
      </c>
      <c r="E4643" t="s">
        <v>17310</v>
      </c>
      <c r="F4643" t="s">
        <v>17311</v>
      </c>
      <c r="H4643">
        <v>49.001556299999997</v>
      </c>
      <c r="I4643">
        <v>-56.374317499999997</v>
      </c>
      <c r="J4643" s="1" t="str">
        <f t="shared" si="336"/>
        <v>Till</v>
      </c>
      <c r="K4643" s="1" t="str">
        <f t="shared" si="339"/>
        <v>&lt;2 micron</v>
      </c>
      <c r="L4643">
        <v>0.1</v>
      </c>
      <c r="M4643">
        <v>4.97</v>
      </c>
      <c r="N4643">
        <v>2</v>
      </c>
      <c r="O4643">
        <v>70</v>
      </c>
      <c r="P4643">
        <v>0.25</v>
      </c>
      <c r="Q4643">
        <v>1</v>
      </c>
      <c r="R4643">
        <v>1.03</v>
      </c>
      <c r="S4643">
        <v>0.5</v>
      </c>
      <c r="T4643">
        <v>22</v>
      </c>
      <c r="U4643">
        <v>43</v>
      </c>
      <c r="V4643">
        <v>157</v>
      </c>
      <c r="W4643">
        <v>3.46</v>
      </c>
      <c r="X4643">
        <v>5</v>
      </c>
      <c r="Y4643">
        <v>0.5</v>
      </c>
      <c r="Z4643">
        <v>0.13</v>
      </c>
      <c r="AA4643">
        <v>20</v>
      </c>
      <c r="AB4643">
        <v>1.43</v>
      </c>
      <c r="AC4643">
        <v>755</v>
      </c>
      <c r="AD4643">
        <v>0.5</v>
      </c>
      <c r="AE4643">
        <v>0.6</v>
      </c>
      <c r="AF4643">
        <v>27</v>
      </c>
      <c r="AH4643">
        <v>24</v>
      </c>
      <c r="AI4643">
        <v>2</v>
      </c>
      <c r="AJ4643">
        <v>17</v>
      </c>
      <c r="AK4643">
        <v>55</v>
      </c>
      <c r="AL4643">
        <v>0.11</v>
      </c>
      <c r="AM4643">
        <v>5</v>
      </c>
      <c r="AN4643">
        <v>5</v>
      </c>
      <c r="AO4643">
        <v>91</v>
      </c>
      <c r="AP4643">
        <v>10</v>
      </c>
      <c r="AQ4643">
        <v>80</v>
      </c>
    </row>
    <row r="4644" spans="1:43" hidden="1" x14ac:dyDescent="0.25">
      <c r="A4644" t="s">
        <v>17312</v>
      </c>
      <c r="B4644" t="s">
        <v>17313</v>
      </c>
      <c r="C4644" s="1" t="str">
        <f t="shared" si="337"/>
        <v>21:0120</v>
      </c>
      <c r="D4644" s="1" t="str">
        <f t="shared" si="338"/>
        <v>21:0003</v>
      </c>
      <c r="E4644" t="s">
        <v>17314</v>
      </c>
      <c r="F4644" t="s">
        <v>17315</v>
      </c>
      <c r="H4644">
        <v>48.999322300000003</v>
      </c>
      <c r="I4644">
        <v>-56.377079700000003</v>
      </c>
      <c r="J4644" s="1" t="str">
        <f t="shared" si="336"/>
        <v>Till</v>
      </c>
      <c r="K4644" s="1" t="str">
        <f t="shared" si="339"/>
        <v>&lt;2 micron</v>
      </c>
      <c r="L4644">
        <v>0.1</v>
      </c>
      <c r="M4644">
        <v>8.43</v>
      </c>
      <c r="N4644">
        <v>1</v>
      </c>
      <c r="O4644">
        <v>90</v>
      </c>
      <c r="P4644">
        <v>0.5</v>
      </c>
      <c r="Q4644">
        <v>1</v>
      </c>
      <c r="R4644">
        <v>0.88</v>
      </c>
      <c r="S4644">
        <v>0.5</v>
      </c>
      <c r="T4644">
        <v>24</v>
      </c>
      <c r="U4644">
        <v>50</v>
      </c>
      <c r="V4644">
        <v>160</v>
      </c>
      <c r="W4644">
        <v>3.59</v>
      </c>
      <c r="X4644">
        <v>5</v>
      </c>
      <c r="Y4644">
        <v>0.5</v>
      </c>
      <c r="Z4644">
        <v>0.14000000000000001</v>
      </c>
      <c r="AA4644">
        <v>20</v>
      </c>
      <c r="AB4644">
        <v>1.27</v>
      </c>
      <c r="AC4644">
        <v>1375</v>
      </c>
      <c r="AD4644">
        <v>0.5</v>
      </c>
      <c r="AE4644">
        <v>1.06</v>
      </c>
      <c r="AF4644">
        <v>29</v>
      </c>
      <c r="AH4644">
        <v>28</v>
      </c>
      <c r="AI4644">
        <v>2</v>
      </c>
      <c r="AJ4644">
        <v>21</v>
      </c>
      <c r="AK4644">
        <v>46</v>
      </c>
      <c r="AL4644">
        <v>0.11</v>
      </c>
      <c r="AM4644">
        <v>5</v>
      </c>
      <c r="AN4644">
        <v>5</v>
      </c>
      <c r="AO4644">
        <v>97</v>
      </c>
      <c r="AP4644">
        <v>5</v>
      </c>
      <c r="AQ4644">
        <v>66</v>
      </c>
    </row>
    <row r="4645" spans="1:43" hidden="1" x14ac:dyDescent="0.25">
      <c r="A4645" t="s">
        <v>17316</v>
      </c>
      <c r="B4645" t="s">
        <v>17317</v>
      </c>
      <c r="C4645" s="1" t="str">
        <f t="shared" si="337"/>
        <v>21:0120</v>
      </c>
      <c r="D4645" s="1" t="str">
        <f t="shared" si="338"/>
        <v>21:0003</v>
      </c>
      <c r="E4645" t="s">
        <v>16440</v>
      </c>
      <c r="F4645" t="s">
        <v>17318</v>
      </c>
      <c r="H4645">
        <v>48.989731399999997</v>
      </c>
      <c r="I4645">
        <v>-56.435971500000001</v>
      </c>
      <c r="J4645" s="1" t="str">
        <f t="shared" si="336"/>
        <v>Till</v>
      </c>
      <c r="K4645" s="1" t="str">
        <f t="shared" si="339"/>
        <v>&lt;2 micron</v>
      </c>
      <c r="L4645">
        <v>0.1</v>
      </c>
      <c r="M4645">
        <v>5.49</v>
      </c>
      <c r="N4645">
        <v>1</v>
      </c>
      <c r="O4645">
        <v>100</v>
      </c>
      <c r="P4645">
        <v>0.25</v>
      </c>
      <c r="Q4645">
        <v>1</v>
      </c>
      <c r="R4645">
        <v>1.1100000000000001</v>
      </c>
      <c r="S4645">
        <v>0.25</v>
      </c>
      <c r="T4645">
        <v>14</v>
      </c>
      <c r="U4645">
        <v>38</v>
      </c>
      <c r="V4645">
        <v>68</v>
      </c>
      <c r="W4645">
        <v>3.48</v>
      </c>
      <c r="X4645">
        <v>10</v>
      </c>
      <c r="Y4645">
        <v>0.5</v>
      </c>
      <c r="Z4645">
        <v>0.24</v>
      </c>
      <c r="AA4645">
        <v>20</v>
      </c>
      <c r="AB4645">
        <v>1.19</v>
      </c>
      <c r="AC4645">
        <v>470</v>
      </c>
      <c r="AD4645">
        <v>0.5</v>
      </c>
      <c r="AE4645">
        <v>0.61</v>
      </c>
      <c r="AF4645">
        <v>18</v>
      </c>
      <c r="AH4645">
        <v>9</v>
      </c>
      <c r="AI4645">
        <v>1</v>
      </c>
      <c r="AJ4645">
        <v>18</v>
      </c>
      <c r="AK4645">
        <v>46</v>
      </c>
      <c r="AL4645">
        <v>0.21</v>
      </c>
      <c r="AM4645">
        <v>5</v>
      </c>
      <c r="AN4645">
        <v>5</v>
      </c>
      <c r="AO4645">
        <v>96</v>
      </c>
      <c r="AP4645">
        <v>5</v>
      </c>
      <c r="AQ4645">
        <v>46</v>
      </c>
    </row>
    <row r="4646" spans="1:43" hidden="1" x14ac:dyDescent="0.25">
      <c r="A4646" t="s">
        <v>17319</v>
      </c>
      <c r="B4646" t="s">
        <v>17320</v>
      </c>
      <c r="C4646" s="1" t="str">
        <f t="shared" si="337"/>
        <v>21:0120</v>
      </c>
      <c r="D4646" s="1" t="str">
        <f t="shared" si="338"/>
        <v>21:0003</v>
      </c>
      <c r="E4646" t="s">
        <v>17321</v>
      </c>
      <c r="F4646" t="s">
        <v>17322</v>
      </c>
      <c r="H4646">
        <v>48.990037899999997</v>
      </c>
      <c r="I4646">
        <v>-56.443485199999998</v>
      </c>
      <c r="J4646" s="1" t="str">
        <f t="shared" si="336"/>
        <v>Till</v>
      </c>
      <c r="K4646" s="1" t="str">
        <f t="shared" si="339"/>
        <v>&lt;2 micron</v>
      </c>
      <c r="L4646">
        <v>0.1</v>
      </c>
      <c r="M4646">
        <v>6.62</v>
      </c>
      <c r="N4646">
        <v>1</v>
      </c>
      <c r="O4646">
        <v>80</v>
      </c>
      <c r="P4646">
        <v>0.25</v>
      </c>
      <c r="Q4646">
        <v>1</v>
      </c>
      <c r="R4646">
        <v>0.64</v>
      </c>
      <c r="S4646">
        <v>0.5</v>
      </c>
      <c r="T4646">
        <v>7</v>
      </c>
      <c r="U4646">
        <v>30</v>
      </c>
      <c r="V4646">
        <v>51</v>
      </c>
      <c r="W4646">
        <v>3.17</v>
      </c>
      <c r="X4646">
        <v>5</v>
      </c>
      <c r="Y4646">
        <v>0.5</v>
      </c>
      <c r="Z4646">
        <v>0.15</v>
      </c>
      <c r="AA4646">
        <v>20</v>
      </c>
      <c r="AB4646">
        <v>0.5</v>
      </c>
      <c r="AC4646">
        <v>290</v>
      </c>
      <c r="AD4646">
        <v>0.5</v>
      </c>
      <c r="AE4646">
        <v>0.39</v>
      </c>
      <c r="AF4646">
        <v>15</v>
      </c>
      <c r="AH4646">
        <v>7</v>
      </c>
      <c r="AI4646">
        <v>1</v>
      </c>
      <c r="AJ4646">
        <v>16</v>
      </c>
      <c r="AK4646">
        <v>29</v>
      </c>
      <c r="AL4646">
        <v>0.19</v>
      </c>
      <c r="AM4646">
        <v>5</v>
      </c>
      <c r="AN4646">
        <v>5</v>
      </c>
      <c r="AO4646">
        <v>75</v>
      </c>
      <c r="AP4646">
        <v>5</v>
      </c>
      <c r="AQ4646">
        <v>30</v>
      </c>
    </row>
    <row r="4647" spans="1:43" hidden="1" x14ac:dyDescent="0.25">
      <c r="A4647" t="s">
        <v>17323</v>
      </c>
      <c r="B4647" t="s">
        <v>17324</v>
      </c>
      <c r="C4647" s="1" t="str">
        <f t="shared" si="337"/>
        <v>21:0120</v>
      </c>
      <c r="D4647" s="1" t="str">
        <f t="shared" si="338"/>
        <v>21:0003</v>
      </c>
      <c r="E4647" t="s">
        <v>17325</v>
      </c>
      <c r="F4647" t="s">
        <v>17326</v>
      </c>
      <c r="H4647">
        <v>49.013692399999996</v>
      </c>
      <c r="I4647">
        <v>-56.568342999999999</v>
      </c>
      <c r="J4647" s="1" t="str">
        <f t="shared" si="336"/>
        <v>Till</v>
      </c>
      <c r="K4647" s="1" t="str">
        <f t="shared" si="339"/>
        <v>&lt;2 micron</v>
      </c>
      <c r="L4647">
        <v>0.1</v>
      </c>
      <c r="M4647">
        <v>2.64</v>
      </c>
      <c r="N4647">
        <v>1</v>
      </c>
      <c r="O4647">
        <v>70</v>
      </c>
      <c r="P4647">
        <v>1.5</v>
      </c>
      <c r="Q4647">
        <v>2</v>
      </c>
      <c r="R4647">
        <v>0.44</v>
      </c>
      <c r="S4647">
        <v>0.25</v>
      </c>
      <c r="T4647">
        <v>3</v>
      </c>
      <c r="U4647">
        <v>10</v>
      </c>
      <c r="V4647">
        <v>16</v>
      </c>
      <c r="W4647">
        <v>2.08</v>
      </c>
      <c r="X4647">
        <v>5</v>
      </c>
      <c r="Y4647">
        <v>0.5</v>
      </c>
      <c r="Z4647">
        <v>0.27</v>
      </c>
      <c r="AA4647">
        <v>60</v>
      </c>
      <c r="AB4647">
        <v>0.38</v>
      </c>
      <c r="AC4647">
        <v>335</v>
      </c>
      <c r="AD4647">
        <v>0.5</v>
      </c>
      <c r="AE4647">
        <v>0.39</v>
      </c>
      <c r="AF4647">
        <v>6</v>
      </c>
      <c r="AH4647">
        <v>32</v>
      </c>
      <c r="AI4647">
        <v>1</v>
      </c>
      <c r="AJ4647">
        <v>8</v>
      </c>
      <c r="AK4647">
        <v>17</v>
      </c>
      <c r="AL4647">
        <v>0.16</v>
      </c>
      <c r="AM4647">
        <v>5</v>
      </c>
      <c r="AN4647">
        <v>5</v>
      </c>
      <c r="AO4647">
        <v>28</v>
      </c>
      <c r="AP4647">
        <v>5</v>
      </c>
      <c r="AQ4647">
        <v>130</v>
      </c>
    </row>
    <row r="4648" spans="1:43" hidden="1" x14ac:dyDescent="0.25">
      <c r="A4648" t="s">
        <v>17327</v>
      </c>
      <c r="B4648" t="s">
        <v>17328</v>
      </c>
      <c r="C4648" s="1" t="str">
        <f t="shared" si="337"/>
        <v>21:0120</v>
      </c>
      <c r="D4648" s="1" t="str">
        <f t="shared" si="338"/>
        <v>21:0003</v>
      </c>
      <c r="E4648" t="s">
        <v>17329</v>
      </c>
      <c r="F4648" t="s">
        <v>17330</v>
      </c>
      <c r="H4648">
        <v>49.056044</v>
      </c>
      <c r="I4648">
        <v>-56.587838499999997</v>
      </c>
      <c r="J4648" s="1" t="str">
        <f t="shared" si="336"/>
        <v>Till</v>
      </c>
      <c r="K4648" s="1" t="str">
        <f t="shared" si="339"/>
        <v>&lt;2 micron</v>
      </c>
      <c r="L4648">
        <v>0.1</v>
      </c>
      <c r="M4648">
        <v>2.42</v>
      </c>
      <c r="N4648">
        <v>1</v>
      </c>
      <c r="O4648">
        <v>70</v>
      </c>
      <c r="P4648">
        <v>0.5</v>
      </c>
      <c r="Q4648">
        <v>1</v>
      </c>
      <c r="R4648">
        <v>0.18</v>
      </c>
      <c r="S4648">
        <v>0.5</v>
      </c>
      <c r="T4648">
        <v>6</v>
      </c>
      <c r="U4648">
        <v>16</v>
      </c>
      <c r="V4648">
        <v>29</v>
      </c>
      <c r="W4648">
        <v>2.06</v>
      </c>
      <c r="X4648">
        <v>5</v>
      </c>
      <c r="Y4648">
        <v>0.5</v>
      </c>
      <c r="Z4648">
        <v>0.12</v>
      </c>
      <c r="AA4648">
        <v>70</v>
      </c>
      <c r="AB4648">
        <v>0.38</v>
      </c>
      <c r="AC4648">
        <v>245</v>
      </c>
      <c r="AD4648">
        <v>1</v>
      </c>
      <c r="AE4648">
        <v>0.7</v>
      </c>
      <c r="AF4648">
        <v>11</v>
      </c>
      <c r="AH4648">
        <v>38</v>
      </c>
      <c r="AI4648">
        <v>1</v>
      </c>
      <c r="AJ4648">
        <v>6</v>
      </c>
      <c r="AK4648">
        <v>6</v>
      </c>
      <c r="AL4648">
        <v>0.02</v>
      </c>
      <c r="AM4648">
        <v>5</v>
      </c>
      <c r="AN4648">
        <v>5</v>
      </c>
      <c r="AO4648">
        <v>35</v>
      </c>
      <c r="AP4648">
        <v>5</v>
      </c>
      <c r="AQ4648">
        <v>192</v>
      </c>
    </row>
    <row r="4649" spans="1:43" hidden="1" x14ac:dyDescent="0.25">
      <c r="A4649" t="s">
        <v>17331</v>
      </c>
      <c r="B4649" t="s">
        <v>17332</v>
      </c>
      <c r="C4649" s="1" t="str">
        <f t="shared" si="337"/>
        <v>21:0120</v>
      </c>
      <c r="D4649" s="1" t="str">
        <f t="shared" si="338"/>
        <v>21:0003</v>
      </c>
      <c r="E4649" t="s">
        <v>17333</v>
      </c>
      <c r="F4649" t="s">
        <v>17334</v>
      </c>
      <c r="H4649">
        <v>49.041196499999998</v>
      </c>
      <c r="I4649">
        <v>-56.586586699999998</v>
      </c>
      <c r="J4649" s="1" t="str">
        <f t="shared" si="336"/>
        <v>Till</v>
      </c>
      <c r="K4649" s="1" t="str">
        <f t="shared" si="339"/>
        <v>&lt;2 micron</v>
      </c>
      <c r="L4649">
        <v>0.1</v>
      </c>
      <c r="M4649">
        <v>2.57</v>
      </c>
      <c r="N4649">
        <v>1</v>
      </c>
      <c r="O4649">
        <v>40</v>
      </c>
      <c r="P4649">
        <v>0.5</v>
      </c>
      <c r="Q4649">
        <v>1</v>
      </c>
      <c r="R4649">
        <v>0.28999999999999998</v>
      </c>
      <c r="S4649">
        <v>0.25</v>
      </c>
      <c r="T4649">
        <v>3</v>
      </c>
      <c r="U4649">
        <v>20</v>
      </c>
      <c r="V4649">
        <v>12</v>
      </c>
      <c r="W4649">
        <v>2.33</v>
      </c>
      <c r="X4649">
        <v>5</v>
      </c>
      <c r="Y4649">
        <v>0.5</v>
      </c>
      <c r="Z4649">
        <v>0.13</v>
      </c>
      <c r="AA4649">
        <v>60</v>
      </c>
      <c r="AB4649">
        <v>0.33</v>
      </c>
      <c r="AC4649">
        <v>305</v>
      </c>
      <c r="AD4649">
        <v>2</v>
      </c>
      <c r="AE4649">
        <v>0.54</v>
      </c>
      <c r="AF4649">
        <v>9</v>
      </c>
      <c r="AH4649">
        <v>44</v>
      </c>
      <c r="AI4649">
        <v>1</v>
      </c>
      <c r="AJ4649">
        <v>7</v>
      </c>
      <c r="AK4649">
        <v>11</v>
      </c>
      <c r="AL4649">
        <v>0.13</v>
      </c>
      <c r="AM4649">
        <v>5</v>
      </c>
      <c r="AN4649">
        <v>5</v>
      </c>
      <c r="AO4649">
        <v>35</v>
      </c>
      <c r="AP4649">
        <v>5</v>
      </c>
      <c r="AQ4649">
        <v>150</v>
      </c>
    </row>
    <row r="4650" spans="1:43" hidden="1" x14ac:dyDescent="0.25">
      <c r="A4650" t="s">
        <v>17335</v>
      </c>
      <c r="B4650" t="s">
        <v>17336</v>
      </c>
      <c r="C4650" s="1" t="str">
        <f t="shared" si="337"/>
        <v>21:0120</v>
      </c>
      <c r="D4650" s="1" t="str">
        <f t="shared" si="338"/>
        <v>21:0003</v>
      </c>
      <c r="E4650" t="s">
        <v>17337</v>
      </c>
      <c r="F4650" t="s">
        <v>17338</v>
      </c>
      <c r="H4650">
        <v>49.016847200000001</v>
      </c>
      <c r="I4650">
        <v>-56.570026200000001</v>
      </c>
      <c r="J4650" s="1" t="str">
        <f t="shared" si="336"/>
        <v>Till</v>
      </c>
      <c r="K4650" s="1" t="str">
        <f t="shared" si="339"/>
        <v>&lt;2 micron</v>
      </c>
      <c r="L4650">
        <v>0.1</v>
      </c>
      <c r="M4650">
        <v>1.69</v>
      </c>
      <c r="N4650">
        <v>4</v>
      </c>
      <c r="O4650">
        <v>40</v>
      </c>
      <c r="P4650">
        <v>1</v>
      </c>
      <c r="Q4650">
        <v>1</v>
      </c>
      <c r="R4650">
        <v>0.38</v>
      </c>
      <c r="S4650">
        <v>0.25</v>
      </c>
      <c r="T4650">
        <v>4</v>
      </c>
      <c r="U4650">
        <v>27</v>
      </c>
      <c r="V4650">
        <v>16</v>
      </c>
      <c r="W4650">
        <v>2.93</v>
      </c>
      <c r="X4650">
        <v>5</v>
      </c>
      <c r="Y4650">
        <v>0.5</v>
      </c>
      <c r="Z4650">
        <v>0.1</v>
      </c>
      <c r="AA4650">
        <v>70</v>
      </c>
      <c r="AB4650">
        <v>0.32</v>
      </c>
      <c r="AC4650">
        <v>385</v>
      </c>
      <c r="AD4650">
        <v>4</v>
      </c>
      <c r="AE4650">
        <v>0.74</v>
      </c>
      <c r="AF4650">
        <v>6</v>
      </c>
      <c r="AH4650">
        <v>58</v>
      </c>
      <c r="AI4650">
        <v>1</v>
      </c>
      <c r="AJ4650">
        <v>10</v>
      </c>
      <c r="AK4650">
        <v>17</v>
      </c>
      <c r="AL4650">
        <v>0.05</v>
      </c>
      <c r="AM4650">
        <v>5</v>
      </c>
      <c r="AN4650">
        <v>5</v>
      </c>
      <c r="AO4650">
        <v>101</v>
      </c>
      <c r="AP4650">
        <v>5</v>
      </c>
      <c r="AQ4650">
        <v>192</v>
      </c>
    </row>
    <row r="4651" spans="1:43" hidden="1" x14ac:dyDescent="0.25">
      <c r="A4651" t="s">
        <v>17339</v>
      </c>
      <c r="B4651" t="s">
        <v>17340</v>
      </c>
      <c r="C4651" s="1" t="str">
        <f t="shared" si="337"/>
        <v>21:0120</v>
      </c>
      <c r="D4651" s="1" t="str">
        <f t="shared" si="338"/>
        <v>21:0003</v>
      </c>
      <c r="E4651" t="s">
        <v>17341</v>
      </c>
      <c r="F4651" t="s">
        <v>17342</v>
      </c>
      <c r="H4651">
        <v>48.741303199999997</v>
      </c>
      <c r="I4651">
        <v>-56.770529000000003</v>
      </c>
      <c r="J4651" s="1" t="str">
        <f t="shared" si="336"/>
        <v>Till</v>
      </c>
      <c r="K4651" s="1" t="str">
        <f t="shared" si="339"/>
        <v>&lt;2 micron</v>
      </c>
      <c r="L4651">
        <v>0.1</v>
      </c>
      <c r="M4651">
        <v>5.26</v>
      </c>
      <c r="N4651">
        <v>26</v>
      </c>
      <c r="O4651">
        <v>170</v>
      </c>
      <c r="P4651">
        <v>0.25</v>
      </c>
      <c r="Q4651">
        <v>1</v>
      </c>
      <c r="R4651">
        <v>0.41</v>
      </c>
      <c r="S4651">
        <v>0.5</v>
      </c>
      <c r="T4651">
        <v>19</v>
      </c>
      <c r="U4651">
        <v>48</v>
      </c>
      <c r="V4651">
        <v>79</v>
      </c>
      <c r="W4651">
        <v>4.03</v>
      </c>
      <c r="X4651">
        <v>5</v>
      </c>
      <c r="Y4651">
        <v>0.5</v>
      </c>
      <c r="Z4651">
        <v>0.45</v>
      </c>
      <c r="AA4651">
        <v>20</v>
      </c>
      <c r="AB4651">
        <v>1.36</v>
      </c>
      <c r="AC4651">
        <v>1175</v>
      </c>
      <c r="AD4651">
        <v>0.5</v>
      </c>
      <c r="AE4651">
        <v>0.56999999999999995</v>
      </c>
      <c r="AF4651">
        <v>38</v>
      </c>
      <c r="AH4651">
        <v>13</v>
      </c>
      <c r="AI4651">
        <v>1</v>
      </c>
      <c r="AJ4651">
        <v>17</v>
      </c>
      <c r="AK4651">
        <v>30</v>
      </c>
      <c r="AL4651">
        <v>0.15</v>
      </c>
      <c r="AM4651">
        <v>5</v>
      </c>
      <c r="AN4651">
        <v>5</v>
      </c>
      <c r="AO4651">
        <v>82</v>
      </c>
      <c r="AP4651">
        <v>5</v>
      </c>
      <c r="AQ4651">
        <v>122</v>
      </c>
    </row>
    <row r="4652" spans="1:43" hidden="1" x14ac:dyDescent="0.25">
      <c r="A4652" t="s">
        <v>17343</v>
      </c>
      <c r="B4652" t="s">
        <v>17344</v>
      </c>
      <c r="C4652" s="1" t="str">
        <f t="shared" si="337"/>
        <v>21:0120</v>
      </c>
      <c r="D4652" s="1" t="str">
        <f t="shared" si="338"/>
        <v>21:0003</v>
      </c>
      <c r="E4652" t="s">
        <v>17345</v>
      </c>
      <c r="F4652" t="s">
        <v>17346</v>
      </c>
      <c r="H4652">
        <v>48.683556400000001</v>
      </c>
      <c r="I4652">
        <v>-56.883520500000003</v>
      </c>
      <c r="J4652" s="1" t="str">
        <f t="shared" si="336"/>
        <v>Till</v>
      </c>
      <c r="K4652" s="1" t="str">
        <f t="shared" si="339"/>
        <v>&lt;2 micron</v>
      </c>
      <c r="L4652">
        <v>0.1</v>
      </c>
      <c r="M4652">
        <v>4.8600000000000003</v>
      </c>
      <c r="N4652">
        <v>70</v>
      </c>
      <c r="O4652">
        <v>160</v>
      </c>
      <c r="P4652">
        <v>0.25</v>
      </c>
      <c r="Q4652">
        <v>1</v>
      </c>
      <c r="R4652">
        <v>0.12</v>
      </c>
      <c r="S4652">
        <v>0.5</v>
      </c>
      <c r="T4652">
        <v>25</v>
      </c>
      <c r="U4652">
        <v>42</v>
      </c>
      <c r="V4652">
        <v>146</v>
      </c>
      <c r="W4652">
        <v>5.72</v>
      </c>
      <c r="X4652">
        <v>5</v>
      </c>
      <c r="Y4652">
        <v>0.5</v>
      </c>
      <c r="Z4652">
        <v>0.37</v>
      </c>
      <c r="AA4652">
        <v>20</v>
      </c>
      <c r="AB4652">
        <v>1.7</v>
      </c>
      <c r="AC4652">
        <v>1470</v>
      </c>
      <c r="AD4652">
        <v>1</v>
      </c>
      <c r="AE4652">
        <v>0.28000000000000003</v>
      </c>
      <c r="AF4652">
        <v>60</v>
      </c>
      <c r="AH4652">
        <v>50</v>
      </c>
      <c r="AI4652">
        <v>1</v>
      </c>
      <c r="AJ4652">
        <v>18</v>
      </c>
      <c r="AK4652">
        <v>17</v>
      </c>
      <c r="AL4652">
        <v>7.0000000000000007E-2</v>
      </c>
      <c r="AM4652">
        <v>5</v>
      </c>
      <c r="AN4652">
        <v>5</v>
      </c>
      <c r="AO4652">
        <v>62</v>
      </c>
      <c r="AP4652">
        <v>5</v>
      </c>
      <c r="AQ4652">
        <v>162</v>
      </c>
    </row>
    <row r="4653" spans="1:43" hidden="1" x14ac:dyDescent="0.25">
      <c r="A4653" t="s">
        <v>17347</v>
      </c>
      <c r="B4653" t="s">
        <v>17348</v>
      </c>
      <c r="C4653" s="1" t="str">
        <f t="shared" si="337"/>
        <v>21:0120</v>
      </c>
      <c r="D4653" s="1" t="str">
        <f t="shared" si="338"/>
        <v>21:0003</v>
      </c>
      <c r="E4653" t="s">
        <v>17349</v>
      </c>
      <c r="F4653" t="s">
        <v>17350</v>
      </c>
      <c r="H4653">
        <v>48.665397200000001</v>
      </c>
      <c r="I4653">
        <v>-56.891711800000003</v>
      </c>
      <c r="J4653" s="1" t="str">
        <f t="shared" si="336"/>
        <v>Till</v>
      </c>
      <c r="K4653" s="1" t="str">
        <f t="shared" si="339"/>
        <v>&lt;2 micron</v>
      </c>
      <c r="L4653">
        <v>0.1</v>
      </c>
      <c r="M4653">
        <v>4.37</v>
      </c>
      <c r="N4653">
        <v>30</v>
      </c>
      <c r="O4653">
        <v>250</v>
      </c>
      <c r="P4653">
        <v>0.25</v>
      </c>
      <c r="Q4653">
        <v>1</v>
      </c>
      <c r="R4653">
        <v>0.27</v>
      </c>
      <c r="S4653">
        <v>0.5</v>
      </c>
      <c r="T4653">
        <v>17</v>
      </c>
      <c r="U4653">
        <v>53</v>
      </c>
      <c r="V4653">
        <v>90</v>
      </c>
      <c r="W4653">
        <v>5.28</v>
      </c>
      <c r="X4653">
        <v>5</v>
      </c>
      <c r="Y4653">
        <v>0.5</v>
      </c>
      <c r="Z4653">
        <v>0.36</v>
      </c>
      <c r="AA4653">
        <v>20</v>
      </c>
      <c r="AB4653">
        <v>1.69</v>
      </c>
      <c r="AC4653">
        <v>1025</v>
      </c>
      <c r="AD4653">
        <v>0.5</v>
      </c>
      <c r="AE4653">
        <v>0.22</v>
      </c>
      <c r="AF4653">
        <v>41</v>
      </c>
      <c r="AH4653">
        <v>41</v>
      </c>
      <c r="AI4653">
        <v>1</v>
      </c>
      <c r="AJ4653">
        <v>17</v>
      </c>
      <c r="AK4653">
        <v>30</v>
      </c>
      <c r="AL4653">
        <v>7.0000000000000007E-2</v>
      </c>
      <c r="AM4653">
        <v>5</v>
      </c>
      <c r="AN4653">
        <v>5</v>
      </c>
      <c r="AO4653">
        <v>76</v>
      </c>
      <c r="AP4653">
        <v>5</v>
      </c>
      <c r="AQ4653">
        <v>140</v>
      </c>
    </row>
    <row r="4654" spans="1:43" hidden="1" x14ac:dyDescent="0.25">
      <c r="A4654" t="s">
        <v>17351</v>
      </c>
      <c r="B4654" t="s">
        <v>17352</v>
      </c>
      <c r="C4654" s="1" t="str">
        <f t="shared" si="337"/>
        <v>21:0120</v>
      </c>
      <c r="D4654" s="1" t="str">
        <f t="shared" si="338"/>
        <v>21:0003</v>
      </c>
      <c r="E4654" t="s">
        <v>17353</v>
      </c>
      <c r="F4654" t="s">
        <v>17354</v>
      </c>
      <c r="H4654">
        <v>48.647957699999999</v>
      </c>
      <c r="I4654">
        <v>-56.902072099999998</v>
      </c>
      <c r="J4654" s="1" t="str">
        <f t="shared" si="336"/>
        <v>Till</v>
      </c>
      <c r="K4654" s="1" t="str">
        <f t="shared" si="339"/>
        <v>&lt;2 micron</v>
      </c>
      <c r="L4654">
        <v>0.1</v>
      </c>
      <c r="M4654">
        <v>7.14</v>
      </c>
      <c r="N4654">
        <v>618</v>
      </c>
      <c r="O4654">
        <v>100</v>
      </c>
      <c r="P4654">
        <v>0.25</v>
      </c>
      <c r="Q4654">
        <v>1</v>
      </c>
      <c r="R4654">
        <v>0.11</v>
      </c>
      <c r="S4654">
        <v>1.5</v>
      </c>
      <c r="T4654">
        <v>47</v>
      </c>
      <c r="U4654">
        <v>68</v>
      </c>
      <c r="V4654">
        <v>253</v>
      </c>
      <c r="W4654">
        <v>8.68</v>
      </c>
      <c r="X4654">
        <v>5</v>
      </c>
      <c r="Y4654">
        <v>0.5</v>
      </c>
      <c r="Z4654">
        <v>0.13</v>
      </c>
      <c r="AA4654">
        <v>20</v>
      </c>
      <c r="AB4654">
        <v>0.98</v>
      </c>
      <c r="AC4654">
        <v>2345</v>
      </c>
      <c r="AD4654">
        <v>2</v>
      </c>
      <c r="AE4654">
        <v>0.96</v>
      </c>
      <c r="AF4654">
        <v>52</v>
      </c>
      <c r="AH4654">
        <v>92</v>
      </c>
      <c r="AI4654">
        <v>1</v>
      </c>
      <c r="AJ4654">
        <v>42</v>
      </c>
      <c r="AK4654">
        <v>11</v>
      </c>
      <c r="AL4654">
        <v>0.17</v>
      </c>
      <c r="AM4654">
        <v>5</v>
      </c>
      <c r="AN4654">
        <v>5</v>
      </c>
      <c r="AO4654">
        <v>81</v>
      </c>
      <c r="AP4654">
        <v>5</v>
      </c>
      <c r="AQ4654">
        <v>160</v>
      </c>
    </row>
    <row r="4655" spans="1:43" hidden="1" x14ac:dyDescent="0.25">
      <c r="A4655" t="s">
        <v>17355</v>
      </c>
      <c r="B4655" t="s">
        <v>17356</v>
      </c>
      <c r="C4655" s="1" t="str">
        <f t="shared" si="337"/>
        <v>21:0120</v>
      </c>
      <c r="D4655" s="1" t="str">
        <f t="shared" si="338"/>
        <v>21:0003</v>
      </c>
      <c r="E4655" t="s">
        <v>17357</v>
      </c>
      <c r="F4655" t="s">
        <v>17358</v>
      </c>
      <c r="H4655">
        <v>48.634757100000002</v>
      </c>
      <c r="I4655">
        <v>-56.940785099999999</v>
      </c>
      <c r="J4655" s="1" t="str">
        <f t="shared" si="336"/>
        <v>Till</v>
      </c>
      <c r="K4655" s="1" t="str">
        <f t="shared" si="339"/>
        <v>&lt;2 micron</v>
      </c>
      <c r="L4655">
        <v>0.1</v>
      </c>
      <c r="M4655">
        <v>6.31</v>
      </c>
      <c r="N4655">
        <v>60</v>
      </c>
      <c r="O4655">
        <v>180</v>
      </c>
      <c r="P4655">
        <v>0.25</v>
      </c>
      <c r="Q4655">
        <v>1</v>
      </c>
      <c r="R4655">
        <v>0.17</v>
      </c>
      <c r="S4655">
        <v>0.25</v>
      </c>
      <c r="T4655">
        <v>22</v>
      </c>
      <c r="U4655">
        <v>61</v>
      </c>
      <c r="V4655">
        <v>118</v>
      </c>
      <c r="W4655">
        <v>5.58</v>
      </c>
      <c r="X4655">
        <v>5</v>
      </c>
      <c r="Y4655">
        <v>0.5</v>
      </c>
      <c r="Z4655">
        <v>0.41</v>
      </c>
      <c r="AA4655">
        <v>10</v>
      </c>
      <c r="AB4655">
        <v>1.61</v>
      </c>
      <c r="AC4655">
        <v>1190</v>
      </c>
      <c r="AD4655">
        <v>0.5</v>
      </c>
      <c r="AE4655">
        <v>0.54</v>
      </c>
      <c r="AF4655">
        <v>41</v>
      </c>
      <c r="AH4655">
        <v>73</v>
      </c>
      <c r="AI4655">
        <v>1</v>
      </c>
      <c r="AJ4655">
        <v>17</v>
      </c>
      <c r="AK4655">
        <v>20</v>
      </c>
      <c r="AL4655">
        <v>0.14000000000000001</v>
      </c>
      <c r="AM4655">
        <v>5</v>
      </c>
      <c r="AN4655">
        <v>5</v>
      </c>
      <c r="AO4655">
        <v>94</v>
      </c>
      <c r="AP4655">
        <v>5</v>
      </c>
      <c r="AQ4655">
        <v>208</v>
      </c>
    </row>
    <row r="4656" spans="1:43" hidden="1" x14ac:dyDescent="0.25">
      <c r="A4656" t="s">
        <v>17359</v>
      </c>
      <c r="B4656" t="s">
        <v>17360</v>
      </c>
      <c r="C4656" s="1" t="str">
        <f t="shared" si="337"/>
        <v>21:0120</v>
      </c>
      <c r="D4656" s="1" t="str">
        <f t="shared" si="338"/>
        <v>21:0003</v>
      </c>
      <c r="E4656" t="s">
        <v>17361</v>
      </c>
      <c r="F4656" t="s">
        <v>17362</v>
      </c>
      <c r="H4656">
        <v>48.641286000000001</v>
      </c>
      <c r="I4656">
        <v>-56.883087000000003</v>
      </c>
      <c r="J4656" s="1" t="str">
        <f t="shared" si="336"/>
        <v>Till</v>
      </c>
      <c r="K4656" s="1" t="str">
        <f t="shared" si="339"/>
        <v>&lt;2 micron</v>
      </c>
      <c r="L4656">
        <v>0.1</v>
      </c>
      <c r="M4656">
        <v>4.24</v>
      </c>
      <c r="N4656">
        <v>144</v>
      </c>
      <c r="O4656">
        <v>130</v>
      </c>
      <c r="P4656">
        <v>0.25</v>
      </c>
      <c r="Q4656">
        <v>1</v>
      </c>
      <c r="R4656">
        <v>0.11</v>
      </c>
      <c r="S4656">
        <v>1</v>
      </c>
      <c r="T4656">
        <v>19</v>
      </c>
      <c r="U4656">
        <v>26</v>
      </c>
      <c r="V4656">
        <v>191</v>
      </c>
      <c r="W4656">
        <v>7.55</v>
      </c>
      <c r="X4656">
        <v>5</v>
      </c>
      <c r="Y4656">
        <v>0.5</v>
      </c>
      <c r="Z4656">
        <v>0.25</v>
      </c>
      <c r="AA4656">
        <v>20</v>
      </c>
      <c r="AB4656">
        <v>1.26</v>
      </c>
      <c r="AC4656">
        <v>1635</v>
      </c>
      <c r="AD4656">
        <v>0.5</v>
      </c>
      <c r="AE4656">
        <v>0.96</v>
      </c>
      <c r="AF4656">
        <v>26</v>
      </c>
      <c r="AH4656">
        <v>33</v>
      </c>
      <c r="AI4656">
        <v>1</v>
      </c>
      <c r="AJ4656">
        <v>24</v>
      </c>
      <c r="AK4656">
        <v>16</v>
      </c>
      <c r="AL4656">
        <v>0.04</v>
      </c>
      <c r="AM4656">
        <v>5</v>
      </c>
      <c r="AN4656">
        <v>5</v>
      </c>
      <c r="AO4656">
        <v>72</v>
      </c>
      <c r="AP4656">
        <v>5</v>
      </c>
      <c r="AQ4656">
        <v>392</v>
      </c>
    </row>
    <row r="4657" spans="1:43" hidden="1" x14ac:dyDescent="0.25">
      <c r="A4657" t="s">
        <v>17363</v>
      </c>
      <c r="B4657" t="s">
        <v>17364</v>
      </c>
      <c r="C4657" s="1" t="str">
        <f t="shared" si="337"/>
        <v>21:0120</v>
      </c>
      <c r="D4657" s="1" t="str">
        <f t="shared" si="338"/>
        <v>21:0003</v>
      </c>
      <c r="E4657" t="s">
        <v>17365</v>
      </c>
      <c r="F4657" t="s">
        <v>17366</v>
      </c>
      <c r="H4657">
        <v>48.642969899999997</v>
      </c>
      <c r="I4657">
        <v>-56.859195</v>
      </c>
      <c r="J4657" s="1" t="str">
        <f t="shared" si="336"/>
        <v>Till</v>
      </c>
      <c r="K4657" s="1" t="str">
        <f t="shared" si="339"/>
        <v>&lt;2 micron</v>
      </c>
      <c r="L4657">
        <v>0.1</v>
      </c>
      <c r="M4657">
        <v>4.49</v>
      </c>
      <c r="N4657">
        <v>72</v>
      </c>
      <c r="O4657">
        <v>160</v>
      </c>
      <c r="P4657">
        <v>0.25</v>
      </c>
      <c r="Q4657">
        <v>1</v>
      </c>
      <c r="R4657">
        <v>0.08</v>
      </c>
      <c r="S4657">
        <v>1</v>
      </c>
      <c r="T4657">
        <v>18</v>
      </c>
      <c r="U4657">
        <v>28</v>
      </c>
      <c r="V4657">
        <v>77</v>
      </c>
      <c r="W4657">
        <v>6.89</v>
      </c>
      <c r="X4657">
        <v>5</v>
      </c>
      <c r="Y4657">
        <v>0.5</v>
      </c>
      <c r="Z4657">
        <v>0.24</v>
      </c>
      <c r="AA4657">
        <v>10</v>
      </c>
      <c r="AB4657">
        <v>0.91</v>
      </c>
      <c r="AC4657">
        <v>930</v>
      </c>
      <c r="AD4657">
        <v>0.5</v>
      </c>
      <c r="AE4657">
        <v>0.55000000000000004</v>
      </c>
      <c r="AF4657">
        <v>23</v>
      </c>
      <c r="AH4657">
        <v>26</v>
      </c>
      <c r="AI4657">
        <v>1</v>
      </c>
      <c r="AJ4657">
        <v>18</v>
      </c>
      <c r="AK4657">
        <v>15</v>
      </c>
      <c r="AL4657">
        <v>0.1</v>
      </c>
      <c r="AM4657">
        <v>5</v>
      </c>
      <c r="AN4657">
        <v>5</v>
      </c>
      <c r="AO4657">
        <v>66</v>
      </c>
      <c r="AP4657">
        <v>5</v>
      </c>
      <c r="AQ4657">
        <v>212</v>
      </c>
    </row>
    <row r="4658" spans="1:43" hidden="1" x14ac:dyDescent="0.25">
      <c r="A4658" t="s">
        <v>17367</v>
      </c>
      <c r="B4658" t="s">
        <v>17368</v>
      </c>
      <c r="C4658" s="1" t="str">
        <f t="shared" si="337"/>
        <v>21:0120</v>
      </c>
      <c r="D4658" s="1" t="str">
        <f t="shared" si="338"/>
        <v>21:0003</v>
      </c>
      <c r="E4658" t="s">
        <v>17369</v>
      </c>
      <c r="F4658" t="s">
        <v>17370</v>
      </c>
      <c r="H4658">
        <v>48.639361100000002</v>
      </c>
      <c r="I4658">
        <v>-56.849842000000002</v>
      </c>
      <c r="J4658" s="1" t="str">
        <f t="shared" ref="J4658:J4721" si="340">HYPERLINK("http://geochem.nrcan.gc.ca/cdogs/content/kwd/kwd020044_e.htm", "Till")</f>
        <v>Till</v>
      </c>
      <c r="K4658" s="1" t="str">
        <f t="shared" si="339"/>
        <v>&lt;2 micron</v>
      </c>
      <c r="L4658">
        <v>0.1</v>
      </c>
      <c r="M4658">
        <v>4.46</v>
      </c>
      <c r="N4658">
        <v>110</v>
      </c>
      <c r="O4658">
        <v>100</v>
      </c>
      <c r="P4658">
        <v>0.25</v>
      </c>
      <c r="Q4658">
        <v>1</v>
      </c>
      <c r="R4658">
        <v>0.12</v>
      </c>
      <c r="S4658">
        <v>1.5</v>
      </c>
      <c r="T4658">
        <v>37</v>
      </c>
      <c r="U4658">
        <v>22</v>
      </c>
      <c r="V4658">
        <v>343</v>
      </c>
      <c r="W4658">
        <v>8.34</v>
      </c>
      <c r="X4658">
        <v>10</v>
      </c>
      <c r="Y4658">
        <v>0.5</v>
      </c>
      <c r="Z4658">
        <v>0.23</v>
      </c>
      <c r="AA4658">
        <v>5</v>
      </c>
      <c r="AB4658">
        <v>1.71</v>
      </c>
      <c r="AC4658">
        <v>3000</v>
      </c>
      <c r="AD4658">
        <v>2</v>
      </c>
      <c r="AE4658">
        <v>0.32</v>
      </c>
      <c r="AF4658">
        <v>35</v>
      </c>
      <c r="AH4658">
        <v>88</v>
      </c>
      <c r="AI4658">
        <v>1</v>
      </c>
      <c r="AJ4658">
        <v>35</v>
      </c>
      <c r="AK4658">
        <v>12</v>
      </c>
      <c r="AL4658">
        <v>0.12</v>
      </c>
      <c r="AM4658">
        <v>5</v>
      </c>
      <c r="AN4658">
        <v>5</v>
      </c>
      <c r="AO4658">
        <v>110</v>
      </c>
      <c r="AP4658">
        <v>5</v>
      </c>
      <c r="AQ4658">
        <v>546</v>
      </c>
    </row>
    <row r="4659" spans="1:43" hidden="1" x14ac:dyDescent="0.25">
      <c r="A4659" t="s">
        <v>17371</v>
      </c>
      <c r="B4659" t="s">
        <v>17372</v>
      </c>
      <c r="C4659" s="1" t="str">
        <f t="shared" si="337"/>
        <v>21:0120</v>
      </c>
      <c r="D4659" s="1" t="str">
        <f t="shared" si="338"/>
        <v>21:0003</v>
      </c>
      <c r="E4659" t="s">
        <v>17373</v>
      </c>
      <c r="F4659" t="s">
        <v>17374</v>
      </c>
      <c r="H4659">
        <v>48.647438200000003</v>
      </c>
      <c r="I4659">
        <v>-56.836241800000003</v>
      </c>
      <c r="J4659" s="1" t="str">
        <f t="shared" si="340"/>
        <v>Till</v>
      </c>
      <c r="K4659" s="1" t="str">
        <f t="shared" si="339"/>
        <v>&lt;2 micron</v>
      </c>
      <c r="L4659">
        <v>0.1</v>
      </c>
      <c r="M4659">
        <v>4.92</v>
      </c>
      <c r="N4659">
        <v>168</v>
      </c>
      <c r="O4659">
        <v>170</v>
      </c>
      <c r="P4659">
        <v>0.25</v>
      </c>
      <c r="Q4659">
        <v>1</v>
      </c>
      <c r="R4659">
        <v>0.2</v>
      </c>
      <c r="S4659">
        <v>1</v>
      </c>
      <c r="T4659">
        <v>33</v>
      </c>
      <c r="U4659">
        <v>31</v>
      </c>
      <c r="V4659">
        <v>189</v>
      </c>
      <c r="W4659">
        <v>8.06</v>
      </c>
      <c r="X4659">
        <v>10</v>
      </c>
      <c r="Y4659">
        <v>0.5</v>
      </c>
      <c r="Z4659">
        <v>0.34</v>
      </c>
      <c r="AA4659">
        <v>20</v>
      </c>
      <c r="AB4659">
        <v>1.68</v>
      </c>
      <c r="AC4659">
        <v>2105</v>
      </c>
      <c r="AD4659">
        <v>1</v>
      </c>
      <c r="AE4659">
        <v>0.16</v>
      </c>
      <c r="AF4659">
        <v>36</v>
      </c>
      <c r="AH4659">
        <v>38</v>
      </c>
      <c r="AI4659">
        <v>1</v>
      </c>
      <c r="AJ4659">
        <v>29</v>
      </c>
      <c r="AK4659">
        <v>18</v>
      </c>
      <c r="AL4659">
        <v>0.2</v>
      </c>
      <c r="AM4659">
        <v>5</v>
      </c>
      <c r="AN4659">
        <v>5</v>
      </c>
      <c r="AO4659">
        <v>102</v>
      </c>
      <c r="AP4659">
        <v>5</v>
      </c>
      <c r="AQ4659">
        <v>346</v>
      </c>
    </row>
    <row r="4660" spans="1:43" hidden="1" x14ac:dyDescent="0.25">
      <c r="A4660" t="s">
        <v>17375</v>
      </c>
      <c r="B4660" t="s">
        <v>17376</v>
      </c>
      <c r="C4660" s="1" t="str">
        <f t="shared" si="337"/>
        <v>21:0120</v>
      </c>
      <c r="D4660" s="1" t="str">
        <f t="shared" si="338"/>
        <v>21:0003</v>
      </c>
      <c r="E4660" t="s">
        <v>17377</v>
      </c>
      <c r="F4660" t="s">
        <v>17378</v>
      </c>
      <c r="H4660">
        <v>48.999787099999999</v>
      </c>
      <c r="I4660">
        <v>-56.554788500000001</v>
      </c>
      <c r="J4660" s="1" t="str">
        <f t="shared" si="340"/>
        <v>Till</v>
      </c>
      <c r="K4660" s="1" t="str">
        <f t="shared" si="339"/>
        <v>&lt;2 micron</v>
      </c>
      <c r="L4660">
        <v>0.2</v>
      </c>
      <c r="M4660">
        <v>5.5</v>
      </c>
      <c r="N4660">
        <v>8</v>
      </c>
      <c r="O4660">
        <v>50</v>
      </c>
      <c r="P4660">
        <v>1.5</v>
      </c>
      <c r="Q4660">
        <v>4</v>
      </c>
      <c r="R4660">
        <v>0.48</v>
      </c>
      <c r="S4660">
        <v>0.25</v>
      </c>
      <c r="T4660">
        <v>11</v>
      </c>
      <c r="U4660">
        <v>71</v>
      </c>
      <c r="V4660">
        <v>70</v>
      </c>
      <c r="W4660">
        <v>3.36</v>
      </c>
      <c r="X4660">
        <v>30</v>
      </c>
      <c r="Y4660">
        <v>0.5</v>
      </c>
      <c r="Z4660">
        <v>0.1</v>
      </c>
      <c r="AA4660">
        <v>80</v>
      </c>
      <c r="AB4660">
        <v>0.61</v>
      </c>
      <c r="AC4660">
        <v>345</v>
      </c>
      <c r="AD4660">
        <v>3</v>
      </c>
      <c r="AE4660">
        <v>0.56000000000000005</v>
      </c>
      <c r="AF4660">
        <v>15</v>
      </c>
      <c r="AH4660">
        <v>38</v>
      </c>
      <c r="AI4660">
        <v>1</v>
      </c>
      <c r="AJ4660">
        <v>16</v>
      </c>
      <c r="AK4660">
        <v>21</v>
      </c>
      <c r="AL4660">
        <v>0.2</v>
      </c>
      <c r="AM4660">
        <v>5</v>
      </c>
      <c r="AN4660">
        <v>5</v>
      </c>
      <c r="AO4660">
        <v>321</v>
      </c>
      <c r="AP4660">
        <v>5</v>
      </c>
      <c r="AQ4660">
        <v>130</v>
      </c>
    </row>
    <row r="4661" spans="1:43" hidden="1" x14ac:dyDescent="0.25">
      <c r="A4661" t="s">
        <v>17379</v>
      </c>
      <c r="B4661" t="s">
        <v>17380</v>
      </c>
      <c r="C4661" s="1" t="str">
        <f t="shared" si="337"/>
        <v>21:0120</v>
      </c>
      <c r="D4661" s="1" t="str">
        <f t="shared" si="338"/>
        <v>21:0003</v>
      </c>
      <c r="E4661" t="s">
        <v>17381</v>
      </c>
      <c r="F4661" t="s">
        <v>17382</v>
      </c>
      <c r="H4661">
        <v>48.686356600000003</v>
      </c>
      <c r="I4661">
        <v>-56.514021100000001</v>
      </c>
      <c r="J4661" s="1" t="str">
        <f t="shared" si="340"/>
        <v>Till</v>
      </c>
      <c r="K4661" s="1" t="str">
        <f t="shared" si="339"/>
        <v>&lt;2 micron</v>
      </c>
      <c r="L4661">
        <v>0.1</v>
      </c>
      <c r="M4661">
        <v>4.1900000000000004</v>
      </c>
      <c r="N4661">
        <v>46</v>
      </c>
      <c r="O4661">
        <v>90</v>
      </c>
      <c r="P4661">
        <v>0.25</v>
      </c>
      <c r="Q4661">
        <v>1</v>
      </c>
      <c r="R4661">
        <v>0.14000000000000001</v>
      </c>
      <c r="S4661">
        <v>1</v>
      </c>
      <c r="T4661">
        <v>42</v>
      </c>
      <c r="U4661">
        <v>49</v>
      </c>
      <c r="V4661">
        <v>186</v>
      </c>
      <c r="W4661">
        <v>8.5</v>
      </c>
      <c r="X4661">
        <v>10</v>
      </c>
      <c r="Y4661">
        <v>0.5</v>
      </c>
      <c r="Z4661">
        <v>0.26</v>
      </c>
      <c r="AA4661">
        <v>20</v>
      </c>
      <c r="AB4661">
        <v>1.32</v>
      </c>
      <c r="AC4661">
        <v>1930</v>
      </c>
      <c r="AD4661">
        <v>8</v>
      </c>
      <c r="AE4661">
        <v>0.46</v>
      </c>
      <c r="AF4661">
        <v>44</v>
      </c>
      <c r="AH4661">
        <v>49</v>
      </c>
      <c r="AI4661">
        <v>1</v>
      </c>
      <c r="AJ4661">
        <v>19</v>
      </c>
      <c r="AK4661">
        <v>13</v>
      </c>
      <c r="AL4661">
        <v>0.08</v>
      </c>
      <c r="AM4661">
        <v>5</v>
      </c>
      <c r="AN4661">
        <v>5</v>
      </c>
      <c r="AO4661">
        <v>138</v>
      </c>
      <c r="AP4661">
        <v>5</v>
      </c>
      <c r="AQ4661">
        <v>134</v>
      </c>
    </row>
    <row r="4662" spans="1:43" hidden="1" x14ac:dyDescent="0.25">
      <c r="A4662" t="s">
        <v>17383</v>
      </c>
      <c r="B4662" t="s">
        <v>17384</v>
      </c>
      <c r="C4662" s="1" t="str">
        <f t="shared" si="337"/>
        <v>21:0120</v>
      </c>
      <c r="D4662" s="1" t="str">
        <f t="shared" si="338"/>
        <v>21:0003</v>
      </c>
      <c r="E4662" t="s">
        <v>17385</v>
      </c>
      <c r="F4662" t="s">
        <v>17386</v>
      </c>
      <c r="H4662">
        <v>48.6576916</v>
      </c>
      <c r="I4662">
        <v>-56.521082999999997</v>
      </c>
      <c r="J4662" s="1" t="str">
        <f t="shared" si="340"/>
        <v>Till</v>
      </c>
      <c r="K4662" s="1" t="str">
        <f t="shared" si="339"/>
        <v>&lt;2 micron</v>
      </c>
      <c r="L4662">
        <v>0.1</v>
      </c>
      <c r="M4662">
        <v>5.08</v>
      </c>
      <c r="N4662">
        <v>30</v>
      </c>
      <c r="O4662">
        <v>100</v>
      </c>
      <c r="P4662">
        <v>0.25</v>
      </c>
      <c r="Q4662">
        <v>1</v>
      </c>
      <c r="R4662">
        <v>0.26</v>
      </c>
      <c r="S4662">
        <v>1</v>
      </c>
      <c r="T4662">
        <v>25</v>
      </c>
      <c r="U4662">
        <v>42</v>
      </c>
      <c r="V4662">
        <v>178</v>
      </c>
      <c r="W4662">
        <v>6.77</v>
      </c>
      <c r="X4662">
        <v>10</v>
      </c>
      <c r="Y4662">
        <v>0.5</v>
      </c>
      <c r="Z4662">
        <v>0.37</v>
      </c>
      <c r="AA4662">
        <v>10</v>
      </c>
      <c r="AB4662">
        <v>1.46</v>
      </c>
      <c r="AC4662">
        <v>1640</v>
      </c>
      <c r="AD4662">
        <v>1</v>
      </c>
      <c r="AE4662">
        <v>0.43</v>
      </c>
      <c r="AF4662">
        <v>48</v>
      </c>
      <c r="AH4662">
        <v>15</v>
      </c>
      <c r="AI4662">
        <v>1</v>
      </c>
      <c r="AJ4662">
        <v>19</v>
      </c>
      <c r="AK4662">
        <v>20</v>
      </c>
      <c r="AL4662">
        <v>0.17</v>
      </c>
      <c r="AM4662">
        <v>5</v>
      </c>
      <c r="AN4662">
        <v>5</v>
      </c>
      <c r="AO4662">
        <v>118</v>
      </c>
      <c r="AP4662">
        <v>5</v>
      </c>
      <c r="AQ4662">
        <v>160</v>
      </c>
    </row>
    <row r="4663" spans="1:43" hidden="1" x14ac:dyDescent="0.25">
      <c r="A4663" t="s">
        <v>17387</v>
      </c>
      <c r="B4663" t="s">
        <v>17388</v>
      </c>
      <c r="C4663" s="1" t="str">
        <f t="shared" si="337"/>
        <v>21:0120</v>
      </c>
      <c r="D4663" s="1" t="str">
        <f t="shared" si="338"/>
        <v>21:0003</v>
      </c>
      <c r="E4663" t="s">
        <v>17389</v>
      </c>
      <c r="F4663" t="s">
        <v>17390</v>
      </c>
      <c r="H4663">
        <v>48.667081400000001</v>
      </c>
      <c r="I4663">
        <v>-56.529277999999998</v>
      </c>
      <c r="J4663" s="1" t="str">
        <f t="shared" si="340"/>
        <v>Till</v>
      </c>
      <c r="K4663" s="1" t="str">
        <f t="shared" si="339"/>
        <v>&lt;2 micron</v>
      </c>
      <c r="L4663">
        <v>0.1</v>
      </c>
      <c r="M4663">
        <v>4.95</v>
      </c>
      <c r="N4663">
        <v>68</v>
      </c>
      <c r="O4663">
        <v>100</v>
      </c>
      <c r="P4663">
        <v>0.25</v>
      </c>
      <c r="Q4663">
        <v>1</v>
      </c>
      <c r="R4663">
        <v>0.38</v>
      </c>
      <c r="S4663">
        <v>1</v>
      </c>
      <c r="T4663">
        <v>68</v>
      </c>
      <c r="U4663">
        <v>40</v>
      </c>
      <c r="V4663">
        <v>293</v>
      </c>
      <c r="W4663">
        <v>8.5</v>
      </c>
      <c r="X4663">
        <v>20</v>
      </c>
      <c r="Y4663">
        <v>0.5</v>
      </c>
      <c r="Z4663">
        <v>0.28999999999999998</v>
      </c>
      <c r="AA4663">
        <v>30</v>
      </c>
      <c r="AB4663">
        <v>1.5</v>
      </c>
      <c r="AC4663">
        <v>3185</v>
      </c>
      <c r="AD4663">
        <v>4</v>
      </c>
      <c r="AE4663">
        <v>0.23</v>
      </c>
      <c r="AF4663">
        <v>81</v>
      </c>
      <c r="AH4663">
        <v>42</v>
      </c>
      <c r="AI4663">
        <v>2</v>
      </c>
      <c r="AJ4663">
        <v>27</v>
      </c>
      <c r="AK4663">
        <v>24</v>
      </c>
      <c r="AL4663">
        <v>0.16</v>
      </c>
      <c r="AM4663">
        <v>5</v>
      </c>
      <c r="AN4663">
        <v>5</v>
      </c>
      <c r="AO4663">
        <v>133</v>
      </c>
      <c r="AP4663">
        <v>5</v>
      </c>
      <c r="AQ4663">
        <v>268</v>
      </c>
    </row>
    <row r="4664" spans="1:43" hidden="1" x14ac:dyDescent="0.25">
      <c r="A4664" t="s">
        <v>17391</v>
      </c>
      <c r="B4664" t="s">
        <v>17392</v>
      </c>
      <c r="C4664" s="1" t="str">
        <f t="shared" si="337"/>
        <v>21:0120</v>
      </c>
      <c r="D4664" s="1" t="str">
        <f t="shared" si="338"/>
        <v>21:0003</v>
      </c>
      <c r="E4664" t="s">
        <v>17393</v>
      </c>
      <c r="F4664" t="s">
        <v>17394</v>
      </c>
      <c r="H4664">
        <v>48.654183400000001</v>
      </c>
      <c r="I4664">
        <v>-56.521116399999997</v>
      </c>
      <c r="J4664" s="1" t="str">
        <f t="shared" si="340"/>
        <v>Till</v>
      </c>
      <c r="K4664" s="1" t="str">
        <f t="shared" si="339"/>
        <v>&lt;2 micron</v>
      </c>
      <c r="L4664">
        <v>0.1</v>
      </c>
      <c r="M4664">
        <v>5.49</v>
      </c>
      <c r="N4664">
        <v>34</v>
      </c>
      <c r="O4664">
        <v>120</v>
      </c>
      <c r="P4664">
        <v>0.25</v>
      </c>
      <c r="Q4664">
        <v>1</v>
      </c>
      <c r="R4664">
        <v>0.23</v>
      </c>
      <c r="S4664">
        <v>0.5</v>
      </c>
      <c r="T4664">
        <v>24</v>
      </c>
      <c r="U4664">
        <v>49</v>
      </c>
      <c r="V4664">
        <v>104</v>
      </c>
      <c r="W4664">
        <v>7.24</v>
      </c>
      <c r="X4664">
        <v>10</v>
      </c>
      <c r="Y4664">
        <v>0.5</v>
      </c>
      <c r="Z4664">
        <v>0.33</v>
      </c>
      <c r="AA4664">
        <v>10</v>
      </c>
      <c r="AB4664">
        <v>1.76</v>
      </c>
      <c r="AC4664">
        <v>1365</v>
      </c>
      <c r="AD4664">
        <v>1</v>
      </c>
      <c r="AE4664">
        <v>0.38</v>
      </c>
      <c r="AF4664">
        <v>35</v>
      </c>
      <c r="AH4664">
        <v>12</v>
      </c>
      <c r="AI4664">
        <v>2</v>
      </c>
      <c r="AJ4664">
        <v>23</v>
      </c>
      <c r="AK4664">
        <v>22</v>
      </c>
      <c r="AL4664">
        <v>0.16</v>
      </c>
      <c r="AM4664">
        <v>5</v>
      </c>
      <c r="AN4664">
        <v>5</v>
      </c>
      <c r="AO4664">
        <v>134</v>
      </c>
      <c r="AP4664">
        <v>5</v>
      </c>
      <c r="AQ4664">
        <v>156</v>
      </c>
    </row>
    <row r="4665" spans="1:43" hidden="1" x14ac:dyDescent="0.25">
      <c r="A4665" t="s">
        <v>17395</v>
      </c>
      <c r="B4665" t="s">
        <v>17396</v>
      </c>
      <c r="C4665" s="1" t="str">
        <f t="shared" si="337"/>
        <v>21:0120</v>
      </c>
      <c r="D4665" s="1" t="str">
        <f t="shared" si="338"/>
        <v>21:0003</v>
      </c>
      <c r="E4665" t="s">
        <v>17397</v>
      </c>
      <c r="F4665" t="s">
        <v>17398</v>
      </c>
      <c r="H4665">
        <v>48.641499699999997</v>
      </c>
      <c r="I4665">
        <v>-56.500334799999997</v>
      </c>
      <c r="J4665" s="1" t="str">
        <f t="shared" si="340"/>
        <v>Till</v>
      </c>
      <c r="K4665" s="1" t="str">
        <f t="shared" si="339"/>
        <v>&lt;2 micron</v>
      </c>
      <c r="L4665">
        <v>0.1</v>
      </c>
      <c r="M4665">
        <v>5.09</v>
      </c>
      <c r="N4665">
        <v>38</v>
      </c>
      <c r="O4665">
        <v>120</v>
      </c>
      <c r="P4665">
        <v>0.25</v>
      </c>
      <c r="Q4665">
        <v>1</v>
      </c>
      <c r="R4665">
        <v>0.18</v>
      </c>
      <c r="S4665">
        <v>1</v>
      </c>
      <c r="T4665">
        <v>33</v>
      </c>
      <c r="U4665">
        <v>47</v>
      </c>
      <c r="V4665">
        <v>154</v>
      </c>
      <c r="W4665">
        <v>7.73</v>
      </c>
      <c r="X4665">
        <v>10</v>
      </c>
      <c r="Y4665">
        <v>0.5</v>
      </c>
      <c r="Z4665">
        <v>0.46</v>
      </c>
      <c r="AA4665">
        <v>20</v>
      </c>
      <c r="AB4665">
        <v>1.66</v>
      </c>
      <c r="AC4665">
        <v>2135</v>
      </c>
      <c r="AD4665">
        <v>3</v>
      </c>
      <c r="AE4665">
        <v>0.3</v>
      </c>
      <c r="AF4665">
        <v>48</v>
      </c>
      <c r="AH4665">
        <v>21</v>
      </c>
      <c r="AI4665">
        <v>1</v>
      </c>
      <c r="AJ4665">
        <v>21</v>
      </c>
      <c r="AK4665">
        <v>18</v>
      </c>
      <c r="AL4665">
        <v>0.13</v>
      </c>
      <c r="AM4665">
        <v>5</v>
      </c>
      <c r="AN4665">
        <v>5</v>
      </c>
      <c r="AO4665">
        <v>126</v>
      </c>
      <c r="AP4665">
        <v>5</v>
      </c>
      <c r="AQ4665">
        <v>194</v>
      </c>
    </row>
    <row r="4666" spans="1:43" hidden="1" x14ac:dyDescent="0.25">
      <c r="A4666" t="s">
        <v>17399</v>
      </c>
      <c r="B4666" t="s">
        <v>17400</v>
      </c>
      <c r="C4666" s="1" t="str">
        <f t="shared" si="337"/>
        <v>21:0120</v>
      </c>
      <c r="D4666" s="1" t="str">
        <f t="shared" si="338"/>
        <v>21:0003</v>
      </c>
      <c r="E4666" t="s">
        <v>17401</v>
      </c>
      <c r="F4666" t="s">
        <v>17402</v>
      </c>
      <c r="H4666">
        <v>48.862068999999998</v>
      </c>
      <c r="I4666">
        <v>-56.286335399999999</v>
      </c>
      <c r="J4666" s="1" t="str">
        <f t="shared" si="340"/>
        <v>Till</v>
      </c>
      <c r="K4666" s="1" t="str">
        <f t="shared" si="339"/>
        <v>&lt;2 micron</v>
      </c>
      <c r="L4666">
        <v>0.1</v>
      </c>
      <c r="M4666">
        <v>6.3</v>
      </c>
      <c r="N4666">
        <v>54</v>
      </c>
      <c r="O4666">
        <v>110</v>
      </c>
      <c r="P4666">
        <v>0.25</v>
      </c>
      <c r="Q4666">
        <v>1</v>
      </c>
      <c r="R4666">
        <v>0.2</v>
      </c>
      <c r="S4666">
        <v>0.5</v>
      </c>
      <c r="T4666">
        <v>21</v>
      </c>
      <c r="U4666">
        <v>56</v>
      </c>
      <c r="V4666">
        <v>100</v>
      </c>
      <c r="W4666">
        <v>6.18</v>
      </c>
      <c r="X4666">
        <v>10</v>
      </c>
      <c r="Y4666">
        <v>0.5</v>
      </c>
      <c r="Z4666">
        <v>0.22</v>
      </c>
      <c r="AA4666">
        <v>20</v>
      </c>
      <c r="AB4666">
        <v>0.98</v>
      </c>
      <c r="AC4666">
        <v>2135</v>
      </c>
      <c r="AD4666">
        <v>3</v>
      </c>
      <c r="AE4666">
        <v>0.83</v>
      </c>
      <c r="AF4666">
        <v>49</v>
      </c>
      <c r="AH4666">
        <v>23</v>
      </c>
      <c r="AI4666">
        <v>1</v>
      </c>
      <c r="AJ4666">
        <v>15</v>
      </c>
      <c r="AK4666">
        <v>16</v>
      </c>
      <c r="AL4666">
        <v>0.1</v>
      </c>
      <c r="AM4666">
        <v>5</v>
      </c>
      <c r="AN4666">
        <v>5</v>
      </c>
      <c r="AO4666">
        <v>99</v>
      </c>
      <c r="AP4666">
        <v>5</v>
      </c>
      <c r="AQ4666">
        <v>98</v>
      </c>
    </row>
    <row r="4667" spans="1:43" hidden="1" x14ac:dyDescent="0.25">
      <c r="A4667" t="s">
        <v>17403</v>
      </c>
      <c r="B4667" t="s">
        <v>17404</v>
      </c>
      <c r="C4667" s="1" t="str">
        <f t="shared" si="337"/>
        <v>21:0120</v>
      </c>
      <c r="D4667" s="1" t="str">
        <f t="shared" si="338"/>
        <v>21:0003</v>
      </c>
      <c r="E4667" t="s">
        <v>17405</v>
      </c>
      <c r="F4667" t="s">
        <v>17406</v>
      </c>
      <c r="H4667">
        <v>48.857092299999998</v>
      </c>
      <c r="I4667">
        <v>-56.281634500000003</v>
      </c>
      <c r="J4667" s="1" t="str">
        <f t="shared" si="340"/>
        <v>Till</v>
      </c>
      <c r="K4667" s="1" t="str">
        <f t="shared" si="339"/>
        <v>&lt;2 micron</v>
      </c>
      <c r="L4667">
        <v>0.1</v>
      </c>
      <c r="M4667">
        <v>6.27</v>
      </c>
      <c r="N4667">
        <v>24</v>
      </c>
      <c r="O4667">
        <v>140</v>
      </c>
      <c r="P4667">
        <v>0.25</v>
      </c>
      <c r="Q4667">
        <v>1</v>
      </c>
      <c r="R4667">
        <v>0.22</v>
      </c>
      <c r="S4667">
        <v>1</v>
      </c>
      <c r="T4667">
        <v>44</v>
      </c>
      <c r="U4667">
        <v>44</v>
      </c>
      <c r="V4667">
        <v>185</v>
      </c>
      <c r="W4667">
        <v>7</v>
      </c>
      <c r="X4667">
        <v>40</v>
      </c>
      <c r="Y4667">
        <v>0.5</v>
      </c>
      <c r="Z4667">
        <v>0.33</v>
      </c>
      <c r="AA4667">
        <v>30</v>
      </c>
      <c r="AB4667">
        <v>1.3</v>
      </c>
      <c r="AC4667">
        <v>2675</v>
      </c>
      <c r="AD4667">
        <v>0.5</v>
      </c>
      <c r="AE4667">
        <v>0.76</v>
      </c>
      <c r="AF4667">
        <v>100</v>
      </c>
      <c r="AH4667">
        <v>52</v>
      </c>
      <c r="AI4667">
        <v>1</v>
      </c>
      <c r="AJ4667">
        <v>25</v>
      </c>
      <c r="AK4667">
        <v>18</v>
      </c>
      <c r="AL4667">
        <v>0.03</v>
      </c>
      <c r="AM4667">
        <v>5</v>
      </c>
      <c r="AN4667">
        <v>5</v>
      </c>
      <c r="AO4667">
        <v>123</v>
      </c>
      <c r="AP4667">
        <v>5</v>
      </c>
      <c r="AQ4667">
        <v>204</v>
      </c>
    </row>
    <row r="4668" spans="1:43" hidden="1" x14ac:dyDescent="0.25">
      <c r="A4668" t="s">
        <v>17407</v>
      </c>
      <c r="B4668" t="s">
        <v>17408</v>
      </c>
      <c r="C4668" s="1" t="str">
        <f t="shared" si="337"/>
        <v>21:0120</v>
      </c>
      <c r="D4668" s="1" t="str">
        <f t="shared" si="338"/>
        <v>21:0003</v>
      </c>
      <c r="E4668" t="s">
        <v>17409</v>
      </c>
      <c r="F4668" t="s">
        <v>17410</v>
      </c>
      <c r="H4668">
        <v>48.8587013</v>
      </c>
      <c r="I4668">
        <v>-56.324281200000001</v>
      </c>
      <c r="J4668" s="1" t="str">
        <f t="shared" si="340"/>
        <v>Till</v>
      </c>
      <c r="K4668" s="1" t="str">
        <f t="shared" si="339"/>
        <v>&lt;2 micron</v>
      </c>
      <c r="L4668">
        <v>0.1</v>
      </c>
      <c r="M4668">
        <v>5.42</v>
      </c>
      <c r="N4668">
        <v>34</v>
      </c>
      <c r="O4668">
        <v>130</v>
      </c>
      <c r="P4668">
        <v>0.25</v>
      </c>
      <c r="Q4668">
        <v>1</v>
      </c>
      <c r="R4668">
        <v>0.19</v>
      </c>
      <c r="S4668">
        <v>0.5</v>
      </c>
      <c r="T4668">
        <v>26</v>
      </c>
      <c r="U4668">
        <v>40</v>
      </c>
      <c r="V4668">
        <v>135</v>
      </c>
      <c r="W4668">
        <v>5.88</v>
      </c>
      <c r="X4668">
        <v>10</v>
      </c>
      <c r="Y4668">
        <v>0.5</v>
      </c>
      <c r="Z4668">
        <v>0.3</v>
      </c>
      <c r="AA4668">
        <v>20</v>
      </c>
      <c r="AB4668">
        <v>1.17</v>
      </c>
      <c r="AC4668">
        <v>2815</v>
      </c>
      <c r="AD4668">
        <v>1</v>
      </c>
      <c r="AE4668">
        <v>0.35</v>
      </c>
      <c r="AF4668">
        <v>62</v>
      </c>
      <c r="AH4668">
        <v>20</v>
      </c>
      <c r="AI4668">
        <v>1</v>
      </c>
      <c r="AJ4668">
        <v>21</v>
      </c>
      <c r="AK4668">
        <v>16</v>
      </c>
      <c r="AL4668">
        <v>0.12</v>
      </c>
      <c r="AM4668">
        <v>5</v>
      </c>
      <c r="AN4668">
        <v>5</v>
      </c>
      <c r="AO4668">
        <v>90</v>
      </c>
      <c r="AP4668">
        <v>5</v>
      </c>
      <c r="AQ4668">
        <v>138</v>
      </c>
    </row>
    <row r="4669" spans="1:43" hidden="1" x14ac:dyDescent="0.25">
      <c r="A4669" t="s">
        <v>17411</v>
      </c>
      <c r="B4669" t="s">
        <v>17412</v>
      </c>
      <c r="C4669" s="1" t="str">
        <f t="shared" si="337"/>
        <v>21:0120</v>
      </c>
      <c r="D4669" s="1" t="str">
        <f t="shared" si="338"/>
        <v>21:0003</v>
      </c>
      <c r="E4669" t="s">
        <v>17413</v>
      </c>
      <c r="F4669" t="s">
        <v>17414</v>
      </c>
      <c r="H4669">
        <v>48.697967800000001</v>
      </c>
      <c r="I4669">
        <v>-56.7754786</v>
      </c>
      <c r="J4669" s="1" t="str">
        <f t="shared" si="340"/>
        <v>Till</v>
      </c>
      <c r="K4669" s="1" t="str">
        <f t="shared" si="339"/>
        <v>&lt;2 micron</v>
      </c>
      <c r="L4669">
        <v>0.1</v>
      </c>
      <c r="M4669">
        <v>4.95</v>
      </c>
      <c r="N4669">
        <v>138</v>
      </c>
      <c r="O4669">
        <v>160</v>
      </c>
      <c r="P4669">
        <v>0.25</v>
      </c>
      <c r="Q4669">
        <v>1</v>
      </c>
      <c r="R4669">
        <v>0.13</v>
      </c>
      <c r="S4669">
        <v>0.5</v>
      </c>
      <c r="T4669">
        <v>20</v>
      </c>
      <c r="U4669">
        <v>29</v>
      </c>
      <c r="V4669">
        <v>128</v>
      </c>
      <c r="W4669">
        <v>5.47</v>
      </c>
      <c r="X4669">
        <v>10</v>
      </c>
      <c r="Y4669">
        <v>0.5</v>
      </c>
      <c r="Z4669">
        <v>0.37</v>
      </c>
      <c r="AA4669">
        <v>10</v>
      </c>
      <c r="AB4669">
        <v>1.47</v>
      </c>
      <c r="AC4669">
        <v>1410</v>
      </c>
      <c r="AD4669">
        <v>1</v>
      </c>
      <c r="AE4669">
        <v>0.73</v>
      </c>
      <c r="AF4669">
        <v>32</v>
      </c>
      <c r="AH4669">
        <v>42</v>
      </c>
      <c r="AI4669">
        <v>1</v>
      </c>
      <c r="AJ4669">
        <v>17</v>
      </c>
      <c r="AK4669">
        <v>19</v>
      </c>
      <c r="AL4669">
        <v>0.06</v>
      </c>
      <c r="AM4669">
        <v>5</v>
      </c>
      <c r="AN4669">
        <v>5</v>
      </c>
      <c r="AO4669">
        <v>67</v>
      </c>
      <c r="AP4669">
        <v>5</v>
      </c>
      <c r="AQ4669">
        <v>282</v>
      </c>
    </row>
    <row r="4670" spans="1:43" hidden="1" x14ac:dyDescent="0.25">
      <c r="A4670" t="s">
        <v>17415</v>
      </c>
      <c r="B4670" t="s">
        <v>17416</v>
      </c>
      <c r="C4670" s="1" t="str">
        <f t="shared" si="337"/>
        <v>21:0120</v>
      </c>
      <c r="D4670" s="1" t="str">
        <f t="shared" si="338"/>
        <v>21:0003</v>
      </c>
      <c r="E4670" t="s">
        <v>17417</v>
      </c>
      <c r="F4670" t="s">
        <v>17418</v>
      </c>
      <c r="H4670">
        <v>48.701736699999998</v>
      </c>
      <c r="I4670">
        <v>-56.771386</v>
      </c>
      <c r="J4670" s="1" t="str">
        <f t="shared" si="340"/>
        <v>Till</v>
      </c>
      <c r="K4670" s="1" t="str">
        <f t="shared" si="339"/>
        <v>&lt;2 micron</v>
      </c>
      <c r="L4670">
        <v>0.1</v>
      </c>
      <c r="M4670">
        <v>4.41</v>
      </c>
      <c r="N4670">
        <v>130</v>
      </c>
      <c r="O4670">
        <v>170</v>
      </c>
      <c r="P4670">
        <v>0.25</v>
      </c>
      <c r="Q4670">
        <v>1</v>
      </c>
      <c r="R4670">
        <v>0.22</v>
      </c>
      <c r="S4670">
        <v>0.25</v>
      </c>
      <c r="T4670">
        <v>27</v>
      </c>
      <c r="U4670">
        <v>33</v>
      </c>
      <c r="V4670">
        <v>153</v>
      </c>
      <c r="W4670">
        <v>5.79</v>
      </c>
      <c r="X4670">
        <v>10</v>
      </c>
      <c r="Y4670">
        <v>0.5</v>
      </c>
      <c r="Z4670">
        <v>0.32</v>
      </c>
      <c r="AA4670">
        <v>20</v>
      </c>
      <c r="AB4670">
        <v>1.67</v>
      </c>
      <c r="AC4670">
        <v>1695</v>
      </c>
      <c r="AD4670">
        <v>1</v>
      </c>
      <c r="AE4670">
        <v>0.51</v>
      </c>
      <c r="AF4670">
        <v>36</v>
      </c>
      <c r="AH4670">
        <v>42</v>
      </c>
      <c r="AI4670">
        <v>1</v>
      </c>
      <c r="AJ4670">
        <v>18</v>
      </c>
      <c r="AK4670">
        <v>21</v>
      </c>
      <c r="AL4670">
        <v>0.08</v>
      </c>
      <c r="AM4670">
        <v>5</v>
      </c>
      <c r="AN4670">
        <v>5</v>
      </c>
      <c r="AO4670">
        <v>72</v>
      </c>
      <c r="AP4670">
        <v>5</v>
      </c>
      <c r="AQ4670">
        <v>216</v>
      </c>
    </row>
    <row r="4671" spans="1:43" hidden="1" x14ac:dyDescent="0.25">
      <c r="A4671" t="s">
        <v>17419</v>
      </c>
      <c r="B4671" t="s">
        <v>17420</v>
      </c>
      <c r="C4671" s="1" t="str">
        <f t="shared" si="337"/>
        <v>21:0120</v>
      </c>
      <c r="D4671" s="1" t="str">
        <f t="shared" si="338"/>
        <v>21:0003</v>
      </c>
      <c r="E4671" t="s">
        <v>17421</v>
      </c>
      <c r="F4671" t="s">
        <v>17422</v>
      </c>
      <c r="H4671">
        <v>48.709358199999997</v>
      </c>
      <c r="I4671">
        <v>-56.7604811</v>
      </c>
      <c r="J4671" s="1" t="str">
        <f t="shared" si="340"/>
        <v>Till</v>
      </c>
      <c r="K4671" s="1" t="str">
        <f t="shared" si="339"/>
        <v>&lt;2 micron</v>
      </c>
      <c r="L4671">
        <v>0.1</v>
      </c>
      <c r="M4671">
        <v>6.95</v>
      </c>
      <c r="N4671">
        <v>178</v>
      </c>
      <c r="O4671">
        <v>180</v>
      </c>
      <c r="P4671">
        <v>0.25</v>
      </c>
      <c r="Q4671">
        <v>1</v>
      </c>
      <c r="R4671">
        <v>0.14000000000000001</v>
      </c>
      <c r="S4671">
        <v>1</v>
      </c>
      <c r="T4671">
        <v>19</v>
      </c>
      <c r="U4671">
        <v>48</v>
      </c>
      <c r="V4671">
        <v>168</v>
      </c>
      <c r="W4671">
        <v>5.55</v>
      </c>
      <c r="X4671">
        <v>10</v>
      </c>
      <c r="Y4671">
        <v>0.5</v>
      </c>
      <c r="Z4671">
        <v>0.28000000000000003</v>
      </c>
      <c r="AA4671">
        <v>10</v>
      </c>
      <c r="AB4671">
        <v>1.19</v>
      </c>
      <c r="AC4671">
        <v>1430</v>
      </c>
      <c r="AD4671">
        <v>0.5</v>
      </c>
      <c r="AE4671">
        <v>1.1100000000000001</v>
      </c>
      <c r="AF4671">
        <v>52</v>
      </c>
      <c r="AH4671">
        <v>38</v>
      </c>
      <c r="AI4671">
        <v>1</v>
      </c>
      <c r="AJ4671">
        <v>19</v>
      </c>
      <c r="AK4671">
        <v>13</v>
      </c>
      <c r="AL4671">
        <v>0.08</v>
      </c>
      <c r="AM4671">
        <v>5</v>
      </c>
      <c r="AN4671">
        <v>5</v>
      </c>
      <c r="AO4671">
        <v>79</v>
      </c>
      <c r="AP4671">
        <v>5</v>
      </c>
      <c r="AQ4671">
        <v>136</v>
      </c>
    </row>
    <row r="4672" spans="1:43" hidden="1" x14ac:dyDescent="0.25">
      <c r="A4672" t="s">
        <v>17423</v>
      </c>
      <c r="B4672" t="s">
        <v>17424</v>
      </c>
      <c r="C4672" s="1" t="str">
        <f t="shared" si="337"/>
        <v>21:0120</v>
      </c>
      <c r="D4672" s="1" t="str">
        <f t="shared" si="338"/>
        <v>21:0003</v>
      </c>
      <c r="E4672" t="s">
        <v>17425</v>
      </c>
      <c r="F4672" t="s">
        <v>17426</v>
      </c>
      <c r="H4672">
        <v>48.692029900000001</v>
      </c>
      <c r="I4672">
        <v>-56.752411600000002</v>
      </c>
      <c r="J4672" s="1" t="str">
        <f t="shared" si="340"/>
        <v>Till</v>
      </c>
      <c r="K4672" s="1" t="str">
        <f t="shared" si="339"/>
        <v>&lt;2 micron</v>
      </c>
      <c r="L4672">
        <v>0.1</v>
      </c>
      <c r="M4672">
        <v>5.15</v>
      </c>
      <c r="N4672">
        <v>96</v>
      </c>
      <c r="O4672">
        <v>220</v>
      </c>
      <c r="P4672">
        <v>0.25</v>
      </c>
      <c r="Q4672">
        <v>1</v>
      </c>
      <c r="R4672">
        <v>0.23</v>
      </c>
      <c r="S4672">
        <v>1.5</v>
      </c>
      <c r="T4672">
        <v>43</v>
      </c>
      <c r="U4672">
        <v>37</v>
      </c>
      <c r="V4672">
        <v>159</v>
      </c>
      <c r="W4672">
        <v>6.44</v>
      </c>
      <c r="X4672">
        <v>10</v>
      </c>
      <c r="Y4672">
        <v>0.5</v>
      </c>
      <c r="Z4672">
        <v>0.32</v>
      </c>
      <c r="AA4672">
        <v>20</v>
      </c>
      <c r="AB4672">
        <v>1.49</v>
      </c>
      <c r="AC4672">
        <v>2255</v>
      </c>
      <c r="AD4672">
        <v>0.5</v>
      </c>
      <c r="AE4672">
        <v>0.66</v>
      </c>
      <c r="AF4672">
        <v>83</v>
      </c>
      <c r="AH4672">
        <v>43</v>
      </c>
      <c r="AI4672">
        <v>2</v>
      </c>
      <c r="AJ4672">
        <v>19</v>
      </c>
      <c r="AK4672">
        <v>22</v>
      </c>
      <c r="AL4672">
        <v>7.0000000000000007E-2</v>
      </c>
      <c r="AM4672">
        <v>5</v>
      </c>
      <c r="AN4672">
        <v>5</v>
      </c>
      <c r="AO4672">
        <v>78</v>
      </c>
      <c r="AP4672">
        <v>5</v>
      </c>
      <c r="AQ4672">
        <v>286</v>
      </c>
    </row>
    <row r="4673" spans="1:43" hidden="1" x14ac:dyDescent="0.25">
      <c r="A4673" t="s">
        <v>17427</v>
      </c>
      <c r="B4673" t="s">
        <v>17428</v>
      </c>
      <c r="C4673" s="1" t="str">
        <f t="shared" si="337"/>
        <v>21:0120</v>
      </c>
      <c r="D4673" s="1" t="str">
        <f t="shared" si="338"/>
        <v>21:0003</v>
      </c>
      <c r="E4673" t="s">
        <v>17429</v>
      </c>
      <c r="F4673" t="s">
        <v>17430</v>
      </c>
      <c r="H4673">
        <v>48.595357499999999</v>
      </c>
      <c r="I4673">
        <v>-56.644666100000002</v>
      </c>
      <c r="J4673" s="1" t="str">
        <f t="shared" si="340"/>
        <v>Till</v>
      </c>
      <c r="K4673" s="1" t="str">
        <f t="shared" si="339"/>
        <v>&lt;2 micron</v>
      </c>
      <c r="L4673">
        <v>0.1</v>
      </c>
      <c r="M4673">
        <v>4.7300000000000004</v>
      </c>
      <c r="N4673">
        <v>62</v>
      </c>
      <c r="O4673">
        <v>170</v>
      </c>
      <c r="P4673">
        <v>0.25</v>
      </c>
      <c r="Q4673">
        <v>1</v>
      </c>
      <c r="R4673">
        <v>0.27</v>
      </c>
      <c r="S4673">
        <v>1</v>
      </c>
      <c r="T4673">
        <v>33</v>
      </c>
      <c r="U4673">
        <v>42</v>
      </c>
      <c r="V4673">
        <v>171</v>
      </c>
      <c r="W4673">
        <v>7.07</v>
      </c>
      <c r="X4673">
        <v>10</v>
      </c>
      <c r="Y4673">
        <v>0.5</v>
      </c>
      <c r="Z4673">
        <v>0.49</v>
      </c>
      <c r="AA4673">
        <v>20</v>
      </c>
      <c r="AB4673">
        <v>1.47</v>
      </c>
      <c r="AC4673">
        <v>1850</v>
      </c>
      <c r="AD4673">
        <v>1</v>
      </c>
      <c r="AE4673">
        <v>1.47</v>
      </c>
      <c r="AF4673">
        <v>50</v>
      </c>
      <c r="AH4673">
        <v>22</v>
      </c>
      <c r="AI4673">
        <v>1</v>
      </c>
      <c r="AJ4673">
        <v>19</v>
      </c>
      <c r="AK4673">
        <v>23</v>
      </c>
      <c r="AL4673">
        <v>0.01</v>
      </c>
      <c r="AM4673">
        <v>5</v>
      </c>
      <c r="AN4673">
        <v>5</v>
      </c>
      <c r="AO4673">
        <v>111</v>
      </c>
      <c r="AP4673">
        <v>5</v>
      </c>
      <c r="AQ4673">
        <v>216</v>
      </c>
    </row>
    <row r="4674" spans="1:43" hidden="1" x14ac:dyDescent="0.25">
      <c r="A4674" t="s">
        <v>17431</v>
      </c>
      <c r="B4674" t="s">
        <v>17432</v>
      </c>
      <c r="C4674" s="1" t="str">
        <f t="shared" si="337"/>
        <v>21:0120</v>
      </c>
      <c r="D4674" s="1" t="str">
        <f t="shared" si="338"/>
        <v>21:0003</v>
      </c>
      <c r="E4674" t="s">
        <v>17433</v>
      </c>
      <c r="F4674" t="s">
        <v>17434</v>
      </c>
      <c r="H4674">
        <v>48.5510685</v>
      </c>
      <c r="I4674">
        <v>-56.608259400000001</v>
      </c>
      <c r="J4674" s="1" t="str">
        <f t="shared" si="340"/>
        <v>Till</v>
      </c>
      <c r="K4674" s="1" t="str">
        <f t="shared" si="339"/>
        <v>&lt;2 micron</v>
      </c>
      <c r="L4674">
        <v>0.1</v>
      </c>
      <c r="M4674">
        <v>6.16</v>
      </c>
      <c r="N4674">
        <v>22</v>
      </c>
      <c r="O4674">
        <v>140</v>
      </c>
      <c r="P4674">
        <v>0.25</v>
      </c>
      <c r="Q4674">
        <v>1</v>
      </c>
      <c r="R4674">
        <v>0.3</v>
      </c>
      <c r="S4674">
        <v>1</v>
      </c>
      <c r="T4674">
        <v>23</v>
      </c>
      <c r="U4674">
        <v>72</v>
      </c>
      <c r="V4674">
        <v>205</v>
      </c>
      <c r="W4674">
        <v>7.32</v>
      </c>
      <c r="X4674">
        <v>10</v>
      </c>
      <c r="Y4674">
        <v>0.5</v>
      </c>
      <c r="Z4674">
        <v>0.34</v>
      </c>
      <c r="AA4674">
        <v>20</v>
      </c>
      <c r="AB4674">
        <v>2.09</v>
      </c>
      <c r="AC4674">
        <v>1565</v>
      </c>
      <c r="AD4674">
        <v>0.5</v>
      </c>
      <c r="AE4674">
        <v>0.44</v>
      </c>
      <c r="AF4674">
        <v>53</v>
      </c>
      <c r="AH4674">
        <v>10</v>
      </c>
      <c r="AI4674">
        <v>1</v>
      </c>
      <c r="AJ4674">
        <v>25</v>
      </c>
      <c r="AK4674">
        <v>22</v>
      </c>
      <c r="AL4674">
        <v>0.15</v>
      </c>
      <c r="AM4674">
        <v>5</v>
      </c>
      <c r="AN4674">
        <v>5</v>
      </c>
      <c r="AO4674">
        <v>141</v>
      </c>
      <c r="AP4674">
        <v>5</v>
      </c>
      <c r="AQ4674">
        <v>122</v>
      </c>
    </row>
    <row r="4675" spans="1:43" hidden="1" x14ac:dyDescent="0.25">
      <c r="A4675" t="s">
        <v>17435</v>
      </c>
      <c r="B4675" t="s">
        <v>17436</v>
      </c>
      <c r="C4675" s="1" t="str">
        <f t="shared" si="337"/>
        <v>21:0120</v>
      </c>
      <c r="D4675" s="1" t="str">
        <f t="shared" si="338"/>
        <v>21:0003</v>
      </c>
      <c r="E4675" t="s">
        <v>17437</v>
      </c>
      <c r="F4675" t="s">
        <v>17438</v>
      </c>
      <c r="H4675">
        <v>48.754446600000001</v>
      </c>
      <c r="I4675">
        <v>-56.633755299999997</v>
      </c>
      <c r="J4675" s="1" t="str">
        <f t="shared" si="340"/>
        <v>Till</v>
      </c>
      <c r="K4675" s="1" t="str">
        <f t="shared" si="339"/>
        <v>&lt;2 micron</v>
      </c>
      <c r="L4675">
        <v>0.1</v>
      </c>
      <c r="M4675">
        <v>5.52</v>
      </c>
      <c r="N4675">
        <v>42</v>
      </c>
      <c r="O4675">
        <v>200</v>
      </c>
      <c r="P4675">
        <v>0.25</v>
      </c>
      <c r="Q4675">
        <v>1</v>
      </c>
      <c r="R4675">
        <v>0.38</v>
      </c>
      <c r="S4675">
        <v>1.5</v>
      </c>
      <c r="T4675">
        <v>30</v>
      </c>
      <c r="U4675">
        <v>98</v>
      </c>
      <c r="V4675">
        <v>187</v>
      </c>
      <c r="W4675">
        <v>6.16</v>
      </c>
      <c r="X4675">
        <v>10</v>
      </c>
      <c r="Y4675">
        <v>0.5</v>
      </c>
      <c r="Z4675">
        <v>0.3</v>
      </c>
      <c r="AA4675">
        <v>30</v>
      </c>
      <c r="AB4675">
        <v>1.75</v>
      </c>
      <c r="AC4675">
        <v>2025</v>
      </c>
      <c r="AD4675">
        <v>0.5</v>
      </c>
      <c r="AE4675">
        <v>0.75</v>
      </c>
      <c r="AF4675">
        <v>63</v>
      </c>
      <c r="AH4675">
        <v>35</v>
      </c>
      <c r="AI4675">
        <v>2</v>
      </c>
      <c r="AJ4675">
        <v>23</v>
      </c>
      <c r="AK4675">
        <v>30</v>
      </c>
      <c r="AL4675">
        <v>0.1</v>
      </c>
      <c r="AM4675">
        <v>5</v>
      </c>
      <c r="AN4675">
        <v>5</v>
      </c>
      <c r="AO4675">
        <v>103</v>
      </c>
      <c r="AP4675">
        <v>5</v>
      </c>
      <c r="AQ4675">
        <v>124</v>
      </c>
    </row>
    <row r="4676" spans="1:43" hidden="1" x14ac:dyDescent="0.25">
      <c r="A4676" t="s">
        <v>17439</v>
      </c>
      <c r="B4676" t="s">
        <v>17440</v>
      </c>
      <c r="C4676" s="1" t="str">
        <f t="shared" si="337"/>
        <v>21:0120</v>
      </c>
      <c r="D4676" s="1" t="str">
        <f t="shared" si="338"/>
        <v>21:0003</v>
      </c>
      <c r="E4676" t="s">
        <v>17202</v>
      </c>
      <c r="F4676" t="s">
        <v>17441</v>
      </c>
      <c r="H4676">
        <v>48.751573499999999</v>
      </c>
      <c r="I4676">
        <v>-56.635135099999999</v>
      </c>
      <c r="J4676" s="1" t="str">
        <f t="shared" si="340"/>
        <v>Till</v>
      </c>
      <c r="K4676" s="1" t="str">
        <f t="shared" si="339"/>
        <v>&lt;2 micron</v>
      </c>
      <c r="L4676">
        <v>0.1</v>
      </c>
      <c r="M4676">
        <v>5.26</v>
      </c>
      <c r="N4676">
        <v>62</v>
      </c>
      <c r="O4676">
        <v>230</v>
      </c>
      <c r="P4676">
        <v>0.25</v>
      </c>
      <c r="Q4676">
        <v>1</v>
      </c>
      <c r="R4676">
        <v>0.19</v>
      </c>
      <c r="S4676">
        <v>1.5</v>
      </c>
      <c r="T4676">
        <v>21</v>
      </c>
      <c r="U4676">
        <v>78</v>
      </c>
      <c r="V4676">
        <v>109</v>
      </c>
      <c r="W4676">
        <v>6.65</v>
      </c>
      <c r="X4676">
        <v>10</v>
      </c>
      <c r="Y4676">
        <v>0.5</v>
      </c>
      <c r="Z4676">
        <v>0.34</v>
      </c>
      <c r="AA4676">
        <v>10</v>
      </c>
      <c r="AB4676">
        <v>1.71</v>
      </c>
      <c r="AC4676">
        <v>1045</v>
      </c>
      <c r="AD4676">
        <v>0.5</v>
      </c>
      <c r="AE4676">
        <v>0.49</v>
      </c>
      <c r="AF4676">
        <v>46</v>
      </c>
      <c r="AH4676">
        <v>43</v>
      </c>
      <c r="AI4676">
        <v>1</v>
      </c>
      <c r="AJ4676">
        <v>25</v>
      </c>
      <c r="AK4676">
        <v>24</v>
      </c>
      <c r="AL4676">
        <v>0.13</v>
      </c>
      <c r="AM4676">
        <v>5</v>
      </c>
      <c r="AN4676">
        <v>5</v>
      </c>
      <c r="AO4676">
        <v>119</v>
      </c>
      <c r="AP4676">
        <v>5</v>
      </c>
      <c r="AQ4676">
        <v>166</v>
      </c>
    </row>
    <row r="4677" spans="1:43" hidden="1" x14ac:dyDescent="0.25">
      <c r="A4677" t="s">
        <v>17442</v>
      </c>
      <c r="B4677" t="s">
        <v>17443</v>
      </c>
      <c r="C4677" s="1" t="str">
        <f t="shared" si="337"/>
        <v>21:0120</v>
      </c>
      <c r="D4677" s="1" t="str">
        <f t="shared" si="338"/>
        <v>21:0003</v>
      </c>
      <c r="E4677" t="s">
        <v>17444</v>
      </c>
      <c r="F4677" t="s">
        <v>17445</v>
      </c>
      <c r="H4677">
        <v>48.710239199999997</v>
      </c>
      <c r="I4677">
        <v>-56.751916000000001</v>
      </c>
      <c r="J4677" s="1" t="str">
        <f t="shared" si="340"/>
        <v>Till</v>
      </c>
      <c r="K4677" s="1" t="str">
        <f t="shared" si="339"/>
        <v>&lt;2 micron</v>
      </c>
      <c r="L4677">
        <v>0.1</v>
      </c>
      <c r="M4677">
        <v>6</v>
      </c>
      <c r="N4677">
        <v>134</v>
      </c>
      <c r="O4677">
        <v>110</v>
      </c>
      <c r="P4677">
        <v>0.25</v>
      </c>
      <c r="Q4677">
        <v>1</v>
      </c>
      <c r="R4677">
        <v>0.2</v>
      </c>
      <c r="S4677">
        <v>1.5</v>
      </c>
      <c r="T4677">
        <v>32</v>
      </c>
      <c r="U4677">
        <v>43</v>
      </c>
      <c r="V4677">
        <v>151</v>
      </c>
      <c r="W4677">
        <v>5.47</v>
      </c>
      <c r="X4677">
        <v>10</v>
      </c>
      <c r="Y4677">
        <v>0.5</v>
      </c>
      <c r="Z4677">
        <v>0.2</v>
      </c>
      <c r="AA4677">
        <v>10</v>
      </c>
      <c r="AB4677">
        <v>1.33</v>
      </c>
      <c r="AC4677">
        <v>1380</v>
      </c>
      <c r="AD4677">
        <v>0.5</v>
      </c>
      <c r="AE4677">
        <v>1.47</v>
      </c>
      <c r="AF4677">
        <v>39</v>
      </c>
      <c r="AH4677">
        <v>48</v>
      </c>
      <c r="AI4677">
        <v>1</v>
      </c>
      <c r="AJ4677">
        <v>13</v>
      </c>
      <c r="AK4677">
        <v>17</v>
      </c>
      <c r="AL4677">
        <v>0.05</v>
      </c>
      <c r="AM4677">
        <v>5</v>
      </c>
      <c r="AN4677">
        <v>5</v>
      </c>
      <c r="AO4677">
        <v>70</v>
      </c>
      <c r="AP4677">
        <v>5</v>
      </c>
      <c r="AQ4677">
        <v>218</v>
      </c>
    </row>
    <row r="4678" spans="1:43" hidden="1" x14ac:dyDescent="0.25">
      <c r="A4678" t="s">
        <v>17446</v>
      </c>
      <c r="B4678" t="s">
        <v>17447</v>
      </c>
      <c r="C4678" s="1" t="str">
        <f t="shared" si="337"/>
        <v>21:0120</v>
      </c>
      <c r="D4678" s="1" t="str">
        <f t="shared" si="338"/>
        <v>21:0003</v>
      </c>
      <c r="E4678" t="s">
        <v>17448</v>
      </c>
      <c r="F4678" t="s">
        <v>17449</v>
      </c>
      <c r="H4678">
        <v>48.737107600000002</v>
      </c>
      <c r="I4678">
        <v>-56.703914099999999</v>
      </c>
      <c r="J4678" s="1" t="str">
        <f t="shared" si="340"/>
        <v>Till</v>
      </c>
      <c r="K4678" s="1" t="str">
        <f t="shared" si="339"/>
        <v>&lt;2 micron</v>
      </c>
      <c r="L4678">
        <v>0.1</v>
      </c>
      <c r="M4678">
        <v>5.88</v>
      </c>
      <c r="N4678">
        <v>256</v>
      </c>
      <c r="O4678">
        <v>210</v>
      </c>
      <c r="P4678">
        <v>0.25</v>
      </c>
      <c r="Q4678">
        <v>1</v>
      </c>
      <c r="R4678">
        <v>0.12</v>
      </c>
      <c r="S4678">
        <v>1</v>
      </c>
      <c r="T4678">
        <v>32</v>
      </c>
      <c r="U4678">
        <v>49</v>
      </c>
      <c r="V4678">
        <v>271</v>
      </c>
      <c r="W4678">
        <v>6.79</v>
      </c>
      <c r="X4678">
        <v>20</v>
      </c>
      <c r="Y4678">
        <v>0.5</v>
      </c>
      <c r="Z4678">
        <v>0.23</v>
      </c>
      <c r="AA4678">
        <v>30</v>
      </c>
      <c r="AB4678">
        <v>1.52</v>
      </c>
      <c r="AC4678">
        <v>1655</v>
      </c>
      <c r="AD4678">
        <v>1</v>
      </c>
      <c r="AE4678">
        <v>0.46</v>
      </c>
      <c r="AF4678">
        <v>71</v>
      </c>
      <c r="AH4678">
        <v>70</v>
      </c>
      <c r="AI4678">
        <v>1</v>
      </c>
      <c r="AJ4678">
        <v>19</v>
      </c>
      <c r="AK4678">
        <v>14</v>
      </c>
      <c r="AL4678">
        <v>0.11</v>
      </c>
      <c r="AM4678">
        <v>5</v>
      </c>
      <c r="AN4678">
        <v>5</v>
      </c>
      <c r="AO4678">
        <v>82</v>
      </c>
      <c r="AP4678">
        <v>5</v>
      </c>
      <c r="AQ4678">
        <v>244</v>
      </c>
    </row>
    <row r="4679" spans="1:43" hidden="1" x14ac:dyDescent="0.25">
      <c r="A4679" t="s">
        <v>17450</v>
      </c>
      <c r="B4679" t="s">
        <v>17451</v>
      </c>
      <c r="C4679" s="1" t="str">
        <f t="shared" si="337"/>
        <v>21:0120</v>
      </c>
      <c r="D4679" s="1" t="str">
        <f t="shared" si="338"/>
        <v>21:0003</v>
      </c>
      <c r="E4679" t="s">
        <v>17452</v>
      </c>
      <c r="F4679" t="s">
        <v>17453</v>
      </c>
      <c r="H4679">
        <v>48.817702099999998</v>
      </c>
      <c r="I4679">
        <v>-56.854884400000003</v>
      </c>
      <c r="J4679" s="1" t="str">
        <f t="shared" si="340"/>
        <v>Till</v>
      </c>
      <c r="K4679" s="1" t="str">
        <f t="shared" si="339"/>
        <v>&lt;2 micron</v>
      </c>
      <c r="L4679">
        <v>0.1</v>
      </c>
      <c r="M4679">
        <v>5.41</v>
      </c>
      <c r="N4679">
        <v>1</v>
      </c>
      <c r="O4679">
        <v>150</v>
      </c>
      <c r="P4679">
        <v>2</v>
      </c>
      <c r="Q4679">
        <v>1</v>
      </c>
      <c r="R4679">
        <v>0.56000000000000005</v>
      </c>
      <c r="S4679">
        <v>0.5</v>
      </c>
      <c r="T4679">
        <v>9</v>
      </c>
      <c r="U4679">
        <v>50</v>
      </c>
      <c r="V4679">
        <v>109</v>
      </c>
      <c r="W4679">
        <v>3.17</v>
      </c>
      <c r="X4679">
        <v>10</v>
      </c>
      <c r="Y4679">
        <v>0.5</v>
      </c>
      <c r="Z4679">
        <v>0.17</v>
      </c>
      <c r="AA4679">
        <v>40</v>
      </c>
      <c r="AB4679">
        <v>0.69</v>
      </c>
      <c r="AC4679">
        <v>380</v>
      </c>
      <c r="AD4679">
        <v>24</v>
      </c>
      <c r="AE4679">
        <v>0.7</v>
      </c>
      <c r="AF4679">
        <v>13</v>
      </c>
      <c r="AH4679">
        <v>66</v>
      </c>
      <c r="AI4679">
        <v>1</v>
      </c>
      <c r="AJ4679">
        <v>15</v>
      </c>
      <c r="AK4679">
        <v>25</v>
      </c>
      <c r="AL4679">
        <v>0.17</v>
      </c>
      <c r="AM4679">
        <v>5</v>
      </c>
      <c r="AN4679">
        <v>5</v>
      </c>
      <c r="AO4679">
        <v>196</v>
      </c>
      <c r="AP4679">
        <v>5</v>
      </c>
      <c r="AQ4679">
        <v>124</v>
      </c>
    </row>
    <row r="4680" spans="1:43" hidden="1" x14ac:dyDescent="0.25">
      <c r="A4680" t="s">
        <v>17454</v>
      </c>
      <c r="B4680" t="s">
        <v>17455</v>
      </c>
      <c r="C4680" s="1" t="str">
        <f t="shared" si="337"/>
        <v>21:0120</v>
      </c>
      <c r="D4680" s="1" t="str">
        <f t="shared" si="338"/>
        <v>21:0003</v>
      </c>
      <c r="E4680" t="s">
        <v>17456</v>
      </c>
      <c r="F4680" t="s">
        <v>17457</v>
      </c>
      <c r="H4680">
        <v>48.847644000000003</v>
      </c>
      <c r="I4680">
        <v>-56.791161700000004</v>
      </c>
      <c r="J4680" s="1" t="str">
        <f t="shared" si="340"/>
        <v>Till</v>
      </c>
      <c r="K4680" s="1" t="str">
        <f t="shared" si="339"/>
        <v>&lt;2 micron</v>
      </c>
      <c r="L4680">
        <v>0.1</v>
      </c>
      <c r="M4680">
        <v>4.04</v>
      </c>
      <c r="N4680">
        <v>26</v>
      </c>
      <c r="O4680">
        <v>70</v>
      </c>
      <c r="P4680">
        <v>1</v>
      </c>
      <c r="Q4680">
        <v>1</v>
      </c>
      <c r="R4680">
        <v>0.35</v>
      </c>
      <c r="S4680">
        <v>0.25</v>
      </c>
      <c r="T4680">
        <v>9</v>
      </c>
      <c r="U4680">
        <v>12</v>
      </c>
      <c r="V4680">
        <v>97</v>
      </c>
      <c r="W4680">
        <v>3.56</v>
      </c>
      <c r="X4680">
        <v>10</v>
      </c>
      <c r="Y4680">
        <v>0.5</v>
      </c>
      <c r="Z4680">
        <v>0.23</v>
      </c>
      <c r="AA4680">
        <v>30</v>
      </c>
      <c r="AB4680">
        <v>0.73</v>
      </c>
      <c r="AC4680">
        <v>525</v>
      </c>
      <c r="AD4680">
        <v>0.5</v>
      </c>
      <c r="AE4680">
        <v>0.75</v>
      </c>
      <c r="AF4680">
        <v>10</v>
      </c>
      <c r="AH4680">
        <v>26</v>
      </c>
      <c r="AI4680">
        <v>2</v>
      </c>
      <c r="AJ4680">
        <v>14</v>
      </c>
      <c r="AK4680">
        <v>16</v>
      </c>
      <c r="AL4680">
        <v>0.12</v>
      </c>
      <c r="AM4680">
        <v>5</v>
      </c>
      <c r="AN4680">
        <v>5</v>
      </c>
      <c r="AO4680">
        <v>48</v>
      </c>
      <c r="AP4680">
        <v>5</v>
      </c>
      <c r="AQ4680">
        <v>146</v>
      </c>
    </row>
    <row r="4681" spans="1:43" hidden="1" x14ac:dyDescent="0.25">
      <c r="A4681" t="s">
        <v>17458</v>
      </c>
      <c r="B4681" t="s">
        <v>17459</v>
      </c>
      <c r="C4681" s="1" t="str">
        <f t="shared" si="337"/>
        <v>21:0120</v>
      </c>
      <c r="D4681" s="1" t="str">
        <f t="shared" si="338"/>
        <v>21:0003</v>
      </c>
      <c r="E4681" t="s">
        <v>17460</v>
      </c>
      <c r="F4681" t="s">
        <v>17461</v>
      </c>
      <c r="H4681">
        <v>48.846570499999999</v>
      </c>
      <c r="I4681">
        <v>-56.794436300000001</v>
      </c>
      <c r="J4681" s="1" t="str">
        <f t="shared" si="340"/>
        <v>Till</v>
      </c>
      <c r="K4681" s="1" t="str">
        <f t="shared" si="339"/>
        <v>&lt;2 micron</v>
      </c>
      <c r="L4681">
        <v>0.1</v>
      </c>
      <c r="M4681">
        <v>3</v>
      </c>
      <c r="N4681">
        <v>2</v>
      </c>
      <c r="O4681">
        <v>120</v>
      </c>
      <c r="P4681">
        <v>1.5</v>
      </c>
      <c r="Q4681">
        <v>1</v>
      </c>
      <c r="R4681">
        <v>0.53</v>
      </c>
      <c r="S4681">
        <v>0.25</v>
      </c>
      <c r="T4681">
        <v>8</v>
      </c>
      <c r="U4681">
        <v>13</v>
      </c>
      <c r="V4681">
        <v>60</v>
      </c>
      <c r="W4681">
        <v>2.7</v>
      </c>
      <c r="X4681">
        <v>10</v>
      </c>
      <c r="Y4681">
        <v>0.5</v>
      </c>
      <c r="Z4681">
        <v>0.25</v>
      </c>
      <c r="AA4681">
        <v>60</v>
      </c>
      <c r="AB4681">
        <v>0.62</v>
      </c>
      <c r="AC4681">
        <v>455</v>
      </c>
      <c r="AD4681">
        <v>0.5</v>
      </c>
      <c r="AE4681">
        <v>0.42</v>
      </c>
      <c r="AF4681">
        <v>7</v>
      </c>
      <c r="AH4681">
        <v>38</v>
      </c>
      <c r="AI4681">
        <v>1</v>
      </c>
      <c r="AJ4681">
        <v>12</v>
      </c>
      <c r="AK4681">
        <v>24</v>
      </c>
      <c r="AL4681">
        <v>0.15</v>
      </c>
      <c r="AM4681">
        <v>5</v>
      </c>
      <c r="AN4681">
        <v>5</v>
      </c>
      <c r="AO4681">
        <v>50</v>
      </c>
      <c r="AP4681">
        <v>5</v>
      </c>
      <c r="AQ4681">
        <v>92</v>
      </c>
    </row>
    <row r="4682" spans="1:43" hidden="1" x14ac:dyDescent="0.25">
      <c r="A4682" t="s">
        <v>17462</v>
      </c>
      <c r="B4682" t="s">
        <v>17463</v>
      </c>
      <c r="C4682" s="1" t="str">
        <f t="shared" si="337"/>
        <v>21:0120</v>
      </c>
      <c r="D4682" s="1" t="str">
        <f t="shared" si="338"/>
        <v>21:0003</v>
      </c>
      <c r="E4682" t="s">
        <v>17464</v>
      </c>
      <c r="F4682" t="s">
        <v>17465</v>
      </c>
      <c r="H4682">
        <v>48.738994300000002</v>
      </c>
      <c r="I4682">
        <v>-56.6690848</v>
      </c>
      <c r="J4682" s="1" t="str">
        <f t="shared" si="340"/>
        <v>Till</v>
      </c>
      <c r="K4682" s="1" t="str">
        <f t="shared" si="339"/>
        <v>&lt;2 micron</v>
      </c>
      <c r="L4682">
        <v>0.2</v>
      </c>
      <c r="M4682">
        <v>4.68</v>
      </c>
      <c r="N4682">
        <v>284</v>
      </c>
      <c r="O4682">
        <v>170</v>
      </c>
      <c r="P4682">
        <v>0.25</v>
      </c>
      <c r="Q4682">
        <v>1</v>
      </c>
      <c r="R4682">
        <v>0.25</v>
      </c>
      <c r="S4682">
        <v>0.25</v>
      </c>
      <c r="T4682">
        <v>32</v>
      </c>
      <c r="U4682">
        <v>59</v>
      </c>
      <c r="V4682">
        <v>172</v>
      </c>
      <c r="W4682">
        <v>7.75</v>
      </c>
      <c r="X4682">
        <v>10</v>
      </c>
      <c r="Y4682">
        <v>0.5</v>
      </c>
      <c r="Z4682">
        <v>0.19</v>
      </c>
      <c r="AA4682">
        <v>20</v>
      </c>
      <c r="AB4682">
        <v>1.63</v>
      </c>
      <c r="AC4682">
        <v>1835</v>
      </c>
      <c r="AD4682">
        <v>2</v>
      </c>
      <c r="AE4682">
        <v>0.44</v>
      </c>
      <c r="AF4682">
        <v>72</v>
      </c>
      <c r="AH4682">
        <v>46</v>
      </c>
      <c r="AI4682">
        <v>4</v>
      </c>
      <c r="AJ4682">
        <v>25</v>
      </c>
      <c r="AK4682">
        <v>20</v>
      </c>
      <c r="AL4682">
        <v>0.14000000000000001</v>
      </c>
      <c r="AM4682">
        <v>5</v>
      </c>
      <c r="AN4682">
        <v>5</v>
      </c>
      <c r="AO4682">
        <v>99</v>
      </c>
      <c r="AP4682">
        <v>5</v>
      </c>
      <c r="AQ4682">
        <v>234</v>
      </c>
    </row>
    <row r="4683" spans="1:43" hidden="1" x14ac:dyDescent="0.25">
      <c r="A4683" t="s">
        <v>17466</v>
      </c>
      <c r="B4683" t="s">
        <v>17467</v>
      </c>
      <c r="C4683" s="1" t="str">
        <f t="shared" si="337"/>
        <v>21:0120</v>
      </c>
      <c r="D4683" s="1" t="str">
        <f t="shared" si="338"/>
        <v>21:0003</v>
      </c>
      <c r="E4683" t="s">
        <v>17468</v>
      </c>
      <c r="F4683" t="s">
        <v>17469</v>
      </c>
      <c r="H4683">
        <v>48.7319064</v>
      </c>
      <c r="I4683">
        <v>-56.675387399999998</v>
      </c>
      <c r="J4683" s="1" t="str">
        <f t="shared" si="340"/>
        <v>Till</v>
      </c>
      <c r="K4683" s="1" t="str">
        <f t="shared" si="339"/>
        <v>&lt;2 micron</v>
      </c>
      <c r="L4683">
        <v>0.2</v>
      </c>
      <c r="M4683">
        <v>4.42</v>
      </c>
      <c r="N4683">
        <v>60</v>
      </c>
      <c r="O4683">
        <v>200</v>
      </c>
      <c r="P4683">
        <v>0.25</v>
      </c>
      <c r="Q4683">
        <v>1</v>
      </c>
      <c r="R4683">
        <v>0.33</v>
      </c>
      <c r="S4683">
        <v>0.25</v>
      </c>
      <c r="T4683">
        <v>32</v>
      </c>
      <c r="U4683">
        <v>91</v>
      </c>
      <c r="V4683">
        <v>127</v>
      </c>
      <c r="W4683">
        <v>6.71</v>
      </c>
      <c r="X4683">
        <v>10</v>
      </c>
      <c r="Y4683">
        <v>0.5</v>
      </c>
      <c r="Z4683">
        <v>0.19</v>
      </c>
      <c r="AA4683">
        <v>20</v>
      </c>
      <c r="AB4683">
        <v>1.6</v>
      </c>
      <c r="AC4683">
        <v>1705</v>
      </c>
      <c r="AD4683">
        <v>2</v>
      </c>
      <c r="AE4683">
        <v>0.37</v>
      </c>
      <c r="AF4683">
        <v>103</v>
      </c>
      <c r="AH4683">
        <v>30</v>
      </c>
      <c r="AI4683">
        <v>4</v>
      </c>
      <c r="AJ4683">
        <v>23</v>
      </c>
      <c r="AK4683">
        <v>29</v>
      </c>
      <c r="AL4683">
        <v>0.19</v>
      </c>
      <c r="AM4683">
        <v>5</v>
      </c>
      <c r="AN4683">
        <v>5</v>
      </c>
      <c r="AO4683">
        <v>97</v>
      </c>
      <c r="AP4683">
        <v>5</v>
      </c>
      <c r="AQ4683">
        <v>206</v>
      </c>
    </row>
    <row r="4684" spans="1:43" hidden="1" x14ac:dyDescent="0.25">
      <c r="A4684" t="s">
        <v>17470</v>
      </c>
      <c r="B4684" t="s">
        <v>17471</v>
      </c>
      <c r="C4684" s="1" t="str">
        <f t="shared" si="337"/>
        <v>21:0120</v>
      </c>
      <c r="D4684" s="1" t="str">
        <f t="shared" si="338"/>
        <v>21:0003</v>
      </c>
      <c r="E4684" t="s">
        <v>17472</v>
      </c>
      <c r="F4684" t="s">
        <v>17473</v>
      </c>
      <c r="H4684">
        <v>48.709873899999998</v>
      </c>
      <c r="I4684">
        <v>-56.676482200000002</v>
      </c>
      <c r="J4684" s="1" t="str">
        <f t="shared" si="340"/>
        <v>Till</v>
      </c>
      <c r="K4684" s="1" t="str">
        <f t="shared" si="339"/>
        <v>&lt;2 micron</v>
      </c>
      <c r="L4684">
        <v>0.4</v>
      </c>
      <c r="M4684">
        <v>4.8099999999999996</v>
      </c>
      <c r="N4684">
        <v>124</v>
      </c>
      <c r="O4684">
        <v>140</v>
      </c>
      <c r="P4684">
        <v>0.25</v>
      </c>
      <c r="Q4684">
        <v>1</v>
      </c>
      <c r="R4684">
        <v>0.2</v>
      </c>
      <c r="S4684">
        <v>0.25</v>
      </c>
      <c r="T4684">
        <v>32</v>
      </c>
      <c r="U4684">
        <v>47</v>
      </c>
      <c r="V4684">
        <v>180</v>
      </c>
      <c r="W4684">
        <v>7.61</v>
      </c>
      <c r="X4684">
        <v>10</v>
      </c>
      <c r="Y4684">
        <v>0.5</v>
      </c>
      <c r="Z4684">
        <v>0.23</v>
      </c>
      <c r="AA4684">
        <v>20</v>
      </c>
      <c r="AB4684">
        <v>1.55</v>
      </c>
      <c r="AC4684">
        <v>2025</v>
      </c>
      <c r="AD4684">
        <v>1</v>
      </c>
      <c r="AE4684">
        <v>0.43</v>
      </c>
      <c r="AF4684">
        <v>62</v>
      </c>
      <c r="AH4684">
        <v>42</v>
      </c>
      <c r="AI4684">
        <v>2</v>
      </c>
      <c r="AJ4684">
        <v>23</v>
      </c>
      <c r="AK4684">
        <v>17</v>
      </c>
      <c r="AL4684">
        <v>0.18</v>
      </c>
      <c r="AM4684">
        <v>5</v>
      </c>
      <c r="AN4684">
        <v>5</v>
      </c>
      <c r="AO4684">
        <v>95</v>
      </c>
      <c r="AP4684">
        <v>5</v>
      </c>
      <c r="AQ4684">
        <v>270</v>
      </c>
    </row>
    <row r="4685" spans="1:43" hidden="1" x14ac:dyDescent="0.25">
      <c r="A4685" t="s">
        <v>17474</v>
      </c>
      <c r="B4685" t="s">
        <v>17475</v>
      </c>
      <c r="C4685" s="1" t="str">
        <f t="shared" si="337"/>
        <v>21:0120</v>
      </c>
      <c r="D4685" s="1" t="str">
        <f t="shared" si="338"/>
        <v>21:0003</v>
      </c>
      <c r="E4685" t="s">
        <v>17476</v>
      </c>
      <c r="F4685" t="s">
        <v>17477</v>
      </c>
      <c r="H4685">
        <v>48.6352306</v>
      </c>
      <c r="I4685">
        <v>-56.855419599999998</v>
      </c>
      <c r="J4685" s="1" t="str">
        <f t="shared" si="340"/>
        <v>Till</v>
      </c>
      <c r="K4685" s="1" t="str">
        <f t="shared" si="339"/>
        <v>&lt;2 micron</v>
      </c>
      <c r="L4685">
        <v>0.4</v>
      </c>
      <c r="M4685">
        <v>5.09</v>
      </c>
      <c r="N4685">
        <v>144</v>
      </c>
      <c r="O4685">
        <v>150</v>
      </c>
      <c r="P4685">
        <v>0.25</v>
      </c>
      <c r="Q4685">
        <v>1</v>
      </c>
      <c r="R4685">
        <v>7.0000000000000007E-2</v>
      </c>
      <c r="S4685">
        <v>0.25</v>
      </c>
      <c r="T4685">
        <v>34</v>
      </c>
      <c r="U4685">
        <v>27</v>
      </c>
      <c r="V4685">
        <v>190</v>
      </c>
      <c r="W4685">
        <v>7.5</v>
      </c>
      <c r="X4685">
        <v>10</v>
      </c>
      <c r="Y4685">
        <v>0.5</v>
      </c>
      <c r="Z4685">
        <v>0.28999999999999998</v>
      </c>
      <c r="AA4685">
        <v>10</v>
      </c>
      <c r="AB4685">
        <v>0.86</v>
      </c>
      <c r="AC4685">
        <v>2505</v>
      </c>
      <c r="AD4685">
        <v>6</v>
      </c>
      <c r="AE4685">
        <v>0.4</v>
      </c>
      <c r="AF4685">
        <v>18</v>
      </c>
      <c r="AH4685">
        <v>46</v>
      </c>
      <c r="AI4685">
        <v>8</v>
      </c>
      <c r="AJ4685">
        <v>23</v>
      </c>
      <c r="AK4685">
        <v>21</v>
      </c>
      <c r="AL4685">
        <v>0.19</v>
      </c>
      <c r="AM4685">
        <v>5</v>
      </c>
      <c r="AN4685">
        <v>5</v>
      </c>
      <c r="AO4685">
        <v>76</v>
      </c>
      <c r="AP4685">
        <v>5</v>
      </c>
      <c r="AQ4685">
        <v>250</v>
      </c>
    </row>
    <row r="4686" spans="1:43" hidden="1" x14ac:dyDescent="0.25">
      <c r="A4686" t="s">
        <v>17478</v>
      </c>
      <c r="B4686" t="s">
        <v>17479</v>
      </c>
      <c r="C4686" s="1" t="str">
        <f t="shared" si="337"/>
        <v>21:0120</v>
      </c>
      <c r="D4686" s="1" t="str">
        <f t="shared" si="338"/>
        <v>21:0003</v>
      </c>
      <c r="E4686" t="s">
        <v>17480</v>
      </c>
      <c r="F4686" t="s">
        <v>17481</v>
      </c>
      <c r="H4686">
        <v>48.632269899999997</v>
      </c>
      <c r="I4686">
        <v>-56.861671200000004</v>
      </c>
      <c r="J4686" s="1" t="str">
        <f t="shared" si="340"/>
        <v>Till</v>
      </c>
      <c r="K4686" s="1" t="str">
        <f t="shared" si="339"/>
        <v>&lt;2 micron</v>
      </c>
      <c r="L4686">
        <v>0.4</v>
      </c>
      <c r="M4686">
        <v>4.8899999999999997</v>
      </c>
      <c r="N4686">
        <v>96</v>
      </c>
      <c r="O4686">
        <v>130</v>
      </c>
      <c r="P4686">
        <v>0.25</v>
      </c>
      <c r="Q4686">
        <v>1</v>
      </c>
      <c r="R4686">
        <v>0.12</v>
      </c>
      <c r="S4686">
        <v>0.25</v>
      </c>
      <c r="T4686">
        <v>34</v>
      </c>
      <c r="U4686">
        <v>41</v>
      </c>
      <c r="V4686">
        <v>192</v>
      </c>
      <c r="W4686">
        <v>8.83</v>
      </c>
      <c r="X4686">
        <v>10</v>
      </c>
      <c r="Y4686">
        <v>0.5</v>
      </c>
      <c r="Z4686">
        <v>0.26</v>
      </c>
      <c r="AA4686">
        <v>20</v>
      </c>
      <c r="AB4686">
        <v>1.53</v>
      </c>
      <c r="AC4686">
        <v>2285</v>
      </c>
      <c r="AD4686">
        <v>2</v>
      </c>
      <c r="AE4686">
        <v>0.34</v>
      </c>
      <c r="AF4686">
        <v>37</v>
      </c>
      <c r="AH4686">
        <v>44</v>
      </c>
      <c r="AI4686">
        <v>6</v>
      </c>
      <c r="AJ4686">
        <v>23</v>
      </c>
      <c r="AK4686">
        <v>17</v>
      </c>
      <c r="AL4686">
        <v>0.1</v>
      </c>
      <c r="AM4686">
        <v>5</v>
      </c>
      <c r="AN4686">
        <v>5</v>
      </c>
      <c r="AO4686">
        <v>109</v>
      </c>
      <c r="AP4686">
        <v>5</v>
      </c>
      <c r="AQ4686">
        <v>308</v>
      </c>
    </row>
    <row r="4687" spans="1:43" hidden="1" x14ac:dyDescent="0.25">
      <c r="A4687" t="s">
        <v>17482</v>
      </c>
      <c r="B4687" t="s">
        <v>17483</v>
      </c>
      <c r="C4687" s="1" t="str">
        <f t="shared" si="337"/>
        <v>21:0120</v>
      </c>
      <c r="D4687" s="1" t="str">
        <f t="shared" si="338"/>
        <v>21:0003</v>
      </c>
      <c r="E4687" t="s">
        <v>17484</v>
      </c>
      <c r="F4687" t="s">
        <v>17485</v>
      </c>
      <c r="H4687">
        <v>48.6465599</v>
      </c>
      <c r="I4687">
        <v>-56.852804300000003</v>
      </c>
      <c r="J4687" s="1" t="str">
        <f t="shared" si="340"/>
        <v>Till</v>
      </c>
      <c r="K4687" s="1" t="str">
        <f t="shared" si="339"/>
        <v>&lt;2 micron</v>
      </c>
      <c r="L4687">
        <v>0.2</v>
      </c>
      <c r="M4687">
        <v>4.9000000000000004</v>
      </c>
      <c r="N4687">
        <v>144</v>
      </c>
      <c r="O4687">
        <v>170</v>
      </c>
      <c r="P4687">
        <v>0.25</v>
      </c>
      <c r="Q4687">
        <v>1</v>
      </c>
      <c r="R4687">
        <v>0.17</v>
      </c>
      <c r="S4687">
        <v>0.25</v>
      </c>
      <c r="T4687">
        <v>31</v>
      </c>
      <c r="U4687">
        <v>29</v>
      </c>
      <c r="V4687">
        <v>177</v>
      </c>
      <c r="W4687">
        <v>8.69</v>
      </c>
      <c r="X4687">
        <v>10</v>
      </c>
      <c r="Y4687">
        <v>1</v>
      </c>
      <c r="Z4687">
        <v>0.39</v>
      </c>
      <c r="AA4687">
        <v>20</v>
      </c>
      <c r="AB4687">
        <v>1.19</v>
      </c>
      <c r="AC4687">
        <v>2210</v>
      </c>
      <c r="AD4687">
        <v>2</v>
      </c>
      <c r="AE4687">
        <v>0.33</v>
      </c>
      <c r="AF4687">
        <v>30</v>
      </c>
      <c r="AH4687">
        <v>96</v>
      </c>
      <c r="AI4687">
        <v>4</v>
      </c>
      <c r="AJ4687">
        <v>22</v>
      </c>
      <c r="AK4687">
        <v>24</v>
      </c>
      <c r="AL4687">
        <v>0.13</v>
      </c>
      <c r="AM4687">
        <v>5</v>
      </c>
      <c r="AN4687">
        <v>5</v>
      </c>
      <c r="AO4687">
        <v>72</v>
      </c>
      <c r="AP4687">
        <v>5</v>
      </c>
      <c r="AQ4687">
        <v>284</v>
      </c>
    </row>
    <row r="4688" spans="1:43" hidden="1" x14ac:dyDescent="0.25">
      <c r="A4688" t="s">
        <v>17486</v>
      </c>
      <c r="B4688" t="s">
        <v>17487</v>
      </c>
      <c r="C4688" s="1" t="str">
        <f t="shared" si="337"/>
        <v>21:0120</v>
      </c>
      <c r="D4688" s="1" t="str">
        <f t="shared" si="338"/>
        <v>21:0003</v>
      </c>
      <c r="E4688" t="s">
        <v>17488</v>
      </c>
      <c r="F4688" t="s">
        <v>17489</v>
      </c>
      <c r="H4688">
        <v>48.738872700000002</v>
      </c>
      <c r="I4688">
        <v>-56.891815200000003</v>
      </c>
      <c r="J4688" s="1" t="str">
        <f t="shared" si="340"/>
        <v>Till</v>
      </c>
      <c r="K4688" s="1" t="str">
        <f t="shared" si="339"/>
        <v>&lt;2 micron</v>
      </c>
      <c r="L4688">
        <v>0.6</v>
      </c>
      <c r="M4688">
        <v>6.3</v>
      </c>
      <c r="N4688">
        <v>22</v>
      </c>
      <c r="O4688">
        <v>150</v>
      </c>
      <c r="P4688">
        <v>0.25</v>
      </c>
      <c r="Q4688">
        <v>1</v>
      </c>
      <c r="R4688">
        <v>0.36</v>
      </c>
      <c r="S4688">
        <v>0.25</v>
      </c>
      <c r="T4688">
        <v>19</v>
      </c>
      <c r="U4688">
        <v>53</v>
      </c>
      <c r="V4688">
        <v>98</v>
      </c>
      <c r="W4688">
        <v>4.63</v>
      </c>
      <c r="X4688">
        <v>5</v>
      </c>
      <c r="Y4688">
        <v>0.5</v>
      </c>
      <c r="Z4688">
        <v>0.28999999999999998</v>
      </c>
      <c r="AA4688">
        <v>20</v>
      </c>
      <c r="AB4688">
        <v>1.33</v>
      </c>
      <c r="AC4688">
        <v>945</v>
      </c>
      <c r="AD4688">
        <v>1</v>
      </c>
      <c r="AE4688">
        <v>0.36</v>
      </c>
      <c r="AF4688">
        <v>32</v>
      </c>
      <c r="AH4688">
        <v>22</v>
      </c>
      <c r="AI4688">
        <v>6</v>
      </c>
      <c r="AJ4688">
        <v>23</v>
      </c>
      <c r="AK4688">
        <v>28</v>
      </c>
      <c r="AL4688">
        <v>0.19</v>
      </c>
      <c r="AM4688">
        <v>5</v>
      </c>
      <c r="AN4688">
        <v>5</v>
      </c>
      <c r="AO4688">
        <v>106</v>
      </c>
      <c r="AP4688">
        <v>5</v>
      </c>
      <c r="AQ4688">
        <v>106</v>
      </c>
    </row>
    <row r="4689" spans="1:43" hidden="1" x14ac:dyDescent="0.25">
      <c r="A4689" t="s">
        <v>17490</v>
      </c>
      <c r="B4689" t="s">
        <v>17491</v>
      </c>
      <c r="C4689" s="1" t="str">
        <f t="shared" si="337"/>
        <v>21:0120</v>
      </c>
      <c r="D4689" s="1" t="str">
        <f t="shared" si="338"/>
        <v>21:0003</v>
      </c>
      <c r="E4689" t="s">
        <v>17492</v>
      </c>
      <c r="F4689" t="s">
        <v>17493</v>
      </c>
      <c r="H4689">
        <v>48.714792299999999</v>
      </c>
      <c r="I4689">
        <v>-56.920002599999997</v>
      </c>
      <c r="J4689" s="1" t="str">
        <f t="shared" si="340"/>
        <v>Till</v>
      </c>
      <c r="K4689" s="1" t="str">
        <f t="shared" si="339"/>
        <v>&lt;2 micron</v>
      </c>
      <c r="L4689">
        <v>0.4</v>
      </c>
      <c r="M4689">
        <v>4.9400000000000004</v>
      </c>
      <c r="N4689">
        <v>1</v>
      </c>
      <c r="O4689">
        <v>110</v>
      </c>
      <c r="P4689">
        <v>0.25</v>
      </c>
      <c r="Q4689">
        <v>1</v>
      </c>
      <c r="R4689">
        <v>0.56000000000000005</v>
      </c>
      <c r="S4689">
        <v>0.25</v>
      </c>
      <c r="T4689">
        <v>19</v>
      </c>
      <c r="U4689">
        <v>48</v>
      </c>
      <c r="V4689">
        <v>133</v>
      </c>
      <c r="W4689">
        <v>4.16</v>
      </c>
      <c r="X4689">
        <v>5</v>
      </c>
      <c r="Y4689">
        <v>0.5</v>
      </c>
      <c r="Z4689">
        <v>0.27</v>
      </c>
      <c r="AA4689">
        <v>20</v>
      </c>
      <c r="AB4689">
        <v>1.48</v>
      </c>
      <c r="AC4689">
        <v>1255</v>
      </c>
      <c r="AD4689">
        <v>0.5</v>
      </c>
      <c r="AE4689">
        <v>0.87</v>
      </c>
      <c r="AF4689">
        <v>33</v>
      </c>
      <c r="AH4689">
        <v>26</v>
      </c>
      <c r="AI4689">
        <v>2</v>
      </c>
      <c r="AJ4689">
        <v>17</v>
      </c>
      <c r="AK4689">
        <v>28</v>
      </c>
      <c r="AL4689">
        <v>0.06</v>
      </c>
      <c r="AM4689">
        <v>5</v>
      </c>
      <c r="AN4689">
        <v>5</v>
      </c>
      <c r="AO4689">
        <v>87</v>
      </c>
      <c r="AP4689">
        <v>5</v>
      </c>
      <c r="AQ4689">
        <v>180</v>
      </c>
    </row>
    <row r="4690" spans="1:43" hidden="1" x14ac:dyDescent="0.25">
      <c r="A4690" t="s">
        <v>17494</v>
      </c>
      <c r="B4690" t="s">
        <v>17495</v>
      </c>
      <c r="C4690" s="1" t="str">
        <f t="shared" si="337"/>
        <v>21:0120</v>
      </c>
      <c r="D4690" s="1" t="str">
        <f t="shared" si="338"/>
        <v>21:0003</v>
      </c>
      <c r="E4690" t="s">
        <v>17496</v>
      </c>
      <c r="F4690" t="s">
        <v>17497</v>
      </c>
      <c r="H4690">
        <v>48.746020799999997</v>
      </c>
      <c r="I4690">
        <v>-56.707806400000003</v>
      </c>
      <c r="J4690" s="1" t="str">
        <f t="shared" si="340"/>
        <v>Till</v>
      </c>
      <c r="K4690" s="1" t="str">
        <f t="shared" si="339"/>
        <v>&lt;2 micron</v>
      </c>
      <c r="L4690">
        <v>0.4</v>
      </c>
      <c r="M4690">
        <v>3.93</v>
      </c>
      <c r="N4690">
        <v>12</v>
      </c>
      <c r="O4690">
        <v>130</v>
      </c>
      <c r="P4690">
        <v>0.25</v>
      </c>
      <c r="Q4690">
        <v>1</v>
      </c>
      <c r="R4690">
        <v>0.23</v>
      </c>
      <c r="S4690">
        <v>0.25</v>
      </c>
      <c r="T4690">
        <v>16</v>
      </c>
      <c r="U4690">
        <v>55</v>
      </c>
      <c r="V4690">
        <v>51</v>
      </c>
      <c r="W4690">
        <v>4.6500000000000004</v>
      </c>
      <c r="X4690">
        <v>5</v>
      </c>
      <c r="Y4690">
        <v>0.5</v>
      </c>
      <c r="Z4690">
        <v>0.3</v>
      </c>
      <c r="AA4690">
        <v>20</v>
      </c>
      <c r="AB4690">
        <v>1.42</v>
      </c>
      <c r="AC4690">
        <v>870</v>
      </c>
      <c r="AD4690">
        <v>0.5</v>
      </c>
      <c r="AE4690">
        <v>0.54</v>
      </c>
      <c r="AF4690">
        <v>47</v>
      </c>
      <c r="AH4690">
        <v>12</v>
      </c>
      <c r="AI4690">
        <v>2</v>
      </c>
      <c r="AJ4690">
        <v>13</v>
      </c>
      <c r="AK4690">
        <v>18</v>
      </c>
      <c r="AL4690">
        <v>0.03</v>
      </c>
      <c r="AM4690">
        <v>5</v>
      </c>
      <c r="AN4690">
        <v>5</v>
      </c>
      <c r="AO4690">
        <v>61</v>
      </c>
      <c r="AP4690">
        <v>5</v>
      </c>
      <c r="AQ4690">
        <v>94</v>
      </c>
    </row>
    <row r="4691" spans="1:43" hidden="1" x14ac:dyDescent="0.25">
      <c r="A4691" t="s">
        <v>17498</v>
      </c>
      <c r="B4691" t="s">
        <v>17499</v>
      </c>
      <c r="C4691" s="1" t="str">
        <f t="shared" si="337"/>
        <v>21:0120</v>
      </c>
      <c r="D4691" s="1" t="str">
        <f t="shared" si="338"/>
        <v>21:0003</v>
      </c>
      <c r="E4691" t="s">
        <v>17500</v>
      </c>
      <c r="F4691" t="s">
        <v>17501</v>
      </c>
      <c r="H4691">
        <v>48.747692399999998</v>
      </c>
      <c r="I4691">
        <v>-56.730378399999999</v>
      </c>
      <c r="J4691" s="1" t="str">
        <f t="shared" si="340"/>
        <v>Till</v>
      </c>
      <c r="K4691" s="1" t="str">
        <f t="shared" si="339"/>
        <v>&lt;2 micron</v>
      </c>
      <c r="L4691">
        <v>0.4</v>
      </c>
      <c r="M4691">
        <v>4.08</v>
      </c>
      <c r="N4691">
        <v>1</v>
      </c>
      <c r="O4691">
        <v>230</v>
      </c>
      <c r="P4691">
        <v>0.25</v>
      </c>
      <c r="Q4691">
        <v>1</v>
      </c>
      <c r="R4691">
        <v>0.35</v>
      </c>
      <c r="S4691">
        <v>0.25</v>
      </c>
      <c r="T4691">
        <v>17</v>
      </c>
      <c r="U4691">
        <v>46</v>
      </c>
      <c r="V4691">
        <v>55</v>
      </c>
      <c r="W4691">
        <v>4.1900000000000004</v>
      </c>
      <c r="X4691">
        <v>5</v>
      </c>
      <c r="Y4691">
        <v>0.5</v>
      </c>
      <c r="Z4691">
        <v>0.26</v>
      </c>
      <c r="AA4691">
        <v>20</v>
      </c>
      <c r="AB4691">
        <v>1.32</v>
      </c>
      <c r="AC4691">
        <v>945</v>
      </c>
      <c r="AD4691">
        <v>0.5</v>
      </c>
      <c r="AE4691">
        <v>0.3</v>
      </c>
      <c r="AF4691">
        <v>34</v>
      </c>
      <c r="AH4691">
        <v>14</v>
      </c>
      <c r="AI4691">
        <v>1</v>
      </c>
      <c r="AJ4691">
        <v>15</v>
      </c>
      <c r="AK4691">
        <v>23</v>
      </c>
      <c r="AL4691">
        <v>0.08</v>
      </c>
      <c r="AM4691">
        <v>5</v>
      </c>
      <c r="AN4691">
        <v>5</v>
      </c>
      <c r="AO4691">
        <v>68</v>
      </c>
      <c r="AP4691">
        <v>5</v>
      </c>
      <c r="AQ4691">
        <v>96</v>
      </c>
    </row>
    <row r="4692" spans="1:43" hidden="1" x14ac:dyDescent="0.25">
      <c r="A4692" t="s">
        <v>17502</v>
      </c>
      <c r="B4692" t="s">
        <v>17503</v>
      </c>
      <c r="C4692" s="1" t="str">
        <f t="shared" si="337"/>
        <v>21:0120</v>
      </c>
      <c r="D4692" s="1" t="str">
        <f t="shared" si="338"/>
        <v>21:0003</v>
      </c>
      <c r="E4692" t="s">
        <v>17504</v>
      </c>
      <c r="F4692" t="s">
        <v>17505</v>
      </c>
      <c r="H4692">
        <v>48.641684400000003</v>
      </c>
      <c r="I4692">
        <v>-56.9459315</v>
      </c>
      <c r="J4692" s="1" t="str">
        <f t="shared" si="340"/>
        <v>Till</v>
      </c>
      <c r="K4692" s="1" t="str">
        <f t="shared" si="339"/>
        <v>&lt;2 micron</v>
      </c>
      <c r="L4692">
        <v>0.2</v>
      </c>
      <c r="M4692">
        <v>4.66</v>
      </c>
      <c r="N4692">
        <v>20</v>
      </c>
      <c r="O4692">
        <v>150</v>
      </c>
      <c r="P4692">
        <v>0.25</v>
      </c>
      <c r="Q4692">
        <v>1</v>
      </c>
      <c r="R4692">
        <v>0.13</v>
      </c>
      <c r="S4692">
        <v>0.25</v>
      </c>
      <c r="T4692">
        <v>21</v>
      </c>
      <c r="U4692">
        <v>53</v>
      </c>
      <c r="V4692">
        <v>236</v>
      </c>
      <c r="W4692">
        <v>5.04</v>
      </c>
      <c r="X4692">
        <v>5</v>
      </c>
      <c r="Y4692">
        <v>0.5</v>
      </c>
      <c r="Z4692">
        <v>0.28000000000000003</v>
      </c>
      <c r="AA4692">
        <v>20</v>
      </c>
      <c r="AB4692">
        <v>1.66</v>
      </c>
      <c r="AC4692">
        <v>1645</v>
      </c>
      <c r="AD4692">
        <v>0.5</v>
      </c>
      <c r="AE4692">
        <v>0.28999999999999998</v>
      </c>
      <c r="AF4692">
        <v>36</v>
      </c>
      <c r="AH4692">
        <v>98</v>
      </c>
      <c r="AI4692">
        <v>2</v>
      </c>
      <c r="AJ4692">
        <v>20</v>
      </c>
      <c r="AK4692">
        <v>17</v>
      </c>
      <c r="AL4692">
        <v>0.1</v>
      </c>
      <c r="AM4692">
        <v>5</v>
      </c>
      <c r="AN4692">
        <v>5</v>
      </c>
      <c r="AO4692">
        <v>58</v>
      </c>
      <c r="AP4692">
        <v>5</v>
      </c>
      <c r="AQ4692">
        <v>148</v>
      </c>
    </row>
    <row r="4693" spans="1:43" hidden="1" x14ac:dyDescent="0.25">
      <c r="A4693" t="s">
        <v>17506</v>
      </c>
      <c r="B4693" t="s">
        <v>17507</v>
      </c>
      <c r="C4693" s="1" t="str">
        <f t="shared" si="337"/>
        <v>21:0120</v>
      </c>
      <c r="D4693" s="1" t="str">
        <f t="shared" si="338"/>
        <v>21:0003</v>
      </c>
      <c r="E4693" t="s">
        <v>17508</v>
      </c>
      <c r="F4693" t="s">
        <v>17509</v>
      </c>
      <c r="H4693">
        <v>48.670281299999999</v>
      </c>
      <c r="I4693">
        <v>-56.932983200000002</v>
      </c>
      <c r="J4693" s="1" t="str">
        <f t="shared" si="340"/>
        <v>Till</v>
      </c>
      <c r="K4693" s="1" t="str">
        <f t="shared" si="339"/>
        <v>&lt;2 micron</v>
      </c>
      <c r="L4693">
        <v>0.4</v>
      </c>
      <c r="M4693">
        <v>4.9000000000000004</v>
      </c>
      <c r="N4693">
        <v>44</v>
      </c>
      <c r="O4693">
        <v>160</v>
      </c>
      <c r="P4693">
        <v>0.25</v>
      </c>
      <c r="Q4693">
        <v>1</v>
      </c>
      <c r="R4693">
        <v>0.2</v>
      </c>
      <c r="S4693">
        <v>0.25</v>
      </c>
      <c r="T4693">
        <v>25</v>
      </c>
      <c r="U4693">
        <v>48</v>
      </c>
      <c r="V4693">
        <v>282</v>
      </c>
      <c r="W4693">
        <v>6.06</v>
      </c>
      <c r="X4693">
        <v>5</v>
      </c>
      <c r="Y4693">
        <v>1</v>
      </c>
      <c r="Z4693">
        <v>0.26</v>
      </c>
      <c r="AA4693">
        <v>30</v>
      </c>
      <c r="AB4693">
        <v>1.59</v>
      </c>
      <c r="AC4693">
        <v>2695</v>
      </c>
      <c r="AD4693">
        <v>1</v>
      </c>
      <c r="AE4693">
        <v>0.45</v>
      </c>
      <c r="AF4693">
        <v>39</v>
      </c>
      <c r="AH4693">
        <v>98</v>
      </c>
      <c r="AI4693">
        <v>6</v>
      </c>
      <c r="AJ4693">
        <v>24</v>
      </c>
      <c r="AK4693">
        <v>22</v>
      </c>
      <c r="AL4693">
        <v>0.11</v>
      </c>
      <c r="AM4693">
        <v>5</v>
      </c>
      <c r="AN4693">
        <v>5</v>
      </c>
      <c r="AO4693">
        <v>75</v>
      </c>
      <c r="AP4693">
        <v>5</v>
      </c>
      <c r="AQ4693">
        <v>188</v>
      </c>
    </row>
    <row r="4694" spans="1:43" hidden="1" x14ac:dyDescent="0.25">
      <c r="A4694" t="s">
        <v>17510</v>
      </c>
      <c r="B4694" t="s">
        <v>17511</v>
      </c>
      <c r="C4694" s="1" t="str">
        <f t="shared" si="337"/>
        <v>21:0120</v>
      </c>
      <c r="D4694" s="1" t="str">
        <f t="shared" si="338"/>
        <v>21:0003</v>
      </c>
      <c r="E4694" t="s">
        <v>17512</v>
      </c>
      <c r="F4694" t="s">
        <v>17513</v>
      </c>
      <c r="H4694">
        <v>48.679718600000001</v>
      </c>
      <c r="I4694">
        <v>-56.921694700000003</v>
      </c>
      <c r="J4694" s="1" t="str">
        <f t="shared" si="340"/>
        <v>Till</v>
      </c>
      <c r="K4694" s="1" t="str">
        <f t="shared" si="339"/>
        <v>&lt;2 micron</v>
      </c>
      <c r="L4694">
        <v>0.2</v>
      </c>
      <c r="M4694">
        <v>4.28</v>
      </c>
      <c r="N4694">
        <v>1</v>
      </c>
      <c r="O4694">
        <v>190</v>
      </c>
      <c r="P4694">
        <v>0.25</v>
      </c>
      <c r="Q4694">
        <v>1</v>
      </c>
      <c r="R4694">
        <v>0.12</v>
      </c>
      <c r="S4694">
        <v>0.25</v>
      </c>
      <c r="T4694">
        <v>18</v>
      </c>
      <c r="U4694">
        <v>41</v>
      </c>
      <c r="V4694">
        <v>131</v>
      </c>
      <c r="W4694">
        <v>5.45</v>
      </c>
      <c r="X4694">
        <v>5</v>
      </c>
      <c r="Y4694">
        <v>0.5</v>
      </c>
      <c r="Z4694">
        <v>0.36</v>
      </c>
      <c r="AA4694">
        <v>20</v>
      </c>
      <c r="AB4694">
        <v>1.57</v>
      </c>
      <c r="AC4694">
        <v>1185</v>
      </c>
      <c r="AD4694">
        <v>0.5</v>
      </c>
      <c r="AE4694">
        <v>0.31</v>
      </c>
      <c r="AF4694">
        <v>32</v>
      </c>
      <c r="AH4694">
        <v>44</v>
      </c>
      <c r="AI4694">
        <v>1</v>
      </c>
      <c r="AJ4694">
        <v>17</v>
      </c>
      <c r="AK4694">
        <v>18</v>
      </c>
      <c r="AL4694">
        <v>0.03</v>
      </c>
      <c r="AM4694">
        <v>5</v>
      </c>
      <c r="AN4694">
        <v>5</v>
      </c>
      <c r="AO4694">
        <v>56</v>
      </c>
      <c r="AP4694">
        <v>5</v>
      </c>
      <c r="AQ4694">
        <v>218</v>
      </c>
    </row>
    <row r="4695" spans="1:43" hidden="1" x14ac:dyDescent="0.25">
      <c r="A4695" t="s">
        <v>17514</v>
      </c>
      <c r="B4695" t="s">
        <v>17515</v>
      </c>
      <c r="C4695" s="1" t="str">
        <f t="shared" ref="C4695:C4758" si="341">HYPERLINK("http://geochem.nrcan.gc.ca/cdogs/content/bdl/bdl210120_e.htm", "21:0120")</f>
        <v>21:0120</v>
      </c>
      <c r="D4695" s="1" t="str">
        <f t="shared" ref="D4695:D4758" si="342">HYPERLINK("http://geochem.nrcan.gc.ca/cdogs/content/svy/svy210003_e.htm", "21:0003")</f>
        <v>21:0003</v>
      </c>
      <c r="E4695" t="s">
        <v>17516</v>
      </c>
      <c r="F4695" t="s">
        <v>17517</v>
      </c>
      <c r="H4695">
        <v>48.685462999999999</v>
      </c>
      <c r="I4695">
        <v>-56.904705100000001</v>
      </c>
      <c r="J4695" s="1" t="str">
        <f t="shared" si="340"/>
        <v>Till</v>
      </c>
      <c r="K4695" s="1" t="str">
        <f t="shared" ref="K4695:K4758" si="343">HYPERLINK("http://geochem.nrcan.gc.ca/cdogs/content/kwd/kwd080003_e.htm", "&lt;2 micron")</f>
        <v>&lt;2 micron</v>
      </c>
      <c r="L4695">
        <v>0.4</v>
      </c>
      <c r="M4695">
        <v>5.34</v>
      </c>
      <c r="N4695">
        <v>70</v>
      </c>
      <c r="O4695">
        <v>170</v>
      </c>
      <c r="P4695">
        <v>0.25</v>
      </c>
      <c r="Q4695">
        <v>1</v>
      </c>
      <c r="R4695">
        <v>0.25</v>
      </c>
      <c r="S4695">
        <v>0.25</v>
      </c>
      <c r="T4695">
        <v>22</v>
      </c>
      <c r="U4695">
        <v>46</v>
      </c>
      <c r="V4695">
        <v>188</v>
      </c>
      <c r="W4695">
        <v>5.32</v>
      </c>
      <c r="X4695">
        <v>5</v>
      </c>
      <c r="Y4695">
        <v>0.5</v>
      </c>
      <c r="Z4695">
        <v>0.37</v>
      </c>
      <c r="AA4695">
        <v>30</v>
      </c>
      <c r="AB4695">
        <v>1.59</v>
      </c>
      <c r="AC4695">
        <v>1600</v>
      </c>
      <c r="AD4695">
        <v>0.5</v>
      </c>
      <c r="AE4695">
        <v>0.62</v>
      </c>
      <c r="AF4695">
        <v>38</v>
      </c>
      <c r="AH4695">
        <v>72</v>
      </c>
      <c r="AI4695">
        <v>2</v>
      </c>
      <c r="AJ4695">
        <v>19</v>
      </c>
      <c r="AK4695">
        <v>25</v>
      </c>
      <c r="AL4695">
        <v>0.09</v>
      </c>
      <c r="AM4695">
        <v>5</v>
      </c>
      <c r="AN4695">
        <v>5</v>
      </c>
      <c r="AO4695">
        <v>76</v>
      </c>
      <c r="AP4695">
        <v>5</v>
      </c>
      <c r="AQ4695">
        <v>184</v>
      </c>
    </row>
    <row r="4696" spans="1:43" hidden="1" x14ac:dyDescent="0.25">
      <c r="A4696" t="s">
        <v>17518</v>
      </c>
      <c r="B4696" t="s">
        <v>17519</v>
      </c>
      <c r="C4696" s="1" t="str">
        <f t="shared" si="341"/>
        <v>21:0120</v>
      </c>
      <c r="D4696" s="1" t="str">
        <f t="shared" si="342"/>
        <v>21:0003</v>
      </c>
      <c r="E4696" t="s">
        <v>17520</v>
      </c>
      <c r="F4696" t="s">
        <v>17521</v>
      </c>
      <c r="H4696">
        <v>48.695705599999997</v>
      </c>
      <c r="I4696">
        <v>-56.892593099999999</v>
      </c>
      <c r="J4696" s="1" t="str">
        <f t="shared" si="340"/>
        <v>Till</v>
      </c>
      <c r="K4696" s="1" t="str">
        <f t="shared" si="343"/>
        <v>&lt;2 micron</v>
      </c>
      <c r="L4696">
        <v>0.1</v>
      </c>
      <c r="M4696">
        <v>5.91</v>
      </c>
      <c r="N4696">
        <v>1</v>
      </c>
      <c r="O4696">
        <v>140</v>
      </c>
      <c r="P4696">
        <v>0.25</v>
      </c>
      <c r="Q4696">
        <v>1</v>
      </c>
      <c r="R4696">
        <v>0.12</v>
      </c>
      <c r="S4696">
        <v>0.5</v>
      </c>
      <c r="T4696">
        <v>23</v>
      </c>
      <c r="U4696">
        <v>82</v>
      </c>
      <c r="V4696">
        <v>65</v>
      </c>
      <c r="W4696">
        <v>5.19</v>
      </c>
      <c r="X4696">
        <v>5</v>
      </c>
      <c r="Y4696">
        <v>0.5</v>
      </c>
      <c r="Z4696">
        <v>0.28999999999999998</v>
      </c>
      <c r="AA4696">
        <v>10</v>
      </c>
      <c r="AB4696">
        <v>1.59</v>
      </c>
      <c r="AC4696">
        <v>995</v>
      </c>
      <c r="AD4696">
        <v>0.5</v>
      </c>
      <c r="AE4696">
        <v>0.79</v>
      </c>
      <c r="AF4696">
        <v>50</v>
      </c>
      <c r="AH4696">
        <v>24</v>
      </c>
      <c r="AI4696">
        <v>1</v>
      </c>
      <c r="AJ4696">
        <v>17</v>
      </c>
      <c r="AK4696">
        <v>13</v>
      </c>
      <c r="AL4696">
        <v>0.05</v>
      </c>
      <c r="AM4696">
        <v>5</v>
      </c>
      <c r="AN4696">
        <v>5</v>
      </c>
      <c r="AO4696">
        <v>87</v>
      </c>
      <c r="AP4696">
        <v>5</v>
      </c>
      <c r="AQ4696">
        <v>132</v>
      </c>
    </row>
    <row r="4697" spans="1:43" hidden="1" x14ac:dyDescent="0.25">
      <c r="A4697" t="s">
        <v>17522</v>
      </c>
      <c r="B4697" t="s">
        <v>17523</v>
      </c>
      <c r="C4697" s="1" t="str">
        <f t="shared" si="341"/>
        <v>21:0120</v>
      </c>
      <c r="D4697" s="1" t="str">
        <f t="shared" si="342"/>
        <v>21:0003</v>
      </c>
      <c r="E4697" t="s">
        <v>17524</v>
      </c>
      <c r="F4697" t="s">
        <v>17525</v>
      </c>
      <c r="H4697">
        <v>48.697951500000002</v>
      </c>
      <c r="I4697">
        <v>-56.889870899999998</v>
      </c>
      <c r="J4697" s="1" t="str">
        <f t="shared" si="340"/>
        <v>Till</v>
      </c>
      <c r="K4697" s="1" t="str">
        <f t="shared" si="343"/>
        <v>&lt;2 micron</v>
      </c>
      <c r="L4697">
        <v>0.1</v>
      </c>
      <c r="M4697">
        <v>4.5199999999999996</v>
      </c>
      <c r="N4697">
        <v>38</v>
      </c>
      <c r="O4697">
        <v>170</v>
      </c>
      <c r="P4697">
        <v>0.25</v>
      </c>
      <c r="Q4697">
        <v>1</v>
      </c>
      <c r="R4697">
        <v>0.16</v>
      </c>
      <c r="S4697">
        <v>0.25</v>
      </c>
      <c r="T4697">
        <v>27</v>
      </c>
      <c r="U4697">
        <v>55</v>
      </c>
      <c r="V4697">
        <v>188</v>
      </c>
      <c r="W4697">
        <v>5.38</v>
      </c>
      <c r="X4697">
        <v>5</v>
      </c>
      <c r="Y4697">
        <v>0.5</v>
      </c>
      <c r="Z4697">
        <v>0.37</v>
      </c>
      <c r="AA4697">
        <v>30</v>
      </c>
      <c r="AB4697">
        <v>1.51</v>
      </c>
      <c r="AC4697">
        <v>3700</v>
      </c>
      <c r="AD4697">
        <v>1</v>
      </c>
      <c r="AE4697">
        <v>1.03</v>
      </c>
      <c r="AF4697">
        <v>43</v>
      </c>
      <c r="AH4697">
        <v>78</v>
      </c>
      <c r="AI4697">
        <v>4</v>
      </c>
      <c r="AJ4697">
        <v>21</v>
      </c>
      <c r="AK4697">
        <v>16</v>
      </c>
      <c r="AL4697">
        <v>0.04</v>
      </c>
      <c r="AM4697">
        <v>10</v>
      </c>
      <c r="AN4697">
        <v>5</v>
      </c>
      <c r="AO4697">
        <v>71</v>
      </c>
      <c r="AP4697">
        <v>5</v>
      </c>
      <c r="AQ4697">
        <v>200</v>
      </c>
    </row>
    <row r="4698" spans="1:43" hidden="1" x14ac:dyDescent="0.25">
      <c r="A4698" t="s">
        <v>17526</v>
      </c>
      <c r="B4698" t="s">
        <v>17527</v>
      </c>
      <c r="C4698" s="1" t="str">
        <f t="shared" si="341"/>
        <v>21:0120</v>
      </c>
      <c r="D4698" s="1" t="str">
        <f t="shared" si="342"/>
        <v>21:0003</v>
      </c>
      <c r="E4698" t="s">
        <v>17528</v>
      </c>
      <c r="F4698" t="s">
        <v>17529</v>
      </c>
      <c r="H4698">
        <v>48.716088499999998</v>
      </c>
      <c r="I4698">
        <v>-56.861425099999998</v>
      </c>
      <c r="J4698" s="1" t="str">
        <f t="shared" si="340"/>
        <v>Till</v>
      </c>
      <c r="K4698" s="1" t="str">
        <f t="shared" si="343"/>
        <v>&lt;2 micron</v>
      </c>
      <c r="L4698">
        <v>0.2</v>
      </c>
      <c r="M4698">
        <v>5.53</v>
      </c>
      <c r="N4698">
        <v>16</v>
      </c>
      <c r="O4698">
        <v>110</v>
      </c>
      <c r="P4698">
        <v>0.25</v>
      </c>
      <c r="Q4698">
        <v>1</v>
      </c>
      <c r="R4698">
        <v>0.35</v>
      </c>
      <c r="S4698">
        <v>0.25</v>
      </c>
      <c r="T4698">
        <v>20</v>
      </c>
      <c r="U4698">
        <v>60</v>
      </c>
      <c r="V4698">
        <v>71</v>
      </c>
      <c r="W4698">
        <v>5.01</v>
      </c>
      <c r="X4698">
        <v>5</v>
      </c>
      <c r="Y4698">
        <v>0.5</v>
      </c>
      <c r="Z4698">
        <v>0.28999999999999998</v>
      </c>
      <c r="AA4698">
        <v>20</v>
      </c>
      <c r="AB4698">
        <v>1.44</v>
      </c>
      <c r="AC4698">
        <v>1045</v>
      </c>
      <c r="AD4698">
        <v>0.5</v>
      </c>
      <c r="AE4698">
        <v>0.37</v>
      </c>
      <c r="AF4698">
        <v>34</v>
      </c>
      <c r="AH4698">
        <v>14</v>
      </c>
      <c r="AI4698">
        <v>2</v>
      </c>
      <c r="AJ4698">
        <v>16</v>
      </c>
      <c r="AK4698">
        <v>27</v>
      </c>
      <c r="AL4698">
        <v>0.12</v>
      </c>
      <c r="AM4698">
        <v>5</v>
      </c>
      <c r="AN4698">
        <v>5</v>
      </c>
      <c r="AO4698">
        <v>113</v>
      </c>
      <c r="AP4698">
        <v>5</v>
      </c>
      <c r="AQ4698">
        <v>118</v>
      </c>
    </row>
    <row r="4699" spans="1:43" hidden="1" x14ac:dyDescent="0.25">
      <c r="A4699" t="s">
        <v>17530</v>
      </c>
      <c r="B4699" t="s">
        <v>17531</v>
      </c>
      <c r="C4699" s="1" t="str">
        <f t="shared" si="341"/>
        <v>21:0120</v>
      </c>
      <c r="D4699" s="1" t="str">
        <f t="shared" si="342"/>
        <v>21:0003</v>
      </c>
      <c r="E4699" t="s">
        <v>17532</v>
      </c>
      <c r="F4699" t="s">
        <v>17533</v>
      </c>
      <c r="H4699">
        <v>48.7181505</v>
      </c>
      <c r="I4699">
        <v>-56.855983000000002</v>
      </c>
      <c r="J4699" s="1" t="str">
        <f t="shared" si="340"/>
        <v>Till</v>
      </c>
      <c r="K4699" s="1" t="str">
        <f t="shared" si="343"/>
        <v>&lt;2 micron</v>
      </c>
      <c r="L4699">
        <v>0.2</v>
      </c>
      <c r="M4699">
        <v>4.67</v>
      </c>
      <c r="N4699">
        <v>10</v>
      </c>
      <c r="O4699">
        <v>110</v>
      </c>
      <c r="P4699">
        <v>0.25</v>
      </c>
      <c r="Q4699">
        <v>1</v>
      </c>
      <c r="R4699">
        <v>0.14000000000000001</v>
      </c>
      <c r="S4699">
        <v>0.25</v>
      </c>
      <c r="T4699">
        <v>18</v>
      </c>
      <c r="U4699">
        <v>58</v>
      </c>
      <c r="V4699">
        <v>55</v>
      </c>
      <c r="W4699">
        <v>5.33</v>
      </c>
      <c r="X4699">
        <v>5</v>
      </c>
      <c r="Y4699">
        <v>0.5</v>
      </c>
      <c r="Z4699">
        <v>0.33</v>
      </c>
      <c r="AA4699">
        <v>10</v>
      </c>
      <c r="AB4699">
        <v>1.48</v>
      </c>
      <c r="AC4699">
        <v>1010</v>
      </c>
      <c r="AD4699">
        <v>0.5</v>
      </c>
      <c r="AE4699">
        <v>0.49</v>
      </c>
      <c r="AF4699">
        <v>45</v>
      </c>
      <c r="AH4699">
        <v>24</v>
      </c>
      <c r="AI4699">
        <v>2</v>
      </c>
      <c r="AJ4699">
        <v>16</v>
      </c>
      <c r="AK4699">
        <v>14</v>
      </c>
      <c r="AL4699">
        <v>0.03</v>
      </c>
      <c r="AM4699">
        <v>5</v>
      </c>
      <c r="AN4699">
        <v>5</v>
      </c>
      <c r="AO4699">
        <v>64</v>
      </c>
      <c r="AP4699">
        <v>5</v>
      </c>
      <c r="AQ4699">
        <v>114</v>
      </c>
    </row>
    <row r="4700" spans="1:43" hidden="1" x14ac:dyDescent="0.25">
      <c r="A4700" t="s">
        <v>17534</v>
      </c>
      <c r="B4700" t="s">
        <v>17535</v>
      </c>
      <c r="C4700" s="1" t="str">
        <f t="shared" si="341"/>
        <v>21:0120</v>
      </c>
      <c r="D4700" s="1" t="str">
        <f t="shared" si="342"/>
        <v>21:0003</v>
      </c>
      <c r="E4700" t="s">
        <v>17536</v>
      </c>
      <c r="F4700" t="s">
        <v>17537</v>
      </c>
      <c r="H4700">
        <v>48.789414399999998</v>
      </c>
      <c r="I4700">
        <v>-56.6298399</v>
      </c>
      <c r="J4700" s="1" t="str">
        <f t="shared" si="340"/>
        <v>Till</v>
      </c>
      <c r="K4700" s="1" t="str">
        <f t="shared" si="343"/>
        <v>&lt;2 micron</v>
      </c>
      <c r="L4700">
        <v>0.2</v>
      </c>
      <c r="M4700">
        <v>5.27</v>
      </c>
      <c r="N4700">
        <v>1</v>
      </c>
      <c r="O4700">
        <v>230</v>
      </c>
      <c r="P4700">
        <v>0.25</v>
      </c>
      <c r="Q4700">
        <v>1</v>
      </c>
      <c r="R4700">
        <v>0.16</v>
      </c>
      <c r="S4700">
        <v>0.25</v>
      </c>
      <c r="T4700">
        <v>20</v>
      </c>
      <c r="U4700">
        <v>44</v>
      </c>
      <c r="V4700">
        <v>67</v>
      </c>
      <c r="W4700">
        <v>4.8600000000000003</v>
      </c>
      <c r="X4700">
        <v>5</v>
      </c>
      <c r="Y4700">
        <v>0.5</v>
      </c>
      <c r="Z4700">
        <v>0.32</v>
      </c>
      <c r="AA4700">
        <v>10</v>
      </c>
      <c r="AB4700">
        <v>1.38</v>
      </c>
      <c r="AC4700">
        <v>1470</v>
      </c>
      <c r="AD4700">
        <v>0.5</v>
      </c>
      <c r="AE4700">
        <v>0.73</v>
      </c>
      <c r="AF4700">
        <v>38</v>
      </c>
      <c r="AH4700">
        <v>16</v>
      </c>
      <c r="AI4700">
        <v>1</v>
      </c>
      <c r="AJ4700">
        <v>17</v>
      </c>
      <c r="AK4700">
        <v>16</v>
      </c>
      <c r="AL4700">
        <v>0.01</v>
      </c>
      <c r="AM4700">
        <v>5</v>
      </c>
      <c r="AN4700">
        <v>5</v>
      </c>
      <c r="AO4700">
        <v>55</v>
      </c>
      <c r="AP4700">
        <v>5</v>
      </c>
      <c r="AQ4700">
        <v>104</v>
      </c>
    </row>
    <row r="4701" spans="1:43" hidden="1" x14ac:dyDescent="0.25">
      <c r="A4701" t="s">
        <v>17538</v>
      </c>
      <c r="B4701" t="s">
        <v>17539</v>
      </c>
      <c r="C4701" s="1" t="str">
        <f t="shared" si="341"/>
        <v>21:0120</v>
      </c>
      <c r="D4701" s="1" t="str">
        <f t="shared" si="342"/>
        <v>21:0003</v>
      </c>
      <c r="E4701" t="s">
        <v>17540</v>
      </c>
      <c r="F4701" t="s">
        <v>17541</v>
      </c>
      <c r="H4701">
        <v>48.553838499999998</v>
      </c>
      <c r="I4701">
        <v>-56.804455300000001</v>
      </c>
      <c r="J4701" s="1" t="str">
        <f t="shared" si="340"/>
        <v>Till</v>
      </c>
      <c r="K4701" s="1" t="str">
        <f t="shared" si="343"/>
        <v>&lt;2 micron</v>
      </c>
      <c r="L4701">
        <v>1.8</v>
      </c>
      <c r="M4701">
        <v>5.2</v>
      </c>
      <c r="N4701">
        <v>214</v>
      </c>
      <c r="O4701">
        <v>320</v>
      </c>
      <c r="P4701">
        <v>0.25</v>
      </c>
      <c r="Q4701">
        <v>1</v>
      </c>
      <c r="R4701">
        <v>0.11</v>
      </c>
      <c r="S4701">
        <v>0.25</v>
      </c>
      <c r="T4701">
        <v>70</v>
      </c>
      <c r="U4701">
        <v>47</v>
      </c>
      <c r="V4701">
        <v>353</v>
      </c>
      <c r="W4701">
        <v>15</v>
      </c>
      <c r="X4701">
        <v>5</v>
      </c>
      <c r="Y4701">
        <v>0.5</v>
      </c>
      <c r="Z4701">
        <v>0.44</v>
      </c>
      <c r="AA4701">
        <v>40</v>
      </c>
      <c r="AB4701">
        <v>1.56</v>
      </c>
      <c r="AC4701">
        <v>3165</v>
      </c>
      <c r="AD4701">
        <v>71</v>
      </c>
      <c r="AE4701">
        <v>0.59</v>
      </c>
      <c r="AF4701">
        <v>99</v>
      </c>
      <c r="AH4701">
        <v>272</v>
      </c>
      <c r="AI4701">
        <v>6</v>
      </c>
      <c r="AJ4701">
        <v>31</v>
      </c>
      <c r="AK4701">
        <v>55</v>
      </c>
      <c r="AL4701">
        <v>0.04</v>
      </c>
      <c r="AM4701">
        <v>5</v>
      </c>
      <c r="AN4701">
        <v>5</v>
      </c>
      <c r="AO4701">
        <v>258</v>
      </c>
      <c r="AP4701">
        <v>10</v>
      </c>
      <c r="AQ4701">
        <v>412</v>
      </c>
    </row>
    <row r="4702" spans="1:43" hidden="1" x14ac:dyDescent="0.25">
      <c r="A4702" t="s">
        <v>17542</v>
      </c>
      <c r="B4702" t="s">
        <v>17543</v>
      </c>
      <c r="C4702" s="1" t="str">
        <f t="shared" si="341"/>
        <v>21:0120</v>
      </c>
      <c r="D4702" s="1" t="str">
        <f t="shared" si="342"/>
        <v>21:0003</v>
      </c>
      <c r="E4702" t="s">
        <v>17544</v>
      </c>
      <c r="F4702" t="s">
        <v>17545</v>
      </c>
      <c r="H4702">
        <v>49.157181700000002</v>
      </c>
      <c r="I4702">
        <v>-56.342052199999998</v>
      </c>
      <c r="J4702" s="1" t="str">
        <f t="shared" si="340"/>
        <v>Till</v>
      </c>
      <c r="K4702" s="1" t="str">
        <f t="shared" si="343"/>
        <v>&lt;2 micron</v>
      </c>
      <c r="L4702">
        <v>0.4</v>
      </c>
      <c r="M4702">
        <v>2.4</v>
      </c>
      <c r="N4702">
        <v>8</v>
      </c>
      <c r="O4702">
        <v>60</v>
      </c>
      <c r="P4702">
        <v>1</v>
      </c>
      <c r="Q4702">
        <v>1</v>
      </c>
      <c r="R4702">
        <v>0.72</v>
      </c>
      <c r="S4702">
        <v>0.25</v>
      </c>
      <c r="T4702">
        <v>12</v>
      </c>
      <c r="U4702">
        <v>28</v>
      </c>
      <c r="V4702">
        <v>46</v>
      </c>
      <c r="W4702">
        <v>2.82</v>
      </c>
      <c r="X4702">
        <v>5</v>
      </c>
      <c r="Y4702">
        <v>0.5</v>
      </c>
      <c r="Z4702">
        <v>0.16</v>
      </c>
      <c r="AA4702">
        <v>40</v>
      </c>
      <c r="AB4702">
        <v>0.7</v>
      </c>
      <c r="AC4702">
        <v>490</v>
      </c>
      <c r="AD4702">
        <v>0.5</v>
      </c>
      <c r="AE4702">
        <v>0.52</v>
      </c>
      <c r="AF4702">
        <v>14</v>
      </c>
      <c r="AH4702">
        <v>32</v>
      </c>
      <c r="AI4702">
        <v>1</v>
      </c>
      <c r="AJ4702">
        <v>12</v>
      </c>
      <c r="AK4702">
        <v>28</v>
      </c>
      <c r="AL4702">
        <v>0.16</v>
      </c>
      <c r="AM4702">
        <v>5</v>
      </c>
      <c r="AN4702">
        <v>5</v>
      </c>
      <c r="AO4702">
        <v>54</v>
      </c>
      <c r="AP4702">
        <v>5</v>
      </c>
      <c r="AQ4702">
        <v>76</v>
      </c>
    </row>
    <row r="4703" spans="1:43" hidden="1" x14ac:dyDescent="0.25">
      <c r="A4703" t="s">
        <v>17546</v>
      </c>
      <c r="B4703" t="s">
        <v>17547</v>
      </c>
      <c r="C4703" s="1" t="str">
        <f t="shared" si="341"/>
        <v>21:0120</v>
      </c>
      <c r="D4703" s="1" t="str">
        <f t="shared" si="342"/>
        <v>21:0003</v>
      </c>
      <c r="E4703" t="s">
        <v>17548</v>
      </c>
      <c r="F4703" t="s">
        <v>17549</v>
      </c>
      <c r="H4703">
        <v>49.085892100000002</v>
      </c>
      <c r="I4703">
        <v>-56.382843200000003</v>
      </c>
      <c r="J4703" s="1" t="str">
        <f t="shared" si="340"/>
        <v>Till</v>
      </c>
      <c r="K4703" s="1" t="str">
        <f t="shared" si="343"/>
        <v>&lt;2 micron</v>
      </c>
      <c r="L4703">
        <v>0.2</v>
      </c>
      <c r="M4703">
        <v>5.63</v>
      </c>
      <c r="N4703">
        <v>1</v>
      </c>
      <c r="O4703">
        <v>50</v>
      </c>
      <c r="P4703">
        <v>0.5</v>
      </c>
      <c r="Q4703">
        <v>1</v>
      </c>
      <c r="R4703">
        <v>0.95</v>
      </c>
      <c r="S4703">
        <v>0.25</v>
      </c>
      <c r="T4703">
        <v>14</v>
      </c>
      <c r="U4703">
        <v>38</v>
      </c>
      <c r="V4703">
        <v>58</v>
      </c>
      <c r="W4703">
        <v>2.98</v>
      </c>
      <c r="X4703">
        <v>5</v>
      </c>
      <c r="Y4703">
        <v>0.5</v>
      </c>
      <c r="Z4703">
        <v>0.14000000000000001</v>
      </c>
      <c r="AA4703">
        <v>30</v>
      </c>
      <c r="AB4703">
        <v>1.1000000000000001</v>
      </c>
      <c r="AC4703">
        <v>450</v>
      </c>
      <c r="AD4703">
        <v>0.5</v>
      </c>
      <c r="AE4703">
        <v>0.68</v>
      </c>
      <c r="AF4703">
        <v>17</v>
      </c>
      <c r="AH4703">
        <v>16</v>
      </c>
      <c r="AI4703">
        <v>2</v>
      </c>
      <c r="AJ4703">
        <v>13</v>
      </c>
      <c r="AK4703">
        <v>33</v>
      </c>
      <c r="AL4703">
        <v>0.14000000000000001</v>
      </c>
      <c r="AM4703">
        <v>5</v>
      </c>
      <c r="AN4703">
        <v>5</v>
      </c>
      <c r="AO4703">
        <v>67</v>
      </c>
      <c r="AP4703">
        <v>5</v>
      </c>
      <c r="AQ4703">
        <v>68</v>
      </c>
    </row>
    <row r="4704" spans="1:43" hidden="1" x14ac:dyDescent="0.25">
      <c r="A4704" t="s">
        <v>17550</v>
      </c>
      <c r="B4704" t="s">
        <v>17551</v>
      </c>
      <c r="C4704" s="1" t="str">
        <f t="shared" si="341"/>
        <v>21:0120</v>
      </c>
      <c r="D4704" s="1" t="str">
        <f t="shared" si="342"/>
        <v>21:0003</v>
      </c>
      <c r="E4704" t="s">
        <v>17552</v>
      </c>
      <c r="F4704" t="s">
        <v>17553</v>
      </c>
      <c r="H4704">
        <v>48.743645399999998</v>
      </c>
      <c r="I4704">
        <v>-56.8988747</v>
      </c>
      <c r="J4704" s="1" t="str">
        <f t="shared" si="340"/>
        <v>Till</v>
      </c>
      <c r="K4704" s="1" t="str">
        <f t="shared" si="343"/>
        <v>&lt;2 micron</v>
      </c>
      <c r="L4704">
        <v>0.4</v>
      </c>
      <c r="M4704">
        <v>6.41</v>
      </c>
      <c r="N4704">
        <v>8</v>
      </c>
      <c r="O4704">
        <v>100</v>
      </c>
      <c r="P4704">
        <v>0.25</v>
      </c>
      <c r="Q4704">
        <v>1</v>
      </c>
      <c r="R4704">
        <v>0.46</v>
      </c>
      <c r="S4704">
        <v>0.25</v>
      </c>
      <c r="T4704">
        <v>21</v>
      </c>
      <c r="U4704">
        <v>66</v>
      </c>
      <c r="V4704">
        <v>151</v>
      </c>
      <c r="W4704">
        <v>4.43</v>
      </c>
      <c r="X4704">
        <v>5</v>
      </c>
      <c r="Y4704">
        <v>0.5</v>
      </c>
      <c r="Z4704">
        <v>0.21</v>
      </c>
      <c r="AA4704">
        <v>20</v>
      </c>
      <c r="AB4704">
        <v>1.49</v>
      </c>
      <c r="AC4704">
        <v>1395</v>
      </c>
      <c r="AD4704">
        <v>0.5</v>
      </c>
      <c r="AE4704">
        <v>0.56999999999999995</v>
      </c>
      <c r="AF4704">
        <v>32</v>
      </c>
      <c r="AH4704">
        <v>22</v>
      </c>
      <c r="AI4704">
        <v>2</v>
      </c>
      <c r="AJ4704">
        <v>22</v>
      </c>
      <c r="AK4704">
        <v>27</v>
      </c>
      <c r="AL4704">
        <v>0.2</v>
      </c>
      <c r="AM4704">
        <v>5</v>
      </c>
      <c r="AN4704">
        <v>5</v>
      </c>
      <c r="AO4704">
        <v>109</v>
      </c>
      <c r="AP4704">
        <v>5</v>
      </c>
      <c r="AQ4704">
        <v>200</v>
      </c>
    </row>
    <row r="4705" spans="1:43" hidden="1" x14ac:dyDescent="0.25">
      <c r="A4705" t="s">
        <v>17554</v>
      </c>
      <c r="B4705" t="s">
        <v>17555</v>
      </c>
      <c r="C4705" s="1" t="str">
        <f t="shared" si="341"/>
        <v>21:0120</v>
      </c>
      <c r="D4705" s="1" t="str">
        <f t="shared" si="342"/>
        <v>21:0003</v>
      </c>
      <c r="E4705" t="s">
        <v>17556</v>
      </c>
      <c r="F4705" t="s">
        <v>17557</v>
      </c>
      <c r="H4705">
        <v>48.769790200000003</v>
      </c>
      <c r="I4705">
        <v>-56.872976999999999</v>
      </c>
      <c r="J4705" s="1" t="str">
        <f t="shared" si="340"/>
        <v>Till</v>
      </c>
      <c r="K4705" s="1" t="str">
        <f t="shared" si="343"/>
        <v>&lt;2 micron</v>
      </c>
      <c r="L4705">
        <v>0.4</v>
      </c>
      <c r="M4705">
        <v>6.11</v>
      </c>
      <c r="N4705">
        <v>4</v>
      </c>
      <c r="O4705">
        <v>150</v>
      </c>
      <c r="P4705">
        <v>0.25</v>
      </c>
      <c r="Q4705">
        <v>1</v>
      </c>
      <c r="R4705">
        <v>0.72</v>
      </c>
      <c r="S4705">
        <v>0.25</v>
      </c>
      <c r="T4705">
        <v>19</v>
      </c>
      <c r="U4705">
        <v>42</v>
      </c>
      <c r="V4705">
        <v>147</v>
      </c>
      <c r="W4705">
        <v>4.71</v>
      </c>
      <c r="X4705">
        <v>5</v>
      </c>
      <c r="Y4705">
        <v>1</v>
      </c>
      <c r="Z4705">
        <v>0.28000000000000003</v>
      </c>
      <c r="AA4705">
        <v>30</v>
      </c>
      <c r="AB4705">
        <v>1.64</v>
      </c>
      <c r="AC4705">
        <v>1085</v>
      </c>
      <c r="AD4705">
        <v>1</v>
      </c>
      <c r="AE4705">
        <v>0.56999999999999995</v>
      </c>
      <c r="AF4705">
        <v>25</v>
      </c>
      <c r="AH4705">
        <v>18</v>
      </c>
      <c r="AI4705">
        <v>2</v>
      </c>
      <c r="AJ4705">
        <v>21</v>
      </c>
      <c r="AK4705">
        <v>43</v>
      </c>
      <c r="AL4705">
        <v>0.2</v>
      </c>
      <c r="AM4705">
        <v>5</v>
      </c>
      <c r="AN4705">
        <v>5</v>
      </c>
      <c r="AO4705">
        <v>115</v>
      </c>
      <c r="AP4705">
        <v>5</v>
      </c>
      <c r="AQ4705">
        <v>116</v>
      </c>
    </row>
    <row r="4706" spans="1:43" hidden="1" x14ac:dyDescent="0.25">
      <c r="A4706" t="s">
        <v>17558</v>
      </c>
      <c r="B4706" t="s">
        <v>17559</v>
      </c>
      <c r="C4706" s="1" t="str">
        <f t="shared" si="341"/>
        <v>21:0120</v>
      </c>
      <c r="D4706" s="1" t="str">
        <f t="shared" si="342"/>
        <v>21:0003</v>
      </c>
      <c r="E4706" t="s">
        <v>17560</v>
      </c>
      <c r="F4706" t="s">
        <v>17561</v>
      </c>
      <c r="H4706">
        <v>48.8397407</v>
      </c>
      <c r="I4706">
        <v>-56.858913899999997</v>
      </c>
      <c r="J4706" s="1" t="str">
        <f t="shared" si="340"/>
        <v>Till</v>
      </c>
      <c r="K4706" s="1" t="str">
        <f t="shared" si="343"/>
        <v>&lt;2 micron</v>
      </c>
      <c r="L4706">
        <v>0.2</v>
      </c>
      <c r="M4706">
        <v>3.4</v>
      </c>
      <c r="N4706">
        <v>1</v>
      </c>
      <c r="O4706">
        <v>60</v>
      </c>
      <c r="P4706">
        <v>1</v>
      </c>
      <c r="Q4706">
        <v>1</v>
      </c>
      <c r="R4706">
        <v>0.41</v>
      </c>
      <c r="S4706">
        <v>0.25</v>
      </c>
      <c r="T4706">
        <v>14</v>
      </c>
      <c r="U4706">
        <v>20</v>
      </c>
      <c r="V4706">
        <v>56</v>
      </c>
      <c r="W4706">
        <v>3.22</v>
      </c>
      <c r="X4706">
        <v>5</v>
      </c>
      <c r="Y4706">
        <v>0.5</v>
      </c>
      <c r="Z4706">
        <v>0.19</v>
      </c>
      <c r="AA4706">
        <v>50</v>
      </c>
      <c r="AB4706">
        <v>0.96</v>
      </c>
      <c r="AC4706">
        <v>605</v>
      </c>
      <c r="AD4706">
        <v>0.5</v>
      </c>
      <c r="AE4706">
        <v>0.77</v>
      </c>
      <c r="AF4706">
        <v>13</v>
      </c>
      <c r="AH4706">
        <v>24</v>
      </c>
      <c r="AI4706">
        <v>1</v>
      </c>
      <c r="AJ4706">
        <v>12</v>
      </c>
      <c r="AK4706">
        <v>17</v>
      </c>
      <c r="AL4706">
        <v>0.08</v>
      </c>
      <c r="AM4706">
        <v>5</v>
      </c>
      <c r="AN4706">
        <v>5</v>
      </c>
      <c r="AO4706">
        <v>48</v>
      </c>
      <c r="AP4706">
        <v>5</v>
      </c>
      <c r="AQ4706">
        <v>138</v>
      </c>
    </row>
    <row r="4707" spans="1:43" hidden="1" x14ac:dyDescent="0.25">
      <c r="A4707" t="s">
        <v>17562</v>
      </c>
      <c r="B4707" t="s">
        <v>17563</v>
      </c>
      <c r="C4707" s="1" t="str">
        <f t="shared" si="341"/>
        <v>21:0120</v>
      </c>
      <c r="D4707" s="1" t="str">
        <f t="shared" si="342"/>
        <v>21:0003</v>
      </c>
      <c r="E4707" t="s">
        <v>17564</v>
      </c>
      <c r="F4707" t="s">
        <v>17565</v>
      </c>
      <c r="H4707">
        <v>48.6245069</v>
      </c>
      <c r="I4707">
        <v>-56.984369000000001</v>
      </c>
      <c r="J4707" s="1" t="str">
        <f t="shared" si="340"/>
        <v>Till</v>
      </c>
      <c r="K4707" s="1" t="str">
        <f t="shared" si="343"/>
        <v>&lt;2 micron</v>
      </c>
      <c r="L4707">
        <v>0.2</v>
      </c>
      <c r="M4707">
        <v>3.86</v>
      </c>
      <c r="N4707">
        <v>22</v>
      </c>
      <c r="O4707">
        <v>290</v>
      </c>
      <c r="P4707">
        <v>0.25</v>
      </c>
      <c r="Q4707">
        <v>1</v>
      </c>
      <c r="R4707">
        <v>1.1599999999999999</v>
      </c>
      <c r="S4707">
        <v>0.25</v>
      </c>
      <c r="T4707">
        <v>21</v>
      </c>
      <c r="U4707">
        <v>75</v>
      </c>
      <c r="V4707">
        <v>93</v>
      </c>
      <c r="W4707">
        <v>5.0599999999999996</v>
      </c>
      <c r="X4707">
        <v>5</v>
      </c>
      <c r="Y4707">
        <v>0.5</v>
      </c>
      <c r="Z4707">
        <v>0.48</v>
      </c>
      <c r="AA4707">
        <v>10</v>
      </c>
      <c r="AB4707">
        <v>2.09</v>
      </c>
      <c r="AC4707">
        <v>995</v>
      </c>
      <c r="AD4707">
        <v>0.5</v>
      </c>
      <c r="AE4707">
        <v>0.32</v>
      </c>
      <c r="AF4707">
        <v>43</v>
      </c>
      <c r="AH4707">
        <v>16</v>
      </c>
      <c r="AI4707">
        <v>4</v>
      </c>
      <c r="AJ4707">
        <v>13</v>
      </c>
      <c r="AK4707">
        <v>38</v>
      </c>
      <c r="AL4707">
        <v>0.06</v>
      </c>
      <c r="AM4707">
        <v>5</v>
      </c>
      <c r="AN4707">
        <v>5</v>
      </c>
      <c r="AO4707">
        <v>76</v>
      </c>
      <c r="AP4707">
        <v>10</v>
      </c>
      <c r="AQ4707">
        <v>154</v>
      </c>
    </row>
    <row r="4708" spans="1:43" hidden="1" x14ac:dyDescent="0.25">
      <c r="A4708" t="s">
        <v>17566</v>
      </c>
      <c r="B4708" t="s">
        <v>17567</v>
      </c>
      <c r="C4708" s="1" t="str">
        <f t="shared" si="341"/>
        <v>21:0120</v>
      </c>
      <c r="D4708" s="1" t="str">
        <f t="shared" si="342"/>
        <v>21:0003</v>
      </c>
      <c r="E4708" t="s">
        <v>17568</v>
      </c>
      <c r="F4708" t="s">
        <v>17569</v>
      </c>
      <c r="H4708">
        <v>48.613799100000001</v>
      </c>
      <c r="I4708">
        <v>-56.998086899999997</v>
      </c>
      <c r="J4708" s="1" t="str">
        <f t="shared" si="340"/>
        <v>Till</v>
      </c>
      <c r="K4708" s="1" t="str">
        <f t="shared" si="343"/>
        <v>&lt;2 micron</v>
      </c>
      <c r="L4708">
        <v>0.4</v>
      </c>
      <c r="M4708">
        <v>5.68</v>
      </c>
      <c r="N4708">
        <v>18</v>
      </c>
      <c r="O4708">
        <v>170</v>
      </c>
      <c r="P4708">
        <v>0.25</v>
      </c>
      <c r="Q4708">
        <v>1</v>
      </c>
      <c r="R4708">
        <v>0.3</v>
      </c>
      <c r="S4708">
        <v>0.25</v>
      </c>
      <c r="T4708">
        <v>26</v>
      </c>
      <c r="U4708">
        <v>146</v>
      </c>
      <c r="V4708">
        <v>121</v>
      </c>
      <c r="W4708">
        <v>6.32</v>
      </c>
      <c r="X4708">
        <v>5</v>
      </c>
      <c r="Y4708">
        <v>1</v>
      </c>
      <c r="Z4708">
        <v>0.34</v>
      </c>
      <c r="AA4708">
        <v>10</v>
      </c>
      <c r="AB4708">
        <v>2.74</v>
      </c>
      <c r="AC4708">
        <v>1420</v>
      </c>
      <c r="AD4708">
        <v>1</v>
      </c>
      <c r="AE4708">
        <v>0.47</v>
      </c>
      <c r="AF4708">
        <v>72</v>
      </c>
      <c r="AH4708">
        <v>16</v>
      </c>
      <c r="AI4708">
        <v>4</v>
      </c>
      <c r="AJ4708">
        <v>19</v>
      </c>
      <c r="AK4708">
        <v>26</v>
      </c>
      <c r="AL4708">
        <v>0.14000000000000001</v>
      </c>
      <c r="AM4708">
        <v>5</v>
      </c>
      <c r="AN4708">
        <v>5</v>
      </c>
      <c r="AO4708">
        <v>123</v>
      </c>
      <c r="AP4708">
        <v>5</v>
      </c>
      <c r="AQ4708">
        <v>130</v>
      </c>
    </row>
    <row r="4709" spans="1:43" hidden="1" x14ac:dyDescent="0.25">
      <c r="A4709" t="s">
        <v>17570</v>
      </c>
      <c r="B4709" t="s">
        <v>17571</v>
      </c>
      <c r="C4709" s="1" t="str">
        <f t="shared" si="341"/>
        <v>21:0120</v>
      </c>
      <c r="D4709" s="1" t="str">
        <f t="shared" si="342"/>
        <v>21:0003</v>
      </c>
      <c r="E4709" t="s">
        <v>17572</v>
      </c>
      <c r="F4709" t="s">
        <v>17573</v>
      </c>
      <c r="H4709">
        <v>48.604979899999996</v>
      </c>
      <c r="I4709">
        <v>-57.011259600000002</v>
      </c>
      <c r="J4709" s="1" t="str">
        <f t="shared" si="340"/>
        <v>Till</v>
      </c>
      <c r="K4709" s="1" t="str">
        <f t="shared" si="343"/>
        <v>&lt;2 micron</v>
      </c>
      <c r="L4709">
        <v>0.4</v>
      </c>
      <c r="M4709">
        <v>5.13</v>
      </c>
      <c r="N4709">
        <v>14</v>
      </c>
      <c r="O4709">
        <v>290</v>
      </c>
      <c r="P4709">
        <v>0.25</v>
      </c>
      <c r="Q4709">
        <v>1</v>
      </c>
      <c r="R4709">
        <v>0.62</v>
      </c>
      <c r="S4709">
        <v>0.25</v>
      </c>
      <c r="T4709">
        <v>24</v>
      </c>
      <c r="U4709">
        <v>80</v>
      </c>
      <c r="V4709">
        <v>97</v>
      </c>
      <c r="W4709">
        <v>6.18</v>
      </c>
      <c r="X4709">
        <v>5</v>
      </c>
      <c r="Y4709">
        <v>0.5</v>
      </c>
      <c r="Z4709">
        <v>0.31</v>
      </c>
      <c r="AA4709">
        <v>20</v>
      </c>
      <c r="AB4709">
        <v>1.81</v>
      </c>
      <c r="AC4709">
        <v>1315</v>
      </c>
      <c r="AD4709">
        <v>0.5</v>
      </c>
      <c r="AE4709">
        <v>0.37</v>
      </c>
      <c r="AF4709">
        <v>43</v>
      </c>
      <c r="AH4709">
        <v>16</v>
      </c>
      <c r="AI4709">
        <v>2</v>
      </c>
      <c r="AJ4709">
        <v>22</v>
      </c>
      <c r="AK4709">
        <v>35</v>
      </c>
      <c r="AL4709">
        <v>0.13</v>
      </c>
      <c r="AM4709">
        <v>5</v>
      </c>
      <c r="AN4709">
        <v>5</v>
      </c>
      <c r="AO4709">
        <v>117</v>
      </c>
      <c r="AP4709">
        <v>10</v>
      </c>
      <c r="AQ4709">
        <v>148</v>
      </c>
    </row>
    <row r="4710" spans="1:43" hidden="1" x14ac:dyDescent="0.25">
      <c r="A4710" t="s">
        <v>17574</v>
      </c>
      <c r="B4710" t="s">
        <v>17575</v>
      </c>
      <c r="C4710" s="1" t="str">
        <f t="shared" si="341"/>
        <v>21:0120</v>
      </c>
      <c r="D4710" s="1" t="str">
        <f t="shared" si="342"/>
        <v>21:0003</v>
      </c>
      <c r="E4710" t="s">
        <v>17576</v>
      </c>
      <c r="F4710" t="s">
        <v>17577</v>
      </c>
      <c r="H4710">
        <v>48.829997300000002</v>
      </c>
      <c r="I4710">
        <v>-56.922429899999997</v>
      </c>
      <c r="J4710" s="1" t="str">
        <f t="shared" si="340"/>
        <v>Till</v>
      </c>
      <c r="K4710" s="1" t="str">
        <f t="shared" si="343"/>
        <v>&lt;2 micron</v>
      </c>
      <c r="L4710">
        <v>0.2</v>
      </c>
      <c r="M4710">
        <v>6.08</v>
      </c>
      <c r="N4710">
        <v>1</v>
      </c>
      <c r="O4710">
        <v>230</v>
      </c>
      <c r="P4710">
        <v>0.5</v>
      </c>
      <c r="Q4710">
        <v>1</v>
      </c>
      <c r="R4710">
        <v>0.53</v>
      </c>
      <c r="S4710">
        <v>0.5</v>
      </c>
      <c r="T4710">
        <v>15</v>
      </c>
      <c r="U4710">
        <v>35</v>
      </c>
      <c r="V4710">
        <v>106</v>
      </c>
      <c r="W4710">
        <v>4.0999999999999996</v>
      </c>
      <c r="X4710">
        <v>5</v>
      </c>
      <c r="Y4710">
        <v>0.5</v>
      </c>
      <c r="Z4710">
        <v>0.41</v>
      </c>
      <c r="AA4710">
        <v>30</v>
      </c>
      <c r="AB4710">
        <v>1.22</v>
      </c>
      <c r="AC4710">
        <v>685</v>
      </c>
      <c r="AD4710">
        <v>0.5</v>
      </c>
      <c r="AE4710">
        <v>0.61</v>
      </c>
      <c r="AF4710">
        <v>20</v>
      </c>
      <c r="AH4710">
        <v>40</v>
      </c>
      <c r="AI4710">
        <v>1</v>
      </c>
      <c r="AJ4710">
        <v>20</v>
      </c>
      <c r="AK4710">
        <v>32</v>
      </c>
      <c r="AL4710">
        <v>0.18</v>
      </c>
      <c r="AM4710">
        <v>5</v>
      </c>
      <c r="AN4710">
        <v>5</v>
      </c>
      <c r="AO4710">
        <v>79</v>
      </c>
      <c r="AP4710">
        <v>5</v>
      </c>
      <c r="AQ4710">
        <v>244</v>
      </c>
    </row>
    <row r="4711" spans="1:43" hidden="1" x14ac:dyDescent="0.25">
      <c r="A4711" t="s">
        <v>17578</v>
      </c>
      <c r="B4711" t="s">
        <v>17579</v>
      </c>
      <c r="C4711" s="1" t="str">
        <f t="shared" si="341"/>
        <v>21:0120</v>
      </c>
      <c r="D4711" s="1" t="str">
        <f t="shared" si="342"/>
        <v>21:0003</v>
      </c>
      <c r="E4711" t="s">
        <v>17580</v>
      </c>
      <c r="F4711" t="s">
        <v>17581</v>
      </c>
      <c r="H4711">
        <v>48.831892400000001</v>
      </c>
      <c r="I4711">
        <v>-56.932922699999999</v>
      </c>
      <c r="J4711" s="1" t="str">
        <f t="shared" si="340"/>
        <v>Till</v>
      </c>
      <c r="K4711" s="1" t="str">
        <f t="shared" si="343"/>
        <v>&lt;2 micron</v>
      </c>
      <c r="L4711">
        <v>0.2</v>
      </c>
      <c r="M4711">
        <v>9.32</v>
      </c>
      <c r="N4711">
        <v>1</v>
      </c>
      <c r="O4711">
        <v>90</v>
      </c>
      <c r="P4711">
        <v>0.5</v>
      </c>
      <c r="Q4711">
        <v>1</v>
      </c>
      <c r="R4711">
        <v>0.34</v>
      </c>
      <c r="S4711">
        <v>0.25</v>
      </c>
      <c r="T4711">
        <v>28</v>
      </c>
      <c r="U4711">
        <v>51</v>
      </c>
      <c r="V4711">
        <v>80</v>
      </c>
      <c r="W4711">
        <v>4.2</v>
      </c>
      <c r="X4711">
        <v>5</v>
      </c>
      <c r="Y4711">
        <v>0.5</v>
      </c>
      <c r="Z4711">
        <v>0.15</v>
      </c>
      <c r="AA4711">
        <v>30</v>
      </c>
      <c r="AB4711">
        <v>0.8</v>
      </c>
      <c r="AC4711">
        <v>2625</v>
      </c>
      <c r="AD4711">
        <v>0.5</v>
      </c>
      <c r="AE4711">
        <v>0.96</v>
      </c>
      <c r="AF4711">
        <v>18</v>
      </c>
      <c r="AH4711">
        <v>106</v>
      </c>
      <c r="AI4711">
        <v>2</v>
      </c>
      <c r="AJ4711">
        <v>25</v>
      </c>
      <c r="AK4711">
        <v>17</v>
      </c>
      <c r="AL4711">
        <v>0.2</v>
      </c>
      <c r="AM4711">
        <v>5</v>
      </c>
      <c r="AN4711">
        <v>5</v>
      </c>
      <c r="AO4711">
        <v>79</v>
      </c>
      <c r="AP4711">
        <v>5</v>
      </c>
      <c r="AQ4711">
        <v>110</v>
      </c>
    </row>
    <row r="4712" spans="1:43" hidden="1" x14ac:dyDescent="0.25">
      <c r="A4712" t="s">
        <v>17582</v>
      </c>
      <c r="B4712" t="s">
        <v>17583</v>
      </c>
      <c r="C4712" s="1" t="str">
        <f t="shared" si="341"/>
        <v>21:0120</v>
      </c>
      <c r="D4712" s="1" t="str">
        <f t="shared" si="342"/>
        <v>21:0003</v>
      </c>
      <c r="E4712" t="s">
        <v>17584</v>
      </c>
      <c r="F4712" t="s">
        <v>17585</v>
      </c>
      <c r="H4712">
        <v>48.858327000000003</v>
      </c>
      <c r="I4712">
        <v>-56.456374500000003</v>
      </c>
      <c r="J4712" s="1" t="str">
        <f t="shared" si="340"/>
        <v>Till</v>
      </c>
      <c r="K4712" s="1" t="str">
        <f t="shared" si="343"/>
        <v>&lt;2 micron</v>
      </c>
      <c r="L4712">
        <v>0.1</v>
      </c>
      <c r="M4712">
        <v>5.74</v>
      </c>
      <c r="N4712">
        <v>28</v>
      </c>
      <c r="O4712">
        <v>200</v>
      </c>
      <c r="P4712">
        <v>0.25</v>
      </c>
      <c r="Q4712">
        <v>1</v>
      </c>
      <c r="R4712">
        <v>0.38</v>
      </c>
      <c r="S4712">
        <v>0.25</v>
      </c>
      <c r="T4712">
        <v>25</v>
      </c>
      <c r="U4712">
        <v>55</v>
      </c>
      <c r="V4712">
        <v>153</v>
      </c>
      <c r="W4712">
        <v>5.52</v>
      </c>
      <c r="X4712">
        <v>5</v>
      </c>
      <c r="Y4712">
        <v>0.5</v>
      </c>
      <c r="Z4712">
        <v>0.28000000000000003</v>
      </c>
      <c r="AA4712">
        <v>30</v>
      </c>
      <c r="AB4712">
        <v>1.38</v>
      </c>
      <c r="AC4712">
        <v>3045</v>
      </c>
      <c r="AD4712">
        <v>1</v>
      </c>
      <c r="AE4712">
        <v>1.19</v>
      </c>
      <c r="AF4712">
        <v>38</v>
      </c>
      <c r="AH4712">
        <v>42</v>
      </c>
      <c r="AI4712">
        <v>1</v>
      </c>
      <c r="AJ4712">
        <v>25</v>
      </c>
      <c r="AK4712">
        <v>26</v>
      </c>
      <c r="AL4712">
        <v>0.06</v>
      </c>
      <c r="AM4712">
        <v>5</v>
      </c>
      <c r="AN4712">
        <v>5</v>
      </c>
      <c r="AO4712">
        <v>100</v>
      </c>
      <c r="AP4712">
        <v>10</v>
      </c>
      <c r="AQ4712">
        <v>152</v>
      </c>
    </row>
    <row r="4713" spans="1:43" hidden="1" x14ac:dyDescent="0.25">
      <c r="A4713" t="s">
        <v>17586</v>
      </c>
      <c r="B4713" t="s">
        <v>17587</v>
      </c>
      <c r="C4713" s="1" t="str">
        <f t="shared" si="341"/>
        <v>21:0120</v>
      </c>
      <c r="D4713" s="1" t="str">
        <f t="shared" si="342"/>
        <v>21:0003</v>
      </c>
      <c r="E4713" t="s">
        <v>17588</v>
      </c>
      <c r="F4713" t="s">
        <v>17589</v>
      </c>
      <c r="H4713">
        <v>48.883423899999997</v>
      </c>
      <c r="I4713">
        <v>-56.385733100000003</v>
      </c>
      <c r="J4713" s="1" t="str">
        <f t="shared" si="340"/>
        <v>Till</v>
      </c>
      <c r="K4713" s="1" t="str">
        <f t="shared" si="343"/>
        <v>&lt;2 micron</v>
      </c>
      <c r="L4713">
        <v>0.2</v>
      </c>
      <c r="M4713">
        <v>5.44</v>
      </c>
      <c r="N4713">
        <v>1</v>
      </c>
      <c r="O4713">
        <v>180</v>
      </c>
      <c r="P4713">
        <v>0.25</v>
      </c>
      <c r="Q4713">
        <v>1</v>
      </c>
      <c r="R4713">
        <v>0.47</v>
      </c>
      <c r="S4713">
        <v>0.25</v>
      </c>
      <c r="T4713">
        <v>20</v>
      </c>
      <c r="U4713">
        <v>62</v>
      </c>
      <c r="V4713">
        <v>97</v>
      </c>
      <c r="W4713">
        <v>4.57</v>
      </c>
      <c r="X4713">
        <v>5</v>
      </c>
      <c r="Y4713">
        <v>0.5</v>
      </c>
      <c r="Z4713">
        <v>0.33</v>
      </c>
      <c r="AA4713">
        <v>30</v>
      </c>
      <c r="AB4713">
        <v>1.42</v>
      </c>
      <c r="AC4713">
        <v>1655</v>
      </c>
      <c r="AD4713">
        <v>0.5</v>
      </c>
      <c r="AE4713">
        <v>0.51</v>
      </c>
      <c r="AF4713">
        <v>38</v>
      </c>
      <c r="AH4713">
        <v>18</v>
      </c>
      <c r="AI4713">
        <v>4</v>
      </c>
      <c r="AJ4713">
        <v>22</v>
      </c>
      <c r="AK4713">
        <v>40</v>
      </c>
      <c r="AL4713">
        <v>0.17</v>
      </c>
      <c r="AM4713">
        <v>5</v>
      </c>
      <c r="AN4713">
        <v>5</v>
      </c>
      <c r="AO4713">
        <v>95</v>
      </c>
      <c r="AP4713">
        <v>5</v>
      </c>
      <c r="AQ4713">
        <v>84</v>
      </c>
    </row>
    <row r="4714" spans="1:43" hidden="1" x14ac:dyDescent="0.25">
      <c r="A4714" t="s">
        <v>17590</v>
      </c>
      <c r="B4714" t="s">
        <v>17591</v>
      </c>
      <c r="C4714" s="1" t="str">
        <f t="shared" si="341"/>
        <v>21:0120</v>
      </c>
      <c r="D4714" s="1" t="str">
        <f t="shared" si="342"/>
        <v>21:0003</v>
      </c>
      <c r="E4714" t="s">
        <v>17592</v>
      </c>
      <c r="F4714" t="s">
        <v>17593</v>
      </c>
      <c r="H4714">
        <v>48.944715199999997</v>
      </c>
      <c r="I4714">
        <v>-56.327907699999997</v>
      </c>
      <c r="J4714" s="1" t="str">
        <f t="shared" si="340"/>
        <v>Till</v>
      </c>
      <c r="K4714" s="1" t="str">
        <f t="shared" si="343"/>
        <v>&lt;2 micron</v>
      </c>
      <c r="L4714">
        <v>0.2</v>
      </c>
      <c r="M4714">
        <v>6.41</v>
      </c>
      <c r="N4714">
        <v>16</v>
      </c>
      <c r="O4714">
        <v>70</v>
      </c>
      <c r="P4714">
        <v>0.25</v>
      </c>
      <c r="Q4714">
        <v>1</v>
      </c>
      <c r="R4714">
        <v>0.25</v>
      </c>
      <c r="S4714">
        <v>0.25</v>
      </c>
      <c r="T4714">
        <v>17</v>
      </c>
      <c r="U4714">
        <v>89</v>
      </c>
      <c r="V4714">
        <v>85</v>
      </c>
      <c r="W4714">
        <v>6.44</v>
      </c>
      <c r="X4714">
        <v>5</v>
      </c>
      <c r="Y4714">
        <v>0.5</v>
      </c>
      <c r="Z4714">
        <v>0.11</v>
      </c>
      <c r="AA4714">
        <v>20</v>
      </c>
      <c r="AB4714">
        <v>0.98</v>
      </c>
      <c r="AC4714">
        <v>725</v>
      </c>
      <c r="AD4714">
        <v>1</v>
      </c>
      <c r="AE4714">
        <v>1.81</v>
      </c>
      <c r="AF4714">
        <v>36</v>
      </c>
      <c r="AH4714">
        <v>16</v>
      </c>
      <c r="AI4714">
        <v>2</v>
      </c>
      <c r="AJ4714">
        <v>18</v>
      </c>
      <c r="AK4714">
        <v>15</v>
      </c>
      <c r="AL4714">
        <v>7.0000000000000007E-2</v>
      </c>
      <c r="AM4714">
        <v>5</v>
      </c>
      <c r="AN4714">
        <v>5</v>
      </c>
      <c r="AO4714">
        <v>170</v>
      </c>
      <c r="AP4714">
        <v>5</v>
      </c>
      <c r="AQ4714">
        <v>86</v>
      </c>
    </row>
    <row r="4715" spans="1:43" hidden="1" x14ac:dyDescent="0.25">
      <c r="A4715" t="s">
        <v>17594</v>
      </c>
      <c r="B4715" t="s">
        <v>17595</v>
      </c>
      <c r="C4715" s="1" t="str">
        <f t="shared" si="341"/>
        <v>21:0120</v>
      </c>
      <c r="D4715" s="1" t="str">
        <f t="shared" si="342"/>
        <v>21:0003</v>
      </c>
      <c r="E4715" t="s">
        <v>17596</v>
      </c>
      <c r="F4715" t="s">
        <v>17597</v>
      </c>
      <c r="H4715">
        <v>48.981510299999997</v>
      </c>
      <c r="I4715">
        <v>-56.344363600000001</v>
      </c>
      <c r="J4715" s="1" t="str">
        <f t="shared" si="340"/>
        <v>Till</v>
      </c>
      <c r="K4715" s="1" t="str">
        <f t="shared" si="343"/>
        <v>&lt;2 micron</v>
      </c>
      <c r="L4715">
        <v>0.2</v>
      </c>
      <c r="M4715">
        <v>8.41</v>
      </c>
      <c r="N4715">
        <v>12</v>
      </c>
      <c r="O4715">
        <v>70</v>
      </c>
      <c r="P4715">
        <v>0.25</v>
      </c>
      <c r="Q4715">
        <v>1</v>
      </c>
      <c r="R4715">
        <v>0.27</v>
      </c>
      <c r="S4715">
        <v>1</v>
      </c>
      <c r="T4715">
        <v>19</v>
      </c>
      <c r="U4715">
        <v>67</v>
      </c>
      <c r="V4715">
        <v>138</v>
      </c>
      <c r="W4715">
        <v>3.86</v>
      </c>
      <c r="X4715">
        <v>5</v>
      </c>
      <c r="Y4715">
        <v>0.5</v>
      </c>
      <c r="Z4715">
        <v>7.0000000000000007E-2</v>
      </c>
      <c r="AA4715">
        <v>20</v>
      </c>
      <c r="AB4715">
        <v>0.67</v>
      </c>
      <c r="AC4715">
        <v>665</v>
      </c>
      <c r="AD4715">
        <v>0.5</v>
      </c>
      <c r="AE4715">
        <v>2.34</v>
      </c>
      <c r="AF4715">
        <v>20</v>
      </c>
      <c r="AH4715">
        <v>36</v>
      </c>
      <c r="AI4715">
        <v>4</v>
      </c>
      <c r="AJ4715">
        <v>23</v>
      </c>
      <c r="AK4715">
        <v>19</v>
      </c>
      <c r="AL4715">
        <v>0.03</v>
      </c>
      <c r="AM4715">
        <v>10</v>
      </c>
      <c r="AN4715">
        <v>5</v>
      </c>
      <c r="AO4715">
        <v>129</v>
      </c>
      <c r="AP4715">
        <v>5</v>
      </c>
      <c r="AQ4715">
        <v>558</v>
      </c>
    </row>
    <row r="4716" spans="1:43" hidden="1" x14ac:dyDescent="0.25">
      <c r="A4716" t="s">
        <v>17598</v>
      </c>
      <c r="B4716" t="s">
        <v>17599</v>
      </c>
      <c r="C4716" s="1" t="str">
        <f t="shared" si="341"/>
        <v>21:0120</v>
      </c>
      <c r="D4716" s="1" t="str">
        <f t="shared" si="342"/>
        <v>21:0003</v>
      </c>
      <c r="E4716" t="s">
        <v>17600</v>
      </c>
      <c r="F4716" t="s">
        <v>17601</v>
      </c>
      <c r="H4716">
        <v>49.010891600000001</v>
      </c>
      <c r="I4716">
        <v>-56.307878199999998</v>
      </c>
      <c r="J4716" s="1" t="str">
        <f t="shared" si="340"/>
        <v>Till</v>
      </c>
      <c r="K4716" s="1" t="str">
        <f t="shared" si="343"/>
        <v>&lt;2 micron</v>
      </c>
      <c r="L4716">
        <v>0.2</v>
      </c>
      <c r="M4716">
        <v>5.75</v>
      </c>
      <c r="N4716">
        <v>8</v>
      </c>
      <c r="O4716">
        <v>100</v>
      </c>
      <c r="P4716">
        <v>0.25</v>
      </c>
      <c r="Q4716">
        <v>1</v>
      </c>
      <c r="R4716">
        <v>0.7</v>
      </c>
      <c r="S4716">
        <v>0.25</v>
      </c>
      <c r="T4716">
        <v>31</v>
      </c>
      <c r="U4716">
        <v>43</v>
      </c>
      <c r="V4716">
        <v>110</v>
      </c>
      <c r="W4716">
        <v>4.1500000000000004</v>
      </c>
      <c r="X4716">
        <v>5</v>
      </c>
      <c r="Y4716">
        <v>0.5</v>
      </c>
      <c r="Z4716">
        <v>0.18</v>
      </c>
      <c r="AA4716">
        <v>20</v>
      </c>
      <c r="AB4716">
        <v>1.34</v>
      </c>
      <c r="AC4716">
        <v>1400</v>
      </c>
      <c r="AD4716">
        <v>0.5</v>
      </c>
      <c r="AE4716">
        <v>0.65</v>
      </c>
      <c r="AF4716">
        <v>33</v>
      </c>
      <c r="AH4716">
        <v>30</v>
      </c>
      <c r="AI4716">
        <v>4</v>
      </c>
      <c r="AJ4716">
        <v>21</v>
      </c>
      <c r="AK4716">
        <v>39</v>
      </c>
      <c r="AL4716">
        <v>0.15</v>
      </c>
      <c r="AM4716">
        <v>5</v>
      </c>
      <c r="AN4716">
        <v>5</v>
      </c>
      <c r="AO4716">
        <v>92</v>
      </c>
      <c r="AP4716">
        <v>5</v>
      </c>
      <c r="AQ4716">
        <v>108</v>
      </c>
    </row>
    <row r="4717" spans="1:43" hidden="1" x14ac:dyDescent="0.25">
      <c r="A4717" t="s">
        <v>17602</v>
      </c>
      <c r="B4717" t="s">
        <v>17603</v>
      </c>
      <c r="C4717" s="1" t="str">
        <f t="shared" si="341"/>
        <v>21:0120</v>
      </c>
      <c r="D4717" s="1" t="str">
        <f t="shared" si="342"/>
        <v>21:0003</v>
      </c>
      <c r="E4717" t="s">
        <v>17604</v>
      </c>
      <c r="F4717" t="s">
        <v>17605</v>
      </c>
      <c r="H4717">
        <v>48.634102900000002</v>
      </c>
      <c r="I4717">
        <v>-56.6963765</v>
      </c>
      <c r="J4717" s="1" t="str">
        <f t="shared" si="340"/>
        <v>Till</v>
      </c>
      <c r="K4717" s="1" t="str">
        <f t="shared" si="343"/>
        <v>&lt;2 micron</v>
      </c>
      <c r="L4717">
        <v>0.2</v>
      </c>
      <c r="M4717">
        <v>4.74</v>
      </c>
      <c r="N4717">
        <v>118</v>
      </c>
      <c r="O4717">
        <v>300</v>
      </c>
      <c r="P4717">
        <v>0.25</v>
      </c>
      <c r="Q4717">
        <v>1</v>
      </c>
      <c r="R4717">
        <v>0.08</v>
      </c>
      <c r="S4717">
        <v>0.25</v>
      </c>
      <c r="T4717">
        <v>52</v>
      </c>
      <c r="U4717">
        <v>46</v>
      </c>
      <c r="V4717">
        <v>306</v>
      </c>
      <c r="W4717">
        <v>12.9</v>
      </c>
      <c r="X4717">
        <v>5</v>
      </c>
      <c r="Y4717">
        <v>0.5</v>
      </c>
      <c r="Z4717">
        <v>0.39</v>
      </c>
      <c r="AA4717">
        <v>70</v>
      </c>
      <c r="AB4717">
        <v>1.1499999999999999</v>
      </c>
      <c r="AC4717">
        <v>2915</v>
      </c>
      <c r="AD4717">
        <v>13</v>
      </c>
      <c r="AE4717">
        <v>0.22</v>
      </c>
      <c r="AF4717">
        <v>53</v>
      </c>
      <c r="AH4717">
        <v>222</v>
      </c>
      <c r="AI4717">
        <v>2</v>
      </c>
      <c r="AJ4717">
        <v>23</v>
      </c>
      <c r="AK4717">
        <v>65</v>
      </c>
      <c r="AL4717">
        <v>0.09</v>
      </c>
      <c r="AM4717">
        <v>5</v>
      </c>
      <c r="AN4717">
        <v>5</v>
      </c>
      <c r="AO4717">
        <v>125</v>
      </c>
      <c r="AP4717">
        <v>5</v>
      </c>
      <c r="AQ4717">
        <v>240</v>
      </c>
    </row>
    <row r="4718" spans="1:43" hidden="1" x14ac:dyDescent="0.25">
      <c r="A4718" t="s">
        <v>17606</v>
      </c>
      <c r="B4718" t="s">
        <v>17607</v>
      </c>
      <c r="C4718" s="1" t="str">
        <f t="shared" si="341"/>
        <v>21:0120</v>
      </c>
      <c r="D4718" s="1" t="str">
        <f t="shared" si="342"/>
        <v>21:0003</v>
      </c>
      <c r="E4718" t="s">
        <v>17608</v>
      </c>
      <c r="F4718" t="s">
        <v>17609</v>
      </c>
      <c r="H4718">
        <v>48.598821899999997</v>
      </c>
      <c r="I4718">
        <v>-56.807121899999999</v>
      </c>
      <c r="J4718" s="1" t="str">
        <f t="shared" si="340"/>
        <v>Till</v>
      </c>
      <c r="K4718" s="1" t="str">
        <f t="shared" si="343"/>
        <v>&lt;2 micron</v>
      </c>
      <c r="L4718">
        <v>0.1</v>
      </c>
      <c r="M4718">
        <v>5.04</v>
      </c>
      <c r="N4718">
        <v>78</v>
      </c>
      <c r="O4718">
        <v>140</v>
      </c>
      <c r="P4718">
        <v>0.25</v>
      </c>
      <c r="Q4718">
        <v>1</v>
      </c>
      <c r="R4718">
        <v>0.17</v>
      </c>
      <c r="S4718">
        <v>0.5</v>
      </c>
      <c r="T4718">
        <v>59</v>
      </c>
      <c r="U4718">
        <v>41</v>
      </c>
      <c r="V4718">
        <v>414</v>
      </c>
      <c r="W4718">
        <v>13.3</v>
      </c>
      <c r="X4718">
        <v>5</v>
      </c>
      <c r="Y4718">
        <v>0.5</v>
      </c>
      <c r="Z4718">
        <v>0.28000000000000003</v>
      </c>
      <c r="AA4718">
        <v>30</v>
      </c>
      <c r="AB4718">
        <v>1.49</v>
      </c>
      <c r="AC4718">
        <v>3630</v>
      </c>
      <c r="AD4718">
        <v>8</v>
      </c>
      <c r="AE4718">
        <v>0.17</v>
      </c>
      <c r="AF4718">
        <v>85</v>
      </c>
      <c r="AH4718">
        <v>52</v>
      </c>
      <c r="AI4718">
        <v>4</v>
      </c>
      <c r="AJ4718">
        <v>35</v>
      </c>
      <c r="AK4718">
        <v>14</v>
      </c>
      <c r="AL4718">
        <v>0.09</v>
      </c>
      <c r="AM4718">
        <v>5</v>
      </c>
      <c r="AN4718">
        <v>5</v>
      </c>
      <c r="AO4718">
        <v>156</v>
      </c>
      <c r="AP4718">
        <v>5</v>
      </c>
      <c r="AQ4718">
        <v>486</v>
      </c>
    </row>
    <row r="4719" spans="1:43" hidden="1" x14ac:dyDescent="0.25">
      <c r="A4719" t="s">
        <v>17610</v>
      </c>
      <c r="B4719" t="s">
        <v>17611</v>
      </c>
      <c r="C4719" s="1" t="str">
        <f t="shared" si="341"/>
        <v>21:0120</v>
      </c>
      <c r="D4719" s="1" t="str">
        <f t="shared" si="342"/>
        <v>21:0003</v>
      </c>
      <c r="E4719" t="s">
        <v>17612</v>
      </c>
      <c r="F4719" t="s">
        <v>17613</v>
      </c>
      <c r="H4719">
        <v>48.573118999999998</v>
      </c>
      <c r="I4719">
        <v>-56.820373699999998</v>
      </c>
      <c r="J4719" s="1" t="str">
        <f t="shared" si="340"/>
        <v>Till</v>
      </c>
      <c r="K4719" s="1" t="str">
        <f t="shared" si="343"/>
        <v>&lt;2 micron</v>
      </c>
      <c r="L4719">
        <v>0.4</v>
      </c>
      <c r="M4719">
        <v>6.24</v>
      </c>
      <c r="N4719">
        <v>86</v>
      </c>
      <c r="O4719">
        <v>110</v>
      </c>
      <c r="P4719">
        <v>0.25</v>
      </c>
      <c r="Q4719">
        <v>1</v>
      </c>
      <c r="R4719">
        <v>0.12</v>
      </c>
      <c r="S4719">
        <v>0.25</v>
      </c>
      <c r="T4719">
        <v>44</v>
      </c>
      <c r="U4719">
        <v>56</v>
      </c>
      <c r="V4719">
        <v>322</v>
      </c>
      <c r="W4719">
        <v>9.75</v>
      </c>
      <c r="X4719">
        <v>5</v>
      </c>
      <c r="Y4719">
        <v>0.5</v>
      </c>
      <c r="Z4719">
        <v>0.22</v>
      </c>
      <c r="AA4719">
        <v>10</v>
      </c>
      <c r="AB4719">
        <v>1.5</v>
      </c>
      <c r="AC4719">
        <v>1995</v>
      </c>
      <c r="AD4719">
        <v>4</v>
      </c>
      <c r="AE4719">
        <v>1.31</v>
      </c>
      <c r="AF4719">
        <v>65</v>
      </c>
      <c r="AH4719">
        <v>36</v>
      </c>
      <c r="AI4719">
        <v>4</v>
      </c>
      <c r="AJ4719">
        <v>23</v>
      </c>
      <c r="AK4719">
        <v>11</v>
      </c>
      <c r="AL4719">
        <v>0.06</v>
      </c>
      <c r="AM4719">
        <v>5</v>
      </c>
      <c r="AN4719">
        <v>5</v>
      </c>
      <c r="AO4719">
        <v>159</v>
      </c>
      <c r="AP4719">
        <v>5</v>
      </c>
      <c r="AQ4719">
        <v>288</v>
      </c>
    </row>
    <row r="4720" spans="1:43" hidden="1" x14ac:dyDescent="0.25">
      <c r="A4720" t="s">
        <v>17614</v>
      </c>
      <c r="B4720" t="s">
        <v>17615</v>
      </c>
      <c r="C4720" s="1" t="str">
        <f t="shared" si="341"/>
        <v>21:0120</v>
      </c>
      <c r="D4720" s="1" t="str">
        <f t="shared" si="342"/>
        <v>21:0003</v>
      </c>
      <c r="E4720" t="s">
        <v>17616</v>
      </c>
      <c r="F4720" t="s">
        <v>17617</v>
      </c>
      <c r="H4720">
        <v>48.575136100000002</v>
      </c>
      <c r="I4720">
        <v>-56.845444200000003</v>
      </c>
      <c r="J4720" s="1" t="str">
        <f t="shared" si="340"/>
        <v>Till</v>
      </c>
      <c r="K4720" s="1" t="str">
        <f t="shared" si="343"/>
        <v>&lt;2 micron</v>
      </c>
      <c r="L4720">
        <v>0.1</v>
      </c>
      <c r="M4720">
        <v>5.48</v>
      </c>
      <c r="N4720">
        <v>90</v>
      </c>
      <c r="O4720">
        <v>130</v>
      </c>
      <c r="P4720">
        <v>0.25</v>
      </c>
      <c r="Q4720">
        <v>1</v>
      </c>
      <c r="R4720">
        <v>0.25</v>
      </c>
      <c r="S4720">
        <v>0.5</v>
      </c>
      <c r="T4720">
        <v>55</v>
      </c>
      <c r="U4720">
        <v>61</v>
      </c>
      <c r="V4720">
        <v>309</v>
      </c>
      <c r="W4720">
        <v>10.7</v>
      </c>
      <c r="X4720">
        <v>5</v>
      </c>
      <c r="Y4720">
        <v>0.5</v>
      </c>
      <c r="Z4720">
        <v>0.25</v>
      </c>
      <c r="AA4720">
        <v>20</v>
      </c>
      <c r="AB4720">
        <v>1.74</v>
      </c>
      <c r="AC4720">
        <v>4165</v>
      </c>
      <c r="AD4720">
        <v>1</v>
      </c>
      <c r="AE4720">
        <v>0.95</v>
      </c>
      <c r="AF4720">
        <v>90</v>
      </c>
      <c r="AH4720">
        <v>56</v>
      </c>
      <c r="AI4720">
        <v>6</v>
      </c>
      <c r="AJ4720">
        <v>25</v>
      </c>
      <c r="AK4720">
        <v>14</v>
      </c>
      <c r="AL4720">
        <v>0.04</v>
      </c>
      <c r="AM4720">
        <v>5</v>
      </c>
      <c r="AN4720">
        <v>5</v>
      </c>
      <c r="AO4720">
        <v>140</v>
      </c>
      <c r="AP4720">
        <v>5</v>
      </c>
      <c r="AQ4720">
        <v>400</v>
      </c>
    </row>
    <row r="4721" spans="1:43" hidden="1" x14ac:dyDescent="0.25">
      <c r="A4721" t="s">
        <v>17618</v>
      </c>
      <c r="B4721" t="s">
        <v>17619</v>
      </c>
      <c r="C4721" s="1" t="str">
        <f t="shared" si="341"/>
        <v>21:0120</v>
      </c>
      <c r="D4721" s="1" t="str">
        <f t="shared" si="342"/>
        <v>21:0003</v>
      </c>
      <c r="E4721" t="s">
        <v>17620</v>
      </c>
      <c r="F4721" t="s">
        <v>17621</v>
      </c>
      <c r="H4721">
        <v>48.573230199999998</v>
      </c>
      <c r="I4721">
        <v>-56.923802100000003</v>
      </c>
      <c r="J4721" s="1" t="str">
        <f t="shared" si="340"/>
        <v>Till</v>
      </c>
      <c r="K4721" s="1" t="str">
        <f t="shared" si="343"/>
        <v>&lt;2 micron</v>
      </c>
      <c r="L4721">
        <v>0.2</v>
      </c>
      <c r="M4721">
        <v>5.51</v>
      </c>
      <c r="N4721">
        <v>60</v>
      </c>
      <c r="O4721">
        <v>130</v>
      </c>
      <c r="P4721">
        <v>0.25</v>
      </c>
      <c r="Q4721">
        <v>1</v>
      </c>
      <c r="R4721">
        <v>0.13</v>
      </c>
      <c r="S4721">
        <v>0.25</v>
      </c>
      <c r="T4721">
        <v>28</v>
      </c>
      <c r="U4721">
        <v>38</v>
      </c>
      <c r="V4721">
        <v>130</v>
      </c>
      <c r="W4721">
        <v>7.35</v>
      </c>
      <c r="X4721">
        <v>5</v>
      </c>
      <c r="Y4721">
        <v>0.5</v>
      </c>
      <c r="Z4721">
        <v>0.3</v>
      </c>
      <c r="AA4721">
        <v>10</v>
      </c>
      <c r="AB4721">
        <v>1.62</v>
      </c>
      <c r="AC4721">
        <v>1865</v>
      </c>
      <c r="AD4721">
        <v>0.5</v>
      </c>
      <c r="AE4721">
        <v>0.42</v>
      </c>
      <c r="AF4721">
        <v>37</v>
      </c>
      <c r="AH4721">
        <v>24</v>
      </c>
      <c r="AI4721">
        <v>1</v>
      </c>
      <c r="AJ4721">
        <v>20</v>
      </c>
      <c r="AK4721">
        <v>15</v>
      </c>
      <c r="AL4721">
        <v>0.12</v>
      </c>
      <c r="AM4721">
        <v>5</v>
      </c>
      <c r="AN4721">
        <v>5</v>
      </c>
      <c r="AO4721">
        <v>108</v>
      </c>
      <c r="AP4721">
        <v>5</v>
      </c>
      <c r="AQ4721">
        <v>258</v>
      </c>
    </row>
    <row r="4722" spans="1:43" hidden="1" x14ac:dyDescent="0.25">
      <c r="A4722" t="s">
        <v>17622</v>
      </c>
      <c r="B4722" t="s">
        <v>17623</v>
      </c>
      <c r="C4722" s="1" t="str">
        <f t="shared" si="341"/>
        <v>21:0120</v>
      </c>
      <c r="D4722" s="1" t="str">
        <f t="shared" si="342"/>
        <v>21:0003</v>
      </c>
      <c r="E4722" t="s">
        <v>17624</v>
      </c>
      <c r="F4722" t="s">
        <v>17625</v>
      </c>
      <c r="H4722">
        <v>48.554972599999999</v>
      </c>
      <c r="I4722">
        <v>-56.944033500000003</v>
      </c>
      <c r="J4722" s="1" t="str">
        <f t="shared" ref="J4722:J4785" si="344">HYPERLINK("http://geochem.nrcan.gc.ca/cdogs/content/kwd/kwd020044_e.htm", "Till")</f>
        <v>Till</v>
      </c>
      <c r="K4722" s="1" t="str">
        <f t="shared" si="343"/>
        <v>&lt;2 micron</v>
      </c>
      <c r="L4722">
        <v>0.2</v>
      </c>
      <c r="M4722">
        <v>5.03</v>
      </c>
      <c r="N4722">
        <v>62</v>
      </c>
      <c r="O4722">
        <v>110</v>
      </c>
      <c r="P4722">
        <v>0.25</v>
      </c>
      <c r="Q4722">
        <v>1</v>
      </c>
      <c r="R4722">
        <v>0.1</v>
      </c>
      <c r="S4722">
        <v>0.25</v>
      </c>
      <c r="T4722">
        <v>28</v>
      </c>
      <c r="U4722">
        <v>42</v>
      </c>
      <c r="V4722">
        <v>140</v>
      </c>
      <c r="W4722">
        <v>8.2799999999999994</v>
      </c>
      <c r="X4722">
        <v>5</v>
      </c>
      <c r="Y4722">
        <v>0.5</v>
      </c>
      <c r="Z4722">
        <v>0.22</v>
      </c>
      <c r="AA4722">
        <v>10</v>
      </c>
      <c r="AB4722">
        <v>1.88</v>
      </c>
      <c r="AC4722">
        <v>1485</v>
      </c>
      <c r="AD4722">
        <v>0.5</v>
      </c>
      <c r="AE4722">
        <v>0.45</v>
      </c>
      <c r="AF4722">
        <v>33</v>
      </c>
      <c r="AH4722">
        <v>24</v>
      </c>
      <c r="AI4722">
        <v>2</v>
      </c>
      <c r="AJ4722">
        <v>27</v>
      </c>
      <c r="AK4722">
        <v>12</v>
      </c>
      <c r="AL4722">
        <v>0.2</v>
      </c>
      <c r="AM4722">
        <v>5</v>
      </c>
      <c r="AN4722">
        <v>5</v>
      </c>
      <c r="AO4722">
        <v>139</v>
      </c>
      <c r="AP4722">
        <v>5</v>
      </c>
      <c r="AQ4722">
        <v>226</v>
      </c>
    </row>
    <row r="4723" spans="1:43" hidden="1" x14ac:dyDescent="0.25">
      <c r="A4723" t="s">
        <v>17626</v>
      </c>
      <c r="B4723" t="s">
        <v>17627</v>
      </c>
      <c r="C4723" s="1" t="str">
        <f t="shared" si="341"/>
        <v>21:0120</v>
      </c>
      <c r="D4723" s="1" t="str">
        <f t="shared" si="342"/>
        <v>21:0003</v>
      </c>
      <c r="E4723" t="s">
        <v>17628</v>
      </c>
      <c r="F4723" t="s">
        <v>17629</v>
      </c>
      <c r="H4723">
        <v>48.5099023</v>
      </c>
      <c r="I4723">
        <v>-56.9660358</v>
      </c>
      <c r="J4723" s="1" t="str">
        <f t="shared" si="344"/>
        <v>Till</v>
      </c>
      <c r="K4723" s="1" t="str">
        <f t="shared" si="343"/>
        <v>&lt;2 micron</v>
      </c>
      <c r="L4723">
        <v>0.2</v>
      </c>
      <c r="M4723">
        <v>4.7</v>
      </c>
      <c r="N4723">
        <v>44</v>
      </c>
      <c r="O4723">
        <v>140</v>
      </c>
      <c r="P4723">
        <v>0.25</v>
      </c>
      <c r="Q4723">
        <v>1</v>
      </c>
      <c r="R4723">
        <v>0.22</v>
      </c>
      <c r="S4723">
        <v>0.25</v>
      </c>
      <c r="T4723">
        <v>39</v>
      </c>
      <c r="U4723">
        <v>89</v>
      </c>
      <c r="V4723">
        <v>312</v>
      </c>
      <c r="W4723">
        <v>9.6300000000000008</v>
      </c>
      <c r="X4723">
        <v>5</v>
      </c>
      <c r="Y4723">
        <v>0.5</v>
      </c>
      <c r="Z4723">
        <v>0.21</v>
      </c>
      <c r="AA4723">
        <v>20</v>
      </c>
      <c r="AB4723">
        <v>2.11</v>
      </c>
      <c r="AC4723">
        <v>3220</v>
      </c>
      <c r="AD4723">
        <v>0.5</v>
      </c>
      <c r="AE4723">
        <v>0.52</v>
      </c>
      <c r="AF4723">
        <v>70</v>
      </c>
      <c r="AH4723">
        <v>32</v>
      </c>
      <c r="AI4723">
        <v>1</v>
      </c>
      <c r="AJ4723">
        <v>31</v>
      </c>
      <c r="AK4723">
        <v>11</v>
      </c>
      <c r="AL4723">
        <v>0.12</v>
      </c>
      <c r="AM4723">
        <v>5</v>
      </c>
      <c r="AN4723">
        <v>5</v>
      </c>
      <c r="AO4723">
        <v>141</v>
      </c>
      <c r="AP4723">
        <v>5</v>
      </c>
      <c r="AQ4723">
        <v>246</v>
      </c>
    </row>
    <row r="4724" spans="1:43" hidden="1" x14ac:dyDescent="0.25">
      <c r="A4724" t="s">
        <v>17630</v>
      </c>
      <c r="B4724" t="s">
        <v>17631</v>
      </c>
      <c r="C4724" s="1" t="str">
        <f t="shared" si="341"/>
        <v>21:0120</v>
      </c>
      <c r="D4724" s="1" t="str">
        <f t="shared" si="342"/>
        <v>21:0003</v>
      </c>
      <c r="E4724" t="s">
        <v>17632</v>
      </c>
      <c r="F4724" t="s">
        <v>17633</v>
      </c>
      <c r="H4724">
        <v>48.515171799999997</v>
      </c>
      <c r="I4724">
        <v>-56.877728500000003</v>
      </c>
      <c r="J4724" s="1" t="str">
        <f t="shared" si="344"/>
        <v>Till</v>
      </c>
      <c r="K4724" s="1" t="str">
        <f t="shared" si="343"/>
        <v>&lt;2 micron</v>
      </c>
      <c r="L4724">
        <v>0.1</v>
      </c>
      <c r="M4724">
        <v>4.46</v>
      </c>
      <c r="N4724">
        <v>46</v>
      </c>
      <c r="O4724">
        <v>120</v>
      </c>
      <c r="P4724">
        <v>0.25</v>
      </c>
      <c r="Q4724">
        <v>1</v>
      </c>
      <c r="R4724">
        <v>0.12</v>
      </c>
      <c r="S4724">
        <v>0.25</v>
      </c>
      <c r="T4724">
        <v>33</v>
      </c>
      <c r="U4724">
        <v>51</v>
      </c>
      <c r="V4724">
        <v>186</v>
      </c>
      <c r="W4724">
        <v>9.4</v>
      </c>
      <c r="X4724">
        <v>5</v>
      </c>
      <c r="Y4724">
        <v>0.5</v>
      </c>
      <c r="Z4724">
        <v>0.24</v>
      </c>
      <c r="AA4724">
        <v>20</v>
      </c>
      <c r="AB4724">
        <v>1.86</v>
      </c>
      <c r="AC4724">
        <v>2055</v>
      </c>
      <c r="AD4724">
        <v>0.5</v>
      </c>
      <c r="AE4724">
        <v>0.28000000000000003</v>
      </c>
      <c r="AF4724">
        <v>59</v>
      </c>
      <c r="AH4724">
        <v>28</v>
      </c>
      <c r="AI4724">
        <v>2</v>
      </c>
      <c r="AJ4724">
        <v>21</v>
      </c>
      <c r="AK4724">
        <v>10</v>
      </c>
      <c r="AL4724">
        <v>0.2</v>
      </c>
      <c r="AM4724">
        <v>5</v>
      </c>
      <c r="AN4724">
        <v>5</v>
      </c>
      <c r="AO4724">
        <v>167</v>
      </c>
      <c r="AP4724">
        <v>5</v>
      </c>
      <c r="AQ4724">
        <v>262</v>
      </c>
    </row>
    <row r="4725" spans="1:43" hidden="1" x14ac:dyDescent="0.25">
      <c r="A4725" t="s">
        <v>17634</v>
      </c>
      <c r="B4725" t="s">
        <v>17635</v>
      </c>
      <c r="C4725" s="1" t="str">
        <f t="shared" si="341"/>
        <v>21:0120</v>
      </c>
      <c r="D4725" s="1" t="str">
        <f t="shared" si="342"/>
        <v>21:0003</v>
      </c>
      <c r="E4725" t="s">
        <v>17636</v>
      </c>
      <c r="F4725" t="s">
        <v>17637</v>
      </c>
      <c r="H4725">
        <v>48.557704999999999</v>
      </c>
      <c r="I4725">
        <v>-56.759856300000003</v>
      </c>
      <c r="J4725" s="1" t="str">
        <f t="shared" si="344"/>
        <v>Till</v>
      </c>
      <c r="K4725" s="1" t="str">
        <f t="shared" si="343"/>
        <v>&lt;2 micron</v>
      </c>
      <c r="L4725">
        <v>0.1</v>
      </c>
      <c r="M4725">
        <v>5.04</v>
      </c>
      <c r="N4725">
        <v>60</v>
      </c>
      <c r="O4725">
        <v>130</v>
      </c>
      <c r="P4725">
        <v>0.25</v>
      </c>
      <c r="Q4725">
        <v>1</v>
      </c>
      <c r="R4725">
        <v>0.09</v>
      </c>
      <c r="S4725">
        <v>0.5</v>
      </c>
      <c r="T4725">
        <v>51</v>
      </c>
      <c r="U4725">
        <v>38</v>
      </c>
      <c r="V4725">
        <v>208</v>
      </c>
      <c r="W4725">
        <v>9.66</v>
      </c>
      <c r="X4725">
        <v>5</v>
      </c>
      <c r="Y4725">
        <v>1</v>
      </c>
      <c r="Z4725">
        <v>0.24</v>
      </c>
      <c r="AA4725">
        <v>20</v>
      </c>
      <c r="AB4725">
        <v>1.27</v>
      </c>
      <c r="AC4725">
        <v>4230</v>
      </c>
      <c r="AD4725">
        <v>4</v>
      </c>
      <c r="AE4725">
        <v>0.56000000000000005</v>
      </c>
      <c r="AF4725">
        <v>62</v>
      </c>
      <c r="AH4725">
        <v>42</v>
      </c>
      <c r="AI4725">
        <v>1</v>
      </c>
      <c r="AJ4725">
        <v>28</v>
      </c>
      <c r="AK4725">
        <v>11</v>
      </c>
      <c r="AL4725">
        <v>0.1</v>
      </c>
      <c r="AM4725">
        <v>5</v>
      </c>
      <c r="AN4725">
        <v>5</v>
      </c>
      <c r="AO4725">
        <v>114</v>
      </c>
      <c r="AP4725">
        <v>5</v>
      </c>
      <c r="AQ4725">
        <v>258</v>
      </c>
    </row>
    <row r="4726" spans="1:43" hidden="1" x14ac:dyDescent="0.25">
      <c r="A4726" t="s">
        <v>17638</v>
      </c>
      <c r="B4726" t="s">
        <v>17639</v>
      </c>
      <c r="C4726" s="1" t="str">
        <f t="shared" si="341"/>
        <v>21:0120</v>
      </c>
      <c r="D4726" s="1" t="str">
        <f t="shared" si="342"/>
        <v>21:0003</v>
      </c>
      <c r="E4726" t="s">
        <v>17640</v>
      </c>
      <c r="F4726" t="s">
        <v>17641</v>
      </c>
      <c r="H4726">
        <v>48.737458599999997</v>
      </c>
      <c r="I4726">
        <v>-56.924178300000001</v>
      </c>
      <c r="J4726" s="1" t="str">
        <f t="shared" si="344"/>
        <v>Till</v>
      </c>
      <c r="K4726" s="1" t="str">
        <f t="shared" si="343"/>
        <v>&lt;2 micron</v>
      </c>
      <c r="L4726">
        <v>0.4</v>
      </c>
      <c r="M4726">
        <v>6.77</v>
      </c>
      <c r="N4726">
        <v>6</v>
      </c>
      <c r="O4726">
        <v>250</v>
      </c>
      <c r="P4726">
        <v>0.25</v>
      </c>
      <c r="Q4726">
        <v>1</v>
      </c>
      <c r="R4726">
        <v>0.55000000000000004</v>
      </c>
      <c r="S4726">
        <v>0.25</v>
      </c>
      <c r="T4726">
        <v>32</v>
      </c>
      <c r="U4726">
        <v>173</v>
      </c>
      <c r="V4726">
        <v>142</v>
      </c>
      <c r="W4726">
        <v>6.54</v>
      </c>
      <c r="X4726">
        <v>5</v>
      </c>
      <c r="Y4726">
        <v>0.5</v>
      </c>
      <c r="Z4726">
        <v>0.17</v>
      </c>
      <c r="AA4726">
        <v>10</v>
      </c>
      <c r="AB4726">
        <v>2.82</v>
      </c>
      <c r="AC4726">
        <v>920</v>
      </c>
      <c r="AD4726">
        <v>0.5</v>
      </c>
      <c r="AE4726">
        <v>0.47</v>
      </c>
      <c r="AF4726">
        <v>95</v>
      </c>
      <c r="AH4726">
        <v>16</v>
      </c>
      <c r="AI4726">
        <v>1</v>
      </c>
      <c r="AJ4726">
        <v>30</v>
      </c>
      <c r="AK4726">
        <v>29</v>
      </c>
      <c r="AL4726">
        <v>0.22</v>
      </c>
      <c r="AM4726">
        <v>5</v>
      </c>
      <c r="AN4726">
        <v>5</v>
      </c>
      <c r="AO4726">
        <v>164</v>
      </c>
      <c r="AP4726">
        <v>5</v>
      </c>
      <c r="AQ4726">
        <v>178</v>
      </c>
    </row>
    <row r="4727" spans="1:43" hidden="1" x14ac:dyDescent="0.25">
      <c r="A4727" t="s">
        <v>17642</v>
      </c>
      <c r="B4727" t="s">
        <v>17643</v>
      </c>
      <c r="C4727" s="1" t="str">
        <f t="shared" si="341"/>
        <v>21:0120</v>
      </c>
      <c r="D4727" s="1" t="str">
        <f t="shared" si="342"/>
        <v>21:0003</v>
      </c>
      <c r="E4727" t="s">
        <v>17644</v>
      </c>
      <c r="F4727" t="s">
        <v>17645</v>
      </c>
      <c r="H4727">
        <v>48.955047200000003</v>
      </c>
      <c r="I4727">
        <v>-56.797597600000003</v>
      </c>
      <c r="J4727" s="1" t="str">
        <f t="shared" si="344"/>
        <v>Till</v>
      </c>
      <c r="K4727" s="1" t="str">
        <f t="shared" si="343"/>
        <v>&lt;2 micron</v>
      </c>
      <c r="L4727">
        <v>0.2</v>
      </c>
      <c r="M4727">
        <v>6.63</v>
      </c>
      <c r="N4727">
        <v>20</v>
      </c>
      <c r="O4727">
        <v>20</v>
      </c>
      <c r="P4727">
        <v>1</v>
      </c>
      <c r="Q4727">
        <v>1</v>
      </c>
      <c r="R4727">
        <v>0.19</v>
      </c>
      <c r="S4727">
        <v>0.25</v>
      </c>
      <c r="T4727">
        <v>13</v>
      </c>
      <c r="U4727">
        <v>19</v>
      </c>
      <c r="V4727">
        <v>10</v>
      </c>
      <c r="W4727">
        <v>2.79</v>
      </c>
      <c r="X4727">
        <v>5</v>
      </c>
      <c r="Y4727">
        <v>0.5</v>
      </c>
      <c r="Z4727">
        <v>0.08</v>
      </c>
      <c r="AA4727">
        <v>40</v>
      </c>
      <c r="AB4727">
        <v>0.23</v>
      </c>
      <c r="AC4727">
        <v>795</v>
      </c>
      <c r="AD4727">
        <v>0.5</v>
      </c>
      <c r="AE4727">
        <v>2.4300000000000002</v>
      </c>
      <c r="AF4727">
        <v>7</v>
      </c>
      <c r="AH4727">
        <v>32</v>
      </c>
      <c r="AI4727">
        <v>6</v>
      </c>
      <c r="AJ4727">
        <v>8</v>
      </c>
      <c r="AK4727">
        <v>7</v>
      </c>
      <c r="AL4727">
        <v>0.06</v>
      </c>
      <c r="AM4727">
        <v>10</v>
      </c>
      <c r="AN4727">
        <v>5</v>
      </c>
      <c r="AO4727">
        <v>29</v>
      </c>
      <c r="AP4727">
        <v>5</v>
      </c>
      <c r="AQ4727">
        <v>62</v>
      </c>
    </row>
    <row r="4728" spans="1:43" hidden="1" x14ac:dyDescent="0.25">
      <c r="A4728" t="s">
        <v>17646</v>
      </c>
      <c r="B4728" t="s">
        <v>17647</v>
      </c>
      <c r="C4728" s="1" t="str">
        <f t="shared" si="341"/>
        <v>21:0120</v>
      </c>
      <c r="D4728" s="1" t="str">
        <f t="shared" si="342"/>
        <v>21:0003</v>
      </c>
      <c r="E4728" t="s">
        <v>17648</v>
      </c>
      <c r="F4728" t="s">
        <v>17649</v>
      </c>
      <c r="H4728">
        <v>48.952576899999997</v>
      </c>
      <c r="I4728">
        <v>-56.5818285</v>
      </c>
      <c r="J4728" s="1" t="str">
        <f t="shared" si="344"/>
        <v>Till</v>
      </c>
      <c r="K4728" s="1" t="str">
        <f t="shared" si="343"/>
        <v>&lt;2 micron</v>
      </c>
      <c r="L4728">
        <v>0.6</v>
      </c>
      <c r="M4728">
        <v>4.84</v>
      </c>
      <c r="N4728">
        <v>32</v>
      </c>
      <c r="O4728">
        <v>80</v>
      </c>
      <c r="P4728">
        <v>0.5</v>
      </c>
      <c r="Q4728">
        <v>1</v>
      </c>
      <c r="R4728">
        <v>0.83</v>
      </c>
      <c r="S4728">
        <v>0.25</v>
      </c>
      <c r="T4728">
        <v>30</v>
      </c>
      <c r="U4728">
        <v>68</v>
      </c>
      <c r="V4728">
        <v>134</v>
      </c>
      <c r="W4728">
        <v>4.8600000000000003</v>
      </c>
      <c r="X4728">
        <v>5</v>
      </c>
      <c r="Y4728">
        <v>0.5</v>
      </c>
      <c r="Z4728">
        <v>0.11</v>
      </c>
      <c r="AA4728">
        <v>30</v>
      </c>
      <c r="AB4728">
        <v>1.1299999999999999</v>
      </c>
      <c r="AC4728">
        <v>485</v>
      </c>
      <c r="AD4728">
        <v>0.5</v>
      </c>
      <c r="AE4728">
        <v>0.6</v>
      </c>
      <c r="AF4728">
        <v>25</v>
      </c>
      <c r="AH4728">
        <v>32</v>
      </c>
      <c r="AI4728">
        <v>2</v>
      </c>
      <c r="AJ4728">
        <v>14</v>
      </c>
      <c r="AK4728">
        <v>27</v>
      </c>
      <c r="AL4728">
        <v>0.2</v>
      </c>
      <c r="AM4728">
        <v>5</v>
      </c>
      <c r="AN4728">
        <v>5</v>
      </c>
      <c r="AO4728">
        <v>207</v>
      </c>
      <c r="AP4728">
        <v>5</v>
      </c>
      <c r="AQ4728">
        <v>146</v>
      </c>
    </row>
    <row r="4729" spans="1:43" hidden="1" x14ac:dyDescent="0.25">
      <c r="A4729" t="s">
        <v>17650</v>
      </c>
      <c r="B4729" t="s">
        <v>17651</v>
      </c>
      <c r="C4729" s="1" t="str">
        <f t="shared" si="341"/>
        <v>21:0120</v>
      </c>
      <c r="D4729" s="1" t="str">
        <f t="shared" si="342"/>
        <v>21:0003</v>
      </c>
      <c r="E4729" t="s">
        <v>17652</v>
      </c>
      <c r="F4729" t="s">
        <v>17653</v>
      </c>
      <c r="H4729">
        <v>48.817636100000001</v>
      </c>
      <c r="I4729">
        <v>-56.720061299999998</v>
      </c>
      <c r="J4729" s="1" t="str">
        <f t="shared" si="344"/>
        <v>Till</v>
      </c>
      <c r="K4729" s="1" t="str">
        <f t="shared" si="343"/>
        <v>&lt;2 micron</v>
      </c>
      <c r="L4729">
        <v>0.1</v>
      </c>
      <c r="M4729">
        <v>3.48</v>
      </c>
      <c r="N4729">
        <v>4</v>
      </c>
      <c r="O4729">
        <v>80</v>
      </c>
      <c r="P4729">
        <v>1</v>
      </c>
      <c r="Q4729">
        <v>1</v>
      </c>
      <c r="R4729">
        <v>0.74</v>
      </c>
      <c r="S4729">
        <v>0.25</v>
      </c>
      <c r="T4729">
        <v>10</v>
      </c>
      <c r="U4729">
        <v>17</v>
      </c>
      <c r="V4729">
        <v>40</v>
      </c>
      <c r="W4729">
        <v>2.19</v>
      </c>
      <c r="X4729">
        <v>5</v>
      </c>
      <c r="Y4729">
        <v>0.5</v>
      </c>
      <c r="Z4729">
        <v>0.2</v>
      </c>
      <c r="AA4729">
        <v>30</v>
      </c>
      <c r="AB4729">
        <v>0.67</v>
      </c>
      <c r="AC4729">
        <v>325</v>
      </c>
      <c r="AD4729">
        <v>0.5</v>
      </c>
      <c r="AE4729">
        <v>0.39</v>
      </c>
      <c r="AF4729">
        <v>11</v>
      </c>
      <c r="AH4729">
        <v>18</v>
      </c>
      <c r="AI4729">
        <v>4</v>
      </c>
      <c r="AJ4729">
        <v>12</v>
      </c>
      <c r="AK4729">
        <v>25</v>
      </c>
      <c r="AL4729">
        <v>0.13</v>
      </c>
      <c r="AM4729">
        <v>5</v>
      </c>
      <c r="AN4729">
        <v>5</v>
      </c>
      <c r="AO4729">
        <v>50</v>
      </c>
      <c r="AP4729">
        <v>10</v>
      </c>
      <c r="AQ4729">
        <v>56</v>
      </c>
    </row>
    <row r="4730" spans="1:43" hidden="1" x14ac:dyDescent="0.25">
      <c r="A4730" t="s">
        <v>17654</v>
      </c>
      <c r="B4730" t="s">
        <v>17655</v>
      </c>
      <c r="C4730" s="1" t="str">
        <f t="shared" si="341"/>
        <v>21:0120</v>
      </c>
      <c r="D4730" s="1" t="str">
        <f t="shared" si="342"/>
        <v>21:0003</v>
      </c>
      <c r="E4730" t="s">
        <v>17656</v>
      </c>
      <c r="F4730" t="s">
        <v>17657</v>
      </c>
      <c r="H4730">
        <v>48.834314599999999</v>
      </c>
      <c r="I4730">
        <v>-56.737401900000002</v>
      </c>
      <c r="J4730" s="1" t="str">
        <f t="shared" si="344"/>
        <v>Till</v>
      </c>
      <c r="K4730" s="1" t="str">
        <f t="shared" si="343"/>
        <v>&lt;2 micron</v>
      </c>
      <c r="L4730">
        <v>0.2</v>
      </c>
      <c r="M4730">
        <v>4.29</v>
      </c>
      <c r="N4730">
        <v>4</v>
      </c>
      <c r="O4730">
        <v>80</v>
      </c>
      <c r="P4730">
        <v>0.25</v>
      </c>
      <c r="Q4730">
        <v>1</v>
      </c>
      <c r="R4730">
        <v>0.28999999999999998</v>
      </c>
      <c r="S4730">
        <v>0.5</v>
      </c>
      <c r="T4730">
        <v>8</v>
      </c>
      <c r="U4730">
        <v>19</v>
      </c>
      <c r="V4730">
        <v>58</v>
      </c>
      <c r="W4730">
        <v>5.21</v>
      </c>
      <c r="X4730">
        <v>5</v>
      </c>
      <c r="Y4730">
        <v>0.5</v>
      </c>
      <c r="Z4730">
        <v>0.14000000000000001</v>
      </c>
      <c r="AA4730">
        <v>30</v>
      </c>
      <c r="AB4730">
        <v>0.48</v>
      </c>
      <c r="AC4730">
        <v>570</v>
      </c>
      <c r="AD4730">
        <v>2</v>
      </c>
      <c r="AE4730">
        <v>0.43</v>
      </c>
      <c r="AF4730">
        <v>7</v>
      </c>
      <c r="AH4730">
        <v>54</v>
      </c>
      <c r="AI4730">
        <v>4</v>
      </c>
      <c r="AJ4730">
        <v>14</v>
      </c>
      <c r="AK4730">
        <v>16</v>
      </c>
      <c r="AL4730">
        <v>0.24</v>
      </c>
      <c r="AM4730">
        <v>5</v>
      </c>
      <c r="AN4730">
        <v>5</v>
      </c>
      <c r="AO4730">
        <v>95</v>
      </c>
      <c r="AP4730">
        <v>10</v>
      </c>
      <c r="AQ4730">
        <v>80</v>
      </c>
    </row>
    <row r="4731" spans="1:43" hidden="1" x14ac:dyDescent="0.25">
      <c r="A4731" t="s">
        <v>17658</v>
      </c>
      <c r="B4731" t="s">
        <v>17659</v>
      </c>
      <c r="C4731" s="1" t="str">
        <f t="shared" si="341"/>
        <v>21:0120</v>
      </c>
      <c r="D4731" s="1" t="str">
        <f t="shared" si="342"/>
        <v>21:0003</v>
      </c>
      <c r="E4731" t="s">
        <v>17660</v>
      </c>
      <c r="F4731" t="s">
        <v>17661</v>
      </c>
      <c r="H4731">
        <v>48.830248599999997</v>
      </c>
      <c r="I4731">
        <v>-56.729252099999997</v>
      </c>
      <c r="J4731" s="1" t="str">
        <f t="shared" si="344"/>
        <v>Till</v>
      </c>
      <c r="K4731" s="1" t="str">
        <f t="shared" si="343"/>
        <v>&lt;2 micron</v>
      </c>
      <c r="L4731">
        <v>0.2</v>
      </c>
      <c r="M4731">
        <v>3.66</v>
      </c>
      <c r="N4731">
        <v>1</v>
      </c>
      <c r="O4731">
        <v>80</v>
      </c>
      <c r="P4731">
        <v>0.5</v>
      </c>
      <c r="Q4731">
        <v>1</v>
      </c>
      <c r="R4731">
        <v>0.32</v>
      </c>
      <c r="S4731">
        <v>0.25</v>
      </c>
      <c r="T4731">
        <v>9</v>
      </c>
      <c r="U4731">
        <v>16</v>
      </c>
      <c r="V4731">
        <v>48</v>
      </c>
      <c r="W4731">
        <v>3.86</v>
      </c>
      <c r="X4731">
        <v>5</v>
      </c>
      <c r="Y4731">
        <v>0.5</v>
      </c>
      <c r="Z4731">
        <v>0.18</v>
      </c>
      <c r="AA4731">
        <v>30</v>
      </c>
      <c r="AB4731">
        <v>0.53</v>
      </c>
      <c r="AC4731">
        <v>525</v>
      </c>
      <c r="AD4731">
        <v>1</v>
      </c>
      <c r="AE4731">
        <v>0.43</v>
      </c>
      <c r="AF4731">
        <v>10</v>
      </c>
      <c r="AH4731">
        <v>42</v>
      </c>
      <c r="AI4731">
        <v>1</v>
      </c>
      <c r="AJ4731">
        <v>15</v>
      </c>
      <c r="AK4731">
        <v>17</v>
      </c>
      <c r="AL4731">
        <v>0.18</v>
      </c>
      <c r="AM4731">
        <v>5</v>
      </c>
      <c r="AN4731">
        <v>5</v>
      </c>
      <c r="AO4731">
        <v>74</v>
      </c>
      <c r="AP4731">
        <v>10</v>
      </c>
      <c r="AQ4731">
        <v>88</v>
      </c>
    </row>
    <row r="4732" spans="1:43" hidden="1" x14ac:dyDescent="0.25">
      <c r="A4732" t="s">
        <v>17662</v>
      </c>
      <c r="B4732" t="s">
        <v>17663</v>
      </c>
      <c r="C4732" s="1" t="str">
        <f t="shared" si="341"/>
        <v>21:0120</v>
      </c>
      <c r="D4732" s="1" t="str">
        <f t="shared" si="342"/>
        <v>21:0003</v>
      </c>
      <c r="E4732" t="s">
        <v>17664</v>
      </c>
      <c r="F4732" t="s">
        <v>17665</v>
      </c>
      <c r="H4732">
        <v>48.827102600000003</v>
      </c>
      <c r="I4732">
        <v>-56.729950000000002</v>
      </c>
      <c r="J4732" s="1" t="str">
        <f t="shared" si="344"/>
        <v>Till</v>
      </c>
      <c r="K4732" s="1" t="str">
        <f t="shared" si="343"/>
        <v>&lt;2 micron</v>
      </c>
      <c r="L4732">
        <v>0.2</v>
      </c>
      <c r="M4732">
        <v>4.46</v>
      </c>
      <c r="N4732">
        <v>2</v>
      </c>
      <c r="O4732">
        <v>90</v>
      </c>
      <c r="P4732">
        <v>0.5</v>
      </c>
      <c r="Q4732">
        <v>1</v>
      </c>
      <c r="R4732">
        <v>0.24</v>
      </c>
      <c r="S4732">
        <v>0.25</v>
      </c>
      <c r="T4732">
        <v>10</v>
      </c>
      <c r="U4732">
        <v>14</v>
      </c>
      <c r="V4732">
        <v>63</v>
      </c>
      <c r="W4732">
        <v>3.28</v>
      </c>
      <c r="X4732">
        <v>5</v>
      </c>
      <c r="Y4732">
        <v>0.5</v>
      </c>
      <c r="Z4732">
        <v>0.24</v>
      </c>
      <c r="AA4732">
        <v>20</v>
      </c>
      <c r="AB4732">
        <v>0.73</v>
      </c>
      <c r="AC4732">
        <v>575</v>
      </c>
      <c r="AD4732">
        <v>2</v>
      </c>
      <c r="AE4732">
        <v>0.46</v>
      </c>
      <c r="AF4732">
        <v>10</v>
      </c>
      <c r="AH4732">
        <v>74</v>
      </c>
      <c r="AI4732">
        <v>1</v>
      </c>
      <c r="AJ4732">
        <v>14</v>
      </c>
      <c r="AK4732">
        <v>15</v>
      </c>
      <c r="AL4732">
        <v>0.14000000000000001</v>
      </c>
      <c r="AM4732">
        <v>5</v>
      </c>
      <c r="AN4732">
        <v>5</v>
      </c>
      <c r="AO4732">
        <v>58</v>
      </c>
      <c r="AP4732">
        <v>10</v>
      </c>
      <c r="AQ4732">
        <v>104</v>
      </c>
    </row>
    <row r="4733" spans="1:43" hidden="1" x14ac:dyDescent="0.25">
      <c r="A4733" t="s">
        <v>17666</v>
      </c>
      <c r="B4733" t="s">
        <v>17667</v>
      </c>
      <c r="C4733" s="1" t="str">
        <f t="shared" si="341"/>
        <v>21:0120</v>
      </c>
      <c r="D4733" s="1" t="str">
        <f t="shared" si="342"/>
        <v>21:0003</v>
      </c>
      <c r="E4733" t="s">
        <v>17668</v>
      </c>
      <c r="F4733" t="s">
        <v>17669</v>
      </c>
      <c r="H4733">
        <v>48.824407800000003</v>
      </c>
      <c r="I4733">
        <v>-56.731326299999999</v>
      </c>
      <c r="J4733" s="1" t="str">
        <f t="shared" si="344"/>
        <v>Till</v>
      </c>
      <c r="K4733" s="1" t="str">
        <f t="shared" si="343"/>
        <v>&lt;2 micron</v>
      </c>
      <c r="L4733">
        <v>0.4</v>
      </c>
      <c r="M4733">
        <v>4.17</v>
      </c>
      <c r="N4733">
        <v>4</v>
      </c>
      <c r="O4733">
        <v>310</v>
      </c>
      <c r="P4733">
        <v>0.5</v>
      </c>
      <c r="Q4733">
        <v>1</v>
      </c>
      <c r="R4733">
        <v>0.32</v>
      </c>
      <c r="S4733">
        <v>0.5</v>
      </c>
      <c r="T4733">
        <v>12</v>
      </c>
      <c r="U4733">
        <v>38</v>
      </c>
      <c r="V4733">
        <v>60</v>
      </c>
      <c r="W4733">
        <v>5.93</v>
      </c>
      <c r="X4733">
        <v>5</v>
      </c>
      <c r="Y4733">
        <v>1</v>
      </c>
      <c r="Z4733">
        <v>0.16</v>
      </c>
      <c r="AA4733">
        <v>40</v>
      </c>
      <c r="AB4733">
        <v>0.82</v>
      </c>
      <c r="AC4733">
        <v>410</v>
      </c>
      <c r="AD4733">
        <v>3</v>
      </c>
      <c r="AE4733">
        <v>0.35</v>
      </c>
      <c r="AF4733">
        <v>15</v>
      </c>
      <c r="AH4733">
        <v>44</v>
      </c>
      <c r="AI4733">
        <v>1</v>
      </c>
      <c r="AJ4733">
        <v>19</v>
      </c>
      <c r="AK4733">
        <v>16</v>
      </c>
      <c r="AL4733">
        <v>0.17</v>
      </c>
      <c r="AM4733">
        <v>5</v>
      </c>
      <c r="AN4733">
        <v>5</v>
      </c>
      <c r="AO4733">
        <v>132</v>
      </c>
      <c r="AP4733">
        <v>10</v>
      </c>
      <c r="AQ4733">
        <v>160</v>
      </c>
    </row>
    <row r="4734" spans="1:43" hidden="1" x14ac:dyDescent="0.25">
      <c r="A4734" t="s">
        <v>17670</v>
      </c>
      <c r="B4734" t="s">
        <v>17671</v>
      </c>
      <c r="C4734" s="1" t="str">
        <f t="shared" si="341"/>
        <v>21:0120</v>
      </c>
      <c r="D4734" s="1" t="str">
        <f t="shared" si="342"/>
        <v>21:0003</v>
      </c>
      <c r="E4734" t="s">
        <v>17672</v>
      </c>
      <c r="F4734" t="s">
        <v>17673</v>
      </c>
      <c r="H4734">
        <v>48.817923200000003</v>
      </c>
      <c r="I4734">
        <v>-56.727276400000001</v>
      </c>
      <c r="J4734" s="1" t="str">
        <f t="shared" si="344"/>
        <v>Till</v>
      </c>
      <c r="K4734" s="1" t="str">
        <f t="shared" si="343"/>
        <v>&lt;2 micron</v>
      </c>
      <c r="L4734">
        <v>0.2</v>
      </c>
      <c r="M4734">
        <v>3.61</v>
      </c>
      <c r="N4734">
        <v>14</v>
      </c>
      <c r="O4734">
        <v>140</v>
      </c>
      <c r="P4734">
        <v>0.5</v>
      </c>
      <c r="Q4734">
        <v>1</v>
      </c>
      <c r="R4734">
        <v>0.25</v>
      </c>
      <c r="S4734">
        <v>0.25</v>
      </c>
      <c r="T4734">
        <v>9</v>
      </c>
      <c r="U4734">
        <v>25</v>
      </c>
      <c r="V4734">
        <v>126</v>
      </c>
      <c r="W4734">
        <v>5.68</v>
      </c>
      <c r="X4734">
        <v>5</v>
      </c>
      <c r="Y4734">
        <v>0.5</v>
      </c>
      <c r="Z4734">
        <v>0.15</v>
      </c>
      <c r="AA4734">
        <v>30</v>
      </c>
      <c r="AB4734">
        <v>0.51</v>
      </c>
      <c r="AC4734">
        <v>720</v>
      </c>
      <c r="AD4734">
        <v>2</v>
      </c>
      <c r="AE4734">
        <v>0.28999999999999998</v>
      </c>
      <c r="AF4734">
        <v>9</v>
      </c>
      <c r="AH4734">
        <v>32</v>
      </c>
      <c r="AI4734">
        <v>2</v>
      </c>
      <c r="AJ4734">
        <v>11</v>
      </c>
      <c r="AK4734">
        <v>14</v>
      </c>
      <c r="AL4734">
        <v>0.17</v>
      </c>
      <c r="AM4734">
        <v>5</v>
      </c>
      <c r="AN4734">
        <v>5</v>
      </c>
      <c r="AO4734">
        <v>104</v>
      </c>
      <c r="AP4734">
        <v>10</v>
      </c>
      <c r="AQ4734">
        <v>376</v>
      </c>
    </row>
    <row r="4735" spans="1:43" hidden="1" x14ac:dyDescent="0.25">
      <c r="A4735" t="s">
        <v>17674</v>
      </c>
      <c r="B4735" t="s">
        <v>17675</v>
      </c>
      <c r="C4735" s="1" t="str">
        <f t="shared" si="341"/>
        <v>21:0120</v>
      </c>
      <c r="D4735" s="1" t="str">
        <f t="shared" si="342"/>
        <v>21:0003</v>
      </c>
      <c r="E4735" t="s">
        <v>17676</v>
      </c>
      <c r="F4735" t="s">
        <v>17677</v>
      </c>
      <c r="H4735">
        <v>48.843876199999997</v>
      </c>
      <c r="I4735">
        <v>-56.796626500000002</v>
      </c>
      <c r="J4735" s="1" t="str">
        <f t="shared" si="344"/>
        <v>Till</v>
      </c>
      <c r="K4735" s="1" t="str">
        <f t="shared" si="343"/>
        <v>&lt;2 micron</v>
      </c>
      <c r="L4735">
        <v>0.1</v>
      </c>
      <c r="M4735">
        <v>7.55</v>
      </c>
      <c r="N4735">
        <v>12</v>
      </c>
      <c r="O4735">
        <v>50</v>
      </c>
      <c r="P4735">
        <v>0.5</v>
      </c>
      <c r="Q4735">
        <v>1</v>
      </c>
      <c r="R4735">
        <v>0.14000000000000001</v>
      </c>
      <c r="S4735">
        <v>0.25</v>
      </c>
      <c r="T4735">
        <v>9</v>
      </c>
      <c r="U4735">
        <v>40</v>
      </c>
      <c r="V4735">
        <v>51</v>
      </c>
      <c r="W4735">
        <v>4.83</v>
      </c>
      <c r="X4735">
        <v>5</v>
      </c>
      <c r="Y4735">
        <v>0.5</v>
      </c>
      <c r="Z4735">
        <v>0.11</v>
      </c>
      <c r="AA4735">
        <v>20</v>
      </c>
      <c r="AB4735">
        <v>0.46</v>
      </c>
      <c r="AC4735">
        <v>545</v>
      </c>
      <c r="AD4735">
        <v>4</v>
      </c>
      <c r="AE4735">
        <v>0.97</v>
      </c>
      <c r="AF4735">
        <v>9</v>
      </c>
      <c r="AH4735">
        <v>36</v>
      </c>
      <c r="AI4735">
        <v>1</v>
      </c>
      <c r="AJ4735">
        <v>20</v>
      </c>
      <c r="AK4735">
        <v>9</v>
      </c>
      <c r="AL4735">
        <v>7.0000000000000007E-2</v>
      </c>
      <c r="AM4735">
        <v>5</v>
      </c>
      <c r="AN4735">
        <v>5</v>
      </c>
      <c r="AO4735">
        <v>171</v>
      </c>
      <c r="AP4735">
        <v>10</v>
      </c>
      <c r="AQ4735">
        <v>76</v>
      </c>
    </row>
    <row r="4736" spans="1:43" hidden="1" x14ac:dyDescent="0.25">
      <c r="A4736" t="s">
        <v>17678</v>
      </c>
      <c r="B4736" t="s">
        <v>17679</v>
      </c>
      <c r="C4736" s="1" t="str">
        <f t="shared" si="341"/>
        <v>21:0120</v>
      </c>
      <c r="D4736" s="1" t="str">
        <f t="shared" si="342"/>
        <v>21:0003</v>
      </c>
      <c r="E4736" t="s">
        <v>17680</v>
      </c>
      <c r="F4736" t="s">
        <v>17681</v>
      </c>
      <c r="H4736">
        <v>48.832893499999997</v>
      </c>
      <c r="I4736">
        <v>-56.790808699999999</v>
      </c>
      <c r="J4736" s="1" t="str">
        <f t="shared" si="344"/>
        <v>Till</v>
      </c>
      <c r="K4736" s="1" t="str">
        <f t="shared" si="343"/>
        <v>&lt;2 micron</v>
      </c>
      <c r="L4736">
        <v>0.1</v>
      </c>
      <c r="M4736">
        <v>3.03</v>
      </c>
      <c r="N4736">
        <v>2</v>
      </c>
      <c r="O4736">
        <v>60</v>
      </c>
      <c r="P4736">
        <v>1</v>
      </c>
      <c r="Q4736">
        <v>1</v>
      </c>
      <c r="R4736">
        <v>0.39</v>
      </c>
      <c r="S4736">
        <v>0.25</v>
      </c>
      <c r="T4736">
        <v>10</v>
      </c>
      <c r="U4736">
        <v>10</v>
      </c>
      <c r="V4736">
        <v>51</v>
      </c>
      <c r="W4736">
        <v>2.82</v>
      </c>
      <c r="X4736">
        <v>5</v>
      </c>
      <c r="Y4736">
        <v>0.5</v>
      </c>
      <c r="Z4736">
        <v>0.17</v>
      </c>
      <c r="AA4736">
        <v>30</v>
      </c>
      <c r="AB4736">
        <v>0.66</v>
      </c>
      <c r="AC4736">
        <v>690</v>
      </c>
      <c r="AD4736">
        <v>1</v>
      </c>
      <c r="AE4736">
        <v>0.46</v>
      </c>
      <c r="AF4736">
        <v>6</v>
      </c>
      <c r="AH4736">
        <v>24</v>
      </c>
      <c r="AI4736">
        <v>1</v>
      </c>
      <c r="AJ4736">
        <v>15</v>
      </c>
      <c r="AK4736">
        <v>19</v>
      </c>
      <c r="AL4736">
        <v>0.09</v>
      </c>
      <c r="AM4736">
        <v>5</v>
      </c>
      <c r="AN4736">
        <v>5</v>
      </c>
      <c r="AO4736">
        <v>50</v>
      </c>
      <c r="AP4736">
        <v>10</v>
      </c>
      <c r="AQ4736">
        <v>76</v>
      </c>
    </row>
    <row r="4737" spans="1:43" hidden="1" x14ac:dyDescent="0.25">
      <c r="A4737" t="s">
        <v>17682</v>
      </c>
      <c r="B4737" t="s">
        <v>17683</v>
      </c>
      <c r="C4737" s="1" t="str">
        <f t="shared" si="341"/>
        <v>21:0120</v>
      </c>
      <c r="D4737" s="1" t="str">
        <f t="shared" si="342"/>
        <v>21:0003</v>
      </c>
      <c r="E4737" t="s">
        <v>17684</v>
      </c>
      <c r="F4737" t="s">
        <v>17685</v>
      </c>
      <c r="H4737">
        <v>48.837126099999999</v>
      </c>
      <c r="I4737">
        <v>-56.793926200000001</v>
      </c>
      <c r="J4737" s="1" t="str">
        <f t="shared" si="344"/>
        <v>Till</v>
      </c>
      <c r="K4737" s="1" t="str">
        <f t="shared" si="343"/>
        <v>&lt;2 micron</v>
      </c>
      <c r="L4737">
        <v>0.1</v>
      </c>
      <c r="M4737">
        <v>4.68</v>
      </c>
      <c r="N4737">
        <v>12</v>
      </c>
      <c r="O4737">
        <v>50</v>
      </c>
      <c r="P4737">
        <v>0.5</v>
      </c>
      <c r="Q4737">
        <v>1</v>
      </c>
      <c r="R4737">
        <v>0.25</v>
      </c>
      <c r="S4737">
        <v>0.25</v>
      </c>
      <c r="T4737">
        <v>8</v>
      </c>
      <c r="U4737">
        <v>19</v>
      </c>
      <c r="V4737">
        <v>43</v>
      </c>
      <c r="W4737">
        <v>4.3099999999999996</v>
      </c>
      <c r="X4737">
        <v>5</v>
      </c>
      <c r="Y4737">
        <v>0.5</v>
      </c>
      <c r="Z4737">
        <v>0.14000000000000001</v>
      </c>
      <c r="AA4737">
        <v>20</v>
      </c>
      <c r="AB4737">
        <v>0.49</v>
      </c>
      <c r="AC4737">
        <v>440</v>
      </c>
      <c r="AD4737">
        <v>1</v>
      </c>
      <c r="AE4737">
        <v>0.47</v>
      </c>
      <c r="AF4737">
        <v>8</v>
      </c>
      <c r="AH4737">
        <v>30</v>
      </c>
      <c r="AI4737">
        <v>2</v>
      </c>
      <c r="AJ4737">
        <v>14</v>
      </c>
      <c r="AK4737">
        <v>14</v>
      </c>
      <c r="AL4737">
        <v>0.2</v>
      </c>
      <c r="AM4737">
        <v>5</v>
      </c>
      <c r="AN4737">
        <v>5</v>
      </c>
      <c r="AO4737">
        <v>91</v>
      </c>
      <c r="AP4737">
        <v>10</v>
      </c>
      <c r="AQ4737">
        <v>66</v>
      </c>
    </row>
    <row r="4738" spans="1:43" hidden="1" x14ac:dyDescent="0.25">
      <c r="A4738" t="s">
        <v>17686</v>
      </c>
      <c r="B4738" t="s">
        <v>17687</v>
      </c>
      <c r="C4738" s="1" t="str">
        <f t="shared" si="341"/>
        <v>21:0120</v>
      </c>
      <c r="D4738" s="1" t="str">
        <f t="shared" si="342"/>
        <v>21:0003</v>
      </c>
      <c r="E4738" t="s">
        <v>17688</v>
      </c>
      <c r="F4738" t="s">
        <v>17689</v>
      </c>
      <c r="H4738">
        <v>48.8389284</v>
      </c>
      <c r="I4738">
        <v>-56.795963200000003</v>
      </c>
      <c r="J4738" s="1" t="str">
        <f t="shared" si="344"/>
        <v>Till</v>
      </c>
      <c r="K4738" s="1" t="str">
        <f t="shared" si="343"/>
        <v>&lt;2 micron</v>
      </c>
      <c r="L4738">
        <v>0.2</v>
      </c>
      <c r="M4738">
        <v>5.66</v>
      </c>
      <c r="N4738">
        <v>20</v>
      </c>
      <c r="O4738">
        <v>60</v>
      </c>
      <c r="P4738">
        <v>1</v>
      </c>
      <c r="Q4738">
        <v>1</v>
      </c>
      <c r="R4738">
        <v>0.27</v>
      </c>
      <c r="S4738">
        <v>0.25</v>
      </c>
      <c r="T4738">
        <v>14</v>
      </c>
      <c r="U4738">
        <v>19</v>
      </c>
      <c r="V4738">
        <v>52</v>
      </c>
      <c r="W4738">
        <v>4.74</v>
      </c>
      <c r="X4738">
        <v>5</v>
      </c>
      <c r="Y4738">
        <v>0.5</v>
      </c>
      <c r="Z4738">
        <v>0.14000000000000001</v>
      </c>
      <c r="AA4738">
        <v>30</v>
      </c>
      <c r="AB4738">
        <v>0.53</v>
      </c>
      <c r="AC4738">
        <v>920</v>
      </c>
      <c r="AD4738">
        <v>2</v>
      </c>
      <c r="AE4738">
        <v>0.75</v>
      </c>
      <c r="AF4738">
        <v>8</v>
      </c>
      <c r="AH4738">
        <v>66</v>
      </c>
      <c r="AI4738">
        <v>1</v>
      </c>
      <c r="AJ4738">
        <v>19</v>
      </c>
      <c r="AK4738">
        <v>15</v>
      </c>
      <c r="AL4738">
        <v>0.1</v>
      </c>
      <c r="AM4738">
        <v>5</v>
      </c>
      <c r="AN4738">
        <v>5</v>
      </c>
      <c r="AO4738">
        <v>94</v>
      </c>
      <c r="AP4738">
        <v>10</v>
      </c>
      <c r="AQ4738">
        <v>74</v>
      </c>
    </row>
    <row r="4739" spans="1:43" hidden="1" x14ac:dyDescent="0.25">
      <c r="A4739" t="s">
        <v>17690</v>
      </c>
      <c r="B4739" t="s">
        <v>17691</v>
      </c>
      <c r="C4739" s="1" t="str">
        <f t="shared" si="341"/>
        <v>21:0120</v>
      </c>
      <c r="D4739" s="1" t="str">
        <f t="shared" si="342"/>
        <v>21:0003</v>
      </c>
      <c r="E4739" t="s">
        <v>17692</v>
      </c>
      <c r="F4739" t="s">
        <v>17693</v>
      </c>
      <c r="H4739">
        <v>48.841445499999999</v>
      </c>
      <c r="I4739">
        <v>-56.795272699999998</v>
      </c>
      <c r="J4739" s="1" t="str">
        <f t="shared" si="344"/>
        <v>Till</v>
      </c>
      <c r="K4739" s="1" t="str">
        <f t="shared" si="343"/>
        <v>&lt;2 micron</v>
      </c>
      <c r="L4739">
        <v>0.2</v>
      </c>
      <c r="M4739">
        <v>6.02</v>
      </c>
      <c r="N4739">
        <v>4</v>
      </c>
      <c r="O4739">
        <v>70</v>
      </c>
      <c r="P4739">
        <v>1</v>
      </c>
      <c r="Q4739">
        <v>4</v>
      </c>
      <c r="R4739">
        <v>0.19</v>
      </c>
      <c r="S4739">
        <v>0.5</v>
      </c>
      <c r="T4739">
        <v>12</v>
      </c>
      <c r="U4739">
        <v>13</v>
      </c>
      <c r="V4739">
        <v>58</v>
      </c>
      <c r="W4739">
        <v>4.22</v>
      </c>
      <c r="X4739">
        <v>5</v>
      </c>
      <c r="Y4739">
        <v>0.5</v>
      </c>
      <c r="Z4739">
        <v>0.16</v>
      </c>
      <c r="AA4739">
        <v>20</v>
      </c>
      <c r="AB4739">
        <v>0.68</v>
      </c>
      <c r="AC4739">
        <v>380</v>
      </c>
      <c r="AD4739">
        <v>1</v>
      </c>
      <c r="AE4739">
        <v>0.57999999999999996</v>
      </c>
      <c r="AF4739">
        <v>12</v>
      </c>
      <c r="AH4739">
        <v>54</v>
      </c>
      <c r="AI4739">
        <v>1</v>
      </c>
      <c r="AJ4739">
        <v>16</v>
      </c>
      <c r="AK4739">
        <v>14</v>
      </c>
      <c r="AL4739">
        <v>0.25</v>
      </c>
      <c r="AM4739">
        <v>5</v>
      </c>
      <c r="AN4739">
        <v>5</v>
      </c>
      <c r="AO4739">
        <v>91</v>
      </c>
      <c r="AP4739">
        <v>10</v>
      </c>
      <c r="AQ4739">
        <v>94</v>
      </c>
    </row>
    <row r="4740" spans="1:43" hidden="1" x14ac:dyDescent="0.25">
      <c r="A4740" t="s">
        <v>17694</v>
      </c>
      <c r="B4740" t="s">
        <v>17695</v>
      </c>
      <c r="C4740" s="1" t="str">
        <f t="shared" si="341"/>
        <v>21:0120</v>
      </c>
      <c r="D4740" s="1" t="str">
        <f t="shared" si="342"/>
        <v>21:0003</v>
      </c>
      <c r="E4740" t="s">
        <v>17696</v>
      </c>
      <c r="F4740" t="s">
        <v>17697</v>
      </c>
      <c r="H4740">
        <v>48.848368299999997</v>
      </c>
      <c r="I4740">
        <v>-56.793884499999997</v>
      </c>
      <c r="J4740" s="1" t="str">
        <f t="shared" si="344"/>
        <v>Till</v>
      </c>
      <c r="K4740" s="1" t="str">
        <f t="shared" si="343"/>
        <v>&lt;2 micron</v>
      </c>
      <c r="L4740">
        <v>0.4</v>
      </c>
      <c r="M4740">
        <v>3.61</v>
      </c>
      <c r="N4740">
        <v>228</v>
      </c>
      <c r="O4740">
        <v>440</v>
      </c>
      <c r="P4740">
        <v>1.5</v>
      </c>
      <c r="Q4740">
        <v>1</v>
      </c>
      <c r="R4740">
        <v>0.48</v>
      </c>
      <c r="S4740">
        <v>0.5</v>
      </c>
      <c r="T4740">
        <v>15</v>
      </c>
      <c r="U4740">
        <v>24</v>
      </c>
      <c r="V4740">
        <v>96</v>
      </c>
      <c r="W4740">
        <v>7.74</v>
      </c>
      <c r="X4740">
        <v>5</v>
      </c>
      <c r="Y4740">
        <v>0.5</v>
      </c>
      <c r="Z4740">
        <v>0.17</v>
      </c>
      <c r="AA4740">
        <v>100</v>
      </c>
      <c r="AB4740">
        <v>0.67</v>
      </c>
      <c r="AC4740">
        <v>850</v>
      </c>
      <c r="AD4740">
        <v>12</v>
      </c>
      <c r="AE4740">
        <v>0.28999999999999998</v>
      </c>
      <c r="AF4740">
        <v>12</v>
      </c>
      <c r="AH4740">
        <v>48</v>
      </c>
      <c r="AI4740">
        <v>6</v>
      </c>
      <c r="AJ4740">
        <v>24</v>
      </c>
      <c r="AK4740">
        <v>21</v>
      </c>
      <c r="AL4740">
        <v>0.16</v>
      </c>
      <c r="AM4740">
        <v>5</v>
      </c>
      <c r="AN4740">
        <v>5</v>
      </c>
      <c r="AO4740">
        <v>99</v>
      </c>
      <c r="AP4740">
        <v>10</v>
      </c>
      <c r="AQ4740">
        <v>120</v>
      </c>
    </row>
    <row r="4741" spans="1:43" hidden="1" x14ac:dyDescent="0.25">
      <c r="A4741" t="s">
        <v>17698</v>
      </c>
      <c r="B4741" t="s">
        <v>17699</v>
      </c>
      <c r="C4741" s="1" t="str">
        <f t="shared" si="341"/>
        <v>21:0120</v>
      </c>
      <c r="D4741" s="1" t="str">
        <f t="shared" si="342"/>
        <v>21:0003</v>
      </c>
      <c r="E4741" t="s">
        <v>17700</v>
      </c>
      <c r="F4741" t="s">
        <v>17701</v>
      </c>
      <c r="H4741">
        <v>48.746942300000001</v>
      </c>
      <c r="I4741">
        <v>-56.570569399999997</v>
      </c>
      <c r="J4741" s="1" t="str">
        <f t="shared" si="344"/>
        <v>Till</v>
      </c>
      <c r="K4741" s="1" t="str">
        <f t="shared" si="343"/>
        <v>&lt;2 micron</v>
      </c>
      <c r="L4741">
        <v>0.1</v>
      </c>
      <c r="M4741">
        <v>4.5999999999999996</v>
      </c>
      <c r="N4741">
        <v>32</v>
      </c>
      <c r="O4741">
        <v>150</v>
      </c>
      <c r="P4741">
        <v>0.25</v>
      </c>
      <c r="Q4741">
        <v>1</v>
      </c>
      <c r="R4741">
        <v>0.28999999999999998</v>
      </c>
      <c r="S4741">
        <v>0.5</v>
      </c>
      <c r="T4741">
        <v>28</v>
      </c>
      <c r="U4741">
        <v>66</v>
      </c>
      <c r="V4741">
        <v>124</v>
      </c>
      <c r="W4741">
        <v>6.47</v>
      </c>
      <c r="X4741">
        <v>5</v>
      </c>
      <c r="Y4741">
        <v>0.5</v>
      </c>
      <c r="Z4741">
        <v>0.3</v>
      </c>
      <c r="AA4741">
        <v>20</v>
      </c>
      <c r="AB4741">
        <v>1.68</v>
      </c>
      <c r="AC4741">
        <v>2055</v>
      </c>
      <c r="AD4741">
        <v>3</v>
      </c>
      <c r="AE4741">
        <v>0.47</v>
      </c>
      <c r="AF4741">
        <v>63</v>
      </c>
      <c r="AH4741">
        <v>36</v>
      </c>
      <c r="AI4741">
        <v>1</v>
      </c>
      <c r="AJ4741">
        <v>21</v>
      </c>
      <c r="AK4741">
        <v>22</v>
      </c>
      <c r="AL4741">
        <v>0.1</v>
      </c>
      <c r="AM4741">
        <v>5</v>
      </c>
      <c r="AN4741">
        <v>5</v>
      </c>
      <c r="AO4741">
        <v>92</v>
      </c>
      <c r="AP4741">
        <v>10</v>
      </c>
      <c r="AQ4741">
        <v>212</v>
      </c>
    </row>
    <row r="4742" spans="1:43" hidden="1" x14ac:dyDescent="0.25">
      <c r="A4742" t="s">
        <v>17702</v>
      </c>
      <c r="B4742" t="s">
        <v>17703</v>
      </c>
      <c r="C4742" s="1" t="str">
        <f t="shared" si="341"/>
        <v>21:0120</v>
      </c>
      <c r="D4742" s="1" t="str">
        <f t="shared" si="342"/>
        <v>21:0003</v>
      </c>
      <c r="E4742" t="s">
        <v>17704</v>
      </c>
      <c r="F4742" t="s">
        <v>17705</v>
      </c>
      <c r="H4742">
        <v>48.739367700000003</v>
      </c>
      <c r="I4742">
        <v>-56.565737800000001</v>
      </c>
      <c r="J4742" s="1" t="str">
        <f t="shared" si="344"/>
        <v>Till</v>
      </c>
      <c r="K4742" s="1" t="str">
        <f t="shared" si="343"/>
        <v>&lt;2 micron</v>
      </c>
      <c r="L4742">
        <v>0.1</v>
      </c>
      <c r="M4742">
        <v>5.03</v>
      </c>
      <c r="N4742">
        <v>26</v>
      </c>
      <c r="O4742">
        <v>130</v>
      </c>
      <c r="P4742">
        <v>0.25</v>
      </c>
      <c r="Q4742">
        <v>1</v>
      </c>
      <c r="R4742">
        <v>0.26</v>
      </c>
      <c r="S4742">
        <v>0.25</v>
      </c>
      <c r="T4742">
        <v>23</v>
      </c>
      <c r="U4742">
        <v>69</v>
      </c>
      <c r="V4742">
        <v>104</v>
      </c>
      <c r="W4742">
        <v>5.84</v>
      </c>
      <c r="X4742">
        <v>5</v>
      </c>
      <c r="Y4742">
        <v>0.5</v>
      </c>
      <c r="Z4742">
        <v>0.28999999999999998</v>
      </c>
      <c r="AA4742">
        <v>20</v>
      </c>
      <c r="AB4742">
        <v>1.6</v>
      </c>
      <c r="AC4742">
        <v>1525</v>
      </c>
      <c r="AD4742">
        <v>1</v>
      </c>
      <c r="AE4742">
        <v>0.59</v>
      </c>
      <c r="AF4742">
        <v>56</v>
      </c>
      <c r="AH4742">
        <v>32</v>
      </c>
      <c r="AI4742">
        <v>1</v>
      </c>
      <c r="AJ4742">
        <v>16</v>
      </c>
      <c r="AK4742">
        <v>23</v>
      </c>
      <c r="AL4742">
        <v>0.16</v>
      </c>
      <c r="AM4742">
        <v>5</v>
      </c>
      <c r="AN4742">
        <v>5</v>
      </c>
      <c r="AO4742">
        <v>100</v>
      </c>
      <c r="AP4742">
        <v>10</v>
      </c>
      <c r="AQ4742">
        <v>146</v>
      </c>
    </row>
    <row r="4743" spans="1:43" hidden="1" x14ac:dyDescent="0.25">
      <c r="A4743" t="s">
        <v>17706</v>
      </c>
      <c r="B4743" t="s">
        <v>17707</v>
      </c>
      <c r="C4743" s="1" t="str">
        <f t="shared" si="341"/>
        <v>21:0120</v>
      </c>
      <c r="D4743" s="1" t="str">
        <f t="shared" si="342"/>
        <v>21:0003</v>
      </c>
      <c r="E4743" t="s">
        <v>17708</v>
      </c>
      <c r="F4743" t="s">
        <v>17709</v>
      </c>
      <c r="H4743">
        <v>48.736222699999999</v>
      </c>
      <c r="I4743">
        <v>-56.566580600000002</v>
      </c>
      <c r="J4743" s="1" t="str">
        <f t="shared" si="344"/>
        <v>Till</v>
      </c>
      <c r="K4743" s="1" t="str">
        <f t="shared" si="343"/>
        <v>&lt;2 micron</v>
      </c>
      <c r="L4743">
        <v>0.1</v>
      </c>
      <c r="M4743">
        <v>6.2</v>
      </c>
      <c r="N4743">
        <v>36</v>
      </c>
      <c r="O4743">
        <v>110</v>
      </c>
      <c r="P4743">
        <v>0.25</v>
      </c>
      <c r="Q4743">
        <v>1</v>
      </c>
      <c r="R4743">
        <v>0.18</v>
      </c>
      <c r="S4743">
        <v>0.25</v>
      </c>
      <c r="T4743">
        <v>24</v>
      </c>
      <c r="U4743">
        <v>67</v>
      </c>
      <c r="V4743">
        <v>109</v>
      </c>
      <c r="W4743">
        <v>5.65</v>
      </c>
      <c r="X4743">
        <v>5</v>
      </c>
      <c r="Y4743">
        <v>0.5</v>
      </c>
      <c r="Z4743">
        <v>0.23</v>
      </c>
      <c r="AA4743">
        <v>10</v>
      </c>
      <c r="AB4743">
        <v>1.37</v>
      </c>
      <c r="AC4743">
        <v>1145</v>
      </c>
      <c r="AD4743">
        <v>3</v>
      </c>
      <c r="AE4743">
        <v>1.06</v>
      </c>
      <c r="AF4743">
        <v>56</v>
      </c>
      <c r="AH4743">
        <v>30</v>
      </c>
      <c r="AI4743">
        <v>4</v>
      </c>
      <c r="AJ4743">
        <v>15</v>
      </c>
      <c r="AK4743">
        <v>16</v>
      </c>
      <c r="AL4743">
        <v>0.14000000000000001</v>
      </c>
      <c r="AM4743">
        <v>5</v>
      </c>
      <c r="AN4743">
        <v>5</v>
      </c>
      <c r="AO4743">
        <v>82</v>
      </c>
      <c r="AP4743">
        <v>10</v>
      </c>
      <c r="AQ4743">
        <v>144</v>
      </c>
    </row>
    <row r="4744" spans="1:43" hidden="1" x14ac:dyDescent="0.25">
      <c r="A4744" t="s">
        <v>17710</v>
      </c>
      <c r="B4744" t="s">
        <v>17711</v>
      </c>
      <c r="C4744" s="1" t="str">
        <f t="shared" si="341"/>
        <v>21:0120</v>
      </c>
      <c r="D4744" s="1" t="str">
        <f t="shared" si="342"/>
        <v>21:0003</v>
      </c>
      <c r="E4744" t="s">
        <v>17712</v>
      </c>
      <c r="F4744" t="s">
        <v>17713</v>
      </c>
      <c r="H4744">
        <v>48.737450199999998</v>
      </c>
      <c r="I4744">
        <v>-56.558411200000002</v>
      </c>
      <c r="J4744" s="1" t="str">
        <f t="shared" si="344"/>
        <v>Till</v>
      </c>
      <c r="K4744" s="1" t="str">
        <f t="shared" si="343"/>
        <v>&lt;2 micron</v>
      </c>
      <c r="L4744">
        <v>0.1</v>
      </c>
      <c r="M4744">
        <v>4.37</v>
      </c>
      <c r="N4744">
        <v>50</v>
      </c>
      <c r="O4744">
        <v>170</v>
      </c>
      <c r="P4744">
        <v>0.25</v>
      </c>
      <c r="Q4744">
        <v>1</v>
      </c>
      <c r="R4744">
        <v>0.14000000000000001</v>
      </c>
      <c r="S4744">
        <v>0.5</v>
      </c>
      <c r="T4744">
        <v>49</v>
      </c>
      <c r="U4744">
        <v>39</v>
      </c>
      <c r="V4744">
        <v>185</v>
      </c>
      <c r="W4744">
        <v>6.46</v>
      </c>
      <c r="X4744">
        <v>5</v>
      </c>
      <c r="Y4744">
        <v>0.5</v>
      </c>
      <c r="Z4744">
        <v>0.25</v>
      </c>
      <c r="AA4744">
        <v>20</v>
      </c>
      <c r="AB4744">
        <v>1.24</v>
      </c>
      <c r="AC4744">
        <v>2825</v>
      </c>
      <c r="AD4744">
        <v>3</v>
      </c>
      <c r="AE4744">
        <v>0.16</v>
      </c>
      <c r="AF4744">
        <v>53</v>
      </c>
      <c r="AH4744">
        <v>62</v>
      </c>
      <c r="AI4744">
        <v>1</v>
      </c>
      <c r="AJ4744">
        <v>21</v>
      </c>
      <c r="AK4744">
        <v>12</v>
      </c>
      <c r="AL4744">
        <v>0.2</v>
      </c>
      <c r="AM4744">
        <v>5</v>
      </c>
      <c r="AN4744">
        <v>5</v>
      </c>
      <c r="AO4744">
        <v>76</v>
      </c>
      <c r="AP4744">
        <v>10</v>
      </c>
      <c r="AQ4744">
        <v>156</v>
      </c>
    </row>
    <row r="4745" spans="1:43" hidden="1" x14ac:dyDescent="0.25">
      <c r="A4745" t="s">
        <v>17714</v>
      </c>
      <c r="B4745" t="s">
        <v>17715</v>
      </c>
      <c r="C4745" s="1" t="str">
        <f t="shared" si="341"/>
        <v>21:0120</v>
      </c>
      <c r="D4745" s="1" t="str">
        <f t="shared" si="342"/>
        <v>21:0003</v>
      </c>
      <c r="E4745" t="s">
        <v>17716</v>
      </c>
      <c r="F4745" t="s">
        <v>17717</v>
      </c>
      <c r="H4745">
        <v>48.730079799999999</v>
      </c>
      <c r="I4745">
        <v>-56.559834700000003</v>
      </c>
      <c r="J4745" s="1" t="str">
        <f t="shared" si="344"/>
        <v>Till</v>
      </c>
      <c r="K4745" s="1" t="str">
        <f t="shared" si="343"/>
        <v>&lt;2 micron</v>
      </c>
      <c r="L4745">
        <v>0.6</v>
      </c>
      <c r="M4745">
        <v>5.34</v>
      </c>
      <c r="N4745">
        <v>42</v>
      </c>
      <c r="O4745">
        <v>130</v>
      </c>
      <c r="P4745">
        <v>0.25</v>
      </c>
      <c r="Q4745">
        <v>1</v>
      </c>
      <c r="R4745">
        <v>0.12</v>
      </c>
      <c r="S4745">
        <v>0.25</v>
      </c>
      <c r="T4745">
        <v>17</v>
      </c>
      <c r="U4745">
        <v>56</v>
      </c>
      <c r="V4745">
        <v>131</v>
      </c>
      <c r="W4745">
        <v>6.41</v>
      </c>
      <c r="X4745">
        <v>5</v>
      </c>
      <c r="Y4745">
        <v>0.5</v>
      </c>
      <c r="Z4745">
        <v>0.3</v>
      </c>
      <c r="AA4745">
        <v>20</v>
      </c>
      <c r="AB4745">
        <v>1.18</v>
      </c>
      <c r="AC4745">
        <v>1425</v>
      </c>
      <c r="AD4745">
        <v>6</v>
      </c>
      <c r="AE4745">
        <v>0.56000000000000005</v>
      </c>
      <c r="AF4745">
        <v>53</v>
      </c>
      <c r="AH4745">
        <v>30</v>
      </c>
      <c r="AI4745">
        <v>1</v>
      </c>
      <c r="AJ4745">
        <v>12</v>
      </c>
      <c r="AK4745">
        <v>12</v>
      </c>
      <c r="AL4745">
        <v>0.1</v>
      </c>
      <c r="AM4745">
        <v>5</v>
      </c>
      <c r="AN4745">
        <v>5</v>
      </c>
      <c r="AO4745">
        <v>91</v>
      </c>
      <c r="AP4745">
        <v>5</v>
      </c>
      <c r="AQ4745">
        <v>184</v>
      </c>
    </row>
    <row r="4746" spans="1:43" hidden="1" x14ac:dyDescent="0.25">
      <c r="A4746" t="s">
        <v>17718</v>
      </c>
      <c r="B4746" t="s">
        <v>17719</v>
      </c>
      <c r="C4746" s="1" t="str">
        <f t="shared" si="341"/>
        <v>21:0120</v>
      </c>
      <c r="D4746" s="1" t="str">
        <f t="shared" si="342"/>
        <v>21:0003</v>
      </c>
      <c r="E4746" t="s">
        <v>17720</v>
      </c>
      <c r="F4746" t="s">
        <v>17721</v>
      </c>
      <c r="H4746">
        <v>48.721809800000003</v>
      </c>
      <c r="I4746">
        <v>-56.561265599999999</v>
      </c>
      <c r="J4746" s="1" t="str">
        <f t="shared" si="344"/>
        <v>Till</v>
      </c>
      <c r="K4746" s="1" t="str">
        <f t="shared" si="343"/>
        <v>&lt;2 micron</v>
      </c>
      <c r="L4746">
        <v>0.1</v>
      </c>
      <c r="M4746">
        <v>5.2</v>
      </c>
      <c r="N4746">
        <v>54</v>
      </c>
      <c r="O4746">
        <v>140</v>
      </c>
      <c r="P4746">
        <v>0.25</v>
      </c>
      <c r="Q4746">
        <v>1</v>
      </c>
      <c r="R4746">
        <v>0.1</v>
      </c>
      <c r="S4746">
        <v>0.25</v>
      </c>
      <c r="T4746">
        <v>31</v>
      </c>
      <c r="U4746">
        <v>48</v>
      </c>
      <c r="V4746">
        <v>224</v>
      </c>
      <c r="W4746">
        <v>7.66</v>
      </c>
      <c r="X4746">
        <v>5</v>
      </c>
      <c r="Y4746">
        <v>0.5</v>
      </c>
      <c r="Z4746">
        <v>0.45</v>
      </c>
      <c r="AA4746">
        <v>20</v>
      </c>
      <c r="AB4746">
        <v>1.39</v>
      </c>
      <c r="AC4746">
        <v>2870</v>
      </c>
      <c r="AD4746">
        <v>7</v>
      </c>
      <c r="AE4746">
        <v>0.27</v>
      </c>
      <c r="AF4746">
        <v>71</v>
      </c>
      <c r="AH4746">
        <v>34</v>
      </c>
      <c r="AI4746">
        <v>1</v>
      </c>
      <c r="AJ4746">
        <v>16</v>
      </c>
      <c r="AK4746">
        <v>12</v>
      </c>
      <c r="AL4746">
        <v>0.09</v>
      </c>
      <c r="AM4746">
        <v>5</v>
      </c>
      <c r="AN4746">
        <v>5</v>
      </c>
      <c r="AO4746">
        <v>92</v>
      </c>
      <c r="AP4746">
        <v>10</v>
      </c>
      <c r="AQ4746">
        <v>218</v>
      </c>
    </row>
    <row r="4747" spans="1:43" hidden="1" x14ac:dyDescent="0.25">
      <c r="A4747" t="s">
        <v>17722</v>
      </c>
      <c r="B4747" t="s">
        <v>17723</v>
      </c>
      <c r="C4747" s="1" t="str">
        <f t="shared" si="341"/>
        <v>21:0120</v>
      </c>
      <c r="D4747" s="1" t="str">
        <f t="shared" si="342"/>
        <v>21:0003</v>
      </c>
      <c r="E4747" t="s">
        <v>17724</v>
      </c>
      <c r="F4747" t="s">
        <v>17725</v>
      </c>
      <c r="H4747">
        <v>48.715066299999997</v>
      </c>
      <c r="I4747">
        <v>-56.562003300000001</v>
      </c>
      <c r="J4747" s="1" t="str">
        <f t="shared" si="344"/>
        <v>Till</v>
      </c>
      <c r="K4747" s="1" t="str">
        <f t="shared" si="343"/>
        <v>&lt;2 micron</v>
      </c>
      <c r="L4747">
        <v>0.4</v>
      </c>
      <c r="M4747">
        <v>4.6399999999999997</v>
      </c>
      <c r="N4747">
        <v>52</v>
      </c>
      <c r="O4747">
        <v>330</v>
      </c>
      <c r="P4747">
        <v>0.25</v>
      </c>
      <c r="Q4747">
        <v>1</v>
      </c>
      <c r="R4747">
        <v>0.15</v>
      </c>
      <c r="S4747">
        <v>0.5</v>
      </c>
      <c r="T4747">
        <v>20</v>
      </c>
      <c r="U4747">
        <v>59</v>
      </c>
      <c r="V4747">
        <v>249</v>
      </c>
      <c r="W4747">
        <v>8.94</v>
      </c>
      <c r="X4747">
        <v>5</v>
      </c>
      <c r="Y4747">
        <v>0.5</v>
      </c>
      <c r="Z4747">
        <v>0.65</v>
      </c>
      <c r="AA4747">
        <v>50</v>
      </c>
      <c r="AB4747">
        <v>1.36</v>
      </c>
      <c r="AC4747">
        <v>1265</v>
      </c>
      <c r="AD4747">
        <v>13</v>
      </c>
      <c r="AE4747">
        <v>0.12</v>
      </c>
      <c r="AF4747">
        <v>47</v>
      </c>
      <c r="AH4747">
        <v>124</v>
      </c>
      <c r="AI4747">
        <v>4</v>
      </c>
      <c r="AJ4747">
        <v>15</v>
      </c>
      <c r="AK4747">
        <v>47</v>
      </c>
      <c r="AL4747">
        <v>0.11</v>
      </c>
      <c r="AM4747">
        <v>5</v>
      </c>
      <c r="AN4747">
        <v>5</v>
      </c>
      <c r="AO4747">
        <v>110</v>
      </c>
      <c r="AP4747">
        <v>5</v>
      </c>
      <c r="AQ4747">
        <v>182</v>
      </c>
    </row>
    <row r="4748" spans="1:43" hidden="1" x14ac:dyDescent="0.25">
      <c r="A4748" t="s">
        <v>17726</v>
      </c>
      <c r="B4748" t="s">
        <v>17727</v>
      </c>
      <c r="C4748" s="1" t="str">
        <f t="shared" si="341"/>
        <v>21:0120</v>
      </c>
      <c r="D4748" s="1" t="str">
        <f t="shared" si="342"/>
        <v>21:0003</v>
      </c>
      <c r="E4748" t="s">
        <v>17728</v>
      </c>
      <c r="F4748" t="s">
        <v>17729</v>
      </c>
      <c r="H4748">
        <v>48.670117699999999</v>
      </c>
      <c r="I4748">
        <v>-56.593490299999999</v>
      </c>
      <c r="J4748" s="1" t="str">
        <f t="shared" si="344"/>
        <v>Till</v>
      </c>
      <c r="K4748" s="1" t="str">
        <f t="shared" si="343"/>
        <v>&lt;2 micron</v>
      </c>
      <c r="L4748">
        <v>0.1</v>
      </c>
      <c r="M4748">
        <v>4.58</v>
      </c>
      <c r="N4748">
        <v>128</v>
      </c>
      <c r="O4748">
        <v>140</v>
      </c>
      <c r="P4748">
        <v>0.25</v>
      </c>
      <c r="Q4748">
        <v>1</v>
      </c>
      <c r="R4748">
        <v>0.27</v>
      </c>
      <c r="S4748">
        <v>0.25</v>
      </c>
      <c r="T4748">
        <v>39</v>
      </c>
      <c r="U4748">
        <v>50</v>
      </c>
      <c r="V4748">
        <v>238</v>
      </c>
      <c r="W4748">
        <v>9.5500000000000007</v>
      </c>
      <c r="X4748">
        <v>5</v>
      </c>
      <c r="Y4748">
        <v>0.5</v>
      </c>
      <c r="Z4748">
        <v>0.41</v>
      </c>
      <c r="AA4748">
        <v>20</v>
      </c>
      <c r="AB4748">
        <v>1.65</v>
      </c>
      <c r="AC4748">
        <v>2155</v>
      </c>
      <c r="AD4748">
        <v>10</v>
      </c>
      <c r="AE4748">
        <v>0.46</v>
      </c>
      <c r="AF4748">
        <v>68</v>
      </c>
      <c r="AH4748">
        <v>32</v>
      </c>
      <c r="AI4748">
        <v>4</v>
      </c>
      <c r="AJ4748">
        <v>25</v>
      </c>
      <c r="AK4748">
        <v>18</v>
      </c>
      <c r="AL4748">
        <v>0.16</v>
      </c>
      <c r="AM4748">
        <v>5</v>
      </c>
      <c r="AN4748">
        <v>5</v>
      </c>
      <c r="AO4748">
        <v>157</v>
      </c>
      <c r="AP4748">
        <v>5</v>
      </c>
      <c r="AQ4748">
        <v>256</v>
      </c>
    </row>
    <row r="4749" spans="1:43" hidden="1" x14ac:dyDescent="0.25">
      <c r="A4749" t="s">
        <v>17730</v>
      </c>
      <c r="B4749" t="s">
        <v>17731</v>
      </c>
      <c r="C4749" s="1" t="str">
        <f t="shared" si="341"/>
        <v>21:0120</v>
      </c>
      <c r="D4749" s="1" t="str">
        <f t="shared" si="342"/>
        <v>21:0003</v>
      </c>
      <c r="E4749" t="s">
        <v>17732</v>
      </c>
      <c r="F4749" t="s">
        <v>17733</v>
      </c>
      <c r="H4749">
        <v>48.671813700000001</v>
      </c>
      <c r="I4749">
        <v>-56.565770200000003</v>
      </c>
      <c r="J4749" s="1" t="str">
        <f t="shared" si="344"/>
        <v>Till</v>
      </c>
      <c r="K4749" s="1" t="str">
        <f t="shared" si="343"/>
        <v>&lt;2 micron</v>
      </c>
      <c r="L4749">
        <v>0.1</v>
      </c>
      <c r="M4749">
        <v>4.79</v>
      </c>
      <c r="N4749">
        <v>70</v>
      </c>
      <c r="O4749">
        <v>140</v>
      </c>
      <c r="P4749">
        <v>0.25</v>
      </c>
      <c r="Q4749">
        <v>1</v>
      </c>
      <c r="R4749">
        <v>0.13</v>
      </c>
      <c r="S4749">
        <v>0.25</v>
      </c>
      <c r="T4749">
        <v>35</v>
      </c>
      <c r="U4749">
        <v>52</v>
      </c>
      <c r="V4749">
        <v>203</v>
      </c>
      <c r="W4749">
        <v>8.92</v>
      </c>
      <c r="X4749">
        <v>5</v>
      </c>
      <c r="Y4749">
        <v>0.5</v>
      </c>
      <c r="Z4749">
        <v>0.42</v>
      </c>
      <c r="AA4749">
        <v>20</v>
      </c>
      <c r="AB4749">
        <v>1.57</v>
      </c>
      <c r="AC4749">
        <v>1930</v>
      </c>
      <c r="AD4749">
        <v>9</v>
      </c>
      <c r="AE4749">
        <v>0.33</v>
      </c>
      <c r="AF4749">
        <v>57</v>
      </c>
      <c r="AH4749">
        <v>42</v>
      </c>
      <c r="AI4749">
        <v>1</v>
      </c>
      <c r="AJ4749">
        <v>20</v>
      </c>
      <c r="AK4749">
        <v>13</v>
      </c>
      <c r="AL4749">
        <v>0.2</v>
      </c>
      <c r="AM4749">
        <v>5</v>
      </c>
      <c r="AN4749">
        <v>5</v>
      </c>
      <c r="AO4749">
        <v>152</v>
      </c>
      <c r="AP4749">
        <v>5</v>
      </c>
      <c r="AQ4749">
        <v>178</v>
      </c>
    </row>
    <row r="4750" spans="1:43" hidden="1" x14ac:dyDescent="0.25">
      <c r="A4750" t="s">
        <v>17734</v>
      </c>
      <c r="B4750" t="s">
        <v>17735</v>
      </c>
      <c r="C4750" s="1" t="str">
        <f t="shared" si="341"/>
        <v>21:0120</v>
      </c>
      <c r="D4750" s="1" t="str">
        <f t="shared" si="342"/>
        <v>21:0003</v>
      </c>
      <c r="E4750" t="s">
        <v>17736</v>
      </c>
      <c r="F4750" t="s">
        <v>17737</v>
      </c>
      <c r="H4750">
        <v>48.668978099999997</v>
      </c>
      <c r="I4750">
        <v>-56.553571099999999</v>
      </c>
      <c r="J4750" s="1" t="str">
        <f t="shared" si="344"/>
        <v>Till</v>
      </c>
      <c r="K4750" s="1" t="str">
        <f t="shared" si="343"/>
        <v>&lt;2 micron</v>
      </c>
      <c r="L4750">
        <v>0.1</v>
      </c>
      <c r="M4750">
        <v>4.7</v>
      </c>
      <c r="N4750">
        <v>68</v>
      </c>
      <c r="O4750">
        <v>140</v>
      </c>
      <c r="P4750">
        <v>0.25</v>
      </c>
      <c r="Q4750">
        <v>1</v>
      </c>
      <c r="R4750">
        <v>0.14000000000000001</v>
      </c>
      <c r="S4750">
        <v>0.25</v>
      </c>
      <c r="T4750">
        <v>35</v>
      </c>
      <c r="U4750">
        <v>48</v>
      </c>
      <c r="V4750">
        <v>208</v>
      </c>
      <c r="W4750">
        <v>8.77</v>
      </c>
      <c r="X4750">
        <v>5</v>
      </c>
      <c r="Y4750">
        <v>0.5</v>
      </c>
      <c r="Z4750">
        <v>0.38</v>
      </c>
      <c r="AA4750">
        <v>20</v>
      </c>
      <c r="AB4750">
        <v>1.36</v>
      </c>
      <c r="AC4750">
        <v>2035</v>
      </c>
      <c r="AD4750">
        <v>10</v>
      </c>
      <c r="AE4750">
        <v>0.26</v>
      </c>
      <c r="AF4750">
        <v>49</v>
      </c>
      <c r="AH4750">
        <v>60</v>
      </c>
      <c r="AI4750">
        <v>2</v>
      </c>
      <c r="AJ4750">
        <v>22</v>
      </c>
      <c r="AK4750">
        <v>19</v>
      </c>
      <c r="AL4750">
        <v>0.16</v>
      </c>
      <c r="AM4750">
        <v>5</v>
      </c>
      <c r="AN4750">
        <v>5</v>
      </c>
      <c r="AO4750">
        <v>135</v>
      </c>
      <c r="AP4750">
        <v>5</v>
      </c>
      <c r="AQ4750">
        <v>164</v>
      </c>
    </row>
    <row r="4751" spans="1:43" hidden="1" x14ac:dyDescent="0.25">
      <c r="A4751" t="s">
        <v>17738</v>
      </c>
      <c r="B4751" t="s">
        <v>17739</v>
      </c>
      <c r="C4751" s="1" t="str">
        <f t="shared" si="341"/>
        <v>21:0120</v>
      </c>
      <c r="D4751" s="1" t="str">
        <f t="shared" si="342"/>
        <v>21:0003</v>
      </c>
      <c r="E4751" t="s">
        <v>17740</v>
      </c>
      <c r="F4751" t="s">
        <v>17741</v>
      </c>
      <c r="H4751">
        <v>48.685089300000001</v>
      </c>
      <c r="I4751">
        <v>-56.533595900000002</v>
      </c>
      <c r="J4751" s="1" t="str">
        <f t="shared" si="344"/>
        <v>Till</v>
      </c>
      <c r="K4751" s="1" t="str">
        <f t="shared" si="343"/>
        <v>&lt;2 micron</v>
      </c>
      <c r="L4751">
        <v>0.1</v>
      </c>
      <c r="M4751">
        <v>4.17</v>
      </c>
      <c r="N4751">
        <v>82</v>
      </c>
      <c r="O4751">
        <v>210</v>
      </c>
      <c r="P4751">
        <v>0.25</v>
      </c>
      <c r="Q4751">
        <v>1</v>
      </c>
      <c r="R4751">
        <v>0.15</v>
      </c>
      <c r="S4751">
        <v>0.5</v>
      </c>
      <c r="T4751">
        <v>59</v>
      </c>
      <c r="U4751">
        <v>46</v>
      </c>
      <c r="V4751">
        <v>263</v>
      </c>
      <c r="W4751">
        <v>11.7</v>
      </c>
      <c r="X4751">
        <v>5</v>
      </c>
      <c r="Y4751">
        <v>0.5</v>
      </c>
      <c r="Z4751">
        <v>0.45</v>
      </c>
      <c r="AA4751">
        <v>30</v>
      </c>
      <c r="AB4751">
        <v>1.25</v>
      </c>
      <c r="AC4751">
        <v>1830</v>
      </c>
      <c r="AD4751">
        <v>16</v>
      </c>
      <c r="AE4751">
        <v>0.37</v>
      </c>
      <c r="AF4751">
        <v>70</v>
      </c>
      <c r="AH4751">
        <v>132</v>
      </c>
      <c r="AI4751">
        <v>2</v>
      </c>
      <c r="AJ4751">
        <v>23</v>
      </c>
      <c r="AK4751">
        <v>72</v>
      </c>
      <c r="AL4751">
        <v>0.05</v>
      </c>
      <c r="AM4751">
        <v>5</v>
      </c>
      <c r="AN4751">
        <v>5</v>
      </c>
      <c r="AO4751">
        <v>163</v>
      </c>
      <c r="AP4751">
        <v>5</v>
      </c>
      <c r="AQ4751">
        <v>190</v>
      </c>
    </row>
    <row r="4752" spans="1:43" hidden="1" x14ac:dyDescent="0.25">
      <c r="A4752" t="s">
        <v>17742</v>
      </c>
      <c r="B4752" t="s">
        <v>17743</v>
      </c>
      <c r="C4752" s="1" t="str">
        <f t="shared" si="341"/>
        <v>21:0120</v>
      </c>
      <c r="D4752" s="1" t="str">
        <f t="shared" si="342"/>
        <v>21:0003</v>
      </c>
      <c r="E4752" t="s">
        <v>17744</v>
      </c>
      <c r="F4752" t="s">
        <v>17745</v>
      </c>
      <c r="H4752">
        <v>48.706315799999999</v>
      </c>
      <c r="I4752">
        <v>-56.555555099999999</v>
      </c>
      <c r="J4752" s="1" t="str">
        <f t="shared" si="344"/>
        <v>Till</v>
      </c>
      <c r="K4752" s="1" t="str">
        <f t="shared" si="343"/>
        <v>&lt;2 micron</v>
      </c>
      <c r="L4752">
        <v>0.1</v>
      </c>
      <c r="M4752">
        <v>4.0199999999999996</v>
      </c>
      <c r="N4752">
        <v>182</v>
      </c>
      <c r="O4752">
        <v>190</v>
      </c>
      <c r="P4752">
        <v>0.25</v>
      </c>
      <c r="Q4752">
        <v>1</v>
      </c>
      <c r="R4752">
        <v>0.12</v>
      </c>
      <c r="S4752">
        <v>0.25</v>
      </c>
      <c r="T4752">
        <v>46</v>
      </c>
      <c r="U4752">
        <v>52</v>
      </c>
      <c r="V4752">
        <v>282</v>
      </c>
      <c r="W4752">
        <v>13</v>
      </c>
      <c r="X4752">
        <v>5</v>
      </c>
      <c r="Y4752">
        <v>0.5</v>
      </c>
      <c r="Z4752">
        <v>0.41</v>
      </c>
      <c r="AA4752">
        <v>30</v>
      </c>
      <c r="AB4752">
        <v>1.1200000000000001</v>
      </c>
      <c r="AC4752">
        <v>1835</v>
      </c>
      <c r="AD4752">
        <v>30</v>
      </c>
      <c r="AE4752">
        <v>0.97</v>
      </c>
      <c r="AF4752">
        <v>67</v>
      </c>
      <c r="AH4752">
        <v>268</v>
      </c>
      <c r="AI4752">
        <v>6</v>
      </c>
      <c r="AJ4752">
        <v>18</v>
      </c>
      <c r="AK4752">
        <v>25</v>
      </c>
      <c r="AL4752">
        <v>0.03</v>
      </c>
      <c r="AM4752">
        <v>5</v>
      </c>
      <c r="AN4752">
        <v>5</v>
      </c>
      <c r="AO4752">
        <v>118</v>
      </c>
      <c r="AP4752">
        <v>5</v>
      </c>
      <c r="AQ4752">
        <v>186</v>
      </c>
    </row>
    <row r="4753" spans="1:43" hidden="1" x14ac:dyDescent="0.25">
      <c r="A4753" t="s">
        <v>17746</v>
      </c>
      <c r="B4753" t="s">
        <v>17747</v>
      </c>
      <c r="C4753" s="1" t="str">
        <f t="shared" si="341"/>
        <v>21:0120</v>
      </c>
      <c r="D4753" s="1" t="str">
        <f t="shared" si="342"/>
        <v>21:0003</v>
      </c>
      <c r="E4753" t="s">
        <v>17748</v>
      </c>
      <c r="F4753" t="s">
        <v>17749</v>
      </c>
      <c r="H4753">
        <v>48.7566706</v>
      </c>
      <c r="I4753">
        <v>-56.626258900000003</v>
      </c>
      <c r="J4753" s="1" t="str">
        <f t="shared" si="344"/>
        <v>Till</v>
      </c>
      <c r="K4753" s="1" t="str">
        <f t="shared" si="343"/>
        <v>&lt;2 micron</v>
      </c>
      <c r="L4753">
        <v>0.1</v>
      </c>
      <c r="M4753">
        <v>5.31</v>
      </c>
      <c r="N4753">
        <v>64</v>
      </c>
      <c r="O4753">
        <v>470</v>
      </c>
      <c r="P4753">
        <v>1</v>
      </c>
      <c r="Q4753">
        <v>1</v>
      </c>
      <c r="R4753">
        <v>0.61</v>
      </c>
      <c r="S4753">
        <v>0.25</v>
      </c>
      <c r="T4753">
        <v>28</v>
      </c>
      <c r="U4753">
        <v>120</v>
      </c>
      <c r="V4753">
        <v>131</v>
      </c>
      <c r="W4753">
        <v>6.94</v>
      </c>
      <c r="X4753">
        <v>5</v>
      </c>
      <c r="Y4753">
        <v>0.5</v>
      </c>
      <c r="Z4753">
        <v>0.4</v>
      </c>
      <c r="AA4753">
        <v>10</v>
      </c>
      <c r="AB4753">
        <v>2.31</v>
      </c>
      <c r="AC4753">
        <v>1255</v>
      </c>
      <c r="AD4753">
        <v>0.5</v>
      </c>
      <c r="AE4753">
        <v>0.3</v>
      </c>
      <c r="AF4753">
        <v>87</v>
      </c>
      <c r="AH4753">
        <v>24</v>
      </c>
      <c r="AI4753">
        <v>1</v>
      </c>
      <c r="AJ4753">
        <v>29</v>
      </c>
      <c r="AK4753">
        <v>42</v>
      </c>
      <c r="AL4753">
        <v>0.09</v>
      </c>
      <c r="AM4753">
        <v>5</v>
      </c>
      <c r="AN4753">
        <v>5</v>
      </c>
      <c r="AO4753">
        <v>120</v>
      </c>
      <c r="AP4753">
        <v>5</v>
      </c>
      <c r="AQ4753">
        <v>166</v>
      </c>
    </row>
    <row r="4754" spans="1:43" hidden="1" x14ac:dyDescent="0.25">
      <c r="A4754" t="s">
        <v>17750</v>
      </c>
      <c r="B4754" t="s">
        <v>17751</v>
      </c>
      <c r="C4754" s="1" t="str">
        <f t="shared" si="341"/>
        <v>21:0120</v>
      </c>
      <c r="D4754" s="1" t="str">
        <f t="shared" si="342"/>
        <v>21:0003</v>
      </c>
      <c r="E4754" t="s">
        <v>17752</v>
      </c>
      <c r="F4754" t="s">
        <v>17753</v>
      </c>
      <c r="H4754">
        <v>48.749582199999999</v>
      </c>
      <c r="I4754">
        <v>-56.660309300000002</v>
      </c>
      <c r="J4754" s="1" t="str">
        <f t="shared" si="344"/>
        <v>Till</v>
      </c>
      <c r="K4754" s="1" t="str">
        <f t="shared" si="343"/>
        <v>&lt;2 micron</v>
      </c>
      <c r="L4754">
        <v>0.2</v>
      </c>
      <c r="M4754">
        <v>4.6500000000000004</v>
      </c>
      <c r="N4754">
        <v>100</v>
      </c>
      <c r="O4754">
        <v>320</v>
      </c>
      <c r="P4754">
        <v>0.5</v>
      </c>
      <c r="Q4754">
        <v>1</v>
      </c>
      <c r="R4754">
        <v>0.55000000000000004</v>
      </c>
      <c r="S4754">
        <v>0.5</v>
      </c>
      <c r="T4754">
        <v>45</v>
      </c>
      <c r="U4754">
        <v>67</v>
      </c>
      <c r="V4754">
        <v>132</v>
      </c>
      <c r="W4754">
        <v>7.52</v>
      </c>
      <c r="X4754">
        <v>5</v>
      </c>
      <c r="Y4754">
        <v>0.5</v>
      </c>
      <c r="Z4754">
        <v>0.41</v>
      </c>
      <c r="AA4754">
        <v>20</v>
      </c>
      <c r="AB4754">
        <v>2.4</v>
      </c>
      <c r="AC4754">
        <v>1220</v>
      </c>
      <c r="AD4754">
        <v>1</v>
      </c>
      <c r="AE4754">
        <v>0.28999999999999998</v>
      </c>
      <c r="AF4754">
        <v>74</v>
      </c>
      <c r="AH4754">
        <v>40</v>
      </c>
      <c r="AI4754">
        <v>4</v>
      </c>
      <c r="AJ4754">
        <v>22</v>
      </c>
      <c r="AK4754">
        <v>33</v>
      </c>
      <c r="AL4754">
        <v>0.12</v>
      </c>
      <c r="AM4754">
        <v>5</v>
      </c>
      <c r="AN4754">
        <v>5</v>
      </c>
      <c r="AO4754">
        <v>120</v>
      </c>
      <c r="AP4754">
        <v>5</v>
      </c>
      <c r="AQ4754">
        <v>188</v>
      </c>
    </row>
    <row r="4755" spans="1:43" hidden="1" x14ac:dyDescent="0.25">
      <c r="A4755" t="s">
        <v>17754</v>
      </c>
      <c r="B4755" t="s">
        <v>17755</v>
      </c>
      <c r="C4755" s="1" t="str">
        <f t="shared" si="341"/>
        <v>21:0120</v>
      </c>
      <c r="D4755" s="1" t="str">
        <f t="shared" si="342"/>
        <v>21:0003</v>
      </c>
      <c r="E4755" t="s">
        <v>17756</v>
      </c>
      <c r="F4755" t="s">
        <v>17757</v>
      </c>
      <c r="H4755">
        <v>48.738017399999997</v>
      </c>
      <c r="I4755">
        <v>-56.673579500000002</v>
      </c>
      <c r="J4755" s="1" t="str">
        <f t="shared" si="344"/>
        <v>Till</v>
      </c>
      <c r="K4755" s="1" t="str">
        <f t="shared" si="343"/>
        <v>&lt;2 micron</v>
      </c>
      <c r="L4755">
        <v>0.1</v>
      </c>
      <c r="M4755">
        <v>8.8800000000000008</v>
      </c>
      <c r="N4755">
        <v>208</v>
      </c>
      <c r="O4755">
        <v>150</v>
      </c>
      <c r="P4755">
        <v>0.5</v>
      </c>
      <c r="Q4755">
        <v>1</v>
      </c>
      <c r="R4755">
        <v>0.12</v>
      </c>
      <c r="S4755">
        <v>0.25</v>
      </c>
      <c r="T4755">
        <v>16</v>
      </c>
      <c r="U4755">
        <v>102</v>
      </c>
      <c r="V4755">
        <v>86</v>
      </c>
      <c r="W4755">
        <v>8.6199999999999992</v>
      </c>
      <c r="X4755">
        <v>5</v>
      </c>
      <c r="Y4755">
        <v>0.5</v>
      </c>
      <c r="Z4755">
        <v>0.08</v>
      </c>
      <c r="AA4755">
        <v>10</v>
      </c>
      <c r="AB4755">
        <v>0.91</v>
      </c>
      <c r="AC4755">
        <v>535</v>
      </c>
      <c r="AD4755">
        <v>2</v>
      </c>
      <c r="AE4755">
        <v>0.5</v>
      </c>
      <c r="AF4755">
        <v>33</v>
      </c>
      <c r="AH4755">
        <v>44</v>
      </c>
      <c r="AI4755">
        <v>1</v>
      </c>
      <c r="AJ4755">
        <v>18</v>
      </c>
      <c r="AK4755">
        <v>9</v>
      </c>
      <c r="AL4755">
        <v>0.17</v>
      </c>
      <c r="AM4755">
        <v>5</v>
      </c>
      <c r="AN4755">
        <v>5</v>
      </c>
      <c r="AO4755">
        <v>156</v>
      </c>
      <c r="AP4755">
        <v>5</v>
      </c>
      <c r="AQ4755">
        <v>136</v>
      </c>
    </row>
    <row r="4756" spans="1:43" hidden="1" x14ac:dyDescent="0.25">
      <c r="A4756" t="s">
        <v>17758</v>
      </c>
      <c r="B4756" t="s">
        <v>17759</v>
      </c>
      <c r="C4756" s="1" t="str">
        <f t="shared" si="341"/>
        <v>21:0120</v>
      </c>
      <c r="D4756" s="1" t="str">
        <f t="shared" si="342"/>
        <v>21:0003</v>
      </c>
      <c r="E4756" t="s">
        <v>17760</v>
      </c>
      <c r="F4756" t="s">
        <v>17761</v>
      </c>
      <c r="H4756">
        <v>48.745163699999999</v>
      </c>
      <c r="I4756">
        <v>-56.688903699999997</v>
      </c>
      <c r="J4756" s="1" t="str">
        <f t="shared" si="344"/>
        <v>Till</v>
      </c>
      <c r="K4756" s="1" t="str">
        <f t="shared" si="343"/>
        <v>&lt;2 micron</v>
      </c>
      <c r="L4756">
        <v>0.1</v>
      </c>
      <c r="M4756">
        <v>4.68</v>
      </c>
      <c r="N4756">
        <v>336</v>
      </c>
      <c r="O4756">
        <v>240</v>
      </c>
      <c r="P4756">
        <v>1</v>
      </c>
      <c r="Q4756">
        <v>1</v>
      </c>
      <c r="R4756">
        <v>0.45</v>
      </c>
      <c r="S4756">
        <v>1</v>
      </c>
      <c r="T4756">
        <v>48</v>
      </c>
      <c r="U4756">
        <v>57</v>
      </c>
      <c r="V4756">
        <v>493</v>
      </c>
      <c r="W4756">
        <v>9.19</v>
      </c>
      <c r="X4756">
        <v>20</v>
      </c>
      <c r="Y4756">
        <v>0.5</v>
      </c>
      <c r="Z4756">
        <v>0.28000000000000003</v>
      </c>
      <c r="AA4756">
        <v>40</v>
      </c>
      <c r="AB4756">
        <v>1.84</v>
      </c>
      <c r="AC4756">
        <v>4935</v>
      </c>
      <c r="AD4756">
        <v>2</v>
      </c>
      <c r="AE4756">
        <v>0.4</v>
      </c>
      <c r="AF4756">
        <v>64</v>
      </c>
      <c r="AH4756">
        <v>110</v>
      </c>
      <c r="AI4756">
        <v>14</v>
      </c>
      <c r="AJ4756">
        <v>31</v>
      </c>
      <c r="AK4756">
        <v>26</v>
      </c>
      <c r="AL4756">
        <v>0.08</v>
      </c>
      <c r="AM4756">
        <v>5</v>
      </c>
      <c r="AN4756">
        <v>5</v>
      </c>
      <c r="AO4756">
        <v>110</v>
      </c>
      <c r="AP4756">
        <v>5</v>
      </c>
      <c r="AQ4756">
        <v>484</v>
      </c>
    </row>
    <row r="4757" spans="1:43" hidden="1" x14ac:dyDescent="0.25">
      <c r="A4757" t="s">
        <v>17762</v>
      </c>
      <c r="B4757" t="s">
        <v>17763</v>
      </c>
      <c r="C4757" s="1" t="str">
        <f t="shared" si="341"/>
        <v>21:0120</v>
      </c>
      <c r="D4757" s="1" t="str">
        <f t="shared" si="342"/>
        <v>21:0003</v>
      </c>
      <c r="E4757" t="s">
        <v>17764</v>
      </c>
      <c r="F4757" t="s">
        <v>17765</v>
      </c>
      <c r="H4757">
        <v>48.754314200000003</v>
      </c>
      <c r="I4757">
        <v>-56.594311900000001</v>
      </c>
      <c r="J4757" s="1" t="str">
        <f t="shared" si="344"/>
        <v>Till</v>
      </c>
      <c r="K4757" s="1" t="str">
        <f t="shared" si="343"/>
        <v>&lt;2 micron</v>
      </c>
      <c r="L4757">
        <v>0.1</v>
      </c>
      <c r="M4757">
        <v>4.9000000000000004</v>
      </c>
      <c r="N4757">
        <v>68</v>
      </c>
      <c r="O4757">
        <v>140</v>
      </c>
      <c r="P4757">
        <v>0.25</v>
      </c>
      <c r="Q4757">
        <v>1</v>
      </c>
      <c r="R4757">
        <v>0.43</v>
      </c>
      <c r="S4757">
        <v>1</v>
      </c>
      <c r="T4757">
        <v>38</v>
      </c>
      <c r="U4757">
        <v>65</v>
      </c>
      <c r="V4757">
        <v>244</v>
      </c>
      <c r="W4757">
        <v>5.68</v>
      </c>
      <c r="X4757">
        <v>5</v>
      </c>
      <c r="Y4757">
        <v>0.5</v>
      </c>
      <c r="Z4757">
        <v>0.2</v>
      </c>
      <c r="AA4757">
        <v>20</v>
      </c>
      <c r="AB4757">
        <v>1.53</v>
      </c>
      <c r="AC4757">
        <v>2870</v>
      </c>
      <c r="AD4757">
        <v>1</v>
      </c>
      <c r="AE4757">
        <v>0.73</v>
      </c>
      <c r="AF4757">
        <v>57</v>
      </c>
      <c r="AH4757">
        <v>46</v>
      </c>
      <c r="AI4757">
        <v>2</v>
      </c>
      <c r="AJ4757">
        <v>26</v>
      </c>
      <c r="AK4757">
        <v>31</v>
      </c>
      <c r="AL4757">
        <v>0.12</v>
      </c>
      <c r="AM4757">
        <v>5</v>
      </c>
      <c r="AN4757">
        <v>5</v>
      </c>
      <c r="AO4757">
        <v>103</v>
      </c>
      <c r="AP4757">
        <v>5</v>
      </c>
      <c r="AQ4757">
        <v>136</v>
      </c>
    </row>
    <row r="4758" spans="1:43" hidden="1" x14ac:dyDescent="0.25">
      <c r="A4758" t="s">
        <v>17766</v>
      </c>
      <c r="B4758" t="s">
        <v>17767</v>
      </c>
      <c r="C4758" s="1" t="str">
        <f t="shared" si="341"/>
        <v>21:0120</v>
      </c>
      <c r="D4758" s="1" t="str">
        <f t="shared" si="342"/>
        <v>21:0003</v>
      </c>
      <c r="E4758" t="s">
        <v>17768</v>
      </c>
      <c r="F4758" t="s">
        <v>17769</v>
      </c>
      <c r="H4758">
        <v>48.750714600000002</v>
      </c>
      <c r="I4758">
        <v>-56.593523400000002</v>
      </c>
      <c r="J4758" s="1" t="str">
        <f t="shared" si="344"/>
        <v>Till</v>
      </c>
      <c r="K4758" s="1" t="str">
        <f t="shared" si="343"/>
        <v>&lt;2 micron</v>
      </c>
      <c r="L4758">
        <v>0.1</v>
      </c>
      <c r="M4758">
        <v>7.37</v>
      </c>
      <c r="N4758">
        <v>118</v>
      </c>
      <c r="O4758">
        <v>130</v>
      </c>
      <c r="P4758">
        <v>0.25</v>
      </c>
      <c r="Q4758">
        <v>2</v>
      </c>
      <c r="R4758">
        <v>0.15</v>
      </c>
      <c r="S4758">
        <v>0.5</v>
      </c>
      <c r="T4758">
        <v>37</v>
      </c>
      <c r="U4758">
        <v>84</v>
      </c>
      <c r="V4758">
        <v>196</v>
      </c>
      <c r="W4758">
        <v>6.25</v>
      </c>
      <c r="X4758">
        <v>5</v>
      </c>
      <c r="Y4758">
        <v>0.5</v>
      </c>
      <c r="Z4758">
        <v>0.13</v>
      </c>
      <c r="AA4758">
        <v>20</v>
      </c>
      <c r="AB4758">
        <v>1.1100000000000001</v>
      </c>
      <c r="AC4758">
        <v>2075</v>
      </c>
      <c r="AD4758">
        <v>0.5</v>
      </c>
      <c r="AE4758">
        <v>0.3</v>
      </c>
      <c r="AF4758">
        <v>53</v>
      </c>
      <c r="AH4758">
        <v>80</v>
      </c>
      <c r="AI4758">
        <v>1</v>
      </c>
      <c r="AJ4758">
        <v>28</v>
      </c>
      <c r="AK4758">
        <v>13</v>
      </c>
      <c r="AL4758">
        <v>0.27</v>
      </c>
      <c r="AM4758">
        <v>5</v>
      </c>
      <c r="AN4758">
        <v>5</v>
      </c>
      <c r="AO4758">
        <v>123</v>
      </c>
      <c r="AP4758">
        <v>10</v>
      </c>
      <c r="AQ4758">
        <v>116</v>
      </c>
    </row>
    <row r="4759" spans="1:43" hidden="1" x14ac:dyDescent="0.25">
      <c r="A4759" t="s">
        <v>17770</v>
      </c>
      <c r="B4759" t="s">
        <v>17771</v>
      </c>
      <c r="C4759" s="1" t="str">
        <f t="shared" ref="C4759:C4822" si="345">HYPERLINK("http://geochem.nrcan.gc.ca/cdogs/content/bdl/bdl210120_e.htm", "21:0120")</f>
        <v>21:0120</v>
      </c>
      <c r="D4759" s="1" t="str">
        <f t="shared" ref="D4759:D4822" si="346">HYPERLINK("http://geochem.nrcan.gc.ca/cdogs/content/svy/svy210003_e.htm", "21:0003")</f>
        <v>21:0003</v>
      </c>
      <c r="E4759" t="s">
        <v>17772</v>
      </c>
      <c r="F4759" t="s">
        <v>17773</v>
      </c>
      <c r="H4759">
        <v>48.744867599999999</v>
      </c>
      <c r="I4759">
        <v>-56.619680299999999</v>
      </c>
      <c r="J4759" s="1" t="str">
        <f t="shared" si="344"/>
        <v>Till</v>
      </c>
      <c r="K4759" s="1" t="str">
        <f t="shared" ref="K4759:K4822" si="347">HYPERLINK("http://geochem.nrcan.gc.ca/cdogs/content/kwd/kwd080003_e.htm", "&lt;2 micron")</f>
        <v>&lt;2 micron</v>
      </c>
      <c r="L4759">
        <v>0.1</v>
      </c>
      <c r="M4759">
        <v>5.35</v>
      </c>
      <c r="N4759">
        <v>174</v>
      </c>
      <c r="O4759">
        <v>310</v>
      </c>
      <c r="P4759">
        <v>0.25</v>
      </c>
      <c r="Q4759">
        <v>1</v>
      </c>
      <c r="R4759">
        <v>0.28999999999999998</v>
      </c>
      <c r="S4759">
        <v>0.25</v>
      </c>
      <c r="T4759">
        <v>30</v>
      </c>
      <c r="U4759">
        <v>74</v>
      </c>
      <c r="V4759">
        <v>120</v>
      </c>
      <c r="W4759">
        <v>6.41</v>
      </c>
      <c r="X4759">
        <v>5</v>
      </c>
      <c r="Y4759">
        <v>0.5</v>
      </c>
      <c r="Z4759">
        <v>0.24</v>
      </c>
      <c r="AA4759">
        <v>20</v>
      </c>
      <c r="AB4759">
        <v>1.74</v>
      </c>
      <c r="AC4759">
        <v>1480</v>
      </c>
      <c r="AD4759">
        <v>1</v>
      </c>
      <c r="AE4759">
        <v>0.15</v>
      </c>
      <c r="AF4759">
        <v>73</v>
      </c>
      <c r="AH4759">
        <v>56</v>
      </c>
      <c r="AI4759">
        <v>2</v>
      </c>
      <c r="AJ4759">
        <v>24</v>
      </c>
      <c r="AK4759">
        <v>23</v>
      </c>
      <c r="AL4759">
        <v>0.19</v>
      </c>
      <c r="AM4759">
        <v>5</v>
      </c>
      <c r="AN4759">
        <v>5</v>
      </c>
      <c r="AO4759">
        <v>109</v>
      </c>
      <c r="AP4759">
        <v>10</v>
      </c>
      <c r="AQ4759">
        <v>154</v>
      </c>
    </row>
    <row r="4760" spans="1:43" hidden="1" x14ac:dyDescent="0.25">
      <c r="A4760" t="s">
        <v>17774</v>
      </c>
      <c r="B4760" t="s">
        <v>17775</v>
      </c>
      <c r="C4760" s="1" t="str">
        <f t="shared" si="345"/>
        <v>21:0120</v>
      </c>
      <c r="D4760" s="1" t="str">
        <f t="shared" si="346"/>
        <v>21:0003</v>
      </c>
      <c r="E4760" t="s">
        <v>17776</v>
      </c>
      <c r="F4760" t="s">
        <v>17777</v>
      </c>
      <c r="H4760">
        <v>48.746825600000001</v>
      </c>
      <c r="I4760">
        <v>-56.613409699999998</v>
      </c>
      <c r="J4760" s="1" t="str">
        <f t="shared" si="344"/>
        <v>Till</v>
      </c>
      <c r="K4760" s="1" t="str">
        <f t="shared" si="347"/>
        <v>&lt;2 micron</v>
      </c>
      <c r="L4760">
        <v>0.1</v>
      </c>
      <c r="M4760">
        <v>8.2100000000000009</v>
      </c>
      <c r="N4760">
        <v>138</v>
      </c>
      <c r="O4760">
        <v>170</v>
      </c>
      <c r="P4760">
        <v>0.25</v>
      </c>
      <c r="Q4760">
        <v>1</v>
      </c>
      <c r="R4760">
        <v>0.2</v>
      </c>
      <c r="S4760">
        <v>1</v>
      </c>
      <c r="T4760">
        <v>33</v>
      </c>
      <c r="U4760">
        <v>100</v>
      </c>
      <c r="V4760">
        <v>219</v>
      </c>
      <c r="W4760">
        <v>4.87</v>
      </c>
      <c r="X4760">
        <v>5</v>
      </c>
      <c r="Y4760">
        <v>0.5</v>
      </c>
      <c r="Z4760">
        <v>0.17</v>
      </c>
      <c r="AA4760">
        <v>20</v>
      </c>
      <c r="AB4760">
        <v>0.99</v>
      </c>
      <c r="AC4760">
        <v>2390</v>
      </c>
      <c r="AD4760">
        <v>2</v>
      </c>
      <c r="AE4760">
        <v>0.53</v>
      </c>
      <c r="AF4760">
        <v>55</v>
      </c>
      <c r="AH4760">
        <v>76</v>
      </c>
      <c r="AI4760">
        <v>1</v>
      </c>
      <c r="AJ4760">
        <v>29</v>
      </c>
      <c r="AK4760">
        <v>12</v>
      </c>
      <c r="AL4760">
        <v>0.15</v>
      </c>
      <c r="AM4760">
        <v>5</v>
      </c>
      <c r="AN4760">
        <v>5</v>
      </c>
      <c r="AO4760">
        <v>97</v>
      </c>
      <c r="AP4760">
        <v>10</v>
      </c>
      <c r="AQ4760">
        <v>134</v>
      </c>
    </row>
    <row r="4761" spans="1:43" hidden="1" x14ac:dyDescent="0.25">
      <c r="A4761" t="s">
        <v>17778</v>
      </c>
      <c r="B4761" t="s">
        <v>17779</v>
      </c>
      <c r="C4761" s="1" t="str">
        <f t="shared" si="345"/>
        <v>21:0120</v>
      </c>
      <c r="D4761" s="1" t="str">
        <f t="shared" si="346"/>
        <v>21:0003</v>
      </c>
      <c r="E4761" t="s">
        <v>17780</v>
      </c>
      <c r="F4761" t="s">
        <v>17781</v>
      </c>
      <c r="H4761">
        <v>48.748850599999997</v>
      </c>
      <c r="I4761">
        <v>-56.600610099999997</v>
      </c>
      <c r="J4761" s="1" t="str">
        <f t="shared" si="344"/>
        <v>Till</v>
      </c>
      <c r="K4761" s="1" t="str">
        <f t="shared" si="347"/>
        <v>&lt;2 micron</v>
      </c>
      <c r="L4761">
        <v>0.1</v>
      </c>
      <c r="M4761">
        <v>8.2899999999999991</v>
      </c>
      <c r="N4761">
        <v>68</v>
      </c>
      <c r="O4761">
        <v>190</v>
      </c>
      <c r="P4761">
        <v>0.25</v>
      </c>
      <c r="Q4761">
        <v>1</v>
      </c>
      <c r="R4761">
        <v>0.26</v>
      </c>
      <c r="S4761">
        <v>0.5</v>
      </c>
      <c r="T4761">
        <v>34</v>
      </c>
      <c r="U4761">
        <v>92</v>
      </c>
      <c r="V4761">
        <v>210</v>
      </c>
      <c r="W4761">
        <v>5.88</v>
      </c>
      <c r="X4761">
        <v>5</v>
      </c>
      <c r="Y4761">
        <v>0.5</v>
      </c>
      <c r="Z4761">
        <v>0.18</v>
      </c>
      <c r="AA4761">
        <v>10</v>
      </c>
      <c r="AB4761">
        <v>1.37</v>
      </c>
      <c r="AC4761">
        <v>1390</v>
      </c>
      <c r="AD4761">
        <v>0.5</v>
      </c>
      <c r="AE4761">
        <v>0.33</v>
      </c>
      <c r="AF4761">
        <v>53</v>
      </c>
      <c r="AH4761">
        <v>48</v>
      </c>
      <c r="AI4761">
        <v>1</v>
      </c>
      <c r="AJ4761">
        <v>25</v>
      </c>
      <c r="AK4761">
        <v>19</v>
      </c>
      <c r="AL4761">
        <v>0.28000000000000003</v>
      </c>
      <c r="AM4761">
        <v>5</v>
      </c>
      <c r="AN4761">
        <v>5</v>
      </c>
      <c r="AO4761">
        <v>135</v>
      </c>
      <c r="AP4761">
        <v>5</v>
      </c>
      <c r="AQ4761">
        <v>102</v>
      </c>
    </row>
    <row r="4762" spans="1:43" hidden="1" x14ac:dyDescent="0.25">
      <c r="A4762" t="s">
        <v>17782</v>
      </c>
      <c r="B4762" t="s">
        <v>17783</v>
      </c>
      <c r="C4762" s="1" t="str">
        <f t="shared" si="345"/>
        <v>21:0120</v>
      </c>
      <c r="D4762" s="1" t="str">
        <f t="shared" si="346"/>
        <v>21:0003</v>
      </c>
      <c r="E4762" t="s">
        <v>17784</v>
      </c>
      <c r="F4762" t="s">
        <v>17785</v>
      </c>
      <c r="H4762">
        <v>48.534390000000002</v>
      </c>
      <c r="I4762">
        <v>-56.573446799999999</v>
      </c>
      <c r="J4762" s="1" t="str">
        <f t="shared" si="344"/>
        <v>Till</v>
      </c>
      <c r="K4762" s="1" t="str">
        <f t="shared" si="347"/>
        <v>&lt;2 micron</v>
      </c>
      <c r="L4762">
        <v>0.1</v>
      </c>
      <c r="M4762">
        <v>4.53</v>
      </c>
      <c r="N4762">
        <v>76</v>
      </c>
      <c r="O4762">
        <v>120</v>
      </c>
      <c r="P4762">
        <v>0.25</v>
      </c>
      <c r="Q4762">
        <v>1</v>
      </c>
      <c r="R4762">
        <v>0.26</v>
      </c>
      <c r="S4762">
        <v>1.5</v>
      </c>
      <c r="T4762">
        <v>49</v>
      </c>
      <c r="U4762">
        <v>57</v>
      </c>
      <c r="V4762">
        <v>244</v>
      </c>
      <c r="W4762">
        <v>9.26</v>
      </c>
      <c r="X4762">
        <v>5</v>
      </c>
      <c r="Y4762">
        <v>0.5</v>
      </c>
      <c r="Z4762">
        <v>0.28000000000000003</v>
      </c>
      <c r="AA4762">
        <v>20</v>
      </c>
      <c r="AB4762">
        <v>1.67</v>
      </c>
      <c r="AC4762">
        <v>4040</v>
      </c>
      <c r="AD4762">
        <v>2</v>
      </c>
      <c r="AE4762">
        <v>0.51</v>
      </c>
      <c r="AF4762">
        <v>66</v>
      </c>
      <c r="AH4762">
        <v>64</v>
      </c>
      <c r="AI4762">
        <v>1</v>
      </c>
      <c r="AJ4762">
        <v>28</v>
      </c>
      <c r="AK4762">
        <v>19</v>
      </c>
      <c r="AL4762">
        <v>0.04</v>
      </c>
      <c r="AM4762">
        <v>5</v>
      </c>
      <c r="AN4762">
        <v>5</v>
      </c>
      <c r="AO4762">
        <v>118</v>
      </c>
      <c r="AP4762">
        <v>10</v>
      </c>
      <c r="AQ4762">
        <v>258</v>
      </c>
    </row>
    <row r="4763" spans="1:43" hidden="1" x14ac:dyDescent="0.25">
      <c r="A4763" t="s">
        <v>17786</v>
      </c>
      <c r="B4763" t="s">
        <v>17787</v>
      </c>
      <c r="C4763" s="1" t="str">
        <f t="shared" si="345"/>
        <v>21:0120</v>
      </c>
      <c r="D4763" s="1" t="str">
        <f t="shared" si="346"/>
        <v>21:0003</v>
      </c>
      <c r="E4763" t="s">
        <v>17788</v>
      </c>
      <c r="F4763" t="s">
        <v>17789</v>
      </c>
      <c r="H4763">
        <v>48.529776900000002</v>
      </c>
      <c r="I4763">
        <v>-56.590548900000002</v>
      </c>
      <c r="J4763" s="1" t="str">
        <f t="shared" si="344"/>
        <v>Till</v>
      </c>
      <c r="K4763" s="1" t="str">
        <f t="shared" si="347"/>
        <v>&lt;2 micron</v>
      </c>
      <c r="L4763">
        <v>0.1</v>
      </c>
      <c r="M4763">
        <v>5.05</v>
      </c>
      <c r="N4763">
        <v>50</v>
      </c>
      <c r="O4763">
        <v>110</v>
      </c>
      <c r="P4763">
        <v>0.25</v>
      </c>
      <c r="Q4763">
        <v>1</v>
      </c>
      <c r="R4763">
        <v>0.19</v>
      </c>
      <c r="S4763">
        <v>1</v>
      </c>
      <c r="T4763">
        <v>42</v>
      </c>
      <c r="U4763">
        <v>59</v>
      </c>
      <c r="V4763">
        <v>201</v>
      </c>
      <c r="W4763">
        <v>8</v>
      </c>
      <c r="X4763">
        <v>5</v>
      </c>
      <c r="Y4763">
        <v>0.5</v>
      </c>
      <c r="Z4763">
        <v>0.23</v>
      </c>
      <c r="AA4763">
        <v>20</v>
      </c>
      <c r="AB4763">
        <v>1.59</v>
      </c>
      <c r="AC4763">
        <v>2580</v>
      </c>
      <c r="AD4763">
        <v>1</v>
      </c>
      <c r="AE4763">
        <v>0.51</v>
      </c>
      <c r="AF4763">
        <v>53</v>
      </c>
      <c r="AH4763">
        <v>38</v>
      </c>
      <c r="AI4763">
        <v>2</v>
      </c>
      <c r="AJ4763">
        <v>26</v>
      </c>
      <c r="AK4763">
        <v>16</v>
      </c>
      <c r="AL4763">
        <v>0.08</v>
      </c>
      <c r="AM4763">
        <v>5</v>
      </c>
      <c r="AN4763">
        <v>5</v>
      </c>
      <c r="AO4763">
        <v>124</v>
      </c>
      <c r="AP4763">
        <v>10</v>
      </c>
      <c r="AQ4763">
        <v>156</v>
      </c>
    </row>
    <row r="4764" spans="1:43" hidden="1" x14ac:dyDescent="0.25">
      <c r="A4764" t="s">
        <v>17790</v>
      </c>
      <c r="B4764" t="s">
        <v>17791</v>
      </c>
      <c r="C4764" s="1" t="str">
        <f t="shared" si="345"/>
        <v>21:0120</v>
      </c>
      <c r="D4764" s="1" t="str">
        <f t="shared" si="346"/>
        <v>21:0003</v>
      </c>
      <c r="E4764" t="s">
        <v>17792</v>
      </c>
      <c r="F4764" t="s">
        <v>17793</v>
      </c>
      <c r="H4764">
        <v>48.524082200000002</v>
      </c>
      <c r="I4764">
        <v>-56.608336600000001</v>
      </c>
      <c r="J4764" s="1" t="str">
        <f t="shared" si="344"/>
        <v>Till</v>
      </c>
      <c r="K4764" s="1" t="str">
        <f t="shared" si="347"/>
        <v>&lt;2 micron</v>
      </c>
      <c r="L4764">
        <v>0.1</v>
      </c>
      <c r="M4764">
        <v>4.8899999999999997</v>
      </c>
      <c r="N4764">
        <v>80</v>
      </c>
      <c r="O4764">
        <v>150</v>
      </c>
      <c r="P4764">
        <v>0.25</v>
      </c>
      <c r="Q4764">
        <v>1</v>
      </c>
      <c r="R4764">
        <v>0.17</v>
      </c>
      <c r="S4764">
        <v>1</v>
      </c>
      <c r="T4764">
        <v>41</v>
      </c>
      <c r="U4764">
        <v>65</v>
      </c>
      <c r="V4764">
        <v>359</v>
      </c>
      <c r="W4764">
        <v>10.8</v>
      </c>
      <c r="X4764">
        <v>5</v>
      </c>
      <c r="Y4764">
        <v>0.5</v>
      </c>
      <c r="Z4764">
        <v>0.39</v>
      </c>
      <c r="AA4764">
        <v>20</v>
      </c>
      <c r="AB4764">
        <v>1.66</v>
      </c>
      <c r="AC4764">
        <v>3170</v>
      </c>
      <c r="AD4764">
        <v>2</v>
      </c>
      <c r="AE4764">
        <v>0.97</v>
      </c>
      <c r="AF4764">
        <v>74</v>
      </c>
      <c r="AH4764">
        <v>48</v>
      </c>
      <c r="AI4764">
        <v>1</v>
      </c>
      <c r="AJ4764">
        <v>40</v>
      </c>
      <c r="AK4764">
        <v>16</v>
      </c>
      <c r="AL4764">
        <v>0.02</v>
      </c>
      <c r="AM4764">
        <v>5</v>
      </c>
      <c r="AN4764">
        <v>5</v>
      </c>
      <c r="AO4764">
        <v>136</v>
      </c>
      <c r="AP4764">
        <v>5</v>
      </c>
      <c r="AQ4764">
        <v>318</v>
      </c>
    </row>
    <row r="4765" spans="1:43" hidden="1" x14ac:dyDescent="0.25">
      <c r="A4765" t="s">
        <v>17794</v>
      </c>
      <c r="B4765" t="s">
        <v>17795</v>
      </c>
      <c r="C4765" s="1" t="str">
        <f t="shared" si="345"/>
        <v>21:0120</v>
      </c>
      <c r="D4765" s="1" t="str">
        <f t="shared" si="346"/>
        <v>21:0003</v>
      </c>
      <c r="E4765" t="s">
        <v>17796</v>
      </c>
      <c r="F4765" t="s">
        <v>17797</v>
      </c>
      <c r="H4765">
        <v>48.501113400000001</v>
      </c>
      <c r="I4765">
        <v>-56.654946700000004</v>
      </c>
      <c r="J4765" s="1" t="str">
        <f t="shared" si="344"/>
        <v>Till</v>
      </c>
      <c r="K4765" s="1" t="str">
        <f t="shared" si="347"/>
        <v>&lt;2 micron</v>
      </c>
      <c r="L4765">
        <v>0.1</v>
      </c>
      <c r="M4765">
        <v>5.45</v>
      </c>
      <c r="N4765">
        <v>88</v>
      </c>
      <c r="O4765">
        <v>120</v>
      </c>
      <c r="P4765">
        <v>0.25</v>
      </c>
      <c r="Q4765">
        <v>1</v>
      </c>
      <c r="R4765">
        <v>0.24</v>
      </c>
      <c r="S4765">
        <v>1</v>
      </c>
      <c r="T4765">
        <v>44</v>
      </c>
      <c r="U4765">
        <v>63</v>
      </c>
      <c r="V4765">
        <v>281</v>
      </c>
      <c r="W4765">
        <v>9.0500000000000007</v>
      </c>
      <c r="X4765">
        <v>5</v>
      </c>
      <c r="Y4765">
        <v>0.5</v>
      </c>
      <c r="Z4765">
        <v>0.24</v>
      </c>
      <c r="AA4765">
        <v>10</v>
      </c>
      <c r="AB4765">
        <v>1.64</v>
      </c>
      <c r="AC4765">
        <v>2405</v>
      </c>
      <c r="AD4765">
        <v>1</v>
      </c>
      <c r="AE4765">
        <v>0.26</v>
      </c>
      <c r="AF4765">
        <v>69</v>
      </c>
      <c r="AH4765">
        <v>50</v>
      </c>
      <c r="AI4765">
        <v>1</v>
      </c>
      <c r="AJ4765">
        <v>24</v>
      </c>
      <c r="AK4765">
        <v>17</v>
      </c>
      <c r="AL4765">
        <v>0.13</v>
      </c>
      <c r="AM4765">
        <v>5</v>
      </c>
      <c r="AN4765">
        <v>5</v>
      </c>
      <c r="AO4765">
        <v>131</v>
      </c>
      <c r="AP4765">
        <v>5</v>
      </c>
      <c r="AQ4765">
        <v>186</v>
      </c>
    </row>
    <row r="4766" spans="1:43" hidden="1" x14ac:dyDescent="0.25">
      <c r="A4766" t="s">
        <v>17798</v>
      </c>
      <c r="B4766" t="s">
        <v>17799</v>
      </c>
      <c r="C4766" s="1" t="str">
        <f t="shared" si="345"/>
        <v>21:0120</v>
      </c>
      <c r="D4766" s="1" t="str">
        <f t="shared" si="346"/>
        <v>21:0003</v>
      </c>
      <c r="E4766" t="s">
        <v>17800</v>
      </c>
      <c r="F4766" t="s">
        <v>17801</v>
      </c>
      <c r="H4766">
        <v>48.500424700000003</v>
      </c>
      <c r="I4766">
        <v>-56.665374200000002</v>
      </c>
      <c r="J4766" s="1" t="str">
        <f t="shared" si="344"/>
        <v>Till</v>
      </c>
      <c r="K4766" s="1" t="str">
        <f t="shared" si="347"/>
        <v>&lt;2 micron</v>
      </c>
      <c r="L4766">
        <v>0.1</v>
      </c>
      <c r="M4766">
        <v>4.3099999999999996</v>
      </c>
      <c r="N4766">
        <v>92</v>
      </c>
      <c r="O4766">
        <v>150</v>
      </c>
      <c r="P4766">
        <v>0.25</v>
      </c>
      <c r="Q4766">
        <v>1</v>
      </c>
      <c r="R4766">
        <v>0.17</v>
      </c>
      <c r="S4766">
        <v>3</v>
      </c>
      <c r="T4766">
        <v>72</v>
      </c>
      <c r="U4766">
        <v>80</v>
      </c>
      <c r="V4766">
        <v>270</v>
      </c>
      <c r="W4766">
        <v>11.9</v>
      </c>
      <c r="X4766">
        <v>5</v>
      </c>
      <c r="Y4766">
        <v>0.5</v>
      </c>
      <c r="Z4766">
        <v>0.23</v>
      </c>
      <c r="AA4766">
        <v>20</v>
      </c>
      <c r="AB4766">
        <v>1.43</v>
      </c>
      <c r="AC4766">
        <v>5925</v>
      </c>
      <c r="AD4766">
        <v>0.5</v>
      </c>
      <c r="AE4766">
        <v>0.46</v>
      </c>
      <c r="AF4766">
        <v>93</v>
      </c>
      <c r="AH4766">
        <v>90</v>
      </c>
      <c r="AI4766">
        <v>22</v>
      </c>
      <c r="AJ4766">
        <v>39</v>
      </c>
      <c r="AK4766">
        <v>13</v>
      </c>
      <c r="AL4766">
        <v>0.1</v>
      </c>
      <c r="AM4766">
        <v>5</v>
      </c>
      <c r="AN4766">
        <v>5</v>
      </c>
      <c r="AO4766">
        <v>120</v>
      </c>
      <c r="AP4766">
        <v>5</v>
      </c>
      <c r="AQ4766">
        <v>302</v>
      </c>
    </row>
    <row r="4767" spans="1:43" hidden="1" x14ac:dyDescent="0.25">
      <c r="A4767" t="s">
        <v>17802</v>
      </c>
      <c r="B4767" t="s">
        <v>17803</v>
      </c>
      <c r="C4767" s="1" t="str">
        <f t="shared" si="345"/>
        <v>21:0120</v>
      </c>
      <c r="D4767" s="1" t="str">
        <f t="shared" si="346"/>
        <v>21:0003</v>
      </c>
      <c r="E4767" t="s">
        <v>17804</v>
      </c>
      <c r="F4767" t="s">
        <v>17805</v>
      </c>
      <c r="H4767">
        <v>48.504428300000001</v>
      </c>
      <c r="I4767">
        <v>-56.650456499999997</v>
      </c>
      <c r="J4767" s="1" t="str">
        <f t="shared" si="344"/>
        <v>Till</v>
      </c>
      <c r="K4767" s="1" t="str">
        <f t="shared" si="347"/>
        <v>&lt;2 micron</v>
      </c>
      <c r="L4767">
        <v>0.1</v>
      </c>
      <c r="M4767">
        <v>5.35</v>
      </c>
      <c r="N4767">
        <v>66</v>
      </c>
      <c r="O4767">
        <v>150</v>
      </c>
      <c r="P4767">
        <v>0.25</v>
      </c>
      <c r="Q4767">
        <v>1</v>
      </c>
      <c r="R4767">
        <v>0.21</v>
      </c>
      <c r="S4767">
        <v>1.5</v>
      </c>
      <c r="T4767">
        <v>55</v>
      </c>
      <c r="U4767">
        <v>62</v>
      </c>
      <c r="V4767">
        <v>311</v>
      </c>
      <c r="W4767">
        <v>9.51</v>
      </c>
      <c r="X4767">
        <v>5</v>
      </c>
      <c r="Y4767">
        <v>0.5</v>
      </c>
      <c r="Z4767">
        <v>0.25</v>
      </c>
      <c r="AA4767">
        <v>20</v>
      </c>
      <c r="AB4767">
        <v>1.62</v>
      </c>
      <c r="AC4767">
        <v>3560</v>
      </c>
      <c r="AD4767">
        <v>1</v>
      </c>
      <c r="AE4767">
        <v>0.28999999999999998</v>
      </c>
      <c r="AF4767">
        <v>63</v>
      </c>
      <c r="AH4767">
        <v>54</v>
      </c>
      <c r="AI4767">
        <v>1</v>
      </c>
      <c r="AJ4767">
        <v>39</v>
      </c>
      <c r="AK4767">
        <v>15</v>
      </c>
      <c r="AL4767">
        <v>0.17</v>
      </c>
      <c r="AM4767">
        <v>5</v>
      </c>
      <c r="AN4767">
        <v>5</v>
      </c>
      <c r="AO4767">
        <v>137</v>
      </c>
      <c r="AP4767">
        <v>5</v>
      </c>
      <c r="AQ4767">
        <v>186</v>
      </c>
    </row>
    <row r="4768" spans="1:43" hidden="1" x14ac:dyDescent="0.25">
      <c r="A4768" t="s">
        <v>17806</v>
      </c>
      <c r="B4768" t="s">
        <v>17807</v>
      </c>
      <c r="C4768" s="1" t="str">
        <f t="shared" si="345"/>
        <v>21:0120</v>
      </c>
      <c r="D4768" s="1" t="str">
        <f t="shared" si="346"/>
        <v>21:0003</v>
      </c>
      <c r="E4768" t="s">
        <v>17808</v>
      </c>
      <c r="F4768" t="s">
        <v>17809</v>
      </c>
      <c r="H4768">
        <v>48.510601600000001</v>
      </c>
      <c r="I4768">
        <v>-56.639582099999998</v>
      </c>
      <c r="J4768" s="1" t="str">
        <f t="shared" si="344"/>
        <v>Till</v>
      </c>
      <c r="K4768" s="1" t="str">
        <f t="shared" si="347"/>
        <v>&lt;2 micron</v>
      </c>
      <c r="L4768">
        <v>0.1</v>
      </c>
      <c r="M4768">
        <v>4.7699999999999996</v>
      </c>
      <c r="N4768">
        <v>50</v>
      </c>
      <c r="O4768">
        <v>150</v>
      </c>
      <c r="P4768">
        <v>0.25</v>
      </c>
      <c r="Q4768">
        <v>1</v>
      </c>
      <c r="R4768">
        <v>0.28000000000000003</v>
      </c>
      <c r="S4768">
        <v>0.5</v>
      </c>
      <c r="T4768">
        <v>30</v>
      </c>
      <c r="U4768">
        <v>64</v>
      </c>
      <c r="V4768">
        <v>139</v>
      </c>
      <c r="W4768">
        <v>8.76</v>
      </c>
      <c r="X4768">
        <v>5</v>
      </c>
      <c r="Y4768">
        <v>0.5</v>
      </c>
      <c r="Z4768">
        <v>0.27</v>
      </c>
      <c r="AA4768">
        <v>10</v>
      </c>
      <c r="AB4768">
        <v>1.59</v>
      </c>
      <c r="AC4768">
        <v>1850</v>
      </c>
      <c r="AD4768">
        <v>3</v>
      </c>
      <c r="AE4768">
        <v>0.45</v>
      </c>
      <c r="AF4768">
        <v>52</v>
      </c>
      <c r="AH4768">
        <v>30</v>
      </c>
      <c r="AI4768">
        <v>1</v>
      </c>
      <c r="AJ4768">
        <v>25</v>
      </c>
      <c r="AK4768">
        <v>21</v>
      </c>
      <c r="AL4768">
        <v>0.09</v>
      </c>
      <c r="AM4768">
        <v>5</v>
      </c>
      <c r="AN4768">
        <v>5</v>
      </c>
      <c r="AO4768">
        <v>136</v>
      </c>
      <c r="AP4768">
        <v>5</v>
      </c>
      <c r="AQ4768">
        <v>162</v>
      </c>
    </row>
    <row r="4769" spans="1:43" hidden="1" x14ac:dyDescent="0.25">
      <c r="A4769" t="s">
        <v>17810</v>
      </c>
      <c r="B4769" t="s">
        <v>17811</v>
      </c>
      <c r="C4769" s="1" t="str">
        <f t="shared" si="345"/>
        <v>21:0120</v>
      </c>
      <c r="D4769" s="1" t="str">
        <f t="shared" si="346"/>
        <v>21:0003</v>
      </c>
      <c r="E4769" t="s">
        <v>17812</v>
      </c>
      <c r="F4769" t="s">
        <v>17813</v>
      </c>
      <c r="H4769">
        <v>48.516406500000002</v>
      </c>
      <c r="I4769">
        <v>-56.626405800000001</v>
      </c>
      <c r="J4769" s="1" t="str">
        <f t="shared" si="344"/>
        <v>Till</v>
      </c>
      <c r="K4769" s="1" t="str">
        <f t="shared" si="347"/>
        <v>&lt;2 micron</v>
      </c>
      <c r="L4769">
        <v>0.1</v>
      </c>
      <c r="M4769">
        <v>5.86</v>
      </c>
      <c r="N4769">
        <v>66</v>
      </c>
      <c r="O4769">
        <v>150</v>
      </c>
      <c r="P4769">
        <v>0.25</v>
      </c>
      <c r="Q4769">
        <v>1</v>
      </c>
      <c r="R4769">
        <v>0.24</v>
      </c>
      <c r="S4769">
        <v>1.5</v>
      </c>
      <c r="T4769">
        <v>56</v>
      </c>
      <c r="U4769">
        <v>66</v>
      </c>
      <c r="V4769">
        <v>342</v>
      </c>
      <c r="W4769">
        <v>9.86</v>
      </c>
      <c r="X4769">
        <v>5</v>
      </c>
      <c r="Y4769">
        <v>0.5</v>
      </c>
      <c r="Z4769">
        <v>0.26</v>
      </c>
      <c r="AA4769">
        <v>20</v>
      </c>
      <c r="AB4769">
        <v>1.78</v>
      </c>
      <c r="AC4769">
        <v>3055</v>
      </c>
      <c r="AD4769">
        <v>1</v>
      </c>
      <c r="AE4769">
        <v>0.28000000000000003</v>
      </c>
      <c r="AF4769">
        <v>66</v>
      </c>
      <c r="AH4769">
        <v>52</v>
      </c>
      <c r="AI4769">
        <v>1</v>
      </c>
      <c r="AJ4769">
        <v>42</v>
      </c>
      <c r="AK4769">
        <v>19</v>
      </c>
      <c r="AL4769">
        <v>0.17</v>
      </c>
      <c r="AM4769">
        <v>5</v>
      </c>
      <c r="AN4769">
        <v>5</v>
      </c>
      <c r="AO4769">
        <v>162</v>
      </c>
      <c r="AP4769">
        <v>5</v>
      </c>
      <c r="AQ4769">
        <v>220</v>
      </c>
    </row>
    <row r="4770" spans="1:43" hidden="1" x14ac:dyDescent="0.25">
      <c r="A4770" t="s">
        <v>17814</v>
      </c>
      <c r="B4770" t="s">
        <v>17815</v>
      </c>
      <c r="C4770" s="1" t="str">
        <f t="shared" si="345"/>
        <v>21:0120</v>
      </c>
      <c r="D4770" s="1" t="str">
        <f t="shared" si="346"/>
        <v>21:0003</v>
      </c>
      <c r="E4770" t="s">
        <v>17816</v>
      </c>
      <c r="F4770" t="s">
        <v>17817</v>
      </c>
      <c r="H4770">
        <v>48.5234618</v>
      </c>
      <c r="I4770">
        <v>-56.611049999999999</v>
      </c>
      <c r="J4770" s="1" t="str">
        <f t="shared" si="344"/>
        <v>Till</v>
      </c>
      <c r="K4770" s="1" t="str">
        <f t="shared" si="347"/>
        <v>&lt;2 micron</v>
      </c>
      <c r="L4770">
        <v>0.1</v>
      </c>
      <c r="M4770">
        <v>4.2699999999999996</v>
      </c>
      <c r="N4770">
        <v>76</v>
      </c>
      <c r="O4770">
        <v>120</v>
      </c>
      <c r="P4770">
        <v>0.25</v>
      </c>
      <c r="Q4770">
        <v>1</v>
      </c>
      <c r="R4770">
        <v>0.21</v>
      </c>
      <c r="S4770">
        <v>0.5</v>
      </c>
      <c r="T4770">
        <v>41</v>
      </c>
      <c r="U4770">
        <v>59</v>
      </c>
      <c r="V4770">
        <v>255</v>
      </c>
      <c r="W4770">
        <v>10.4</v>
      </c>
      <c r="X4770">
        <v>5</v>
      </c>
      <c r="Y4770">
        <v>0.5</v>
      </c>
      <c r="Z4770">
        <v>0.2</v>
      </c>
      <c r="AA4770">
        <v>30</v>
      </c>
      <c r="AB4770">
        <v>1.59</v>
      </c>
      <c r="AC4770">
        <v>4030</v>
      </c>
      <c r="AD4770">
        <v>0.5</v>
      </c>
      <c r="AE4770">
        <v>0.14000000000000001</v>
      </c>
      <c r="AF4770">
        <v>53</v>
      </c>
      <c r="AH4770">
        <v>42</v>
      </c>
      <c r="AI4770">
        <v>2</v>
      </c>
      <c r="AJ4770">
        <v>45</v>
      </c>
      <c r="AK4770">
        <v>15</v>
      </c>
      <c r="AL4770">
        <v>0.22</v>
      </c>
      <c r="AM4770">
        <v>5</v>
      </c>
      <c r="AN4770">
        <v>5</v>
      </c>
      <c r="AO4770">
        <v>124</v>
      </c>
      <c r="AP4770">
        <v>5</v>
      </c>
      <c r="AQ4770">
        <v>270</v>
      </c>
    </row>
    <row r="4771" spans="1:43" hidden="1" x14ac:dyDescent="0.25">
      <c r="A4771" t="s">
        <v>17818</v>
      </c>
      <c r="B4771" t="s">
        <v>17819</v>
      </c>
      <c r="C4771" s="1" t="str">
        <f t="shared" si="345"/>
        <v>21:0120</v>
      </c>
      <c r="D4771" s="1" t="str">
        <f t="shared" si="346"/>
        <v>21:0003</v>
      </c>
      <c r="E4771" t="s">
        <v>17820</v>
      </c>
      <c r="F4771" t="s">
        <v>17821</v>
      </c>
      <c r="H4771">
        <v>48.719642100000002</v>
      </c>
      <c r="I4771">
        <v>-56.733925900000003</v>
      </c>
      <c r="J4771" s="1" t="str">
        <f t="shared" si="344"/>
        <v>Till</v>
      </c>
      <c r="K4771" s="1" t="str">
        <f t="shared" si="347"/>
        <v>&lt;2 micron</v>
      </c>
      <c r="L4771">
        <v>0.1</v>
      </c>
      <c r="M4771">
        <v>5.12</v>
      </c>
      <c r="N4771">
        <v>94</v>
      </c>
      <c r="O4771">
        <v>160</v>
      </c>
      <c r="P4771">
        <v>0.25</v>
      </c>
      <c r="Q4771">
        <v>1</v>
      </c>
      <c r="R4771">
        <v>0.16</v>
      </c>
      <c r="S4771">
        <v>1</v>
      </c>
      <c r="T4771">
        <v>22</v>
      </c>
      <c r="U4771">
        <v>37</v>
      </c>
      <c r="V4771">
        <v>131</v>
      </c>
      <c r="W4771">
        <v>6.07</v>
      </c>
      <c r="X4771">
        <v>5</v>
      </c>
      <c r="Y4771">
        <v>0.5</v>
      </c>
      <c r="Z4771">
        <v>0.3</v>
      </c>
      <c r="AA4771">
        <v>20</v>
      </c>
      <c r="AB4771">
        <v>1.8</v>
      </c>
      <c r="AC4771">
        <v>1465</v>
      </c>
      <c r="AD4771">
        <v>0.5</v>
      </c>
      <c r="AE4771">
        <v>0.41</v>
      </c>
      <c r="AF4771">
        <v>33</v>
      </c>
      <c r="AH4771">
        <v>44</v>
      </c>
      <c r="AI4771">
        <v>1</v>
      </c>
      <c r="AJ4771">
        <v>20</v>
      </c>
      <c r="AK4771">
        <v>18</v>
      </c>
      <c r="AL4771">
        <v>0.15</v>
      </c>
      <c r="AM4771">
        <v>5</v>
      </c>
      <c r="AN4771">
        <v>5</v>
      </c>
      <c r="AO4771">
        <v>91</v>
      </c>
      <c r="AP4771">
        <v>10</v>
      </c>
      <c r="AQ4771">
        <v>190</v>
      </c>
    </row>
    <row r="4772" spans="1:43" hidden="1" x14ac:dyDescent="0.25">
      <c r="A4772" t="s">
        <v>17822</v>
      </c>
      <c r="B4772" t="s">
        <v>17823</v>
      </c>
      <c r="C4772" s="1" t="str">
        <f t="shared" si="345"/>
        <v>21:0120</v>
      </c>
      <c r="D4772" s="1" t="str">
        <f t="shared" si="346"/>
        <v>21:0003</v>
      </c>
      <c r="E4772" t="s">
        <v>17824</v>
      </c>
      <c r="F4772" t="s">
        <v>17825</v>
      </c>
      <c r="H4772">
        <v>48.725015999999997</v>
      </c>
      <c r="I4772">
        <v>-56.724380199999999</v>
      </c>
      <c r="J4772" s="1" t="str">
        <f t="shared" si="344"/>
        <v>Till</v>
      </c>
      <c r="K4772" s="1" t="str">
        <f t="shared" si="347"/>
        <v>&lt;2 micron</v>
      </c>
      <c r="L4772">
        <v>0.1</v>
      </c>
      <c r="M4772">
        <v>4.88</v>
      </c>
      <c r="N4772">
        <v>258</v>
      </c>
      <c r="O4772">
        <v>190</v>
      </c>
      <c r="P4772">
        <v>0.25</v>
      </c>
      <c r="Q4772">
        <v>1</v>
      </c>
      <c r="R4772">
        <v>0.16</v>
      </c>
      <c r="S4772">
        <v>1</v>
      </c>
      <c r="T4772">
        <v>40</v>
      </c>
      <c r="U4772">
        <v>33</v>
      </c>
      <c r="V4772">
        <v>451</v>
      </c>
      <c r="W4772">
        <v>7.22</v>
      </c>
      <c r="X4772">
        <v>5</v>
      </c>
      <c r="Y4772">
        <v>0.5</v>
      </c>
      <c r="Z4772">
        <v>0.25</v>
      </c>
      <c r="AA4772">
        <v>30</v>
      </c>
      <c r="AB4772">
        <v>1.63</v>
      </c>
      <c r="AC4772">
        <v>3095</v>
      </c>
      <c r="AD4772">
        <v>1</v>
      </c>
      <c r="AE4772">
        <v>0.14000000000000001</v>
      </c>
      <c r="AF4772">
        <v>43</v>
      </c>
      <c r="AH4772">
        <v>114</v>
      </c>
      <c r="AI4772">
        <v>1</v>
      </c>
      <c r="AJ4772">
        <v>30</v>
      </c>
      <c r="AK4772">
        <v>18</v>
      </c>
      <c r="AL4772">
        <v>0.17</v>
      </c>
      <c r="AM4772">
        <v>5</v>
      </c>
      <c r="AN4772">
        <v>5</v>
      </c>
      <c r="AO4772">
        <v>83</v>
      </c>
      <c r="AP4772">
        <v>5</v>
      </c>
      <c r="AQ4772">
        <v>694</v>
      </c>
    </row>
    <row r="4773" spans="1:43" hidden="1" x14ac:dyDescent="0.25">
      <c r="A4773" t="s">
        <v>17826</v>
      </c>
      <c r="B4773" t="s">
        <v>17827</v>
      </c>
      <c r="C4773" s="1" t="str">
        <f t="shared" si="345"/>
        <v>21:0120</v>
      </c>
      <c r="D4773" s="1" t="str">
        <f t="shared" si="346"/>
        <v>21:0003</v>
      </c>
      <c r="E4773" t="s">
        <v>17828</v>
      </c>
      <c r="F4773" t="s">
        <v>17829</v>
      </c>
      <c r="H4773">
        <v>48.733530299999998</v>
      </c>
      <c r="I4773">
        <v>-56.7120946</v>
      </c>
      <c r="J4773" s="1" t="str">
        <f t="shared" si="344"/>
        <v>Till</v>
      </c>
      <c r="K4773" s="1" t="str">
        <f t="shared" si="347"/>
        <v>&lt;2 micron</v>
      </c>
      <c r="L4773">
        <v>0.1</v>
      </c>
      <c r="M4773">
        <v>4.66</v>
      </c>
      <c r="N4773">
        <v>228</v>
      </c>
      <c r="O4773">
        <v>240</v>
      </c>
      <c r="P4773">
        <v>0.25</v>
      </c>
      <c r="Q4773">
        <v>1</v>
      </c>
      <c r="R4773">
        <v>0.16</v>
      </c>
      <c r="S4773">
        <v>1</v>
      </c>
      <c r="T4773">
        <v>46</v>
      </c>
      <c r="U4773">
        <v>47</v>
      </c>
      <c r="V4773">
        <v>282</v>
      </c>
      <c r="W4773">
        <v>7.12</v>
      </c>
      <c r="X4773">
        <v>5</v>
      </c>
      <c r="Y4773">
        <v>0.5</v>
      </c>
      <c r="Z4773">
        <v>0.27</v>
      </c>
      <c r="AA4773">
        <v>20</v>
      </c>
      <c r="AB4773">
        <v>1.72</v>
      </c>
      <c r="AC4773">
        <v>2090</v>
      </c>
      <c r="AD4773">
        <v>2</v>
      </c>
      <c r="AE4773">
        <v>0.16</v>
      </c>
      <c r="AF4773">
        <v>98</v>
      </c>
      <c r="AH4773">
        <v>66</v>
      </c>
      <c r="AI4773">
        <v>1</v>
      </c>
      <c r="AJ4773">
        <v>18</v>
      </c>
      <c r="AK4773">
        <v>15</v>
      </c>
      <c r="AL4773">
        <v>0.11</v>
      </c>
      <c r="AM4773">
        <v>5</v>
      </c>
      <c r="AN4773">
        <v>5</v>
      </c>
      <c r="AO4773">
        <v>80</v>
      </c>
      <c r="AP4773">
        <v>5</v>
      </c>
      <c r="AQ4773">
        <v>386</v>
      </c>
    </row>
    <row r="4774" spans="1:43" hidden="1" x14ac:dyDescent="0.25">
      <c r="A4774" t="s">
        <v>17830</v>
      </c>
      <c r="B4774" t="s">
        <v>17831</v>
      </c>
      <c r="C4774" s="1" t="str">
        <f t="shared" si="345"/>
        <v>21:0120</v>
      </c>
      <c r="D4774" s="1" t="str">
        <f t="shared" si="346"/>
        <v>21:0003</v>
      </c>
      <c r="E4774" t="s">
        <v>17832</v>
      </c>
      <c r="F4774" t="s">
        <v>17833</v>
      </c>
      <c r="H4774">
        <v>48.740236500000002</v>
      </c>
      <c r="I4774">
        <v>-56.696415000000002</v>
      </c>
      <c r="J4774" s="1" t="str">
        <f t="shared" si="344"/>
        <v>Till</v>
      </c>
      <c r="K4774" s="1" t="str">
        <f t="shared" si="347"/>
        <v>&lt;2 micron</v>
      </c>
      <c r="L4774">
        <v>0.1</v>
      </c>
      <c r="M4774">
        <v>4.42</v>
      </c>
      <c r="N4774">
        <v>322</v>
      </c>
      <c r="O4774">
        <v>210</v>
      </c>
      <c r="P4774">
        <v>0.25</v>
      </c>
      <c r="Q4774">
        <v>1</v>
      </c>
      <c r="R4774">
        <v>0.26</v>
      </c>
      <c r="S4774">
        <v>3</v>
      </c>
      <c r="T4774">
        <v>25</v>
      </c>
      <c r="U4774">
        <v>45</v>
      </c>
      <c r="V4774">
        <v>992</v>
      </c>
      <c r="W4774">
        <v>7.12</v>
      </c>
      <c r="X4774">
        <v>5</v>
      </c>
      <c r="Y4774">
        <v>0.5</v>
      </c>
      <c r="Z4774">
        <v>0.27</v>
      </c>
      <c r="AA4774">
        <v>20</v>
      </c>
      <c r="AB4774">
        <v>1.71</v>
      </c>
      <c r="AC4774">
        <v>1870</v>
      </c>
      <c r="AD4774">
        <v>1</v>
      </c>
      <c r="AE4774">
        <v>0.37</v>
      </c>
      <c r="AF4774">
        <v>47</v>
      </c>
      <c r="AH4774">
        <v>256</v>
      </c>
      <c r="AI4774">
        <v>6</v>
      </c>
      <c r="AJ4774">
        <v>27</v>
      </c>
      <c r="AK4774">
        <v>17</v>
      </c>
      <c r="AL4774">
        <v>0.04</v>
      </c>
      <c r="AM4774">
        <v>5</v>
      </c>
      <c r="AN4774">
        <v>5</v>
      </c>
      <c r="AO4774">
        <v>82</v>
      </c>
      <c r="AP4774">
        <v>5</v>
      </c>
      <c r="AQ4774">
        <v>2270</v>
      </c>
    </row>
    <row r="4775" spans="1:43" hidden="1" x14ac:dyDescent="0.25">
      <c r="A4775" t="s">
        <v>17834</v>
      </c>
      <c r="B4775" t="s">
        <v>17835</v>
      </c>
      <c r="C4775" s="1" t="str">
        <f t="shared" si="345"/>
        <v>21:0120</v>
      </c>
      <c r="D4775" s="1" t="str">
        <f t="shared" si="346"/>
        <v>21:0003</v>
      </c>
      <c r="E4775" t="s">
        <v>17836</v>
      </c>
      <c r="F4775" t="s">
        <v>17837</v>
      </c>
      <c r="H4775">
        <v>48.743546100000003</v>
      </c>
      <c r="I4775">
        <v>-56.7679355</v>
      </c>
      <c r="J4775" s="1" t="str">
        <f t="shared" si="344"/>
        <v>Till</v>
      </c>
      <c r="K4775" s="1" t="str">
        <f t="shared" si="347"/>
        <v>&lt;2 micron</v>
      </c>
      <c r="L4775">
        <v>0.1</v>
      </c>
      <c r="M4775">
        <v>5.08</v>
      </c>
      <c r="N4775">
        <v>66</v>
      </c>
      <c r="O4775">
        <v>100</v>
      </c>
      <c r="P4775">
        <v>0.25</v>
      </c>
      <c r="Q4775">
        <v>1</v>
      </c>
      <c r="R4775">
        <v>0.27</v>
      </c>
      <c r="S4775">
        <v>0.5</v>
      </c>
      <c r="T4775">
        <v>26</v>
      </c>
      <c r="U4775">
        <v>50</v>
      </c>
      <c r="V4775">
        <v>53</v>
      </c>
      <c r="W4775">
        <v>4.6399999999999997</v>
      </c>
      <c r="X4775">
        <v>5</v>
      </c>
      <c r="Y4775">
        <v>0.5</v>
      </c>
      <c r="Z4775">
        <v>0.17</v>
      </c>
      <c r="AA4775">
        <v>10</v>
      </c>
      <c r="AB4775">
        <v>1.39</v>
      </c>
      <c r="AC4775">
        <v>1035</v>
      </c>
      <c r="AD4775">
        <v>0.5</v>
      </c>
      <c r="AE4775">
        <v>0.54</v>
      </c>
      <c r="AF4775">
        <v>48</v>
      </c>
      <c r="AH4775">
        <v>86</v>
      </c>
      <c r="AI4775">
        <v>1</v>
      </c>
      <c r="AJ4775">
        <v>11</v>
      </c>
      <c r="AK4775">
        <v>18</v>
      </c>
      <c r="AL4775">
        <v>0.1</v>
      </c>
      <c r="AM4775">
        <v>5</v>
      </c>
      <c r="AN4775">
        <v>5</v>
      </c>
      <c r="AO4775">
        <v>82</v>
      </c>
      <c r="AP4775">
        <v>5</v>
      </c>
      <c r="AQ4775">
        <v>90</v>
      </c>
    </row>
    <row r="4776" spans="1:43" hidden="1" x14ac:dyDescent="0.25">
      <c r="A4776" t="s">
        <v>17838</v>
      </c>
      <c r="B4776" t="s">
        <v>17839</v>
      </c>
      <c r="C4776" s="1" t="str">
        <f t="shared" si="345"/>
        <v>21:0120</v>
      </c>
      <c r="D4776" s="1" t="str">
        <f t="shared" si="346"/>
        <v>21:0003</v>
      </c>
      <c r="E4776" t="s">
        <v>17840</v>
      </c>
      <c r="F4776" t="s">
        <v>17841</v>
      </c>
      <c r="H4776">
        <v>48.700371799999999</v>
      </c>
      <c r="I4776">
        <v>-56.881441600000002</v>
      </c>
      <c r="J4776" s="1" t="str">
        <f t="shared" si="344"/>
        <v>Till</v>
      </c>
      <c r="K4776" s="1" t="str">
        <f t="shared" si="347"/>
        <v>&lt;2 micron</v>
      </c>
      <c r="L4776">
        <v>0.1</v>
      </c>
      <c r="M4776">
        <v>6.95</v>
      </c>
      <c r="N4776">
        <v>18</v>
      </c>
      <c r="O4776">
        <v>190</v>
      </c>
      <c r="P4776">
        <v>0.25</v>
      </c>
      <c r="Q4776">
        <v>1</v>
      </c>
      <c r="R4776">
        <v>0.2</v>
      </c>
      <c r="S4776">
        <v>1</v>
      </c>
      <c r="T4776">
        <v>26</v>
      </c>
      <c r="U4776">
        <v>135</v>
      </c>
      <c r="V4776">
        <v>218</v>
      </c>
      <c r="W4776">
        <v>5.54</v>
      </c>
      <c r="X4776">
        <v>5</v>
      </c>
      <c r="Y4776">
        <v>0.5</v>
      </c>
      <c r="Z4776">
        <v>0.33</v>
      </c>
      <c r="AA4776">
        <v>10</v>
      </c>
      <c r="AB4776">
        <v>2.2400000000000002</v>
      </c>
      <c r="AC4776">
        <v>1215</v>
      </c>
      <c r="AD4776">
        <v>0.5</v>
      </c>
      <c r="AE4776">
        <v>0.68</v>
      </c>
      <c r="AF4776">
        <v>79</v>
      </c>
      <c r="AH4776">
        <v>32</v>
      </c>
      <c r="AI4776">
        <v>1</v>
      </c>
      <c r="AJ4776">
        <v>20</v>
      </c>
      <c r="AK4776">
        <v>21</v>
      </c>
      <c r="AL4776">
        <v>0.08</v>
      </c>
      <c r="AM4776">
        <v>5</v>
      </c>
      <c r="AN4776">
        <v>5</v>
      </c>
      <c r="AO4776">
        <v>109</v>
      </c>
      <c r="AP4776">
        <v>5</v>
      </c>
      <c r="AQ4776">
        <v>108</v>
      </c>
    </row>
    <row r="4777" spans="1:43" hidden="1" x14ac:dyDescent="0.25">
      <c r="A4777" t="s">
        <v>17842</v>
      </c>
      <c r="B4777" t="s">
        <v>17843</v>
      </c>
      <c r="C4777" s="1" t="str">
        <f t="shared" si="345"/>
        <v>21:0120</v>
      </c>
      <c r="D4777" s="1" t="str">
        <f t="shared" si="346"/>
        <v>21:0003</v>
      </c>
      <c r="E4777" t="s">
        <v>17840</v>
      </c>
      <c r="F4777" t="s">
        <v>17844</v>
      </c>
      <c r="H4777">
        <v>48.700371799999999</v>
      </c>
      <c r="I4777">
        <v>-56.881441600000002</v>
      </c>
      <c r="J4777" s="1" t="str">
        <f t="shared" si="344"/>
        <v>Till</v>
      </c>
      <c r="K4777" s="1" t="str">
        <f t="shared" si="347"/>
        <v>&lt;2 micron</v>
      </c>
      <c r="L4777">
        <v>0.1</v>
      </c>
      <c r="M4777">
        <v>4.3600000000000003</v>
      </c>
      <c r="N4777">
        <v>64</v>
      </c>
      <c r="O4777">
        <v>160</v>
      </c>
      <c r="P4777">
        <v>0.25</v>
      </c>
      <c r="Q4777">
        <v>1</v>
      </c>
      <c r="R4777">
        <v>0.14000000000000001</v>
      </c>
      <c r="S4777">
        <v>0.5</v>
      </c>
      <c r="T4777">
        <v>39</v>
      </c>
      <c r="U4777">
        <v>65</v>
      </c>
      <c r="V4777">
        <v>232</v>
      </c>
      <c r="W4777">
        <v>5.6</v>
      </c>
      <c r="X4777">
        <v>5</v>
      </c>
      <c r="Y4777">
        <v>0.5</v>
      </c>
      <c r="Z4777">
        <v>0.22</v>
      </c>
      <c r="AA4777">
        <v>30</v>
      </c>
      <c r="AB4777">
        <v>1.98</v>
      </c>
      <c r="AC4777">
        <v>1875</v>
      </c>
      <c r="AD4777">
        <v>0.5</v>
      </c>
      <c r="AE4777">
        <v>0.32</v>
      </c>
      <c r="AF4777">
        <v>48</v>
      </c>
      <c r="AH4777">
        <v>126</v>
      </c>
      <c r="AI4777">
        <v>2</v>
      </c>
      <c r="AJ4777">
        <v>25</v>
      </c>
      <c r="AK4777">
        <v>12</v>
      </c>
      <c r="AL4777">
        <v>0.01</v>
      </c>
      <c r="AM4777">
        <v>5</v>
      </c>
      <c r="AN4777">
        <v>5</v>
      </c>
      <c r="AO4777">
        <v>68</v>
      </c>
      <c r="AP4777">
        <v>5</v>
      </c>
      <c r="AQ4777">
        <v>158</v>
      </c>
    </row>
    <row r="4778" spans="1:43" hidden="1" x14ac:dyDescent="0.25">
      <c r="A4778" t="s">
        <v>17845</v>
      </c>
      <c r="B4778" t="s">
        <v>17846</v>
      </c>
      <c r="C4778" s="1" t="str">
        <f t="shared" si="345"/>
        <v>21:0120</v>
      </c>
      <c r="D4778" s="1" t="str">
        <f t="shared" si="346"/>
        <v>21:0003</v>
      </c>
      <c r="E4778" t="s">
        <v>17847</v>
      </c>
      <c r="F4778" t="s">
        <v>17848</v>
      </c>
      <c r="H4778">
        <v>48.713125699999999</v>
      </c>
      <c r="I4778">
        <v>-56.865782199999998</v>
      </c>
      <c r="J4778" s="1" t="str">
        <f t="shared" si="344"/>
        <v>Till</v>
      </c>
      <c r="K4778" s="1" t="str">
        <f t="shared" si="347"/>
        <v>&lt;2 micron</v>
      </c>
      <c r="L4778">
        <v>0.1</v>
      </c>
      <c r="M4778">
        <v>6.2</v>
      </c>
      <c r="N4778">
        <v>16</v>
      </c>
      <c r="O4778">
        <v>190</v>
      </c>
      <c r="P4778">
        <v>0.25</v>
      </c>
      <c r="Q4778">
        <v>1</v>
      </c>
      <c r="R4778">
        <v>0.25</v>
      </c>
      <c r="S4778">
        <v>0.5</v>
      </c>
      <c r="T4778">
        <v>22</v>
      </c>
      <c r="U4778">
        <v>59</v>
      </c>
      <c r="V4778">
        <v>92</v>
      </c>
      <c r="W4778">
        <v>4.8</v>
      </c>
      <c r="X4778">
        <v>5</v>
      </c>
      <c r="Y4778">
        <v>0.5</v>
      </c>
      <c r="Z4778">
        <v>0.22</v>
      </c>
      <c r="AA4778">
        <v>20</v>
      </c>
      <c r="AB4778">
        <v>1.68</v>
      </c>
      <c r="AC4778">
        <v>1280</v>
      </c>
      <c r="AD4778">
        <v>0.5</v>
      </c>
      <c r="AE4778">
        <v>0.28000000000000003</v>
      </c>
      <c r="AF4778">
        <v>46</v>
      </c>
      <c r="AH4778">
        <v>38</v>
      </c>
      <c r="AI4778">
        <v>1</v>
      </c>
      <c r="AJ4778">
        <v>15</v>
      </c>
      <c r="AK4778">
        <v>18</v>
      </c>
      <c r="AL4778">
        <v>0.08</v>
      </c>
      <c r="AM4778">
        <v>5</v>
      </c>
      <c r="AN4778">
        <v>5</v>
      </c>
      <c r="AO4778">
        <v>88</v>
      </c>
      <c r="AP4778">
        <v>5</v>
      </c>
      <c r="AQ4778">
        <v>98</v>
      </c>
    </row>
    <row r="4779" spans="1:43" hidden="1" x14ac:dyDescent="0.25">
      <c r="A4779" t="s">
        <v>17849</v>
      </c>
      <c r="B4779" t="s">
        <v>17850</v>
      </c>
      <c r="C4779" s="1" t="str">
        <f t="shared" si="345"/>
        <v>21:0120</v>
      </c>
      <c r="D4779" s="1" t="str">
        <f t="shared" si="346"/>
        <v>21:0003</v>
      </c>
      <c r="E4779" t="s">
        <v>17851</v>
      </c>
      <c r="F4779" t="s">
        <v>17852</v>
      </c>
      <c r="H4779">
        <v>48.720737900000003</v>
      </c>
      <c r="I4779">
        <v>-56.839937599999999</v>
      </c>
      <c r="J4779" s="1" t="str">
        <f t="shared" si="344"/>
        <v>Till</v>
      </c>
      <c r="K4779" s="1" t="str">
        <f t="shared" si="347"/>
        <v>&lt;2 micron</v>
      </c>
      <c r="L4779">
        <v>0.1</v>
      </c>
      <c r="M4779">
        <v>5.1100000000000003</v>
      </c>
      <c r="N4779">
        <v>32</v>
      </c>
      <c r="O4779">
        <v>180</v>
      </c>
      <c r="P4779">
        <v>0.25</v>
      </c>
      <c r="Q4779">
        <v>1</v>
      </c>
      <c r="R4779">
        <v>0.19</v>
      </c>
      <c r="S4779">
        <v>0.5</v>
      </c>
      <c r="T4779">
        <v>21</v>
      </c>
      <c r="U4779">
        <v>69</v>
      </c>
      <c r="V4779">
        <v>77</v>
      </c>
      <c r="W4779">
        <v>5.69</v>
      </c>
      <c r="X4779">
        <v>5</v>
      </c>
      <c r="Y4779">
        <v>0.5</v>
      </c>
      <c r="Z4779">
        <v>0.36</v>
      </c>
      <c r="AA4779">
        <v>10</v>
      </c>
      <c r="AB4779">
        <v>1.82</v>
      </c>
      <c r="AC4779">
        <v>945</v>
      </c>
      <c r="AD4779">
        <v>1</v>
      </c>
      <c r="AE4779">
        <v>0.39</v>
      </c>
      <c r="AF4779">
        <v>53</v>
      </c>
      <c r="AH4779">
        <v>28</v>
      </c>
      <c r="AI4779">
        <v>1</v>
      </c>
      <c r="AJ4779">
        <v>18</v>
      </c>
      <c r="AK4779">
        <v>17</v>
      </c>
      <c r="AL4779">
        <v>0.05</v>
      </c>
      <c r="AM4779">
        <v>5</v>
      </c>
      <c r="AN4779">
        <v>5</v>
      </c>
      <c r="AO4779">
        <v>94</v>
      </c>
      <c r="AP4779">
        <v>5</v>
      </c>
      <c r="AQ4779">
        <v>106</v>
      </c>
    </row>
    <row r="4780" spans="1:43" hidden="1" x14ac:dyDescent="0.25">
      <c r="A4780" t="s">
        <v>17853</v>
      </c>
      <c r="B4780" t="s">
        <v>17854</v>
      </c>
      <c r="C4780" s="1" t="str">
        <f t="shared" si="345"/>
        <v>21:0120</v>
      </c>
      <c r="D4780" s="1" t="str">
        <f t="shared" si="346"/>
        <v>21:0003</v>
      </c>
      <c r="E4780" t="s">
        <v>17855</v>
      </c>
      <c r="F4780" t="s">
        <v>17856</v>
      </c>
      <c r="H4780">
        <v>48.723875100000001</v>
      </c>
      <c r="I4780">
        <v>-56.832451900000002</v>
      </c>
      <c r="J4780" s="1" t="str">
        <f t="shared" si="344"/>
        <v>Till</v>
      </c>
      <c r="K4780" s="1" t="str">
        <f t="shared" si="347"/>
        <v>&lt;2 micron</v>
      </c>
      <c r="L4780">
        <v>0.1</v>
      </c>
      <c r="M4780">
        <v>3.95</v>
      </c>
      <c r="N4780">
        <v>22</v>
      </c>
      <c r="O4780">
        <v>190</v>
      </c>
      <c r="P4780">
        <v>0.25</v>
      </c>
      <c r="Q4780">
        <v>1</v>
      </c>
      <c r="R4780">
        <v>0.24</v>
      </c>
      <c r="S4780">
        <v>0.25</v>
      </c>
      <c r="T4780">
        <v>16</v>
      </c>
      <c r="U4780">
        <v>50</v>
      </c>
      <c r="V4780">
        <v>50</v>
      </c>
      <c r="W4780">
        <v>4.7699999999999996</v>
      </c>
      <c r="X4780">
        <v>5</v>
      </c>
      <c r="Y4780">
        <v>0.5</v>
      </c>
      <c r="Z4780">
        <v>0.24</v>
      </c>
      <c r="AA4780">
        <v>10</v>
      </c>
      <c r="AB4780">
        <v>1.25</v>
      </c>
      <c r="AC4780">
        <v>825</v>
      </c>
      <c r="AD4780">
        <v>0.5</v>
      </c>
      <c r="AE4780">
        <v>0.57999999999999996</v>
      </c>
      <c r="AF4780">
        <v>35</v>
      </c>
      <c r="AH4780">
        <v>30</v>
      </c>
      <c r="AI4780">
        <v>2</v>
      </c>
      <c r="AJ4780">
        <v>16</v>
      </c>
      <c r="AK4780">
        <v>17</v>
      </c>
      <c r="AL4780">
        <v>0.03</v>
      </c>
      <c r="AM4780">
        <v>5</v>
      </c>
      <c r="AN4780">
        <v>5</v>
      </c>
      <c r="AO4780">
        <v>78</v>
      </c>
      <c r="AP4780">
        <v>5</v>
      </c>
      <c r="AQ4780">
        <v>78</v>
      </c>
    </row>
    <row r="4781" spans="1:43" hidden="1" x14ac:dyDescent="0.25">
      <c r="A4781" t="s">
        <v>17857</v>
      </c>
      <c r="B4781" t="s">
        <v>17858</v>
      </c>
      <c r="C4781" s="1" t="str">
        <f t="shared" si="345"/>
        <v>21:0120</v>
      </c>
      <c r="D4781" s="1" t="str">
        <f t="shared" si="346"/>
        <v>21:0003</v>
      </c>
      <c r="E4781" t="s">
        <v>17859</v>
      </c>
      <c r="F4781" t="s">
        <v>17860</v>
      </c>
      <c r="H4781">
        <v>48.7292585</v>
      </c>
      <c r="I4781">
        <v>-56.824277700000003</v>
      </c>
      <c r="J4781" s="1" t="str">
        <f t="shared" si="344"/>
        <v>Till</v>
      </c>
      <c r="K4781" s="1" t="str">
        <f t="shared" si="347"/>
        <v>&lt;2 micron</v>
      </c>
      <c r="L4781">
        <v>0.1</v>
      </c>
      <c r="M4781">
        <v>5.76</v>
      </c>
      <c r="N4781">
        <v>8</v>
      </c>
      <c r="O4781">
        <v>180</v>
      </c>
      <c r="P4781">
        <v>0.25</v>
      </c>
      <c r="Q4781">
        <v>1</v>
      </c>
      <c r="R4781">
        <v>0.26</v>
      </c>
      <c r="S4781">
        <v>0.5</v>
      </c>
      <c r="T4781">
        <v>22</v>
      </c>
      <c r="U4781">
        <v>61</v>
      </c>
      <c r="V4781">
        <v>69</v>
      </c>
      <c r="W4781">
        <v>5.51</v>
      </c>
      <c r="X4781">
        <v>5</v>
      </c>
      <c r="Y4781">
        <v>0.5</v>
      </c>
      <c r="Z4781">
        <v>0.33</v>
      </c>
      <c r="AA4781">
        <v>10</v>
      </c>
      <c r="AB4781">
        <v>1.78</v>
      </c>
      <c r="AC4781">
        <v>1145</v>
      </c>
      <c r="AD4781">
        <v>0.5</v>
      </c>
      <c r="AE4781">
        <v>0.54</v>
      </c>
      <c r="AF4781">
        <v>43</v>
      </c>
      <c r="AH4781">
        <v>24</v>
      </c>
      <c r="AI4781">
        <v>2</v>
      </c>
      <c r="AJ4781">
        <v>19</v>
      </c>
      <c r="AK4781">
        <v>21</v>
      </c>
      <c r="AL4781">
        <v>7.0000000000000007E-2</v>
      </c>
      <c r="AM4781">
        <v>5</v>
      </c>
      <c r="AN4781">
        <v>5</v>
      </c>
      <c r="AO4781">
        <v>107</v>
      </c>
      <c r="AP4781">
        <v>5</v>
      </c>
      <c r="AQ4781">
        <v>116</v>
      </c>
    </row>
    <row r="4782" spans="1:43" hidden="1" x14ac:dyDescent="0.25">
      <c r="A4782" t="s">
        <v>17861</v>
      </c>
      <c r="B4782" t="s">
        <v>17862</v>
      </c>
      <c r="C4782" s="1" t="str">
        <f t="shared" si="345"/>
        <v>21:0120</v>
      </c>
      <c r="D4782" s="1" t="str">
        <f t="shared" si="346"/>
        <v>21:0003</v>
      </c>
      <c r="E4782" t="s">
        <v>17863</v>
      </c>
      <c r="F4782" t="s">
        <v>17864</v>
      </c>
      <c r="H4782">
        <v>48.590122800000003</v>
      </c>
      <c r="I4782">
        <v>-56.668501399999997</v>
      </c>
      <c r="J4782" s="1" t="str">
        <f t="shared" si="344"/>
        <v>Till</v>
      </c>
      <c r="K4782" s="1" t="str">
        <f t="shared" si="347"/>
        <v>&lt;2 micron</v>
      </c>
      <c r="L4782">
        <v>0.1</v>
      </c>
      <c r="M4782">
        <v>7.1</v>
      </c>
      <c r="N4782">
        <v>80</v>
      </c>
      <c r="O4782">
        <v>110</v>
      </c>
      <c r="P4782">
        <v>0.25</v>
      </c>
      <c r="Q4782">
        <v>1</v>
      </c>
      <c r="R4782">
        <v>0.1</v>
      </c>
      <c r="S4782">
        <v>0.25</v>
      </c>
      <c r="T4782">
        <v>20</v>
      </c>
      <c r="U4782">
        <v>63</v>
      </c>
      <c r="V4782">
        <v>124</v>
      </c>
      <c r="W4782">
        <v>9.7200000000000006</v>
      </c>
      <c r="X4782">
        <v>5</v>
      </c>
      <c r="Y4782">
        <v>0.5</v>
      </c>
      <c r="Z4782">
        <v>0.19</v>
      </c>
      <c r="AA4782">
        <v>10</v>
      </c>
      <c r="AB4782">
        <v>1.1100000000000001</v>
      </c>
      <c r="AC4782">
        <v>1005</v>
      </c>
      <c r="AD4782">
        <v>9</v>
      </c>
      <c r="AE4782">
        <v>1.3</v>
      </c>
      <c r="AF4782">
        <v>31</v>
      </c>
      <c r="AH4782">
        <v>56</v>
      </c>
      <c r="AI4782">
        <v>2</v>
      </c>
      <c r="AJ4782">
        <v>18</v>
      </c>
      <c r="AK4782">
        <v>8</v>
      </c>
      <c r="AL4782">
        <v>0.09</v>
      </c>
      <c r="AM4782">
        <v>5</v>
      </c>
      <c r="AN4782">
        <v>5</v>
      </c>
      <c r="AO4782">
        <v>182</v>
      </c>
      <c r="AP4782">
        <v>5</v>
      </c>
      <c r="AQ4782">
        <v>132</v>
      </c>
    </row>
    <row r="4783" spans="1:43" hidden="1" x14ac:dyDescent="0.25">
      <c r="A4783" t="s">
        <v>17865</v>
      </c>
      <c r="B4783" t="s">
        <v>17866</v>
      </c>
      <c r="C4783" s="1" t="str">
        <f t="shared" si="345"/>
        <v>21:0120</v>
      </c>
      <c r="D4783" s="1" t="str">
        <f t="shared" si="346"/>
        <v>21:0003</v>
      </c>
      <c r="E4783" t="s">
        <v>17867</v>
      </c>
      <c r="F4783" t="s">
        <v>17868</v>
      </c>
      <c r="H4783">
        <v>48.5843439</v>
      </c>
      <c r="I4783">
        <v>-56.692065200000002</v>
      </c>
      <c r="J4783" s="1" t="str">
        <f t="shared" si="344"/>
        <v>Till</v>
      </c>
      <c r="K4783" s="1" t="str">
        <f t="shared" si="347"/>
        <v>&lt;2 micron</v>
      </c>
      <c r="L4783">
        <v>0.1</v>
      </c>
      <c r="M4783">
        <v>4.96</v>
      </c>
      <c r="N4783">
        <v>132</v>
      </c>
      <c r="O4783">
        <v>150</v>
      </c>
      <c r="P4783">
        <v>0.25</v>
      </c>
      <c r="Q4783">
        <v>1</v>
      </c>
      <c r="R4783">
        <v>0.19</v>
      </c>
      <c r="S4783">
        <v>1</v>
      </c>
      <c r="T4783">
        <v>56</v>
      </c>
      <c r="U4783">
        <v>50</v>
      </c>
      <c r="V4783">
        <v>270</v>
      </c>
      <c r="W4783">
        <v>10.199999999999999</v>
      </c>
      <c r="X4783">
        <v>5</v>
      </c>
      <c r="Y4783">
        <v>0.5</v>
      </c>
      <c r="Z4783">
        <v>0.32</v>
      </c>
      <c r="AA4783">
        <v>20</v>
      </c>
      <c r="AB4783">
        <v>1.61</v>
      </c>
      <c r="AC4783">
        <v>5705</v>
      </c>
      <c r="AD4783">
        <v>8</v>
      </c>
      <c r="AE4783">
        <v>0.33</v>
      </c>
      <c r="AF4783">
        <v>65</v>
      </c>
      <c r="AH4783">
        <v>70</v>
      </c>
      <c r="AI4783">
        <v>2</v>
      </c>
      <c r="AJ4783">
        <v>21</v>
      </c>
      <c r="AK4783">
        <v>15</v>
      </c>
      <c r="AL4783">
        <v>0.2</v>
      </c>
      <c r="AM4783">
        <v>5</v>
      </c>
      <c r="AN4783">
        <v>5</v>
      </c>
      <c r="AO4783">
        <v>124</v>
      </c>
      <c r="AP4783">
        <v>5</v>
      </c>
      <c r="AQ4783">
        <v>304</v>
      </c>
    </row>
    <row r="4784" spans="1:43" hidden="1" x14ac:dyDescent="0.25">
      <c r="A4784" t="s">
        <v>17869</v>
      </c>
      <c r="B4784" t="s">
        <v>17870</v>
      </c>
      <c r="C4784" s="1" t="str">
        <f t="shared" si="345"/>
        <v>21:0120</v>
      </c>
      <c r="D4784" s="1" t="str">
        <f t="shared" si="346"/>
        <v>21:0003</v>
      </c>
      <c r="E4784" t="s">
        <v>17871</v>
      </c>
      <c r="F4784" t="s">
        <v>17872</v>
      </c>
      <c r="H4784">
        <v>48.580857299999998</v>
      </c>
      <c r="I4784">
        <v>-56.699950899999997</v>
      </c>
      <c r="J4784" s="1" t="str">
        <f t="shared" si="344"/>
        <v>Till</v>
      </c>
      <c r="K4784" s="1" t="str">
        <f t="shared" si="347"/>
        <v>&lt;2 micron</v>
      </c>
      <c r="L4784">
        <v>0.1</v>
      </c>
      <c r="M4784">
        <v>4.84</v>
      </c>
      <c r="N4784">
        <v>62</v>
      </c>
      <c r="O4784">
        <v>100</v>
      </c>
      <c r="P4784">
        <v>0.25</v>
      </c>
      <c r="Q4784">
        <v>1</v>
      </c>
      <c r="R4784">
        <v>0.15</v>
      </c>
      <c r="S4784">
        <v>2</v>
      </c>
      <c r="T4784">
        <v>34</v>
      </c>
      <c r="U4784">
        <v>44</v>
      </c>
      <c r="V4784">
        <v>260</v>
      </c>
      <c r="W4784">
        <v>8.5299999999999994</v>
      </c>
      <c r="X4784">
        <v>5</v>
      </c>
      <c r="Y4784">
        <v>0.5</v>
      </c>
      <c r="Z4784">
        <v>0.25</v>
      </c>
      <c r="AA4784">
        <v>10</v>
      </c>
      <c r="AB4784">
        <v>1.71</v>
      </c>
      <c r="AC4784">
        <v>2365</v>
      </c>
      <c r="AD4784">
        <v>4</v>
      </c>
      <c r="AE4784">
        <v>0.53</v>
      </c>
      <c r="AF4784">
        <v>48</v>
      </c>
      <c r="AH4784">
        <v>42</v>
      </c>
      <c r="AI4784">
        <v>4</v>
      </c>
      <c r="AJ4784">
        <v>22</v>
      </c>
      <c r="AK4784">
        <v>13</v>
      </c>
      <c r="AL4784">
        <v>0.11</v>
      </c>
      <c r="AM4784">
        <v>5</v>
      </c>
      <c r="AN4784">
        <v>5</v>
      </c>
      <c r="AO4784">
        <v>116</v>
      </c>
      <c r="AP4784">
        <v>5</v>
      </c>
      <c r="AQ4784">
        <v>314</v>
      </c>
    </row>
    <row r="4785" spans="1:43" hidden="1" x14ac:dyDescent="0.25">
      <c r="A4785" t="s">
        <v>17873</v>
      </c>
      <c r="B4785" t="s">
        <v>17874</v>
      </c>
      <c r="C4785" s="1" t="str">
        <f t="shared" si="345"/>
        <v>21:0120</v>
      </c>
      <c r="D4785" s="1" t="str">
        <f t="shared" si="346"/>
        <v>21:0003</v>
      </c>
      <c r="E4785" t="s">
        <v>17875</v>
      </c>
      <c r="F4785" t="s">
        <v>17876</v>
      </c>
      <c r="H4785">
        <v>48.566582799999999</v>
      </c>
      <c r="I4785">
        <v>-56.710881000000001</v>
      </c>
      <c r="J4785" s="1" t="str">
        <f t="shared" si="344"/>
        <v>Till</v>
      </c>
      <c r="K4785" s="1" t="str">
        <f t="shared" si="347"/>
        <v>&lt;2 micron</v>
      </c>
      <c r="L4785">
        <v>0.1</v>
      </c>
      <c r="M4785">
        <v>4.62</v>
      </c>
      <c r="N4785">
        <v>88</v>
      </c>
      <c r="O4785">
        <v>110</v>
      </c>
      <c r="P4785">
        <v>0.25</v>
      </c>
      <c r="Q4785">
        <v>1</v>
      </c>
      <c r="R4785">
        <v>0.16</v>
      </c>
      <c r="S4785">
        <v>2</v>
      </c>
      <c r="T4785">
        <v>50</v>
      </c>
      <c r="U4785">
        <v>42</v>
      </c>
      <c r="V4785">
        <v>252</v>
      </c>
      <c r="W4785">
        <v>9.4700000000000006</v>
      </c>
      <c r="X4785">
        <v>5</v>
      </c>
      <c r="Y4785">
        <v>0.5</v>
      </c>
      <c r="Z4785">
        <v>0.22</v>
      </c>
      <c r="AA4785">
        <v>20</v>
      </c>
      <c r="AB4785">
        <v>1.68</v>
      </c>
      <c r="AC4785">
        <v>3640</v>
      </c>
      <c r="AD4785">
        <v>5</v>
      </c>
      <c r="AE4785">
        <v>0.35</v>
      </c>
      <c r="AF4785">
        <v>54</v>
      </c>
      <c r="AH4785">
        <v>44</v>
      </c>
      <c r="AI4785">
        <v>1</v>
      </c>
      <c r="AJ4785">
        <v>23</v>
      </c>
      <c r="AK4785">
        <v>13</v>
      </c>
      <c r="AL4785">
        <v>0.14000000000000001</v>
      </c>
      <c r="AM4785">
        <v>5</v>
      </c>
      <c r="AN4785">
        <v>5</v>
      </c>
      <c r="AO4785">
        <v>118</v>
      </c>
      <c r="AP4785">
        <v>5</v>
      </c>
      <c r="AQ4785">
        <v>340</v>
      </c>
    </row>
    <row r="4786" spans="1:43" hidden="1" x14ac:dyDescent="0.25">
      <c r="A4786" t="s">
        <v>17877</v>
      </c>
      <c r="B4786" t="s">
        <v>17878</v>
      </c>
      <c r="C4786" s="1" t="str">
        <f t="shared" si="345"/>
        <v>21:0120</v>
      </c>
      <c r="D4786" s="1" t="str">
        <f t="shared" si="346"/>
        <v>21:0003</v>
      </c>
      <c r="E4786" t="s">
        <v>17879</v>
      </c>
      <c r="F4786" t="s">
        <v>17880</v>
      </c>
      <c r="H4786">
        <v>48.589352400000003</v>
      </c>
      <c r="I4786">
        <v>-56.681796200000001</v>
      </c>
      <c r="J4786" s="1" t="str">
        <f t="shared" ref="J4786:J4849" si="348">HYPERLINK("http://geochem.nrcan.gc.ca/cdogs/content/kwd/kwd020044_e.htm", "Till")</f>
        <v>Till</v>
      </c>
      <c r="K4786" s="1" t="str">
        <f t="shared" si="347"/>
        <v>&lt;2 micron</v>
      </c>
      <c r="L4786">
        <v>1</v>
      </c>
      <c r="M4786">
        <v>5.3</v>
      </c>
      <c r="N4786">
        <v>100</v>
      </c>
      <c r="O4786">
        <v>100</v>
      </c>
      <c r="P4786">
        <v>0.25</v>
      </c>
      <c r="Q4786">
        <v>1</v>
      </c>
      <c r="R4786">
        <v>0.1</v>
      </c>
      <c r="S4786">
        <v>0.25</v>
      </c>
      <c r="T4786">
        <v>16</v>
      </c>
      <c r="U4786">
        <v>50</v>
      </c>
      <c r="V4786">
        <v>173</v>
      </c>
      <c r="W4786">
        <v>7.69</v>
      </c>
      <c r="X4786">
        <v>5</v>
      </c>
      <c r="Y4786">
        <v>0.5</v>
      </c>
      <c r="Z4786">
        <v>0.18</v>
      </c>
      <c r="AA4786">
        <v>10</v>
      </c>
      <c r="AB4786">
        <v>1.33</v>
      </c>
      <c r="AC4786">
        <v>1020</v>
      </c>
      <c r="AD4786">
        <v>6</v>
      </c>
      <c r="AE4786">
        <v>0.45</v>
      </c>
      <c r="AF4786">
        <v>39</v>
      </c>
      <c r="AH4786">
        <v>38</v>
      </c>
      <c r="AI4786">
        <v>6</v>
      </c>
      <c r="AJ4786">
        <v>18</v>
      </c>
      <c r="AK4786">
        <v>9</v>
      </c>
      <c r="AL4786">
        <v>0.25</v>
      </c>
      <c r="AM4786">
        <v>5</v>
      </c>
      <c r="AN4786">
        <v>5</v>
      </c>
      <c r="AO4786">
        <v>116</v>
      </c>
      <c r="AP4786">
        <v>5</v>
      </c>
      <c r="AQ4786">
        <v>166</v>
      </c>
    </row>
    <row r="4787" spans="1:43" hidden="1" x14ac:dyDescent="0.25">
      <c r="A4787" t="s">
        <v>17881</v>
      </c>
      <c r="B4787" t="s">
        <v>17882</v>
      </c>
      <c r="C4787" s="1" t="str">
        <f t="shared" si="345"/>
        <v>21:0120</v>
      </c>
      <c r="D4787" s="1" t="str">
        <f t="shared" si="346"/>
        <v>21:0003</v>
      </c>
      <c r="E4787" t="s">
        <v>17883</v>
      </c>
      <c r="F4787" t="s">
        <v>17884</v>
      </c>
      <c r="H4787">
        <v>48.615189299999997</v>
      </c>
      <c r="I4787">
        <v>-56.629469299999997</v>
      </c>
      <c r="J4787" s="1" t="str">
        <f t="shared" si="348"/>
        <v>Till</v>
      </c>
      <c r="K4787" s="1" t="str">
        <f t="shared" si="347"/>
        <v>&lt;2 micron</v>
      </c>
      <c r="L4787">
        <v>0.1</v>
      </c>
      <c r="M4787">
        <v>3.51</v>
      </c>
      <c r="N4787">
        <v>192</v>
      </c>
      <c r="O4787">
        <v>110</v>
      </c>
      <c r="P4787">
        <v>0.25</v>
      </c>
      <c r="Q4787">
        <v>1</v>
      </c>
      <c r="R4787">
        <v>0.37</v>
      </c>
      <c r="S4787">
        <v>4</v>
      </c>
      <c r="T4787">
        <v>115</v>
      </c>
      <c r="U4787">
        <v>36</v>
      </c>
      <c r="V4787">
        <v>356</v>
      </c>
      <c r="W4787">
        <v>11.1</v>
      </c>
      <c r="X4787">
        <v>5</v>
      </c>
      <c r="Y4787">
        <v>0.5</v>
      </c>
      <c r="Z4787">
        <v>0.17</v>
      </c>
      <c r="AA4787">
        <v>20</v>
      </c>
      <c r="AB4787">
        <v>1.1499999999999999</v>
      </c>
      <c r="AC4787">
        <v>4760</v>
      </c>
      <c r="AD4787">
        <v>12</v>
      </c>
      <c r="AE4787">
        <v>0.44</v>
      </c>
      <c r="AF4787">
        <v>88</v>
      </c>
      <c r="AH4787">
        <v>94</v>
      </c>
      <c r="AI4787">
        <v>2</v>
      </c>
      <c r="AJ4787">
        <v>24</v>
      </c>
      <c r="AK4787">
        <v>21</v>
      </c>
      <c r="AL4787">
        <v>0.03</v>
      </c>
      <c r="AM4787">
        <v>5</v>
      </c>
      <c r="AN4787">
        <v>5</v>
      </c>
      <c r="AO4787">
        <v>123</v>
      </c>
      <c r="AP4787">
        <v>5</v>
      </c>
      <c r="AQ4787">
        <v>300</v>
      </c>
    </row>
    <row r="4788" spans="1:43" hidden="1" x14ac:dyDescent="0.25">
      <c r="A4788" t="s">
        <v>17885</v>
      </c>
      <c r="B4788" t="s">
        <v>17886</v>
      </c>
      <c r="C4788" s="1" t="str">
        <f t="shared" si="345"/>
        <v>21:0120</v>
      </c>
      <c r="D4788" s="1" t="str">
        <f t="shared" si="346"/>
        <v>21:0003</v>
      </c>
      <c r="E4788" t="s">
        <v>17887</v>
      </c>
      <c r="F4788" t="s">
        <v>17888</v>
      </c>
      <c r="H4788">
        <v>48.6105236</v>
      </c>
      <c r="I4788">
        <v>-56.633165699999999</v>
      </c>
      <c r="J4788" s="1" t="str">
        <f t="shared" si="348"/>
        <v>Till</v>
      </c>
      <c r="K4788" s="1" t="str">
        <f t="shared" si="347"/>
        <v>&lt;2 micron</v>
      </c>
      <c r="L4788">
        <v>0.1</v>
      </c>
      <c r="M4788">
        <v>4.76</v>
      </c>
      <c r="N4788">
        <v>100</v>
      </c>
      <c r="O4788">
        <v>100</v>
      </c>
      <c r="P4788">
        <v>0.25</v>
      </c>
      <c r="Q4788">
        <v>1</v>
      </c>
      <c r="R4788">
        <v>0.28999999999999998</v>
      </c>
      <c r="S4788">
        <v>1.5</v>
      </c>
      <c r="T4788">
        <v>48</v>
      </c>
      <c r="U4788">
        <v>41</v>
      </c>
      <c r="V4788">
        <v>239</v>
      </c>
      <c r="W4788">
        <v>8.6</v>
      </c>
      <c r="X4788">
        <v>5</v>
      </c>
      <c r="Y4788">
        <v>0.5</v>
      </c>
      <c r="Z4788">
        <v>0.25</v>
      </c>
      <c r="AA4788">
        <v>20</v>
      </c>
      <c r="AB4788">
        <v>1.47</v>
      </c>
      <c r="AC4788">
        <v>2490</v>
      </c>
      <c r="AD4788">
        <v>4</v>
      </c>
      <c r="AE4788">
        <v>0.3</v>
      </c>
      <c r="AF4788">
        <v>63</v>
      </c>
      <c r="AH4788">
        <v>40</v>
      </c>
      <c r="AI4788">
        <v>1</v>
      </c>
      <c r="AJ4788">
        <v>27</v>
      </c>
      <c r="AK4788">
        <v>18</v>
      </c>
      <c r="AL4788">
        <v>0.18</v>
      </c>
      <c r="AM4788">
        <v>5</v>
      </c>
      <c r="AN4788">
        <v>5</v>
      </c>
      <c r="AO4788">
        <v>128</v>
      </c>
      <c r="AP4788">
        <v>5</v>
      </c>
      <c r="AQ4788">
        <v>226</v>
      </c>
    </row>
    <row r="4789" spans="1:43" hidden="1" x14ac:dyDescent="0.25">
      <c r="A4789" t="s">
        <v>17889</v>
      </c>
      <c r="B4789" t="s">
        <v>17890</v>
      </c>
      <c r="C4789" s="1" t="str">
        <f t="shared" si="345"/>
        <v>21:0120</v>
      </c>
      <c r="D4789" s="1" t="str">
        <f t="shared" si="346"/>
        <v>21:0003</v>
      </c>
      <c r="E4789" t="s">
        <v>17891</v>
      </c>
      <c r="F4789" t="s">
        <v>17892</v>
      </c>
      <c r="H4789">
        <v>48.586821299999997</v>
      </c>
      <c r="I4789">
        <v>-56.647843999999999</v>
      </c>
      <c r="J4789" s="1" t="str">
        <f t="shared" si="348"/>
        <v>Till</v>
      </c>
      <c r="K4789" s="1" t="str">
        <f t="shared" si="347"/>
        <v>&lt;2 micron</v>
      </c>
      <c r="L4789">
        <v>0.1</v>
      </c>
      <c r="M4789">
        <v>5.34</v>
      </c>
      <c r="N4789">
        <v>72</v>
      </c>
      <c r="O4789">
        <v>130</v>
      </c>
      <c r="P4789">
        <v>0.25</v>
      </c>
      <c r="Q4789">
        <v>1</v>
      </c>
      <c r="R4789">
        <v>0.17</v>
      </c>
      <c r="S4789">
        <v>1.5</v>
      </c>
      <c r="T4789">
        <v>60</v>
      </c>
      <c r="U4789">
        <v>45</v>
      </c>
      <c r="V4789">
        <v>206</v>
      </c>
      <c r="W4789">
        <v>8.52</v>
      </c>
      <c r="X4789">
        <v>5</v>
      </c>
      <c r="Y4789">
        <v>0.5</v>
      </c>
      <c r="Z4789">
        <v>0.24</v>
      </c>
      <c r="AA4789">
        <v>20</v>
      </c>
      <c r="AB4789">
        <v>1.5</v>
      </c>
      <c r="AC4789">
        <v>2915</v>
      </c>
      <c r="AD4789">
        <v>3</v>
      </c>
      <c r="AE4789">
        <v>0.27</v>
      </c>
      <c r="AF4789">
        <v>61</v>
      </c>
      <c r="AH4789">
        <v>42</v>
      </c>
      <c r="AI4789">
        <v>2</v>
      </c>
      <c r="AJ4789">
        <v>30</v>
      </c>
      <c r="AK4789">
        <v>15</v>
      </c>
      <c r="AL4789">
        <v>0.22</v>
      </c>
      <c r="AM4789">
        <v>5</v>
      </c>
      <c r="AN4789">
        <v>5</v>
      </c>
      <c r="AO4789">
        <v>146</v>
      </c>
      <c r="AP4789">
        <v>5</v>
      </c>
      <c r="AQ4789">
        <v>182</v>
      </c>
    </row>
    <row r="4790" spans="1:43" hidden="1" x14ac:dyDescent="0.25">
      <c r="A4790" t="s">
        <v>17893</v>
      </c>
      <c r="B4790" t="s">
        <v>17894</v>
      </c>
      <c r="C4790" s="1" t="str">
        <f t="shared" si="345"/>
        <v>21:0120</v>
      </c>
      <c r="D4790" s="1" t="str">
        <f t="shared" si="346"/>
        <v>21:0003</v>
      </c>
      <c r="E4790" t="s">
        <v>17895</v>
      </c>
      <c r="F4790" t="s">
        <v>17896</v>
      </c>
      <c r="H4790">
        <v>48.6023341</v>
      </c>
      <c r="I4790">
        <v>-56.956987499999997</v>
      </c>
      <c r="J4790" s="1" t="str">
        <f t="shared" si="348"/>
        <v>Till</v>
      </c>
      <c r="K4790" s="1" t="str">
        <f t="shared" si="347"/>
        <v>&lt;2 micron</v>
      </c>
      <c r="L4790">
        <v>0.1</v>
      </c>
      <c r="M4790">
        <v>3.15</v>
      </c>
      <c r="N4790">
        <v>104</v>
      </c>
      <c r="O4790">
        <v>110</v>
      </c>
      <c r="P4790">
        <v>0.25</v>
      </c>
      <c r="Q4790">
        <v>1</v>
      </c>
      <c r="R4790">
        <v>0.09</v>
      </c>
      <c r="S4790">
        <v>1</v>
      </c>
      <c r="T4790">
        <v>33</v>
      </c>
      <c r="U4790">
        <v>27</v>
      </c>
      <c r="V4790">
        <v>176</v>
      </c>
      <c r="W4790">
        <v>7.71</v>
      </c>
      <c r="X4790">
        <v>5</v>
      </c>
      <c r="Y4790">
        <v>0.5</v>
      </c>
      <c r="Z4790">
        <v>0.15</v>
      </c>
      <c r="AA4790">
        <v>10</v>
      </c>
      <c r="AB4790">
        <v>1.27</v>
      </c>
      <c r="AC4790">
        <v>2195</v>
      </c>
      <c r="AD4790">
        <v>0.5</v>
      </c>
      <c r="AE4790">
        <v>0.28000000000000003</v>
      </c>
      <c r="AF4790">
        <v>22</v>
      </c>
      <c r="AH4790">
        <v>56</v>
      </c>
      <c r="AI4790">
        <v>4</v>
      </c>
      <c r="AJ4790">
        <v>31</v>
      </c>
      <c r="AK4790">
        <v>14</v>
      </c>
      <c r="AL4790">
        <v>0.12</v>
      </c>
      <c r="AM4790">
        <v>5</v>
      </c>
      <c r="AN4790">
        <v>5</v>
      </c>
      <c r="AO4790">
        <v>81</v>
      </c>
      <c r="AP4790">
        <v>5</v>
      </c>
      <c r="AQ4790">
        <v>200</v>
      </c>
    </row>
    <row r="4791" spans="1:43" hidden="1" x14ac:dyDescent="0.25">
      <c r="A4791" t="s">
        <v>17897</v>
      </c>
      <c r="B4791" t="s">
        <v>17898</v>
      </c>
      <c r="C4791" s="1" t="str">
        <f t="shared" si="345"/>
        <v>21:0120</v>
      </c>
      <c r="D4791" s="1" t="str">
        <f t="shared" si="346"/>
        <v>21:0003</v>
      </c>
      <c r="E4791" t="s">
        <v>17899</v>
      </c>
      <c r="F4791" t="s">
        <v>17900</v>
      </c>
      <c r="H4791">
        <v>48.606152199999997</v>
      </c>
      <c r="I4791">
        <v>-56.930523100000002</v>
      </c>
      <c r="J4791" s="1" t="str">
        <f t="shared" si="348"/>
        <v>Till</v>
      </c>
      <c r="K4791" s="1" t="str">
        <f t="shared" si="347"/>
        <v>&lt;2 micron</v>
      </c>
      <c r="L4791">
        <v>0.1</v>
      </c>
      <c r="M4791">
        <v>6.76</v>
      </c>
      <c r="N4791">
        <v>42</v>
      </c>
      <c r="O4791">
        <v>100</v>
      </c>
      <c r="P4791">
        <v>0.25</v>
      </c>
      <c r="Q4791">
        <v>1</v>
      </c>
      <c r="R4791">
        <v>0.16</v>
      </c>
      <c r="S4791">
        <v>1</v>
      </c>
      <c r="T4791">
        <v>20</v>
      </c>
      <c r="U4791">
        <v>51</v>
      </c>
      <c r="V4791">
        <v>81</v>
      </c>
      <c r="W4791">
        <v>7.07</v>
      </c>
      <c r="X4791">
        <v>5</v>
      </c>
      <c r="Y4791">
        <v>0.5</v>
      </c>
      <c r="Z4791">
        <v>0.23</v>
      </c>
      <c r="AA4791">
        <v>10</v>
      </c>
      <c r="AB4791">
        <v>1.63</v>
      </c>
      <c r="AC4791">
        <v>445</v>
      </c>
      <c r="AD4791">
        <v>0.5</v>
      </c>
      <c r="AE4791">
        <v>0.99</v>
      </c>
      <c r="AF4791">
        <v>25</v>
      </c>
      <c r="AH4791">
        <v>36</v>
      </c>
      <c r="AI4791">
        <v>4</v>
      </c>
      <c r="AJ4791">
        <v>18</v>
      </c>
      <c r="AK4791">
        <v>16</v>
      </c>
      <c r="AL4791">
        <v>0.1</v>
      </c>
      <c r="AM4791">
        <v>5</v>
      </c>
      <c r="AN4791">
        <v>5</v>
      </c>
      <c r="AO4791">
        <v>147</v>
      </c>
      <c r="AP4791">
        <v>5</v>
      </c>
      <c r="AQ4791">
        <v>144</v>
      </c>
    </row>
    <row r="4792" spans="1:43" hidden="1" x14ac:dyDescent="0.25">
      <c r="A4792" t="s">
        <v>17901</v>
      </c>
      <c r="B4792" t="s">
        <v>17902</v>
      </c>
      <c r="C4792" s="1" t="str">
        <f t="shared" si="345"/>
        <v>21:0120</v>
      </c>
      <c r="D4792" s="1" t="str">
        <f t="shared" si="346"/>
        <v>21:0003</v>
      </c>
      <c r="E4792" t="s">
        <v>17903</v>
      </c>
      <c r="F4792" t="s">
        <v>17904</v>
      </c>
      <c r="H4792">
        <v>48.592661200000002</v>
      </c>
      <c r="I4792">
        <v>-56.931905200000003</v>
      </c>
      <c r="J4792" s="1" t="str">
        <f t="shared" si="348"/>
        <v>Till</v>
      </c>
      <c r="K4792" s="1" t="str">
        <f t="shared" si="347"/>
        <v>&lt;2 micron</v>
      </c>
      <c r="L4792">
        <v>0.1</v>
      </c>
      <c r="M4792">
        <v>5.15</v>
      </c>
      <c r="N4792">
        <v>126</v>
      </c>
      <c r="O4792">
        <v>210</v>
      </c>
      <c r="P4792">
        <v>0.25</v>
      </c>
      <c r="Q4792">
        <v>1</v>
      </c>
      <c r="R4792">
        <v>0.17</v>
      </c>
      <c r="S4792">
        <v>1.5</v>
      </c>
      <c r="T4792">
        <v>34</v>
      </c>
      <c r="U4792">
        <v>36</v>
      </c>
      <c r="V4792">
        <v>197</v>
      </c>
      <c r="W4792">
        <v>9.83</v>
      </c>
      <c r="X4792">
        <v>5</v>
      </c>
      <c r="Y4792">
        <v>0.5</v>
      </c>
      <c r="Z4792">
        <v>0.3</v>
      </c>
      <c r="AA4792">
        <v>10</v>
      </c>
      <c r="AB4792">
        <v>1.87</v>
      </c>
      <c r="AC4792">
        <v>2190</v>
      </c>
      <c r="AD4792">
        <v>2</v>
      </c>
      <c r="AE4792">
        <v>0.25</v>
      </c>
      <c r="AF4792">
        <v>31</v>
      </c>
      <c r="AH4792">
        <v>36</v>
      </c>
      <c r="AI4792">
        <v>1</v>
      </c>
      <c r="AJ4792">
        <v>34</v>
      </c>
      <c r="AK4792">
        <v>18</v>
      </c>
      <c r="AL4792">
        <v>0.15</v>
      </c>
      <c r="AM4792">
        <v>5</v>
      </c>
      <c r="AN4792">
        <v>5</v>
      </c>
      <c r="AO4792">
        <v>134</v>
      </c>
      <c r="AP4792">
        <v>5</v>
      </c>
      <c r="AQ4792">
        <v>450</v>
      </c>
    </row>
    <row r="4793" spans="1:43" hidden="1" x14ac:dyDescent="0.25">
      <c r="A4793" t="s">
        <v>17905</v>
      </c>
      <c r="B4793" t="s">
        <v>17906</v>
      </c>
      <c r="C4793" s="1" t="str">
        <f t="shared" si="345"/>
        <v>21:0120</v>
      </c>
      <c r="D4793" s="1" t="str">
        <f t="shared" si="346"/>
        <v>21:0003</v>
      </c>
      <c r="E4793" t="s">
        <v>17907</v>
      </c>
      <c r="F4793" t="s">
        <v>17908</v>
      </c>
      <c r="H4793">
        <v>48.601208200000002</v>
      </c>
      <c r="I4793">
        <v>-56.943421600000001</v>
      </c>
      <c r="J4793" s="1" t="str">
        <f t="shared" si="348"/>
        <v>Till</v>
      </c>
      <c r="K4793" s="1" t="str">
        <f t="shared" si="347"/>
        <v>&lt;2 micron</v>
      </c>
      <c r="L4793">
        <v>0.1</v>
      </c>
      <c r="M4793">
        <v>5.49</v>
      </c>
      <c r="N4793">
        <v>110</v>
      </c>
      <c r="O4793">
        <v>180</v>
      </c>
      <c r="P4793">
        <v>0.25</v>
      </c>
      <c r="Q4793">
        <v>1</v>
      </c>
      <c r="R4793">
        <v>0.17</v>
      </c>
      <c r="S4793">
        <v>0.5</v>
      </c>
      <c r="T4793">
        <v>28</v>
      </c>
      <c r="U4793">
        <v>44</v>
      </c>
      <c r="V4793">
        <v>205</v>
      </c>
      <c r="W4793">
        <v>9.65</v>
      </c>
      <c r="X4793">
        <v>5</v>
      </c>
      <c r="Y4793">
        <v>0.5</v>
      </c>
      <c r="Z4793">
        <v>0.32</v>
      </c>
      <c r="AA4793">
        <v>10</v>
      </c>
      <c r="AB4793">
        <v>2.19</v>
      </c>
      <c r="AC4793">
        <v>1505</v>
      </c>
      <c r="AD4793">
        <v>0.5</v>
      </c>
      <c r="AE4793">
        <v>0.27</v>
      </c>
      <c r="AF4793">
        <v>34</v>
      </c>
      <c r="AH4793">
        <v>46</v>
      </c>
      <c r="AI4793">
        <v>1</v>
      </c>
      <c r="AJ4793">
        <v>35</v>
      </c>
      <c r="AK4793">
        <v>20</v>
      </c>
      <c r="AL4793">
        <v>0.15</v>
      </c>
      <c r="AM4793">
        <v>5</v>
      </c>
      <c r="AN4793">
        <v>5</v>
      </c>
      <c r="AO4793">
        <v>148</v>
      </c>
      <c r="AP4793">
        <v>5</v>
      </c>
      <c r="AQ4793">
        <v>232</v>
      </c>
    </row>
    <row r="4794" spans="1:43" hidden="1" x14ac:dyDescent="0.25">
      <c r="A4794" t="s">
        <v>17909</v>
      </c>
      <c r="B4794" t="s">
        <v>17910</v>
      </c>
      <c r="C4794" s="1" t="str">
        <f t="shared" si="345"/>
        <v>21:0120</v>
      </c>
      <c r="D4794" s="1" t="str">
        <f t="shared" si="346"/>
        <v>21:0003</v>
      </c>
      <c r="E4794" t="s">
        <v>17911</v>
      </c>
      <c r="F4794" t="s">
        <v>17912</v>
      </c>
      <c r="H4794">
        <v>48.598061600000001</v>
      </c>
      <c r="I4794">
        <v>-56.962352899999999</v>
      </c>
      <c r="J4794" s="1" t="str">
        <f t="shared" si="348"/>
        <v>Till</v>
      </c>
      <c r="K4794" s="1" t="str">
        <f t="shared" si="347"/>
        <v>&lt;2 micron</v>
      </c>
      <c r="L4794">
        <v>0.1</v>
      </c>
      <c r="M4794">
        <v>4.2699999999999996</v>
      </c>
      <c r="N4794">
        <v>210</v>
      </c>
      <c r="O4794">
        <v>120</v>
      </c>
      <c r="P4794">
        <v>0.25</v>
      </c>
      <c r="Q4794">
        <v>4</v>
      </c>
      <c r="R4794">
        <v>0.19</v>
      </c>
      <c r="S4794">
        <v>1.5</v>
      </c>
      <c r="T4794">
        <v>44</v>
      </c>
      <c r="U4794">
        <v>42</v>
      </c>
      <c r="V4794">
        <v>261</v>
      </c>
      <c r="W4794">
        <v>11.2</v>
      </c>
      <c r="X4794">
        <v>5</v>
      </c>
      <c r="Y4794">
        <v>0.5</v>
      </c>
      <c r="Z4794">
        <v>0.18</v>
      </c>
      <c r="AA4794">
        <v>10</v>
      </c>
      <c r="AB4794">
        <v>1.63</v>
      </c>
      <c r="AC4794">
        <v>1340</v>
      </c>
      <c r="AD4794">
        <v>2</v>
      </c>
      <c r="AE4794">
        <v>0.27</v>
      </c>
      <c r="AF4794">
        <v>36</v>
      </c>
      <c r="AH4794">
        <v>62</v>
      </c>
      <c r="AI4794">
        <v>1</v>
      </c>
      <c r="AJ4794">
        <v>34</v>
      </c>
      <c r="AK4794">
        <v>17</v>
      </c>
      <c r="AL4794">
        <v>0.18</v>
      </c>
      <c r="AM4794">
        <v>5</v>
      </c>
      <c r="AN4794">
        <v>5</v>
      </c>
      <c r="AO4794">
        <v>129</v>
      </c>
      <c r="AP4794">
        <v>5</v>
      </c>
      <c r="AQ4794">
        <v>280</v>
      </c>
    </row>
    <row r="4795" spans="1:43" hidden="1" x14ac:dyDescent="0.25">
      <c r="A4795" t="s">
        <v>17913</v>
      </c>
      <c r="B4795" t="s">
        <v>17914</v>
      </c>
      <c r="C4795" s="1" t="str">
        <f t="shared" si="345"/>
        <v>21:0120</v>
      </c>
      <c r="D4795" s="1" t="str">
        <f t="shared" si="346"/>
        <v>21:0003</v>
      </c>
      <c r="E4795" t="s">
        <v>17915</v>
      </c>
      <c r="F4795" t="s">
        <v>17916</v>
      </c>
      <c r="H4795">
        <v>48.739898699999998</v>
      </c>
      <c r="I4795">
        <v>-56.640794499999998</v>
      </c>
      <c r="J4795" s="1" t="str">
        <f t="shared" si="348"/>
        <v>Till</v>
      </c>
      <c r="K4795" s="1" t="str">
        <f t="shared" si="347"/>
        <v>&lt;2 micron</v>
      </c>
      <c r="L4795">
        <v>0.1</v>
      </c>
      <c r="M4795">
        <v>9.0299999999999994</v>
      </c>
      <c r="N4795">
        <v>90</v>
      </c>
      <c r="O4795">
        <v>50</v>
      </c>
      <c r="P4795">
        <v>0.25</v>
      </c>
      <c r="Q4795">
        <v>1</v>
      </c>
      <c r="R4795">
        <v>0.03</v>
      </c>
      <c r="S4795">
        <v>0.25</v>
      </c>
      <c r="T4795">
        <v>20</v>
      </c>
      <c r="U4795">
        <v>56</v>
      </c>
      <c r="V4795">
        <v>46</v>
      </c>
      <c r="W4795">
        <v>6.69</v>
      </c>
      <c r="X4795">
        <v>5</v>
      </c>
      <c r="Y4795">
        <v>0.5</v>
      </c>
      <c r="Z4795">
        <v>0.06</v>
      </c>
      <c r="AA4795">
        <v>10</v>
      </c>
      <c r="AB4795">
        <v>0.2</v>
      </c>
      <c r="AC4795">
        <v>1275</v>
      </c>
      <c r="AD4795">
        <v>2</v>
      </c>
      <c r="AE4795">
        <v>1.07</v>
      </c>
      <c r="AF4795">
        <v>17</v>
      </c>
      <c r="AH4795">
        <v>36</v>
      </c>
      <c r="AI4795">
        <v>1</v>
      </c>
      <c r="AJ4795">
        <v>14</v>
      </c>
      <c r="AK4795">
        <v>2</v>
      </c>
      <c r="AL4795">
        <v>0.01</v>
      </c>
      <c r="AM4795">
        <v>5</v>
      </c>
      <c r="AN4795">
        <v>5</v>
      </c>
      <c r="AO4795">
        <v>76</v>
      </c>
      <c r="AP4795">
        <v>5</v>
      </c>
      <c r="AQ4795">
        <v>148</v>
      </c>
    </row>
    <row r="4796" spans="1:43" hidden="1" x14ac:dyDescent="0.25">
      <c r="A4796" t="s">
        <v>17917</v>
      </c>
      <c r="B4796" t="s">
        <v>17918</v>
      </c>
      <c r="C4796" s="1" t="str">
        <f t="shared" si="345"/>
        <v>21:0120</v>
      </c>
      <c r="D4796" s="1" t="str">
        <f t="shared" si="346"/>
        <v>21:0003</v>
      </c>
      <c r="E4796" t="s">
        <v>17919</v>
      </c>
      <c r="F4796" t="s">
        <v>17920</v>
      </c>
      <c r="H4796">
        <v>48.732914299999997</v>
      </c>
      <c r="I4796">
        <v>-56.650905799999997</v>
      </c>
      <c r="J4796" s="1" t="str">
        <f t="shared" si="348"/>
        <v>Till</v>
      </c>
      <c r="K4796" s="1" t="str">
        <f t="shared" si="347"/>
        <v>&lt;2 micron</v>
      </c>
      <c r="L4796">
        <v>0.1</v>
      </c>
      <c r="M4796">
        <v>5.65</v>
      </c>
      <c r="N4796">
        <v>108</v>
      </c>
      <c r="O4796">
        <v>150</v>
      </c>
      <c r="P4796">
        <v>0.25</v>
      </c>
      <c r="Q4796">
        <v>1</v>
      </c>
      <c r="R4796">
        <v>0.2</v>
      </c>
      <c r="S4796">
        <v>1</v>
      </c>
      <c r="T4796">
        <v>31</v>
      </c>
      <c r="U4796">
        <v>68</v>
      </c>
      <c r="V4796">
        <v>127</v>
      </c>
      <c r="W4796">
        <v>6.22</v>
      </c>
      <c r="X4796">
        <v>5</v>
      </c>
      <c r="Y4796">
        <v>0.5</v>
      </c>
      <c r="Z4796">
        <v>0.18</v>
      </c>
      <c r="AA4796">
        <v>20</v>
      </c>
      <c r="AB4796">
        <v>1.62</v>
      </c>
      <c r="AC4796">
        <v>1995</v>
      </c>
      <c r="AD4796">
        <v>1</v>
      </c>
      <c r="AE4796">
        <v>0.47</v>
      </c>
      <c r="AF4796">
        <v>66</v>
      </c>
      <c r="AH4796">
        <v>30</v>
      </c>
      <c r="AI4796">
        <v>1</v>
      </c>
      <c r="AJ4796">
        <v>20</v>
      </c>
      <c r="AK4796">
        <v>16</v>
      </c>
      <c r="AL4796">
        <v>0.19</v>
      </c>
      <c r="AM4796">
        <v>5</v>
      </c>
      <c r="AN4796">
        <v>5</v>
      </c>
      <c r="AO4796">
        <v>107</v>
      </c>
      <c r="AP4796">
        <v>5</v>
      </c>
      <c r="AQ4796">
        <v>164</v>
      </c>
    </row>
    <row r="4797" spans="1:43" hidden="1" x14ac:dyDescent="0.25">
      <c r="A4797" t="s">
        <v>17921</v>
      </c>
      <c r="B4797" t="s">
        <v>17922</v>
      </c>
      <c r="C4797" s="1" t="str">
        <f t="shared" si="345"/>
        <v>21:0120</v>
      </c>
      <c r="D4797" s="1" t="str">
        <f t="shared" si="346"/>
        <v>21:0003</v>
      </c>
      <c r="E4797" t="s">
        <v>17923</v>
      </c>
      <c r="F4797" t="s">
        <v>17924</v>
      </c>
      <c r="H4797">
        <v>48.720797699999999</v>
      </c>
      <c r="I4797">
        <v>-56.659418199999998</v>
      </c>
      <c r="J4797" s="1" t="str">
        <f t="shared" si="348"/>
        <v>Till</v>
      </c>
      <c r="K4797" s="1" t="str">
        <f t="shared" si="347"/>
        <v>&lt;2 micron</v>
      </c>
      <c r="L4797">
        <v>0.1</v>
      </c>
      <c r="M4797">
        <v>4.8899999999999997</v>
      </c>
      <c r="N4797">
        <v>76</v>
      </c>
      <c r="O4797">
        <v>140</v>
      </c>
      <c r="P4797">
        <v>0.25</v>
      </c>
      <c r="Q4797">
        <v>1</v>
      </c>
      <c r="R4797">
        <v>0.24</v>
      </c>
      <c r="S4797">
        <v>0.5</v>
      </c>
      <c r="T4797">
        <v>35</v>
      </c>
      <c r="U4797">
        <v>58</v>
      </c>
      <c r="V4797">
        <v>145</v>
      </c>
      <c r="W4797">
        <v>6.88</v>
      </c>
      <c r="X4797">
        <v>5</v>
      </c>
      <c r="Y4797">
        <v>0.5</v>
      </c>
      <c r="Z4797">
        <v>0.19</v>
      </c>
      <c r="AA4797">
        <v>20</v>
      </c>
      <c r="AB4797">
        <v>1.72</v>
      </c>
      <c r="AC4797">
        <v>2195</v>
      </c>
      <c r="AD4797">
        <v>0.5</v>
      </c>
      <c r="AE4797">
        <v>0.36</v>
      </c>
      <c r="AF4797">
        <v>56</v>
      </c>
      <c r="AH4797">
        <v>38</v>
      </c>
      <c r="AI4797">
        <v>1</v>
      </c>
      <c r="AJ4797">
        <v>31</v>
      </c>
      <c r="AK4797">
        <v>18</v>
      </c>
      <c r="AL4797">
        <v>0.18</v>
      </c>
      <c r="AM4797">
        <v>5</v>
      </c>
      <c r="AN4797">
        <v>5</v>
      </c>
      <c r="AO4797">
        <v>130</v>
      </c>
      <c r="AP4797">
        <v>5</v>
      </c>
      <c r="AQ4797">
        <v>168</v>
      </c>
    </row>
    <row r="4798" spans="1:43" hidden="1" x14ac:dyDescent="0.25">
      <c r="A4798" t="s">
        <v>17925</v>
      </c>
      <c r="B4798" t="s">
        <v>17926</v>
      </c>
      <c r="C4798" s="1" t="str">
        <f t="shared" si="345"/>
        <v>21:0120</v>
      </c>
      <c r="D4798" s="1" t="str">
        <f t="shared" si="346"/>
        <v>21:0003</v>
      </c>
      <c r="E4798" t="s">
        <v>17927</v>
      </c>
      <c r="F4798" t="s">
        <v>17928</v>
      </c>
      <c r="H4798">
        <v>48.723961000000003</v>
      </c>
      <c r="I4798">
        <v>-56.664562199999999</v>
      </c>
      <c r="J4798" s="1" t="str">
        <f t="shared" si="348"/>
        <v>Till</v>
      </c>
      <c r="K4798" s="1" t="str">
        <f t="shared" si="347"/>
        <v>&lt;2 micron</v>
      </c>
      <c r="L4798">
        <v>0.1</v>
      </c>
      <c r="M4798">
        <v>4.92</v>
      </c>
      <c r="N4798">
        <v>150</v>
      </c>
      <c r="O4798">
        <v>120</v>
      </c>
      <c r="P4798">
        <v>0.25</v>
      </c>
      <c r="Q4798">
        <v>1</v>
      </c>
      <c r="R4798">
        <v>0.35</v>
      </c>
      <c r="S4798">
        <v>1.5</v>
      </c>
      <c r="T4798">
        <v>55</v>
      </c>
      <c r="U4798">
        <v>58</v>
      </c>
      <c r="V4798">
        <v>264</v>
      </c>
      <c r="W4798">
        <v>7.43</v>
      </c>
      <c r="X4798">
        <v>5</v>
      </c>
      <c r="Y4798">
        <v>0.5</v>
      </c>
      <c r="Z4798">
        <v>0.21</v>
      </c>
      <c r="AA4798">
        <v>20</v>
      </c>
      <c r="AB4798">
        <v>1.68</v>
      </c>
      <c r="AC4798">
        <v>3025</v>
      </c>
      <c r="AD4798">
        <v>1</v>
      </c>
      <c r="AE4798">
        <v>0.59</v>
      </c>
      <c r="AF4798">
        <v>70</v>
      </c>
      <c r="AH4798">
        <v>72</v>
      </c>
      <c r="AI4798">
        <v>2</v>
      </c>
      <c r="AJ4798">
        <v>26</v>
      </c>
      <c r="AK4798">
        <v>22</v>
      </c>
      <c r="AL4798">
        <v>7.0000000000000007E-2</v>
      </c>
      <c r="AM4798">
        <v>5</v>
      </c>
      <c r="AN4798">
        <v>5</v>
      </c>
      <c r="AO4798">
        <v>116</v>
      </c>
      <c r="AP4798">
        <v>5</v>
      </c>
      <c r="AQ4798">
        <v>258</v>
      </c>
    </row>
    <row r="4799" spans="1:43" hidden="1" x14ac:dyDescent="0.25">
      <c r="A4799" t="s">
        <v>17929</v>
      </c>
      <c r="B4799" t="s">
        <v>17930</v>
      </c>
      <c r="C4799" s="1" t="str">
        <f t="shared" si="345"/>
        <v>21:0120</v>
      </c>
      <c r="D4799" s="1" t="str">
        <f t="shared" si="346"/>
        <v>21:0003</v>
      </c>
      <c r="E4799" t="s">
        <v>17931</v>
      </c>
      <c r="F4799" t="s">
        <v>17932</v>
      </c>
      <c r="H4799">
        <v>48.637474400000002</v>
      </c>
      <c r="I4799">
        <v>-56.526703900000001</v>
      </c>
      <c r="J4799" s="1" t="str">
        <f t="shared" si="348"/>
        <v>Till</v>
      </c>
      <c r="K4799" s="1" t="str">
        <f t="shared" si="347"/>
        <v>&lt;2 micron</v>
      </c>
      <c r="L4799">
        <v>0.1</v>
      </c>
      <c r="M4799">
        <v>4.5999999999999996</v>
      </c>
      <c r="N4799">
        <v>78</v>
      </c>
      <c r="O4799">
        <v>90</v>
      </c>
      <c r="P4799">
        <v>0.25</v>
      </c>
      <c r="Q4799">
        <v>1</v>
      </c>
      <c r="R4799">
        <v>0.25</v>
      </c>
      <c r="S4799">
        <v>2.5</v>
      </c>
      <c r="T4799">
        <v>71</v>
      </c>
      <c r="U4799">
        <v>32</v>
      </c>
      <c r="V4799">
        <v>226</v>
      </c>
      <c r="W4799">
        <v>8.7200000000000006</v>
      </c>
      <c r="X4799">
        <v>5</v>
      </c>
      <c r="Y4799">
        <v>0.5</v>
      </c>
      <c r="Z4799">
        <v>0.25</v>
      </c>
      <c r="AA4799">
        <v>20</v>
      </c>
      <c r="AB4799">
        <v>1.27</v>
      </c>
      <c r="AC4799">
        <v>3905</v>
      </c>
      <c r="AD4799">
        <v>6</v>
      </c>
      <c r="AE4799">
        <v>0.54</v>
      </c>
      <c r="AF4799">
        <v>74</v>
      </c>
      <c r="AH4799">
        <v>64</v>
      </c>
      <c r="AI4799">
        <v>1</v>
      </c>
      <c r="AJ4799">
        <v>25</v>
      </c>
      <c r="AK4799">
        <v>20</v>
      </c>
      <c r="AL4799">
        <v>7.0000000000000007E-2</v>
      </c>
      <c r="AM4799">
        <v>5</v>
      </c>
      <c r="AN4799">
        <v>5</v>
      </c>
      <c r="AO4799">
        <v>102</v>
      </c>
      <c r="AP4799">
        <v>5</v>
      </c>
      <c r="AQ4799">
        <v>252</v>
      </c>
    </row>
    <row r="4800" spans="1:43" hidden="1" x14ac:dyDescent="0.25">
      <c r="A4800" t="s">
        <v>17933</v>
      </c>
      <c r="B4800" t="s">
        <v>17934</v>
      </c>
      <c r="C4800" s="1" t="str">
        <f t="shared" si="345"/>
        <v>21:0120</v>
      </c>
      <c r="D4800" s="1" t="str">
        <f t="shared" si="346"/>
        <v>21:0003</v>
      </c>
      <c r="E4800" t="s">
        <v>17935</v>
      </c>
      <c r="F4800" t="s">
        <v>17936</v>
      </c>
      <c r="H4800">
        <v>48.6300867</v>
      </c>
      <c r="I4800">
        <v>-56.524059399999999</v>
      </c>
      <c r="J4800" s="1" t="str">
        <f t="shared" si="348"/>
        <v>Till</v>
      </c>
      <c r="K4800" s="1" t="str">
        <f t="shared" si="347"/>
        <v>&lt;2 micron</v>
      </c>
      <c r="L4800">
        <v>0.1</v>
      </c>
      <c r="M4800">
        <v>5.34</v>
      </c>
      <c r="N4800">
        <v>48</v>
      </c>
      <c r="O4800">
        <v>110</v>
      </c>
      <c r="P4800">
        <v>0.25</v>
      </c>
      <c r="Q4800">
        <v>1</v>
      </c>
      <c r="R4800">
        <v>0.2</v>
      </c>
      <c r="S4800">
        <v>1</v>
      </c>
      <c r="T4800">
        <v>36</v>
      </c>
      <c r="U4800">
        <v>46</v>
      </c>
      <c r="V4800">
        <v>173</v>
      </c>
      <c r="W4800">
        <v>7.47</v>
      </c>
      <c r="X4800">
        <v>5</v>
      </c>
      <c r="Y4800">
        <v>0.5</v>
      </c>
      <c r="Z4800">
        <v>0.31</v>
      </c>
      <c r="AA4800">
        <v>20</v>
      </c>
      <c r="AB4800">
        <v>1.69</v>
      </c>
      <c r="AC4800">
        <v>2285</v>
      </c>
      <c r="AD4800">
        <v>4</v>
      </c>
      <c r="AE4800">
        <v>0.33</v>
      </c>
      <c r="AF4800">
        <v>61</v>
      </c>
      <c r="AH4800">
        <v>30</v>
      </c>
      <c r="AI4800">
        <v>2</v>
      </c>
      <c r="AJ4800">
        <v>22</v>
      </c>
      <c r="AK4800">
        <v>17</v>
      </c>
      <c r="AL4800">
        <v>0.15</v>
      </c>
      <c r="AM4800">
        <v>5</v>
      </c>
      <c r="AN4800">
        <v>5</v>
      </c>
      <c r="AO4800">
        <v>114</v>
      </c>
      <c r="AP4800">
        <v>5</v>
      </c>
      <c r="AQ4800">
        <v>186</v>
      </c>
    </row>
    <row r="4801" spans="1:43" hidden="1" x14ac:dyDescent="0.25">
      <c r="A4801" t="s">
        <v>17937</v>
      </c>
      <c r="B4801" t="s">
        <v>17938</v>
      </c>
      <c r="C4801" s="1" t="str">
        <f t="shared" si="345"/>
        <v>21:0120</v>
      </c>
      <c r="D4801" s="1" t="str">
        <f t="shared" si="346"/>
        <v>21:0003</v>
      </c>
      <c r="E4801" t="s">
        <v>17939</v>
      </c>
      <c r="F4801" t="s">
        <v>17940</v>
      </c>
      <c r="H4801">
        <v>48.6234295</v>
      </c>
      <c r="I4801">
        <v>-56.523986499999999</v>
      </c>
      <c r="J4801" s="1" t="str">
        <f t="shared" si="348"/>
        <v>Till</v>
      </c>
      <c r="K4801" s="1" t="str">
        <f t="shared" si="347"/>
        <v>&lt;2 micron</v>
      </c>
      <c r="L4801">
        <v>0.1</v>
      </c>
      <c r="M4801">
        <v>5.49</v>
      </c>
      <c r="N4801">
        <v>92</v>
      </c>
      <c r="O4801">
        <v>140</v>
      </c>
      <c r="P4801">
        <v>0.25</v>
      </c>
      <c r="Q4801">
        <v>1</v>
      </c>
      <c r="R4801">
        <v>0.16</v>
      </c>
      <c r="S4801">
        <v>0.5</v>
      </c>
      <c r="T4801">
        <v>45</v>
      </c>
      <c r="U4801">
        <v>52</v>
      </c>
      <c r="V4801">
        <v>222</v>
      </c>
      <c r="W4801">
        <v>8.16</v>
      </c>
      <c r="X4801">
        <v>5</v>
      </c>
      <c r="Y4801">
        <v>0.5</v>
      </c>
      <c r="Z4801">
        <v>0.31</v>
      </c>
      <c r="AA4801">
        <v>20</v>
      </c>
      <c r="AB4801">
        <v>1.95</v>
      </c>
      <c r="AC4801">
        <v>2505</v>
      </c>
      <c r="AD4801">
        <v>2</v>
      </c>
      <c r="AE4801">
        <v>0.28000000000000003</v>
      </c>
      <c r="AF4801">
        <v>67</v>
      </c>
      <c r="AH4801">
        <v>32</v>
      </c>
      <c r="AI4801">
        <v>1</v>
      </c>
      <c r="AJ4801">
        <v>27</v>
      </c>
      <c r="AK4801">
        <v>14</v>
      </c>
      <c r="AL4801">
        <v>0.21</v>
      </c>
      <c r="AM4801">
        <v>5</v>
      </c>
      <c r="AN4801">
        <v>5</v>
      </c>
      <c r="AO4801">
        <v>127</v>
      </c>
      <c r="AP4801">
        <v>5</v>
      </c>
      <c r="AQ4801">
        <v>234</v>
      </c>
    </row>
    <row r="4802" spans="1:43" hidden="1" x14ac:dyDescent="0.25">
      <c r="A4802" t="s">
        <v>17941</v>
      </c>
      <c r="B4802" t="s">
        <v>17942</v>
      </c>
      <c r="C4802" s="1" t="str">
        <f t="shared" si="345"/>
        <v>21:0120</v>
      </c>
      <c r="D4802" s="1" t="str">
        <f t="shared" si="346"/>
        <v>21:0003</v>
      </c>
      <c r="E4802" t="s">
        <v>17943</v>
      </c>
      <c r="F4802" t="s">
        <v>17944</v>
      </c>
      <c r="H4802">
        <v>48.614578100000003</v>
      </c>
      <c r="I4802">
        <v>-56.515660099999998</v>
      </c>
      <c r="J4802" s="1" t="str">
        <f t="shared" si="348"/>
        <v>Till</v>
      </c>
      <c r="K4802" s="1" t="str">
        <f t="shared" si="347"/>
        <v>&lt;2 micron</v>
      </c>
      <c r="L4802">
        <v>0.1</v>
      </c>
      <c r="M4802">
        <v>5.38</v>
      </c>
      <c r="N4802">
        <v>70</v>
      </c>
      <c r="O4802">
        <v>100</v>
      </c>
      <c r="P4802">
        <v>0.25</v>
      </c>
      <c r="Q4802">
        <v>1</v>
      </c>
      <c r="R4802">
        <v>0.15</v>
      </c>
      <c r="S4802">
        <v>1</v>
      </c>
      <c r="T4802">
        <v>31</v>
      </c>
      <c r="U4802">
        <v>62</v>
      </c>
      <c r="V4802">
        <v>191</v>
      </c>
      <c r="W4802">
        <v>8.06</v>
      </c>
      <c r="X4802">
        <v>5</v>
      </c>
      <c r="Y4802">
        <v>0.5</v>
      </c>
      <c r="Z4802">
        <v>0.26</v>
      </c>
      <c r="AA4802">
        <v>20</v>
      </c>
      <c r="AB4802">
        <v>1.98</v>
      </c>
      <c r="AC4802">
        <v>2190</v>
      </c>
      <c r="AD4802">
        <v>3</v>
      </c>
      <c r="AE4802">
        <v>0.33</v>
      </c>
      <c r="AF4802">
        <v>47</v>
      </c>
      <c r="AH4802">
        <v>48</v>
      </c>
      <c r="AI4802">
        <v>1</v>
      </c>
      <c r="AJ4802">
        <v>23</v>
      </c>
      <c r="AK4802">
        <v>13</v>
      </c>
      <c r="AL4802">
        <v>0.17</v>
      </c>
      <c r="AM4802">
        <v>5</v>
      </c>
      <c r="AN4802">
        <v>5</v>
      </c>
      <c r="AO4802">
        <v>125</v>
      </c>
      <c r="AP4802">
        <v>5</v>
      </c>
      <c r="AQ4802">
        <v>254</v>
      </c>
    </row>
    <row r="4803" spans="1:43" hidden="1" x14ac:dyDescent="0.25">
      <c r="A4803" t="s">
        <v>17945</v>
      </c>
      <c r="B4803" t="s">
        <v>17946</v>
      </c>
      <c r="C4803" s="1" t="str">
        <f t="shared" si="345"/>
        <v>21:0120</v>
      </c>
      <c r="D4803" s="1" t="str">
        <f t="shared" si="346"/>
        <v>21:0003</v>
      </c>
      <c r="E4803" t="s">
        <v>17947</v>
      </c>
      <c r="F4803" t="s">
        <v>17948</v>
      </c>
      <c r="H4803">
        <v>48.607671199999999</v>
      </c>
      <c r="I4803">
        <v>-56.542037299999997</v>
      </c>
      <c r="J4803" s="1" t="str">
        <f t="shared" si="348"/>
        <v>Till</v>
      </c>
      <c r="K4803" s="1" t="str">
        <f t="shared" si="347"/>
        <v>&lt;2 micron</v>
      </c>
      <c r="L4803">
        <v>0.2</v>
      </c>
      <c r="M4803">
        <v>4.42</v>
      </c>
      <c r="N4803">
        <v>46</v>
      </c>
      <c r="O4803">
        <v>90</v>
      </c>
      <c r="P4803">
        <v>0.25</v>
      </c>
      <c r="Q4803">
        <v>1</v>
      </c>
      <c r="R4803">
        <v>0.24</v>
      </c>
      <c r="S4803">
        <v>1</v>
      </c>
      <c r="T4803">
        <v>32</v>
      </c>
      <c r="U4803">
        <v>48</v>
      </c>
      <c r="V4803">
        <v>142</v>
      </c>
      <c r="W4803">
        <v>7.8</v>
      </c>
      <c r="X4803">
        <v>5</v>
      </c>
      <c r="Y4803">
        <v>0.5</v>
      </c>
      <c r="Z4803">
        <v>0.37</v>
      </c>
      <c r="AA4803">
        <v>10</v>
      </c>
      <c r="AB4803">
        <v>1.64</v>
      </c>
      <c r="AC4803">
        <v>1165</v>
      </c>
      <c r="AD4803">
        <v>2</v>
      </c>
      <c r="AE4803">
        <v>0.47</v>
      </c>
      <c r="AF4803">
        <v>59</v>
      </c>
      <c r="AH4803">
        <v>18</v>
      </c>
      <c r="AI4803">
        <v>1</v>
      </c>
      <c r="AJ4803">
        <v>20</v>
      </c>
      <c r="AK4803">
        <v>17</v>
      </c>
      <c r="AL4803">
        <v>0.1</v>
      </c>
      <c r="AM4803">
        <v>5</v>
      </c>
      <c r="AN4803">
        <v>5</v>
      </c>
      <c r="AO4803">
        <v>118</v>
      </c>
      <c r="AP4803">
        <v>5</v>
      </c>
      <c r="AQ4803">
        <v>188</v>
      </c>
    </row>
    <row r="4804" spans="1:43" hidden="1" x14ac:dyDescent="0.25">
      <c r="A4804" t="s">
        <v>17949</v>
      </c>
      <c r="B4804" t="s">
        <v>17950</v>
      </c>
      <c r="C4804" s="1" t="str">
        <f t="shared" si="345"/>
        <v>21:0120</v>
      </c>
      <c r="D4804" s="1" t="str">
        <f t="shared" si="346"/>
        <v>21:0003</v>
      </c>
      <c r="E4804" t="s">
        <v>17951</v>
      </c>
      <c r="F4804" t="s">
        <v>17952</v>
      </c>
      <c r="H4804">
        <v>48.602915699999997</v>
      </c>
      <c r="I4804">
        <v>-56.5679813</v>
      </c>
      <c r="J4804" s="1" t="str">
        <f t="shared" si="348"/>
        <v>Till</v>
      </c>
      <c r="K4804" s="1" t="str">
        <f t="shared" si="347"/>
        <v>&lt;2 micron</v>
      </c>
      <c r="L4804">
        <v>0.1</v>
      </c>
      <c r="M4804">
        <v>5.2</v>
      </c>
      <c r="N4804">
        <v>76</v>
      </c>
      <c r="O4804">
        <v>100</v>
      </c>
      <c r="P4804">
        <v>0.25</v>
      </c>
      <c r="Q4804">
        <v>1</v>
      </c>
      <c r="R4804">
        <v>0.32</v>
      </c>
      <c r="S4804">
        <v>2</v>
      </c>
      <c r="T4804">
        <v>47</v>
      </c>
      <c r="U4804">
        <v>44</v>
      </c>
      <c r="V4804">
        <v>216</v>
      </c>
      <c r="W4804">
        <v>8.27</v>
      </c>
      <c r="X4804">
        <v>5</v>
      </c>
      <c r="Y4804">
        <v>0.5</v>
      </c>
      <c r="Z4804">
        <v>0.27</v>
      </c>
      <c r="AA4804">
        <v>20</v>
      </c>
      <c r="AB4804">
        <v>1.85</v>
      </c>
      <c r="AC4804">
        <v>2555</v>
      </c>
      <c r="AD4804">
        <v>3</v>
      </c>
      <c r="AE4804">
        <v>0.28999999999999998</v>
      </c>
      <c r="AF4804">
        <v>59</v>
      </c>
      <c r="AH4804">
        <v>34</v>
      </c>
      <c r="AI4804">
        <v>1</v>
      </c>
      <c r="AJ4804">
        <v>26</v>
      </c>
      <c r="AK4804">
        <v>20</v>
      </c>
      <c r="AL4804">
        <v>0.18</v>
      </c>
      <c r="AM4804">
        <v>5</v>
      </c>
      <c r="AN4804">
        <v>5</v>
      </c>
      <c r="AO4804">
        <v>125</v>
      </c>
      <c r="AP4804">
        <v>5</v>
      </c>
      <c r="AQ4804">
        <v>196</v>
      </c>
    </row>
    <row r="4805" spans="1:43" hidden="1" x14ac:dyDescent="0.25">
      <c r="A4805" t="s">
        <v>17953</v>
      </c>
      <c r="B4805" t="s">
        <v>17954</v>
      </c>
      <c r="C4805" s="1" t="str">
        <f t="shared" si="345"/>
        <v>21:0120</v>
      </c>
      <c r="D4805" s="1" t="str">
        <f t="shared" si="346"/>
        <v>21:0003</v>
      </c>
      <c r="E4805" t="s">
        <v>17955</v>
      </c>
      <c r="F4805" t="s">
        <v>17956</v>
      </c>
      <c r="H4805">
        <v>48.626311399999999</v>
      </c>
      <c r="I4805">
        <v>-56.524773400000001</v>
      </c>
      <c r="J4805" s="1" t="str">
        <f t="shared" si="348"/>
        <v>Till</v>
      </c>
      <c r="K4805" s="1" t="str">
        <f t="shared" si="347"/>
        <v>&lt;2 micron</v>
      </c>
      <c r="L4805">
        <v>0.1</v>
      </c>
      <c r="M4805">
        <v>5.28</v>
      </c>
      <c r="N4805">
        <v>62</v>
      </c>
      <c r="O4805">
        <v>130</v>
      </c>
      <c r="P4805">
        <v>0.25</v>
      </c>
      <c r="Q4805">
        <v>1</v>
      </c>
      <c r="R4805">
        <v>0.2</v>
      </c>
      <c r="S4805">
        <v>1.5</v>
      </c>
      <c r="T4805">
        <v>42</v>
      </c>
      <c r="U4805">
        <v>45</v>
      </c>
      <c r="V4805">
        <v>159</v>
      </c>
      <c r="W4805">
        <v>8.16</v>
      </c>
      <c r="X4805">
        <v>5</v>
      </c>
      <c r="Y4805">
        <v>0.5</v>
      </c>
      <c r="Z4805">
        <v>0.38</v>
      </c>
      <c r="AA4805">
        <v>20</v>
      </c>
      <c r="AB4805">
        <v>1.79</v>
      </c>
      <c r="AC4805">
        <v>2330</v>
      </c>
      <c r="AD4805">
        <v>1</v>
      </c>
      <c r="AE4805">
        <v>0.27</v>
      </c>
      <c r="AF4805">
        <v>61</v>
      </c>
      <c r="AH4805">
        <v>26</v>
      </c>
      <c r="AI4805">
        <v>1</v>
      </c>
      <c r="AJ4805">
        <v>22</v>
      </c>
      <c r="AK4805">
        <v>17</v>
      </c>
      <c r="AL4805">
        <v>0.19</v>
      </c>
      <c r="AM4805">
        <v>5</v>
      </c>
      <c r="AN4805">
        <v>5</v>
      </c>
      <c r="AO4805">
        <v>136</v>
      </c>
      <c r="AP4805">
        <v>5</v>
      </c>
      <c r="AQ4805">
        <v>196</v>
      </c>
    </row>
    <row r="4806" spans="1:43" hidden="1" x14ac:dyDescent="0.25">
      <c r="A4806" t="s">
        <v>17957</v>
      </c>
      <c r="B4806" t="s">
        <v>17958</v>
      </c>
      <c r="C4806" s="1" t="str">
        <f t="shared" si="345"/>
        <v>21:0120</v>
      </c>
      <c r="D4806" s="1" t="str">
        <f t="shared" si="346"/>
        <v>21:0003</v>
      </c>
      <c r="E4806" t="s">
        <v>17959</v>
      </c>
      <c r="F4806" t="s">
        <v>17960</v>
      </c>
      <c r="H4806">
        <v>48.5786637</v>
      </c>
      <c r="I4806">
        <v>-56.657120200000001</v>
      </c>
      <c r="J4806" s="1" t="str">
        <f t="shared" si="348"/>
        <v>Till</v>
      </c>
      <c r="K4806" s="1" t="str">
        <f t="shared" si="347"/>
        <v>&lt;2 micron</v>
      </c>
      <c r="L4806">
        <v>0.1</v>
      </c>
      <c r="M4806">
        <v>4.84</v>
      </c>
      <c r="N4806">
        <v>70</v>
      </c>
      <c r="O4806">
        <v>90</v>
      </c>
      <c r="P4806">
        <v>0.25</v>
      </c>
      <c r="Q4806">
        <v>1</v>
      </c>
      <c r="R4806">
        <v>0.34</v>
      </c>
      <c r="S4806">
        <v>1</v>
      </c>
      <c r="T4806">
        <v>25</v>
      </c>
      <c r="U4806">
        <v>48</v>
      </c>
      <c r="V4806">
        <v>172</v>
      </c>
      <c r="W4806">
        <v>7.34</v>
      </c>
      <c r="X4806">
        <v>5</v>
      </c>
      <c r="Y4806">
        <v>0.5</v>
      </c>
      <c r="Z4806">
        <v>0.34</v>
      </c>
      <c r="AA4806">
        <v>10</v>
      </c>
      <c r="AB4806">
        <v>1.77</v>
      </c>
      <c r="AC4806">
        <v>1545</v>
      </c>
      <c r="AD4806">
        <v>2</v>
      </c>
      <c r="AE4806">
        <v>0.51</v>
      </c>
      <c r="AF4806">
        <v>58</v>
      </c>
      <c r="AH4806">
        <v>16</v>
      </c>
      <c r="AI4806">
        <v>1</v>
      </c>
      <c r="AJ4806">
        <v>19</v>
      </c>
      <c r="AK4806">
        <v>22</v>
      </c>
      <c r="AL4806">
        <v>0.08</v>
      </c>
      <c r="AM4806">
        <v>5</v>
      </c>
      <c r="AN4806">
        <v>5</v>
      </c>
      <c r="AO4806">
        <v>121</v>
      </c>
      <c r="AP4806">
        <v>5</v>
      </c>
      <c r="AQ4806">
        <v>318</v>
      </c>
    </row>
    <row r="4807" spans="1:43" hidden="1" x14ac:dyDescent="0.25">
      <c r="A4807" t="s">
        <v>17961</v>
      </c>
      <c r="B4807" t="s">
        <v>17962</v>
      </c>
      <c r="C4807" s="1" t="str">
        <f t="shared" si="345"/>
        <v>21:0120</v>
      </c>
      <c r="D4807" s="1" t="str">
        <f t="shared" si="346"/>
        <v>21:0003</v>
      </c>
      <c r="E4807" t="s">
        <v>17963</v>
      </c>
      <c r="F4807" t="s">
        <v>17964</v>
      </c>
      <c r="H4807">
        <v>48.5732012</v>
      </c>
      <c r="I4807">
        <v>-56.665427100000002</v>
      </c>
      <c r="J4807" s="1" t="str">
        <f t="shared" si="348"/>
        <v>Till</v>
      </c>
      <c r="K4807" s="1" t="str">
        <f t="shared" si="347"/>
        <v>&lt;2 micron</v>
      </c>
      <c r="L4807">
        <v>0.1</v>
      </c>
      <c r="M4807">
        <v>5.35</v>
      </c>
      <c r="N4807">
        <v>58</v>
      </c>
      <c r="O4807">
        <v>140</v>
      </c>
      <c r="P4807">
        <v>0.25</v>
      </c>
      <c r="Q4807">
        <v>1</v>
      </c>
      <c r="R4807">
        <v>0.18</v>
      </c>
      <c r="S4807">
        <v>1.5</v>
      </c>
      <c r="T4807">
        <v>35</v>
      </c>
      <c r="U4807">
        <v>52</v>
      </c>
      <c r="V4807">
        <v>160</v>
      </c>
      <c r="W4807">
        <v>7.11</v>
      </c>
      <c r="X4807">
        <v>5</v>
      </c>
      <c r="Y4807">
        <v>0.5</v>
      </c>
      <c r="Z4807">
        <v>0.31</v>
      </c>
      <c r="AA4807">
        <v>20</v>
      </c>
      <c r="AB4807">
        <v>1.68</v>
      </c>
      <c r="AC4807">
        <v>2215</v>
      </c>
      <c r="AD4807">
        <v>3</v>
      </c>
      <c r="AE4807">
        <v>0.42</v>
      </c>
      <c r="AF4807">
        <v>57</v>
      </c>
      <c r="AH4807">
        <v>38</v>
      </c>
      <c r="AI4807">
        <v>1</v>
      </c>
      <c r="AJ4807">
        <v>20</v>
      </c>
      <c r="AK4807">
        <v>16</v>
      </c>
      <c r="AL4807">
        <v>0.17</v>
      </c>
      <c r="AM4807">
        <v>5</v>
      </c>
      <c r="AN4807">
        <v>5</v>
      </c>
      <c r="AO4807">
        <v>108</v>
      </c>
      <c r="AP4807">
        <v>5</v>
      </c>
      <c r="AQ4807">
        <v>202</v>
      </c>
    </row>
    <row r="4808" spans="1:43" hidden="1" x14ac:dyDescent="0.25">
      <c r="A4808" t="s">
        <v>17965</v>
      </c>
      <c r="B4808" t="s">
        <v>17966</v>
      </c>
      <c r="C4808" s="1" t="str">
        <f t="shared" si="345"/>
        <v>21:0120</v>
      </c>
      <c r="D4808" s="1" t="str">
        <f t="shared" si="346"/>
        <v>21:0003</v>
      </c>
      <c r="E4808" t="s">
        <v>17967</v>
      </c>
      <c r="F4808" t="s">
        <v>17968</v>
      </c>
      <c r="H4808">
        <v>48.567862400000003</v>
      </c>
      <c r="I4808">
        <v>-56.685389399999998</v>
      </c>
      <c r="J4808" s="1" t="str">
        <f t="shared" si="348"/>
        <v>Till</v>
      </c>
      <c r="K4808" s="1" t="str">
        <f t="shared" si="347"/>
        <v>&lt;2 micron</v>
      </c>
      <c r="L4808">
        <v>0.1</v>
      </c>
      <c r="M4808">
        <v>5.8</v>
      </c>
      <c r="N4808">
        <v>64</v>
      </c>
      <c r="O4808">
        <v>160</v>
      </c>
      <c r="P4808">
        <v>0.25</v>
      </c>
      <c r="Q4808">
        <v>1</v>
      </c>
      <c r="R4808">
        <v>0.18</v>
      </c>
      <c r="S4808">
        <v>1.5</v>
      </c>
      <c r="T4808">
        <v>38</v>
      </c>
      <c r="U4808">
        <v>46</v>
      </c>
      <c r="V4808">
        <v>183</v>
      </c>
      <c r="W4808">
        <v>6.96</v>
      </c>
      <c r="X4808">
        <v>5</v>
      </c>
      <c r="Y4808">
        <v>0.5</v>
      </c>
      <c r="Z4808">
        <v>0.37</v>
      </c>
      <c r="AA4808">
        <v>10</v>
      </c>
      <c r="AB4808">
        <v>1.56</v>
      </c>
      <c r="AC4808">
        <v>2305</v>
      </c>
      <c r="AD4808">
        <v>4</v>
      </c>
      <c r="AE4808">
        <v>0.84</v>
      </c>
      <c r="AF4808">
        <v>66</v>
      </c>
      <c r="AH4808">
        <v>48</v>
      </c>
      <c r="AI4808">
        <v>1</v>
      </c>
      <c r="AJ4808">
        <v>16</v>
      </c>
      <c r="AK4808">
        <v>16</v>
      </c>
      <c r="AL4808">
        <v>0.11</v>
      </c>
      <c r="AM4808">
        <v>5</v>
      </c>
      <c r="AN4808">
        <v>5</v>
      </c>
      <c r="AO4808">
        <v>95</v>
      </c>
      <c r="AP4808">
        <v>5</v>
      </c>
      <c r="AQ4808">
        <v>322</v>
      </c>
    </row>
    <row r="4809" spans="1:43" hidden="1" x14ac:dyDescent="0.25">
      <c r="A4809" t="s">
        <v>17969</v>
      </c>
      <c r="B4809" t="s">
        <v>17970</v>
      </c>
      <c r="C4809" s="1" t="str">
        <f t="shared" si="345"/>
        <v>21:0120</v>
      </c>
      <c r="D4809" s="1" t="str">
        <f t="shared" si="346"/>
        <v>21:0003</v>
      </c>
      <c r="E4809" t="s">
        <v>17971</v>
      </c>
      <c r="F4809" t="s">
        <v>17972</v>
      </c>
      <c r="H4809">
        <v>48.558720600000001</v>
      </c>
      <c r="I4809">
        <v>-56.697644799999999</v>
      </c>
      <c r="J4809" s="1" t="str">
        <f t="shared" si="348"/>
        <v>Till</v>
      </c>
      <c r="K4809" s="1" t="str">
        <f t="shared" si="347"/>
        <v>&lt;2 micron</v>
      </c>
      <c r="L4809">
        <v>0.1</v>
      </c>
      <c r="M4809">
        <v>4.7699999999999996</v>
      </c>
      <c r="N4809">
        <v>58</v>
      </c>
      <c r="O4809">
        <v>110</v>
      </c>
      <c r="P4809">
        <v>0.25</v>
      </c>
      <c r="Q4809">
        <v>1</v>
      </c>
      <c r="R4809">
        <v>0.14000000000000001</v>
      </c>
      <c r="S4809">
        <v>1</v>
      </c>
      <c r="T4809">
        <v>30</v>
      </c>
      <c r="U4809">
        <v>46</v>
      </c>
      <c r="V4809">
        <v>149</v>
      </c>
      <c r="W4809">
        <v>7.14</v>
      </c>
      <c r="X4809">
        <v>5</v>
      </c>
      <c r="Y4809">
        <v>0.5</v>
      </c>
      <c r="Z4809">
        <v>0.22</v>
      </c>
      <c r="AA4809">
        <v>20</v>
      </c>
      <c r="AB4809">
        <v>1.73</v>
      </c>
      <c r="AC4809">
        <v>2100</v>
      </c>
      <c r="AD4809">
        <v>2</v>
      </c>
      <c r="AE4809">
        <v>0.24</v>
      </c>
      <c r="AF4809">
        <v>47</v>
      </c>
      <c r="AH4809">
        <v>30</v>
      </c>
      <c r="AI4809">
        <v>2</v>
      </c>
      <c r="AJ4809">
        <v>18</v>
      </c>
      <c r="AK4809">
        <v>12</v>
      </c>
      <c r="AL4809">
        <v>0.13</v>
      </c>
      <c r="AM4809">
        <v>5</v>
      </c>
      <c r="AN4809">
        <v>5</v>
      </c>
      <c r="AO4809">
        <v>101</v>
      </c>
      <c r="AP4809">
        <v>5</v>
      </c>
      <c r="AQ4809">
        <v>150</v>
      </c>
    </row>
    <row r="4810" spans="1:43" hidden="1" x14ac:dyDescent="0.25">
      <c r="A4810" t="s">
        <v>17973</v>
      </c>
      <c r="B4810" t="s">
        <v>17974</v>
      </c>
      <c r="C4810" s="1" t="str">
        <f t="shared" si="345"/>
        <v>21:0120</v>
      </c>
      <c r="D4810" s="1" t="str">
        <f t="shared" si="346"/>
        <v>21:0003</v>
      </c>
      <c r="E4810" t="s">
        <v>17975</v>
      </c>
      <c r="F4810" t="s">
        <v>17976</v>
      </c>
      <c r="H4810">
        <v>48.554531599999997</v>
      </c>
      <c r="I4810">
        <v>-56.712306099999999</v>
      </c>
      <c r="J4810" s="1" t="str">
        <f t="shared" si="348"/>
        <v>Till</v>
      </c>
      <c r="K4810" s="1" t="str">
        <f t="shared" si="347"/>
        <v>&lt;2 micron</v>
      </c>
      <c r="L4810">
        <v>0.1</v>
      </c>
      <c r="M4810">
        <v>4.74</v>
      </c>
      <c r="N4810">
        <v>74</v>
      </c>
      <c r="O4810">
        <v>130</v>
      </c>
      <c r="P4810">
        <v>0.25</v>
      </c>
      <c r="Q4810">
        <v>1</v>
      </c>
      <c r="R4810">
        <v>0.32</v>
      </c>
      <c r="S4810">
        <v>2</v>
      </c>
      <c r="T4810">
        <v>52</v>
      </c>
      <c r="U4810">
        <v>52</v>
      </c>
      <c r="V4810">
        <v>240</v>
      </c>
      <c r="W4810">
        <v>8.2100000000000009</v>
      </c>
      <c r="X4810">
        <v>5</v>
      </c>
      <c r="Y4810">
        <v>0.5</v>
      </c>
      <c r="Z4810">
        <v>0.26</v>
      </c>
      <c r="AA4810">
        <v>20</v>
      </c>
      <c r="AB4810">
        <v>1.86</v>
      </c>
      <c r="AC4810">
        <v>3295</v>
      </c>
      <c r="AD4810">
        <v>3</v>
      </c>
      <c r="AE4810">
        <v>0.45</v>
      </c>
      <c r="AF4810">
        <v>72</v>
      </c>
      <c r="AH4810">
        <v>52</v>
      </c>
      <c r="AI4810">
        <v>2</v>
      </c>
      <c r="AJ4810">
        <v>18</v>
      </c>
      <c r="AK4810">
        <v>18</v>
      </c>
      <c r="AL4810">
        <v>0.11</v>
      </c>
      <c r="AM4810">
        <v>5</v>
      </c>
      <c r="AN4810">
        <v>5</v>
      </c>
      <c r="AO4810">
        <v>110</v>
      </c>
      <c r="AP4810">
        <v>5</v>
      </c>
      <c r="AQ4810">
        <v>218</v>
      </c>
    </row>
    <row r="4811" spans="1:43" hidden="1" x14ac:dyDescent="0.25">
      <c r="A4811" t="s">
        <v>17977</v>
      </c>
      <c r="B4811" t="s">
        <v>17978</v>
      </c>
      <c r="C4811" s="1" t="str">
        <f t="shared" si="345"/>
        <v>21:0120</v>
      </c>
      <c r="D4811" s="1" t="str">
        <f t="shared" si="346"/>
        <v>21:0003</v>
      </c>
      <c r="E4811" t="s">
        <v>17979</v>
      </c>
      <c r="F4811" t="s">
        <v>17980</v>
      </c>
      <c r="H4811">
        <v>48.543726700000001</v>
      </c>
      <c r="I4811">
        <v>-56.7087103</v>
      </c>
      <c r="J4811" s="1" t="str">
        <f t="shared" si="348"/>
        <v>Till</v>
      </c>
      <c r="K4811" s="1" t="str">
        <f t="shared" si="347"/>
        <v>&lt;2 micron</v>
      </c>
      <c r="L4811">
        <v>0.1</v>
      </c>
      <c r="M4811">
        <v>5.42</v>
      </c>
      <c r="N4811">
        <v>84</v>
      </c>
      <c r="O4811">
        <v>260</v>
      </c>
      <c r="P4811">
        <v>0.25</v>
      </c>
      <c r="Q4811">
        <v>1</v>
      </c>
      <c r="R4811">
        <v>0.18</v>
      </c>
      <c r="S4811">
        <v>1.5</v>
      </c>
      <c r="T4811">
        <v>57</v>
      </c>
      <c r="U4811">
        <v>42</v>
      </c>
      <c r="V4811">
        <v>289</v>
      </c>
      <c r="W4811">
        <v>8</v>
      </c>
      <c r="X4811">
        <v>5</v>
      </c>
      <c r="Y4811">
        <v>0.5</v>
      </c>
      <c r="Z4811">
        <v>0.31</v>
      </c>
      <c r="AA4811">
        <v>20</v>
      </c>
      <c r="AB4811">
        <v>1.79</v>
      </c>
      <c r="AC4811">
        <v>3340</v>
      </c>
      <c r="AD4811">
        <v>4</v>
      </c>
      <c r="AE4811">
        <v>0.14000000000000001</v>
      </c>
      <c r="AF4811">
        <v>61</v>
      </c>
      <c r="AH4811">
        <v>50</v>
      </c>
      <c r="AI4811">
        <v>1</v>
      </c>
      <c r="AJ4811">
        <v>28</v>
      </c>
      <c r="AK4811">
        <v>14</v>
      </c>
      <c r="AL4811">
        <v>0.16</v>
      </c>
      <c r="AM4811">
        <v>5</v>
      </c>
      <c r="AN4811">
        <v>5</v>
      </c>
      <c r="AO4811">
        <v>140</v>
      </c>
      <c r="AP4811">
        <v>5</v>
      </c>
      <c r="AQ4811">
        <v>234</v>
      </c>
    </row>
    <row r="4812" spans="1:43" hidden="1" x14ac:dyDescent="0.25">
      <c r="A4812" t="s">
        <v>17981</v>
      </c>
      <c r="B4812" t="s">
        <v>17982</v>
      </c>
      <c r="C4812" s="1" t="str">
        <f t="shared" si="345"/>
        <v>21:0120</v>
      </c>
      <c r="D4812" s="1" t="str">
        <f t="shared" si="346"/>
        <v>21:0003</v>
      </c>
      <c r="E4812" t="s">
        <v>17983</v>
      </c>
      <c r="F4812" t="s">
        <v>17984</v>
      </c>
      <c r="H4812">
        <v>48.545046399999997</v>
      </c>
      <c r="I4812">
        <v>-56.697592299999997</v>
      </c>
      <c r="J4812" s="1" t="str">
        <f t="shared" si="348"/>
        <v>Till</v>
      </c>
      <c r="K4812" s="1" t="str">
        <f t="shared" si="347"/>
        <v>&lt;2 micron</v>
      </c>
      <c r="L4812">
        <v>0.1</v>
      </c>
      <c r="M4812">
        <v>4.7699999999999996</v>
      </c>
      <c r="N4812">
        <v>66</v>
      </c>
      <c r="O4812">
        <v>130</v>
      </c>
      <c r="P4812">
        <v>0.25</v>
      </c>
      <c r="Q4812">
        <v>1</v>
      </c>
      <c r="R4812">
        <v>0.32</v>
      </c>
      <c r="S4812">
        <v>1</v>
      </c>
      <c r="T4812">
        <v>30</v>
      </c>
      <c r="U4812">
        <v>56</v>
      </c>
      <c r="V4812">
        <v>163</v>
      </c>
      <c r="W4812">
        <v>7.7</v>
      </c>
      <c r="X4812">
        <v>5</v>
      </c>
      <c r="Y4812">
        <v>0.5</v>
      </c>
      <c r="Z4812">
        <v>0.31</v>
      </c>
      <c r="AA4812">
        <v>10</v>
      </c>
      <c r="AB4812">
        <v>2.04</v>
      </c>
      <c r="AC4812">
        <v>1925</v>
      </c>
      <c r="AD4812">
        <v>2</v>
      </c>
      <c r="AE4812">
        <v>0.37</v>
      </c>
      <c r="AF4812">
        <v>53</v>
      </c>
      <c r="AH4812">
        <v>16</v>
      </c>
      <c r="AI4812">
        <v>4</v>
      </c>
      <c r="AJ4812">
        <v>21</v>
      </c>
      <c r="AK4812">
        <v>22</v>
      </c>
      <c r="AL4812">
        <v>0.14000000000000001</v>
      </c>
      <c r="AM4812">
        <v>5</v>
      </c>
      <c r="AN4812">
        <v>5</v>
      </c>
      <c r="AO4812">
        <v>122</v>
      </c>
      <c r="AP4812">
        <v>5</v>
      </c>
      <c r="AQ4812">
        <v>244</v>
      </c>
    </row>
    <row r="4813" spans="1:43" hidden="1" x14ac:dyDescent="0.25">
      <c r="A4813" t="s">
        <v>17985</v>
      </c>
      <c r="B4813" t="s">
        <v>17986</v>
      </c>
      <c r="C4813" s="1" t="str">
        <f t="shared" si="345"/>
        <v>21:0120</v>
      </c>
      <c r="D4813" s="1" t="str">
        <f t="shared" si="346"/>
        <v>21:0003</v>
      </c>
      <c r="E4813" t="s">
        <v>17987</v>
      </c>
      <c r="F4813" t="s">
        <v>17988</v>
      </c>
      <c r="H4813">
        <v>48.5347577</v>
      </c>
      <c r="I4813">
        <v>-56.719328900000001</v>
      </c>
      <c r="J4813" s="1" t="str">
        <f t="shared" si="348"/>
        <v>Till</v>
      </c>
      <c r="K4813" s="1" t="str">
        <f t="shared" si="347"/>
        <v>&lt;2 micron</v>
      </c>
      <c r="L4813">
        <v>0.1</v>
      </c>
      <c r="M4813">
        <v>5.03</v>
      </c>
      <c r="N4813">
        <v>56</v>
      </c>
      <c r="O4813">
        <v>210</v>
      </c>
      <c r="P4813">
        <v>0.25</v>
      </c>
      <c r="Q4813">
        <v>1</v>
      </c>
      <c r="R4813">
        <v>0.16</v>
      </c>
      <c r="S4813">
        <v>1</v>
      </c>
      <c r="T4813">
        <v>29</v>
      </c>
      <c r="U4813">
        <v>42</v>
      </c>
      <c r="V4813">
        <v>243</v>
      </c>
      <c r="W4813">
        <v>7.95</v>
      </c>
      <c r="X4813">
        <v>5</v>
      </c>
      <c r="Y4813">
        <v>0.5</v>
      </c>
      <c r="Z4813">
        <v>0.3</v>
      </c>
      <c r="AA4813">
        <v>20</v>
      </c>
      <c r="AB4813">
        <v>1.86</v>
      </c>
      <c r="AC4813">
        <v>2140</v>
      </c>
      <c r="AD4813">
        <v>3</v>
      </c>
      <c r="AE4813">
        <v>0.21</v>
      </c>
      <c r="AF4813">
        <v>50</v>
      </c>
      <c r="AH4813">
        <v>32</v>
      </c>
      <c r="AI4813">
        <v>1</v>
      </c>
      <c r="AJ4813">
        <v>24</v>
      </c>
      <c r="AK4813">
        <v>13</v>
      </c>
      <c r="AL4813">
        <v>0.09</v>
      </c>
      <c r="AM4813">
        <v>5</v>
      </c>
      <c r="AN4813">
        <v>5</v>
      </c>
      <c r="AO4813">
        <v>112</v>
      </c>
      <c r="AP4813">
        <v>5</v>
      </c>
      <c r="AQ4813">
        <v>232</v>
      </c>
    </row>
    <row r="4814" spans="1:43" hidden="1" x14ac:dyDescent="0.25">
      <c r="A4814" t="s">
        <v>17989</v>
      </c>
      <c r="B4814" t="s">
        <v>17990</v>
      </c>
      <c r="C4814" s="1" t="str">
        <f t="shared" si="345"/>
        <v>21:0120</v>
      </c>
      <c r="D4814" s="1" t="str">
        <f t="shared" si="346"/>
        <v>21:0003</v>
      </c>
      <c r="E4814" t="s">
        <v>17991</v>
      </c>
      <c r="F4814" t="s">
        <v>17992</v>
      </c>
      <c r="H4814">
        <v>48.533267199999997</v>
      </c>
      <c r="I4814">
        <v>-56.735185999999999</v>
      </c>
      <c r="J4814" s="1" t="str">
        <f t="shared" si="348"/>
        <v>Till</v>
      </c>
      <c r="K4814" s="1" t="str">
        <f t="shared" si="347"/>
        <v>&lt;2 micron</v>
      </c>
      <c r="L4814">
        <v>0.1</v>
      </c>
      <c r="M4814">
        <v>6.1</v>
      </c>
      <c r="N4814">
        <v>98</v>
      </c>
      <c r="O4814">
        <v>120</v>
      </c>
      <c r="P4814">
        <v>0.25</v>
      </c>
      <c r="Q4814">
        <v>1</v>
      </c>
      <c r="R4814">
        <v>0.25</v>
      </c>
      <c r="S4814">
        <v>1.5</v>
      </c>
      <c r="T4814">
        <v>46</v>
      </c>
      <c r="U4814">
        <v>52</v>
      </c>
      <c r="V4814">
        <v>254</v>
      </c>
      <c r="W4814">
        <v>8.52</v>
      </c>
      <c r="X4814">
        <v>5</v>
      </c>
      <c r="Y4814">
        <v>0.5</v>
      </c>
      <c r="Z4814">
        <v>0.2</v>
      </c>
      <c r="AA4814">
        <v>20</v>
      </c>
      <c r="AB4814">
        <v>1.55</v>
      </c>
      <c r="AC4814">
        <v>3445</v>
      </c>
      <c r="AD4814">
        <v>12</v>
      </c>
      <c r="AE4814">
        <v>0.36</v>
      </c>
      <c r="AF4814">
        <v>56</v>
      </c>
      <c r="AH4814">
        <v>52</v>
      </c>
      <c r="AI4814">
        <v>2</v>
      </c>
      <c r="AJ4814">
        <v>22</v>
      </c>
      <c r="AK4814">
        <v>14</v>
      </c>
      <c r="AL4814">
        <v>0.09</v>
      </c>
      <c r="AM4814">
        <v>5</v>
      </c>
      <c r="AN4814">
        <v>5</v>
      </c>
      <c r="AO4814">
        <v>100</v>
      </c>
      <c r="AP4814">
        <v>5</v>
      </c>
      <c r="AQ4814">
        <v>208</v>
      </c>
    </row>
    <row r="4815" spans="1:43" hidden="1" x14ac:dyDescent="0.25">
      <c r="A4815" t="s">
        <v>17993</v>
      </c>
      <c r="B4815" t="s">
        <v>17994</v>
      </c>
      <c r="C4815" s="1" t="str">
        <f t="shared" si="345"/>
        <v>21:0120</v>
      </c>
      <c r="D4815" s="1" t="str">
        <f t="shared" si="346"/>
        <v>21:0003</v>
      </c>
      <c r="E4815" t="s">
        <v>17995</v>
      </c>
      <c r="F4815" t="s">
        <v>17996</v>
      </c>
      <c r="H4815">
        <v>48.524465999999997</v>
      </c>
      <c r="I4815">
        <v>-56.741733699999997</v>
      </c>
      <c r="J4815" s="1" t="str">
        <f t="shared" si="348"/>
        <v>Till</v>
      </c>
      <c r="K4815" s="1" t="str">
        <f t="shared" si="347"/>
        <v>&lt;2 micron</v>
      </c>
      <c r="L4815">
        <v>0.1</v>
      </c>
      <c r="M4815">
        <v>4.92</v>
      </c>
      <c r="N4815">
        <v>80</v>
      </c>
      <c r="O4815">
        <v>170</v>
      </c>
      <c r="P4815">
        <v>0.25</v>
      </c>
      <c r="Q4815">
        <v>1</v>
      </c>
      <c r="R4815">
        <v>0.21</v>
      </c>
      <c r="S4815">
        <v>1.5</v>
      </c>
      <c r="T4815">
        <v>50</v>
      </c>
      <c r="U4815">
        <v>54</v>
      </c>
      <c r="V4815">
        <v>278</v>
      </c>
      <c r="W4815">
        <v>9.7899999999999991</v>
      </c>
      <c r="X4815">
        <v>5</v>
      </c>
      <c r="Y4815">
        <v>0.5</v>
      </c>
      <c r="Z4815">
        <v>0.28999999999999998</v>
      </c>
      <c r="AA4815">
        <v>20</v>
      </c>
      <c r="AB4815">
        <v>2.1</v>
      </c>
      <c r="AC4815">
        <v>3400</v>
      </c>
      <c r="AD4815">
        <v>3</v>
      </c>
      <c r="AE4815">
        <v>0.92</v>
      </c>
      <c r="AF4815">
        <v>49</v>
      </c>
      <c r="AH4815">
        <v>48</v>
      </c>
      <c r="AI4815">
        <v>4</v>
      </c>
      <c r="AJ4815">
        <v>24</v>
      </c>
      <c r="AK4815">
        <v>16</v>
      </c>
      <c r="AL4815">
        <v>0.06</v>
      </c>
      <c r="AM4815">
        <v>5</v>
      </c>
      <c r="AN4815">
        <v>5</v>
      </c>
      <c r="AO4815">
        <v>128</v>
      </c>
      <c r="AP4815">
        <v>5</v>
      </c>
      <c r="AQ4815">
        <v>338</v>
      </c>
    </row>
    <row r="4816" spans="1:43" hidden="1" x14ac:dyDescent="0.25">
      <c r="A4816" t="s">
        <v>17997</v>
      </c>
      <c r="B4816" t="s">
        <v>17998</v>
      </c>
      <c r="C4816" s="1" t="str">
        <f t="shared" si="345"/>
        <v>21:0120</v>
      </c>
      <c r="D4816" s="1" t="str">
        <f t="shared" si="346"/>
        <v>21:0003</v>
      </c>
      <c r="E4816" t="s">
        <v>17999</v>
      </c>
      <c r="F4816" t="s">
        <v>18000</v>
      </c>
      <c r="H4816">
        <v>48.515488099999999</v>
      </c>
      <c r="I4816">
        <v>-56.749904800000003</v>
      </c>
      <c r="J4816" s="1" t="str">
        <f t="shared" si="348"/>
        <v>Till</v>
      </c>
      <c r="K4816" s="1" t="str">
        <f t="shared" si="347"/>
        <v>&lt;2 micron</v>
      </c>
      <c r="L4816">
        <v>0.1</v>
      </c>
      <c r="M4816">
        <v>5.88</v>
      </c>
      <c r="N4816">
        <v>64</v>
      </c>
      <c r="O4816">
        <v>200</v>
      </c>
      <c r="P4816">
        <v>0.25</v>
      </c>
      <c r="Q4816">
        <v>1</v>
      </c>
      <c r="R4816">
        <v>0.2</v>
      </c>
      <c r="S4816">
        <v>1.5</v>
      </c>
      <c r="T4816">
        <v>41</v>
      </c>
      <c r="U4816">
        <v>61</v>
      </c>
      <c r="V4816">
        <v>257</v>
      </c>
      <c r="W4816">
        <v>8.8000000000000007</v>
      </c>
      <c r="X4816">
        <v>5</v>
      </c>
      <c r="Y4816">
        <v>0.5</v>
      </c>
      <c r="Z4816">
        <v>0.35</v>
      </c>
      <c r="AA4816">
        <v>20</v>
      </c>
      <c r="AB4816">
        <v>2.2799999999999998</v>
      </c>
      <c r="AC4816">
        <v>2950</v>
      </c>
      <c r="AD4816">
        <v>2</v>
      </c>
      <c r="AE4816">
        <v>0.21</v>
      </c>
      <c r="AF4816">
        <v>54</v>
      </c>
      <c r="AH4816">
        <v>52</v>
      </c>
      <c r="AI4816">
        <v>1</v>
      </c>
      <c r="AJ4816">
        <v>24</v>
      </c>
      <c r="AK4816">
        <v>18</v>
      </c>
      <c r="AL4816">
        <v>0.14000000000000001</v>
      </c>
      <c r="AM4816">
        <v>5</v>
      </c>
      <c r="AN4816">
        <v>5</v>
      </c>
      <c r="AO4816">
        <v>135</v>
      </c>
      <c r="AP4816">
        <v>5</v>
      </c>
      <c r="AQ4816">
        <v>268</v>
      </c>
    </row>
    <row r="4817" spans="1:43" hidden="1" x14ac:dyDescent="0.25">
      <c r="A4817" t="s">
        <v>18001</v>
      </c>
      <c r="B4817" t="s">
        <v>18002</v>
      </c>
      <c r="C4817" s="1" t="str">
        <f t="shared" si="345"/>
        <v>21:0120</v>
      </c>
      <c r="D4817" s="1" t="str">
        <f t="shared" si="346"/>
        <v>21:0003</v>
      </c>
      <c r="E4817" t="s">
        <v>18003</v>
      </c>
      <c r="F4817" t="s">
        <v>18004</v>
      </c>
      <c r="H4817">
        <v>48.504259900000001</v>
      </c>
      <c r="I4817">
        <v>-56.757406600000003</v>
      </c>
      <c r="J4817" s="1" t="str">
        <f t="shared" si="348"/>
        <v>Till</v>
      </c>
      <c r="K4817" s="1" t="str">
        <f t="shared" si="347"/>
        <v>&lt;2 micron</v>
      </c>
      <c r="L4817">
        <v>0.1</v>
      </c>
      <c r="M4817">
        <v>5.0999999999999996</v>
      </c>
      <c r="N4817">
        <v>80</v>
      </c>
      <c r="O4817">
        <v>150</v>
      </c>
      <c r="P4817">
        <v>0.25</v>
      </c>
      <c r="Q4817">
        <v>1</v>
      </c>
      <c r="R4817">
        <v>0.15</v>
      </c>
      <c r="S4817">
        <v>1.5</v>
      </c>
      <c r="T4817">
        <v>43</v>
      </c>
      <c r="U4817">
        <v>49</v>
      </c>
      <c r="V4817">
        <v>288</v>
      </c>
      <c r="W4817">
        <v>9.7100000000000009</v>
      </c>
      <c r="X4817">
        <v>5</v>
      </c>
      <c r="Y4817">
        <v>0.5</v>
      </c>
      <c r="Z4817">
        <v>0.28999999999999998</v>
      </c>
      <c r="AA4817">
        <v>20</v>
      </c>
      <c r="AB4817">
        <v>1.8</v>
      </c>
      <c r="AC4817">
        <v>3225</v>
      </c>
      <c r="AD4817">
        <v>4</v>
      </c>
      <c r="AE4817">
        <v>0.4</v>
      </c>
      <c r="AF4817">
        <v>53</v>
      </c>
      <c r="AH4817">
        <v>46</v>
      </c>
      <c r="AI4817">
        <v>1</v>
      </c>
      <c r="AJ4817">
        <v>31</v>
      </c>
      <c r="AK4817">
        <v>13</v>
      </c>
      <c r="AL4817">
        <v>0.14000000000000001</v>
      </c>
      <c r="AM4817">
        <v>5</v>
      </c>
      <c r="AN4817">
        <v>5</v>
      </c>
      <c r="AO4817">
        <v>137</v>
      </c>
      <c r="AP4817">
        <v>5</v>
      </c>
      <c r="AQ4817">
        <v>282</v>
      </c>
    </row>
    <row r="4818" spans="1:43" hidden="1" x14ac:dyDescent="0.25">
      <c r="A4818" t="s">
        <v>18005</v>
      </c>
      <c r="B4818" t="s">
        <v>18006</v>
      </c>
      <c r="C4818" s="1" t="str">
        <f t="shared" si="345"/>
        <v>21:0120</v>
      </c>
      <c r="D4818" s="1" t="str">
        <f t="shared" si="346"/>
        <v>21:0003</v>
      </c>
      <c r="E4818" t="s">
        <v>18007</v>
      </c>
      <c r="F4818" t="s">
        <v>18008</v>
      </c>
      <c r="H4818">
        <v>48.510996200000001</v>
      </c>
      <c r="I4818">
        <v>-56.752635099999999</v>
      </c>
      <c r="J4818" s="1" t="str">
        <f t="shared" si="348"/>
        <v>Till</v>
      </c>
      <c r="K4818" s="1" t="str">
        <f t="shared" si="347"/>
        <v>&lt;2 micron</v>
      </c>
      <c r="L4818">
        <v>0.1</v>
      </c>
      <c r="M4818">
        <v>5.43</v>
      </c>
      <c r="N4818">
        <v>64</v>
      </c>
      <c r="O4818">
        <v>210</v>
      </c>
      <c r="P4818">
        <v>0.25</v>
      </c>
      <c r="Q4818">
        <v>1</v>
      </c>
      <c r="R4818">
        <v>0.19</v>
      </c>
      <c r="S4818">
        <v>0.5</v>
      </c>
      <c r="T4818">
        <v>28</v>
      </c>
      <c r="U4818">
        <v>64</v>
      </c>
      <c r="V4818">
        <v>146</v>
      </c>
      <c r="W4818">
        <v>7.97</v>
      </c>
      <c r="X4818">
        <v>5</v>
      </c>
      <c r="Y4818">
        <v>0.5</v>
      </c>
      <c r="Z4818">
        <v>0.35</v>
      </c>
      <c r="AA4818">
        <v>10</v>
      </c>
      <c r="AB4818">
        <v>2.31</v>
      </c>
      <c r="AC4818">
        <v>2190</v>
      </c>
      <c r="AD4818">
        <v>0.5</v>
      </c>
      <c r="AE4818">
        <v>0.38</v>
      </c>
      <c r="AF4818">
        <v>47</v>
      </c>
      <c r="AH4818">
        <v>12</v>
      </c>
      <c r="AI4818">
        <v>2</v>
      </c>
      <c r="AJ4818">
        <v>23</v>
      </c>
      <c r="AK4818">
        <v>18</v>
      </c>
      <c r="AL4818">
        <v>0.17</v>
      </c>
      <c r="AM4818">
        <v>5</v>
      </c>
      <c r="AN4818">
        <v>5</v>
      </c>
      <c r="AO4818">
        <v>133</v>
      </c>
      <c r="AP4818">
        <v>5</v>
      </c>
      <c r="AQ4818">
        <v>228</v>
      </c>
    </row>
    <row r="4819" spans="1:43" hidden="1" x14ac:dyDescent="0.25">
      <c r="A4819" t="s">
        <v>18009</v>
      </c>
      <c r="B4819" t="s">
        <v>18010</v>
      </c>
      <c r="C4819" s="1" t="str">
        <f t="shared" si="345"/>
        <v>21:0120</v>
      </c>
      <c r="D4819" s="1" t="str">
        <f t="shared" si="346"/>
        <v>21:0003</v>
      </c>
      <c r="E4819" t="s">
        <v>18011</v>
      </c>
      <c r="F4819" t="s">
        <v>18012</v>
      </c>
      <c r="H4819">
        <v>48.505575</v>
      </c>
      <c r="I4819">
        <v>-56.742508399999998</v>
      </c>
      <c r="J4819" s="1" t="str">
        <f t="shared" si="348"/>
        <v>Till</v>
      </c>
      <c r="K4819" s="1" t="str">
        <f t="shared" si="347"/>
        <v>&lt;2 micron</v>
      </c>
      <c r="L4819">
        <v>0.1</v>
      </c>
      <c r="M4819">
        <v>4.4800000000000004</v>
      </c>
      <c r="N4819">
        <v>36</v>
      </c>
      <c r="O4819">
        <v>210</v>
      </c>
      <c r="P4819">
        <v>0.25</v>
      </c>
      <c r="Q4819">
        <v>1</v>
      </c>
      <c r="R4819">
        <v>0.18</v>
      </c>
      <c r="S4819">
        <v>1</v>
      </c>
      <c r="T4819">
        <v>23</v>
      </c>
      <c r="U4819">
        <v>46</v>
      </c>
      <c r="V4819">
        <v>207</v>
      </c>
      <c r="W4819">
        <v>7.79</v>
      </c>
      <c r="X4819">
        <v>5</v>
      </c>
      <c r="Y4819">
        <v>0.5</v>
      </c>
      <c r="Z4819">
        <v>0.26</v>
      </c>
      <c r="AA4819">
        <v>10</v>
      </c>
      <c r="AB4819">
        <v>1.62</v>
      </c>
      <c r="AC4819">
        <v>1350</v>
      </c>
      <c r="AD4819">
        <v>1</v>
      </c>
      <c r="AE4819">
        <v>0.24</v>
      </c>
      <c r="AF4819">
        <v>43</v>
      </c>
      <c r="AH4819">
        <v>28</v>
      </c>
      <c r="AI4819">
        <v>1</v>
      </c>
      <c r="AJ4819">
        <v>22</v>
      </c>
      <c r="AK4819">
        <v>14</v>
      </c>
      <c r="AL4819">
        <v>0.05</v>
      </c>
      <c r="AM4819">
        <v>5</v>
      </c>
      <c r="AN4819">
        <v>5</v>
      </c>
      <c r="AO4819">
        <v>115</v>
      </c>
      <c r="AP4819">
        <v>5</v>
      </c>
      <c r="AQ4819">
        <v>208</v>
      </c>
    </row>
    <row r="4820" spans="1:43" hidden="1" x14ac:dyDescent="0.25">
      <c r="A4820" t="s">
        <v>18013</v>
      </c>
      <c r="B4820" t="s">
        <v>18014</v>
      </c>
      <c r="C4820" s="1" t="str">
        <f t="shared" si="345"/>
        <v>21:0120</v>
      </c>
      <c r="D4820" s="1" t="str">
        <f t="shared" si="346"/>
        <v>21:0003</v>
      </c>
      <c r="E4820" t="s">
        <v>18015</v>
      </c>
      <c r="F4820" t="s">
        <v>18016</v>
      </c>
      <c r="H4820">
        <v>48.500596799999997</v>
      </c>
      <c r="I4820">
        <v>-56.729673900000002</v>
      </c>
      <c r="J4820" s="1" t="str">
        <f t="shared" si="348"/>
        <v>Till</v>
      </c>
      <c r="K4820" s="1" t="str">
        <f t="shared" si="347"/>
        <v>&lt;2 micron</v>
      </c>
      <c r="L4820">
        <v>0.1</v>
      </c>
      <c r="M4820">
        <v>5.4</v>
      </c>
      <c r="N4820">
        <v>54</v>
      </c>
      <c r="O4820">
        <v>200</v>
      </c>
      <c r="P4820">
        <v>0.25</v>
      </c>
      <c r="Q4820">
        <v>1</v>
      </c>
      <c r="R4820">
        <v>0.15</v>
      </c>
      <c r="S4820">
        <v>1</v>
      </c>
      <c r="T4820">
        <v>31</v>
      </c>
      <c r="U4820">
        <v>57</v>
      </c>
      <c r="V4820">
        <v>206</v>
      </c>
      <c r="W4820">
        <v>8.5500000000000007</v>
      </c>
      <c r="X4820">
        <v>5</v>
      </c>
      <c r="Y4820">
        <v>0.5</v>
      </c>
      <c r="Z4820">
        <v>0.32</v>
      </c>
      <c r="AA4820">
        <v>10</v>
      </c>
      <c r="AB4820">
        <v>2.0099999999999998</v>
      </c>
      <c r="AC4820">
        <v>2315</v>
      </c>
      <c r="AD4820">
        <v>2</v>
      </c>
      <c r="AE4820">
        <v>0.28000000000000003</v>
      </c>
      <c r="AF4820">
        <v>46</v>
      </c>
      <c r="AH4820">
        <v>24</v>
      </c>
      <c r="AI4820">
        <v>1</v>
      </c>
      <c r="AJ4820">
        <v>30</v>
      </c>
      <c r="AK4820">
        <v>15</v>
      </c>
      <c r="AL4820">
        <v>0.12</v>
      </c>
      <c r="AM4820">
        <v>5</v>
      </c>
      <c r="AN4820">
        <v>5</v>
      </c>
      <c r="AO4820">
        <v>133</v>
      </c>
      <c r="AP4820">
        <v>5</v>
      </c>
      <c r="AQ4820">
        <v>214</v>
      </c>
    </row>
    <row r="4821" spans="1:43" hidden="1" x14ac:dyDescent="0.25">
      <c r="A4821" t="s">
        <v>18017</v>
      </c>
      <c r="B4821" t="s">
        <v>18018</v>
      </c>
      <c r="C4821" s="1" t="str">
        <f t="shared" si="345"/>
        <v>21:0120</v>
      </c>
      <c r="D4821" s="1" t="str">
        <f t="shared" si="346"/>
        <v>21:0003</v>
      </c>
      <c r="E4821" t="s">
        <v>18019</v>
      </c>
      <c r="F4821" t="s">
        <v>18020</v>
      </c>
      <c r="H4821">
        <v>48.5041759</v>
      </c>
      <c r="I4821">
        <v>-56.721667099999998</v>
      </c>
      <c r="J4821" s="1" t="str">
        <f t="shared" si="348"/>
        <v>Till</v>
      </c>
      <c r="K4821" s="1" t="str">
        <f t="shared" si="347"/>
        <v>&lt;2 micron</v>
      </c>
      <c r="L4821">
        <v>0.1</v>
      </c>
      <c r="M4821">
        <v>5.52</v>
      </c>
      <c r="N4821">
        <v>54</v>
      </c>
      <c r="O4821">
        <v>150</v>
      </c>
      <c r="P4821">
        <v>0.25</v>
      </c>
      <c r="Q4821">
        <v>1</v>
      </c>
      <c r="R4821">
        <v>0.17</v>
      </c>
      <c r="S4821">
        <v>1.5</v>
      </c>
      <c r="T4821">
        <v>42</v>
      </c>
      <c r="U4821">
        <v>50</v>
      </c>
      <c r="V4821">
        <v>203</v>
      </c>
      <c r="W4821">
        <v>8.81</v>
      </c>
      <c r="X4821">
        <v>5</v>
      </c>
      <c r="Y4821">
        <v>0.5</v>
      </c>
      <c r="Z4821">
        <v>0.24</v>
      </c>
      <c r="AA4821">
        <v>10</v>
      </c>
      <c r="AB4821">
        <v>1.59</v>
      </c>
      <c r="AC4821">
        <v>3340</v>
      </c>
      <c r="AD4821">
        <v>3</v>
      </c>
      <c r="AE4821">
        <v>0.37</v>
      </c>
      <c r="AF4821">
        <v>55</v>
      </c>
      <c r="AH4821">
        <v>54</v>
      </c>
      <c r="AI4821">
        <v>1</v>
      </c>
      <c r="AJ4821">
        <v>20</v>
      </c>
      <c r="AK4821">
        <v>13</v>
      </c>
      <c r="AL4821">
        <v>0.11</v>
      </c>
      <c r="AM4821">
        <v>5</v>
      </c>
      <c r="AN4821">
        <v>5</v>
      </c>
      <c r="AO4821">
        <v>114</v>
      </c>
      <c r="AP4821">
        <v>5</v>
      </c>
      <c r="AQ4821">
        <v>240</v>
      </c>
    </row>
    <row r="4822" spans="1:43" hidden="1" x14ac:dyDescent="0.25">
      <c r="A4822" t="s">
        <v>18021</v>
      </c>
      <c r="B4822" t="s">
        <v>18022</v>
      </c>
      <c r="C4822" s="1" t="str">
        <f t="shared" si="345"/>
        <v>21:0120</v>
      </c>
      <c r="D4822" s="1" t="str">
        <f t="shared" si="346"/>
        <v>21:0003</v>
      </c>
      <c r="E4822" t="s">
        <v>18023</v>
      </c>
      <c r="F4822" t="s">
        <v>18024</v>
      </c>
      <c r="H4822">
        <v>48.5122073</v>
      </c>
      <c r="I4822">
        <v>-56.696437500000002</v>
      </c>
      <c r="J4822" s="1" t="str">
        <f t="shared" si="348"/>
        <v>Till</v>
      </c>
      <c r="K4822" s="1" t="str">
        <f t="shared" si="347"/>
        <v>&lt;2 micron</v>
      </c>
      <c r="L4822">
        <v>0.1</v>
      </c>
      <c r="M4822">
        <v>3.56</v>
      </c>
      <c r="N4822">
        <v>38</v>
      </c>
      <c r="O4822">
        <v>140</v>
      </c>
      <c r="P4822">
        <v>0.25</v>
      </c>
      <c r="Q4822">
        <v>1</v>
      </c>
      <c r="R4822">
        <v>0.11</v>
      </c>
      <c r="S4822">
        <v>1</v>
      </c>
      <c r="T4822">
        <v>32</v>
      </c>
      <c r="U4822">
        <v>33</v>
      </c>
      <c r="V4822">
        <v>174</v>
      </c>
      <c r="W4822">
        <v>8.26</v>
      </c>
      <c r="X4822">
        <v>5</v>
      </c>
      <c r="Y4822">
        <v>1</v>
      </c>
      <c r="Z4822">
        <v>0.23</v>
      </c>
      <c r="AA4822">
        <v>10</v>
      </c>
      <c r="AB4822">
        <v>1.1000000000000001</v>
      </c>
      <c r="AC4822">
        <v>3080</v>
      </c>
      <c r="AD4822">
        <v>1</v>
      </c>
      <c r="AE4822">
        <v>0.27</v>
      </c>
      <c r="AF4822">
        <v>31</v>
      </c>
      <c r="AH4822">
        <v>28</v>
      </c>
      <c r="AI4822">
        <v>2</v>
      </c>
      <c r="AJ4822">
        <v>21</v>
      </c>
      <c r="AK4822">
        <v>11</v>
      </c>
      <c r="AL4822">
        <v>0.08</v>
      </c>
      <c r="AM4822">
        <v>5</v>
      </c>
      <c r="AN4822">
        <v>5</v>
      </c>
      <c r="AO4822">
        <v>97</v>
      </c>
      <c r="AP4822">
        <v>5</v>
      </c>
      <c r="AQ4822">
        <v>178</v>
      </c>
    </row>
    <row r="4823" spans="1:43" hidden="1" x14ac:dyDescent="0.25">
      <c r="A4823" t="s">
        <v>18025</v>
      </c>
      <c r="B4823" t="s">
        <v>18026</v>
      </c>
      <c r="C4823" s="1" t="str">
        <f t="shared" ref="C4823:C4886" si="349">HYPERLINK("http://geochem.nrcan.gc.ca/cdogs/content/bdl/bdl210120_e.htm", "21:0120")</f>
        <v>21:0120</v>
      </c>
      <c r="D4823" s="1" t="str">
        <f t="shared" ref="D4823:D4886" si="350">HYPERLINK("http://geochem.nrcan.gc.ca/cdogs/content/svy/svy210003_e.htm", "21:0003")</f>
        <v>21:0003</v>
      </c>
      <c r="E4823" t="s">
        <v>18027</v>
      </c>
      <c r="F4823" t="s">
        <v>18028</v>
      </c>
      <c r="H4823">
        <v>48.519379999999998</v>
      </c>
      <c r="I4823">
        <v>-56.687591500000003</v>
      </c>
      <c r="J4823" s="1" t="str">
        <f t="shared" si="348"/>
        <v>Till</v>
      </c>
      <c r="K4823" s="1" t="str">
        <f t="shared" ref="K4823:K4886" si="351">HYPERLINK("http://geochem.nrcan.gc.ca/cdogs/content/kwd/kwd080003_e.htm", "&lt;2 micron")</f>
        <v>&lt;2 micron</v>
      </c>
      <c r="L4823">
        <v>0.1</v>
      </c>
      <c r="M4823">
        <v>4.1900000000000004</v>
      </c>
      <c r="N4823">
        <v>54</v>
      </c>
      <c r="O4823">
        <v>200</v>
      </c>
      <c r="P4823">
        <v>0.25</v>
      </c>
      <c r="Q4823">
        <v>1</v>
      </c>
      <c r="R4823">
        <v>0.1</v>
      </c>
      <c r="S4823">
        <v>1.5</v>
      </c>
      <c r="T4823">
        <v>35</v>
      </c>
      <c r="U4823">
        <v>34</v>
      </c>
      <c r="V4823">
        <v>208</v>
      </c>
      <c r="W4823">
        <v>7.74</v>
      </c>
      <c r="X4823">
        <v>5</v>
      </c>
      <c r="Y4823">
        <v>0.5</v>
      </c>
      <c r="Z4823">
        <v>0.31</v>
      </c>
      <c r="AA4823">
        <v>10</v>
      </c>
      <c r="AB4823">
        <v>1.38</v>
      </c>
      <c r="AC4823">
        <v>2700</v>
      </c>
      <c r="AD4823">
        <v>3</v>
      </c>
      <c r="AE4823">
        <v>0.18</v>
      </c>
      <c r="AF4823">
        <v>43</v>
      </c>
      <c r="AH4823">
        <v>46</v>
      </c>
      <c r="AI4823">
        <v>1</v>
      </c>
      <c r="AJ4823">
        <v>21</v>
      </c>
      <c r="AK4823">
        <v>11</v>
      </c>
      <c r="AL4823">
        <v>0.1</v>
      </c>
      <c r="AM4823">
        <v>5</v>
      </c>
      <c r="AN4823">
        <v>5</v>
      </c>
      <c r="AO4823">
        <v>100</v>
      </c>
      <c r="AP4823">
        <v>5</v>
      </c>
      <c r="AQ4823">
        <v>216</v>
      </c>
    </row>
    <row r="4824" spans="1:43" hidden="1" x14ac:dyDescent="0.25">
      <c r="A4824" t="s">
        <v>18029</v>
      </c>
      <c r="B4824" t="s">
        <v>18030</v>
      </c>
      <c r="C4824" s="1" t="str">
        <f t="shared" si="349"/>
        <v>21:0120</v>
      </c>
      <c r="D4824" s="1" t="str">
        <f t="shared" si="350"/>
        <v>21:0003</v>
      </c>
      <c r="E4824" t="s">
        <v>18031</v>
      </c>
      <c r="F4824" t="s">
        <v>18032</v>
      </c>
      <c r="H4824">
        <v>48.5464445</v>
      </c>
      <c r="I4824">
        <v>-56.716011199999997</v>
      </c>
      <c r="J4824" s="1" t="str">
        <f t="shared" si="348"/>
        <v>Till</v>
      </c>
      <c r="K4824" s="1" t="str">
        <f t="shared" si="351"/>
        <v>&lt;2 micron</v>
      </c>
      <c r="L4824">
        <v>0.1</v>
      </c>
      <c r="M4824">
        <v>5.88</v>
      </c>
      <c r="N4824">
        <v>58</v>
      </c>
      <c r="O4824">
        <v>150</v>
      </c>
      <c r="P4824">
        <v>0.25</v>
      </c>
      <c r="Q4824">
        <v>1</v>
      </c>
      <c r="R4824">
        <v>0.2</v>
      </c>
      <c r="S4824">
        <v>1</v>
      </c>
      <c r="T4824">
        <v>31</v>
      </c>
      <c r="U4824">
        <v>83</v>
      </c>
      <c r="V4824">
        <v>187</v>
      </c>
      <c r="W4824">
        <v>8.1999999999999993</v>
      </c>
      <c r="X4824">
        <v>5</v>
      </c>
      <c r="Y4824">
        <v>0.5</v>
      </c>
      <c r="Z4824">
        <v>0.28999999999999998</v>
      </c>
      <c r="AA4824">
        <v>10</v>
      </c>
      <c r="AB4824">
        <v>2.65</v>
      </c>
      <c r="AC4824">
        <v>2065</v>
      </c>
      <c r="AD4824">
        <v>1</v>
      </c>
      <c r="AE4824">
        <v>0.34</v>
      </c>
      <c r="AF4824">
        <v>56</v>
      </c>
      <c r="AH4824">
        <v>24</v>
      </c>
      <c r="AI4824">
        <v>1</v>
      </c>
      <c r="AJ4824">
        <v>28</v>
      </c>
      <c r="AK4824">
        <v>17</v>
      </c>
      <c r="AL4824">
        <v>0.22</v>
      </c>
      <c r="AM4824">
        <v>5</v>
      </c>
      <c r="AN4824">
        <v>5</v>
      </c>
      <c r="AO4824">
        <v>158</v>
      </c>
      <c r="AP4824">
        <v>5</v>
      </c>
      <c r="AQ4824">
        <v>216</v>
      </c>
    </row>
    <row r="4825" spans="1:43" hidden="1" x14ac:dyDescent="0.25">
      <c r="A4825" t="s">
        <v>18033</v>
      </c>
      <c r="B4825" t="s">
        <v>18034</v>
      </c>
      <c r="C4825" s="1" t="str">
        <f t="shared" si="349"/>
        <v>21:0120</v>
      </c>
      <c r="D4825" s="1" t="str">
        <f t="shared" si="350"/>
        <v>21:0003</v>
      </c>
      <c r="E4825" t="s">
        <v>18035</v>
      </c>
      <c r="F4825" t="s">
        <v>18036</v>
      </c>
      <c r="H4825">
        <v>48.5441018</v>
      </c>
      <c r="I4825">
        <v>-56.751793399999997</v>
      </c>
      <c r="J4825" s="1" t="str">
        <f t="shared" si="348"/>
        <v>Till</v>
      </c>
      <c r="K4825" s="1" t="str">
        <f t="shared" si="351"/>
        <v>&lt;2 micron</v>
      </c>
      <c r="L4825">
        <v>0.1</v>
      </c>
      <c r="M4825">
        <v>4.43</v>
      </c>
      <c r="N4825">
        <v>222</v>
      </c>
      <c r="O4825">
        <v>100</v>
      </c>
      <c r="P4825">
        <v>0.25</v>
      </c>
      <c r="Q4825">
        <v>1</v>
      </c>
      <c r="R4825">
        <v>0.2</v>
      </c>
      <c r="S4825">
        <v>3.5</v>
      </c>
      <c r="T4825">
        <v>70</v>
      </c>
      <c r="U4825">
        <v>38</v>
      </c>
      <c r="V4825">
        <v>404</v>
      </c>
      <c r="W4825">
        <v>12.9</v>
      </c>
      <c r="X4825">
        <v>5</v>
      </c>
      <c r="Y4825">
        <v>0.5</v>
      </c>
      <c r="Z4825">
        <v>0.21</v>
      </c>
      <c r="AA4825">
        <v>20</v>
      </c>
      <c r="AB4825">
        <v>1.26</v>
      </c>
      <c r="AC4825">
        <v>4795</v>
      </c>
      <c r="AD4825">
        <v>8</v>
      </c>
      <c r="AE4825">
        <v>0.38</v>
      </c>
      <c r="AF4825">
        <v>90</v>
      </c>
      <c r="AH4825">
        <v>64</v>
      </c>
      <c r="AI4825">
        <v>2</v>
      </c>
      <c r="AJ4825">
        <v>29</v>
      </c>
      <c r="AK4825">
        <v>14</v>
      </c>
      <c r="AL4825">
        <v>0.19</v>
      </c>
      <c r="AM4825">
        <v>5</v>
      </c>
      <c r="AN4825">
        <v>5</v>
      </c>
      <c r="AO4825">
        <v>105</v>
      </c>
      <c r="AP4825">
        <v>5</v>
      </c>
      <c r="AQ4825">
        <v>416</v>
      </c>
    </row>
    <row r="4826" spans="1:43" hidden="1" x14ac:dyDescent="0.25">
      <c r="A4826" t="s">
        <v>18037</v>
      </c>
      <c r="B4826" t="s">
        <v>18038</v>
      </c>
      <c r="C4826" s="1" t="str">
        <f t="shared" si="349"/>
        <v>21:0120</v>
      </c>
      <c r="D4826" s="1" t="str">
        <f t="shared" si="350"/>
        <v>21:0003</v>
      </c>
      <c r="E4826" t="s">
        <v>18039</v>
      </c>
      <c r="F4826" t="s">
        <v>18040</v>
      </c>
      <c r="H4826">
        <v>48.538938100000003</v>
      </c>
      <c r="I4826">
        <v>-56.776202599999998</v>
      </c>
      <c r="J4826" s="1" t="str">
        <f t="shared" si="348"/>
        <v>Till</v>
      </c>
      <c r="K4826" s="1" t="str">
        <f t="shared" si="351"/>
        <v>&lt;2 micron</v>
      </c>
      <c r="L4826">
        <v>0.1</v>
      </c>
      <c r="M4826">
        <v>4.84</v>
      </c>
      <c r="N4826">
        <v>106</v>
      </c>
      <c r="O4826">
        <v>150</v>
      </c>
      <c r="P4826">
        <v>0.25</v>
      </c>
      <c r="Q4826">
        <v>1</v>
      </c>
      <c r="R4826">
        <v>0.1</v>
      </c>
      <c r="S4826">
        <v>1.5</v>
      </c>
      <c r="T4826">
        <v>39</v>
      </c>
      <c r="U4826">
        <v>36</v>
      </c>
      <c r="V4826">
        <v>178</v>
      </c>
      <c r="W4826">
        <v>8.9499999999999993</v>
      </c>
      <c r="X4826">
        <v>5</v>
      </c>
      <c r="Y4826">
        <v>1</v>
      </c>
      <c r="Z4826">
        <v>0.32</v>
      </c>
      <c r="AA4826">
        <v>20</v>
      </c>
      <c r="AB4826">
        <v>1.39</v>
      </c>
      <c r="AC4826">
        <v>3535</v>
      </c>
      <c r="AD4826">
        <v>5</v>
      </c>
      <c r="AE4826">
        <v>0.39</v>
      </c>
      <c r="AF4826">
        <v>53</v>
      </c>
      <c r="AH4826">
        <v>34</v>
      </c>
      <c r="AI4826">
        <v>2</v>
      </c>
      <c r="AJ4826">
        <v>21</v>
      </c>
      <c r="AK4826">
        <v>11</v>
      </c>
      <c r="AL4826">
        <v>0.17</v>
      </c>
      <c r="AM4826">
        <v>5</v>
      </c>
      <c r="AN4826">
        <v>5</v>
      </c>
      <c r="AO4826">
        <v>112</v>
      </c>
      <c r="AP4826">
        <v>5</v>
      </c>
      <c r="AQ4826">
        <v>236</v>
      </c>
    </row>
    <row r="4827" spans="1:43" hidden="1" x14ac:dyDescent="0.25">
      <c r="A4827" t="s">
        <v>18041</v>
      </c>
      <c r="B4827" t="s">
        <v>18042</v>
      </c>
      <c r="C4827" s="1" t="str">
        <f t="shared" si="349"/>
        <v>21:0120</v>
      </c>
      <c r="D4827" s="1" t="str">
        <f t="shared" si="350"/>
        <v>21:0003</v>
      </c>
      <c r="E4827" t="s">
        <v>18043</v>
      </c>
      <c r="F4827" t="s">
        <v>18044</v>
      </c>
      <c r="H4827">
        <v>48.544214099999998</v>
      </c>
      <c r="I4827">
        <v>-56.8053065</v>
      </c>
      <c r="J4827" s="1" t="str">
        <f t="shared" si="348"/>
        <v>Till</v>
      </c>
      <c r="K4827" s="1" t="str">
        <f t="shared" si="351"/>
        <v>&lt;2 micron</v>
      </c>
      <c r="L4827">
        <v>0.1</v>
      </c>
      <c r="M4827">
        <v>3.95</v>
      </c>
      <c r="N4827">
        <v>108</v>
      </c>
      <c r="O4827">
        <v>100</v>
      </c>
      <c r="P4827">
        <v>0.25</v>
      </c>
      <c r="Q4827">
        <v>1</v>
      </c>
      <c r="R4827">
        <v>0.13</v>
      </c>
      <c r="S4827">
        <v>2.5</v>
      </c>
      <c r="T4827">
        <v>42</v>
      </c>
      <c r="U4827">
        <v>40</v>
      </c>
      <c r="V4827">
        <v>292</v>
      </c>
      <c r="W4827">
        <v>11.2</v>
      </c>
      <c r="X4827">
        <v>5</v>
      </c>
      <c r="Y4827">
        <v>0.5</v>
      </c>
      <c r="Z4827">
        <v>0.23</v>
      </c>
      <c r="AA4827">
        <v>10</v>
      </c>
      <c r="AB4827">
        <v>1.53</v>
      </c>
      <c r="AC4827">
        <v>2855</v>
      </c>
      <c r="AD4827">
        <v>9</v>
      </c>
      <c r="AE4827">
        <v>0.47</v>
      </c>
      <c r="AF4827">
        <v>79</v>
      </c>
      <c r="AH4827">
        <v>48</v>
      </c>
      <c r="AI4827">
        <v>2</v>
      </c>
      <c r="AJ4827">
        <v>19</v>
      </c>
      <c r="AK4827">
        <v>11</v>
      </c>
      <c r="AL4827">
        <v>0.05</v>
      </c>
      <c r="AM4827">
        <v>5</v>
      </c>
      <c r="AN4827">
        <v>5</v>
      </c>
      <c r="AO4827">
        <v>120</v>
      </c>
      <c r="AP4827">
        <v>5</v>
      </c>
      <c r="AQ4827">
        <v>344</v>
      </c>
    </row>
    <row r="4828" spans="1:43" hidden="1" x14ac:dyDescent="0.25">
      <c r="A4828" t="s">
        <v>18045</v>
      </c>
      <c r="B4828" t="s">
        <v>18046</v>
      </c>
      <c r="C4828" s="1" t="str">
        <f t="shared" si="349"/>
        <v>21:0120</v>
      </c>
      <c r="D4828" s="1" t="str">
        <f t="shared" si="350"/>
        <v>21:0003</v>
      </c>
      <c r="E4828" t="s">
        <v>18047</v>
      </c>
      <c r="F4828" t="s">
        <v>18048</v>
      </c>
      <c r="H4828">
        <v>48.550219499999997</v>
      </c>
      <c r="I4828">
        <v>-56.793765800000003</v>
      </c>
      <c r="J4828" s="1" t="str">
        <f t="shared" si="348"/>
        <v>Till</v>
      </c>
      <c r="K4828" s="1" t="str">
        <f t="shared" si="351"/>
        <v>&lt;2 micron</v>
      </c>
      <c r="L4828">
        <v>0.1</v>
      </c>
      <c r="M4828">
        <v>4.7300000000000004</v>
      </c>
      <c r="N4828">
        <v>186</v>
      </c>
      <c r="O4828">
        <v>100</v>
      </c>
      <c r="P4828">
        <v>0.25</v>
      </c>
      <c r="Q4828">
        <v>1</v>
      </c>
      <c r="R4828">
        <v>0.09</v>
      </c>
      <c r="S4828">
        <v>4</v>
      </c>
      <c r="T4828">
        <v>101</v>
      </c>
      <c r="U4828">
        <v>33</v>
      </c>
      <c r="V4828">
        <v>429</v>
      </c>
      <c r="W4828">
        <v>14.8</v>
      </c>
      <c r="X4828">
        <v>5</v>
      </c>
      <c r="Y4828">
        <v>0.5</v>
      </c>
      <c r="Z4828">
        <v>0.2</v>
      </c>
      <c r="AA4828">
        <v>20</v>
      </c>
      <c r="AB4828">
        <v>1.08</v>
      </c>
      <c r="AC4828">
        <v>7760</v>
      </c>
      <c r="AD4828">
        <v>15</v>
      </c>
      <c r="AE4828">
        <v>0.43</v>
      </c>
      <c r="AF4828">
        <v>76</v>
      </c>
      <c r="AH4828">
        <v>78</v>
      </c>
      <c r="AI4828">
        <v>4</v>
      </c>
      <c r="AJ4828">
        <v>29</v>
      </c>
      <c r="AK4828">
        <v>8</v>
      </c>
      <c r="AL4828">
        <v>7.0000000000000007E-2</v>
      </c>
      <c r="AM4828">
        <v>5</v>
      </c>
      <c r="AN4828">
        <v>5</v>
      </c>
      <c r="AO4828">
        <v>133</v>
      </c>
      <c r="AP4828">
        <v>5</v>
      </c>
      <c r="AQ4828">
        <v>412</v>
      </c>
    </row>
    <row r="4829" spans="1:43" hidden="1" x14ac:dyDescent="0.25">
      <c r="A4829" t="s">
        <v>18049</v>
      </c>
      <c r="B4829" t="s">
        <v>18050</v>
      </c>
      <c r="C4829" s="1" t="str">
        <f t="shared" si="349"/>
        <v>21:0120</v>
      </c>
      <c r="D4829" s="1" t="str">
        <f t="shared" si="350"/>
        <v>21:0003</v>
      </c>
      <c r="E4829" t="s">
        <v>18051</v>
      </c>
      <c r="F4829" t="s">
        <v>18052</v>
      </c>
      <c r="H4829">
        <v>48.559920699999999</v>
      </c>
      <c r="I4829">
        <v>-56.7862717</v>
      </c>
      <c r="J4829" s="1" t="str">
        <f t="shared" si="348"/>
        <v>Till</v>
      </c>
      <c r="K4829" s="1" t="str">
        <f t="shared" si="351"/>
        <v>&lt;2 micron</v>
      </c>
      <c r="L4829">
        <v>1.4</v>
      </c>
      <c r="M4829">
        <v>7.23</v>
      </c>
      <c r="N4829">
        <v>106</v>
      </c>
      <c r="O4829">
        <v>130</v>
      </c>
      <c r="P4829">
        <v>0.25</v>
      </c>
      <c r="Q4829">
        <v>1</v>
      </c>
      <c r="R4829">
        <v>0.09</v>
      </c>
      <c r="S4829">
        <v>1.5</v>
      </c>
      <c r="T4829">
        <v>39</v>
      </c>
      <c r="U4829">
        <v>50</v>
      </c>
      <c r="V4829">
        <v>287</v>
      </c>
      <c r="W4829">
        <v>10.6</v>
      </c>
      <c r="X4829">
        <v>5</v>
      </c>
      <c r="Y4829">
        <v>0.5</v>
      </c>
      <c r="Z4829">
        <v>0.19</v>
      </c>
      <c r="AA4829">
        <v>10</v>
      </c>
      <c r="AB4829">
        <v>1.1499999999999999</v>
      </c>
      <c r="AC4829">
        <v>1795</v>
      </c>
      <c r="AD4829">
        <v>9</v>
      </c>
      <c r="AE4829">
        <v>0.56000000000000005</v>
      </c>
      <c r="AF4829">
        <v>93</v>
      </c>
      <c r="AH4829">
        <v>66</v>
      </c>
      <c r="AI4829">
        <v>1</v>
      </c>
      <c r="AJ4829">
        <v>23</v>
      </c>
      <c r="AK4829">
        <v>9</v>
      </c>
      <c r="AL4829">
        <v>0.09</v>
      </c>
      <c r="AM4829">
        <v>5</v>
      </c>
      <c r="AN4829">
        <v>5</v>
      </c>
      <c r="AO4829">
        <v>140</v>
      </c>
      <c r="AP4829">
        <v>5</v>
      </c>
      <c r="AQ4829">
        <v>512</v>
      </c>
    </row>
    <row r="4830" spans="1:43" hidden="1" x14ac:dyDescent="0.25">
      <c r="A4830" t="s">
        <v>18053</v>
      </c>
      <c r="B4830" t="s">
        <v>18054</v>
      </c>
      <c r="C4830" s="1" t="str">
        <f t="shared" si="349"/>
        <v>21:0120</v>
      </c>
      <c r="D4830" s="1" t="str">
        <f t="shared" si="350"/>
        <v>21:0003</v>
      </c>
      <c r="E4830" t="s">
        <v>18055</v>
      </c>
      <c r="F4830" t="s">
        <v>18056</v>
      </c>
      <c r="H4830">
        <v>48.574517299999997</v>
      </c>
      <c r="I4830">
        <v>-56.797730700000002</v>
      </c>
      <c r="J4830" s="1" t="str">
        <f t="shared" si="348"/>
        <v>Till</v>
      </c>
      <c r="K4830" s="1" t="str">
        <f t="shared" si="351"/>
        <v>&lt;2 micron</v>
      </c>
      <c r="L4830">
        <v>0.1</v>
      </c>
      <c r="M4830">
        <v>5.27</v>
      </c>
      <c r="N4830">
        <v>92</v>
      </c>
      <c r="O4830">
        <v>140</v>
      </c>
      <c r="P4830">
        <v>0.25</v>
      </c>
      <c r="Q4830">
        <v>1</v>
      </c>
      <c r="R4830">
        <v>0.15</v>
      </c>
      <c r="S4830">
        <v>1.5</v>
      </c>
      <c r="T4830">
        <v>42</v>
      </c>
      <c r="U4830">
        <v>42</v>
      </c>
      <c r="V4830">
        <v>252</v>
      </c>
      <c r="W4830">
        <v>8.9600000000000009</v>
      </c>
      <c r="X4830">
        <v>5</v>
      </c>
      <c r="Y4830">
        <v>0.5</v>
      </c>
      <c r="Z4830">
        <v>0.33</v>
      </c>
      <c r="AA4830">
        <v>20</v>
      </c>
      <c r="AB4830">
        <v>1.82</v>
      </c>
      <c r="AC4830">
        <v>2610</v>
      </c>
      <c r="AD4830">
        <v>4</v>
      </c>
      <c r="AE4830">
        <v>0.28999999999999998</v>
      </c>
      <c r="AF4830">
        <v>72</v>
      </c>
      <c r="AH4830">
        <v>46</v>
      </c>
      <c r="AI4830">
        <v>1</v>
      </c>
      <c r="AJ4830">
        <v>22</v>
      </c>
      <c r="AK4830">
        <v>14</v>
      </c>
      <c r="AL4830">
        <v>0.19</v>
      </c>
      <c r="AM4830">
        <v>5</v>
      </c>
      <c r="AN4830">
        <v>5</v>
      </c>
      <c r="AO4830">
        <v>136</v>
      </c>
      <c r="AP4830">
        <v>5</v>
      </c>
      <c r="AQ4830">
        <v>340</v>
      </c>
    </row>
    <row r="4831" spans="1:43" hidden="1" x14ac:dyDescent="0.25">
      <c r="A4831" t="s">
        <v>18057</v>
      </c>
      <c r="B4831" t="s">
        <v>18058</v>
      </c>
      <c r="C4831" s="1" t="str">
        <f t="shared" si="349"/>
        <v>21:0120</v>
      </c>
      <c r="D4831" s="1" t="str">
        <f t="shared" si="350"/>
        <v>21:0003</v>
      </c>
      <c r="E4831" t="s">
        <v>18059</v>
      </c>
      <c r="F4831" t="s">
        <v>18060</v>
      </c>
      <c r="H4831">
        <v>48.592503000000001</v>
      </c>
      <c r="I4831">
        <v>-56.794943600000003</v>
      </c>
      <c r="J4831" s="1" t="str">
        <f t="shared" si="348"/>
        <v>Till</v>
      </c>
      <c r="K4831" s="1" t="str">
        <f t="shared" si="351"/>
        <v>&lt;2 micron</v>
      </c>
      <c r="L4831">
        <v>0.1</v>
      </c>
      <c r="M4831">
        <v>4.18</v>
      </c>
      <c r="N4831">
        <v>106</v>
      </c>
      <c r="O4831">
        <v>110</v>
      </c>
      <c r="P4831">
        <v>0.25</v>
      </c>
      <c r="Q4831">
        <v>1</v>
      </c>
      <c r="R4831">
        <v>0.33</v>
      </c>
      <c r="S4831">
        <v>1.5</v>
      </c>
      <c r="T4831">
        <v>27</v>
      </c>
      <c r="U4831">
        <v>43</v>
      </c>
      <c r="V4831">
        <v>189</v>
      </c>
      <c r="W4831">
        <v>9.1</v>
      </c>
      <c r="X4831">
        <v>5</v>
      </c>
      <c r="Y4831">
        <v>1</v>
      </c>
      <c r="Z4831">
        <v>0.31</v>
      </c>
      <c r="AA4831">
        <v>10</v>
      </c>
      <c r="AB4831">
        <v>1.76</v>
      </c>
      <c r="AC4831">
        <v>2020</v>
      </c>
      <c r="AD4831">
        <v>4</v>
      </c>
      <c r="AE4831">
        <v>0.79</v>
      </c>
      <c r="AF4831">
        <v>51</v>
      </c>
      <c r="AH4831">
        <v>30</v>
      </c>
      <c r="AI4831">
        <v>1</v>
      </c>
      <c r="AJ4831">
        <v>21</v>
      </c>
      <c r="AK4831">
        <v>20</v>
      </c>
      <c r="AL4831">
        <v>0.09</v>
      </c>
      <c r="AM4831">
        <v>5</v>
      </c>
      <c r="AN4831">
        <v>5</v>
      </c>
      <c r="AO4831">
        <v>126</v>
      </c>
      <c r="AP4831">
        <v>5</v>
      </c>
      <c r="AQ4831">
        <v>390</v>
      </c>
    </row>
    <row r="4832" spans="1:43" hidden="1" x14ac:dyDescent="0.25">
      <c r="A4832" t="s">
        <v>18061</v>
      </c>
      <c r="B4832" t="s">
        <v>18062</v>
      </c>
      <c r="C4832" s="1" t="str">
        <f t="shared" si="349"/>
        <v>21:0120</v>
      </c>
      <c r="D4832" s="1" t="str">
        <f t="shared" si="350"/>
        <v>21:0003</v>
      </c>
      <c r="E4832" t="s">
        <v>18063</v>
      </c>
      <c r="F4832" t="s">
        <v>18064</v>
      </c>
      <c r="H4832">
        <v>48.609854900000002</v>
      </c>
      <c r="I4832">
        <v>-56.790799900000003</v>
      </c>
      <c r="J4832" s="1" t="str">
        <f t="shared" si="348"/>
        <v>Till</v>
      </c>
      <c r="K4832" s="1" t="str">
        <f t="shared" si="351"/>
        <v>&lt;2 micron</v>
      </c>
      <c r="L4832">
        <v>0.1</v>
      </c>
      <c r="M4832">
        <v>4.8600000000000003</v>
      </c>
      <c r="N4832">
        <v>188</v>
      </c>
      <c r="O4832">
        <v>90</v>
      </c>
      <c r="P4832">
        <v>0.25</v>
      </c>
      <c r="Q4832">
        <v>1</v>
      </c>
      <c r="R4832">
        <v>0.32</v>
      </c>
      <c r="S4832">
        <v>2</v>
      </c>
      <c r="T4832">
        <v>63</v>
      </c>
      <c r="U4832">
        <v>41</v>
      </c>
      <c r="V4832">
        <v>416</v>
      </c>
      <c r="W4832">
        <v>13.3</v>
      </c>
      <c r="X4832">
        <v>5</v>
      </c>
      <c r="Y4832">
        <v>0.5</v>
      </c>
      <c r="Z4832">
        <v>0.15</v>
      </c>
      <c r="AA4832">
        <v>20</v>
      </c>
      <c r="AB4832">
        <v>1.38</v>
      </c>
      <c r="AC4832">
        <v>3520</v>
      </c>
      <c r="AD4832">
        <v>10</v>
      </c>
      <c r="AE4832">
        <v>0.47</v>
      </c>
      <c r="AF4832">
        <v>71</v>
      </c>
      <c r="AH4832">
        <v>80</v>
      </c>
      <c r="AI4832">
        <v>2</v>
      </c>
      <c r="AJ4832">
        <v>27</v>
      </c>
      <c r="AK4832">
        <v>13</v>
      </c>
      <c r="AL4832">
        <v>0.08</v>
      </c>
      <c r="AM4832">
        <v>5</v>
      </c>
      <c r="AN4832">
        <v>5</v>
      </c>
      <c r="AO4832">
        <v>114</v>
      </c>
      <c r="AP4832">
        <v>5</v>
      </c>
      <c r="AQ4832">
        <v>474</v>
      </c>
    </row>
    <row r="4833" spans="1:43" hidden="1" x14ac:dyDescent="0.25">
      <c r="A4833" t="s">
        <v>18065</v>
      </c>
      <c r="B4833" t="s">
        <v>18066</v>
      </c>
      <c r="C4833" s="1" t="str">
        <f t="shared" si="349"/>
        <v>21:0120</v>
      </c>
      <c r="D4833" s="1" t="str">
        <f t="shared" si="350"/>
        <v>21:0003</v>
      </c>
      <c r="E4833" t="s">
        <v>18067</v>
      </c>
      <c r="F4833" t="s">
        <v>18068</v>
      </c>
      <c r="H4833">
        <v>48.596139100000002</v>
      </c>
      <c r="I4833">
        <v>-56.8159475</v>
      </c>
      <c r="J4833" s="1" t="str">
        <f t="shared" si="348"/>
        <v>Till</v>
      </c>
      <c r="K4833" s="1" t="str">
        <f t="shared" si="351"/>
        <v>&lt;2 micron</v>
      </c>
      <c r="L4833">
        <v>0.1</v>
      </c>
      <c r="M4833">
        <v>4.76</v>
      </c>
      <c r="N4833">
        <v>136</v>
      </c>
      <c r="O4833">
        <v>150</v>
      </c>
      <c r="P4833">
        <v>0.25</v>
      </c>
      <c r="Q4833">
        <v>1</v>
      </c>
      <c r="R4833">
        <v>0.2</v>
      </c>
      <c r="S4833">
        <v>2.5</v>
      </c>
      <c r="T4833">
        <v>53</v>
      </c>
      <c r="U4833">
        <v>43</v>
      </c>
      <c r="V4833">
        <v>238</v>
      </c>
      <c r="W4833">
        <v>11.1</v>
      </c>
      <c r="X4833">
        <v>5</v>
      </c>
      <c r="Y4833">
        <v>0.5</v>
      </c>
      <c r="Z4833">
        <v>0.28000000000000003</v>
      </c>
      <c r="AA4833">
        <v>10</v>
      </c>
      <c r="AB4833">
        <v>1.64</v>
      </c>
      <c r="AC4833">
        <v>1730</v>
      </c>
      <c r="AD4833">
        <v>7</v>
      </c>
      <c r="AE4833">
        <v>0.61</v>
      </c>
      <c r="AF4833">
        <v>67</v>
      </c>
      <c r="AH4833">
        <v>54</v>
      </c>
      <c r="AI4833">
        <v>2</v>
      </c>
      <c r="AJ4833">
        <v>25</v>
      </c>
      <c r="AK4833">
        <v>15</v>
      </c>
      <c r="AL4833">
        <v>0.11</v>
      </c>
      <c r="AM4833">
        <v>5</v>
      </c>
      <c r="AN4833">
        <v>5</v>
      </c>
      <c r="AO4833">
        <v>128</v>
      </c>
      <c r="AP4833">
        <v>5</v>
      </c>
      <c r="AQ4833">
        <v>360</v>
      </c>
    </row>
    <row r="4834" spans="1:43" hidden="1" x14ac:dyDescent="0.25">
      <c r="A4834" t="s">
        <v>18069</v>
      </c>
      <c r="B4834" t="s">
        <v>18070</v>
      </c>
      <c r="C4834" s="1" t="str">
        <f t="shared" si="349"/>
        <v>21:0120</v>
      </c>
      <c r="D4834" s="1" t="str">
        <f t="shared" si="350"/>
        <v>21:0003</v>
      </c>
      <c r="E4834" t="s">
        <v>18071</v>
      </c>
      <c r="F4834" t="s">
        <v>18072</v>
      </c>
      <c r="H4834">
        <v>48.588017200000003</v>
      </c>
      <c r="I4834">
        <v>-56.801064400000001</v>
      </c>
      <c r="J4834" s="1" t="str">
        <f t="shared" si="348"/>
        <v>Till</v>
      </c>
      <c r="K4834" s="1" t="str">
        <f t="shared" si="351"/>
        <v>&lt;2 micron</v>
      </c>
      <c r="L4834">
        <v>0.1</v>
      </c>
      <c r="M4834">
        <v>4.2300000000000004</v>
      </c>
      <c r="N4834">
        <v>110</v>
      </c>
      <c r="O4834">
        <v>130</v>
      </c>
      <c r="P4834">
        <v>0.25</v>
      </c>
      <c r="Q4834">
        <v>1</v>
      </c>
      <c r="R4834">
        <v>0.15</v>
      </c>
      <c r="S4834">
        <v>1.5</v>
      </c>
      <c r="T4834">
        <v>39</v>
      </c>
      <c r="U4834">
        <v>41</v>
      </c>
      <c r="V4834">
        <v>215</v>
      </c>
      <c r="W4834">
        <v>9.7200000000000006</v>
      </c>
      <c r="X4834">
        <v>5</v>
      </c>
      <c r="Y4834">
        <v>0.5</v>
      </c>
      <c r="Z4834">
        <v>0.21</v>
      </c>
      <c r="AA4834">
        <v>10</v>
      </c>
      <c r="AB4834">
        <v>1.79</v>
      </c>
      <c r="AC4834">
        <v>2610</v>
      </c>
      <c r="AD4834">
        <v>6</v>
      </c>
      <c r="AE4834">
        <v>0.59</v>
      </c>
      <c r="AF4834">
        <v>61</v>
      </c>
      <c r="AH4834">
        <v>42</v>
      </c>
      <c r="AI4834">
        <v>2</v>
      </c>
      <c r="AJ4834">
        <v>22</v>
      </c>
      <c r="AK4834">
        <v>11</v>
      </c>
      <c r="AL4834">
        <v>0.12</v>
      </c>
      <c r="AM4834">
        <v>5</v>
      </c>
      <c r="AN4834">
        <v>5</v>
      </c>
      <c r="AO4834">
        <v>136</v>
      </c>
      <c r="AP4834">
        <v>5</v>
      </c>
      <c r="AQ4834">
        <v>272</v>
      </c>
    </row>
    <row r="4835" spans="1:43" hidden="1" x14ac:dyDescent="0.25">
      <c r="A4835" t="s">
        <v>18073</v>
      </c>
      <c r="B4835" t="s">
        <v>18074</v>
      </c>
      <c r="C4835" s="1" t="str">
        <f t="shared" si="349"/>
        <v>21:0120</v>
      </c>
      <c r="D4835" s="1" t="str">
        <f t="shared" si="350"/>
        <v>21:0003</v>
      </c>
      <c r="E4835" t="s">
        <v>18075</v>
      </c>
      <c r="F4835" t="s">
        <v>18076</v>
      </c>
      <c r="H4835">
        <v>48.5410653</v>
      </c>
      <c r="I4835">
        <v>-56.723357800000002</v>
      </c>
      <c r="J4835" s="1" t="str">
        <f t="shared" si="348"/>
        <v>Till</v>
      </c>
      <c r="K4835" s="1" t="str">
        <f t="shared" si="351"/>
        <v>&lt;2 micron</v>
      </c>
      <c r="L4835">
        <v>0.1</v>
      </c>
      <c r="M4835">
        <v>4.22</v>
      </c>
      <c r="N4835">
        <v>114</v>
      </c>
      <c r="O4835">
        <v>110</v>
      </c>
      <c r="P4835">
        <v>0.25</v>
      </c>
      <c r="Q4835">
        <v>1</v>
      </c>
      <c r="R4835">
        <v>0.21</v>
      </c>
      <c r="S4835">
        <v>3</v>
      </c>
      <c r="T4835">
        <v>54</v>
      </c>
      <c r="U4835">
        <v>68</v>
      </c>
      <c r="V4835">
        <v>362</v>
      </c>
      <c r="W4835">
        <v>12.2</v>
      </c>
      <c r="X4835">
        <v>5</v>
      </c>
      <c r="Y4835">
        <v>0.5</v>
      </c>
      <c r="Z4835">
        <v>0.17</v>
      </c>
      <c r="AA4835">
        <v>20</v>
      </c>
      <c r="AB4835">
        <v>1.88</v>
      </c>
      <c r="AC4835">
        <v>4240</v>
      </c>
      <c r="AD4835">
        <v>3</v>
      </c>
      <c r="AE4835">
        <v>0.43</v>
      </c>
      <c r="AF4835">
        <v>71</v>
      </c>
      <c r="AH4835">
        <v>48</v>
      </c>
      <c r="AI4835">
        <v>8</v>
      </c>
      <c r="AJ4835">
        <v>36</v>
      </c>
      <c r="AK4835">
        <v>15</v>
      </c>
      <c r="AL4835">
        <v>0.12</v>
      </c>
      <c r="AM4835">
        <v>5</v>
      </c>
      <c r="AN4835">
        <v>5</v>
      </c>
      <c r="AO4835">
        <v>145</v>
      </c>
      <c r="AP4835">
        <v>5</v>
      </c>
      <c r="AQ4835">
        <v>376</v>
      </c>
    </row>
    <row r="4836" spans="1:43" hidden="1" x14ac:dyDescent="0.25">
      <c r="A4836" t="s">
        <v>18077</v>
      </c>
      <c r="B4836" t="s">
        <v>18078</v>
      </c>
      <c r="C4836" s="1" t="str">
        <f t="shared" si="349"/>
        <v>21:0120</v>
      </c>
      <c r="D4836" s="1" t="str">
        <f t="shared" si="350"/>
        <v>21:0003</v>
      </c>
      <c r="E4836" t="s">
        <v>18079</v>
      </c>
      <c r="F4836" t="s">
        <v>18080</v>
      </c>
      <c r="H4836">
        <v>48.542325699999999</v>
      </c>
      <c r="I4836">
        <v>-56.761962699999998</v>
      </c>
      <c r="J4836" s="1" t="str">
        <f t="shared" si="348"/>
        <v>Till</v>
      </c>
      <c r="K4836" s="1" t="str">
        <f t="shared" si="351"/>
        <v>&lt;2 micron</v>
      </c>
      <c r="L4836">
        <v>0.1</v>
      </c>
      <c r="M4836">
        <v>4.0199999999999996</v>
      </c>
      <c r="N4836">
        <v>102</v>
      </c>
      <c r="O4836">
        <v>100</v>
      </c>
      <c r="P4836">
        <v>0.25</v>
      </c>
      <c r="Q4836">
        <v>1</v>
      </c>
      <c r="R4836">
        <v>0.14000000000000001</v>
      </c>
      <c r="S4836">
        <v>2</v>
      </c>
      <c r="T4836">
        <v>43</v>
      </c>
      <c r="U4836">
        <v>39</v>
      </c>
      <c r="V4836">
        <v>244</v>
      </c>
      <c r="W4836">
        <v>11.3</v>
      </c>
      <c r="X4836">
        <v>5</v>
      </c>
      <c r="Y4836">
        <v>0.5</v>
      </c>
      <c r="Z4836">
        <v>0.19</v>
      </c>
      <c r="AA4836">
        <v>20</v>
      </c>
      <c r="AB4836">
        <v>1.39</v>
      </c>
      <c r="AC4836">
        <v>4325</v>
      </c>
      <c r="AD4836">
        <v>3</v>
      </c>
      <c r="AE4836">
        <v>0.32</v>
      </c>
      <c r="AF4836">
        <v>60</v>
      </c>
      <c r="AH4836">
        <v>40</v>
      </c>
      <c r="AI4836">
        <v>2</v>
      </c>
      <c r="AJ4836">
        <v>23</v>
      </c>
      <c r="AK4836">
        <v>12</v>
      </c>
      <c r="AL4836">
        <v>0.11</v>
      </c>
      <c r="AM4836">
        <v>5</v>
      </c>
      <c r="AN4836">
        <v>5</v>
      </c>
      <c r="AO4836">
        <v>107</v>
      </c>
      <c r="AP4836">
        <v>5</v>
      </c>
      <c r="AQ4836">
        <v>340</v>
      </c>
    </row>
    <row r="4837" spans="1:43" hidden="1" x14ac:dyDescent="0.25">
      <c r="A4837" t="s">
        <v>18081</v>
      </c>
      <c r="B4837" t="s">
        <v>18082</v>
      </c>
      <c r="C4837" s="1" t="str">
        <f t="shared" si="349"/>
        <v>21:0120</v>
      </c>
      <c r="D4837" s="1" t="str">
        <f t="shared" si="350"/>
        <v>21:0003</v>
      </c>
      <c r="E4837" t="s">
        <v>18083</v>
      </c>
      <c r="F4837" t="s">
        <v>18084</v>
      </c>
      <c r="H4837">
        <v>48.530735900000003</v>
      </c>
      <c r="I4837">
        <v>-56.814163600000001</v>
      </c>
      <c r="J4837" s="1" t="str">
        <f t="shared" si="348"/>
        <v>Till</v>
      </c>
      <c r="K4837" s="1" t="str">
        <f t="shared" si="351"/>
        <v>&lt;2 micron</v>
      </c>
      <c r="L4837">
        <v>0.2</v>
      </c>
      <c r="M4837">
        <v>5.15</v>
      </c>
      <c r="N4837">
        <v>104</v>
      </c>
      <c r="O4837">
        <v>90</v>
      </c>
      <c r="P4837">
        <v>0.25</v>
      </c>
      <c r="Q4837">
        <v>1</v>
      </c>
      <c r="R4837">
        <v>0.1</v>
      </c>
      <c r="S4837">
        <v>0.5</v>
      </c>
      <c r="T4837">
        <v>31</v>
      </c>
      <c r="U4837">
        <v>48</v>
      </c>
      <c r="V4837">
        <v>216</v>
      </c>
      <c r="W4837">
        <v>8.98</v>
      </c>
      <c r="X4837">
        <v>5</v>
      </c>
      <c r="Y4837">
        <v>0.5</v>
      </c>
      <c r="Z4837">
        <v>0.19</v>
      </c>
      <c r="AA4837">
        <v>10</v>
      </c>
      <c r="AB4837">
        <v>1.29</v>
      </c>
      <c r="AC4837">
        <v>2285</v>
      </c>
      <c r="AD4837">
        <v>7</v>
      </c>
      <c r="AE4837">
        <v>0.77</v>
      </c>
      <c r="AF4837">
        <v>52</v>
      </c>
      <c r="AH4837">
        <v>28</v>
      </c>
      <c r="AI4837">
        <v>1</v>
      </c>
      <c r="AJ4837">
        <v>19</v>
      </c>
      <c r="AK4837">
        <v>9</v>
      </c>
      <c r="AL4837">
        <v>0.16</v>
      </c>
      <c r="AM4837">
        <v>5</v>
      </c>
      <c r="AN4837">
        <v>5</v>
      </c>
      <c r="AO4837">
        <v>141</v>
      </c>
      <c r="AP4837">
        <v>5</v>
      </c>
      <c r="AQ4837">
        <v>396</v>
      </c>
    </row>
    <row r="4838" spans="1:43" hidden="1" x14ac:dyDescent="0.25">
      <c r="A4838" t="s">
        <v>18085</v>
      </c>
      <c r="B4838" t="s">
        <v>18086</v>
      </c>
      <c r="C4838" s="1" t="str">
        <f t="shared" si="349"/>
        <v>21:0120</v>
      </c>
      <c r="D4838" s="1" t="str">
        <f t="shared" si="350"/>
        <v>21:0003</v>
      </c>
      <c r="E4838" t="s">
        <v>18087</v>
      </c>
      <c r="F4838" t="s">
        <v>18088</v>
      </c>
      <c r="H4838">
        <v>48.522386099999999</v>
      </c>
      <c r="I4838">
        <v>-56.823674799999999</v>
      </c>
      <c r="J4838" s="1" t="str">
        <f t="shared" si="348"/>
        <v>Till</v>
      </c>
      <c r="K4838" s="1" t="str">
        <f t="shared" si="351"/>
        <v>&lt;2 micron</v>
      </c>
      <c r="L4838">
        <v>0.1</v>
      </c>
      <c r="M4838">
        <v>4.08</v>
      </c>
      <c r="N4838">
        <v>156</v>
      </c>
      <c r="O4838">
        <v>100</v>
      </c>
      <c r="P4838">
        <v>0.25</v>
      </c>
      <c r="Q4838">
        <v>1</v>
      </c>
      <c r="R4838">
        <v>0.14000000000000001</v>
      </c>
      <c r="S4838">
        <v>3</v>
      </c>
      <c r="T4838">
        <v>48</v>
      </c>
      <c r="U4838">
        <v>38</v>
      </c>
      <c r="V4838">
        <v>386</v>
      </c>
      <c r="W4838">
        <v>13.9</v>
      </c>
      <c r="X4838">
        <v>5</v>
      </c>
      <c r="Y4838">
        <v>0.5</v>
      </c>
      <c r="Z4838">
        <v>0.23</v>
      </c>
      <c r="AA4838">
        <v>20</v>
      </c>
      <c r="AB4838">
        <v>1.38</v>
      </c>
      <c r="AC4838">
        <v>3320</v>
      </c>
      <c r="AD4838">
        <v>14</v>
      </c>
      <c r="AE4838">
        <v>0.51</v>
      </c>
      <c r="AF4838">
        <v>88</v>
      </c>
      <c r="AH4838">
        <v>58</v>
      </c>
      <c r="AI4838">
        <v>1</v>
      </c>
      <c r="AJ4838">
        <v>23</v>
      </c>
      <c r="AK4838">
        <v>11</v>
      </c>
      <c r="AL4838">
        <v>0.04</v>
      </c>
      <c r="AM4838">
        <v>5</v>
      </c>
      <c r="AN4838">
        <v>5</v>
      </c>
      <c r="AO4838">
        <v>146</v>
      </c>
      <c r="AP4838">
        <v>5</v>
      </c>
      <c r="AQ4838">
        <v>428</v>
      </c>
    </row>
    <row r="4839" spans="1:43" hidden="1" x14ac:dyDescent="0.25">
      <c r="A4839" t="s">
        <v>18089</v>
      </c>
      <c r="B4839" t="s">
        <v>18090</v>
      </c>
      <c r="C4839" s="1" t="str">
        <f t="shared" si="349"/>
        <v>21:0120</v>
      </c>
      <c r="D4839" s="1" t="str">
        <f t="shared" si="350"/>
        <v>21:0003</v>
      </c>
      <c r="E4839" t="s">
        <v>18091</v>
      </c>
      <c r="F4839" t="s">
        <v>18092</v>
      </c>
      <c r="H4839">
        <v>48.514759099999999</v>
      </c>
      <c r="I4839">
        <v>-56.835888599999997</v>
      </c>
      <c r="J4839" s="1" t="str">
        <f t="shared" si="348"/>
        <v>Till</v>
      </c>
      <c r="K4839" s="1" t="str">
        <f t="shared" si="351"/>
        <v>&lt;2 micron</v>
      </c>
      <c r="L4839">
        <v>0.1</v>
      </c>
      <c r="M4839">
        <v>4.01</v>
      </c>
      <c r="N4839">
        <v>230</v>
      </c>
      <c r="O4839">
        <v>120</v>
      </c>
      <c r="P4839">
        <v>0.25</v>
      </c>
      <c r="Q4839">
        <v>1</v>
      </c>
      <c r="R4839">
        <v>0.18</v>
      </c>
      <c r="S4839">
        <v>3.5</v>
      </c>
      <c r="T4839">
        <v>89</v>
      </c>
      <c r="U4839">
        <v>34</v>
      </c>
      <c r="V4839">
        <v>484</v>
      </c>
      <c r="W4839">
        <v>15</v>
      </c>
      <c r="X4839">
        <v>5</v>
      </c>
      <c r="Y4839">
        <v>0.5</v>
      </c>
      <c r="Z4839">
        <v>0.21</v>
      </c>
      <c r="AA4839">
        <v>20</v>
      </c>
      <c r="AB4839">
        <v>1.34</v>
      </c>
      <c r="AC4839">
        <v>5410</v>
      </c>
      <c r="AD4839">
        <v>16</v>
      </c>
      <c r="AE4839">
        <v>0.7</v>
      </c>
      <c r="AF4839">
        <v>99</v>
      </c>
      <c r="AH4839">
        <v>86</v>
      </c>
      <c r="AI4839">
        <v>4</v>
      </c>
      <c r="AJ4839">
        <v>25</v>
      </c>
      <c r="AK4839">
        <v>14</v>
      </c>
      <c r="AL4839">
        <v>0.02</v>
      </c>
      <c r="AM4839">
        <v>5</v>
      </c>
      <c r="AN4839">
        <v>5</v>
      </c>
      <c r="AO4839">
        <v>148</v>
      </c>
      <c r="AP4839">
        <v>5</v>
      </c>
      <c r="AQ4839">
        <v>474</v>
      </c>
    </row>
    <row r="4840" spans="1:43" hidden="1" x14ac:dyDescent="0.25">
      <c r="A4840" t="s">
        <v>18093</v>
      </c>
      <c r="B4840" t="s">
        <v>18094</v>
      </c>
      <c r="C4840" s="1" t="str">
        <f t="shared" si="349"/>
        <v>21:0120</v>
      </c>
      <c r="D4840" s="1" t="str">
        <f t="shared" si="350"/>
        <v>21:0003</v>
      </c>
      <c r="E4840" t="s">
        <v>18095</v>
      </c>
      <c r="F4840" t="s">
        <v>18096</v>
      </c>
      <c r="H4840">
        <v>48.508479700000002</v>
      </c>
      <c r="I4840">
        <v>-56.848772099999998</v>
      </c>
      <c r="J4840" s="1" t="str">
        <f t="shared" si="348"/>
        <v>Till</v>
      </c>
      <c r="K4840" s="1" t="str">
        <f t="shared" si="351"/>
        <v>&lt;2 micron</v>
      </c>
      <c r="L4840">
        <v>0.1</v>
      </c>
      <c r="M4840">
        <v>5.38</v>
      </c>
      <c r="N4840">
        <v>164</v>
      </c>
      <c r="O4840">
        <v>130</v>
      </c>
      <c r="P4840">
        <v>0.25</v>
      </c>
      <c r="Q4840">
        <v>1</v>
      </c>
      <c r="R4840">
        <v>0.2</v>
      </c>
      <c r="S4840">
        <v>3.5</v>
      </c>
      <c r="T4840">
        <v>89</v>
      </c>
      <c r="U4840">
        <v>44</v>
      </c>
      <c r="V4840">
        <v>429</v>
      </c>
      <c r="W4840">
        <v>13.4</v>
      </c>
      <c r="X4840">
        <v>5</v>
      </c>
      <c r="Y4840">
        <v>0.5</v>
      </c>
      <c r="Z4840">
        <v>0.24</v>
      </c>
      <c r="AA4840">
        <v>20</v>
      </c>
      <c r="AB4840">
        <v>1.48</v>
      </c>
      <c r="AC4840">
        <v>6125</v>
      </c>
      <c r="AD4840">
        <v>10</v>
      </c>
      <c r="AE4840">
        <v>0.56000000000000005</v>
      </c>
      <c r="AF4840">
        <v>107</v>
      </c>
      <c r="AH4840">
        <v>88</v>
      </c>
      <c r="AI4840">
        <v>2</v>
      </c>
      <c r="AJ4840">
        <v>26</v>
      </c>
      <c r="AK4840">
        <v>15</v>
      </c>
      <c r="AL4840">
        <v>7.0000000000000007E-2</v>
      </c>
      <c r="AM4840">
        <v>5</v>
      </c>
      <c r="AN4840">
        <v>5</v>
      </c>
      <c r="AO4840">
        <v>151</v>
      </c>
      <c r="AP4840">
        <v>5</v>
      </c>
      <c r="AQ4840">
        <v>460</v>
      </c>
    </row>
    <row r="4841" spans="1:43" hidden="1" x14ac:dyDescent="0.25">
      <c r="A4841" t="s">
        <v>18097</v>
      </c>
      <c r="B4841" t="s">
        <v>18098</v>
      </c>
      <c r="C4841" s="1" t="str">
        <f t="shared" si="349"/>
        <v>21:0120</v>
      </c>
      <c r="D4841" s="1" t="str">
        <f t="shared" si="350"/>
        <v>21:0003</v>
      </c>
      <c r="E4841" t="s">
        <v>18099</v>
      </c>
      <c r="F4841" t="s">
        <v>18100</v>
      </c>
      <c r="H4841">
        <v>48.498863</v>
      </c>
      <c r="I4841">
        <v>-56.8562479</v>
      </c>
      <c r="J4841" s="1" t="str">
        <f t="shared" si="348"/>
        <v>Till</v>
      </c>
      <c r="K4841" s="1" t="str">
        <f t="shared" si="351"/>
        <v>&lt;2 micron</v>
      </c>
      <c r="L4841">
        <v>0.1</v>
      </c>
      <c r="M4841">
        <v>4.2300000000000004</v>
      </c>
      <c r="N4841">
        <v>202</v>
      </c>
      <c r="O4841">
        <v>140</v>
      </c>
      <c r="P4841">
        <v>0.25</v>
      </c>
      <c r="Q4841">
        <v>1</v>
      </c>
      <c r="R4841">
        <v>0.2</v>
      </c>
      <c r="S4841">
        <v>5</v>
      </c>
      <c r="T4841">
        <v>125</v>
      </c>
      <c r="U4841">
        <v>36</v>
      </c>
      <c r="V4841">
        <v>433</v>
      </c>
      <c r="W4841">
        <v>13</v>
      </c>
      <c r="X4841">
        <v>5</v>
      </c>
      <c r="Y4841">
        <v>0.5</v>
      </c>
      <c r="Z4841">
        <v>0.23</v>
      </c>
      <c r="AA4841">
        <v>30</v>
      </c>
      <c r="AB4841">
        <v>1.32</v>
      </c>
      <c r="AC4841">
        <v>7565</v>
      </c>
      <c r="AD4841">
        <v>14</v>
      </c>
      <c r="AE4841">
        <v>0.62</v>
      </c>
      <c r="AF4841">
        <v>142</v>
      </c>
      <c r="AH4841">
        <v>90</v>
      </c>
      <c r="AI4841">
        <v>2</v>
      </c>
      <c r="AJ4841">
        <v>23</v>
      </c>
      <c r="AK4841">
        <v>15</v>
      </c>
      <c r="AL4841">
        <v>0.03</v>
      </c>
      <c r="AM4841">
        <v>5</v>
      </c>
      <c r="AN4841">
        <v>5</v>
      </c>
      <c r="AO4841">
        <v>126</v>
      </c>
      <c r="AP4841">
        <v>5</v>
      </c>
      <c r="AQ4841">
        <v>448</v>
      </c>
    </row>
    <row r="4842" spans="1:43" hidden="1" x14ac:dyDescent="0.25">
      <c r="A4842" t="s">
        <v>18101</v>
      </c>
      <c r="B4842" t="s">
        <v>18102</v>
      </c>
      <c r="C4842" s="1" t="str">
        <f t="shared" si="349"/>
        <v>21:0120</v>
      </c>
      <c r="D4842" s="1" t="str">
        <f t="shared" si="350"/>
        <v>21:0003</v>
      </c>
      <c r="E4842" t="s">
        <v>18103</v>
      </c>
      <c r="F4842" t="s">
        <v>18104</v>
      </c>
      <c r="H4842">
        <v>48.528298399999997</v>
      </c>
      <c r="I4842">
        <v>-56.871057399999998</v>
      </c>
      <c r="J4842" s="1" t="str">
        <f t="shared" si="348"/>
        <v>Till</v>
      </c>
      <c r="K4842" s="1" t="str">
        <f t="shared" si="351"/>
        <v>&lt;2 micron</v>
      </c>
      <c r="L4842">
        <v>0.1</v>
      </c>
      <c r="M4842">
        <v>5.07</v>
      </c>
      <c r="N4842">
        <v>58</v>
      </c>
      <c r="O4842">
        <v>160</v>
      </c>
      <c r="P4842">
        <v>0.25</v>
      </c>
      <c r="Q4842">
        <v>1</v>
      </c>
      <c r="R4842">
        <v>0.17</v>
      </c>
      <c r="S4842">
        <v>1</v>
      </c>
      <c r="T4842">
        <v>32</v>
      </c>
      <c r="U4842">
        <v>75</v>
      </c>
      <c r="V4842">
        <v>175</v>
      </c>
      <c r="W4842">
        <v>8.89</v>
      </c>
      <c r="X4842">
        <v>5</v>
      </c>
      <c r="Y4842">
        <v>0.5</v>
      </c>
      <c r="Z4842">
        <v>0.28000000000000003</v>
      </c>
      <c r="AA4842">
        <v>10</v>
      </c>
      <c r="AB4842">
        <v>2.2799999999999998</v>
      </c>
      <c r="AC4842">
        <v>2300</v>
      </c>
      <c r="AD4842">
        <v>3</v>
      </c>
      <c r="AE4842">
        <v>0.34</v>
      </c>
      <c r="AF4842">
        <v>62</v>
      </c>
      <c r="AH4842">
        <v>22</v>
      </c>
      <c r="AI4842">
        <v>1</v>
      </c>
      <c r="AJ4842">
        <v>26</v>
      </c>
      <c r="AK4842">
        <v>13</v>
      </c>
      <c r="AL4842">
        <v>0.22</v>
      </c>
      <c r="AM4842">
        <v>5</v>
      </c>
      <c r="AN4842">
        <v>5</v>
      </c>
      <c r="AO4842">
        <v>164</v>
      </c>
      <c r="AP4842">
        <v>5</v>
      </c>
      <c r="AQ4842">
        <v>238</v>
      </c>
    </row>
    <row r="4843" spans="1:43" hidden="1" x14ac:dyDescent="0.25">
      <c r="A4843" t="s">
        <v>18105</v>
      </c>
      <c r="B4843" t="s">
        <v>18106</v>
      </c>
      <c r="C4843" s="1" t="str">
        <f t="shared" si="349"/>
        <v>21:0120</v>
      </c>
      <c r="D4843" s="1" t="str">
        <f t="shared" si="350"/>
        <v>21:0003</v>
      </c>
      <c r="E4843" t="s">
        <v>18107</v>
      </c>
      <c r="F4843" t="s">
        <v>18108</v>
      </c>
      <c r="H4843">
        <v>48.518220700000001</v>
      </c>
      <c r="I4843">
        <v>-56.869053800000003</v>
      </c>
      <c r="J4843" s="1" t="str">
        <f t="shared" si="348"/>
        <v>Till</v>
      </c>
      <c r="K4843" s="1" t="str">
        <f t="shared" si="351"/>
        <v>&lt;2 micron</v>
      </c>
      <c r="L4843">
        <v>0.1</v>
      </c>
      <c r="M4843">
        <v>5.45</v>
      </c>
      <c r="N4843">
        <v>66</v>
      </c>
      <c r="O4843">
        <v>140</v>
      </c>
      <c r="P4843">
        <v>0.25</v>
      </c>
      <c r="Q4843">
        <v>1</v>
      </c>
      <c r="R4843">
        <v>0.14000000000000001</v>
      </c>
      <c r="S4843">
        <v>1.5</v>
      </c>
      <c r="T4843">
        <v>33</v>
      </c>
      <c r="U4843">
        <v>62</v>
      </c>
      <c r="V4843">
        <v>219</v>
      </c>
      <c r="W4843">
        <v>9.2200000000000006</v>
      </c>
      <c r="X4843">
        <v>5</v>
      </c>
      <c r="Y4843">
        <v>0.5</v>
      </c>
      <c r="Z4843">
        <v>0.31</v>
      </c>
      <c r="AA4843">
        <v>20</v>
      </c>
      <c r="AB4843">
        <v>2.2200000000000002</v>
      </c>
      <c r="AC4843">
        <v>2565</v>
      </c>
      <c r="AD4843">
        <v>3</v>
      </c>
      <c r="AE4843">
        <v>0.33</v>
      </c>
      <c r="AF4843">
        <v>62</v>
      </c>
      <c r="AH4843">
        <v>52</v>
      </c>
      <c r="AI4843">
        <v>1</v>
      </c>
      <c r="AJ4843">
        <v>25</v>
      </c>
      <c r="AK4843">
        <v>13</v>
      </c>
      <c r="AL4843">
        <v>0.22</v>
      </c>
      <c r="AM4843">
        <v>5</v>
      </c>
      <c r="AN4843">
        <v>5</v>
      </c>
      <c r="AO4843">
        <v>169</v>
      </c>
      <c r="AP4843">
        <v>5</v>
      </c>
      <c r="AQ4843">
        <v>310</v>
      </c>
    </row>
    <row r="4844" spans="1:43" hidden="1" x14ac:dyDescent="0.25">
      <c r="A4844" t="s">
        <v>18109</v>
      </c>
      <c r="B4844" t="s">
        <v>18110</v>
      </c>
      <c r="C4844" s="1" t="str">
        <f t="shared" si="349"/>
        <v>21:0120</v>
      </c>
      <c r="D4844" s="1" t="str">
        <f t="shared" si="350"/>
        <v>21:0003</v>
      </c>
      <c r="E4844" t="s">
        <v>18111</v>
      </c>
      <c r="F4844" t="s">
        <v>18112</v>
      </c>
      <c r="H4844">
        <v>48.508490299999998</v>
      </c>
      <c r="I4844">
        <v>-56.856895600000001</v>
      </c>
      <c r="J4844" s="1" t="str">
        <f t="shared" si="348"/>
        <v>Till</v>
      </c>
      <c r="K4844" s="1" t="str">
        <f t="shared" si="351"/>
        <v>&lt;2 micron</v>
      </c>
      <c r="L4844">
        <v>0.1</v>
      </c>
      <c r="M4844">
        <v>5.29</v>
      </c>
      <c r="N4844">
        <v>98</v>
      </c>
      <c r="O4844">
        <v>120</v>
      </c>
      <c r="P4844">
        <v>0.25</v>
      </c>
      <c r="Q4844">
        <v>1</v>
      </c>
      <c r="R4844">
        <v>0.11</v>
      </c>
      <c r="S4844">
        <v>3</v>
      </c>
      <c r="T4844">
        <v>59</v>
      </c>
      <c r="U4844">
        <v>49</v>
      </c>
      <c r="V4844">
        <v>309</v>
      </c>
      <c r="W4844">
        <v>11.6</v>
      </c>
      <c r="X4844">
        <v>5</v>
      </c>
      <c r="Y4844">
        <v>0.5</v>
      </c>
      <c r="Z4844">
        <v>0.25</v>
      </c>
      <c r="AA4844">
        <v>20</v>
      </c>
      <c r="AB4844">
        <v>1.51</v>
      </c>
      <c r="AC4844">
        <v>4040</v>
      </c>
      <c r="AD4844">
        <v>6</v>
      </c>
      <c r="AE4844">
        <v>0.55000000000000004</v>
      </c>
      <c r="AF4844">
        <v>70</v>
      </c>
      <c r="AH4844">
        <v>58</v>
      </c>
      <c r="AI4844">
        <v>1</v>
      </c>
      <c r="AJ4844">
        <v>28</v>
      </c>
      <c r="AK4844">
        <v>11</v>
      </c>
      <c r="AL4844">
        <v>0.06</v>
      </c>
      <c r="AM4844">
        <v>5</v>
      </c>
      <c r="AN4844">
        <v>5</v>
      </c>
      <c r="AO4844">
        <v>160</v>
      </c>
      <c r="AP4844">
        <v>5</v>
      </c>
      <c r="AQ4844">
        <v>316</v>
      </c>
    </row>
    <row r="4845" spans="1:43" hidden="1" x14ac:dyDescent="0.25">
      <c r="A4845" t="s">
        <v>18113</v>
      </c>
      <c r="B4845" t="s">
        <v>18114</v>
      </c>
      <c r="C4845" s="1" t="str">
        <f t="shared" si="349"/>
        <v>21:0120</v>
      </c>
      <c r="D4845" s="1" t="str">
        <f t="shared" si="350"/>
        <v>21:0003</v>
      </c>
      <c r="E4845" t="s">
        <v>18115</v>
      </c>
      <c r="F4845" t="s">
        <v>18116</v>
      </c>
      <c r="H4845">
        <v>48.506472500000001</v>
      </c>
      <c r="I4845">
        <v>-56.829418199999999</v>
      </c>
      <c r="J4845" s="1" t="str">
        <f t="shared" si="348"/>
        <v>Till</v>
      </c>
      <c r="K4845" s="1" t="str">
        <f t="shared" si="351"/>
        <v>&lt;2 micron</v>
      </c>
      <c r="L4845">
        <v>0.1</v>
      </c>
      <c r="M4845">
        <v>4.63</v>
      </c>
      <c r="N4845">
        <v>84</v>
      </c>
      <c r="O4845">
        <v>130</v>
      </c>
      <c r="P4845">
        <v>0.25</v>
      </c>
      <c r="Q4845">
        <v>1</v>
      </c>
      <c r="R4845">
        <v>0.46</v>
      </c>
      <c r="S4845">
        <v>1.5</v>
      </c>
      <c r="T4845">
        <v>31</v>
      </c>
      <c r="U4845">
        <v>51</v>
      </c>
      <c r="V4845">
        <v>146</v>
      </c>
      <c r="W4845">
        <v>8.3800000000000008</v>
      </c>
      <c r="X4845">
        <v>5</v>
      </c>
      <c r="Y4845">
        <v>0.5</v>
      </c>
      <c r="Z4845">
        <v>0.37</v>
      </c>
      <c r="AA4845">
        <v>10</v>
      </c>
      <c r="AB4845">
        <v>2.27</v>
      </c>
      <c r="AC4845">
        <v>1275</v>
      </c>
      <c r="AD4845">
        <v>0.5</v>
      </c>
      <c r="AE4845">
        <v>0.59</v>
      </c>
      <c r="AF4845">
        <v>35</v>
      </c>
      <c r="AH4845">
        <v>18</v>
      </c>
      <c r="AI4845">
        <v>1</v>
      </c>
      <c r="AJ4845">
        <v>26</v>
      </c>
      <c r="AK4845">
        <v>29</v>
      </c>
      <c r="AL4845">
        <v>0.09</v>
      </c>
      <c r="AM4845">
        <v>5</v>
      </c>
      <c r="AN4845">
        <v>5</v>
      </c>
      <c r="AO4845">
        <v>140</v>
      </c>
      <c r="AP4845">
        <v>5</v>
      </c>
      <c r="AQ4845">
        <v>208</v>
      </c>
    </row>
    <row r="4846" spans="1:43" hidden="1" x14ac:dyDescent="0.25">
      <c r="A4846" t="s">
        <v>18117</v>
      </c>
      <c r="B4846" t="s">
        <v>18118</v>
      </c>
      <c r="C4846" s="1" t="str">
        <f t="shared" si="349"/>
        <v>21:0120</v>
      </c>
      <c r="D4846" s="1" t="str">
        <f t="shared" si="350"/>
        <v>21:0003</v>
      </c>
      <c r="E4846" t="s">
        <v>18119</v>
      </c>
      <c r="F4846" t="s">
        <v>18120</v>
      </c>
      <c r="H4846">
        <v>48.509355800000002</v>
      </c>
      <c r="I4846">
        <v>-56.832115799999997</v>
      </c>
      <c r="J4846" s="1" t="str">
        <f t="shared" si="348"/>
        <v>Till</v>
      </c>
      <c r="K4846" s="1" t="str">
        <f t="shared" si="351"/>
        <v>&lt;2 micron</v>
      </c>
      <c r="L4846">
        <v>0.1</v>
      </c>
      <c r="M4846">
        <v>3.81</v>
      </c>
      <c r="N4846">
        <v>160</v>
      </c>
      <c r="O4846">
        <v>100</v>
      </c>
      <c r="P4846">
        <v>0.25</v>
      </c>
      <c r="Q4846">
        <v>1</v>
      </c>
      <c r="R4846">
        <v>0.16</v>
      </c>
      <c r="S4846">
        <v>3</v>
      </c>
      <c r="T4846">
        <v>72</v>
      </c>
      <c r="U4846">
        <v>37</v>
      </c>
      <c r="V4846">
        <v>451</v>
      </c>
      <c r="W4846">
        <v>15</v>
      </c>
      <c r="X4846">
        <v>5</v>
      </c>
      <c r="Y4846">
        <v>0.5</v>
      </c>
      <c r="Z4846">
        <v>0.21</v>
      </c>
      <c r="AA4846">
        <v>20</v>
      </c>
      <c r="AB4846">
        <v>1.17</v>
      </c>
      <c r="AC4846">
        <v>4195</v>
      </c>
      <c r="AD4846">
        <v>14</v>
      </c>
      <c r="AE4846">
        <v>0.34</v>
      </c>
      <c r="AF4846">
        <v>112</v>
      </c>
      <c r="AH4846">
        <v>48</v>
      </c>
      <c r="AI4846">
        <v>2</v>
      </c>
      <c r="AJ4846">
        <v>27</v>
      </c>
      <c r="AK4846">
        <v>12</v>
      </c>
      <c r="AL4846">
        <v>0.06</v>
      </c>
      <c r="AM4846">
        <v>5</v>
      </c>
      <c r="AN4846">
        <v>5</v>
      </c>
      <c r="AO4846">
        <v>145</v>
      </c>
      <c r="AP4846">
        <v>5</v>
      </c>
      <c r="AQ4846">
        <v>464</v>
      </c>
    </row>
    <row r="4847" spans="1:43" hidden="1" x14ac:dyDescent="0.25">
      <c r="A4847" t="s">
        <v>18121</v>
      </c>
      <c r="B4847" t="s">
        <v>18122</v>
      </c>
      <c r="C4847" s="1" t="str">
        <f t="shared" si="349"/>
        <v>21:0120</v>
      </c>
      <c r="D4847" s="1" t="str">
        <f t="shared" si="350"/>
        <v>21:0003</v>
      </c>
      <c r="E4847" t="s">
        <v>18123</v>
      </c>
      <c r="F4847" t="s">
        <v>18124</v>
      </c>
      <c r="H4847">
        <v>48.740298000000003</v>
      </c>
      <c r="I4847">
        <v>-56.598502099999997</v>
      </c>
      <c r="J4847" s="1" t="str">
        <f t="shared" si="348"/>
        <v>Till</v>
      </c>
      <c r="K4847" s="1" t="str">
        <f t="shared" si="351"/>
        <v>&lt;2 micron</v>
      </c>
      <c r="L4847">
        <v>0.1</v>
      </c>
      <c r="M4847">
        <v>4.37</v>
      </c>
      <c r="N4847">
        <v>56</v>
      </c>
      <c r="O4847">
        <v>170</v>
      </c>
      <c r="P4847">
        <v>0.25</v>
      </c>
      <c r="Q4847">
        <v>1</v>
      </c>
      <c r="R4847">
        <v>0.17</v>
      </c>
      <c r="S4847">
        <v>0.25</v>
      </c>
      <c r="T4847">
        <v>26</v>
      </c>
      <c r="U4847">
        <v>48</v>
      </c>
      <c r="V4847">
        <v>145</v>
      </c>
      <c r="W4847">
        <v>5.94</v>
      </c>
      <c r="X4847">
        <v>10</v>
      </c>
      <c r="Y4847">
        <v>0.5</v>
      </c>
      <c r="Z4847">
        <v>0.26</v>
      </c>
      <c r="AA4847">
        <v>20</v>
      </c>
      <c r="AB4847">
        <v>1.5</v>
      </c>
      <c r="AC4847">
        <v>1805</v>
      </c>
      <c r="AD4847">
        <v>1</v>
      </c>
      <c r="AE4847">
        <v>0.26</v>
      </c>
      <c r="AF4847">
        <v>55</v>
      </c>
      <c r="AH4847">
        <v>70</v>
      </c>
      <c r="AI4847">
        <v>1</v>
      </c>
      <c r="AJ4847">
        <v>22</v>
      </c>
      <c r="AK4847">
        <v>13</v>
      </c>
      <c r="AL4847">
        <v>0.12</v>
      </c>
      <c r="AM4847">
        <v>5</v>
      </c>
      <c r="AN4847">
        <v>5</v>
      </c>
      <c r="AO4847">
        <v>68</v>
      </c>
      <c r="AP4847">
        <v>5</v>
      </c>
      <c r="AQ4847">
        <v>254</v>
      </c>
    </row>
    <row r="4848" spans="1:43" hidden="1" x14ac:dyDescent="0.25">
      <c r="A4848" t="s">
        <v>18125</v>
      </c>
      <c r="B4848" t="s">
        <v>18126</v>
      </c>
      <c r="C4848" s="1" t="str">
        <f t="shared" si="349"/>
        <v>21:0120</v>
      </c>
      <c r="D4848" s="1" t="str">
        <f t="shared" si="350"/>
        <v>21:0003</v>
      </c>
      <c r="E4848" t="s">
        <v>18127</v>
      </c>
      <c r="F4848" t="s">
        <v>18128</v>
      </c>
      <c r="H4848">
        <v>48.582346700000002</v>
      </c>
      <c r="I4848">
        <v>-56.627130200000003</v>
      </c>
      <c r="J4848" s="1" t="str">
        <f t="shared" si="348"/>
        <v>Till</v>
      </c>
      <c r="K4848" s="1" t="str">
        <f t="shared" si="351"/>
        <v>&lt;2 micron</v>
      </c>
      <c r="L4848">
        <v>0.1</v>
      </c>
      <c r="M4848">
        <v>5.75</v>
      </c>
      <c r="N4848">
        <v>64</v>
      </c>
      <c r="O4848">
        <v>80</v>
      </c>
      <c r="P4848">
        <v>0.25</v>
      </c>
      <c r="Q4848">
        <v>1</v>
      </c>
      <c r="R4848">
        <v>0.28999999999999998</v>
      </c>
      <c r="S4848">
        <v>0.25</v>
      </c>
      <c r="T4848">
        <v>54</v>
      </c>
      <c r="U4848">
        <v>42</v>
      </c>
      <c r="V4848">
        <v>286</v>
      </c>
      <c r="W4848">
        <v>7.26</v>
      </c>
      <c r="X4848">
        <v>20</v>
      </c>
      <c r="Y4848">
        <v>0.5</v>
      </c>
      <c r="Z4848">
        <v>0.13</v>
      </c>
      <c r="AA4848">
        <v>20</v>
      </c>
      <c r="AB4848">
        <v>1.61</v>
      </c>
      <c r="AC4848">
        <v>3675</v>
      </c>
      <c r="AD4848">
        <v>2</v>
      </c>
      <c r="AE4848">
        <v>0.52</v>
      </c>
      <c r="AF4848">
        <v>44</v>
      </c>
      <c r="AH4848">
        <v>28</v>
      </c>
      <c r="AI4848">
        <v>1</v>
      </c>
      <c r="AJ4848">
        <v>27</v>
      </c>
      <c r="AK4848">
        <v>15</v>
      </c>
      <c r="AL4848">
        <v>0.18</v>
      </c>
      <c r="AM4848">
        <v>5</v>
      </c>
      <c r="AN4848">
        <v>5</v>
      </c>
      <c r="AO4848">
        <v>129</v>
      </c>
      <c r="AP4848">
        <v>5</v>
      </c>
      <c r="AQ4848">
        <v>134</v>
      </c>
    </row>
    <row r="4849" spans="1:43" hidden="1" x14ac:dyDescent="0.25">
      <c r="A4849" t="s">
        <v>18129</v>
      </c>
      <c r="B4849" t="s">
        <v>18130</v>
      </c>
      <c r="C4849" s="1" t="str">
        <f t="shared" si="349"/>
        <v>21:0120</v>
      </c>
      <c r="D4849" s="1" t="str">
        <f t="shared" si="350"/>
        <v>21:0003</v>
      </c>
      <c r="E4849" t="s">
        <v>18131</v>
      </c>
      <c r="F4849" t="s">
        <v>18132</v>
      </c>
      <c r="H4849">
        <v>48.548849300000001</v>
      </c>
      <c r="I4849">
        <v>-56.616948499999999</v>
      </c>
      <c r="J4849" s="1" t="str">
        <f t="shared" si="348"/>
        <v>Till</v>
      </c>
      <c r="K4849" s="1" t="str">
        <f t="shared" si="351"/>
        <v>&lt;2 micron</v>
      </c>
      <c r="L4849">
        <v>0.1</v>
      </c>
      <c r="M4849">
        <v>4.2</v>
      </c>
      <c r="N4849">
        <v>42</v>
      </c>
      <c r="O4849">
        <v>120</v>
      </c>
      <c r="P4849">
        <v>0.25</v>
      </c>
      <c r="Q4849">
        <v>1</v>
      </c>
      <c r="R4849">
        <v>0.76</v>
      </c>
      <c r="S4849">
        <v>0.25</v>
      </c>
      <c r="T4849">
        <v>41</v>
      </c>
      <c r="U4849">
        <v>89</v>
      </c>
      <c r="V4849">
        <v>195</v>
      </c>
      <c r="W4849">
        <v>7.99</v>
      </c>
      <c r="X4849">
        <v>10</v>
      </c>
      <c r="Y4849">
        <v>0.5</v>
      </c>
      <c r="Z4849">
        <v>0.17</v>
      </c>
      <c r="AA4849">
        <v>20</v>
      </c>
      <c r="AB4849">
        <v>2.48</v>
      </c>
      <c r="AC4849">
        <v>2705</v>
      </c>
      <c r="AD4849">
        <v>1</v>
      </c>
      <c r="AE4849">
        <v>0.34</v>
      </c>
      <c r="AF4849">
        <v>55</v>
      </c>
      <c r="AH4849">
        <v>12</v>
      </c>
      <c r="AI4849">
        <v>1</v>
      </c>
      <c r="AJ4849">
        <v>23</v>
      </c>
      <c r="AK4849">
        <v>21</v>
      </c>
      <c r="AL4849">
        <v>7.0000000000000007E-2</v>
      </c>
      <c r="AM4849">
        <v>5</v>
      </c>
      <c r="AN4849">
        <v>5</v>
      </c>
      <c r="AO4849">
        <v>124</v>
      </c>
      <c r="AP4849">
        <v>5</v>
      </c>
      <c r="AQ4849">
        <v>198</v>
      </c>
    </row>
    <row r="4850" spans="1:43" hidden="1" x14ac:dyDescent="0.25">
      <c r="A4850" t="s">
        <v>18133</v>
      </c>
      <c r="B4850" t="s">
        <v>18134</v>
      </c>
      <c r="C4850" s="1" t="str">
        <f t="shared" si="349"/>
        <v>21:0120</v>
      </c>
      <c r="D4850" s="1" t="str">
        <f t="shared" si="350"/>
        <v>21:0003</v>
      </c>
      <c r="E4850" t="s">
        <v>18135</v>
      </c>
      <c r="F4850" t="s">
        <v>18136</v>
      </c>
      <c r="H4850">
        <v>48.537643199999998</v>
      </c>
      <c r="I4850">
        <v>-56.628549200000002</v>
      </c>
      <c r="J4850" s="1" t="str">
        <f t="shared" ref="J4850:J4913" si="352">HYPERLINK("http://geochem.nrcan.gc.ca/cdogs/content/kwd/kwd020044_e.htm", "Till")</f>
        <v>Till</v>
      </c>
      <c r="K4850" s="1" t="str">
        <f t="shared" si="351"/>
        <v>&lt;2 micron</v>
      </c>
      <c r="L4850">
        <v>0.1</v>
      </c>
      <c r="M4850">
        <v>4.43</v>
      </c>
      <c r="N4850">
        <v>72</v>
      </c>
      <c r="O4850">
        <v>120</v>
      </c>
      <c r="P4850">
        <v>0.25</v>
      </c>
      <c r="Q4850">
        <v>1</v>
      </c>
      <c r="R4850">
        <v>0.17</v>
      </c>
      <c r="S4850">
        <v>0.25</v>
      </c>
      <c r="T4850">
        <v>33</v>
      </c>
      <c r="U4850">
        <v>51</v>
      </c>
      <c r="V4850">
        <v>159</v>
      </c>
      <c r="W4850">
        <v>7.65</v>
      </c>
      <c r="X4850">
        <v>10</v>
      </c>
      <c r="Y4850">
        <v>0.5</v>
      </c>
      <c r="Z4850">
        <v>0.26</v>
      </c>
      <c r="AA4850">
        <v>20</v>
      </c>
      <c r="AB4850">
        <v>1.65</v>
      </c>
      <c r="AC4850">
        <v>2245</v>
      </c>
      <c r="AD4850">
        <v>3</v>
      </c>
      <c r="AE4850">
        <v>0.3</v>
      </c>
      <c r="AF4850">
        <v>53</v>
      </c>
      <c r="AH4850">
        <v>26</v>
      </c>
      <c r="AI4850">
        <v>2</v>
      </c>
      <c r="AJ4850">
        <v>19</v>
      </c>
      <c r="AK4850">
        <v>13</v>
      </c>
      <c r="AL4850">
        <v>0.14000000000000001</v>
      </c>
      <c r="AM4850">
        <v>5</v>
      </c>
      <c r="AN4850">
        <v>5</v>
      </c>
      <c r="AO4850">
        <v>111</v>
      </c>
      <c r="AP4850">
        <v>5</v>
      </c>
      <c r="AQ4850">
        <v>190</v>
      </c>
    </row>
    <row r="4851" spans="1:43" hidden="1" x14ac:dyDescent="0.25">
      <c r="A4851" t="s">
        <v>18137</v>
      </c>
      <c r="B4851" t="s">
        <v>18138</v>
      </c>
      <c r="C4851" s="1" t="str">
        <f t="shared" si="349"/>
        <v>21:0120</v>
      </c>
      <c r="D4851" s="1" t="str">
        <f t="shared" si="350"/>
        <v>21:0003</v>
      </c>
      <c r="E4851" t="s">
        <v>18139</v>
      </c>
      <c r="F4851" t="s">
        <v>18140</v>
      </c>
      <c r="H4851">
        <v>48.527634800000001</v>
      </c>
      <c r="I4851">
        <v>-56.649616399999999</v>
      </c>
      <c r="J4851" s="1" t="str">
        <f t="shared" si="352"/>
        <v>Till</v>
      </c>
      <c r="K4851" s="1" t="str">
        <f t="shared" si="351"/>
        <v>&lt;2 micron</v>
      </c>
      <c r="L4851">
        <v>0.1</v>
      </c>
      <c r="M4851">
        <v>5.07</v>
      </c>
      <c r="N4851">
        <v>50</v>
      </c>
      <c r="O4851">
        <v>140</v>
      </c>
      <c r="P4851">
        <v>0.25</v>
      </c>
      <c r="Q4851">
        <v>1</v>
      </c>
      <c r="R4851">
        <v>0.16</v>
      </c>
      <c r="S4851">
        <v>0.25</v>
      </c>
      <c r="T4851">
        <v>35</v>
      </c>
      <c r="U4851">
        <v>57</v>
      </c>
      <c r="V4851">
        <v>166</v>
      </c>
      <c r="W4851">
        <v>8</v>
      </c>
      <c r="X4851">
        <v>10</v>
      </c>
      <c r="Y4851">
        <v>0.5</v>
      </c>
      <c r="Z4851">
        <v>0.25</v>
      </c>
      <c r="AA4851">
        <v>10</v>
      </c>
      <c r="AB4851">
        <v>1.67</v>
      </c>
      <c r="AC4851">
        <v>2300</v>
      </c>
      <c r="AD4851">
        <v>2</v>
      </c>
      <c r="AE4851">
        <v>0.35</v>
      </c>
      <c r="AF4851">
        <v>53</v>
      </c>
      <c r="AH4851">
        <v>14</v>
      </c>
      <c r="AI4851">
        <v>2</v>
      </c>
      <c r="AJ4851">
        <v>26</v>
      </c>
      <c r="AK4851">
        <v>15</v>
      </c>
      <c r="AL4851">
        <v>0.13</v>
      </c>
      <c r="AM4851">
        <v>5</v>
      </c>
      <c r="AN4851">
        <v>5</v>
      </c>
      <c r="AO4851">
        <v>125</v>
      </c>
      <c r="AP4851">
        <v>5</v>
      </c>
      <c r="AQ4851">
        <v>156</v>
      </c>
    </row>
    <row r="4852" spans="1:43" hidden="1" x14ac:dyDescent="0.25">
      <c r="A4852" t="s">
        <v>18141</v>
      </c>
      <c r="B4852" t="s">
        <v>18142</v>
      </c>
      <c r="C4852" s="1" t="str">
        <f t="shared" si="349"/>
        <v>21:0120</v>
      </c>
      <c r="D4852" s="1" t="str">
        <f t="shared" si="350"/>
        <v>21:0003</v>
      </c>
      <c r="E4852" t="s">
        <v>18143</v>
      </c>
      <c r="F4852" t="s">
        <v>18144</v>
      </c>
      <c r="H4852">
        <v>48.5259298</v>
      </c>
      <c r="I4852">
        <v>-56.6814556</v>
      </c>
      <c r="J4852" s="1" t="str">
        <f t="shared" si="352"/>
        <v>Till</v>
      </c>
      <c r="K4852" s="1" t="str">
        <f t="shared" si="351"/>
        <v>&lt;2 micron</v>
      </c>
      <c r="L4852">
        <v>0.1</v>
      </c>
      <c r="M4852">
        <v>3.6</v>
      </c>
      <c r="N4852">
        <v>70</v>
      </c>
      <c r="O4852">
        <v>200</v>
      </c>
      <c r="P4852">
        <v>0.25</v>
      </c>
      <c r="Q4852">
        <v>1</v>
      </c>
      <c r="R4852">
        <v>0.18</v>
      </c>
      <c r="S4852">
        <v>0.25</v>
      </c>
      <c r="T4852">
        <v>30</v>
      </c>
      <c r="U4852">
        <v>36</v>
      </c>
      <c r="V4852">
        <v>277</v>
      </c>
      <c r="W4852">
        <v>11.1</v>
      </c>
      <c r="X4852">
        <v>10</v>
      </c>
      <c r="Y4852">
        <v>0.5</v>
      </c>
      <c r="Z4852">
        <v>0.24</v>
      </c>
      <c r="AA4852">
        <v>20</v>
      </c>
      <c r="AB4852">
        <v>1.0900000000000001</v>
      </c>
      <c r="AC4852">
        <v>2860</v>
      </c>
      <c r="AD4852">
        <v>4</v>
      </c>
      <c r="AE4852">
        <v>0.72</v>
      </c>
      <c r="AF4852">
        <v>45</v>
      </c>
      <c r="AH4852">
        <v>34</v>
      </c>
      <c r="AI4852">
        <v>1</v>
      </c>
      <c r="AJ4852">
        <v>25</v>
      </c>
      <c r="AK4852">
        <v>13</v>
      </c>
      <c r="AL4852">
        <v>0.06</v>
      </c>
      <c r="AM4852">
        <v>5</v>
      </c>
      <c r="AN4852">
        <v>5</v>
      </c>
      <c r="AO4852">
        <v>94</v>
      </c>
      <c r="AP4852">
        <v>5</v>
      </c>
      <c r="AQ4852">
        <v>250</v>
      </c>
    </row>
    <row r="4853" spans="1:43" hidden="1" x14ac:dyDescent="0.25">
      <c r="A4853" t="s">
        <v>18145</v>
      </c>
      <c r="B4853" t="s">
        <v>18146</v>
      </c>
      <c r="C4853" s="1" t="str">
        <f t="shared" si="349"/>
        <v>21:0120</v>
      </c>
      <c r="D4853" s="1" t="str">
        <f t="shared" si="350"/>
        <v>21:0003</v>
      </c>
      <c r="E4853" t="s">
        <v>18147</v>
      </c>
      <c r="F4853" t="s">
        <v>18148</v>
      </c>
      <c r="H4853">
        <v>48.5228927</v>
      </c>
      <c r="I4853">
        <v>-56.658045999999999</v>
      </c>
      <c r="J4853" s="1" t="str">
        <f t="shared" si="352"/>
        <v>Till</v>
      </c>
      <c r="K4853" s="1" t="str">
        <f t="shared" si="351"/>
        <v>&lt;2 micron</v>
      </c>
      <c r="L4853">
        <v>0.1</v>
      </c>
      <c r="M4853">
        <v>3.99</v>
      </c>
      <c r="N4853">
        <v>80</v>
      </c>
      <c r="O4853">
        <v>130</v>
      </c>
      <c r="P4853">
        <v>0.25</v>
      </c>
      <c r="Q4853">
        <v>1</v>
      </c>
      <c r="R4853">
        <v>0.33</v>
      </c>
      <c r="S4853">
        <v>0.25</v>
      </c>
      <c r="T4853">
        <v>48</v>
      </c>
      <c r="U4853">
        <v>54</v>
      </c>
      <c r="V4853">
        <v>211</v>
      </c>
      <c r="W4853">
        <v>11.3</v>
      </c>
      <c r="X4853">
        <v>10</v>
      </c>
      <c r="Y4853">
        <v>0.5</v>
      </c>
      <c r="Z4853">
        <v>0.24</v>
      </c>
      <c r="AA4853">
        <v>20</v>
      </c>
      <c r="AB4853">
        <v>1.47</v>
      </c>
      <c r="AC4853">
        <v>3735</v>
      </c>
      <c r="AD4853">
        <v>3</v>
      </c>
      <c r="AE4853">
        <v>0.49</v>
      </c>
      <c r="AF4853">
        <v>47</v>
      </c>
      <c r="AH4853">
        <v>32</v>
      </c>
      <c r="AI4853">
        <v>2</v>
      </c>
      <c r="AJ4853">
        <v>33</v>
      </c>
      <c r="AK4853">
        <v>25</v>
      </c>
      <c r="AL4853">
        <v>7.0000000000000007E-2</v>
      </c>
      <c r="AM4853">
        <v>5</v>
      </c>
      <c r="AN4853">
        <v>5</v>
      </c>
      <c r="AO4853">
        <v>132</v>
      </c>
      <c r="AP4853">
        <v>5</v>
      </c>
      <c r="AQ4853">
        <v>362</v>
      </c>
    </row>
    <row r="4854" spans="1:43" hidden="1" x14ac:dyDescent="0.25">
      <c r="A4854" t="s">
        <v>18149</v>
      </c>
      <c r="B4854" t="s">
        <v>18150</v>
      </c>
      <c r="C4854" s="1" t="str">
        <f t="shared" si="349"/>
        <v>21:0120</v>
      </c>
      <c r="D4854" s="1" t="str">
        <f t="shared" si="350"/>
        <v>21:0003</v>
      </c>
      <c r="E4854" t="s">
        <v>18151</v>
      </c>
      <c r="F4854" t="s">
        <v>18152</v>
      </c>
      <c r="H4854">
        <v>48.5599919</v>
      </c>
      <c r="I4854">
        <v>-56.613474500000002</v>
      </c>
      <c r="J4854" s="1" t="str">
        <f t="shared" si="352"/>
        <v>Till</v>
      </c>
      <c r="K4854" s="1" t="str">
        <f t="shared" si="351"/>
        <v>&lt;2 micron</v>
      </c>
      <c r="L4854">
        <v>0.1</v>
      </c>
      <c r="M4854">
        <v>5.24</v>
      </c>
      <c r="N4854">
        <v>36</v>
      </c>
      <c r="O4854">
        <v>140</v>
      </c>
      <c r="P4854">
        <v>0.25</v>
      </c>
      <c r="Q4854">
        <v>1</v>
      </c>
      <c r="R4854">
        <v>0.27</v>
      </c>
      <c r="S4854">
        <v>0.25</v>
      </c>
      <c r="T4854">
        <v>32</v>
      </c>
      <c r="U4854">
        <v>74</v>
      </c>
      <c r="V4854">
        <v>217</v>
      </c>
      <c r="W4854">
        <v>7.61</v>
      </c>
      <c r="X4854">
        <v>10</v>
      </c>
      <c r="Y4854">
        <v>0.5</v>
      </c>
      <c r="Z4854">
        <v>0.23</v>
      </c>
      <c r="AA4854">
        <v>20</v>
      </c>
      <c r="AB4854">
        <v>1.84</v>
      </c>
      <c r="AC4854">
        <v>3530</v>
      </c>
      <c r="AD4854">
        <v>1</v>
      </c>
      <c r="AE4854">
        <v>0.61</v>
      </c>
      <c r="AF4854">
        <v>54</v>
      </c>
      <c r="AH4854">
        <v>12</v>
      </c>
      <c r="AI4854">
        <v>1</v>
      </c>
      <c r="AJ4854">
        <v>17</v>
      </c>
      <c r="AK4854">
        <v>16</v>
      </c>
      <c r="AL4854">
        <v>0.11</v>
      </c>
      <c r="AM4854">
        <v>5</v>
      </c>
      <c r="AN4854">
        <v>5</v>
      </c>
      <c r="AO4854">
        <v>130</v>
      </c>
      <c r="AP4854">
        <v>5</v>
      </c>
      <c r="AQ4854">
        <v>160</v>
      </c>
    </row>
    <row r="4855" spans="1:43" hidden="1" x14ac:dyDescent="0.25">
      <c r="A4855" t="s">
        <v>18153</v>
      </c>
      <c r="B4855" t="s">
        <v>18154</v>
      </c>
      <c r="C4855" s="1" t="str">
        <f t="shared" si="349"/>
        <v>21:0120</v>
      </c>
      <c r="D4855" s="1" t="str">
        <f t="shared" si="350"/>
        <v>21:0003</v>
      </c>
      <c r="E4855" t="s">
        <v>18155</v>
      </c>
      <c r="F4855" t="s">
        <v>18156</v>
      </c>
      <c r="H4855">
        <v>48.570638099999996</v>
      </c>
      <c r="I4855">
        <v>-56.5967184</v>
      </c>
      <c r="J4855" s="1" t="str">
        <f t="shared" si="352"/>
        <v>Till</v>
      </c>
      <c r="K4855" s="1" t="str">
        <f t="shared" si="351"/>
        <v>&lt;2 micron</v>
      </c>
      <c r="L4855">
        <v>0.1</v>
      </c>
      <c r="M4855">
        <v>5.27</v>
      </c>
      <c r="N4855">
        <v>52</v>
      </c>
      <c r="O4855">
        <v>140</v>
      </c>
      <c r="P4855">
        <v>0.25</v>
      </c>
      <c r="Q4855">
        <v>1</v>
      </c>
      <c r="R4855">
        <v>0.19</v>
      </c>
      <c r="S4855">
        <v>0.25</v>
      </c>
      <c r="T4855">
        <v>30</v>
      </c>
      <c r="U4855">
        <v>55</v>
      </c>
      <c r="V4855">
        <v>171</v>
      </c>
      <c r="W4855">
        <v>7.47</v>
      </c>
      <c r="X4855">
        <v>10</v>
      </c>
      <c r="Y4855">
        <v>0.5</v>
      </c>
      <c r="Z4855">
        <v>0.26</v>
      </c>
      <c r="AA4855">
        <v>20</v>
      </c>
      <c r="AB4855">
        <v>1.85</v>
      </c>
      <c r="AC4855">
        <v>2445</v>
      </c>
      <c r="AD4855">
        <v>2</v>
      </c>
      <c r="AE4855">
        <v>0.5</v>
      </c>
      <c r="AF4855">
        <v>47</v>
      </c>
      <c r="AH4855">
        <v>22</v>
      </c>
      <c r="AI4855">
        <v>2</v>
      </c>
      <c r="AJ4855">
        <v>23</v>
      </c>
      <c r="AK4855">
        <v>15</v>
      </c>
      <c r="AL4855">
        <v>0.17</v>
      </c>
      <c r="AM4855">
        <v>5</v>
      </c>
      <c r="AN4855">
        <v>5</v>
      </c>
      <c r="AO4855">
        <v>117</v>
      </c>
      <c r="AP4855">
        <v>5</v>
      </c>
      <c r="AQ4855">
        <v>156</v>
      </c>
    </row>
    <row r="4856" spans="1:43" hidden="1" x14ac:dyDescent="0.25">
      <c r="A4856" t="s">
        <v>18157</v>
      </c>
      <c r="B4856" t="s">
        <v>18158</v>
      </c>
      <c r="C4856" s="1" t="str">
        <f t="shared" si="349"/>
        <v>21:0120</v>
      </c>
      <c r="D4856" s="1" t="str">
        <f t="shared" si="350"/>
        <v>21:0003</v>
      </c>
      <c r="E4856" t="s">
        <v>18159</v>
      </c>
      <c r="F4856" t="s">
        <v>18160</v>
      </c>
      <c r="H4856">
        <v>48.578003500000001</v>
      </c>
      <c r="I4856">
        <v>-56.593675900000001</v>
      </c>
      <c r="J4856" s="1" t="str">
        <f t="shared" si="352"/>
        <v>Till</v>
      </c>
      <c r="K4856" s="1" t="str">
        <f t="shared" si="351"/>
        <v>&lt;2 micron</v>
      </c>
      <c r="L4856">
        <v>0.1</v>
      </c>
      <c r="M4856">
        <v>5.32</v>
      </c>
      <c r="N4856">
        <v>40</v>
      </c>
      <c r="O4856">
        <v>80</v>
      </c>
      <c r="P4856">
        <v>0.25</v>
      </c>
      <c r="Q4856">
        <v>1</v>
      </c>
      <c r="R4856">
        <v>0.19</v>
      </c>
      <c r="S4856">
        <v>0.25</v>
      </c>
      <c r="T4856">
        <v>27</v>
      </c>
      <c r="U4856">
        <v>49</v>
      </c>
      <c r="V4856">
        <v>182</v>
      </c>
      <c r="W4856">
        <v>7.91</v>
      </c>
      <c r="X4856">
        <v>20</v>
      </c>
      <c r="Y4856">
        <v>0.5</v>
      </c>
      <c r="Z4856">
        <v>0.16</v>
      </c>
      <c r="AA4856">
        <v>20</v>
      </c>
      <c r="AB4856">
        <v>2.17</v>
      </c>
      <c r="AC4856">
        <v>2040</v>
      </c>
      <c r="AD4856">
        <v>2</v>
      </c>
      <c r="AE4856">
        <v>0.69</v>
      </c>
      <c r="AF4856">
        <v>33</v>
      </c>
      <c r="AH4856">
        <v>8</v>
      </c>
      <c r="AI4856">
        <v>1</v>
      </c>
      <c r="AJ4856">
        <v>28</v>
      </c>
      <c r="AK4856">
        <v>15</v>
      </c>
      <c r="AL4856">
        <v>0.11</v>
      </c>
      <c r="AM4856">
        <v>5</v>
      </c>
      <c r="AN4856">
        <v>5</v>
      </c>
      <c r="AO4856">
        <v>100</v>
      </c>
      <c r="AP4856">
        <v>5</v>
      </c>
      <c r="AQ4856">
        <v>136</v>
      </c>
    </row>
    <row r="4857" spans="1:43" hidden="1" x14ac:dyDescent="0.25">
      <c r="A4857" t="s">
        <v>18161</v>
      </c>
      <c r="B4857" t="s">
        <v>18162</v>
      </c>
      <c r="C4857" s="1" t="str">
        <f t="shared" si="349"/>
        <v>21:0120</v>
      </c>
      <c r="D4857" s="1" t="str">
        <f t="shared" si="350"/>
        <v>21:0003</v>
      </c>
      <c r="E4857" t="s">
        <v>18163</v>
      </c>
      <c r="F4857" t="s">
        <v>18164</v>
      </c>
      <c r="H4857">
        <v>48.590048400000001</v>
      </c>
      <c r="I4857">
        <v>-56.5911385</v>
      </c>
      <c r="J4857" s="1" t="str">
        <f t="shared" si="352"/>
        <v>Till</v>
      </c>
      <c r="K4857" s="1" t="str">
        <f t="shared" si="351"/>
        <v>&lt;2 micron</v>
      </c>
      <c r="L4857">
        <v>0.1</v>
      </c>
      <c r="M4857">
        <v>5.0999999999999996</v>
      </c>
      <c r="N4857">
        <v>62</v>
      </c>
      <c r="O4857">
        <v>160</v>
      </c>
      <c r="P4857">
        <v>0.25</v>
      </c>
      <c r="Q4857">
        <v>1</v>
      </c>
      <c r="R4857">
        <v>0.24</v>
      </c>
      <c r="S4857">
        <v>0.25</v>
      </c>
      <c r="T4857">
        <v>36</v>
      </c>
      <c r="U4857">
        <v>43</v>
      </c>
      <c r="V4857">
        <v>194</v>
      </c>
      <c r="W4857">
        <v>7.41</v>
      </c>
      <c r="X4857">
        <v>20</v>
      </c>
      <c r="Y4857">
        <v>0.5</v>
      </c>
      <c r="Z4857">
        <v>0.3</v>
      </c>
      <c r="AA4857">
        <v>20</v>
      </c>
      <c r="AB4857">
        <v>1.76</v>
      </c>
      <c r="AC4857">
        <v>2395</v>
      </c>
      <c r="AD4857">
        <v>2</v>
      </c>
      <c r="AE4857">
        <v>0.42</v>
      </c>
      <c r="AF4857">
        <v>50</v>
      </c>
      <c r="AH4857">
        <v>18</v>
      </c>
      <c r="AI4857">
        <v>2</v>
      </c>
      <c r="AJ4857">
        <v>23</v>
      </c>
      <c r="AK4857">
        <v>16</v>
      </c>
      <c r="AL4857">
        <v>0.17</v>
      </c>
      <c r="AM4857">
        <v>5</v>
      </c>
      <c r="AN4857">
        <v>5</v>
      </c>
      <c r="AO4857">
        <v>114</v>
      </c>
      <c r="AP4857">
        <v>5</v>
      </c>
      <c r="AQ4857">
        <v>176</v>
      </c>
    </row>
    <row r="4858" spans="1:43" hidden="1" x14ac:dyDescent="0.25">
      <c r="A4858" t="s">
        <v>18165</v>
      </c>
      <c r="B4858" t="s">
        <v>18166</v>
      </c>
      <c r="C4858" s="1" t="str">
        <f t="shared" si="349"/>
        <v>21:0120</v>
      </c>
      <c r="D4858" s="1" t="str">
        <f t="shared" si="350"/>
        <v>21:0003</v>
      </c>
      <c r="E4858" t="s">
        <v>18167</v>
      </c>
      <c r="F4858" t="s">
        <v>18168</v>
      </c>
      <c r="H4858">
        <v>48.713187599999998</v>
      </c>
      <c r="I4858">
        <v>-56.743067000000003</v>
      </c>
      <c r="J4858" s="1" t="str">
        <f t="shared" si="352"/>
        <v>Till</v>
      </c>
      <c r="K4858" s="1" t="str">
        <f t="shared" si="351"/>
        <v>&lt;2 micron</v>
      </c>
      <c r="L4858">
        <v>0.1</v>
      </c>
      <c r="M4858">
        <v>4.5</v>
      </c>
      <c r="N4858">
        <v>158</v>
      </c>
      <c r="O4858">
        <v>220</v>
      </c>
      <c r="P4858">
        <v>0.25</v>
      </c>
      <c r="Q4858">
        <v>2</v>
      </c>
      <c r="R4858">
        <v>0.14000000000000001</v>
      </c>
      <c r="S4858">
        <v>0.25</v>
      </c>
      <c r="T4858">
        <v>27</v>
      </c>
      <c r="U4858">
        <v>31</v>
      </c>
      <c r="V4858">
        <v>237</v>
      </c>
      <c r="W4858">
        <v>6.07</v>
      </c>
      <c r="X4858">
        <v>10</v>
      </c>
      <c r="Y4858">
        <v>0.5</v>
      </c>
      <c r="Z4858">
        <v>0.28999999999999998</v>
      </c>
      <c r="AA4858">
        <v>20</v>
      </c>
      <c r="AB4858">
        <v>1.49</v>
      </c>
      <c r="AC4858">
        <v>1895</v>
      </c>
      <c r="AD4858">
        <v>1</v>
      </c>
      <c r="AE4858">
        <v>0.2</v>
      </c>
      <c r="AF4858">
        <v>39</v>
      </c>
      <c r="AH4858">
        <v>56</v>
      </c>
      <c r="AI4858">
        <v>2</v>
      </c>
      <c r="AJ4858">
        <v>22</v>
      </c>
      <c r="AK4858">
        <v>15</v>
      </c>
      <c r="AL4858">
        <v>0.14000000000000001</v>
      </c>
      <c r="AM4858">
        <v>5</v>
      </c>
      <c r="AN4858">
        <v>5</v>
      </c>
      <c r="AO4858">
        <v>69</v>
      </c>
      <c r="AP4858">
        <v>5</v>
      </c>
      <c r="AQ4858">
        <v>372</v>
      </c>
    </row>
    <row r="4859" spans="1:43" hidden="1" x14ac:dyDescent="0.25">
      <c r="A4859" t="s">
        <v>18169</v>
      </c>
      <c r="B4859" t="s">
        <v>18170</v>
      </c>
      <c r="C4859" s="1" t="str">
        <f t="shared" si="349"/>
        <v>21:0120</v>
      </c>
      <c r="D4859" s="1" t="str">
        <f t="shared" si="350"/>
        <v>21:0003</v>
      </c>
      <c r="E4859" t="s">
        <v>18171</v>
      </c>
      <c r="F4859" t="s">
        <v>18172</v>
      </c>
      <c r="H4859">
        <v>48.806667099999999</v>
      </c>
      <c r="I4859">
        <v>-56.877927900000003</v>
      </c>
      <c r="J4859" s="1" t="str">
        <f t="shared" si="352"/>
        <v>Till</v>
      </c>
      <c r="K4859" s="1" t="str">
        <f t="shared" si="351"/>
        <v>&lt;2 micron</v>
      </c>
      <c r="L4859">
        <v>0.1</v>
      </c>
      <c r="M4859">
        <v>6.03</v>
      </c>
      <c r="N4859">
        <v>32</v>
      </c>
      <c r="O4859">
        <v>120</v>
      </c>
      <c r="P4859">
        <v>0.25</v>
      </c>
      <c r="Q4859">
        <v>2</v>
      </c>
      <c r="R4859">
        <v>0.35</v>
      </c>
      <c r="S4859">
        <v>0.25</v>
      </c>
      <c r="T4859">
        <v>16</v>
      </c>
      <c r="U4859">
        <v>48</v>
      </c>
      <c r="V4859">
        <v>104</v>
      </c>
      <c r="W4859">
        <v>3.41</v>
      </c>
      <c r="X4859">
        <v>10</v>
      </c>
      <c r="Y4859">
        <v>0.5</v>
      </c>
      <c r="Z4859">
        <v>0.19</v>
      </c>
      <c r="AA4859">
        <v>20</v>
      </c>
      <c r="AB4859">
        <v>1.02</v>
      </c>
      <c r="AC4859">
        <v>1115</v>
      </c>
      <c r="AD4859">
        <v>1</v>
      </c>
      <c r="AE4859">
        <v>0.71</v>
      </c>
      <c r="AF4859">
        <v>29</v>
      </c>
      <c r="AH4859">
        <v>40</v>
      </c>
      <c r="AI4859">
        <v>2</v>
      </c>
      <c r="AJ4859">
        <v>21</v>
      </c>
      <c r="AK4859">
        <v>18</v>
      </c>
      <c r="AL4859">
        <v>0.14000000000000001</v>
      </c>
      <c r="AM4859">
        <v>5</v>
      </c>
      <c r="AN4859">
        <v>5</v>
      </c>
      <c r="AO4859">
        <v>71</v>
      </c>
      <c r="AP4859">
        <v>5</v>
      </c>
      <c r="AQ4859">
        <v>152</v>
      </c>
    </row>
    <row r="4860" spans="1:43" hidden="1" x14ac:dyDescent="0.25">
      <c r="A4860" t="s">
        <v>18173</v>
      </c>
      <c r="B4860" t="s">
        <v>18174</v>
      </c>
      <c r="C4860" s="1" t="str">
        <f t="shared" si="349"/>
        <v>21:0120</v>
      </c>
      <c r="D4860" s="1" t="str">
        <f t="shared" si="350"/>
        <v>21:0003</v>
      </c>
      <c r="E4860" t="s">
        <v>18175</v>
      </c>
      <c r="F4860" t="s">
        <v>18176</v>
      </c>
      <c r="H4860">
        <v>48.802908100000003</v>
      </c>
      <c r="I4860">
        <v>-56.896589900000002</v>
      </c>
      <c r="J4860" s="1" t="str">
        <f t="shared" si="352"/>
        <v>Till</v>
      </c>
      <c r="K4860" s="1" t="str">
        <f t="shared" si="351"/>
        <v>&lt;2 micron</v>
      </c>
      <c r="L4860">
        <v>0.1</v>
      </c>
      <c r="M4860">
        <v>6.43</v>
      </c>
      <c r="N4860">
        <v>32</v>
      </c>
      <c r="O4860">
        <v>100</v>
      </c>
      <c r="P4860">
        <v>0.25</v>
      </c>
      <c r="Q4860">
        <v>2</v>
      </c>
      <c r="R4860">
        <v>0.2</v>
      </c>
      <c r="S4860">
        <v>0.25</v>
      </c>
      <c r="T4860">
        <v>15</v>
      </c>
      <c r="U4860">
        <v>37</v>
      </c>
      <c r="V4860">
        <v>92</v>
      </c>
      <c r="W4860">
        <v>4.24</v>
      </c>
      <c r="X4860">
        <v>10</v>
      </c>
      <c r="Y4860">
        <v>0.5</v>
      </c>
      <c r="Z4860">
        <v>0.09</v>
      </c>
      <c r="AA4860">
        <v>20</v>
      </c>
      <c r="AB4860">
        <v>0.52</v>
      </c>
      <c r="AC4860">
        <v>1065</v>
      </c>
      <c r="AD4860">
        <v>2</v>
      </c>
      <c r="AE4860">
        <v>2.29</v>
      </c>
      <c r="AF4860">
        <v>16</v>
      </c>
      <c r="AH4860">
        <v>186</v>
      </c>
      <c r="AI4860">
        <v>2</v>
      </c>
      <c r="AJ4860">
        <v>13</v>
      </c>
      <c r="AK4860">
        <v>9</v>
      </c>
      <c r="AL4860">
        <v>0.11</v>
      </c>
      <c r="AM4860">
        <v>5</v>
      </c>
      <c r="AN4860">
        <v>5</v>
      </c>
      <c r="AO4860">
        <v>68</v>
      </c>
      <c r="AP4860">
        <v>5</v>
      </c>
      <c r="AQ4860">
        <v>306</v>
      </c>
    </row>
    <row r="4861" spans="1:43" hidden="1" x14ac:dyDescent="0.25">
      <c r="A4861" t="s">
        <v>18177</v>
      </c>
      <c r="B4861" t="s">
        <v>18178</v>
      </c>
      <c r="C4861" s="1" t="str">
        <f t="shared" si="349"/>
        <v>21:0120</v>
      </c>
      <c r="D4861" s="1" t="str">
        <f t="shared" si="350"/>
        <v>21:0003</v>
      </c>
      <c r="E4861" t="s">
        <v>18179</v>
      </c>
      <c r="F4861" t="s">
        <v>18180</v>
      </c>
      <c r="H4861">
        <v>48.802270700000001</v>
      </c>
      <c r="I4861">
        <v>-56.888013299999997</v>
      </c>
      <c r="J4861" s="1" t="str">
        <f t="shared" si="352"/>
        <v>Till</v>
      </c>
      <c r="K4861" s="1" t="str">
        <f t="shared" si="351"/>
        <v>&lt;2 micron</v>
      </c>
      <c r="L4861">
        <v>0.1</v>
      </c>
      <c r="M4861">
        <v>5.38</v>
      </c>
      <c r="N4861">
        <v>36</v>
      </c>
      <c r="O4861">
        <v>360</v>
      </c>
      <c r="P4861">
        <v>0.25</v>
      </c>
      <c r="Q4861">
        <v>1</v>
      </c>
      <c r="R4861">
        <v>0.4</v>
      </c>
      <c r="S4861">
        <v>0.25</v>
      </c>
      <c r="T4861">
        <v>17</v>
      </c>
      <c r="U4861">
        <v>59</v>
      </c>
      <c r="V4861">
        <v>171</v>
      </c>
      <c r="W4861">
        <v>5.12</v>
      </c>
      <c r="X4861">
        <v>10</v>
      </c>
      <c r="Y4861">
        <v>0.5</v>
      </c>
      <c r="Z4861">
        <v>0.22</v>
      </c>
      <c r="AA4861">
        <v>20</v>
      </c>
      <c r="AB4861">
        <v>1.27</v>
      </c>
      <c r="AC4861">
        <v>1035</v>
      </c>
      <c r="AD4861">
        <v>2</v>
      </c>
      <c r="AE4861">
        <v>0.7</v>
      </c>
      <c r="AF4861">
        <v>33</v>
      </c>
      <c r="AH4861">
        <v>144</v>
      </c>
      <c r="AI4861">
        <v>2</v>
      </c>
      <c r="AJ4861">
        <v>20</v>
      </c>
      <c r="AK4861">
        <v>21</v>
      </c>
      <c r="AL4861">
        <v>0.16</v>
      </c>
      <c r="AM4861">
        <v>5</v>
      </c>
      <c r="AN4861">
        <v>5</v>
      </c>
      <c r="AO4861">
        <v>106</v>
      </c>
      <c r="AP4861">
        <v>5</v>
      </c>
      <c r="AQ4861">
        <v>528</v>
      </c>
    </row>
    <row r="4862" spans="1:43" hidden="1" x14ac:dyDescent="0.25">
      <c r="A4862" t="s">
        <v>18181</v>
      </c>
      <c r="B4862" t="s">
        <v>18182</v>
      </c>
      <c r="C4862" s="1" t="str">
        <f t="shared" si="349"/>
        <v>21:0120</v>
      </c>
      <c r="D4862" s="1" t="str">
        <f t="shared" si="350"/>
        <v>21:0003</v>
      </c>
      <c r="E4862" t="s">
        <v>18183</v>
      </c>
      <c r="F4862" t="s">
        <v>18184</v>
      </c>
      <c r="H4862">
        <v>48.803070400000003</v>
      </c>
      <c r="I4862">
        <v>-56.878344499999997</v>
      </c>
      <c r="J4862" s="1" t="str">
        <f t="shared" si="352"/>
        <v>Till</v>
      </c>
      <c r="K4862" s="1" t="str">
        <f t="shared" si="351"/>
        <v>&lt;2 micron</v>
      </c>
      <c r="L4862">
        <v>0.1</v>
      </c>
      <c r="M4862">
        <v>5.99</v>
      </c>
      <c r="N4862">
        <v>32</v>
      </c>
      <c r="O4862">
        <v>130</v>
      </c>
      <c r="P4862">
        <v>0.25</v>
      </c>
      <c r="Q4862">
        <v>1</v>
      </c>
      <c r="R4862">
        <v>0.28000000000000003</v>
      </c>
      <c r="S4862">
        <v>0.25</v>
      </c>
      <c r="T4862">
        <v>16</v>
      </c>
      <c r="U4862">
        <v>42</v>
      </c>
      <c r="V4862">
        <v>109</v>
      </c>
      <c r="W4862">
        <v>3.84</v>
      </c>
      <c r="X4862">
        <v>20</v>
      </c>
      <c r="Y4862">
        <v>0.5</v>
      </c>
      <c r="Z4862">
        <v>0.19</v>
      </c>
      <c r="AA4862">
        <v>20</v>
      </c>
      <c r="AB4862">
        <v>0.88</v>
      </c>
      <c r="AC4862">
        <v>1245</v>
      </c>
      <c r="AD4862">
        <v>0.5</v>
      </c>
      <c r="AE4862">
        <v>2.02</v>
      </c>
      <c r="AF4862">
        <v>24</v>
      </c>
      <c r="AH4862">
        <v>108</v>
      </c>
      <c r="AI4862">
        <v>4</v>
      </c>
      <c r="AJ4862">
        <v>18</v>
      </c>
      <c r="AK4862">
        <v>18</v>
      </c>
      <c r="AL4862">
        <v>0.04</v>
      </c>
      <c r="AM4862">
        <v>5</v>
      </c>
      <c r="AN4862">
        <v>5</v>
      </c>
      <c r="AO4862">
        <v>86</v>
      </c>
      <c r="AP4862">
        <v>5</v>
      </c>
      <c r="AQ4862">
        <v>158</v>
      </c>
    </row>
    <row r="4863" spans="1:43" hidden="1" x14ac:dyDescent="0.25">
      <c r="A4863" t="s">
        <v>18185</v>
      </c>
      <c r="B4863" t="s">
        <v>18186</v>
      </c>
      <c r="C4863" s="1" t="str">
        <f t="shared" si="349"/>
        <v>21:0120</v>
      </c>
      <c r="D4863" s="1" t="str">
        <f t="shared" si="350"/>
        <v>21:0003</v>
      </c>
      <c r="E4863" t="s">
        <v>18187</v>
      </c>
      <c r="F4863" t="s">
        <v>18188</v>
      </c>
      <c r="H4863">
        <v>48.631791999999997</v>
      </c>
      <c r="I4863">
        <v>-56.953549199999998</v>
      </c>
      <c r="J4863" s="1" t="str">
        <f t="shared" si="352"/>
        <v>Till</v>
      </c>
      <c r="K4863" s="1" t="str">
        <f t="shared" si="351"/>
        <v>&lt;2 micron</v>
      </c>
      <c r="L4863">
        <v>0.1</v>
      </c>
      <c r="M4863">
        <v>5.96</v>
      </c>
      <c r="N4863">
        <v>42</v>
      </c>
      <c r="O4863">
        <v>220</v>
      </c>
      <c r="P4863">
        <v>0.25</v>
      </c>
      <c r="Q4863">
        <v>2</v>
      </c>
      <c r="R4863">
        <v>0.17</v>
      </c>
      <c r="S4863">
        <v>0.25</v>
      </c>
      <c r="T4863">
        <v>20</v>
      </c>
      <c r="U4863">
        <v>66</v>
      </c>
      <c r="V4863">
        <v>111</v>
      </c>
      <c r="W4863">
        <v>5.05</v>
      </c>
      <c r="X4863">
        <v>10</v>
      </c>
      <c r="Y4863">
        <v>0.5</v>
      </c>
      <c r="Z4863">
        <v>0.56999999999999995</v>
      </c>
      <c r="AA4863">
        <v>10</v>
      </c>
      <c r="AB4863">
        <v>1.72</v>
      </c>
      <c r="AC4863">
        <v>1210</v>
      </c>
      <c r="AD4863">
        <v>0.5</v>
      </c>
      <c r="AE4863">
        <v>0.75</v>
      </c>
      <c r="AF4863">
        <v>50</v>
      </c>
      <c r="AH4863">
        <v>64</v>
      </c>
      <c r="AI4863">
        <v>2</v>
      </c>
      <c r="AJ4863">
        <v>15</v>
      </c>
      <c r="AK4863">
        <v>22</v>
      </c>
      <c r="AL4863">
        <v>0.12</v>
      </c>
      <c r="AM4863">
        <v>5</v>
      </c>
      <c r="AN4863">
        <v>5</v>
      </c>
      <c r="AO4863">
        <v>75</v>
      </c>
      <c r="AP4863">
        <v>5</v>
      </c>
      <c r="AQ4863">
        <v>202</v>
      </c>
    </row>
    <row r="4864" spans="1:43" hidden="1" x14ac:dyDescent="0.25">
      <c r="A4864" t="s">
        <v>18189</v>
      </c>
      <c r="B4864" t="s">
        <v>18190</v>
      </c>
      <c r="C4864" s="1" t="str">
        <f t="shared" si="349"/>
        <v>21:0120</v>
      </c>
      <c r="D4864" s="1" t="str">
        <f t="shared" si="350"/>
        <v>21:0003</v>
      </c>
      <c r="E4864" t="s">
        <v>18191</v>
      </c>
      <c r="F4864" t="s">
        <v>18192</v>
      </c>
      <c r="H4864">
        <v>48.623248199999999</v>
      </c>
      <c r="I4864">
        <v>-56.970527300000001</v>
      </c>
      <c r="J4864" s="1" t="str">
        <f t="shared" si="352"/>
        <v>Till</v>
      </c>
      <c r="K4864" s="1" t="str">
        <f t="shared" si="351"/>
        <v>&lt;2 micron</v>
      </c>
      <c r="L4864">
        <v>0.1</v>
      </c>
      <c r="M4864">
        <v>5.28</v>
      </c>
      <c r="N4864">
        <v>30</v>
      </c>
      <c r="O4864">
        <v>240</v>
      </c>
      <c r="P4864">
        <v>0.25</v>
      </c>
      <c r="Q4864">
        <v>1</v>
      </c>
      <c r="R4864">
        <v>0.26</v>
      </c>
      <c r="S4864">
        <v>0.25</v>
      </c>
      <c r="T4864">
        <v>27</v>
      </c>
      <c r="U4864">
        <v>104</v>
      </c>
      <c r="V4864">
        <v>172</v>
      </c>
      <c r="W4864">
        <v>5.8</v>
      </c>
      <c r="X4864">
        <v>10</v>
      </c>
      <c r="Y4864">
        <v>0.5</v>
      </c>
      <c r="Z4864">
        <v>0.25</v>
      </c>
      <c r="AA4864">
        <v>10</v>
      </c>
      <c r="AB4864">
        <v>2.33</v>
      </c>
      <c r="AC4864">
        <v>1430</v>
      </c>
      <c r="AD4864">
        <v>0.5</v>
      </c>
      <c r="AE4864">
        <v>0.25</v>
      </c>
      <c r="AF4864">
        <v>65</v>
      </c>
      <c r="AH4864">
        <v>18</v>
      </c>
      <c r="AI4864">
        <v>2</v>
      </c>
      <c r="AJ4864">
        <v>22</v>
      </c>
      <c r="AK4864">
        <v>20</v>
      </c>
      <c r="AL4864">
        <v>0.14000000000000001</v>
      </c>
      <c r="AM4864">
        <v>5</v>
      </c>
      <c r="AN4864">
        <v>5</v>
      </c>
      <c r="AO4864">
        <v>107</v>
      </c>
      <c r="AP4864">
        <v>5</v>
      </c>
      <c r="AQ4864">
        <v>126</v>
      </c>
    </row>
    <row r="4865" spans="1:43" hidden="1" x14ac:dyDescent="0.25">
      <c r="A4865" t="s">
        <v>18193</v>
      </c>
      <c r="B4865" t="s">
        <v>18194</v>
      </c>
      <c r="C4865" s="1" t="str">
        <f t="shared" si="349"/>
        <v>21:0120</v>
      </c>
      <c r="D4865" s="1" t="str">
        <f t="shared" si="350"/>
        <v>21:0003</v>
      </c>
      <c r="E4865" t="s">
        <v>18195</v>
      </c>
      <c r="F4865" t="s">
        <v>18196</v>
      </c>
      <c r="H4865">
        <v>48.619019600000001</v>
      </c>
      <c r="I4865">
        <v>-56.9834253</v>
      </c>
      <c r="J4865" s="1" t="str">
        <f t="shared" si="352"/>
        <v>Till</v>
      </c>
      <c r="K4865" s="1" t="str">
        <f t="shared" si="351"/>
        <v>&lt;2 micron</v>
      </c>
      <c r="L4865">
        <v>0.1</v>
      </c>
      <c r="M4865">
        <v>5.09</v>
      </c>
      <c r="N4865">
        <v>76</v>
      </c>
      <c r="O4865">
        <v>120</v>
      </c>
      <c r="P4865">
        <v>0.25</v>
      </c>
      <c r="Q4865">
        <v>1</v>
      </c>
      <c r="R4865">
        <v>0.36</v>
      </c>
      <c r="S4865">
        <v>0.25</v>
      </c>
      <c r="T4865">
        <v>37</v>
      </c>
      <c r="U4865">
        <v>180</v>
      </c>
      <c r="V4865">
        <v>259</v>
      </c>
      <c r="W4865">
        <v>6.87</v>
      </c>
      <c r="X4865">
        <v>10</v>
      </c>
      <c r="Y4865">
        <v>0.5</v>
      </c>
      <c r="Z4865">
        <v>0.15</v>
      </c>
      <c r="AA4865">
        <v>20</v>
      </c>
      <c r="AB4865">
        <v>3.16</v>
      </c>
      <c r="AC4865">
        <v>2215</v>
      </c>
      <c r="AD4865">
        <v>0.5</v>
      </c>
      <c r="AE4865">
        <v>0.56000000000000005</v>
      </c>
      <c r="AF4865">
        <v>118</v>
      </c>
      <c r="AH4865">
        <v>32</v>
      </c>
      <c r="AI4865">
        <v>4</v>
      </c>
      <c r="AJ4865">
        <v>25</v>
      </c>
      <c r="AK4865">
        <v>16</v>
      </c>
      <c r="AL4865">
        <v>0.21</v>
      </c>
      <c r="AM4865">
        <v>5</v>
      </c>
      <c r="AN4865">
        <v>5</v>
      </c>
      <c r="AO4865">
        <v>138</v>
      </c>
      <c r="AP4865">
        <v>5</v>
      </c>
      <c r="AQ4865">
        <v>126</v>
      </c>
    </row>
    <row r="4866" spans="1:43" hidden="1" x14ac:dyDescent="0.25">
      <c r="A4866" t="s">
        <v>18197</v>
      </c>
      <c r="B4866" t="s">
        <v>18198</v>
      </c>
      <c r="C4866" s="1" t="str">
        <f t="shared" si="349"/>
        <v>21:0120</v>
      </c>
      <c r="D4866" s="1" t="str">
        <f t="shared" si="350"/>
        <v>21:0003</v>
      </c>
      <c r="E4866" t="s">
        <v>18199</v>
      </c>
      <c r="F4866" t="s">
        <v>18200</v>
      </c>
      <c r="H4866">
        <v>48.605251099999997</v>
      </c>
      <c r="I4866">
        <v>-57.005830699999997</v>
      </c>
      <c r="J4866" s="1" t="str">
        <f t="shared" si="352"/>
        <v>Till</v>
      </c>
      <c r="K4866" s="1" t="str">
        <f t="shared" si="351"/>
        <v>&lt;2 micron</v>
      </c>
      <c r="L4866">
        <v>0.1</v>
      </c>
      <c r="M4866">
        <v>4.4400000000000004</v>
      </c>
      <c r="N4866">
        <v>38</v>
      </c>
      <c r="O4866">
        <v>100</v>
      </c>
      <c r="P4866">
        <v>0.25</v>
      </c>
      <c r="Q4866">
        <v>1</v>
      </c>
      <c r="R4866">
        <v>0.39</v>
      </c>
      <c r="S4866">
        <v>0.25</v>
      </c>
      <c r="T4866">
        <v>28</v>
      </c>
      <c r="U4866">
        <v>105</v>
      </c>
      <c r="V4866">
        <v>174</v>
      </c>
      <c r="W4866">
        <v>5.78</v>
      </c>
      <c r="X4866">
        <v>10</v>
      </c>
      <c r="Y4866">
        <v>0.5</v>
      </c>
      <c r="Z4866">
        <v>0.16</v>
      </c>
      <c r="AA4866">
        <v>10</v>
      </c>
      <c r="AB4866">
        <v>2.3199999999999998</v>
      </c>
      <c r="AC4866">
        <v>1695</v>
      </c>
      <c r="AD4866">
        <v>0.5</v>
      </c>
      <c r="AE4866">
        <v>0.51</v>
      </c>
      <c r="AF4866">
        <v>61</v>
      </c>
      <c r="AH4866">
        <v>36</v>
      </c>
      <c r="AI4866">
        <v>2</v>
      </c>
      <c r="AJ4866">
        <v>17</v>
      </c>
      <c r="AK4866">
        <v>19</v>
      </c>
      <c r="AL4866">
        <v>0.11</v>
      </c>
      <c r="AM4866">
        <v>5</v>
      </c>
      <c r="AN4866">
        <v>5</v>
      </c>
      <c r="AO4866">
        <v>106</v>
      </c>
      <c r="AP4866">
        <v>5</v>
      </c>
      <c r="AQ4866">
        <v>118</v>
      </c>
    </row>
    <row r="4867" spans="1:43" hidden="1" x14ac:dyDescent="0.25">
      <c r="A4867" t="s">
        <v>18201</v>
      </c>
      <c r="B4867" t="s">
        <v>18202</v>
      </c>
      <c r="C4867" s="1" t="str">
        <f t="shared" si="349"/>
        <v>21:0120</v>
      </c>
      <c r="D4867" s="1" t="str">
        <f t="shared" si="350"/>
        <v>21:0003</v>
      </c>
      <c r="E4867" t="s">
        <v>18203</v>
      </c>
      <c r="F4867" t="s">
        <v>18204</v>
      </c>
      <c r="H4867">
        <v>48.6055256</v>
      </c>
      <c r="I4867">
        <v>-56.985747600000003</v>
      </c>
      <c r="J4867" s="1" t="str">
        <f t="shared" si="352"/>
        <v>Till</v>
      </c>
      <c r="K4867" s="1" t="str">
        <f t="shared" si="351"/>
        <v>&lt;2 micron</v>
      </c>
      <c r="L4867">
        <v>0.1</v>
      </c>
      <c r="M4867">
        <v>5.44</v>
      </c>
      <c r="N4867">
        <v>60</v>
      </c>
      <c r="O4867">
        <v>110</v>
      </c>
      <c r="P4867">
        <v>0.25</v>
      </c>
      <c r="Q4867">
        <v>1</v>
      </c>
      <c r="R4867">
        <v>0.36</v>
      </c>
      <c r="S4867">
        <v>0.25</v>
      </c>
      <c r="T4867">
        <v>45</v>
      </c>
      <c r="U4867">
        <v>183</v>
      </c>
      <c r="V4867">
        <v>277</v>
      </c>
      <c r="W4867">
        <v>7.62</v>
      </c>
      <c r="X4867">
        <v>10</v>
      </c>
      <c r="Y4867">
        <v>0.5</v>
      </c>
      <c r="Z4867">
        <v>0.2</v>
      </c>
      <c r="AA4867">
        <v>10</v>
      </c>
      <c r="AB4867">
        <v>3.66</v>
      </c>
      <c r="AC4867">
        <v>2365</v>
      </c>
      <c r="AD4867">
        <v>1</v>
      </c>
      <c r="AE4867">
        <v>0.59</v>
      </c>
      <c r="AF4867">
        <v>98</v>
      </c>
      <c r="AH4867">
        <v>18</v>
      </c>
      <c r="AI4867">
        <v>4</v>
      </c>
      <c r="AJ4867">
        <v>23</v>
      </c>
      <c r="AK4867">
        <v>17</v>
      </c>
      <c r="AL4867">
        <v>0.16</v>
      </c>
      <c r="AM4867">
        <v>5</v>
      </c>
      <c r="AN4867">
        <v>5</v>
      </c>
      <c r="AO4867">
        <v>159</v>
      </c>
      <c r="AP4867">
        <v>5</v>
      </c>
      <c r="AQ4867">
        <v>134</v>
      </c>
    </row>
    <row r="4868" spans="1:43" hidden="1" x14ac:dyDescent="0.25">
      <c r="A4868" t="s">
        <v>18205</v>
      </c>
      <c r="B4868" t="s">
        <v>18206</v>
      </c>
      <c r="C4868" s="1" t="str">
        <f t="shared" si="349"/>
        <v>21:0120</v>
      </c>
      <c r="D4868" s="1" t="str">
        <f t="shared" si="350"/>
        <v>21:0003</v>
      </c>
      <c r="E4868" t="s">
        <v>18207</v>
      </c>
      <c r="F4868" t="s">
        <v>18208</v>
      </c>
      <c r="H4868">
        <v>48.6003057</v>
      </c>
      <c r="I4868">
        <v>-56.994979299999997</v>
      </c>
      <c r="J4868" s="1" t="str">
        <f t="shared" si="352"/>
        <v>Till</v>
      </c>
      <c r="K4868" s="1" t="str">
        <f t="shared" si="351"/>
        <v>&lt;2 micron</v>
      </c>
      <c r="L4868">
        <v>0.1</v>
      </c>
      <c r="M4868">
        <v>5.58</v>
      </c>
      <c r="N4868">
        <v>36</v>
      </c>
      <c r="O4868">
        <v>120</v>
      </c>
      <c r="P4868">
        <v>0.25</v>
      </c>
      <c r="Q4868">
        <v>1</v>
      </c>
      <c r="R4868">
        <v>0.3</v>
      </c>
      <c r="S4868">
        <v>0.25</v>
      </c>
      <c r="T4868">
        <v>38</v>
      </c>
      <c r="U4868">
        <v>207</v>
      </c>
      <c r="V4868">
        <v>152</v>
      </c>
      <c r="W4868">
        <v>7.68</v>
      </c>
      <c r="X4868">
        <v>10</v>
      </c>
      <c r="Y4868">
        <v>0.5</v>
      </c>
      <c r="Z4868">
        <v>0.19</v>
      </c>
      <c r="AA4868">
        <v>10</v>
      </c>
      <c r="AB4868">
        <v>4.04</v>
      </c>
      <c r="AC4868">
        <v>1380</v>
      </c>
      <c r="AD4868">
        <v>0.5</v>
      </c>
      <c r="AE4868">
        <v>0.5</v>
      </c>
      <c r="AF4868">
        <v>103</v>
      </c>
      <c r="AH4868">
        <v>8</v>
      </c>
      <c r="AI4868">
        <v>2</v>
      </c>
      <c r="AJ4868">
        <v>20</v>
      </c>
      <c r="AK4868">
        <v>17</v>
      </c>
      <c r="AL4868">
        <v>0.2</v>
      </c>
      <c r="AM4868">
        <v>5</v>
      </c>
      <c r="AN4868">
        <v>5</v>
      </c>
      <c r="AO4868">
        <v>162</v>
      </c>
      <c r="AP4868">
        <v>5</v>
      </c>
      <c r="AQ4868">
        <v>156</v>
      </c>
    </row>
    <row r="4869" spans="1:43" hidden="1" x14ac:dyDescent="0.25">
      <c r="A4869" t="s">
        <v>18209</v>
      </c>
      <c r="B4869" t="s">
        <v>18210</v>
      </c>
      <c r="C4869" s="1" t="str">
        <f t="shared" si="349"/>
        <v>21:0120</v>
      </c>
      <c r="D4869" s="1" t="str">
        <f t="shared" si="350"/>
        <v>21:0003</v>
      </c>
      <c r="E4869" t="s">
        <v>18211</v>
      </c>
      <c r="F4869" t="s">
        <v>18212</v>
      </c>
      <c r="H4869">
        <v>48.583482199999999</v>
      </c>
      <c r="I4869">
        <v>-56.997030700000003</v>
      </c>
      <c r="J4869" s="1" t="str">
        <f t="shared" si="352"/>
        <v>Till</v>
      </c>
      <c r="K4869" s="1" t="str">
        <f t="shared" si="351"/>
        <v>&lt;2 micron</v>
      </c>
      <c r="L4869">
        <v>0.1</v>
      </c>
      <c r="M4869">
        <v>4.96</v>
      </c>
      <c r="N4869">
        <v>94</v>
      </c>
      <c r="O4869">
        <v>130</v>
      </c>
      <c r="P4869">
        <v>0.25</v>
      </c>
      <c r="Q4869">
        <v>1</v>
      </c>
      <c r="R4869">
        <v>0.11</v>
      </c>
      <c r="S4869">
        <v>0.25</v>
      </c>
      <c r="T4869">
        <v>42</v>
      </c>
      <c r="U4869">
        <v>53</v>
      </c>
      <c r="V4869">
        <v>160</v>
      </c>
      <c r="W4869">
        <v>8.02</v>
      </c>
      <c r="X4869">
        <v>10</v>
      </c>
      <c r="Y4869">
        <v>0.5</v>
      </c>
      <c r="Z4869">
        <v>0.28000000000000003</v>
      </c>
      <c r="AA4869">
        <v>10</v>
      </c>
      <c r="AB4869">
        <v>1.87</v>
      </c>
      <c r="AC4869">
        <v>1900</v>
      </c>
      <c r="AD4869">
        <v>2</v>
      </c>
      <c r="AE4869">
        <v>0.26</v>
      </c>
      <c r="AF4869">
        <v>60</v>
      </c>
      <c r="AH4869">
        <v>34</v>
      </c>
      <c r="AI4869">
        <v>2</v>
      </c>
      <c r="AJ4869">
        <v>26</v>
      </c>
      <c r="AK4869">
        <v>15</v>
      </c>
      <c r="AL4869">
        <v>0.15</v>
      </c>
      <c r="AM4869">
        <v>5</v>
      </c>
      <c r="AN4869">
        <v>5</v>
      </c>
      <c r="AO4869">
        <v>115</v>
      </c>
      <c r="AP4869">
        <v>5</v>
      </c>
      <c r="AQ4869">
        <v>218</v>
      </c>
    </row>
    <row r="4870" spans="1:43" hidden="1" x14ac:dyDescent="0.25">
      <c r="A4870" t="s">
        <v>18213</v>
      </c>
      <c r="B4870" t="s">
        <v>18214</v>
      </c>
      <c r="C4870" s="1" t="str">
        <f t="shared" si="349"/>
        <v>21:0120</v>
      </c>
      <c r="D4870" s="1" t="str">
        <f t="shared" si="350"/>
        <v>21:0003</v>
      </c>
      <c r="E4870" t="s">
        <v>18215</v>
      </c>
      <c r="F4870" t="s">
        <v>18216</v>
      </c>
      <c r="H4870">
        <v>48.702307500000003</v>
      </c>
      <c r="I4870">
        <v>-56.392809499999998</v>
      </c>
      <c r="J4870" s="1" t="str">
        <f t="shared" si="352"/>
        <v>Till</v>
      </c>
      <c r="K4870" s="1" t="str">
        <f t="shared" si="351"/>
        <v>&lt;2 micron</v>
      </c>
      <c r="L4870">
        <v>0.1</v>
      </c>
      <c r="M4870">
        <v>4.93</v>
      </c>
      <c r="N4870">
        <v>52</v>
      </c>
      <c r="O4870">
        <v>70</v>
      </c>
      <c r="P4870">
        <v>0.25</v>
      </c>
      <c r="Q4870">
        <v>1</v>
      </c>
      <c r="R4870">
        <v>0.17</v>
      </c>
      <c r="S4870">
        <v>0.25</v>
      </c>
      <c r="T4870">
        <v>24</v>
      </c>
      <c r="U4870">
        <v>46</v>
      </c>
      <c r="V4870">
        <v>485</v>
      </c>
      <c r="W4870">
        <v>6.82</v>
      </c>
      <c r="X4870">
        <v>10</v>
      </c>
      <c r="Y4870">
        <v>0.5</v>
      </c>
      <c r="Z4870">
        <v>0.15</v>
      </c>
      <c r="AA4870">
        <v>20</v>
      </c>
      <c r="AB4870">
        <v>1.45</v>
      </c>
      <c r="AC4870">
        <v>1320</v>
      </c>
      <c r="AD4870">
        <v>6</v>
      </c>
      <c r="AE4870">
        <v>0.65</v>
      </c>
      <c r="AF4870">
        <v>39</v>
      </c>
      <c r="AH4870">
        <v>16</v>
      </c>
      <c r="AI4870">
        <v>2</v>
      </c>
      <c r="AJ4870">
        <v>15</v>
      </c>
      <c r="AK4870">
        <v>10</v>
      </c>
      <c r="AL4870">
        <v>0.08</v>
      </c>
      <c r="AM4870">
        <v>5</v>
      </c>
      <c r="AN4870">
        <v>5</v>
      </c>
      <c r="AO4870">
        <v>141</v>
      </c>
      <c r="AP4870">
        <v>5</v>
      </c>
      <c r="AQ4870">
        <v>364</v>
      </c>
    </row>
    <row r="4871" spans="1:43" hidden="1" x14ac:dyDescent="0.25">
      <c r="A4871" t="s">
        <v>18217</v>
      </c>
      <c r="B4871" t="s">
        <v>18218</v>
      </c>
      <c r="C4871" s="1" t="str">
        <f t="shared" si="349"/>
        <v>21:0120</v>
      </c>
      <c r="D4871" s="1" t="str">
        <f t="shared" si="350"/>
        <v>21:0003</v>
      </c>
      <c r="E4871" t="s">
        <v>18219</v>
      </c>
      <c r="F4871" t="s">
        <v>18220</v>
      </c>
      <c r="H4871">
        <v>48.592685699999997</v>
      </c>
      <c r="I4871">
        <v>-56.599118699999998</v>
      </c>
      <c r="J4871" s="1" t="str">
        <f t="shared" si="352"/>
        <v>Till</v>
      </c>
      <c r="K4871" s="1" t="str">
        <f t="shared" si="351"/>
        <v>&lt;2 micron</v>
      </c>
      <c r="L4871">
        <v>0.1</v>
      </c>
      <c r="M4871">
        <v>4.84</v>
      </c>
      <c r="N4871">
        <v>84</v>
      </c>
      <c r="O4871">
        <v>110</v>
      </c>
      <c r="P4871">
        <v>0.25</v>
      </c>
      <c r="Q4871">
        <v>1</v>
      </c>
      <c r="R4871">
        <v>0.2</v>
      </c>
      <c r="S4871">
        <v>0.25</v>
      </c>
      <c r="T4871">
        <v>38</v>
      </c>
      <c r="U4871">
        <v>46</v>
      </c>
      <c r="V4871">
        <v>236</v>
      </c>
      <c r="W4871">
        <v>7.56</v>
      </c>
      <c r="X4871">
        <v>10</v>
      </c>
      <c r="Y4871">
        <v>0.5</v>
      </c>
      <c r="Z4871">
        <v>0.23</v>
      </c>
      <c r="AA4871">
        <v>20</v>
      </c>
      <c r="AB4871">
        <v>1.51</v>
      </c>
      <c r="AC4871">
        <v>1910</v>
      </c>
      <c r="AD4871">
        <v>3</v>
      </c>
      <c r="AE4871">
        <v>0.28999999999999998</v>
      </c>
      <c r="AF4871">
        <v>52</v>
      </c>
      <c r="AH4871">
        <v>26</v>
      </c>
      <c r="AI4871">
        <v>2</v>
      </c>
      <c r="AJ4871">
        <v>22</v>
      </c>
      <c r="AK4871">
        <v>14</v>
      </c>
      <c r="AL4871">
        <v>0.23</v>
      </c>
      <c r="AM4871">
        <v>5</v>
      </c>
      <c r="AN4871">
        <v>5</v>
      </c>
      <c r="AO4871">
        <v>125</v>
      </c>
      <c r="AP4871">
        <v>5</v>
      </c>
      <c r="AQ4871">
        <v>444</v>
      </c>
    </row>
    <row r="4872" spans="1:43" hidden="1" x14ac:dyDescent="0.25">
      <c r="A4872" t="s">
        <v>18221</v>
      </c>
      <c r="B4872" t="s">
        <v>18222</v>
      </c>
      <c r="C4872" s="1" t="str">
        <f t="shared" si="349"/>
        <v>21:0120</v>
      </c>
      <c r="D4872" s="1" t="str">
        <f t="shared" si="350"/>
        <v>21:0003</v>
      </c>
      <c r="E4872" t="s">
        <v>18223</v>
      </c>
      <c r="F4872" t="s">
        <v>18224</v>
      </c>
      <c r="H4872">
        <v>48.592935199999999</v>
      </c>
      <c r="I4872">
        <v>-56.619187599999997</v>
      </c>
      <c r="J4872" s="1" t="str">
        <f t="shared" si="352"/>
        <v>Till</v>
      </c>
      <c r="K4872" s="1" t="str">
        <f t="shared" si="351"/>
        <v>&lt;2 micron</v>
      </c>
      <c r="L4872">
        <v>0.1</v>
      </c>
      <c r="M4872">
        <v>4.96</v>
      </c>
      <c r="N4872">
        <v>104</v>
      </c>
      <c r="O4872">
        <v>150</v>
      </c>
      <c r="P4872">
        <v>0.25</v>
      </c>
      <c r="Q4872">
        <v>1</v>
      </c>
      <c r="R4872">
        <v>0.24</v>
      </c>
      <c r="S4872">
        <v>0.25</v>
      </c>
      <c r="T4872">
        <v>47</v>
      </c>
      <c r="U4872">
        <v>43</v>
      </c>
      <c r="V4872">
        <v>274</v>
      </c>
      <c r="W4872">
        <v>7.94</v>
      </c>
      <c r="X4872">
        <v>10</v>
      </c>
      <c r="Y4872">
        <v>0.5</v>
      </c>
      <c r="Z4872">
        <v>0.41</v>
      </c>
      <c r="AA4872">
        <v>20</v>
      </c>
      <c r="AB4872">
        <v>1.47</v>
      </c>
      <c r="AC4872">
        <v>2640</v>
      </c>
      <c r="AD4872">
        <v>6</v>
      </c>
      <c r="AE4872">
        <v>0.28000000000000003</v>
      </c>
      <c r="AF4872">
        <v>85</v>
      </c>
      <c r="AH4872">
        <v>34</v>
      </c>
      <c r="AI4872">
        <v>2</v>
      </c>
      <c r="AJ4872">
        <v>21</v>
      </c>
      <c r="AK4872">
        <v>18</v>
      </c>
      <c r="AL4872">
        <v>0.17</v>
      </c>
      <c r="AM4872">
        <v>5</v>
      </c>
      <c r="AN4872">
        <v>5</v>
      </c>
      <c r="AO4872">
        <v>108</v>
      </c>
      <c r="AP4872">
        <v>5</v>
      </c>
      <c r="AQ4872">
        <v>318</v>
      </c>
    </row>
    <row r="4873" spans="1:43" hidden="1" x14ac:dyDescent="0.25">
      <c r="A4873" t="s">
        <v>18225</v>
      </c>
      <c r="B4873" t="s">
        <v>18226</v>
      </c>
      <c r="C4873" s="1" t="str">
        <f t="shared" si="349"/>
        <v>21:0120</v>
      </c>
      <c r="D4873" s="1" t="str">
        <f t="shared" si="350"/>
        <v>21:0003</v>
      </c>
      <c r="E4873" t="s">
        <v>18227</v>
      </c>
      <c r="F4873" t="s">
        <v>18228</v>
      </c>
      <c r="H4873">
        <v>48.588819100000002</v>
      </c>
      <c r="I4873">
        <v>-56.625726999999998</v>
      </c>
      <c r="J4873" s="1" t="str">
        <f t="shared" si="352"/>
        <v>Till</v>
      </c>
      <c r="K4873" s="1" t="str">
        <f t="shared" si="351"/>
        <v>&lt;2 micron</v>
      </c>
      <c r="L4873">
        <v>0.1</v>
      </c>
      <c r="M4873">
        <v>5.6</v>
      </c>
      <c r="N4873">
        <v>72</v>
      </c>
      <c r="O4873">
        <v>80</v>
      </c>
      <c r="P4873">
        <v>0.25</v>
      </c>
      <c r="Q4873">
        <v>1</v>
      </c>
      <c r="R4873">
        <v>0.37</v>
      </c>
      <c r="S4873">
        <v>0.25</v>
      </c>
      <c r="T4873">
        <v>58</v>
      </c>
      <c r="U4873">
        <v>60</v>
      </c>
      <c r="V4873">
        <v>441</v>
      </c>
      <c r="W4873">
        <v>8.5299999999999994</v>
      </c>
      <c r="X4873">
        <v>10</v>
      </c>
      <c r="Y4873">
        <v>0.5</v>
      </c>
      <c r="Z4873">
        <v>0.15</v>
      </c>
      <c r="AA4873">
        <v>20</v>
      </c>
      <c r="AB4873">
        <v>1.83</v>
      </c>
      <c r="AC4873">
        <v>2465</v>
      </c>
      <c r="AD4873">
        <v>2</v>
      </c>
      <c r="AE4873">
        <v>0.48</v>
      </c>
      <c r="AF4873">
        <v>73</v>
      </c>
      <c r="AH4873">
        <v>16</v>
      </c>
      <c r="AI4873">
        <v>2</v>
      </c>
      <c r="AJ4873">
        <v>28</v>
      </c>
      <c r="AK4873">
        <v>18</v>
      </c>
      <c r="AL4873">
        <v>0.15</v>
      </c>
      <c r="AM4873">
        <v>5</v>
      </c>
      <c r="AN4873">
        <v>5</v>
      </c>
      <c r="AO4873">
        <v>173</v>
      </c>
      <c r="AP4873">
        <v>5</v>
      </c>
      <c r="AQ4873">
        <v>144</v>
      </c>
    </row>
    <row r="4874" spans="1:43" hidden="1" x14ac:dyDescent="0.25">
      <c r="A4874" t="s">
        <v>18229</v>
      </c>
      <c r="B4874" t="s">
        <v>18230</v>
      </c>
      <c r="C4874" s="1" t="str">
        <f t="shared" si="349"/>
        <v>21:0120</v>
      </c>
      <c r="D4874" s="1" t="str">
        <f t="shared" si="350"/>
        <v>21:0003</v>
      </c>
      <c r="E4874" t="s">
        <v>18231</v>
      </c>
      <c r="F4874" t="s">
        <v>18232</v>
      </c>
      <c r="H4874">
        <v>48.587964999999997</v>
      </c>
      <c r="I4874">
        <v>-56.6125799</v>
      </c>
      <c r="J4874" s="1" t="str">
        <f t="shared" si="352"/>
        <v>Till</v>
      </c>
      <c r="K4874" s="1" t="str">
        <f t="shared" si="351"/>
        <v>&lt;2 micron</v>
      </c>
      <c r="L4874">
        <v>0.1</v>
      </c>
      <c r="M4874">
        <v>5.71</v>
      </c>
      <c r="N4874">
        <v>64</v>
      </c>
      <c r="O4874">
        <v>130</v>
      </c>
      <c r="P4874">
        <v>0.25</v>
      </c>
      <c r="Q4874">
        <v>1</v>
      </c>
      <c r="R4874">
        <v>0.3</v>
      </c>
      <c r="S4874">
        <v>0.25</v>
      </c>
      <c r="T4874">
        <v>39</v>
      </c>
      <c r="U4874">
        <v>52</v>
      </c>
      <c r="V4874">
        <v>228</v>
      </c>
      <c r="W4874">
        <v>7.43</v>
      </c>
      <c r="X4874">
        <v>10</v>
      </c>
      <c r="Y4874">
        <v>0.5</v>
      </c>
      <c r="Z4874">
        <v>0.36</v>
      </c>
      <c r="AA4874">
        <v>20</v>
      </c>
      <c r="AB4874">
        <v>1.83</v>
      </c>
      <c r="AC4874">
        <v>2045</v>
      </c>
      <c r="AD4874">
        <v>3</v>
      </c>
      <c r="AE4874">
        <v>0.27</v>
      </c>
      <c r="AF4874">
        <v>57</v>
      </c>
      <c r="AH4874">
        <v>20</v>
      </c>
      <c r="AI4874">
        <v>4</v>
      </c>
      <c r="AJ4874">
        <v>21</v>
      </c>
      <c r="AK4874">
        <v>20</v>
      </c>
      <c r="AL4874">
        <v>0.21</v>
      </c>
      <c r="AM4874">
        <v>5</v>
      </c>
      <c r="AN4874">
        <v>5</v>
      </c>
      <c r="AO4874">
        <v>135</v>
      </c>
      <c r="AP4874">
        <v>5</v>
      </c>
      <c r="AQ4874">
        <v>160</v>
      </c>
    </row>
    <row r="4875" spans="1:43" hidden="1" x14ac:dyDescent="0.25">
      <c r="A4875" t="s">
        <v>18233</v>
      </c>
      <c r="B4875" t="s">
        <v>18234</v>
      </c>
      <c r="C4875" s="1" t="str">
        <f t="shared" si="349"/>
        <v>21:0120</v>
      </c>
      <c r="D4875" s="1" t="str">
        <f t="shared" si="350"/>
        <v>21:0003</v>
      </c>
      <c r="E4875" t="s">
        <v>18235</v>
      </c>
      <c r="F4875" t="s">
        <v>18236</v>
      </c>
      <c r="H4875">
        <v>48.648951500000003</v>
      </c>
      <c r="I4875">
        <v>-56.477730399999999</v>
      </c>
      <c r="J4875" s="1" t="str">
        <f t="shared" si="352"/>
        <v>Till</v>
      </c>
      <c r="K4875" s="1" t="str">
        <f t="shared" si="351"/>
        <v>&lt;2 micron</v>
      </c>
      <c r="L4875">
        <v>0.1</v>
      </c>
      <c r="M4875">
        <v>4.88</v>
      </c>
      <c r="N4875">
        <v>78</v>
      </c>
      <c r="O4875">
        <v>120</v>
      </c>
      <c r="P4875">
        <v>0.25</v>
      </c>
      <c r="Q4875">
        <v>1</v>
      </c>
      <c r="R4875">
        <v>0.14000000000000001</v>
      </c>
      <c r="S4875">
        <v>0.25</v>
      </c>
      <c r="T4875">
        <v>39</v>
      </c>
      <c r="U4875">
        <v>47</v>
      </c>
      <c r="V4875">
        <v>197</v>
      </c>
      <c r="W4875">
        <v>8.75</v>
      </c>
      <c r="X4875">
        <v>10</v>
      </c>
      <c r="Y4875">
        <v>0.5</v>
      </c>
      <c r="Z4875">
        <v>0.25</v>
      </c>
      <c r="AA4875">
        <v>20</v>
      </c>
      <c r="AB4875">
        <v>1.41</v>
      </c>
      <c r="AC4875">
        <v>3035</v>
      </c>
      <c r="AD4875">
        <v>4</v>
      </c>
      <c r="AE4875">
        <v>0.28000000000000003</v>
      </c>
      <c r="AF4875">
        <v>51</v>
      </c>
      <c r="AH4875">
        <v>36</v>
      </c>
      <c r="AI4875">
        <v>2</v>
      </c>
      <c r="AJ4875">
        <v>27</v>
      </c>
      <c r="AK4875">
        <v>14</v>
      </c>
      <c r="AL4875">
        <v>0.17</v>
      </c>
      <c r="AM4875">
        <v>5</v>
      </c>
      <c r="AN4875">
        <v>5</v>
      </c>
      <c r="AO4875">
        <v>124</v>
      </c>
      <c r="AP4875">
        <v>5</v>
      </c>
      <c r="AQ4875">
        <v>220</v>
      </c>
    </row>
    <row r="4876" spans="1:43" hidden="1" x14ac:dyDescent="0.25">
      <c r="A4876" t="s">
        <v>18237</v>
      </c>
      <c r="B4876" t="s">
        <v>18238</v>
      </c>
      <c r="C4876" s="1" t="str">
        <f t="shared" si="349"/>
        <v>21:0120</v>
      </c>
      <c r="D4876" s="1" t="str">
        <f t="shared" si="350"/>
        <v>21:0003</v>
      </c>
      <c r="E4876" t="s">
        <v>18239</v>
      </c>
      <c r="F4876" t="s">
        <v>18240</v>
      </c>
      <c r="H4876">
        <v>48.644604200000003</v>
      </c>
      <c r="I4876">
        <v>-56.490668100000001</v>
      </c>
      <c r="J4876" s="1" t="str">
        <f t="shared" si="352"/>
        <v>Till</v>
      </c>
      <c r="K4876" s="1" t="str">
        <f t="shared" si="351"/>
        <v>&lt;2 micron</v>
      </c>
      <c r="L4876">
        <v>0.1</v>
      </c>
      <c r="M4876">
        <v>4.71</v>
      </c>
      <c r="N4876">
        <v>84</v>
      </c>
      <c r="O4876">
        <v>100</v>
      </c>
      <c r="P4876">
        <v>0.25</v>
      </c>
      <c r="Q4876">
        <v>1</v>
      </c>
      <c r="R4876">
        <v>0.14000000000000001</v>
      </c>
      <c r="S4876">
        <v>0.25</v>
      </c>
      <c r="T4876">
        <v>33</v>
      </c>
      <c r="U4876">
        <v>48</v>
      </c>
      <c r="V4876">
        <v>219</v>
      </c>
      <c r="W4876">
        <v>8.4</v>
      </c>
      <c r="X4876">
        <v>10</v>
      </c>
      <c r="Y4876">
        <v>0.5</v>
      </c>
      <c r="Z4876">
        <v>0.28999999999999998</v>
      </c>
      <c r="AA4876">
        <v>20</v>
      </c>
      <c r="AB4876">
        <v>1.56</v>
      </c>
      <c r="AC4876">
        <v>2390</v>
      </c>
      <c r="AD4876">
        <v>3</v>
      </c>
      <c r="AE4876">
        <v>0.32</v>
      </c>
      <c r="AF4876">
        <v>54</v>
      </c>
      <c r="AH4876">
        <v>28</v>
      </c>
      <c r="AI4876">
        <v>2</v>
      </c>
      <c r="AJ4876">
        <v>27</v>
      </c>
      <c r="AK4876">
        <v>14</v>
      </c>
      <c r="AL4876">
        <v>0.15</v>
      </c>
      <c r="AM4876">
        <v>5</v>
      </c>
      <c r="AN4876">
        <v>5</v>
      </c>
      <c r="AO4876">
        <v>109</v>
      </c>
      <c r="AP4876">
        <v>5</v>
      </c>
      <c r="AQ4876">
        <v>234</v>
      </c>
    </row>
    <row r="4877" spans="1:43" hidden="1" x14ac:dyDescent="0.25">
      <c r="A4877" t="s">
        <v>18241</v>
      </c>
      <c r="B4877" t="s">
        <v>18242</v>
      </c>
      <c r="C4877" s="1" t="str">
        <f t="shared" si="349"/>
        <v>21:0120</v>
      </c>
      <c r="D4877" s="1" t="str">
        <f t="shared" si="350"/>
        <v>21:0003</v>
      </c>
      <c r="E4877" t="s">
        <v>18243</v>
      </c>
      <c r="F4877" t="s">
        <v>18244</v>
      </c>
      <c r="H4877">
        <v>48.637459499999999</v>
      </c>
      <c r="I4877">
        <v>-56.6177718</v>
      </c>
      <c r="J4877" s="1" t="str">
        <f t="shared" si="352"/>
        <v>Till</v>
      </c>
      <c r="K4877" s="1" t="str">
        <f t="shared" si="351"/>
        <v>&lt;2 micron</v>
      </c>
      <c r="L4877">
        <v>0.1</v>
      </c>
      <c r="M4877">
        <v>4.32</v>
      </c>
      <c r="N4877">
        <v>146</v>
      </c>
      <c r="O4877">
        <v>130</v>
      </c>
      <c r="P4877">
        <v>0.25</v>
      </c>
      <c r="Q4877">
        <v>1</v>
      </c>
      <c r="R4877">
        <v>0.12</v>
      </c>
      <c r="S4877">
        <v>0.25</v>
      </c>
      <c r="T4877">
        <v>66</v>
      </c>
      <c r="U4877">
        <v>37</v>
      </c>
      <c r="V4877">
        <v>332</v>
      </c>
      <c r="W4877">
        <v>12.7</v>
      </c>
      <c r="X4877">
        <v>20</v>
      </c>
      <c r="Y4877">
        <v>0.5</v>
      </c>
      <c r="Z4877">
        <v>0.24</v>
      </c>
      <c r="AA4877">
        <v>30</v>
      </c>
      <c r="AB4877">
        <v>1.1100000000000001</v>
      </c>
      <c r="AC4877">
        <v>3300</v>
      </c>
      <c r="AD4877">
        <v>17</v>
      </c>
      <c r="AE4877">
        <v>0.63</v>
      </c>
      <c r="AF4877">
        <v>74</v>
      </c>
      <c r="AH4877">
        <v>94</v>
      </c>
      <c r="AI4877">
        <v>2</v>
      </c>
      <c r="AJ4877">
        <v>22</v>
      </c>
      <c r="AK4877">
        <v>11</v>
      </c>
      <c r="AL4877">
        <v>0.03</v>
      </c>
      <c r="AM4877">
        <v>5</v>
      </c>
      <c r="AN4877">
        <v>5</v>
      </c>
      <c r="AO4877">
        <v>135</v>
      </c>
      <c r="AP4877">
        <v>5</v>
      </c>
      <c r="AQ4877">
        <v>222</v>
      </c>
    </row>
    <row r="4878" spans="1:43" hidden="1" x14ac:dyDescent="0.25">
      <c r="A4878" t="s">
        <v>18245</v>
      </c>
      <c r="B4878" t="s">
        <v>18246</v>
      </c>
      <c r="C4878" s="1" t="str">
        <f t="shared" si="349"/>
        <v>21:0120</v>
      </c>
      <c r="D4878" s="1" t="str">
        <f t="shared" si="350"/>
        <v>21:0003</v>
      </c>
      <c r="E4878" t="s">
        <v>18247</v>
      </c>
      <c r="F4878" t="s">
        <v>18248</v>
      </c>
      <c r="H4878">
        <v>48.663060700000003</v>
      </c>
      <c r="I4878">
        <v>-56.607261200000003</v>
      </c>
      <c r="J4878" s="1" t="str">
        <f t="shared" si="352"/>
        <v>Till</v>
      </c>
      <c r="K4878" s="1" t="str">
        <f t="shared" si="351"/>
        <v>&lt;2 micron</v>
      </c>
      <c r="L4878">
        <v>0.1</v>
      </c>
      <c r="M4878">
        <v>4.53</v>
      </c>
      <c r="N4878">
        <v>108</v>
      </c>
      <c r="O4878">
        <v>110</v>
      </c>
      <c r="P4878">
        <v>0.25</v>
      </c>
      <c r="Q4878">
        <v>1</v>
      </c>
      <c r="R4878">
        <v>0.12</v>
      </c>
      <c r="S4878">
        <v>0.25</v>
      </c>
      <c r="T4878">
        <v>85</v>
      </c>
      <c r="U4878">
        <v>38</v>
      </c>
      <c r="V4878">
        <v>363</v>
      </c>
      <c r="W4878">
        <v>11.4</v>
      </c>
      <c r="X4878">
        <v>10</v>
      </c>
      <c r="Y4878">
        <v>0.5</v>
      </c>
      <c r="Z4878">
        <v>0.28000000000000003</v>
      </c>
      <c r="AA4878">
        <v>30</v>
      </c>
      <c r="AB4878">
        <v>1.37</v>
      </c>
      <c r="AC4878">
        <v>4555</v>
      </c>
      <c r="AD4878">
        <v>16</v>
      </c>
      <c r="AE4878">
        <v>0.47</v>
      </c>
      <c r="AF4878">
        <v>104</v>
      </c>
      <c r="AH4878">
        <v>70</v>
      </c>
      <c r="AI4878">
        <v>2</v>
      </c>
      <c r="AJ4878">
        <v>25</v>
      </c>
      <c r="AK4878">
        <v>12</v>
      </c>
      <c r="AL4878">
        <v>0.04</v>
      </c>
      <c r="AM4878">
        <v>5</v>
      </c>
      <c r="AN4878">
        <v>5</v>
      </c>
      <c r="AO4878">
        <v>146</v>
      </c>
      <c r="AP4878">
        <v>5</v>
      </c>
      <c r="AQ4878">
        <v>364</v>
      </c>
    </row>
    <row r="4879" spans="1:43" hidden="1" x14ac:dyDescent="0.25">
      <c r="A4879" t="s">
        <v>18249</v>
      </c>
      <c r="B4879" t="s">
        <v>18250</v>
      </c>
      <c r="C4879" s="1" t="str">
        <f t="shared" si="349"/>
        <v>21:0120</v>
      </c>
      <c r="D4879" s="1" t="str">
        <f t="shared" si="350"/>
        <v>21:0003</v>
      </c>
      <c r="E4879" t="s">
        <v>18251</v>
      </c>
      <c r="F4879" t="s">
        <v>18252</v>
      </c>
      <c r="H4879">
        <v>48.675602699999999</v>
      </c>
      <c r="I4879">
        <v>-56.592903100000001</v>
      </c>
      <c r="J4879" s="1" t="str">
        <f t="shared" si="352"/>
        <v>Till</v>
      </c>
      <c r="K4879" s="1" t="str">
        <f t="shared" si="351"/>
        <v>&lt;2 micron</v>
      </c>
      <c r="L4879">
        <v>0.1</v>
      </c>
      <c r="M4879">
        <v>4.3600000000000003</v>
      </c>
      <c r="N4879">
        <v>126</v>
      </c>
      <c r="O4879">
        <v>80</v>
      </c>
      <c r="P4879">
        <v>0.25</v>
      </c>
      <c r="Q4879">
        <v>1</v>
      </c>
      <c r="R4879">
        <v>0.1</v>
      </c>
      <c r="S4879">
        <v>0.25</v>
      </c>
      <c r="T4879">
        <v>44</v>
      </c>
      <c r="U4879">
        <v>42</v>
      </c>
      <c r="V4879">
        <v>244</v>
      </c>
      <c r="W4879">
        <v>7.91</v>
      </c>
      <c r="X4879">
        <v>10</v>
      </c>
      <c r="Y4879">
        <v>0.5</v>
      </c>
      <c r="Z4879">
        <v>0.25</v>
      </c>
      <c r="AA4879">
        <v>20</v>
      </c>
      <c r="AB4879">
        <v>1.42</v>
      </c>
      <c r="AC4879">
        <v>2075</v>
      </c>
      <c r="AD4879">
        <v>6</v>
      </c>
      <c r="AE4879">
        <v>0.36</v>
      </c>
      <c r="AF4879">
        <v>75</v>
      </c>
      <c r="AH4879">
        <v>32</v>
      </c>
      <c r="AI4879">
        <v>2</v>
      </c>
      <c r="AJ4879">
        <v>18</v>
      </c>
      <c r="AK4879">
        <v>9</v>
      </c>
      <c r="AL4879">
        <v>0.16</v>
      </c>
      <c r="AM4879">
        <v>5</v>
      </c>
      <c r="AN4879">
        <v>5</v>
      </c>
      <c r="AO4879">
        <v>105</v>
      </c>
      <c r="AP4879">
        <v>5</v>
      </c>
      <c r="AQ4879">
        <v>258</v>
      </c>
    </row>
    <row r="4880" spans="1:43" hidden="1" x14ac:dyDescent="0.25">
      <c r="A4880" t="s">
        <v>18253</v>
      </c>
      <c r="B4880" t="s">
        <v>18254</v>
      </c>
      <c r="C4880" s="1" t="str">
        <f t="shared" si="349"/>
        <v>21:0120</v>
      </c>
      <c r="D4880" s="1" t="str">
        <f t="shared" si="350"/>
        <v>21:0003</v>
      </c>
      <c r="E4880" t="s">
        <v>18255</v>
      </c>
      <c r="F4880" t="s">
        <v>18256</v>
      </c>
      <c r="H4880">
        <v>48.686168299999999</v>
      </c>
      <c r="I4880">
        <v>-56.579641000000002</v>
      </c>
      <c r="J4880" s="1" t="str">
        <f t="shared" si="352"/>
        <v>Till</v>
      </c>
      <c r="K4880" s="1" t="str">
        <f t="shared" si="351"/>
        <v>&lt;2 micron</v>
      </c>
      <c r="L4880">
        <v>0.1</v>
      </c>
      <c r="M4880">
        <v>4.32</v>
      </c>
      <c r="N4880">
        <v>140</v>
      </c>
      <c r="O4880">
        <v>80</v>
      </c>
      <c r="P4880">
        <v>0.25</v>
      </c>
      <c r="Q4880">
        <v>1</v>
      </c>
      <c r="R4880">
        <v>0.12</v>
      </c>
      <c r="S4880">
        <v>0.25</v>
      </c>
      <c r="T4880">
        <v>58</v>
      </c>
      <c r="U4880">
        <v>40</v>
      </c>
      <c r="V4880">
        <v>300</v>
      </c>
      <c r="W4880">
        <v>9.51</v>
      </c>
      <c r="X4880">
        <v>10</v>
      </c>
      <c r="Y4880">
        <v>0.5</v>
      </c>
      <c r="Z4880">
        <v>0.2</v>
      </c>
      <c r="AA4880">
        <v>20</v>
      </c>
      <c r="AB4880">
        <v>1.45</v>
      </c>
      <c r="AC4880">
        <v>2895</v>
      </c>
      <c r="AD4880">
        <v>8</v>
      </c>
      <c r="AE4880">
        <v>0.36</v>
      </c>
      <c r="AF4880">
        <v>90</v>
      </c>
      <c r="AH4880">
        <v>134</v>
      </c>
      <c r="AI4880">
        <v>1</v>
      </c>
      <c r="AJ4880">
        <v>22</v>
      </c>
      <c r="AK4880">
        <v>9</v>
      </c>
      <c r="AL4880">
        <v>0.17</v>
      </c>
      <c r="AM4880">
        <v>5</v>
      </c>
      <c r="AN4880">
        <v>5</v>
      </c>
      <c r="AO4880">
        <v>120</v>
      </c>
      <c r="AP4880">
        <v>5</v>
      </c>
      <c r="AQ4880">
        <v>356</v>
      </c>
    </row>
    <row r="4881" spans="1:43" hidden="1" x14ac:dyDescent="0.25">
      <c r="A4881" t="s">
        <v>18257</v>
      </c>
      <c r="B4881" t="s">
        <v>18258</v>
      </c>
      <c r="C4881" s="1" t="str">
        <f t="shared" si="349"/>
        <v>21:0120</v>
      </c>
      <c r="D4881" s="1" t="str">
        <f t="shared" si="350"/>
        <v>21:0003</v>
      </c>
      <c r="E4881" t="s">
        <v>18259</v>
      </c>
      <c r="F4881" t="s">
        <v>18260</v>
      </c>
      <c r="H4881">
        <v>48.702505000000002</v>
      </c>
      <c r="I4881">
        <v>-56.5947253</v>
      </c>
      <c r="J4881" s="1" t="str">
        <f t="shared" si="352"/>
        <v>Till</v>
      </c>
      <c r="K4881" s="1" t="str">
        <f t="shared" si="351"/>
        <v>&lt;2 micron</v>
      </c>
      <c r="L4881">
        <v>0.1</v>
      </c>
      <c r="M4881">
        <v>4.76</v>
      </c>
      <c r="N4881">
        <v>106</v>
      </c>
      <c r="O4881">
        <v>140</v>
      </c>
      <c r="P4881">
        <v>0.25</v>
      </c>
      <c r="Q4881">
        <v>1</v>
      </c>
      <c r="R4881">
        <v>0.04</v>
      </c>
      <c r="S4881">
        <v>0.25</v>
      </c>
      <c r="T4881">
        <v>15</v>
      </c>
      <c r="U4881">
        <v>48</v>
      </c>
      <c r="V4881">
        <v>224</v>
      </c>
      <c r="W4881">
        <v>8.57</v>
      </c>
      <c r="X4881">
        <v>10</v>
      </c>
      <c r="Y4881">
        <v>0.5</v>
      </c>
      <c r="Z4881">
        <v>0.28999999999999998</v>
      </c>
      <c r="AA4881">
        <v>20</v>
      </c>
      <c r="AB4881">
        <v>0.97</v>
      </c>
      <c r="AC4881">
        <v>1255</v>
      </c>
      <c r="AD4881">
        <v>12</v>
      </c>
      <c r="AE4881">
        <v>0.27</v>
      </c>
      <c r="AF4881">
        <v>43</v>
      </c>
      <c r="AH4881">
        <v>100</v>
      </c>
      <c r="AI4881">
        <v>2</v>
      </c>
      <c r="AJ4881">
        <v>9</v>
      </c>
      <c r="AK4881">
        <v>18</v>
      </c>
      <c r="AL4881">
        <v>0.09</v>
      </c>
      <c r="AM4881">
        <v>5</v>
      </c>
      <c r="AN4881">
        <v>5</v>
      </c>
      <c r="AO4881">
        <v>73</v>
      </c>
      <c r="AP4881">
        <v>5</v>
      </c>
      <c r="AQ4881">
        <v>162</v>
      </c>
    </row>
    <row r="4882" spans="1:43" hidden="1" x14ac:dyDescent="0.25">
      <c r="A4882" t="s">
        <v>18261</v>
      </c>
      <c r="B4882" t="s">
        <v>18262</v>
      </c>
      <c r="C4882" s="1" t="str">
        <f t="shared" si="349"/>
        <v>21:0120</v>
      </c>
      <c r="D4882" s="1" t="str">
        <f t="shared" si="350"/>
        <v>21:0003</v>
      </c>
      <c r="E4882" t="s">
        <v>18263</v>
      </c>
      <c r="F4882" t="s">
        <v>18264</v>
      </c>
      <c r="H4882">
        <v>48.708908299999997</v>
      </c>
      <c r="I4882">
        <v>-56.599430699999999</v>
      </c>
      <c r="J4882" s="1" t="str">
        <f t="shared" si="352"/>
        <v>Till</v>
      </c>
      <c r="K4882" s="1" t="str">
        <f t="shared" si="351"/>
        <v>&lt;2 micron</v>
      </c>
      <c r="L4882">
        <v>0.1</v>
      </c>
      <c r="M4882">
        <v>5.96</v>
      </c>
      <c r="N4882">
        <v>44</v>
      </c>
      <c r="O4882">
        <v>820</v>
      </c>
      <c r="P4882">
        <v>0.25</v>
      </c>
      <c r="Q4882">
        <v>1</v>
      </c>
      <c r="R4882">
        <v>0.63</v>
      </c>
      <c r="S4882">
        <v>0.25</v>
      </c>
      <c r="T4882">
        <v>24</v>
      </c>
      <c r="U4882">
        <v>82</v>
      </c>
      <c r="V4882">
        <v>75</v>
      </c>
      <c r="W4882">
        <v>7.19</v>
      </c>
      <c r="X4882">
        <v>20</v>
      </c>
      <c r="Y4882">
        <v>0.5</v>
      </c>
      <c r="Z4882">
        <v>0.16</v>
      </c>
      <c r="AA4882">
        <v>30</v>
      </c>
      <c r="AB4882">
        <v>1.45</v>
      </c>
      <c r="AC4882">
        <v>965</v>
      </c>
      <c r="AD4882">
        <v>2</v>
      </c>
      <c r="AE4882">
        <v>0.44</v>
      </c>
      <c r="AF4882">
        <v>37</v>
      </c>
      <c r="AH4882">
        <v>164</v>
      </c>
      <c r="AI4882">
        <v>1</v>
      </c>
      <c r="AJ4882">
        <v>28</v>
      </c>
      <c r="AK4882">
        <v>29</v>
      </c>
      <c r="AL4882">
        <v>0.1</v>
      </c>
      <c r="AM4882">
        <v>5</v>
      </c>
      <c r="AN4882">
        <v>5</v>
      </c>
      <c r="AO4882">
        <v>164</v>
      </c>
      <c r="AP4882">
        <v>5</v>
      </c>
      <c r="AQ4882">
        <v>780</v>
      </c>
    </row>
    <row r="4883" spans="1:43" hidden="1" x14ac:dyDescent="0.25">
      <c r="A4883" t="s">
        <v>18265</v>
      </c>
      <c r="B4883" t="s">
        <v>18266</v>
      </c>
      <c r="C4883" s="1" t="str">
        <f t="shared" si="349"/>
        <v>21:0120</v>
      </c>
      <c r="D4883" s="1" t="str">
        <f t="shared" si="350"/>
        <v>21:0003</v>
      </c>
      <c r="E4883" t="s">
        <v>18267</v>
      </c>
      <c r="F4883" t="s">
        <v>18268</v>
      </c>
      <c r="H4883">
        <v>48.710048899999997</v>
      </c>
      <c r="I4883">
        <v>-56.617089300000004</v>
      </c>
      <c r="J4883" s="1" t="str">
        <f t="shared" si="352"/>
        <v>Till</v>
      </c>
      <c r="K4883" s="1" t="str">
        <f t="shared" si="351"/>
        <v>&lt;2 micron</v>
      </c>
      <c r="L4883">
        <v>0.1</v>
      </c>
      <c r="M4883">
        <v>4.26</v>
      </c>
      <c r="N4883">
        <v>88</v>
      </c>
      <c r="O4883">
        <v>120</v>
      </c>
      <c r="P4883">
        <v>0.25</v>
      </c>
      <c r="Q4883">
        <v>1</v>
      </c>
      <c r="R4883">
        <v>0.19</v>
      </c>
      <c r="S4883">
        <v>0.25</v>
      </c>
      <c r="T4883">
        <v>40</v>
      </c>
      <c r="U4883">
        <v>45</v>
      </c>
      <c r="V4883">
        <v>147</v>
      </c>
      <c r="W4883">
        <v>7.05</v>
      </c>
      <c r="X4883">
        <v>10</v>
      </c>
      <c r="Y4883">
        <v>0.5</v>
      </c>
      <c r="Z4883">
        <v>0.27</v>
      </c>
      <c r="AA4883">
        <v>20</v>
      </c>
      <c r="AB4883">
        <v>1.4</v>
      </c>
      <c r="AC4883">
        <v>2485</v>
      </c>
      <c r="AD4883">
        <v>3</v>
      </c>
      <c r="AE4883">
        <v>0.59</v>
      </c>
      <c r="AF4883">
        <v>71</v>
      </c>
      <c r="AH4883">
        <v>38</v>
      </c>
      <c r="AI4883">
        <v>4</v>
      </c>
      <c r="AJ4883">
        <v>16</v>
      </c>
      <c r="AK4883">
        <v>15</v>
      </c>
      <c r="AL4883">
        <v>0.08</v>
      </c>
      <c r="AM4883">
        <v>5</v>
      </c>
      <c r="AN4883">
        <v>5</v>
      </c>
      <c r="AO4883">
        <v>78</v>
      </c>
      <c r="AP4883">
        <v>5</v>
      </c>
      <c r="AQ4883">
        <v>224</v>
      </c>
    </row>
    <row r="4884" spans="1:43" hidden="1" x14ac:dyDescent="0.25">
      <c r="A4884" t="s">
        <v>18269</v>
      </c>
      <c r="B4884" t="s">
        <v>18270</v>
      </c>
      <c r="C4884" s="1" t="str">
        <f t="shared" si="349"/>
        <v>21:0120</v>
      </c>
      <c r="D4884" s="1" t="str">
        <f t="shared" si="350"/>
        <v>21:0003</v>
      </c>
      <c r="E4884" t="s">
        <v>18271</v>
      </c>
      <c r="F4884" t="s">
        <v>18272</v>
      </c>
      <c r="H4884">
        <v>48.7147699</v>
      </c>
      <c r="I4884">
        <v>-56.630237299999997</v>
      </c>
      <c r="J4884" s="1" t="str">
        <f t="shared" si="352"/>
        <v>Till</v>
      </c>
      <c r="K4884" s="1" t="str">
        <f t="shared" si="351"/>
        <v>&lt;2 micron</v>
      </c>
      <c r="L4884">
        <v>0.1</v>
      </c>
      <c r="M4884">
        <v>4.74</v>
      </c>
      <c r="N4884">
        <v>68</v>
      </c>
      <c r="O4884">
        <v>150</v>
      </c>
      <c r="P4884">
        <v>0.25</v>
      </c>
      <c r="Q4884">
        <v>1</v>
      </c>
      <c r="R4884">
        <v>0.15</v>
      </c>
      <c r="S4884">
        <v>0.25</v>
      </c>
      <c r="T4884">
        <v>40</v>
      </c>
      <c r="U4884">
        <v>47</v>
      </c>
      <c r="V4884">
        <v>126</v>
      </c>
      <c r="W4884">
        <v>6.72</v>
      </c>
      <c r="X4884">
        <v>10</v>
      </c>
      <c r="Y4884">
        <v>0.5</v>
      </c>
      <c r="Z4884">
        <v>0.28999999999999998</v>
      </c>
      <c r="AA4884">
        <v>20</v>
      </c>
      <c r="AB4884">
        <v>1.54</v>
      </c>
      <c r="AC4884">
        <v>2045</v>
      </c>
      <c r="AD4884">
        <v>2</v>
      </c>
      <c r="AE4884">
        <v>0.31</v>
      </c>
      <c r="AF4884">
        <v>66</v>
      </c>
      <c r="AH4884">
        <v>38</v>
      </c>
      <c r="AI4884">
        <v>2</v>
      </c>
      <c r="AJ4884">
        <v>20</v>
      </c>
      <c r="AK4884">
        <v>15</v>
      </c>
      <c r="AL4884">
        <v>0.14000000000000001</v>
      </c>
      <c r="AM4884">
        <v>5</v>
      </c>
      <c r="AN4884">
        <v>5</v>
      </c>
      <c r="AO4884">
        <v>77</v>
      </c>
      <c r="AP4884">
        <v>5</v>
      </c>
      <c r="AQ4884">
        <v>244</v>
      </c>
    </row>
    <row r="4885" spans="1:43" hidden="1" x14ac:dyDescent="0.25">
      <c r="A4885" t="s">
        <v>18273</v>
      </c>
      <c r="B4885" t="s">
        <v>18274</v>
      </c>
      <c r="C4885" s="1" t="str">
        <f t="shared" si="349"/>
        <v>21:0120</v>
      </c>
      <c r="D4885" s="1" t="str">
        <f t="shared" si="350"/>
        <v>21:0003</v>
      </c>
      <c r="E4885" t="s">
        <v>18275</v>
      </c>
      <c r="F4885" t="s">
        <v>18276</v>
      </c>
      <c r="H4885">
        <v>48.585917299999998</v>
      </c>
      <c r="I4885">
        <v>-56.971594600000003</v>
      </c>
      <c r="J4885" s="1" t="str">
        <f t="shared" si="352"/>
        <v>Till</v>
      </c>
      <c r="K4885" s="1" t="str">
        <f t="shared" si="351"/>
        <v>&lt;2 micron</v>
      </c>
      <c r="L4885">
        <v>0.1</v>
      </c>
      <c r="M4885">
        <v>5.73</v>
      </c>
      <c r="N4885">
        <v>84</v>
      </c>
      <c r="O4885">
        <v>240</v>
      </c>
      <c r="P4885">
        <v>0.25</v>
      </c>
      <c r="Q4885">
        <v>1</v>
      </c>
      <c r="R4885">
        <v>0.18</v>
      </c>
      <c r="S4885">
        <v>0.25</v>
      </c>
      <c r="T4885">
        <v>32</v>
      </c>
      <c r="U4885">
        <v>76</v>
      </c>
      <c r="V4885">
        <v>182</v>
      </c>
      <c r="W4885">
        <v>8.6199999999999992</v>
      </c>
      <c r="X4885">
        <v>10</v>
      </c>
      <c r="Y4885">
        <v>0.5</v>
      </c>
      <c r="Z4885">
        <v>0.28000000000000003</v>
      </c>
      <c r="AA4885">
        <v>20</v>
      </c>
      <c r="AB4885">
        <v>2.2599999999999998</v>
      </c>
      <c r="AC4885">
        <v>2260</v>
      </c>
      <c r="AD4885">
        <v>1</v>
      </c>
      <c r="AE4885">
        <v>0.21</v>
      </c>
      <c r="AF4885">
        <v>55</v>
      </c>
      <c r="AH4885">
        <v>26</v>
      </c>
      <c r="AI4885">
        <v>4</v>
      </c>
      <c r="AJ4885">
        <v>36</v>
      </c>
      <c r="AK4885">
        <v>22</v>
      </c>
      <c r="AL4885">
        <v>0.23</v>
      </c>
      <c r="AM4885">
        <v>5</v>
      </c>
      <c r="AN4885">
        <v>5</v>
      </c>
      <c r="AO4885">
        <v>154</v>
      </c>
      <c r="AP4885">
        <v>5</v>
      </c>
      <c r="AQ4885">
        <v>180</v>
      </c>
    </row>
    <row r="4886" spans="1:43" hidden="1" x14ac:dyDescent="0.25">
      <c r="A4886" t="s">
        <v>18277</v>
      </c>
      <c r="B4886" t="s">
        <v>18278</v>
      </c>
      <c r="C4886" s="1" t="str">
        <f t="shared" si="349"/>
        <v>21:0120</v>
      </c>
      <c r="D4886" s="1" t="str">
        <f t="shared" si="350"/>
        <v>21:0003</v>
      </c>
      <c r="E4886" t="s">
        <v>18275</v>
      </c>
      <c r="F4886" t="s">
        <v>18279</v>
      </c>
      <c r="H4886">
        <v>48.585917299999998</v>
      </c>
      <c r="I4886">
        <v>-56.971594600000003</v>
      </c>
      <c r="J4886" s="1" t="str">
        <f t="shared" si="352"/>
        <v>Till</v>
      </c>
      <c r="K4886" s="1" t="str">
        <f t="shared" si="351"/>
        <v>&lt;2 micron</v>
      </c>
      <c r="L4886">
        <v>0.1</v>
      </c>
      <c r="M4886">
        <v>4.6500000000000004</v>
      </c>
      <c r="N4886">
        <v>178</v>
      </c>
      <c r="O4886">
        <v>170</v>
      </c>
      <c r="P4886">
        <v>0.25</v>
      </c>
      <c r="Q4886">
        <v>1</v>
      </c>
      <c r="R4886">
        <v>0.5</v>
      </c>
      <c r="S4886">
        <v>0.25</v>
      </c>
      <c r="T4886">
        <v>44</v>
      </c>
      <c r="U4886">
        <v>65</v>
      </c>
      <c r="V4886">
        <v>261</v>
      </c>
      <c r="W4886">
        <v>10.8</v>
      </c>
      <c r="X4886">
        <v>10</v>
      </c>
      <c r="Y4886">
        <v>0.5</v>
      </c>
      <c r="Z4886">
        <v>0.28999999999999998</v>
      </c>
      <c r="AA4886">
        <v>20</v>
      </c>
      <c r="AB4886">
        <v>1.89</v>
      </c>
      <c r="AC4886">
        <v>1950</v>
      </c>
      <c r="AD4886">
        <v>1</v>
      </c>
      <c r="AE4886">
        <v>0.36</v>
      </c>
      <c r="AF4886">
        <v>55</v>
      </c>
      <c r="AH4886">
        <v>44</v>
      </c>
      <c r="AI4886">
        <v>1</v>
      </c>
      <c r="AJ4886">
        <v>42</v>
      </c>
      <c r="AK4886">
        <v>29</v>
      </c>
      <c r="AL4886">
        <v>0.12</v>
      </c>
      <c r="AM4886">
        <v>5</v>
      </c>
      <c r="AN4886">
        <v>5</v>
      </c>
      <c r="AO4886">
        <v>132</v>
      </c>
      <c r="AP4886">
        <v>5</v>
      </c>
      <c r="AQ4886">
        <v>248</v>
      </c>
    </row>
    <row r="4887" spans="1:43" hidden="1" x14ac:dyDescent="0.25">
      <c r="A4887" t="s">
        <v>18280</v>
      </c>
      <c r="B4887" t="s">
        <v>18281</v>
      </c>
      <c r="C4887" s="1" t="str">
        <f t="shared" ref="C4887:C4950" si="353">HYPERLINK("http://geochem.nrcan.gc.ca/cdogs/content/bdl/bdl210120_e.htm", "21:0120")</f>
        <v>21:0120</v>
      </c>
      <c r="D4887" s="1" t="str">
        <f t="shared" ref="D4887:D4950" si="354">HYPERLINK("http://geochem.nrcan.gc.ca/cdogs/content/svy/svy210003_e.htm", "21:0003")</f>
        <v>21:0003</v>
      </c>
      <c r="E4887" t="s">
        <v>18282</v>
      </c>
      <c r="F4887" t="s">
        <v>18283</v>
      </c>
      <c r="H4887">
        <v>48.572872799999999</v>
      </c>
      <c r="I4887">
        <v>-56.9746576</v>
      </c>
      <c r="J4887" s="1" t="str">
        <f t="shared" si="352"/>
        <v>Till</v>
      </c>
      <c r="K4887" s="1" t="str">
        <f t="shared" ref="K4887:K4950" si="355">HYPERLINK("http://geochem.nrcan.gc.ca/cdogs/content/kwd/kwd080003_e.htm", "&lt;2 micron")</f>
        <v>&lt;2 micron</v>
      </c>
      <c r="L4887">
        <v>0.1</v>
      </c>
      <c r="M4887">
        <v>5.34</v>
      </c>
      <c r="N4887">
        <v>94</v>
      </c>
      <c r="O4887">
        <v>190</v>
      </c>
      <c r="P4887">
        <v>0.25</v>
      </c>
      <c r="Q4887">
        <v>1</v>
      </c>
      <c r="R4887">
        <v>0.15</v>
      </c>
      <c r="S4887">
        <v>0.25</v>
      </c>
      <c r="T4887">
        <v>29</v>
      </c>
      <c r="U4887">
        <v>34</v>
      </c>
      <c r="V4887">
        <v>192</v>
      </c>
      <c r="W4887">
        <v>8.39</v>
      </c>
      <c r="X4887">
        <v>10</v>
      </c>
      <c r="Y4887">
        <v>0.5</v>
      </c>
      <c r="Z4887">
        <v>0.34</v>
      </c>
      <c r="AA4887">
        <v>10</v>
      </c>
      <c r="AB4887">
        <v>1.88</v>
      </c>
      <c r="AC4887">
        <v>1820</v>
      </c>
      <c r="AD4887">
        <v>1</v>
      </c>
      <c r="AE4887">
        <v>0.2</v>
      </c>
      <c r="AF4887">
        <v>34</v>
      </c>
      <c r="AH4887">
        <v>28</v>
      </c>
      <c r="AI4887">
        <v>2</v>
      </c>
      <c r="AJ4887">
        <v>26</v>
      </c>
      <c r="AK4887">
        <v>17</v>
      </c>
      <c r="AL4887">
        <v>0.13</v>
      </c>
      <c r="AM4887">
        <v>5</v>
      </c>
      <c r="AN4887">
        <v>5</v>
      </c>
      <c r="AO4887">
        <v>114</v>
      </c>
      <c r="AP4887">
        <v>5</v>
      </c>
      <c r="AQ4887">
        <v>530</v>
      </c>
    </row>
    <row r="4888" spans="1:43" hidden="1" x14ac:dyDescent="0.25">
      <c r="A4888" t="s">
        <v>18284</v>
      </c>
      <c r="B4888" t="s">
        <v>18285</v>
      </c>
      <c r="C4888" s="1" t="str">
        <f t="shared" si="353"/>
        <v>21:0120</v>
      </c>
      <c r="D4888" s="1" t="str">
        <f t="shared" si="354"/>
        <v>21:0003</v>
      </c>
      <c r="E4888" t="s">
        <v>18286</v>
      </c>
      <c r="F4888" t="s">
        <v>18287</v>
      </c>
      <c r="H4888">
        <v>48.5670249</v>
      </c>
      <c r="I4888">
        <v>-56.977373800000002</v>
      </c>
      <c r="J4888" s="1" t="str">
        <f t="shared" si="352"/>
        <v>Till</v>
      </c>
      <c r="K4888" s="1" t="str">
        <f t="shared" si="355"/>
        <v>&lt;2 micron</v>
      </c>
      <c r="L4888">
        <v>0.1</v>
      </c>
      <c r="M4888">
        <v>5.58</v>
      </c>
      <c r="N4888">
        <v>104</v>
      </c>
      <c r="O4888">
        <v>200</v>
      </c>
      <c r="P4888">
        <v>0.25</v>
      </c>
      <c r="Q4888">
        <v>1</v>
      </c>
      <c r="R4888">
        <v>0.1</v>
      </c>
      <c r="S4888">
        <v>0.25</v>
      </c>
      <c r="T4888">
        <v>28</v>
      </c>
      <c r="U4888">
        <v>32</v>
      </c>
      <c r="V4888">
        <v>171</v>
      </c>
      <c r="W4888">
        <v>8.9</v>
      </c>
      <c r="X4888">
        <v>10</v>
      </c>
      <c r="Y4888">
        <v>0.5</v>
      </c>
      <c r="Z4888">
        <v>0.32</v>
      </c>
      <c r="AA4888">
        <v>10</v>
      </c>
      <c r="AB4888">
        <v>1.97</v>
      </c>
      <c r="AC4888">
        <v>1860</v>
      </c>
      <c r="AD4888">
        <v>2</v>
      </c>
      <c r="AE4888">
        <v>0.26</v>
      </c>
      <c r="AF4888">
        <v>27</v>
      </c>
      <c r="AH4888">
        <v>34</v>
      </c>
      <c r="AI4888">
        <v>2</v>
      </c>
      <c r="AJ4888">
        <v>30</v>
      </c>
      <c r="AK4888">
        <v>14</v>
      </c>
      <c r="AL4888">
        <v>0.12</v>
      </c>
      <c r="AM4888">
        <v>5</v>
      </c>
      <c r="AN4888">
        <v>5</v>
      </c>
      <c r="AO4888">
        <v>127</v>
      </c>
      <c r="AP4888">
        <v>5</v>
      </c>
      <c r="AQ4888">
        <v>380</v>
      </c>
    </row>
    <row r="4889" spans="1:43" hidden="1" x14ac:dyDescent="0.25">
      <c r="A4889" t="s">
        <v>18288</v>
      </c>
      <c r="B4889" t="s">
        <v>18289</v>
      </c>
      <c r="C4889" s="1" t="str">
        <f t="shared" si="353"/>
        <v>21:0120</v>
      </c>
      <c r="D4889" s="1" t="str">
        <f t="shared" si="354"/>
        <v>21:0003</v>
      </c>
      <c r="E4889" t="s">
        <v>18290</v>
      </c>
      <c r="F4889" t="s">
        <v>18291</v>
      </c>
      <c r="H4889">
        <v>48.561624799999997</v>
      </c>
      <c r="I4889">
        <v>-56.987546100000003</v>
      </c>
      <c r="J4889" s="1" t="str">
        <f t="shared" si="352"/>
        <v>Till</v>
      </c>
      <c r="K4889" s="1" t="str">
        <f t="shared" si="355"/>
        <v>&lt;2 micron</v>
      </c>
      <c r="L4889">
        <v>0.1</v>
      </c>
      <c r="M4889">
        <v>5.68</v>
      </c>
      <c r="N4889">
        <v>90</v>
      </c>
      <c r="O4889">
        <v>220</v>
      </c>
      <c r="P4889">
        <v>0.25</v>
      </c>
      <c r="Q4889">
        <v>1</v>
      </c>
      <c r="R4889">
        <v>0.12</v>
      </c>
      <c r="S4889">
        <v>0.25</v>
      </c>
      <c r="T4889">
        <v>26</v>
      </c>
      <c r="U4889">
        <v>47</v>
      </c>
      <c r="V4889">
        <v>165</v>
      </c>
      <c r="W4889">
        <v>8.49</v>
      </c>
      <c r="X4889">
        <v>10</v>
      </c>
      <c r="Y4889">
        <v>0.5</v>
      </c>
      <c r="Z4889">
        <v>0.35</v>
      </c>
      <c r="AA4889">
        <v>10</v>
      </c>
      <c r="AB4889">
        <v>2.02</v>
      </c>
      <c r="AC4889">
        <v>1705</v>
      </c>
      <c r="AD4889">
        <v>1</v>
      </c>
      <c r="AE4889">
        <v>0.24</v>
      </c>
      <c r="AF4889">
        <v>41</v>
      </c>
      <c r="AH4889">
        <v>32</v>
      </c>
      <c r="AI4889">
        <v>1</v>
      </c>
      <c r="AJ4889">
        <v>31</v>
      </c>
      <c r="AK4889">
        <v>16</v>
      </c>
      <c r="AL4889">
        <v>0.15</v>
      </c>
      <c r="AM4889">
        <v>5</v>
      </c>
      <c r="AN4889">
        <v>5</v>
      </c>
      <c r="AO4889">
        <v>124</v>
      </c>
      <c r="AP4889">
        <v>5</v>
      </c>
      <c r="AQ4889">
        <v>348</v>
      </c>
    </row>
    <row r="4890" spans="1:43" hidden="1" x14ac:dyDescent="0.25">
      <c r="A4890" t="s">
        <v>18292</v>
      </c>
      <c r="B4890" t="s">
        <v>18293</v>
      </c>
      <c r="C4890" s="1" t="str">
        <f t="shared" si="353"/>
        <v>21:0120</v>
      </c>
      <c r="D4890" s="1" t="str">
        <f t="shared" si="354"/>
        <v>21:0003</v>
      </c>
      <c r="E4890" t="s">
        <v>18294</v>
      </c>
      <c r="F4890" t="s">
        <v>18295</v>
      </c>
      <c r="H4890">
        <v>48.564772300000001</v>
      </c>
      <c r="I4890">
        <v>-56.9909344</v>
      </c>
      <c r="J4890" s="1" t="str">
        <f t="shared" si="352"/>
        <v>Till</v>
      </c>
      <c r="K4890" s="1" t="str">
        <f t="shared" si="355"/>
        <v>&lt;2 micron</v>
      </c>
      <c r="L4890">
        <v>0.1</v>
      </c>
      <c r="M4890">
        <v>6.29</v>
      </c>
      <c r="N4890">
        <v>100</v>
      </c>
      <c r="O4890">
        <v>200</v>
      </c>
      <c r="P4890">
        <v>0.25</v>
      </c>
      <c r="Q4890">
        <v>1</v>
      </c>
      <c r="R4890">
        <v>0.13</v>
      </c>
      <c r="S4890">
        <v>0.25</v>
      </c>
      <c r="T4890">
        <v>39</v>
      </c>
      <c r="U4890">
        <v>68</v>
      </c>
      <c r="V4890">
        <v>128</v>
      </c>
      <c r="W4890">
        <v>7.62</v>
      </c>
      <c r="X4890">
        <v>10</v>
      </c>
      <c r="Y4890">
        <v>0.5</v>
      </c>
      <c r="Z4890">
        <v>0.28999999999999998</v>
      </c>
      <c r="AA4890">
        <v>10</v>
      </c>
      <c r="AB4890">
        <v>1.75</v>
      </c>
      <c r="AC4890">
        <v>2325</v>
      </c>
      <c r="AD4890">
        <v>2</v>
      </c>
      <c r="AE4890">
        <v>0.62</v>
      </c>
      <c r="AF4890">
        <v>46</v>
      </c>
      <c r="AH4890">
        <v>72</v>
      </c>
      <c r="AI4890">
        <v>2</v>
      </c>
      <c r="AJ4890">
        <v>23</v>
      </c>
      <c r="AK4890">
        <v>14</v>
      </c>
      <c r="AL4890">
        <v>0.2</v>
      </c>
      <c r="AM4890">
        <v>5</v>
      </c>
      <c r="AN4890">
        <v>5</v>
      </c>
      <c r="AO4890">
        <v>97</v>
      </c>
      <c r="AP4890">
        <v>5</v>
      </c>
      <c r="AQ4890">
        <v>378</v>
      </c>
    </row>
    <row r="4891" spans="1:43" hidden="1" x14ac:dyDescent="0.25">
      <c r="A4891" t="s">
        <v>18296</v>
      </c>
      <c r="B4891" t="s">
        <v>18297</v>
      </c>
      <c r="C4891" s="1" t="str">
        <f t="shared" si="353"/>
        <v>21:0120</v>
      </c>
      <c r="D4891" s="1" t="str">
        <f t="shared" si="354"/>
        <v>21:0003</v>
      </c>
      <c r="E4891" t="s">
        <v>18298</v>
      </c>
      <c r="F4891" t="s">
        <v>18299</v>
      </c>
      <c r="H4891">
        <v>48.5692746</v>
      </c>
      <c r="I4891">
        <v>-56.973982200000002</v>
      </c>
      <c r="J4891" s="1" t="str">
        <f t="shared" si="352"/>
        <v>Till</v>
      </c>
      <c r="K4891" s="1" t="str">
        <f t="shared" si="355"/>
        <v>&lt;2 micron</v>
      </c>
      <c r="L4891">
        <v>0.1</v>
      </c>
      <c r="M4891">
        <v>5.33</v>
      </c>
      <c r="N4891">
        <v>108</v>
      </c>
      <c r="O4891">
        <v>150</v>
      </c>
      <c r="P4891">
        <v>0.25</v>
      </c>
      <c r="Q4891">
        <v>1</v>
      </c>
      <c r="R4891">
        <v>0.13</v>
      </c>
      <c r="S4891">
        <v>0.25</v>
      </c>
      <c r="T4891">
        <v>27</v>
      </c>
      <c r="U4891">
        <v>37</v>
      </c>
      <c r="V4891">
        <v>164</v>
      </c>
      <c r="W4891">
        <v>8.69</v>
      </c>
      <c r="X4891">
        <v>10</v>
      </c>
      <c r="Y4891">
        <v>0.5</v>
      </c>
      <c r="Z4891">
        <v>0.33</v>
      </c>
      <c r="AA4891">
        <v>10</v>
      </c>
      <c r="AB4891">
        <v>1.94</v>
      </c>
      <c r="AC4891">
        <v>1485</v>
      </c>
      <c r="AD4891">
        <v>1</v>
      </c>
      <c r="AE4891">
        <v>0.42</v>
      </c>
      <c r="AF4891">
        <v>31</v>
      </c>
      <c r="AH4891">
        <v>24</v>
      </c>
      <c r="AI4891">
        <v>4</v>
      </c>
      <c r="AJ4891">
        <v>28</v>
      </c>
      <c r="AK4891">
        <v>17</v>
      </c>
      <c r="AL4891">
        <v>0.14000000000000001</v>
      </c>
      <c r="AM4891">
        <v>5</v>
      </c>
      <c r="AN4891">
        <v>5</v>
      </c>
      <c r="AO4891">
        <v>129</v>
      </c>
      <c r="AP4891">
        <v>5</v>
      </c>
      <c r="AQ4891">
        <v>278</v>
      </c>
    </row>
    <row r="4892" spans="1:43" hidden="1" x14ac:dyDescent="0.25">
      <c r="A4892" t="s">
        <v>18300</v>
      </c>
      <c r="B4892" t="s">
        <v>18301</v>
      </c>
      <c r="C4892" s="1" t="str">
        <f t="shared" si="353"/>
        <v>21:0120</v>
      </c>
      <c r="D4892" s="1" t="str">
        <f t="shared" si="354"/>
        <v>21:0003</v>
      </c>
      <c r="E4892" t="s">
        <v>18302</v>
      </c>
      <c r="F4892" t="s">
        <v>18303</v>
      </c>
      <c r="H4892">
        <v>48.566037000000001</v>
      </c>
      <c r="I4892">
        <v>-56.967204899999999</v>
      </c>
      <c r="J4892" s="1" t="str">
        <f t="shared" si="352"/>
        <v>Till</v>
      </c>
      <c r="K4892" s="1" t="str">
        <f t="shared" si="355"/>
        <v>&lt;2 micron</v>
      </c>
      <c r="L4892">
        <v>0.1</v>
      </c>
      <c r="M4892">
        <v>5.9</v>
      </c>
      <c r="N4892">
        <v>88</v>
      </c>
      <c r="O4892">
        <v>200</v>
      </c>
      <c r="P4892">
        <v>0.25</v>
      </c>
      <c r="Q4892">
        <v>1</v>
      </c>
      <c r="R4892">
        <v>0.12</v>
      </c>
      <c r="S4892">
        <v>0.25</v>
      </c>
      <c r="T4892">
        <v>25</v>
      </c>
      <c r="U4892">
        <v>40</v>
      </c>
      <c r="V4892">
        <v>170</v>
      </c>
      <c r="W4892">
        <v>8.6999999999999993</v>
      </c>
      <c r="X4892">
        <v>10</v>
      </c>
      <c r="Y4892">
        <v>0.5</v>
      </c>
      <c r="Z4892">
        <v>0.45</v>
      </c>
      <c r="AA4892">
        <v>10</v>
      </c>
      <c r="AB4892">
        <v>2.02</v>
      </c>
      <c r="AC4892">
        <v>1465</v>
      </c>
      <c r="AD4892">
        <v>1</v>
      </c>
      <c r="AE4892">
        <v>0.35</v>
      </c>
      <c r="AF4892">
        <v>28</v>
      </c>
      <c r="AH4892">
        <v>30</v>
      </c>
      <c r="AI4892">
        <v>2</v>
      </c>
      <c r="AJ4892">
        <v>30</v>
      </c>
      <c r="AK4892">
        <v>19</v>
      </c>
      <c r="AL4892">
        <v>0.16</v>
      </c>
      <c r="AM4892">
        <v>5</v>
      </c>
      <c r="AN4892">
        <v>5</v>
      </c>
      <c r="AO4892">
        <v>137</v>
      </c>
      <c r="AP4892">
        <v>5</v>
      </c>
      <c r="AQ4892">
        <v>336</v>
      </c>
    </row>
    <row r="4893" spans="1:43" hidden="1" x14ac:dyDescent="0.25">
      <c r="A4893" t="s">
        <v>18304</v>
      </c>
      <c r="B4893" t="s">
        <v>18305</v>
      </c>
      <c r="C4893" s="1" t="str">
        <f t="shared" si="353"/>
        <v>21:0120</v>
      </c>
      <c r="D4893" s="1" t="str">
        <f t="shared" si="354"/>
        <v>21:0003</v>
      </c>
      <c r="E4893" t="s">
        <v>18306</v>
      </c>
      <c r="F4893" t="s">
        <v>18307</v>
      </c>
      <c r="H4893">
        <v>48.575842600000001</v>
      </c>
      <c r="I4893">
        <v>-56.943462500000003</v>
      </c>
      <c r="J4893" s="1" t="str">
        <f t="shared" si="352"/>
        <v>Till</v>
      </c>
      <c r="K4893" s="1" t="str">
        <f t="shared" si="355"/>
        <v>&lt;2 micron</v>
      </c>
      <c r="L4893">
        <v>0.1</v>
      </c>
      <c r="M4893">
        <v>4.55</v>
      </c>
      <c r="N4893">
        <v>118</v>
      </c>
      <c r="O4893">
        <v>140</v>
      </c>
      <c r="P4893">
        <v>0.25</v>
      </c>
      <c r="Q4893">
        <v>1</v>
      </c>
      <c r="R4893">
        <v>0.13</v>
      </c>
      <c r="S4893">
        <v>0.25</v>
      </c>
      <c r="T4893">
        <v>34</v>
      </c>
      <c r="U4893">
        <v>32</v>
      </c>
      <c r="V4893">
        <v>168</v>
      </c>
      <c r="W4893">
        <v>9.82</v>
      </c>
      <c r="X4893">
        <v>10</v>
      </c>
      <c r="Y4893">
        <v>0.5</v>
      </c>
      <c r="Z4893">
        <v>0.27</v>
      </c>
      <c r="AA4893">
        <v>10</v>
      </c>
      <c r="AB4893">
        <v>1.68</v>
      </c>
      <c r="AC4893">
        <v>2740</v>
      </c>
      <c r="AD4893">
        <v>3</v>
      </c>
      <c r="AE4893">
        <v>0.5</v>
      </c>
      <c r="AF4893">
        <v>33</v>
      </c>
      <c r="AH4893">
        <v>46</v>
      </c>
      <c r="AI4893">
        <v>2</v>
      </c>
      <c r="AJ4893">
        <v>27</v>
      </c>
      <c r="AK4893">
        <v>14</v>
      </c>
      <c r="AL4893">
        <v>0.09</v>
      </c>
      <c r="AM4893">
        <v>5</v>
      </c>
      <c r="AN4893">
        <v>5</v>
      </c>
      <c r="AO4893">
        <v>112</v>
      </c>
      <c r="AP4893">
        <v>5</v>
      </c>
      <c r="AQ4893">
        <v>388</v>
      </c>
    </row>
    <row r="4894" spans="1:43" hidden="1" x14ac:dyDescent="0.25">
      <c r="A4894" t="s">
        <v>18308</v>
      </c>
      <c r="B4894" t="s">
        <v>18309</v>
      </c>
      <c r="C4894" s="1" t="str">
        <f t="shared" si="353"/>
        <v>21:0120</v>
      </c>
      <c r="D4894" s="1" t="str">
        <f t="shared" si="354"/>
        <v>21:0003</v>
      </c>
      <c r="E4894" t="s">
        <v>18310</v>
      </c>
      <c r="F4894" t="s">
        <v>18311</v>
      </c>
      <c r="H4894">
        <v>48.578721799999997</v>
      </c>
      <c r="I4894">
        <v>-56.958377800000001</v>
      </c>
      <c r="J4894" s="1" t="str">
        <f t="shared" si="352"/>
        <v>Till</v>
      </c>
      <c r="K4894" s="1" t="str">
        <f t="shared" si="355"/>
        <v>&lt;2 micron</v>
      </c>
      <c r="L4894">
        <v>0.1</v>
      </c>
      <c r="M4894">
        <v>3.86</v>
      </c>
      <c r="N4894">
        <v>108</v>
      </c>
      <c r="O4894">
        <v>170</v>
      </c>
      <c r="P4894">
        <v>0.25</v>
      </c>
      <c r="Q4894">
        <v>1</v>
      </c>
      <c r="R4894">
        <v>0.38</v>
      </c>
      <c r="S4894">
        <v>0.5</v>
      </c>
      <c r="T4894">
        <v>37</v>
      </c>
      <c r="U4894">
        <v>36</v>
      </c>
      <c r="V4894">
        <v>150</v>
      </c>
      <c r="W4894">
        <v>8.52</v>
      </c>
      <c r="X4894">
        <v>10</v>
      </c>
      <c r="Y4894">
        <v>0.5</v>
      </c>
      <c r="Z4894">
        <v>0.3</v>
      </c>
      <c r="AA4894">
        <v>10</v>
      </c>
      <c r="AB4894">
        <v>1.92</v>
      </c>
      <c r="AC4894">
        <v>4145</v>
      </c>
      <c r="AD4894">
        <v>2</v>
      </c>
      <c r="AE4894">
        <v>0.28999999999999998</v>
      </c>
      <c r="AF4894">
        <v>32</v>
      </c>
      <c r="AH4894">
        <v>32</v>
      </c>
      <c r="AI4894">
        <v>1</v>
      </c>
      <c r="AJ4894">
        <v>24</v>
      </c>
      <c r="AK4894">
        <v>32</v>
      </c>
      <c r="AL4894">
        <v>0.06</v>
      </c>
      <c r="AM4894">
        <v>5</v>
      </c>
      <c r="AN4894">
        <v>5</v>
      </c>
      <c r="AO4894">
        <v>112</v>
      </c>
      <c r="AP4894">
        <v>5</v>
      </c>
      <c r="AQ4894">
        <v>408</v>
      </c>
    </row>
    <row r="4895" spans="1:43" hidden="1" x14ac:dyDescent="0.25">
      <c r="A4895" t="s">
        <v>18312</v>
      </c>
      <c r="B4895" t="s">
        <v>18313</v>
      </c>
      <c r="C4895" s="1" t="str">
        <f t="shared" si="353"/>
        <v>21:0120</v>
      </c>
      <c r="D4895" s="1" t="str">
        <f t="shared" si="354"/>
        <v>21:0003</v>
      </c>
      <c r="E4895" t="s">
        <v>18314</v>
      </c>
      <c r="F4895" t="s">
        <v>18315</v>
      </c>
      <c r="H4895">
        <v>48.581418599999999</v>
      </c>
      <c r="I4895">
        <v>-56.976685799999998</v>
      </c>
      <c r="J4895" s="1" t="str">
        <f t="shared" si="352"/>
        <v>Till</v>
      </c>
      <c r="K4895" s="1" t="str">
        <f t="shared" si="355"/>
        <v>&lt;2 micron</v>
      </c>
      <c r="L4895">
        <v>0.1</v>
      </c>
      <c r="M4895">
        <v>3.97</v>
      </c>
      <c r="N4895">
        <v>272</v>
      </c>
      <c r="O4895">
        <v>110</v>
      </c>
      <c r="P4895">
        <v>0.25</v>
      </c>
      <c r="Q4895">
        <v>1</v>
      </c>
      <c r="R4895">
        <v>0.12</v>
      </c>
      <c r="S4895">
        <v>0.25</v>
      </c>
      <c r="T4895">
        <v>76</v>
      </c>
      <c r="U4895">
        <v>34</v>
      </c>
      <c r="V4895">
        <v>445</v>
      </c>
      <c r="W4895">
        <v>14.4</v>
      </c>
      <c r="X4895">
        <v>10</v>
      </c>
      <c r="Y4895">
        <v>0.5</v>
      </c>
      <c r="Z4895">
        <v>0.16</v>
      </c>
      <c r="AA4895">
        <v>30</v>
      </c>
      <c r="AB4895">
        <v>1.1200000000000001</v>
      </c>
      <c r="AC4895">
        <v>4970</v>
      </c>
      <c r="AD4895">
        <v>12</v>
      </c>
      <c r="AE4895">
        <v>1.57</v>
      </c>
      <c r="AF4895">
        <v>91</v>
      </c>
      <c r="AH4895">
        <v>62</v>
      </c>
      <c r="AI4895">
        <v>6</v>
      </c>
      <c r="AJ4895">
        <v>23</v>
      </c>
      <c r="AK4895">
        <v>11</v>
      </c>
      <c r="AL4895">
        <v>0.01</v>
      </c>
      <c r="AM4895">
        <v>5</v>
      </c>
      <c r="AN4895">
        <v>5</v>
      </c>
      <c r="AO4895">
        <v>116</v>
      </c>
      <c r="AP4895">
        <v>5</v>
      </c>
      <c r="AQ4895">
        <v>398</v>
      </c>
    </row>
    <row r="4896" spans="1:43" hidden="1" x14ac:dyDescent="0.25">
      <c r="A4896" t="s">
        <v>18316</v>
      </c>
      <c r="B4896" t="s">
        <v>18317</v>
      </c>
      <c r="C4896" s="1" t="str">
        <f t="shared" si="353"/>
        <v>21:0120</v>
      </c>
      <c r="D4896" s="1" t="str">
        <f t="shared" si="354"/>
        <v>21:0003</v>
      </c>
      <c r="E4896" t="s">
        <v>18318</v>
      </c>
      <c r="F4896" t="s">
        <v>18319</v>
      </c>
      <c r="H4896">
        <v>48.744753699999997</v>
      </c>
      <c r="I4896">
        <v>-56.704549200000002</v>
      </c>
      <c r="J4896" s="1" t="str">
        <f t="shared" si="352"/>
        <v>Till</v>
      </c>
      <c r="K4896" s="1" t="str">
        <f t="shared" si="355"/>
        <v>&lt;2 micron</v>
      </c>
      <c r="L4896">
        <v>0.1</v>
      </c>
      <c r="M4896">
        <v>6.07</v>
      </c>
      <c r="N4896">
        <v>116</v>
      </c>
      <c r="O4896">
        <v>160</v>
      </c>
      <c r="P4896">
        <v>0.25</v>
      </c>
      <c r="Q4896">
        <v>1</v>
      </c>
      <c r="R4896">
        <v>0.13</v>
      </c>
      <c r="S4896">
        <v>0.25</v>
      </c>
      <c r="T4896">
        <v>21</v>
      </c>
      <c r="U4896">
        <v>43</v>
      </c>
      <c r="V4896">
        <v>71</v>
      </c>
      <c r="W4896">
        <v>5.05</v>
      </c>
      <c r="X4896">
        <v>10</v>
      </c>
      <c r="Y4896">
        <v>0.5</v>
      </c>
      <c r="Z4896">
        <v>0.25</v>
      </c>
      <c r="AA4896">
        <v>20</v>
      </c>
      <c r="AB4896">
        <v>1.1100000000000001</v>
      </c>
      <c r="AC4896">
        <v>1530</v>
      </c>
      <c r="AD4896">
        <v>1</v>
      </c>
      <c r="AE4896">
        <v>0.39</v>
      </c>
      <c r="AF4896">
        <v>47</v>
      </c>
      <c r="AH4896">
        <v>42</v>
      </c>
      <c r="AI4896">
        <v>4</v>
      </c>
      <c r="AJ4896">
        <v>13</v>
      </c>
      <c r="AK4896">
        <v>12</v>
      </c>
      <c r="AL4896">
        <v>7.0000000000000007E-2</v>
      </c>
      <c r="AM4896">
        <v>5</v>
      </c>
      <c r="AN4896">
        <v>5</v>
      </c>
      <c r="AO4896">
        <v>61</v>
      </c>
      <c r="AP4896">
        <v>5</v>
      </c>
      <c r="AQ4896">
        <v>92</v>
      </c>
    </row>
    <row r="4897" spans="1:43" hidden="1" x14ac:dyDescent="0.25">
      <c r="A4897" t="s">
        <v>18320</v>
      </c>
      <c r="B4897" t="s">
        <v>18321</v>
      </c>
      <c r="C4897" s="1" t="str">
        <f t="shared" si="353"/>
        <v>21:0120</v>
      </c>
      <c r="D4897" s="1" t="str">
        <f t="shared" si="354"/>
        <v>21:0003</v>
      </c>
      <c r="E4897" t="s">
        <v>17365</v>
      </c>
      <c r="F4897" t="s">
        <v>18322</v>
      </c>
      <c r="H4897">
        <v>48.642969899999997</v>
      </c>
      <c r="I4897">
        <v>-56.859195</v>
      </c>
      <c r="J4897" s="1" t="str">
        <f t="shared" si="352"/>
        <v>Till</v>
      </c>
      <c r="K4897" s="1" t="str">
        <f t="shared" si="355"/>
        <v>&lt;2 micron</v>
      </c>
      <c r="L4897">
        <v>0.1</v>
      </c>
      <c r="M4897">
        <v>4.5</v>
      </c>
      <c r="N4897">
        <v>70</v>
      </c>
      <c r="O4897">
        <v>210</v>
      </c>
      <c r="P4897">
        <v>0.25</v>
      </c>
      <c r="Q4897">
        <v>1</v>
      </c>
      <c r="R4897">
        <v>0.11</v>
      </c>
      <c r="S4897">
        <v>0.25</v>
      </c>
      <c r="T4897">
        <v>28</v>
      </c>
      <c r="U4897">
        <v>32</v>
      </c>
      <c r="V4897">
        <v>161</v>
      </c>
      <c r="W4897">
        <v>6.49</v>
      </c>
      <c r="X4897">
        <v>10</v>
      </c>
      <c r="Y4897">
        <v>0.5</v>
      </c>
      <c r="Z4897">
        <v>0.32</v>
      </c>
      <c r="AA4897">
        <v>20</v>
      </c>
      <c r="AB4897">
        <v>1.39</v>
      </c>
      <c r="AC4897">
        <v>1870</v>
      </c>
      <c r="AD4897">
        <v>1</v>
      </c>
      <c r="AE4897">
        <v>0.22</v>
      </c>
      <c r="AF4897">
        <v>32</v>
      </c>
      <c r="AH4897">
        <v>36</v>
      </c>
      <c r="AI4897">
        <v>2</v>
      </c>
      <c r="AJ4897">
        <v>18</v>
      </c>
      <c r="AK4897">
        <v>17</v>
      </c>
      <c r="AL4897">
        <v>0.11</v>
      </c>
      <c r="AM4897">
        <v>5</v>
      </c>
      <c r="AN4897">
        <v>5</v>
      </c>
      <c r="AO4897">
        <v>63</v>
      </c>
      <c r="AP4897">
        <v>5</v>
      </c>
      <c r="AQ4897">
        <v>190</v>
      </c>
    </row>
    <row r="4898" spans="1:43" hidden="1" x14ac:dyDescent="0.25">
      <c r="A4898" t="s">
        <v>18323</v>
      </c>
      <c r="B4898" t="s">
        <v>18324</v>
      </c>
      <c r="C4898" s="1" t="str">
        <f t="shared" si="353"/>
        <v>21:0120</v>
      </c>
      <c r="D4898" s="1" t="str">
        <f t="shared" si="354"/>
        <v>21:0003</v>
      </c>
      <c r="E4898" t="s">
        <v>18325</v>
      </c>
      <c r="F4898" t="s">
        <v>18326</v>
      </c>
      <c r="H4898">
        <v>48.564748100000003</v>
      </c>
      <c r="I4898">
        <v>-57.053308399999999</v>
      </c>
      <c r="J4898" s="1" t="str">
        <f t="shared" si="352"/>
        <v>Till</v>
      </c>
      <c r="K4898" s="1" t="str">
        <f t="shared" si="355"/>
        <v>&lt;2 micron</v>
      </c>
      <c r="L4898">
        <v>0.1</v>
      </c>
      <c r="M4898">
        <v>4.91</v>
      </c>
      <c r="N4898">
        <v>46</v>
      </c>
      <c r="O4898">
        <v>250</v>
      </c>
      <c r="P4898">
        <v>0.25</v>
      </c>
      <c r="Q4898">
        <v>1</v>
      </c>
      <c r="R4898">
        <v>0.5</v>
      </c>
      <c r="S4898">
        <v>0.25</v>
      </c>
      <c r="T4898">
        <v>23</v>
      </c>
      <c r="U4898">
        <v>98</v>
      </c>
      <c r="V4898">
        <v>104</v>
      </c>
      <c r="W4898">
        <v>7.13</v>
      </c>
      <c r="X4898">
        <v>10</v>
      </c>
      <c r="Y4898">
        <v>0.5</v>
      </c>
      <c r="Z4898">
        <v>0.26</v>
      </c>
      <c r="AA4898">
        <v>10</v>
      </c>
      <c r="AB4898">
        <v>2</v>
      </c>
      <c r="AC4898">
        <v>1100</v>
      </c>
      <c r="AD4898">
        <v>1</v>
      </c>
      <c r="AE4898">
        <v>0.24</v>
      </c>
      <c r="AF4898">
        <v>53</v>
      </c>
      <c r="AH4898">
        <v>18</v>
      </c>
      <c r="AI4898">
        <v>1</v>
      </c>
      <c r="AJ4898">
        <v>25</v>
      </c>
      <c r="AK4898">
        <v>26</v>
      </c>
      <c r="AL4898">
        <v>0.11</v>
      </c>
      <c r="AM4898">
        <v>5</v>
      </c>
      <c r="AN4898">
        <v>5</v>
      </c>
      <c r="AO4898">
        <v>133</v>
      </c>
      <c r="AP4898">
        <v>5</v>
      </c>
      <c r="AQ4898">
        <v>146</v>
      </c>
    </row>
    <row r="4899" spans="1:43" hidden="1" x14ac:dyDescent="0.25">
      <c r="A4899" t="s">
        <v>18327</v>
      </c>
      <c r="B4899" t="s">
        <v>18328</v>
      </c>
      <c r="C4899" s="1" t="str">
        <f t="shared" si="353"/>
        <v>21:0120</v>
      </c>
      <c r="D4899" s="1" t="str">
        <f t="shared" si="354"/>
        <v>21:0003</v>
      </c>
      <c r="E4899" t="s">
        <v>18329</v>
      </c>
      <c r="F4899" t="s">
        <v>18330</v>
      </c>
      <c r="H4899">
        <v>48.594270600000002</v>
      </c>
      <c r="I4899">
        <v>-57.022799800000001</v>
      </c>
      <c r="J4899" s="1" t="str">
        <f t="shared" si="352"/>
        <v>Till</v>
      </c>
      <c r="K4899" s="1" t="str">
        <f t="shared" si="355"/>
        <v>&lt;2 micron</v>
      </c>
      <c r="L4899">
        <v>0.1</v>
      </c>
      <c r="M4899">
        <v>4.4800000000000004</v>
      </c>
      <c r="N4899">
        <v>80</v>
      </c>
      <c r="O4899">
        <v>110</v>
      </c>
      <c r="P4899">
        <v>0.25</v>
      </c>
      <c r="Q4899">
        <v>1</v>
      </c>
      <c r="R4899">
        <v>0.27</v>
      </c>
      <c r="S4899">
        <v>0.25</v>
      </c>
      <c r="T4899">
        <v>29</v>
      </c>
      <c r="U4899">
        <v>122</v>
      </c>
      <c r="V4899">
        <v>204</v>
      </c>
      <c r="W4899">
        <v>7.44</v>
      </c>
      <c r="X4899">
        <v>10</v>
      </c>
      <c r="Y4899">
        <v>0.5</v>
      </c>
      <c r="Z4899">
        <v>0.18</v>
      </c>
      <c r="AA4899">
        <v>10</v>
      </c>
      <c r="AB4899">
        <v>1.96</v>
      </c>
      <c r="AC4899">
        <v>1890</v>
      </c>
      <c r="AD4899">
        <v>0.5</v>
      </c>
      <c r="AE4899">
        <v>0.77</v>
      </c>
      <c r="AF4899">
        <v>69</v>
      </c>
      <c r="AH4899">
        <v>30</v>
      </c>
      <c r="AI4899">
        <v>1</v>
      </c>
      <c r="AJ4899">
        <v>27</v>
      </c>
      <c r="AK4899">
        <v>16</v>
      </c>
      <c r="AL4899">
        <v>7.0000000000000007E-2</v>
      </c>
      <c r="AM4899">
        <v>5</v>
      </c>
      <c r="AN4899">
        <v>5</v>
      </c>
      <c r="AO4899">
        <v>119</v>
      </c>
      <c r="AP4899">
        <v>5</v>
      </c>
      <c r="AQ4899">
        <v>150</v>
      </c>
    </row>
    <row r="4900" spans="1:43" hidden="1" x14ac:dyDescent="0.25">
      <c r="A4900" t="s">
        <v>18331</v>
      </c>
      <c r="B4900" t="s">
        <v>18332</v>
      </c>
      <c r="C4900" s="1" t="str">
        <f t="shared" si="353"/>
        <v>21:0120</v>
      </c>
      <c r="D4900" s="1" t="str">
        <f t="shared" si="354"/>
        <v>21:0003</v>
      </c>
      <c r="E4900" t="s">
        <v>18333</v>
      </c>
      <c r="F4900" t="s">
        <v>18334</v>
      </c>
      <c r="H4900">
        <v>48.737770599999998</v>
      </c>
      <c r="I4900">
        <v>-56.805213999999999</v>
      </c>
      <c r="J4900" s="1" t="str">
        <f t="shared" si="352"/>
        <v>Till</v>
      </c>
      <c r="K4900" s="1" t="str">
        <f t="shared" si="355"/>
        <v>&lt;2 micron</v>
      </c>
      <c r="L4900">
        <v>0.1</v>
      </c>
      <c r="M4900">
        <v>7.98</v>
      </c>
      <c r="N4900">
        <v>28</v>
      </c>
      <c r="O4900">
        <v>160</v>
      </c>
      <c r="P4900">
        <v>0.25</v>
      </c>
      <c r="Q4900">
        <v>2</v>
      </c>
      <c r="R4900">
        <v>0.1</v>
      </c>
      <c r="S4900">
        <v>0.25</v>
      </c>
      <c r="T4900">
        <v>17</v>
      </c>
      <c r="U4900">
        <v>55</v>
      </c>
      <c r="V4900">
        <v>58</v>
      </c>
      <c r="W4900">
        <v>5.56</v>
      </c>
      <c r="X4900">
        <v>10</v>
      </c>
      <c r="Y4900">
        <v>0.5</v>
      </c>
      <c r="Z4900">
        <v>0.21</v>
      </c>
      <c r="AA4900">
        <v>10</v>
      </c>
      <c r="AB4900">
        <v>0.83</v>
      </c>
      <c r="AC4900">
        <v>625</v>
      </c>
      <c r="AD4900">
        <v>1</v>
      </c>
      <c r="AE4900">
        <v>1.17</v>
      </c>
      <c r="AF4900">
        <v>36</v>
      </c>
      <c r="AH4900">
        <v>20</v>
      </c>
      <c r="AI4900">
        <v>2</v>
      </c>
      <c r="AJ4900">
        <v>14</v>
      </c>
      <c r="AK4900">
        <v>8</v>
      </c>
      <c r="AL4900">
        <v>0.1</v>
      </c>
      <c r="AM4900">
        <v>5</v>
      </c>
      <c r="AN4900">
        <v>5</v>
      </c>
      <c r="AO4900">
        <v>111</v>
      </c>
      <c r="AP4900">
        <v>5</v>
      </c>
      <c r="AQ4900">
        <v>92</v>
      </c>
    </row>
    <row r="4901" spans="1:43" hidden="1" x14ac:dyDescent="0.25">
      <c r="A4901" t="s">
        <v>18335</v>
      </c>
      <c r="B4901" t="s">
        <v>18336</v>
      </c>
      <c r="C4901" s="1" t="str">
        <f t="shared" si="353"/>
        <v>21:0120</v>
      </c>
      <c r="D4901" s="1" t="str">
        <f t="shared" si="354"/>
        <v>21:0003</v>
      </c>
      <c r="E4901" t="s">
        <v>18337</v>
      </c>
      <c r="F4901" t="s">
        <v>18338</v>
      </c>
      <c r="H4901">
        <v>48.518678000000001</v>
      </c>
      <c r="I4901">
        <v>-56.606347999999997</v>
      </c>
      <c r="J4901" s="1" t="str">
        <f t="shared" si="352"/>
        <v>Till</v>
      </c>
      <c r="K4901" s="1" t="str">
        <f t="shared" si="355"/>
        <v>&lt;2 micron</v>
      </c>
      <c r="L4901">
        <v>0.1</v>
      </c>
      <c r="M4901">
        <v>4.3600000000000003</v>
      </c>
      <c r="N4901">
        <v>168</v>
      </c>
      <c r="O4901">
        <v>120</v>
      </c>
      <c r="P4901">
        <v>0.25</v>
      </c>
      <c r="Q4901">
        <v>1</v>
      </c>
      <c r="R4901">
        <v>0.2</v>
      </c>
      <c r="S4901">
        <v>0.25</v>
      </c>
      <c r="T4901">
        <v>72</v>
      </c>
      <c r="U4901">
        <v>46</v>
      </c>
      <c r="V4901">
        <v>346</v>
      </c>
      <c r="W4901">
        <v>11.4</v>
      </c>
      <c r="X4901">
        <v>10</v>
      </c>
      <c r="Y4901">
        <v>0.5</v>
      </c>
      <c r="Z4901">
        <v>0.23</v>
      </c>
      <c r="AA4901">
        <v>30</v>
      </c>
      <c r="AB4901">
        <v>1.25</v>
      </c>
      <c r="AC4901">
        <v>4125</v>
      </c>
      <c r="AD4901">
        <v>3</v>
      </c>
      <c r="AE4901">
        <v>0.28999999999999998</v>
      </c>
      <c r="AF4901">
        <v>72</v>
      </c>
      <c r="AH4901">
        <v>66</v>
      </c>
      <c r="AI4901">
        <v>4</v>
      </c>
      <c r="AJ4901">
        <v>31</v>
      </c>
      <c r="AK4901">
        <v>14</v>
      </c>
      <c r="AL4901">
        <v>0.12</v>
      </c>
      <c r="AM4901">
        <v>5</v>
      </c>
      <c r="AN4901">
        <v>5</v>
      </c>
      <c r="AO4901">
        <v>106</v>
      </c>
      <c r="AP4901">
        <v>5</v>
      </c>
      <c r="AQ4901">
        <v>336</v>
      </c>
    </row>
    <row r="4902" spans="1:43" hidden="1" x14ac:dyDescent="0.25">
      <c r="A4902" t="s">
        <v>18339</v>
      </c>
      <c r="B4902" t="s">
        <v>18340</v>
      </c>
      <c r="C4902" s="1" t="str">
        <f t="shared" si="353"/>
        <v>21:0120</v>
      </c>
      <c r="D4902" s="1" t="str">
        <f t="shared" si="354"/>
        <v>21:0003</v>
      </c>
      <c r="E4902" t="s">
        <v>18341</v>
      </c>
      <c r="F4902" t="s">
        <v>18342</v>
      </c>
      <c r="H4902">
        <v>48.507419900000002</v>
      </c>
      <c r="I4902">
        <v>-56.602375700000003</v>
      </c>
      <c r="J4902" s="1" t="str">
        <f t="shared" si="352"/>
        <v>Till</v>
      </c>
      <c r="K4902" s="1" t="str">
        <f t="shared" si="355"/>
        <v>&lt;2 micron</v>
      </c>
      <c r="L4902">
        <v>0.1</v>
      </c>
      <c r="M4902">
        <v>5.12</v>
      </c>
      <c r="N4902">
        <v>206</v>
      </c>
      <c r="O4902">
        <v>140</v>
      </c>
      <c r="P4902">
        <v>0.25</v>
      </c>
      <c r="Q4902">
        <v>1</v>
      </c>
      <c r="R4902">
        <v>0.09</v>
      </c>
      <c r="S4902">
        <v>0.25</v>
      </c>
      <c r="T4902">
        <v>55</v>
      </c>
      <c r="U4902">
        <v>55</v>
      </c>
      <c r="V4902">
        <v>442</v>
      </c>
      <c r="W4902">
        <v>10.3</v>
      </c>
      <c r="X4902">
        <v>10</v>
      </c>
      <c r="Y4902">
        <v>0.5</v>
      </c>
      <c r="Z4902">
        <v>0.28000000000000003</v>
      </c>
      <c r="AA4902">
        <v>20</v>
      </c>
      <c r="AB4902">
        <v>1.27</v>
      </c>
      <c r="AC4902">
        <v>3260</v>
      </c>
      <c r="AD4902">
        <v>7</v>
      </c>
      <c r="AE4902">
        <v>0.32</v>
      </c>
      <c r="AF4902">
        <v>81</v>
      </c>
      <c r="AH4902">
        <v>68</v>
      </c>
      <c r="AI4902">
        <v>2</v>
      </c>
      <c r="AJ4902">
        <v>23</v>
      </c>
      <c r="AK4902">
        <v>9</v>
      </c>
      <c r="AL4902">
        <v>0.12</v>
      </c>
      <c r="AM4902">
        <v>5</v>
      </c>
      <c r="AN4902">
        <v>5</v>
      </c>
      <c r="AO4902">
        <v>91</v>
      </c>
      <c r="AP4902">
        <v>5</v>
      </c>
      <c r="AQ4902">
        <v>270</v>
      </c>
    </row>
    <row r="4903" spans="1:43" hidden="1" x14ac:dyDescent="0.25">
      <c r="A4903" t="s">
        <v>18343</v>
      </c>
      <c r="B4903" t="s">
        <v>18344</v>
      </c>
      <c r="C4903" s="1" t="str">
        <f t="shared" si="353"/>
        <v>21:0120</v>
      </c>
      <c r="D4903" s="1" t="str">
        <f t="shared" si="354"/>
        <v>21:0003</v>
      </c>
      <c r="E4903" t="s">
        <v>18345</v>
      </c>
      <c r="F4903" t="s">
        <v>18346</v>
      </c>
      <c r="H4903">
        <v>48.497052400000001</v>
      </c>
      <c r="I4903">
        <v>-56.596368099999999</v>
      </c>
      <c r="J4903" s="1" t="str">
        <f t="shared" si="352"/>
        <v>Till</v>
      </c>
      <c r="K4903" s="1" t="str">
        <f t="shared" si="355"/>
        <v>&lt;2 micron</v>
      </c>
      <c r="L4903">
        <v>0.1</v>
      </c>
      <c r="M4903">
        <v>4.68</v>
      </c>
      <c r="N4903">
        <v>72</v>
      </c>
      <c r="O4903">
        <v>120</v>
      </c>
      <c r="P4903">
        <v>0.25</v>
      </c>
      <c r="Q4903">
        <v>1</v>
      </c>
      <c r="R4903">
        <v>0.15</v>
      </c>
      <c r="S4903">
        <v>0.25</v>
      </c>
      <c r="T4903">
        <v>30</v>
      </c>
      <c r="U4903">
        <v>58</v>
      </c>
      <c r="V4903">
        <v>105</v>
      </c>
      <c r="W4903">
        <v>7.18</v>
      </c>
      <c r="X4903">
        <v>20</v>
      </c>
      <c r="Y4903">
        <v>0.5</v>
      </c>
      <c r="Z4903">
        <v>0.45</v>
      </c>
      <c r="AA4903">
        <v>60</v>
      </c>
      <c r="AB4903">
        <v>1.75</v>
      </c>
      <c r="AC4903">
        <v>1400</v>
      </c>
      <c r="AD4903">
        <v>2</v>
      </c>
      <c r="AE4903">
        <v>0.24</v>
      </c>
      <c r="AF4903">
        <v>61</v>
      </c>
      <c r="AH4903">
        <v>24</v>
      </c>
      <c r="AI4903">
        <v>1</v>
      </c>
      <c r="AJ4903">
        <v>17</v>
      </c>
      <c r="AK4903">
        <v>10</v>
      </c>
      <c r="AL4903">
        <v>0.17</v>
      </c>
      <c r="AM4903">
        <v>5</v>
      </c>
      <c r="AN4903">
        <v>5</v>
      </c>
      <c r="AO4903">
        <v>84</v>
      </c>
      <c r="AP4903">
        <v>5</v>
      </c>
      <c r="AQ4903">
        <v>130</v>
      </c>
    </row>
    <row r="4904" spans="1:43" hidden="1" x14ac:dyDescent="0.25">
      <c r="A4904" t="s">
        <v>18347</v>
      </c>
      <c r="B4904" t="s">
        <v>18348</v>
      </c>
      <c r="C4904" s="1" t="str">
        <f t="shared" si="353"/>
        <v>21:0120</v>
      </c>
      <c r="D4904" s="1" t="str">
        <f t="shared" si="354"/>
        <v>21:0003</v>
      </c>
      <c r="E4904" t="s">
        <v>18349</v>
      </c>
      <c r="F4904" t="s">
        <v>18350</v>
      </c>
      <c r="H4904">
        <v>48.518178399999996</v>
      </c>
      <c r="I4904">
        <v>-56.5921339</v>
      </c>
      <c r="J4904" s="1" t="str">
        <f t="shared" si="352"/>
        <v>Till</v>
      </c>
      <c r="K4904" s="1" t="str">
        <f t="shared" si="355"/>
        <v>&lt;2 micron</v>
      </c>
      <c r="L4904">
        <v>0.1</v>
      </c>
      <c r="M4904">
        <v>3.78</v>
      </c>
      <c r="N4904">
        <v>104</v>
      </c>
      <c r="O4904">
        <v>140</v>
      </c>
      <c r="P4904">
        <v>0.25</v>
      </c>
      <c r="Q4904">
        <v>1</v>
      </c>
      <c r="R4904">
        <v>0.38</v>
      </c>
      <c r="S4904">
        <v>0.25</v>
      </c>
      <c r="T4904">
        <v>27</v>
      </c>
      <c r="U4904">
        <v>61</v>
      </c>
      <c r="V4904">
        <v>112</v>
      </c>
      <c r="W4904">
        <v>7.49</v>
      </c>
      <c r="X4904">
        <v>10</v>
      </c>
      <c r="Y4904">
        <v>0.5</v>
      </c>
      <c r="Z4904">
        <v>0.38</v>
      </c>
      <c r="AA4904">
        <v>20</v>
      </c>
      <c r="AB4904">
        <v>1.29</v>
      </c>
      <c r="AC4904">
        <v>2270</v>
      </c>
      <c r="AD4904">
        <v>1</v>
      </c>
      <c r="AE4904">
        <v>0.21</v>
      </c>
      <c r="AF4904">
        <v>55</v>
      </c>
      <c r="AH4904">
        <v>26</v>
      </c>
      <c r="AI4904">
        <v>4</v>
      </c>
      <c r="AJ4904">
        <v>16</v>
      </c>
      <c r="AK4904">
        <v>25</v>
      </c>
      <c r="AL4904">
        <v>0.08</v>
      </c>
      <c r="AM4904">
        <v>5</v>
      </c>
      <c r="AN4904">
        <v>5</v>
      </c>
      <c r="AO4904">
        <v>80</v>
      </c>
      <c r="AP4904">
        <v>5</v>
      </c>
      <c r="AQ4904">
        <v>192</v>
      </c>
    </row>
    <row r="4905" spans="1:43" hidden="1" x14ac:dyDescent="0.25">
      <c r="A4905" t="s">
        <v>18351</v>
      </c>
      <c r="B4905" t="s">
        <v>18352</v>
      </c>
      <c r="C4905" s="1" t="str">
        <f t="shared" si="353"/>
        <v>21:0120</v>
      </c>
      <c r="D4905" s="1" t="str">
        <f t="shared" si="354"/>
        <v>21:0003</v>
      </c>
      <c r="E4905" t="s">
        <v>18353</v>
      </c>
      <c r="F4905" t="s">
        <v>18354</v>
      </c>
      <c r="H4905">
        <v>48.536073299999998</v>
      </c>
      <c r="I4905">
        <v>-56.5669325</v>
      </c>
      <c r="J4905" s="1" t="str">
        <f t="shared" si="352"/>
        <v>Till</v>
      </c>
      <c r="K4905" s="1" t="str">
        <f t="shared" si="355"/>
        <v>&lt;2 micron</v>
      </c>
      <c r="L4905">
        <v>0.1</v>
      </c>
      <c r="M4905">
        <v>5.39</v>
      </c>
      <c r="N4905">
        <v>88</v>
      </c>
      <c r="O4905">
        <v>140</v>
      </c>
      <c r="P4905">
        <v>0.25</v>
      </c>
      <c r="Q4905">
        <v>1</v>
      </c>
      <c r="R4905">
        <v>0.12</v>
      </c>
      <c r="S4905">
        <v>0.25</v>
      </c>
      <c r="T4905">
        <v>49</v>
      </c>
      <c r="U4905">
        <v>53</v>
      </c>
      <c r="V4905">
        <v>238</v>
      </c>
      <c r="W4905">
        <v>8.99</v>
      </c>
      <c r="X4905">
        <v>20</v>
      </c>
      <c r="Y4905">
        <v>0.5</v>
      </c>
      <c r="Z4905">
        <v>0.23</v>
      </c>
      <c r="AA4905">
        <v>20</v>
      </c>
      <c r="AB4905">
        <v>1.51</v>
      </c>
      <c r="AC4905">
        <v>3860</v>
      </c>
      <c r="AD4905">
        <v>2</v>
      </c>
      <c r="AE4905">
        <v>0.38</v>
      </c>
      <c r="AF4905">
        <v>71</v>
      </c>
      <c r="AH4905">
        <v>56</v>
      </c>
      <c r="AI4905">
        <v>4</v>
      </c>
      <c r="AJ4905">
        <v>27</v>
      </c>
      <c r="AK4905">
        <v>12</v>
      </c>
      <c r="AL4905">
        <v>0.19</v>
      </c>
      <c r="AM4905">
        <v>5</v>
      </c>
      <c r="AN4905">
        <v>5</v>
      </c>
      <c r="AO4905">
        <v>101</v>
      </c>
      <c r="AP4905">
        <v>5</v>
      </c>
      <c r="AQ4905">
        <v>252</v>
      </c>
    </row>
    <row r="4906" spans="1:43" hidden="1" x14ac:dyDescent="0.25">
      <c r="A4906" t="s">
        <v>18355</v>
      </c>
      <c r="B4906" t="s">
        <v>18356</v>
      </c>
      <c r="C4906" s="1" t="str">
        <f t="shared" si="353"/>
        <v>21:0120</v>
      </c>
      <c r="D4906" s="1" t="str">
        <f t="shared" si="354"/>
        <v>21:0003</v>
      </c>
      <c r="E4906" t="s">
        <v>18357</v>
      </c>
      <c r="F4906" t="s">
        <v>18358</v>
      </c>
      <c r="H4906">
        <v>48.5441979</v>
      </c>
      <c r="I4906">
        <v>-56.551692899999999</v>
      </c>
      <c r="J4906" s="1" t="str">
        <f t="shared" si="352"/>
        <v>Till</v>
      </c>
      <c r="K4906" s="1" t="str">
        <f t="shared" si="355"/>
        <v>&lt;2 micron</v>
      </c>
      <c r="L4906">
        <v>0.1</v>
      </c>
      <c r="M4906">
        <v>3.76</v>
      </c>
      <c r="N4906">
        <v>116</v>
      </c>
      <c r="O4906">
        <v>100</v>
      </c>
      <c r="P4906">
        <v>0.25</v>
      </c>
      <c r="Q4906">
        <v>1</v>
      </c>
      <c r="R4906">
        <v>0.19</v>
      </c>
      <c r="S4906">
        <v>0.25</v>
      </c>
      <c r="T4906">
        <v>59</v>
      </c>
      <c r="U4906">
        <v>50</v>
      </c>
      <c r="V4906">
        <v>265</v>
      </c>
      <c r="W4906">
        <v>9.83</v>
      </c>
      <c r="X4906">
        <v>10</v>
      </c>
      <c r="Y4906">
        <v>0.5</v>
      </c>
      <c r="Z4906">
        <v>0.14000000000000001</v>
      </c>
      <c r="AA4906">
        <v>20</v>
      </c>
      <c r="AB4906">
        <v>1.36</v>
      </c>
      <c r="AC4906">
        <v>5110</v>
      </c>
      <c r="AD4906">
        <v>2</v>
      </c>
      <c r="AE4906">
        <v>0.55000000000000004</v>
      </c>
      <c r="AF4906">
        <v>74</v>
      </c>
      <c r="AH4906">
        <v>48</v>
      </c>
      <c r="AI4906">
        <v>10</v>
      </c>
      <c r="AJ4906">
        <v>29</v>
      </c>
      <c r="AK4906">
        <v>12</v>
      </c>
      <c r="AL4906">
        <v>0.08</v>
      </c>
      <c r="AM4906">
        <v>5</v>
      </c>
      <c r="AN4906">
        <v>5</v>
      </c>
      <c r="AO4906">
        <v>94</v>
      </c>
      <c r="AP4906">
        <v>5</v>
      </c>
      <c r="AQ4906">
        <v>282</v>
      </c>
    </row>
    <row r="4907" spans="1:43" hidden="1" x14ac:dyDescent="0.25">
      <c r="A4907" t="s">
        <v>18359</v>
      </c>
      <c r="B4907" t="s">
        <v>18360</v>
      </c>
      <c r="C4907" s="1" t="str">
        <f t="shared" si="353"/>
        <v>21:0120</v>
      </c>
      <c r="D4907" s="1" t="str">
        <f t="shared" si="354"/>
        <v>21:0003</v>
      </c>
      <c r="E4907" t="s">
        <v>18361</v>
      </c>
      <c r="F4907" t="s">
        <v>18362</v>
      </c>
      <c r="H4907">
        <v>48.550350100000003</v>
      </c>
      <c r="I4907">
        <v>-56.538362800000002</v>
      </c>
      <c r="J4907" s="1" t="str">
        <f t="shared" si="352"/>
        <v>Till</v>
      </c>
      <c r="K4907" s="1" t="str">
        <f t="shared" si="355"/>
        <v>&lt;2 micron</v>
      </c>
      <c r="L4907">
        <v>0.1</v>
      </c>
      <c r="M4907">
        <v>6.29</v>
      </c>
      <c r="N4907">
        <v>502</v>
      </c>
      <c r="O4907">
        <v>70</v>
      </c>
      <c r="P4907">
        <v>0.25</v>
      </c>
      <c r="Q4907">
        <v>1</v>
      </c>
      <c r="R4907">
        <v>0.13</v>
      </c>
      <c r="S4907">
        <v>0.25</v>
      </c>
      <c r="T4907">
        <v>89</v>
      </c>
      <c r="U4907">
        <v>180</v>
      </c>
      <c r="V4907">
        <v>403</v>
      </c>
      <c r="W4907">
        <v>10.6</v>
      </c>
      <c r="X4907">
        <v>20</v>
      </c>
      <c r="Y4907">
        <v>0.5</v>
      </c>
      <c r="Z4907">
        <v>7.0000000000000007E-2</v>
      </c>
      <c r="AA4907">
        <v>20</v>
      </c>
      <c r="AB4907">
        <v>1.47</v>
      </c>
      <c r="AC4907">
        <v>6255</v>
      </c>
      <c r="AD4907">
        <v>2</v>
      </c>
      <c r="AE4907">
        <v>0.87</v>
      </c>
      <c r="AF4907">
        <v>115</v>
      </c>
      <c r="AH4907">
        <v>104</v>
      </c>
      <c r="AI4907">
        <v>20</v>
      </c>
      <c r="AJ4907">
        <v>32</v>
      </c>
      <c r="AK4907">
        <v>8</v>
      </c>
      <c r="AL4907">
        <v>0.23</v>
      </c>
      <c r="AM4907">
        <v>5</v>
      </c>
      <c r="AN4907">
        <v>5</v>
      </c>
      <c r="AO4907">
        <v>90</v>
      </c>
      <c r="AP4907">
        <v>5</v>
      </c>
      <c r="AQ4907">
        <v>272</v>
      </c>
    </row>
    <row r="4908" spans="1:43" hidden="1" x14ac:dyDescent="0.25">
      <c r="A4908" t="s">
        <v>18363</v>
      </c>
      <c r="B4908" t="s">
        <v>18364</v>
      </c>
      <c r="C4908" s="1" t="str">
        <f t="shared" si="353"/>
        <v>21:0120</v>
      </c>
      <c r="D4908" s="1" t="str">
        <f t="shared" si="354"/>
        <v>21:0003</v>
      </c>
      <c r="E4908" t="s">
        <v>18365</v>
      </c>
      <c r="F4908" t="s">
        <v>18366</v>
      </c>
      <c r="H4908">
        <v>48.561470200000002</v>
      </c>
      <c r="I4908">
        <v>-56.509129899999998</v>
      </c>
      <c r="J4908" s="1" t="str">
        <f t="shared" si="352"/>
        <v>Till</v>
      </c>
      <c r="K4908" s="1" t="str">
        <f t="shared" si="355"/>
        <v>&lt;2 micron</v>
      </c>
      <c r="L4908">
        <v>0.1</v>
      </c>
      <c r="M4908">
        <v>4.6399999999999997</v>
      </c>
      <c r="N4908">
        <v>142</v>
      </c>
      <c r="O4908">
        <v>130</v>
      </c>
      <c r="P4908">
        <v>0.25</v>
      </c>
      <c r="Q4908">
        <v>1</v>
      </c>
      <c r="R4908">
        <v>0.11</v>
      </c>
      <c r="S4908">
        <v>0.25</v>
      </c>
      <c r="T4908">
        <v>51</v>
      </c>
      <c r="U4908">
        <v>48</v>
      </c>
      <c r="V4908">
        <v>244</v>
      </c>
      <c r="W4908">
        <v>8.65</v>
      </c>
      <c r="X4908">
        <v>10</v>
      </c>
      <c r="Y4908">
        <v>0.5</v>
      </c>
      <c r="Z4908">
        <v>0.3</v>
      </c>
      <c r="AA4908">
        <v>20</v>
      </c>
      <c r="AB4908">
        <v>1.49</v>
      </c>
      <c r="AC4908">
        <v>3135</v>
      </c>
      <c r="AD4908">
        <v>3</v>
      </c>
      <c r="AE4908">
        <v>0.42</v>
      </c>
      <c r="AF4908">
        <v>65</v>
      </c>
      <c r="AH4908">
        <v>56</v>
      </c>
      <c r="AI4908">
        <v>4</v>
      </c>
      <c r="AJ4908">
        <v>24</v>
      </c>
      <c r="AK4908">
        <v>11</v>
      </c>
      <c r="AL4908">
        <v>0.18</v>
      </c>
      <c r="AM4908">
        <v>5</v>
      </c>
      <c r="AN4908">
        <v>5</v>
      </c>
      <c r="AO4908">
        <v>94</v>
      </c>
      <c r="AP4908">
        <v>5</v>
      </c>
      <c r="AQ4908">
        <v>328</v>
      </c>
    </row>
    <row r="4909" spans="1:43" hidden="1" x14ac:dyDescent="0.25">
      <c r="A4909" t="s">
        <v>18367</v>
      </c>
      <c r="B4909" t="s">
        <v>18368</v>
      </c>
      <c r="C4909" s="1" t="str">
        <f t="shared" si="353"/>
        <v>21:0120</v>
      </c>
      <c r="D4909" s="1" t="str">
        <f t="shared" si="354"/>
        <v>21:0003</v>
      </c>
      <c r="E4909" t="s">
        <v>18369</v>
      </c>
      <c r="F4909" t="s">
        <v>18370</v>
      </c>
      <c r="H4909">
        <v>48.5402968</v>
      </c>
      <c r="I4909">
        <v>-56.614982300000001</v>
      </c>
      <c r="J4909" s="1" t="str">
        <f t="shared" si="352"/>
        <v>Till</v>
      </c>
      <c r="K4909" s="1" t="str">
        <f t="shared" si="355"/>
        <v>&lt;2 micron</v>
      </c>
      <c r="L4909">
        <v>0.1</v>
      </c>
      <c r="M4909">
        <v>4.75</v>
      </c>
      <c r="N4909">
        <v>42</v>
      </c>
      <c r="O4909">
        <v>150</v>
      </c>
      <c r="P4909">
        <v>0.25</v>
      </c>
      <c r="Q4909">
        <v>1</v>
      </c>
      <c r="R4909">
        <v>0.15</v>
      </c>
      <c r="S4909">
        <v>0.25</v>
      </c>
      <c r="T4909">
        <v>33</v>
      </c>
      <c r="U4909">
        <v>76</v>
      </c>
      <c r="V4909">
        <v>151</v>
      </c>
      <c r="W4909">
        <v>8.35</v>
      </c>
      <c r="X4909">
        <v>10</v>
      </c>
      <c r="Y4909">
        <v>0.5</v>
      </c>
      <c r="Z4909">
        <v>0.23</v>
      </c>
      <c r="AA4909">
        <v>10</v>
      </c>
      <c r="AB4909">
        <v>1.91</v>
      </c>
      <c r="AC4909">
        <v>2290</v>
      </c>
      <c r="AD4909">
        <v>2</v>
      </c>
      <c r="AE4909">
        <v>0.49</v>
      </c>
      <c r="AF4909">
        <v>59</v>
      </c>
      <c r="AH4909">
        <v>12</v>
      </c>
      <c r="AI4909">
        <v>4</v>
      </c>
      <c r="AJ4909">
        <v>26</v>
      </c>
      <c r="AK4909">
        <v>13</v>
      </c>
      <c r="AL4909">
        <v>0.08</v>
      </c>
      <c r="AM4909">
        <v>5</v>
      </c>
      <c r="AN4909">
        <v>5</v>
      </c>
      <c r="AO4909">
        <v>131</v>
      </c>
      <c r="AP4909">
        <v>5</v>
      </c>
      <c r="AQ4909">
        <v>176</v>
      </c>
    </row>
    <row r="4910" spans="1:43" hidden="1" x14ac:dyDescent="0.25">
      <c r="A4910" t="s">
        <v>18371</v>
      </c>
      <c r="B4910" t="s">
        <v>18372</v>
      </c>
      <c r="C4910" s="1" t="str">
        <f t="shared" si="353"/>
        <v>21:0120</v>
      </c>
      <c r="D4910" s="1" t="str">
        <f t="shared" si="354"/>
        <v>21:0003</v>
      </c>
      <c r="E4910" t="s">
        <v>18373</v>
      </c>
      <c r="F4910" t="s">
        <v>18374</v>
      </c>
      <c r="H4910">
        <v>48.739692900000001</v>
      </c>
      <c r="I4910">
        <v>-56.904457600000001</v>
      </c>
      <c r="J4910" s="1" t="str">
        <f t="shared" si="352"/>
        <v>Till</v>
      </c>
      <c r="K4910" s="1" t="str">
        <f t="shared" si="355"/>
        <v>&lt;2 micron</v>
      </c>
      <c r="L4910">
        <v>0.1</v>
      </c>
      <c r="M4910">
        <v>6.54</v>
      </c>
      <c r="N4910">
        <v>22</v>
      </c>
      <c r="O4910">
        <v>150</v>
      </c>
      <c r="P4910">
        <v>0.25</v>
      </c>
      <c r="Q4910">
        <v>2</v>
      </c>
      <c r="R4910">
        <v>0.7</v>
      </c>
      <c r="S4910">
        <v>0.25</v>
      </c>
      <c r="T4910">
        <v>22</v>
      </c>
      <c r="U4910">
        <v>81</v>
      </c>
      <c r="V4910">
        <v>163</v>
      </c>
      <c r="W4910">
        <v>5.1100000000000003</v>
      </c>
      <c r="X4910">
        <v>10</v>
      </c>
      <c r="Y4910">
        <v>0.5</v>
      </c>
      <c r="Z4910">
        <v>0.3</v>
      </c>
      <c r="AA4910">
        <v>20</v>
      </c>
      <c r="AB4910">
        <v>2.16</v>
      </c>
      <c r="AC4910">
        <v>935</v>
      </c>
      <c r="AD4910">
        <v>0.5</v>
      </c>
      <c r="AE4910">
        <v>0.62</v>
      </c>
      <c r="AF4910">
        <v>44</v>
      </c>
      <c r="AH4910">
        <v>16</v>
      </c>
      <c r="AI4910">
        <v>4</v>
      </c>
      <c r="AJ4910">
        <v>28</v>
      </c>
      <c r="AK4910">
        <v>39</v>
      </c>
      <c r="AL4910">
        <v>0.19</v>
      </c>
      <c r="AM4910">
        <v>5</v>
      </c>
      <c r="AN4910">
        <v>5</v>
      </c>
      <c r="AO4910">
        <v>130</v>
      </c>
      <c r="AP4910">
        <v>5</v>
      </c>
      <c r="AQ4910">
        <v>306</v>
      </c>
    </row>
    <row r="4911" spans="1:43" hidden="1" x14ac:dyDescent="0.25">
      <c r="A4911" t="s">
        <v>18375</v>
      </c>
      <c r="B4911" t="s">
        <v>18376</v>
      </c>
      <c r="C4911" s="1" t="str">
        <f t="shared" si="353"/>
        <v>21:0120</v>
      </c>
      <c r="D4911" s="1" t="str">
        <f t="shared" si="354"/>
        <v>21:0003</v>
      </c>
      <c r="E4911" t="s">
        <v>18377</v>
      </c>
      <c r="F4911" t="s">
        <v>18378</v>
      </c>
      <c r="H4911">
        <v>48.704184900000001</v>
      </c>
      <c r="I4911">
        <v>-56.928311600000001</v>
      </c>
      <c r="J4911" s="1" t="str">
        <f t="shared" si="352"/>
        <v>Till</v>
      </c>
      <c r="K4911" s="1" t="str">
        <f t="shared" si="355"/>
        <v>&lt;2 micron</v>
      </c>
      <c r="L4911">
        <v>0.1</v>
      </c>
      <c r="M4911">
        <v>4.79</v>
      </c>
      <c r="N4911">
        <v>24</v>
      </c>
      <c r="O4911">
        <v>90</v>
      </c>
      <c r="P4911">
        <v>0.25</v>
      </c>
      <c r="Q4911">
        <v>1</v>
      </c>
      <c r="R4911">
        <v>0.41</v>
      </c>
      <c r="S4911">
        <v>0.25</v>
      </c>
      <c r="T4911">
        <v>24</v>
      </c>
      <c r="U4911">
        <v>128</v>
      </c>
      <c r="V4911">
        <v>42</v>
      </c>
      <c r="W4911">
        <v>4.7</v>
      </c>
      <c r="X4911">
        <v>10</v>
      </c>
      <c r="Y4911">
        <v>0.5</v>
      </c>
      <c r="Z4911">
        <v>0.23</v>
      </c>
      <c r="AA4911">
        <v>10</v>
      </c>
      <c r="AB4911">
        <v>2.14</v>
      </c>
      <c r="AC4911">
        <v>770</v>
      </c>
      <c r="AD4911">
        <v>0.5</v>
      </c>
      <c r="AE4911">
        <v>1.05</v>
      </c>
      <c r="AF4911">
        <v>65</v>
      </c>
      <c r="AH4911">
        <v>12</v>
      </c>
      <c r="AI4911">
        <v>4</v>
      </c>
      <c r="AJ4911">
        <v>25</v>
      </c>
      <c r="AK4911">
        <v>16</v>
      </c>
      <c r="AL4911">
        <v>0.01</v>
      </c>
      <c r="AM4911">
        <v>5</v>
      </c>
      <c r="AN4911">
        <v>5</v>
      </c>
      <c r="AO4911">
        <v>83</v>
      </c>
      <c r="AP4911">
        <v>5</v>
      </c>
      <c r="AQ4911">
        <v>82</v>
      </c>
    </row>
    <row r="4912" spans="1:43" hidden="1" x14ac:dyDescent="0.25">
      <c r="A4912" t="s">
        <v>18379</v>
      </c>
      <c r="B4912" t="s">
        <v>18380</v>
      </c>
      <c r="C4912" s="1" t="str">
        <f t="shared" si="353"/>
        <v>21:0120</v>
      </c>
      <c r="D4912" s="1" t="str">
        <f t="shared" si="354"/>
        <v>21:0003</v>
      </c>
      <c r="E4912" t="s">
        <v>18381</v>
      </c>
      <c r="F4912" t="s">
        <v>18382</v>
      </c>
      <c r="H4912">
        <v>48.692048399999997</v>
      </c>
      <c r="I4912">
        <v>-56.938113600000001</v>
      </c>
      <c r="J4912" s="1" t="str">
        <f t="shared" si="352"/>
        <v>Till</v>
      </c>
      <c r="K4912" s="1" t="str">
        <f t="shared" si="355"/>
        <v>&lt;2 micron</v>
      </c>
      <c r="L4912">
        <v>0.1</v>
      </c>
      <c r="M4912">
        <v>4.87</v>
      </c>
      <c r="N4912">
        <v>12</v>
      </c>
      <c r="O4912">
        <v>190</v>
      </c>
      <c r="P4912">
        <v>0.25</v>
      </c>
      <c r="Q4912">
        <v>1</v>
      </c>
      <c r="R4912">
        <v>0.46</v>
      </c>
      <c r="S4912">
        <v>0.25</v>
      </c>
      <c r="T4912">
        <v>26</v>
      </c>
      <c r="U4912">
        <v>113</v>
      </c>
      <c r="V4912">
        <v>107</v>
      </c>
      <c r="W4912">
        <v>5.01</v>
      </c>
      <c r="X4912">
        <v>10</v>
      </c>
      <c r="Y4912">
        <v>0.5</v>
      </c>
      <c r="Z4912">
        <v>0.14000000000000001</v>
      </c>
      <c r="AA4912">
        <v>10</v>
      </c>
      <c r="AB4912">
        <v>2.37</v>
      </c>
      <c r="AC4912">
        <v>905</v>
      </c>
      <c r="AD4912">
        <v>0.5</v>
      </c>
      <c r="AE4912">
        <v>0.4</v>
      </c>
      <c r="AF4912">
        <v>65</v>
      </c>
      <c r="AH4912">
        <v>14</v>
      </c>
      <c r="AI4912">
        <v>1</v>
      </c>
      <c r="AJ4912">
        <v>22</v>
      </c>
      <c r="AK4912">
        <v>25</v>
      </c>
      <c r="AL4912">
        <v>0.1</v>
      </c>
      <c r="AM4912">
        <v>5</v>
      </c>
      <c r="AN4912">
        <v>5</v>
      </c>
      <c r="AO4912">
        <v>111</v>
      </c>
      <c r="AP4912">
        <v>5</v>
      </c>
      <c r="AQ4912">
        <v>114</v>
      </c>
    </row>
    <row r="4913" spans="1:43" hidden="1" x14ac:dyDescent="0.25">
      <c r="A4913" t="s">
        <v>18383</v>
      </c>
      <c r="B4913" t="s">
        <v>18384</v>
      </c>
      <c r="C4913" s="1" t="str">
        <f t="shared" si="353"/>
        <v>21:0120</v>
      </c>
      <c r="D4913" s="1" t="str">
        <f t="shared" si="354"/>
        <v>21:0003</v>
      </c>
      <c r="E4913" t="s">
        <v>18385</v>
      </c>
      <c r="F4913" t="s">
        <v>18386</v>
      </c>
      <c r="H4913">
        <v>48.671371299999997</v>
      </c>
      <c r="I4913">
        <v>-56.963946700000001</v>
      </c>
      <c r="J4913" s="1" t="str">
        <f t="shared" si="352"/>
        <v>Till</v>
      </c>
      <c r="K4913" s="1" t="str">
        <f t="shared" si="355"/>
        <v>&lt;2 micron</v>
      </c>
      <c r="L4913">
        <v>0.1</v>
      </c>
      <c r="M4913">
        <v>4.91</v>
      </c>
      <c r="N4913">
        <v>40</v>
      </c>
      <c r="O4913">
        <v>110</v>
      </c>
      <c r="P4913">
        <v>0.25</v>
      </c>
      <c r="Q4913">
        <v>2</v>
      </c>
      <c r="R4913">
        <v>0.4</v>
      </c>
      <c r="S4913">
        <v>0.25</v>
      </c>
      <c r="T4913">
        <v>21</v>
      </c>
      <c r="U4913">
        <v>60</v>
      </c>
      <c r="V4913">
        <v>94</v>
      </c>
      <c r="W4913">
        <v>4.51</v>
      </c>
      <c r="X4913">
        <v>10</v>
      </c>
      <c r="Y4913">
        <v>0.5</v>
      </c>
      <c r="Z4913">
        <v>0.25</v>
      </c>
      <c r="AA4913">
        <v>20</v>
      </c>
      <c r="AB4913">
        <v>1.59</v>
      </c>
      <c r="AC4913">
        <v>1230</v>
      </c>
      <c r="AD4913">
        <v>0.5</v>
      </c>
      <c r="AE4913">
        <v>0.57999999999999996</v>
      </c>
      <c r="AF4913">
        <v>38</v>
      </c>
      <c r="AH4913">
        <v>16</v>
      </c>
      <c r="AI4913">
        <v>4</v>
      </c>
      <c r="AJ4913">
        <v>19</v>
      </c>
      <c r="AK4913">
        <v>24</v>
      </c>
      <c r="AL4913">
        <v>0.14000000000000001</v>
      </c>
      <c r="AM4913">
        <v>5</v>
      </c>
      <c r="AN4913">
        <v>5</v>
      </c>
      <c r="AO4913">
        <v>107</v>
      </c>
      <c r="AP4913">
        <v>5</v>
      </c>
      <c r="AQ4913">
        <v>144</v>
      </c>
    </row>
    <row r="4914" spans="1:43" hidden="1" x14ac:dyDescent="0.25">
      <c r="A4914" t="s">
        <v>18387</v>
      </c>
      <c r="B4914" t="s">
        <v>18388</v>
      </c>
      <c r="C4914" s="1" t="str">
        <f t="shared" si="353"/>
        <v>21:0120</v>
      </c>
      <c r="D4914" s="1" t="str">
        <f t="shared" si="354"/>
        <v>21:0003</v>
      </c>
      <c r="E4914" t="s">
        <v>18389</v>
      </c>
      <c r="F4914" t="s">
        <v>18390</v>
      </c>
      <c r="H4914">
        <v>48.6532032</v>
      </c>
      <c r="I4914">
        <v>-56.987323099999998</v>
      </c>
      <c r="J4914" s="1" t="str">
        <f t="shared" ref="J4914:J4963" si="356">HYPERLINK("http://geochem.nrcan.gc.ca/cdogs/content/kwd/kwd020044_e.htm", "Till")</f>
        <v>Till</v>
      </c>
      <c r="K4914" s="1" t="str">
        <f t="shared" si="355"/>
        <v>&lt;2 micron</v>
      </c>
      <c r="L4914">
        <v>0.1</v>
      </c>
      <c r="M4914">
        <v>4.71</v>
      </c>
      <c r="N4914">
        <v>32</v>
      </c>
      <c r="O4914">
        <v>230</v>
      </c>
      <c r="P4914">
        <v>0.25</v>
      </c>
      <c r="Q4914">
        <v>1</v>
      </c>
      <c r="R4914">
        <v>0.32</v>
      </c>
      <c r="S4914">
        <v>0.25</v>
      </c>
      <c r="T4914">
        <v>23</v>
      </c>
      <c r="U4914">
        <v>66</v>
      </c>
      <c r="V4914">
        <v>76</v>
      </c>
      <c r="W4914">
        <v>5.34</v>
      </c>
      <c r="X4914">
        <v>10</v>
      </c>
      <c r="Y4914">
        <v>0.5</v>
      </c>
      <c r="Z4914">
        <v>0.11</v>
      </c>
      <c r="AA4914">
        <v>10</v>
      </c>
      <c r="AB4914">
        <v>1.18</v>
      </c>
      <c r="AC4914">
        <v>1500</v>
      </c>
      <c r="AD4914">
        <v>1</v>
      </c>
      <c r="AE4914">
        <v>0.46</v>
      </c>
      <c r="AF4914">
        <v>34</v>
      </c>
      <c r="AH4914">
        <v>18</v>
      </c>
      <c r="AI4914">
        <v>2</v>
      </c>
      <c r="AJ4914">
        <v>18</v>
      </c>
      <c r="AK4914">
        <v>17</v>
      </c>
      <c r="AL4914">
        <v>0.17</v>
      </c>
      <c r="AM4914">
        <v>5</v>
      </c>
      <c r="AN4914">
        <v>5</v>
      </c>
      <c r="AO4914">
        <v>124</v>
      </c>
      <c r="AP4914">
        <v>5</v>
      </c>
      <c r="AQ4914">
        <v>98</v>
      </c>
    </row>
    <row r="4915" spans="1:43" hidden="1" x14ac:dyDescent="0.25">
      <c r="A4915" t="s">
        <v>18391</v>
      </c>
      <c r="B4915" t="s">
        <v>18392</v>
      </c>
      <c r="C4915" s="1" t="str">
        <f t="shared" si="353"/>
        <v>21:0120</v>
      </c>
      <c r="D4915" s="1" t="str">
        <f t="shared" si="354"/>
        <v>21:0003</v>
      </c>
      <c r="E4915" t="s">
        <v>18393</v>
      </c>
      <c r="F4915" t="s">
        <v>18394</v>
      </c>
      <c r="H4915">
        <v>48.743584300000002</v>
      </c>
      <c r="I4915">
        <v>-56.787515200000001</v>
      </c>
      <c r="J4915" s="1" t="str">
        <f t="shared" si="356"/>
        <v>Till</v>
      </c>
      <c r="K4915" s="1" t="str">
        <f t="shared" si="355"/>
        <v>&lt;2 micron</v>
      </c>
      <c r="L4915">
        <v>0.1</v>
      </c>
      <c r="M4915">
        <v>6.94</v>
      </c>
      <c r="N4915">
        <v>34</v>
      </c>
      <c r="O4915">
        <v>130</v>
      </c>
      <c r="P4915">
        <v>0.25</v>
      </c>
      <c r="Q4915">
        <v>1</v>
      </c>
      <c r="R4915">
        <v>0.12</v>
      </c>
      <c r="S4915">
        <v>0.25</v>
      </c>
      <c r="T4915">
        <v>24</v>
      </c>
      <c r="U4915">
        <v>52</v>
      </c>
      <c r="V4915">
        <v>63</v>
      </c>
      <c r="W4915">
        <v>4.51</v>
      </c>
      <c r="X4915">
        <v>10</v>
      </c>
      <c r="Y4915">
        <v>0.5</v>
      </c>
      <c r="Z4915">
        <v>0.24</v>
      </c>
      <c r="AA4915">
        <v>20</v>
      </c>
      <c r="AB4915">
        <v>0.99</v>
      </c>
      <c r="AC4915">
        <v>1295</v>
      </c>
      <c r="AD4915">
        <v>1</v>
      </c>
      <c r="AE4915">
        <v>0.43</v>
      </c>
      <c r="AF4915">
        <v>37</v>
      </c>
      <c r="AH4915">
        <v>22</v>
      </c>
      <c r="AI4915">
        <v>4</v>
      </c>
      <c r="AJ4915">
        <v>14</v>
      </c>
      <c r="AK4915">
        <v>10</v>
      </c>
      <c r="AL4915">
        <v>0.11</v>
      </c>
      <c r="AM4915">
        <v>5</v>
      </c>
      <c r="AN4915">
        <v>5</v>
      </c>
      <c r="AO4915">
        <v>85</v>
      </c>
      <c r="AP4915">
        <v>5</v>
      </c>
      <c r="AQ4915">
        <v>72</v>
      </c>
    </row>
    <row r="4916" spans="1:43" hidden="1" x14ac:dyDescent="0.25">
      <c r="A4916" t="s">
        <v>18395</v>
      </c>
      <c r="B4916" t="s">
        <v>18396</v>
      </c>
      <c r="C4916" s="1" t="str">
        <f t="shared" si="353"/>
        <v>21:0120</v>
      </c>
      <c r="D4916" s="1" t="str">
        <f t="shared" si="354"/>
        <v>21:0003</v>
      </c>
      <c r="E4916" t="s">
        <v>18397</v>
      </c>
      <c r="F4916" t="s">
        <v>18398</v>
      </c>
      <c r="H4916">
        <v>48.7036564</v>
      </c>
      <c r="I4916">
        <v>-56.743658500000002</v>
      </c>
      <c r="J4916" s="1" t="str">
        <f t="shared" si="356"/>
        <v>Till</v>
      </c>
      <c r="K4916" s="1" t="str">
        <f t="shared" si="355"/>
        <v>&lt;2 micron</v>
      </c>
      <c r="L4916">
        <v>0.1</v>
      </c>
      <c r="M4916">
        <v>3.92</v>
      </c>
      <c r="N4916">
        <v>416</v>
      </c>
      <c r="O4916">
        <v>210</v>
      </c>
      <c r="P4916">
        <v>0.25</v>
      </c>
      <c r="Q4916">
        <v>1</v>
      </c>
      <c r="R4916">
        <v>0.27</v>
      </c>
      <c r="S4916">
        <v>0.25</v>
      </c>
      <c r="T4916">
        <v>26</v>
      </c>
      <c r="U4916">
        <v>32</v>
      </c>
      <c r="V4916">
        <v>136</v>
      </c>
      <c r="W4916">
        <v>6.73</v>
      </c>
      <c r="X4916">
        <v>10</v>
      </c>
      <c r="Y4916">
        <v>0.5</v>
      </c>
      <c r="Z4916">
        <v>0.23</v>
      </c>
      <c r="AA4916">
        <v>20</v>
      </c>
      <c r="AB4916">
        <v>1.42</v>
      </c>
      <c r="AC4916">
        <v>1575</v>
      </c>
      <c r="AD4916">
        <v>2</v>
      </c>
      <c r="AE4916">
        <v>0.28999999999999998</v>
      </c>
      <c r="AF4916">
        <v>43</v>
      </c>
      <c r="AH4916">
        <v>68</v>
      </c>
      <c r="AI4916">
        <v>2</v>
      </c>
      <c r="AJ4916">
        <v>18</v>
      </c>
      <c r="AK4916">
        <v>21</v>
      </c>
      <c r="AL4916">
        <v>0.08</v>
      </c>
      <c r="AM4916">
        <v>5</v>
      </c>
      <c r="AN4916">
        <v>5</v>
      </c>
      <c r="AO4916">
        <v>68</v>
      </c>
      <c r="AP4916">
        <v>5</v>
      </c>
      <c r="AQ4916">
        <v>404</v>
      </c>
    </row>
    <row r="4917" spans="1:43" hidden="1" x14ac:dyDescent="0.25">
      <c r="A4917" t="s">
        <v>18399</v>
      </c>
      <c r="B4917" t="s">
        <v>18400</v>
      </c>
      <c r="C4917" s="1" t="str">
        <f t="shared" si="353"/>
        <v>21:0120</v>
      </c>
      <c r="D4917" s="1" t="str">
        <f t="shared" si="354"/>
        <v>21:0003</v>
      </c>
      <c r="E4917" t="s">
        <v>18401</v>
      </c>
      <c r="F4917" t="s">
        <v>18402</v>
      </c>
      <c r="H4917">
        <v>48.709803399999998</v>
      </c>
      <c r="I4917">
        <v>-56.573601199999999</v>
      </c>
      <c r="J4917" s="1" t="str">
        <f t="shared" si="356"/>
        <v>Till</v>
      </c>
      <c r="K4917" s="1" t="str">
        <f t="shared" si="355"/>
        <v>&lt;2 micron</v>
      </c>
      <c r="L4917">
        <v>0.1</v>
      </c>
      <c r="M4917">
        <v>4.09</v>
      </c>
      <c r="N4917">
        <v>70</v>
      </c>
      <c r="O4917">
        <v>130</v>
      </c>
      <c r="P4917">
        <v>0.25</v>
      </c>
      <c r="Q4917">
        <v>1</v>
      </c>
      <c r="R4917">
        <v>0.12</v>
      </c>
      <c r="S4917">
        <v>0.25</v>
      </c>
      <c r="T4917">
        <v>32</v>
      </c>
      <c r="U4917">
        <v>46</v>
      </c>
      <c r="V4917">
        <v>185</v>
      </c>
      <c r="W4917">
        <v>7.01</v>
      </c>
      <c r="X4917">
        <v>10</v>
      </c>
      <c r="Y4917">
        <v>0.5</v>
      </c>
      <c r="Z4917">
        <v>0.32</v>
      </c>
      <c r="AA4917">
        <v>20</v>
      </c>
      <c r="AB4917">
        <v>1.29</v>
      </c>
      <c r="AC4917">
        <v>1865</v>
      </c>
      <c r="AD4917">
        <v>8</v>
      </c>
      <c r="AE4917">
        <v>0.22</v>
      </c>
      <c r="AF4917">
        <v>59</v>
      </c>
      <c r="AH4917">
        <v>32</v>
      </c>
      <c r="AI4917">
        <v>1</v>
      </c>
      <c r="AJ4917">
        <v>12</v>
      </c>
      <c r="AK4917">
        <v>14</v>
      </c>
      <c r="AL4917">
        <v>0.08</v>
      </c>
      <c r="AM4917">
        <v>5</v>
      </c>
      <c r="AN4917">
        <v>5</v>
      </c>
      <c r="AO4917">
        <v>69</v>
      </c>
      <c r="AP4917">
        <v>5</v>
      </c>
      <c r="AQ4917">
        <v>220</v>
      </c>
    </row>
    <row r="4918" spans="1:43" hidden="1" x14ac:dyDescent="0.25">
      <c r="A4918" t="s">
        <v>18403</v>
      </c>
      <c r="B4918" t="s">
        <v>18404</v>
      </c>
      <c r="C4918" s="1" t="str">
        <f t="shared" si="353"/>
        <v>21:0120</v>
      </c>
      <c r="D4918" s="1" t="str">
        <f t="shared" si="354"/>
        <v>21:0003</v>
      </c>
      <c r="E4918" t="s">
        <v>18405</v>
      </c>
      <c r="F4918" t="s">
        <v>18406</v>
      </c>
      <c r="H4918">
        <v>48.689100600000003</v>
      </c>
      <c r="I4918">
        <v>-56.594289099999997</v>
      </c>
      <c r="J4918" s="1" t="str">
        <f t="shared" si="356"/>
        <v>Till</v>
      </c>
      <c r="K4918" s="1" t="str">
        <f t="shared" si="355"/>
        <v>&lt;2 micron</v>
      </c>
      <c r="L4918">
        <v>0.1</v>
      </c>
      <c r="M4918">
        <v>6.69</v>
      </c>
      <c r="N4918">
        <v>66</v>
      </c>
      <c r="O4918">
        <v>70</v>
      </c>
      <c r="P4918">
        <v>0.25</v>
      </c>
      <c r="Q4918">
        <v>2</v>
      </c>
      <c r="R4918">
        <v>0.06</v>
      </c>
      <c r="S4918">
        <v>0.25</v>
      </c>
      <c r="T4918">
        <v>37</v>
      </c>
      <c r="U4918">
        <v>48</v>
      </c>
      <c r="V4918">
        <v>135</v>
      </c>
      <c r="W4918">
        <v>6</v>
      </c>
      <c r="X4918">
        <v>10</v>
      </c>
      <c r="Y4918">
        <v>0.5</v>
      </c>
      <c r="Z4918">
        <v>0.14000000000000001</v>
      </c>
      <c r="AA4918">
        <v>20</v>
      </c>
      <c r="AB4918">
        <v>0.77</v>
      </c>
      <c r="AC4918">
        <v>2075</v>
      </c>
      <c r="AD4918">
        <v>10</v>
      </c>
      <c r="AE4918">
        <v>0.72</v>
      </c>
      <c r="AF4918">
        <v>40</v>
      </c>
      <c r="AH4918">
        <v>30</v>
      </c>
      <c r="AI4918">
        <v>2</v>
      </c>
      <c r="AJ4918">
        <v>10</v>
      </c>
      <c r="AK4918">
        <v>6</v>
      </c>
      <c r="AL4918">
        <v>0.12</v>
      </c>
      <c r="AM4918">
        <v>5</v>
      </c>
      <c r="AN4918">
        <v>5</v>
      </c>
      <c r="AO4918">
        <v>71</v>
      </c>
      <c r="AP4918">
        <v>5</v>
      </c>
      <c r="AQ4918">
        <v>134</v>
      </c>
    </row>
    <row r="4919" spans="1:43" hidden="1" x14ac:dyDescent="0.25">
      <c r="A4919" t="s">
        <v>18407</v>
      </c>
      <c r="B4919" t="s">
        <v>18408</v>
      </c>
      <c r="C4919" s="1" t="str">
        <f t="shared" si="353"/>
        <v>21:0120</v>
      </c>
      <c r="D4919" s="1" t="str">
        <f t="shared" si="354"/>
        <v>21:0003</v>
      </c>
      <c r="E4919" t="s">
        <v>18409</v>
      </c>
      <c r="F4919" t="s">
        <v>18410</v>
      </c>
      <c r="H4919">
        <v>48.735530699999998</v>
      </c>
      <c r="I4919">
        <v>-56.598539899999999</v>
      </c>
      <c r="J4919" s="1" t="str">
        <f t="shared" si="356"/>
        <v>Till</v>
      </c>
      <c r="K4919" s="1" t="str">
        <f t="shared" si="355"/>
        <v>&lt;2 micron</v>
      </c>
      <c r="L4919">
        <v>0.1</v>
      </c>
      <c r="M4919">
        <v>4.9000000000000004</v>
      </c>
      <c r="N4919">
        <v>90</v>
      </c>
      <c r="O4919">
        <v>140</v>
      </c>
      <c r="P4919">
        <v>0.25</v>
      </c>
      <c r="Q4919">
        <v>1</v>
      </c>
      <c r="R4919">
        <v>0.22</v>
      </c>
      <c r="S4919">
        <v>0.25</v>
      </c>
      <c r="T4919">
        <v>38</v>
      </c>
      <c r="U4919">
        <v>58</v>
      </c>
      <c r="V4919">
        <v>135</v>
      </c>
      <c r="W4919">
        <v>5.98</v>
      </c>
      <c r="X4919">
        <v>10</v>
      </c>
      <c r="Y4919">
        <v>0.5</v>
      </c>
      <c r="Z4919">
        <v>0.24</v>
      </c>
      <c r="AA4919">
        <v>20</v>
      </c>
      <c r="AB4919">
        <v>1.46</v>
      </c>
      <c r="AC4919">
        <v>2145</v>
      </c>
      <c r="AD4919">
        <v>2</v>
      </c>
      <c r="AE4919">
        <v>0.44</v>
      </c>
      <c r="AF4919">
        <v>68</v>
      </c>
      <c r="AH4919">
        <v>52</v>
      </c>
      <c r="AI4919">
        <v>4</v>
      </c>
      <c r="AJ4919">
        <v>20</v>
      </c>
      <c r="AK4919">
        <v>17</v>
      </c>
      <c r="AL4919">
        <v>0.18</v>
      </c>
      <c r="AM4919">
        <v>5</v>
      </c>
      <c r="AN4919">
        <v>5</v>
      </c>
      <c r="AO4919">
        <v>81</v>
      </c>
      <c r="AP4919">
        <v>5</v>
      </c>
      <c r="AQ4919">
        <v>218</v>
      </c>
    </row>
    <row r="4920" spans="1:43" hidden="1" x14ac:dyDescent="0.25">
      <c r="A4920" t="s">
        <v>18411</v>
      </c>
      <c r="B4920" t="s">
        <v>18412</v>
      </c>
      <c r="C4920" s="1" t="str">
        <f t="shared" si="353"/>
        <v>21:0120</v>
      </c>
      <c r="D4920" s="1" t="str">
        <f t="shared" si="354"/>
        <v>21:0003</v>
      </c>
      <c r="E4920" t="s">
        <v>18413</v>
      </c>
      <c r="F4920" t="s">
        <v>18414</v>
      </c>
      <c r="H4920">
        <v>48.723297199999998</v>
      </c>
      <c r="I4920">
        <v>-56.5985011</v>
      </c>
      <c r="J4920" s="1" t="str">
        <f t="shared" si="356"/>
        <v>Till</v>
      </c>
      <c r="K4920" s="1" t="str">
        <f t="shared" si="355"/>
        <v>&lt;2 micron</v>
      </c>
      <c r="L4920">
        <v>0.1</v>
      </c>
      <c r="M4920">
        <v>4.53</v>
      </c>
      <c r="N4920">
        <v>94</v>
      </c>
      <c r="O4920">
        <v>140</v>
      </c>
      <c r="P4920">
        <v>0.25</v>
      </c>
      <c r="Q4920">
        <v>1</v>
      </c>
      <c r="R4920">
        <v>0.33</v>
      </c>
      <c r="S4920">
        <v>0.25</v>
      </c>
      <c r="T4920">
        <v>43</v>
      </c>
      <c r="U4920">
        <v>57</v>
      </c>
      <c r="V4920">
        <v>169</v>
      </c>
      <c r="W4920">
        <v>7.86</v>
      </c>
      <c r="X4920">
        <v>10</v>
      </c>
      <c r="Y4920">
        <v>0.5</v>
      </c>
      <c r="Z4920">
        <v>0.23</v>
      </c>
      <c r="AA4920">
        <v>30</v>
      </c>
      <c r="AB4920">
        <v>1.27</v>
      </c>
      <c r="AC4920">
        <v>4130</v>
      </c>
      <c r="AD4920">
        <v>4</v>
      </c>
      <c r="AE4920">
        <v>0.4</v>
      </c>
      <c r="AF4920">
        <v>77</v>
      </c>
      <c r="AH4920">
        <v>48</v>
      </c>
      <c r="AI4920">
        <v>1</v>
      </c>
      <c r="AJ4920">
        <v>24</v>
      </c>
      <c r="AK4920">
        <v>30</v>
      </c>
      <c r="AL4920">
        <v>0.09</v>
      </c>
      <c r="AM4920">
        <v>5</v>
      </c>
      <c r="AN4920">
        <v>5</v>
      </c>
      <c r="AO4920">
        <v>86</v>
      </c>
      <c r="AP4920">
        <v>5</v>
      </c>
      <c r="AQ4920">
        <v>224</v>
      </c>
    </row>
    <row r="4921" spans="1:43" hidden="1" x14ac:dyDescent="0.25">
      <c r="A4921" t="s">
        <v>18415</v>
      </c>
      <c r="B4921" t="s">
        <v>18416</v>
      </c>
      <c r="C4921" s="1" t="str">
        <f t="shared" si="353"/>
        <v>21:0120</v>
      </c>
      <c r="D4921" s="1" t="str">
        <f t="shared" si="354"/>
        <v>21:0003</v>
      </c>
      <c r="E4921" t="s">
        <v>18417</v>
      </c>
      <c r="F4921" t="s">
        <v>18418</v>
      </c>
      <c r="H4921">
        <v>48.791408400000002</v>
      </c>
      <c r="I4921">
        <v>-56.910494800000002</v>
      </c>
      <c r="J4921" s="1" t="str">
        <f t="shared" si="356"/>
        <v>Till</v>
      </c>
      <c r="K4921" s="1" t="str">
        <f t="shared" si="355"/>
        <v>&lt;2 micron</v>
      </c>
      <c r="L4921">
        <v>0.1</v>
      </c>
      <c r="M4921">
        <v>4.87</v>
      </c>
      <c r="N4921">
        <v>28</v>
      </c>
      <c r="O4921">
        <v>280</v>
      </c>
      <c r="P4921">
        <v>0.25</v>
      </c>
      <c r="Q4921">
        <v>1</v>
      </c>
      <c r="R4921">
        <v>0.56999999999999995</v>
      </c>
      <c r="S4921">
        <v>2</v>
      </c>
      <c r="T4921">
        <v>25</v>
      </c>
      <c r="U4921">
        <v>111</v>
      </c>
      <c r="V4921">
        <v>170</v>
      </c>
      <c r="W4921">
        <v>8.02</v>
      </c>
      <c r="X4921">
        <v>20</v>
      </c>
      <c r="Y4921">
        <v>0.5</v>
      </c>
      <c r="Z4921">
        <v>0.17</v>
      </c>
      <c r="AA4921">
        <v>40</v>
      </c>
      <c r="AB4921">
        <v>1.75</v>
      </c>
      <c r="AC4921">
        <v>650</v>
      </c>
      <c r="AD4921">
        <v>2</v>
      </c>
      <c r="AE4921">
        <v>0.69</v>
      </c>
      <c r="AF4921">
        <v>41</v>
      </c>
      <c r="AH4921">
        <v>414</v>
      </c>
      <c r="AI4921">
        <v>2</v>
      </c>
      <c r="AJ4921">
        <v>33</v>
      </c>
      <c r="AK4921">
        <v>21</v>
      </c>
      <c r="AL4921">
        <v>0.17</v>
      </c>
      <c r="AM4921">
        <v>10</v>
      </c>
      <c r="AN4921">
        <v>5</v>
      </c>
      <c r="AO4921">
        <v>290</v>
      </c>
      <c r="AP4921">
        <v>5</v>
      </c>
      <c r="AQ4921">
        <v>972</v>
      </c>
    </row>
    <row r="4922" spans="1:43" hidden="1" x14ac:dyDescent="0.25">
      <c r="A4922" t="s">
        <v>18419</v>
      </c>
      <c r="B4922" t="s">
        <v>18420</v>
      </c>
      <c r="C4922" s="1" t="str">
        <f t="shared" si="353"/>
        <v>21:0120</v>
      </c>
      <c r="D4922" s="1" t="str">
        <f t="shared" si="354"/>
        <v>21:0003</v>
      </c>
      <c r="E4922" t="s">
        <v>18421</v>
      </c>
      <c r="F4922" t="s">
        <v>18422</v>
      </c>
      <c r="H4922">
        <v>48.794999799999999</v>
      </c>
      <c r="I4922">
        <v>-56.903138400000003</v>
      </c>
      <c r="J4922" s="1" t="str">
        <f t="shared" si="356"/>
        <v>Till</v>
      </c>
      <c r="K4922" s="1" t="str">
        <f t="shared" si="355"/>
        <v>&lt;2 micron</v>
      </c>
      <c r="L4922">
        <v>0.1</v>
      </c>
      <c r="M4922">
        <v>7.9</v>
      </c>
      <c r="N4922">
        <v>22</v>
      </c>
      <c r="O4922">
        <v>110</v>
      </c>
      <c r="P4922">
        <v>0.25</v>
      </c>
      <c r="Q4922">
        <v>2</v>
      </c>
      <c r="R4922">
        <v>0.27</v>
      </c>
      <c r="S4922">
        <v>0.25</v>
      </c>
      <c r="T4922">
        <v>20</v>
      </c>
      <c r="U4922">
        <v>59</v>
      </c>
      <c r="V4922">
        <v>132</v>
      </c>
      <c r="W4922">
        <v>4.07</v>
      </c>
      <c r="X4922">
        <v>10</v>
      </c>
      <c r="Y4922">
        <v>0.5</v>
      </c>
      <c r="Z4922">
        <v>0.12</v>
      </c>
      <c r="AA4922">
        <v>20</v>
      </c>
      <c r="AB4922">
        <v>0.87</v>
      </c>
      <c r="AC4922">
        <v>1325</v>
      </c>
      <c r="AD4922">
        <v>0.5</v>
      </c>
      <c r="AE4922">
        <v>1.02</v>
      </c>
      <c r="AF4922">
        <v>26</v>
      </c>
      <c r="AH4922">
        <v>186</v>
      </c>
      <c r="AI4922">
        <v>1</v>
      </c>
      <c r="AJ4922">
        <v>21</v>
      </c>
      <c r="AK4922">
        <v>13</v>
      </c>
      <c r="AL4922">
        <v>0.17</v>
      </c>
      <c r="AM4922">
        <v>5</v>
      </c>
      <c r="AN4922">
        <v>5</v>
      </c>
      <c r="AO4922">
        <v>85</v>
      </c>
      <c r="AP4922">
        <v>5</v>
      </c>
      <c r="AQ4922">
        <v>330</v>
      </c>
    </row>
    <row r="4923" spans="1:43" hidden="1" x14ac:dyDescent="0.25">
      <c r="A4923" t="s">
        <v>18423</v>
      </c>
      <c r="B4923" t="s">
        <v>18424</v>
      </c>
      <c r="C4923" s="1" t="str">
        <f t="shared" si="353"/>
        <v>21:0120</v>
      </c>
      <c r="D4923" s="1" t="str">
        <f t="shared" si="354"/>
        <v>21:0003</v>
      </c>
      <c r="E4923" t="s">
        <v>18425</v>
      </c>
      <c r="F4923" t="s">
        <v>18426</v>
      </c>
      <c r="H4923">
        <v>48.812589199999998</v>
      </c>
      <c r="I4923">
        <v>-56.865793799999999</v>
      </c>
      <c r="J4923" s="1" t="str">
        <f t="shared" si="356"/>
        <v>Till</v>
      </c>
      <c r="K4923" s="1" t="str">
        <f t="shared" si="355"/>
        <v>&lt;2 micron</v>
      </c>
      <c r="L4923">
        <v>0.1</v>
      </c>
      <c r="M4923">
        <v>4.79</v>
      </c>
      <c r="N4923">
        <v>24</v>
      </c>
      <c r="O4923">
        <v>170</v>
      </c>
      <c r="P4923">
        <v>0.5</v>
      </c>
      <c r="Q4923">
        <v>6</v>
      </c>
      <c r="R4923">
        <v>0.45</v>
      </c>
      <c r="S4923">
        <v>0.25</v>
      </c>
      <c r="T4923">
        <v>16</v>
      </c>
      <c r="U4923">
        <v>30</v>
      </c>
      <c r="V4923">
        <v>162</v>
      </c>
      <c r="W4923">
        <v>3.65</v>
      </c>
      <c r="X4923">
        <v>10</v>
      </c>
      <c r="Y4923">
        <v>0.5</v>
      </c>
      <c r="Z4923">
        <v>0.32</v>
      </c>
      <c r="AA4923">
        <v>20</v>
      </c>
      <c r="AB4923">
        <v>1.1100000000000001</v>
      </c>
      <c r="AC4923">
        <v>965</v>
      </c>
      <c r="AD4923">
        <v>1</v>
      </c>
      <c r="AE4923">
        <v>0.49</v>
      </c>
      <c r="AF4923">
        <v>21</v>
      </c>
      <c r="AH4923">
        <v>98</v>
      </c>
      <c r="AI4923">
        <v>4</v>
      </c>
      <c r="AJ4923">
        <v>23</v>
      </c>
      <c r="AK4923">
        <v>26</v>
      </c>
      <c r="AL4923">
        <v>0.14000000000000001</v>
      </c>
      <c r="AM4923">
        <v>5</v>
      </c>
      <c r="AN4923">
        <v>5</v>
      </c>
      <c r="AO4923">
        <v>71</v>
      </c>
      <c r="AP4923">
        <v>5</v>
      </c>
      <c r="AQ4923">
        <v>350</v>
      </c>
    </row>
    <row r="4924" spans="1:43" hidden="1" x14ac:dyDescent="0.25">
      <c r="A4924" t="s">
        <v>18427</v>
      </c>
      <c r="B4924" t="s">
        <v>18428</v>
      </c>
      <c r="C4924" s="1" t="str">
        <f t="shared" si="353"/>
        <v>21:0120</v>
      </c>
      <c r="D4924" s="1" t="str">
        <f t="shared" si="354"/>
        <v>21:0003</v>
      </c>
      <c r="E4924" t="s">
        <v>18429</v>
      </c>
      <c r="F4924" t="s">
        <v>18430</v>
      </c>
      <c r="H4924">
        <v>48.6368431</v>
      </c>
      <c r="I4924">
        <v>-56.466458199999998</v>
      </c>
      <c r="J4924" s="1" t="str">
        <f t="shared" si="356"/>
        <v>Till</v>
      </c>
      <c r="K4924" s="1" t="str">
        <f t="shared" si="355"/>
        <v>&lt;2 micron</v>
      </c>
      <c r="L4924">
        <v>0.1</v>
      </c>
      <c r="M4924">
        <v>4.8899999999999997</v>
      </c>
      <c r="N4924">
        <v>32</v>
      </c>
      <c r="O4924">
        <v>100</v>
      </c>
      <c r="P4924">
        <v>0.25</v>
      </c>
      <c r="Q4924">
        <v>1</v>
      </c>
      <c r="R4924">
        <v>0.18</v>
      </c>
      <c r="S4924">
        <v>0.25</v>
      </c>
      <c r="T4924">
        <v>37</v>
      </c>
      <c r="U4924">
        <v>50</v>
      </c>
      <c r="V4924">
        <v>84</v>
      </c>
      <c r="W4924">
        <v>5.5</v>
      </c>
      <c r="X4924">
        <v>10</v>
      </c>
      <c r="Y4924">
        <v>0.5</v>
      </c>
      <c r="Z4924">
        <v>0.33</v>
      </c>
      <c r="AA4924">
        <v>20</v>
      </c>
      <c r="AB4924">
        <v>1.33</v>
      </c>
      <c r="AC4924">
        <v>1115</v>
      </c>
      <c r="AD4924">
        <v>4</v>
      </c>
      <c r="AE4924">
        <v>0.34</v>
      </c>
      <c r="AF4924">
        <v>55</v>
      </c>
      <c r="AH4924">
        <v>16</v>
      </c>
      <c r="AI4924">
        <v>2</v>
      </c>
      <c r="AJ4924">
        <v>12</v>
      </c>
      <c r="AK4924">
        <v>14</v>
      </c>
      <c r="AL4924">
        <v>0.11</v>
      </c>
      <c r="AM4924">
        <v>5</v>
      </c>
      <c r="AN4924">
        <v>5</v>
      </c>
      <c r="AO4924">
        <v>85</v>
      </c>
      <c r="AP4924">
        <v>5</v>
      </c>
      <c r="AQ4924">
        <v>264</v>
      </c>
    </row>
    <row r="4925" spans="1:43" hidden="1" x14ac:dyDescent="0.25">
      <c r="A4925" t="s">
        <v>18431</v>
      </c>
      <c r="B4925" t="s">
        <v>18432</v>
      </c>
      <c r="C4925" s="1" t="str">
        <f t="shared" si="353"/>
        <v>21:0120</v>
      </c>
      <c r="D4925" s="1" t="str">
        <f t="shared" si="354"/>
        <v>21:0003</v>
      </c>
      <c r="E4925" t="s">
        <v>18433</v>
      </c>
      <c r="F4925" t="s">
        <v>18434</v>
      </c>
      <c r="H4925">
        <v>48.637566</v>
      </c>
      <c r="I4925">
        <v>-56.467129</v>
      </c>
      <c r="J4925" s="1" t="str">
        <f t="shared" si="356"/>
        <v>Till</v>
      </c>
      <c r="K4925" s="1" t="str">
        <f t="shared" si="355"/>
        <v>&lt;2 micron</v>
      </c>
      <c r="L4925">
        <v>0.1</v>
      </c>
      <c r="M4925">
        <v>5.58</v>
      </c>
      <c r="N4925">
        <v>148</v>
      </c>
      <c r="O4925">
        <v>90</v>
      </c>
      <c r="P4925">
        <v>0.25</v>
      </c>
      <c r="Q4925">
        <v>1</v>
      </c>
      <c r="R4925">
        <v>0.11</v>
      </c>
      <c r="S4925">
        <v>0.25</v>
      </c>
      <c r="T4925">
        <v>20</v>
      </c>
      <c r="U4925">
        <v>50</v>
      </c>
      <c r="V4925">
        <v>227</v>
      </c>
      <c r="W4925">
        <v>9.8800000000000008</v>
      </c>
      <c r="X4925">
        <v>10</v>
      </c>
      <c r="Y4925">
        <v>0.5</v>
      </c>
      <c r="Z4925">
        <v>0.24</v>
      </c>
      <c r="AA4925">
        <v>20</v>
      </c>
      <c r="AB4925">
        <v>1.21</v>
      </c>
      <c r="AC4925">
        <v>1150</v>
      </c>
      <c r="AD4925">
        <v>7</v>
      </c>
      <c r="AE4925">
        <v>0.28999999999999998</v>
      </c>
      <c r="AF4925">
        <v>37</v>
      </c>
      <c r="AH4925">
        <v>50</v>
      </c>
      <c r="AI4925">
        <v>4</v>
      </c>
      <c r="AJ4925">
        <v>26</v>
      </c>
      <c r="AK4925">
        <v>12</v>
      </c>
      <c r="AL4925">
        <v>0.3</v>
      </c>
      <c r="AM4925">
        <v>5</v>
      </c>
      <c r="AN4925">
        <v>5</v>
      </c>
      <c r="AO4925">
        <v>132</v>
      </c>
      <c r="AP4925">
        <v>5</v>
      </c>
      <c r="AQ4925">
        <v>306</v>
      </c>
    </row>
    <row r="4926" spans="1:43" hidden="1" x14ac:dyDescent="0.25">
      <c r="A4926" t="s">
        <v>18435</v>
      </c>
      <c r="B4926" t="s">
        <v>18436</v>
      </c>
      <c r="C4926" s="1" t="str">
        <f t="shared" si="353"/>
        <v>21:0120</v>
      </c>
      <c r="D4926" s="1" t="str">
        <f t="shared" si="354"/>
        <v>21:0003</v>
      </c>
      <c r="E4926" t="s">
        <v>18437</v>
      </c>
      <c r="F4926" t="s">
        <v>18438</v>
      </c>
      <c r="H4926">
        <v>48.6438889</v>
      </c>
      <c r="I4926">
        <v>-56.454034</v>
      </c>
      <c r="J4926" s="1" t="str">
        <f t="shared" si="356"/>
        <v>Till</v>
      </c>
      <c r="K4926" s="1" t="str">
        <f t="shared" si="355"/>
        <v>&lt;2 micron</v>
      </c>
      <c r="L4926">
        <v>0.1</v>
      </c>
      <c r="M4926">
        <v>5.76</v>
      </c>
      <c r="N4926">
        <v>146</v>
      </c>
      <c r="O4926">
        <v>110</v>
      </c>
      <c r="P4926">
        <v>0.25</v>
      </c>
      <c r="Q4926">
        <v>1</v>
      </c>
      <c r="R4926">
        <v>7.0000000000000007E-2</v>
      </c>
      <c r="S4926">
        <v>0.25</v>
      </c>
      <c r="T4926">
        <v>20</v>
      </c>
      <c r="U4926">
        <v>46</v>
      </c>
      <c r="V4926">
        <v>269</v>
      </c>
      <c r="W4926">
        <v>9</v>
      </c>
      <c r="X4926">
        <v>10</v>
      </c>
      <c r="Y4926">
        <v>0.5</v>
      </c>
      <c r="Z4926">
        <v>0.24</v>
      </c>
      <c r="AA4926">
        <v>10</v>
      </c>
      <c r="AB4926">
        <v>0.93</v>
      </c>
      <c r="AC4926">
        <v>1235</v>
      </c>
      <c r="AD4926">
        <v>7</v>
      </c>
      <c r="AE4926">
        <v>0.46</v>
      </c>
      <c r="AF4926">
        <v>51</v>
      </c>
      <c r="AH4926">
        <v>54</v>
      </c>
      <c r="AI4926">
        <v>4</v>
      </c>
      <c r="AJ4926">
        <v>17</v>
      </c>
      <c r="AK4926">
        <v>9</v>
      </c>
      <c r="AL4926">
        <v>0.18</v>
      </c>
      <c r="AM4926">
        <v>5</v>
      </c>
      <c r="AN4926">
        <v>5</v>
      </c>
      <c r="AO4926">
        <v>83</v>
      </c>
      <c r="AP4926">
        <v>5</v>
      </c>
      <c r="AQ4926">
        <v>578</v>
      </c>
    </row>
    <row r="4927" spans="1:43" hidden="1" x14ac:dyDescent="0.25">
      <c r="A4927" t="s">
        <v>18439</v>
      </c>
      <c r="B4927" t="s">
        <v>18440</v>
      </c>
      <c r="C4927" s="1" t="str">
        <f t="shared" si="353"/>
        <v>21:0120</v>
      </c>
      <c r="D4927" s="1" t="str">
        <f t="shared" si="354"/>
        <v>21:0003</v>
      </c>
      <c r="E4927" t="s">
        <v>18441</v>
      </c>
      <c r="F4927" t="s">
        <v>18442</v>
      </c>
      <c r="H4927">
        <v>48.645513100000002</v>
      </c>
      <c r="I4927">
        <v>-56.513054400000001</v>
      </c>
      <c r="J4927" s="1" t="str">
        <f t="shared" si="356"/>
        <v>Till</v>
      </c>
      <c r="K4927" s="1" t="str">
        <f t="shared" si="355"/>
        <v>&lt;2 micron</v>
      </c>
      <c r="L4927">
        <v>0.1</v>
      </c>
      <c r="M4927">
        <v>4.7699999999999996</v>
      </c>
      <c r="N4927">
        <v>70</v>
      </c>
      <c r="O4927">
        <v>100</v>
      </c>
      <c r="P4927">
        <v>0.25</v>
      </c>
      <c r="Q4927">
        <v>1</v>
      </c>
      <c r="R4927">
        <v>0.17</v>
      </c>
      <c r="S4927">
        <v>0.25</v>
      </c>
      <c r="T4927">
        <v>44</v>
      </c>
      <c r="U4927">
        <v>38</v>
      </c>
      <c r="V4927">
        <v>181</v>
      </c>
      <c r="W4927">
        <v>7.91</v>
      </c>
      <c r="X4927">
        <v>10</v>
      </c>
      <c r="Y4927">
        <v>0.5</v>
      </c>
      <c r="Z4927">
        <v>0.25</v>
      </c>
      <c r="AA4927">
        <v>20</v>
      </c>
      <c r="AB4927">
        <v>1.25</v>
      </c>
      <c r="AC4927">
        <v>2565</v>
      </c>
      <c r="AD4927">
        <v>5</v>
      </c>
      <c r="AE4927">
        <v>0.27</v>
      </c>
      <c r="AF4927">
        <v>59</v>
      </c>
      <c r="AH4927">
        <v>32</v>
      </c>
      <c r="AI4927">
        <v>1</v>
      </c>
      <c r="AJ4927">
        <v>22</v>
      </c>
      <c r="AK4927">
        <v>15</v>
      </c>
      <c r="AL4927">
        <v>0.18</v>
      </c>
      <c r="AM4927">
        <v>5</v>
      </c>
      <c r="AN4927">
        <v>5</v>
      </c>
      <c r="AO4927">
        <v>102</v>
      </c>
      <c r="AP4927">
        <v>5</v>
      </c>
      <c r="AQ4927">
        <v>214</v>
      </c>
    </row>
    <row r="4928" spans="1:43" hidden="1" x14ac:dyDescent="0.25">
      <c r="A4928" t="s">
        <v>18443</v>
      </c>
      <c r="B4928" t="s">
        <v>18444</v>
      </c>
      <c r="C4928" s="1" t="str">
        <f t="shared" si="353"/>
        <v>21:0120</v>
      </c>
      <c r="D4928" s="1" t="str">
        <f t="shared" si="354"/>
        <v>21:0003</v>
      </c>
      <c r="E4928" t="s">
        <v>18445</v>
      </c>
      <c r="F4928" t="s">
        <v>18446</v>
      </c>
      <c r="H4928">
        <v>49.239955500000001</v>
      </c>
      <c r="I4928">
        <v>-56.115644199999998</v>
      </c>
      <c r="J4928" s="1" t="str">
        <f t="shared" si="356"/>
        <v>Till</v>
      </c>
      <c r="K4928" s="1" t="str">
        <f t="shared" si="355"/>
        <v>&lt;2 micron</v>
      </c>
      <c r="L4928">
        <v>0.1</v>
      </c>
      <c r="M4928">
        <v>11</v>
      </c>
      <c r="N4928">
        <v>18</v>
      </c>
      <c r="O4928">
        <v>10</v>
      </c>
      <c r="P4928">
        <v>0.25</v>
      </c>
      <c r="Q4928">
        <v>1</v>
      </c>
      <c r="R4928">
        <v>0.09</v>
      </c>
      <c r="S4928">
        <v>0.25</v>
      </c>
      <c r="T4928">
        <v>10</v>
      </c>
      <c r="U4928">
        <v>114</v>
      </c>
      <c r="V4928">
        <v>85</v>
      </c>
      <c r="W4928">
        <v>4.17</v>
      </c>
      <c r="X4928">
        <v>10</v>
      </c>
      <c r="Y4928">
        <v>0.5</v>
      </c>
      <c r="Z4928">
        <v>0.01</v>
      </c>
      <c r="AA4928">
        <v>5</v>
      </c>
      <c r="AB4928">
        <v>0.27</v>
      </c>
      <c r="AC4928">
        <v>160</v>
      </c>
      <c r="AD4928">
        <v>1</v>
      </c>
      <c r="AE4928">
        <v>1.43</v>
      </c>
      <c r="AF4928">
        <v>15</v>
      </c>
      <c r="AH4928">
        <v>8</v>
      </c>
      <c r="AI4928">
        <v>2</v>
      </c>
      <c r="AJ4928">
        <v>16</v>
      </c>
      <c r="AK4928">
        <v>4</v>
      </c>
      <c r="AL4928">
        <v>0.13</v>
      </c>
      <c r="AM4928">
        <v>5</v>
      </c>
      <c r="AN4928">
        <v>5</v>
      </c>
      <c r="AO4928">
        <v>102</v>
      </c>
      <c r="AP4928">
        <v>5</v>
      </c>
      <c r="AQ4928">
        <v>24</v>
      </c>
    </row>
    <row r="4929" spans="1:43" hidden="1" x14ac:dyDescent="0.25">
      <c r="A4929" t="s">
        <v>18447</v>
      </c>
      <c r="B4929" t="s">
        <v>18448</v>
      </c>
      <c r="C4929" s="1" t="str">
        <f t="shared" si="353"/>
        <v>21:0120</v>
      </c>
      <c r="D4929" s="1" t="str">
        <f t="shared" si="354"/>
        <v>21:0003</v>
      </c>
      <c r="E4929" t="s">
        <v>18449</v>
      </c>
      <c r="F4929" t="s">
        <v>18450</v>
      </c>
      <c r="H4929">
        <v>49.231099899999997</v>
      </c>
      <c r="I4929">
        <v>-56.110445499999997</v>
      </c>
      <c r="J4929" s="1" t="str">
        <f t="shared" si="356"/>
        <v>Till</v>
      </c>
      <c r="K4929" s="1" t="str">
        <f t="shared" si="355"/>
        <v>&lt;2 micron</v>
      </c>
      <c r="L4929">
        <v>0.1</v>
      </c>
      <c r="M4929">
        <v>6.86</v>
      </c>
      <c r="N4929">
        <v>18</v>
      </c>
      <c r="O4929">
        <v>100</v>
      </c>
      <c r="P4929">
        <v>0.25</v>
      </c>
      <c r="Q4929">
        <v>2</v>
      </c>
      <c r="R4929">
        <v>0.68</v>
      </c>
      <c r="S4929">
        <v>0.25</v>
      </c>
      <c r="T4929">
        <v>30</v>
      </c>
      <c r="U4929">
        <v>79</v>
      </c>
      <c r="V4929">
        <v>146</v>
      </c>
      <c r="W4929">
        <v>4.4800000000000004</v>
      </c>
      <c r="X4929">
        <v>10</v>
      </c>
      <c r="Y4929">
        <v>0.5</v>
      </c>
      <c r="Z4929">
        <v>0.22</v>
      </c>
      <c r="AA4929">
        <v>10</v>
      </c>
      <c r="AB4929">
        <v>1.55</v>
      </c>
      <c r="AC4929">
        <v>610</v>
      </c>
      <c r="AD4929">
        <v>0.5</v>
      </c>
      <c r="AE4929">
        <v>1.84</v>
      </c>
      <c r="AF4929">
        <v>43</v>
      </c>
      <c r="AH4929">
        <v>20</v>
      </c>
      <c r="AI4929">
        <v>4</v>
      </c>
      <c r="AJ4929">
        <v>19</v>
      </c>
      <c r="AK4929">
        <v>38</v>
      </c>
      <c r="AL4929">
        <v>0.08</v>
      </c>
      <c r="AM4929">
        <v>5</v>
      </c>
      <c r="AN4929">
        <v>5</v>
      </c>
      <c r="AO4929">
        <v>109</v>
      </c>
      <c r="AP4929">
        <v>5</v>
      </c>
      <c r="AQ4929">
        <v>108</v>
      </c>
    </row>
    <row r="4930" spans="1:43" hidden="1" x14ac:dyDescent="0.25">
      <c r="A4930" t="s">
        <v>18451</v>
      </c>
      <c r="B4930" t="s">
        <v>18452</v>
      </c>
      <c r="C4930" s="1" t="str">
        <f t="shared" si="353"/>
        <v>21:0120</v>
      </c>
      <c r="D4930" s="1" t="str">
        <f t="shared" si="354"/>
        <v>21:0003</v>
      </c>
      <c r="E4930" t="s">
        <v>18453</v>
      </c>
      <c r="F4930" t="s">
        <v>18454</v>
      </c>
      <c r="H4930">
        <v>49.203887999999999</v>
      </c>
      <c r="I4930">
        <v>-56.093087500000003</v>
      </c>
      <c r="J4930" s="1" t="str">
        <f t="shared" si="356"/>
        <v>Till</v>
      </c>
      <c r="K4930" s="1" t="str">
        <f t="shared" si="355"/>
        <v>&lt;2 micron</v>
      </c>
      <c r="L4930">
        <v>0.1</v>
      </c>
      <c r="M4930">
        <v>9.2899999999999991</v>
      </c>
      <c r="N4930">
        <v>54</v>
      </c>
      <c r="O4930">
        <v>30</v>
      </c>
      <c r="P4930">
        <v>0.25</v>
      </c>
      <c r="Q4930">
        <v>1</v>
      </c>
      <c r="R4930">
        <v>0.23</v>
      </c>
      <c r="S4930">
        <v>0.25</v>
      </c>
      <c r="T4930">
        <v>23</v>
      </c>
      <c r="U4930">
        <v>59</v>
      </c>
      <c r="V4930">
        <v>49</v>
      </c>
      <c r="W4930">
        <v>3.79</v>
      </c>
      <c r="X4930">
        <v>10</v>
      </c>
      <c r="Y4930">
        <v>0.5</v>
      </c>
      <c r="Z4930">
        <v>0.06</v>
      </c>
      <c r="AA4930">
        <v>10</v>
      </c>
      <c r="AB4930">
        <v>0.42</v>
      </c>
      <c r="AC4930">
        <v>360</v>
      </c>
      <c r="AD4930">
        <v>0.5</v>
      </c>
      <c r="AE4930">
        <v>0.68</v>
      </c>
      <c r="AF4930">
        <v>31</v>
      </c>
      <c r="AH4930">
        <v>22</v>
      </c>
      <c r="AI4930">
        <v>1</v>
      </c>
      <c r="AJ4930">
        <v>16</v>
      </c>
      <c r="AK4930">
        <v>13</v>
      </c>
      <c r="AL4930">
        <v>0.22</v>
      </c>
      <c r="AM4930">
        <v>5</v>
      </c>
      <c r="AN4930">
        <v>5</v>
      </c>
      <c r="AO4930">
        <v>65</v>
      </c>
      <c r="AP4930">
        <v>5</v>
      </c>
      <c r="AQ4930">
        <v>64</v>
      </c>
    </row>
    <row r="4931" spans="1:43" hidden="1" x14ac:dyDescent="0.25">
      <c r="A4931" t="s">
        <v>18455</v>
      </c>
      <c r="B4931" t="s">
        <v>18456</v>
      </c>
      <c r="C4931" s="1" t="str">
        <f t="shared" si="353"/>
        <v>21:0120</v>
      </c>
      <c r="D4931" s="1" t="str">
        <f t="shared" si="354"/>
        <v>21:0003</v>
      </c>
      <c r="E4931" t="s">
        <v>18457</v>
      </c>
      <c r="F4931" t="s">
        <v>18458</v>
      </c>
      <c r="H4931">
        <v>49.132833499999997</v>
      </c>
      <c r="I4931">
        <v>-56.094522300000001</v>
      </c>
      <c r="J4931" s="1" t="str">
        <f t="shared" si="356"/>
        <v>Till</v>
      </c>
      <c r="K4931" s="1" t="str">
        <f t="shared" si="355"/>
        <v>&lt;2 micron</v>
      </c>
      <c r="L4931">
        <v>0.1</v>
      </c>
      <c r="M4931">
        <v>5.37</v>
      </c>
      <c r="N4931">
        <v>42</v>
      </c>
      <c r="O4931">
        <v>90</v>
      </c>
      <c r="P4931">
        <v>0.25</v>
      </c>
      <c r="Q4931">
        <v>2</v>
      </c>
      <c r="R4931">
        <v>0.65</v>
      </c>
      <c r="S4931">
        <v>0.25</v>
      </c>
      <c r="T4931">
        <v>15</v>
      </c>
      <c r="U4931">
        <v>40</v>
      </c>
      <c r="V4931">
        <v>61</v>
      </c>
      <c r="W4931">
        <v>3.84</v>
      </c>
      <c r="X4931">
        <v>20</v>
      </c>
      <c r="Y4931">
        <v>0.5</v>
      </c>
      <c r="Z4931">
        <v>0.3</v>
      </c>
      <c r="AA4931">
        <v>20</v>
      </c>
      <c r="AB4931">
        <v>1.04</v>
      </c>
      <c r="AC4931">
        <v>680</v>
      </c>
      <c r="AD4931">
        <v>0.5</v>
      </c>
      <c r="AE4931">
        <v>0.63</v>
      </c>
      <c r="AF4931">
        <v>34</v>
      </c>
      <c r="AH4931">
        <v>16</v>
      </c>
      <c r="AI4931">
        <v>1</v>
      </c>
      <c r="AJ4931">
        <v>17</v>
      </c>
      <c r="AK4931">
        <v>34</v>
      </c>
      <c r="AL4931">
        <v>0.09</v>
      </c>
      <c r="AM4931">
        <v>10</v>
      </c>
      <c r="AN4931">
        <v>5</v>
      </c>
      <c r="AO4931">
        <v>79</v>
      </c>
      <c r="AP4931">
        <v>10</v>
      </c>
      <c r="AQ4931">
        <v>96</v>
      </c>
    </row>
    <row r="4932" spans="1:43" hidden="1" x14ac:dyDescent="0.25">
      <c r="A4932" t="s">
        <v>18459</v>
      </c>
      <c r="B4932" t="s">
        <v>18460</v>
      </c>
      <c r="C4932" s="1" t="str">
        <f t="shared" si="353"/>
        <v>21:0120</v>
      </c>
      <c r="D4932" s="1" t="str">
        <f t="shared" si="354"/>
        <v>21:0003</v>
      </c>
      <c r="E4932" t="s">
        <v>18461</v>
      </c>
      <c r="F4932" t="s">
        <v>18462</v>
      </c>
      <c r="H4932">
        <v>49.114706699999999</v>
      </c>
      <c r="I4932">
        <v>-56.0774489</v>
      </c>
      <c r="J4932" s="1" t="str">
        <f t="shared" si="356"/>
        <v>Till</v>
      </c>
      <c r="K4932" s="1" t="str">
        <f t="shared" si="355"/>
        <v>&lt;2 micron</v>
      </c>
      <c r="L4932">
        <v>0.1</v>
      </c>
      <c r="M4932">
        <v>5.26</v>
      </c>
      <c r="N4932">
        <v>28</v>
      </c>
      <c r="O4932">
        <v>90</v>
      </c>
      <c r="P4932">
        <v>0.25</v>
      </c>
      <c r="Q4932">
        <v>1</v>
      </c>
      <c r="R4932">
        <v>0.65</v>
      </c>
      <c r="S4932">
        <v>0.25</v>
      </c>
      <c r="T4932">
        <v>24</v>
      </c>
      <c r="U4932">
        <v>48</v>
      </c>
      <c r="V4932">
        <v>104</v>
      </c>
      <c r="W4932">
        <v>4.12</v>
      </c>
      <c r="X4932">
        <v>10</v>
      </c>
      <c r="Y4932">
        <v>0.5</v>
      </c>
      <c r="Z4932">
        <v>0.2</v>
      </c>
      <c r="AA4932">
        <v>30</v>
      </c>
      <c r="AB4932">
        <v>1.25</v>
      </c>
      <c r="AC4932">
        <v>1095</v>
      </c>
      <c r="AD4932">
        <v>0.5</v>
      </c>
      <c r="AE4932">
        <v>0.28999999999999998</v>
      </c>
      <c r="AF4932">
        <v>40</v>
      </c>
      <c r="AH4932">
        <v>20</v>
      </c>
      <c r="AI4932">
        <v>1</v>
      </c>
      <c r="AJ4932">
        <v>15</v>
      </c>
      <c r="AK4932">
        <v>29</v>
      </c>
      <c r="AL4932">
        <v>0.2</v>
      </c>
      <c r="AM4932">
        <v>5</v>
      </c>
      <c r="AN4932">
        <v>5</v>
      </c>
      <c r="AO4932">
        <v>82</v>
      </c>
      <c r="AP4932">
        <v>10</v>
      </c>
      <c r="AQ4932">
        <v>110</v>
      </c>
    </row>
    <row r="4933" spans="1:43" hidden="1" x14ac:dyDescent="0.25">
      <c r="A4933" t="s">
        <v>18463</v>
      </c>
      <c r="B4933" t="s">
        <v>18464</v>
      </c>
      <c r="C4933" s="1" t="str">
        <f t="shared" si="353"/>
        <v>21:0120</v>
      </c>
      <c r="D4933" s="1" t="str">
        <f t="shared" si="354"/>
        <v>21:0003</v>
      </c>
      <c r="E4933" t="s">
        <v>18465</v>
      </c>
      <c r="F4933" t="s">
        <v>18466</v>
      </c>
      <c r="H4933">
        <v>49.111099099999997</v>
      </c>
      <c r="I4933">
        <v>-56.076282599999999</v>
      </c>
      <c r="J4933" s="1" t="str">
        <f t="shared" si="356"/>
        <v>Till</v>
      </c>
      <c r="K4933" s="1" t="str">
        <f t="shared" si="355"/>
        <v>&lt;2 micron</v>
      </c>
      <c r="L4933">
        <v>0.1</v>
      </c>
      <c r="M4933">
        <v>3.89</v>
      </c>
      <c r="N4933">
        <v>34</v>
      </c>
      <c r="O4933">
        <v>80</v>
      </c>
      <c r="P4933">
        <v>0.25</v>
      </c>
      <c r="Q4933">
        <v>1</v>
      </c>
      <c r="R4933">
        <v>0.64</v>
      </c>
      <c r="S4933">
        <v>0.25</v>
      </c>
      <c r="T4933">
        <v>22</v>
      </c>
      <c r="U4933">
        <v>38</v>
      </c>
      <c r="V4933">
        <v>103</v>
      </c>
      <c r="W4933">
        <v>3.96</v>
      </c>
      <c r="X4933">
        <v>10</v>
      </c>
      <c r="Y4933">
        <v>0.5</v>
      </c>
      <c r="Z4933">
        <v>0.17</v>
      </c>
      <c r="AA4933">
        <v>20</v>
      </c>
      <c r="AB4933">
        <v>1.21</v>
      </c>
      <c r="AC4933">
        <v>1125</v>
      </c>
      <c r="AD4933">
        <v>0.5</v>
      </c>
      <c r="AE4933">
        <v>0.28999999999999998</v>
      </c>
      <c r="AF4933">
        <v>39</v>
      </c>
      <c r="AH4933">
        <v>26</v>
      </c>
      <c r="AI4933">
        <v>1</v>
      </c>
      <c r="AJ4933">
        <v>13</v>
      </c>
      <c r="AK4933">
        <v>31</v>
      </c>
      <c r="AL4933">
        <v>0.16</v>
      </c>
      <c r="AM4933">
        <v>5</v>
      </c>
      <c r="AN4933">
        <v>5</v>
      </c>
      <c r="AO4933">
        <v>77</v>
      </c>
      <c r="AP4933">
        <v>10</v>
      </c>
      <c r="AQ4933">
        <v>134</v>
      </c>
    </row>
    <row r="4934" spans="1:43" hidden="1" x14ac:dyDescent="0.25">
      <c r="A4934" t="s">
        <v>18467</v>
      </c>
      <c r="B4934" t="s">
        <v>18468</v>
      </c>
      <c r="C4934" s="1" t="str">
        <f t="shared" si="353"/>
        <v>21:0120</v>
      </c>
      <c r="D4934" s="1" t="str">
        <f t="shared" si="354"/>
        <v>21:0003</v>
      </c>
      <c r="E4934" t="s">
        <v>18469</v>
      </c>
      <c r="F4934" t="s">
        <v>18470</v>
      </c>
      <c r="H4934">
        <v>49.027420300000003</v>
      </c>
      <c r="I4934">
        <v>-56.073865099999999</v>
      </c>
      <c r="J4934" s="1" t="str">
        <f t="shared" si="356"/>
        <v>Till</v>
      </c>
      <c r="K4934" s="1" t="str">
        <f t="shared" si="355"/>
        <v>&lt;2 micron</v>
      </c>
      <c r="L4934">
        <v>0.2</v>
      </c>
      <c r="M4934">
        <v>4.95</v>
      </c>
      <c r="N4934">
        <v>40</v>
      </c>
      <c r="O4934">
        <v>110</v>
      </c>
      <c r="P4934">
        <v>0.25</v>
      </c>
      <c r="Q4934">
        <v>1</v>
      </c>
      <c r="R4934">
        <v>0.45</v>
      </c>
      <c r="S4934">
        <v>0.25</v>
      </c>
      <c r="T4934">
        <v>28</v>
      </c>
      <c r="U4934">
        <v>47</v>
      </c>
      <c r="V4934">
        <v>110</v>
      </c>
      <c r="W4934">
        <v>4.5</v>
      </c>
      <c r="X4934">
        <v>10</v>
      </c>
      <c r="Y4934">
        <v>0.5</v>
      </c>
      <c r="Z4934">
        <v>0.24</v>
      </c>
      <c r="AA4934">
        <v>20</v>
      </c>
      <c r="AB4934">
        <v>1.22</v>
      </c>
      <c r="AC4934">
        <v>1055</v>
      </c>
      <c r="AD4934">
        <v>0.5</v>
      </c>
      <c r="AE4934">
        <v>0.28999999999999998</v>
      </c>
      <c r="AF4934">
        <v>60</v>
      </c>
      <c r="AH4934">
        <v>28</v>
      </c>
      <c r="AI4934">
        <v>2</v>
      </c>
      <c r="AJ4934">
        <v>17</v>
      </c>
      <c r="AK4934">
        <v>20</v>
      </c>
      <c r="AL4934">
        <v>0.2</v>
      </c>
      <c r="AM4934">
        <v>5</v>
      </c>
      <c r="AN4934">
        <v>5</v>
      </c>
      <c r="AO4934">
        <v>77</v>
      </c>
      <c r="AP4934">
        <v>10</v>
      </c>
      <c r="AQ4934">
        <v>160</v>
      </c>
    </row>
    <row r="4935" spans="1:43" hidden="1" x14ac:dyDescent="0.25">
      <c r="A4935" t="s">
        <v>18471</v>
      </c>
      <c r="B4935" t="s">
        <v>18472</v>
      </c>
      <c r="C4935" s="1" t="str">
        <f t="shared" si="353"/>
        <v>21:0120</v>
      </c>
      <c r="D4935" s="1" t="str">
        <f t="shared" si="354"/>
        <v>21:0003</v>
      </c>
      <c r="E4935" t="s">
        <v>18473</v>
      </c>
      <c r="F4935" t="s">
        <v>18474</v>
      </c>
      <c r="H4935">
        <v>49.090587300000003</v>
      </c>
      <c r="I4935">
        <v>-56.042968600000002</v>
      </c>
      <c r="J4935" s="1" t="str">
        <f t="shared" si="356"/>
        <v>Till</v>
      </c>
      <c r="K4935" s="1" t="str">
        <f t="shared" si="355"/>
        <v>&lt;2 micron</v>
      </c>
      <c r="L4935">
        <v>0.2</v>
      </c>
      <c r="M4935">
        <v>14</v>
      </c>
      <c r="N4935">
        <v>86</v>
      </c>
      <c r="O4935">
        <v>30</v>
      </c>
      <c r="P4935">
        <v>1</v>
      </c>
      <c r="Q4935">
        <v>1</v>
      </c>
      <c r="R4935">
        <v>0.11</v>
      </c>
      <c r="S4935">
        <v>0.25</v>
      </c>
      <c r="T4935">
        <v>27</v>
      </c>
      <c r="U4935">
        <v>83</v>
      </c>
      <c r="V4935">
        <v>58</v>
      </c>
      <c r="W4935">
        <v>3.69</v>
      </c>
      <c r="X4935">
        <v>10</v>
      </c>
      <c r="Y4935">
        <v>0.5</v>
      </c>
      <c r="Z4935">
        <v>0.04</v>
      </c>
      <c r="AA4935">
        <v>20</v>
      </c>
      <c r="AB4935">
        <v>0.32</v>
      </c>
      <c r="AC4935">
        <v>540</v>
      </c>
      <c r="AD4935">
        <v>0.5</v>
      </c>
      <c r="AE4935">
        <v>0.69</v>
      </c>
      <c r="AF4935">
        <v>27</v>
      </c>
      <c r="AH4935">
        <v>18</v>
      </c>
      <c r="AI4935">
        <v>8</v>
      </c>
      <c r="AJ4935">
        <v>19</v>
      </c>
      <c r="AK4935">
        <v>4</v>
      </c>
      <c r="AL4935">
        <v>0.24</v>
      </c>
      <c r="AM4935">
        <v>10</v>
      </c>
      <c r="AN4935">
        <v>5</v>
      </c>
      <c r="AO4935">
        <v>75</v>
      </c>
      <c r="AP4935">
        <v>5</v>
      </c>
      <c r="AQ4935">
        <v>26</v>
      </c>
    </row>
    <row r="4936" spans="1:43" hidden="1" x14ac:dyDescent="0.25">
      <c r="A4936" t="s">
        <v>18475</v>
      </c>
      <c r="B4936" t="s">
        <v>18476</v>
      </c>
      <c r="C4936" s="1" t="str">
        <f t="shared" si="353"/>
        <v>21:0120</v>
      </c>
      <c r="D4936" s="1" t="str">
        <f t="shared" si="354"/>
        <v>21:0003</v>
      </c>
      <c r="E4936" t="s">
        <v>18477</v>
      </c>
      <c r="F4936" t="s">
        <v>18478</v>
      </c>
      <c r="H4936">
        <v>49.064583900000002</v>
      </c>
      <c r="I4936">
        <v>-56.042236000000003</v>
      </c>
      <c r="J4936" s="1" t="str">
        <f t="shared" si="356"/>
        <v>Till</v>
      </c>
      <c r="K4936" s="1" t="str">
        <f t="shared" si="355"/>
        <v>&lt;2 micron</v>
      </c>
      <c r="L4936">
        <v>0.1</v>
      </c>
      <c r="M4936">
        <v>6.8</v>
      </c>
      <c r="N4936">
        <v>32</v>
      </c>
      <c r="O4936">
        <v>130</v>
      </c>
      <c r="P4936">
        <v>0.25</v>
      </c>
      <c r="Q4936">
        <v>1</v>
      </c>
      <c r="R4936">
        <v>0.46</v>
      </c>
      <c r="S4936">
        <v>0.25</v>
      </c>
      <c r="T4936">
        <v>28</v>
      </c>
      <c r="U4936">
        <v>65</v>
      </c>
      <c r="V4936">
        <v>87</v>
      </c>
      <c r="W4936">
        <v>4.68</v>
      </c>
      <c r="X4936">
        <v>10</v>
      </c>
      <c r="Y4936">
        <v>0.5</v>
      </c>
      <c r="Z4936">
        <v>0.3</v>
      </c>
      <c r="AA4936">
        <v>20</v>
      </c>
      <c r="AB4936">
        <v>1.26</v>
      </c>
      <c r="AC4936">
        <v>915</v>
      </c>
      <c r="AD4936">
        <v>0.5</v>
      </c>
      <c r="AE4936">
        <v>0.8</v>
      </c>
      <c r="AF4936">
        <v>53</v>
      </c>
      <c r="AH4936">
        <v>22</v>
      </c>
      <c r="AI4936">
        <v>1</v>
      </c>
      <c r="AJ4936">
        <v>18</v>
      </c>
      <c r="AK4936">
        <v>23</v>
      </c>
      <c r="AL4936">
        <v>0.12</v>
      </c>
      <c r="AM4936">
        <v>5</v>
      </c>
      <c r="AN4936">
        <v>5</v>
      </c>
      <c r="AO4936">
        <v>97</v>
      </c>
      <c r="AP4936">
        <v>5</v>
      </c>
      <c r="AQ4936">
        <v>88</v>
      </c>
    </row>
    <row r="4937" spans="1:43" hidden="1" x14ac:dyDescent="0.25">
      <c r="A4937" t="s">
        <v>18479</v>
      </c>
      <c r="B4937" t="s">
        <v>18480</v>
      </c>
      <c r="C4937" s="1" t="str">
        <f t="shared" si="353"/>
        <v>21:0120</v>
      </c>
      <c r="D4937" s="1" t="str">
        <f t="shared" si="354"/>
        <v>21:0003</v>
      </c>
      <c r="E4937" t="s">
        <v>18481</v>
      </c>
      <c r="F4937" t="s">
        <v>18482</v>
      </c>
      <c r="H4937">
        <v>49.082239999999999</v>
      </c>
      <c r="I4937">
        <v>-56.067231800000002</v>
      </c>
      <c r="J4937" s="1" t="str">
        <f t="shared" si="356"/>
        <v>Till</v>
      </c>
      <c r="K4937" s="1" t="str">
        <f t="shared" si="355"/>
        <v>&lt;2 micron</v>
      </c>
      <c r="L4937">
        <v>0.1</v>
      </c>
      <c r="M4937">
        <v>7.6</v>
      </c>
      <c r="N4937">
        <v>16</v>
      </c>
      <c r="O4937">
        <v>100</v>
      </c>
      <c r="P4937">
        <v>0.25</v>
      </c>
      <c r="Q4937">
        <v>1</v>
      </c>
      <c r="R4937">
        <v>0.54</v>
      </c>
      <c r="S4937">
        <v>0.25</v>
      </c>
      <c r="T4937">
        <v>26</v>
      </c>
      <c r="U4937">
        <v>71</v>
      </c>
      <c r="V4937">
        <v>114</v>
      </c>
      <c r="W4937">
        <v>4.07</v>
      </c>
      <c r="X4937">
        <v>10</v>
      </c>
      <c r="Y4937">
        <v>0.5</v>
      </c>
      <c r="Z4937">
        <v>0.19</v>
      </c>
      <c r="AA4937">
        <v>20</v>
      </c>
      <c r="AB4937">
        <v>0.96</v>
      </c>
      <c r="AC4937">
        <v>815</v>
      </c>
      <c r="AD4937">
        <v>0.5</v>
      </c>
      <c r="AE4937">
        <v>1.51</v>
      </c>
      <c r="AF4937">
        <v>44</v>
      </c>
      <c r="AH4937">
        <v>26</v>
      </c>
      <c r="AI4937">
        <v>1</v>
      </c>
      <c r="AJ4937">
        <v>19</v>
      </c>
      <c r="AK4937">
        <v>31</v>
      </c>
      <c r="AL4937">
        <v>0.08</v>
      </c>
      <c r="AM4937">
        <v>5</v>
      </c>
      <c r="AN4937">
        <v>5</v>
      </c>
      <c r="AO4937">
        <v>99</v>
      </c>
      <c r="AP4937">
        <v>5</v>
      </c>
      <c r="AQ4937">
        <v>84</v>
      </c>
    </row>
    <row r="4938" spans="1:43" hidden="1" x14ac:dyDescent="0.25">
      <c r="A4938" t="s">
        <v>18483</v>
      </c>
      <c r="B4938" t="s">
        <v>18484</v>
      </c>
      <c r="C4938" s="1" t="str">
        <f t="shared" si="353"/>
        <v>21:0120</v>
      </c>
      <c r="D4938" s="1" t="str">
        <f t="shared" si="354"/>
        <v>21:0003</v>
      </c>
      <c r="E4938" t="s">
        <v>18485</v>
      </c>
      <c r="F4938" t="s">
        <v>18486</v>
      </c>
      <c r="H4938">
        <v>49.092871000000002</v>
      </c>
      <c r="I4938">
        <v>-56.058129100000002</v>
      </c>
      <c r="J4938" s="1" t="str">
        <f t="shared" si="356"/>
        <v>Till</v>
      </c>
      <c r="K4938" s="1" t="str">
        <f t="shared" si="355"/>
        <v>&lt;2 micron</v>
      </c>
      <c r="L4938">
        <v>0.1</v>
      </c>
      <c r="M4938">
        <v>6.45</v>
      </c>
      <c r="N4938">
        <v>12</v>
      </c>
      <c r="O4938">
        <v>120</v>
      </c>
      <c r="P4938">
        <v>0.25</v>
      </c>
      <c r="Q4938">
        <v>1</v>
      </c>
      <c r="R4938">
        <v>0.79</v>
      </c>
      <c r="S4938">
        <v>0.25</v>
      </c>
      <c r="T4938">
        <v>21</v>
      </c>
      <c r="U4938">
        <v>67</v>
      </c>
      <c r="V4938">
        <v>135</v>
      </c>
      <c r="W4938">
        <v>4.2699999999999996</v>
      </c>
      <c r="X4938">
        <v>10</v>
      </c>
      <c r="Y4938">
        <v>0.5</v>
      </c>
      <c r="Z4938">
        <v>0.28000000000000003</v>
      </c>
      <c r="AA4938">
        <v>20</v>
      </c>
      <c r="AB4938">
        <v>1.39</v>
      </c>
      <c r="AC4938">
        <v>920</v>
      </c>
      <c r="AD4938">
        <v>0.5</v>
      </c>
      <c r="AE4938">
        <v>0.38</v>
      </c>
      <c r="AF4938">
        <v>47</v>
      </c>
      <c r="AH4938">
        <v>22</v>
      </c>
      <c r="AI4938">
        <v>1</v>
      </c>
      <c r="AJ4938">
        <v>18</v>
      </c>
      <c r="AK4938">
        <v>31</v>
      </c>
      <c r="AL4938">
        <v>0.24</v>
      </c>
      <c r="AM4938">
        <v>5</v>
      </c>
      <c r="AN4938">
        <v>5</v>
      </c>
      <c r="AO4938">
        <v>88</v>
      </c>
      <c r="AP4938">
        <v>10</v>
      </c>
      <c r="AQ4938">
        <v>114</v>
      </c>
    </row>
    <row r="4939" spans="1:43" hidden="1" x14ac:dyDescent="0.25">
      <c r="A4939" t="s">
        <v>18487</v>
      </c>
      <c r="B4939" t="s">
        <v>18488</v>
      </c>
      <c r="C4939" s="1" t="str">
        <f t="shared" si="353"/>
        <v>21:0120</v>
      </c>
      <c r="D4939" s="1" t="str">
        <f t="shared" si="354"/>
        <v>21:0003</v>
      </c>
      <c r="E4939" t="s">
        <v>18489</v>
      </c>
      <c r="F4939" t="s">
        <v>18490</v>
      </c>
      <c r="H4939">
        <v>49.082009800000002</v>
      </c>
      <c r="I4939">
        <v>-56.039161999999997</v>
      </c>
      <c r="J4939" s="1" t="str">
        <f t="shared" si="356"/>
        <v>Till</v>
      </c>
      <c r="K4939" s="1" t="str">
        <f t="shared" si="355"/>
        <v>&lt;2 micron</v>
      </c>
      <c r="L4939">
        <v>0.2</v>
      </c>
      <c r="M4939">
        <v>11.3</v>
      </c>
      <c r="N4939">
        <v>54</v>
      </c>
      <c r="O4939">
        <v>30</v>
      </c>
      <c r="P4939">
        <v>0.5</v>
      </c>
      <c r="Q4939">
        <v>1</v>
      </c>
      <c r="R4939">
        <v>0.14000000000000001</v>
      </c>
      <c r="S4939">
        <v>0.25</v>
      </c>
      <c r="T4939">
        <v>36</v>
      </c>
      <c r="U4939">
        <v>72</v>
      </c>
      <c r="V4939">
        <v>51</v>
      </c>
      <c r="W4939">
        <v>2.92</v>
      </c>
      <c r="X4939">
        <v>10</v>
      </c>
      <c r="Y4939">
        <v>0.5</v>
      </c>
      <c r="Z4939">
        <v>0.06</v>
      </c>
      <c r="AA4939">
        <v>20</v>
      </c>
      <c r="AB4939">
        <v>0.31</v>
      </c>
      <c r="AC4939">
        <v>695</v>
      </c>
      <c r="AD4939">
        <v>2</v>
      </c>
      <c r="AE4939">
        <v>1.58</v>
      </c>
      <c r="AF4939">
        <v>25</v>
      </c>
      <c r="AH4939">
        <v>34</v>
      </c>
      <c r="AI4939">
        <v>4</v>
      </c>
      <c r="AJ4939">
        <v>18</v>
      </c>
      <c r="AK4939">
        <v>6</v>
      </c>
      <c r="AL4939">
        <v>0.17</v>
      </c>
      <c r="AM4939">
        <v>5</v>
      </c>
      <c r="AN4939">
        <v>5</v>
      </c>
      <c r="AO4939">
        <v>63</v>
      </c>
      <c r="AP4939">
        <v>5</v>
      </c>
      <c r="AQ4939">
        <v>36</v>
      </c>
    </row>
    <row r="4940" spans="1:43" hidden="1" x14ac:dyDescent="0.25">
      <c r="A4940" t="s">
        <v>18491</v>
      </c>
      <c r="B4940" t="s">
        <v>18492</v>
      </c>
      <c r="C4940" s="1" t="str">
        <f t="shared" si="353"/>
        <v>21:0120</v>
      </c>
      <c r="D4940" s="1" t="str">
        <f t="shared" si="354"/>
        <v>21:0003</v>
      </c>
      <c r="E4940" t="s">
        <v>18493</v>
      </c>
      <c r="F4940" t="s">
        <v>18494</v>
      </c>
      <c r="H4940">
        <v>49.061715800000002</v>
      </c>
      <c r="I4940">
        <v>-56.032708700000001</v>
      </c>
      <c r="J4940" s="1" t="str">
        <f t="shared" si="356"/>
        <v>Till</v>
      </c>
      <c r="K4940" s="1" t="str">
        <f t="shared" si="355"/>
        <v>&lt;2 micron</v>
      </c>
      <c r="L4940">
        <v>0.1</v>
      </c>
      <c r="M4940">
        <v>5.74</v>
      </c>
      <c r="N4940">
        <v>12</v>
      </c>
      <c r="O4940">
        <v>300</v>
      </c>
      <c r="P4940">
        <v>0.25</v>
      </c>
      <c r="Q4940">
        <v>1</v>
      </c>
      <c r="R4940">
        <v>0.64</v>
      </c>
      <c r="S4940">
        <v>0.25</v>
      </c>
      <c r="T4940">
        <v>19</v>
      </c>
      <c r="U4940">
        <v>65</v>
      </c>
      <c r="V4940">
        <v>110</v>
      </c>
      <c r="W4940">
        <v>5.05</v>
      </c>
      <c r="X4940">
        <v>10</v>
      </c>
      <c r="Y4940">
        <v>0.5</v>
      </c>
      <c r="Z4940">
        <v>0.34</v>
      </c>
      <c r="AA4940">
        <v>20</v>
      </c>
      <c r="AB4940">
        <v>1.35</v>
      </c>
      <c r="AC4940">
        <v>920</v>
      </c>
      <c r="AD4940">
        <v>0.5</v>
      </c>
      <c r="AE4940">
        <v>0.24</v>
      </c>
      <c r="AF4940">
        <v>72</v>
      </c>
      <c r="AH4940">
        <v>28</v>
      </c>
      <c r="AI4940">
        <v>1</v>
      </c>
      <c r="AJ4940">
        <v>22</v>
      </c>
      <c r="AK4940">
        <v>55</v>
      </c>
      <c r="AL4940">
        <v>0.26</v>
      </c>
      <c r="AM4940">
        <v>5</v>
      </c>
      <c r="AN4940">
        <v>5</v>
      </c>
      <c r="AO4940">
        <v>101</v>
      </c>
      <c r="AP4940">
        <v>10</v>
      </c>
      <c r="AQ4940">
        <v>134</v>
      </c>
    </row>
    <row r="4941" spans="1:43" hidden="1" x14ac:dyDescent="0.25">
      <c r="A4941" t="s">
        <v>18495</v>
      </c>
      <c r="B4941" t="s">
        <v>18496</v>
      </c>
      <c r="C4941" s="1" t="str">
        <f t="shared" si="353"/>
        <v>21:0120</v>
      </c>
      <c r="D4941" s="1" t="str">
        <f t="shared" si="354"/>
        <v>21:0003</v>
      </c>
      <c r="E4941" t="s">
        <v>18497</v>
      </c>
      <c r="F4941" t="s">
        <v>18498</v>
      </c>
      <c r="H4941">
        <v>49.079374000000001</v>
      </c>
      <c r="I4941">
        <v>-56.057699700000001</v>
      </c>
      <c r="J4941" s="1" t="str">
        <f t="shared" si="356"/>
        <v>Till</v>
      </c>
      <c r="K4941" s="1" t="str">
        <f t="shared" si="355"/>
        <v>&lt;2 micron</v>
      </c>
      <c r="L4941">
        <v>0.1</v>
      </c>
      <c r="M4941">
        <v>6.92</v>
      </c>
      <c r="N4941">
        <v>36</v>
      </c>
      <c r="O4941">
        <v>110</v>
      </c>
      <c r="P4941">
        <v>0.25</v>
      </c>
      <c r="Q4941">
        <v>1</v>
      </c>
      <c r="R4941">
        <v>0.55000000000000004</v>
      </c>
      <c r="S4941">
        <v>0.25</v>
      </c>
      <c r="T4941">
        <v>33</v>
      </c>
      <c r="U4941">
        <v>71</v>
      </c>
      <c r="V4941">
        <v>166</v>
      </c>
      <c r="W4941">
        <v>4.47</v>
      </c>
      <c r="X4941">
        <v>10</v>
      </c>
      <c r="Y4941">
        <v>0.5</v>
      </c>
      <c r="Z4941">
        <v>0.22</v>
      </c>
      <c r="AA4941">
        <v>20</v>
      </c>
      <c r="AB4941">
        <v>1.31</v>
      </c>
      <c r="AC4941">
        <v>895</v>
      </c>
      <c r="AD4941">
        <v>0.5</v>
      </c>
      <c r="AE4941">
        <v>0.5</v>
      </c>
      <c r="AF4941">
        <v>64</v>
      </c>
      <c r="AH4941">
        <v>26</v>
      </c>
      <c r="AI4941">
        <v>1</v>
      </c>
      <c r="AJ4941">
        <v>21</v>
      </c>
      <c r="AK4941">
        <v>22</v>
      </c>
      <c r="AL4941">
        <v>0.23</v>
      </c>
      <c r="AM4941">
        <v>5</v>
      </c>
      <c r="AN4941">
        <v>5</v>
      </c>
      <c r="AO4941">
        <v>90</v>
      </c>
      <c r="AP4941">
        <v>10</v>
      </c>
      <c r="AQ4941">
        <v>154</v>
      </c>
    </row>
    <row r="4942" spans="1:43" hidden="1" x14ac:dyDescent="0.25">
      <c r="A4942" t="s">
        <v>18499</v>
      </c>
      <c r="B4942" t="s">
        <v>18500</v>
      </c>
      <c r="C4942" s="1" t="str">
        <f t="shared" si="353"/>
        <v>21:0120</v>
      </c>
      <c r="D4942" s="1" t="str">
        <f t="shared" si="354"/>
        <v>21:0003</v>
      </c>
      <c r="E4942" t="s">
        <v>18501</v>
      </c>
      <c r="F4942" t="s">
        <v>18502</v>
      </c>
      <c r="H4942">
        <v>49.093710899999998</v>
      </c>
      <c r="I4942">
        <v>-56.0292107</v>
      </c>
      <c r="J4942" s="1" t="str">
        <f t="shared" si="356"/>
        <v>Till</v>
      </c>
      <c r="K4942" s="1" t="str">
        <f t="shared" si="355"/>
        <v>&lt;2 micron</v>
      </c>
      <c r="L4942">
        <v>0.2</v>
      </c>
      <c r="M4942">
        <v>5.63</v>
      </c>
      <c r="N4942">
        <v>20</v>
      </c>
      <c r="O4942">
        <v>110</v>
      </c>
      <c r="P4942">
        <v>0.25</v>
      </c>
      <c r="Q4942">
        <v>1</v>
      </c>
      <c r="R4942">
        <v>0.49</v>
      </c>
      <c r="S4942">
        <v>0.25</v>
      </c>
      <c r="T4942">
        <v>23</v>
      </c>
      <c r="U4942">
        <v>59</v>
      </c>
      <c r="V4942">
        <v>85</v>
      </c>
      <c r="W4942">
        <v>3.82</v>
      </c>
      <c r="X4942">
        <v>5</v>
      </c>
      <c r="Y4942">
        <v>0.5</v>
      </c>
      <c r="Z4942">
        <v>0.18</v>
      </c>
      <c r="AA4942">
        <v>20</v>
      </c>
      <c r="AB4942">
        <v>1.1599999999999999</v>
      </c>
      <c r="AC4942">
        <v>610</v>
      </c>
      <c r="AD4942">
        <v>0.5</v>
      </c>
      <c r="AE4942">
        <v>0.51</v>
      </c>
      <c r="AF4942">
        <v>43</v>
      </c>
      <c r="AH4942">
        <v>22</v>
      </c>
      <c r="AI4942">
        <v>1</v>
      </c>
      <c r="AJ4942">
        <v>15</v>
      </c>
      <c r="AK4942">
        <v>22</v>
      </c>
      <c r="AL4942">
        <v>0.21</v>
      </c>
      <c r="AM4942">
        <v>5</v>
      </c>
      <c r="AN4942">
        <v>5</v>
      </c>
      <c r="AO4942">
        <v>81</v>
      </c>
      <c r="AP4942">
        <v>5</v>
      </c>
      <c r="AQ4942">
        <v>96</v>
      </c>
    </row>
    <row r="4943" spans="1:43" hidden="1" x14ac:dyDescent="0.25">
      <c r="A4943" t="s">
        <v>18503</v>
      </c>
      <c r="B4943" t="s">
        <v>18504</v>
      </c>
      <c r="C4943" s="1" t="str">
        <f t="shared" si="353"/>
        <v>21:0120</v>
      </c>
      <c r="D4943" s="1" t="str">
        <f t="shared" si="354"/>
        <v>21:0003</v>
      </c>
      <c r="E4943" t="s">
        <v>18505</v>
      </c>
      <c r="F4943" t="s">
        <v>18506</v>
      </c>
      <c r="H4943">
        <v>49.080323300000003</v>
      </c>
      <c r="I4943">
        <v>-55.999481400000001</v>
      </c>
      <c r="J4943" s="1" t="str">
        <f t="shared" si="356"/>
        <v>Till</v>
      </c>
      <c r="K4943" s="1" t="str">
        <f t="shared" si="355"/>
        <v>&lt;2 micron</v>
      </c>
      <c r="L4943">
        <v>0.1</v>
      </c>
      <c r="M4943">
        <v>4.3</v>
      </c>
      <c r="N4943">
        <v>82</v>
      </c>
      <c r="O4943">
        <v>110</v>
      </c>
      <c r="P4943">
        <v>0.25</v>
      </c>
      <c r="Q4943">
        <v>1</v>
      </c>
      <c r="R4943">
        <v>0.45</v>
      </c>
      <c r="S4943">
        <v>0.25</v>
      </c>
      <c r="T4943">
        <v>55</v>
      </c>
      <c r="U4943">
        <v>43</v>
      </c>
      <c r="V4943">
        <v>164</v>
      </c>
      <c r="W4943">
        <v>5.66</v>
      </c>
      <c r="X4943">
        <v>10</v>
      </c>
      <c r="Y4943">
        <v>0.5</v>
      </c>
      <c r="Z4943">
        <v>0.17</v>
      </c>
      <c r="AA4943">
        <v>30</v>
      </c>
      <c r="AB4943">
        <v>1.08</v>
      </c>
      <c r="AC4943">
        <v>1290</v>
      </c>
      <c r="AD4943">
        <v>1</v>
      </c>
      <c r="AE4943">
        <v>0.24</v>
      </c>
      <c r="AF4943">
        <v>87</v>
      </c>
      <c r="AH4943">
        <v>40</v>
      </c>
      <c r="AI4943">
        <v>1</v>
      </c>
      <c r="AJ4943">
        <v>17</v>
      </c>
      <c r="AK4943">
        <v>20</v>
      </c>
      <c r="AL4943">
        <v>0.18</v>
      </c>
      <c r="AM4943">
        <v>5</v>
      </c>
      <c r="AN4943">
        <v>5</v>
      </c>
      <c r="AO4943">
        <v>78</v>
      </c>
      <c r="AP4943">
        <v>10</v>
      </c>
      <c r="AQ4943">
        <v>194</v>
      </c>
    </row>
    <row r="4944" spans="1:43" hidden="1" x14ac:dyDescent="0.25">
      <c r="A4944" t="s">
        <v>18507</v>
      </c>
      <c r="B4944" t="s">
        <v>18508</v>
      </c>
      <c r="C4944" s="1" t="str">
        <f t="shared" si="353"/>
        <v>21:0120</v>
      </c>
      <c r="D4944" s="1" t="str">
        <f t="shared" si="354"/>
        <v>21:0003</v>
      </c>
      <c r="E4944" t="s">
        <v>18509</v>
      </c>
      <c r="F4944" t="s">
        <v>18510</v>
      </c>
      <c r="H4944">
        <v>49.090737500000003</v>
      </c>
      <c r="I4944">
        <v>-56.007490300000001</v>
      </c>
      <c r="J4944" s="1" t="str">
        <f t="shared" si="356"/>
        <v>Till</v>
      </c>
      <c r="K4944" s="1" t="str">
        <f t="shared" si="355"/>
        <v>&lt;2 micron</v>
      </c>
      <c r="L4944">
        <v>0.1</v>
      </c>
      <c r="M4944">
        <v>7.79</v>
      </c>
      <c r="N4944">
        <v>960</v>
      </c>
      <c r="O4944">
        <v>80</v>
      </c>
      <c r="P4944">
        <v>0.25</v>
      </c>
      <c r="Q4944">
        <v>1</v>
      </c>
      <c r="R4944">
        <v>0.09</v>
      </c>
      <c r="S4944">
        <v>0.25</v>
      </c>
      <c r="T4944">
        <v>27</v>
      </c>
      <c r="U4944">
        <v>64</v>
      </c>
      <c r="V4944">
        <v>87</v>
      </c>
      <c r="W4944">
        <v>6.58</v>
      </c>
      <c r="X4944">
        <v>10</v>
      </c>
      <c r="Y4944">
        <v>0.5</v>
      </c>
      <c r="Z4944">
        <v>0.1</v>
      </c>
      <c r="AA4944">
        <v>10</v>
      </c>
      <c r="AB4944">
        <v>0.68</v>
      </c>
      <c r="AC4944">
        <v>1370</v>
      </c>
      <c r="AD4944">
        <v>2</v>
      </c>
      <c r="AE4944">
        <v>0.92</v>
      </c>
      <c r="AF4944">
        <v>49</v>
      </c>
      <c r="AH4944">
        <v>46</v>
      </c>
      <c r="AI4944">
        <v>1</v>
      </c>
      <c r="AJ4944">
        <v>25</v>
      </c>
      <c r="AK4944">
        <v>6</v>
      </c>
      <c r="AL4944">
        <v>0.17</v>
      </c>
      <c r="AM4944">
        <v>5</v>
      </c>
      <c r="AN4944">
        <v>5</v>
      </c>
      <c r="AO4944">
        <v>84</v>
      </c>
      <c r="AP4944">
        <v>10</v>
      </c>
      <c r="AQ4944">
        <v>144</v>
      </c>
    </row>
    <row r="4945" spans="1:43" hidden="1" x14ac:dyDescent="0.25">
      <c r="A4945" t="s">
        <v>18511</v>
      </c>
      <c r="B4945" t="s">
        <v>18512</v>
      </c>
      <c r="C4945" s="1" t="str">
        <f t="shared" si="353"/>
        <v>21:0120</v>
      </c>
      <c r="D4945" s="1" t="str">
        <f t="shared" si="354"/>
        <v>21:0003</v>
      </c>
      <c r="E4945" t="s">
        <v>18513</v>
      </c>
      <c r="F4945" t="s">
        <v>18514</v>
      </c>
      <c r="H4945">
        <v>49.102872699999999</v>
      </c>
      <c r="I4945">
        <v>-56.0491715</v>
      </c>
      <c r="J4945" s="1" t="str">
        <f t="shared" si="356"/>
        <v>Till</v>
      </c>
      <c r="K4945" s="1" t="str">
        <f t="shared" si="355"/>
        <v>&lt;2 micron</v>
      </c>
      <c r="L4945">
        <v>0.2</v>
      </c>
      <c r="M4945">
        <v>8.2899999999999991</v>
      </c>
      <c r="N4945">
        <v>20</v>
      </c>
      <c r="O4945">
        <v>100</v>
      </c>
      <c r="P4945">
        <v>0.25</v>
      </c>
      <c r="Q4945">
        <v>1</v>
      </c>
      <c r="R4945">
        <v>0.48</v>
      </c>
      <c r="S4945">
        <v>0.25</v>
      </c>
      <c r="T4945">
        <v>33</v>
      </c>
      <c r="U4945">
        <v>72</v>
      </c>
      <c r="V4945">
        <v>128</v>
      </c>
      <c r="W4945">
        <v>3.79</v>
      </c>
      <c r="X4945">
        <v>10</v>
      </c>
      <c r="Y4945">
        <v>0.5</v>
      </c>
      <c r="Z4945">
        <v>0.21</v>
      </c>
      <c r="AA4945">
        <v>20</v>
      </c>
      <c r="AB4945">
        <v>1.03</v>
      </c>
      <c r="AC4945">
        <v>1095</v>
      </c>
      <c r="AD4945">
        <v>0.5</v>
      </c>
      <c r="AE4945">
        <v>1.28</v>
      </c>
      <c r="AF4945">
        <v>48</v>
      </c>
      <c r="AH4945">
        <v>32</v>
      </c>
      <c r="AI4945">
        <v>1</v>
      </c>
      <c r="AJ4945">
        <v>20</v>
      </c>
      <c r="AK4945">
        <v>20</v>
      </c>
      <c r="AL4945">
        <v>0.17</v>
      </c>
      <c r="AM4945">
        <v>5</v>
      </c>
      <c r="AN4945">
        <v>5</v>
      </c>
      <c r="AO4945">
        <v>88</v>
      </c>
      <c r="AP4945">
        <v>5</v>
      </c>
      <c r="AQ4945">
        <v>104</v>
      </c>
    </row>
    <row r="4946" spans="1:43" hidden="1" x14ac:dyDescent="0.25">
      <c r="A4946" t="s">
        <v>18515</v>
      </c>
      <c r="B4946" t="s">
        <v>18516</v>
      </c>
      <c r="C4946" s="1" t="str">
        <f t="shared" si="353"/>
        <v>21:0120</v>
      </c>
      <c r="D4946" s="1" t="str">
        <f t="shared" si="354"/>
        <v>21:0003</v>
      </c>
      <c r="E4946" t="s">
        <v>18517</v>
      </c>
      <c r="F4946" t="s">
        <v>18518</v>
      </c>
      <c r="H4946">
        <v>49.116312499999999</v>
      </c>
      <c r="I4946">
        <v>-56.053573999999998</v>
      </c>
      <c r="J4946" s="1" t="str">
        <f t="shared" si="356"/>
        <v>Till</v>
      </c>
      <c r="K4946" s="1" t="str">
        <f t="shared" si="355"/>
        <v>&lt;2 micron</v>
      </c>
      <c r="L4946">
        <v>0.2</v>
      </c>
      <c r="M4946">
        <v>5.86</v>
      </c>
      <c r="N4946">
        <v>20</v>
      </c>
      <c r="O4946">
        <v>100</v>
      </c>
      <c r="P4946">
        <v>0.25</v>
      </c>
      <c r="Q4946">
        <v>1</v>
      </c>
      <c r="R4946">
        <v>0.79</v>
      </c>
      <c r="S4946">
        <v>0.25</v>
      </c>
      <c r="T4946">
        <v>23</v>
      </c>
      <c r="U4946">
        <v>62</v>
      </c>
      <c r="V4946">
        <v>89</v>
      </c>
      <c r="W4946">
        <v>3.82</v>
      </c>
      <c r="X4946">
        <v>10</v>
      </c>
      <c r="Y4946">
        <v>0.5</v>
      </c>
      <c r="Z4946">
        <v>0.36</v>
      </c>
      <c r="AA4946">
        <v>20</v>
      </c>
      <c r="AB4946">
        <v>1.39</v>
      </c>
      <c r="AC4946">
        <v>825</v>
      </c>
      <c r="AD4946">
        <v>0.5</v>
      </c>
      <c r="AE4946">
        <v>0.5</v>
      </c>
      <c r="AF4946">
        <v>48</v>
      </c>
      <c r="AH4946">
        <v>8</v>
      </c>
      <c r="AI4946">
        <v>1</v>
      </c>
      <c r="AJ4946">
        <v>14</v>
      </c>
      <c r="AK4946">
        <v>25</v>
      </c>
      <c r="AL4946">
        <v>0.25</v>
      </c>
      <c r="AM4946">
        <v>5</v>
      </c>
      <c r="AN4946">
        <v>5</v>
      </c>
      <c r="AO4946">
        <v>84</v>
      </c>
      <c r="AP4946">
        <v>5</v>
      </c>
      <c r="AQ4946">
        <v>82</v>
      </c>
    </row>
    <row r="4947" spans="1:43" hidden="1" x14ac:dyDescent="0.25">
      <c r="A4947" t="s">
        <v>18519</v>
      </c>
      <c r="B4947" t="s">
        <v>18520</v>
      </c>
      <c r="C4947" s="1" t="str">
        <f t="shared" si="353"/>
        <v>21:0120</v>
      </c>
      <c r="D4947" s="1" t="str">
        <f t="shared" si="354"/>
        <v>21:0003</v>
      </c>
      <c r="E4947" t="s">
        <v>18521</v>
      </c>
      <c r="F4947" t="s">
        <v>18522</v>
      </c>
      <c r="H4947">
        <v>49.1198719</v>
      </c>
      <c r="I4947">
        <v>-56.048846599999997</v>
      </c>
      <c r="J4947" s="1" t="str">
        <f t="shared" si="356"/>
        <v>Till</v>
      </c>
      <c r="K4947" s="1" t="str">
        <f t="shared" si="355"/>
        <v>&lt;2 micron</v>
      </c>
      <c r="L4947">
        <v>0.2</v>
      </c>
      <c r="M4947">
        <v>5.15</v>
      </c>
      <c r="N4947">
        <v>22</v>
      </c>
      <c r="O4947">
        <v>140</v>
      </c>
      <c r="P4947">
        <v>0.25</v>
      </c>
      <c r="Q4947">
        <v>1</v>
      </c>
      <c r="R4947">
        <v>0.79</v>
      </c>
      <c r="S4947">
        <v>0.25</v>
      </c>
      <c r="T4947">
        <v>15</v>
      </c>
      <c r="U4947">
        <v>53</v>
      </c>
      <c r="V4947">
        <v>81</v>
      </c>
      <c r="W4947">
        <v>3.62</v>
      </c>
      <c r="X4947">
        <v>10</v>
      </c>
      <c r="Y4947">
        <v>0.5</v>
      </c>
      <c r="Z4947">
        <v>0.33</v>
      </c>
      <c r="AA4947">
        <v>20</v>
      </c>
      <c r="AB4947">
        <v>1.32</v>
      </c>
      <c r="AC4947">
        <v>590</v>
      </c>
      <c r="AD4947">
        <v>0.5</v>
      </c>
      <c r="AE4947">
        <v>0.44</v>
      </c>
      <c r="AF4947">
        <v>40</v>
      </c>
      <c r="AH4947">
        <v>8</v>
      </c>
      <c r="AI4947">
        <v>2</v>
      </c>
      <c r="AJ4947">
        <v>13</v>
      </c>
      <c r="AK4947">
        <v>24</v>
      </c>
      <c r="AL4947">
        <v>0.16</v>
      </c>
      <c r="AM4947">
        <v>5</v>
      </c>
      <c r="AN4947">
        <v>5</v>
      </c>
      <c r="AO4947">
        <v>81</v>
      </c>
      <c r="AP4947">
        <v>5</v>
      </c>
      <c r="AQ4947">
        <v>88</v>
      </c>
    </row>
    <row r="4948" spans="1:43" hidden="1" x14ac:dyDescent="0.25">
      <c r="A4948" t="s">
        <v>18523</v>
      </c>
      <c r="B4948" t="s">
        <v>18524</v>
      </c>
      <c r="C4948" s="1" t="str">
        <f t="shared" si="353"/>
        <v>21:0120</v>
      </c>
      <c r="D4948" s="1" t="str">
        <f t="shared" si="354"/>
        <v>21:0003</v>
      </c>
      <c r="E4948" t="s">
        <v>18525</v>
      </c>
      <c r="F4948" t="s">
        <v>18526</v>
      </c>
      <c r="H4948">
        <v>49.125666000000002</v>
      </c>
      <c r="I4948">
        <v>-56.042430699999997</v>
      </c>
      <c r="J4948" s="1" t="str">
        <f t="shared" si="356"/>
        <v>Till</v>
      </c>
      <c r="K4948" s="1" t="str">
        <f t="shared" si="355"/>
        <v>&lt;2 micron</v>
      </c>
      <c r="L4948">
        <v>0.2</v>
      </c>
      <c r="M4948">
        <v>4.9800000000000004</v>
      </c>
      <c r="N4948">
        <v>14</v>
      </c>
      <c r="O4948">
        <v>90</v>
      </c>
      <c r="P4948">
        <v>0.25</v>
      </c>
      <c r="Q4948">
        <v>1</v>
      </c>
      <c r="R4948">
        <v>0.93</v>
      </c>
      <c r="S4948">
        <v>0.25</v>
      </c>
      <c r="T4948">
        <v>17</v>
      </c>
      <c r="U4948">
        <v>54</v>
      </c>
      <c r="V4948">
        <v>93</v>
      </c>
      <c r="W4948">
        <v>3.35</v>
      </c>
      <c r="X4948">
        <v>10</v>
      </c>
      <c r="Y4948">
        <v>0.5</v>
      </c>
      <c r="Z4948">
        <v>0.28000000000000003</v>
      </c>
      <c r="AA4948">
        <v>20</v>
      </c>
      <c r="AB4948">
        <v>1.2</v>
      </c>
      <c r="AC4948">
        <v>605</v>
      </c>
      <c r="AD4948">
        <v>0.5</v>
      </c>
      <c r="AE4948">
        <v>0.38</v>
      </c>
      <c r="AF4948">
        <v>42</v>
      </c>
      <c r="AH4948">
        <v>12</v>
      </c>
      <c r="AI4948">
        <v>1</v>
      </c>
      <c r="AJ4948">
        <v>16</v>
      </c>
      <c r="AK4948">
        <v>32</v>
      </c>
      <c r="AL4948">
        <v>0.23</v>
      </c>
      <c r="AM4948">
        <v>5</v>
      </c>
      <c r="AN4948">
        <v>5</v>
      </c>
      <c r="AO4948">
        <v>75</v>
      </c>
      <c r="AP4948">
        <v>5</v>
      </c>
      <c r="AQ4948">
        <v>84</v>
      </c>
    </row>
    <row r="4949" spans="1:43" hidden="1" x14ac:dyDescent="0.25">
      <c r="A4949" t="s">
        <v>18527</v>
      </c>
      <c r="B4949" t="s">
        <v>18528</v>
      </c>
      <c r="C4949" s="1" t="str">
        <f t="shared" si="353"/>
        <v>21:0120</v>
      </c>
      <c r="D4949" s="1" t="str">
        <f t="shared" si="354"/>
        <v>21:0003</v>
      </c>
      <c r="E4949" t="s">
        <v>18529</v>
      </c>
      <c r="F4949" t="s">
        <v>18530</v>
      </c>
      <c r="H4949">
        <v>49.135950000000001</v>
      </c>
      <c r="I4949">
        <v>-56.024410199999998</v>
      </c>
      <c r="J4949" s="1" t="str">
        <f t="shared" si="356"/>
        <v>Till</v>
      </c>
      <c r="K4949" s="1" t="str">
        <f t="shared" si="355"/>
        <v>&lt;2 micron</v>
      </c>
      <c r="L4949">
        <v>0.1</v>
      </c>
      <c r="M4949">
        <v>5.01</v>
      </c>
      <c r="N4949">
        <v>10</v>
      </c>
      <c r="O4949">
        <v>90</v>
      </c>
      <c r="P4949">
        <v>0.25</v>
      </c>
      <c r="Q4949">
        <v>1</v>
      </c>
      <c r="R4949">
        <v>0.92</v>
      </c>
      <c r="S4949">
        <v>0.25</v>
      </c>
      <c r="T4949">
        <v>17</v>
      </c>
      <c r="U4949">
        <v>59</v>
      </c>
      <c r="V4949">
        <v>116</v>
      </c>
      <c r="W4949">
        <v>3.41</v>
      </c>
      <c r="X4949">
        <v>10</v>
      </c>
      <c r="Y4949">
        <v>0.5</v>
      </c>
      <c r="Z4949">
        <v>0.27</v>
      </c>
      <c r="AA4949">
        <v>20</v>
      </c>
      <c r="AB4949">
        <v>1.26</v>
      </c>
      <c r="AC4949">
        <v>680</v>
      </c>
      <c r="AD4949">
        <v>0.5</v>
      </c>
      <c r="AE4949">
        <v>0.54</v>
      </c>
      <c r="AF4949">
        <v>44</v>
      </c>
      <c r="AH4949">
        <v>14</v>
      </c>
      <c r="AI4949">
        <v>1</v>
      </c>
      <c r="AJ4949">
        <v>15</v>
      </c>
      <c r="AK4949">
        <v>34</v>
      </c>
      <c r="AL4949">
        <v>0.17</v>
      </c>
      <c r="AM4949">
        <v>5</v>
      </c>
      <c r="AN4949">
        <v>5</v>
      </c>
      <c r="AO4949">
        <v>75</v>
      </c>
      <c r="AP4949">
        <v>5</v>
      </c>
      <c r="AQ4949">
        <v>202</v>
      </c>
    </row>
    <row r="4950" spans="1:43" hidden="1" x14ac:dyDescent="0.25">
      <c r="A4950" t="s">
        <v>18531</v>
      </c>
      <c r="B4950" t="s">
        <v>18532</v>
      </c>
      <c r="C4950" s="1" t="str">
        <f t="shared" si="353"/>
        <v>21:0120</v>
      </c>
      <c r="D4950" s="1" t="str">
        <f t="shared" si="354"/>
        <v>21:0003</v>
      </c>
      <c r="E4950" t="s">
        <v>18533</v>
      </c>
      <c r="F4950" t="s">
        <v>18534</v>
      </c>
      <c r="H4950">
        <v>49.144674199999997</v>
      </c>
      <c r="I4950">
        <v>-55.977481400000002</v>
      </c>
      <c r="J4950" s="1" t="str">
        <f t="shared" si="356"/>
        <v>Till</v>
      </c>
      <c r="K4950" s="1" t="str">
        <f t="shared" si="355"/>
        <v>&lt;2 micron</v>
      </c>
      <c r="L4950">
        <v>0.2</v>
      </c>
      <c r="M4950">
        <v>6.77</v>
      </c>
      <c r="N4950">
        <v>44</v>
      </c>
      <c r="O4950">
        <v>80</v>
      </c>
      <c r="P4950">
        <v>0.25</v>
      </c>
      <c r="Q4950">
        <v>1</v>
      </c>
      <c r="R4950">
        <v>0.59</v>
      </c>
      <c r="S4950">
        <v>0.25</v>
      </c>
      <c r="T4950">
        <v>29</v>
      </c>
      <c r="U4950">
        <v>63</v>
      </c>
      <c r="V4950">
        <v>85</v>
      </c>
      <c r="W4950">
        <v>3.82</v>
      </c>
      <c r="X4950">
        <v>10</v>
      </c>
      <c r="Y4950">
        <v>0.5</v>
      </c>
      <c r="Z4950">
        <v>0.27</v>
      </c>
      <c r="AA4950">
        <v>20</v>
      </c>
      <c r="AB4950">
        <v>1.0900000000000001</v>
      </c>
      <c r="AC4950">
        <v>740</v>
      </c>
      <c r="AD4950">
        <v>0.5</v>
      </c>
      <c r="AE4950">
        <v>1</v>
      </c>
      <c r="AF4950">
        <v>50</v>
      </c>
      <c r="AH4950">
        <v>10</v>
      </c>
      <c r="AI4950">
        <v>1</v>
      </c>
      <c r="AJ4950">
        <v>15</v>
      </c>
      <c r="AK4950">
        <v>20</v>
      </c>
      <c r="AL4950">
        <v>0.16</v>
      </c>
      <c r="AM4950">
        <v>5</v>
      </c>
      <c r="AN4950">
        <v>5</v>
      </c>
      <c r="AO4950">
        <v>76</v>
      </c>
      <c r="AP4950">
        <v>5</v>
      </c>
      <c r="AQ4950">
        <v>94</v>
      </c>
    </row>
    <row r="4951" spans="1:43" hidden="1" x14ac:dyDescent="0.25">
      <c r="A4951" t="s">
        <v>18535</v>
      </c>
      <c r="B4951" t="s">
        <v>18536</v>
      </c>
      <c r="C4951" s="1" t="str">
        <f t="shared" ref="C4951:C5014" si="357">HYPERLINK("http://geochem.nrcan.gc.ca/cdogs/content/bdl/bdl210120_e.htm", "21:0120")</f>
        <v>21:0120</v>
      </c>
      <c r="D4951" s="1" t="str">
        <f t="shared" ref="D4951:D5014" si="358">HYPERLINK("http://geochem.nrcan.gc.ca/cdogs/content/svy/svy210003_e.htm", "21:0003")</f>
        <v>21:0003</v>
      </c>
      <c r="E4951" t="s">
        <v>18537</v>
      </c>
      <c r="F4951" t="s">
        <v>18538</v>
      </c>
      <c r="H4951">
        <v>49.1443127</v>
      </c>
      <c r="I4951">
        <v>-56.0029927</v>
      </c>
      <c r="J4951" s="1" t="str">
        <f t="shared" si="356"/>
        <v>Till</v>
      </c>
      <c r="K4951" s="1" t="str">
        <f t="shared" ref="K4951:K5014" si="359">HYPERLINK("http://geochem.nrcan.gc.ca/cdogs/content/kwd/kwd080003_e.htm", "&lt;2 micron")</f>
        <v>&lt;2 micron</v>
      </c>
      <c r="L4951">
        <v>0.1</v>
      </c>
      <c r="M4951">
        <v>8.34</v>
      </c>
      <c r="N4951">
        <v>12</v>
      </c>
      <c r="O4951">
        <v>60</v>
      </c>
      <c r="P4951">
        <v>0.25</v>
      </c>
      <c r="Q4951">
        <v>1</v>
      </c>
      <c r="R4951">
        <v>0.31</v>
      </c>
      <c r="S4951">
        <v>0.25</v>
      </c>
      <c r="T4951">
        <v>24</v>
      </c>
      <c r="U4951">
        <v>65</v>
      </c>
      <c r="V4951">
        <v>82</v>
      </c>
      <c r="W4951">
        <v>3.56</v>
      </c>
      <c r="X4951">
        <v>10</v>
      </c>
      <c r="Y4951">
        <v>0.5</v>
      </c>
      <c r="Z4951">
        <v>0.14000000000000001</v>
      </c>
      <c r="AA4951">
        <v>20</v>
      </c>
      <c r="AB4951">
        <v>0.82</v>
      </c>
      <c r="AC4951">
        <v>645</v>
      </c>
      <c r="AD4951">
        <v>0.5</v>
      </c>
      <c r="AE4951">
        <v>1.1000000000000001</v>
      </c>
      <c r="AF4951">
        <v>39</v>
      </c>
      <c r="AH4951">
        <v>12</v>
      </c>
      <c r="AI4951">
        <v>1</v>
      </c>
      <c r="AJ4951">
        <v>17</v>
      </c>
      <c r="AK4951">
        <v>14</v>
      </c>
      <c r="AL4951">
        <v>0.13</v>
      </c>
      <c r="AM4951">
        <v>5</v>
      </c>
      <c r="AN4951">
        <v>5</v>
      </c>
      <c r="AO4951">
        <v>84</v>
      </c>
      <c r="AP4951">
        <v>5</v>
      </c>
      <c r="AQ4951">
        <v>48</v>
      </c>
    </row>
    <row r="4952" spans="1:43" hidden="1" x14ac:dyDescent="0.25">
      <c r="A4952" t="s">
        <v>18539</v>
      </c>
      <c r="B4952" t="s">
        <v>18540</v>
      </c>
      <c r="C4952" s="1" t="str">
        <f t="shared" si="357"/>
        <v>21:0120</v>
      </c>
      <c r="D4952" s="1" t="str">
        <f t="shared" si="358"/>
        <v>21:0003</v>
      </c>
      <c r="E4952" t="s">
        <v>18541</v>
      </c>
      <c r="F4952" t="s">
        <v>18542</v>
      </c>
      <c r="H4952">
        <v>49.106334099999998</v>
      </c>
      <c r="I4952">
        <v>-56.043487900000002</v>
      </c>
      <c r="J4952" s="1" t="str">
        <f t="shared" si="356"/>
        <v>Till</v>
      </c>
      <c r="K4952" s="1" t="str">
        <f t="shared" si="359"/>
        <v>&lt;2 micron</v>
      </c>
      <c r="L4952">
        <v>0.2</v>
      </c>
      <c r="M4952">
        <v>5.92</v>
      </c>
      <c r="N4952">
        <v>22</v>
      </c>
      <c r="O4952">
        <v>110</v>
      </c>
      <c r="P4952">
        <v>0.25</v>
      </c>
      <c r="Q4952">
        <v>1</v>
      </c>
      <c r="R4952">
        <v>0.68</v>
      </c>
      <c r="S4952">
        <v>0.25</v>
      </c>
      <c r="T4952">
        <v>22</v>
      </c>
      <c r="U4952">
        <v>67</v>
      </c>
      <c r="V4952">
        <v>105</v>
      </c>
      <c r="W4952">
        <v>3.96</v>
      </c>
      <c r="X4952">
        <v>10</v>
      </c>
      <c r="Y4952">
        <v>0.5</v>
      </c>
      <c r="Z4952">
        <v>0.27</v>
      </c>
      <c r="AA4952">
        <v>20</v>
      </c>
      <c r="AB4952">
        <v>1.23</v>
      </c>
      <c r="AC4952">
        <v>855</v>
      </c>
      <c r="AD4952">
        <v>0.5</v>
      </c>
      <c r="AE4952">
        <v>0.53</v>
      </c>
      <c r="AF4952">
        <v>57</v>
      </c>
      <c r="AH4952">
        <v>22</v>
      </c>
      <c r="AI4952">
        <v>2</v>
      </c>
      <c r="AJ4952">
        <v>16</v>
      </c>
      <c r="AK4952">
        <v>26</v>
      </c>
      <c r="AL4952">
        <v>0.23</v>
      </c>
      <c r="AM4952">
        <v>5</v>
      </c>
      <c r="AN4952">
        <v>5</v>
      </c>
      <c r="AO4952">
        <v>86</v>
      </c>
      <c r="AP4952">
        <v>5</v>
      </c>
      <c r="AQ4952">
        <v>112</v>
      </c>
    </row>
    <row r="4953" spans="1:43" hidden="1" x14ac:dyDescent="0.25">
      <c r="A4953" t="s">
        <v>18543</v>
      </c>
      <c r="B4953" t="s">
        <v>18544</v>
      </c>
      <c r="C4953" s="1" t="str">
        <f t="shared" si="357"/>
        <v>21:0120</v>
      </c>
      <c r="D4953" s="1" t="str">
        <f t="shared" si="358"/>
        <v>21:0003</v>
      </c>
      <c r="E4953" t="s">
        <v>18545</v>
      </c>
      <c r="F4953" t="s">
        <v>18546</v>
      </c>
      <c r="H4953">
        <v>49.118769999999998</v>
      </c>
      <c r="I4953">
        <v>-56.024610199999998</v>
      </c>
      <c r="J4953" s="1" t="str">
        <f t="shared" si="356"/>
        <v>Till</v>
      </c>
      <c r="K4953" s="1" t="str">
        <f t="shared" si="359"/>
        <v>&lt;2 micron</v>
      </c>
      <c r="L4953">
        <v>0.2</v>
      </c>
      <c r="M4953">
        <v>6</v>
      </c>
      <c r="N4953">
        <v>4</v>
      </c>
      <c r="O4953">
        <v>110</v>
      </c>
      <c r="P4953">
        <v>0.25</v>
      </c>
      <c r="Q4953">
        <v>1</v>
      </c>
      <c r="R4953">
        <v>0.8</v>
      </c>
      <c r="S4953">
        <v>0.25</v>
      </c>
      <c r="T4953">
        <v>21</v>
      </c>
      <c r="U4953">
        <v>71</v>
      </c>
      <c r="V4953">
        <v>93</v>
      </c>
      <c r="W4953">
        <v>3.82</v>
      </c>
      <c r="X4953">
        <v>10</v>
      </c>
      <c r="Y4953">
        <v>0.5</v>
      </c>
      <c r="Z4953">
        <v>0.3</v>
      </c>
      <c r="AA4953">
        <v>10</v>
      </c>
      <c r="AB4953">
        <v>1.37</v>
      </c>
      <c r="AC4953">
        <v>750</v>
      </c>
      <c r="AD4953">
        <v>0.5</v>
      </c>
      <c r="AE4953">
        <v>0.55000000000000004</v>
      </c>
      <c r="AF4953">
        <v>48</v>
      </c>
      <c r="AH4953">
        <v>8</v>
      </c>
      <c r="AI4953">
        <v>2</v>
      </c>
      <c r="AJ4953">
        <v>18</v>
      </c>
      <c r="AK4953">
        <v>30</v>
      </c>
      <c r="AL4953">
        <v>0.21</v>
      </c>
      <c r="AM4953">
        <v>5</v>
      </c>
      <c r="AN4953">
        <v>5</v>
      </c>
      <c r="AO4953">
        <v>82</v>
      </c>
      <c r="AP4953">
        <v>5</v>
      </c>
      <c r="AQ4953">
        <v>88</v>
      </c>
    </row>
    <row r="4954" spans="1:43" hidden="1" x14ac:dyDescent="0.25">
      <c r="A4954" t="s">
        <v>18547</v>
      </c>
      <c r="B4954" t="s">
        <v>18548</v>
      </c>
      <c r="C4954" s="1" t="str">
        <f t="shared" si="357"/>
        <v>21:0120</v>
      </c>
      <c r="D4954" s="1" t="str">
        <f t="shared" si="358"/>
        <v>21:0003</v>
      </c>
      <c r="E4954" t="s">
        <v>18549</v>
      </c>
      <c r="F4954" t="s">
        <v>18550</v>
      </c>
      <c r="H4954">
        <v>49.111488600000001</v>
      </c>
      <c r="I4954">
        <v>-56.014612900000003</v>
      </c>
      <c r="J4954" s="1" t="str">
        <f t="shared" si="356"/>
        <v>Till</v>
      </c>
      <c r="K4954" s="1" t="str">
        <f t="shared" si="359"/>
        <v>&lt;2 micron</v>
      </c>
      <c r="L4954">
        <v>0.2</v>
      </c>
      <c r="M4954">
        <v>9.19</v>
      </c>
      <c r="N4954">
        <v>8</v>
      </c>
      <c r="O4954">
        <v>90</v>
      </c>
      <c r="P4954">
        <v>0.5</v>
      </c>
      <c r="Q4954">
        <v>1</v>
      </c>
      <c r="R4954">
        <v>0.38</v>
      </c>
      <c r="S4954">
        <v>0.25</v>
      </c>
      <c r="T4954">
        <v>19</v>
      </c>
      <c r="U4954">
        <v>84</v>
      </c>
      <c r="V4954">
        <v>61</v>
      </c>
      <c r="W4954">
        <v>3.38</v>
      </c>
      <c r="X4954">
        <v>5</v>
      </c>
      <c r="Y4954">
        <v>0.5</v>
      </c>
      <c r="Z4954">
        <v>0.18</v>
      </c>
      <c r="AA4954">
        <v>20</v>
      </c>
      <c r="AB4954">
        <v>0.84</v>
      </c>
      <c r="AC4954">
        <v>500</v>
      </c>
      <c r="AD4954">
        <v>0.5</v>
      </c>
      <c r="AE4954">
        <v>1.1399999999999999</v>
      </c>
      <c r="AF4954">
        <v>44</v>
      </c>
      <c r="AH4954">
        <v>8</v>
      </c>
      <c r="AI4954">
        <v>1</v>
      </c>
      <c r="AJ4954">
        <v>16</v>
      </c>
      <c r="AK4954">
        <v>15</v>
      </c>
      <c r="AL4954">
        <v>0.18</v>
      </c>
      <c r="AM4954">
        <v>5</v>
      </c>
      <c r="AN4954">
        <v>5</v>
      </c>
      <c r="AO4954">
        <v>76</v>
      </c>
      <c r="AP4954">
        <v>5</v>
      </c>
      <c r="AQ4954">
        <v>60</v>
      </c>
    </row>
    <row r="4955" spans="1:43" hidden="1" x14ac:dyDescent="0.25">
      <c r="A4955" t="s">
        <v>18551</v>
      </c>
      <c r="B4955" t="s">
        <v>18552</v>
      </c>
      <c r="C4955" s="1" t="str">
        <f t="shared" si="357"/>
        <v>21:0120</v>
      </c>
      <c r="D4955" s="1" t="str">
        <f t="shared" si="358"/>
        <v>21:0003</v>
      </c>
      <c r="E4955" t="s">
        <v>18553</v>
      </c>
      <c r="F4955" t="s">
        <v>18554</v>
      </c>
      <c r="H4955">
        <v>49.115030099999998</v>
      </c>
      <c r="I4955">
        <v>-56.018516900000002</v>
      </c>
      <c r="J4955" s="1" t="str">
        <f t="shared" si="356"/>
        <v>Till</v>
      </c>
      <c r="K4955" s="1" t="str">
        <f t="shared" si="359"/>
        <v>&lt;2 micron</v>
      </c>
      <c r="L4955">
        <v>0.1</v>
      </c>
      <c r="M4955">
        <v>6.99</v>
      </c>
      <c r="N4955">
        <v>1</v>
      </c>
      <c r="O4955">
        <v>160</v>
      </c>
      <c r="P4955">
        <v>0.25</v>
      </c>
      <c r="Q4955">
        <v>1</v>
      </c>
      <c r="R4955">
        <v>0.87</v>
      </c>
      <c r="S4955">
        <v>0.25</v>
      </c>
      <c r="T4955">
        <v>26</v>
      </c>
      <c r="U4955">
        <v>128</v>
      </c>
      <c r="V4955">
        <v>125</v>
      </c>
      <c r="W4955">
        <v>5.51</v>
      </c>
      <c r="X4955">
        <v>10</v>
      </c>
      <c r="Y4955">
        <v>0.5</v>
      </c>
      <c r="Z4955">
        <v>0.54</v>
      </c>
      <c r="AA4955">
        <v>20</v>
      </c>
      <c r="AB4955">
        <v>2.13</v>
      </c>
      <c r="AC4955">
        <v>900</v>
      </c>
      <c r="AD4955">
        <v>0.5</v>
      </c>
      <c r="AE4955">
        <v>0.96</v>
      </c>
      <c r="AF4955">
        <v>75</v>
      </c>
      <c r="AH4955">
        <v>8</v>
      </c>
      <c r="AI4955">
        <v>4</v>
      </c>
      <c r="AJ4955">
        <v>25</v>
      </c>
      <c r="AK4955">
        <v>25</v>
      </c>
      <c r="AL4955">
        <v>0.08</v>
      </c>
      <c r="AM4955">
        <v>5</v>
      </c>
      <c r="AN4955">
        <v>5</v>
      </c>
      <c r="AO4955">
        <v>120</v>
      </c>
      <c r="AP4955">
        <v>5</v>
      </c>
      <c r="AQ4955">
        <v>120</v>
      </c>
    </row>
    <row r="4956" spans="1:43" hidden="1" x14ac:dyDescent="0.25">
      <c r="A4956" t="s">
        <v>18555</v>
      </c>
      <c r="B4956" t="s">
        <v>18556</v>
      </c>
      <c r="C4956" s="1" t="str">
        <f t="shared" si="357"/>
        <v>21:0120</v>
      </c>
      <c r="D4956" s="1" t="str">
        <f t="shared" si="358"/>
        <v>21:0003</v>
      </c>
      <c r="E4956" t="s">
        <v>18557</v>
      </c>
      <c r="F4956" t="s">
        <v>18558</v>
      </c>
      <c r="H4956">
        <v>49.126322999999999</v>
      </c>
      <c r="I4956">
        <v>-56.013633599999999</v>
      </c>
      <c r="J4956" s="1" t="str">
        <f t="shared" si="356"/>
        <v>Till</v>
      </c>
      <c r="K4956" s="1" t="str">
        <f t="shared" si="359"/>
        <v>&lt;2 micron</v>
      </c>
      <c r="L4956">
        <v>0.1</v>
      </c>
      <c r="M4956">
        <v>6.16</v>
      </c>
      <c r="N4956">
        <v>36</v>
      </c>
      <c r="O4956">
        <v>110</v>
      </c>
      <c r="P4956">
        <v>0.5</v>
      </c>
      <c r="Q4956">
        <v>1</v>
      </c>
      <c r="R4956">
        <v>0.28999999999999998</v>
      </c>
      <c r="S4956">
        <v>0.25</v>
      </c>
      <c r="T4956">
        <v>65</v>
      </c>
      <c r="U4956">
        <v>63</v>
      </c>
      <c r="V4956">
        <v>216</v>
      </c>
      <c r="W4956">
        <v>5.53</v>
      </c>
      <c r="X4956">
        <v>10</v>
      </c>
      <c r="Y4956">
        <v>0.5</v>
      </c>
      <c r="Z4956">
        <v>0.18</v>
      </c>
      <c r="AA4956">
        <v>20</v>
      </c>
      <c r="AB4956">
        <v>1.32</v>
      </c>
      <c r="AC4956">
        <v>1725</v>
      </c>
      <c r="AD4956">
        <v>1</v>
      </c>
      <c r="AE4956">
        <v>0.91</v>
      </c>
      <c r="AF4956">
        <v>116</v>
      </c>
      <c r="AH4956">
        <v>62</v>
      </c>
      <c r="AI4956">
        <v>2</v>
      </c>
      <c r="AJ4956">
        <v>24</v>
      </c>
      <c r="AK4956">
        <v>20</v>
      </c>
      <c r="AL4956">
        <v>0.06</v>
      </c>
      <c r="AM4956">
        <v>5</v>
      </c>
      <c r="AN4956">
        <v>5</v>
      </c>
      <c r="AO4956">
        <v>87</v>
      </c>
      <c r="AP4956">
        <v>5</v>
      </c>
      <c r="AQ4956">
        <v>178</v>
      </c>
    </row>
    <row r="4957" spans="1:43" hidden="1" x14ac:dyDescent="0.25">
      <c r="A4957" t="s">
        <v>18559</v>
      </c>
      <c r="B4957" t="s">
        <v>18560</v>
      </c>
      <c r="C4957" s="1" t="str">
        <f t="shared" si="357"/>
        <v>21:0120</v>
      </c>
      <c r="D4957" s="1" t="str">
        <f t="shared" si="358"/>
        <v>21:0003</v>
      </c>
      <c r="E4957" t="s">
        <v>18561</v>
      </c>
      <c r="F4957" t="s">
        <v>18562</v>
      </c>
      <c r="H4957">
        <v>49.134749399999997</v>
      </c>
      <c r="I4957">
        <v>-55.999757299999999</v>
      </c>
      <c r="J4957" s="1" t="str">
        <f t="shared" si="356"/>
        <v>Till</v>
      </c>
      <c r="K4957" s="1" t="str">
        <f t="shared" si="359"/>
        <v>&lt;2 micron</v>
      </c>
      <c r="L4957">
        <v>0.1</v>
      </c>
      <c r="M4957">
        <v>7.03</v>
      </c>
      <c r="N4957">
        <v>10</v>
      </c>
      <c r="O4957">
        <v>140</v>
      </c>
      <c r="P4957">
        <v>0.25</v>
      </c>
      <c r="Q4957">
        <v>1</v>
      </c>
      <c r="R4957">
        <v>0.56999999999999995</v>
      </c>
      <c r="S4957">
        <v>0.25</v>
      </c>
      <c r="T4957">
        <v>25</v>
      </c>
      <c r="U4957">
        <v>78</v>
      </c>
      <c r="V4957">
        <v>80</v>
      </c>
      <c r="W4957">
        <v>4.0199999999999996</v>
      </c>
      <c r="X4957">
        <v>10</v>
      </c>
      <c r="Y4957">
        <v>0.5</v>
      </c>
      <c r="Z4957">
        <v>0.28000000000000003</v>
      </c>
      <c r="AA4957">
        <v>20</v>
      </c>
      <c r="AB4957">
        <v>1.36</v>
      </c>
      <c r="AC4957">
        <v>630</v>
      </c>
      <c r="AD4957">
        <v>0.5</v>
      </c>
      <c r="AE4957">
        <v>1.03</v>
      </c>
      <c r="AF4957">
        <v>48</v>
      </c>
      <c r="AH4957">
        <v>24</v>
      </c>
      <c r="AI4957">
        <v>4</v>
      </c>
      <c r="AJ4957">
        <v>19</v>
      </c>
      <c r="AK4957">
        <v>26</v>
      </c>
      <c r="AL4957">
        <v>0.1</v>
      </c>
      <c r="AM4957">
        <v>5</v>
      </c>
      <c r="AN4957">
        <v>5</v>
      </c>
      <c r="AO4957">
        <v>90</v>
      </c>
      <c r="AP4957">
        <v>5</v>
      </c>
      <c r="AQ4957">
        <v>72</v>
      </c>
    </row>
    <row r="4958" spans="1:43" hidden="1" x14ac:dyDescent="0.25">
      <c r="A4958" t="s">
        <v>18563</v>
      </c>
      <c r="B4958" t="s">
        <v>18564</v>
      </c>
      <c r="C4958" s="1" t="str">
        <f t="shared" si="357"/>
        <v>21:0120</v>
      </c>
      <c r="D4958" s="1" t="str">
        <f t="shared" si="358"/>
        <v>21:0003</v>
      </c>
      <c r="E4958" t="s">
        <v>18565</v>
      </c>
      <c r="F4958" t="s">
        <v>18566</v>
      </c>
      <c r="H4958">
        <v>49.111672499999997</v>
      </c>
      <c r="I4958">
        <v>-56.036396799999999</v>
      </c>
      <c r="J4958" s="1" t="str">
        <f t="shared" si="356"/>
        <v>Till</v>
      </c>
      <c r="K4958" s="1" t="str">
        <f t="shared" si="359"/>
        <v>&lt;2 micron</v>
      </c>
      <c r="L4958">
        <v>0.2</v>
      </c>
      <c r="M4958">
        <v>5.91</v>
      </c>
      <c r="N4958">
        <v>6</v>
      </c>
      <c r="O4958">
        <v>100</v>
      </c>
      <c r="P4958">
        <v>0.25</v>
      </c>
      <c r="Q4958">
        <v>1</v>
      </c>
      <c r="R4958">
        <v>1.1499999999999999</v>
      </c>
      <c r="S4958">
        <v>0.25</v>
      </c>
      <c r="T4958">
        <v>24</v>
      </c>
      <c r="U4958">
        <v>76</v>
      </c>
      <c r="V4958">
        <v>123</v>
      </c>
      <c r="W4958">
        <v>4.0599999999999996</v>
      </c>
      <c r="X4958">
        <v>10</v>
      </c>
      <c r="Y4958">
        <v>0.5</v>
      </c>
      <c r="Z4958">
        <v>0.35</v>
      </c>
      <c r="AA4958">
        <v>10</v>
      </c>
      <c r="AB4958">
        <v>1.63</v>
      </c>
      <c r="AC4958">
        <v>685</v>
      </c>
      <c r="AD4958">
        <v>0.5</v>
      </c>
      <c r="AE4958">
        <v>0.6</v>
      </c>
      <c r="AF4958">
        <v>60</v>
      </c>
      <c r="AH4958">
        <v>10</v>
      </c>
      <c r="AI4958">
        <v>2</v>
      </c>
      <c r="AJ4958">
        <v>18</v>
      </c>
      <c r="AK4958">
        <v>31</v>
      </c>
      <c r="AL4958">
        <v>0.11</v>
      </c>
      <c r="AM4958">
        <v>5</v>
      </c>
      <c r="AN4958">
        <v>5</v>
      </c>
      <c r="AO4958">
        <v>93</v>
      </c>
      <c r="AP4958">
        <v>5</v>
      </c>
      <c r="AQ4958">
        <v>88</v>
      </c>
    </row>
    <row r="4959" spans="1:43" hidden="1" x14ac:dyDescent="0.25">
      <c r="A4959" t="s">
        <v>18567</v>
      </c>
      <c r="B4959" t="s">
        <v>18568</v>
      </c>
      <c r="C4959" s="1" t="str">
        <f t="shared" si="357"/>
        <v>21:0120</v>
      </c>
      <c r="D4959" s="1" t="str">
        <f t="shared" si="358"/>
        <v>21:0003</v>
      </c>
      <c r="E4959" t="s">
        <v>18569</v>
      </c>
      <c r="F4959" t="s">
        <v>18570</v>
      </c>
      <c r="H4959">
        <v>49.104570299999999</v>
      </c>
      <c r="I4959">
        <v>-56.058729700000001</v>
      </c>
      <c r="J4959" s="1" t="str">
        <f t="shared" si="356"/>
        <v>Till</v>
      </c>
      <c r="K4959" s="1" t="str">
        <f t="shared" si="359"/>
        <v>&lt;2 micron</v>
      </c>
      <c r="L4959">
        <v>0.1</v>
      </c>
      <c r="M4959">
        <v>9.14</v>
      </c>
      <c r="N4959">
        <v>28</v>
      </c>
      <c r="O4959">
        <v>70</v>
      </c>
      <c r="P4959">
        <v>1</v>
      </c>
      <c r="Q4959">
        <v>1</v>
      </c>
      <c r="R4959">
        <v>0.31</v>
      </c>
      <c r="S4959">
        <v>0.25</v>
      </c>
      <c r="T4959">
        <v>25</v>
      </c>
      <c r="U4959">
        <v>83</v>
      </c>
      <c r="V4959">
        <v>70</v>
      </c>
      <c r="W4959">
        <v>3.17</v>
      </c>
      <c r="X4959">
        <v>10</v>
      </c>
      <c r="Y4959">
        <v>0.5</v>
      </c>
      <c r="Z4959">
        <v>0.14000000000000001</v>
      </c>
      <c r="AA4959">
        <v>20</v>
      </c>
      <c r="AB4959">
        <v>0.72</v>
      </c>
      <c r="AC4959">
        <v>575</v>
      </c>
      <c r="AD4959">
        <v>0.5</v>
      </c>
      <c r="AE4959">
        <v>1.93</v>
      </c>
      <c r="AF4959">
        <v>41</v>
      </c>
      <c r="AH4959">
        <v>18</v>
      </c>
      <c r="AI4959">
        <v>6</v>
      </c>
      <c r="AJ4959">
        <v>17</v>
      </c>
      <c r="AK4959">
        <v>15</v>
      </c>
      <c r="AL4959">
        <v>0.08</v>
      </c>
      <c r="AM4959">
        <v>5</v>
      </c>
      <c r="AN4959">
        <v>5</v>
      </c>
      <c r="AO4959">
        <v>79</v>
      </c>
      <c r="AP4959">
        <v>5</v>
      </c>
      <c r="AQ4959">
        <v>38</v>
      </c>
    </row>
    <row r="4960" spans="1:43" hidden="1" x14ac:dyDescent="0.25">
      <c r="A4960" t="s">
        <v>18571</v>
      </c>
      <c r="B4960" t="s">
        <v>18572</v>
      </c>
      <c r="C4960" s="1" t="str">
        <f t="shared" si="357"/>
        <v>21:0120</v>
      </c>
      <c r="D4960" s="1" t="str">
        <f t="shared" si="358"/>
        <v>21:0003</v>
      </c>
      <c r="E4960" t="s">
        <v>18573</v>
      </c>
      <c r="F4960" t="s">
        <v>18574</v>
      </c>
      <c r="H4960">
        <v>49.108273599999997</v>
      </c>
      <c r="I4960">
        <v>-56.060577899999998</v>
      </c>
      <c r="J4960" s="1" t="str">
        <f t="shared" si="356"/>
        <v>Till</v>
      </c>
      <c r="K4960" s="1" t="str">
        <f t="shared" si="359"/>
        <v>&lt;2 micron</v>
      </c>
      <c r="L4960">
        <v>0.1</v>
      </c>
      <c r="M4960">
        <v>7.22</v>
      </c>
      <c r="N4960">
        <v>24</v>
      </c>
      <c r="O4960">
        <v>90</v>
      </c>
      <c r="P4960">
        <v>0.25</v>
      </c>
      <c r="Q4960">
        <v>1</v>
      </c>
      <c r="R4960">
        <v>0.7</v>
      </c>
      <c r="S4960">
        <v>0.25</v>
      </c>
      <c r="T4960">
        <v>29</v>
      </c>
      <c r="U4960">
        <v>76</v>
      </c>
      <c r="V4960">
        <v>158</v>
      </c>
      <c r="W4960">
        <v>4.26</v>
      </c>
      <c r="X4960">
        <v>10</v>
      </c>
      <c r="Y4960">
        <v>0.5</v>
      </c>
      <c r="Z4960">
        <v>0.39</v>
      </c>
      <c r="AA4960">
        <v>20</v>
      </c>
      <c r="AB4960">
        <v>1.23</v>
      </c>
      <c r="AC4960">
        <v>1020</v>
      </c>
      <c r="AD4960">
        <v>0.5</v>
      </c>
      <c r="AE4960">
        <v>0.91</v>
      </c>
      <c r="AF4960">
        <v>55</v>
      </c>
      <c r="AH4960">
        <v>18</v>
      </c>
      <c r="AI4960">
        <v>6</v>
      </c>
      <c r="AJ4960">
        <v>17</v>
      </c>
      <c r="AK4960">
        <v>30</v>
      </c>
      <c r="AL4960">
        <v>0.09</v>
      </c>
      <c r="AM4960">
        <v>5</v>
      </c>
      <c r="AN4960">
        <v>5</v>
      </c>
      <c r="AO4960">
        <v>87</v>
      </c>
      <c r="AP4960">
        <v>5</v>
      </c>
      <c r="AQ4960">
        <v>110</v>
      </c>
    </row>
    <row r="4961" spans="1:43" hidden="1" x14ac:dyDescent="0.25">
      <c r="A4961" t="s">
        <v>18575</v>
      </c>
      <c r="B4961" t="s">
        <v>18576</v>
      </c>
      <c r="C4961" s="1" t="str">
        <f t="shared" si="357"/>
        <v>21:0120</v>
      </c>
      <c r="D4961" s="1" t="str">
        <f t="shared" si="358"/>
        <v>21:0003</v>
      </c>
      <c r="E4961" t="s">
        <v>18577</v>
      </c>
      <c r="F4961" t="s">
        <v>18578</v>
      </c>
      <c r="H4961">
        <v>49.112793099999998</v>
      </c>
      <c r="I4961">
        <v>-56.063233199999999</v>
      </c>
      <c r="J4961" s="1" t="str">
        <f t="shared" si="356"/>
        <v>Till</v>
      </c>
      <c r="K4961" s="1" t="str">
        <f t="shared" si="359"/>
        <v>&lt;2 micron</v>
      </c>
      <c r="L4961">
        <v>0.1</v>
      </c>
      <c r="M4961">
        <v>5.74</v>
      </c>
      <c r="N4961">
        <v>12</v>
      </c>
      <c r="O4961">
        <v>130</v>
      </c>
      <c r="P4961">
        <v>0.25</v>
      </c>
      <c r="Q4961">
        <v>1</v>
      </c>
      <c r="R4961">
        <v>0.7</v>
      </c>
      <c r="S4961">
        <v>0.25</v>
      </c>
      <c r="T4961">
        <v>22</v>
      </c>
      <c r="U4961">
        <v>56</v>
      </c>
      <c r="V4961">
        <v>88</v>
      </c>
      <c r="W4961">
        <v>4.26</v>
      </c>
      <c r="X4961">
        <v>10</v>
      </c>
      <c r="Y4961">
        <v>0.5</v>
      </c>
      <c r="Z4961">
        <v>0.41</v>
      </c>
      <c r="AA4961">
        <v>20</v>
      </c>
      <c r="AB4961">
        <v>1.26</v>
      </c>
      <c r="AC4961">
        <v>1275</v>
      </c>
      <c r="AD4961">
        <v>0.5</v>
      </c>
      <c r="AE4961">
        <v>0.73</v>
      </c>
      <c r="AF4961">
        <v>37</v>
      </c>
      <c r="AH4961">
        <v>24</v>
      </c>
      <c r="AI4961">
        <v>2</v>
      </c>
      <c r="AJ4961">
        <v>15</v>
      </c>
      <c r="AK4961">
        <v>28</v>
      </c>
      <c r="AL4961">
        <v>0.12</v>
      </c>
      <c r="AM4961">
        <v>5</v>
      </c>
      <c r="AN4961">
        <v>5</v>
      </c>
      <c r="AO4961">
        <v>91</v>
      </c>
      <c r="AP4961">
        <v>5</v>
      </c>
      <c r="AQ4961">
        <v>88</v>
      </c>
    </row>
    <row r="4962" spans="1:43" hidden="1" x14ac:dyDescent="0.25">
      <c r="A4962" t="s">
        <v>18579</v>
      </c>
      <c r="B4962" t="s">
        <v>18580</v>
      </c>
      <c r="C4962" s="1" t="str">
        <f t="shared" si="357"/>
        <v>21:0120</v>
      </c>
      <c r="D4962" s="1" t="str">
        <f t="shared" si="358"/>
        <v>21:0003</v>
      </c>
      <c r="E4962" t="s">
        <v>18581</v>
      </c>
      <c r="F4962" t="s">
        <v>18582</v>
      </c>
      <c r="H4962">
        <v>49.1038389</v>
      </c>
      <c r="I4962">
        <v>-56.014216400000002</v>
      </c>
      <c r="J4962" s="1" t="str">
        <f t="shared" si="356"/>
        <v>Till</v>
      </c>
      <c r="K4962" s="1" t="str">
        <f t="shared" si="359"/>
        <v>&lt;2 micron</v>
      </c>
      <c r="L4962">
        <v>0.1</v>
      </c>
      <c r="M4962">
        <v>6.59</v>
      </c>
      <c r="N4962">
        <v>34</v>
      </c>
      <c r="O4962">
        <v>120</v>
      </c>
      <c r="P4962">
        <v>0.25</v>
      </c>
      <c r="Q4962">
        <v>1</v>
      </c>
      <c r="R4962">
        <v>0.57999999999999996</v>
      </c>
      <c r="S4962">
        <v>0.25</v>
      </c>
      <c r="T4962">
        <v>24</v>
      </c>
      <c r="U4962">
        <v>62</v>
      </c>
      <c r="V4962">
        <v>93</v>
      </c>
      <c r="W4962">
        <v>3.8</v>
      </c>
      <c r="X4962">
        <v>10</v>
      </c>
      <c r="Y4962">
        <v>0.5</v>
      </c>
      <c r="Z4962">
        <v>0.23</v>
      </c>
      <c r="AA4962">
        <v>20</v>
      </c>
      <c r="AB4962">
        <v>0.96</v>
      </c>
      <c r="AC4962">
        <v>640</v>
      </c>
      <c r="AD4962">
        <v>0.5</v>
      </c>
      <c r="AE4962">
        <v>0.49</v>
      </c>
      <c r="AF4962">
        <v>56</v>
      </c>
      <c r="AH4962">
        <v>18</v>
      </c>
      <c r="AI4962">
        <v>2</v>
      </c>
      <c r="AJ4962">
        <v>15</v>
      </c>
      <c r="AK4962">
        <v>25</v>
      </c>
      <c r="AL4962">
        <v>0.25</v>
      </c>
      <c r="AM4962">
        <v>5</v>
      </c>
      <c r="AN4962">
        <v>5</v>
      </c>
      <c r="AO4962">
        <v>80</v>
      </c>
      <c r="AP4962">
        <v>5</v>
      </c>
      <c r="AQ4962">
        <v>106</v>
      </c>
    </row>
    <row r="4963" spans="1:43" hidden="1" x14ac:dyDescent="0.25">
      <c r="A4963" t="s">
        <v>18583</v>
      </c>
      <c r="B4963" t="s">
        <v>18584</v>
      </c>
      <c r="C4963" s="1" t="str">
        <f t="shared" si="357"/>
        <v>21:0120</v>
      </c>
      <c r="D4963" s="1" t="str">
        <f t="shared" si="358"/>
        <v>21:0003</v>
      </c>
      <c r="E4963" t="s">
        <v>18585</v>
      </c>
      <c r="F4963" t="s">
        <v>18586</v>
      </c>
      <c r="H4963">
        <v>49.108655900000002</v>
      </c>
      <c r="I4963">
        <v>-55.999048799999997</v>
      </c>
      <c r="J4963" s="1" t="str">
        <f t="shared" si="356"/>
        <v>Till</v>
      </c>
      <c r="K4963" s="1" t="str">
        <f t="shared" si="359"/>
        <v>&lt;2 micron</v>
      </c>
      <c r="L4963">
        <v>0.1</v>
      </c>
      <c r="M4963">
        <v>8.1300000000000008</v>
      </c>
      <c r="N4963">
        <v>122</v>
      </c>
      <c r="O4963">
        <v>100</v>
      </c>
      <c r="P4963">
        <v>0.5</v>
      </c>
      <c r="Q4963">
        <v>1</v>
      </c>
      <c r="R4963">
        <v>0.43</v>
      </c>
      <c r="S4963">
        <v>0.25</v>
      </c>
      <c r="T4963">
        <v>52</v>
      </c>
      <c r="U4963">
        <v>68</v>
      </c>
      <c r="V4963">
        <v>104</v>
      </c>
      <c r="W4963">
        <v>4.6399999999999997</v>
      </c>
      <c r="X4963">
        <v>20</v>
      </c>
      <c r="Y4963">
        <v>0.5</v>
      </c>
      <c r="Z4963">
        <v>0.24</v>
      </c>
      <c r="AA4963">
        <v>30</v>
      </c>
      <c r="AB4963">
        <v>1.05</v>
      </c>
      <c r="AC4963">
        <v>1315</v>
      </c>
      <c r="AD4963">
        <v>1</v>
      </c>
      <c r="AE4963">
        <v>0.62</v>
      </c>
      <c r="AF4963">
        <v>65</v>
      </c>
      <c r="AH4963">
        <v>28</v>
      </c>
      <c r="AI4963">
        <v>4</v>
      </c>
      <c r="AJ4963">
        <v>20</v>
      </c>
      <c r="AK4963">
        <v>18</v>
      </c>
      <c r="AL4963">
        <v>0.23</v>
      </c>
      <c r="AM4963">
        <v>5</v>
      </c>
      <c r="AN4963">
        <v>5</v>
      </c>
      <c r="AO4963">
        <v>89</v>
      </c>
      <c r="AP4963">
        <v>5</v>
      </c>
      <c r="AQ4963">
        <v>124</v>
      </c>
    </row>
    <row r="4964" spans="1:43" hidden="1" x14ac:dyDescent="0.25">
      <c r="A4964" t="s">
        <v>18587</v>
      </c>
      <c r="B4964" t="s">
        <v>18588</v>
      </c>
      <c r="C4964" s="1" t="str">
        <f t="shared" si="357"/>
        <v>21:0120</v>
      </c>
      <c r="D4964" s="1" t="str">
        <f t="shared" si="358"/>
        <v>21:0003</v>
      </c>
      <c r="E4964" t="s">
        <v>18589</v>
      </c>
      <c r="F4964" t="s">
        <v>18590</v>
      </c>
      <c r="H4964">
        <v>49.093759200000001</v>
      </c>
      <c r="I4964">
        <v>-56.056742499999999</v>
      </c>
      <c r="J4964" s="1" t="str">
        <f>HYPERLINK("http://geochem.nrcan.gc.ca/cdogs/content/kwd/kwd020000_e.htm", "Null")</f>
        <v>Null</v>
      </c>
      <c r="K4964" s="1" t="str">
        <f t="shared" si="359"/>
        <v>&lt;2 micron</v>
      </c>
      <c r="L4964">
        <v>0.1</v>
      </c>
      <c r="M4964">
        <v>5.72</v>
      </c>
      <c r="N4964">
        <v>24</v>
      </c>
      <c r="O4964">
        <v>110</v>
      </c>
      <c r="P4964">
        <v>0.25</v>
      </c>
      <c r="Q4964">
        <v>1</v>
      </c>
      <c r="R4964">
        <v>0.72</v>
      </c>
      <c r="S4964">
        <v>0.25</v>
      </c>
      <c r="T4964">
        <v>23</v>
      </c>
      <c r="U4964">
        <v>61</v>
      </c>
      <c r="V4964">
        <v>164</v>
      </c>
      <c r="W4964">
        <v>4.04</v>
      </c>
      <c r="X4964">
        <v>10</v>
      </c>
      <c r="Y4964">
        <v>0.5</v>
      </c>
      <c r="Z4964">
        <v>0.26</v>
      </c>
      <c r="AA4964">
        <v>20</v>
      </c>
      <c r="AB4964">
        <v>1.22</v>
      </c>
      <c r="AC4964">
        <v>845</v>
      </c>
      <c r="AD4964">
        <v>0.5</v>
      </c>
      <c r="AE4964">
        <v>0.44</v>
      </c>
      <c r="AF4964">
        <v>54</v>
      </c>
      <c r="AH4964">
        <v>16</v>
      </c>
      <c r="AI4964">
        <v>2</v>
      </c>
      <c r="AJ4964">
        <v>17</v>
      </c>
      <c r="AK4964">
        <v>33</v>
      </c>
      <c r="AL4964">
        <v>0.22</v>
      </c>
      <c r="AM4964">
        <v>5</v>
      </c>
      <c r="AN4964">
        <v>5</v>
      </c>
      <c r="AO4964">
        <v>81</v>
      </c>
      <c r="AP4964">
        <v>5</v>
      </c>
      <c r="AQ4964">
        <v>130</v>
      </c>
    </row>
    <row r="4965" spans="1:43" hidden="1" x14ac:dyDescent="0.25">
      <c r="A4965" t="s">
        <v>18591</v>
      </c>
      <c r="B4965" t="s">
        <v>18592</v>
      </c>
      <c r="C4965" s="1" t="str">
        <f t="shared" si="357"/>
        <v>21:0120</v>
      </c>
      <c r="D4965" s="1" t="str">
        <f t="shared" si="358"/>
        <v>21:0003</v>
      </c>
      <c r="E4965" t="s">
        <v>18593</v>
      </c>
      <c r="F4965" t="s">
        <v>18594</v>
      </c>
      <c r="H4965">
        <v>49.166057500000001</v>
      </c>
      <c r="I4965">
        <v>-56.086920399999997</v>
      </c>
      <c r="J4965" s="1" t="str">
        <f t="shared" ref="J4965:J5028" si="360">HYPERLINK("http://geochem.nrcan.gc.ca/cdogs/content/kwd/kwd020044_e.htm", "Till")</f>
        <v>Till</v>
      </c>
      <c r="K4965" s="1" t="str">
        <f t="shared" si="359"/>
        <v>&lt;2 micron</v>
      </c>
      <c r="L4965">
        <v>0.1</v>
      </c>
      <c r="M4965">
        <v>6.72</v>
      </c>
      <c r="N4965">
        <v>76</v>
      </c>
      <c r="O4965">
        <v>40</v>
      </c>
      <c r="P4965">
        <v>0.25</v>
      </c>
      <c r="Q4965">
        <v>1</v>
      </c>
      <c r="R4965">
        <v>0.38</v>
      </c>
      <c r="S4965">
        <v>0.25</v>
      </c>
      <c r="T4965">
        <v>18</v>
      </c>
      <c r="U4965">
        <v>44</v>
      </c>
      <c r="V4965">
        <v>70</v>
      </c>
      <c r="W4965">
        <v>3.2</v>
      </c>
      <c r="X4965">
        <v>5</v>
      </c>
      <c r="Y4965">
        <v>0.5</v>
      </c>
      <c r="Z4965">
        <v>0.1</v>
      </c>
      <c r="AA4965">
        <v>20</v>
      </c>
      <c r="AB4965">
        <v>0.5</v>
      </c>
      <c r="AC4965">
        <v>500</v>
      </c>
      <c r="AD4965">
        <v>0.5</v>
      </c>
      <c r="AE4965">
        <v>2.8</v>
      </c>
      <c r="AF4965">
        <v>34</v>
      </c>
      <c r="AH4965">
        <v>20</v>
      </c>
      <c r="AI4965">
        <v>4</v>
      </c>
      <c r="AJ4965">
        <v>12</v>
      </c>
      <c r="AK4965">
        <v>22</v>
      </c>
      <c r="AL4965">
        <v>0.06</v>
      </c>
      <c r="AM4965">
        <v>5</v>
      </c>
      <c r="AN4965">
        <v>5</v>
      </c>
      <c r="AO4965">
        <v>72</v>
      </c>
      <c r="AP4965">
        <v>5</v>
      </c>
      <c r="AQ4965">
        <v>36</v>
      </c>
    </row>
    <row r="4966" spans="1:43" hidden="1" x14ac:dyDescent="0.25">
      <c r="A4966" t="s">
        <v>18595</v>
      </c>
      <c r="B4966" t="s">
        <v>18596</v>
      </c>
      <c r="C4966" s="1" t="str">
        <f t="shared" si="357"/>
        <v>21:0120</v>
      </c>
      <c r="D4966" s="1" t="str">
        <f t="shared" si="358"/>
        <v>21:0003</v>
      </c>
      <c r="E4966" t="s">
        <v>18597</v>
      </c>
      <c r="F4966" t="s">
        <v>18598</v>
      </c>
      <c r="H4966">
        <v>49.175839699999997</v>
      </c>
      <c r="I4966">
        <v>-56.061631900000002</v>
      </c>
      <c r="J4966" s="1" t="str">
        <f t="shared" si="360"/>
        <v>Till</v>
      </c>
      <c r="K4966" s="1" t="str">
        <f t="shared" si="359"/>
        <v>&lt;2 micron</v>
      </c>
      <c r="L4966">
        <v>0.1</v>
      </c>
      <c r="M4966">
        <v>5.19</v>
      </c>
      <c r="N4966">
        <v>46</v>
      </c>
      <c r="O4966">
        <v>60</v>
      </c>
      <c r="P4966">
        <v>0.5</v>
      </c>
      <c r="Q4966">
        <v>1</v>
      </c>
      <c r="R4966">
        <v>0.65</v>
      </c>
      <c r="S4966">
        <v>0.25</v>
      </c>
      <c r="T4966">
        <v>25</v>
      </c>
      <c r="U4966">
        <v>37</v>
      </c>
      <c r="V4966">
        <v>99</v>
      </c>
      <c r="W4966">
        <v>3.03</v>
      </c>
      <c r="X4966">
        <v>10</v>
      </c>
      <c r="Y4966">
        <v>0.5</v>
      </c>
      <c r="Z4966">
        <v>0.19</v>
      </c>
      <c r="AA4966">
        <v>20</v>
      </c>
      <c r="AB4966">
        <v>0.79</v>
      </c>
      <c r="AC4966">
        <v>605</v>
      </c>
      <c r="AD4966">
        <v>0.5</v>
      </c>
      <c r="AE4966">
        <v>1.07</v>
      </c>
      <c r="AF4966">
        <v>47</v>
      </c>
      <c r="AH4966">
        <v>22</v>
      </c>
      <c r="AI4966">
        <v>6</v>
      </c>
      <c r="AJ4966">
        <v>13</v>
      </c>
      <c r="AK4966">
        <v>33</v>
      </c>
      <c r="AL4966">
        <v>0.09</v>
      </c>
      <c r="AM4966">
        <v>5</v>
      </c>
      <c r="AN4966">
        <v>5</v>
      </c>
      <c r="AO4966">
        <v>62</v>
      </c>
      <c r="AP4966">
        <v>5</v>
      </c>
      <c r="AQ4966">
        <v>78</v>
      </c>
    </row>
    <row r="4967" spans="1:43" hidden="1" x14ac:dyDescent="0.25">
      <c r="A4967" t="s">
        <v>18599</v>
      </c>
      <c r="B4967" t="s">
        <v>18600</v>
      </c>
      <c r="C4967" s="1" t="str">
        <f t="shared" si="357"/>
        <v>21:0120</v>
      </c>
      <c r="D4967" s="1" t="str">
        <f t="shared" si="358"/>
        <v>21:0003</v>
      </c>
      <c r="E4967" t="s">
        <v>18601</v>
      </c>
      <c r="F4967" t="s">
        <v>18602</v>
      </c>
      <c r="H4967">
        <v>49.168682099999998</v>
      </c>
      <c r="I4967">
        <v>-56.066431600000001</v>
      </c>
      <c r="J4967" s="1" t="str">
        <f t="shared" si="360"/>
        <v>Till</v>
      </c>
      <c r="K4967" s="1" t="str">
        <f t="shared" si="359"/>
        <v>&lt;2 micron</v>
      </c>
      <c r="L4967">
        <v>0.1</v>
      </c>
      <c r="M4967">
        <v>7.76</v>
      </c>
      <c r="N4967">
        <v>42</v>
      </c>
      <c r="O4967">
        <v>80</v>
      </c>
      <c r="P4967">
        <v>0.5</v>
      </c>
      <c r="Q4967">
        <v>1</v>
      </c>
      <c r="R4967">
        <v>0.52</v>
      </c>
      <c r="S4967">
        <v>0.25</v>
      </c>
      <c r="T4967">
        <v>24</v>
      </c>
      <c r="U4967">
        <v>50</v>
      </c>
      <c r="V4967">
        <v>86</v>
      </c>
      <c r="W4967">
        <v>3.28</v>
      </c>
      <c r="X4967">
        <v>20</v>
      </c>
      <c r="Y4967">
        <v>0.5</v>
      </c>
      <c r="Z4967">
        <v>0.18</v>
      </c>
      <c r="AA4967">
        <v>20</v>
      </c>
      <c r="AB4967">
        <v>0.79</v>
      </c>
      <c r="AC4967">
        <v>495</v>
      </c>
      <c r="AD4967">
        <v>0.5</v>
      </c>
      <c r="AE4967">
        <v>0.82</v>
      </c>
      <c r="AF4967">
        <v>42</v>
      </c>
      <c r="AH4967">
        <v>20</v>
      </c>
      <c r="AI4967">
        <v>2</v>
      </c>
      <c r="AJ4967">
        <v>18</v>
      </c>
      <c r="AK4967">
        <v>28</v>
      </c>
      <c r="AL4967">
        <v>0.17</v>
      </c>
      <c r="AM4967">
        <v>10</v>
      </c>
      <c r="AN4967">
        <v>5</v>
      </c>
      <c r="AO4967">
        <v>79</v>
      </c>
      <c r="AP4967">
        <v>5</v>
      </c>
      <c r="AQ4967">
        <v>80</v>
      </c>
    </row>
    <row r="4968" spans="1:43" hidden="1" x14ac:dyDescent="0.25">
      <c r="A4968" t="s">
        <v>18603</v>
      </c>
      <c r="B4968" t="s">
        <v>18604</v>
      </c>
      <c r="C4968" s="1" t="str">
        <f t="shared" si="357"/>
        <v>21:0120</v>
      </c>
      <c r="D4968" s="1" t="str">
        <f t="shared" si="358"/>
        <v>21:0003</v>
      </c>
      <c r="E4968" t="s">
        <v>18605</v>
      </c>
      <c r="F4968" t="s">
        <v>18606</v>
      </c>
      <c r="H4968">
        <v>49.1801818</v>
      </c>
      <c r="I4968">
        <v>-56.0535912</v>
      </c>
      <c r="J4968" s="1" t="str">
        <f t="shared" si="360"/>
        <v>Till</v>
      </c>
      <c r="K4968" s="1" t="str">
        <f t="shared" si="359"/>
        <v>&lt;2 micron</v>
      </c>
      <c r="L4968">
        <v>0.1</v>
      </c>
      <c r="M4968">
        <v>6.33</v>
      </c>
      <c r="N4968">
        <v>40</v>
      </c>
      <c r="O4968">
        <v>200</v>
      </c>
      <c r="P4968">
        <v>0.5</v>
      </c>
      <c r="Q4968">
        <v>1</v>
      </c>
      <c r="R4968">
        <v>0.66</v>
      </c>
      <c r="S4968">
        <v>0.25</v>
      </c>
      <c r="T4968">
        <v>32</v>
      </c>
      <c r="U4968">
        <v>50</v>
      </c>
      <c r="V4968">
        <v>88</v>
      </c>
      <c r="W4968">
        <v>4.2300000000000004</v>
      </c>
      <c r="X4968">
        <v>20</v>
      </c>
      <c r="Y4968">
        <v>0.5</v>
      </c>
      <c r="Z4968">
        <v>0.15</v>
      </c>
      <c r="AA4968">
        <v>30</v>
      </c>
      <c r="AB4968">
        <v>0.82</v>
      </c>
      <c r="AC4968">
        <v>515</v>
      </c>
      <c r="AD4968">
        <v>0.5</v>
      </c>
      <c r="AE4968">
        <v>0.25</v>
      </c>
      <c r="AF4968">
        <v>48</v>
      </c>
      <c r="AH4968">
        <v>22</v>
      </c>
      <c r="AI4968">
        <v>1</v>
      </c>
      <c r="AJ4968">
        <v>18</v>
      </c>
      <c r="AK4968">
        <v>37</v>
      </c>
      <c r="AL4968">
        <v>0.33</v>
      </c>
      <c r="AM4968">
        <v>10</v>
      </c>
      <c r="AN4968">
        <v>5</v>
      </c>
      <c r="AO4968">
        <v>103</v>
      </c>
      <c r="AP4968">
        <v>5</v>
      </c>
      <c r="AQ4968">
        <v>74</v>
      </c>
    </row>
    <row r="4969" spans="1:43" hidden="1" x14ac:dyDescent="0.25">
      <c r="A4969" t="s">
        <v>18607</v>
      </c>
      <c r="B4969" t="s">
        <v>18608</v>
      </c>
      <c r="C4969" s="1" t="str">
        <f t="shared" si="357"/>
        <v>21:0120</v>
      </c>
      <c r="D4969" s="1" t="str">
        <f t="shared" si="358"/>
        <v>21:0003</v>
      </c>
      <c r="E4969" t="s">
        <v>18609</v>
      </c>
      <c r="F4969" t="s">
        <v>18610</v>
      </c>
      <c r="H4969">
        <v>49.186920800000003</v>
      </c>
      <c r="I4969">
        <v>-55.999391899999999</v>
      </c>
      <c r="J4969" s="1" t="str">
        <f t="shared" si="360"/>
        <v>Till</v>
      </c>
      <c r="K4969" s="1" t="str">
        <f t="shared" si="359"/>
        <v>&lt;2 micron</v>
      </c>
      <c r="L4969">
        <v>0.1</v>
      </c>
      <c r="M4969">
        <v>6.26</v>
      </c>
      <c r="N4969">
        <v>26</v>
      </c>
      <c r="O4969">
        <v>160</v>
      </c>
      <c r="P4969">
        <v>0.25</v>
      </c>
      <c r="Q4969">
        <v>1</v>
      </c>
      <c r="R4969">
        <v>0.93</v>
      </c>
      <c r="S4969">
        <v>0.25</v>
      </c>
      <c r="T4969">
        <v>31</v>
      </c>
      <c r="U4969">
        <v>72</v>
      </c>
      <c r="V4969">
        <v>112</v>
      </c>
      <c r="W4969">
        <v>4.46</v>
      </c>
      <c r="X4969">
        <v>10</v>
      </c>
      <c r="Y4969">
        <v>0.5</v>
      </c>
      <c r="Z4969">
        <v>0.28999999999999998</v>
      </c>
      <c r="AA4969">
        <v>20</v>
      </c>
      <c r="AB4969">
        <v>1.17</v>
      </c>
      <c r="AC4969">
        <v>570</v>
      </c>
      <c r="AD4969">
        <v>1</v>
      </c>
      <c r="AE4969">
        <v>0.32</v>
      </c>
      <c r="AF4969">
        <v>54</v>
      </c>
      <c r="AH4969">
        <v>16</v>
      </c>
      <c r="AI4969">
        <v>1</v>
      </c>
      <c r="AJ4969">
        <v>14</v>
      </c>
      <c r="AK4969">
        <v>47</v>
      </c>
      <c r="AL4969">
        <v>0.26</v>
      </c>
      <c r="AM4969">
        <v>5</v>
      </c>
      <c r="AN4969">
        <v>5</v>
      </c>
      <c r="AO4969">
        <v>107</v>
      </c>
      <c r="AP4969">
        <v>10</v>
      </c>
      <c r="AQ4969">
        <v>88</v>
      </c>
    </row>
    <row r="4970" spans="1:43" hidden="1" x14ac:dyDescent="0.25">
      <c r="A4970" t="s">
        <v>18611</v>
      </c>
      <c r="B4970" t="s">
        <v>18612</v>
      </c>
      <c r="C4970" s="1" t="str">
        <f t="shared" si="357"/>
        <v>21:0120</v>
      </c>
      <c r="D4970" s="1" t="str">
        <f t="shared" si="358"/>
        <v>21:0003</v>
      </c>
      <c r="E4970" t="s">
        <v>18613</v>
      </c>
      <c r="F4970" t="s">
        <v>18614</v>
      </c>
      <c r="H4970">
        <v>49.185336</v>
      </c>
      <c r="I4970">
        <v>-56.013833099999999</v>
      </c>
      <c r="J4970" s="1" t="str">
        <f t="shared" si="360"/>
        <v>Till</v>
      </c>
      <c r="K4970" s="1" t="str">
        <f t="shared" si="359"/>
        <v>&lt;2 micron</v>
      </c>
      <c r="L4970">
        <v>0.1</v>
      </c>
      <c r="M4970">
        <v>6.18</v>
      </c>
      <c r="N4970">
        <v>24</v>
      </c>
      <c r="O4970">
        <v>80</v>
      </c>
      <c r="P4970">
        <v>0.25</v>
      </c>
      <c r="Q4970">
        <v>1</v>
      </c>
      <c r="R4970">
        <v>0.57999999999999996</v>
      </c>
      <c r="S4970">
        <v>0.25</v>
      </c>
      <c r="T4970">
        <v>28</v>
      </c>
      <c r="U4970">
        <v>56</v>
      </c>
      <c r="V4970">
        <v>72</v>
      </c>
      <c r="W4970">
        <v>4.2699999999999996</v>
      </c>
      <c r="X4970">
        <v>20</v>
      </c>
      <c r="Y4970">
        <v>0.5</v>
      </c>
      <c r="Z4970">
        <v>0.17</v>
      </c>
      <c r="AA4970">
        <v>20</v>
      </c>
      <c r="AB4970">
        <v>0.86</v>
      </c>
      <c r="AC4970">
        <v>545</v>
      </c>
      <c r="AD4970">
        <v>0.5</v>
      </c>
      <c r="AE4970">
        <v>0.48</v>
      </c>
      <c r="AF4970">
        <v>42</v>
      </c>
      <c r="AH4970">
        <v>20</v>
      </c>
      <c r="AI4970">
        <v>2</v>
      </c>
      <c r="AJ4970">
        <v>17</v>
      </c>
      <c r="AK4970">
        <v>35</v>
      </c>
      <c r="AL4970">
        <v>0.3</v>
      </c>
      <c r="AM4970">
        <v>5</v>
      </c>
      <c r="AN4970">
        <v>5</v>
      </c>
      <c r="AO4970">
        <v>98</v>
      </c>
      <c r="AP4970">
        <v>10</v>
      </c>
      <c r="AQ4970">
        <v>60</v>
      </c>
    </row>
    <row r="4971" spans="1:43" hidden="1" x14ac:dyDescent="0.25">
      <c r="A4971" t="s">
        <v>18615</v>
      </c>
      <c r="B4971" t="s">
        <v>18616</v>
      </c>
      <c r="C4971" s="1" t="str">
        <f t="shared" si="357"/>
        <v>21:0120</v>
      </c>
      <c r="D4971" s="1" t="str">
        <f t="shared" si="358"/>
        <v>21:0003</v>
      </c>
      <c r="E4971" t="s">
        <v>18617</v>
      </c>
      <c r="F4971" t="s">
        <v>18618</v>
      </c>
      <c r="H4971">
        <v>49.183211800000002</v>
      </c>
      <c r="I4971">
        <v>-56.039262000000001</v>
      </c>
      <c r="J4971" s="1" t="str">
        <f t="shared" si="360"/>
        <v>Till</v>
      </c>
      <c r="K4971" s="1" t="str">
        <f t="shared" si="359"/>
        <v>&lt;2 micron</v>
      </c>
      <c r="L4971">
        <v>0.1</v>
      </c>
      <c r="M4971">
        <v>10.8</v>
      </c>
      <c r="N4971">
        <v>22</v>
      </c>
      <c r="O4971">
        <v>50</v>
      </c>
      <c r="P4971">
        <v>0.25</v>
      </c>
      <c r="Q4971">
        <v>1</v>
      </c>
      <c r="R4971">
        <v>0.19</v>
      </c>
      <c r="S4971">
        <v>0.25</v>
      </c>
      <c r="T4971">
        <v>16</v>
      </c>
      <c r="U4971">
        <v>89</v>
      </c>
      <c r="V4971">
        <v>61</v>
      </c>
      <c r="W4971">
        <v>3.66</v>
      </c>
      <c r="X4971">
        <v>20</v>
      </c>
      <c r="Y4971">
        <v>0.5</v>
      </c>
      <c r="Z4971">
        <v>7.0000000000000007E-2</v>
      </c>
      <c r="AA4971">
        <v>10</v>
      </c>
      <c r="AB4971">
        <v>0.46</v>
      </c>
      <c r="AC4971">
        <v>200</v>
      </c>
      <c r="AD4971">
        <v>0.5</v>
      </c>
      <c r="AE4971">
        <v>1.81</v>
      </c>
      <c r="AF4971">
        <v>49</v>
      </c>
      <c r="AH4971">
        <v>22</v>
      </c>
      <c r="AI4971">
        <v>2</v>
      </c>
      <c r="AJ4971">
        <v>13</v>
      </c>
      <c r="AK4971">
        <v>12</v>
      </c>
      <c r="AL4971">
        <v>0.15</v>
      </c>
      <c r="AM4971">
        <v>5</v>
      </c>
      <c r="AN4971">
        <v>5</v>
      </c>
      <c r="AO4971">
        <v>85</v>
      </c>
      <c r="AP4971">
        <v>5</v>
      </c>
      <c r="AQ4971">
        <v>38</v>
      </c>
    </row>
    <row r="4972" spans="1:43" hidden="1" x14ac:dyDescent="0.25">
      <c r="A4972" t="s">
        <v>18619</v>
      </c>
      <c r="B4972" t="s">
        <v>18620</v>
      </c>
      <c r="C4972" s="1" t="str">
        <f t="shared" si="357"/>
        <v>21:0120</v>
      </c>
      <c r="D4972" s="1" t="str">
        <f t="shared" si="358"/>
        <v>21:0003</v>
      </c>
      <c r="E4972" t="s">
        <v>18621</v>
      </c>
      <c r="F4972" t="s">
        <v>18622</v>
      </c>
      <c r="H4972">
        <v>49.159863999999999</v>
      </c>
      <c r="I4972">
        <v>-56.100064500000002</v>
      </c>
      <c r="J4972" s="1" t="str">
        <f t="shared" si="360"/>
        <v>Till</v>
      </c>
      <c r="K4972" s="1" t="str">
        <f t="shared" si="359"/>
        <v>&lt;2 micron</v>
      </c>
      <c r="L4972">
        <v>0.1</v>
      </c>
      <c r="M4972">
        <v>7.5</v>
      </c>
      <c r="N4972">
        <v>104</v>
      </c>
      <c r="O4972">
        <v>80</v>
      </c>
      <c r="P4972">
        <v>0.25</v>
      </c>
      <c r="Q4972">
        <v>1</v>
      </c>
      <c r="R4972">
        <v>0.52</v>
      </c>
      <c r="S4972">
        <v>0.25</v>
      </c>
      <c r="T4972">
        <v>46</v>
      </c>
      <c r="U4972">
        <v>64</v>
      </c>
      <c r="V4972">
        <v>180</v>
      </c>
      <c r="W4972">
        <v>4.5</v>
      </c>
      <c r="X4972">
        <v>5</v>
      </c>
      <c r="Y4972">
        <v>0.5</v>
      </c>
      <c r="Z4972">
        <v>0.34</v>
      </c>
      <c r="AA4972">
        <v>20</v>
      </c>
      <c r="AB4972">
        <v>1.3</v>
      </c>
      <c r="AC4972">
        <v>1100</v>
      </c>
      <c r="AD4972">
        <v>0.5</v>
      </c>
      <c r="AE4972">
        <v>2.7</v>
      </c>
      <c r="AF4972">
        <v>70</v>
      </c>
      <c r="AH4972">
        <v>28</v>
      </c>
      <c r="AI4972">
        <v>1</v>
      </c>
      <c r="AJ4972">
        <v>18</v>
      </c>
      <c r="AK4972">
        <v>26</v>
      </c>
      <c r="AL4972">
        <v>0.08</v>
      </c>
      <c r="AM4972">
        <v>5</v>
      </c>
      <c r="AN4972">
        <v>5</v>
      </c>
      <c r="AO4972">
        <v>100</v>
      </c>
      <c r="AP4972">
        <v>5</v>
      </c>
      <c r="AQ4972">
        <v>164</v>
      </c>
    </row>
    <row r="4973" spans="1:43" hidden="1" x14ac:dyDescent="0.25">
      <c r="A4973" t="s">
        <v>18623</v>
      </c>
      <c r="B4973" t="s">
        <v>18624</v>
      </c>
      <c r="C4973" s="1" t="str">
        <f t="shared" si="357"/>
        <v>21:0120</v>
      </c>
      <c r="D4973" s="1" t="str">
        <f t="shared" si="358"/>
        <v>21:0003</v>
      </c>
      <c r="E4973" t="s">
        <v>18625</v>
      </c>
      <c r="F4973" t="s">
        <v>18626</v>
      </c>
      <c r="H4973">
        <v>49.159686200000003</v>
      </c>
      <c r="I4973">
        <v>-56.077573600000001</v>
      </c>
      <c r="J4973" s="1" t="str">
        <f t="shared" si="360"/>
        <v>Till</v>
      </c>
      <c r="K4973" s="1" t="str">
        <f t="shared" si="359"/>
        <v>&lt;2 micron</v>
      </c>
      <c r="L4973">
        <v>0.1</v>
      </c>
      <c r="M4973">
        <v>6.72</v>
      </c>
      <c r="N4973">
        <v>52</v>
      </c>
      <c r="O4973">
        <v>100</v>
      </c>
      <c r="P4973">
        <v>0.5</v>
      </c>
      <c r="Q4973">
        <v>1</v>
      </c>
      <c r="R4973">
        <v>0.43</v>
      </c>
      <c r="S4973">
        <v>0.25</v>
      </c>
      <c r="T4973">
        <v>26</v>
      </c>
      <c r="U4973">
        <v>49</v>
      </c>
      <c r="V4973">
        <v>132</v>
      </c>
      <c r="W4973">
        <v>4.03</v>
      </c>
      <c r="X4973">
        <v>20</v>
      </c>
      <c r="Y4973">
        <v>0.5</v>
      </c>
      <c r="Z4973">
        <v>0.18</v>
      </c>
      <c r="AA4973">
        <v>30</v>
      </c>
      <c r="AB4973">
        <v>0.92</v>
      </c>
      <c r="AC4973">
        <v>755</v>
      </c>
      <c r="AD4973">
        <v>0.5</v>
      </c>
      <c r="AE4973">
        <v>1.58</v>
      </c>
      <c r="AF4973">
        <v>58</v>
      </c>
      <c r="AH4973">
        <v>32</v>
      </c>
      <c r="AI4973">
        <v>4</v>
      </c>
      <c r="AJ4973">
        <v>20</v>
      </c>
      <c r="AK4973">
        <v>27</v>
      </c>
      <c r="AL4973">
        <v>7.0000000000000007E-2</v>
      </c>
      <c r="AM4973">
        <v>10</v>
      </c>
      <c r="AN4973">
        <v>5</v>
      </c>
      <c r="AO4973">
        <v>84</v>
      </c>
      <c r="AP4973">
        <v>5</v>
      </c>
      <c r="AQ4973">
        <v>146</v>
      </c>
    </row>
    <row r="4974" spans="1:43" hidden="1" x14ac:dyDescent="0.25">
      <c r="A4974" t="s">
        <v>18627</v>
      </c>
      <c r="B4974" t="s">
        <v>18628</v>
      </c>
      <c r="C4974" s="1" t="str">
        <f t="shared" si="357"/>
        <v>21:0120</v>
      </c>
      <c r="D4974" s="1" t="str">
        <f t="shared" si="358"/>
        <v>21:0003</v>
      </c>
      <c r="E4974" t="s">
        <v>18629</v>
      </c>
      <c r="F4974" t="s">
        <v>18630</v>
      </c>
      <c r="H4974">
        <v>49.139410499999997</v>
      </c>
      <c r="I4974">
        <v>-56.0731514</v>
      </c>
      <c r="J4974" s="1" t="str">
        <f t="shared" si="360"/>
        <v>Till</v>
      </c>
      <c r="K4974" s="1" t="str">
        <f t="shared" si="359"/>
        <v>&lt;2 micron</v>
      </c>
      <c r="L4974">
        <v>0.1</v>
      </c>
      <c r="M4974">
        <v>5.9</v>
      </c>
      <c r="N4974">
        <v>112</v>
      </c>
      <c r="O4974">
        <v>70</v>
      </c>
      <c r="P4974">
        <v>0.25</v>
      </c>
      <c r="Q4974">
        <v>1</v>
      </c>
      <c r="R4974">
        <v>0.48</v>
      </c>
      <c r="S4974">
        <v>0.5</v>
      </c>
      <c r="T4974">
        <v>19</v>
      </c>
      <c r="U4974">
        <v>54</v>
      </c>
      <c r="V4974">
        <v>151</v>
      </c>
      <c r="W4974">
        <v>5.85</v>
      </c>
      <c r="X4974">
        <v>10</v>
      </c>
      <c r="Y4974">
        <v>0.5</v>
      </c>
      <c r="Z4974">
        <v>0.25</v>
      </c>
      <c r="AA4974">
        <v>20</v>
      </c>
      <c r="AB4974">
        <v>0.89</v>
      </c>
      <c r="AC4974">
        <v>715</v>
      </c>
      <c r="AD4974">
        <v>2</v>
      </c>
      <c r="AE4974">
        <v>1.27</v>
      </c>
      <c r="AF4974">
        <v>50</v>
      </c>
      <c r="AH4974">
        <v>28</v>
      </c>
      <c r="AI4974">
        <v>1</v>
      </c>
      <c r="AJ4974">
        <v>16</v>
      </c>
      <c r="AK4974">
        <v>35</v>
      </c>
      <c r="AL4974">
        <v>0.04</v>
      </c>
      <c r="AM4974">
        <v>5</v>
      </c>
      <c r="AN4974">
        <v>5</v>
      </c>
      <c r="AO4974">
        <v>100</v>
      </c>
      <c r="AP4974">
        <v>10</v>
      </c>
      <c r="AQ4974">
        <v>254</v>
      </c>
    </row>
    <row r="4975" spans="1:43" hidden="1" x14ac:dyDescent="0.25">
      <c r="A4975" t="s">
        <v>18631</v>
      </c>
      <c r="B4975" t="s">
        <v>18632</v>
      </c>
      <c r="C4975" s="1" t="str">
        <f t="shared" si="357"/>
        <v>21:0120</v>
      </c>
      <c r="D4975" s="1" t="str">
        <f t="shared" si="358"/>
        <v>21:0003</v>
      </c>
      <c r="E4975" t="s">
        <v>18633</v>
      </c>
      <c r="F4975" t="s">
        <v>18634</v>
      </c>
      <c r="H4975">
        <v>49.143964199999999</v>
      </c>
      <c r="I4975">
        <v>-56.057846499999997</v>
      </c>
      <c r="J4975" s="1" t="str">
        <f t="shared" si="360"/>
        <v>Till</v>
      </c>
      <c r="K4975" s="1" t="str">
        <f t="shared" si="359"/>
        <v>&lt;2 micron</v>
      </c>
      <c r="L4975">
        <v>0.1</v>
      </c>
      <c r="M4975">
        <v>8.64</v>
      </c>
      <c r="N4975">
        <v>106</v>
      </c>
      <c r="O4975">
        <v>60</v>
      </c>
      <c r="P4975">
        <v>1</v>
      </c>
      <c r="Q4975">
        <v>1</v>
      </c>
      <c r="R4975">
        <v>0.27</v>
      </c>
      <c r="S4975">
        <v>0.25</v>
      </c>
      <c r="T4975">
        <v>54</v>
      </c>
      <c r="U4975">
        <v>60</v>
      </c>
      <c r="V4975">
        <v>149</v>
      </c>
      <c r="W4975">
        <v>3.99</v>
      </c>
      <c r="X4975">
        <v>10</v>
      </c>
      <c r="Y4975">
        <v>0.5</v>
      </c>
      <c r="Z4975">
        <v>0.13</v>
      </c>
      <c r="AA4975">
        <v>20</v>
      </c>
      <c r="AB4975">
        <v>0.66</v>
      </c>
      <c r="AC4975">
        <v>975</v>
      </c>
      <c r="AD4975">
        <v>0.5</v>
      </c>
      <c r="AE4975">
        <v>2.21</v>
      </c>
      <c r="AF4975">
        <v>76</v>
      </c>
      <c r="AH4975">
        <v>22</v>
      </c>
      <c r="AI4975">
        <v>2</v>
      </c>
      <c r="AJ4975">
        <v>15</v>
      </c>
      <c r="AK4975">
        <v>13</v>
      </c>
      <c r="AL4975">
        <v>0.06</v>
      </c>
      <c r="AM4975">
        <v>5</v>
      </c>
      <c r="AN4975">
        <v>5</v>
      </c>
      <c r="AO4975">
        <v>70</v>
      </c>
      <c r="AP4975">
        <v>5</v>
      </c>
      <c r="AQ4975">
        <v>90</v>
      </c>
    </row>
    <row r="4976" spans="1:43" hidden="1" x14ac:dyDescent="0.25">
      <c r="A4976" t="s">
        <v>18635</v>
      </c>
      <c r="B4976" t="s">
        <v>18636</v>
      </c>
      <c r="C4976" s="1" t="str">
        <f t="shared" si="357"/>
        <v>21:0120</v>
      </c>
      <c r="D4976" s="1" t="str">
        <f t="shared" si="358"/>
        <v>21:0003</v>
      </c>
      <c r="E4976" t="s">
        <v>18637</v>
      </c>
      <c r="F4976" t="s">
        <v>18638</v>
      </c>
      <c r="H4976">
        <v>49.144228200000001</v>
      </c>
      <c r="I4976">
        <v>-56.046186499999997</v>
      </c>
      <c r="J4976" s="1" t="str">
        <f t="shared" si="360"/>
        <v>Till</v>
      </c>
      <c r="K4976" s="1" t="str">
        <f t="shared" si="359"/>
        <v>&lt;2 micron</v>
      </c>
      <c r="L4976">
        <v>0.1</v>
      </c>
      <c r="M4976">
        <v>9.3000000000000007</v>
      </c>
      <c r="N4976">
        <v>44</v>
      </c>
      <c r="O4976">
        <v>40</v>
      </c>
      <c r="P4976">
        <v>0.25</v>
      </c>
      <c r="Q4976">
        <v>1</v>
      </c>
      <c r="R4976">
        <v>0.24</v>
      </c>
      <c r="S4976">
        <v>0.25</v>
      </c>
      <c r="T4976">
        <v>26</v>
      </c>
      <c r="U4976">
        <v>70</v>
      </c>
      <c r="V4976">
        <v>100</v>
      </c>
      <c r="W4976">
        <v>3.9</v>
      </c>
      <c r="X4976">
        <v>20</v>
      </c>
      <c r="Y4976">
        <v>0.5</v>
      </c>
      <c r="Z4976">
        <v>0.08</v>
      </c>
      <c r="AA4976">
        <v>20</v>
      </c>
      <c r="AB4976">
        <v>0.7</v>
      </c>
      <c r="AC4976">
        <v>560</v>
      </c>
      <c r="AD4976">
        <v>0.5</v>
      </c>
      <c r="AE4976">
        <v>1.44</v>
      </c>
      <c r="AF4976">
        <v>44</v>
      </c>
      <c r="AH4976">
        <v>28</v>
      </c>
      <c r="AI4976">
        <v>1</v>
      </c>
      <c r="AJ4976">
        <v>16</v>
      </c>
      <c r="AK4976">
        <v>14</v>
      </c>
      <c r="AL4976">
        <v>0.16</v>
      </c>
      <c r="AM4976">
        <v>5</v>
      </c>
      <c r="AN4976">
        <v>5</v>
      </c>
      <c r="AO4976">
        <v>100</v>
      </c>
      <c r="AP4976">
        <v>5</v>
      </c>
      <c r="AQ4976">
        <v>64</v>
      </c>
    </row>
    <row r="4977" spans="1:43" hidden="1" x14ac:dyDescent="0.25">
      <c r="A4977" t="s">
        <v>18639</v>
      </c>
      <c r="B4977" t="s">
        <v>18640</v>
      </c>
      <c r="C4977" s="1" t="str">
        <f t="shared" si="357"/>
        <v>21:0120</v>
      </c>
      <c r="D4977" s="1" t="str">
        <f t="shared" si="358"/>
        <v>21:0003</v>
      </c>
      <c r="E4977" t="s">
        <v>18641</v>
      </c>
      <c r="F4977" t="s">
        <v>18642</v>
      </c>
      <c r="H4977">
        <v>49.138922100000002</v>
      </c>
      <c r="I4977">
        <v>-56.068361899999999</v>
      </c>
      <c r="J4977" s="1" t="str">
        <f t="shared" si="360"/>
        <v>Till</v>
      </c>
      <c r="K4977" s="1" t="str">
        <f t="shared" si="359"/>
        <v>&lt;2 micron</v>
      </c>
      <c r="L4977">
        <v>0.1</v>
      </c>
      <c r="M4977">
        <v>6.32</v>
      </c>
      <c r="N4977">
        <v>50</v>
      </c>
      <c r="O4977">
        <v>190</v>
      </c>
      <c r="P4977">
        <v>0.25</v>
      </c>
      <c r="Q4977">
        <v>1</v>
      </c>
      <c r="R4977">
        <v>0.56000000000000005</v>
      </c>
      <c r="S4977">
        <v>0.25</v>
      </c>
      <c r="T4977">
        <v>26</v>
      </c>
      <c r="U4977">
        <v>71</v>
      </c>
      <c r="V4977">
        <v>117</v>
      </c>
      <c r="W4977">
        <v>5.28</v>
      </c>
      <c r="X4977">
        <v>20</v>
      </c>
      <c r="Y4977">
        <v>0.5</v>
      </c>
      <c r="Z4977">
        <v>0.32</v>
      </c>
      <c r="AA4977">
        <v>20</v>
      </c>
      <c r="AB4977">
        <v>1.29</v>
      </c>
      <c r="AC4977">
        <v>505</v>
      </c>
      <c r="AD4977">
        <v>0.5</v>
      </c>
      <c r="AE4977">
        <v>0.47</v>
      </c>
      <c r="AF4977">
        <v>70</v>
      </c>
      <c r="AH4977">
        <v>20</v>
      </c>
      <c r="AI4977">
        <v>1</v>
      </c>
      <c r="AJ4977">
        <v>18</v>
      </c>
      <c r="AK4977">
        <v>28</v>
      </c>
      <c r="AL4977">
        <v>0.25</v>
      </c>
      <c r="AM4977">
        <v>5</v>
      </c>
      <c r="AN4977">
        <v>5</v>
      </c>
      <c r="AO4977">
        <v>113</v>
      </c>
      <c r="AP4977">
        <v>10</v>
      </c>
      <c r="AQ4977">
        <v>182</v>
      </c>
    </row>
    <row r="4978" spans="1:43" hidden="1" x14ac:dyDescent="0.25">
      <c r="A4978" t="s">
        <v>18643</v>
      </c>
      <c r="B4978" t="s">
        <v>18644</v>
      </c>
      <c r="C4978" s="1" t="str">
        <f t="shared" si="357"/>
        <v>21:0120</v>
      </c>
      <c r="D4978" s="1" t="str">
        <f t="shared" si="358"/>
        <v>21:0003</v>
      </c>
      <c r="E4978" t="s">
        <v>18645</v>
      </c>
      <c r="F4978" t="s">
        <v>18646</v>
      </c>
      <c r="H4978">
        <v>49.1589806</v>
      </c>
      <c r="I4978">
        <v>-56.102137800000001</v>
      </c>
      <c r="J4978" s="1" t="str">
        <f t="shared" si="360"/>
        <v>Till</v>
      </c>
      <c r="K4978" s="1" t="str">
        <f t="shared" si="359"/>
        <v>&lt;2 micron</v>
      </c>
      <c r="L4978">
        <v>0.1</v>
      </c>
      <c r="M4978">
        <v>5.67</v>
      </c>
      <c r="N4978">
        <v>22</v>
      </c>
      <c r="O4978">
        <v>70</v>
      </c>
      <c r="P4978">
        <v>0.25</v>
      </c>
      <c r="Q4978">
        <v>1</v>
      </c>
      <c r="R4978">
        <v>0.59</v>
      </c>
      <c r="S4978">
        <v>0.25</v>
      </c>
      <c r="T4978">
        <v>19</v>
      </c>
      <c r="U4978">
        <v>34</v>
      </c>
      <c r="V4978">
        <v>64</v>
      </c>
      <c r="W4978">
        <v>2.82</v>
      </c>
      <c r="X4978">
        <v>10</v>
      </c>
      <c r="Y4978">
        <v>0.5</v>
      </c>
      <c r="Z4978">
        <v>0.16</v>
      </c>
      <c r="AA4978">
        <v>20</v>
      </c>
      <c r="AB4978">
        <v>0.65</v>
      </c>
      <c r="AC4978">
        <v>570</v>
      </c>
      <c r="AD4978">
        <v>0.5</v>
      </c>
      <c r="AE4978">
        <v>0.79</v>
      </c>
      <c r="AF4978">
        <v>26</v>
      </c>
      <c r="AH4978">
        <v>20</v>
      </c>
      <c r="AI4978">
        <v>2</v>
      </c>
      <c r="AJ4978">
        <v>13</v>
      </c>
      <c r="AK4978">
        <v>33</v>
      </c>
      <c r="AL4978">
        <v>0.1</v>
      </c>
      <c r="AM4978">
        <v>5</v>
      </c>
      <c r="AN4978">
        <v>5</v>
      </c>
      <c r="AO4978">
        <v>58</v>
      </c>
      <c r="AP4978">
        <v>5</v>
      </c>
      <c r="AQ4978">
        <v>90</v>
      </c>
    </row>
    <row r="4979" spans="1:43" hidden="1" x14ac:dyDescent="0.25">
      <c r="A4979" t="s">
        <v>18647</v>
      </c>
      <c r="B4979" t="s">
        <v>18648</v>
      </c>
      <c r="C4979" s="1" t="str">
        <f t="shared" si="357"/>
        <v>21:0120</v>
      </c>
      <c r="D4979" s="1" t="str">
        <f t="shared" si="358"/>
        <v>21:0003</v>
      </c>
      <c r="E4979" t="s">
        <v>18649</v>
      </c>
      <c r="F4979" t="s">
        <v>18650</v>
      </c>
      <c r="H4979">
        <v>49.076124499999999</v>
      </c>
      <c r="I4979">
        <v>-56.089939700000002</v>
      </c>
      <c r="J4979" s="1" t="str">
        <f t="shared" si="360"/>
        <v>Till</v>
      </c>
      <c r="K4979" s="1" t="str">
        <f t="shared" si="359"/>
        <v>&lt;2 micron</v>
      </c>
      <c r="L4979">
        <v>0.2</v>
      </c>
      <c r="M4979">
        <v>10.3</v>
      </c>
      <c r="N4979">
        <v>34</v>
      </c>
      <c r="O4979">
        <v>60</v>
      </c>
      <c r="P4979">
        <v>0.5</v>
      </c>
      <c r="Q4979">
        <v>1</v>
      </c>
      <c r="R4979">
        <v>0.36</v>
      </c>
      <c r="S4979">
        <v>0.25</v>
      </c>
      <c r="T4979">
        <v>26</v>
      </c>
      <c r="U4979">
        <v>54</v>
      </c>
      <c r="V4979">
        <v>93</v>
      </c>
      <c r="W4979">
        <v>2.9</v>
      </c>
      <c r="X4979">
        <v>10</v>
      </c>
      <c r="Y4979">
        <v>0.5</v>
      </c>
      <c r="Z4979">
        <v>0.15</v>
      </c>
      <c r="AA4979">
        <v>20</v>
      </c>
      <c r="AB4979">
        <v>0.72</v>
      </c>
      <c r="AC4979">
        <v>1545</v>
      </c>
      <c r="AD4979">
        <v>1</v>
      </c>
      <c r="AE4979">
        <v>1.32</v>
      </c>
      <c r="AF4979">
        <v>34</v>
      </c>
      <c r="AH4979">
        <v>36</v>
      </c>
      <c r="AI4979">
        <v>6</v>
      </c>
      <c r="AJ4979">
        <v>17</v>
      </c>
      <c r="AK4979">
        <v>17</v>
      </c>
      <c r="AL4979">
        <v>0.16</v>
      </c>
      <c r="AM4979">
        <v>5</v>
      </c>
      <c r="AN4979">
        <v>5</v>
      </c>
      <c r="AO4979">
        <v>60</v>
      </c>
      <c r="AP4979">
        <v>5</v>
      </c>
      <c r="AQ4979">
        <v>66</v>
      </c>
    </row>
    <row r="4980" spans="1:43" hidden="1" x14ac:dyDescent="0.25">
      <c r="A4980" t="s">
        <v>18651</v>
      </c>
      <c r="B4980" t="s">
        <v>18652</v>
      </c>
      <c r="C4980" s="1" t="str">
        <f t="shared" si="357"/>
        <v>21:0120</v>
      </c>
      <c r="D4980" s="1" t="str">
        <f t="shared" si="358"/>
        <v>21:0003</v>
      </c>
      <c r="E4980" t="s">
        <v>18653</v>
      </c>
      <c r="F4980" t="s">
        <v>18654</v>
      </c>
      <c r="H4980">
        <v>49.066475099999998</v>
      </c>
      <c r="I4980">
        <v>-56.121603399999998</v>
      </c>
      <c r="J4980" s="1" t="str">
        <f t="shared" si="360"/>
        <v>Till</v>
      </c>
      <c r="K4980" s="1" t="str">
        <f t="shared" si="359"/>
        <v>&lt;2 micron</v>
      </c>
      <c r="L4980">
        <v>0.1</v>
      </c>
      <c r="M4980">
        <v>6.92</v>
      </c>
      <c r="N4980">
        <v>12</v>
      </c>
      <c r="O4980">
        <v>170</v>
      </c>
      <c r="P4980">
        <v>0.25</v>
      </c>
      <c r="Q4980">
        <v>1</v>
      </c>
      <c r="R4980">
        <v>0.63</v>
      </c>
      <c r="S4980">
        <v>0.25</v>
      </c>
      <c r="T4980">
        <v>23</v>
      </c>
      <c r="U4980">
        <v>89</v>
      </c>
      <c r="V4980">
        <v>147</v>
      </c>
      <c r="W4980">
        <v>4.38</v>
      </c>
      <c r="X4980">
        <v>10</v>
      </c>
      <c r="Y4980">
        <v>0.5</v>
      </c>
      <c r="Z4980">
        <v>0.34</v>
      </c>
      <c r="AA4980">
        <v>20</v>
      </c>
      <c r="AB4980">
        <v>1.93</v>
      </c>
      <c r="AC4980">
        <v>865</v>
      </c>
      <c r="AD4980">
        <v>0.5</v>
      </c>
      <c r="AE4980">
        <v>0.6</v>
      </c>
      <c r="AF4980">
        <v>62</v>
      </c>
      <c r="AH4980">
        <v>24</v>
      </c>
      <c r="AI4980">
        <v>6</v>
      </c>
      <c r="AJ4980">
        <v>20</v>
      </c>
      <c r="AK4980">
        <v>27</v>
      </c>
      <c r="AL4980">
        <v>0.22</v>
      </c>
      <c r="AM4980">
        <v>5</v>
      </c>
      <c r="AN4980">
        <v>5</v>
      </c>
      <c r="AO4980">
        <v>89</v>
      </c>
      <c r="AP4980">
        <v>5</v>
      </c>
      <c r="AQ4980">
        <v>146</v>
      </c>
    </row>
    <row r="4981" spans="1:43" hidden="1" x14ac:dyDescent="0.25">
      <c r="A4981" t="s">
        <v>18655</v>
      </c>
      <c r="B4981" t="s">
        <v>18656</v>
      </c>
      <c r="C4981" s="1" t="str">
        <f t="shared" si="357"/>
        <v>21:0120</v>
      </c>
      <c r="D4981" s="1" t="str">
        <f t="shared" si="358"/>
        <v>21:0003</v>
      </c>
      <c r="E4981" t="s">
        <v>18657</v>
      </c>
      <c r="F4981" t="s">
        <v>18658</v>
      </c>
      <c r="H4981">
        <v>49.070598500000003</v>
      </c>
      <c r="I4981">
        <v>-56.1435739</v>
      </c>
      <c r="J4981" s="1" t="str">
        <f t="shared" si="360"/>
        <v>Till</v>
      </c>
      <c r="K4981" s="1" t="str">
        <f t="shared" si="359"/>
        <v>&lt;2 micron</v>
      </c>
      <c r="L4981">
        <v>0.2</v>
      </c>
      <c r="M4981">
        <v>8.4600000000000009</v>
      </c>
      <c r="N4981">
        <v>44</v>
      </c>
      <c r="O4981">
        <v>210</v>
      </c>
      <c r="P4981">
        <v>0.5</v>
      </c>
      <c r="Q4981">
        <v>1</v>
      </c>
      <c r="R4981">
        <v>0.54</v>
      </c>
      <c r="S4981">
        <v>0.25</v>
      </c>
      <c r="T4981">
        <v>16</v>
      </c>
      <c r="U4981">
        <v>81</v>
      </c>
      <c r="V4981">
        <v>66</v>
      </c>
      <c r="W4981">
        <v>4.21</v>
      </c>
      <c r="X4981">
        <v>10</v>
      </c>
      <c r="Y4981">
        <v>0.5</v>
      </c>
      <c r="Z4981">
        <v>0.17</v>
      </c>
      <c r="AA4981">
        <v>20</v>
      </c>
      <c r="AB4981">
        <v>0.93</v>
      </c>
      <c r="AC4981">
        <v>540</v>
      </c>
      <c r="AD4981">
        <v>2</v>
      </c>
      <c r="AE4981">
        <v>1.05</v>
      </c>
      <c r="AF4981">
        <v>43</v>
      </c>
      <c r="AH4981">
        <v>26</v>
      </c>
      <c r="AI4981">
        <v>8</v>
      </c>
      <c r="AJ4981">
        <v>13</v>
      </c>
      <c r="AK4981">
        <v>30</v>
      </c>
      <c r="AL4981">
        <v>0.19</v>
      </c>
      <c r="AM4981">
        <v>5</v>
      </c>
      <c r="AN4981">
        <v>5</v>
      </c>
      <c r="AO4981">
        <v>103</v>
      </c>
      <c r="AP4981">
        <v>5</v>
      </c>
      <c r="AQ4981">
        <v>120</v>
      </c>
    </row>
    <row r="4982" spans="1:43" hidden="1" x14ac:dyDescent="0.25">
      <c r="A4982" t="s">
        <v>18659</v>
      </c>
      <c r="B4982" t="s">
        <v>18660</v>
      </c>
      <c r="C4982" s="1" t="str">
        <f t="shared" si="357"/>
        <v>21:0120</v>
      </c>
      <c r="D4982" s="1" t="str">
        <f t="shared" si="358"/>
        <v>21:0003</v>
      </c>
      <c r="E4982" t="s">
        <v>18661</v>
      </c>
      <c r="F4982" t="s">
        <v>18662</v>
      </c>
      <c r="H4982">
        <v>49.063982099999997</v>
      </c>
      <c r="I4982">
        <v>-56.149026499999998</v>
      </c>
      <c r="J4982" s="1" t="str">
        <f t="shared" si="360"/>
        <v>Till</v>
      </c>
      <c r="K4982" s="1" t="str">
        <f t="shared" si="359"/>
        <v>&lt;2 micron</v>
      </c>
      <c r="L4982">
        <v>0.1</v>
      </c>
      <c r="M4982">
        <v>6.82</v>
      </c>
      <c r="N4982">
        <v>10</v>
      </c>
      <c r="O4982">
        <v>80</v>
      </c>
      <c r="P4982">
        <v>0.25</v>
      </c>
      <c r="Q4982">
        <v>1</v>
      </c>
      <c r="R4982">
        <v>0.48</v>
      </c>
      <c r="S4982">
        <v>0.25</v>
      </c>
      <c r="T4982">
        <v>28</v>
      </c>
      <c r="U4982">
        <v>78</v>
      </c>
      <c r="V4982">
        <v>141</v>
      </c>
      <c r="W4982">
        <v>3.73</v>
      </c>
      <c r="X4982">
        <v>10</v>
      </c>
      <c r="Y4982">
        <v>0.5</v>
      </c>
      <c r="Z4982">
        <v>0.21</v>
      </c>
      <c r="AA4982">
        <v>20</v>
      </c>
      <c r="AB4982">
        <v>1.71</v>
      </c>
      <c r="AC4982">
        <v>855</v>
      </c>
      <c r="AD4982">
        <v>0.5</v>
      </c>
      <c r="AE4982">
        <v>0.76</v>
      </c>
      <c r="AF4982">
        <v>93</v>
      </c>
      <c r="AH4982">
        <v>34</v>
      </c>
      <c r="AI4982">
        <v>2</v>
      </c>
      <c r="AJ4982">
        <v>15</v>
      </c>
      <c r="AK4982">
        <v>21</v>
      </c>
      <c r="AL4982">
        <v>0.18</v>
      </c>
      <c r="AM4982">
        <v>5</v>
      </c>
      <c r="AN4982">
        <v>5</v>
      </c>
      <c r="AO4982">
        <v>71</v>
      </c>
      <c r="AP4982">
        <v>5</v>
      </c>
      <c r="AQ4982">
        <v>452</v>
      </c>
    </row>
    <row r="4983" spans="1:43" hidden="1" x14ac:dyDescent="0.25">
      <c r="A4983" t="s">
        <v>18663</v>
      </c>
      <c r="B4983" t="s">
        <v>18664</v>
      </c>
      <c r="C4983" s="1" t="str">
        <f t="shared" si="357"/>
        <v>21:0120</v>
      </c>
      <c r="D4983" s="1" t="str">
        <f t="shared" si="358"/>
        <v>21:0003</v>
      </c>
      <c r="E4983" t="s">
        <v>18665</v>
      </c>
      <c r="F4983" t="s">
        <v>18666</v>
      </c>
      <c r="H4983">
        <v>49.075629300000003</v>
      </c>
      <c r="I4983">
        <v>-56.142665800000003</v>
      </c>
      <c r="J4983" s="1" t="str">
        <f t="shared" si="360"/>
        <v>Till</v>
      </c>
      <c r="K4983" s="1" t="str">
        <f t="shared" si="359"/>
        <v>&lt;2 micron</v>
      </c>
      <c r="L4983">
        <v>0.1</v>
      </c>
      <c r="M4983">
        <v>6.5</v>
      </c>
      <c r="N4983">
        <v>16</v>
      </c>
      <c r="O4983">
        <v>60</v>
      </c>
      <c r="P4983">
        <v>0.25</v>
      </c>
      <c r="Q4983">
        <v>1</v>
      </c>
      <c r="R4983">
        <v>0.36</v>
      </c>
      <c r="S4983">
        <v>0.25</v>
      </c>
      <c r="T4983">
        <v>14</v>
      </c>
      <c r="U4983">
        <v>47</v>
      </c>
      <c r="V4983">
        <v>48</v>
      </c>
      <c r="W4983">
        <v>3.34</v>
      </c>
      <c r="X4983">
        <v>20</v>
      </c>
      <c r="Y4983">
        <v>0.5</v>
      </c>
      <c r="Z4983">
        <v>0.11</v>
      </c>
      <c r="AA4983">
        <v>20</v>
      </c>
      <c r="AB4983">
        <v>0.73</v>
      </c>
      <c r="AC4983">
        <v>445</v>
      </c>
      <c r="AD4983">
        <v>0.5</v>
      </c>
      <c r="AE4983">
        <v>0.82</v>
      </c>
      <c r="AF4983">
        <v>32</v>
      </c>
      <c r="AH4983">
        <v>26</v>
      </c>
      <c r="AI4983">
        <v>1</v>
      </c>
      <c r="AJ4983">
        <v>14</v>
      </c>
      <c r="AK4983">
        <v>24</v>
      </c>
      <c r="AL4983">
        <v>0.21</v>
      </c>
      <c r="AM4983">
        <v>5</v>
      </c>
      <c r="AN4983">
        <v>5</v>
      </c>
      <c r="AO4983">
        <v>75</v>
      </c>
      <c r="AP4983">
        <v>5</v>
      </c>
      <c r="AQ4983">
        <v>58</v>
      </c>
    </row>
    <row r="4984" spans="1:43" hidden="1" x14ac:dyDescent="0.25">
      <c r="A4984" t="s">
        <v>18667</v>
      </c>
      <c r="B4984" t="s">
        <v>18668</v>
      </c>
      <c r="C4984" s="1" t="str">
        <f t="shared" si="357"/>
        <v>21:0120</v>
      </c>
      <c r="D4984" s="1" t="str">
        <f t="shared" si="358"/>
        <v>21:0003</v>
      </c>
      <c r="E4984" t="s">
        <v>18669</v>
      </c>
      <c r="F4984" t="s">
        <v>18670</v>
      </c>
      <c r="H4984">
        <v>49.065606799999998</v>
      </c>
      <c r="I4984">
        <v>-56.125725699999997</v>
      </c>
      <c r="J4984" s="1" t="str">
        <f t="shared" si="360"/>
        <v>Till</v>
      </c>
      <c r="K4984" s="1" t="str">
        <f t="shared" si="359"/>
        <v>&lt;2 micron</v>
      </c>
      <c r="L4984">
        <v>0.1</v>
      </c>
      <c r="M4984">
        <v>5.46</v>
      </c>
      <c r="N4984">
        <v>2</v>
      </c>
      <c r="O4984">
        <v>280</v>
      </c>
      <c r="P4984">
        <v>0.25</v>
      </c>
      <c r="Q4984">
        <v>1</v>
      </c>
      <c r="R4984">
        <v>0.73</v>
      </c>
      <c r="S4984">
        <v>0.25</v>
      </c>
      <c r="T4984">
        <v>19</v>
      </c>
      <c r="U4984">
        <v>68</v>
      </c>
      <c r="V4984">
        <v>62</v>
      </c>
      <c r="W4984">
        <v>3.61</v>
      </c>
      <c r="X4984">
        <v>10</v>
      </c>
      <c r="Y4984">
        <v>0.5</v>
      </c>
      <c r="Z4984">
        <v>0.23</v>
      </c>
      <c r="AA4984">
        <v>20</v>
      </c>
      <c r="AB4984">
        <v>1.53</v>
      </c>
      <c r="AC4984">
        <v>725</v>
      </c>
      <c r="AD4984">
        <v>0.5</v>
      </c>
      <c r="AE4984">
        <v>0.46</v>
      </c>
      <c r="AF4984">
        <v>72</v>
      </c>
      <c r="AH4984">
        <v>80</v>
      </c>
      <c r="AI4984">
        <v>2</v>
      </c>
      <c r="AJ4984">
        <v>19</v>
      </c>
      <c r="AK4984">
        <v>49</v>
      </c>
      <c r="AL4984">
        <v>0.21</v>
      </c>
      <c r="AM4984">
        <v>10</v>
      </c>
      <c r="AN4984">
        <v>5</v>
      </c>
      <c r="AO4984">
        <v>69</v>
      </c>
      <c r="AP4984">
        <v>10</v>
      </c>
      <c r="AQ4984">
        <v>90</v>
      </c>
    </row>
    <row r="4985" spans="1:43" hidden="1" x14ac:dyDescent="0.25">
      <c r="A4985" t="s">
        <v>18671</v>
      </c>
      <c r="B4985" t="s">
        <v>18672</v>
      </c>
      <c r="C4985" s="1" t="str">
        <f t="shared" si="357"/>
        <v>21:0120</v>
      </c>
      <c r="D4985" s="1" t="str">
        <f t="shared" si="358"/>
        <v>21:0003</v>
      </c>
      <c r="E4985" t="s">
        <v>18673</v>
      </c>
      <c r="F4985" t="s">
        <v>18674</v>
      </c>
      <c r="H4985">
        <v>49.018683899999999</v>
      </c>
      <c r="I4985">
        <v>-56.106715600000001</v>
      </c>
      <c r="J4985" s="1" t="str">
        <f t="shared" si="360"/>
        <v>Till</v>
      </c>
      <c r="K4985" s="1" t="str">
        <f t="shared" si="359"/>
        <v>&lt;2 micron</v>
      </c>
      <c r="L4985">
        <v>0.1</v>
      </c>
      <c r="M4985">
        <v>7.92</v>
      </c>
      <c r="N4985">
        <v>8</v>
      </c>
      <c r="O4985">
        <v>90</v>
      </c>
      <c r="P4985">
        <v>0.25</v>
      </c>
      <c r="Q4985">
        <v>1</v>
      </c>
      <c r="R4985">
        <v>0.16</v>
      </c>
      <c r="S4985">
        <v>0.25</v>
      </c>
      <c r="T4985">
        <v>14</v>
      </c>
      <c r="U4985">
        <v>66</v>
      </c>
      <c r="V4985">
        <v>34</v>
      </c>
      <c r="W4985">
        <v>4.99</v>
      </c>
      <c r="X4985">
        <v>10</v>
      </c>
      <c r="Y4985">
        <v>0.5</v>
      </c>
      <c r="Z4985">
        <v>0.13</v>
      </c>
      <c r="AA4985">
        <v>20</v>
      </c>
      <c r="AB4985">
        <v>0.62</v>
      </c>
      <c r="AC4985">
        <v>365</v>
      </c>
      <c r="AD4985">
        <v>0.5</v>
      </c>
      <c r="AE4985">
        <v>0.77</v>
      </c>
      <c r="AF4985">
        <v>30</v>
      </c>
      <c r="AH4985">
        <v>22</v>
      </c>
      <c r="AI4985">
        <v>1</v>
      </c>
      <c r="AJ4985">
        <v>17</v>
      </c>
      <c r="AK4985">
        <v>12</v>
      </c>
      <c r="AL4985">
        <v>0.23</v>
      </c>
      <c r="AM4985">
        <v>5</v>
      </c>
      <c r="AN4985">
        <v>5</v>
      </c>
      <c r="AO4985">
        <v>104</v>
      </c>
      <c r="AP4985">
        <v>10</v>
      </c>
      <c r="AQ4985">
        <v>52</v>
      </c>
    </row>
    <row r="4986" spans="1:43" hidden="1" x14ac:dyDescent="0.25">
      <c r="A4986" t="s">
        <v>18675</v>
      </c>
      <c r="B4986" t="s">
        <v>18676</v>
      </c>
      <c r="C4986" s="1" t="str">
        <f t="shared" si="357"/>
        <v>21:0120</v>
      </c>
      <c r="D4986" s="1" t="str">
        <f t="shared" si="358"/>
        <v>21:0003</v>
      </c>
      <c r="E4986" t="s">
        <v>18677</v>
      </c>
      <c r="F4986" t="s">
        <v>18678</v>
      </c>
      <c r="H4986">
        <v>49.029471899999997</v>
      </c>
      <c r="I4986">
        <v>-56.105838599999998</v>
      </c>
      <c r="J4986" s="1" t="str">
        <f t="shared" si="360"/>
        <v>Till</v>
      </c>
      <c r="K4986" s="1" t="str">
        <f t="shared" si="359"/>
        <v>&lt;2 micron</v>
      </c>
      <c r="L4986">
        <v>0.1</v>
      </c>
      <c r="M4986">
        <v>7.04</v>
      </c>
      <c r="N4986">
        <v>22</v>
      </c>
      <c r="O4986">
        <v>120</v>
      </c>
      <c r="P4986">
        <v>0.25</v>
      </c>
      <c r="Q4986">
        <v>1</v>
      </c>
      <c r="R4986">
        <v>0.53</v>
      </c>
      <c r="S4986">
        <v>0.25</v>
      </c>
      <c r="T4986">
        <v>32</v>
      </c>
      <c r="U4986">
        <v>70</v>
      </c>
      <c r="V4986">
        <v>123</v>
      </c>
      <c r="W4986">
        <v>4.45</v>
      </c>
      <c r="X4986">
        <v>10</v>
      </c>
      <c r="Y4986">
        <v>0.5</v>
      </c>
      <c r="Z4986">
        <v>0.23</v>
      </c>
      <c r="AA4986">
        <v>20</v>
      </c>
      <c r="AB4986">
        <v>1.18</v>
      </c>
      <c r="AC4986">
        <v>830</v>
      </c>
      <c r="AD4986">
        <v>0.5</v>
      </c>
      <c r="AE4986">
        <v>0.74</v>
      </c>
      <c r="AF4986">
        <v>53</v>
      </c>
      <c r="AH4986">
        <v>16</v>
      </c>
      <c r="AI4986">
        <v>1</v>
      </c>
      <c r="AJ4986">
        <v>19</v>
      </c>
      <c r="AK4986">
        <v>26</v>
      </c>
      <c r="AL4986">
        <v>0.18</v>
      </c>
      <c r="AM4986">
        <v>5</v>
      </c>
      <c r="AN4986">
        <v>5</v>
      </c>
      <c r="AO4986">
        <v>99</v>
      </c>
      <c r="AP4986">
        <v>10</v>
      </c>
      <c r="AQ4986">
        <v>92</v>
      </c>
    </row>
    <row r="4987" spans="1:43" hidden="1" x14ac:dyDescent="0.25">
      <c r="A4987" t="s">
        <v>18679</v>
      </c>
      <c r="B4987" t="s">
        <v>18680</v>
      </c>
      <c r="C4987" s="1" t="str">
        <f t="shared" si="357"/>
        <v>21:0120</v>
      </c>
      <c r="D4987" s="1" t="str">
        <f t="shared" si="358"/>
        <v>21:0003</v>
      </c>
      <c r="E4987" t="s">
        <v>18681</v>
      </c>
      <c r="F4987" t="s">
        <v>18682</v>
      </c>
      <c r="H4987">
        <v>49.041089800000002</v>
      </c>
      <c r="I4987">
        <v>-56.096052100000001</v>
      </c>
      <c r="J4987" s="1" t="str">
        <f t="shared" si="360"/>
        <v>Till</v>
      </c>
      <c r="K4987" s="1" t="str">
        <f t="shared" si="359"/>
        <v>&lt;2 micron</v>
      </c>
      <c r="L4987">
        <v>0.1</v>
      </c>
      <c r="M4987">
        <v>9.8800000000000008</v>
      </c>
      <c r="N4987">
        <v>16</v>
      </c>
      <c r="O4987">
        <v>110</v>
      </c>
      <c r="P4987">
        <v>0.25</v>
      </c>
      <c r="Q4987">
        <v>1</v>
      </c>
      <c r="R4987">
        <v>0.22</v>
      </c>
      <c r="S4987">
        <v>0.25</v>
      </c>
      <c r="T4987">
        <v>24</v>
      </c>
      <c r="U4987">
        <v>86</v>
      </c>
      <c r="V4987">
        <v>67</v>
      </c>
      <c r="W4987">
        <v>4.63</v>
      </c>
      <c r="X4987">
        <v>20</v>
      </c>
      <c r="Y4987">
        <v>0.5</v>
      </c>
      <c r="Z4987">
        <v>0.14000000000000001</v>
      </c>
      <c r="AA4987">
        <v>20</v>
      </c>
      <c r="AB4987">
        <v>0.78</v>
      </c>
      <c r="AC4987">
        <v>370</v>
      </c>
      <c r="AD4987">
        <v>0.5</v>
      </c>
      <c r="AE4987">
        <v>1.28</v>
      </c>
      <c r="AF4987">
        <v>42</v>
      </c>
      <c r="AH4987">
        <v>22</v>
      </c>
      <c r="AI4987">
        <v>2</v>
      </c>
      <c r="AJ4987">
        <v>19</v>
      </c>
      <c r="AK4987">
        <v>11</v>
      </c>
      <c r="AL4987">
        <v>0.13</v>
      </c>
      <c r="AM4987">
        <v>5</v>
      </c>
      <c r="AN4987">
        <v>5</v>
      </c>
      <c r="AO4987">
        <v>96</v>
      </c>
      <c r="AP4987">
        <v>5</v>
      </c>
      <c r="AQ4987">
        <v>60</v>
      </c>
    </row>
    <row r="4988" spans="1:43" hidden="1" x14ac:dyDescent="0.25">
      <c r="A4988" t="s">
        <v>18683</v>
      </c>
      <c r="B4988" t="s">
        <v>18684</v>
      </c>
      <c r="C4988" s="1" t="str">
        <f t="shared" si="357"/>
        <v>21:0120</v>
      </c>
      <c r="D4988" s="1" t="str">
        <f t="shared" si="358"/>
        <v>21:0003</v>
      </c>
      <c r="E4988" t="s">
        <v>18685</v>
      </c>
      <c r="F4988" t="s">
        <v>18686</v>
      </c>
      <c r="H4988">
        <v>48.998143800000001</v>
      </c>
      <c r="I4988">
        <v>-56.068802499999997</v>
      </c>
      <c r="J4988" s="1" t="str">
        <f t="shared" si="360"/>
        <v>Till</v>
      </c>
      <c r="K4988" s="1" t="str">
        <f t="shared" si="359"/>
        <v>&lt;2 micron</v>
      </c>
      <c r="L4988">
        <v>0.1</v>
      </c>
      <c r="M4988">
        <v>5.67</v>
      </c>
      <c r="N4988">
        <v>18</v>
      </c>
      <c r="O4988">
        <v>130</v>
      </c>
      <c r="P4988">
        <v>0.25</v>
      </c>
      <c r="Q4988">
        <v>1</v>
      </c>
      <c r="R4988">
        <v>0.28999999999999998</v>
      </c>
      <c r="S4988">
        <v>0.25</v>
      </c>
      <c r="T4988">
        <v>49</v>
      </c>
      <c r="U4988">
        <v>59</v>
      </c>
      <c r="V4988">
        <v>130</v>
      </c>
      <c r="W4988">
        <v>5.15</v>
      </c>
      <c r="X4988">
        <v>10</v>
      </c>
      <c r="Y4988">
        <v>0.5</v>
      </c>
      <c r="Z4988">
        <v>0.23</v>
      </c>
      <c r="AA4988">
        <v>20</v>
      </c>
      <c r="AB4988">
        <v>1.28</v>
      </c>
      <c r="AC4988">
        <v>1160</v>
      </c>
      <c r="AD4988">
        <v>0.5</v>
      </c>
      <c r="AE4988">
        <v>0.43</v>
      </c>
      <c r="AF4988">
        <v>97</v>
      </c>
      <c r="AH4988">
        <v>28</v>
      </c>
      <c r="AI4988">
        <v>2</v>
      </c>
      <c r="AJ4988">
        <v>20</v>
      </c>
      <c r="AK4988">
        <v>19</v>
      </c>
      <c r="AL4988">
        <v>0.2</v>
      </c>
      <c r="AM4988">
        <v>5</v>
      </c>
      <c r="AN4988">
        <v>5</v>
      </c>
      <c r="AO4988">
        <v>88</v>
      </c>
      <c r="AP4988">
        <v>10</v>
      </c>
      <c r="AQ4988">
        <v>132</v>
      </c>
    </row>
    <row r="4989" spans="1:43" hidden="1" x14ac:dyDescent="0.25">
      <c r="A4989" t="s">
        <v>18687</v>
      </c>
      <c r="B4989" t="s">
        <v>18688</v>
      </c>
      <c r="C4989" s="1" t="str">
        <f t="shared" si="357"/>
        <v>21:0120</v>
      </c>
      <c r="D4989" s="1" t="str">
        <f t="shared" si="358"/>
        <v>21:0003</v>
      </c>
      <c r="E4989" t="s">
        <v>18689</v>
      </c>
      <c r="F4989" t="s">
        <v>18690</v>
      </c>
      <c r="H4989">
        <v>49.001431199999999</v>
      </c>
      <c r="I4989">
        <v>-56.074893799999998</v>
      </c>
      <c r="J4989" s="1" t="str">
        <f t="shared" si="360"/>
        <v>Till</v>
      </c>
      <c r="K4989" s="1" t="str">
        <f t="shared" si="359"/>
        <v>&lt;2 micron</v>
      </c>
      <c r="L4989">
        <v>0.1</v>
      </c>
      <c r="M4989">
        <v>5.49</v>
      </c>
      <c r="N4989">
        <v>50</v>
      </c>
      <c r="O4989">
        <v>100</v>
      </c>
      <c r="P4989">
        <v>0.25</v>
      </c>
      <c r="Q4989">
        <v>1</v>
      </c>
      <c r="R4989">
        <v>0.38</v>
      </c>
      <c r="S4989">
        <v>0.25</v>
      </c>
      <c r="T4989">
        <v>26</v>
      </c>
      <c r="U4989">
        <v>53</v>
      </c>
      <c r="V4989">
        <v>109</v>
      </c>
      <c r="W4989">
        <v>5.41</v>
      </c>
      <c r="X4989">
        <v>10</v>
      </c>
      <c r="Y4989">
        <v>0.5</v>
      </c>
      <c r="Z4989">
        <v>0.28000000000000003</v>
      </c>
      <c r="AA4989">
        <v>20</v>
      </c>
      <c r="AB4989">
        <v>1.26</v>
      </c>
      <c r="AC4989">
        <v>1055</v>
      </c>
      <c r="AD4989">
        <v>0.5</v>
      </c>
      <c r="AE4989">
        <v>1.35</v>
      </c>
      <c r="AF4989">
        <v>72</v>
      </c>
      <c r="AH4989">
        <v>28</v>
      </c>
      <c r="AI4989">
        <v>1</v>
      </c>
      <c r="AJ4989">
        <v>20</v>
      </c>
      <c r="AK4989">
        <v>26</v>
      </c>
      <c r="AL4989">
        <v>0.06</v>
      </c>
      <c r="AM4989">
        <v>5</v>
      </c>
      <c r="AN4989">
        <v>5</v>
      </c>
      <c r="AO4989">
        <v>89</v>
      </c>
      <c r="AP4989">
        <v>10</v>
      </c>
      <c r="AQ4989">
        <v>160</v>
      </c>
    </row>
    <row r="4990" spans="1:43" hidden="1" x14ac:dyDescent="0.25">
      <c r="A4990" t="s">
        <v>18691</v>
      </c>
      <c r="B4990" t="s">
        <v>18692</v>
      </c>
      <c r="C4990" s="1" t="str">
        <f t="shared" si="357"/>
        <v>21:0120</v>
      </c>
      <c r="D4990" s="1" t="str">
        <f t="shared" si="358"/>
        <v>21:0003</v>
      </c>
      <c r="E4990" t="s">
        <v>18693</v>
      </c>
      <c r="F4990" t="s">
        <v>18694</v>
      </c>
      <c r="H4990">
        <v>49.005096299999998</v>
      </c>
      <c r="I4990">
        <v>-56.094652500000002</v>
      </c>
      <c r="J4990" s="1" t="str">
        <f t="shared" si="360"/>
        <v>Till</v>
      </c>
      <c r="K4990" s="1" t="str">
        <f t="shared" si="359"/>
        <v>&lt;2 micron</v>
      </c>
      <c r="L4990">
        <v>0.1</v>
      </c>
      <c r="M4990">
        <v>5.62</v>
      </c>
      <c r="N4990">
        <v>2</v>
      </c>
      <c r="O4990">
        <v>120</v>
      </c>
      <c r="P4990">
        <v>0.25</v>
      </c>
      <c r="Q4990">
        <v>1</v>
      </c>
      <c r="R4990">
        <v>0.83</v>
      </c>
      <c r="S4990">
        <v>0.25</v>
      </c>
      <c r="T4990">
        <v>19</v>
      </c>
      <c r="U4990">
        <v>60</v>
      </c>
      <c r="V4990">
        <v>77</v>
      </c>
      <c r="W4990">
        <v>3.76</v>
      </c>
      <c r="X4990">
        <v>10</v>
      </c>
      <c r="Y4990">
        <v>0.5</v>
      </c>
      <c r="Z4990">
        <v>0.3</v>
      </c>
      <c r="AA4990">
        <v>20</v>
      </c>
      <c r="AB4990">
        <v>1.31</v>
      </c>
      <c r="AC4990">
        <v>750</v>
      </c>
      <c r="AD4990">
        <v>0.5</v>
      </c>
      <c r="AE4990">
        <v>0.45</v>
      </c>
      <c r="AF4990">
        <v>43</v>
      </c>
      <c r="AH4990">
        <v>8</v>
      </c>
      <c r="AI4990">
        <v>1</v>
      </c>
      <c r="AJ4990">
        <v>18</v>
      </c>
      <c r="AK4990">
        <v>34</v>
      </c>
      <c r="AL4990">
        <v>0.21</v>
      </c>
      <c r="AM4990">
        <v>5</v>
      </c>
      <c r="AN4990">
        <v>5</v>
      </c>
      <c r="AO4990">
        <v>82</v>
      </c>
      <c r="AP4990">
        <v>10</v>
      </c>
      <c r="AQ4990">
        <v>92</v>
      </c>
    </row>
    <row r="4991" spans="1:43" hidden="1" x14ac:dyDescent="0.25">
      <c r="A4991" t="s">
        <v>18695</v>
      </c>
      <c r="B4991" t="s">
        <v>18696</v>
      </c>
      <c r="C4991" s="1" t="str">
        <f t="shared" si="357"/>
        <v>21:0120</v>
      </c>
      <c r="D4991" s="1" t="str">
        <f t="shared" si="358"/>
        <v>21:0003</v>
      </c>
      <c r="E4991" t="s">
        <v>18697</v>
      </c>
      <c r="F4991" t="s">
        <v>18698</v>
      </c>
      <c r="H4991">
        <v>49.010727099999997</v>
      </c>
      <c r="I4991">
        <v>-56.136806200000002</v>
      </c>
      <c r="J4991" s="1" t="str">
        <f t="shared" si="360"/>
        <v>Till</v>
      </c>
      <c r="K4991" s="1" t="str">
        <f t="shared" si="359"/>
        <v>&lt;2 micron</v>
      </c>
      <c r="L4991">
        <v>0.1</v>
      </c>
      <c r="M4991">
        <v>5.74</v>
      </c>
      <c r="N4991">
        <v>38</v>
      </c>
      <c r="O4991">
        <v>90</v>
      </c>
      <c r="P4991">
        <v>0.25</v>
      </c>
      <c r="Q4991">
        <v>1</v>
      </c>
      <c r="R4991">
        <v>0.61</v>
      </c>
      <c r="S4991">
        <v>0.25</v>
      </c>
      <c r="T4991">
        <v>31</v>
      </c>
      <c r="U4991">
        <v>42</v>
      </c>
      <c r="V4991">
        <v>137</v>
      </c>
      <c r="W4991">
        <v>4.4000000000000004</v>
      </c>
      <c r="X4991">
        <v>10</v>
      </c>
      <c r="Y4991">
        <v>0.5</v>
      </c>
      <c r="Z4991">
        <v>0.18</v>
      </c>
      <c r="AA4991">
        <v>30</v>
      </c>
      <c r="AB4991">
        <v>1.01</v>
      </c>
      <c r="AC4991">
        <v>1240</v>
      </c>
      <c r="AD4991">
        <v>0.5</v>
      </c>
      <c r="AE4991">
        <v>0.98</v>
      </c>
      <c r="AF4991">
        <v>51</v>
      </c>
      <c r="AH4991">
        <v>28</v>
      </c>
      <c r="AI4991">
        <v>2</v>
      </c>
      <c r="AJ4991">
        <v>17</v>
      </c>
      <c r="AK4991">
        <v>31</v>
      </c>
      <c r="AL4991">
        <v>0.09</v>
      </c>
      <c r="AM4991">
        <v>10</v>
      </c>
      <c r="AN4991">
        <v>5</v>
      </c>
      <c r="AO4991">
        <v>86</v>
      </c>
      <c r="AP4991">
        <v>10</v>
      </c>
      <c r="AQ4991">
        <v>164</v>
      </c>
    </row>
    <row r="4992" spans="1:43" hidden="1" x14ac:dyDescent="0.25">
      <c r="A4992" t="s">
        <v>18699</v>
      </c>
      <c r="B4992" t="s">
        <v>18700</v>
      </c>
      <c r="C4992" s="1" t="str">
        <f t="shared" si="357"/>
        <v>21:0120</v>
      </c>
      <c r="D4992" s="1" t="str">
        <f t="shared" si="358"/>
        <v>21:0003</v>
      </c>
      <c r="E4992" t="s">
        <v>18701</v>
      </c>
      <c r="F4992" t="s">
        <v>18702</v>
      </c>
      <c r="H4992">
        <v>49.022023500000003</v>
      </c>
      <c r="I4992">
        <v>-56.193648500000002</v>
      </c>
      <c r="J4992" s="1" t="str">
        <f t="shared" si="360"/>
        <v>Till</v>
      </c>
      <c r="K4992" s="1" t="str">
        <f t="shared" si="359"/>
        <v>&lt;2 micron</v>
      </c>
      <c r="L4992">
        <v>0.1</v>
      </c>
      <c r="M4992">
        <v>6.33</v>
      </c>
      <c r="N4992">
        <v>26</v>
      </c>
      <c r="O4992">
        <v>70</v>
      </c>
      <c r="P4992">
        <v>1</v>
      </c>
      <c r="Q4992">
        <v>1</v>
      </c>
      <c r="R4992">
        <v>0.64</v>
      </c>
      <c r="S4992">
        <v>0.25</v>
      </c>
      <c r="T4992">
        <v>17</v>
      </c>
      <c r="U4992">
        <v>33</v>
      </c>
      <c r="V4992">
        <v>91</v>
      </c>
      <c r="W4992">
        <v>3.41</v>
      </c>
      <c r="X4992">
        <v>20</v>
      </c>
      <c r="Y4992">
        <v>0.5</v>
      </c>
      <c r="Z4992">
        <v>0.11</v>
      </c>
      <c r="AA4992">
        <v>30</v>
      </c>
      <c r="AB4992">
        <v>0.81</v>
      </c>
      <c r="AC4992">
        <v>1245</v>
      </c>
      <c r="AD4992">
        <v>0.5</v>
      </c>
      <c r="AE4992">
        <v>0.82</v>
      </c>
      <c r="AF4992">
        <v>22</v>
      </c>
      <c r="AH4992">
        <v>24</v>
      </c>
      <c r="AI4992">
        <v>4</v>
      </c>
      <c r="AJ4992">
        <v>17</v>
      </c>
      <c r="AK4992">
        <v>34</v>
      </c>
      <c r="AL4992">
        <v>0.16</v>
      </c>
      <c r="AM4992">
        <v>10</v>
      </c>
      <c r="AN4992">
        <v>5</v>
      </c>
      <c r="AO4992">
        <v>73</v>
      </c>
      <c r="AP4992">
        <v>5</v>
      </c>
      <c r="AQ4992">
        <v>68</v>
      </c>
    </row>
    <row r="4993" spans="1:43" hidden="1" x14ac:dyDescent="0.25">
      <c r="A4993" t="s">
        <v>18703</v>
      </c>
      <c r="B4993" t="s">
        <v>18704</v>
      </c>
      <c r="C4993" s="1" t="str">
        <f t="shared" si="357"/>
        <v>21:0120</v>
      </c>
      <c r="D4993" s="1" t="str">
        <f t="shared" si="358"/>
        <v>21:0003</v>
      </c>
      <c r="E4993" t="s">
        <v>18705</v>
      </c>
      <c r="F4993" t="s">
        <v>18706</v>
      </c>
      <c r="H4993">
        <v>49.027992099999999</v>
      </c>
      <c r="I4993">
        <v>-56.211198899999999</v>
      </c>
      <c r="J4993" s="1" t="str">
        <f t="shared" si="360"/>
        <v>Till</v>
      </c>
      <c r="K4993" s="1" t="str">
        <f t="shared" si="359"/>
        <v>&lt;2 micron</v>
      </c>
      <c r="L4993">
        <v>0.1</v>
      </c>
      <c r="M4993">
        <v>6.56</v>
      </c>
      <c r="N4993">
        <v>18</v>
      </c>
      <c r="O4993">
        <v>80</v>
      </c>
      <c r="P4993">
        <v>0.5</v>
      </c>
      <c r="Q4993">
        <v>1</v>
      </c>
      <c r="R4993">
        <v>0.4</v>
      </c>
      <c r="S4993">
        <v>0.25</v>
      </c>
      <c r="T4993">
        <v>30</v>
      </c>
      <c r="U4993">
        <v>46</v>
      </c>
      <c r="V4993">
        <v>110</v>
      </c>
      <c r="W4993">
        <v>3.73</v>
      </c>
      <c r="X4993">
        <v>10</v>
      </c>
      <c r="Y4993">
        <v>0.5</v>
      </c>
      <c r="Z4993">
        <v>0.11</v>
      </c>
      <c r="AA4993">
        <v>20</v>
      </c>
      <c r="AB4993">
        <v>1.2</v>
      </c>
      <c r="AC4993">
        <v>1675</v>
      </c>
      <c r="AD4993">
        <v>0.5</v>
      </c>
      <c r="AE4993">
        <v>1.66</v>
      </c>
      <c r="AF4993">
        <v>36</v>
      </c>
      <c r="AH4993">
        <v>34</v>
      </c>
      <c r="AI4993">
        <v>2</v>
      </c>
      <c r="AJ4993">
        <v>19</v>
      </c>
      <c r="AK4993">
        <v>24</v>
      </c>
      <c r="AL4993">
        <v>0.12</v>
      </c>
      <c r="AM4993">
        <v>5</v>
      </c>
      <c r="AN4993">
        <v>5</v>
      </c>
      <c r="AO4993">
        <v>80</v>
      </c>
      <c r="AP4993">
        <v>5</v>
      </c>
      <c r="AQ4993">
        <v>150</v>
      </c>
    </row>
    <row r="4994" spans="1:43" hidden="1" x14ac:dyDescent="0.25">
      <c r="A4994" t="s">
        <v>18707</v>
      </c>
      <c r="B4994" t="s">
        <v>18708</v>
      </c>
      <c r="C4994" s="1" t="str">
        <f t="shared" si="357"/>
        <v>21:0120</v>
      </c>
      <c r="D4994" s="1" t="str">
        <f t="shared" si="358"/>
        <v>21:0003</v>
      </c>
      <c r="E4994" t="s">
        <v>18709</v>
      </c>
      <c r="F4994" t="s">
        <v>18710</v>
      </c>
      <c r="H4994">
        <v>49.023214400000001</v>
      </c>
      <c r="I4994">
        <v>-56.236442699999998</v>
      </c>
      <c r="J4994" s="1" t="str">
        <f t="shared" si="360"/>
        <v>Till</v>
      </c>
      <c r="K4994" s="1" t="str">
        <f t="shared" si="359"/>
        <v>&lt;2 micron</v>
      </c>
      <c r="L4994">
        <v>0.1</v>
      </c>
      <c r="M4994">
        <v>5.69</v>
      </c>
      <c r="N4994">
        <v>26</v>
      </c>
      <c r="O4994">
        <v>110</v>
      </c>
      <c r="P4994">
        <v>1</v>
      </c>
      <c r="Q4994">
        <v>1</v>
      </c>
      <c r="R4994">
        <v>0.49</v>
      </c>
      <c r="S4994">
        <v>0.25</v>
      </c>
      <c r="T4994">
        <v>28</v>
      </c>
      <c r="U4994">
        <v>43</v>
      </c>
      <c r="V4994">
        <v>101</v>
      </c>
      <c r="W4994">
        <v>4.5999999999999996</v>
      </c>
      <c r="X4994">
        <v>10</v>
      </c>
      <c r="Y4994">
        <v>0.5</v>
      </c>
      <c r="Z4994">
        <v>0.15</v>
      </c>
      <c r="AA4994">
        <v>30</v>
      </c>
      <c r="AB4994">
        <v>1.3</v>
      </c>
      <c r="AC4994">
        <v>1850</v>
      </c>
      <c r="AD4994">
        <v>0.5</v>
      </c>
      <c r="AE4994">
        <v>1.19</v>
      </c>
      <c r="AF4994">
        <v>36</v>
      </c>
      <c r="AH4994">
        <v>40</v>
      </c>
      <c r="AI4994">
        <v>4</v>
      </c>
      <c r="AJ4994">
        <v>19</v>
      </c>
      <c r="AK4994">
        <v>27</v>
      </c>
      <c r="AL4994">
        <v>0.11</v>
      </c>
      <c r="AM4994">
        <v>5</v>
      </c>
      <c r="AN4994">
        <v>5</v>
      </c>
      <c r="AO4994">
        <v>93</v>
      </c>
      <c r="AP4994">
        <v>5</v>
      </c>
      <c r="AQ4994">
        <v>138</v>
      </c>
    </row>
    <row r="4995" spans="1:43" hidden="1" x14ac:dyDescent="0.25">
      <c r="A4995" t="s">
        <v>18711</v>
      </c>
      <c r="B4995" t="s">
        <v>18712</v>
      </c>
      <c r="C4995" s="1" t="str">
        <f t="shared" si="357"/>
        <v>21:0120</v>
      </c>
      <c r="D4995" s="1" t="str">
        <f t="shared" si="358"/>
        <v>21:0003</v>
      </c>
      <c r="E4995" t="s">
        <v>18713</v>
      </c>
      <c r="F4995" t="s">
        <v>18714</v>
      </c>
      <c r="H4995">
        <v>49.008958999999997</v>
      </c>
      <c r="I4995">
        <v>-56.117145399999998</v>
      </c>
      <c r="J4995" s="1" t="str">
        <f t="shared" si="360"/>
        <v>Till</v>
      </c>
      <c r="K4995" s="1" t="str">
        <f t="shared" si="359"/>
        <v>&lt;2 micron</v>
      </c>
      <c r="L4995">
        <v>0.1</v>
      </c>
      <c r="M4995">
        <v>5.8</v>
      </c>
      <c r="N4995">
        <v>24</v>
      </c>
      <c r="O4995">
        <v>160</v>
      </c>
      <c r="P4995">
        <v>0.25</v>
      </c>
      <c r="Q4995">
        <v>1</v>
      </c>
      <c r="R4995">
        <v>0.47</v>
      </c>
      <c r="S4995">
        <v>0.25</v>
      </c>
      <c r="T4995">
        <v>19</v>
      </c>
      <c r="U4995">
        <v>49</v>
      </c>
      <c r="V4995">
        <v>105</v>
      </c>
      <c r="W4995">
        <v>4.74</v>
      </c>
      <c r="X4995">
        <v>10</v>
      </c>
      <c r="Y4995">
        <v>0.5</v>
      </c>
      <c r="Z4995">
        <v>0.31</v>
      </c>
      <c r="AA4995">
        <v>20</v>
      </c>
      <c r="AB4995">
        <v>1.28</v>
      </c>
      <c r="AC4995">
        <v>955</v>
      </c>
      <c r="AD4995">
        <v>0.5</v>
      </c>
      <c r="AE4995">
        <v>0.59</v>
      </c>
      <c r="AF4995">
        <v>46</v>
      </c>
      <c r="AH4995">
        <v>24</v>
      </c>
      <c r="AI4995">
        <v>2</v>
      </c>
      <c r="AJ4995">
        <v>18</v>
      </c>
      <c r="AK4995">
        <v>30</v>
      </c>
      <c r="AL4995">
        <v>0.2</v>
      </c>
      <c r="AM4995">
        <v>5</v>
      </c>
      <c r="AN4995">
        <v>5</v>
      </c>
      <c r="AO4995">
        <v>87</v>
      </c>
      <c r="AP4995">
        <v>5</v>
      </c>
      <c r="AQ4995">
        <v>126</v>
      </c>
    </row>
    <row r="4996" spans="1:43" hidden="1" x14ac:dyDescent="0.25">
      <c r="A4996" t="s">
        <v>18715</v>
      </c>
      <c r="B4996" t="s">
        <v>18716</v>
      </c>
      <c r="C4996" s="1" t="str">
        <f t="shared" si="357"/>
        <v>21:0120</v>
      </c>
      <c r="D4996" s="1" t="str">
        <f t="shared" si="358"/>
        <v>21:0003</v>
      </c>
      <c r="E4996" t="s">
        <v>18717</v>
      </c>
      <c r="F4996" t="s">
        <v>18718</v>
      </c>
      <c r="H4996">
        <v>49.026760799999998</v>
      </c>
      <c r="I4996">
        <v>-56.215322200000003</v>
      </c>
      <c r="J4996" s="1" t="str">
        <f t="shared" si="360"/>
        <v>Till</v>
      </c>
      <c r="K4996" s="1" t="str">
        <f t="shared" si="359"/>
        <v>&lt;2 micron</v>
      </c>
      <c r="L4996">
        <v>0.1</v>
      </c>
      <c r="M4996">
        <v>15</v>
      </c>
      <c r="N4996">
        <v>68</v>
      </c>
      <c r="O4996">
        <v>120</v>
      </c>
      <c r="P4996">
        <v>3</v>
      </c>
      <c r="Q4996">
        <v>1</v>
      </c>
      <c r="R4996">
        <v>1.1499999999999999</v>
      </c>
      <c r="S4996">
        <v>0.25</v>
      </c>
      <c r="T4996">
        <v>44</v>
      </c>
      <c r="U4996">
        <v>86</v>
      </c>
      <c r="V4996">
        <v>176</v>
      </c>
      <c r="W4996">
        <v>6.9</v>
      </c>
      <c r="X4996">
        <v>40</v>
      </c>
      <c r="Y4996">
        <v>0.5</v>
      </c>
      <c r="Z4996">
        <v>0.14000000000000001</v>
      </c>
      <c r="AA4996">
        <v>80</v>
      </c>
      <c r="AB4996">
        <v>1.74</v>
      </c>
      <c r="AC4996">
        <v>3100</v>
      </c>
      <c r="AD4996">
        <v>0.5</v>
      </c>
      <c r="AE4996">
        <v>2</v>
      </c>
      <c r="AF4996">
        <v>58</v>
      </c>
      <c r="AH4996">
        <v>92</v>
      </c>
      <c r="AI4996">
        <v>8</v>
      </c>
      <c r="AJ4996">
        <v>42</v>
      </c>
      <c r="AK4996">
        <v>60</v>
      </c>
      <c r="AL4996">
        <v>0.32</v>
      </c>
      <c r="AM4996">
        <v>5</v>
      </c>
      <c r="AN4996">
        <v>5</v>
      </c>
      <c r="AO4996">
        <v>158</v>
      </c>
      <c r="AP4996">
        <v>5</v>
      </c>
      <c r="AQ4996">
        <v>188</v>
      </c>
    </row>
    <row r="4997" spans="1:43" hidden="1" x14ac:dyDescent="0.25">
      <c r="A4997" t="s">
        <v>18719</v>
      </c>
      <c r="B4997" t="s">
        <v>18720</v>
      </c>
      <c r="C4997" s="1" t="str">
        <f t="shared" si="357"/>
        <v>21:0120</v>
      </c>
      <c r="D4997" s="1" t="str">
        <f t="shared" si="358"/>
        <v>21:0003</v>
      </c>
      <c r="E4997" t="s">
        <v>18721</v>
      </c>
      <c r="F4997" t="s">
        <v>18722</v>
      </c>
      <c r="H4997">
        <v>49.017114200000002</v>
      </c>
      <c r="I4997">
        <v>-56.266761600000002</v>
      </c>
      <c r="J4997" s="1" t="str">
        <f t="shared" si="360"/>
        <v>Till</v>
      </c>
      <c r="K4997" s="1" t="str">
        <f t="shared" si="359"/>
        <v>&lt;2 micron</v>
      </c>
      <c r="L4997">
        <v>0.1</v>
      </c>
      <c r="M4997">
        <v>13.9</v>
      </c>
      <c r="N4997">
        <v>14</v>
      </c>
      <c r="O4997">
        <v>20</v>
      </c>
      <c r="P4997">
        <v>1.5</v>
      </c>
      <c r="Q4997">
        <v>1</v>
      </c>
      <c r="R4997">
        <v>0.14000000000000001</v>
      </c>
      <c r="S4997">
        <v>0.25</v>
      </c>
      <c r="T4997">
        <v>48</v>
      </c>
      <c r="U4997">
        <v>64</v>
      </c>
      <c r="V4997">
        <v>42</v>
      </c>
      <c r="W4997">
        <v>2.86</v>
      </c>
      <c r="X4997">
        <v>30</v>
      </c>
      <c r="Y4997">
        <v>0.5</v>
      </c>
      <c r="Z4997">
        <v>0.02</v>
      </c>
      <c r="AA4997">
        <v>50</v>
      </c>
      <c r="AB4997">
        <v>0.27</v>
      </c>
      <c r="AC4997">
        <v>2345</v>
      </c>
      <c r="AD4997">
        <v>1</v>
      </c>
      <c r="AE4997">
        <v>1.5</v>
      </c>
      <c r="AF4997">
        <v>14</v>
      </c>
      <c r="AH4997">
        <v>32</v>
      </c>
      <c r="AI4997">
        <v>2</v>
      </c>
      <c r="AJ4997">
        <v>26</v>
      </c>
      <c r="AK4997">
        <v>7</v>
      </c>
      <c r="AL4997">
        <v>0.22</v>
      </c>
      <c r="AM4997">
        <v>5</v>
      </c>
      <c r="AN4997">
        <v>5</v>
      </c>
      <c r="AO4997">
        <v>59</v>
      </c>
      <c r="AP4997">
        <v>5</v>
      </c>
      <c r="AQ4997">
        <v>50</v>
      </c>
    </row>
    <row r="4998" spans="1:43" hidden="1" x14ac:dyDescent="0.25">
      <c r="A4998" t="s">
        <v>18723</v>
      </c>
      <c r="B4998" t="s">
        <v>18724</v>
      </c>
      <c r="C4998" s="1" t="str">
        <f t="shared" si="357"/>
        <v>21:0120</v>
      </c>
      <c r="D4998" s="1" t="str">
        <f t="shared" si="358"/>
        <v>21:0003</v>
      </c>
      <c r="E4998" t="s">
        <v>18725</v>
      </c>
      <c r="F4998" t="s">
        <v>18726</v>
      </c>
      <c r="H4998">
        <v>49.012429699999998</v>
      </c>
      <c r="I4998">
        <v>-56.279958899999997</v>
      </c>
      <c r="J4998" s="1" t="str">
        <f t="shared" si="360"/>
        <v>Till</v>
      </c>
      <c r="K4998" s="1" t="str">
        <f t="shared" si="359"/>
        <v>&lt;2 micron</v>
      </c>
      <c r="L4998">
        <v>0.1</v>
      </c>
      <c r="M4998">
        <v>10.9</v>
      </c>
      <c r="N4998">
        <v>28</v>
      </c>
      <c r="O4998">
        <v>60</v>
      </c>
      <c r="P4998">
        <v>4.5</v>
      </c>
      <c r="Q4998">
        <v>1</v>
      </c>
      <c r="R4998">
        <v>0.28999999999999998</v>
      </c>
      <c r="S4998">
        <v>0.25</v>
      </c>
      <c r="T4998">
        <v>34</v>
      </c>
      <c r="U4998">
        <v>48</v>
      </c>
      <c r="V4998">
        <v>87</v>
      </c>
      <c r="W4998">
        <v>3.81</v>
      </c>
      <c r="X4998">
        <v>30</v>
      </c>
      <c r="Y4998">
        <v>0.5</v>
      </c>
      <c r="Z4998">
        <v>0.06</v>
      </c>
      <c r="AA4998">
        <v>40</v>
      </c>
      <c r="AB4998">
        <v>0.69</v>
      </c>
      <c r="AC4998">
        <v>3195</v>
      </c>
      <c r="AD4998">
        <v>0.5</v>
      </c>
      <c r="AE4998">
        <v>3.17</v>
      </c>
      <c r="AF4998">
        <v>24</v>
      </c>
      <c r="AH4998">
        <v>50</v>
      </c>
      <c r="AI4998">
        <v>2</v>
      </c>
      <c r="AJ4998">
        <v>25</v>
      </c>
      <c r="AK4998">
        <v>17</v>
      </c>
      <c r="AL4998">
        <v>0.09</v>
      </c>
      <c r="AM4998">
        <v>10</v>
      </c>
      <c r="AN4998">
        <v>5</v>
      </c>
      <c r="AO4998">
        <v>100</v>
      </c>
      <c r="AP4998">
        <v>5</v>
      </c>
      <c r="AQ4998">
        <v>74</v>
      </c>
    </row>
    <row r="4999" spans="1:43" hidden="1" x14ac:dyDescent="0.25">
      <c r="A4999" t="s">
        <v>18727</v>
      </c>
      <c r="B4999" t="s">
        <v>18728</v>
      </c>
      <c r="C4999" s="1" t="str">
        <f t="shared" si="357"/>
        <v>21:0120</v>
      </c>
      <c r="D4999" s="1" t="str">
        <f t="shared" si="358"/>
        <v>21:0003</v>
      </c>
      <c r="E4999" t="s">
        <v>18729</v>
      </c>
      <c r="F4999" t="s">
        <v>18730</v>
      </c>
      <c r="H4999">
        <v>49.011542499999997</v>
      </c>
      <c r="I4999">
        <v>-56.311424700000003</v>
      </c>
      <c r="J4999" s="1" t="str">
        <f t="shared" si="360"/>
        <v>Till</v>
      </c>
      <c r="K4999" s="1" t="str">
        <f t="shared" si="359"/>
        <v>&lt;2 micron</v>
      </c>
      <c r="L4999">
        <v>0.1</v>
      </c>
      <c r="M4999">
        <v>6.65</v>
      </c>
      <c r="N4999">
        <v>6</v>
      </c>
      <c r="O4999">
        <v>130</v>
      </c>
      <c r="P4999">
        <v>0.25</v>
      </c>
      <c r="Q4999">
        <v>1</v>
      </c>
      <c r="R4999">
        <v>0.54</v>
      </c>
      <c r="S4999">
        <v>0.25</v>
      </c>
      <c r="T4999">
        <v>23</v>
      </c>
      <c r="U4999">
        <v>49</v>
      </c>
      <c r="V4999">
        <v>76</v>
      </c>
      <c r="W4999">
        <v>5.03</v>
      </c>
      <c r="X4999">
        <v>10</v>
      </c>
      <c r="Y4999">
        <v>0.5</v>
      </c>
      <c r="Z4999">
        <v>0.13</v>
      </c>
      <c r="AA4999">
        <v>30</v>
      </c>
      <c r="AB4999">
        <v>1.3</v>
      </c>
      <c r="AC4999">
        <v>1280</v>
      </c>
      <c r="AD4999">
        <v>0.5</v>
      </c>
      <c r="AE4999">
        <v>0.44</v>
      </c>
      <c r="AF4999">
        <v>31</v>
      </c>
      <c r="AH4999">
        <v>44</v>
      </c>
      <c r="AI4999">
        <v>1</v>
      </c>
      <c r="AJ4999">
        <v>23</v>
      </c>
      <c r="AK4999">
        <v>32</v>
      </c>
      <c r="AL4999">
        <v>0.13</v>
      </c>
      <c r="AM4999">
        <v>5</v>
      </c>
      <c r="AN4999">
        <v>5</v>
      </c>
      <c r="AO4999">
        <v>114</v>
      </c>
      <c r="AP4999">
        <v>10</v>
      </c>
      <c r="AQ4999">
        <v>98</v>
      </c>
    </row>
    <row r="5000" spans="1:43" hidden="1" x14ac:dyDescent="0.25">
      <c r="A5000" t="s">
        <v>18731</v>
      </c>
      <c r="B5000" t="s">
        <v>18732</v>
      </c>
      <c r="C5000" s="1" t="str">
        <f t="shared" si="357"/>
        <v>21:0120</v>
      </c>
      <c r="D5000" s="1" t="str">
        <f t="shared" si="358"/>
        <v>21:0003</v>
      </c>
      <c r="E5000" t="s">
        <v>18733</v>
      </c>
      <c r="F5000" t="s">
        <v>18734</v>
      </c>
      <c r="H5000">
        <v>49.009022999999999</v>
      </c>
      <c r="I5000">
        <v>-56.342089999999999</v>
      </c>
      <c r="J5000" s="1" t="str">
        <f t="shared" si="360"/>
        <v>Till</v>
      </c>
      <c r="K5000" s="1" t="str">
        <f t="shared" si="359"/>
        <v>&lt;2 micron</v>
      </c>
      <c r="L5000">
        <v>0.1</v>
      </c>
      <c r="M5000">
        <v>6</v>
      </c>
      <c r="N5000">
        <v>16</v>
      </c>
      <c r="O5000">
        <v>60</v>
      </c>
      <c r="P5000">
        <v>0.25</v>
      </c>
      <c r="Q5000">
        <v>1</v>
      </c>
      <c r="R5000">
        <v>0.96</v>
      </c>
      <c r="S5000">
        <v>0.25</v>
      </c>
      <c r="T5000">
        <v>24</v>
      </c>
      <c r="U5000">
        <v>44</v>
      </c>
      <c r="V5000">
        <v>166</v>
      </c>
      <c r="W5000">
        <v>4.0999999999999996</v>
      </c>
      <c r="X5000">
        <v>5</v>
      </c>
      <c r="Y5000">
        <v>0.5</v>
      </c>
      <c r="Z5000">
        <v>0.14000000000000001</v>
      </c>
      <c r="AA5000">
        <v>20</v>
      </c>
      <c r="AB5000">
        <v>1.28</v>
      </c>
      <c r="AC5000">
        <v>1430</v>
      </c>
      <c r="AD5000">
        <v>0.5</v>
      </c>
      <c r="AE5000">
        <v>1.78</v>
      </c>
      <c r="AF5000">
        <v>30</v>
      </c>
      <c r="AH5000">
        <v>16</v>
      </c>
      <c r="AI5000">
        <v>4</v>
      </c>
      <c r="AJ5000">
        <v>18</v>
      </c>
      <c r="AK5000">
        <v>40</v>
      </c>
      <c r="AL5000">
        <v>0.08</v>
      </c>
      <c r="AM5000">
        <v>5</v>
      </c>
      <c r="AN5000">
        <v>5</v>
      </c>
      <c r="AO5000">
        <v>94</v>
      </c>
      <c r="AP5000">
        <v>5</v>
      </c>
      <c r="AQ5000">
        <v>92</v>
      </c>
    </row>
    <row r="5001" spans="1:43" hidden="1" x14ac:dyDescent="0.25">
      <c r="A5001" t="s">
        <v>18735</v>
      </c>
      <c r="B5001" t="s">
        <v>18736</v>
      </c>
      <c r="C5001" s="1" t="str">
        <f t="shared" si="357"/>
        <v>21:0120</v>
      </c>
      <c r="D5001" s="1" t="str">
        <f t="shared" si="358"/>
        <v>21:0003</v>
      </c>
      <c r="E5001" t="s">
        <v>18737</v>
      </c>
      <c r="F5001" t="s">
        <v>18738</v>
      </c>
      <c r="H5001">
        <v>49.007440600000002</v>
      </c>
      <c r="I5001">
        <v>-56.364672200000001</v>
      </c>
      <c r="J5001" s="1" t="str">
        <f t="shared" si="360"/>
        <v>Till</v>
      </c>
      <c r="K5001" s="1" t="str">
        <f t="shared" si="359"/>
        <v>&lt;2 micron</v>
      </c>
      <c r="L5001">
        <v>0.1</v>
      </c>
      <c r="M5001">
        <v>8.31</v>
      </c>
      <c r="N5001">
        <v>6</v>
      </c>
      <c r="O5001">
        <v>40</v>
      </c>
      <c r="P5001">
        <v>1</v>
      </c>
      <c r="Q5001">
        <v>1</v>
      </c>
      <c r="R5001">
        <v>0.67</v>
      </c>
      <c r="S5001">
        <v>0.25</v>
      </c>
      <c r="T5001">
        <v>16</v>
      </c>
      <c r="U5001">
        <v>35</v>
      </c>
      <c r="V5001">
        <v>111</v>
      </c>
      <c r="W5001">
        <v>2.74</v>
      </c>
      <c r="X5001">
        <v>10</v>
      </c>
      <c r="Y5001">
        <v>0.5</v>
      </c>
      <c r="Z5001">
        <v>0.08</v>
      </c>
      <c r="AA5001">
        <v>20</v>
      </c>
      <c r="AB5001">
        <v>0.74</v>
      </c>
      <c r="AC5001">
        <v>850</v>
      </c>
      <c r="AD5001">
        <v>0.5</v>
      </c>
      <c r="AE5001">
        <v>2.02</v>
      </c>
      <c r="AF5001">
        <v>16</v>
      </c>
      <c r="AH5001">
        <v>16</v>
      </c>
      <c r="AI5001">
        <v>1</v>
      </c>
      <c r="AJ5001">
        <v>18</v>
      </c>
      <c r="AK5001">
        <v>27</v>
      </c>
      <c r="AL5001">
        <v>0.09</v>
      </c>
      <c r="AM5001">
        <v>5</v>
      </c>
      <c r="AN5001">
        <v>5</v>
      </c>
      <c r="AO5001">
        <v>70</v>
      </c>
      <c r="AP5001">
        <v>5</v>
      </c>
      <c r="AQ5001">
        <v>72</v>
      </c>
    </row>
    <row r="5002" spans="1:43" hidden="1" x14ac:dyDescent="0.25">
      <c r="A5002" t="s">
        <v>18739</v>
      </c>
      <c r="B5002" t="s">
        <v>18740</v>
      </c>
      <c r="C5002" s="1" t="str">
        <f t="shared" si="357"/>
        <v>21:0120</v>
      </c>
      <c r="D5002" s="1" t="str">
        <f t="shared" si="358"/>
        <v>21:0003</v>
      </c>
      <c r="E5002" t="s">
        <v>18741</v>
      </c>
      <c r="F5002" t="s">
        <v>18742</v>
      </c>
      <c r="H5002">
        <v>49.065398100000003</v>
      </c>
      <c r="I5002">
        <v>-56.195890300000002</v>
      </c>
      <c r="J5002" s="1" t="str">
        <f t="shared" si="360"/>
        <v>Till</v>
      </c>
      <c r="K5002" s="1" t="str">
        <f t="shared" si="359"/>
        <v>&lt;2 micron</v>
      </c>
      <c r="L5002">
        <v>0.1</v>
      </c>
      <c r="M5002">
        <v>5.51</v>
      </c>
      <c r="N5002">
        <v>2</v>
      </c>
      <c r="O5002">
        <v>60</v>
      </c>
      <c r="P5002">
        <v>0.25</v>
      </c>
      <c r="Q5002">
        <v>1</v>
      </c>
      <c r="R5002">
        <v>0.7</v>
      </c>
      <c r="S5002">
        <v>0.25</v>
      </c>
      <c r="T5002">
        <v>15</v>
      </c>
      <c r="U5002">
        <v>35</v>
      </c>
      <c r="V5002">
        <v>71</v>
      </c>
      <c r="W5002">
        <v>2.66</v>
      </c>
      <c r="X5002">
        <v>10</v>
      </c>
      <c r="Y5002">
        <v>0.5</v>
      </c>
      <c r="Z5002">
        <v>0.12</v>
      </c>
      <c r="AA5002">
        <v>20</v>
      </c>
      <c r="AB5002">
        <v>0.83</v>
      </c>
      <c r="AC5002">
        <v>770</v>
      </c>
      <c r="AD5002">
        <v>0.5</v>
      </c>
      <c r="AE5002">
        <v>1.35</v>
      </c>
      <c r="AF5002">
        <v>37</v>
      </c>
      <c r="AH5002">
        <v>24</v>
      </c>
      <c r="AI5002">
        <v>2</v>
      </c>
      <c r="AJ5002">
        <v>15</v>
      </c>
      <c r="AK5002">
        <v>39</v>
      </c>
      <c r="AL5002">
        <v>7.0000000000000007E-2</v>
      </c>
      <c r="AM5002">
        <v>5</v>
      </c>
      <c r="AN5002">
        <v>5</v>
      </c>
      <c r="AO5002">
        <v>57</v>
      </c>
      <c r="AP5002">
        <v>5</v>
      </c>
      <c r="AQ5002">
        <v>68</v>
      </c>
    </row>
    <row r="5003" spans="1:43" hidden="1" x14ac:dyDescent="0.25">
      <c r="A5003" t="s">
        <v>18743</v>
      </c>
      <c r="B5003" t="s">
        <v>18744</v>
      </c>
      <c r="C5003" s="1" t="str">
        <f t="shared" si="357"/>
        <v>21:0120</v>
      </c>
      <c r="D5003" s="1" t="str">
        <f t="shared" si="358"/>
        <v>21:0003</v>
      </c>
      <c r="E5003" t="s">
        <v>18745</v>
      </c>
      <c r="F5003" t="s">
        <v>18746</v>
      </c>
      <c r="H5003">
        <v>49.065201500000001</v>
      </c>
      <c r="I5003">
        <v>-56.193497800000003</v>
      </c>
      <c r="J5003" s="1" t="str">
        <f t="shared" si="360"/>
        <v>Till</v>
      </c>
      <c r="K5003" s="1" t="str">
        <f t="shared" si="359"/>
        <v>&lt;2 micron</v>
      </c>
      <c r="L5003">
        <v>0.1</v>
      </c>
      <c r="M5003">
        <v>3.8</v>
      </c>
      <c r="N5003">
        <v>1</v>
      </c>
      <c r="O5003">
        <v>70</v>
      </c>
      <c r="P5003">
        <v>0.25</v>
      </c>
      <c r="Q5003">
        <v>1</v>
      </c>
      <c r="R5003">
        <v>1.07</v>
      </c>
      <c r="S5003">
        <v>0.25</v>
      </c>
      <c r="T5003">
        <v>9</v>
      </c>
      <c r="U5003">
        <v>28</v>
      </c>
      <c r="V5003">
        <v>46</v>
      </c>
      <c r="W5003">
        <v>2.73</v>
      </c>
      <c r="X5003">
        <v>10</v>
      </c>
      <c r="Y5003">
        <v>0.5</v>
      </c>
      <c r="Z5003">
        <v>0.14000000000000001</v>
      </c>
      <c r="AA5003">
        <v>20</v>
      </c>
      <c r="AB5003">
        <v>0.88</v>
      </c>
      <c r="AC5003">
        <v>495</v>
      </c>
      <c r="AD5003">
        <v>0.5</v>
      </c>
      <c r="AE5003">
        <v>0.56999999999999995</v>
      </c>
      <c r="AF5003">
        <v>18</v>
      </c>
      <c r="AH5003">
        <v>22</v>
      </c>
      <c r="AI5003">
        <v>2</v>
      </c>
      <c r="AJ5003">
        <v>16</v>
      </c>
      <c r="AK5003">
        <v>57</v>
      </c>
      <c r="AL5003">
        <v>0.11</v>
      </c>
      <c r="AM5003">
        <v>5</v>
      </c>
      <c r="AN5003">
        <v>5</v>
      </c>
      <c r="AO5003">
        <v>63</v>
      </c>
      <c r="AP5003">
        <v>5</v>
      </c>
      <c r="AQ5003">
        <v>80</v>
      </c>
    </row>
    <row r="5004" spans="1:43" hidden="1" x14ac:dyDescent="0.25">
      <c r="A5004" t="s">
        <v>18747</v>
      </c>
      <c r="B5004" t="s">
        <v>18748</v>
      </c>
      <c r="C5004" s="1" t="str">
        <f t="shared" si="357"/>
        <v>21:0120</v>
      </c>
      <c r="D5004" s="1" t="str">
        <f t="shared" si="358"/>
        <v>21:0003</v>
      </c>
      <c r="E5004" t="s">
        <v>18749</v>
      </c>
      <c r="F5004" t="s">
        <v>18750</v>
      </c>
      <c r="H5004">
        <v>49.064008700000002</v>
      </c>
      <c r="I5004">
        <v>-56.183797499999997</v>
      </c>
      <c r="J5004" s="1" t="str">
        <f t="shared" si="360"/>
        <v>Till</v>
      </c>
      <c r="K5004" s="1" t="str">
        <f t="shared" si="359"/>
        <v>&lt;2 micron</v>
      </c>
      <c r="L5004">
        <v>0.1</v>
      </c>
      <c r="M5004">
        <v>4.47</v>
      </c>
      <c r="N5004">
        <v>46</v>
      </c>
      <c r="O5004">
        <v>70</v>
      </c>
      <c r="P5004">
        <v>0.5</v>
      </c>
      <c r="Q5004">
        <v>1</v>
      </c>
      <c r="R5004">
        <v>0.87</v>
      </c>
      <c r="S5004">
        <v>0.25</v>
      </c>
      <c r="T5004">
        <v>21</v>
      </c>
      <c r="U5004">
        <v>45</v>
      </c>
      <c r="V5004">
        <v>141</v>
      </c>
      <c r="W5004">
        <v>3.84</v>
      </c>
      <c r="X5004">
        <v>10</v>
      </c>
      <c r="Y5004">
        <v>0.5</v>
      </c>
      <c r="Z5004">
        <v>0.18</v>
      </c>
      <c r="AA5004">
        <v>40</v>
      </c>
      <c r="AB5004">
        <v>1.26</v>
      </c>
      <c r="AC5004">
        <v>1000</v>
      </c>
      <c r="AD5004">
        <v>0.5</v>
      </c>
      <c r="AE5004">
        <v>0.67</v>
      </c>
      <c r="AF5004">
        <v>31</v>
      </c>
      <c r="AH5004">
        <v>42</v>
      </c>
      <c r="AI5004">
        <v>2</v>
      </c>
      <c r="AJ5004">
        <v>17</v>
      </c>
      <c r="AK5004">
        <v>41</v>
      </c>
      <c r="AL5004">
        <v>0.11</v>
      </c>
      <c r="AM5004">
        <v>5</v>
      </c>
      <c r="AN5004">
        <v>5</v>
      </c>
      <c r="AO5004">
        <v>82</v>
      </c>
      <c r="AP5004">
        <v>10</v>
      </c>
      <c r="AQ5004">
        <v>134</v>
      </c>
    </row>
    <row r="5005" spans="1:43" hidden="1" x14ac:dyDescent="0.25">
      <c r="A5005" t="s">
        <v>18751</v>
      </c>
      <c r="B5005" t="s">
        <v>18752</v>
      </c>
      <c r="C5005" s="1" t="str">
        <f t="shared" si="357"/>
        <v>21:0120</v>
      </c>
      <c r="D5005" s="1" t="str">
        <f t="shared" si="358"/>
        <v>21:0003</v>
      </c>
      <c r="E5005" t="s">
        <v>18753</v>
      </c>
      <c r="F5005" t="s">
        <v>18754</v>
      </c>
      <c r="H5005">
        <v>49.069516800000002</v>
      </c>
      <c r="I5005">
        <v>-56.1678256</v>
      </c>
      <c r="J5005" s="1" t="str">
        <f t="shared" si="360"/>
        <v>Till</v>
      </c>
      <c r="K5005" s="1" t="str">
        <f t="shared" si="359"/>
        <v>&lt;2 micron</v>
      </c>
      <c r="L5005">
        <v>0.1</v>
      </c>
      <c r="M5005">
        <v>4.76</v>
      </c>
      <c r="N5005">
        <v>20</v>
      </c>
      <c r="O5005">
        <v>60</v>
      </c>
      <c r="P5005">
        <v>0.25</v>
      </c>
      <c r="Q5005">
        <v>1</v>
      </c>
      <c r="R5005">
        <v>0.76</v>
      </c>
      <c r="S5005">
        <v>0.25</v>
      </c>
      <c r="T5005">
        <v>17</v>
      </c>
      <c r="U5005">
        <v>30</v>
      </c>
      <c r="V5005">
        <v>82</v>
      </c>
      <c r="W5005">
        <v>2.86</v>
      </c>
      <c r="X5005">
        <v>10</v>
      </c>
      <c r="Y5005">
        <v>0.5</v>
      </c>
      <c r="Z5005">
        <v>0.15</v>
      </c>
      <c r="AA5005">
        <v>30</v>
      </c>
      <c r="AB5005">
        <v>0.98</v>
      </c>
      <c r="AC5005">
        <v>770</v>
      </c>
      <c r="AD5005">
        <v>0.5</v>
      </c>
      <c r="AE5005">
        <v>0.49</v>
      </c>
      <c r="AF5005">
        <v>28</v>
      </c>
      <c r="AH5005">
        <v>34</v>
      </c>
      <c r="AI5005">
        <v>1</v>
      </c>
      <c r="AJ5005">
        <v>13</v>
      </c>
      <c r="AK5005">
        <v>34</v>
      </c>
      <c r="AL5005">
        <v>0.14000000000000001</v>
      </c>
      <c r="AM5005">
        <v>5</v>
      </c>
      <c r="AN5005">
        <v>5</v>
      </c>
      <c r="AO5005">
        <v>57</v>
      </c>
      <c r="AP5005">
        <v>10</v>
      </c>
      <c r="AQ5005">
        <v>196</v>
      </c>
    </row>
    <row r="5006" spans="1:43" hidden="1" x14ac:dyDescent="0.25">
      <c r="A5006" t="s">
        <v>18755</v>
      </c>
      <c r="B5006" t="s">
        <v>18756</v>
      </c>
      <c r="C5006" s="1" t="str">
        <f t="shared" si="357"/>
        <v>21:0120</v>
      </c>
      <c r="D5006" s="1" t="str">
        <f t="shared" si="358"/>
        <v>21:0003</v>
      </c>
      <c r="E5006" t="s">
        <v>18757</v>
      </c>
      <c r="F5006" t="s">
        <v>18758</v>
      </c>
      <c r="H5006">
        <v>49.080229600000003</v>
      </c>
      <c r="I5006">
        <v>-56.168947600000003</v>
      </c>
      <c r="J5006" s="1" t="str">
        <f t="shared" si="360"/>
        <v>Till</v>
      </c>
      <c r="K5006" s="1" t="str">
        <f t="shared" si="359"/>
        <v>&lt;2 micron</v>
      </c>
      <c r="L5006">
        <v>0.1</v>
      </c>
      <c r="M5006">
        <v>4.57</v>
      </c>
      <c r="N5006">
        <v>1</v>
      </c>
      <c r="O5006">
        <v>60</v>
      </c>
      <c r="P5006">
        <v>0.25</v>
      </c>
      <c r="Q5006">
        <v>1</v>
      </c>
      <c r="R5006">
        <v>0.71</v>
      </c>
      <c r="S5006">
        <v>0.25</v>
      </c>
      <c r="T5006">
        <v>11</v>
      </c>
      <c r="U5006">
        <v>37</v>
      </c>
      <c r="V5006">
        <v>36</v>
      </c>
      <c r="W5006">
        <v>3.14</v>
      </c>
      <c r="X5006">
        <v>10</v>
      </c>
      <c r="Y5006">
        <v>0.5</v>
      </c>
      <c r="Z5006">
        <v>0.12</v>
      </c>
      <c r="AA5006">
        <v>20</v>
      </c>
      <c r="AB5006">
        <v>0.82</v>
      </c>
      <c r="AC5006">
        <v>420</v>
      </c>
      <c r="AD5006">
        <v>0.5</v>
      </c>
      <c r="AE5006">
        <v>0.79</v>
      </c>
      <c r="AF5006">
        <v>21</v>
      </c>
      <c r="AH5006">
        <v>24</v>
      </c>
      <c r="AI5006">
        <v>1</v>
      </c>
      <c r="AJ5006">
        <v>15</v>
      </c>
      <c r="AK5006">
        <v>42</v>
      </c>
      <c r="AL5006">
        <v>0.08</v>
      </c>
      <c r="AM5006">
        <v>5</v>
      </c>
      <c r="AN5006">
        <v>5</v>
      </c>
      <c r="AO5006">
        <v>80</v>
      </c>
      <c r="AP5006">
        <v>5</v>
      </c>
      <c r="AQ5006">
        <v>68</v>
      </c>
    </row>
    <row r="5007" spans="1:43" hidden="1" x14ac:dyDescent="0.25">
      <c r="A5007" t="s">
        <v>18759</v>
      </c>
      <c r="B5007" t="s">
        <v>18760</v>
      </c>
      <c r="C5007" s="1" t="str">
        <f t="shared" si="357"/>
        <v>21:0120</v>
      </c>
      <c r="D5007" s="1" t="str">
        <f t="shared" si="358"/>
        <v>21:0003</v>
      </c>
      <c r="E5007" t="s">
        <v>18761</v>
      </c>
      <c r="F5007" t="s">
        <v>18762</v>
      </c>
      <c r="H5007">
        <v>49.084330000000001</v>
      </c>
      <c r="I5007">
        <v>-56.163743599999997</v>
      </c>
      <c r="J5007" s="1" t="str">
        <f t="shared" si="360"/>
        <v>Till</v>
      </c>
      <c r="K5007" s="1" t="str">
        <f t="shared" si="359"/>
        <v>&lt;2 micron</v>
      </c>
      <c r="L5007">
        <v>0.1</v>
      </c>
      <c r="M5007">
        <v>5.94</v>
      </c>
      <c r="N5007">
        <v>1</v>
      </c>
      <c r="O5007">
        <v>80</v>
      </c>
      <c r="P5007">
        <v>0.25</v>
      </c>
      <c r="Q5007">
        <v>1</v>
      </c>
      <c r="R5007">
        <v>0.55000000000000004</v>
      </c>
      <c r="S5007">
        <v>0.25</v>
      </c>
      <c r="T5007">
        <v>20</v>
      </c>
      <c r="U5007">
        <v>45</v>
      </c>
      <c r="V5007">
        <v>68</v>
      </c>
      <c r="W5007">
        <v>3.5</v>
      </c>
      <c r="X5007">
        <v>10</v>
      </c>
      <c r="Y5007">
        <v>0.5</v>
      </c>
      <c r="Z5007">
        <v>0.16</v>
      </c>
      <c r="AA5007">
        <v>20</v>
      </c>
      <c r="AB5007">
        <v>1.1299999999999999</v>
      </c>
      <c r="AC5007">
        <v>635</v>
      </c>
      <c r="AD5007">
        <v>0.5</v>
      </c>
      <c r="AE5007">
        <v>0.89</v>
      </c>
      <c r="AF5007">
        <v>29</v>
      </c>
      <c r="AH5007">
        <v>26</v>
      </c>
      <c r="AI5007">
        <v>1</v>
      </c>
      <c r="AJ5007">
        <v>15</v>
      </c>
      <c r="AK5007">
        <v>31</v>
      </c>
      <c r="AL5007">
        <v>0.11</v>
      </c>
      <c r="AM5007">
        <v>5</v>
      </c>
      <c r="AN5007">
        <v>5</v>
      </c>
      <c r="AO5007">
        <v>70</v>
      </c>
      <c r="AP5007">
        <v>5</v>
      </c>
      <c r="AQ5007">
        <v>76</v>
      </c>
    </row>
    <row r="5008" spans="1:43" hidden="1" x14ac:dyDescent="0.25">
      <c r="A5008" t="s">
        <v>18763</v>
      </c>
      <c r="B5008" t="s">
        <v>18764</v>
      </c>
      <c r="C5008" s="1" t="str">
        <f t="shared" si="357"/>
        <v>21:0120</v>
      </c>
      <c r="D5008" s="1" t="str">
        <f t="shared" si="358"/>
        <v>21:0003</v>
      </c>
      <c r="E5008" t="s">
        <v>18765</v>
      </c>
      <c r="F5008" t="s">
        <v>18766</v>
      </c>
      <c r="H5008">
        <v>49.092855</v>
      </c>
      <c r="I5008">
        <v>-56.160860800000002</v>
      </c>
      <c r="J5008" s="1" t="str">
        <f t="shared" si="360"/>
        <v>Till</v>
      </c>
      <c r="K5008" s="1" t="str">
        <f t="shared" si="359"/>
        <v>&lt;2 micron</v>
      </c>
      <c r="L5008">
        <v>0.1</v>
      </c>
      <c r="M5008">
        <v>4.55</v>
      </c>
      <c r="N5008">
        <v>10</v>
      </c>
      <c r="O5008">
        <v>70</v>
      </c>
      <c r="P5008">
        <v>0.25</v>
      </c>
      <c r="Q5008">
        <v>1</v>
      </c>
      <c r="R5008">
        <v>0.79</v>
      </c>
      <c r="S5008">
        <v>0.25</v>
      </c>
      <c r="T5008">
        <v>20</v>
      </c>
      <c r="U5008">
        <v>38</v>
      </c>
      <c r="V5008">
        <v>86</v>
      </c>
      <c r="W5008">
        <v>3.46</v>
      </c>
      <c r="X5008">
        <v>10</v>
      </c>
      <c r="Y5008">
        <v>0.5</v>
      </c>
      <c r="Z5008">
        <v>0.23</v>
      </c>
      <c r="AA5008">
        <v>20</v>
      </c>
      <c r="AB5008">
        <v>1.34</v>
      </c>
      <c r="AC5008">
        <v>665</v>
      </c>
      <c r="AD5008">
        <v>0.5</v>
      </c>
      <c r="AE5008">
        <v>0.65</v>
      </c>
      <c r="AF5008">
        <v>34</v>
      </c>
      <c r="AH5008">
        <v>22</v>
      </c>
      <c r="AI5008">
        <v>2</v>
      </c>
      <c r="AJ5008">
        <v>15</v>
      </c>
      <c r="AK5008">
        <v>34</v>
      </c>
      <c r="AL5008">
        <v>0.11</v>
      </c>
      <c r="AM5008">
        <v>5</v>
      </c>
      <c r="AN5008">
        <v>5</v>
      </c>
      <c r="AO5008">
        <v>68</v>
      </c>
      <c r="AP5008">
        <v>10</v>
      </c>
      <c r="AQ5008">
        <v>106</v>
      </c>
    </row>
    <row r="5009" spans="1:43" hidden="1" x14ac:dyDescent="0.25">
      <c r="A5009" t="s">
        <v>18767</v>
      </c>
      <c r="B5009" t="s">
        <v>18768</v>
      </c>
      <c r="C5009" s="1" t="str">
        <f t="shared" si="357"/>
        <v>21:0120</v>
      </c>
      <c r="D5009" s="1" t="str">
        <f t="shared" si="358"/>
        <v>21:0003</v>
      </c>
      <c r="E5009" t="s">
        <v>18769</v>
      </c>
      <c r="F5009" t="s">
        <v>18770</v>
      </c>
      <c r="H5009">
        <v>49.020160400000002</v>
      </c>
      <c r="I5009">
        <v>-56.065998399999998</v>
      </c>
      <c r="J5009" s="1" t="str">
        <f t="shared" si="360"/>
        <v>Till</v>
      </c>
      <c r="K5009" s="1" t="str">
        <f t="shared" si="359"/>
        <v>&lt;2 micron</v>
      </c>
      <c r="L5009">
        <v>0.1</v>
      </c>
      <c r="M5009">
        <v>4.95</v>
      </c>
      <c r="N5009">
        <v>38</v>
      </c>
      <c r="O5009">
        <v>100</v>
      </c>
      <c r="P5009">
        <v>0.25</v>
      </c>
      <c r="Q5009">
        <v>1</v>
      </c>
      <c r="R5009">
        <v>0.52</v>
      </c>
      <c r="S5009">
        <v>0.25</v>
      </c>
      <c r="T5009">
        <v>47</v>
      </c>
      <c r="U5009">
        <v>74</v>
      </c>
      <c r="V5009">
        <v>119</v>
      </c>
      <c r="W5009">
        <v>5.1100000000000003</v>
      </c>
      <c r="X5009">
        <v>10</v>
      </c>
      <c r="Y5009">
        <v>0.5</v>
      </c>
      <c r="Z5009">
        <v>0.27</v>
      </c>
      <c r="AA5009">
        <v>30</v>
      </c>
      <c r="AB5009">
        <v>1.68</v>
      </c>
      <c r="AC5009">
        <v>1440</v>
      </c>
      <c r="AD5009">
        <v>0.5</v>
      </c>
      <c r="AE5009">
        <v>0.9</v>
      </c>
      <c r="AF5009">
        <v>78</v>
      </c>
      <c r="AH5009">
        <v>38</v>
      </c>
      <c r="AI5009">
        <v>2</v>
      </c>
      <c r="AJ5009">
        <v>20</v>
      </c>
      <c r="AK5009">
        <v>27</v>
      </c>
      <c r="AL5009">
        <v>7.0000000000000007E-2</v>
      </c>
      <c r="AM5009">
        <v>5</v>
      </c>
      <c r="AN5009">
        <v>5</v>
      </c>
      <c r="AO5009">
        <v>103</v>
      </c>
      <c r="AP5009">
        <v>10</v>
      </c>
      <c r="AQ5009">
        <v>150</v>
      </c>
    </row>
    <row r="5010" spans="1:43" hidden="1" x14ac:dyDescent="0.25">
      <c r="A5010" t="s">
        <v>18771</v>
      </c>
      <c r="B5010" t="s">
        <v>18772</v>
      </c>
      <c r="C5010" s="1" t="str">
        <f t="shared" si="357"/>
        <v>21:0120</v>
      </c>
      <c r="D5010" s="1" t="str">
        <f t="shared" si="358"/>
        <v>21:0003</v>
      </c>
      <c r="E5010" t="s">
        <v>18773</v>
      </c>
      <c r="F5010" t="s">
        <v>18774</v>
      </c>
      <c r="H5010">
        <v>49.000084100000002</v>
      </c>
      <c r="I5010">
        <v>-56.208084999999997</v>
      </c>
      <c r="J5010" s="1" t="str">
        <f t="shared" si="360"/>
        <v>Till</v>
      </c>
      <c r="K5010" s="1" t="str">
        <f t="shared" si="359"/>
        <v>&lt;2 micron</v>
      </c>
      <c r="L5010">
        <v>0.1</v>
      </c>
      <c r="M5010">
        <v>5.7</v>
      </c>
      <c r="N5010">
        <v>2</v>
      </c>
      <c r="O5010">
        <v>250</v>
      </c>
      <c r="P5010">
        <v>0.25</v>
      </c>
      <c r="Q5010">
        <v>1</v>
      </c>
      <c r="R5010">
        <v>0.65</v>
      </c>
      <c r="S5010">
        <v>0.25</v>
      </c>
      <c r="T5010">
        <v>15</v>
      </c>
      <c r="U5010">
        <v>53</v>
      </c>
      <c r="V5010">
        <v>42</v>
      </c>
      <c r="W5010">
        <v>3.5</v>
      </c>
      <c r="X5010">
        <v>20</v>
      </c>
      <c r="Y5010">
        <v>0.5</v>
      </c>
      <c r="Z5010">
        <v>0.2</v>
      </c>
      <c r="AA5010">
        <v>20</v>
      </c>
      <c r="AB5010">
        <v>1.07</v>
      </c>
      <c r="AC5010">
        <v>690</v>
      </c>
      <c r="AD5010">
        <v>0.5</v>
      </c>
      <c r="AE5010">
        <v>0.42</v>
      </c>
      <c r="AF5010">
        <v>29</v>
      </c>
      <c r="AH5010">
        <v>26</v>
      </c>
      <c r="AI5010">
        <v>2</v>
      </c>
      <c r="AJ5010">
        <v>20</v>
      </c>
      <c r="AK5010">
        <v>38</v>
      </c>
      <c r="AL5010">
        <v>0.24</v>
      </c>
      <c r="AM5010">
        <v>5</v>
      </c>
      <c r="AN5010">
        <v>5</v>
      </c>
      <c r="AO5010">
        <v>75</v>
      </c>
      <c r="AP5010">
        <v>5</v>
      </c>
      <c r="AQ5010">
        <v>72</v>
      </c>
    </row>
    <row r="5011" spans="1:43" hidden="1" x14ac:dyDescent="0.25">
      <c r="A5011" t="s">
        <v>18775</v>
      </c>
      <c r="B5011" t="s">
        <v>18776</v>
      </c>
      <c r="C5011" s="1" t="str">
        <f t="shared" si="357"/>
        <v>21:0120</v>
      </c>
      <c r="D5011" s="1" t="str">
        <f t="shared" si="358"/>
        <v>21:0003</v>
      </c>
      <c r="E5011" t="s">
        <v>18777</v>
      </c>
      <c r="F5011" t="s">
        <v>18778</v>
      </c>
      <c r="H5011">
        <v>49.003656599999999</v>
      </c>
      <c r="I5011">
        <v>-56.204336599999998</v>
      </c>
      <c r="J5011" s="1" t="str">
        <f t="shared" si="360"/>
        <v>Till</v>
      </c>
      <c r="K5011" s="1" t="str">
        <f t="shared" si="359"/>
        <v>&lt;2 micron</v>
      </c>
      <c r="L5011">
        <v>0.1</v>
      </c>
      <c r="M5011">
        <v>4.92</v>
      </c>
      <c r="N5011">
        <v>1</v>
      </c>
      <c r="O5011">
        <v>180</v>
      </c>
      <c r="P5011">
        <v>0.25</v>
      </c>
      <c r="Q5011">
        <v>1</v>
      </c>
      <c r="R5011">
        <v>0.76</v>
      </c>
      <c r="S5011">
        <v>0.25</v>
      </c>
      <c r="T5011">
        <v>13</v>
      </c>
      <c r="U5011">
        <v>42</v>
      </c>
      <c r="V5011">
        <v>45</v>
      </c>
      <c r="W5011">
        <v>3</v>
      </c>
      <c r="X5011">
        <v>10</v>
      </c>
      <c r="Y5011">
        <v>0.5</v>
      </c>
      <c r="Z5011">
        <v>0.17</v>
      </c>
      <c r="AA5011">
        <v>20</v>
      </c>
      <c r="AB5011">
        <v>0.94</v>
      </c>
      <c r="AC5011">
        <v>575</v>
      </c>
      <c r="AD5011">
        <v>0.5</v>
      </c>
      <c r="AE5011">
        <v>0.46</v>
      </c>
      <c r="AF5011">
        <v>26</v>
      </c>
      <c r="AH5011">
        <v>18</v>
      </c>
      <c r="AI5011">
        <v>1</v>
      </c>
      <c r="AJ5011">
        <v>17</v>
      </c>
      <c r="AK5011">
        <v>42</v>
      </c>
      <c r="AL5011">
        <v>0.18</v>
      </c>
      <c r="AM5011">
        <v>5</v>
      </c>
      <c r="AN5011">
        <v>5</v>
      </c>
      <c r="AO5011">
        <v>60</v>
      </c>
      <c r="AP5011">
        <v>5</v>
      </c>
      <c r="AQ5011">
        <v>74</v>
      </c>
    </row>
    <row r="5012" spans="1:43" hidden="1" x14ac:dyDescent="0.25">
      <c r="A5012" t="s">
        <v>18779</v>
      </c>
      <c r="B5012" t="s">
        <v>18780</v>
      </c>
      <c r="C5012" s="1" t="str">
        <f t="shared" si="357"/>
        <v>21:0120</v>
      </c>
      <c r="D5012" s="1" t="str">
        <f t="shared" si="358"/>
        <v>21:0003</v>
      </c>
      <c r="E5012" t="s">
        <v>18781</v>
      </c>
      <c r="F5012" t="s">
        <v>18782</v>
      </c>
      <c r="H5012">
        <v>49.0107122</v>
      </c>
      <c r="I5012">
        <v>-56.216600100000001</v>
      </c>
      <c r="J5012" s="1" t="str">
        <f t="shared" si="360"/>
        <v>Till</v>
      </c>
      <c r="K5012" s="1" t="str">
        <f t="shared" si="359"/>
        <v>&lt;2 micron</v>
      </c>
      <c r="L5012">
        <v>0.1</v>
      </c>
      <c r="M5012">
        <v>6.34</v>
      </c>
      <c r="N5012">
        <v>1</v>
      </c>
      <c r="O5012">
        <v>90</v>
      </c>
      <c r="P5012">
        <v>0.5</v>
      </c>
      <c r="Q5012">
        <v>1</v>
      </c>
      <c r="R5012">
        <v>0.71</v>
      </c>
      <c r="S5012">
        <v>0.25</v>
      </c>
      <c r="T5012">
        <v>15</v>
      </c>
      <c r="U5012">
        <v>42</v>
      </c>
      <c r="V5012">
        <v>54</v>
      </c>
      <c r="W5012">
        <v>3.62</v>
      </c>
      <c r="X5012">
        <v>20</v>
      </c>
      <c r="Y5012">
        <v>0.5</v>
      </c>
      <c r="Z5012">
        <v>0.18</v>
      </c>
      <c r="AA5012">
        <v>30</v>
      </c>
      <c r="AB5012">
        <v>0.94</v>
      </c>
      <c r="AC5012">
        <v>1150</v>
      </c>
      <c r="AD5012">
        <v>0.5</v>
      </c>
      <c r="AE5012">
        <v>0.84</v>
      </c>
      <c r="AF5012">
        <v>23</v>
      </c>
      <c r="AH5012">
        <v>34</v>
      </c>
      <c r="AI5012">
        <v>2</v>
      </c>
      <c r="AJ5012">
        <v>20</v>
      </c>
      <c r="AK5012">
        <v>40</v>
      </c>
      <c r="AL5012">
        <v>0.14000000000000001</v>
      </c>
      <c r="AM5012">
        <v>5</v>
      </c>
      <c r="AN5012">
        <v>5</v>
      </c>
      <c r="AO5012">
        <v>75</v>
      </c>
      <c r="AP5012">
        <v>10</v>
      </c>
      <c r="AQ5012">
        <v>90</v>
      </c>
    </row>
    <row r="5013" spans="1:43" hidden="1" x14ac:dyDescent="0.25">
      <c r="A5013" t="s">
        <v>18783</v>
      </c>
      <c r="B5013" t="s">
        <v>18784</v>
      </c>
      <c r="C5013" s="1" t="str">
        <f t="shared" si="357"/>
        <v>21:0120</v>
      </c>
      <c r="D5013" s="1" t="str">
        <f t="shared" si="358"/>
        <v>21:0003</v>
      </c>
      <c r="E5013" t="s">
        <v>18785</v>
      </c>
      <c r="F5013" t="s">
        <v>18786</v>
      </c>
      <c r="H5013">
        <v>49.004702100000003</v>
      </c>
      <c r="I5013">
        <v>-56.225787099999998</v>
      </c>
      <c r="J5013" s="1" t="str">
        <f t="shared" si="360"/>
        <v>Till</v>
      </c>
      <c r="K5013" s="1" t="str">
        <f t="shared" si="359"/>
        <v>&lt;2 micron</v>
      </c>
      <c r="L5013">
        <v>0.1</v>
      </c>
      <c r="M5013">
        <v>4.08</v>
      </c>
      <c r="N5013">
        <v>8</v>
      </c>
      <c r="O5013">
        <v>90</v>
      </c>
      <c r="P5013">
        <v>0.25</v>
      </c>
      <c r="Q5013">
        <v>1</v>
      </c>
      <c r="R5013">
        <v>0.97</v>
      </c>
      <c r="S5013">
        <v>0.25</v>
      </c>
      <c r="T5013">
        <v>11</v>
      </c>
      <c r="U5013">
        <v>39</v>
      </c>
      <c r="V5013">
        <v>48</v>
      </c>
      <c r="W5013">
        <v>3.16</v>
      </c>
      <c r="X5013">
        <v>10</v>
      </c>
      <c r="Y5013">
        <v>0.5</v>
      </c>
      <c r="Z5013">
        <v>0.21</v>
      </c>
      <c r="AA5013">
        <v>20</v>
      </c>
      <c r="AB5013">
        <v>1.08</v>
      </c>
      <c r="AC5013">
        <v>640</v>
      </c>
      <c r="AD5013">
        <v>0.5</v>
      </c>
      <c r="AE5013">
        <v>0.6</v>
      </c>
      <c r="AF5013">
        <v>22</v>
      </c>
      <c r="AH5013">
        <v>20</v>
      </c>
      <c r="AI5013">
        <v>4</v>
      </c>
      <c r="AJ5013">
        <v>18</v>
      </c>
      <c r="AK5013">
        <v>53</v>
      </c>
      <c r="AL5013">
        <v>0.08</v>
      </c>
      <c r="AM5013">
        <v>5</v>
      </c>
      <c r="AN5013">
        <v>5</v>
      </c>
      <c r="AO5013">
        <v>75</v>
      </c>
      <c r="AP5013">
        <v>5</v>
      </c>
      <c r="AQ5013">
        <v>76</v>
      </c>
    </row>
    <row r="5014" spans="1:43" hidden="1" x14ac:dyDescent="0.25">
      <c r="A5014" t="s">
        <v>18787</v>
      </c>
      <c r="B5014" t="s">
        <v>18788</v>
      </c>
      <c r="C5014" s="1" t="str">
        <f t="shared" si="357"/>
        <v>21:0120</v>
      </c>
      <c r="D5014" s="1" t="str">
        <f t="shared" si="358"/>
        <v>21:0003</v>
      </c>
      <c r="E5014" t="s">
        <v>18789</v>
      </c>
      <c r="F5014" t="s">
        <v>18790</v>
      </c>
      <c r="H5014">
        <v>49.001629999999999</v>
      </c>
      <c r="I5014">
        <v>-56.237251299999997</v>
      </c>
      <c r="J5014" s="1" t="str">
        <f t="shared" si="360"/>
        <v>Till</v>
      </c>
      <c r="K5014" s="1" t="str">
        <f t="shared" si="359"/>
        <v>&lt;2 micron</v>
      </c>
      <c r="L5014">
        <v>0.1</v>
      </c>
      <c r="M5014">
        <v>5.35</v>
      </c>
      <c r="N5014">
        <v>2</v>
      </c>
      <c r="O5014">
        <v>80</v>
      </c>
      <c r="P5014">
        <v>0.25</v>
      </c>
      <c r="Q5014">
        <v>1</v>
      </c>
      <c r="R5014">
        <v>0.85</v>
      </c>
      <c r="S5014">
        <v>0.25</v>
      </c>
      <c r="T5014">
        <v>11</v>
      </c>
      <c r="U5014">
        <v>31</v>
      </c>
      <c r="V5014">
        <v>53</v>
      </c>
      <c r="W5014">
        <v>3.22</v>
      </c>
      <c r="X5014">
        <v>10</v>
      </c>
      <c r="Y5014">
        <v>0.5</v>
      </c>
      <c r="Z5014">
        <v>0.14000000000000001</v>
      </c>
      <c r="AA5014">
        <v>30</v>
      </c>
      <c r="AB5014">
        <v>0.8</v>
      </c>
      <c r="AC5014">
        <v>985</v>
      </c>
      <c r="AD5014">
        <v>1</v>
      </c>
      <c r="AE5014">
        <v>0.54</v>
      </c>
      <c r="AF5014">
        <v>20</v>
      </c>
      <c r="AH5014">
        <v>38</v>
      </c>
      <c r="AI5014">
        <v>1</v>
      </c>
      <c r="AJ5014">
        <v>15</v>
      </c>
      <c r="AK5014">
        <v>45</v>
      </c>
      <c r="AL5014">
        <v>0.15</v>
      </c>
      <c r="AM5014">
        <v>5</v>
      </c>
      <c r="AN5014">
        <v>5</v>
      </c>
      <c r="AO5014">
        <v>66</v>
      </c>
      <c r="AP5014">
        <v>5</v>
      </c>
      <c r="AQ5014">
        <v>96</v>
      </c>
    </row>
    <row r="5015" spans="1:43" hidden="1" x14ac:dyDescent="0.25">
      <c r="A5015" t="s">
        <v>18791</v>
      </c>
      <c r="B5015" t="s">
        <v>18792</v>
      </c>
      <c r="C5015" s="1" t="str">
        <f t="shared" ref="C5015:C5078" si="361">HYPERLINK("http://geochem.nrcan.gc.ca/cdogs/content/bdl/bdl210120_e.htm", "21:0120")</f>
        <v>21:0120</v>
      </c>
      <c r="D5015" s="1" t="str">
        <f t="shared" ref="D5015:D5078" si="362">HYPERLINK("http://geochem.nrcan.gc.ca/cdogs/content/svy/svy210003_e.htm", "21:0003")</f>
        <v>21:0003</v>
      </c>
      <c r="E5015" t="s">
        <v>18793</v>
      </c>
      <c r="F5015" t="s">
        <v>18794</v>
      </c>
      <c r="H5015">
        <v>49.011054199999997</v>
      </c>
      <c r="I5015">
        <v>-56.234030400000002</v>
      </c>
      <c r="J5015" s="1" t="str">
        <f t="shared" si="360"/>
        <v>Till</v>
      </c>
      <c r="K5015" s="1" t="str">
        <f t="shared" ref="K5015:K5078" si="363">HYPERLINK("http://geochem.nrcan.gc.ca/cdogs/content/kwd/kwd080003_e.htm", "&lt;2 micron")</f>
        <v>&lt;2 micron</v>
      </c>
      <c r="L5015">
        <v>0.1</v>
      </c>
      <c r="M5015">
        <v>11</v>
      </c>
      <c r="N5015">
        <v>16</v>
      </c>
      <c r="O5015">
        <v>20</v>
      </c>
      <c r="P5015">
        <v>0.5</v>
      </c>
      <c r="Q5015">
        <v>1</v>
      </c>
      <c r="R5015">
        <v>0.11</v>
      </c>
      <c r="S5015">
        <v>0.25</v>
      </c>
      <c r="T5015">
        <v>8</v>
      </c>
      <c r="U5015">
        <v>54</v>
      </c>
      <c r="V5015">
        <v>19</v>
      </c>
      <c r="W5015">
        <v>3.23</v>
      </c>
      <c r="X5015">
        <v>10</v>
      </c>
      <c r="Y5015">
        <v>0.5</v>
      </c>
      <c r="Z5015">
        <v>0.01</v>
      </c>
      <c r="AA5015">
        <v>30</v>
      </c>
      <c r="AB5015">
        <v>0.16</v>
      </c>
      <c r="AC5015">
        <v>220</v>
      </c>
      <c r="AD5015">
        <v>0.5</v>
      </c>
      <c r="AE5015">
        <v>0.96</v>
      </c>
      <c r="AF5015">
        <v>8</v>
      </c>
      <c r="AH5015">
        <v>28</v>
      </c>
      <c r="AI5015">
        <v>2</v>
      </c>
      <c r="AJ5015">
        <v>15</v>
      </c>
      <c r="AK5015">
        <v>6</v>
      </c>
      <c r="AL5015">
        <v>0.24</v>
      </c>
      <c r="AM5015">
        <v>5</v>
      </c>
      <c r="AN5015">
        <v>5</v>
      </c>
      <c r="AO5015">
        <v>61</v>
      </c>
      <c r="AP5015">
        <v>5</v>
      </c>
      <c r="AQ5015">
        <v>76</v>
      </c>
    </row>
    <row r="5016" spans="1:43" hidden="1" x14ac:dyDescent="0.25">
      <c r="A5016" t="s">
        <v>18795</v>
      </c>
      <c r="B5016" t="s">
        <v>18796</v>
      </c>
      <c r="C5016" s="1" t="str">
        <f t="shared" si="361"/>
        <v>21:0120</v>
      </c>
      <c r="D5016" s="1" t="str">
        <f t="shared" si="362"/>
        <v>21:0003</v>
      </c>
      <c r="E5016" t="s">
        <v>18797</v>
      </c>
      <c r="F5016" t="s">
        <v>18798</v>
      </c>
      <c r="H5016">
        <v>49.011517499999997</v>
      </c>
      <c r="I5016">
        <v>-56.236074600000002</v>
      </c>
      <c r="J5016" s="1" t="str">
        <f t="shared" si="360"/>
        <v>Till</v>
      </c>
      <c r="K5016" s="1" t="str">
        <f t="shared" si="363"/>
        <v>&lt;2 micron</v>
      </c>
      <c r="L5016">
        <v>0.1</v>
      </c>
      <c r="M5016">
        <v>4.5599999999999996</v>
      </c>
      <c r="N5016">
        <v>1</v>
      </c>
      <c r="O5016">
        <v>70</v>
      </c>
      <c r="P5016">
        <v>0.5</v>
      </c>
      <c r="Q5016">
        <v>1</v>
      </c>
      <c r="R5016">
        <v>0.94</v>
      </c>
      <c r="S5016">
        <v>0.25</v>
      </c>
      <c r="T5016">
        <v>14</v>
      </c>
      <c r="U5016">
        <v>37</v>
      </c>
      <c r="V5016">
        <v>65</v>
      </c>
      <c r="W5016">
        <v>3.11</v>
      </c>
      <c r="X5016">
        <v>10</v>
      </c>
      <c r="Y5016">
        <v>0.5</v>
      </c>
      <c r="Z5016">
        <v>0.13</v>
      </c>
      <c r="AA5016">
        <v>30</v>
      </c>
      <c r="AB5016">
        <v>0.99</v>
      </c>
      <c r="AC5016">
        <v>1005</v>
      </c>
      <c r="AD5016">
        <v>0.5</v>
      </c>
      <c r="AE5016">
        <v>0.28000000000000003</v>
      </c>
      <c r="AF5016">
        <v>21</v>
      </c>
      <c r="AH5016">
        <v>24</v>
      </c>
      <c r="AI5016">
        <v>1</v>
      </c>
      <c r="AJ5016">
        <v>20</v>
      </c>
      <c r="AK5016">
        <v>49</v>
      </c>
      <c r="AL5016">
        <v>0.21</v>
      </c>
      <c r="AM5016">
        <v>5</v>
      </c>
      <c r="AN5016">
        <v>5</v>
      </c>
      <c r="AO5016">
        <v>72</v>
      </c>
      <c r="AP5016">
        <v>5</v>
      </c>
      <c r="AQ5016">
        <v>88</v>
      </c>
    </row>
    <row r="5017" spans="1:43" hidden="1" x14ac:dyDescent="0.25">
      <c r="A5017" t="s">
        <v>18799</v>
      </c>
      <c r="B5017" t="s">
        <v>18800</v>
      </c>
      <c r="C5017" s="1" t="str">
        <f t="shared" si="361"/>
        <v>21:0120</v>
      </c>
      <c r="D5017" s="1" t="str">
        <f t="shared" si="362"/>
        <v>21:0003</v>
      </c>
      <c r="E5017" t="s">
        <v>18801</v>
      </c>
      <c r="F5017" t="s">
        <v>18802</v>
      </c>
      <c r="H5017">
        <v>49.020825100000003</v>
      </c>
      <c r="I5017">
        <v>-56.202421600000001</v>
      </c>
      <c r="J5017" s="1" t="str">
        <f t="shared" si="360"/>
        <v>Till</v>
      </c>
      <c r="K5017" s="1" t="str">
        <f t="shared" si="363"/>
        <v>&lt;2 micron</v>
      </c>
      <c r="L5017">
        <v>0.1</v>
      </c>
      <c r="M5017">
        <v>5.35</v>
      </c>
      <c r="N5017">
        <v>2</v>
      </c>
      <c r="O5017">
        <v>150</v>
      </c>
      <c r="P5017">
        <v>0.25</v>
      </c>
      <c r="Q5017">
        <v>1</v>
      </c>
      <c r="R5017">
        <v>0.74</v>
      </c>
      <c r="S5017">
        <v>0.25</v>
      </c>
      <c r="T5017">
        <v>13</v>
      </c>
      <c r="U5017">
        <v>46</v>
      </c>
      <c r="V5017">
        <v>46</v>
      </c>
      <c r="W5017">
        <v>3.73</v>
      </c>
      <c r="X5017">
        <v>10</v>
      </c>
      <c r="Y5017">
        <v>0.5</v>
      </c>
      <c r="Z5017">
        <v>0.16</v>
      </c>
      <c r="AA5017">
        <v>30</v>
      </c>
      <c r="AB5017">
        <v>0.81</v>
      </c>
      <c r="AC5017">
        <v>910</v>
      </c>
      <c r="AD5017">
        <v>0.5</v>
      </c>
      <c r="AE5017">
        <v>0.32</v>
      </c>
      <c r="AF5017">
        <v>22</v>
      </c>
      <c r="AH5017">
        <v>26</v>
      </c>
      <c r="AI5017">
        <v>1</v>
      </c>
      <c r="AJ5017">
        <v>23</v>
      </c>
      <c r="AK5017">
        <v>46</v>
      </c>
      <c r="AL5017">
        <v>0.26</v>
      </c>
      <c r="AM5017">
        <v>5</v>
      </c>
      <c r="AN5017">
        <v>5</v>
      </c>
      <c r="AO5017">
        <v>95</v>
      </c>
      <c r="AP5017">
        <v>5</v>
      </c>
      <c r="AQ5017">
        <v>68</v>
      </c>
    </row>
    <row r="5018" spans="1:43" hidden="1" x14ac:dyDescent="0.25">
      <c r="A5018" t="s">
        <v>18803</v>
      </c>
      <c r="B5018" t="s">
        <v>18804</v>
      </c>
      <c r="C5018" s="1" t="str">
        <f t="shared" si="361"/>
        <v>21:0120</v>
      </c>
      <c r="D5018" s="1" t="str">
        <f t="shared" si="362"/>
        <v>21:0003</v>
      </c>
      <c r="E5018" t="s">
        <v>18805</v>
      </c>
      <c r="F5018" t="s">
        <v>18806</v>
      </c>
      <c r="H5018">
        <v>49.052553799999998</v>
      </c>
      <c r="I5018">
        <v>-56.218337900000002</v>
      </c>
      <c r="J5018" s="1" t="str">
        <f t="shared" si="360"/>
        <v>Till</v>
      </c>
      <c r="K5018" s="1" t="str">
        <f t="shared" si="363"/>
        <v>&lt;2 micron</v>
      </c>
      <c r="L5018">
        <v>0.1</v>
      </c>
      <c r="M5018">
        <v>6.32</v>
      </c>
      <c r="N5018">
        <v>18</v>
      </c>
      <c r="O5018">
        <v>40</v>
      </c>
      <c r="P5018">
        <v>0.25</v>
      </c>
      <c r="Q5018">
        <v>1</v>
      </c>
      <c r="R5018">
        <v>0.79</v>
      </c>
      <c r="S5018">
        <v>0.25</v>
      </c>
      <c r="T5018">
        <v>13</v>
      </c>
      <c r="U5018">
        <v>35</v>
      </c>
      <c r="V5018">
        <v>30</v>
      </c>
      <c r="W5018">
        <v>3.29</v>
      </c>
      <c r="X5018">
        <v>10</v>
      </c>
      <c r="Y5018">
        <v>0.5</v>
      </c>
      <c r="Z5018">
        <v>0.06</v>
      </c>
      <c r="AA5018">
        <v>30</v>
      </c>
      <c r="AB5018">
        <v>0.56000000000000005</v>
      </c>
      <c r="AC5018">
        <v>685</v>
      </c>
      <c r="AD5018">
        <v>0.5</v>
      </c>
      <c r="AE5018">
        <v>0.54</v>
      </c>
      <c r="AF5018">
        <v>15</v>
      </c>
      <c r="AH5018">
        <v>26</v>
      </c>
      <c r="AI5018">
        <v>4</v>
      </c>
      <c r="AJ5018">
        <v>14</v>
      </c>
      <c r="AK5018">
        <v>40</v>
      </c>
      <c r="AL5018">
        <v>0.22</v>
      </c>
      <c r="AM5018">
        <v>5</v>
      </c>
      <c r="AN5018">
        <v>5</v>
      </c>
      <c r="AO5018">
        <v>67</v>
      </c>
      <c r="AP5018">
        <v>5</v>
      </c>
      <c r="AQ5018">
        <v>46</v>
      </c>
    </row>
    <row r="5019" spans="1:43" hidden="1" x14ac:dyDescent="0.25">
      <c r="A5019" t="s">
        <v>18807</v>
      </c>
      <c r="B5019" t="s">
        <v>18808</v>
      </c>
      <c r="C5019" s="1" t="str">
        <f t="shared" si="361"/>
        <v>21:0120</v>
      </c>
      <c r="D5019" s="1" t="str">
        <f t="shared" si="362"/>
        <v>21:0003</v>
      </c>
      <c r="E5019" t="s">
        <v>18809</v>
      </c>
      <c r="F5019" t="s">
        <v>18810</v>
      </c>
      <c r="H5019">
        <v>49.042067899999999</v>
      </c>
      <c r="I5019">
        <v>-56.230817500000001</v>
      </c>
      <c r="J5019" s="1" t="str">
        <f t="shared" si="360"/>
        <v>Till</v>
      </c>
      <c r="K5019" s="1" t="str">
        <f t="shared" si="363"/>
        <v>&lt;2 micron</v>
      </c>
      <c r="L5019">
        <v>0.1</v>
      </c>
      <c r="M5019">
        <v>7.11</v>
      </c>
      <c r="N5019">
        <v>4</v>
      </c>
      <c r="O5019">
        <v>60</v>
      </c>
      <c r="P5019">
        <v>0.5</v>
      </c>
      <c r="Q5019">
        <v>1</v>
      </c>
      <c r="R5019">
        <v>0.7</v>
      </c>
      <c r="S5019">
        <v>0.25</v>
      </c>
      <c r="T5019">
        <v>19</v>
      </c>
      <c r="U5019">
        <v>35</v>
      </c>
      <c r="V5019">
        <v>58</v>
      </c>
      <c r="W5019">
        <v>3.1</v>
      </c>
      <c r="X5019">
        <v>10</v>
      </c>
      <c r="Y5019">
        <v>0.5</v>
      </c>
      <c r="Z5019">
        <v>0.1</v>
      </c>
      <c r="AA5019">
        <v>30</v>
      </c>
      <c r="AB5019">
        <v>0.7</v>
      </c>
      <c r="AC5019">
        <v>1450</v>
      </c>
      <c r="AD5019">
        <v>0.5</v>
      </c>
      <c r="AE5019">
        <v>0.81</v>
      </c>
      <c r="AF5019">
        <v>18</v>
      </c>
      <c r="AH5019">
        <v>46</v>
      </c>
      <c r="AI5019">
        <v>4</v>
      </c>
      <c r="AJ5019">
        <v>19</v>
      </c>
      <c r="AK5019">
        <v>40</v>
      </c>
      <c r="AL5019">
        <v>0.14000000000000001</v>
      </c>
      <c r="AM5019">
        <v>5</v>
      </c>
      <c r="AN5019">
        <v>5</v>
      </c>
      <c r="AO5019">
        <v>72</v>
      </c>
      <c r="AP5019">
        <v>5</v>
      </c>
      <c r="AQ5019">
        <v>90</v>
      </c>
    </row>
    <row r="5020" spans="1:43" hidden="1" x14ac:dyDescent="0.25">
      <c r="A5020" t="s">
        <v>18811</v>
      </c>
      <c r="B5020" t="s">
        <v>18812</v>
      </c>
      <c r="C5020" s="1" t="str">
        <f t="shared" si="361"/>
        <v>21:0120</v>
      </c>
      <c r="D5020" s="1" t="str">
        <f t="shared" si="362"/>
        <v>21:0003</v>
      </c>
      <c r="E5020" t="s">
        <v>18813</v>
      </c>
      <c r="F5020" t="s">
        <v>18814</v>
      </c>
      <c r="H5020">
        <v>49.050375600000002</v>
      </c>
      <c r="I5020">
        <v>-56.222135700000003</v>
      </c>
      <c r="J5020" s="1" t="str">
        <f t="shared" si="360"/>
        <v>Till</v>
      </c>
      <c r="K5020" s="1" t="str">
        <f t="shared" si="363"/>
        <v>&lt;2 micron</v>
      </c>
      <c r="L5020">
        <v>0.1</v>
      </c>
      <c r="M5020">
        <v>5.77</v>
      </c>
      <c r="N5020">
        <v>1</v>
      </c>
      <c r="O5020">
        <v>40</v>
      </c>
      <c r="P5020">
        <v>0.25</v>
      </c>
      <c r="Q5020">
        <v>1</v>
      </c>
      <c r="R5020">
        <v>0.81</v>
      </c>
      <c r="S5020">
        <v>0.25</v>
      </c>
      <c r="T5020">
        <v>16</v>
      </c>
      <c r="U5020">
        <v>33</v>
      </c>
      <c r="V5020">
        <v>55</v>
      </c>
      <c r="W5020">
        <v>2.86</v>
      </c>
      <c r="X5020">
        <v>10</v>
      </c>
      <c r="Y5020">
        <v>0.5</v>
      </c>
      <c r="Z5020">
        <v>0.11</v>
      </c>
      <c r="AA5020">
        <v>20</v>
      </c>
      <c r="AB5020">
        <v>0.85</v>
      </c>
      <c r="AC5020">
        <v>915</v>
      </c>
      <c r="AD5020">
        <v>0.5</v>
      </c>
      <c r="AE5020">
        <v>0.54</v>
      </c>
      <c r="AF5020">
        <v>22</v>
      </c>
      <c r="AH5020">
        <v>26</v>
      </c>
      <c r="AI5020">
        <v>1</v>
      </c>
      <c r="AJ5020">
        <v>15</v>
      </c>
      <c r="AK5020">
        <v>42</v>
      </c>
      <c r="AL5020">
        <v>0.16</v>
      </c>
      <c r="AM5020">
        <v>5</v>
      </c>
      <c r="AN5020">
        <v>5</v>
      </c>
      <c r="AO5020">
        <v>63</v>
      </c>
      <c r="AP5020">
        <v>5</v>
      </c>
      <c r="AQ5020">
        <v>90</v>
      </c>
    </row>
    <row r="5021" spans="1:43" hidden="1" x14ac:dyDescent="0.25">
      <c r="A5021" t="s">
        <v>18815</v>
      </c>
      <c r="B5021" t="s">
        <v>18816</v>
      </c>
      <c r="C5021" s="1" t="str">
        <f t="shared" si="361"/>
        <v>21:0120</v>
      </c>
      <c r="D5021" s="1" t="str">
        <f t="shared" si="362"/>
        <v>21:0003</v>
      </c>
      <c r="E5021" t="s">
        <v>18817</v>
      </c>
      <c r="F5021" t="s">
        <v>18818</v>
      </c>
      <c r="H5021">
        <v>49.057017700000003</v>
      </c>
      <c r="I5021">
        <v>-56.2133404</v>
      </c>
      <c r="J5021" s="1" t="str">
        <f t="shared" si="360"/>
        <v>Till</v>
      </c>
      <c r="K5021" s="1" t="str">
        <f t="shared" si="363"/>
        <v>&lt;2 micron</v>
      </c>
      <c r="L5021">
        <v>0.1</v>
      </c>
      <c r="M5021">
        <v>5.08</v>
      </c>
      <c r="N5021">
        <v>1</v>
      </c>
      <c r="O5021">
        <v>40</v>
      </c>
      <c r="P5021">
        <v>0.25</v>
      </c>
      <c r="Q5021">
        <v>1</v>
      </c>
      <c r="R5021">
        <v>1.02</v>
      </c>
      <c r="S5021">
        <v>0.25</v>
      </c>
      <c r="T5021">
        <v>12</v>
      </c>
      <c r="U5021">
        <v>33</v>
      </c>
      <c r="V5021">
        <v>61</v>
      </c>
      <c r="W5021">
        <v>2.84</v>
      </c>
      <c r="X5021">
        <v>10</v>
      </c>
      <c r="Y5021">
        <v>0.5</v>
      </c>
      <c r="Z5021">
        <v>0.13</v>
      </c>
      <c r="AA5021">
        <v>20</v>
      </c>
      <c r="AB5021">
        <v>0.93</v>
      </c>
      <c r="AC5021">
        <v>640</v>
      </c>
      <c r="AD5021">
        <v>0.5</v>
      </c>
      <c r="AE5021">
        <v>0.46</v>
      </c>
      <c r="AF5021">
        <v>21</v>
      </c>
      <c r="AH5021">
        <v>28</v>
      </c>
      <c r="AI5021">
        <v>1</v>
      </c>
      <c r="AJ5021">
        <v>16</v>
      </c>
      <c r="AK5021">
        <v>53</v>
      </c>
      <c r="AL5021">
        <v>0.14000000000000001</v>
      </c>
      <c r="AM5021">
        <v>5</v>
      </c>
      <c r="AN5021">
        <v>5</v>
      </c>
      <c r="AO5021">
        <v>67</v>
      </c>
      <c r="AP5021">
        <v>5</v>
      </c>
      <c r="AQ5021">
        <v>80</v>
      </c>
    </row>
    <row r="5022" spans="1:43" hidden="1" x14ac:dyDescent="0.25">
      <c r="A5022" t="s">
        <v>18819</v>
      </c>
      <c r="B5022" t="s">
        <v>18820</v>
      </c>
      <c r="C5022" s="1" t="str">
        <f t="shared" si="361"/>
        <v>21:0120</v>
      </c>
      <c r="D5022" s="1" t="str">
        <f t="shared" si="362"/>
        <v>21:0003</v>
      </c>
      <c r="E5022" t="s">
        <v>18821</v>
      </c>
      <c r="F5022" t="s">
        <v>18822</v>
      </c>
      <c r="H5022">
        <v>49.0664339</v>
      </c>
      <c r="I5022">
        <v>-56.215656000000003</v>
      </c>
      <c r="J5022" s="1" t="str">
        <f t="shared" si="360"/>
        <v>Till</v>
      </c>
      <c r="K5022" s="1" t="str">
        <f t="shared" si="363"/>
        <v>&lt;2 micron</v>
      </c>
      <c r="L5022">
        <v>0.1</v>
      </c>
      <c r="M5022">
        <v>8.1300000000000008</v>
      </c>
      <c r="N5022">
        <v>1</v>
      </c>
      <c r="O5022">
        <v>50</v>
      </c>
      <c r="P5022">
        <v>1</v>
      </c>
      <c r="Q5022">
        <v>1</v>
      </c>
      <c r="R5022">
        <v>0.38</v>
      </c>
      <c r="S5022">
        <v>0.25</v>
      </c>
      <c r="T5022">
        <v>12</v>
      </c>
      <c r="U5022">
        <v>56</v>
      </c>
      <c r="V5022">
        <v>38</v>
      </c>
      <c r="W5022">
        <v>3.74</v>
      </c>
      <c r="X5022">
        <v>20</v>
      </c>
      <c r="Y5022">
        <v>0.5</v>
      </c>
      <c r="Z5022">
        <v>0.04</v>
      </c>
      <c r="AA5022">
        <v>30</v>
      </c>
      <c r="AB5022">
        <v>0.47</v>
      </c>
      <c r="AC5022">
        <v>370</v>
      </c>
      <c r="AD5022">
        <v>0.5</v>
      </c>
      <c r="AE5022">
        <v>1.1100000000000001</v>
      </c>
      <c r="AF5022">
        <v>18</v>
      </c>
      <c r="AH5022">
        <v>54</v>
      </c>
      <c r="AI5022">
        <v>1</v>
      </c>
      <c r="AJ5022">
        <v>27</v>
      </c>
      <c r="AK5022">
        <v>25</v>
      </c>
      <c r="AL5022">
        <v>0.08</v>
      </c>
      <c r="AM5022">
        <v>10</v>
      </c>
      <c r="AN5022">
        <v>5</v>
      </c>
      <c r="AO5022">
        <v>87</v>
      </c>
      <c r="AP5022">
        <v>5</v>
      </c>
      <c r="AQ5022">
        <v>98</v>
      </c>
    </row>
    <row r="5023" spans="1:43" hidden="1" x14ac:dyDescent="0.25">
      <c r="A5023" t="s">
        <v>18823</v>
      </c>
      <c r="B5023" t="s">
        <v>18824</v>
      </c>
      <c r="C5023" s="1" t="str">
        <f t="shared" si="361"/>
        <v>21:0120</v>
      </c>
      <c r="D5023" s="1" t="str">
        <f t="shared" si="362"/>
        <v>21:0003</v>
      </c>
      <c r="E5023" t="s">
        <v>18825</v>
      </c>
      <c r="F5023" t="s">
        <v>18826</v>
      </c>
      <c r="H5023">
        <v>49.073007400000002</v>
      </c>
      <c r="I5023">
        <v>-56.216647899999998</v>
      </c>
      <c r="J5023" s="1" t="str">
        <f t="shared" si="360"/>
        <v>Till</v>
      </c>
      <c r="K5023" s="1" t="str">
        <f t="shared" si="363"/>
        <v>&lt;2 micron</v>
      </c>
      <c r="L5023">
        <v>0.1</v>
      </c>
      <c r="M5023">
        <v>4.91</v>
      </c>
      <c r="N5023">
        <v>1</v>
      </c>
      <c r="O5023">
        <v>70</v>
      </c>
      <c r="P5023">
        <v>0.25</v>
      </c>
      <c r="Q5023">
        <v>1</v>
      </c>
      <c r="R5023">
        <v>1.1200000000000001</v>
      </c>
      <c r="S5023">
        <v>0.25</v>
      </c>
      <c r="T5023">
        <v>13</v>
      </c>
      <c r="U5023">
        <v>37</v>
      </c>
      <c r="V5023">
        <v>52</v>
      </c>
      <c r="W5023">
        <v>3.48</v>
      </c>
      <c r="X5023">
        <v>10</v>
      </c>
      <c r="Y5023">
        <v>0.5</v>
      </c>
      <c r="Z5023">
        <v>0.19</v>
      </c>
      <c r="AA5023">
        <v>20</v>
      </c>
      <c r="AB5023">
        <v>1.29</v>
      </c>
      <c r="AC5023">
        <v>670</v>
      </c>
      <c r="AD5023">
        <v>0.5</v>
      </c>
      <c r="AE5023">
        <v>0.27</v>
      </c>
      <c r="AF5023">
        <v>20</v>
      </c>
      <c r="AH5023">
        <v>20</v>
      </c>
      <c r="AI5023">
        <v>1</v>
      </c>
      <c r="AJ5023">
        <v>18</v>
      </c>
      <c r="AK5023">
        <v>54</v>
      </c>
      <c r="AL5023">
        <v>0.27</v>
      </c>
      <c r="AM5023">
        <v>5</v>
      </c>
      <c r="AN5023">
        <v>5</v>
      </c>
      <c r="AO5023">
        <v>75</v>
      </c>
      <c r="AP5023">
        <v>10</v>
      </c>
      <c r="AQ5023">
        <v>110</v>
      </c>
    </row>
    <row r="5024" spans="1:43" hidden="1" x14ac:dyDescent="0.25">
      <c r="A5024" t="s">
        <v>18827</v>
      </c>
      <c r="B5024" t="s">
        <v>18828</v>
      </c>
      <c r="C5024" s="1" t="str">
        <f t="shared" si="361"/>
        <v>21:0120</v>
      </c>
      <c r="D5024" s="1" t="str">
        <f t="shared" si="362"/>
        <v>21:0003</v>
      </c>
      <c r="E5024" t="s">
        <v>18829</v>
      </c>
      <c r="F5024" t="s">
        <v>18830</v>
      </c>
      <c r="H5024">
        <v>49.079765000000002</v>
      </c>
      <c r="I5024">
        <v>-56.218253300000001</v>
      </c>
      <c r="J5024" s="1" t="str">
        <f t="shared" si="360"/>
        <v>Till</v>
      </c>
      <c r="K5024" s="1" t="str">
        <f t="shared" si="363"/>
        <v>&lt;2 micron</v>
      </c>
      <c r="L5024">
        <v>0.2</v>
      </c>
      <c r="M5024">
        <v>4.7</v>
      </c>
      <c r="N5024">
        <v>10</v>
      </c>
      <c r="O5024">
        <v>50</v>
      </c>
      <c r="P5024">
        <v>0.5</v>
      </c>
      <c r="Q5024">
        <v>1</v>
      </c>
      <c r="R5024">
        <v>1.1299999999999999</v>
      </c>
      <c r="S5024">
        <v>0.25</v>
      </c>
      <c r="T5024">
        <v>14</v>
      </c>
      <c r="U5024">
        <v>32</v>
      </c>
      <c r="V5024">
        <v>79</v>
      </c>
      <c r="W5024">
        <v>2.9</v>
      </c>
      <c r="X5024">
        <v>10</v>
      </c>
      <c r="Y5024">
        <v>0.5</v>
      </c>
      <c r="Z5024">
        <v>0.11</v>
      </c>
      <c r="AA5024">
        <v>30</v>
      </c>
      <c r="AB5024">
        <v>0.87</v>
      </c>
      <c r="AC5024">
        <v>825</v>
      </c>
      <c r="AD5024">
        <v>0.5</v>
      </c>
      <c r="AE5024">
        <v>0.27</v>
      </c>
      <c r="AF5024">
        <v>19</v>
      </c>
      <c r="AH5024">
        <v>28</v>
      </c>
      <c r="AI5024">
        <v>2</v>
      </c>
      <c r="AJ5024">
        <v>18</v>
      </c>
      <c r="AK5024">
        <v>58</v>
      </c>
      <c r="AL5024">
        <v>0.16</v>
      </c>
      <c r="AM5024">
        <v>10</v>
      </c>
      <c r="AN5024">
        <v>5</v>
      </c>
      <c r="AO5024">
        <v>70</v>
      </c>
      <c r="AP5024">
        <v>5</v>
      </c>
      <c r="AQ5024">
        <v>84</v>
      </c>
    </row>
    <row r="5025" spans="1:43" hidden="1" x14ac:dyDescent="0.25">
      <c r="A5025" t="s">
        <v>18831</v>
      </c>
      <c r="B5025" t="s">
        <v>18832</v>
      </c>
      <c r="C5025" s="1" t="str">
        <f t="shared" si="361"/>
        <v>21:0120</v>
      </c>
      <c r="D5025" s="1" t="str">
        <f t="shared" si="362"/>
        <v>21:0003</v>
      </c>
      <c r="E5025" t="s">
        <v>18833</v>
      </c>
      <c r="F5025" t="s">
        <v>18834</v>
      </c>
      <c r="H5025">
        <v>49.088766700000001</v>
      </c>
      <c r="I5025">
        <v>-56.219139200000001</v>
      </c>
      <c r="J5025" s="1" t="str">
        <f t="shared" si="360"/>
        <v>Till</v>
      </c>
      <c r="K5025" s="1" t="str">
        <f t="shared" si="363"/>
        <v>&lt;2 micron</v>
      </c>
      <c r="L5025">
        <v>0.1</v>
      </c>
      <c r="M5025">
        <v>8.61</v>
      </c>
      <c r="N5025">
        <v>1</v>
      </c>
      <c r="O5025">
        <v>120</v>
      </c>
      <c r="P5025">
        <v>0.5</v>
      </c>
      <c r="Q5025">
        <v>1</v>
      </c>
      <c r="R5025">
        <v>0.66</v>
      </c>
      <c r="S5025">
        <v>0.25</v>
      </c>
      <c r="T5025">
        <v>26</v>
      </c>
      <c r="U5025">
        <v>50</v>
      </c>
      <c r="V5025">
        <v>76</v>
      </c>
      <c r="W5025">
        <v>3.68</v>
      </c>
      <c r="X5025">
        <v>20</v>
      </c>
      <c r="Y5025">
        <v>0.5</v>
      </c>
      <c r="Z5025">
        <v>0.1</v>
      </c>
      <c r="AA5025">
        <v>30</v>
      </c>
      <c r="AB5025">
        <v>1.21</v>
      </c>
      <c r="AC5025">
        <v>465</v>
      </c>
      <c r="AD5025">
        <v>1</v>
      </c>
      <c r="AE5025">
        <v>0.45</v>
      </c>
      <c r="AF5025">
        <v>42</v>
      </c>
      <c r="AH5025">
        <v>32</v>
      </c>
      <c r="AI5025">
        <v>1</v>
      </c>
      <c r="AJ5025">
        <v>28</v>
      </c>
      <c r="AK5025">
        <v>36</v>
      </c>
      <c r="AL5025">
        <v>0.28999999999999998</v>
      </c>
      <c r="AM5025">
        <v>10</v>
      </c>
      <c r="AN5025">
        <v>5</v>
      </c>
      <c r="AO5025">
        <v>100</v>
      </c>
      <c r="AP5025">
        <v>10</v>
      </c>
      <c r="AQ5025">
        <v>74</v>
      </c>
    </row>
    <row r="5026" spans="1:43" hidden="1" x14ac:dyDescent="0.25">
      <c r="A5026" t="s">
        <v>18835</v>
      </c>
      <c r="B5026" t="s">
        <v>18836</v>
      </c>
      <c r="C5026" s="1" t="str">
        <f t="shared" si="361"/>
        <v>21:0120</v>
      </c>
      <c r="D5026" s="1" t="str">
        <f t="shared" si="362"/>
        <v>21:0003</v>
      </c>
      <c r="E5026" t="s">
        <v>18837</v>
      </c>
      <c r="F5026" t="s">
        <v>18838</v>
      </c>
      <c r="H5026">
        <v>49.094849799999999</v>
      </c>
      <c r="I5026">
        <v>-56.220756100000003</v>
      </c>
      <c r="J5026" s="1" t="str">
        <f t="shared" si="360"/>
        <v>Till</v>
      </c>
      <c r="K5026" s="1" t="str">
        <f t="shared" si="363"/>
        <v>&lt;2 micron</v>
      </c>
      <c r="L5026">
        <v>0.1</v>
      </c>
      <c r="M5026">
        <v>10.4</v>
      </c>
      <c r="N5026">
        <v>16</v>
      </c>
      <c r="O5026">
        <v>60</v>
      </c>
      <c r="P5026">
        <v>0.25</v>
      </c>
      <c r="Q5026">
        <v>1</v>
      </c>
      <c r="R5026">
        <v>0.46</v>
      </c>
      <c r="S5026">
        <v>0.25</v>
      </c>
      <c r="T5026">
        <v>14</v>
      </c>
      <c r="U5026">
        <v>60</v>
      </c>
      <c r="V5026">
        <v>54</v>
      </c>
      <c r="W5026">
        <v>3.6</v>
      </c>
      <c r="X5026">
        <v>20</v>
      </c>
      <c r="Y5026">
        <v>0.5</v>
      </c>
      <c r="Z5026">
        <v>0.08</v>
      </c>
      <c r="AA5026">
        <v>20</v>
      </c>
      <c r="AB5026">
        <v>0.62</v>
      </c>
      <c r="AC5026">
        <v>300</v>
      </c>
      <c r="AD5026">
        <v>0.5</v>
      </c>
      <c r="AE5026">
        <v>1.95</v>
      </c>
      <c r="AF5026">
        <v>22</v>
      </c>
      <c r="AH5026">
        <v>48</v>
      </c>
      <c r="AI5026">
        <v>1</v>
      </c>
      <c r="AJ5026">
        <v>28</v>
      </c>
      <c r="AK5026">
        <v>24</v>
      </c>
      <c r="AL5026">
        <v>0.06</v>
      </c>
      <c r="AM5026">
        <v>20</v>
      </c>
      <c r="AN5026">
        <v>5</v>
      </c>
      <c r="AO5026">
        <v>130</v>
      </c>
      <c r="AP5026">
        <v>5</v>
      </c>
      <c r="AQ5026">
        <v>56</v>
      </c>
    </row>
    <row r="5027" spans="1:43" hidden="1" x14ac:dyDescent="0.25">
      <c r="A5027" t="s">
        <v>18839</v>
      </c>
      <c r="B5027" t="s">
        <v>18840</v>
      </c>
      <c r="C5027" s="1" t="str">
        <f t="shared" si="361"/>
        <v>21:0120</v>
      </c>
      <c r="D5027" s="1" t="str">
        <f t="shared" si="362"/>
        <v>21:0003</v>
      </c>
      <c r="E5027" t="s">
        <v>18841</v>
      </c>
      <c r="F5027" t="s">
        <v>18842</v>
      </c>
      <c r="H5027">
        <v>49.086486600000001</v>
      </c>
      <c r="I5027">
        <v>-56.248278300000003</v>
      </c>
      <c r="J5027" s="1" t="str">
        <f t="shared" si="360"/>
        <v>Till</v>
      </c>
      <c r="K5027" s="1" t="str">
        <f t="shared" si="363"/>
        <v>&lt;2 micron</v>
      </c>
      <c r="L5027">
        <v>0.2</v>
      </c>
      <c r="M5027">
        <v>5.14</v>
      </c>
      <c r="N5027">
        <v>1</v>
      </c>
      <c r="O5027">
        <v>40</v>
      </c>
      <c r="P5027">
        <v>0.25</v>
      </c>
      <c r="Q5027">
        <v>1</v>
      </c>
      <c r="R5027">
        <v>0.7</v>
      </c>
      <c r="S5027">
        <v>0.5</v>
      </c>
      <c r="T5027">
        <v>20</v>
      </c>
      <c r="U5027">
        <v>44</v>
      </c>
      <c r="V5027">
        <v>171</v>
      </c>
      <c r="W5027">
        <v>3.16</v>
      </c>
      <c r="X5027">
        <v>10</v>
      </c>
      <c r="Y5027">
        <v>0.5</v>
      </c>
      <c r="Z5027">
        <v>0.13</v>
      </c>
      <c r="AA5027">
        <v>20</v>
      </c>
      <c r="AB5027">
        <v>1.1499999999999999</v>
      </c>
      <c r="AC5027">
        <v>925</v>
      </c>
      <c r="AD5027">
        <v>0.5</v>
      </c>
      <c r="AE5027">
        <v>1.1399999999999999</v>
      </c>
      <c r="AF5027">
        <v>27</v>
      </c>
      <c r="AH5027">
        <v>50</v>
      </c>
      <c r="AI5027">
        <v>2</v>
      </c>
      <c r="AJ5027">
        <v>12</v>
      </c>
      <c r="AK5027">
        <v>36</v>
      </c>
      <c r="AL5027">
        <v>0.13</v>
      </c>
      <c r="AM5027">
        <v>5</v>
      </c>
      <c r="AN5027">
        <v>5</v>
      </c>
      <c r="AO5027">
        <v>65</v>
      </c>
      <c r="AP5027">
        <v>5</v>
      </c>
      <c r="AQ5027">
        <v>238</v>
      </c>
    </row>
    <row r="5028" spans="1:43" hidden="1" x14ac:dyDescent="0.25">
      <c r="A5028" t="s">
        <v>18843</v>
      </c>
      <c r="B5028" t="s">
        <v>18844</v>
      </c>
      <c r="C5028" s="1" t="str">
        <f t="shared" si="361"/>
        <v>21:0120</v>
      </c>
      <c r="D5028" s="1" t="str">
        <f t="shared" si="362"/>
        <v>21:0003</v>
      </c>
      <c r="E5028" t="s">
        <v>18845</v>
      </c>
      <c r="F5028" t="s">
        <v>18846</v>
      </c>
      <c r="H5028">
        <v>49.095563599999998</v>
      </c>
      <c r="I5028">
        <v>-56.226566599999998</v>
      </c>
      <c r="J5028" s="1" t="str">
        <f t="shared" si="360"/>
        <v>Till</v>
      </c>
      <c r="K5028" s="1" t="str">
        <f t="shared" si="363"/>
        <v>&lt;2 micron</v>
      </c>
      <c r="L5028">
        <v>0.1</v>
      </c>
      <c r="M5028">
        <v>7.31</v>
      </c>
      <c r="N5028">
        <v>1</v>
      </c>
      <c r="O5028">
        <v>60</v>
      </c>
      <c r="P5028">
        <v>0.5</v>
      </c>
      <c r="Q5028">
        <v>1</v>
      </c>
      <c r="R5028">
        <v>0.54</v>
      </c>
      <c r="S5028">
        <v>0.25</v>
      </c>
      <c r="T5028">
        <v>14</v>
      </c>
      <c r="U5028">
        <v>38</v>
      </c>
      <c r="V5028">
        <v>62</v>
      </c>
      <c r="W5028">
        <v>2.72</v>
      </c>
      <c r="X5028">
        <v>10</v>
      </c>
      <c r="Y5028">
        <v>0.5</v>
      </c>
      <c r="Z5028">
        <v>0.06</v>
      </c>
      <c r="AA5028">
        <v>20</v>
      </c>
      <c r="AB5028">
        <v>0.6</v>
      </c>
      <c r="AC5028">
        <v>440</v>
      </c>
      <c r="AD5028">
        <v>1</v>
      </c>
      <c r="AE5028">
        <v>0.91</v>
      </c>
      <c r="AF5028">
        <v>19</v>
      </c>
      <c r="AH5028">
        <v>36</v>
      </c>
      <c r="AI5028">
        <v>1</v>
      </c>
      <c r="AJ5028">
        <v>16</v>
      </c>
      <c r="AK5028">
        <v>36</v>
      </c>
      <c r="AL5028">
        <v>7.0000000000000007E-2</v>
      </c>
      <c r="AM5028">
        <v>5</v>
      </c>
      <c r="AN5028">
        <v>5</v>
      </c>
      <c r="AO5028">
        <v>66</v>
      </c>
      <c r="AP5028">
        <v>5</v>
      </c>
      <c r="AQ5028">
        <v>54</v>
      </c>
    </row>
    <row r="5029" spans="1:43" hidden="1" x14ac:dyDescent="0.25">
      <c r="A5029" t="s">
        <v>18847</v>
      </c>
      <c r="B5029" t="s">
        <v>18848</v>
      </c>
      <c r="C5029" s="1" t="str">
        <f t="shared" si="361"/>
        <v>21:0120</v>
      </c>
      <c r="D5029" s="1" t="str">
        <f t="shared" si="362"/>
        <v>21:0003</v>
      </c>
      <c r="E5029" t="s">
        <v>18849</v>
      </c>
      <c r="F5029" t="s">
        <v>18850</v>
      </c>
      <c r="H5029">
        <v>49.090322899999997</v>
      </c>
      <c r="I5029">
        <v>-56.236578199999997</v>
      </c>
      <c r="J5029" s="1" t="str">
        <f t="shared" ref="J5029:J5092" si="364">HYPERLINK("http://geochem.nrcan.gc.ca/cdogs/content/kwd/kwd020044_e.htm", "Till")</f>
        <v>Till</v>
      </c>
      <c r="K5029" s="1" t="str">
        <f t="shared" si="363"/>
        <v>&lt;2 micron</v>
      </c>
      <c r="L5029">
        <v>0.2</v>
      </c>
      <c r="M5029">
        <v>6.09</v>
      </c>
      <c r="N5029">
        <v>6</v>
      </c>
      <c r="O5029">
        <v>60</v>
      </c>
      <c r="P5029">
        <v>0.25</v>
      </c>
      <c r="Q5029">
        <v>1</v>
      </c>
      <c r="R5029">
        <v>0.97</v>
      </c>
      <c r="S5029">
        <v>0.25</v>
      </c>
      <c r="T5029">
        <v>18</v>
      </c>
      <c r="U5029">
        <v>38</v>
      </c>
      <c r="V5029">
        <v>73</v>
      </c>
      <c r="W5029">
        <v>2.81</v>
      </c>
      <c r="X5029">
        <v>10</v>
      </c>
      <c r="Y5029">
        <v>0.5</v>
      </c>
      <c r="Z5029">
        <v>0.08</v>
      </c>
      <c r="AA5029">
        <v>20</v>
      </c>
      <c r="AB5029">
        <v>0.77</v>
      </c>
      <c r="AC5029">
        <v>550</v>
      </c>
      <c r="AD5029">
        <v>0.5</v>
      </c>
      <c r="AE5029">
        <v>0.59</v>
      </c>
      <c r="AF5029">
        <v>24</v>
      </c>
      <c r="AH5029">
        <v>18</v>
      </c>
      <c r="AI5029">
        <v>1</v>
      </c>
      <c r="AJ5029">
        <v>15</v>
      </c>
      <c r="AK5029">
        <v>56</v>
      </c>
      <c r="AL5029">
        <v>0.17</v>
      </c>
      <c r="AM5029">
        <v>5</v>
      </c>
      <c r="AN5029">
        <v>5</v>
      </c>
      <c r="AO5029">
        <v>72</v>
      </c>
      <c r="AP5029">
        <v>5</v>
      </c>
      <c r="AQ5029">
        <v>58</v>
      </c>
    </row>
    <row r="5030" spans="1:43" hidden="1" x14ac:dyDescent="0.25">
      <c r="A5030" t="s">
        <v>18851</v>
      </c>
      <c r="B5030" t="s">
        <v>18852</v>
      </c>
      <c r="C5030" s="1" t="str">
        <f t="shared" si="361"/>
        <v>21:0120</v>
      </c>
      <c r="D5030" s="1" t="str">
        <f t="shared" si="362"/>
        <v>21:0003</v>
      </c>
      <c r="E5030" t="s">
        <v>18853</v>
      </c>
      <c r="F5030" t="s">
        <v>18854</v>
      </c>
      <c r="H5030">
        <v>49.083405200000001</v>
      </c>
      <c r="I5030">
        <v>-56.25168</v>
      </c>
      <c r="J5030" s="1" t="str">
        <f t="shared" si="364"/>
        <v>Till</v>
      </c>
      <c r="K5030" s="1" t="str">
        <f t="shared" si="363"/>
        <v>&lt;2 micron</v>
      </c>
      <c r="L5030">
        <v>0.2</v>
      </c>
      <c r="M5030">
        <v>5.26</v>
      </c>
      <c r="N5030">
        <v>6</v>
      </c>
      <c r="O5030">
        <v>50</v>
      </c>
      <c r="P5030">
        <v>0.25</v>
      </c>
      <c r="Q5030">
        <v>1</v>
      </c>
      <c r="R5030">
        <v>1.0900000000000001</v>
      </c>
      <c r="S5030">
        <v>0.25</v>
      </c>
      <c r="T5030">
        <v>17</v>
      </c>
      <c r="U5030">
        <v>43</v>
      </c>
      <c r="V5030">
        <v>91</v>
      </c>
      <c r="W5030">
        <v>3.66</v>
      </c>
      <c r="X5030">
        <v>10</v>
      </c>
      <c r="Y5030">
        <v>0.5</v>
      </c>
      <c r="Z5030">
        <v>0.14000000000000001</v>
      </c>
      <c r="AA5030">
        <v>20</v>
      </c>
      <c r="AB5030">
        <v>1.48</v>
      </c>
      <c r="AC5030">
        <v>705</v>
      </c>
      <c r="AD5030">
        <v>0.5</v>
      </c>
      <c r="AE5030">
        <v>0.43</v>
      </c>
      <c r="AF5030">
        <v>28</v>
      </c>
      <c r="AH5030">
        <v>38</v>
      </c>
      <c r="AI5030">
        <v>1</v>
      </c>
      <c r="AJ5030">
        <v>16</v>
      </c>
      <c r="AK5030">
        <v>52</v>
      </c>
      <c r="AL5030">
        <v>0.22</v>
      </c>
      <c r="AM5030">
        <v>5</v>
      </c>
      <c r="AN5030">
        <v>5</v>
      </c>
      <c r="AO5030">
        <v>77</v>
      </c>
      <c r="AP5030">
        <v>10</v>
      </c>
      <c r="AQ5030">
        <v>102</v>
      </c>
    </row>
    <row r="5031" spans="1:43" hidden="1" x14ac:dyDescent="0.25">
      <c r="A5031" t="s">
        <v>18855</v>
      </c>
      <c r="B5031" t="s">
        <v>18856</v>
      </c>
      <c r="C5031" s="1" t="str">
        <f t="shared" si="361"/>
        <v>21:0120</v>
      </c>
      <c r="D5031" s="1" t="str">
        <f t="shared" si="362"/>
        <v>21:0003</v>
      </c>
      <c r="E5031" t="s">
        <v>18857</v>
      </c>
      <c r="F5031" t="s">
        <v>18858</v>
      </c>
      <c r="H5031">
        <v>49.076404400000001</v>
      </c>
      <c r="I5031">
        <v>-56.254112999999997</v>
      </c>
      <c r="J5031" s="1" t="str">
        <f t="shared" si="364"/>
        <v>Till</v>
      </c>
      <c r="K5031" s="1" t="str">
        <f t="shared" si="363"/>
        <v>&lt;2 micron</v>
      </c>
      <c r="L5031">
        <v>0.2</v>
      </c>
      <c r="M5031">
        <v>4.8499999999999996</v>
      </c>
      <c r="N5031">
        <v>1</v>
      </c>
      <c r="O5031">
        <v>40</v>
      </c>
      <c r="P5031">
        <v>0.25</v>
      </c>
      <c r="Q5031">
        <v>1</v>
      </c>
      <c r="R5031">
        <v>1.1299999999999999</v>
      </c>
      <c r="S5031">
        <v>0.25</v>
      </c>
      <c r="T5031">
        <v>16</v>
      </c>
      <c r="U5031">
        <v>38</v>
      </c>
      <c r="V5031">
        <v>45</v>
      </c>
      <c r="W5031">
        <v>3.19</v>
      </c>
      <c r="X5031">
        <v>10</v>
      </c>
      <c r="Y5031">
        <v>0.5</v>
      </c>
      <c r="Z5031">
        <v>0.1</v>
      </c>
      <c r="AA5031">
        <v>20</v>
      </c>
      <c r="AB5031">
        <v>1.22</v>
      </c>
      <c r="AC5031">
        <v>605</v>
      </c>
      <c r="AD5031">
        <v>0.5</v>
      </c>
      <c r="AE5031">
        <v>0.37</v>
      </c>
      <c r="AF5031">
        <v>23</v>
      </c>
      <c r="AH5031">
        <v>20</v>
      </c>
      <c r="AI5031">
        <v>1</v>
      </c>
      <c r="AJ5031">
        <v>15</v>
      </c>
      <c r="AK5031">
        <v>57</v>
      </c>
      <c r="AL5031">
        <v>0.2</v>
      </c>
      <c r="AM5031">
        <v>5</v>
      </c>
      <c r="AN5031">
        <v>5</v>
      </c>
      <c r="AO5031">
        <v>69</v>
      </c>
      <c r="AP5031">
        <v>10</v>
      </c>
      <c r="AQ5031">
        <v>76</v>
      </c>
    </row>
    <row r="5032" spans="1:43" hidden="1" x14ac:dyDescent="0.25">
      <c r="A5032" t="s">
        <v>18859</v>
      </c>
      <c r="B5032" t="s">
        <v>18860</v>
      </c>
      <c r="C5032" s="1" t="str">
        <f t="shared" si="361"/>
        <v>21:0120</v>
      </c>
      <c r="D5032" s="1" t="str">
        <f t="shared" si="362"/>
        <v>21:0003</v>
      </c>
      <c r="E5032" t="s">
        <v>18861</v>
      </c>
      <c r="F5032" t="s">
        <v>18862</v>
      </c>
      <c r="H5032">
        <v>49.072072599999998</v>
      </c>
      <c r="I5032">
        <v>-56.2659527</v>
      </c>
      <c r="J5032" s="1" t="str">
        <f t="shared" si="364"/>
        <v>Till</v>
      </c>
      <c r="K5032" s="1" t="str">
        <f t="shared" si="363"/>
        <v>&lt;2 micron</v>
      </c>
      <c r="L5032">
        <v>0.2</v>
      </c>
      <c r="M5032">
        <v>7.29</v>
      </c>
      <c r="N5032">
        <v>4</v>
      </c>
      <c r="O5032">
        <v>30</v>
      </c>
      <c r="P5032">
        <v>0.25</v>
      </c>
      <c r="Q5032">
        <v>1</v>
      </c>
      <c r="R5032">
        <v>0.64</v>
      </c>
      <c r="S5032">
        <v>0.25</v>
      </c>
      <c r="T5032">
        <v>19</v>
      </c>
      <c r="U5032">
        <v>41</v>
      </c>
      <c r="V5032">
        <v>52</v>
      </c>
      <c r="W5032">
        <v>2.68</v>
      </c>
      <c r="X5032">
        <v>10</v>
      </c>
      <c r="Y5032">
        <v>0.5</v>
      </c>
      <c r="Z5032">
        <v>0.08</v>
      </c>
      <c r="AA5032">
        <v>20</v>
      </c>
      <c r="AB5032">
        <v>0.86</v>
      </c>
      <c r="AC5032">
        <v>615</v>
      </c>
      <c r="AD5032">
        <v>0.5</v>
      </c>
      <c r="AE5032">
        <v>1.87</v>
      </c>
      <c r="AF5032">
        <v>25</v>
      </c>
      <c r="AH5032">
        <v>24</v>
      </c>
      <c r="AI5032">
        <v>1</v>
      </c>
      <c r="AJ5032">
        <v>17</v>
      </c>
      <c r="AK5032">
        <v>35</v>
      </c>
      <c r="AL5032">
        <v>7.0000000000000007E-2</v>
      </c>
      <c r="AM5032">
        <v>5</v>
      </c>
      <c r="AN5032">
        <v>5</v>
      </c>
      <c r="AO5032">
        <v>68</v>
      </c>
      <c r="AP5032">
        <v>5</v>
      </c>
      <c r="AQ5032">
        <v>64</v>
      </c>
    </row>
    <row r="5033" spans="1:43" hidden="1" x14ac:dyDescent="0.25">
      <c r="A5033" t="s">
        <v>18863</v>
      </c>
      <c r="B5033" t="s">
        <v>18864</v>
      </c>
      <c r="C5033" s="1" t="str">
        <f t="shared" si="361"/>
        <v>21:0120</v>
      </c>
      <c r="D5033" s="1" t="str">
        <f t="shared" si="362"/>
        <v>21:0003</v>
      </c>
      <c r="E5033" t="s">
        <v>18865</v>
      </c>
      <c r="F5033" t="s">
        <v>18866</v>
      </c>
      <c r="H5033">
        <v>49.067712800000002</v>
      </c>
      <c r="I5033">
        <v>-56.523056099999998</v>
      </c>
      <c r="J5033" s="1" t="str">
        <f t="shared" si="364"/>
        <v>Till</v>
      </c>
      <c r="K5033" s="1" t="str">
        <f t="shared" si="363"/>
        <v>&lt;2 micron</v>
      </c>
      <c r="L5033">
        <v>0.2</v>
      </c>
      <c r="M5033">
        <v>6.13</v>
      </c>
      <c r="N5033">
        <v>1</v>
      </c>
      <c r="O5033">
        <v>70</v>
      </c>
      <c r="P5033">
        <v>0.25</v>
      </c>
      <c r="Q5033">
        <v>1</v>
      </c>
      <c r="R5033">
        <v>0.69</v>
      </c>
      <c r="S5033">
        <v>0.25</v>
      </c>
      <c r="T5033">
        <v>25</v>
      </c>
      <c r="U5033">
        <v>44</v>
      </c>
      <c r="V5033">
        <v>74</v>
      </c>
      <c r="W5033">
        <v>3.64</v>
      </c>
      <c r="X5033">
        <v>10</v>
      </c>
      <c r="Y5033">
        <v>0.5</v>
      </c>
      <c r="Z5033">
        <v>0.11</v>
      </c>
      <c r="AA5033">
        <v>20</v>
      </c>
      <c r="AB5033">
        <v>1.37</v>
      </c>
      <c r="AC5033">
        <v>780</v>
      </c>
      <c r="AD5033">
        <v>0.5</v>
      </c>
      <c r="AE5033">
        <v>1.04</v>
      </c>
      <c r="AF5033">
        <v>34</v>
      </c>
      <c r="AH5033">
        <v>24</v>
      </c>
      <c r="AI5033">
        <v>1</v>
      </c>
      <c r="AJ5033">
        <v>16</v>
      </c>
      <c r="AK5033">
        <v>39</v>
      </c>
      <c r="AL5033">
        <v>0.11</v>
      </c>
      <c r="AM5033">
        <v>5</v>
      </c>
      <c r="AN5033">
        <v>5</v>
      </c>
      <c r="AO5033">
        <v>75</v>
      </c>
      <c r="AP5033">
        <v>10</v>
      </c>
      <c r="AQ5033">
        <v>110</v>
      </c>
    </row>
    <row r="5034" spans="1:43" hidden="1" x14ac:dyDescent="0.25">
      <c r="A5034" t="s">
        <v>18867</v>
      </c>
      <c r="B5034" t="s">
        <v>18868</v>
      </c>
      <c r="C5034" s="1" t="str">
        <f t="shared" si="361"/>
        <v>21:0120</v>
      </c>
      <c r="D5034" s="1" t="str">
        <f t="shared" si="362"/>
        <v>21:0003</v>
      </c>
      <c r="E5034" t="s">
        <v>18869</v>
      </c>
      <c r="F5034" t="s">
        <v>18870</v>
      </c>
      <c r="H5034">
        <v>49.058291699999998</v>
      </c>
      <c r="I5034">
        <v>-56.270262099999997</v>
      </c>
      <c r="J5034" s="1" t="str">
        <f t="shared" si="364"/>
        <v>Till</v>
      </c>
      <c r="K5034" s="1" t="str">
        <f t="shared" si="363"/>
        <v>&lt;2 micron</v>
      </c>
      <c r="L5034">
        <v>0.2</v>
      </c>
      <c r="M5034">
        <v>6.22</v>
      </c>
      <c r="N5034">
        <v>2</v>
      </c>
      <c r="O5034">
        <v>40</v>
      </c>
      <c r="P5034">
        <v>0.25</v>
      </c>
      <c r="Q5034">
        <v>1</v>
      </c>
      <c r="R5034">
        <v>0.72</v>
      </c>
      <c r="S5034">
        <v>0.25</v>
      </c>
      <c r="T5034">
        <v>12</v>
      </c>
      <c r="U5034">
        <v>48</v>
      </c>
      <c r="V5034">
        <v>50</v>
      </c>
      <c r="W5034">
        <v>3.34</v>
      </c>
      <c r="X5034">
        <v>10</v>
      </c>
      <c r="Y5034">
        <v>0.5</v>
      </c>
      <c r="Z5034">
        <v>7.0000000000000007E-2</v>
      </c>
      <c r="AA5034">
        <v>20</v>
      </c>
      <c r="AB5034">
        <v>0.99</v>
      </c>
      <c r="AC5034">
        <v>385</v>
      </c>
      <c r="AD5034">
        <v>0.5</v>
      </c>
      <c r="AE5034">
        <v>0.64</v>
      </c>
      <c r="AF5034">
        <v>21</v>
      </c>
      <c r="AH5034">
        <v>18</v>
      </c>
      <c r="AI5034">
        <v>4</v>
      </c>
      <c r="AJ5034">
        <v>14</v>
      </c>
      <c r="AK5034">
        <v>44</v>
      </c>
      <c r="AL5034">
        <v>0.24</v>
      </c>
      <c r="AM5034">
        <v>5</v>
      </c>
      <c r="AN5034">
        <v>5</v>
      </c>
      <c r="AO5034">
        <v>77</v>
      </c>
      <c r="AP5034">
        <v>5</v>
      </c>
      <c r="AQ5034">
        <v>54</v>
      </c>
    </row>
    <row r="5035" spans="1:43" hidden="1" x14ac:dyDescent="0.25">
      <c r="A5035" t="s">
        <v>18871</v>
      </c>
      <c r="B5035" t="s">
        <v>18872</v>
      </c>
      <c r="C5035" s="1" t="str">
        <f t="shared" si="361"/>
        <v>21:0120</v>
      </c>
      <c r="D5035" s="1" t="str">
        <f t="shared" si="362"/>
        <v>21:0003</v>
      </c>
      <c r="E5035" t="s">
        <v>18873</v>
      </c>
      <c r="F5035" t="s">
        <v>18874</v>
      </c>
      <c r="H5035">
        <v>49.054731799999999</v>
      </c>
      <c r="I5035">
        <v>-56.276336499999999</v>
      </c>
      <c r="J5035" s="1" t="str">
        <f t="shared" si="364"/>
        <v>Till</v>
      </c>
      <c r="K5035" s="1" t="str">
        <f t="shared" si="363"/>
        <v>&lt;2 micron</v>
      </c>
      <c r="L5035">
        <v>0.2</v>
      </c>
      <c r="M5035">
        <v>8.02</v>
      </c>
      <c r="N5035">
        <v>2</v>
      </c>
      <c r="O5035">
        <v>60</v>
      </c>
      <c r="P5035">
        <v>0.25</v>
      </c>
      <c r="Q5035">
        <v>1</v>
      </c>
      <c r="R5035">
        <v>0.63</v>
      </c>
      <c r="S5035">
        <v>0.25</v>
      </c>
      <c r="T5035">
        <v>15</v>
      </c>
      <c r="U5035">
        <v>46</v>
      </c>
      <c r="V5035">
        <v>37</v>
      </c>
      <c r="W5035">
        <v>3.08</v>
      </c>
      <c r="X5035">
        <v>10</v>
      </c>
      <c r="Y5035">
        <v>0.5</v>
      </c>
      <c r="Z5035">
        <v>0.11</v>
      </c>
      <c r="AA5035">
        <v>20</v>
      </c>
      <c r="AB5035">
        <v>0.9</v>
      </c>
      <c r="AC5035">
        <v>475</v>
      </c>
      <c r="AD5035">
        <v>0.5</v>
      </c>
      <c r="AE5035">
        <v>0.89</v>
      </c>
      <c r="AF5035">
        <v>20</v>
      </c>
      <c r="AH5035">
        <v>18</v>
      </c>
      <c r="AI5035">
        <v>2</v>
      </c>
      <c r="AJ5035">
        <v>14</v>
      </c>
      <c r="AK5035">
        <v>36</v>
      </c>
      <c r="AL5035">
        <v>0.21</v>
      </c>
      <c r="AM5035">
        <v>5</v>
      </c>
      <c r="AN5035">
        <v>5</v>
      </c>
      <c r="AO5035">
        <v>68</v>
      </c>
      <c r="AP5035">
        <v>5</v>
      </c>
      <c r="AQ5035">
        <v>64</v>
      </c>
    </row>
    <row r="5036" spans="1:43" hidden="1" x14ac:dyDescent="0.25">
      <c r="A5036" t="s">
        <v>18875</v>
      </c>
      <c r="B5036" t="s">
        <v>18876</v>
      </c>
      <c r="C5036" s="1" t="str">
        <f t="shared" si="361"/>
        <v>21:0120</v>
      </c>
      <c r="D5036" s="1" t="str">
        <f t="shared" si="362"/>
        <v>21:0003</v>
      </c>
      <c r="E5036" t="s">
        <v>18877</v>
      </c>
      <c r="F5036" t="s">
        <v>18878</v>
      </c>
      <c r="H5036">
        <v>49.0493369</v>
      </c>
      <c r="I5036">
        <v>-56.283941800000001</v>
      </c>
      <c r="J5036" s="1" t="str">
        <f t="shared" si="364"/>
        <v>Till</v>
      </c>
      <c r="K5036" s="1" t="str">
        <f t="shared" si="363"/>
        <v>&lt;2 micron</v>
      </c>
      <c r="L5036">
        <v>0.2</v>
      </c>
      <c r="M5036">
        <v>5.85</v>
      </c>
      <c r="N5036">
        <v>6</v>
      </c>
      <c r="O5036">
        <v>70</v>
      </c>
      <c r="P5036">
        <v>0.25</v>
      </c>
      <c r="Q5036">
        <v>1</v>
      </c>
      <c r="R5036">
        <v>1.02</v>
      </c>
      <c r="S5036">
        <v>0.25</v>
      </c>
      <c r="T5036">
        <v>19</v>
      </c>
      <c r="U5036">
        <v>44</v>
      </c>
      <c r="V5036">
        <v>42</v>
      </c>
      <c r="W5036">
        <v>3.32</v>
      </c>
      <c r="X5036">
        <v>10</v>
      </c>
      <c r="Y5036">
        <v>0.5</v>
      </c>
      <c r="Z5036">
        <v>0.11</v>
      </c>
      <c r="AA5036">
        <v>10</v>
      </c>
      <c r="AB5036">
        <v>1.28</v>
      </c>
      <c r="AC5036">
        <v>640</v>
      </c>
      <c r="AD5036">
        <v>0.5</v>
      </c>
      <c r="AE5036">
        <v>0.53</v>
      </c>
      <c r="AF5036">
        <v>29</v>
      </c>
      <c r="AH5036">
        <v>16</v>
      </c>
      <c r="AI5036">
        <v>2</v>
      </c>
      <c r="AJ5036">
        <v>14</v>
      </c>
      <c r="AK5036">
        <v>58</v>
      </c>
      <c r="AL5036">
        <v>0.15</v>
      </c>
      <c r="AM5036">
        <v>5</v>
      </c>
      <c r="AN5036">
        <v>5</v>
      </c>
      <c r="AO5036">
        <v>77</v>
      </c>
      <c r="AP5036">
        <v>10</v>
      </c>
      <c r="AQ5036">
        <v>74</v>
      </c>
    </row>
    <row r="5037" spans="1:43" hidden="1" x14ac:dyDescent="0.25">
      <c r="A5037" t="s">
        <v>18879</v>
      </c>
      <c r="B5037" t="s">
        <v>18880</v>
      </c>
      <c r="C5037" s="1" t="str">
        <f t="shared" si="361"/>
        <v>21:0120</v>
      </c>
      <c r="D5037" s="1" t="str">
        <f t="shared" si="362"/>
        <v>21:0003</v>
      </c>
      <c r="E5037" t="s">
        <v>18881</v>
      </c>
      <c r="F5037" t="s">
        <v>18882</v>
      </c>
      <c r="H5037">
        <v>49.043105799999999</v>
      </c>
      <c r="I5037">
        <v>-56.287315499999998</v>
      </c>
      <c r="J5037" s="1" t="str">
        <f t="shared" si="364"/>
        <v>Till</v>
      </c>
      <c r="K5037" s="1" t="str">
        <f t="shared" si="363"/>
        <v>&lt;2 micron</v>
      </c>
      <c r="L5037">
        <v>0.4</v>
      </c>
      <c r="M5037">
        <v>5.61</v>
      </c>
      <c r="N5037">
        <v>1</v>
      </c>
      <c r="O5037">
        <v>100</v>
      </c>
      <c r="P5037">
        <v>0.25</v>
      </c>
      <c r="Q5037">
        <v>1</v>
      </c>
      <c r="R5037">
        <v>1.1100000000000001</v>
      </c>
      <c r="S5037">
        <v>0.25</v>
      </c>
      <c r="T5037">
        <v>16</v>
      </c>
      <c r="U5037">
        <v>53</v>
      </c>
      <c r="V5037">
        <v>59</v>
      </c>
      <c r="W5037">
        <v>3.96</v>
      </c>
      <c r="X5037">
        <v>10</v>
      </c>
      <c r="Y5037">
        <v>1</v>
      </c>
      <c r="Z5037">
        <v>0.13</v>
      </c>
      <c r="AA5037">
        <v>20</v>
      </c>
      <c r="AB5037">
        <v>1.21</v>
      </c>
      <c r="AC5037">
        <v>555</v>
      </c>
      <c r="AD5037">
        <v>0.5</v>
      </c>
      <c r="AE5037">
        <v>0.45</v>
      </c>
      <c r="AF5037">
        <v>24</v>
      </c>
      <c r="AH5037">
        <v>18</v>
      </c>
      <c r="AI5037">
        <v>2</v>
      </c>
      <c r="AJ5037">
        <v>18</v>
      </c>
      <c r="AK5037">
        <v>64</v>
      </c>
      <c r="AL5037">
        <v>0.2</v>
      </c>
      <c r="AM5037">
        <v>5</v>
      </c>
      <c r="AN5037">
        <v>5</v>
      </c>
      <c r="AO5037">
        <v>111</v>
      </c>
      <c r="AP5037">
        <v>10</v>
      </c>
      <c r="AQ5037">
        <v>66</v>
      </c>
    </row>
    <row r="5038" spans="1:43" hidden="1" x14ac:dyDescent="0.25">
      <c r="A5038" t="s">
        <v>18883</v>
      </c>
      <c r="B5038" t="s">
        <v>18884</v>
      </c>
      <c r="C5038" s="1" t="str">
        <f t="shared" si="361"/>
        <v>21:0120</v>
      </c>
      <c r="D5038" s="1" t="str">
        <f t="shared" si="362"/>
        <v>21:0003</v>
      </c>
      <c r="E5038" t="s">
        <v>18885</v>
      </c>
      <c r="F5038" t="s">
        <v>18886</v>
      </c>
      <c r="H5038">
        <v>49.086949099999998</v>
      </c>
      <c r="I5038">
        <v>-56.257173600000002</v>
      </c>
      <c r="J5038" s="1" t="str">
        <f t="shared" si="364"/>
        <v>Till</v>
      </c>
      <c r="K5038" s="1" t="str">
        <f t="shared" si="363"/>
        <v>&lt;2 micron</v>
      </c>
      <c r="L5038">
        <v>0.1</v>
      </c>
      <c r="M5038">
        <v>9.9700000000000006</v>
      </c>
      <c r="N5038">
        <v>1</v>
      </c>
      <c r="O5038">
        <v>20</v>
      </c>
      <c r="P5038">
        <v>0.5</v>
      </c>
      <c r="Q5038">
        <v>1</v>
      </c>
      <c r="R5038">
        <v>0.37</v>
      </c>
      <c r="S5038">
        <v>0.25</v>
      </c>
      <c r="T5038">
        <v>10</v>
      </c>
      <c r="U5038">
        <v>49</v>
      </c>
      <c r="V5038">
        <v>52</v>
      </c>
      <c r="W5038">
        <v>2.71</v>
      </c>
      <c r="X5038">
        <v>20</v>
      </c>
      <c r="Y5038">
        <v>0.5</v>
      </c>
      <c r="Z5038">
        <v>0.04</v>
      </c>
      <c r="AA5038">
        <v>20</v>
      </c>
      <c r="AB5038">
        <v>0.51</v>
      </c>
      <c r="AC5038">
        <v>265</v>
      </c>
      <c r="AD5038">
        <v>0.5</v>
      </c>
      <c r="AE5038">
        <v>0.56999999999999995</v>
      </c>
      <c r="AF5038">
        <v>16</v>
      </c>
      <c r="AH5038">
        <v>30</v>
      </c>
      <c r="AI5038">
        <v>1</v>
      </c>
      <c r="AJ5038">
        <v>20</v>
      </c>
      <c r="AK5038">
        <v>21</v>
      </c>
      <c r="AL5038">
        <v>0.28999999999999998</v>
      </c>
      <c r="AM5038">
        <v>5</v>
      </c>
      <c r="AN5038">
        <v>5</v>
      </c>
      <c r="AO5038">
        <v>85</v>
      </c>
      <c r="AP5038">
        <v>5</v>
      </c>
      <c r="AQ5038">
        <v>38</v>
      </c>
    </row>
    <row r="5039" spans="1:43" hidden="1" x14ac:dyDescent="0.25">
      <c r="A5039" t="s">
        <v>18887</v>
      </c>
      <c r="B5039" t="s">
        <v>18888</v>
      </c>
      <c r="C5039" s="1" t="str">
        <f t="shared" si="361"/>
        <v>21:0120</v>
      </c>
      <c r="D5039" s="1" t="str">
        <f t="shared" si="362"/>
        <v>21:0003</v>
      </c>
      <c r="E5039" t="s">
        <v>18889</v>
      </c>
      <c r="F5039" t="s">
        <v>18890</v>
      </c>
      <c r="H5039">
        <v>49.087049899999997</v>
      </c>
      <c r="I5039">
        <v>-56.265868900000001</v>
      </c>
      <c r="J5039" s="1" t="str">
        <f t="shared" si="364"/>
        <v>Till</v>
      </c>
      <c r="K5039" s="1" t="str">
        <f t="shared" si="363"/>
        <v>&lt;2 micron</v>
      </c>
      <c r="L5039">
        <v>0.2</v>
      </c>
      <c r="M5039">
        <v>5.77</v>
      </c>
      <c r="N5039">
        <v>8</v>
      </c>
      <c r="O5039">
        <v>30</v>
      </c>
      <c r="P5039">
        <v>0.25</v>
      </c>
      <c r="Q5039">
        <v>1</v>
      </c>
      <c r="R5039">
        <v>1.06</v>
      </c>
      <c r="S5039">
        <v>0.25</v>
      </c>
      <c r="T5039">
        <v>15</v>
      </c>
      <c r="U5039">
        <v>45</v>
      </c>
      <c r="V5039">
        <v>59</v>
      </c>
      <c r="W5039">
        <v>2.73</v>
      </c>
      <c r="X5039">
        <v>10</v>
      </c>
      <c r="Y5039">
        <v>0.5</v>
      </c>
      <c r="Z5039">
        <v>0.06</v>
      </c>
      <c r="AA5039">
        <v>20</v>
      </c>
      <c r="AB5039">
        <v>0.98</v>
      </c>
      <c r="AC5039">
        <v>480</v>
      </c>
      <c r="AD5039">
        <v>0.5</v>
      </c>
      <c r="AE5039">
        <v>0.33</v>
      </c>
      <c r="AF5039">
        <v>20</v>
      </c>
      <c r="AH5039">
        <v>18</v>
      </c>
      <c r="AI5039">
        <v>1</v>
      </c>
      <c r="AJ5039">
        <v>17</v>
      </c>
      <c r="AK5039">
        <v>52</v>
      </c>
      <c r="AL5039">
        <v>0.26</v>
      </c>
      <c r="AM5039">
        <v>5</v>
      </c>
      <c r="AN5039">
        <v>5</v>
      </c>
      <c r="AO5039">
        <v>74</v>
      </c>
      <c r="AP5039">
        <v>5</v>
      </c>
      <c r="AQ5039">
        <v>46</v>
      </c>
    </row>
    <row r="5040" spans="1:43" hidden="1" x14ac:dyDescent="0.25">
      <c r="A5040" t="s">
        <v>18891</v>
      </c>
      <c r="B5040" t="s">
        <v>18892</v>
      </c>
      <c r="C5040" s="1" t="str">
        <f t="shared" si="361"/>
        <v>21:0120</v>
      </c>
      <c r="D5040" s="1" t="str">
        <f t="shared" si="362"/>
        <v>21:0003</v>
      </c>
      <c r="E5040" t="s">
        <v>18893</v>
      </c>
      <c r="F5040" t="s">
        <v>18894</v>
      </c>
      <c r="H5040">
        <v>49.083718500000003</v>
      </c>
      <c r="I5040">
        <v>-56.2724914</v>
      </c>
      <c r="J5040" s="1" t="str">
        <f t="shared" si="364"/>
        <v>Till</v>
      </c>
      <c r="K5040" s="1" t="str">
        <f t="shared" si="363"/>
        <v>&lt;2 micron</v>
      </c>
      <c r="L5040">
        <v>0.2</v>
      </c>
      <c r="M5040">
        <v>5.69</v>
      </c>
      <c r="N5040">
        <v>4</v>
      </c>
      <c r="O5040">
        <v>40</v>
      </c>
      <c r="P5040">
        <v>0.25</v>
      </c>
      <c r="Q5040">
        <v>1</v>
      </c>
      <c r="R5040">
        <v>1.05</v>
      </c>
      <c r="S5040">
        <v>0.25</v>
      </c>
      <c r="T5040">
        <v>21</v>
      </c>
      <c r="U5040">
        <v>45</v>
      </c>
      <c r="V5040">
        <v>86</v>
      </c>
      <c r="W5040">
        <v>3.6</v>
      </c>
      <c r="X5040">
        <v>10</v>
      </c>
      <c r="Y5040">
        <v>0.5</v>
      </c>
      <c r="Z5040">
        <v>0.09</v>
      </c>
      <c r="AA5040">
        <v>30</v>
      </c>
      <c r="AB5040">
        <v>1.22</v>
      </c>
      <c r="AC5040">
        <v>635</v>
      </c>
      <c r="AD5040">
        <v>0.5</v>
      </c>
      <c r="AE5040">
        <v>0.31</v>
      </c>
      <c r="AF5040">
        <v>35</v>
      </c>
      <c r="AH5040">
        <v>78</v>
      </c>
      <c r="AI5040">
        <v>1</v>
      </c>
      <c r="AJ5040">
        <v>18</v>
      </c>
      <c r="AK5040">
        <v>56</v>
      </c>
      <c r="AL5040">
        <v>0.28000000000000003</v>
      </c>
      <c r="AM5040">
        <v>5</v>
      </c>
      <c r="AN5040">
        <v>5</v>
      </c>
      <c r="AO5040">
        <v>84</v>
      </c>
      <c r="AP5040">
        <v>10</v>
      </c>
      <c r="AQ5040">
        <v>88</v>
      </c>
    </row>
    <row r="5041" spans="1:43" hidden="1" x14ac:dyDescent="0.25">
      <c r="A5041" t="s">
        <v>18895</v>
      </c>
      <c r="B5041" t="s">
        <v>18896</v>
      </c>
      <c r="C5041" s="1" t="str">
        <f t="shared" si="361"/>
        <v>21:0120</v>
      </c>
      <c r="D5041" s="1" t="str">
        <f t="shared" si="362"/>
        <v>21:0003</v>
      </c>
      <c r="E5041" t="s">
        <v>18897</v>
      </c>
      <c r="F5041" t="s">
        <v>18898</v>
      </c>
      <c r="H5041">
        <v>49.082980999999997</v>
      </c>
      <c r="I5041">
        <v>-56.2840056</v>
      </c>
      <c r="J5041" s="1" t="str">
        <f t="shared" si="364"/>
        <v>Till</v>
      </c>
      <c r="K5041" s="1" t="str">
        <f t="shared" si="363"/>
        <v>&lt;2 micron</v>
      </c>
      <c r="L5041">
        <v>0.4</v>
      </c>
      <c r="M5041">
        <v>8.11</v>
      </c>
      <c r="N5041">
        <v>1</v>
      </c>
      <c r="O5041">
        <v>30</v>
      </c>
      <c r="P5041">
        <v>0.25</v>
      </c>
      <c r="Q5041">
        <v>1</v>
      </c>
      <c r="R5041">
        <v>0.38</v>
      </c>
      <c r="S5041">
        <v>0.25</v>
      </c>
      <c r="T5041">
        <v>11</v>
      </c>
      <c r="U5041">
        <v>56</v>
      </c>
      <c r="V5041">
        <v>29</v>
      </c>
      <c r="W5041">
        <v>3.73</v>
      </c>
      <c r="X5041">
        <v>10</v>
      </c>
      <c r="Y5041">
        <v>0.5</v>
      </c>
      <c r="Z5041">
        <v>0.04</v>
      </c>
      <c r="AA5041">
        <v>20</v>
      </c>
      <c r="AB5041">
        <v>0.64</v>
      </c>
      <c r="AC5041">
        <v>265</v>
      </c>
      <c r="AD5041">
        <v>0.5</v>
      </c>
      <c r="AE5041">
        <v>1.32</v>
      </c>
      <c r="AF5041">
        <v>20</v>
      </c>
      <c r="AH5041">
        <v>20</v>
      </c>
      <c r="AI5041">
        <v>1</v>
      </c>
      <c r="AJ5041">
        <v>12</v>
      </c>
      <c r="AK5041">
        <v>23</v>
      </c>
      <c r="AL5041">
        <v>0.1</v>
      </c>
      <c r="AM5041">
        <v>5</v>
      </c>
      <c r="AN5041">
        <v>5</v>
      </c>
      <c r="AO5041">
        <v>97</v>
      </c>
      <c r="AP5041">
        <v>5</v>
      </c>
      <c r="AQ5041">
        <v>42</v>
      </c>
    </row>
    <row r="5042" spans="1:43" hidden="1" x14ac:dyDescent="0.25">
      <c r="A5042" t="s">
        <v>18899</v>
      </c>
      <c r="B5042" t="s">
        <v>18900</v>
      </c>
      <c r="C5042" s="1" t="str">
        <f t="shared" si="361"/>
        <v>21:0120</v>
      </c>
      <c r="D5042" s="1" t="str">
        <f t="shared" si="362"/>
        <v>21:0003</v>
      </c>
      <c r="E5042" t="s">
        <v>18901</v>
      </c>
      <c r="F5042" t="s">
        <v>18902</v>
      </c>
      <c r="H5042">
        <v>49.078877300000002</v>
      </c>
      <c r="I5042">
        <v>-56.289541999999997</v>
      </c>
      <c r="J5042" s="1" t="str">
        <f t="shared" si="364"/>
        <v>Till</v>
      </c>
      <c r="K5042" s="1" t="str">
        <f t="shared" si="363"/>
        <v>&lt;2 micron</v>
      </c>
      <c r="L5042">
        <v>0.2</v>
      </c>
      <c r="M5042">
        <v>5.74</v>
      </c>
      <c r="N5042">
        <v>1</v>
      </c>
      <c r="O5042">
        <v>40</v>
      </c>
      <c r="P5042">
        <v>0.25</v>
      </c>
      <c r="Q5042">
        <v>1</v>
      </c>
      <c r="R5042">
        <v>0.95</v>
      </c>
      <c r="S5042">
        <v>0.25</v>
      </c>
      <c r="T5042">
        <v>18</v>
      </c>
      <c r="U5042">
        <v>45</v>
      </c>
      <c r="V5042">
        <v>50</v>
      </c>
      <c r="W5042">
        <v>3.62</v>
      </c>
      <c r="X5042">
        <v>10</v>
      </c>
      <c r="Y5042">
        <v>0.5</v>
      </c>
      <c r="Z5042">
        <v>0.11</v>
      </c>
      <c r="AA5042">
        <v>20</v>
      </c>
      <c r="AB5042">
        <v>1.38</v>
      </c>
      <c r="AC5042">
        <v>660</v>
      </c>
      <c r="AD5042">
        <v>0.5</v>
      </c>
      <c r="AE5042">
        <v>0.81</v>
      </c>
      <c r="AF5042">
        <v>31</v>
      </c>
      <c r="AH5042">
        <v>24</v>
      </c>
      <c r="AI5042">
        <v>1</v>
      </c>
      <c r="AJ5042">
        <v>13</v>
      </c>
      <c r="AK5042">
        <v>47</v>
      </c>
      <c r="AL5042">
        <v>0.19</v>
      </c>
      <c r="AM5042">
        <v>5</v>
      </c>
      <c r="AN5042">
        <v>5</v>
      </c>
      <c r="AO5042">
        <v>74</v>
      </c>
      <c r="AP5042">
        <v>10</v>
      </c>
      <c r="AQ5042">
        <v>82</v>
      </c>
    </row>
    <row r="5043" spans="1:43" hidden="1" x14ac:dyDescent="0.25">
      <c r="A5043" t="s">
        <v>18903</v>
      </c>
      <c r="B5043" t="s">
        <v>18904</v>
      </c>
      <c r="C5043" s="1" t="str">
        <f t="shared" si="361"/>
        <v>21:0120</v>
      </c>
      <c r="D5043" s="1" t="str">
        <f t="shared" si="362"/>
        <v>21:0003</v>
      </c>
      <c r="E5043" t="s">
        <v>18905</v>
      </c>
      <c r="F5043" t="s">
        <v>18906</v>
      </c>
      <c r="H5043">
        <v>49.0775255</v>
      </c>
      <c r="I5043">
        <v>-56.289150499999998</v>
      </c>
      <c r="J5043" s="1" t="str">
        <f t="shared" si="364"/>
        <v>Till</v>
      </c>
      <c r="K5043" s="1" t="str">
        <f t="shared" si="363"/>
        <v>&lt;2 micron</v>
      </c>
      <c r="L5043">
        <v>0.2</v>
      </c>
      <c r="M5043">
        <v>6.85</v>
      </c>
      <c r="N5043">
        <v>2</v>
      </c>
      <c r="O5043">
        <v>40</v>
      </c>
      <c r="P5043">
        <v>0.25</v>
      </c>
      <c r="Q5043">
        <v>1</v>
      </c>
      <c r="R5043">
        <v>0.9</v>
      </c>
      <c r="S5043">
        <v>0.25</v>
      </c>
      <c r="T5043">
        <v>19</v>
      </c>
      <c r="U5043">
        <v>41</v>
      </c>
      <c r="V5043">
        <v>72</v>
      </c>
      <c r="W5043">
        <v>2.88</v>
      </c>
      <c r="X5043">
        <v>10</v>
      </c>
      <c r="Y5043">
        <v>0.5</v>
      </c>
      <c r="Z5043">
        <v>0.08</v>
      </c>
      <c r="AA5043">
        <v>20</v>
      </c>
      <c r="AB5043">
        <v>0.93</v>
      </c>
      <c r="AC5043">
        <v>635</v>
      </c>
      <c r="AD5043">
        <v>0.5</v>
      </c>
      <c r="AE5043">
        <v>0.7</v>
      </c>
      <c r="AF5043">
        <v>25</v>
      </c>
      <c r="AH5043">
        <v>22</v>
      </c>
      <c r="AI5043">
        <v>1</v>
      </c>
      <c r="AJ5043">
        <v>14</v>
      </c>
      <c r="AK5043">
        <v>44</v>
      </c>
      <c r="AL5043">
        <v>0.16</v>
      </c>
      <c r="AM5043">
        <v>5</v>
      </c>
      <c r="AN5043">
        <v>5</v>
      </c>
      <c r="AO5043">
        <v>69</v>
      </c>
      <c r="AP5043">
        <v>5</v>
      </c>
      <c r="AQ5043">
        <v>50</v>
      </c>
    </row>
    <row r="5044" spans="1:43" hidden="1" x14ac:dyDescent="0.25">
      <c r="A5044" t="s">
        <v>18907</v>
      </c>
      <c r="B5044" t="s">
        <v>18908</v>
      </c>
      <c r="C5044" s="1" t="str">
        <f t="shared" si="361"/>
        <v>21:0120</v>
      </c>
      <c r="D5044" s="1" t="str">
        <f t="shared" si="362"/>
        <v>21:0003</v>
      </c>
      <c r="E5044" t="s">
        <v>18909</v>
      </c>
      <c r="F5044" t="s">
        <v>18910</v>
      </c>
      <c r="H5044">
        <v>49.069469699999999</v>
      </c>
      <c r="I5044">
        <v>-56.2957003</v>
      </c>
      <c r="J5044" s="1" t="str">
        <f t="shared" si="364"/>
        <v>Till</v>
      </c>
      <c r="K5044" s="1" t="str">
        <f t="shared" si="363"/>
        <v>&lt;2 micron</v>
      </c>
      <c r="L5044">
        <v>0.2</v>
      </c>
      <c r="M5044">
        <v>11.3</v>
      </c>
      <c r="N5044">
        <v>1</v>
      </c>
      <c r="O5044">
        <v>20</v>
      </c>
      <c r="P5044">
        <v>0.25</v>
      </c>
      <c r="Q5044">
        <v>1</v>
      </c>
      <c r="R5044">
        <v>0.23</v>
      </c>
      <c r="S5044">
        <v>0.25</v>
      </c>
      <c r="T5044">
        <v>7</v>
      </c>
      <c r="U5044">
        <v>56</v>
      </c>
      <c r="V5044">
        <v>41</v>
      </c>
      <c r="W5044">
        <v>2.48</v>
      </c>
      <c r="X5044">
        <v>10</v>
      </c>
      <c r="Y5044">
        <v>1</v>
      </c>
      <c r="Z5044">
        <v>0.02</v>
      </c>
      <c r="AA5044">
        <v>10</v>
      </c>
      <c r="AB5044">
        <v>0.3</v>
      </c>
      <c r="AC5044">
        <v>135</v>
      </c>
      <c r="AD5044">
        <v>2</v>
      </c>
      <c r="AE5044">
        <v>1.49</v>
      </c>
      <c r="AF5044">
        <v>13</v>
      </c>
      <c r="AH5044">
        <v>16</v>
      </c>
      <c r="AI5044">
        <v>1</v>
      </c>
      <c r="AJ5044">
        <v>15</v>
      </c>
      <c r="AK5044">
        <v>12</v>
      </c>
      <c r="AL5044">
        <v>0.18</v>
      </c>
      <c r="AM5044">
        <v>5</v>
      </c>
      <c r="AN5044">
        <v>5</v>
      </c>
      <c r="AO5044">
        <v>59</v>
      </c>
      <c r="AP5044">
        <v>5</v>
      </c>
      <c r="AQ5044">
        <v>20</v>
      </c>
    </row>
    <row r="5045" spans="1:43" hidden="1" x14ac:dyDescent="0.25">
      <c r="A5045" t="s">
        <v>18911</v>
      </c>
      <c r="B5045" t="s">
        <v>18912</v>
      </c>
      <c r="C5045" s="1" t="str">
        <f t="shared" si="361"/>
        <v>21:0120</v>
      </c>
      <c r="D5045" s="1" t="str">
        <f t="shared" si="362"/>
        <v>21:0003</v>
      </c>
      <c r="E5045" t="s">
        <v>18913</v>
      </c>
      <c r="F5045" t="s">
        <v>18914</v>
      </c>
      <c r="H5045">
        <v>49.075346400000001</v>
      </c>
      <c r="I5045">
        <v>-56.300546400000002</v>
      </c>
      <c r="J5045" s="1" t="str">
        <f t="shared" si="364"/>
        <v>Till</v>
      </c>
      <c r="K5045" s="1" t="str">
        <f t="shared" si="363"/>
        <v>&lt;2 micron</v>
      </c>
      <c r="L5045">
        <v>0.6</v>
      </c>
      <c r="M5045">
        <v>5.08</v>
      </c>
      <c r="N5045">
        <v>8</v>
      </c>
      <c r="O5045">
        <v>80</v>
      </c>
      <c r="P5045">
        <v>0.25</v>
      </c>
      <c r="Q5045">
        <v>1</v>
      </c>
      <c r="R5045">
        <v>1.21</v>
      </c>
      <c r="S5045">
        <v>0.25</v>
      </c>
      <c r="T5045">
        <v>16</v>
      </c>
      <c r="U5045">
        <v>47</v>
      </c>
      <c r="V5045">
        <v>74</v>
      </c>
      <c r="W5045">
        <v>3.66</v>
      </c>
      <c r="X5045">
        <v>10</v>
      </c>
      <c r="Y5045">
        <v>0.5</v>
      </c>
      <c r="Z5045">
        <v>0.13</v>
      </c>
      <c r="AA5045">
        <v>20</v>
      </c>
      <c r="AB5045">
        <v>1.25</v>
      </c>
      <c r="AC5045">
        <v>490</v>
      </c>
      <c r="AD5045">
        <v>1</v>
      </c>
      <c r="AE5045">
        <v>0.32</v>
      </c>
      <c r="AF5045">
        <v>26</v>
      </c>
      <c r="AH5045">
        <v>22</v>
      </c>
      <c r="AI5045">
        <v>1</v>
      </c>
      <c r="AJ5045">
        <v>15</v>
      </c>
      <c r="AK5045">
        <v>56</v>
      </c>
      <c r="AL5045">
        <v>0.26</v>
      </c>
      <c r="AM5045">
        <v>5</v>
      </c>
      <c r="AN5045">
        <v>5</v>
      </c>
      <c r="AO5045">
        <v>102</v>
      </c>
      <c r="AP5045">
        <v>10</v>
      </c>
      <c r="AQ5045">
        <v>68</v>
      </c>
    </row>
    <row r="5046" spans="1:43" hidden="1" x14ac:dyDescent="0.25">
      <c r="A5046" t="s">
        <v>18915</v>
      </c>
      <c r="B5046" t="s">
        <v>18916</v>
      </c>
      <c r="C5046" s="1" t="str">
        <f t="shared" si="361"/>
        <v>21:0120</v>
      </c>
      <c r="D5046" s="1" t="str">
        <f t="shared" si="362"/>
        <v>21:0003</v>
      </c>
      <c r="E5046" t="s">
        <v>18917</v>
      </c>
      <c r="F5046" t="s">
        <v>18918</v>
      </c>
      <c r="H5046">
        <v>49.070203300000003</v>
      </c>
      <c r="I5046">
        <v>-56.305410600000002</v>
      </c>
      <c r="J5046" s="1" t="str">
        <f t="shared" si="364"/>
        <v>Till</v>
      </c>
      <c r="K5046" s="1" t="str">
        <f t="shared" si="363"/>
        <v>&lt;2 micron</v>
      </c>
      <c r="L5046">
        <v>0.4</v>
      </c>
      <c r="M5046">
        <v>9.06</v>
      </c>
      <c r="N5046">
        <v>1</v>
      </c>
      <c r="O5046">
        <v>30</v>
      </c>
      <c r="P5046">
        <v>1</v>
      </c>
      <c r="Q5046">
        <v>1</v>
      </c>
      <c r="R5046">
        <v>0.56000000000000005</v>
      </c>
      <c r="S5046">
        <v>0.25</v>
      </c>
      <c r="T5046">
        <v>16</v>
      </c>
      <c r="U5046">
        <v>41</v>
      </c>
      <c r="V5046">
        <v>68</v>
      </c>
      <c r="W5046">
        <v>2.4700000000000002</v>
      </c>
      <c r="X5046">
        <v>10</v>
      </c>
      <c r="Y5046">
        <v>0.5</v>
      </c>
      <c r="Z5046">
        <v>0.05</v>
      </c>
      <c r="AA5046">
        <v>20</v>
      </c>
      <c r="AB5046">
        <v>0.54</v>
      </c>
      <c r="AC5046">
        <v>545</v>
      </c>
      <c r="AD5046">
        <v>1</v>
      </c>
      <c r="AE5046">
        <v>1.01</v>
      </c>
      <c r="AF5046">
        <v>16</v>
      </c>
      <c r="AH5046">
        <v>18</v>
      </c>
      <c r="AI5046">
        <v>2</v>
      </c>
      <c r="AJ5046">
        <v>14</v>
      </c>
      <c r="AK5046">
        <v>24</v>
      </c>
      <c r="AL5046">
        <v>0.17</v>
      </c>
      <c r="AM5046">
        <v>5</v>
      </c>
      <c r="AN5046">
        <v>5</v>
      </c>
      <c r="AO5046">
        <v>63</v>
      </c>
      <c r="AP5046">
        <v>5</v>
      </c>
      <c r="AQ5046">
        <v>36</v>
      </c>
    </row>
    <row r="5047" spans="1:43" hidden="1" x14ac:dyDescent="0.25">
      <c r="A5047" t="s">
        <v>18919</v>
      </c>
      <c r="B5047" t="s">
        <v>18920</v>
      </c>
      <c r="C5047" s="1" t="str">
        <f t="shared" si="361"/>
        <v>21:0120</v>
      </c>
      <c r="D5047" s="1" t="str">
        <f t="shared" si="362"/>
        <v>21:0003</v>
      </c>
      <c r="E5047" t="s">
        <v>18921</v>
      </c>
      <c r="F5047" t="s">
        <v>18922</v>
      </c>
      <c r="H5047">
        <v>49.063937299999999</v>
      </c>
      <c r="I5047">
        <v>-56.310563100000003</v>
      </c>
      <c r="J5047" s="1" t="str">
        <f t="shared" si="364"/>
        <v>Till</v>
      </c>
      <c r="K5047" s="1" t="str">
        <f t="shared" si="363"/>
        <v>&lt;2 micron</v>
      </c>
      <c r="L5047">
        <v>0.2</v>
      </c>
      <c r="M5047">
        <v>10.3</v>
      </c>
      <c r="N5047">
        <v>1</v>
      </c>
      <c r="O5047">
        <v>40</v>
      </c>
      <c r="P5047">
        <v>1.5</v>
      </c>
      <c r="Q5047">
        <v>1</v>
      </c>
      <c r="R5047">
        <v>0.53</v>
      </c>
      <c r="S5047">
        <v>0.25</v>
      </c>
      <c r="T5047">
        <v>21</v>
      </c>
      <c r="U5047">
        <v>55</v>
      </c>
      <c r="V5047">
        <v>46</v>
      </c>
      <c r="W5047">
        <v>2.79</v>
      </c>
      <c r="X5047">
        <v>20</v>
      </c>
      <c r="Y5047">
        <v>0.5</v>
      </c>
      <c r="Z5047">
        <v>0.05</v>
      </c>
      <c r="AA5047">
        <v>40</v>
      </c>
      <c r="AB5047">
        <v>0.55000000000000004</v>
      </c>
      <c r="AC5047">
        <v>560</v>
      </c>
      <c r="AD5047">
        <v>0.5</v>
      </c>
      <c r="AE5047">
        <v>1.39</v>
      </c>
      <c r="AF5047">
        <v>17</v>
      </c>
      <c r="AH5047">
        <v>16</v>
      </c>
      <c r="AI5047">
        <v>1</v>
      </c>
      <c r="AJ5047">
        <v>20</v>
      </c>
      <c r="AK5047">
        <v>22</v>
      </c>
      <c r="AL5047">
        <v>0.17</v>
      </c>
      <c r="AM5047">
        <v>10</v>
      </c>
      <c r="AN5047">
        <v>5</v>
      </c>
      <c r="AO5047">
        <v>65</v>
      </c>
      <c r="AP5047">
        <v>5</v>
      </c>
      <c r="AQ5047">
        <v>74</v>
      </c>
    </row>
    <row r="5048" spans="1:43" hidden="1" x14ac:dyDescent="0.25">
      <c r="A5048" t="s">
        <v>18923</v>
      </c>
      <c r="B5048" t="s">
        <v>18924</v>
      </c>
      <c r="C5048" s="1" t="str">
        <f t="shared" si="361"/>
        <v>21:0120</v>
      </c>
      <c r="D5048" s="1" t="str">
        <f t="shared" si="362"/>
        <v>21:0003</v>
      </c>
      <c r="E5048" t="s">
        <v>18925</v>
      </c>
      <c r="F5048" t="s">
        <v>18926</v>
      </c>
      <c r="H5048">
        <v>49.055923499999999</v>
      </c>
      <c r="I5048">
        <v>-56.3168334</v>
      </c>
      <c r="J5048" s="1" t="str">
        <f t="shared" si="364"/>
        <v>Till</v>
      </c>
      <c r="K5048" s="1" t="str">
        <f t="shared" si="363"/>
        <v>&lt;2 micron</v>
      </c>
      <c r="L5048">
        <v>0.4</v>
      </c>
      <c r="M5048">
        <v>9.7899999999999991</v>
      </c>
      <c r="N5048">
        <v>24</v>
      </c>
      <c r="O5048">
        <v>130</v>
      </c>
      <c r="P5048">
        <v>1.5</v>
      </c>
      <c r="Q5048">
        <v>1</v>
      </c>
      <c r="R5048">
        <v>0.31</v>
      </c>
      <c r="S5048">
        <v>0.25</v>
      </c>
      <c r="T5048">
        <v>21</v>
      </c>
      <c r="U5048">
        <v>119</v>
      </c>
      <c r="V5048">
        <v>39</v>
      </c>
      <c r="W5048">
        <v>7.09</v>
      </c>
      <c r="X5048">
        <v>60</v>
      </c>
      <c r="Y5048">
        <v>0.5</v>
      </c>
      <c r="Z5048">
        <v>7.0000000000000007E-2</v>
      </c>
      <c r="AA5048">
        <v>130</v>
      </c>
      <c r="AB5048">
        <v>0.39</v>
      </c>
      <c r="AC5048">
        <v>675</v>
      </c>
      <c r="AD5048">
        <v>28</v>
      </c>
      <c r="AE5048">
        <v>1.7</v>
      </c>
      <c r="AF5048">
        <v>22</v>
      </c>
      <c r="AH5048">
        <v>24</v>
      </c>
      <c r="AI5048">
        <v>1</v>
      </c>
      <c r="AJ5048">
        <v>25</v>
      </c>
      <c r="AK5048">
        <v>13</v>
      </c>
      <c r="AL5048">
        <v>0.1</v>
      </c>
      <c r="AM5048">
        <v>90</v>
      </c>
      <c r="AN5048">
        <v>5</v>
      </c>
      <c r="AO5048">
        <v>262</v>
      </c>
      <c r="AP5048">
        <v>10</v>
      </c>
      <c r="AQ5048">
        <v>40</v>
      </c>
    </row>
    <row r="5049" spans="1:43" hidden="1" x14ac:dyDescent="0.25">
      <c r="A5049" t="s">
        <v>18927</v>
      </c>
      <c r="B5049" t="s">
        <v>18928</v>
      </c>
      <c r="C5049" s="1" t="str">
        <f t="shared" si="361"/>
        <v>21:0120</v>
      </c>
      <c r="D5049" s="1" t="str">
        <f t="shared" si="362"/>
        <v>21:0003</v>
      </c>
      <c r="E5049" t="s">
        <v>18929</v>
      </c>
      <c r="F5049" t="s">
        <v>18930</v>
      </c>
      <c r="H5049">
        <v>49.0475207</v>
      </c>
      <c r="I5049">
        <v>-56.325843900000002</v>
      </c>
      <c r="J5049" s="1" t="str">
        <f t="shared" si="364"/>
        <v>Till</v>
      </c>
      <c r="K5049" s="1" t="str">
        <f t="shared" si="363"/>
        <v>&lt;2 micron</v>
      </c>
      <c r="L5049">
        <v>0.2</v>
      </c>
      <c r="M5049">
        <v>6.72</v>
      </c>
      <c r="N5049">
        <v>4</v>
      </c>
      <c r="O5049">
        <v>40</v>
      </c>
      <c r="P5049">
        <v>0.25</v>
      </c>
      <c r="Q5049">
        <v>1</v>
      </c>
      <c r="R5049">
        <v>0.93</v>
      </c>
      <c r="S5049">
        <v>0.25</v>
      </c>
      <c r="T5049">
        <v>11</v>
      </c>
      <c r="U5049">
        <v>44</v>
      </c>
      <c r="V5049">
        <v>64</v>
      </c>
      <c r="W5049">
        <v>2.4700000000000002</v>
      </c>
      <c r="X5049">
        <v>5</v>
      </c>
      <c r="Y5049">
        <v>0.5</v>
      </c>
      <c r="Z5049">
        <v>7.0000000000000007E-2</v>
      </c>
      <c r="AA5049">
        <v>10</v>
      </c>
      <c r="AB5049">
        <v>0.78</v>
      </c>
      <c r="AC5049">
        <v>320</v>
      </c>
      <c r="AD5049">
        <v>0.5</v>
      </c>
      <c r="AE5049">
        <v>0.54</v>
      </c>
      <c r="AF5049">
        <v>20</v>
      </c>
      <c r="AH5049">
        <v>16</v>
      </c>
      <c r="AI5049">
        <v>2</v>
      </c>
      <c r="AJ5049">
        <v>15</v>
      </c>
      <c r="AK5049">
        <v>44</v>
      </c>
      <c r="AL5049">
        <v>0.19</v>
      </c>
      <c r="AM5049">
        <v>5</v>
      </c>
      <c r="AN5049">
        <v>5</v>
      </c>
      <c r="AO5049">
        <v>78</v>
      </c>
      <c r="AP5049">
        <v>5</v>
      </c>
      <c r="AQ5049">
        <v>36</v>
      </c>
    </row>
    <row r="5050" spans="1:43" hidden="1" x14ac:dyDescent="0.25">
      <c r="A5050" t="s">
        <v>18931</v>
      </c>
      <c r="B5050" t="s">
        <v>18932</v>
      </c>
      <c r="C5050" s="1" t="str">
        <f t="shared" si="361"/>
        <v>21:0120</v>
      </c>
      <c r="D5050" s="1" t="str">
        <f t="shared" si="362"/>
        <v>21:0003</v>
      </c>
      <c r="E5050" t="s">
        <v>18933</v>
      </c>
      <c r="F5050" t="s">
        <v>18934</v>
      </c>
      <c r="H5050">
        <v>49.047820000000002</v>
      </c>
      <c r="I5050">
        <v>-56.315576100000001</v>
      </c>
      <c r="J5050" s="1" t="str">
        <f t="shared" si="364"/>
        <v>Till</v>
      </c>
      <c r="K5050" s="1" t="str">
        <f t="shared" si="363"/>
        <v>&lt;2 micron</v>
      </c>
      <c r="L5050">
        <v>0.4</v>
      </c>
      <c r="M5050">
        <v>7.96</v>
      </c>
      <c r="N5050">
        <v>12</v>
      </c>
      <c r="O5050">
        <v>80</v>
      </c>
      <c r="P5050">
        <v>0.25</v>
      </c>
      <c r="Q5050">
        <v>1</v>
      </c>
      <c r="R5050">
        <v>0.48</v>
      </c>
      <c r="S5050">
        <v>0.25</v>
      </c>
      <c r="T5050">
        <v>15</v>
      </c>
      <c r="U5050">
        <v>68</v>
      </c>
      <c r="V5050">
        <v>40</v>
      </c>
      <c r="W5050">
        <v>5.34</v>
      </c>
      <c r="X5050">
        <v>10</v>
      </c>
      <c r="Y5050">
        <v>0.5</v>
      </c>
      <c r="Z5050">
        <v>0.1</v>
      </c>
      <c r="AA5050">
        <v>20</v>
      </c>
      <c r="AB5050">
        <v>0.83</v>
      </c>
      <c r="AC5050">
        <v>620</v>
      </c>
      <c r="AD5050">
        <v>5</v>
      </c>
      <c r="AE5050">
        <v>1.63</v>
      </c>
      <c r="AF5050">
        <v>25</v>
      </c>
      <c r="AH5050">
        <v>56</v>
      </c>
      <c r="AI5050">
        <v>4</v>
      </c>
      <c r="AJ5050">
        <v>15</v>
      </c>
      <c r="AK5050">
        <v>27</v>
      </c>
      <c r="AL5050">
        <v>0.06</v>
      </c>
      <c r="AM5050">
        <v>5</v>
      </c>
      <c r="AN5050">
        <v>5</v>
      </c>
      <c r="AO5050">
        <v>135</v>
      </c>
      <c r="AP5050">
        <v>10</v>
      </c>
      <c r="AQ5050">
        <v>52</v>
      </c>
    </row>
    <row r="5051" spans="1:43" hidden="1" x14ac:dyDescent="0.25">
      <c r="A5051" t="s">
        <v>18935</v>
      </c>
      <c r="B5051" t="s">
        <v>18936</v>
      </c>
      <c r="C5051" s="1" t="str">
        <f t="shared" si="361"/>
        <v>21:0120</v>
      </c>
      <c r="D5051" s="1" t="str">
        <f t="shared" si="362"/>
        <v>21:0003</v>
      </c>
      <c r="E5051" t="s">
        <v>18937</v>
      </c>
      <c r="F5051" t="s">
        <v>18938</v>
      </c>
      <c r="H5051">
        <v>49.041127500000002</v>
      </c>
      <c r="I5051">
        <v>-56.332498399999999</v>
      </c>
      <c r="J5051" s="1" t="str">
        <f t="shared" si="364"/>
        <v>Till</v>
      </c>
      <c r="K5051" s="1" t="str">
        <f t="shared" si="363"/>
        <v>&lt;2 micron</v>
      </c>
      <c r="L5051">
        <v>0.2</v>
      </c>
      <c r="M5051">
        <v>7.7</v>
      </c>
      <c r="N5051">
        <v>1</v>
      </c>
      <c r="O5051">
        <v>60</v>
      </c>
      <c r="P5051">
        <v>0.5</v>
      </c>
      <c r="Q5051">
        <v>1</v>
      </c>
      <c r="R5051">
        <v>0.87</v>
      </c>
      <c r="S5051">
        <v>0.25</v>
      </c>
      <c r="T5051">
        <v>24</v>
      </c>
      <c r="U5051">
        <v>44</v>
      </c>
      <c r="V5051">
        <v>88</v>
      </c>
      <c r="W5051">
        <v>3.07</v>
      </c>
      <c r="X5051">
        <v>10</v>
      </c>
      <c r="Y5051">
        <v>0.5</v>
      </c>
      <c r="Z5051">
        <v>0.09</v>
      </c>
      <c r="AA5051">
        <v>20</v>
      </c>
      <c r="AB5051">
        <v>0.87</v>
      </c>
      <c r="AC5051">
        <v>745</v>
      </c>
      <c r="AD5051">
        <v>0.5</v>
      </c>
      <c r="AE5051">
        <v>1.17</v>
      </c>
      <c r="AF5051">
        <v>20</v>
      </c>
      <c r="AH5051">
        <v>18</v>
      </c>
      <c r="AI5051">
        <v>1</v>
      </c>
      <c r="AJ5051">
        <v>13</v>
      </c>
      <c r="AK5051">
        <v>40</v>
      </c>
      <c r="AL5051">
        <v>0.11</v>
      </c>
      <c r="AM5051">
        <v>5</v>
      </c>
      <c r="AN5051">
        <v>5</v>
      </c>
      <c r="AO5051">
        <v>78</v>
      </c>
      <c r="AP5051">
        <v>5</v>
      </c>
      <c r="AQ5051">
        <v>54</v>
      </c>
    </row>
    <row r="5052" spans="1:43" hidden="1" x14ac:dyDescent="0.25">
      <c r="A5052" t="s">
        <v>18939</v>
      </c>
      <c r="B5052" t="s">
        <v>18940</v>
      </c>
      <c r="C5052" s="1" t="str">
        <f t="shared" si="361"/>
        <v>21:0120</v>
      </c>
      <c r="D5052" s="1" t="str">
        <f t="shared" si="362"/>
        <v>21:0003</v>
      </c>
      <c r="E5052" t="s">
        <v>18941</v>
      </c>
      <c r="F5052" t="s">
        <v>18942</v>
      </c>
      <c r="H5052">
        <v>49.034593399999999</v>
      </c>
      <c r="I5052">
        <v>-56.330396999999998</v>
      </c>
      <c r="J5052" s="1" t="str">
        <f t="shared" si="364"/>
        <v>Till</v>
      </c>
      <c r="K5052" s="1" t="str">
        <f t="shared" si="363"/>
        <v>&lt;2 micron</v>
      </c>
      <c r="L5052">
        <v>0.4</v>
      </c>
      <c r="M5052">
        <v>11.1</v>
      </c>
      <c r="N5052">
        <v>8</v>
      </c>
      <c r="O5052">
        <v>30</v>
      </c>
      <c r="P5052">
        <v>0.5</v>
      </c>
      <c r="Q5052">
        <v>1</v>
      </c>
      <c r="R5052">
        <v>0.34</v>
      </c>
      <c r="S5052">
        <v>0.25</v>
      </c>
      <c r="T5052">
        <v>18</v>
      </c>
      <c r="U5052">
        <v>45</v>
      </c>
      <c r="V5052">
        <v>59</v>
      </c>
      <c r="W5052">
        <v>2.65</v>
      </c>
      <c r="X5052">
        <v>10</v>
      </c>
      <c r="Y5052">
        <v>1</v>
      </c>
      <c r="Z5052">
        <v>0.04</v>
      </c>
      <c r="AA5052">
        <v>20</v>
      </c>
      <c r="AB5052">
        <v>0.36</v>
      </c>
      <c r="AC5052">
        <v>600</v>
      </c>
      <c r="AD5052">
        <v>1</v>
      </c>
      <c r="AE5052">
        <v>1.21</v>
      </c>
      <c r="AF5052">
        <v>10</v>
      </c>
      <c r="AH5052">
        <v>16</v>
      </c>
      <c r="AI5052">
        <v>8</v>
      </c>
      <c r="AJ5052">
        <v>12</v>
      </c>
      <c r="AK5052">
        <v>14</v>
      </c>
      <c r="AL5052">
        <v>0.15</v>
      </c>
      <c r="AM5052">
        <v>5</v>
      </c>
      <c r="AN5052">
        <v>5</v>
      </c>
      <c r="AO5052">
        <v>55</v>
      </c>
      <c r="AP5052">
        <v>5</v>
      </c>
      <c r="AQ5052">
        <v>24</v>
      </c>
    </row>
    <row r="5053" spans="1:43" hidden="1" x14ac:dyDescent="0.25">
      <c r="A5053" t="s">
        <v>18943</v>
      </c>
      <c r="B5053" t="s">
        <v>18944</v>
      </c>
      <c r="C5053" s="1" t="str">
        <f t="shared" si="361"/>
        <v>21:0120</v>
      </c>
      <c r="D5053" s="1" t="str">
        <f t="shared" si="362"/>
        <v>21:0003</v>
      </c>
      <c r="E5053" t="s">
        <v>18945</v>
      </c>
      <c r="F5053" t="s">
        <v>18946</v>
      </c>
      <c r="H5053">
        <v>49.042161299999997</v>
      </c>
      <c r="I5053">
        <v>-56.317022199999997</v>
      </c>
      <c r="J5053" s="1" t="str">
        <f t="shared" si="364"/>
        <v>Till</v>
      </c>
      <c r="K5053" s="1" t="str">
        <f t="shared" si="363"/>
        <v>&lt;2 micron</v>
      </c>
      <c r="L5053">
        <v>0.1</v>
      </c>
      <c r="M5053">
        <v>6.64</v>
      </c>
      <c r="N5053">
        <v>1</v>
      </c>
      <c r="O5053">
        <v>80</v>
      </c>
      <c r="P5053">
        <v>0.25</v>
      </c>
      <c r="Q5053">
        <v>1</v>
      </c>
      <c r="R5053">
        <v>1.23</v>
      </c>
      <c r="S5053">
        <v>0.5</v>
      </c>
      <c r="T5053">
        <v>18</v>
      </c>
      <c r="U5053">
        <v>51</v>
      </c>
      <c r="V5053">
        <v>76</v>
      </c>
      <c r="W5053">
        <v>3.19</v>
      </c>
      <c r="X5053">
        <v>10</v>
      </c>
      <c r="Y5053">
        <v>0.5</v>
      </c>
      <c r="Z5053">
        <v>0.09</v>
      </c>
      <c r="AA5053">
        <v>10</v>
      </c>
      <c r="AB5053">
        <v>1</v>
      </c>
      <c r="AC5053">
        <v>440</v>
      </c>
      <c r="AD5053">
        <v>0.5</v>
      </c>
      <c r="AE5053">
        <v>0.59</v>
      </c>
      <c r="AF5053">
        <v>24</v>
      </c>
      <c r="AH5053">
        <v>16</v>
      </c>
      <c r="AI5053">
        <v>1</v>
      </c>
      <c r="AJ5053">
        <v>18</v>
      </c>
      <c r="AK5053">
        <v>59</v>
      </c>
      <c r="AL5053">
        <v>0.2</v>
      </c>
      <c r="AM5053">
        <v>5</v>
      </c>
      <c r="AN5053">
        <v>5</v>
      </c>
      <c r="AO5053">
        <v>95</v>
      </c>
      <c r="AP5053">
        <v>5</v>
      </c>
      <c r="AQ5053">
        <v>46</v>
      </c>
    </row>
    <row r="5054" spans="1:43" hidden="1" x14ac:dyDescent="0.25">
      <c r="A5054" t="s">
        <v>18947</v>
      </c>
      <c r="B5054" t="s">
        <v>18948</v>
      </c>
      <c r="C5054" s="1" t="str">
        <f t="shared" si="361"/>
        <v>21:0120</v>
      </c>
      <c r="D5054" s="1" t="str">
        <f t="shared" si="362"/>
        <v>21:0003</v>
      </c>
      <c r="E5054" t="s">
        <v>18949</v>
      </c>
      <c r="F5054" t="s">
        <v>18950</v>
      </c>
      <c r="H5054">
        <v>49.041528900000003</v>
      </c>
      <c r="I5054">
        <v>-56.217552900000001</v>
      </c>
      <c r="J5054" s="1" t="str">
        <f t="shared" si="364"/>
        <v>Till</v>
      </c>
      <c r="K5054" s="1" t="str">
        <f t="shared" si="363"/>
        <v>&lt;2 micron</v>
      </c>
      <c r="L5054">
        <v>0.4</v>
      </c>
      <c r="M5054">
        <v>4.25</v>
      </c>
      <c r="N5054">
        <v>1</v>
      </c>
      <c r="O5054">
        <v>70</v>
      </c>
      <c r="P5054">
        <v>0.25</v>
      </c>
      <c r="Q5054">
        <v>1</v>
      </c>
      <c r="R5054">
        <v>0.79</v>
      </c>
      <c r="S5054">
        <v>0.25</v>
      </c>
      <c r="T5054">
        <v>13</v>
      </c>
      <c r="U5054">
        <v>36</v>
      </c>
      <c r="V5054">
        <v>49</v>
      </c>
      <c r="W5054">
        <v>3.54</v>
      </c>
      <c r="X5054">
        <v>10</v>
      </c>
      <c r="Y5054">
        <v>0.5</v>
      </c>
      <c r="Z5054">
        <v>0.12</v>
      </c>
      <c r="AA5054">
        <v>20</v>
      </c>
      <c r="AB5054">
        <v>1.1399999999999999</v>
      </c>
      <c r="AC5054">
        <v>600</v>
      </c>
      <c r="AD5054">
        <v>0.5</v>
      </c>
      <c r="AE5054">
        <v>0.51</v>
      </c>
      <c r="AF5054">
        <v>18</v>
      </c>
      <c r="AH5054">
        <v>18</v>
      </c>
      <c r="AI5054">
        <v>1</v>
      </c>
      <c r="AJ5054">
        <v>17</v>
      </c>
      <c r="AK5054">
        <v>40</v>
      </c>
      <c r="AL5054">
        <v>0.13</v>
      </c>
      <c r="AM5054">
        <v>5</v>
      </c>
      <c r="AN5054">
        <v>5</v>
      </c>
      <c r="AO5054">
        <v>81</v>
      </c>
      <c r="AP5054">
        <v>5</v>
      </c>
      <c r="AQ5054">
        <v>78</v>
      </c>
    </row>
    <row r="5055" spans="1:43" hidden="1" x14ac:dyDescent="0.25">
      <c r="A5055" t="s">
        <v>18951</v>
      </c>
      <c r="B5055" t="s">
        <v>18952</v>
      </c>
      <c r="C5055" s="1" t="str">
        <f t="shared" si="361"/>
        <v>21:0120</v>
      </c>
      <c r="D5055" s="1" t="str">
        <f t="shared" si="362"/>
        <v>21:0003</v>
      </c>
      <c r="E5055" t="s">
        <v>18953</v>
      </c>
      <c r="F5055" t="s">
        <v>18954</v>
      </c>
      <c r="H5055">
        <v>49.025235500000001</v>
      </c>
      <c r="I5055">
        <v>-56.236001399999999</v>
      </c>
      <c r="J5055" s="1" t="str">
        <f t="shared" si="364"/>
        <v>Till</v>
      </c>
      <c r="K5055" s="1" t="str">
        <f t="shared" si="363"/>
        <v>&lt;2 micron</v>
      </c>
      <c r="L5055">
        <v>0.2</v>
      </c>
      <c r="M5055">
        <v>3.97</v>
      </c>
      <c r="N5055">
        <v>1</v>
      </c>
      <c r="O5055">
        <v>40</v>
      </c>
      <c r="P5055">
        <v>0.25</v>
      </c>
      <c r="Q5055">
        <v>1</v>
      </c>
      <c r="R5055">
        <v>0.98</v>
      </c>
      <c r="S5055">
        <v>0.25</v>
      </c>
      <c r="T5055">
        <v>9</v>
      </c>
      <c r="U5055">
        <v>28</v>
      </c>
      <c r="V5055">
        <v>54</v>
      </c>
      <c r="W5055">
        <v>2.96</v>
      </c>
      <c r="X5055">
        <v>5</v>
      </c>
      <c r="Y5055">
        <v>0.5</v>
      </c>
      <c r="Z5055">
        <v>0.1</v>
      </c>
      <c r="AA5055">
        <v>30</v>
      </c>
      <c r="AB5055">
        <v>0.91</v>
      </c>
      <c r="AC5055">
        <v>610</v>
      </c>
      <c r="AD5055">
        <v>0.5</v>
      </c>
      <c r="AE5055">
        <v>0.45</v>
      </c>
      <c r="AF5055">
        <v>16</v>
      </c>
      <c r="AH5055">
        <v>26</v>
      </c>
      <c r="AI5055">
        <v>1</v>
      </c>
      <c r="AJ5055">
        <v>15</v>
      </c>
      <c r="AK5055">
        <v>51</v>
      </c>
      <c r="AL5055">
        <v>0.12</v>
      </c>
      <c r="AM5055">
        <v>5</v>
      </c>
      <c r="AN5055">
        <v>5</v>
      </c>
      <c r="AO5055">
        <v>67</v>
      </c>
      <c r="AP5055">
        <v>5</v>
      </c>
      <c r="AQ5055">
        <v>94</v>
      </c>
    </row>
    <row r="5056" spans="1:43" hidden="1" x14ac:dyDescent="0.25">
      <c r="A5056" t="s">
        <v>18955</v>
      </c>
      <c r="B5056" t="s">
        <v>18956</v>
      </c>
      <c r="C5056" s="1" t="str">
        <f t="shared" si="361"/>
        <v>21:0120</v>
      </c>
      <c r="D5056" s="1" t="str">
        <f t="shared" si="362"/>
        <v>21:0003</v>
      </c>
      <c r="E5056" t="s">
        <v>18957</v>
      </c>
      <c r="F5056" t="s">
        <v>18958</v>
      </c>
      <c r="H5056">
        <v>49.032664799999999</v>
      </c>
      <c r="I5056">
        <v>-56.2237115</v>
      </c>
      <c r="J5056" s="1" t="str">
        <f t="shared" si="364"/>
        <v>Till</v>
      </c>
      <c r="K5056" s="1" t="str">
        <f t="shared" si="363"/>
        <v>&lt;2 micron</v>
      </c>
      <c r="L5056">
        <v>0.4</v>
      </c>
      <c r="M5056">
        <v>5.7</v>
      </c>
      <c r="N5056">
        <v>8</v>
      </c>
      <c r="O5056">
        <v>40</v>
      </c>
      <c r="P5056">
        <v>0.25</v>
      </c>
      <c r="Q5056">
        <v>1</v>
      </c>
      <c r="R5056">
        <v>0.8</v>
      </c>
      <c r="S5056">
        <v>0.25</v>
      </c>
      <c r="T5056">
        <v>10</v>
      </c>
      <c r="U5056">
        <v>35</v>
      </c>
      <c r="V5056">
        <v>49</v>
      </c>
      <c r="W5056">
        <v>2.76</v>
      </c>
      <c r="X5056">
        <v>5</v>
      </c>
      <c r="Y5056">
        <v>0.5</v>
      </c>
      <c r="Z5056">
        <v>0.08</v>
      </c>
      <c r="AA5056">
        <v>20</v>
      </c>
      <c r="AB5056">
        <v>0.6</v>
      </c>
      <c r="AC5056">
        <v>605</v>
      </c>
      <c r="AD5056">
        <v>0.5</v>
      </c>
      <c r="AE5056">
        <v>0.8</v>
      </c>
      <c r="AF5056">
        <v>14</v>
      </c>
      <c r="AH5056">
        <v>22</v>
      </c>
      <c r="AI5056">
        <v>4</v>
      </c>
      <c r="AJ5056">
        <v>14</v>
      </c>
      <c r="AK5056">
        <v>43</v>
      </c>
      <c r="AL5056">
        <v>0.11</v>
      </c>
      <c r="AM5056">
        <v>5</v>
      </c>
      <c r="AN5056">
        <v>5</v>
      </c>
      <c r="AO5056">
        <v>65</v>
      </c>
      <c r="AP5056">
        <v>5</v>
      </c>
      <c r="AQ5056">
        <v>50</v>
      </c>
    </row>
    <row r="5057" spans="1:43" hidden="1" x14ac:dyDescent="0.25">
      <c r="A5057" t="s">
        <v>18959</v>
      </c>
      <c r="B5057" t="s">
        <v>18960</v>
      </c>
      <c r="C5057" s="1" t="str">
        <f t="shared" si="361"/>
        <v>21:0120</v>
      </c>
      <c r="D5057" s="1" t="str">
        <f t="shared" si="362"/>
        <v>21:0003</v>
      </c>
      <c r="E5057" t="s">
        <v>18961</v>
      </c>
      <c r="F5057" t="s">
        <v>18962</v>
      </c>
      <c r="H5057">
        <v>49.185479700000002</v>
      </c>
      <c r="I5057">
        <v>-56.097266699999999</v>
      </c>
      <c r="J5057" s="1" t="str">
        <f t="shared" si="364"/>
        <v>Till</v>
      </c>
      <c r="K5057" s="1" t="str">
        <f t="shared" si="363"/>
        <v>&lt;2 micron</v>
      </c>
      <c r="L5057">
        <v>0.2</v>
      </c>
      <c r="M5057">
        <v>7.19</v>
      </c>
      <c r="N5057">
        <v>1</v>
      </c>
      <c r="O5057">
        <v>40</v>
      </c>
      <c r="P5057">
        <v>0.25</v>
      </c>
      <c r="Q5057">
        <v>1</v>
      </c>
      <c r="R5057">
        <v>0.54</v>
      </c>
      <c r="S5057">
        <v>0.25</v>
      </c>
      <c r="T5057">
        <v>9</v>
      </c>
      <c r="U5057">
        <v>37</v>
      </c>
      <c r="V5057">
        <v>41</v>
      </c>
      <c r="W5057">
        <v>2.92</v>
      </c>
      <c r="X5057">
        <v>10</v>
      </c>
      <c r="Y5057">
        <v>0.5</v>
      </c>
      <c r="Z5057">
        <v>0.11</v>
      </c>
      <c r="AA5057">
        <v>20</v>
      </c>
      <c r="AB5057">
        <v>0.55000000000000004</v>
      </c>
      <c r="AC5057">
        <v>300</v>
      </c>
      <c r="AD5057">
        <v>0.5</v>
      </c>
      <c r="AE5057">
        <v>0.89</v>
      </c>
      <c r="AF5057">
        <v>16</v>
      </c>
      <c r="AH5057">
        <v>18</v>
      </c>
      <c r="AI5057">
        <v>1</v>
      </c>
      <c r="AJ5057">
        <v>13</v>
      </c>
      <c r="AK5057">
        <v>29</v>
      </c>
      <c r="AL5057">
        <v>0.12</v>
      </c>
      <c r="AM5057">
        <v>5</v>
      </c>
      <c r="AN5057">
        <v>5</v>
      </c>
      <c r="AO5057">
        <v>68</v>
      </c>
      <c r="AP5057">
        <v>5</v>
      </c>
      <c r="AQ5057">
        <v>46</v>
      </c>
    </row>
    <row r="5058" spans="1:43" hidden="1" x14ac:dyDescent="0.25">
      <c r="A5058" t="s">
        <v>18963</v>
      </c>
      <c r="B5058" t="s">
        <v>18964</v>
      </c>
      <c r="C5058" s="1" t="str">
        <f t="shared" si="361"/>
        <v>21:0120</v>
      </c>
      <c r="D5058" s="1" t="str">
        <f t="shared" si="362"/>
        <v>21:0003</v>
      </c>
      <c r="E5058" t="s">
        <v>18965</v>
      </c>
      <c r="F5058" t="s">
        <v>18966</v>
      </c>
      <c r="H5058">
        <v>49.182201300000003</v>
      </c>
      <c r="I5058">
        <v>-56.127103499999997</v>
      </c>
      <c r="J5058" s="1" t="str">
        <f t="shared" si="364"/>
        <v>Till</v>
      </c>
      <c r="K5058" s="1" t="str">
        <f t="shared" si="363"/>
        <v>&lt;2 micron</v>
      </c>
      <c r="L5058">
        <v>0.4</v>
      </c>
      <c r="M5058">
        <v>5.37</v>
      </c>
      <c r="N5058">
        <v>1</v>
      </c>
      <c r="O5058">
        <v>110</v>
      </c>
      <c r="P5058">
        <v>0.25</v>
      </c>
      <c r="Q5058">
        <v>1</v>
      </c>
      <c r="R5058">
        <v>0.83</v>
      </c>
      <c r="S5058">
        <v>0.25</v>
      </c>
      <c r="T5058">
        <v>19</v>
      </c>
      <c r="U5058">
        <v>40</v>
      </c>
      <c r="V5058">
        <v>47</v>
      </c>
      <c r="W5058">
        <v>3.89</v>
      </c>
      <c r="X5058">
        <v>10</v>
      </c>
      <c r="Y5058">
        <v>0.5</v>
      </c>
      <c r="Z5058">
        <v>0.13</v>
      </c>
      <c r="AA5058">
        <v>20</v>
      </c>
      <c r="AB5058">
        <v>0.84</v>
      </c>
      <c r="AC5058">
        <v>555</v>
      </c>
      <c r="AD5058">
        <v>0.5</v>
      </c>
      <c r="AE5058">
        <v>0.36</v>
      </c>
      <c r="AF5058">
        <v>26</v>
      </c>
      <c r="AH5058">
        <v>26</v>
      </c>
      <c r="AI5058">
        <v>1</v>
      </c>
      <c r="AJ5058">
        <v>17</v>
      </c>
      <c r="AK5058">
        <v>49</v>
      </c>
      <c r="AL5058">
        <v>0.25</v>
      </c>
      <c r="AM5058">
        <v>5</v>
      </c>
      <c r="AN5058">
        <v>5</v>
      </c>
      <c r="AO5058">
        <v>100</v>
      </c>
      <c r="AP5058">
        <v>10</v>
      </c>
      <c r="AQ5058">
        <v>58</v>
      </c>
    </row>
    <row r="5059" spans="1:43" hidden="1" x14ac:dyDescent="0.25">
      <c r="A5059" t="s">
        <v>18967</v>
      </c>
      <c r="B5059" t="s">
        <v>18968</v>
      </c>
      <c r="C5059" s="1" t="str">
        <f t="shared" si="361"/>
        <v>21:0120</v>
      </c>
      <c r="D5059" s="1" t="str">
        <f t="shared" si="362"/>
        <v>21:0003</v>
      </c>
      <c r="E5059" t="s">
        <v>18969</v>
      </c>
      <c r="F5059" t="s">
        <v>18970</v>
      </c>
      <c r="H5059">
        <v>49.178941100000003</v>
      </c>
      <c r="I5059">
        <v>-56.112479200000003</v>
      </c>
      <c r="J5059" s="1" t="str">
        <f t="shared" si="364"/>
        <v>Till</v>
      </c>
      <c r="K5059" s="1" t="str">
        <f t="shared" si="363"/>
        <v>&lt;2 micron</v>
      </c>
      <c r="L5059">
        <v>0.1</v>
      </c>
      <c r="M5059">
        <v>6.91</v>
      </c>
      <c r="N5059">
        <v>2</v>
      </c>
      <c r="O5059">
        <v>70</v>
      </c>
      <c r="P5059">
        <v>0.25</v>
      </c>
      <c r="Q5059">
        <v>1</v>
      </c>
      <c r="R5059">
        <v>0.67</v>
      </c>
      <c r="S5059">
        <v>0.25</v>
      </c>
      <c r="T5059">
        <v>14</v>
      </c>
      <c r="U5059">
        <v>30</v>
      </c>
      <c r="V5059">
        <v>58</v>
      </c>
      <c r="W5059">
        <v>3.12</v>
      </c>
      <c r="X5059">
        <v>20</v>
      </c>
      <c r="Y5059">
        <v>0.5</v>
      </c>
      <c r="Z5059">
        <v>0.18</v>
      </c>
      <c r="AA5059">
        <v>30</v>
      </c>
      <c r="AB5059">
        <v>0.87</v>
      </c>
      <c r="AC5059">
        <v>620</v>
      </c>
      <c r="AD5059">
        <v>0.5</v>
      </c>
      <c r="AE5059">
        <v>0.72</v>
      </c>
      <c r="AF5059">
        <v>19</v>
      </c>
      <c r="AH5059">
        <v>30</v>
      </c>
      <c r="AI5059">
        <v>6</v>
      </c>
      <c r="AJ5059">
        <v>18</v>
      </c>
      <c r="AK5059">
        <v>36</v>
      </c>
      <c r="AL5059">
        <v>0.12</v>
      </c>
      <c r="AM5059">
        <v>5</v>
      </c>
      <c r="AN5059">
        <v>5</v>
      </c>
      <c r="AO5059">
        <v>68</v>
      </c>
      <c r="AP5059">
        <v>5</v>
      </c>
      <c r="AQ5059">
        <v>62</v>
      </c>
    </row>
    <row r="5060" spans="1:43" hidden="1" x14ac:dyDescent="0.25">
      <c r="A5060" t="s">
        <v>18971</v>
      </c>
      <c r="B5060" t="s">
        <v>18972</v>
      </c>
      <c r="C5060" s="1" t="str">
        <f t="shared" si="361"/>
        <v>21:0120</v>
      </c>
      <c r="D5060" s="1" t="str">
        <f t="shared" si="362"/>
        <v>21:0003</v>
      </c>
      <c r="E5060" t="s">
        <v>18973</v>
      </c>
      <c r="F5060" t="s">
        <v>18974</v>
      </c>
      <c r="H5060">
        <v>49.171520999999998</v>
      </c>
      <c r="I5060">
        <v>-56.124410400000002</v>
      </c>
      <c r="J5060" s="1" t="str">
        <f t="shared" si="364"/>
        <v>Till</v>
      </c>
      <c r="K5060" s="1" t="str">
        <f t="shared" si="363"/>
        <v>&lt;2 micron</v>
      </c>
      <c r="L5060">
        <v>0.2</v>
      </c>
      <c r="M5060">
        <v>5.16</v>
      </c>
      <c r="N5060">
        <v>2</v>
      </c>
      <c r="O5060">
        <v>90</v>
      </c>
      <c r="P5060">
        <v>0.25</v>
      </c>
      <c r="Q5060">
        <v>1</v>
      </c>
      <c r="R5060">
        <v>0.9</v>
      </c>
      <c r="S5060">
        <v>0.25</v>
      </c>
      <c r="T5060">
        <v>12</v>
      </c>
      <c r="U5060">
        <v>31</v>
      </c>
      <c r="V5060">
        <v>51</v>
      </c>
      <c r="W5060">
        <v>3.09</v>
      </c>
      <c r="X5060">
        <v>10</v>
      </c>
      <c r="Y5060">
        <v>0.5</v>
      </c>
      <c r="Z5060">
        <v>0.21</v>
      </c>
      <c r="AA5060">
        <v>20</v>
      </c>
      <c r="AB5060">
        <v>0.99</v>
      </c>
      <c r="AC5060">
        <v>535</v>
      </c>
      <c r="AD5060">
        <v>0.5</v>
      </c>
      <c r="AE5060">
        <v>0.43</v>
      </c>
      <c r="AF5060">
        <v>18</v>
      </c>
      <c r="AH5060">
        <v>20</v>
      </c>
      <c r="AI5060">
        <v>1</v>
      </c>
      <c r="AJ5060">
        <v>16</v>
      </c>
      <c r="AK5060">
        <v>49</v>
      </c>
      <c r="AL5060">
        <v>0.17</v>
      </c>
      <c r="AM5060">
        <v>5</v>
      </c>
      <c r="AN5060">
        <v>5</v>
      </c>
      <c r="AO5060">
        <v>70</v>
      </c>
      <c r="AP5060">
        <v>5</v>
      </c>
      <c r="AQ5060">
        <v>70</v>
      </c>
    </row>
    <row r="5061" spans="1:43" hidden="1" x14ac:dyDescent="0.25">
      <c r="A5061" t="s">
        <v>18975</v>
      </c>
      <c r="B5061" t="s">
        <v>18976</v>
      </c>
      <c r="C5061" s="1" t="str">
        <f t="shared" si="361"/>
        <v>21:0120</v>
      </c>
      <c r="D5061" s="1" t="str">
        <f t="shared" si="362"/>
        <v>21:0003</v>
      </c>
      <c r="E5061" t="s">
        <v>18977</v>
      </c>
      <c r="F5061" t="s">
        <v>18978</v>
      </c>
      <c r="H5061">
        <v>49.164796600000003</v>
      </c>
      <c r="I5061">
        <v>-56.133308200000002</v>
      </c>
      <c r="J5061" s="1" t="str">
        <f t="shared" si="364"/>
        <v>Till</v>
      </c>
      <c r="K5061" s="1" t="str">
        <f t="shared" si="363"/>
        <v>&lt;2 micron</v>
      </c>
      <c r="L5061">
        <v>0.4</v>
      </c>
      <c r="M5061">
        <v>5.18</v>
      </c>
      <c r="N5061">
        <v>4</v>
      </c>
      <c r="O5061">
        <v>100</v>
      </c>
      <c r="P5061">
        <v>0.25</v>
      </c>
      <c r="Q5061">
        <v>1</v>
      </c>
      <c r="R5061">
        <v>0.75</v>
      </c>
      <c r="S5061">
        <v>0.25</v>
      </c>
      <c r="T5061">
        <v>15</v>
      </c>
      <c r="U5061">
        <v>45</v>
      </c>
      <c r="V5061">
        <v>38</v>
      </c>
      <c r="W5061">
        <v>4.1399999999999997</v>
      </c>
      <c r="X5061">
        <v>10</v>
      </c>
      <c r="Y5061">
        <v>0.5</v>
      </c>
      <c r="Z5061">
        <v>0.13</v>
      </c>
      <c r="AA5061">
        <v>30</v>
      </c>
      <c r="AB5061">
        <v>0.75</v>
      </c>
      <c r="AC5061">
        <v>470</v>
      </c>
      <c r="AD5061">
        <v>0.5</v>
      </c>
      <c r="AE5061">
        <v>0.62</v>
      </c>
      <c r="AF5061">
        <v>18</v>
      </c>
      <c r="AH5061">
        <v>32</v>
      </c>
      <c r="AI5061">
        <v>1</v>
      </c>
      <c r="AJ5061">
        <v>18</v>
      </c>
      <c r="AK5061">
        <v>54</v>
      </c>
      <c r="AL5061">
        <v>0.18</v>
      </c>
      <c r="AM5061">
        <v>5</v>
      </c>
      <c r="AN5061">
        <v>5</v>
      </c>
      <c r="AO5061">
        <v>118</v>
      </c>
      <c r="AP5061">
        <v>5</v>
      </c>
      <c r="AQ5061">
        <v>54</v>
      </c>
    </row>
    <row r="5062" spans="1:43" hidden="1" x14ac:dyDescent="0.25">
      <c r="A5062" t="s">
        <v>18979</v>
      </c>
      <c r="B5062" t="s">
        <v>18980</v>
      </c>
      <c r="C5062" s="1" t="str">
        <f t="shared" si="361"/>
        <v>21:0120</v>
      </c>
      <c r="D5062" s="1" t="str">
        <f t="shared" si="362"/>
        <v>21:0003</v>
      </c>
      <c r="E5062" t="s">
        <v>18981</v>
      </c>
      <c r="F5062" t="s">
        <v>18982</v>
      </c>
      <c r="H5062">
        <v>49.159183499999997</v>
      </c>
      <c r="I5062">
        <v>-56.140538300000003</v>
      </c>
      <c r="J5062" s="1" t="str">
        <f t="shared" si="364"/>
        <v>Till</v>
      </c>
      <c r="K5062" s="1" t="str">
        <f t="shared" si="363"/>
        <v>&lt;2 micron</v>
      </c>
      <c r="L5062">
        <v>0.2</v>
      </c>
      <c r="M5062">
        <v>6.51</v>
      </c>
      <c r="N5062">
        <v>2</v>
      </c>
      <c r="O5062">
        <v>60</v>
      </c>
      <c r="P5062">
        <v>0.25</v>
      </c>
      <c r="Q5062">
        <v>1</v>
      </c>
      <c r="R5062">
        <v>0.72</v>
      </c>
      <c r="S5062">
        <v>0.25</v>
      </c>
      <c r="T5062">
        <v>15</v>
      </c>
      <c r="U5062">
        <v>45</v>
      </c>
      <c r="V5062">
        <v>59</v>
      </c>
      <c r="W5062">
        <v>3.25</v>
      </c>
      <c r="X5062">
        <v>10</v>
      </c>
      <c r="Y5062">
        <v>0.5</v>
      </c>
      <c r="Z5062">
        <v>0.18</v>
      </c>
      <c r="AA5062">
        <v>20</v>
      </c>
      <c r="AB5062">
        <v>1.03</v>
      </c>
      <c r="AC5062">
        <v>510</v>
      </c>
      <c r="AD5062">
        <v>0.5</v>
      </c>
      <c r="AE5062">
        <v>0.89</v>
      </c>
      <c r="AF5062">
        <v>26</v>
      </c>
      <c r="AH5062">
        <v>24</v>
      </c>
      <c r="AI5062">
        <v>4</v>
      </c>
      <c r="AJ5062">
        <v>18</v>
      </c>
      <c r="AK5062">
        <v>42</v>
      </c>
      <c r="AL5062">
        <v>0.1</v>
      </c>
      <c r="AM5062">
        <v>5</v>
      </c>
      <c r="AN5062">
        <v>5</v>
      </c>
      <c r="AO5062">
        <v>73</v>
      </c>
      <c r="AP5062">
        <v>5</v>
      </c>
      <c r="AQ5062">
        <v>68</v>
      </c>
    </row>
    <row r="5063" spans="1:43" hidden="1" x14ac:dyDescent="0.25">
      <c r="A5063" t="s">
        <v>18983</v>
      </c>
      <c r="B5063" t="s">
        <v>18984</v>
      </c>
      <c r="C5063" s="1" t="str">
        <f t="shared" si="361"/>
        <v>21:0120</v>
      </c>
      <c r="D5063" s="1" t="str">
        <f t="shared" si="362"/>
        <v>21:0003</v>
      </c>
      <c r="E5063" t="s">
        <v>18985</v>
      </c>
      <c r="F5063" t="s">
        <v>18986</v>
      </c>
      <c r="H5063">
        <v>49.154336700000002</v>
      </c>
      <c r="I5063">
        <v>-56.1419937</v>
      </c>
      <c r="J5063" s="1" t="str">
        <f t="shared" si="364"/>
        <v>Till</v>
      </c>
      <c r="K5063" s="1" t="str">
        <f t="shared" si="363"/>
        <v>&lt;2 micron</v>
      </c>
      <c r="L5063">
        <v>0.2</v>
      </c>
      <c r="M5063">
        <v>6.08</v>
      </c>
      <c r="N5063">
        <v>1</v>
      </c>
      <c r="O5063">
        <v>60</v>
      </c>
      <c r="P5063">
        <v>0.25</v>
      </c>
      <c r="Q5063">
        <v>1</v>
      </c>
      <c r="R5063">
        <v>0.72</v>
      </c>
      <c r="S5063">
        <v>0.25</v>
      </c>
      <c r="T5063">
        <v>12</v>
      </c>
      <c r="U5063">
        <v>32</v>
      </c>
      <c r="V5063">
        <v>47</v>
      </c>
      <c r="W5063">
        <v>2.84</v>
      </c>
      <c r="X5063">
        <v>10</v>
      </c>
      <c r="Y5063">
        <v>0.5</v>
      </c>
      <c r="Z5063">
        <v>0.15</v>
      </c>
      <c r="AA5063">
        <v>20</v>
      </c>
      <c r="AB5063">
        <v>0.89</v>
      </c>
      <c r="AC5063">
        <v>425</v>
      </c>
      <c r="AD5063">
        <v>0.5</v>
      </c>
      <c r="AE5063">
        <v>1.02</v>
      </c>
      <c r="AF5063">
        <v>23</v>
      </c>
      <c r="AH5063">
        <v>28</v>
      </c>
      <c r="AI5063">
        <v>1</v>
      </c>
      <c r="AJ5063">
        <v>15</v>
      </c>
      <c r="AK5063">
        <v>44</v>
      </c>
      <c r="AL5063">
        <v>0.09</v>
      </c>
      <c r="AM5063">
        <v>5</v>
      </c>
      <c r="AN5063">
        <v>5</v>
      </c>
      <c r="AO5063">
        <v>69</v>
      </c>
      <c r="AP5063">
        <v>5</v>
      </c>
      <c r="AQ5063">
        <v>60</v>
      </c>
    </row>
    <row r="5064" spans="1:43" hidden="1" x14ac:dyDescent="0.25">
      <c r="A5064" t="s">
        <v>18987</v>
      </c>
      <c r="B5064" t="s">
        <v>18988</v>
      </c>
      <c r="C5064" s="1" t="str">
        <f t="shared" si="361"/>
        <v>21:0120</v>
      </c>
      <c r="D5064" s="1" t="str">
        <f t="shared" si="362"/>
        <v>21:0003</v>
      </c>
      <c r="E5064" t="s">
        <v>18989</v>
      </c>
      <c r="F5064" t="s">
        <v>18990</v>
      </c>
      <c r="H5064">
        <v>49.1597893</v>
      </c>
      <c r="I5064">
        <v>-56.1494432</v>
      </c>
      <c r="J5064" s="1" t="str">
        <f t="shared" si="364"/>
        <v>Till</v>
      </c>
      <c r="K5064" s="1" t="str">
        <f t="shared" si="363"/>
        <v>&lt;2 micron</v>
      </c>
      <c r="L5064">
        <v>0.2</v>
      </c>
      <c r="M5064">
        <v>6.87</v>
      </c>
      <c r="N5064">
        <v>12</v>
      </c>
      <c r="O5064">
        <v>100</v>
      </c>
      <c r="P5064">
        <v>0.25</v>
      </c>
      <c r="Q5064">
        <v>1</v>
      </c>
      <c r="R5064">
        <v>0.61</v>
      </c>
      <c r="S5064">
        <v>0.25</v>
      </c>
      <c r="T5064">
        <v>21</v>
      </c>
      <c r="U5064">
        <v>55</v>
      </c>
      <c r="V5064">
        <v>100</v>
      </c>
      <c r="W5064">
        <v>4.0599999999999996</v>
      </c>
      <c r="X5064">
        <v>20</v>
      </c>
      <c r="Y5064">
        <v>0.5</v>
      </c>
      <c r="Z5064">
        <v>0.17</v>
      </c>
      <c r="AA5064">
        <v>20</v>
      </c>
      <c r="AB5064">
        <v>1.25</v>
      </c>
      <c r="AC5064">
        <v>645</v>
      </c>
      <c r="AD5064">
        <v>0.5</v>
      </c>
      <c r="AE5064">
        <v>0.62</v>
      </c>
      <c r="AF5064">
        <v>35</v>
      </c>
      <c r="AH5064">
        <v>34</v>
      </c>
      <c r="AI5064">
        <v>4</v>
      </c>
      <c r="AJ5064">
        <v>23</v>
      </c>
      <c r="AK5064">
        <v>39</v>
      </c>
      <c r="AL5064">
        <v>0.2</v>
      </c>
      <c r="AM5064">
        <v>5</v>
      </c>
      <c r="AN5064">
        <v>5</v>
      </c>
      <c r="AO5064">
        <v>109</v>
      </c>
      <c r="AP5064">
        <v>5</v>
      </c>
      <c r="AQ5064">
        <v>82</v>
      </c>
    </row>
    <row r="5065" spans="1:43" hidden="1" x14ac:dyDescent="0.25">
      <c r="A5065" t="s">
        <v>18991</v>
      </c>
      <c r="B5065" t="s">
        <v>18992</v>
      </c>
      <c r="C5065" s="1" t="str">
        <f t="shared" si="361"/>
        <v>21:0120</v>
      </c>
      <c r="D5065" s="1" t="str">
        <f t="shared" si="362"/>
        <v>21:0003</v>
      </c>
      <c r="E5065" t="s">
        <v>18993</v>
      </c>
      <c r="F5065" t="s">
        <v>18994</v>
      </c>
      <c r="H5065">
        <v>49.148708300000003</v>
      </c>
      <c r="I5065">
        <v>-56.147233200000002</v>
      </c>
      <c r="J5065" s="1" t="str">
        <f t="shared" si="364"/>
        <v>Till</v>
      </c>
      <c r="K5065" s="1" t="str">
        <f t="shared" si="363"/>
        <v>&lt;2 micron</v>
      </c>
      <c r="L5065">
        <v>0.4</v>
      </c>
      <c r="M5065">
        <v>7.32</v>
      </c>
      <c r="N5065">
        <v>1</v>
      </c>
      <c r="O5065">
        <v>70</v>
      </c>
      <c r="P5065">
        <v>0.25</v>
      </c>
      <c r="Q5065">
        <v>1</v>
      </c>
      <c r="R5065">
        <v>0.56000000000000005</v>
      </c>
      <c r="S5065">
        <v>0.25</v>
      </c>
      <c r="T5065">
        <v>22</v>
      </c>
      <c r="U5065">
        <v>31</v>
      </c>
      <c r="V5065">
        <v>49</v>
      </c>
      <c r="W5065">
        <v>3.09</v>
      </c>
      <c r="X5065">
        <v>10</v>
      </c>
      <c r="Y5065">
        <v>0.5</v>
      </c>
      <c r="Z5065">
        <v>0.2</v>
      </c>
      <c r="AA5065">
        <v>20</v>
      </c>
      <c r="AB5065">
        <v>0.99</v>
      </c>
      <c r="AC5065">
        <v>660</v>
      </c>
      <c r="AD5065">
        <v>0.5</v>
      </c>
      <c r="AE5065">
        <v>0.83</v>
      </c>
      <c r="AF5065">
        <v>27</v>
      </c>
      <c r="AH5065">
        <v>22</v>
      </c>
      <c r="AI5065">
        <v>2</v>
      </c>
      <c r="AJ5065">
        <v>14</v>
      </c>
      <c r="AK5065">
        <v>30</v>
      </c>
      <c r="AL5065">
        <v>0.13</v>
      </c>
      <c r="AM5065">
        <v>5</v>
      </c>
      <c r="AN5065">
        <v>5</v>
      </c>
      <c r="AO5065">
        <v>63</v>
      </c>
      <c r="AP5065">
        <v>5</v>
      </c>
      <c r="AQ5065">
        <v>68</v>
      </c>
    </row>
    <row r="5066" spans="1:43" hidden="1" x14ac:dyDescent="0.25">
      <c r="A5066" t="s">
        <v>18995</v>
      </c>
      <c r="B5066" t="s">
        <v>18996</v>
      </c>
      <c r="C5066" s="1" t="str">
        <f t="shared" si="361"/>
        <v>21:0120</v>
      </c>
      <c r="D5066" s="1" t="str">
        <f t="shared" si="362"/>
        <v>21:0003</v>
      </c>
      <c r="E5066" t="s">
        <v>18997</v>
      </c>
      <c r="F5066" t="s">
        <v>18998</v>
      </c>
      <c r="H5066">
        <v>49.147243400000001</v>
      </c>
      <c r="I5066">
        <v>-56.155965799999997</v>
      </c>
      <c r="J5066" s="1" t="str">
        <f t="shared" si="364"/>
        <v>Till</v>
      </c>
      <c r="K5066" s="1" t="str">
        <f t="shared" si="363"/>
        <v>&lt;2 micron</v>
      </c>
      <c r="L5066">
        <v>0.2</v>
      </c>
      <c r="M5066">
        <v>10.1</v>
      </c>
      <c r="N5066">
        <v>22</v>
      </c>
      <c r="O5066">
        <v>60</v>
      </c>
      <c r="P5066">
        <v>0.25</v>
      </c>
      <c r="Q5066">
        <v>1</v>
      </c>
      <c r="R5066">
        <v>0.21</v>
      </c>
      <c r="S5066">
        <v>0.25</v>
      </c>
      <c r="T5066">
        <v>25</v>
      </c>
      <c r="U5066">
        <v>98</v>
      </c>
      <c r="V5066">
        <v>54</v>
      </c>
      <c r="W5066">
        <v>3.6</v>
      </c>
      <c r="X5066">
        <v>10</v>
      </c>
      <c r="Y5066">
        <v>0.5</v>
      </c>
      <c r="Z5066">
        <v>0.1</v>
      </c>
      <c r="AA5066">
        <v>20</v>
      </c>
      <c r="AB5066">
        <v>0.64</v>
      </c>
      <c r="AC5066">
        <v>490</v>
      </c>
      <c r="AD5066">
        <v>0.5</v>
      </c>
      <c r="AE5066">
        <v>1.61</v>
      </c>
      <c r="AF5066">
        <v>35</v>
      </c>
      <c r="AH5066">
        <v>32</v>
      </c>
      <c r="AI5066">
        <v>2</v>
      </c>
      <c r="AJ5066">
        <v>18</v>
      </c>
      <c r="AK5066">
        <v>13</v>
      </c>
      <c r="AL5066">
        <v>0.1</v>
      </c>
      <c r="AM5066">
        <v>5</v>
      </c>
      <c r="AN5066">
        <v>5</v>
      </c>
      <c r="AO5066">
        <v>80</v>
      </c>
      <c r="AP5066">
        <v>5</v>
      </c>
      <c r="AQ5066">
        <v>38</v>
      </c>
    </row>
    <row r="5067" spans="1:43" hidden="1" x14ac:dyDescent="0.25">
      <c r="A5067" t="s">
        <v>18999</v>
      </c>
      <c r="B5067" t="s">
        <v>19000</v>
      </c>
      <c r="C5067" s="1" t="str">
        <f t="shared" si="361"/>
        <v>21:0120</v>
      </c>
      <c r="D5067" s="1" t="str">
        <f t="shared" si="362"/>
        <v>21:0003</v>
      </c>
      <c r="E5067" t="s">
        <v>19001</v>
      </c>
      <c r="F5067" t="s">
        <v>19002</v>
      </c>
      <c r="H5067">
        <v>49.120531800000002</v>
      </c>
      <c r="I5067">
        <v>-56.234059000000002</v>
      </c>
      <c r="J5067" s="1" t="str">
        <f t="shared" si="364"/>
        <v>Till</v>
      </c>
      <c r="K5067" s="1" t="str">
        <f t="shared" si="363"/>
        <v>&lt;2 micron</v>
      </c>
      <c r="L5067">
        <v>0.6</v>
      </c>
      <c r="M5067">
        <v>9.6300000000000008</v>
      </c>
      <c r="N5067">
        <v>4</v>
      </c>
      <c r="O5067">
        <v>70</v>
      </c>
      <c r="P5067">
        <v>0.25</v>
      </c>
      <c r="Q5067">
        <v>1</v>
      </c>
      <c r="R5067">
        <v>0.44</v>
      </c>
      <c r="S5067">
        <v>0.25</v>
      </c>
      <c r="T5067">
        <v>15</v>
      </c>
      <c r="U5067">
        <v>98</v>
      </c>
      <c r="V5067">
        <v>78</v>
      </c>
      <c r="W5067">
        <v>3.45</v>
      </c>
      <c r="X5067">
        <v>10</v>
      </c>
      <c r="Y5067">
        <v>0.5</v>
      </c>
      <c r="Z5067">
        <v>0.12</v>
      </c>
      <c r="AA5067">
        <v>20</v>
      </c>
      <c r="AB5067">
        <v>0.8</v>
      </c>
      <c r="AC5067">
        <v>505</v>
      </c>
      <c r="AD5067">
        <v>0.5</v>
      </c>
      <c r="AE5067">
        <v>0.61</v>
      </c>
      <c r="AF5067">
        <v>37</v>
      </c>
      <c r="AH5067">
        <v>28</v>
      </c>
      <c r="AI5067">
        <v>1</v>
      </c>
      <c r="AJ5067">
        <v>19</v>
      </c>
      <c r="AK5067">
        <v>22</v>
      </c>
      <c r="AL5067">
        <v>0.3</v>
      </c>
      <c r="AM5067">
        <v>5</v>
      </c>
      <c r="AN5067">
        <v>5</v>
      </c>
      <c r="AO5067">
        <v>83</v>
      </c>
      <c r="AP5067">
        <v>5</v>
      </c>
      <c r="AQ5067">
        <v>48</v>
      </c>
    </row>
    <row r="5068" spans="1:43" hidden="1" x14ac:dyDescent="0.25">
      <c r="A5068" t="s">
        <v>19003</v>
      </c>
      <c r="B5068" t="s">
        <v>19004</v>
      </c>
      <c r="C5068" s="1" t="str">
        <f t="shared" si="361"/>
        <v>21:0120</v>
      </c>
      <c r="D5068" s="1" t="str">
        <f t="shared" si="362"/>
        <v>21:0003</v>
      </c>
      <c r="E5068" t="s">
        <v>19005</v>
      </c>
      <c r="F5068" t="s">
        <v>19006</v>
      </c>
      <c r="H5068">
        <v>49.116510900000002</v>
      </c>
      <c r="I5068">
        <v>-56.231380100000003</v>
      </c>
      <c r="J5068" s="1" t="str">
        <f t="shared" si="364"/>
        <v>Till</v>
      </c>
      <c r="K5068" s="1" t="str">
        <f t="shared" si="363"/>
        <v>&lt;2 micron</v>
      </c>
      <c r="L5068">
        <v>0.2</v>
      </c>
      <c r="M5068">
        <v>10.9</v>
      </c>
      <c r="N5068">
        <v>1</v>
      </c>
      <c r="O5068">
        <v>30</v>
      </c>
      <c r="P5068">
        <v>0.5</v>
      </c>
      <c r="Q5068">
        <v>1</v>
      </c>
      <c r="R5068">
        <v>0.36</v>
      </c>
      <c r="S5068">
        <v>0.25</v>
      </c>
      <c r="T5068">
        <v>18</v>
      </c>
      <c r="U5068">
        <v>61</v>
      </c>
      <c r="V5068">
        <v>71</v>
      </c>
      <c r="W5068">
        <v>2.85</v>
      </c>
      <c r="X5068">
        <v>10</v>
      </c>
      <c r="Y5068">
        <v>0.5</v>
      </c>
      <c r="Z5068">
        <v>0.06</v>
      </c>
      <c r="AA5068">
        <v>20</v>
      </c>
      <c r="AB5068">
        <v>0.56999999999999995</v>
      </c>
      <c r="AC5068">
        <v>525</v>
      </c>
      <c r="AD5068">
        <v>2</v>
      </c>
      <c r="AE5068">
        <v>0.72</v>
      </c>
      <c r="AF5068">
        <v>19</v>
      </c>
      <c r="AH5068">
        <v>30</v>
      </c>
      <c r="AI5068">
        <v>2</v>
      </c>
      <c r="AJ5068">
        <v>19</v>
      </c>
      <c r="AK5068">
        <v>18</v>
      </c>
      <c r="AL5068">
        <v>0.24</v>
      </c>
      <c r="AM5068">
        <v>5</v>
      </c>
      <c r="AN5068">
        <v>5</v>
      </c>
      <c r="AO5068">
        <v>80</v>
      </c>
      <c r="AP5068">
        <v>5</v>
      </c>
      <c r="AQ5068">
        <v>44</v>
      </c>
    </row>
    <row r="5069" spans="1:43" hidden="1" x14ac:dyDescent="0.25">
      <c r="A5069" t="s">
        <v>19007</v>
      </c>
      <c r="B5069" t="s">
        <v>19008</v>
      </c>
      <c r="C5069" s="1" t="str">
        <f t="shared" si="361"/>
        <v>21:0120</v>
      </c>
      <c r="D5069" s="1" t="str">
        <f t="shared" si="362"/>
        <v>21:0003</v>
      </c>
      <c r="E5069" t="s">
        <v>19009</v>
      </c>
      <c r="F5069" t="s">
        <v>19010</v>
      </c>
      <c r="H5069">
        <v>49.110910599999997</v>
      </c>
      <c r="I5069">
        <v>-56.234686600000003</v>
      </c>
      <c r="J5069" s="1" t="str">
        <f t="shared" si="364"/>
        <v>Till</v>
      </c>
      <c r="K5069" s="1" t="str">
        <f t="shared" si="363"/>
        <v>&lt;2 micron</v>
      </c>
      <c r="L5069">
        <v>0.2</v>
      </c>
      <c r="M5069">
        <v>9.33</v>
      </c>
      <c r="N5069">
        <v>4</v>
      </c>
      <c r="O5069">
        <v>60</v>
      </c>
      <c r="P5069">
        <v>0.5</v>
      </c>
      <c r="Q5069">
        <v>1</v>
      </c>
      <c r="R5069">
        <v>0.33</v>
      </c>
      <c r="S5069">
        <v>0.25</v>
      </c>
      <c r="T5069">
        <v>16</v>
      </c>
      <c r="U5069">
        <v>57</v>
      </c>
      <c r="V5069">
        <v>68</v>
      </c>
      <c r="W5069">
        <v>3.86</v>
      </c>
      <c r="X5069">
        <v>30</v>
      </c>
      <c r="Y5069">
        <v>0.5</v>
      </c>
      <c r="Z5069">
        <v>0.05</v>
      </c>
      <c r="AA5069">
        <v>40</v>
      </c>
      <c r="AB5069">
        <v>0.59</v>
      </c>
      <c r="AC5069">
        <v>335</v>
      </c>
      <c r="AD5069">
        <v>1</v>
      </c>
      <c r="AE5069">
        <v>1.53</v>
      </c>
      <c r="AF5069">
        <v>18</v>
      </c>
      <c r="AH5069">
        <v>48</v>
      </c>
      <c r="AI5069">
        <v>1</v>
      </c>
      <c r="AJ5069">
        <v>28</v>
      </c>
      <c r="AK5069">
        <v>21</v>
      </c>
      <c r="AL5069">
        <v>7.0000000000000007E-2</v>
      </c>
      <c r="AM5069">
        <v>10</v>
      </c>
      <c r="AN5069">
        <v>5</v>
      </c>
      <c r="AO5069">
        <v>138</v>
      </c>
      <c r="AP5069">
        <v>5</v>
      </c>
      <c r="AQ5069">
        <v>48</v>
      </c>
    </row>
    <row r="5070" spans="1:43" hidden="1" x14ac:dyDescent="0.25">
      <c r="A5070" t="s">
        <v>19011</v>
      </c>
      <c r="B5070" t="s">
        <v>19012</v>
      </c>
      <c r="C5070" s="1" t="str">
        <f t="shared" si="361"/>
        <v>21:0120</v>
      </c>
      <c r="D5070" s="1" t="str">
        <f t="shared" si="362"/>
        <v>21:0003</v>
      </c>
      <c r="E5070" t="s">
        <v>19013</v>
      </c>
      <c r="F5070" t="s">
        <v>19014</v>
      </c>
      <c r="H5070">
        <v>49.144124900000001</v>
      </c>
      <c r="I5070">
        <v>-56.191532000000002</v>
      </c>
      <c r="J5070" s="1" t="str">
        <f t="shared" si="364"/>
        <v>Till</v>
      </c>
      <c r="K5070" s="1" t="str">
        <f t="shared" si="363"/>
        <v>&lt;2 micron</v>
      </c>
      <c r="L5070">
        <v>0.4</v>
      </c>
      <c r="M5070">
        <v>5.39</v>
      </c>
      <c r="N5070">
        <v>1</v>
      </c>
      <c r="O5070">
        <v>80</v>
      </c>
      <c r="P5070">
        <v>0.25</v>
      </c>
      <c r="Q5070">
        <v>1</v>
      </c>
      <c r="R5070">
        <v>0.93</v>
      </c>
      <c r="S5070">
        <v>0.25</v>
      </c>
      <c r="T5070">
        <v>19</v>
      </c>
      <c r="U5070">
        <v>91</v>
      </c>
      <c r="V5070">
        <v>182</v>
      </c>
      <c r="W5070">
        <v>3.76</v>
      </c>
      <c r="X5070">
        <v>10</v>
      </c>
      <c r="Y5070">
        <v>0.5</v>
      </c>
      <c r="Z5070">
        <v>0.23</v>
      </c>
      <c r="AA5070">
        <v>20</v>
      </c>
      <c r="AB5070">
        <v>1.82</v>
      </c>
      <c r="AC5070">
        <v>620</v>
      </c>
      <c r="AD5070">
        <v>0.5</v>
      </c>
      <c r="AE5070">
        <v>0.47</v>
      </c>
      <c r="AF5070">
        <v>50</v>
      </c>
      <c r="AH5070">
        <v>26</v>
      </c>
      <c r="AI5070">
        <v>1</v>
      </c>
      <c r="AJ5070">
        <v>15</v>
      </c>
      <c r="AK5070">
        <v>35</v>
      </c>
      <c r="AL5070">
        <v>0.19</v>
      </c>
      <c r="AM5070">
        <v>5</v>
      </c>
      <c r="AN5070">
        <v>5</v>
      </c>
      <c r="AO5070">
        <v>91</v>
      </c>
      <c r="AP5070">
        <v>10</v>
      </c>
      <c r="AQ5070">
        <v>132</v>
      </c>
    </row>
    <row r="5071" spans="1:43" hidden="1" x14ac:dyDescent="0.25">
      <c r="A5071" t="s">
        <v>19015</v>
      </c>
      <c r="B5071" t="s">
        <v>19016</v>
      </c>
      <c r="C5071" s="1" t="str">
        <f t="shared" si="361"/>
        <v>21:0120</v>
      </c>
      <c r="D5071" s="1" t="str">
        <f t="shared" si="362"/>
        <v>21:0003</v>
      </c>
      <c r="E5071" t="s">
        <v>19017</v>
      </c>
      <c r="F5071" t="s">
        <v>19018</v>
      </c>
      <c r="H5071">
        <v>49.158603999999997</v>
      </c>
      <c r="I5071">
        <v>-56.171957200000001</v>
      </c>
      <c r="J5071" s="1" t="str">
        <f t="shared" si="364"/>
        <v>Till</v>
      </c>
      <c r="K5071" s="1" t="str">
        <f t="shared" si="363"/>
        <v>&lt;2 micron</v>
      </c>
      <c r="L5071">
        <v>0.2</v>
      </c>
      <c r="M5071">
        <v>7.16</v>
      </c>
      <c r="N5071">
        <v>34</v>
      </c>
      <c r="O5071">
        <v>60</v>
      </c>
      <c r="P5071">
        <v>0.5</v>
      </c>
      <c r="Q5071">
        <v>1</v>
      </c>
      <c r="R5071">
        <v>0.62</v>
      </c>
      <c r="S5071">
        <v>0.25</v>
      </c>
      <c r="T5071">
        <v>24</v>
      </c>
      <c r="U5071">
        <v>51</v>
      </c>
      <c r="V5071">
        <v>108</v>
      </c>
      <c r="W5071">
        <v>3.14</v>
      </c>
      <c r="X5071">
        <v>10</v>
      </c>
      <c r="Y5071">
        <v>1</v>
      </c>
      <c r="Z5071">
        <v>0.11</v>
      </c>
      <c r="AA5071">
        <v>20</v>
      </c>
      <c r="AB5071">
        <v>0.72</v>
      </c>
      <c r="AC5071">
        <v>825</v>
      </c>
      <c r="AD5071">
        <v>0.5</v>
      </c>
      <c r="AE5071">
        <v>0.72</v>
      </c>
      <c r="AF5071">
        <v>27</v>
      </c>
      <c r="AH5071">
        <v>16</v>
      </c>
      <c r="AI5071">
        <v>8</v>
      </c>
      <c r="AJ5071">
        <v>14</v>
      </c>
      <c r="AK5071">
        <v>28</v>
      </c>
      <c r="AL5071">
        <v>0.21</v>
      </c>
      <c r="AM5071">
        <v>5</v>
      </c>
      <c r="AN5071">
        <v>5</v>
      </c>
      <c r="AO5071">
        <v>86</v>
      </c>
      <c r="AP5071">
        <v>5</v>
      </c>
      <c r="AQ5071">
        <v>48</v>
      </c>
    </row>
    <row r="5072" spans="1:43" hidden="1" x14ac:dyDescent="0.25">
      <c r="A5072" t="s">
        <v>19019</v>
      </c>
      <c r="B5072" t="s">
        <v>19020</v>
      </c>
      <c r="C5072" s="1" t="str">
        <f t="shared" si="361"/>
        <v>21:0120</v>
      </c>
      <c r="D5072" s="1" t="str">
        <f t="shared" si="362"/>
        <v>21:0003</v>
      </c>
      <c r="E5072" t="s">
        <v>19021</v>
      </c>
      <c r="F5072" t="s">
        <v>19022</v>
      </c>
      <c r="H5072">
        <v>49.1536209</v>
      </c>
      <c r="I5072">
        <v>-56.1670345</v>
      </c>
      <c r="J5072" s="1" t="str">
        <f t="shared" si="364"/>
        <v>Till</v>
      </c>
      <c r="K5072" s="1" t="str">
        <f t="shared" si="363"/>
        <v>&lt;2 micron</v>
      </c>
      <c r="L5072">
        <v>0.4</v>
      </c>
      <c r="M5072">
        <v>8.35</v>
      </c>
      <c r="N5072">
        <v>32</v>
      </c>
      <c r="O5072">
        <v>60</v>
      </c>
      <c r="P5072">
        <v>0.25</v>
      </c>
      <c r="Q5072">
        <v>1</v>
      </c>
      <c r="R5072">
        <v>0.28000000000000003</v>
      </c>
      <c r="S5072">
        <v>0.25</v>
      </c>
      <c r="T5072">
        <v>22</v>
      </c>
      <c r="U5072">
        <v>60</v>
      </c>
      <c r="V5072">
        <v>105</v>
      </c>
      <c r="W5072">
        <v>3.5</v>
      </c>
      <c r="X5072">
        <v>20</v>
      </c>
      <c r="Y5072">
        <v>1</v>
      </c>
      <c r="Z5072">
        <v>0.08</v>
      </c>
      <c r="AA5072">
        <v>20</v>
      </c>
      <c r="AB5072">
        <v>0.86</v>
      </c>
      <c r="AC5072">
        <v>370</v>
      </c>
      <c r="AD5072">
        <v>1</v>
      </c>
      <c r="AE5072">
        <v>2.27</v>
      </c>
      <c r="AF5072">
        <v>51</v>
      </c>
      <c r="AH5072">
        <v>28</v>
      </c>
      <c r="AI5072">
        <v>10</v>
      </c>
      <c r="AJ5072">
        <v>22</v>
      </c>
      <c r="AK5072">
        <v>18</v>
      </c>
      <c r="AL5072">
        <v>0.08</v>
      </c>
      <c r="AM5072">
        <v>5</v>
      </c>
      <c r="AN5072">
        <v>5</v>
      </c>
      <c r="AO5072">
        <v>90</v>
      </c>
      <c r="AP5072">
        <v>5</v>
      </c>
      <c r="AQ5072">
        <v>52</v>
      </c>
    </row>
    <row r="5073" spans="1:43" hidden="1" x14ac:dyDescent="0.25">
      <c r="A5073" t="s">
        <v>19023</v>
      </c>
      <c r="B5073" t="s">
        <v>19024</v>
      </c>
      <c r="C5073" s="1" t="str">
        <f t="shared" si="361"/>
        <v>21:0120</v>
      </c>
      <c r="D5073" s="1" t="str">
        <f t="shared" si="362"/>
        <v>21:0003</v>
      </c>
      <c r="E5073" t="s">
        <v>19025</v>
      </c>
      <c r="F5073" t="s">
        <v>19026</v>
      </c>
      <c r="H5073">
        <v>49.138450200000001</v>
      </c>
      <c r="I5073">
        <v>-56.184083800000003</v>
      </c>
      <c r="J5073" s="1" t="str">
        <f t="shared" si="364"/>
        <v>Till</v>
      </c>
      <c r="K5073" s="1" t="str">
        <f t="shared" si="363"/>
        <v>&lt;2 micron</v>
      </c>
      <c r="L5073">
        <v>0.4</v>
      </c>
      <c r="M5073">
        <v>10.1</v>
      </c>
      <c r="N5073">
        <v>56</v>
      </c>
      <c r="O5073">
        <v>30</v>
      </c>
      <c r="P5073">
        <v>1</v>
      </c>
      <c r="Q5073">
        <v>1</v>
      </c>
      <c r="R5073">
        <v>0.25</v>
      </c>
      <c r="S5073">
        <v>0.25</v>
      </c>
      <c r="T5073">
        <v>19</v>
      </c>
      <c r="U5073">
        <v>52</v>
      </c>
      <c r="V5073">
        <v>92</v>
      </c>
      <c r="W5073">
        <v>2.66</v>
      </c>
      <c r="X5073">
        <v>10</v>
      </c>
      <c r="Y5073">
        <v>4</v>
      </c>
      <c r="Z5073">
        <v>0.05</v>
      </c>
      <c r="AA5073">
        <v>20</v>
      </c>
      <c r="AB5073">
        <v>0.49</v>
      </c>
      <c r="AC5073">
        <v>580</v>
      </c>
      <c r="AD5073">
        <v>2</v>
      </c>
      <c r="AE5073">
        <v>2.62</v>
      </c>
      <c r="AF5073">
        <v>20</v>
      </c>
      <c r="AH5073">
        <v>30</v>
      </c>
      <c r="AI5073">
        <v>16</v>
      </c>
      <c r="AJ5073">
        <v>22</v>
      </c>
      <c r="AK5073">
        <v>14</v>
      </c>
      <c r="AL5073">
        <v>0.11</v>
      </c>
      <c r="AM5073">
        <v>5</v>
      </c>
      <c r="AN5073">
        <v>5</v>
      </c>
      <c r="AO5073">
        <v>80</v>
      </c>
      <c r="AP5073">
        <v>5</v>
      </c>
      <c r="AQ5073">
        <v>36</v>
      </c>
    </row>
    <row r="5074" spans="1:43" hidden="1" x14ac:dyDescent="0.25">
      <c r="A5074" t="s">
        <v>19027</v>
      </c>
      <c r="B5074" t="s">
        <v>19028</v>
      </c>
      <c r="C5074" s="1" t="str">
        <f t="shared" si="361"/>
        <v>21:0120</v>
      </c>
      <c r="D5074" s="1" t="str">
        <f t="shared" si="362"/>
        <v>21:0003</v>
      </c>
      <c r="E5074" t="s">
        <v>19029</v>
      </c>
      <c r="F5074" t="s">
        <v>19030</v>
      </c>
      <c r="H5074">
        <v>49.150273300000002</v>
      </c>
      <c r="I5074">
        <v>-56.189580599999999</v>
      </c>
      <c r="J5074" s="1" t="str">
        <f t="shared" si="364"/>
        <v>Till</v>
      </c>
      <c r="K5074" s="1" t="str">
        <f t="shared" si="363"/>
        <v>&lt;2 micron</v>
      </c>
      <c r="L5074">
        <v>0.2</v>
      </c>
      <c r="M5074">
        <v>7.92</v>
      </c>
      <c r="N5074">
        <v>48</v>
      </c>
      <c r="O5074">
        <v>120</v>
      </c>
      <c r="P5074">
        <v>0.5</v>
      </c>
      <c r="Q5074">
        <v>1</v>
      </c>
      <c r="R5074">
        <v>0.59</v>
      </c>
      <c r="S5074">
        <v>0.25</v>
      </c>
      <c r="T5074">
        <v>21</v>
      </c>
      <c r="U5074">
        <v>56</v>
      </c>
      <c r="V5074">
        <v>80</v>
      </c>
      <c r="W5074">
        <v>4.29</v>
      </c>
      <c r="X5074">
        <v>30</v>
      </c>
      <c r="Y5074">
        <v>3</v>
      </c>
      <c r="Z5074">
        <v>0.12</v>
      </c>
      <c r="AA5074">
        <v>30</v>
      </c>
      <c r="AB5074">
        <v>0.99</v>
      </c>
      <c r="AC5074">
        <v>615</v>
      </c>
      <c r="AD5074">
        <v>1</v>
      </c>
      <c r="AE5074">
        <v>0.67</v>
      </c>
      <c r="AF5074">
        <v>30</v>
      </c>
      <c r="AH5074">
        <v>30</v>
      </c>
      <c r="AI5074">
        <v>16</v>
      </c>
      <c r="AJ5074">
        <v>21</v>
      </c>
      <c r="AK5074">
        <v>35</v>
      </c>
      <c r="AL5074">
        <v>0.18</v>
      </c>
      <c r="AM5074">
        <v>5</v>
      </c>
      <c r="AN5074">
        <v>5</v>
      </c>
      <c r="AO5074">
        <v>116</v>
      </c>
      <c r="AP5074">
        <v>5</v>
      </c>
      <c r="AQ5074">
        <v>64</v>
      </c>
    </row>
    <row r="5075" spans="1:43" hidden="1" x14ac:dyDescent="0.25">
      <c r="A5075" t="s">
        <v>19031</v>
      </c>
      <c r="B5075" t="s">
        <v>19032</v>
      </c>
      <c r="C5075" s="1" t="str">
        <f t="shared" si="361"/>
        <v>21:0120</v>
      </c>
      <c r="D5075" s="1" t="str">
        <f t="shared" si="362"/>
        <v>21:0003</v>
      </c>
      <c r="E5075" t="s">
        <v>19033</v>
      </c>
      <c r="F5075" t="s">
        <v>19034</v>
      </c>
      <c r="H5075">
        <v>49.154470799999999</v>
      </c>
      <c r="I5075">
        <v>-56.198083799999999</v>
      </c>
      <c r="J5075" s="1" t="str">
        <f t="shared" si="364"/>
        <v>Till</v>
      </c>
      <c r="K5075" s="1" t="str">
        <f t="shared" si="363"/>
        <v>&lt;2 micron</v>
      </c>
      <c r="L5075">
        <v>0.1</v>
      </c>
      <c r="M5075">
        <v>5.25</v>
      </c>
      <c r="N5075">
        <v>12</v>
      </c>
      <c r="O5075">
        <v>70</v>
      </c>
      <c r="P5075">
        <v>0.25</v>
      </c>
      <c r="Q5075">
        <v>1</v>
      </c>
      <c r="R5075">
        <v>1.21</v>
      </c>
      <c r="S5075">
        <v>0.25</v>
      </c>
      <c r="T5075">
        <v>19</v>
      </c>
      <c r="U5075">
        <v>44</v>
      </c>
      <c r="V5075">
        <v>76</v>
      </c>
      <c r="W5075">
        <v>3.08</v>
      </c>
      <c r="X5075">
        <v>10</v>
      </c>
      <c r="Y5075">
        <v>0.5</v>
      </c>
      <c r="Z5075">
        <v>0.17</v>
      </c>
      <c r="AA5075">
        <v>10</v>
      </c>
      <c r="AB5075">
        <v>1.21</v>
      </c>
      <c r="AC5075">
        <v>550</v>
      </c>
      <c r="AD5075">
        <v>0.5</v>
      </c>
      <c r="AE5075">
        <v>0.73</v>
      </c>
      <c r="AF5075">
        <v>29</v>
      </c>
      <c r="AH5075">
        <v>14</v>
      </c>
      <c r="AI5075">
        <v>4</v>
      </c>
      <c r="AJ5075">
        <v>16</v>
      </c>
      <c r="AK5075">
        <v>64</v>
      </c>
      <c r="AL5075">
        <v>0.15</v>
      </c>
      <c r="AM5075">
        <v>5</v>
      </c>
      <c r="AN5075">
        <v>5</v>
      </c>
      <c r="AO5075">
        <v>78</v>
      </c>
      <c r="AP5075">
        <v>5</v>
      </c>
      <c r="AQ5075">
        <v>58</v>
      </c>
    </row>
    <row r="5076" spans="1:43" hidden="1" x14ac:dyDescent="0.25">
      <c r="A5076" t="s">
        <v>19035</v>
      </c>
      <c r="B5076" t="s">
        <v>19036</v>
      </c>
      <c r="C5076" s="1" t="str">
        <f t="shared" si="361"/>
        <v>21:0120</v>
      </c>
      <c r="D5076" s="1" t="str">
        <f t="shared" si="362"/>
        <v>21:0003</v>
      </c>
      <c r="E5076" t="s">
        <v>19037</v>
      </c>
      <c r="F5076" t="s">
        <v>19038</v>
      </c>
      <c r="H5076">
        <v>49.161600200000002</v>
      </c>
      <c r="I5076">
        <v>-56.188504199999997</v>
      </c>
      <c r="J5076" s="1" t="str">
        <f t="shared" si="364"/>
        <v>Till</v>
      </c>
      <c r="K5076" s="1" t="str">
        <f t="shared" si="363"/>
        <v>&lt;2 micron</v>
      </c>
      <c r="L5076">
        <v>0.2</v>
      </c>
      <c r="M5076">
        <v>8.83</v>
      </c>
      <c r="N5076">
        <v>36</v>
      </c>
      <c r="O5076">
        <v>60</v>
      </c>
      <c r="P5076">
        <v>1.5</v>
      </c>
      <c r="Q5076">
        <v>1</v>
      </c>
      <c r="R5076">
        <v>0.59</v>
      </c>
      <c r="S5076">
        <v>0.25</v>
      </c>
      <c r="T5076">
        <v>32</v>
      </c>
      <c r="U5076">
        <v>42</v>
      </c>
      <c r="V5076">
        <v>93</v>
      </c>
      <c r="W5076">
        <v>3.17</v>
      </c>
      <c r="X5076">
        <v>10</v>
      </c>
      <c r="Y5076">
        <v>2</v>
      </c>
      <c r="Z5076">
        <v>0.1</v>
      </c>
      <c r="AA5076">
        <v>30</v>
      </c>
      <c r="AB5076">
        <v>0.79</v>
      </c>
      <c r="AC5076">
        <v>930</v>
      </c>
      <c r="AD5076">
        <v>1</v>
      </c>
      <c r="AE5076">
        <v>1.32</v>
      </c>
      <c r="AF5076">
        <v>28</v>
      </c>
      <c r="AH5076">
        <v>22</v>
      </c>
      <c r="AI5076">
        <v>8</v>
      </c>
      <c r="AJ5076">
        <v>20</v>
      </c>
      <c r="AK5076">
        <v>33</v>
      </c>
      <c r="AL5076">
        <v>0.09</v>
      </c>
      <c r="AM5076">
        <v>5</v>
      </c>
      <c r="AN5076">
        <v>5</v>
      </c>
      <c r="AO5076">
        <v>77</v>
      </c>
      <c r="AP5076">
        <v>5</v>
      </c>
      <c r="AQ5076">
        <v>82</v>
      </c>
    </row>
    <row r="5077" spans="1:43" hidden="1" x14ac:dyDescent="0.25">
      <c r="A5077" t="s">
        <v>19039</v>
      </c>
      <c r="B5077" t="s">
        <v>19040</v>
      </c>
      <c r="C5077" s="1" t="str">
        <f t="shared" si="361"/>
        <v>21:0120</v>
      </c>
      <c r="D5077" s="1" t="str">
        <f t="shared" si="362"/>
        <v>21:0003</v>
      </c>
      <c r="E5077" t="s">
        <v>19041</v>
      </c>
      <c r="F5077" t="s">
        <v>19042</v>
      </c>
      <c r="H5077">
        <v>49.167377799999997</v>
      </c>
      <c r="I5077">
        <v>-56.178669900000003</v>
      </c>
      <c r="J5077" s="1" t="str">
        <f t="shared" si="364"/>
        <v>Till</v>
      </c>
      <c r="K5077" s="1" t="str">
        <f t="shared" si="363"/>
        <v>&lt;2 micron</v>
      </c>
      <c r="L5077">
        <v>0.1</v>
      </c>
      <c r="M5077">
        <v>5.83</v>
      </c>
      <c r="N5077">
        <v>12</v>
      </c>
      <c r="O5077">
        <v>60</v>
      </c>
      <c r="P5077">
        <v>0.25</v>
      </c>
      <c r="Q5077">
        <v>1</v>
      </c>
      <c r="R5077">
        <v>1.1299999999999999</v>
      </c>
      <c r="S5077">
        <v>0.25</v>
      </c>
      <c r="T5077">
        <v>19</v>
      </c>
      <c r="U5077">
        <v>54</v>
      </c>
      <c r="V5077">
        <v>125</v>
      </c>
      <c r="W5077">
        <v>3.32</v>
      </c>
      <c r="X5077">
        <v>5</v>
      </c>
      <c r="Y5077">
        <v>0.5</v>
      </c>
      <c r="Z5077">
        <v>0.16</v>
      </c>
      <c r="AA5077">
        <v>10</v>
      </c>
      <c r="AB5077">
        <v>1.3</v>
      </c>
      <c r="AC5077">
        <v>620</v>
      </c>
      <c r="AD5077">
        <v>0.5</v>
      </c>
      <c r="AE5077">
        <v>0.37</v>
      </c>
      <c r="AF5077">
        <v>39</v>
      </c>
      <c r="AH5077">
        <v>18</v>
      </c>
      <c r="AI5077">
        <v>1</v>
      </c>
      <c r="AJ5077">
        <v>15</v>
      </c>
      <c r="AK5077">
        <v>54</v>
      </c>
      <c r="AL5077">
        <v>0.28999999999999998</v>
      </c>
      <c r="AM5077">
        <v>5</v>
      </c>
      <c r="AN5077">
        <v>5</v>
      </c>
      <c r="AO5077">
        <v>85</v>
      </c>
      <c r="AP5077">
        <v>5</v>
      </c>
      <c r="AQ5077">
        <v>72</v>
      </c>
    </row>
    <row r="5078" spans="1:43" hidden="1" x14ac:dyDescent="0.25">
      <c r="A5078" t="s">
        <v>19043</v>
      </c>
      <c r="B5078" t="s">
        <v>19044</v>
      </c>
      <c r="C5078" s="1" t="str">
        <f t="shared" si="361"/>
        <v>21:0120</v>
      </c>
      <c r="D5078" s="1" t="str">
        <f t="shared" si="362"/>
        <v>21:0003</v>
      </c>
      <c r="E5078" t="s">
        <v>19045</v>
      </c>
      <c r="F5078" t="s">
        <v>19046</v>
      </c>
      <c r="H5078">
        <v>49.144864599999998</v>
      </c>
      <c r="I5078">
        <v>-56.200844099999998</v>
      </c>
      <c r="J5078" s="1" t="str">
        <f t="shared" si="364"/>
        <v>Till</v>
      </c>
      <c r="K5078" s="1" t="str">
        <f t="shared" si="363"/>
        <v>&lt;2 micron</v>
      </c>
      <c r="L5078">
        <v>0.1</v>
      </c>
      <c r="M5078">
        <v>6.88</v>
      </c>
      <c r="N5078">
        <v>18</v>
      </c>
      <c r="O5078">
        <v>70</v>
      </c>
      <c r="P5078">
        <v>0.25</v>
      </c>
      <c r="Q5078">
        <v>1</v>
      </c>
      <c r="R5078">
        <v>0.84</v>
      </c>
      <c r="S5078">
        <v>0.25</v>
      </c>
      <c r="T5078">
        <v>20</v>
      </c>
      <c r="U5078">
        <v>55</v>
      </c>
      <c r="V5078">
        <v>81</v>
      </c>
      <c r="W5078">
        <v>3.41</v>
      </c>
      <c r="X5078">
        <v>10</v>
      </c>
      <c r="Y5078">
        <v>0.5</v>
      </c>
      <c r="Z5078">
        <v>0.11</v>
      </c>
      <c r="AA5078">
        <v>20</v>
      </c>
      <c r="AB5078">
        <v>1.01</v>
      </c>
      <c r="AC5078">
        <v>560</v>
      </c>
      <c r="AD5078">
        <v>0.5</v>
      </c>
      <c r="AE5078">
        <v>0.69</v>
      </c>
      <c r="AF5078">
        <v>34</v>
      </c>
      <c r="AH5078">
        <v>14</v>
      </c>
      <c r="AI5078">
        <v>1</v>
      </c>
      <c r="AJ5078">
        <v>18</v>
      </c>
      <c r="AK5078">
        <v>51</v>
      </c>
      <c r="AL5078">
        <v>0.1</v>
      </c>
      <c r="AM5078">
        <v>5</v>
      </c>
      <c r="AN5078">
        <v>5</v>
      </c>
      <c r="AO5078">
        <v>96</v>
      </c>
      <c r="AP5078">
        <v>5</v>
      </c>
      <c r="AQ5078">
        <v>56</v>
      </c>
    </row>
    <row r="5079" spans="1:43" hidden="1" x14ac:dyDescent="0.25">
      <c r="A5079" t="s">
        <v>19047</v>
      </c>
      <c r="B5079" t="s">
        <v>19048</v>
      </c>
      <c r="C5079" s="1" t="str">
        <f t="shared" ref="C5079:C5142" si="365">HYPERLINK("http://geochem.nrcan.gc.ca/cdogs/content/bdl/bdl210120_e.htm", "21:0120")</f>
        <v>21:0120</v>
      </c>
      <c r="D5079" s="1" t="str">
        <f t="shared" ref="D5079:D5142" si="366">HYPERLINK("http://geochem.nrcan.gc.ca/cdogs/content/svy/svy210003_e.htm", "21:0003")</f>
        <v>21:0003</v>
      </c>
      <c r="E5079" t="s">
        <v>19049</v>
      </c>
      <c r="F5079" t="s">
        <v>19050</v>
      </c>
      <c r="H5079">
        <v>49.140960800000002</v>
      </c>
      <c r="I5079">
        <v>-56.208722000000002</v>
      </c>
      <c r="J5079" s="1" t="str">
        <f t="shared" si="364"/>
        <v>Till</v>
      </c>
      <c r="K5079" s="1" t="str">
        <f t="shared" ref="K5079:K5142" si="367">HYPERLINK("http://geochem.nrcan.gc.ca/cdogs/content/kwd/kwd080003_e.htm", "&lt;2 micron")</f>
        <v>&lt;2 micron</v>
      </c>
      <c r="L5079">
        <v>0.2</v>
      </c>
      <c r="M5079">
        <v>12.8</v>
      </c>
      <c r="N5079">
        <v>20</v>
      </c>
      <c r="O5079">
        <v>10</v>
      </c>
      <c r="P5079">
        <v>1</v>
      </c>
      <c r="Q5079">
        <v>1</v>
      </c>
      <c r="R5079">
        <v>0.14000000000000001</v>
      </c>
      <c r="S5079">
        <v>0.25</v>
      </c>
      <c r="T5079">
        <v>9</v>
      </c>
      <c r="U5079">
        <v>64</v>
      </c>
      <c r="V5079">
        <v>40</v>
      </c>
      <c r="W5079">
        <v>2.72</v>
      </c>
      <c r="X5079">
        <v>10</v>
      </c>
      <c r="Y5079">
        <v>0.5</v>
      </c>
      <c r="Z5079">
        <v>0.03</v>
      </c>
      <c r="AA5079">
        <v>20</v>
      </c>
      <c r="AB5079">
        <v>0.27</v>
      </c>
      <c r="AC5079">
        <v>150</v>
      </c>
      <c r="AD5079">
        <v>1</v>
      </c>
      <c r="AE5079">
        <v>1.33</v>
      </c>
      <c r="AF5079">
        <v>12</v>
      </c>
      <c r="AH5079">
        <v>10</v>
      </c>
      <c r="AI5079">
        <v>1</v>
      </c>
      <c r="AJ5079">
        <v>20</v>
      </c>
      <c r="AK5079">
        <v>8</v>
      </c>
      <c r="AL5079">
        <v>0.21</v>
      </c>
      <c r="AM5079">
        <v>5</v>
      </c>
      <c r="AN5079">
        <v>5</v>
      </c>
      <c r="AO5079">
        <v>75</v>
      </c>
      <c r="AP5079">
        <v>5</v>
      </c>
      <c r="AQ5079">
        <v>18</v>
      </c>
    </row>
    <row r="5080" spans="1:43" hidden="1" x14ac:dyDescent="0.25">
      <c r="A5080" t="s">
        <v>19051</v>
      </c>
      <c r="B5080" t="s">
        <v>19052</v>
      </c>
      <c r="C5080" s="1" t="str">
        <f t="shared" si="365"/>
        <v>21:0120</v>
      </c>
      <c r="D5080" s="1" t="str">
        <f t="shared" si="366"/>
        <v>21:0003</v>
      </c>
      <c r="E5080" t="s">
        <v>19053</v>
      </c>
      <c r="F5080" t="s">
        <v>19054</v>
      </c>
      <c r="H5080">
        <v>49.129239400000003</v>
      </c>
      <c r="I5080">
        <v>-56.1854686</v>
      </c>
      <c r="J5080" s="1" t="str">
        <f t="shared" si="364"/>
        <v>Till</v>
      </c>
      <c r="K5080" s="1" t="str">
        <f t="shared" si="367"/>
        <v>&lt;2 micron</v>
      </c>
      <c r="L5080">
        <v>0.1</v>
      </c>
      <c r="M5080">
        <v>5.82</v>
      </c>
      <c r="N5080">
        <v>6</v>
      </c>
      <c r="O5080">
        <v>90</v>
      </c>
      <c r="P5080">
        <v>0.25</v>
      </c>
      <c r="Q5080">
        <v>1</v>
      </c>
      <c r="R5080">
        <v>0.88</v>
      </c>
      <c r="S5080">
        <v>0.25</v>
      </c>
      <c r="T5080">
        <v>20</v>
      </c>
      <c r="U5080">
        <v>35</v>
      </c>
      <c r="V5080">
        <v>63</v>
      </c>
      <c r="W5080">
        <v>3.42</v>
      </c>
      <c r="X5080">
        <v>10</v>
      </c>
      <c r="Y5080">
        <v>0.5</v>
      </c>
      <c r="Z5080">
        <v>0.22</v>
      </c>
      <c r="AA5080">
        <v>10</v>
      </c>
      <c r="AB5080">
        <v>1.1299999999999999</v>
      </c>
      <c r="AC5080">
        <v>625</v>
      </c>
      <c r="AD5080">
        <v>0.5</v>
      </c>
      <c r="AE5080">
        <v>0.53</v>
      </c>
      <c r="AF5080">
        <v>28</v>
      </c>
      <c r="AH5080">
        <v>12</v>
      </c>
      <c r="AI5080">
        <v>2</v>
      </c>
      <c r="AJ5080">
        <v>16</v>
      </c>
      <c r="AK5080">
        <v>49</v>
      </c>
      <c r="AL5080">
        <v>0.28000000000000003</v>
      </c>
      <c r="AM5080">
        <v>5</v>
      </c>
      <c r="AN5080">
        <v>5</v>
      </c>
      <c r="AO5080">
        <v>78</v>
      </c>
      <c r="AP5080">
        <v>5</v>
      </c>
      <c r="AQ5080">
        <v>72</v>
      </c>
    </row>
    <row r="5081" spans="1:43" hidden="1" x14ac:dyDescent="0.25">
      <c r="A5081" t="s">
        <v>19055</v>
      </c>
      <c r="B5081" t="s">
        <v>19056</v>
      </c>
      <c r="C5081" s="1" t="str">
        <f t="shared" si="365"/>
        <v>21:0120</v>
      </c>
      <c r="D5081" s="1" t="str">
        <f t="shared" si="366"/>
        <v>21:0003</v>
      </c>
      <c r="E5081" t="s">
        <v>19057</v>
      </c>
      <c r="F5081" t="s">
        <v>19058</v>
      </c>
      <c r="H5081">
        <v>49.124346299999999</v>
      </c>
      <c r="I5081">
        <v>-56.193224299999997</v>
      </c>
      <c r="J5081" s="1" t="str">
        <f t="shared" si="364"/>
        <v>Till</v>
      </c>
      <c r="K5081" s="1" t="str">
        <f t="shared" si="367"/>
        <v>&lt;2 micron</v>
      </c>
      <c r="L5081">
        <v>0.1</v>
      </c>
      <c r="M5081">
        <v>5.22</v>
      </c>
      <c r="N5081">
        <v>6</v>
      </c>
      <c r="O5081">
        <v>70</v>
      </c>
      <c r="P5081">
        <v>0.25</v>
      </c>
      <c r="Q5081">
        <v>1</v>
      </c>
      <c r="R5081">
        <v>0.73</v>
      </c>
      <c r="S5081">
        <v>0.25</v>
      </c>
      <c r="T5081">
        <v>18</v>
      </c>
      <c r="U5081">
        <v>30</v>
      </c>
      <c r="V5081">
        <v>56</v>
      </c>
      <c r="W5081">
        <v>3</v>
      </c>
      <c r="X5081">
        <v>5</v>
      </c>
      <c r="Y5081">
        <v>0.5</v>
      </c>
      <c r="Z5081">
        <v>0.17</v>
      </c>
      <c r="AA5081">
        <v>10</v>
      </c>
      <c r="AB5081">
        <v>0.97</v>
      </c>
      <c r="AC5081">
        <v>555</v>
      </c>
      <c r="AD5081">
        <v>0.5</v>
      </c>
      <c r="AE5081">
        <v>0.72</v>
      </c>
      <c r="AF5081">
        <v>23</v>
      </c>
      <c r="AH5081">
        <v>12</v>
      </c>
      <c r="AI5081">
        <v>1</v>
      </c>
      <c r="AJ5081">
        <v>15</v>
      </c>
      <c r="AK5081">
        <v>46</v>
      </c>
      <c r="AL5081">
        <v>0.16</v>
      </c>
      <c r="AM5081">
        <v>5</v>
      </c>
      <c r="AN5081">
        <v>5</v>
      </c>
      <c r="AO5081">
        <v>70</v>
      </c>
      <c r="AP5081">
        <v>5</v>
      </c>
      <c r="AQ5081">
        <v>64</v>
      </c>
    </row>
    <row r="5082" spans="1:43" hidden="1" x14ac:dyDescent="0.25">
      <c r="A5082" t="s">
        <v>19059</v>
      </c>
      <c r="B5082" t="s">
        <v>19060</v>
      </c>
      <c r="C5082" s="1" t="str">
        <f t="shared" si="365"/>
        <v>21:0120</v>
      </c>
      <c r="D5082" s="1" t="str">
        <f t="shared" si="366"/>
        <v>21:0003</v>
      </c>
      <c r="E5082" t="s">
        <v>19061</v>
      </c>
      <c r="F5082" t="s">
        <v>19062</v>
      </c>
      <c r="H5082">
        <v>49.122812799999998</v>
      </c>
      <c r="I5082">
        <v>-56.199074099999997</v>
      </c>
      <c r="J5082" s="1" t="str">
        <f t="shared" si="364"/>
        <v>Till</v>
      </c>
      <c r="K5082" s="1" t="str">
        <f t="shared" si="367"/>
        <v>&lt;2 micron</v>
      </c>
      <c r="L5082">
        <v>0.2</v>
      </c>
      <c r="M5082">
        <v>7.95</v>
      </c>
      <c r="N5082">
        <v>30</v>
      </c>
      <c r="O5082">
        <v>80</v>
      </c>
      <c r="P5082">
        <v>0.25</v>
      </c>
      <c r="Q5082">
        <v>1</v>
      </c>
      <c r="R5082">
        <v>0.6</v>
      </c>
      <c r="S5082">
        <v>0.25</v>
      </c>
      <c r="T5082">
        <v>20</v>
      </c>
      <c r="U5082">
        <v>52</v>
      </c>
      <c r="V5082">
        <v>73</v>
      </c>
      <c r="W5082">
        <v>4.3600000000000003</v>
      </c>
      <c r="X5082">
        <v>30</v>
      </c>
      <c r="Y5082">
        <v>0.5</v>
      </c>
      <c r="Z5082">
        <v>0.13</v>
      </c>
      <c r="AA5082">
        <v>20</v>
      </c>
      <c r="AB5082">
        <v>0.96</v>
      </c>
      <c r="AC5082">
        <v>505</v>
      </c>
      <c r="AD5082">
        <v>0.5</v>
      </c>
      <c r="AE5082">
        <v>0.87</v>
      </c>
      <c r="AF5082">
        <v>32</v>
      </c>
      <c r="AH5082">
        <v>30</v>
      </c>
      <c r="AI5082">
        <v>4</v>
      </c>
      <c r="AJ5082">
        <v>25</v>
      </c>
      <c r="AK5082">
        <v>41</v>
      </c>
      <c r="AL5082">
        <v>0.1</v>
      </c>
      <c r="AM5082">
        <v>5</v>
      </c>
      <c r="AN5082">
        <v>10</v>
      </c>
      <c r="AO5082">
        <v>129</v>
      </c>
      <c r="AP5082">
        <v>5</v>
      </c>
      <c r="AQ5082">
        <v>62</v>
      </c>
    </row>
    <row r="5083" spans="1:43" hidden="1" x14ac:dyDescent="0.25">
      <c r="A5083" t="s">
        <v>19063</v>
      </c>
      <c r="B5083" t="s">
        <v>19064</v>
      </c>
      <c r="C5083" s="1" t="str">
        <f t="shared" si="365"/>
        <v>21:0120</v>
      </c>
      <c r="D5083" s="1" t="str">
        <f t="shared" si="366"/>
        <v>21:0003</v>
      </c>
      <c r="E5083" t="s">
        <v>19065</v>
      </c>
      <c r="F5083" t="s">
        <v>19066</v>
      </c>
      <c r="H5083">
        <v>49.119683700000003</v>
      </c>
      <c r="I5083">
        <v>-56.201865499999997</v>
      </c>
      <c r="J5083" s="1" t="str">
        <f t="shared" si="364"/>
        <v>Till</v>
      </c>
      <c r="K5083" s="1" t="str">
        <f t="shared" si="367"/>
        <v>&lt;2 micron</v>
      </c>
      <c r="L5083">
        <v>0.1</v>
      </c>
      <c r="M5083">
        <v>4.96</v>
      </c>
      <c r="N5083">
        <v>18</v>
      </c>
      <c r="O5083">
        <v>80</v>
      </c>
      <c r="P5083">
        <v>0.25</v>
      </c>
      <c r="Q5083">
        <v>1</v>
      </c>
      <c r="R5083">
        <v>0.82</v>
      </c>
      <c r="S5083">
        <v>0.25</v>
      </c>
      <c r="T5083">
        <v>18</v>
      </c>
      <c r="U5083">
        <v>38</v>
      </c>
      <c r="V5083">
        <v>57</v>
      </c>
      <c r="W5083">
        <v>3.69</v>
      </c>
      <c r="X5083">
        <v>10</v>
      </c>
      <c r="Y5083">
        <v>0.5</v>
      </c>
      <c r="Z5083">
        <v>0.2</v>
      </c>
      <c r="AA5083">
        <v>20</v>
      </c>
      <c r="AB5083">
        <v>1.36</v>
      </c>
      <c r="AC5083">
        <v>695</v>
      </c>
      <c r="AD5083">
        <v>0.5</v>
      </c>
      <c r="AE5083">
        <v>0.48</v>
      </c>
      <c r="AF5083">
        <v>26</v>
      </c>
      <c r="AH5083">
        <v>14</v>
      </c>
      <c r="AI5083">
        <v>1</v>
      </c>
      <c r="AJ5083">
        <v>15</v>
      </c>
      <c r="AK5083">
        <v>41</v>
      </c>
      <c r="AL5083">
        <v>0.13</v>
      </c>
      <c r="AM5083">
        <v>5</v>
      </c>
      <c r="AN5083">
        <v>5</v>
      </c>
      <c r="AO5083">
        <v>83</v>
      </c>
      <c r="AP5083">
        <v>5</v>
      </c>
      <c r="AQ5083">
        <v>86</v>
      </c>
    </row>
    <row r="5084" spans="1:43" hidden="1" x14ac:dyDescent="0.25">
      <c r="A5084" t="s">
        <v>19067</v>
      </c>
      <c r="B5084" t="s">
        <v>19068</v>
      </c>
      <c r="C5084" s="1" t="str">
        <f t="shared" si="365"/>
        <v>21:0120</v>
      </c>
      <c r="D5084" s="1" t="str">
        <f t="shared" si="366"/>
        <v>21:0003</v>
      </c>
      <c r="E5084" t="s">
        <v>19069</v>
      </c>
      <c r="F5084" t="s">
        <v>19070</v>
      </c>
      <c r="H5084">
        <v>49.119520399999999</v>
      </c>
      <c r="I5084">
        <v>-56.204266500000003</v>
      </c>
      <c r="J5084" s="1" t="str">
        <f t="shared" si="364"/>
        <v>Till</v>
      </c>
      <c r="K5084" s="1" t="str">
        <f t="shared" si="367"/>
        <v>&lt;2 micron</v>
      </c>
      <c r="L5084">
        <v>0.1</v>
      </c>
      <c r="M5084">
        <v>5.39</v>
      </c>
      <c r="N5084">
        <v>16</v>
      </c>
      <c r="O5084">
        <v>140</v>
      </c>
      <c r="P5084">
        <v>0.25</v>
      </c>
      <c r="Q5084">
        <v>1</v>
      </c>
      <c r="R5084">
        <v>0.74</v>
      </c>
      <c r="S5084">
        <v>0.25</v>
      </c>
      <c r="T5084">
        <v>17</v>
      </c>
      <c r="U5084">
        <v>31</v>
      </c>
      <c r="V5084">
        <v>123</v>
      </c>
      <c r="W5084">
        <v>3.99</v>
      </c>
      <c r="X5084">
        <v>10</v>
      </c>
      <c r="Y5084">
        <v>0.5</v>
      </c>
      <c r="Z5084">
        <v>0.32</v>
      </c>
      <c r="AA5084">
        <v>20</v>
      </c>
      <c r="AB5084">
        <v>1.48</v>
      </c>
      <c r="AC5084">
        <v>705</v>
      </c>
      <c r="AD5084">
        <v>0.5</v>
      </c>
      <c r="AE5084">
        <v>0.6</v>
      </c>
      <c r="AF5084">
        <v>28</v>
      </c>
      <c r="AH5084">
        <v>22</v>
      </c>
      <c r="AI5084">
        <v>1</v>
      </c>
      <c r="AJ5084">
        <v>16</v>
      </c>
      <c r="AK5084">
        <v>37</v>
      </c>
      <c r="AL5084">
        <v>0.23</v>
      </c>
      <c r="AM5084">
        <v>5</v>
      </c>
      <c r="AN5084">
        <v>5</v>
      </c>
      <c r="AO5084">
        <v>76</v>
      </c>
      <c r="AP5084">
        <v>5</v>
      </c>
      <c r="AQ5084">
        <v>130</v>
      </c>
    </row>
    <row r="5085" spans="1:43" hidden="1" x14ac:dyDescent="0.25">
      <c r="A5085" t="s">
        <v>19071</v>
      </c>
      <c r="B5085" t="s">
        <v>19072</v>
      </c>
      <c r="C5085" s="1" t="str">
        <f t="shared" si="365"/>
        <v>21:0120</v>
      </c>
      <c r="D5085" s="1" t="str">
        <f t="shared" si="366"/>
        <v>21:0003</v>
      </c>
      <c r="E5085" t="s">
        <v>19073</v>
      </c>
      <c r="F5085" t="s">
        <v>19074</v>
      </c>
      <c r="H5085">
        <v>49.127496299999997</v>
      </c>
      <c r="I5085">
        <v>-56.193447300000003</v>
      </c>
      <c r="J5085" s="1" t="str">
        <f t="shared" si="364"/>
        <v>Till</v>
      </c>
      <c r="K5085" s="1" t="str">
        <f t="shared" si="367"/>
        <v>&lt;2 micron</v>
      </c>
      <c r="L5085">
        <v>0.1</v>
      </c>
      <c r="M5085">
        <v>7.34</v>
      </c>
      <c r="N5085">
        <v>30</v>
      </c>
      <c r="O5085">
        <v>60</v>
      </c>
      <c r="P5085">
        <v>0.25</v>
      </c>
      <c r="Q5085">
        <v>1</v>
      </c>
      <c r="R5085">
        <v>0.55000000000000004</v>
      </c>
      <c r="S5085">
        <v>0.25</v>
      </c>
      <c r="T5085">
        <v>14</v>
      </c>
      <c r="U5085">
        <v>44</v>
      </c>
      <c r="V5085">
        <v>52</v>
      </c>
      <c r="W5085">
        <v>3.45</v>
      </c>
      <c r="X5085">
        <v>10</v>
      </c>
      <c r="Y5085">
        <v>0.5</v>
      </c>
      <c r="Z5085">
        <v>0.09</v>
      </c>
      <c r="AA5085">
        <v>20</v>
      </c>
      <c r="AB5085">
        <v>0.72</v>
      </c>
      <c r="AC5085">
        <v>510</v>
      </c>
      <c r="AD5085">
        <v>1</v>
      </c>
      <c r="AE5085">
        <v>1.08</v>
      </c>
      <c r="AF5085">
        <v>26</v>
      </c>
      <c r="AH5085">
        <v>16</v>
      </c>
      <c r="AI5085">
        <v>4</v>
      </c>
      <c r="AJ5085">
        <v>12</v>
      </c>
      <c r="AK5085">
        <v>32</v>
      </c>
      <c r="AL5085">
        <v>0.18</v>
      </c>
      <c r="AM5085">
        <v>5</v>
      </c>
      <c r="AN5085">
        <v>5</v>
      </c>
      <c r="AO5085">
        <v>87</v>
      </c>
      <c r="AP5085">
        <v>5</v>
      </c>
      <c r="AQ5085">
        <v>56</v>
      </c>
    </row>
    <row r="5086" spans="1:43" hidden="1" x14ac:dyDescent="0.25">
      <c r="A5086" t="s">
        <v>19075</v>
      </c>
      <c r="B5086" t="s">
        <v>19076</v>
      </c>
      <c r="C5086" s="1" t="str">
        <f t="shared" si="365"/>
        <v>21:0120</v>
      </c>
      <c r="D5086" s="1" t="str">
        <f t="shared" si="366"/>
        <v>21:0003</v>
      </c>
      <c r="E5086" t="s">
        <v>19077</v>
      </c>
      <c r="F5086" t="s">
        <v>19078</v>
      </c>
      <c r="H5086">
        <v>49.1328155</v>
      </c>
      <c r="I5086">
        <v>-56.214677799999997</v>
      </c>
      <c r="J5086" s="1" t="str">
        <f t="shared" si="364"/>
        <v>Till</v>
      </c>
      <c r="K5086" s="1" t="str">
        <f t="shared" si="367"/>
        <v>&lt;2 micron</v>
      </c>
      <c r="L5086">
        <v>0.4</v>
      </c>
      <c r="M5086">
        <v>9</v>
      </c>
      <c r="N5086">
        <v>28</v>
      </c>
      <c r="O5086">
        <v>40</v>
      </c>
      <c r="P5086">
        <v>0.25</v>
      </c>
      <c r="Q5086">
        <v>1</v>
      </c>
      <c r="R5086">
        <v>0.24</v>
      </c>
      <c r="S5086">
        <v>0.25</v>
      </c>
      <c r="T5086">
        <v>12</v>
      </c>
      <c r="U5086">
        <v>58</v>
      </c>
      <c r="V5086">
        <v>56</v>
      </c>
      <c r="W5086">
        <v>2.98</v>
      </c>
      <c r="X5086">
        <v>5</v>
      </c>
      <c r="Y5086">
        <v>0.5</v>
      </c>
      <c r="Z5086">
        <v>0.04</v>
      </c>
      <c r="AA5086">
        <v>5</v>
      </c>
      <c r="AB5086">
        <v>0.22</v>
      </c>
      <c r="AC5086">
        <v>180</v>
      </c>
      <c r="AD5086">
        <v>0.5</v>
      </c>
      <c r="AE5086">
        <v>5</v>
      </c>
      <c r="AF5086">
        <v>18</v>
      </c>
      <c r="AH5086">
        <v>20</v>
      </c>
      <c r="AI5086">
        <v>1</v>
      </c>
      <c r="AJ5086">
        <v>14</v>
      </c>
      <c r="AK5086">
        <v>14</v>
      </c>
      <c r="AL5086">
        <v>0.04</v>
      </c>
      <c r="AM5086">
        <v>5</v>
      </c>
      <c r="AN5086">
        <v>5</v>
      </c>
      <c r="AO5086">
        <v>84</v>
      </c>
      <c r="AP5086">
        <v>5</v>
      </c>
      <c r="AQ5086">
        <v>24</v>
      </c>
    </row>
    <row r="5087" spans="1:43" hidden="1" x14ac:dyDescent="0.25">
      <c r="A5087" t="s">
        <v>19079</v>
      </c>
      <c r="B5087" t="s">
        <v>19080</v>
      </c>
      <c r="C5087" s="1" t="str">
        <f t="shared" si="365"/>
        <v>21:0120</v>
      </c>
      <c r="D5087" s="1" t="str">
        <f t="shared" si="366"/>
        <v>21:0003</v>
      </c>
      <c r="E5087" t="s">
        <v>19081</v>
      </c>
      <c r="F5087" t="s">
        <v>19082</v>
      </c>
      <c r="H5087">
        <v>49.146397899999997</v>
      </c>
      <c r="I5087">
        <v>-56.2278327</v>
      </c>
      <c r="J5087" s="1" t="str">
        <f t="shared" si="364"/>
        <v>Till</v>
      </c>
      <c r="K5087" s="1" t="str">
        <f t="shared" si="367"/>
        <v>&lt;2 micron</v>
      </c>
      <c r="L5087">
        <v>0.8</v>
      </c>
      <c r="M5087">
        <v>8.9</v>
      </c>
      <c r="N5087">
        <v>64</v>
      </c>
      <c r="O5087">
        <v>60</v>
      </c>
      <c r="P5087">
        <v>0.25</v>
      </c>
      <c r="Q5087">
        <v>1</v>
      </c>
      <c r="R5087">
        <v>0.48</v>
      </c>
      <c r="S5087">
        <v>0.25</v>
      </c>
      <c r="T5087">
        <v>42</v>
      </c>
      <c r="U5087">
        <v>30</v>
      </c>
      <c r="V5087">
        <v>132</v>
      </c>
      <c r="W5087">
        <v>3.68</v>
      </c>
      <c r="X5087">
        <v>20</v>
      </c>
      <c r="Y5087">
        <v>0.5</v>
      </c>
      <c r="Z5087">
        <v>0.06</v>
      </c>
      <c r="AA5087">
        <v>20</v>
      </c>
      <c r="AB5087">
        <v>0.82</v>
      </c>
      <c r="AC5087">
        <v>3000</v>
      </c>
      <c r="AD5087">
        <v>0.5</v>
      </c>
      <c r="AE5087">
        <v>4.66</v>
      </c>
      <c r="AF5087">
        <v>26</v>
      </c>
      <c r="AH5087">
        <v>28</v>
      </c>
      <c r="AI5087">
        <v>8</v>
      </c>
      <c r="AJ5087">
        <v>22</v>
      </c>
      <c r="AK5087">
        <v>22</v>
      </c>
      <c r="AL5087">
        <v>0.08</v>
      </c>
      <c r="AM5087">
        <v>5</v>
      </c>
      <c r="AN5087">
        <v>5</v>
      </c>
      <c r="AO5087">
        <v>88</v>
      </c>
      <c r="AP5087">
        <v>5</v>
      </c>
      <c r="AQ5087">
        <v>60</v>
      </c>
    </row>
    <row r="5088" spans="1:43" hidden="1" x14ac:dyDescent="0.25">
      <c r="A5088" t="s">
        <v>19083</v>
      </c>
      <c r="B5088" t="s">
        <v>19084</v>
      </c>
      <c r="C5088" s="1" t="str">
        <f t="shared" si="365"/>
        <v>21:0120</v>
      </c>
      <c r="D5088" s="1" t="str">
        <f t="shared" si="366"/>
        <v>21:0003</v>
      </c>
      <c r="E5088" t="s">
        <v>19085</v>
      </c>
      <c r="F5088" t="s">
        <v>19086</v>
      </c>
      <c r="H5088">
        <v>49.153354999999998</v>
      </c>
      <c r="I5088">
        <v>-56.225667399999999</v>
      </c>
      <c r="J5088" s="1" t="str">
        <f t="shared" si="364"/>
        <v>Till</v>
      </c>
      <c r="K5088" s="1" t="str">
        <f t="shared" si="367"/>
        <v>&lt;2 micron</v>
      </c>
      <c r="L5088">
        <v>0.4</v>
      </c>
      <c r="M5088">
        <v>9.33</v>
      </c>
      <c r="N5088">
        <v>36</v>
      </c>
      <c r="O5088">
        <v>60</v>
      </c>
      <c r="P5088">
        <v>0.25</v>
      </c>
      <c r="Q5088">
        <v>1</v>
      </c>
      <c r="R5088">
        <v>0.41</v>
      </c>
      <c r="S5088">
        <v>0.25</v>
      </c>
      <c r="T5088">
        <v>22</v>
      </c>
      <c r="U5088">
        <v>63</v>
      </c>
      <c r="V5088">
        <v>104</v>
      </c>
      <c r="W5088">
        <v>4.3499999999999996</v>
      </c>
      <c r="X5088">
        <v>10</v>
      </c>
      <c r="Y5088">
        <v>0.5</v>
      </c>
      <c r="Z5088">
        <v>0.05</v>
      </c>
      <c r="AA5088">
        <v>30</v>
      </c>
      <c r="AB5088">
        <v>0.8</v>
      </c>
      <c r="AC5088">
        <v>430</v>
      </c>
      <c r="AD5088">
        <v>1</v>
      </c>
      <c r="AE5088">
        <v>0.61</v>
      </c>
      <c r="AF5088">
        <v>32</v>
      </c>
      <c r="AH5088">
        <v>40</v>
      </c>
      <c r="AI5088">
        <v>6</v>
      </c>
      <c r="AJ5088">
        <v>26</v>
      </c>
      <c r="AK5088">
        <v>29</v>
      </c>
      <c r="AL5088">
        <v>0.4</v>
      </c>
      <c r="AM5088">
        <v>5</v>
      </c>
      <c r="AN5088">
        <v>10</v>
      </c>
      <c r="AO5088">
        <v>145</v>
      </c>
      <c r="AP5088">
        <v>5</v>
      </c>
      <c r="AQ5088">
        <v>54</v>
      </c>
    </row>
    <row r="5089" spans="1:43" hidden="1" x14ac:dyDescent="0.25">
      <c r="A5089" t="s">
        <v>19087</v>
      </c>
      <c r="B5089" t="s">
        <v>19088</v>
      </c>
      <c r="C5089" s="1" t="str">
        <f t="shared" si="365"/>
        <v>21:0120</v>
      </c>
      <c r="D5089" s="1" t="str">
        <f t="shared" si="366"/>
        <v>21:0003</v>
      </c>
      <c r="E5089" t="s">
        <v>19089</v>
      </c>
      <c r="F5089" t="s">
        <v>19090</v>
      </c>
      <c r="H5089">
        <v>49.147260500000002</v>
      </c>
      <c r="I5089">
        <v>-56.2223343</v>
      </c>
      <c r="J5089" s="1" t="str">
        <f t="shared" si="364"/>
        <v>Till</v>
      </c>
      <c r="K5089" s="1" t="str">
        <f t="shared" si="367"/>
        <v>&lt;2 micron</v>
      </c>
      <c r="L5089">
        <v>0.4</v>
      </c>
      <c r="M5089">
        <v>7.61</v>
      </c>
      <c r="N5089">
        <v>32</v>
      </c>
      <c r="O5089">
        <v>70</v>
      </c>
      <c r="P5089">
        <v>1</v>
      </c>
      <c r="Q5089">
        <v>1</v>
      </c>
      <c r="R5089">
        <v>0.5</v>
      </c>
      <c r="S5089">
        <v>0.25</v>
      </c>
      <c r="T5089">
        <v>45</v>
      </c>
      <c r="U5089">
        <v>45</v>
      </c>
      <c r="V5089">
        <v>181</v>
      </c>
      <c r="W5089">
        <v>3.74</v>
      </c>
      <c r="X5089">
        <v>20</v>
      </c>
      <c r="Y5089">
        <v>0.5</v>
      </c>
      <c r="Z5089">
        <v>0.1</v>
      </c>
      <c r="AA5089">
        <v>20</v>
      </c>
      <c r="AB5089">
        <v>1.0900000000000001</v>
      </c>
      <c r="AC5089">
        <v>1255</v>
      </c>
      <c r="AD5089">
        <v>0.5</v>
      </c>
      <c r="AE5089">
        <v>0.47</v>
      </c>
      <c r="AF5089">
        <v>40</v>
      </c>
      <c r="AH5089">
        <v>64</v>
      </c>
      <c r="AI5089">
        <v>1</v>
      </c>
      <c r="AJ5089">
        <v>21</v>
      </c>
      <c r="AK5089">
        <v>26</v>
      </c>
      <c r="AL5089">
        <v>0.27</v>
      </c>
      <c r="AM5089">
        <v>5</v>
      </c>
      <c r="AN5089">
        <v>5</v>
      </c>
      <c r="AO5089">
        <v>108</v>
      </c>
      <c r="AP5089">
        <v>5</v>
      </c>
      <c r="AQ5089">
        <v>144</v>
      </c>
    </row>
    <row r="5090" spans="1:43" hidden="1" x14ac:dyDescent="0.25">
      <c r="A5090" t="s">
        <v>19091</v>
      </c>
      <c r="B5090" t="s">
        <v>19092</v>
      </c>
      <c r="C5090" s="1" t="str">
        <f t="shared" si="365"/>
        <v>21:0120</v>
      </c>
      <c r="D5090" s="1" t="str">
        <f t="shared" si="366"/>
        <v>21:0003</v>
      </c>
      <c r="E5090" t="s">
        <v>19093</v>
      </c>
      <c r="F5090" t="s">
        <v>19094</v>
      </c>
      <c r="H5090">
        <v>49.159297700000003</v>
      </c>
      <c r="I5090">
        <v>-56.206646900000003</v>
      </c>
      <c r="J5090" s="1" t="str">
        <f t="shared" si="364"/>
        <v>Till</v>
      </c>
      <c r="K5090" s="1" t="str">
        <f t="shared" si="367"/>
        <v>&lt;2 micron</v>
      </c>
      <c r="L5090">
        <v>0.4</v>
      </c>
      <c r="M5090">
        <v>11.1</v>
      </c>
      <c r="N5090">
        <v>34</v>
      </c>
      <c r="O5090">
        <v>50</v>
      </c>
      <c r="P5090">
        <v>1.5</v>
      </c>
      <c r="Q5090">
        <v>2</v>
      </c>
      <c r="R5090">
        <v>0.2</v>
      </c>
      <c r="S5090">
        <v>0.25</v>
      </c>
      <c r="T5090">
        <v>22</v>
      </c>
      <c r="U5090">
        <v>49</v>
      </c>
      <c r="V5090">
        <v>79</v>
      </c>
      <c r="W5090">
        <v>2.36</v>
      </c>
      <c r="X5090">
        <v>20</v>
      </c>
      <c r="Y5090">
        <v>0.5</v>
      </c>
      <c r="Z5090">
        <v>0.04</v>
      </c>
      <c r="AA5090">
        <v>20</v>
      </c>
      <c r="AB5090">
        <v>0.44</v>
      </c>
      <c r="AC5090">
        <v>750</v>
      </c>
      <c r="AD5090">
        <v>0.5</v>
      </c>
      <c r="AE5090">
        <v>0.8</v>
      </c>
      <c r="AF5090">
        <v>18</v>
      </c>
      <c r="AH5090">
        <v>18</v>
      </c>
      <c r="AI5090">
        <v>14</v>
      </c>
      <c r="AJ5090">
        <v>17</v>
      </c>
      <c r="AK5090">
        <v>9</v>
      </c>
      <c r="AL5090">
        <v>0.2</v>
      </c>
      <c r="AM5090">
        <v>5</v>
      </c>
      <c r="AN5090">
        <v>5</v>
      </c>
      <c r="AO5090">
        <v>63</v>
      </c>
      <c r="AP5090">
        <v>5</v>
      </c>
      <c r="AQ5090">
        <v>40</v>
      </c>
    </row>
    <row r="5091" spans="1:43" hidden="1" x14ac:dyDescent="0.25">
      <c r="A5091" t="s">
        <v>19095</v>
      </c>
      <c r="B5091" t="s">
        <v>19096</v>
      </c>
      <c r="C5091" s="1" t="str">
        <f t="shared" si="365"/>
        <v>21:0120</v>
      </c>
      <c r="D5091" s="1" t="str">
        <f t="shared" si="366"/>
        <v>21:0003</v>
      </c>
      <c r="E5091" t="s">
        <v>19097</v>
      </c>
      <c r="F5091" t="s">
        <v>19098</v>
      </c>
      <c r="H5091">
        <v>49.154670299999999</v>
      </c>
      <c r="I5091">
        <v>-56.213989499999997</v>
      </c>
      <c r="J5091" s="1" t="str">
        <f t="shared" si="364"/>
        <v>Till</v>
      </c>
      <c r="K5091" s="1" t="str">
        <f t="shared" si="367"/>
        <v>&lt;2 micron</v>
      </c>
      <c r="L5091">
        <v>0.4</v>
      </c>
      <c r="M5091">
        <v>9.5399999999999991</v>
      </c>
      <c r="N5091">
        <v>34</v>
      </c>
      <c r="O5091">
        <v>20</v>
      </c>
      <c r="P5091">
        <v>0.5</v>
      </c>
      <c r="Q5091">
        <v>1</v>
      </c>
      <c r="R5091">
        <v>0.18</v>
      </c>
      <c r="S5091">
        <v>0.25</v>
      </c>
      <c r="T5091">
        <v>14</v>
      </c>
      <c r="U5091">
        <v>41</v>
      </c>
      <c r="V5091">
        <v>93</v>
      </c>
      <c r="W5091">
        <v>4.49</v>
      </c>
      <c r="X5091">
        <v>10</v>
      </c>
      <c r="Y5091">
        <v>0.5</v>
      </c>
      <c r="Z5091">
        <v>0.02</v>
      </c>
      <c r="AA5091">
        <v>10</v>
      </c>
      <c r="AB5091">
        <v>0.39</v>
      </c>
      <c r="AC5091">
        <v>235</v>
      </c>
      <c r="AD5091">
        <v>0.5</v>
      </c>
      <c r="AE5091">
        <v>2.0499999999999998</v>
      </c>
      <c r="AF5091">
        <v>21</v>
      </c>
      <c r="AH5091">
        <v>16</v>
      </c>
      <c r="AI5091">
        <v>2</v>
      </c>
      <c r="AJ5091">
        <v>19</v>
      </c>
      <c r="AK5091">
        <v>9</v>
      </c>
      <c r="AL5091">
        <v>0.11</v>
      </c>
      <c r="AM5091">
        <v>5</v>
      </c>
      <c r="AN5091">
        <v>5</v>
      </c>
      <c r="AO5091">
        <v>89</v>
      </c>
      <c r="AP5091">
        <v>5</v>
      </c>
      <c r="AQ5091">
        <v>40</v>
      </c>
    </row>
    <row r="5092" spans="1:43" hidden="1" x14ac:dyDescent="0.25">
      <c r="A5092" t="s">
        <v>19099</v>
      </c>
      <c r="B5092" t="s">
        <v>19100</v>
      </c>
      <c r="C5092" s="1" t="str">
        <f t="shared" si="365"/>
        <v>21:0120</v>
      </c>
      <c r="D5092" s="1" t="str">
        <f t="shared" si="366"/>
        <v>21:0003</v>
      </c>
      <c r="E5092" t="s">
        <v>19101</v>
      </c>
      <c r="F5092" t="s">
        <v>19102</v>
      </c>
      <c r="H5092">
        <v>49.204061600000003</v>
      </c>
      <c r="I5092">
        <v>-56.103792300000002</v>
      </c>
      <c r="J5092" s="1" t="str">
        <f t="shared" si="364"/>
        <v>Till</v>
      </c>
      <c r="K5092" s="1" t="str">
        <f t="shared" si="367"/>
        <v>&lt;2 micron</v>
      </c>
      <c r="L5092">
        <v>0.1</v>
      </c>
      <c r="M5092">
        <v>6.42</v>
      </c>
      <c r="N5092">
        <v>6</v>
      </c>
      <c r="O5092">
        <v>70</v>
      </c>
      <c r="P5092">
        <v>0.5</v>
      </c>
      <c r="Q5092">
        <v>1</v>
      </c>
      <c r="R5092">
        <v>0.56000000000000005</v>
      </c>
      <c r="S5092">
        <v>0.25</v>
      </c>
      <c r="T5092">
        <v>25</v>
      </c>
      <c r="U5092">
        <v>34</v>
      </c>
      <c r="V5092">
        <v>105</v>
      </c>
      <c r="W5092">
        <v>2.73</v>
      </c>
      <c r="X5092">
        <v>20</v>
      </c>
      <c r="Y5092">
        <v>0.5</v>
      </c>
      <c r="Z5092">
        <v>0.18</v>
      </c>
      <c r="AA5092">
        <v>10</v>
      </c>
      <c r="AB5092">
        <v>0.9</v>
      </c>
      <c r="AC5092">
        <v>655</v>
      </c>
      <c r="AD5092">
        <v>0.5</v>
      </c>
      <c r="AE5092">
        <v>0.91</v>
      </c>
      <c r="AF5092">
        <v>37</v>
      </c>
      <c r="AH5092">
        <v>16</v>
      </c>
      <c r="AI5092">
        <v>1</v>
      </c>
      <c r="AJ5092">
        <v>15</v>
      </c>
      <c r="AK5092">
        <v>28</v>
      </c>
      <c r="AL5092">
        <v>0.15</v>
      </c>
      <c r="AM5092">
        <v>5</v>
      </c>
      <c r="AN5092">
        <v>5</v>
      </c>
      <c r="AO5092">
        <v>65</v>
      </c>
      <c r="AP5092">
        <v>5</v>
      </c>
      <c r="AQ5092">
        <v>62</v>
      </c>
    </row>
    <row r="5093" spans="1:43" hidden="1" x14ac:dyDescent="0.25">
      <c r="A5093" t="s">
        <v>19103</v>
      </c>
      <c r="B5093" t="s">
        <v>19104</v>
      </c>
      <c r="C5093" s="1" t="str">
        <f t="shared" si="365"/>
        <v>21:0120</v>
      </c>
      <c r="D5093" s="1" t="str">
        <f t="shared" si="366"/>
        <v>21:0003</v>
      </c>
      <c r="E5093" t="s">
        <v>19105</v>
      </c>
      <c r="F5093" t="s">
        <v>19106</v>
      </c>
      <c r="H5093">
        <v>49.237966399999998</v>
      </c>
      <c r="I5093">
        <v>-56.126120399999998</v>
      </c>
      <c r="J5093" s="1" t="str">
        <f t="shared" ref="J5093:J5156" si="368">HYPERLINK("http://geochem.nrcan.gc.ca/cdogs/content/kwd/kwd020044_e.htm", "Till")</f>
        <v>Till</v>
      </c>
      <c r="K5093" s="1" t="str">
        <f t="shared" si="367"/>
        <v>&lt;2 micron</v>
      </c>
      <c r="L5093">
        <v>0.1</v>
      </c>
      <c r="M5093">
        <v>8.27</v>
      </c>
      <c r="N5093">
        <v>16</v>
      </c>
      <c r="O5093">
        <v>40</v>
      </c>
      <c r="P5093">
        <v>0.25</v>
      </c>
      <c r="Q5093">
        <v>1</v>
      </c>
      <c r="R5093">
        <v>0.49</v>
      </c>
      <c r="S5093">
        <v>0.25</v>
      </c>
      <c r="T5093">
        <v>58</v>
      </c>
      <c r="U5093">
        <v>97</v>
      </c>
      <c r="V5093">
        <v>382</v>
      </c>
      <c r="W5093">
        <v>9.59</v>
      </c>
      <c r="X5093">
        <v>30</v>
      </c>
      <c r="Y5093">
        <v>0.5</v>
      </c>
      <c r="Z5093">
        <v>0.05</v>
      </c>
      <c r="AA5093">
        <v>10</v>
      </c>
      <c r="AB5093">
        <v>4.1900000000000004</v>
      </c>
      <c r="AC5093">
        <v>3245</v>
      </c>
      <c r="AD5093">
        <v>0.5</v>
      </c>
      <c r="AE5093">
        <v>0.86</v>
      </c>
      <c r="AF5093">
        <v>55</v>
      </c>
      <c r="AH5093">
        <v>10</v>
      </c>
      <c r="AI5093">
        <v>1</v>
      </c>
      <c r="AJ5093">
        <v>53</v>
      </c>
      <c r="AK5093">
        <v>17</v>
      </c>
      <c r="AL5093">
        <v>0.09</v>
      </c>
      <c r="AM5093">
        <v>5</v>
      </c>
      <c r="AN5093">
        <v>5</v>
      </c>
      <c r="AO5093">
        <v>340</v>
      </c>
      <c r="AP5093">
        <v>5</v>
      </c>
      <c r="AQ5093">
        <v>170</v>
      </c>
    </row>
    <row r="5094" spans="1:43" hidden="1" x14ac:dyDescent="0.25">
      <c r="A5094" t="s">
        <v>19107</v>
      </c>
      <c r="B5094" t="s">
        <v>19108</v>
      </c>
      <c r="C5094" s="1" t="str">
        <f t="shared" si="365"/>
        <v>21:0120</v>
      </c>
      <c r="D5094" s="1" t="str">
        <f t="shared" si="366"/>
        <v>21:0003</v>
      </c>
      <c r="E5094" t="s">
        <v>19109</v>
      </c>
      <c r="F5094" t="s">
        <v>19110</v>
      </c>
      <c r="H5094">
        <v>49.233441399999997</v>
      </c>
      <c r="I5094">
        <v>-56.134442200000002</v>
      </c>
      <c r="J5094" s="1" t="str">
        <f t="shared" si="368"/>
        <v>Till</v>
      </c>
      <c r="K5094" s="1" t="str">
        <f t="shared" si="367"/>
        <v>&lt;2 micron</v>
      </c>
      <c r="L5094">
        <v>0.4</v>
      </c>
      <c r="M5094">
        <v>9.3800000000000008</v>
      </c>
      <c r="N5094">
        <v>30</v>
      </c>
      <c r="O5094">
        <v>40</v>
      </c>
      <c r="P5094">
        <v>0.25</v>
      </c>
      <c r="Q5094">
        <v>1</v>
      </c>
      <c r="R5094">
        <v>0.44</v>
      </c>
      <c r="S5094">
        <v>0.25</v>
      </c>
      <c r="T5094">
        <v>81</v>
      </c>
      <c r="U5094">
        <v>115</v>
      </c>
      <c r="V5094">
        <v>433</v>
      </c>
      <c r="W5094">
        <v>5.46</v>
      </c>
      <c r="X5094">
        <v>20</v>
      </c>
      <c r="Y5094">
        <v>0.5</v>
      </c>
      <c r="Z5094">
        <v>0.04</v>
      </c>
      <c r="AA5094">
        <v>20</v>
      </c>
      <c r="AB5094">
        <v>1.98</v>
      </c>
      <c r="AC5094">
        <v>1995</v>
      </c>
      <c r="AD5094">
        <v>2</v>
      </c>
      <c r="AE5094">
        <v>1.36</v>
      </c>
      <c r="AF5094">
        <v>55</v>
      </c>
      <c r="AH5094">
        <v>22</v>
      </c>
      <c r="AI5094">
        <v>2</v>
      </c>
      <c r="AJ5094">
        <v>25</v>
      </c>
      <c r="AK5094">
        <v>26</v>
      </c>
      <c r="AL5094">
        <v>0.11</v>
      </c>
      <c r="AM5094">
        <v>5</v>
      </c>
      <c r="AN5094">
        <v>5</v>
      </c>
      <c r="AO5094">
        <v>150</v>
      </c>
      <c r="AP5094">
        <v>5</v>
      </c>
      <c r="AQ5094">
        <v>132</v>
      </c>
    </row>
    <row r="5095" spans="1:43" hidden="1" x14ac:dyDescent="0.25">
      <c r="A5095" t="s">
        <v>19111</v>
      </c>
      <c r="B5095" t="s">
        <v>19112</v>
      </c>
      <c r="C5095" s="1" t="str">
        <f t="shared" si="365"/>
        <v>21:0120</v>
      </c>
      <c r="D5095" s="1" t="str">
        <f t="shared" si="366"/>
        <v>21:0003</v>
      </c>
      <c r="E5095" t="s">
        <v>19113</v>
      </c>
      <c r="F5095" t="s">
        <v>19114</v>
      </c>
      <c r="H5095">
        <v>49.237394799999997</v>
      </c>
      <c r="I5095">
        <v>-56.133823599999999</v>
      </c>
      <c r="J5095" s="1" t="str">
        <f t="shared" si="368"/>
        <v>Till</v>
      </c>
      <c r="K5095" s="1" t="str">
        <f t="shared" si="367"/>
        <v>&lt;2 micron</v>
      </c>
      <c r="L5095">
        <v>0.1</v>
      </c>
      <c r="M5095">
        <v>5.79</v>
      </c>
      <c r="N5095">
        <v>34</v>
      </c>
      <c r="O5095">
        <v>70</v>
      </c>
      <c r="P5095">
        <v>1</v>
      </c>
      <c r="Q5095">
        <v>1</v>
      </c>
      <c r="R5095">
        <v>0.94</v>
      </c>
      <c r="S5095">
        <v>0.25</v>
      </c>
      <c r="T5095">
        <v>46</v>
      </c>
      <c r="U5095">
        <v>50</v>
      </c>
      <c r="V5095">
        <v>273</v>
      </c>
      <c r="W5095">
        <v>5</v>
      </c>
      <c r="X5095">
        <v>20</v>
      </c>
      <c r="Y5095">
        <v>0.5</v>
      </c>
      <c r="Z5095">
        <v>0.1</v>
      </c>
      <c r="AA5095">
        <v>20</v>
      </c>
      <c r="AB5095">
        <v>1.71</v>
      </c>
      <c r="AC5095">
        <v>1650</v>
      </c>
      <c r="AD5095">
        <v>0.5</v>
      </c>
      <c r="AE5095">
        <v>1.03</v>
      </c>
      <c r="AF5095">
        <v>42</v>
      </c>
      <c r="AH5095">
        <v>20</v>
      </c>
      <c r="AI5095">
        <v>2</v>
      </c>
      <c r="AJ5095">
        <v>20</v>
      </c>
      <c r="AK5095">
        <v>43</v>
      </c>
      <c r="AL5095">
        <v>0.06</v>
      </c>
      <c r="AM5095">
        <v>5</v>
      </c>
      <c r="AN5095">
        <v>5</v>
      </c>
      <c r="AO5095">
        <v>138</v>
      </c>
      <c r="AP5095">
        <v>5</v>
      </c>
      <c r="AQ5095">
        <v>146</v>
      </c>
    </row>
    <row r="5096" spans="1:43" hidden="1" x14ac:dyDescent="0.25">
      <c r="A5096" t="s">
        <v>19115</v>
      </c>
      <c r="B5096" t="s">
        <v>19116</v>
      </c>
      <c r="C5096" s="1" t="str">
        <f t="shared" si="365"/>
        <v>21:0120</v>
      </c>
      <c r="D5096" s="1" t="str">
        <f t="shared" si="366"/>
        <v>21:0003</v>
      </c>
      <c r="E5096" t="s">
        <v>19117</v>
      </c>
      <c r="F5096" t="s">
        <v>19118</v>
      </c>
      <c r="H5096">
        <v>49.248969500000001</v>
      </c>
      <c r="I5096">
        <v>-56.135888199999997</v>
      </c>
      <c r="J5096" s="1" t="str">
        <f t="shared" si="368"/>
        <v>Till</v>
      </c>
      <c r="K5096" s="1" t="str">
        <f t="shared" si="367"/>
        <v>&lt;2 micron</v>
      </c>
      <c r="L5096">
        <v>0.2</v>
      </c>
      <c r="M5096">
        <v>6.7</v>
      </c>
      <c r="N5096">
        <v>28</v>
      </c>
      <c r="O5096">
        <v>80</v>
      </c>
      <c r="P5096">
        <v>1</v>
      </c>
      <c r="Q5096">
        <v>1</v>
      </c>
      <c r="R5096">
        <v>0.73</v>
      </c>
      <c r="S5096">
        <v>0.25</v>
      </c>
      <c r="T5096">
        <v>24</v>
      </c>
      <c r="U5096">
        <v>39</v>
      </c>
      <c r="V5096">
        <v>123</v>
      </c>
      <c r="W5096">
        <v>2.85</v>
      </c>
      <c r="X5096">
        <v>20</v>
      </c>
      <c r="Y5096">
        <v>0.5</v>
      </c>
      <c r="Z5096">
        <v>0.1</v>
      </c>
      <c r="AA5096">
        <v>20</v>
      </c>
      <c r="AB5096">
        <v>0.6</v>
      </c>
      <c r="AC5096">
        <v>1135</v>
      </c>
      <c r="AD5096">
        <v>0.5</v>
      </c>
      <c r="AE5096">
        <v>0.86</v>
      </c>
      <c r="AF5096">
        <v>21</v>
      </c>
      <c r="AH5096">
        <v>30</v>
      </c>
      <c r="AI5096">
        <v>4</v>
      </c>
      <c r="AJ5096">
        <v>17</v>
      </c>
      <c r="AK5096">
        <v>34</v>
      </c>
      <c r="AL5096">
        <v>0.16</v>
      </c>
      <c r="AM5096">
        <v>5</v>
      </c>
      <c r="AN5096">
        <v>5</v>
      </c>
      <c r="AO5096">
        <v>86</v>
      </c>
      <c r="AP5096">
        <v>5</v>
      </c>
      <c r="AQ5096">
        <v>36</v>
      </c>
    </row>
    <row r="5097" spans="1:43" hidden="1" x14ac:dyDescent="0.25">
      <c r="A5097" t="s">
        <v>19119</v>
      </c>
      <c r="B5097" t="s">
        <v>19120</v>
      </c>
      <c r="C5097" s="1" t="str">
        <f t="shared" si="365"/>
        <v>21:0120</v>
      </c>
      <c r="D5097" s="1" t="str">
        <f t="shared" si="366"/>
        <v>21:0003</v>
      </c>
      <c r="E5097" t="s">
        <v>19121</v>
      </c>
      <c r="F5097" t="s">
        <v>19122</v>
      </c>
      <c r="H5097">
        <v>49.233088899999998</v>
      </c>
      <c r="I5097">
        <v>-56.147497899999998</v>
      </c>
      <c r="J5097" s="1" t="str">
        <f t="shared" si="368"/>
        <v>Till</v>
      </c>
      <c r="K5097" s="1" t="str">
        <f t="shared" si="367"/>
        <v>&lt;2 micron</v>
      </c>
      <c r="L5097">
        <v>0.4</v>
      </c>
      <c r="M5097">
        <v>7.87</v>
      </c>
      <c r="N5097">
        <v>36</v>
      </c>
      <c r="O5097">
        <v>80</v>
      </c>
      <c r="P5097">
        <v>1.5</v>
      </c>
      <c r="Q5097">
        <v>1</v>
      </c>
      <c r="R5097">
        <v>0.48</v>
      </c>
      <c r="S5097">
        <v>0.25</v>
      </c>
      <c r="T5097">
        <v>39</v>
      </c>
      <c r="U5097">
        <v>58</v>
      </c>
      <c r="V5097">
        <v>147</v>
      </c>
      <c r="W5097">
        <v>4.4000000000000004</v>
      </c>
      <c r="X5097">
        <v>20</v>
      </c>
      <c r="Y5097">
        <v>0.5</v>
      </c>
      <c r="Z5097">
        <v>0.06</v>
      </c>
      <c r="AA5097">
        <v>10</v>
      </c>
      <c r="AB5097">
        <v>1.33</v>
      </c>
      <c r="AC5097">
        <v>865</v>
      </c>
      <c r="AD5097">
        <v>0.5</v>
      </c>
      <c r="AE5097">
        <v>0.93</v>
      </c>
      <c r="AF5097">
        <v>33</v>
      </c>
      <c r="AH5097">
        <v>12</v>
      </c>
      <c r="AI5097">
        <v>4</v>
      </c>
      <c r="AJ5097">
        <v>26</v>
      </c>
      <c r="AK5097">
        <v>26</v>
      </c>
      <c r="AL5097">
        <v>0.14000000000000001</v>
      </c>
      <c r="AM5097">
        <v>5</v>
      </c>
      <c r="AN5097">
        <v>5</v>
      </c>
      <c r="AO5097">
        <v>125</v>
      </c>
      <c r="AP5097">
        <v>5</v>
      </c>
      <c r="AQ5097">
        <v>82</v>
      </c>
    </row>
    <row r="5098" spans="1:43" hidden="1" x14ac:dyDescent="0.25">
      <c r="A5098" t="s">
        <v>19123</v>
      </c>
      <c r="B5098" t="s">
        <v>19124</v>
      </c>
      <c r="C5098" s="1" t="str">
        <f t="shared" si="365"/>
        <v>21:0120</v>
      </c>
      <c r="D5098" s="1" t="str">
        <f t="shared" si="366"/>
        <v>21:0003</v>
      </c>
      <c r="E5098" t="s">
        <v>19125</v>
      </c>
      <c r="F5098" t="s">
        <v>19126</v>
      </c>
      <c r="H5098">
        <v>49.2386859</v>
      </c>
      <c r="I5098">
        <v>-56.138059699999999</v>
      </c>
      <c r="J5098" s="1" t="str">
        <f t="shared" si="368"/>
        <v>Till</v>
      </c>
      <c r="K5098" s="1" t="str">
        <f t="shared" si="367"/>
        <v>&lt;2 micron</v>
      </c>
      <c r="L5098">
        <v>0.1</v>
      </c>
      <c r="M5098">
        <v>5.2</v>
      </c>
      <c r="N5098">
        <v>24</v>
      </c>
      <c r="O5098">
        <v>100</v>
      </c>
      <c r="P5098">
        <v>1</v>
      </c>
      <c r="Q5098">
        <v>1</v>
      </c>
      <c r="R5098">
        <v>1.02</v>
      </c>
      <c r="S5098">
        <v>0.25</v>
      </c>
      <c r="T5098">
        <v>23</v>
      </c>
      <c r="U5098">
        <v>45</v>
      </c>
      <c r="V5098">
        <v>208</v>
      </c>
      <c r="W5098">
        <v>3.74</v>
      </c>
      <c r="X5098">
        <v>10</v>
      </c>
      <c r="Y5098">
        <v>0.5</v>
      </c>
      <c r="Z5098">
        <v>0.17</v>
      </c>
      <c r="AA5098">
        <v>20</v>
      </c>
      <c r="AB5098">
        <v>1.41</v>
      </c>
      <c r="AC5098">
        <v>755</v>
      </c>
      <c r="AD5098">
        <v>0.5</v>
      </c>
      <c r="AE5098">
        <v>0.68</v>
      </c>
      <c r="AF5098">
        <v>35</v>
      </c>
      <c r="AH5098">
        <v>18</v>
      </c>
      <c r="AI5098">
        <v>4</v>
      </c>
      <c r="AJ5098">
        <v>17</v>
      </c>
      <c r="AK5098">
        <v>52</v>
      </c>
      <c r="AL5098">
        <v>0.14000000000000001</v>
      </c>
      <c r="AM5098">
        <v>5</v>
      </c>
      <c r="AN5098">
        <v>5</v>
      </c>
      <c r="AO5098">
        <v>98</v>
      </c>
      <c r="AP5098">
        <v>5</v>
      </c>
      <c r="AQ5098">
        <v>76</v>
      </c>
    </row>
    <row r="5099" spans="1:43" hidden="1" x14ac:dyDescent="0.25">
      <c r="A5099" t="s">
        <v>19127</v>
      </c>
      <c r="B5099" t="s">
        <v>19128</v>
      </c>
      <c r="C5099" s="1" t="str">
        <f t="shared" si="365"/>
        <v>21:0120</v>
      </c>
      <c r="D5099" s="1" t="str">
        <f t="shared" si="366"/>
        <v>21:0003</v>
      </c>
      <c r="E5099" t="s">
        <v>19129</v>
      </c>
      <c r="F5099" t="s">
        <v>19130</v>
      </c>
      <c r="H5099">
        <v>49.230319100000003</v>
      </c>
      <c r="I5099">
        <v>-56.137930699999998</v>
      </c>
      <c r="J5099" s="1" t="str">
        <f t="shared" si="368"/>
        <v>Till</v>
      </c>
      <c r="K5099" s="1" t="str">
        <f t="shared" si="367"/>
        <v>&lt;2 micron</v>
      </c>
      <c r="L5099">
        <v>0.4</v>
      </c>
      <c r="M5099">
        <v>9.6</v>
      </c>
      <c r="N5099">
        <v>34</v>
      </c>
      <c r="O5099">
        <v>40</v>
      </c>
      <c r="P5099">
        <v>1</v>
      </c>
      <c r="Q5099">
        <v>1</v>
      </c>
      <c r="R5099">
        <v>0.34</v>
      </c>
      <c r="S5099">
        <v>0.25</v>
      </c>
      <c r="T5099">
        <v>43</v>
      </c>
      <c r="U5099">
        <v>62</v>
      </c>
      <c r="V5099">
        <v>164</v>
      </c>
      <c r="W5099">
        <v>3.34</v>
      </c>
      <c r="X5099">
        <v>20</v>
      </c>
      <c r="Y5099">
        <v>0.5</v>
      </c>
      <c r="Z5099">
        <v>0.06</v>
      </c>
      <c r="AA5099">
        <v>10</v>
      </c>
      <c r="AB5099">
        <v>0.82</v>
      </c>
      <c r="AC5099">
        <v>990</v>
      </c>
      <c r="AD5099">
        <v>0.5</v>
      </c>
      <c r="AE5099">
        <v>1.48</v>
      </c>
      <c r="AF5099">
        <v>37</v>
      </c>
      <c r="AH5099">
        <v>12</v>
      </c>
      <c r="AI5099">
        <v>2</v>
      </c>
      <c r="AJ5099">
        <v>20</v>
      </c>
      <c r="AK5099">
        <v>16</v>
      </c>
      <c r="AL5099">
        <v>0.14000000000000001</v>
      </c>
      <c r="AM5099">
        <v>5</v>
      </c>
      <c r="AN5099">
        <v>5</v>
      </c>
      <c r="AO5099">
        <v>78</v>
      </c>
      <c r="AP5099">
        <v>5</v>
      </c>
      <c r="AQ5099">
        <v>64</v>
      </c>
    </row>
    <row r="5100" spans="1:43" hidden="1" x14ac:dyDescent="0.25">
      <c r="A5100" t="s">
        <v>19131</v>
      </c>
      <c r="B5100" t="s">
        <v>19132</v>
      </c>
      <c r="C5100" s="1" t="str">
        <f t="shared" si="365"/>
        <v>21:0120</v>
      </c>
      <c r="D5100" s="1" t="str">
        <f t="shared" si="366"/>
        <v>21:0003</v>
      </c>
      <c r="E5100" t="s">
        <v>19133</v>
      </c>
      <c r="F5100" t="s">
        <v>19134</v>
      </c>
      <c r="H5100">
        <v>49.2135514</v>
      </c>
      <c r="I5100">
        <v>-56.151266800000002</v>
      </c>
      <c r="J5100" s="1" t="str">
        <f t="shared" si="368"/>
        <v>Till</v>
      </c>
      <c r="K5100" s="1" t="str">
        <f t="shared" si="367"/>
        <v>&lt;2 micron</v>
      </c>
      <c r="L5100">
        <v>0.2</v>
      </c>
      <c r="M5100">
        <v>10.5</v>
      </c>
      <c r="N5100">
        <v>46</v>
      </c>
      <c r="O5100">
        <v>50</v>
      </c>
      <c r="P5100">
        <v>0.5</v>
      </c>
      <c r="Q5100">
        <v>1</v>
      </c>
      <c r="R5100">
        <v>0.22</v>
      </c>
      <c r="S5100">
        <v>0.25</v>
      </c>
      <c r="T5100">
        <v>85</v>
      </c>
      <c r="U5100">
        <v>50</v>
      </c>
      <c r="V5100">
        <v>117</v>
      </c>
      <c r="W5100">
        <v>3.81</v>
      </c>
      <c r="X5100">
        <v>10</v>
      </c>
      <c r="Y5100">
        <v>0.5</v>
      </c>
      <c r="Z5100">
        <v>0.04</v>
      </c>
      <c r="AA5100">
        <v>10</v>
      </c>
      <c r="AB5100">
        <v>0.67</v>
      </c>
      <c r="AC5100">
        <v>1570</v>
      </c>
      <c r="AD5100">
        <v>1</v>
      </c>
      <c r="AE5100">
        <v>1.96</v>
      </c>
      <c r="AF5100">
        <v>23</v>
      </c>
      <c r="AH5100">
        <v>8</v>
      </c>
      <c r="AI5100">
        <v>8</v>
      </c>
      <c r="AJ5100">
        <v>21</v>
      </c>
      <c r="AK5100">
        <v>11</v>
      </c>
      <c r="AL5100">
        <v>0.16</v>
      </c>
      <c r="AM5100">
        <v>5</v>
      </c>
      <c r="AN5100">
        <v>5</v>
      </c>
      <c r="AO5100">
        <v>90</v>
      </c>
      <c r="AP5100">
        <v>5</v>
      </c>
      <c r="AQ5100">
        <v>60</v>
      </c>
    </row>
    <row r="5101" spans="1:43" hidden="1" x14ac:dyDescent="0.25">
      <c r="A5101" t="s">
        <v>19135</v>
      </c>
      <c r="B5101" t="s">
        <v>19136</v>
      </c>
      <c r="C5101" s="1" t="str">
        <f t="shared" si="365"/>
        <v>21:0120</v>
      </c>
      <c r="D5101" s="1" t="str">
        <f t="shared" si="366"/>
        <v>21:0003</v>
      </c>
      <c r="E5101" t="s">
        <v>19137</v>
      </c>
      <c r="F5101" t="s">
        <v>19138</v>
      </c>
      <c r="H5101">
        <v>49.202574499999997</v>
      </c>
      <c r="I5101">
        <v>-56.157083200000002</v>
      </c>
      <c r="J5101" s="1" t="str">
        <f t="shared" si="368"/>
        <v>Till</v>
      </c>
      <c r="K5101" s="1" t="str">
        <f t="shared" si="367"/>
        <v>&lt;2 micron</v>
      </c>
      <c r="L5101">
        <v>0.4</v>
      </c>
      <c r="M5101">
        <v>10.1</v>
      </c>
      <c r="N5101">
        <v>46</v>
      </c>
      <c r="O5101">
        <v>60</v>
      </c>
      <c r="P5101">
        <v>2.5</v>
      </c>
      <c r="Q5101">
        <v>1</v>
      </c>
      <c r="R5101">
        <v>0.39</v>
      </c>
      <c r="S5101">
        <v>0.25</v>
      </c>
      <c r="T5101">
        <v>49</v>
      </c>
      <c r="U5101">
        <v>55</v>
      </c>
      <c r="V5101">
        <v>230</v>
      </c>
      <c r="W5101">
        <v>3.94</v>
      </c>
      <c r="X5101">
        <v>20</v>
      </c>
      <c r="Y5101">
        <v>0.5</v>
      </c>
      <c r="Z5101">
        <v>0.09</v>
      </c>
      <c r="AA5101">
        <v>20</v>
      </c>
      <c r="AB5101">
        <v>1.01</v>
      </c>
      <c r="AC5101">
        <v>2150</v>
      </c>
      <c r="AD5101">
        <v>0.5</v>
      </c>
      <c r="AE5101">
        <v>1.23</v>
      </c>
      <c r="AF5101">
        <v>41</v>
      </c>
      <c r="AH5101">
        <v>26</v>
      </c>
      <c r="AI5101">
        <v>10</v>
      </c>
      <c r="AJ5101">
        <v>25</v>
      </c>
      <c r="AK5101">
        <v>22</v>
      </c>
      <c r="AL5101">
        <v>0.13</v>
      </c>
      <c r="AM5101">
        <v>5</v>
      </c>
      <c r="AN5101">
        <v>5</v>
      </c>
      <c r="AO5101">
        <v>104</v>
      </c>
      <c r="AP5101">
        <v>5</v>
      </c>
      <c r="AQ5101">
        <v>78</v>
      </c>
    </row>
    <row r="5102" spans="1:43" hidden="1" x14ac:dyDescent="0.25">
      <c r="A5102" t="s">
        <v>19139</v>
      </c>
      <c r="B5102" t="s">
        <v>19140</v>
      </c>
      <c r="C5102" s="1" t="str">
        <f t="shared" si="365"/>
        <v>21:0120</v>
      </c>
      <c r="D5102" s="1" t="str">
        <f t="shared" si="366"/>
        <v>21:0003</v>
      </c>
      <c r="E5102" t="s">
        <v>19141</v>
      </c>
      <c r="F5102" t="s">
        <v>19142</v>
      </c>
      <c r="H5102">
        <v>49.199649399999998</v>
      </c>
      <c r="I5102">
        <v>-56.163035600000001</v>
      </c>
      <c r="J5102" s="1" t="str">
        <f t="shared" si="368"/>
        <v>Till</v>
      </c>
      <c r="K5102" s="1" t="str">
        <f t="shared" si="367"/>
        <v>&lt;2 micron</v>
      </c>
      <c r="L5102">
        <v>0.2</v>
      </c>
      <c r="M5102">
        <v>8.34</v>
      </c>
      <c r="N5102">
        <v>36</v>
      </c>
      <c r="O5102">
        <v>70</v>
      </c>
      <c r="P5102">
        <v>1</v>
      </c>
      <c r="Q5102">
        <v>1</v>
      </c>
      <c r="R5102">
        <v>0.6</v>
      </c>
      <c r="S5102">
        <v>0.25</v>
      </c>
      <c r="T5102">
        <v>48</v>
      </c>
      <c r="U5102">
        <v>47</v>
      </c>
      <c r="V5102">
        <v>178</v>
      </c>
      <c r="W5102">
        <v>3.71</v>
      </c>
      <c r="X5102">
        <v>20</v>
      </c>
      <c r="Y5102">
        <v>0.5</v>
      </c>
      <c r="Z5102">
        <v>0.09</v>
      </c>
      <c r="AA5102">
        <v>20</v>
      </c>
      <c r="AB5102">
        <v>0.97</v>
      </c>
      <c r="AC5102">
        <v>1575</v>
      </c>
      <c r="AD5102">
        <v>0.5</v>
      </c>
      <c r="AE5102">
        <v>0.83</v>
      </c>
      <c r="AF5102">
        <v>37</v>
      </c>
      <c r="AH5102">
        <v>20</v>
      </c>
      <c r="AI5102">
        <v>8</v>
      </c>
      <c r="AJ5102">
        <v>20</v>
      </c>
      <c r="AK5102">
        <v>30</v>
      </c>
      <c r="AL5102">
        <v>0.21</v>
      </c>
      <c r="AM5102">
        <v>5</v>
      </c>
      <c r="AN5102">
        <v>5</v>
      </c>
      <c r="AO5102">
        <v>93</v>
      </c>
      <c r="AP5102">
        <v>5</v>
      </c>
      <c r="AQ5102">
        <v>144</v>
      </c>
    </row>
    <row r="5103" spans="1:43" hidden="1" x14ac:dyDescent="0.25">
      <c r="A5103" t="s">
        <v>19143</v>
      </c>
      <c r="B5103" t="s">
        <v>19144</v>
      </c>
      <c r="C5103" s="1" t="str">
        <f t="shared" si="365"/>
        <v>21:0120</v>
      </c>
      <c r="D5103" s="1" t="str">
        <f t="shared" si="366"/>
        <v>21:0003</v>
      </c>
      <c r="E5103" t="s">
        <v>19145</v>
      </c>
      <c r="F5103" t="s">
        <v>19146</v>
      </c>
      <c r="H5103">
        <v>49.1925916</v>
      </c>
      <c r="I5103">
        <v>-56.182369899999998</v>
      </c>
      <c r="J5103" s="1" t="str">
        <f t="shared" si="368"/>
        <v>Till</v>
      </c>
      <c r="K5103" s="1" t="str">
        <f t="shared" si="367"/>
        <v>&lt;2 micron</v>
      </c>
      <c r="L5103">
        <v>0.2</v>
      </c>
      <c r="M5103">
        <v>7.13</v>
      </c>
      <c r="N5103">
        <v>32</v>
      </c>
      <c r="O5103">
        <v>30</v>
      </c>
      <c r="P5103">
        <v>0.5</v>
      </c>
      <c r="Q5103">
        <v>1</v>
      </c>
      <c r="R5103">
        <v>0.53</v>
      </c>
      <c r="S5103">
        <v>0.25</v>
      </c>
      <c r="T5103">
        <v>29</v>
      </c>
      <c r="U5103">
        <v>48</v>
      </c>
      <c r="V5103">
        <v>107</v>
      </c>
      <c r="W5103">
        <v>3.51</v>
      </c>
      <c r="X5103">
        <v>10</v>
      </c>
      <c r="Y5103">
        <v>0.5</v>
      </c>
      <c r="Z5103">
        <v>7.0000000000000007E-2</v>
      </c>
      <c r="AA5103">
        <v>10</v>
      </c>
      <c r="AB5103">
        <v>0.97</v>
      </c>
      <c r="AC5103">
        <v>815</v>
      </c>
      <c r="AD5103">
        <v>0.5</v>
      </c>
      <c r="AE5103">
        <v>2.2000000000000002</v>
      </c>
      <c r="AF5103">
        <v>33</v>
      </c>
      <c r="AH5103">
        <v>8</v>
      </c>
      <c r="AI5103">
        <v>4</v>
      </c>
      <c r="AJ5103">
        <v>15</v>
      </c>
      <c r="AK5103">
        <v>26</v>
      </c>
      <c r="AL5103">
        <v>0.08</v>
      </c>
      <c r="AM5103">
        <v>5</v>
      </c>
      <c r="AN5103">
        <v>5</v>
      </c>
      <c r="AO5103">
        <v>84</v>
      </c>
      <c r="AP5103">
        <v>5</v>
      </c>
      <c r="AQ5103">
        <v>54</v>
      </c>
    </row>
    <row r="5104" spans="1:43" hidden="1" x14ac:dyDescent="0.25">
      <c r="A5104" t="s">
        <v>19147</v>
      </c>
      <c r="B5104" t="s">
        <v>19148</v>
      </c>
      <c r="C5104" s="1" t="str">
        <f t="shared" si="365"/>
        <v>21:0120</v>
      </c>
      <c r="D5104" s="1" t="str">
        <f t="shared" si="366"/>
        <v>21:0003</v>
      </c>
      <c r="E5104" t="s">
        <v>19149</v>
      </c>
      <c r="F5104" t="s">
        <v>19150</v>
      </c>
      <c r="H5104">
        <v>49.180953500000001</v>
      </c>
      <c r="I5104">
        <v>-56.1839339</v>
      </c>
      <c r="J5104" s="1" t="str">
        <f t="shared" si="368"/>
        <v>Till</v>
      </c>
      <c r="K5104" s="1" t="str">
        <f t="shared" si="367"/>
        <v>&lt;2 micron</v>
      </c>
      <c r="L5104">
        <v>0.6</v>
      </c>
      <c r="M5104">
        <v>11.5</v>
      </c>
      <c r="N5104">
        <v>30</v>
      </c>
      <c r="O5104">
        <v>30</v>
      </c>
      <c r="P5104">
        <v>1</v>
      </c>
      <c r="Q5104">
        <v>1</v>
      </c>
      <c r="R5104">
        <v>0.12</v>
      </c>
      <c r="S5104">
        <v>0.25</v>
      </c>
      <c r="T5104">
        <v>9</v>
      </c>
      <c r="U5104">
        <v>82</v>
      </c>
      <c r="V5104">
        <v>48</v>
      </c>
      <c r="W5104">
        <v>3.63</v>
      </c>
      <c r="X5104">
        <v>10</v>
      </c>
      <c r="Y5104">
        <v>0.5</v>
      </c>
      <c r="Z5104">
        <v>0.01</v>
      </c>
      <c r="AA5104">
        <v>10</v>
      </c>
      <c r="AB5104">
        <v>0.39</v>
      </c>
      <c r="AC5104">
        <v>155</v>
      </c>
      <c r="AD5104">
        <v>0.5</v>
      </c>
      <c r="AE5104">
        <v>0.51</v>
      </c>
      <c r="AF5104">
        <v>13</v>
      </c>
      <c r="AH5104">
        <v>6</v>
      </c>
      <c r="AI5104">
        <v>10</v>
      </c>
      <c r="AJ5104">
        <v>20</v>
      </c>
      <c r="AK5104">
        <v>7</v>
      </c>
      <c r="AL5104">
        <v>0.28000000000000003</v>
      </c>
      <c r="AM5104">
        <v>5</v>
      </c>
      <c r="AN5104">
        <v>5</v>
      </c>
      <c r="AO5104">
        <v>94</v>
      </c>
      <c r="AP5104">
        <v>5</v>
      </c>
      <c r="AQ5104">
        <v>32</v>
      </c>
    </row>
    <row r="5105" spans="1:43" hidden="1" x14ac:dyDescent="0.25">
      <c r="A5105" t="s">
        <v>19151</v>
      </c>
      <c r="B5105" t="s">
        <v>19152</v>
      </c>
      <c r="C5105" s="1" t="str">
        <f t="shared" si="365"/>
        <v>21:0120</v>
      </c>
      <c r="D5105" s="1" t="str">
        <f t="shared" si="366"/>
        <v>21:0003</v>
      </c>
      <c r="E5105" t="s">
        <v>19153</v>
      </c>
      <c r="F5105" t="s">
        <v>19154</v>
      </c>
      <c r="H5105">
        <v>49.189235400000001</v>
      </c>
      <c r="I5105">
        <v>-56.178445199999999</v>
      </c>
      <c r="J5105" s="1" t="str">
        <f t="shared" si="368"/>
        <v>Till</v>
      </c>
      <c r="K5105" s="1" t="str">
        <f t="shared" si="367"/>
        <v>&lt;2 micron</v>
      </c>
      <c r="L5105">
        <v>0.6</v>
      </c>
      <c r="M5105">
        <v>8.7100000000000009</v>
      </c>
      <c r="N5105">
        <v>28</v>
      </c>
      <c r="O5105">
        <v>60</v>
      </c>
      <c r="P5105">
        <v>0.25</v>
      </c>
      <c r="Q5105">
        <v>1</v>
      </c>
      <c r="R5105">
        <v>0.22</v>
      </c>
      <c r="S5105">
        <v>0.25</v>
      </c>
      <c r="T5105">
        <v>23</v>
      </c>
      <c r="U5105">
        <v>89</v>
      </c>
      <c r="V5105">
        <v>107</v>
      </c>
      <c r="W5105">
        <v>6.35</v>
      </c>
      <c r="X5105">
        <v>20</v>
      </c>
      <c r="Y5105">
        <v>0.5</v>
      </c>
      <c r="Z5105">
        <v>0.04</v>
      </c>
      <c r="AA5105">
        <v>10</v>
      </c>
      <c r="AB5105">
        <v>0.87</v>
      </c>
      <c r="AC5105">
        <v>570</v>
      </c>
      <c r="AD5105">
        <v>0.5</v>
      </c>
      <c r="AE5105">
        <v>1.1499999999999999</v>
      </c>
      <c r="AF5105">
        <v>34</v>
      </c>
      <c r="AH5105">
        <v>10</v>
      </c>
      <c r="AI5105">
        <v>2</v>
      </c>
      <c r="AJ5105">
        <v>30</v>
      </c>
      <c r="AK5105">
        <v>14</v>
      </c>
      <c r="AL5105">
        <v>0.15</v>
      </c>
      <c r="AM5105">
        <v>5</v>
      </c>
      <c r="AN5105">
        <v>5</v>
      </c>
      <c r="AO5105">
        <v>167</v>
      </c>
      <c r="AP5105">
        <v>5</v>
      </c>
      <c r="AQ5105">
        <v>58</v>
      </c>
    </row>
    <row r="5106" spans="1:43" hidden="1" x14ac:dyDescent="0.25">
      <c r="A5106" t="s">
        <v>19155</v>
      </c>
      <c r="B5106" t="s">
        <v>19156</v>
      </c>
      <c r="C5106" s="1" t="str">
        <f t="shared" si="365"/>
        <v>21:0120</v>
      </c>
      <c r="D5106" s="1" t="str">
        <f t="shared" si="366"/>
        <v>21:0003</v>
      </c>
      <c r="E5106" t="s">
        <v>19157</v>
      </c>
      <c r="F5106" t="s">
        <v>19158</v>
      </c>
      <c r="H5106">
        <v>49.198550400000002</v>
      </c>
      <c r="I5106">
        <v>-56.172800199999998</v>
      </c>
      <c r="J5106" s="1" t="str">
        <f t="shared" si="368"/>
        <v>Till</v>
      </c>
      <c r="K5106" s="1" t="str">
        <f t="shared" si="367"/>
        <v>&lt;2 micron</v>
      </c>
      <c r="L5106">
        <v>0.4</v>
      </c>
      <c r="M5106">
        <v>7.86</v>
      </c>
      <c r="N5106">
        <v>28</v>
      </c>
      <c r="O5106">
        <v>100</v>
      </c>
      <c r="P5106">
        <v>0.25</v>
      </c>
      <c r="Q5106">
        <v>1</v>
      </c>
      <c r="R5106">
        <v>0.3</v>
      </c>
      <c r="S5106">
        <v>0.25</v>
      </c>
      <c r="T5106">
        <v>38</v>
      </c>
      <c r="U5106">
        <v>48</v>
      </c>
      <c r="V5106">
        <v>134</v>
      </c>
      <c r="W5106">
        <v>3.84</v>
      </c>
      <c r="X5106">
        <v>20</v>
      </c>
      <c r="Y5106">
        <v>0.5</v>
      </c>
      <c r="Z5106">
        <v>0.04</v>
      </c>
      <c r="AA5106">
        <v>5</v>
      </c>
      <c r="AB5106">
        <v>0.78</v>
      </c>
      <c r="AC5106">
        <v>840</v>
      </c>
      <c r="AD5106">
        <v>0.5</v>
      </c>
      <c r="AE5106">
        <v>2.36</v>
      </c>
      <c r="AF5106">
        <v>30</v>
      </c>
      <c r="AH5106">
        <v>16</v>
      </c>
      <c r="AI5106">
        <v>4</v>
      </c>
      <c r="AJ5106">
        <v>20</v>
      </c>
      <c r="AK5106">
        <v>18</v>
      </c>
      <c r="AL5106">
        <v>0.06</v>
      </c>
      <c r="AM5106">
        <v>5</v>
      </c>
      <c r="AN5106">
        <v>20</v>
      </c>
      <c r="AO5106">
        <v>178</v>
      </c>
      <c r="AP5106">
        <v>5</v>
      </c>
      <c r="AQ5106">
        <v>60</v>
      </c>
    </row>
    <row r="5107" spans="1:43" hidden="1" x14ac:dyDescent="0.25">
      <c r="A5107" t="s">
        <v>19159</v>
      </c>
      <c r="B5107" t="s">
        <v>19160</v>
      </c>
      <c r="C5107" s="1" t="str">
        <f t="shared" si="365"/>
        <v>21:0120</v>
      </c>
      <c r="D5107" s="1" t="str">
        <f t="shared" si="366"/>
        <v>21:0003</v>
      </c>
      <c r="E5107" t="s">
        <v>19161</v>
      </c>
      <c r="F5107" t="s">
        <v>19162</v>
      </c>
      <c r="H5107">
        <v>49.207127700000001</v>
      </c>
      <c r="I5107">
        <v>-56.164694099999998</v>
      </c>
      <c r="J5107" s="1" t="str">
        <f t="shared" si="368"/>
        <v>Till</v>
      </c>
      <c r="K5107" s="1" t="str">
        <f t="shared" si="367"/>
        <v>&lt;2 micron</v>
      </c>
      <c r="L5107">
        <v>0.1</v>
      </c>
      <c r="M5107">
        <v>6.02</v>
      </c>
      <c r="N5107">
        <v>8</v>
      </c>
      <c r="O5107">
        <v>120</v>
      </c>
      <c r="P5107">
        <v>0.5</v>
      </c>
      <c r="Q5107">
        <v>1</v>
      </c>
      <c r="R5107">
        <v>0.9</v>
      </c>
      <c r="S5107">
        <v>0.25</v>
      </c>
      <c r="T5107">
        <v>24</v>
      </c>
      <c r="U5107">
        <v>41</v>
      </c>
      <c r="V5107">
        <v>117</v>
      </c>
      <c r="W5107">
        <v>4.01</v>
      </c>
      <c r="X5107">
        <v>10</v>
      </c>
      <c r="Y5107">
        <v>0.5</v>
      </c>
      <c r="Z5107">
        <v>0.15</v>
      </c>
      <c r="AA5107">
        <v>20</v>
      </c>
      <c r="AB5107">
        <v>1.43</v>
      </c>
      <c r="AC5107">
        <v>865</v>
      </c>
      <c r="AD5107">
        <v>0.5</v>
      </c>
      <c r="AE5107">
        <v>0.66</v>
      </c>
      <c r="AF5107">
        <v>34</v>
      </c>
      <c r="AH5107">
        <v>10</v>
      </c>
      <c r="AI5107">
        <v>1</v>
      </c>
      <c r="AJ5107">
        <v>19</v>
      </c>
      <c r="AK5107">
        <v>48</v>
      </c>
      <c r="AL5107">
        <v>0.13</v>
      </c>
      <c r="AM5107">
        <v>5</v>
      </c>
      <c r="AN5107">
        <v>10</v>
      </c>
      <c r="AO5107">
        <v>98</v>
      </c>
      <c r="AP5107">
        <v>5</v>
      </c>
      <c r="AQ5107">
        <v>100</v>
      </c>
    </row>
    <row r="5108" spans="1:43" hidden="1" x14ac:dyDescent="0.25">
      <c r="A5108" t="s">
        <v>19163</v>
      </c>
      <c r="B5108" t="s">
        <v>19164</v>
      </c>
      <c r="C5108" s="1" t="str">
        <f t="shared" si="365"/>
        <v>21:0120</v>
      </c>
      <c r="D5108" s="1" t="str">
        <f t="shared" si="366"/>
        <v>21:0003</v>
      </c>
      <c r="E5108" t="s">
        <v>19165</v>
      </c>
      <c r="F5108" t="s">
        <v>19166</v>
      </c>
      <c r="H5108">
        <v>49.240648</v>
      </c>
      <c r="I5108">
        <v>-56.265656100000001</v>
      </c>
      <c r="J5108" s="1" t="str">
        <f t="shared" si="368"/>
        <v>Till</v>
      </c>
      <c r="K5108" s="1" t="str">
        <f t="shared" si="367"/>
        <v>&lt;2 micron</v>
      </c>
      <c r="L5108">
        <v>0.6</v>
      </c>
      <c r="M5108">
        <v>4.43</v>
      </c>
      <c r="N5108">
        <v>26</v>
      </c>
      <c r="O5108">
        <v>70</v>
      </c>
      <c r="P5108">
        <v>1</v>
      </c>
      <c r="Q5108">
        <v>2</v>
      </c>
      <c r="R5108">
        <v>0.67</v>
      </c>
      <c r="S5108">
        <v>0.25</v>
      </c>
      <c r="T5108">
        <v>15</v>
      </c>
      <c r="U5108">
        <v>24</v>
      </c>
      <c r="V5108">
        <v>48</v>
      </c>
      <c r="W5108">
        <v>2.67</v>
      </c>
      <c r="X5108">
        <v>20</v>
      </c>
      <c r="Y5108">
        <v>0.5</v>
      </c>
      <c r="Z5108">
        <v>0.19</v>
      </c>
      <c r="AA5108">
        <v>30</v>
      </c>
      <c r="AB5108">
        <v>0.73</v>
      </c>
      <c r="AC5108">
        <v>515</v>
      </c>
      <c r="AD5108">
        <v>0.5</v>
      </c>
      <c r="AE5108">
        <v>0.73</v>
      </c>
      <c r="AF5108">
        <v>21</v>
      </c>
      <c r="AH5108">
        <v>30</v>
      </c>
      <c r="AI5108">
        <v>2</v>
      </c>
      <c r="AJ5108">
        <v>12</v>
      </c>
      <c r="AK5108">
        <v>29</v>
      </c>
      <c r="AL5108">
        <v>0.11</v>
      </c>
      <c r="AM5108">
        <v>5</v>
      </c>
      <c r="AN5108">
        <v>5</v>
      </c>
      <c r="AO5108">
        <v>61</v>
      </c>
      <c r="AP5108">
        <v>5</v>
      </c>
      <c r="AQ5108">
        <v>66</v>
      </c>
    </row>
    <row r="5109" spans="1:43" hidden="1" x14ac:dyDescent="0.25">
      <c r="A5109" t="s">
        <v>19167</v>
      </c>
      <c r="B5109" t="s">
        <v>19168</v>
      </c>
      <c r="C5109" s="1" t="str">
        <f t="shared" si="365"/>
        <v>21:0120</v>
      </c>
      <c r="D5109" s="1" t="str">
        <f t="shared" si="366"/>
        <v>21:0003</v>
      </c>
      <c r="E5109" t="s">
        <v>19169</v>
      </c>
      <c r="F5109" t="s">
        <v>19170</v>
      </c>
      <c r="H5109">
        <v>49.233927399999999</v>
      </c>
      <c r="I5109">
        <v>-56.269739399999999</v>
      </c>
      <c r="J5109" s="1" t="str">
        <f t="shared" si="368"/>
        <v>Till</v>
      </c>
      <c r="K5109" s="1" t="str">
        <f t="shared" si="367"/>
        <v>&lt;2 micron</v>
      </c>
      <c r="L5109">
        <v>0.6</v>
      </c>
      <c r="M5109">
        <v>4.97</v>
      </c>
      <c r="N5109">
        <v>22</v>
      </c>
      <c r="O5109">
        <v>40</v>
      </c>
      <c r="P5109">
        <v>0.5</v>
      </c>
      <c r="Q5109">
        <v>1</v>
      </c>
      <c r="R5109">
        <v>0.51</v>
      </c>
      <c r="S5109">
        <v>0.25</v>
      </c>
      <c r="T5109">
        <v>12</v>
      </c>
      <c r="U5109">
        <v>21</v>
      </c>
      <c r="V5109">
        <v>36</v>
      </c>
      <c r="W5109">
        <v>2.37</v>
      </c>
      <c r="X5109">
        <v>20</v>
      </c>
      <c r="Y5109">
        <v>0.5</v>
      </c>
      <c r="Z5109">
        <v>0.13</v>
      </c>
      <c r="AA5109">
        <v>40</v>
      </c>
      <c r="AB5109">
        <v>0.46</v>
      </c>
      <c r="AC5109">
        <v>575</v>
      </c>
      <c r="AD5109">
        <v>0.5</v>
      </c>
      <c r="AE5109">
        <v>0.82</v>
      </c>
      <c r="AF5109">
        <v>12</v>
      </c>
      <c r="AH5109">
        <v>24</v>
      </c>
      <c r="AI5109">
        <v>1</v>
      </c>
      <c r="AJ5109">
        <v>8</v>
      </c>
      <c r="AK5109">
        <v>21</v>
      </c>
      <c r="AL5109">
        <v>0.12</v>
      </c>
      <c r="AM5109">
        <v>5</v>
      </c>
      <c r="AN5109">
        <v>5</v>
      </c>
      <c r="AO5109">
        <v>46</v>
      </c>
      <c r="AP5109">
        <v>5</v>
      </c>
      <c r="AQ5109">
        <v>48</v>
      </c>
    </row>
    <row r="5110" spans="1:43" hidden="1" x14ac:dyDescent="0.25">
      <c r="A5110" t="s">
        <v>19171</v>
      </c>
      <c r="B5110" t="s">
        <v>19172</v>
      </c>
      <c r="C5110" s="1" t="str">
        <f t="shared" si="365"/>
        <v>21:0120</v>
      </c>
      <c r="D5110" s="1" t="str">
        <f t="shared" si="366"/>
        <v>21:0003</v>
      </c>
      <c r="E5110" t="s">
        <v>19173</v>
      </c>
      <c r="F5110" t="s">
        <v>19174</v>
      </c>
      <c r="H5110">
        <v>49.226036000000001</v>
      </c>
      <c r="I5110">
        <v>-56.273632800000001</v>
      </c>
      <c r="J5110" s="1" t="str">
        <f t="shared" si="368"/>
        <v>Till</v>
      </c>
      <c r="K5110" s="1" t="str">
        <f t="shared" si="367"/>
        <v>&lt;2 micron</v>
      </c>
      <c r="L5110">
        <v>0.4</v>
      </c>
      <c r="M5110">
        <v>4.6900000000000004</v>
      </c>
      <c r="N5110">
        <v>20</v>
      </c>
      <c r="O5110">
        <v>60</v>
      </c>
      <c r="P5110">
        <v>0.5</v>
      </c>
      <c r="Q5110">
        <v>1</v>
      </c>
      <c r="R5110">
        <v>0.67</v>
      </c>
      <c r="S5110">
        <v>0.25</v>
      </c>
      <c r="T5110">
        <v>17</v>
      </c>
      <c r="U5110">
        <v>27</v>
      </c>
      <c r="V5110">
        <v>61</v>
      </c>
      <c r="W5110">
        <v>2.74</v>
      </c>
      <c r="X5110">
        <v>10</v>
      </c>
      <c r="Y5110">
        <v>0.5</v>
      </c>
      <c r="Z5110">
        <v>0.14000000000000001</v>
      </c>
      <c r="AA5110">
        <v>40</v>
      </c>
      <c r="AB5110">
        <v>0.67</v>
      </c>
      <c r="AC5110">
        <v>330</v>
      </c>
      <c r="AD5110">
        <v>0.5</v>
      </c>
      <c r="AE5110">
        <v>0.74</v>
      </c>
      <c r="AF5110">
        <v>24</v>
      </c>
      <c r="AH5110">
        <v>22</v>
      </c>
      <c r="AI5110">
        <v>1</v>
      </c>
      <c r="AJ5110">
        <v>11</v>
      </c>
      <c r="AK5110">
        <v>35</v>
      </c>
      <c r="AL5110">
        <v>0.13</v>
      </c>
      <c r="AM5110">
        <v>5</v>
      </c>
      <c r="AN5110">
        <v>5</v>
      </c>
      <c r="AO5110">
        <v>60</v>
      </c>
      <c r="AP5110">
        <v>5</v>
      </c>
      <c r="AQ5110">
        <v>64</v>
      </c>
    </row>
    <row r="5111" spans="1:43" hidden="1" x14ac:dyDescent="0.25">
      <c r="A5111" t="s">
        <v>19175</v>
      </c>
      <c r="B5111" t="s">
        <v>19176</v>
      </c>
      <c r="C5111" s="1" t="str">
        <f t="shared" si="365"/>
        <v>21:0120</v>
      </c>
      <c r="D5111" s="1" t="str">
        <f t="shared" si="366"/>
        <v>21:0003</v>
      </c>
      <c r="E5111" t="s">
        <v>19177</v>
      </c>
      <c r="F5111" t="s">
        <v>19178</v>
      </c>
      <c r="H5111">
        <v>49.218621800000001</v>
      </c>
      <c r="I5111">
        <v>-56.267630500000003</v>
      </c>
      <c r="J5111" s="1" t="str">
        <f t="shared" si="368"/>
        <v>Till</v>
      </c>
      <c r="K5111" s="1" t="str">
        <f t="shared" si="367"/>
        <v>&lt;2 micron</v>
      </c>
      <c r="L5111">
        <v>0.4</v>
      </c>
      <c r="M5111">
        <v>3.06</v>
      </c>
      <c r="N5111">
        <v>20</v>
      </c>
      <c r="O5111">
        <v>60</v>
      </c>
      <c r="P5111">
        <v>0.25</v>
      </c>
      <c r="Q5111">
        <v>1</v>
      </c>
      <c r="R5111">
        <v>0.51</v>
      </c>
      <c r="S5111">
        <v>0.25</v>
      </c>
      <c r="T5111">
        <v>13</v>
      </c>
      <c r="U5111">
        <v>24</v>
      </c>
      <c r="V5111">
        <v>47</v>
      </c>
      <c r="W5111">
        <v>2.66</v>
      </c>
      <c r="X5111">
        <v>10</v>
      </c>
      <c r="Y5111">
        <v>0.5</v>
      </c>
      <c r="Z5111">
        <v>0.09</v>
      </c>
      <c r="AA5111">
        <v>20</v>
      </c>
      <c r="AB5111">
        <v>0.72</v>
      </c>
      <c r="AC5111">
        <v>495</v>
      </c>
      <c r="AD5111">
        <v>0.5</v>
      </c>
      <c r="AE5111">
        <v>1.8</v>
      </c>
      <c r="AF5111">
        <v>22</v>
      </c>
      <c r="AH5111">
        <v>16</v>
      </c>
      <c r="AI5111">
        <v>2</v>
      </c>
      <c r="AJ5111">
        <v>9</v>
      </c>
      <c r="AK5111">
        <v>27</v>
      </c>
      <c r="AL5111">
        <v>0.06</v>
      </c>
      <c r="AM5111">
        <v>5</v>
      </c>
      <c r="AN5111">
        <v>5</v>
      </c>
      <c r="AO5111">
        <v>48</v>
      </c>
      <c r="AP5111">
        <v>5</v>
      </c>
      <c r="AQ5111">
        <v>50</v>
      </c>
    </row>
    <row r="5112" spans="1:43" hidden="1" x14ac:dyDescent="0.25">
      <c r="A5112" t="s">
        <v>19179</v>
      </c>
      <c r="B5112" t="s">
        <v>19180</v>
      </c>
      <c r="C5112" s="1" t="str">
        <f t="shared" si="365"/>
        <v>21:0120</v>
      </c>
      <c r="D5112" s="1" t="str">
        <f t="shared" si="366"/>
        <v>21:0003</v>
      </c>
      <c r="E5112" t="s">
        <v>19181</v>
      </c>
      <c r="F5112" t="s">
        <v>19182</v>
      </c>
      <c r="H5112">
        <v>49.2236026</v>
      </c>
      <c r="I5112">
        <v>-56.258767300000002</v>
      </c>
      <c r="J5112" s="1" t="str">
        <f t="shared" si="368"/>
        <v>Till</v>
      </c>
      <c r="K5112" s="1" t="str">
        <f t="shared" si="367"/>
        <v>&lt;2 micron</v>
      </c>
      <c r="L5112">
        <v>0.8</v>
      </c>
      <c r="M5112">
        <v>5.44</v>
      </c>
      <c r="N5112">
        <v>24</v>
      </c>
      <c r="O5112">
        <v>60</v>
      </c>
      <c r="P5112">
        <v>0.5</v>
      </c>
      <c r="Q5112">
        <v>1</v>
      </c>
      <c r="R5112">
        <v>0.44</v>
      </c>
      <c r="S5112">
        <v>0.25</v>
      </c>
      <c r="T5112">
        <v>17</v>
      </c>
      <c r="U5112">
        <v>30</v>
      </c>
      <c r="V5112">
        <v>57</v>
      </c>
      <c r="W5112">
        <v>2.88</v>
      </c>
      <c r="X5112">
        <v>20</v>
      </c>
      <c r="Y5112">
        <v>0.5</v>
      </c>
      <c r="Z5112">
        <v>0.12</v>
      </c>
      <c r="AA5112">
        <v>20</v>
      </c>
      <c r="AB5112">
        <v>0.8</v>
      </c>
      <c r="AC5112">
        <v>480</v>
      </c>
      <c r="AD5112">
        <v>0.5</v>
      </c>
      <c r="AE5112">
        <v>0.79</v>
      </c>
      <c r="AF5112">
        <v>25</v>
      </c>
      <c r="AH5112">
        <v>22</v>
      </c>
      <c r="AI5112">
        <v>1</v>
      </c>
      <c r="AJ5112">
        <v>11</v>
      </c>
      <c r="AK5112">
        <v>26</v>
      </c>
      <c r="AL5112">
        <v>0.16</v>
      </c>
      <c r="AM5112">
        <v>5</v>
      </c>
      <c r="AN5112">
        <v>5</v>
      </c>
      <c r="AO5112">
        <v>70</v>
      </c>
      <c r="AP5112">
        <v>5</v>
      </c>
      <c r="AQ5112">
        <v>50</v>
      </c>
    </row>
    <row r="5113" spans="1:43" hidden="1" x14ac:dyDescent="0.25">
      <c r="A5113" t="s">
        <v>19183</v>
      </c>
      <c r="B5113" t="s">
        <v>19184</v>
      </c>
      <c r="C5113" s="1" t="str">
        <f t="shared" si="365"/>
        <v>21:0120</v>
      </c>
      <c r="D5113" s="1" t="str">
        <f t="shared" si="366"/>
        <v>21:0003</v>
      </c>
      <c r="E5113" t="s">
        <v>19185</v>
      </c>
      <c r="F5113" t="s">
        <v>19186</v>
      </c>
      <c r="H5113">
        <v>49.229547199999999</v>
      </c>
      <c r="I5113">
        <v>-56.2529781</v>
      </c>
      <c r="J5113" s="1" t="str">
        <f t="shared" si="368"/>
        <v>Till</v>
      </c>
      <c r="K5113" s="1" t="str">
        <f t="shared" si="367"/>
        <v>&lt;2 micron</v>
      </c>
      <c r="L5113">
        <v>0.4</v>
      </c>
      <c r="M5113">
        <v>4.9000000000000004</v>
      </c>
      <c r="N5113">
        <v>24</v>
      </c>
      <c r="O5113">
        <v>50</v>
      </c>
      <c r="P5113">
        <v>0.25</v>
      </c>
      <c r="Q5113">
        <v>1</v>
      </c>
      <c r="R5113">
        <v>0.75</v>
      </c>
      <c r="S5113">
        <v>0.25</v>
      </c>
      <c r="T5113">
        <v>14</v>
      </c>
      <c r="U5113">
        <v>30</v>
      </c>
      <c r="V5113">
        <v>74</v>
      </c>
      <c r="W5113">
        <v>2.89</v>
      </c>
      <c r="X5113">
        <v>10</v>
      </c>
      <c r="Y5113">
        <v>0.5</v>
      </c>
      <c r="Z5113">
        <v>0.11</v>
      </c>
      <c r="AA5113">
        <v>20</v>
      </c>
      <c r="AB5113">
        <v>0.79</v>
      </c>
      <c r="AC5113">
        <v>510</v>
      </c>
      <c r="AD5113">
        <v>0.5</v>
      </c>
      <c r="AE5113">
        <v>0.49</v>
      </c>
      <c r="AF5113">
        <v>24</v>
      </c>
      <c r="AH5113">
        <v>16</v>
      </c>
      <c r="AI5113">
        <v>2</v>
      </c>
      <c r="AJ5113">
        <v>11</v>
      </c>
      <c r="AK5113">
        <v>36</v>
      </c>
      <c r="AL5113">
        <v>0.18</v>
      </c>
      <c r="AM5113">
        <v>5</v>
      </c>
      <c r="AN5113">
        <v>5</v>
      </c>
      <c r="AO5113">
        <v>65</v>
      </c>
      <c r="AP5113">
        <v>5</v>
      </c>
      <c r="AQ5113">
        <v>54</v>
      </c>
    </row>
    <row r="5114" spans="1:43" hidden="1" x14ac:dyDescent="0.25">
      <c r="A5114" t="s">
        <v>19187</v>
      </c>
      <c r="B5114" t="s">
        <v>19188</v>
      </c>
      <c r="C5114" s="1" t="str">
        <f t="shared" si="365"/>
        <v>21:0120</v>
      </c>
      <c r="D5114" s="1" t="str">
        <f t="shared" si="366"/>
        <v>21:0003</v>
      </c>
      <c r="E5114" t="s">
        <v>19189</v>
      </c>
      <c r="F5114" t="s">
        <v>19190</v>
      </c>
      <c r="H5114">
        <v>49.236563599999997</v>
      </c>
      <c r="I5114">
        <v>-56.246072300000002</v>
      </c>
      <c r="J5114" s="1" t="str">
        <f t="shared" si="368"/>
        <v>Till</v>
      </c>
      <c r="K5114" s="1" t="str">
        <f t="shared" si="367"/>
        <v>&lt;2 micron</v>
      </c>
      <c r="L5114">
        <v>0.4</v>
      </c>
      <c r="M5114">
        <v>4.2</v>
      </c>
      <c r="N5114">
        <v>26</v>
      </c>
      <c r="O5114">
        <v>40</v>
      </c>
      <c r="P5114">
        <v>0.5</v>
      </c>
      <c r="Q5114">
        <v>1</v>
      </c>
      <c r="R5114">
        <v>0.68</v>
      </c>
      <c r="S5114">
        <v>0.25</v>
      </c>
      <c r="T5114">
        <v>13</v>
      </c>
      <c r="U5114">
        <v>28</v>
      </c>
      <c r="V5114">
        <v>54</v>
      </c>
      <c r="W5114">
        <v>3.41</v>
      </c>
      <c r="X5114">
        <v>20</v>
      </c>
      <c r="Y5114">
        <v>0.5</v>
      </c>
      <c r="Z5114">
        <v>0.09</v>
      </c>
      <c r="AA5114">
        <v>30</v>
      </c>
      <c r="AB5114">
        <v>0.61</v>
      </c>
      <c r="AC5114">
        <v>900</v>
      </c>
      <c r="AD5114">
        <v>0.5</v>
      </c>
      <c r="AE5114">
        <v>1.27</v>
      </c>
      <c r="AF5114">
        <v>18</v>
      </c>
      <c r="AH5114">
        <v>20</v>
      </c>
      <c r="AI5114">
        <v>2</v>
      </c>
      <c r="AJ5114">
        <v>13</v>
      </c>
      <c r="AK5114">
        <v>37</v>
      </c>
      <c r="AL5114">
        <v>0.08</v>
      </c>
      <c r="AM5114">
        <v>5</v>
      </c>
      <c r="AN5114">
        <v>5</v>
      </c>
      <c r="AO5114">
        <v>66</v>
      </c>
      <c r="AP5114">
        <v>5</v>
      </c>
      <c r="AQ5114">
        <v>42</v>
      </c>
    </row>
    <row r="5115" spans="1:43" hidden="1" x14ac:dyDescent="0.25">
      <c r="A5115" t="s">
        <v>19191</v>
      </c>
      <c r="B5115" t="s">
        <v>19192</v>
      </c>
      <c r="C5115" s="1" t="str">
        <f t="shared" si="365"/>
        <v>21:0120</v>
      </c>
      <c r="D5115" s="1" t="str">
        <f t="shared" si="366"/>
        <v>21:0003</v>
      </c>
      <c r="E5115" t="s">
        <v>19193</v>
      </c>
      <c r="F5115" t="s">
        <v>19194</v>
      </c>
      <c r="H5115">
        <v>49.208733000000002</v>
      </c>
      <c r="I5115">
        <v>-56.268600499999998</v>
      </c>
      <c r="J5115" s="1" t="str">
        <f t="shared" si="368"/>
        <v>Till</v>
      </c>
      <c r="K5115" s="1" t="str">
        <f t="shared" si="367"/>
        <v>&lt;2 micron</v>
      </c>
      <c r="L5115">
        <v>0.4</v>
      </c>
      <c r="M5115">
        <v>6.34</v>
      </c>
      <c r="N5115">
        <v>44</v>
      </c>
      <c r="O5115">
        <v>60</v>
      </c>
      <c r="P5115">
        <v>0.5</v>
      </c>
      <c r="Q5115">
        <v>1</v>
      </c>
      <c r="R5115">
        <v>0.61</v>
      </c>
      <c r="S5115">
        <v>0.25</v>
      </c>
      <c r="T5115">
        <v>23</v>
      </c>
      <c r="U5115">
        <v>44</v>
      </c>
      <c r="V5115">
        <v>94</v>
      </c>
      <c r="W5115">
        <v>3.74</v>
      </c>
      <c r="X5115">
        <v>20</v>
      </c>
      <c r="Y5115">
        <v>0.5</v>
      </c>
      <c r="Z5115">
        <v>0.09</v>
      </c>
      <c r="AA5115">
        <v>20</v>
      </c>
      <c r="AB5115">
        <v>0.94</v>
      </c>
      <c r="AC5115">
        <v>1195</v>
      </c>
      <c r="AD5115">
        <v>0.5</v>
      </c>
      <c r="AE5115">
        <v>0.65</v>
      </c>
      <c r="AF5115">
        <v>39</v>
      </c>
      <c r="AH5115">
        <v>18</v>
      </c>
      <c r="AI5115">
        <v>1</v>
      </c>
      <c r="AJ5115">
        <v>16</v>
      </c>
      <c r="AK5115">
        <v>33</v>
      </c>
      <c r="AL5115">
        <v>0.16</v>
      </c>
      <c r="AM5115">
        <v>5</v>
      </c>
      <c r="AN5115">
        <v>5</v>
      </c>
      <c r="AO5115">
        <v>84</v>
      </c>
      <c r="AP5115">
        <v>5</v>
      </c>
      <c r="AQ5115">
        <v>58</v>
      </c>
    </row>
    <row r="5116" spans="1:43" hidden="1" x14ac:dyDescent="0.25">
      <c r="A5116" t="s">
        <v>19195</v>
      </c>
      <c r="B5116" t="s">
        <v>19196</v>
      </c>
      <c r="C5116" s="1" t="str">
        <f t="shared" si="365"/>
        <v>21:0120</v>
      </c>
      <c r="D5116" s="1" t="str">
        <f t="shared" si="366"/>
        <v>21:0003</v>
      </c>
      <c r="E5116" t="s">
        <v>19197</v>
      </c>
      <c r="F5116" t="s">
        <v>19198</v>
      </c>
      <c r="H5116">
        <v>49.195077699999999</v>
      </c>
      <c r="I5116">
        <v>-56.271409900000002</v>
      </c>
      <c r="J5116" s="1" t="str">
        <f t="shared" si="368"/>
        <v>Till</v>
      </c>
      <c r="K5116" s="1" t="str">
        <f t="shared" si="367"/>
        <v>&lt;2 micron</v>
      </c>
      <c r="L5116">
        <v>0.1</v>
      </c>
      <c r="M5116">
        <v>5.27</v>
      </c>
      <c r="N5116">
        <v>28</v>
      </c>
      <c r="O5116">
        <v>60</v>
      </c>
      <c r="P5116">
        <v>1</v>
      </c>
      <c r="Q5116">
        <v>1</v>
      </c>
      <c r="R5116">
        <v>0.97</v>
      </c>
      <c r="S5116">
        <v>0.25</v>
      </c>
      <c r="T5116">
        <v>18</v>
      </c>
      <c r="U5116">
        <v>38</v>
      </c>
      <c r="V5116">
        <v>88</v>
      </c>
      <c r="W5116">
        <v>3.33</v>
      </c>
      <c r="X5116">
        <v>10</v>
      </c>
      <c r="Y5116">
        <v>0.5</v>
      </c>
      <c r="Z5116">
        <v>0.14000000000000001</v>
      </c>
      <c r="AA5116">
        <v>20</v>
      </c>
      <c r="AB5116">
        <v>1.04</v>
      </c>
      <c r="AC5116">
        <v>570</v>
      </c>
      <c r="AD5116">
        <v>0.5</v>
      </c>
      <c r="AE5116">
        <v>0.45</v>
      </c>
      <c r="AF5116">
        <v>29</v>
      </c>
      <c r="AH5116">
        <v>14</v>
      </c>
      <c r="AI5116">
        <v>6</v>
      </c>
      <c r="AJ5116">
        <v>15</v>
      </c>
      <c r="AK5116">
        <v>40</v>
      </c>
      <c r="AL5116">
        <v>0.21</v>
      </c>
      <c r="AM5116">
        <v>5</v>
      </c>
      <c r="AN5116">
        <v>5</v>
      </c>
      <c r="AO5116">
        <v>75</v>
      </c>
      <c r="AP5116">
        <v>5</v>
      </c>
      <c r="AQ5116">
        <v>56</v>
      </c>
    </row>
    <row r="5117" spans="1:43" hidden="1" x14ac:dyDescent="0.25">
      <c r="A5117" t="s">
        <v>19199</v>
      </c>
      <c r="B5117" t="s">
        <v>19200</v>
      </c>
      <c r="C5117" s="1" t="str">
        <f t="shared" si="365"/>
        <v>21:0120</v>
      </c>
      <c r="D5117" s="1" t="str">
        <f t="shared" si="366"/>
        <v>21:0003</v>
      </c>
      <c r="E5117" t="s">
        <v>19201</v>
      </c>
      <c r="F5117" t="s">
        <v>19202</v>
      </c>
      <c r="H5117">
        <v>49.190241800000003</v>
      </c>
      <c r="I5117">
        <v>-56.274843500000003</v>
      </c>
      <c r="J5117" s="1" t="str">
        <f t="shared" si="368"/>
        <v>Till</v>
      </c>
      <c r="K5117" s="1" t="str">
        <f t="shared" si="367"/>
        <v>&lt;2 micron</v>
      </c>
      <c r="L5117">
        <v>0.2</v>
      </c>
      <c r="M5117">
        <v>5.81</v>
      </c>
      <c r="N5117">
        <v>18</v>
      </c>
      <c r="O5117">
        <v>70</v>
      </c>
      <c r="P5117">
        <v>1.5</v>
      </c>
      <c r="Q5117">
        <v>1</v>
      </c>
      <c r="R5117">
        <v>0.94</v>
      </c>
      <c r="S5117">
        <v>0.25</v>
      </c>
      <c r="T5117">
        <v>23</v>
      </c>
      <c r="U5117">
        <v>32</v>
      </c>
      <c r="V5117">
        <v>85</v>
      </c>
      <c r="W5117">
        <v>3.54</v>
      </c>
      <c r="X5117">
        <v>10</v>
      </c>
      <c r="Y5117">
        <v>0.5</v>
      </c>
      <c r="Z5117">
        <v>0.12</v>
      </c>
      <c r="AA5117">
        <v>30</v>
      </c>
      <c r="AB5117">
        <v>0.77</v>
      </c>
      <c r="AC5117">
        <v>535</v>
      </c>
      <c r="AD5117">
        <v>0.5</v>
      </c>
      <c r="AE5117">
        <v>0.52</v>
      </c>
      <c r="AF5117">
        <v>21</v>
      </c>
      <c r="AH5117">
        <v>16</v>
      </c>
      <c r="AI5117">
        <v>4</v>
      </c>
      <c r="AJ5117">
        <v>15</v>
      </c>
      <c r="AK5117">
        <v>51</v>
      </c>
      <c r="AL5117">
        <v>0.21</v>
      </c>
      <c r="AM5117">
        <v>5</v>
      </c>
      <c r="AN5117">
        <v>5</v>
      </c>
      <c r="AO5117">
        <v>89</v>
      </c>
      <c r="AP5117">
        <v>5</v>
      </c>
      <c r="AQ5117">
        <v>58</v>
      </c>
    </row>
    <row r="5118" spans="1:43" hidden="1" x14ac:dyDescent="0.25">
      <c r="A5118" t="s">
        <v>19203</v>
      </c>
      <c r="B5118" t="s">
        <v>19204</v>
      </c>
      <c r="C5118" s="1" t="str">
        <f t="shared" si="365"/>
        <v>21:0120</v>
      </c>
      <c r="D5118" s="1" t="str">
        <f t="shared" si="366"/>
        <v>21:0003</v>
      </c>
      <c r="E5118" t="s">
        <v>19205</v>
      </c>
      <c r="F5118" t="s">
        <v>19206</v>
      </c>
      <c r="H5118">
        <v>49.199460100000003</v>
      </c>
      <c r="I5118">
        <v>-56.260363699999999</v>
      </c>
      <c r="J5118" s="1" t="str">
        <f t="shared" si="368"/>
        <v>Till</v>
      </c>
      <c r="K5118" s="1" t="str">
        <f t="shared" si="367"/>
        <v>&lt;2 micron</v>
      </c>
      <c r="L5118">
        <v>0.2</v>
      </c>
      <c r="M5118">
        <v>5.0599999999999996</v>
      </c>
      <c r="N5118">
        <v>20</v>
      </c>
      <c r="O5118">
        <v>60</v>
      </c>
      <c r="P5118">
        <v>1</v>
      </c>
      <c r="Q5118">
        <v>1</v>
      </c>
      <c r="R5118">
        <v>0.92</v>
      </c>
      <c r="S5118">
        <v>0.25</v>
      </c>
      <c r="T5118">
        <v>16</v>
      </c>
      <c r="U5118">
        <v>35</v>
      </c>
      <c r="V5118">
        <v>72</v>
      </c>
      <c r="W5118">
        <v>3.32</v>
      </c>
      <c r="X5118">
        <v>10</v>
      </c>
      <c r="Y5118">
        <v>0.5</v>
      </c>
      <c r="Z5118">
        <v>0.12</v>
      </c>
      <c r="AA5118">
        <v>20</v>
      </c>
      <c r="AB5118">
        <v>0.83</v>
      </c>
      <c r="AC5118">
        <v>555</v>
      </c>
      <c r="AD5118">
        <v>0.5</v>
      </c>
      <c r="AE5118">
        <v>0.98</v>
      </c>
      <c r="AF5118">
        <v>29</v>
      </c>
      <c r="AH5118">
        <v>16</v>
      </c>
      <c r="AI5118">
        <v>4</v>
      </c>
      <c r="AJ5118">
        <v>14</v>
      </c>
      <c r="AK5118">
        <v>42</v>
      </c>
      <c r="AL5118">
        <v>0.11</v>
      </c>
      <c r="AM5118">
        <v>5</v>
      </c>
      <c r="AN5118">
        <v>5</v>
      </c>
      <c r="AO5118">
        <v>76</v>
      </c>
      <c r="AP5118">
        <v>5</v>
      </c>
      <c r="AQ5118">
        <v>46</v>
      </c>
    </row>
    <row r="5119" spans="1:43" hidden="1" x14ac:dyDescent="0.25">
      <c r="A5119" t="s">
        <v>19207</v>
      </c>
      <c r="B5119" t="s">
        <v>19208</v>
      </c>
      <c r="C5119" s="1" t="str">
        <f t="shared" si="365"/>
        <v>21:0120</v>
      </c>
      <c r="D5119" s="1" t="str">
        <f t="shared" si="366"/>
        <v>21:0003</v>
      </c>
      <c r="E5119" t="s">
        <v>19209</v>
      </c>
      <c r="F5119" t="s">
        <v>19210</v>
      </c>
      <c r="H5119">
        <v>49.2043125</v>
      </c>
      <c r="I5119">
        <v>-56.266606400000001</v>
      </c>
      <c r="J5119" s="1" t="str">
        <f t="shared" si="368"/>
        <v>Till</v>
      </c>
      <c r="K5119" s="1" t="str">
        <f t="shared" si="367"/>
        <v>&lt;2 micron</v>
      </c>
      <c r="L5119">
        <v>0.2</v>
      </c>
      <c r="M5119">
        <v>5.26</v>
      </c>
      <c r="N5119">
        <v>30</v>
      </c>
      <c r="O5119">
        <v>70</v>
      </c>
      <c r="P5119">
        <v>0.5</v>
      </c>
      <c r="Q5119">
        <v>1</v>
      </c>
      <c r="R5119">
        <v>1</v>
      </c>
      <c r="S5119">
        <v>0.25</v>
      </c>
      <c r="T5119">
        <v>15</v>
      </c>
      <c r="U5119">
        <v>39</v>
      </c>
      <c r="V5119">
        <v>85</v>
      </c>
      <c r="W5119">
        <v>3.57</v>
      </c>
      <c r="X5119">
        <v>10</v>
      </c>
      <c r="Y5119">
        <v>0.5</v>
      </c>
      <c r="Z5119">
        <v>0.14000000000000001</v>
      </c>
      <c r="AA5119">
        <v>20</v>
      </c>
      <c r="AB5119">
        <v>0.95</v>
      </c>
      <c r="AC5119">
        <v>505</v>
      </c>
      <c r="AD5119">
        <v>0.5</v>
      </c>
      <c r="AE5119">
        <v>0.53</v>
      </c>
      <c r="AF5119">
        <v>28</v>
      </c>
      <c r="AH5119">
        <v>16</v>
      </c>
      <c r="AI5119">
        <v>4</v>
      </c>
      <c r="AJ5119">
        <v>16</v>
      </c>
      <c r="AK5119">
        <v>42</v>
      </c>
      <c r="AL5119">
        <v>0.21</v>
      </c>
      <c r="AM5119">
        <v>5</v>
      </c>
      <c r="AN5119">
        <v>5</v>
      </c>
      <c r="AO5119">
        <v>81</v>
      </c>
      <c r="AP5119">
        <v>5</v>
      </c>
      <c r="AQ5119">
        <v>56</v>
      </c>
    </row>
    <row r="5120" spans="1:43" hidden="1" x14ac:dyDescent="0.25">
      <c r="A5120" t="s">
        <v>19211</v>
      </c>
      <c r="B5120" t="s">
        <v>19212</v>
      </c>
      <c r="C5120" s="1" t="str">
        <f t="shared" si="365"/>
        <v>21:0120</v>
      </c>
      <c r="D5120" s="1" t="str">
        <f t="shared" si="366"/>
        <v>21:0003</v>
      </c>
      <c r="E5120" t="s">
        <v>19213</v>
      </c>
      <c r="F5120" t="s">
        <v>19214</v>
      </c>
      <c r="H5120">
        <v>49.212127700000003</v>
      </c>
      <c r="I5120">
        <v>-56.271982999999999</v>
      </c>
      <c r="J5120" s="1" t="str">
        <f t="shared" si="368"/>
        <v>Till</v>
      </c>
      <c r="K5120" s="1" t="str">
        <f t="shared" si="367"/>
        <v>&lt;2 micron</v>
      </c>
      <c r="L5120">
        <v>0.6</v>
      </c>
      <c r="M5120">
        <v>6.28</v>
      </c>
      <c r="N5120">
        <v>40</v>
      </c>
      <c r="O5120">
        <v>30</v>
      </c>
      <c r="P5120">
        <v>1.5</v>
      </c>
      <c r="Q5120">
        <v>1</v>
      </c>
      <c r="R5120">
        <v>0.48</v>
      </c>
      <c r="S5120">
        <v>0.25</v>
      </c>
      <c r="T5120">
        <v>14</v>
      </c>
      <c r="U5120">
        <v>38</v>
      </c>
      <c r="V5120">
        <v>51</v>
      </c>
      <c r="W5120">
        <v>3.85</v>
      </c>
      <c r="X5120">
        <v>20</v>
      </c>
      <c r="Y5120">
        <v>0.5</v>
      </c>
      <c r="Z5120">
        <v>0.08</v>
      </c>
      <c r="AA5120">
        <v>30</v>
      </c>
      <c r="AB5120">
        <v>0.73</v>
      </c>
      <c r="AC5120">
        <v>425</v>
      </c>
      <c r="AD5120">
        <v>0.5</v>
      </c>
      <c r="AE5120">
        <v>1.39</v>
      </c>
      <c r="AF5120">
        <v>24</v>
      </c>
      <c r="AH5120">
        <v>24</v>
      </c>
      <c r="AI5120">
        <v>6</v>
      </c>
      <c r="AJ5120">
        <v>18</v>
      </c>
      <c r="AK5120">
        <v>32</v>
      </c>
      <c r="AL5120">
        <v>7.0000000000000007E-2</v>
      </c>
      <c r="AM5120">
        <v>5</v>
      </c>
      <c r="AN5120">
        <v>5</v>
      </c>
      <c r="AO5120">
        <v>88</v>
      </c>
      <c r="AP5120">
        <v>5</v>
      </c>
      <c r="AQ5120">
        <v>48</v>
      </c>
    </row>
    <row r="5121" spans="1:43" hidden="1" x14ac:dyDescent="0.25">
      <c r="A5121" t="s">
        <v>19215</v>
      </c>
      <c r="B5121" t="s">
        <v>19216</v>
      </c>
      <c r="C5121" s="1" t="str">
        <f t="shared" si="365"/>
        <v>21:0120</v>
      </c>
      <c r="D5121" s="1" t="str">
        <f t="shared" si="366"/>
        <v>21:0003</v>
      </c>
      <c r="E5121" t="s">
        <v>19217</v>
      </c>
      <c r="F5121" t="s">
        <v>19218</v>
      </c>
      <c r="H5121">
        <v>49.214623699999997</v>
      </c>
      <c r="I5121">
        <v>-56.275516500000002</v>
      </c>
      <c r="J5121" s="1" t="str">
        <f t="shared" si="368"/>
        <v>Till</v>
      </c>
      <c r="K5121" s="1" t="str">
        <f t="shared" si="367"/>
        <v>&lt;2 micron</v>
      </c>
      <c r="L5121">
        <v>0.2</v>
      </c>
      <c r="M5121">
        <v>5.46</v>
      </c>
      <c r="N5121">
        <v>30</v>
      </c>
      <c r="O5121">
        <v>40</v>
      </c>
      <c r="P5121">
        <v>0.25</v>
      </c>
      <c r="Q5121">
        <v>1</v>
      </c>
      <c r="R5121">
        <v>0.7</v>
      </c>
      <c r="S5121">
        <v>0.25</v>
      </c>
      <c r="T5121">
        <v>14</v>
      </c>
      <c r="U5121">
        <v>30</v>
      </c>
      <c r="V5121">
        <v>79</v>
      </c>
      <c r="W5121">
        <v>2.91</v>
      </c>
      <c r="X5121">
        <v>10</v>
      </c>
      <c r="Y5121">
        <v>0.5</v>
      </c>
      <c r="Z5121">
        <v>0.13</v>
      </c>
      <c r="AA5121">
        <v>20</v>
      </c>
      <c r="AB5121">
        <v>0.85</v>
      </c>
      <c r="AC5121">
        <v>440</v>
      </c>
      <c r="AD5121">
        <v>0.5</v>
      </c>
      <c r="AE5121">
        <v>1.1200000000000001</v>
      </c>
      <c r="AF5121">
        <v>24</v>
      </c>
      <c r="AH5121">
        <v>20</v>
      </c>
      <c r="AI5121">
        <v>4</v>
      </c>
      <c r="AJ5121">
        <v>14</v>
      </c>
      <c r="AK5121">
        <v>34</v>
      </c>
      <c r="AL5121">
        <v>0.11</v>
      </c>
      <c r="AM5121">
        <v>5</v>
      </c>
      <c r="AN5121">
        <v>5</v>
      </c>
      <c r="AO5121">
        <v>62</v>
      </c>
      <c r="AP5121">
        <v>5</v>
      </c>
      <c r="AQ5121">
        <v>58</v>
      </c>
    </row>
    <row r="5122" spans="1:43" hidden="1" x14ac:dyDescent="0.25">
      <c r="A5122" t="s">
        <v>19219</v>
      </c>
      <c r="B5122" t="s">
        <v>19220</v>
      </c>
      <c r="C5122" s="1" t="str">
        <f t="shared" si="365"/>
        <v>21:0120</v>
      </c>
      <c r="D5122" s="1" t="str">
        <f t="shared" si="366"/>
        <v>21:0003</v>
      </c>
      <c r="E5122" t="s">
        <v>19221</v>
      </c>
      <c r="F5122" t="s">
        <v>19222</v>
      </c>
      <c r="H5122">
        <v>49.202583300000001</v>
      </c>
      <c r="I5122">
        <v>-56.292166199999997</v>
      </c>
      <c r="J5122" s="1" t="str">
        <f t="shared" si="368"/>
        <v>Till</v>
      </c>
      <c r="K5122" s="1" t="str">
        <f t="shared" si="367"/>
        <v>&lt;2 micron</v>
      </c>
      <c r="L5122">
        <v>0.2</v>
      </c>
      <c r="M5122">
        <v>4.75</v>
      </c>
      <c r="N5122">
        <v>26</v>
      </c>
      <c r="O5122">
        <v>60</v>
      </c>
      <c r="P5122">
        <v>1</v>
      </c>
      <c r="Q5122">
        <v>1</v>
      </c>
      <c r="R5122">
        <v>0.89</v>
      </c>
      <c r="S5122">
        <v>0.25</v>
      </c>
      <c r="T5122">
        <v>13</v>
      </c>
      <c r="U5122">
        <v>27</v>
      </c>
      <c r="V5122">
        <v>80</v>
      </c>
      <c r="W5122">
        <v>2.78</v>
      </c>
      <c r="X5122">
        <v>20</v>
      </c>
      <c r="Y5122">
        <v>0.5</v>
      </c>
      <c r="Z5122">
        <v>0.14000000000000001</v>
      </c>
      <c r="AA5122">
        <v>20</v>
      </c>
      <c r="AB5122">
        <v>0.92</v>
      </c>
      <c r="AC5122">
        <v>580</v>
      </c>
      <c r="AD5122">
        <v>0.5</v>
      </c>
      <c r="AE5122">
        <v>0.72</v>
      </c>
      <c r="AF5122">
        <v>25</v>
      </c>
      <c r="AH5122">
        <v>22</v>
      </c>
      <c r="AI5122">
        <v>2</v>
      </c>
      <c r="AJ5122">
        <v>13</v>
      </c>
      <c r="AK5122">
        <v>41</v>
      </c>
      <c r="AL5122">
        <v>0.13</v>
      </c>
      <c r="AM5122">
        <v>5</v>
      </c>
      <c r="AN5122">
        <v>5</v>
      </c>
      <c r="AO5122">
        <v>63</v>
      </c>
      <c r="AP5122">
        <v>5</v>
      </c>
      <c r="AQ5122">
        <v>64</v>
      </c>
    </row>
    <row r="5123" spans="1:43" hidden="1" x14ac:dyDescent="0.25">
      <c r="A5123" t="s">
        <v>19223</v>
      </c>
      <c r="B5123" t="s">
        <v>19224</v>
      </c>
      <c r="C5123" s="1" t="str">
        <f t="shared" si="365"/>
        <v>21:0120</v>
      </c>
      <c r="D5123" s="1" t="str">
        <f t="shared" si="366"/>
        <v>21:0003</v>
      </c>
      <c r="E5123" t="s">
        <v>19225</v>
      </c>
      <c r="F5123" t="s">
        <v>19226</v>
      </c>
      <c r="H5123">
        <v>49.1753377</v>
      </c>
      <c r="I5123">
        <v>-56.308745399999999</v>
      </c>
      <c r="J5123" s="1" t="str">
        <f t="shared" si="368"/>
        <v>Till</v>
      </c>
      <c r="K5123" s="1" t="str">
        <f t="shared" si="367"/>
        <v>&lt;2 micron</v>
      </c>
      <c r="L5123">
        <v>0.6</v>
      </c>
      <c r="M5123">
        <v>9.3000000000000007</v>
      </c>
      <c r="N5123">
        <v>92</v>
      </c>
      <c r="O5123">
        <v>40</v>
      </c>
      <c r="P5123">
        <v>1</v>
      </c>
      <c r="Q5123">
        <v>1</v>
      </c>
      <c r="R5123">
        <v>0.31</v>
      </c>
      <c r="S5123">
        <v>0.25</v>
      </c>
      <c r="T5123">
        <v>18</v>
      </c>
      <c r="U5123">
        <v>39</v>
      </c>
      <c r="V5123">
        <v>70</v>
      </c>
      <c r="W5123">
        <v>2.59</v>
      </c>
      <c r="X5123">
        <v>30</v>
      </c>
      <c r="Y5123">
        <v>0.5</v>
      </c>
      <c r="Z5123">
        <v>0.09</v>
      </c>
      <c r="AA5123">
        <v>20</v>
      </c>
      <c r="AB5123">
        <v>0.69</v>
      </c>
      <c r="AC5123">
        <v>560</v>
      </c>
      <c r="AD5123">
        <v>0.5</v>
      </c>
      <c r="AE5123">
        <v>0.77</v>
      </c>
      <c r="AF5123">
        <v>32</v>
      </c>
      <c r="AH5123">
        <v>22</v>
      </c>
      <c r="AI5123">
        <v>8</v>
      </c>
      <c r="AJ5123">
        <v>19</v>
      </c>
      <c r="AK5123">
        <v>16</v>
      </c>
      <c r="AL5123">
        <v>0.18</v>
      </c>
      <c r="AM5123">
        <v>5</v>
      </c>
      <c r="AN5123">
        <v>5</v>
      </c>
      <c r="AO5123">
        <v>67</v>
      </c>
      <c r="AP5123">
        <v>5</v>
      </c>
      <c r="AQ5123">
        <v>42</v>
      </c>
    </row>
    <row r="5124" spans="1:43" hidden="1" x14ac:dyDescent="0.25">
      <c r="A5124" t="s">
        <v>19227</v>
      </c>
      <c r="B5124" t="s">
        <v>19228</v>
      </c>
      <c r="C5124" s="1" t="str">
        <f t="shared" si="365"/>
        <v>21:0120</v>
      </c>
      <c r="D5124" s="1" t="str">
        <f t="shared" si="366"/>
        <v>21:0003</v>
      </c>
      <c r="E5124" t="s">
        <v>19229</v>
      </c>
      <c r="F5124" t="s">
        <v>19230</v>
      </c>
      <c r="H5124">
        <v>49.168056900000003</v>
      </c>
      <c r="I5124">
        <v>-56.309669999999997</v>
      </c>
      <c r="J5124" s="1" t="str">
        <f t="shared" si="368"/>
        <v>Till</v>
      </c>
      <c r="K5124" s="1" t="str">
        <f t="shared" si="367"/>
        <v>&lt;2 micron</v>
      </c>
      <c r="L5124">
        <v>0.8</v>
      </c>
      <c r="M5124">
        <v>10.199999999999999</v>
      </c>
      <c r="N5124">
        <v>46</v>
      </c>
      <c r="O5124">
        <v>30</v>
      </c>
      <c r="P5124">
        <v>3</v>
      </c>
      <c r="Q5124">
        <v>1</v>
      </c>
      <c r="R5124">
        <v>0.21</v>
      </c>
      <c r="S5124">
        <v>0.25</v>
      </c>
      <c r="T5124">
        <v>9</v>
      </c>
      <c r="U5124">
        <v>39</v>
      </c>
      <c r="V5124">
        <v>55</v>
      </c>
      <c r="W5124">
        <v>2.5499999999999998</v>
      </c>
      <c r="X5124">
        <v>20</v>
      </c>
      <c r="Y5124">
        <v>0.5</v>
      </c>
      <c r="Z5124">
        <v>0.04</v>
      </c>
      <c r="AA5124">
        <v>40</v>
      </c>
      <c r="AB5124">
        <v>0.37</v>
      </c>
      <c r="AC5124">
        <v>490</v>
      </c>
      <c r="AD5124">
        <v>1</v>
      </c>
      <c r="AE5124">
        <v>0.77</v>
      </c>
      <c r="AF5124">
        <v>15</v>
      </c>
      <c r="AH5124">
        <v>32</v>
      </c>
      <c r="AI5124">
        <v>1</v>
      </c>
      <c r="AJ5124">
        <v>16</v>
      </c>
      <c r="AK5124">
        <v>11</v>
      </c>
      <c r="AL5124">
        <v>0.22</v>
      </c>
      <c r="AM5124">
        <v>5</v>
      </c>
      <c r="AN5124">
        <v>5</v>
      </c>
      <c r="AO5124">
        <v>93</v>
      </c>
      <c r="AP5124">
        <v>5</v>
      </c>
      <c r="AQ5124">
        <v>28</v>
      </c>
    </row>
    <row r="5125" spans="1:43" hidden="1" x14ac:dyDescent="0.25">
      <c r="A5125" t="s">
        <v>19231</v>
      </c>
      <c r="B5125" t="s">
        <v>19232</v>
      </c>
      <c r="C5125" s="1" t="str">
        <f t="shared" si="365"/>
        <v>21:0120</v>
      </c>
      <c r="D5125" s="1" t="str">
        <f t="shared" si="366"/>
        <v>21:0003</v>
      </c>
      <c r="E5125" t="s">
        <v>19233</v>
      </c>
      <c r="F5125" t="s">
        <v>19234</v>
      </c>
      <c r="H5125">
        <v>49.161768700000003</v>
      </c>
      <c r="I5125">
        <v>-56.3111289</v>
      </c>
      <c r="J5125" s="1" t="str">
        <f t="shared" si="368"/>
        <v>Till</v>
      </c>
      <c r="K5125" s="1" t="str">
        <f t="shared" si="367"/>
        <v>&lt;2 micron</v>
      </c>
      <c r="L5125">
        <v>0.4</v>
      </c>
      <c r="M5125">
        <v>7.19</v>
      </c>
      <c r="N5125">
        <v>72</v>
      </c>
      <c r="O5125">
        <v>60</v>
      </c>
      <c r="P5125">
        <v>2</v>
      </c>
      <c r="Q5125">
        <v>1</v>
      </c>
      <c r="R5125">
        <v>0.56999999999999995</v>
      </c>
      <c r="S5125">
        <v>0.25</v>
      </c>
      <c r="T5125">
        <v>26</v>
      </c>
      <c r="U5125">
        <v>33</v>
      </c>
      <c r="V5125">
        <v>91</v>
      </c>
      <c r="W5125">
        <v>3.47</v>
      </c>
      <c r="X5125">
        <v>20</v>
      </c>
      <c r="Y5125">
        <v>0.5</v>
      </c>
      <c r="Z5125">
        <v>0.11</v>
      </c>
      <c r="AA5125">
        <v>30</v>
      </c>
      <c r="AB5125">
        <v>0.88</v>
      </c>
      <c r="AC5125">
        <v>1105</v>
      </c>
      <c r="AD5125">
        <v>0.5</v>
      </c>
      <c r="AE5125">
        <v>0.59</v>
      </c>
      <c r="AF5125">
        <v>38</v>
      </c>
      <c r="AH5125">
        <v>28</v>
      </c>
      <c r="AI5125">
        <v>8</v>
      </c>
      <c r="AJ5125">
        <v>14</v>
      </c>
      <c r="AK5125">
        <v>26</v>
      </c>
      <c r="AL5125">
        <v>0.17</v>
      </c>
      <c r="AM5125">
        <v>5</v>
      </c>
      <c r="AN5125">
        <v>5</v>
      </c>
      <c r="AO5125">
        <v>73</v>
      </c>
      <c r="AP5125">
        <v>5</v>
      </c>
      <c r="AQ5125">
        <v>60</v>
      </c>
    </row>
    <row r="5126" spans="1:43" hidden="1" x14ac:dyDescent="0.25">
      <c r="A5126" t="s">
        <v>19235</v>
      </c>
      <c r="B5126" t="s">
        <v>19236</v>
      </c>
      <c r="C5126" s="1" t="str">
        <f t="shared" si="365"/>
        <v>21:0120</v>
      </c>
      <c r="D5126" s="1" t="str">
        <f t="shared" si="366"/>
        <v>21:0003</v>
      </c>
      <c r="E5126" t="s">
        <v>19237</v>
      </c>
      <c r="F5126" t="s">
        <v>19238</v>
      </c>
      <c r="H5126">
        <v>49.133062099999997</v>
      </c>
      <c r="I5126">
        <v>-56.324548999999998</v>
      </c>
      <c r="J5126" s="1" t="str">
        <f t="shared" si="368"/>
        <v>Till</v>
      </c>
      <c r="K5126" s="1" t="str">
        <f t="shared" si="367"/>
        <v>&lt;2 micron</v>
      </c>
      <c r="L5126">
        <v>0.2</v>
      </c>
      <c r="M5126">
        <v>5.58</v>
      </c>
      <c r="N5126">
        <v>14</v>
      </c>
      <c r="O5126">
        <v>70</v>
      </c>
      <c r="P5126">
        <v>0.5</v>
      </c>
      <c r="Q5126">
        <v>1</v>
      </c>
      <c r="R5126">
        <v>0.64</v>
      </c>
      <c r="S5126">
        <v>0.25</v>
      </c>
      <c r="T5126">
        <v>17</v>
      </c>
      <c r="U5126">
        <v>38</v>
      </c>
      <c r="V5126">
        <v>90</v>
      </c>
      <c r="W5126">
        <v>2.94</v>
      </c>
      <c r="X5126">
        <v>10</v>
      </c>
      <c r="Y5126">
        <v>0.5</v>
      </c>
      <c r="Z5126">
        <v>0.14000000000000001</v>
      </c>
      <c r="AA5126">
        <v>20</v>
      </c>
      <c r="AB5126">
        <v>1.23</v>
      </c>
      <c r="AC5126">
        <v>655</v>
      </c>
      <c r="AD5126">
        <v>0.5</v>
      </c>
      <c r="AE5126">
        <v>0.67</v>
      </c>
      <c r="AF5126">
        <v>44</v>
      </c>
      <c r="AH5126">
        <v>12</v>
      </c>
      <c r="AI5126">
        <v>1</v>
      </c>
      <c r="AJ5126">
        <v>13</v>
      </c>
      <c r="AK5126">
        <v>28</v>
      </c>
      <c r="AL5126">
        <v>0.16</v>
      </c>
      <c r="AM5126">
        <v>5</v>
      </c>
      <c r="AN5126">
        <v>5</v>
      </c>
      <c r="AO5126">
        <v>61</v>
      </c>
      <c r="AP5126">
        <v>5</v>
      </c>
      <c r="AQ5126">
        <v>68</v>
      </c>
    </row>
    <row r="5127" spans="1:43" hidden="1" x14ac:dyDescent="0.25">
      <c r="A5127" t="s">
        <v>19239</v>
      </c>
      <c r="B5127" t="s">
        <v>19240</v>
      </c>
      <c r="C5127" s="1" t="str">
        <f t="shared" si="365"/>
        <v>21:0120</v>
      </c>
      <c r="D5127" s="1" t="str">
        <f t="shared" si="366"/>
        <v>21:0003</v>
      </c>
      <c r="E5127" t="s">
        <v>19241</v>
      </c>
      <c r="F5127" t="s">
        <v>19242</v>
      </c>
      <c r="H5127">
        <v>49.123382700000001</v>
      </c>
      <c r="I5127">
        <v>-56.330710600000003</v>
      </c>
      <c r="J5127" s="1" t="str">
        <f t="shared" si="368"/>
        <v>Till</v>
      </c>
      <c r="K5127" s="1" t="str">
        <f t="shared" si="367"/>
        <v>&lt;2 micron</v>
      </c>
      <c r="L5127">
        <v>0.6</v>
      </c>
      <c r="M5127">
        <v>5.31</v>
      </c>
      <c r="N5127">
        <v>14</v>
      </c>
      <c r="O5127">
        <v>40</v>
      </c>
      <c r="P5127">
        <v>0.5</v>
      </c>
      <c r="Q5127">
        <v>1</v>
      </c>
      <c r="R5127">
        <v>0.53</v>
      </c>
      <c r="S5127">
        <v>0.25</v>
      </c>
      <c r="T5127">
        <v>12</v>
      </c>
      <c r="U5127">
        <v>22</v>
      </c>
      <c r="V5127">
        <v>65</v>
      </c>
      <c r="W5127">
        <v>2.58</v>
      </c>
      <c r="X5127">
        <v>20</v>
      </c>
      <c r="Y5127">
        <v>0.5</v>
      </c>
      <c r="Z5127">
        <v>0.1</v>
      </c>
      <c r="AA5127">
        <v>30</v>
      </c>
      <c r="AB5127">
        <v>0.85</v>
      </c>
      <c r="AC5127">
        <v>475</v>
      </c>
      <c r="AD5127">
        <v>0.5</v>
      </c>
      <c r="AE5127">
        <v>1.1200000000000001</v>
      </c>
      <c r="AF5127">
        <v>17</v>
      </c>
      <c r="AH5127">
        <v>18</v>
      </c>
      <c r="AI5127">
        <v>2</v>
      </c>
      <c r="AJ5127">
        <v>10</v>
      </c>
      <c r="AK5127">
        <v>22</v>
      </c>
      <c r="AL5127">
        <v>0.12</v>
      </c>
      <c r="AM5127">
        <v>5</v>
      </c>
      <c r="AN5127">
        <v>5</v>
      </c>
      <c r="AO5127">
        <v>50</v>
      </c>
      <c r="AP5127">
        <v>5</v>
      </c>
      <c r="AQ5127">
        <v>48</v>
      </c>
    </row>
    <row r="5128" spans="1:43" hidden="1" x14ac:dyDescent="0.25">
      <c r="A5128" t="s">
        <v>19243</v>
      </c>
      <c r="B5128" t="s">
        <v>19244</v>
      </c>
      <c r="C5128" s="1" t="str">
        <f t="shared" si="365"/>
        <v>21:0120</v>
      </c>
      <c r="D5128" s="1" t="str">
        <f t="shared" si="366"/>
        <v>21:0003</v>
      </c>
      <c r="E5128" t="s">
        <v>19245</v>
      </c>
      <c r="F5128" t="s">
        <v>19246</v>
      </c>
      <c r="H5128">
        <v>49.116615199999998</v>
      </c>
      <c r="I5128">
        <v>-56.342723700000001</v>
      </c>
      <c r="J5128" s="1" t="str">
        <f t="shared" si="368"/>
        <v>Till</v>
      </c>
      <c r="K5128" s="1" t="str">
        <f t="shared" si="367"/>
        <v>&lt;2 micron</v>
      </c>
      <c r="L5128">
        <v>0.2</v>
      </c>
      <c r="M5128">
        <v>4.76</v>
      </c>
      <c r="N5128">
        <v>16</v>
      </c>
      <c r="O5128">
        <v>40</v>
      </c>
      <c r="P5128">
        <v>0.25</v>
      </c>
      <c r="Q5128">
        <v>1</v>
      </c>
      <c r="R5128">
        <v>0.56000000000000005</v>
      </c>
      <c r="S5128">
        <v>0.25</v>
      </c>
      <c r="T5128">
        <v>19</v>
      </c>
      <c r="U5128">
        <v>27</v>
      </c>
      <c r="V5128">
        <v>60</v>
      </c>
      <c r="W5128">
        <v>2.73</v>
      </c>
      <c r="X5128">
        <v>10</v>
      </c>
      <c r="Y5128">
        <v>0.5</v>
      </c>
      <c r="Z5128">
        <v>0.14000000000000001</v>
      </c>
      <c r="AA5128">
        <v>20</v>
      </c>
      <c r="AB5128">
        <v>1</v>
      </c>
      <c r="AC5128">
        <v>710</v>
      </c>
      <c r="AD5128">
        <v>0.5</v>
      </c>
      <c r="AE5128">
        <v>0.93</v>
      </c>
      <c r="AF5128">
        <v>25</v>
      </c>
      <c r="AH5128">
        <v>16</v>
      </c>
      <c r="AI5128">
        <v>1</v>
      </c>
      <c r="AJ5128">
        <v>10</v>
      </c>
      <c r="AK5128">
        <v>25</v>
      </c>
      <c r="AL5128">
        <v>0.09</v>
      </c>
      <c r="AM5128">
        <v>5</v>
      </c>
      <c r="AN5128">
        <v>5</v>
      </c>
      <c r="AO5128">
        <v>57</v>
      </c>
      <c r="AP5128">
        <v>5</v>
      </c>
      <c r="AQ5128">
        <v>60</v>
      </c>
    </row>
    <row r="5129" spans="1:43" hidden="1" x14ac:dyDescent="0.25">
      <c r="A5129" t="s">
        <v>19247</v>
      </c>
      <c r="B5129" t="s">
        <v>19248</v>
      </c>
      <c r="C5129" s="1" t="str">
        <f t="shared" si="365"/>
        <v>21:0120</v>
      </c>
      <c r="D5129" s="1" t="str">
        <f t="shared" si="366"/>
        <v>21:0003</v>
      </c>
      <c r="E5129" t="s">
        <v>19249</v>
      </c>
      <c r="F5129" t="s">
        <v>19250</v>
      </c>
      <c r="H5129">
        <v>49.104357100000001</v>
      </c>
      <c r="I5129">
        <v>-56.354393199999997</v>
      </c>
      <c r="J5129" s="1" t="str">
        <f t="shared" si="368"/>
        <v>Till</v>
      </c>
      <c r="K5129" s="1" t="str">
        <f t="shared" si="367"/>
        <v>&lt;2 micron</v>
      </c>
      <c r="L5129">
        <v>0.1</v>
      </c>
      <c r="M5129">
        <v>5.0599999999999996</v>
      </c>
      <c r="N5129">
        <v>14</v>
      </c>
      <c r="O5129">
        <v>90</v>
      </c>
      <c r="P5129">
        <v>0.25</v>
      </c>
      <c r="Q5129">
        <v>1</v>
      </c>
      <c r="R5129">
        <v>1.1100000000000001</v>
      </c>
      <c r="S5129">
        <v>0.25</v>
      </c>
      <c r="T5129">
        <v>14</v>
      </c>
      <c r="U5129">
        <v>39</v>
      </c>
      <c r="V5129">
        <v>53</v>
      </c>
      <c r="W5129">
        <v>3.29</v>
      </c>
      <c r="X5129">
        <v>10</v>
      </c>
      <c r="Y5129">
        <v>0.5</v>
      </c>
      <c r="Z5129">
        <v>0.21</v>
      </c>
      <c r="AA5129">
        <v>20</v>
      </c>
      <c r="AB5129">
        <v>1.24</v>
      </c>
      <c r="AC5129">
        <v>585</v>
      </c>
      <c r="AD5129">
        <v>0.5</v>
      </c>
      <c r="AE5129">
        <v>0.52</v>
      </c>
      <c r="AF5129">
        <v>19</v>
      </c>
      <c r="AH5129">
        <v>14</v>
      </c>
      <c r="AI5129">
        <v>2</v>
      </c>
      <c r="AJ5129">
        <v>18</v>
      </c>
      <c r="AK5129">
        <v>39</v>
      </c>
      <c r="AL5129">
        <v>0.23</v>
      </c>
      <c r="AM5129">
        <v>5</v>
      </c>
      <c r="AN5129">
        <v>5</v>
      </c>
      <c r="AO5129">
        <v>84</v>
      </c>
      <c r="AP5129">
        <v>5</v>
      </c>
      <c r="AQ5129">
        <v>70</v>
      </c>
    </row>
    <row r="5130" spans="1:43" hidden="1" x14ac:dyDescent="0.25">
      <c r="A5130" t="s">
        <v>19251</v>
      </c>
      <c r="B5130" t="s">
        <v>19252</v>
      </c>
      <c r="C5130" s="1" t="str">
        <f t="shared" si="365"/>
        <v>21:0120</v>
      </c>
      <c r="D5130" s="1" t="str">
        <f t="shared" si="366"/>
        <v>21:0003</v>
      </c>
      <c r="E5130" t="s">
        <v>19253</v>
      </c>
      <c r="F5130" t="s">
        <v>19254</v>
      </c>
      <c r="H5130">
        <v>49.095958899999999</v>
      </c>
      <c r="I5130">
        <v>-56.364775000000002</v>
      </c>
      <c r="J5130" s="1" t="str">
        <f t="shared" si="368"/>
        <v>Till</v>
      </c>
      <c r="K5130" s="1" t="str">
        <f t="shared" si="367"/>
        <v>&lt;2 micron</v>
      </c>
      <c r="L5130">
        <v>0.1</v>
      </c>
      <c r="M5130">
        <v>4.76</v>
      </c>
      <c r="N5130">
        <v>6</v>
      </c>
      <c r="O5130">
        <v>70</v>
      </c>
      <c r="P5130">
        <v>0.5</v>
      </c>
      <c r="Q5130">
        <v>1</v>
      </c>
      <c r="R5130">
        <v>1.02</v>
      </c>
      <c r="S5130">
        <v>0.25</v>
      </c>
      <c r="T5130">
        <v>11</v>
      </c>
      <c r="U5130">
        <v>30</v>
      </c>
      <c r="V5130">
        <v>53</v>
      </c>
      <c r="W5130">
        <v>2.78</v>
      </c>
      <c r="X5130">
        <v>10</v>
      </c>
      <c r="Y5130">
        <v>0.5</v>
      </c>
      <c r="Z5130">
        <v>0.16</v>
      </c>
      <c r="AA5130">
        <v>20</v>
      </c>
      <c r="AB5130">
        <v>1</v>
      </c>
      <c r="AC5130">
        <v>480</v>
      </c>
      <c r="AD5130">
        <v>0.5</v>
      </c>
      <c r="AE5130">
        <v>0.49</v>
      </c>
      <c r="AF5130">
        <v>15</v>
      </c>
      <c r="AH5130">
        <v>16</v>
      </c>
      <c r="AI5130">
        <v>1</v>
      </c>
      <c r="AJ5130">
        <v>15</v>
      </c>
      <c r="AK5130">
        <v>41</v>
      </c>
      <c r="AL5130">
        <v>0.19</v>
      </c>
      <c r="AM5130">
        <v>5</v>
      </c>
      <c r="AN5130">
        <v>5</v>
      </c>
      <c r="AO5130">
        <v>68</v>
      </c>
      <c r="AP5130">
        <v>5</v>
      </c>
      <c r="AQ5130">
        <v>58</v>
      </c>
    </row>
    <row r="5131" spans="1:43" hidden="1" x14ac:dyDescent="0.25">
      <c r="A5131" t="s">
        <v>19255</v>
      </c>
      <c r="B5131" t="s">
        <v>19256</v>
      </c>
      <c r="C5131" s="1" t="str">
        <f t="shared" si="365"/>
        <v>21:0120</v>
      </c>
      <c r="D5131" s="1" t="str">
        <f t="shared" si="366"/>
        <v>21:0003</v>
      </c>
      <c r="E5131" t="s">
        <v>19257</v>
      </c>
      <c r="F5131" t="s">
        <v>19258</v>
      </c>
      <c r="H5131">
        <v>49.088166999999999</v>
      </c>
      <c r="I5131">
        <v>-56.3710369</v>
      </c>
      <c r="J5131" s="1" t="str">
        <f t="shared" si="368"/>
        <v>Till</v>
      </c>
      <c r="K5131" s="1" t="str">
        <f t="shared" si="367"/>
        <v>&lt;2 micron</v>
      </c>
      <c r="L5131">
        <v>0.1</v>
      </c>
      <c r="M5131">
        <v>5.0199999999999996</v>
      </c>
      <c r="N5131">
        <v>1</v>
      </c>
      <c r="O5131">
        <v>100</v>
      </c>
      <c r="P5131">
        <v>0.5</v>
      </c>
      <c r="Q5131">
        <v>1</v>
      </c>
      <c r="R5131">
        <v>0.84</v>
      </c>
      <c r="S5131">
        <v>0.25</v>
      </c>
      <c r="T5131">
        <v>13</v>
      </c>
      <c r="U5131">
        <v>30</v>
      </c>
      <c r="V5131">
        <v>52</v>
      </c>
      <c r="W5131">
        <v>3.03</v>
      </c>
      <c r="X5131">
        <v>20</v>
      </c>
      <c r="Y5131">
        <v>0.5</v>
      </c>
      <c r="Z5131">
        <v>0.22</v>
      </c>
      <c r="AA5131">
        <v>20</v>
      </c>
      <c r="AB5131">
        <v>1</v>
      </c>
      <c r="AC5131">
        <v>525</v>
      </c>
      <c r="AD5131">
        <v>0.5</v>
      </c>
      <c r="AE5131">
        <v>0.56000000000000005</v>
      </c>
      <c r="AF5131">
        <v>16</v>
      </c>
      <c r="AH5131">
        <v>16</v>
      </c>
      <c r="AI5131">
        <v>1</v>
      </c>
      <c r="AJ5131">
        <v>16</v>
      </c>
      <c r="AK5131">
        <v>31</v>
      </c>
      <c r="AL5131">
        <v>0.18</v>
      </c>
      <c r="AM5131">
        <v>5</v>
      </c>
      <c r="AN5131">
        <v>5</v>
      </c>
      <c r="AO5131">
        <v>66</v>
      </c>
      <c r="AP5131">
        <v>5</v>
      </c>
      <c r="AQ5131">
        <v>74</v>
      </c>
    </row>
    <row r="5132" spans="1:43" hidden="1" x14ac:dyDescent="0.25">
      <c r="A5132" t="s">
        <v>19259</v>
      </c>
      <c r="B5132" t="s">
        <v>19260</v>
      </c>
      <c r="C5132" s="1" t="str">
        <f t="shared" si="365"/>
        <v>21:0120</v>
      </c>
      <c r="D5132" s="1" t="str">
        <f t="shared" si="366"/>
        <v>21:0003</v>
      </c>
      <c r="E5132" t="s">
        <v>19261</v>
      </c>
      <c r="F5132" t="s">
        <v>19262</v>
      </c>
      <c r="H5132">
        <v>49.083894700000002</v>
      </c>
      <c r="I5132">
        <v>-56.379444100000001</v>
      </c>
      <c r="J5132" s="1" t="str">
        <f t="shared" si="368"/>
        <v>Till</v>
      </c>
      <c r="K5132" s="1" t="str">
        <f t="shared" si="367"/>
        <v>&lt;2 micron</v>
      </c>
      <c r="L5132">
        <v>0.1</v>
      </c>
      <c r="M5132">
        <v>5.64</v>
      </c>
      <c r="N5132">
        <v>1</v>
      </c>
      <c r="O5132">
        <v>80</v>
      </c>
      <c r="P5132">
        <v>0.5</v>
      </c>
      <c r="Q5132">
        <v>1</v>
      </c>
      <c r="R5132">
        <v>0.86</v>
      </c>
      <c r="S5132">
        <v>0.25</v>
      </c>
      <c r="T5132">
        <v>16</v>
      </c>
      <c r="U5132">
        <v>30</v>
      </c>
      <c r="V5132">
        <v>75</v>
      </c>
      <c r="W5132">
        <v>3.03</v>
      </c>
      <c r="X5132">
        <v>10</v>
      </c>
      <c r="Y5132">
        <v>0.5</v>
      </c>
      <c r="Z5132">
        <v>0.19</v>
      </c>
      <c r="AA5132">
        <v>20</v>
      </c>
      <c r="AB5132">
        <v>0.99</v>
      </c>
      <c r="AC5132">
        <v>475</v>
      </c>
      <c r="AD5132">
        <v>0.5</v>
      </c>
      <c r="AE5132">
        <v>0.88</v>
      </c>
      <c r="AF5132">
        <v>18</v>
      </c>
      <c r="AH5132">
        <v>16</v>
      </c>
      <c r="AI5132">
        <v>1</v>
      </c>
      <c r="AJ5132">
        <v>15</v>
      </c>
      <c r="AK5132">
        <v>33</v>
      </c>
      <c r="AL5132">
        <v>0.1</v>
      </c>
      <c r="AM5132">
        <v>5</v>
      </c>
      <c r="AN5132">
        <v>5</v>
      </c>
      <c r="AO5132">
        <v>64</v>
      </c>
      <c r="AP5132">
        <v>5</v>
      </c>
      <c r="AQ5132">
        <v>80</v>
      </c>
    </row>
    <row r="5133" spans="1:43" hidden="1" x14ac:dyDescent="0.25">
      <c r="A5133" t="s">
        <v>19263</v>
      </c>
      <c r="B5133" t="s">
        <v>19264</v>
      </c>
      <c r="C5133" s="1" t="str">
        <f t="shared" si="365"/>
        <v>21:0120</v>
      </c>
      <c r="D5133" s="1" t="str">
        <f t="shared" si="366"/>
        <v>21:0003</v>
      </c>
      <c r="E5133" t="s">
        <v>19265</v>
      </c>
      <c r="F5133" t="s">
        <v>19266</v>
      </c>
      <c r="H5133">
        <v>49.086167400000001</v>
      </c>
      <c r="I5133">
        <v>-56.383866900000001</v>
      </c>
      <c r="J5133" s="1" t="str">
        <f t="shared" si="368"/>
        <v>Till</v>
      </c>
      <c r="K5133" s="1" t="str">
        <f t="shared" si="367"/>
        <v>&lt;2 micron</v>
      </c>
      <c r="L5133">
        <v>0.6</v>
      </c>
      <c r="M5133">
        <v>6.41</v>
      </c>
      <c r="N5133">
        <v>18</v>
      </c>
      <c r="O5133">
        <v>60</v>
      </c>
      <c r="P5133">
        <v>0.5</v>
      </c>
      <c r="Q5133">
        <v>1</v>
      </c>
      <c r="R5133">
        <v>0.86</v>
      </c>
      <c r="S5133">
        <v>0.25</v>
      </c>
      <c r="T5133">
        <v>13</v>
      </c>
      <c r="U5133">
        <v>30</v>
      </c>
      <c r="V5133">
        <v>60</v>
      </c>
      <c r="W5133">
        <v>3.04</v>
      </c>
      <c r="X5133">
        <v>20</v>
      </c>
      <c r="Y5133">
        <v>0.5</v>
      </c>
      <c r="Z5133">
        <v>0.13</v>
      </c>
      <c r="AA5133">
        <v>30</v>
      </c>
      <c r="AB5133">
        <v>1</v>
      </c>
      <c r="AC5133">
        <v>415</v>
      </c>
      <c r="AD5133">
        <v>0.5</v>
      </c>
      <c r="AE5133">
        <v>0.32</v>
      </c>
      <c r="AF5133">
        <v>16</v>
      </c>
      <c r="AH5133">
        <v>16</v>
      </c>
      <c r="AI5133">
        <v>4</v>
      </c>
      <c r="AJ5133">
        <v>13</v>
      </c>
      <c r="AK5133">
        <v>30</v>
      </c>
      <c r="AL5133">
        <v>0.22</v>
      </c>
      <c r="AM5133">
        <v>5</v>
      </c>
      <c r="AN5133">
        <v>5</v>
      </c>
      <c r="AO5133">
        <v>69</v>
      </c>
      <c r="AP5133">
        <v>5</v>
      </c>
      <c r="AQ5133">
        <v>66</v>
      </c>
    </row>
    <row r="5134" spans="1:43" hidden="1" x14ac:dyDescent="0.25">
      <c r="A5134" t="s">
        <v>19267</v>
      </c>
      <c r="B5134" t="s">
        <v>19268</v>
      </c>
      <c r="C5134" s="1" t="str">
        <f t="shared" si="365"/>
        <v>21:0120</v>
      </c>
      <c r="D5134" s="1" t="str">
        <f t="shared" si="366"/>
        <v>21:0003</v>
      </c>
      <c r="E5134" t="s">
        <v>19269</v>
      </c>
      <c r="F5134" t="s">
        <v>19270</v>
      </c>
      <c r="H5134">
        <v>49.079678800000003</v>
      </c>
      <c r="I5134">
        <v>-56.390109000000002</v>
      </c>
      <c r="J5134" s="1" t="str">
        <f t="shared" si="368"/>
        <v>Till</v>
      </c>
      <c r="K5134" s="1" t="str">
        <f t="shared" si="367"/>
        <v>&lt;2 micron</v>
      </c>
      <c r="L5134">
        <v>0.4</v>
      </c>
      <c r="M5134">
        <v>5.48</v>
      </c>
      <c r="N5134">
        <v>16</v>
      </c>
      <c r="O5134">
        <v>50</v>
      </c>
      <c r="P5134">
        <v>1</v>
      </c>
      <c r="Q5134">
        <v>1</v>
      </c>
      <c r="R5134">
        <v>0.87</v>
      </c>
      <c r="S5134">
        <v>0.25</v>
      </c>
      <c r="T5134">
        <v>8</v>
      </c>
      <c r="U5134">
        <v>43</v>
      </c>
      <c r="V5134">
        <v>77</v>
      </c>
      <c r="W5134">
        <v>2.88</v>
      </c>
      <c r="X5134">
        <v>10</v>
      </c>
      <c r="Y5134">
        <v>0.5</v>
      </c>
      <c r="Z5134">
        <v>0.09</v>
      </c>
      <c r="AA5134">
        <v>40</v>
      </c>
      <c r="AB5134">
        <v>0.61</v>
      </c>
      <c r="AC5134">
        <v>285</v>
      </c>
      <c r="AD5134">
        <v>0.5</v>
      </c>
      <c r="AE5134">
        <v>0.36</v>
      </c>
      <c r="AF5134">
        <v>16</v>
      </c>
      <c r="AH5134">
        <v>26</v>
      </c>
      <c r="AI5134">
        <v>2</v>
      </c>
      <c r="AJ5134">
        <v>13</v>
      </c>
      <c r="AK5134">
        <v>32</v>
      </c>
      <c r="AL5134">
        <v>0.22</v>
      </c>
      <c r="AM5134">
        <v>5</v>
      </c>
      <c r="AN5134">
        <v>5</v>
      </c>
      <c r="AO5134">
        <v>193</v>
      </c>
      <c r="AP5134">
        <v>5</v>
      </c>
      <c r="AQ5134">
        <v>62</v>
      </c>
    </row>
    <row r="5135" spans="1:43" hidden="1" x14ac:dyDescent="0.25">
      <c r="A5135" t="s">
        <v>19271</v>
      </c>
      <c r="B5135" t="s">
        <v>19272</v>
      </c>
      <c r="C5135" s="1" t="str">
        <f t="shared" si="365"/>
        <v>21:0120</v>
      </c>
      <c r="D5135" s="1" t="str">
        <f t="shared" si="366"/>
        <v>21:0003</v>
      </c>
      <c r="E5135" t="s">
        <v>19273</v>
      </c>
      <c r="F5135" t="s">
        <v>19274</v>
      </c>
      <c r="H5135">
        <v>49.0734165</v>
      </c>
      <c r="I5135">
        <v>-56.396689299999998</v>
      </c>
      <c r="J5135" s="1" t="str">
        <f t="shared" si="368"/>
        <v>Till</v>
      </c>
      <c r="K5135" s="1" t="str">
        <f t="shared" si="367"/>
        <v>&lt;2 micron</v>
      </c>
      <c r="L5135">
        <v>0.8</v>
      </c>
      <c r="M5135">
        <v>6.86</v>
      </c>
      <c r="N5135">
        <v>2</v>
      </c>
      <c r="O5135">
        <v>30</v>
      </c>
      <c r="P5135">
        <v>2</v>
      </c>
      <c r="Q5135">
        <v>1</v>
      </c>
      <c r="R5135">
        <v>0.77</v>
      </c>
      <c r="S5135">
        <v>0.25</v>
      </c>
      <c r="T5135">
        <v>14</v>
      </c>
      <c r="U5135">
        <v>25</v>
      </c>
      <c r="V5135">
        <v>58</v>
      </c>
      <c r="W5135">
        <v>2.9</v>
      </c>
      <c r="X5135">
        <v>20</v>
      </c>
      <c r="Y5135">
        <v>0.5</v>
      </c>
      <c r="Z5135">
        <v>0.09</v>
      </c>
      <c r="AA5135">
        <v>30</v>
      </c>
      <c r="AB5135">
        <v>0.92</v>
      </c>
      <c r="AC5135">
        <v>545</v>
      </c>
      <c r="AD5135">
        <v>0.5</v>
      </c>
      <c r="AE5135">
        <v>0.6</v>
      </c>
      <c r="AF5135">
        <v>17</v>
      </c>
      <c r="AH5135">
        <v>22</v>
      </c>
      <c r="AI5135">
        <v>1</v>
      </c>
      <c r="AJ5135">
        <v>13</v>
      </c>
      <c r="AK5135">
        <v>27</v>
      </c>
      <c r="AL5135">
        <v>0.22</v>
      </c>
      <c r="AM5135">
        <v>5</v>
      </c>
      <c r="AN5135">
        <v>5</v>
      </c>
      <c r="AO5135">
        <v>73</v>
      </c>
      <c r="AP5135">
        <v>5</v>
      </c>
      <c r="AQ5135">
        <v>70</v>
      </c>
    </row>
    <row r="5136" spans="1:43" hidden="1" x14ac:dyDescent="0.25">
      <c r="A5136" t="s">
        <v>19275</v>
      </c>
      <c r="B5136" t="s">
        <v>19276</v>
      </c>
      <c r="C5136" s="1" t="str">
        <f t="shared" si="365"/>
        <v>21:0120</v>
      </c>
      <c r="D5136" s="1" t="str">
        <f t="shared" si="366"/>
        <v>21:0003</v>
      </c>
      <c r="E5136" t="s">
        <v>19277</v>
      </c>
      <c r="F5136" t="s">
        <v>19278</v>
      </c>
      <c r="H5136">
        <v>49.067390400000001</v>
      </c>
      <c r="I5136">
        <v>-56.405524</v>
      </c>
      <c r="J5136" s="1" t="str">
        <f t="shared" si="368"/>
        <v>Till</v>
      </c>
      <c r="K5136" s="1" t="str">
        <f t="shared" si="367"/>
        <v>&lt;2 micron</v>
      </c>
      <c r="L5136">
        <v>0.4</v>
      </c>
      <c r="M5136">
        <v>6.14</v>
      </c>
      <c r="N5136">
        <v>12</v>
      </c>
      <c r="O5136">
        <v>40</v>
      </c>
      <c r="P5136">
        <v>0.5</v>
      </c>
      <c r="Q5136">
        <v>1</v>
      </c>
      <c r="R5136">
        <v>0.77</v>
      </c>
      <c r="S5136">
        <v>0.25</v>
      </c>
      <c r="T5136">
        <v>16</v>
      </c>
      <c r="U5136">
        <v>28</v>
      </c>
      <c r="V5136">
        <v>109</v>
      </c>
      <c r="W5136">
        <v>2.92</v>
      </c>
      <c r="X5136">
        <v>10</v>
      </c>
      <c r="Y5136">
        <v>0.5</v>
      </c>
      <c r="Z5136">
        <v>0.11</v>
      </c>
      <c r="AA5136">
        <v>20</v>
      </c>
      <c r="AB5136">
        <v>1.1100000000000001</v>
      </c>
      <c r="AC5136">
        <v>695</v>
      </c>
      <c r="AD5136">
        <v>0.5</v>
      </c>
      <c r="AE5136">
        <v>0.56000000000000005</v>
      </c>
      <c r="AF5136">
        <v>19</v>
      </c>
      <c r="AH5136">
        <v>20</v>
      </c>
      <c r="AI5136">
        <v>2</v>
      </c>
      <c r="AJ5136">
        <v>13</v>
      </c>
      <c r="AK5136">
        <v>28</v>
      </c>
      <c r="AL5136">
        <v>0.18</v>
      </c>
      <c r="AM5136">
        <v>5</v>
      </c>
      <c r="AN5136">
        <v>5</v>
      </c>
      <c r="AO5136">
        <v>66</v>
      </c>
      <c r="AP5136">
        <v>5</v>
      </c>
      <c r="AQ5136">
        <v>70</v>
      </c>
    </row>
    <row r="5137" spans="1:43" hidden="1" x14ac:dyDescent="0.25">
      <c r="A5137" t="s">
        <v>19279</v>
      </c>
      <c r="B5137" t="s">
        <v>19280</v>
      </c>
      <c r="C5137" s="1" t="str">
        <f t="shared" si="365"/>
        <v>21:0120</v>
      </c>
      <c r="D5137" s="1" t="str">
        <f t="shared" si="366"/>
        <v>21:0003</v>
      </c>
      <c r="E5137" t="s">
        <v>19281</v>
      </c>
      <c r="F5137" t="s">
        <v>19282</v>
      </c>
      <c r="H5137">
        <v>49.064049599999997</v>
      </c>
      <c r="I5137">
        <v>-56.411860900000001</v>
      </c>
      <c r="J5137" s="1" t="str">
        <f t="shared" si="368"/>
        <v>Till</v>
      </c>
      <c r="K5137" s="1" t="str">
        <f t="shared" si="367"/>
        <v>&lt;2 micron</v>
      </c>
      <c r="L5137">
        <v>0.2</v>
      </c>
      <c r="M5137">
        <v>4.8899999999999997</v>
      </c>
      <c r="N5137">
        <v>8</v>
      </c>
      <c r="O5137">
        <v>50</v>
      </c>
      <c r="P5137">
        <v>0.5</v>
      </c>
      <c r="Q5137">
        <v>1</v>
      </c>
      <c r="R5137">
        <v>0.72</v>
      </c>
      <c r="S5137">
        <v>0.25</v>
      </c>
      <c r="T5137">
        <v>12</v>
      </c>
      <c r="U5137">
        <v>26</v>
      </c>
      <c r="V5137">
        <v>51</v>
      </c>
      <c r="W5137">
        <v>2.5299999999999998</v>
      </c>
      <c r="X5137">
        <v>10</v>
      </c>
      <c r="Y5137">
        <v>0.5</v>
      </c>
      <c r="Z5137">
        <v>0.14000000000000001</v>
      </c>
      <c r="AA5137">
        <v>20</v>
      </c>
      <c r="AB5137">
        <v>0.78</v>
      </c>
      <c r="AC5137">
        <v>460</v>
      </c>
      <c r="AD5137">
        <v>0.5</v>
      </c>
      <c r="AE5137">
        <v>0.51</v>
      </c>
      <c r="AF5137">
        <v>16</v>
      </c>
      <c r="AH5137">
        <v>14</v>
      </c>
      <c r="AI5137">
        <v>4</v>
      </c>
      <c r="AJ5137">
        <v>13</v>
      </c>
      <c r="AK5137">
        <v>27</v>
      </c>
      <c r="AL5137">
        <v>0.17</v>
      </c>
      <c r="AM5137">
        <v>5</v>
      </c>
      <c r="AN5137">
        <v>5</v>
      </c>
      <c r="AO5137">
        <v>56</v>
      </c>
      <c r="AP5137">
        <v>5</v>
      </c>
      <c r="AQ5137">
        <v>52</v>
      </c>
    </row>
    <row r="5138" spans="1:43" hidden="1" x14ac:dyDescent="0.25">
      <c r="A5138" t="s">
        <v>19283</v>
      </c>
      <c r="B5138" t="s">
        <v>19284</v>
      </c>
      <c r="C5138" s="1" t="str">
        <f t="shared" si="365"/>
        <v>21:0120</v>
      </c>
      <c r="D5138" s="1" t="str">
        <f t="shared" si="366"/>
        <v>21:0003</v>
      </c>
      <c r="E5138" t="s">
        <v>19285</v>
      </c>
      <c r="F5138" t="s">
        <v>19286</v>
      </c>
      <c r="H5138">
        <v>49.070380999999998</v>
      </c>
      <c r="I5138">
        <v>-56.418631499999996</v>
      </c>
      <c r="J5138" s="1" t="str">
        <f t="shared" si="368"/>
        <v>Till</v>
      </c>
      <c r="K5138" s="1" t="str">
        <f t="shared" si="367"/>
        <v>&lt;2 micron</v>
      </c>
      <c r="L5138">
        <v>1</v>
      </c>
      <c r="M5138">
        <v>13.1</v>
      </c>
      <c r="N5138">
        <v>16</v>
      </c>
      <c r="O5138">
        <v>10</v>
      </c>
      <c r="P5138">
        <v>1.5</v>
      </c>
      <c r="Q5138">
        <v>1</v>
      </c>
      <c r="R5138">
        <v>0.16</v>
      </c>
      <c r="S5138">
        <v>0.25</v>
      </c>
      <c r="T5138">
        <v>14</v>
      </c>
      <c r="U5138">
        <v>19</v>
      </c>
      <c r="V5138">
        <v>52</v>
      </c>
      <c r="W5138">
        <v>1.71</v>
      </c>
      <c r="X5138">
        <v>20</v>
      </c>
      <c r="Y5138">
        <v>0.5</v>
      </c>
      <c r="Z5138">
        <v>0.03</v>
      </c>
      <c r="AA5138">
        <v>30</v>
      </c>
      <c r="AB5138">
        <v>0.21</v>
      </c>
      <c r="AC5138">
        <v>500</v>
      </c>
      <c r="AD5138">
        <v>0.5</v>
      </c>
      <c r="AE5138">
        <v>1.93</v>
      </c>
      <c r="AF5138">
        <v>8</v>
      </c>
      <c r="AH5138">
        <v>12</v>
      </c>
      <c r="AI5138">
        <v>6</v>
      </c>
      <c r="AJ5138">
        <v>12</v>
      </c>
      <c r="AK5138">
        <v>6</v>
      </c>
      <c r="AL5138">
        <v>0.11</v>
      </c>
      <c r="AM5138">
        <v>5</v>
      </c>
      <c r="AN5138">
        <v>5</v>
      </c>
      <c r="AO5138">
        <v>49</v>
      </c>
      <c r="AP5138">
        <v>5</v>
      </c>
      <c r="AQ5138">
        <v>34</v>
      </c>
    </row>
    <row r="5139" spans="1:43" hidden="1" x14ac:dyDescent="0.25">
      <c r="A5139" t="s">
        <v>19287</v>
      </c>
      <c r="B5139" t="s">
        <v>19288</v>
      </c>
      <c r="C5139" s="1" t="str">
        <f t="shared" si="365"/>
        <v>21:0120</v>
      </c>
      <c r="D5139" s="1" t="str">
        <f t="shared" si="366"/>
        <v>21:0003</v>
      </c>
      <c r="E5139" t="s">
        <v>19289</v>
      </c>
      <c r="F5139" t="s">
        <v>19290</v>
      </c>
      <c r="H5139">
        <v>49.075949100000003</v>
      </c>
      <c r="I5139">
        <v>-56.4257554</v>
      </c>
      <c r="J5139" s="1" t="str">
        <f t="shared" si="368"/>
        <v>Till</v>
      </c>
      <c r="K5139" s="1" t="str">
        <f t="shared" si="367"/>
        <v>&lt;2 micron</v>
      </c>
      <c r="L5139">
        <v>0.2</v>
      </c>
      <c r="M5139">
        <v>5.03</v>
      </c>
      <c r="N5139">
        <v>8</v>
      </c>
      <c r="O5139">
        <v>50</v>
      </c>
      <c r="P5139">
        <v>0.5</v>
      </c>
      <c r="Q5139">
        <v>1</v>
      </c>
      <c r="R5139">
        <v>0.74</v>
      </c>
      <c r="S5139">
        <v>0.25</v>
      </c>
      <c r="T5139">
        <v>12</v>
      </c>
      <c r="U5139">
        <v>19</v>
      </c>
      <c r="V5139">
        <v>88</v>
      </c>
      <c r="W5139">
        <v>2.84</v>
      </c>
      <c r="X5139">
        <v>10</v>
      </c>
      <c r="Y5139">
        <v>0.5</v>
      </c>
      <c r="Z5139">
        <v>0.14000000000000001</v>
      </c>
      <c r="AA5139">
        <v>20</v>
      </c>
      <c r="AB5139">
        <v>0.94</v>
      </c>
      <c r="AC5139">
        <v>450</v>
      </c>
      <c r="AD5139">
        <v>0.5</v>
      </c>
      <c r="AE5139">
        <v>0.76</v>
      </c>
      <c r="AF5139">
        <v>14</v>
      </c>
      <c r="AH5139">
        <v>22</v>
      </c>
      <c r="AI5139">
        <v>1</v>
      </c>
      <c r="AJ5139">
        <v>13</v>
      </c>
      <c r="AK5139">
        <v>25</v>
      </c>
      <c r="AL5139">
        <v>0.14000000000000001</v>
      </c>
      <c r="AM5139">
        <v>5</v>
      </c>
      <c r="AN5139">
        <v>5</v>
      </c>
      <c r="AO5139">
        <v>56</v>
      </c>
      <c r="AP5139">
        <v>5</v>
      </c>
      <c r="AQ5139">
        <v>74</v>
      </c>
    </row>
    <row r="5140" spans="1:43" hidden="1" x14ac:dyDescent="0.25">
      <c r="A5140" t="s">
        <v>19291</v>
      </c>
      <c r="B5140" t="s">
        <v>19292</v>
      </c>
      <c r="C5140" s="1" t="str">
        <f t="shared" si="365"/>
        <v>21:0120</v>
      </c>
      <c r="D5140" s="1" t="str">
        <f t="shared" si="366"/>
        <v>21:0003</v>
      </c>
      <c r="E5140" t="s">
        <v>19293</v>
      </c>
      <c r="F5140" t="s">
        <v>19294</v>
      </c>
      <c r="H5140">
        <v>49.080313699999998</v>
      </c>
      <c r="I5140">
        <v>-56.417145900000001</v>
      </c>
      <c r="J5140" s="1" t="str">
        <f t="shared" si="368"/>
        <v>Till</v>
      </c>
      <c r="K5140" s="1" t="str">
        <f t="shared" si="367"/>
        <v>&lt;2 micron</v>
      </c>
      <c r="L5140">
        <v>0.2</v>
      </c>
      <c r="M5140">
        <v>4.4800000000000004</v>
      </c>
      <c r="N5140">
        <v>4</v>
      </c>
      <c r="O5140">
        <v>40</v>
      </c>
      <c r="P5140">
        <v>0.5</v>
      </c>
      <c r="Q5140">
        <v>1</v>
      </c>
      <c r="R5140">
        <v>0.6</v>
      </c>
      <c r="S5140">
        <v>0.25</v>
      </c>
      <c r="T5140">
        <v>11</v>
      </c>
      <c r="U5140">
        <v>16</v>
      </c>
      <c r="V5140">
        <v>53</v>
      </c>
      <c r="W5140">
        <v>2.2799999999999998</v>
      </c>
      <c r="X5140">
        <v>10</v>
      </c>
      <c r="Y5140">
        <v>0.5</v>
      </c>
      <c r="Z5140">
        <v>0.14000000000000001</v>
      </c>
      <c r="AA5140">
        <v>20</v>
      </c>
      <c r="AB5140">
        <v>0.63</v>
      </c>
      <c r="AC5140">
        <v>475</v>
      </c>
      <c r="AD5140">
        <v>0.5</v>
      </c>
      <c r="AE5140">
        <v>0.89</v>
      </c>
      <c r="AF5140">
        <v>11</v>
      </c>
      <c r="AH5140">
        <v>16</v>
      </c>
      <c r="AI5140">
        <v>1</v>
      </c>
      <c r="AJ5140">
        <v>11</v>
      </c>
      <c r="AK5140">
        <v>23</v>
      </c>
      <c r="AL5140">
        <v>0.12</v>
      </c>
      <c r="AM5140">
        <v>5</v>
      </c>
      <c r="AN5140">
        <v>5</v>
      </c>
      <c r="AO5140">
        <v>43</v>
      </c>
      <c r="AP5140">
        <v>5</v>
      </c>
      <c r="AQ5140">
        <v>58</v>
      </c>
    </row>
    <row r="5141" spans="1:43" hidden="1" x14ac:dyDescent="0.25">
      <c r="A5141" t="s">
        <v>19295</v>
      </c>
      <c r="B5141" t="s">
        <v>19296</v>
      </c>
      <c r="C5141" s="1" t="str">
        <f t="shared" si="365"/>
        <v>21:0120</v>
      </c>
      <c r="D5141" s="1" t="str">
        <f t="shared" si="366"/>
        <v>21:0003</v>
      </c>
      <c r="E5141" t="s">
        <v>19297</v>
      </c>
      <c r="F5141" t="s">
        <v>19298</v>
      </c>
      <c r="H5141">
        <v>49.086886800000002</v>
      </c>
      <c r="I5141">
        <v>-56.392280700000001</v>
      </c>
      <c r="J5141" s="1" t="str">
        <f t="shared" si="368"/>
        <v>Till</v>
      </c>
      <c r="K5141" s="1" t="str">
        <f t="shared" si="367"/>
        <v>&lt;2 micron</v>
      </c>
      <c r="L5141">
        <v>0.1</v>
      </c>
      <c r="M5141">
        <v>4.5599999999999996</v>
      </c>
      <c r="N5141">
        <v>4</v>
      </c>
      <c r="O5141">
        <v>60</v>
      </c>
      <c r="P5141">
        <v>1.5</v>
      </c>
      <c r="Q5141">
        <v>1</v>
      </c>
      <c r="R5141">
        <v>0.83</v>
      </c>
      <c r="S5141">
        <v>0.25</v>
      </c>
      <c r="T5141">
        <v>12</v>
      </c>
      <c r="U5141">
        <v>24</v>
      </c>
      <c r="V5141">
        <v>69</v>
      </c>
      <c r="W5141">
        <v>2.59</v>
      </c>
      <c r="X5141">
        <v>10</v>
      </c>
      <c r="Y5141">
        <v>0.5</v>
      </c>
      <c r="Z5141">
        <v>0.16</v>
      </c>
      <c r="AA5141">
        <v>20</v>
      </c>
      <c r="AB5141">
        <v>0.82</v>
      </c>
      <c r="AC5141">
        <v>510</v>
      </c>
      <c r="AD5141">
        <v>0.5</v>
      </c>
      <c r="AE5141">
        <v>0.66</v>
      </c>
      <c r="AF5141">
        <v>16</v>
      </c>
      <c r="AH5141">
        <v>18</v>
      </c>
      <c r="AI5141">
        <v>2</v>
      </c>
      <c r="AJ5141">
        <v>13</v>
      </c>
      <c r="AK5141">
        <v>32</v>
      </c>
      <c r="AL5141">
        <v>0.16</v>
      </c>
      <c r="AM5141">
        <v>5</v>
      </c>
      <c r="AN5141">
        <v>5</v>
      </c>
      <c r="AO5141">
        <v>57</v>
      </c>
      <c r="AP5141">
        <v>5</v>
      </c>
      <c r="AQ5141">
        <v>78</v>
      </c>
    </row>
    <row r="5142" spans="1:43" hidden="1" x14ac:dyDescent="0.25">
      <c r="A5142" t="s">
        <v>19299</v>
      </c>
      <c r="B5142" t="s">
        <v>19300</v>
      </c>
      <c r="C5142" s="1" t="str">
        <f t="shared" si="365"/>
        <v>21:0120</v>
      </c>
      <c r="D5142" s="1" t="str">
        <f t="shared" si="366"/>
        <v>21:0003</v>
      </c>
      <c r="E5142" t="s">
        <v>19301</v>
      </c>
      <c r="F5142" t="s">
        <v>19302</v>
      </c>
      <c r="H5142">
        <v>49.083560300000002</v>
      </c>
      <c r="I5142">
        <v>-56.401222300000001</v>
      </c>
      <c r="J5142" s="1" t="str">
        <f t="shared" si="368"/>
        <v>Till</v>
      </c>
      <c r="K5142" s="1" t="str">
        <f t="shared" si="367"/>
        <v>&lt;2 micron</v>
      </c>
      <c r="L5142">
        <v>0.2</v>
      </c>
      <c r="M5142">
        <v>4.24</v>
      </c>
      <c r="N5142">
        <v>6</v>
      </c>
      <c r="O5142">
        <v>50</v>
      </c>
      <c r="P5142">
        <v>1</v>
      </c>
      <c r="Q5142">
        <v>1</v>
      </c>
      <c r="R5142">
        <v>0.79</v>
      </c>
      <c r="S5142">
        <v>0.25</v>
      </c>
      <c r="T5142">
        <v>9</v>
      </c>
      <c r="U5142">
        <v>19</v>
      </c>
      <c r="V5142">
        <v>42</v>
      </c>
      <c r="W5142">
        <v>2.4500000000000002</v>
      </c>
      <c r="X5142">
        <v>10</v>
      </c>
      <c r="Y5142">
        <v>0.5</v>
      </c>
      <c r="Z5142">
        <v>0.15</v>
      </c>
      <c r="AA5142">
        <v>30</v>
      </c>
      <c r="AB5142">
        <v>0.66</v>
      </c>
      <c r="AC5142">
        <v>450</v>
      </c>
      <c r="AD5142">
        <v>0.5</v>
      </c>
      <c r="AE5142">
        <v>0.5</v>
      </c>
      <c r="AF5142">
        <v>12</v>
      </c>
      <c r="AH5142">
        <v>20</v>
      </c>
      <c r="AI5142">
        <v>2</v>
      </c>
      <c r="AJ5142">
        <v>11</v>
      </c>
      <c r="AK5142">
        <v>30</v>
      </c>
      <c r="AL5142">
        <v>0.17</v>
      </c>
      <c r="AM5142">
        <v>5</v>
      </c>
      <c r="AN5142">
        <v>5</v>
      </c>
      <c r="AO5142">
        <v>48</v>
      </c>
      <c r="AP5142">
        <v>5</v>
      </c>
      <c r="AQ5142">
        <v>60</v>
      </c>
    </row>
    <row r="5143" spans="1:43" hidden="1" x14ac:dyDescent="0.25">
      <c r="A5143" t="s">
        <v>19303</v>
      </c>
      <c r="B5143" t="s">
        <v>19304</v>
      </c>
      <c r="C5143" s="1" t="str">
        <f t="shared" ref="C5143:C5206" si="369">HYPERLINK("http://geochem.nrcan.gc.ca/cdogs/content/bdl/bdl210120_e.htm", "21:0120")</f>
        <v>21:0120</v>
      </c>
      <c r="D5143" s="1" t="str">
        <f t="shared" ref="D5143:D5206" si="370">HYPERLINK("http://geochem.nrcan.gc.ca/cdogs/content/svy/svy210003_e.htm", "21:0003")</f>
        <v>21:0003</v>
      </c>
      <c r="E5143" t="s">
        <v>19305</v>
      </c>
      <c r="F5143" t="s">
        <v>19306</v>
      </c>
      <c r="H5143">
        <v>49.0920013</v>
      </c>
      <c r="I5143">
        <v>-56.381398300000001</v>
      </c>
      <c r="J5143" s="1" t="str">
        <f t="shared" si="368"/>
        <v>Till</v>
      </c>
      <c r="K5143" s="1" t="str">
        <f t="shared" ref="K5143:K5206" si="371">HYPERLINK("http://geochem.nrcan.gc.ca/cdogs/content/kwd/kwd080003_e.htm", "&lt;2 micron")</f>
        <v>&lt;2 micron</v>
      </c>
      <c r="L5143">
        <v>0.1</v>
      </c>
      <c r="M5143">
        <v>4.25</v>
      </c>
      <c r="N5143">
        <v>1</v>
      </c>
      <c r="O5143">
        <v>50</v>
      </c>
      <c r="P5143">
        <v>1.5</v>
      </c>
      <c r="Q5143">
        <v>1</v>
      </c>
      <c r="R5143">
        <v>0.96</v>
      </c>
      <c r="S5143">
        <v>0.25</v>
      </c>
      <c r="T5143">
        <v>13</v>
      </c>
      <c r="U5143">
        <v>23</v>
      </c>
      <c r="V5143">
        <v>68</v>
      </c>
      <c r="W5143">
        <v>2.62</v>
      </c>
      <c r="X5143">
        <v>10</v>
      </c>
      <c r="Y5143">
        <v>0.5</v>
      </c>
      <c r="Z5143">
        <v>0.12</v>
      </c>
      <c r="AA5143">
        <v>20</v>
      </c>
      <c r="AB5143">
        <v>0.73</v>
      </c>
      <c r="AC5143">
        <v>520</v>
      </c>
      <c r="AD5143">
        <v>0.5</v>
      </c>
      <c r="AE5143">
        <v>0.25</v>
      </c>
      <c r="AF5143">
        <v>14</v>
      </c>
      <c r="AH5143">
        <v>22</v>
      </c>
      <c r="AI5143">
        <v>1</v>
      </c>
      <c r="AJ5143">
        <v>12</v>
      </c>
      <c r="AK5143">
        <v>38</v>
      </c>
      <c r="AL5143">
        <v>0.25</v>
      </c>
      <c r="AM5143">
        <v>5</v>
      </c>
      <c r="AN5143">
        <v>5</v>
      </c>
      <c r="AO5143">
        <v>61</v>
      </c>
      <c r="AP5143">
        <v>5</v>
      </c>
      <c r="AQ5143">
        <v>66</v>
      </c>
    </row>
    <row r="5144" spans="1:43" hidden="1" x14ac:dyDescent="0.25">
      <c r="A5144" t="s">
        <v>19307</v>
      </c>
      <c r="B5144" t="s">
        <v>19308</v>
      </c>
      <c r="C5144" s="1" t="str">
        <f t="shared" si="369"/>
        <v>21:0120</v>
      </c>
      <c r="D5144" s="1" t="str">
        <f t="shared" si="370"/>
        <v>21:0003</v>
      </c>
      <c r="E5144" t="s">
        <v>19309</v>
      </c>
      <c r="F5144" t="s">
        <v>19310</v>
      </c>
      <c r="H5144">
        <v>49.079796799999997</v>
      </c>
      <c r="I5144">
        <v>-56.370252200000003</v>
      </c>
      <c r="J5144" s="1" t="str">
        <f t="shared" si="368"/>
        <v>Till</v>
      </c>
      <c r="K5144" s="1" t="str">
        <f t="shared" si="371"/>
        <v>&lt;2 micron</v>
      </c>
      <c r="L5144">
        <v>0.4</v>
      </c>
      <c r="M5144">
        <v>8</v>
      </c>
      <c r="N5144">
        <v>16</v>
      </c>
      <c r="O5144">
        <v>40</v>
      </c>
      <c r="P5144">
        <v>1</v>
      </c>
      <c r="Q5144">
        <v>1</v>
      </c>
      <c r="R5144">
        <v>0.76</v>
      </c>
      <c r="S5144">
        <v>0.25</v>
      </c>
      <c r="T5144">
        <v>12</v>
      </c>
      <c r="U5144">
        <v>30</v>
      </c>
      <c r="V5144">
        <v>66</v>
      </c>
      <c r="W5144">
        <v>2.94</v>
      </c>
      <c r="X5144">
        <v>5</v>
      </c>
      <c r="Y5144">
        <v>0.5</v>
      </c>
      <c r="Z5144">
        <v>0.08</v>
      </c>
      <c r="AA5144">
        <v>20</v>
      </c>
      <c r="AB5144">
        <v>0.68</v>
      </c>
      <c r="AC5144">
        <v>550</v>
      </c>
      <c r="AD5144">
        <v>2</v>
      </c>
      <c r="AE5144">
        <v>1.36</v>
      </c>
      <c r="AF5144">
        <v>14</v>
      </c>
      <c r="AH5144">
        <v>16</v>
      </c>
      <c r="AI5144">
        <v>4</v>
      </c>
      <c r="AJ5144">
        <v>14</v>
      </c>
      <c r="AK5144">
        <v>28</v>
      </c>
      <c r="AL5144">
        <v>0.18</v>
      </c>
      <c r="AM5144">
        <v>5</v>
      </c>
      <c r="AN5144">
        <v>5</v>
      </c>
      <c r="AO5144">
        <v>68</v>
      </c>
      <c r="AP5144">
        <v>5</v>
      </c>
      <c r="AQ5144">
        <v>44</v>
      </c>
    </row>
    <row r="5145" spans="1:43" hidden="1" x14ac:dyDescent="0.25">
      <c r="A5145" t="s">
        <v>19311</v>
      </c>
      <c r="B5145" t="s">
        <v>19312</v>
      </c>
      <c r="C5145" s="1" t="str">
        <f t="shared" si="369"/>
        <v>21:0120</v>
      </c>
      <c r="D5145" s="1" t="str">
        <f t="shared" si="370"/>
        <v>21:0003</v>
      </c>
      <c r="E5145" t="s">
        <v>19313</v>
      </c>
      <c r="F5145" t="s">
        <v>19314</v>
      </c>
      <c r="H5145">
        <v>49.079735900000003</v>
      </c>
      <c r="I5145">
        <v>-56.359229900000003</v>
      </c>
      <c r="J5145" s="1" t="str">
        <f t="shared" si="368"/>
        <v>Till</v>
      </c>
      <c r="K5145" s="1" t="str">
        <f t="shared" si="371"/>
        <v>&lt;2 micron</v>
      </c>
      <c r="L5145">
        <v>0.1</v>
      </c>
      <c r="M5145">
        <v>6.56</v>
      </c>
      <c r="N5145">
        <v>12</v>
      </c>
      <c r="O5145">
        <v>130</v>
      </c>
      <c r="P5145">
        <v>2.5</v>
      </c>
      <c r="Q5145">
        <v>1</v>
      </c>
      <c r="R5145">
        <v>0.93</v>
      </c>
      <c r="S5145">
        <v>0.25</v>
      </c>
      <c r="T5145">
        <v>15</v>
      </c>
      <c r="U5145">
        <v>40</v>
      </c>
      <c r="V5145">
        <v>88</v>
      </c>
      <c r="W5145">
        <v>4.05</v>
      </c>
      <c r="X5145">
        <v>10</v>
      </c>
      <c r="Y5145">
        <v>0.5</v>
      </c>
      <c r="Z5145">
        <v>0.17</v>
      </c>
      <c r="AA5145">
        <v>20</v>
      </c>
      <c r="AB5145">
        <v>1.34</v>
      </c>
      <c r="AC5145">
        <v>650</v>
      </c>
      <c r="AD5145">
        <v>0.5</v>
      </c>
      <c r="AE5145">
        <v>0.62</v>
      </c>
      <c r="AF5145">
        <v>23</v>
      </c>
      <c r="AH5145">
        <v>18</v>
      </c>
      <c r="AI5145">
        <v>4</v>
      </c>
      <c r="AJ5145">
        <v>18</v>
      </c>
      <c r="AK5145">
        <v>36</v>
      </c>
      <c r="AL5145">
        <v>0.26</v>
      </c>
      <c r="AM5145">
        <v>5</v>
      </c>
      <c r="AN5145">
        <v>5</v>
      </c>
      <c r="AO5145">
        <v>89</v>
      </c>
      <c r="AP5145">
        <v>5</v>
      </c>
      <c r="AQ5145">
        <v>84</v>
      </c>
    </row>
    <row r="5146" spans="1:43" hidden="1" x14ac:dyDescent="0.25">
      <c r="A5146" t="s">
        <v>19315</v>
      </c>
      <c r="B5146" t="s">
        <v>19316</v>
      </c>
      <c r="C5146" s="1" t="str">
        <f t="shared" si="369"/>
        <v>21:0120</v>
      </c>
      <c r="D5146" s="1" t="str">
        <f t="shared" si="370"/>
        <v>21:0003</v>
      </c>
      <c r="E5146" t="s">
        <v>19317</v>
      </c>
      <c r="F5146" t="s">
        <v>19318</v>
      </c>
      <c r="H5146">
        <v>49.081456299999999</v>
      </c>
      <c r="I5146">
        <v>-56.345239999999997</v>
      </c>
      <c r="J5146" s="1" t="str">
        <f t="shared" si="368"/>
        <v>Till</v>
      </c>
      <c r="K5146" s="1" t="str">
        <f t="shared" si="371"/>
        <v>&lt;2 micron</v>
      </c>
      <c r="L5146">
        <v>0.4</v>
      </c>
      <c r="M5146">
        <v>6.5</v>
      </c>
      <c r="N5146">
        <v>6</v>
      </c>
      <c r="O5146">
        <v>40</v>
      </c>
      <c r="P5146">
        <v>1</v>
      </c>
      <c r="Q5146">
        <v>1</v>
      </c>
      <c r="R5146">
        <v>0.68</v>
      </c>
      <c r="S5146">
        <v>0.25</v>
      </c>
      <c r="T5146">
        <v>18</v>
      </c>
      <c r="U5146">
        <v>26</v>
      </c>
      <c r="V5146">
        <v>75</v>
      </c>
      <c r="W5146">
        <v>2.68</v>
      </c>
      <c r="X5146">
        <v>10</v>
      </c>
      <c r="Y5146">
        <v>0.5</v>
      </c>
      <c r="Z5146">
        <v>0.08</v>
      </c>
      <c r="AA5146">
        <v>20</v>
      </c>
      <c r="AB5146">
        <v>0.77</v>
      </c>
      <c r="AC5146">
        <v>665</v>
      </c>
      <c r="AD5146">
        <v>0.5</v>
      </c>
      <c r="AE5146">
        <v>1.0900000000000001</v>
      </c>
      <c r="AF5146">
        <v>17</v>
      </c>
      <c r="AH5146">
        <v>16</v>
      </c>
      <c r="AI5146">
        <v>1</v>
      </c>
      <c r="AJ5146">
        <v>15</v>
      </c>
      <c r="AK5146">
        <v>31</v>
      </c>
      <c r="AL5146">
        <v>0.13</v>
      </c>
      <c r="AM5146">
        <v>5</v>
      </c>
      <c r="AN5146">
        <v>5</v>
      </c>
      <c r="AO5146">
        <v>62</v>
      </c>
      <c r="AP5146">
        <v>5</v>
      </c>
      <c r="AQ5146">
        <v>44</v>
      </c>
    </row>
    <row r="5147" spans="1:43" hidden="1" x14ac:dyDescent="0.25">
      <c r="A5147" t="s">
        <v>19319</v>
      </c>
      <c r="B5147" t="s">
        <v>19320</v>
      </c>
      <c r="C5147" s="1" t="str">
        <f t="shared" si="369"/>
        <v>21:0120</v>
      </c>
      <c r="D5147" s="1" t="str">
        <f t="shared" si="370"/>
        <v>21:0003</v>
      </c>
      <c r="E5147" t="s">
        <v>19321</v>
      </c>
      <c r="F5147" t="s">
        <v>19322</v>
      </c>
      <c r="H5147">
        <v>49.082845300000002</v>
      </c>
      <c r="I5147">
        <v>-56.336457500000002</v>
      </c>
      <c r="J5147" s="1" t="str">
        <f t="shared" si="368"/>
        <v>Till</v>
      </c>
      <c r="K5147" s="1" t="str">
        <f t="shared" si="371"/>
        <v>&lt;2 micron</v>
      </c>
      <c r="L5147">
        <v>0.1</v>
      </c>
      <c r="M5147">
        <v>5.42</v>
      </c>
      <c r="N5147">
        <v>10</v>
      </c>
      <c r="O5147">
        <v>80</v>
      </c>
      <c r="P5147">
        <v>0.5</v>
      </c>
      <c r="Q5147">
        <v>1</v>
      </c>
      <c r="R5147">
        <v>0.95</v>
      </c>
      <c r="S5147">
        <v>0.25</v>
      </c>
      <c r="T5147">
        <v>15</v>
      </c>
      <c r="U5147">
        <v>30</v>
      </c>
      <c r="V5147">
        <v>64</v>
      </c>
      <c r="W5147">
        <v>2.88</v>
      </c>
      <c r="X5147">
        <v>10</v>
      </c>
      <c r="Y5147">
        <v>0.5</v>
      </c>
      <c r="Z5147">
        <v>0.16</v>
      </c>
      <c r="AA5147">
        <v>20</v>
      </c>
      <c r="AB5147">
        <v>0.86</v>
      </c>
      <c r="AC5147">
        <v>600</v>
      </c>
      <c r="AD5147">
        <v>0.5</v>
      </c>
      <c r="AE5147">
        <v>0.28000000000000003</v>
      </c>
      <c r="AF5147">
        <v>17</v>
      </c>
      <c r="AH5147">
        <v>16</v>
      </c>
      <c r="AI5147">
        <v>4</v>
      </c>
      <c r="AJ5147">
        <v>15</v>
      </c>
      <c r="AK5147">
        <v>38</v>
      </c>
      <c r="AL5147">
        <v>0.25</v>
      </c>
      <c r="AM5147">
        <v>5</v>
      </c>
      <c r="AN5147">
        <v>5</v>
      </c>
      <c r="AO5147">
        <v>73</v>
      </c>
      <c r="AP5147">
        <v>5</v>
      </c>
      <c r="AQ5147">
        <v>54</v>
      </c>
    </row>
    <row r="5148" spans="1:43" hidden="1" x14ac:dyDescent="0.25">
      <c r="A5148" t="s">
        <v>19323</v>
      </c>
      <c r="B5148" t="s">
        <v>19324</v>
      </c>
      <c r="C5148" s="1" t="str">
        <f t="shared" si="369"/>
        <v>21:0120</v>
      </c>
      <c r="D5148" s="1" t="str">
        <f t="shared" si="370"/>
        <v>21:0003</v>
      </c>
      <c r="E5148" t="s">
        <v>19325</v>
      </c>
      <c r="F5148" t="s">
        <v>19326</v>
      </c>
      <c r="H5148">
        <v>49.083973299999997</v>
      </c>
      <c r="I5148">
        <v>-56.352875900000001</v>
      </c>
      <c r="J5148" s="1" t="str">
        <f t="shared" si="368"/>
        <v>Till</v>
      </c>
      <c r="K5148" s="1" t="str">
        <f t="shared" si="371"/>
        <v>&lt;2 micron</v>
      </c>
      <c r="L5148">
        <v>0.1</v>
      </c>
      <c r="M5148">
        <v>5.64</v>
      </c>
      <c r="N5148">
        <v>20</v>
      </c>
      <c r="O5148">
        <v>60</v>
      </c>
      <c r="P5148">
        <v>0.5</v>
      </c>
      <c r="Q5148">
        <v>1</v>
      </c>
      <c r="R5148">
        <v>0.93</v>
      </c>
      <c r="S5148">
        <v>0.25</v>
      </c>
      <c r="T5148">
        <v>25</v>
      </c>
      <c r="U5148">
        <v>37</v>
      </c>
      <c r="V5148">
        <v>119</v>
      </c>
      <c r="W5148">
        <v>3.76</v>
      </c>
      <c r="X5148">
        <v>10</v>
      </c>
      <c r="Y5148">
        <v>0.5</v>
      </c>
      <c r="Z5148">
        <v>0.09</v>
      </c>
      <c r="AA5148">
        <v>30</v>
      </c>
      <c r="AB5148">
        <v>1.43</v>
      </c>
      <c r="AC5148">
        <v>730</v>
      </c>
      <c r="AD5148">
        <v>0.5</v>
      </c>
      <c r="AE5148">
        <v>0.52</v>
      </c>
      <c r="AF5148">
        <v>26</v>
      </c>
      <c r="AH5148">
        <v>16</v>
      </c>
      <c r="AI5148">
        <v>4</v>
      </c>
      <c r="AJ5148">
        <v>16</v>
      </c>
      <c r="AK5148">
        <v>34</v>
      </c>
      <c r="AL5148">
        <v>0.21</v>
      </c>
      <c r="AM5148">
        <v>5</v>
      </c>
      <c r="AN5148">
        <v>5</v>
      </c>
      <c r="AO5148">
        <v>85</v>
      </c>
      <c r="AP5148">
        <v>5</v>
      </c>
      <c r="AQ5148">
        <v>82</v>
      </c>
    </row>
    <row r="5149" spans="1:43" hidden="1" x14ac:dyDescent="0.25">
      <c r="A5149" t="s">
        <v>19327</v>
      </c>
      <c r="B5149" t="s">
        <v>19328</v>
      </c>
      <c r="C5149" s="1" t="str">
        <f t="shared" si="369"/>
        <v>21:0120</v>
      </c>
      <c r="D5149" s="1" t="str">
        <f t="shared" si="370"/>
        <v>21:0003</v>
      </c>
      <c r="E5149" t="s">
        <v>19329</v>
      </c>
      <c r="F5149" t="s">
        <v>19330</v>
      </c>
      <c r="H5149">
        <v>49.113194800000002</v>
      </c>
      <c r="I5149">
        <v>-56.350305300000002</v>
      </c>
      <c r="J5149" s="1" t="str">
        <f t="shared" si="368"/>
        <v>Till</v>
      </c>
      <c r="K5149" s="1" t="str">
        <f t="shared" si="371"/>
        <v>&lt;2 micron</v>
      </c>
      <c r="L5149">
        <v>0.1</v>
      </c>
      <c r="M5149">
        <v>5.72</v>
      </c>
      <c r="N5149">
        <v>12</v>
      </c>
      <c r="O5149">
        <v>50</v>
      </c>
      <c r="P5149">
        <v>1</v>
      </c>
      <c r="Q5149">
        <v>1</v>
      </c>
      <c r="R5149">
        <v>0.74</v>
      </c>
      <c r="S5149">
        <v>0.25</v>
      </c>
      <c r="T5149">
        <v>19</v>
      </c>
      <c r="U5149">
        <v>28</v>
      </c>
      <c r="V5149">
        <v>72</v>
      </c>
      <c r="W5149">
        <v>2.96</v>
      </c>
      <c r="X5149">
        <v>10</v>
      </c>
      <c r="Y5149">
        <v>0.5</v>
      </c>
      <c r="Z5149">
        <v>0.11</v>
      </c>
      <c r="AA5149">
        <v>30</v>
      </c>
      <c r="AB5149">
        <v>1.1399999999999999</v>
      </c>
      <c r="AC5149">
        <v>655</v>
      </c>
      <c r="AD5149">
        <v>0.5</v>
      </c>
      <c r="AE5149">
        <v>0.23</v>
      </c>
      <c r="AF5149">
        <v>30</v>
      </c>
      <c r="AH5149">
        <v>24</v>
      </c>
      <c r="AI5149">
        <v>1</v>
      </c>
      <c r="AJ5149">
        <v>13</v>
      </c>
      <c r="AK5149">
        <v>26</v>
      </c>
      <c r="AL5149">
        <v>0.24</v>
      </c>
      <c r="AM5149">
        <v>5</v>
      </c>
      <c r="AN5149">
        <v>5</v>
      </c>
      <c r="AO5149">
        <v>67</v>
      </c>
      <c r="AP5149">
        <v>5</v>
      </c>
      <c r="AQ5149">
        <v>66</v>
      </c>
    </row>
    <row r="5150" spans="1:43" hidden="1" x14ac:dyDescent="0.25">
      <c r="A5150" t="s">
        <v>19331</v>
      </c>
      <c r="B5150" t="s">
        <v>19332</v>
      </c>
      <c r="C5150" s="1" t="str">
        <f t="shared" si="369"/>
        <v>21:0120</v>
      </c>
      <c r="D5150" s="1" t="str">
        <f t="shared" si="370"/>
        <v>21:0003</v>
      </c>
      <c r="E5150" t="s">
        <v>19333</v>
      </c>
      <c r="F5150" t="s">
        <v>19334</v>
      </c>
      <c r="H5150">
        <v>49.113563399999997</v>
      </c>
      <c r="I5150">
        <v>-56.359892600000002</v>
      </c>
      <c r="J5150" s="1" t="str">
        <f t="shared" si="368"/>
        <v>Till</v>
      </c>
      <c r="K5150" s="1" t="str">
        <f t="shared" si="371"/>
        <v>&lt;2 micron</v>
      </c>
      <c r="L5150">
        <v>0.1</v>
      </c>
      <c r="M5150">
        <v>4.0599999999999996</v>
      </c>
      <c r="N5150">
        <v>2</v>
      </c>
      <c r="O5150">
        <v>40</v>
      </c>
      <c r="P5150">
        <v>1</v>
      </c>
      <c r="Q5150">
        <v>1</v>
      </c>
      <c r="R5150">
        <v>0.67</v>
      </c>
      <c r="S5150">
        <v>0.25</v>
      </c>
      <c r="T5150">
        <v>15</v>
      </c>
      <c r="U5150">
        <v>25</v>
      </c>
      <c r="V5150">
        <v>46</v>
      </c>
      <c r="W5150">
        <v>2.95</v>
      </c>
      <c r="X5150">
        <v>10</v>
      </c>
      <c r="Y5150">
        <v>0.5</v>
      </c>
      <c r="Z5150">
        <v>0.09</v>
      </c>
      <c r="AA5150">
        <v>30</v>
      </c>
      <c r="AB5150">
        <v>0.97</v>
      </c>
      <c r="AC5150">
        <v>390</v>
      </c>
      <c r="AD5150">
        <v>0.5</v>
      </c>
      <c r="AE5150">
        <v>0.45</v>
      </c>
      <c r="AF5150">
        <v>23</v>
      </c>
      <c r="AH5150">
        <v>24</v>
      </c>
      <c r="AI5150">
        <v>1</v>
      </c>
      <c r="AJ5150">
        <v>11</v>
      </c>
      <c r="AK5150">
        <v>29</v>
      </c>
      <c r="AL5150">
        <v>0.15</v>
      </c>
      <c r="AM5150">
        <v>5</v>
      </c>
      <c r="AN5150">
        <v>5</v>
      </c>
      <c r="AO5150">
        <v>65</v>
      </c>
      <c r="AP5150">
        <v>5</v>
      </c>
      <c r="AQ5150">
        <v>80</v>
      </c>
    </row>
    <row r="5151" spans="1:43" hidden="1" x14ac:dyDescent="0.25">
      <c r="A5151" t="s">
        <v>19335</v>
      </c>
      <c r="B5151" t="s">
        <v>19336</v>
      </c>
      <c r="C5151" s="1" t="str">
        <f t="shared" si="369"/>
        <v>21:0120</v>
      </c>
      <c r="D5151" s="1" t="str">
        <f t="shared" si="370"/>
        <v>21:0003</v>
      </c>
      <c r="E5151" t="s">
        <v>19337</v>
      </c>
      <c r="F5151" t="s">
        <v>19338</v>
      </c>
      <c r="H5151">
        <v>49.113510499999997</v>
      </c>
      <c r="I5151">
        <v>-56.366607700000003</v>
      </c>
      <c r="J5151" s="1" t="str">
        <f t="shared" si="368"/>
        <v>Till</v>
      </c>
      <c r="K5151" s="1" t="str">
        <f t="shared" si="371"/>
        <v>&lt;2 micron</v>
      </c>
      <c r="L5151">
        <v>0.2</v>
      </c>
      <c r="M5151">
        <v>6.69</v>
      </c>
      <c r="N5151">
        <v>12</v>
      </c>
      <c r="O5151">
        <v>40</v>
      </c>
      <c r="P5151">
        <v>1</v>
      </c>
      <c r="Q5151">
        <v>1</v>
      </c>
      <c r="R5151">
        <v>0.8</v>
      </c>
      <c r="S5151">
        <v>0.25</v>
      </c>
      <c r="T5151">
        <v>16</v>
      </c>
      <c r="U5151">
        <v>26</v>
      </c>
      <c r="V5151">
        <v>75</v>
      </c>
      <c r="W5151">
        <v>2.48</v>
      </c>
      <c r="X5151">
        <v>10</v>
      </c>
      <c r="Y5151">
        <v>0.5</v>
      </c>
      <c r="Z5151">
        <v>0.09</v>
      </c>
      <c r="AA5151">
        <v>30</v>
      </c>
      <c r="AB5151">
        <v>0.82</v>
      </c>
      <c r="AC5151">
        <v>575</v>
      </c>
      <c r="AD5151">
        <v>0.5</v>
      </c>
      <c r="AE5151">
        <v>0.3</v>
      </c>
      <c r="AF5151">
        <v>17</v>
      </c>
      <c r="AH5151">
        <v>18</v>
      </c>
      <c r="AI5151">
        <v>4</v>
      </c>
      <c r="AJ5151">
        <v>14</v>
      </c>
      <c r="AK5151">
        <v>27</v>
      </c>
      <c r="AL5151">
        <v>0.18</v>
      </c>
      <c r="AM5151">
        <v>5</v>
      </c>
      <c r="AN5151">
        <v>5</v>
      </c>
      <c r="AO5151">
        <v>57</v>
      </c>
      <c r="AP5151">
        <v>5</v>
      </c>
      <c r="AQ5151">
        <v>68</v>
      </c>
    </row>
    <row r="5152" spans="1:43" hidden="1" x14ac:dyDescent="0.25">
      <c r="A5152" t="s">
        <v>19339</v>
      </c>
      <c r="B5152" t="s">
        <v>19340</v>
      </c>
      <c r="C5152" s="1" t="str">
        <f t="shared" si="369"/>
        <v>21:0120</v>
      </c>
      <c r="D5152" s="1" t="str">
        <f t="shared" si="370"/>
        <v>21:0003</v>
      </c>
      <c r="E5152" t="s">
        <v>19341</v>
      </c>
      <c r="F5152" t="s">
        <v>19342</v>
      </c>
      <c r="H5152">
        <v>49.166059300000001</v>
      </c>
      <c r="I5152">
        <v>-56.314087499999999</v>
      </c>
      <c r="J5152" s="1" t="str">
        <f t="shared" si="368"/>
        <v>Till</v>
      </c>
      <c r="K5152" s="1" t="str">
        <f t="shared" si="371"/>
        <v>&lt;2 micron</v>
      </c>
      <c r="L5152">
        <v>0.1</v>
      </c>
      <c r="M5152">
        <v>6.1</v>
      </c>
      <c r="N5152">
        <v>14</v>
      </c>
      <c r="O5152">
        <v>40</v>
      </c>
      <c r="P5152">
        <v>1.5</v>
      </c>
      <c r="Q5152">
        <v>1</v>
      </c>
      <c r="R5152">
        <v>0.59</v>
      </c>
      <c r="S5152">
        <v>0.25</v>
      </c>
      <c r="T5152">
        <v>17</v>
      </c>
      <c r="U5152">
        <v>24</v>
      </c>
      <c r="V5152">
        <v>68</v>
      </c>
      <c r="W5152">
        <v>2.58</v>
      </c>
      <c r="X5152">
        <v>10</v>
      </c>
      <c r="Y5152">
        <v>0.5</v>
      </c>
      <c r="Z5152">
        <v>0.09</v>
      </c>
      <c r="AA5152">
        <v>30</v>
      </c>
      <c r="AB5152">
        <v>0.82</v>
      </c>
      <c r="AC5152">
        <v>785</v>
      </c>
      <c r="AD5152">
        <v>0.5</v>
      </c>
      <c r="AE5152">
        <v>1.28</v>
      </c>
      <c r="AF5152">
        <v>21</v>
      </c>
      <c r="AH5152">
        <v>52</v>
      </c>
      <c r="AI5152">
        <v>1</v>
      </c>
      <c r="AJ5152">
        <v>13</v>
      </c>
      <c r="AK5152">
        <v>28</v>
      </c>
      <c r="AL5152">
        <v>0.11</v>
      </c>
      <c r="AM5152">
        <v>5</v>
      </c>
      <c r="AN5152">
        <v>5</v>
      </c>
      <c r="AO5152">
        <v>58</v>
      </c>
      <c r="AP5152">
        <v>5</v>
      </c>
      <c r="AQ5152">
        <v>76</v>
      </c>
    </row>
    <row r="5153" spans="1:43" hidden="1" x14ac:dyDescent="0.25">
      <c r="A5153" t="s">
        <v>19343</v>
      </c>
      <c r="B5153" t="s">
        <v>19344</v>
      </c>
      <c r="C5153" s="1" t="str">
        <f t="shared" si="369"/>
        <v>21:0120</v>
      </c>
      <c r="D5153" s="1" t="str">
        <f t="shared" si="370"/>
        <v>21:0003</v>
      </c>
      <c r="E5153" t="s">
        <v>19345</v>
      </c>
      <c r="F5153" t="s">
        <v>19346</v>
      </c>
      <c r="H5153">
        <v>49.160947999999998</v>
      </c>
      <c r="I5153">
        <v>-56.324445400000002</v>
      </c>
      <c r="J5153" s="1" t="str">
        <f t="shared" si="368"/>
        <v>Till</v>
      </c>
      <c r="K5153" s="1" t="str">
        <f t="shared" si="371"/>
        <v>&lt;2 micron</v>
      </c>
      <c r="L5153">
        <v>0.2</v>
      </c>
      <c r="M5153">
        <v>5.88</v>
      </c>
      <c r="N5153">
        <v>12</v>
      </c>
      <c r="O5153">
        <v>30</v>
      </c>
      <c r="P5153">
        <v>0.5</v>
      </c>
      <c r="Q5153">
        <v>1</v>
      </c>
      <c r="R5153">
        <v>0.34</v>
      </c>
      <c r="S5153">
        <v>0.25</v>
      </c>
      <c r="T5153">
        <v>9</v>
      </c>
      <c r="U5153">
        <v>19</v>
      </c>
      <c r="V5153">
        <v>25</v>
      </c>
      <c r="W5153">
        <v>2.2200000000000002</v>
      </c>
      <c r="X5153">
        <v>5</v>
      </c>
      <c r="Y5153">
        <v>0.5</v>
      </c>
      <c r="Z5153">
        <v>0.06</v>
      </c>
      <c r="AA5153">
        <v>30</v>
      </c>
      <c r="AB5153">
        <v>0.33</v>
      </c>
      <c r="AC5153">
        <v>390</v>
      </c>
      <c r="AD5153">
        <v>0.5</v>
      </c>
      <c r="AE5153">
        <v>0.83</v>
      </c>
      <c r="AF5153">
        <v>7</v>
      </c>
      <c r="AH5153">
        <v>24</v>
      </c>
      <c r="AI5153">
        <v>1</v>
      </c>
      <c r="AJ5153">
        <v>8</v>
      </c>
      <c r="AK5153">
        <v>14</v>
      </c>
      <c r="AL5153">
        <v>0.12</v>
      </c>
      <c r="AM5153">
        <v>5</v>
      </c>
      <c r="AN5153">
        <v>5</v>
      </c>
      <c r="AO5153">
        <v>36</v>
      </c>
      <c r="AP5153">
        <v>5</v>
      </c>
      <c r="AQ5153">
        <v>40</v>
      </c>
    </row>
    <row r="5154" spans="1:43" hidden="1" x14ac:dyDescent="0.25">
      <c r="A5154" t="s">
        <v>19347</v>
      </c>
      <c r="B5154" t="s">
        <v>19348</v>
      </c>
      <c r="C5154" s="1" t="str">
        <f t="shared" si="369"/>
        <v>21:0120</v>
      </c>
      <c r="D5154" s="1" t="str">
        <f t="shared" si="370"/>
        <v>21:0003</v>
      </c>
      <c r="E5154" t="s">
        <v>19349</v>
      </c>
      <c r="F5154" t="s">
        <v>19350</v>
      </c>
      <c r="H5154">
        <v>49.1589733</v>
      </c>
      <c r="I5154">
        <v>-56.332907499999997</v>
      </c>
      <c r="J5154" s="1" t="str">
        <f t="shared" si="368"/>
        <v>Till</v>
      </c>
      <c r="K5154" s="1" t="str">
        <f t="shared" si="371"/>
        <v>&lt;2 micron</v>
      </c>
      <c r="L5154">
        <v>0.1</v>
      </c>
      <c r="M5154">
        <v>4.68</v>
      </c>
      <c r="N5154">
        <v>16</v>
      </c>
      <c r="O5154">
        <v>40</v>
      </c>
      <c r="P5154">
        <v>1</v>
      </c>
      <c r="Q5154">
        <v>1</v>
      </c>
      <c r="R5154">
        <v>0.55000000000000004</v>
      </c>
      <c r="S5154">
        <v>0.25</v>
      </c>
      <c r="T5154">
        <v>10</v>
      </c>
      <c r="U5154">
        <v>19</v>
      </c>
      <c r="V5154">
        <v>50</v>
      </c>
      <c r="W5154">
        <v>2.11</v>
      </c>
      <c r="X5154">
        <v>5</v>
      </c>
      <c r="Y5154">
        <v>0.5</v>
      </c>
      <c r="Z5154">
        <v>7.0000000000000007E-2</v>
      </c>
      <c r="AA5154">
        <v>30</v>
      </c>
      <c r="AB5154">
        <v>0.49</v>
      </c>
      <c r="AC5154">
        <v>440</v>
      </c>
      <c r="AD5154">
        <v>1</v>
      </c>
      <c r="AE5154">
        <v>0.68</v>
      </c>
      <c r="AF5154">
        <v>12</v>
      </c>
      <c r="AH5154">
        <v>20</v>
      </c>
      <c r="AI5154">
        <v>4</v>
      </c>
      <c r="AJ5154">
        <v>10</v>
      </c>
      <c r="AK5154">
        <v>20</v>
      </c>
      <c r="AL5154">
        <v>0.12</v>
      </c>
      <c r="AM5154">
        <v>5</v>
      </c>
      <c r="AN5154">
        <v>5</v>
      </c>
      <c r="AO5154">
        <v>44</v>
      </c>
      <c r="AP5154">
        <v>5</v>
      </c>
      <c r="AQ5154">
        <v>46</v>
      </c>
    </row>
    <row r="5155" spans="1:43" hidden="1" x14ac:dyDescent="0.25">
      <c r="A5155" t="s">
        <v>19351</v>
      </c>
      <c r="B5155" t="s">
        <v>19352</v>
      </c>
      <c r="C5155" s="1" t="str">
        <f t="shared" si="369"/>
        <v>21:0120</v>
      </c>
      <c r="D5155" s="1" t="str">
        <f t="shared" si="370"/>
        <v>21:0003</v>
      </c>
      <c r="E5155" t="s">
        <v>19353</v>
      </c>
      <c r="F5155" t="s">
        <v>19354</v>
      </c>
      <c r="H5155">
        <v>49.155657300000001</v>
      </c>
      <c r="I5155">
        <v>-56.342895300000002</v>
      </c>
      <c r="J5155" s="1" t="str">
        <f t="shared" si="368"/>
        <v>Till</v>
      </c>
      <c r="K5155" s="1" t="str">
        <f t="shared" si="371"/>
        <v>&lt;2 micron</v>
      </c>
      <c r="L5155">
        <v>0.1</v>
      </c>
      <c r="M5155">
        <v>4.72</v>
      </c>
      <c r="N5155">
        <v>12</v>
      </c>
      <c r="O5155">
        <v>40</v>
      </c>
      <c r="P5155">
        <v>0.5</v>
      </c>
      <c r="Q5155">
        <v>1</v>
      </c>
      <c r="R5155">
        <v>0.54</v>
      </c>
      <c r="S5155">
        <v>0.25</v>
      </c>
      <c r="T5155">
        <v>11</v>
      </c>
      <c r="U5155">
        <v>20</v>
      </c>
      <c r="V5155">
        <v>57</v>
      </c>
      <c r="W5155">
        <v>2.4</v>
      </c>
      <c r="X5155">
        <v>5</v>
      </c>
      <c r="Y5155">
        <v>0.5</v>
      </c>
      <c r="Z5155">
        <v>0.08</v>
      </c>
      <c r="AA5155">
        <v>20</v>
      </c>
      <c r="AB5155">
        <v>0.5</v>
      </c>
      <c r="AC5155">
        <v>380</v>
      </c>
      <c r="AD5155">
        <v>0.5</v>
      </c>
      <c r="AE5155">
        <v>0.46</v>
      </c>
      <c r="AF5155">
        <v>18</v>
      </c>
      <c r="AH5155">
        <v>22</v>
      </c>
      <c r="AI5155">
        <v>2</v>
      </c>
      <c r="AJ5155">
        <v>10</v>
      </c>
      <c r="AK5155">
        <v>18</v>
      </c>
      <c r="AL5155">
        <v>0.14000000000000001</v>
      </c>
      <c r="AM5155">
        <v>5</v>
      </c>
      <c r="AN5155">
        <v>5</v>
      </c>
      <c r="AO5155">
        <v>47</v>
      </c>
      <c r="AP5155">
        <v>5</v>
      </c>
      <c r="AQ5155">
        <v>50</v>
      </c>
    </row>
    <row r="5156" spans="1:43" hidden="1" x14ac:dyDescent="0.25">
      <c r="A5156" t="s">
        <v>19355</v>
      </c>
      <c r="B5156" t="s">
        <v>19356</v>
      </c>
      <c r="C5156" s="1" t="str">
        <f t="shared" si="369"/>
        <v>21:0120</v>
      </c>
      <c r="D5156" s="1" t="str">
        <f t="shared" si="370"/>
        <v>21:0003</v>
      </c>
      <c r="E5156" t="s">
        <v>19357</v>
      </c>
      <c r="F5156" t="s">
        <v>19358</v>
      </c>
      <c r="H5156">
        <v>49.151470799999998</v>
      </c>
      <c r="I5156">
        <v>-56.350218699999999</v>
      </c>
      <c r="J5156" s="1" t="str">
        <f t="shared" si="368"/>
        <v>Till</v>
      </c>
      <c r="K5156" s="1" t="str">
        <f t="shared" si="371"/>
        <v>&lt;2 micron</v>
      </c>
      <c r="L5156">
        <v>0.2</v>
      </c>
      <c r="M5156">
        <v>6.73</v>
      </c>
      <c r="N5156">
        <v>8</v>
      </c>
      <c r="O5156">
        <v>30</v>
      </c>
      <c r="P5156">
        <v>0.5</v>
      </c>
      <c r="Q5156">
        <v>1</v>
      </c>
      <c r="R5156">
        <v>0.45</v>
      </c>
      <c r="S5156">
        <v>0.25</v>
      </c>
      <c r="T5156">
        <v>7</v>
      </c>
      <c r="U5156">
        <v>24</v>
      </c>
      <c r="V5156">
        <v>44</v>
      </c>
      <c r="W5156">
        <v>2.1800000000000002</v>
      </c>
      <c r="X5156">
        <v>5</v>
      </c>
      <c r="Y5156">
        <v>0.5</v>
      </c>
      <c r="Z5156">
        <v>0.06</v>
      </c>
      <c r="AA5156">
        <v>20</v>
      </c>
      <c r="AB5156">
        <v>0.43</v>
      </c>
      <c r="AC5156">
        <v>215</v>
      </c>
      <c r="AD5156">
        <v>0.5</v>
      </c>
      <c r="AE5156">
        <v>0.84</v>
      </c>
      <c r="AF5156">
        <v>11</v>
      </c>
      <c r="AH5156">
        <v>20</v>
      </c>
      <c r="AI5156">
        <v>1</v>
      </c>
      <c r="AJ5156">
        <v>11</v>
      </c>
      <c r="AK5156">
        <v>15</v>
      </c>
      <c r="AL5156">
        <v>0.13</v>
      </c>
      <c r="AM5156">
        <v>5</v>
      </c>
      <c r="AN5156">
        <v>5</v>
      </c>
      <c r="AO5156">
        <v>43</v>
      </c>
      <c r="AP5156">
        <v>5</v>
      </c>
      <c r="AQ5156">
        <v>40</v>
      </c>
    </row>
    <row r="5157" spans="1:43" hidden="1" x14ac:dyDescent="0.25">
      <c r="A5157" t="s">
        <v>19359</v>
      </c>
      <c r="B5157" t="s">
        <v>19360</v>
      </c>
      <c r="C5157" s="1" t="str">
        <f t="shared" si="369"/>
        <v>21:0120</v>
      </c>
      <c r="D5157" s="1" t="str">
        <f t="shared" si="370"/>
        <v>21:0003</v>
      </c>
      <c r="E5157" t="s">
        <v>19361</v>
      </c>
      <c r="F5157" t="s">
        <v>19362</v>
      </c>
      <c r="H5157">
        <v>49.1448453</v>
      </c>
      <c r="I5157">
        <v>-56.355789700000003</v>
      </c>
      <c r="J5157" s="1" t="str">
        <f t="shared" ref="J5157:J5170" si="372">HYPERLINK("http://geochem.nrcan.gc.ca/cdogs/content/kwd/kwd020044_e.htm", "Till")</f>
        <v>Till</v>
      </c>
      <c r="K5157" s="1" t="str">
        <f t="shared" si="371"/>
        <v>&lt;2 micron</v>
      </c>
      <c r="L5157">
        <v>0.1</v>
      </c>
      <c r="M5157">
        <v>6.45</v>
      </c>
      <c r="N5157">
        <v>14</v>
      </c>
      <c r="O5157">
        <v>30</v>
      </c>
      <c r="P5157">
        <v>0.5</v>
      </c>
      <c r="Q5157">
        <v>1</v>
      </c>
      <c r="R5157">
        <v>0.5</v>
      </c>
      <c r="S5157">
        <v>0.25</v>
      </c>
      <c r="T5157">
        <v>10</v>
      </c>
      <c r="U5157">
        <v>25</v>
      </c>
      <c r="V5157">
        <v>42</v>
      </c>
      <c r="W5157">
        <v>2.48</v>
      </c>
      <c r="X5157">
        <v>10</v>
      </c>
      <c r="Y5157">
        <v>0.5</v>
      </c>
      <c r="Z5157">
        <v>7.0000000000000007E-2</v>
      </c>
      <c r="AA5157">
        <v>30</v>
      </c>
      <c r="AB5157">
        <v>0.54</v>
      </c>
      <c r="AC5157">
        <v>315</v>
      </c>
      <c r="AD5157">
        <v>1</v>
      </c>
      <c r="AE5157">
        <v>0.77</v>
      </c>
      <c r="AF5157">
        <v>12</v>
      </c>
      <c r="AH5157">
        <v>20</v>
      </c>
      <c r="AI5157">
        <v>1</v>
      </c>
      <c r="AJ5157">
        <v>11</v>
      </c>
      <c r="AK5157">
        <v>18</v>
      </c>
      <c r="AL5157">
        <v>0.15</v>
      </c>
      <c r="AM5157">
        <v>5</v>
      </c>
      <c r="AN5157">
        <v>5</v>
      </c>
      <c r="AO5157">
        <v>53</v>
      </c>
      <c r="AP5157">
        <v>5</v>
      </c>
      <c r="AQ5157">
        <v>44</v>
      </c>
    </row>
    <row r="5158" spans="1:43" hidden="1" x14ac:dyDescent="0.25">
      <c r="A5158" t="s">
        <v>19363</v>
      </c>
      <c r="B5158" t="s">
        <v>19364</v>
      </c>
      <c r="C5158" s="1" t="str">
        <f t="shared" si="369"/>
        <v>21:0120</v>
      </c>
      <c r="D5158" s="1" t="str">
        <f t="shared" si="370"/>
        <v>21:0003</v>
      </c>
      <c r="E5158" t="s">
        <v>19365</v>
      </c>
      <c r="F5158" t="s">
        <v>19366</v>
      </c>
      <c r="H5158">
        <v>49.157464099999999</v>
      </c>
      <c r="I5158">
        <v>-56.344242999999999</v>
      </c>
      <c r="J5158" s="1" t="str">
        <f t="shared" si="372"/>
        <v>Till</v>
      </c>
      <c r="K5158" s="1" t="str">
        <f t="shared" si="371"/>
        <v>&lt;2 micron</v>
      </c>
      <c r="L5158">
        <v>0.1</v>
      </c>
      <c r="M5158">
        <v>3.91</v>
      </c>
      <c r="N5158">
        <v>4</v>
      </c>
      <c r="O5158">
        <v>50</v>
      </c>
      <c r="P5158">
        <v>1.5</v>
      </c>
      <c r="Q5158">
        <v>1</v>
      </c>
      <c r="R5158">
        <v>0.73</v>
      </c>
      <c r="S5158">
        <v>0.25</v>
      </c>
      <c r="T5158">
        <v>10</v>
      </c>
      <c r="U5158">
        <v>22</v>
      </c>
      <c r="V5158">
        <v>46</v>
      </c>
      <c r="W5158">
        <v>2.41</v>
      </c>
      <c r="X5158">
        <v>10</v>
      </c>
      <c r="Y5158">
        <v>0.5</v>
      </c>
      <c r="Z5158">
        <v>0.11</v>
      </c>
      <c r="AA5158">
        <v>30</v>
      </c>
      <c r="AB5158">
        <v>0.65</v>
      </c>
      <c r="AC5158">
        <v>395</v>
      </c>
      <c r="AD5158">
        <v>0.5</v>
      </c>
      <c r="AE5158">
        <v>0.56999999999999995</v>
      </c>
      <c r="AF5158">
        <v>15</v>
      </c>
      <c r="AH5158">
        <v>24</v>
      </c>
      <c r="AI5158">
        <v>2</v>
      </c>
      <c r="AJ5158">
        <v>12</v>
      </c>
      <c r="AK5158">
        <v>25</v>
      </c>
      <c r="AL5158">
        <v>0.12</v>
      </c>
      <c r="AM5158">
        <v>5</v>
      </c>
      <c r="AN5158">
        <v>5</v>
      </c>
      <c r="AO5158">
        <v>46</v>
      </c>
      <c r="AP5158">
        <v>5</v>
      </c>
      <c r="AQ5158">
        <v>66</v>
      </c>
    </row>
    <row r="5159" spans="1:43" hidden="1" x14ac:dyDescent="0.25">
      <c r="A5159" t="s">
        <v>19367</v>
      </c>
      <c r="B5159" t="s">
        <v>19368</v>
      </c>
      <c r="C5159" s="1" t="str">
        <f t="shared" si="369"/>
        <v>21:0120</v>
      </c>
      <c r="D5159" s="1" t="str">
        <f t="shared" si="370"/>
        <v>21:0003</v>
      </c>
      <c r="E5159" t="s">
        <v>19369</v>
      </c>
      <c r="F5159" t="s">
        <v>19370</v>
      </c>
      <c r="H5159">
        <v>49.162692800000002</v>
      </c>
      <c r="I5159">
        <v>-56.346231799999998</v>
      </c>
      <c r="J5159" s="1" t="str">
        <f t="shared" si="372"/>
        <v>Till</v>
      </c>
      <c r="K5159" s="1" t="str">
        <f t="shared" si="371"/>
        <v>&lt;2 micron</v>
      </c>
      <c r="L5159">
        <v>0.1</v>
      </c>
      <c r="M5159">
        <v>10.7</v>
      </c>
      <c r="N5159">
        <v>26</v>
      </c>
      <c r="O5159">
        <v>80</v>
      </c>
      <c r="P5159">
        <v>2.5</v>
      </c>
      <c r="Q5159">
        <v>1</v>
      </c>
      <c r="R5159">
        <v>0.21</v>
      </c>
      <c r="S5159">
        <v>0.25</v>
      </c>
      <c r="T5159">
        <v>13</v>
      </c>
      <c r="U5159">
        <v>17</v>
      </c>
      <c r="V5159">
        <v>74</v>
      </c>
      <c r="W5159">
        <v>2.9</v>
      </c>
      <c r="X5159">
        <v>50</v>
      </c>
      <c r="Y5159">
        <v>0.5</v>
      </c>
      <c r="Z5159">
        <v>0.14000000000000001</v>
      </c>
      <c r="AA5159">
        <v>80</v>
      </c>
      <c r="AB5159">
        <v>0.53</v>
      </c>
      <c r="AC5159">
        <v>780</v>
      </c>
      <c r="AD5159">
        <v>3</v>
      </c>
      <c r="AE5159">
        <v>1.23</v>
      </c>
      <c r="AF5159">
        <v>16</v>
      </c>
      <c r="AH5159">
        <v>82</v>
      </c>
      <c r="AI5159">
        <v>4</v>
      </c>
      <c r="AJ5159">
        <v>10</v>
      </c>
      <c r="AK5159">
        <v>9</v>
      </c>
      <c r="AL5159">
        <v>0.11</v>
      </c>
      <c r="AM5159">
        <v>40</v>
      </c>
      <c r="AN5159">
        <v>5</v>
      </c>
      <c r="AO5159">
        <v>37</v>
      </c>
      <c r="AP5159">
        <v>5</v>
      </c>
      <c r="AQ5159">
        <v>218</v>
      </c>
    </row>
    <row r="5160" spans="1:43" hidden="1" x14ac:dyDescent="0.25">
      <c r="A5160" t="s">
        <v>19371</v>
      </c>
      <c r="B5160" t="s">
        <v>19372</v>
      </c>
      <c r="C5160" s="1" t="str">
        <f t="shared" si="369"/>
        <v>21:0120</v>
      </c>
      <c r="D5160" s="1" t="str">
        <f t="shared" si="370"/>
        <v>21:0003</v>
      </c>
      <c r="E5160" t="s">
        <v>19373</v>
      </c>
      <c r="F5160" t="s">
        <v>19374</v>
      </c>
      <c r="H5160">
        <v>49.170042100000003</v>
      </c>
      <c r="I5160">
        <v>-56.341470700000002</v>
      </c>
      <c r="J5160" s="1" t="str">
        <f t="shared" si="372"/>
        <v>Till</v>
      </c>
      <c r="K5160" s="1" t="str">
        <f t="shared" si="371"/>
        <v>&lt;2 micron</v>
      </c>
      <c r="L5160">
        <v>0.6</v>
      </c>
      <c r="M5160">
        <v>10.8</v>
      </c>
      <c r="N5160">
        <v>6</v>
      </c>
      <c r="O5160">
        <v>20</v>
      </c>
      <c r="P5160">
        <v>1</v>
      </c>
      <c r="Q5160">
        <v>1</v>
      </c>
      <c r="R5160">
        <v>0.15</v>
      </c>
      <c r="S5160">
        <v>0.25</v>
      </c>
      <c r="T5160">
        <v>11</v>
      </c>
      <c r="U5160">
        <v>22</v>
      </c>
      <c r="V5160">
        <v>25</v>
      </c>
      <c r="W5160">
        <v>2.2999999999999998</v>
      </c>
      <c r="X5160">
        <v>10</v>
      </c>
      <c r="Y5160">
        <v>0.5</v>
      </c>
      <c r="Z5160">
        <v>0.04</v>
      </c>
      <c r="AA5160">
        <v>30</v>
      </c>
      <c r="AB5160">
        <v>0.23</v>
      </c>
      <c r="AC5160">
        <v>445</v>
      </c>
      <c r="AD5160">
        <v>2</v>
      </c>
      <c r="AE5160">
        <v>2.41</v>
      </c>
      <c r="AF5160">
        <v>5</v>
      </c>
      <c r="AH5160">
        <v>40</v>
      </c>
      <c r="AI5160">
        <v>1</v>
      </c>
      <c r="AJ5160">
        <v>12</v>
      </c>
      <c r="AK5160">
        <v>7</v>
      </c>
      <c r="AL5160">
        <v>0.16</v>
      </c>
      <c r="AM5160">
        <v>5</v>
      </c>
      <c r="AN5160">
        <v>5</v>
      </c>
      <c r="AO5160">
        <v>39</v>
      </c>
      <c r="AP5160">
        <v>5</v>
      </c>
      <c r="AQ5160">
        <v>54</v>
      </c>
    </row>
    <row r="5161" spans="1:43" hidden="1" x14ac:dyDescent="0.25">
      <c r="A5161" t="s">
        <v>19375</v>
      </c>
      <c r="B5161" t="s">
        <v>19376</v>
      </c>
      <c r="C5161" s="1" t="str">
        <f t="shared" si="369"/>
        <v>21:0120</v>
      </c>
      <c r="D5161" s="1" t="str">
        <f t="shared" si="370"/>
        <v>21:0003</v>
      </c>
      <c r="E5161" t="s">
        <v>19377</v>
      </c>
      <c r="F5161" t="s">
        <v>19378</v>
      </c>
      <c r="H5161">
        <v>49.176322800000001</v>
      </c>
      <c r="I5161">
        <v>-56.338643099999999</v>
      </c>
      <c r="J5161" s="1" t="str">
        <f t="shared" si="372"/>
        <v>Till</v>
      </c>
      <c r="K5161" s="1" t="str">
        <f t="shared" si="371"/>
        <v>&lt;2 micron</v>
      </c>
      <c r="L5161">
        <v>0.1</v>
      </c>
      <c r="M5161">
        <v>3.5</v>
      </c>
      <c r="N5161">
        <v>6</v>
      </c>
      <c r="O5161">
        <v>30</v>
      </c>
      <c r="P5161">
        <v>1</v>
      </c>
      <c r="Q5161">
        <v>1</v>
      </c>
      <c r="R5161">
        <v>0.36</v>
      </c>
      <c r="S5161">
        <v>0.25</v>
      </c>
      <c r="T5161">
        <v>9</v>
      </c>
      <c r="U5161">
        <v>13</v>
      </c>
      <c r="V5161">
        <v>42</v>
      </c>
      <c r="W5161">
        <v>1.99</v>
      </c>
      <c r="X5161">
        <v>10</v>
      </c>
      <c r="Y5161">
        <v>0.5</v>
      </c>
      <c r="Z5161">
        <v>0.09</v>
      </c>
      <c r="AA5161">
        <v>40</v>
      </c>
      <c r="AB5161">
        <v>0.37</v>
      </c>
      <c r="AC5161">
        <v>475</v>
      </c>
      <c r="AD5161">
        <v>0.5</v>
      </c>
      <c r="AE5161">
        <v>0.73</v>
      </c>
      <c r="AF5161">
        <v>6</v>
      </c>
      <c r="AH5161">
        <v>32</v>
      </c>
      <c r="AI5161">
        <v>1</v>
      </c>
      <c r="AJ5161">
        <v>7</v>
      </c>
      <c r="AK5161">
        <v>15</v>
      </c>
      <c r="AL5161">
        <v>0.08</v>
      </c>
      <c r="AM5161">
        <v>10</v>
      </c>
      <c r="AN5161">
        <v>5</v>
      </c>
      <c r="AO5161">
        <v>32</v>
      </c>
      <c r="AP5161">
        <v>5</v>
      </c>
      <c r="AQ5161">
        <v>72</v>
      </c>
    </row>
    <row r="5162" spans="1:43" hidden="1" x14ac:dyDescent="0.25">
      <c r="A5162" t="s">
        <v>19379</v>
      </c>
      <c r="B5162" t="s">
        <v>19380</v>
      </c>
      <c r="C5162" s="1" t="str">
        <f t="shared" si="369"/>
        <v>21:0120</v>
      </c>
      <c r="D5162" s="1" t="str">
        <f t="shared" si="370"/>
        <v>21:0003</v>
      </c>
      <c r="E5162" t="s">
        <v>19381</v>
      </c>
      <c r="F5162" t="s">
        <v>19382</v>
      </c>
      <c r="H5162">
        <v>49.1837521</v>
      </c>
      <c r="I5162">
        <v>-56.340053400000002</v>
      </c>
      <c r="J5162" s="1" t="str">
        <f t="shared" si="372"/>
        <v>Till</v>
      </c>
      <c r="K5162" s="1" t="str">
        <f t="shared" si="371"/>
        <v>&lt;2 micron</v>
      </c>
      <c r="L5162">
        <v>0.1</v>
      </c>
      <c r="M5162">
        <v>3.77</v>
      </c>
      <c r="N5162">
        <v>6</v>
      </c>
      <c r="O5162">
        <v>30</v>
      </c>
      <c r="P5162">
        <v>1</v>
      </c>
      <c r="Q5162">
        <v>1</v>
      </c>
      <c r="R5162">
        <v>0.38</v>
      </c>
      <c r="S5162">
        <v>0.25</v>
      </c>
      <c r="T5162">
        <v>6</v>
      </c>
      <c r="U5162">
        <v>13</v>
      </c>
      <c r="V5162">
        <v>32</v>
      </c>
      <c r="W5162">
        <v>1.8</v>
      </c>
      <c r="X5162">
        <v>10</v>
      </c>
      <c r="Y5162">
        <v>0.5</v>
      </c>
      <c r="Z5162">
        <v>0.09</v>
      </c>
      <c r="AA5162">
        <v>30</v>
      </c>
      <c r="AB5162">
        <v>0.4</v>
      </c>
      <c r="AC5162">
        <v>255</v>
      </c>
      <c r="AD5162">
        <v>1</v>
      </c>
      <c r="AE5162">
        <v>0.94</v>
      </c>
      <c r="AF5162">
        <v>7</v>
      </c>
      <c r="AH5162">
        <v>30</v>
      </c>
      <c r="AI5162">
        <v>2</v>
      </c>
      <c r="AJ5162">
        <v>8</v>
      </c>
      <c r="AK5162">
        <v>14</v>
      </c>
      <c r="AL5162">
        <v>7.0000000000000007E-2</v>
      </c>
      <c r="AM5162">
        <v>10</v>
      </c>
      <c r="AN5162">
        <v>5</v>
      </c>
      <c r="AO5162">
        <v>31</v>
      </c>
      <c r="AP5162">
        <v>5</v>
      </c>
      <c r="AQ5162">
        <v>56</v>
      </c>
    </row>
    <row r="5163" spans="1:43" hidden="1" x14ac:dyDescent="0.25">
      <c r="A5163" t="s">
        <v>19383</v>
      </c>
      <c r="B5163" t="s">
        <v>19384</v>
      </c>
      <c r="C5163" s="1" t="str">
        <f t="shared" si="369"/>
        <v>21:0120</v>
      </c>
      <c r="D5163" s="1" t="str">
        <f t="shared" si="370"/>
        <v>21:0003</v>
      </c>
      <c r="E5163" t="s">
        <v>19385</v>
      </c>
      <c r="F5163" t="s">
        <v>19386</v>
      </c>
      <c r="H5163">
        <v>49.190201399999999</v>
      </c>
      <c r="I5163">
        <v>-56.343124199999998</v>
      </c>
      <c r="J5163" s="1" t="str">
        <f t="shared" si="372"/>
        <v>Till</v>
      </c>
      <c r="K5163" s="1" t="str">
        <f t="shared" si="371"/>
        <v>&lt;2 micron</v>
      </c>
      <c r="L5163">
        <v>0.1</v>
      </c>
      <c r="M5163">
        <v>3.28</v>
      </c>
      <c r="N5163">
        <v>6</v>
      </c>
      <c r="O5163">
        <v>30</v>
      </c>
      <c r="P5163">
        <v>1</v>
      </c>
      <c r="Q5163">
        <v>1</v>
      </c>
      <c r="R5163">
        <v>0.31</v>
      </c>
      <c r="S5163">
        <v>0.25</v>
      </c>
      <c r="T5163">
        <v>6</v>
      </c>
      <c r="U5163">
        <v>9</v>
      </c>
      <c r="V5163">
        <v>27</v>
      </c>
      <c r="W5163">
        <v>1.63</v>
      </c>
      <c r="X5163">
        <v>10</v>
      </c>
      <c r="Y5163">
        <v>0.5</v>
      </c>
      <c r="Z5163">
        <v>0.08</v>
      </c>
      <c r="AA5163">
        <v>30</v>
      </c>
      <c r="AB5163">
        <v>0.35</v>
      </c>
      <c r="AC5163">
        <v>350</v>
      </c>
      <c r="AD5163">
        <v>1</v>
      </c>
      <c r="AE5163">
        <v>0.92</v>
      </c>
      <c r="AF5163">
        <v>6</v>
      </c>
      <c r="AH5163">
        <v>32</v>
      </c>
      <c r="AI5163">
        <v>1</v>
      </c>
      <c r="AJ5163">
        <v>6</v>
      </c>
      <c r="AK5163">
        <v>13</v>
      </c>
      <c r="AL5163">
        <v>7.0000000000000007E-2</v>
      </c>
      <c r="AM5163">
        <v>10</v>
      </c>
      <c r="AN5163">
        <v>5</v>
      </c>
      <c r="AO5163">
        <v>24</v>
      </c>
      <c r="AP5163">
        <v>5</v>
      </c>
      <c r="AQ5163">
        <v>82</v>
      </c>
    </row>
    <row r="5164" spans="1:43" hidden="1" x14ac:dyDescent="0.25">
      <c r="A5164" t="s">
        <v>19387</v>
      </c>
      <c r="B5164" t="s">
        <v>19388</v>
      </c>
      <c r="C5164" s="1" t="str">
        <f t="shared" si="369"/>
        <v>21:0120</v>
      </c>
      <c r="D5164" s="1" t="str">
        <f t="shared" si="370"/>
        <v>21:0003</v>
      </c>
      <c r="E5164" t="s">
        <v>19389</v>
      </c>
      <c r="F5164" t="s">
        <v>19390</v>
      </c>
      <c r="H5164">
        <v>49.232908500000001</v>
      </c>
      <c r="I5164">
        <v>-56.279369899999999</v>
      </c>
      <c r="J5164" s="1" t="str">
        <f t="shared" si="372"/>
        <v>Till</v>
      </c>
      <c r="K5164" s="1" t="str">
        <f t="shared" si="371"/>
        <v>&lt;2 micron</v>
      </c>
      <c r="L5164">
        <v>0.4</v>
      </c>
      <c r="M5164">
        <v>8.86</v>
      </c>
      <c r="N5164">
        <v>8</v>
      </c>
      <c r="O5164">
        <v>20</v>
      </c>
      <c r="P5164">
        <v>1</v>
      </c>
      <c r="Q5164">
        <v>1</v>
      </c>
      <c r="R5164">
        <v>0.44</v>
      </c>
      <c r="S5164">
        <v>0.25</v>
      </c>
      <c r="T5164">
        <v>8</v>
      </c>
      <c r="U5164">
        <v>24</v>
      </c>
      <c r="V5164">
        <v>44</v>
      </c>
      <c r="W5164">
        <v>2.04</v>
      </c>
      <c r="X5164">
        <v>5</v>
      </c>
      <c r="Y5164">
        <v>0.5</v>
      </c>
      <c r="Z5164">
        <v>0.04</v>
      </c>
      <c r="AA5164">
        <v>20</v>
      </c>
      <c r="AB5164">
        <v>0.34</v>
      </c>
      <c r="AC5164">
        <v>360</v>
      </c>
      <c r="AD5164">
        <v>0.5</v>
      </c>
      <c r="AE5164">
        <v>1.52</v>
      </c>
      <c r="AF5164">
        <v>8</v>
      </c>
      <c r="AH5164">
        <v>12</v>
      </c>
      <c r="AI5164">
        <v>1</v>
      </c>
      <c r="AJ5164">
        <v>10</v>
      </c>
      <c r="AK5164">
        <v>16</v>
      </c>
      <c r="AL5164">
        <v>0.14000000000000001</v>
      </c>
      <c r="AM5164">
        <v>5</v>
      </c>
      <c r="AN5164">
        <v>5</v>
      </c>
      <c r="AO5164">
        <v>50</v>
      </c>
      <c r="AP5164">
        <v>5</v>
      </c>
      <c r="AQ5164">
        <v>36</v>
      </c>
    </row>
    <row r="5165" spans="1:43" hidden="1" x14ac:dyDescent="0.25">
      <c r="A5165" t="s">
        <v>19391</v>
      </c>
      <c r="B5165" t="s">
        <v>19392</v>
      </c>
      <c r="C5165" s="1" t="str">
        <f t="shared" si="369"/>
        <v>21:0120</v>
      </c>
      <c r="D5165" s="1" t="str">
        <f t="shared" si="370"/>
        <v>21:0003</v>
      </c>
      <c r="E5165" t="s">
        <v>19393</v>
      </c>
      <c r="F5165" t="s">
        <v>19394</v>
      </c>
      <c r="H5165">
        <v>49.227931300000002</v>
      </c>
      <c r="I5165">
        <v>-56.289056799999997</v>
      </c>
      <c r="J5165" s="1" t="str">
        <f t="shared" si="372"/>
        <v>Till</v>
      </c>
      <c r="K5165" s="1" t="str">
        <f t="shared" si="371"/>
        <v>&lt;2 micron</v>
      </c>
      <c r="L5165">
        <v>0.1</v>
      </c>
      <c r="M5165">
        <v>6.84</v>
      </c>
      <c r="N5165">
        <v>4</v>
      </c>
      <c r="O5165">
        <v>40</v>
      </c>
      <c r="P5165">
        <v>1</v>
      </c>
      <c r="Q5165">
        <v>1</v>
      </c>
      <c r="R5165">
        <v>0.38</v>
      </c>
      <c r="S5165">
        <v>0.25</v>
      </c>
      <c r="T5165">
        <v>14</v>
      </c>
      <c r="U5165">
        <v>28</v>
      </c>
      <c r="V5165">
        <v>42</v>
      </c>
      <c r="W5165">
        <v>2</v>
      </c>
      <c r="X5165">
        <v>5</v>
      </c>
      <c r="Y5165">
        <v>0.5</v>
      </c>
      <c r="Z5165">
        <v>0.08</v>
      </c>
      <c r="AA5165">
        <v>20</v>
      </c>
      <c r="AB5165">
        <v>0.46</v>
      </c>
      <c r="AC5165">
        <v>480</v>
      </c>
      <c r="AD5165">
        <v>0.5</v>
      </c>
      <c r="AE5165">
        <v>5</v>
      </c>
      <c r="AF5165">
        <v>18</v>
      </c>
      <c r="AH5165">
        <v>28</v>
      </c>
      <c r="AI5165">
        <v>1</v>
      </c>
      <c r="AJ5165">
        <v>10</v>
      </c>
      <c r="AK5165">
        <v>18</v>
      </c>
      <c r="AL5165">
        <v>0.14000000000000001</v>
      </c>
      <c r="AM5165">
        <v>5</v>
      </c>
      <c r="AN5165">
        <v>5</v>
      </c>
      <c r="AO5165">
        <v>52</v>
      </c>
      <c r="AP5165">
        <v>5</v>
      </c>
      <c r="AQ5165">
        <v>48</v>
      </c>
    </row>
    <row r="5166" spans="1:43" hidden="1" x14ac:dyDescent="0.25">
      <c r="A5166" t="s">
        <v>19395</v>
      </c>
      <c r="B5166" t="s">
        <v>19396</v>
      </c>
      <c r="C5166" s="1" t="str">
        <f t="shared" si="369"/>
        <v>21:0120</v>
      </c>
      <c r="D5166" s="1" t="str">
        <f t="shared" si="370"/>
        <v>21:0003</v>
      </c>
      <c r="E5166" t="s">
        <v>19397</v>
      </c>
      <c r="F5166" t="s">
        <v>19398</v>
      </c>
      <c r="H5166">
        <v>49.225201800000001</v>
      </c>
      <c r="I5166">
        <v>-56.29871</v>
      </c>
      <c r="J5166" s="1" t="str">
        <f t="shared" si="372"/>
        <v>Till</v>
      </c>
      <c r="K5166" s="1" t="str">
        <f t="shared" si="371"/>
        <v>&lt;2 micron</v>
      </c>
      <c r="L5166">
        <v>0.4</v>
      </c>
      <c r="M5166">
        <v>6.99</v>
      </c>
      <c r="N5166">
        <v>12</v>
      </c>
      <c r="O5166">
        <v>20</v>
      </c>
      <c r="P5166">
        <v>4</v>
      </c>
      <c r="Q5166">
        <v>1</v>
      </c>
      <c r="R5166">
        <v>0.31</v>
      </c>
      <c r="S5166">
        <v>0.25</v>
      </c>
      <c r="T5166">
        <v>12</v>
      </c>
      <c r="U5166">
        <v>16</v>
      </c>
      <c r="V5166">
        <v>21</v>
      </c>
      <c r="W5166">
        <v>2.1800000000000002</v>
      </c>
      <c r="X5166">
        <v>20</v>
      </c>
      <c r="Y5166">
        <v>0.5</v>
      </c>
      <c r="Z5166">
        <v>0.06</v>
      </c>
      <c r="AA5166">
        <v>40</v>
      </c>
      <c r="AB5166">
        <v>0.21</v>
      </c>
      <c r="AC5166">
        <v>590</v>
      </c>
      <c r="AD5166">
        <v>2</v>
      </c>
      <c r="AE5166">
        <v>0.93</v>
      </c>
      <c r="AF5166">
        <v>5</v>
      </c>
      <c r="AH5166">
        <v>38</v>
      </c>
      <c r="AI5166">
        <v>1</v>
      </c>
      <c r="AJ5166">
        <v>9</v>
      </c>
      <c r="AK5166">
        <v>12</v>
      </c>
      <c r="AL5166">
        <v>0.11</v>
      </c>
      <c r="AM5166">
        <v>20</v>
      </c>
      <c r="AN5166">
        <v>5</v>
      </c>
      <c r="AO5166">
        <v>37</v>
      </c>
      <c r="AP5166">
        <v>5</v>
      </c>
      <c r="AQ5166">
        <v>46</v>
      </c>
    </row>
    <row r="5167" spans="1:43" hidden="1" x14ac:dyDescent="0.25">
      <c r="A5167" t="s">
        <v>19399</v>
      </c>
      <c r="B5167" t="s">
        <v>19400</v>
      </c>
      <c r="C5167" s="1" t="str">
        <f t="shared" si="369"/>
        <v>21:0120</v>
      </c>
      <c r="D5167" s="1" t="str">
        <f t="shared" si="370"/>
        <v>21:0003</v>
      </c>
      <c r="E5167" t="s">
        <v>19401</v>
      </c>
      <c r="F5167" t="s">
        <v>19402</v>
      </c>
      <c r="H5167">
        <v>49.225698100000002</v>
      </c>
      <c r="I5167">
        <v>-56.3063942</v>
      </c>
      <c r="J5167" s="1" t="str">
        <f t="shared" si="372"/>
        <v>Till</v>
      </c>
      <c r="K5167" s="1" t="str">
        <f t="shared" si="371"/>
        <v>&lt;2 micron</v>
      </c>
      <c r="L5167">
        <v>0.2</v>
      </c>
      <c r="M5167">
        <v>3.73</v>
      </c>
      <c r="N5167">
        <v>8</v>
      </c>
      <c r="O5167">
        <v>30</v>
      </c>
      <c r="P5167">
        <v>1.5</v>
      </c>
      <c r="Q5167">
        <v>1</v>
      </c>
      <c r="R5167">
        <v>0.34</v>
      </c>
      <c r="S5167">
        <v>0.25</v>
      </c>
      <c r="T5167">
        <v>8</v>
      </c>
      <c r="U5167">
        <v>13</v>
      </c>
      <c r="V5167">
        <v>33</v>
      </c>
      <c r="W5167">
        <v>1.98</v>
      </c>
      <c r="X5167">
        <v>10</v>
      </c>
      <c r="Y5167">
        <v>0.5</v>
      </c>
      <c r="Z5167">
        <v>0.09</v>
      </c>
      <c r="AA5167">
        <v>40</v>
      </c>
      <c r="AB5167">
        <v>0.35</v>
      </c>
      <c r="AC5167">
        <v>480</v>
      </c>
      <c r="AD5167">
        <v>1</v>
      </c>
      <c r="AE5167">
        <v>1.1599999999999999</v>
      </c>
      <c r="AF5167">
        <v>7</v>
      </c>
      <c r="AH5167">
        <v>34</v>
      </c>
      <c r="AI5167">
        <v>1</v>
      </c>
      <c r="AJ5167">
        <v>9</v>
      </c>
      <c r="AK5167">
        <v>14</v>
      </c>
      <c r="AL5167">
        <v>0.09</v>
      </c>
      <c r="AM5167">
        <v>10</v>
      </c>
      <c r="AN5167">
        <v>5</v>
      </c>
      <c r="AO5167">
        <v>33</v>
      </c>
      <c r="AP5167">
        <v>5</v>
      </c>
      <c r="AQ5167">
        <v>56</v>
      </c>
    </row>
    <row r="5168" spans="1:43" hidden="1" x14ac:dyDescent="0.25">
      <c r="A5168" t="s">
        <v>19403</v>
      </c>
      <c r="B5168" t="s">
        <v>19404</v>
      </c>
      <c r="C5168" s="1" t="str">
        <f t="shared" si="369"/>
        <v>21:0120</v>
      </c>
      <c r="D5168" s="1" t="str">
        <f t="shared" si="370"/>
        <v>21:0003</v>
      </c>
      <c r="E5168" t="s">
        <v>19405</v>
      </c>
      <c r="F5168" t="s">
        <v>19406</v>
      </c>
      <c r="H5168">
        <v>49.2319283</v>
      </c>
      <c r="I5168">
        <v>-56.310290299999998</v>
      </c>
      <c r="J5168" s="1" t="str">
        <f t="shared" si="372"/>
        <v>Till</v>
      </c>
      <c r="K5168" s="1" t="str">
        <f t="shared" si="371"/>
        <v>&lt;2 micron</v>
      </c>
      <c r="L5168">
        <v>0.1</v>
      </c>
      <c r="M5168">
        <v>4.7300000000000004</v>
      </c>
      <c r="N5168">
        <v>8</v>
      </c>
      <c r="O5168">
        <v>30</v>
      </c>
      <c r="P5168">
        <v>2</v>
      </c>
      <c r="Q5168">
        <v>1</v>
      </c>
      <c r="R5168">
        <v>0.37</v>
      </c>
      <c r="S5168">
        <v>0.25</v>
      </c>
      <c r="T5168">
        <v>6</v>
      </c>
      <c r="U5168">
        <v>10</v>
      </c>
      <c r="V5168">
        <v>26</v>
      </c>
      <c r="W5168">
        <v>1.96</v>
      </c>
      <c r="X5168">
        <v>10</v>
      </c>
      <c r="Y5168">
        <v>0.5</v>
      </c>
      <c r="Z5168">
        <v>0.08</v>
      </c>
      <c r="AA5168">
        <v>30</v>
      </c>
      <c r="AB5168">
        <v>0.4</v>
      </c>
      <c r="AC5168">
        <v>380</v>
      </c>
      <c r="AD5168">
        <v>0.5</v>
      </c>
      <c r="AE5168">
        <v>0.62</v>
      </c>
      <c r="AF5168">
        <v>6</v>
      </c>
      <c r="AH5168">
        <v>26</v>
      </c>
      <c r="AI5168">
        <v>1</v>
      </c>
      <c r="AJ5168">
        <v>7</v>
      </c>
      <c r="AK5168">
        <v>14</v>
      </c>
      <c r="AL5168">
        <v>0.12</v>
      </c>
      <c r="AM5168">
        <v>10</v>
      </c>
      <c r="AN5168">
        <v>5</v>
      </c>
      <c r="AO5168">
        <v>34</v>
      </c>
      <c r="AP5168">
        <v>5</v>
      </c>
      <c r="AQ5168">
        <v>72</v>
      </c>
    </row>
    <row r="5169" spans="1:43" hidden="1" x14ac:dyDescent="0.25">
      <c r="A5169" t="s">
        <v>19407</v>
      </c>
      <c r="B5169" t="s">
        <v>19408</v>
      </c>
      <c r="C5169" s="1" t="str">
        <f t="shared" si="369"/>
        <v>21:0120</v>
      </c>
      <c r="D5169" s="1" t="str">
        <f t="shared" si="370"/>
        <v>21:0003</v>
      </c>
      <c r="E5169" t="s">
        <v>19409</v>
      </c>
      <c r="F5169" t="s">
        <v>19410</v>
      </c>
      <c r="H5169">
        <v>49.236716000000001</v>
      </c>
      <c r="I5169">
        <v>-56.313657900000003</v>
      </c>
      <c r="J5169" s="1" t="str">
        <f t="shared" si="372"/>
        <v>Till</v>
      </c>
      <c r="K5169" s="1" t="str">
        <f t="shared" si="371"/>
        <v>&lt;2 micron</v>
      </c>
      <c r="L5169">
        <v>0.1</v>
      </c>
      <c r="M5169">
        <v>11</v>
      </c>
      <c r="N5169">
        <v>1</v>
      </c>
      <c r="O5169">
        <v>20</v>
      </c>
      <c r="P5169">
        <v>2</v>
      </c>
      <c r="Q5169">
        <v>1</v>
      </c>
      <c r="R5169">
        <v>0.3</v>
      </c>
      <c r="S5169">
        <v>0.25</v>
      </c>
      <c r="T5169">
        <v>6</v>
      </c>
      <c r="U5169">
        <v>8</v>
      </c>
      <c r="V5169">
        <v>30</v>
      </c>
      <c r="W5169">
        <v>1.8</v>
      </c>
      <c r="X5169">
        <v>20</v>
      </c>
      <c r="Y5169">
        <v>0.5</v>
      </c>
      <c r="Z5169">
        <v>0.04</v>
      </c>
      <c r="AA5169">
        <v>40</v>
      </c>
      <c r="AB5169">
        <v>0.3</v>
      </c>
      <c r="AC5169">
        <v>300</v>
      </c>
      <c r="AD5169">
        <v>0.5</v>
      </c>
      <c r="AE5169">
        <v>3.24</v>
      </c>
      <c r="AF5169">
        <v>6</v>
      </c>
      <c r="AH5169">
        <v>28</v>
      </c>
      <c r="AI5169">
        <v>4</v>
      </c>
      <c r="AJ5169">
        <v>6</v>
      </c>
      <c r="AK5169">
        <v>12</v>
      </c>
      <c r="AL5169">
        <v>0.1</v>
      </c>
      <c r="AM5169">
        <v>5</v>
      </c>
      <c r="AN5169">
        <v>5</v>
      </c>
      <c r="AO5169">
        <v>32</v>
      </c>
      <c r="AP5169">
        <v>5</v>
      </c>
      <c r="AQ5169">
        <v>60</v>
      </c>
    </row>
    <row r="5170" spans="1:43" hidden="1" x14ac:dyDescent="0.25">
      <c r="A5170" t="s">
        <v>19411</v>
      </c>
      <c r="B5170" t="s">
        <v>19412</v>
      </c>
      <c r="C5170" s="1" t="str">
        <f t="shared" si="369"/>
        <v>21:0120</v>
      </c>
      <c r="D5170" s="1" t="str">
        <f t="shared" si="370"/>
        <v>21:0003</v>
      </c>
      <c r="E5170" t="s">
        <v>19413</v>
      </c>
      <c r="F5170" t="s">
        <v>19414</v>
      </c>
      <c r="H5170">
        <v>49.240456700000003</v>
      </c>
      <c r="I5170">
        <v>-56.307423700000001</v>
      </c>
      <c r="J5170" s="1" t="str">
        <f t="shared" si="372"/>
        <v>Till</v>
      </c>
      <c r="K5170" s="1" t="str">
        <f t="shared" si="371"/>
        <v>&lt;2 micron</v>
      </c>
      <c r="L5170">
        <v>0.1</v>
      </c>
      <c r="M5170">
        <v>7.74</v>
      </c>
      <c r="N5170">
        <v>12</v>
      </c>
      <c r="O5170">
        <v>10</v>
      </c>
      <c r="P5170">
        <v>1.5</v>
      </c>
      <c r="Q5170">
        <v>1</v>
      </c>
      <c r="R5170">
        <v>0.14000000000000001</v>
      </c>
      <c r="S5170">
        <v>0.25</v>
      </c>
      <c r="T5170">
        <v>9</v>
      </c>
      <c r="U5170">
        <v>11</v>
      </c>
      <c r="V5170">
        <v>23</v>
      </c>
      <c r="W5170">
        <v>1.79</v>
      </c>
      <c r="X5170">
        <v>20</v>
      </c>
      <c r="Y5170">
        <v>0.5</v>
      </c>
      <c r="Z5170">
        <v>0.03</v>
      </c>
      <c r="AA5170">
        <v>30</v>
      </c>
      <c r="AB5170">
        <v>0.19</v>
      </c>
      <c r="AC5170">
        <v>340</v>
      </c>
      <c r="AD5170">
        <v>1</v>
      </c>
      <c r="AE5170">
        <v>2.76</v>
      </c>
      <c r="AF5170">
        <v>6</v>
      </c>
      <c r="AH5170">
        <v>42</v>
      </c>
      <c r="AI5170">
        <v>1</v>
      </c>
      <c r="AJ5170">
        <v>9</v>
      </c>
      <c r="AK5170">
        <v>7</v>
      </c>
      <c r="AL5170">
        <v>0.08</v>
      </c>
      <c r="AM5170">
        <v>5</v>
      </c>
      <c r="AN5170">
        <v>5</v>
      </c>
      <c r="AO5170">
        <v>34</v>
      </c>
      <c r="AP5170">
        <v>5</v>
      </c>
      <c r="AQ5170">
        <v>26</v>
      </c>
    </row>
    <row r="5171" spans="1:43" hidden="1" x14ac:dyDescent="0.25">
      <c r="A5171" t="s">
        <v>19415</v>
      </c>
      <c r="B5171" t="s">
        <v>19416</v>
      </c>
      <c r="C5171" s="1" t="str">
        <f t="shared" si="369"/>
        <v>21:0120</v>
      </c>
      <c r="D5171" s="1" t="str">
        <f t="shared" si="370"/>
        <v>21:0003</v>
      </c>
      <c r="E5171" t="s">
        <v>19417</v>
      </c>
      <c r="F5171" t="s">
        <v>19418</v>
      </c>
      <c r="H5171">
        <v>49.231098099999997</v>
      </c>
      <c r="I5171">
        <v>-56.3219773</v>
      </c>
      <c r="J5171" s="1" t="str">
        <f>HYPERLINK("http://geochem.nrcan.gc.ca/cdogs/content/kwd/kwd020050_e.htm", "Glaciofluvial")</f>
        <v>Glaciofluvial</v>
      </c>
      <c r="K5171" s="1" t="str">
        <f t="shared" si="371"/>
        <v>&lt;2 micron</v>
      </c>
      <c r="L5171">
        <v>0.1</v>
      </c>
      <c r="M5171">
        <v>9.06</v>
      </c>
      <c r="N5171">
        <v>10</v>
      </c>
      <c r="O5171">
        <v>20</v>
      </c>
      <c r="P5171">
        <v>2</v>
      </c>
      <c r="Q5171">
        <v>1</v>
      </c>
      <c r="R5171">
        <v>0.23</v>
      </c>
      <c r="S5171">
        <v>0.25</v>
      </c>
      <c r="T5171">
        <v>6</v>
      </c>
      <c r="U5171">
        <v>20</v>
      </c>
      <c r="V5171">
        <v>34</v>
      </c>
      <c r="W5171">
        <v>1.71</v>
      </c>
      <c r="X5171">
        <v>10</v>
      </c>
      <c r="Y5171">
        <v>0.5</v>
      </c>
      <c r="Z5171">
        <v>0.06</v>
      </c>
      <c r="AA5171">
        <v>40</v>
      </c>
      <c r="AB5171">
        <v>0.38</v>
      </c>
      <c r="AC5171">
        <v>170</v>
      </c>
      <c r="AD5171">
        <v>1</v>
      </c>
      <c r="AE5171">
        <v>1.23</v>
      </c>
      <c r="AF5171">
        <v>8</v>
      </c>
      <c r="AH5171">
        <v>26</v>
      </c>
      <c r="AI5171">
        <v>1</v>
      </c>
      <c r="AJ5171">
        <v>9</v>
      </c>
      <c r="AK5171">
        <v>9</v>
      </c>
      <c r="AL5171">
        <v>0.15</v>
      </c>
      <c r="AM5171">
        <v>5</v>
      </c>
      <c r="AN5171">
        <v>5</v>
      </c>
      <c r="AO5171">
        <v>47</v>
      </c>
      <c r="AP5171">
        <v>5</v>
      </c>
      <c r="AQ5171">
        <v>60</v>
      </c>
    </row>
    <row r="5172" spans="1:43" hidden="1" x14ac:dyDescent="0.25">
      <c r="A5172" t="s">
        <v>19419</v>
      </c>
      <c r="B5172" t="s">
        <v>19420</v>
      </c>
      <c r="C5172" s="1" t="str">
        <f t="shared" si="369"/>
        <v>21:0120</v>
      </c>
      <c r="D5172" s="1" t="str">
        <f t="shared" si="370"/>
        <v>21:0003</v>
      </c>
      <c r="E5172" t="s">
        <v>19421</v>
      </c>
      <c r="F5172" t="s">
        <v>19422</v>
      </c>
      <c r="H5172">
        <v>49.221371099999999</v>
      </c>
      <c r="I5172">
        <v>-56.312360099999999</v>
      </c>
      <c r="J5172" s="1" t="str">
        <f t="shared" ref="J5172:J5186" si="373">HYPERLINK("http://geochem.nrcan.gc.ca/cdogs/content/kwd/kwd020044_e.htm", "Till")</f>
        <v>Till</v>
      </c>
      <c r="K5172" s="1" t="str">
        <f t="shared" si="371"/>
        <v>&lt;2 micron</v>
      </c>
      <c r="L5172">
        <v>0.1</v>
      </c>
      <c r="M5172">
        <v>3.32</v>
      </c>
      <c r="N5172">
        <v>8</v>
      </c>
      <c r="O5172">
        <v>30</v>
      </c>
      <c r="P5172">
        <v>1</v>
      </c>
      <c r="Q5172">
        <v>1</v>
      </c>
      <c r="R5172">
        <v>0.44</v>
      </c>
      <c r="S5172">
        <v>0.25</v>
      </c>
      <c r="T5172">
        <v>8</v>
      </c>
      <c r="U5172">
        <v>12</v>
      </c>
      <c r="V5172">
        <v>29</v>
      </c>
      <c r="W5172">
        <v>2.35</v>
      </c>
      <c r="X5172">
        <v>20</v>
      </c>
      <c r="Y5172">
        <v>0.5</v>
      </c>
      <c r="Z5172">
        <v>7.0000000000000007E-2</v>
      </c>
      <c r="AA5172">
        <v>30</v>
      </c>
      <c r="AB5172">
        <v>0.43</v>
      </c>
      <c r="AC5172">
        <v>310</v>
      </c>
      <c r="AD5172">
        <v>1</v>
      </c>
      <c r="AE5172">
        <v>0.56000000000000005</v>
      </c>
      <c r="AF5172">
        <v>8</v>
      </c>
      <c r="AH5172">
        <v>48</v>
      </c>
      <c r="AI5172">
        <v>1</v>
      </c>
      <c r="AJ5172">
        <v>12</v>
      </c>
      <c r="AK5172">
        <v>19</v>
      </c>
      <c r="AL5172">
        <v>0.17</v>
      </c>
      <c r="AM5172">
        <v>20</v>
      </c>
      <c r="AN5172">
        <v>5</v>
      </c>
      <c r="AO5172">
        <v>59</v>
      </c>
      <c r="AP5172">
        <v>5</v>
      </c>
      <c r="AQ5172">
        <v>46</v>
      </c>
    </row>
    <row r="5173" spans="1:43" hidden="1" x14ac:dyDescent="0.25">
      <c r="A5173" t="s">
        <v>19423</v>
      </c>
      <c r="B5173" t="s">
        <v>19424</v>
      </c>
      <c r="C5173" s="1" t="str">
        <f t="shared" si="369"/>
        <v>21:0120</v>
      </c>
      <c r="D5173" s="1" t="str">
        <f t="shared" si="370"/>
        <v>21:0003</v>
      </c>
      <c r="E5173" t="s">
        <v>19425</v>
      </c>
      <c r="F5173" t="s">
        <v>19426</v>
      </c>
      <c r="H5173">
        <v>49.220737999999997</v>
      </c>
      <c r="I5173">
        <v>-56.319372700000002</v>
      </c>
      <c r="J5173" s="1" t="str">
        <f t="shared" si="373"/>
        <v>Till</v>
      </c>
      <c r="K5173" s="1" t="str">
        <f t="shared" si="371"/>
        <v>&lt;2 micron</v>
      </c>
      <c r="L5173">
        <v>0.1</v>
      </c>
      <c r="M5173">
        <v>3.45</v>
      </c>
      <c r="N5173">
        <v>8</v>
      </c>
      <c r="O5173">
        <v>40</v>
      </c>
      <c r="P5173">
        <v>1.5</v>
      </c>
      <c r="Q5173">
        <v>1</v>
      </c>
      <c r="R5173">
        <v>0.56000000000000005</v>
      </c>
      <c r="S5173">
        <v>0.25</v>
      </c>
      <c r="T5173">
        <v>8</v>
      </c>
      <c r="U5173">
        <v>11</v>
      </c>
      <c r="V5173">
        <v>30</v>
      </c>
      <c r="W5173">
        <v>2.1800000000000002</v>
      </c>
      <c r="X5173">
        <v>10</v>
      </c>
      <c r="Y5173">
        <v>0.5</v>
      </c>
      <c r="Z5173">
        <v>0.1</v>
      </c>
      <c r="AA5173">
        <v>30</v>
      </c>
      <c r="AB5173">
        <v>0.49</v>
      </c>
      <c r="AC5173">
        <v>405</v>
      </c>
      <c r="AD5173">
        <v>0.5</v>
      </c>
      <c r="AE5173">
        <v>0.5</v>
      </c>
      <c r="AF5173">
        <v>9</v>
      </c>
      <c r="AH5173">
        <v>26</v>
      </c>
      <c r="AI5173">
        <v>1</v>
      </c>
      <c r="AJ5173">
        <v>9</v>
      </c>
      <c r="AK5173">
        <v>19</v>
      </c>
      <c r="AL5173">
        <v>0.14000000000000001</v>
      </c>
      <c r="AM5173">
        <v>10</v>
      </c>
      <c r="AN5173">
        <v>5</v>
      </c>
      <c r="AO5173">
        <v>39</v>
      </c>
      <c r="AP5173">
        <v>5</v>
      </c>
      <c r="AQ5173">
        <v>70</v>
      </c>
    </row>
    <row r="5174" spans="1:43" hidden="1" x14ac:dyDescent="0.25">
      <c r="A5174" t="s">
        <v>19427</v>
      </c>
      <c r="B5174" t="s">
        <v>19428</v>
      </c>
      <c r="C5174" s="1" t="str">
        <f t="shared" si="369"/>
        <v>21:0120</v>
      </c>
      <c r="D5174" s="1" t="str">
        <f t="shared" si="370"/>
        <v>21:0003</v>
      </c>
      <c r="E5174" t="s">
        <v>19429</v>
      </c>
      <c r="F5174" t="s">
        <v>19430</v>
      </c>
      <c r="H5174">
        <v>49.203966399999999</v>
      </c>
      <c r="I5174">
        <v>-56.312601700000002</v>
      </c>
      <c r="J5174" s="1" t="str">
        <f t="shared" si="373"/>
        <v>Till</v>
      </c>
      <c r="K5174" s="1" t="str">
        <f t="shared" si="371"/>
        <v>&lt;2 micron</v>
      </c>
      <c r="L5174">
        <v>0.1</v>
      </c>
      <c r="M5174">
        <v>3.48</v>
      </c>
      <c r="N5174">
        <v>2</v>
      </c>
      <c r="O5174">
        <v>40</v>
      </c>
      <c r="P5174">
        <v>1.5</v>
      </c>
      <c r="Q5174">
        <v>1</v>
      </c>
      <c r="R5174">
        <v>0.61</v>
      </c>
      <c r="S5174">
        <v>0.25</v>
      </c>
      <c r="T5174">
        <v>8</v>
      </c>
      <c r="U5174">
        <v>14</v>
      </c>
      <c r="V5174">
        <v>37</v>
      </c>
      <c r="W5174">
        <v>2.38</v>
      </c>
      <c r="X5174">
        <v>10</v>
      </c>
      <c r="Y5174">
        <v>0.5</v>
      </c>
      <c r="Z5174">
        <v>0.11</v>
      </c>
      <c r="AA5174">
        <v>60</v>
      </c>
      <c r="AB5174">
        <v>0.56000000000000005</v>
      </c>
      <c r="AC5174">
        <v>510</v>
      </c>
      <c r="AD5174">
        <v>1</v>
      </c>
      <c r="AE5174">
        <v>0.54</v>
      </c>
      <c r="AF5174">
        <v>9</v>
      </c>
      <c r="AH5174">
        <v>40</v>
      </c>
      <c r="AI5174">
        <v>2</v>
      </c>
      <c r="AJ5174">
        <v>10</v>
      </c>
      <c r="AK5174">
        <v>22</v>
      </c>
      <c r="AL5174">
        <v>0.09</v>
      </c>
      <c r="AM5174">
        <v>30</v>
      </c>
      <c r="AN5174">
        <v>5</v>
      </c>
      <c r="AO5174">
        <v>43</v>
      </c>
      <c r="AP5174">
        <v>5</v>
      </c>
      <c r="AQ5174">
        <v>96</v>
      </c>
    </row>
    <row r="5175" spans="1:43" hidden="1" x14ac:dyDescent="0.25">
      <c r="A5175" t="s">
        <v>19431</v>
      </c>
      <c r="B5175" t="s">
        <v>19432</v>
      </c>
      <c r="C5175" s="1" t="str">
        <f t="shared" si="369"/>
        <v>21:0120</v>
      </c>
      <c r="D5175" s="1" t="str">
        <f t="shared" si="370"/>
        <v>21:0003</v>
      </c>
      <c r="E5175" t="s">
        <v>19433</v>
      </c>
      <c r="F5175" t="s">
        <v>19434</v>
      </c>
      <c r="H5175">
        <v>49.192630399999999</v>
      </c>
      <c r="I5175">
        <v>-56.319896200000002</v>
      </c>
      <c r="J5175" s="1" t="str">
        <f t="shared" si="373"/>
        <v>Till</v>
      </c>
      <c r="K5175" s="1" t="str">
        <f t="shared" si="371"/>
        <v>&lt;2 micron</v>
      </c>
      <c r="L5175">
        <v>0.1</v>
      </c>
      <c r="M5175">
        <v>3.96</v>
      </c>
      <c r="N5175">
        <v>8</v>
      </c>
      <c r="O5175">
        <v>30</v>
      </c>
      <c r="P5175">
        <v>0.5</v>
      </c>
      <c r="Q5175">
        <v>1</v>
      </c>
      <c r="R5175">
        <v>0.41</v>
      </c>
      <c r="S5175">
        <v>0.25</v>
      </c>
      <c r="T5175">
        <v>8</v>
      </c>
      <c r="U5175">
        <v>12</v>
      </c>
      <c r="V5175">
        <v>25</v>
      </c>
      <c r="W5175">
        <v>1.72</v>
      </c>
      <c r="X5175">
        <v>10</v>
      </c>
      <c r="Y5175">
        <v>0.5</v>
      </c>
      <c r="Z5175">
        <v>0.08</v>
      </c>
      <c r="AA5175">
        <v>40</v>
      </c>
      <c r="AB5175">
        <v>0.35</v>
      </c>
      <c r="AC5175">
        <v>400</v>
      </c>
      <c r="AD5175">
        <v>0.5</v>
      </c>
      <c r="AE5175">
        <v>0.93</v>
      </c>
      <c r="AF5175">
        <v>7</v>
      </c>
      <c r="AH5175">
        <v>32</v>
      </c>
      <c r="AI5175">
        <v>1</v>
      </c>
      <c r="AJ5175">
        <v>7</v>
      </c>
      <c r="AK5175">
        <v>16</v>
      </c>
      <c r="AL5175">
        <v>0.1</v>
      </c>
      <c r="AM5175">
        <v>10</v>
      </c>
      <c r="AN5175">
        <v>5</v>
      </c>
      <c r="AO5175">
        <v>30</v>
      </c>
      <c r="AP5175">
        <v>5</v>
      </c>
      <c r="AQ5175">
        <v>50</v>
      </c>
    </row>
    <row r="5176" spans="1:43" hidden="1" x14ac:dyDescent="0.25">
      <c r="A5176" t="s">
        <v>19435</v>
      </c>
      <c r="B5176" t="s">
        <v>19436</v>
      </c>
      <c r="C5176" s="1" t="str">
        <f t="shared" si="369"/>
        <v>21:0120</v>
      </c>
      <c r="D5176" s="1" t="str">
        <f t="shared" si="370"/>
        <v>21:0003</v>
      </c>
      <c r="E5176" t="s">
        <v>19437</v>
      </c>
      <c r="F5176" t="s">
        <v>19438</v>
      </c>
      <c r="H5176">
        <v>49.214775899999999</v>
      </c>
      <c r="I5176">
        <v>-56.330439699999999</v>
      </c>
      <c r="J5176" s="1" t="str">
        <f t="shared" si="373"/>
        <v>Till</v>
      </c>
      <c r="K5176" s="1" t="str">
        <f t="shared" si="371"/>
        <v>&lt;2 micron</v>
      </c>
      <c r="L5176">
        <v>0.1</v>
      </c>
      <c r="M5176">
        <v>3.63</v>
      </c>
      <c r="N5176">
        <v>4</v>
      </c>
      <c r="O5176">
        <v>30</v>
      </c>
      <c r="P5176">
        <v>0.5</v>
      </c>
      <c r="Q5176">
        <v>1</v>
      </c>
      <c r="R5176">
        <v>0.34</v>
      </c>
      <c r="S5176">
        <v>0.25</v>
      </c>
      <c r="T5176">
        <v>9</v>
      </c>
      <c r="U5176">
        <v>12</v>
      </c>
      <c r="V5176">
        <v>30</v>
      </c>
      <c r="W5176">
        <v>2.16</v>
      </c>
      <c r="X5176">
        <v>10</v>
      </c>
      <c r="Y5176">
        <v>0.5</v>
      </c>
      <c r="Z5176">
        <v>0.08</v>
      </c>
      <c r="AA5176">
        <v>40</v>
      </c>
      <c r="AB5176">
        <v>0.45</v>
      </c>
      <c r="AC5176">
        <v>345</v>
      </c>
      <c r="AD5176">
        <v>0.5</v>
      </c>
      <c r="AE5176">
        <v>0.67</v>
      </c>
      <c r="AF5176">
        <v>10</v>
      </c>
      <c r="AH5176">
        <v>28</v>
      </c>
      <c r="AI5176">
        <v>1</v>
      </c>
      <c r="AJ5176">
        <v>8</v>
      </c>
      <c r="AK5176">
        <v>15</v>
      </c>
      <c r="AL5176">
        <v>0.13</v>
      </c>
      <c r="AM5176">
        <v>20</v>
      </c>
      <c r="AN5176">
        <v>5</v>
      </c>
      <c r="AO5176">
        <v>38</v>
      </c>
      <c r="AP5176">
        <v>5</v>
      </c>
      <c r="AQ5176">
        <v>62</v>
      </c>
    </row>
    <row r="5177" spans="1:43" hidden="1" x14ac:dyDescent="0.25">
      <c r="A5177" t="s">
        <v>19439</v>
      </c>
      <c r="B5177" t="s">
        <v>19440</v>
      </c>
      <c r="C5177" s="1" t="str">
        <f t="shared" si="369"/>
        <v>21:0120</v>
      </c>
      <c r="D5177" s="1" t="str">
        <f t="shared" si="370"/>
        <v>21:0003</v>
      </c>
      <c r="E5177" t="s">
        <v>19441</v>
      </c>
      <c r="F5177" t="s">
        <v>19442</v>
      </c>
      <c r="H5177">
        <v>49.209154400000003</v>
      </c>
      <c r="I5177">
        <v>-56.338341800000002</v>
      </c>
      <c r="J5177" s="1" t="str">
        <f t="shared" si="373"/>
        <v>Till</v>
      </c>
      <c r="K5177" s="1" t="str">
        <f t="shared" si="371"/>
        <v>&lt;2 micron</v>
      </c>
      <c r="L5177">
        <v>0.1</v>
      </c>
      <c r="M5177">
        <v>3.69</v>
      </c>
      <c r="N5177">
        <v>6</v>
      </c>
      <c r="O5177">
        <v>40</v>
      </c>
      <c r="P5177">
        <v>1</v>
      </c>
      <c r="Q5177">
        <v>1</v>
      </c>
      <c r="R5177">
        <v>0.4</v>
      </c>
      <c r="S5177">
        <v>0.25</v>
      </c>
      <c r="T5177">
        <v>11</v>
      </c>
      <c r="U5177">
        <v>11</v>
      </c>
      <c r="V5177">
        <v>66</v>
      </c>
      <c r="W5177">
        <v>2.48</v>
      </c>
      <c r="X5177">
        <v>10</v>
      </c>
      <c r="Y5177">
        <v>0.5</v>
      </c>
      <c r="Z5177">
        <v>0.1</v>
      </c>
      <c r="AA5177">
        <v>40</v>
      </c>
      <c r="AB5177">
        <v>0.63</v>
      </c>
      <c r="AC5177">
        <v>555</v>
      </c>
      <c r="AD5177">
        <v>1</v>
      </c>
      <c r="AE5177">
        <v>1.01</v>
      </c>
      <c r="AF5177">
        <v>14</v>
      </c>
      <c r="AH5177">
        <v>38</v>
      </c>
      <c r="AI5177">
        <v>1</v>
      </c>
      <c r="AJ5177">
        <v>11</v>
      </c>
      <c r="AK5177">
        <v>19</v>
      </c>
      <c r="AL5177">
        <v>7.0000000000000007E-2</v>
      </c>
      <c r="AM5177">
        <v>10</v>
      </c>
      <c r="AN5177">
        <v>5</v>
      </c>
      <c r="AO5177">
        <v>43</v>
      </c>
      <c r="AP5177">
        <v>5</v>
      </c>
      <c r="AQ5177">
        <v>86</v>
      </c>
    </row>
    <row r="5178" spans="1:43" hidden="1" x14ac:dyDescent="0.25">
      <c r="A5178" t="s">
        <v>19443</v>
      </c>
      <c r="B5178" t="s">
        <v>19444</v>
      </c>
      <c r="C5178" s="1" t="str">
        <f t="shared" si="369"/>
        <v>21:0120</v>
      </c>
      <c r="D5178" s="1" t="str">
        <f t="shared" si="370"/>
        <v>21:0003</v>
      </c>
      <c r="E5178" t="s">
        <v>19445</v>
      </c>
      <c r="F5178" t="s">
        <v>19446</v>
      </c>
      <c r="H5178">
        <v>49.201081899999998</v>
      </c>
      <c r="I5178">
        <v>-56.342430700000001</v>
      </c>
      <c r="J5178" s="1" t="str">
        <f t="shared" si="373"/>
        <v>Till</v>
      </c>
      <c r="K5178" s="1" t="str">
        <f t="shared" si="371"/>
        <v>&lt;2 micron</v>
      </c>
      <c r="L5178">
        <v>0.1</v>
      </c>
      <c r="M5178">
        <v>4.8</v>
      </c>
      <c r="N5178">
        <v>1</v>
      </c>
      <c r="O5178">
        <v>70</v>
      </c>
      <c r="P5178">
        <v>1.5</v>
      </c>
      <c r="Q5178">
        <v>1</v>
      </c>
      <c r="R5178">
        <v>0.42</v>
      </c>
      <c r="S5178">
        <v>0.25</v>
      </c>
      <c r="T5178">
        <v>14</v>
      </c>
      <c r="U5178">
        <v>15</v>
      </c>
      <c r="V5178">
        <v>56</v>
      </c>
      <c r="W5178">
        <v>2.71</v>
      </c>
      <c r="X5178">
        <v>10</v>
      </c>
      <c r="Y5178">
        <v>0.5</v>
      </c>
      <c r="Z5178">
        <v>0.14000000000000001</v>
      </c>
      <c r="AA5178">
        <v>60</v>
      </c>
      <c r="AB5178">
        <v>0.8</v>
      </c>
      <c r="AC5178">
        <v>625</v>
      </c>
      <c r="AD5178">
        <v>0.5</v>
      </c>
      <c r="AE5178">
        <v>0.25</v>
      </c>
      <c r="AF5178">
        <v>15</v>
      </c>
      <c r="AH5178">
        <v>34</v>
      </c>
      <c r="AI5178">
        <v>2</v>
      </c>
      <c r="AJ5178">
        <v>12</v>
      </c>
      <c r="AK5178">
        <v>17</v>
      </c>
      <c r="AL5178">
        <v>0.21</v>
      </c>
      <c r="AM5178">
        <v>20</v>
      </c>
      <c r="AN5178">
        <v>5</v>
      </c>
      <c r="AO5178">
        <v>47</v>
      </c>
      <c r="AP5178">
        <v>5</v>
      </c>
      <c r="AQ5178">
        <v>126</v>
      </c>
    </row>
    <row r="5179" spans="1:43" hidden="1" x14ac:dyDescent="0.25">
      <c r="A5179" t="s">
        <v>19447</v>
      </c>
      <c r="B5179" t="s">
        <v>19448</v>
      </c>
      <c r="C5179" s="1" t="str">
        <f t="shared" si="369"/>
        <v>21:0120</v>
      </c>
      <c r="D5179" s="1" t="str">
        <f t="shared" si="370"/>
        <v>21:0003</v>
      </c>
      <c r="E5179" t="s">
        <v>19449</v>
      </c>
      <c r="F5179" t="s">
        <v>19450</v>
      </c>
      <c r="H5179">
        <v>49.2453784</v>
      </c>
      <c r="I5179">
        <v>-56.1992227</v>
      </c>
      <c r="J5179" s="1" t="str">
        <f t="shared" si="373"/>
        <v>Till</v>
      </c>
      <c r="K5179" s="1" t="str">
        <f t="shared" si="371"/>
        <v>&lt;2 micron</v>
      </c>
      <c r="L5179">
        <v>0.2</v>
      </c>
      <c r="M5179">
        <v>6.56</v>
      </c>
      <c r="N5179">
        <v>20</v>
      </c>
      <c r="O5179">
        <v>50</v>
      </c>
      <c r="P5179">
        <v>0.5</v>
      </c>
      <c r="Q5179">
        <v>1</v>
      </c>
      <c r="R5179">
        <v>1.06</v>
      </c>
      <c r="S5179">
        <v>0.25</v>
      </c>
      <c r="T5179">
        <v>11</v>
      </c>
      <c r="U5179">
        <v>37</v>
      </c>
      <c r="V5179">
        <v>49</v>
      </c>
      <c r="W5179">
        <v>3.1</v>
      </c>
      <c r="X5179">
        <v>10</v>
      </c>
      <c r="Y5179">
        <v>0.5</v>
      </c>
      <c r="Z5179">
        <v>0.08</v>
      </c>
      <c r="AA5179">
        <v>30</v>
      </c>
      <c r="AB5179">
        <v>0.71</v>
      </c>
      <c r="AC5179">
        <v>555</v>
      </c>
      <c r="AD5179">
        <v>0.5</v>
      </c>
      <c r="AE5179">
        <v>0.33</v>
      </c>
      <c r="AF5179">
        <v>17</v>
      </c>
      <c r="AH5179">
        <v>12</v>
      </c>
      <c r="AI5179">
        <v>4</v>
      </c>
      <c r="AJ5179">
        <v>16</v>
      </c>
      <c r="AK5179">
        <v>40</v>
      </c>
      <c r="AL5179">
        <v>0.26</v>
      </c>
      <c r="AM5179">
        <v>5</v>
      </c>
      <c r="AN5179">
        <v>5</v>
      </c>
      <c r="AO5179">
        <v>77</v>
      </c>
      <c r="AP5179">
        <v>5</v>
      </c>
      <c r="AQ5179">
        <v>38</v>
      </c>
    </row>
    <row r="5180" spans="1:43" hidden="1" x14ac:dyDescent="0.25">
      <c r="A5180" t="s">
        <v>19451</v>
      </c>
      <c r="B5180" t="s">
        <v>19452</v>
      </c>
      <c r="C5180" s="1" t="str">
        <f t="shared" si="369"/>
        <v>21:0120</v>
      </c>
      <c r="D5180" s="1" t="str">
        <f t="shared" si="370"/>
        <v>21:0003</v>
      </c>
      <c r="E5180" t="s">
        <v>19453</v>
      </c>
      <c r="F5180" t="s">
        <v>19454</v>
      </c>
      <c r="H5180">
        <v>49.237971799999997</v>
      </c>
      <c r="I5180">
        <v>-56.201334500000002</v>
      </c>
      <c r="J5180" s="1" t="str">
        <f t="shared" si="373"/>
        <v>Till</v>
      </c>
      <c r="K5180" s="1" t="str">
        <f t="shared" si="371"/>
        <v>&lt;2 micron</v>
      </c>
      <c r="L5180">
        <v>0.1</v>
      </c>
      <c r="M5180">
        <v>8.4700000000000006</v>
      </c>
      <c r="N5180">
        <v>2</v>
      </c>
      <c r="O5180">
        <v>50</v>
      </c>
      <c r="P5180">
        <v>0.5</v>
      </c>
      <c r="Q5180">
        <v>1</v>
      </c>
      <c r="R5180">
        <v>0.62</v>
      </c>
      <c r="S5180">
        <v>0.25</v>
      </c>
      <c r="T5180">
        <v>14</v>
      </c>
      <c r="U5180">
        <v>36</v>
      </c>
      <c r="V5180">
        <v>64</v>
      </c>
      <c r="W5180">
        <v>3.09</v>
      </c>
      <c r="X5180">
        <v>10</v>
      </c>
      <c r="Y5180">
        <v>0.5</v>
      </c>
      <c r="Z5180">
        <v>7.0000000000000007E-2</v>
      </c>
      <c r="AA5180">
        <v>20</v>
      </c>
      <c r="AB5180">
        <v>0.56000000000000005</v>
      </c>
      <c r="AC5180">
        <v>830</v>
      </c>
      <c r="AD5180">
        <v>0.5</v>
      </c>
      <c r="AE5180">
        <v>1.41</v>
      </c>
      <c r="AF5180">
        <v>16</v>
      </c>
      <c r="AH5180">
        <v>14</v>
      </c>
      <c r="AI5180">
        <v>1</v>
      </c>
      <c r="AJ5180">
        <v>14</v>
      </c>
      <c r="AK5180">
        <v>25</v>
      </c>
      <c r="AL5180">
        <v>0.15</v>
      </c>
      <c r="AM5180">
        <v>5</v>
      </c>
      <c r="AN5180">
        <v>5</v>
      </c>
      <c r="AO5180">
        <v>66</v>
      </c>
      <c r="AP5180">
        <v>5</v>
      </c>
      <c r="AQ5180">
        <v>42</v>
      </c>
    </row>
    <row r="5181" spans="1:43" hidden="1" x14ac:dyDescent="0.25">
      <c r="A5181" t="s">
        <v>19455</v>
      </c>
      <c r="B5181" t="s">
        <v>19456</v>
      </c>
      <c r="C5181" s="1" t="str">
        <f t="shared" si="369"/>
        <v>21:0120</v>
      </c>
      <c r="D5181" s="1" t="str">
        <f t="shared" si="370"/>
        <v>21:0003</v>
      </c>
      <c r="E5181" t="s">
        <v>19457</v>
      </c>
      <c r="F5181" t="s">
        <v>19458</v>
      </c>
      <c r="H5181">
        <v>49.230222300000001</v>
      </c>
      <c r="I5181">
        <v>-56.199399100000001</v>
      </c>
      <c r="J5181" s="1" t="str">
        <f t="shared" si="373"/>
        <v>Till</v>
      </c>
      <c r="K5181" s="1" t="str">
        <f t="shared" si="371"/>
        <v>&lt;2 micron</v>
      </c>
      <c r="L5181">
        <v>0.2</v>
      </c>
      <c r="M5181">
        <v>5.76</v>
      </c>
      <c r="N5181">
        <v>6</v>
      </c>
      <c r="O5181">
        <v>60</v>
      </c>
      <c r="P5181">
        <v>0.5</v>
      </c>
      <c r="Q5181">
        <v>1</v>
      </c>
      <c r="R5181">
        <v>1.05</v>
      </c>
      <c r="S5181">
        <v>0.25</v>
      </c>
      <c r="T5181">
        <v>18</v>
      </c>
      <c r="U5181">
        <v>41</v>
      </c>
      <c r="V5181">
        <v>77</v>
      </c>
      <c r="W5181">
        <v>3.17</v>
      </c>
      <c r="X5181">
        <v>5</v>
      </c>
      <c r="Y5181">
        <v>0.5</v>
      </c>
      <c r="Z5181">
        <v>0.11</v>
      </c>
      <c r="AA5181">
        <v>20</v>
      </c>
      <c r="AB5181">
        <v>0.86</v>
      </c>
      <c r="AC5181">
        <v>525</v>
      </c>
      <c r="AD5181">
        <v>0.5</v>
      </c>
      <c r="AE5181">
        <v>0.37</v>
      </c>
      <c r="AF5181">
        <v>23</v>
      </c>
      <c r="AH5181">
        <v>14</v>
      </c>
      <c r="AI5181">
        <v>1</v>
      </c>
      <c r="AJ5181">
        <v>17</v>
      </c>
      <c r="AK5181">
        <v>42</v>
      </c>
      <c r="AL5181">
        <v>0.22</v>
      </c>
      <c r="AM5181">
        <v>5</v>
      </c>
      <c r="AN5181">
        <v>5</v>
      </c>
      <c r="AO5181">
        <v>79</v>
      </c>
      <c r="AP5181">
        <v>5</v>
      </c>
      <c r="AQ5181">
        <v>46</v>
      </c>
    </row>
    <row r="5182" spans="1:43" hidden="1" x14ac:dyDescent="0.25">
      <c r="A5182" t="s">
        <v>19459</v>
      </c>
      <c r="B5182" t="s">
        <v>19460</v>
      </c>
      <c r="C5182" s="1" t="str">
        <f t="shared" si="369"/>
        <v>21:0120</v>
      </c>
      <c r="D5182" s="1" t="str">
        <f t="shared" si="370"/>
        <v>21:0003</v>
      </c>
      <c r="E5182" t="s">
        <v>19461</v>
      </c>
      <c r="F5182" t="s">
        <v>19462</v>
      </c>
      <c r="H5182">
        <v>49.224629899999996</v>
      </c>
      <c r="I5182">
        <v>-56.190768400000003</v>
      </c>
      <c r="J5182" s="1" t="str">
        <f t="shared" si="373"/>
        <v>Till</v>
      </c>
      <c r="K5182" s="1" t="str">
        <f t="shared" si="371"/>
        <v>&lt;2 micron</v>
      </c>
      <c r="L5182">
        <v>0.1</v>
      </c>
      <c r="M5182">
        <v>11.9</v>
      </c>
      <c r="N5182">
        <v>22</v>
      </c>
      <c r="O5182">
        <v>70</v>
      </c>
      <c r="P5182">
        <v>1.5</v>
      </c>
      <c r="Q5182">
        <v>1</v>
      </c>
      <c r="R5182">
        <v>0.3</v>
      </c>
      <c r="S5182">
        <v>0.25</v>
      </c>
      <c r="T5182">
        <v>18</v>
      </c>
      <c r="U5182">
        <v>51</v>
      </c>
      <c r="V5182">
        <v>77</v>
      </c>
      <c r="W5182">
        <v>3.12</v>
      </c>
      <c r="X5182">
        <v>20</v>
      </c>
      <c r="Y5182">
        <v>0.5</v>
      </c>
      <c r="Z5182">
        <v>0.04</v>
      </c>
      <c r="AA5182">
        <v>40</v>
      </c>
      <c r="AB5182">
        <v>0.6</v>
      </c>
      <c r="AC5182">
        <v>905</v>
      </c>
      <c r="AD5182">
        <v>0.5</v>
      </c>
      <c r="AE5182">
        <v>0.67</v>
      </c>
      <c r="AF5182">
        <v>23</v>
      </c>
      <c r="AH5182">
        <v>28</v>
      </c>
      <c r="AI5182">
        <v>2</v>
      </c>
      <c r="AJ5182">
        <v>29</v>
      </c>
      <c r="AK5182">
        <v>15</v>
      </c>
      <c r="AL5182">
        <v>0.24</v>
      </c>
      <c r="AM5182">
        <v>5</v>
      </c>
      <c r="AN5182">
        <v>5</v>
      </c>
      <c r="AO5182">
        <v>91</v>
      </c>
      <c r="AP5182">
        <v>5</v>
      </c>
      <c r="AQ5182">
        <v>32</v>
      </c>
    </row>
    <row r="5183" spans="1:43" hidden="1" x14ac:dyDescent="0.25">
      <c r="A5183" t="s">
        <v>19463</v>
      </c>
      <c r="B5183" t="s">
        <v>19464</v>
      </c>
      <c r="C5183" s="1" t="str">
        <f t="shared" si="369"/>
        <v>21:0120</v>
      </c>
      <c r="D5183" s="1" t="str">
        <f t="shared" si="370"/>
        <v>21:0003</v>
      </c>
      <c r="E5183" t="s">
        <v>19465</v>
      </c>
      <c r="F5183" t="s">
        <v>19466</v>
      </c>
      <c r="H5183">
        <v>49.217421799999997</v>
      </c>
      <c r="I5183">
        <v>-56.1891009</v>
      </c>
      <c r="J5183" s="1" t="str">
        <f t="shared" si="373"/>
        <v>Till</v>
      </c>
      <c r="K5183" s="1" t="str">
        <f t="shared" si="371"/>
        <v>&lt;2 micron</v>
      </c>
      <c r="L5183">
        <v>0.2</v>
      </c>
      <c r="M5183">
        <v>10.8</v>
      </c>
      <c r="N5183">
        <v>26</v>
      </c>
      <c r="O5183">
        <v>100</v>
      </c>
      <c r="P5183">
        <v>1</v>
      </c>
      <c r="Q5183">
        <v>1</v>
      </c>
      <c r="R5183">
        <v>0.21</v>
      </c>
      <c r="S5183">
        <v>0.25</v>
      </c>
      <c r="T5183">
        <v>17</v>
      </c>
      <c r="U5183">
        <v>63</v>
      </c>
      <c r="V5183">
        <v>88</v>
      </c>
      <c r="W5183">
        <v>2.5099999999999998</v>
      </c>
      <c r="X5183">
        <v>10</v>
      </c>
      <c r="Y5183">
        <v>0.5</v>
      </c>
      <c r="Z5183">
        <v>7.0000000000000007E-2</v>
      </c>
      <c r="AA5183">
        <v>20</v>
      </c>
      <c r="AB5183">
        <v>0.71</v>
      </c>
      <c r="AC5183">
        <v>1100</v>
      </c>
      <c r="AD5183">
        <v>0.5</v>
      </c>
      <c r="AE5183">
        <v>1.17</v>
      </c>
      <c r="AF5183">
        <v>36</v>
      </c>
      <c r="AH5183">
        <v>16</v>
      </c>
      <c r="AI5183">
        <v>4</v>
      </c>
      <c r="AJ5183">
        <v>21</v>
      </c>
      <c r="AK5183">
        <v>9</v>
      </c>
      <c r="AL5183">
        <v>0.13</v>
      </c>
      <c r="AM5183">
        <v>5</v>
      </c>
      <c r="AN5183">
        <v>5</v>
      </c>
      <c r="AO5183">
        <v>66</v>
      </c>
      <c r="AP5183">
        <v>5</v>
      </c>
      <c r="AQ5183">
        <v>30</v>
      </c>
    </row>
    <row r="5184" spans="1:43" hidden="1" x14ac:dyDescent="0.25">
      <c r="A5184" t="s">
        <v>19467</v>
      </c>
      <c r="B5184" t="s">
        <v>19468</v>
      </c>
      <c r="C5184" s="1" t="str">
        <f t="shared" si="369"/>
        <v>21:0120</v>
      </c>
      <c r="D5184" s="1" t="str">
        <f t="shared" si="370"/>
        <v>21:0003</v>
      </c>
      <c r="E5184" t="s">
        <v>19469</v>
      </c>
      <c r="F5184" t="s">
        <v>19470</v>
      </c>
      <c r="H5184">
        <v>49.211376100000003</v>
      </c>
      <c r="I5184">
        <v>-56.192838399999999</v>
      </c>
      <c r="J5184" s="1" t="str">
        <f t="shared" si="373"/>
        <v>Till</v>
      </c>
      <c r="K5184" s="1" t="str">
        <f t="shared" si="371"/>
        <v>&lt;2 micron</v>
      </c>
      <c r="L5184">
        <v>0.1</v>
      </c>
      <c r="M5184">
        <v>8.76</v>
      </c>
      <c r="N5184">
        <v>18</v>
      </c>
      <c r="O5184">
        <v>60</v>
      </c>
      <c r="P5184">
        <v>1</v>
      </c>
      <c r="Q5184">
        <v>1</v>
      </c>
      <c r="R5184">
        <v>0.53</v>
      </c>
      <c r="S5184">
        <v>0.25</v>
      </c>
      <c r="T5184">
        <v>20</v>
      </c>
      <c r="U5184">
        <v>46</v>
      </c>
      <c r="V5184">
        <v>92</v>
      </c>
      <c r="W5184">
        <v>3.26</v>
      </c>
      <c r="X5184">
        <v>10</v>
      </c>
      <c r="Y5184">
        <v>0.5</v>
      </c>
      <c r="Z5184">
        <v>0.06</v>
      </c>
      <c r="AA5184">
        <v>30</v>
      </c>
      <c r="AB5184">
        <v>0.83</v>
      </c>
      <c r="AC5184">
        <v>1290</v>
      </c>
      <c r="AD5184">
        <v>0.5</v>
      </c>
      <c r="AE5184">
        <v>0.96</v>
      </c>
      <c r="AF5184">
        <v>24</v>
      </c>
      <c r="AH5184">
        <v>18</v>
      </c>
      <c r="AI5184">
        <v>1</v>
      </c>
      <c r="AJ5184">
        <v>21</v>
      </c>
      <c r="AK5184">
        <v>22</v>
      </c>
      <c r="AL5184">
        <v>0.16</v>
      </c>
      <c r="AM5184">
        <v>5</v>
      </c>
      <c r="AN5184">
        <v>5</v>
      </c>
      <c r="AO5184">
        <v>78</v>
      </c>
      <c r="AP5184">
        <v>5</v>
      </c>
      <c r="AQ5184">
        <v>42</v>
      </c>
    </row>
    <row r="5185" spans="1:43" hidden="1" x14ac:dyDescent="0.25">
      <c r="A5185" t="s">
        <v>19471</v>
      </c>
      <c r="B5185" t="s">
        <v>19472</v>
      </c>
      <c r="C5185" s="1" t="str">
        <f t="shared" si="369"/>
        <v>21:0120</v>
      </c>
      <c r="D5185" s="1" t="str">
        <f t="shared" si="370"/>
        <v>21:0003</v>
      </c>
      <c r="E5185" t="s">
        <v>19473</v>
      </c>
      <c r="F5185" t="s">
        <v>19474</v>
      </c>
      <c r="H5185">
        <v>49.204687999999997</v>
      </c>
      <c r="I5185">
        <v>-56.201253100000002</v>
      </c>
      <c r="J5185" s="1" t="str">
        <f t="shared" si="373"/>
        <v>Till</v>
      </c>
      <c r="K5185" s="1" t="str">
        <f t="shared" si="371"/>
        <v>&lt;2 micron</v>
      </c>
      <c r="L5185">
        <v>0.1</v>
      </c>
      <c r="M5185">
        <v>9.73</v>
      </c>
      <c r="N5185">
        <v>34</v>
      </c>
      <c r="O5185">
        <v>60</v>
      </c>
      <c r="P5185">
        <v>1</v>
      </c>
      <c r="Q5185">
        <v>1</v>
      </c>
      <c r="R5185">
        <v>0.59</v>
      </c>
      <c r="S5185">
        <v>0.25</v>
      </c>
      <c r="T5185">
        <v>27</v>
      </c>
      <c r="U5185">
        <v>57</v>
      </c>
      <c r="V5185">
        <v>127</v>
      </c>
      <c r="W5185">
        <v>3.47</v>
      </c>
      <c r="X5185">
        <v>10</v>
      </c>
      <c r="Y5185">
        <v>0.5</v>
      </c>
      <c r="Z5185">
        <v>7.0000000000000007E-2</v>
      </c>
      <c r="AA5185">
        <v>30</v>
      </c>
      <c r="AB5185">
        <v>0.87</v>
      </c>
      <c r="AC5185">
        <v>765</v>
      </c>
      <c r="AD5185">
        <v>0.5</v>
      </c>
      <c r="AE5185">
        <v>0.35</v>
      </c>
      <c r="AF5185">
        <v>33</v>
      </c>
      <c r="AH5185">
        <v>16</v>
      </c>
      <c r="AI5185">
        <v>4</v>
      </c>
      <c r="AJ5185">
        <v>25</v>
      </c>
      <c r="AK5185">
        <v>23</v>
      </c>
      <c r="AL5185">
        <v>0.23</v>
      </c>
      <c r="AM5185">
        <v>5</v>
      </c>
      <c r="AN5185">
        <v>5</v>
      </c>
      <c r="AO5185">
        <v>93</v>
      </c>
      <c r="AP5185">
        <v>5</v>
      </c>
      <c r="AQ5185">
        <v>48</v>
      </c>
    </row>
    <row r="5186" spans="1:43" hidden="1" x14ac:dyDescent="0.25">
      <c r="A5186" t="s">
        <v>19475</v>
      </c>
      <c r="B5186" t="s">
        <v>19476</v>
      </c>
      <c r="C5186" s="1" t="str">
        <f t="shared" si="369"/>
        <v>21:0120</v>
      </c>
      <c r="D5186" s="1" t="str">
        <f t="shared" si="370"/>
        <v>21:0003</v>
      </c>
      <c r="E5186" t="s">
        <v>19477</v>
      </c>
      <c r="F5186" t="s">
        <v>19478</v>
      </c>
      <c r="H5186">
        <v>49.198903899999998</v>
      </c>
      <c r="I5186">
        <v>-56.210405999999999</v>
      </c>
      <c r="J5186" s="1" t="str">
        <f t="shared" si="373"/>
        <v>Till</v>
      </c>
      <c r="K5186" s="1" t="str">
        <f t="shared" si="371"/>
        <v>&lt;2 micron</v>
      </c>
      <c r="L5186">
        <v>0.1</v>
      </c>
      <c r="M5186">
        <v>9.4</v>
      </c>
      <c r="N5186">
        <v>6</v>
      </c>
      <c r="O5186">
        <v>30</v>
      </c>
      <c r="P5186">
        <v>1</v>
      </c>
      <c r="Q5186">
        <v>1</v>
      </c>
      <c r="R5186">
        <v>0.51</v>
      </c>
      <c r="S5186">
        <v>0.25</v>
      </c>
      <c r="T5186">
        <v>18</v>
      </c>
      <c r="U5186">
        <v>39</v>
      </c>
      <c r="V5186">
        <v>92</v>
      </c>
      <c r="W5186">
        <v>2.59</v>
      </c>
      <c r="X5186">
        <v>5</v>
      </c>
      <c r="Y5186">
        <v>0.5</v>
      </c>
      <c r="Z5186">
        <v>0.05</v>
      </c>
      <c r="AA5186">
        <v>20</v>
      </c>
      <c r="AB5186">
        <v>0.66</v>
      </c>
      <c r="AC5186">
        <v>615</v>
      </c>
      <c r="AD5186">
        <v>0.5</v>
      </c>
      <c r="AE5186">
        <v>1.47</v>
      </c>
      <c r="AF5186">
        <v>21</v>
      </c>
      <c r="AH5186">
        <v>12</v>
      </c>
      <c r="AI5186">
        <v>1</v>
      </c>
      <c r="AJ5186">
        <v>15</v>
      </c>
      <c r="AK5186">
        <v>21</v>
      </c>
      <c r="AL5186">
        <v>0.15</v>
      </c>
      <c r="AM5186">
        <v>5</v>
      </c>
      <c r="AN5186">
        <v>5</v>
      </c>
      <c r="AO5186">
        <v>64</v>
      </c>
      <c r="AP5186">
        <v>5</v>
      </c>
      <c r="AQ5186">
        <v>36</v>
      </c>
    </row>
    <row r="5187" spans="1:43" hidden="1" x14ac:dyDescent="0.25">
      <c r="A5187" t="s">
        <v>19479</v>
      </c>
      <c r="B5187" t="s">
        <v>19480</v>
      </c>
      <c r="C5187" s="1" t="str">
        <f t="shared" si="369"/>
        <v>21:0120</v>
      </c>
      <c r="D5187" s="1" t="str">
        <f t="shared" si="370"/>
        <v>21:0003</v>
      </c>
      <c r="E5187" t="s">
        <v>19481</v>
      </c>
      <c r="F5187" t="s">
        <v>19482</v>
      </c>
      <c r="H5187">
        <v>49.203096100000003</v>
      </c>
      <c r="I5187">
        <v>-56.231755</v>
      </c>
      <c r="J5187" s="1" t="str">
        <f>HYPERLINK("http://geochem.nrcan.gc.ca/cdogs/content/kwd/kwd020050_e.htm", "Glaciofluvial")</f>
        <v>Glaciofluvial</v>
      </c>
      <c r="K5187" s="1" t="str">
        <f t="shared" si="371"/>
        <v>&lt;2 micron</v>
      </c>
      <c r="L5187">
        <v>0.1</v>
      </c>
      <c r="M5187">
        <v>10.4</v>
      </c>
      <c r="N5187">
        <v>2</v>
      </c>
      <c r="O5187">
        <v>50</v>
      </c>
      <c r="P5187">
        <v>1.5</v>
      </c>
      <c r="Q5187">
        <v>1</v>
      </c>
      <c r="R5187">
        <v>0.53</v>
      </c>
      <c r="S5187">
        <v>0.25</v>
      </c>
      <c r="T5187">
        <v>33</v>
      </c>
      <c r="U5187">
        <v>47</v>
      </c>
      <c r="V5187">
        <v>143</v>
      </c>
      <c r="W5187">
        <v>3.28</v>
      </c>
      <c r="X5187">
        <v>20</v>
      </c>
      <c r="Y5187">
        <v>0.5</v>
      </c>
      <c r="Z5187">
        <v>0.08</v>
      </c>
      <c r="AA5187">
        <v>20</v>
      </c>
      <c r="AB5187">
        <v>1</v>
      </c>
      <c r="AC5187">
        <v>1110</v>
      </c>
      <c r="AD5187">
        <v>0.5</v>
      </c>
      <c r="AE5187">
        <v>1.1000000000000001</v>
      </c>
      <c r="AF5187">
        <v>29</v>
      </c>
      <c r="AH5187">
        <v>26</v>
      </c>
      <c r="AI5187">
        <v>1</v>
      </c>
      <c r="AJ5187">
        <v>22</v>
      </c>
      <c r="AK5187">
        <v>20</v>
      </c>
      <c r="AL5187">
        <v>0.2</v>
      </c>
      <c r="AM5187">
        <v>5</v>
      </c>
      <c r="AN5187">
        <v>5</v>
      </c>
      <c r="AO5187">
        <v>87</v>
      </c>
      <c r="AP5187">
        <v>5</v>
      </c>
      <c r="AQ5187">
        <v>52</v>
      </c>
    </row>
    <row r="5188" spans="1:43" hidden="1" x14ac:dyDescent="0.25">
      <c r="A5188" t="s">
        <v>19483</v>
      </c>
      <c r="B5188" t="s">
        <v>19484</v>
      </c>
      <c r="C5188" s="1" t="str">
        <f t="shared" si="369"/>
        <v>21:0120</v>
      </c>
      <c r="D5188" s="1" t="str">
        <f t="shared" si="370"/>
        <v>21:0003</v>
      </c>
      <c r="E5188" t="s">
        <v>19485</v>
      </c>
      <c r="F5188" t="s">
        <v>19486</v>
      </c>
      <c r="H5188">
        <v>49.215364399999999</v>
      </c>
      <c r="I5188">
        <v>-56.223463299999999</v>
      </c>
      <c r="J5188" s="1" t="str">
        <f>HYPERLINK("http://geochem.nrcan.gc.ca/cdogs/content/kwd/kwd020044_e.htm", "Till")</f>
        <v>Till</v>
      </c>
      <c r="K5188" s="1" t="str">
        <f t="shared" si="371"/>
        <v>&lt;2 micron</v>
      </c>
      <c r="L5188">
        <v>0.4</v>
      </c>
      <c r="M5188">
        <v>10.199999999999999</v>
      </c>
      <c r="N5188">
        <v>22</v>
      </c>
      <c r="O5188">
        <v>30</v>
      </c>
      <c r="P5188">
        <v>0.5</v>
      </c>
      <c r="Q5188">
        <v>1</v>
      </c>
      <c r="R5188">
        <v>0.52</v>
      </c>
      <c r="S5188">
        <v>0.25</v>
      </c>
      <c r="T5188">
        <v>10</v>
      </c>
      <c r="U5188">
        <v>69</v>
      </c>
      <c r="V5188">
        <v>61</v>
      </c>
      <c r="W5188">
        <v>4.42</v>
      </c>
      <c r="X5188">
        <v>10</v>
      </c>
      <c r="Y5188">
        <v>0.5</v>
      </c>
      <c r="Z5188">
        <v>0.03</v>
      </c>
      <c r="AA5188">
        <v>30</v>
      </c>
      <c r="AB5188">
        <v>0.52</v>
      </c>
      <c r="AC5188">
        <v>255</v>
      </c>
      <c r="AD5188">
        <v>0.5</v>
      </c>
      <c r="AE5188">
        <v>0.61</v>
      </c>
      <c r="AF5188">
        <v>18</v>
      </c>
      <c r="AH5188">
        <v>16</v>
      </c>
      <c r="AI5188">
        <v>4</v>
      </c>
      <c r="AJ5188">
        <v>20</v>
      </c>
      <c r="AK5188">
        <v>22</v>
      </c>
      <c r="AL5188">
        <v>0.31</v>
      </c>
      <c r="AM5188">
        <v>5</v>
      </c>
      <c r="AN5188">
        <v>5</v>
      </c>
      <c r="AO5188">
        <v>152</v>
      </c>
      <c r="AP5188">
        <v>5</v>
      </c>
      <c r="AQ5188">
        <v>30</v>
      </c>
    </row>
    <row r="5189" spans="1:43" hidden="1" x14ac:dyDescent="0.25">
      <c r="A5189" t="s">
        <v>19487</v>
      </c>
      <c r="B5189" t="s">
        <v>19488</v>
      </c>
      <c r="C5189" s="1" t="str">
        <f t="shared" si="369"/>
        <v>21:0120</v>
      </c>
      <c r="D5189" s="1" t="str">
        <f t="shared" si="370"/>
        <v>21:0003</v>
      </c>
      <c r="E5189" t="s">
        <v>19489</v>
      </c>
      <c r="F5189" t="s">
        <v>19490</v>
      </c>
      <c r="H5189">
        <v>49.196162999999999</v>
      </c>
      <c r="I5189">
        <v>-56.230764299999997</v>
      </c>
      <c r="J5189" s="1" t="str">
        <f>HYPERLINK("http://geochem.nrcan.gc.ca/cdogs/content/kwd/kwd020044_e.htm", "Till")</f>
        <v>Till</v>
      </c>
      <c r="K5189" s="1" t="str">
        <f t="shared" si="371"/>
        <v>&lt;2 micron</v>
      </c>
      <c r="L5189">
        <v>0.2</v>
      </c>
      <c r="M5189">
        <v>7.41</v>
      </c>
      <c r="N5189">
        <v>8</v>
      </c>
      <c r="O5189">
        <v>70</v>
      </c>
      <c r="P5189">
        <v>0.5</v>
      </c>
      <c r="Q5189">
        <v>1</v>
      </c>
      <c r="R5189">
        <v>1.03</v>
      </c>
      <c r="S5189">
        <v>0.25</v>
      </c>
      <c r="T5189">
        <v>25</v>
      </c>
      <c r="U5189">
        <v>50</v>
      </c>
      <c r="V5189">
        <v>170</v>
      </c>
      <c r="W5189">
        <v>3.99</v>
      </c>
      <c r="X5189">
        <v>20</v>
      </c>
      <c r="Y5189">
        <v>0.5</v>
      </c>
      <c r="Z5189">
        <v>0.11</v>
      </c>
      <c r="AA5189">
        <v>30</v>
      </c>
      <c r="AB5189">
        <v>1.5</v>
      </c>
      <c r="AC5189">
        <v>960</v>
      </c>
      <c r="AD5189">
        <v>0.5</v>
      </c>
      <c r="AE5189">
        <v>0.92</v>
      </c>
      <c r="AF5189">
        <v>35</v>
      </c>
      <c r="AH5189">
        <v>16</v>
      </c>
      <c r="AI5189">
        <v>2</v>
      </c>
      <c r="AJ5189">
        <v>16</v>
      </c>
      <c r="AK5189">
        <v>44</v>
      </c>
      <c r="AL5189">
        <v>7.0000000000000007E-2</v>
      </c>
      <c r="AM5189">
        <v>5</v>
      </c>
      <c r="AN5189">
        <v>5</v>
      </c>
      <c r="AO5189">
        <v>102</v>
      </c>
      <c r="AP5189">
        <v>5</v>
      </c>
      <c r="AQ5189">
        <v>74</v>
      </c>
    </row>
    <row r="5190" spans="1:43" hidden="1" x14ac:dyDescent="0.25">
      <c r="A5190" t="s">
        <v>19491</v>
      </c>
      <c r="B5190" t="s">
        <v>19492</v>
      </c>
      <c r="C5190" s="1" t="str">
        <f t="shared" si="369"/>
        <v>21:0120</v>
      </c>
      <c r="D5190" s="1" t="str">
        <f t="shared" si="370"/>
        <v>21:0003</v>
      </c>
      <c r="E5190" t="s">
        <v>19493</v>
      </c>
      <c r="F5190" t="s">
        <v>19494</v>
      </c>
      <c r="H5190">
        <v>49.199095800000002</v>
      </c>
      <c r="I5190">
        <v>-56.238954999999997</v>
      </c>
      <c r="J5190" s="1" t="str">
        <f>HYPERLINK("http://geochem.nrcan.gc.ca/cdogs/content/kwd/kwd020044_e.htm", "Till")</f>
        <v>Till</v>
      </c>
      <c r="K5190" s="1" t="str">
        <f t="shared" si="371"/>
        <v>&lt;2 micron</v>
      </c>
      <c r="L5190">
        <v>0.2</v>
      </c>
      <c r="M5190">
        <v>8.9600000000000009</v>
      </c>
      <c r="N5190">
        <v>22</v>
      </c>
      <c r="O5190">
        <v>30</v>
      </c>
      <c r="P5190">
        <v>1</v>
      </c>
      <c r="Q5190">
        <v>1</v>
      </c>
      <c r="R5190">
        <v>0.66</v>
      </c>
      <c r="S5190">
        <v>0.25</v>
      </c>
      <c r="T5190">
        <v>26</v>
      </c>
      <c r="U5190">
        <v>50</v>
      </c>
      <c r="V5190">
        <v>138</v>
      </c>
      <c r="W5190">
        <v>3.7</v>
      </c>
      <c r="X5190">
        <v>10</v>
      </c>
      <c r="Y5190">
        <v>0.5</v>
      </c>
      <c r="Z5190">
        <v>0.06</v>
      </c>
      <c r="AA5190">
        <v>30</v>
      </c>
      <c r="AB5190">
        <v>0.86</v>
      </c>
      <c r="AC5190">
        <v>915</v>
      </c>
      <c r="AD5190">
        <v>0.5</v>
      </c>
      <c r="AE5190">
        <v>1.79</v>
      </c>
      <c r="AF5190">
        <v>23</v>
      </c>
      <c r="AH5190">
        <v>14</v>
      </c>
      <c r="AI5190">
        <v>4</v>
      </c>
      <c r="AJ5190">
        <v>20</v>
      </c>
      <c r="AK5190">
        <v>28</v>
      </c>
      <c r="AL5190">
        <v>0.13</v>
      </c>
      <c r="AM5190">
        <v>5</v>
      </c>
      <c r="AN5190">
        <v>5</v>
      </c>
      <c r="AO5190">
        <v>88</v>
      </c>
      <c r="AP5190">
        <v>5</v>
      </c>
      <c r="AQ5190">
        <v>46</v>
      </c>
    </row>
    <row r="5191" spans="1:43" hidden="1" x14ac:dyDescent="0.25">
      <c r="A5191" t="s">
        <v>19495</v>
      </c>
      <c r="B5191" t="s">
        <v>19496</v>
      </c>
      <c r="C5191" s="1" t="str">
        <f t="shared" si="369"/>
        <v>21:0120</v>
      </c>
      <c r="D5191" s="1" t="str">
        <f t="shared" si="370"/>
        <v>21:0003</v>
      </c>
      <c r="E5191" t="s">
        <v>19497</v>
      </c>
      <c r="F5191" t="s">
        <v>19498</v>
      </c>
      <c r="H5191">
        <v>49.246958900000003</v>
      </c>
      <c r="I5191">
        <v>-56.108099299999999</v>
      </c>
      <c r="J5191" s="1" t="str">
        <f>HYPERLINK("http://geochem.nrcan.gc.ca/cdogs/content/kwd/kwd020044_e.htm", "Till")</f>
        <v>Till</v>
      </c>
      <c r="K5191" s="1" t="str">
        <f t="shared" si="371"/>
        <v>&lt;2 micron</v>
      </c>
      <c r="L5191">
        <v>0.1</v>
      </c>
      <c r="M5191">
        <v>7.13</v>
      </c>
      <c r="N5191">
        <v>6</v>
      </c>
      <c r="O5191">
        <v>80</v>
      </c>
      <c r="P5191">
        <v>0.25</v>
      </c>
      <c r="Q5191">
        <v>1</v>
      </c>
      <c r="R5191">
        <v>0.51</v>
      </c>
      <c r="S5191">
        <v>0.25</v>
      </c>
      <c r="T5191">
        <v>32</v>
      </c>
      <c r="U5191">
        <v>74</v>
      </c>
      <c r="V5191">
        <v>156</v>
      </c>
      <c r="W5191">
        <v>4.05</v>
      </c>
      <c r="X5191">
        <v>5</v>
      </c>
      <c r="Y5191">
        <v>0.5</v>
      </c>
      <c r="Z5191">
        <v>0.08</v>
      </c>
      <c r="AA5191">
        <v>10</v>
      </c>
      <c r="AB5191">
        <v>1.39</v>
      </c>
      <c r="AC5191">
        <v>850</v>
      </c>
      <c r="AD5191">
        <v>1</v>
      </c>
      <c r="AE5191">
        <v>0.85</v>
      </c>
      <c r="AF5191">
        <v>42</v>
      </c>
      <c r="AH5191">
        <v>14</v>
      </c>
      <c r="AI5191">
        <v>2</v>
      </c>
      <c r="AJ5191">
        <v>17</v>
      </c>
      <c r="AK5191">
        <v>29</v>
      </c>
      <c r="AL5191">
        <v>0.2</v>
      </c>
      <c r="AM5191">
        <v>5</v>
      </c>
      <c r="AN5191">
        <v>5</v>
      </c>
      <c r="AO5191">
        <v>97</v>
      </c>
      <c r="AP5191">
        <v>5</v>
      </c>
      <c r="AQ5191">
        <v>130</v>
      </c>
    </row>
    <row r="5192" spans="1:43" hidden="1" x14ac:dyDescent="0.25">
      <c r="A5192" t="s">
        <v>19499</v>
      </c>
      <c r="B5192" t="s">
        <v>19500</v>
      </c>
      <c r="C5192" s="1" t="str">
        <f t="shared" si="369"/>
        <v>21:0120</v>
      </c>
      <c r="D5192" s="1" t="str">
        <f t="shared" si="370"/>
        <v>21:0003</v>
      </c>
      <c r="E5192" t="s">
        <v>19501</v>
      </c>
      <c r="F5192" t="s">
        <v>19502</v>
      </c>
      <c r="H5192">
        <v>49.227982799999999</v>
      </c>
      <c r="I5192">
        <v>-56.0971099</v>
      </c>
      <c r="J5192" s="1" t="str">
        <f>HYPERLINK("http://geochem.nrcan.gc.ca/cdogs/content/kwd/kwd020044_e.htm", "Till")</f>
        <v>Till</v>
      </c>
      <c r="K5192" s="1" t="str">
        <f t="shared" si="371"/>
        <v>&lt;2 micron</v>
      </c>
      <c r="L5192">
        <v>0.2</v>
      </c>
      <c r="M5192">
        <v>9.42</v>
      </c>
      <c r="N5192">
        <v>1</v>
      </c>
      <c r="O5192">
        <v>20</v>
      </c>
      <c r="P5192">
        <v>0.25</v>
      </c>
      <c r="Q5192">
        <v>1</v>
      </c>
      <c r="R5192">
        <v>7.0000000000000007E-2</v>
      </c>
      <c r="S5192">
        <v>0.25</v>
      </c>
      <c r="T5192">
        <v>5</v>
      </c>
      <c r="U5192">
        <v>87</v>
      </c>
      <c r="V5192">
        <v>28</v>
      </c>
      <c r="W5192">
        <v>5.05</v>
      </c>
      <c r="X5192">
        <v>10</v>
      </c>
      <c r="Y5192">
        <v>0.5</v>
      </c>
      <c r="Z5192">
        <v>0.01</v>
      </c>
      <c r="AA5192">
        <v>10</v>
      </c>
      <c r="AB5192">
        <v>0.2</v>
      </c>
      <c r="AC5192">
        <v>75</v>
      </c>
      <c r="AD5192">
        <v>3</v>
      </c>
      <c r="AE5192">
        <v>3.25</v>
      </c>
      <c r="AF5192">
        <v>10</v>
      </c>
      <c r="AH5192">
        <v>6</v>
      </c>
      <c r="AI5192">
        <v>1</v>
      </c>
      <c r="AJ5192">
        <v>14</v>
      </c>
      <c r="AK5192">
        <v>3</v>
      </c>
      <c r="AL5192">
        <v>0.04</v>
      </c>
      <c r="AM5192">
        <v>5</v>
      </c>
      <c r="AN5192">
        <v>5</v>
      </c>
      <c r="AO5192">
        <v>118</v>
      </c>
      <c r="AP5192">
        <v>5</v>
      </c>
      <c r="AQ5192">
        <v>20</v>
      </c>
    </row>
    <row r="5193" spans="1:43" hidden="1" x14ac:dyDescent="0.25">
      <c r="A5193" t="s">
        <v>19503</v>
      </c>
      <c r="B5193" t="s">
        <v>19504</v>
      </c>
      <c r="C5193" s="1" t="str">
        <f t="shared" si="369"/>
        <v>21:0120</v>
      </c>
      <c r="D5193" s="1" t="str">
        <f t="shared" si="370"/>
        <v>21:0003</v>
      </c>
      <c r="E5193" t="s">
        <v>19505</v>
      </c>
      <c r="F5193" t="s">
        <v>19506</v>
      </c>
      <c r="H5193">
        <v>49.238574700000001</v>
      </c>
      <c r="I5193">
        <v>-56.071570399999999</v>
      </c>
      <c r="J5193" s="1" t="str">
        <f>HYPERLINK("http://geochem.nrcan.gc.ca/cdogs/content/kwd/kwd020050_e.htm", "Glaciofluvial")</f>
        <v>Glaciofluvial</v>
      </c>
      <c r="K5193" s="1" t="str">
        <f t="shared" si="371"/>
        <v>&lt;2 micron</v>
      </c>
      <c r="L5193">
        <v>0.4</v>
      </c>
      <c r="M5193">
        <v>5.64</v>
      </c>
      <c r="N5193">
        <v>20</v>
      </c>
      <c r="O5193">
        <v>60</v>
      </c>
      <c r="P5193">
        <v>0.25</v>
      </c>
      <c r="Q5193">
        <v>1</v>
      </c>
      <c r="R5193">
        <v>0.6</v>
      </c>
      <c r="S5193">
        <v>0.25</v>
      </c>
      <c r="T5193">
        <v>20</v>
      </c>
      <c r="U5193">
        <v>126</v>
      </c>
      <c r="V5193">
        <v>70</v>
      </c>
      <c r="W5193">
        <v>5.74</v>
      </c>
      <c r="X5193">
        <v>5</v>
      </c>
      <c r="Y5193">
        <v>0.5</v>
      </c>
      <c r="Z5193">
        <v>0.14000000000000001</v>
      </c>
      <c r="AA5193">
        <v>5</v>
      </c>
      <c r="AB5193">
        <v>1.04</v>
      </c>
      <c r="AC5193">
        <v>680</v>
      </c>
      <c r="AD5193">
        <v>2</v>
      </c>
      <c r="AE5193">
        <v>3.44</v>
      </c>
      <c r="AF5193">
        <v>44</v>
      </c>
      <c r="AH5193">
        <v>16</v>
      </c>
      <c r="AI5193">
        <v>1</v>
      </c>
      <c r="AJ5193">
        <v>8</v>
      </c>
      <c r="AK5193">
        <v>26</v>
      </c>
      <c r="AL5193">
        <v>0.06</v>
      </c>
      <c r="AM5193">
        <v>5</v>
      </c>
      <c r="AN5193">
        <v>5</v>
      </c>
      <c r="AO5193">
        <v>194</v>
      </c>
      <c r="AP5193">
        <v>5</v>
      </c>
      <c r="AQ5193">
        <v>80</v>
      </c>
    </row>
    <row r="5194" spans="1:43" hidden="1" x14ac:dyDescent="0.25">
      <c r="A5194" t="s">
        <v>19507</v>
      </c>
      <c r="B5194" t="s">
        <v>19508</v>
      </c>
      <c r="C5194" s="1" t="str">
        <f t="shared" si="369"/>
        <v>21:0120</v>
      </c>
      <c r="D5194" s="1" t="str">
        <f t="shared" si="370"/>
        <v>21:0003</v>
      </c>
      <c r="E5194" t="s">
        <v>19509</v>
      </c>
      <c r="F5194" t="s">
        <v>19510</v>
      </c>
      <c r="H5194">
        <v>49.138785800000001</v>
      </c>
      <c r="I5194">
        <v>-56.382739800000003</v>
      </c>
      <c r="J5194" s="1" t="str">
        <f t="shared" ref="J5194:J5213" si="374">HYPERLINK("http://geochem.nrcan.gc.ca/cdogs/content/kwd/kwd020044_e.htm", "Till")</f>
        <v>Till</v>
      </c>
      <c r="K5194" s="1" t="str">
        <f t="shared" si="371"/>
        <v>&lt;2 micron</v>
      </c>
      <c r="L5194">
        <v>0.2</v>
      </c>
      <c r="M5194">
        <v>10.5</v>
      </c>
      <c r="N5194">
        <v>1</v>
      </c>
      <c r="O5194">
        <v>20</v>
      </c>
      <c r="P5194">
        <v>1.5</v>
      </c>
      <c r="Q5194">
        <v>1</v>
      </c>
      <c r="R5194">
        <v>0.12</v>
      </c>
      <c r="S5194">
        <v>0.25</v>
      </c>
      <c r="T5194">
        <v>7</v>
      </c>
      <c r="U5194">
        <v>18</v>
      </c>
      <c r="V5194">
        <v>42</v>
      </c>
      <c r="W5194">
        <v>2.97</v>
      </c>
      <c r="X5194">
        <v>30</v>
      </c>
      <c r="Y5194">
        <v>0.5</v>
      </c>
      <c r="Z5194">
        <v>0.04</v>
      </c>
      <c r="AA5194">
        <v>30</v>
      </c>
      <c r="AB5194">
        <v>0.31</v>
      </c>
      <c r="AC5194">
        <v>185</v>
      </c>
      <c r="AD5194">
        <v>3</v>
      </c>
      <c r="AE5194">
        <v>1.61</v>
      </c>
      <c r="AF5194">
        <v>9</v>
      </c>
      <c r="AH5194">
        <v>90</v>
      </c>
      <c r="AI5194">
        <v>2</v>
      </c>
      <c r="AJ5194">
        <v>8</v>
      </c>
      <c r="AK5194">
        <v>5</v>
      </c>
      <c r="AL5194">
        <v>0.16</v>
      </c>
      <c r="AM5194">
        <v>10</v>
      </c>
      <c r="AN5194">
        <v>5</v>
      </c>
      <c r="AO5194">
        <v>44</v>
      </c>
      <c r="AP5194">
        <v>5</v>
      </c>
      <c r="AQ5194">
        <v>96</v>
      </c>
    </row>
    <row r="5195" spans="1:43" hidden="1" x14ac:dyDescent="0.25">
      <c r="A5195" t="s">
        <v>19511</v>
      </c>
      <c r="B5195" t="s">
        <v>19512</v>
      </c>
      <c r="C5195" s="1" t="str">
        <f t="shared" si="369"/>
        <v>21:0120</v>
      </c>
      <c r="D5195" s="1" t="str">
        <f t="shared" si="370"/>
        <v>21:0003</v>
      </c>
      <c r="E5195" t="s">
        <v>19513</v>
      </c>
      <c r="F5195" t="s">
        <v>19514</v>
      </c>
      <c r="H5195">
        <v>48.998166300000001</v>
      </c>
      <c r="I5195">
        <v>-56.379554800000001</v>
      </c>
      <c r="J5195" s="1" t="str">
        <f t="shared" si="374"/>
        <v>Till</v>
      </c>
      <c r="K5195" s="1" t="str">
        <f t="shared" si="371"/>
        <v>&lt;2 micron</v>
      </c>
      <c r="L5195">
        <v>0.2</v>
      </c>
      <c r="M5195">
        <v>6.87</v>
      </c>
      <c r="N5195">
        <v>1</v>
      </c>
      <c r="O5195">
        <v>50</v>
      </c>
      <c r="P5195">
        <v>0.5</v>
      </c>
      <c r="Q5195">
        <v>1</v>
      </c>
      <c r="R5195">
        <v>0.77</v>
      </c>
      <c r="S5195">
        <v>0.25</v>
      </c>
      <c r="T5195">
        <v>19</v>
      </c>
      <c r="U5195">
        <v>41</v>
      </c>
      <c r="V5195">
        <v>117</v>
      </c>
      <c r="W5195">
        <v>3.11</v>
      </c>
      <c r="X5195">
        <v>10</v>
      </c>
      <c r="Y5195">
        <v>0.5</v>
      </c>
      <c r="Z5195">
        <v>0.1</v>
      </c>
      <c r="AA5195">
        <v>20</v>
      </c>
      <c r="AB5195">
        <v>1.1299999999999999</v>
      </c>
      <c r="AC5195">
        <v>680</v>
      </c>
      <c r="AD5195">
        <v>0.5</v>
      </c>
      <c r="AE5195">
        <v>1.18</v>
      </c>
      <c r="AF5195">
        <v>27</v>
      </c>
      <c r="AH5195">
        <v>20</v>
      </c>
      <c r="AI5195">
        <v>2</v>
      </c>
      <c r="AJ5195">
        <v>16</v>
      </c>
      <c r="AK5195">
        <v>34</v>
      </c>
      <c r="AL5195">
        <v>0.15</v>
      </c>
      <c r="AM5195">
        <v>5</v>
      </c>
      <c r="AN5195">
        <v>5</v>
      </c>
      <c r="AO5195">
        <v>76</v>
      </c>
      <c r="AP5195">
        <v>5</v>
      </c>
      <c r="AQ5195">
        <v>64</v>
      </c>
    </row>
    <row r="5196" spans="1:43" hidden="1" x14ac:dyDescent="0.25">
      <c r="A5196" t="s">
        <v>19515</v>
      </c>
      <c r="B5196" t="s">
        <v>19516</v>
      </c>
      <c r="C5196" s="1" t="str">
        <f t="shared" si="369"/>
        <v>21:0120</v>
      </c>
      <c r="D5196" s="1" t="str">
        <f t="shared" si="370"/>
        <v>21:0003</v>
      </c>
      <c r="E5196" t="s">
        <v>19517</v>
      </c>
      <c r="F5196" t="s">
        <v>19518</v>
      </c>
      <c r="H5196">
        <v>48.990888099999999</v>
      </c>
      <c r="I5196">
        <v>-56.397960500000003</v>
      </c>
      <c r="J5196" s="1" t="str">
        <f t="shared" si="374"/>
        <v>Till</v>
      </c>
      <c r="K5196" s="1" t="str">
        <f t="shared" si="371"/>
        <v>&lt;2 micron</v>
      </c>
      <c r="L5196">
        <v>0.2</v>
      </c>
      <c r="M5196">
        <v>5.19</v>
      </c>
      <c r="N5196">
        <v>2</v>
      </c>
      <c r="O5196">
        <v>110</v>
      </c>
      <c r="P5196">
        <v>0.5</v>
      </c>
      <c r="Q5196">
        <v>1</v>
      </c>
      <c r="R5196">
        <v>1.18</v>
      </c>
      <c r="S5196">
        <v>0.25</v>
      </c>
      <c r="T5196">
        <v>14</v>
      </c>
      <c r="U5196">
        <v>36</v>
      </c>
      <c r="V5196">
        <v>83</v>
      </c>
      <c r="W5196">
        <v>3.44</v>
      </c>
      <c r="X5196">
        <v>10</v>
      </c>
      <c r="Y5196">
        <v>0.5</v>
      </c>
      <c r="Z5196">
        <v>0.17</v>
      </c>
      <c r="AA5196">
        <v>20</v>
      </c>
      <c r="AB5196">
        <v>1.21</v>
      </c>
      <c r="AC5196">
        <v>465</v>
      </c>
      <c r="AD5196">
        <v>1</v>
      </c>
      <c r="AE5196">
        <v>0.52</v>
      </c>
      <c r="AF5196">
        <v>19</v>
      </c>
      <c r="AH5196">
        <v>14</v>
      </c>
      <c r="AI5196">
        <v>1</v>
      </c>
      <c r="AJ5196">
        <v>17</v>
      </c>
      <c r="AK5196">
        <v>40</v>
      </c>
      <c r="AL5196">
        <v>0.22</v>
      </c>
      <c r="AM5196">
        <v>5</v>
      </c>
      <c r="AN5196">
        <v>5</v>
      </c>
      <c r="AO5196">
        <v>99</v>
      </c>
      <c r="AP5196">
        <v>5</v>
      </c>
      <c r="AQ5196">
        <v>60</v>
      </c>
    </row>
    <row r="5197" spans="1:43" hidden="1" x14ac:dyDescent="0.25">
      <c r="A5197" t="s">
        <v>19519</v>
      </c>
      <c r="B5197" t="s">
        <v>19520</v>
      </c>
      <c r="C5197" s="1" t="str">
        <f t="shared" si="369"/>
        <v>21:0120</v>
      </c>
      <c r="D5197" s="1" t="str">
        <f t="shared" si="370"/>
        <v>21:0003</v>
      </c>
      <c r="E5197" t="s">
        <v>19521</v>
      </c>
      <c r="F5197" t="s">
        <v>19522</v>
      </c>
      <c r="H5197">
        <v>48.990095500000002</v>
      </c>
      <c r="I5197">
        <v>-56.4187461</v>
      </c>
      <c r="J5197" s="1" t="str">
        <f t="shared" si="374"/>
        <v>Till</v>
      </c>
      <c r="K5197" s="1" t="str">
        <f t="shared" si="371"/>
        <v>&lt;2 micron</v>
      </c>
      <c r="L5197">
        <v>0.2</v>
      </c>
      <c r="M5197">
        <v>5.81</v>
      </c>
      <c r="N5197">
        <v>1</v>
      </c>
      <c r="O5197">
        <v>50</v>
      </c>
      <c r="P5197">
        <v>0.25</v>
      </c>
      <c r="Q5197">
        <v>1</v>
      </c>
      <c r="R5197">
        <v>0.75</v>
      </c>
      <c r="S5197">
        <v>0.25</v>
      </c>
      <c r="T5197">
        <v>10</v>
      </c>
      <c r="U5197">
        <v>47</v>
      </c>
      <c r="V5197">
        <v>50</v>
      </c>
      <c r="W5197">
        <v>2.72</v>
      </c>
      <c r="X5197">
        <v>10</v>
      </c>
      <c r="Y5197">
        <v>0.5</v>
      </c>
      <c r="Z5197">
        <v>0.13</v>
      </c>
      <c r="AA5197">
        <v>10</v>
      </c>
      <c r="AB5197">
        <v>0.86</v>
      </c>
      <c r="AC5197">
        <v>330</v>
      </c>
      <c r="AD5197">
        <v>0.5</v>
      </c>
      <c r="AE5197">
        <v>1.22</v>
      </c>
      <c r="AF5197">
        <v>18</v>
      </c>
      <c r="AH5197">
        <v>18</v>
      </c>
      <c r="AI5197">
        <v>2</v>
      </c>
      <c r="AJ5197">
        <v>12</v>
      </c>
      <c r="AK5197">
        <v>27</v>
      </c>
      <c r="AL5197">
        <v>0.13</v>
      </c>
      <c r="AM5197">
        <v>5</v>
      </c>
      <c r="AN5197">
        <v>5</v>
      </c>
      <c r="AO5197">
        <v>123</v>
      </c>
      <c r="AP5197">
        <v>5</v>
      </c>
      <c r="AQ5197">
        <v>50</v>
      </c>
    </row>
    <row r="5198" spans="1:43" hidden="1" x14ac:dyDescent="0.25">
      <c r="A5198" t="s">
        <v>19523</v>
      </c>
      <c r="B5198" t="s">
        <v>19524</v>
      </c>
      <c r="C5198" s="1" t="str">
        <f t="shared" si="369"/>
        <v>21:0120</v>
      </c>
      <c r="D5198" s="1" t="str">
        <f t="shared" si="370"/>
        <v>21:0003</v>
      </c>
      <c r="E5198" t="s">
        <v>19525</v>
      </c>
      <c r="F5198" t="s">
        <v>19526</v>
      </c>
      <c r="H5198">
        <v>48.989905899999997</v>
      </c>
      <c r="I5198">
        <v>-56.434876099999997</v>
      </c>
      <c r="J5198" s="1" t="str">
        <f t="shared" si="374"/>
        <v>Till</v>
      </c>
      <c r="K5198" s="1" t="str">
        <f t="shared" si="371"/>
        <v>&lt;2 micron</v>
      </c>
      <c r="L5198">
        <v>0.2</v>
      </c>
      <c r="M5198">
        <v>5.43</v>
      </c>
      <c r="N5198">
        <v>1</v>
      </c>
      <c r="O5198">
        <v>80</v>
      </c>
      <c r="P5198">
        <v>0.5</v>
      </c>
      <c r="Q5198">
        <v>1</v>
      </c>
      <c r="R5198">
        <v>1.1100000000000001</v>
      </c>
      <c r="S5198">
        <v>0.25</v>
      </c>
      <c r="T5198">
        <v>12</v>
      </c>
      <c r="U5198">
        <v>41</v>
      </c>
      <c r="V5198">
        <v>73</v>
      </c>
      <c r="W5198">
        <v>3.18</v>
      </c>
      <c r="X5198">
        <v>10</v>
      </c>
      <c r="Y5198">
        <v>0.5</v>
      </c>
      <c r="Z5198">
        <v>0.13</v>
      </c>
      <c r="AA5198">
        <v>20</v>
      </c>
      <c r="AB5198">
        <v>1.01</v>
      </c>
      <c r="AC5198">
        <v>385</v>
      </c>
      <c r="AD5198">
        <v>0.5</v>
      </c>
      <c r="AE5198">
        <v>0.43</v>
      </c>
      <c r="AF5198">
        <v>17</v>
      </c>
      <c r="AH5198">
        <v>12</v>
      </c>
      <c r="AI5198">
        <v>1</v>
      </c>
      <c r="AJ5198">
        <v>15</v>
      </c>
      <c r="AK5198">
        <v>38</v>
      </c>
      <c r="AL5198">
        <v>0.23</v>
      </c>
      <c r="AM5198">
        <v>5</v>
      </c>
      <c r="AN5198">
        <v>5</v>
      </c>
      <c r="AO5198">
        <v>128</v>
      </c>
      <c r="AP5198">
        <v>5</v>
      </c>
      <c r="AQ5198">
        <v>54</v>
      </c>
    </row>
    <row r="5199" spans="1:43" hidden="1" x14ac:dyDescent="0.25">
      <c r="A5199" t="s">
        <v>19527</v>
      </c>
      <c r="B5199" t="s">
        <v>19528</v>
      </c>
      <c r="C5199" s="1" t="str">
        <f t="shared" si="369"/>
        <v>21:0120</v>
      </c>
      <c r="D5199" s="1" t="str">
        <f t="shared" si="370"/>
        <v>21:0003</v>
      </c>
      <c r="E5199" t="s">
        <v>19529</v>
      </c>
      <c r="F5199" t="s">
        <v>19530</v>
      </c>
      <c r="H5199">
        <v>48.992496600000003</v>
      </c>
      <c r="I5199">
        <v>-56.449745700000001</v>
      </c>
      <c r="J5199" s="1" t="str">
        <f t="shared" si="374"/>
        <v>Till</v>
      </c>
      <c r="K5199" s="1" t="str">
        <f t="shared" si="371"/>
        <v>&lt;2 micron</v>
      </c>
      <c r="L5199">
        <v>0.4</v>
      </c>
      <c r="M5199">
        <v>4.2699999999999996</v>
      </c>
      <c r="N5199">
        <v>2</v>
      </c>
      <c r="O5199">
        <v>60</v>
      </c>
      <c r="P5199">
        <v>1</v>
      </c>
      <c r="Q5199">
        <v>1</v>
      </c>
      <c r="R5199">
        <v>1.21</v>
      </c>
      <c r="S5199">
        <v>0.25</v>
      </c>
      <c r="T5199">
        <v>10</v>
      </c>
      <c r="U5199">
        <v>93</v>
      </c>
      <c r="V5199">
        <v>65</v>
      </c>
      <c r="W5199">
        <v>3.37</v>
      </c>
      <c r="X5199">
        <v>10</v>
      </c>
      <c r="Y5199">
        <v>1</v>
      </c>
      <c r="Z5199">
        <v>0.12</v>
      </c>
      <c r="AA5199">
        <v>30</v>
      </c>
      <c r="AB5199">
        <v>0.91</v>
      </c>
      <c r="AC5199">
        <v>415</v>
      </c>
      <c r="AD5199">
        <v>1</v>
      </c>
      <c r="AE5199">
        <v>0.48</v>
      </c>
      <c r="AF5199">
        <v>19</v>
      </c>
      <c r="AH5199">
        <v>28</v>
      </c>
      <c r="AI5199">
        <v>2</v>
      </c>
      <c r="AJ5199">
        <v>17</v>
      </c>
      <c r="AK5199">
        <v>40</v>
      </c>
      <c r="AL5199">
        <v>0.21</v>
      </c>
      <c r="AM5199">
        <v>5</v>
      </c>
      <c r="AN5199">
        <v>5</v>
      </c>
      <c r="AO5199">
        <v>321</v>
      </c>
      <c r="AP5199">
        <v>5</v>
      </c>
      <c r="AQ5199">
        <v>82</v>
      </c>
    </row>
    <row r="5200" spans="1:43" hidden="1" x14ac:dyDescent="0.25">
      <c r="A5200" t="s">
        <v>19531</v>
      </c>
      <c r="B5200" t="s">
        <v>19532</v>
      </c>
      <c r="C5200" s="1" t="str">
        <f t="shared" si="369"/>
        <v>21:0120</v>
      </c>
      <c r="D5200" s="1" t="str">
        <f t="shared" si="370"/>
        <v>21:0003</v>
      </c>
      <c r="E5200" t="s">
        <v>19533</v>
      </c>
      <c r="F5200" t="s">
        <v>19534</v>
      </c>
      <c r="H5200">
        <v>48.992001600000002</v>
      </c>
      <c r="I5200">
        <v>-56.4591821</v>
      </c>
      <c r="J5200" s="1" t="str">
        <f t="shared" si="374"/>
        <v>Till</v>
      </c>
      <c r="K5200" s="1" t="str">
        <f t="shared" si="371"/>
        <v>&lt;2 micron</v>
      </c>
      <c r="L5200">
        <v>0.6</v>
      </c>
      <c r="M5200">
        <v>5.95</v>
      </c>
      <c r="N5200">
        <v>1</v>
      </c>
      <c r="O5200">
        <v>60</v>
      </c>
      <c r="P5200">
        <v>1.5</v>
      </c>
      <c r="Q5200">
        <v>1</v>
      </c>
      <c r="R5200">
        <v>0.83</v>
      </c>
      <c r="S5200">
        <v>0.25</v>
      </c>
      <c r="T5200">
        <v>10</v>
      </c>
      <c r="U5200">
        <v>66</v>
      </c>
      <c r="V5200">
        <v>117</v>
      </c>
      <c r="W5200">
        <v>3.58</v>
      </c>
      <c r="X5200">
        <v>10</v>
      </c>
      <c r="Y5200">
        <v>0.5</v>
      </c>
      <c r="Z5200">
        <v>0.11</v>
      </c>
      <c r="AA5200">
        <v>40</v>
      </c>
      <c r="AB5200">
        <v>0.73</v>
      </c>
      <c r="AC5200">
        <v>300</v>
      </c>
      <c r="AD5200">
        <v>1</v>
      </c>
      <c r="AE5200">
        <v>0.77</v>
      </c>
      <c r="AF5200">
        <v>15</v>
      </c>
      <c r="AH5200">
        <v>32</v>
      </c>
      <c r="AI5200">
        <v>1</v>
      </c>
      <c r="AJ5200">
        <v>14</v>
      </c>
      <c r="AK5200">
        <v>26</v>
      </c>
      <c r="AL5200">
        <v>0.17</v>
      </c>
      <c r="AM5200">
        <v>5</v>
      </c>
      <c r="AN5200">
        <v>5</v>
      </c>
      <c r="AO5200">
        <v>282</v>
      </c>
      <c r="AP5200">
        <v>5</v>
      </c>
      <c r="AQ5200">
        <v>68</v>
      </c>
    </row>
    <row r="5201" spans="1:43" hidden="1" x14ac:dyDescent="0.25">
      <c r="A5201" t="s">
        <v>19535</v>
      </c>
      <c r="B5201" t="s">
        <v>19536</v>
      </c>
      <c r="C5201" s="1" t="str">
        <f t="shared" si="369"/>
        <v>21:0120</v>
      </c>
      <c r="D5201" s="1" t="str">
        <f t="shared" si="370"/>
        <v>21:0003</v>
      </c>
      <c r="E5201" t="s">
        <v>19537</v>
      </c>
      <c r="F5201" t="s">
        <v>19538</v>
      </c>
      <c r="H5201">
        <v>48.990389700000001</v>
      </c>
      <c r="I5201">
        <v>-56.480247599999998</v>
      </c>
      <c r="J5201" s="1" t="str">
        <f t="shared" si="374"/>
        <v>Till</v>
      </c>
      <c r="K5201" s="1" t="str">
        <f t="shared" si="371"/>
        <v>&lt;2 micron</v>
      </c>
      <c r="L5201">
        <v>0.2</v>
      </c>
      <c r="M5201">
        <v>4.6399999999999997</v>
      </c>
      <c r="N5201">
        <v>1</v>
      </c>
      <c r="O5201">
        <v>80</v>
      </c>
      <c r="P5201">
        <v>1.5</v>
      </c>
      <c r="Q5201">
        <v>1</v>
      </c>
      <c r="R5201">
        <v>0.65</v>
      </c>
      <c r="S5201">
        <v>0.25</v>
      </c>
      <c r="T5201">
        <v>10</v>
      </c>
      <c r="U5201">
        <v>74</v>
      </c>
      <c r="V5201">
        <v>36</v>
      </c>
      <c r="W5201">
        <v>2.41</v>
      </c>
      <c r="X5201">
        <v>10</v>
      </c>
      <c r="Y5201">
        <v>0.5</v>
      </c>
      <c r="Z5201">
        <v>0.09</v>
      </c>
      <c r="AA5201">
        <v>40</v>
      </c>
      <c r="AB5201">
        <v>0.65</v>
      </c>
      <c r="AC5201">
        <v>285</v>
      </c>
      <c r="AD5201">
        <v>2</v>
      </c>
      <c r="AE5201">
        <v>0.6</v>
      </c>
      <c r="AF5201">
        <v>17</v>
      </c>
      <c r="AH5201">
        <v>36</v>
      </c>
      <c r="AI5201">
        <v>2</v>
      </c>
      <c r="AJ5201">
        <v>16</v>
      </c>
      <c r="AK5201">
        <v>27</v>
      </c>
      <c r="AL5201">
        <v>0.24</v>
      </c>
      <c r="AM5201">
        <v>5</v>
      </c>
      <c r="AN5201">
        <v>5</v>
      </c>
      <c r="AO5201">
        <v>214</v>
      </c>
      <c r="AP5201">
        <v>5</v>
      </c>
      <c r="AQ5201">
        <v>130</v>
      </c>
    </row>
    <row r="5202" spans="1:43" hidden="1" x14ac:dyDescent="0.25">
      <c r="A5202" t="s">
        <v>19539</v>
      </c>
      <c r="B5202" t="s">
        <v>19540</v>
      </c>
      <c r="C5202" s="1" t="str">
        <f t="shared" si="369"/>
        <v>21:0120</v>
      </c>
      <c r="D5202" s="1" t="str">
        <f t="shared" si="370"/>
        <v>21:0003</v>
      </c>
      <c r="E5202" t="s">
        <v>19541</v>
      </c>
      <c r="F5202" t="s">
        <v>19542</v>
      </c>
      <c r="H5202">
        <v>48.989114000000001</v>
      </c>
      <c r="I5202">
        <v>-56.496798099999999</v>
      </c>
      <c r="J5202" s="1" t="str">
        <f t="shared" si="374"/>
        <v>Till</v>
      </c>
      <c r="K5202" s="1" t="str">
        <f t="shared" si="371"/>
        <v>&lt;2 micron</v>
      </c>
      <c r="L5202">
        <v>0.2</v>
      </c>
      <c r="M5202">
        <v>4.37</v>
      </c>
      <c r="N5202">
        <v>4</v>
      </c>
      <c r="O5202">
        <v>80</v>
      </c>
      <c r="P5202">
        <v>1</v>
      </c>
      <c r="Q5202">
        <v>1</v>
      </c>
      <c r="R5202">
        <v>1.08</v>
      </c>
      <c r="S5202">
        <v>0.25</v>
      </c>
      <c r="T5202">
        <v>11</v>
      </c>
      <c r="U5202">
        <v>33</v>
      </c>
      <c r="V5202">
        <v>39</v>
      </c>
      <c r="W5202">
        <v>3</v>
      </c>
      <c r="X5202">
        <v>10</v>
      </c>
      <c r="Y5202">
        <v>0.5</v>
      </c>
      <c r="Z5202">
        <v>0.2</v>
      </c>
      <c r="AA5202">
        <v>30</v>
      </c>
      <c r="AB5202">
        <v>1.02</v>
      </c>
      <c r="AC5202">
        <v>440</v>
      </c>
      <c r="AD5202">
        <v>0.5</v>
      </c>
      <c r="AE5202">
        <v>0.62</v>
      </c>
      <c r="AF5202">
        <v>15</v>
      </c>
      <c r="AH5202">
        <v>20</v>
      </c>
      <c r="AI5202">
        <v>1</v>
      </c>
      <c r="AJ5202">
        <v>14</v>
      </c>
      <c r="AK5202">
        <v>33</v>
      </c>
      <c r="AL5202">
        <v>0.14000000000000001</v>
      </c>
      <c r="AM5202">
        <v>5</v>
      </c>
      <c r="AN5202">
        <v>5</v>
      </c>
      <c r="AO5202">
        <v>65</v>
      </c>
      <c r="AP5202">
        <v>5</v>
      </c>
      <c r="AQ5202">
        <v>82</v>
      </c>
    </row>
    <row r="5203" spans="1:43" hidden="1" x14ac:dyDescent="0.25">
      <c r="A5203" t="s">
        <v>19543</v>
      </c>
      <c r="B5203" t="s">
        <v>19544</v>
      </c>
      <c r="C5203" s="1" t="str">
        <f t="shared" si="369"/>
        <v>21:0120</v>
      </c>
      <c r="D5203" s="1" t="str">
        <f t="shared" si="370"/>
        <v>21:0003</v>
      </c>
      <c r="E5203" t="s">
        <v>19545</v>
      </c>
      <c r="F5203" t="s">
        <v>19546</v>
      </c>
      <c r="H5203">
        <v>48.990206999999998</v>
      </c>
      <c r="I5203">
        <v>-56.543118300000003</v>
      </c>
      <c r="J5203" s="1" t="str">
        <f t="shared" si="374"/>
        <v>Till</v>
      </c>
      <c r="K5203" s="1" t="str">
        <f t="shared" si="371"/>
        <v>&lt;2 micron</v>
      </c>
      <c r="L5203">
        <v>0.1</v>
      </c>
      <c r="M5203">
        <v>3.69</v>
      </c>
      <c r="N5203">
        <v>2</v>
      </c>
      <c r="O5203">
        <v>60</v>
      </c>
      <c r="P5203">
        <v>1</v>
      </c>
      <c r="Q5203">
        <v>1</v>
      </c>
      <c r="R5203">
        <v>0.57999999999999996</v>
      </c>
      <c r="S5203">
        <v>0.25</v>
      </c>
      <c r="T5203">
        <v>9</v>
      </c>
      <c r="U5203">
        <v>15</v>
      </c>
      <c r="V5203">
        <v>35</v>
      </c>
      <c r="W5203">
        <v>2.5099999999999998</v>
      </c>
      <c r="X5203">
        <v>10</v>
      </c>
      <c r="Y5203">
        <v>0.5</v>
      </c>
      <c r="Z5203">
        <v>0.15</v>
      </c>
      <c r="AA5203">
        <v>40</v>
      </c>
      <c r="AB5203">
        <v>0.63</v>
      </c>
      <c r="AC5203">
        <v>515</v>
      </c>
      <c r="AD5203">
        <v>1</v>
      </c>
      <c r="AE5203">
        <v>0.44</v>
      </c>
      <c r="AF5203">
        <v>12</v>
      </c>
      <c r="AH5203">
        <v>26</v>
      </c>
      <c r="AI5203">
        <v>2</v>
      </c>
      <c r="AJ5203">
        <v>11</v>
      </c>
      <c r="AK5203">
        <v>23</v>
      </c>
      <c r="AL5203">
        <v>0.16</v>
      </c>
      <c r="AM5203">
        <v>10</v>
      </c>
      <c r="AN5203">
        <v>5</v>
      </c>
      <c r="AO5203">
        <v>41</v>
      </c>
      <c r="AP5203">
        <v>5</v>
      </c>
      <c r="AQ5203">
        <v>102</v>
      </c>
    </row>
    <row r="5204" spans="1:43" hidden="1" x14ac:dyDescent="0.25">
      <c r="A5204" t="s">
        <v>19547</v>
      </c>
      <c r="B5204" t="s">
        <v>19548</v>
      </c>
      <c r="C5204" s="1" t="str">
        <f t="shared" si="369"/>
        <v>21:0120</v>
      </c>
      <c r="D5204" s="1" t="str">
        <f t="shared" si="370"/>
        <v>21:0003</v>
      </c>
      <c r="E5204" t="s">
        <v>19549</v>
      </c>
      <c r="F5204" t="s">
        <v>19550</v>
      </c>
      <c r="H5204">
        <v>48.634821600000002</v>
      </c>
      <c r="I5204">
        <v>-56.635977699999998</v>
      </c>
      <c r="J5204" s="1" t="str">
        <f t="shared" si="374"/>
        <v>Till</v>
      </c>
      <c r="K5204" s="1" t="str">
        <f t="shared" si="371"/>
        <v>&lt;2 micron</v>
      </c>
      <c r="L5204">
        <v>0.2</v>
      </c>
      <c r="M5204">
        <v>5.49</v>
      </c>
      <c r="N5204">
        <v>68</v>
      </c>
      <c r="O5204">
        <v>140</v>
      </c>
      <c r="P5204">
        <v>0.25</v>
      </c>
      <c r="Q5204">
        <v>1</v>
      </c>
      <c r="R5204">
        <v>0.2</v>
      </c>
      <c r="S5204">
        <v>0.25</v>
      </c>
      <c r="T5204">
        <v>27</v>
      </c>
      <c r="U5204">
        <v>55</v>
      </c>
      <c r="V5204">
        <v>210</v>
      </c>
      <c r="W5204">
        <v>8.64</v>
      </c>
      <c r="X5204">
        <v>10</v>
      </c>
      <c r="Y5204">
        <v>1</v>
      </c>
      <c r="Z5204">
        <v>0.36</v>
      </c>
      <c r="AA5204">
        <v>20</v>
      </c>
      <c r="AB5204">
        <v>1.45</v>
      </c>
      <c r="AC5204">
        <v>1355</v>
      </c>
      <c r="AD5204">
        <v>11</v>
      </c>
      <c r="AE5204">
        <v>0.36</v>
      </c>
      <c r="AF5204">
        <v>90</v>
      </c>
      <c r="AH5204">
        <v>26</v>
      </c>
      <c r="AI5204">
        <v>2</v>
      </c>
      <c r="AJ5204">
        <v>17</v>
      </c>
      <c r="AK5204">
        <v>13</v>
      </c>
      <c r="AL5204">
        <v>0.18</v>
      </c>
      <c r="AM5204">
        <v>5</v>
      </c>
      <c r="AN5204">
        <v>5</v>
      </c>
      <c r="AO5204">
        <v>141</v>
      </c>
      <c r="AP5204">
        <v>5</v>
      </c>
      <c r="AQ5204">
        <v>326</v>
      </c>
    </row>
    <row r="5205" spans="1:43" hidden="1" x14ac:dyDescent="0.25">
      <c r="A5205" t="s">
        <v>19551</v>
      </c>
      <c r="B5205" t="s">
        <v>19552</v>
      </c>
      <c r="C5205" s="1" t="str">
        <f t="shared" si="369"/>
        <v>21:0120</v>
      </c>
      <c r="D5205" s="1" t="str">
        <f t="shared" si="370"/>
        <v>21:0003</v>
      </c>
      <c r="E5205" t="s">
        <v>19553</v>
      </c>
      <c r="F5205" t="s">
        <v>19554</v>
      </c>
      <c r="H5205">
        <v>48.5188141</v>
      </c>
      <c r="I5205">
        <v>-56.840614500000001</v>
      </c>
      <c r="J5205" s="1" t="str">
        <f t="shared" si="374"/>
        <v>Till</v>
      </c>
      <c r="K5205" s="1" t="str">
        <f t="shared" si="371"/>
        <v>&lt;2 micron</v>
      </c>
      <c r="L5205">
        <v>0.4</v>
      </c>
      <c r="M5205">
        <v>6.08</v>
      </c>
      <c r="N5205">
        <v>232</v>
      </c>
      <c r="O5205">
        <v>110</v>
      </c>
      <c r="P5205">
        <v>0.25</v>
      </c>
      <c r="Q5205">
        <v>1</v>
      </c>
      <c r="R5205">
        <v>0.21</v>
      </c>
      <c r="S5205">
        <v>0.25</v>
      </c>
      <c r="T5205">
        <v>127</v>
      </c>
      <c r="U5205">
        <v>45</v>
      </c>
      <c r="V5205">
        <v>365</v>
      </c>
      <c r="W5205">
        <v>12.7</v>
      </c>
      <c r="X5205">
        <v>10</v>
      </c>
      <c r="Y5205">
        <v>1</v>
      </c>
      <c r="Z5205">
        <v>0.16</v>
      </c>
      <c r="AA5205">
        <v>30</v>
      </c>
      <c r="AB5205">
        <v>0.95</v>
      </c>
      <c r="AC5205">
        <v>8125</v>
      </c>
      <c r="AD5205">
        <v>13</v>
      </c>
      <c r="AE5205">
        <v>1.02</v>
      </c>
      <c r="AF5205">
        <v>98</v>
      </c>
      <c r="AH5205">
        <v>88</v>
      </c>
      <c r="AI5205">
        <v>4</v>
      </c>
      <c r="AJ5205">
        <v>20</v>
      </c>
      <c r="AK5205">
        <v>12</v>
      </c>
      <c r="AL5205">
        <v>0.06</v>
      </c>
      <c r="AM5205">
        <v>5</v>
      </c>
      <c r="AN5205">
        <v>5</v>
      </c>
      <c r="AO5205">
        <v>100</v>
      </c>
      <c r="AP5205">
        <v>5</v>
      </c>
      <c r="AQ5205">
        <v>412</v>
      </c>
    </row>
    <row r="5206" spans="1:43" hidden="1" x14ac:dyDescent="0.25">
      <c r="A5206" t="s">
        <v>19555</v>
      </c>
      <c r="B5206" t="s">
        <v>19556</v>
      </c>
      <c r="C5206" s="1" t="str">
        <f t="shared" si="369"/>
        <v>21:0120</v>
      </c>
      <c r="D5206" s="1" t="str">
        <f t="shared" si="370"/>
        <v>21:0003</v>
      </c>
      <c r="E5206" t="s">
        <v>19557</v>
      </c>
      <c r="F5206" t="s">
        <v>19558</v>
      </c>
      <c r="H5206">
        <v>48.524475899999999</v>
      </c>
      <c r="I5206">
        <v>-56.836532900000002</v>
      </c>
      <c r="J5206" s="1" t="str">
        <f t="shared" si="374"/>
        <v>Till</v>
      </c>
      <c r="K5206" s="1" t="str">
        <f t="shared" si="371"/>
        <v>&lt;2 micron</v>
      </c>
      <c r="L5206">
        <v>0.2</v>
      </c>
      <c r="M5206">
        <v>4.3</v>
      </c>
      <c r="N5206">
        <v>118</v>
      </c>
      <c r="O5206">
        <v>130</v>
      </c>
      <c r="P5206">
        <v>0.25</v>
      </c>
      <c r="Q5206">
        <v>1</v>
      </c>
      <c r="R5206">
        <v>0.08</v>
      </c>
      <c r="S5206">
        <v>1</v>
      </c>
      <c r="T5206">
        <v>86</v>
      </c>
      <c r="U5206">
        <v>41</v>
      </c>
      <c r="V5206">
        <v>449</v>
      </c>
      <c r="W5206">
        <v>14.2</v>
      </c>
      <c r="X5206">
        <v>10</v>
      </c>
      <c r="Y5206">
        <v>0.5</v>
      </c>
      <c r="Z5206">
        <v>0.24</v>
      </c>
      <c r="AA5206">
        <v>20</v>
      </c>
      <c r="AB5206">
        <v>1.3</v>
      </c>
      <c r="AC5206">
        <v>7595</v>
      </c>
      <c r="AD5206">
        <v>19</v>
      </c>
      <c r="AE5206">
        <v>0.28999999999999998</v>
      </c>
      <c r="AF5206">
        <v>147</v>
      </c>
      <c r="AH5206">
        <v>94</v>
      </c>
      <c r="AI5206">
        <v>2</v>
      </c>
      <c r="AJ5206">
        <v>23</v>
      </c>
      <c r="AK5206">
        <v>10</v>
      </c>
      <c r="AL5206">
        <v>0.09</v>
      </c>
      <c r="AM5206">
        <v>5</v>
      </c>
      <c r="AN5206">
        <v>5</v>
      </c>
      <c r="AO5206">
        <v>117</v>
      </c>
      <c r="AP5206">
        <v>5</v>
      </c>
      <c r="AQ5206">
        <v>510</v>
      </c>
    </row>
    <row r="5207" spans="1:43" hidden="1" x14ac:dyDescent="0.25">
      <c r="A5207" t="s">
        <v>19559</v>
      </c>
      <c r="B5207" t="s">
        <v>19560</v>
      </c>
      <c r="C5207" s="1" t="str">
        <f t="shared" ref="C5207:C5214" si="375">HYPERLINK("http://geochem.nrcan.gc.ca/cdogs/content/bdl/bdl210120_e.htm", "21:0120")</f>
        <v>21:0120</v>
      </c>
      <c r="D5207" s="1" t="str">
        <f t="shared" ref="D5207:D5270" si="376">HYPERLINK("http://geochem.nrcan.gc.ca/cdogs/content/svy/svy210003_e.htm", "21:0003")</f>
        <v>21:0003</v>
      </c>
      <c r="E5207" t="s">
        <v>19561</v>
      </c>
      <c r="F5207" t="s">
        <v>19562</v>
      </c>
      <c r="H5207">
        <v>48.535715500000002</v>
      </c>
      <c r="I5207">
        <v>-56.8327022</v>
      </c>
      <c r="J5207" s="1" t="str">
        <f t="shared" si="374"/>
        <v>Till</v>
      </c>
      <c r="K5207" s="1" t="str">
        <f t="shared" ref="K5207:K5214" si="377">HYPERLINK("http://geochem.nrcan.gc.ca/cdogs/content/kwd/kwd080003_e.htm", "&lt;2 micron")</f>
        <v>&lt;2 micron</v>
      </c>
      <c r="L5207">
        <v>0.4</v>
      </c>
      <c r="M5207">
        <v>6.48</v>
      </c>
      <c r="N5207">
        <v>96</v>
      </c>
      <c r="O5207">
        <v>150</v>
      </c>
      <c r="P5207">
        <v>0.25</v>
      </c>
      <c r="Q5207">
        <v>1</v>
      </c>
      <c r="R5207">
        <v>0.12</v>
      </c>
      <c r="S5207">
        <v>0.5</v>
      </c>
      <c r="T5207">
        <v>59</v>
      </c>
      <c r="U5207">
        <v>56</v>
      </c>
      <c r="V5207">
        <v>328</v>
      </c>
      <c r="W5207">
        <v>11.6</v>
      </c>
      <c r="X5207">
        <v>10</v>
      </c>
      <c r="Y5207">
        <v>1</v>
      </c>
      <c r="Z5207">
        <v>0.21</v>
      </c>
      <c r="AA5207">
        <v>20</v>
      </c>
      <c r="AB5207">
        <v>1.77</v>
      </c>
      <c r="AC5207">
        <v>2600</v>
      </c>
      <c r="AD5207">
        <v>7</v>
      </c>
      <c r="AE5207">
        <v>0.25</v>
      </c>
      <c r="AF5207">
        <v>90</v>
      </c>
      <c r="AH5207">
        <v>42</v>
      </c>
      <c r="AI5207">
        <v>2</v>
      </c>
      <c r="AJ5207">
        <v>34</v>
      </c>
      <c r="AK5207">
        <v>11</v>
      </c>
      <c r="AL5207">
        <v>0.34</v>
      </c>
      <c r="AM5207">
        <v>5</v>
      </c>
      <c r="AN5207">
        <v>5</v>
      </c>
      <c r="AO5207">
        <v>193</v>
      </c>
      <c r="AP5207">
        <v>5</v>
      </c>
      <c r="AQ5207">
        <v>372</v>
      </c>
    </row>
    <row r="5208" spans="1:43" hidden="1" x14ac:dyDescent="0.25">
      <c r="A5208" t="s">
        <v>19563</v>
      </c>
      <c r="B5208" t="s">
        <v>19564</v>
      </c>
      <c r="C5208" s="1" t="str">
        <f t="shared" si="375"/>
        <v>21:0120</v>
      </c>
      <c r="D5208" s="1" t="str">
        <f t="shared" si="376"/>
        <v>21:0003</v>
      </c>
      <c r="E5208" t="s">
        <v>19565</v>
      </c>
      <c r="F5208" t="s">
        <v>19566</v>
      </c>
      <c r="H5208">
        <v>48.538590999999997</v>
      </c>
      <c r="I5208">
        <v>-56.830660299999998</v>
      </c>
      <c r="J5208" s="1" t="str">
        <f t="shared" si="374"/>
        <v>Till</v>
      </c>
      <c r="K5208" s="1" t="str">
        <f t="shared" si="377"/>
        <v>&lt;2 micron</v>
      </c>
      <c r="L5208">
        <v>0.1</v>
      </c>
      <c r="M5208">
        <v>4.63</v>
      </c>
      <c r="N5208">
        <v>148</v>
      </c>
      <c r="O5208">
        <v>130</v>
      </c>
      <c r="P5208">
        <v>0.25</v>
      </c>
      <c r="Q5208">
        <v>1</v>
      </c>
      <c r="R5208">
        <v>0.13</v>
      </c>
      <c r="S5208">
        <v>0.25</v>
      </c>
      <c r="T5208">
        <v>53</v>
      </c>
      <c r="U5208">
        <v>36</v>
      </c>
      <c r="V5208">
        <v>344</v>
      </c>
      <c r="W5208">
        <v>12.8</v>
      </c>
      <c r="X5208">
        <v>10</v>
      </c>
      <c r="Y5208">
        <v>0.5</v>
      </c>
      <c r="Z5208">
        <v>0.27</v>
      </c>
      <c r="AA5208">
        <v>20</v>
      </c>
      <c r="AB5208">
        <v>1.5</v>
      </c>
      <c r="AC5208">
        <v>3035</v>
      </c>
      <c r="AD5208">
        <v>14</v>
      </c>
      <c r="AE5208">
        <v>0.17</v>
      </c>
      <c r="AF5208">
        <v>105</v>
      </c>
      <c r="AH5208">
        <v>46</v>
      </c>
      <c r="AI5208">
        <v>2</v>
      </c>
      <c r="AJ5208">
        <v>25</v>
      </c>
      <c r="AK5208">
        <v>10</v>
      </c>
      <c r="AL5208">
        <v>0.21</v>
      </c>
      <c r="AM5208">
        <v>5</v>
      </c>
      <c r="AN5208">
        <v>5</v>
      </c>
      <c r="AO5208">
        <v>144</v>
      </c>
      <c r="AP5208">
        <v>5</v>
      </c>
      <c r="AQ5208">
        <v>418</v>
      </c>
    </row>
    <row r="5209" spans="1:43" hidden="1" x14ac:dyDescent="0.25">
      <c r="A5209" t="s">
        <v>19567</v>
      </c>
      <c r="B5209" t="s">
        <v>19568</v>
      </c>
      <c r="C5209" s="1" t="str">
        <f t="shared" si="375"/>
        <v>21:0120</v>
      </c>
      <c r="D5209" s="1" t="str">
        <f t="shared" si="376"/>
        <v>21:0003</v>
      </c>
      <c r="E5209" t="s">
        <v>19569</v>
      </c>
      <c r="F5209" t="s">
        <v>19570</v>
      </c>
      <c r="H5209">
        <v>48.546670399999996</v>
      </c>
      <c r="I5209">
        <v>-56.820470899999997</v>
      </c>
      <c r="J5209" s="1" t="str">
        <f t="shared" si="374"/>
        <v>Till</v>
      </c>
      <c r="K5209" s="1" t="str">
        <f t="shared" si="377"/>
        <v>&lt;2 micron</v>
      </c>
      <c r="L5209">
        <v>0.1</v>
      </c>
      <c r="M5209">
        <v>4.97</v>
      </c>
      <c r="N5209">
        <v>90</v>
      </c>
      <c r="O5209">
        <v>170</v>
      </c>
      <c r="P5209">
        <v>0.25</v>
      </c>
      <c r="Q5209">
        <v>1</v>
      </c>
      <c r="R5209">
        <v>0.11</v>
      </c>
      <c r="S5209">
        <v>0.5</v>
      </c>
      <c r="T5209">
        <v>50</v>
      </c>
      <c r="U5209">
        <v>43</v>
      </c>
      <c r="V5209">
        <v>290</v>
      </c>
      <c r="W5209">
        <v>10.8</v>
      </c>
      <c r="X5209">
        <v>10</v>
      </c>
      <c r="Y5209">
        <v>0.5</v>
      </c>
      <c r="Z5209">
        <v>0.24</v>
      </c>
      <c r="AA5209">
        <v>20</v>
      </c>
      <c r="AB5209">
        <v>1.72</v>
      </c>
      <c r="AC5209">
        <v>3200</v>
      </c>
      <c r="AD5209">
        <v>8</v>
      </c>
      <c r="AE5209">
        <v>0.21</v>
      </c>
      <c r="AF5209">
        <v>71</v>
      </c>
      <c r="AH5209">
        <v>36</v>
      </c>
      <c r="AI5209">
        <v>2</v>
      </c>
      <c r="AJ5209">
        <v>27</v>
      </c>
      <c r="AK5209">
        <v>11</v>
      </c>
      <c r="AL5209">
        <v>0.28999999999999998</v>
      </c>
      <c r="AM5209">
        <v>5</v>
      </c>
      <c r="AN5209">
        <v>5</v>
      </c>
      <c r="AO5209">
        <v>157</v>
      </c>
      <c r="AP5209">
        <v>5</v>
      </c>
      <c r="AQ5209">
        <v>326</v>
      </c>
    </row>
    <row r="5210" spans="1:43" hidden="1" x14ac:dyDescent="0.25">
      <c r="A5210" t="s">
        <v>19571</v>
      </c>
      <c r="B5210" t="s">
        <v>19572</v>
      </c>
      <c r="C5210" s="1" t="str">
        <f t="shared" si="375"/>
        <v>21:0120</v>
      </c>
      <c r="D5210" s="1" t="str">
        <f t="shared" si="376"/>
        <v>21:0003</v>
      </c>
      <c r="E5210" t="s">
        <v>19573</v>
      </c>
      <c r="F5210" t="s">
        <v>19574</v>
      </c>
      <c r="H5210">
        <v>48.550068400000001</v>
      </c>
      <c r="I5210">
        <v>-56.808941599999997</v>
      </c>
      <c r="J5210" s="1" t="str">
        <f t="shared" si="374"/>
        <v>Till</v>
      </c>
      <c r="K5210" s="1" t="str">
        <f t="shared" si="377"/>
        <v>&lt;2 micron</v>
      </c>
      <c r="L5210">
        <v>0.4</v>
      </c>
      <c r="M5210">
        <v>4.37</v>
      </c>
      <c r="N5210">
        <v>132</v>
      </c>
      <c r="O5210">
        <v>150</v>
      </c>
      <c r="P5210">
        <v>0.25</v>
      </c>
      <c r="Q5210">
        <v>1</v>
      </c>
      <c r="R5210">
        <v>0.06</v>
      </c>
      <c r="S5210">
        <v>0.25</v>
      </c>
      <c r="T5210">
        <v>28</v>
      </c>
      <c r="U5210">
        <v>42</v>
      </c>
      <c r="V5210">
        <v>300</v>
      </c>
      <c r="W5210">
        <v>15</v>
      </c>
      <c r="X5210">
        <v>5</v>
      </c>
      <c r="Y5210">
        <v>0.5</v>
      </c>
      <c r="Z5210">
        <v>0.21</v>
      </c>
      <c r="AA5210">
        <v>10</v>
      </c>
      <c r="AB5210">
        <v>1.19</v>
      </c>
      <c r="AC5210">
        <v>1555</v>
      </c>
      <c r="AD5210">
        <v>34</v>
      </c>
      <c r="AE5210">
        <v>0.47</v>
      </c>
      <c r="AF5210">
        <v>59</v>
      </c>
      <c r="AH5210">
        <v>108</v>
      </c>
      <c r="AI5210">
        <v>8</v>
      </c>
      <c r="AJ5210">
        <v>23</v>
      </c>
      <c r="AK5210">
        <v>24</v>
      </c>
      <c r="AL5210">
        <v>0.09</v>
      </c>
      <c r="AM5210">
        <v>5</v>
      </c>
      <c r="AN5210">
        <v>5</v>
      </c>
      <c r="AO5210">
        <v>145</v>
      </c>
      <c r="AP5210">
        <v>5</v>
      </c>
      <c r="AQ5210">
        <v>248</v>
      </c>
    </row>
    <row r="5211" spans="1:43" hidden="1" x14ac:dyDescent="0.25">
      <c r="A5211" t="s">
        <v>19575</v>
      </c>
      <c r="B5211" t="s">
        <v>19576</v>
      </c>
      <c r="C5211" s="1" t="str">
        <f t="shared" si="375"/>
        <v>21:0120</v>
      </c>
      <c r="D5211" s="1" t="str">
        <f t="shared" si="376"/>
        <v>21:0003</v>
      </c>
      <c r="E5211" t="s">
        <v>19577</v>
      </c>
      <c r="F5211" t="s">
        <v>19578</v>
      </c>
      <c r="H5211">
        <v>48.556977199999999</v>
      </c>
      <c r="I5211">
        <v>-56.799157899999997</v>
      </c>
      <c r="J5211" s="1" t="str">
        <f t="shared" si="374"/>
        <v>Till</v>
      </c>
      <c r="K5211" s="1" t="str">
        <f t="shared" si="377"/>
        <v>&lt;2 micron</v>
      </c>
      <c r="L5211">
        <v>0.4</v>
      </c>
      <c r="M5211">
        <v>4.37</v>
      </c>
      <c r="N5211">
        <v>118</v>
      </c>
      <c r="O5211">
        <v>140</v>
      </c>
      <c r="P5211">
        <v>0.25</v>
      </c>
      <c r="Q5211">
        <v>1</v>
      </c>
      <c r="R5211">
        <v>0.38</v>
      </c>
      <c r="S5211">
        <v>0.25</v>
      </c>
      <c r="T5211">
        <v>35</v>
      </c>
      <c r="U5211">
        <v>44</v>
      </c>
      <c r="V5211">
        <v>270</v>
      </c>
      <c r="W5211">
        <v>11.7</v>
      </c>
      <c r="X5211">
        <v>10</v>
      </c>
      <c r="Y5211">
        <v>0.5</v>
      </c>
      <c r="Z5211">
        <v>0.28000000000000003</v>
      </c>
      <c r="AA5211">
        <v>20</v>
      </c>
      <c r="AB5211">
        <v>1.58</v>
      </c>
      <c r="AC5211">
        <v>2365</v>
      </c>
      <c r="AD5211">
        <v>9</v>
      </c>
      <c r="AE5211">
        <v>0.4</v>
      </c>
      <c r="AF5211">
        <v>74</v>
      </c>
      <c r="AH5211">
        <v>36</v>
      </c>
      <c r="AI5211">
        <v>2</v>
      </c>
      <c r="AJ5211">
        <v>26</v>
      </c>
      <c r="AK5211">
        <v>22</v>
      </c>
      <c r="AL5211">
        <v>0.11</v>
      </c>
      <c r="AM5211">
        <v>5</v>
      </c>
      <c r="AN5211">
        <v>5</v>
      </c>
      <c r="AO5211">
        <v>133</v>
      </c>
      <c r="AP5211">
        <v>5</v>
      </c>
      <c r="AQ5211">
        <v>370</v>
      </c>
    </row>
    <row r="5212" spans="1:43" hidden="1" x14ac:dyDescent="0.25">
      <c r="A5212" t="s">
        <v>19579</v>
      </c>
      <c r="B5212" t="s">
        <v>19580</v>
      </c>
      <c r="C5212" s="1" t="str">
        <f t="shared" si="375"/>
        <v>21:0120</v>
      </c>
      <c r="D5212" s="1" t="str">
        <f t="shared" si="376"/>
        <v>21:0003</v>
      </c>
      <c r="E5212" t="s">
        <v>19581</v>
      </c>
      <c r="F5212" t="s">
        <v>19582</v>
      </c>
      <c r="H5212">
        <v>48.562618200000003</v>
      </c>
      <c r="I5212">
        <v>-56.785582400000003</v>
      </c>
      <c r="J5212" s="1" t="str">
        <f t="shared" si="374"/>
        <v>Till</v>
      </c>
      <c r="K5212" s="1" t="str">
        <f t="shared" si="377"/>
        <v>&lt;2 micron</v>
      </c>
      <c r="L5212">
        <v>0.1</v>
      </c>
      <c r="M5212">
        <v>5.49</v>
      </c>
      <c r="N5212">
        <v>124</v>
      </c>
      <c r="O5212">
        <v>120</v>
      </c>
      <c r="P5212">
        <v>0.25</v>
      </c>
      <c r="Q5212">
        <v>1</v>
      </c>
      <c r="R5212">
        <v>0.16</v>
      </c>
      <c r="S5212">
        <v>0.5</v>
      </c>
      <c r="T5212">
        <v>74</v>
      </c>
      <c r="U5212">
        <v>39</v>
      </c>
      <c r="V5212">
        <v>403</v>
      </c>
      <c r="W5212">
        <v>11.9</v>
      </c>
      <c r="X5212">
        <v>10</v>
      </c>
      <c r="Y5212">
        <v>0.5</v>
      </c>
      <c r="Z5212">
        <v>0.24</v>
      </c>
      <c r="AA5212">
        <v>20</v>
      </c>
      <c r="AB5212">
        <v>1.55</v>
      </c>
      <c r="AC5212">
        <v>4420</v>
      </c>
      <c r="AD5212">
        <v>12</v>
      </c>
      <c r="AE5212">
        <v>0.39</v>
      </c>
      <c r="AF5212">
        <v>100</v>
      </c>
      <c r="AH5212">
        <v>58</v>
      </c>
      <c r="AI5212">
        <v>1</v>
      </c>
      <c r="AJ5212">
        <v>27</v>
      </c>
      <c r="AK5212">
        <v>12</v>
      </c>
      <c r="AL5212">
        <v>0.2</v>
      </c>
      <c r="AM5212">
        <v>5</v>
      </c>
      <c r="AN5212">
        <v>5</v>
      </c>
      <c r="AO5212">
        <v>128</v>
      </c>
      <c r="AP5212">
        <v>5</v>
      </c>
      <c r="AQ5212">
        <v>448</v>
      </c>
    </row>
    <row r="5213" spans="1:43" hidden="1" x14ac:dyDescent="0.25">
      <c r="A5213" t="s">
        <v>19583</v>
      </c>
      <c r="B5213" t="s">
        <v>19584</v>
      </c>
      <c r="C5213" s="1" t="str">
        <f t="shared" si="375"/>
        <v>21:0120</v>
      </c>
      <c r="D5213" s="1" t="str">
        <f t="shared" si="376"/>
        <v>21:0003</v>
      </c>
      <c r="E5213" t="s">
        <v>19585</v>
      </c>
      <c r="F5213" t="s">
        <v>19586</v>
      </c>
      <c r="H5213">
        <v>48.545082800000003</v>
      </c>
      <c r="I5213">
        <v>-56.789316399999997</v>
      </c>
      <c r="J5213" s="1" t="str">
        <f t="shared" si="374"/>
        <v>Till</v>
      </c>
      <c r="K5213" s="1" t="str">
        <f t="shared" si="377"/>
        <v>&lt;2 micron</v>
      </c>
      <c r="L5213">
        <v>0.1</v>
      </c>
      <c r="M5213">
        <v>4.42</v>
      </c>
      <c r="N5213">
        <v>138</v>
      </c>
      <c r="O5213">
        <v>140</v>
      </c>
      <c r="P5213">
        <v>0.25</v>
      </c>
      <c r="Q5213">
        <v>1</v>
      </c>
      <c r="R5213">
        <v>0.12</v>
      </c>
      <c r="S5213">
        <v>0.25</v>
      </c>
      <c r="T5213">
        <v>41</v>
      </c>
      <c r="U5213">
        <v>39</v>
      </c>
      <c r="V5213">
        <v>316</v>
      </c>
      <c r="W5213">
        <v>12.2</v>
      </c>
      <c r="X5213">
        <v>10</v>
      </c>
      <c r="Y5213">
        <v>0.5</v>
      </c>
      <c r="Z5213">
        <v>0.26</v>
      </c>
      <c r="AA5213">
        <v>20</v>
      </c>
      <c r="AB5213">
        <v>1.39</v>
      </c>
      <c r="AC5213">
        <v>3915</v>
      </c>
      <c r="AD5213">
        <v>11</v>
      </c>
      <c r="AE5213">
        <v>0.31</v>
      </c>
      <c r="AF5213">
        <v>74</v>
      </c>
      <c r="AH5213">
        <v>40</v>
      </c>
      <c r="AI5213">
        <v>2</v>
      </c>
      <c r="AJ5213">
        <v>23</v>
      </c>
      <c r="AK5213">
        <v>11</v>
      </c>
      <c r="AL5213">
        <v>0.13</v>
      </c>
      <c r="AM5213">
        <v>5</v>
      </c>
      <c r="AN5213">
        <v>5</v>
      </c>
      <c r="AO5213">
        <v>127</v>
      </c>
      <c r="AP5213">
        <v>5</v>
      </c>
      <c r="AQ5213">
        <v>412</v>
      </c>
    </row>
    <row r="5214" spans="1:43" hidden="1" x14ac:dyDescent="0.25">
      <c r="A5214" t="s">
        <v>19587</v>
      </c>
      <c r="B5214" t="s">
        <v>19588</v>
      </c>
      <c r="C5214" s="1" t="str">
        <f t="shared" si="375"/>
        <v>21:0120</v>
      </c>
      <c r="D5214" s="1" t="str">
        <f t="shared" si="376"/>
        <v>21:0003</v>
      </c>
      <c r="E5214" t="s">
        <v>19589</v>
      </c>
      <c r="F5214" t="s">
        <v>19590</v>
      </c>
      <c r="H5214">
        <v>48.9127413</v>
      </c>
      <c r="I5214">
        <v>-56.121570499999997</v>
      </c>
      <c r="J5214" s="1" t="str">
        <f>HYPERLINK("http://geochem.nrcan.gc.ca/cdogs/content/kwd/kwd020000_e.htm", "Null")</f>
        <v>Null</v>
      </c>
      <c r="K5214" s="1" t="str">
        <f t="shared" si="377"/>
        <v>&lt;2 micron</v>
      </c>
      <c r="L5214">
        <v>0.1</v>
      </c>
      <c r="M5214">
        <v>5.3</v>
      </c>
      <c r="N5214">
        <v>66</v>
      </c>
      <c r="O5214">
        <v>120</v>
      </c>
      <c r="P5214">
        <v>0.25</v>
      </c>
      <c r="Q5214">
        <v>1</v>
      </c>
      <c r="R5214">
        <v>0.26</v>
      </c>
      <c r="S5214">
        <v>0.25</v>
      </c>
      <c r="T5214">
        <v>68</v>
      </c>
      <c r="U5214">
        <v>45</v>
      </c>
      <c r="V5214">
        <v>183</v>
      </c>
      <c r="W5214">
        <v>8.1300000000000008</v>
      </c>
      <c r="X5214">
        <v>10</v>
      </c>
      <c r="Y5214">
        <v>1</v>
      </c>
      <c r="Z5214">
        <v>0.26</v>
      </c>
      <c r="AA5214">
        <v>30</v>
      </c>
      <c r="AB5214">
        <v>1.25</v>
      </c>
      <c r="AC5214">
        <v>3055</v>
      </c>
      <c r="AD5214">
        <v>5</v>
      </c>
      <c r="AE5214">
        <v>0.89</v>
      </c>
      <c r="AF5214">
        <v>64</v>
      </c>
      <c r="AH5214">
        <v>62</v>
      </c>
      <c r="AI5214">
        <v>1</v>
      </c>
      <c r="AJ5214">
        <v>23</v>
      </c>
      <c r="AK5214">
        <v>16</v>
      </c>
      <c r="AL5214">
        <v>0.04</v>
      </c>
      <c r="AM5214">
        <v>5</v>
      </c>
      <c r="AN5214">
        <v>5</v>
      </c>
      <c r="AO5214">
        <v>101</v>
      </c>
      <c r="AP5214">
        <v>5</v>
      </c>
      <c r="AQ5214">
        <v>200</v>
      </c>
    </row>
    <row r="5215" spans="1:43" hidden="1" x14ac:dyDescent="0.25">
      <c r="A5215" t="s">
        <v>16238</v>
      </c>
      <c r="B5215" t="s">
        <v>19591</v>
      </c>
      <c r="C5215" s="1" t="str">
        <f t="shared" ref="C5215:C5278" si="378">HYPERLINK("http://geochem.nrcan.gc.ca/cdogs/content/bdl/bdl210121_e.htm", "21:0121")</f>
        <v>21:0121</v>
      </c>
      <c r="D5215" s="1" t="str">
        <f t="shared" si="376"/>
        <v>21:0003</v>
      </c>
      <c r="E5215" t="s">
        <v>16240</v>
      </c>
      <c r="F5215" t="s">
        <v>19592</v>
      </c>
      <c r="H5215">
        <v>48.809806700000003</v>
      </c>
      <c r="I5215">
        <v>-56.527158900000003</v>
      </c>
      <c r="J5215" s="1" t="str">
        <f t="shared" ref="J5215:J5239" si="379">HYPERLINK("http://geochem.nrcan.gc.ca/cdogs/content/kwd/kwd020044_e.htm", "Till")</f>
        <v>Till</v>
      </c>
      <c r="K5215" s="1" t="str">
        <f t="shared" ref="K5215:K5278" si="380">HYPERLINK("http://geochem.nrcan.gc.ca/cdogs/content/kwd/kwd080004_e.htm", "&lt;63 micron")</f>
        <v>&lt;63 micron</v>
      </c>
      <c r="L5215">
        <v>0.1</v>
      </c>
      <c r="M5215">
        <v>2.85</v>
      </c>
      <c r="N5215">
        <v>2</v>
      </c>
      <c r="O5215">
        <v>150</v>
      </c>
      <c r="P5215">
        <v>0.25</v>
      </c>
      <c r="Q5215">
        <v>1</v>
      </c>
      <c r="R5215">
        <v>0.36</v>
      </c>
      <c r="S5215">
        <v>0.25</v>
      </c>
      <c r="T5215">
        <v>14</v>
      </c>
      <c r="U5215">
        <v>40</v>
      </c>
      <c r="V5215">
        <v>38</v>
      </c>
      <c r="W5215">
        <v>3.21</v>
      </c>
      <c r="X5215">
        <v>5</v>
      </c>
      <c r="Y5215">
        <v>0.5</v>
      </c>
      <c r="Z5215">
        <v>0.13</v>
      </c>
      <c r="AA5215">
        <v>10</v>
      </c>
      <c r="AB5215">
        <v>0.82</v>
      </c>
      <c r="AC5215">
        <v>930</v>
      </c>
      <c r="AD5215">
        <v>0.5</v>
      </c>
      <c r="AE5215">
        <v>0.01</v>
      </c>
      <c r="AF5215">
        <v>27</v>
      </c>
      <c r="AH5215">
        <v>24</v>
      </c>
      <c r="AI5215">
        <v>2</v>
      </c>
      <c r="AJ5215">
        <v>12</v>
      </c>
      <c r="AK5215">
        <v>28</v>
      </c>
      <c r="AL5215">
        <v>0.1</v>
      </c>
      <c r="AM5215">
        <v>5</v>
      </c>
      <c r="AN5215">
        <v>5</v>
      </c>
      <c r="AO5215">
        <v>71</v>
      </c>
      <c r="AP5215">
        <v>5</v>
      </c>
      <c r="AQ5215">
        <v>58</v>
      </c>
    </row>
    <row r="5216" spans="1:43" hidden="1" x14ac:dyDescent="0.25">
      <c r="A5216" t="s">
        <v>16242</v>
      </c>
      <c r="B5216" t="s">
        <v>19593</v>
      </c>
      <c r="C5216" s="1" t="str">
        <f t="shared" si="378"/>
        <v>21:0121</v>
      </c>
      <c r="D5216" s="1" t="str">
        <f t="shared" si="376"/>
        <v>21:0003</v>
      </c>
      <c r="E5216" t="s">
        <v>16244</v>
      </c>
      <c r="F5216" t="s">
        <v>19594</v>
      </c>
      <c r="H5216">
        <v>48.805745999999999</v>
      </c>
      <c r="I5216">
        <v>-56.5237914</v>
      </c>
      <c r="J5216" s="1" t="str">
        <f t="shared" si="379"/>
        <v>Till</v>
      </c>
      <c r="K5216" s="1" t="str">
        <f t="shared" si="380"/>
        <v>&lt;63 micron</v>
      </c>
      <c r="L5216">
        <v>0.1</v>
      </c>
      <c r="M5216">
        <v>2.6</v>
      </c>
      <c r="N5216">
        <v>1</v>
      </c>
      <c r="O5216">
        <v>110</v>
      </c>
      <c r="P5216">
        <v>0.25</v>
      </c>
      <c r="Q5216">
        <v>2</v>
      </c>
      <c r="R5216">
        <v>0.33</v>
      </c>
      <c r="S5216">
        <v>0.25</v>
      </c>
      <c r="T5216">
        <v>9</v>
      </c>
      <c r="U5216">
        <v>34</v>
      </c>
      <c r="V5216">
        <v>34</v>
      </c>
      <c r="W5216">
        <v>2.76</v>
      </c>
      <c r="X5216">
        <v>5</v>
      </c>
      <c r="Y5216">
        <v>0.5</v>
      </c>
      <c r="Z5216">
        <v>0.09</v>
      </c>
      <c r="AA5216">
        <v>10</v>
      </c>
      <c r="AB5216">
        <v>0.66</v>
      </c>
      <c r="AC5216">
        <v>595</v>
      </c>
      <c r="AD5216">
        <v>0.5</v>
      </c>
      <c r="AE5216">
        <v>5.0000000000000001E-3</v>
      </c>
      <c r="AF5216">
        <v>21</v>
      </c>
      <c r="AH5216">
        <v>12</v>
      </c>
      <c r="AI5216">
        <v>1</v>
      </c>
      <c r="AJ5216">
        <v>9</v>
      </c>
      <c r="AK5216">
        <v>22</v>
      </c>
      <c r="AL5216">
        <v>0.11</v>
      </c>
      <c r="AM5216">
        <v>5</v>
      </c>
      <c r="AN5216">
        <v>5</v>
      </c>
      <c r="AO5216">
        <v>65</v>
      </c>
      <c r="AP5216">
        <v>5</v>
      </c>
      <c r="AQ5216">
        <v>46</v>
      </c>
    </row>
    <row r="5217" spans="1:43" hidden="1" x14ac:dyDescent="0.25">
      <c r="A5217" t="s">
        <v>16246</v>
      </c>
      <c r="B5217" t="s">
        <v>19595</v>
      </c>
      <c r="C5217" s="1" t="str">
        <f t="shared" si="378"/>
        <v>21:0121</v>
      </c>
      <c r="D5217" s="1" t="str">
        <f t="shared" si="376"/>
        <v>21:0003</v>
      </c>
      <c r="E5217" t="s">
        <v>16248</v>
      </c>
      <c r="F5217" t="s">
        <v>19596</v>
      </c>
      <c r="H5217">
        <v>48.803627300000002</v>
      </c>
      <c r="I5217">
        <v>-56.555809500000002</v>
      </c>
      <c r="J5217" s="1" t="str">
        <f t="shared" si="379"/>
        <v>Till</v>
      </c>
      <c r="K5217" s="1" t="str">
        <f t="shared" si="380"/>
        <v>&lt;63 micron</v>
      </c>
      <c r="L5217">
        <v>0.1</v>
      </c>
      <c r="M5217">
        <v>1.5</v>
      </c>
      <c r="N5217">
        <v>2</v>
      </c>
      <c r="O5217">
        <v>100</v>
      </c>
      <c r="P5217">
        <v>0.25</v>
      </c>
      <c r="Q5217">
        <v>1</v>
      </c>
      <c r="R5217">
        <v>0.53</v>
      </c>
      <c r="S5217">
        <v>0.25</v>
      </c>
      <c r="T5217">
        <v>11</v>
      </c>
      <c r="U5217">
        <v>30</v>
      </c>
      <c r="V5217">
        <v>54</v>
      </c>
      <c r="W5217">
        <v>2.86</v>
      </c>
      <c r="X5217">
        <v>5</v>
      </c>
      <c r="Y5217">
        <v>0.5</v>
      </c>
      <c r="Z5217">
        <v>0.06</v>
      </c>
      <c r="AA5217">
        <v>10</v>
      </c>
      <c r="AB5217">
        <v>0.63</v>
      </c>
      <c r="AC5217">
        <v>1235</v>
      </c>
      <c r="AD5217">
        <v>0.5</v>
      </c>
      <c r="AE5217">
        <v>0.01</v>
      </c>
      <c r="AF5217">
        <v>21</v>
      </c>
      <c r="AH5217">
        <v>14</v>
      </c>
      <c r="AI5217">
        <v>2</v>
      </c>
      <c r="AJ5217">
        <v>13</v>
      </c>
      <c r="AK5217">
        <v>25</v>
      </c>
      <c r="AL5217">
        <v>0.13</v>
      </c>
      <c r="AM5217">
        <v>5</v>
      </c>
      <c r="AN5217">
        <v>5</v>
      </c>
      <c r="AO5217">
        <v>75</v>
      </c>
      <c r="AP5217">
        <v>5</v>
      </c>
      <c r="AQ5217">
        <v>50</v>
      </c>
    </row>
    <row r="5218" spans="1:43" hidden="1" x14ac:dyDescent="0.25">
      <c r="A5218" t="s">
        <v>16250</v>
      </c>
      <c r="B5218" t="s">
        <v>19597</v>
      </c>
      <c r="C5218" s="1" t="str">
        <f t="shared" si="378"/>
        <v>21:0121</v>
      </c>
      <c r="D5218" s="1" t="str">
        <f t="shared" si="376"/>
        <v>21:0003</v>
      </c>
      <c r="E5218" t="s">
        <v>16252</v>
      </c>
      <c r="F5218" t="s">
        <v>19598</v>
      </c>
      <c r="H5218">
        <v>48.793575300000001</v>
      </c>
      <c r="I5218">
        <v>-56.572571099999998</v>
      </c>
      <c r="J5218" s="1" t="str">
        <f t="shared" si="379"/>
        <v>Till</v>
      </c>
      <c r="K5218" s="1" t="str">
        <f t="shared" si="380"/>
        <v>&lt;63 micron</v>
      </c>
      <c r="L5218">
        <v>0.1</v>
      </c>
      <c r="M5218">
        <v>2.0699999999999998</v>
      </c>
      <c r="N5218">
        <v>6</v>
      </c>
      <c r="O5218">
        <v>110</v>
      </c>
      <c r="P5218">
        <v>0.25</v>
      </c>
      <c r="Q5218">
        <v>1</v>
      </c>
      <c r="R5218">
        <v>0.37</v>
      </c>
      <c r="S5218">
        <v>0.25</v>
      </c>
      <c r="T5218">
        <v>12</v>
      </c>
      <c r="U5218">
        <v>29</v>
      </c>
      <c r="V5218">
        <v>27</v>
      </c>
      <c r="W5218">
        <v>2.94</v>
      </c>
      <c r="X5218">
        <v>5</v>
      </c>
      <c r="Y5218">
        <v>0.5</v>
      </c>
      <c r="Z5218">
        <v>0.09</v>
      </c>
      <c r="AA5218">
        <v>10</v>
      </c>
      <c r="AB5218">
        <v>0.75</v>
      </c>
      <c r="AC5218">
        <v>985</v>
      </c>
      <c r="AD5218">
        <v>0.5</v>
      </c>
      <c r="AE5218">
        <v>5.0000000000000001E-3</v>
      </c>
      <c r="AF5218">
        <v>24</v>
      </c>
      <c r="AH5218">
        <v>18</v>
      </c>
      <c r="AI5218">
        <v>1</v>
      </c>
      <c r="AJ5218">
        <v>7</v>
      </c>
      <c r="AK5218">
        <v>18</v>
      </c>
      <c r="AL5218">
        <v>0.09</v>
      </c>
      <c r="AM5218">
        <v>5</v>
      </c>
      <c r="AN5218">
        <v>5</v>
      </c>
      <c r="AO5218">
        <v>59</v>
      </c>
      <c r="AP5218">
        <v>5</v>
      </c>
      <c r="AQ5218">
        <v>52</v>
      </c>
    </row>
    <row r="5219" spans="1:43" hidden="1" x14ac:dyDescent="0.25">
      <c r="A5219" t="s">
        <v>16254</v>
      </c>
      <c r="B5219" t="s">
        <v>19599</v>
      </c>
      <c r="C5219" s="1" t="str">
        <f t="shared" si="378"/>
        <v>21:0121</v>
      </c>
      <c r="D5219" s="1" t="str">
        <f t="shared" si="376"/>
        <v>21:0003</v>
      </c>
      <c r="E5219" t="s">
        <v>16256</v>
      </c>
      <c r="F5219" t="s">
        <v>19600</v>
      </c>
      <c r="H5219">
        <v>48.774294500000003</v>
      </c>
      <c r="I5219">
        <v>-56.586675200000002</v>
      </c>
      <c r="J5219" s="1" t="str">
        <f t="shared" si="379"/>
        <v>Till</v>
      </c>
      <c r="K5219" s="1" t="str">
        <f t="shared" si="380"/>
        <v>&lt;63 micron</v>
      </c>
      <c r="L5219">
        <v>0.1</v>
      </c>
      <c r="M5219">
        <v>2.6</v>
      </c>
      <c r="N5219">
        <v>28</v>
      </c>
      <c r="O5219">
        <v>150</v>
      </c>
      <c r="P5219">
        <v>0.25</v>
      </c>
      <c r="Q5219">
        <v>1</v>
      </c>
      <c r="R5219">
        <v>0.37</v>
      </c>
      <c r="S5219">
        <v>0.25</v>
      </c>
      <c r="T5219">
        <v>14</v>
      </c>
      <c r="U5219">
        <v>48</v>
      </c>
      <c r="V5219">
        <v>54</v>
      </c>
      <c r="W5219">
        <v>3.05</v>
      </c>
      <c r="X5219">
        <v>5</v>
      </c>
      <c r="Y5219">
        <v>0.5</v>
      </c>
      <c r="Z5219">
        <v>0.09</v>
      </c>
      <c r="AA5219">
        <v>10</v>
      </c>
      <c r="AB5219">
        <v>0.88</v>
      </c>
      <c r="AC5219">
        <v>765</v>
      </c>
      <c r="AD5219">
        <v>0.5</v>
      </c>
      <c r="AE5219">
        <v>0.01</v>
      </c>
      <c r="AF5219">
        <v>31</v>
      </c>
      <c r="AH5219">
        <v>24</v>
      </c>
      <c r="AI5219">
        <v>1</v>
      </c>
      <c r="AJ5219">
        <v>13</v>
      </c>
      <c r="AK5219">
        <v>26</v>
      </c>
      <c r="AL5219">
        <v>0.13</v>
      </c>
      <c r="AM5219">
        <v>5</v>
      </c>
      <c r="AN5219">
        <v>5</v>
      </c>
      <c r="AO5219">
        <v>71</v>
      </c>
      <c r="AP5219">
        <v>10</v>
      </c>
      <c r="AQ5219">
        <v>44</v>
      </c>
    </row>
    <row r="5220" spans="1:43" hidden="1" x14ac:dyDescent="0.25">
      <c r="A5220" t="s">
        <v>16258</v>
      </c>
      <c r="B5220" t="s">
        <v>19601</v>
      </c>
      <c r="C5220" s="1" t="str">
        <f t="shared" si="378"/>
        <v>21:0121</v>
      </c>
      <c r="D5220" s="1" t="str">
        <f t="shared" si="376"/>
        <v>21:0003</v>
      </c>
      <c r="E5220" t="s">
        <v>16260</v>
      </c>
      <c r="F5220" t="s">
        <v>19602</v>
      </c>
      <c r="H5220">
        <v>48.755344800000003</v>
      </c>
      <c r="I5220">
        <v>-56.633409100000002</v>
      </c>
      <c r="J5220" s="1" t="str">
        <f t="shared" si="379"/>
        <v>Till</v>
      </c>
      <c r="K5220" s="1" t="str">
        <f t="shared" si="380"/>
        <v>&lt;63 micron</v>
      </c>
      <c r="L5220">
        <v>0.1</v>
      </c>
      <c r="M5220">
        <v>2.44</v>
      </c>
      <c r="N5220">
        <v>4</v>
      </c>
      <c r="O5220">
        <v>120</v>
      </c>
      <c r="P5220">
        <v>0.25</v>
      </c>
      <c r="Q5220">
        <v>1</v>
      </c>
      <c r="R5220">
        <v>0.45</v>
      </c>
      <c r="S5220">
        <v>0.25</v>
      </c>
      <c r="T5220">
        <v>15</v>
      </c>
      <c r="U5220">
        <v>78</v>
      </c>
      <c r="V5220">
        <v>32</v>
      </c>
      <c r="W5220">
        <v>3.41</v>
      </c>
      <c r="X5220">
        <v>5</v>
      </c>
      <c r="Y5220">
        <v>0.5</v>
      </c>
      <c r="Z5220">
        <v>0.1</v>
      </c>
      <c r="AA5220">
        <v>20</v>
      </c>
      <c r="AB5220">
        <v>1.08</v>
      </c>
      <c r="AC5220">
        <v>775</v>
      </c>
      <c r="AD5220">
        <v>0.5</v>
      </c>
      <c r="AE5220">
        <v>0.01</v>
      </c>
      <c r="AF5220">
        <v>42</v>
      </c>
      <c r="AH5220">
        <v>8</v>
      </c>
      <c r="AI5220">
        <v>1</v>
      </c>
      <c r="AJ5220">
        <v>10</v>
      </c>
      <c r="AK5220">
        <v>33</v>
      </c>
      <c r="AL5220">
        <v>0.11</v>
      </c>
      <c r="AM5220">
        <v>5</v>
      </c>
      <c r="AN5220">
        <v>5</v>
      </c>
      <c r="AO5220">
        <v>67</v>
      </c>
      <c r="AP5220">
        <v>10</v>
      </c>
      <c r="AQ5220">
        <v>56</v>
      </c>
    </row>
    <row r="5221" spans="1:43" hidden="1" x14ac:dyDescent="0.25">
      <c r="A5221" t="s">
        <v>16262</v>
      </c>
      <c r="B5221" t="s">
        <v>19603</v>
      </c>
      <c r="C5221" s="1" t="str">
        <f t="shared" si="378"/>
        <v>21:0121</v>
      </c>
      <c r="D5221" s="1" t="str">
        <f t="shared" si="376"/>
        <v>21:0003</v>
      </c>
      <c r="E5221" t="s">
        <v>16264</v>
      </c>
      <c r="F5221" t="s">
        <v>19604</v>
      </c>
      <c r="H5221">
        <v>48.725314099999999</v>
      </c>
      <c r="I5221">
        <v>-56.665912599999999</v>
      </c>
      <c r="J5221" s="1" t="str">
        <f t="shared" si="379"/>
        <v>Till</v>
      </c>
      <c r="K5221" s="1" t="str">
        <f t="shared" si="380"/>
        <v>&lt;63 micron</v>
      </c>
      <c r="L5221">
        <v>0.1</v>
      </c>
      <c r="M5221">
        <v>1.9</v>
      </c>
      <c r="N5221">
        <v>54</v>
      </c>
      <c r="O5221">
        <v>50</v>
      </c>
      <c r="P5221">
        <v>0.25</v>
      </c>
      <c r="Q5221">
        <v>1</v>
      </c>
      <c r="R5221">
        <v>0.34</v>
      </c>
      <c r="S5221">
        <v>0.25</v>
      </c>
      <c r="T5221">
        <v>21</v>
      </c>
      <c r="U5221">
        <v>25</v>
      </c>
      <c r="V5221">
        <v>66</v>
      </c>
      <c r="W5221">
        <v>3.64</v>
      </c>
      <c r="X5221">
        <v>5</v>
      </c>
      <c r="Y5221">
        <v>0.5</v>
      </c>
      <c r="Z5221">
        <v>0.06</v>
      </c>
      <c r="AA5221">
        <v>10</v>
      </c>
      <c r="AB5221">
        <v>0.77</v>
      </c>
      <c r="AC5221">
        <v>1175</v>
      </c>
      <c r="AD5221">
        <v>0.5</v>
      </c>
      <c r="AE5221">
        <v>5.0000000000000001E-3</v>
      </c>
      <c r="AF5221">
        <v>30</v>
      </c>
      <c r="AH5221">
        <v>26</v>
      </c>
      <c r="AI5221">
        <v>2</v>
      </c>
      <c r="AJ5221">
        <v>11</v>
      </c>
      <c r="AK5221">
        <v>22</v>
      </c>
      <c r="AL5221">
        <v>0.11</v>
      </c>
      <c r="AM5221">
        <v>5</v>
      </c>
      <c r="AN5221">
        <v>5</v>
      </c>
      <c r="AO5221">
        <v>60</v>
      </c>
      <c r="AP5221">
        <v>10</v>
      </c>
      <c r="AQ5221">
        <v>98</v>
      </c>
    </row>
    <row r="5222" spans="1:43" hidden="1" x14ac:dyDescent="0.25">
      <c r="A5222" t="s">
        <v>16266</v>
      </c>
      <c r="B5222" t="s">
        <v>19605</v>
      </c>
      <c r="C5222" s="1" t="str">
        <f t="shared" si="378"/>
        <v>21:0121</v>
      </c>
      <c r="D5222" s="1" t="str">
        <f t="shared" si="376"/>
        <v>21:0003</v>
      </c>
      <c r="E5222" t="s">
        <v>16268</v>
      </c>
      <c r="F5222" t="s">
        <v>19606</v>
      </c>
      <c r="H5222">
        <v>48.710575400000003</v>
      </c>
      <c r="I5222">
        <v>-56.626598700000002</v>
      </c>
      <c r="J5222" s="1" t="str">
        <f t="shared" si="379"/>
        <v>Till</v>
      </c>
      <c r="K5222" s="1" t="str">
        <f t="shared" si="380"/>
        <v>&lt;63 micron</v>
      </c>
      <c r="L5222">
        <v>0.1</v>
      </c>
      <c r="M5222">
        <v>1.89</v>
      </c>
      <c r="N5222">
        <v>36</v>
      </c>
      <c r="O5222">
        <v>80</v>
      </c>
      <c r="P5222">
        <v>0.25</v>
      </c>
      <c r="Q5222">
        <v>1</v>
      </c>
      <c r="R5222">
        <v>0.43</v>
      </c>
      <c r="S5222">
        <v>0.25</v>
      </c>
      <c r="T5222">
        <v>17</v>
      </c>
      <c r="U5222">
        <v>27</v>
      </c>
      <c r="V5222">
        <v>49</v>
      </c>
      <c r="W5222">
        <v>3.23</v>
      </c>
      <c r="X5222">
        <v>5</v>
      </c>
      <c r="Y5222">
        <v>0.5</v>
      </c>
      <c r="Z5222">
        <v>0.11</v>
      </c>
      <c r="AA5222">
        <v>20</v>
      </c>
      <c r="AB5222">
        <v>0.7</v>
      </c>
      <c r="AC5222">
        <v>1015</v>
      </c>
      <c r="AD5222">
        <v>1</v>
      </c>
      <c r="AE5222">
        <v>0.01</v>
      </c>
      <c r="AF5222">
        <v>26</v>
      </c>
      <c r="AH5222">
        <v>24</v>
      </c>
      <c r="AI5222">
        <v>1</v>
      </c>
      <c r="AJ5222">
        <v>10</v>
      </c>
      <c r="AK5222">
        <v>26</v>
      </c>
      <c r="AL5222">
        <v>0.1</v>
      </c>
      <c r="AM5222">
        <v>5</v>
      </c>
      <c r="AN5222">
        <v>5</v>
      </c>
      <c r="AO5222">
        <v>51</v>
      </c>
      <c r="AP5222">
        <v>5</v>
      </c>
      <c r="AQ5222">
        <v>92</v>
      </c>
    </row>
    <row r="5223" spans="1:43" hidden="1" x14ac:dyDescent="0.25">
      <c r="A5223" t="s">
        <v>16270</v>
      </c>
      <c r="B5223" t="s">
        <v>19607</v>
      </c>
      <c r="C5223" s="1" t="str">
        <f t="shared" si="378"/>
        <v>21:0121</v>
      </c>
      <c r="D5223" s="1" t="str">
        <f t="shared" si="376"/>
        <v>21:0003</v>
      </c>
      <c r="E5223" t="s">
        <v>16272</v>
      </c>
      <c r="F5223" t="s">
        <v>19608</v>
      </c>
      <c r="H5223">
        <v>48.715176499999998</v>
      </c>
      <c r="I5223">
        <v>-56.659524599999997</v>
      </c>
      <c r="J5223" s="1" t="str">
        <f t="shared" si="379"/>
        <v>Till</v>
      </c>
      <c r="K5223" s="1" t="str">
        <f t="shared" si="380"/>
        <v>&lt;63 micron</v>
      </c>
      <c r="L5223">
        <v>0.1</v>
      </c>
      <c r="M5223">
        <v>1.48</v>
      </c>
      <c r="N5223">
        <v>64</v>
      </c>
      <c r="O5223">
        <v>20</v>
      </c>
      <c r="P5223">
        <v>0.25</v>
      </c>
      <c r="Q5223">
        <v>1</v>
      </c>
      <c r="R5223">
        <v>0.35</v>
      </c>
      <c r="S5223">
        <v>0.25</v>
      </c>
      <c r="T5223">
        <v>14</v>
      </c>
      <c r="U5223">
        <v>20</v>
      </c>
      <c r="V5223">
        <v>61</v>
      </c>
      <c r="W5223">
        <v>2.75</v>
      </c>
      <c r="X5223">
        <v>5</v>
      </c>
      <c r="Y5223">
        <v>0.5</v>
      </c>
      <c r="Z5223">
        <v>0.05</v>
      </c>
      <c r="AA5223">
        <v>10</v>
      </c>
      <c r="AB5223">
        <v>0.57999999999999996</v>
      </c>
      <c r="AC5223">
        <v>790</v>
      </c>
      <c r="AD5223">
        <v>0.5</v>
      </c>
      <c r="AE5223">
        <v>5.0000000000000001E-3</v>
      </c>
      <c r="AF5223">
        <v>19</v>
      </c>
      <c r="AH5223">
        <v>26</v>
      </c>
      <c r="AI5223">
        <v>1</v>
      </c>
      <c r="AJ5223">
        <v>9</v>
      </c>
      <c r="AK5223">
        <v>21</v>
      </c>
      <c r="AL5223">
        <v>0.11</v>
      </c>
      <c r="AM5223">
        <v>5</v>
      </c>
      <c r="AN5223">
        <v>5</v>
      </c>
      <c r="AO5223">
        <v>51</v>
      </c>
      <c r="AP5223">
        <v>5</v>
      </c>
      <c r="AQ5223">
        <v>84</v>
      </c>
    </row>
    <row r="5224" spans="1:43" hidden="1" x14ac:dyDescent="0.25">
      <c r="A5224" t="s">
        <v>16274</v>
      </c>
      <c r="B5224" t="s">
        <v>19609</v>
      </c>
      <c r="C5224" s="1" t="str">
        <f t="shared" si="378"/>
        <v>21:0121</v>
      </c>
      <c r="D5224" s="1" t="str">
        <f t="shared" si="376"/>
        <v>21:0003</v>
      </c>
      <c r="E5224" t="s">
        <v>16276</v>
      </c>
      <c r="F5224" t="s">
        <v>19610</v>
      </c>
      <c r="H5224">
        <v>48.625047199999997</v>
      </c>
      <c r="I5224">
        <v>-56.967810499999999</v>
      </c>
      <c r="J5224" s="1" t="str">
        <f t="shared" si="379"/>
        <v>Till</v>
      </c>
      <c r="K5224" s="1" t="str">
        <f t="shared" si="380"/>
        <v>&lt;63 micron</v>
      </c>
      <c r="L5224">
        <v>0.1</v>
      </c>
      <c r="M5224">
        <v>2.0299999999999998</v>
      </c>
      <c r="N5224">
        <v>2</v>
      </c>
      <c r="O5224">
        <v>80</v>
      </c>
      <c r="P5224">
        <v>0.25</v>
      </c>
      <c r="Q5224">
        <v>1</v>
      </c>
      <c r="R5224">
        <v>0.34</v>
      </c>
      <c r="S5224">
        <v>0.25</v>
      </c>
      <c r="T5224">
        <v>9</v>
      </c>
      <c r="U5224">
        <v>34</v>
      </c>
      <c r="V5224">
        <v>45</v>
      </c>
      <c r="W5224">
        <v>2.63</v>
      </c>
      <c r="X5224">
        <v>5</v>
      </c>
      <c r="Y5224">
        <v>0.5</v>
      </c>
      <c r="Z5224">
        <v>7.0000000000000007E-2</v>
      </c>
      <c r="AA5224">
        <v>10</v>
      </c>
      <c r="AB5224">
        <v>0.74</v>
      </c>
      <c r="AC5224">
        <v>700</v>
      </c>
      <c r="AD5224">
        <v>0.5</v>
      </c>
      <c r="AE5224">
        <v>0.01</v>
      </c>
      <c r="AF5224">
        <v>19</v>
      </c>
      <c r="AH5224">
        <v>14</v>
      </c>
      <c r="AI5224">
        <v>1</v>
      </c>
      <c r="AJ5224">
        <v>9</v>
      </c>
      <c r="AK5224">
        <v>18</v>
      </c>
      <c r="AL5224">
        <v>0.12</v>
      </c>
      <c r="AM5224">
        <v>5</v>
      </c>
      <c r="AN5224">
        <v>5</v>
      </c>
      <c r="AO5224">
        <v>68</v>
      </c>
      <c r="AP5224">
        <v>5</v>
      </c>
      <c r="AQ5224">
        <v>46</v>
      </c>
    </row>
    <row r="5225" spans="1:43" hidden="1" x14ac:dyDescent="0.25">
      <c r="A5225" t="s">
        <v>16278</v>
      </c>
      <c r="B5225" t="s">
        <v>19611</v>
      </c>
      <c r="C5225" s="1" t="str">
        <f t="shared" si="378"/>
        <v>21:0121</v>
      </c>
      <c r="D5225" s="1" t="str">
        <f t="shared" si="376"/>
        <v>21:0003</v>
      </c>
      <c r="E5225" t="s">
        <v>16280</v>
      </c>
      <c r="F5225" t="s">
        <v>19612</v>
      </c>
      <c r="H5225">
        <v>48.828715299999999</v>
      </c>
      <c r="I5225">
        <v>-56.533118199999997</v>
      </c>
      <c r="J5225" s="1" t="str">
        <f t="shared" si="379"/>
        <v>Till</v>
      </c>
      <c r="K5225" s="1" t="str">
        <f t="shared" si="380"/>
        <v>&lt;63 micron</v>
      </c>
      <c r="L5225">
        <v>0.1</v>
      </c>
      <c r="M5225">
        <v>1.89</v>
      </c>
      <c r="N5225">
        <v>18</v>
      </c>
      <c r="O5225">
        <v>70</v>
      </c>
      <c r="P5225">
        <v>0.25</v>
      </c>
      <c r="Q5225">
        <v>1</v>
      </c>
      <c r="R5225">
        <v>0.47</v>
      </c>
      <c r="S5225">
        <v>0.25</v>
      </c>
      <c r="T5225">
        <v>15</v>
      </c>
      <c r="U5225">
        <v>32</v>
      </c>
      <c r="V5225">
        <v>153</v>
      </c>
      <c r="W5225">
        <v>4.51</v>
      </c>
      <c r="X5225">
        <v>5</v>
      </c>
      <c r="Y5225">
        <v>0.5</v>
      </c>
      <c r="Z5225">
        <v>7.0000000000000007E-2</v>
      </c>
      <c r="AA5225">
        <v>10</v>
      </c>
      <c r="AB5225">
        <v>0.63</v>
      </c>
      <c r="AC5225">
        <v>650</v>
      </c>
      <c r="AD5225">
        <v>0.5</v>
      </c>
      <c r="AE5225">
        <v>0.01</v>
      </c>
      <c r="AF5225">
        <v>19</v>
      </c>
      <c r="AH5225">
        <v>66</v>
      </c>
      <c r="AI5225">
        <v>2</v>
      </c>
      <c r="AJ5225">
        <v>11</v>
      </c>
      <c r="AK5225">
        <v>27</v>
      </c>
      <c r="AL5225">
        <v>0.13</v>
      </c>
      <c r="AM5225">
        <v>5</v>
      </c>
      <c r="AN5225">
        <v>5</v>
      </c>
      <c r="AO5225">
        <v>74</v>
      </c>
      <c r="AP5225">
        <v>10</v>
      </c>
      <c r="AQ5225">
        <v>162</v>
      </c>
    </row>
    <row r="5226" spans="1:43" hidden="1" x14ac:dyDescent="0.25">
      <c r="A5226" t="s">
        <v>16282</v>
      </c>
      <c r="B5226" t="s">
        <v>19613</v>
      </c>
      <c r="C5226" s="1" t="str">
        <f t="shared" si="378"/>
        <v>21:0121</v>
      </c>
      <c r="D5226" s="1" t="str">
        <f t="shared" si="376"/>
        <v>21:0003</v>
      </c>
      <c r="E5226" t="s">
        <v>16284</v>
      </c>
      <c r="F5226" t="s">
        <v>19614</v>
      </c>
      <c r="H5226">
        <v>48.825676000000001</v>
      </c>
      <c r="I5226">
        <v>-56.560390900000002</v>
      </c>
      <c r="J5226" s="1" t="str">
        <f t="shared" si="379"/>
        <v>Till</v>
      </c>
      <c r="K5226" s="1" t="str">
        <f t="shared" si="380"/>
        <v>&lt;63 micron</v>
      </c>
      <c r="L5226">
        <v>0.1</v>
      </c>
      <c r="M5226">
        <v>2.08</v>
      </c>
      <c r="N5226">
        <v>18</v>
      </c>
      <c r="O5226">
        <v>130</v>
      </c>
      <c r="P5226">
        <v>0.25</v>
      </c>
      <c r="Q5226">
        <v>1</v>
      </c>
      <c r="R5226">
        <v>0.6</v>
      </c>
      <c r="S5226">
        <v>0.25</v>
      </c>
      <c r="T5226">
        <v>7</v>
      </c>
      <c r="U5226">
        <v>30</v>
      </c>
      <c r="V5226">
        <v>31</v>
      </c>
      <c r="W5226">
        <v>2.4700000000000002</v>
      </c>
      <c r="X5226">
        <v>5</v>
      </c>
      <c r="Y5226">
        <v>0.5</v>
      </c>
      <c r="Z5226">
        <v>7.0000000000000007E-2</v>
      </c>
      <c r="AA5226">
        <v>10</v>
      </c>
      <c r="AB5226">
        <v>0.54</v>
      </c>
      <c r="AC5226">
        <v>520</v>
      </c>
      <c r="AD5226">
        <v>0.5</v>
      </c>
      <c r="AE5226">
        <v>0.01</v>
      </c>
      <c r="AF5226">
        <v>16</v>
      </c>
      <c r="AH5226">
        <v>6</v>
      </c>
      <c r="AI5226">
        <v>2</v>
      </c>
      <c r="AJ5226">
        <v>12</v>
      </c>
      <c r="AK5226">
        <v>37</v>
      </c>
      <c r="AL5226">
        <v>0.14000000000000001</v>
      </c>
      <c r="AM5226">
        <v>5</v>
      </c>
      <c r="AN5226">
        <v>5</v>
      </c>
      <c r="AO5226">
        <v>81</v>
      </c>
      <c r="AP5226">
        <v>5</v>
      </c>
      <c r="AQ5226">
        <v>26</v>
      </c>
    </row>
    <row r="5227" spans="1:43" hidden="1" x14ac:dyDescent="0.25">
      <c r="A5227" t="s">
        <v>16286</v>
      </c>
      <c r="B5227" t="s">
        <v>19615</v>
      </c>
      <c r="C5227" s="1" t="str">
        <f t="shared" si="378"/>
        <v>21:0121</v>
      </c>
      <c r="D5227" s="1" t="str">
        <f t="shared" si="376"/>
        <v>21:0003</v>
      </c>
      <c r="E5227" t="s">
        <v>16288</v>
      </c>
      <c r="F5227" t="s">
        <v>19616</v>
      </c>
      <c r="H5227">
        <v>48.809903300000002</v>
      </c>
      <c r="I5227">
        <v>-56.612268299999997</v>
      </c>
      <c r="J5227" s="1" t="str">
        <f t="shared" si="379"/>
        <v>Till</v>
      </c>
      <c r="K5227" s="1" t="str">
        <f t="shared" si="380"/>
        <v>&lt;63 micron</v>
      </c>
      <c r="L5227">
        <v>0.1</v>
      </c>
      <c r="M5227">
        <v>2.2000000000000002</v>
      </c>
      <c r="N5227">
        <v>1</v>
      </c>
      <c r="O5227">
        <v>150</v>
      </c>
      <c r="P5227">
        <v>0.25</v>
      </c>
      <c r="Q5227">
        <v>1</v>
      </c>
      <c r="R5227">
        <v>0.34</v>
      </c>
      <c r="S5227">
        <v>0.25</v>
      </c>
      <c r="T5227">
        <v>9</v>
      </c>
      <c r="U5227">
        <v>25</v>
      </c>
      <c r="V5227">
        <v>23</v>
      </c>
      <c r="W5227">
        <v>2.36</v>
      </c>
      <c r="X5227">
        <v>5</v>
      </c>
      <c r="Y5227">
        <v>0.5</v>
      </c>
      <c r="Z5227">
        <v>0.1</v>
      </c>
      <c r="AA5227">
        <v>10</v>
      </c>
      <c r="AB5227">
        <v>0.52</v>
      </c>
      <c r="AC5227">
        <v>670</v>
      </c>
      <c r="AD5227">
        <v>0.5</v>
      </c>
      <c r="AE5227">
        <v>0.01</v>
      </c>
      <c r="AF5227">
        <v>13</v>
      </c>
      <c r="AH5227">
        <v>14</v>
      </c>
      <c r="AI5227">
        <v>1</v>
      </c>
      <c r="AJ5227">
        <v>7</v>
      </c>
      <c r="AK5227">
        <v>18</v>
      </c>
      <c r="AL5227">
        <v>0.08</v>
      </c>
      <c r="AM5227">
        <v>5</v>
      </c>
      <c r="AN5227">
        <v>5</v>
      </c>
      <c r="AO5227">
        <v>55</v>
      </c>
      <c r="AP5227">
        <v>5</v>
      </c>
      <c r="AQ5227">
        <v>38</v>
      </c>
    </row>
    <row r="5228" spans="1:43" hidden="1" x14ac:dyDescent="0.25">
      <c r="A5228" t="s">
        <v>16290</v>
      </c>
      <c r="B5228" t="s">
        <v>19617</v>
      </c>
      <c r="C5228" s="1" t="str">
        <f t="shared" si="378"/>
        <v>21:0121</v>
      </c>
      <c r="D5228" s="1" t="str">
        <f t="shared" si="376"/>
        <v>21:0003</v>
      </c>
      <c r="E5228" t="s">
        <v>16292</v>
      </c>
      <c r="F5228" t="s">
        <v>19618</v>
      </c>
      <c r="H5228">
        <v>48.802336500000003</v>
      </c>
      <c r="I5228">
        <v>-56.635468099999997</v>
      </c>
      <c r="J5228" s="1" t="str">
        <f t="shared" si="379"/>
        <v>Till</v>
      </c>
      <c r="K5228" s="1" t="str">
        <f t="shared" si="380"/>
        <v>&lt;63 micron</v>
      </c>
      <c r="L5228">
        <v>0.1</v>
      </c>
      <c r="M5228">
        <v>2.2799999999999998</v>
      </c>
      <c r="N5228">
        <v>1</v>
      </c>
      <c r="O5228">
        <v>150</v>
      </c>
      <c r="P5228">
        <v>0.25</v>
      </c>
      <c r="Q5228">
        <v>1</v>
      </c>
      <c r="R5228">
        <v>0.26</v>
      </c>
      <c r="S5228">
        <v>0.25</v>
      </c>
      <c r="T5228">
        <v>8</v>
      </c>
      <c r="U5228">
        <v>25</v>
      </c>
      <c r="V5228">
        <v>24</v>
      </c>
      <c r="W5228">
        <v>2.59</v>
      </c>
      <c r="X5228">
        <v>5</v>
      </c>
      <c r="Y5228">
        <v>0.5</v>
      </c>
      <c r="Z5228">
        <v>0.09</v>
      </c>
      <c r="AA5228">
        <v>10</v>
      </c>
      <c r="AB5228">
        <v>0.56000000000000005</v>
      </c>
      <c r="AC5228">
        <v>730</v>
      </c>
      <c r="AD5228">
        <v>0.5</v>
      </c>
      <c r="AE5228">
        <v>0.01</v>
      </c>
      <c r="AF5228">
        <v>13</v>
      </c>
      <c r="AH5228">
        <v>22</v>
      </c>
      <c r="AI5228">
        <v>1</v>
      </c>
      <c r="AJ5228">
        <v>11</v>
      </c>
      <c r="AK5228">
        <v>18</v>
      </c>
      <c r="AL5228">
        <v>0.09</v>
      </c>
      <c r="AM5228">
        <v>5</v>
      </c>
      <c r="AN5228">
        <v>5</v>
      </c>
      <c r="AO5228">
        <v>67</v>
      </c>
      <c r="AP5228">
        <v>5</v>
      </c>
      <c r="AQ5228">
        <v>36</v>
      </c>
    </row>
    <row r="5229" spans="1:43" hidden="1" x14ac:dyDescent="0.25">
      <c r="A5229" t="s">
        <v>16294</v>
      </c>
      <c r="B5229" t="s">
        <v>19619</v>
      </c>
      <c r="C5229" s="1" t="str">
        <f t="shared" si="378"/>
        <v>21:0121</v>
      </c>
      <c r="D5229" s="1" t="str">
        <f t="shared" si="376"/>
        <v>21:0003</v>
      </c>
      <c r="E5229" t="s">
        <v>16296</v>
      </c>
      <c r="F5229" t="s">
        <v>19620</v>
      </c>
      <c r="H5229">
        <v>48.818314100000002</v>
      </c>
      <c r="I5229">
        <v>-56.7214873</v>
      </c>
      <c r="J5229" s="1" t="str">
        <f t="shared" si="379"/>
        <v>Till</v>
      </c>
      <c r="K5229" s="1" t="str">
        <f t="shared" si="380"/>
        <v>&lt;63 micron</v>
      </c>
      <c r="L5229">
        <v>0.1</v>
      </c>
      <c r="M5229">
        <v>1.65</v>
      </c>
      <c r="N5229">
        <v>1</v>
      </c>
      <c r="O5229">
        <v>60</v>
      </c>
      <c r="P5229">
        <v>0.25</v>
      </c>
      <c r="Q5229">
        <v>1</v>
      </c>
      <c r="R5229">
        <v>0.18</v>
      </c>
      <c r="S5229">
        <v>0.25</v>
      </c>
      <c r="T5229">
        <v>7</v>
      </c>
      <c r="U5229">
        <v>12</v>
      </c>
      <c r="V5229">
        <v>24</v>
      </c>
      <c r="W5229">
        <v>2.0699999999999998</v>
      </c>
      <c r="X5229">
        <v>5</v>
      </c>
      <c r="Y5229">
        <v>0.5</v>
      </c>
      <c r="Z5229">
        <v>0.08</v>
      </c>
      <c r="AA5229">
        <v>10</v>
      </c>
      <c r="AB5229">
        <v>0.26</v>
      </c>
      <c r="AC5229">
        <v>420</v>
      </c>
      <c r="AD5229">
        <v>0.5</v>
      </c>
      <c r="AE5229">
        <v>0.02</v>
      </c>
      <c r="AF5229">
        <v>4</v>
      </c>
      <c r="AH5229">
        <v>12</v>
      </c>
      <c r="AI5229">
        <v>4</v>
      </c>
      <c r="AJ5229">
        <v>6</v>
      </c>
      <c r="AK5229">
        <v>9</v>
      </c>
      <c r="AL5229">
        <v>0.1</v>
      </c>
      <c r="AM5229">
        <v>5</v>
      </c>
      <c r="AN5229">
        <v>5</v>
      </c>
      <c r="AO5229">
        <v>49</v>
      </c>
      <c r="AP5229">
        <v>5</v>
      </c>
      <c r="AQ5229">
        <v>40</v>
      </c>
    </row>
    <row r="5230" spans="1:43" hidden="1" x14ac:dyDescent="0.25">
      <c r="A5230" t="s">
        <v>16298</v>
      </c>
      <c r="B5230" t="s">
        <v>19621</v>
      </c>
      <c r="C5230" s="1" t="str">
        <f t="shared" si="378"/>
        <v>21:0121</v>
      </c>
      <c r="D5230" s="1" t="str">
        <f t="shared" si="376"/>
        <v>21:0003</v>
      </c>
      <c r="E5230" t="s">
        <v>16300</v>
      </c>
      <c r="F5230" t="s">
        <v>19622</v>
      </c>
      <c r="H5230">
        <v>48.811128500000002</v>
      </c>
      <c r="I5230">
        <v>-56.725271100000001</v>
      </c>
      <c r="J5230" s="1" t="str">
        <f t="shared" si="379"/>
        <v>Till</v>
      </c>
      <c r="K5230" s="1" t="str">
        <f t="shared" si="380"/>
        <v>&lt;63 micron</v>
      </c>
      <c r="L5230">
        <v>0.2</v>
      </c>
      <c r="M5230">
        <v>1.57</v>
      </c>
      <c r="N5230">
        <v>12</v>
      </c>
      <c r="O5230">
        <v>90</v>
      </c>
      <c r="P5230">
        <v>0.25</v>
      </c>
      <c r="Q5230">
        <v>1</v>
      </c>
      <c r="R5230">
        <v>0.3</v>
      </c>
      <c r="S5230">
        <v>0.25</v>
      </c>
      <c r="T5230">
        <v>5</v>
      </c>
      <c r="U5230">
        <v>16</v>
      </c>
      <c r="V5230">
        <v>28</v>
      </c>
      <c r="W5230">
        <v>2.61</v>
      </c>
      <c r="X5230">
        <v>5</v>
      </c>
      <c r="Y5230">
        <v>0.5</v>
      </c>
      <c r="Z5230">
        <v>0.09</v>
      </c>
      <c r="AA5230">
        <v>10</v>
      </c>
      <c r="AB5230">
        <v>0.3</v>
      </c>
      <c r="AC5230">
        <v>460</v>
      </c>
      <c r="AD5230">
        <v>0.5</v>
      </c>
      <c r="AE5230">
        <v>0.02</v>
      </c>
      <c r="AF5230">
        <v>6</v>
      </c>
      <c r="AH5230">
        <v>34</v>
      </c>
      <c r="AI5230">
        <v>1</v>
      </c>
      <c r="AJ5230">
        <v>6</v>
      </c>
      <c r="AK5230">
        <v>12</v>
      </c>
      <c r="AL5230">
        <v>0.11</v>
      </c>
      <c r="AM5230">
        <v>5</v>
      </c>
      <c r="AN5230">
        <v>5</v>
      </c>
      <c r="AO5230">
        <v>65</v>
      </c>
      <c r="AP5230">
        <v>5</v>
      </c>
      <c r="AQ5230">
        <v>72</v>
      </c>
    </row>
    <row r="5231" spans="1:43" hidden="1" x14ac:dyDescent="0.25">
      <c r="A5231" t="s">
        <v>16302</v>
      </c>
      <c r="B5231" t="s">
        <v>19623</v>
      </c>
      <c r="C5231" s="1" t="str">
        <f t="shared" si="378"/>
        <v>21:0121</v>
      </c>
      <c r="D5231" s="1" t="str">
        <f t="shared" si="376"/>
        <v>21:0003</v>
      </c>
      <c r="E5231" t="s">
        <v>16304</v>
      </c>
      <c r="F5231" t="s">
        <v>19624</v>
      </c>
      <c r="H5231">
        <v>48.799106299999998</v>
      </c>
      <c r="I5231">
        <v>-56.495941000000002</v>
      </c>
      <c r="J5231" s="1" t="str">
        <f t="shared" si="379"/>
        <v>Till</v>
      </c>
      <c r="K5231" s="1" t="str">
        <f t="shared" si="380"/>
        <v>&lt;63 micron</v>
      </c>
      <c r="L5231">
        <v>0.1</v>
      </c>
      <c r="M5231">
        <v>1.73</v>
      </c>
      <c r="N5231">
        <v>4</v>
      </c>
      <c r="O5231">
        <v>120</v>
      </c>
      <c r="P5231">
        <v>0.25</v>
      </c>
      <c r="Q5231">
        <v>1</v>
      </c>
      <c r="R5231">
        <v>0.38</v>
      </c>
      <c r="S5231">
        <v>0.25</v>
      </c>
      <c r="T5231">
        <v>8</v>
      </c>
      <c r="U5231">
        <v>22</v>
      </c>
      <c r="V5231">
        <v>35</v>
      </c>
      <c r="W5231">
        <v>2.37</v>
      </c>
      <c r="X5231">
        <v>5</v>
      </c>
      <c r="Y5231">
        <v>0.5</v>
      </c>
      <c r="Z5231">
        <v>0.11</v>
      </c>
      <c r="AA5231">
        <v>10</v>
      </c>
      <c r="AB5231">
        <v>0.53</v>
      </c>
      <c r="AC5231">
        <v>645</v>
      </c>
      <c r="AD5231">
        <v>0.5</v>
      </c>
      <c r="AE5231">
        <v>0.01</v>
      </c>
      <c r="AF5231">
        <v>18</v>
      </c>
      <c r="AH5231">
        <v>16</v>
      </c>
      <c r="AI5231">
        <v>1</v>
      </c>
      <c r="AJ5231">
        <v>10</v>
      </c>
      <c r="AK5231">
        <v>25</v>
      </c>
      <c r="AL5231">
        <v>0.13</v>
      </c>
      <c r="AM5231">
        <v>5</v>
      </c>
      <c r="AN5231">
        <v>5</v>
      </c>
      <c r="AO5231">
        <v>56</v>
      </c>
      <c r="AP5231">
        <v>5</v>
      </c>
      <c r="AQ5231">
        <v>40</v>
      </c>
    </row>
    <row r="5232" spans="1:43" hidden="1" x14ac:dyDescent="0.25">
      <c r="A5232" t="s">
        <v>16306</v>
      </c>
      <c r="B5232" t="s">
        <v>19625</v>
      </c>
      <c r="C5232" s="1" t="str">
        <f t="shared" si="378"/>
        <v>21:0121</v>
      </c>
      <c r="D5232" s="1" t="str">
        <f t="shared" si="376"/>
        <v>21:0003</v>
      </c>
      <c r="E5232" t="s">
        <v>16308</v>
      </c>
      <c r="F5232" t="s">
        <v>19626</v>
      </c>
      <c r="H5232">
        <v>48.782595399999998</v>
      </c>
      <c r="I5232">
        <v>-56.525023300000001</v>
      </c>
      <c r="J5232" s="1" t="str">
        <f t="shared" si="379"/>
        <v>Till</v>
      </c>
      <c r="K5232" s="1" t="str">
        <f t="shared" si="380"/>
        <v>&lt;63 micron</v>
      </c>
      <c r="L5232">
        <v>0.1</v>
      </c>
      <c r="M5232">
        <v>1.27</v>
      </c>
      <c r="N5232">
        <v>4</v>
      </c>
      <c r="O5232">
        <v>20</v>
      </c>
      <c r="P5232">
        <v>0.25</v>
      </c>
      <c r="Q5232">
        <v>1</v>
      </c>
      <c r="R5232">
        <v>0.36</v>
      </c>
      <c r="S5232">
        <v>0.25</v>
      </c>
      <c r="T5232">
        <v>6</v>
      </c>
      <c r="U5232">
        <v>21</v>
      </c>
      <c r="V5232">
        <v>23</v>
      </c>
      <c r="W5232">
        <v>1.91</v>
      </c>
      <c r="X5232">
        <v>5</v>
      </c>
      <c r="Y5232">
        <v>0.5</v>
      </c>
      <c r="Z5232">
        <v>0.04</v>
      </c>
      <c r="AA5232">
        <v>10</v>
      </c>
      <c r="AB5232">
        <v>0.41</v>
      </c>
      <c r="AC5232">
        <v>535</v>
      </c>
      <c r="AD5232">
        <v>0.5</v>
      </c>
      <c r="AE5232">
        <v>0.01</v>
      </c>
      <c r="AF5232">
        <v>12</v>
      </c>
      <c r="AH5232">
        <v>8</v>
      </c>
      <c r="AI5232">
        <v>1</v>
      </c>
      <c r="AJ5232">
        <v>7</v>
      </c>
      <c r="AK5232">
        <v>23</v>
      </c>
      <c r="AL5232">
        <v>0.14000000000000001</v>
      </c>
      <c r="AM5232">
        <v>5</v>
      </c>
      <c r="AN5232">
        <v>5</v>
      </c>
      <c r="AO5232">
        <v>54</v>
      </c>
      <c r="AP5232">
        <v>5</v>
      </c>
      <c r="AQ5232">
        <v>26</v>
      </c>
    </row>
    <row r="5233" spans="1:43" hidden="1" x14ac:dyDescent="0.25">
      <c r="A5233" t="s">
        <v>16310</v>
      </c>
      <c r="B5233" t="s">
        <v>19627</v>
      </c>
      <c r="C5233" s="1" t="str">
        <f t="shared" si="378"/>
        <v>21:0121</v>
      </c>
      <c r="D5233" s="1" t="str">
        <f t="shared" si="376"/>
        <v>21:0003</v>
      </c>
      <c r="E5233" t="s">
        <v>16312</v>
      </c>
      <c r="F5233" t="s">
        <v>19628</v>
      </c>
      <c r="H5233">
        <v>48.785311499999999</v>
      </c>
      <c r="I5233">
        <v>-56.5294223</v>
      </c>
      <c r="J5233" s="1" t="str">
        <f t="shared" si="379"/>
        <v>Till</v>
      </c>
      <c r="K5233" s="1" t="str">
        <f t="shared" si="380"/>
        <v>&lt;63 micron</v>
      </c>
      <c r="L5233">
        <v>0.1</v>
      </c>
      <c r="M5233">
        <v>2.15</v>
      </c>
      <c r="N5233">
        <v>2</v>
      </c>
      <c r="O5233">
        <v>100</v>
      </c>
      <c r="P5233">
        <v>0.25</v>
      </c>
      <c r="Q5233">
        <v>1</v>
      </c>
      <c r="R5233">
        <v>0.39</v>
      </c>
      <c r="S5233">
        <v>0.25</v>
      </c>
      <c r="T5233">
        <v>9</v>
      </c>
      <c r="U5233">
        <v>29</v>
      </c>
      <c r="V5233">
        <v>39</v>
      </c>
      <c r="W5233">
        <v>3.11</v>
      </c>
      <c r="X5233">
        <v>5</v>
      </c>
      <c r="Y5233">
        <v>1</v>
      </c>
      <c r="Z5233">
        <v>0.09</v>
      </c>
      <c r="AA5233">
        <v>20</v>
      </c>
      <c r="AB5233">
        <v>0.82</v>
      </c>
      <c r="AC5233">
        <v>965</v>
      </c>
      <c r="AD5233">
        <v>0.5</v>
      </c>
      <c r="AE5233">
        <v>0.01</v>
      </c>
      <c r="AF5233">
        <v>19</v>
      </c>
      <c r="AH5233">
        <v>12</v>
      </c>
      <c r="AI5233">
        <v>1</v>
      </c>
      <c r="AJ5233">
        <v>11</v>
      </c>
      <c r="AK5233">
        <v>28</v>
      </c>
      <c r="AL5233">
        <v>0.13</v>
      </c>
      <c r="AM5233">
        <v>5</v>
      </c>
      <c r="AN5233">
        <v>5</v>
      </c>
      <c r="AO5233">
        <v>63</v>
      </c>
      <c r="AP5233">
        <v>5</v>
      </c>
      <c r="AQ5233">
        <v>52</v>
      </c>
    </row>
    <row r="5234" spans="1:43" hidden="1" x14ac:dyDescent="0.25">
      <c r="A5234" t="s">
        <v>16314</v>
      </c>
      <c r="B5234" t="s">
        <v>19629</v>
      </c>
      <c r="C5234" s="1" t="str">
        <f t="shared" si="378"/>
        <v>21:0121</v>
      </c>
      <c r="D5234" s="1" t="str">
        <f t="shared" si="376"/>
        <v>21:0003</v>
      </c>
      <c r="E5234" t="s">
        <v>16316</v>
      </c>
      <c r="F5234" t="s">
        <v>19630</v>
      </c>
      <c r="H5234">
        <v>48.802257900000001</v>
      </c>
      <c r="I5234">
        <v>-56.684819500000003</v>
      </c>
      <c r="J5234" s="1" t="str">
        <f t="shared" si="379"/>
        <v>Till</v>
      </c>
      <c r="K5234" s="1" t="str">
        <f t="shared" si="380"/>
        <v>&lt;63 micron</v>
      </c>
      <c r="L5234">
        <v>0.2</v>
      </c>
      <c r="M5234">
        <v>2.02</v>
      </c>
      <c r="N5234">
        <v>10</v>
      </c>
      <c r="O5234">
        <v>200</v>
      </c>
      <c r="P5234">
        <v>0.25</v>
      </c>
      <c r="Q5234">
        <v>1</v>
      </c>
      <c r="R5234">
        <v>0.47</v>
      </c>
      <c r="S5234">
        <v>0.25</v>
      </c>
      <c r="T5234">
        <v>9</v>
      </c>
      <c r="U5234">
        <v>26</v>
      </c>
      <c r="V5234">
        <v>45</v>
      </c>
      <c r="W5234">
        <v>3.66</v>
      </c>
      <c r="X5234">
        <v>5</v>
      </c>
      <c r="Y5234">
        <v>0.5</v>
      </c>
      <c r="Z5234">
        <v>0.1</v>
      </c>
      <c r="AA5234">
        <v>10</v>
      </c>
      <c r="AB5234">
        <v>0.54</v>
      </c>
      <c r="AC5234">
        <v>405</v>
      </c>
      <c r="AD5234">
        <v>0.5</v>
      </c>
      <c r="AE5234">
        <v>0.02</v>
      </c>
      <c r="AF5234">
        <v>9</v>
      </c>
      <c r="AH5234">
        <v>12</v>
      </c>
      <c r="AI5234">
        <v>1</v>
      </c>
      <c r="AJ5234">
        <v>10</v>
      </c>
      <c r="AK5234">
        <v>24</v>
      </c>
      <c r="AL5234">
        <v>0.11</v>
      </c>
      <c r="AM5234">
        <v>5</v>
      </c>
      <c r="AN5234">
        <v>5</v>
      </c>
      <c r="AO5234">
        <v>100</v>
      </c>
      <c r="AP5234">
        <v>5</v>
      </c>
      <c r="AQ5234">
        <v>56</v>
      </c>
    </row>
    <row r="5235" spans="1:43" hidden="1" x14ac:dyDescent="0.25">
      <c r="A5235" t="s">
        <v>16318</v>
      </c>
      <c r="B5235" t="s">
        <v>19631</v>
      </c>
      <c r="C5235" s="1" t="str">
        <f t="shared" si="378"/>
        <v>21:0121</v>
      </c>
      <c r="D5235" s="1" t="str">
        <f t="shared" si="376"/>
        <v>21:0003</v>
      </c>
      <c r="E5235" t="s">
        <v>16320</v>
      </c>
      <c r="F5235" t="s">
        <v>19632</v>
      </c>
      <c r="H5235">
        <v>48.803251500000002</v>
      </c>
      <c r="I5235">
        <v>-56.721910700000002</v>
      </c>
      <c r="J5235" s="1" t="str">
        <f t="shared" si="379"/>
        <v>Till</v>
      </c>
      <c r="K5235" s="1" t="str">
        <f t="shared" si="380"/>
        <v>&lt;63 micron</v>
      </c>
      <c r="L5235">
        <v>0.1</v>
      </c>
      <c r="M5235">
        <v>1.43</v>
      </c>
      <c r="N5235">
        <v>6</v>
      </c>
      <c r="O5235">
        <v>150</v>
      </c>
      <c r="P5235">
        <v>0.5</v>
      </c>
      <c r="Q5235">
        <v>1</v>
      </c>
      <c r="R5235">
        <v>0.26</v>
      </c>
      <c r="S5235">
        <v>0.25</v>
      </c>
      <c r="T5235">
        <v>3</v>
      </c>
      <c r="U5235">
        <v>16</v>
      </c>
      <c r="V5235">
        <v>22</v>
      </c>
      <c r="W5235">
        <v>2.64</v>
      </c>
      <c r="X5235">
        <v>5</v>
      </c>
      <c r="Y5235">
        <v>0.5</v>
      </c>
      <c r="Z5235">
        <v>0.09</v>
      </c>
      <c r="AA5235">
        <v>10</v>
      </c>
      <c r="AB5235">
        <v>0.27</v>
      </c>
      <c r="AC5235">
        <v>455</v>
      </c>
      <c r="AD5235">
        <v>1</v>
      </c>
      <c r="AE5235">
        <v>0.02</v>
      </c>
      <c r="AF5235">
        <v>4</v>
      </c>
      <c r="AH5235">
        <v>16</v>
      </c>
      <c r="AI5235">
        <v>1</v>
      </c>
      <c r="AJ5235">
        <v>6</v>
      </c>
      <c r="AK5235">
        <v>13</v>
      </c>
      <c r="AL5235">
        <v>0.1</v>
      </c>
      <c r="AM5235">
        <v>5</v>
      </c>
      <c r="AN5235">
        <v>5</v>
      </c>
      <c r="AO5235">
        <v>66</v>
      </c>
      <c r="AP5235">
        <v>5</v>
      </c>
      <c r="AQ5235">
        <v>52</v>
      </c>
    </row>
    <row r="5236" spans="1:43" hidden="1" x14ac:dyDescent="0.25">
      <c r="A5236" t="s">
        <v>16322</v>
      </c>
      <c r="B5236" t="s">
        <v>19633</v>
      </c>
      <c r="C5236" s="1" t="str">
        <f t="shared" si="378"/>
        <v>21:0121</v>
      </c>
      <c r="D5236" s="1" t="str">
        <f t="shared" si="376"/>
        <v>21:0003</v>
      </c>
      <c r="E5236" t="s">
        <v>16324</v>
      </c>
      <c r="F5236" t="s">
        <v>19634</v>
      </c>
      <c r="H5236">
        <v>48.806398999999999</v>
      </c>
      <c r="I5236">
        <v>-56.721893399999999</v>
      </c>
      <c r="J5236" s="1" t="str">
        <f t="shared" si="379"/>
        <v>Till</v>
      </c>
      <c r="K5236" s="1" t="str">
        <f t="shared" si="380"/>
        <v>&lt;63 micron</v>
      </c>
      <c r="L5236">
        <v>0.2</v>
      </c>
      <c r="M5236">
        <v>1.63</v>
      </c>
      <c r="N5236">
        <v>1</v>
      </c>
      <c r="O5236">
        <v>130</v>
      </c>
      <c r="P5236">
        <v>0.25</v>
      </c>
      <c r="Q5236">
        <v>1</v>
      </c>
      <c r="R5236">
        <v>0.42</v>
      </c>
      <c r="S5236">
        <v>0.25</v>
      </c>
      <c r="T5236">
        <v>5</v>
      </c>
      <c r="U5236">
        <v>25</v>
      </c>
      <c r="V5236">
        <v>32</v>
      </c>
      <c r="W5236">
        <v>3.16</v>
      </c>
      <c r="X5236">
        <v>5</v>
      </c>
      <c r="Y5236">
        <v>0.5</v>
      </c>
      <c r="Z5236">
        <v>7.0000000000000007E-2</v>
      </c>
      <c r="AA5236">
        <v>10</v>
      </c>
      <c r="AB5236">
        <v>0.36</v>
      </c>
      <c r="AC5236">
        <v>280</v>
      </c>
      <c r="AD5236">
        <v>0.5</v>
      </c>
      <c r="AE5236">
        <v>0.03</v>
      </c>
      <c r="AF5236">
        <v>5</v>
      </c>
      <c r="AH5236">
        <v>22</v>
      </c>
      <c r="AI5236">
        <v>4</v>
      </c>
      <c r="AJ5236">
        <v>6</v>
      </c>
      <c r="AK5236">
        <v>17</v>
      </c>
      <c r="AL5236">
        <v>0.12</v>
      </c>
      <c r="AM5236">
        <v>5</v>
      </c>
      <c r="AN5236">
        <v>5</v>
      </c>
      <c r="AO5236">
        <v>95</v>
      </c>
      <c r="AP5236">
        <v>5</v>
      </c>
      <c r="AQ5236">
        <v>64</v>
      </c>
    </row>
    <row r="5237" spans="1:43" hidden="1" x14ac:dyDescent="0.25">
      <c r="A5237" t="s">
        <v>16326</v>
      </c>
      <c r="B5237" t="s">
        <v>19635</v>
      </c>
      <c r="C5237" s="1" t="str">
        <f t="shared" si="378"/>
        <v>21:0121</v>
      </c>
      <c r="D5237" s="1" t="str">
        <f t="shared" si="376"/>
        <v>21:0003</v>
      </c>
      <c r="E5237" t="s">
        <v>16328</v>
      </c>
      <c r="F5237" t="s">
        <v>19636</v>
      </c>
      <c r="H5237">
        <v>48.8149759</v>
      </c>
      <c r="I5237">
        <v>-56.736142600000001</v>
      </c>
      <c r="J5237" s="1" t="str">
        <f t="shared" si="379"/>
        <v>Till</v>
      </c>
      <c r="K5237" s="1" t="str">
        <f t="shared" si="380"/>
        <v>&lt;63 micron</v>
      </c>
      <c r="L5237">
        <v>0.1</v>
      </c>
      <c r="M5237">
        <v>0.82</v>
      </c>
      <c r="N5237">
        <v>1</v>
      </c>
      <c r="O5237">
        <v>200</v>
      </c>
      <c r="P5237">
        <v>0.5</v>
      </c>
      <c r="Q5237">
        <v>1</v>
      </c>
      <c r="R5237">
        <v>0.32</v>
      </c>
      <c r="S5237">
        <v>0.25</v>
      </c>
      <c r="T5237">
        <v>1</v>
      </c>
      <c r="U5237">
        <v>11</v>
      </c>
      <c r="V5237">
        <v>20</v>
      </c>
      <c r="W5237">
        <v>1.45</v>
      </c>
      <c r="X5237">
        <v>5</v>
      </c>
      <c r="Y5237">
        <v>0.5</v>
      </c>
      <c r="Z5237">
        <v>7.0000000000000007E-2</v>
      </c>
      <c r="AA5237">
        <v>30</v>
      </c>
      <c r="AB5237">
        <v>0.18</v>
      </c>
      <c r="AC5237">
        <v>245</v>
      </c>
      <c r="AD5237">
        <v>1</v>
      </c>
      <c r="AE5237">
        <v>0.02</v>
      </c>
      <c r="AF5237">
        <v>3</v>
      </c>
      <c r="AH5237">
        <v>12</v>
      </c>
      <c r="AI5237">
        <v>1</v>
      </c>
      <c r="AJ5237">
        <v>5</v>
      </c>
      <c r="AK5237">
        <v>14</v>
      </c>
      <c r="AL5237">
        <v>0.12</v>
      </c>
      <c r="AM5237">
        <v>5</v>
      </c>
      <c r="AN5237">
        <v>5</v>
      </c>
      <c r="AO5237">
        <v>45</v>
      </c>
      <c r="AP5237">
        <v>5</v>
      </c>
      <c r="AQ5237">
        <v>34</v>
      </c>
    </row>
    <row r="5238" spans="1:43" hidden="1" x14ac:dyDescent="0.25">
      <c r="A5238" t="s">
        <v>16330</v>
      </c>
      <c r="B5238" t="s">
        <v>19637</v>
      </c>
      <c r="C5238" s="1" t="str">
        <f t="shared" si="378"/>
        <v>21:0121</v>
      </c>
      <c r="D5238" s="1" t="str">
        <f t="shared" si="376"/>
        <v>21:0003</v>
      </c>
      <c r="E5238" t="s">
        <v>16332</v>
      </c>
      <c r="F5238" t="s">
        <v>19638</v>
      </c>
      <c r="H5238">
        <v>48.8154483</v>
      </c>
      <c r="I5238">
        <v>-56.746352000000002</v>
      </c>
      <c r="J5238" s="1" t="str">
        <f t="shared" si="379"/>
        <v>Till</v>
      </c>
      <c r="K5238" s="1" t="str">
        <f t="shared" si="380"/>
        <v>&lt;63 micron</v>
      </c>
      <c r="L5238">
        <v>0.1</v>
      </c>
      <c r="M5238">
        <v>1.33</v>
      </c>
      <c r="N5238">
        <v>1</v>
      </c>
      <c r="O5238">
        <v>60</v>
      </c>
      <c r="P5238">
        <v>0.25</v>
      </c>
      <c r="Q5238">
        <v>1</v>
      </c>
      <c r="R5238">
        <v>0.14000000000000001</v>
      </c>
      <c r="S5238">
        <v>0.25</v>
      </c>
      <c r="T5238">
        <v>2</v>
      </c>
      <c r="U5238">
        <v>10</v>
      </c>
      <c r="V5238">
        <v>51</v>
      </c>
      <c r="W5238">
        <v>1.86</v>
      </c>
      <c r="X5238">
        <v>5</v>
      </c>
      <c r="Y5238">
        <v>0.5</v>
      </c>
      <c r="Z5238">
        <v>0.05</v>
      </c>
      <c r="AA5238">
        <v>10</v>
      </c>
      <c r="AB5238">
        <v>0.18</v>
      </c>
      <c r="AC5238">
        <v>225</v>
      </c>
      <c r="AD5238">
        <v>1</v>
      </c>
      <c r="AE5238">
        <v>0.01</v>
      </c>
      <c r="AF5238">
        <v>3</v>
      </c>
      <c r="AH5238">
        <v>14</v>
      </c>
      <c r="AI5238">
        <v>1</v>
      </c>
      <c r="AJ5238">
        <v>3</v>
      </c>
      <c r="AK5238">
        <v>8</v>
      </c>
      <c r="AL5238">
        <v>0.11</v>
      </c>
      <c r="AM5238">
        <v>5</v>
      </c>
      <c r="AN5238">
        <v>5</v>
      </c>
      <c r="AO5238">
        <v>35</v>
      </c>
      <c r="AP5238">
        <v>5</v>
      </c>
      <c r="AQ5238">
        <v>70</v>
      </c>
    </row>
    <row r="5239" spans="1:43" hidden="1" x14ac:dyDescent="0.25">
      <c r="A5239" t="s">
        <v>16334</v>
      </c>
      <c r="B5239" t="s">
        <v>19639</v>
      </c>
      <c r="C5239" s="1" t="str">
        <f t="shared" si="378"/>
        <v>21:0121</v>
      </c>
      <c r="D5239" s="1" t="str">
        <f t="shared" si="376"/>
        <v>21:0003</v>
      </c>
      <c r="E5239" t="s">
        <v>16336</v>
      </c>
      <c r="F5239" t="s">
        <v>19640</v>
      </c>
      <c r="H5239">
        <v>48.816387599999999</v>
      </c>
      <c r="I5239">
        <v>-56.765412400000002</v>
      </c>
      <c r="J5239" s="1" t="str">
        <f t="shared" si="379"/>
        <v>Till</v>
      </c>
      <c r="K5239" s="1" t="str">
        <f t="shared" si="380"/>
        <v>&lt;63 micron</v>
      </c>
      <c r="L5239">
        <v>0.1</v>
      </c>
      <c r="M5239">
        <v>1.1100000000000001</v>
      </c>
      <c r="N5239">
        <v>1</v>
      </c>
      <c r="O5239">
        <v>90</v>
      </c>
      <c r="P5239">
        <v>0.5</v>
      </c>
      <c r="Q5239">
        <v>1</v>
      </c>
      <c r="R5239">
        <v>0.3</v>
      </c>
      <c r="S5239">
        <v>0.25</v>
      </c>
      <c r="T5239">
        <v>3</v>
      </c>
      <c r="U5239">
        <v>13</v>
      </c>
      <c r="V5239">
        <v>28</v>
      </c>
      <c r="W5239">
        <v>2.36</v>
      </c>
      <c r="X5239">
        <v>5</v>
      </c>
      <c r="Y5239">
        <v>0.5</v>
      </c>
      <c r="Z5239">
        <v>7.0000000000000007E-2</v>
      </c>
      <c r="AA5239">
        <v>20</v>
      </c>
      <c r="AB5239">
        <v>0.28999999999999998</v>
      </c>
      <c r="AC5239">
        <v>320</v>
      </c>
      <c r="AD5239">
        <v>1</v>
      </c>
      <c r="AE5239">
        <v>0.01</v>
      </c>
      <c r="AF5239">
        <v>5</v>
      </c>
      <c r="AH5239">
        <v>20</v>
      </c>
      <c r="AI5239">
        <v>1</v>
      </c>
      <c r="AJ5239">
        <v>7</v>
      </c>
      <c r="AK5239">
        <v>14</v>
      </c>
      <c r="AL5239">
        <v>0.11</v>
      </c>
      <c r="AM5239">
        <v>5</v>
      </c>
      <c r="AN5239">
        <v>5</v>
      </c>
      <c r="AO5239">
        <v>52</v>
      </c>
      <c r="AP5239">
        <v>5</v>
      </c>
      <c r="AQ5239">
        <v>74</v>
      </c>
    </row>
    <row r="5240" spans="1:43" hidden="1" x14ac:dyDescent="0.25">
      <c r="A5240" t="s">
        <v>16338</v>
      </c>
      <c r="B5240" t="s">
        <v>19641</v>
      </c>
      <c r="C5240" s="1" t="str">
        <f t="shared" si="378"/>
        <v>21:0121</v>
      </c>
      <c r="D5240" s="1" t="str">
        <f t="shared" si="376"/>
        <v>21:0003</v>
      </c>
      <c r="E5240" t="s">
        <v>16340</v>
      </c>
      <c r="F5240" t="s">
        <v>19642</v>
      </c>
      <c r="H5240">
        <v>48.831828600000001</v>
      </c>
      <c r="I5240">
        <v>-56.861044200000002</v>
      </c>
      <c r="J5240" s="1" t="str">
        <f>HYPERLINK("http://geochem.nrcan.gc.ca/cdogs/content/kwd/kwd020050_e.htm", "Glaciofluvial")</f>
        <v>Glaciofluvial</v>
      </c>
      <c r="K5240" s="1" t="str">
        <f t="shared" si="380"/>
        <v>&lt;63 micron</v>
      </c>
      <c r="L5240">
        <v>0.1</v>
      </c>
      <c r="M5240">
        <v>2.23</v>
      </c>
      <c r="N5240">
        <v>4</v>
      </c>
      <c r="O5240">
        <v>70</v>
      </c>
      <c r="P5240">
        <v>0.5</v>
      </c>
      <c r="Q5240">
        <v>1</v>
      </c>
      <c r="R5240">
        <v>0.22</v>
      </c>
      <c r="S5240">
        <v>0.25</v>
      </c>
      <c r="T5240">
        <v>8</v>
      </c>
      <c r="U5240">
        <v>18</v>
      </c>
      <c r="V5240">
        <v>33</v>
      </c>
      <c r="W5240">
        <v>2.71</v>
      </c>
      <c r="X5240">
        <v>10</v>
      </c>
      <c r="Y5240">
        <v>0.5</v>
      </c>
      <c r="Z5240">
        <v>0.09</v>
      </c>
      <c r="AA5240">
        <v>20</v>
      </c>
      <c r="AB5240">
        <v>0.39</v>
      </c>
      <c r="AC5240">
        <v>465</v>
      </c>
      <c r="AD5240">
        <v>1</v>
      </c>
      <c r="AE5240">
        <v>0.02</v>
      </c>
      <c r="AF5240">
        <v>10</v>
      </c>
      <c r="AH5240">
        <v>22</v>
      </c>
      <c r="AI5240">
        <v>1</v>
      </c>
      <c r="AJ5240">
        <v>8</v>
      </c>
      <c r="AK5240">
        <v>10</v>
      </c>
      <c r="AL5240">
        <v>0.14000000000000001</v>
      </c>
      <c r="AM5240">
        <v>5</v>
      </c>
      <c r="AN5240">
        <v>5</v>
      </c>
      <c r="AO5240">
        <v>68</v>
      </c>
      <c r="AP5240">
        <v>5</v>
      </c>
      <c r="AQ5240">
        <v>98</v>
      </c>
    </row>
    <row r="5241" spans="1:43" hidden="1" x14ac:dyDescent="0.25">
      <c r="A5241" t="s">
        <v>16342</v>
      </c>
      <c r="B5241" t="s">
        <v>19643</v>
      </c>
      <c r="C5241" s="1" t="str">
        <f t="shared" si="378"/>
        <v>21:0121</v>
      </c>
      <c r="D5241" s="1" t="str">
        <f t="shared" si="376"/>
        <v>21:0003</v>
      </c>
      <c r="E5241" t="s">
        <v>16344</v>
      </c>
      <c r="F5241" t="s">
        <v>19644</v>
      </c>
      <c r="H5241">
        <v>48.829588399999999</v>
      </c>
      <c r="I5241">
        <v>-56.8678624</v>
      </c>
      <c r="J5241" s="1" t="str">
        <f>HYPERLINK("http://geochem.nrcan.gc.ca/cdogs/content/kwd/kwd020050_e.htm", "Glaciofluvial")</f>
        <v>Glaciofluvial</v>
      </c>
      <c r="K5241" s="1" t="str">
        <f t="shared" si="380"/>
        <v>&lt;63 micron</v>
      </c>
      <c r="L5241">
        <v>0.2</v>
      </c>
      <c r="M5241">
        <v>0.98</v>
      </c>
      <c r="N5241">
        <v>1</v>
      </c>
      <c r="O5241">
        <v>60</v>
      </c>
      <c r="P5241">
        <v>0.25</v>
      </c>
      <c r="Q5241">
        <v>1</v>
      </c>
      <c r="R5241">
        <v>0.28000000000000003</v>
      </c>
      <c r="S5241">
        <v>0.25</v>
      </c>
      <c r="T5241">
        <v>3</v>
      </c>
      <c r="U5241">
        <v>14</v>
      </c>
      <c r="V5241">
        <v>20</v>
      </c>
      <c r="W5241">
        <v>2.08</v>
      </c>
      <c r="X5241">
        <v>5</v>
      </c>
      <c r="Y5241">
        <v>0.5</v>
      </c>
      <c r="Z5241">
        <v>0.04</v>
      </c>
      <c r="AA5241">
        <v>10</v>
      </c>
      <c r="AB5241">
        <v>0.22</v>
      </c>
      <c r="AC5241">
        <v>250</v>
      </c>
      <c r="AD5241">
        <v>0.5</v>
      </c>
      <c r="AE5241">
        <v>0.02</v>
      </c>
      <c r="AF5241">
        <v>5</v>
      </c>
      <c r="AH5241">
        <v>20</v>
      </c>
      <c r="AI5241">
        <v>1</v>
      </c>
      <c r="AJ5241">
        <v>4</v>
      </c>
      <c r="AK5241">
        <v>12</v>
      </c>
      <c r="AL5241">
        <v>0.11</v>
      </c>
      <c r="AM5241">
        <v>5</v>
      </c>
      <c r="AN5241">
        <v>5</v>
      </c>
      <c r="AO5241">
        <v>54</v>
      </c>
      <c r="AP5241">
        <v>5</v>
      </c>
      <c r="AQ5241">
        <v>68</v>
      </c>
    </row>
    <row r="5242" spans="1:43" hidden="1" x14ac:dyDescent="0.25">
      <c r="A5242" t="s">
        <v>16346</v>
      </c>
      <c r="B5242" t="s">
        <v>19645</v>
      </c>
      <c r="C5242" s="1" t="str">
        <f t="shared" si="378"/>
        <v>21:0121</v>
      </c>
      <c r="D5242" s="1" t="str">
        <f t="shared" si="376"/>
        <v>21:0003</v>
      </c>
      <c r="E5242" t="s">
        <v>16348</v>
      </c>
      <c r="F5242" t="s">
        <v>19646</v>
      </c>
      <c r="H5242">
        <v>48.828709500000002</v>
      </c>
      <c r="I5242">
        <v>-56.887278899999998</v>
      </c>
      <c r="J5242" s="1" t="str">
        <f t="shared" ref="J5242:J5305" si="381">HYPERLINK("http://geochem.nrcan.gc.ca/cdogs/content/kwd/kwd020044_e.htm", "Till")</f>
        <v>Till</v>
      </c>
      <c r="K5242" s="1" t="str">
        <f t="shared" si="380"/>
        <v>&lt;63 micron</v>
      </c>
      <c r="L5242">
        <v>0.1</v>
      </c>
      <c r="M5242">
        <v>1.39</v>
      </c>
      <c r="N5242">
        <v>1</v>
      </c>
      <c r="O5242">
        <v>90</v>
      </c>
      <c r="P5242">
        <v>0.5</v>
      </c>
      <c r="Q5242">
        <v>1</v>
      </c>
      <c r="R5242">
        <v>0.24</v>
      </c>
      <c r="S5242">
        <v>0.25</v>
      </c>
      <c r="T5242">
        <v>7</v>
      </c>
      <c r="U5242">
        <v>17</v>
      </c>
      <c r="V5242">
        <v>34</v>
      </c>
      <c r="W5242">
        <v>2.37</v>
      </c>
      <c r="X5242">
        <v>5</v>
      </c>
      <c r="Y5242">
        <v>2</v>
      </c>
      <c r="Z5242">
        <v>0.05</v>
      </c>
      <c r="AA5242">
        <v>10</v>
      </c>
      <c r="AB5242">
        <v>0.28999999999999998</v>
      </c>
      <c r="AC5242">
        <v>590</v>
      </c>
      <c r="AD5242">
        <v>1</v>
      </c>
      <c r="AE5242">
        <v>0.01</v>
      </c>
      <c r="AF5242">
        <v>7</v>
      </c>
      <c r="AH5242">
        <v>52</v>
      </c>
      <c r="AI5242">
        <v>1</v>
      </c>
      <c r="AJ5242">
        <v>7</v>
      </c>
      <c r="AK5242">
        <v>12</v>
      </c>
      <c r="AL5242">
        <v>0.13</v>
      </c>
      <c r="AM5242">
        <v>5</v>
      </c>
      <c r="AN5242">
        <v>5</v>
      </c>
      <c r="AO5242">
        <v>63</v>
      </c>
      <c r="AP5242">
        <v>5</v>
      </c>
      <c r="AQ5242">
        <v>210</v>
      </c>
    </row>
    <row r="5243" spans="1:43" hidden="1" x14ac:dyDescent="0.25">
      <c r="A5243" t="s">
        <v>16350</v>
      </c>
      <c r="B5243" t="s">
        <v>19647</v>
      </c>
      <c r="C5243" s="1" t="str">
        <f t="shared" si="378"/>
        <v>21:0121</v>
      </c>
      <c r="D5243" s="1" t="str">
        <f t="shared" si="376"/>
        <v>21:0003</v>
      </c>
      <c r="E5243" t="s">
        <v>16352</v>
      </c>
      <c r="F5243" t="s">
        <v>19648</v>
      </c>
      <c r="H5243">
        <v>48.8668896</v>
      </c>
      <c r="I5243">
        <v>-56.848352800000001</v>
      </c>
      <c r="J5243" s="1" t="str">
        <f t="shared" si="381"/>
        <v>Till</v>
      </c>
      <c r="K5243" s="1" t="str">
        <f t="shared" si="380"/>
        <v>&lt;63 micron</v>
      </c>
      <c r="L5243">
        <v>0.2</v>
      </c>
      <c r="M5243">
        <v>1.1200000000000001</v>
      </c>
      <c r="N5243">
        <v>2</v>
      </c>
      <c r="O5243">
        <v>20</v>
      </c>
      <c r="P5243">
        <v>0.5</v>
      </c>
      <c r="Q5243">
        <v>1</v>
      </c>
      <c r="R5243">
        <v>0.21</v>
      </c>
      <c r="S5243">
        <v>0.25</v>
      </c>
      <c r="T5243">
        <v>4</v>
      </c>
      <c r="U5243">
        <v>12</v>
      </c>
      <c r="V5243">
        <v>15</v>
      </c>
      <c r="W5243">
        <v>2.04</v>
      </c>
      <c r="X5243">
        <v>5</v>
      </c>
      <c r="Y5243">
        <v>0.5</v>
      </c>
      <c r="Z5243">
        <v>0.05</v>
      </c>
      <c r="AA5243">
        <v>10</v>
      </c>
      <c r="AB5243">
        <v>0.2</v>
      </c>
      <c r="AC5243">
        <v>360</v>
      </c>
      <c r="AD5243">
        <v>0.5</v>
      </c>
      <c r="AE5243">
        <v>0.02</v>
      </c>
      <c r="AF5243">
        <v>4</v>
      </c>
      <c r="AH5243">
        <v>18</v>
      </c>
      <c r="AI5243">
        <v>1</v>
      </c>
      <c r="AJ5243">
        <v>4</v>
      </c>
      <c r="AK5243">
        <v>9</v>
      </c>
      <c r="AL5243">
        <v>0.12</v>
      </c>
      <c r="AM5243">
        <v>5</v>
      </c>
      <c r="AN5243">
        <v>5</v>
      </c>
      <c r="AO5243">
        <v>48</v>
      </c>
      <c r="AP5243">
        <v>5</v>
      </c>
      <c r="AQ5243">
        <v>34</v>
      </c>
    </row>
    <row r="5244" spans="1:43" hidden="1" x14ac:dyDescent="0.25">
      <c r="A5244" t="s">
        <v>16354</v>
      </c>
      <c r="B5244" t="s">
        <v>19649</v>
      </c>
      <c r="C5244" s="1" t="str">
        <f t="shared" si="378"/>
        <v>21:0121</v>
      </c>
      <c r="D5244" s="1" t="str">
        <f t="shared" si="376"/>
        <v>21:0003</v>
      </c>
      <c r="E5244" t="s">
        <v>16356</v>
      </c>
      <c r="F5244" t="s">
        <v>19650</v>
      </c>
      <c r="H5244">
        <v>48.891705299999998</v>
      </c>
      <c r="I5244">
        <v>-56.934258499999999</v>
      </c>
      <c r="J5244" s="1" t="str">
        <f t="shared" si="381"/>
        <v>Till</v>
      </c>
      <c r="K5244" s="1" t="str">
        <f t="shared" si="380"/>
        <v>&lt;63 micron</v>
      </c>
      <c r="L5244">
        <v>0.2</v>
      </c>
      <c r="M5244">
        <v>1.98</v>
      </c>
      <c r="N5244">
        <v>1</v>
      </c>
      <c r="O5244">
        <v>120</v>
      </c>
      <c r="P5244">
        <v>1</v>
      </c>
      <c r="Q5244">
        <v>1</v>
      </c>
      <c r="R5244">
        <v>0.45</v>
      </c>
      <c r="S5244">
        <v>0.25</v>
      </c>
      <c r="T5244">
        <v>7</v>
      </c>
      <c r="U5244">
        <v>20</v>
      </c>
      <c r="V5244">
        <v>31</v>
      </c>
      <c r="W5244">
        <v>2.7</v>
      </c>
      <c r="X5244">
        <v>10</v>
      </c>
      <c r="Y5244">
        <v>3</v>
      </c>
      <c r="Z5244">
        <v>0.09</v>
      </c>
      <c r="AA5244">
        <v>30</v>
      </c>
      <c r="AB5244">
        <v>0.49</v>
      </c>
      <c r="AC5244">
        <v>315</v>
      </c>
      <c r="AD5244">
        <v>0.5</v>
      </c>
      <c r="AE5244">
        <v>0.03</v>
      </c>
      <c r="AF5244">
        <v>8</v>
      </c>
      <c r="AH5244">
        <v>24</v>
      </c>
      <c r="AI5244">
        <v>1</v>
      </c>
      <c r="AJ5244">
        <v>8</v>
      </c>
      <c r="AK5244">
        <v>24</v>
      </c>
      <c r="AL5244">
        <v>0.16</v>
      </c>
      <c r="AM5244">
        <v>5</v>
      </c>
      <c r="AN5244">
        <v>5</v>
      </c>
      <c r="AO5244">
        <v>71</v>
      </c>
      <c r="AP5244">
        <v>5</v>
      </c>
      <c r="AQ5244">
        <v>62</v>
      </c>
    </row>
    <row r="5245" spans="1:43" hidden="1" x14ac:dyDescent="0.25">
      <c r="A5245" t="s">
        <v>16358</v>
      </c>
      <c r="B5245" t="s">
        <v>19651</v>
      </c>
      <c r="C5245" s="1" t="str">
        <f t="shared" si="378"/>
        <v>21:0121</v>
      </c>
      <c r="D5245" s="1" t="str">
        <f t="shared" si="376"/>
        <v>21:0003</v>
      </c>
      <c r="E5245" t="s">
        <v>16360</v>
      </c>
      <c r="F5245" t="s">
        <v>19652</v>
      </c>
      <c r="H5245">
        <v>48.9031631</v>
      </c>
      <c r="I5245">
        <v>-56.918555499999997</v>
      </c>
      <c r="J5245" s="1" t="str">
        <f t="shared" si="381"/>
        <v>Till</v>
      </c>
      <c r="K5245" s="1" t="str">
        <f t="shared" si="380"/>
        <v>&lt;63 micron</v>
      </c>
      <c r="L5245">
        <v>0.2</v>
      </c>
      <c r="M5245">
        <v>0.65</v>
      </c>
      <c r="N5245">
        <v>1</v>
      </c>
      <c r="O5245">
        <v>10</v>
      </c>
      <c r="P5245">
        <v>0.5</v>
      </c>
      <c r="Q5245">
        <v>1</v>
      </c>
      <c r="R5245">
        <v>0.28000000000000003</v>
      </c>
      <c r="S5245">
        <v>0.25</v>
      </c>
      <c r="T5245">
        <v>4</v>
      </c>
      <c r="U5245">
        <v>14</v>
      </c>
      <c r="V5245">
        <v>10</v>
      </c>
      <c r="W5245">
        <v>2.08</v>
      </c>
      <c r="X5245">
        <v>5</v>
      </c>
      <c r="Y5245">
        <v>1</v>
      </c>
      <c r="Z5245">
        <v>0.02</v>
      </c>
      <c r="AA5245">
        <v>20</v>
      </c>
      <c r="AB5245">
        <v>0.17</v>
      </c>
      <c r="AC5245">
        <v>250</v>
      </c>
      <c r="AD5245">
        <v>0.5</v>
      </c>
      <c r="AE5245">
        <v>0.01</v>
      </c>
      <c r="AF5245">
        <v>3</v>
      </c>
      <c r="AH5245">
        <v>6</v>
      </c>
      <c r="AI5245">
        <v>1</v>
      </c>
      <c r="AJ5245">
        <v>3</v>
      </c>
      <c r="AK5245">
        <v>9</v>
      </c>
      <c r="AL5245">
        <v>0.12</v>
      </c>
      <c r="AM5245">
        <v>5</v>
      </c>
      <c r="AN5245">
        <v>5</v>
      </c>
      <c r="AO5245">
        <v>49</v>
      </c>
      <c r="AP5245">
        <v>5</v>
      </c>
      <c r="AQ5245">
        <v>32</v>
      </c>
    </row>
    <row r="5246" spans="1:43" hidden="1" x14ac:dyDescent="0.25">
      <c r="A5246" t="s">
        <v>16362</v>
      </c>
      <c r="B5246" t="s">
        <v>19653</v>
      </c>
      <c r="C5246" s="1" t="str">
        <f t="shared" si="378"/>
        <v>21:0121</v>
      </c>
      <c r="D5246" s="1" t="str">
        <f t="shared" si="376"/>
        <v>21:0003</v>
      </c>
      <c r="E5246" t="s">
        <v>16364</v>
      </c>
      <c r="F5246" t="s">
        <v>19654</v>
      </c>
      <c r="H5246">
        <v>48.922731300000002</v>
      </c>
      <c r="I5246">
        <v>-56.926049499999998</v>
      </c>
      <c r="J5246" s="1" t="str">
        <f t="shared" si="381"/>
        <v>Till</v>
      </c>
      <c r="K5246" s="1" t="str">
        <f t="shared" si="380"/>
        <v>&lt;63 micron</v>
      </c>
      <c r="L5246">
        <v>0.2</v>
      </c>
      <c r="M5246">
        <v>3.34</v>
      </c>
      <c r="N5246">
        <v>1</v>
      </c>
      <c r="O5246">
        <v>20</v>
      </c>
      <c r="P5246">
        <v>1</v>
      </c>
      <c r="Q5246">
        <v>1</v>
      </c>
      <c r="R5246">
        <v>0.12</v>
      </c>
      <c r="S5246">
        <v>0.25</v>
      </c>
      <c r="T5246">
        <v>3</v>
      </c>
      <c r="U5246">
        <v>16</v>
      </c>
      <c r="V5246">
        <v>12</v>
      </c>
      <c r="W5246">
        <v>2.56</v>
      </c>
      <c r="X5246">
        <v>10</v>
      </c>
      <c r="Y5246">
        <v>0.5</v>
      </c>
      <c r="Z5246">
        <v>0.03</v>
      </c>
      <c r="AA5246">
        <v>10</v>
      </c>
      <c r="AB5246">
        <v>0.2</v>
      </c>
      <c r="AC5246">
        <v>190</v>
      </c>
      <c r="AD5246">
        <v>1</v>
      </c>
      <c r="AE5246">
        <v>0.01</v>
      </c>
      <c r="AF5246">
        <v>8</v>
      </c>
      <c r="AH5246">
        <v>36</v>
      </c>
      <c r="AI5246">
        <v>1</v>
      </c>
      <c r="AJ5246">
        <v>5</v>
      </c>
      <c r="AK5246">
        <v>6</v>
      </c>
      <c r="AL5246">
        <v>0.16</v>
      </c>
      <c r="AM5246">
        <v>5</v>
      </c>
      <c r="AN5246">
        <v>5</v>
      </c>
      <c r="AO5246">
        <v>54</v>
      </c>
      <c r="AP5246">
        <v>5</v>
      </c>
      <c r="AQ5246">
        <v>40</v>
      </c>
    </row>
    <row r="5247" spans="1:43" hidden="1" x14ac:dyDescent="0.25">
      <c r="A5247" t="s">
        <v>16366</v>
      </c>
      <c r="B5247" t="s">
        <v>19655</v>
      </c>
      <c r="C5247" s="1" t="str">
        <f t="shared" si="378"/>
        <v>21:0121</v>
      </c>
      <c r="D5247" s="1" t="str">
        <f t="shared" si="376"/>
        <v>21:0003</v>
      </c>
      <c r="E5247" t="s">
        <v>16368</v>
      </c>
      <c r="F5247" t="s">
        <v>19656</v>
      </c>
      <c r="H5247">
        <v>48.807662200000003</v>
      </c>
      <c r="I5247">
        <v>-56.787920399999997</v>
      </c>
      <c r="J5247" s="1" t="str">
        <f t="shared" si="381"/>
        <v>Till</v>
      </c>
      <c r="K5247" s="1" t="str">
        <f t="shared" si="380"/>
        <v>&lt;63 micron</v>
      </c>
      <c r="L5247">
        <v>0.1</v>
      </c>
      <c r="M5247">
        <v>0.94</v>
      </c>
      <c r="N5247">
        <v>1</v>
      </c>
      <c r="O5247">
        <v>60</v>
      </c>
      <c r="P5247">
        <v>0.5</v>
      </c>
      <c r="Q5247">
        <v>1</v>
      </c>
      <c r="R5247">
        <v>0.17</v>
      </c>
      <c r="S5247">
        <v>0.25</v>
      </c>
      <c r="T5247">
        <v>4</v>
      </c>
      <c r="U5247">
        <v>8</v>
      </c>
      <c r="V5247">
        <v>31</v>
      </c>
      <c r="W5247">
        <v>2.16</v>
      </c>
      <c r="X5247">
        <v>5</v>
      </c>
      <c r="Y5247">
        <v>0.5</v>
      </c>
      <c r="Z5247">
        <v>0.05</v>
      </c>
      <c r="AA5247">
        <v>10</v>
      </c>
      <c r="AB5247">
        <v>0.23</v>
      </c>
      <c r="AC5247">
        <v>480</v>
      </c>
      <c r="AD5247">
        <v>1</v>
      </c>
      <c r="AE5247">
        <v>0.01</v>
      </c>
      <c r="AF5247">
        <v>3</v>
      </c>
      <c r="AH5247">
        <v>20</v>
      </c>
      <c r="AI5247">
        <v>1</v>
      </c>
      <c r="AJ5247">
        <v>4</v>
      </c>
      <c r="AK5247">
        <v>8</v>
      </c>
      <c r="AL5247">
        <v>0.1</v>
      </c>
      <c r="AM5247">
        <v>5</v>
      </c>
      <c r="AN5247">
        <v>5</v>
      </c>
      <c r="AO5247">
        <v>42</v>
      </c>
      <c r="AP5247">
        <v>5</v>
      </c>
      <c r="AQ5247">
        <v>50</v>
      </c>
    </row>
    <row r="5248" spans="1:43" hidden="1" x14ac:dyDescent="0.25">
      <c r="A5248" t="s">
        <v>16370</v>
      </c>
      <c r="B5248" t="s">
        <v>19657</v>
      </c>
      <c r="C5248" s="1" t="str">
        <f t="shared" si="378"/>
        <v>21:0121</v>
      </c>
      <c r="D5248" s="1" t="str">
        <f t="shared" si="376"/>
        <v>21:0003</v>
      </c>
      <c r="E5248" t="s">
        <v>16372</v>
      </c>
      <c r="F5248" t="s">
        <v>19658</v>
      </c>
      <c r="H5248">
        <v>48.795386999999998</v>
      </c>
      <c r="I5248">
        <v>-56.641641300000003</v>
      </c>
      <c r="J5248" s="1" t="str">
        <f t="shared" si="381"/>
        <v>Till</v>
      </c>
      <c r="K5248" s="1" t="str">
        <f t="shared" si="380"/>
        <v>&lt;63 micron</v>
      </c>
      <c r="L5248">
        <v>0.1</v>
      </c>
      <c r="M5248">
        <v>2.61</v>
      </c>
      <c r="N5248">
        <v>1</v>
      </c>
      <c r="O5248">
        <v>60</v>
      </c>
      <c r="P5248">
        <v>0.25</v>
      </c>
      <c r="Q5248">
        <v>1</v>
      </c>
      <c r="R5248">
        <v>0.22</v>
      </c>
      <c r="S5248">
        <v>0.25</v>
      </c>
      <c r="T5248">
        <v>9</v>
      </c>
      <c r="U5248">
        <v>30</v>
      </c>
      <c r="V5248">
        <v>26</v>
      </c>
      <c r="W5248">
        <v>2.94</v>
      </c>
      <c r="X5248">
        <v>5</v>
      </c>
      <c r="Y5248">
        <v>0.5</v>
      </c>
      <c r="Z5248">
        <v>0.08</v>
      </c>
      <c r="AA5248">
        <v>10</v>
      </c>
      <c r="AB5248">
        <v>0.61</v>
      </c>
      <c r="AC5248">
        <v>610</v>
      </c>
      <c r="AD5248">
        <v>1</v>
      </c>
      <c r="AE5248">
        <v>0.01</v>
      </c>
      <c r="AF5248">
        <v>18</v>
      </c>
      <c r="AH5248">
        <v>16</v>
      </c>
      <c r="AI5248">
        <v>1</v>
      </c>
      <c r="AJ5248">
        <v>8</v>
      </c>
      <c r="AK5248">
        <v>15</v>
      </c>
      <c r="AL5248">
        <v>0.08</v>
      </c>
      <c r="AM5248">
        <v>5</v>
      </c>
      <c r="AN5248">
        <v>5</v>
      </c>
      <c r="AO5248">
        <v>71</v>
      </c>
      <c r="AP5248">
        <v>5</v>
      </c>
      <c r="AQ5248">
        <v>38</v>
      </c>
    </row>
    <row r="5249" spans="1:43" hidden="1" x14ac:dyDescent="0.25">
      <c r="A5249" t="s">
        <v>16374</v>
      </c>
      <c r="B5249" t="s">
        <v>19659</v>
      </c>
      <c r="C5249" s="1" t="str">
        <f t="shared" si="378"/>
        <v>21:0121</v>
      </c>
      <c r="D5249" s="1" t="str">
        <f t="shared" si="376"/>
        <v>21:0003</v>
      </c>
      <c r="E5249" t="s">
        <v>16376</v>
      </c>
      <c r="F5249" t="s">
        <v>19660</v>
      </c>
      <c r="H5249">
        <v>48.814864900000003</v>
      </c>
      <c r="I5249">
        <v>-56.6912114</v>
      </c>
      <c r="J5249" s="1" t="str">
        <f t="shared" si="381"/>
        <v>Till</v>
      </c>
      <c r="K5249" s="1" t="str">
        <f t="shared" si="380"/>
        <v>&lt;63 micron</v>
      </c>
      <c r="L5249">
        <v>0.1</v>
      </c>
      <c r="M5249">
        <v>2.08</v>
      </c>
      <c r="N5249">
        <v>1</v>
      </c>
      <c r="O5249">
        <v>190</v>
      </c>
      <c r="P5249">
        <v>0.5</v>
      </c>
      <c r="Q5249">
        <v>1</v>
      </c>
      <c r="R5249">
        <v>0.22</v>
      </c>
      <c r="S5249">
        <v>0.25</v>
      </c>
      <c r="T5249">
        <v>4</v>
      </c>
      <c r="U5249">
        <v>15</v>
      </c>
      <c r="V5249">
        <v>22</v>
      </c>
      <c r="W5249">
        <v>2.48</v>
      </c>
      <c r="X5249">
        <v>5</v>
      </c>
      <c r="Y5249">
        <v>0.5</v>
      </c>
      <c r="Z5249">
        <v>0.12</v>
      </c>
      <c r="AA5249">
        <v>10</v>
      </c>
      <c r="AB5249">
        <v>0.33</v>
      </c>
      <c r="AC5249">
        <v>445</v>
      </c>
      <c r="AD5249">
        <v>0.5</v>
      </c>
      <c r="AE5249">
        <v>0.02</v>
      </c>
      <c r="AF5249">
        <v>6</v>
      </c>
      <c r="AH5249">
        <v>14</v>
      </c>
      <c r="AI5249">
        <v>1</v>
      </c>
      <c r="AJ5249">
        <v>7</v>
      </c>
      <c r="AK5249">
        <v>15</v>
      </c>
      <c r="AL5249">
        <v>0.11</v>
      </c>
      <c r="AM5249">
        <v>5</v>
      </c>
      <c r="AN5249">
        <v>5</v>
      </c>
      <c r="AO5249">
        <v>63</v>
      </c>
      <c r="AP5249">
        <v>5</v>
      </c>
      <c r="AQ5249">
        <v>48</v>
      </c>
    </row>
    <row r="5250" spans="1:43" hidden="1" x14ac:dyDescent="0.25">
      <c r="A5250" t="s">
        <v>16378</v>
      </c>
      <c r="B5250" t="s">
        <v>19661</v>
      </c>
      <c r="C5250" s="1" t="str">
        <f t="shared" si="378"/>
        <v>21:0121</v>
      </c>
      <c r="D5250" s="1" t="str">
        <f t="shared" si="376"/>
        <v>21:0003</v>
      </c>
      <c r="E5250" t="s">
        <v>16380</v>
      </c>
      <c r="F5250" t="s">
        <v>19662</v>
      </c>
      <c r="H5250">
        <v>48.8148354</v>
      </c>
      <c r="I5250">
        <v>-56.680318999999997</v>
      </c>
      <c r="J5250" s="1" t="str">
        <f t="shared" si="381"/>
        <v>Till</v>
      </c>
      <c r="K5250" s="1" t="str">
        <f t="shared" si="380"/>
        <v>&lt;63 micron</v>
      </c>
      <c r="L5250">
        <v>0.1</v>
      </c>
      <c r="M5250">
        <v>1.9</v>
      </c>
      <c r="N5250">
        <v>1</v>
      </c>
      <c r="O5250">
        <v>490</v>
      </c>
      <c r="P5250">
        <v>0.25</v>
      </c>
      <c r="Q5250">
        <v>1</v>
      </c>
      <c r="R5250">
        <v>0.46</v>
      </c>
      <c r="S5250">
        <v>0.25</v>
      </c>
      <c r="T5250">
        <v>10</v>
      </c>
      <c r="U5250">
        <v>22</v>
      </c>
      <c r="V5250">
        <v>30</v>
      </c>
      <c r="W5250">
        <v>2.99</v>
      </c>
      <c r="X5250">
        <v>5</v>
      </c>
      <c r="Y5250">
        <v>0.5</v>
      </c>
      <c r="Z5250">
        <v>0.1</v>
      </c>
      <c r="AA5250">
        <v>10</v>
      </c>
      <c r="AB5250">
        <v>0.41</v>
      </c>
      <c r="AC5250">
        <v>690</v>
      </c>
      <c r="AD5250">
        <v>0.5</v>
      </c>
      <c r="AE5250">
        <v>0.02</v>
      </c>
      <c r="AF5250">
        <v>9</v>
      </c>
      <c r="AH5250">
        <v>16</v>
      </c>
      <c r="AI5250">
        <v>2</v>
      </c>
      <c r="AJ5250">
        <v>9</v>
      </c>
      <c r="AK5250">
        <v>23</v>
      </c>
      <c r="AL5250">
        <v>0.12</v>
      </c>
      <c r="AM5250">
        <v>5</v>
      </c>
      <c r="AN5250">
        <v>5</v>
      </c>
      <c r="AO5250">
        <v>85</v>
      </c>
      <c r="AP5250">
        <v>5</v>
      </c>
      <c r="AQ5250">
        <v>58</v>
      </c>
    </row>
    <row r="5251" spans="1:43" hidden="1" x14ac:dyDescent="0.25">
      <c r="A5251" t="s">
        <v>16382</v>
      </c>
      <c r="B5251" t="s">
        <v>19663</v>
      </c>
      <c r="C5251" s="1" t="str">
        <f t="shared" si="378"/>
        <v>21:0121</v>
      </c>
      <c r="D5251" s="1" t="str">
        <f t="shared" si="376"/>
        <v>21:0003</v>
      </c>
      <c r="E5251" t="s">
        <v>16384</v>
      </c>
      <c r="F5251" t="s">
        <v>19664</v>
      </c>
      <c r="H5251">
        <v>48.815408599999998</v>
      </c>
      <c r="I5251">
        <v>-56.645932500000001</v>
      </c>
      <c r="J5251" s="1" t="str">
        <f t="shared" si="381"/>
        <v>Till</v>
      </c>
      <c r="K5251" s="1" t="str">
        <f t="shared" si="380"/>
        <v>&lt;63 micron</v>
      </c>
      <c r="L5251">
        <v>0.1</v>
      </c>
      <c r="M5251">
        <v>2.08</v>
      </c>
      <c r="N5251">
        <v>1</v>
      </c>
      <c r="O5251">
        <v>140</v>
      </c>
      <c r="P5251">
        <v>0.5</v>
      </c>
      <c r="Q5251">
        <v>1</v>
      </c>
      <c r="R5251">
        <v>0.4</v>
      </c>
      <c r="S5251">
        <v>0.25</v>
      </c>
      <c r="T5251">
        <v>4</v>
      </c>
      <c r="U5251">
        <v>21</v>
      </c>
      <c r="V5251">
        <v>36</v>
      </c>
      <c r="W5251">
        <v>2.31</v>
      </c>
      <c r="X5251">
        <v>5</v>
      </c>
      <c r="Y5251">
        <v>0.5</v>
      </c>
      <c r="Z5251">
        <v>0.12</v>
      </c>
      <c r="AA5251">
        <v>10</v>
      </c>
      <c r="AB5251">
        <v>0.4</v>
      </c>
      <c r="AC5251">
        <v>315</v>
      </c>
      <c r="AD5251">
        <v>1</v>
      </c>
      <c r="AE5251">
        <v>0.02</v>
      </c>
      <c r="AF5251">
        <v>7</v>
      </c>
      <c r="AH5251">
        <v>16</v>
      </c>
      <c r="AI5251">
        <v>1</v>
      </c>
      <c r="AJ5251">
        <v>7</v>
      </c>
      <c r="AK5251">
        <v>19</v>
      </c>
      <c r="AL5251">
        <v>0.12</v>
      </c>
      <c r="AM5251">
        <v>5</v>
      </c>
      <c r="AN5251">
        <v>5</v>
      </c>
      <c r="AO5251">
        <v>70</v>
      </c>
      <c r="AP5251">
        <v>5</v>
      </c>
      <c r="AQ5251">
        <v>62</v>
      </c>
    </row>
    <row r="5252" spans="1:43" hidden="1" x14ac:dyDescent="0.25">
      <c r="A5252" t="s">
        <v>16386</v>
      </c>
      <c r="B5252" t="s">
        <v>19665</v>
      </c>
      <c r="C5252" s="1" t="str">
        <f t="shared" si="378"/>
        <v>21:0121</v>
      </c>
      <c r="D5252" s="1" t="str">
        <f t="shared" si="376"/>
        <v>21:0003</v>
      </c>
      <c r="E5252" t="s">
        <v>16388</v>
      </c>
      <c r="F5252" t="s">
        <v>19666</v>
      </c>
      <c r="H5252">
        <v>48.815571200000001</v>
      </c>
      <c r="I5252">
        <v>-56.626525700000002</v>
      </c>
      <c r="J5252" s="1" t="str">
        <f t="shared" si="381"/>
        <v>Till</v>
      </c>
      <c r="K5252" s="1" t="str">
        <f t="shared" si="380"/>
        <v>&lt;63 micron</v>
      </c>
      <c r="L5252">
        <v>0.1</v>
      </c>
      <c r="M5252">
        <v>1.86</v>
      </c>
      <c r="N5252">
        <v>1</v>
      </c>
      <c r="O5252">
        <v>160</v>
      </c>
      <c r="P5252">
        <v>0.25</v>
      </c>
      <c r="Q5252">
        <v>1</v>
      </c>
      <c r="R5252">
        <v>0.23</v>
      </c>
      <c r="S5252">
        <v>0.25</v>
      </c>
      <c r="T5252">
        <v>8</v>
      </c>
      <c r="U5252">
        <v>18</v>
      </c>
      <c r="V5252">
        <v>26</v>
      </c>
      <c r="W5252">
        <v>2.56</v>
      </c>
      <c r="X5252">
        <v>5</v>
      </c>
      <c r="Y5252">
        <v>0.5</v>
      </c>
      <c r="Z5252">
        <v>0.1</v>
      </c>
      <c r="AA5252">
        <v>10</v>
      </c>
      <c r="AB5252">
        <v>0.41</v>
      </c>
      <c r="AC5252">
        <v>650</v>
      </c>
      <c r="AD5252">
        <v>0.5</v>
      </c>
      <c r="AE5252">
        <v>0.01</v>
      </c>
      <c r="AF5252">
        <v>10</v>
      </c>
      <c r="AH5252">
        <v>6</v>
      </c>
      <c r="AI5252">
        <v>1</v>
      </c>
      <c r="AJ5252">
        <v>7</v>
      </c>
      <c r="AK5252">
        <v>15</v>
      </c>
      <c r="AL5252">
        <v>0.09</v>
      </c>
      <c r="AM5252">
        <v>5</v>
      </c>
      <c r="AN5252">
        <v>5</v>
      </c>
      <c r="AO5252">
        <v>67</v>
      </c>
      <c r="AP5252">
        <v>5</v>
      </c>
      <c r="AQ5252">
        <v>38</v>
      </c>
    </row>
    <row r="5253" spans="1:43" hidden="1" x14ac:dyDescent="0.25">
      <c r="A5253" t="s">
        <v>16390</v>
      </c>
      <c r="B5253" t="s">
        <v>19667</v>
      </c>
      <c r="C5253" s="1" t="str">
        <f t="shared" si="378"/>
        <v>21:0121</v>
      </c>
      <c r="D5253" s="1" t="str">
        <f t="shared" si="376"/>
        <v>21:0003</v>
      </c>
      <c r="E5253" t="s">
        <v>16392</v>
      </c>
      <c r="F5253" t="s">
        <v>19668</v>
      </c>
      <c r="H5253">
        <v>48.795067899999999</v>
      </c>
      <c r="I5253">
        <v>-56.785932799999998</v>
      </c>
      <c r="J5253" s="1" t="str">
        <f t="shared" si="381"/>
        <v>Till</v>
      </c>
      <c r="K5253" s="1" t="str">
        <f t="shared" si="380"/>
        <v>&lt;63 micron</v>
      </c>
      <c r="L5253">
        <v>0.1</v>
      </c>
      <c r="M5253">
        <v>1.1100000000000001</v>
      </c>
      <c r="N5253">
        <v>8</v>
      </c>
      <c r="O5253">
        <v>80</v>
      </c>
      <c r="P5253">
        <v>0.5</v>
      </c>
      <c r="Q5253">
        <v>1</v>
      </c>
      <c r="R5253">
        <v>0.2</v>
      </c>
      <c r="S5253">
        <v>0.25</v>
      </c>
      <c r="T5253">
        <v>2</v>
      </c>
      <c r="U5253">
        <v>9</v>
      </c>
      <c r="V5253">
        <v>18</v>
      </c>
      <c r="W5253">
        <v>1.9</v>
      </c>
      <c r="X5253">
        <v>5</v>
      </c>
      <c r="Y5253">
        <v>0.5</v>
      </c>
      <c r="Z5253">
        <v>7.0000000000000007E-2</v>
      </c>
      <c r="AA5253">
        <v>10</v>
      </c>
      <c r="AB5253">
        <v>0.28999999999999998</v>
      </c>
      <c r="AC5253">
        <v>370</v>
      </c>
      <c r="AD5253">
        <v>1</v>
      </c>
      <c r="AE5253">
        <v>0.01</v>
      </c>
      <c r="AF5253">
        <v>3</v>
      </c>
      <c r="AH5253">
        <v>14</v>
      </c>
      <c r="AI5253">
        <v>1</v>
      </c>
      <c r="AJ5253">
        <v>5</v>
      </c>
      <c r="AK5253">
        <v>11</v>
      </c>
      <c r="AL5253">
        <v>0.09</v>
      </c>
      <c r="AM5253">
        <v>5</v>
      </c>
      <c r="AN5253">
        <v>5</v>
      </c>
      <c r="AO5253">
        <v>43</v>
      </c>
      <c r="AP5253">
        <v>5</v>
      </c>
      <c r="AQ5253">
        <v>34</v>
      </c>
    </row>
    <row r="5254" spans="1:43" hidden="1" x14ac:dyDescent="0.25">
      <c r="A5254" t="s">
        <v>16394</v>
      </c>
      <c r="B5254" t="s">
        <v>19669</v>
      </c>
      <c r="C5254" s="1" t="str">
        <f t="shared" si="378"/>
        <v>21:0121</v>
      </c>
      <c r="D5254" s="1" t="str">
        <f t="shared" si="376"/>
        <v>21:0003</v>
      </c>
      <c r="E5254" t="s">
        <v>16396</v>
      </c>
      <c r="F5254" t="s">
        <v>19670</v>
      </c>
      <c r="H5254">
        <v>48.797979599999998</v>
      </c>
      <c r="I5254">
        <v>-56.609632699999999</v>
      </c>
      <c r="J5254" s="1" t="str">
        <f t="shared" si="381"/>
        <v>Till</v>
      </c>
      <c r="K5254" s="1" t="str">
        <f t="shared" si="380"/>
        <v>&lt;63 micron</v>
      </c>
      <c r="L5254">
        <v>0.1</v>
      </c>
      <c r="M5254">
        <v>3.33</v>
      </c>
      <c r="N5254">
        <v>12</v>
      </c>
      <c r="O5254">
        <v>130</v>
      </c>
      <c r="P5254">
        <v>0.5</v>
      </c>
      <c r="Q5254">
        <v>1</v>
      </c>
      <c r="R5254">
        <v>0.72</v>
      </c>
      <c r="S5254">
        <v>0.25</v>
      </c>
      <c r="T5254">
        <v>12</v>
      </c>
      <c r="U5254">
        <v>47</v>
      </c>
      <c r="V5254">
        <v>29</v>
      </c>
      <c r="W5254">
        <v>3.19</v>
      </c>
      <c r="X5254">
        <v>10</v>
      </c>
      <c r="Y5254">
        <v>0.5</v>
      </c>
      <c r="Z5254">
        <v>0.14000000000000001</v>
      </c>
      <c r="AA5254">
        <v>10</v>
      </c>
      <c r="AB5254">
        <v>1.17</v>
      </c>
      <c r="AC5254">
        <v>1735</v>
      </c>
      <c r="AD5254">
        <v>1</v>
      </c>
      <c r="AE5254">
        <v>0.01</v>
      </c>
      <c r="AF5254">
        <v>29</v>
      </c>
      <c r="AH5254">
        <v>28</v>
      </c>
      <c r="AI5254">
        <v>1</v>
      </c>
      <c r="AJ5254">
        <v>13</v>
      </c>
      <c r="AK5254">
        <v>30</v>
      </c>
      <c r="AL5254">
        <v>0.03</v>
      </c>
      <c r="AM5254">
        <v>5</v>
      </c>
      <c r="AN5254">
        <v>5</v>
      </c>
      <c r="AO5254">
        <v>51</v>
      </c>
      <c r="AP5254">
        <v>5</v>
      </c>
      <c r="AQ5254">
        <v>80</v>
      </c>
    </row>
    <row r="5255" spans="1:43" hidden="1" x14ac:dyDescent="0.25">
      <c r="A5255" t="s">
        <v>16398</v>
      </c>
      <c r="B5255" t="s">
        <v>19671</v>
      </c>
      <c r="C5255" s="1" t="str">
        <f t="shared" si="378"/>
        <v>21:0121</v>
      </c>
      <c r="D5255" s="1" t="str">
        <f t="shared" si="376"/>
        <v>21:0003</v>
      </c>
      <c r="E5255" t="s">
        <v>16400</v>
      </c>
      <c r="F5255" t="s">
        <v>19672</v>
      </c>
      <c r="H5255">
        <v>48.777413500000002</v>
      </c>
      <c r="I5255">
        <v>-56.8550653</v>
      </c>
      <c r="J5255" s="1" t="str">
        <f t="shared" si="381"/>
        <v>Till</v>
      </c>
      <c r="K5255" s="1" t="str">
        <f t="shared" si="380"/>
        <v>&lt;63 micron</v>
      </c>
      <c r="L5255">
        <v>0.1</v>
      </c>
      <c r="M5255">
        <v>1.87</v>
      </c>
      <c r="N5255">
        <v>1</v>
      </c>
      <c r="O5255">
        <v>110</v>
      </c>
      <c r="P5255">
        <v>0.5</v>
      </c>
      <c r="Q5255">
        <v>1</v>
      </c>
      <c r="R5255">
        <v>0.65</v>
      </c>
      <c r="S5255">
        <v>0.25</v>
      </c>
      <c r="T5255">
        <v>7</v>
      </c>
      <c r="U5255">
        <v>19</v>
      </c>
      <c r="V5255">
        <v>41</v>
      </c>
      <c r="W5255">
        <v>2.67</v>
      </c>
      <c r="X5255">
        <v>5</v>
      </c>
      <c r="Y5255">
        <v>0.5</v>
      </c>
      <c r="Z5255">
        <v>0.08</v>
      </c>
      <c r="AA5255">
        <v>10</v>
      </c>
      <c r="AB5255">
        <v>0.59</v>
      </c>
      <c r="AC5255">
        <v>515</v>
      </c>
      <c r="AD5255">
        <v>1</v>
      </c>
      <c r="AE5255">
        <v>0.02</v>
      </c>
      <c r="AF5255">
        <v>8</v>
      </c>
      <c r="AH5255">
        <v>16</v>
      </c>
      <c r="AI5255">
        <v>1</v>
      </c>
      <c r="AJ5255">
        <v>12</v>
      </c>
      <c r="AK5255">
        <v>31</v>
      </c>
      <c r="AL5255">
        <v>0.18</v>
      </c>
      <c r="AM5255">
        <v>5</v>
      </c>
      <c r="AN5255">
        <v>5</v>
      </c>
      <c r="AO5255">
        <v>92</v>
      </c>
      <c r="AP5255">
        <v>5</v>
      </c>
      <c r="AQ5255">
        <v>38</v>
      </c>
    </row>
    <row r="5256" spans="1:43" hidden="1" x14ac:dyDescent="0.25">
      <c r="A5256" t="s">
        <v>16402</v>
      </c>
      <c r="B5256" t="s">
        <v>19673</v>
      </c>
      <c r="C5256" s="1" t="str">
        <f t="shared" si="378"/>
        <v>21:0121</v>
      </c>
      <c r="D5256" s="1" t="str">
        <f t="shared" si="376"/>
        <v>21:0003</v>
      </c>
      <c r="E5256" t="s">
        <v>16404</v>
      </c>
      <c r="F5256" t="s">
        <v>19674</v>
      </c>
      <c r="H5256">
        <v>48.790833200000002</v>
      </c>
      <c r="I5256">
        <v>-56.807048000000002</v>
      </c>
      <c r="J5256" s="1" t="str">
        <f t="shared" si="381"/>
        <v>Till</v>
      </c>
      <c r="K5256" s="1" t="str">
        <f t="shared" si="380"/>
        <v>&lt;63 micron</v>
      </c>
      <c r="L5256">
        <v>0.1</v>
      </c>
      <c r="M5256">
        <v>1.17</v>
      </c>
      <c r="N5256">
        <v>1</v>
      </c>
      <c r="O5256">
        <v>50</v>
      </c>
      <c r="P5256">
        <v>0.5</v>
      </c>
      <c r="Q5256">
        <v>2</v>
      </c>
      <c r="R5256">
        <v>0.21</v>
      </c>
      <c r="S5256">
        <v>0.25</v>
      </c>
      <c r="T5256">
        <v>4</v>
      </c>
      <c r="U5256">
        <v>11</v>
      </c>
      <c r="V5256">
        <v>22</v>
      </c>
      <c r="W5256">
        <v>1.9</v>
      </c>
      <c r="X5256">
        <v>5</v>
      </c>
      <c r="Y5256">
        <v>0.5</v>
      </c>
      <c r="Z5256">
        <v>0.06</v>
      </c>
      <c r="AA5256">
        <v>10</v>
      </c>
      <c r="AB5256">
        <v>0.32</v>
      </c>
      <c r="AC5256">
        <v>375</v>
      </c>
      <c r="AD5256">
        <v>0.5</v>
      </c>
      <c r="AE5256">
        <v>0.01</v>
      </c>
      <c r="AF5256">
        <v>5</v>
      </c>
      <c r="AH5256">
        <v>6</v>
      </c>
      <c r="AI5256">
        <v>1</v>
      </c>
      <c r="AJ5256">
        <v>6</v>
      </c>
      <c r="AK5256">
        <v>11</v>
      </c>
      <c r="AL5256">
        <v>0.09</v>
      </c>
      <c r="AM5256">
        <v>5</v>
      </c>
      <c r="AN5256">
        <v>5</v>
      </c>
      <c r="AO5256">
        <v>47</v>
      </c>
      <c r="AP5256">
        <v>5</v>
      </c>
      <c r="AQ5256">
        <v>28</v>
      </c>
    </row>
    <row r="5257" spans="1:43" hidden="1" x14ac:dyDescent="0.25">
      <c r="A5257" t="s">
        <v>16406</v>
      </c>
      <c r="B5257" t="s">
        <v>19675</v>
      </c>
      <c r="C5257" s="1" t="str">
        <f t="shared" si="378"/>
        <v>21:0121</v>
      </c>
      <c r="D5257" s="1" t="str">
        <f t="shared" si="376"/>
        <v>21:0003</v>
      </c>
      <c r="E5257" t="s">
        <v>16408</v>
      </c>
      <c r="F5257" t="s">
        <v>19676</v>
      </c>
      <c r="H5257">
        <v>48.762603499999997</v>
      </c>
      <c r="I5257">
        <v>-56.880271399999998</v>
      </c>
      <c r="J5257" s="1" t="str">
        <f t="shared" si="381"/>
        <v>Till</v>
      </c>
      <c r="K5257" s="1" t="str">
        <f t="shared" si="380"/>
        <v>&lt;63 micron</v>
      </c>
      <c r="L5257">
        <v>0.1</v>
      </c>
      <c r="M5257">
        <v>1.71</v>
      </c>
      <c r="N5257">
        <v>2</v>
      </c>
      <c r="O5257">
        <v>70</v>
      </c>
      <c r="P5257">
        <v>0.25</v>
      </c>
      <c r="Q5257">
        <v>1</v>
      </c>
      <c r="R5257">
        <v>0.73</v>
      </c>
      <c r="S5257">
        <v>0.25</v>
      </c>
      <c r="T5257">
        <v>7</v>
      </c>
      <c r="U5257">
        <v>35</v>
      </c>
      <c r="V5257">
        <v>42</v>
      </c>
      <c r="W5257">
        <v>2.7</v>
      </c>
      <c r="X5257">
        <v>5</v>
      </c>
      <c r="Y5257">
        <v>0.5</v>
      </c>
      <c r="Z5257">
        <v>0.06</v>
      </c>
      <c r="AA5257">
        <v>10</v>
      </c>
      <c r="AB5257">
        <v>0.73</v>
      </c>
      <c r="AC5257">
        <v>600</v>
      </c>
      <c r="AD5257">
        <v>0.5</v>
      </c>
      <c r="AE5257">
        <v>0.02</v>
      </c>
      <c r="AF5257">
        <v>18</v>
      </c>
      <c r="AH5257">
        <v>26</v>
      </c>
      <c r="AI5257">
        <v>1</v>
      </c>
      <c r="AJ5257">
        <v>10</v>
      </c>
      <c r="AK5257">
        <v>30</v>
      </c>
      <c r="AL5257">
        <v>0.16</v>
      </c>
      <c r="AM5257">
        <v>5</v>
      </c>
      <c r="AN5257">
        <v>5</v>
      </c>
      <c r="AO5257">
        <v>84</v>
      </c>
      <c r="AP5257">
        <v>5</v>
      </c>
      <c r="AQ5257">
        <v>56</v>
      </c>
    </row>
    <row r="5258" spans="1:43" hidden="1" x14ac:dyDescent="0.25">
      <c r="A5258" t="s">
        <v>16410</v>
      </c>
      <c r="B5258" t="s">
        <v>19677</v>
      </c>
      <c r="C5258" s="1" t="str">
        <f t="shared" si="378"/>
        <v>21:0121</v>
      </c>
      <c r="D5258" s="1" t="str">
        <f t="shared" si="376"/>
        <v>21:0003</v>
      </c>
      <c r="E5258" t="s">
        <v>16412</v>
      </c>
      <c r="F5258" t="s">
        <v>19678</v>
      </c>
      <c r="H5258">
        <v>48.796431699999999</v>
      </c>
      <c r="I5258">
        <v>-56.794094399999999</v>
      </c>
      <c r="J5258" s="1" t="str">
        <f t="shared" si="381"/>
        <v>Till</v>
      </c>
      <c r="K5258" s="1" t="str">
        <f t="shared" si="380"/>
        <v>&lt;63 micron</v>
      </c>
      <c r="L5258">
        <v>0.1</v>
      </c>
      <c r="M5258">
        <v>1.54</v>
      </c>
      <c r="N5258">
        <v>1</v>
      </c>
      <c r="O5258">
        <v>40</v>
      </c>
      <c r="P5258">
        <v>0.25</v>
      </c>
      <c r="Q5258">
        <v>1</v>
      </c>
      <c r="R5258">
        <v>0.16</v>
      </c>
      <c r="S5258">
        <v>0.25</v>
      </c>
      <c r="T5258">
        <v>2</v>
      </c>
      <c r="U5258">
        <v>11</v>
      </c>
      <c r="V5258">
        <v>23</v>
      </c>
      <c r="W5258">
        <v>1.41</v>
      </c>
      <c r="X5258">
        <v>5</v>
      </c>
      <c r="Y5258">
        <v>0.5</v>
      </c>
      <c r="Z5258">
        <v>0.06</v>
      </c>
      <c r="AA5258">
        <v>10</v>
      </c>
      <c r="AB5258">
        <v>0.27</v>
      </c>
      <c r="AC5258">
        <v>385</v>
      </c>
      <c r="AD5258">
        <v>1</v>
      </c>
      <c r="AE5258">
        <v>0.01</v>
      </c>
      <c r="AF5258">
        <v>6</v>
      </c>
      <c r="AH5258">
        <v>16</v>
      </c>
      <c r="AI5258">
        <v>1</v>
      </c>
      <c r="AJ5258">
        <v>4</v>
      </c>
      <c r="AK5258">
        <v>10</v>
      </c>
      <c r="AL5258">
        <v>0.09</v>
      </c>
      <c r="AM5258">
        <v>5</v>
      </c>
      <c r="AN5258">
        <v>5</v>
      </c>
      <c r="AO5258">
        <v>32</v>
      </c>
      <c r="AP5258">
        <v>5</v>
      </c>
      <c r="AQ5258">
        <v>24</v>
      </c>
    </row>
    <row r="5259" spans="1:43" hidden="1" x14ac:dyDescent="0.25">
      <c r="A5259" t="s">
        <v>16414</v>
      </c>
      <c r="B5259" t="s">
        <v>19679</v>
      </c>
      <c r="C5259" s="1" t="str">
        <f t="shared" si="378"/>
        <v>21:0121</v>
      </c>
      <c r="D5259" s="1" t="str">
        <f t="shared" si="376"/>
        <v>21:0003</v>
      </c>
      <c r="E5259" t="s">
        <v>16416</v>
      </c>
      <c r="F5259" t="s">
        <v>19680</v>
      </c>
      <c r="H5259">
        <v>48.814457699999998</v>
      </c>
      <c r="I5259">
        <v>-56.7075526</v>
      </c>
      <c r="J5259" s="1" t="str">
        <f t="shared" si="381"/>
        <v>Till</v>
      </c>
      <c r="K5259" s="1" t="str">
        <f t="shared" si="380"/>
        <v>&lt;63 micron</v>
      </c>
      <c r="L5259">
        <v>0.1</v>
      </c>
      <c r="M5259">
        <v>1.84</v>
      </c>
      <c r="N5259">
        <v>1</v>
      </c>
      <c r="O5259">
        <v>70</v>
      </c>
      <c r="P5259">
        <v>0.5</v>
      </c>
      <c r="Q5259">
        <v>1</v>
      </c>
      <c r="R5259">
        <v>0.19</v>
      </c>
      <c r="S5259">
        <v>0.25</v>
      </c>
      <c r="T5259">
        <v>6</v>
      </c>
      <c r="U5259">
        <v>17</v>
      </c>
      <c r="V5259">
        <v>16</v>
      </c>
      <c r="W5259">
        <v>2.56</v>
      </c>
      <c r="X5259">
        <v>5</v>
      </c>
      <c r="Y5259">
        <v>0.5</v>
      </c>
      <c r="Z5259">
        <v>0.06</v>
      </c>
      <c r="AA5259">
        <v>10</v>
      </c>
      <c r="AB5259">
        <v>0.24</v>
      </c>
      <c r="AC5259">
        <v>455</v>
      </c>
      <c r="AD5259">
        <v>1</v>
      </c>
      <c r="AE5259">
        <v>0.01</v>
      </c>
      <c r="AF5259">
        <v>4</v>
      </c>
      <c r="AH5259">
        <v>20</v>
      </c>
      <c r="AI5259">
        <v>1</v>
      </c>
      <c r="AJ5259">
        <v>5</v>
      </c>
      <c r="AK5259">
        <v>10</v>
      </c>
      <c r="AL5259">
        <v>0.12</v>
      </c>
      <c r="AM5259">
        <v>5</v>
      </c>
      <c r="AN5259">
        <v>5</v>
      </c>
      <c r="AO5259">
        <v>66</v>
      </c>
      <c r="AP5259">
        <v>5</v>
      </c>
      <c r="AQ5259">
        <v>36</v>
      </c>
    </row>
    <row r="5260" spans="1:43" hidden="1" x14ac:dyDescent="0.25">
      <c r="A5260" t="s">
        <v>16418</v>
      </c>
      <c r="B5260" t="s">
        <v>19681</v>
      </c>
      <c r="C5260" s="1" t="str">
        <f t="shared" si="378"/>
        <v>21:0121</v>
      </c>
      <c r="D5260" s="1" t="str">
        <f t="shared" si="376"/>
        <v>21:0003</v>
      </c>
      <c r="E5260" t="s">
        <v>16420</v>
      </c>
      <c r="F5260" t="s">
        <v>19682</v>
      </c>
      <c r="H5260">
        <v>48.845473200000001</v>
      </c>
      <c r="I5260">
        <v>-56.7843564</v>
      </c>
      <c r="J5260" s="1" t="str">
        <f t="shared" si="381"/>
        <v>Till</v>
      </c>
      <c r="K5260" s="1" t="str">
        <f t="shared" si="380"/>
        <v>&lt;63 micron</v>
      </c>
      <c r="L5260">
        <v>0.1</v>
      </c>
      <c r="M5260">
        <v>0.76</v>
      </c>
      <c r="N5260">
        <v>1</v>
      </c>
      <c r="O5260">
        <v>20</v>
      </c>
      <c r="P5260">
        <v>0.5</v>
      </c>
      <c r="Q5260">
        <v>1</v>
      </c>
      <c r="R5260">
        <v>0.21</v>
      </c>
      <c r="S5260">
        <v>0.25</v>
      </c>
      <c r="T5260">
        <v>2</v>
      </c>
      <c r="U5260">
        <v>8</v>
      </c>
      <c r="V5260">
        <v>6</v>
      </c>
      <c r="W5260">
        <v>1.95</v>
      </c>
      <c r="X5260">
        <v>5</v>
      </c>
      <c r="Y5260">
        <v>0.5</v>
      </c>
      <c r="Z5260">
        <v>0.02</v>
      </c>
      <c r="AA5260">
        <v>10</v>
      </c>
      <c r="AB5260">
        <v>0.12</v>
      </c>
      <c r="AC5260">
        <v>250</v>
      </c>
      <c r="AD5260">
        <v>1</v>
      </c>
      <c r="AE5260">
        <v>0.01</v>
      </c>
      <c r="AF5260">
        <v>1</v>
      </c>
      <c r="AH5260">
        <v>10</v>
      </c>
      <c r="AI5260">
        <v>1</v>
      </c>
      <c r="AJ5260">
        <v>2</v>
      </c>
      <c r="AK5260">
        <v>10</v>
      </c>
      <c r="AL5260">
        <v>0.13</v>
      </c>
      <c r="AM5260">
        <v>5</v>
      </c>
      <c r="AN5260">
        <v>5</v>
      </c>
      <c r="AO5260">
        <v>39</v>
      </c>
      <c r="AP5260">
        <v>5</v>
      </c>
      <c r="AQ5260">
        <v>40</v>
      </c>
    </row>
    <row r="5261" spans="1:43" hidden="1" x14ac:dyDescent="0.25">
      <c r="A5261" t="s">
        <v>16422</v>
      </c>
      <c r="B5261" t="s">
        <v>19683</v>
      </c>
      <c r="C5261" s="1" t="str">
        <f t="shared" si="378"/>
        <v>21:0121</v>
      </c>
      <c r="D5261" s="1" t="str">
        <f t="shared" si="376"/>
        <v>21:0003</v>
      </c>
      <c r="E5261" t="s">
        <v>16424</v>
      </c>
      <c r="F5261" t="s">
        <v>19684</v>
      </c>
      <c r="H5261">
        <v>48.8063383</v>
      </c>
      <c r="I5261">
        <v>-56.802222299999997</v>
      </c>
      <c r="J5261" s="1" t="str">
        <f t="shared" si="381"/>
        <v>Till</v>
      </c>
      <c r="K5261" s="1" t="str">
        <f t="shared" si="380"/>
        <v>&lt;63 micron</v>
      </c>
      <c r="L5261">
        <v>0.1</v>
      </c>
      <c r="M5261">
        <v>1.34</v>
      </c>
      <c r="N5261">
        <v>1</v>
      </c>
      <c r="O5261">
        <v>40</v>
      </c>
      <c r="P5261">
        <v>0.5</v>
      </c>
      <c r="Q5261">
        <v>1</v>
      </c>
      <c r="R5261">
        <v>0.16</v>
      </c>
      <c r="S5261">
        <v>0.25</v>
      </c>
      <c r="T5261">
        <v>2</v>
      </c>
      <c r="U5261">
        <v>11</v>
      </c>
      <c r="V5261">
        <v>18</v>
      </c>
      <c r="W5261">
        <v>2.04</v>
      </c>
      <c r="X5261">
        <v>5</v>
      </c>
      <c r="Y5261">
        <v>0.5</v>
      </c>
      <c r="Z5261">
        <v>0.04</v>
      </c>
      <c r="AA5261">
        <v>10</v>
      </c>
      <c r="AB5261">
        <v>0.22</v>
      </c>
      <c r="AC5261">
        <v>210</v>
      </c>
      <c r="AD5261">
        <v>0.5</v>
      </c>
      <c r="AE5261">
        <v>0.01</v>
      </c>
      <c r="AF5261">
        <v>6</v>
      </c>
      <c r="AH5261">
        <v>6</v>
      </c>
      <c r="AI5261">
        <v>1</v>
      </c>
      <c r="AJ5261">
        <v>4</v>
      </c>
      <c r="AK5261">
        <v>10</v>
      </c>
      <c r="AL5261">
        <v>0.12</v>
      </c>
      <c r="AM5261">
        <v>5</v>
      </c>
      <c r="AN5261">
        <v>5</v>
      </c>
      <c r="AO5261">
        <v>50</v>
      </c>
      <c r="AP5261">
        <v>5</v>
      </c>
      <c r="AQ5261">
        <v>30</v>
      </c>
    </row>
    <row r="5262" spans="1:43" hidden="1" x14ac:dyDescent="0.25">
      <c r="A5262" t="s">
        <v>16426</v>
      </c>
      <c r="B5262" t="s">
        <v>19685</v>
      </c>
      <c r="C5262" s="1" t="str">
        <f t="shared" si="378"/>
        <v>21:0121</v>
      </c>
      <c r="D5262" s="1" t="str">
        <f t="shared" si="376"/>
        <v>21:0003</v>
      </c>
      <c r="E5262" t="s">
        <v>16428</v>
      </c>
      <c r="F5262" t="s">
        <v>19686</v>
      </c>
      <c r="H5262">
        <v>48.799622900000003</v>
      </c>
      <c r="I5262">
        <v>-56.566735600000001</v>
      </c>
      <c r="J5262" s="1" t="str">
        <f t="shared" si="381"/>
        <v>Till</v>
      </c>
      <c r="K5262" s="1" t="str">
        <f t="shared" si="380"/>
        <v>&lt;63 micron</v>
      </c>
      <c r="L5262">
        <v>0.1</v>
      </c>
      <c r="M5262">
        <v>2.67</v>
      </c>
      <c r="N5262">
        <v>2</v>
      </c>
      <c r="O5262">
        <v>140</v>
      </c>
      <c r="P5262">
        <v>0.25</v>
      </c>
      <c r="Q5262">
        <v>1</v>
      </c>
      <c r="R5262">
        <v>0.64</v>
      </c>
      <c r="S5262">
        <v>0.25</v>
      </c>
      <c r="T5262">
        <v>13</v>
      </c>
      <c r="U5262">
        <v>31</v>
      </c>
      <c r="V5262">
        <v>57</v>
      </c>
      <c r="W5262">
        <v>3.52</v>
      </c>
      <c r="X5262">
        <v>5</v>
      </c>
      <c r="Y5262">
        <v>0.5</v>
      </c>
      <c r="Z5262">
        <v>0.12</v>
      </c>
      <c r="AA5262">
        <v>10</v>
      </c>
      <c r="AB5262">
        <v>0.97</v>
      </c>
      <c r="AC5262">
        <v>1305</v>
      </c>
      <c r="AD5262">
        <v>0.5</v>
      </c>
      <c r="AE5262">
        <v>0.01</v>
      </c>
      <c r="AF5262">
        <v>23</v>
      </c>
      <c r="AH5262">
        <v>16</v>
      </c>
      <c r="AI5262">
        <v>1</v>
      </c>
      <c r="AJ5262">
        <v>12</v>
      </c>
      <c r="AK5262">
        <v>45</v>
      </c>
      <c r="AL5262">
        <v>0.11</v>
      </c>
      <c r="AM5262">
        <v>5</v>
      </c>
      <c r="AN5262">
        <v>5</v>
      </c>
      <c r="AO5262">
        <v>87</v>
      </c>
      <c r="AP5262">
        <v>5</v>
      </c>
      <c r="AQ5262">
        <v>56</v>
      </c>
    </row>
    <row r="5263" spans="1:43" hidden="1" x14ac:dyDescent="0.25">
      <c r="A5263" t="s">
        <v>16430</v>
      </c>
      <c r="B5263" t="s">
        <v>19687</v>
      </c>
      <c r="C5263" s="1" t="str">
        <f t="shared" si="378"/>
        <v>21:0121</v>
      </c>
      <c r="D5263" s="1" t="str">
        <f t="shared" si="376"/>
        <v>21:0003</v>
      </c>
      <c r="E5263" t="s">
        <v>16432</v>
      </c>
      <c r="F5263" t="s">
        <v>19688</v>
      </c>
      <c r="H5263">
        <v>48.957759500000002</v>
      </c>
      <c r="I5263">
        <v>-56.384421799999998</v>
      </c>
      <c r="J5263" s="1" t="str">
        <f t="shared" si="381"/>
        <v>Till</v>
      </c>
      <c r="K5263" s="1" t="str">
        <f t="shared" si="380"/>
        <v>&lt;63 micron</v>
      </c>
      <c r="L5263">
        <v>0.1</v>
      </c>
      <c r="M5263">
        <v>3.09</v>
      </c>
      <c r="N5263">
        <v>6</v>
      </c>
      <c r="O5263">
        <v>10</v>
      </c>
      <c r="P5263">
        <v>0.25</v>
      </c>
      <c r="Q5263">
        <v>1</v>
      </c>
      <c r="R5263">
        <v>0.42</v>
      </c>
      <c r="S5263">
        <v>0.25</v>
      </c>
      <c r="T5263">
        <v>10</v>
      </c>
      <c r="U5263">
        <v>33</v>
      </c>
      <c r="V5263">
        <v>32</v>
      </c>
      <c r="W5263">
        <v>3.15</v>
      </c>
      <c r="X5263">
        <v>5</v>
      </c>
      <c r="Y5263">
        <v>0.5</v>
      </c>
      <c r="Z5263">
        <v>0.03</v>
      </c>
      <c r="AA5263">
        <v>5</v>
      </c>
      <c r="AB5263">
        <v>0.33</v>
      </c>
      <c r="AC5263">
        <v>305</v>
      </c>
      <c r="AD5263">
        <v>0.5</v>
      </c>
      <c r="AE5263">
        <v>0.02</v>
      </c>
      <c r="AF5263">
        <v>7</v>
      </c>
      <c r="AH5263">
        <v>1</v>
      </c>
      <c r="AI5263">
        <v>2</v>
      </c>
      <c r="AJ5263">
        <v>8</v>
      </c>
      <c r="AK5263">
        <v>26</v>
      </c>
      <c r="AL5263">
        <v>0.18</v>
      </c>
      <c r="AM5263">
        <v>5</v>
      </c>
      <c r="AN5263">
        <v>5</v>
      </c>
      <c r="AO5263">
        <v>108</v>
      </c>
      <c r="AP5263">
        <v>5</v>
      </c>
      <c r="AQ5263">
        <v>26</v>
      </c>
    </row>
    <row r="5264" spans="1:43" hidden="1" x14ac:dyDescent="0.25">
      <c r="A5264" t="s">
        <v>16434</v>
      </c>
      <c r="B5264" t="s">
        <v>19689</v>
      </c>
      <c r="C5264" s="1" t="str">
        <f t="shared" si="378"/>
        <v>21:0121</v>
      </c>
      <c r="D5264" s="1" t="str">
        <f t="shared" si="376"/>
        <v>21:0003</v>
      </c>
      <c r="E5264" t="s">
        <v>16436</v>
      </c>
      <c r="F5264" t="s">
        <v>19690</v>
      </c>
      <c r="H5264">
        <v>48.9939879</v>
      </c>
      <c r="I5264">
        <v>-56.388764799999997</v>
      </c>
      <c r="J5264" s="1" t="str">
        <f t="shared" si="381"/>
        <v>Till</v>
      </c>
      <c r="K5264" s="1" t="str">
        <f t="shared" si="380"/>
        <v>&lt;63 micron</v>
      </c>
      <c r="L5264">
        <v>0.1</v>
      </c>
      <c r="M5264">
        <v>2.2000000000000002</v>
      </c>
      <c r="N5264">
        <v>1</v>
      </c>
      <c r="O5264">
        <v>70</v>
      </c>
      <c r="P5264">
        <v>0.5</v>
      </c>
      <c r="Q5264">
        <v>1</v>
      </c>
      <c r="R5264">
        <v>1</v>
      </c>
      <c r="S5264">
        <v>0.25</v>
      </c>
      <c r="T5264">
        <v>8</v>
      </c>
      <c r="U5264">
        <v>42</v>
      </c>
      <c r="V5264">
        <v>37</v>
      </c>
      <c r="W5264">
        <v>2.0499999999999998</v>
      </c>
      <c r="X5264">
        <v>5</v>
      </c>
      <c r="Y5264">
        <v>0.5</v>
      </c>
      <c r="Z5264">
        <v>0.1</v>
      </c>
      <c r="AA5264">
        <v>20</v>
      </c>
      <c r="AB5264">
        <v>0.62</v>
      </c>
      <c r="AC5264">
        <v>275</v>
      </c>
      <c r="AD5264">
        <v>2</v>
      </c>
      <c r="AE5264">
        <v>7.0000000000000007E-2</v>
      </c>
      <c r="AF5264">
        <v>13</v>
      </c>
      <c r="AH5264">
        <v>10</v>
      </c>
      <c r="AI5264">
        <v>1</v>
      </c>
      <c r="AJ5264">
        <v>10</v>
      </c>
      <c r="AK5264">
        <v>59</v>
      </c>
      <c r="AL5264">
        <v>0.2</v>
      </c>
      <c r="AM5264">
        <v>5</v>
      </c>
      <c r="AN5264">
        <v>5</v>
      </c>
      <c r="AO5264">
        <v>120</v>
      </c>
      <c r="AP5264">
        <v>5</v>
      </c>
      <c r="AQ5264">
        <v>36</v>
      </c>
    </row>
    <row r="5265" spans="1:43" hidden="1" x14ac:dyDescent="0.25">
      <c r="A5265" t="s">
        <v>16438</v>
      </c>
      <c r="B5265" t="s">
        <v>19691</v>
      </c>
      <c r="C5265" s="1" t="str">
        <f t="shared" si="378"/>
        <v>21:0121</v>
      </c>
      <c r="D5265" s="1" t="str">
        <f t="shared" si="376"/>
        <v>21:0003</v>
      </c>
      <c r="E5265" t="s">
        <v>16440</v>
      </c>
      <c r="F5265" t="s">
        <v>19692</v>
      </c>
      <c r="H5265">
        <v>48.989731399999997</v>
      </c>
      <c r="I5265">
        <v>-56.435971500000001</v>
      </c>
      <c r="J5265" s="1" t="str">
        <f t="shared" si="381"/>
        <v>Till</v>
      </c>
      <c r="K5265" s="1" t="str">
        <f t="shared" si="380"/>
        <v>&lt;63 micron</v>
      </c>
      <c r="L5265">
        <v>0.1</v>
      </c>
      <c r="M5265">
        <v>2.52</v>
      </c>
      <c r="N5265">
        <v>4</v>
      </c>
      <c r="O5265">
        <v>80</v>
      </c>
      <c r="P5265">
        <v>0.5</v>
      </c>
      <c r="Q5265">
        <v>1</v>
      </c>
      <c r="R5265">
        <v>0.84</v>
      </c>
      <c r="S5265">
        <v>0.25</v>
      </c>
      <c r="T5265">
        <v>7</v>
      </c>
      <c r="U5265">
        <v>33</v>
      </c>
      <c r="V5265">
        <v>35</v>
      </c>
      <c r="W5265">
        <v>2.0299999999999998</v>
      </c>
      <c r="X5265">
        <v>10</v>
      </c>
      <c r="Y5265">
        <v>0.5</v>
      </c>
      <c r="Z5265">
        <v>0.06</v>
      </c>
      <c r="AA5265">
        <v>10</v>
      </c>
      <c r="AB5265">
        <v>0.46</v>
      </c>
      <c r="AC5265">
        <v>215</v>
      </c>
      <c r="AD5265">
        <v>1</v>
      </c>
      <c r="AE5265">
        <v>0.04</v>
      </c>
      <c r="AF5265">
        <v>10</v>
      </c>
      <c r="AH5265">
        <v>8</v>
      </c>
      <c r="AI5265">
        <v>1</v>
      </c>
      <c r="AJ5265">
        <v>9</v>
      </c>
      <c r="AK5265">
        <v>60</v>
      </c>
      <c r="AL5265">
        <v>0.2</v>
      </c>
      <c r="AM5265">
        <v>5</v>
      </c>
      <c r="AN5265">
        <v>5</v>
      </c>
      <c r="AO5265">
        <v>112</v>
      </c>
      <c r="AP5265">
        <v>10</v>
      </c>
      <c r="AQ5265">
        <v>26</v>
      </c>
    </row>
    <row r="5266" spans="1:43" hidden="1" x14ac:dyDescent="0.25">
      <c r="A5266" t="s">
        <v>16442</v>
      </c>
      <c r="B5266" t="s">
        <v>19693</v>
      </c>
      <c r="C5266" s="1" t="str">
        <f t="shared" si="378"/>
        <v>21:0121</v>
      </c>
      <c r="D5266" s="1" t="str">
        <f t="shared" si="376"/>
        <v>21:0003</v>
      </c>
      <c r="E5266" t="s">
        <v>16444</v>
      </c>
      <c r="F5266" t="s">
        <v>19694</v>
      </c>
      <c r="H5266">
        <v>48.989125899999998</v>
      </c>
      <c r="I5266">
        <v>-56.499531500000003</v>
      </c>
      <c r="J5266" s="1" t="str">
        <f t="shared" si="381"/>
        <v>Till</v>
      </c>
      <c r="K5266" s="1" t="str">
        <f t="shared" si="380"/>
        <v>&lt;63 micron</v>
      </c>
      <c r="L5266">
        <v>0.2</v>
      </c>
      <c r="M5266">
        <v>1.65</v>
      </c>
      <c r="N5266">
        <v>8</v>
      </c>
      <c r="O5266">
        <v>40</v>
      </c>
      <c r="P5266">
        <v>1</v>
      </c>
      <c r="Q5266">
        <v>1</v>
      </c>
      <c r="R5266">
        <v>0.66</v>
      </c>
      <c r="S5266">
        <v>0.25</v>
      </c>
      <c r="T5266">
        <v>4</v>
      </c>
      <c r="U5266">
        <v>26</v>
      </c>
      <c r="V5266">
        <v>22</v>
      </c>
      <c r="W5266">
        <v>2.67</v>
      </c>
      <c r="X5266">
        <v>10</v>
      </c>
      <c r="Y5266">
        <v>0.5</v>
      </c>
      <c r="Z5266">
        <v>7.0000000000000007E-2</v>
      </c>
      <c r="AA5266">
        <v>20</v>
      </c>
      <c r="AB5266">
        <v>0.36</v>
      </c>
      <c r="AC5266">
        <v>230</v>
      </c>
      <c r="AD5266">
        <v>2</v>
      </c>
      <c r="AE5266">
        <v>0.04</v>
      </c>
      <c r="AF5266">
        <v>6</v>
      </c>
      <c r="AH5266">
        <v>18</v>
      </c>
      <c r="AI5266">
        <v>1</v>
      </c>
      <c r="AJ5266">
        <v>7</v>
      </c>
      <c r="AK5266">
        <v>24</v>
      </c>
      <c r="AL5266">
        <v>0.17</v>
      </c>
      <c r="AM5266">
        <v>5</v>
      </c>
      <c r="AN5266">
        <v>5</v>
      </c>
      <c r="AO5266">
        <v>84</v>
      </c>
      <c r="AP5266">
        <v>10</v>
      </c>
      <c r="AQ5266">
        <v>38</v>
      </c>
    </row>
    <row r="5267" spans="1:43" hidden="1" x14ac:dyDescent="0.25">
      <c r="A5267" t="s">
        <v>16446</v>
      </c>
      <c r="B5267" t="s">
        <v>19695</v>
      </c>
      <c r="C5267" s="1" t="str">
        <f t="shared" si="378"/>
        <v>21:0121</v>
      </c>
      <c r="D5267" s="1" t="str">
        <f t="shared" si="376"/>
        <v>21:0003</v>
      </c>
      <c r="E5267" t="s">
        <v>16448</v>
      </c>
      <c r="F5267" t="s">
        <v>19696</v>
      </c>
      <c r="H5267">
        <v>48.999695899999999</v>
      </c>
      <c r="I5267">
        <v>-56.554447600000003</v>
      </c>
      <c r="J5267" s="1" t="str">
        <f t="shared" si="381"/>
        <v>Till</v>
      </c>
      <c r="K5267" s="1" t="str">
        <f t="shared" si="380"/>
        <v>&lt;63 micron</v>
      </c>
      <c r="L5267">
        <v>0.1</v>
      </c>
      <c r="M5267">
        <v>0.69</v>
      </c>
      <c r="N5267">
        <v>2</v>
      </c>
      <c r="O5267">
        <v>20</v>
      </c>
      <c r="P5267">
        <v>0.5</v>
      </c>
      <c r="Q5267">
        <v>1</v>
      </c>
      <c r="R5267">
        <v>0.44</v>
      </c>
      <c r="S5267">
        <v>0.25</v>
      </c>
      <c r="T5267">
        <v>2</v>
      </c>
      <c r="U5267">
        <v>16</v>
      </c>
      <c r="V5267">
        <v>11</v>
      </c>
      <c r="W5267">
        <v>1.67</v>
      </c>
      <c r="X5267">
        <v>5</v>
      </c>
      <c r="Y5267">
        <v>0.5</v>
      </c>
      <c r="Z5267">
        <v>0.02</v>
      </c>
      <c r="AA5267">
        <v>20</v>
      </c>
      <c r="AB5267">
        <v>0.18</v>
      </c>
      <c r="AC5267">
        <v>145</v>
      </c>
      <c r="AD5267">
        <v>0.5</v>
      </c>
      <c r="AE5267">
        <v>0.02</v>
      </c>
      <c r="AF5267">
        <v>4</v>
      </c>
      <c r="AH5267">
        <v>16</v>
      </c>
      <c r="AI5267">
        <v>1</v>
      </c>
      <c r="AJ5267">
        <v>3</v>
      </c>
      <c r="AK5267">
        <v>15</v>
      </c>
      <c r="AL5267">
        <v>0.12</v>
      </c>
      <c r="AM5267">
        <v>5</v>
      </c>
      <c r="AN5267">
        <v>5</v>
      </c>
      <c r="AO5267">
        <v>58</v>
      </c>
      <c r="AP5267">
        <v>5</v>
      </c>
      <c r="AQ5267">
        <v>32</v>
      </c>
    </row>
    <row r="5268" spans="1:43" hidden="1" x14ac:dyDescent="0.25">
      <c r="A5268" t="s">
        <v>16450</v>
      </c>
      <c r="B5268" t="s">
        <v>19697</v>
      </c>
      <c r="C5268" s="1" t="str">
        <f t="shared" si="378"/>
        <v>21:0121</v>
      </c>
      <c r="D5268" s="1" t="str">
        <f t="shared" si="376"/>
        <v>21:0003</v>
      </c>
      <c r="E5268" t="s">
        <v>16452</v>
      </c>
      <c r="F5268" t="s">
        <v>19698</v>
      </c>
      <c r="H5268">
        <v>48.989764700000002</v>
      </c>
      <c r="I5268">
        <v>-56.442804899999999</v>
      </c>
      <c r="J5268" s="1" t="str">
        <f t="shared" si="381"/>
        <v>Till</v>
      </c>
      <c r="K5268" s="1" t="str">
        <f t="shared" si="380"/>
        <v>&lt;63 micron</v>
      </c>
      <c r="L5268">
        <v>0.1</v>
      </c>
      <c r="M5268">
        <v>2.0299999999999998</v>
      </c>
      <c r="N5268">
        <v>10</v>
      </c>
      <c r="O5268">
        <v>70</v>
      </c>
      <c r="P5268">
        <v>0.5</v>
      </c>
      <c r="Q5268">
        <v>1</v>
      </c>
      <c r="R5268">
        <v>0.68</v>
      </c>
      <c r="S5268">
        <v>0.25</v>
      </c>
      <c r="T5268">
        <v>8</v>
      </c>
      <c r="U5268">
        <v>29</v>
      </c>
      <c r="V5268">
        <v>30</v>
      </c>
      <c r="W5268">
        <v>2.76</v>
      </c>
      <c r="X5268">
        <v>5</v>
      </c>
      <c r="Y5268">
        <v>0.5</v>
      </c>
      <c r="Z5268">
        <v>0.05</v>
      </c>
      <c r="AA5268">
        <v>10</v>
      </c>
      <c r="AB5268">
        <v>0.37</v>
      </c>
      <c r="AC5268">
        <v>195</v>
      </c>
      <c r="AD5268">
        <v>1</v>
      </c>
      <c r="AE5268">
        <v>0.04</v>
      </c>
      <c r="AF5268">
        <v>8</v>
      </c>
      <c r="AH5268">
        <v>12</v>
      </c>
      <c r="AI5268">
        <v>1</v>
      </c>
      <c r="AJ5268">
        <v>7</v>
      </c>
      <c r="AK5268">
        <v>49</v>
      </c>
      <c r="AL5268">
        <v>0.17</v>
      </c>
      <c r="AM5268">
        <v>5</v>
      </c>
      <c r="AN5268">
        <v>5</v>
      </c>
      <c r="AO5268">
        <v>104</v>
      </c>
      <c r="AP5268">
        <v>10</v>
      </c>
      <c r="AQ5268">
        <v>24</v>
      </c>
    </row>
    <row r="5269" spans="1:43" hidden="1" x14ac:dyDescent="0.25">
      <c r="A5269" t="s">
        <v>16454</v>
      </c>
      <c r="B5269" t="s">
        <v>19699</v>
      </c>
      <c r="C5269" s="1" t="str">
        <f t="shared" si="378"/>
        <v>21:0121</v>
      </c>
      <c r="D5269" s="1" t="str">
        <f t="shared" si="376"/>
        <v>21:0003</v>
      </c>
      <c r="E5269" t="s">
        <v>16456</v>
      </c>
      <c r="F5269" t="s">
        <v>19700</v>
      </c>
      <c r="H5269">
        <v>48.750626099999998</v>
      </c>
      <c r="I5269">
        <v>-56.569518299999999</v>
      </c>
      <c r="J5269" s="1" t="str">
        <f t="shared" si="381"/>
        <v>Till</v>
      </c>
      <c r="K5269" s="1" t="str">
        <f t="shared" si="380"/>
        <v>&lt;63 micron</v>
      </c>
      <c r="L5269">
        <v>0.1</v>
      </c>
      <c r="M5269">
        <v>2.04</v>
      </c>
      <c r="N5269">
        <v>26</v>
      </c>
      <c r="O5269">
        <v>90</v>
      </c>
      <c r="P5269">
        <v>0.5</v>
      </c>
      <c r="Q5269">
        <v>1</v>
      </c>
      <c r="R5269">
        <v>0.54</v>
      </c>
      <c r="S5269">
        <v>0.25</v>
      </c>
      <c r="T5269">
        <v>14</v>
      </c>
      <c r="U5269">
        <v>31</v>
      </c>
      <c r="V5269">
        <v>53</v>
      </c>
      <c r="W5269">
        <v>3.23</v>
      </c>
      <c r="X5269">
        <v>10</v>
      </c>
      <c r="Y5269">
        <v>0.5</v>
      </c>
      <c r="Z5269">
        <v>0.13</v>
      </c>
      <c r="AA5269">
        <v>20</v>
      </c>
      <c r="AB5269">
        <v>0.73</v>
      </c>
      <c r="AC5269">
        <v>675</v>
      </c>
      <c r="AD5269">
        <v>1</v>
      </c>
      <c r="AE5269">
        <v>0.01</v>
      </c>
      <c r="AF5269">
        <v>24</v>
      </c>
      <c r="AH5269">
        <v>30</v>
      </c>
      <c r="AI5269">
        <v>1</v>
      </c>
      <c r="AJ5269">
        <v>13</v>
      </c>
      <c r="AK5269">
        <v>32</v>
      </c>
      <c r="AL5269">
        <v>0.13</v>
      </c>
      <c r="AM5269">
        <v>5</v>
      </c>
      <c r="AN5269">
        <v>5</v>
      </c>
      <c r="AO5269">
        <v>58</v>
      </c>
      <c r="AP5269">
        <v>10</v>
      </c>
      <c r="AQ5269">
        <v>96</v>
      </c>
    </row>
    <row r="5270" spans="1:43" hidden="1" x14ac:dyDescent="0.25">
      <c r="A5270" t="s">
        <v>16458</v>
      </c>
      <c r="B5270" t="s">
        <v>19701</v>
      </c>
      <c r="C5270" s="1" t="str">
        <f t="shared" si="378"/>
        <v>21:0121</v>
      </c>
      <c r="D5270" s="1" t="str">
        <f t="shared" si="376"/>
        <v>21:0003</v>
      </c>
      <c r="E5270" t="s">
        <v>16460</v>
      </c>
      <c r="F5270" t="s">
        <v>19702</v>
      </c>
      <c r="H5270">
        <v>48.736640700000002</v>
      </c>
      <c r="I5270">
        <v>-56.558418199999998</v>
      </c>
      <c r="J5270" s="1" t="str">
        <f t="shared" si="381"/>
        <v>Till</v>
      </c>
      <c r="K5270" s="1" t="str">
        <f t="shared" si="380"/>
        <v>&lt;63 micron</v>
      </c>
      <c r="L5270">
        <v>0.1</v>
      </c>
      <c r="M5270">
        <v>2.91</v>
      </c>
      <c r="N5270">
        <v>58</v>
      </c>
      <c r="O5270">
        <v>80</v>
      </c>
      <c r="P5270">
        <v>0.25</v>
      </c>
      <c r="Q5270">
        <v>1</v>
      </c>
      <c r="R5270">
        <v>0.15</v>
      </c>
      <c r="S5270">
        <v>0.25</v>
      </c>
      <c r="T5270">
        <v>19</v>
      </c>
      <c r="U5270">
        <v>29</v>
      </c>
      <c r="V5270">
        <v>111</v>
      </c>
      <c r="W5270">
        <v>5.42</v>
      </c>
      <c r="X5270">
        <v>10</v>
      </c>
      <c r="Y5270">
        <v>0.5</v>
      </c>
      <c r="Z5270">
        <v>0.18</v>
      </c>
      <c r="AA5270">
        <v>50</v>
      </c>
      <c r="AB5270">
        <v>0.95</v>
      </c>
      <c r="AC5270">
        <v>1420</v>
      </c>
      <c r="AD5270">
        <v>5</v>
      </c>
      <c r="AE5270">
        <v>5.0000000000000001E-3</v>
      </c>
      <c r="AF5270">
        <v>33</v>
      </c>
      <c r="AH5270">
        <v>32</v>
      </c>
      <c r="AI5270">
        <v>1</v>
      </c>
      <c r="AJ5270">
        <v>11</v>
      </c>
      <c r="AK5270">
        <v>11</v>
      </c>
      <c r="AL5270">
        <v>0.08</v>
      </c>
      <c r="AM5270">
        <v>5</v>
      </c>
      <c r="AN5270">
        <v>5</v>
      </c>
      <c r="AO5270">
        <v>59</v>
      </c>
      <c r="AP5270">
        <v>5</v>
      </c>
      <c r="AQ5270">
        <v>100</v>
      </c>
    </row>
    <row r="5271" spans="1:43" hidden="1" x14ac:dyDescent="0.25">
      <c r="A5271" t="s">
        <v>16462</v>
      </c>
      <c r="B5271" t="s">
        <v>19703</v>
      </c>
      <c r="C5271" s="1" t="str">
        <f t="shared" si="378"/>
        <v>21:0121</v>
      </c>
      <c r="D5271" s="1" t="str">
        <f t="shared" ref="D5271:D5334" si="382">HYPERLINK("http://geochem.nrcan.gc.ca/cdogs/content/svy/svy210003_e.htm", "21:0003")</f>
        <v>21:0003</v>
      </c>
      <c r="E5271" t="s">
        <v>16464</v>
      </c>
      <c r="F5271" t="s">
        <v>19704</v>
      </c>
      <c r="H5271">
        <v>48.724954099999998</v>
      </c>
      <c r="I5271">
        <v>-56.560218900000002</v>
      </c>
      <c r="J5271" s="1" t="str">
        <f t="shared" si="381"/>
        <v>Till</v>
      </c>
      <c r="K5271" s="1" t="str">
        <f t="shared" si="380"/>
        <v>&lt;63 micron</v>
      </c>
      <c r="L5271">
        <v>0.1</v>
      </c>
      <c r="M5271">
        <v>2.64</v>
      </c>
      <c r="N5271">
        <v>50</v>
      </c>
      <c r="O5271">
        <v>70</v>
      </c>
      <c r="P5271">
        <v>0.5</v>
      </c>
      <c r="Q5271">
        <v>1</v>
      </c>
      <c r="R5271">
        <v>0.17</v>
      </c>
      <c r="S5271">
        <v>0.25</v>
      </c>
      <c r="T5271">
        <v>23</v>
      </c>
      <c r="U5271">
        <v>29</v>
      </c>
      <c r="V5271">
        <v>99</v>
      </c>
      <c r="W5271">
        <v>4.7300000000000004</v>
      </c>
      <c r="X5271">
        <v>10</v>
      </c>
      <c r="Y5271">
        <v>0.5</v>
      </c>
      <c r="Z5271">
        <v>0.16</v>
      </c>
      <c r="AA5271">
        <v>20</v>
      </c>
      <c r="AB5271">
        <v>0.85</v>
      </c>
      <c r="AC5271">
        <v>1475</v>
      </c>
      <c r="AD5271">
        <v>4</v>
      </c>
      <c r="AE5271">
        <v>5.0000000000000001E-3</v>
      </c>
      <c r="AF5271">
        <v>40</v>
      </c>
      <c r="AH5271">
        <v>40</v>
      </c>
      <c r="AI5271">
        <v>1</v>
      </c>
      <c r="AJ5271">
        <v>9</v>
      </c>
      <c r="AK5271">
        <v>14</v>
      </c>
      <c r="AL5271">
        <v>0.1</v>
      </c>
      <c r="AM5271">
        <v>5</v>
      </c>
      <c r="AN5271">
        <v>5</v>
      </c>
      <c r="AO5271">
        <v>57</v>
      </c>
      <c r="AP5271">
        <v>10</v>
      </c>
      <c r="AQ5271">
        <v>124</v>
      </c>
    </row>
    <row r="5272" spans="1:43" hidden="1" x14ac:dyDescent="0.25">
      <c r="A5272" t="s">
        <v>16466</v>
      </c>
      <c r="B5272" t="s">
        <v>19705</v>
      </c>
      <c r="C5272" s="1" t="str">
        <f t="shared" si="378"/>
        <v>21:0121</v>
      </c>
      <c r="D5272" s="1" t="str">
        <f t="shared" si="382"/>
        <v>21:0003</v>
      </c>
      <c r="E5272" t="s">
        <v>16468</v>
      </c>
      <c r="F5272" t="s">
        <v>19706</v>
      </c>
      <c r="H5272">
        <v>48.720598099999997</v>
      </c>
      <c r="I5272">
        <v>-56.598318599999999</v>
      </c>
      <c r="J5272" s="1" t="str">
        <f t="shared" si="381"/>
        <v>Till</v>
      </c>
      <c r="K5272" s="1" t="str">
        <f t="shared" si="380"/>
        <v>&lt;63 micron</v>
      </c>
      <c r="L5272">
        <v>0.1</v>
      </c>
      <c r="M5272">
        <v>2.2999999999999998</v>
      </c>
      <c r="N5272">
        <v>26</v>
      </c>
      <c r="O5272">
        <v>70</v>
      </c>
      <c r="P5272">
        <v>0.25</v>
      </c>
      <c r="Q5272">
        <v>1</v>
      </c>
      <c r="R5272">
        <v>0.27</v>
      </c>
      <c r="S5272">
        <v>0.25</v>
      </c>
      <c r="T5272">
        <v>22</v>
      </c>
      <c r="U5272">
        <v>26</v>
      </c>
      <c r="V5272">
        <v>79</v>
      </c>
      <c r="W5272">
        <v>4.0999999999999996</v>
      </c>
      <c r="X5272">
        <v>10</v>
      </c>
      <c r="Y5272">
        <v>0.5</v>
      </c>
      <c r="Z5272">
        <v>0.1</v>
      </c>
      <c r="AA5272">
        <v>20</v>
      </c>
      <c r="AB5272">
        <v>0.79</v>
      </c>
      <c r="AC5272">
        <v>1320</v>
      </c>
      <c r="AD5272">
        <v>2</v>
      </c>
      <c r="AE5272">
        <v>5.0000000000000001E-3</v>
      </c>
      <c r="AF5272">
        <v>37</v>
      </c>
      <c r="AH5272">
        <v>36</v>
      </c>
      <c r="AI5272">
        <v>1</v>
      </c>
      <c r="AJ5272">
        <v>10</v>
      </c>
      <c r="AK5272">
        <v>18</v>
      </c>
      <c r="AL5272">
        <v>0.12</v>
      </c>
      <c r="AM5272">
        <v>5</v>
      </c>
      <c r="AN5272">
        <v>5</v>
      </c>
      <c r="AO5272">
        <v>51</v>
      </c>
      <c r="AP5272">
        <v>10</v>
      </c>
      <c r="AQ5272">
        <v>100</v>
      </c>
    </row>
    <row r="5273" spans="1:43" hidden="1" x14ac:dyDescent="0.25">
      <c r="A5273" t="s">
        <v>16470</v>
      </c>
      <c r="B5273" t="s">
        <v>19707</v>
      </c>
      <c r="C5273" s="1" t="str">
        <f t="shared" si="378"/>
        <v>21:0121</v>
      </c>
      <c r="D5273" s="1" t="str">
        <f t="shared" si="382"/>
        <v>21:0003</v>
      </c>
      <c r="E5273" t="s">
        <v>16472</v>
      </c>
      <c r="F5273" t="s">
        <v>19708</v>
      </c>
      <c r="H5273">
        <v>48.749832499999997</v>
      </c>
      <c r="I5273">
        <v>-56.5984263</v>
      </c>
      <c r="J5273" s="1" t="str">
        <f t="shared" si="381"/>
        <v>Till</v>
      </c>
      <c r="K5273" s="1" t="str">
        <f t="shared" si="380"/>
        <v>&lt;63 micron</v>
      </c>
      <c r="L5273">
        <v>0.1</v>
      </c>
      <c r="M5273">
        <v>2.79</v>
      </c>
      <c r="N5273">
        <v>22</v>
      </c>
      <c r="O5273">
        <v>60</v>
      </c>
      <c r="P5273">
        <v>0.5</v>
      </c>
      <c r="Q5273">
        <v>1</v>
      </c>
      <c r="R5273">
        <v>0.4</v>
      </c>
      <c r="S5273">
        <v>0.25</v>
      </c>
      <c r="T5273">
        <v>12</v>
      </c>
      <c r="U5273">
        <v>38</v>
      </c>
      <c r="V5273">
        <v>104</v>
      </c>
      <c r="W5273">
        <v>2.97</v>
      </c>
      <c r="X5273">
        <v>5</v>
      </c>
      <c r="Y5273">
        <v>0.5</v>
      </c>
      <c r="Z5273">
        <v>0.06</v>
      </c>
      <c r="AA5273">
        <v>10</v>
      </c>
      <c r="AB5273">
        <v>0.66</v>
      </c>
      <c r="AC5273">
        <v>515</v>
      </c>
      <c r="AD5273">
        <v>1</v>
      </c>
      <c r="AE5273">
        <v>0.01</v>
      </c>
      <c r="AF5273">
        <v>26</v>
      </c>
      <c r="AH5273">
        <v>22</v>
      </c>
      <c r="AI5273">
        <v>1</v>
      </c>
      <c r="AJ5273">
        <v>13</v>
      </c>
      <c r="AK5273">
        <v>28</v>
      </c>
      <c r="AL5273">
        <v>0.15</v>
      </c>
      <c r="AM5273">
        <v>5</v>
      </c>
      <c r="AN5273">
        <v>5</v>
      </c>
      <c r="AO5273">
        <v>70</v>
      </c>
      <c r="AP5273">
        <v>10</v>
      </c>
      <c r="AQ5273">
        <v>48</v>
      </c>
    </row>
    <row r="5274" spans="1:43" hidden="1" x14ac:dyDescent="0.25">
      <c r="A5274" t="s">
        <v>16474</v>
      </c>
      <c r="B5274" t="s">
        <v>19709</v>
      </c>
      <c r="C5274" s="1" t="str">
        <f t="shared" si="378"/>
        <v>21:0121</v>
      </c>
      <c r="D5274" s="1" t="str">
        <f t="shared" si="382"/>
        <v>21:0003</v>
      </c>
      <c r="E5274" t="s">
        <v>16476</v>
      </c>
      <c r="F5274" t="s">
        <v>19710</v>
      </c>
      <c r="H5274">
        <v>48.758225299999999</v>
      </c>
      <c r="I5274">
        <v>-56.620466899999997</v>
      </c>
      <c r="J5274" s="1" t="str">
        <f t="shared" si="381"/>
        <v>Till</v>
      </c>
      <c r="K5274" s="1" t="str">
        <f t="shared" si="380"/>
        <v>&lt;63 micron</v>
      </c>
      <c r="L5274">
        <v>0.1</v>
      </c>
      <c r="M5274">
        <v>2.57</v>
      </c>
      <c r="N5274">
        <v>28</v>
      </c>
      <c r="O5274">
        <v>160</v>
      </c>
      <c r="P5274">
        <v>0.5</v>
      </c>
      <c r="Q5274">
        <v>1</v>
      </c>
      <c r="R5274">
        <v>0.85</v>
      </c>
      <c r="S5274">
        <v>0.25</v>
      </c>
      <c r="T5274">
        <v>15</v>
      </c>
      <c r="U5274">
        <v>58</v>
      </c>
      <c r="V5274">
        <v>78</v>
      </c>
      <c r="W5274">
        <v>3.5</v>
      </c>
      <c r="X5274">
        <v>10</v>
      </c>
      <c r="Y5274">
        <v>0.5</v>
      </c>
      <c r="Z5274">
        <v>0.12</v>
      </c>
      <c r="AA5274">
        <v>10</v>
      </c>
      <c r="AB5274">
        <v>1</v>
      </c>
      <c r="AC5274">
        <v>740</v>
      </c>
      <c r="AD5274">
        <v>0.5</v>
      </c>
      <c r="AE5274">
        <v>0.01</v>
      </c>
      <c r="AF5274">
        <v>40</v>
      </c>
      <c r="AH5274">
        <v>26</v>
      </c>
      <c r="AI5274">
        <v>1</v>
      </c>
      <c r="AJ5274">
        <v>18</v>
      </c>
      <c r="AK5274">
        <v>63</v>
      </c>
      <c r="AL5274">
        <v>0.2</v>
      </c>
      <c r="AM5274">
        <v>5</v>
      </c>
      <c r="AN5274">
        <v>5</v>
      </c>
      <c r="AO5274">
        <v>97</v>
      </c>
      <c r="AP5274">
        <v>20</v>
      </c>
      <c r="AQ5274">
        <v>58</v>
      </c>
    </row>
    <row r="5275" spans="1:43" hidden="1" x14ac:dyDescent="0.25">
      <c r="A5275" t="s">
        <v>16478</v>
      </c>
      <c r="B5275" t="s">
        <v>19711</v>
      </c>
      <c r="C5275" s="1" t="str">
        <f t="shared" si="378"/>
        <v>21:0121</v>
      </c>
      <c r="D5275" s="1" t="str">
        <f t="shared" si="382"/>
        <v>21:0003</v>
      </c>
      <c r="E5275" t="s">
        <v>16480</v>
      </c>
      <c r="F5275" t="s">
        <v>19712</v>
      </c>
      <c r="H5275">
        <v>48.996893999999998</v>
      </c>
      <c r="I5275">
        <v>-56.8730002</v>
      </c>
      <c r="J5275" s="1" t="str">
        <f t="shared" si="381"/>
        <v>Till</v>
      </c>
      <c r="K5275" s="1" t="str">
        <f t="shared" si="380"/>
        <v>&lt;63 micron</v>
      </c>
      <c r="L5275">
        <v>0.1</v>
      </c>
      <c r="M5275">
        <v>1.23</v>
      </c>
      <c r="N5275">
        <v>2</v>
      </c>
      <c r="O5275">
        <v>20</v>
      </c>
      <c r="P5275">
        <v>0.25</v>
      </c>
      <c r="Q5275">
        <v>1</v>
      </c>
      <c r="R5275">
        <v>0.15</v>
      </c>
      <c r="S5275">
        <v>0.25</v>
      </c>
      <c r="T5275">
        <v>3</v>
      </c>
      <c r="U5275">
        <v>12</v>
      </c>
      <c r="V5275">
        <v>9</v>
      </c>
      <c r="W5275">
        <v>1.8</v>
      </c>
      <c r="X5275">
        <v>5</v>
      </c>
      <c r="Y5275">
        <v>0.5</v>
      </c>
      <c r="Z5275">
        <v>0.04</v>
      </c>
      <c r="AA5275">
        <v>20</v>
      </c>
      <c r="AB5275">
        <v>0.19</v>
      </c>
      <c r="AC5275">
        <v>160</v>
      </c>
      <c r="AD5275">
        <v>0.5</v>
      </c>
      <c r="AE5275">
        <v>0.01</v>
      </c>
      <c r="AF5275">
        <v>6</v>
      </c>
      <c r="AH5275">
        <v>10</v>
      </c>
      <c r="AI5275">
        <v>1</v>
      </c>
      <c r="AJ5275">
        <v>3</v>
      </c>
      <c r="AK5275">
        <v>4</v>
      </c>
      <c r="AL5275">
        <v>0.12</v>
      </c>
      <c r="AM5275">
        <v>5</v>
      </c>
      <c r="AN5275">
        <v>5</v>
      </c>
      <c r="AO5275">
        <v>41</v>
      </c>
      <c r="AP5275">
        <v>5</v>
      </c>
      <c r="AQ5275">
        <v>24</v>
      </c>
    </row>
    <row r="5276" spans="1:43" hidden="1" x14ac:dyDescent="0.25">
      <c r="A5276" t="s">
        <v>16482</v>
      </c>
      <c r="B5276" t="s">
        <v>19713</v>
      </c>
      <c r="C5276" s="1" t="str">
        <f t="shared" si="378"/>
        <v>21:0121</v>
      </c>
      <c r="D5276" s="1" t="str">
        <f t="shared" si="382"/>
        <v>21:0003</v>
      </c>
      <c r="E5276" t="s">
        <v>16484</v>
      </c>
      <c r="F5276" t="s">
        <v>19714</v>
      </c>
      <c r="H5276">
        <v>48.966735900000003</v>
      </c>
      <c r="I5276">
        <v>-56.852898099999997</v>
      </c>
      <c r="J5276" s="1" t="str">
        <f t="shared" si="381"/>
        <v>Till</v>
      </c>
      <c r="K5276" s="1" t="str">
        <f t="shared" si="380"/>
        <v>&lt;63 micron</v>
      </c>
      <c r="L5276">
        <v>0.1</v>
      </c>
      <c r="M5276">
        <v>1.58</v>
      </c>
      <c r="N5276">
        <v>6</v>
      </c>
      <c r="O5276">
        <v>10</v>
      </c>
      <c r="P5276">
        <v>0.25</v>
      </c>
      <c r="Q5276">
        <v>1</v>
      </c>
      <c r="R5276">
        <v>0.11</v>
      </c>
      <c r="S5276">
        <v>0.25</v>
      </c>
      <c r="T5276">
        <v>3</v>
      </c>
      <c r="U5276">
        <v>16</v>
      </c>
      <c r="V5276">
        <v>9</v>
      </c>
      <c r="W5276">
        <v>2.41</v>
      </c>
      <c r="X5276">
        <v>5</v>
      </c>
      <c r="Y5276">
        <v>0.5</v>
      </c>
      <c r="Z5276">
        <v>0.02</v>
      </c>
      <c r="AA5276">
        <v>10</v>
      </c>
      <c r="AB5276">
        <v>0.13</v>
      </c>
      <c r="AC5276">
        <v>140</v>
      </c>
      <c r="AD5276">
        <v>1</v>
      </c>
      <c r="AE5276">
        <v>0.01</v>
      </c>
      <c r="AF5276">
        <v>4</v>
      </c>
      <c r="AH5276">
        <v>12</v>
      </c>
      <c r="AI5276">
        <v>1</v>
      </c>
      <c r="AJ5276">
        <v>3</v>
      </c>
      <c r="AK5276">
        <v>4</v>
      </c>
      <c r="AL5276">
        <v>0.11</v>
      </c>
      <c r="AM5276">
        <v>5</v>
      </c>
      <c r="AN5276">
        <v>5</v>
      </c>
      <c r="AO5276">
        <v>57</v>
      </c>
      <c r="AP5276">
        <v>5</v>
      </c>
      <c r="AQ5276">
        <v>26</v>
      </c>
    </row>
    <row r="5277" spans="1:43" hidden="1" x14ac:dyDescent="0.25">
      <c r="A5277" t="s">
        <v>16486</v>
      </c>
      <c r="B5277" t="s">
        <v>19715</v>
      </c>
      <c r="C5277" s="1" t="str">
        <f t="shared" si="378"/>
        <v>21:0121</v>
      </c>
      <c r="D5277" s="1" t="str">
        <f t="shared" si="382"/>
        <v>21:0003</v>
      </c>
      <c r="E5277" t="s">
        <v>16488</v>
      </c>
      <c r="F5277" t="s">
        <v>19716</v>
      </c>
      <c r="H5277">
        <v>48.910619400000002</v>
      </c>
      <c r="I5277">
        <v>-56.777278299999999</v>
      </c>
      <c r="J5277" s="1" t="str">
        <f t="shared" si="381"/>
        <v>Till</v>
      </c>
      <c r="K5277" s="1" t="str">
        <f t="shared" si="380"/>
        <v>&lt;63 micron</v>
      </c>
      <c r="L5277">
        <v>0.2</v>
      </c>
      <c r="M5277">
        <v>0.28000000000000003</v>
      </c>
      <c r="N5277">
        <v>1</v>
      </c>
      <c r="O5277">
        <v>5</v>
      </c>
      <c r="P5277">
        <v>0.25</v>
      </c>
      <c r="Q5277">
        <v>1</v>
      </c>
      <c r="R5277">
        <v>0.12</v>
      </c>
      <c r="S5277">
        <v>0.25</v>
      </c>
      <c r="T5277">
        <v>0.5</v>
      </c>
      <c r="U5277">
        <v>7</v>
      </c>
      <c r="V5277">
        <v>3</v>
      </c>
      <c r="W5277">
        <v>1.48</v>
      </c>
      <c r="X5277">
        <v>5</v>
      </c>
      <c r="Y5277">
        <v>0.5</v>
      </c>
      <c r="Z5277">
        <v>0.01</v>
      </c>
      <c r="AA5277">
        <v>10</v>
      </c>
      <c r="AB5277">
        <v>0.06</v>
      </c>
      <c r="AC5277">
        <v>165</v>
      </c>
      <c r="AD5277">
        <v>0.5</v>
      </c>
      <c r="AE5277">
        <v>0.01</v>
      </c>
      <c r="AF5277">
        <v>1</v>
      </c>
      <c r="AH5277">
        <v>14</v>
      </c>
      <c r="AI5277">
        <v>1</v>
      </c>
      <c r="AJ5277">
        <v>1</v>
      </c>
      <c r="AK5277">
        <v>3</v>
      </c>
      <c r="AL5277">
        <v>0.09</v>
      </c>
      <c r="AM5277">
        <v>5</v>
      </c>
      <c r="AN5277">
        <v>5</v>
      </c>
      <c r="AO5277">
        <v>22</v>
      </c>
      <c r="AP5277">
        <v>5</v>
      </c>
      <c r="AQ5277">
        <v>32</v>
      </c>
    </row>
    <row r="5278" spans="1:43" hidden="1" x14ac:dyDescent="0.25">
      <c r="A5278" t="s">
        <v>16490</v>
      </c>
      <c r="B5278" t="s">
        <v>19717</v>
      </c>
      <c r="C5278" s="1" t="str">
        <f t="shared" si="378"/>
        <v>21:0121</v>
      </c>
      <c r="D5278" s="1" t="str">
        <f t="shared" si="382"/>
        <v>21:0003</v>
      </c>
      <c r="E5278" t="s">
        <v>16492</v>
      </c>
      <c r="F5278" t="s">
        <v>19718</v>
      </c>
      <c r="H5278">
        <v>48.938178299999997</v>
      </c>
      <c r="I5278">
        <v>-56.471359300000003</v>
      </c>
      <c r="J5278" s="1" t="str">
        <f t="shared" si="381"/>
        <v>Till</v>
      </c>
      <c r="K5278" s="1" t="str">
        <f t="shared" si="380"/>
        <v>&lt;63 micron</v>
      </c>
      <c r="L5278">
        <v>0.1</v>
      </c>
      <c r="M5278">
        <v>1.7</v>
      </c>
      <c r="N5278">
        <v>18</v>
      </c>
      <c r="O5278">
        <v>50</v>
      </c>
      <c r="P5278">
        <v>0.25</v>
      </c>
      <c r="Q5278">
        <v>1</v>
      </c>
      <c r="R5278">
        <v>0.59</v>
      </c>
      <c r="S5278">
        <v>0.25</v>
      </c>
      <c r="T5278">
        <v>5</v>
      </c>
      <c r="U5278">
        <v>26</v>
      </c>
      <c r="V5278">
        <v>25</v>
      </c>
      <c r="W5278">
        <v>2.73</v>
      </c>
      <c r="X5278">
        <v>5</v>
      </c>
      <c r="Y5278">
        <v>0.5</v>
      </c>
      <c r="Z5278">
        <v>0.02</v>
      </c>
      <c r="AA5278">
        <v>10</v>
      </c>
      <c r="AB5278">
        <v>0.23</v>
      </c>
      <c r="AC5278">
        <v>210</v>
      </c>
      <c r="AD5278">
        <v>0.5</v>
      </c>
      <c r="AE5278">
        <v>0.03</v>
      </c>
      <c r="AF5278">
        <v>7</v>
      </c>
      <c r="AH5278">
        <v>18</v>
      </c>
      <c r="AI5278">
        <v>1</v>
      </c>
      <c r="AJ5278">
        <v>5</v>
      </c>
      <c r="AK5278">
        <v>64</v>
      </c>
      <c r="AL5278">
        <v>0.16</v>
      </c>
      <c r="AM5278">
        <v>5</v>
      </c>
      <c r="AN5278">
        <v>5</v>
      </c>
      <c r="AO5278">
        <v>97</v>
      </c>
      <c r="AP5278">
        <v>10</v>
      </c>
      <c r="AQ5278">
        <v>18</v>
      </c>
    </row>
    <row r="5279" spans="1:43" hidden="1" x14ac:dyDescent="0.25">
      <c r="A5279" t="s">
        <v>16494</v>
      </c>
      <c r="B5279" t="s">
        <v>19719</v>
      </c>
      <c r="C5279" s="1" t="str">
        <f t="shared" ref="C5279:C5342" si="383">HYPERLINK("http://geochem.nrcan.gc.ca/cdogs/content/bdl/bdl210121_e.htm", "21:0121")</f>
        <v>21:0121</v>
      </c>
      <c r="D5279" s="1" t="str">
        <f t="shared" si="382"/>
        <v>21:0003</v>
      </c>
      <c r="E5279" t="s">
        <v>16496</v>
      </c>
      <c r="F5279" t="s">
        <v>19720</v>
      </c>
      <c r="H5279">
        <v>48.922623700000003</v>
      </c>
      <c r="I5279">
        <v>-56.5134896</v>
      </c>
      <c r="J5279" s="1" t="str">
        <f t="shared" si="381"/>
        <v>Till</v>
      </c>
      <c r="K5279" s="1" t="str">
        <f t="shared" ref="K5279:K5342" si="384">HYPERLINK("http://geochem.nrcan.gc.ca/cdogs/content/kwd/kwd080004_e.htm", "&lt;63 micron")</f>
        <v>&lt;63 micron</v>
      </c>
      <c r="L5279">
        <v>0.1</v>
      </c>
      <c r="M5279">
        <v>1.07</v>
      </c>
      <c r="N5279">
        <v>12</v>
      </c>
      <c r="O5279">
        <v>30</v>
      </c>
      <c r="P5279">
        <v>0.25</v>
      </c>
      <c r="Q5279">
        <v>1</v>
      </c>
      <c r="R5279">
        <v>0.54</v>
      </c>
      <c r="S5279">
        <v>0.25</v>
      </c>
      <c r="T5279">
        <v>3</v>
      </c>
      <c r="U5279">
        <v>25</v>
      </c>
      <c r="V5279">
        <v>15</v>
      </c>
      <c r="W5279">
        <v>2.59</v>
      </c>
      <c r="X5279">
        <v>5</v>
      </c>
      <c r="Y5279">
        <v>0.5</v>
      </c>
      <c r="Z5279">
        <v>0.02</v>
      </c>
      <c r="AA5279">
        <v>10</v>
      </c>
      <c r="AB5279">
        <v>0.16</v>
      </c>
      <c r="AC5279">
        <v>155</v>
      </c>
      <c r="AD5279">
        <v>1</v>
      </c>
      <c r="AE5279">
        <v>0.04</v>
      </c>
      <c r="AF5279">
        <v>3</v>
      </c>
      <c r="AH5279">
        <v>16</v>
      </c>
      <c r="AI5279">
        <v>1</v>
      </c>
      <c r="AJ5279">
        <v>3</v>
      </c>
      <c r="AK5279">
        <v>21</v>
      </c>
      <c r="AL5279">
        <v>0.14000000000000001</v>
      </c>
      <c r="AM5279">
        <v>5</v>
      </c>
      <c r="AN5279">
        <v>5</v>
      </c>
      <c r="AO5279">
        <v>98</v>
      </c>
      <c r="AP5279">
        <v>5</v>
      </c>
      <c r="AQ5279">
        <v>18</v>
      </c>
    </row>
    <row r="5280" spans="1:43" hidden="1" x14ac:dyDescent="0.25">
      <c r="A5280" t="s">
        <v>16498</v>
      </c>
      <c r="B5280" t="s">
        <v>19721</v>
      </c>
      <c r="C5280" s="1" t="str">
        <f t="shared" si="383"/>
        <v>21:0121</v>
      </c>
      <c r="D5280" s="1" t="str">
        <f t="shared" si="382"/>
        <v>21:0003</v>
      </c>
      <c r="E5280" t="s">
        <v>16500</v>
      </c>
      <c r="F5280" t="s">
        <v>19722</v>
      </c>
      <c r="H5280">
        <v>48.867774500000003</v>
      </c>
      <c r="I5280">
        <v>-56.574002900000004</v>
      </c>
      <c r="J5280" s="1" t="str">
        <f t="shared" si="381"/>
        <v>Till</v>
      </c>
      <c r="K5280" s="1" t="str">
        <f t="shared" si="384"/>
        <v>&lt;63 micron</v>
      </c>
      <c r="L5280">
        <v>0.1</v>
      </c>
      <c r="M5280">
        <v>1.79</v>
      </c>
      <c r="N5280">
        <v>12</v>
      </c>
      <c r="O5280">
        <v>90</v>
      </c>
      <c r="P5280">
        <v>0.25</v>
      </c>
      <c r="Q5280">
        <v>1</v>
      </c>
      <c r="R5280">
        <v>0.5</v>
      </c>
      <c r="S5280">
        <v>0.25</v>
      </c>
      <c r="T5280">
        <v>5</v>
      </c>
      <c r="U5280">
        <v>26</v>
      </c>
      <c r="V5280">
        <v>25</v>
      </c>
      <c r="W5280">
        <v>2.58</v>
      </c>
      <c r="X5280">
        <v>5</v>
      </c>
      <c r="Y5280">
        <v>0.5</v>
      </c>
      <c r="Z5280">
        <v>0.05</v>
      </c>
      <c r="AA5280">
        <v>10</v>
      </c>
      <c r="AB5280">
        <v>0.27</v>
      </c>
      <c r="AC5280">
        <v>185</v>
      </c>
      <c r="AD5280">
        <v>0.5</v>
      </c>
      <c r="AE5280">
        <v>0.03</v>
      </c>
      <c r="AF5280">
        <v>6</v>
      </c>
      <c r="AH5280">
        <v>14</v>
      </c>
      <c r="AI5280">
        <v>1</v>
      </c>
      <c r="AJ5280">
        <v>6</v>
      </c>
      <c r="AK5280">
        <v>20</v>
      </c>
      <c r="AL5280">
        <v>0.14000000000000001</v>
      </c>
      <c r="AM5280">
        <v>5</v>
      </c>
      <c r="AN5280">
        <v>5</v>
      </c>
      <c r="AO5280">
        <v>105</v>
      </c>
      <c r="AP5280">
        <v>5</v>
      </c>
      <c r="AQ5280">
        <v>24</v>
      </c>
    </row>
    <row r="5281" spans="1:43" hidden="1" x14ac:dyDescent="0.25">
      <c r="A5281" t="s">
        <v>16502</v>
      </c>
      <c r="B5281" t="s">
        <v>19723</v>
      </c>
      <c r="C5281" s="1" t="str">
        <f t="shared" si="383"/>
        <v>21:0121</v>
      </c>
      <c r="D5281" s="1" t="str">
        <f t="shared" si="382"/>
        <v>21:0003</v>
      </c>
      <c r="E5281" t="s">
        <v>16504</v>
      </c>
      <c r="F5281" t="s">
        <v>19724</v>
      </c>
      <c r="H5281">
        <v>48.857696699999998</v>
      </c>
      <c r="I5281">
        <v>-56.652456100000002</v>
      </c>
      <c r="J5281" s="1" t="str">
        <f t="shared" si="381"/>
        <v>Till</v>
      </c>
      <c r="K5281" s="1" t="str">
        <f t="shared" si="384"/>
        <v>&lt;63 micron</v>
      </c>
      <c r="L5281">
        <v>0.1</v>
      </c>
      <c r="M5281">
        <v>2.77</v>
      </c>
      <c r="N5281">
        <v>1</v>
      </c>
      <c r="O5281">
        <v>40</v>
      </c>
      <c r="P5281">
        <v>0.25</v>
      </c>
      <c r="Q5281">
        <v>1</v>
      </c>
      <c r="R5281">
        <v>0.17</v>
      </c>
      <c r="S5281">
        <v>0.25</v>
      </c>
      <c r="T5281">
        <v>3</v>
      </c>
      <c r="U5281">
        <v>15</v>
      </c>
      <c r="V5281">
        <v>17</v>
      </c>
      <c r="W5281">
        <v>2.5</v>
      </c>
      <c r="X5281">
        <v>10</v>
      </c>
      <c r="Y5281">
        <v>0.5</v>
      </c>
      <c r="Z5281">
        <v>0.04</v>
      </c>
      <c r="AA5281">
        <v>10</v>
      </c>
      <c r="AB5281">
        <v>0.17</v>
      </c>
      <c r="AC5281">
        <v>175</v>
      </c>
      <c r="AD5281">
        <v>1</v>
      </c>
      <c r="AE5281">
        <v>0.01</v>
      </c>
      <c r="AF5281">
        <v>4</v>
      </c>
      <c r="AH5281">
        <v>28</v>
      </c>
      <c r="AI5281">
        <v>1</v>
      </c>
      <c r="AJ5281">
        <v>6</v>
      </c>
      <c r="AK5281">
        <v>11</v>
      </c>
      <c r="AL5281">
        <v>0.15</v>
      </c>
      <c r="AM5281">
        <v>5</v>
      </c>
      <c r="AN5281">
        <v>5</v>
      </c>
      <c r="AO5281">
        <v>61</v>
      </c>
      <c r="AP5281">
        <v>10</v>
      </c>
      <c r="AQ5281">
        <v>26</v>
      </c>
    </row>
    <row r="5282" spans="1:43" hidden="1" x14ac:dyDescent="0.25">
      <c r="A5282" t="s">
        <v>16506</v>
      </c>
      <c r="B5282" t="s">
        <v>19725</v>
      </c>
      <c r="C5282" s="1" t="str">
        <f t="shared" si="383"/>
        <v>21:0121</v>
      </c>
      <c r="D5282" s="1" t="str">
        <f t="shared" si="382"/>
        <v>21:0003</v>
      </c>
      <c r="E5282" t="s">
        <v>16508</v>
      </c>
      <c r="F5282" t="s">
        <v>19726</v>
      </c>
      <c r="H5282">
        <v>48.831366500000001</v>
      </c>
      <c r="I5282">
        <v>-56.644804800000003</v>
      </c>
      <c r="J5282" s="1" t="str">
        <f t="shared" si="381"/>
        <v>Till</v>
      </c>
      <c r="K5282" s="1" t="str">
        <f t="shared" si="384"/>
        <v>&lt;63 micron</v>
      </c>
      <c r="L5282">
        <v>0.1</v>
      </c>
      <c r="M5282">
        <v>2.31</v>
      </c>
      <c r="N5282">
        <v>1</v>
      </c>
      <c r="O5282">
        <v>70</v>
      </c>
      <c r="P5282">
        <v>0.25</v>
      </c>
      <c r="Q5282">
        <v>1</v>
      </c>
      <c r="R5282">
        <v>0.35</v>
      </c>
      <c r="S5282">
        <v>0.25</v>
      </c>
      <c r="T5282">
        <v>5</v>
      </c>
      <c r="U5282">
        <v>24</v>
      </c>
      <c r="V5282">
        <v>27</v>
      </c>
      <c r="W5282">
        <v>3.09</v>
      </c>
      <c r="X5282">
        <v>5</v>
      </c>
      <c r="Y5282">
        <v>0.5</v>
      </c>
      <c r="Z5282">
        <v>0.04</v>
      </c>
      <c r="AA5282">
        <v>10</v>
      </c>
      <c r="AB5282">
        <v>0.31</v>
      </c>
      <c r="AC5282">
        <v>250</v>
      </c>
      <c r="AD5282">
        <v>1</v>
      </c>
      <c r="AE5282">
        <v>0.02</v>
      </c>
      <c r="AF5282">
        <v>5</v>
      </c>
      <c r="AH5282">
        <v>22</v>
      </c>
      <c r="AI5282">
        <v>1</v>
      </c>
      <c r="AJ5282">
        <v>8</v>
      </c>
      <c r="AK5282">
        <v>18</v>
      </c>
      <c r="AL5282">
        <v>0.14000000000000001</v>
      </c>
      <c r="AM5282">
        <v>5</v>
      </c>
      <c r="AN5282">
        <v>5</v>
      </c>
      <c r="AO5282">
        <v>100</v>
      </c>
      <c r="AP5282">
        <v>10</v>
      </c>
      <c r="AQ5282">
        <v>32</v>
      </c>
    </row>
    <row r="5283" spans="1:43" hidden="1" x14ac:dyDescent="0.25">
      <c r="A5283" t="s">
        <v>16510</v>
      </c>
      <c r="B5283" t="s">
        <v>19727</v>
      </c>
      <c r="C5283" s="1" t="str">
        <f t="shared" si="383"/>
        <v>21:0121</v>
      </c>
      <c r="D5283" s="1" t="str">
        <f t="shared" si="382"/>
        <v>21:0003</v>
      </c>
      <c r="E5283" t="s">
        <v>16512</v>
      </c>
      <c r="F5283" t="s">
        <v>19728</v>
      </c>
      <c r="H5283">
        <v>48.835067799999997</v>
      </c>
      <c r="I5283">
        <v>-56.679855500000002</v>
      </c>
      <c r="J5283" s="1" t="str">
        <f t="shared" si="381"/>
        <v>Till</v>
      </c>
      <c r="K5283" s="1" t="str">
        <f t="shared" si="384"/>
        <v>&lt;63 micron</v>
      </c>
      <c r="L5283">
        <v>0.1</v>
      </c>
      <c r="M5283">
        <v>1.29</v>
      </c>
      <c r="N5283">
        <v>4</v>
      </c>
      <c r="O5283">
        <v>40</v>
      </c>
      <c r="P5283">
        <v>0.25</v>
      </c>
      <c r="Q5283">
        <v>1</v>
      </c>
      <c r="R5283">
        <v>0.56999999999999995</v>
      </c>
      <c r="S5283">
        <v>0.25</v>
      </c>
      <c r="T5283">
        <v>4</v>
      </c>
      <c r="U5283">
        <v>23</v>
      </c>
      <c r="V5283">
        <v>19</v>
      </c>
      <c r="W5283">
        <v>2.67</v>
      </c>
      <c r="X5283">
        <v>10</v>
      </c>
      <c r="Y5283">
        <v>0.5</v>
      </c>
      <c r="Z5283">
        <v>0.04</v>
      </c>
      <c r="AA5283">
        <v>10</v>
      </c>
      <c r="AB5283">
        <v>0.19</v>
      </c>
      <c r="AC5283">
        <v>235</v>
      </c>
      <c r="AD5283">
        <v>1</v>
      </c>
      <c r="AE5283">
        <v>0.04</v>
      </c>
      <c r="AF5283">
        <v>2</v>
      </c>
      <c r="AH5283">
        <v>12</v>
      </c>
      <c r="AI5283">
        <v>1</v>
      </c>
      <c r="AJ5283">
        <v>5</v>
      </c>
      <c r="AK5283">
        <v>24</v>
      </c>
      <c r="AL5283">
        <v>0.14000000000000001</v>
      </c>
      <c r="AM5283">
        <v>5</v>
      </c>
      <c r="AN5283">
        <v>5</v>
      </c>
      <c r="AO5283">
        <v>96</v>
      </c>
      <c r="AP5283">
        <v>10</v>
      </c>
      <c r="AQ5283">
        <v>20</v>
      </c>
    </row>
    <row r="5284" spans="1:43" hidden="1" x14ac:dyDescent="0.25">
      <c r="A5284" t="s">
        <v>16514</v>
      </c>
      <c r="B5284" t="s">
        <v>19729</v>
      </c>
      <c r="C5284" s="1" t="str">
        <f t="shared" si="383"/>
        <v>21:0121</v>
      </c>
      <c r="D5284" s="1" t="str">
        <f t="shared" si="382"/>
        <v>21:0003</v>
      </c>
      <c r="E5284" t="s">
        <v>16516</v>
      </c>
      <c r="F5284" t="s">
        <v>19730</v>
      </c>
      <c r="H5284">
        <v>48.849997899999998</v>
      </c>
      <c r="I5284">
        <v>-56.714162799999997</v>
      </c>
      <c r="J5284" s="1" t="str">
        <f t="shared" si="381"/>
        <v>Till</v>
      </c>
      <c r="K5284" s="1" t="str">
        <f t="shared" si="384"/>
        <v>&lt;63 micron</v>
      </c>
      <c r="L5284">
        <v>0.2</v>
      </c>
      <c r="M5284">
        <v>1.61</v>
      </c>
      <c r="N5284">
        <v>18</v>
      </c>
      <c r="O5284">
        <v>30</v>
      </c>
      <c r="P5284">
        <v>0.25</v>
      </c>
      <c r="Q5284">
        <v>1</v>
      </c>
      <c r="R5284">
        <v>0.19</v>
      </c>
      <c r="S5284">
        <v>0.25</v>
      </c>
      <c r="T5284">
        <v>1</v>
      </c>
      <c r="U5284">
        <v>13</v>
      </c>
      <c r="V5284">
        <v>9</v>
      </c>
      <c r="W5284">
        <v>2.67</v>
      </c>
      <c r="X5284">
        <v>5</v>
      </c>
      <c r="Y5284">
        <v>0.5</v>
      </c>
      <c r="Z5284">
        <v>0.06</v>
      </c>
      <c r="AA5284">
        <v>10</v>
      </c>
      <c r="AB5284">
        <v>0.18</v>
      </c>
      <c r="AC5284">
        <v>195</v>
      </c>
      <c r="AD5284">
        <v>1</v>
      </c>
      <c r="AE5284">
        <v>0.01</v>
      </c>
      <c r="AF5284">
        <v>0.5</v>
      </c>
      <c r="AH5284">
        <v>18</v>
      </c>
      <c r="AI5284">
        <v>1</v>
      </c>
      <c r="AJ5284">
        <v>4</v>
      </c>
      <c r="AK5284">
        <v>10</v>
      </c>
      <c r="AL5284">
        <v>0.14000000000000001</v>
      </c>
      <c r="AM5284">
        <v>5</v>
      </c>
      <c r="AN5284">
        <v>5</v>
      </c>
      <c r="AO5284">
        <v>61</v>
      </c>
      <c r="AP5284">
        <v>5</v>
      </c>
      <c r="AQ5284">
        <v>28</v>
      </c>
    </row>
    <row r="5285" spans="1:43" hidden="1" x14ac:dyDescent="0.25">
      <c r="A5285" t="s">
        <v>16518</v>
      </c>
      <c r="B5285" t="s">
        <v>19731</v>
      </c>
      <c r="C5285" s="1" t="str">
        <f t="shared" si="383"/>
        <v>21:0121</v>
      </c>
      <c r="D5285" s="1" t="str">
        <f t="shared" si="382"/>
        <v>21:0003</v>
      </c>
      <c r="E5285" t="s">
        <v>16520</v>
      </c>
      <c r="F5285" t="s">
        <v>19732</v>
      </c>
      <c r="H5285">
        <v>48.872066699999998</v>
      </c>
      <c r="I5285">
        <v>-56.728354699999997</v>
      </c>
      <c r="J5285" s="1" t="str">
        <f t="shared" si="381"/>
        <v>Till</v>
      </c>
      <c r="K5285" s="1" t="str">
        <f t="shared" si="384"/>
        <v>&lt;63 micron</v>
      </c>
      <c r="L5285">
        <v>0.1</v>
      </c>
      <c r="M5285">
        <v>1.17</v>
      </c>
      <c r="N5285">
        <v>6</v>
      </c>
      <c r="O5285">
        <v>20</v>
      </c>
      <c r="P5285">
        <v>0.25</v>
      </c>
      <c r="Q5285">
        <v>1</v>
      </c>
      <c r="R5285">
        <v>0.21</v>
      </c>
      <c r="S5285">
        <v>0.25</v>
      </c>
      <c r="T5285">
        <v>2</v>
      </c>
      <c r="U5285">
        <v>11</v>
      </c>
      <c r="V5285">
        <v>8</v>
      </c>
      <c r="W5285">
        <v>2.19</v>
      </c>
      <c r="X5285">
        <v>5</v>
      </c>
      <c r="Y5285">
        <v>0.5</v>
      </c>
      <c r="Z5285">
        <v>0.03</v>
      </c>
      <c r="AA5285">
        <v>10</v>
      </c>
      <c r="AB5285">
        <v>0.1</v>
      </c>
      <c r="AC5285">
        <v>260</v>
      </c>
      <c r="AD5285">
        <v>1</v>
      </c>
      <c r="AE5285">
        <v>0.01</v>
      </c>
      <c r="AF5285">
        <v>2</v>
      </c>
      <c r="AH5285">
        <v>24</v>
      </c>
      <c r="AI5285">
        <v>1</v>
      </c>
      <c r="AJ5285">
        <v>4</v>
      </c>
      <c r="AK5285">
        <v>12</v>
      </c>
      <c r="AL5285">
        <v>0.18</v>
      </c>
      <c r="AM5285">
        <v>5</v>
      </c>
      <c r="AN5285">
        <v>5</v>
      </c>
      <c r="AO5285">
        <v>43</v>
      </c>
      <c r="AP5285">
        <v>5</v>
      </c>
      <c r="AQ5285">
        <v>32</v>
      </c>
    </row>
    <row r="5286" spans="1:43" hidden="1" x14ac:dyDescent="0.25">
      <c r="A5286" t="s">
        <v>16522</v>
      </c>
      <c r="B5286" t="s">
        <v>19733</v>
      </c>
      <c r="C5286" s="1" t="str">
        <f t="shared" si="383"/>
        <v>21:0121</v>
      </c>
      <c r="D5286" s="1" t="str">
        <f t="shared" si="382"/>
        <v>21:0003</v>
      </c>
      <c r="E5286" t="s">
        <v>16524</v>
      </c>
      <c r="F5286" t="s">
        <v>19734</v>
      </c>
      <c r="H5286">
        <v>49.048165599999997</v>
      </c>
      <c r="I5286">
        <v>-57.129161799999999</v>
      </c>
      <c r="J5286" s="1" t="str">
        <f t="shared" si="381"/>
        <v>Till</v>
      </c>
      <c r="K5286" s="1" t="str">
        <f t="shared" si="384"/>
        <v>&lt;63 micron</v>
      </c>
      <c r="L5286">
        <v>0.1</v>
      </c>
      <c r="M5286">
        <v>1.36</v>
      </c>
      <c r="N5286">
        <v>12</v>
      </c>
      <c r="O5286">
        <v>30</v>
      </c>
      <c r="P5286">
        <v>0.25</v>
      </c>
      <c r="Q5286">
        <v>1</v>
      </c>
      <c r="R5286">
        <v>0.52</v>
      </c>
      <c r="S5286">
        <v>0.25</v>
      </c>
      <c r="T5286">
        <v>4</v>
      </c>
      <c r="U5286">
        <v>18</v>
      </c>
      <c r="V5286">
        <v>17</v>
      </c>
      <c r="W5286">
        <v>1.4</v>
      </c>
      <c r="X5286">
        <v>5</v>
      </c>
      <c r="Y5286">
        <v>0.5</v>
      </c>
      <c r="Z5286">
        <v>0.03</v>
      </c>
      <c r="AA5286">
        <v>10</v>
      </c>
      <c r="AB5286">
        <v>0.21</v>
      </c>
      <c r="AC5286">
        <v>145</v>
      </c>
      <c r="AD5286">
        <v>0.5</v>
      </c>
      <c r="AE5286">
        <v>0.03</v>
      </c>
      <c r="AF5286">
        <v>4</v>
      </c>
      <c r="AH5286">
        <v>12</v>
      </c>
      <c r="AI5286">
        <v>1</v>
      </c>
      <c r="AJ5286">
        <v>4</v>
      </c>
      <c r="AK5286">
        <v>21</v>
      </c>
      <c r="AL5286">
        <v>0.13</v>
      </c>
      <c r="AM5286">
        <v>5</v>
      </c>
      <c r="AN5286">
        <v>5</v>
      </c>
      <c r="AO5286">
        <v>69</v>
      </c>
      <c r="AP5286">
        <v>5</v>
      </c>
      <c r="AQ5286">
        <v>16</v>
      </c>
    </row>
    <row r="5287" spans="1:43" hidden="1" x14ac:dyDescent="0.25">
      <c r="A5287" t="s">
        <v>16526</v>
      </c>
      <c r="B5287" t="s">
        <v>19735</v>
      </c>
      <c r="C5287" s="1" t="str">
        <f t="shared" si="383"/>
        <v>21:0121</v>
      </c>
      <c r="D5287" s="1" t="str">
        <f t="shared" si="382"/>
        <v>21:0003</v>
      </c>
      <c r="E5287" t="s">
        <v>16528</v>
      </c>
      <c r="F5287" t="s">
        <v>19736</v>
      </c>
      <c r="H5287">
        <v>48.813633699999997</v>
      </c>
      <c r="I5287">
        <v>-56.875052199999999</v>
      </c>
      <c r="J5287" s="1" t="str">
        <f t="shared" si="381"/>
        <v>Till</v>
      </c>
      <c r="K5287" s="1" t="str">
        <f t="shared" si="384"/>
        <v>&lt;63 micron</v>
      </c>
      <c r="L5287">
        <v>0.1</v>
      </c>
      <c r="M5287">
        <v>0.99</v>
      </c>
      <c r="N5287">
        <v>4</v>
      </c>
      <c r="O5287">
        <v>140</v>
      </c>
      <c r="P5287">
        <v>0.25</v>
      </c>
      <c r="Q5287">
        <v>1</v>
      </c>
      <c r="R5287">
        <v>0.28000000000000003</v>
      </c>
      <c r="S5287">
        <v>0.25</v>
      </c>
      <c r="T5287">
        <v>3</v>
      </c>
      <c r="U5287">
        <v>13</v>
      </c>
      <c r="V5287">
        <v>30</v>
      </c>
      <c r="W5287">
        <v>2.2200000000000002</v>
      </c>
      <c r="X5287">
        <v>5</v>
      </c>
      <c r="Y5287">
        <v>0.5</v>
      </c>
      <c r="Z5287">
        <v>0.04</v>
      </c>
      <c r="AA5287">
        <v>10</v>
      </c>
      <c r="AB5287">
        <v>0.21</v>
      </c>
      <c r="AC5287">
        <v>330</v>
      </c>
      <c r="AD5287">
        <v>1</v>
      </c>
      <c r="AE5287">
        <v>0.01</v>
      </c>
      <c r="AF5287">
        <v>3</v>
      </c>
      <c r="AH5287">
        <v>42</v>
      </c>
      <c r="AI5287">
        <v>1</v>
      </c>
      <c r="AJ5287">
        <v>4</v>
      </c>
      <c r="AK5287">
        <v>13</v>
      </c>
      <c r="AL5287">
        <v>0.1</v>
      </c>
      <c r="AM5287">
        <v>5</v>
      </c>
      <c r="AN5287">
        <v>5</v>
      </c>
      <c r="AO5287">
        <v>56</v>
      </c>
      <c r="AP5287">
        <v>5</v>
      </c>
      <c r="AQ5287">
        <v>146</v>
      </c>
    </row>
    <row r="5288" spans="1:43" hidden="1" x14ac:dyDescent="0.25">
      <c r="A5288" t="s">
        <v>16530</v>
      </c>
      <c r="B5288" t="s">
        <v>19737</v>
      </c>
      <c r="C5288" s="1" t="str">
        <f t="shared" si="383"/>
        <v>21:0121</v>
      </c>
      <c r="D5288" s="1" t="str">
        <f t="shared" si="382"/>
        <v>21:0003</v>
      </c>
      <c r="E5288" t="s">
        <v>16532</v>
      </c>
      <c r="F5288" t="s">
        <v>19738</v>
      </c>
      <c r="H5288">
        <v>48.796551999999998</v>
      </c>
      <c r="I5288">
        <v>-56.879856599999997</v>
      </c>
      <c r="J5288" s="1" t="str">
        <f t="shared" si="381"/>
        <v>Till</v>
      </c>
      <c r="K5288" s="1" t="str">
        <f t="shared" si="384"/>
        <v>&lt;63 micron</v>
      </c>
      <c r="L5288">
        <v>0.1</v>
      </c>
      <c r="M5288">
        <v>1.06</v>
      </c>
      <c r="N5288">
        <v>1</v>
      </c>
      <c r="O5288">
        <v>30</v>
      </c>
      <c r="P5288">
        <v>0.25</v>
      </c>
      <c r="Q5288">
        <v>1</v>
      </c>
      <c r="R5288">
        <v>0.32</v>
      </c>
      <c r="S5288">
        <v>0.25</v>
      </c>
      <c r="T5288">
        <v>4</v>
      </c>
      <c r="U5288">
        <v>17</v>
      </c>
      <c r="V5288">
        <v>37</v>
      </c>
      <c r="W5288">
        <v>2.16</v>
      </c>
      <c r="X5288">
        <v>5</v>
      </c>
      <c r="Y5288">
        <v>0.5</v>
      </c>
      <c r="Z5288">
        <v>0.04</v>
      </c>
      <c r="AA5288">
        <v>10</v>
      </c>
      <c r="AB5288">
        <v>0.3</v>
      </c>
      <c r="AC5288">
        <v>390</v>
      </c>
      <c r="AD5288">
        <v>0.5</v>
      </c>
      <c r="AE5288">
        <v>0.01</v>
      </c>
      <c r="AF5288">
        <v>7</v>
      </c>
      <c r="AH5288">
        <v>24</v>
      </c>
      <c r="AI5288">
        <v>1</v>
      </c>
      <c r="AJ5288">
        <v>6</v>
      </c>
      <c r="AK5288">
        <v>14</v>
      </c>
      <c r="AL5288">
        <v>0.13</v>
      </c>
      <c r="AM5288">
        <v>5</v>
      </c>
      <c r="AN5288">
        <v>5</v>
      </c>
      <c r="AO5288">
        <v>55</v>
      </c>
      <c r="AP5288">
        <v>5</v>
      </c>
      <c r="AQ5288">
        <v>64</v>
      </c>
    </row>
    <row r="5289" spans="1:43" hidden="1" x14ac:dyDescent="0.25">
      <c r="A5289" t="s">
        <v>16534</v>
      </c>
      <c r="B5289" t="s">
        <v>19739</v>
      </c>
      <c r="C5289" s="1" t="str">
        <f t="shared" si="383"/>
        <v>21:0121</v>
      </c>
      <c r="D5289" s="1" t="str">
        <f t="shared" si="382"/>
        <v>21:0003</v>
      </c>
      <c r="E5289" t="s">
        <v>16536</v>
      </c>
      <c r="F5289" t="s">
        <v>19740</v>
      </c>
      <c r="H5289">
        <v>48.8030598</v>
      </c>
      <c r="I5289">
        <v>-56.868609300000003</v>
      </c>
      <c r="J5289" s="1" t="str">
        <f t="shared" si="381"/>
        <v>Till</v>
      </c>
      <c r="K5289" s="1" t="str">
        <f t="shared" si="384"/>
        <v>&lt;63 micron</v>
      </c>
      <c r="L5289">
        <v>0.1</v>
      </c>
      <c r="M5289">
        <v>2.66</v>
      </c>
      <c r="N5289">
        <v>14</v>
      </c>
      <c r="O5289">
        <v>110</v>
      </c>
      <c r="P5289">
        <v>0.25</v>
      </c>
      <c r="Q5289">
        <v>1</v>
      </c>
      <c r="R5289">
        <v>0.27</v>
      </c>
      <c r="S5289">
        <v>0.25</v>
      </c>
      <c r="T5289">
        <v>9</v>
      </c>
      <c r="U5289">
        <v>25</v>
      </c>
      <c r="V5289">
        <v>49</v>
      </c>
      <c r="W5289">
        <v>2.5099999999999998</v>
      </c>
      <c r="X5289">
        <v>10</v>
      </c>
      <c r="Y5289">
        <v>0.5</v>
      </c>
      <c r="Z5289">
        <v>0.1</v>
      </c>
      <c r="AA5289">
        <v>10</v>
      </c>
      <c r="AB5289">
        <v>0.5</v>
      </c>
      <c r="AC5289">
        <v>415</v>
      </c>
      <c r="AD5289">
        <v>0.5</v>
      </c>
      <c r="AE5289">
        <v>0.01</v>
      </c>
      <c r="AF5289">
        <v>14</v>
      </c>
      <c r="AH5289">
        <v>50</v>
      </c>
      <c r="AI5289">
        <v>1</v>
      </c>
      <c r="AJ5289">
        <v>10</v>
      </c>
      <c r="AK5289">
        <v>17</v>
      </c>
      <c r="AL5289">
        <v>0.15</v>
      </c>
      <c r="AM5289">
        <v>5</v>
      </c>
      <c r="AN5289">
        <v>5</v>
      </c>
      <c r="AO5289">
        <v>68</v>
      </c>
      <c r="AP5289">
        <v>10</v>
      </c>
      <c r="AQ5289">
        <v>76</v>
      </c>
    </row>
    <row r="5290" spans="1:43" hidden="1" x14ac:dyDescent="0.25">
      <c r="A5290" t="s">
        <v>16538</v>
      </c>
      <c r="B5290" t="s">
        <v>19741</v>
      </c>
      <c r="C5290" s="1" t="str">
        <f t="shared" si="383"/>
        <v>21:0121</v>
      </c>
      <c r="D5290" s="1" t="str">
        <f t="shared" si="382"/>
        <v>21:0003</v>
      </c>
      <c r="E5290" t="s">
        <v>16540</v>
      </c>
      <c r="F5290" t="s">
        <v>19742</v>
      </c>
      <c r="H5290">
        <v>48.807790099999998</v>
      </c>
      <c r="I5290">
        <v>-56.876767899999997</v>
      </c>
      <c r="J5290" s="1" t="str">
        <f t="shared" si="381"/>
        <v>Till</v>
      </c>
      <c r="K5290" s="1" t="str">
        <f t="shared" si="384"/>
        <v>&lt;63 micron</v>
      </c>
      <c r="L5290">
        <v>0.1</v>
      </c>
      <c r="M5290">
        <v>2.23</v>
      </c>
      <c r="N5290">
        <v>22</v>
      </c>
      <c r="O5290">
        <v>100</v>
      </c>
      <c r="P5290">
        <v>0.25</v>
      </c>
      <c r="Q5290">
        <v>1</v>
      </c>
      <c r="R5290">
        <v>0.36</v>
      </c>
      <c r="S5290">
        <v>0.25</v>
      </c>
      <c r="T5290">
        <v>7</v>
      </c>
      <c r="U5290">
        <v>24</v>
      </c>
      <c r="V5290">
        <v>43</v>
      </c>
      <c r="W5290">
        <v>2.58</v>
      </c>
      <c r="X5290">
        <v>10</v>
      </c>
      <c r="Y5290">
        <v>0.5</v>
      </c>
      <c r="Z5290">
        <v>0.1</v>
      </c>
      <c r="AA5290">
        <v>10</v>
      </c>
      <c r="AB5290">
        <v>0.46</v>
      </c>
      <c r="AC5290">
        <v>455</v>
      </c>
      <c r="AD5290">
        <v>1</v>
      </c>
      <c r="AE5290">
        <v>0.01</v>
      </c>
      <c r="AF5290">
        <v>11</v>
      </c>
      <c r="AH5290">
        <v>40</v>
      </c>
      <c r="AI5290">
        <v>1</v>
      </c>
      <c r="AJ5290">
        <v>10</v>
      </c>
      <c r="AK5290">
        <v>20</v>
      </c>
      <c r="AL5290">
        <v>0.16</v>
      </c>
      <c r="AM5290">
        <v>5</v>
      </c>
      <c r="AN5290">
        <v>5</v>
      </c>
      <c r="AO5290">
        <v>73</v>
      </c>
      <c r="AP5290">
        <v>10</v>
      </c>
      <c r="AQ5290">
        <v>66</v>
      </c>
    </row>
    <row r="5291" spans="1:43" hidden="1" x14ac:dyDescent="0.25">
      <c r="A5291" t="s">
        <v>16542</v>
      </c>
      <c r="B5291" t="s">
        <v>19743</v>
      </c>
      <c r="C5291" s="1" t="str">
        <f t="shared" si="383"/>
        <v>21:0121</v>
      </c>
      <c r="D5291" s="1" t="str">
        <f t="shared" si="382"/>
        <v>21:0003</v>
      </c>
      <c r="E5291" t="s">
        <v>16544</v>
      </c>
      <c r="F5291" t="s">
        <v>19744</v>
      </c>
      <c r="H5291">
        <v>48.833455800000003</v>
      </c>
      <c r="I5291">
        <v>-56.916905499999999</v>
      </c>
      <c r="J5291" s="1" t="str">
        <f t="shared" si="381"/>
        <v>Till</v>
      </c>
      <c r="K5291" s="1" t="str">
        <f t="shared" si="384"/>
        <v>&lt;63 micron</v>
      </c>
      <c r="L5291">
        <v>0.1</v>
      </c>
      <c r="M5291">
        <v>1.1100000000000001</v>
      </c>
      <c r="N5291">
        <v>2</v>
      </c>
      <c r="O5291">
        <v>30</v>
      </c>
      <c r="P5291">
        <v>0.25</v>
      </c>
      <c r="Q5291">
        <v>1</v>
      </c>
      <c r="R5291">
        <v>0.33</v>
      </c>
      <c r="S5291">
        <v>0.25</v>
      </c>
      <c r="T5291">
        <v>5</v>
      </c>
      <c r="U5291">
        <v>17</v>
      </c>
      <c r="V5291">
        <v>23</v>
      </c>
      <c r="W5291">
        <v>2.2599999999999998</v>
      </c>
      <c r="X5291">
        <v>5</v>
      </c>
      <c r="Y5291">
        <v>0.5</v>
      </c>
      <c r="Z5291">
        <v>0.03</v>
      </c>
      <c r="AA5291">
        <v>10</v>
      </c>
      <c r="AB5291">
        <v>0.23</v>
      </c>
      <c r="AC5291">
        <v>360</v>
      </c>
      <c r="AD5291">
        <v>1</v>
      </c>
      <c r="AE5291">
        <v>0.01</v>
      </c>
      <c r="AF5291">
        <v>5</v>
      </c>
      <c r="AH5291">
        <v>18</v>
      </c>
      <c r="AI5291">
        <v>1</v>
      </c>
      <c r="AJ5291">
        <v>5</v>
      </c>
      <c r="AK5291">
        <v>14</v>
      </c>
      <c r="AL5291">
        <v>0.14000000000000001</v>
      </c>
      <c r="AM5291">
        <v>5</v>
      </c>
      <c r="AN5291">
        <v>5</v>
      </c>
      <c r="AO5291">
        <v>62</v>
      </c>
      <c r="AP5291">
        <v>5</v>
      </c>
      <c r="AQ5291">
        <v>42</v>
      </c>
    </row>
    <row r="5292" spans="1:43" hidden="1" x14ac:dyDescent="0.25">
      <c r="A5292" t="s">
        <v>16546</v>
      </c>
      <c r="B5292" t="s">
        <v>19745</v>
      </c>
      <c r="C5292" s="1" t="str">
        <f t="shared" si="383"/>
        <v>21:0121</v>
      </c>
      <c r="D5292" s="1" t="str">
        <f t="shared" si="382"/>
        <v>21:0003</v>
      </c>
      <c r="E5292" t="s">
        <v>16548</v>
      </c>
      <c r="F5292" t="s">
        <v>19746</v>
      </c>
      <c r="H5292">
        <v>48.8273796</v>
      </c>
      <c r="I5292">
        <v>-56.909079499999997</v>
      </c>
      <c r="J5292" s="1" t="str">
        <f t="shared" si="381"/>
        <v>Till</v>
      </c>
      <c r="K5292" s="1" t="str">
        <f t="shared" si="384"/>
        <v>&lt;63 micron</v>
      </c>
      <c r="L5292">
        <v>0.1</v>
      </c>
      <c r="M5292">
        <v>1.26</v>
      </c>
      <c r="N5292">
        <v>6</v>
      </c>
      <c r="O5292">
        <v>60</v>
      </c>
      <c r="P5292">
        <v>0.25</v>
      </c>
      <c r="Q5292">
        <v>1</v>
      </c>
      <c r="R5292">
        <v>0.37</v>
      </c>
      <c r="S5292">
        <v>0.25</v>
      </c>
      <c r="T5292">
        <v>6</v>
      </c>
      <c r="U5292">
        <v>17</v>
      </c>
      <c r="V5292">
        <v>41</v>
      </c>
      <c r="W5292">
        <v>2.3199999999999998</v>
      </c>
      <c r="X5292">
        <v>5</v>
      </c>
      <c r="Y5292">
        <v>0.5</v>
      </c>
      <c r="Z5292">
        <v>0.06</v>
      </c>
      <c r="AA5292">
        <v>10</v>
      </c>
      <c r="AB5292">
        <v>0.3</v>
      </c>
      <c r="AC5292">
        <v>375</v>
      </c>
      <c r="AD5292">
        <v>0.5</v>
      </c>
      <c r="AE5292">
        <v>0.02</v>
      </c>
      <c r="AF5292">
        <v>8</v>
      </c>
      <c r="AH5292">
        <v>26</v>
      </c>
      <c r="AI5292">
        <v>1</v>
      </c>
      <c r="AJ5292">
        <v>7</v>
      </c>
      <c r="AK5292">
        <v>16</v>
      </c>
      <c r="AL5292">
        <v>0.13</v>
      </c>
      <c r="AM5292">
        <v>5</v>
      </c>
      <c r="AN5292">
        <v>5</v>
      </c>
      <c r="AO5292">
        <v>64</v>
      </c>
      <c r="AP5292">
        <v>5</v>
      </c>
      <c r="AQ5292">
        <v>78</v>
      </c>
    </row>
    <row r="5293" spans="1:43" hidden="1" x14ac:dyDescent="0.25">
      <c r="A5293" t="s">
        <v>16550</v>
      </c>
      <c r="B5293" t="s">
        <v>19747</v>
      </c>
      <c r="C5293" s="1" t="str">
        <f t="shared" si="383"/>
        <v>21:0121</v>
      </c>
      <c r="D5293" s="1" t="str">
        <f t="shared" si="382"/>
        <v>21:0003</v>
      </c>
      <c r="E5293" t="s">
        <v>16552</v>
      </c>
      <c r="F5293" t="s">
        <v>19748</v>
      </c>
      <c r="H5293">
        <v>48.825111700000001</v>
      </c>
      <c r="I5293">
        <v>-56.886605099999997</v>
      </c>
      <c r="J5293" s="1" t="str">
        <f t="shared" si="381"/>
        <v>Till</v>
      </c>
      <c r="K5293" s="1" t="str">
        <f t="shared" si="384"/>
        <v>&lt;63 micron</v>
      </c>
      <c r="L5293">
        <v>0.1</v>
      </c>
      <c r="M5293">
        <v>2.06</v>
      </c>
      <c r="N5293">
        <v>1</v>
      </c>
      <c r="O5293">
        <v>70</v>
      </c>
      <c r="P5293">
        <v>0.25</v>
      </c>
      <c r="Q5293">
        <v>1</v>
      </c>
      <c r="R5293">
        <v>0.24</v>
      </c>
      <c r="S5293">
        <v>0.25</v>
      </c>
      <c r="T5293">
        <v>8</v>
      </c>
      <c r="U5293">
        <v>20</v>
      </c>
      <c r="V5293">
        <v>39</v>
      </c>
      <c r="W5293">
        <v>2.4500000000000002</v>
      </c>
      <c r="X5293">
        <v>5</v>
      </c>
      <c r="Y5293">
        <v>0.5</v>
      </c>
      <c r="Z5293">
        <v>7.0000000000000007E-2</v>
      </c>
      <c r="AA5293">
        <v>10</v>
      </c>
      <c r="AB5293">
        <v>0.34</v>
      </c>
      <c r="AC5293">
        <v>620</v>
      </c>
      <c r="AD5293">
        <v>0.5</v>
      </c>
      <c r="AE5293">
        <v>0.01</v>
      </c>
      <c r="AF5293">
        <v>9</v>
      </c>
      <c r="AH5293">
        <v>76</v>
      </c>
      <c r="AI5293">
        <v>1</v>
      </c>
      <c r="AJ5293">
        <v>9</v>
      </c>
      <c r="AK5293">
        <v>15</v>
      </c>
      <c r="AL5293">
        <v>0.14000000000000001</v>
      </c>
      <c r="AM5293">
        <v>5</v>
      </c>
      <c r="AN5293">
        <v>5</v>
      </c>
      <c r="AO5293">
        <v>63</v>
      </c>
      <c r="AP5293">
        <v>10</v>
      </c>
      <c r="AQ5293">
        <v>110</v>
      </c>
    </row>
    <row r="5294" spans="1:43" hidden="1" x14ac:dyDescent="0.25">
      <c r="A5294" t="s">
        <v>16554</v>
      </c>
      <c r="B5294" t="s">
        <v>19749</v>
      </c>
      <c r="C5294" s="1" t="str">
        <f t="shared" si="383"/>
        <v>21:0121</v>
      </c>
      <c r="D5294" s="1" t="str">
        <f t="shared" si="382"/>
        <v>21:0003</v>
      </c>
      <c r="E5294" t="s">
        <v>16556</v>
      </c>
      <c r="F5294" t="s">
        <v>19750</v>
      </c>
      <c r="H5294">
        <v>48.850203299999997</v>
      </c>
      <c r="I5294">
        <v>-56.509752200000001</v>
      </c>
      <c r="J5294" s="1" t="str">
        <f t="shared" si="381"/>
        <v>Till</v>
      </c>
      <c r="K5294" s="1" t="str">
        <f t="shared" si="384"/>
        <v>&lt;63 micron</v>
      </c>
      <c r="L5294">
        <v>0.1</v>
      </c>
      <c r="M5294">
        <v>1.26</v>
      </c>
      <c r="N5294">
        <v>14</v>
      </c>
      <c r="O5294">
        <v>80</v>
      </c>
      <c r="P5294">
        <v>0.25</v>
      </c>
      <c r="Q5294">
        <v>1</v>
      </c>
      <c r="R5294">
        <v>0.88</v>
      </c>
      <c r="S5294">
        <v>0.25</v>
      </c>
      <c r="T5294">
        <v>8</v>
      </c>
      <c r="U5294">
        <v>22</v>
      </c>
      <c r="V5294">
        <v>24</v>
      </c>
      <c r="W5294">
        <v>2.36</v>
      </c>
      <c r="X5294">
        <v>5</v>
      </c>
      <c r="Y5294">
        <v>0.5</v>
      </c>
      <c r="Z5294">
        <v>0.06</v>
      </c>
      <c r="AA5294">
        <v>10</v>
      </c>
      <c r="AB5294">
        <v>0.37</v>
      </c>
      <c r="AC5294">
        <v>515</v>
      </c>
      <c r="AD5294">
        <v>0.5</v>
      </c>
      <c r="AE5294">
        <v>0.03</v>
      </c>
      <c r="AF5294">
        <v>9</v>
      </c>
      <c r="AH5294">
        <v>10</v>
      </c>
      <c r="AI5294">
        <v>1</v>
      </c>
      <c r="AJ5294">
        <v>8</v>
      </c>
      <c r="AK5294">
        <v>39</v>
      </c>
      <c r="AL5294">
        <v>0.14000000000000001</v>
      </c>
      <c r="AM5294">
        <v>5</v>
      </c>
      <c r="AN5294">
        <v>5</v>
      </c>
      <c r="AO5294">
        <v>81</v>
      </c>
      <c r="AP5294">
        <v>10</v>
      </c>
      <c r="AQ5294">
        <v>24</v>
      </c>
    </row>
    <row r="5295" spans="1:43" hidden="1" x14ac:dyDescent="0.25">
      <c r="A5295" t="s">
        <v>16558</v>
      </c>
      <c r="B5295" t="s">
        <v>19751</v>
      </c>
      <c r="C5295" s="1" t="str">
        <f t="shared" si="383"/>
        <v>21:0121</v>
      </c>
      <c r="D5295" s="1" t="str">
        <f t="shared" si="382"/>
        <v>21:0003</v>
      </c>
      <c r="E5295" t="s">
        <v>16560</v>
      </c>
      <c r="F5295" t="s">
        <v>19752</v>
      </c>
      <c r="H5295">
        <v>48.817390699999997</v>
      </c>
      <c r="I5295">
        <v>-56.8246489</v>
      </c>
      <c r="J5295" s="1" t="str">
        <f t="shared" si="381"/>
        <v>Till</v>
      </c>
      <c r="K5295" s="1" t="str">
        <f t="shared" si="384"/>
        <v>&lt;63 micron</v>
      </c>
      <c r="L5295">
        <v>0.1</v>
      </c>
      <c r="M5295">
        <v>1.01</v>
      </c>
      <c r="N5295">
        <v>6</v>
      </c>
      <c r="O5295">
        <v>50</v>
      </c>
      <c r="P5295">
        <v>0.25</v>
      </c>
      <c r="Q5295">
        <v>1</v>
      </c>
      <c r="R5295">
        <v>0.25</v>
      </c>
      <c r="S5295">
        <v>0.25</v>
      </c>
      <c r="T5295">
        <v>3</v>
      </c>
      <c r="U5295">
        <v>11</v>
      </c>
      <c r="V5295">
        <v>18</v>
      </c>
      <c r="W5295">
        <v>2.11</v>
      </c>
      <c r="X5295">
        <v>5</v>
      </c>
      <c r="Y5295">
        <v>0.5</v>
      </c>
      <c r="Z5295">
        <v>0.06</v>
      </c>
      <c r="AA5295">
        <v>10</v>
      </c>
      <c r="AB5295">
        <v>0.23</v>
      </c>
      <c r="AC5295">
        <v>290</v>
      </c>
      <c r="AD5295">
        <v>0.5</v>
      </c>
      <c r="AE5295">
        <v>0.01</v>
      </c>
      <c r="AF5295">
        <v>3</v>
      </c>
      <c r="AH5295">
        <v>18</v>
      </c>
      <c r="AI5295">
        <v>1</v>
      </c>
      <c r="AJ5295">
        <v>4</v>
      </c>
      <c r="AK5295">
        <v>11</v>
      </c>
      <c r="AL5295">
        <v>0.12</v>
      </c>
      <c r="AM5295">
        <v>5</v>
      </c>
      <c r="AN5295">
        <v>5</v>
      </c>
      <c r="AO5295">
        <v>53</v>
      </c>
      <c r="AP5295">
        <v>5</v>
      </c>
      <c r="AQ5295">
        <v>30</v>
      </c>
    </row>
    <row r="5296" spans="1:43" hidden="1" x14ac:dyDescent="0.25">
      <c r="A5296" t="s">
        <v>16562</v>
      </c>
      <c r="B5296" t="s">
        <v>19753</v>
      </c>
      <c r="C5296" s="1" t="str">
        <f t="shared" si="383"/>
        <v>21:0121</v>
      </c>
      <c r="D5296" s="1" t="str">
        <f t="shared" si="382"/>
        <v>21:0003</v>
      </c>
      <c r="E5296" t="s">
        <v>16564</v>
      </c>
      <c r="F5296" t="s">
        <v>19754</v>
      </c>
      <c r="H5296">
        <v>48.807555100000002</v>
      </c>
      <c r="I5296">
        <v>-56.867576900000003</v>
      </c>
      <c r="J5296" s="1" t="str">
        <f t="shared" si="381"/>
        <v>Till</v>
      </c>
      <c r="K5296" s="1" t="str">
        <f t="shared" si="384"/>
        <v>&lt;63 micron</v>
      </c>
      <c r="L5296">
        <v>0.2</v>
      </c>
      <c r="M5296">
        <v>2.12</v>
      </c>
      <c r="N5296">
        <v>6</v>
      </c>
      <c r="O5296">
        <v>130</v>
      </c>
      <c r="P5296">
        <v>0.25</v>
      </c>
      <c r="Q5296">
        <v>4</v>
      </c>
      <c r="R5296">
        <v>0.32</v>
      </c>
      <c r="S5296">
        <v>0.25</v>
      </c>
      <c r="T5296">
        <v>8</v>
      </c>
      <c r="U5296">
        <v>21</v>
      </c>
      <c r="V5296">
        <v>56</v>
      </c>
      <c r="W5296">
        <v>2.33</v>
      </c>
      <c r="X5296">
        <v>5</v>
      </c>
      <c r="Y5296">
        <v>0.5</v>
      </c>
      <c r="Z5296">
        <v>0.1</v>
      </c>
      <c r="AA5296">
        <v>10</v>
      </c>
      <c r="AB5296">
        <v>0.46</v>
      </c>
      <c r="AC5296">
        <v>500</v>
      </c>
      <c r="AD5296">
        <v>0.5</v>
      </c>
      <c r="AE5296">
        <v>0.01</v>
      </c>
      <c r="AF5296">
        <v>11</v>
      </c>
      <c r="AH5296">
        <v>34</v>
      </c>
      <c r="AI5296">
        <v>1</v>
      </c>
      <c r="AJ5296">
        <v>8</v>
      </c>
      <c r="AK5296">
        <v>17</v>
      </c>
      <c r="AL5296">
        <v>0.13</v>
      </c>
      <c r="AM5296">
        <v>5</v>
      </c>
      <c r="AN5296">
        <v>5</v>
      </c>
      <c r="AO5296">
        <v>63</v>
      </c>
      <c r="AP5296">
        <v>5</v>
      </c>
      <c r="AQ5296">
        <v>74</v>
      </c>
    </row>
    <row r="5297" spans="1:43" hidden="1" x14ac:dyDescent="0.25">
      <c r="A5297" t="s">
        <v>16566</v>
      </c>
      <c r="B5297" t="s">
        <v>19755</v>
      </c>
      <c r="C5297" s="1" t="str">
        <f t="shared" si="383"/>
        <v>21:0121</v>
      </c>
      <c r="D5297" s="1" t="str">
        <f t="shared" si="382"/>
        <v>21:0003</v>
      </c>
      <c r="E5297" t="s">
        <v>16568</v>
      </c>
      <c r="F5297" t="s">
        <v>19756</v>
      </c>
      <c r="H5297">
        <v>48.812292900000003</v>
      </c>
      <c r="I5297">
        <v>-56.8828861</v>
      </c>
      <c r="J5297" s="1" t="str">
        <f t="shared" si="381"/>
        <v>Till</v>
      </c>
      <c r="K5297" s="1" t="str">
        <f t="shared" si="384"/>
        <v>&lt;63 micron</v>
      </c>
      <c r="L5297">
        <v>0.1</v>
      </c>
      <c r="M5297">
        <v>1.82</v>
      </c>
      <c r="N5297">
        <v>16</v>
      </c>
      <c r="O5297">
        <v>120</v>
      </c>
      <c r="P5297">
        <v>0.25</v>
      </c>
      <c r="Q5297">
        <v>1</v>
      </c>
      <c r="R5297">
        <v>0.38</v>
      </c>
      <c r="S5297">
        <v>0.25</v>
      </c>
      <c r="T5297">
        <v>6</v>
      </c>
      <c r="U5297">
        <v>22</v>
      </c>
      <c r="V5297">
        <v>39</v>
      </c>
      <c r="W5297">
        <v>2.37</v>
      </c>
      <c r="X5297">
        <v>5</v>
      </c>
      <c r="Y5297">
        <v>0.5</v>
      </c>
      <c r="Z5297">
        <v>0.1</v>
      </c>
      <c r="AA5297">
        <v>10</v>
      </c>
      <c r="AB5297">
        <v>0.51</v>
      </c>
      <c r="AC5297">
        <v>395</v>
      </c>
      <c r="AD5297">
        <v>0.5</v>
      </c>
      <c r="AE5297">
        <v>0.02</v>
      </c>
      <c r="AF5297">
        <v>9</v>
      </c>
      <c r="AH5297">
        <v>36</v>
      </c>
      <c r="AI5297">
        <v>1</v>
      </c>
      <c r="AJ5297">
        <v>10</v>
      </c>
      <c r="AK5297">
        <v>20</v>
      </c>
      <c r="AL5297">
        <v>0.14000000000000001</v>
      </c>
      <c r="AM5297">
        <v>5</v>
      </c>
      <c r="AN5297">
        <v>5</v>
      </c>
      <c r="AO5297">
        <v>66</v>
      </c>
      <c r="AP5297">
        <v>5</v>
      </c>
      <c r="AQ5297">
        <v>64</v>
      </c>
    </row>
    <row r="5298" spans="1:43" hidden="1" x14ac:dyDescent="0.25">
      <c r="A5298" t="s">
        <v>16570</v>
      </c>
      <c r="B5298" t="s">
        <v>19757</v>
      </c>
      <c r="C5298" s="1" t="str">
        <f t="shared" si="383"/>
        <v>21:0121</v>
      </c>
      <c r="D5298" s="1" t="str">
        <f t="shared" si="382"/>
        <v>21:0003</v>
      </c>
      <c r="E5298" t="s">
        <v>16572</v>
      </c>
      <c r="F5298" t="s">
        <v>19758</v>
      </c>
      <c r="H5298">
        <v>48.779501199999999</v>
      </c>
      <c r="I5298">
        <v>-56.596840800000003</v>
      </c>
      <c r="J5298" s="1" t="str">
        <f t="shared" si="381"/>
        <v>Till</v>
      </c>
      <c r="K5298" s="1" t="str">
        <f t="shared" si="384"/>
        <v>&lt;63 micron</v>
      </c>
      <c r="L5298">
        <v>0.1</v>
      </c>
      <c r="M5298">
        <v>2.44</v>
      </c>
      <c r="N5298">
        <v>18</v>
      </c>
      <c r="O5298">
        <v>210</v>
      </c>
      <c r="P5298">
        <v>0.25</v>
      </c>
      <c r="Q5298">
        <v>4</v>
      </c>
      <c r="R5298">
        <v>0.36</v>
      </c>
      <c r="S5298">
        <v>0.25</v>
      </c>
      <c r="T5298">
        <v>14</v>
      </c>
      <c r="U5298">
        <v>35</v>
      </c>
      <c r="V5298">
        <v>35</v>
      </c>
      <c r="W5298">
        <v>3.7</v>
      </c>
      <c r="X5298">
        <v>5</v>
      </c>
      <c r="Y5298">
        <v>1</v>
      </c>
      <c r="Z5298">
        <v>0.19</v>
      </c>
      <c r="AA5298">
        <v>10</v>
      </c>
      <c r="AB5298">
        <v>1.18</v>
      </c>
      <c r="AC5298">
        <v>650</v>
      </c>
      <c r="AD5298">
        <v>1</v>
      </c>
      <c r="AE5298">
        <v>0.01</v>
      </c>
      <c r="AF5298">
        <v>40</v>
      </c>
      <c r="AH5298">
        <v>16</v>
      </c>
      <c r="AI5298">
        <v>2</v>
      </c>
      <c r="AJ5298">
        <v>11</v>
      </c>
      <c r="AK5298">
        <v>25</v>
      </c>
      <c r="AL5298">
        <v>0.03</v>
      </c>
      <c r="AM5298">
        <v>5</v>
      </c>
      <c r="AN5298">
        <v>5</v>
      </c>
      <c r="AO5298">
        <v>64</v>
      </c>
      <c r="AP5298">
        <v>5</v>
      </c>
      <c r="AQ5298">
        <v>72</v>
      </c>
    </row>
    <row r="5299" spans="1:43" hidden="1" x14ac:dyDescent="0.25">
      <c r="A5299" t="s">
        <v>16574</v>
      </c>
      <c r="B5299" t="s">
        <v>19759</v>
      </c>
      <c r="C5299" s="1" t="str">
        <f t="shared" si="383"/>
        <v>21:0121</v>
      </c>
      <c r="D5299" s="1" t="str">
        <f t="shared" si="382"/>
        <v>21:0003</v>
      </c>
      <c r="E5299" t="s">
        <v>16576</v>
      </c>
      <c r="F5299" t="s">
        <v>19760</v>
      </c>
      <c r="H5299">
        <v>48.833603799999999</v>
      </c>
      <c r="I5299">
        <v>-56.842644900000003</v>
      </c>
      <c r="J5299" s="1" t="str">
        <f t="shared" si="381"/>
        <v>Till</v>
      </c>
      <c r="K5299" s="1" t="str">
        <f t="shared" si="384"/>
        <v>&lt;63 micron</v>
      </c>
      <c r="L5299">
        <v>0.2</v>
      </c>
      <c r="M5299">
        <v>1.1499999999999999</v>
      </c>
      <c r="N5299">
        <v>1</v>
      </c>
      <c r="O5299">
        <v>70</v>
      </c>
      <c r="P5299">
        <v>0.25</v>
      </c>
      <c r="Q5299">
        <v>2</v>
      </c>
      <c r="R5299">
        <v>0.26</v>
      </c>
      <c r="S5299">
        <v>0.25</v>
      </c>
      <c r="T5299">
        <v>4</v>
      </c>
      <c r="U5299">
        <v>13</v>
      </c>
      <c r="V5299">
        <v>19</v>
      </c>
      <c r="W5299">
        <v>1.99</v>
      </c>
      <c r="X5299">
        <v>5</v>
      </c>
      <c r="Y5299">
        <v>0.5</v>
      </c>
      <c r="Z5299">
        <v>7.0000000000000007E-2</v>
      </c>
      <c r="AA5299">
        <v>10</v>
      </c>
      <c r="AB5299">
        <v>0.24</v>
      </c>
      <c r="AC5299">
        <v>260</v>
      </c>
      <c r="AD5299">
        <v>0.5</v>
      </c>
      <c r="AE5299">
        <v>0.02</v>
      </c>
      <c r="AF5299">
        <v>4</v>
      </c>
      <c r="AH5299">
        <v>14</v>
      </c>
      <c r="AI5299">
        <v>1</v>
      </c>
      <c r="AJ5299">
        <v>5</v>
      </c>
      <c r="AK5299">
        <v>13</v>
      </c>
      <c r="AL5299">
        <v>0.12</v>
      </c>
      <c r="AM5299">
        <v>5</v>
      </c>
      <c r="AN5299">
        <v>5</v>
      </c>
      <c r="AO5299">
        <v>51</v>
      </c>
      <c r="AP5299">
        <v>5</v>
      </c>
      <c r="AQ5299">
        <v>50</v>
      </c>
    </row>
    <row r="5300" spans="1:43" hidden="1" x14ac:dyDescent="0.25">
      <c r="A5300" t="s">
        <v>16578</v>
      </c>
      <c r="B5300" t="s">
        <v>19761</v>
      </c>
      <c r="C5300" s="1" t="str">
        <f t="shared" si="383"/>
        <v>21:0121</v>
      </c>
      <c r="D5300" s="1" t="str">
        <f t="shared" si="382"/>
        <v>21:0003</v>
      </c>
      <c r="E5300" t="s">
        <v>16532</v>
      </c>
      <c r="F5300" t="s">
        <v>19762</v>
      </c>
      <c r="H5300">
        <v>48.796551999999998</v>
      </c>
      <c r="I5300">
        <v>-56.879856599999997</v>
      </c>
      <c r="J5300" s="1" t="str">
        <f t="shared" si="381"/>
        <v>Till</v>
      </c>
      <c r="K5300" s="1" t="str">
        <f t="shared" si="384"/>
        <v>&lt;63 micron</v>
      </c>
      <c r="L5300">
        <v>0.1</v>
      </c>
      <c r="M5300">
        <v>1.1299999999999999</v>
      </c>
      <c r="N5300">
        <v>6</v>
      </c>
      <c r="O5300">
        <v>20</v>
      </c>
      <c r="P5300">
        <v>0.5</v>
      </c>
      <c r="Q5300">
        <v>1</v>
      </c>
      <c r="R5300">
        <v>0.28999999999999998</v>
      </c>
      <c r="S5300">
        <v>0.25</v>
      </c>
      <c r="T5300">
        <v>8</v>
      </c>
      <c r="U5300">
        <v>15</v>
      </c>
      <c r="V5300">
        <v>37</v>
      </c>
      <c r="W5300">
        <v>2.2000000000000002</v>
      </c>
      <c r="X5300">
        <v>10</v>
      </c>
      <c r="Y5300">
        <v>0.5</v>
      </c>
      <c r="Z5300">
        <v>0.03</v>
      </c>
      <c r="AA5300">
        <v>10</v>
      </c>
      <c r="AB5300">
        <v>0.35</v>
      </c>
      <c r="AC5300">
        <v>630</v>
      </c>
      <c r="AD5300">
        <v>0.5</v>
      </c>
      <c r="AE5300">
        <v>0.01</v>
      </c>
      <c r="AF5300">
        <v>10</v>
      </c>
      <c r="AH5300">
        <v>24</v>
      </c>
      <c r="AI5300">
        <v>1</v>
      </c>
      <c r="AJ5300">
        <v>5</v>
      </c>
      <c r="AK5300">
        <v>12</v>
      </c>
      <c r="AL5300">
        <v>0.11</v>
      </c>
      <c r="AM5300">
        <v>5</v>
      </c>
      <c r="AN5300">
        <v>5</v>
      </c>
      <c r="AO5300">
        <v>57</v>
      </c>
      <c r="AP5300">
        <v>5</v>
      </c>
      <c r="AQ5300">
        <v>50</v>
      </c>
    </row>
    <row r="5301" spans="1:43" hidden="1" x14ac:dyDescent="0.25">
      <c r="A5301" t="s">
        <v>16581</v>
      </c>
      <c r="B5301" t="s">
        <v>19763</v>
      </c>
      <c r="C5301" s="1" t="str">
        <f t="shared" si="383"/>
        <v>21:0121</v>
      </c>
      <c r="D5301" s="1" t="str">
        <f t="shared" si="382"/>
        <v>21:0003</v>
      </c>
      <c r="E5301" t="s">
        <v>16583</v>
      </c>
      <c r="F5301" t="s">
        <v>19764</v>
      </c>
      <c r="H5301">
        <v>48.800146699999999</v>
      </c>
      <c r="I5301">
        <v>-56.877466099999999</v>
      </c>
      <c r="J5301" s="1" t="str">
        <f t="shared" si="381"/>
        <v>Till</v>
      </c>
      <c r="K5301" s="1" t="str">
        <f t="shared" si="384"/>
        <v>&lt;63 micron</v>
      </c>
      <c r="L5301">
        <v>0.1</v>
      </c>
      <c r="M5301">
        <v>1.75</v>
      </c>
      <c r="N5301">
        <v>1</v>
      </c>
      <c r="O5301">
        <v>30</v>
      </c>
      <c r="P5301">
        <v>0.5</v>
      </c>
      <c r="Q5301">
        <v>1</v>
      </c>
      <c r="R5301">
        <v>0.21</v>
      </c>
      <c r="S5301">
        <v>0.25</v>
      </c>
      <c r="T5301">
        <v>8</v>
      </c>
      <c r="U5301">
        <v>15</v>
      </c>
      <c r="V5301">
        <v>25</v>
      </c>
      <c r="W5301">
        <v>2.06</v>
      </c>
      <c r="X5301">
        <v>10</v>
      </c>
      <c r="Y5301">
        <v>0.5</v>
      </c>
      <c r="Z5301">
        <v>0.03</v>
      </c>
      <c r="AA5301">
        <v>10</v>
      </c>
      <c r="AB5301">
        <v>0.28000000000000003</v>
      </c>
      <c r="AC5301">
        <v>385</v>
      </c>
      <c r="AD5301">
        <v>0.5</v>
      </c>
      <c r="AE5301">
        <v>0.01</v>
      </c>
      <c r="AF5301">
        <v>9</v>
      </c>
      <c r="AH5301">
        <v>26</v>
      </c>
      <c r="AI5301">
        <v>1</v>
      </c>
      <c r="AJ5301">
        <v>6</v>
      </c>
      <c r="AK5301">
        <v>12</v>
      </c>
      <c r="AL5301">
        <v>0.12</v>
      </c>
      <c r="AM5301">
        <v>5</v>
      </c>
      <c r="AN5301">
        <v>5</v>
      </c>
      <c r="AO5301">
        <v>57</v>
      </c>
      <c r="AP5301">
        <v>5</v>
      </c>
      <c r="AQ5301">
        <v>46</v>
      </c>
    </row>
    <row r="5302" spans="1:43" hidden="1" x14ac:dyDescent="0.25">
      <c r="A5302" t="s">
        <v>16585</v>
      </c>
      <c r="B5302" t="s">
        <v>19765</v>
      </c>
      <c r="C5302" s="1" t="str">
        <f t="shared" si="383"/>
        <v>21:0121</v>
      </c>
      <c r="D5302" s="1" t="str">
        <f t="shared" si="382"/>
        <v>21:0003</v>
      </c>
      <c r="E5302" t="s">
        <v>16528</v>
      </c>
      <c r="F5302" t="s">
        <v>19766</v>
      </c>
      <c r="H5302">
        <v>48.813633699999997</v>
      </c>
      <c r="I5302">
        <v>-56.875052199999999</v>
      </c>
      <c r="J5302" s="1" t="str">
        <f t="shared" si="381"/>
        <v>Till</v>
      </c>
      <c r="K5302" s="1" t="str">
        <f t="shared" si="384"/>
        <v>&lt;63 micron</v>
      </c>
      <c r="L5302">
        <v>0.1</v>
      </c>
      <c r="M5302">
        <v>0.88</v>
      </c>
      <c r="N5302">
        <v>1</v>
      </c>
      <c r="O5302">
        <v>50</v>
      </c>
      <c r="P5302">
        <v>0.25</v>
      </c>
      <c r="Q5302">
        <v>1</v>
      </c>
      <c r="R5302">
        <v>0.36</v>
      </c>
      <c r="S5302">
        <v>0.25</v>
      </c>
      <c r="T5302">
        <v>4</v>
      </c>
      <c r="U5302">
        <v>14</v>
      </c>
      <c r="V5302">
        <v>22</v>
      </c>
      <c r="W5302">
        <v>2.13</v>
      </c>
      <c r="X5302">
        <v>10</v>
      </c>
      <c r="Y5302">
        <v>0.5</v>
      </c>
      <c r="Z5302">
        <v>0.03</v>
      </c>
      <c r="AA5302">
        <v>10</v>
      </c>
      <c r="AB5302">
        <v>0.26</v>
      </c>
      <c r="AC5302">
        <v>290</v>
      </c>
      <c r="AD5302">
        <v>0.5</v>
      </c>
      <c r="AE5302">
        <v>0.01</v>
      </c>
      <c r="AF5302">
        <v>5</v>
      </c>
      <c r="AH5302">
        <v>28</v>
      </c>
      <c r="AI5302">
        <v>1</v>
      </c>
      <c r="AJ5302">
        <v>6</v>
      </c>
      <c r="AK5302">
        <v>16</v>
      </c>
      <c r="AL5302">
        <v>0.13</v>
      </c>
      <c r="AM5302">
        <v>5</v>
      </c>
      <c r="AN5302">
        <v>5</v>
      </c>
      <c r="AO5302">
        <v>58</v>
      </c>
      <c r="AP5302">
        <v>5</v>
      </c>
      <c r="AQ5302">
        <v>66</v>
      </c>
    </row>
    <row r="5303" spans="1:43" hidden="1" x14ac:dyDescent="0.25">
      <c r="A5303" t="s">
        <v>16588</v>
      </c>
      <c r="B5303" t="s">
        <v>19767</v>
      </c>
      <c r="C5303" s="1" t="str">
        <f t="shared" si="383"/>
        <v>21:0121</v>
      </c>
      <c r="D5303" s="1" t="str">
        <f t="shared" si="382"/>
        <v>21:0003</v>
      </c>
      <c r="E5303" t="s">
        <v>16590</v>
      </c>
      <c r="F5303" t="s">
        <v>19768</v>
      </c>
      <c r="H5303">
        <v>48.833252299999998</v>
      </c>
      <c r="I5303">
        <v>-56.9557523</v>
      </c>
      <c r="J5303" s="1" t="str">
        <f t="shared" si="381"/>
        <v>Till</v>
      </c>
      <c r="K5303" s="1" t="str">
        <f t="shared" si="384"/>
        <v>&lt;63 micron</v>
      </c>
      <c r="L5303">
        <v>0.1</v>
      </c>
      <c r="M5303">
        <v>4.42</v>
      </c>
      <c r="N5303">
        <v>1</v>
      </c>
      <c r="O5303">
        <v>80</v>
      </c>
      <c r="P5303">
        <v>4</v>
      </c>
      <c r="Q5303">
        <v>1</v>
      </c>
      <c r="R5303">
        <v>0.99</v>
      </c>
      <c r="S5303">
        <v>0.25</v>
      </c>
      <c r="T5303">
        <v>32</v>
      </c>
      <c r="U5303">
        <v>105</v>
      </c>
      <c r="V5303">
        <v>192</v>
      </c>
      <c r="W5303">
        <v>4.82</v>
      </c>
      <c r="X5303">
        <v>30</v>
      </c>
      <c r="Y5303">
        <v>0.5</v>
      </c>
      <c r="Z5303">
        <v>0.24</v>
      </c>
      <c r="AA5303">
        <v>40</v>
      </c>
      <c r="AB5303">
        <v>2.2400000000000002</v>
      </c>
      <c r="AC5303">
        <v>670</v>
      </c>
      <c r="AD5303">
        <v>1</v>
      </c>
      <c r="AE5303">
        <v>0.08</v>
      </c>
      <c r="AF5303">
        <v>53</v>
      </c>
      <c r="AH5303">
        <v>38</v>
      </c>
      <c r="AI5303">
        <v>1</v>
      </c>
      <c r="AJ5303">
        <v>16</v>
      </c>
      <c r="AK5303">
        <v>26</v>
      </c>
      <c r="AL5303">
        <v>0.34</v>
      </c>
      <c r="AM5303">
        <v>5</v>
      </c>
      <c r="AN5303">
        <v>5</v>
      </c>
      <c r="AO5303">
        <v>163</v>
      </c>
      <c r="AP5303">
        <v>5</v>
      </c>
      <c r="AQ5303">
        <v>184</v>
      </c>
    </row>
    <row r="5304" spans="1:43" hidden="1" x14ac:dyDescent="0.25">
      <c r="A5304" t="s">
        <v>16592</v>
      </c>
      <c r="B5304" t="s">
        <v>19769</v>
      </c>
      <c r="C5304" s="1" t="str">
        <f t="shared" si="383"/>
        <v>21:0121</v>
      </c>
      <c r="D5304" s="1" t="str">
        <f t="shared" si="382"/>
        <v>21:0003</v>
      </c>
      <c r="E5304" t="s">
        <v>16594</v>
      </c>
      <c r="F5304" t="s">
        <v>19770</v>
      </c>
      <c r="H5304">
        <v>48.842929499999997</v>
      </c>
      <c r="I5304">
        <v>-56.999037399999999</v>
      </c>
      <c r="J5304" s="1" t="str">
        <f t="shared" si="381"/>
        <v>Till</v>
      </c>
      <c r="K5304" s="1" t="str">
        <f t="shared" si="384"/>
        <v>&lt;63 micron</v>
      </c>
      <c r="L5304">
        <v>0.1</v>
      </c>
      <c r="M5304">
        <v>1.18</v>
      </c>
      <c r="N5304">
        <v>1</v>
      </c>
      <c r="O5304">
        <v>10</v>
      </c>
      <c r="P5304">
        <v>0.5</v>
      </c>
      <c r="Q5304">
        <v>1</v>
      </c>
      <c r="R5304">
        <v>0.61</v>
      </c>
      <c r="S5304">
        <v>0.25</v>
      </c>
      <c r="T5304">
        <v>7</v>
      </c>
      <c r="U5304">
        <v>31</v>
      </c>
      <c r="V5304">
        <v>17</v>
      </c>
      <c r="W5304">
        <v>2.57</v>
      </c>
      <c r="X5304">
        <v>10</v>
      </c>
      <c r="Y5304">
        <v>0.5</v>
      </c>
      <c r="Z5304">
        <v>0.03</v>
      </c>
      <c r="AA5304">
        <v>10</v>
      </c>
      <c r="AB5304">
        <v>0.38</v>
      </c>
      <c r="AC5304">
        <v>315</v>
      </c>
      <c r="AD5304">
        <v>0.5</v>
      </c>
      <c r="AE5304">
        <v>0.02</v>
      </c>
      <c r="AF5304">
        <v>10</v>
      </c>
      <c r="AH5304">
        <v>20</v>
      </c>
      <c r="AI5304">
        <v>1</v>
      </c>
      <c r="AJ5304">
        <v>6</v>
      </c>
      <c r="AK5304">
        <v>33</v>
      </c>
      <c r="AL5304">
        <v>0.21</v>
      </c>
      <c r="AM5304">
        <v>5</v>
      </c>
      <c r="AN5304">
        <v>5</v>
      </c>
      <c r="AO5304">
        <v>78</v>
      </c>
      <c r="AP5304">
        <v>5</v>
      </c>
      <c r="AQ5304">
        <v>46</v>
      </c>
    </row>
    <row r="5305" spans="1:43" hidden="1" x14ac:dyDescent="0.25">
      <c r="A5305" t="s">
        <v>16596</v>
      </c>
      <c r="B5305" t="s">
        <v>19771</v>
      </c>
      <c r="C5305" s="1" t="str">
        <f t="shared" si="383"/>
        <v>21:0121</v>
      </c>
      <c r="D5305" s="1" t="str">
        <f t="shared" si="382"/>
        <v>21:0003</v>
      </c>
      <c r="E5305" t="s">
        <v>16598</v>
      </c>
      <c r="F5305" t="s">
        <v>19772</v>
      </c>
      <c r="H5305">
        <v>48.767384300000003</v>
      </c>
      <c r="I5305">
        <v>-56.998306599999999</v>
      </c>
      <c r="J5305" s="1" t="str">
        <f t="shared" si="381"/>
        <v>Till</v>
      </c>
      <c r="K5305" s="1" t="str">
        <f t="shared" si="384"/>
        <v>&lt;63 micron</v>
      </c>
      <c r="L5305">
        <v>0.1</v>
      </c>
      <c r="M5305">
        <v>1.32</v>
      </c>
      <c r="N5305">
        <v>4</v>
      </c>
      <c r="O5305">
        <v>30</v>
      </c>
      <c r="P5305">
        <v>0.5</v>
      </c>
      <c r="Q5305">
        <v>1</v>
      </c>
      <c r="R5305">
        <v>0.64</v>
      </c>
      <c r="S5305">
        <v>0.25</v>
      </c>
      <c r="T5305">
        <v>6</v>
      </c>
      <c r="U5305">
        <v>18</v>
      </c>
      <c r="V5305">
        <v>24</v>
      </c>
      <c r="W5305">
        <v>2.13</v>
      </c>
      <c r="X5305">
        <v>10</v>
      </c>
      <c r="Y5305">
        <v>0.5</v>
      </c>
      <c r="Z5305">
        <v>0.02</v>
      </c>
      <c r="AA5305">
        <v>10</v>
      </c>
      <c r="AB5305">
        <v>0.31</v>
      </c>
      <c r="AC5305">
        <v>515</v>
      </c>
      <c r="AD5305">
        <v>0.5</v>
      </c>
      <c r="AE5305">
        <v>0.02</v>
      </c>
      <c r="AF5305">
        <v>6</v>
      </c>
      <c r="AH5305">
        <v>14</v>
      </c>
      <c r="AI5305">
        <v>1</v>
      </c>
      <c r="AJ5305">
        <v>8</v>
      </c>
      <c r="AK5305">
        <v>28</v>
      </c>
      <c r="AL5305">
        <v>0.18</v>
      </c>
      <c r="AM5305">
        <v>5</v>
      </c>
      <c r="AN5305">
        <v>5</v>
      </c>
      <c r="AO5305">
        <v>78</v>
      </c>
      <c r="AP5305">
        <v>5</v>
      </c>
      <c r="AQ5305">
        <v>28</v>
      </c>
    </row>
    <row r="5306" spans="1:43" hidden="1" x14ac:dyDescent="0.25">
      <c r="A5306" t="s">
        <v>16600</v>
      </c>
      <c r="B5306" t="s">
        <v>19773</v>
      </c>
      <c r="C5306" s="1" t="str">
        <f t="shared" si="383"/>
        <v>21:0121</v>
      </c>
      <c r="D5306" s="1" t="str">
        <f t="shared" si="382"/>
        <v>21:0003</v>
      </c>
      <c r="E5306" t="s">
        <v>16602</v>
      </c>
      <c r="F5306" t="s">
        <v>19774</v>
      </c>
      <c r="H5306">
        <v>48.788725599999999</v>
      </c>
      <c r="I5306">
        <v>-56.933303600000002</v>
      </c>
      <c r="J5306" s="1" t="str">
        <f t="shared" ref="J5306:J5369" si="385">HYPERLINK("http://geochem.nrcan.gc.ca/cdogs/content/kwd/kwd020044_e.htm", "Till")</f>
        <v>Till</v>
      </c>
      <c r="K5306" s="1" t="str">
        <f t="shared" si="384"/>
        <v>&lt;63 micron</v>
      </c>
      <c r="L5306">
        <v>0.1</v>
      </c>
      <c r="M5306">
        <v>1.36</v>
      </c>
      <c r="N5306">
        <v>1</v>
      </c>
      <c r="O5306">
        <v>80</v>
      </c>
      <c r="P5306">
        <v>0.25</v>
      </c>
      <c r="Q5306">
        <v>1</v>
      </c>
      <c r="R5306">
        <v>0.67</v>
      </c>
      <c r="S5306">
        <v>0.25</v>
      </c>
      <c r="T5306">
        <v>7</v>
      </c>
      <c r="U5306">
        <v>18</v>
      </c>
      <c r="V5306">
        <v>37</v>
      </c>
      <c r="W5306">
        <v>2.48</v>
      </c>
      <c r="X5306">
        <v>10</v>
      </c>
      <c r="Y5306">
        <v>0.5</v>
      </c>
      <c r="Z5306">
        <v>0.04</v>
      </c>
      <c r="AA5306">
        <v>10</v>
      </c>
      <c r="AB5306">
        <v>0.41</v>
      </c>
      <c r="AC5306">
        <v>530</v>
      </c>
      <c r="AD5306">
        <v>0.5</v>
      </c>
      <c r="AE5306">
        <v>0.02</v>
      </c>
      <c r="AF5306">
        <v>9</v>
      </c>
      <c r="AH5306">
        <v>26</v>
      </c>
      <c r="AI5306">
        <v>1</v>
      </c>
      <c r="AJ5306">
        <v>10</v>
      </c>
      <c r="AK5306">
        <v>28</v>
      </c>
      <c r="AL5306">
        <v>0.18</v>
      </c>
      <c r="AM5306">
        <v>5</v>
      </c>
      <c r="AN5306">
        <v>5</v>
      </c>
      <c r="AO5306">
        <v>82</v>
      </c>
      <c r="AP5306">
        <v>5</v>
      </c>
      <c r="AQ5306">
        <v>66</v>
      </c>
    </row>
    <row r="5307" spans="1:43" hidden="1" x14ac:dyDescent="0.25">
      <c r="A5307" t="s">
        <v>16604</v>
      </c>
      <c r="B5307" t="s">
        <v>19775</v>
      </c>
      <c r="C5307" s="1" t="str">
        <f t="shared" si="383"/>
        <v>21:0121</v>
      </c>
      <c r="D5307" s="1" t="str">
        <f t="shared" si="382"/>
        <v>21:0003</v>
      </c>
      <c r="E5307" t="s">
        <v>16606</v>
      </c>
      <c r="F5307" t="s">
        <v>19776</v>
      </c>
      <c r="H5307">
        <v>48.829413500000001</v>
      </c>
      <c r="I5307">
        <v>-56.667974200000003</v>
      </c>
      <c r="J5307" s="1" t="str">
        <f t="shared" si="385"/>
        <v>Till</v>
      </c>
      <c r="K5307" s="1" t="str">
        <f t="shared" si="384"/>
        <v>&lt;63 micron</v>
      </c>
      <c r="L5307">
        <v>0.1</v>
      </c>
      <c r="M5307">
        <v>2.25</v>
      </c>
      <c r="N5307">
        <v>4</v>
      </c>
      <c r="O5307">
        <v>270</v>
      </c>
      <c r="P5307">
        <v>0.5</v>
      </c>
      <c r="Q5307">
        <v>1</v>
      </c>
      <c r="R5307">
        <v>0.19</v>
      </c>
      <c r="S5307">
        <v>0.25</v>
      </c>
      <c r="T5307">
        <v>8</v>
      </c>
      <c r="U5307">
        <v>16</v>
      </c>
      <c r="V5307">
        <v>22</v>
      </c>
      <c r="W5307">
        <v>2.5299999999999998</v>
      </c>
      <c r="X5307">
        <v>10</v>
      </c>
      <c r="Y5307">
        <v>0.5</v>
      </c>
      <c r="Z5307">
        <v>0.09</v>
      </c>
      <c r="AA5307">
        <v>10</v>
      </c>
      <c r="AB5307">
        <v>0.31</v>
      </c>
      <c r="AC5307">
        <v>765</v>
      </c>
      <c r="AD5307">
        <v>0.5</v>
      </c>
      <c r="AE5307">
        <v>0.01</v>
      </c>
      <c r="AF5307">
        <v>5</v>
      </c>
      <c r="AH5307">
        <v>16</v>
      </c>
      <c r="AI5307">
        <v>1</v>
      </c>
      <c r="AJ5307">
        <v>9</v>
      </c>
      <c r="AK5307">
        <v>12</v>
      </c>
      <c r="AL5307">
        <v>0.13</v>
      </c>
      <c r="AM5307">
        <v>5</v>
      </c>
      <c r="AN5307">
        <v>5</v>
      </c>
      <c r="AO5307">
        <v>68</v>
      </c>
      <c r="AP5307">
        <v>5</v>
      </c>
      <c r="AQ5307">
        <v>50</v>
      </c>
    </row>
    <row r="5308" spans="1:43" hidden="1" x14ac:dyDescent="0.25">
      <c r="A5308" t="s">
        <v>16608</v>
      </c>
      <c r="B5308" t="s">
        <v>19777</v>
      </c>
      <c r="C5308" s="1" t="str">
        <f t="shared" si="383"/>
        <v>21:0121</v>
      </c>
      <c r="D5308" s="1" t="str">
        <f t="shared" si="382"/>
        <v>21:0003</v>
      </c>
      <c r="E5308" t="s">
        <v>16610</v>
      </c>
      <c r="F5308" t="s">
        <v>19778</v>
      </c>
      <c r="H5308">
        <v>48.750009900000002</v>
      </c>
      <c r="I5308">
        <v>-56.275056499999998</v>
      </c>
      <c r="J5308" s="1" t="str">
        <f t="shared" si="385"/>
        <v>Till</v>
      </c>
      <c r="K5308" s="1" t="str">
        <f t="shared" si="384"/>
        <v>&lt;63 micron</v>
      </c>
      <c r="L5308">
        <v>0.1</v>
      </c>
      <c r="M5308">
        <v>1.65</v>
      </c>
      <c r="N5308">
        <v>22</v>
      </c>
      <c r="O5308">
        <v>50</v>
      </c>
      <c r="P5308">
        <v>1</v>
      </c>
      <c r="Q5308">
        <v>1</v>
      </c>
      <c r="R5308">
        <v>0.34</v>
      </c>
      <c r="S5308">
        <v>0.25</v>
      </c>
      <c r="T5308">
        <v>15</v>
      </c>
      <c r="U5308">
        <v>17</v>
      </c>
      <c r="V5308">
        <v>57</v>
      </c>
      <c r="W5308">
        <v>3.51</v>
      </c>
      <c r="X5308">
        <v>10</v>
      </c>
      <c r="Y5308">
        <v>0.5</v>
      </c>
      <c r="Z5308">
        <v>0.11</v>
      </c>
      <c r="AA5308">
        <v>20</v>
      </c>
      <c r="AB5308">
        <v>0.56999999999999995</v>
      </c>
      <c r="AC5308">
        <v>1035</v>
      </c>
      <c r="AD5308">
        <v>0.5</v>
      </c>
      <c r="AE5308">
        <v>5.0000000000000001E-3</v>
      </c>
      <c r="AF5308">
        <v>18</v>
      </c>
      <c r="AH5308">
        <v>20</v>
      </c>
      <c r="AI5308">
        <v>1</v>
      </c>
      <c r="AJ5308">
        <v>10</v>
      </c>
      <c r="AK5308">
        <v>19</v>
      </c>
      <c r="AL5308">
        <v>0.14000000000000001</v>
      </c>
      <c r="AM5308">
        <v>5</v>
      </c>
      <c r="AN5308">
        <v>5</v>
      </c>
      <c r="AO5308">
        <v>54</v>
      </c>
      <c r="AP5308">
        <v>5</v>
      </c>
      <c r="AQ5308">
        <v>112</v>
      </c>
    </row>
    <row r="5309" spans="1:43" hidden="1" x14ac:dyDescent="0.25">
      <c r="A5309" t="s">
        <v>16612</v>
      </c>
      <c r="B5309" t="s">
        <v>19779</v>
      </c>
      <c r="C5309" s="1" t="str">
        <f t="shared" si="383"/>
        <v>21:0121</v>
      </c>
      <c r="D5309" s="1" t="str">
        <f t="shared" si="382"/>
        <v>21:0003</v>
      </c>
      <c r="E5309" t="s">
        <v>16614</v>
      </c>
      <c r="F5309" t="s">
        <v>19780</v>
      </c>
      <c r="H5309">
        <v>48.910065899999999</v>
      </c>
      <c r="I5309">
        <v>-56.578763600000002</v>
      </c>
      <c r="J5309" s="1" t="str">
        <f t="shared" si="385"/>
        <v>Till</v>
      </c>
      <c r="K5309" s="1" t="str">
        <f t="shared" si="384"/>
        <v>&lt;63 micron</v>
      </c>
      <c r="L5309">
        <v>0.1</v>
      </c>
      <c r="M5309">
        <v>1.21</v>
      </c>
      <c r="N5309">
        <v>2</v>
      </c>
      <c r="O5309">
        <v>90</v>
      </c>
      <c r="P5309">
        <v>0.5</v>
      </c>
      <c r="Q5309">
        <v>1</v>
      </c>
      <c r="R5309">
        <v>0.49</v>
      </c>
      <c r="S5309">
        <v>0.25</v>
      </c>
      <c r="T5309">
        <v>3</v>
      </c>
      <c r="U5309">
        <v>20</v>
      </c>
      <c r="V5309">
        <v>13</v>
      </c>
      <c r="W5309">
        <v>2.31</v>
      </c>
      <c r="X5309">
        <v>10</v>
      </c>
      <c r="Y5309">
        <v>0.5</v>
      </c>
      <c r="Z5309">
        <v>0.03</v>
      </c>
      <c r="AA5309">
        <v>10</v>
      </c>
      <c r="AB5309">
        <v>0.2</v>
      </c>
      <c r="AC5309">
        <v>180</v>
      </c>
      <c r="AD5309">
        <v>0.5</v>
      </c>
      <c r="AE5309">
        <v>0.02</v>
      </c>
      <c r="AF5309">
        <v>4</v>
      </c>
      <c r="AH5309">
        <v>12</v>
      </c>
      <c r="AI5309">
        <v>1</v>
      </c>
      <c r="AJ5309">
        <v>4</v>
      </c>
      <c r="AK5309">
        <v>28</v>
      </c>
      <c r="AL5309">
        <v>0.14000000000000001</v>
      </c>
      <c r="AM5309">
        <v>5</v>
      </c>
      <c r="AN5309">
        <v>5</v>
      </c>
      <c r="AO5309">
        <v>69</v>
      </c>
      <c r="AP5309">
        <v>5</v>
      </c>
      <c r="AQ5309">
        <v>28</v>
      </c>
    </row>
    <row r="5310" spans="1:43" hidden="1" x14ac:dyDescent="0.25">
      <c r="A5310" t="s">
        <v>16616</v>
      </c>
      <c r="B5310" t="s">
        <v>19781</v>
      </c>
      <c r="C5310" s="1" t="str">
        <f t="shared" si="383"/>
        <v>21:0121</v>
      </c>
      <c r="D5310" s="1" t="str">
        <f t="shared" si="382"/>
        <v>21:0003</v>
      </c>
      <c r="E5310" t="s">
        <v>16618</v>
      </c>
      <c r="F5310" t="s">
        <v>19782</v>
      </c>
      <c r="H5310">
        <v>48.742820899999998</v>
      </c>
      <c r="I5310">
        <v>-56.508590499999997</v>
      </c>
      <c r="J5310" s="1" t="str">
        <f t="shared" si="385"/>
        <v>Till</v>
      </c>
      <c r="K5310" s="1" t="str">
        <f t="shared" si="384"/>
        <v>&lt;63 micron</v>
      </c>
      <c r="L5310">
        <v>0.1</v>
      </c>
      <c r="M5310">
        <v>1.97</v>
      </c>
      <c r="N5310">
        <v>84</v>
      </c>
      <c r="O5310">
        <v>50</v>
      </c>
      <c r="P5310">
        <v>0.25</v>
      </c>
      <c r="Q5310">
        <v>1</v>
      </c>
      <c r="R5310">
        <v>0.13</v>
      </c>
      <c r="S5310">
        <v>0.25</v>
      </c>
      <c r="T5310">
        <v>14</v>
      </c>
      <c r="U5310">
        <v>19</v>
      </c>
      <c r="V5310">
        <v>101</v>
      </c>
      <c r="W5310">
        <v>5.57</v>
      </c>
      <c r="X5310">
        <v>10</v>
      </c>
      <c r="Y5310">
        <v>0.5</v>
      </c>
      <c r="Z5310">
        <v>0.1</v>
      </c>
      <c r="AA5310">
        <v>20</v>
      </c>
      <c r="AB5310">
        <v>0.49</v>
      </c>
      <c r="AC5310">
        <v>690</v>
      </c>
      <c r="AD5310">
        <v>13</v>
      </c>
      <c r="AE5310">
        <v>5.0000000000000001E-3</v>
      </c>
      <c r="AF5310">
        <v>16</v>
      </c>
      <c r="AH5310">
        <v>64</v>
      </c>
      <c r="AI5310">
        <v>2</v>
      </c>
      <c r="AJ5310">
        <v>4</v>
      </c>
      <c r="AK5310">
        <v>12</v>
      </c>
      <c r="AL5310">
        <v>0.1</v>
      </c>
      <c r="AM5310">
        <v>5</v>
      </c>
      <c r="AN5310">
        <v>5</v>
      </c>
      <c r="AO5310">
        <v>50</v>
      </c>
      <c r="AP5310">
        <v>5</v>
      </c>
      <c r="AQ5310">
        <v>58</v>
      </c>
    </row>
    <row r="5311" spans="1:43" hidden="1" x14ac:dyDescent="0.25">
      <c r="A5311" t="s">
        <v>16620</v>
      </c>
      <c r="B5311" t="s">
        <v>19783</v>
      </c>
      <c r="C5311" s="1" t="str">
        <f t="shared" si="383"/>
        <v>21:0121</v>
      </c>
      <c r="D5311" s="1" t="str">
        <f t="shared" si="382"/>
        <v>21:0003</v>
      </c>
      <c r="E5311" t="s">
        <v>16622</v>
      </c>
      <c r="F5311" t="s">
        <v>19784</v>
      </c>
      <c r="H5311">
        <v>48.771888599999997</v>
      </c>
      <c r="I5311">
        <v>-56.4928034</v>
      </c>
      <c r="J5311" s="1" t="str">
        <f t="shared" si="385"/>
        <v>Till</v>
      </c>
      <c r="K5311" s="1" t="str">
        <f t="shared" si="384"/>
        <v>&lt;63 micron</v>
      </c>
      <c r="L5311">
        <v>0.1</v>
      </c>
      <c r="M5311">
        <v>1.8</v>
      </c>
      <c r="N5311">
        <v>152</v>
      </c>
      <c r="O5311">
        <v>60</v>
      </c>
      <c r="P5311">
        <v>0.25</v>
      </c>
      <c r="Q5311">
        <v>1</v>
      </c>
      <c r="R5311">
        <v>0.23</v>
      </c>
      <c r="S5311">
        <v>0.25</v>
      </c>
      <c r="T5311">
        <v>70</v>
      </c>
      <c r="U5311">
        <v>15</v>
      </c>
      <c r="V5311">
        <v>153</v>
      </c>
      <c r="W5311">
        <v>4.16</v>
      </c>
      <c r="X5311">
        <v>10</v>
      </c>
      <c r="Y5311">
        <v>0.5</v>
      </c>
      <c r="Z5311">
        <v>7.0000000000000007E-2</v>
      </c>
      <c r="AA5311">
        <v>20</v>
      </c>
      <c r="AB5311">
        <v>0.57999999999999996</v>
      </c>
      <c r="AC5311">
        <v>3185</v>
      </c>
      <c r="AD5311">
        <v>2</v>
      </c>
      <c r="AE5311">
        <v>5.0000000000000001E-3</v>
      </c>
      <c r="AF5311">
        <v>48</v>
      </c>
      <c r="AH5311">
        <v>56</v>
      </c>
      <c r="AI5311">
        <v>2</v>
      </c>
      <c r="AJ5311">
        <v>10</v>
      </c>
      <c r="AK5311">
        <v>15</v>
      </c>
      <c r="AL5311">
        <v>0.1</v>
      </c>
      <c r="AM5311">
        <v>5</v>
      </c>
      <c r="AN5311">
        <v>5</v>
      </c>
      <c r="AO5311">
        <v>49</v>
      </c>
      <c r="AP5311">
        <v>5</v>
      </c>
      <c r="AQ5311">
        <v>126</v>
      </c>
    </row>
    <row r="5312" spans="1:43" hidden="1" x14ac:dyDescent="0.25">
      <c r="A5312" t="s">
        <v>16624</v>
      </c>
      <c r="B5312" t="s">
        <v>19785</v>
      </c>
      <c r="C5312" s="1" t="str">
        <f t="shared" si="383"/>
        <v>21:0121</v>
      </c>
      <c r="D5312" s="1" t="str">
        <f t="shared" si="382"/>
        <v>21:0003</v>
      </c>
      <c r="E5312" t="s">
        <v>16626</v>
      </c>
      <c r="F5312" t="s">
        <v>19786</v>
      </c>
      <c r="H5312">
        <v>48.7503332</v>
      </c>
      <c r="I5312">
        <v>-56.4987937</v>
      </c>
      <c r="J5312" s="1" t="str">
        <f t="shared" si="385"/>
        <v>Till</v>
      </c>
      <c r="K5312" s="1" t="str">
        <f t="shared" si="384"/>
        <v>&lt;63 micron</v>
      </c>
      <c r="L5312">
        <v>0.1</v>
      </c>
      <c r="M5312">
        <v>2.33</v>
      </c>
      <c r="N5312">
        <v>52</v>
      </c>
      <c r="O5312">
        <v>90</v>
      </c>
      <c r="P5312">
        <v>0.25</v>
      </c>
      <c r="Q5312">
        <v>1</v>
      </c>
      <c r="R5312">
        <v>0.1</v>
      </c>
      <c r="S5312">
        <v>0.25</v>
      </c>
      <c r="T5312">
        <v>7</v>
      </c>
      <c r="U5312">
        <v>26</v>
      </c>
      <c r="V5312">
        <v>61</v>
      </c>
      <c r="W5312">
        <v>5.08</v>
      </c>
      <c r="X5312">
        <v>10</v>
      </c>
      <c r="Y5312">
        <v>0.5</v>
      </c>
      <c r="Z5312">
        <v>0.11</v>
      </c>
      <c r="AA5312">
        <v>20</v>
      </c>
      <c r="AB5312">
        <v>0.61</v>
      </c>
      <c r="AC5312">
        <v>580</v>
      </c>
      <c r="AD5312">
        <v>8</v>
      </c>
      <c r="AE5312">
        <v>5.0000000000000001E-3</v>
      </c>
      <c r="AF5312">
        <v>16</v>
      </c>
      <c r="AH5312">
        <v>42</v>
      </c>
      <c r="AI5312">
        <v>60</v>
      </c>
      <c r="AJ5312">
        <v>5</v>
      </c>
      <c r="AK5312">
        <v>16</v>
      </c>
      <c r="AL5312">
        <v>0.08</v>
      </c>
      <c r="AM5312">
        <v>5</v>
      </c>
      <c r="AN5312">
        <v>5</v>
      </c>
      <c r="AO5312">
        <v>53</v>
      </c>
      <c r="AP5312">
        <v>5</v>
      </c>
      <c r="AQ5312">
        <v>58</v>
      </c>
    </row>
    <row r="5313" spans="1:43" hidden="1" x14ac:dyDescent="0.25">
      <c r="A5313" t="s">
        <v>16628</v>
      </c>
      <c r="B5313" t="s">
        <v>19787</v>
      </c>
      <c r="C5313" s="1" t="str">
        <f t="shared" si="383"/>
        <v>21:0121</v>
      </c>
      <c r="D5313" s="1" t="str">
        <f t="shared" si="382"/>
        <v>21:0003</v>
      </c>
      <c r="E5313" t="s">
        <v>16630</v>
      </c>
      <c r="F5313" t="s">
        <v>19788</v>
      </c>
      <c r="H5313">
        <v>48.760449100000002</v>
      </c>
      <c r="I5313">
        <v>-56.488834300000001</v>
      </c>
      <c r="J5313" s="1" t="str">
        <f t="shared" si="385"/>
        <v>Till</v>
      </c>
      <c r="K5313" s="1" t="str">
        <f t="shared" si="384"/>
        <v>&lt;63 micron</v>
      </c>
      <c r="L5313">
        <v>0.1</v>
      </c>
      <c r="M5313">
        <v>4.12</v>
      </c>
      <c r="N5313">
        <v>38</v>
      </c>
      <c r="O5313">
        <v>120</v>
      </c>
      <c r="P5313">
        <v>0.5</v>
      </c>
      <c r="Q5313">
        <v>1</v>
      </c>
      <c r="R5313">
        <v>0.1</v>
      </c>
      <c r="S5313">
        <v>0.25</v>
      </c>
      <c r="T5313">
        <v>26</v>
      </c>
      <c r="U5313">
        <v>38</v>
      </c>
      <c r="V5313">
        <v>92</v>
      </c>
      <c r="W5313">
        <v>5.73</v>
      </c>
      <c r="X5313">
        <v>10</v>
      </c>
      <c r="Y5313">
        <v>0.5</v>
      </c>
      <c r="Z5313">
        <v>0.14000000000000001</v>
      </c>
      <c r="AA5313">
        <v>20</v>
      </c>
      <c r="AB5313">
        <v>0.69</v>
      </c>
      <c r="AC5313">
        <v>1785</v>
      </c>
      <c r="AD5313">
        <v>5</v>
      </c>
      <c r="AE5313">
        <v>5.0000000000000001E-3</v>
      </c>
      <c r="AF5313">
        <v>55</v>
      </c>
      <c r="AH5313">
        <v>26</v>
      </c>
      <c r="AI5313">
        <v>2</v>
      </c>
      <c r="AJ5313">
        <v>7</v>
      </c>
      <c r="AK5313">
        <v>10</v>
      </c>
      <c r="AL5313">
        <v>0.03</v>
      </c>
      <c r="AM5313">
        <v>5</v>
      </c>
      <c r="AN5313">
        <v>5</v>
      </c>
      <c r="AO5313">
        <v>64</v>
      </c>
      <c r="AP5313">
        <v>5</v>
      </c>
      <c r="AQ5313">
        <v>170</v>
      </c>
    </row>
    <row r="5314" spans="1:43" hidden="1" x14ac:dyDescent="0.25">
      <c r="A5314" t="s">
        <v>16632</v>
      </c>
      <c r="B5314" t="s">
        <v>19789</v>
      </c>
      <c r="C5314" s="1" t="str">
        <f t="shared" si="383"/>
        <v>21:0121</v>
      </c>
      <c r="D5314" s="1" t="str">
        <f t="shared" si="382"/>
        <v>21:0003</v>
      </c>
      <c r="E5314" t="s">
        <v>16634</v>
      </c>
      <c r="F5314" t="s">
        <v>19790</v>
      </c>
      <c r="H5314">
        <v>48.737324800000003</v>
      </c>
      <c r="I5314">
        <v>-56.506467399999998</v>
      </c>
      <c r="J5314" s="1" t="str">
        <f t="shared" si="385"/>
        <v>Till</v>
      </c>
      <c r="K5314" s="1" t="str">
        <f t="shared" si="384"/>
        <v>&lt;63 micron</v>
      </c>
      <c r="L5314">
        <v>0.1</v>
      </c>
      <c r="M5314">
        <v>2.12</v>
      </c>
      <c r="N5314">
        <v>60</v>
      </c>
      <c r="O5314">
        <v>100</v>
      </c>
      <c r="P5314">
        <v>0.25</v>
      </c>
      <c r="Q5314">
        <v>1</v>
      </c>
      <c r="R5314">
        <v>0.11</v>
      </c>
      <c r="S5314">
        <v>0.25</v>
      </c>
      <c r="T5314">
        <v>8</v>
      </c>
      <c r="U5314">
        <v>23</v>
      </c>
      <c r="V5314">
        <v>52</v>
      </c>
      <c r="W5314">
        <v>4.88</v>
      </c>
      <c r="X5314">
        <v>5</v>
      </c>
      <c r="Y5314">
        <v>0.5</v>
      </c>
      <c r="Z5314">
        <v>0.13</v>
      </c>
      <c r="AA5314">
        <v>30</v>
      </c>
      <c r="AB5314">
        <v>0.65</v>
      </c>
      <c r="AC5314">
        <v>615</v>
      </c>
      <c r="AD5314">
        <v>7</v>
      </c>
      <c r="AE5314">
        <v>0.01</v>
      </c>
      <c r="AF5314">
        <v>14</v>
      </c>
      <c r="AH5314">
        <v>24</v>
      </c>
      <c r="AI5314">
        <v>1</v>
      </c>
      <c r="AJ5314">
        <v>6</v>
      </c>
      <c r="AK5314">
        <v>29</v>
      </c>
      <c r="AL5314">
        <v>0.09</v>
      </c>
      <c r="AM5314">
        <v>5</v>
      </c>
      <c r="AN5314">
        <v>5</v>
      </c>
      <c r="AO5314">
        <v>58</v>
      </c>
      <c r="AP5314">
        <v>5</v>
      </c>
      <c r="AQ5314">
        <v>48</v>
      </c>
    </row>
    <row r="5315" spans="1:43" hidden="1" x14ac:dyDescent="0.25">
      <c r="A5315" t="s">
        <v>16636</v>
      </c>
      <c r="B5315" t="s">
        <v>19791</v>
      </c>
      <c r="C5315" s="1" t="str">
        <f t="shared" si="383"/>
        <v>21:0121</v>
      </c>
      <c r="D5315" s="1" t="str">
        <f t="shared" si="382"/>
        <v>21:0003</v>
      </c>
      <c r="E5315" t="s">
        <v>16638</v>
      </c>
      <c r="F5315" t="s">
        <v>19792</v>
      </c>
      <c r="H5315">
        <v>48.761612100000001</v>
      </c>
      <c r="I5315">
        <v>-56.415366400000003</v>
      </c>
      <c r="J5315" s="1" t="str">
        <f t="shared" si="385"/>
        <v>Till</v>
      </c>
      <c r="K5315" s="1" t="str">
        <f t="shared" si="384"/>
        <v>&lt;63 micron</v>
      </c>
      <c r="L5315">
        <v>0.1</v>
      </c>
      <c r="M5315">
        <v>2.58</v>
      </c>
      <c r="N5315">
        <v>38</v>
      </c>
      <c r="O5315">
        <v>90</v>
      </c>
      <c r="P5315">
        <v>0.25</v>
      </c>
      <c r="Q5315">
        <v>1</v>
      </c>
      <c r="R5315">
        <v>0.2</v>
      </c>
      <c r="S5315">
        <v>0.25</v>
      </c>
      <c r="T5315">
        <v>13</v>
      </c>
      <c r="U5315">
        <v>27</v>
      </c>
      <c r="V5315">
        <v>86</v>
      </c>
      <c r="W5315">
        <v>4.9800000000000004</v>
      </c>
      <c r="X5315">
        <v>5</v>
      </c>
      <c r="Y5315">
        <v>0.5</v>
      </c>
      <c r="Z5315">
        <v>0.24</v>
      </c>
      <c r="AA5315">
        <v>20</v>
      </c>
      <c r="AB5315">
        <v>0.8</v>
      </c>
      <c r="AC5315">
        <v>1180</v>
      </c>
      <c r="AD5315">
        <v>6</v>
      </c>
      <c r="AE5315">
        <v>5.0000000000000001E-3</v>
      </c>
      <c r="AF5315">
        <v>23</v>
      </c>
      <c r="AH5315">
        <v>24</v>
      </c>
      <c r="AI5315">
        <v>2</v>
      </c>
      <c r="AJ5315">
        <v>9</v>
      </c>
      <c r="AK5315">
        <v>16</v>
      </c>
      <c r="AL5315">
        <v>0.15</v>
      </c>
      <c r="AM5315">
        <v>5</v>
      </c>
      <c r="AN5315">
        <v>5</v>
      </c>
      <c r="AO5315">
        <v>79</v>
      </c>
      <c r="AP5315">
        <v>5</v>
      </c>
      <c r="AQ5315">
        <v>86</v>
      </c>
    </row>
    <row r="5316" spans="1:43" hidden="1" x14ac:dyDescent="0.25">
      <c r="A5316" t="s">
        <v>16640</v>
      </c>
      <c r="B5316" t="s">
        <v>19793</v>
      </c>
      <c r="C5316" s="1" t="str">
        <f t="shared" si="383"/>
        <v>21:0121</v>
      </c>
      <c r="D5316" s="1" t="str">
        <f t="shared" si="382"/>
        <v>21:0003</v>
      </c>
      <c r="E5316" t="s">
        <v>16642</v>
      </c>
      <c r="F5316" t="s">
        <v>19794</v>
      </c>
      <c r="H5316">
        <v>48.769455700000002</v>
      </c>
      <c r="I5316">
        <v>-56.410173399999998</v>
      </c>
      <c r="J5316" s="1" t="str">
        <f t="shared" si="385"/>
        <v>Till</v>
      </c>
      <c r="K5316" s="1" t="str">
        <f t="shared" si="384"/>
        <v>&lt;63 micron</v>
      </c>
      <c r="L5316">
        <v>0.1</v>
      </c>
      <c r="M5316">
        <v>3.38</v>
      </c>
      <c r="N5316">
        <v>60</v>
      </c>
      <c r="O5316">
        <v>100</v>
      </c>
      <c r="P5316">
        <v>0.25</v>
      </c>
      <c r="Q5316">
        <v>1</v>
      </c>
      <c r="R5316">
        <v>0.15</v>
      </c>
      <c r="S5316">
        <v>0.25</v>
      </c>
      <c r="T5316">
        <v>31</v>
      </c>
      <c r="U5316">
        <v>31</v>
      </c>
      <c r="V5316">
        <v>139</v>
      </c>
      <c r="W5316">
        <v>5.0999999999999996</v>
      </c>
      <c r="X5316">
        <v>5</v>
      </c>
      <c r="Y5316">
        <v>0.5</v>
      </c>
      <c r="Z5316">
        <v>0.23</v>
      </c>
      <c r="AA5316">
        <v>20</v>
      </c>
      <c r="AB5316">
        <v>0.78</v>
      </c>
      <c r="AC5316">
        <v>1785</v>
      </c>
      <c r="AD5316">
        <v>8</v>
      </c>
      <c r="AE5316">
        <v>5.0000000000000001E-3</v>
      </c>
      <c r="AF5316">
        <v>39</v>
      </c>
      <c r="AH5316">
        <v>8</v>
      </c>
      <c r="AI5316">
        <v>4</v>
      </c>
      <c r="AJ5316">
        <v>12</v>
      </c>
      <c r="AK5316">
        <v>14</v>
      </c>
      <c r="AL5316">
        <v>0.09</v>
      </c>
      <c r="AM5316">
        <v>5</v>
      </c>
      <c r="AN5316">
        <v>5</v>
      </c>
      <c r="AO5316">
        <v>65</v>
      </c>
      <c r="AP5316">
        <v>5</v>
      </c>
      <c r="AQ5316">
        <v>82</v>
      </c>
    </row>
    <row r="5317" spans="1:43" hidden="1" x14ac:dyDescent="0.25">
      <c r="A5317" t="s">
        <v>16644</v>
      </c>
      <c r="B5317" t="s">
        <v>19795</v>
      </c>
      <c r="C5317" s="1" t="str">
        <f t="shared" si="383"/>
        <v>21:0121</v>
      </c>
      <c r="D5317" s="1" t="str">
        <f t="shared" si="382"/>
        <v>21:0003</v>
      </c>
      <c r="E5317" t="s">
        <v>16646</v>
      </c>
      <c r="F5317" t="s">
        <v>19796</v>
      </c>
      <c r="H5317">
        <v>48.7684414</v>
      </c>
      <c r="I5317">
        <v>-56.3884142</v>
      </c>
      <c r="J5317" s="1" t="str">
        <f t="shared" si="385"/>
        <v>Till</v>
      </c>
      <c r="K5317" s="1" t="str">
        <f t="shared" si="384"/>
        <v>&lt;63 micron</v>
      </c>
      <c r="L5317">
        <v>0.1</v>
      </c>
      <c r="M5317">
        <v>2.5</v>
      </c>
      <c r="N5317">
        <v>44</v>
      </c>
      <c r="O5317">
        <v>70</v>
      </c>
      <c r="P5317">
        <v>0.25</v>
      </c>
      <c r="Q5317">
        <v>1</v>
      </c>
      <c r="R5317">
        <v>0.25</v>
      </c>
      <c r="S5317">
        <v>0.25</v>
      </c>
      <c r="T5317">
        <v>21</v>
      </c>
      <c r="U5317">
        <v>24</v>
      </c>
      <c r="V5317">
        <v>83</v>
      </c>
      <c r="W5317">
        <v>4.43</v>
      </c>
      <c r="X5317">
        <v>5</v>
      </c>
      <c r="Y5317">
        <v>0.5</v>
      </c>
      <c r="Z5317">
        <v>0.2</v>
      </c>
      <c r="AA5317">
        <v>20</v>
      </c>
      <c r="AB5317">
        <v>0.72</v>
      </c>
      <c r="AC5317">
        <v>1590</v>
      </c>
      <c r="AD5317">
        <v>4</v>
      </c>
      <c r="AE5317">
        <v>5.0000000000000001E-3</v>
      </c>
      <c r="AF5317">
        <v>27</v>
      </c>
      <c r="AH5317">
        <v>20</v>
      </c>
      <c r="AI5317">
        <v>1</v>
      </c>
      <c r="AJ5317">
        <v>10</v>
      </c>
      <c r="AK5317">
        <v>17</v>
      </c>
      <c r="AL5317">
        <v>0.17</v>
      </c>
      <c r="AM5317">
        <v>5</v>
      </c>
      <c r="AN5317">
        <v>5</v>
      </c>
      <c r="AO5317">
        <v>74</v>
      </c>
      <c r="AP5317">
        <v>5</v>
      </c>
      <c r="AQ5317">
        <v>90</v>
      </c>
    </row>
    <row r="5318" spans="1:43" hidden="1" x14ac:dyDescent="0.25">
      <c r="A5318" t="s">
        <v>16648</v>
      </c>
      <c r="B5318" t="s">
        <v>19797</v>
      </c>
      <c r="C5318" s="1" t="str">
        <f t="shared" si="383"/>
        <v>21:0121</v>
      </c>
      <c r="D5318" s="1" t="str">
        <f t="shared" si="382"/>
        <v>21:0003</v>
      </c>
      <c r="E5318" t="s">
        <v>16650</v>
      </c>
      <c r="F5318" t="s">
        <v>19798</v>
      </c>
      <c r="H5318">
        <v>48.8096666</v>
      </c>
      <c r="I5318">
        <v>-56.361022599999998</v>
      </c>
      <c r="J5318" s="1" t="str">
        <f t="shared" si="385"/>
        <v>Till</v>
      </c>
      <c r="K5318" s="1" t="str">
        <f t="shared" si="384"/>
        <v>&lt;63 micron</v>
      </c>
      <c r="L5318">
        <v>0.1</v>
      </c>
      <c r="M5318">
        <v>1.61</v>
      </c>
      <c r="N5318">
        <v>48</v>
      </c>
      <c r="O5318">
        <v>30</v>
      </c>
      <c r="P5318">
        <v>0.25</v>
      </c>
      <c r="Q5318">
        <v>1</v>
      </c>
      <c r="R5318">
        <v>0.35</v>
      </c>
      <c r="S5318">
        <v>0.25</v>
      </c>
      <c r="T5318">
        <v>23</v>
      </c>
      <c r="U5318">
        <v>17</v>
      </c>
      <c r="V5318">
        <v>71</v>
      </c>
      <c r="W5318">
        <v>3.79</v>
      </c>
      <c r="X5318">
        <v>5</v>
      </c>
      <c r="Y5318">
        <v>0.5</v>
      </c>
      <c r="Z5318">
        <v>0.09</v>
      </c>
      <c r="AA5318">
        <v>20</v>
      </c>
      <c r="AB5318">
        <v>0.51</v>
      </c>
      <c r="AC5318">
        <v>1300</v>
      </c>
      <c r="AD5318">
        <v>4</v>
      </c>
      <c r="AE5318">
        <v>5.0000000000000001E-3</v>
      </c>
      <c r="AF5318">
        <v>19</v>
      </c>
      <c r="AH5318">
        <v>14</v>
      </c>
      <c r="AI5318">
        <v>2</v>
      </c>
      <c r="AJ5318">
        <v>7</v>
      </c>
      <c r="AK5318">
        <v>18</v>
      </c>
      <c r="AL5318">
        <v>0.14000000000000001</v>
      </c>
      <c r="AM5318">
        <v>5</v>
      </c>
      <c r="AN5318">
        <v>5</v>
      </c>
      <c r="AO5318">
        <v>55</v>
      </c>
      <c r="AP5318">
        <v>5</v>
      </c>
      <c r="AQ5318">
        <v>62</v>
      </c>
    </row>
    <row r="5319" spans="1:43" hidden="1" x14ac:dyDescent="0.25">
      <c r="A5319" t="s">
        <v>16652</v>
      </c>
      <c r="B5319" t="s">
        <v>19799</v>
      </c>
      <c r="C5319" s="1" t="str">
        <f t="shared" si="383"/>
        <v>21:0121</v>
      </c>
      <c r="D5319" s="1" t="str">
        <f t="shared" si="382"/>
        <v>21:0003</v>
      </c>
      <c r="E5319" t="s">
        <v>16654</v>
      </c>
      <c r="F5319" t="s">
        <v>19800</v>
      </c>
      <c r="H5319">
        <v>48.800347000000002</v>
      </c>
      <c r="I5319">
        <v>-56.343440000000001</v>
      </c>
      <c r="J5319" s="1" t="str">
        <f t="shared" si="385"/>
        <v>Till</v>
      </c>
      <c r="K5319" s="1" t="str">
        <f t="shared" si="384"/>
        <v>&lt;63 micron</v>
      </c>
      <c r="L5319">
        <v>0.1</v>
      </c>
      <c r="M5319">
        <v>3.33</v>
      </c>
      <c r="N5319">
        <v>4</v>
      </c>
      <c r="O5319">
        <v>90</v>
      </c>
      <c r="P5319">
        <v>0.25</v>
      </c>
      <c r="Q5319">
        <v>1</v>
      </c>
      <c r="R5319">
        <v>0.26</v>
      </c>
      <c r="S5319">
        <v>0.25</v>
      </c>
      <c r="T5319">
        <v>12</v>
      </c>
      <c r="U5319">
        <v>26</v>
      </c>
      <c r="V5319">
        <v>53</v>
      </c>
      <c r="W5319">
        <v>3.84</v>
      </c>
      <c r="X5319">
        <v>5</v>
      </c>
      <c r="Y5319">
        <v>0.5</v>
      </c>
      <c r="Z5319">
        <v>0.15</v>
      </c>
      <c r="AA5319">
        <v>20</v>
      </c>
      <c r="AB5319">
        <v>0.77</v>
      </c>
      <c r="AC5319">
        <v>1235</v>
      </c>
      <c r="AD5319">
        <v>3</v>
      </c>
      <c r="AE5319">
        <v>0.01</v>
      </c>
      <c r="AF5319">
        <v>25</v>
      </c>
      <c r="AH5319">
        <v>6</v>
      </c>
      <c r="AI5319">
        <v>1</v>
      </c>
      <c r="AJ5319">
        <v>9</v>
      </c>
      <c r="AK5319">
        <v>17</v>
      </c>
      <c r="AL5319">
        <v>0.15</v>
      </c>
      <c r="AM5319">
        <v>5</v>
      </c>
      <c r="AN5319">
        <v>5</v>
      </c>
      <c r="AO5319">
        <v>75</v>
      </c>
      <c r="AP5319">
        <v>5</v>
      </c>
      <c r="AQ5319">
        <v>66</v>
      </c>
    </row>
    <row r="5320" spans="1:43" hidden="1" x14ac:dyDescent="0.25">
      <c r="A5320" t="s">
        <v>16656</v>
      </c>
      <c r="B5320" t="s">
        <v>19801</v>
      </c>
      <c r="C5320" s="1" t="str">
        <f t="shared" si="383"/>
        <v>21:0121</v>
      </c>
      <c r="D5320" s="1" t="str">
        <f t="shared" si="382"/>
        <v>21:0003</v>
      </c>
      <c r="E5320" t="s">
        <v>16658</v>
      </c>
      <c r="F5320" t="s">
        <v>19802</v>
      </c>
      <c r="H5320">
        <v>48.805230299999998</v>
      </c>
      <c r="I5320">
        <v>-56.332483699999997</v>
      </c>
      <c r="J5320" s="1" t="str">
        <f t="shared" si="385"/>
        <v>Till</v>
      </c>
      <c r="K5320" s="1" t="str">
        <f t="shared" si="384"/>
        <v>&lt;63 micron</v>
      </c>
      <c r="L5320">
        <v>0.1</v>
      </c>
      <c r="M5320">
        <v>2.4300000000000002</v>
      </c>
      <c r="N5320">
        <v>46</v>
      </c>
      <c r="O5320">
        <v>60</v>
      </c>
      <c r="P5320">
        <v>0.25</v>
      </c>
      <c r="Q5320">
        <v>1</v>
      </c>
      <c r="R5320">
        <v>0.34</v>
      </c>
      <c r="S5320">
        <v>0.25</v>
      </c>
      <c r="T5320">
        <v>32</v>
      </c>
      <c r="U5320">
        <v>21</v>
      </c>
      <c r="V5320">
        <v>82</v>
      </c>
      <c r="W5320">
        <v>4.3499999999999996</v>
      </c>
      <c r="X5320">
        <v>5</v>
      </c>
      <c r="Y5320">
        <v>0.5</v>
      </c>
      <c r="Z5320">
        <v>0.18</v>
      </c>
      <c r="AA5320">
        <v>20</v>
      </c>
      <c r="AB5320">
        <v>0.67</v>
      </c>
      <c r="AC5320">
        <v>2020</v>
      </c>
      <c r="AD5320">
        <v>4</v>
      </c>
      <c r="AE5320">
        <v>0.01</v>
      </c>
      <c r="AF5320">
        <v>44</v>
      </c>
      <c r="AH5320">
        <v>18</v>
      </c>
      <c r="AI5320">
        <v>2</v>
      </c>
      <c r="AJ5320">
        <v>9</v>
      </c>
      <c r="AK5320">
        <v>19</v>
      </c>
      <c r="AL5320">
        <v>0.16</v>
      </c>
      <c r="AM5320">
        <v>5</v>
      </c>
      <c r="AN5320">
        <v>5</v>
      </c>
      <c r="AO5320">
        <v>73</v>
      </c>
      <c r="AP5320">
        <v>5</v>
      </c>
      <c r="AQ5320">
        <v>92</v>
      </c>
    </row>
    <row r="5321" spans="1:43" hidden="1" x14ac:dyDescent="0.25">
      <c r="A5321" t="s">
        <v>16660</v>
      </c>
      <c r="B5321" t="s">
        <v>19803</v>
      </c>
      <c r="C5321" s="1" t="str">
        <f t="shared" si="383"/>
        <v>21:0121</v>
      </c>
      <c r="D5321" s="1" t="str">
        <f t="shared" si="382"/>
        <v>21:0003</v>
      </c>
      <c r="E5321" t="s">
        <v>16662</v>
      </c>
      <c r="F5321" t="s">
        <v>19804</v>
      </c>
      <c r="H5321">
        <v>48.793427299999998</v>
      </c>
      <c r="I5321">
        <v>-56.352378100000003</v>
      </c>
      <c r="J5321" s="1" t="str">
        <f t="shared" si="385"/>
        <v>Till</v>
      </c>
      <c r="K5321" s="1" t="str">
        <f t="shared" si="384"/>
        <v>&lt;63 micron</v>
      </c>
      <c r="L5321">
        <v>0.1</v>
      </c>
      <c r="M5321">
        <v>2.94</v>
      </c>
      <c r="N5321">
        <v>24</v>
      </c>
      <c r="O5321">
        <v>70</v>
      </c>
      <c r="P5321">
        <v>0.25</v>
      </c>
      <c r="Q5321">
        <v>1</v>
      </c>
      <c r="R5321">
        <v>0.28000000000000003</v>
      </c>
      <c r="S5321">
        <v>0.25</v>
      </c>
      <c r="T5321">
        <v>14</v>
      </c>
      <c r="U5321">
        <v>26</v>
      </c>
      <c r="V5321">
        <v>80</v>
      </c>
      <c r="W5321">
        <v>4.57</v>
      </c>
      <c r="X5321">
        <v>5</v>
      </c>
      <c r="Y5321">
        <v>0.5</v>
      </c>
      <c r="Z5321">
        <v>0.21</v>
      </c>
      <c r="AA5321">
        <v>20</v>
      </c>
      <c r="AB5321">
        <v>0.74</v>
      </c>
      <c r="AC5321">
        <v>1120</v>
      </c>
      <c r="AD5321">
        <v>4</v>
      </c>
      <c r="AE5321">
        <v>0.01</v>
      </c>
      <c r="AF5321">
        <v>25</v>
      </c>
      <c r="AH5321">
        <v>20</v>
      </c>
      <c r="AI5321">
        <v>250</v>
      </c>
      <c r="AJ5321">
        <v>9</v>
      </c>
      <c r="AK5321">
        <v>17</v>
      </c>
      <c r="AL5321">
        <v>0.17</v>
      </c>
      <c r="AM5321">
        <v>5</v>
      </c>
      <c r="AN5321">
        <v>5</v>
      </c>
      <c r="AO5321">
        <v>76</v>
      </c>
      <c r="AP5321">
        <v>5</v>
      </c>
      <c r="AQ5321">
        <v>82</v>
      </c>
    </row>
    <row r="5322" spans="1:43" hidden="1" x14ac:dyDescent="0.25">
      <c r="A5322" t="s">
        <v>16664</v>
      </c>
      <c r="B5322" t="s">
        <v>19805</v>
      </c>
      <c r="C5322" s="1" t="str">
        <f t="shared" si="383"/>
        <v>21:0121</v>
      </c>
      <c r="D5322" s="1" t="str">
        <f t="shared" si="382"/>
        <v>21:0003</v>
      </c>
      <c r="E5322" t="s">
        <v>16666</v>
      </c>
      <c r="F5322" t="s">
        <v>19806</v>
      </c>
      <c r="H5322">
        <v>48.795706799999998</v>
      </c>
      <c r="I5322">
        <v>-56.398977100000003</v>
      </c>
      <c r="J5322" s="1" t="str">
        <f t="shared" si="385"/>
        <v>Till</v>
      </c>
      <c r="K5322" s="1" t="str">
        <f t="shared" si="384"/>
        <v>&lt;63 micron</v>
      </c>
      <c r="L5322">
        <v>0.1</v>
      </c>
      <c r="M5322">
        <v>2.2999999999999998</v>
      </c>
      <c r="N5322">
        <v>46</v>
      </c>
      <c r="O5322">
        <v>70</v>
      </c>
      <c r="P5322">
        <v>0.25</v>
      </c>
      <c r="Q5322">
        <v>1</v>
      </c>
      <c r="R5322">
        <v>0.16</v>
      </c>
      <c r="S5322">
        <v>0.25</v>
      </c>
      <c r="T5322">
        <v>13</v>
      </c>
      <c r="U5322">
        <v>23</v>
      </c>
      <c r="V5322">
        <v>81</v>
      </c>
      <c r="W5322">
        <v>5.29</v>
      </c>
      <c r="X5322">
        <v>5</v>
      </c>
      <c r="Y5322">
        <v>0.5</v>
      </c>
      <c r="Z5322">
        <v>0.21</v>
      </c>
      <c r="AA5322">
        <v>30</v>
      </c>
      <c r="AB5322">
        <v>0.74</v>
      </c>
      <c r="AC5322">
        <v>1120</v>
      </c>
      <c r="AD5322">
        <v>7</v>
      </c>
      <c r="AE5322">
        <v>5.0000000000000001E-3</v>
      </c>
      <c r="AF5322">
        <v>26</v>
      </c>
      <c r="AH5322">
        <v>30</v>
      </c>
      <c r="AI5322">
        <v>1</v>
      </c>
      <c r="AJ5322">
        <v>9</v>
      </c>
      <c r="AK5322">
        <v>11</v>
      </c>
      <c r="AL5322">
        <v>0.12</v>
      </c>
      <c r="AM5322">
        <v>5</v>
      </c>
      <c r="AN5322">
        <v>5</v>
      </c>
      <c r="AO5322">
        <v>69</v>
      </c>
      <c r="AP5322">
        <v>5</v>
      </c>
      <c r="AQ5322">
        <v>80</v>
      </c>
    </row>
    <row r="5323" spans="1:43" hidden="1" x14ac:dyDescent="0.25">
      <c r="A5323" t="s">
        <v>16668</v>
      </c>
      <c r="B5323" t="s">
        <v>19807</v>
      </c>
      <c r="C5323" s="1" t="str">
        <f t="shared" si="383"/>
        <v>21:0121</v>
      </c>
      <c r="D5323" s="1" t="str">
        <f t="shared" si="382"/>
        <v>21:0003</v>
      </c>
      <c r="E5323" t="s">
        <v>16670</v>
      </c>
      <c r="F5323" t="s">
        <v>19808</v>
      </c>
      <c r="H5323">
        <v>48.7656882</v>
      </c>
      <c r="I5323">
        <v>-56.4653153</v>
      </c>
      <c r="J5323" s="1" t="str">
        <f t="shared" si="385"/>
        <v>Till</v>
      </c>
      <c r="K5323" s="1" t="str">
        <f t="shared" si="384"/>
        <v>&lt;63 micron</v>
      </c>
      <c r="L5323">
        <v>0.4</v>
      </c>
      <c r="M5323">
        <v>2.29</v>
      </c>
      <c r="N5323">
        <v>24</v>
      </c>
      <c r="O5323">
        <v>50</v>
      </c>
      <c r="P5323">
        <v>0.25</v>
      </c>
      <c r="Q5323">
        <v>1</v>
      </c>
      <c r="R5323">
        <v>0.14000000000000001</v>
      </c>
      <c r="S5323">
        <v>0.25</v>
      </c>
      <c r="T5323">
        <v>12</v>
      </c>
      <c r="U5323">
        <v>20</v>
      </c>
      <c r="V5323">
        <v>34</v>
      </c>
      <c r="W5323">
        <v>3.19</v>
      </c>
      <c r="X5323">
        <v>5</v>
      </c>
      <c r="Y5323">
        <v>0.5</v>
      </c>
      <c r="Z5323">
        <v>0.13</v>
      </c>
      <c r="AA5323">
        <v>30</v>
      </c>
      <c r="AB5323">
        <v>0.51</v>
      </c>
      <c r="AC5323">
        <v>755</v>
      </c>
      <c r="AD5323">
        <v>4</v>
      </c>
      <c r="AE5323">
        <v>5.0000000000000001E-3</v>
      </c>
      <c r="AF5323">
        <v>13</v>
      </c>
      <c r="AH5323">
        <v>4</v>
      </c>
      <c r="AI5323">
        <v>2</v>
      </c>
      <c r="AJ5323">
        <v>4</v>
      </c>
      <c r="AK5323">
        <v>11</v>
      </c>
      <c r="AL5323">
        <v>0.05</v>
      </c>
      <c r="AM5323">
        <v>5</v>
      </c>
      <c r="AN5323">
        <v>5</v>
      </c>
      <c r="AO5323">
        <v>52</v>
      </c>
      <c r="AP5323">
        <v>5</v>
      </c>
      <c r="AQ5323">
        <v>50</v>
      </c>
    </row>
    <row r="5324" spans="1:43" hidden="1" x14ac:dyDescent="0.25">
      <c r="A5324" t="s">
        <v>16672</v>
      </c>
      <c r="B5324" t="s">
        <v>19809</v>
      </c>
      <c r="C5324" s="1" t="str">
        <f t="shared" si="383"/>
        <v>21:0121</v>
      </c>
      <c r="D5324" s="1" t="str">
        <f t="shared" si="382"/>
        <v>21:0003</v>
      </c>
      <c r="E5324" t="s">
        <v>16674</v>
      </c>
      <c r="F5324" t="s">
        <v>19810</v>
      </c>
      <c r="H5324">
        <v>48.782468899999998</v>
      </c>
      <c r="I5324">
        <v>-56.4484694</v>
      </c>
      <c r="J5324" s="1" t="str">
        <f t="shared" si="385"/>
        <v>Till</v>
      </c>
      <c r="K5324" s="1" t="str">
        <f t="shared" si="384"/>
        <v>&lt;63 micron</v>
      </c>
      <c r="L5324">
        <v>0.1</v>
      </c>
      <c r="M5324">
        <v>2.39</v>
      </c>
      <c r="N5324">
        <v>54</v>
      </c>
      <c r="O5324">
        <v>80</v>
      </c>
      <c r="P5324">
        <v>0.5</v>
      </c>
      <c r="Q5324">
        <v>1</v>
      </c>
      <c r="R5324">
        <v>0.18</v>
      </c>
      <c r="S5324">
        <v>0.25</v>
      </c>
      <c r="T5324">
        <v>23</v>
      </c>
      <c r="U5324">
        <v>23</v>
      </c>
      <c r="V5324">
        <v>90</v>
      </c>
      <c r="W5324">
        <v>5.07</v>
      </c>
      <c r="X5324">
        <v>5</v>
      </c>
      <c r="Y5324">
        <v>0.5</v>
      </c>
      <c r="Z5324">
        <v>0.21</v>
      </c>
      <c r="AA5324">
        <v>30</v>
      </c>
      <c r="AB5324">
        <v>0.79</v>
      </c>
      <c r="AC5324">
        <v>1930</v>
      </c>
      <c r="AD5324">
        <v>6</v>
      </c>
      <c r="AE5324">
        <v>0.01</v>
      </c>
      <c r="AF5324">
        <v>36</v>
      </c>
      <c r="AH5324">
        <v>20</v>
      </c>
      <c r="AI5324">
        <v>1</v>
      </c>
      <c r="AJ5324">
        <v>9</v>
      </c>
      <c r="AK5324">
        <v>13</v>
      </c>
      <c r="AL5324">
        <v>0.09</v>
      </c>
      <c r="AM5324">
        <v>5</v>
      </c>
      <c r="AN5324">
        <v>5</v>
      </c>
      <c r="AO5324">
        <v>62</v>
      </c>
      <c r="AP5324">
        <v>5</v>
      </c>
      <c r="AQ5324">
        <v>110</v>
      </c>
    </row>
    <row r="5325" spans="1:43" hidden="1" x14ac:dyDescent="0.25">
      <c r="A5325" t="s">
        <v>16676</v>
      </c>
      <c r="B5325" t="s">
        <v>19811</v>
      </c>
      <c r="C5325" s="1" t="str">
        <f t="shared" si="383"/>
        <v>21:0121</v>
      </c>
      <c r="D5325" s="1" t="str">
        <f t="shared" si="382"/>
        <v>21:0003</v>
      </c>
      <c r="E5325" t="s">
        <v>16678</v>
      </c>
      <c r="F5325" t="s">
        <v>19812</v>
      </c>
      <c r="H5325">
        <v>48.765234700000001</v>
      </c>
      <c r="I5325">
        <v>-56.337770200000001</v>
      </c>
      <c r="J5325" s="1" t="str">
        <f t="shared" si="385"/>
        <v>Till</v>
      </c>
      <c r="K5325" s="1" t="str">
        <f t="shared" si="384"/>
        <v>&lt;63 micron</v>
      </c>
      <c r="L5325">
        <v>0.1</v>
      </c>
      <c r="M5325">
        <v>1.59</v>
      </c>
      <c r="N5325">
        <v>76</v>
      </c>
      <c r="O5325">
        <v>40</v>
      </c>
      <c r="P5325">
        <v>0.25</v>
      </c>
      <c r="Q5325">
        <v>1</v>
      </c>
      <c r="R5325">
        <v>0.28999999999999998</v>
      </c>
      <c r="S5325">
        <v>0.25</v>
      </c>
      <c r="T5325">
        <v>20</v>
      </c>
      <c r="U5325">
        <v>17</v>
      </c>
      <c r="V5325">
        <v>98</v>
      </c>
      <c r="W5325">
        <v>5.62</v>
      </c>
      <c r="X5325">
        <v>5</v>
      </c>
      <c r="Y5325">
        <v>0.5</v>
      </c>
      <c r="Z5325">
        <v>0.11</v>
      </c>
      <c r="AA5325">
        <v>20</v>
      </c>
      <c r="AB5325">
        <v>0.45</v>
      </c>
      <c r="AC5325">
        <v>1060</v>
      </c>
      <c r="AD5325">
        <v>13</v>
      </c>
      <c r="AE5325">
        <v>5.0000000000000001E-3</v>
      </c>
      <c r="AF5325">
        <v>18</v>
      </c>
      <c r="AH5325">
        <v>46</v>
      </c>
      <c r="AI5325">
        <v>1</v>
      </c>
      <c r="AJ5325">
        <v>7</v>
      </c>
      <c r="AK5325">
        <v>19</v>
      </c>
      <c r="AL5325">
        <v>0.17</v>
      </c>
      <c r="AM5325">
        <v>5</v>
      </c>
      <c r="AN5325">
        <v>5</v>
      </c>
      <c r="AO5325">
        <v>64</v>
      </c>
      <c r="AP5325">
        <v>5</v>
      </c>
      <c r="AQ5325">
        <v>74</v>
      </c>
    </row>
    <row r="5326" spans="1:43" hidden="1" x14ac:dyDescent="0.25">
      <c r="A5326" t="s">
        <v>16680</v>
      </c>
      <c r="B5326" t="s">
        <v>19813</v>
      </c>
      <c r="C5326" s="1" t="str">
        <f t="shared" si="383"/>
        <v>21:0121</v>
      </c>
      <c r="D5326" s="1" t="str">
        <f t="shared" si="382"/>
        <v>21:0003</v>
      </c>
      <c r="E5326" t="s">
        <v>16682</v>
      </c>
      <c r="F5326" t="s">
        <v>19814</v>
      </c>
      <c r="H5326">
        <v>48.770083</v>
      </c>
      <c r="I5326">
        <v>-56.359819100000003</v>
      </c>
      <c r="J5326" s="1" t="str">
        <f t="shared" si="385"/>
        <v>Till</v>
      </c>
      <c r="K5326" s="1" t="str">
        <f t="shared" si="384"/>
        <v>&lt;63 micron</v>
      </c>
      <c r="L5326">
        <v>0.1</v>
      </c>
      <c r="M5326">
        <v>3.26</v>
      </c>
      <c r="N5326">
        <v>46</v>
      </c>
      <c r="O5326">
        <v>60</v>
      </c>
      <c r="P5326">
        <v>0.5</v>
      </c>
      <c r="Q5326">
        <v>1</v>
      </c>
      <c r="R5326">
        <v>0.21</v>
      </c>
      <c r="S5326">
        <v>0.25</v>
      </c>
      <c r="T5326">
        <v>17</v>
      </c>
      <c r="U5326">
        <v>27</v>
      </c>
      <c r="V5326">
        <v>125</v>
      </c>
      <c r="W5326">
        <v>4.24</v>
      </c>
      <c r="X5326">
        <v>5</v>
      </c>
      <c r="Y5326">
        <v>0.5</v>
      </c>
      <c r="Z5326">
        <v>0.13</v>
      </c>
      <c r="AA5326">
        <v>10</v>
      </c>
      <c r="AB5326">
        <v>0.67</v>
      </c>
      <c r="AC5326">
        <v>1015</v>
      </c>
      <c r="AD5326">
        <v>4</v>
      </c>
      <c r="AE5326">
        <v>5.0000000000000001E-3</v>
      </c>
      <c r="AF5326">
        <v>25</v>
      </c>
      <c r="AH5326">
        <v>8</v>
      </c>
      <c r="AI5326">
        <v>1</v>
      </c>
      <c r="AJ5326">
        <v>9</v>
      </c>
      <c r="AK5326">
        <v>13</v>
      </c>
      <c r="AL5326">
        <v>0.17</v>
      </c>
      <c r="AM5326">
        <v>5</v>
      </c>
      <c r="AN5326">
        <v>5</v>
      </c>
      <c r="AO5326">
        <v>71</v>
      </c>
      <c r="AP5326">
        <v>5</v>
      </c>
      <c r="AQ5326">
        <v>86</v>
      </c>
    </row>
    <row r="5327" spans="1:43" hidden="1" x14ac:dyDescent="0.25">
      <c r="A5327" t="s">
        <v>16684</v>
      </c>
      <c r="B5327" t="s">
        <v>19815</v>
      </c>
      <c r="C5327" s="1" t="str">
        <f t="shared" si="383"/>
        <v>21:0121</v>
      </c>
      <c r="D5327" s="1" t="str">
        <f t="shared" si="382"/>
        <v>21:0003</v>
      </c>
      <c r="E5327" t="s">
        <v>16686</v>
      </c>
      <c r="F5327" t="s">
        <v>19816</v>
      </c>
      <c r="H5327">
        <v>48.757793999999997</v>
      </c>
      <c r="I5327">
        <v>-56.297053099999999</v>
      </c>
      <c r="J5327" s="1" t="str">
        <f t="shared" si="385"/>
        <v>Till</v>
      </c>
      <c r="K5327" s="1" t="str">
        <f t="shared" si="384"/>
        <v>&lt;63 micron</v>
      </c>
      <c r="L5327">
        <v>0.1</v>
      </c>
      <c r="M5327">
        <v>2.4</v>
      </c>
      <c r="N5327">
        <v>56</v>
      </c>
      <c r="O5327">
        <v>60</v>
      </c>
      <c r="P5327">
        <v>0.5</v>
      </c>
      <c r="Q5327">
        <v>1</v>
      </c>
      <c r="R5327">
        <v>0.24</v>
      </c>
      <c r="S5327">
        <v>0.25</v>
      </c>
      <c r="T5327">
        <v>20</v>
      </c>
      <c r="U5327">
        <v>23</v>
      </c>
      <c r="V5327">
        <v>108</v>
      </c>
      <c r="W5327">
        <v>4.8600000000000003</v>
      </c>
      <c r="X5327">
        <v>5</v>
      </c>
      <c r="Y5327">
        <v>0.5</v>
      </c>
      <c r="Z5327">
        <v>0.08</v>
      </c>
      <c r="AA5327">
        <v>20</v>
      </c>
      <c r="AB5327">
        <v>0.57999999999999996</v>
      </c>
      <c r="AC5327">
        <v>720</v>
      </c>
      <c r="AD5327">
        <v>6</v>
      </c>
      <c r="AE5327">
        <v>5.0000000000000001E-3</v>
      </c>
      <c r="AF5327">
        <v>21</v>
      </c>
      <c r="AH5327">
        <v>22</v>
      </c>
      <c r="AI5327">
        <v>1</v>
      </c>
      <c r="AJ5327">
        <v>12</v>
      </c>
      <c r="AK5327">
        <v>15</v>
      </c>
      <c r="AL5327">
        <v>0.19</v>
      </c>
      <c r="AM5327">
        <v>5</v>
      </c>
      <c r="AN5327">
        <v>5</v>
      </c>
      <c r="AO5327">
        <v>77</v>
      </c>
      <c r="AP5327">
        <v>5</v>
      </c>
      <c r="AQ5327">
        <v>78</v>
      </c>
    </row>
    <row r="5328" spans="1:43" hidden="1" x14ac:dyDescent="0.25">
      <c r="A5328" t="s">
        <v>16688</v>
      </c>
      <c r="B5328" t="s">
        <v>19817</v>
      </c>
      <c r="C5328" s="1" t="str">
        <f t="shared" si="383"/>
        <v>21:0121</v>
      </c>
      <c r="D5328" s="1" t="str">
        <f t="shared" si="382"/>
        <v>21:0003</v>
      </c>
      <c r="E5328" t="s">
        <v>16690</v>
      </c>
      <c r="F5328" t="s">
        <v>19818</v>
      </c>
      <c r="H5328">
        <v>48.753873499999997</v>
      </c>
      <c r="I5328">
        <v>-56.281463100000003</v>
      </c>
      <c r="J5328" s="1" t="str">
        <f t="shared" si="385"/>
        <v>Till</v>
      </c>
      <c r="K5328" s="1" t="str">
        <f t="shared" si="384"/>
        <v>&lt;63 micron</v>
      </c>
      <c r="L5328">
        <v>0.1</v>
      </c>
      <c r="M5328">
        <v>1.91</v>
      </c>
      <c r="N5328">
        <v>84</v>
      </c>
      <c r="O5328">
        <v>30</v>
      </c>
      <c r="P5328">
        <v>0.25</v>
      </c>
      <c r="Q5328">
        <v>1</v>
      </c>
      <c r="R5328">
        <v>0.51</v>
      </c>
      <c r="S5328">
        <v>0.25</v>
      </c>
      <c r="T5328">
        <v>34</v>
      </c>
      <c r="U5328">
        <v>21</v>
      </c>
      <c r="V5328">
        <v>93</v>
      </c>
      <c r="W5328">
        <v>4.42</v>
      </c>
      <c r="X5328">
        <v>5</v>
      </c>
      <c r="Y5328">
        <v>0.5</v>
      </c>
      <c r="Z5328">
        <v>0.08</v>
      </c>
      <c r="AA5328">
        <v>20</v>
      </c>
      <c r="AB5328">
        <v>0.61</v>
      </c>
      <c r="AC5328">
        <v>1490</v>
      </c>
      <c r="AD5328">
        <v>2</v>
      </c>
      <c r="AE5328">
        <v>0.01</v>
      </c>
      <c r="AF5328">
        <v>32</v>
      </c>
      <c r="AH5328">
        <v>20</v>
      </c>
      <c r="AI5328">
        <v>1</v>
      </c>
      <c r="AJ5328">
        <v>11</v>
      </c>
      <c r="AK5328">
        <v>20</v>
      </c>
      <c r="AL5328">
        <v>0.18</v>
      </c>
      <c r="AM5328">
        <v>5</v>
      </c>
      <c r="AN5328">
        <v>5</v>
      </c>
      <c r="AO5328">
        <v>73</v>
      </c>
      <c r="AP5328">
        <v>5</v>
      </c>
      <c r="AQ5328">
        <v>112</v>
      </c>
    </row>
    <row r="5329" spans="1:43" hidden="1" x14ac:dyDescent="0.25">
      <c r="A5329" t="s">
        <v>16692</v>
      </c>
      <c r="B5329" t="s">
        <v>19819</v>
      </c>
      <c r="C5329" s="1" t="str">
        <f t="shared" si="383"/>
        <v>21:0121</v>
      </c>
      <c r="D5329" s="1" t="str">
        <f t="shared" si="382"/>
        <v>21:0003</v>
      </c>
      <c r="E5329" t="s">
        <v>16694</v>
      </c>
      <c r="F5329" t="s">
        <v>19820</v>
      </c>
      <c r="H5329">
        <v>48.763116699999998</v>
      </c>
      <c r="I5329">
        <v>-56.321810800000002</v>
      </c>
      <c r="J5329" s="1" t="str">
        <f t="shared" si="385"/>
        <v>Till</v>
      </c>
      <c r="K5329" s="1" t="str">
        <f t="shared" si="384"/>
        <v>&lt;63 micron</v>
      </c>
      <c r="L5329">
        <v>0.1</v>
      </c>
      <c r="M5329">
        <v>3.32</v>
      </c>
      <c r="N5329">
        <v>58</v>
      </c>
      <c r="O5329">
        <v>70</v>
      </c>
      <c r="P5329">
        <v>0.25</v>
      </c>
      <c r="Q5329">
        <v>1</v>
      </c>
      <c r="R5329">
        <v>0.22</v>
      </c>
      <c r="S5329">
        <v>0.25</v>
      </c>
      <c r="T5329">
        <v>13</v>
      </c>
      <c r="U5329">
        <v>27</v>
      </c>
      <c r="V5329">
        <v>79</v>
      </c>
      <c r="W5329">
        <v>6.66</v>
      </c>
      <c r="X5329">
        <v>5</v>
      </c>
      <c r="Y5329">
        <v>0.5</v>
      </c>
      <c r="Z5329">
        <v>0.18</v>
      </c>
      <c r="AA5329">
        <v>20</v>
      </c>
      <c r="AB5329">
        <v>0.69</v>
      </c>
      <c r="AC5329">
        <v>940</v>
      </c>
      <c r="AD5329">
        <v>10</v>
      </c>
      <c r="AE5329">
        <v>0.01</v>
      </c>
      <c r="AF5329">
        <v>22</v>
      </c>
      <c r="AH5329">
        <v>18</v>
      </c>
      <c r="AI5329">
        <v>1</v>
      </c>
      <c r="AJ5329">
        <v>9</v>
      </c>
      <c r="AK5329">
        <v>15</v>
      </c>
      <c r="AL5329">
        <v>0.19</v>
      </c>
      <c r="AM5329">
        <v>5</v>
      </c>
      <c r="AN5329">
        <v>5</v>
      </c>
      <c r="AO5329">
        <v>82</v>
      </c>
      <c r="AP5329">
        <v>5</v>
      </c>
      <c r="AQ5329">
        <v>94</v>
      </c>
    </row>
    <row r="5330" spans="1:43" hidden="1" x14ac:dyDescent="0.25">
      <c r="A5330" t="s">
        <v>16696</v>
      </c>
      <c r="B5330" t="s">
        <v>19821</v>
      </c>
      <c r="C5330" s="1" t="str">
        <f t="shared" si="383"/>
        <v>21:0121</v>
      </c>
      <c r="D5330" s="1" t="str">
        <f t="shared" si="382"/>
        <v>21:0003</v>
      </c>
      <c r="E5330" t="s">
        <v>16698</v>
      </c>
      <c r="F5330" t="s">
        <v>19822</v>
      </c>
      <c r="H5330">
        <v>48.751395299999999</v>
      </c>
      <c r="I5330">
        <v>-56.355633300000001</v>
      </c>
      <c r="J5330" s="1" t="str">
        <f t="shared" si="385"/>
        <v>Till</v>
      </c>
      <c r="K5330" s="1" t="str">
        <f t="shared" si="384"/>
        <v>&lt;63 micron</v>
      </c>
      <c r="L5330">
        <v>0.1</v>
      </c>
      <c r="M5330">
        <v>2.85</v>
      </c>
      <c r="N5330">
        <v>50</v>
      </c>
      <c r="O5330">
        <v>90</v>
      </c>
      <c r="P5330">
        <v>0.25</v>
      </c>
      <c r="Q5330">
        <v>1</v>
      </c>
      <c r="R5330">
        <v>0.45</v>
      </c>
      <c r="S5330">
        <v>0.25</v>
      </c>
      <c r="T5330">
        <v>28</v>
      </c>
      <c r="U5330">
        <v>21</v>
      </c>
      <c r="V5330">
        <v>86</v>
      </c>
      <c r="W5330">
        <v>5.36</v>
      </c>
      <c r="X5330">
        <v>5</v>
      </c>
      <c r="Y5330">
        <v>0.5</v>
      </c>
      <c r="Z5330">
        <v>0.2</v>
      </c>
      <c r="AA5330">
        <v>30</v>
      </c>
      <c r="AB5330">
        <v>0.84</v>
      </c>
      <c r="AC5330">
        <v>1415</v>
      </c>
      <c r="AD5330">
        <v>6</v>
      </c>
      <c r="AE5330">
        <v>0.01</v>
      </c>
      <c r="AF5330">
        <v>27</v>
      </c>
      <c r="AH5330">
        <v>8</v>
      </c>
      <c r="AI5330">
        <v>1</v>
      </c>
      <c r="AJ5330">
        <v>15</v>
      </c>
      <c r="AK5330">
        <v>24</v>
      </c>
      <c r="AL5330">
        <v>0.21</v>
      </c>
      <c r="AM5330">
        <v>5</v>
      </c>
      <c r="AN5330">
        <v>5</v>
      </c>
      <c r="AO5330">
        <v>87</v>
      </c>
      <c r="AP5330">
        <v>5</v>
      </c>
      <c r="AQ5330">
        <v>108</v>
      </c>
    </row>
    <row r="5331" spans="1:43" hidden="1" x14ac:dyDescent="0.25">
      <c r="A5331" t="s">
        <v>16700</v>
      </c>
      <c r="B5331" t="s">
        <v>19823</v>
      </c>
      <c r="C5331" s="1" t="str">
        <f t="shared" si="383"/>
        <v>21:0121</v>
      </c>
      <c r="D5331" s="1" t="str">
        <f t="shared" si="382"/>
        <v>21:0003</v>
      </c>
      <c r="E5331" t="s">
        <v>16702</v>
      </c>
      <c r="F5331" t="s">
        <v>19824</v>
      </c>
      <c r="H5331">
        <v>48.776773400000003</v>
      </c>
      <c r="I5331">
        <v>-56.311761599999997</v>
      </c>
      <c r="J5331" s="1" t="str">
        <f t="shared" si="385"/>
        <v>Till</v>
      </c>
      <c r="K5331" s="1" t="str">
        <f t="shared" si="384"/>
        <v>&lt;63 micron</v>
      </c>
      <c r="L5331">
        <v>0.2</v>
      </c>
      <c r="M5331">
        <v>4.0999999999999996</v>
      </c>
      <c r="N5331">
        <v>16</v>
      </c>
      <c r="O5331">
        <v>100</v>
      </c>
      <c r="P5331">
        <v>0.25</v>
      </c>
      <c r="Q5331">
        <v>1</v>
      </c>
      <c r="R5331">
        <v>0.15</v>
      </c>
      <c r="S5331">
        <v>0.25</v>
      </c>
      <c r="T5331">
        <v>19</v>
      </c>
      <c r="U5331">
        <v>31</v>
      </c>
      <c r="V5331">
        <v>31</v>
      </c>
      <c r="W5331">
        <v>4.24</v>
      </c>
      <c r="X5331">
        <v>5</v>
      </c>
      <c r="Y5331">
        <v>0.5</v>
      </c>
      <c r="Z5331">
        <v>0.08</v>
      </c>
      <c r="AA5331">
        <v>10</v>
      </c>
      <c r="AB5331">
        <v>0.34</v>
      </c>
      <c r="AC5331">
        <v>1210</v>
      </c>
      <c r="AD5331">
        <v>3</v>
      </c>
      <c r="AE5331">
        <v>0.01</v>
      </c>
      <c r="AF5331">
        <v>17</v>
      </c>
      <c r="AH5331">
        <v>4</v>
      </c>
      <c r="AI5331">
        <v>4</v>
      </c>
      <c r="AJ5331">
        <v>11</v>
      </c>
      <c r="AK5331">
        <v>9</v>
      </c>
      <c r="AL5331">
        <v>0.17</v>
      </c>
      <c r="AM5331">
        <v>5</v>
      </c>
      <c r="AN5331">
        <v>5</v>
      </c>
      <c r="AO5331">
        <v>88</v>
      </c>
      <c r="AP5331">
        <v>5</v>
      </c>
      <c r="AQ5331">
        <v>106</v>
      </c>
    </row>
    <row r="5332" spans="1:43" hidden="1" x14ac:dyDescent="0.25">
      <c r="A5332" t="s">
        <v>16704</v>
      </c>
      <c r="B5332" t="s">
        <v>19825</v>
      </c>
      <c r="C5332" s="1" t="str">
        <f t="shared" si="383"/>
        <v>21:0121</v>
      </c>
      <c r="D5332" s="1" t="str">
        <f t="shared" si="382"/>
        <v>21:0003</v>
      </c>
      <c r="E5332" t="s">
        <v>16706</v>
      </c>
      <c r="F5332" t="s">
        <v>19826</v>
      </c>
      <c r="H5332">
        <v>48.802150400000002</v>
      </c>
      <c r="I5332">
        <v>-56.503059700000001</v>
      </c>
      <c r="J5332" s="1" t="str">
        <f t="shared" si="385"/>
        <v>Till</v>
      </c>
      <c r="K5332" s="1" t="str">
        <f t="shared" si="384"/>
        <v>&lt;63 micron</v>
      </c>
      <c r="L5332">
        <v>0.1</v>
      </c>
      <c r="M5332">
        <v>2.08</v>
      </c>
      <c r="N5332">
        <v>2</v>
      </c>
      <c r="O5332">
        <v>70</v>
      </c>
      <c r="P5332">
        <v>0.25</v>
      </c>
      <c r="Q5332">
        <v>1</v>
      </c>
      <c r="R5332">
        <v>0.47</v>
      </c>
      <c r="S5332">
        <v>0.25</v>
      </c>
      <c r="T5332">
        <v>9</v>
      </c>
      <c r="U5332">
        <v>37</v>
      </c>
      <c r="V5332">
        <v>27</v>
      </c>
      <c r="W5332">
        <v>2.59</v>
      </c>
      <c r="X5332">
        <v>5</v>
      </c>
      <c r="Y5332">
        <v>0.5</v>
      </c>
      <c r="Z5332">
        <v>7.0000000000000007E-2</v>
      </c>
      <c r="AA5332">
        <v>10</v>
      </c>
      <c r="AB5332">
        <v>0.67</v>
      </c>
      <c r="AC5332">
        <v>525</v>
      </c>
      <c r="AD5332">
        <v>1</v>
      </c>
      <c r="AE5332">
        <v>0.01</v>
      </c>
      <c r="AF5332">
        <v>21</v>
      </c>
      <c r="AH5332">
        <v>4</v>
      </c>
      <c r="AI5332">
        <v>2</v>
      </c>
      <c r="AJ5332">
        <v>9</v>
      </c>
      <c r="AK5332">
        <v>32</v>
      </c>
      <c r="AL5332">
        <v>0.16</v>
      </c>
      <c r="AM5332">
        <v>5</v>
      </c>
      <c r="AN5332">
        <v>5</v>
      </c>
      <c r="AO5332">
        <v>66</v>
      </c>
      <c r="AP5332">
        <v>5</v>
      </c>
      <c r="AQ5332">
        <v>36</v>
      </c>
    </row>
    <row r="5333" spans="1:43" hidden="1" x14ac:dyDescent="0.25">
      <c r="A5333" t="s">
        <v>16708</v>
      </c>
      <c r="B5333" t="s">
        <v>19827</v>
      </c>
      <c r="C5333" s="1" t="str">
        <f t="shared" si="383"/>
        <v>21:0121</v>
      </c>
      <c r="D5333" s="1" t="str">
        <f t="shared" si="382"/>
        <v>21:0003</v>
      </c>
      <c r="E5333" t="s">
        <v>16710</v>
      </c>
      <c r="F5333" t="s">
        <v>19828</v>
      </c>
      <c r="H5333">
        <v>48.794357499999997</v>
      </c>
      <c r="I5333">
        <v>-56.4898612</v>
      </c>
      <c r="J5333" s="1" t="str">
        <f t="shared" si="385"/>
        <v>Till</v>
      </c>
      <c r="K5333" s="1" t="str">
        <f t="shared" si="384"/>
        <v>&lt;63 micron</v>
      </c>
      <c r="L5333">
        <v>0.1</v>
      </c>
      <c r="M5333">
        <v>2.62</v>
      </c>
      <c r="N5333">
        <v>2</v>
      </c>
      <c r="O5333">
        <v>60</v>
      </c>
      <c r="P5333">
        <v>0.25</v>
      </c>
      <c r="Q5333">
        <v>1</v>
      </c>
      <c r="R5333">
        <v>0.32</v>
      </c>
      <c r="S5333">
        <v>0.25</v>
      </c>
      <c r="T5333">
        <v>9</v>
      </c>
      <c r="U5333">
        <v>29</v>
      </c>
      <c r="V5333">
        <v>15</v>
      </c>
      <c r="W5333">
        <v>2.2999999999999998</v>
      </c>
      <c r="X5333">
        <v>5</v>
      </c>
      <c r="Y5333">
        <v>0.5</v>
      </c>
      <c r="Z5333">
        <v>7.0000000000000007E-2</v>
      </c>
      <c r="AA5333">
        <v>10</v>
      </c>
      <c r="AB5333">
        <v>0.56999999999999995</v>
      </c>
      <c r="AC5333">
        <v>480</v>
      </c>
      <c r="AD5333">
        <v>1</v>
      </c>
      <c r="AE5333">
        <v>0.01</v>
      </c>
      <c r="AF5333">
        <v>15</v>
      </c>
      <c r="AH5333">
        <v>2</v>
      </c>
      <c r="AI5333">
        <v>1</v>
      </c>
      <c r="AJ5333">
        <v>8</v>
      </c>
      <c r="AK5333">
        <v>25</v>
      </c>
      <c r="AL5333">
        <v>0.15</v>
      </c>
      <c r="AM5333">
        <v>5</v>
      </c>
      <c r="AN5333">
        <v>5</v>
      </c>
      <c r="AO5333">
        <v>56</v>
      </c>
      <c r="AP5333">
        <v>5</v>
      </c>
      <c r="AQ5333">
        <v>40</v>
      </c>
    </row>
    <row r="5334" spans="1:43" hidden="1" x14ac:dyDescent="0.25">
      <c r="A5334" t="s">
        <v>16712</v>
      </c>
      <c r="B5334" t="s">
        <v>19829</v>
      </c>
      <c r="C5334" s="1" t="str">
        <f t="shared" si="383"/>
        <v>21:0121</v>
      </c>
      <c r="D5334" s="1" t="str">
        <f t="shared" si="382"/>
        <v>21:0003</v>
      </c>
      <c r="E5334" t="s">
        <v>16714</v>
      </c>
      <c r="F5334" t="s">
        <v>19830</v>
      </c>
      <c r="H5334">
        <v>48.857970600000002</v>
      </c>
      <c r="I5334">
        <v>-56.4384528</v>
      </c>
      <c r="J5334" s="1" t="str">
        <f t="shared" si="385"/>
        <v>Till</v>
      </c>
      <c r="K5334" s="1" t="str">
        <f t="shared" si="384"/>
        <v>&lt;63 micron</v>
      </c>
      <c r="L5334">
        <v>0.1</v>
      </c>
      <c r="M5334">
        <v>3.03</v>
      </c>
      <c r="N5334">
        <v>1</v>
      </c>
      <c r="O5334">
        <v>120</v>
      </c>
      <c r="P5334">
        <v>0.25</v>
      </c>
      <c r="Q5334">
        <v>1</v>
      </c>
      <c r="R5334">
        <v>0.23</v>
      </c>
      <c r="S5334">
        <v>0.25</v>
      </c>
      <c r="T5334">
        <v>6</v>
      </c>
      <c r="U5334">
        <v>32</v>
      </c>
      <c r="V5334">
        <v>26</v>
      </c>
      <c r="W5334">
        <v>2.73</v>
      </c>
      <c r="X5334">
        <v>5</v>
      </c>
      <c r="Y5334">
        <v>0.5</v>
      </c>
      <c r="Z5334">
        <v>0.08</v>
      </c>
      <c r="AA5334">
        <v>10</v>
      </c>
      <c r="AB5334">
        <v>0.54</v>
      </c>
      <c r="AC5334">
        <v>460</v>
      </c>
      <c r="AD5334">
        <v>1</v>
      </c>
      <c r="AE5334">
        <v>0.01</v>
      </c>
      <c r="AF5334">
        <v>19</v>
      </c>
      <c r="AH5334">
        <v>4</v>
      </c>
      <c r="AI5334">
        <v>1</v>
      </c>
      <c r="AJ5334">
        <v>8</v>
      </c>
      <c r="AK5334">
        <v>18</v>
      </c>
      <c r="AL5334">
        <v>0.12</v>
      </c>
      <c r="AM5334">
        <v>5</v>
      </c>
      <c r="AN5334">
        <v>5</v>
      </c>
      <c r="AO5334">
        <v>57</v>
      </c>
      <c r="AP5334">
        <v>5</v>
      </c>
      <c r="AQ5334">
        <v>36</v>
      </c>
    </row>
    <row r="5335" spans="1:43" hidden="1" x14ac:dyDescent="0.25">
      <c r="A5335" t="s">
        <v>16716</v>
      </c>
      <c r="B5335" t="s">
        <v>19831</v>
      </c>
      <c r="C5335" s="1" t="str">
        <f t="shared" si="383"/>
        <v>21:0121</v>
      </c>
      <c r="D5335" s="1" t="str">
        <f t="shared" ref="D5335:D5398" si="386">HYPERLINK("http://geochem.nrcan.gc.ca/cdogs/content/svy/svy210003_e.htm", "21:0003")</f>
        <v>21:0003</v>
      </c>
      <c r="E5335" t="s">
        <v>16718</v>
      </c>
      <c r="F5335" t="s">
        <v>19832</v>
      </c>
      <c r="H5335">
        <v>48.8372721</v>
      </c>
      <c r="I5335">
        <v>-56.392353300000003</v>
      </c>
      <c r="J5335" s="1" t="str">
        <f t="shared" si="385"/>
        <v>Till</v>
      </c>
      <c r="K5335" s="1" t="str">
        <f t="shared" si="384"/>
        <v>&lt;63 micron</v>
      </c>
      <c r="L5335">
        <v>0.1</v>
      </c>
      <c r="M5335">
        <v>2.81</v>
      </c>
      <c r="N5335">
        <v>16</v>
      </c>
      <c r="O5335">
        <v>80</v>
      </c>
      <c r="P5335">
        <v>0.25</v>
      </c>
      <c r="Q5335">
        <v>1</v>
      </c>
      <c r="R5335">
        <v>0.31</v>
      </c>
      <c r="S5335">
        <v>0.25</v>
      </c>
      <c r="T5335">
        <v>12</v>
      </c>
      <c r="U5335">
        <v>28</v>
      </c>
      <c r="V5335">
        <v>35</v>
      </c>
      <c r="W5335">
        <v>2.87</v>
      </c>
      <c r="X5335">
        <v>5</v>
      </c>
      <c r="Y5335">
        <v>0.5</v>
      </c>
      <c r="Z5335">
        <v>0.09</v>
      </c>
      <c r="AA5335">
        <v>10</v>
      </c>
      <c r="AB5335">
        <v>0.59</v>
      </c>
      <c r="AC5335">
        <v>760</v>
      </c>
      <c r="AD5335">
        <v>1</v>
      </c>
      <c r="AE5335">
        <v>0.01</v>
      </c>
      <c r="AF5335">
        <v>24</v>
      </c>
      <c r="AH5335">
        <v>4</v>
      </c>
      <c r="AI5335">
        <v>1</v>
      </c>
      <c r="AJ5335">
        <v>8</v>
      </c>
      <c r="AK5335">
        <v>23</v>
      </c>
      <c r="AL5335">
        <v>0.15</v>
      </c>
      <c r="AM5335">
        <v>5</v>
      </c>
      <c r="AN5335">
        <v>5</v>
      </c>
      <c r="AO5335">
        <v>58</v>
      </c>
      <c r="AP5335">
        <v>5</v>
      </c>
      <c r="AQ5335">
        <v>46</v>
      </c>
    </row>
    <row r="5336" spans="1:43" hidden="1" x14ac:dyDescent="0.25">
      <c r="A5336" t="s">
        <v>16720</v>
      </c>
      <c r="B5336" t="s">
        <v>19833</v>
      </c>
      <c r="C5336" s="1" t="str">
        <f t="shared" si="383"/>
        <v>21:0121</v>
      </c>
      <c r="D5336" s="1" t="str">
        <f t="shared" si="386"/>
        <v>21:0003</v>
      </c>
      <c r="E5336" t="s">
        <v>16722</v>
      </c>
      <c r="F5336" t="s">
        <v>19834</v>
      </c>
      <c r="H5336">
        <v>48.825706799999999</v>
      </c>
      <c r="I5336">
        <v>-56.374442700000003</v>
      </c>
      <c r="J5336" s="1" t="str">
        <f t="shared" si="385"/>
        <v>Till</v>
      </c>
      <c r="K5336" s="1" t="str">
        <f t="shared" si="384"/>
        <v>&lt;63 micron</v>
      </c>
      <c r="L5336">
        <v>0.1</v>
      </c>
      <c r="M5336">
        <v>2.11</v>
      </c>
      <c r="N5336">
        <v>46</v>
      </c>
      <c r="O5336">
        <v>90</v>
      </c>
      <c r="P5336">
        <v>0.25</v>
      </c>
      <c r="Q5336">
        <v>1</v>
      </c>
      <c r="R5336">
        <v>0.35</v>
      </c>
      <c r="S5336">
        <v>0.25</v>
      </c>
      <c r="T5336">
        <v>20</v>
      </c>
      <c r="U5336">
        <v>20</v>
      </c>
      <c r="V5336">
        <v>57</v>
      </c>
      <c r="W5336">
        <v>3.58</v>
      </c>
      <c r="X5336">
        <v>5</v>
      </c>
      <c r="Y5336">
        <v>0.5</v>
      </c>
      <c r="Z5336">
        <v>0.11</v>
      </c>
      <c r="AA5336">
        <v>20</v>
      </c>
      <c r="AB5336">
        <v>0.61</v>
      </c>
      <c r="AC5336">
        <v>1580</v>
      </c>
      <c r="AD5336">
        <v>2</v>
      </c>
      <c r="AE5336">
        <v>0.01</v>
      </c>
      <c r="AF5336">
        <v>26</v>
      </c>
      <c r="AH5336">
        <v>6</v>
      </c>
      <c r="AI5336">
        <v>1</v>
      </c>
      <c r="AJ5336">
        <v>11</v>
      </c>
      <c r="AK5336">
        <v>23</v>
      </c>
      <c r="AL5336">
        <v>0.14000000000000001</v>
      </c>
      <c r="AM5336">
        <v>5</v>
      </c>
      <c r="AN5336">
        <v>5</v>
      </c>
      <c r="AO5336">
        <v>59</v>
      </c>
      <c r="AP5336">
        <v>5</v>
      </c>
      <c r="AQ5336">
        <v>68</v>
      </c>
    </row>
    <row r="5337" spans="1:43" hidden="1" x14ac:dyDescent="0.25">
      <c r="A5337" t="s">
        <v>16724</v>
      </c>
      <c r="B5337" t="s">
        <v>19835</v>
      </c>
      <c r="C5337" s="1" t="str">
        <f t="shared" si="383"/>
        <v>21:0121</v>
      </c>
      <c r="D5337" s="1" t="str">
        <f t="shared" si="386"/>
        <v>21:0003</v>
      </c>
      <c r="E5337" t="s">
        <v>16726</v>
      </c>
      <c r="F5337" t="s">
        <v>19836</v>
      </c>
      <c r="H5337">
        <v>48.799405999999998</v>
      </c>
      <c r="I5337">
        <v>-56.463603300000003</v>
      </c>
      <c r="J5337" s="1" t="str">
        <f t="shared" si="385"/>
        <v>Till</v>
      </c>
      <c r="K5337" s="1" t="str">
        <f t="shared" si="384"/>
        <v>&lt;63 micron</v>
      </c>
      <c r="L5337">
        <v>0.1</v>
      </c>
      <c r="M5337">
        <v>2.69</v>
      </c>
      <c r="N5337">
        <v>1</v>
      </c>
      <c r="O5337">
        <v>80</v>
      </c>
      <c r="P5337">
        <v>0.25</v>
      </c>
      <c r="Q5337">
        <v>1</v>
      </c>
      <c r="R5337">
        <v>0.32</v>
      </c>
      <c r="S5337">
        <v>0.25</v>
      </c>
      <c r="T5337">
        <v>12</v>
      </c>
      <c r="U5337">
        <v>23</v>
      </c>
      <c r="V5337">
        <v>22</v>
      </c>
      <c r="W5337">
        <v>2.76</v>
      </c>
      <c r="X5337">
        <v>5</v>
      </c>
      <c r="Y5337">
        <v>0.5</v>
      </c>
      <c r="Z5337">
        <v>0.09</v>
      </c>
      <c r="AA5337">
        <v>10</v>
      </c>
      <c r="AB5337">
        <v>0.54</v>
      </c>
      <c r="AC5337">
        <v>680</v>
      </c>
      <c r="AD5337">
        <v>2</v>
      </c>
      <c r="AE5337">
        <v>0.01</v>
      </c>
      <c r="AF5337">
        <v>18</v>
      </c>
      <c r="AH5337">
        <v>6</v>
      </c>
      <c r="AI5337">
        <v>1</v>
      </c>
      <c r="AJ5337">
        <v>8</v>
      </c>
      <c r="AK5337">
        <v>25</v>
      </c>
      <c r="AL5337">
        <v>0.14000000000000001</v>
      </c>
      <c r="AM5337">
        <v>5</v>
      </c>
      <c r="AN5337">
        <v>5</v>
      </c>
      <c r="AO5337">
        <v>54</v>
      </c>
      <c r="AP5337">
        <v>5</v>
      </c>
      <c r="AQ5337">
        <v>40</v>
      </c>
    </row>
    <row r="5338" spans="1:43" hidden="1" x14ac:dyDescent="0.25">
      <c r="A5338" t="s">
        <v>16728</v>
      </c>
      <c r="B5338" t="s">
        <v>19837</v>
      </c>
      <c r="C5338" s="1" t="str">
        <f t="shared" si="383"/>
        <v>21:0121</v>
      </c>
      <c r="D5338" s="1" t="str">
        <f t="shared" si="386"/>
        <v>21:0003</v>
      </c>
      <c r="E5338" t="s">
        <v>16730</v>
      </c>
      <c r="F5338" t="s">
        <v>19838</v>
      </c>
      <c r="H5338">
        <v>48.810536800000001</v>
      </c>
      <c r="I5338">
        <v>-56.440676799999999</v>
      </c>
      <c r="J5338" s="1" t="str">
        <f t="shared" si="385"/>
        <v>Till</v>
      </c>
      <c r="K5338" s="1" t="str">
        <f t="shared" si="384"/>
        <v>&lt;63 micron</v>
      </c>
      <c r="L5338">
        <v>0.1</v>
      </c>
      <c r="M5338">
        <v>3.09</v>
      </c>
      <c r="N5338">
        <v>10</v>
      </c>
      <c r="O5338">
        <v>80</v>
      </c>
      <c r="P5338">
        <v>0.25</v>
      </c>
      <c r="Q5338">
        <v>1</v>
      </c>
      <c r="R5338">
        <v>0.32</v>
      </c>
      <c r="S5338">
        <v>0.25</v>
      </c>
      <c r="T5338">
        <v>10</v>
      </c>
      <c r="U5338">
        <v>29</v>
      </c>
      <c r="V5338">
        <v>36</v>
      </c>
      <c r="W5338">
        <v>2.5499999999999998</v>
      </c>
      <c r="X5338">
        <v>5</v>
      </c>
      <c r="Y5338">
        <v>0.5</v>
      </c>
      <c r="Z5338">
        <v>0.1</v>
      </c>
      <c r="AA5338">
        <v>10</v>
      </c>
      <c r="AB5338">
        <v>0.53</v>
      </c>
      <c r="AC5338">
        <v>610</v>
      </c>
      <c r="AD5338">
        <v>0.5</v>
      </c>
      <c r="AE5338">
        <v>0.01</v>
      </c>
      <c r="AF5338">
        <v>20</v>
      </c>
      <c r="AH5338">
        <v>44</v>
      </c>
      <c r="AI5338">
        <v>4</v>
      </c>
      <c r="AJ5338">
        <v>9</v>
      </c>
      <c r="AK5338">
        <v>26</v>
      </c>
      <c r="AL5338">
        <v>0.14000000000000001</v>
      </c>
      <c r="AM5338">
        <v>5</v>
      </c>
      <c r="AN5338">
        <v>5</v>
      </c>
      <c r="AO5338">
        <v>51</v>
      </c>
      <c r="AP5338">
        <v>5</v>
      </c>
      <c r="AQ5338">
        <v>86</v>
      </c>
    </row>
    <row r="5339" spans="1:43" hidden="1" x14ac:dyDescent="0.25">
      <c r="A5339" t="s">
        <v>16732</v>
      </c>
      <c r="B5339" t="s">
        <v>19839</v>
      </c>
      <c r="C5339" s="1" t="str">
        <f t="shared" si="383"/>
        <v>21:0121</v>
      </c>
      <c r="D5339" s="1" t="str">
        <f t="shared" si="386"/>
        <v>21:0003</v>
      </c>
      <c r="E5339" t="s">
        <v>16734</v>
      </c>
      <c r="F5339" t="s">
        <v>19840</v>
      </c>
      <c r="H5339">
        <v>48.797659099999997</v>
      </c>
      <c r="I5339">
        <v>-56.428565200000001</v>
      </c>
      <c r="J5339" s="1" t="str">
        <f t="shared" si="385"/>
        <v>Till</v>
      </c>
      <c r="K5339" s="1" t="str">
        <f t="shared" si="384"/>
        <v>&lt;63 micron</v>
      </c>
      <c r="L5339">
        <v>0.1</v>
      </c>
      <c r="M5339">
        <v>1.88</v>
      </c>
      <c r="N5339">
        <v>70</v>
      </c>
      <c r="O5339">
        <v>50</v>
      </c>
      <c r="P5339">
        <v>0.25</v>
      </c>
      <c r="Q5339">
        <v>1</v>
      </c>
      <c r="R5339">
        <v>0.45</v>
      </c>
      <c r="S5339">
        <v>0.25</v>
      </c>
      <c r="T5339">
        <v>29</v>
      </c>
      <c r="U5339">
        <v>21</v>
      </c>
      <c r="V5339">
        <v>88</v>
      </c>
      <c r="W5339">
        <v>4.43</v>
      </c>
      <c r="X5339">
        <v>5</v>
      </c>
      <c r="Y5339">
        <v>0.5</v>
      </c>
      <c r="Z5339">
        <v>0.09</v>
      </c>
      <c r="AA5339">
        <v>20</v>
      </c>
      <c r="AB5339">
        <v>0.61</v>
      </c>
      <c r="AC5339">
        <v>2235</v>
      </c>
      <c r="AD5339">
        <v>3</v>
      </c>
      <c r="AE5339">
        <v>0.01</v>
      </c>
      <c r="AF5339">
        <v>31</v>
      </c>
      <c r="AH5339">
        <v>32</v>
      </c>
      <c r="AI5339">
        <v>1</v>
      </c>
      <c r="AJ5339">
        <v>9</v>
      </c>
      <c r="AK5339">
        <v>24</v>
      </c>
      <c r="AL5339">
        <v>0.13</v>
      </c>
      <c r="AM5339">
        <v>5</v>
      </c>
      <c r="AN5339">
        <v>5</v>
      </c>
      <c r="AO5339">
        <v>67</v>
      </c>
      <c r="AP5339">
        <v>5</v>
      </c>
      <c r="AQ5339">
        <v>84</v>
      </c>
    </row>
    <row r="5340" spans="1:43" hidden="1" x14ac:dyDescent="0.25">
      <c r="A5340" t="s">
        <v>16736</v>
      </c>
      <c r="B5340" t="s">
        <v>19841</v>
      </c>
      <c r="C5340" s="1" t="str">
        <f t="shared" si="383"/>
        <v>21:0121</v>
      </c>
      <c r="D5340" s="1" t="str">
        <f t="shared" si="386"/>
        <v>21:0003</v>
      </c>
      <c r="E5340" t="s">
        <v>16738</v>
      </c>
      <c r="F5340" t="s">
        <v>19842</v>
      </c>
      <c r="H5340">
        <v>48.799010000000003</v>
      </c>
      <c r="I5340">
        <v>-56.428890299999999</v>
      </c>
      <c r="J5340" s="1" t="str">
        <f t="shared" si="385"/>
        <v>Till</v>
      </c>
      <c r="K5340" s="1" t="str">
        <f t="shared" si="384"/>
        <v>&lt;63 micron</v>
      </c>
      <c r="L5340">
        <v>0.1</v>
      </c>
      <c r="M5340">
        <v>1.89</v>
      </c>
      <c r="N5340">
        <v>58</v>
      </c>
      <c r="O5340">
        <v>50</v>
      </c>
      <c r="P5340">
        <v>0.25</v>
      </c>
      <c r="Q5340">
        <v>1</v>
      </c>
      <c r="R5340">
        <v>0.51</v>
      </c>
      <c r="S5340">
        <v>0.25</v>
      </c>
      <c r="T5340">
        <v>18</v>
      </c>
      <c r="U5340">
        <v>22</v>
      </c>
      <c r="V5340">
        <v>61</v>
      </c>
      <c r="W5340">
        <v>3.71</v>
      </c>
      <c r="X5340">
        <v>5</v>
      </c>
      <c r="Y5340">
        <v>0.5</v>
      </c>
      <c r="Z5340">
        <v>0.1</v>
      </c>
      <c r="AA5340">
        <v>20</v>
      </c>
      <c r="AB5340">
        <v>0.65</v>
      </c>
      <c r="AC5340">
        <v>1385</v>
      </c>
      <c r="AD5340">
        <v>1</v>
      </c>
      <c r="AE5340">
        <v>0.01</v>
      </c>
      <c r="AF5340">
        <v>27</v>
      </c>
      <c r="AH5340">
        <v>6</v>
      </c>
      <c r="AI5340">
        <v>2</v>
      </c>
      <c r="AJ5340">
        <v>10</v>
      </c>
      <c r="AK5340">
        <v>30</v>
      </c>
      <c r="AL5340">
        <v>0.14000000000000001</v>
      </c>
      <c r="AM5340">
        <v>5</v>
      </c>
      <c r="AN5340">
        <v>5</v>
      </c>
      <c r="AO5340">
        <v>65</v>
      </c>
      <c r="AP5340">
        <v>5</v>
      </c>
      <c r="AQ5340">
        <v>70</v>
      </c>
    </row>
    <row r="5341" spans="1:43" hidden="1" x14ac:dyDescent="0.25">
      <c r="A5341" t="s">
        <v>16740</v>
      </c>
      <c r="B5341" t="s">
        <v>19843</v>
      </c>
      <c r="C5341" s="1" t="str">
        <f t="shared" si="383"/>
        <v>21:0121</v>
      </c>
      <c r="D5341" s="1" t="str">
        <f t="shared" si="386"/>
        <v>21:0003</v>
      </c>
      <c r="E5341" t="s">
        <v>16742</v>
      </c>
      <c r="F5341" t="s">
        <v>19844</v>
      </c>
      <c r="H5341">
        <v>48.827215099999997</v>
      </c>
      <c r="I5341">
        <v>-56.404052499999999</v>
      </c>
      <c r="J5341" s="1" t="str">
        <f t="shared" si="385"/>
        <v>Till</v>
      </c>
      <c r="K5341" s="1" t="str">
        <f t="shared" si="384"/>
        <v>&lt;63 micron</v>
      </c>
      <c r="L5341">
        <v>0.1</v>
      </c>
      <c r="M5341">
        <v>2.76</v>
      </c>
      <c r="N5341">
        <v>22</v>
      </c>
      <c r="O5341">
        <v>80</v>
      </c>
      <c r="P5341">
        <v>0.25</v>
      </c>
      <c r="Q5341">
        <v>1</v>
      </c>
      <c r="R5341">
        <v>0.34</v>
      </c>
      <c r="S5341">
        <v>0.25</v>
      </c>
      <c r="T5341">
        <v>20</v>
      </c>
      <c r="U5341">
        <v>27</v>
      </c>
      <c r="V5341">
        <v>61</v>
      </c>
      <c r="W5341">
        <v>3.49</v>
      </c>
      <c r="X5341">
        <v>5</v>
      </c>
      <c r="Y5341">
        <v>0.5</v>
      </c>
      <c r="Z5341">
        <v>0.11</v>
      </c>
      <c r="AA5341">
        <v>20</v>
      </c>
      <c r="AB5341">
        <v>0.63</v>
      </c>
      <c r="AC5341">
        <v>1770</v>
      </c>
      <c r="AD5341">
        <v>2</v>
      </c>
      <c r="AE5341">
        <v>0.01</v>
      </c>
      <c r="AF5341">
        <v>27</v>
      </c>
      <c r="AH5341">
        <v>6</v>
      </c>
      <c r="AI5341">
        <v>1</v>
      </c>
      <c r="AJ5341">
        <v>9</v>
      </c>
      <c r="AK5341">
        <v>22</v>
      </c>
      <c r="AL5341">
        <v>0.13</v>
      </c>
      <c r="AM5341">
        <v>5</v>
      </c>
      <c r="AN5341">
        <v>5</v>
      </c>
      <c r="AO5341">
        <v>57</v>
      </c>
      <c r="AP5341">
        <v>5</v>
      </c>
      <c r="AQ5341">
        <v>60</v>
      </c>
    </row>
    <row r="5342" spans="1:43" hidden="1" x14ac:dyDescent="0.25">
      <c r="A5342" t="s">
        <v>16744</v>
      </c>
      <c r="B5342" t="s">
        <v>19845</v>
      </c>
      <c r="C5342" s="1" t="str">
        <f t="shared" si="383"/>
        <v>21:0121</v>
      </c>
      <c r="D5342" s="1" t="str">
        <f t="shared" si="386"/>
        <v>21:0003</v>
      </c>
      <c r="E5342" t="s">
        <v>16746</v>
      </c>
      <c r="F5342" t="s">
        <v>19846</v>
      </c>
      <c r="H5342">
        <v>48.827836099999999</v>
      </c>
      <c r="I5342">
        <v>-56.437762399999997</v>
      </c>
      <c r="J5342" s="1" t="str">
        <f t="shared" si="385"/>
        <v>Till</v>
      </c>
      <c r="K5342" s="1" t="str">
        <f t="shared" si="384"/>
        <v>&lt;63 micron</v>
      </c>
      <c r="L5342">
        <v>0.1</v>
      </c>
      <c r="M5342">
        <v>3.12</v>
      </c>
      <c r="N5342">
        <v>22</v>
      </c>
      <c r="O5342">
        <v>90</v>
      </c>
      <c r="P5342">
        <v>0.25</v>
      </c>
      <c r="Q5342">
        <v>1</v>
      </c>
      <c r="R5342">
        <v>0.34</v>
      </c>
      <c r="S5342">
        <v>0.25</v>
      </c>
      <c r="T5342">
        <v>12</v>
      </c>
      <c r="U5342">
        <v>31</v>
      </c>
      <c r="V5342">
        <v>28</v>
      </c>
      <c r="W5342">
        <v>2.69</v>
      </c>
      <c r="X5342">
        <v>5</v>
      </c>
      <c r="Y5342">
        <v>0.5</v>
      </c>
      <c r="Z5342">
        <v>0.08</v>
      </c>
      <c r="AA5342">
        <v>10</v>
      </c>
      <c r="AB5342">
        <v>0.56000000000000005</v>
      </c>
      <c r="AC5342">
        <v>470</v>
      </c>
      <c r="AD5342">
        <v>1</v>
      </c>
      <c r="AE5342">
        <v>0.01</v>
      </c>
      <c r="AF5342">
        <v>21</v>
      </c>
      <c r="AH5342">
        <v>8</v>
      </c>
      <c r="AI5342">
        <v>2</v>
      </c>
      <c r="AJ5342">
        <v>8</v>
      </c>
      <c r="AK5342">
        <v>23</v>
      </c>
      <c r="AL5342">
        <v>0.17</v>
      </c>
      <c r="AM5342">
        <v>5</v>
      </c>
      <c r="AN5342">
        <v>5</v>
      </c>
      <c r="AO5342">
        <v>64</v>
      </c>
      <c r="AP5342">
        <v>5</v>
      </c>
      <c r="AQ5342">
        <v>48</v>
      </c>
    </row>
    <row r="5343" spans="1:43" hidden="1" x14ac:dyDescent="0.25">
      <c r="A5343" t="s">
        <v>16748</v>
      </c>
      <c r="B5343" t="s">
        <v>19847</v>
      </c>
      <c r="C5343" s="1" t="str">
        <f t="shared" ref="C5343:C5406" si="387">HYPERLINK("http://geochem.nrcan.gc.ca/cdogs/content/bdl/bdl210121_e.htm", "21:0121")</f>
        <v>21:0121</v>
      </c>
      <c r="D5343" s="1" t="str">
        <f t="shared" si="386"/>
        <v>21:0003</v>
      </c>
      <c r="E5343" t="s">
        <v>16750</v>
      </c>
      <c r="F5343" t="s">
        <v>19848</v>
      </c>
      <c r="H5343">
        <v>48.870734599999999</v>
      </c>
      <c r="I5343">
        <v>-56.384454699999999</v>
      </c>
      <c r="J5343" s="1" t="str">
        <f t="shared" si="385"/>
        <v>Till</v>
      </c>
      <c r="K5343" s="1" t="str">
        <f t="shared" ref="K5343:K5406" si="388">HYPERLINK("http://geochem.nrcan.gc.ca/cdogs/content/kwd/kwd080004_e.htm", "&lt;63 micron")</f>
        <v>&lt;63 micron</v>
      </c>
      <c r="L5343">
        <v>0.1</v>
      </c>
      <c r="M5343">
        <v>1.49</v>
      </c>
      <c r="N5343">
        <v>2</v>
      </c>
      <c r="O5343">
        <v>40</v>
      </c>
      <c r="P5343">
        <v>0.25</v>
      </c>
      <c r="Q5343">
        <v>1</v>
      </c>
      <c r="R5343">
        <v>0.47</v>
      </c>
      <c r="S5343">
        <v>0.25</v>
      </c>
      <c r="T5343">
        <v>7</v>
      </c>
      <c r="U5343">
        <v>27</v>
      </c>
      <c r="V5343">
        <v>24</v>
      </c>
      <c r="W5343">
        <v>2.2000000000000002</v>
      </c>
      <c r="X5343">
        <v>5</v>
      </c>
      <c r="Y5343">
        <v>0.5</v>
      </c>
      <c r="Z5343">
        <v>0.03</v>
      </c>
      <c r="AA5343">
        <v>10</v>
      </c>
      <c r="AB5343">
        <v>0.4</v>
      </c>
      <c r="AC5343">
        <v>500</v>
      </c>
      <c r="AD5343">
        <v>1</v>
      </c>
      <c r="AE5343">
        <v>0.01</v>
      </c>
      <c r="AF5343">
        <v>12</v>
      </c>
      <c r="AH5343">
        <v>2</v>
      </c>
      <c r="AI5343">
        <v>1</v>
      </c>
      <c r="AJ5343">
        <v>7</v>
      </c>
      <c r="AK5343">
        <v>25</v>
      </c>
      <c r="AL5343">
        <v>0.19</v>
      </c>
      <c r="AM5343">
        <v>5</v>
      </c>
      <c r="AN5343">
        <v>5</v>
      </c>
      <c r="AO5343">
        <v>72</v>
      </c>
      <c r="AP5343">
        <v>5</v>
      </c>
      <c r="AQ5343">
        <v>24</v>
      </c>
    </row>
    <row r="5344" spans="1:43" hidden="1" x14ac:dyDescent="0.25">
      <c r="A5344" t="s">
        <v>16752</v>
      </c>
      <c r="B5344" t="s">
        <v>19849</v>
      </c>
      <c r="C5344" s="1" t="str">
        <f t="shared" si="387"/>
        <v>21:0121</v>
      </c>
      <c r="D5344" s="1" t="str">
        <f t="shared" si="386"/>
        <v>21:0003</v>
      </c>
      <c r="E5344" t="s">
        <v>16754</v>
      </c>
      <c r="F5344" t="s">
        <v>19850</v>
      </c>
      <c r="H5344">
        <v>48.867769799999998</v>
      </c>
      <c r="I5344">
        <v>-56.352519000000001</v>
      </c>
      <c r="J5344" s="1" t="str">
        <f t="shared" si="385"/>
        <v>Till</v>
      </c>
      <c r="K5344" s="1" t="str">
        <f t="shared" si="388"/>
        <v>&lt;63 micron</v>
      </c>
      <c r="L5344">
        <v>0.1</v>
      </c>
      <c r="M5344">
        <v>1.91</v>
      </c>
      <c r="N5344">
        <v>12</v>
      </c>
      <c r="O5344">
        <v>60</v>
      </c>
      <c r="P5344">
        <v>0.25</v>
      </c>
      <c r="Q5344">
        <v>1</v>
      </c>
      <c r="R5344">
        <v>0.35</v>
      </c>
      <c r="S5344">
        <v>0.25</v>
      </c>
      <c r="T5344">
        <v>9</v>
      </c>
      <c r="U5344">
        <v>24</v>
      </c>
      <c r="V5344">
        <v>36</v>
      </c>
      <c r="W5344">
        <v>2.46</v>
      </c>
      <c r="X5344">
        <v>5</v>
      </c>
      <c r="Y5344">
        <v>0.5</v>
      </c>
      <c r="Z5344">
        <v>7.0000000000000007E-2</v>
      </c>
      <c r="AA5344">
        <v>10</v>
      </c>
      <c r="AB5344">
        <v>0.47</v>
      </c>
      <c r="AC5344">
        <v>490</v>
      </c>
      <c r="AD5344">
        <v>0.5</v>
      </c>
      <c r="AE5344">
        <v>0.01</v>
      </c>
      <c r="AF5344">
        <v>20</v>
      </c>
      <c r="AH5344">
        <v>8</v>
      </c>
      <c r="AI5344">
        <v>1</v>
      </c>
      <c r="AJ5344">
        <v>8</v>
      </c>
      <c r="AK5344">
        <v>18</v>
      </c>
      <c r="AL5344">
        <v>0.16</v>
      </c>
      <c r="AM5344">
        <v>5</v>
      </c>
      <c r="AN5344">
        <v>5</v>
      </c>
      <c r="AO5344">
        <v>57</v>
      </c>
      <c r="AP5344">
        <v>5</v>
      </c>
      <c r="AQ5344">
        <v>42</v>
      </c>
    </row>
    <row r="5345" spans="1:43" hidden="1" x14ac:dyDescent="0.25">
      <c r="A5345" t="s">
        <v>16756</v>
      </c>
      <c r="B5345" t="s">
        <v>19851</v>
      </c>
      <c r="C5345" s="1" t="str">
        <f t="shared" si="387"/>
        <v>21:0121</v>
      </c>
      <c r="D5345" s="1" t="str">
        <f t="shared" si="386"/>
        <v>21:0003</v>
      </c>
      <c r="E5345" t="s">
        <v>16758</v>
      </c>
      <c r="F5345" t="s">
        <v>19852</v>
      </c>
      <c r="H5345">
        <v>48.869570199999998</v>
      </c>
      <c r="I5345">
        <v>-56.337088999999999</v>
      </c>
      <c r="J5345" s="1" t="str">
        <f t="shared" si="385"/>
        <v>Till</v>
      </c>
      <c r="K5345" s="1" t="str">
        <f t="shared" si="388"/>
        <v>&lt;63 micron</v>
      </c>
      <c r="L5345">
        <v>0.1</v>
      </c>
      <c r="M5345">
        <v>4.3899999999999997</v>
      </c>
      <c r="N5345">
        <v>14</v>
      </c>
      <c r="O5345">
        <v>70</v>
      </c>
      <c r="P5345">
        <v>0.25</v>
      </c>
      <c r="Q5345">
        <v>1</v>
      </c>
      <c r="R5345">
        <v>0.3</v>
      </c>
      <c r="S5345">
        <v>0.25</v>
      </c>
      <c r="T5345">
        <v>7</v>
      </c>
      <c r="U5345">
        <v>30</v>
      </c>
      <c r="V5345">
        <v>24</v>
      </c>
      <c r="W5345">
        <v>2.4900000000000002</v>
      </c>
      <c r="X5345">
        <v>5</v>
      </c>
      <c r="Y5345">
        <v>0.5</v>
      </c>
      <c r="Z5345">
        <v>0.06</v>
      </c>
      <c r="AA5345">
        <v>10</v>
      </c>
      <c r="AB5345">
        <v>0.42</v>
      </c>
      <c r="AC5345">
        <v>330</v>
      </c>
      <c r="AD5345">
        <v>1</v>
      </c>
      <c r="AE5345">
        <v>0.01</v>
      </c>
      <c r="AF5345">
        <v>17</v>
      </c>
      <c r="AH5345">
        <v>1</v>
      </c>
      <c r="AI5345">
        <v>1</v>
      </c>
      <c r="AJ5345">
        <v>8</v>
      </c>
      <c r="AK5345">
        <v>16</v>
      </c>
      <c r="AL5345">
        <v>0.12</v>
      </c>
      <c r="AM5345">
        <v>5</v>
      </c>
      <c r="AN5345">
        <v>5</v>
      </c>
      <c r="AO5345">
        <v>47</v>
      </c>
      <c r="AP5345">
        <v>5</v>
      </c>
      <c r="AQ5345">
        <v>34</v>
      </c>
    </row>
    <row r="5346" spans="1:43" hidden="1" x14ac:dyDescent="0.25">
      <c r="A5346" t="s">
        <v>16760</v>
      </c>
      <c r="B5346" t="s">
        <v>19853</v>
      </c>
      <c r="C5346" s="1" t="str">
        <f t="shared" si="387"/>
        <v>21:0121</v>
      </c>
      <c r="D5346" s="1" t="str">
        <f t="shared" si="386"/>
        <v>21:0003</v>
      </c>
      <c r="E5346" t="s">
        <v>16762</v>
      </c>
      <c r="F5346" t="s">
        <v>19854</v>
      </c>
      <c r="H5346">
        <v>48.849884500000002</v>
      </c>
      <c r="I5346">
        <v>-56.355064599999999</v>
      </c>
      <c r="J5346" s="1" t="str">
        <f t="shared" si="385"/>
        <v>Till</v>
      </c>
      <c r="K5346" s="1" t="str">
        <f t="shared" si="388"/>
        <v>&lt;63 micron</v>
      </c>
      <c r="L5346">
        <v>0.1</v>
      </c>
      <c r="M5346">
        <v>2.71</v>
      </c>
      <c r="N5346">
        <v>36</v>
      </c>
      <c r="O5346">
        <v>100</v>
      </c>
      <c r="P5346">
        <v>0.25</v>
      </c>
      <c r="Q5346">
        <v>1</v>
      </c>
      <c r="R5346">
        <v>0.3</v>
      </c>
      <c r="S5346">
        <v>0.25</v>
      </c>
      <c r="T5346">
        <v>18</v>
      </c>
      <c r="U5346">
        <v>29</v>
      </c>
      <c r="V5346">
        <v>54</v>
      </c>
      <c r="W5346">
        <v>4.42</v>
      </c>
      <c r="X5346">
        <v>5</v>
      </c>
      <c r="Y5346">
        <v>0.5</v>
      </c>
      <c r="Z5346">
        <v>0.14000000000000001</v>
      </c>
      <c r="AA5346">
        <v>20</v>
      </c>
      <c r="AB5346">
        <v>0.78</v>
      </c>
      <c r="AC5346">
        <v>1780</v>
      </c>
      <c r="AD5346">
        <v>2</v>
      </c>
      <c r="AE5346">
        <v>0.01</v>
      </c>
      <c r="AF5346">
        <v>28</v>
      </c>
      <c r="AH5346">
        <v>8</v>
      </c>
      <c r="AI5346">
        <v>1</v>
      </c>
      <c r="AJ5346">
        <v>11</v>
      </c>
      <c r="AK5346">
        <v>21</v>
      </c>
      <c r="AL5346">
        <v>0.11</v>
      </c>
      <c r="AM5346">
        <v>5</v>
      </c>
      <c r="AN5346">
        <v>5</v>
      </c>
      <c r="AO5346">
        <v>66</v>
      </c>
      <c r="AP5346">
        <v>5</v>
      </c>
      <c r="AQ5346">
        <v>80</v>
      </c>
    </row>
    <row r="5347" spans="1:43" hidden="1" x14ac:dyDescent="0.25">
      <c r="A5347" t="s">
        <v>16764</v>
      </c>
      <c r="B5347" t="s">
        <v>19855</v>
      </c>
      <c r="C5347" s="1" t="str">
        <f t="shared" si="387"/>
        <v>21:0121</v>
      </c>
      <c r="D5347" s="1" t="str">
        <f t="shared" si="386"/>
        <v>21:0003</v>
      </c>
      <c r="E5347" t="s">
        <v>16766</v>
      </c>
      <c r="F5347" t="s">
        <v>19856</v>
      </c>
      <c r="H5347">
        <v>48.880891200000001</v>
      </c>
      <c r="I5347">
        <v>-56.275567299999999</v>
      </c>
      <c r="J5347" s="1" t="str">
        <f t="shared" si="385"/>
        <v>Till</v>
      </c>
      <c r="K5347" s="1" t="str">
        <f t="shared" si="388"/>
        <v>&lt;63 micron</v>
      </c>
      <c r="L5347">
        <v>0.1</v>
      </c>
      <c r="M5347">
        <v>1.82</v>
      </c>
      <c r="N5347">
        <v>8</v>
      </c>
      <c r="O5347">
        <v>40</v>
      </c>
      <c r="P5347">
        <v>0.25</v>
      </c>
      <c r="Q5347">
        <v>1</v>
      </c>
      <c r="R5347">
        <v>0.28999999999999998</v>
      </c>
      <c r="S5347">
        <v>0.25</v>
      </c>
      <c r="T5347">
        <v>7</v>
      </c>
      <c r="U5347">
        <v>16</v>
      </c>
      <c r="V5347">
        <v>12</v>
      </c>
      <c r="W5347">
        <v>1.75</v>
      </c>
      <c r="X5347">
        <v>5</v>
      </c>
      <c r="Y5347">
        <v>0.5</v>
      </c>
      <c r="Z5347">
        <v>0.04</v>
      </c>
      <c r="AA5347">
        <v>10</v>
      </c>
      <c r="AB5347">
        <v>0.34</v>
      </c>
      <c r="AC5347">
        <v>530</v>
      </c>
      <c r="AD5347">
        <v>0.5</v>
      </c>
      <c r="AE5347">
        <v>0.01</v>
      </c>
      <c r="AF5347">
        <v>11</v>
      </c>
      <c r="AH5347">
        <v>8</v>
      </c>
      <c r="AI5347">
        <v>1</v>
      </c>
      <c r="AJ5347">
        <v>5</v>
      </c>
      <c r="AK5347">
        <v>15</v>
      </c>
      <c r="AL5347">
        <v>0.14000000000000001</v>
      </c>
      <c r="AM5347">
        <v>5</v>
      </c>
      <c r="AN5347">
        <v>5</v>
      </c>
      <c r="AO5347">
        <v>45</v>
      </c>
      <c r="AP5347">
        <v>5</v>
      </c>
      <c r="AQ5347">
        <v>38</v>
      </c>
    </row>
    <row r="5348" spans="1:43" hidden="1" x14ac:dyDescent="0.25">
      <c r="A5348" t="s">
        <v>16768</v>
      </c>
      <c r="B5348" t="s">
        <v>19857</v>
      </c>
      <c r="C5348" s="1" t="str">
        <f t="shared" si="387"/>
        <v>21:0121</v>
      </c>
      <c r="D5348" s="1" t="str">
        <f t="shared" si="386"/>
        <v>21:0003</v>
      </c>
      <c r="E5348" t="s">
        <v>16770</v>
      </c>
      <c r="F5348" t="s">
        <v>19858</v>
      </c>
      <c r="H5348">
        <v>48.865711599999997</v>
      </c>
      <c r="I5348">
        <v>-56.293509999999998</v>
      </c>
      <c r="J5348" s="1" t="str">
        <f t="shared" si="385"/>
        <v>Till</v>
      </c>
      <c r="K5348" s="1" t="str">
        <f t="shared" si="388"/>
        <v>&lt;63 micron</v>
      </c>
      <c r="L5348">
        <v>0.1</v>
      </c>
      <c r="M5348">
        <v>2.14</v>
      </c>
      <c r="N5348">
        <v>26</v>
      </c>
      <c r="O5348">
        <v>90</v>
      </c>
      <c r="P5348">
        <v>0.25</v>
      </c>
      <c r="Q5348">
        <v>1</v>
      </c>
      <c r="R5348">
        <v>0.34</v>
      </c>
      <c r="S5348">
        <v>0.25</v>
      </c>
      <c r="T5348">
        <v>19</v>
      </c>
      <c r="U5348">
        <v>20</v>
      </c>
      <c r="V5348">
        <v>43</v>
      </c>
      <c r="W5348">
        <v>3.6</v>
      </c>
      <c r="X5348">
        <v>5</v>
      </c>
      <c r="Y5348">
        <v>0.5</v>
      </c>
      <c r="Z5348">
        <v>0.08</v>
      </c>
      <c r="AA5348">
        <v>20</v>
      </c>
      <c r="AB5348">
        <v>0.57999999999999996</v>
      </c>
      <c r="AC5348">
        <v>1500</v>
      </c>
      <c r="AD5348">
        <v>1</v>
      </c>
      <c r="AE5348">
        <v>0.01</v>
      </c>
      <c r="AF5348">
        <v>26</v>
      </c>
      <c r="AH5348">
        <v>12</v>
      </c>
      <c r="AI5348">
        <v>1</v>
      </c>
      <c r="AJ5348">
        <v>10</v>
      </c>
      <c r="AK5348">
        <v>17</v>
      </c>
      <c r="AL5348">
        <v>0.14000000000000001</v>
      </c>
      <c r="AM5348">
        <v>5</v>
      </c>
      <c r="AN5348">
        <v>5</v>
      </c>
      <c r="AO5348">
        <v>60</v>
      </c>
      <c r="AP5348">
        <v>5</v>
      </c>
      <c r="AQ5348">
        <v>64</v>
      </c>
    </row>
    <row r="5349" spans="1:43" hidden="1" x14ac:dyDescent="0.25">
      <c r="A5349" t="s">
        <v>16772</v>
      </c>
      <c r="B5349" t="s">
        <v>19859</v>
      </c>
      <c r="C5349" s="1" t="str">
        <f t="shared" si="387"/>
        <v>21:0121</v>
      </c>
      <c r="D5349" s="1" t="str">
        <f t="shared" si="386"/>
        <v>21:0003</v>
      </c>
      <c r="E5349" t="s">
        <v>16774</v>
      </c>
      <c r="F5349" t="s">
        <v>19860</v>
      </c>
      <c r="H5349">
        <v>48.8379166</v>
      </c>
      <c r="I5349">
        <v>-56.308207099999997</v>
      </c>
      <c r="J5349" s="1" t="str">
        <f t="shared" si="385"/>
        <v>Till</v>
      </c>
      <c r="K5349" s="1" t="str">
        <f t="shared" si="388"/>
        <v>&lt;63 micron</v>
      </c>
      <c r="L5349">
        <v>0.1</v>
      </c>
      <c r="M5349">
        <v>2.31</v>
      </c>
      <c r="N5349">
        <v>18</v>
      </c>
      <c r="O5349">
        <v>110</v>
      </c>
      <c r="P5349">
        <v>0.25</v>
      </c>
      <c r="Q5349">
        <v>1</v>
      </c>
      <c r="R5349">
        <v>0.38</v>
      </c>
      <c r="S5349">
        <v>0.25</v>
      </c>
      <c r="T5349">
        <v>23</v>
      </c>
      <c r="U5349">
        <v>18</v>
      </c>
      <c r="V5349">
        <v>60</v>
      </c>
      <c r="W5349">
        <v>4.03</v>
      </c>
      <c r="X5349">
        <v>5</v>
      </c>
      <c r="Y5349">
        <v>0.5</v>
      </c>
      <c r="Z5349">
        <v>0.13</v>
      </c>
      <c r="AA5349">
        <v>20</v>
      </c>
      <c r="AB5349">
        <v>0.7</v>
      </c>
      <c r="AC5349">
        <v>1995</v>
      </c>
      <c r="AD5349">
        <v>3</v>
      </c>
      <c r="AE5349">
        <v>0.01</v>
      </c>
      <c r="AF5349">
        <v>32</v>
      </c>
      <c r="AH5349">
        <v>12</v>
      </c>
      <c r="AI5349">
        <v>1</v>
      </c>
      <c r="AJ5349">
        <v>11</v>
      </c>
      <c r="AK5349">
        <v>17</v>
      </c>
      <c r="AL5349">
        <v>0.17</v>
      </c>
      <c r="AM5349">
        <v>5</v>
      </c>
      <c r="AN5349">
        <v>5</v>
      </c>
      <c r="AO5349">
        <v>60</v>
      </c>
      <c r="AP5349">
        <v>5</v>
      </c>
      <c r="AQ5349">
        <v>104</v>
      </c>
    </row>
    <row r="5350" spans="1:43" hidden="1" x14ac:dyDescent="0.25">
      <c r="A5350" t="s">
        <v>16776</v>
      </c>
      <c r="B5350" t="s">
        <v>19861</v>
      </c>
      <c r="C5350" s="1" t="str">
        <f t="shared" si="387"/>
        <v>21:0121</v>
      </c>
      <c r="D5350" s="1" t="str">
        <f t="shared" si="386"/>
        <v>21:0003</v>
      </c>
      <c r="E5350" t="s">
        <v>16778</v>
      </c>
      <c r="F5350" t="s">
        <v>19862</v>
      </c>
      <c r="H5350">
        <v>48.900535300000001</v>
      </c>
      <c r="I5350">
        <v>-56.186596199999997</v>
      </c>
      <c r="J5350" s="1" t="str">
        <f t="shared" si="385"/>
        <v>Till</v>
      </c>
      <c r="K5350" s="1" t="str">
        <f t="shared" si="388"/>
        <v>&lt;63 micron</v>
      </c>
      <c r="L5350">
        <v>0.1</v>
      </c>
      <c r="M5350">
        <v>2.0699999999999998</v>
      </c>
      <c r="N5350">
        <v>20</v>
      </c>
      <c r="O5350">
        <v>60</v>
      </c>
      <c r="P5350">
        <v>0.25</v>
      </c>
      <c r="Q5350">
        <v>1</v>
      </c>
      <c r="R5350">
        <v>0.31</v>
      </c>
      <c r="S5350">
        <v>0.25</v>
      </c>
      <c r="T5350">
        <v>36</v>
      </c>
      <c r="U5350">
        <v>26</v>
      </c>
      <c r="V5350">
        <v>62</v>
      </c>
      <c r="W5350">
        <v>3.99</v>
      </c>
      <c r="X5350">
        <v>5</v>
      </c>
      <c r="Y5350">
        <v>0.5</v>
      </c>
      <c r="Z5350">
        <v>0.08</v>
      </c>
      <c r="AA5350">
        <v>10</v>
      </c>
      <c r="AB5350">
        <v>0.62</v>
      </c>
      <c r="AC5350">
        <v>1255</v>
      </c>
      <c r="AD5350">
        <v>3</v>
      </c>
      <c r="AE5350">
        <v>0.01</v>
      </c>
      <c r="AF5350">
        <v>56</v>
      </c>
      <c r="AH5350">
        <v>18</v>
      </c>
      <c r="AI5350">
        <v>1</v>
      </c>
      <c r="AJ5350">
        <v>8</v>
      </c>
      <c r="AK5350">
        <v>14</v>
      </c>
      <c r="AL5350">
        <v>0.17</v>
      </c>
      <c r="AM5350">
        <v>5</v>
      </c>
      <c r="AN5350">
        <v>5</v>
      </c>
      <c r="AO5350">
        <v>60</v>
      </c>
      <c r="AP5350">
        <v>5</v>
      </c>
      <c r="AQ5350">
        <v>96</v>
      </c>
    </row>
    <row r="5351" spans="1:43" hidden="1" x14ac:dyDescent="0.25">
      <c r="A5351" t="s">
        <v>16780</v>
      </c>
      <c r="B5351" t="s">
        <v>19863</v>
      </c>
      <c r="C5351" s="1" t="str">
        <f t="shared" si="387"/>
        <v>21:0121</v>
      </c>
      <c r="D5351" s="1" t="str">
        <f t="shared" si="386"/>
        <v>21:0003</v>
      </c>
      <c r="E5351" t="s">
        <v>16782</v>
      </c>
      <c r="F5351" t="s">
        <v>19864</v>
      </c>
      <c r="H5351">
        <v>48.9450596</v>
      </c>
      <c r="I5351">
        <v>-56.218650799999999</v>
      </c>
      <c r="J5351" s="1" t="str">
        <f t="shared" si="385"/>
        <v>Till</v>
      </c>
      <c r="K5351" s="1" t="str">
        <f t="shared" si="388"/>
        <v>&lt;63 micron</v>
      </c>
      <c r="L5351">
        <v>0.1</v>
      </c>
      <c r="M5351">
        <v>1.52</v>
      </c>
      <c r="N5351">
        <v>18</v>
      </c>
      <c r="O5351">
        <v>70</v>
      </c>
      <c r="P5351">
        <v>0.25</v>
      </c>
      <c r="Q5351">
        <v>2</v>
      </c>
      <c r="R5351">
        <v>0.49</v>
      </c>
      <c r="S5351">
        <v>0.25</v>
      </c>
      <c r="T5351">
        <v>12</v>
      </c>
      <c r="U5351">
        <v>26</v>
      </c>
      <c r="V5351">
        <v>25</v>
      </c>
      <c r="W5351">
        <v>2.54</v>
      </c>
      <c r="X5351">
        <v>5</v>
      </c>
      <c r="Y5351">
        <v>0.5</v>
      </c>
      <c r="Z5351">
        <v>0.06</v>
      </c>
      <c r="AA5351">
        <v>10</v>
      </c>
      <c r="AB5351">
        <v>0.42</v>
      </c>
      <c r="AC5351">
        <v>465</v>
      </c>
      <c r="AD5351">
        <v>1</v>
      </c>
      <c r="AE5351">
        <v>0.02</v>
      </c>
      <c r="AF5351">
        <v>17</v>
      </c>
      <c r="AH5351">
        <v>8</v>
      </c>
      <c r="AI5351">
        <v>1</v>
      </c>
      <c r="AJ5351">
        <v>8</v>
      </c>
      <c r="AK5351">
        <v>24</v>
      </c>
      <c r="AL5351">
        <v>0.18</v>
      </c>
      <c r="AM5351">
        <v>5</v>
      </c>
      <c r="AN5351">
        <v>5</v>
      </c>
      <c r="AO5351">
        <v>71</v>
      </c>
      <c r="AP5351">
        <v>5</v>
      </c>
      <c r="AQ5351">
        <v>40</v>
      </c>
    </row>
    <row r="5352" spans="1:43" hidden="1" x14ac:dyDescent="0.25">
      <c r="A5352" t="s">
        <v>16784</v>
      </c>
      <c r="B5352" t="s">
        <v>19865</v>
      </c>
      <c r="C5352" s="1" t="str">
        <f t="shared" si="387"/>
        <v>21:0121</v>
      </c>
      <c r="D5352" s="1" t="str">
        <f t="shared" si="386"/>
        <v>21:0003</v>
      </c>
      <c r="E5352" t="s">
        <v>16786</v>
      </c>
      <c r="F5352" t="s">
        <v>19866</v>
      </c>
      <c r="H5352">
        <v>48.986175099999997</v>
      </c>
      <c r="I5352">
        <v>-56.281908299999998</v>
      </c>
      <c r="J5352" s="1" t="str">
        <f t="shared" si="385"/>
        <v>Till</v>
      </c>
      <c r="K5352" s="1" t="str">
        <f t="shared" si="388"/>
        <v>&lt;63 micron</v>
      </c>
      <c r="L5352">
        <v>0.1</v>
      </c>
      <c r="M5352">
        <v>0.9</v>
      </c>
      <c r="N5352">
        <v>8</v>
      </c>
      <c r="O5352">
        <v>10</v>
      </c>
      <c r="P5352">
        <v>0.25</v>
      </c>
      <c r="Q5352">
        <v>1</v>
      </c>
      <c r="R5352">
        <v>0.56000000000000005</v>
      </c>
      <c r="S5352">
        <v>0.25</v>
      </c>
      <c r="T5352">
        <v>6</v>
      </c>
      <c r="U5352">
        <v>19</v>
      </c>
      <c r="V5352">
        <v>16</v>
      </c>
      <c r="W5352">
        <v>2.4</v>
      </c>
      <c r="X5352">
        <v>5</v>
      </c>
      <c r="Y5352">
        <v>0.5</v>
      </c>
      <c r="Z5352">
        <v>0.02</v>
      </c>
      <c r="AA5352">
        <v>10</v>
      </c>
      <c r="AB5352">
        <v>0.31</v>
      </c>
      <c r="AC5352">
        <v>315</v>
      </c>
      <c r="AD5352">
        <v>1</v>
      </c>
      <c r="AE5352">
        <v>0.01</v>
      </c>
      <c r="AF5352">
        <v>8</v>
      </c>
      <c r="AH5352">
        <v>4</v>
      </c>
      <c r="AI5352">
        <v>1</v>
      </c>
      <c r="AJ5352">
        <v>6</v>
      </c>
      <c r="AK5352">
        <v>24</v>
      </c>
      <c r="AL5352">
        <v>0.17</v>
      </c>
      <c r="AM5352">
        <v>5</v>
      </c>
      <c r="AN5352">
        <v>5</v>
      </c>
      <c r="AO5352">
        <v>72</v>
      </c>
      <c r="AP5352">
        <v>5</v>
      </c>
      <c r="AQ5352">
        <v>24</v>
      </c>
    </row>
    <row r="5353" spans="1:43" hidden="1" x14ac:dyDescent="0.25">
      <c r="A5353" t="s">
        <v>16788</v>
      </c>
      <c r="B5353" t="s">
        <v>19867</v>
      </c>
      <c r="C5353" s="1" t="str">
        <f t="shared" si="387"/>
        <v>21:0121</v>
      </c>
      <c r="D5353" s="1" t="str">
        <f t="shared" si="386"/>
        <v>21:0003</v>
      </c>
      <c r="E5353" t="s">
        <v>16790</v>
      </c>
      <c r="F5353" t="s">
        <v>19868</v>
      </c>
      <c r="H5353">
        <v>48.961220099999998</v>
      </c>
      <c r="I5353">
        <v>-56.247770799999998</v>
      </c>
      <c r="J5353" s="1" t="str">
        <f t="shared" si="385"/>
        <v>Till</v>
      </c>
      <c r="K5353" s="1" t="str">
        <f t="shared" si="388"/>
        <v>&lt;63 micron</v>
      </c>
      <c r="L5353">
        <v>0.1</v>
      </c>
      <c r="M5353">
        <v>1.56</v>
      </c>
      <c r="N5353">
        <v>6</v>
      </c>
      <c r="O5353">
        <v>40</v>
      </c>
      <c r="P5353">
        <v>0.25</v>
      </c>
      <c r="Q5353">
        <v>1</v>
      </c>
      <c r="R5353">
        <v>0.59</v>
      </c>
      <c r="S5353">
        <v>0.25</v>
      </c>
      <c r="T5353">
        <v>7</v>
      </c>
      <c r="U5353">
        <v>25</v>
      </c>
      <c r="V5353">
        <v>22</v>
      </c>
      <c r="W5353">
        <v>2.39</v>
      </c>
      <c r="X5353">
        <v>5</v>
      </c>
      <c r="Y5353">
        <v>0.5</v>
      </c>
      <c r="Z5353">
        <v>0.04</v>
      </c>
      <c r="AA5353">
        <v>10</v>
      </c>
      <c r="AB5353">
        <v>0.43</v>
      </c>
      <c r="AC5353">
        <v>305</v>
      </c>
      <c r="AD5353">
        <v>0.5</v>
      </c>
      <c r="AE5353">
        <v>0.02</v>
      </c>
      <c r="AF5353">
        <v>10</v>
      </c>
      <c r="AH5353">
        <v>8</v>
      </c>
      <c r="AI5353">
        <v>1</v>
      </c>
      <c r="AJ5353">
        <v>7</v>
      </c>
      <c r="AK5353">
        <v>26</v>
      </c>
      <c r="AL5353">
        <v>0.17</v>
      </c>
      <c r="AM5353">
        <v>5</v>
      </c>
      <c r="AN5353">
        <v>5</v>
      </c>
      <c r="AO5353">
        <v>70</v>
      </c>
      <c r="AP5353">
        <v>5</v>
      </c>
      <c r="AQ5353">
        <v>34</v>
      </c>
    </row>
    <row r="5354" spans="1:43" hidden="1" x14ac:dyDescent="0.25">
      <c r="A5354" t="s">
        <v>16792</v>
      </c>
      <c r="B5354" t="s">
        <v>19869</v>
      </c>
      <c r="C5354" s="1" t="str">
        <f t="shared" si="387"/>
        <v>21:0121</v>
      </c>
      <c r="D5354" s="1" t="str">
        <f t="shared" si="386"/>
        <v>21:0003</v>
      </c>
      <c r="E5354" t="s">
        <v>16794</v>
      </c>
      <c r="F5354" t="s">
        <v>19870</v>
      </c>
      <c r="H5354">
        <v>48.868557600000003</v>
      </c>
      <c r="I5354">
        <v>-56.246087899999999</v>
      </c>
      <c r="J5354" s="1" t="str">
        <f t="shared" si="385"/>
        <v>Till</v>
      </c>
      <c r="K5354" s="1" t="str">
        <f t="shared" si="388"/>
        <v>&lt;63 micron</v>
      </c>
      <c r="L5354">
        <v>0.1</v>
      </c>
      <c r="M5354">
        <v>1.75</v>
      </c>
      <c r="N5354">
        <v>34</v>
      </c>
      <c r="O5354">
        <v>40</v>
      </c>
      <c r="P5354">
        <v>0.25</v>
      </c>
      <c r="Q5354">
        <v>1</v>
      </c>
      <c r="R5354">
        <v>0.28999999999999998</v>
      </c>
      <c r="S5354">
        <v>0.25</v>
      </c>
      <c r="T5354">
        <v>20</v>
      </c>
      <c r="U5354">
        <v>18</v>
      </c>
      <c r="V5354">
        <v>57</v>
      </c>
      <c r="W5354">
        <v>3.39</v>
      </c>
      <c r="X5354">
        <v>5</v>
      </c>
      <c r="Y5354">
        <v>0.5</v>
      </c>
      <c r="Z5354">
        <v>0.08</v>
      </c>
      <c r="AA5354">
        <v>10</v>
      </c>
      <c r="AB5354">
        <v>0.55000000000000004</v>
      </c>
      <c r="AC5354">
        <v>1500</v>
      </c>
      <c r="AD5354">
        <v>2</v>
      </c>
      <c r="AE5354">
        <v>0.01</v>
      </c>
      <c r="AF5354">
        <v>26</v>
      </c>
      <c r="AH5354">
        <v>10</v>
      </c>
      <c r="AI5354">
        <v>2</v>
      </c>
      <c r="AJ5354">
        <v>8</v>
      </c>
      <c r="AK5354">
        <v>13</v>
      </c>
      <c r="AL5354">
        <v>0.13</v>
      </c>
      <c r="AM5354">
        <v>5</v>
      </c>
      <c r="AN5354">
        <v>5</v>
      </c>
      <c r="AO5354">
        <v>55</v>
      </c>
      <c r="AP5354">
        <v>5</v>
      </c>
      <c r="AQ5354">
        <v>70</v>
      </c>
    </row>
    <row r="5355" spans="1:43" hidden="1" x14ac:dyDescent="0.25">
      <c r="A5355" t="s">
        <v>16796</v>
      </c>
      <c r="B5355" t="s">
        <v>19871</v>
      </c>
      <c r="C5355" s="1" t="str">
        <f t="shared" si="387"/>
        <v>21:0121</v>
      </c>
      <c r="D5355" s="1" t="str">
        <f t="shared" si="386"/>
        <v>21:0003</v>
      </c>
      <c r="E5355" t="s">
        <v>16798</v>
      </c>
      <c r="F5355" t="s">
        <v>19872</v>
      </c>
      <c r="H5355">
        <v>48.874221499999997</v>
      </c>
      <c r="I5355">
        <v>-56.252480800000001</v>
      </c>
      <c r="J5355" s="1" t="str">
        <f t="shared" si="385"/>
        <v>Till</v>
      </c>
      <c r="K5355" s="1" t="str">
        <f t="shared" si="388"/>
        <v>&lt;63 micron</v>
      </c>
      <c r="L5355">
        <v>0.1</v>
      </c>
      <c r="M5355">
        <v>2.37</v>
      </c>
      <c r="N5355">
        <v>20</v>
      </c>
      <c r="O5355">
        <v>80</v>
      </c>
      <c r="P5355">
        <v>0.25</v>
      </c>
      <c r="Q5355">
        <v>1</v>
      </c>
      <c r="R5355">
        <v>0.27</v>
      </c>
      <c r="S5355">
        <v>0.25</v>
      </c>
      <c r="T5355">
        <v>22</v>
      </c>
      <c r="U5355">
        <v>21</v>
      </c>
      <c r="V5355">
        <v>51</v>
      </c>
      <c r="W5355">
        <v>3.33</v>
      </c>
      <c r="X5355">
        <v>5</v>
      </c>
      <c r="Y5355">
        <v>0.5</v>
      </c>
      <c r="Z5355">
        <v>0.09</v>
      </c>
      <c r="AA5355">
        <v>10</v>
      </c>
      <c r="AB5355">
        <v>0.57999999999999996</v>
      </c>
      <c r="AC5355">
        <v>1680</v>
      </c>
      <c r="AD5355">
        <v>2</v>
      </c>
      <c r="AE5355">
        <v>0.01</v>
      </c>
      <c r="AF5355">
        <v>35</v>
      </c>
      <c r="AH5355">
        <v>20</v>
      </c>
      <c r="AI5355">
        <v>1</v>
      </c>
      <c r="AJ5355">
        <v>8</v>
      </c>
      <c r="AK5355">
        <v>14</v>
      </c>
      <c r="AL5355">
        <v>0.16</v>
      </c>
      <c r="AM5355">
        <v>5</v>
      </c>
      <c r="AN5355">
        <v>5</v>
      </c>
      <c r="AO5355">
        <v>56</v>
      </c>
      <c r="AP5355">
        <v>5</v>
      </c>
      <c r="AQ5355">
        <v>104</v>
      </c>
    </row>
    <row r="5356" spans="1:43" hidden="1" x14ac:dyDescent="0.25">
      <c r="A5356" t="s">
        <v>16800</v>
      </c>
      <c r="B5356" t="s">
        <v>19873</v>
      </c>
      <c r="C5356" s="1" t="str">
        <f t="shared" si="387"/>
        <v>21:0121</v>
      </c>
      <c r="D5356" s="1" t="str">
        <f t="shared" si="386"/>
        <v>21:0003</v>
      </c>
      <c r="E5356" t="s">
        <v>16802</v>
      </c>
      <c r="F5356" t="s">
        <v>19874</v>
      </c>
      <c r="H5356">
        <v>48.880254700000002</v>
      </c>
      <c r="I5356">
        <v>-56.246594899999998</v>
      </c>
      <c r="J5356" s="1" t="str">
        <f t="shared" si="385"/>
        <v>Till</v>
      </c>
      <c r="K5356" s="1" t="str">
        <f t="shared" si="388"/>
        <v>&lt;63 micron</v>
      </c>
      <c r="L5356">
        <v>0.1</v>
      </c>
      <c r="M5356">
        <v>2.14</v>
      </c>
      <c r="N5356">
        <v>16</v>
      </c>
      <c r="O5356">
        <v>70</v>
      </c>
      <c r="P5356">
        <v>0.25</v>
      </c>
      <c r="Q5356">
        <v>1</v>
      </c>
      <c r="R5356">
        <v>0.28999999999999998</v>
      </c>
      <c r="S5356">
        <v>0.25</v>
      </c>
      <c r="T5356">
        <v>16</v>
      </c>
      <c r="U5356">
        <v>20</v>
      </c>
      <c r="V5356">
        <v>39</v>
      </c>
      <c r="W5356">
        <v>3.27</v>
      </c>
      <c r="X5356">
        <v>5</v>
      </c>
      <c r="Y5356">
        <v>0.5</v>
      </c>
      <c r="Z5356">
        <v>0.09</v>
      </c>
      <c r="AA5356">
        <v>10</v>
      </c>
      <c r="AB5356">
        <v>0.61</v>
      </c>
      <c r="AC5356">
        <v>1305</v>
      </c>
      <c r="AD5356">
        <v>2</v>
      </c>
      <c r="AE5356">
        <v>0.01</v>
      </c>
      <c r="AF5356">
        <v>23</v>
      </c>
      <c r="AH5356">
        <v>8</v>
      </c>
      <c r="AI5356">
        <v>1</v>
      </c>
      <c r="AJ5356">
        <v>8</v>
      </c>
      <c r="AK5356">
        <v>15</v>
      </c>
      <c r="AL5356">
        <v>0.15</v>
      </c>
      <c r="AM5356">
        <v>5</v>
      </c>
      <c r="AN5356">
        <v>5</v>
      </c>
      <c r="AO5356">
        <v>56</v>
      </c>
      <c r="AP5356">
        <v>5</v>
      </c>
      <c r="AQ5356">
        <v>56</v>
      </c>
    </row>
    <row r="5357" spans="1:43" hidden="1" x14ac:dyDescent="0.25">
      <c r="A5357" t="s">
        <v>16804</v>
      </c>
      <c r="B5357" t="s">
        <v>19875</v>
      </c>
      <c r="C5357" s="1" t="str">
        <f t="shared" si="387"/>
        <v>21:0121</v>
      </c>
      <c r="D5357" s="1" t="str">
        <f t="shared" si="386"/>
        <v>21:0003</v>
      </c>
      <c r="E5357" t="s">
        <v>16806</v>
      </c>
      <c r="F5357" t="s">
        <v>19876</v>
      </c>
      <c r="H5357">
        <v>48.925600799999998</v>
      </c>
      <c r="I5357">
        <v>-56.305297000000003</v>
      </c>
      <c r="J5357" s="1" t="str">
        <f t="shared" si="385"/>
        <v>Till</v>
      </c>
      <c r="K5357" s="1" t="str">
        <f t="shared" si="388"/>
        <v>&lt;63 micron</v>
      </c>
      <c r="L5357">
        <v>0.1</v>
      </c>
      <c r="M5357">
        <v>1.89</v>
      </c>
      <c r="N5357">
        <v>18</v>
      </c>
      <c r="O5357">
        <v>30</v>
      </c>
      <c r="P5357">
        <v>0.25</v>
      </c>
      <c r="Q5357">
        <v>1</v>
      </c>
      <c r="R5357">
        <v>0.53</v>
      </c>
      <c r="S5357">
        <v>0.25</v>
      </c>
      <c r="T5357">
        <v>10</v>
      </c>
      <c r="U5357">
        <v>28</v>
      </c>
      <c r="V5357">
        <v>27</v>
      </c>
      <c r="W5357">
        <v>2.38</v>
      </c>
      <c r="X5357">
        <v>5</v>
      </c>
      <c r="Y5357">
        <v>0.5</v>
      </c>
      <c r="Z5357">
        <v>0.04</v>
      </c>
      <c r="AA5357">
        <v>10</v>
      </c>
      <c r="AB5357">
        <v>0.42</v>
      </c>
      <c r="AC5357">
        <v>625</v>
      </c>
      <c r="AD5357">
        <v>0.5</v>
      </c>
      <c r="AE5357">
        <v>0.01</v>
      </c>
      <c r="AF5357">
        <v>13</v>
      </c>
      <c r="AH5357">
        <v>1</v>
      </c>
      <c r="AI5357">
        <v>2</v>
      </c>
      <c r="AJ5357">
        <v>7</v>
      </c>
      <c r="AK5357">
        <v>23</v>
      </c>
      <c r="AL5357">
        <v>0.18</v>
      </c>
      <c r="AM5357">
        <v>5</v>
      </c>
      <c r="AN5357">
        <v>5</v>
      </c>
      <c r="AO5357">
        <v>75</v>
      </c>
      <c r="AP5357">
        <v>5</v>
      </c>
      <c r="AQ5357">
        <v>26</v>
      </c>
    </row>
    <row r="5358" spans="1:43" hidden="1" x14ac:dyDescent="0.25">
      <c r="A5358" t="s">
        <v>16808</v>
      </c>
      <c r="B5358" t="s">
        <v>19877</v>
      </c>
      <c r="C5358" s="1" t="str">
        <f t="shared" si="387"/>
        <v>21:0121</v>
      </c>
      <c r="D5358" s="1" t="str">
        <f t="shared" si="386"/>
        <v>21:0003</v>
      </c>
      <c r="E5358" t="s">
        <v>16810</v>
      </c>
      <c r="F5358" t="s">
        <v>19878</v>
      </c>
      <c r="H5358">
        <v>48.942836100000001</v>
      </c>
      <c r="I5358">
        <v>-56.292086400000002</v>
      </c>
      <c r="J5358" s="1" t="str">
        <f t="shared" si="385"/>
        <v>Till</v>
      </c>
      <c r="K5358" s="1" t="str">
        <f t="shared" si="388"/>
        <v>&lt;63 micron</v>
      </c>
      <c r="L5358">
        <v>0.1</v>
      </c>
      <c r="M5358">
        <v>2.5</v>
      </c>
      <c r="N5358">
        <v>2</v>
      </c>
      <c r="O5358">
        <v>20</v>
      </c>
      <c r="P5358">
        <v>0.25</v>
      </c>
      <c r="Q5358">
        <v>1</v>
      </c>
      <c r="R5358">
        <v>0.33</v>
      </c>
      <c r="S5358">
        <v>0.25</v>
      </c>
      <c r="T5358">
        <v>6</v>
      </c>
      <c r="U5358">
        <v>28</v>
      </c>
      <c r="V5358">
        <v>14</v>
      </c>
      <c r="W5358">
        <v>2.08</v>
      </c>
      <c r="X5358">
        <v>5</v>
      </c>
      <c r="Y5358">
        <v>0.5</v>
      </c>
      <c r="Z5358">
        <v>0.02</v>
      </c>
      <c r="AA5358">
        <v>10</v>
      </c>
      <c r="AB5358">
        <v>0.34</v>
      </c>
      <c r="AC5358">
        <v>225</v>
      </c>
      <c r="AD5358">
        <v>1</v>
      </c>
      <c r="AE5358">
        <v>0.01</v>
      </c>
      <c r="AF5358">
        <v>9</v>
      </c>
      <c r="AH5358">
        <v>1</v>
      </c>
      <c r="AI5358">
        <v>1</v>
      </c>
      <c r="AJ5358">
        <v>7</v>
      </c>
      <c r="AK5358">
        <v>20</v>
      </c>
      <c r="AL5358">
        <v>0.2</v>
      </c>
      <c r="AM5358">
        <v>5</v>
      </c>
      <c r="AN5358">
        <v>5</v>
      </c>
      <c r="AO5358">
        <v>61</v>
      </c>
      <c r="AP5358">
        <v>5</v>
      </c>
      <c r="AQ5358">
        <v>22</v>
      </c>
    </row>
    <row r="5359" spans="1:43" hidden="1" x14ac:dyDescent="0.25">
      <c r="A5359" t="s">
        <v>16812</v>
      </c>
      <c r="B5359" t="s">
        <v>19879</v>
      </c>
      <c r="C5359" s="1" t="str">
        <f t="shared" si="387"/>
        <v>21:0121</v>
      </c>
      <c r="D5359" s="1" t="str">
        <f t="shared" si="386"/>
        <v>21:0003</v>
      </c>
      <c r="E5359" t="s">
        <v>16814</v>
      </c>
      <c r="F5359" t="s">
        <v>19880</v>
      </c>
      <c r="H5359">
        <v>48.965519700000002</v>
      </c>
      <c r="I5359">
        <v>-56.287326899999996</v>
      </c>
      <c r="J5359" s="1" t="str">
        <f t="shared" si="385"/>
        <v>Till</v>
      </c>
      <c r="K5359" s="1" t="str">
        <f t="shared" si="388"/>
        <v>&lt;63 micron</v>
      </c>
      <c r="L5359">
        <v>0.1</v>
      </c>
      <c r="M5359">
        <v>2.2000000000000002</v>
      </c>
      <c r="N5359">
        <v>22</v>
      </c>
      <c r="O5359">
        <v>40</v>
      </c>
      <c r="P5359">
        <v>0.25</v>
      </c>
      <c r="Q5359">
        <v>1</v>
      </c>
      <c r="R5359">
        <v>0.44</v>
      </c>
      <c r="S5359">
        <v>0.25</v>
      </c>
      <c r="T5359">
        <v>7</v>
      </c>
      <c r="U5359">
        <v>31</v>
      </c>
      <c r="V5359">
        <v>22</v>
      </c>
      <c r="W5359">
        <v>2.2400000000000002</v>
      </c>
      <c r="X5359">
        <v>5</v>
      </c>
      <c r="Y5359">
        <v>0.5</v>
      </c>
      <c r="Z5359">
        <v>0.03</v>
      </c>
      <c r="AA5359">
        <v>10</v>
      </c>
      <c r="AB5359">
        <v>0.35</v>
      </c>
      <c r="AC5359">
        <v>250</v>
      </c>
      <c r="AD5359">
        <v>1</v>
      </c>
      <c r="AE5359">
        <v>0.01</v>
      </c>
      <c r="AF5359">
        <v>10</v>
      </c>
      <c r="AH5359">
        <v>4</v>
      </c>
      <c r="AI5359">
        <v>2</v>
      </c>
      <c r="AJ5359">
        <v>8</v>
      </c>
      <c r="AK5359">
        <v>25</v>
      </c>
      <c r="AL5359">
        <v>0.18</v>
      </c>
      <c r="AM5359">
        <v>5</v>
      </c>
      <c r="AN5359">
        <v>5</v>
      </c>
      <c r="AO5359">
        <v>74</v>
      </c>
      <c r="AP5359">
        <v>5</v>
      </c>
      <c r="AQ5359">
        <v>22</v>
      </c>
    </row>
    <row r="5360" spans="1:43" hidden="1" x14ac:dyDescent="0.25">
      <c r="A5360" t="s">
        <v>16816</v>
      </c>
      <c r="B5360" t="s">
        <v>19881</v>
      </c>
      <c r="C5360" s="1" t="str">
        <f t="shared" si="387"/>
        <v>21:0121</v>
      </c>
      <c r="D5360" s="1" t="str">
        <f t="shared" si="386"/>
        <v>21:0003</v>
      </c>
      <c r="E5360" t="s">
        <v>16818</v>
      </c>
      <c r="F5360" t="s">
        <v>19882</v>
      </c>
      <c r="H5360">
        <v>48.958247399999998</v>
      </c>
      <c r="I5360">
        <v>-56.275135800000001</v>
      </c>
      <c r="J5360" s="1" t="str">
        <f t="shared" si="385"/>
        <v>Till</v>
      </c>
      <c r="K5360" s="1" t="str">
        <f t="shared" si="388"/>
        <v>&lt;63 micron</v>
      </c>
      <c r="L5360">
        <v>0.1</v>
      </c>
      <c r="M5360">
        <v>1.18</v>
      </c>
      <c r="N5360">
        <v>8</v>
      </c>
      <c r="O5360">
        <v>20</v>
      </c>
      <c r="P5360">
        <v>0.25</v>
      </c>
      <c r="Q5360">
        <v>1</v>
      </c>
      <c r="R5360">
        <v>0.67</v>
      </c>
      <c r="S5360">
        <v>0.25</v>
      </c>
      <c r="T5360">
        <v>6</v>
      </c>
      <c r="U5360">
        <v>21</v>
      </c>
      <c r="V5360">
        <v>24</v>
      </c>
      <c r="W5360">
        <v>2.14</v>
      </c>
      <c r="X5360">
        <v>5</v>
      </c>
      <c r="Y5360">
        <v>0.5</v>
      </c>
      <c r="Z5360">
        <v>0.03</v>
      </c>
      <c r="AA5360">
        <v>10</v>
      </c>
      <c r="AB5360">
        <v>0.35</v>
      </c>
      <c r="AC5360">
        <v>440</v>
      </c>
      <c r="AD5360">
        <v>0.5</v>
      </c>
      <c r="AE5360">
        <v>0.02</v>
      </c>
      <c r="AF5360">
        <v>8</v>
      </c>
      <c r="AH5360">
        <v>8</v>
      </c>
      <c r="AI5360">
        <v>1</v>
      </c>
      <c r="AJ5360">
        <v>7</v>
      </c>
      <c r="AK5360">
        <v>31</v>
      </c>
      <c r="AL5360">
        <v>0.18</v>
      </c>
      <c r="AM5360">
        <v>5</v>
      </c>
      <c r="AN5360">
        <v>5</v>
      </c>
      <c r="AO5360">
        <v>71</v>
      </c>
      <c r="AP5360">
        <v>5</v>
      </c>
      <c r="AQ5360">
        <v>22</v>
      </c>
    </row>
    <row r="5361" spans="1:43" hidden="1" x14ac:dyDescent="0.25">
      <c r="A5361" t="s">
        <v>16820</v>
      </c>
      <c r="B5361" t="s">
        <v>19883</v>
      </c>
      <c r="C5361" s="1" t="str">
        <f t="shared" si="387"/>
        <v>21:0121</v>
      </c>
      <c r="D5361" s="1" t="str">
        <f t="shared" si="386"/>
        <v>21:0003</v>
      </c>
      <c r="E5361" t="s">
        <v>16822</v>
      </c>
      <c r="F5361" t="s">
        <v>19884</v>
      </c>
      <c r="H5361">
        <v>48.935268899999997</v>
      </c>
      <c r="I5361">
        <v>-56.201052799999999</v>
      </c>
      <c r="J5361" s="1" t="str">
        <f t="shared" si="385"/>
        <v>Till</v>
      </c>
      <c r="K5361" s="1" t="str">
        <f t="shared" si="388"/>
        <v>&lt;63 micron</v>
      </c>
      <c r="L5361">
        <v>0.1</v>
      </c>
      <c r="M5361">
        <v>1.06</v>
      </c>
      <c r="N5361">
        <v>16</v>
      </c>
      <c r="O5361">
        <v>20</v>
      </c>
      <c r="P5361">
        <v>0.25</v>
      </c>
      <c r="Q5361">
        <v>1</v>
      </c>
      <c r="R5361">
        <v>0.52</v>
      </c>
      <c r="S5361">
        <v>0.25</v>
      </c>
      <c r="T5361">
        <v>11</v>
      </c>
      <c r="U5361">
        <v>21</v>
      </c>
      <c r="V5361">
        <v>21</v>
      </c>
      <c r="W5361">
        <v>2.5299999999999998</v>
      </c>
      <c r="X5361">
        <v>5</v>
      </c>
      <c r="Y5361">
        <v>0.5</v>
      </c>
      <c r="Z5361">
        <v>0.04</v>
      </c>
      <c r="AA5361">
        <v>10</v>
      </c>
      <c r="AB5361">
        <v>0.42</v>
      </c>
      <c r="AC5361">
        <v>475</v>
      </c>
      <c r="AD5361">
        <v>0.5</v>
      </c>
      <c r="AE5361">
        <v>0.01</v>
      </c>
      <c r="AF5361">
        <v>16</v>
      </c>
      <c r="AH5361">
        <v>8</v>
      </c>
      <c r="AI5361">
        <v>1</v>
      </c>
      <c r="AJ5361">
        <v>6</v>
      </c>
      <c r="AK5361">
        <v>21</v>
      </c>
      <c r="AL5361">
        <v>0.16</v>
      </c>
      <c r="AM5361">
        <v>5</v>
      </c>
      <c r="AN5361">
        <v>5</v>
      </c>
      <c r="AO5361">
        <v>63</v>
      </c>
      <c r="AP5361">
        <v>5</v>
      </c>
      <c r="AQ5361">
        <v>36</v>
      </c>
    </row>
    <row r="5362" spans="1:43" hidden="1" x14ac:dyDescent="0.25">
      <c r="A5362" t="s">
        <v>16824</v>
      </c>
      <c r="B5362" t="s">
        <v>19885</v>
      </c>
      <c r="C5362" s="1" t="str">
        <f t="shared" si="387"/>
        <v>21:0121</v>
      </c>
      <c r="D5362" s="1" t="str">
        <f t="shared" si="386"/>
        <v>21:0003</v>
      </c>
      <c r="E5362" t="s">
        <v>16826</v>
      </c>
      <c r="F5362" t="s">
        <v>19886</v>
      </c>
      <c r="H5362">
        <v>48.985321200000001</v>
      </c>
      <c r="I5362">
        <v>-56.219731299999999</v>
      </c>
      <c r="J5362" s="1" t="str">
        <f t="shared" si="385"/>
        <v>Till</v>
      </c>
      <c r="K5362" s="1" t="str">
        <f t="shared" si="388"/>
        <v>&lt;63 micron</v>
      </c>
      <c r="L5362">
        <v>0.2</v>
      </c>
      <c r="M5362">
        <v>1.32</v>
      </c>
      <c r="N5362">
        <v>4</v>
      </c>
      <c r="O5362">
        <v>30</v>
      </c>
      <c r="P5362">
        <v>0.25</v>
      </c>
      <c r="Q5362">
        <v>1</v>
      </c>
      <c r="R5362">
        <v>0.67</v>
      </c>
      <c r="S5362">
        <v>0.25</v>
      </c>
      <c r="T5362">
        <v>6</v>
      </c>
      <c r="U5362">
        <v>22</v>
      </c>
      <c r="V5362">
        <v>18</v>
      </c>
      <c r="W5362">
        <v>2.44</v>
      </c>
      <c r="X5362">
        <v>5</v>
      </c>
      <c r="Y5362">
        <v>0.5</v>
      </c>
      <c r="Z5362">
        <v>0.04</v>
      </c>
      <c r="AA5362">
        <v>10</v>
      </c>
      <c r="AB5362">
        <v>0.35</v>
      </c>
      <c r="AC5362">
        <v>320</v>
      </c>
      <c r="AD5362">
        <v>1</v>
      </c>
      <c r="AE5362">
        <v>0.02</v>
      </c>
      <c r="AF5362">
        <v>9</v>
      </c>
      <c r="AH5362">
        <v>2</v>
      </c>
      <c r="AI5362">
        <v>1</v>
      </c>
      <c r="AJ5362">
        <v>7</v>
      </c>
      <c r="AK5362">
        <v>31</v>
      </c>
      <c r="AL5362">
        <v>0.18</v>
      </c>
      <c r="AM5362">
        <v>5</v>
      </c>
      <c r="AN5362">
        <v>5</v>
      </c>
      <c r="AO5362">
        <v>64</v>
      </c>
      <c r="AP5362">
        <v>5</v>
      </c>
      <c r="AQ5362">
        <v>30</v>
      </c>
    </row>
    <row r="5363" spans="1:43" hidden="1" x14ac:dyDescent="0.25">
      <c r="A5363" t="s">
        <v>16828</v>
      </c>
      <c r="B5363" t="s">
        <v>19887</v>
      </c>
      <c r="C5363" s="1" t="str">
        <f t="shared" si="387"/>
        <v>21:0121</v>
      </c>
      <c r="D5363" s="1" t="str">
        <f t="shared" si="386"/>
        <v>21:0003</v>
      </c>
      <c r="E5363" t="s">
        <v>16830</v>
      </c>
      <c r="F5363" t="s">
        <v>19888</v>
      </c>
      <c r="H5363">
        <v>48.976048499999997</v>
      </c>
      <c r="I5363">
        <v>-56.212018100000002</v>
      </c>
      <c r="J5363" s="1" t="str">
        <f t="shared" si="385"/>
        <v>Till</v>
      </c>
      <c r="K5363" s="1" t="str">
        <f t="shared" si="388"/>
        <v>&lt;63 micron</v>
      </c>
      <c r="L5363">
        <v>0.1</v>
      </c>
      <c r="M5363">
        <v>1.31</v>
      </c>
      <c r="N5363">
        <v>6</v>
      </c>
      <c r="O5363">
        <v>20</v>
      </c>
      <c r="P5363">
        <v>0.25</v>
      </c>
      <c r="Q5363">
        <v>1</v>
      </c>
      <c r="R5363">
        <v>0.56999999999999995</v>
      </c>
      <c r="S5363">
        <v>0.25</v>
      </c>
      <c r="T5363">
        <v>7</v>
      </c>
      <c r="U5363">
        <v>23</v>
      </c>
      <c r="V5363">
        <v>17</v>
      </c>
      <c r="W5363">
        <v>2.46</v>
      </c>
      <c r="X5363">
        <v>5</v>
      </c>
      <c r="Y5363">
        <v>1</v>
      </c>
      <c r="Z5363">
        <v>0.04</v>
      </c>
      <c r="AA5363">
        <v>10</v>
      </c>
      <c r="AB5363">
        <v>0.3</v>
      </c>
      <c r="AC5363">
        <v>480</v>
      </c>
      <c r="AD5363">
        <v>1</v>
      </c>
      <c r="AE5363">
        <v>0.02</v>
      </c>
      <c r="AF5363">
        <v>8</v>
      </c>
      <c r="AH5363">
        <v>14</v>
      </c>
      <c r="AI5363">
        <v>1</v>
      </c>
      <c r="AJ5363">
        <v>6</v>
      </c>
      <c r="AK5363">
        <v>25</v>
      </c>
      <c r="AL5363">
        <v>0.17</v>
      </c>
      <c r="AM5363">
        <v>5</v>
      </c>
      <c r="AN5363">
        <v>5</v>
      </c>
      <c r="AO5363">
        <v>66</v>
      </c>
      <c r="AP5363">
        <v>5</v>
      </c>
      <c r="AQ5363">
        <v>28</v>
      </c>
    </row>
    <row r="5364" spans="1:43" hidden="1" x14ac:dyDescent="0.25">
      <c r="A5364" t="s">
        <v>16832</v>
      </c>
      <c r="B5364" t="s">
        <v>19889</v>
      </c>
      <c r="C5364" s="1" t="str">
        <f t="shared" si="387"/>
        <v>21:0121</v>
      </c>
      <c r="D5364" s="1" t="str">
        <f t="shared" si="386"/>
        <v>21:0003</v>
      </c>
      <c r="E5364" t="s">
        <v>16834</v>
      </c>
      <c r="F5364" t="s">
        <v>19890</v>
      </c>
      <c r="H5364">
        <v>48.975275000000003</v>
      </c>
      <c r="I5364">
        <v>-56.197681799999998</v>
      </c>
      <c r="J5364" s="1" t="str">
        <f t="shared" si="385"/>
        <v>Till</v>
      </c>
      <c r="K5364" s="1" t="str">
        <f t="shared" si="388"/>
        <v>&lt;63 micron</v>
      </c>
      <c r="L5364">
        <v>0.1</v>
      </c>
      <c r="M5364">
        <v>1.52</v>
      </c>
      <c r="N5364">
        <v>12</v>
      </c>
      <c r="O5364">
        <v>30</v>
      </c>
      <c r="P5364">
        <v>0.25</v>
      </c>
      <c r="Q5364">
        <v>1</v>
      </c>
      <c r="R5364">
        <v>0.51</v>
      </c>
      <c r="S5364">
        <v>0.25</v>
      </c>
      <c r="T5364">
        <v>7</v>
      </c>
      <c r="U5364">
        <v>25</v>
      </c>
      <c r="V5364">
        <v>19</v>
      </c>
      <c r="W5364">
        <v>2.35</v>
      </c>
      <c r="X5364">
        <v>5</v>
      </c>
      <c r="Y5364">
        <v>0.5</v>
      </c>
      <c r="Z5364">
        <v>0.04</v>
      </c>
      <c r="AA5364">
        <v>10</v>
      </c>
      <c r="AB5364">
        <v>0.34</v>
      </c>
      <c r="AC5364">
        <v>440</v>
      </c>
      <c r="AD5364">
        <v>1</v>
      </c>
      <c r="AE5364">
        <v>0.01</v>
      </c>
      <c r="AF5364">
        <v>10</v>
      </c>
      <c r="AH5364">
        <v>8</v>
      </c>
      <c r="AI5364">
        <v>1</v>
      </c>
      <c r="AJ5364">
        <v>7</v>
      </c>
      <c r="AK5364">
        <v>23</v>
      </c>
      <c r="AL5364">
        <v>0.17</v>
      </c>
      <c r="AM5364">
        <v>5</v>
      </c>
      <c r="AN5364">
        <v>5</v>
      </c>
      <c r="AO5364">
        <v>68</v>
      </c>
      <c r="AP5364">
        <v>5</v>
      </c>
      <c r="AQ5364">
        <v>26</v>
      </c>
    </row>
    <row r="5365" spans="1:43" hidden="1" x14ac:dyDescent="0.25">
      <c r="A5365" t="s">
        <v>16836</v>
      </c>
      <c r="B5365" t="s">
        <v>19891</v>
      </c>
      <c r="C5365" s="1" t="str">
        <f t="shared" si="387"/>
        <v>21:0121</v>
      </c>
      <c r="D5365" s="1" t="str">
        <f t="shared" si="386"/>
        <v>21:0003</v>
      </c>
      <c r="E5365" t="s">
        <v>16838</v>
      </c>
      <c r="F5365" t="s">
        <v>19892</v>
      </c>
      <c r="H5365">
        <v>48.959413599999998</v>
      </c>
      <c r="I5365">
        <v>-56.212962699999999</v>
      </c>
      <c r="J5365" s="1" t="str">
        <f t="shared" si="385"/>
        <v>Till</v>
      </c>
      <c r="K5365" s="1" t="str">
        <f t="shared" si="388"/>
        <v>&lt;63 micron</v>
      </c>
      <c r="L5365">
        <v>0.1</v>
      </c>
      <c r="M5365">
        <v>1.41</v>
      </c>
      <c r="N5365">
        <v>12</v>
      </c>
      <c r="O5365">
        <v>20</v>
      </c>
      <c r="P5365">
        <v>0.25</v>
      </c>
      <c r="Q5365">
        <v>1</v>
      </c>
      <c r="R5365">
        <v>0.5</v>
      </c>
      <c r="S5365">
        <v>0.25</v>
      </c>
      <c r="T5365">
        <v>13</v>
      </c>
      <c r="U5365">
        <v>23</v>
      </c>
      <c r="V5365">
        <v>31</v>
      </c>
      <c r="W5365">
        <v>2.83</v>
      </c>
      <c r="X5365">
        <v>5</v>
      </c>
      <c r="Y5365">
        <v>0.5</v>
      </c>
      <c r="Z5365">
        <v>0.03</v>
      </c>
      <c r="AA5365">
        <v>10</v>
      </c>
      <c r="AB5365">
        <v>0.38</v>
      </c>
      <c r="AC5365">
        <v>600</v>
      </c>
      <c r="AD5365">
        <v>0.5</v>
      </c>
      <c r="AE5365">
        <v>0.01</v>
      </c>
      <c r="AF5365">
        <v>17</v>
      </c>
      <c r="AH5365">
        <v>16</v>
      </c>
      <c r="AI5365">
        <v>1</v>
      </c>
      <c r="AJ5365">
        <v>7</v>
      </c>
      <c r="AK5365">
        <v>20</v>
      </c>
      <c r="AL5365">
        <v>0.17</v>
      </c>
      <c r="AM5365">
        <v>5</v>
      </c>
      <c r="AN5365">
        <v>5</v>
      </c>
      <c r="AO5365">
        <v>76</v>
      </c>
      <c r="AP5365">
        <v>5</v>
      </c>
      <c r="AQ5365">
        <v>42</v>
      </c>
    </row>
    <row r="5366" spans="1:43" hidden="1" x14ac:dyDescent="0.25">
      <c r="A5366" t="s">
        <v>16840</v>
      </c>
      <c r="B5366" t="s">
        <v>19893</v>
      </c>
      <c r="C5366" s="1" t="str">
        <f t="shared" si="387"/>
        <v>21:0121</v>
      </c>
      <c r="D5366" s="1" t="str">
        <f t="shared" si="386"/>
        <v>21:0003</v>
      </c>
      <c r="E5366" t="s">
        <v>16842</v>
      </c>
      <c r="F5366" t="s">
        <v>19894</v>
      </c>
      <c r="H5366">
        <v>49.004035299999998</v>
      </c>
      <c r="I5366">
        <v>-56.226959700000002</v>
      </c>
      <c r="J5366" s="1" t="str">
        <f t="shared" si="385"/>
        <v>Till</v>
      </c>
      <c r="K5366" s="1" t="str">
        <f t="shared" si="388"/>
        <v>&lt;63 micron</v>
      </c>
      <c r="L5366">
        <v>0.1</v>
      </c>
      <c r="M5366">
        <v>1.5</v>
      </c>
      <c r="N5366">
        <v>1</v>
      </c>
      <c r="O5366">
        <v>50</v>
      </c>
      <c r="P5366">
        <v>0.25</v>
      </c>
      <c r="Q5366">
        <v>1</v>
      </c>
      <c r="R5366">
        <v>0.65</v>
      </c>
      <c r="S5366">
        <v>0.25</v>
      </c>
      <c r="T5366">
        <v>7</v>
      </c>
      <c r="U5366">
        <v>25</v>
      </c>
      <c r="V5366">
        <v>21</v>
      </c>
      <c r="W5366">
        <v>2.61</v>
      </c>
      <c r="X5366">
        <v>5</v>
      </c>
      <c r="Y5366">
        <v>0.5</v>
      </c>
      <c r="Z5366">
        <v>0.05</v>
      </c>
      <c r="AA5366">
        <v>10</v>
      </c>
      <c r="AB5366">
        <v>0.43</v>
      </c>
      <c r="AC5366">
        <v>425</v>
      </c>
      <c r="AD5366">
        <v>0.5</v>
      </c>
      <c r="AE5366">
        <v>0.02</v>
      </c>
      <c r="AF5366">
        <v>10</v>
      </c>
      <c r="AH5366">
        <v>2</v>
      </c>
      <c r="AI5366">
        <v>1</v>
      </c>
      <c r="AJ5366">
        <v>8</v>
      </c>
      <c r="AK5366">
        <v>27</v>
      </c>
      <c r="AL5366">
        <v>0.19</v>
      </c>
      <c r="AM5366">
        <v>5</v>
      </c>
      <c r="AN5366">
        <v>5</v>
      </c>
      <c r="AO5366">
        <v>77</v>
      </c>
      <c r="AP5366">
        <v>5</v>
      </c>
      <c r="AQ5366">
        <v>30</v>
      </c>
    </row>
    <row r="5367" spans="1:43" hidden="1" x14ac:dyDescent="0.25">
      <c r="A5367" t="s">
        <v>16844</v>
      </c>
      <c r="B5367" t="s">
        <v>19895</v>
      </c>
      <c r="C5367" s="1" t="str">
        <f t="shared" si="387"/>
        <v>21:0121</v>
      </c>
      <c r="D5367" s="1" t="str">
        <f t="shared" si="386"/>
        <v>21:0003</v>
      </c>
      <c r="E5367" t="s">
        <v>16846</v>
      </c>
      <c r="F5367" t="s">
        <v>19896</v>
      </c>
      <c r="H5367">
        <v>48.998447900000002</v>
      </c>
      <c r="I5367">
        <v>-56.232173000000003</v>
      </c>
      <c r="J5367" s="1" t="str">
        <f t="shared" si="385"/>
        <v>Till</v>
      </c>
      <c r="K5367" s="1" t="str">
        <f t="shared" si="388"/>
        <v>&lt;63 micron</v>
      </c>
      <c r="L5367">
        <v>0.1</v>
      </c>
      <c r="M5367">
        <v>1.49</v>
      </c>
      <c r="N5367">
        <v>1</v>
      </c>
      <c r="O5367">
        <v>60</v>
      </c>
      <c r="P5367">
        <v>0.25</v>
      </c>
      <c r="Q5367">
        <v>1</v>
      </c>
      <c r="R5367">
        <v>0.55000000000000004</v>
      </c>
      <c r="S5367">
        <v>0.25</v>
      </c>
      <c r="T5367">
        <v>7</v>
      </c>
      <c r="U5367">
        <v>23</v>
      </c>
      <c r="V5367">
        <v>23</v>
      </c>
      <c r="W5367">
        <v>2.4900000000000002</v>
      </c>
      <c r="X5367">
        <v>5</v>
      </c>
      <c r="Y5367">
        <v>0.5</v>
      </c>
      <c r="Z5367">
        <v>0.05</v>
      </c>
      <c r="AA5367">
        <v>10</v>
      </c>
      <c r="AB5367">
        <v>0.41</v>
      </c>
      <c r="AC5367">
        <v>465</v>
      </c>
      <c r="AD5367">
        <v>1</v>
      </c>
      <c r="AE5367">
        <v>0.02</v>
      </c>
      <c r="AF5367">
        <v>11</v>
      </c>
      <c r="AH5367">
        <v>8</v>
      </c>
      <c r="AI5367">
        <v>1</v>
      </c>
      <c r="AJ5367">
        <v>8</v>
      </c>
      <c r="AK5367">
        <v>22</v>
      </c>
      <c r="AL5367">
        <v>0.17</v>
      </c>
      <c r="AM5367">
        <v>5</v>
      </c>
      <c r="AN5367">
        <v>5</v>
      </c>
      <c r="AO5367">
        <v>74</v>
      </c>
      <c r="AP5367">
        <v>5</v>
      </c>
      <c r="AQ5367">
        <v>28</v>
      </c>
    </row>
    <row r="5368" spans="1:43" hidden="1" x14ac:dyDescent="0.25">
      <c r="A5368" t="s">
        <v>16848</v>
      </c>
      <c r="B5368" t="s">
        <v>19897</v>
      </c>
      <c r="C5368" s="1" t="str">
        <f t="shared" si="387"/>
        <v>21:0121</v>
      </c>
      <c r="D5368" s="1" t="str">
        <f t="shared" si="386"/>
        <v>21:0003</v>
      </c>
      <c r="E5368" t="s">
        <v>16850</v>
      </c>
      <c r="F5368" t="s">
        <v>19898</v>
      </c>
      <c r="H5368">
        <v>48.985716600000003</v>
      </c>
      <c r="I5368">
        <v>-56.2453529</v>
      </c>
      <c r="J5368" s="1" t="str">
        <f t="shared" si="385"/>
        <v>Till</v>
      </c>
      <c r="K5368" s="1" t="str">
        <f t="shared" si="388"/>
        <v>&lt;63 micron</v>
      </c>
      <c r="L5368">
        <v>0.1</v>
      </c>
      <c r="M5368">
        <v>1.55</v>
      </c>
      <c r="N5368">
        <v>6</v>
      </c>
      <c r="O5368">
        <v>60</v>
      </c>
      <c r="P5368">
        <v>0.25</v>
      </c>
      <c r="Q5368">
        <v>1</v>
      </c>
      <c r="R5368">
        <v>0.38</v>
      </c>
      <c r="S5368">
        <v>0.25</v>
      </c>
      <c r="T5368">
        <v>6</v>
      </c>
      <c r="U5368">
        <v>28</v>
      </c>
      <c r="V5368">
        <v>18</v>
      </c>
      <c r="W5368">
        <v>2.37</v>
      </c>
      <c r="X5368">
        <v>5</v>
      </c>
      <c r="Y5368">
        <v>0.5</v>
      </c>
      <c r="Z5368">
        <v>0.03</v>
      </c>
      <c r="AA5368">
        <v>10</v>
      </c>
      <c r="AB5368">
        <v>0.33</v>
      </c>
      <c r="AC5368">
        <v>265</v>
      </c>
      <c r="AD5368">
        <v>1</v>
      </c>
      <c r="AE5368">
        <v>0.01</v>
      </c>
      <c r="AF5368">
        <v>8</v>
      </c>
      <c r="AH5368">
        <v>6</v>
      </c>
      <c r="AI5368">
        <v>2</v>
      </c>
      <c r="AJ5368">
        <v>8</v>
      </c>
      <c r="AK5368">
        <v>18</v>
      </c>
      <c r="AL5368">
        <v>0.19</v>
      </c>
      <c r="AM5368">
        <v>5</v>
      </c>
      <c r="AN5368">
        <v>5</v>
      </c>
      <c r="AO5368">
        <v>79</v>
      </c>
      <c r="AP5368">
        <v>5</v>
      </c>
      <c r="AQ5368">
        <v>22</v>
      </c>
    </row>
    <row r="5369" spans="1:43" hidden="1" x14ac:dyDescent="0.25">
      <c r="A5369" t="s">
        <v>16852</v>
      </c>
      <c r="B5369" t="s">
        <v>19899</v>
      </c>
      <c r="C5369" s="1" t="str">
        <f t="shared" si="387"/>
        <v>21:0121</v>
      </c>
      <c r="D5369" s="1" t="str">
        <f t="shared" si="386"/>
        <v>21:0003</v>
      </c>
      <c r="E5369" t="s">
        <v>16854</v>
      </c>
      <c r="F5369" t="s">
        <v>19900</v>
      </c>
      <c r="H5369">
        <v>48.995109499999998</v>
      </c>
      <c r="I5369">
        <v>-56.272210999999999</v>
      </c>
      <c r="J5369" s="1" t="str">
        <f t="shared" si="385"/>
        <v>Till</v>
      </c>
      <c r="K5369" s="1" t="str">
        <f t="shared" si="388"/>
        <v>&lt;63 micron</v>
      </c>
      <c r="L5369">
        <v>0.1</v>
      </c>
      <c r="M5369">
        <v>1.2</v>
      </c>
      <c r="N5369">
        <v>20</v>
      </c>
      <c r="O5369">
        <v>40</v>
      </c>
      <c r="P5369">
        <v>0.25</v>
      </c>
      <c r="Q5369">
        <v>1</v>
      </c>
      <c r="R5369">
        <v>0.65</v>
      </c>
      <c r="S5369">
        <v>0.25</v>
      </c>
      <c r="T5369">
        <v>6</v>
      </c>
      <c r="U5369">
        <v>24</v>
      </c>
      <c r="V5369">
        <v>20</v>
      </c>
      <c r="W5369">
        <v>2.5</v>
      </c>
      <c r="X5369">
        <v>5</v>
      </c>
      <c r="Y5369">
        <v>0.5</v>
      </c>
      <c r="Z5369">
        <v>0.03</v>
      </c>
      <c r="AA5369">
        <v>10</v>
      </c>
      <c r="AB5369">
        <v>0.34</v>
      </c>
      <c r="AC5369">
        <v>360</v>
      </c>
      <c r="AD5369">
        <v>0.5</v>
      </c>
      <c r="AE5369">
        <v>0.02</v>
      </c>
      <c r="AF5369">
        <v>8</v>
      </c>
      <c r="AH5369">
        <v>8</v>
      </c>
      <c r="AI5369">
        <v>1</v>
      </c>
      <c r="AJ5369">
        <v>7</v>
      </c>
      <c r="AK5369">
        <v>27</v>
      </c>
      <c r="AL5369">
        <v>0.19</v>
      </c>
      <c r="AM5369">
        <v>5</v>
      </c>
      <c r="AN5369">
        <v>5</v>
      </c>
      <c r="AO5369">
        <v>80</v>
      </c>
      <c r="AP5369">
        <v>5</v>
      </c>
      <c r="AQ5369">
        <v>30</v>
      </c>
    </row>
    <row r="5370" spans="1:43" hidden="1" x14ac:dyDescent="0.25">
      <c r="A5370" t="s">
        <v>16856</v>
      </c>
      <c r="B5370" t="s">
        <v>19901</v>
      </c>
      <c r="C5370" s="1" t="str">
        <f t="shared" si="387"/>
        <v>21:0121</v>
      </c>
      <c r="D5370" s="1" t="str">
        <f t="shared" si="386"/>
        <v>21:0003</v>
      </c>
      <c r="E5370" t="s">
        <v>16858</v>
      </c>
      <c r="F5370" t="s">
        <v>19902</v>
      </c>
      <c r="H5370">
        <v>48.976081800000003</v>
      </c>
      <c r="I5370">
        <v>-56.323390000000003</v>
      </c>
      <c r="J5370" s="1" t="str">
        <f t="shared" ref="J5370:J5433" si="389">HYPERLINK("http://geochem.nrcan.gc.ca/cdogs/content/kwd/kwd020044_e.htm", "Till")</f>
        <v>Till</v>
      </c>
      <c r="K5370" s="1" t="str">
        <f t="shared" si="388"/>
        <v>&lt;63 micron</v>
      </c>
      <c r="L5370">
        <v>0.1</v>
      </c>
      <c r="M5370">
        <v>2.09</v>
      </c>
      <c r="N5370">
        <v>8</v>
      </c>
      <c r="O5370">
        <v>110</v>
      </c>
      <c r="P5370">
        <v>0.25</v>
      </c>
      <c r="Q5370">
        <v>1</v>
      </c>
      <c r="R5370">
        <v>0.69</v>
      </c>
      <c r="S5370">
        <v>0.25</v>
      </c>
      <c r="T5370">
        <v>10</v>
      </c>
      <c r="U5370">
        <v>28</v>
      </c>
      <c r="V5370">
        <v>30</v>
      </c>
      <c r="W5370">
        <v>2.91</v>
      </c>
      <c r="X5370">
        <v>5</v>
      </c>
      <c r="Y5370">
        <v>0.5</v>
      </c>
      <c r="Z5370">
        <v>0.06</v>
      </c>
      <c r="AA5370">
        <v>10</v>
      </c>
      <c r="AB5370">
        <v>0.51</v>
      </c>
      <c r="AC5370">
        <v>405</v>
      </c>
      <c r="AD5370">
        <v>1</v>
      </c>
      <c r="AE5370">
        <v>0.02</v>
      </c>
      <c r="AF5370">
        <v>10</v>
      </c>
      <c r="AH5370">
        <v>6</v>
      </c>
      <c r="AI5370">
        <v>1</v>
      </c>
      <c r="AJ5370">
        <v>10</v>
      </c>
      <c r="AK5370">
        <v>37</v>
      </c>
      <c r="AL5370">
        <v>0.23</v>
      </c>
      <c r="AM5370">
        <v>5</v>
      </c>
      <c r="AN5370">
        <v>5</v>
      </c>
      <c r="AO5370">
        <v>88</v>
      </c>
      <c r="AP5370">
        <v>5</v>
      </c>
      <c r="AQ5370">
        <v>36</v>
      </c>
    </row>
    <row r="5371" spans="1:43" hidden="1" x14ac:dyDescent="0.25">
      <c r="A5371" t="s">
        <v>16860</v>
      </c>
      <c r="B5371" t="s">
        <v>19903</v>
      </c>
      <c r="C5371" s="1" t="str">
        <f t="shared" si="387"/>
        <v>21:0121</v>
      </c>
      <c r="D5371" s="1" t="str">
        <f t="shared" si="386"/>
        <v>21:0003</v>
      </c>
      <c r="E5371" t="s">
        <v>16862</v>
      </c>
      <c r="F5371" t="s">
        <v>19904</v>
      </c>
      <c r="H5371">
        <v>48.989905100000001</v>
      </c>
      <c r="I5371">
        <v>-56.303384000000001</v>
      </c>
      <c r="J5371" s="1" t="str">
        <f t="shared" si="389"/>
        <v>Till</v>
      </c>
      <c r="K5371" s="1" t="str">
        <f t="shared" si="388"/>
        <v>&lt;63 micron</v>
      </c>
      <c r="L5371">
        <v>0.1</v>
      </c>
      <c r="M5371">
        <v>1.55</v>
      </c>
      <c r="N5371">
        <v>4</v>
      </c>
      <c r="O5371">
        <v>30</v>
      </c>
      <c r="P5371">
        <v>0.25</v>
      </c>
      <c r="Q5371">
        <v>1</v>
      </c>
      <c r="R5371">
        <v>0.68</v>
      </c>
      <c r="S5371">
        <v>0.25</v>
      </c>
      <c r="T5371">
        <v>9</v>
      </c>
      <c r="U5371">
        <v>26</v>
      </c>
      <c r="V5371">
        <v>24</v>
      </c>
      <c r="W5371">
        <v>2.69</v>
      </c>
      <c r="X5371">
        <v>5</v>
      </c>
      <c r="Y5371">
        <v>0.5</v>
      </c>
      <c r="Z5371">
        <v>0.03</v>
      </c>
      <c r="AA5371">
        <v>10</v>
      </c>
      <c r="AB5371">
        <v>0.38</v>
      </c>
      <c r="AC5371">
        <v>390</v>
      </c>
      <c r="AD5371">
        <v>1</v>
      </c>
      <c r="AE5371">
        <v>0.02</v>
      </c>
      <c r="AF5371">
        <v>8</v>
      </c>
      <c r="AH5371">
        <v>2</v>
      </c>
      <c r="AI5371">
        <v>1</v>
      </c>
      <c r="AJ5371">
        <v>8</v>
      </c>
      <c r="AK5371">
        <v>32</v>
      </c>
      <c r="AL5371">
        <v>0.22</v>
      </c>
      <c r="AM5371">
        <v>5</v>
      </c>
      <c r="AN5371">
        <v>5</v>
      </c>
      <c r="AO5371">
        <v>86</v>
      </c>
      <c r="AP5371">
        <v>5</v>
      </c>
      <c r="AQ5371">
        <v>30</v>
      </c>
    </row>
    <row r="5372" spans="1:43" hidden="1" x14ac:dyDescent="0.25">
      <c r="A5372" t="s">
        <v>16864</v>
      </c>
      <c r="B5372" t="s">
        <v>19905</v>
      </c>
      <c r="C5372" s="1" t="str">
        <f t="shared" si="387"/>
        <v>21:0121</v>
      </c>
      <c r="D5372" s="1" t="str">
        <f t="shared" si="386"/>
        <v>21:0003</v>
      </c>
      <c r="E5372" t="s">
        <v>16866</v>
      </c>
      <c r="F5372" t="s">
        <v>19906</v>
      </c>
      <c r="H5372">
        <v>48.994954</v>
      </c>
      <c r="I5372">
        <v>-56.320402299999998</v>
      </c>
      <c r="J5372" s="1" t="str">
        <f t="shared" si="389"/>
        <v>Till</v>
      </c>
      <c r="K5372" s="1" t="str">
        <f t="shared" si="388"/>
        <v>&lt;63 micron</v>
      </c>
      <c r="L5372">
        <v>0.1</v>
      </c>
      <c r="M5372">
        <v>2.0699999999999998</v>
      </c>
      <c r="N5372">
        <v>2</v>
      </c>
      <c r="O5372">
        <v>90</v>
      </c>
      <c r="P5372">
        <v>0.25</v>
      </c>
      <c r="Q5372">
        <v>1</v>
      </c>
      <c r="R5372">
        <v>0.6</v>
      </c>
      <c r="S5372">
        <v>0.25</v>
      </c>
      <c r="T5372">
        <v>11</v>
      </c>
      <c r="U5372">
        <v>30</v>
      </c>
      <c r="V5372">
        <v>26</v>
      </c>
      <c r="W5372">
        <v>2.79</v>
      </c>
      <c r="X5372">
        <v>5</v>
      </c>
      <c r="Y5372">
        <v>0.5</v>
      </c>
      <c r="Z5372">
        <v>0.06</v>
      </c>
      <c r="AA5372">
        <v>10</v>
      </c>
      <c r="AB5372">
        <v>0.48</v>
      </c>
      <c r="AC5372">
        <v>590</v>
      </c>
      <c r="AD5372">
        <v>0.5</v>
      </c>
      <c r="AE5372">
        <v>0.02</v>
      </c>
      <c r="AF5372">
        <v>11</v>
      </c>
      <c r="AH5372">
        <v>4</v>
      </c>
      <c r="AI5372">
        <v>1</v>
      </c>
      <c r="AJ5372">
        <v>9</v>
      </c>
      <c r="AK5372">
        <v>44</v>
      </c>
      <c r="AL5372">
        <v>0.2</v>
      </c>
      <c r="AM5372">
        <v>5</v>
      </c>
      <c r="AN5372">
        <v>5</v>
      </c>
      <c r="AO5372">
        <v>86</v>
      </c>
      <c r="AP5372">
        <v>5</v>
      </c>
      <c r="AQ5372">
        <v>34</v>
      </c>
    </row>
    <row r="5373" spans="1:43" hidden="1" x14ac:dyDescent="0.25">
      <c r="A5373" t="s">
        <v>16868</v>
      </c>
      <c r="B5373" t="s">
        <v>19907</v>
      </c>
      <c r="C5373" s="1" t="str">
        <f t="shared" si="387"/>
        <v>21:0121</v>
      </c>
      <c r="D5373" s="1" t="str">
        <f t="shared" si="386"/>
        <v>21:0003</v>
      </c>
      <c r="E5373" t="s">
        <v>16870</v>
      </c>
      <c r="F5373" t="s">
        <v>19908</v>
      </c>
      <c r="H5373">
        <v>48.973050499999999</v>
      </c>
      <c r="I5373">
        <v>-56.343585400000002</v>
      </c>
      <c r="J5373" s="1" t="str">
        <f t="shared" si="389"/>
        <v>Till</v>
      </c>
      <c r="K5373" s="1" t="str">
        <f t="shared" si="388"/>
        <v>&lt;63 micron</v>
      </c>
      <c r="L5373">
        <v>0.1</v>
      </c>
      <c r="M5373">
        <v>1.74</v>
      </c>
      <c r="N5373">
        <v>8</v>
      </c>
      <c r="O5373">
        <v>20</v>
      </c>
      <c r="P5373">
        <v>0.25</v>
      </c>
      <c r="Q5373">
        <v>1</v>
      </c>
      <c r="R5373">
        <v>0.56000000000000005</v>
      </c>
      <c r="S5373">
        <v>0.25</v>
      </c>
      <c r="T5373">
        <v>11</v>
      </c>
      <c r="U5373">
        <v>28</v>
      </c>
      <c r="V5373">
        <v>29</v>
      </c>
      <c r="W5373">
        <v>2.44</v>
      </c>
      <c r="X5373">
        <v>5</v>
      </c>
      <c r="Y5373">
        <v>1</v>
      </c>
      <c r="Z5373">
        <v>0.03</v>
      </c>
      <c r="AA5373">
        <v>10</v>
      </c>
      <c r="AB5373">
        <v>0.44</v>
      </c>
      <c r="AC5373">
        <v>450</v>
      </c>
      <c r="AD5373">
        <v>0.5</v>
      </c>
      <c r="AE5373">
        <v>0.01</v>
      </c>
      <c r="AF5373">
        <v>13</v>
      </c>
      <c r="AH5373">
        <v>6</v>
      </c>
      <c r="AI5373">
        <v>2</v>
      </c>
      <c r="AJ5373">
        <v>7</v>
      </c>
      <c r="AK5373">
        <v>28</v>
      </c>
      <c r="AL5373">
        <v>0.19</v>
      </c>
      <c r="AM5373">
        <v>5</v>
      </c>
      <c r="AN5373">
        <v>5</v>
      </c>
      <c r="AO5373">
        <v>81</v>
      </c>
      <c r="AP5373">
        <v>5</v>
      </c>
      <c r="AQ5373">
        <v>32</v>
      </c>
    </row>
    <row r="5374" spans="1:43" hidden="1" x14ac:dyDescent="0.25">
      <c r="A5374" t="s">
        <v>16872</v>
      </c>
      <c r="B5374" t="s">
        <v>19909</v>
      </c>
      <c r="C5374" s="1" t="str">
        <f t="shared" si="387"/>
        <v>21:0121</v>
      </c>
      <c r="D5374" s="1" t="str">
        <f t="shared" si="386"/>
        <v>21:0003</v>
      </c>
      <c r="E5374" t="s">
        <v>16874</v>
      </c>
      <c r="F5374" t="s">
        <v>19910</v>
      </c>
      <c r="H5374">
        <v>48.884887300000003</v>
      </c>
      <c r="I5374">
        <v>-56.381896500000003</v>
      </c>
      <c r="J5374" s="1" t="str">
        <f t="shared" si="389"/>
        <v>Till</v>
      </c>
      <c r="K5374" s="1" t="str">
        <f t="shared" si="388"/>
        <v>&lt;63 micron</v>
      </c>
      <c r="L5374">
        <v>0.1</v>
      </c>
      <c r="M5374">
        <v>1.98</v>
      </c>
      <c r="N5374">
        <v>12</v>
      </c>
      <c r="O5374">
        <v>60</v>
      </c>
      <c r="P5374">
        <v>0.25</v>
      </c>
      <c r="Q5374">
        <v>1</v>
      </c>
      <c r="R5374">
        <v>0.53</v>
      </c>
      <c r="S5374">
        <v>0.25</v>
      </c>
      <c r="T5374">
        <v>10</v>
      </c>
      <c r="U5374">
        <v>34</v>
      </c>
      <c r="V5374">
        <v>28</v>
      </c>
      <c r="W5374">
        <v>2.85</v>
      </c>
      <c r="X5374">
        <v>5</v>
      </c>
      <c r="Y5374">
        <v>0.5</v>
      </c>
      <c r="Z5374">
        <v>0.04</v>
      </c>
      <c r="AA5374">
        <v>10</v>
      </c>
      <c r="AB5374">
        <v>0.5</v>
      </c>
      <c r="AC5374">
        <v>560</v>
      </c>
      <c r="AD5374">
        <v>0.5</v>
      </c>
      <c r="AE5374">
        <v>0.01</v>
      </c>
      <c r="AF5374">
        <v>17</v>
      </c>
      <c r="AH5374">
        <v>8</v>
      </c>
      <c r="AI5374">
        <v>1</v>
      </c>
      <c r="AJ5374">
        <v>11</v>
      </c>
      <c r="AK5374">
        <v>33</v>
      </c>
      <c r="AL5374">
        <v>0.21</v>
      </c>
      <c r="AM5374">
        <v>5</v>
      </c>
      <c r="AN5374">
        <v>5</v>
      </c>
      <c r="AO5374">
        <v>87</v>
      </c>
      <c r="AP5374">
        <v>5</v>
      </c>
      <c r="AQ5374">
        <v>46</v>
      </c>
    </row>
    <row r="5375" spans="1:43" hidden="1" x14ac:dyDescent="0.25">
      <c r="A5375" t="s">
        <v>16876</v>
      </c>
      <c r="B5375" t="s">
        <v>19911</v>
      </c>
      <c r="C5375" s="1" t="str">
        <f t="shared" si="387"/>
        <v>21:0121</v>
      </c>
      <c r="D5375" s="1" t="str">
        <f t="shared" si="386"/>
        <v>21:0003</v>
      </c>
      <c r="E5375" t="s">
        <v>16878</v>
      </c>
      <c r="F5375" t="s">
        <v>19912</v>
      </c>
      <c r="H5375">
        <v>48.895915899999999</v>
      </c>
      <c r="I5375">
        <v>-56.201337500000001</v>
      </c>
      <c r="J5375" s="1" t="str">
        <f t="shared" si="389"/>
        <v>Till</v>
      </c>
      <c r="K5375" s="1" t="str">
        <f t="shared" si="388"/>
        <v>&lt;63 micron</v>
      </c>
      <c r="L5375">
        <v>0.1</v>
      </c>
      <c r="M5375">
        <v>2.77</v>
      </c>
      <c r="N5375">
        <v>24</v>
      </c>
      <c r="O5375">
        <v>110</v>
      </c>
      <c r="P5375">
        <v>0.25</v>
      </c>
      <c r="Q5375">
        <v>1</v>
      </c>
      <c r="R5375">
        <v>0.28999999999999998</v>
      </c>
      <c r="S5375">
        <v>0.25</v>
      </c>
      <c r="T5375">
        <v>18</v>
      </c>
      <c r="U5375">
        <v>27</v>
      </c>
      <c r="V5375">
        <v>44</v>
      </c>
      <c r="W5375">
        <v>3.68</v>
      </c>
      <c r="X5375">
        <v>5</v>
      </c>
      <c r="Y5375">
        <v>0.5</v>
      </c>
      <c r="Z5375">
        <v>0.14000000000000001</v>
      </c>
      <c r="AA5375">
        <v>20</v>
      </c>
      <c r="AB5375">
        <v>0.73</v>
      </c>
      <c r="AC5375">
        <v>1245</v>
      </c>
      <c r="AD5375">
        <v>2</v>
      </c>
      <c r="AE5375">
        <v>0.01</v>
      </c>
      <c r="AF5375">
        <v>27</v>
      </c>
      <c r="AH5375">
        <v>1</v>
      </c>
      <c r="AI5375">
        <v>1</v>
      </c>
      <c r="AJ5375">
        <v>11</v>
      </c>
      <c r="AK5375">
        <v>21</v>
      </c>
      <c r="AL5375">
        <v>0.17</v>
      </c>
      <c r="AM5375">
        <v>5</v>
      </c>
      <c r="AN5375">
        <v>5</v>
      </c>
      <c r="AO5375">
        <v>67</v>
      </c>
      <c r="AP5375">
        <v>5</v>
      </c>
      <c r="AQ5375">
        <v>64</v>
      </c>
    </row>
    <row r="5376" spans="1:43" hidden="1" x14ac:dyDescent="0.25">
      <c r="A5376" t="s">
        <v>16880</v>
      </c>
      <c r="B5376" t="s">
        <v>19913</v>
      </c>
      <c r="C5376" s="1" t="str">
        <f t="shared" si="387"/>
        <v>21:0121</v>
      </c>
      <c r="D5376" s="1" t="str">
        <f t="shared" si="386"/>
        <v>21:0003</v>
      </c>
      <c r="E5376" t="s">
        <v>16882</v>
      </c>
      <c r="F5376" t="s">
        <v>19914</v>
      </c>
      <c r="H5376">
        <v>48.9024863</v>
      </c>
      <c r="I5376">
        <v>-56.176330700000001</v>
      </c>
      <c r="J5376" s="1" t="str">
        <f t="shared" si="389"/>
        <v>Till</v>
      </c>
      <c r="K5376" s="1" t="str">
        <f t="shared" si="388"/>
        <v>&lt;63 micron</v>
      </c>
      <c r="L5376">
        <v>0.1</v>
      </c>
      <c r="M5376">
        <v>6.08</v>
      </c>
      <c r="N5376">
        <v>58</v>
      </c>
      <c r="O5376">
        <v>110</v>
      </c>
      <c r="P5376">
        <v>0.25</v>
      </c>
      <c r="Q5376">
        <v>1</v>
      </c>
      <c r="R5376">
        <v>0.53</v>
      </c>
      <c r="S5376">
        <v>0.25</v>
      </c>
      <c r="T5376">
        <v>30</v>
      </c>
      <c r="U5376">
        <v>56</v>
      </c>
      <c r="V5376">
        <v>86</v>
      </c>
      <c r="W5376">
        <v>6.31</v>
      </c>
      <c r="X5376">
        <v>5</v>
      </c>
      <c r="Y5376">
        <v>1</v>
      </c>
      <c r="Z5376">
        <v>0.12</v>
      </c>
      <c r="AA5376">
        <v>30</v>
      </c>
      <c r="AB5376">
        <v>1.06</v>
      </c>
      <c r="AC5376">
        <v>1345</v>
      </c>
      <c r="AD5376">
        <v>3</v>
      </c>
      <c r="AE5376">
        <v>0.02</v>
      </c>
      <c r="AF5376">
        <v>68</v>
      </c>
      <c r="AH5376">
        <v>32</v>
      </c>
      <c r="AI5376">
        <v>1</v>
      </c>
      <c r="AJ5376">
        <v>16</v>
      </c>
      <c r="AK5376">
        <v>24</v>
      </c>
      <c r="AL5376">
        <v>0.35</v>
      </c>
      <c r="AM5376">
        <v>5</v>
      </c>
      <c r="AN5376">
        <v>5</v>
      </c>
      <c r="AO5376">
        <v>116</v>
      </c>
      <c r="AP5376">
        <v>5</v>
      </c>
      <c r="AQ5376">
        <v>132</v>
      </c>
    </row>
    <row r="5377" spans="1:43" hidden="1" x14ac:dyDescent="0.25">
      <c r="A5377" t="s">
        <v>16884</v>
      </c>
      <c r="B5377" t="s">
        <v>19915</v>
      </c>
      <c r="C5377" s="1" t="str">
        <f t="shared" si="387"/>
        <v>21:0121</v>
      </c>
      <c r="D5377" s="1" t="str">
        <f t="shared" si="386"/>
        <v>21:0003</v>
      </c>
      <c r="E5377" t="s">
        <v>16886</v>
      </c>
      <c r="F5377" t="s">
        <v>19916</v>
      </c>
      <c r="H5377">
        <v>48.912876199999999</v>
      </c>
      <c r="I5377">
        <v>-56.121568099999998</v>
      </c>
      <c r="J5377" s="1" t="str">
        <f t="shared" si="389"/>
        <v>Till</v>
      </c>
      <c r="K5377" s="1" t="str">
        <f t="shared" si="388"/>
        <v>&lt;63 micron</v>
      </c>
      <c r="L5377">
        <v>0.1</v>
      </c>
      <c r="M5377">
        <v>1.58</v>
      </c>
      <c r="N5377">
        <v>18</v>
      </c>
      <c r="O5377">
        <v>40</v>
      </c>
      <c r="P5377">
        <v>0.25</v>
      </c>
      <c r="Q5377">
        <v>1</v>
      </c>
      <c r="R5377">
        <v>0.51</v>
      </c>
      <c r="S5377">
        <v>0.25</v>
      </c>
      <c r="T5377">
        <v>20</v>
      </c>
      <c r="U5377">
        <v>17</v>
      </c>
      <c r="V5377">
        <v>43</v>
      </c>
      <c r="W5377">
        <v>2.96</v>
      </c>
      <c r="X5377">
        <v>5</v>
      </c>
      <c r="Y5377">
        <v>0.5</v>
      </c>
      <c r="Z5377">
        <v>0.06</v>
      </c>
      <c r="AA5377">
        <v>10</v>
      </c>
      <c r="AB5377">
        <v>0.55000000000000004</v>
      </c>
      <c r="AC5377">
        <v>985</v>
      </c>
      <c r="AD5377">
        <v>2</v>
      </c>
      <c r="AE5377">
        <v>0.01</v>
      </c>
      <c r="AF5377">
        <v>24</v>
      </c>
      <c r="AH5377">
        <v>18</v>
      </c>
      <c r="AI5377">
        <v>1</v>
      </c>
      <c r="AJ5377">
        <v>10</v>
      </c>
      <c r="AK5377">
        <v>17</v>
      </c>
      <c r="AL5377">
        <v>0.18</v>
      </c>
      <c r="AM5377">
        <v>5</v>
      </c>
      <c r="AN5377">
        <v>5</v>
      </c>
      <c r="AO5377">
        <v>55</v>
      </c>
      <c r="AP5377">
        <v>5</v>
      </c>
      <c r="AQ5377">
        <v>76</v>
      </c>
    </row>
    <row r="5378" spans="1:43" hidden="1" x14ac:dyDescent="0.25">
      <c r="A5378" t="s">
        <v>16888</v>
      </c>
      <c r="B5378" t="s">
        <v>19917</v>
      </c>
      <c r="C5378" s="1" t="str">
        <f t="shared" si="387"/>
        <v>21:0121</v>
      </c>
      <c r="D5378" s="1" t="str">
        <f t="shared" si="386"/>
        <v>21:0003</v>
      </c>
      <c r="E5378" t="s">
        <v>16890</v>
      </c>
      <c r="F5378" t="s">
        <v>19918</v>
      </c>
      <c r="H5378">
        <v>48.841315799999997</v>
      </c>
      <c r="I5378">
        <v>-56.482924199999999</v>
      </c>
      <c r="J5378" s="1" t="str">
        <f t="shared" si="389"/>
        <v>Till</v>
      </c>
      <c r="K5378" s="1" t="str">
        <f t="shared" si="388"/>
        <v>&lt;63 micron</v>
      </c>
      <c r="L5378">
        <v>0.1</v>
      </c>
      <c r="M5378">
        <v>1.49</v>
      </c>
      <c r="N5378">
        <v>2</v>
      </c>
      <c r="O5378">
        <v>80</v>
      </c>
      <c r="P5378">
        <v>0.25</v>
      </c>
      <c r="Q5378">
        <v>1</v>
      </c>
      <c r="R5378">
        <v>0.44</v>
      </c>
      <c r="S5378">
        <v>0.25</v>
      </c>
      <c r="T5378">
        <v>9</v>
      </c>
      <c r="U5378">
        <v>22</v>
      </c>
      <c r="V5378">
        <v>36</v>
      </c>
      <c r="W5378">
        <v>2.56</v>
      </c>
      <c r="X5378">
        <v>5</v>
      </c>
      <c r="Y5378">
        <v>0.5</v>
      </c>
      <c r="Z5378">
        <v>0.04</v>
      </c>
      <c r="AA5378">
        <v>10</v>
      </c>
      <c r="AB5378">
        <v>0.53</v>
      </c>
      <c r="AC5378">
        <v>640</v>
      </c>
      <c r="AD5378">
        <v>0.5</v>
      </c>
      <c r="AE5378">
        <v>0.01</v>
      </c>
      <c r="AF5378">
        <v>14</v>
      </c>
      <c r="AH5378">
        <v>14</v>
      </c>
      <c r="AI5378">
        <v>1</v>
      </c>
      <c r="AJ5378">
        <v>9</v>
      </c>
      <c r="AK5378">
        <v>22</v>
      </c>
      <c r="AL5378">
        <v>0.13</v>
      </c>
      <c r="AM5378">
        <v>5</v>
      </c>
      <c r="AN5378">
        <v>5</v>
      </c>
      <c r="AO5378">
        <v>60</v>
      </c>
      <c r="AP5378">
        <v>5</v>
      </c>
      <c r="AQ5378">
        <v>44</v>
      </c>
    </row>
    <row r="5379" spans="1:43" hidden="1" x14ac:dyDescent="0.25">
      <c r="A5379" t="s">
        <v>16892</v>
      </c>
      <c r="B5379" t="s">
        <v>19919</v>
      </c>
      <c r="C5379" s="1" t="str">
        <f t="shared" si="387"/>
        <v>21:0121</v>
      </c>
      <c r="D5379" s="1" t="str">
        <f t="shared" si="386"/>
        <v>21:0003</v>
      </c>
      <c r="E5379" t="s">
        <v>16894</v>
      </c>
      <c r="F5379" t="s">
        <v>19920</v>
      </c>
      <c r="H5379">
        <v>48.865810000000003</v>
      </c>
      <c r="I5379">
        <v>-56.4322315</v>
      </c>
      <c r="J5379" s="1" t="str">
        <f t="shared" si="389"/>
        <v>Till</v>
      </c>
      <c r="K5379" s="1" t="str">
        <f t="shared" si="388"/>
        <v>&lt;63 micron</v>
      </c>
      <c r="L5379">
        <v>0.1</v>
      </c>
      <c r="M5379">
        <v>1.46</v>
      </c>
      <c r="N5379">
        <v>2</v>
      </c>
      <c r="O5379">
        <v>90</v>
      </c>
      <c r="P5379">
        <v>0.25</v>
      </c>
      <c r="Q5379">
        <v>1</v>
      </c>
      <c r="R5379">
        <v>0.47</v>
      </c>
      <c r="S5379">
        <v>0.25</v>
      </c>
      <c r="T5379">
        <v>6</v>
      </c>
      <c r="U5379">
        <v>28</v>
      </c>
      <c r="V5379">
        <v>21</v>
      </c>
      <c r="W5379">
        <v>2.2200000000000002</v>
      </c>
      <c r="X5379">
        <v>5</v>
      </c>
      <c r="Y5379">
        <v>0.5</v>
      </c>
      <c r="Z5379">
        <v>0.04</v>
      </c>
      <c r="AA5379">
        <v>10</v>
      </c>
      <c r="AB5379">
        <v>0.49</v>
      </c>
      <c r="AC5379">
        <v>465</v>
      </c>
      <c r="AD5379">
        <v>0.5</v>
      </c>
      <c r="AE5379">
        <v>0.01</v>
      </c>
      <c r="AF5379">
        <v>11</v>
      </c>
      <c r="AH5379">
        <v>18</v>
      </c>
      <c r="AI5379">
        <v>1</v>
      </c>
      <c r="AJ5379">
        <v>8</v>
      </c>
      <c r="AK5379">
        <v>27</v>
      </c>
      <c r="AL5379">
        <v>0.16</v>
      </c>
      <c r="AM5379">
        <v>5</v>
      </c>
      <c r="AN5379">
        <v>5</v>
      </c>
      <c r="AO5379">
        <v>56</v>
      </c>
      <c r="AP5379">
        <v>5</v>
      </c>
      <c r="AQ5379">
        <v>50</v>
      </c>
    </row>
    <row r="5380" spans="1:43" hidden="1" x14ac:dyDescent="0.25">
      <c r="A5380" t="s">
        <v>16896</v>
      </c>
      <c r="B5380" t="s">
        <v>19921</v>
      </c>
      <c r="C5380" s="1" t="str">
        <f t="shared" si="387"/>
        <v>21:0121</v>
      </c>
      <c r="D5380" s="1" t="str">
        <f t="shared" si="386"/>
        <v>21:0003</v>
      </c>
      <c r="E5380" t="s">
        <v>16898</v>
      </c>
      <c r="F5380" t="s">
        <v>19922</v>
      </c>
      <c r="H5380">
        <v>48.886680599999998</v>
      </c>
      <c r="I5380">
        <v>-56.380851700000001</v>
      </c>
      <c r="J5380" s="1" t="str">
        <f t="shared" si="389"/>
        <v>Till</v>
      </c>
      <c r="K5380" s="1" t="str">
        <f t="shared" si="388"/>
        <v>&lt;63 micron</v>
      </c>
      <c r="L5380">
        <v>0.1</v>
      </c>
      <c r="M5380">
        <v>1.02</v>
      </c>
      <c r="N5380">
        <v>4</v>
      </c>
      <c r="O5380">
        <v>40</v>
      </c>
      <c r="P5380">
        <v>0.25</v>
      </c>
      <c r="Q5380">
        <v>1</v>
      </c>
      <c r="R5380">
        <v>0.64</v>
      </c>
      <c r="S5380">
        <v>0.25</v>
      </c>
      <c r="T5380">
        <v>5</v>
      </c>
      <c r="U5380">
        <v>24</v>
      </c>
      <c r="V5380">
        <v>20</v>
      </c>
      <c r="W5380">
        <v>2.1800000000000002</v>
      </c>
      <c r="X5380">
        <v>5</v>
      </c>
      <c r="Y5380">
        <v>0.5</v>
      </c>
      <c r="Z5380">
        <v>0.03</v>
      </c>
      <c r="AA5380">
        <v>10</v>
      </c>
      <c r="AB5380">
        <v>0.39</v>
      </c>
      <c r="AC5380">
        <v>475</v>
      </c>
      <c r="AD5380">
        <v>0.5</v>
      </c>
      <c r="AE5380">
        <v>0.01</v>
      </c>
      <c r="AF5380">
        <v>9</v>
      </c>
      <c r="AH5380">
        <v>10</v>
      </c>
      <c r="AI5380">
        <v>1</v>
      </c>
      <c r="AJ5380">
        <v>8</v>
      </c>
      <c r="AK5380">
        <v>32</v>
      </c>
      <c r="AL5380">
        <v>0.18</v>
      </c>
      <c r="AM5380">
        <v>5</v>
      </c>
      <c r="AN5380">
        <v>5</v>
      </c>
      <c r="AO5380">
        <v>66</v>
      </c>
      <c r="AP5380">
        <v>5</v>
      </c>
      <c r="AQ5380">
        <v>28</v>
      </c>
    </row>
    <row r="5381" spans="1:43" hidden="1" x14ac:dyDescent="0.25">
      <c r="A5381" t="s">
        <v>16900</v>
      </c>
      <c r="B5381" t="s">
        <v>19923</v>
      </c>
      <c r="C5381" s="1" t="str">
        <f t="shared" si="387"/>
        <v>21:0121</v>
      </c>
      <c r="D5381" s="1" t="str">
        <f t="shared" si="386"/>
        <v>21:0003</v>
      </c>
      <c r="E5381" t="s">
        <v>16902</v>
      </c>
      <c r="F5381" t="s">
        <v>19924</v>
      </c>
      <c r="H5381">
        <v>48.879320800000002</v>
      </c>
      <c r="I5381">
        <v>-56.392192199999997</v>
      </c>
      <c r="J5381" s="1" t="str">
        <f t="shared" si="389"/>
        <v>Till</v>
      </c>
      <c r="K5381" s="1" t="str">
        <f t="shared" si="388"/>
        <v>&lt;63 micron</v>
      </c>
      <c r="L5381">
        <v>0.2</v>
      </c>
      <c r="M5381">
        <v>1.5</v>
      </c>
      <c r="N5381">
        <v>12</v>
      </c>
      <c r="O5381">
        <v>110</v>
      </c>
      <c r="P5381">
        <v>0.25</v>
      </c>
      <c r="Q5381">
        <v>1</v>
      </c>
      <c r="R5381">
        <v>0.67</v>
      </c>
      <c r="S5381">
        <v>0.25</v>
      </c>
      <c r="T5381">
        <v>7</v>
      </c>
      <c r="U5381">
        <v>25</v>
      </c>
      <c r="V5381">
        <v>27</v>
      </c>
      <c r="W5381">
        <v>2.2999999999999998</v>
      </c>
      <c r="X5381">
        <v>5</v>
      </c>
      <c r="Y5381">
        <v>0.5</v>
      </c>
      <c r="Z5381">
        <v>0.09</v>
      </c>
      <c r="AA5381">
        <v>10</v>
      </c>
      <c r="AB5381">
        <v>0.53</v>
      </c>
      <c r="AC5381">
        <v>685</v>
      </c>
      <c r="AD5381">
        <v>0.5</v>
      </c>
      <c r="AE5381">
        <v>0.01</v>
      </c>
      <c r="AF5381">
        <v>13</v>
      </c>
      <c r="AH5381">
        <v>12</v>
      </c>
      <c r="AI5381">
        <v>2</v>
      </c>
      <c r="AJ5381">
        <v>9</v>
      </c>
      <c r="AK5381">
        <v>38</v>
      </c>
      <c r="AL5381">
        <v>0.19</v>
      </c>
      <c r="AM5381">
        <v>5</v>
      </c>
      <c r="AN5381">
        <v>5</v>
      </c>
      <c r="AO5381">
        <v>63</v>
      </c>
      <c r="AP5381">
        <v>5</v>
      </c>
      <c r="AQ5381">
        <v>34</v>
      </c>
    </row>
    <row r="5382" spans="1:43" hidden="1" x14ac:dyDescent="0.25">
      <c r="A5382" t="s">
        <v>16904</v>
      </c>
      <c r="B5382" t="s">
        <v>19925</v>
      </c>
      <c r="C5382" s="1" t="str">
        <f t="shared" si="387"/>
        <v>21:0121</v>
      </c>
      <c r="D5382" s="1" t="str">
        <f t="shared" si="386"/>
        <v>21:0003</v>
      </c>
      <c r="E5382" t="s">
        <v>16906</v>
      </c>
      <c r="F5382" t="s">
        <v>19926</v>
      </c>
      <c r="H5382">
        <v>48.968549099999997</v>
      </c>
      <c r="I5382">
        <v>-56.052274199999999</v>
      </c>
      <c r="J5382" s="1" t="str">
        <f t="shared" si="389"/>
        <v>Till</v>
      </c>
      <c r="K5382" s="1" t="str">
        <f t="shared" si="388"/>
        <v>&lt;63 micron</v>
      </c>
      <c r="L5382">
        <v>0.1</v>
      </c>
      <c r="M5382">
        <v>1.74</v>
      </c>
      <c r="N5382">
        <v>10</v>
      </c>
      <c r="O5382">
        <v>30</v>
      </c>
      <c r="P5382">
        <v>0.25</v>
      </c>
      <c r="Q5382">
        <v>1</v>
      </c>
      <c r="R5382">
        <v>0.28000000000000003</v>
      </c>
      <c r="S5382">
        <v>0.25</v>
      </c>
      <c r="T5382">
        <v>8</v>
      </c>
      <c r="U5382">
        <v>26</v>
      </c>
      <c r="V5382">
        <v>28</v>
      </c>
      <c r="W5382">
        <v>2.62</v>
      </c>
      <c r="X5382">
        <v>5</v>
      </c>
      <c r="Y5382">
        <v>0.5</v>
      </c>
      <c r="Z5382">
        <v>0.03</v>
      </c>
      <c r="AA5382">
        <v>10</v>
      </c>
      <c r="AB5382">
        <v>0.38</v>
      </c>
      <c r="AC5382">
        <v>435</v>
      </c>
      <c r="AD5382">
        <v>0.5</v>
      </c>
      <c r="AE5382">
        <v>0.01</v>
      </c>
      <c r="AF5382">
        <v>20</v>
      </c>
      <c r="AH5382">
        <v>14</v>
      </c>
      <c r="AI5382">
        <v>1</v>
      </c>
      <c r="AJ5382">
        <v>9</v>
      </c>
      <c r="AK5382">
        <v>16</v>
      </c>
      <c r="AL5382">
        <v>0.21</v>
      </c>
      <c r="AM5382">
        <v>5</v>
      </c>
      <c r="AN5382">
        <v>5</v>
      </c>
      <c r="AO5382">
        <v>56</v>
      </c>
      <c r="AP5382">
        <v>5</v>
      </c>
      <c r="AQ5382">
        <v>38</v>
      </c>
    </row>
    <row r="5383" spans="1:43" hidden="1" x14ac:dyDescent="0.25">
      <c r="A5383" t="s">
        <v>16908</v>
      </c>
      <c r="B5383" t="s">
        <v>19927</v>
      </c>
      <c r="C5383" s="1" t="str">
        <f t="shared" si="387"/>
        <v>21:0121</v>
      </c>
      <c r="D5383" s="1" t="str">
        <f t="shared" si="386"/>
        <v>21:0003</v>
      </c>
      <c r="E5383" t="s">
        <v>16910</v>
      </c>
      <c r="F5383" t="s">
        <v>19928</v>
      </c>
      <c r="H5383">
        <v>48.992431000000003</v>
      </c>
      <c r="I5383">
        <v>-56.057631200000003</v>
      </c>
      <c r="J5383" s="1" t="str">
        <f t="shared" si="389"/>
        <v>Till</v>
      </c>
      <c r="K5383" s="1" t="str">
        <f t="shared" si="388"/>
        <v>&lt;63 micron</v>
      </c>
      <c r="L5383">
        <v>0.2</v>
      </c>
      <c r="M5383">
        <v>1.97</v>
      </c>
      <c r="N5383">
        <v>20</v>
      </c>
      <c r="O5383">
        <v>40</v>
      </c>
      <c r="P5383">
        <v>0.25</v>
      </c>
      <c r="Q5383">
        <v>1</v>
      </c>
      <c r="R5383">
        <v>0.34</v>
      </c>
      <c r="S5383">
        <v>0.25</v>
      </c>
      <c r="T5383">
        <v>24</v>
      </c>
      <c r="U5383">
        <v>27</v>
      </c>
      <c r="V5383">
        <v>37</v>
      </c>
      <c r="W5383">
        <v>2.77</v>
      </c>
      <c r="X5383">
        <v>5</v>
      </c>
      <c r="Y5383">
        <v>0.5</v>
      </c>
      <c r="Z5383">
        <v>0.08</v>
      </c>
      <c r="AA5383">
        <v>10</v>
      </c>
      <c r="AB5383">
        <v>0.61</v>
      </c>
      <c r="AC5383">
        <v>850</v>
      </c>
      <c r="AD5383">
        <v>0.5</v>
      </c>
      <c r="AE5383">
        <v>0.01</v>
      </c>
      <c r="AF5383">
        <v>30</v>
      </c>
      <c r="AH5383">
        <v>20</v>
      </c>
      <c r="AI5383">
        <v>1</v>
      </c>
      <c r="AJ5383">
        <v>8</v>
      </c>
      <c r="AK5383">
        <v>15</v>
      </c>
      <c r="AL5383">
        <v>0.17</v>
      </c>
      <c r="AM5383">
        <v>5</v>
      </c>
      <c r="AN5383">
        <v>5</v>
      </c>
      <c r="AO5383">
        <v>47</v>
      </c>
      <c r="AP5383">
        <v>5</v>
      </c>
      <c r="AQ5383">
        <v>60</v>
      </c>
    </row>
    <row r="5384" spans="1:43" hidden="1" x14ac:dyDescent="0.25">
      <c r="A5384" t="s">
        <v>16912</v>
      </c>
      <c r="B5384" t="s">
        <v>19929</v>
      </c>
      <c r="C5384" s="1" t="str">
        <f t="shared" si="387"/>
        <v>21:0121</v>
      </c>
      <c r="D5384" s="1" t="str">
        <f t="shared" si="386"/>
        <v>21:0003</v>
      </c>
      <c r="E5384" t="s">
        <v>16914</v>
      </c>
      <c r="F5384" t="s">
        <v>19930</v>
      </c>
      <c r="H5384">
        <v>49.003845300000002</v>
      </c>
      <c r="I5384">
        <v>-56.050921199999998</v>
      </c>
      <c r="J5384" s="1" t="str">
        <f t="shared" si="389"/>
        <v>Till</v>
      </c>
      <c r="K5384" s="1" t="str">
        <f t="shared" si="388"/>
        <v>&lt;63 micron</v>
      </c>
      <c r="L5384">
        <v>0.1</v>
      </c>
      <c r="M5384">
        <v>2.15</v>
      </c>
      <c r="N5384">
        <v>14</v>
      </c>
      <c r="O5384">
        <v>60</v>
      </c>
      <c r="P5384">
        <v>0.25</v>
      </c>
      <c r="Q5384">
        <v>1</v>
      </c>
      <c r="R5384">
        <v>0.32</v>
      </c>
      <c r="S5384">
        <v>0.25</v>
      </c>
      <c r="T5384">
        <v>16</v>
      </c>
      <c r="U5384">
        <v>28</v>
      </c>
      <c r="V5384">
        <v>34</v>
      </c>
      <c r="W5384">
        <v>2.64</v>
      </c>
      <c r="X5384">
        <v>5</v>
      </c>
      <c r="Y5384">
        <v>0.5</v>
      </c>
      <c r="Z5384">
        <v>0.08</v>
      </c>
      <c r="AA5384">
        <v>10</v>
      </c>
      <c r="AB5384">
        <v>0.53</v>
      </c>
      <c r="AC5384">
        <v>500</v>
      </c>
      <c r="AD5384">
        <v>0.5</v>
      </c>
      <c r="AE5384">
        <v>0.01</v>
      </c>
      <c r="AF5384">
        <v>27</v>
      </c>
      <c r="AH5384">
        <v>18</v>
      </c>
      <c r="AI5384">
        <v>1</v>
      </c>
      <c r="AJ5384">
        <v>13</v>
      </c>
      <c r="AK5384">
        <v>18</v>
      </c>
      <c r="AL5384">
        <v>0.2</v>
      </c>
      <c r="AM5384">
        <v>5</v>
      </c>
      <c r="AN5384">
        <v>5</v>
      </c>
      <c r="AO5384">
        <v>54</v>
      </c>
      <c r="AP5384">
        <v>5</v>
      </c>
      <c r="AQ5384">
        <v>44</v>
      </c>
    </row>
    <row r="5385" spans="1:43" hidden="1" x14ac:dyDescent="0.25">
      <c r="A5385" t="s">
        <v>16916</v>
      </c>
      <c r="B5385" t="s">
        <v>19931</v>
      </c>
      <c r="C5385" s="1" t="str">
        <f t="shared" si="387"/>
        <v>21:0121</v>
      </c>
      <c r="D5385" s="1" t="str">
        <f t="shared" si="386"/>
        <v>21:0003</v>
      </c>
      <c r="E5385" t="s">
        <v>16918</v>
      </c>
      <c r="F5385" t="s">
        <v>19932</v>
      </c>
      <c r="H5385">
        <v>48.980296000000003</v>
      </c>
      <c r="I5385">
        <v>-56.0315516</v>
      </c>
      <c r="J5385" s="1" t="str">
        <f t="shared" si="389"/>
        <v>Till</v>
      </c>
      <c r="K5385" s="1" t="str">
        <f t="shared" si="388"/>
        <v>&lt;63 micron</v>
      </c>
      <c r="L5385">
        <v>0.1</v>
      </c>
      <c r="M5385">
        <v>1.84</v>
      </c>
      <c r="N5385">
        <v>12</v>
      </c>
      <c r="O5385">
        <v>30</v>
      </c>
      <c r="P5385">
        <v>0.25</v>
      </c>
      <c r="Q5385">
        <v>1</v>
      </c>
      <c r="R5385">
        <v>0.39</v>
      </c>
      <c r="S5385">
        <v>0.25</v>
      </c>
      <c r="T5385">
        <v>14</v>
      </c>
      <c r="U5385">
        <v>32</v>
      </c>
      <c r="V5385">
        <v>42</v>
      </c>
      <c r="W5385">
        <v>2.61</v>
      </c>
      <c r="X5385">
        <v>5</v>
      </c>
      <c r="Y5385">
        <v>0.5</v>
      </c>
      <c r="Z5385">
        <v>0.06</v>
      </c>
      <c r="AA5385">
        <v>20</v>
      </c>
      <c r="AB5385">
        <v>0.63</v>
      </c>
      <c r="AC5385">
        <v>435</v>
      </c>
      <c r="AD5385">
        <v>0.5</v>
      </c>
      <c r="AE5385">
        <v>0.01</v>
      </c>
      <c r="AF5385">
        <v>27</v>
      </c>
      <c r="AH5385">
        <v>18</v>
      </c>
      <c r="AI5385">
        <v>1</v>
      </c>
      <c r="AJ5385">
        <v>10</v>
      </c>
      <c r="AK5385">
        <v>17</v>
      </c>
      <c r="AL5385">
        <v>0.24</v>
      </c>
      <c r="AM5385">
        <v>5</v>
      </c>
      <c r="AN5385">
        <v>5</v>
      </c>
      <c r="AO5385">
        <v>55</v>
      </c>
      <c r="AP5385">
        <v>5</v>
      </c>
      <c r="AQ5385">
        <v>46</v>
      </c>
    </row>
    <row r="5386" spans="1:43" hidden="1" x14ac:dyDescent="0.25">
      <c r="A5386" t="s">
        <v>16920</v>
      </c>
      <c r="B5386" t="s">
        <v>19933</v>
      </c>
      <c r="C5386" s="1" t="str">
        <f t="shared" si="387"/>
        <v>21:0121</v>
      </c>
      <c r="D5386" s="1" t="str">
        <f t="shared" si="386"/>
        <v>21:0003</v>
      </c>
      <c r="E5386" t="s">
        <v>16922</v>
      </c>
      <c r="F5386" t="s">
        <v>19934</v>
      </c>
      <c r="H5386">
        <v>48.919749799999998</v>
      </c>
      <c r="I5386">
        <v>-55.999279199999997</v>
      </c>
      <c r="J5386" s="1" t="str">
        <f t="shared" si="389"/>
        <v>Till</v>
      </c>
      <c r="K5386" s="1" t="str">
        <f t="shared" si="388"/>
        <v>&lt;63 micron</v>
      </c>
      <c r="L5386">
        <v>0.2</v>
      </c>
      <c r="M5386">
        <v>2.4</v>
      </c>
      <c r="N5386">
        <v>10</v>
      </c>
      <c r="O5386">
        <v>50</v>
      </c>
      <c r="P5386">
        <v>0.25</v>
      </c>
      <c r="Q5386">
        <v>1</v>
      </c>
      <c r="R5386">
        <v>0.54</v>
      </c>
      <c r="S5386">
        <v>0.25</v>
      </c>
      <c r="T5386">
        <v>22</v>
      </c>
      <c r="U5386">
        <v>35</v>
      </c>
      <c r="V5386">
        <v>52</v>
      </c>
      <c r="W5386">
        <v>3.21</v>
      </c>
      <c r="X5386">
        <v>5</v>
      </c>
      <c r="Y5386">
        <v>0.5</v>
      </c>
      <c r="Z5386">
        <v>0.09</v>
      </c>
      <c r="AA5386">
        <v>20</v>
      </c>
      <c r="AB5386">
        <v>0.75</v>
      </c>
      <c r="AC5386">
        <v>765</v>
      </c>
      <c r="AD5386">
        <v>0.5</v>
      </c>
      <c r="AE5386">
        <v>0.01</v>
      </c>
      <c r="AF5386">
        <v>37</v>
      </c>
      <c r="AH5386">
        <v>18</v>
      </c>
      <c r="AI5386">
        <v>1</v>
      </c>
      <c r="AJ5386">
        <v>12</v>
      </c>
      <c r="AK5386">
        <v>23</v>
      </c>
      <c r="AL5386">
        <v>0.26</v>
      </c>
      <c r="AM5386">
        <v>5</v>
      </c>
      <c r="AN5386">
        <v>5</v>
      </c>
      <c r="AO5386">
        <v>61</v>
      </c>
      <c r="AP5386">
        <v>5</v>
      </c>
      <c r="AQ5386">
        <v>72</v>
      </c>
    </row>
    <row r="5387" spans="1:43" hidden="1" x14ac:dyDescent="0.25">
      <c r="A5387" t="s">
        <v>16924</v>
      </c>
      <c r="B5387" t="s">
        <v>19935</v>
      </c>
      <c r="C5387" s="1" t="str">
        <f t="shared" si="387"/>
        <v>21:0121</v>
      </c>
      <c r="D5387" s="1" t="str">
        <f t="shared" si="386"/>
        <v>21:0003</v>
      </c>
      <c r="E5387" t="s">
        <v>16926</v>
      </c>
      <c r="F5387" t="s">
        <v>19936</v>
      </c>
      <c r="H5387">
        <v>48.919341500000002</v>
      </c>
      <c r="I5387">
        <v>-56.004064800000002</v>
      </c>
      <c r="J5387" s="1" t="str">
        <f t="shared" si="389"/>
        <v>Till</v>
      </c>
      <c r="K5387" s="1" t="str">
        <f t="shared" si="388"/>
        <v>&lt;63 micron</v>
      </c>
      <c r="L5387">
        <v>0.2</v>
      </c>
      <c r="M5387">
        <v>1.68</v>
      </c>
      <c r="N5387">
        <v>24</v>
      </c>
      <c r="O5387">
        <v>30</v>
      </c>
      <c r="P5387">
        <v>0.25</v>
      </c>
      <c r="Q5387">
        <v>1</v>
      </c>
      <c r="R5387">
        <v>0.66</v>
      </c>
      <c r="S5387">
        <v>0.25</v>
      </c>
      <c r="T5387">
        <v>14</v>
      </c>
      <c r="U5387">
        <v>28</v>
      </c>
      <c r="V5387">
        <v>52</v>
      </c>
      <c r="W5387">
        <v>2.94</v>
      </c>
      <c r="X5387">
        <v>5</v>
      </c>
      <c r="Y5387">
        <v>0.5</v>
      </c>
      <c r="Z5387">
        <v>7.0000000000000007E-2</v>
      </c>
      <c r="AA5387">
        <v>20</v>
      </c>
      <c r="AB5387">
        <v>0.63</v>
      </c>
      <c r="AC5387">
        <v>645</v>
      </c>
      <c r="AD5387">
        <v>1</v>
      </c>
      <c r="AE5387">
        <v>0.01</v>
      </c>
      <c r="AF5387">
        <v>29</v>
      </c>
      <c r="AH5387">
        <v>14</v>
      </c>
      <c r="AI5387">
        <v>1</v>
      </c>
      <c r="AJ5387">
        <v>12</v>
      </c>
      <c r="AK5387">
        <v>23</v>
      </c>
      <c r="AL5387">
        <v>0.24</v>
      </c>
      <c r="AM5387">
        <v>5</v>
      </c>
      <c r="AN5387">
        <v>5</v>
      </c>
      <c r="AO5387">
        <v>56</v>
      </c>
      <c r="AP5387">
        <v>5</v>
      </c>
      <c r="AQ5387">
        <v>82</v>
      </c>
    </row>
    <row r="5388" spans="1:43" hidden="1" x14ac:dyDescent="0.25">
      <c r="A5388" t="s">
        <v>16928</v>
      </c>
      <c r="B5388" t="s">
        <v>19937</v>
      </c>
      <c r="C5388" s="1" t="str">
        <f t="shared" si="387"/>
        <v>21:0121</v>
      </c>
      <c r="D5388" s="1" t="str">
        <f t="shared" si="386"/>
        <v>21:0003</v>
      </c>
      <c r="E5388" t="s">
        <v>16930</v>
      </c>
      <c r="F5388" t="s">
        <v>19938</v>
      </c>
      <c r="H5388">
        <v>48.912865699999998</v>
      </c>
      <c r="I5388">
        <v>-56.035925800000001</v>
      </c>
      <c r="J5388" s="1" t="str">
        <f t="shared" si="389"/>
        <v>Till</v>
      </c>
      <c r="K5388" s="1" t="str">
        <f t="shared" si="388"/>
        <v>&lt;63 micron</v>
      </c>
      <c r="L5388">
        <v>0.2</v>
      </c>
      <c r="M5388">
        <v>1.97</v>
      </c>
      <c r="N5388">
        <v>20</v>
      </c>
      <c r="O5388">
        <v>40</v>
      </c>
      <c r="P5388">
        <v>0.25</v>
      </c>
      <c r="Q5388">
        <v>1</v>
      </c>
      <c r="R5388">
        <v>0.46</v>
      </c>
      <c r="S5388">
        <v>0.25</v>
      </c>
      <c r="T5388">
        <v>25</v>
      </c>
      <c r="U5388">
        <v>27</v>
      </c>
      <c r="V5388">
        <v>59</v>
      </c>
      <c r="W5388">
        <v>3.1</v>
      </c>
      <c r="X5388">
        <v>5</v>
      </c>
      <c r="Y5388">
        <v>0.5</v>
      </c>
      <c r="Z5388">
        <v>0.06</v>
      </c>
      <c r="AA5388">
        <v>10</v>
      </c>
      <c r="AB5388">
        <v>0.61</v>
      </c>
      <c r="AC5388">
        <v>905</v>
      </c>
      <c r="AD5388">
        <v>1</v>
      </c>
      <c r="AE5388">
        <v>0.01</v>
      </c>
      <c r="AF5388">
        <v>36</v>
      </c>
      <c r="AH5388">
        <v>20</v>
      </c>
      <c r="AI5388">
        <v>1</v>
      </c>
      <c r="AJ5388">
        <v>12</v>
      </c>
      <c r="AK5388">
        <v>17</v>
      </c>
      <c r="AL5388">
        <v>0.25</v>
      </c>
      <c r="AM5388">
        <v>5</v>
      </c>
      <c r="AN5388">
        <v>5</v>
      </c>
      <c r="AO5388">
        <v>56</v>
      </c>
      <c r="AP5388">
        <v>5</v>
      </c>
      <c r="AQ5388">
        <v>76</v>
      </c>
    </row>
    <row r="5389" spans="1:43" hidden="1" x14ac:dyDescent="0.25">
      <c r="A5389" t="s">
        <v>16932</v>
      </c>
      <c r="B5389" t="s">
        <v>19939</v>
      </c>
      <c r="C5389" s="1" t="str">
        <f t="shared" si="387"/>
        <v>21:0121</v>
      </c>
      <c r="D5389" s="1" t="str">
        <f t="shared" si="386"/>
        <v>21:0003</v>
      </c>
      <c r="E5389" t="s">
        <v>16934</v>
      </c>
      <c r="F5389" t="s">
        <v>19940</v>
      </c>
      <c r="H5389">
        <v>48.903390199999997</v>
      </c>
      <c r="I5389">
        <v>-56.116275799999997</v>
      </c>
      <c r="J5389" s="1" t="str">
        <f t="shared" si="389"/>
        <v>Till</v>
      </c>
      <c r="K5389" s="1" t="str">
        <f t="shared" si="388"/>
        <v>&lt;63 micron</v>
      </c>
      <c r="L5389">
        <v>0.2</v>
      </c>
      <c r="M5389">
        <v>1.59</v>
      </c>
      <c r="N5389">
        <v>30</v>
      </c>
      <c r="O5389">
        <v>30</v>
      </c>
      <c r="P5389">
        <v>0.25</v>
      </c>
      <c r="Q5389">
        <v>1</v>
      </c>
      <c r="R5389">
        <v>0.51</v>
      </c>
      <c r="S5389">
        <v>0.25</v>
      </c>
      <c r="T5389">
        <v>23</v>
      </c>
      <c r="U5389">
        <v>23</v>
      </c>
      <c r="V5389">
        <v>41</v>
      </c>
      <c r="W5389">
        <v>3.16</v>
      </c>
      <c r="X5389">
        <v>5</v>
      </c>
      <c r="Y5389">
        <v>0.5</v>
      </c>
      <c r="Z5389">
        <v>0.06</v>
      </c>
      <c r="AA5389">
        <v>10</v>
      </c>
      <c r="AB5389">
        <v>0.56000000000000005</v>
      </c>
      <c r="AC5389">
        <v>1145</v>
      </c>
      <c r="AD5389">
        <v>2</v>
      </c>
      <c r="AE5389">
        <v>0.01</v>
      </c>
      <c r="AF5389">
        <v>31</v>
      </c>
      <c r="AH5389">
        <v>18</v>
      </c>
      <c r="AI5389">
        <v>1</v>
      </c>
      <c r="AJ5389">
        <v>9</v>
      </c>
      <c r="AK5389">
        <v>14</v>
      </c>
      <c r="AL5389">
        <v>0.19</v>
      </c>
      <c r="AM5389">
        <v>5</v>
      </c>
      <c r="AN5389">
        <v>5</v>
      </c>
      <c r="AO5389">
        <v>53</v>
      </c>
      <c r="AP5389">
        <v>5</v>
      </c>
      <c r="AQ5389">
        <v>62</v>
      </c>
    </row>
    <row r="5390" spans="1:43" hidden="1" x14ac:dyDescent="0.25">
      <c r="A5390" t="s">
        <v>16936</v>
      </c>
      <c r="B5390" t="s">
        <v>19941</v>
      </c>
      <c r="C5390" s="1" t="str">
        <f t="shared" si="387"/>
        <v>21:0121</v>
      </c>
      <c r="D5390" s="1" t="str">
        <f t="shared" si="386"/>
        <v>21:0003</v>
      </c>
      <c r="E5390" t="s">
        <v>16938</v>
      </c>
      <c r="F5390" t="s">
        <v>19942</v>
      </c>
      <c r="H5390">
        <v>48.8963483</v>
      </c>
      <c r="I5390">
        <v>-56.107190299999999</v>
      </c>
      <c r="J5390" s="1" t="str">
        <f t="shared" si="389"/>
        <v>Till</v>
      </c>
      <c r="K5390" s="1" t="str">
        <f t="shared" si="388"/>
        <v>&lt;63 micron</v>
      </c>
      <c r="L5390">
        <v>0.2</v>
      </c>
      <c r="M5390">
        <v>2.66</v>
      </c>
      <c r="N5390">
        <v>16</v>
      </c>
      <c r="O5390">
        <v>100</v>
      </c>
      <c r="P5390">
        <v>0.25</v>
      </c>
      <c r="Q5390">
        <v>1</v>
      </c>
      <c r="R5390">
        <v>0.3</v>
      </c>
      <c r="S5390">
        <v>0.25</v>
      </c>
      <c r="T5390">
        <v>15</v>
      </c>
      <c r="U5390">
        <v>27</v>
      </c>
      <c r="V5390">
        <v>44</v>
      </c>
      <c r="W5390">
        <v>3.26</v>
      </c>
      <c r="X5390">
        <v>5</v>
      </c>
      <c r="Y5390">
        <v>0.5</v>
      </c>
      <c r="Z5390">
        <v>0.14000000000000001</v>
      </c>
      <c r="AA5390">
        <v>20</v>
      </c>
      <c r="AB5390">
        <v>0.65</v>
      </c>
      <c r="AC5390">
        <v>1325</v>
      </c>
      <c r="AD5390">
        <v>1</v>
      </c>
      <c r="AE5390">
        <v>0.01</v>
      </c>
      <c r="AF5390">
        <v>24</v>
      </c>
      <c r="AH5390">
        <v>16</v>
      </c>
      <c r="AI5390">
        <v>1</v>
      </c>
      <c r="AJ5390">
        <v>14</v>
      </c>
      <c r="AK5390">
        <v>15</v>
      </c>
      <c r="AL5390">
        <v>0.22</v>
      </c>
      <c r="AM5390">
        <v>5</v>
      </c>
      <c r="AN5390">
        <v>5</v>
      </c>
      <c r="AO5390">
        <v>57</v>
      </c>
      <c r="AP5390">
        <v>5</v>
      </c>
      <c r="AQ5390">
        <v>64</v>
      </c>
    </row>
    <row r="5391" spans="1:43" hidden="1" x14ac:dyDescent="0.25">
      <c r="A5391" t="s">
        <v>16940</v>
      </c>
      <c r="B5391" t="s">
        <v>19943</v>
      </c>
      <c r="C5391" s="1" t="str">
        <f t="shared" si="387"/>
        <v>21:0121</v>
      </c>
      <c r="D5391" s="1" t="str">
        <f t="shared" si="386"/>
        <v>21:0003</v>
      </c>
      <c r="E5391" t="s">
        <v>16942</v>
      </c>
      <c r="F5391" t="s">
        <v>19944</v>
      </c>
      <c r="H5391">
        <v>48.895954699999997</v>
      </c>
      <c r="I5391">
        <v>-56.085708799999999</v>
      </c>
      <c r="J5391" s="1" t="str">
        <f t="shared" si="389"/>
        <v>Till</v>
      </c>
      <c r="K5391" s="1" t="str">
        <f t="shared" si="388"/>
        <v>&lt;63 micron</v>
      </c>
      <c r="L5391">
        <v>0.2</v>
      </c>
      <c r="M5391">
        <v>2.48</v>
      </c>
      <c r="N5391">
        <v>24</v>
      </c>
      <c r="O5391">
        <v>60</v>
      </c>
      <c r="P5391">
        <v>0.25</v>
      </c>
      <c r="Q5391">
        <v>1</v>
      </c>
      <c r="R5391">
        <v>0.32</v>
      </c>
      <c r="S5391">
        <v>0.25</v>
      </c>
      <c r="T5391">
        <v>9</v>
      </c>
      <c r="U5391">
        <v>29</v>
      </c>
      <c r="V5391">
        <v>44</v>
      </c>
      <c r="W5391">
        <v>2.75</v>
      </c>
      <c r="X5391">
        <v>5</v>
      </c>
      <c r="Y5391">
        <v>0.5</v>
      </c>
      <c r="Z5391">
        <v>0.03</v>
      </c>
      <c r="AA5391">
        <v>10</v>
      </c>
      <c r="AB5391">
        <v>0.51</v>
      </c>
      <c r="AC5391">
        <v>475</v>
      </c>
      <c r="AD5391">
        <v>1</v>
      </c>
      <c r="AE5391">
        <v>5.0000000000000001E-3</v>
      </c>
      <c r="AF5391">
        <v>22</v>
      </c>
      <c r="AH5391">
        <v>18</v>
      </c>
      <c r="AI5391">
        <v>1</v>
      </c>
      <c r="AJ5391">
        <v>12</v>
      </c>
      <c r="AK5391">
        <v>13</v>
      </c>
      <c r="AL5391">
        <v>0.27</v>
      </c>
      <c r="AM5391">
        <v>5</v>
      </c>
      <c r="AN5391">
        <v>5</v>
      </c>
      <c r="AO5391">
        <v>60</v>
      </c>
      <c r="AP5391">
        <v>5</v>
      </c>
      <c r="AQ5391">
        <v>50</v>
      </c>
    </row>
    <row r="5392" spans="1:43" hidden="1" x14ac:dyDescent="0.25">
      <c r="A5392" t="s">
        <v>16944</v>
      </c>
      <c r="B5392" t="s">
        <v>19945</v>
      </c>
      <c r="C5392" s="1" t="str">
        <f t="shared" si="387"/>
        <v>21:0121</v>
      </c>
      <c r="D5392" s="1" t="str">
        <f t="shared" si="386"/>
        <v>21:0003</v>
      </c>
      <c r="E5392" t="s">
        <v>16946</v>
      </c>
      <c r="F5392" t="s">
        <v>19946</v>
      </c>
      <c r="H5392">
        <v>48.899374299999998</v>
      </c>
      <c r="I5392">
        <v>-56.063474100000001</v>
      </c>
      <c r="J5392" s="1" t="str">
        <f t="shared" si="389"/>
        <v>Till</v>
      </c>
      <c r="K5392" s="1" t="str">
        <f t="shared" si="388"/>
        <v>&lt;63 micron</v>
      </c>
      <c r="L5392">
        <v>0.1</v>
      </c>
      <c r="M5392">
        <v>1.53</v>
      </c>
      <c r="N5392">
        <v>22</v>
      </c>
      <c r="O5392">
        <v>30</v>
      </c>
      <c r="P5392">
        <v>0.25</v>
      </c>
      <c r="Q5392">
        <v>1</v>
      </c>
      <c r="R5392">
        <v>0.7</v>
      </c>
      <c r="S5392">
        <v>0.25</v>
      </c>
      <c r="T5392">
        <v>16</v>
      </c>
      <c r="U5392">
        <v>24</v>
      </c>
      <c r="V5392">
        <v>50</v>
      </c>
      <c r="W5392">
        <v>2.86</v>
      </c>
      <c r="X5392">
        <v>5</v>
      </c>
      <c r="Y5392">
        <v>0.5</v>
      </c>
      <c r="Z5392">
        <v>0.06</v>
      </c>
      <c r="AA5392">
        <v>20</v>
      </c>
      <c r="AB5392">
        <v>0.53</v>
      </c>
      <c r="AC5392">
        <v>800</v>
      </c>
      <c r="AD5392">
        <v>1</v>
      </c>
      <c r="AE5392">
        <v>0.01</v>
      </c>
      <c r="AF5392">
        <v>28</v>
      </c>
      <c r="AH5392">
        <v>18</v>
      </c>
      <c r="AI5392">
        <v>1</v>
      </c>
      <c r="AJ5392">
        <v>11</v>
      </c>
      <c r="AK5392">
        <v>23</v>
      </c>
      <c r="AL5392">
        <v>0.22</v>
      </c>
      <c r="AM5392">
        <v>5</v>
      </c>
      <c r="AN5392">
        <v>5</v>
      </c>
      <c r="AO5392">
        <v>55</v>
      </c>
      <c r="AP5392">
        <v>5</v>
      </c>
      <c r="AQ5392">
        <v>82</v>
      </c>
    </row>
    <row r="5393" spans="1:43" hidden="1" x14ac:dyDescent="0.25">
      <c r="A5393" t="s">
        <v>16948</v>
      </c>
      <c r="B5393" t="s">
        <v>19947</v>
      </c>
      <c r="C5393" s="1" t="str">
        <f t="shared" si="387"/>
        <v>21:0121</v>
      </c>
      <c r="D5393" s="1" t="str">
        <f t="shared" si="386"/>
        <v>21:0003</v>
      </c>
      <c r="E5393" t="s">
        <v>16950</v>
      </c>
      <c r="F5393" t="s">
        <v>19948</v>
      </c>
      <c r="H5393">
        <v>48.7814123</v>
      </c>
      <c r="I5393">
        <v>-56.105481900000001</v>
      </c>
      <c r="J5393" s="1" t="str">
        <f t="shared" si="389"/>
        <v>Till</v>
      </c>
      <c r="K5393" s="1" t="str">
        <f t="shared" si="388"/>
        <v>&lt;63 micron</v>
      </c>
      <c r="L5393">
        <v>0.2</v>
      </c>
      <c r="M5393">
        <v>1.81</v>
      </c>
      <c r="N5393">
        <v>22</v>
      </c>
      <c r="O5393">
        <v>70</v>
      </c>
      <c r="P5393">
        <v>0.25</v>
      </c>
      <c r="Q5393">
        <v>1</v>
      </c>
      <c r="R5393">
        <v>0.27</v>
      </c>
      <c r="S5393">
        <v>0.25</v>
      </c>
      <c r="T5393">
        <v>12</v>
      </c>
      <c r="U5393">
        <v>22</v>
      </c>
      <c r="V5393">
        <v>41</v>
      </c>
      <c r="W5393">
        <v>3.13</v>
      </c>
      <c r="X5393">
        <v>5</v>
      </c>
      <c r="Y5393">
        <v>0.5</v>
      </c>
      <c r="Z5393">
        <v>7.0000000000000007E-2</v>
      </c>
      <c r="AA5393">
        <v>20</v>
      </c>
      <c r="AB5393">
        <v>0.5</v>
      </c>
      <c r="AC5393">
        <v>595</v>
      </c>
      <c r="AD5393">
        <v>1</v>
      </c>
      <c r="AE5393">
        <v>5.0000000000000001E-3</v>
      </c>
      <c r="AF5393">
        <v>19</v>
      </c>
      <c r="AH5393">
        <v>18</v>
      </c>
      <c r="AI5393">
        <v>1</v>
      </c>
      <c r="AJ5393">
        <v>7</v>
      </c>
      <c r="AK5393">
        <v>21</v>
      </c>
      <c r="AL5393">
        <v>0.15</v>
      </c>
      <c r="AM5393">
        <v>5</v>
      </c>
      <c r="AN5393">
        <v>5</v>
      </c>
      <c r="AO5393">
        <v>46</v>
      </c>
      <c r="AP5393">
        <v>5</v>
      </c>
      <c r="AQ5393">
        <v>84</v>
      </c>
    </row>
    <row r="5394" spans="1:43" hidden="1" x14ac:dyDescent="0.25">
      <c r="A5394" t="s">
        <v>16952</v>
      </c>
      <c r="B5394" t="s">
        <v>19949</v>
      </c>
      <c r="C5394" s="1" t="str">
        <f t="shared" si="387"/>
        <v>21:0121</v>
      </c>
      <c r="D5394" s="1" t="str">
        <f t="shared" si="386"/>
        <v>21:0003</v>
      </c>
      <c r="E5394" t="s">
        <v>16954</v>
      </c>
      <c r="F5394" t="s">
        <v>19950</v>
      </c>
      <c r="H5394">
        <v>48.794046100000003</v>
      </c>
      <c r="I5394">
        <v>-56.0821118</v>
      </c>
      <c r="J5394" s="1" t="str">
        <f t="shared" si="389"/>
        <v>Till</v>
      </c>
      <c r="K5394" s="1" t="str">
        <f t="shared" si="388"/>
        <v>&lt;63 micron</v>
      </c>
      <c r="L5394">
        <v>0.2</v>
      </c>
      <c r="M5394">
        <v>1.86</v>
      </c>
      <c r="N5394">
        <v>58</v>
      </c>
      <c r="O5394">
        <v>40</v>
      </c>
      <c r="P5394">
        <v>0.25</v>
      </c>
      <c r="Q5394">
        <v>1</v>
      </c>
      <c r="R5394">
        <v>0.64</v>
      </c>
      <c r="S5394">
        <v>0.25</v>
      </c>
      <c r="T5394">
        <v>32</v>
      </c>
      <c r="U5394">
        <v>27</v>
      </c>
      <c r="V5394">
        <v>83</v>
      </c>
      <c r="W5394">
        <v>4.1399999999999997</v>
      </c>
      <c r="X5394">
        <v>5</v>
      </c>
      <c r="Y5394">
        <v>0.5</v>
      </c>
      <c r="Z5394">
        <v>0.06</v>
      </c>
      <c r="AA5394">
        <v>20</v>
      </c>
      <c r="AB5394">
        <v>0.75</v>
      </c>
      <c r="AC5394">
        <v>1355</v>
      </c>
      <c r="AD5394">
        <v>1</v>
      </c>
      <c r="AE5394">
        <v>0.01</v>
      </c>
      <c r="AF5394">
        <v>20</v>
      </c>
      <c r="AH5394">
        <v>32</v>
      </c>
      <c r="AI5394">
        <v>1</v>
      </c>
      <c r="AJ5394">
        <v>10</v>
      </c>
      <c r="AK5394">
        <v>24</v>
      </c>
      <c r="AL5394">
        <v>0.21</v>
      </c>
      <c r="AM5394">
        <v>5</v>
      </c>
      <c r="AN5394">
        <v>5</v>
      </c>
      <c r="AO5394">
        <v>66</v>
      </c>
      <c r="AP5394">
        <v>5</v>
      </c>
      <c r="AQ5394">
        <v>144</v>
      </c>
    </row>
    <row r="5395" spans="1:43" hidden="1" x14ac:dyDescent="0.25">
      <c r="A5395" t="s">
        <v>16956</v>
      </c>
      <c r="B5395" t="s">
        <v>19951</v>
      </c>
      <c r="C5395" s="1" t="str">
        <f t="shared" si="387"/>
        <v>21:0121</v>
      </c>
      <c r="D5395" s="1" t="str">
        <f t="shared" si="386"/>
        <v>21:0003</v>
      </c>
      <c r="E5395" t="s">
        <v>16958</v>
      </c>
      <c r="F5395" t="s">
        <v>19952</v>
      </c>
      <c r="H5395">
        <v>48.810609900000003</v>
      </c>
      <c r="I5395">
        <v>-56.072275500000003</v>
      </c>
      <c r="J5395" s="1" t="str">
        <f t="shared" si="389"/>
        <v>Till</v>
      </c>
      <c r="K5395" s="1" t="str">
        <f t="shared" si="388"/>
        <v>&lt;63 micron</v>
      </c>
      <c r="L5395">
        <v>0.2</v>
      </c>
      <c r="M5395">
        <v>2.09</v>
      </c>
      <c r="N5395">
        <v>34</v>
      </c>
      <c r="O5395">
        <v>30</v>
      </c>
      <c r="P5395">
        <v>0.25</v>
      </c>
      <c r="Q5395">
        <v>1</v>
      </c>
      <c r="R5395">
        <v>0.41</v>
      </c>
      <c r="S5395">
        <v>0.25</v>
      </c>
      <c r="T5395">
        <v>15</v>
      </c>
      <c r="U5395">
        <v>25</v>
      </c>
      <c r="V5395">
        <v>51</v>
      </c>
      <c r="W5395">
        <v>3.55</v>
      </c>
      <c r="X5395">
        <v>5</v>
      </c>
      <c r="Y5395">
        <v>0.5</v>
      </c>
      <c r="Z5395">
        <v>0.06</v>
      </c>
      <c r="AA5395">
        <v>20</v>
      </c>
      <c r="AB5395">
        <v>0.59</v>
      </c>
      <c r="AC5395">
        <v>675</v>
      </c>
      <c r="AD5395">
        <v>1</v>
      </c>
      <c r="AE5395">
        <v>5.0000000000000001E-3</v>
      </c>
      <c r="AF5395">
        <v>23</v>
      </c>
      <c r="AH5395">
        <v>16</v>
      </c>
      <c r="AI5395">
        <v>1</v>
      </c>
      <c r="AJ5395">
        <v>9</v>
      </c>
      <c r="AK5395">
        <v>19</v>
      </c>
      <c r="AL5395">
        <v>0.19</v>
      </c>
      <c r="AM5395">
        <v>5</v>
      </c>
      <c r="AN5395">
        <v>5</v>
      </c>
      <c r="AO5395">
        <v>64</v>
      </c>
      <c r="AP5395">
        <v>5</v>
      </c>
      <c r="AQ5395">
        <v>74</v>
      </c>
    </row>
    <row r="5396" spans="1:43" hidden="1" x14ac:dyDescent="0.25">
      <c r="A5396" t="s">
        <v>16960</v>
      </c>
      <c r="B5396" t="s">
        <v>19953</v>
      </c>
      <c r="C5396" s="1" t="str">
        <f t="shared" si="387"/>
        <v>21:0121</v>
      </c>
      <c r="D5396" s="1" t="str">
        <f t="shared" si="386"/>
        <v>21:0003</v>
      </c>
      <c r="E5396" t="s">
        <v>16962</v>
      </c>
      <c r="F5396" t="s">
        <v>19954</v>
      </c>
      <c r="H5396">
        <v>48.816963899999998</v>
      </c>
      <c r="I5396">
        <v>-56.079310399999997</v>
      </c>
      <c r="J5396" s="1" t="str">
        <f t="shared" si="389"/>
        <v>Till</v>
      </c>
      <c r="K5396" s="1" t="str">
        <f t="shared" si="388"/>
        <v>&lt;63 micron</v>
      </c>
      <c r="L5396">
        <v>0.2</v>
      </c>
      <c r="M5396">
        <v>2.5</v>
      </c>
      <c r="N5396">
        <v>28</v>
      </c>
      <c r="O5396">
        <v>60</v>
      </c>
      <c r="P5396">
        <v>0.25</v>
      </c>
      <c r="Q5396">
        <v>1</v>
      </c>
      <c r="R5396">
        <v>0.63</v>
      </c>
      <c r="S5396">
        <v>0.25</v>
      </c>
      <c r="T5396">
        <v>11</v>
      </c>
      <c r="U5396">
        <v>33</v>
      </c>
      <c r="V5396">
        <v>37</v>
      </c>
      <c r="W5396">
        <v>3.14</v>
      </c>
      <c r="X5396">
        <v>5</v>
      </c>
      <c r="Y5396">
        <v>0.5</v>
      </c>
      <c r="Z5396">
        <v>0.09</v>
      </c>
      <c r="AA5396">
        <v>20</v>
      </c>
      <c r="AB5396">
        <v>0.76</v>
      </c>
      <c r="AC5396">
        <v>740</v>
      </c>
      <c r="AD5396">
        <v>1</v>
      </c>
      <c r="AE5396">
        <v>0.01</v>
      </c>
      <c r="AF5396">
        <v>23</v>
      </c>
      <c r="AH5396">
        <v>12</v>
      </c>
      <c r="AI5396">
        <v>2</v>
      </c>
      <c r="AJ5396">
        <v>9</v>
      </c>
      <c r="AK5396">
        <v>29</v>
      </c>
      <c r="AL5396">
        <v>0.21</v>
      </c>
      <c r="AM5396">
        <v>5</v>
      </c>
      <c r="AN5396">
        <v>5</v>
      </c>
      <c r="AO5396">
        <v>64</v>
      </c>
      <c r="AP5396">
        <v>5</v>
      </c>
      <c r="AQ5396">
        <v>64</v>
      </c>
    </row>
    <row r="5397" spans="1:43" hidden="1" x14ac:dyDescent="0.25">
      <c r="A5397" t="s">
        <v>16964</v>
      </c>
      <c r="B5397" t="s">
        <v>19955</v>
      </c>
      <c r="C5397" s="1" t="str">
        <f t="shared" si="387"/>
        <v>21:0121</v>
      </c>
      <c r="D5397" s="1" t="str">
        <f t="shared" si="386"/>
        <v>21:0003</v>
      </c>
      <c r="E5397" t="s">
        <v>16966</v>
      </c>
      <c r="F5397" t="s">
        <v>19956</v>
      </c>
      <c r="H5397">
        <v>48.827694700000002</v>
      </c>
      <c r="I5397">
        <v>-56.071279699999998</v>
      </c>
      <c r="J5397" s="1" t="str">
        <f t="shared" si="389"/>
        <v>Till</v>
      </c>
      <c r="K5397" s="1" t="str">
        <f t="shared" si="388"/>
        <v>&lt;63 micron</v>
      </c>
      <c r="L5397">
        <v>0.2</v>
      </c>
      <c r="M5397">
        <v>2.8</v>
      </c>
      <c r="N5397">
        <v>18</v>
      </c>
      <c r="O5397">
        <v>90</v>
      </c>
      <c r="P5397">
        <v>0.25</v>
      </c>
      <c r="Q5397">
        <v>1</v>
      </c>
      <c r="R5397">
        <v>0.44</v>
      </c>
      <c r="S5397">
        <v>0.25</v>
      </c>
      <c r="T5397">
        <v>19</v>
      </c>
      <c r="U5397">
        <v>34</v>
      </c>
      <c r="V5397">
        <v>48</v>
      </c>
      <c r="W5397">
        <v>3.3</v>
      </c>
      <c r="X5397">
        <v>5</v>
      </c>
      <c r="Y5397">
        <v>0.5</v>
      </c>
      <c r="Z5397">
        <v>0.12</v>
      </c>
      <c r="AA5397">
        <v>20</v>
      </c>
      <c r="AB5397">
        <v>0.72</v>
      </c>
      <c r="AC5397">
        <v>1015</v>
      </c>
      <c r="AD5397">
        <v>1</v>
      </c>
      <c r="AE5397">
        <v>0.01</v>
      </c>
      <c r="AF5397">
        <v>27</v>
      </c>
      <c r="AH5397">
        <v>12</v>
      </c>
      <c r="AI5397">
        <v>1</v>
      </c>
      <c r="AJ5397">
        <v>10</v>
      </c>
      <c r="AK5397">
        <v>21</v>
      </c>
      <c r="AL5397">
        <v>0.21</v>
      </c>
      <c r="AM5397">
        <v>5</v>
      </c>
      <c r="AN5397">
        <v>5</v>
      </c>
      <c r="AO5397">
        <v>62</v>
      </c>
      <c r="AP5397">
        <v>5</v>
      </c>
      <c r="AQ5397">
        <v>86</v>
      </c>
    </row>
    <row r="5398" spans="1:43" hidden="1" x14ac:dyDescent="0.25">
      <c r="A5398" t="s">
        <v>16968</v>
      </c>
      <c r="B5398" t="s">
        <v>19957</v>
      </c>
      <c r="C5398" s="1" t="str">
        <f t="shared" si="387"/>
        <v>21:0121</v>
      </c>
      <c r="D5398" s="1" t="str">
        <f t="shared" si="386"/>
        <v>21:0003</v>
      </c>
      <c r="E5398" t="s">
        <v>16970</v>
      </c>
      <c r="F5398" t="s">
        <v>19958</v>
      </c>
      <c r="H5398">
        <v>48.852701400000001</v>
      </c>
      <c r="I5398">
        <v>-56.049007099999997</v>
      </c>
      <c r="J5398" s="1" t="str">
        <f t="shared" si="389"/>
        <v>Till</v>
      </c>
      <c r="K5398" s="1" t="str">
        <f t="shared" si="388"/>
        <v>&lt;63 micron</v>
      </c>
      <c r="L5398">
        <v>0.2</v>
      </c>
      <c r="M5398">
        <v>1.54</v>
      </c>
      <c r="N5398">
        <v>18</v>
      </c>
      <c r="O5398">
        <v>50</v>
      </c>
      <c r="P5398">
        <v>0.25</v>
      </c>
      <c r="Q5398">
        <v>1</v>
      </c>
      <c r="R5398">
        <v>0.78</v>
      </c>
      <c r="S5398">
        <v>0.25</v>
      </c>
      <c r="T5398">
        <v>12</v>
      </c>
      <c r="U5398">
        <v>26</v>
      </c>
      <c r="V5398">
        <v>38</v>
      </c>
      <c r="W5398">
        <v>2.76</v>
      </c>
      <c r="X5398">
        <v>5</v>
      </c>
      <c r="Y5398">
        <v>0.5</v>
      </c>
      <c r="Z5398">
        <v>0.06</v>
      </c>
      <c r="AA5398">
        <v>20</v>
      </c>
      <c r="AB5398">
        <v>0.54</v>
      </c>
      <c r="AC5398">
        <v>620</v>
      </c>
      <c r="AD5398">
        <v>0.5</v>
      </c>
      <c r="AE5398">
        <v>0.01</v>
      </c>
      <c r="AF5398">
        <v>21</v>
      </c>
      <c r="AH5398">
        <v>8</v>
      </c>
      <c r="AI5398">
        <v>1</v>
      </c>
      <c r="AJ5398">
        <v>12</v>
      </c>
      <c r="AK5398">
        <v>30</v>
      </c>
      <c r="AL5398">
        <v>0.27</v>
      </c>
      <c r="AM5398">
        <v>5</v>
      </c>
      <c r="AN5398">
        <v>5</v>
      </c>
      <c r="AO5398">
        <v>65</v>
      </c>
      <c r="AP5398">
        <v>5</v>
      </c>
      <c r="AQ5398">
        <v>58</v>
      </c>
    </row>
    <row r="5399" spans="1:43" hidden="1" x14ac:dyDescent="0.25">
      <c r="A5399" t="s">
        <v>16972</v>
      </c>
      <c r="B5399" t="s">
        <v>19959</v>
      </c>
      <c r="C5399" s="1" t="str">
        <f t="shared" si="387"/>
        <v>21:0121</v>
      </c>
      <c r="D5399" s="1" t="str">
        <f t="shared" ref="D5399:D5462" si="390">HYPERLINK("http://geochem.nrcan.gc.ca/cdogs/content/svy/svy210003_e.htm", "21:0003")</f>
        <v>21:0003</v>
      </c>
      <c r="E5399" t="s">
        <v>16974</v>
      </c>
      <c r="F5399" t="s">
        <v>19960</v>
      </c>
      <c r="H5399">
        <v>48.874157699999998</v>
      </c>
      <c r="I5399">
        <v>-56.0329178</v>
      </c>
      <c r="J5399" s="1" t="str">
        <f t="shared" si="389"/>
        <v>Till</v>
      </c>
      <c r="K5399" s="1" t="str">
        <f t="shared" si="388"/>
        <v>&lt;63 micron</v>
      </c>
      <c r="L5399">
        <v>0.2</v>
      </c>
      <c r="M5399">
        <v>1.76</v>
      </c>
      <c r="N5399">
        <v>18</v>
      </c>
      <c r="O5399">
        <v>40</v>
      </c>
      <c r="P5399">
        <v>0.25</v>
      </c>
      <c r="Q5399">
        <v>1</v>
      </c>
      <c r="R5399">
        <v>0.63</v>
      </c>
      <c r="S5399">
        <v>0.25</v>
      </c>
      <c r="T5399">
        <v>19</v>
      </c>
      <c r="U5399">
        <v>27</v>
      </c>
      <c r="V5399">
        <v>46</v>
      </c>
      <c r="W5399">
        <v>2.79</v>
      </c>
      <c r="X5399">
        <v>5</v>
      </c>
      <c r="Y5399">
        <v>0.5</v>
      </c>
      <c r="Z5399">
        <v>7.0000000000000007E-2</v>
      </c>
      <c r="AA5399">
        <v>20</v>
      </c>
      <c r="AB5399">
        <v>0.61</v>
      </c>
      <c r="AC5399">
        <v>840</v>
      </c>
      <c r="AD5399">
        <v>0.5</v>
      </c>
      <c r="AE5399">
        <v>0.01</v>
      </c>
      <c r="AF5399">
        <v>29</v>
      </c>
      <c r="AH5399">
        <v>14</v>
      </c>
      <c r="AI5399">
        <v>1</v>
      </c>
      <c r="AJ5399">
        <v>11</v>
      </c>
      <c r="AK5399">
        <v>25</v>
      </c>
      <c r="AL5399">
        <v>0.26</v>
      </c>
      <c r="AM5399">
        <v>5</v>
      </c>
      <c r="AN5399">
        <v>5</v>
      </c>
      <c r="AO5399">
        <v>59</v>
      </c>
      <c r="AP5399">
        <v>5</v>
      </c>
      <c r="AQ5399">
        <v>68</v>
      </c>
    </row>
    <row r="5400" spans="1:43" hidden="1" x14ac:dyDescent="0.25">
      <c r="A5400" t="s">
        <v>16976</v>
      </c>
      <c r="B5400" t="s">
        <v>19961</v>
      </c>
      <c r="C5400" s="1" t="str">
        <f t="shared" si="387"/>
        <v>21:0121</v>
      </c>
      <c r="D5400" s="1" t="str">
        <f t="shared" si="390"/>
        <v>21:0003</v>
      </c>
      <c r="E5400" t="s">
        <v>16978</v>
      </c>
      <c r="F5400" t="s">
        <v>19962</v>
      </c>
      <c r="H5400">
        <v>48.887566800000002</v>
      </c>
      <c r="I5400">
        <v>-56.049711600000002</v>
      </c>
      <c r="J5400" s="1" t="str">
        <f t="shared" si="389"/>
        <v>Till</v>
      </c>
      <c r="K5400" s="1" t="str">
        <f t="shared" si="388"/>
        <v>&lt;63 micron</v>
      </c>
      <c r="L5400">
        <v>0.2</v>
      </c>
      <c r="M5400">
        <v>1.69</v>
      </c>
      <c r="N5400">
        <v>10</v>
      </c>
      <c r="O5400">
        <v>40</v>
      </c>
      <c r="P5400">
        <v>0.25</v>
      </c>
      <c r="Q5400">
        <v>1</v>
      </c>
      <c r="R5400">
        <v>0.55000000000000004</v>
      </c>
      <c r="S5400">
        <v>0.25</v>
      </c>
      <c r="T5400">
        <v>10</v>
      </c>
      <c r="U5400">
        <v>32</v>
      </c>
      <c r="V5400">
        <v>28</v>
      </c>
      <c r="W5400">
        <v>2.35</v>
      </c>
      <c r="X5400">
        <v>5</v>
      </c>
      <c r="Y5400">
        <v>0.5</v>
      </c>
      <c r="Z5400">
        <v>0.05</v>
      </c>
      <c r="AA5400">
        <v>10</v>
      </c>
      <c r="AB5400">
        <v>0.54</v>
      </c>
      <c r="AC5400">
        <v>470</v>
      </c>
      <c r="AD5400">
        <v>0.5</v>
      </c>
      <c r="AE5400">
        <v>0.01</v>
      </c>
      <c r="AF5400">
        <v>22</v>
      </c>
      <c r="AH5400">
        <v>10</v>
      </c>
      <c r="AI5400">
        <v>1</v>
      </c>
      <c r="AJ5400">
        <v>11</v>
      </c>
      <c r="AK5400">
        <v>20</v>
      </c>
      <c r="AL5400">
        <v>0.28000000000000003</v>
      </c>
      <c r="AM5400">
        <v>5</v>
      </c>
      <c r="AN5400">
        <v>5</v>
      </c>
      <c r="AO5400">
        <v>62</v>
      </c>
      <c r="AP5400">
        <v>5</v>
      </c>
      <c r="AQ5400">
        <v>46</v>
      </c>
    </row>
    <row r="5401" spans="1:43" hidden="1" x14ac:dyDescent="0.25">
      <c r="A5401" t="s">
        <v>16980</v>
      </c>
      <c r="B5401" t="s">
        <v>19963</v>
      </c>
      <c r="C5401" s="1" t="str">
        <f t="shared" si="387"/>
        <v>21:0121</v>
      </c>
      <c r="D5401" s="1" t="str">
        <f t="shared" si="390"/>
        <v>21:0003</v>
      </c>
      <c r="E5401" t="s">
        <v>16982</v>
      </c>
      <c r="F5401" t="s">
        <v>19964</v>
      </c>
      <c r="H5401">
        <v>48.865574500000001</v>
      </c>
      <c r="I5401">
        <v>-56.172162999999998</v>
      </c>
      <c r="J5401" s="1" t="str">
        <f t="shared" si="389"/>
        <v>Till</v>
      </c>
      <c r="K5401" s="1" t="str">
        <f t="shared" si="388"/>
        <v>&lt;63 micron</v>
      </c>
      <c r="L5401">
        <v>0.2</v>
      </c>
      <c r="M5401">
        <v>2.68</v>
      </c>
      <c r="N5401">
        <v>12</v>
      </c>
      <c r="O5401">
        <v>100</v>
      </c>
      <c r="P5401">
        <v>0.25</v>
      </c>
      <c r="Q5401">
        <v>1</v>
      </c>
      <c r="R5401">
        <v>0.37</v>
      </c>
      <c r="S5401">
        <v>0.25</v>
      </c>
      <c r="T5401">
        <v>14</v>
      </c>
      <c r="U5401">
        <v>31</v>
      </c>
      <c r="V5401">
        <v>58</v>
      </c>
      <c r="W5401">
        <v>3.77</v>
      </c>
      <c r="X5401">
        <v>5</v>
      </c>
      <c r="Y5401">
        <v>0.5</v>
      </c>
      <c r="Z5401">
        <v>0.15</v>
      </c>
      <c r="AA5401">
        <v>20</v>
      </c>
      <c r="AB5401">
        <v>0.71</v>
      </c>
      <c r="AC5401">
        <v>1190</v>
      </c>
      <c r="AD5401">
        <v>1</v>
      </c>
      <c r="AE5401">
        <v>0.01</v>
      </c>
      <c r="AF5401">
        <v>36</v>
      </c>
      <c r="AH5401">
        <v>16</v>
      </c>
      <c r="AI5401">
        <v>1</v>
      </c>
      <c r="AJ5401">
        <v>13</v>
      </c>
      <c r="AK5401">
        <v>18</v>
      </c>
      <c r="AL5401">
        <v>0.22</v>
      </c>
      <c r="AM5401">
        <v>5</v>
      </c>
      <c r="AN5401">
        <v>5</v>
      </c>
      <c r="AO5401">
        <v>65</v>
      </c>
      <c r="AP5401">
        <v>5</v>
      </c>
      <c r="AQ5401">
        <v>92</v>
      </c>
    </row>
    <row r="5402" spans="1:43" hidden="1" x14ac:dyDescent="0.25">
      <c r="A5402" t="s">
        <v>16984</v>
      </c>
      <c r="B5402" t="s">
        <v>19965</v>
      </c>
      <c r="C5402" s="1" t="str">
        <f t="shared" si="387"/>
        <v>21:0121</v>
      </c>
      <c r="D5402" s="1" t="str">
        <f t="shared" si="390"/>
        <v>21:0003</v>
      </c>
      <c r="E5402" t="s">
        <v>16986</v>
      </c>
      <c r="F5402" t="s">
        <v>19966</v>
      </c>
      <c r="H5402">
        <v>48.884035300000001</v>
      </c>
      <c r="I5402">
        <v>-56.174928000000001</v>
      </c>
      <c r="J5402" s="1" t="str">
        <f t="shared" si="389"/>
        <v>Till</v>
      </c>
      <c r="K5402" s="1" t="str">
        <f t="shared" si="388"/>
        <v>&lt;63 micron</v>
      </c>
      <c r="L5402">
        <v>0.4</v>
      </c>
      <c r="M5402">
        <v>2.89</v>
      </c>
      <c r="N5402">
        <v>18</v>
      </c>
      <c r="O5402">
        <v>130</v>
      </c>
      <c r="P5402">
        <v>0.25</v>
      </c>
      <c r="Q5402">
        <v>1</v>
      </c>
      <c r="R5402">
        <v>0.42</v>
      </c>
      <c r="S5402">
        <v>0.25</v>
      </c>
      <c r="T5402">
        <v>23</v>
      </c>
      <c r="U5402">
        <v>30</v>
      </c>
      <c r="V5402">
        <v>60</v>
      </c>
      <c r="W5402">
        <v>3.9</v>
      </c>
      <c r="X5402">
        <v>5</v>
      </c>
      <c r="Y5402">
        <v>0.5</v>
      </c>
      <c r="Z5402">
        <v>0.18</v>
      </c>
      <c r="AA5402">
        <v>20</v>
      </c>
      <c r="AB5402">
        <v>0.81</v>
      </c>
      <c r="AC5402">
        <v>1290</v>
      </c>
      <c r="AD5402">
        <v>1</v>
      </c>
      <c r="AE5402">
        <v>0.01</v>
      </c>
      <c r="AF5402">
        <v>39</v>
      </c>
      <c r="AH5402">
        <v>22</v>
      </c>
      <c r="AI5402">
        <v>1</v>
      </c>
      <c r="AJ5402">
        <v>13</v>
      </c>
      <c r="AK5402">
        <v>16</v>
      </c>
      <c r="AL5402">
        <v>0.23</v>
      </c>
      <c r="AM5402">
        <v>5</v>
      </c>
      <c r="AN5402">
        <v>5</v>
      </c>
      <c r="AO5402">
        <v>68</v>
      </c>
      <c r="AP5402">
        <v>5</v>
      </c>
      <c r="AQ5402">
        <v>104</v>
      </c>
    </row>
    <row r="5403" spans="1:43" hidden="1" x14ac:dyDescent="0.25">
      <c r="A5403" t="s">
        <v>16988</v>
      </c>
      <c r="B5403" t="s">
        <v>19967</v>
      </c>
      <c r="C5403" s="1" t="str">
        <f t="shared" si="387"/>
        <v>21:0121</v>
      </c>
      <c r="D5403" s="1" t="str">
        <f t="shared" si="390"/>
        <v>21:0003</v>
      </c>
      <c r="E5403" t="s">
        <v>16990</v>
      </c>
      <c r="F5403" t="s">
        <v>19968</v>
      </c>
      <c r="H5403">
        <v>48.8706672</v>
      </c>
      <c r="I5403">
        <v>-56.161169999999998</v>
      </c>
      <c r="J5403" s="1" t="str">
        <f t="shared" si="389"/>
        <v>Till</v>
      </c>
      <c r="K5403" s="1" t="str">
        <f t="shared" si="388"/>
        <v>&lt;63 micron</v>
      </c>
      <c r="L5403">
        <v>0.2</v>
      </c>
      <c r="M5403">
        <v>2.17</v>
      </c>
      <c r="N5403">
        <v>28</v>
      </c>
      <c r="O5403">
        <v>80</v>
      </c>
      <c r="P5403">
        <v>0.25</v>
      </c>
      <c r="Q5403">
        <v>1</v>
      </c>
      <c r="R5403">
        <v>0.6</v>
      </c>
      <c r="S5403">
        <v>0.25</v>
      </c>
      <c r="T5403">
        <v>11</v>
      </c>
      <c r="U5403">
        <v>24</v>
      </c>
      <c r="V5403">
        <v>39</v>
      </c>
      <c r="W5403">
        <v>3.03</v>
      </c>
      <c r="X5403">
        <v>5</v>
      </c>
      <c r="Y5403">
        <v>0.5</v>
      </c>
      <c r="Z5403">
        <v>0.1</v>
      </c>
      <c r="AA5403">
        <v>20</v>
      </c>
      <c r="AB5403">
        <v>0.55000000000000004</v>
      </c>
      <c r="AC5403">
        <v>860</v>
      </c>
      <c r="AD5403">
        <v>1</v>
      </c>
      <c r="AE5403">
        <v>0.01</v>
      </c>
      <c r="AF5403">
        <v>18</v>
      </c>
      <c r="AH5403">
        <v>14</v>
      </c>
      <c r="AI5403">
        <v>2</v>
      </c>
      <c r="AJ5403">
        <v>13</v>
      </c>
      <c r="AK5403">
        <v>20</v>
      </c>
      <c r="AL5403">
        <v>0.24</v>
      </c>
      <c r="AM5403">
        <v>5</v>
      </c>
      <c r="AN5403">
        <v>5</v>
      </c>
      <c r="AO5403">
        <v>64</v>
      </c>
      <c r="AP5403">
        <v>5</v>
      </c>
      <c r="AQ5403">
        <v>66</v>
      </c>
    </row>
    <row r="5404" spans="1:43" hidden="1" x14ac:dyDescent="0.25">
      <c r="A5404" t="s">
        <v>19969</v>
      </c>
      <c r="B5404" t="s">
        <v>19970</v>
      </c>
      <c r="C5404" s="1" t="str">
        <f t="shared" si="387"/>
        <v>21:0121</v>
      </c>
      <c r="D5404" s="1" t="str">
        <f t="shared" si="390"/>
        <v>21:0003</v>
      </c>
      <c r="E5404" t="s">
        <v>19971</v>
      </c>
      <c r="F5404" t="s">
        <v>19972</v>
      </c>
      <c r="H5404">
        <v>48.851353899999999</v>
      </c>
      <c r="I5404">
        <v>-56.134570099999998</v>
      </c>
      <c r="J5404" s="1" t="str">
        <f t="shared" si="389"/>
        <v>Till</v>
      </c>
      <c r="K5404" s="1" t="str">
        <f t="shared" si="388"/>
        <v>&lt;63 micron</v>
      </c>
      <c r="L5404">
        <v>0.1</v>
      </c>
      <c r="M5404">
        <v>2.94</v>
      </c>
      <c r="N5404">
        <v>24</v>
      </c>
      <c r="O5404">
        <v>120</v>
      </c>
      <c r="P5404">
        <v>0.25</v>
      </c>
      <c r="Q5404">
        <v>1</v>
      </c>
      <c r="R5404">
        <v>0.25</v>
      </c>
      <c r="S5404">
        <v>0.25</v>
      </c>
      <c r="T5404">
        <v>19</v>
      </c>
      <c r="U5404">
        <v>31</v>
      </c>
      <c r="V5404">
        <v>70</v>
      </c>
      <c r="W5404">
        <v>4.4000000000000004</v>
      </c>
      <c r="X5404">
        <v>10</v>
      </c>
      <c r="Y5404">
        <v>0.5</v>
      </c>
      <c r="Z5404">
        <v>0.17</v>
      </c>
      <c r="AA5404">
        <v>30</v>
      </c>
      <c r="AB5404">
        <v>0.79</v>
      </c>
      <c r="AC5404">
        <v>1220</v>
      </c>
      <c r="AD5404">
        <v>1</v>
      </c>
      <c r="AE5404">
        <v>0.01</v>
      </c>
      <c r="AF5404">
        <v>33</v>
      </c>
      <c r="AH5404">
        <v>20</v>
      </c>
      <c r="AI5404">
        <v>1</v>
      </c>
      <c r="AJ5404">
        <v>15</v>
      </c>
      <c r="AK5404">
        <v>13</v>
      </c>
      <c r="AL5404">
        <v>0.18</v>
      </c>
      <c r="AM5404">
        <v>5</v>
      </c>
      <c r="AN5404">
        <v>5</v>
      </c>
      <c r="AO5404">
        <v>73</v>
      </c>
      <c r="AP5404">
        <v>5</v>
      </c>
      <c r="AQ5404">
        <v>96</v>
      </c>
    </row>
    <row r="5405" spans="1:43" hidden="1" x14ac:dyDescent="0.25">
      <c r="A5405" t="s">
        <v>16992</v>
      </c>
      <c r="B5405" t="s">
        <v>19973</v>
      </c>
      <c r="C5405" s="1" t="str">
        <f t="shared" si="387"/>
        <v>21:0121</v>
      </c>
      <c r="D5405" s="1" t="str">
        <f t="shared" si="390"/>
        <v>21:0003</v>
      </c>
      <c r="E5405" t="s">
        <v>16994</v>
      </c>
      <c r="F5405" t="s">
        <v>19974</v>
      </c>
      <c r="H5405">
        <v>48.863630999999998</v>
      </c>
      <c r="I5405">
        <v>-56.122428499999998</v>
      </c>
      <c r="J5405" s="1" t="str">
        <f t="shared" si="389"/>
        <v>Till</v>
      </c>
      <c r="K5405" s="1" t="str">
        <f t="shared" si="388"/>
        <v>&lt;63 micron</v>
      </c>
      <c r="L5405">
        <v>0.4</v>
      </c>
      <c r="M5405">
        <v>1.92</v>
      </c>
      <c r="N5405">
        <v>14</v>
      </c>
      <c r="O5405">
        <v>30</v>
      </c>
      <c r="P5405">
        <v>0.25</v>
      </c>
      <c r="Q5405">
        <v>1</v>
      </c>
      <c r="R5405">
        <v>0.65</v>
      </c>
      <c r="S5405">
        <v>0.25</v>
      </c>
      <c r="T5405">
        <v>17</v>
      </c>
      <c r="U5405">
        <v>25</v>
      </c>
      <c r="V5405">
        <v>58</v>
      </c>
      <c r="W5405">
        <v>2.99</v>
      </c>
      <c r="X5405">
        <v>5</v>
      </c>
      <c r="Y5405">
        <v>0.5</v>
      </c>
      <c r="Z5405">
        <v>0.08</v>
      </c>
      <c r="AA5405">
        <v>20</v>
      </c>
      <c r="AB5405">
        <v>0.56000000000000005</v>
      </c>
      <c r="AC5405">
        <v>900</v>
      </c>
      <c r="AD5405">
        <v>0.5</v>
      </c>
      <c r="AE5405">
        <v>0.01</v>
      </c>
      <c r="AF5405">
        <v>31</v>
      </c>
      <c r="AH5405">
        <v>16</v>
      </c>
      <c r="AI5405">
        <v>1</v>
      </c>
      <c r="AJ5405">
        <v>11</v>
      </c>
      <c r="AK5405">
        <v>21</v>
      </c>
      <c r="AL5405">
        <v>0.22</v>
      </c>
      <c r="AM5405">
        <v>5</v>
      </c>
      <c r="AN5405">
        <v>5</v>
      </c>
      <c r="AO5405">
        <v>54</v>
      </c>
      <c r="AP5405">
        <v>5</v>
      </c>
      <c r="AQ5405">
        <v>78</v>
      </c>
    </row>
    <row r="5406" spans="1:43" hidden="1" x14ac:dyDescent="0.25">
      <c r="A5406" t="s">
        <v>16996</v>
      </c>
      <c r="B5406" t="s">
        <v>19975</v>
      </c>
      <c r="C5406" s="1" t="str">
        <f t="shared" si="387"/>
        <v>21:0121</v>
      </c>
      <c r="D5406" s="1" t="str">
        <f t="shared" si="390"/>
        <v>21:0003</v>
      </c>
      <c r="E5406" t="s">
        <v>16998</v>
      </c>
      <c r="F5406" t="s">
        <v>19976</v>
      </c>
      <c r="H5406">
        <v>48.877974700000003</v>
      </c>
      <c r="I5406">
        <v>-56.145704700000003</v>
      </c>
      <c r="J5406" s="1" t="str">
        <f t="shared" si="389"/>
        <v>Till</v>
      </c>
      <c r="K5406" s="1" t="str">
        <f t="shared" si="388"/>
        <v>&lt;63 micron</v>
      </c>
      <c r="L5406">
        <v>0.2</v>
      </c>
      <c r="M5406">
        <v>2.52</v>
      </c>
      <c r="N5406">
        <v>20</v>
      </c>
      <c r="O5406">
        <v>80</v>
      </c>
      <c r="P5406">
        <v>0.25</v>
      </c>
      <c r="Q5406">
        <v>1</v>
      </c>
      <c r="R5406">
        <v>0.41</v>
      </c>
      <c r="S5406">
        <v>0.25</v>
      </c>
      <c r="T5406">
        <v>20</v>
      </c>
      <c r="U5406">
        <v>29</v>
      </c>
      <c r="V5406">
        <v>65</v>
      </c>
      <c r="W5406">
        <v>3.52</v>
      </c>
      <c r="X5406">
        <v>5</v>
      </c>
      <c r="Y5406">
        <v>0.5</v>
      </c>
      <c r="Z5406">
        <v>0.09</v>
      </c>
      <c r="AA5406">
        <v>20</v>
      </c>
      <c r="AB5406">
        <v>0.62</v>
      </c>
      <c r="AC5406">
        <v>950</v>
      </c>
      <c r="AD5406">
        <v>1</v>
      </c>
      <c r="AE5406">
        <v>0.01</v>
      </c>
      <c r="AF5406">
        <v>32</v>
      </c>
      <c r="AH5406">
        <v>18</v>
      </c>
      <c r="AI5406">
        <v>1</v>
      </c>
      <c r="AJ5406">
        <v>14</v>
      </c>
      <c r="AK5406">
        <v>16</v>
      </c>
      <c r="AL5406">
        <v>0.25</v>
      </c>
      <c r="AM5406">
        <v>5</v>
      </c>
      <c r="AN5406">
        <v>5</v>
      </c>
      <c r="AO5406">
        <v>64</v>
      </c>
      <c r="AP5406">
        <v>5</v>
      </c>
      <c r="AQ5406">
        <v>102</v>
      </c>
    </row>
    <row r="5407" spans="1:43" hidden="1" x14ac:dyDescent="0.25">
      <c r="A5407" t="s">
        <v>17000</v>
      </c>
      <c r="B5407" t="s">
        <v>19977</v>
      </c>
      <c r="C5407" s="1" t="str">
        <f t="shared" ref="C5407:C5470" si="391">HYPERLINK("http://geochem.nrcan.gc.ca/cdogs/content/bdl/bdl210121_e.htm", "21:0121")</f>
        <v>21:0121</v>
      </c>
      <c r="D5407" s="1" t="str">
        <f t="shared" si="390"/>
        <v>21:0003</v>
      </c>
      <c r="E5407" t="s">
        <v>17002</v>
      </c>
      <c r="F5407" t="s">
        <v>19978</v>
      </c>
      <c r="H5407">
        <v>48.944989800000002</v>
      </c>
      <c r="I5407">
        <v>-56.058865900000001</v>
      </c>
      <c r="J5407" s="1" t="str">
        <f t="shared" si="389"/>
        <v>Till</v>
      </c>
      <c r="K5407" s="1" t="str">
        <f t="shared" ref="K5407:K5470" si="392">HYPERLINK("http://geochem.nrcan.gc.ca/cdogs/content/kwd/kwd080004_e.htm", "&lt;63 micron")</f>
        <v>&lt;63 micron</v>
      </c>
      <c r="L5407">
        <v>0.2</v>
      </c>
      <c r="M5407">
        <v>2.21</v>
      </c>
      <c r="N5407">
        <v>22</v>
      </c>
      <c r="O5407">
        <v>60</v>
      </c>
      <c r="P5407">
        <v>0.25</v>
      </c>
      <c r="Q5407">
        <v>1</v>
      </c>
      <c r="R5407">
        <v>0.41</v>
      </c>
      <c r="S5407">
        <v>0.25</v>
      </c>
      <c r="T5407">
        <v>26</v>
      </c>
      <c r="U5407">
        <v>31</v>
      </c>
      <c r="V5407">
        <v>67</v>
      </c>
      <c r="W5407">
        <v>3.83</v>
      </c>
      <c r="X5407">
        <v>5</v>
      </c>
      <c r="Y5407">
        <v>0.5</v>
      </c>
      <c r="Z5407">
        <v>0.1</v>
      </c>
      <c r="AA5407">
        <v>20</v>
      </c>
      <c r="AB5407">
        <v>0.74</v>
      </c>
      <c r="AC5407">
        <v>730</v>
      </c>
      <c r="AD5407">
        <v>1</v>
      </c>
      <c r="AE5407">
        <v>0.01</v>
      </c>
      <c r="AF5407">
        <v>45</v>
      </c>
      <c r="AH5407">
        <v>26</v>
      </c>
      <c r="AI5407">
        <v>1</v>
      </c>
      <c r="AJ5407">
        <v>12</v>
      </c>
      <c r="AK5407">
        <v>17</v>
      </c>
      <c r="AL5407">
        <v>0.25</v>
      </c>
      <c r="AM5407">
        <v>5</v>
      </c>
      <c r="AN5407">
        <v>5</v>
      </c>
      <c r="AO5407">
        <v>54</v>
      </c>
      <c r="AP5407">
        <v>5</v>
      </c>
      <c r="AQ5407">
        <v>84</v>
      </c>
    </row>
    <row r="5408" spans="1:43" hidden="1" x14ac:dyDescent="0.25">
      <c r="A5408" t="s">
        <v>17004</v>
      </c>
      <c r="B5408" t="s">
        <v>19979</v>
      </c>
      <c r="C5408" s="1" t="str">
        <f t="shared" si="391"/>
        <v>21:0121</v>
      </c>
      <c r="D5408" s="1" t="str">
        <f t="shared" si="390"/>
        <v>21:0003</v>
      </c>
      <c r="E5408" t="s">
        <v>17006</v>
      </c>
      <c r="F5408" t="s">
        <v>19980</v>
      </c>
      <c r="H5408">
        <v>48.928608500000003</v>
      </c>
      <c r="I5408">
        <v>-56.035964300000003</v>
      </c>
      <c r="J5408" s="1" t="str">
        <f t="shared" si="389"/>
        <v>Till</v>
      </c>
      <c r="K5408" s="1" t="str">
        <f t="shared" si="392"/>
        <v>&lt;63 micron</v>
      </c>
      <c r="L5408">
        <v>0.2</v>
      </c>
      <c r="M5408">
        <v>1.65</v>
      </c>
      <c r="N5408">
        <v>24</v>
      </c>
      <c r="O5408">
        <v>30</v>
      </c>
      <c r="P5408">
        <v>0.25</v>
      </c>
      <c r="Q5408">
        <v>1</v>
      </c>
      <c r="R5408">
        <v>0.65</v>
      </c>
      <c r="S5408">
        <v>0.25</v>
      </c>
      <c r="T5408">
        <v>20</v>
      </c>
      <c r="U5408">
        <v>24</v>
      </c>
      <c r="V5408">
        <v>51</v>
      </c>
      <c r="W5408">
        <v>2.68</v>
      </c>
      <c r="X5408">
        <v>5</v>
      </c>
      <c r="Y5408">
        <v>0.5</v>
      </c>
      <c r="Z5408">
        <v>0.06</v>
      </c>
      <c r="AA5408">
        <v>20</v>
      </c>
      <c r="AB5408">
        <v>0.55000000000000004</v>
      </c>
      <c r="AC5408">
        <v>780</v>
      </c>
      <c r="AD5408">
        <v>1</v>
      </c>
      <c r="AE5408">
        <v>0.01</v>
      </c>
      <c r="AF5408">
        <v>29</v>
      </c>
      <c r="AH5408">
        <v>18</v>
      </c>
      <c r="AI5408">
        <v>1</v>
      </c>
      <c r="AJ5408">
        <v>12</v>
      </c>
      <c r="AK5408">
        <v>22</v>
      </c>
      <c r="AL5408">
        <v>0.23</v>
      </c>
      <c r="AM5408">
        <v>5</v>
      </c>
      <c r="AN5408">
        <v>5</v>
      </c>
      <c r="AO5408">
        <v>56</v>
      </c>
      <c r="AP5408">
        <v>5</v>
      </c>
      <c r="AQ5408">
        <v>66</v>
      </c>
    </row>
    <row r="5409" spans="1:43" hidden="1" x14ac:dyDescent="0.25">
      <c r="A5409" t="s">
        <v>17008</v>
      </c>
      <c r="B5409" t="s">
        <v>19981</v>
      </c>
      <c r="C5409" s="1" t="str">
        <f t="shared" si="391"/>
        <v>21:0121</v>
      </c>
      <c r="D5409" s="1" t="str">
        <f t="shared" si="390"/>
        <v>21:0003</v>
      </c>
      <c r="E5409" t="s">
        <v>17010</v>
      </c>
      <c r="F5409" t="s">
        <v>19982</v>
      </c>
      <c r="H5409">
        <v>48.846493700000003</v>
      </c>
      <c r="I5409">
        <v>-56.146239199999997</v>
      </c>
      <c r="J5409" s="1" t="str">
        <f t="shared" si="389"/>
        <v>Till</v>
      </c>
      <c r="K5409" s="1" t="str">
        <f t="shared" si="392"/>
        <v>&lt;63 micron</v>
      </c>
      <c r="L5409">
        <v>0.2</v>
      </c>
      <c r="M5409">
        <v>2.0099999999999998</v>
      </c>
      <c r="N5409">
        <v>40</v>
      </c>
      <c r="O5409">
        <v>30</v>
      </c>
      <c r="P5409">
        <v>0.25</v>
      </c>
      <c r="Q5409">
        <v>1</v>
      </c>
      <c r="R5409">
        <v>0.65</v>
      </c>
      <c r="S5409">
        <v>0.25</v>
      </c>
      <c r="T5409">
        <v>26</v>
      </c>
      <c r="U5409">
        <v>20</v>
      </c>
      <c r="V5409">
        <v>62</v>
      </c>
      <c r="W5409">
        <v>3.37</v>
      </c>
      <c r="X5409">
        <v>5</v>
      </c>
      <c r="Y5409">
        <v>0.5</v>
      </c>
      <c r="Z5409">
        <v>7.0000000000000007E-2</v>
      </c>
      <c r="AA5409">
        <v>20</v>
      </c>
      <c r="AB5409">
        <v>0.49</v>
      </c>
      <c r="AC5409">
        <v>1320</v>
      </c>
      <c r="AD5409">
        <v>3</v>
      </c>
      <c r="AE5409">
        <v>0.01</v>
      </c>
      <c r="AF5409">
        <v>35</v>
      </c>
      <c r="AH5409">
        <v>18</v>
      </c>
      <c r="AI5409">
        <v>2</v>
      </c>
      <c r="AJ5409">
        <v>10</v>
      </c>
      <c r="AK5409">
        <v>20</v>
      </c>
      <c r="AL5409">
        <v>0.23</v>
      </c>
      <c r="AM5409">
        <v>5</v>
      </c>
      <c r="AN5409">
        <v>5</v>
      </c>
      <c r="AO5409">
        <v>66</v>
      </c>
      <c r="AP5409">
        <v>5</v>
      </c>
      <c r="AQ5409">
        <v>92</v>
      </c>
    </row>
    <row r="5410" spans="1:43" hidden="1" x14ac:dyDescent="0.25">
      <c r="A5410" t="s">
        <v>17012</v>
      </c>
      <c r="B5410" t="s">
        <v>19983</v>
      </c>
      <c r="C5410" s="1" t="str">
        <f t="shared" si="391"/>
        <v>21:0121</v>
      </c>
      <c r="D5410" s="1" t="str">
        <f t="shared" si="390"/>
        <v>21:0003</v>
      </c>
      <c r="E5410" t="s">
        <v>17014</v>
      </c>
      <c r="F5410" t="s">
        <v>19984</v>
      </c>
      <c r="H5410">
        <v>48.841894500000002</v>
      </c>
      <c r="I5410">
        <v>-56.163012500000001</v>
      </c>
      <c r="J5410" s="1" t="str">
        <f t="shared" si="389"/>
        <v>Till</v>
      </c>
      <c r="K5410" s="1" t="str">
        <f t="shared" si="392"/>
        <v>&lt;63 micron</v>
      </c>
      <c r="L5410">
        <v>0.2</v>
      </c>
      <c r="M5410">
        <v>1.71</v>
      </c>
      <c r="N5410">
        <v>48</v>
      </c>
      <c r="O5410">
        <v>30</v>
      </c>
      <c r="P5410">
        <v>0.25</v>
      </c>
      <c r="Q5410">
        <v>1</v>
      </c>
      <c r="R5410">
        <v>0.77</v>
      </c>
      <c r="S5410">
        <v>0.25</v>
      </c>
      <c r="T5410">
        <v>22</v>
      </c>
      <c r="U5410">
        <v>19</v>
      </c>
      <c r="V5410">
        <v>58</v>
      </c>
      <c r="W5410">
        <v>3.31</v>
      </c>
      <c r="X5410">
        <v>5</v>
      </c>
      <c r="Y5410">
        <v>0.5</v>
      </c>
      <c r="Z5410">
        <v>7.0000000000000007E-2</v>
      </c>
      <c r="AA5410">
        <v>20</v>
      </c>
      <c r="AB5410">
        <v>0.48</v>
      </c>
      <c r="AC5410">
        <v>1085</v>
      </c>
      <c r="AD5410">
        <v>2</v>
      </c>
      <c r="AE5410">
        <v>0.01</v>
      </c>
      <c r="AF5410">
        <v>23</v>
      </c>
      <c r="AH5410">
        <v>22</v>
      </c>
      <c r="AI5410">
        <v>2</v>
      </c>
      <c r="AJ5410">
        <v>11</v>
      </c>
      <c r="AK5410">
        <v>25</v>
      </c>
      <c r="AL5410">
        <v>0.24</v>
      </c>
      <c r="AM5410">
        <v>5</v>
      </c>
      <c r="AN5410">
        <v>5</v>
      </c>
      <c r="AO5410">
        <v>69</v>
      </c>
      <c r="AP5410">
        <v>5</v>
      </c>
      <c r="AQ5410">
        <v>84</v>
      </c>
    </row>
    <row r="5411" spans="1:43" hidden="1" x14ac:dyDescent="0.25">
      <c r="A5411" t="s">
        <v>17016</v>
      </c>
      <c r="B5411" t="s">
        <v>19985</v>
      </c>
      <c r="C5411" s="1" t="str">
        <f t="shared" si="391"/>
        <v>21:0121</v>
      </c>
      <c r="D5411" s="1" t="str">
        <f t="shared" si="390"/>
        <v>21:0003</v>
      </c>
      <c r="E5411" t="s">
        <v>17018</v>
      </c>
      <c r="F5411" t="s">
        <v>19986</v>
      </c>
      <c r="H5411">
        <v>48.838390500000003</v>
      </c>
      <c r="I5411">
        <v>-56.1760169</v>
      </c>
      <c r="J5411" s="1" t="str">
        <f t="shared" si="389"/>
        <v>Till</v>
      </c>
      <c r="K5411" s="1" t="str">
        <f t="shared" si="392"/>
        <v>&lt;63 micron</v>
      </c>
      <c r="L5411">
        <v>0.2</v>
      </c>
      <c r="M5411">
        <v>2.87</v>
      </c>
      <c r="N5411">
        <v>24</v>
      </c>
      <c r="O5411">
        <v>70</v>
      </c>
      <c r="P5411">
        <v>0.25</v>
      </c>
      <c r="Q5411">
        <v>1</v>
      </c>
      <c r="R5411">
        <v>0.34</v>
      </c>
      <c r="S5411">
        <v>0.25</v>
      </c>
      <c r="T5411">
        <v>20</v>
      </c>
      <c r="U5411">
        <v>30</v>
      </c>
      <c r="V5411">
        <v>70</v>
      </c>
      <c r="W5411">
        <v>3.95</v>
      </c>
      <c r="X5411">
        <v>5</v>
      </c>
      <c r="Y5411">
        <v>0.5</v>
      </c>
      <c r="Z5411">
        <v>0.13</v>
      </c>
      <c r="AA5411">
        <v>20</v>
      </c>
      <c r="AB5411">
        <v>0.62</v>
      </c>
      <c r="AC5411">
        <v>1045</v>
      </c>
      <c r="AD5411">
        <v>2</v>
      </c>
      <c r="AE5411">
        <v>0.01</v>
      </c>
      <c r="AF5411">
        <v>31</v>
      </c>
      <c r="AH5411">
        <v>22</v>
      </c>
      <c r="AI5411">
        <v>1</v>
      </c>
      <c r="AJ5411">
        <v>12</v>
      </c>
      <c r="AK5411">
        <v>17</v>
      </c>
      <c r="AL5411">
        <v>0.22</v>
      </c>
      <c r="AM5411">
        <v>5</v>
      </c>
      <c r="AN5411">
        <v>5</v>
      </c>
      <c r="AO5411">
        <v>71</v>
      </c>
      <c r="AP5411">
        <v>5</v>
      </c>
      <c r="AQ5411">
        <v>88</v>
      </c>
    </row>
    <row r="5412" spans="1:43" hidden="1" x14ac:dyDescent="0.25">
      <c r="A5412" t="s">
        <v>17020</v>
      </c>
      <c r="B5412" t="s">
        <v>19987</v>
      </c>
      <c r="C5412" s="1" t="str">
        <f t="shared" si="391"/>
        <v>21:0121</v>
      </c>
      <c r="D5412" s="1" t="str">
        <f t="shared" si="390"/>
        <v>21:0003</v>
      </c>
      <c r="E5412" t="s">
        <v>17022</v>
      </c>
      <c r="F5412" t="s">
        <v>19988</v>
      </c>
      <c r="H5412">
        <v>48.833044700000002</v>
      </c>
      <c r="I5412">
        <v>-56.152258500000002</v>
      </c>
      <c r="J5412" s="1" t="str">
        <f t="shared" si="389"/>
        <v>Till</v>
      </c>
      <c r="K5412" s="1" t="str">
        <f t="shared" si="392"/>
        <v>&lt;63 micron</v>
      </c>
      <c r="L5412">
        <v>0.2</v>
      </c>
      <c r="M5412">
        <v>2.61</v>
      </c>
      <c r="N5412">
        <v>38</v>
      </c>
      <c r="O5412">
        <v>50</v>
      </c>
      <c r="P5412">
        <v>0.25</v>
      </c>
      <c r="Q5412">
        <v>1</v>
      </c>
      <c r="R5412">
        <v>0.51</v>
      </c>
      <c r="S5412">
        <v>0.25</v>
      </c>
      <c r="T5412">
        <v>13</v>
      </c>
      <c r="U5412">
        <v>27</v>
      </c>
      <c r="V5412">
        <v>54</v>
      </c>
      <c r="W5412">
        <v>3.41</v>
      </c>
      <c r="X5412">
        <v>5</v>
      </c>
      <c r="Y5412">
        <v>0.5</v>
      </c>
      <c r="Z5412">
        <v>0.12</v>
      </c>
      <c r="AA5412">
        <v>10</v>
      </c>
      <c r="AB5412">
        <v>0.61</v>
      </c>
      <c r="AC5412">
        <v>905</v>
      </c>
      <c r="AD5412">
        <v>0.5</v>
      </c>
      <c r="AE5412">
        <v>0.01</v>
      </c>
      <c r="AF5412">
        <v>22</v>
      </c>
      <c r="AH5412">
        <v>12</v>
      </c>
      <c r="AI5412">
        <v>2</v>
      </c>
      <c r="AJ5412">
        <v>12</v>
      </c>
      <c r="AK5412">
        <v>26</v>
      </c>
      <c r="AL5412">
        <v>0.25</v>
      </c>
      <c r="AM5412">
        <v>5</v>
      </c>
      <c r="AN5412">
        <v>5</v>
      </c>
      <c r="AO5412">
        <v>74</v>
      </c>
      <c r="AP5412">
        <v>5</v>
      </c>
      <c r="AQ5412">
        <v>64</v>
      </c>
    </row>
    <row r="5413" spans="1:43" hidden="1" x14ac:dyDescent="0.25">
      <c r="A5413" t="s">
        <v>17024</v>
      </c>
      <c r="B5413" t="s">
        <v>19989</v>
      </c>
      <c r="C5413" s="1" t="str">
        <f t="shared" si="391"/>
        <v>21:0121</v>
      </c>
      <c r="D5413" s="1" t="str">
        <f t="shared" si="390"/>
        <v>21:0003</v>
      </c>
      <c r="E5413" t="s">
        <v>17026</v>
      </c>
      <c r="F5413" t="s">
        <v>19990</v>
      </c>
      <c r="H5413">
        <v>48.827913100000004</v>
      </c>
      <c r="I5413">
        <v>-56.157794500000001</v>
      </c>
      <c r="J5413" s="1" t="str">
        <f t="shared" si="389"/>
        <v>Till</v>
      </c>
      <c r="K5413" s="1" t="str">
        <f t="shared" si="392"/>
        <v>&lt;63 micron</v>
      </c>
      <c r="L5413">
        <v>0.2</v>
      </c>
      <c r="M5413">
        <v>1.77</v>
      </c>
      <c r="N5413">
        <v>52</v>
      </c>
      <c r="O5413">
        <v>30</v>
      </c>
      <c r="P5413">
        <v>0.25</v>
      </c>
      <c r="Q5413">
        <v>1</v>
      </c>
      <c r="R5413">
        <v>0.5</v>
      </c>
      <c r="S5413">
        <v>0.25</v>
      </c>
      <c r="T5413">
        <v>10</v>
      </c>
      <c r="U5413">
        <v>18</v>
      </c>
      <c r="V5413">
        <v>39</v>
      </c>
      <c r="W5413">
        <v>2.62</v>
      </c>
      <c r="X5413">
        <v>5</v>
      </c>
      <c r="Y5413">
        <v>0.5</v>
      </c>
      <c r="Z5413">
        <v>0.05</v>
      </c>
      <c r="AA5413">
        <v>10</v>
      </c>
      <c r="AB5413">
        <v>0.42</v>
      </c>
      <c r="AC5413">
        <v>930</v>
      </c>
      <c r="AD5413">
        <v>1</v>
      </c>
      <c r="AE5413">
        <v>0.01</v>
      </c>
      <c r="AF5413">
        <v>13</v>
      </c>
      <c r="AH5413">
        <v>14</v>
      </c>
      <c r="AI5413">
        <v>1</v>
      </c>
      <c r="AJ5413">
        <v>9</v>
      </c>
      <c r="AK5413">
        <v>16</v>
      </c>
      <c r="AL5413">
        <v>0.22</v>
      </c>
      <c r="AM5413">
        <v>5</v>
      </c>
      <c r="AN5413">
        <v>5</v>
      </c>
      <c r="AO5413">
        <v>57</v>
      </c>
      <c r="AP5413">
        <v>5</v>
      </c>
      <c r="AQ5413">
        <v>60</v>
      </c>
    </row>
    <row r="5414" spans="1:43" hidden="1" x14ac:dyDescent="0.25">
      <c r="A5414" t="s">
        <v>17028</v>
      </c>
      <c r="B5414" t="s">
        <v>19991</v>
      </c>
      <c r="C5414" s="1" t="str">
        <f t="shared" si="391"/>
        <v>21:0121</v>
      </c>
      <c r="D5414" s="1" t="str">
        <f t="shared" si="390"/>
        <v>21:0003</v>
      </c>
      <c r="E5414" t="s">
        <v>17030</v>
      </c>
      <c r="F5414" t="s">
        <v>19992</v>
      </c>
      <c r="H5414">
        <v>48.840840999999998</v>
      </c>
      <c r="I5414">
        <v>-56.112604500000003</v>
      </c>
      <c r="J5414" s="1" t="str">
        <f t="shared" si="389"/>
        <v>Till</v>
      </c>
      <c r="K5414" s="1" t="str">
        <f t="shared" si="392"/>
        <v>&lt;63 micron</v>
      </c>
      <c r="L5414">
        <v>0.2</v>
      </c>
      <c r="M5414">
        <v>2.5099999999999998</v>
      </c>
      <c r="N5414">
        <v>30</v>
      </c>
      <c r="O5414">
        <v>40</v>
      </c>
      <c r="P5414">
        <v>0.25</v>
      </c>
      <c r="Q5414">
        <v>1</v>
      </c>
      <c r="R5414">
        <v>0.5</v>
      </c>
      <c r="S5414">
        <v>0.25</v>
      </c>
      <c r="T5414">
        <v>21</v>
      </c>
      <c r="U5414">
        <v>22</v>
      </c>
      <c r="V5414">
        <v>62</v>
      </c>
      <c r="W5414">
        <v>3.26</v>
      </c>
      <c r="X5414">
        <v>5</v>
      </c>
      <c r="Y5414">
        <v>0.5</v>
      </c>
      <c r="Z5414">
        <v>0.08</v>
      </c>
      <c r="AA5414">
        <v>10</v>
      </c>
      <c r="AB5414">
        <v>0.6</v>
      </c>
      <c r="AC5414">
        <v>1065</v>
      </c>
      <c r="AD5414">
        <v>1</v>
      </c>
      <c r="AE5414">
        <v>0.01</v>
      </c>
      <c r="AF5414">
        <v>24</v>
      </c>
      <c r="AH5414">
        <v>16</v>
      </c>
      <c r="AI5414">
        <v>1</v>
      </c>
      <c r="AJ5414">
        <v>12</v>
      </c>
      <c r="AK5414">
        <v>18</v>
      </c>
      <c r="AL5414">
        <v>0.25</v>
      </c>
      <c r="AM5414">
        <v>5</v>
      </c>
      <c r="AN5414">
        <v>5</v>
      </c>
      <c r="AO5414">
        <v>72</v>
      </c>
      <c r="AP5414">
        <v>5</v>
      </c>
      <c r="AQ5414">
        <v>64</v>
      </c>
    </row>
    <row r="5415" spans="1:43" hidden="1" x14ac:dyDescent="0.25">
      <c r="A5415" t="s">
        <v>17032</v>
      </c>
      <c r="B5415" t="s">
        <v>19993</v>
      </c>
      <c r="C5415" s="1" t="str">
        <f t="shared" si="391"/>
        <v>21:0121</v>
      </c>
      <c r="D5415" s="1" t="str">
        <f t="shared" si="390"/>
        <v>21:0003</v>
      </c>
      <c r="E5415" t="s">
        <v>17034</v>
      </c>
      <c r="F5415" t="s">
        <v>19994</v>
      </c>
      <c r="H5415">
        <v>48.813700500000003</v>
      </c>
      <c r="I5415">
        <v>-56.121935700000002</v>
      </c>
      <c r="J5415" s="1" t="str">
        <f t="shared" si="389"/>
        <v>Till</v>
      </c>
      <c r="K5415" s="1" t="str">
        <f t="shared" si="392"/>
        <v>&lt;63 micron</v>
      </c>
      <c r="L5415">
        <v>0.1</v>
      </c>
      <c r="M5415">
        <v>2.87</v>
      </c>
      <c r="N5415">
        <v>22</v>
      </c>
      <c r="O5415">
        <v>80</v>
      </c>
      <c r="P5415">
        <v>0.25</v>
      </c>
      <c r="Q5415">
        <v>1</v>
      </c>
      <c r="R5415">
        <v>0.28999999999999998</v>
      </c>
      <c r="S5415">
        <v>0.25</v>
      </c>
      <c r="T5415">
        <v>17</v>
      </c>
      <c r="U5415">
        <v>49</v>
      </c>
      <c r="V5415">
        <v>66</v>
      </c>
      <c r="W5415">
        <v>4.1500000000000004</v>
      </c>
      <c r="X5415">
        <v>5</v>
      </c>
      <c r="Y5415">
        <v>0.5</v>
      </c>
      <c r="Z5415">
        <v>0.1</v>
      </c>
      <c r="AA5415">
        <v>10</v>
      </c>
      <c r="AB5415">
        <v>0.82</v>
      </c>
      <c r="AC5415">
        <v>830</v>
      </c>
      <c r="AD5415">
        <v>0.5</v>
      </c>
      <c r="AE5415">
        <v>5.0000000000000001E-3</v>
      </c>
      <c r="AF5415">
        <v>37</v>
      </c>
      <c r="AH5415">
        <v>14</v>
      </c>
      <c r="AI5415">
        <v>1</v>
      </c>
      <c r="AJ5415">
        <v>15</v>
      </c>
      <c r="AK5415">
        <v>15</v>
      </c>
      <c r="AL5415">
        <v>0.22</v>
      </c>
      <c r="AM5415">
        <v>5</v>
      </c>
      <c r="AN5415">
        <v>5</v>
      </c>
      <c r="AO5415">
        <v>85</v>
      </c>
      <c r="AP5415">
        <v>5</v>
      </c>
      <c r="AQ5415">
        <v>64</v>
      </c>
    </row>
    <row r="5416" spans="1:43" hidden="1" x14ac:dyDescent="0.25">
      <c r="A5416" t="s">
        <v>17036</v>
      </c>
      <c r="B5416" t="s">
        <v>19995</v>
      </c>
      <c r="C5416" s="1" t="str">
        <f t="shared" si="391"/>
        <v>21:0121</v>
      </c>
      <c r="D5416" s="1" t="str">
        <f t="shared" si="390"/>
        <v>21:0003</v>
      </c>
      <c r="E5416" t="s">
        <v>17038</v>
      </c>
      <c r="F5416" t="s">
        <v>19996</v>
      </c>
      <c r="H5416">
        <v>48.797742900000003</v>
      </c>
      <c r="I5416">
        <v>-56.1232343</v>
      </c>
      <c r="J5416" s="1" t="str">
        <f t="shared" si="389"/>
        <v>Till</v>
      </c>
      <c r="K5416" s="1" t="str">
        <f t="shared" si="392"/>
        <v>&lt;63 micron</v>
      </c>
      <c r="L5416">
        <v>0.2</v>
      </c>
      <c r="M5416">
        <v>4.2699999999999996</v>
      </c>
      <c r="N5416">
        <v>6</v>
      </c>
      <c r="O5416">
        <v>50</v>
      </c>
      <c r="P5416">
        <v>0.25</v>
      </c>
      <c r="Q5416">
        <v>1</v>
      </c>
      <c r="R5416">
        <v>0.26</v>
      </c>
      <c r="S5416">
        <v>0.25</v>
      </c>
      <c r="T5416">
        <v>13</v>
      </c>
      <c r="U5416">
        <v>61</v>
      </c>
      <c r="V5416">
        <v>51</v>
      </c>
      <c r="W5416">
        <v>3.82</v>
      </c>
      <c r="X5416">
        <v>5</v>
      </c>
      <c r="Y5416">
        <v>0.5</v>
      </c>
      <c r="Z5416">
        <v>0.04</v>
      </c>
      <c r="AA5416">
        <v>10</v>
      </c>
      <c r="AB5416">
        <v>0.59</v>
      </c>
      <c r="AC5416">
        <v>555</v>
      </c>
      <c r="AD5416">
        <v>1</v>
      </c>
      <c r="AE5416">
        <v>5.0000000000000001E-3</v>
      </c>
      <c r="AF5416">
        <v>23</v>
      </c>
      <c r="AH5416">
        <v>22</v>
      </c>
      <c r="AI5416">
        <v>2</v>
      </c>
      <c r="AJ5416">
        <v>12</v>
      </c>
      <c r="AK5416">
        <v>16</v>
      </c>
      <c r="AL5416">
        <v>0.25</v>
      </c>
      <c r="AM5416">
        <v>5</v>
      </c>
      <c r="AN5416">
        <v>5</v>
      </c>
      <c r="AO5416">
        <v>73</v>
      </c>
      <c r="AP5416">
        <v>5</v>
      </c>
      <c r="AQ5416">
        <v>144</v>
      </c>
    </row>
    <row r="5417" spans="1:43" hidden="1" x14ac:dyDescent="0.25">
      <c r="A5417" t="s">
        <v>17040</v>
      </c>
      <c r="B5417" t="s">
        <v>19997</v>
      </c>
      <c r="C5417" s="1" t="str">
        <f t="shared" si="391"/>
        <v>21:0121</v>
      </c>
      <c r="D5417" s="1" t="str">
        <f t="shared" si="390"/>
        <v>21:0003</v>
      </c>
      <c r="E5417" t="s">
        <v>17042</v>
      </c>
      <c r="F5417" t="s">
        <v>19998</v>
      </c>
      <c r="H5417">
        <v>48.825020799999997</v>
      </c>
      <c r="I5417">
        <v>-56.102664900000001</v>
      </c>
      <c r="J5417" s="1" t="str">
        <f t="shared" si="389"/>
        <v>Till</v>
      </c>
      <c r="K5417" s="1" t="str">
        <f t="shared" si="392"/>
        <v>&lt;63 micron</v>
      </c>
      <c r="L5417">
        <v>0.2</v>
      </c>
      <c r="M5417">
        <v>1.56</v>
      </c>
      <c r="N5417">
        <v>18</v>
      </c>
      <c r="O5417">
        <v>30</v>
      </c>
      <c r="P5417">
        <v>0.25</v>
      </c>
      <c r="Q5417">
        <v>1</v>
      </c>
      <c r="R5417">
        <v>0.73</v>
      </c>
      <c r="S5417">
        <v>0.25</v>
      </c>
      <c r="T5417">
        <v>17</v>
      </c>
      <c r="U5417">
        <v>22</v>
      </c>
      <c r="V5417">
        <v>50</v>
      </c>
      <c r="W5417">
        <v>2.92</v>
      </c>
      <c r="X5417">
        <v>5</v>
      </c>
      <c r="Y5417">
        <v>0.5</v>
      </c>
      <c r="Z5417">
        <v>0.05</v>
      </c>
      <c r="AA5417">
        <v>10</v>
      </c>
      <c r="AB5417">
        <v>0.56000000000000005</v>
      </c>
      <c r="AC5417">
        <v>855</v>
      </c>
      <c r="AD5417">
        <v>0.5</v>
      </c>
      <c r="AE5417">
        <v>0.01</v>
      </c>
      <c r="AF5417">
        <v>16</v>
      </c>
      <c r="AH5417">
        <v>20</v>
      </c>
      <c r="AI5417">
        <v>1</v>
      </c>
      <c r="AJ5417">
        <v>10</v>
      </c>
      <c r="AK5417">
        <v>24</v>
      </c>
      <c r="AL5417">
        <v>0.22</v>
      </c>
      <c r="AM5417">
        <v>5</v>
      </c>
      <c r="AN5417">
        <v>5</v>
      </c>
      <c r="AO5417">
        <v>71</v>
      </c>
      <c r="AP5417">
        <v>5</v>
      </c>
      <c r="AQ5417">
        <v>58</v>
      </c>
    </row>
    <row r="5418" spans="1:43" hidden="1" x14ac:dyDescent="0.25">
      <c r="A5418" t="s">
        <v>17044</v>
      </c>
      <c r="B5418" t="s">
        <v>19999</v>
      </c>
      <c r="C5418" s="1" t="str">
        <f t="shared" si="391"/>
        <v>21:0121</v>
      </c>
      <c r="D5418" s="1" t="str">
        <f t="shared" si="390"/>
        <v>21:0003</v>
      </c>
      <c r="E5418" t="s">
        <v>17046</v>
      </c>
      <c r="F5418" t="s">
        <v>20000</v>
      </c>
      <c r="H5418">
        <v>48.890612099999998</v>
      </c>
      <c r="I5418">
        <v>-56.010773499999999</v>
      </c>
      <c r="J5418" s="1" t="str">
        <f t="shared" si="389"/>
        <v>Till</v>
      </c>
      <c r="K5418" s="1" t="str">
        <f t="shared" si="392"/>
        <v>&lt;63 micron</v>
      </c>
      <c r="L5418">
        <v>0.2</v>
      </c>
      <c r="M5418">
        <v>2.3199999999999998</v>
      </c>
      <c r="N5418">
        <v>22</v>
      </c>
      <c r="O5418">
        <v>40</v>
      </c>
      <c r="P5418">
        <v>0.25</v>
      </c>
      <c r="Q5418">
        <v>1</v>
      </c>
      <c r="R5418">
        <v>0.37</v>
      </c>
      <c r="S5418">
        <v>0.25</v>
      </c>
      <c r="T5418">
        <v>13</v>
      </c>
      <c r="U5418">
        <v>33</v>
      </c>
      <c r="V5418">
        <v>41</v>
      </c>
      <c r="W5418">
        <v>2.73</v>
      </c>
      <c r="X5418">
        <v>5</v>
      </c>
      <c r="Y5418">
        <v>0.5</v>
      </c>
      <c r="Z5418">
        <v>0.03</v>
      </c>
      <c r="AA5418">
        <v>10</v>
      </c>
      <c r="AB5418">
        <v>0.49</v>
      </c>
      <c r="AC5418">
        <v>460</v>
      </c>
      <c r="AD5418">
        <v>1</v>
      </c>
      <c r="AE5418">
        <v>0.01</v>
      </c>
      <c r="AF5418">
        <v>21</v>
      </c>
      <c r="AH5418">
        <v>16</v>
      </c>
      <c r="AI5418">
        <v>1</v>
      </c>
      <c r="AJ5418">
        <v>14</v>
      </c>
      <c r="AK5418">
        <v>16</v>
      </c>
      <c r="AL5418">
        <v>0.32</v>
      </c>
      <c r="AM5418">
        <v>5</v>
      </c>
      <c r="AN5418">
        <v>5</v>
      </c>
      <c r="AO5418">
        <v>70</v>
      </c>
      <c r="AP5418">
        <v>5</v>
      </c>
      <c r="AQ5418">
        <v>44</v>
      </c>
    </row>
    <row r="5419" spans="1:43" hidden="1" x14ac:dyDescent="0.25">
      <c r="A5419" t="s">
        <v>17048</v>
      </c>
      <c r="B5419" t="s">
        <v>20001</v>
      </c>
      <c r="C5419" s="1" t="str">
        <f t="shared" si="391"/>
        <v>21:0121</v>
      </c>
      <c r="D5419" s="1" t="str">
        <f t="shared" si="390"/>
        <v>21:0003</v>
      </c>
      <c r="E5419" t="s">
        <v>17050</v>
      </c>
      <c r="F5419" t="s">
        <v>20002</v>
      </c>
      <c r="H5419">
        <v>48.907544000000001</v>
      </c>
      <c r="I5419">
        <v>-56.018287000000001</v>
      </c>
      <c r="J5419" s="1" t="str">
        <f t="shared" si="389"/>
        <v>Till</v>
      </c>
      <c r="K5419" s="1" t="str">
        <f t="shared" si="392"/>
        <v>&lt;63 micron</v>
      </c>
      <c r="L5419">
        <v>0.4</v>
      </c>
      <c r="M5419">
        <v>2.71</v>
      </c>
      <c r="N5419">
        <v>1</v>
      </c>
      <c r="O5419">
        <v>50</v>
      </c>
      <c r="P5419">
        <v>0.25</v>
      </c>
      <c r="Q5419">
        <v>2</v>
      </c>
      <c r="R5419">
        <v>0.36</v>
      </c>
      <c r="S5419">
        <v>0.25</v>
      </c>
      <c r="T5419">
        <v>10</v>
      </c>
      <c r="U5419">
        <v>31</v>
      </c>
      <c r="V5419">
        <v>53</v>
      </c>
      <c r="W5419">
        <v>2.77</v>
      </c>
      <c r="X5419">
        <v>5</v>
      </c>
      <c r="Y5419">
        <v>0.5</v>
      </c>
      <c r="Z5419">
        <v>0.03</v>
      </c>
      <c r="AA5419">
        <v>10</v>
      </c>
      <c r="AB5419">
        <v>0.53</v>
      </c>
      <c r="AC5419">
        <v>375</v>
      </c>
      <c r="AD5419">
        <v>0.5</v>
      </c>
      <c r="AE5419">
        <v>0.01</v>
      </c>
      <c r="AF5419">
        <v>30</v>
      </c>
      <c r="AH5419">
        <v>20</v>
      </c>
      <c r="AI5419">
        <v>1</v>
      </c>
      <c r="AJ5419">
        <v>13</v>
      </c>
      <c r="AK5419">
        <v>17</v>
      </c>
      <c r="AL5419">
        <v>0.28999999999999998</v>
      </c>
      <c r="AM5419">
        <v>5</v>
      </c>
      <c r="AN5419">
        <v>5</v>
      </c>
      <c r="AO5419">
        <v>61</v>
      </c>
      <c r="AP5419">
        <v>5</v>
      </c>
      <c r="AQ5419">
        <v>50</v>
      </c>
    </row>
    <row r="5420" spans="1:43" hidden="1" x14ac:dyDescent="0.25">
      <c r="A5420" t="s">
        <v>17052</v>
      </c>
      <c r="B5420" t="s">
        <v>20003</v>
      </c>
      <c r="C5420" s="1" t="str">
        <f t="shared" si="391"/>
        <v>21:0121</v>
      </c>
      <c r="D5420" s="1" t="str">
        <f t="shared" si="390"/>
        <v>21:0003</v>
      </c>
      <c r="E5420" t="s">
        <v>17054</v>
      </c>
      <c r="F5420" t="s">
        <v>20004</v>
      </c>
      <c r="H5420">
        <v>48.941973099999998</v>
      </c>
      <c r="I5420">
        <v>-56.020685200000003</v>
      </c>
      <c r="J5420" s="1" t="str">
        <f t="shared" si="389"/>
        <v>Till</v>
      </c>
      <c r="K5420" s="1" t="str">
        <f t="shared" si="392"/>
        <v>&lt;63 micron</v>
      </c>
      <c r="L5420">
        <v>0.2</v>
      </c>
      <c r="M5420">
        <v>2.37</v>
      </c>
      <c r="N5420">
        <v>20</v>
      </c>
      <c r="O5420">
        <v>50</v>
      </c>
      <c r="P5420">
        <v>0.25</v>
      </c>
      <c r="Q5420">
        <v>1</v>
      </c>
      <c r="R5420">
        <v>0.32</v>
      </c>
      <c r="S5420">
        <v>0.25</v>
      </c>
      <c r="T5420">
        <v>12</v>
      </c>
      <c r="U5420">
        <v>27</v>
      </c>
      <c r="V5420">
        <v>48</v>
      </c>
      <c r="W5420">
        <v>2.79</v>
      </c>
      <c r="X5420">
        <v>5</v>
      </c>
      <c r="Y5420">
        <v>0.5</v>
      </c>
      <c r="Z5420">
        <v>0.08</v>
      </c>
      <c r="AA5420">
        <v>10</v>
      </c>
      <c r="AB5420">
        <v>0.57999999999999996</v>
      </c>
      <c r="AC5420">
        <v>655</v>
      </c>
      <c r="AD5420">
        <v>0.5</v>
      </c>
      <c r="AE5420">
        <v>0.01</v>
      </c>
      <c r="AF5420">
        <v>27</v>
      </c>
      <c r="AH5420">
        <v>22</v>
      </c>
      <c r="AI5420">
        <v>1</v>
      </c>
      <c r="AJ5420">
        <v>11</v>
      </c>
      <c r="AK5420">
        <v>15</v>
      </c>
      <c r="AL5420">
        <v>0.23</v>
      </c>
      <c r="AM5420">
        <v>5</v>
      </c>
      <c r="AN5420">
        <v>5</v>
      </c>
      <c r="AO5420">
        <v>57</v>
      </c>
      <c r="AP5420">
        <v>5</v>
      </c>
      <c r="AQ5420">
        <v>48</v>
      </c>
    </row>
    <row r="5421" spans="1:43" hidden="1" x14ac:dyDescent="0.25">
      <c r="A5421" t="s">
        <v>17056</v>
      </c>
      <c r="B5421" t="s">
        <v>20005</v>
      </c>
      <c r="C5421" s="1" t="str">
        <f t="shared" si="391"/>
        <v>21:0121</v>
      </c>
      <c r="D5421" s="1" t="str">
        <f t="shared" si="390"/>
        <v>21:0003</v>
      </c>
      <c r="E5421" t="s">
        <v>17058</v>
      </c>
      <c r="F5421" t="s">
        <v>20006</v>
      </c>
      <c r="H5421">
        <v>48.882923099999999</v>
      </c>
      <c r="I5421">
        <v>-56.059347600000002</v>
      </c>
      <c r="J5421" s="1" t="str">
        <f t="shared" si="389"/>
        <v>Till</v>
      </c>
      <c r="K5421" s="1" t="str">
        <f t="shared" si="392"/>
        <v>&lt;63 micron</v>
      </c>
      <c r="L5421">
        <v>0.2</v>
      </c>
      <c r="M5421">
        <v>2.34</v>
      </c>
      <c r="N5421">
        <v>26</v>
      </c>
      <c r="O5421">
        <v>70</v>
      </c>
      <c r="P5421">
        <v>0.25</v>
      </c>
      <c r="Q5421">
        <v>1</v>
      </c>
      <c r="R5421">
        <v>0.56999999999999995</v>
      </c>
      <c r="S5421">
        <v>0.25</v>
      </c>
      <c r="T5421">
        <v>14</v>
      </c>
      <c r="U5421">
        <v>31</v>
      </c>
      <c r="V5421">
        <v>48</v>
      </c>
      <c r="W5421">
        <v>3.19</v>
      </c>
      <c r="X5421">
        <v>5</v>
      </c>
      <c r="Y5421">
        <v>0.5</v>
      </c>
      <c r="Z5421">
        <v>0.1</v>
      </c>
      <c r="AA5421">
        <v>10</v>
      </c>
      <c r="AB5421">
        <v>0.71</v>
      </c>
      <c r="AC5421">
        <v>755</v>
      </c>
      <c r="AD5421">
        <v>0.5</v>
      </c>
      <c r="AE5421">
        <v>0.01</v>
      </c>
      <c r="AF5421">
        <v>30</v>
      </c>
      <c r="AH5421">
        <v>22</v>
      </c>
      <c r="AI5421">
        <v>1</v>
      </c>
      <c r="AJ5421">
        <v>14</v>
      </c>
      <c r="AK5421">
        <v>27</v>
      </c>
      <c r="AL5421">
        <v>0.28000000000000003</v>
      </c>
      <c r="AM5421">
        <v>5</v>
      </c>
      <c r="AN5421">
        <v>5</v>
      </c>
      <c r="AO5421">
        <v>69</v>
      </c>
      <c r="AP5421">
        <v>5</v>
      </c>
      <c r="AQ5421">
        <v>64</v>
      </c>
    </row>
    <row r="5422" spans="1:43" hidden="1" x14ac:dyDescent="0.25">
      <c r="A5422" t="s">
        <v>17060</v>
      </c>
      <c r="B5422" t="s">
        <v>20007</v>
      </c>
      <c r="C5422" s="1" t="str">
        <f t="shared" si="391"/>
        <v>21:0121</v>
      </c>
      <c r="D5422" s="1" t="str">
        <f t="shared" si="390"/>
        <v>21:0003</v>
      </c>
      <c r="E5422" t="s">
        <v>17062</v>
      </c>
      <c r="F5422" t="s">
        <v>20008</v>
      </c>
      <c r="H5422">
        <v>48.881201799999999</v>
      </c>
      <c r="I5422">
        <v>-56.068927600000002</v>
      </c>
      <c r="J5422" s="1" t="str">
        <f t="shared" si="389"/>
        <v>Till</v>
      </c>
      <c r="K5422" s="1" t="str">
        <f t="shared" si="392"/>
        <v>&lt;63 micron</v>
      </c>
      <c r="L5422">
        <v>0.4</v>
      </c>
      <c r="M5422">
        <v>2.79</v>
      </c>
      <c r="N5422">
        <v>8</v>
      </c>
      <c r="O5422">
        <v>50</v>
      </c>
      <c r="P5422">
        <v>0.25</v>
      </c>
      <c r="Q5422">
        <v>1</v>
      </c>
      <c r="R5422">
        <v>0.52</v>
      </c>
      <c r="S5422">
        <v>0.25</v>
      </c>
      <c r="T5422">
        <v>15</v>
      </c>
      <c r="U5422">
        <v>35</v>
      </c>
      <c r="V5422">
        <v>53</v>
      </c>
      <c r="W5422">
        <v>3.48</v>
      </c>
      <c r="X5422">
        <v>5</v>
      </c>
      <c r="Y5422">
        <v>0.5</v>
      </c>
      <c r="Z5422">
        <v>0.09</v>
      </c>
      <c r="AA5422">
        <v>10</v>
      </c>
      <c r="AB5422">
        <v>0.76</v>
      </c>
      <c r="AC5422">
        <v>815</v>
      </c>
      <c r="AD5422">
        <v>2</v>
      </c>
      <c r="AE5422">
        <v>0.01</v>
      </c>
      <c r="AF5422">
        <v>30</v>
      </c>
      <c r="AH5422">
        <v>14</v>
      </c>
      <c r="AI5422">
        <v>1</v>
      </c>
      <c r="AJ5422">
        <v>11</v>
      </c>
      <c r="AK5422">
        <v>23</v>
      </c>
      <c r="AL5422">
        <v>0.27</v>
      </c>
      <c r="AM5422">
        <v>5</v>
      </c>
      <c r="AN5422">
        <v>5</v>
      </c>
      <c r="AO5422">
        <v>74</v>
      </c>
      <c r="AP5422">
        <v>5</v>
      </c>
      <c r="AQ5422">
        <v>64</v>
      </c>
    </row>
    <row r="5423" spans="1:43" hidden="1" x14ac:dyDescent="0.25">
      <c r="A5423" t="s">
        <v>17064</v>
      </c>
      <c r="B5423" t="s">
        <v>20009</v>
      </c>
      <c r="C5423" s="1" t="str">
        <f t="shared" si="391"/>
        <v>21:0121</v>
      </c>
      <c r="D5423" s="1" t="str">
        <f t="shared" si="390"/>
        <v>21:0003</v>
      </c>
      <c r="E5423" t="s">
        <v>17066</v>
      </c>
      <c r="F5423" t="s">
        <v>20010</v>
      </c>
      <c r="H5423">
        <v>48.873810499999998</v>
      </c>
      <c r="I5423">
        <v>-56.045198399999997</v>
      </c>
      <c r="J5423" s="1" t="str">
        <f t="shared" si="389"/>
        <v>Till</v>
      </c>
      <c r="K5423" s="1" t="str">
        <f t="shared" si="392"/>
        <v>&lt;63 micron</v>
      </c>
      <c r="L5423">
        <v>0.2</v>
      </c>
      <c r="M5423">
        <v>2.82</v>
      </c>
      <c r="N5423">
        <v>2</v>
      </c>
      <c r="O5423">
        <v>80</v>
      </c>
      <c r="P5423">
        <v>0.25</v>
      </c>
      <c r="Q5423">
        <v>1</v>
      </c>
      <c r="R5423">
        <v>0.4</v>
      </c>
      <c r="S5423">
        <v>0.25</v>
      </c>
      <c r="T5423">
        <v>16</v>
      </c>
      <c r="U5423">
        <v>41</v>
      </c>
      <c r="V5423">
        <v>40</v>
      </c>
      <c r="W5423">
        <v>3.49</v>
      </c>
      <c r="X5423">
        <v>5</v>
      </c>
      <c r="Y5423">
        <v>0.5</v>
      </c>
      <c r="Z5423">
        <v>0.1</v>
      </c>
      <c r="AA5423">
        <v>10</v>
      </c>
      <c r="AB5423">
        <v>0.96</v>
      </c>
      <c r="AC5423">
        <v>735</v>
      </c>
      <c r="AD5423">
        <v>0.5</v>
      </c>
      <c r="AE5423">
        <v>0.01</v>
      </c>
      <c r="AF5423">
        <v>35</v>
      </c>
      <c r="AH5423">
        <v>22</v>
      </c>
      <c r="AI5423">
        <v>1</v>
      </c>
      <c r="AJ5423">
        <v>10</v>
      </c>
      <c r="AK5423">
        <v>18</v>
      </c>
      <c r="AL5423">
        <v>0.24</v>
      </c>
      <c r="AM5423">
        <v>5</v>
      </c>
      <c r="AN5423">
        <v>5</v>
      </c>
      <c r="AO5423">
        <v>66</v>
      </c>
      <c r="AP5423">
        <v>5</v>
      </c>
      <c r="AQ5423">
        <v>62</v>
      </c>
    </row>
    <row r="5424" spans="1:43" hidden="1" x14ac:dyDescent="0.25">
      <c r="A5424" t="s">
        <v>17068</v>
      </c>
      <c r="B5424" t="s">
        <v>20011</v>
      </c>
      <c r="C5424" s="1" t="str">
        <f t="shared" si="391"/>
        <v>21:0121</v>
      </c>
      <c r="D5424" s="1" t="str">
        <f t="shared" si="390"/>
        <v>21:0003</v>
      </c>
      <c r="E5424" t="s">
        <v>17070</v>
      </c>
      <c r="F5424" t="s">
        <v>20012</v>
      </c>
      <c r="H5424">
        <v>48.865033599999997</v>
      </c>
      <c r="I5424">
        <v>-56.071953999999998</v>
      </c>
      <c r="J5424" s="1" t="str">
        <f t="shared" si="389"/>
        <v>Till</v>
      </c>
      <c r="K5424" s="1" t="str">
        <f t="shared" si="392"/>
        <v>&lt;63 micron</v>
      </c>
      <c r="L5424">
        <v>0.1</v>
      </c>
      <c r="M5424">
        <v>2.61</v>
      </c>
      <c r="N5424">
        <v>1</v>
      </c>
      <c r="O5424">
        <v>60</v>
      </c>
      <c r="P5424">
        <v>0.25</v>
      </c>
      <c r="Q5424">
        <v>1</v>
      </c>
      <c r="R5424">
        <v>0.56000000000000005</v>
      </c>
      <c r="S5424">
        <v>0.25</v>
      </c>
      <c r="T5424">
        <v>15</v>
      </c>
      <c r="U5424">
        <v>28</v>
      </c>
      <c r="V5424">
        <v>49</v>
      </c>
      <c r="W5424">
        <v>3.11</v>
      </c>
      <c r="X5424">
        <v>5</v>
      </c>
      <c r="Y5424">
        <v>0.5</v>
      </c>
      <c r="Z5424">
        <v>0.09</v>
      </c>
      <c r="AA5424">
        <v>10</v>
      </c>
      <c r="AB5424">
        <v>0.68</v>
      </c>
      <c r="AC5424">
        <v>725</v>
      </c>
      <c r="AD5424">
        <v>0.5</v>
      </c>
      <c r="AE5424">
        <v>0.01</v>
      </c>
      <c r="AF5424">
        <v>28</v>
      </c>
      <c r="AH5424">
        <v>16</v>
      </c>
      <c r="AI5424">
        <v>1</v>
      </c>
      <c r="AJ5424">
        <v>12</v>
      </c>
      <c r="AK5424">
        <v>23</v>
      </c>
      <c r="AL5424">
        <v>0.28999999999999998</v>
      </c>
      <c r="AM5424">
        <v>5</v>
      </c>
      <c r="AN5424">
        <v>5</v>
      </c>
      <c r="AO5424">
        <v>70</v>
      </c>
      <c r="AP5424">
        <v>5</v>
      </c>
      <c r="AQ5424">
        <v>66</v>
      </c>
    </row>
    <row r="5425" spans="1:43" hidden="1" x14ac:dyDescent="0.25">
      <c r="A5425" t="s">
        <v>17072</v>
      </c>
      <c r="B5425" t="s">
        <v>20013</v>
      </c>
      <c r="C5425" s="1" t="str">
        <f t="shared" si="391"/>
        <v>21:0121</v>
      </c>
      <c r="D5425" s="1" t="str">
        <f t="shared" si="390"/>
        <v>21:0003</v>
      </c>
      <c r="E5425" t="s">
        <v>17074</v>
      </c>
      <c r="F5425" t="s">
        <v>20014</v>
      </c>
      <c r="H5425">
        <v>48.869268599999998</v>
      </c>
      <c r="I5425">
        <v>-56.095398500000002</v>
      </c>
      <c r="J5425" s="1" t="str">
        <f t="shared" si="389"/>
        <v>Till</v>
      </c>
      <c r="K5425" s="1" t="str">
        <f t="shared" si="392"/>
        <v>&lt;63 micron</v>
      </c>
      <c r="L5425">
        <v>0.2</v>
      </c>
      <c r="M5425">
        <v>2.12</v>
      </c>
      <c r="N5425">
        <v>1</v>
      </c>
      <c r="O5425">
        <v>50</v>
      </c>
      <c r="P5425">
        <v>0.25</v>
      </c>
      <c r="Q5425">
        <v>1</v>
      </c>
      <c r="R5425">
        <v>0.43</v>
      </c>
      <c r="S5425">
        <v>0.25</v>
      </c>
      <c r="T5425">
        <v>14</v>
      </c>
      <c r="U5425">
        <v>24</v>
      </c>
      <c r="V5425">
        <v>36</v>
      </c>
      <c r="W5425">
        <v>2.62</v>
      </c>
      <c r="X5425">
        <v>5</v>
      </c>
      <c r="Y5425">
        <v>0.5</v>
      </c>
      <c r="Z5425">
        <v>0.04</v>
      </c>
      <c r="AA5425">
        <v>10</v>
      </c>
      <c r="AB5425">
        <v>0.49</v>
      </c>
      <c r="AC5425">
        <v>575</v>
      </c>
      <c r="AD5425">
        <v>0.5</v>
      </c>
      <c r="AE5425">
        <v>0.01</v>
      </c>
      <c r="AF5425">
        <v>23</v>
      </c>
      <c r="AH5425">
        <v>14</v>
      </c>
      <c r="AI5425">
        <v>1</v>
      </c>
      <c r="AJ5425">
        <v>13</v>
      </c>
      <c r="AK5425">
        <v>20</v>
      </c>
      <c r="AL5425">
        <v>0.27</v>
      </c>
      <c r="AM5425">
        <v>5</v>
      </c>
      <c r="AN5425">
        <v>5</v>
      </c>
      <c r="AO5425">
        <v>63</v>
      </c>
      <c r="AP5425">
        <v>5</v>
      </c>
      <c r="AQ5425">
        <v>46</v>
      </c>
    </row>
    <row r="5426" spans="1:43" hidden="1" x14ac:dyDescent="0.25">
      <c r="A5426" t="s">
        <v>17076</v>
      </c>
      <c r="B5426" t="s">
        <v>20015</v>
      </c>
      <c r="C5426" s="1" t="str">
        <f t="shared" si="391"/>
        <v>21:0121</v>
      </c>
      <c r="D5426" s="1" t="str">
        <f t="shared" si="390"/>
        <v>21:0003</v>
      </c>
      <c r="E5426" t="s">
        <v>17078</v>
      </c>
      <c r="F5426" t="s">
        <v>20016</v>
      </c>
      <c r="H5426">
        <v>48.870766500000002</v>
      </c>
      <c r="I5426">
        <v>-56.114462899999999</v>
      </c>
      <c r="J5426" s="1" t="str">
        <f t="shared" si="389"/>
        <v>Till</v>
      </c>
      <c r="K5426" s="1" t="str">
        <f t="shared" si="392"/>
        <v>&lt;63 micron</v>
      </c>
      <c r="L5426">
        <v>0.2</v>
      </c>
      <c r="M5426">
        <v>2.2599999999999998</v>
      </c>
      <c r="N5426">
        <v>4</v>
      </c>
      <c r="O5426">
        <v>30</v>
      </c>
      <c r="P5426">
        <v>0.25</v>
      </c>
      <c r="Q5426">
        <v>2</v>
      </c>
      <c r="R5426">
        <v>0.52</v>
      </c>
      <c r="S5426">
        <v>0.25</v>
      </c>
      <c r="T5426">
        <v>10</v>
      </c>
      <c r="U5426">
        <v>22</v>
      </c>
      <c r="V5426">
        <v>35</v>
      </c>
      <c r="W5426">
        <v>2.2799999999999998</v>
      </c>
      <c r="X5426">
        <v>10</v>
      </c>
      <c r="Y5426">
        <v>0.5</v>
      </c>
      <c r="Z5426">
        <v>0.04</v>
      </c>
      <c r="AA5426">
        <v>10</v>
      </c>
      <c r="AB5426">
        <v>0.4</v>
      </c>
      <c r="AC5426">
        <v>480</v>
      </c>
      <c r="AD5426">
        <v>2</v>
      </c>
      <c r="AE5426">
        <v>5.0000000000000001E-3</v>
      </c>
      <c r="AF5426">
        <v>19</v>
      </c>
      <c r="AH5426">
        <v>6</v>
      </c>
      <c r="AI5426">
        <v>1</v>
      </c>
      <c r="AJ5426">
        <v>10</v>
      </c>
      <c r="AK5426">
        <v>17</v>
      </c>
      <c r="AL5426">
        <v>0.27</v>
      </c>
      <c r="AM5426">
        <v>5</v>
      </c>
      <c r="AN5426">
        <v>5</v>
      </c>
      <c r="AO5426">
        <v>61</v>
      </c>
      <c r="AP5426">
        <v>10</v>
      </c>
      <c r="AQ5426">
        <v>40</v>
      </c>
    </row>
    <row r="5427" spans="1:43" hidden="1" x14ac:dyDescent="0.25">
      <c r="A5427" t="s">
        <v>17080</v>
      </c>
      <c r="B5427" t="s">
        <v>20017</v>
      </c>
      <c r="C5427" s="1" t="str">
        <f t="shared" si="391"/>
        <v>21:0121</v>
      </c>
      <c r="D5427" s="1" t="str">
        <f t="shared" si="390"/>
        <v>21:0003</v>
      </c>
      <c r="E5427" t="s">
        <v>17082</v>
      </c>
      <c r="F5427" t="s">
        <v>20018</v>
      </c>
      <c r="H5427">
        <v>48.809868700000003</v>
      </c>
      <c r="I5427">
        <v>-56.281691899999998</v>
      </c>
      <c r="J5427" s="1" t="str">
        <f t="shared" si="389"/>
        <v>Till</v>
      </c>
      <c r="K5427" s="1" t="str">
        <f t="shared" si="392"/>
        <v>&lt;63 micron</v>
      </c>
      <c r="L5427">
        <v>0.1</v>
      </c>
      <c r="M5427">
        <v>2.6</v>
      </c>
      <c r="N5427">
        <v>12</v>
      </c>
      <c r="O5427">
        <v>70</v>
      </c>
      <c r="P5427">
        <v>0.25</v>
      </c>
      <c r="Q5427">
        <v>1</v>
      </c>
      <c r="R5427">
        <v>0.25</v>
      </c>
      <c r="S5427">
        <v>0.25</v>
      </c>
      <c r="T5427">
        <v>13</v>
      </c>
      <c r="U5427">
        <v>23</v>
      </c>
      <c r="V5427">
        <v>63</v>
      </c>
      <c r="W5427">
        <v>3.43</v>
      </c>
      <c r="X5427">
        <v>5</v>
      </c>
      <c r="Y5427">
        <v>0.5</v>
      </c>
      <c r="Z5427">
        <v>0.11</v>
      </c>
      <c r="AA5427">
        <v>20</v>
      </c>
      <c r="AB5427">
        <v>0.63</v>
      </c>
      <c r="AC5427">
        <v>940</v>
      </c>
      <c r="AD5427">
        <v>1</v>
      </c>
      <c r="AE5427">
        <v>5.0000000000000001E-3</v>
      </c>
      <c r="AF5427">
        <v>25</v>
      </c>
      <c r="AH5427">
        <v>14</v>
      </c>
      <c r="AI5427">
        <v>1</v>
      </c>
      <c r="AJ5427">
        <v>11</v>
      </c>
      <c r="AK5427">
        <v>13</v>
      </c>
      <c r="AL5427">
        <v>0.18</v>
      </c>
      <c r="AM5427">
        <v>5</v>
      </c>
      <c r="AN5427">
        <v>5</v>
      </c>
      <c r="AO5427">
        <v>61</v>
      </c>
      <c r="AP5427">
        <v>10</v>
      </c>
      <c r="AQ5427">
        <v>80</v>
      </c>
    </row>
    <row r="5428" spans="1:43" hidden="1" x14ac:dyDescent="0.25">
      <c r="A5428" t="s">
        <v>17084</v>
      </c>
      <c r="B5428" t="s">
        <v>20019</v>
      </c>
      <c r="C5428" s="1" t="str">
        <f t="shared" si="391"/>
        <v>21:0121</v>
      </c>
      <c r="D5428" s="1" t="str">
        <f t="shared" si="390"/>
        <v>21:0003</v>
      </c>
      <c r="E5428" t="s">
        <v>17086</v>
      </c>
      <c r="F5428" t="s">
        <v>20020</v>
      </c>
      <c r="H5428">
        <v>48.805017399999997</v>
      </c>
      <c r="I5428">
        <v>-56.2970805</v>
      </c>
      <c r="J5428" s="1" t="str">
        <f t="shared" si="389"/>
        <v>Till</v>
      </c>
      <c r="K5428" s="1" t="str">
        <f t="shared" si="392"/>
        <v>&lt;63 micron</v>
      </c>
      <c r="L5428">
        <v>0.1</v>
      </c>
      <c r="M5428">
        <v>1.72</v>
      </c>
      <c r="N5428">
        <v>20</v>
      </c>
      <c r="O5428">
        <v>30</v>
      </c>
      <c r="P5428">
        <v>0.25</v>
      </c>
      <c r="Q5428">
        <v>1</v>
      </c>
      <c r="R5428">
        <v>0.46</v>
      </c>
      <c r="S5428">
        <v>0.25</v>
      </c>
      <c r="T5428">
        <v>24</v>
      </c>
      <c r="U5428">
        <v>14</v>
      </c>
      <c r="V5428">
        <v>65</v>
      </c>
      <c r="W5428">
        <v>3.45</v>
      </c>
      <c r="X5428">
        <v>10</v>
      </c>
      <c r="Y5428">
        <v>0.5</v>
      </c>
      <c r="Z5428">
        <v>7.0000000000000007E-2</v>
      </c>
      <c r="AA5428">
        <v>10</v>
      </c>
      <c r="AB5428">
        <v>0.5</v>
      </c>
      <c r="AC5428">
        <v>1085</v>
      </c>
      <c r="AD5428">
        <v>1</v>
      </c>
      <c r="AE5428">
        <v>5.0000000000000001E-3</v>
      </c>
      <c r="AF5428">
        <v>18</v>
      </c>
      <c r="AH5428">
        <v>14</v>
      </c>
      <c r="AI5428">
        <v>1</v>
      </c>
      <c r="AJ5428">
        <v>9</v>
      </c>
      <c r="AK5428">
        <v>16</v>
      </c>
      <c r="AL5428">
        <v>0.17</v>
      </c>
      <c r="AM5428">
        <v>5</v>
      </c>
      <c r="AN5428">
        <v>5</v>
      </c>
      <c r="AO5428">
        <v>59</v>
      </c>
      <c r="AP5428">
        <v>10</v>
      </c>
      <c r="AQ5428">
        <v>56</v>
      </c>
    </row>
    <row r="5429" spans="1:43" hidden="1" x14ac:dyDescent="0.25">
      <c r="A5429" t="s">
        <v>17088</v>
      </c>
      <c r="B5429" t="s">
        <v>20021</v>
      </c>
      <c r="C5429" s="1" t="str">
        <f t="shared" si="391"/>
        <v>21:0121</v>
      </c>
      <c r="D5429" s="1" t="str">
        <f t="shared" si="390"/>
        <v>21:0003</v>
      </c>
      <c r="E5429" t="s">
        <v>17090</v>
      </c>
      <c r="F5429" t="s">
        <v>20022</v>
      </c>
      <c r="H5429">
        <v>48.815716999999999</v>
      </c>
      <c r="I5429">
        <v>-56.281949599999997</v>
      </c>
      <c r="J5429" s="1" t="str">
        <f t="shared" si="389"/>
        <v>Till</v>
      </c>
      <c r="K5429" s="1" t="str">
        <f t="shared" si="392"/>
        <v>&lt;63 micron</v>
      </c>
      <c r="L5429">
        <v>0.2</v>
      </c>
      <c r="M5429">
        <v>2.3199999999999998</v>
      </c>
      <c r="N5429">
        <v>18</v>
      </c>
      <c r="O5429">
        <v>50</v>
      </c>
      <c r="P5429">
        <v>0.25</v>
      </c>
      <c r="Q5429">
        <v>2</v>
      </c>
      <c r="R5429">
        <v>0.46</v>
      </c>
      <c r="S5429">
        <v>0.25</v>
      </c>
      <c r="T5429">
        <v>19</v>
      </c>
      <c r="U5429">
        <v>20</v>
      </c>
      <c r="V5429">
        <v>65</v>
      </c>
      <c r="W5429">
        <v>3.6</v>
      </c>
      <c r="X5429">
        <v>10</v>
      </c>
      <c r="Y5429">
        <v>0.5</v>
      </c>
      <c r="Z5429">
        <v>0.09</v>
      </c>
      <c r="AA5429">
        <v>10</v>
      </c>
      <c r="AB5429">
        <v>0.6</v>
      </c>
      <c r="AC5429">
        <v>1060</v>
      </c>
      <c r="AD5429">
        <v>1</v>
      </c>
      <c r="AE5429">
        <v>0.01</v>
      </c>
      <c r="AF5429">
        <v>26</v>
      </c>
      <c r="AH5429">
        <v>12</v>
      </c>
      <c r="AI5429">
        <v>1</v>
      </c>
      <c r="AJ5429">
        <v>12</v>
      </c>
      <c r="AK5429">
        <v>15</v>
      </c>
      <c r="AL5429">
        <v>0.21</v>
      </c>
      <c r="AM5429">
        <v>5</v>
      </c>
      <c r="AN5429">
        <v>5</v>
      </c>
      <c r="AO5429">
        <v>73</v>
      </c>
      <c r="AP5429">
        <v>10</v>
      </c>
      <c r="AQ5429">
        <v>76</v>
      </c>
    </row>
    <row r="5430" spans="1:43" hidden="1" x14ac:dyDescent="0.25">
      <c r="A5430" t="s">
        <v>17092</v>
      </c>
      <c r="B5430" t="s">
        <v>20023</v>
      </c>
      <c r="C5430" s="1" t="str">
        <f t="shared" si="391"/>
        <v>21:0121</v>
      </c>
      <c r="D5430" s="1" t="str">
        <f t="shared" si="390"/>
        <v>21:0003</v>
      </c>
      <c r="E5430" t="s">
        <v>17094</v>
      </c>
      <c r="F5430" t="s">
        <v>20024</v>
      </c>
      <c r="H5430">
        <v>48.827268099999998</v>
      </c>
      <c r="I5430">
        <v>-56.259647299999997</v>
      </c>
      <c r="J5430" s="1" t="str">
        <f t="shared" si="389"/>
        <v>Till</v>
      </c>
      <c r="K5430" s="1" t="str">
        <f t="shared" si="392"/>
        <v>&lt;63 micron</v>
      </c>
      <c r="L5430">
        <v>0.1</v>
      </c>
      <c r="M5430">
        <v>2.67</v>
      </c>
      <c r="N5430">
        <v>18</v>
      </c>
      <c r="O5430">
        <v>90</v>
      </c>
      <c r="P5430">
        <v>0.25</v>
      </c>
      <c r="Q5430">
        <v>1</v>
      </c>
      <c r="R5430">
        <v>0.52</v>
      </c>
      <c r="S5430">
        <v>0.25</v>
      </c>
      <c r="T5430">
        <v>16</v>
      </c>
      <c r="U5430">
        <v>23</v>
      </c>
      <c r="V5430">
        <v>62</v>
      </c>
      <c r="W5430">
        <v>4.43</v>
      </c>
      <c r="X5430">
        <v>10</v>
      </c>
      <c r="Y5430">
        <v>0.5</v>
      </c>
      <c r="Z5430">
        <v>0.17</v>
      </c>
      <c r="AA5430">
        <v>20</v>
      </c>
      <c r="AB5430">
        <v>0.73</v>
      </c>
      <c r="AC5430">
        <v>1255</v>
      </c>
      <c r="AD5430">
        <v>1</v>
      </c>
      <c r="AE5430">
        <v>0.01</v>
      </c>
      <c r="AF5430">
        <v>24</v>
      </c>
      <c r="AH5430">
        <v>4</v>
      </c>
      <c r="AI5430">
        <v>1</v>
      </c>
      <c r="AJ5430">
        <v>14</v>
      </c>
      <c r="AK5430">
        <v>23</v>
      </c>
      <c r="AL5430">
        <v>0.2</v>
      </c>
      <c r="AM5430">
        <v>5</v>
      </c>
      <c r="AN5430">
        <v>5</v>
      </c>
      <c r="AO5430">
        <v>78</v>
      </c>
      <c r="AP5430">
        <v>10</v>
      </c>
      <c r="AQ5430">
        <v>108</v>
      </c>
    </row>
    <row r="5431" spans="1:43" hidden="1" x14ac:dyDescent="0.25">
      <c r="A5431" t="s">
        <v>17096</v>
      </c>
      <c r="B5431" t="s">
        <v>20025</v>
      </c>
      <c r="C5431" s="1" t="str">
        <f t="shared" si="391"/>
        <v>21:0121</v>
      </c>
      <c r="D5431" s="1" t="str">
        <f t="shared" si="390"/>
        <v>21:0003</v>
      </c>
      <c r="E5431" t="s">
        <v>17098</v>
      </c>
      <c r="F5431" t="s">
        <v>20026</v>
      </c>
      <c r="H5431">
        <v>48.836377900000002</v>
      </c>
      <c r="I5431">
        <v>-56.242821399999997</v>
      </c>
      <c r="J5431" s="1" t="str">
        <f t="shared" si="389"/>
        <v>Till</v>
      </c>
      <c r="K5431" s="1" t="str">
        <f t="shared" si="392"/>
        <v>&lt;63 micron</v>
      </c>
      <c r="L5431">
        <v>0.1</v>
      </c>
      <c r="M5431">
        <v>2.4500000000000002</v>
      </c>
      <c r="N5431">
        <v>8</v>
      </c>
      <c r="O5431">
        <v>80</v>
      </c>
      <c r="P5431">
        <v>0.25</v>
      </c>
      <c r="Q5431">
        <v>4</v>
      </c>
      <c r="R5431">
        <v>0.38</v>
      </c>
      <c r="S5431">
        <v>0.25</v>
      </c>
      <c r="T5431">
        <v>17</v>
      </c>
      <c r="U5431">
        <v>22</v>
      </c>
      <c r="V5431">
        <v>60</v>
      </c>
      <c r="W5431">
        <v>3.62</v>
      </c>
      <c r="X5431">
        <v>5</v>
      </c>
      <c r="Y5431">
        <v>0.5</v>
      </c>
      <c r="Z5431">
        <v>0.11</v>
      </c>
      <c r="AA5431">
        <v>10</v>
      </c>
      <c r="AB5431">
        <v>0.64</v>
      </c>
      <c r="AC5431">
        <v>1090</v>
      </c>
      <c r="AD5431">
        <v>0.5</v>
      </c>
      <c r="AE5431">
        <v>5.0000000000000001E-3</v>
      </c>
      <c r="AF5431">
        <v>24</v>
      </c>
      <c r="AH5431">
        <v>4</v>
      </c>
      <c r="AI5431">
        <v>1</v>
      </c>
      <c r="AJ5431">
        <v>12</v>
      </c>
      <c r="AK5431">
        <v>13</v>
      </c>
      <c r="AL5431">
        <v>0.18</v>
      </c>
      <c r="AM5431">
        <v>5</v>
      </c>
      <c r="AN5431">
        <v>5</v>
      </c>
      <c r="AO5431">
        <v>67</v>
      </c>
      <c r="AP5431">
        <v>5</v>
      </c>
      <c r="AQ5431">
        <v>76</v>
      </c>
    </row>
    <row r="5432" spans="1:43" hidden="1" x14ac:dyDescent="0.25">
      <c r="A5432" t="s">
        <v>17100</v>
      </c>
      <c r="B5432" t="s">
        <v>20027</v>
      </c>
      <c r="C5432" s="1" t="str">
        <f t="shared" si="391"/>
        <v>21:0121</v>
      </c>
      <c r="D5432" s="1" t="str">
        <f t="shared" si="390"/>
        <v>21:0003</v>
      </c>
      <c r="E5432" t="s">
        <v>17102</v>
      </c>
      <c r="F5432" t="s">
        <v>20028</v>
      </c>
      <c r="H5432">
        <v>48.852859799999997</v>
      </c>
      <c r="I5432">
        <v>-56.219059799999997</v>
      </c>
      <c r="J5432" s="1" t="str">
        <f t="shared" si="389"/>
        <v>Till</v>
      </c>
      <c r="K5432" s="1" t="str">
        <f t="shared" si="392"/>
        <v>&lt;63 micron</v>
      </c>
      <c r="L5432">
        <v>0.2</v>
      </c>
      <c r="M5432">
        <v>1.64</v>
      </c>
      <c r="N5432">
        <v>12</v>
      </c>
      <c r="O5432">
        <v>30</v>
      </c>
      <c r="P5432">
        <v>0.25</v>
      </c>
      <c r="Q5432">
        <v>1</v>
      </c>
      <c r="R5432">
        <v>0.53</v>
      </c>
      <c r="S5432">
        <v>0.25</v>
      </c>
      <c r="T5432">
        <v>18</v>
      </c>
      <c r="U5432">
        <v>19</v>
      </c>
      <c r="V5432">
        <v>47</v>
      </c>
      <c r="W5432">
        <v>2.74</v>
      </c>
      <c r="X5432">
        <v>5</v>
      </c>
      <c r="Y5432">
        <v>0.5</v>
      </c>
      <c r="Z5432">
        <v>0.06</v>
      </c>
      <c r="AA5432">
        <v>10</v>
      </c>
      <c r="AB5432">
        <v>0.51</v>
      </c>
      <c r="AC5432">
        <v>1350</v>
      </c>
      <c r="AD5432">
        <v>2</v>
      </c>
      <c r="AE5432">
        <v>5.0000000000000001E-3</v>
      </c>
      <c r="AF5432">
        <v>22</v>
      </c>
      <c r="AH5432">
        <v>10</v>
      </c>
      <c r="AI5432">
        <v>1</v>
      </c>
      <c r="AJ5432">
        <v>9</v>
      </c>
      <c r="AK5432">
        <v>15</v>
      </c>
      <c r="AL5432">
        <v>0.16</v>
      </c>
      <c r="AM5432">
        <v>5</v>
      </c>
      <c r="AN5432">
        <v>5</v>
      </c>
      <c r="AO5432">
        <v>50</v>
      </c>
      <c r="AP5432">
        <v>5</v>
      </c>
      <c r="AQ5432">
        <v>66</v>
      </c>
    </row>
    <row r="5433" spans="1:43" hidden="1" x14ac:dyDescent="0.25">
      <c r="A5433" t="s">
        <v>17104</v>
      </c>
      <c r="B5433" t="s">
        <v>20029</v>
      </c>
      <c r="C5433" s="1" t="str">
        <f t="shared" si="391"/>
        <v>21:0121</v>
      </c>
      <c r="D5433" s="1" t="str">
        <f t="shared" si="390"/>
        <v>21:0003</v>
      </c>
      <c r="E5433" t="s">
        <v>17106</v>
      </c>
      <c r="F5433" t="s">
        <v>20030</v>
      </c>
      <c r="H5433">
        <v>48.861902299999997</v>
      </c>
      <c r="I5433">
        <v>-56.193356000000001</v>
      </c>
      <c r="J5433" s="1" t="str">
        <f t="shared" si="389"/>
        <v>Till</v>
      </c>
      <c r="K5433" s="1" t="str">
        <f t="shared" si="392"/>
        <v>&lt;63 micron</v>
      </c>
      <c r="L5433">
        <v>0.1</v>
      </c>
      <c r="M5433">
        <v>2.4700000000000002</v>
      </c>
      <c r="N5433">
        <v>8</v>
      </c>
      <c r="O5433">
        <v>80</v>
      </c>
      <c r="P5433">
        <v>0.25</v>
      </c>
      <c r="Q5433">
        <v>4</v>
      </c>
      <c r="R5433">
        <v>0.31</v>
      </c>
      <c r="S5433">
        <v>0.25</v>
      </c>
      <c r="T5433">
        <v>14</v>
      </c>
      <c r="U5433">
        <v>21</v>
      </c>
      <c r="V5433">
        <v>50</v>
      </c>
      <c r="W5433">
        <v>3.26</v>
      </c>
      <c r="X5433">
        <v>10</v>
      </c>
      <c r="Y5433">
        <v>0.5</v>
      </c>
      <c r="Z5433">
        <v>0.09</v>
      </c>
      <c r="AA5433">
        <v>20</v>
      </c>
      <c r="AB5433">
        <v>0.56000000000000005</v>
      </c>
      <c r="AC5433">
        <v>1035</v>
      </c>
      <c r="AD5433">
        <v>1</v>
      </c>
      <c r="AE5433">
        <v>5.0000000000000001E-3</v>
      </c>
      <c r="AF5433">
        <v>22</v>
      </c>
      <c r="AH5433">
        <v>14</v>
      </c>
      <c r="AI5433">
        <v>1</v>
      </c>
      <c r="AJ5433">
        <v>13</v>
      </c>
      <c r="AK5433">
        <v>14</v>
      </c>
      <c r="AL5433">
        <v>0.21</v>
      </c>
      <c r="AM5433">
        <v>5</v>
      </c>
      <c r="AN5433">
        <v>5</v>
      </c>
      <c r="AO5433">
        <v>63</v>
      </c>
      <c r="AP5433">
        <v>10</v>
      </c>
      <c r="AQ5433">
        <v>54</v>
      </c>
    </row>
    <row r="5434" spans="1:43" hidden="1" x14ac:dyDescent="0.25">
      <c r="A5434" t="s">
        <v>17108</v>
      </c>
      <c r="B5434" t="s">
        <v>20031</v>
      </c>
      <c r="C5434" s="1" t="str">
        <f t="shared" si="391"/>
        <v>21:0121</v>
      </c>
      <c r="D5434" s="1" t="str">
        <f t="shared" si="390"/>
        <v>21:0003</v>
      </c>
      <c r="E5434" t="s">
        <v>17110</v>
      </c>
      <c r="F5434" t="s">
        <v>20032</v>
      </c>
      <c r="H5434">
        <v>48.802039499999999</v>
      </c>
      <c r="I5434">
        <v>-56.219504100000002</v>
      </c>
      <c r="J5434" s="1" t="str">
        <f t="shared" ref="J5434:J5497" si="393">HYPERLINK("http://geochem.nrcan.gc.ca/cdogs/content/kwd/kwd020044_e.htm", "Till")</f>
        <v>Till</v>
      </c>
      <c r="K5434" s="1" t="str">
        <f t="shared" si="392"/>
        <v>&lt;63 micron</v>
      </c>
      <c r="L5434">
        <v>0.1</v>
      </c>
      <c r="M5434">
        <v>2.77</v>
      </c>
      <c r="N5434">
        <v>14</v>
      </c>
      <c r="O5434">
        <v>70</v>
      </c>
      <c r="P5434">
        <v>0.25</v>
      </c>
      <c r="Q5434">
        <v>1</v>
      </c>
      <c r="R5434">
        <v>0.26</v>
      </c>
      <c r="S5434">
        <v>0.25</v>
      </c>
      <c r="T5434">
        <v>14</v>
      </c>
      <c r="U5434">
        <v>26</v>
      </c>
      <c r="V5434">
        <v>57</v>
      </c>
      <c r="W5434">
        <v>3.63</v>
      </c>
      <c r="X5434">
        <v>5</v>
      </c>
      <c r="Y5434">
        <v>0.5</v>
      </c>
      <c r="Z5434">
        <v>0.11</v>
      </c>
      <c r="AA5434">
        <v>20</v>
      </c>
      <c r="AB5434">
        <v>0.61</v>
      </c>
      <c r="AC5434">
        <v>980</v>
      </c>
      <c r="AD5434">
        <v>1</v>
      </c>
      <c r="AE5434">
        <v>5.0000000000000001E-3</v>
      </c>
      <c r="AF5434">
        <v>25</v>
      </c>
      <c r="AH5434">
        <v>2</v>
      </c>
      <c r="AI5434">
        <v>2</v>
      </c>
      <c r="AJ5434">
        <v>10</v>
      </c>
      <c r="AK5434">
        <v>13</v>
      </c>
      <c r="AL5434">
        <v>0.2</v>
      </c>
      <c r="AM5434">
        <v>5</v>
      </c>
      <c r="AN5434">
        <v>5</v>
      </c>
      <c r="AO5434">
        <v>71</v>
      </c>
      <c r="AP5434">
        <v>10</v>
      </c>
      <c r="AQ5434">
        <v>82</v>
      </c>
    </row>
    <row r="5435" spans="1:43" hidden="1" x14ac:dyDescent="0.25">
      <c r="A5435" t="s">
        <v>17112</v>
      </c>
      <c r="B5435" t="s">
        <v>20033</v>
      </c>
      <c r="C5435" s="1" t="str">
        <f t="shared" si="391"/>
        <v>21:0121</v>
      </c>
      <c r="D5435" s="1" t="str">
        <f t="shared" si="390"/>
        <v>21:0003</v>
      </c>
      <c r="E5435" t="s">
        <v>17114</v>
      </c>
      <c r="F5435" t="s">
        <v>20034</v>
      </c>
      <c r="H5435">
        <v>48.818177599999999</v>
      </c>
      <c r="I5435">
        <v>-56.179751899999999</v>
      </c>
      <c r="J5435" s="1" t="str">
        <f t="shared" si="393"/>
        <v>Till</v>
      </c>
      <c r="K5435" s="1" t="str">
        <f t="shared" si="392"/>
        <v>&lt;63 micron</v>
      </c>
      <c r="L5435">
        <v>0.1</v>
      </c>
      <c r="M5435">
        <v>1.77</v>
      </c>
      <c r="N5435">
        <v>26</v>
      </c>
      <c r="O5435">
        <v>30</v>
      </c>
      <c r="P5435">
        <v>0.25</v>
      </c>
      <c r="Q5435">
        <v>1</v>
      </c>
      <c r="R5435">
        <v>0.69</v>
      </c>
      <c r="S5435">
        <v>0.25</v>
      </c>
      <c r="T5435">
        <v>15</v>
      </c>
      <c r="U5435">
        <v>18</v>
      </c>
      <c r="V5435">
        <v>40</v>
      </c>
      <c r="W5435">
        <v>3.11</v>
      </c>
      <c r="X5435">
        <v>10</v>
      </c>
      <c r="Y5435">
        <v>0.5</v>
      </c>
      <c r="Z5435">
        <v>0.08</v>
      </c>
      <c r="AA5435">
        <v>20</v>
      </c>
      <c r="AB5435">
        <v>0.54</v>
      </c>
      <c r="AC5435">
        <v>1145</v>
      </c>
      <c r="AD5435">
        <v>0.5</v>
      </c>
      <c r="AE5435">
        <v>0.01</v>
      </c>
      <c r="AF5435">
        <v>17</v>
      </c>
      <c r="AH5435">
        <v>10</v>
      </c>
      <c r="AI5435">
        <v>1</v>
      </c>
      <c r="AJ5435">
        <v>11</v>
      </c>
      <c r="AK5435">
        <v>25</v>
      </c>
      <c r="AL5435">
        <v>0.22</v>
      </c>
      <c r="AM5435">
        <v>5</v>
      </c>
      <c r="AN5435">
        <v>5</v>
      </c>
      <c r="AO5435">
        <v>64</v>
      </c>
      <c r="AP5435">
        <v>10</v>
      </c>
      <c r="AQ5435">
        <v>90</v>
      </c>
    </row>
    <row r="5436" spans="1:43" hidden="1" x14ac:dyDescent="0.25">
      <c r="A5436" t="s">
        <v>17116</v>
      </c>
      <c r="B5436" t="s">
        <v>20035</v>
      </c>
      <c r="C5436" s="1" t="str">
        <f t="shared" si="391"/>
        <v>21:0121</v>
      </c>
      <c r="D5436" s="1" t="str">
        <f t="shared" si="390"/>
        <v>21:0003</v>
      </c>
      <c r="E5436" t="s">
        <v>17118</v>
      </c>
      <c r="F5436" t="s">
        <v>20036</v>
      </c>
      <c r="H5436">
        <v>48.841633399999999</v>
      </c>
      <c r="I5436">
        <v>-56.189251400000003</v>
      </c>
      <c r="J5436" s="1" t="str">
        <f t="shared" si="393"/>
        <v>Till</v>
      </c>
      <c r="K5436" s="1" t="str">
        <f t="shared" si="392"/>
        <v>&lt;63 micron</v>
      </c>
      <c r="L5436">
        <v>0.1</v>
      </c>
      <c r="M5436">
        <v>2.72</v>
      </c>
      <c r="N5436">
        <v>16</v>
      </c>
      <c r="O5436">
        <v>80</v>
      </c>
      <c r="P5436">
        <v>0.25</v>
      </c>
      <c r="Q5436">
        <v>1</v>
      </c>
      <c r="R5436">
        <v>0.56000000000000005</v>
      </c>
      <c r="S5436">
        <v>0.25</v>
      </c>
      <c r="T5436">
        <v>16</v>
      </c>
      <c r="U5436">
        <v>27</v>
      </c>
      <c r="V5436">
        <v>66</v>
      </c>
      <c r="W5436">
        <v>4.2699999999999996</v>
      </c>
      <c r="X5436">
        <v>10</v>
      </c>
      <c r="Y5436">
        <v>0.5</v>
      </c>
      <c r="Z5436">
        <v>0.21</v>
      </c>
      <c r="AA5436">
        <v>20</v>
      </c>
      <c r="AB5436">
        <v>0.69</v>
      </c>
      <c r="AC5436">
        <v>1280</v>
      </c>
      <c r="AD5436">
        <v>1</v>
      </c>
      <c r="AE5436">
        <v>0.01</v>
      </c>
      <c r="AF5436">
        <v>30</v>
      </c>
      <c r="AH5436">
        <v>8</v>
      </c>
      <c r="AI5436">
        <v>1</v>
      </c>
      <c r="AJ5436">
        <v>14</v>
      </c>
      <c r="AK5436">
        <v>29</v>
      </c>
      <c r="AL5436">
        <v>0.2</v>
      </c>
      <c r="AM5436">
        <v>5</v>
      </c>
      <c r="AN5436">
        <v>5</v>
      </c>
      <c r="AO5436">
        <v>81</v>
      </c>
      <c r="AP5436">
        <v>10</v>
      </c>
      <c r="AQ5436">
        <v>106</v>
      </c>
    </row>
    <row r="5437" spans="1:43" hidden="1" x14ac:dyDescent="0.25">
      <c r="A5437" t="s">
        <v>17120</v>
      </c>
      <c r="B5437" t="s">
        <v>20037</v>
      </c>
      <c r="C5437" s="1" t="str">
        <f t="shared" si="391"/>
        <v>21:0121</v>
      </c>
      <c r="D5437" s="1" t="str">
        <f t="shared" si="390"/>
        <v>21:0003</v>
      </c>
      <c r="E5437" t="s">
        <v>17122</v>
      </c>
      <c r="F5437" t="s">
        <v>20038</v>
      </c>
      <c r="H5437">
        <v>48.835023300000003</v>
      </c>
      <c r="I5437">
        <v>-56.208775600000003</v>
      </c>
      <c r="J5437" s="1" t="str">
        <f t="shared" si="393"/>
        <v>Till</v>
      </c>
      <c r="K5437" s="1" t="str">
        <f t="shared" si="392"/>
        <v>&lt;63 micron</v>
      </c>
      <c r="L5437">
        <v>0.1</v>
      </c>
      <c r="M5437">
        <v>2.46</v>
      </c>
      <c r="N5437">
        <v>18</v>
      </c>
      <c r="O5437">
        <v>90</v>
      </c>
      <c r="P5437">
        <v>0.25</v>
      </c>
      <c r="Q5437">
        <v>1</v>
      </c>
      <c r="R5437">
        <v>0.55000000000000004</v>
      </c>
      <c r="S5437">
        <v>0.25</v>
      </c>
      <c r="T5437">
        <v>18</v>
      </c>
      <c r="U5437">
        <v>25</v>
      </c>
      <c r="V5437">
        <v>67</v>
      </c>
      <c r="W5437">
        <v>4.05</v>
      </c>
      <c r="X5437">
        <v>10</v>
      </c>
      <c r="Y5437">
        <v>0.5</v>
      </c>
      <c r="Z5437">
        <v>0.2</v>
      </c>
      <c r="AA5437">
        <v>20</v>
      </c>
      <c r="AB5437">
        <v>0.66</v>
      </c>
      <c r="AC5437">
        <v>1270</v>
      </c>
      <c r="AD5437">
        <v>1</v>
      </c>
      <c r="AE5437">
        <v>0.01</v>
      </c>
      <c r="AF5437">
        <v>29</v>
      </c>
      <c r="AH5437">
        <v>16</v>
      </c>
      <c r="AI5437">
        <v>1</v>
      </c>
      <c r="AJ5437">
        <v>13</v>
      </c>
      <c r="AK5437">
        <v>27</v>
      </c>
      <c r="AL5437">
        <v>0.19</v>
      </c>
      <c r="AM5437">
        <v>5</v>
      </c>
      <c r="AN5437">
        <v>5</v>
      </c>
      <c r="AO5437">
        <v>76</v>
      </c>
      <c r="AP5437">
        <v>10</v>
      </c>
      <c r="AQ5437">
        <v>102</v>
      </c>
    </row>
    <row r="5438" spans="1:43" hidden="1" x14ac:dyDescent="0.25">
      <c r="A5438" t="s">
        <v>17124</v>
      </c>
      <c r="B5438" t="s">
        <v>20039</v>
      </c>
      <c r="C5438" s="1" t="str">
        <f t="shared" si="391"/>
        <v>21:0121</v>
      </c>
      <c r="D5438" s="1" t="str">
        <f t="shared" si="390"/>
        <v>21:0003</v>
      </c>
      <c r="E5438" t="s">
        <v>17126</v>
      </c>
      <c r="F5438" t="s">
        <v>20040</v>
      </c>
      <c r="H5438">
        <v>48.750298299999997</v>
      </c>
      <c r="I5438">
        <v>-56.250227500000001</v>
      </c>
      <c r="J5438" s="1" t="str">
        <f t="shared" si="393"/>
        <v>Till</v>
      </c>
      <c r="K5438" s="1" t="str">
        <f t="shared" si="392"/>
        <v>&lt;63 micron</v>
      </c>
      <c r="L5438">
        <v>0.1</v>
      </c>
      <c r="M5438">
        <v>3.13</v>
      </c>
      <c r="N5438">
        <v>22</v>
      </c>
      <c r="O5438">
        <v>100</v>
      </c>
      <c r="P5438">
        <v>0.25</v>
      </c>
      <c r="Q5438">
        <v>1</v>
      </c>
      <c r="R5438">
        <v>0.34</v>
      </c>
      <c r="S5438">
        <v>0.25</v>
      </c>
      <c r="T5438">
        <v>22</v>
      </c>
      <c r="U5438">
        <v>35</v>
      </c>
      <c r="V5438">
        <v>71</v>
      </c>
      <c r="W5438">
        <v>3.99</v>
      </c>
      <c r="X5438">
        <v>5</v>
      </c>
      <c r="Y5438">
        <v>0.5</v>
      </c>
      <c r="Z5438">
        <v>0.11</v>
      </c>
      <c r="AA5438">
        <v>10</v>
      </c>
      <c r="AB5438">
        <v>0.76</v>
      </c>
      <c r="AC5438">
        <v>855</v>
      </c>
      <c r="AD5438">
        <v>0.5</v>
      </c>
      <c r="AE5438">
        <v>0.01</v>
      </c>
      <c r="AF5438">
        <v>32</v>
      </c>
      <c r="AH5438">
        <v>16</v>
      </c>
      <c r="AI5438">
        <v>1</v>
      </c>
      <c r="AJ5438">
        <v>12</v>
      </c>
      <c r="AK5438">
        <v>19</v>
      </c>
      <c r="AL5438">
        <v>0.2</v>
      </c>
      <c r="AM5438">
        <v>5</v>
      </c>
      <c r="AN5438">
        <v>5</v>
      </c>
      <c r="AO5438">
        <v>75</v>
      </c>
      <c r="AP5438">
        <v>10</v>
      </c>
      <c r="AQ5438">
        <v>90</v>
      </c>
    </row>
    <row r="5439" spans="1:43" hidden="1" x14ac:dyDescent="0.25">
      <c r="A5439" t="s">
        <v>17128</v>
      </c>
      <c r="B5439" t="s">
        <v>20041</v>
      </c>
      <c r="C5439" s="1" t="str">
        <f t="shared" si="391"/>
        <v>21:0121</v>
      </c>
      <c r="D5439" s="1" t="str">
        <f t="shared" si="390"/>
        <v>21:0003</v>
      </c>
      <c r="E5439" t="s">
        <v>17130</v>
      </c>
      <c r="F5439" t="s">
        <v>20042</v>
      </c>
      <c r="H5439">
        <v>48.749336900000003</v>
      </c>
      <c r="I5439">
        <v>-56.220926900000002</v>
      </c>
      <c r="J5439" s="1" t="str">
        <f t="shared" si="393"/>
        <v>Till</v>
      </c>
      <c r="K5439" s="1" t="str">
        <f t="shared" si="392"/>
        <v>&lt;63 micron</v>
      </c>
      <c r="L5439">
        <v>0.1</v>
      </c>
      <c r="M5439">
        <v>2.75</v>
      </c>
      <c r="N5439">
        <v>48</v>
      </c>
      <c r="O5439">
        <v>50</v>
      </c>
      <c r="P5439">
        <v>0.25</v>
      </c>
      <c r="Q5439">
        <v>1</v>
      </c>
      <c r="R5439">
        <v>0.37</v>
      </c>
      <c r="S5439">
        <v>0.25</v>
      </c>
      <c r="T5439">
        <v>28</v>
      </c>
      <c r="U5439">
        <v>25</v>
      </c>
      <c r="V5439">
        <v>81</v>
      </c>
      <c r="W5439">
        <v>4.28</v>
      </c>
      <c r="X5439">
        <v>10</v>
      </c>
      <c r="Y5439">
        <v>0.5</v>
      </c>
      <c r="Z5439">
        <v>0.05</v>
      </c>
      <c r="AA5439">
        <v>20</v>
      </c>
      <c r="AB5439">
        <v>0.49</v>
      </c>
      <c r="AC5439">
        <v>1420</v>
      </c>
      <c r="AD5439">
        <v>2</v>
      </c>
      <c r="AE5439">
        <v>5.0000000000000001E-3</v>
      </c>
      <c r="AF5439">
        <v>21</v>
      </c>
      <c r="AH5439">
        <v>12</v>
      </c>
      <c r="AI5439">
        <v>1</v>
      </c>
      <c r="AJ5439">
        <v>12</v>
      </c>
      <c r="AK5439">
        <v>17</v>
      </c>
      <c r="AL5439">
        <v>0.19</v>
      </c>
      <c r="AM5439">
        <v>5</v>
      </c>
      <c r="AN5439">
        <v>5</v>
      </c>
      <c r="AO5439">
        <v>66</v>
      </c>
      <c r="AP5439">
        <v>10</v>
      </c>
      <c r="AQ5439">
        <v>84</v>
      </c>
    </row>
    <row r="5440" spans="1:43" hidden="1" x14ac:dyDescent="0.25">
      <c r="A5440" t="s">
        <v>17132</v>
      </c>
      <c r="B5440" t="s">
        <v>20043</v>
      </c>
      <c r="C5440" s="1" t="str">
        <f t="shared" si="391"/>
        <v>21:0121</v>
      </c>
      <c r="D5440" s="1" t="str">
        <f t="shared" si="390"/>
        <v>21:0003</v>
      </c>
      <c r="E5440" t="s">
        <v>17134</v>
      </c>
      <c r="F5440" t="s">
        <v>20044</v>
      </c>
      <c r="H5440">
        <v>48.749579099999998</v>
      </c>
      <c r="I5440">
        <v>-56.191132099999997</v>
      </c>
      <c r="J5440" s="1" t="str">
        <f t="shared" si="393"/>
        <v>Till</v>
      </c>
      <c r="K5440" s="1" t="str">
        <f t="shared" si="392"/>
        <v>&lt;63 micron</v>
      </c>
      <c r="L5440">
        <v>0.2</v>
      </c>
      <c r="M5440">
        <v>1.63</v>
      </c>
      <c r="N5440">
        <v>24</v>
      </c>
      <c r="O5440">
        <v>130</v>
      </c>
      <c r="P5440">
        <v>0.25</v>
      </c>
      <c r="Q5440">
        <v>1</v>
      </c>
      <c r="R5440">
        <v>0.4</v>
      </c>
      <c r="S5440">
        <v>0.25</v>
      </c>
      <c r="T5440">
        <v>18</v>
      </c>
      <c r="U5440">
        <v>23</v>
      </c>
      <c r="V5440">
        <v>65</v>
      </c>
      <c r="W5440">
        <v>3.68</v>
      </c>
      <c r="X5440">
        <v>5</v>
      </c>
      <c r="Y5440">
        <v>0.5</v>
      </c>
      <c r="Z5440">
        <v>0.08</v>
      </c>
      <c r="AA5440">
        <v>30</v>
      </c>
      <c r="AB5440">
        <v>0.65</v>
      </c>
      <c r="AC5440">
        <v>1340</v>
      </c>
      <c r="AD5440">
        <v>0.5</v>
      </c>
      <c r="AE5440">
        <v>5.0000000000000001E-3</v>
      </c>
      <c r="AF5440">
        <v>22</v>
      </c>
      <c r="AH5440">
        <v>16</v>
      </c>
      <c r="AI5440">
        <v>1</v>
      </c>
      <c r="AJ5440">
        <v>10</v>
      </c>
      <c r="AK5440">
        <v>20</v>
      </c>
      <c r="AL5440">
        <v>0.14000000000000001</v>
      </c>
      <c r="AM5440">
        <v>5</v>
      </c>
      <c r="AN5440">
        <v>5</v>
      </c>
      <c r="AO5440">
        <v>57</v>
      </c>
      <c r="AP5440">
        <v>5</v>
      </c>
      <c r="AQ5440">
        <v>100</v>
      </c>
    </row>
    <row r="5441" spans="1:43" hidden="1" x14ac:dyDescent="0.25">
      <c r="A5441" t="s">
        <v>17136</v>
      </c>
      <c r="B5441" t="s">
        <v>20045</v>
      </c>
      <c r="C5441" s="1" t="str">
        <f t="shared" si="391"/>
        <v>21:0121</v>
      </c>
      <c r="D5441" s="1" t="str">
        <f t="shared" si="390"/>
        <v>21:0003</v>
      </c>
      <c r="E5441" t="s">
        <v>17138</v>
      </c>
      <c r="F5441" t="s">
        <v>20046</v>
      </c>
      <c r="H5441">
        <v>48.752992599999999</v>
      </c>
      <c r="I5441">
        <v>-56.095101800000002</v>
      </c>
      <c r="J5441" s="1" t="str">
        <f t="shared" si="393"/>
        <v>Till</v>
      </c>
      <c r="K5441" s="1" t="str">
        <f t="shared" si="392"/>
        <v>&lt;63 micron</v>
      </c>
      <c r="L5441">
        <v>0.2</v>
      </c>
      <c r="M5441">
        <v>2.39</v>
      </c>
      <c r="N5441">
        <v>40</v>
      </c>
      <c r="O5441">
        <v>80</v>
      </c>
      <c r="P5441">
        <v>0.25</v>
      </c>
      <c r="Q5441">
        <v>1</v>
      </c>
      <c r="R5441">
        <v>0.16</v>
      </c>
      <c r="S5441">
        <v>0.25</v>
      </c>
      <c r="T5441">
        <v>19</v>
      </c>
      <c r="U5441">
        <v>31</v>
      </c>
      <c r="V5441">
        <v>85</v>
      </c>
      <c r="W5441">
        <v>4.63</v>
      </c>
      <c r="X5441">
        <v>5</v>
      </c>
      <c r="Y5441">
        <v>0.5</v>
      </c>
      <c r="Z5441">
        <v>0.16</v>
      </c>
      <c r="AA5441">
        <v>20</v>
      </c>
      <c r="AB5441">
        <v>0.73</v>
      </c>
      <c r="AC5441">
        <v>1170</v>
      </c>
      <c r="AD5441">
        <v>2</v>
      </c>
      <c r="AE5441">
        <v>5.0000000000000001E-3</v>
      </c>
      <c r="AF5441">
        <v>36</v>
      </c>
      <c r="AH5441">
        <v>16</v>
      </c>
      <c r="AI5441">
        <v>2</v>
      </c>
      <c r="AJ5441">
        <v>11</v>
      </c>
      <c r="AK5441">
        <v>12</v>
      </c>
      <c r="AL5441">
        <v>0.12</v>
      </c>
      <c r="AM5441">
        <v>5</v>
      </c>
      <c r="AN5441">
        <v>5</v>
      </c>
      <c r="AO5441">
        <v>66</v>
      </c>
      <c r="AP5441">
        <v>5</v>
      </c>
      <c r="AQ5441">
        <v>132</v>
      </c>
    </row>
    <row r="5442" spans="1:43" hidden="1" x14ac:dyDescent="0.25">
      <c r="A5442" t="s">
        <v>17140</v>
      </c>
      <c r="B5442" t="s">
        <v>20047</v>
      </c>
      <c r="C5442" s="1" t="str">
        <f t="shared" si="391"/>
        <v>21:0121</v>
      </c>
      <c r="D5442" s="1" t="str">
        <f t="shared" si="390"/>
        <v>21:0003</v>
      </c>
      <c r="E5442" t="s">
        <v>17142</v>
      </c>
      <c r="F5442" t="s">
        <v>20048</v>
      </c>
      <c r="H5442">
        <v>48.762692600000001</v>
      </c>
      <c r="I5442">
        <v>-56.127583899999998</v>
      </c>
      <c r="J5442" s="1" t="str">
        <f t="shared" si="393"/>
        <v>Till</v>
      </c>
      <c r="K5442" s="1" t="str">
        <f t="shared" si="392"/>
        <v>&lt;63 micron</v>
      </c>
      <c r="L5442">
        <v>0.1</v>
      </c>
      <c r="M5442">
        <v>2.16</v>
      </c>
      <c r="N5442">
        <v>6</v>
      </c>
      <c r="O5442">
        <v>50</v>
      </c>
      <c r="P5442">
        <v>0.25</v>
      </c>
      <c r="Q5442">
        <v>1</v>
      </c>
      <c r="R5442">
        <v>0.43</v>
      </c>
      <c r="S5442">
        <v>0.25</v>
      </c>
      <c r="T5442">
        <v>15</v>
      </c>
      <c r="U5442">
        <v>22</v>
      </c>
      <c r="V5442">
        <v>70</v>
      </c>
      <c r="W5442">
        <v>3.16</v>
      </c>
      <c r="X5442">
        <v>5</v>
      </c>
      <c r="Y5442">
        <v>0.5</v>
      </c>
      <c r="Z5442">
        <v>0.04</v>
      </c>
      <c r="AA5442">
        <v>20</v>
      </c>
      <c r="AB5442">
        <v>0.7</v>
      </c>
      <c r="AC5442">
        <v>565</v>
      </c>
      <c r="AD5442">
        <v>0.5</v>
      </c>
      <c r="AE5442">
        <v>5.0000000000000001E-3</v>
      </c>
      <c r="AF5442">
        <v>17</v>
      </c>
      <c r="AH5442">
        <v>2</v>
      </c>
      <c r="AI5442">
        <v>1</v>
      </c>
      <c r="AJ5442">
        <v>6</v>
      </c>
      <c r="AK5442">
        <v>26</v>
      </c>
      <c r="AL5442">
        <v>0.15</v>
      </c>
      <c r="AM5442">
        <v>5</v>
      </c>
      <c r="AN5442">
        <v>5</v>
      </c>
      <c r="AO5442">
        <v>57</v>
      </c>
      <c r="AP5442">
        <v>5</v>
      </c>
      <c r="AQ5442">
        <v>54</v>
      </c>
    </row>
    <row r="5443" spans="1:43" hidden="1" x14ac:dyDescent="0.25">
      <c r="A5443" t="s">
        <v>17144</v>
      </c>
      <c r="B5443" t="s">
        <v>20049</v>
      </c>
      <c r="C5443" s="1" t="str">
        <f t="shared" si="391"/>
        <v>21:0121</v>
      </c>
      <c r="D5443" s="1" t="str">
        <f t="shared" si="390"/>
        <v>21:0003</v>
      </c>
      <c r="E5443" t="s">
        <v>17146</v>
      </c>
      <c r="F5443" t="s">
        <v>20050</v>
      </c>
      <c r="H5443">
        <v>48.770081699999999</v>
      </c>
      <c r="I5443">
        <v>-56.123373800000003</v>
      </c>
      <c r="J5443" s="1" t="str">
        <f t="shared" si="393"/>
        <v>Till</v>
      </c>
      <c r="K5443" s="1" t="str">
        <f t="shared" si="392"/>
        <v>&lt;63 micron</v>
      </c>
      <c r="L5443">
        <v>0.1</v>
      </c>
      <c r="M5443">
        <v>0.99</v>
      </c>
      <c r="N5443">
        <v>34</v>
      </c>
      <c r="O5443">
        <v>40</v>
      </c>
      <c r="P5443">
        <v>0.25</v>
      </c>
      <c r="Q5443">
        <v>1</v>
      </c>
      <c r="R5443">
        <v>0.49</v>
      </c>
      <c r="S5443">
        <v>0.25</v>
      </c>
      <c r="T5443">
        <v>15</v>
      </c>
      <c r="U5443">
        <v>15</v>
      </c>
      <c r="V5443">
        <v>54</v>
      </c>
      <c r="W5443">
        <v>3.63</v>
      </c>
      <c r="X5443">
        <v>5</v>
      </c>
      <c r="Y5443">
        <v>0.5</v>
      </c>
      <c r="Z5443">
        <v>0.03</v>
      </c>
      <c r="AA5443">
        <v>20</v>
      </c>
      <c r="AB5443">
        <v>0.34</v>
      </c>
      <c r="AC5443">
        <v>650</v>
      </c>
      <c r="AD5443">
        <v>0.5</v>
      </c>
      <c r="AE5443">
        <v>5.0000000000000001E-3</v>
      </c>
      <c r="AF5443">
        <v>12</v>
      </c>
      <c r="AH5443">
        <v>16</v>
      </c>
      <c r="AI5443">
        <v>1</v>
      </c>
      <c r="AJ5443">
        <v>7</v>
      </c>
      <c r="AK5443">
        <v>22</v>
      </c>
      <c r="AL5443">
        <v>0.12</v>
      </c>
      <c r="AM5443">
        <v>5</v>
      </c>
      <c r="AN5443">
        <v>5</v>
      </c>
      <c r="AO5443">
        <v>46</v>
      </c>
      <c r="AP5443">
        <v>5</v>
      </c>
      <c r="AQ5443">
        <v>64</v>
      </c>
    </row>
    <row r="5444" spans="1:43" hidden="1" x14ac:dyDescent="0.25">
      <c r="A5444" t="s">
        <v>17148</v>
      </c>
      <c r="B5444" t="s">
        <v>20051</v>
      </c>
      <c r="C5444" s="1" t="str">
        <f t="shared" si="391"/>
        <v>21:0121</v>
      </c>
      <c r="D5444" s="1" t="str">
        <f t="shared" si="390"/>
        <v>21:0003</v>
      </c>
      <c r="E5444" t="s">
        <v>17150</v>
      </c>
      <c r="F5444" t="s">
        <v>20052</v>
      </c>
      <c r="H5444">
        <v>48.833963799999999</v>
      </c>
      <c r="I5444">
        <v>-56.013930999999999</v>
      </c>
      <c r="J5444" s="1" t="str">
        <f t="shared" si="393"/>
        <v>Till</v>
      </c>
      <c r="K5444" s="1" t="str">
        <f t="shared" si="392"/>
        <v>&lt;63 micron</v>
      </c>
      <c r="L5444">
        <v>0.1</v>
      </c>
      <c r="M5444">
        <v>2.97</v>
      </c>
      <c r="N5444">
        <v>16</v>
      </c>
      <c r="O5444">
        <v>30</v>
      </c>
      <c r="P5444">
        <v>0.25</v>
      </c>
      <c r="Q5444">
        <v>1</v>
      </c>
      <c r="R5444">
        <v>0.57999999999999996</v>
      </c>
      <c r="S5444">
        <v>0.25</v>
      </c>
      <c r="T5444">
        <v>18</v>
      </c>
      <c r="U5444">
        <v>30</v>
      </c>
      <c r="V5444">
        <v>53</v>
      </c>
      <c r="W5444">
        <v>3.65</v>
      </c>
      <c r="X5444">
        <v>5</v>
      </c>
      <c r="Y5444">
        <v>0.5</v>
      </c>
      <c r="Z5444">
        <v>0.03</v>
      </c>
      <c r="AA5444">
        <v>10</v>
      </c>
      <c r="AB5444">
        <v>0.74</v>
      </c>
      <c r="AC5444">
        <v>605</v>
      </c>
      <c r="AD5444">
        <v>1</v>
      </c>
      <c r="AE5444">
        <v>0.01</v>
      </c>
      <c r="AF5444">
        <v>25</v>
      </c>
      <c r="AH5444">
        <v>2</v>
      </c>
      <c r="AI5444">
        <v>2</v>
      </c>
      <c r="AJ5444">
        <v>12</v>
      </c>
      <c r="AK5444">
        <v>25</v>
      </c>
      <c r="AL5444">
        <v>0.21</v>
      </c>
      <c r="AM5444">
        <v>5</v>
      </c>
      <c r="AN5444">
        <v>5</v>
      </c>
      <c r="AO5444">
        <v>95</v>
      </c>
      <c r="AP5444">
        <v>5</v>
      </c>
      <c r="AQ5444">
        <v>52</v>
      </c>
    </row>
    <row r="5445" spans="1:43" hidden="1" x14ac:dyDescent="0.25">
      <c r="A5445" t="s">
        <v>17152</v>
      </c>
      <c r="B5445" t="s">
        <v>20053</v>
      </c>
      <c r="C5445" s="1" t="str">
        <f t="shared" si="391"/>
        <v>21:0121</v>
      </c>
      <c r="D5445" s="1" t="str">
        <f t="shared" si="390"/>
        <v>21:0003</v>
      </c>
      <c r="E5445" t="s">
        <v>17154</v>
      </c>
      <c r="F5445" t="s">
        <v>20054</v>
      </c>
      <c r="H5445">
        <v>48.829366299999997</v>
      </c>
      <c r="I5445">
        <v>-56.028668400000001</v>
      </c>
      <c r="J5445" s="1" t="str">
        <f t="shared" si="393"/>
        <v>Till</v>
      </c>
      <c r="K5445" s="1" t="str">
        <f t="shared" si="392"/>
        <v>&lt;63 micron</v>
      </c>
      <c r="L5445">
        <v>0.2</v>
      </c>
      <c r="M5445">
        <v>1.98</v>
      </c>
      <c r="N5445">
        <v>26</v>
      </c>
      <c r="O5445">
        <v>40</v>
      </c>
      <c r="P5445">
        <v>0.25</v>
      </c>
      <c r="Q5445">
        <v>1</v>
      </c>
      <c r="R5445">
        <v>0.34</v>
      </c>
      <c r="S5445">
        <v>0.25</v>
      </c>
      <c r="T5445">
        <v>14</v>
      </c>
      <c r="U5445">
        <v>28</v>
      </c>
      <c r="V5445">
        <v>41</v>
      </c>
      <c r="W5445">
        <v>3.15</v>
      </c>
      <c r="X5445">
        <v>5</v>
      </c>
      <c r="Y5445">
        <v>0.5</v>
      </c>
      <c r="Z5445">
        <v>0.04</v>
      </c>
      <c r="AA5445">
        <v>10</v>
      </c>
      <c r="AB5445">
        <v>0.52</v>
      </c>
      <c r="AC5445">
        <v>630</v>
      </c>
      <c r="AD5445">
        <v>0.5</v>
      </c>
      <c r="AE5445">
        <v>5.0000000000000001E-3</v>
      </c>
      <c r="AF5445">
        <v>12</v>
      </c>
      <c r="AH5445">
        <v>10</v>
      </c>
      <c r="AI5445">
        <v>1</v>
      </c>
      <c r="AJ5445">
        <v>10</v>
      </c>
      <c r="AK5445">
        <v>19</v>
      </c>
      <c r="AL5445">
        <v>0.17</v>
      </c>
      <c r="AM5445">
        <v>5</v>
      </c>
      <c r="AN5445">
        <v>5</v>
      </c>
      <c r="AO5445">
        <v>68</v>
      </c>
      <c r="AP5445">
        <v>5</v>
      </c>
      <c r="AQ5445">
        <v>40</v>
      </c>
    </row>
    <row r="5446" spans="1:43" hidden="1" x14ac:dyDescent="0.25">
      <c r="A5446" t="s">
        <v>17156</v>
      </c>
      <c r="B5446" t="s">
        <v>20055</v>
      </c>
      <c r="C5446" s="1" t="str">
        <f t="shared" si="391"/>
        <v>21:0121</v>
      </c>
      <c r="D5446" s="1" t="str">
        <f t="shared" si="390"/>
        <v>21:0003</v>
      </c>
      <c r="E5446" t="s">
        <v>17158</v>
      </c>
      <c r="F5446" t="s">
        <v>20056</v>
      </c>
      <c r="H5446">
        <v>48.790973200000003</v>
      </c>
      <c r="I5446">
        <v>-56.036554799999998</v>
      </c>
      <c r="J5446" s="1" t="str">
        <f t="shared" si="393"/>
        <v>Till</v>
      </c>
      <c r="K5446" s="1" t="str">
        <f t="shared" si="392"/>
        <v>&lt;63 micron</v>
      </c>
      <c r="L5446">
        <v>0.1</v>
      </c>
      <c r="M5446">
        <v>2.1800000000000002</v>
      </c>
      <c r="N5446">
        <v>22</v>
      </c>
      <c r="O5446">
        <v>90</v>
      </c>
      <c r="P5446">
        <v>0.25</v>
      </c>
      <c r="Q5446">
        <v>1</v>
      </c>
      <c r="R5446">
        <v>0.19</v>
      </c>
      <c r="S5446">
        <v>0.25</v>
      </c>
      <c r="T5446">
        <v>36</v>
      </c>
      <c r="U5446">
        <v>22</v>
      </c>
      <c r="V5446">
        <v>121</v>
      </c>
      <c r="W5446">
        <v>3.73</v>
      </c>
      <c r="X5446">
        <v>5</v>
      </c>
      <c r="Y5446">
        <v>0.5</v>
      </c>
      <c r="Z5446">
        <v>0.06</v>
      </c>
      <c r="AA5446">
        <v>20</v>
      </c>
      <c r="AB5446">
        <v>0.51</v>
      </c>
      <c r="AC5446">
        <v>1135</v>
      </c>
      <c r="AD5446">
        <v>1</v>
      </c>
      <c r="AE5446">
        <v>5.0000000000000001E-3</v>
      </c>
      <c r="AF5446">
        <v>15</v>
      </c>
      <c r="AH5446">
        <v>18</v>
      </c>
      <c r="AI5446">
        <v>1</v>
      </c>
      <c r="AJ5446">
        <v>11</v>
      </c>
      <c r="AK5446">
        <v>14</v>
      </c>
      <c r="AL5446">
        <v>0.14000000000000001</v>
      </c>
      <c r="AM5446">
        <v>5</v>
      </c>
      <c r="AN5446">
        <v>5</v>
      </c>
      <c r="AO5446">
        <v>51</v>
      </c>
      <c r="AP5446">
        <v>5</v>
      </c>
      <c r="AQ5446">
        <v>70</v>
      </c>
    </row>
    <row r="5447" spans="1:43" hidden="1" x14ac:dyDescent="0.25">
      <c r="A5447" t="s">
        <v>17160</v>
      </c>
      <c r="B5447" t="s">
        <v>20057</v>
      </c>
      <c r="C5447" s="1" t="str">
        <f t="shared" si="391"/>
        <v>21:0121</v>
      </c>
      <c r="D5447" s="1" t="str">
        <f t="shared" si="390"/>
        <v>21:0003</v>
      </c>
      <c r="E5447" t="s">
        <v>17162</v>
      </c>
      <c r="F5447" t="s">
        <v>20058</v>
      </c>
      <c r="H5447">
        <v>48.809469900000003</v>
      </c>
      <c r="I5447">
        <v>-56.0430122</v>
      </c>
      <c r="J5447" s="1" t="str">
        <f t="shared" si="393"/>
        <v>Till</v>
      </c>
      <c r="K5447" s="1" t="str">
        <f t="shared" si="392"/>
        <v>&lt;63 micron</v>
      </c>
      <c r="L5447">
        <v>0.1</v>
      </c>
      <c r="M5447">
        <v>2.41</v>
      </c>
      <c r="N5447">
        <v>16</v>
      </c>
      <c r="O5447">
        <v>60</v>
      </c>
      <c r="P5447">
        <v>0.25</v>
      </c>
      <c r="Q5447">
        <v>4</v>
      </c>
      <c r="R5447">
        <v>0.34</v>
      </c>
      <c r="S5447">
        <v>0.25</v>
      </c>
      <c r="T5447">
        <v>14</v>
      </c>
      <c r="U5447">
        <v>18</v>
      </c>
      <c r="V5447">
        <v>55</v>
      </c>
      <c r="W5447">
        <v>3.12</v>
      </c>
      <c r="X5447">
        <v>5</v>
      </c>
      <c r="Y5447">
        <v>0.5</v>
      </c>
      <c r="Z5447">
        <v>0.04</v>
      </c>
      <c r="AA5447">
        <v>20</v>
      </c>
      <c r="AB5447">
        <v>0.55000000000000004</v>
      </c>
      <c r="AC5447">
        <v>610</v>
      </c>
      <c r="AD5447">
        <v>0.5</v>
      </c>
      <c r="AE5447">
        <v>5.0000000000000001E-3</v>
      </c>
      <c r="AF5447">
        <v>11</v>
      </c>
      <c r="AH5447">
        <v>16</v>
      </c>
      <c r="AI5447">
        <v>1</v>
      </c>
      <c r="AJ5447">
        <v>7</v>
      </c>
      <c r="AK5447">
        <v>15</v>
      </c>
      <c r="AL5447">
        <v>0.14000000000000001</v>
      </c>
      <c r="AM5447">
        <v>5</v>
      </c>
      <c r="AN5447">
        <v>5</v>
      </c>
      <c r="AO5447">
        <v>52</v>
      </c>
      <c r="AP5447">
        <v>5</v>
      </c>
      <c r="AQ5447">
        <v>54</v>
      </c>
    </row>
    <row r="5448" spans="1:43" hidden="1" x14ac:dyDescent="0.25">
      <c r="A5448" t="s">
        <v>17164</v>
      </c>
      <c r="B5448" t="s">
        <v>20059</v>
      </c>
      <c r="C5448" s="1" t="str">
        <f t="shared" si="391"/>
        <v>21:0121</v>
      </c>
      <c r="D5448" s="1" t="str">
        <f t="shared" si="390"/>
        <v>21:0003</v>
      </c>
      <c r="E5448" t="s">
        <v>17166</v>
      </c>
      <c r="F5448" t="s">
        <v>20060</v>
      </c>
      <c r="H5448">
        <v>48.790500399999999</v>
      </c>
      <c r="I5448">
        <v>-56.146844899999998</v>
      </c>
      <c r="J5448" s="1" t="str">
        <f t="shared" si="393"/>
        <v>Till</v>
      </c>
      <c r="K5448" s="1" t="str">
        <f t="shared" si="392"/>
        <v>&lt;63 micron</v>
      </c>
      <c r="L5448">
        <v>0.2</v>
      </c>
      <c r="M5448">
        <v>3.38</v>
      </c>
      <c r="N5448">
        <v>20</v>
      </c>
      <c r="O5448">
        <v>50</v>
      </c>
      <c r="P5448">
        <v>0.25</v>
      </c>
      <c r="Q5448">
        <v>2</v>
      </c>
      <c r="R5448">
        <v>0.24</v>
      </c>
      <c r="S5448">
        <v>0.25</v>
      </c>
      <c r="T5448">
        <v>14</v>
      </c>
      <c r="U5448">
        <v>34</v>
      </c>
      <c r="V5448">
        <v>55</v>
      </c>
      <c r="W5448">
        <v>3.94</v>
      </c>
      <c r="X5448">
        <v>10</v>
      </c>
      <c r="Y5448">
        <v>0.5</v>
      </c>
      <c r="Z5448">
        <v>7.0000000000000007E-2</v>
      </c>
      <c r="AA5448">
        <v>10</v>
      </c>
      <c r="AB5448">
        <v>0.7</v>
      </c>
      <c r="AC5448">
        <v>555</v>
      </c>
      <c r="AD5448">
        <v>1</v>
      </c>
      <c r="AE5448">
        <v>0.01</v>
      </c>
      <c r="AF5448">
        <v>26</v>
      </c>
      <c r="AH5448">
        <v>14</v>
      </c>
      <c r="AI5448">
        <v>1</v>
      </c>
      <c r="AJ5448">
        <v>11</v>
      </c>
      <c r="AK5448">
        <v>12</v>
      </c>
      <c r="AL5448">
        <v>0.2</v>
      </c>
      <c r="AM5448">
        <v>5</v>
      </c>
      <c r="AN5448">
        <v>5</v>
      </c>
      <c r="AO5448">
        <v>72</v>
      </c>
      <c r="AP5448">
        <v>5</v>
      </c>
      <c r="AQ5448">
        <v>128</v>
      </c>
    </row>
    <row r="5449" spans="1:43" hidden="1" x14ac:dyDescent="0.25">
      <c r="A5449" t="s">
        <v>17168</v>
      </c>
      <c r="B5449" t="s">
        <v>20061</v>
      </c>
      <c r="C5449" s="1" t="str">
        <f t="shared" si="391"/>
        <v>21:0121</v>
      </c>
      <c r="D5449" s="1" t="str">
        <f t="shared" si="390"/>
        <v>21:0003</v>
      </c>
      <c r="E5449" t="s">
        <v>17170</v>
      </c>
      <c r="F5449" t="s">
        <v>20062</v>
      </c>
      <c r="H5449">
        <v>48.801457300000003</v>
      </c>
      <c r="I5449">
        <v>-56.1384896</v>
      </c>
      <c r="J5449" s="1" t="str">
        <f t="shared" si="393"/>
        <v>Till</v>
      </c>
      <c r="K5449" s="1" t="str">
        <f t="shared" si="392"/>
        <v>&lt;63 micron</v>
      </c>
      <c r="L5449">
        <v>0.1</v>
      </c>
      <c r="M5449">
        <v>2.99</v>
      </c>
      <c r="N5449">
        <v>20</v>
      </c>
      <c r="O5449">
        <v>80</v>
      </c>
      <c r="P5449">
        <v>0.25</v>
      </c>
      <c r="Q5449">
        <v>1</v>
      </c>
      <c r="R5449">
        <v>0.21</v>
      </c>
      <c r="S5449">
        <v>0.25</v>
      </c>
      <c r="T5449">
        <v>25</v>
      </c>
      <c r="U5449">
        <v>29</v>
      </c>
      <c r="V5449">
        <v>85</v>
      </c>
      <c r="W5449">
        <v>4.3899999999999997</v>
      </c>
      <c r="X5449">
        <v>5</v>
      </c>
      <c r="Y5449">
        <v>0.5</v>
      </c>
      <c r="Z5449">
        <v>0.12</v>
      </c>
      <c r="AA5449">
        <v>20</v>
      </c>
      <c r="AB5449">
        <v>0.83</v>
      </c>
      <c r="AC5449">
        <v>3445</v>
      </c>
      <c r="AD5449">
        <v>3</v>
      </c>
      <c r="AE5449">
        <v>5.0000000000000001E-3</v>
      </c>
      <c r="AF5449">
        <v>30</v>
      </c>
      <c r="AH5449">
        <v>10</v>
      </c>
      <c r="AI5449">
        <v>1</v>
      </c>
      <c r="AJ5449">
        <v>17</v>
      </c>
      <c r="AK5449">
        <v>13</v>
      </c>
      <c r="AL5449">
        <v>0.17</v>
      </c>
      <c r="AM5449">
        <v>5</v>
      </c>
      <c r="AN5449">
        <v>5</v>
      </c>
      <c r="AO5449">
        <v>82</v>
      </c>
      <c r="AP5449">
        <v>10</v>
      </c>
      <c r="AQ5449">
        <v>90</v>
      </c>
    </row>
    <row r="5450" spans="1:43" hidden="1" x14ac:dyDescent="0.25">
      <c r="A5450" t="s">
        <v>17172</v>
      </c>
      <c r="B5450" t="s">
        <v>20063</v>
      </c>
      <c r="C5450" s="1" t="str">
        <f t="shared" si="391"/>
        <v>21:0121</v>
      </c>
      <c r="D5450" s="1" t="str">
        <f t="shared" si="390"/>
        <v>21:0003</v>
      </c>
      <c r="E5450" t="s">
        <v>17174</v>
      </c>
      <c r="F5450" t="s">
        <v>20064</v>
      </c>
      <c r="H5450">
        <v>48.919453400000002</v>
      </c>
      <c r="I5450">
        <v>-56.071289499999999</v>
      </c>
      <c r="J5450" s="1" t="str">
        <f t="shared" si="393"/>
        <v>Till</v>
      </c>
      <c r="K5450" s="1" t="str">
        <f t="shared" si="392"/>
        <v>&lt;63 micron</v>
      </c>
      <c r="L5450">
        <v>0.1</v>
      </c>
      <c r="M5450">
        <v>2.2000000000000002</v>
      </c>
      <c r="N5450">
        <v>12</v>
      </c>
      <c r="O5450">
        <v>40</v>
      </c>
      <c r="P5450">
        <v>0.25</v>
      </c>
      <c r="Q5450">
        <v>8</v>
      </c>
      <c r="R5450">
        <v>0.48</v>
      </c>
      <c r="S5450">
        <v>0.25</v>
      </c>
      <c r="T5450">
        <v>14</v>
      </c>
      <c r="U5450">
        <v>26</v>
      </c>
      <c r="V5450">
        <v>60</v>
      </c>
      <c r="W5450">
        <v>3.05</v>
      </c>
      <c r="X5450">
        <v>5</v>
      </c>
      <c r="Y5450">
        <v>0.5</v>
      </c>
      <c r="Z5450">
        <v>0.06</v>
      </c>
      <c r="AA5450">
        <v>10</v>
      </c>
      <c r="AB5450">
        <v>0.57999999999999996</v>
      </c>
      <c r="AC5450">
        <v>545</v>
      </c>
      <c r="AD5450">
        <v>1</v>
      </c>
      <c r="AE5450">
        <v>0.01</v>
      </c>
      <c r="AF5450">
        <v>26</v>
      </c>
      <c r="AH5450">
        <v>12</v>
      </c>
      <c r="AI5450">
        <v>2</v>
      </c>
      <c r="AJ5450">
        <v>12</v>
      </c>
      <c r="AK5450">
        <v>19</v>
      </c>
      <c r="AL5450">
        <v>0.28000000000000003</v>
      </c>
      <c r="AM5450">
        <v>10</v>
      </c>
      <c r="AN5450">
        <v>5</v>
      </c>
      <c r="AO5450">
        <v>68</v>
      </c>
      <c r="AP5450">
        <v>5</v>
      </c>
      <c r="AQ5450">
        <v>52</v>
      </c>
    </row>
    <row r="5451" spans="1:43" hidden="1" x14ac:dyDescent="0.25">
      <c r="A5451" t="s">
        <v>17176</v>
      </c>
      <c r="B5451" t="s">
        <v>20065</v>
      </c>
      <c r="C5451" s="1" t="str">
        <f t="shared" si="391"/>
        <v>21:0121</v>
      </c>
      <c r="D5451" s="1" t="str">
        <f t="shared" si="390"/>
        <v>21:0003</v>
      </c>
      <c r="E5451" t="s">
        <v>17178</v>
      </c>
      <c r="F5451" t="s">
        <v>20066</v>
      </c>
      <c r="H5451">
        <v>48.925639099999998</v>
      </c>
      <c r="I5451">
        <v>-56.085509100000003</v>
      </c>
      <c r="J5451" s="1" t="str">
        <f t="shared" si="393"/>
        <v>Till</v>
      </c>
      <c r="K5451" s="1" t="str">
        <f t="shared" si="392"/>
        <v>&lt;63 micron</v>
      </c>
      <c r="L5451">
        <v>0.1</v>
      </c>
      <c r="M5451">
        <v>1.97</v>
      </c>
      <c r="N5451">
        <v>6</v>
      </c>
      <c r="O5451">
        <v>30</v>
      </c>
      <c r="P5451">
        <v>0.25</v>
      </c>
      <c r="Q5451">
        <v>1</v>
      </c>
      <c r="R5451">
        <v>0.48</v>
      </c>
      <c r="S5451">
        <v>0.25</v>
      </c>
      <c r="T5451">
        <v>21</v>
      </c>
      <c r="U5451">
        <v>27</v>
      </c>
      <c r="V5451">
        <v>61</v>
      </c>
      <c r="W5451">
        <v>3.65</v>
      </c>
      <c r="X5451">
        <v>5</v>
      </c>
      <c r="Y5451">
        <v>0.5</v>
      </c>
      <c r="Z5451">
        <v>7.0000000000000007E-2</v>
      </c>
      <c r="AA5451">
        <v>20</v>
      </c>
      <c r="AB5451">
        <v>0.65</v>
      </c>
      <c r="AC5451">
        <v>590</v>
      </c>
      <c r="AD5451">
        <v>1</v>
      </c>
      <c r="AE5451">
        <v>0.01</v>
      </c>
      <c r="AF5451">
        <v>33</v>
      </c>
      <c r="AH5451">
        <v>14</v>
      </c>
      <c r="AI5451">
        <v>1</v>
      </c>
      <c r="AJ5451">
        <v>14</v>
      </c>
      <c r="AK5451">
        <v>17</v>
      </c>
      <c r="AL5451">
        <v>0.26</v>
      </c>
      <c r="AM5451">
        <v>5</v>
      </c>
      <c r="AN5451">
        <v>5</v>
      </c>
      <c r="AO5451">
        <v>67</v>
      </c>
      <c r="AP5451">
        <v>5</v>
      </c>
      <c r="AQ5451">
        <v>60</v>
      </c>
    </row>
    <row r="5452" spans="1:43" hidden="1" x14ac:dyDescent="0.25">
      <c r="A5452" t="s">
        <v>17180</v>
      </c>
      <c r="B5452" t="s">
        <v>20067</v>
      </c>
      <c r="C5452" s="1" t="str">
        <f t="shared" si="391"/>
        <v>21:0121</v>
      </c>
      <c r="D5452" s="1" t="str">
        <f t="shared" si="390"/>
        <v>21:0003</v>
      </c>
      <c r="E5452" t="s">
        <v>17182</v>
      </c>
      <c r="F5452" t="s">
        <v>20068</v>
      </c>
      <c r="H5452">
        <v>48.977569000000003</v>
      </c>
      <c r="I5452">
        <v>-56.028187899999999</v>
      </c>
      <c r="J5452" s="1" t="str">
        <f t="shared" si="393"/>
        <v>Till</v>
      </c>
      <c r="K5452" s="1" t="str">
        <f t="shared" si="392"/>
        <v>&lt;63 micron</v>
      </c>
      <c r="L5452">
        <v>0.1</v>
      </c>
      <c r="M5452">
        <v>1.54</v>
      </c>
      <c r="N5452">
        <v>2</v>
      </c>
      <c r="O5452">
        <v>30</v>
      </c>
      <c r="P5452">
        <v>0.25</v>
      </c>
      <c r="Q5452">
        <v>12</v>
      </c>
      <c r="R5452">
        <v>0.56999999999999995</v>
      </c>
      <c r="S5452">
        <v>0.25</v>
      </c>
      <c r="T5452">
        <v>17</v>
      </c>
      <c r="U5452">
        <v>28</v>
      </c>
      <c r="V5452">
        <v>42</v>
      </c>
      <c r="W5452">
        <v>2.79</v>
      </c>
      <c r="X5452">
        <v>5</v>
      </c>
      <c r="Y5452">
        <v>0.5</v>
      </c>
      <c r="Z5452">
        <v>0.06</v>
      </c>
      <c r="AA5452">
        <v>10</v>
      </c>
      <c r="AB5452">
        <v>0.54</v>
      </c>
      <c r="AC5452">
        <v>550</v>
      </c>
      <c r="AD5452">
        <v>0.5</v>
      </c>
      <c r="AE5452">
        <v>0.01</v>
      </c>
      <c r="AF5452">
        <v>28</v>
      </c>
      <c r="AH5452">
        <v>6</v>
      </c>
      <c r="AI5452">
        <v>1</v>
      </c>
      <c r="AJ5452">
        <v>9</v>
      </c>
      <c r="AK5452">
        <v>19</v>
      </c>
      <c r="AL5452">
        <v>0.18</v>
      </c>
      <c r="AM5452">
        <v>5</v>
      </c>
      <c r="AN5452">
        <v>5</v>
      </c>
      <c r="AO5452">
        <v>58</v>
      </c>
      <c r="AP5452">
        <v>5</v>
      </c>
      <c r="AQ5452">
        <v>58</v>
      </c>
    </row>
    <row r="5453" spans="1:43" hidden="1" x14ac:dyDescent="0.25">
      <c r="A5453" t="s">
        <v>17184</v>
      </c>
      <c r="B5453" t="s">
        <v>20069</v>
      </c>
      <c r="C5453" s="1" t="str">
        <f t="shared" si="391"/>
        <v>21:0121</v>
      </c>
      <c r="D5453" s="1" t="str">
        <f t="shared" si="390"/>
        <v>21:0003</v>
      </c>
      <c r="E5453" t="s">
        <v>17186</v>
      </c>
      <c r="F5453" t="s">
        <v>20070</v>
      </c>
      <c r="H5453">
        <v>49.195120799999998</v>
      </c>
      <c r="I5453">
        <v>-56.183838100000003</v>
      </c>
      <c r="J5453" s="1" t="str">
        <f t="shared" si="393"/>
        <v>Till</v>
      </c>
      <c r="K5453" s="1" t="str">
        <f t="shared" si="392"/>
        <v>&lt;63 micron</v>
      </c>
      <c r="L5453">
        <v>0.6</v>
      </c>
      <c r="M5453">
        <v>1.1499999999999999</v>
      </c>
      <c r="N5453">
        <v>6</v>
      </c>
      <c r="O5453">
        <v>20</v>
      </c>
      <c r="P5453">
        <v>0.25</v>
      </c>
      <c r="Q5453">
        <v>1</v>
      </c>
      <c r="R5453">
        <v>0.67</v>
      </c>
      <c r="S5453">
        <v>0.25</v>
      </c>
      <c r="T5453">
        <v>9</v>
      </c>
      <c r="U5453">
        <v>38</v>
      </c>
      <c r="V5453">
        <v>29</v>
      </c>
      <c r="W5453">
        <v>3.07</v>
      </c>
      <c r="X5453">
        <v>5</v>
      </c>
      <c r="Y5453">
        <v>0.5</v>
      </c>
      <c r="Z5453">
        <v>0.02</v>
      </c>
      <c r="AA5453">
        <v>10</v>
      </c>
      <c r="AB5453">
        <v>0.36</v>
      </c>
      <c r="AC5453">
        <v>340</v>
      </c>
      <c r="AD5453">
        <v>0.5</v>
      </c>
      <c r="AE5453">
        <v>0.02</v>
      </c>
      <c r="AF5453">
        <v>10</v>
      </c>
      <c r="AH5453">
        <v>6</v>
      </c>
      <c r="AI5453">
        <v>1</v>
      </c>
      <c r="AJ5453">
        <v>6</v>
      </c>
      <c r="AK5453">
        <v>32</v>
      </c>
      <c r="AL5453">
        <v>0.23</v>
      </c>
      <c r="AM5453">
        <v>5</v>
      </c>
      <c r="AN5453">
        <v>5</v>
      </c>
      <c r="AO5453">
        <v>102</v>
      </c>
      <c r="AP5453">
        <v>5</v>
      </c>
      <c r="AQ5453">
        <v>28</v>
      </c>
    </row>
    <row r="5454" spans="1:43" hidden="1" x14ac:dyDescent="0.25">
      <c r="A5454" t="s">
        <v>17188</v>
      </c>
      <c r="B5454" t="s">
        <v>20071</v>
      </c>
      <c r="C5454" s="1" t="str">
        <f t="shared" si="391"/>
        <v>21:0121</v>
      </c>
      <c r="D5454" s="1" t="str">
        <f t="shared" si="390"/>
        <v>21:0003</v>
      </c>
      <c r="E5454" t="s">
        <v>17190</v>
      </c>
      <c r="F5454" t="s">
        <v>20072</v>
      </c>
      <c r="H5454">
        <v>48.7564621</v>
      </c>
      <c r="I5454">
        <v>-56.617555000000003</v>
      </c>
      <c r="J5454" s="1" t="str">
        <f t="shared" si="393"/>
        <v>Till</v>
      </c>
      <c r="K5454" s="1" t="str">
        <f t="shared" si="392"/>
        <v>&lt;63 micron</v>
      </c>
      <c r="L5454">
        <v>0.1</v>
      </c>
      <c r="M5454">
        <v>3.48</v>
      </c>
      <c r="N5454">
        <v>1762</v>
      </c>
      <c r="O5454">
        <v>150</v>
      </c>
      <c r="P5454">
        <v>0.25</v>
      </c>
      <c r="Q5454">
        <v>2</v>
      </c>
      <c r="R5454">
        <v>0.15</v>
      </c>
      <c r="S5454">
        <v>0.25</v>
      </c>
      <c r="T5454">
        <v>26</v>
      </c>
      <c r="U5454">
        <v>52</v>
      </c>
      <c r="V5454">
        <v>72</v>
      </c>
      <c r="W5454">
        <v>7.94</v>
      </c>
      <c r="X5454">
        <v>10</v>
      </c>
      <c r="Y5454">
        <v>0.5</v>
      </c>
      <c r="Z5454">
        <v>0.09</v>
      </c>
      <c r="AA5454">
        <v>20</v>
      </c>
      <c r="AB5454">
        <v>0.83</v>
      </c>
      <c r="AC5454">
        <v>675</v>
      </c>
      <c r="AD5454">
        <v>6</v>
      </c>
      <c r="AE5454">
        <v>5.0000000000000001E-3</v>
      </c>
      <c r="AF5454">
        <v>72</v>
      </c>
      <c r="AH5454">
        <v>62</v>
      </c>
      <c r="AI5454">
        <v>4</v>
      </c>
      <c r="AJ5454">
        <v>9</v>
      </c>
      <c r="AK5454">
        <v>13</v>
      </c>
      <c r="AL5454">
        <v>0.01</v>
      </c>
      <c r="AM5454">
        <v>5</v>
      </c>
      <c r="AN5454">
        <v>5</v>
      </c>
      <c r="AO5454">
        <v>52</v>
      </c>
      <c r="AP5454">
        <v>20</v>
      </c>
      <c r="AQ5454">
        <v>192</v>
      </c>
    </row>
    <row r="5455" spans="1:43" hidden="1" x14ac:dyDescent="0.25">
      <c r="A5455" t="s">
        <v>17192</v>
      </c>
      <c r="B5455" t="s">
        <v>20073</v>
      </c>
      <c r="C5455" s="1" t="str">
        <f t="shared" si="391"/>
        <v>21:0121</v>
      </c>
      <c r="D5455" s="1" t="str">
        <f t="shared" si="390"/>
        <v>21:0003</v>
      </c>
      <c r="E5455" t="s">
        <v>17194</v>
      </c>
      <c r="F5455" t="s">
        <v>20074</v>
      </c>
      <c r="H5455">
        <v>48.755341999999999</v>
      </c>
      <c r="I5455">
        <v>-56.632525000000001</v>
      </c>
      <c r="J5455" s="1" t="str">
        <f t="shared" si="393"/>
        <v>Till</v>
      </c>
      <c r="K5455" s="1" t="str">
        <f t="shared" si="392"/>
        <v>&lt;63 micron</v>
      </c>
      <c r="L5455">
        <v>0.1</v>
      </c>
      <c r="M5455">
        <v>1.94</v>
      </c>
      <c r="N5455">
        <v>30</v>
      </c>
      <c r="O5455">
        <v>180</v>
      </c>
      <c r="P5455">
        <v>0.25</v>
      </c>
      <c r="Q5455">
        <v>1</v>
      </c>
      <c r="R5455">
        <v>0.66</v>
      </c>
      <c r="S5455">
        <v>0.25</v>
      </c>
      <c r="T5455">
        <v>18</v>
      </c>
      <c r="U5455">
        <v>67</v>
      </c>
      <c r="V5455">
        <v>49</v>
      </c>
      <c r="W5455">
        <v>3.56</v>
      </c>
      <c r="X5455">
        <v>10</v>
      </c>
      <c r="Y5455">
        <v>0.5</v>
      </c>
      <c r="Z5455">
        <v>0.11</v>
      </c>
      <c r="AA5455">
        <v>20</v>
      </c>
      <c r="AB5455">
        <v>0.9</v>
      </c>
      <c r="AC5455">
        <v>1375</v>
      </c>
      <c r="AD5455">
        <v>0.5</v>
      </c>
      <c r="AE5455">
        <v>0.01</v>
      </c>
      <c r="AF5455">
        <v>41</v>
      </c>
      <c r="AH5455">
        <v>20</v>
      </c>
      <c r="AI5455">
        <v>1</v>
      </c>
      <c r="AJ5455">
        <v>13</v>
      </c>
      <c r="AK5455">
        <v>37</v>
      </c>
      <c r="AL5455">
        <v>0.13</v>
      </c>
      <c r="AM5455">
        <v>5</v>
      </c>
      <c r="AN5455">
        <v>5</v>
      </c>
      <c r="AO5455">
        <v>74</v>
      </c>
      <c r="AP5455">
        <v>10</v>
      </c>
      <c r="AQ5455">
        <v>78</v>
      </c>
    </row>
    <row r="5456" spans="1:43" hidden="1" x14ac:dyDescent="0.25">
      <c r="A5456" t="s">
        <v>17196</v>
      </c>
      <c r="B5456" t="s">
        <v>20075</v>
      </c>
      <c r="C5456" s="1" t="str">
        <f t="shared" si="391"/>
        <v>21:0121</v>
      </c>
      <c r="D5456" s="1" t="str">
        <f t="shared" si="390"/>
        <v>21:0003</v>
      </c>
      <c r="E5456" t="s">
        <v>17198</v>
      </c>
      <c r="F5456" t="s">
        <v>20076</v>
      </c>
      <c r="H5456">
        <v>48.753098700000002</v>
      </c>
      <c r="I5456">
        <v>-56.634036600000002</v>
      </c>
      <c r="J5456" s="1" t="str">
        <f t="shared" si="393"/>
        <v>Till</v>
      </c>
      <c r="K5456" s="1" t="str">
        <f t="shared" si="392"/>
        <v>&lt;63 micron</v>
      </c>
      <c r="L5456">
        <v>0.1</v>
      </c>
      <c r="M5456">
        <v>1.97</v>
      </c>
      <c r="N5456">
        <v>26</v>
      </c>
      <c r="O5456">
        <v>170</v>
      </c>
      <c r="P5456">
        <v>0.5</v>
      </c>
      <c r="Q5456">
        <v>2</v>
      </c>
      <c r="R5456">
        <v>0.51</v>
      </c>
      <c r="S5456">
        <v>0.25</v>
      </c>
      <c r="T5456">
        <v>16</v>
      </c>
      <c r="U5456">
        <v>45</v>
      </c>
      <c r="V5456">
        <v>45</v>
      </c>
      <c r="W5456">
        <v>3.89</v>
      </c>
      <c r="X5456">
        <v>10</v>
      </c>
      <c r="Y5456">
        <v>0.5</v>
      </c>
      <c r="Z5456">
        <v>0.16</v>
      </c>
      <c r="AA5456">
        <v>30</v>
      </c>
      <c r="AB5456">
        <v>0.74</v>
      </c>
      <c r="AC5456">
        <v>1295</v>
      </c>
      <c r="AD5456">
        <v>0.5</v>
      </c>
      <c r="AE5456">
        <v>0.01</v>
      </c>
      <c r="AF5456">
        <v>37</v>
      </c>
      <c r="AH5456">
        <v>20</v>
      </c>
      <c r="AI5456">
        <v>1</v>
      </c>
      <c r="AJ5456">
        <v>14</v>
      </c>
      <c r="AK5456">
        <v>36</v>
      </c>
      <c r="AL5456">
        <v>0.09</v>
      </c>
      <c r="AM5456">
        <v>5</v>
      </c>
      <c r="AN5456">
        <v>5</v>
      </c>
      <c r="AO5456">
        <v>67</v>
      </c>
      <c r="AP5456">
        <v>10</v>
      </c>
      <c r="AQ5456">
        <v>94</v>
      </c>
    </row>
    <row r="5457" spans="1:43" hidden="1" x14ac:dyDescent="0.25">
      <c r="A5457" t="s">
        <v>17200</v>
      </c>
      <c r="B5457" t="s">
        <v>20077</v>
      </c>
      <c r="C5457" s="1" t="str">
        <f t="shared" si="391"/>
        <v>21:0121</v>
      </c>
      <c r="D5457" s="1" t="str">
        <f t="shared" si="390"/>
        <v>21:0003</v>
      </c>
      <c r="E5457" t="s">
        <v>17202</v>
      </c>
      <c r="F5457" t="s">
        <v>20078</v>
      </c>
      <c r="H5457">
        <v>48.751573499999999</v>
      </c>
      <c r="I5457">
        <v>-56.635135099999999</v>
      </c>
      <c r="J5457" s="1" t="str">
        <f t="shared" si="393"/>
        <v>Till</v>
      </c>
      <c r="K5457" s="1" t="str">
        <f t="shared" si="392"/>
        <v>&lt;63 micron</v>
      </c>
      <c r="L5457">
        <v>0.1</v>
      </c>
      <c r="M5457">
        <v>1.68</v>
      </c>
      <c r="N5457">
        <v>42</v>
      </c>
      <c r="O5457">
        <v>110</v>
      </c>
      <c r="P5457">
        <v>0.25</v>
      </c>
      <c r="Q5457">
        <v>2</v>
      </c>
      <c r="R5457">
        <v>0.53</v>
      </c>
      <c r="S5457">
        <v>0.25</v>
      </c>
      <c r="T5457">
        <v>17</v>
      </c>
      <c r="U5457">
        <v>41</v>
      </c>
      <c r="V5457">
        <v>51</v>
      </c>
      <c r="W5457">
        <v>4.1500000000000004</v>
      </c>
      <c r="X5457">
        <v>5</v>
      </c>
      <c r="Y5457">
        <v>0.5</v>
      </c>
      <c r="Z5457">
        <v>0.11</v>
      </c>
      <c r="AA5457">
        <v>20</v>
      </c>
      <c r="AB5457">
        <v>0.68</v>
      </c>
      <c r="AC5457">
        <v>620</v>
      </c>
      <c r="AD5457">
        <v>1</v>
      </c>
      <c r="AE5457">
        <v>0.01</v>
      </c>
      <c r="AF5457">
        <v>47</v>
      </c>
      <c r="AH5457">
        <v>36</v>
      </c>
      <c r="AI5457">
        <v>1</v>
      </c>
      <c r="AJ5457">
        <v>14</v>
      </c>
      <c r="AK5457">
        <v>35</v>
      </c>
      <c r="AL5457">
        <v>0.1</v>
      </c>
      <c r="AM5457">
        <v>5</v>
      </c>
      <c r="AN5457">
        <v>5</v>
      </c>
      <c r="AO5457">
        <v>61</v>
      </c>
      <c r="AP5457">
        <v>10</v>
      </c>
      <c r="AQ5457">
        <v>258</v>
      </c>
    </row>
    <row r="5458" spans="1:43" hidden="1" x14ac:dyDescent="0.25">
      <c r="A5458" t="s">
        <v>17204</v>
      </c>
      <c r="B5458" t="s">
        <v>20079</v>
      </c>
      <c r="C5458" s="1" t="str">
        <f t="shared" si="391"/>
        <v>21:0121</v>
      </c>
      <c r="D5458" s="1" t="str">
        <f t="shared" si="390"/>
        <v>21:0003</v>
      </c>
      <c r="E5458" t="s">
        <v>17206</v>
      </c>
      <c r="F5458" t="s">
        <v>20080</v>
      </c>
      <c r="H5458">
        <v>48.8241905</v>
      </c>
      <c r="I5458">
        <v>-56.866036800000003</v>
      </c>
      <c r="J5458" s="1" t="str">
        <f t="shared" si="393"/>
        <v>Till</v>
      </c>
      <c r="K5458" s="1" t="str">
        <f t="shared" si="392"/>
        <v>&lt;63 micron</v>
      </c>
      <c r="L5458">
        <v>0.1</v>
      </c>
      <c r="M5458">
        <v>1.1299999999999999</v>
      </c>
      <c r="N5458">
        <v>1</v>
      </c>
      <c r="O5458">
        <v>90</v>
      </c>
      <c r="P5458">
        <v>0.25</v>
      </c>
      <c r="Q5458">
        <v>1</v>
      </c>
      <c r="R5458">
        <v>0.3</v>
      </c>
      <c r="S5458">
        <v>1</v>
      </c>
      <c r="T5458">
        <v>4</v>
      </c>
      <c r="U5458">
        <v>15</v>
      </c>
      <c r="V5458">
        <v>15</v>
      </c>
      <c r="W5458">
        <v>2.0699999999999998</v>
      </c>
      <c r="X5458">
        <v>5</v>
      </c>
      <c r="Y5458">
        <v>0.5</v>
      </c>
      <c r="Z5458">
        <v>0.04</v>
      </c>
      <c r="AA5458">
        <v>10</v>
      </c>
      <c r="AB5458">
        <v>0.21</v>
      </c>
      <c r="AC5458">
        <v>295</v>
      </c>
      <c r="AD5458">
        <v>0.5</v>
      </c>
      <c r="AE5458">
        <v>0.01</v>
      </c>
      <c r="AF5458">
        <v>4</v>
      </c>
      <c r="AH5458">
        <v>28</v>
      </c>
      <c r="AI5458">
        <v>1</v>
      </c>
      <c r="AJ5458">
        <v>5</v>
      </c>
      <c r="AK5458">
        <v>14</v>
      </c>
      <c r="AL5458">
        <v>0.12</v>
      </c>
      <c r="AM5458">
        <v>10</v>
      </c>
      <c r="AN5458">
        <v>5</v>
      </c>
      <c r="AO5458">
        <v>55</v>
      </c>
      <c r="AP5458">
        <v>5</v>
      </c>
      <c r="AQ5458">
        <v>182</v>
      </c>
    </row>
    <row r="5459" spans="1:43" hidden="1" x14ac:dyDescent="0.25">
      <c r="A5459" t="s">
        <v>17208</v>
      </c>
      <c r="B5459" t="s">
        <v>20081</v>
      </c>
      <c r="C5459" s="1" t="str">
        <f t="shared" si="391"/>
        <v>21:0121</v>
      </c>
      <c r="D5459" s="1" t="str">
        <f t="shared" si="390"/>
        <v>21:0003</v>
      </c>
      <c r="E5459" t="s">
        <v>17210</v>
      </c>
      <c r="F5459" t="s">
        <v>20082</v>
      </c>
      <c r="H5459">
        <v>48.832742799999998</v>
      </c>
      <c r="I5459">
        <v>-56.507058899999997</v>
      </c>
      <c r="J5459" s="1" t="str">
        <f t="shared" si="393"/>
        <v>Till</v>
      </c>
      <c r="K5459" s="1" t="str">
        <f t="shared" si="392"/>
        <v>&lt;63 micron</v>
      </c>
      <c r="L5459">
        <v>0.1</v>
      </c>
      <c r="M5459">
        <v>1.82</v>
      </c>
      <c r="N5459">
        <v>16</v>
      </c>
      <c r="O5459">
        <v>130</v>
      </c>
      <c r="P5459">
        <v>0.25</v>
      </c>
      <c r="Q5459">
        <v>1</v>
      </c>
      <c r="R5459">
        <v>0.55000000000000004</v>
      </c>
      <c r="S5459">
        <v>0.25</v>
      </c>
      <c r="T5459">
        <v>11</v>
      </c>
      <c r="U5459">
        <v>31</v>
      </c>
      <c r="V5459">
        <v>36</v>
      </c>
      <c r="W5459">
        <v>3.03</v>
      </c>
      <c r="X5459">
        <v>5</v>
      </c>
      <c r="Y5459">
        <v>0.5</v>
      </c>
      <c r="Z5459">
        <v>0.08</v>
      </c>
      <c r="AA5459">
        <v>20</v>
      </c>
      <c r="AB5459">
        <v>0.69</v>
      </c>
      <c r="AC5459">
        <v>925</v>
      </c>
      <c r="AD5459">
        <v>0.5</v>
      </c>
      <c r="AE5459">
        <v>0.01</v>
      </c>
      <c r="AF5459">
        <v>21</v>
      </c>
      <c r="AH5459">
        <v>16</v>
      </c>
      <c r="AI5459">
        <v>1</v>
      </c>
      <c r="AJ5459">
        <v>12</v>
      </c>
      <c r="AK5459">
        <v>30</v>
      </c>
      <c r="AL5459">
        <v>0.13</v>
      </c>
      <c r="AM5459">
        <v>5</v>
      </c>
      <c r="AN5459">
        <v>5</v>
      </c>
      <c r="AO5459">
        <v>76</v>
      </c>
      <c r="AP5459">
        <v>5</v>
      </c>
      <c r="AQ5459">
        <v>54</v>
      </c>
    </row>
    <row r="5460" spans="1:43" hidden="1" x14ac:dyDescent="0.25">
      <c r="A5460" t="s">
        <v>17212</v>
      </c>
      <c r="B5460" t="s">
        <v>20083</v>
      </c>
      <c r="C5460" s="1" t="str">
        <f t="shared" si="391"/>
        <v>21:0121</v>
      </c>
      <c r="D5460" s="1" t="str">
        <f t="shared" si="390"/>
        <v>21:0003</v>
      </c>
      <c r="E5460" t="s">
        <v>17214</v>
      </c>
      <c r="F5460" t="s">
        <v>20084</v>
      </c>
      <c r="H5460">
        <v>48.825932600000002</v>
      </c>
      <c r="I5460">
        <v>-56.5127089</v>
      </c>
      <c r="J5460" s="1" t="str">
        <f t="shared" si="393"/>
        <v>Till</v>
      </c>
      <c r="K5460" s="1" t="str">
        <f t="shared" si="392"/>
        <v>&lt;63 micron</v>
      </c>
      <c r="L5460">
        <v>0.1</v>
      </c>
      <c r="M5460">
        <v>1.85</v>
      </c>
      <c r="N5460">
        <v>8</v>
      </c>
      <c r="O5460">
        <v>190</v>
      </c>
      <c r="P5460">
        <v>0.25</v>
      </c>
      <c r="Q5460">
        <v>1</v>
      </c>
      <c r="R5460">
        <v>0.41</v>
      </c>
      <c r="S5460">
        <v>0.25</v>
      </c>
      <c r="T5460">
        <v>11</v>
      </c>
      <c r="U5460">
        <v>33</v>
      </c>
      <c r="V5460">
        <v>35</v>
      </c>
      <c r="W5460">
        <v>2.99</v>
      </c>
      <c r="X5460">
        <v>10</v>
      </c>
      <c r="Y5460">
        <v>0.5</v>
      </c>
      <c r="Z5460">
        <v>0.06</v>
      </c>
      <c r="AA5460">
        <v>20</v>
      </c>
      <c r="AB5460">
        <v>0.71</v>
      </c>
      <c r="AC5460">
        <v>795</v>
      </c>
      <c r="AD5460">
        <v>0.5</v>
      </c>
      <c r="AE5460">
        <v>0.01</v>
      </c>
      <c r="AF5460">
        <v>19</v>
      </c>
      <c r="AH5460">
        <v>18</v>
      </c>
      <c r="AI5460">
        <v>1</v>
      </c>
      <c r="AJ5460">
        <v>10</v>
      </c>
      <c r="AK5460">
        <v>25</v>
      </c>
      <c r="AL5460">
        <v>0.13</v>
      </c>
      <c r="AM5460">
        <v>5</v>
      </c>
      <c r="AN5460">
        <v>5</v>
      </c>
      <c r="AO5460">
        <v>71</v>
      </c>
      <c r="AP5460">
        <v>5</v>
      </c>
      <c r="AQ5460">
        <v>50</v>
      </c>
    </row>
    <row r="5461" spans="1:43" hidden="1" x14ac:dyDescent="0.25">
      <c r="A5461" t="s">
        <v>17216</v>
      </c>
      <c r="B5461" t="s">
        <v>20085</v>
      </c>
      <c r="C5461" s="1" t="str">
        <f t="shared" si="391"/>
        <v>21:0121</v>
      </c>
      <c r="D5461" s="1" t="str">
        <f t="shared" si="390"/>
        <v>21:0003</v>
      </c>
      <c r="E5461" t="s">
        <v>17218</v>
      </c>
      <c r="F5461" t="s">
        <v>20086</v>
      </c>
      <c r="H5461">
        <v>48.834280100000001</v>
      </c>
      <c r="I5461">
        <v>-56.530479499999998</v>
      </c>
      <c r="J5461" s="1" t="str">
        <f t="shared" si="393"/>
        <v>Till</v>
      </c>
      <c r="K5461" s="1" t="str">
        <f t="shared" si="392"/>
        <v>&lt;63 micron</v>
      </c>
      <c r="L5461">
        <v>0.1</v>
      </c>
      <c r="M5461">
        <v>2.06</v>
      </c>
      <c r="N5461">
        <v>10</v>
      </c>
      <c r="O5461">
        <v>310</v>
      </c>
      <c r="P5461">
        <v>0.25</v>
      </c>
      <c r="Q5461">
        <v>1</v>
      </c>
      <c r="R5461">
        <v>1.36</v>
      </c>
      <c r="S5461">
        <v>0.25</v>
      </c>
      <c r="T5461">
        <v>17</v>
      </c>
      <c r="U5461">
        <v>59</v>
      </c>
      <c r="V5461">
        <v>67</v>
      </c>
      <c r="W5461">
        <v>3.99</v>
      </c>
      <c r="X5461">
        <v>5</v>
      </c>
      <c r="Y5461">
        <v>0.5</v>
      </c>
      <c r="Z5461">
        <v>0.13</v>
      </c>
      <c r="AA5461">
        <v>10</v>
      </c>
      <c r="AB5461">
        <v>0.76</v>
      </c>
      <c r="AC5461">
        <v>730</v>
      </c>
      <c r="AD5461">
        <v>0.5</v>
      </c>
      <c r="AE5461">
        <v>0.02</v>
      </c>
      <c r="AF5461">
        <v>24</v>
      </c>
      <c r="AH5461">
        <v>22</v>
      </c>
      <c r="AI5461">
        <v>2</v>
      </c>
      <c r="AJ5461">
        <v>16</v>
      </c>
      <c r="AK5461">
        <v>65</v>
      </c>
      <c r="AL5461">
        <v>0.25</v>
      </c>
      <c r="AM5461">
        <v>5</v>
      </c>
      <c r="AN5461">
        <v>5</v>
      </c>
      <c r="AO5461">
        <v>112</v>
      </c>
      <c r="AP5461">
        <v>10</v>
      </c>
      <c r="AQ5461">
        <v>130</v>
      </c>
    </row>
    <row r="5462" spans="1:43" hidden="1" x14ac:dyDescent="0.25">
      <c r="A5462" t="s">
        <v>17220</v>
      </c>
      <c r="B5462" t="s">
        <v>20087</v>
      </c>
      <c r="C5462" s="1" t="str">
        <f t="shared" si="391"/>
        <v>21:0121</v>
      </c>
      <c r="D5462" s="1" t="str">
        <f t="shared" si="390"/>
        <v>21:0003</v>
      </c>
      <c r="E5462" t="s">
        <v>17222</v>
      </c>
      <c r="F5462" t="s">
        <v>20088</v>
      </c>
      <c r="H5462">
        <v>48.824973800000002</v>
      </c>
      <c r="I5462">
        <v>-56.564892200000003</v>
      </c>
      <c r="J5462" s="1" t="str">
        <f t="shared" si="393"/>
        <v>Till</v>
      </c>
      <c r="K5462" s="1" t="str">
        <f t="shared" si="392"/>
        <v>&lt;63 micron</v>
      </c>
      <c r="L5462">
        <v>0.1</v>
      </c>
      <c r="M5462">
        <v>2.12</v>
      </c>
      <c r="N5462">
        <v>4</v>
      </c>
      <c r="O5462">
        <v>120</v>
      </c>
      <c r="P5462">
        <v>0.25</v>
      </c>
      <c r="Q5462">
        <v>1</v>
      </c>
      <c r="R5462">
        <v>0.57999999999999996</v>
      </c>
      <c r="S5462">
        <v>0.25</v>
      </c>
      <c r="T5462">
        <v>8</v>
      </c>
      <c r="U5462">
        <v>30</v>
      </c>
      <c r="V5462">
        <v>32</v>
      </c>
      <c r="W5462">
        <v>2.54</v>
      </c>
      <c r="X5462">
        <v>5</v>
      </c>
      <c r="Y5462">
        <v>0.5</v>
      </c>
      <c r="Z5462">
        <v>0.06</v>
      </c>
      <c r="AA5462">
        <v>5</v>
      </c>
      <c r="AB5462">
        <v>0.5</v>
      </c>
      <c r="AC5462">
        <v>670</v>
      </c>
      <c r="AD5462">
        <v>0.5</v>
      </c>
      <c r="AE5462">
        <v>0.02</v>
      </c>
      <c r="AF5462">
        <v>14</v>
      </c>
      <c r="AH5462">
        <v>8</v>
      </c>
      <c r="AI5462">
        <v>1</v>
      </c>
      <c r="AJ5462">
        <v>8</v>
      </c>
      <c r="AK5462">
        <v>34</v>
      </c>
      <c r="AL5462">
        <v>0.16</v>
      </c>
      <c r="AM5462">
        <v>5</v>
      </c>
      <c r="AN5462">
        <v>5</v>
      </c>
      <c r="AO5462">
        <v>90</v>
      </c>
      <c r="AP5462">
        <v>5</v>
      </c>
      <c r="AQ5462">
        <v>36</v>
      </c>
    </row>
    <row r="5463" spans="1:43" hidden="1" x14ac:dyDescent="0.25">
      <c r="A5463" t="s">
        <v>17224</v>
      </c>
      <c r="B5463" t="s">
        <v>20089</v>
      </c>
      <c r="C5463" s="1" t="str">
        <f t="shared" si="391"/>
        <v>21:0121</v>
      </c>
      <c r="D5463" s="1" t="str">
        <f t="shared" ref="D5463:D5526" si="394">HYPERLINK("http://geochem.nrcan.gc.ca/cdogs/content/svy/svy210003_e.htm", "21:0003")</f>
        <v>21:0003</v>
      </c>
      <c r="E5463" t="s">
        <v>17226</v>
      </c>
      <c r="F5463" t="s">
        <v>20090</v>
      </c>
      <c r="H5463">
        <v>48.8021332</v>
      </c>
      <c r="I5463">
        <v>-56.672227900000003</v>
      </c>
      <c r="J5463" s="1" t="str">
        <f t="shared" si="393"/>
        <v>Till</v>
      </c>
      <c r="K5463" s="1" t="str">
        <f t="shared" si="392"/>
        <v>&lt;63 micron</v>
      </c>
      <c r="L5463">
        <v>0.1</v>
      </c>
      <c r="M5463">
        <v>1.32</v>
      </c>
      <c r="N5463">
        <v>4</v>
      </c>
      <c r="O5463">
        <v>240</v>
      </c>
      <c r="P5463">
        <v>0.25</v>
      </c>
      <c r="Q5463">
        <v>1</v>
      </c>
      <c r="R5463">
        <v>0.49</v>
      </c>
      <c r="S5463">
        <v>0.25</v>
      </c>
      <c r="T5463">
        <v>6</v>
      </c>
      <c r="U5463">
        <v>19</v>
      </c>
      <c r="V5463">
        <v>21</v>
      </c>
      <c r="W5463">
        <v>2.5099999999999998</v>
      </c>
      <c r="X5463">
        <v>5</v>
      </c>
      <c r="Y5463">
        <v>0.5</v>
      </c>
      <c r="Z5463">
        <v>0.14000000000000001</v>
      </c>
      <c r="AA5463">
        <v>10</v>
      </c>
      <c r="AB5463">
        <v>0.4</v>
      </c>
      <c r="AC5463">
        <v>295</v>
      </c>
      <c r="AD5463">
        <v>0.5</v>
      </c>
      <c r="AE5463">
        <v>0.03</v>
      </c>
      <c r="AF5463">
        <v>7</v>
      </c>
      <c r="AH5463">
        <v>12</v>
      </c>
      <c r="AI5463">
        <v>1</v>
      </c>
      <c r="AJ5463">
        <v>6</v>
      </c>
      <c r="AK5463">
        <v>16</v>
      </c>
      <c r="AL5463">
        <v>0.09</v>
      </c>
      <c r="AM5463">
        <v>5</v>
      </c>
      <c r="AN5463">
        <v>5</v>
      </c>
      <c r="AO5463">
        <v>69</v>
      </c>
      <c r="AP5463">
        <v>5</v>
      </c>
      <c r="AQ5463">
        <v>60</v>
      </c>
    </row>
    <row r="5464" spans="1:43" hidden="1" x14ac:dyDescent="0.25">
      <c r="A5464" t="s">
        <v>17228</v>
      </c>
      <c r="B5464" t="s">
        <v>20091</v>
      </c>
      <c r="C5464" s="1" t="str">
        <f t="shared" si="391"/>
        <v>21:0121</v>
      </c>
      <c r="D5464" s="1" t="str">
        <f t="shared" si="394"/>
        <v>21:0003</v>
      </c>
      <c r="E5464" t="s">
        <v>17230</v>
      </c>
      <c r="F5464" t="s">
        <v>20092</v>
      </c>
      <c r="H5464">
        <v>48.838743399999998</v>
      </c>
      <c r="I5464">
        <v>-56.461488600000003</v>
      </c>
      <c r="J5464" s="1" t="str">
        <f t="shared" si="393"/>
        <v>Till</v>
      </c>
      <c r="K5464" s="1" t="str">
        <f t="shared" si="392"/>
        <v>&lt;63 micron</v>
      </c>
      <c r="L5464">
        <v>0.1</v>
      </c>
      <c r="M5464">
        <v>1.33</v>
      </c>
      <c r="N5464">
        <v>8</v>
      </c>
      <c r="O5464">
        <v>70</v>
      </c>
      <c r="P5464">
        <v>0.25</v>
      </c>
      <c r="Q5464">
        <v>1</v>
      </c>
      <c r="R5464">
        <v>0.55000000000000004</v>
      </c>
      <c r="S5464">
        <v>0.25</v>
      </c>
      <c r="T5464">
        <v>8</v>
      </c>
      <c r="U5464">
        <v>27</v>
      </c>
      <c r="V5464">
        <v>39</v>
      </c>
      <c r="W5464">
        <v>2.17</v>
      </c>
      <c r="X5464">
        <v>5</v>
      </c>
      <c r="Y5464">
        <v>0.5</v>
      </c>
      <c r="Z5464">
        <v>7.0000000000000007E-2</v>
      </c>
      <c r="AA5464">
        <v>10</v>
      </c>
      <c r="AB5464">
        <v>0.61</v>
      </c>
      <c r="AC5464">
        <v>430</v>
      </c>
      <c r="AD5464">
        <v>0.5</v>
      </c>
      <c r="AE5464">
        <v>0.01</v>
      </c>
      <c r="AF5464">
        <v>19</v>
      </c>
      <c r="AH5464">
        <v>12</v>
      </c>
      <c r="AI5464">
        <v>1</v>
      </c>
      <c r="AJ5464">
        <v>9</v>
      </c>
      <c r="AK5464">
        <v>26</v>
      </c>
      <c r="AL5464">
        <v>0.16</v>
      </c>
      <c r="AM5464">
        <v>5</v>
      </c>
      <c r="AN5464">
        <v>5</v>
      </c>
      <c r="AO5464">
        <v>63</v>
      </c>
      <c r="AP5464">
        <v>5</v>
      </c>
      <c r="AQ5464">
        <v>34</v>
      </c>
    </row>
    <row r="5465" spans="1:43" hidden="1" x14ac:dyDescent="0.25">
      <c r="A5465" t="s">
        <v>17232</v>
      </c>
      <c r="B5465" t="s">
        <v>20093</v>
      </c>
      <c r="C5465" s="1" t="str">
        <f t="shared" si="391"/>
        <v>21:0121</v>
      </c>
      <c r="D5465" s="1" t="str">
        <f t="shared" si="394"/>
        <v>21:0003</v>
      </c>
      <c r="E5465" t="s">
        <v>17234</v>
      </c>
      <c r="F5465" t="s">
        <v>20094</v>
      </c>
      <c r="H5465">
        <v>48.842351200000003</v>
      </c>
      <c r="I5465">
        <v>-56.463630899999998</v>
      </c>
      <c r="J5465" s="1" t="str">
        <f t="shared" si="393"/>
        <v>Till</v>
      </c>
      <c r="K5465" s="1" t="str">
        <f t="shared" si="392"/>
        <v>&lt;63 micron</v>
      </c>
      <c r="L5465">
        <v>0.1</v>
      </c>
      <c r="M5465">
        <v>1.33</v>
      </c>
      <c r="N5465">
        <v>4</v>
      </c>
      <c r="O5465">
        <v>100</v>
      </c>
      <c r="P5465">
        <v>0.25</v>
      </c>
      <c r="Q5465">
        <v>1</v>
      </c>
      <c r="R5465">
        <v>0.34</v>
      </c>
      <c r="S5465">
        <v>0.25</v>
      </c>
      <c r="T5465">
        <v>9</v>
      </c>
      <c r="U5465">
        <v>23</v>
      </c>
      <c r="V5465">
        <v>25</v>
      </c>
      <c r="W5465">
        <v>2.37</v>
      </c>
      <c r="X5465">
        <v>5</v>
      </c>
      <c r="Y5465">
        <v>0.5</v>
      </c>
      <c r="Z5465">
        <v>7.0000000000000007E-2</v>
      </c>
      <c r="AA5465">
        <v>10</v>
      </c>
      <c r="AB5465">
        <v>0.52</v>
      </c>
      <c r="AC5465">
        <v>1610</v>
      </c>
      <c r="AD5465">
        <v>0.5</v>
      </c>
      <c r="AE5465">
        <v>0.01</v>
      </c>
      <c r="AF5465">
        <v>15</v>
      </c>
      <c r="AH5465">
        <v>12</v>
      </c>
      <c r="AI5465">
        <v>1</v>
      </c>
      <c r="AJ5465">
        <v>11</v>
      </c>
      <c r="AK5465">
        <v>22</v>
      </c>
      <c r="AL5465">
        <v>0.13</v>
      </c>
      <c r="AM5465">
        <v>5</v>
      </c>
      <c r="AN5465">
        <v>5</v>
      </c>
      <c r="AO5465">
        <v>58</v>
      </c>
      <c r="AP5465">
        <v>5</v>
      </c>
      <c r="AQ5465">
        <v>36</v>
      </c>
    </row>
    <row r="5466" spans="1:43" hidden="1" x14ac:dyDescent="0.25">
      <c r="A5466" t="s">
        <v>17236</v>
      </c>
      <c r="B5466" t="s">
        <v>20095</v>
      </c>
      <c r="C5466" s="1" t="str">
        <f t="shared" si="391"/>
        <v>21:0121</v>
      </c>
      <c r="D5466" s="1" t="str">
        <f t="shared" si="394"/>
        <v>21:0003</v>
      </c>
      <c r="E5466" t="s">
        <v>17238</v>
      </c>
      <c r="F5466" t="s">
        <v>20096</v>
      </c>
      <c r="H5466">
        <v>48.852712599999997</v>
      </c>
      <c r="I5466">
        <v>-56.421132200000002</v>
      </c>
      <c r="J5466" s="1" t="str">
        <f t="shared" si="393"/>
        <v>Till</v>
      </c>
      <c r="K5466" s="1" t="str">
        <f t="shared" si="392"/>
        <v>&lt;63 micron</v>
      </c>
      <c r="L5466">
        <v>0.1</v>
      </c>
      <c r="M5466">
        <v>1.1299999999999999</v>
      </c>
      <c r="N5466">
        <v>1</v>
      </c>
      <c r="O5466">
        <v>160</v>
      </c>
      <c r="P5466">
        <v>0.25</v>
      </c>
      <c r="Q5466">
        <v>1</v>
      </c>
      <c r="R5466">
        <v>0.52</v>
      </c>
      <c r="S5466">
        <v>0.25</v>
      </c>
      <c r="T5466">
        <v>6</v>
      </c>
      <c r="U5466">
        <v>25</v>
      </c>
      <c r="V5466">
        <v>20</v>
      </c>
      <c r="W5466">
        <v>1.93</v>
      </c>
      <c r="X5466">
        <v>5</v>
      </c>
      <c r="Y5466">
        <v>0.5</v>
      </c>
      <c r="Z5466">
        <v>0.06</v>
      </c>
      <c r="AA5466">
        <v>10</v>
      </c>
      <c r="AB5466">
        <v>0.37</v>
      </c>
      <c r="AC5466">
        <v>685</v>
      </c>
      <c r="AD5466">
        <v>0.5</v>
      </c>
      <c r="AE5466">
        <v>0.01</v>
      </c>
      <c r="AF5466">
        <v>10</v>
      </c>
      <c r="AH5466">
        <v>8</v>
      </c>
      <c r="AI5466">
        <v>1</v>
      </c>
      <c r="AJ5466">
        <v>8</v>
      </c>
      <c r="AK5466">
        <v>29</v>
      </c>
      <c r="AL5466">
        <v>0.18</v>
      </c>
      <c r="AM5466">
        <v>5</v>
      </c>
      <c r="AN5466">
        <v>5</v>
      </c>
      <c r="AO5466">
        <v>67</v>
      </c>
      <c r="AP5466">
        <v>5</v>
      </c>
      <c r="AQ5466">
        <v>24</v>
      </c>
    </row>
    <row r="5467" spans="1:43" hidden="1" x14ac:dyDescent="0.25">
      <c r="A5467" t="s">
        <v>17240</v>
      </c>
      <c r="B5467" t="s">
        <v>20097</v>
      </c>
      <c r="C5467" s="1" t="str">
        <f t="shared" si="391"/>
        <v>21:0121</v>
      </c>
      <c r="D5467" s="1" t="str">
        <f t="shared" si="394"/>
        <v>21:0003</v>
      </c>
      <c r="E5467" t="s">
        <v>17242</v>
      </c>
      <c r="F5467" t="s">
        <v>20098</v>
      </c>
      <c r="H5467">
        <v>48.845070999999997</v>
      </c>
      <c r="I5467">
        <v>-56.413041999999997</v>
      </c>
      <c r="J5467" s="1" t="str">
        <f t="shared" si="393"/>
        <v>Till</v>
      </c>
      <c r="K5467" s="1" t="str">
        <f t="shared" si="392"/>
        <v>&lt;63 micron</v>
      </c>
      <c r="L5467">
        <v>0.1</v>
      </c>
      <c r="M5467">
        <v>1.44</v>
      </c>
      <c r="N5467">
        <v>1</v>
      </c>
      <c r="O5467">
        <v>40</v>
      </c>
      <c r="P5467">
        <v>0.25</v>
      </c>
      <c r="Q5467">
        <v>1</v>
      </c>
      <c r="R5467">
        <v>0.47</v>
      </c>
      <c r="S5467">
        <v>0.25</v>
      </c>
      <c r="T5467">
        <v>7</v>
      </c>
      <c r="U5467">
        <v>26</v>
      </c>
      <c r="V5467">
        <v>30</v>
      </c>
      <c r="W5467">
        <v>1.73</v>
      </c>
      <c r="X5467">
        <v>5</v>
      </c>
      <c r="Y5467">
        <v>0.5</v>
      </c>
      <c r="Z5467">
        <v>7.0000000000000007E-2</v>
      </c>
      <c r="AA5467">
        <v>10</v>
      </c>
      <c r="AB5467">
        <v>0.4</v>
      </c>
      <c r="AC5467">
        <v>405</v>
      </c>
      <c r="AD5467">
        <v>0.5</v>
      </c>
      <c r="AE5467">
        <v>0.01</v>
      </c>
      <c r="AF5467">
        <v>13</v>
      </c>
      <c r="AH5467">
        <v>12</v>
      </c>
      <c r="AI5467">
        <v>1</v>
      </c>
      <c r="AJ5467">
        <v>11</v>
      </c>
      <c r="AK5467">
        <v>31</v>
      </c>
      <c r="AL5467">
        <v>0.16</v>
      </c>
      <c r="AM5467">
        <v>5</v>
      </c>
      <c r="AN5467">
        <v>5</v>
      </c>
      <c r="AO5467">
        <v>54</v>
      </c>
      <c r="AP5467">
        <v>5</v>
      </c>
      <c r="AQ5467">
        <v>28</v>
      </c>
    </row>
    <row r="5468" spans="1:43" hidden="1" x14ac:dyDescent="0.25">
      <c r="A5468" t="s">
        <v>17244</v>
      </c>
      <c r="B5468" t="s">
        <v>20099</v>
      </c>
      <c r="C5468" s="1" t="str">
        <f t="shared" si="391"/>
        <v>21:0121</v>
      </c>
      <c r="D5468" s="1" t="str">
        <f t="shared" si="394"/>
        <v>21:0003</v>
      </c>
      <c r="E5468" t="s">
        <v>17246</v>
      </c>
      <c r="F5468" t="s">
        <v>20100</v>
      </c>
      <c r="H5468">
        <v>48.838416299999999</v>
      </c>
      <c r="I5468">
        <v>-56.396086699999998</v>
      </c>
      <c r="J5468" s="1" t="str">
        <f t="shared" si="393"/>
        <v>Till</v>
      </c>
      <c r="K5468" s="1" t="str">
        <f t="shared" si="392"/>
        <v>&lt;63 micron</v>
      </c>
      <c r="L5468">
        <v>0.1</v>
      </c>
      <c r="M5468">
        <v>2.1800000000000002</v>
      </c>
      <c r="N5468">
        <v>12</v>
      </c>
      <c r="O5468">
        <v>150</v>
      </c>
      <c r="P5468">
        <v>0.25</v>
      </c>
      <c r="Q5468">
        <v>1</v>
      </c>
      <c r="R5468">
        <v>0.4</v>
      </c>
      <c r="S5468">
        <v>0.25</v>
      </c>
      <c r="T5468">
        <v>14</v>
      </c>
      <c r="U5468">
        <v>28</v>
      </c>
      <c r="V5468">
        <v>47</v>
      </c>
      <c r="W5468">
        <v>3.35</v>
      </c>
      <c r="X5468">
        <v>5</v>
      </c>
      <c r="Y5468">
        <v>0.5</v>
      </c>
      <c r="Z5468">
        <v>0.14000000000000001</v>
      </c>
      <c r="AA5468">
        <v>20</v>
      </c>
      <c r="AB5468">
        <v>0.69</v>
      </c>
      <c r="AC5468">
        <v>975</v>
      </c>
      <c r="AD5468">
        <v>0.5</v>
      </c>
      <c r="AE5468">
        <v>0.01</v>
      </c>
      <c r="AF5468">
        <v>29</v>
      </c>
      <c r="AH5468">
        <v>14</v>
      </c>
      <c r="AI5468">
        <v>1</v>
      </c>
      <c r="AJ5468">
        <v>11</v>
      </c>
      <c r="AK5468">
        <v>29</v>
      </c>
      <c r="AL5468">
        <v>0.14000000000000001</v>
      </c>
      <c r="AM5468">
        <v>5</v>
      </c>
      <c r="AN5468">
        <v>5</v>
      </c>
      <c r="AO5468">
        <v>64</v>
      </c>
      <c r="AP5468">
        <v>10</v>
      </c>
      <c r="AQ5468">
        <v>86</v>
      </c>
    </row>
    <row r="5469" spans="1:43" hidden="1" x14ac:dyDescent="0.25">
      <c r="A5469" t="s">
        <v>17248</v>
      </c>
      <c r="B5469" t="s">
        <v>20101</v>
      </c>
      <c r="C5469" s="1" t="str">
        <f t="shared" si="391"/>
        <v>21:0121</v>
      </c>
      <c r="D5469" s="1" t="str">
        <f t="shared" si="394"/>
        <v>21:0003</v>
      </c>
      <c r="E5469" t="s">
        <v>17250</v>
      </c>
      <c r="F5469" t="s">
        <v>20102</v>
      </c>
      <c r="H5469">
        <v>48.829317099999997</v>
      </c>
      <c r="I5469">
        <v>-56.376714</v>
      </c>
      <c r="J5469" s="1" t="str">
        <f t="shared" si="393"/>
        <v>Till</v>
      </c>
      <c r="K5469" s="1" t="str">
        <f t="shared" si="392"/>
        <v>&lt;63 micron</v>
      </c>
      <c r="L5469">
        <v>0.1</v>
      </c>
      <c r="M5469">
        <v>2.0499999999999998</v>
      </c>
      <c r="N5469">
        <v>14</v>
      </c>
      <c r="O5469">
        <v>90</v>
      </c>
      <c r="P5469">
        <v>0.25</v>
      </c>
      <c r="Q5469">
        <v>1</v>
      </c>
      <c r="R5469">
        <v>0.28000000000000003</v>
      </c>
      <c r="S5469">
        <v>0.25</v>
      </c>
      <c r="T5469">
        <v>13</v>
      </c>
      <c r="U5469">
        <v>24</v>
      </c>
      <c r="V5469">
        <v>42</v>
      </c>
      <c r="W5469">
        <v>3.09</v>
      </c>
      <c r="X5469">
        <v>10</v>
      </c>
      <c r="Y5469">
        <v>0.5</v>
      </c>
      <c r="Z5469">
        <v>0.11</v>
      </c>
      <c r="AA5469">
        <v>20</v>
      </c>
      <c r="AB5469">
        <v>0.61</v>
      </c>
      <c r="AC5469">
        <v>1220</v>
      </c>
      <c r="AD5469">
        <v>0.5</v>
      </c>
      <c r="AE5469">
        <v>0.01</v>
      </c>
      <c r="AF5469">
        <v>21</v>
      </c>
      <c r="AH5469">
        <v>8</v>
      </c>
      <c r="AI5469">
        <v>1</v>
      </c>
      <c r="AJ5469">
        <v>9</v>
      </c>
      <c r="AK5469">
        <v>21</v>
      </c>
      <c r="AL5469">
        <v>0.12</v>
      </c>
      <c r="AM5469">
        <v>5</v>
      </c>
      <c r="AN5469">
        <v>5</v>
      </c>
      <c r="AO5469">
        <v>55</v>
      </c>
      <c r="AP5469">
        <v>5</v>
      </c>
      <c r="AQ5469">
        <v>58</v>
      </c>
    </row>
    <row r="5470" spans="1:43" hidden="1" x14ac:dyDescent="0.25">
      <c r="A5470" t="s">
        <v>17252</v>
      </c>
      <c r="B5470" t="s">
        <v>20103</v>
      </c>
      <c r="C5470" s="1" t="str">
        <f t="shared" si="391"/>
        <v>21:0121</v>
      </c>
      <c r="D5470" s="1" t="str">
        <f t="shared" si="394"/>
        <v>21:0003</v>
      </c>
      <c r="E5470" t="s">
        <v>17254</v>
      </c>
      <c r="F5470" t="s">
        <v>20104</v>
      </c>
      <c r="H5470">
        <v>48.9564053</v>
      </c>
      <c r="I5470">
        <v>-56.268332600000001</v>
      </c>
      <c r="J5470" s="1" t="str">
        <f t="shared" si="393"/>
        <v>Till</v>
      </c>
      <c r="K5470" s="1" t="str">
        <f t="shared" si="392"/>
        <v>&lt;63 micron</v>
      </c>
      <c r="L5470">
        <v>0.1</v>
      </c>
      <c r="M5470">
        <v>1.03</v>
      </c>
      <c r="N5470">
        <v>1</v>
      </c>
      <c r="O5470">
        <v>40</v>
      </c>
      <c r="P5470">
        <v>0.25</v>
      </c>
      <c r="Q5470">
        <v>1</v>
      </c>
      <c r="R5470">
        <v>0.67</v>
      </c>
      <c r="S5470">
        <v>0.25</v>
      </c>
      <c r="T5470">
        <v>5</v>
      </c>
      <c r="U5470">
        <v>24</v>
      </c>
      <c r="V5470">
        <v>23</v>
      </c>
      <c r="W5470">
        <v>2.06</v>
      </c>
      <c r="X5470">
        <v>5</v>
      </c>
      <c r="Y5470">
        <v>0.5</v>
      </c>
      <c r="Z5470">
        <v>0.04</v>
      </c>
      <c r="AA5470">
        <v>10</v>
      </c>
      <c r="AB5470">
        <v>0.33</v>
      </c>
      <c r="AC5470">
        <v>430</v>
      </c>
      <c r="AD5470">
        <v>0.5</v>
      </c>
      <c r="AE5470">
        <v>0.02</v>
      </c>
      <c r="AF5470">
        <v>7</v>
      </c>
      <c r="AH5470">
        <v>6</v>
      </c>
      <c r="AI5470">
        <v>1</v>
      </c>
      <c r="AJ5470">
        <v>8</v>
      </c>
      <c r="AK5470">
        <v>31</v>
      </c>
      <c r="AL5470">
        <v>0.15</v>
      </c>
      <c r="AM5470">
        <v>5</v>
      </c>
      <c r="AN5470">
        <v>5</v>
      </c>
      <c r="AO5470">
        <v>70</v>
      </c>
      <c r="AP5470">
        <v>5</v>
      </c>
      <c r="AQ5470">
        <v>24</v>
      </c>
    </row>
    <row r="5471" spans="1:43" hidden="1" x14ac:dyDescent="0.25">
      <c r="A5471" t="s">
        <v>17256</v>
      </c>
      <c r="B5471" t="s">
        <v>20105</v>
      </c>
      <c r="C5471" s="1" t="str">
        <f t="shared" ref="C5471:C5534" si="395">HYPERLINK("http://geochem.nrcan.gc.ca/cdogs/content/bdl/bdl210121_e.htm", "21:0121")</f>
        <v>21:0121</v>
      </c>
      <c r="D5471" s="1" t="str">
        <f t="shared" si="394"/>
        <v>21:0003</v>
      </c>
      <c r="E5471" t="s">
        <v>17258</v>
      </c>
      <c r="F5471" t="s">
        <v>20106</v>
      </c>
      <c r="H5471">
        <v>48.967006300000001</v>
      </c>
      <c r="I5471">
        <v>-56.309849200000002</v>
      </c>
      <c r="J5471" s="1" t="str">
        <f t="shared" si="393"/>
        <v>Till</v>
      </c>
      <c r="K5471" s="1" t="str">
        <f t="shared" ref="K5471:K5534" si="396">HYPERLINK("http://geochem.nrcan.gc.ca/cdogs/content/kwd/kwd080004_e.htm", "&lt;63 micron")</f>
        <v>&lt;63 micron</v>
      </c>
      <c r="L5471">
        <v>0.1</v>
      </c>
      <c r="M5471">
        <v>1.21</v>
      </c>
      <c r="N5471">
        <v>2</v>
      </c>
      <c r="O5471">
        <v>50</v>
      </c>
      <c r="P5471">
        <v>0.25</v>
      </c>
      <c r="Q5471">
        <v>1</v>
      </c>
      <c r="R5471">
        <v>0.7</v>
      </c>
      <c r="S5471">
        <v>0.25</v>
      </c>
      <c r="T5471">
        <v>7</v>
      </c>
      <c r="U5471">
        <v>30</v>
      </c>
      <c r="V5471">
        <v>23</v>
      </c>
      <c r="W5471">
        <v>2.44</v>
      </c>
      <c r="X5471">
        <v>5</v>
      </c>
      <c r="Y5471">
        <v>0.5</v>
      </c>
      <c r="Z5471">
        <v>0.03</v>
      </c>
      <c r="AA5471">
        <v>10</v>
      </c>
      <c r="AB5471">
        <v>0.37</v>
      </c>
      <c r="AC5471">
        <v>470</v>
      </c>
      <c r="AD5471">
        <v>0.5</v>
      </c>
      <c r="AE5471">
        <v>0.01</v>
      </c>
      <c r="AF5471">
        <v>9</v>
      </c>
      <c r="AH5471">
        <v>8</v>
      </c>
      <c r="AI5471">
        <v>1</v>
      </c>
      <c r="AJ5471">
        <v>8</v>
      </c>
      <c r="AK5471">
        <v>32</v>
      </c>
      <c r="AL5471">
        <v>0.18</v>
      </c>
      <c r="AM5471">
        <v>5</v>
      </c>
      <c r="AN5471">
        <v>5</v>
      </c>
      <c r="AO5471">
        <v>87</v>
      </c>
      <c r="AP5471">
        <v>5</v>
      </c>
      <c r="AQ5471">
        <v>32</v>
      </c>
    </row>
    <row r="5472" spans="1:43" hidden="1" x14ac:dyDescent="0.25">
      <c r="A5472" t="s">
        <v>17260</v>
      </c>
      <c r="B5472" t="s">
        <v>20107</v>
      </c>
      <c r="C5472" s="1" t="str">
        <f t="shared" si="395"/>
        <v>21:0121</v>
      </c>
      <c r="D5472" s="1" t="str">
        <f t="shared" si="394"/>
        <v>21:0003</v>
      </c>
      <c r="E5472" t="s">
        <v>17262</v>
      </c>
      <c r="F5472" t="s">
        <v>20108</v>
      </c>
      <c r="H5472">
        <v>48.664738399999997</v>
      </c>
      <c r="I5472">
        <v>-56.598421799999997</v>
      </c>
      <c r="J5472" s="1" t="str">
        <f t="shared" si="393"/>
        <v>Till</v>
      </c>
      <c r="K5472" s="1" t="str">
        <f t="shared" si="396"/>
        <v>&lt;63 micron</v>
      </c>
      <c r="L5472">
        <v>0.1</v>
      </c>
      <c r="M5472">
        <v>1.84</v>
      </c>
      <c r="N5472">
        <v>82</v>
      </c>
      <c r="O5472">
        <v>50</v>
      </c>
      <c r="P5472">
        <v>0.25</v>
      </c>
      <c r="Q5472">
        <v>1</v>
      </c>
      <c r="R5472">
        <v>0.34</v>
      </c>
      <c r="S5472">
        <v>0.25</v>
      </c>
      <c r="T5472">
        <v>30</v>
      </c>
      <c r="U5472">
        <v>22</v>
      </c>
      <c r="V5472">
        <v>118</v>
      </c>
      <c r="W5472">
        <v>5.57</v>
      </c>
      <c r="X5472">
        <v>10</v>
      </c>
      <c r="Y5472">
        <v>0.5</v>
      </c>
      <c r="Z5472">
        <v>0.1</v>
      </c>
      <c r="AA5472">
        <v>30</v>
      </c>
      <c r="AB5472">
        <v>0.77</v>
      </c>
      <c r="AC5472">
        <v>1480</v>
      </c>
      <c r="AD5472">
        <v>4</v>
      </c>
      <c r="AE5472">
        <v>0.01</v>
      </c>
      <c r="AF5472">
        <v>47</v>
      </c>
      <c r="AH5472">
        <v>24</v>
      </c>
      <c r="AI5472">
        <v>1</v>
      </c>
      <c r="AJ5472">
        <v>11</v>
      </c>
      <c r="AK5472">
        <v>17</v>
      </c>
      <c r="AL5472">
        <v>0.16</v>
      </c>
      <c r="AM5472">
        <v>5</v>
      </c>
      <c r="AN5472">
        <v>5</v>
      </c>
      <c r="AO5472">
        <v>85</v>
      </c>
      <c r="AP5472">
        <v>10</v>
      </c>
      <c r="AQ5472">
        <v>160</v>
      </c>
    </row>
    <row r="5473" spans="1:43" hidden="1" x14ac:dyDescent="0.25">
      <c r="A5473" t="s">
        <v>17264</v>
      </c>
      <c r="B5473" t="s">
        <v>20109</v>
      </c>
      <c r="C5473" s="1" t="str">
        <f t="shared" si="395"/>
        <v>21:0121</v>
      </c>
      <c r="D5473" s="1" t="str">
        <f t="shared" si="394"/>
        <v>21:0003</v>
      </c>
      <c r="E5473" t="s">
        <v>17266</v>
      </c>
      <c r="F5473" t="s">
        <v>20110</v>
      </c>
      <c r="H5473">
        <v>48.642844699999998</v>
      </c>
      <c r="I5473">
        <v>-56.614202499999998</v>
      </c>
      <c r="J5473" s="1" t="str">
        <f t="shared" si="393"/>
        <v>Till</v>
      </c>
      <c r="K5473" s="1" t="str">
        <f t="shared" si="396"/>
        <v>&lt;63 micron</v>
      </c>
      <c r="L5473">
        <v>0.1</v>
      </c>
      <c r="M5473">
        <v>2.4500000000000002</v>
      </c>
      <c r="N5473">
        <v>46</v>
      </c>
      <c r="O5473">
        <v>110</v>
      </c>
      <c r="P5473">
        <v>0.25</v>
      </c>
      <c r="Q5473">
        <v>1</v>
      </c>
      <c r="R5473">
        <v>0.33</v>
      </c>
      <c r="S5473">
        <v>0.25</v>
      </c>
      <c r="T5473">
        <v>23</v>
      </c>
      <c r="U5473">
        <v>28</v>
      </c>
      <c r="V5473">
        <v>121</v>
      </c>
      <c r="W5473">
        <v>5.63</v>
      </c>
      <c r="X5473">
        <v>10</v>
      </c>
      <c r="Y5473">
        <v>0.5</v>
      </c>
      <c r="Z5473">
        <v>0.2</v>
      </c>
      <c r="AA5473">
        <v>30</v>
      </c>
      <c r="AB5473">
        <v>0.95</v>
      </c>
      <c r="AC5473">
        <v>1475</v>
      </c>
      <c r="AD5473">
        <v>4</v>
      </c>
      <c r="AE5473">
        <v>0.01</v>
      </c>
      <c r="AF5473">
        <v>38</v>
      </c>
      <c r="AH5473">
        <v>22</v>
      </c>
      <c r="AI5473">
        <v>1</v>
      </c>
      <c r="AJ5473">
        <v>12</v>
      </c>
      <c r="AK5473">
        <v>18</v>
      </c>
      <c r="AL5473">
        <v>0.17</v>
      </c>
      <c r="AM5473">
        <v>5</v>
      </c>
      <c r="AN5473">
        <v>5</v>
      </c>
      <c r="AO5473">
        <v>98</v>
      </c>
      <c r="AP5473">
        <v>10</v>
      </c>
      <c r="AQ5473">
        <v>156</v>
      </c>
    </row>
    <row r="5474" spans="1:43" hidden="1" x14ac:dyDescent="0.25">
      <c r="A5474" t="s">
        <v>17268</v>
      </c>
      <c r="B5474" t="s">
        <v>20111</v>
      </c>
      <c r="C5474" s="1" t="str">
        <f t="shared" si="395"/>
        <v>21:0121</v>
      </c>
      <c r="D5474" s="1" t="str">
        <f t="shared" si="394"/>
        <v>21:0003</v>
      </c>
      <c r="E5474" t="s">
        <v>17270</v>
      </c>
      <c r="F5474" t="s">
        <v>20112</v>
      </c>
      <c r="H5474">
        <v>48.7418835</v>
      </c>
      <c r="I5474">
        <v>-56.542325699999999</v>
      </c>
      <c r="J5474" s="1" t="str">
        <f t="shared" si="393"/>
        <v>Till</v>
      </c>
      <c r="K5474" s="1" t="str">
        <f t="shared" si="396"/>
        <v>&lt;63 micron</v>
      </c>
      <c r="L5474">
        <v>0.1</v>
      </c>
      <c r="M5474">
        <v>1.98</v>
      </c>
      <c r="N5474">
        <v>32</v>
      </c>
      <c r="O5474">
        <v>60</v>
      </c>
      <c r="P5474">
        <v>0.25</v>
      </c>
      <c r="Q5474">
        <v>1</v>
      </c>
      <c r="R5474">
        <v>0.4</v>
      </c>
      <c r="S5474">
        <v>0.25</v>
      </c>
      <c r="T5474">
        <v>21</v>
      </c>
      <c r="U5474">
        <v>25</v>
      </c>
      <c r="V5474">
        <v>62</v>
      </c>
      <c r="W5474">
        <v>3.77</v>
      </c>
      <c r="X5474">
        <v>10</v>
      </c>
      <c r="Y5474">
        <v>0.5</v>
      </c>
      <c r="Z5474">
        <v>0.11</v>
      </c>
      <c r="AA5474">
        <v>20</v>
      </c>
      <c r="AB5474">
        <v>0.69</v>
      </c>
      <c r="AC5474">
        <v>1775</v>
      </c>
      <c r="AD5474">
        <v>1</v>
      </c>
      <c r="AE5474">
        <v>0.01</v>
      </c>
      <c r="AF5474">
        <v>29</v>
      </c>
      <c r="AH5474">
        <v>20</v>
      </c>
      <c r="AI5474">
        <v>1</v>
      </c>
      <c r="AJ5474">
        <v>8</v>
      </c>
      <c r="AK5474">
        <v>23</v>
      </c>
      <c r="AL5474">
        <v>0.14000000000000001</v>
      </c>
      <c r="AM5474">
        <v>5</v>
      </c>
      <c r="AN5474">
        <v>5</v>
      </c>
      <c r="AO5474">
        <v>59</v>
      </c>
      <c r="AP5474">
        <v>10</v>
      </c>
      <c r="AQ5474">
        <v>96</v>
      </c>
    </row>
    <row r="5475" spans="1:43" hidden="1" x14ac:dyDescent="0.25">
      <c r="A5475" t="s">
        <v>17272</v>
      </c>
      <c r="B5475" t="s">
        <v>20113</v>
      </c>
      <c r="C5475" s="1" t="str">
        <f t="shared" si="395"/>
        <v>21:0121</v>
      </c>
      <c r="D5475" s="1" t="str">
        <f t="shared" si="394"/>
        <v>21:0003</v>
      </c>
      <c r="E5475" t="s">
        <v>17274</v>
      </c>
      <c r="F5475" t="s">
        <v>20114</v>
      </c>
      <c r="H5475">
        <v>48.737928599999996</v>
      </c>
      <c r="I5475">
        <v>-56.543041000000002</v>
      </c>
      <c r="J5475" s="1" t="str">
        <f t="shared" si="393"/>
        <v>Till</v>
      </c>
      <c r="K5475" s="1" t="str">
        <f t="shared" si="396"/>
        <v>&lt;63 micron</v>
      </c>
      <c r="L5475">
        <v>0.1</v>
      </c>
      <c r="M5475">
        <v>2.42</v>
      </c>
      <c r="N5475">
        <v>36</v>
      </c>
      <c r="O5475">
        <v>70</v>
      </c>
      <c r="P5475">
        <v>0.25</v>
      </c>
      <c r="Q5475">
        <v>1</v>
      </c>
      <c r="R5475">
        <v>0.2</v>
      </c>
      <c r="S5475">
        <v>0.25</v>
      </c>
      <c r="T5475">
        <v>15</v>
      </c>
      <c r="U5475">
        <v>28</v>
      </c>
      <c r="V5475">
        <v>90</v>
      </c>
      <c r="W5475">
        <v>4.67</v>
      </c>
      <c r="X5475">
        <v>10</v>
      </c>
      <c r="Y5475">
        <v>0.5</v>
      </c>
      <c r="Z5475">
        <v>0.17</v>
      </c>
      <c r="AA5475">
        <v>30</v>
      </c>
      <c r="AB5475">
        <v>0.86</v>
      </c>
      <c r="AC5475">
        <v>1295</v>
      </c>
      <c r="AD5475">
        <v>5</v>
      </c>
      <c r="AE5475">
        <v>0.01</v>
      </c>
      <c r="AF5475">
        <v>37</v>
      </c>
      <c r="AH5475">
        <v>20</v>
      </c>
      <c r="AI5475">
        <v>1</v>
      </c>
      <c r="AJ5475">
        <v>7</v>
      </c>
      <c r="AK5475">
        <v>15</v>
      </c>
      <c r="AL5475">
        <v>0.1</v>
      </c>
      <c r="AM5475">
        <v>5</v>
      </c>
      <c r="AN5475">
        <v>5</v>
      </c>
      <c r="AO5475">
        <v>58</v>
      </c>
      <c r="AP5475">
        <v>10</v>
      </c>
      <c r="AQ5475">
        <v>118</v>
      </c>
    </row>
    <row r="5476" spans="1:43" hidden="1" x14ac:dyDescent="0.25">
      <c r="A5476" t="s">
        <v>17276</v>
      </c>
      <c r="B5476" t="s">
        <v>20115</v>
      </c>
      <c r="C5476" s="1" t="str">
        <f t="shared" si="395"/>
        <v>21:0121</v>
      </c>
      <c r="D5476" s="1" t="str">
        <f t="shared" si="394"/>
        <v>21:0003</v>
      </c>
      <c r="E5476" t="s">
        <v>17278</v>
      </c>
      <c r="F5476" t="s">
        <v>20116</v>
      </c>
      <c r="H5476">
        <v>48.722622700000002</v>
      </c>
      <c r="I5476">
        <v>-56.539507399999998</v>
      </c>
      <c r="J5476" s="1" t="str">
        <f t="shared" si="393"/>
        <v>Till</v>
      </c>
      <c r="K5476" s="1" t="str">
        <f t="shared" si="396"/>
        <v>&lt;63 micron</v>
      </c>
      <c r="L5476">
        <v>0.1</v>
      </c>
      <c r="M5476">
        <v>2.0499999999999998</v>
      </c>
      <c r="N5476">
        <v>22</v>
      </c>
      <c r="O5476">
        <v>70</v>
      </c>
      <c r="P5476">
        <v>0.25</v>
      </c>
      <c r="Q5476">
        <v>1</v>
      </c>
      <c r="R5476">
        <v>0.15</v>
      </c>
      <c r="S5476">
        <v>0.25</v>
      </c>
      <c r="T5476">
        <v>12</v>
      </c>
      <c r="U5476">
        <v>27</v>
      </c>
      <c r="V5476">
        <v>67</v>
      </c>
      <c r="W5476">
        <v>4.47</v>
      </c>
      <c r="X5476">
        <v>10</v>
      </c>
      <c r="Y5476">
        <v>0.5</v>
      </c>
      <c r="Z5476">
        <v>0.22</v>
      </c>
      <c r="AA5476">
        <v>30</v>
      </c>
      <c r="AB5476">
        <v>0.78</v>
      </c>
      <c r="AC5476">
        <v>1430</v>
      </c>
      <c r="AD5476">
        <v>4</v>
      </c>
      <c r="AE5476">
        <v>0.01</v>
      </c>
      <c r="AF5476">
        <v>23</v>
      </c>
      <c r="AH5476">
        <v>16</v>
      </c>
      <c r="AI5476">
        <v>1</v>
      </c>
      <c r="AJ5476">
        <v>7</v>
      </c>
      <c r="AK5476">
        <v>13</v>
      </c>
      <c r="AL5476">
        <v>0.09</v>
      </c>
      <c r="AM5476">
        <v>5</v>
      </c>
      <c r="AN5476">
        <v>5</v>
      </c>
      <c r="AO5476">
        <v>55</v>
      </c>
      <c r="AP5476">
        <v>10</v>
      </c>
      <c r="AQ5476">
        <v>86</v>
      </c>
    </row>
    <row r="5477" spans="1:43" hidden="1" x14ac:dyDescent="0.25">
      <c r="A5477" t="s">
        <v>17280</v>
      </c>
      <c r="B5477" t="s">
        <v>20117</v>
      </c>
      <c r="C5477" s="1" t="str">
        <f t="shared" si="395"/>
        <v>21:0121</v>
      </c>
      <c r="D5477" s="1" t="str">
        <f t="shared" si="394"/>
        <v>21:0003</v>
      </c>
      <c r="E5477" t="s">
        <v>17282</v>
      </c>
      <c r="F5477" t="s">
        <v>20118</v>
      </c>
      <c r="H5477">
        <v>48.707329000000001</v>
      </c>
      <c r="I5477">
        <v>-56.538965500000003</v>
      </c>
      <c r="J5477" s="1" t="str">
        <f t="shared" si="393"/>
        <v>Till</v>
      </c>
      <c r="K5477" s="1" t="str">
        <f t="shared" si="396"/>
        <v>&lt;63 micron</v>
      </c>
      <c r="L5477">
        <v>0.1</v>
      </c>
      <c r="M5477">
        <v>1.44</v>
      </c>
      <c r="N5477">
        <v>52</v>
      </c>
      <c r="O5477">
        <v>40</v>
      </c>
      <c r="P5477">
        <v>0.25</v>
      </c>
      <c r="Q5477">
        <v>1</v>
      </c>
      <c r="R5477">
        <v>0.2</v>
      </c>
      <c r="S5477">
        <v>0.25</v>
      </c>
      <c r="T5477">
        <v>12</v>
      </c>
      <c r="U5477">
        <v>21</v>
      </c>
      <c r="V5477">
        <v>58</v>
      </c>
      <c r="W5477">
        <v>4.13</v>
      </c>
      <c r="X5477">
        <v>10</v>
      </c>
      <c r="Y5477">
        <v>0.5</v>
      </c>
      <c r="Z5477">
        <v>7.0000000000000007E-2</v>
      </c>
      <c r="AA5477">
        <v>30</v>
      </c>
      <c r="AB5477">
        <v>0.56000000000000005</v>
      </c>
      <c r="AC5477">
        <v>575</v>
      </c>
      <c r="AD5477">
        <v>4</v>
      </c>
      <c r="AE5477">
        <v>5.0000000000000001E-3</v>
      </c>
      <c r="AF5477">
        <v>16</v>
      </c>
      <c r="AH5477">
        <v>26</v>
      </c>
      <c r="AI5477">
        <v>1</v>
      </c>
      <c r="AJ5477">
        <v>9</v>
      </c>
      <c r="AK5477">
        <v>15</v>
      </c>
      <c r="AL5477">
        <v>0.2</v>
      </c>
      <c r="AM5477">
        <v>5</v>
      </c>
      <c r="AN5477">
        <v>5</v>
      </c>
      <c r="AO5477">
        <v>72</v>
      </c>
      <c r="AP5477">
        <v>10</v>
      </c>
      <c r="AQ5477">
        <v>52</v>
      </c>
    </row>
    <row r="5478" spans="1:43" hidden="1" x14ac:dyDescent="0.25">
      <c r="A5478" t="s">
        <v>17284</v>
      </c>
      <c r="B5478" t="s">
        <v>20119</v>
      </c>
      <c r="C5478" s="1" t="str">
        <f t="shared" si="395"/>
        <v>21:0121</v>
      </c>
      <c r="D5478" s="1" t="str">
        <f t="shared" si="394"/>
        <v>21:0003</v>
      </c>
      <c r="E5478" t="s">
        <v>17286</v>
      </c>
      <c r="F5478" t="s">
        <v>20120</v>
      </c>
      <c r="H5478">
        <v>48.723343100000001</v>
      </c>
      <c r="I5478">
        <v>-56.4783288</v>
      </c>
      <c r="J5478" s="1" t="str">
        <f t="shared" si="393"/>
        <v>Till</v>
      </c>
      <c r="K5478" s="1" t="str">
        <f t="shared" si="396"/>
        <v>&lt;63 micron</v>
      </c>
      <c r="L5478">
        <v>0.1</v>
      </c>
      <c r="M5478">
        <v>2.4500000000000002</v>
      </c>
      <c r="N5478">
        <v>14</v>
      </c>
      <c r="O5478">
        <v>60</v>
      </c>
      <c r="P5478">
        <v>0.25</v>
      </c>
      <c r="Q5478">
        <v>1</v>
      </c>
      <c r="R5478">
        <v>0.18</v>
      </c>
      <c r="S5478">
        <v>0.25</v>
      </c>
      <c r="T5478">
        <v>34</v>
      </c>
      <c r="U5478">
        <v>31</v>
      </c>
      <c r="V5478">
        <v>66</v>
      </c>
      <c r="W5478">
        <v>4.3099999999999996</v>
      </c>
      <c r="X5478">
        <v>10</v>
      </c>
      <c r="Y5478">
        <v>0.5</v>
      </c>
      <c r="Z5478">
        <v>0.13</v>
      </c>
      <c r="AA5478">
        <v>20</v>
      </c>
      <c r="AB5478">
        <v>0.74</v>
      </c>
      <c r="AC5478">
        <v>1325</v>
      </c>
      <c r="AD5478">
        <v>2</v>
      </c>
      <c r="AE5478">
        <v>5.0000000000000001E-3</v>
      </c>
      <c r="AF5478">
        <v>25</v>
      </c>
      <c r="AH5478">
        <v>18</v>
      </c>
      <c r="AI5478">
        <v>1</v>
      </c>
      <c r="AJ5478">
        <v>10</v>
      </c>
      <c r="AK5478">
        <v>11</v>
      </c>
      <c r="AL5478">
        <v>0.23</v>
      </c>
      <c r="AM5478">
        <v>5</v>
      </c>
      <c r="AN5478">
        <v>5</v>
      </c>
      <c r="AO5478">
        <v>86</v>
      </c>
      <c r="AP5478">
        <v>10</v>
      </c>
      <c r="AQ5478">
        <v>86</v>
      </c>
    </row>
    <row r="5479" spans="1:43" hidden="1" x14ac:dyDescent="0.25">
      <c r="A5479" t="s">
        <v>17288</v>
      </c>
      <c r="B5479" t="s">
        <v>20121</v>
      </c>
      <c r="C5479" s="1" t="str">
        <f t="shared" si="395"/>
        <v>21:0121</v>
      </c>
      <c r="D5479" s="1" t="str">
        <f t="shared" si="394"/>
        <v>21:0003</v>
      </c>
      <c r="E5479" t="s">
        <v>17290</v>
      </c>
      <c r="F5479" t="s">
        <v>20122</v>
      </c>
      <c r="H5479">
        <v>48.716516599999999</v>
      </c>
      <c r="I5479">
        <v>-56.499598900000002</v>
      </c>
      <c r="J5479" s="1" t="str">
        <f t="shared" si="393"/>
        <v>Till</v>
      </c>
      <c r="K5479" s="1" t="str">
        <f t="shared" si="396"/>
        <v>&lt;63 micron</v>
      </c>
      <c r="L5479">
        <v>0.1</v>
      </c>
      <c r="M5479">
        <v>1.93</v>
      </c>
      <c r="N5479">
        <v>20</v>
      </c>
      <c r="O5479">
        <v>40</v>
      </c>
      <c r="P5479">
        <v>0.25</v>
      </c>
      <c r="Q5479">
        <v>1</v>
      </c>
      <c r="R5479">
        <v>0.15</v>
      </c>
      <c r="S5479">
        <v>0.25</v>
      </c>
      <c r="T5479">
        <v>23</v>
      </c>
      <c r="U5479">
        <v>20</v>
      </c>
      <c r="V5479">
        <v>74</v>
      </c>
      <c r="W5479">
        <v>4.07</v>
      </c>
      <c r="X5479">
        <v>10</v>
      </c>
      <c r="Y5479">
        <v>0.5</v>
      </c>
      <c r="Z5479">
        <v>0.09</v>
      </c>
      <c r="AA5479">
        <v>20</v>
      </c>
      <c r="AB5479">
        <v>0.68</v>
      </c>
      <c r="AC5479">
        <v>1235</v>
      </c>
      <c r="AD5479">
        <v>1</v>
      </c>
      <c r="AE5479">
        <v>5.0000000000000001E-3</v>
      </c>
      <c r="AF5479">
        <v>19</v>
      </c>
      <c r="AH5479">
        <v>28</v>
      </c>
      <c r="AI5479">
        <v>1</v>
      </c>
      <c r="AJ5479">
        <v>8</v>
      </c>
      <c r="AK5479">
        <v>9</v>
      </c>
      <c r="AL5479">
        <v>0.13</v>
      </c>
      <c r="AM5479">
        <v>5</v>
      </c>
      <c r="AN5479">
        <v>5</v>
      </c>
      <c r="AO5479">
        <v>55</v>
      </c>
      <c r="AP5479">
        <v>10</v>
      </c>
      <c r="AQ5479">
        <v>80</v>
      </c>
    </row>
    <row r="5480" spans="1:43" hidden="1" x14ac:dyDescent="0.25">
      <c r="A5480" t="s">
        <v>17292</v>
      </c>
      <c r="B5480" t="s">
        <v>20123</v>
      </c>
      <c r="C5480" s="1" t="str">
        <f t="shared" si="395"/>
        <v>21:0121</v>
      </c>
      <c r="D5480" s="1" t="str">
        <f t="shared" si="394"/>
        <v>21:0003</v>
      </c>
      <c r="E5480" t="s">
        <v>17294</v>
      </c>
      <c r="F5480" t="s">
        <v>20124</v>
      </c>
      <c r="H5480">
        <v>48.731456299999998</v>
      </c>
      <c r="I5480">
        <v>-56.501493000000004</v>
      </c>
      <c r="J5480" s="1" t="str">
        <f t="shared" si="393"/>
        <v>Till</v>
      </c>
      <c r="K5480" s="1" t="str">
        <f t="shared" si="396"/>
        <v>&lt;63 micron</v>
      </c>
      <c r="L5480">
        <v>0.1</v>
      </c>
      <c r="M5480">
        <v>1.86</v>
      </c>
      <c r="N5480">
        <v>60</v>
      </c>
      <c r="O5480">
        <v>80</v>
      </c>
      <c r="P5480">
        <v>0.25</v>
      </c>
      <c r="Q5480">
        <v>1</v>
      </c>
      <c r="R5480">
        <v>0.1</v>
      </c>
      <c r="S5480">
        <v>0.25</v>
      </c>
      <c r="T5480">
        <v>10</v>
      </c>
      <c r="U5480">
        <v>22</v>
      </c>
      <c r="V5480">
        <v>56</v>
      </c>
      <c r="W5480">
        <v>5.4</v>
      </c>
      <c r="X5480">
        <v>5</v>
      </c>
      <c r="Y5480">
        <v>0.5</v>
      </c>
      <c r="Z5480">
        <v>0.16</v>
      </c>
      <c r="AA5480">
        <v>20</v>
      </c>
      <c r="AB5480">
        <v>0.66</v>
      </c>
      <c r="AC5480">
        <v>1060</v>
      </c>
      <c r="AD5480">
        <v>8</v>
      </c>
      <c r="AE5480">
        <v>5.0000000000000001E-3</v>
      </c>
      <c r="AF5480">
        <v>20</v>
      </c>
      <c r="AH5480">
        <v>40</v>
      </c>
      <c r="AI5480">
        <v>1</v>
      </c>
      <c r="AJ5480">
        <v>6</v>
      </c>
      <c r="AK5480">
        <v>16</v>
      </c>
      <c r="AL5480">
        <v>0.12</v>
      </c>
      <c r="AM5480">
        <v>5</v>
      </c>
      <c r="AN5480">
        <v>5</v>
      </c>
      <c r="AO5480">
        <v>58</v>
      </c>
      <c r="AP5480">
        <v>5</v>
      </c>
      <c r="AQ5480">
        <v>64</v>
      </c>
    </row>
    <row r="5481" spans="1:43" hidden="1" x14ac:dyDescent="0.25">
      <c r="A5481" t="s">
        <v>17296</v>
      </c>
      <c r="B5481" t="s">
        <v>20125</v>
      </c>
      <c r="C5481" s="1" t="str">
        <f t="shared" si="395"/>
        <v>21:0121</v>
      </c>
      <c r="D5481" s="1" t="str">
        <f t="shared" si="394"/>
        <v>21:0003</v>
      </c>
      <c r="E5481" t="s">
        <v>17298</v>
      </c>
      <c r="F5481" t="s">
        <v>20126</v>
      </c>
      <c r="H5481">
        <v>48.751370999999999</v>
      </c>
      <c r="I5481">
        <v>-56.530951600000002</v>
      </c>
      <c r="J5481" s="1" t="str">
        <f t="shared" si="393"/>
        <v>Till</v>
      </c>
      <c r="K5481" s="1" t="str">
        <f t="shared" si="396"/>
        <v>&lt;63 micron</v>
      </c>
      <c r="L5481">
        <v>0.1</v>
      </c>
      <c r="M5481">
        <v>3.15</v>
      </c>
      <c r="N5481">
        <v>100</v>
      </c>
      <c r="O5481">
        <v>60</v>
      </c>
      <c r="P5481">
        <v>0.25</v>
      </c>
      <c r="Q5481">
        <v>1</v>
      </c>
      <c r="R5481">
        <v>0.1</v>
      </c>
      <c r="S5481">
        <v>0.5</v>
      </c>
      <c r="T5481">
        <v>82</v>
      </c>
      <c r="U5481">
        <v>28</v>
      </c>
      <c r="V5481">
        <v>230</v>
      </c>
      <c r="W5481">
        <v>6.41</v>
      </c>
      <c r="X5481">
        <v>10</v>
      </c>
      <c r="Y5481">
        <v>0.5</v>
      </c>
      <c r="Z5481">
        <v>0.1</v>
      </c>
      <c r="AA5481">
        <v>20</v>
      </c>
      <c r="AB5481">
        <v>0.94</v>
      </c>
      <c r="AC5481">
        <v>4995</v>
      </c>
      <c r="AD5481">
        <v>6</v>
      </c>
      <c r="AE5481">
        <v>5.0000000000000001E-3</v>
      </c>
      <c r="AF5481">
        <v>103</v>
      </c>
      <c r="AH5481">
        <v>38</v>
      </c>
      <c r="AI5481">
        <v>1</v>
      </c>
      <c r="AJ5481">
        <v>7</v>
      </c>
      <c r="AK5481">
        <v>7</v>
      </c>
      <c r="AL5481">
        <v>0.04</v>
      </c>
      <c r="AM5481">
        <v>5</v>
      </c>
      <c r="AN5481">
        <v>5</v>
      </c>
      <c r="AO5481">
        <v>56</v>
      </c>
      <c r="AP5481">
        <v>10</v>
      </c>
      <c r="AQ5481">
        <v>194</v>
      </c>
    </row>
    <row r="5482" spans="1:43" hidden="1" x14ac:dyDescent="0.25">
      <c r="A5482" t="s">
        <v>17300</v>
      </c>
      <c r="B5482" t="s">
        <v>20127</v>
      </c>
      <c r="C5482" s="1" t="str">
        <f t="shared" si="395"/>
        <v>21:0121</v>
      </c>
      <c r="D5482" s="1" t="str">
        <f t="shared" si="394"/>
        <v>21:0003</v>
      </c>
      <c r="E5482" t="s">
        <v>17302</v>
      </c>
      <c r="F5482" t="s">
        <v>20128</v>
      </c>
      <c r="H5482">
        <v>48.741275799999997</v>
      </c>
      <c r="I5482">
        <v>-56.525876199999999</v>
      </c>
      <c r="J5482" s="1" t="str">
        <f t="shared" si="393"/>
        <v>Till</v>
      </c>
      <c r="K5482" s="1" t="str">
        <f t="shared" si="396"/>
        <v>&lt;63 micron</v>
      </c>
      <c r="L5482">
        <v>0.1</v>
      </c>
      <c r="M5482">
        <v>1.92</v>
      </c>
      <c r="N5482">
        <v>30</v>
      </c>
      <c r="O5482">
        <v>60</v>
      </c>
      <c r="P5482">
        <v>0.25</v>
      </c>
      <c r="Q5482">
        <v>1</v>
      </c>
      <c r="R5482">
        <v>0.16</v>
      </c>
      <c r="S5482">
        <v>0.25</v>
      </c>
      <c r="T5482">
        <v>19</v>
      </c>
      <c r="U5482">
        <v>24</v>
      </c>
      <c r="V5482">
        <v>64</v>
      </c>
      <c r="W5482">
        <v>4.1900000000000004</v>
      </c>
      <c r="X5482">
        <v>10</v>
      </c>
      <c r="Y5482">
        <v>0.5</v>
      </c>
      <c r="Z5482">
        <v>0.11</v>
      </c>
      <c r="AA5482">
        <v>30</v>
      </c>
      <c r="AB5482">
        <v>0.72</v>
      </c>
      <c r="AC5482">
        <v>910</v>
      </c>
      <c r="AD5482">
        <v>4</v>
      </c>
      <c r="AE5482">
        <v>5.0000000000000001E-3</v>
      </c>
      <c r="AF5482">
        <v>26</v>
      </c>
      <c r="AH5482">
        <v>26</v>
      </c>
      <c r="AI5482">
        <v>1</v>
      </c>
      <c r="AJ5482">
        <v>7</v>
      </c>
      <c r="AK5482">
        <v>15</v>
      </c>
      <c r="AL5482">
        <v>0.09</v>
      </c>
      <c r="AM5482">
        <v>5</v>
      </c>
      <c r="AN5482">
        <v>5</v>
      </c>
      <c r="AO5482">
        <v>54</v>
      </c>
      <c r="AP5482">
        <v>10</v>
      </c>
      <c r="AQ5482">
        <v>84</v>
      </c>
    </row>
    <row r="5483" spans="1:43" hidden="1" x14ac:dyDescent="0.25">
      <c r="A5483" t="s">
        <v>17304</v>
      </c>
      <c r="B5483" t="s">
        <v>20129</v>
      </c>
      <c r="C5483" s="1" t="str">
        <f t="shared" si="395"/>
        <v>21:0121</v>
      </c>
      <c r="D5483" s="1" t="str">
        <f t="shared" si="394"/>
        <v>21:0003</v>
      </c>
      <c r="E5483" t="s">
        <v>17306</v>
      </c>
      <c r="F5483" t="s">
        <v>20130</v>
      </c>
      <c r="H5483">
        <v>48.743628000000001</v>
      </c>
      <c r="I5483">
        <v>-56.508038800000001</v>
      </c>
      <c r="J5483" s="1" t="str">
        <f t="shared" si="393"/>
        <v>Till</v>
      </c>
      <c r="K5483" s="1" t="str">
        <f t="shared" si="396"/>
        <v>&lt;63 micron</v>
      </c>
      <c r="L5483">
        <v>0.1</v>
      </c>
      <c r="M5483">
        <v>2.2799999999999998</v>
      </c>
      <c r="N5483">
        <v>52</v>
      </c>
      <c r="O5483">
        <v>90</v>
      </c>
      <c r="P5483">
        <v>0.25</v>
      </c>
      <c r="Q5483">
        <v>1</v>
      </c>
      <c r="R5483">
        <v>0.14000000000000001</v>
      </c>
      <c r="S5483">
        <v>0.25</v>
      </c>
      <c r="T5483">
        <v>13</v>
      </c>
      <c r="U5483">
        <v>29</v>
      </c>
      <c r="V5483">
        <v>98</v>
      </c>
      <c r="W5483">
        <v>5.81</v>
      </c>
      <c r="X5483">
        <v>10</v>
      </c>
      <c r="Y5483">
        <v>0.5</v>
      </c>
      <c r="Z5483">
        <v>0.17</v>
      </c>
      <c r="AA5483">
        <v>30</v>
      </c>
      <c r="AB5483">
        <v>0.77</v>
      </c>
      <c r="AC5483">
        <v>1085</v>
      </c>
      <c r="AD5483">
        <v>6</v>
      </c>
      <c r="AE5483">
        <v>5.0000000000000001E-3</v>
      </c>
      <c r="AF5483">
        <v>24</v>
      </c>
      <c r="AH5483">
        <v>40</v>
      </c>
      <c r="AI5483">
        <v>1</v>
      </c>
      <c r="AJ5483">
        <v>8</v>
      </c>
      <c r="AK5483">
        <v>15</v>
      </c>
      <c r="AL5483">
        <v>0.09</v>
      </c>
      <c r="AM5483">
        <v>5</v>
      </c>
      <c r="AN5483">
        <v>5</v>
      </c>
      <c r="AO5483">
        <v>65</v>
      </c>
      <c r="AP5483">
        <v>10</v>
      </c>
      <c r="AQ5483">
        <v>84</v>
      </c>
    </row>
    <row r="5484" spans="1:43" hidden="1" x14ac:dyDescent="0.25">
      <c r="A5484" t="s">
        <v>17308</v>
      </c>
      <c r="B5484" t="s">
        <v>20131</v>
      </c>
      <c r="C5484" s="1" t="str">
        <f t="shared" si="395"/>
        <v>21:0121</v>
      </c>
      <c r="D5484" s="1" t="str">
        <f t="shared" si="394"/>
        <v>21:0003</v>
      </c>
      <c r="E5484" t="s">
        <v>17310</v>
      </c>
      <c r="F5484" t="s">
        <v>20132</v>
      </c>
      <c r="H5484">
        <v>49.001556299999997</v>
      </c>
      <c r="I5484">
        <v>-56.374317499999997</v>
      </c>
      <c r="J5484" s="1" t="str">
        <f t="shared" si="393"/>
        <v>Till</v>
      </c>
      <c r="K5484" s="1" t="str">
        <f t="shared" si="396"/>
        <v>&lt;63 micron</v>
      </c>
      <c r="L5484">
        <v>0.1</v>
      </c>
      <c r="M5484">
        <v>1.85</v>
      </c>
      <c r="N5484">
        <v>8</v>
      </c>
      <c r="O5484">
        <v>30</v>
      </c>
      <c r="P5484">
        <v>0.25</v>
      </c>
      <c r="Q5484">
        <v>1</v>
      </c>
      <c r="R5484">
        <v>0.86</v>
      </c>
      <c r="S5484">
        <v>0.25</v>
      </c>
      <c r="T5484">
        <v>12</v>
      </c>
      <c r="U5484">
        <v>32</v>
      </c>
      <c r="V5484">
        <v>46</v>
      </c>
      <c r="W5484">
        <v>2.76</v>
      </c>
      <c r="X5484">
        <v>5</v>
      </c>
      <c r="Y5484">
        <v>0.5</v>
      </c>
      <c r="Z5484">
        <v>0.03</v>
      </c>
      <c r="AA5484">
        <v>10</v>
      </c>
      <c r="AB5484">
        <v>0.48</v>
      </c>
      <c r="AC5484">
        <v>430</v>
      </c>
      <c r="AD5484">
        <v>0.5</v>
      </c>
      <c r="AE5484">
        <v>0.04</v>
      </c>
      <c r="AF5484">
        <v>11</v>
      </c>
      <c r="AH5484">
        <v>12</v>
      </c>
      <c r="AI5484">
        <v>1</v>
      </c>
      <c r="AJ5484">
        <v>8</v>
      </c>
      <c r="AK5484">
        <v>46</v>
      </c>
      <c r="AL5484">
        <v>0.19</v>
      </c>
      <c r="AM5484">
        <v>5</v>
      </c>
      <c r="AN5484">
        <v>5</v>
      </c>
      <c r="AO5484">
        <v>100</v>
      </c>
      <c r="AP5484">
        <v>10</v>
      </c>
      <c r="AQ5484">
        <v>32</v>
      </c>
    </row>
    <row r="5485" spans="1:43" hidden="1" x14ac:dyDescent="0.25">
      <c r="A5485" t="s">
        <v>17312</v>
      </c>
      <c r="B5485" t="s">
        <v>20133</v>
      </c>
      <c r="C5485" s="1" t="str">
        <f t="shared" si="395"/>
        <v>21:0121</v>
      </c>
      <c r="D5485" s="1" t="str">
        <f t="shared" si="394"/>
        <v>21:0003</v>
      </c>
      <c r="E5485" t="s">
        <v>17314</v>
      </c>
      <c r="F5485" t="s">
        <v>20134</v>
      </c>
      <c r="H5485">
        <v>48.999322300000003</v>
      </c>
      <c r="I5485">
        <v>-56.377079700000003</v>
      </c>
      <c r="J5485" s="1" t="str">
        <f t="shared" si="393"/>
        <v>Till</v>
      </c>
      <c r="K5485" s="1" t="str">
        <f t="shared" si="396"/>
        <v>&lt;63 micron</v>
      </c>
      <c r="L5485">
        <v>0.1</v>
      </c>
      <c r="M5485">
        <v>1.65</v>
      </c>
      <c r="N5485">
        <v>4</v>
      </c>
      <c r="O5485">
        <v>40</v>
      </c>
      <c r="P5485">
        <v>0.25</v>
      </c>
      <c r="Q5485">
        <v>1</v>
      </c>
      <c r="R5485">
        <v>0.86</v>
      </c>
      <c r="S5485">
        <v>0.25</v>
      </c>
      <c r="T5485">
        <v>10</v>
      </c>
      <c r="U5485">
        <v>39</v>
      </c>
      <c r="V5485">
        <v>35</v>
      </c>
      <c r="W5485">
        <v>2.78</v>
      </c>
      <c r="X5485">
        <v>5</v>
      </c>
      <c r="Y5485">
        <v>0.5</v>
      </c>
      <c r="Z5485">
        <v>0.02</v>
      </c>
      <c r="AA5485">
        <v>10</v>
      </c>
      <c r="AB5485">
        <v>0.38</v>
      </c>
      <c r="AC5485">
        <v>415</v>
      </c>
      <c r="AD5485">
        <v>0.5</v>
      </c>
      <c r="AE5485">
        <v>0.04</v>
      </c>
      <c r="AF5485">
        <v>10</v>
      </c>
      <c r="AH5485">
        <v>8</v>
      </c>
      <c r="AI5485">
        <v>1</v>
      </c>
      <c r="AJ5485">
        <v>6</v>
      </c>
      <c r="AK5485">
        <v>40</v>
      </c>
      <c r="AL5485">
        <v>0.18</v>
      </c>
      <c r="AM5485">
        <v>5</v>
      </c>
      <c r="AN5485">
        <v>5</v>
      </c>
      <c r="AO5485">
        <v>109</v>
      </c>
      <c r="AP5485">
        <v>10</v>
      </c>
      <c r="AQ5485">
        <v>26</v>
      </c>
    </row>
    <row r="5486" spans="1:43" hidden="1" x14ac:dyDescent="0.25">
      <c r="A5486" t="s">
        <v>17316</v>
      </c>
      <c r="B5486" t="s">
        <v>20135</v>
      </c>
      <c r="C5486" s="1" t="str">
        <f t="shared" si="395"/>
        <v>21:0121</v>
      </c>
      <c r="D5486" s="1" t="str">
        <f t="shared" si="394"/>
        <v>21:0003</v>
      </c>
      <c r="E5486" t="s">
        <v>16440</v>
      </c>
      <c r="F5486" t="s">
        <v>20136</v>
      </c>
      <c r="H5486">
        <v>48.989731399999997</v>
      </c>
      <c r="I5486">
        <v>-56.435971500000001</v>
      </c>
      <c r="J5486" s="1" t="str">
        <f t="shared" si="393"/>
        <v>Till</v>
      </c>
      <c r="K5486" s="1" t="str">
        <f t="shared" si="396"/>
        <v>&lt;63 micron</v>
      </c>
      <c r="L5486">
        <v>0.1</v>
      </c>
      <c r="M5486">
        <v>1.98</v>
      </c>
      <c r="N5486">
        <v>6</v>
      </c>
      <c r="O5486">
        <v>100</v>
      </c>
      <c r="P5486">
        <v>0.25</v>
      </c>
      <c r="Q5486">
        <v>1</v>
      </c>
      <c r="R5486">
        <v>0.77</v>
      </c>
      <c r="S5486">
        <v>0.25</v>
      </c>
      <c r="T5486">
        <v>8</v>
      </c>
      <c r="U5486">
        <v>30</v>
      </c>
      <c r="V5486">
        <v>25</v>
      </c>
      <c r="W5486">
        <v>2.86</v>
      </c>
      <c r="X5486">
        <v>5</v>
      </c>
      <c r="Y5486">
        <v>0.5</v>
      </c>
      <c r="Z5486">
        <v>0.06</v>
      </c>
      <c r="AA5486">
        <v>10</v>
      </c>
      <c r="AB5486">
        <v>0.44</v>
      </c>
      <c r="AC5486">
        <v>260</v>
      </c>
      <c r="AD5486">
        <v>0.5</v>
      </c>
      <c r="AE5486">
        <v>0.05</v>
      </c>
      <c r="AF5486">
        <v>8</v>
      </c>
      <c r="AH5486">
        <v>4</v>
      </c>
      <c r="AI5486">
        <v>1</v>
      </c>
      <c r="AJ5486">
        <v>8</v>
      </c>
      <c r="AK5486">
        <v>32</v>
      </c>
      <c r="AL5486">
        <v>0.19</v>
      </c>
      <c r="AM5486">
        <v>5</v>
      </c>
      <c r="AN5486">
        <v>5</v>
      </c>
      <c r="AO5486">
        <v>105</v>
      </c>
      <c r="AP5486">
        <v>10</v>
      </c>
      <c r="AQ5486">
        <v>30</v>
      </c>
    </row>
    <row r="5487" spans="1:43" hidden="1" x14ac:dyDescent="0.25">
      <c r="A5487" t="s">
        <v>17319</v>
      </c>
      <c r="B5487" t="s">
        <v>20137</v>
      </c>
      <c r="C5487" s="1" t="str">
        <f t="shared" si="395"/>
        <v>21:0121</v>
      </c>
      <c r="D5487" s="1" t="str">
        <f t="shared" si="394"/>
        <v>21:0003</v>
      </c>
      <c r="E5487" t="s">
        <v>17321</v>
      </c>
      <c r="F5487" t="s">
        <v>20138</v>
      </c>
      <c r="H5487">
        <v>48.990037899999997</v>
      </c>
      <c r="I5487">
        <v>-56.443485199999998</v>
      </c>
      <c r="J5487" s="1" t="str">
        <f t="shared" si="393"/>
        <v>Till</v>
      </c>
      <c r="K5487" s="1" t="str">
        <f t="shared" si="396"/>
        <v>&lt;63 micron</v>
      </c>
      <c r="L5487">
        <v>0.1</v>
      </c>
      <c r="M5487">
        <v>1.53</v>
      </c>
      <c r="N5487">
        <v>1</v>
      </c>
      <c r="O5487">
        <v>30</v>
      </c>
      <c r="P5487">
        <v>0.25</v>
      </c>
      <c r="Q5487">
        <v>1</v>
      </c>
      <c r="R5487">
        <v>0.5</v>
      </c>
      <c r="S5487">
        <v>0.25</v>
      </c>
      <c r="T5487">
        <v>4</v>
      </c>
      <c r="U5487">
        <v>26</v>
      </c>
      <c r="V5487">
        <v>17</v>
      </c>
      <c r="W5487">
        <v>2.69</v>
      </c>
      <c r="X5487">
        <v>5</v>
      </c>
      <c r="Y5487">
        <v>0.5</v>
      </c>
      <c r="Z5487">
        <v>0.03</v>
      </c>
      <c r="AA5487">
        <v>10</v>
      </c>
      <c r="AB5487">
        <v>0.22</v>
      </c>
      <c r="AC5487">
        <v>230</v>
      </c>
      <c r="AD5487">
        <v>0.5</v>
      </c>
      <c r="AE5487">
        <v>0.03</v>
      </c>
      <c r="AF5487">
        <v>6</v>
      </c>
      <c r="AH5487">
        <v>6</v>
      </c>
      <c r="AI5487">
        <v>1</v>
      </c>
      <c r="AJ5487">
        <v>6</v>
      </c>
      <c r="AK5487">
        <v>20</v>
      </c>
      <c r="AL5487">
        <v>0.19</v>
      </c>
      <c r="AM5487">
        <v>5</v>
      </c>
      <c r="AN5487">
        <v>5</v>
      </c>
      <c r="AO5487">
        <v>93</v>
      </c>
      <c r="AP5487">
        <v>5</v>
      </c>
      <c r="AQ5487">
        <v>26</v>
      </c>
    </row>
    <row r="5488" spans="1:43" hidden="1" x14ac:dyDescent="0.25">
      <c r="A5488" t="s">
        <v>17323</v>
      </c>
      <c r="B5488" t="s">
        <v>20139</v>
      </c>
      <c r="C5488" s="1" t="str">
        <f t="shared" si="395"/>
        <v>21:0121</v>
      </c>
      <c r="D5488" s="1" t="str">
        <f t="shared" si="394"/>
        <v>21:0003</v>
      </c>
      <c r="E5488" t="s">
        <v>17325</v>
      </c>
      <c r="F5488" t="s">
        <v>20140</v>
      </c>
      <c r="H5488">
        <v>49.013692399999996</v>
      </c>
      <c r="I5488">
        <v>-56.568342999999999</v>
      </c>
      <c r="J5488" s="1" t="str">
        <f t="shared" si="393"/>
        <v>Till</v>
      </c>
      <c r="K5488" s="1" t="str">
        <f t="shared" si="396"/>
        <v>&lt;63 micron</v>
      </c>
      <c r="L5488">
        <v>0.1</v>
      </c>
      <c r="M5488">
        <v>0.54</v>
      </c>
      <c r="N5488">
        <v>1</v>
      </c>
      <c r="O5488">
        <v>20</v>
      </c>
      <c r="P5488">
        <v>0.5</v>
      </c>
      <c r="Q5488">
        <v>1</v>
      </c>
      <c r="R5488">
        <v>0.27</v>
      </c>
      <c r="S5488">
        <v>0.25</v>
      </c>
      <c r="T5488">
        <v>1</v>
      </c>
      <c r="U5488">
        <v>6</v>
      </c>
      <c r="V5488">
        <v>2</v>
      </c>
      <c r="W5488">
        <v>1.25</v>
      </c>
      <c r="X5488">
        <v>5</v>
      </c>
      <c r="Y5488">
        <v>0.5</v>
      </c>
      <c r="Z5488">
        <v>0.03</v>
      </c>
      <c r="AA5488">
        <v>30</v>
      </c>
      <c r="AB5488">
        <v>0.09</v>
      </c>
      <c r="AC5488">
        <v>180</v>
      </c>
      <c r="AD5488">
        <v>1</v>
      </c>
      <c r="AE5488">
        <v>0.02</v>
      </c>
      <c r="AF5488">
        <v>0.5</v>
      </c>
      <c r="AH5488">
        <v>10</v>
      </c>
      <c r="AI5488">
        <v>1</v>
      </c>
      <c r="AJ5488">
        <v>2</v>
      </c>
      <c r="AK5488">
        <v>9</v>
      </c>
      <c r="AL5488">
        <v>0.11</v>
      </c>
      <c r="AM5488">
        <v>10</v>
      </c>
      <c r="AN5488">
        <v>5</v>
      </c>
      <c r="AO5488">
        <v>20</v>
      </c>
      <c r="AP5488">
        <v>5</v>
      </c>
      <c r="AQ5488">
        <v>36</v>
      </c>
    </row>
    <row r="5489" spans="1:43" hidden="1" x14ac:dyDescent="0.25">
      <c r="A5489" t="s">
        <v>17327</v>
      </c>
      <c r="B5489" t="s">
        <v>20141</v>
      </c>
      <c r="C5489" s="1" t="str">
        <f t="shared" si="395"/>
        <v>21:0121</v>
      </c>
      <c r="D5489" s="1" t="str">
        <f t="shared" si="394"/>
        <v>21:0003</v>
      </c>
      <c r="E5489" t="s">
        <v>17329</v>
      </c>
      <c r="F5489" t="s">
        <v>20142</v>
      </c>
      <c r="H5489">
        <v>49.056044</v>
      </c>
      <c r="I5489">
        <v>-56.587838499999997</v>
      </c>
      <c r="J5489" s="1" t="str">
        <f t="shared" si="393"/>
        <v>Till</v>
      </c>
      <c r="K5489" s="1" t="str">
        <f t="shared" si="396"/>
        <v>&lt;63 micron</v>
      </c>
      <c r="L5489">
        <v>0.2</v>
      </c>
      <c r="M5489">
        <v>0.33</v>
      </c>
      <c r="N5489">
        <v>1</v>
      </c>
      <c r="O5489">
        <v>30</v>
      </c>
      <c r="P5489">
        <v>0.25</v>
      </c>
      <c r="Q5489">
        <v>1</v>
      </c>
      <c r="R5489">
        <v>0.11</v>
      </c>
      <c r="S5489">
        <v>0.25</v>
      </c>
      <c r="T5489">
        <v>0.5</v>
      </c>
      <c r="U5489">
        <v>4</v>
      </c>
      <c r="V5489">
        <v>3</v>
      </c>
      <c r="W5489">
        <v>0.68</v>
      </c>
      <c r="X5489">
        <v>5</v>
      </c>
      <c r="Y5489">
        <v>0.5</v>
      </c>
      <c r="Z5489">
        <v>0.01</v>
      </c>
      <c r="AA5489">
        <v>30</v>
      </c>
      <c r="AB5489">
        <v>0.05</v>
      </c>
      <c r="AC5489">
        <v>80</v>
      </c>
      <c r="AD5489">
        <v>0.5</v>
      </c>
      <c r="AE5489">
        <v>0.01</v>
      </c>
      <c r="AF5489">
        <v>1</v>
      </c>
      <c r="AH5489">
        <v>10</v>
      </c>
      <c r="AI5489">
        <v>1</v>
      </c>
      <c r="AJ5489">
        <v>1</v>
      </c>
      <c r="AK5489">
        <v>2</v>
      </c>
      <c r="AL5489">
        <v>0.08</v>
      </c>
      <c r="AM5489">
        <v>10</v>
      </c>
      <c r="AN5489">
        <v>5</v>
      </c>
      <c r="AO5489">
        <v>11</v>
      </c>
      <c r="AP5489">
        <v>5</v>
      </c>
      <c r="AQ5489">
        <v>32</v>
      </c>
    </row>
    <row r="5490" spans="1:43" hidden="1" x14ac:dyDescent="0.25">
      <c r="A5490" t="s">
        <v>17331</v>
      </c>
      <c r="B5490" t="s">
        <v>20143</v>
      </c>
      <c r="C5490" s="1" t="str">
        <f t="shared" si="395"/>
        <v>21:0121</v>
      </c>
      <c r="D5490" s="1" t="str">
        <f t="shared" si="394"/>
        <v>21:0003</v>
      </c>
      <c r="E5490" t="s">
        <v>17333</v>
      </c>
      <c r="F5490" t="s">
        <v>20144</v>
      </c>
      <c r="H5490">
        <v>49.041196499999998</v>
      </c>
      <c r="I5490">
        <v>-56.586586699999998</v>
      </c>
      <c r="J5490" s="1" t="str">
        <f t="shared" si="393"/>
        <v>Till</v>
      </c>
      <c r="K5490" s="1" t="str">
        <f t="shared" si="396"/>
        <v>&lt;63 micron</v>
      </c>
      <c r="L5490">
        <v>0.1</v>
      </c>
      <c r="M5490">
        <v>0.59</v>
      </c>
      <c r="N5490">
        <v>1</v>
      </c>
      <c r="O5490">
        <v>20</v>
      </c>
      <c r="P5490">
        <v>0.25</v>
      </c>
      <c r="Q5490">
        <v>1</v>
      </c>
      <c r="R5490">
        <v>0.23</v>
      </c>
      <c r="S5490">
        <v>0.25</v>
      </c>
      <c r="T5490">
        <v>1</v>
      </c>
      <c r="U5490">
        <v>8</v>
      </c>
      <c r="V5490">
        <v>2</v>
      </c>
      <c r="W5490">
        <v>0.92</v>
      </c>
      <c r="X5490">
        <v>5</v>
      </c>
      <c r="Y5490">
        <v>0.5</v>
      </c>
      <c r="Z5490">
        <v>0.03</v>
      </c>
      <c r="AA5490">
        <v>30</v>
      </c>
      <c r="AB5490">
        <v>0.1</v>
      </c>
      <c r="AC5490">
        <v>130</v>
      </c>
      <c r="AD5490">
        <v>0.5</v>
      </c>
      <c r="AE5490">
        <v>0.01</v>
      </c>
      <c r="AF5490">
        <v>1</v>
      </c>
      <c r="AH5490">
        <v>14</v>
      </c>
      <c r="AI5490">
        <v>1</v>
      </c>
      <c r="AJ5490">
        <v>2</v>
      </c>
      <c r="AK5490">
        <v>7</v>
      </c>
      <c r="AL5490">
        <v>0.12</v>
      </c>
      <c r="AM5490">
        <v>10</v>
      </c>
      <c r="AN5490">
        <v>5</v>
      </c>
      <c r="AO5490">
        <v>14</v>
      </c>
      <c r="AP5490">
        <v>5</v>
      </c>
      <c r="AQ5490">
        <v>42</v>
      </c>
    </row>
    <row r="5491" spans="1:43" hidden="1" x14ac:dyDescent="0.25">
      <c r="A5491" t="s">
        <v>17335</v>
      </c>
      <c r="B5491" t="s">
        <v>20145</v>
      </c>
      <c r="C5491" s="1" t="str">
        <f t="shared" si="395"/>
        <v>21:0121</v>
      </c>
      <c r="D5491" s="1" t="str">
        <f t="shared" si="394"/>
        <v>21:0003</v>
      </c>
      <c r="E5491" t="s">
        <v>17337</v>
      </c>
      <c r="F5491" t="s">
        <v>20146</v>
      </c>
      <c r="H5491">
        <v>49.016847200000001</v>
      </c>
      <c r="I5491">
        <v>-56.570026200000001</v>
      </c>
      <c r="J5491" s="1" t="str">
        <f t="shared" si="393"/>
        <v>Till</v>
      </c>
      <c r="K5491" s="1" t="str">
        <f t="shared" si="396"/>
        <v>&lt;63 micron</v>
      </c>
      <c r="L5491">
        <v>0.1</v>
      </c>
      <c r="M5491">
        <v>0.39</v>
      </c>
      <c r="N5491">
        <v>1</v>
      </c>
      <c r="O5491">
        <v>30</v>
      </c>
      <c r="P5491">
        <v>0.5</v>
      </c>
      <c r="Q5491">
        <v>1</v>
      </c>
      <c r="R5491">
        <v>0.32</v>
      </c>
      <c r="S5491">
        <v>0.25</v>
      </c>
      <c r="T5491">
        <v>1</v>
      </c>
      <c r="U5491">
        <v>8</v>
      </c>
      <c r="V5491">
        <v>3</v>
      </c>
      <c r="W5491">
        <v>0.78</v>
      </c>
      <c r="X5491">
        <v>5</v>
      </c>
      <c r="Y5491">
        <v>0.5</v>
      </c>
      <c r="Z5491">
        <v>0.02</v>
      </c>
      <c r="AA5491">
        <v>40</v>
      </c>
      <c r="AB5491">
        <v>0.1</v>
      </c>
      <c r="AC5491">
        <v>150</v>
      </c>
      <c r="AD5491">
        <v>1</v>
      </c>
      <c r="AE5491">
        <v>0.01</v>
      </c>
      <c r="AF5491">
        <v>0.5</v>
      </c>
      <c r="AH5491">
        <v>14</v>
      </c>
      <c r="AI5491">
        <v>1</v>
      </c>
      <c r="AJ5491">
        <v>3</v>
      </c>
      <c r="AK5491">
        <v>12</v>
      </c>
      <c r="AL5491">
        <v>0.13</v>
      </c>
      <c r="AM5491">
        <v>10</v>
      </c>
      <c r="AN5491">
        <v>5</v>
      </c>
      <c r="AO5491">
        <v>24</v>
      </c>
      <c r="AP5491">
        <v>5</v>
      </c>
      <c r="AQ5491">
        <v>42</v>
      </c>
    </row>
    <row r="5492" spans="1:43" hidden="1" x14ac:dyDescent="0.25">
      <c r="A5492" t="s">
        <v>17339</v>
      </c>
      <c r="B5492" t="s">
        <v>20147</v>
      </c>
      <c r="C5492" s="1" t="str">
        <f t="shared" si="395"/>
        <v>21:0121</v>
      </c>
      <c r="D5492" s="1" t="str">
        <f t="shared" si="394"/>
        <v>21:0003</v>
      </c>
      <c r="E5492" t="s">
        <v>17341</v>
      </c>
      <c r="F5492" t="s">
        <v>20148</v>
      </c>
      <c r="H5492">
        <v>48.741303199999997</v>
      </c>
      <c r="I5492">
        <v>-56.770529000000003</v>
      </c>
      <c r="J5492" s="1" t="str">
        <f t="shared" si="393"/>
        <v>Till</v>
      </c>
      <c r="K5492" s="1" t="str">
        <f t="shared" si="396"/>
        <v>&lt;63 micron</v>
      </c>
      <c r="L5492">
        <v>0.1</v>
      </c>
      <c r="M5492">
        <v>1.1499999999999999</v>
      </c>
      <c r="N5492">
        <v>6</v>
      </c>
      <c r="O5492">
        <v>40</v>
      </c>
      <c r="P5492">
        <v>0.25</v>
      </c>
      <c r="Q5492">
        <v>1</v>
      </c>
      <c r="R5492">
        <v>0.32</v>
      </c>
      <c r="S5492">
        <v>0.25</v>
      </c>
      <c r="T5492">
        <v>7</v>
      </c>
      <c r="U5492">
        <v>17</v>
      </c>
      <c r="V5492">
        <v>18</v>
      </c>
      <c r="W5492">
        <v>1.77</v>
      </c>
      <c r="X5492">
        <v>5</v>
      </c>
      <c r="Y5492">
        <v>0.5</v>
      </c>
      <c r="Z5492">
        <v>7.0000000000000007E-2</v>
      </c>
      <c r="AA5492">
        <v>10</v>
      </c>
      <c r="AB5492">
        <v>0.31</v>
      </c>
      <c r="AC5492">
        <v>520</v>
      </c>
      <c r="AD5492">
        <v>0.5</v>
      </c>
      <c r="AE5492">
        <v>0.01</v>
      </c>
      <c r="AF5492">
        <v>11</v>
      </c>
      <c r="AH5492">
        <v>8</v>
      </c>
      <c r="AI5492">
        <v>1</v>
      </c>
      <c r="AJ5492">
        <v>5</v>
      </c>
      <c r="AK5492">
        <v>15</v>
      </c>
      <c r="AL5492">
        <v>0.08</v>
      </c>
      <c r="AM5492">
        <v>5</v>
      </c>
      <c r="AN5492">
        <v>5</v>
      </c>
      <c r="AO5492">
        <v>47</v>
      </c>
      <c r="AP5492">
        <v>5</v>
      </c>
      <c r="AQ5492">
        <v>26</v>
      </c>
    </row>
    <row r="5493" spans="1:43" hidden="1" x14ac:dyDescent="0.25">
      <c r="A5493" t="s">
        <v>17343</v>
      </c>
      <c r="B5493" t="s">
        <v>20149</v>
      </c>
      <c r="C5493" s="1" t="str">
        <f t="shared" si="395"/>
        <v>21:0121</v>
      </c>
      <c r="D5493" s="1" t="str">
        <f t="shared" si="394"/>
        <v>21:0003</v>
      </c>
      <c r="E5493" t="s">
        <v>17345</v>
      </c>
      <c r="F5493" t="s">
        <v>20150</v>
      </c>
      <c r="H5493">
        <v>48.683556400000001</v>
      </c>
      <c r="I5493">
        <v>-56.883520500000003</v>
      </c>
      <c r="J5493" s="1" t="str">
        <f t="shared" si="393"/>
        <v>Till</v>
      </c>
      <c r="K5493" s="1" t="str">
        <f t="shared" si="396"/>
        <v>&lt;63 micron</v>
      </c>
      <c r="L5493">
        <v>0.1</v>
      </c>
      <c r="M5493">
        <v>1.65</v>
      </c>
      <c r="N5493">
        <v>30</v>
      </c>
      <c r="O5493">
        <v>90</v>
      </c>
      <c r="P5493">
        <v>0.25</v>
      </c>
      <c r="Q5493">
        <v>2</v>
      </c>
      <c r="R5493">
        <v>0.22</v>
      </c>
      <c r="S5493">
        <v>0.25</v>
      </c>
      <c r="T5493">
        <v>14</v>
      </c>
      <c r="U5493">
        <v>19</v>
      </c>
      <c r="V5493">
        <v>48</v>
      </c>
      <c r="W5493">
        <v>2.9</v>
      </c>
      <c r="X5493">
        <v>5</v>
      </c>
      <c r="Y5493">
        <v>0.5</v>
      </c>
      <c r="Z5493">
        <v>0.1</v>
      </c>
      <c r="AA5493">
        <v>20</v>
      </c>
      <c r="AB5493">
        <v>0.65</v>
      </c>
      <c r="AC5493">
        <v>730</v>
      </c>
      <c r="AD5493">
        <v>0.5</v>
      </c>
      <c r="AE5493">
        <v>5.0000000000000001E-3</v>
      </c>
      <c r="AF5493">
        <v>26</v>
      </c>
      <c r="AH5493">
        <v>28</v>
      </c>
      <c r="AI5493">
        <v>2</v>
      </c>
      <c r="AJ5493">
        <v>8</v>
      </c>
      <c r="AK5493">
        <v>16</v>
      </c>
      <c r="AL5493">
        <v>7.0000000000000007E-2</v>
      </c>
      <c r="AM5493">
        <v>5</v>
      </c>
      <c r="AN5493">
        <v>5</v>
      </c>
      <c r="AO5493">
        <v>38</v>
      </c>
      <c r="AP5493">
        <v>5</v>
      </c>
      <c r="AQ5493">
        <v>72</v>
      </c>
    </row>
    <row r="5494" spans="1:43" hidden="1" x14ac:dyDescent="0.25">
      <c r="A5494" t="s">
        <v>17347</v>
      </c>
      <c r="B5494" t="s">
        <v>20151</v>
      </c>
      <c r="C5494" s="1" t="str">
        <f t="shared" si="395"/>
        <v>21:0121</v>
      </c>
      <c r="D5494" s="1" t="str">
        <f t="shared" si="394"/>
        <v>21:0003</v>
      </c>
      <c r="E5494" t="s">
        <v>17349</v>
      </c>
      <c r="F5494" t="s">
        <v>20152</v>
      </c>
      <c r="H5494">
        <v>48.665397200000001</v>
      </c>
      <c r="I5494">
        <v>-56.891711800000003</v>
      </c>
      <c r="J5494" s="1" t="str">
        <f t="shared" si="393"/>
        <v>Till</v>
      </c>
      <c r="K5494" s="1" t="str">
        <f t="shared" si="396"/>
        <v>&lt;63 micron</v>
      </c>
      <c r="L5494">
        <v>0.1</v>
      </c>
      <c r="M5494">
        <v>1.87</v>
      </c>
      <c r="N5494">
        <v>8</v>
      </c>
      <c r="O5494">
        <v>110</v>
      </c>
      <c r="P5494">
        <v>0.25</v>
      </c>
      <c r="Q5494">
        <v>1</v>
      </c>
      <c r="R5494">
        <v>0.41</v>
      </c>
      <c r="S5494">
        <v>0.25</v>
      </c>
      <c r="T5494">
        <v>11</v>
      </c>
      <c r="U5494">
        <v>27</v>
      </c>
      <c r="V5494">
        <v>39</v>
      </c>
      <c r="W5494">
        <v>2.98</v>
      </c>
      <c r="X5494">
        <v>5</v>
      </c>
      <c r="Y5494">
        <v>0.5</v>
      </c>
      <c r="Z5494">
        <v>0.16</v>
      </c>
      <c r="AA5494">
        <v>30</v>
      </c>
      <c r="AB5494">
        <v>0.71</v>
      </c>
      <c r="AC5494">
        <v>700</v>
      </c>
      <c r="AD5494">
        <v>0.5</v>
      </c>
      <c r="AE5494">
        <v>0.01</v>
      </c>
      <c r="AF5494">
        <v>19</v>
      </c>
      <c r="AH5494">
        <v>26</v>
      </c>
      <c r="AI5494">
        <v>1</v>
      </c>
      <c r="AJ5494">
        <v>9</v>
      </c>
      <c r="AK5494">
        <v>28</v>
      </c>
      <c r="AL5494">
        <v>0.08</v>
      </c>
      <c r="AM5494">
        <v>5</v>
      </c>
      <c r="AN5494">
        <v>5</v>
      </c>
      <c r="AO5494">
        <v>53</v>
      </c>
      <c r="AP5494">
        <v>5</v>
      </c>
      <c r="AQ5494">
        <v>74</v>
      </c>
    </row>
    <row r="5495" spans="1:43" hidden="1" x14ac:dyDescent="0.25">
      <c r="A5495" t="s">
        <v>17351</v>
      </c>
      <c r="B5495" t="s">
        <v>20153</v>
      </c>
      <c r="C5495" s="1" t="str">
        <f t="shared" si="395"/>
        <v>21:0121</v>
      </c>
      <c r="D5495" s="1" t="str">
        <f t="shared" si="394"/>
        <v>21:0003</v>
      </c>
      <c r="E5495" t="s">
        <v>17353</v>
      </c>
      <c r="F5495" t="s">
        <v>20154</v>
      </c>
      <c r="H5495">
        <v>48.647957699999999</v>
      </c>
      <c r="I5495">
        <v>-56.902072099999998</v>
      </c>
      <c r="J5495" s="1" t="str">
        <f t="shared" si="393"/>
        <v>Till</v>
      </c>
      <c r="K5495" s="1" t="str">
        <f t="shared" si="396"/>
        <v>&lt;63 micron</v>
      </c>
      <c r="L5495">
        <v>0.1</v>
      </c>
      <c r="M5495">
        <v>1.43</v>
      </c>
      <c r="N5495">
        <v>120</v>
      </c>
      <c r="O5495">
        <v>20</v>
      </c>
      <c r="P5495">
        <v>0.25</v>
      </c>
      <c r="Q5495">
        <v>2</v>
      </c>
      <c r="R5495">
        <v>0.31</v>
      </c>
      <c r="S5495">
        <v>0.25</v>
      </c>
      <c r="T5495">
        <v>13</v>
      </c>
      <c r="U5495">
        <v>18</v>
      </c>
      <c r="V5495">
        <v>46</v>
      </c>
      <c r="W5495">
        <v>2.89</v>
      </c>
      <c r="X5495">
        <v>5</v>
      </c>
      <c r="Y5495">
        <v>0.5</v>
      </c>
      <c r="Z5495">
        <v>0.02</v>
      </c>
      <c r="AA5495">
        <v>10</v>
      </c>
      <c r="AB5495">
        <v>0.39</v>
      </c>
      <c r="AC5495">
        <v>555</v>
      </c>
      <c r="AD5495">
        <v>0.5</v>
      </c>
      <c r="AE5495">
        <v>5.0000000000000001E-3</v>
      </c>
      <c r="AF5495">
        <v>16</v>
      </c>
      <c r="AH5495">
        <v>20</v>
      </c>
      <c r="AI5495">
        <v>1</v>
      </c>
      <c r="AJ5495">
        <v>10</v>
      </c>
      <c r="AK5495">
        <v>18</v>
      </c>
      <c r="AL5495">
        <v>0.12</v>
      </c>
      <c r="AM5495">
        <v>5</v>
      </c>
      <c r="AN5495">
        <v>5</v>
      </c>
      <c r="AO5495">
        <v>47</v>
      </c>
      <c r="AP5495">
        <v>5</v>
      </c>
      <c r="AQ5495">
        <v>52</v>
      </c>
    </row>
    <row r="5496" spans="1:43" hidden="1" x14ac:dyDescent="0.25">
      <c r="A5496" t="s">
        <v>17355</v>
      </c>
      <c r="B5496" t="s">
        <v>20155</v>
      </c>
      <c r="C5496" s="1" t="str">
        <f t="shared" si="395"/>
        <v>21:0121</v>
      </c>
      <c r="D5496" s="1" t="str">
        <f t="shared" si="394"/>
        <v>21:0003</v>
      </c>
      <c r="E5496" t="s">
        <v>17357</v>
      </c>
      <c r="F5496" t="s">
        <v>20156</v>
      </c>
      <c r="H5496">
        <v>48.634757100000002</v>
      </c>
      <c r="I5496">
        <v>-56.940785099999999</v>
      </c>
      <c r="J5496" s="1" t="str">
        <f t="shared" si="393"/>
        <v>Till</v>
      </c>
      <c r="K5496" s="1" t="str">
        <f t="shared" si="396"/>
        <v>&lt;63 micron</v>
      </c>
      <c r="L5496">
        <v>0.1</v>
      </c>
      <c r="M5496">
        <v>3.04</v>
      </c>
      <c r="N5496">
        <v>26</v>
      </c>
      <c r="O5496">
        <v>80</v>
      </c>
      <c r="P5496">
        <v>0.25</v>
      </c>
      <c r="Q5496">
        <v>2</v>
      </c>
      <c r="R5496">
        <v>0.22</v>
      </c>
      <c r="S5496">
        <v>0.25</v>
      </c>
      <c r="T5496">
        <v>17</v>
      </c>
      <c r="U5496">
        <v>33</v>
      </c>
      <c r="V5496">
        <v>53</v>
      </c>
      <c r="W5496">
        <v>3.69</v>
      </c>
      <c r="X5496">
        <v>5</v>
      </c>
      <c r="Y5496">
        <v>0.5</v>
      </c>
      <c r="Z5496">
        <v>0.12</v>
      </c>
      <c r="AA5496">
        <v>10</v>
      </c>
      <c r="AB5496">
        <v>0.89</v>
      </c>
      <c r="AC5496">
        <v>900</v>
      </c>
      <c r="AD5496">
        <v>0.5</v>
      </c>
      <c r="AE5496">
        <v>0.01</v>
      </c>
      <c r="AF5496">
        <v>24</v>
      </c>
      <c r="AH5496">
        <v>42</v>
      </c>
      <c r="AI5496">
        <v>1</v>
      </c>
      <c r="AJ5496">
        <v>9</v>
      </c>
      <c r="AK5496">
        <v>19</v>
      </c>
      <c r="AL5496">
        <v>0.1</v>
      </c>
      <c r="AM5496">
        <v>5</v>
      </c>
      <c r="AN5496">
        <v>5</v>
      </c>
      <c r="AO5496">
        <v>59</v>
      </c>
      <c r="AP5496">
        <v>10</v>
      </c>
      <c r="AQ5496">
        <v>130</v>
      </c>
    </row>
    <row r="5497" spans="1:43" hidden="1" x14ac:dyDescent="0.25">
      <c r="A5497" t="s">
        <v>17359</v>
      </c>
      <c r="B5497" t="s">
        <v>20157</v>
      </c>
      <c r="C5497" s="1" t="str">
        <f t="shared" si="395"/>
        <v>21:0121</v>
      </c>
      <c r="D5497" s="1" t="str">
        <f t="shared" si="394"/>
        <v>21:0003</v>
      </c>
      <c r="E5497" t="s">
        <v>17361</v>
      </c>
      <c r="F5497" t="s">
        <v>20158</v>
      </c>
      <c r="H5497">
        <v>48.641286000000001</v>
      </c>
      <c r="I5497">
        <v>-56.883087000000003</v>
      </c>
      <c r="J5497" s="1" t="str">
        <f t="shared" si="393"/>
        <v>Till</v>
      </c>
      <c r="K5497" s="1" t="str">
        <f t="shared" si="396"/>
        <v>&lt;63 micron</v>
      </c>
      <c r="L5497">
        <v>0.1</v>
      </c>
      <c r="M5497">
        <v>1.06</v>
      </c>
      <c r="N5497">
        <v>72</v>
      </c>
      <c r="O5497">
        <v>30</v>
      </c>
      <c r="P5497">
        <v>0.25</v>
      </c>
      <c r="Q5497">
        <v>1</v>
      </c>
      <c r="R5497">
        <v>0.2</v>
      </c>
      <c r="S5497">
        <v>0.25</v>
      </c>
      <c r="T5497">
        <v>10</v>
      </c>
      <c r="U5497">
        <v>11</v>
      </c>
      <c r="V5497">
        <v>46</v>
      </c>
      <c r="W5497">
        <v>3.38</v>
      </c>
      <c r="X5497">
        <v>5</v>
      </c>
      <c r="Y5497">
        <v>0.5</v>
      </c>
      <c r="Z5497">
        <v>0.06</v>
      </c>
      <c r="AA5497">
        <v>20</v>
      </c>
      <c r="AB5497">
        <v>0.35</v>
      </c>
      <c r="AC5497">
        <v>570</v>
      </c>
      <c r="AD5497">
        <v>0.5</v>
      </c>
      <c r="AE5497">
        <v>5.0000000000000001E-3</v>
      </c>
      <c r="AF5497">
        <v>8</v>
      </c>
      <c r="AH5497">
        <v>16</v>
      </c>
      <c r="AI5497">
        <v>1</v>
      </c>
      <c r="AJ5497">
        <v>9</v>
      </c>
      <c r="AK5497">
        <v>16</v>
      </c>
      <c r="AL5497">
        <v>0.1</v>
      </c>
      <c r="AM5497">
        <v>5</v>
      </c>
      <c r="AN5497">
        <v>5</v>
      </c>
      <c r="AO5497">
        <v>38</v>
      </c>
      <c r="AP5497">
        <v>5</v>
      </c>
      <c r="AQ5497">
        <v>108</v>
      </c>
    </row>
    <row r="5498" spans="1:43" hidden="1" x14ac:dyDescent="0.25">
      <c r="A5498" t="s">
        <v>17363</v>
      </c>
      <c r="B5498" t="s">
        <v>20159</v>
      </c>
      <c r="C5498" s="1" t="str">
        <f t="shared" si="395"/>
        <v>21:0121</v>
      </c>
      <c r="D5498" s="1" t="str">
        <f t="shared" si="394"/>
        <v>21:0003</v>
      </c>
      <c r="E5498" t="s">
        <v>17365</v>
      </c>
      <c r="F5498" t="s">
        <v>20160</v>
      </c>
      <c r="H5498">
        <v>48.642969899999997</v>
      </c>
      <c r="I5498">
        <v>-56.859195</v>
      </c>
      <c r="J5498" s="1" t="str">
        <f t="shared" ref="J5498:J5561" si="397">HYPERLINK("http://geochem.nrcan.gc.ca/cdogs/content/kwd/kwd020044_e.htm", "Till")</f>
        <v>Till</v>
      </c>
      <c r="K5498" s="1" t="str">
        <f t="shared" si="396"/>
        <v>&lt;63 micron</v>
      </c>
      <c r="L5498">
        <v>0.1</v>
      </c>
      <c r="M5498">
        <v>1.55</v>
      </c>
      <c r="N5498">
        <v>38</v>
      </c>
      <c r="O5498">
        <v>60</v>
      </c>
      <c r="P5498">
        <v>0.25</v>
      </c>
      <c r="Q5498">
        <v>1</v>
      </c>
      <c r="R5498">
        <v>0.13</v>
      </c>
      <c r="S5498">
        <v>0.25</v>
      </c>
      <c r="T5498">
        <v>10</v>
      </c>
      <c r="U5498">
        <v>13</v>
      </c>
      <c r="V5498">
        <v>27</v>
      </c>
      <c r="W5498">
        <v>3.61</v>
      </c>
      <c r="X5498">
        <v>5</v>
      </c>
      <c r="Y5498">
        <v>0.5</v>
      </c>
      <c r="Z5498">
        <v>7.0000000000000007E-2</v>
      </c>
      <c r="AA5498">
        <v>10</v>
      </c>
      <c r="AB5498">
        <v>0.43</v>
      </c>
      <c r="AC5498">
        <v>495</v>
      </c>
      <c r="AD5498">
        <v>0.5</v>
      </c>
      <c r="AE5498">
        <v>0.01</v>
      </c>
      <c r="AF5498">
        <v>10</v>
      </c>
      <c r="AH5498">
        <v>18</v>
      </c>
      <c r="AI5498">
        <v>1</v>
      </c>
      <c r="AJ5498">
        <v>8</v>
      </c>
      <c r="AK5498">
        <v>14</v>
      </c>
      <c r="AL5498">
        <v>7.0000000000000007E-2</v>
      </c>
      <c r="AM5498">
        <v>5</v>
      </c>
      <c r="AN5498">
        <v>5</v>
      </c>
      <c r="AO5498">
        <v>38</v>
      </c>
      <c r="AP5498">
        <v>5</v>
      </c>
      <c r="AQ5498">
        <v>90</v>
      </c>
    </row>
    <row r="5499" spans="1:43" hidden="1" x14ac:dyDescent="0.25">
      <c r="A5499" t="s">
        <v>17367</v>
      </c>
      <c r="B5499" t="s">
        <v>20161</v>
      </c>
      <c r="C5499" s="1" t="str">
        <f t="shared" si="395"/>
        <v>21:0121</v>
      </c>
      <c r="D5499" s="1" t="str">
        <f t="shared" si="394"/>
        <v>21:0003</v>
      </c>
      <c r="E5499" t="s">
        <v>17369</v>
      </c>
      <c r="F5499" t="s">
        <v>20162</v>
      </c>
      <c r="H5499">
        <v>48.639361100000002</v>
      </c>
      <c r="I5499">
        <v>-56.849842000000002</v>
      </c>
      <c r="J5499" s="1" t="str">
        <f t="shared" si="397"/>
        <v>Till</v>
      </c>
      <c r="K5499" s="1" t="str">
        <f t="shared" si="396"/>
        <v>&lt;63 micron</v>
      </c>
      <c r="L5499">
        <v>0.1</v>
      </c>
      <c r="M5499">
        <v>1.62</v>
      </c>
      <c r="N5499">
        <v>84</v>
      </c>
      <c r="O5499">
        <v>30</v>
      </c>
      <c r="P5499">
        <v>0.25</v>
      </c>
      <c r="Q5499">
        <v>1</v>
      </c>
      <c r="R5499">
        <v>0.2</v>
      </c>
      <c r="S5499">
        <v>0.25</v>
      </c>
      <c r="T5499">
        <v>20</v>
      </c>
      <c r="U5499">
        <v>12</v>
      </c>
      <c r="V5499">
        <v>112</v>
      </c>
      <c r="W5499">
        <v>4.6500000000000004</v>
      </c>
      <c r="X5499">
        <v>5</v>
      </c>
      <c r="Y5499">
        <v>0.5</v>
      </c>
      <c r="Z5499">
        <v>0.08</v>
      </c>
      <c r="AA5499">
        <v>10</v>
      </c>
      <c r="AB5499">
        <v>0.71</v>
      </c>
      <c r="AC5499">
        <v>1255</v>
      </c>
      <c r="AD5499">
        <v>0.5</v>
      </c>
      <c r="AE5499">
        <v>5.0000000000000001E-3</v>
      </c>
      <c r="AF5499">
        <v>17</v>
      </c>
      <c r="AH5499">
        <v>46</v>
      </c>
      <c r="AI5499">
        <v>1</v>
      </c>
      <c r="AJ5499">
        <v>15</v>
      </c>
      <c r="AK5499">
        <v>14</v>
      </c>
      <c r="AL5499">
        <v>0.13</v>
      </c>
      <c r="AM5499">
        <v>5</v>
      </c>
      <c r="AN5499">
        <v>5</v>
      </c>
      <c r="AO5499">
        <v>62</v>
      </c>
      <c r="AP5499">
        <v>10</v>
      </c>
      <c r="AQ5499">
        <v>204</v>
      </c>
    </row>
    <row r="5500" spans="1:43" hidden="1" x14ac:dyDescent="0.25">
      <c r="A5500" t="s">
        <v>17371</v>
      </c>
      <c r="B5500" t="s">
        <v>20163</v>
      </c>
      <c r="C5500" s="1" t="str">
        <f t="shared" si="395"/>
        <v>21:0121</v>
      </c>
      <c r="D5500" s="1" t="str">
        <f t="shared" si="394"/>
        <v>21:0003</v>
      </c>
      <c r="E5500" t="s">
        <v>17373</v>
      </c>
      <c r="F5500" t="s">
        <v>20164</v>
      </c>
      <c r="H5500">
        <v>48.647438200000003</v>
      </c>
      <c r="I5500">
        <v>-56.836241800000003</v>
      </c>
      <c r="J5500" s="1" t="str">
        <f t="shared" si="397"/>
        <v>Till</v>
      </c>
      <c r="K5500" s="1" t="str">
        <f t="shared" si="396"/>
        <v>&lt;63 micron</v>
      </c>
      <c r="L5500">
        <v>0.1</v>
      </c>
      <c r="M5500">
        <v>1.41</v>
      </c>
      <c r="N5500">
        <v>82</v>
      </c>
      <c r="O5500">
        <v>40</v>
      </c>
      <c r="P5500">
        <v>0.25</v>
      </c>
      <c r="Q5500">
        <v>1</v>
      </c>
      <c r="R5500">
        <v>0.3</v>
      </c>
      <c r="S5500">
        <v>0.25</v>
      </c>
      <c r="T5500">
        <v>16</v>
      </c>
      <c r="U5500">
        <v>12</v>
      </c>
      <c r="V5500">
        <v>49</v>
      </c>
      <c r="W5500">
        <v>3.38</v>
      </c>
      <c r="X5500">
        <v>5</v>
      </c>
      <c r="Y5500">
        <v>0.5</v>
      </c>
      <c r="Z5500">
        <v>0.08</v>
      </c>
      <c r="AA5500">
        <v>10</v>
      </c>
      <c r="AB5500">
        <v>0.54</v>
      </c>
      <c r="AC5500">
        <v>980</v>
      </c>
      <c r="AD5500">
        <v>0.5</v>
      </c>
      <c r="AE5500">
        <v>5.0000000000000001E-3</v>
      </c>
      <c r="AF5500">
        <v>14</v>
      </c>
      <c r="AH5500">
        <v>18</v>
      </c>
      <c r="AI5500">
        <v>1</v>
      </c>
      <c r="AJ5500">
        <v>10</v>
      </c>
      <c r="AK5500">
        <v>18</v>
      </c>
      <c r="AL5500">
        <v>0.12</v>
      </c>
      <c r="AM5500">
        <v>5</v>
      </c>
      <c r="AN5500">
        <v>5</v>
      </c>
      <c r="AO5500">
        <v>49</v>
      </c>
      <c r="AP5500">
        <v>10</v>
      </c>
      <c r="AQ5500">
        <v>112</v>
      </c>
    </row>
    <row r="5501" spans="1:43" hidden="1" x14ac:dyDescent="0.25">
      <c r="A5501" t="s">
        <v>17375</v>
      </c>
      <c r="B5501" t="s">
        <v>20165</v>
      </c>
      <c r="C5501" s="1" t="str">
        <f t="shared" si="395"/>
        <v>21:0121</v>
      </c>
      <c r="D5501" s="1" t="str">
        <f t="shared" si="394"/>
        <v>21:0003</v>
      </c>
      <c r="E5501" t="s">
        <v>17377</v>
      </c>
      <c r="F5501" t="s">
        <v>20166</v>
      </c>
      <c r="H5501">
        <v>48.999787099999999</v>
      </c>
      <c r="I5501">
        <v>-56.554788500000001</v>
      </c>
      <c r="J5501" s="1" t="str">
        <f t="shared" si="397"/>
        <v>Till</v>
      </c>
      <c r="K5501" s="1" t="str">
        <f t="shared" si="396"/>
        <v>&lt;63 micron</v>
      </c>
      <c r="L5501">
        <v>0.1</v>
      </c>
      <c r="M5501">
        <v>1.23</v>
      </c>
      <c r="N5501">
        <v>1</v>
      </c>
      <c r="O5501">
        <v>50</v>
      </c>
      <c r="P5501">
        <v>0.5</v>
      </c>
      <c r="Q5501">
        <v>1</v>
      </c>
      <c r="R5501">
        <v>0.44</v>
      </c>
      <c r="S5501">
        <v>0.25</v>
      </c>
      <c r="T5501">
        <v>3</v>
      </c>
      <c r="U5501">
        <v>19</v>
      </c>
      <c r="V5501">
        <v>13</v>
      </c>
      <c r="W5501">
        <v>1.18</v>
      </c>
      <c r="X5501">
        <v>10</v>
      </c>
      <c r="Y5501">
        <v>0.5</v>
      </c>
      <c r="Z5501">
        <v>0.03</v>
      </c>
      <c r="AA5501">
        <v>30</v>
      </c>
      <c r="AB5501">
        <v>0.21</v>
      </c>
      <c r="AC5501">
        <v>175</v>
      </c>
      <c r="AD5501">
        <v>0.5</v>
      </c>
      <c r="AE5501">
        <v>0.02</v>
      </c>
      <c r="AF5501">
        <v>3</v>
      </c>
      <c r="AH5501">
        <v>18</v>
      </c>
      <c r="AI5501">
        <v>1</v>
      </c>
      <c r="AJ5501">
        <v>6</v>
      </c>
      <c r="AK5501">
        <v>22</v>
      </c>
      <c r="AL5501">
        <v>0.14000000000000001</v>
      </c>
      <c r="AM5501">
        <v>10</v>
      </c>
      <c r="AN5501">
        <v>5</v>
      </c>
      <c r="AO5501">
        <v>78</v>
      </c>
      <c r="AP5501">
        <v>5</v>
      </c>
      <c r="AQ5501">
        <v>38</v>
      </c>
    </row>
    <row r="5502" spans="1:43" hidden="1" x14ac:dyDescent="0.25">
      <c r="A5502" t="s">
        <v>17379</v>
      </c>
      <c r="B5502" t="s">
        <v>20167</v>
      </c>
      <c r="C5502" s="1" t="str">
        <f t="shared" si="395"/>
        <v>21:0121</v>
      </c>
      <c r="D5502" s="1" t="str">
        <f t="shared" si="394"/>
        <v>21:0003</v>
      </c>
      <c r="E5502" t="s">
        <v>17381</v>
      </c>
      <c r="F5502" t="s">
        <v>20168</v>
      </c>
      <c r="H5502">
        <v>48.686356600000003</v>
      </c>
      <c r="I5502">
        <v>-56.514021100000001</v>
      </c>
      <c r="J5502" s="1" t="str">
        <f t="shared" si="397"/>
        <v>Till</v>
      </c>
      <c r="K5502" s="1" t="str">
        <f t="shared" si="396"/>
        <v>&lt;63 micron</v>
      </c>
      <c r="L5502">
        <v>0.1</v>
      </c>
      <c r="M5502">
        <v>1.57</v>
      </c>
      <c r="N5502">
        <v>22</v>
      </c>
      <c r="O5502">
        <v>30</v>
      </c>
      <c r="P5502">
        <v>0.25</v>
      </c>
      <c r="Q5502">
        <v>1</v>
      </c>
      <c r="R5502">
        <v>0.27</v>
      </c>
      <c r="S5502">
        <v>0.25</v>
      </c>
      <c r="T5502">
        <v>16</v>
      </c>
      <c r="U5502">
        <v>19</v>
      </c>
      <c r="V5502">
        <v>55</v>
      </c>
      <c r="W5502">
        <v>3.64</v>
      </c>
      <c r="X5502">
        <v>5</v>
      </c>
      <c r="Y5502">
        <v>0.5</v>
      </c>
      <c r="Z5502">
        <v>0.08</v>
      </c>
      <c r="AA5502">
        <v>20</v>
      </c>
      <c r="AB5502">
        <v>0.61</v>
      </c>
      <c r="AC5502">
        <v>860</v>
      </c>
      <c r="AD5502">
        <v>2</v>
      </c>
      <c r="AE5502">
        <v>5.0000000000000001E-3</v>
      </c>
      <c r="AF5502">
        <v>19</v>
      </c>
      <c r="AH5502">
        <v>14</v>
      </c>
      <c r="AI5502">
        <v>1</v>
      </c>
      <c r="AJ5502">
        <v>8</v>
      </c>
      <c r="AK5502">
        <v>14</v>
      </c>
      <c r="AL5502">
        <v>0.14000000000000001</v>
      </c>
      <c r="AM5502">
        <v>5</v>
      </c>
      <c r="AN5502">
        <v>5</v>
      </c>
      <c r="AO5502">
        <v>58</v>
      </c>
      <c r="AP5502">
        <v>10</v>
      </c>
      <c r="AQ5502">
        <v>62</v>
      </c>
    </row>
    <row r="5503" spans="1:43" hidden="1" x14ac:dyDescent="0.25">
      <c r="A5503" t="s">
        <v>17383</v>
      </c>
      <c r="B5503" t="s">
        <v>20169</v>
      </c>
      <c r="C5503" s="1" t="str">
        <f t="shared" si="395"/>
        <v>21:0121</v>
      </c>
      <c r="D5503" s="1" t="str">
        <f t="shared" si="394"/>
        <v>21:0003</v>
      </c>
      <c r="E5503" t="s">
        <v>17385</v>
      </c>
      <c r="F5503" t="s">
        <v>20170</v>
      </c>
      <c r="H5503">
        <v>48.6576916</v>
      </c>
      <c r="I5503">
        <v>-56.521082999999997</v>
      </c>
      <c r="J5503" s="1" t="str">
        <f t="shared" si="397"/>
        <v>Till</v>
      </c>
      <c r="K5503" s="1" t="str">
        <f t="shared" si="396"/>
        <v>&lt;63 micron</v>
      </c>
      <c r="L5503">
        <v>0.1</v>
      </c>
      <c r="M5503">
        <v>2.4500000000000002</v>
      </c>
      <c r="N5503">
        <v>20</v>
      </c>
      <c r="O5503">
        <v>60</v>
      </c>
      <c r="P5503">
        <v>0.25</v>
      </c>
      <c r="Q5503">
        <v>1</v>
      </c>
      <c r="R5503">
        <v>0.45</v>
      </c>
      <c r="S5503">
        <v>0.25</v>
      </c>
      <c r="T5503">
        <v>19</v>
      </c>
      <c r="U5503">
        <v>22</v>
      </c>
      <c r="V5503">
        <v>82</v>
      </c>
      <c r="W5503">
        <v>4.1500000000000004</v>
      </c>
      <c r="X5503">
        <v>10</v>
      </c>
      <c r="Y5503">
        <v>0.5</v>
      </c>
      <c r="Z5503">
        <v>0.13</v>
      </c>
      <c r="AA5503">
        <v>20</v>
      </c>
      <c r="AB5503">
        <v>0.78</v>
      </c>
      <c r="AC5503">
        <v>1135</v>
      </c>
      <c r="AD5503">
        <v>1</v>
      </c>
      <c r="AE5503">
        <v>5.0000000000000001E-3</v>
      </c>
      <c r="AF5503">
        <v>29</v>
      </c>
      <c r="AH5503">
        <v>14</v>
      </c>
      <c r="AI5503">
        <v>1</v>
      </c>
      <c r="AJ5503">
        <v>11</v>
      </c>
      <c r="AK5503">
        <v>19</v>
      </c>
      <c r="AL5503">
        <v>0.17</v>
      </c>
      <c r="AM5503">
        <v>5</v>
      </c>
      <c r="AN5503">
        <v>5</v>
      </c>
      <c r="AO5503">
        <v>70</v>
      </c>
      <c r="AP5503">
        <v>10</v>
      </c>
      <c r="AQ5503">
        <v>94</v>
      </c>
    </row>
    <row r="5504" spans="1:43" hidden="1" x14ac:dyDescent="0.25">
      <c r="A5504" t="s">
        <v>17387</v>
      </c>
      <c r="B5504" t="s">
        <v>20171</v>
      </c>
      <c r="C5504" s="1" t="str">
        <f t="shared" si="395"/>
        <v>21:0121</v>
      </c>
      <c r="D5504" s="1" t="str">
        <f t="shared" si="394"/>
        <v>21:0003</v>
      </c>
      <c r="E5504" t="s">
        <v>17389</v>
      </c>
      <c r="F5504" t="s">
        <v>20172</v>
      </c>
      <c r="H5504">
        <v>48.667081400000001</v>
      </c>
      <c r="I5504">
        <v>-56.529277999999998</v>
      </c>
      <c r="J5504" s="1" t="str">
        <f t="shared" si="397"/>
        <v>Till</v>
      </c>
      <c r="K5504" s="1" t="str">
        <f t="shared" si="396"/>
        <v>&lt;63 micron</v>
      </c>
      <c r="L5504">
        <v>0.1</v>
      </c>
      <c r="M5504">
        <v>1.77</v>
      </c>
      <c r="N5504">
        <v>48</v>
      </c>
      <c r="O5504">
        <v>40</v>
      </c>
      <c r="P5504">
        <v>0.25</v>
      </c>
      <c r="Q5504">
        <v>1</v>
      </c>
      <c r="R5504">
        <v>0.55000000000000004</v>
      </c>
      <c r="S5504">
        <v>0.25</v>
      </c>
      <c r="T5504">
        <v>28</v>
      </c>
      <c r="U5504">
        <v>17</v>
      </c>
      <c r="V5504">
        <v>88</v>
      </c>
      <c r="W5504">
        <v>3.89</v>
      </c>
      <c r="X5504">
        <v>5</v>
      </c>
      <c r="Y5504">
        <v>0.5</v>
      </c>
      <c r="Z5504">
        <v>7.0000000000000007E-2</v>
      </c>
      <c r="AA5504">
        <v>20</v>
      </c>
      <c r="AB5504">
        <v>0.64</v>
      </c>
      <c r="AC5504">
        <v>1275</v>
      </c>
      <c r="AD5504">
        <v>2</v>
      </c>
      <c r="AE5504">
        <v>5.0000000000000001E-3</v>
      </c>
      <c r="AF5504">
        <v>33</v>
      </c>
      <c r="AH5504">
        <v>16</v>
      </c>
      <c r="AI5504">
        <v>1</v>
      </c>
      <c r="AJ5504">
        <v>11</v>
      </c>
      <c r="AK5504">
        <v>19</v>
      </c>
      <c r="AL5504">
        <v>0.17</v>
      </c>
      <c r="AM5504">
        <v>5</v>
      </c>
      <c r="AN5504">
        <v>5</v>
      </c>
      <c r="AO5504">
        <v>69</v>
      </c>
      <c r="AP5504">
        <v>10</v>
      </c>
      <c r="AQ5504">
        <v>98</v>
      </c>
    </row>
    <row r="5505" spans="1:43" hidden="1" x14ac:dyDescent="0.25">
      <c r="A5505" t="s">
        <v>17391</v>
      </c>
      <c r="B5505" t="s">
        <v>20173</v>
      </c>
      <c r="C5505" s="1" t="str">
        <f t="shared" si="395"/>
        <v>21:0121</v>
      </c>
      <c r="D5505" s="1" t="str">
        <f t="shared" si="394"/>
        <v>21:0003</v>
      </c>
      <c r="E5505" t="s">
        <v>17393</v>
      </c>
      <c r="F5505" t="s">
        <v>20174</v>
      </c>
      <c r="H5505">
        <v>48.654183400000001</v>
      </c>
      <c r="I5505">
        <v>-56.521116399999997</v>
      </c>
      <c r="J5505" s="1" t="str">
        <f t="shared" si="397"/>
        <v>Till</v>
      </c>
      <c r="K5505" s="1" t="str">
        <f t="shared" si="396"/>
        <v>&lt;63 micron</v>
      </c>
      <c r="L5505">
        <v>0.1</v>
      </c>
      <c r="M5505">
        <v>2.36</v>
      </c>
      <c r="N5505">
        <v>12</v>
      </c>
      <c r="O5505">
        <v>60</v>
      </c>
      <c r="P5505">
        <v>0.25</v>
      </c>
      <c r="Q5505">
        <v>4</v>
      </c>
      <c r="R5505">
        <v>0.34</v>
      </c>
      <c r="S5505">
        <v>0.25</v>
      </c>
      <c r="T5505">
        <v>16</v>
      </c>
      <c r="U5505">
        <v>24</v>
      </c>
      <c r="V5505">
        <v>40</v>
      </c>
      <c r="W5505">
        <v>3.96</v>
      </c>
      <c r="X5505">
        <v>5</v>
      </c>
      <c r="Y5505">
        <v>0.5</v>
      </c>
      <c r="Z5505">
        <v>0.12</v>
      </c>
      <c r="AA5505">
        <v>20</v>
      </c>
      <c r="AB5505">
        <v>0.82</v>
      </c>
      <c r="AC5505">
        <v>970</v>
      </c>
      <c r="AD5505">
        <v>0.5</v>
      </c>
      <c r="AE5505">
        <v>5.0000000000000001E-3</v>
      </c>
      <c r="AF5505">
        <v>20</v>
      </c>
      <c r="AH5505">
        <v>12</v>
      </c>
      <c r="AI5505">
        <v>1</v>
      </c>
      <c r="AJ5505">
        <v>12</v>
      </c>
      <c r="AK5505">
        <v>18</v>
      </c>
      <c r="AL5505">
        <v>0.16</v>
      </c>
      <c r="AM5505">
        <v>5</v>
      </c>
      <c r="AN5505">
        <v>5</v>
      </c>
      <c r="AO5505">
        <v>72</v>
      </c>
      <c r="AP5505">
        <v>5</v>
      </c>
      <c r="AQ5505">
        <v>84</v>
      </c>
    </row>
    <row r="5506" spans="1:43" hidden="1" x14ac:dyDescent="0.25">
      <c r="A5506" t="s">
        <v>17395</v>
      </c>
      <c r="B5506" t="s">
        <v>20175</v>
      </c>
      <c r="C5506" s="1" t="str">
        <f t="shared" si="395"/>
        <v>21:0121</v>
      </c>
      <c r="D5506" s="1" t="str">
        <f t="shared" si="394"/>
        <v>21:0003</v>
      </c>
      <c r="E5506" t="s">
        <v>17397</v>
      </c>
      <c r="F5506" t="s">
        <v>20176</v>
      </c>
      <c r="H5506">
        <v>48.641499699999997</v>
      </c>
      <c r="I5506">
        <v>-56.500334799999997</v>
      </c>
      <c r="J5506" s="1" t="str">
        <f t="shared" si="397"/>
        <v>Till</v>
      </c>
      <c r="K5506" s="1" t="str">
        <f t="shared" si="396"/>
        <v>&lt;63 micron</v>
      </c>
      <c r="L5506">
        <v>0.1</v>
      </c>
      <c r="M5506">
        <v>2.1800000000000002</v>
      </c>
      <c r="N5506">
        <v>30</v>
      </c>
      <c r="O5506">
        <v>70</v>
      </c>
      <c r="P5506">
        <v>0.25</v>
      </c>
      <c r="Q5506">
        <v>1</v>
      </c>
      <c r="R5506">
        <v>0.25</v>
      </c>
      <c r="S5506">
        <v>0.25</v>
      </c>
      <c r="T5506">
        <v>21</v>
      </c>
      <c r="U5506">
        <v>25</v>
      </c>
      <c r="V5506">
        <v>70</v>
      </c>
      <c r="W5506">
        <v>4.4800000000000004</v>
      </c>
      <c r="X5506">
        <v>5</v>
      </c>
      <c r="Y5506">
        <v>0.5</v>
      </c>
      <c r="Z5506">
        <v>0.13</v>
      </c>
      <c r="AA5506">
        <v>20</v>
      </c>
      <c r="AB5506">
        <v>0.8</v>
      </c>
      <c r="AC5506">
        <v>1265</v>
      </c>
      <c r="AD5506">
        <v>1</v>
      </c>
      <c r="AE5506">
        <v>0.01</v>
      </c>
      <c r="AF5506">
        <v>28</v>
      </c>
      <c r="AH5506">
        <v>18</v>
      </c>
      <c r="AI5506">
        <v>1</v>
      </c>
      <c r="AJ5506">
        <v>11</v>
      </c>
      <c r="AK5506">
        <v>13</v>
      </c>
      <c r="AL5506">
        <v>0.14000000000000001</v>
      </c>
      <c r="AM5506">
        <v>5</v>
      </c>
      <c r="AN5506">
        <v>5</v>
      </c>
      <c r="AO5506">
        <v>68</v>
      </c>
      <c r="AP5506">
        <v>10</v>
      </c>
      <c r="AQ5506">
        <v>106</v>
      </c>
    </row>
    <row r="5507" spans="1:43" hidden="1" x14ac:dyDescent="0.25">
      <c r="A5507" t="s">
        <v>17399</v>
      </c>
      <c r="B5507" t="s">
        <v>20177</v>
      </c>
      <c r="C5507" s="1" t="str">
        <f t="shared" si="395"/>
        <v>21:0121</v>
      </c>
      <c r="D5507" s="1" t="str">
        <f t="shared" si="394"/>
        <v>21:0003</v>
      </c>
      <c r="E5507" t="s">
        <v>17401</v>
      </c>
      <c r="F5507" t="s">
        <v>20178</v>
      </c>
      <c r="H5507">
        <v>48.862068999999998</v>
      </c>
      <c r="I5507">
        <v>-56.286335399999999</v>
      </c>
      <c r="J5507" s="1" t="str">
        <f t="shared" si="397"/>
        <v>Till</v>
      </c>
      <c r="K5507" s="1" t="str">
        <f t="shared" si="396"/>
        <v>&lt;63 micron</v>
      </c>
      <c r="L5507">
        <v>0.1</v>
      </c>
      <c r="M5507">
        <v>2.09</v>
      </c>
      <c r="N5507">
        <v>22</v>
      </c>
      <c r="O5507">
        <v>40</v>
      </c>
      <c r="P5507">
        <v>0.25</v>
      </c>
      <c r="Q5507">
        <v>1</v>
      </c>
      <c r="R5507">
        <v>0.34</v>
      </c>
      <c r="S5507">
        <v>0.25</v>
      </c>
      <c r="T5507">
        <v>11</v>
      </c>
      <c r="U5507">
        <v>24</v>
      </c>
      <c r="V5507">
        <v>34</v>
      </c>
      <c r="W5507">
        <v>2.68</v>
      </c>
      <c r="X5507">
        <v>5</v>
      </c>
      <c r="Y5507">
        <v>0.5</v>
      </c>
      <c r="Z5507">
        <v>7.0000000000000007E-2</v>
      </c>
      <c r="AA5507">
        <v>20</v>
      </c>
      <c r="AB5507">
        <v>0.47</v>
      </c>
      <c r="AC5507">
        <v>1815</v>
      </c>
      <c r="AD5507">
        <v>0.5</v>
      </c>
      <c r="AE5507">
        <v>5.0000000000000001E-3</v>
      </c>
      <c r="AF5507">
        <v>21</v>
      </c>
      <c r="AH5507">
        <v>12</v>
      </c>
      <c r="AI5507">
        <v>1</v>
      </c>
      <c r="AJ5507">
        <v>8</v>
      </c>
      <c r="AK5507">
        <v>17</v>
      </c>
      <c r="AL5507">
        <v>0.15</v>
      </c>
      <c r="AM5507">
        <v>5</v>
      </c>
      <c r="AN5507">
        <v>5</v>
      </c>
      <c r="AO5507">
        <v>45</v>
      </c>
      <c r="AP5507">
        <v>5</v>
      </c>
      <c r="AQ5507">
        <v>48</v>
      </c>
    </row>
    <row r="5508" spans="1:43" hidden="1" x14ac:dyDescent="0.25">
      <c r="A5508" t="s">
        <v>17403</v>
      </c>
      <c r="B5508" t="s">
        <v>20179</v>
      </c>
      <c r="C5508" s="1" t="str">
        <f t="shared" si="395"/>
        <v>21:0121</v>
      </c>
      <c r="D5508" s="1" t="str">
        <f t="shared" si="394"/>
        <v>21:0003</v>
      </c>
      <c r="E5508" t="s">
        <v>17405</v>
      </c>
      <c r="F5508" t="s">
        <v>20180</v>
      </c>
      <c r="H5508">
        <v>48.857092299999998</v>
      </c>
      <c r="I5508">
        <v>-56.281634500000003</v>
      </c>
      <c r="J5508" s="1" t="str">
        <f t="shared" si="397"/>
        <v>Till</v>
      </c>
      <c r="K5508" s="1" t="str">
        <f t="shared" si="396"/>
        <v>&lt;63 micron</v>
      </c>
      <c r="L5508">
        <v>0.1</v>
      </c>
      <c r="M5508">
        <v>2.13</v>
      </c>
      <c r="N5508">
        <v>16</v>
      </c>
      <c r="O5508">
        <v>60</v>
      </c>
      <c r="P5508">
        <v>0.25</v>
      </c>
      <c r="Q5508">
        <v>1</v>
      </c>
      <c r="R5508">
        <v>0.36</v>
      </c>
      <c r="S5508">
        <v>0.25</v>
      </c>
      <c r="T5508">
        <v>20</v>
      </c>
      <c r="U5508">
        <v>21</v>
      </c>
      <c r="V5508">
        <v>57</v>
      </c>
      <c r="W5508">
        <v>3.5</v>
      </c>
      <c r="X5508">
        <v>10</v>
      </c>
      <c r="Y5508">
        <v>0.5</v>
      </c>
      <c r="Z5508">
        <v>0.08</v>
      </c>
      <c r="AA5508">
        <v>20</v>
      </c>
      <c r="AB5508">
        <v>0.62</v>
      </c>
      <c r="AC5508">
        <v>1145</v>
      </c>
      <c r="AD5508">
        <v>0.5</v>
      </c>
      <c r="AE5508">
        <v>0.01</v>
      </c>
      <c r="AF5508">
        <v>38</v>
      </c>
      <c r="AH5508">
        <v>16</v>
      </c>
      <c r="AI5508">
        <v>1</v>
      </c>
      <c r="AJ5508">
        <v>10</v>
      </c>
      <c r="AK5508">
        <v>16</v>
      </c>
      <c r="AL5508">
        <v>0.16</v>
      </c>
      <c r="AM5508">
        <v>5</v>
      </c>
      <c r="AN5508">
        <v>5</v>
      </c>
      <c r="AO5508">
        <v>64</v>
      </c>
      <c r="AP5508">
        <v>10</v>
      </c>
      <c r="AQ5508">
        <v>84</v>
      </c>
    </row>
    <row r="5509" spans="1:43" hidden="1" x14ac:dyDescent="0.25">
      <c r="A5509" t="s">
        <v>17407</v>
      </c>
      <c r="B5509" t="s">
        <v>20181</v>
      </c>
      <c r="C5509" s="1" t="str">
        <f t="shared" si="395"/>
        <v>21:0121</v>
      </c>
      <c r="D5509" s="1" t="str">
        <f t="shared" si="394"/>
        <v>21:0003</v>
      </c>
      <c r="E5509" t="s">
        <v>17409</v>
      </c>
      <c r="F5509" t="s">
        <v>20182</v>
      </c>
      <c r="H5509">
        <v>48.8587013</v>
      </c>
      <c r="I5509">
        <v>-56.324281200000001</v>
      </c>
      <c r="J5509" s="1" t="str">
        <f t="shared" si="397"/>
        <v>Till</v>
      </c>
      <c r="K5509" s="1" t="str">
        <f t="shared" si="396"/>
        <v>&lt;63 micron</v>
      </c>
      <c r="L5509">
        <v>0.1</v>
      </c>
      <c r="M5509">
        <v>1.97</v>
      </c>
      <c r="N5509">
        <v>20</v>
      </c>
      <c r="O5509">
        <v>70</v>
      </c>
      <c r="P5509">
        <v>0.25</v>
      </c>
      <c r="Q5509">
        <v>1</v>
      </c>
      <c r="R5509">
        <v>0.31</v>
      </c>
      <c r="S5509">
        <v>0.25</v>
      </c>
      <c r="T5509">
        <v>15</v>
      </c>
      <c r="U5509">
        <v>21</v>
      </c>
      <c r="V5509">
        <v>46</v>
      </c>
      <c r="W5509">
        <v>2.94</v>
      </c>
      <c r="X5509">
        <v>5</v>
      </c>
      <c r="Y5509">
        <v>0.5</v>
      </c>
      <c r="Z5509">
        <v>0.09</v>
      </c>
      <c r="AA5509">
        <v>20</v>
      </c>
      <c r="AB5509">
        <v>0.5</v>
      </c>
      <c r="AC5509">
        <v>1475</v>
      </c>
      <c r="AD5509">
        <v>0.5</v>
      </c>
      <c r="AE5509">
        <v>0.01</v>
      </c>
      <c r="AF5509">
        <v>23</v>
      </c>
      <c r="AH5509">
        <v>14</v>
      </c>
      <c r="AI5509">
        <v>1</v>
      </c>
      <c r="AJ5509">
        <v>10</v>
      </c>
      <c r="AK5509">
        <v>17</v>
      </c>
      <c r="AL5509">
        <v>0.14000000000000001</v>
      </c>
      <c r="AM5509">
        <v>5</v>
      </c>
      <c r="AN5509">
        <v>5</v>
      </c>
      <c r="AO5509">
        <v>50</v>
      </c>
      <c r="AP5509">
        <v>5</v>
      </c>
      <c r="AQ5509">
        <v>62</v>
      </c>
    </row>
    <row r="5510" spans="1:43" hidden="1" x14ac:dyDescent="0.25">
      <c r="A5510" t="s">
        <v>17411</v>
      </c>
      <c r="B5510" t="s">
        <v>20183</v>
      </c>
      <c r="C5510" s="1" t="str">
        <f t="shared" si="395"/>
        <v>21:0121</v>
      </c>
      <c r="D5510" s="1" t="str">
        <f t="shared" si="394"/>
        <v>21:0003</v>
      </c>
      <c r="E5510" t="s">
        <v>17413</v>
      </c>
      <c r="F5510" t="s">
        <v>20184</v>
      </c>
      <c r="H5510">
        <v>48.697967800000001</v>
      </c>
      <c r="I5510">
        <v>-56.7754786</v>
      </c>
      <c r="J5510" s="1" t="str">
        <f t="shared" si="397"/>
        <v>Till</v>
      </c>
      <c r="K5510" s="1" t="str">
        <f t="shared" si="396"/>
        <v>&lt;63 micron</v>
      </c>
      <c r="L5510">
        <v>0.1</v>
      </c>
      <c r="M5510">
        <v>2.1</v>
      </c>
      <c r="N5510">
        <v>84</v>
      </c>
      <c r="O5510">
        <v>70</v>
      </c>
      <c r="P5510">
        <v>0.25</v>
      </c>
      <c r="Q5510">
        <v>2</v>
      </c>
      <c r="R5510">
        <v>0.2</v>
      </c>
      <c r="S5510">
        <v>0.25</v>
      </c>
      <c r="T5510">
        <v>12</v>
      </c>
      <c r="U5510">
        <v>17</v>
      </c>
      <c r="V5510">
        <v>48</v>
      </c>
      <c r="W5510">
        <v>3.46</v>
      </c>
      <c r="X5510">
        <v>5</v>
      </c>
      <c r="Y5510">
        <v>0.5</v>
      </c>
      <c r="Z5510">
        <v>0.1</v>
      </c>
      <c r="AA5510">
        <v>20</v>
      </c>
      <c r="AB5510">
        <v>0.72</v>
      </c>
      <c r="AC5510">
        <v>750</v>
      </c>
      <c r="AD5510">
        <v>0.5</v>
      </c>
      <c r="AE5510">
        <v>0.01</v>
      </c>
      <c r="AF5510">
        <v>15</v>
      </c>
      <c r="AH5510">
        <v>28</v>
      </c>
      <c r="AI5510">
        <v>1</v>
      </c>
      <c r="AJ5510">
        <v>9</v>
      </c>
      <c r="AK5510">
        <v>15</v>
      </c>
      <c r="AL5510">
        <v>0.09</v>
      </c>
      <c r="AM5510">
        <v>5</v>
      </c>
      <c r="AN5510">
        <v>5</v>
      </c>
      <c r="AO5510">
        <v>42</v>
      </c>
      <c r="AP5510">
        <v>5</v>
      </c>
      <c r="AQ5510">
        <v>132</v>
      </c>
    </row>
    <row r="5511" spans="1:43" hidden="1" x14ac:dyDescent="0.25">
      <c r="A5511" t="s">
        <v>17415</v>
      </c>
      <c r="B5511" t="s">
        <v>20185</v>
      </c>
      <c r="C5511" s="1" t="str">
        <f t="shared" si="395"/>
        <v>21:0121</v>
      </c>
      <c r="D5511" s="1" t="str">
        <f t="shared" si="394"/>
        <v>21:0003</v>
      </c>
      <c r="E5511" t="s">
        <v>17417</v>
      </c>
      <c r="F5511" t="s">
        <v>20186</v>
      </c>
      <c r="H5511">
        <v>48.701736699999998</v>
      </c>
      <c r="I5511">
        <v>-56.771386</v>
      </c>
      <c r="J5511" s="1" t="str">
        <f t="shared" si="397"/>
        <v>Till</v>
      </c>
      <c r="K5511" s="1" t="str">
        <f t="shared" si="396"/>
        <v>&lt;63 micron</v>
      </c>
      <c r="L5511">
        <v>0.1</v>
      </c>
      <c r="M5511">
        <v>1.9</v>
      </c>
      <c r="N5511">
        <v>70</v>
      </c>
      <c r="O5511">
        <v>100</v>
      </c>
      <c r="P5511">
        <v>0.25</v>
      </c>
      <c r="Q5511">
        <v>1</v>
      </c>
      <c r="R5511">
        <v>0.42</v>
      </c>
      <c r="S5511">
        <v>0.25</v>
      </c>
      <c r="T5511">
        <v>17</v>
      </c>
      <c r="U5511">
        <v>19</v>
      </c>
      <c r="V5511">
        <v>55</v>
      </c>
      <c r="W5511">
        <v>3.62</v>
      </c>
      <c r="X5511">
        <v>5</v>
      </c>
      <c r="Y5511">
        <v>0.5</v>
      </c>
      <c r="Z5511">
        <v>0.11</v>
      </c>
      <c r="AA5511">
        <v>20</v>
      </c>
      <c r="AB5511">
        <v>0.77</v>
      </c>
      <c r="AC5511">
        <v>1045</v>
      </c>
      <c r="AD5511">
        <v>0.5</v>
      </c>
      <c r="AE5511">
        <v>0.01</v>
      </c>
      <c r="AF5511">
        <v>17</v>
      </c>
      <c r="AH5511">
        <v>24</v>
      </c>
      <c r="AI5511">
        <v>1</v>
      </c>
      <c r="AJ5511">
        <v>10</v>
      </c>
      <c r="AK5511">
        <v>24</v>
      </c>
      <c r="AL5511">
        <v>0.11</v>
      </c>
      <c r="AM5511">
        <v>5</v>
      </c>
      <c r="AN5511">
        <v>5</v>
      </c>
      <c r="AO5511">
        <v>50</v>
      </c>
      <c r="AP5511">
        <v>5</v>
      </c>
      <c r="AQ5511">
        <v>102</v>
      </c>
    </row>
    <row r="5512" spans="1:43" hidden="1" x14ac:dyDescent="0.25">
      <c r="A5512" t="s">
        <v>17419</v>
      </c>
      <c r="B5512" t="s">
        <v>20187</v>
      </c>
      <c r="C5512" s="1" t="str">
        <f t="shared" si="395"/>
        <v>21:0121</v>
      </c>
      <c r="D5512" s="1" t="str">
        <f t="shared" si="394"/>
        <v>21:0003</v>
      </c>
      <c r="E5512" t="s">
        <v>17421</v>
      </c>
      <c r="F5512" t="s">
        <v>20188</v>
      </c>
      <c r="H5512">
        <v>48.709358199999997</v>
      </c>
      <c r="I5512">
        <v>-56.7604811</v>
      </c>
      <c r="J5512" s="1" t="str">
        <f t="shared" si="397"/>
        <v>Till</v>
      </c>
      <c r="K5512" s="1" t="str">
        <f t="shared" si="396"/>
        <v>&lt;63 micron</v>
      </c>
      <c r="L5512">
        <v>0.1</v>
      </c>
      <c r="M5512">
        <v>2.73</v>
      </c>
      <c r="N5512">
        <v>104</v>
      </c>
      <c r="O5512">
        <v>80</v>
      </c>
      <c r="P5512">
        <v>0.25</v>
      </c>
      <c r="Q5512">
        <v>1</v>
      </c>
      <c r="R5512">
        <v>0.31</v>
      </c>
      <c r="S5512">
        <v>0.25</v>
      </c>
      <c r="T5512">
        <v>15</v>
      </c>
      <c r="U5512">
        <v>23</v>
      </c>
      <c r="V5512">
        <v>54</v>
      </c>
      <c r="W5512">
        <v>3.31</v>
      </c>
      <c r="X5512">
        <v>5</v>
      </c>
      <c r="Y5512">
        <v>0.5</v>
      </c>
      <c r="Z5512">
        <v>0.08</v>
      </c>
      <c r="AA5512">
        <v>10</v>
      </c>
      <c r="AB5512">
        <v>0.56999999999999995</v>
      </c>
      <c r="AC5512">
        <v>1430</v>
      </c>
      <c r="AD5512">
        <v>1</v>
      </c>
      <c r="AE5512">
        <v>0.01</v>
      </c>
      <c r="AF5512">
        <v>22</v>
      </c>
      <c r="AH5512">
        <v>26</v>
      </c>
      <c r="AI5512">
        <v>1</v>
      </c>
      <c r="AJ5512">
        <v>9</v>
      </c>
      <c r="AK5512">
        <v>15</v>
      </c>
      <c r="AL5512">
        <v>0.1</v>
      </c>
      <c r="AM5512">
        <v>5</v>
      </c>
      <c r="AN5512">
        <v>5</v>
      </c>
      <c r="AO5512">
        <v>57</v>
      </c>
      <c r="AP5512">
        <v>5</v>
      </c>
      <c r="AQ5512">
        <v>66</v>
      </c>
    </row>
    <row r="5513" spans="1:43" hidden="1" x14ac:dyDescent="0.25">
      <c r="A5513" t="s">
        <v>17423</v>
      </c>
      <c r="B5513" t="s">
        <v>20189</v>
      </c>
      <c r="C5513" s="1" t="str">
        <f t="shared" si="395"/>
        <v>21:0121</v>
      </c>
      <c r="D5513" s="1" t="str">
        <f t="shared" si="394"/>
        <v>21:0003</v>
      </c>
      <c r="E5513" t="s">
        <v>17425</v>
      </c>
      <c r="F5513" t="s">
        <v>20190</v>
      </c>
      <c r="H5513">
        <v>48.692029900000001</v>
      </c>
      <c r="I5513">
        <v>-56.752411600000002</v>
      </c>
      <c r="J5513" s="1" t="str">
        <f t="shared" si="397"/>
        <v>Till</v>
      </c>
      <c r="K5513" s="1" t="str">
        <f t="shared" si="396"/>
        <v>&lt;63 micron</v>
      </c>
      <c r="L5513">
        <v>0.1</v>
      </c>
      <c r="M5513">
        <v>1.46</v>
      </c>
      <c r="N5513">
        <v>68</v>
      </c>
      <c r="O5513">
        <v>60</v>
      </c>
      <c r="P5513">
        <v>0.25</v>
      </c>
      <c r="Q5513">
        <v>1</v>
      </c>
      <c r="R5513">
        <v>0.32</v>
      </c>
      <c r="S5513">
        <v>0.25</v>
      </c>
      <c r="T5513">
        <v>16</v>
      </c>
      <c r="U5513">
        <v>16</v>
      </c>
      <c r="V5513">
        <v>43</v>
      </c>
      <c r="W5513">
        <v>3.49</v>
      </c>
      <c r="X5513">
        <v>5</v>
      </c>
      <c r="Y5513">
        <v>0.5</v>
      </c>
      <c r="Z5513">
        <v>0.05</v>
      </c>
      <c r="AA5513">
        <v>10</v>
      </c>
      <c r="AB5513">
        <v>0.51</v>
      </c>
      <c r="AC5513">
        <v>745</v>
      </c>
      <c r="AD5513">
        <v>0.5</v>
      </c>
      <c r="AE5513">
        <v>5.0000000000000001E-3</v>
      </c>
      <c r="AF5513">
        <v>30</v>
      </c>
      <c r="AH5513">
        <v>20</v>
      </c>
      <c r="AI5513">
        <v>1</v>
      </c>
      <c r="AJ5513">
        <v>7</v>
      </c>
      <c r="AK5513">
        <v>18</v>
      </c>
      <c r="AL5513">
        <v>0.12</v>
      </c>
      <c r="AM5513">
        <v>5</v>
      </c>
      <c r="AN5513">
        <v>5</v>
      </c>
      <c r="AO5513">
        <v>47</v>
      </c>
      <c r="AP5513">
        <v>5</v>
      </c>
      <c r="AQ5513">
        <v>96</v>
      </c>
    </row>
    <row r="5514" spans="1:43" hidden="1" x14ac:dyDescent="0.25">
      <c r="A5514" t="s">
        <v>17427</v>
      </c>
      <c r="B5514" t="s">
        <v>20191</v>
      </c>
      <c r="C5514" s="1" t="str">
        <f t="shared" si="395"/>
        <v>21:0121</v>
      </c>
      <c r="D5514" s="1" t="str">
        <f t="shared" si="394"/>
        <v>21:0003</v>
      </c>
      <c r="E5514" t="s">
        <v>17429</v>
      </c>
      <c r="F5514" t="s">
        <v>20192</v>
      </c>
      <c r="H5514">
        <v>48.595357499999999</v>
      </c>
      <c r="I5514">
        <v>-56.644666100000002</v>
      </c>
      <c r="J5514" s="1" t="str">
        <f t="shared" si="397"/>
        <v>Till</v>
      </c>
      <c r="K5514" s="1" t="str">
        <f t="shared" si="396"/>
        <v>&lt;63 micron</v>
      </c>
      <c r="L5514">
        <v>0.1</v>
      </c>
      <c r="M5514">
        <v>1.62</v>
      </c>
      <c r="N5514">
        <v>32</v>
      </c>
      <c r="O5514">
        <v>40</v>
      </c>
      <c r="P5514">
        <v>0.25</v>
      </c>
      <c r="Q5514">
        <v>1</v>
      </c>
      <c r="R5514">
        <v>0.43</v>
      </c>
      <c r="S5514">
        <v>0.25</v>
      </c>
      <c r="T5514">
        <v>18</v>
      </c>
      <c r="U5514">
        <v>17</v>
      </c>
      <c r="V5514">
        <v>61</v>
      </c>
      <c r="W5514">
        <v>3.7</v>
      </c>
      <c r="X5514">
        <v>5</v>
      </c>
      <c r="Y5514">
        <v>0.5</v>
      </c>
      <c r="Z5514">
        <v>0.08</v>
      </c>
      <c r="AA5514">
        <v>20</v>
      </c>
      <c r="AB5514">
        <v>0.62</v>
      </c>
      <c r="AC5514">
        <v>980</v>
      </c>
      <c r="AD5514">
        <v>1</v>
      </c>
      <c r="AE5514">
        <v>5.0000000000000001E-3</v>
      </c>
      <c r="AF5514">
        <v>22</v>
      </c>
      <c r="AH5514">
        <v>14</v>
      </c>
      <c r="AI5514">
        <v>1</v>
      </c>
      <c r="AJ5514">
        <v>9</v>
      </c>
      <c r="AK5514">
        <v>19</v>
      </c>
      <c r="AL5514">
        <v>0.14000000000000001</v>
      </c>
      <c r="AM5514">
        <v>5</v>
      </c>
      <c r="AN5514">
        <v>5</v>
      </c>
      <c r="AO5514">
        <v>59</v>
      </c>
      <c r="AP5514">
        <v>5</v>
      </c>
      <c r="AQ5514">
        <v>92</v>
      </c>
    </row>
    <row r="5515" spans="1:43" hidden="1" x14ac:dyDescent="0.25">
      <c r="A5515" t="s">
        <v>17431</v>
      </c>
      <c r="B5515" t="s">
        <v>20193</v>
      </c>
      <c r="C5515" s="1" t="str">
        <f t="shared" si="395"/>
        <v>21:0121</v>
      </c>
      <c r="D5515" s="1" t="str">
        <f t="shared" si="394"/>
        <v>21:0003</v>
      </c>
      <c r="E5515" t="s">
        <v>17433</v>
      </c>
      <c r="F5515" t="s">
        <v>20194</v>
      </c>
      <c r="H5515">
        <v>48.5510685</v>
      </c>
      <c r="I5515">
        <v>-56.608259400000001</v>
      </c>
      <c r="J5515" s="1" t="str">
        <f t="shared" si="397"/>
        <v>Till</v>
      </c>
      <c r="K5515" s="1" t="str">
        <f t="shared" si="396"/>
        <v>&lt;63 micron</v>
      </c>
      <c r="L5515">
        <v>0.1</v>
      </c>
      <c r="M5515">
        <v>1.99</v>
      </c>
      <c r="N5515">
        <v>1</v>
      </c>
      <c r="O5515">
        <v>60</v>
      </c>
      <c r="P5515">
        <v>0.25</v>
      </c>
      <c r="Q5515">
        <v>1</v>
      </c>
      <c r="R5515">
        <v>0.28000000000000003</v>
      </c>
      <c r="S5515">
        <v>0.25</v>
      </c>
      <c r="T5515">
        <v>13</v>
      </c>
      <c r="U5515">
        <v>25</v>
      </c>
      <c r="V5515">
        <v>59</v>
      </c>
      <c r="W5515">
        <v>3.36</v>
      </c>
      <c r="X5515">
        <v>5</v>
      </c>
      <c r="Y5515">
        <v>0.5</v>
      </c>
      <c r="Z5515">
        <v>0.05</v>
      </c>
      <c r="AA5515">
        <v>10</v>
      </c>
      <c r="AB5515">
        <v>0.8</v>
      </c>
      <c r="AC5515">
        <v>860</v>
      </c>
      <c r="AD5515">
        <v>1</v>
      </c>
      <c r="AE5515">
        <v>5.0000000000000001E-3</v>
      </c>
      <c r="AF5515">
        <v>22</v>
      </c>
      <c r="AH5515">
        <v>6</v>
      </c>
      <c r="AI5515">
        <v>1</v>
      </c>
      <c r="AJ5515">
        <v>9</v>
      </c>
      <c r="AK5515">
        <v>12</v>
      </c>
      <c r="AL5515">
        <v>0.11</v>
      </c>
      <c r="AM5515">
        <v>5</v>
      </c>
      <c r="AN5515">
        <v>5</v>
      </c>
      <c r="AO5515">
        <v>62</v>
      </c>
      <c r="AP5515">
        <v>5</v>
      </c>
      <c r="AQ5515">
        <v>58</v>
      </c>
    </row>
    <row r="5516" spans="1:43" hidden="1" x14ac:dyDescent="0.25">
      <c r="A5516" t="s">
        <v>17435</v>
      </c>
      <c r="B5516" t="s">
        <v>20195</v>
      </c>
      <c r="C5516" s="1" t="str">
        <f t="shared" si="395"/>
        <v>21:0121</v>
      </c>
      <c r="D5516" s="1" t="str">
        <f t="shared" si="394"/>
        <v>21:0003</v>
      </c>
      <c r="E5516" t="s">
        <v>17437</v>
      </c>
      <c r="F5516" t="s">
        <v>20196</v>
      </c>
      <c r="H5516">
        <v>48.754446600000001</v>
      </c>
      <c r="I5516">
        <v>-56.633755299999997</v>
      </c>
      <c r="J5516" s="1" t="str">
        <f t="shared" si="397"/>
        <v>Till</v>
      </c>
      <c r="K5516" s="1" t="str">
        <f t="shared" si="396"/>
        <v>&lt;63 micron</v>
      </c>
      <c r="L5516">
        <v>0.1</v>
      </c>
      <c r="M5516">
        <v>1.64</v>
      </c>
      <c r="N5516">
        <v>18</v>
      </c>
      <c r="O5516">
        <v>80</v>
      </c>
      <c r="P5516">
        <v>0.25</v>
      </c>
      <c r="Q5516">
        <v>1</v>
      </c>
      <c r="R5516">
        <v>0.47</v>
      </c>
      <c r="S5516">
        <v>0.25</v>
      </c>
      <c r="T5516">
        <v>12</v>
      </c>
      <c r="U5516">
        <v>37</v>
      </c>
      <c r="V5516">
        <v>49</v>
      </c>
      <c r="W5516">
        <v>2.83</v>
      </c>
      <c r="X5516">
        <v>5</v>
      </c>
      <c r="Y5516">
        <v>0.5</v>
      </c>
      <c r="Z5516">
        <v>0.04</v>
      </c>
      <c r="AA5516">
        <v>10</v>
      </c>
      <c r="AB5516">
        <v>0.65</v>
      </c>
      <c r="AC5516">
        <v>815</v>
      </c>
      <c r="AD5516">
        <v>0.5</v>
      </c>
      <c r="AE5516">
        <v>5.0000000000000001E-3</v>
      </c>
      <c r="AF5516">
        <v>23</v>
      </c>
      <c r="AH5516">
        <v>14</v>
      </c>
      <c r="AI5516">
        <v>1</v>
      </c>
      <c r="AJ5516">
        <v>8</v>
      </c>
      <c r="AK5516">
        <v>24</v>
      </c>
      <c r="AL5516">
        <v>0.13</v>
      </c>
      <c r="AM5516">
        <v>5</v>
      </c>
      <c r="AN5516">
        <v>5</v>
      </c>
      <c r="AO5516">
        <v>59</v>
      </c>
      <c r="AP5516">
        <v>5</v>
      </c>
      <c r="AQ5516">
        <v>50</v>
      </c>
    </row>
    <row r="5517" spans="1:43" hidden="1" x14ac:dyDescent="0.25">
      <c r="A5517" t="s">
        <v>17439</v>
      </c>
      <c r="B5517" t="s">
        <v>20197</v>
      </c>
      <c r="C5517" s="1" t="str">
        <f t="shared" si="395"/>
        <v>21:0121</v>
      </c>
      <c r="D5517" s="1" t="str">
        <f t="shared" si="394"/>
        <v>21:0003</v>
      </c>
      <c r="E5517" t="s">
        <v>17202</v>
      </c>
      <c r="F5517" t="s">
        <v>20198</v>
      </c>
      <c r="H5517">
        <v>48.751573499999999</v>
      </c>
      <c r="I5517">
        <v>-56.635135099999999</v>
      </c>
      <c r="J5517" s="1" t="str">
        <f t="shared" si="397"/>
        <v>Till</v>
      </c>
      <c r="K5517" s="1" t="str">
        <f t="shared" si="396"/>
        <v>&lt;63 micron</v>
      </c>
      <c r="L5517">
        <v>0.1</v>
      </c>
      <c r="M5517">
        <v>1.95</v>
      </c>
      <c r="N5517">
        <v>24</v>
      </c>
      <c r="O5517">
        <v>170</v>
      </c>
      <c r="P5517">
        <v>0.25</v>
      </c>
      <c r="Q5517">
        <v>1</v>
      </c>
      <c r="R5517">
        <v>0.65</v>
      </c>
      <c r="S5517">
        <v>0.25</v>
      </c>
      <c r="T5517">
        <v>17</v>
      </c>
      <c r="U5517">
        <v>47</v>
      </c>
      <c r="V5517">
        <v>50</v>
      </c>
      <c r="W5517">
        <v>3.49</v>
      </c>
      <c r="X5517">
        <v>5</v>
      </c>
      <c r="Y5517">
        <v>0.5</v>
      </c>
      <c r="Z5517">
        <v>0.09</v>
      </c>
      <c r="AA5517">
        <v>10</v>
      </c>
      <c r="AB5517">
        <v>0.73</v>
      </c>
      <c r="AC5517">
        <v>1040</v>
      </c>
      <c r="AD5517">
        <v>0.5</v>
      </c>
      <c r="AE5517">
        <v>0.01</v>
      </c>
      <c r="AF5517">
        <v>42</v>
      </c>
      <c r="AH5517">
        <v>18</v>
      </c>
      <c r="AI5517">
        <v>1</v>
      </c>
      <c r="AJ5517">
        <v>13</v>
      </c>
      <c r="AK5517">
        <v>47</v>
      </c>
      <c r="AL5517">
        <v>0.16</v>
      </c>
      <c r="AM5517">
        <v>5</v>
      </c>
      <c r="AN5517">
        <v>5</v>
      </c>
      <c r="AO5517">
        <v>67</v>
      </c>
      <c r="AP5517">
        <v>5</v>
      </c>
      <c r="AQ5517">
        <v>92</v>
      </c>
    </row>
    <row r="5518" spans="1:43" hidden="1" x14ac:dyDescent="0.25">
      <c r="A5518" t="s">
        <v>17442</v>
      </c>
      <c r="B5518" t="s">
        <v>20199</v>
      </c>
      <c r="C5518" s="1" t="str">
        <f t="shared" si="395"/>
        <v>21:0121</v>
      </c>
      <c r="D5518" s="1" t="str">
        <f t="shared" si="394"/>
        <v>21:0003</v>
      </c>
      <c r="E5518" t="s">
        <v>17444</v>
      </c>
      <c r="F5518" t="s">
        <v>20200</v>
      </c>
      <c r="H5518">
        <v>48.710239199999997</v>
      </c>
      <c r="I5518">
        <v>-56.751916000000001</v>
      </c>
      <c r="J5518" s="1" t="str">
        <f t="shared" si="397"/>
        <v>Till</v>
      </c>
      <c r="K5518" s="1" t="str">
        <f t="shared" si="396"/>
        <v>&lt;63 micron</v>
      </c>
      <c r="L5518">
        <v>0.2</v>
      </c>
      <c r="M5518">
        <v>1.94</v>
      </c>
      <c r="N5518">
        <v>76</v>
      </c>
      <c r="O5518">
        <v>30</v>
      </c>
      <c r="P5518">
        <v>0.25</v>
      </c>
      <c r="Q5518">
        <v>1</v>
      </c>
      <c r="R5518">
        <v>0.4</v>
      </c>
      <c r="S5518">
        <v>0.25</v>
      </c>
      <c r="T5518">
        <v>15</v>
      </c>
      <c r="U5518">
        <v>18</v>
      </c>
      <c r="V5518">
        <v>43</v>
      </c>
      <c r="W5518">
        <v>2.95</v>
      </c>
      <c r="X5518">
        <v>5</v>
      </c>
      <c r="Y5518">
        <v>0.5</v>
      </c>
      <c r="Z5518">
        <v>0.04</v>
      </c>
      <c r="AA5518">
        <v>20</v>
      </c>
      <c r="AB5518">
        <v>0.56999999999999995</v>
      </c>
      <c r="AC5518">
        <v>640</v>
      </c>
      <c r="AD5518">
        <v>0.5</v>
      </c>
      <c r="AE5518">
        <v>5.0000000000000001E-3</v>
      </c>
      <c r="AF5518">
        <v>17</v>
      </c>
      <c r="AH5518">
        <v>24</v>
      </c>
      <c r="AI5518">
        <v>1</v>
      </c>
      <c r="AJ5518">
        <v>6</v>
      </c>
      <c r="AK5518">
        <v>19</v>
      </c>
      <c r="AL5518">
        <v>0.15</v>
      </c>
      <c r="AM5518">
        <v>5</v>
      </c>
      <c r="AN5518">
        <v>5</v>
      </c>
      <c r="AO5518">
        <v>51</v>
      </c>
      <c r="AP5518">
        <v>5</v>
      </c>
      <c r="AQ5518">
        <v>90</v>
      </c>
    </row>
    <row r="5519" spans="1:43" hidden="1" x14ac:dyDescent="0.25">
      <c r="A5519" t="s">
        <v>17446</v>
      </c>
      <c r="B5519" t="s">
        <v>20201</v>
      </c>
      <c r="C5519" s="1" t="str">
        <f t="shared" si="395"/>
        <v>21:0121</v>
      </c>
      <c r="D5519" s="1" t="str">
        <f t="shared" si="394"/>
        <v>21:0003</v>
      </c>
      <c r="E5519" t="s">
        <v>17448</v>
      </c>
      <c r="F5519" t="s">
        <v>20202</v>
      </c>
      <c r="H5519">
        <v>48.737107600000002</v>
      </c>
      <c r="I5519">
        <v>-56.703914099999999</v>
      </c>
      <c r="J5519" s="1" t="str">
        <f t="shared" si="397"/>
        <v>Till</v>
      </c>
      <c r="K5519" s="1" t="str">
        <f t="shared" si="396"/>
        <v>&lt;63 micron</v>
      </c>
      <c r="L5519">
        <v>0.2</v>
      </c>
      <c r="M5519">
        <v>1.71</v>
      </c>
      <c r="N5519">
        <v>126</v>
      </c>
      <c r="O5519">
        <v>50</v>
      </c>
      <c r="P5519">
        <v>0.25</v>
      </c>
      <c r="Q5519">
        <v>1</v>
      </c>
      <c r="R5519">
        <v>0.19</v>
      </c>
      <c r="S5519">
        <v>0.25</v>
      </c>
      <c r="T5519">
        <v>12</v>
      </c>
      <c r="U5519">
        <v>22</v>
      </c>
      <c r="V5519">
        <v>65</v>
      </c>
      <c r="W5519">
        <v>3.34</v>
      </c>
      <c r="X5519">
        <v>5</v>
      </c>
      <c r="Y5519">
        <v>0.5</v>
      </c>
      <c r="Z5519">
        <v>0.03</v>
      </c>
      <c r="AA5519">
        <v>20</v>
      </c>
      <c r="AB5519">
        <v>0.56999999999999995</v>
      </c>
      <c r="AC5519">
        <v>515</v>
      </c>
      <c r="AD5519">
        <v>1</v>
      </c>
      <c r="AE5519">
        <v>5.0000000000000001E-3</v>
      </c>
      <c r="AF5519">
        <v>23</v>
      </c>
      <c r="AH5519">
        <v>26</v>
      </c>
      <c r="AI5519">
        <v>1</v>
      </c>
      <c r="AJ5519">
        <v>7</v>
      </c>
      <c r="AK5519">
        <v>12</v>
      </c>
      <c r="AL5519">
        <v>0.09</v>
      </c>
      <c r="AM5519">
        <v>5</v>
      </c>
      <c r="AN5519">
        <v>5</v>
      </c>
      <c r="AO5519">
        <v>44</v>
      </c>
      <c r="AP5519">
        <v>5</v>
      </c>
      <c r="AQ5519">
        <v>96</v>
      </c>
    </row>
    <row r="5520" spans="1:43" hidden="1" x14ac:dyDescent="0.25">
      <c r="A5520" t="s">
        <v>17450</v>
      </c>
      <c r="B5520" t="s">
        <v>20203</v>
      </c>
      <c r="C5520" s="1" t="str">
        <f t="shared" si="395"/>
        <v>21:0121</v>
      </c>
      <c r="D5520" s="1" t="str">
        <f t="shared" si="394"/>
        <v>21:0003</v>
      </c>
      <c r="E5520" t="s">
        <v>17452</v>
      </c>
      <c r="F5520" t="s">
        <v>20204</v>
      </c>
      <c r="H5520">
        <v>48.817702099999998</v>
      </c>
      <c r="I5520">
        <v>-56.854884400000003</v>
      </c>
      <c r="J5520" s="1" t="str">
        <f t="shared" si="397"/>
        <v>Till</v>
      </c>
      <c r="K5520" s="1" t="str">
        <f t="shared" si="396"/>
        <v>&lt;63 micron</v>
      </c>
      <c r="L5520">
        <v>0.1</v>
      </c>
      <c r="M5520">
        <v>1.34</v>
      </c>
      <c r="N5520">
        <v>1</v>
      </c>
      <c r="O5520">
        <v>50</v>
      </c>
      <c r="P5520">
        <v>0.25</v>
      </c>
      <c r="Q5520">
        <v>1</v>
      </c>
      <c r="R5520">
        <v>0.36</v>
      </c>
      <c r="S5520">
        <v>0.25</v>
      </c>
      <c r="T5520">
        <v>2</v>
      </c>
      <c r="U5520">
        <v>13</v>
      </c>
      <c r="V5520">
        <v>27</v>
      </c>
      <c r="W5520">
        <v>1.38</v>
      </c>
      <c r="X5520">
        <v>5</v>
      </c>
      <c r="Y5520">
        <v>0.5</v>
      </c>
      <c r="Z5520">
        <v>0.04</v>
      </c>
      <c r="AA5520">
        <v>10</v>
      </c>
      <c r="AB5520">
        <v>0.24</v>
      </c>
      <c r="AC5520">
        <v>175</v>
      </c>
      <c r="AD5520">
        <v>6</v>
      </c>
      <c r="AE5520">
        <v>0.01</v>
      </c>
      <c r="AF5520">
        <v>4</v>
      </c>
      <c r="AH5520">
        <v>22</v>
      </c>
      <c r="AI5520">
        <v>1</v>
      </c>
      <c r="AJ5520">
        <v>4</v>
      </c>
      <c r="AK5520">
        <v>13</v>
      </c>
      <c r="AL5520">
        <v>0.12</v>
      </c>
      <c r="AM5520">
        <v>5</v>
      </c>
      <c r="AN5520">
        <v>5</v>
      </c>
      <c r="AO5520">
        <v>66</v>
      </c>
      <c r="AP5520">
        <v>5</v>
      </c>
      <c r="AQ5520">
        <v>44</v>
      </c>
    </row>
    <row r="5521" spans="1:43" hidden="1" x14ac:dyDescent="0.25">
      <c r="A5521" t="s">
        <v>17454</v>
      </c>
      <c r="B5521" t="s">
        <v>20205</v>
      </c>
      <c r="C5521" s="1" t="str">
        <f t="shared" si="395"/>
        <v>21:0121</v>
      </c>
      <c r="D5521" s="1" t="str">
        <f t="shared" si="394"/>
        <v>21:0003</v>
      </c>
      <c r="E5521" t="s">
        <v>17456</v>
      </c>
      <c r="F5521" t="s">
        <v>20206</v>
      </c>
      <c r="H5521">
        <v>48.847644000000003</v>
      </c>
      <c r="I5521">
        <v>-56.791161700000004</v>
      </c>
      <c r="J5521" s="1" t="str">
        <f t="shared" si="397"/>
        <v>Till</v>
      </c>
      <c r="K5521" s="1" t="str">
        <f t="shared" si="396"/>
        <v>&lt;63 micron</v>
      </c>
      <c r="L5521">
        <v>0.6</v>
      </c>
      <c r="M5521">
        <v>0.98</v>
      </c>
      <c r="N5521">
        <v>4</v>
      </c>
      <c r="O5521">
        <v>30</v>
      </c>
      <c r="P5521">
        <v>0.25</v>
      </c>
      <c r="Q5521">
        <v>1</v>
      </c>
      <c r="R5521">
        <v>0.34</v>
      </c>
      <c r="S5521">
        <v>0.25</v>
      </c>
      <c r="T5521">
        <v>3</v>
      </c>
      <c r="U5521">
        <v>12</v>
      </c>
      <c r="V5521">
        <v>24</v>
      </c>
      <c r="W5521">
        <v>2.1800000000000002</v>
      </c>
      <c r="X5521">
        <v>5</v>
      </c>
      <c r="Y5521">
        <v>0.5</v>
      </c>
      <c r="Z5521">
        <v>0.06</v>
      </c>
      <c r="AA5521">
        <v>20</v>
      </c>
      <c r="AB5521">
        <v>0.18</v>
      </c>
      <c r="AC5521">
        <v>285</v>
      </c>
      <c r="AD5521">
        <v>1</v>
      </c>
      <c r="AE5521">
        <v>0.02</v>
      </c>
      <c r="AF5521">
        <v>2</v>
      </c>
      <c r="AH5521">
        <v>10</v>
      </c>
      <c r="AI5521">
        <v>2</v>
      </c>
      <c r="AJ5521">
        <v>4</v>
      </c>
      <c r="AK5521">
        <v>17</v>
      </c>
      <c r="AL5521">
        <v>0.12</v>
      </c>
      <c r="AM5521">
        <v>5</v>
      </c>
      <c r="AN5521">
        <v>5</v>
      </c>
      <c r="AO5521">
        <v>49</v>
      </c>
      <c r="AP5521">
        <v>5</v>
      </c>
      <c r="AQ5521">
        <v>44</v>
      </c>
    </row>
    <row r="5522" spans="1:43" hidden="1" x14ac:dyDescent="0.25">
      <c r="A5522" t="s">
        <v>17458</v>
      </c>
      <c r="B5522" t="s">
        <v>20207</v>
      </c>
      <c r="C5522" s="1" t="str">
        <f t="shared" si="395"/>
        <v>21:0121</v>
      </c>
      <c r="D5522" s="1" t="str">
        <f t="shared" si="394"/>
        <v>21:0003</v>
      </c>
      <c r="E5522" t="s">
        <v>17460</v>
      </c>
      <c r="F5522" t="s">
        <v>20208</v>
      </c>
      <c r="H5522">
        <v>48.846570499999999</v>
      </c>
      <c r="I5522">
        <v>-56.794436300000001</v>
      </c>
      <c r="J5522" s="1" t="str">
        <f t="shared" si="397"/>
        <v>Till</v>
      </c>
      <c r="K5522" s="1" t="str">
        <f t="shared" si="396"/>
        <v>&lt;63 micron</v>
      </c>
      <c r="L5522">
        <v>0.4</v>
      </c>
      <c r="M5522">
        <v>0.69</v>
      </c>
      <c r="N5522">
        <v>2</v>
      </c>
      <c r="O5522">
        <v>40</v>
      </c>
      <c r="P5522">
        <v>0.25</v>
      </c>
      <c r="Q5522">
        <v>1</v>
      </c>
      <c r="R5522">
        <v>0.34</v>
      </c>
      <c r="S5522">
        <v>0.25</v>
      </c>
      <c r="T5522">
        <v>1</v>
      </c>
      <c r="U5522">
        <v>12</v>
      </c>
      <c r="V5522">
        <v>15</v>
      </c>
      <c r="W5522">
        <v>1.72</v>
      </c>
      <c r="X5522">
        <v>5</v>
      </c>
      <c r="Y5522">
        <v>0.5</v>
      </c>
      <c r="Z5522">
        <v>0.03</v>
      </c>
      <c r="AA5522">
        <v>20</v>
      </c>
      <c r="AB5522">
        <v>0.15</v>
      </c>
      <c r="AC5522">
        <v>170</v>
      </c>
      <c r="AD5522">
        <v>0.5</v>
      </c>
      <c r="AE5522">
        <v>0.02</v>
      </c>
      <c r="AF5522">
        <v>2</v>
      </c>
      <c r="AH5522">
        <v>10</v>
      </c>
      <c r="AI5522">
        <v>4</v>
      </c>
      <c r="AJ5522">
        <v>3</v>
      </c>
      <c r="AK5522">
        <v>14</v>
      </c>
      <c r="AL5522">
        <v>0.1</v>
      </c>
      <c r="AM5522">
        <v>5</v>
      </c>
      <c r="AN5522">
        <v>5</v>
      </c>
      <c r="AO5522">
        <v>42</v>
      </c>
      <c r="AP5522">
        <v>5</v>
      </c>
      <c r="AQ5522">
        <v>32</v>
      </c>
    </row>
    <row r="5523" spans="1:43" hidden="1" x14ac:dyDescent="0.25">
      <c r="A5523" t="s">
        <v>17462</v>
      </c>
      <c r="B5523" t="s">
        <v>20209</v>
      </c>
      <c r="C5523" s="1" t="str">
        <f t="shared" si="395"/>
        <v>21:0121</v>
      </c>
      <c r="D5523" s="1" t="str">
        <f t="shared" si="394"/>
        <v>21:0003</v>
      </c>
      <c r="E5523" t="s">
        <v>17464</v>
      </c>
      <c r="F5523" t="s">
        <v>20210</v>
      </c>
      <c r="H5523">
        <v>48.738994300000002</v>
      </c>
      <c r="I5523">
        <v>-56.6690848</v>
      </c>
      <c r="J5523" s="1" t="str">
        <f t="shared" si="397"/>
        <v>Till</v>
      </c>
      <c r="K5523" s="1" t="str">
        <f t="shared" si="396"/>
        <v>&lt;63 micron</v>
      </c>
      <c r="L5523">
        <v>0.1</v>
      </c>
      <c r="M5523">
        <v>1.46</v>
      </c>
      <c r="N5523">
        <v>86</v>
      </c>
      <c r="O5523">
        <v>60</v>
      </c>
      <c r="P5523">
        <v>0.25</v>
      </c>
      <c r="Q5523">
        <v>1</v>
      </c>
      <c r="R5523">
        <v>0.49</v>
      </c>
      <c r="S5523">
        <v>0.25</v>
      </c>
      <c r="T5523">
        <v>13</v>
      </c>
      <c r="U5523">
        <v>23</v>
      </c>
      <c r="V5523">
        <v>43</v>
      </c>
      <c r="W5523">
        <v>2.87</v>
      </c>
      <c r="X5523">
        <v>5</v>
      </c>
      <c r="Y5523">
        <v>0.5</v>
      </c>
      <c r="Z5523">
        <v>0.06</v>
      </c>
      <c r="AA5523">
        <v>10</v>
      </c>
      <c r="AB5523">
        <v>0.55000000000000004</v>
      </c>
      <c r="AC5523">
        <v>720</v>
      </c>
      <c r="AD5523">
        <v>0.5</v>
      </c>
      <c r="AE5523">
        <v>0.01</v>
      </c>
      <c r="AF5523">
        <v>25</v>
      </c>
      <c r="AH5523">
        <v>16</v>
      </c>
      <c r="AI5523">
        <v>2</v>
      </c>
      <c r="AJ5523">
        <v>9</v>
      </c>
      <c r="AK5523">
        <v>33</v>
      </c>
      <c r="AL5523">
        <v>0.12</v>
      </c>
      <c r="AM5523">
        <v>5</v>
      </c>
      <c r="AN5523">
        <v>5</v>
      </c>
      <c r="AO5523">
        <v>59</v>
      </c>
      <c r="AP5523">
        <v>10</v>
      </c>
      <c r="AQ5523">
        <v>62</v>
      </c>
    </row>
    <row r="5524" spans="1:43" hidden="1" x14ac:dyDescent="0.25">
      <c r="A5524" t="s">
        <v>17466</v>
      </c>
      <c r="B5524" t="s">
        <v>20211</v>
      </c>
      <c r="C5524" s="1" t="str">
        <f t="shared" si="395"/>
        <v>21:0121</v>
      </c>
      <c r="D5524" s="1" t="str">
        <f t="shared" si="394"/>
        <v>21:0003</v>
      </c>
      <c r="E5524" t="s">
        <v>17468</v>
      </c>
      <c r="F5524" t="s">
        <v>20212</v>
      </c>
      <c r="H5524">
        <v>48.7319064</v>
      </c>
      <c r="I5524">
        <v>-56.675387399999998</v>
      </c>
      <c r="J5524" s="1" t="str">
        <f t="shared" si="397"/>
        <v>Till</v>
      </c>
      <c r="K5524" s="1" t="str">
        <f t="shared" si="396"/>
        <v>&lt;63 micron</v>
      </c>
      <c r="L5524">
        <v>0.1</v>
      </c>
      <c r="M5524">
        <v>2.1</v>
      </c>
      <c r="N5524">
        <v>44</v>
      </c>
      <c r="O5524">
        <v>90</v>
      </c>
      <c r="P5524">
        <v>0.25</v>
      </c>
      <c r="Q5524">
        <v>2</v>
      </c>
      <c r="R5524">
        <v>0.32</v>
      </c>
      <c r="S5524">
        <v>0.25</v>
      </c>
      <c r="T5524">
        <v>11</v>
      </c>
      <c r="U5524">
        <v>36</v>
      </c>
      <c r="V5524">
        <v>45</v>
      </c>
      <c r="W5524">
        <v>3.58</v>
      </c>
      <c r="X5524">
        <v>5</v>
      </c>
      <c r="Y5524">
        <v>0.5</v>
      </c>
      <c r="Z5524">
        <v>0.09</v>
      </c>
      <c r="AA5524">
        <v>10</v>
      </c>
      <c r="AB5524">
        <v>0.78</v>
      </c>
      <c r="AC5524">
        <v>650</v>
      </c>
      <c r="AD5524">
        <v>0.5</v>
      </c>
      <c r="AE5524">
        <v>0.01</v>
      </c>
      <c r="AF5524">
        <v>21</v>
      </c>
      <c r="AH5524">
        <v>22</v>
      </c>
      <c r="AI5524">
        <v>2</v>
      </c>
      <c r="AJ5524">
        <v>11</v>
      </c>
      <c r="AK5524">
        <v>26</v>
      </c>
      <c r="AL5524">
        <v>0.11</v>
      </c>
      <c r="AM5524">
        <v>5</v>
      </c>
      <c r="AN5524">
        <v>5</v>
      </c>
      <c r="AO5524">
        <v>67</v>
      </c>
      <c r="AP5524">
        <v>5</v>
      </c>
      <c r="AQ5524">
        <v>80</v>
      </c>
    </row>
    <row r="5525" spans="1:43" hidden="1" x14ac:dyDescent="0.25">
      <c r="A5525" t="s">
        <v>17470</v>
      </c>
      <c r="B5525" t="s">
        <v>20213</v>
      </c>
      <c r="C5525" s="1" t="str">
        <f t="shared" si="395"/>
        <v>21:0121</v>
      </c>
      <c r="D5525" s="1" t="str">
        <f t="shared" si="394"/>
        <v>21:0003</v>
      </c>
      <c r="E5525" t="s">
        <v>17472</v>
      </c>
      <c r="F5525" t="s">
        <v>20214</v>
      </c>
      <c r="H5525">
        <v>48.709873899999998</v>
      </c>
      <c r="I5525">
        <v>-56.676482200000002</v>
      </c>
      <c r="J5525" s="1" t="str">
        <f t="shared" si="397"/>
        <v>Till</v>
      </c>
      <c r="K5525" s="1" t="str">
        <f t="shared" si="396"/>
        <v>&lt;63 micron</v>
      </c>
      <c r="L5525">
        <v>0.1</v>
      </c>
      <c r="M5525">
        <v>1.32</v>
      </c>
      <c r="N5525">
        <v>44</v>
      </c>
      <c r="O5525">
        <v>30</v>
      </c>
      <c r="P5525">
        <v>0.25</v>
      </c>
      <c r="Q5525">
        <v>1</v>
      </c>
      <c r="R5525">
        <v>0.33</v>
      </c>
      <c r="S5525">
        <v>0.25</v>
      </c>
      <c r="T5525">
        <v>13</v>
      </c>
      <c r="U5525">
        <v>19</v>
      </c>
      <c r="V5525">
        <v>49</v>
      </c>
      <c r="W5525">
        <v>3.05</v>
      </c>
      <c r="X5525">
        <v>5</v>
      </c>
      <c r="Y5525">
        <v>0.5</v>
      </c>
      <c r="Z5525">
        <v>0.04</v>
      </c>
      <c r="AA5525">
        <v>10</v>
      </c>
      <c r="AB5525">
        <v>0.53</v>
      </c>
      <c r="AC5525">
        <v>650</v>
      </c>
      <c r="AD5525">
        <v>0.5</v>
      </c>
      <c r="AE5525">
        <v>0.01</v>
      </c>
      <c r="AF5525">
        <v>19</v>
      </c>
      <c r="AH5525">
        <v>18</v>
      </c>
      <c r="AI5525">
        <v>1</v>
      </c>
      <c r="AJ5525">
        <v>9</v>
      </c>
      <c r="AK5525">
        <v>19</v>
      </c>
      <c r="AL5525">
        <v>0.11</v>
      </c>
      <c r="AM5525">
        <v>5</v>
      </c>
      <c r="AN5525">
        <v>5</v>
      </c>
      <c r="AO5525">
        <v>52</v>
      </c>
      <c r="AP5525">
        <v>5</v>
      </c>
      <c r="AQ5525">
        <v>76</v>
      </c>
    </row>
    <row r="5526" spans="1:43" hidden="1" x14ac:dyDescent="0.25">
      <c r="A5526" t="s">
        <v>17474</v>
      </c>
      <c r="B5526" t="s">
        <v>20215</v>
      </c>
      <c r="C5526" s="1" t="str">
        <f t="shared" si="395"/>
        <v>21:0121</v>
      </c>
      <c r="D5526" s="1" t="str">
        <f t="shared" si="394"/>
        <v>21:0003</v>
      </c>
      <c r="E5526" t="s">
        <v>17476</v>
      </c>
      <c r="F5526" t="s">
        <v>20216</v>
      </c>
      <c r="H5526">
        <v>48.6352306</v>
      </c>
      <c r="I5526">
        <v>-56.855419599999998</v>
      </c>
      <c r="J5526" s="1" t="str">
        <f t="shared" si="397"/>
        <v>Till</v>
      </c>
      <c r="K5526" s="1" t="str">
        <f t="shared" si="396"/>
        <v>&lt;63 micron</v>
      </c>
      <c r="L5526">
        <v>0.1</v>
      </c>
      <c r="M5526">
        <v>1.37</v>
      </c>
      <c r="N5526">
        <v>66</v>
      </c>
      <c r="O5526">
        <v>30</v>
      </c>
      <c r="P5526">
        <v>0.25</v>
      </c>
      <c r="Q5526">
        <v>1</v>
      </c>
      <c r="R5526">
        <v>0.12</v>
      </c>
      <c r="S5526">
        <v>0.25</v>
      </c>
      <c r="T5526">
        <v>14</v>
      </c>
      <c r="U5526">
        <v>11</v>
      </c>
      <c r="V5526">
        <v>59</v>
      </c>
      <c r="W5526">
        <v>3.58</v>
      </c>
      <c r="X5526">
        <v>5</v>
      </c>
      <c r="Y5526">
        <v>0.5</v>
      </c>
      <c r="Z5526">
        <v>0.04</v>
      </c>
      <c r="AA5526">
        <v>10</v>
      </c>
      <c r="AB5526">
        <v>0.38</v>
      </c>
      <c r="AC5526">
        <v>785</v>
      </c>
      <c r="AD5526">
        <v>1</v>
      </c>
      <c r="AE5526">
        <v>5.0000000000000001E-3</v>
      </c>
      <c r="AF5526">
        <v>7</v>
      </c>
      <c r="AH5526">
        <v>20</v>
      </c>
      <c r="AI5526">
        <v>1</v>
      </c>
      <c r="AJ5526">
        <v>9</v>
      </c>
      <c r="AK5526">
        <v>12</v>
      </c>
      <c r="AL5526">
        <v>0.09</v>
      </c>
      <c r="AM5526">
        <v>5</v>
      </c>
      <c r="AN5526">
        <v>5</v>
      </c>
      <c r="AO5526">
        <v>41</v>
      </c>
      <c r="AP5526">
        <v>5</v>
      </c>
      <c r="AQ5526">
        <v>84</v>
      </c>
    </row>
    <row r="5527" spans="1:43" hidden="1" x14ac:dyDescent="0.25">
      <c r="A5527" t="s">
        <v>17478</v>
      </c>
      <c r="B5527" t="s">
        <v>20217</v>
      </c>
      <c r="C5527" s="1" t="str">
        <f t="shared" si="395"/>
        <v>21:0121</v>
      </c>
      <c r="D5527" s="1" t="str">
        <f t="shared" ref="D5527:D5590" si="398">HYPERLINK("http://geochem.nrcan.gc.ca/cdogs/content/svy/svy210003_e.htm", "21:0003")</f>
        <v>21:0003</v>
      </c>
      <c r="E5527" t="s">
        <v>17480</v>
      </c>
      <c r="F5527" t="s">
        <v>20218</v>
      </c>
      <c r="H5527">
        <v>48.632269899999997</v>
      </c>
      <c r="I5527">
        <v>-56.861671200000004</v>
      </c>
      <c r="J5527" s="1" t="str">
        <f t="shared" si="397"/>
        <v>Till</v>
      </c>
      <c r="K5527" s="1" t="str">
        <f t="shared" si="396"/>
        <v>&lt;63 micron</v>
      </c>
      <c r="L5527">
        <v>0.1</v>
      </c>
      <c r="M5527">
        <v>1.71</v>
      </c>
      <c r="N5527">
        <v>60</v>
      </c>
      <c r="O5527">
        <v>50</v>
      </c>
      <c r="P5527">
        <v>0.25</v>
      </c>
      <c r="Q5527">
        <v>2</v>
      </c>
      <c r="R5527">
        <v>0.16</v>
      </c>
      <c r="S5527">
        <v>0.5</v>
      </c>
      <c r="T5527">
        <v>17</v>
      </c>
      <c r="U5527">
        <v>16</v>
      </c>
      <c r="V5527">
        <v>63</v>
      </c>
      <c r="W5527">
        <v>4.32</v>
      </c>
      <c r="X5527">
        <v>5</v>
      </c>
      <c r="Y5527">
        <v>0.5</v>
      </c>
      <c r="Z5527">
        <v>0.06</v>
      </c>
      <c r="AA5527">
        <v>10</v>
      </c>
      <c r="AB5527">
        <v>0.66</v>
      </c>
      <c r="AC5527">
        <v>930</v>
      </c>
      <c r="AD5527">
        <v>0.5</v>
      </c>
      <c r="AE5527">
        <v>0.01</v>
      </c>
      <c r="AF5527">
        <v>13</v>
      </c>
      <c r="AH5527">
        <v>20</v>
      </c>
      <c r="AI5527">
        <v>1</v>
      </c>
      <c r="AJ5527">
        <v>10</v>
      </c>
      <c r="AK5527">
        <v>14</v>
      </c>
      <c r="AL5527">
        <v>0.12</v>
      </c>
      <c r="AM5527">
        <v>5</v>
      </c>
      <c r="AN5527">
        <v>5</v>
      </c>
      <c r="AO5527">
        <v>62</v>
      </c>
      <c r="AP5527">
        <v>5</v>
      </c>
      <c r="AQ5527">
        <v>106</v>
      </c>
    </row>
    <row r="5528" spans="1:43" hidden="1" x14ac:dyDescent="0.25">
      <c r="A5528" t="s">
        <v>17482</v>
      </c>
      <c r="B5528" t="s">
        <v>20219</v>
      </c>
      <c r="C5528" s="1" t="str">
        <f t="shared" si="395"/>
        <v>21:0121</v>
      </c>
      <c r="D5528" s="1" t="str">
        <f t="shared" si="398"/>
        <v>21:0003</v>
      </c>
      <c r="E5528" t="s">
        <v>17484</v>
      </c>
      <c r="F5528" t="s">
        <v>20220</v>
      </c>
      <c r="H5528">
        <v>48.6465599</v>
      </c>
      <c r="I5528">
        <v>-56.852804300000003</v>
      </c>
      <c r="J5528" s="1" t="str">
        <f t="shared" si="397"/>
        <v>Till</v>
      </c>
      <c r="K5528" s="1" t="str">
        <f t="shared" si="396"/>
        <v>&lt;63 micron</v>
      </c>
      <c r="L5528">
        <v>0.1</v>
      </c>
      <c r="M5528">
        <v>1.67</v>
      </c>
      <c r="N5528">
        <v>86</v>
      </c>
      <c r="O5528">
        <v>50</v>
      </c>
      <c r="P5528">
        <v>0.25</v>
      </c>
      <c r="Q5528">
        <v>1</v>
      </c>
      <c r="R5528">
        <v>0.22</v>
      </c>
      <c r="S5528">
        <v>0.5</v>
      </c>
      <c r="T5528">
        <v>15</v>
      </c>
      <c r="U5528">
        <v>15</v>
      </c>
      <c r="V5528">
        <v>61</v>
      </c>
      <c r="W5528">
        <v>4.38</v>
      </c>
      <c r="X5528">
        <v>5</v>
      </c>
      <c r="Y5528">
        <v>0.5</v>
      </c>
      <c r="Z5528">
        <v>0.09</v>
      </c>
      <c r="AA5528">
        <v>10</v>
      </c>
      <c r="AB5528">
        <v>0.53</v>
      </c>
      <c r="AC5528">
        <v>900</v>
      </c>
      <c r="AD5528">
        <v>0.5</v>
      </c>
      <c r="AE5528">
        <v>0.01</v>
      </c>
      <c r="AF5528">
        <v>12</v>
      </c>
      <c r="AH5528">
        <v>50</v>
      </c>
      <c r="AI5528">
        <v>2</v>
      </c>
      <c r="AJ5528">
        <v>8</v>
      </c>
      <c r="AK5528">
        <v>18</v>
      </c>
      <c r="AL5528">
        <v>0.09</v>
      </c>
      <c r="AM5528">
        <v>5</v>
      </c>
      <c r="AN5528">
        <v>5</v>
      </c>
      <c r="AO5528">
        <v>44</v>
      </c>
      <c r="AP5528">
        <v>5</v>
      </c>
      <c r="AQ5528">
        <v>100</v>
      </c>
    </row>
    <row r="5529" spans="1:43" hidden="1" x14ac:dyDescent="0.25">
      <c r="A5529" t="s">
        <v>17486</v>
      </c>
      <c r="B5529" t="s">
        <v>20221</v>
      </c>
      <c r="C5529" s="1" t="str">
        <f t="shared" si="395"/>
        <v>21:0121</v>
      </c>
      <c r="D5529" s="1" t="str">
        <f t="shared" si="398"/>
        <v>21:0003</v>
      </c>
      <c r="E5529" t="s">
        <v>17488</v>
      </c>
      <c r="F5529" t="s">
        <v>20222</v>
      </c>
      <c r="H5529">
        <v>48.738872700000002</v>
      </c>
      <c r="I5529">
        <v>-56.891815200000003</v>
      </c>
      <c r="J5529" s="1" t="str">
        <f t="shared" si="397"/>
        <v>Till</v>
      </c>
      <c r="K5529" s="1" t="str">
        <f t="shared" si="396"/>
        <v>&lt;63 micron</v>
      </c>
      <c r="L5529">
        <v>0.1</v>
      </c>
      <c r="M5529">
        <v>1.39</v>
      </c>
      <c r="N5529">
        <v>2</v>
      </c>
      <c r="O5529">
        <v>60</v>
      </c>
      <c r="P5529">
        <v>0.25</v>
      </c>
      <c r="Q5529">
        <v>1</v>
      </c>
      <c r="R5529">
        <v>0.38</v>
      </c>
      <c r="S5529">
        <v>0.25</v>
      </c>
      <c r="T5529">
        <v>7</v>
      </c>
      <c r="U5529">
        <v>20</v>
      </c>
      <c r="V5529">
        <v>25</v>
      </c>
      <c r="W5529">
        <v>2.19</v>
      </c>
      <c r="X5529">
        <v>5</v>
      </c>
      <c r="Y5529">
        <v>0.5</v>
      </c>
      <c r="Z5529">
        <v>0.04</v>
      </c>
      <c r="AA5529">
        <v>10</v>
      </c>
      <c r="AB5529">
        <v>0.41</v>
      </c>
      <c r="AC5529">
        <v>400</v>
      </c>
      <c r="AD5529">
        <v>0.5</v>
      </c>
      <c r="AE5529">
        <v>0.01</v>
      </c>
      <c r="AF5529">
        <v>9</v>
      </c>
      <c r="AH5529">
        <v>8</v>
      </c>
      <c r="AI5529">
        <v>2</v>
      </c>
      <c r="AJ5529">
        <v>8</v>
      </c>
      <c r="AK5529">
        <v>20</v>
      </c>
      <c r="AL5529">
        <v>0.12</v>
      </c>
      <c r="AM5529">
        <v>5</v>
      </c>
      <c r="AN5529">
        <v>5</v>
      </c>
      <c r="AO5529">
        <v>69</v>
      </c>
      <c r="AP5529">
        <v>5</v>
      </c>
      <c r="AQ5529">
        <v>34</v>
      </c>
    </row>
    <row r="5530" spans="1:43" hidden="1" x14ac:dyDescent="0.25">
      <c r="A5530" t="s">
        <v>17490</v>
      </c>
      <c r="B5530" t="s">
        <v>20223</v>
      </c>
      <c r="C5530" s="1" t="str">
        <f t="shared" si="395"/>
        <v>21:0121</v>
      </c>
      <c r="D5530" s="1" t="str">
        <f t="shared" si="398"/>
        <v>21:0003</v>
      </c>
      <c r="E5530" t="s">
        <v>17492</v>
      </c>
      <c r="F5530" t="s">
        <v>20224</v>
      </c>
      <c r="H5530">
        <v>48.714792299999999</v>
      </c>
      <c r="I5530">
        <v>-56.920002599999997</v>
      </c>
      <c r="J5530" s="1" t="str">
        <f t="shared" si="397"/>
        <v>Till</v>
      </c>
      <c r="K5530" s="1" t="str">
        <f t="shared" si="396"/>
        <v>&lt;63 micron</v>
      </c>
      <c r="L5530">
        <v>0.1</v>
      </c>
      <c r="M5530">
        <v>1.52</v>
      </c>
      <c r="N5530">
        <v>6</v>
      </c>
      <c r="O5530">
        <v>40</v>
      </c>
      <c r="P5530">
        <v>0.25</v>
      </c>
      <c r="Q5530">
        <v>1</v>
      </c>
      <c r="R5530">
        <v>0.57999999999999996</v>
      </c>
      <c r="S5530">
        <v>0.25</v>
      </c>
      <c r="T5530">
        <v>7</v>
      </c>
      <c r="U5530">
        <v>26</v>
      </c>
      <c r="V5530">
        <v>39</v>
      </c>
      <c r="W5530">
        <v>2.57</v>
      </c>
      <c r="X5530">
        <v>5</v>
      </c>
      <c r="Y5530">
        <v>0.5</v>
      </c>
      <c r="Z5530">
        <v>7.0000000000000007E-2</v>
      </c>
      <c r="AA5530">
        <v>10</v>
      </c>
      <c r="AB5530">
        <v>0.51</v>
      </c>
      <c r="AC5530">
        <v>560</v>
      </c>
      <c r="AD5530">
        <v>0.5</v>
      </c>
      <c r="AE5530">
        <v>0.02</v>
      </c>
      <c r="AF5530">
        <v>14</v>
      </c>
      <c r="AH5530">
        <v>12</v>
      </c>
      <c r="AI5530">
        <v>2</v>
      </c>
      <c r="AJ5530">
        <v>7</v>
      </c>
      <c r="AK5530">
        <v>26</v>
      </c>
      <c r="AL5530">
        <v>0.14000000000000001</v>
      </c>
      <c r="AM5530">
        <v>5</v>
      </c>
      <c r="AN5530">
        <v>5</v>
      </c>
      <c r="AO5530">
        <v>79</v>
      </c>
      <c r="AP5530">
        <v>5</v>
      </c>
      <c r="AQ5530">
        <v>58</v>
      </c>
    </row>
    <row r="5531" spans="1:43" hidden="1" x14ac:dyDescent="0.25">
      <c r="A5531" t="s">
        <v>17494</v>
      </c>
      <c r="B5531" t="s">
        <v>20225</v>
      </c>
      <c r="C5531" s="1" t="str">
        <f t="shared" si="395"/>
        <v>21:0121</v>
      </c>
      <c r="D5531" s="1" t="str">
        <f t="shared" si="398"/>
        <v>21:0003</v>
      </c>
      <c r="E5531" t="s">
        <v>17496</v>
      </c>
      <c r="F5531" t="s">
        <v>20226</v>
      </c>
      <c r="H5531">
        <v>48.746020799999997</v>
      </c>
      <c r="I5531">
        <v>-56.707806400000003</v>
      </c>
      <c r="J5531" s="1" t="str">
        <f t="shared" si="397"/>
        <v>Till</v>
      </c>
      <c r="K5531" s="1" t="str">
        <f t="shared" si="396"/>
        <v>&lt;63 micron</v>
      </c>
      <c r="L5531">
        <v>0.1</v>
      </c>
      <c r="M5531">
        <v>1.81</v>
      </c>
      <c r="N5531">
        <v>14</v>
      </c>
      <c r="O5531">
        <v>110</v>
      </c>
      <c r="P5531">
        <v>0.25</v>
      </c>
      <c r="Q5531">
        <v>1</v>
      </c>
      <c r="R5531">
        <v>0.42</v>
      </c>
      <c r="S5531">
        <v>0.5</v>
      </c>
      <c r="T5531">
        <v>9</v>
      </c>
      <c r="U5531">
        <v>29</v>
      </c>
      <c r="V5531">
        <v>26</v>
      </c>
      <c r="W5531">
        <v>2.5</v>
      </c>
      <c r="X5531">
        <v>5</v>
      </c>
      <c r="Y5531">
        <v>0.5</v>
      </c>
      <c r="Z5531">
        <v>0.16</v>
      </c>
      <c r="AA5531">
        <v>10</v>
      </c>
      <c r="AB5531">
        <v>0.61</v>
      </c>
      <c r="AC5531">
        <v>640</v>
      </c>
      <c r="AD5531">
        <v>0.5</v>
      </c>
      <c r="AE5531">
        <v>0.01</v>
      </c>
      <c r="AF5531">
        <v>22</v>
      </c>
      <c r="AH5531">
        <v>10</v>
      </c>
      <c r="AI5531">
        <v>1</v>
      </c>
      <c r="AJ5531">
        <v>8</v>
      </c>
      <c r="AK5531">
        <v>27</v>
      </c>
      <c r="AL5531">
        <v>0.06</v>
      </c>
      <c r="AM5531">
        <v>5</v>
      </c>
      <c r="AN5531">
        <v>5</v>
      </c>
      <c r="AO5531">
        <v>51</v>
      </c>
      <c r="AP5531">
        <v>5</v>
      </c>
      <c r="AQ5531">
        <v>40</v>
      </c>
    </row>
    <row r="5532" spans="1:43" hidden="1" x14ac:dyDescent="0.25">
      <c r="A5532" t="s">
        <v>17498</v>
      </c>
      <c r="B5532" t="s">
        <v>20227</v>
      </c>
      <c r="C5532" s="1" t="str">
        <f t="shared" si="395"/>
        <v>21:0121</v>
      </c>
      <c r="D5532" s="1" t="str">
        <f t="shared" si="398"/>
        <v>21:0003</v>
      </c>
      <c r="E5532" t="s">
        <v>17500</v>
      </c>
      <c r="F5532" t="s">
        <v>20228</v>
      </c>
      <c r="H5532">
        <v>48.747692399999998</v>
      </c>
      <c r="I5532">
        <v>-56.730378399999999</v>
      </c>
      <c r="J5532" s="1" t="str">
        <f t="shared" si="397"/>
        <v>Till</v>
      </c>
      <c r="K5532" s="1" t="str">
        <f t="shared" si="396"/>
        <v>&lt;63 micron</v>
      </c>
      <c r="L5532">
        <v>0.2</v>
      </c>
      <c r="M5532">
        <v>1.59</v>
      </c>
      <c r="N5532">
        <v>6</v>
      </c>
      <c r="O5532">
        <v>120</v>
      </c>
      <c r="P5532">
        <v>0.25</v>
      </c>
      <c r="Q5532">
        <v>1</v>
      </c>
      <c r="R5532">
        <v>0.45</v>
      </c>
      <c r="S5532">
        <v>0.25</v>
      </c>
      <c r="T5532">
        <v>7</v>
      </c>
      <c r="U5532">
        <v>25</v>
      </c>
      <c r="V5532">
        <v>21</v>
      </c>
      <c r="W5532">
        <v>2.2599999999999998</v>
      </c>
      <c r="X5532">
        <v>5</v>
      </c>
      <c r="Y5532">
        <v>0.5</v>
      </c>
      <c r="Z5532">
        <v>0.12</v>
      </c>
      <c r="AA5532">
        <v>10</v>
      </c>
      <c r="AB5532">
        <v>0.44</v>
      </c>
      <c r="AC5532">
        <v>450</v>
      </c>
      <c r="AD5532">
        <v>0.5</v>
      </c>
      <c r="AE5532">
        <v>0.01</v>
      </c>
      <c r="AF5532">
        <v>15</v>
      </c>
      <c r="AH5532">
        <v>6</v>
      </c>
      <c r="AI5532">
        <v>2</v>
      </c>
      <c r="AJ5532">
        <v>8</v>
      </c>
      <c r="AK5532">
        <v>25</v>
      </c>
      <c r="AL5532">
        <v>0.09</v>
      </c>
      <c r="AM5532">
        <v>5</v>
      </c>
      <c r="AN5532">
        <v>5</v>
      </c>
      <c r="AO5532">
        <v>59</v>
      </c>
      <c r="AP5532">
        <v>5</v>
      </c>
      <c r="AQ5532">
        <v>34</v>
      </c>
    </row>
    <row r="5533" spans="1:43" hidden="1" x14ac:dyDescent="0.25">
      <c r="A5533" t="s">
        <v>17502</v>
      </c>
      <c r="B5533" t="s">
        <v>20229</v>
      </c>
      <c r="C5533" s="1" t="str">
        <f t="shared" si="395"/>
        <v>21:0121</v>
      </c>
      <c r="D5533" s="1" t="str">
        <f t="shared" si="398"/>
        <v>21:0003</v>
      </c>
      <c r="E5533" t="s">
        <v>17504</v>
      </c>
      <c r="F5533" t="s">
        <v>20230</v>
      </c>
      <c r="H5533">
        <v>48.641684400000003</v>
      </c>
      <c r="I5533">
        <v>-56.9459315</v>
      </c>
      <c r="J5533" s="1" t="str">
        <f t="shared" si="397"/>
        <v>Till</v>
      </c>
      <c r="K5533" s="1" t="str">
        <f t="shared" si="396"/>
        <v>&lt;63 micron</v>
      </c>
      <c r="L5533">
        <v>0.1</v>
      </c>
      <c r="M5533">
        <v>1.88</v>
      </c>
      <c r="N5533">
        <v>12</v>
      </c>
      <c r="O5533">
        <v>70</v>
      </c>
      <c r="P5533">
        <v>0.25</v>
      </c>
      <c r="Q5533">
        <v>1</v>
      </c>
      <c r="R5533">
        <v>0.32</v>
      </c>
      <c r="S5533">
        <v>0.25</v>
      </c>
      <c r="T5533">
        <v>11</v>
      </c>
      <c r="U5533">
        <v>27</v>
      </c>
      <c r="V5533">
        <v>71</v>
      </c>
      <c r="W5533">
        <v>2.94</v>
      </c>
      <c r="X5533">
        <v>5</v>
      </c>
      <c r="Y5533">
        <v>0.5</v>
      </c>
      <c r="Z5533">
        <v>0.08</v>
      </c>
      <c r="AA5533">
        <v>20</v>
      </c>
      <c r="AB5533">
        <v>0.85</v>
      </c>
      <c r="AC5533">
        <v>760</v>
      </c>
      <c r="AD5533">
        <v>1</v>
      </c>
      <c r="AE5533">
        <v>0.01</v>
      </c>
      <c r="AF5533">
        <v>21</v>
      </c>
      <c r="AH5533">
        <v>40</v>
      </c>
      <c r="AI5533">
        <v>2</v>
      </c>
      <c r="AJ5533">
        <v>9</v>
      </c>
      <c r="AK5533">
        <v>26</v>
      </c>
      <c r="AL5533">
        <v>7.0000000000000007E-2</v>
      </c>
      <c r="AM5533">
        <v>5</v>
      </c>
      <c r="AN5533">
        <v>5</v>
      </c>
      <c r="AO5533">
        <v>42</v>
      </c>
      <c r="AP5533">
        <v>5</v>
      </c>
      <c r="AQ5533">
        <v>78</v>
      </c>
    </row>
    <row r="5534" spans="1:43" hidden="1" x14ac:dyDescent="0.25">
      <c r="A5534" t="s">
        <v>17506</v>
      </c>
      <c r="B5534" t="s">
        <v>20231</v>
      </c>
      <c r="C5534" s="1" t="str">
        <f t="shared" si="395"/>
        <v>21:0121</v>
      </c>
      <c r="D5534" s="1" t="str">
        <f t="shared" si="398"/>
        <v>21:0003</v>
      </c>
      <c r="E5534" t="s">
        <v>17508</v>
      </c>
      <c r="F5534" t="s">
        <v>20232</v>
      </c>
      <c r="H5534">
        <v>48.670281299999999</v>
      </c>
      <c r="I5534">
        <v>-56.932983200000002</v>
      </c>
      <c r="J5534" s="1" t="str">
        <f t="shared" si="397"/>
        <v>Till</v>
      </c>
      <c r="K5534" s="1" t="str">
        <f t="shared" si="396"/>
        <v>&lt;63 micron</v>
      </c>
      <c r="L5534">
        <v>0.1</v>
      </c>
      <c r="M5534">
        <v>1.31</v>
      </c>
      <c r="N5534">
        <v>14</v>
      </c>
      <c r="O5534">
        <v>50</v>
      </c>
      <c r="P5534">
        <v>0.25</v>
      </c>
      <c r="Q5534">
        <v>1</v>
      </c>
      <c r="R5534">
        <v>0.37</v>
      </c>
      <c r="S5534">
        <v>0.25</v>
      </c>
      <c r="T5534">
        <v>10</v>
      </c>
      <c r="U5534">
        <v>18</v>
      </c>
      <c r="V5534">
        <v>57</v>
      </c>
      <c r="W5534">
        <v>2.46</v>
      </c>
      <c r="X5534">
        <v>5</v>
      </c>
      <c r="Y5534">
        <v>0.5</v>
      </c>
      <c r="Z5534">
        <v>0.04</v>
      </c>
      <c r="AA5534">
        <v>10</v>
      </c>
      <c r="AB5534">
        <v>0.54</v>
      </c>
      <c r="AC5534">
        <v>860</v>
      </c>
      <c r="AD5534">
        <v>0.5</v>
      </c>
      <c r="AE5534">
        <v>0.01</v>
      </c>
      <c r="AF5534">
        <v>13</v>
      </c>
      <c r="AH5534">
        <v>26</v>
      </c>
      <c r="AI5534">
        <v>2</v>
      </c>
      <c r="AJ5534">
        <v>8</v>
      </c>
      <c r="AK5534">
        <v>25</v>
      </c>
      <c r="AL5534">
        <v>7.0000000000000007E-2</v>
      </c>
      <c r="AM5534">
        <v>5</v>
      </c>
      <c r="AN5534">
        <v>5</v>
      </c>
      <c r="AO5534">
        <v>45</v>
      </c>
      <c r="AP5534">
        <v>5</v>
      </c>
      <c r="AQ5534">
        <v>54</v>
      </c>
    </row>
    <row r="5535" spans="1:43" hidden="1" x14ac:dyDescent="0.25">
      <c r="A5535" t="s">
        <v>17510</v>
      </c>
      <c r="B5535" t="s">
        <v>20233</v>
      </c>
      <c r="C5535" s="1" t="str">
        <f t="shared" ref="C5535:C5598" si="399">HYPERLINK("http://geochem.nrcan.gc.ca/cdogs/content/bdl/bdl210121_e.htm", "21:0121")</f>
        <v>21:0121</v>
      </c>
      <c r="D5535" s="1" t="str">
        <f t="shared" si="398"/>
        <v>21:0003</v>
      </c>
      <c r="E5535" t="s">
        <v>17512</v>
      </c>
      <c r="F5535" t="s">
        <v>20234</v>
      </c>
      <c r="H5535">
        <v>48.679718600000001</v>
      </c>
      <c r="I5535">
        <v>-56.921694700000003</v>
      </c>
      <c r="J5535" s="1" t="str">
        <f t="shared" si="397"/>
        <v>Till</v>
      </c>
      <c r="K5535" s="1" t="str">
        <f t="shared" ref="K5535:K5598" si="400">HYPERLINK("http://geochem.nrcan.gc.ca/cdogs/content/kwd/kwd080004_e.htm", "&lt;63 micron")</f>
        <v>&lt;63 micron</v>
      </c>
      <c r="L5535">
        <v>0.2</v>
      </c>
      <c r="M5535">
        <v>1.97</v>
      </c>
      <c r="N5535">
        <v>6</v>
      </c>
      <c r="O5535">
        <v>120</v>
      </c>
      <c r="P5535">
        <v>0.25</v>
      </c>
      <c r="Q5535">
        <v>1</v>
      </c>
      <c r="R5535">
        <v>0.28999999999999998</v>
      </c>
      <c r="S5535">
        <v>1</v>
      </c>
      <c r="T5535">
        <v>12</v>
      </c>
      <c r="U5535">
        <v>26</v>
      </c>
      <c r="V5535">
        <v>60</v>
      </c>
      <c r="W5535">
        <v>3.16</v>
      </c>
      <c r="X5535">
        <v>5</v>
      </c>
      <c r="Y5535">
        <v>0.5</v>
      </c>
      <c r="Z5535">
        <v>0.13</v>
      </c>
      <c r="AA5535">
        <v>20</v>
      </c>
      <c r="AB5535">
        <v>0.84</v>
      </c>
      <c r="AC5535">
        <v>905</v>
      </c>
      <c r="AD5535">
        <v>0.5</v>
      </c>
      <c r="AE5535">
        <v>0.01</v>
      </c>
      <c r="AF5535">
        <v>18</v>
      </c>
      <c r="AH5535">
        <v>40</v>
      </c>
      <c r="AI5535">
        <v>1</v>
      </c>
      <c r="AJ5535">
        <v>9</v>
      </c>
      <c r="AK5535">
        <v>25</v>
      </c>
      <c r="AL5535">
        <v>0.04</v>
      </c>
      <c r="AM5535">
        <v>5</v>
      </c>
      <c r="AN5535">
        <v>5</v>
      </c>
      <c r="AO5535">
        <v>42</v>
      </c>
      <c r="AP5535">
        <v>5</v>
      </c>
      <c r="AQ5535">
        <v>102</v>
      </c>
    </row>
    <row r="5536" spans="1:43" hidden="1" x14ac:dyDescent="0.25">
      <c r="A5536" t="s">
        <v>17514</v>
      </c>
      <c r="B5536" t="s">
        <v>20235</v>
      </c>
      <c r="C5536" s="1" t="str">
        <f t="shared" si="399"/>
        <v>21:0121</v>
      </c>
      <c r="D5536" s="1" t="str">
        <f t="shared" si="398"/>
        <v>21:0003</v>
      </c>
      <c r="E5536" t="s">
        <v>17516</v>
      </c>
      <c r="F5536" t="s">
        <v>20236</v>
      </c>
      <c r="H5536">
        <v>48.685462999999999</v>
      </c>
      <c r="I5536">
        <v>-56.904705100000001</v>
      </c>
      <c r="J5536" s="1" t="str">
        <f t="shared" si="397"/>
        <v>Till</v>
      </c>
      <c r="K5536" s="1" t="str">
        <f t="shared" si="400"/>
        <v>&lt;63 micron</v>
      </c>
      <c r="L5536">
        <v>0.2</v>
      </c>
      <c r="M5536">
        <v>1.26</v>
      </c>
      <c r="N5536">
        <v>22</v>
      </c>
      <c r="O5536">
        <v>60</v>
      </c>
      <c r="P5536">
        <v>0.25</v>
      </c>
      <c r="Q5536">
        <v>1</v>
      </c>
      <c r="R5536">
        <v>0.39</v>
      </c>
      <c r="S5536">
        <v>0.25</v>
      </c>
      <c r="T5536">
        <v>8</v>
      </c>
      <c r="U5536">
        <v>22</v>
      </c>
      <c r="V5536">
        <v>41</v>
      </c>
      <c r="W5536">
        <v>2.39</v>
      </c>
      <c r="X5536">
        <v>5</v>
      </c>
      <c r="Y5536">
        <v>0.5</v>
      </c>
      <c r="Z5536">
        <v>0.04</v>
      </c>
      <c r="AA5536">
        <v>10</v>
      </c>
      <c r="AB5536">
        <v>0.5</v>
      </c>
      <c r="AC5536">
        <v>665</v>
      </c>
      <c r="AD5536">
        <v>0.5</v>
      </c>
      <c r="AE5536">
        <v>0.01</v>
      </c>
      <c r="AF5536">
        <v>12</v>
      </c>
      <c r="AH5536">
        <v>26</v>
      </c>
      <c r="AI5536">
        <v>1</v>
      </c>
      <c r="AJ5536">
        <v>6</v>
      </c>
      <c r="AK5536">
        <v>24</v>
      </c>
      <c r="AL5536">
        <v>0.08</v>
      </c>
      <c r="AM5536">
        <v>5</v>
      </c>
      <c r="AN5536">
        <v>5</v>
      </c>
      <c r="AO5536">
        <v>56</v>
      </c>
      <c r="AP5536">
        <v>5</v>
      </c>
      <c r="AQ5536">
        <v>50</v>
      </c>
    </row>
    <row r="5537" spans="1:43" hidden="1" x14ac:dyDescent="0.25">
      <c r="A5537" t="s">
        <v>17518</v>
      </c>
      <c r="B5537" t="s">
        <v>20237</v>
      </c>
      <c r="C5537" s="1" t="str">
        <f t="shared" si="399"/>
        <v>21:0121</v>
      </c>
      <c r="D5537" s="1" t="str">
        <f t="shared" si="398"/>
        <v>21:0003</v>
      </c>
      <c r="E5537" t="s">
        <v>17520</v>
      </c>
      <c r="F5537" t="s">
        <v>20238</v>
      </c>
      <c r="H5537">
        <v>48.695705599999997</v>
      </c>
      <c r="I5537">
        <v>-56.892593099999999</v>
      </c>
      <c r="J5537" s="1" t="str">
        <f t="shared" si="397"/>
        <v>Till</v>
      </c>
      <c r="K5537" s="1" t="str">
        <f t="shared" si="400"/>
        <v>&lt;63 micron</v>
      </c>
      <c r="L5537">
        <v>0.1</v>
      </c>
      <c r="M5537">
        <v>3.17</v>
      </c>
      <c r="N5537">
        <v>12</v>
      </c>
      <c r="O5537">
        <v>130</v>
      </c>
      <c r="P5537">
        <v>0.25</v>
      </c>
      <c r="Q5537">
        <v>1</v>
      </c>
      <c r="R5537">
        <v>0.25</v>
      </c>
      <c r="S5537">
        <v>1</v>
      </c>
      <c r="T5537">
        <v>16</v>
      </c>
      <c r="U5537">
        <v>52</v>
      </c>
      <c r="V5537">
        <v>40</v>
      </c>
      <c r="W5537">
        <v>3.81</v>
      </c>
      <c r="X5537">
        <v>5</v>
      </c>
      <c r="Y5537">
        <v>0.5</v>
      </c>
      <c r="Z5537">
        <v>0.12</v>
      </c>
      <c r="AA5537">
        <v>10</v>
      </c>
      <c r="AB5537">
        <v>0.99</v>
      </c>
      <c r="AC5537">
        <v>715</v>
      </c>
      <c r="AD5537">
        <v>0.5</v>
      </c>
      <c r="AE5537">
        <v>0.01</v>
      </c>
      <c r="AF5537">
        <v>34</v>
      </c>
      <c r="AH5537">
        <v>14</v>
      </c>
      <c r="AI5537">
        <v>1</v>
      </c>
      <c r="AJ5537">
        <v>11</v>
      </c>
      <c r="AK5537">
        <v>20</v>
      </c>
      <c r="AL5537">
        <v>0.03</v>
      </c>
      <c r="AM5537">
        <v>5</v>
      </c>
      <c r="AN5537">
        <v>5</v>
      </c>
      <c r="AO5537">
        <v>70</v>
      </c>
      <c r="AP5537">
        <v>5</v>
      </c>
      <c r="AQ5537">
        <v>76</v>
      </c>
    </row>
    <row r="5538" spans="1:43" hidden="1" x14ac:dyDescent="0.25">
      <c r="A5538" t="s">
        <v>17522</v>
      </c>
      <c r="B5538" t="s">
        <v>20239</v>
      </c>
      <c r="C5538" s="1" t="str">
        <f t="shared" si="399"/>
        <v>21:0121</v>
      </c>
      <c r="D5538" s="1" t="str">
        <f t="shared" si="398"/>
        <v>21:0003</v>
      </c>
      <c r="E5538" t="s">
        <v>17524</v>
      </c>
      <c r="F5538" t="s">
        <v>20240</v>
      </c>
      <c r="H5538">
        <v>48.697951500000002</v>
      </c>
      <c r="I5538">
        <v>-56.889870899999998</v>
      </c>
      <c r="J5538" s="1" t="str">
        <f t="shared" si="397"/>
        <v>Till</v>
      </c>
      <c r="K5538" s="1" t="str">
        <f t="shared" si="400"/>
        <v>&lt;63 micron</v>
      </c>
      <c r="L5538">
        <v>0.1</v>
      </c>
      <c r="M5538">
        <v>1.0900000000000001</v>
      </c>
      <c r="N5538">
        <v>12</v>
      </c>
      <c r="O5538">
        <v>30</v>
      </c>
      <c r="P5538">
        <v>0.25</v>
      </c>
      <c r="Q5538">
        <v>1</v>
      </c>
      <c r="R5538">
        <v>0.32</v>
      </c>
      <c r="S5538">
        <v>0.25</v>
      </c>
      <c r="T5538">
        <v>8</v>
      </c>
      <c r="U5538">
        <v>20</v>
      </c>
      <c r="V5538">
        <v>32</v>
      </c>
      <c r="W5538">
        <v>2.15</v>
      </c>
      <c r="X5538">
        <v>5</v>
      </c>
      <c r="Y5538">
        <v>0.5</v>
      </c>
      <c r="Z5538">
        <v>0.04</v>
      </c>
      <c r="AA5538">
        <v>20</v>
      </c>
      <c r="AB5538">
        <v>0.5</v>
      </c>
      <c r="AC5538">
        <v>950</v>
      </c>
      <c r="AD5538">
        <v>0.5</v>
      </c>
      <c r="AE5538">
        <v>0.01</v>
      </c>
      <c r="AF5538">
        <v>14</v>
      </c>
      <c r="AH5538">
        <v>16</v>
      </c>
      <c r="AI5538">
        <v>2</v>
      </c>
      <c r="AJ5538">
        <v>6</v>
      </c>
      <c r="AK5538">
        <v>18</v>
      </c>
      <c r="AL5538">
        <v>0.04</v>
      </c>
      <c r="AM5538">
        <v>5</v>
      </c>
      <c r="AN5538">
        <v>5</v>
      </c>
      <c r="AO5538">
        <v>38</v>
      </c>
      <c r="AP5538">
        <v>5</v>
      </c>
      <c r="AQ5538">
        <v>52</v>
      </c>
    </row>
    <row r="5539" spans="1:43" hidden="1" x14ac:dyDescent="0.25">
      <c r="A5539" t="s">
        <v>17526</v>
      </c>
      <c r="B5539" t="s">
        <v>20241</v>
      </c>
      <c r="C5539" s="1" t="str">
        <f t="shared" si="399"/>
        <v>21:0121</v>
      </c>
      <c r="D5539" s="1" t="str">
        <f t="shared" si="398"/>
        <v>21:0003</v>
      </c>
      <c r="E5539" t="s">
        <v>17528</v>
      </c>
      <c r="F5539" t="s">
        <v>20242</v>
      </c>
      <c r="H5539">
        <v>48.716088499999998</v>
      </c>
      <c r="I5539">
        <v>-56.861425099999998</v>
      </c>
      <c r="J5539" s="1" t="str">
        <f t="shared" si="397"/>
        <v>Till</v>
      </c>
      <c r="K5539" s="1" t="str">
        <f t="shared" si="400"/>
        <v>&lt;63 micron</v>
      </c>
      <c r="L5539">
        <v>0.1</v>
      </c>
      <c r="M5539">
        <v>0.86</v>
      </c>
      <c r="N5539">
        <v>4</v>
      </c>
      <c r="O5539">
        <v>20</v>
      </c>
      <c r="P5539">
        <v>0.25</v>
      </c>
      <c r="Q5539">
        <v>2</v>
      </c>
      <c r="R5539">
        <v>0.31</v>
      </c>
      <c r="S5539">
        <v>0.25</v>
      </c>
      <c r="T5539">
        <v>4</v>
      </c>
      <c r="U5539">
        <v>18</v>
      </c>
      <c r="V5539">
        <v>14</v>
      </c>
      <c r="W5539">
        <v>1.84</v>
      </c>
      <c r="X5539">
        <v>5</v>
      </c>
      <c r="Y5539">
        <v>0.5</v>
      </c>
      <c r="Z5539">
        <v>0.02</v>
      </c>
      <c r="AA5539">
        <v>10</v>
      </c>
      <c r="AB5539">
        <v>0.3</v>
      </c>
      <c r="AC5539">
        <v>300</v>
      </c>
      <c r="AD5539">
        <v>0.5</v>
      </c>
      <c r="AE5539">
        <v>0.01</v>
      </c>
      <c r="AF5539">
        <v>9</v>
      </c>
      <c r="AH5539">
        <v>6</v>
      </c>
      <c r="AI5539">
        <v>4</v>
      </c>
      <c r="AJ5539">
        <v>4</v>
      </c>
      <c r="AK5539">
        <v>18</v>
      </c>
      <c r="AL5539">
        <v>7.0000000000000007E-2</v>
      </c>
      <c r="AM5539">
        <v>5</v>
      </c>
      <c r="AN5539">
        <v>5</v>
      </c>
      <c r="AO5539">
        <v>52</v>
      </c>
      <c r="AP5539">
        <v>5</v>
      </c>
      <c r="AQ5539">
        <v>22</v>
      </c>
    </row>
    <row r="5540" spans="1:43" hidden="1" x14ac:dyDescent="0.25">
      <c r="A5540" t="s">
        <v>17530</v>
      </c>
      <c r="B5540" t="s">
        <v>20243</v>
      </c>
      <c r="C5540" s="1" t="str">
        <f t="shared" si="399"/>
        <v>21:0121</v>
      </c>
      <c r="D5540" s="1" t="str">
        <f t="shared" si="398"/>
        <v>21:0003</v>
      </c>
      <c r="E5540" t="s">
        <v>17532</v>
      </c>
      <c r="F5540" t="s">
        <v>20244</v>
      </c>
      <c r="H5540">
        <v>48.7181505</v>
      </c>
      <c r="I5540">
        <v>-56.855983000000002</v>
      </c>
      <c r="J5540" s="1" t="str">
        <f t="shared" si="397"/>
        <v>Till</v>
      </c>
      <c r="K5540" s="1" t="str">
        <f t="shared" si="400"/>
        <v>&lt;63 micron</v>
      </c>
      <c r="L5540">
        <v>0.2</v>
      </c>
      <c r="M5540">
        <v>1.99</v>
      </c>
      <c r="N5540">
        <v>6</v>
      </c>
      <c r="O5540">
        <v>90</v>
      </c>
      <c r="P5540">
        <v>0.25</v>
      </c>
      <c r="Q5540">
        <v>2</v>
      </c>
      <c r="R5540">
        <v>0.39</v>
      </c>
      <c r="S5540">
        <v>0.5</v>
      </c>
      <c r="T5540">
        <v>10</v>
      </c>
      <c r="U5540">
        <v>37</v>
      </c>
      <c r="V5540">
        <v>26</v>
      </c>
      <c r="W5540">
        <v>3.21</v>
      </c>
      <c r="X5540">
        <v>5</v>
      </c>
      <c r="Y5540">
        <v>0.5</v>
      </c>
      <c r="Z5540">
        <v>0.12</v>
      </c>
      <c r="AA5540">
        <v>20</v>
      </c>
      <c r="AB5540">
        <v>0.83</v>
      </c>
      <c r="AC5540">
        <v>635</v>
      </c>
      <c r="AD5540">
        <v>0.5</v>
      </c>
      <c r="AE5540">
        <v>0.01</v>
      </c>
      <c r="AF5540">
        <v>28</v>
      </c>
      <c r="AH5540">
        <v>12</v>
      </c>
      <c r="AI5540">
        <v>6</v>
      </c>
      <c r="AJ5540">
        <v>9</v>
      </c>
      <c r="AK5540">
        <v>27</v>
      </c>
      <c r="AL5540">
        <v>7.0000000000000007E-2</v>
      </c>
      <c r="AM5540">
        <v>5</v>
      </c>
      <c r="AN5540">
        <v>5</v>
      </c>
      <c r="AO5540">
        <v>60</v>
      </c>
      <c r="AP5540">
        <v>5</v>
      </c>
      <c r="AQ5540">
        <v>60</v>
      </c>
    </row>
    <row r="5541" spans="1:43" hidden="1" x14ac:dyDescent="0.25">
      <c r="A5541" t="s">
        <v>17534</v>
      </c>
      <c r="B5541" t="s">
        <v>20245</v>
      </c>
      <c r="C5541" s="1" t="str">
        <f t="shared" si="399"/>
        <v>21:0121</v>
      </c>
      <c r="D5541" s="1" t="str">
        <f t="shared" si="398"/>
        <v>21:0003</v>
      </c>
      <c r="E5541" t="s">
        <v>17536</v>
      </c>
      <c r="F5541" t="s">
        <v>20246</v>
      </c>
      <c r="H5541">
        <v>48.789414399999998</v>
      </c>
      <c r="I5541">
        <v>-56.6298399</v>
      </c>
      <c r="J5541" s="1" t="str">
        <f t="shared" si="397"/>
        <v>Till</v>
      </c>
      <c r="K5541" s="1" t="str">
        <f t="shared" si="400"/>
        <v>&lt;63 micron</v>
      </c>
      <c r="L5541">
        <v>0.2</v>
      </c>
      <c r="M5541">
        <v>2.38</v>
      </c>
      <c r="N5541">
        <v>8</v>
      </c>
      <c r="O5541">
        <v>150</v>
      </c>
      <c r="P5541">
        <v>0.25</v>
      </c>
      <c r="Q5541">
        <v>1</v>
      </c>
      <c r="R5541">
        <v>0.4</v>
      </c>
      <c r="S5541">
        <v>0.5</v>
      </c>
      <c r="T5541">
        <v>13</v>
      </c>
      <c r="U5541">
        <v>31</v>
      </c>
      <c r="V5541">
        <v>39</v>
      </c>
      <c r="W5541">
        <v>3.59</v>
      </c>
      <c r="X5541">
        <v>5</v>
      </c>
      <c r="Y5541">
        <v>0.5</v>
      </c>
      <c r="Z5541">
        <v>0.13</v>
      </c>
      <c r="AA5541">
        <v>10</v>
      </c>
      <c r="AB5541">
        <v>0.97</v>
      </c>
      <c r="AC5541">
        <v>1090</v>
      </c>
      <c r="AD5541">
        <v>1</v>
      </c>
      <c r="AE5541">
        <v>0.01</v>
      </c>
      <c r="AF5541">
        <v>29</v>
      </c>
      <c r="AH5541">
        <v>10</v>
      </c>
      <c r="AI5541">
        <v>1</v>
      </c>
      <c r="AJ5541">
        <v>10</v>
      </c>
      <c r="AK5541">
        <v>25</v>
      </c>
      <c r="AL5541">
        <v>0.04</v>
      </c>
      <c r="AM5541">
        <v>5</v>
      </c>
      <c r="AN5541">
        <v>5</v>
      </c>
      <c r="AO5541">
        <v>60</v>
      </c>
      <c r="AP5541">
        <v>5</v>
      </c>
      <c r="AQ5541">
        <v>66</v>
      </c>
    </row>
    <row r="5542" spans="1:43" hidden="1" x14ac:dyDescent="0.25">
      <c r="A5542" t="s">
        <v>17538</v>
      </c>
      <c r="B5542" t="s">
        <v>20247</v>
      </c>
      <c r="C5542" s="1" t="str">
        <f t="shared" si="399"/>
        <v>21:0121</v>
      </c>
      <c r="D5542" s="1" t="str">
        <f t="shared" si="398"/>
        <v>21:0003</v>
      </c>
      <c r="E5542" t="s">
        <v>17540</v>
      </c>
      <c r="F5542" t="s">
        <v>20248</v>
      </c>
      <c r="H5542">
        <v>48.553838499999998</v>
      </c>
      <c r="I5542">
        <v>-56.804455300000001</v>
      </c>
      <c r="J5542" s="1" t="str">
        <f t="shared" si="397"/>
        <v>Till</v>
      </c>
      <c r="K5542" s="1" t="str">
        <f t="shared" si="400"/>
        <v>&lt;63 micron</v>
      </c>
      <c r="L5542">
        <v>0.1</v>
      </c>
      <c r="M5542">
        <v>1.91</v>
      </c>
      <c r="N5542">
        <v>128</v>
      </c>
      <c r="O5542">
        <v>60</v>
      </c>
      <c r="P5542">
        <v>0.25</v>
      </c>
      <c r="Q5542">
        <v>1</v>
      </c>
      <c r="R5542">
        <v>0.1</v>
      </c>
      <c r="S5542">
        <v>1</v>
      </c>
      <c r="T5542">
        <v>21</v>
      </c>
      <c r="U5542">
        <v>22</v>
      </c>
      <c r="V5542">
        <v>138</v>
      </c>
      <c r="W5542">
        <v>8.98</v>
      </c>
      <c r="X5542">
        <v>10</v>
      </c>
      <c r="Y5542">
        <v>0.5</v>
      </c>
      <c r="Z5542">
        <v>0.08</v>
      </c>
      <c r="AA5542">
        <v>10</v>
      </c>
      <c r="AB5542">
        <v>0.74</v>
      </c>
      <c r="AC5542">
        <v>1040</v>
      </c>
      <c r="AD5542">
        <v>24</v>
      </c>
      <c r="AE5542">
        <v>0.01</v>
      </c>
      <c r="AF5542">
        <v>33</v>
      </c>
      <c r="AH5542">
        <v>40</v>
      </c>
      <c r="AI5542">
        <v>4</v>
      </c>
      <c r="AJ5542">
        <v>11</v>
      </c>
      <c r="AK5542">
        <v>14</v>
      </c>
      <c r="AL5542">
        <v>0.19</v>
      </c>
      <c r="AM5542">
        <v>5</v>
      </c>
      <c r="AN5542">
        <v>5</v>
      </c>
      <c r="AO5542">
        <v>99</v>
      </c>
      <c r="AP5542">
        <v>10</v>
      </c>
      <c r="AQ5542">
        <v>140</v>
      </c>
    </row>
    <row r="5543" spans="1:43" hidden="1" x14ac:dyDescent="0.25">
      <c r="A5543" t="s">
        <v>17542</v>
      </c>
      <c r="B5543" t="s">
        <v>20249</v>
      </c>
      <c r="C5543" s="1" t="str">
        <f t="shared" si="399"/>
        <v>21:0121</v>
      </c>
      <c r="D5543" s="1" t="str">
        <f t="shared" si="398"/>
        <v>21:0003</v>
      </c>
      <c r="E5543" t="s">
        <v>17544</v>
      </c>
      <c r="F5543" t="s">
        <v>20250</v>
      </c>
      <c r="H5543">
        <v>49.157181700000002</v>
      </c>
      <c r="I5543">
        <v>-56.342052199999998</v>
      </c>
      <c r="J5543" s="1" t="str">
        <f t="shared" si="397"/>
        <v>Till</v>
      </c>
      <c r="K5543" s="1" t="str">
        <f t="shared" si="400"/>
        <v>&lt;63 micron</v>
      </c>
      <c r="L5543">
        <v>0.4</v>
      </c>
      <c r="M5543">
        <v>0.81</v>
      </c>
      <c r="N5543">
        <v>2</v>
      </c>
      <c r="O5543">
        <v>20</v>
      </c>
      <c r="P5543">
        <v>0.25</v>
      </c>
      <c r="Q5543">
        <v>2</v>
      </c>
      <c r="R5543">
        <v>0.33</v>
      </c>
      <c r="S5543">
        <v>0.25</v>
      </c>
      <c r="T5543">
        <v>3</v>
      </c>
      <c r="U5543">
        <v>18</v>
      </c>
      <c r="V5543">
        <v>12</v>
      </c>
      <c r="W5543">
        <v>2.02</v>
      </c>
      <c r="X5543">
        <v>5</v>
      </c>
      <c r="Y5543">
        <v>0.5</v>
      </c>
      <c r="Z5543">
        <v>0.01</v>
      </c>
      <c r="AA5543">
        <v>20</v>
      </c>
      <c r="AB5543">
        <v>0.15</v>
      </c>
      <c r="AC5543">
        <v>145</v>
      </c>
      <c r="AD5543">
        <v>0.5</v>
      </c>
      <c r="AE5543">
        <v>0.02</v>
      </c>
      <c r="AF5543">
        <v>5</v>
      </c>
      <c r="AH5543">
        <v>10</v>
      </c>
      <c r="AI5543">
        <v>1</v>
      </c>
      <c r="AJ5543">
        <v>2</v>
      </c>
      <c r="AK5543">
        <v>13</v>
      </c>
      <c r="AL5543">
        <v>0.12</v>
      </c>
      <c r="AM5543">
        <v>5</v>
      </c>
      <c r="AN5543">
        <v>10</v>
      </c>
      <c r="AO5543">
        <v>62</v>
      </c>
      <c r="AP5543">
        <v>5</v>
      </c>
      <c r="AQ5543">
        <v>20</v>
      </c>
    </row>
    <row r="5544" spans="1:43" hidden="1" x14ac:dyDescent="0.25">
      <c r="A5544" t="s">
        <v>17546</v>
      </c>
      <c r="B5544" t="s">
        <v>20251</v>
      </c>
      <c r="C5544" s="1" t="str">
        <f t="shared" si="399"/>
        <v>21:0121</v>
      </c>
      <c r="D5544" s="1" t="str">
        <f t="shared" si="398"/>
        <v>21:0003</v>
      </c>
      <c r="E5544" t="s">
        <v>17548</v>
      </c>
      <c r="F5544" t="s">
        <v>20252</v>
      </c>
      <c r="H5544">
        <v>49.085892100000002</v>
      </c>
      <c r="I5544">
        <v>-56.382843200000003</v>
      </c>
      <c r="J5544" s="1" t="str">
        <f t="shared" si="397"/>
        <v>Till</v>
      </c>
      <c r="K5544" s="1" t="str">
        <f t="shared" si="400"/>
        <v>&lt;63 micron</v>
      </c>
      <c r="L5544">
        <v>0.2</v>
      </c>
      <c r="M5544">
        <v>1.58</v>
      </c>
      <c r="N5544">
        <v>2</v>
      </c>
      <c r="O5544">
        <v>20</v>
      </c>
      <c r="P5544">
        <v>0.25</v>
      </c>
      <c r="Q5544">
        <v>1</v>
      </c>
      <c r="R5544">
        <v>0.63</v>
      </c>
      <c r="S5544">
        <v>0.25</v>
      </c>
      <c r="T5544">
        <v>6</v>
      </c>
      <c r="U5544">
        <v>27</v>
      </c>
      <c r="V5544">
        <v>20</v>
      </c>
      <c r="W5544">
        <v>2.4700000000000002</v>
      </c>
      <c r="X5544">
        <v>5</v>
      </c>
      <c r="Y5544">
        <v>0.5</v>
      </c>
      <c r="Z5544">
        <v>0.03</v>
      </c>
      <c r="AA5544">
        <v>10</v>
      </c>
      <c r="AB5544">
        <v>0.34</v>
      </c>
      <c r="AC5544">
        <v>190</v>
      </c>
      <c r="AD5544">
        <v>0.5</v>
      </c>
      <c r="AE5544">
        <v>0.04</v>
      </c>
      <c r="AF5544">
        <v>7</v>
      </c>
      <c r="AH5544">
        <v>6</v>
      </c>
      <c r="AI5544">
        <v>1</v>
      </c>
      <c r="AJ5544">
        <v>5</v>
      </c>
      <c r="AK5544">
        <v>23</v>
      </c>
      <c r="AL5544">
        <v>0.17</v>
      </c>
      <c r="AM5544">
        <v>5</v>
      </c>
      <c r="AN5544">
        <v>5</v>
      </c>
      <c r="AO5544">
        <v>84</v>
      </c>
      <c r="AP5544">
        <v>5</v>
      </c>
      <c r="AQ5544">
        <v>24</v>
      </c>
    </row>
    <row r="5545" spans="1:43" hidden="1" x14ac:dyDescent="0.25">
      <c r="A5545" t="s">
        <v>17550</v>
      </c>
      <c r="B5545" t="s">
        <v>20253</v>
      </c>
      <c r="C5545" s="1" t="str">
        <f t="shared" si="399"/>
        <v>21:0121</v>
      </c>
      <c r="D5545" s="1" t="str">
        <f t="shared" si="398"/>
        <v>21:0003</v>
      </c>
      <c r="E5545" t="s">
        <v>17552</v>
      </c>
      <c r="F5545" t="s">
        <v>20254</v>
      </c>
      <c r="H5545">
        <v>48.743645399999998</v>
      </c>
      <c r="I5545">
        <v>-56.8988747</v>
      </c>
      <c r="J5545" s="1" t="str">
        <f t="shared" si="397"/>
        <v>Till</v>
      </c>
      <c r="K5545" s="1" t="str">
        <f t="shared" si="400"/>
        <v>&lt;63 micron</v>
      </c>
      <c r="L5545">
        <v>0.2</v>
      </c>
      <c r="M5545">
        <v>2.19</v>
      </c>
      <c r="N5545">
        <v>4</v>
      </c>
      <c r="O5545">
        <v>40</v>
      </c>
      <c r="P5545">
        <v>0.25</v>
      </c>
      <c r="Q5545">
        <v>1</v>
      </c>
      <c r="R5545">
        <v>0.61</v>
      </c>
      <c r="S5545">
        <v>0.25</v>
      </c>
      <c r="T5545">
        <v>10</v>
      </c>
      <c r="U5545">
        <v>32</v>
      </c>
      <c r="V5545">
        <v>59</v>
      </c>
      <c r="W5545">
        <v>2.86</v>
      </c>
      <c r="X5545">
        <v>5</v>
      </c>
      <c r="Y5545">
        <v>0.5</v>
      </c>
      <c r="Z5545">
        <v>0.06</v>
      </c>
      <c r="AA5545">
        <v>10</v>
      </c>
      <c r="AB5545">
        <v>0.65</v>
      </c>
      <c r="AC5545">
        <v>695</v>
      </c>
      <c r="AD5545">
        <v>0.5</v>
      </c>
      <c r="AE5545">
        <v>0.02</v>
      </c>
      <c r="AF5545">
        <v>16</v>
      </c>
      <c r="AH5545">
        <v>14</v>
      </c>
      <c r="AI5545">
        <v>1</v>
      </c>
      <c r="AJ5545">
        <v>11</v>
      </c>
      <c r="AK5545">
        <v>26</v>
      </c>
      <c r="AL5545">
        <v>0.18</v>
      </c>
      <c r="AM5545">
        <v>5</v>
      </c>
      <c r="AN5545">
        <v>5</v>
      </c>
      <c r="AO5545">
        <v>100</v>
      </c>
      <c r="AP5545">
        <v>5</v>
      </c>
      <c r="AQ5545">
        <v>76</v>
      </c>
    </row>
    <row r="5546" spans="1:43" hidden="1" x14ac:dyDescent="0.25">
      <c r="A5546" t="s">
        <v>17554</v>
      </c>
      <c r="B5546" t="s">
        <v>20255</v>
      </c>
      <c r="C5546" s="1" t="str">
        <f t="shared" si="399"/>
        <v>21:0121</v>
      </c>
      <c r="D5546" s="1" t="str">
        <f t="shared" si="398"/>
        <v>21:0003</v>
      </c>
      <c r="E5546" t="s">
        <v>17556</v>
      </c>
      <c r="F5546" t="s">
        <v>20256</v>
      </c>
      <c r="H5546">
        <v>48.769790200000003</v>
      </c>
      <c r="I5546">
        <v>-56.872976999999999</v>
      </c>
      <c r="J5546" s="1" t="str">
        <f t="shared" si="397"/>
        <v>Till</v>
      </c>
      <c r="K5546" s="1" t="str">
        <f t="shared" si="400"/>
        <v>&lt;63 micron</v>
      </c>
      <c r="L5546">
        <v>0.1</v>
      </c>
      <c r="M5546">
        <v>2.2200000000000002</v>
      </c>
      <c r="N5546">
        <v>2</v>
      </c>
      <c r="O5546">
        <v>70</v>
      </c>
      <c r="P5546">
        <v>0.25</v>
      </c>
      <c r="Q5546">
        <v>1</v>
      </c>
      <c r="R5546">
        <v>0.78</v>
      </c>
      <c r="S5546">
        <v>0.25</v>
      </c>
      <c r="T5546">
        <v>9</v>
      </c>
      <c r="U5546">
        <v>24</v>
      </c>
      <c r="V5546">
        <v>58</v>
      </c>
      <c r="W5546">
        <v>2.81</v>
      </c>
      <c r="X5546">
        <v>5</v>
      </c>
      <c r="Y5546">
        <v>0.5</v>
      </c>
      <c r="Z5546">
        <v>0.08</v>
      </c>
      <c r="AA5546">
        <v>10</v>
      </c>
      <c r="AB5546">
        <v>0.67</v>
      </c>
      <c r="AC5546">
        <v>575</v>
      </c>
      <c r="AD5546">
        <v>0.5</v>
      </c>
      <c r="AE5546">
        <v>0.02</v>
      </c>
      <c r="AF5546">
        <v>12</v>
      </c>
      <c r="AH5546">
        <v>12</v>
      </c>
      <c r="AI5546">
        <v>2</v>
      </c>
      <c r="AJ5546">
        <v>12</v>
      </c>
      <c r="AK5546">
        <v>36</v>
      </c>
      <c r="AL5546">
        <v>0.2</v>
      </c>
      <c r="AM5546">
        <v>5</v>
      </c>
      <c r="AN5546">
        <v>5</v>
      </c>
      <c r="AO5546">
        <v>100</v>
      </c>
      <c r="AP5546">
        <v>5</v>
      </c>
      <c r="AQ5546">
        <v>48</v>
      </c>
    </row>
    <row r="5547" spans="1:43" hidden="1" x14ac:dyDescent="0.25">
      <c r="A5547" t="s">
        <v>17558</v>
      </c>
      <c r="B5547" t="s">
        <v>20257</v>
      </c>
      <c r="C5547" s="1" t="str">
        <f t="shared" si="399"/>
        <v>21:0121</v>
      </c>
      <c r="D5547" s="1" t="str">
        <f t="shared" si="398"/>
        <v>21:0003</v>
      </c>
      <c r="E5547" t="s">
        <v>17560</v>
      </c>
      <c r="F5547" t="s">
        <v>20258</v>
      </c>
      <c r="H5547">
        <v>48.8397407</v>
      </c>
      <c r="I5547">
        <v>-56.858913899999997</v>
      </c>
      <c r="J5547" s="1" t="str">
        <f t="shared" si="397"/>
        <v>Till</v>
      </c>
      <c r="K5547" s="1" t="str">
        <f t="shared" si="400"/>
        <v>&lt;63 micron</v>
      </c>
      <c r="L5547">
        <v>0.2</v>
      </c>
      <c r="M5547">
        <v>0.81</v>
      </c>
      <c r="N5547">
        <v>1</v>
      </c>
      <c r="O5547">
        <v>20</v>
      </c>
      <c r="P5547">
        <v>0.25</v>
      </c>
      <c r="Q5547">
        <v>1</v>
      </c>
      <c r="R5547">
        <v>0.33</v>
      </c>
      <c r="S5547">
        <v>0.25</v>
      </c>
      <c r="T5547">
        <v>6</v>
      </c>
      <c r="U5547">
        <v>15</v>
      </c>
      <c r="V5547">
        <v>17</v>
      </c>
      <c r="W5547">
        <v>2.19</v>
      </c>
      <c r="X5547">
        <v>5</v>
      </c>
      <c r="Y5547">
        <v>0.5</v>
      </c>
      <c r="Z5547">
        <v>0.03</v>
      </c>
      <c r="AA5547">
        <v>20</v>
      </c>
      <c r="AB5547">
        <v>0.26</v>
      </c>
      <c r="AC5547">
        <v>260</v>
      </c>
      <c r="AD5547">
        <v>0.5</v>
      </c>
      <c r="AE5547">
        <v>0.02</v>
      </c>
      <c r="AF5547">
        <v>4</v>
      </c>
      <c r="AH5547">
        <v>10</v>
      </c>
      <c r="AI5547">
        <v>1</v>
      </c>
      <c r="AJ5547">
        <v>4</v>
      </c>
      <c r="AK5547">
        <v>13</v>
      </c>
      <c r="AL5547">
        <v>0.12</v>
      </c>
      <c r="AM5547">
        <v>5</v>
      </c>
      <c r="AN5547">
        <v>5</v>
      </c>
      <c r="AO5547">
        <v>52</v>
      </c>
      <c r="AP5547">
        <v>5</v>
      </c>
      <c r="AQ5547">
        <v>44</v>
      </c>
    </row>
    <row r="5548" spans="1:43" hidden="1" x14ac:dyDescent="0.25">
      <c r="A5548" t="s">
        <v>17562</v>
      </c>
      <c r="B5548" t="s">
        <v>20259</v>
      </c>
      <c r="C5548" s="1" t="str">
        <f t="shared" si="399"/>
        <v>21:0121</v>
      </c>
      <c r="D5548" s="1" t="str">
        <f t="shared" si="398"/>
        <v>21:0003</v>
      </c>
      <c r="E5548" t="s">
        <v>17564</v>
      </c>
      <c r="F5548" t="s">
        <v>20260</v>
      </c>
      <c r="H5548">
        <v>48.6245069</v>
      </c>
      <c r="I5548">
        <v>-56.984369000000001</v>
      </c>
      <c r="J5548" s="1" t="str">
        <f t="shared" si="397"/>
        <v>Till</v>
      </c>
      <c r="K5548" s="1" t="str">
        <f t="shared" si="400"/>
        <v>&lt;63 micron</v>
      </c>
      <c r="L5548">
        <v>0.2</v>
      </c>
      <c r="M5548">
        <v>1.53</v>
      </c>
      <c r="N5548">
        <v>12</v>
      </c>
      <c r="O5548">
        <v>180</v>
      </c>
      <c r="P5548">
        <v>0.25</v>
      </c>
      <c r="Q5548">
        <v>1</v>
      </c>
      <c r="R5548">
        <v>1.95</v>
      </c>
      <c r="S5548">
        <v>0.25</v>
      </c>
      <c r="T5548">
        <v>10</v>
      </c>
      <c r="U5548">
        <v>28</v>
      </c>
      <c r="V5548">
        <v>39</v>
      </c>
      <c r="W5548">
        <v>2.63</v>
      </c>
      <c r="X5548">
        <v>5</v>
      </c>
      <c r="Y5548">
        <v>0.5</v>
      </c>
      <c r="Z5548">
        <v>0.12</v>
      </c>
      <c r="AA5548">
        <v>10</v>
      </c>
      <c r="AB5548">
        <v>0.87</v>
      </c>
      <c r="AC5548">
        <v>650</v>
      </c>
      <c r="AD5548">
        <v>0.5</v>
      </c>
      <c r="AE5548">
        <v>0.01</v>
      </c>
      <c r="AF5548">
        <v>19</v>
      </c>
      <c r="AH5548">
        <v>14</v>
      </c>
      <c r="AI5548">
        <v>2</v>
      </c>
      <c r="AJ5548">
        <v>7</v>
      </c>
      <c r="AK5548">
        <v>53</v>
      </c>
      <c r="AL5548">
        <v>0.08</v>
      </c>
      <c r="AM5548">
        <v>5</v>
      </c>
      <c r="AN5548">
        <v>5</v>
      </c>
      <c r="AO5548">
        <v>47</v>
      </c>
      <c r="AP5548">
        <v>5</v>
      </c>
      <c r="AQ5548">
        <v>68</v>
      </c>
    </row>
    <row r="5549" spans="1:43" hidden="1" x14ac:dyDescent="0.25">
      <c r="A5549" t="s">
        <v>17566</v>
      </c>
      <c r="B5549" t="s">
        <v>20261</v>
      </c>
      <c r="C5549" s="1" t="str">
        <f t="shared" si="399"/>
        <v>21:0121</v>
      </c>
      <c r="D5549" s="1" t="str">
        <f t="shared" si="398"/>
        <v>21:0003</v>
      </c>
      <c r="E5549" t="s">
        <v>17568</v>
      </c>
      <c r="F5549" t="s">
        <v>20262</v>
      </c>
      <c r="H5549">
        <v>48.613799100000001</v>
      </c>
      <c r="I5549">
        <v>-56.998086899999997</v>
      </c>
      <c r="J5549" s="1" t="str">
        <f t="shared" si="397"/>
        <v>Till</v>
      </c>
      <c r="K5549" s="1" t="str">
        <f t="shared" si="400"/>
        <v>&lt;63 micron</v>
      </c>
      <c r="L5549">
        <v>0.1</v>
      </c>
      <c r="M5549">
        <v>2.2400000000000002</v>
      </c>
      <c r="N5549">
        <v>4</v>
      </c>
      <c r="O5549">
        <v>100</v>
      </c>
      <c r="P5549">
        <v>0.25</v>
      </c>
      <c r="Q5549">
        <v>1</v>
      </c>
      <c r="R5549">
        <v>0.4</v>
      </c>
      <c r="S5549">
        <v>0.25</v>
      </c>
      <c r="T5549">
        <v>13</v>
      </c>
      <c r="U5549">
        <v>58</v>
      </c>
      <c r="V5549">
        <v>50</v>
      </c>
      <c r="W5549">
        <v>3.19</v>
      </c>
      <c r="X5549">
        <v>5</v>
      </c>
      <c r="Y5549">
        <v>0.5</v>
      </c>
      <c r="Z5549">
        <v>0.08</v>
      </c>
      <c r="AA5549">
        <v>5</v>
      </c>
      <c r="AB5549">
        <v>1.1399999999999999</v>
      </c>
      <c r="AC5549">
        <v>875</v>
      </c>
      <c r="AD5549">
        <v>0.5</v>
      </c>
      <c r="AE5549">
        <v>5.0000000000000001E-3</v>
      </c>
      <c r="AF5549">
        <v>31</v>
      </c>
      <c r="AH5549">
        <v>8</v>
      </c>
      <c r="AI5549">
        <v>1</v>
      </c>
      <c r="AJ5549">
        <v>9</v>
      </c>
      <c r="AK5549">
        <v>23</v>
      </c>
      <c r="AL5549">
        <v>0.13</v>
      </c>
      <c r="AM5549">
        <v>5</v>
      </c>
      <c r="AN5549">
        <v>5</v>
      </c>
      <c r="AO5549">
        <v>74</v>
      </c>
      <c r="AP5549">
        <v>5</v>
      </c>
      <c r="AQ5549">
        <v>60</v>
      </c>
    </row>
    <row r="5550" spans="1:43" hidden="1" x14ac:dyDescent="0.25">
      <c r="A5550" t="s">
        <v>17570</v>
      </c>
      <c r="B5550" t="s">
        <v>20263</v>
      </c>
      <c r="C5550" s="1" t="str">
        <f t="shared" si="399"/>
        <v>21:0121</v>
      </c>
      <c r="D5550" s="1" t="str">
        <f t="shared" si="398"/>
        <v>21:0003</v>
      </c>
      <c r="E5550" t="s">
        <v>17572</v>
      </c>
      <c r="F5550" t="s">
        <v>20264</v>
      </c>
      <c r="H5550">
        <v>48.604979899999996</v>
      </c>
      <c r="I5550">
        <v>-57.011259600000002</v>
      </c>
      <c r="J5550" s="1" t="str">
        <f t="shared" si="397"/>
        <v>Till</v>
      </c>
      <c r="K5550" s="1" t="str">
        <f t="shared" si="400"/>
        <v>&lt;63 micron</v>
      </c>
      <c r="L5550">
        <v>0.1</v>
      </c>
      <c r="M5550">
        <v>2.23</v>
      </c>
      <c r="N5550">
        <v>2</v>
      </c>
      <c r="O5550">
        <v>130</v>
      </c>
      <c r="P5550">
        <v>0.25</v>
      </c>
      <c r="Q5550">
        <v>1</v>
      </c>
      <c r="R5550">
        <v>0.69</v>
      </c>
      <c r="S5550">
        <v>0.25</v>
      </c>
      <c r="T5550">
        <v>12</v>
      </c>
      <c r="U5550">
        <v>39</v>
      </c>
      <c r="V5550">
        <v>43</v>
      </c>
      <c r="W5550">
        <v>3.34</v>
      </c>
      <c r="X5550">
        <v>5</v>
      </c>
      <c r="Y5550">
        <v>0.5</v>
      </c>
      <c r="Z5550">
        <v>0.11</v>
      </c>
      <c r="AA5550">
        <v>10</v>
      </c>
      <c r="AB5550">
        <v>0.78</v>
      </c>
      <c r="AC5550">
        <v>710</v>
      </c>
      <c r="AD5550">
        <v>0.5</v>
      </c>
      <c r="AE5550">
        <v>0.01</v>
      </c>
      <c r="AF5550">
        <v>20</v>
      </c>
      <c r="AH5550">
        <v>6</v>
      </c>
      <c r="AI5550">
        <v>1</v>
      </c>
      <c r="AJ5550">
        <v>12</v>
      </c>
      <c r="AK5550">
        <v>32</v>
      </c>
      <c r="AL5550">
        <v>0.13</v>
      </c>
      <c r="AM5550">
        <v>5</v>
      </c>
      <c r="AN5550">
        <v>5</v>
      </c>
      <c r="AO5550">
        <v>83</v>
      </c>
      <c r="AP5550">
        <v>5</v>
      </c>
      <c r="AQ5550">
        <v>64</v>
      </c>
    </row>
    <row r="5551" spans="1:43" hidden="1" x14ac:dyDescent="0.25">
      <c r="A5551" t="s">
        <v>17574</v>
      </c>
      <c r="B5551" t="s">
        <v>20265</v>
      </c>
      <c r="C5551" s="1" t="str">
        <f t="shared" si="399"/>
        <v>21:0121</v>
      </c>
      <c r="D5551" s="1" t="str">
        <f t="shared" si="398"/>
        <v>21:0003</v>
      </c>
      <c r="E5551" t="s">
        <v>17576</v>
      </c>
      <c r="F5551" t="s">
        <v>20266</v>
      </c>
      <c r="H5551">
        <v>48.829997300000002</v>
      </c>
      <c r="I5551">
        <v>-56.922429899999997</v>
      </c>
      <c r="J5551" s="1" t="str">
        <f t="shared" si="397"/>
        <v>Till</v>
      </c>
      <c r="K5551" s="1" t="str">
        <f t="shared" si="400"/>
        <v>&lt;63 micron</v>
      </c>
      <c r="L5551">
        <v>0.1</v>
      </c>
      <c r="M5551">
        <v>1.34</v>
      </c>
      <c r="N5551">
        <v>4</v>
      </c>
      <c r="O5551">
        <v>90</v>
      </c>
      <c r="P5551">
        <v>0.25</v>
      </c>
      <c r="Q5551">
        <v>1</v>
      </c>
      <c r="R5551">
        <v>0.42</v>
      </c>
      <c r="S5551">
        <v>0.25</v>
      </c>
      <c r="T5551">
        <v>5</v>
      </c>
      <c r="U5551">
        <v>18</v>
      </c>
      <c r="V5551">
        <v>27</v>
      </c>
      <c r="W5551">
        <v>2.4300000000000002</v>
      </c>
      <c r="X5551">
        <v>5</v>
      </c>
      <c r="Y5551">
        <v>0.5</v>
      </c>
      <c r="Z5551">
        <v>0.05</v>
      </c>
      <c r="AA5551">
        <v>10</v>
      </c>
      <c r="AB5551">
        <v>0.31</v>
      </c>
      <c r="AC5551">
        <v>340</v>
      </c>
      <c r="AD5551">
        <v>1</v>
      </c>
      <c r="AE5551">
        <v>0.02</v>
      </c>
      <c r="AF5551">
        <v>6</v>
      </c>
      <c r="AH5551">
        <v>18</v>
      </c>
      <c r="AI5551">
        <v>1</v>
      </c>
      <c r="AJ5551">
        <v>7</v>
      </c>
      <c r="AK5551">
        <v>21</v>
      </c>
      <c r="AL5551">
        <v>0.14000000000000001</v>
      </c>
      <c r="AM5551">
        <v>5</v>
      </c>
      <c r="AN5551">
        <v>5</v>
      </c>
      <c r="AO5551">
        <v>69</v>
      </c>
      <c r="AP5551">
        <v>5</v>
      </c>
      <c r="AQ5551">
        <v>60</v>
      </c>
    </row>
    <row r="5552" spans="1:43" hidden="1" x14ac:dyDescent="0.25">
      <c r="A5552" t="s">
        <v>17578</v>
      </c>
      <c r="B5552" t="s">
        <v>20267</v>
      </c>
      <c r="C5552" s="1" t="str">
        <f t="shared" si="399"/>
        <v>21:0121</v>
      </c>
      <c r="D5552" s="1" t="str">
        <f t="shared" si="398"/>
        <v>21:0003</v>
      </c>
      <c r="E5552" t="s">
        <v>17580</v>
      </c>
      <c r="F5552" t="s">
        <v>20268</v>
      </c>
      <c r="H5552">
        <v>48.831892400000001</v>
      </c>
      <c r="I5552">
        <v>-56.932922699999999</v>
      </c>
      <c r="J5552" s="1" t="str">
        <f t="shared" si="397"/>
        <v>Till</v>
      </c>
      <c r="K5552" s="1" t="str">
        <f t="shared" si="400"/>
        <v>&lt;63 micron</v>
      </c>
      <c r="L5552">
        <v>0.1</v>
      </c>
      <c r="M5552">
        <v>2.04</v>
      </c>
      <c r="N5552">
        <v>1</v>
      </c>
      <c r="O5552">
        <v>40</v>
      </c>
      <c r="P5552">
        <v>0.25</v>
      </c>
      <c r="Q5552">
        <v>1</v>
      </c>
      <c r="R5552">
        <v>0.42</v>
      </c>
      <c r="S5552">
        <v>0.25</v>
      </c>
      <c r="T5552">
        <v>9</v>
      </c>
      <c r="U5552">
        <v>23</v>
      </c>
      <c r="V5552">
        <v>30</v>
      </c>
      <c r="W5552">
        <v>2.42</v>
      </c>
      <c r="X5552">
        <v>5</v>
      </c>
      <c r="Y5552">
        <v>0.5</v>
      </c>
      <c r="Z5552">
        <v>0.04</v>
      </c>
      <c r="AA5552">
        <v>10</v>
      </c>
      <c r="AB5552">
        <v>0.33</v>
      </c>
      <c r="AC5552">
        <v>950</v>
      </c>
      <c r="AD5552">
        <v>0.5</v>
      </c>
      <c r="AE5552">
        <v>0.02</v>
      </c>
      <c r="AF5552">
        <v>9</v>
      </c>
      <c r="AH5552">
        <v>38</v>
      </c>
      <c r="AI5552">
        <v>1</v>
      </c>
      <c r="AJ5552">
        <v>8</v>
      </c>
      <c r="AK5552">
        <v>19</v>
      </c>
      <c r="AL5552">
        <v>0.15</v>
      </c>
      <c r="AM5552">
        <v>5</v>
      </c>
      <c r="AN5552">
        <v>5</v>
      </c>
      <c r="AO5552">
        <v>68</v>
      </c>
      <c r="AP5552">
        <v>5</v>
      </c>
      <c r="AQ5552">
        <v>44</v>
      </c>
    </row>
    <row r="5553" spans="1:43" hidden="1" x14ac:dyDescent="0.25">
      <c r="A5553" t="s">
        <v>17582</v>
      </c>
      <c r="B5553" t="s">
        <v>20269</v>
      </c>
      <c r="C5553" s="1" t="str">
        <f t="shared" si="399"/>
        <v>21:0121</v>
      </c>
      <c r="D5553" s="1" t="str">
        <f t="shared" si="398"/>
        <v>21:0003</v>
      </c>
      <c r="E5553" t="s">
        <v>17584</v>
      </c>
      <c r="F5553" t="s">
        <v>20270</v>
      </c>
      <c r="H5553">
        <v>48.858327000000003</v>
      </c>
      <c r="I5553">
        <v>-56.456374500000003</v>
      </c>
      <c r="J5553" s="1" t="str">
        <f t="shared" si="397"/>
        <v>Till</v>
      </c>
      <c r="K5553" s="1" t="str">
        <f t="shared" si="400"/>
        <v>&lt;63 micron</v>
      </c>
      <c r="L5553">
        <v>0.1</v>
      </c>
      <c r="M5553">
        <v>1.36</v>
      </c>
      <c r="N5553">
        <v>4</v>
      </c>
      <c r="O5553">
        <v>40</v>
      </c>
      <c r="P5553">
        <v>0.25</v>
      </c>
      <c r="Q5553">
        <v>1</v>
      </c>
      <c r="R5553">
        <v>0.57999999999999996</v>
      </c>
      <c r="S5553">
        <v>0.25</v>
      </c>
      <c r="T5553">
        <v>8</v>
      </c>
      <c r="U5553">
        <v>27</v>
      </c>
      <c r="V5553">
        <v>31</v>
      </c>
      <c r="W5553">
        <v>2.4700000000000002</v>
      </c>
      <c r="X5553">
        <v>5</v>
      </c>
      <c r="Y5553">
        <v>0.5</v>
      </c>
      <c r="Z5553">
        <v>0.04</v>
      </c>
      <c r="AA5553">
        <v>10</v>
      </c>
      <c r="AB5553">
        <v>0.5</v>
      </c>
      <c r="AC5553">
        <v>610</v>
      </c>
      <c r="AD5553">
        <v>1</v>
      </c>
      <c r="AE5553">
        <v>0.01</v>
      </c>
      <c r="AF5553">
        <v>15</v>
      </c>
      <c r="AH5553">
        <v>8</v>
      </c>
      <c r="AI5553">
        <v>1</v>
      </c>
      <c r="AJ5553">
        <v>8</v>
      </c>
      <c r="AK5553">
        <v>31</v>
      </c>
      <c r="AL5553">
        <v>0.14000000000000001</v>
      </c>
      <c r="AM5553">
        <v>5</v>
      </c>
      <c r="AN5553">
        <v>5</v>
      </c>
      <c r="AO5553">
        <v>69</v>
      </c>
      <c r="AP5553">
        <v>5</v>
      </c>
      <c r="AQ5553">
        <v>38</v>
      </c>
    </row>
    <row r="5554" spans="1:43" hidden="1" x14ac:dyDescent="0.25">
      <c r="A5554" t="s">
        <v>17586</v>
      </c>
      <c r="B5554" t="s">
        <v>20271</v>
      </c>
      <c r="C5554" s="1" t="str">
        <f t="shared" si="399"/>
        <v>21:0121</v>
      </c>
      <c r="D5554" s="1" t="str">
        <f t="shared" si="398"/>
        <v>21:0003</v>
      </c>
      <c r="E5554" t="s">
        <v>17588</v>
      </c>
      <c r="F5554" t="s">
        <v>20272</v>
      </c>
      <c r="H5554">
        <v>48.883423899999997</v>
      </c>
      <c r="I5554">
        <v>-56.385733100000003</v>
      </c>
      <c r="J5554" s="1" t="str">
        <f t="shared" si="397"/>
        <v>Till</v>
      </c>
      <c r="K5554" s="1" t="str">
        <f t="shared" si="400"/>
        <v>&lt;63 micron</v>
      </c>
      <c r="L5554">
        <v>0.2</v>
      </c>
      <c r="M5554">
        <v>1.61</v>
      </c>
      <c r="N5554">
        <v>4</v>
      </c>
      <c r="O5554">
        <v>60</v>
      </c>
      <c r="P5554">
        <v>0.25</v>
      </c>
      <c r="Q5554">
        <v>1</v>
      </c>
      <c r="R5554">
        <v>0.59</v>
      </c>
      <c r="S5554">
        <v>0.25</v>
      </c>
      <c r="T5554">
        <v>8</v>
      </c>
      <c r="U5554">
        <v>31</v>
      </c>
      <c r="V5554">
        <v>30</v>
      </c>
      <c r="W5554">
        <v>2.46</v>
      </c>
      <c r="X5554">
        <v>5</v>
      </c>
      <c r="Y5554">
        <v>0.5</v>
      </c>
      <c r="Z5554">
        <v>7.0000000000000007E-2</v>
      </c>
      <c r="AA5554">
        <v>10</v>
      </c>
      <c r="AB5554">
        <v>0.5</v>
      </c>
      <c r="AC5554">
        <v>665</v>
      </c>
      <c r="AD5554">
        <v>0.5</v>
      </c>
      <c r="AE5554">
        <v>0.01</v>
      </c>
      <c r="AF5554">
        <v>15</v>
      </c>
      <c r="AH5554">
        <v>8</v>
      </c>
      <c r="AI5554">
        <v>1</v>
      </c>
      <c r="AJ5554">
        <v>9</v>
      </c>
      <c r="AK5554">
        <v>38</v>
      </c>
      <c r="AL5554">
        <v>0.19</v>
      </c>
      <c r="AM5554">
        <v>5</v>
      </c>
      <c r="AN5554">
        <v>5</v>
      </c>
      <c r="AO5554">
        <v>77</v>
      </c>
      <c r="AP5554">
        <v>5</v>
      </c>
      <c r="AQ5554">
        <v>28</v>
      </c>
    </row>
    <row r="5555" spans="1:43" hidden="1" x14ac:dyDescent="0.25">
      <c r="A5555" t="s">
        <v>17590</v>
      </c>
      <c r="B5555" t="s">
        <v>20273</v>
      </c>
      <c r="C5555" s="1" t="str">
        <f t="shared" si="399"/>
        <v>21:0121</v>
      </c>
      <c r="D5555" s="1" t="str">
        <f t="shared" si="398"/>
        <v>21:0003</v>
      </c>
      <c r="E5555" t="s">
        <v>17592</v>
      </c>
      <c r="F5555" t="s">
        <v>20274</v>
      </c>
      <c r="H5555">
        <v>48.944715199999997</v>
      </c>
      <c r="I5555">
        <v>-56.327907699999997</v>
      </c>
      <c r="J5555" s="1" t="str">
        <f t="shared" si="397"/>
        <v>Till</v>
      </c>
      <c r="K5555" s="1" t="str">
        <f t="shared" si="400"/>
        <v>&lt;63 micron</v>
      </c>
      <c r="L5555">
        <v>0.1</v>
      </c>
      <c r="M5555">
        <v>1.46</v>
      </c>
      <c r="N5555">
        <v>1</v>
      </c>
      <c r="O5555">
        <v>20</v>
      </c>
      <c r="P5555">
        <v>0.25</v>
      </c>
      <c r="Q5555">
        <v>1</v>
      </c>
      <c r="R5555">
        <v>0.47</v>
      </c>
      <c r="S5555">
        <v>0.25</v>
      </c>
      <c r="T5555">
        <v>8</v>
      </c>
      <c r="U5555">
        <v>27</v>
      </c>
      <c r="V5555">
        <v>23</v>
      </c>
      <c r="W5555">
        <v>2.16</v>
      </c>
      <c r="X5555">
        <v>5</v>
      </c>
      <c r="Y5555">
        <v>0.5</v>
      </c>
      <c r="Z5555">
        <v>0.03</v>
      </c>
      <c r="AA5555">
        <v>10</v>
      </c>
      <c r="AB5555">
        <v>0.45</v>
      </c>
      <c r="AC5555">
        <v>320</v>
      </c>
      <c r="AD5555">
        <v>0.5</v>
      </c>
      <c r="AE5555">
        <v>0.01</v>
      </c>
      <c r="AF5555">
        <v>14</v>
      </c>
      <c r="AH5555">
        <v>6</v>
      </c>
      <c r="AI5555">
        <v>2</v>
      </c>
      <c r="AJ5555">
        <v>6</v>
      </c>
      <c r="AK5555">
        <v>22</v>
      </c>
      <c r="AL5555">
        <v>0.15</v>
      </c>
      <c r="AM5555">
        <v>5</v>
      </c>
      <c r="AN5555">
        <v>5</v>
      </c>
      <c r="AO5555">
        <v>66</v>
      </c>
      <c r="AP5555">
        <v>5</v>
      </c>
      <c r="AQ5555">
        <v>30</v>
      </c>
    </row>
    <row r="5556" spans="1:43" hidden="1" x14ac:dyDescent="0.25">
      <c r="A5556" t="s">
        <v>17594</v>
      </c>
      <c r="B5556" t="s">
        <v>20275</v>
      </c>
      <c r="C5556" s="1" t="str">
        <f t="shared" si="399"/>
        <v>21:0121</v>
      </c>
      <c r="D5556" s="1" t="str">
        <f t="shared" si="398"/>
        <v>21:0003</v>
      </c>
      <c r="E5556" t="s">
        <v>17596</v>
      </c>
      <c r="F5556" t="s">
        <v>20276</v>
      </c>
      <c r="H5556">
        <v>48.981510299999997</v>
      </c>
      <c r="I5556">
        <v>-56.344363600000001</v>
      </c>
      <c r="J5556" s="1" t="str">
        <f t="shared" si="397"/>
        <v>Till</v>
      </c>
      <c r="K5556" s="1" t="str">
        <f t="shared" si="400"/>
        <v>&lt;63 micron</v>
      </c>
      <c r="L5556">
        <v>0.1</v>
      </c>
      <c r="M5556">
        <v>1.85</v>
      </c>
      <c r="N5556">
        <v>4</v>
      </c>
      <c r="O5556">
        <v>20</v>
      </c>
      <c r="P5556">
        <v>0.25</v>
      </c>
      <c r="Q5556">
        <v>1</v>
      </c>
      <c r="R5556">
        <v>0.4</v>
      </c>
      <c r="S5556">
        <v>0.5</v>
      </c>
      <c r="T5556">
        <v>8</v>
      </c>
      <c r="U5556">
        <v>36</v>
      </c>
      <c r="V5556">
        <v>36</v>
      </c>
      <c r="W5556">
        <v>2.61</v>
      </c>
      <c r="X5556">
        <v>5</v>
      </c>
      <c r="Y5556">
        <v>0.5</v>
      </c>
      <c r="Z5556">
        <v>0.01</v>
      </c>
      <c r="AA5556">
        <v>10</v>
      </c>
      <c r="AB5556">
        <v>0.36</v>
      </c>
      <c r="AC5556">
        <v>265</v>
      </c>
      <c r="AD5556">
        <v>0.5</v>
      </c>
      <c r="AE5556">
        <v>0.01</v>
      </c>
      <c r="AF5556">
        <v>10</v>
      </c>
      <c r="AH5556">
        <v>8</v>
      </c>
      <c r="AI5556">
        <v>2</v>
      </c>
      <c r="AJ5556">
        <v>8</v>
      </c>
      <c r="AK5556">
        <v>24</v>
      </c>
      <c r="AL5556">
        <v>0.2</v>
      </c>
      <c r="AM5556">
        <v>5</v>
      </c>
      <c r="AN5556">
        <v>5</v>
      </c>
      <c r="AO5556">
        <v>91</v>
      </c>
      <c r="AP5556">
        <v>5</v>
      </c>
      <c r="AQ5556">
        <v>124</v>
      </c>
    </row>
    <row r="5557" spans="1:43" hidden="1" x14ac:dyDescent="0.25">
      <c r="A5557" t="s">
        <v>17598</v>
      </c>
      <c r="B5557" t="s">
        <v>20277</v>
      </c>
      <c r="C5557" s="1" t="str">
        <f t="shared" si="399"/>
        <v>21:0121</v>
      </c>
      <c r="D5557" s="1" t="str">
        <f t="shared" si="398"/>
        <v>21:0003</v>
      </c>
      <c r="E5557" t="s">
        <v>17600</v>
      </c>
      <c r="F5557" t="s">
        <v>20278</v>
      </c>
      <c r="H5557">
        <v>49.010891600000001</v>
      </c>
      <c r="I5557">
        <v>-56.307878199999998</v>
      </c>
      <c r="J5557" s="1" t="str">
        <f t="shared" si="397"/>
        <v>Till</v>
      </c>
      <c r="K5557" s="1" t="str">
        <f t="shared" si="400"/>
        <v>&lt;63 micron</v>
      </c>
      <c r="L5557">
        <v>0.1</v>
      </c>
      <c r="M5557">
        <v>1.24</v>
      </c>
      <c r="N5557">
        <v>1</v>
      </c>
      <c r="O5557">
        <v>20</v>
      </c>
      <c r="P5557">
        <v>0.25</v>
      </c>
      <c r="Q5557">
        <v>1</v>
      </c>
      <c r="R5557">
        <v>0.57999999999999996</v>
      </c>
      <c r="S5557">
        <v>0.25</v>
      </c>
      <c r="T5557">
        <v>7</v>
      </c>
      <c r="U5557">
        <v>26</v>
      </c>
      <c r="V5557">
        <v>22</v>
      </c>
      <c r="W5557">
        <v>2.31</v>
      </c>
      <c r="X5557">
        <v>5</v>
      </c>
      <c r="Y5557">
        <v>0.5</v>
      </c>
      <c r="Z5557">
        <v>0.03</v>
      </c>
      <c r="AA5557">
        <v>10</v>
      </c>
      <c r="AB5557">
        <v>0.34</v>
      </c>
      <c r="AC5557">
        <v>330</v>
      </c>
      <c r="AD5557">
        <v>0.5</v>
      </c>
      <c r="AE5557">
        <v>0.02</v>
      </c>
      <c r="AF5557">
        <v>10</v>
      </c>
      <c r="AH5557">
        <v>10</v>
      </c>
      <c r="AI5557">
        <v>2</v>
      </c>
      <c r="AJ5557">
        <v>6</v>
      </c>
      <c r="AK5557">
        <v>33</v>
      </c>
      <c r="AL5557">
        <v>0.17</v>
      </c>
      <c r="AM5557">
        <v>5</v>
      </c>
      <c r="AN5557">
        <v>5</v>
      </c>
      <c r="AO5557">
        <v>77</v>
      </c>
      <c r="AP5557">
        <v>5</v>
      </c>
      <c r="AQ5557">
        <v>24</v>
      </c>
    </row>
    <row r="5558" spans="1:43" hidden="1" x14ac:dyDescent="0.25">
      <c r="A5558" t="s">
        <v>17602</v>
      </c>
      <c r="B5558" t="s">
        <v>20279</v>
      </c>
      <c r="C5558" s="1" t="str">
        <f t="shared" si="399"/>
        <v>21:0121</v>
      </c>
      <c r="D5558" s="1" t="str">
        <f t="shared" si="398"/>
        <v>21:0003</v>
      </c>
      <c r="E5558" t="s">
        <v>17604</v>
      </c>
      <c r="F5558" t="s">
        <v>20280</v>
      </c>
      <c r="H5558">
        <v>48.634102900000002</v>
      </c>
      <c r="I5558">
        <v>-56.6963765</v>
      </c>
      <c r="J5558" s="1" t="str">
        <f t="shared" si="397"/>
        <v>Till</v>
      </c>
      <c r="K5558" s="1" t="str">
        <f t="shared" si="400"/>
        <v>&lt;63 micron</v>
      </c>
      <c r="L5558">
        <v>0.1</v>
      </c>
      <c r="M5558">
        <v>1.81</v>
      </c>
      <c r="N5558">
        <v>62</v>
      </c>
      <c r="O5558">
        <v>50</v>
      </c>
      <c r="P5558">
        <v>0.25</v>
      </c>
      <c r="Q5558">
        <v>1</v>
      </c>
      <c r="R5558">
        <v>0.14000000000000001</v>
      </c>
      <c r="S5558">
        <v>0.25</v>
      </c>
      <c r="T5558">
        <v>15</v>
      </c>
      <c r="U5558">
        <v>21</v>
      </c>
      <c r="V5558">
        <v>93</v>
      </c>
      <c r="W5558">
        <v>4.7300000000000004</v>
      </c>
      <c r="X5558">
        <v>10</v>
      </c>
      <c r="Y5558">
        <v>0.5</v>
      </c>
      <c r="Z5558">
        <v>0.09</v>
      </c>
      <c r="AA5558">
        <v>20</v>
      </c>
      <c r="AB5558">
        <v>0.66</v>
      </c>
      <c r="AC5558">
        <v>1035</v>
      </c>
      <c r="AD5558">
        <v>4</v>
      </c>
      <c r="AE5558">
        <v>0.01</v>
      </c>
      <c r="AF5558">
        <v>22</v>
      </c>
      <c r="AH5558">
        <v>28</v>
      </c>
      <c r="AI5558">
        <v>2</v>
      </c>
      <c r="AJ5558">
        <v>7</v>
      </c>
      <c r="AK5558">
        <v>15</v>
      </c>
      <c r="AL5558">
        <v>0.13</v>
      </c>
      <c r="AM5558">
        <v>5</v>
      </c>
      <c r="AN5558">
        <v>5</v>
      </c>
      <c r="AO5558">
        <v>54</v>
      </c>
      <c r="AP5558">
        <v>5</v>
      </c>
      <c r="AQ5558">
        <v>90</v>
      </c>
    </row>
    <row r="5559" spans="1:43" hidden="1" x14ac:dyDescent="0.25">
      <c r="A5559" t="s">
        <v>17606</v>
      </c>
      <c r="B5559" t="s">
        <v>20281</v>
      </c>
      <c r="C5559" s="1" t="str">
        <f t="shared" si="399"/>
        <v>21:0121</v>
      </c>
      <c r="D5559" s="1" t="str">
        <f t="shared" si="398"/>
        <v>21:0003</v>
      </c>
      <c r="E5559" t="s">
        <v>17608</v>
      </c>
      <c r="F5559" t="s">
        <v>20282</v>
      </c>
      <c r="H5559">
        <v>48.598821899999997</v>
      </c>
      <c r="I5559">
        <v>-56.807121899999999</v>
      </c>
      <c r="J5559" s="1" t="str">
        <f t="shared" si="397"/>
        <v>Till</v>
      </c>
      <c r="K5559" s="1" t="str">
        <f t="shared" si="400"/>
        <v>&lt;63 micron</v>
      </c>
      <c r="L5559">
        <v>0.1</v>
      </c>
      <c r="M5559">
        <v>1.42</v>
      </c>
      <c r="N5559">
        <v>54</v>
      </c>
      <c r="O5559">
        <v>20</v>
      </c>
      <c r="P5559">
        <v>0.25</v>
      </c>
      <c r="Q5559">
        <v>1</v>
      </c>
      <c r="R5559">
        <v>0.2</v>
      </c>
      <c r="S5559">
        <v>0.5</v>
      </c>
      <c r="T5559">
        <v>17</v>
      </c>
      <c r="U5559">
        <v>15</v>
      </c>
      <c r="V5559">
        <v>86</v>
      </c>
      <c r="W5559">
        <v>4.21</v>
      </c>
      <c r="X5559">
        <v>5</v>
      </c>
      <c r="Y5559">
        <v>0.5</v>
      </c>
      <c r="Z5559">
        <v>0.04</v>
      </c>
      <c r="AA5559">
        <v>10</v>
      </c>
      <c r="AB5559">
        <v>0.61</v>
      </c>
      <c r="AC5559">
        <v>880</v>
      </c>
      <c r="AD5559">
        <v>2</v>
      </c>
      <c r="AE5559">
        <v>0.01</v>
      </c>
      <c r="AF5559">
        <v>23</v>
      </c>
      <c r="AH5559">
        <v>14</v>
      </c>
      <c r="AI5559">
        <v>2</v>
      </c>
      <c r="AJ5559">
        <v>9</v>
      </c>
      <c r="AK5559">
        <v>14</v>
      </c>
      <c r="AL5559">
        <v>0.13</v>
      </c>
      <c r="AM5559">
        <v>5</v>
      </c>
      <c r="AN5559">
        <v>5</v>
      </c>
      <c r="AO5559">
        <v>60</v>
      </c>
      <c r="AP5559">
        <v>5</v>
      </c>
      <c r="AQ5559">
        <v>114</v>
      </c>
    </row>
    <row r="5560" spans="1:43" hidden="1" x14ac:dyDescent="0.25">
      <c r="A5560" t="s">
        <v>17610</v>
      </c>
      <c r="B5560" t="s">
        <v>20283</v>
      </c>
      <c r="C5560" s="1" t="str">
        <f t="shared" si="399"/>
        <v>21:0121</v>
      </c>
      <c r="D5560" s="1" t="str">
        <f t="shared" si="398"/>
        <v>21:0003</v>
      </c>
      <c r="E5560" t="s">
        <v>17612</v>
      </c>
      <c r="F5560" t="s">
        <v>20284</v>
      </c>
      <c r="H5560">
        <v>48.573118999999998</v>
      </c>
      <c r="I5560">
        <v>-56.820373699999998</v>
      </c>
      <c r="J5560" s="1" t="str">
        <f t="shared" si="397"/>
        <v>Till</v>
      </c>
      <c r="K5560" s="1" t="str">
        <f t="shared" si="400"/>
        <v>&lt;63 micron</v>
      </c>
      <c r="L5560">
        <v>0.2</v>
      </c>
      <c r="M5560">
        <v>2.72</v>
      </c>
      <c r="N5560">
        <v>44</v>
      </c>
      <c r="O5560">
        <v>40</v>
      </c>
      <c r="P5560">
        <v>0.25</v>
      </c>
      <c r="Q5560">
        <v>1</v>
      </c>
      <c r="R5560">
        <v>0.22</v>
      </c>
      <c r="S5560">
        <v>0.5</v>
      </c>
      <c r="T5560">
        <v>19</v>
      </c>
      <c r="U5560">
        <v>28</v>
      </c>
      <c r="V5560">
        <v>132</v>
      </c>
      <c r="W5560">
        <v>5.15</v>
      </c>
      <c r="X5560">
        <v>5</v>
      </c>
      <c r="Y5560">
        <v>0.5</v>
      </c>
      <c r="Z5560">
        <v>7.0000000000000007E-2</v>
      </c>
      <c r="AA5560">
        <v>10</v>
      </c>
      <c r="AB5560">
        <v>0.98</v>
      </c>
      <c r="AC5560">
        <v>945</v>
      </c>
      <c r="AD5560">
        <v>2</v>
      </c>
      <c r="AE5560">
        <v>0.01</v>
      </c>
      <c r="AF5560">
        <v>31</v>
      </c>
      <c r="AH5560">
        <v>16</v>
      </c>
      <c r="AI5560">
        <v>2</v>
      </c>
      <c r="AJ5560">
        <v>11</v>
      </c>
      <c r="AK5560">
        <v>13</v>
      </c>
      <c r="AL5560">
        <v>0.19</v>
      </c>
      <c r="AM5560">
        <v>5</v>
      </c>
      <c r="AN5560">
        <v>5</v>
      </c>
      <c r="AO5560">
        <v>91</v>
      </c>
      <c r="AP5560">
        <v>10</v>
      </c>
      <c r="AQ5560">
        <v>132</v>
      </c>
    </row>
    <row r="5561" spans="1:43" hidden="1" x14ac:dyDescent="0.25">
      <c r="A5561" t="s">
        <v>17614</v>
      </c>
      <c r="B5561" t="s">
        <v>20285</v>
      </c>
      <c r="C5561" s="1" t="str">
        <f t="shared" si="399"/>
        <v>21:0121</v>
      </c>
      <c r="D5561" s="1" t="str">
        <f t="shared" si="398"/>
        <v>21:0003</v>
      </c>
      <c r="E5561" t="s">
        <v>17616</v>
      </c>
      <c r="F5561" t="s">
        <v>20286</v>
      </c>
      <c r="H5561">
        <v>48.575136100000002</v>
      </c>
      <c r="I5561">
        <v>-56.845444200000003</v>
      </c>
      <c r="J5561" s="1" t="str">
        <f t="shared" si="397"/>
        <v>Till</v>
      </c>
      <c r="K5561" s="1" t="str">
        <f t="shared" si="400"/>
        <v>&lt;63 micron</v>
      </c>
      <c r="L5561">
        <v>0.1</v>
      </c>
      <c r="M5561">
        <v>2.02</v>
      </c>
      <c r="N5561">
        <v>46</v>
      </c>
      <c r="O5561">
        <v>40</v>
      </c>
      <c r="P5561">
        <v>0.25</v>
      </c>
      <c r="Q5561">
        <v>1</v>
      </c>
      <c r="R5561">
        <v>0.27</v>
      </c>
      <c r="S5561">
        <v>0.5</v>
      </c>
      <c r="T5561">
        <v>25</v>
      </c>
      <c r="U5561">
        <v>31</v>
      </c>
      <c r="V5561">
        <v>98</v>
      </c>
      <c r="W5561">
        <v>4.88</v>
      </c>
      <c r="X5561">
        <v>5</v>
      </c>
      <c r="Y5561">
        <v>0.5</v>
      </c>
      <c r="Z5561">
        <v>0.06</v>
      </c>
      <c r="AA5561">
        <v>10</v>
      </c>
      <c r="AB5561">
        <v>0.92</v>
      </c>
      <c r="AC5561">
        <v>1610</v>
      </c>
      <c r="AD5561">
        <v>3</v>
      </c>
      <c r="AE5561">
        <v>0.01</v>
      </c>
      <c r="AF5561">
        <v>44</v>
      </c>
      <c r="AH5561">
        <v>18</v>
      </c>
      <c r="AI5561">
        <v>2</v>
      </c>
      <c r="AJ5561">
        <v>10</v>
      </c>
      <c r="AK5561">
        <v>14</v>
      </c>
      <c r="AL5561">
        <v>0.16</v>
      </c>
      <c r="AM5561">
        <v>5</v>
      </c>
      <c r="AN5561">
        <v>5</v>
      </c>
      <c r="AO5561">
        <v>74</v>
      </c>
      <c r="AP5561">
        <v>10</v>
      </c>
      <c r="AQ5561">
        <v>136</v>
      </c>
    </row>
    <row r="5562" spans="1:43" hidden="1" x14ac:dyDescent="0.25">
      <c r="A5562" t="s">
        <v>17618</v>
      </c>
      <c r="B5562" t="s">
        <v>20287</v>
      </c>
      <c r="C5562" s="1" t="str">
        <f t="shared" si="399"/>
        <v>21:0121</v>
      </c>
      <c r="D5562" s="1" t="str">
        <f t="shared" si="398"/>
        <v>21:0003</v>
      </c>
      <c r="E5562" t="s">
        <v>17620</v>
      </c>
      <c r="F5562" t="s">
        <v>20288</v>
      </c>
      <c r="H5562">
        <v>48.573230199999998</v>
      </c>
      <c r="I5562">
        <v>-56.923802100000003</v>
      </c>
      <c r="J5562" s="1" t="str">
        <f t="shared" ref="J5562:J5625" si="401">HYPERLINK("http://geochem.nrcan.gc.ca/cdogs/content/kwd/kwd020044_e.htm", "Till")</f>
        <v>Till</v>
      </c>
      <c r="K5562" s="1" t="str">
        <f t="shared" si="400"/>
        <v>&lt;63 micron</v>
      </c>
      <c r="L5562">
        <v>0.1</v>
      </c>
      <c r="M5562">
        <v>2.2400000000000002</v>
      </c>
      <c r="N5562">
        <v>30</v>
      </c>
      <c r="O5562">
        <v>40</v>
      </c>
      <c r="P5562">
        <v>0.25</v>
      </c>
      <c r="Q5562">
        <v>1</v>
      </c>
      <c r="R5562">
        <v>0.21</v>
      </c>
      <c r="S5562">
        <v>0.25</v>
      </c>
      <c r="T5562">
        <v>17</v>
      </c>
      <c r="U5562">
        <v>21</v>
      </c>
      <c r="V5562">
        <v>55</v>
      </c>
      <c r="W5562">
        <v>4.03</v>
      </c>
      <c r="X5562">
        <v>5</v>
      </c>
      <c r="Y5562">
        <v>0.5</v>
      </c>
      <c r="Z5562">
        <v>0.08</v>
      </c>
      <c r="AA5562">
        <v>10</v>
      </c>
      <c r="AB5562">
        <v>0.79</v>
      </c>
      <c r="AC5562">
        <v>1030</v>
      </c>
      <c r="AD5562">
        <v>0.5</v>
      </c>
      <c r="AE5562">
        <v>0.01</v>
      </c>
      <c r="AF5562">
        <v>20</v>
      </c>
      <c r="AH5562">
        <v>16</v>
      </c>
      <c r="AI5562">
        <v>1</v>
      </c>
      <c r="AJ5562">
        <v>9</v>
      </c>
      <c r="AK5562">
        <v>14</v>
      </c>
      <c r="AL5562">
        <v>0.1</v>
      </c>
      <c r="AM5562">
        <v>5</v>
      </c>
      <c r="AN5562">
        <v>5</v>
      </c>
      <c r="AO5562">
        <v>61</v>
      </c>
      <c r="AP5562">
        <v>5</v>
      </c>
      <c r="AQ5562">
        <v>108</v>
      </c>
    </row>
    <row r="5563" spans="1:43" hidden="1" x14ac:dyDescent="0.25">
      <c r="A5563" t="s">
        <v>17622</v>
      </c>
      <c r="B5563" t="s">
        <v>20289</v>
      </c>
      <c r="C5563" s="1" t="str">
        <f t="shared" si="399"/>
        <v>21:0121</v>
      </c>
      <c r="D5563" s="1" t="str">
        <f t="shared" si="398"/>
        <v>21:0003</v>
      </c>
      <c r="E5563" t="s">
        <v>17624</v>
      </c>
      <c r="F5563" t="s">
        <v>20290</v>
      </c>
      <c r="H5563">
        <v>48.554972599999999</v>
      </c>
      <c r="I5563">
        <v>-56.944033500000003</v>
      </c>
      <c r="J5563" s="1" t="str">
        <f t="shared" si="401"/>
        <v>Till</v>
      </c>
      <c r="K5563" s="1" t="str">
        <f t="shared" si="400"/>
        <v>&lt;63 micron</v>
      </c>
      <c r="L5563">
        <v>0.2</v>
      </c>
      <c r="M5563">
        <v>2.2999999999999998</v>
      </c>
      <c r="N5563">
        <v>36</v>
      </c>
      <c r="O5563">
        <v>70</v>
      </c>
      <c r="P5563">
        <v>0.25</v>
      </c>
      <c r="Q5563">
        <v>1</v>
      </c>
      <c r="R5563">
        <v>0.13</v>
      </c>
      <c r="S5563">
        <v>0.25</v>
      </c>
      <c r="T5563">
        <v>15</v>
      </c>
      <c r="U5563">
        <v>23</v>
      </c>
      <c r="V5563">
        <v>62</v>
      </c>
      <c r="W5563">
        <v>4.42</v>
      </c>
      <c r="X5563">
        <v>5</v>
      </c>
      <c r="Y5563">
        <v>0.5</v>
      </c>
      <c r="Z5563">
        <v>0.1</v>
      </c>
      <c r="AA5563">
        <v>10</v>
      </c>
      <c r="AB5563">
        <v>0.91</v>
      </c>
      <c r="AC5563">
        <v>825</v>
      </c>
      <c r="AD5563">
        <v>0.5</v>
      </c>
      <c r="AE5563">
        <v>0.01</v>
      </c>
      <c r="AF5563">
        <v>16</v>
      </c>
      <c r="AH5563">
        <v>14</v>
      </c>
      <c r="AI5563">
        <v>2</v>
      </c>
      <c r="AJ5563">
        <v>13</v>
      </c>
      <c r="AK5563">
        <v>13</v>
      </c>
      <c r="AL5563">
        <v>0.1</v>
      </c>
      <c r="AM5563">
        <v>5</v>
      </c>
      <c r="AN5563">
        <v>5</v>
      </c>
      <c r="AO5563">
        <v>73</v>
      </c>
      <c r="AP5563">
        <v>10</v>
      </c>
      <c r="AQ5563">
        <v>100</v>
      </c>
    </row>
    <row r="5564" spans="1:43" hidden="1" x14ac:dyDescent="0.25">
      <c r="A5564" t="s">
        <v>17626</v>
      </c>
      <c r="B5564" t="s">
        <v>20291</v>
      </c>
      <c r="C5564" s="1" t="str">
        <f t="shared" si="399"/>
        <v>21:0121</v>
      </c>
      <c r="D5564" s="1" t="str">
        <f t="shared" si="398"/>
        <v>21:0003</v>
      </c>
      <c r="E5564" t="s">
        <v>17628</v>
      </c>
      <c r="F5564" t="s">
        <v>20292</v>
      </c>
      <c r="H5564">
        <v>48.5099023</v>
      </c>
      <c r="I5564">
        <v>-56.9660358</v>
      </c>
      <c r="J5564" s="1" t="str">
        <f t="shared" si="401"/>
        <v>Till</v>
      </c>
      <c r="K5564" s="1" t="str">
        <f t="shared" si="400"/>
        <v>&lt;63 micron</v>
      </c>
      <c r="L5564">
        <v>0.1</v>
      </c>
      <c r="M5564">
        <v>1.64</v>
      </c>
      <c r="N5564">
        <v>22</v>
      </c>
      <c r="O5564">
        <v>40</v>
      </c>
      <c r="P5564">
        <v>0.25</v>
      </c>
      <c r="Q5564">
        <v>1</v>
      </c>
      <c r="R5564">
        <v>0.4</v>
      </c>
      <c r="S5564">
        <v>0.25</v>
      </c>
      <c r="T5564">
        <v>18</v>
      </c>
      <c r="U5564">
        <v>41</v>
      </c>
      <c r="V5564">
        <v>84</v>
      </c>
      <c r="W5564">
        <v>4.57</v>
      </c>
      <c r="X5564">
        <v>5</v>
      </c>
      <c r="Y5564">
        <v>0.5</v>
      </c>
      <c r="Z5564">
        <v>0.05</v>
      </c>
      <c r="AA5564">
        <v>10</v>
      </c>
      <c r="AB5564">
        <v>0.94</v>
      </c>
      <c r="AC5564">
        <v>1265</v>
      </c>
      <c r="AD5564">
        <v>1</v>
      </c>
      <c r="AE5564">
        <v>0.01</v>
      </c>
      <c r="AF5564">
        <v>28</v>
      </c>
      <c r="AH5564">
        <v>10</v>
      </c>
      <c r="AI5564">
        <v>2</v>
      </c>
      <c r="AJ5564">
        <v>12</v>
      </c>
      <c r="AK5564">
        <v>18</v>
      </c>
      <c r="AL5564">
        <v>0.18</v>
      </c>
      <c r="AM5564">
        <v>5</v>
      </c>
      <c r="AN5564">
        <v>5</v>
      </c>
      <c r="AO5564">
        <v>81</v>
      </c>
      <c r="AP5564">
        <v>10</v>
      </c>
      <c r="AQ5564">
        <v>76</v>
      </c>
    </row>
    <row r="5565" spans="1:43" hidden="1" x14ac:dyDescent="0.25">
      <c r="A5565" t="s">
        <v>17630</v>
      </c>
      <c r="B5565" t="s">
        <v>20293</v>
      </c>
      <c r="C5565" s="1" t="str">
        <f t="shared" si="399"/>
        <v>21:0121</v>
      </c>
      <c r="D5565" s="1" t="str">
        <f t="shared" si="398"/>
        <v>21:0003</v>
      </c>
      <c r="E5565" t="s">
        <v>17632</v>
      </c>
      <c r="F5565" t="s">
        <v>20294</v>
      </c>
      <c r="H5565">
        <v>48.515171799999997</v>
      </c>
      <c r="I5565">
        <v>-56.877728500000003</v>
      </c>
      <c r="J5565" s="1" t="str">
        <f t="shared" si="401"/>
        <v>Till</v>
      </c>
      <c r="K5565" s="1" t="str">
        <f t="shared" si="400"/>
        <v>&lt;63 micron</v>
      </c>
      <c r="L5565">
        <v>0.1</v>
      </c>
      <c r="M5565">
        <v>2.48</v>
      </c>
      <c r="N5565">
        <v>42</v>
      </c>
      <c r="O5565">
        <v>80</v>
      </c>
      <c r="P5565">
        <v>0.25</v>
      </c>
      <c r="Q5565">
        <v>1</v>
      </c>
      <c r="R5565">
        <v>0.23</v>
      </c>
      <c r="S5565">
        <v>1</v>
      </c>
      <c r="T5565">
        <v>26</v>
      </c>
      <c r="U5565">
        <v>30</v>
      </c>
      <c r="V5565">
        <v>102</v>
      </c>
      <c r="W5565">
        <v>5.72</v>
      </c>
      <c r="X5565">
        <v>10</v>
      </c>
      <c r="Y5565">
        <v>0.5</v>
      </c>
      <c r="Z5565">
        <v>0.13</v>
      </c>
      <c r="AA5565">
        <v>20</v>
      </c>
      <c r="AB5565">
        <v>1.1399999999999999</v>
      </c>
      <c r="AC5565">
        <v>1405</v>
      </c>
      <c r="AD5565">
        <v>3</v>
      </c>
      <c r="AE5565">
        <v>0.01</v>
      </c>
      <c r="AF5565">
        <v>37</v>
      </c>
      <c r="AH5565">
        <v>16</v>
      </c>
      <c r="AI5565">
        <v>1</v>
      </c>
      <c r="AJ5565">
        <v>13</v>
      </c>
      <c r="AK5565">
        <v>14</v>
      </c>
      <c r="AL5565">
        <v>0.21</v>
      </c>
      <c r="AM5565">
        <v>5</v>
      </c>
      <c r="AN5565">
        <v>10</v>
      </c>
      <c r="AO5565">
        <v>115</v>
      </c>
      <c r="AP5565">
        <v>10</v>
      </c>
      <c r="AQ5565">
        <v>140</v>
      </c>
    </row>
    <row r="5566" spans="1:43" hidden="1" x14ac:dyDescent="0.25">
      <c r="A5566" t="s">
        <v>17634</v>
      </c>
      <c r="B5566" t="s">
        <v>20295</v>
      </c>
      <c r="C5566" s="1" t="str">
        <f t="shared" si="399"/>
        <v>21:0121</v>
      </c>
      <c r="D5566" s="1" t="str">
        <f t="shared" si="398"/>
        <v>21:0003</v>
      </c>
      <c r="E5566" t="s">
        <v>17636</v>
      </c>
      <c r="F5566" t="s">
        <v>20296</v>
      </c>
      <c r="H5566">
        <v>48.557704999999999</v>
      </c>
      <c r="I5566">
        <v>-56.759856300000003</v>
      </c>
      <c r="J5566" s="1" t="str">
        <f t="shared" si="401"/>
        <v>Till</v>
      </c>
      <c r="K5566" s="1" t="str">
        <f t="shared" si="400"/>
        <v>&lt;63 micron</v>
      </c>
      <c r="L5566">
        <v>0.1</v>
      </c>
      <c r="M5566">
        <v>1.83</v>
      </c>
      <c r="N5566">
        <v>34</v>
      </c>
      <c r="O5566">
        <v>30</v>
      </c>
      <c r="P5566">
        <v>0.25</v>
      </c>
      <c r="Q5566">
        <v>1</v>
      </c>
      <c r="R5566">
        <v>0.19</v>
      </c>
      <c r="S5566">
        <v>0.25</v>
      </c>
      <c r="T5566">
        <v>18</v>
      </c>
      <c r="U5566">
        <v>18</v>
      </c>
      <c r="V5566">
        <v>64</v>
      </c>
      <c r="W5566">
        <v>3.89</v>
      </c>
      <c r="X5566">
        <v>10</v>
      </c>
      <c r="Y5566">
        <v>0.5</v>
      </c>
      <c r="Z5566">
        <v>7.0000000000000007E-2</v>
      </c>
      <c r="AA5566">
        <v>20</v>
      </c>
      <c r="AB5566">
        <v>0.62</v>
      </c>
      <c r="AC5566">
        <v>1340</v>
      </c>
      <c r="AD5566">
        <v>0.5</v>
      </c>
      <c r="AE5566">
        <v>0.01</v>
      </c>
      <c r="AF5566">
        <v>23</v>
      </c>
      <c r="AH5566">
        <v>10</v>
      </c>
      <c r="AI5566">
        <v>4</v>
      </c>
      <c r="AJ5566">
        <v>10</v>
      </c>
      <c r="AK5566">
        <v>15</v>
      </c>
      <c r="AL5566">
        <v>0.13</v>
      </c>
      <c r="AM5566">
        <v>5</v>
      </c>
      <c r="AN5566">
        <v>5</v>
      </c>
      <c r="AO5566">
        <v>53</v>
      </c>
      <c r="AP5566">
        <v>5</v>
      </c>
      <c r="AQ5566">
        <v>88</v>
      </c>
    </row>
    <row r="5567" spans="1:43" hidden="1" x14ac:dyDescent="0.25">
      <c r="A5567" t="s">
        <v>17638</v>
      </c>
      <c r="B5567" t="s">
        <v>20297</v>
      </c>
      <c r="C5567" s="1" t="str">
        <f t="shared" si="399"/>
        <v>21:0121</v>
      </c>
      <c r="D5567" s="1" t="str">
        <f t="shared" si="398"/>
        <v>21:0003</v>
      </c>
      <c r="E5567" t="s">
        <v>17640</v>
      </c>
      <c r="F5567" t="s">
        <v>20298</v>
      </c>
      <c r="H5567">
        <v>48.737458599999997</v>
      </c>
      <c r="I5567">
        <v>-56.924178300000001</v>
      </c>
      <c r="J5567" s="1" t="str">
        <f t="shared" si="401"/>
        <v>Till</v>
      </c>
      <c r="K5567" s="1" t="str">
        <f t="shared" si="400"/>
        <v>&lt;63 micron</v>
      </c>
      <c r="L5567">
        <v>0.4</v>
      </c>
      <c r="M5567">
        <v>2.69</v>
      </c>
      <c r="N5567">
        <v>4</v>
      </c>
      <c r="O5567">
        <v>100</v>
      </c>
      <c r="P5567">
        <v>0.25</v>
      </c>
      <c r="Q5567">
        <v>1</v>
      </c>
      <c r="R5567">
        <v>0.82</v>
      </c>
      <c r="S5567">
        <v>0.25</v>
      </c>
      <c r="T5567">
        <v>16</v>
      </c>
      <c r="U5567">
        <v>70</v>
      </c>
      <c r="V5567">
        <v>53</v>
      </c>
      <c r="W5567">
        <v>3.33</v>
      </c>
      <c r="X5567">
        <v>5</v>
      </c>
      <c r="Y5567">
        <v>0.5</v>
      </c>
      <c r="Z5567">
        <v>0.08</v>
      </c>
      <c r="AA5567">
        <v>10</v>
      </c>
      <c r="AB5567">
        <v>1.1100000000000001</v>
      </c>
      <c r="AC5567">
        <v>595</v>
      </c>
      <c r="AD5567">
        <v>0.5</v>
      </c>
      <c r="AE5567">
        <v>0.03</v>
      </c>
      <c r="AF5567">
        <v>37</v>
      </c>
      <c r="AH5567">
        <v>10</v>
      </c>
      <c r="AI5567">
        <v>1</v>
      </c>
      <c r="AJ5567">
        <v>16</v>
      </c>
      <c r="AK5567">
        <v>43</v>
      </c>
      <c r="AL5567">
        <v>0.25</v>
      </c>
      <c r="AM5567">
        <v>5</v>
      </c>
      <c r="AN5567">
        <v>5</v>
      </c>
      <c r="AO5567">
        <v>112</v>
      </c>
      <c r="AP5567">
        <v>5</v>
      </c>
      <c r="AQ5567">
        <v>70</v>
      </c>
    </row>
    <row r="5568" spans="1:43" hidden="1" x14ac:dyDescent="0.25">
      <c r="A5568" t="s">
        <v>17642</v>
      </c>
      <c r="B5568" t="s">
        <v>20299</v>
      </c>
      <c r="C5568" s="1" t="str">
        <f t="shared" si="399"/>
        <v>21:0121</v>
      </c>
      <c r="D5568" s="1" t="str">
        <f t="shared" si="398"/>
        <v>21:0003</v>
      </c>
      <c r="E5568" t="s">
        <v>17644</v>
      </c>
      <c r="F5568" t="s">
        <v>20300</v>
      </c>
      <c r="H5568">
        <v>48.955047200000003</v>
      </c>
      <c r="I5568">
        <v>-56.797597600000003</v>
      </c>
      <c r="J5568" s="1" t="str">
        <f t="shared" si="401"/>
        <v>Till</v>
      </c>
      <c r="K5568" s="1" t="str">
        <f t="shared" si="400"/>
        <v>&lt;63 micron</v>
      </c>
      <c r="L5568">
        <v>0.4</v>
      </c>
      <c r="M5568">
        <v>0.53</v>
      </c>
      <c r="N5568">
        <v>1</v>
      </c>
      <c r="O5568">
        <v>5</v>
      </c>
      <c r="P5568">
        <v>0.25</v>
      </c>
      <c r="Q5568">
        <v>1</v>
      </c>
      <c r="R5568">
        <v>0.13</v>
      </c>
      <c r="S5568">
        <v>0.25</v>
      </c>
      <c r="T5568">
        <v>1</v>
      </c>
      <c r="U5568">
        <v>11</v>
      </c>
      <c r="V5568">
        <v>4</v>
      </c>
      <c r="W5568">
        <v>1.93</v>
      </c>
      <c r="X5568">
        <v>5</v>
      </c>
      <c r="Y5568">
        <v>0.5</v>
      </c>
      <c r="Z5568">
        <v>0.01</v>
      </c>
      <c r="AA5568">
        <v>10</v>
      </c>
      <c r="AB5568">
        <v>0.08</v>
      </c>
      <c r="AC5568">
        <v>205</v>
      </c>
      <c r="AD5568">
        <v>0.5</v>
      </c>
      <c r="AE5568">
        <v>0.01</v>
      </c>
      <c r="AF5568">
        <v>3</v>
      </c>
      <c r="AH5568">
        <v>8</v>
      </c>
      <c r="AI5568">
        <v>1</v>
      </c>
      <c r="AJ5568">
        <v>1</v>
      </c>
      <c r="AK5568">
        <v>4</v>
      </c>
      <c r="AL5568">
        <v>0.09</v>
      </c>
      <c r="AM5568">
        <v>5</v>
      </c>
      <c r="AN5568">
        <v>10</v>
      </c>
      <c r="AO5568">
        <v>34</v>
      </c>
      <c r="AP5568">
        <v>5</v>
      </c>
      <c r="AQ5568">
        <v>26</v>
      </c>
    </row>
    <row r="5569" spans="1:43" hidden="1" x14ac:dyDescent="0.25">
      <c r="A5569" t="s">
        <v>17646</v>
      </c>
      <c r="B5569" t="s">
        <v>20301</v>
      </c>
      <c r="C5569" s="1" t="str">
        <f t="shared" si="399"/>
        <v>21:0121</v>
      </c>
      <c r="D5569" s="1" t="str">
        <f t="shared" si="398"/>
        <v>21:0003</v>
      </c>
      <c r="E5569" t="s">
        <v>17648</v>
      </c>
      <c r="F5569" t="s">
        <v>20302</v>
      </c>
      <c r="H5569">
        <v>48.952576899999997</v>
      </c>
      <c r="I5569">
        <v>-56.5818285</v>
      </c>
      <c r="J5569" s="1" t="str">
        <f t="shared" si="401"/>
        <v>Till</v>
      </c>
      <c r="K5569" s="1" t="str">
        <f t="shared" si="400"/>
        <v>&lt;63 micron</v>
      </c>
      <c r="L5569">
        <v>0.1</v>
      </c>
      <c r="M5569">
        <v>1</v>
      </c>
      <c r="N5569">
        <v>1</v>
      </c>
      <c r="O5569">
        <v>30</v>
      </c>
      <c r="P5569">
        <v>0.25</v>
      </c>
      <c r="Q5569">
        <v>1</v>
      </c>
      <c r="R5569">
        <v>0.57999999999999996</v>
      </c>
      <c r="S5569">
        <v>0.25</v>
      </c>
      <c r="T5569">
        <v>4</v>
      </c>
      <c r="U5569">
        <v>21</v>
      </c>
      <c r="V5569">
        <v>18</v>
      </c>
      <c r="W5569">
        <v>1.28</v>
      </c>
      <c r="X5569">
        <v>5</v>
      </c>
      <c r="Y5569">
        <v>0.5</v>
      </c>
      <c r="Z5569">
        <v>0.02</v>
      </c>
      <c r="AA5569">
        <v>10</v>
      </c>
      <c r="AB5569">
        <v>0.23</v>
      </c>
      <c r="AC5569">
        <v>145</v>
      </c>
      <c r="AD5569">
        <v>0.5</v>
      </c>
      <c r="AE5569">
        <v>0.04</v>
      </c>
      <c r="AF5569">
        <v>6</v>
      </c>
      <c r="AH5569">
        <v>6</v>
      </c>
      <c r="AI5569">
        <v>1</v>
      </c>
      <c r="AJ5569">
        <v>3</v>
      </c>
      <c r="AK5569">
        <v>21</v>
      </c>
      <c r="AL5569">
        <v>0.12</v>
      </c>
      <c r="AM5569">
        <v>5</v>
      </c>
      <c r="AN5569">
        <v>5</v>
      </c>
      <c r="AO5569">
        <v>52</v>
      </c>
      <c r="AP5569">
        <v>5</v>
      </c>
      <c r="AQ5569">
        <v>24</v>
      </c>
    </row>
    <row r="5570" spans="1:43" hidden="1" x14ac:dyDescent="0.25">
      <c r="A5570" t="s">
        <v>17650</v>
      </c>
      <c r="B5570" t="s">
        <v>20303</v>
      </c>
      <c r="C5570" s="1" t="str">
        <f t="shared" si="399"/>
        <v>21:0121</v>
      </c>
      <c r="D5570" s="1" t="str">
        <f t="shared" si="398"/>
        <v>21:0003</v>
      </c>
      <c r="E5570" t="s">
        <v>17652</v>
      </c>
      <c r="F5570" t="s">
        <v>20304</v>
      </c>
      <c r="H5570">
        <v>48.817636100000001</v>
      </c>
      <c r="I5570">
        <v>-56.720061299999998</v>
      </c>
      <c r="J5570" s="1" t="str">
        <f t="shared" si="401"/>
        <v>Till</v>
      </c>
      <c r="K5570" s="1" t="str">
        <f t="shared" si="400"/>
        <v>&lt;63 micron</v>
      </c>
      <c r="L5570">
        <v>0.1</v>
      </c>
      <c r="M5570">
        <v>0.65</v>
      </c>
      <c r="N5570">
        <v>1</v>
      </c>
      <c r="O5570">
        <v>20</v>
      </c>
      <c r="P5570">
        <v>0.25</v>
      </c>
      <c r="Q5570">
        <v>1</v>
      </c>
      <c r="R5570">
        <v>0.28000000000000003</v>
      </c>
      <c r="S5570">
        <v>0.25</v>
      </c>
      <c r="T5570">
        <v>1</v>
      </c>
      <c r="U5570">
        <v>11</v>
      </c>
      <c r="V5570">
        <v>8</v>
      </c>
      <c r="W5570">
        <v>1.21</v>
      </c>
      <c r="X5570">
        <v>5</v>
      </c>
      <c r="Y5570">
        <v>0.5</v>
      </c>
      <c r="Z5570">
        <v>0.02</v>
      </c>
      <c r="AA5570">
        <v>10</v>
      </c>
      <c r="AB5570">
        <v>0.11</v>
      </c>
      <c r="AC5570">
        <v>110</v>
      </c>
      <c r="AD5570">
        <v>0.5</v>
      </c>
      <c r="AE5570">
        <v>0.02</v>
      </c>
      <c r="AF5570">
        <v>2</v>
      </c>
      <c r="AH5570">
        <v>6</v>
      </c>
      <c r="AI5570">
        <v>1</v>
      </c>
      <c r="AJ5570">
        <v>2</v>
      </c>
      <c r="AK5570">
        <v>11</v>
      </c>
      <c r="AL5570">
        <v>0.08</v>
      </c>
      <c r="AM5570">
        <v>5</v>
      </c>
      <c r="AN5570">
        <v>5</v>
      </c>
      <c r="AO5570">
        <v>40</v>
      </c>
      <c r="AP5570">
        <v>5</v>
      </c>
      <c r="AQ5570">
        <v>14</v>
      </c>
    </row>
    <row r="5571" spans="1:43" hidden="1" x14ac:dyDescent="0.25">
      <c r="A5571" t="s">
        <v>17654</v>
      </c>
      <c r="B5571" t="s">
        <v>20305</v>
      </c>
      <c r="C5571" s="1" t="str">
        <f t="shared" si="399"/>
        <v>21:0121</v>
      </c>
      <c r="D5571" s="1" t="str">
        <f t="shared" si="398"/>
        <v>21:0003</v>
      </c>
      <c r="E5571" t="s">
        <v>17656</v>
      </c>
      <c r="F5571" t="s">
        <v>20306</v>
      </c>
      <c r="H5571">
        <v>48.834314599999999</v>
      </c>
      <c r="I5571">
        <v>-56.737401900000002</v>
      </c>
      <c r="J5571" s="1" t="str">
        <f t="shared" si="401"/>
        <v>Till</v>
      </c>
      <c r="K5571" s="1" t="str">
        <f t="shared" si="400"/>
        <v>&lt;63 micron</v>
      </c>
      <c r="L5571">
        <v>0.2</v>
      </c>
      <c r="M5571">
        <v>1</v>
      </c>
      <c r="N5571">
        <v>2</v>
      </c>
      <c r="O5571">
        <v>40</v>
      </c>
      <c r="P5571">
        <v>0.25</v>
      </c>
      <c r="Q5571">
        <v>1</v>
      </c>
      <c r="R5571">
        <v>0.2</v>
      </c>
      <c r="S5571">
        <v>0.25</v>
      </c>
      <c r="T5571">
        <v>2</v>
      </c>
      <c r="U5571">
        <v>12</v>
      </c>
      <c r="V5571">
        <v>15</v>
      </c>
      <c r="W5571">
        <v>2.25</v>
      </c>
      <c r="X5571">
        <v>5</v>
      </c>
      <c r="Y5571">
        <v>0.5</v>
      </c>
      <c r="Z5571">
        <v>0.04</v>
      </c>
      <c r="AA5571">
        <v>10</v>
      </c>
      <c r="AB5571">
        <v>0.15</v>
      </c>
      <c r="AC5571">
        <v>235</v>
      </c>
      <c r="AD5571">
        <v>0.5</v>
      </c>
      <c r="AE5571">
        <v>0.01</v>
      </c>
      <c r="AF5571">
        <v>4</v>
      </c>
      <c r="AH5571">
        <v>12</v>
      </c>
      <c r="AI5571">
        <v>1</v>
      </c>
      <c r="AJ5571">
        <v>4</v>
      </c>
      <c r="AK5571">
        <v>11</v>
      </c>
      <c r="AL5571">
        <v>0.13</v>
      </c>
      <c r="AM5571">
        <v>5</v>
      </c>
      <c r="AN5571">
        <v>5</v>
      </c>
      <c r="AO5571">
        <v>47</v>
      </c>
      <c r="AP5571">
        <v>5</v>
      </c>
      <c r="AQ5571">
        <v>34</v>
      </c>
    </row>
    <row r="5572" spans="1:43" hidden="1" x14ac:dyDescent="0.25">
      <c r="A5572" t="s">
        <v>17658</v>
      </c>
      <c r="B5572" t="s">
        <v>20307</v>
      </c>
      <c r="C5572" s="1" t="str">
        <f t="shared" si="399"/>
        <v>21:0121</v>
      </c>
      <c r="D5572" s="1" t="str">
        <f t="shared" si="398"/>
        <v>21:0003</v>
      </c>
      <c r="E5572" t="s">
        <v>17660</v>
      </c>
      <c r="F5572" t="s">
        <v>20308</v>
      </c>
      <c r="H5572">
        <v>48.830248599999997</v>
      </c>
      <c r="I5572">
        <v>-56.729252099999997</v>
      </c>
      <c r="J5572" s="1" t="str">
        <f t="shared" si="401"/>
        <v>Till</v>
      </c>
      <c r="K5572" s="1" t="str">
        <f t="shared" si="400"/>
        <v>&lt;63 micron</v>
      </c>
      <c r="L5572">
        <v>0.2</v>
      </c>
      <c r="M5572">
        <v>0.8</v>
      </c>
      <c r="N5572">
        <v>1</v>
      </c>
      <c r="O5572">
        <v>30</v>
      </c>
      <c r="P5572">
        <v>0.25</v>
      </c>
      <c r="Q5572">
        <v>1</v>
      </c>
      <c r="R5572">
        <v>0.19</v>
      </c>
      <c r="S5572">
        <v>0.25</v>
      </c>
      <c r="T5572">
        <v>1</v>
      </c>
      <c r="U5572">
        <v>11</v>
      </c>
      <c r="V5572">
        <v>12</v>
      </c>
      <c r="W5572">
        <v>1.82</v>
      </c>
      <c r="X5572">
        <v>5</v>
      </c>
      <c r="Y5572">
        <v>0.5</v>
      </c>
      <c r="Z5572">
        <v>0.03</v>
      </c>
      <c r="AA5572">
        <v>10</v>
      </c>
      <c r="AB5572">
        <v>0.13</v>
      </c>
      <c r="AC5572">
        <v>195</v>
      </c>
      <c r="AD5572">
        <v>0.5</v>
      </c>
      <c r="AE5572">
        <v>0.01</v>
      </c>
      <c r="AF5572">
        <v>4</v>
      </c>
      <c r="AH5572">
        <v>10</v>
      </c>
      <c r="AI5572">
        <v>1</v>
      </c>
      <c r="AJ5572">
        <v>4</v>
      </c>
      <c r="AK5572">
        <v>8</v>
      </c>
      <c r="AL5572">
        <v>0.11</v>
      </c>
      <c r="AM5572">
        <v>5</v>
      </c>
      <c r="AN5572">
        <v>5</v>
      </c>
      <c r="AO5572">
        <v>41</v>
      </c>
      <c r="AP5572">
        <v>5</v>
      </c>
      <c r="AQ5572">
        <v>32</v>
      </c>
    </row>
    <row r="5573" spans="1:43" hidden="1" x14ac:dyDescent="0.25">
      <c r="A5573" t="s">
        <v>17662</v>
      </c>
      <c r="B5573" t="s">
        <v>20309</v>
      </c>
      <c r="C5573" s="1" t="str">
        <f t="shared" si="399"/>
        <v>21:0121</v>
      </c>
      <c r="D5573" s="1" t="str">
        <f t="shared" si="398"/>
        <v>21:0003</v>
      </c>
      <c r="E5573" t="s">
        <v>17664</v>
      </c>
      <c r="F5573" t="s">
        <v>20310</v>
      </c>
      <c r="H5573">
        <v>48.827102600000003</v>
      </c>
      <c r="I5573">
        <v>-56.729950000000002</v>
      </c>
      <c r="J5573" s="1" t="str">
        <f t="shared" si="401"/>
        <v>Till</v>
      </c>
      <c r="K5573" s="1" t="str">
        <f t="shared" si="400"/>
        <v>&lt;63 micron</v>
      </c>
      <c r="L5573">
        <v>0.2</v>
      </c>
      <c r="M5573">
        <v>1.24</v>
      </c>
      <c r="N5573">
        <v>1</v>
      </c>
      <c r="O5573">
        <v>40</v>
      </c>
      <c r="P5573">
        <v>0.25</v>
      </c>
      <c r="Q5573">
        <v>1</v>
      </c>
      <c r="R5573">
        <v>0.15</v>
      </c>
      <c r="S5573">
        <v>0.25</v>
      </c>
      <c r="T5573">
        <v>5</v>
      </c>
      <c r="U5573">
        <v>12</v>
      </c>
      <c r="V5573">
        <v>20</v>
      </c>
      <c r="W5573">
        <v>1.91</v>
      </c>
      <c r="X5573">
        <v>5</v>
      </c>
      <c r="Y5573">
        <v>0.5</v>
      </c>
      <c r="Z5573">
        <v>0.06</v>
      </c>
      <c r="AA5573">
        <v>10</v>
      </c>
      <c r="AB5573">
        <v>0.2</v>
      </c>
      <c r="AC5573">
        <v>290</v>
      </c>
      <c r="AD5573">
        <v>0.5</v>
      </c>
      <c r="AE5573">
        <v>0.01</v>
      </c>
      <c r="AF5573">
        <v>6</v>
      </c>
      <c r="AH5573">
        <v>30</v>
      </c>
      <c r="AI5573">
        <v>2</v>
      </c>
      <c r="AJ5573">
        <v>4</v>
      </c>
      <c r="AK5573">
        <v>8</v>
      </c>
      <c r="AL5573">
        <v>0.1</v>
      </c>
      <c r="AM5573">
        <v>5</v>
      </c>
      <c r="AN5573">
        <v>5</v>
      </c>
      <c r="AO5573">
        <v>42</v>
      </c>
      <c r="AP5573">
        <v>5</v>
      </c>
      <c r="AQ5573">
        <v>40</v>
      </c>
    </row>
    <row r="5574" spans="1:43" hidden="1" x14ac:dyDescent="0.25">
      <c r="A5574" t="s">
        <v>17666</v>
      </c>
      <c r="B5574" t="s">
        <v>20311</v>
      </c>
      <c r="C5574" s="1" t="str">
        <f t="shared" si="399"/>
        <v>21:0121</v>
      </c>
      <c r="D5574" s="1" t="str">
        <f t="shared" si="398"/>
        <v>21:0003</v>
      </c>
      <c r="E5574" t="s">
        <v>17668</v>
      </c>
      <c r="F5574" t="s">
        <v>20312</v>
      </c>
      <c r="H5574">
        <v>48.824407800000003</v>
      </c>
      <c r="I5574">
        <v>-56.731326299999999</v>
      </c>
      <c r="J5574" s="1" t="str">
        <f t="shared" si="401"/>
        <v>Till</v>
      </c>
      <c r="K5574" s="1" t="str">
        <f t="shared" si="400"/>
        <v>&lt;63 micron</v>
      </c>
      <c r="L5574">
        <v>0.2</v>
      </c>
      <c r="M5574">
        <v>1.0900000000000001</v>
      </c>
      <c r="N5574">
        <v>1</v>
      </c>
      <c r="O5574">
        <v>90</v>
      </c>
      <c r="P5574">
        <v>0.25</v>
      </c>
      <c r="Q5574">
        <v>2</v>
      </c>
      <c r="R5574">
        <v>0.25</v>
      </c>
      <c r="S5574">
        <v>0.25</v>
      </c>
      <c r="T5574">
        <v>3</v>
      </c>
      <c r="U5574">
        <v>13</v>
      </c>
      <c r="V5574">
        <v>15</v>
      </c>
      <c r="W5574">
        <v>2.0299999999999998</v>
      </c>
      <c r="X5574">
        <v>5</v>
      </c>
      <c r="Y5574">
        <v>0.5</v>
      </c>
      <c r="Z5574">
        <v>0.04</v>
      </c>
      <c r="AA5574">
        <v>20</v>
      </c>
      <c r="AB5574">
        <v>0.23</v>
      </c>
      <c r="AC5574">
        <v>185</v>
      </c>
      <c r="AD5574">
        <v>1</v>
      </c>
      <c r="AE5574">
        <v>0.01</v>
      </c>
      <c r="AF5574">
        <v>6</v>
      </c>
      <c r="AH5574">
        <v>12</v>
      </c>
      <c r="AI5574">
        <v>1</v>
      </c>
      <c r="AJ5574">
        <v>5</v>
      </c>
      <c r="AK5574">
        <v>10</v>
      </c>
      <c r="AL5574">
        <v>0.11</v>
      </c>
      <c r="AM5574">
        <v>5</v>
      </c>
      <c r="AN5574">
        <v>5</v>
      </c>
      <c r="AO5574">
        <v>44</v>
      </c>
      <c r="AP5574">
        <v>5</v>
      </c>
      <c r="AQ5574">
        <v>48</v>
      </c>
    </row>
    <row r="5575" spans="1:43" hidden="1" x14ac:dyDescent="0.25">
      <c r="A5575" t="s">
        <v>17670</v>
      </c>
      <c r="B5575" t="s">
        <v>20313</v>
      </c>
      <c r="C5575" s="1" t="str">
        <f t="shared" si="399"/>
        <v>21:0121</v>
      </c>
      <c r="D5575" s="1" t="str">
        <f t="shared" si="398"/>
        <v>21:0003</v>
      </c>
      <c r="E5575" t="s">
        <v>17672</v>
      </c>
      <c r="F5575" t="s">
        <v>20314</v>
      </c>
      <c r="H5575">
        <v>48.817923200000003</v>
      </c>
      <c r="I5575">
        <v>-56.727276400000001</v>
      </c>
      <c r="J5575" s="1" t="str">
        <f t="shared" si="401"/>
        <v>Till</v>
      </c>
      <c r="K5575" s="1" t="str">
        <f t="shared" si="400"/>
        <v>&lt;63 micron</v>
      </c>
      <c r="L5575">
        <v>0.2</v>
      </c>
      <c r="M5575">
        <v>1.1000000000000001</v>
      </c>
      <c r="N5575">
        <v>1</v>
      </c>
      <c r="O5575">
        <v>70</v>
      </c>
      <c r="P5575">
        <v>0.25</v>
      </c>
      <c r="Q5575">
        <v>1</v>
      </c>
      <c r="R5575">
        <v>0.2</v>
      </c>
      <c r="S5575">
        <v>0.25</v>
      </c>
      <c r="T5575">
        <v>3</v>
      </c>
      <c r="U5575">
        <v>12</v>
      </c>
      <c r="V5575">
        <v>12</v>
      </c>
      <c r="W5575">
        <v>2.29</v>
      </c>
      <c r="X5575">
        <v>5</v>
      </c>
      <c r="Y5575">
        <v>0.5</v>
      </c>
      <c r="Z5575">
        <v>0.04</v>
      </c>
      <c r="AA5575">
        <v>20</v>
      </c>
      <c r="AB5575">
        <v>0.17</v>
      </c>
      <c r="AC5575">
        <v>320</v>
      </c>
      <c r="AD5575">
        <v>0.5</v>
      </c>
      <c r="AE5575">
        <v>0.01</v>
      </c>
      <c r="AF5575">
        <v>5</v>
      </c>
      <c r="AH5575">
        <v>10</v>
      </c>
      <c r="AI5575">
        <v>1</v>
      </c>
      <c r="AJ5575">
        <v>4</v>
      </c>
      <c r="AK5575">
        <v>9</v>
      </c>
      <c r="AL5575">
        <v>0.11</v>
      </c>
      <c r="AM5575">
        <v>5</v>
      </c>
      <c r="AN5575">
        <v>5</v>
      </c>
      <c r="AO5575">
        <v>45</v>
      </c>
      <c r="AP5575">
        <v>5</v>
      </c>
      <c r="AQ5575">
        <v>36</v>
      </c>
    </row>
    <row r="5576" spans="1:43" hidden="1" x14ac:dyDescent="0.25">
      <c r="A5576" t="s">
        <v>17674</v>
      </c>
      <c r="B5576" t="s">
        <v>20315</v>
      </c>
      <c r="C5576" s="1" t="str">
        <f t="shared" si="399"/>
        <v>21:0121</v>
      </c>
      <c r="D5576" s="1" t="str">
        <f t="shared" si="398"/>
        <v>21:0003</v>
      </c>
      <c r="E5576" t="s">
        <v>17676</v>
      </c>
      <c r="F5576" t="s">
        <v>20316</v>
      </c>
      <c r="H5576">
        <v>48.843876199999997</v>
      </c>
      <c r="I5576">
        <v>-56.796626500000002</v>
      </c>
      <c r="J5576" s="1" t="str">
        <f t="shared" si="401"/>
        <v>Till</v>
      </c>
      <c r="K5576" s="1" t="str">
        <f t="shared" si="400"/>
        <v>&lt;63 micron</v>
      </c>
      <c r="L5576">
        <v>0.1</v>
      </c>
      <c r="M5576">
        <v>1.26</v>
      </c>
      <c r="N5576">
        <v>2</v>
      </c>
      <c r="O5576">
        <v>10</v>
      </c>
      <c r="P5576">
        <v>0.25</v>
      </c>
      <c r="Q5576">
        <v>1</v>
      </c>
      <c r="R5576">
        <v>0.13</v>
      </c>
      <c r="S5576">
        <v>0.25</v>
      </c>
      <c r="T5576">
        <v>2</v>
      </c>
      <c r="U5576">
        <v>11</v>
      </c>
      <c r="V5576">
        <v>13</v>
      </c>
      <c r="W5576">
        <v>1.49</v>
      </c>
      <c r="X5576">
        <v>5</v>
      </c>
      <c r="Y5576">
        <v>0.5</v>
      </c>
      <c r="Z5576">
        <v>0.02</v>
      </c>
      <c r="AA5576">
        <v>10</v>
      </c>
      <c r="AB5576">
        <v>0.17</v>
      </c>
      <c r="AC5576">
        <v>255</v>
      </c>
      <c r="AD5576">
        <v>0.5</v>
      </c>
      <c r="AE5576">
        <v>0.01</v>
      </c>
      <c r="AF5576">
        <v>1</v>
      </c>
      <c r="AH5576">
        <v>10</v>
      </c>
      <c r="AI5576">
        <v>1</v>
      </c>
      <c r="AJ5576">
        <v>4</v>
      </c>
      <c r="AK5576">
        <v>8</v>
      </c>
      <c r="AL5576">
        <v>0.15</v>
      </c>
      <c r="AM5576">
        <v>5</v>
      </c>
      <c r="AN5576">
        <v>5</v>
      </c>
      <c r="AO5576">
        <v>42</v>
      </c>
      <c r="AP5576">
        <v>5</v>
      </c>
      <c r="AQ5576">
        <v>30</v>
      </c>
    </row>
    <row r="5577" spans="1:43" hidden="1" x14ac:dyDescent="0.25">
      <c r="A5577" t="s">
        <v>17678</v>
      </c>
      <c r="B5577" t="s">
        <v>20317</v>
      </c>
      <c r="C5577" s="1" t="str">
        <f t="shared" si="399"/>
        <v>21:0121</v>
      </c>
      <c r="D5577" s="1" t="str">
        <f t="shared" si="398"/>
        <v>21:0003</v>
      </c>
      <c r="E5577" t="s">
        <v>17680</v>
      </c>
      <c r="F5577" t="s">
        <v>20318</v>
      </c>
      <c r="H5577">
        <v>48.832893499999997</v>
      </c>
      <c r="I5577">
        <v>-56.790808699999999</v>
      </c>
      <c r="J5577" s="1" t="str">
        <f t="shared" si="401"/>
        <v>Till</v>
      </c>
      <c r="K5577" s="1" t="str">
        <f t="shared" si="400"/>
        <v>&lt;63 micron</v>
      </c>
      <c r="L5577">
        <v>0.4</v>
      </c>
      <c r="M5577">
        <v>0.76</v>
      </c>
      <c r="N5577">
        <v>1</v>
      </c>
      <c r="O5577">
        <v>30</v>
      </c>
      <c r="P5577">
        <v>0.25</v>
      </c>
      <c r="Q5577">
        <v>2</v>
      </c>
      <c r="R5577">
        <v>0.28000000000000003</v>
      </c>
      <c r="S5577">
        <v>0.25</v>
      </c>
      <c r="T5577">
        <v>3</v>
      </c>
      <c r="U5577">
        <v>11</v>
      </c>
      <c r="V5577">
        <v>15</v>
      </c>
      <c r="W5577">
        <v>2.15</v>
      </c>
      <c r="X5577">
        <v>5</v>
      </c>
      <c r="Y5577">
        <v>0.5</v>
      </c>
      <c r="Z5577">
        <v>0.04</v>
      </c>
      <c r="AA5577">
        <v>10</v>
      </c>
      <c r="AB5577">
        <v>0.17</v>
      </c>
      <c r="AC5577">
        <v>300</v>
      </c>
      <c r="AD5577">
        <v>1</v>
      </c>
      <c r="AE5577">
        <v>0.02</v>
      </c>
      <c r="AF5577">
        <v>3</v>
      </c>
      <c r="AH5577">
        <v>10</v>
      </c>
      <c r="AI5577">
        <v>1</v>
      </c>
      <c r="AJ5577">
        <v>4</v>
      </c>
      <c r="AK5577">
        <v>12</v>
      </c>
      <c r="AL5577">
        <v>0.13</v>
      </c>
      <c r="AM5577">
        <v>5</v>
      </c>
      <c r="AN5577">
        <v>5</v>
      </c>
      <c r="AO5577">
        <v>48</v>
      </c>
      <c r="AP5577">
        <v>5</v>
      </c>
      <c r="AQ5577">
        <v>32</v>
      </c>
    </row>
    <row r="5578" spans="1:43" hidden="1" x14ac:dyDescent="0.25">
      <c r="A5578" t="s">
        <v>17682</v>
      </c>
      <c r="B5578" t="s">
        <v>20319</v>
      </c>
      <c r="C5578" s="1" t="str">
        <f t="shared" si="399"/>
        <v>21:0121</v>
      </c>
      <c r="D5578" s="1" t="str">
        <f t="shared" si="398"/>
        <v>21:0003</v>
      </c>
      <c r="E5578" t="s">
        <v>17684</v>
      </c>
      <c r="F5578" t="s">
        <v>20320</v>
      </c>
      <c r="H5578">
        <v>48.837126099999999</v>
      </c>
      <c r="I5578">
        <v>-56.793926200000001</v>
      </c>
      <c r="J5578" s="1" t="str">
        <f t="shared" si="401"/>
        <v>Till</v>
      </c>
      <c r="K5578" s="1" t="str">
        <f t="shared" si="400"/>
        <v>&lt;63 micron</v>
      </c>
      <c r="L5578">
        <v>0.1</v>
      </c>
      <c r="M5578">
        <v>1.1000000000000001</v>
      </c>
      <c r="N5578">
        <v>1</v>
      </c>
      <c r="O5578">
        <v>20</v>
      </c>
      <c r="P5578">
        <v>0.25</v>
      </c>
      <c r="Q5578">
        <v>1</v>
      </c>
      <c r="R5578">
        <v>0.21</v>
      </c>
      <c r="S5578">
        <v>0.25</v>
      </c>
      <c r="T5578">
        <v>3</v>
      </c>
      <c r="U5578">
        <v>11</v>
      </c>
      <c r="V5578">
        <v>14</v>
      </c>
      <c r="W5578">
        <v>2.02</v>
      </c>
      <c r="X5578">
        <v>5</v>
      </c>
      <c r="Y5578">
        <v>0.5</v>
      </c>
      <c r="Z5578">
        <v>0.03</v>
      </c>
      <c r="AA5578">
        <v>10</v>
      </c>
      <c r="AB5578">
        <v>0.15</v>
      </c>
      <c r="AC5578">
        <v>250</v>
      </c>
      <c r="AD5578">
        <v>1</v>
      </c>
      <c r="AE5578">
        <v>0.01</v>
      </c>
      <c r="AF5578">
        <v>4</v>
      </c>
      <c r="AH5578">
        <v>10</v>
      </c>
      <c r="AI5578">
        <v>1</v>
      </c>
      <c r="AJ5578">
        <v>4</v>
      </c>
      <c r="AK5578">
        <v>11</v>
      </c>
      <c r="AL5578">
        <v>0.14000000000000001</v>
      </c>
      <c r="AM5578">
        <v>5</v>
      </c>
      <c r="AN5578">
        <v>5</v>
      </c>
      <c r="AO5578">
        <v>45</v>
      </c>
      <c r="AP5578">
        <v>5</v>
      </c>
      <c r="AQ5578">
        <v>30</v>
      </c>
    </row>
    <row r="5579" spans="1:43" hidden="1" x14ac:dyDescent="0.25">
      <c r="A5579" t="s">
        <v>17686</v>
      </c>
      <c r="B5579" t="s">
        <v>20321</v>
      </c>
      <c r="C5579" s="1" t="str">
        <f t="shared" si="399"/>
        <v>21:0121</v>
      </c>
      <c r="D5579" s="1" t="str">
        <f t="shared" si="398"/>
        <v>21:0003</v>
      </c>
      <c r="E5579" t="s">
        <v>17688</v>
      </c>
      <c r="F5579" t="s">
        <v>20322</v>
      </c>
      <c r="H5579">
        <v>48.8389284</v>
      </c>
      <c r="I5579">
        <v>-56.795963200000003</v>
      </c>
      <c r="J5579" s="1" t="str">
        <f t="shared" si="401"/>
        <v>Till</v>
      </c>
      <c r="K5579" s="1" t="str">
        <f t="shared" si="400"/>
        <v>&lt;63 micron</v>
      </c>
      <c r="L5579">
        <v>0.2</v>
      </c>
      <c r="M5579">
        <v>1.1599999999999999</v>
      </c>
      <c r="N5579">
        <v>2</v>
      </c>
      <c r="O5579">
        <v>20</v>
      </c>
      <c r="P5579">
        <v>0.25</v>
      </c>
      <c r="Q5579">
        <v>2</v>
      </c>
      <c r="R5579">
        <v>0.23</v>
      </c>
      <c r="S5579">
        <v>0.25</v>
      </c>
      <c r="T5579">
        <v>3</v>
      </c>
      <c r="U5579">
        <v>14</v>
      </c>
      <c r="V5579">
        <v>14</v>
      </c>
      <c r="W5579">
        <v>2.29</v>
      </c>
      <c r="X5579">
        <v>5</v>
      </c>
      <c r="Y5579">
        <v>0.5</v>
      </c>
      <c r="Z5579">
        <v>0.04</v>
      </c>
      <c r="AA5579">
        <v>10</v>
      </c>
      <c r="AB5579">
        <v>0.15</v>
      </c>
      <c r="AC5579">
        <v>295</v>
      </c>
      <c r="AD5579">
        <v>1</v>
      </c>
      <c r="AE5579">
        <v>0.01</v>
      </c>
      <c r="AF5579">
        <v>5</v>
      </c>
      <c r="AH5579">
        <v>10</v>
      </c>
      <c r="AI5579">
        <v>1</v>
      </c>
      <c r="AJ5579">
        <v>4</v>
      </c>
      <c r="AK5579">
        <v>11</v>
      </c>
      <c r="AL5579">
        <v>0.14000000000000001</v>
      </c>
      <c r="AM5579">
        <v>5</v>
      </c>
      <c r="AN5579">
        <v>5</v>
      </c>
      <c r="AO5579">
        <v>53</v>
      </c>
      <c r="AP5579">
        <v>5</v>
      </c>
      <c r="AQ5579">
        <v>34</v>
      </c>
    </row>
    <row r="5580" spans="1:43" hidden="1" x14ac:dyDescent="0.25">
      <c r="A5580" t="s">
        <v>17690</v>
      </c>
      <c r="B5580" t="s">
        <v>20323</v>
      </c>
      <c r="C5580" s="1" t="str">
        <f t="shared" si="399"/>
        <v>21:0121</v>
      </c>
      <c r="D5580" s="1" t="str">
        <f t="shared" si="398"/>
        <v>21:0003</v>
      </c>
      <c r="E5580" t="s">
        <v>17692</v>
      </c>
      <c r="F5580" t="s">
        <v>20324</v>
      </c>
      <c r="H5580">
        <v>48.841445499999999</v>
      </c>
      <c r="I5580">
        <v>-56.795272699999998</v>
      </c>
      <c r="J5580" s="1" t="str">
        <f t="shared" si="401"/>
        <v>Till</v>
      </c>
      <c r="K5580" s="1" t="str">
        <f t="shared" si="400"/>
        <v>&lt;63 micron</v>
      </c>
      <c r="L5580">
        <v>0.1</v>
      </c>
      <c r="M5580">
        <v>1.63</v>
      </c>
      <c r="N5580">
        <v>2</v>
      </c>
      <c r="O5580">
        <v>30</v>
      </c>
      <c r="P5580">
        <v>0.25</v>
      </c>
      <c r="Q5580">
        <v>1</v>
      </c>
      <c r="R5580">
        <v>0.13</v>
      </c>
      <c r="S5580">
        <v>0.5</v>
      </c>
      <c r="T5580">
        <v>3</v>
      </c>
      <c r="U5580">
        <v>10</v>
      </c>
      <c r="V5580">
        <v>16</v>
      </c>
      <c r="W5580">
        <v>2.08</v>
      </c>
      <c r="X5580">
        <v>5</v>
      </c>
      <c r="Y5580">
        <v>0.5</v>
      </c>
      <c r="Z5580">
        <v>0.04</v>
      </c>
      <c r="AA5580">
        <v>10</v>
      </c>
      <c r="AB5580">
        <v>0.19</v>
      </c>
      <c r="AC5580">
        <v>220</v>
      </c>
      <c r="AD5580">
        <v>0.5</v>
      </c>
      <c r="AE5580">
        <v>0.01</v>
      </c>
      <c r="AF5580">
        <v>6</v>
      </c>
      <c r="AH5580">
        <v>16</v>
      </c>
      <c r="AI5580">
        <v>1</v>
      </c>
      <c r="AJ5580">
        <v>4</v>
      </c>
      <c r="AK5580">
        <v>9</v>
      </c>
      <c r="AL5580">
        <v>0.14000000000000001</v>
      </c>
      <c r="AM5580">
        <v>5</v>
      </c>
      <c r="AN5580">
        <v>5</v>
      </c>
      <c r="AO5580">
        <v>47</v>
      </c>
      <c r="AP5580">
        <v>5</v>
      </c>
      <c r="AQ5580">
        <v>40</v>
      </c>
    </row>
    <row r="5581" spans="1:43" hidden="1" x14ac:dyDescent="0.25">
      <c r="A5581" t="s">
        <v>17694</v>
      </c>
      <c r="B5581" t="s">
        <v>20325</v>
      </c>
      <c r="C5581" s="1" t="str">
        <f t="shared" si="399"/>
        <v>21:0121</v>
      </c>
      <c r="D5581" s="1" t="str">
        <f t="shared" si="398"/>
        <v>21:0003</v>
      </c>
      <c r="E5581" t="s">
        <v>17696</v>
      </c>
      <c r="F5581" t="s">
        <v>20326</v>
      </c>
      <c r="H5581">
        <v>48.848368299999997</v>
      </c>
      <c r="I5581">
        <v>-56.793884499999997</v>
      </c>
      <c r="J5581" s="1" t="str">
        <f t="shared" si="401"/>
        <v>Till</v>
      </c>
      <c r="K5581" s="1" t="str">
        <f t="shared" si="400"/>
        <v>&lt;63 micron</v>
      </c>
      <c r="L5581">
        <v>0.2</v>
      </c>
      <c r="M5581">
        <v>0.93</v>
      </c>
      <c r="N5581">
        <v>40</v>
      </c>
      <c r="O5581">
        <v>100</v>
      </c>
      <c r="P5581">
        <v>0.25</v>
      </c>
      <c r="Q5581">
        <v>1</v>
      </c>
      <c r="R5581">
        <v>0.32</v>
      </c>
      <c r="S5581">
        <v>0.5</v>
      </c>
      <c r="T5581">
        <v>5</v>
      </c>
      <c r="U5581">
        <v>13</v>
      </c>
      <c r="V5581">
        <v>22</v>
      </c>
      <c r="W5581">
        <v>2.82</v>
      </c>
      <c r="X5581">
        <v>10</v>
      </c>
      <c r="Y5581">
        <v>0.5</v>
      </c>
      <c r="Z5581">
        <v>0.04</v>
      </c>
      <c r="AA5581">
        <v>30</v>
      </c>
      <c r="AB5581">
        <v>0.19</v>
      </c>
      <c r="AC5581">
        <v>335</v>
      </c>
      <c r="AD5581">
        <v>2</v>
      </c>
      <c r="AE5581">
        <v>0.02</v>
      </c>
      <c r="AF5581">
        <v>4</v>
      </c>
      <c r="AH5581">
        <v>12</v>
      </c>
      <c r="AI5581">
        <v>1</v>
      </c>
      <c r="AJ5581">
        <v>6</v>
      </c>
      <c r="AK5581">
        <v>13</v>
      </c>
      <c r="AL5581">
        <v>0.12</v>
      </c>
      <c r="AM5581">
        <v>5</v>
      </c>
      <c r="AN5581">
        <v>5</v>
      </c>
      <c r="AO5581">
        <v>52</v>
      </c>
      <c r="AP5581">
        <v>5</v>
      </c>
      <c r="AQ5581">
        <v>42</v>
      </c>
    </row>
    <row r="5582" spans="1:43" hidden="1" x14ac:dyDescent="0.25">
      <c r="A5582" t="s">
        <v>17698</v>
      </c>
      <c r="B5582" t="s">
        <v>20327</v>
      </c>
      <c r="C5582" s="1" t="str">
        <f t="shared" si="399"/>
        <v>21:0121</v>
      </c>
      <c r="D5582" s="1" t="str">
        <f t="shared" si="398"/>
        <v>21:0003</v>
      </c>
      <c r="E5582" t="s">
        <v>17700</v>
      </c>
      <c r="F5582" t="s">
        <v>20328</v>
      </c>
      <c r="H5582">
        <v>48.746942300000001</v>
      </c>
      <c r="I5582">
        <v>-56.570569399999997</v>
      </c>
      <c r="J5582" s="1" t="str">
        <f t="shared" si="401"/>
        <v>Till</v>
      </c>
      <c r="K5582" s="1" t="str">
        <f t="shared" si="400"/>
        <v>&lt;63 micron</v>
      </c>
      <c r="L5582">
        <v>0.1</v>
      </c>
      <c r="M5582">
        <v>2.0499999999999998</v>
      </c>
      <c r="N5582">
        <v>20</v>
      </c>
      <c r="O5582">
        <v>80</v>
      </c>
      <c r="P5582">
        <v>0.25</v>
      </c>
      <c r="Q5582">
        <v>1</v>
      </c>
      <c r="R5582">
        <v>0.57999999999999996</v>
      </c>
      <c r="S5582">
        <v>1</v>
      </c>
      <c r="T5582">
        <v>14</v>
      </c>
      <c r="U5582">
        <v>34</v>
      </c>
      <c r="V5582">
        <v>49</v>
      </c>
      <c r="W5582">
        <v>3.14</v>
      </c>
      <c r="X5582">
        <v>5</v>
      </c>
      <c r="Y5582">
        <v>0.5</v>
      </c>
      <c r="Z5582">
        <v>0.15</v>
      </c>
      <c r="AA5582">
        <v>20</v>
      </c>
      <c r="AB5582">
        <v>0.72</v>
      </c>
      <c r="AC5582">
        <v>970</v>
      </c>
      <c r="AD5582">
        <v>1</v>
      </c>
      <c r="AE5582">
        <v>0.01</v>
      </c>
      <c r="AF5582">
        <v>29</v>
      </c>
      <c r="AH5582">
        <v>18</v>
      </c>
      <c r="AI5582">
        <v>1</v>
      </c>
      <c r="AJ5582">
        <v>11</v>
      </c>
      <c r="AK5582">
        <v>37</v>
      </c>
      <c r="AL5582">
        <v>0.13</v>
      </c>
      <c r="AM5582">
        <v>5</v>
      </c>
      <c r="AN5582">
        <v>5</v>
      </c>
      <c r="AO5582">
        <v>57</v>
      </c>
      <c r="AP5582">
        <v>5</v>
      </c>
      <c r="AQ5582">
        <v>82</v>
      </c>
    </row>
    <row r="5583" spans="1:43" hidden="1" x14ac:dyDescent="0.25">
      <c r="A5583" t="s">
        <v>17702</v>
      </c>
      <c r="B5583" t="s">
        <v>20329</v>
      </c>
      <c r="C5583" s="1" t="str">
        <f t="shared" si="399"/>
        <v>21:0121</v>
      </c>
      <c r="D5583" s="1" t="str">
        <f t="shared" si="398"/>
        <v>21:0003</v>
      </c>
      <c r="E5583" t="s">
        <v>17704</v>
      </c>
      <c r="F5583" t="s">
        <v>20330</v>
      </c>
      <c r="H5583">
        <v>48.739367700000003</v>
      </c>
      <c r="I5583">
        <v>-56.565737800000001</v>
      </c>
      <c r="J5583" s="1" t="str">
        <f t="shared" si="401"/>
        <v>Till</v>
      </c>
      <c r="K5583" s="1" t="str">
        <f t="shared" si="400"/>
        <v>&lt;63 micron</v>
      </c>
      <c r="L5583">
        <v>0.1</v>
      </c>
      <c r="M5583">
        <v>2.56</v>
      </c>
      <c r="N5583">
        <v>8</v>
      </c>
      <c r="O5583">
        <v>100</v>
      </c>
      <c r="P5583">
        <v>0.25</v>
      </c>
      <c r="Q5583">
        <v>1</v>
      </c>
      <c r="R5583">
        <v>0.46</v>
      </c>
      <c r="S5583">
        <v>0.5</v>
      </c>
      <c r="T5583">
        <v>15</v>
      </c>
      <c r="U5583">
        <v>39</v>
      </c>
      <c r="V5583">
        <v>47</v>
      </c>
      <c r="W5583">
        <v>3.07</v>
      </c>
      <c r="X5583">
        <v>10</v>
      </c>
      <c r="Y5583">
        <v>0.5</v>
      </c>
      <c r="Z5583">
        <v>0.16</v>
      </c>
      <c r="AA5583">
        <v>10</v>
      </c>
      <c r="AB5583">
        <v>0.73</v>
      </c>
      <c r="AC5583">
        <v>1035</v>
      </c>
      <c r="AD5583">
        <v>0.5</v>
      </c>
      <c r="AE5583">
        <v>0.01</v>
      </c>
      <c r="AF5583">
        <v>27</v>
      </c>
      <c r="AH5583">
        <v>16</v>
      </c>
      <c r="AI5583">
        <v>1</v>
      </c>
      <c r="AJ5583">
        <v>10</v>
      </c>
      <c r="AK5583">
        <v>34</v>
      </c>
      <c r="AL5583">
        <v>0.15</v>
      </c>
      <c r="AM5583">
        <v>5</v>
      </c>
      <c r="AN5583">
        <v>5</v>
      </c>
      <c r="AO5583">
        <v>63</v>
      </c>
      <c r="AP5583">
        <v>5</v>
      </c>
      <c r="AQ5583">
        <v>72</v>
      </c>
    </row>
    <row r="5584" spans="1:43" hidden="1" x14ac:dyDescent="0.25">
      <c r="A5584" t="s">
        <v>17706</v>
      </c>
      <c r="B5584" t="s">
        <v>20331</v>
      </c>
      <c r="C5584" s="1" t="str">
        <f t="shared" si="399"/>
        <v>21:0121</v>
      </c>
      <c r="D5584" s="1" t="str">
        <f t="shared" si="398"/>
        <v>21:0003</v>
      </c>
      <c r="E5584" t="s">
        <v>17708</v>
      </c>
      <c r="F5584" t="s">
        <v>20332</v>
      </c>
      <c r="H5584">
        <v>48.736222699999999</v>
      </c>
      <c r="I5584">
        <v>-56.566580600000002</v>
      </c>
      <c r="J5584" s="1" t="str">
        <f t="shared" si="401"/>
        <v>Till</v>
      </c>
      <c r="K5584" s="1" t="str">
        <f t="shared" si="400"/>
        <v>&lt;63 micron</v>
      </c>
      <c r="L5584">
        <v>0.2</v>
      </c>
      <c r="M5584">
        <v>2.83</v>
      </c>
      <c r="N5584">
        <v>12</v>
      </c>
      <c r="O5584">
        <v>60</v>
      </c>
      <c r="P5584">
        <v>0.25</v>
      </c>
      <c r="Q5584">
        <v>1</v>
      </c>
      <c r="R5584">
        <v>0.35</v>
      </c>
      <c r="S5584">
        <v>1</v>
      </c>
      <c r="T5584">
        <v>13</v>
      </c>
      <c r="U5584">
        <v>36</v>
      </c>
      <c r="V5584">
        <v>49</v>
      </c>
      <c r="W5584">
        <v>3.12</v>
      </c>
      <c r="X5584">
        <v>10</v>
      </c>
      <c r="Y5584">
        <v>0.5</v>
      </c>
      <c r="Z5584">
        <v>0.12</v>
      </c>
      <c r="AA5584">
        <v>10</v>
      </c>
      <c r="AB5584">
        <v>0.71</v>
      </c>
      <c r="AC5584">
        <v>745</v>
      </c>
      <c r="AD5584">
        <v>0.5</v>
      </c>
      <c r="AE5584">
        <v>0.01</v>
      </c>
      <c r="AF5584">
        <v>27</v>
      </c>
      <c r="AH5584">
        <v>16</v>
      </c>
      <c r="AI5584">
        <v>1</v>
      </c>
      <c r="AJ5584">
        <v>9</v>
      </c>
      <c r="AK5584">
        <v>25</v>
      </c>
      <c r="AL5584">
        <v>0.13</v>
      </c>
      <c r="AM5584">
        <v>5</v>
      </c>
      <c r="AN5584">
        <v>10</v>
      </c>
      <c r="AO5584">
        <v>55</v>
      </c>
      <c r="AP5584">
        <v>10</v>
      </c>
      <c r="AQ5584">
        <v>72</v>
      </c>
    </row>
    <row r="5585" spans="1:43" hidden="1" x14ac:dyDescent="0.25">
      <c r="A5585" t="s">
        <v>17710</v>
      </c>
      <c r="B5585" t="s">
        <v>20333</v>
      </c>
      <c r="C5585" s="1" t="str">
        <f t="shared" si="399"/>
        <v>21:0121</v>
      </c>
      <c r="D5585" s="1" t="str">
        <f t="shared" si="398"/>
        <v>21:0003</v>
      </c>
      <c r="E5585" t="s">
        <v>17712</v>
      </c>
      <c r="F5585" t="s">
        <v>20334</v>
      </c>
      <c r="H5585">
        <v>48.737450199999998</v>
      </c>
      <c r="I5585">
        <v>-56.558411200000002</v>
      </c>
      <c r="J5585" s="1" t="str">
        <f t="shared" si="401"/>
        <v>Till</v>
      </c>
      <c r="K5585" s="1" t="str">
        <f t="shared" si="400"/>
        <v>&lt;63 micron</v>
      </c>
      <c r="L5585">
        <v>0.4</v>
      </c>
      <c r="M5585">
        <v>2.82</v>
      </c>
      <c r="N5585">
        <v>40</v>
      </c>
      <c r="O5585">
        <v>70</v>
      </c>
      <c r="P5585">
        <v>0.25</v>
      </c>
      <c r="Q5585">
        <v>1</v>
      </c>
      <c r="R5585">
        <v>0.21</v>
      </c>
      <c r="S5585">
        <v>1</v>
      </c>
      <c r="T5585">
        <v>33</v>
      </c>
      <c r="U5585">
        <v>29</v>
      </c>
      <c r="V5585">
        <v>93</v>
      </c>
      <c r="W5585">
        <v>5.01</v>
      </c>
      <c r="X5585">
        <v>10</v>
      </c>
      <c r="Y5585">
        <v>0.5</v>
      </c>
      <c r="Z5585">
        <v>0.11</v>
      </c>
      <c r="AA5585">
        <v>30</v>
      </c>
      <c r="AB5585">
        <v>0.95</v>
      </c>
      <c r="AC5585">
        <v>2275</v>
      </c>
      <c r="AD5585">
        <v>2</v>
      </c>
      <c r="AE5585">
        <v>0.01</v>
      </c>
      <c r="AF5585">
        <v>39</v>
      </c>
      <c r="AH5585">
        <v>32</v>
      </c>
      <c r="AI5585">
        <v>1</v>
      </c>
      <c r="AJ5585">
        <v>12</v>
      </c>
      <c r="AK5585">
        <v>13</v>
      </c>
      <c r="AL5585">
        <v>0.14000000000000001</v>
      </c>
      <c r="AM5585">
        <v>5</v>
      </c>
      <c r="AN5585">
        <v>10</v>
      </c>
      <c r="AO5585">
        <v>53</v>
      </c>
      <c r="AP5585">
        <v>10</v>
      </c>
      <c r="AQ5585">
        <v>106</v>
      </c>
    </row>
    <row r="5586" spans="1:43" hidden="1" x14ac:dyDescent="0.25">
      <c r="A5586" t="s">
        <v>17714</v>
      </c>
      <c r="B5586" t="s">
        <v>20335</v>
      </c>
      <c r="C5586" s="1" t="str">
        <f t="shared" si="399"/>
        <v>21:0121</v>
      </c>
      <c r="D5586" s="1" t="str">
        <f t="shared" si="398"/>
        <v>21:0003</v>
      </c>
      <c r="E5586" t="s">
        <v>17716</v>
      </c>
      <c r="F5586" t="s">
        <v>20336</v>
      </c>
      <c r="H5586">
        <v>48.730079799999999</v>
      </c>
      <c r="I5586">
        <v>-56.559834700000003</v>
      </c>
      <c r="J5586" s="1" t="str">
        <f t="shared" si="401"/>
        <v>Till</v>
      </c>
      <c r="K5586" s="1" t="str">
        <f t="shared" si="400"/>
        <v>&lt;63 micron</v>
      </c>
      <c r="L5586">
        <v>0.4</v>
      </c>
      <c r="M5586">
        <v>2.42</v>
      </c>
      <c r="N5586">
        <v>14</v>
      </c>
      <c r="O5586">
        <v>50</v>
      </c>
      <c r="P5586">
        <v>0.25</v>
      </c>
      <c r="Q5586">
        <v>1</v>
      </c>
      <c r="R5586">
        <v>0.18</v>
      </c>
      <c r="S5586">
        <v>1</v>
      </c>
      <c r="T5586">
        <v>10</v>
      </c>
      <c r="U5586">
        <v>26</v>
      </c>
      <c r="V5586">
        <v>48</v>
      </c>
      <c r="W5586">
        <v>3.1</v>
      </c>
      <c r="X5586">
        <v>5</v>
      </c>
      <c r="Y5586">
        <v>0.5</v>
      </c>
      <c r="Z5586">
        <v>0.1</v>
      </c>
      <c r="AA5586">
        <v>10</v>
      </c>
      <c r="AB5586">
        <v>0.64</v>
      </c>
      <c r="AC5586">
        <v>790</v>
      </c>
      <c r="AD5586">
        <v>2</v>
      </c>
      <c r="AE5586">
        <v>0.01</v>
      </c>
      <c r="AF5586">
        <v>24</v>
      </c>
      <c r="AH5586">
        <v>8</v>
      </c>
      <c r="AI5586">
        <v>1</v>
      </c>
      <c r="AJ5586">
        <v>5</v>
      </c>
      <c r="AK5586">
        <v>13</v>
      </c>
      <c r="AL5586">
        <v>7.0000000000000007E-2</v>
      </c>
      <c r="AM5586">
        <v>5</v>
      </c>
      <c r="AN5586">
        <v>5</v>
      </c>
      <c r="AO5586">
        <v>43</v>
      </c>
      <c r="AP5586">
        <v>5</v>
      </c>
      <c r="AQ5586">
        <v>84</v>
      </c>
    </row>
    <row r="5587" spans="1:43" hidden="1" x14ac:dyDescent="0.25">
      <c r="A5587" t="s">
        <v>17718</v>
      </c>
      <c r="B5587" t="s">
        <v>20337</v>
      </c>
      <c r="C5587" s="1" t="str">
        <f t="shared" si="399"/>
        <v>21:0121</v>
      </c>
      <c r="D5587" s="1" t="str">
        <f t="shared" si="398"/>
        <v>21:0003</v>
      </c>
      <c r="E5587" t="s">
        <v>17720</v>
      </c>
      <c r="F5587" t="s">
        <v>20338</v>
      </c>
      <c r="H5587">
        <v>48.721809800000003</v>
      </c>
      <c r="I5587">
        <v>-56.561265599999999</v>
      </c>
      <c r="J5587" s="1" t="str">
        <f t="shared" si="401"/>
        <v>Till</v>
      </c>
      <c r="K5587" s="1" t="str">
        <f t="shared" si="400"/>
        <v>&lt;63 micron</v>
      </c>
      <c r="L5587">
        <v>0.1</v>
      </c>
      <c r="M5587">
        <v>2.89</v>
      </c>
      <c r="N5587">
        <v>44</v>
      </c>
      <c r="O5587">
        <v>80</v>
      </c>
      <c r="P5587">
        <v>0.25</v>
      </c>
      <c r="Q5587">
        <v>1</v>
      </c>
      <c r="R5587">
        <v>0.14000000000000001</v>
      </c>
      <c r="S5587">
        <v>1.5</v>
      </c>
      <c r="T5587">
        <v>24</v>
      </c>
      <c r="U5587">
        <v>30</v>
      </c>
      <c r="V5587">
        <v>122</v>
      </c>
      <c r="W5587">
        <v>5.3</v>
      </c>
      <c r="X5587">
        <v>10</v>
      </c>
      <c r="Y5587">
        <v>0.5</v>
      </c>
      <c r="Z5587">
        <v>0.17</v>
      </c>
      <c r="AA5587">
        <v>30</v>
      </c>
      <c r="AB5587">
        <v>0.92</v>
      </c>
      <c r="AC5587">
        <v>2100</v>
      </c>
      <c r="AD5587">
        <v>4</v>
      </c>
      <c r="AE5587">
        <v>0.01</v>
      </c>
      <c r="AF5587">
        <v>43</v>
      </c>
      <c r="AH5587">
        <v>22</v>
      </c>
      <c r="AI5587">
        <v>2</v>
      </c>
      <c r="AJ5587">
        <v>9</v>
      </c>
      <c r="AK5587">
        <v>13</v>
      </c>
      <c r="AL5587">
        <v>0.09</v>
      </c>
      <c r="AM5587">
        <v>5</v>
      </c>
      <c r="AN5587">
        <v>5</v>
      </c>
      <c r="AO5587">
        <v>60</v>
      </c>
      <c r="AP5587">
        <v>10</v>
      </c>
      <c r="AQ5587">
        <v>132</v>
      </c>
    </row>
    <row r="5588" spans="1:43" hidden="1" x14ac:dyDescent="0.25">
      <c r="A5588" t="s">
        <v>17722</v>
      </c>
      <c r="B5588" t="s">
        <v>20339</v>
      </c>
      <c r="C5588" s="1" t="str">
        <f t="shared" si="399"/>
        <v>21:0121</v>
      </c>
      <c r="D5588" s="1" t="str">
        <f t="shared" si="398"/>
        <v>21:0003</v>
      </c>
      <c r="E5588" t="s">
        <v>17724</v>
      </c>
      <c r="F5588" t="s">
        <v>20340</v>
      </c>
      <c r="H5588">
        <v>48.715066299999997</v>
      </c>
      <c r="I5588">
        <v>-56.562003300000001</v>
      </c>
      <c r="J5588" s="1" t="str">
        <f t="shared" si="401"/>
        <v>Till</v>
      </c>
      <c r="K5588" s="1" t="str">
        <f t="shared" si="400"/>
        <v>&lt;63 micron</v>
      </c>
      <c r="L5588">
        <v>0.2</v>
      </c>
      <c r="M5588">
        <v>2.4</v>
      </c>
      <c r="N5588">
        <v>22</v>
      </c>
      <c r="O5588">
        <v>100</v>
      </c>
      <c r="P5588">
        <v>0.25</v>
      </c>
      <c r="Q5588">
        <v>1</v>
      </c>
      <c r="R5588">
        <v>0.16</v>
      </c>
      <c r="S5588">
        <v>0.5</v>
      </c>
      <c r="T5588">
        <v>9</v>
      </c>
      <c r="U5588">
        <v>32</v>
      </c>
      <c r="V5588">
        <v>109</v>
      </c>
      <c r="W5588">
        <v>5</v>
      </c>
      <c r="X5588">
        <v>10</v>
      </c>
      <c r="Y5588">
        <v>0.5</v>
      </c>
      <c r="Z5588">
        <v>0.25</v>
      </c>
      <c r="AA5588">
        <v>30</v>
      </c>
      <c r="AB5588">
        <v>0.87</v>
      </c>
      <c r="AC5588">
        <v>855</v>
      </c>
      <c r="AD5588">
        <v>8</v>
      </c>
      <c r="AE5588">
        <v>0.01</v>
      </c>
      <c r="AF5588">
        <v>24</v>
      </c>
      <c r="AH5588">
        <v>34</v>
      </c>
      <c r="AI5588">
        <v>2</v>
      </c>
      <c r="AJ5588">
        <v>7</v>
      </c>
      <c r="AK5588">
        <v>20</v>
      </c>
      <c r="AL5588">
        <v>0.09</v>
      </c>
      <c r="AM5588">
        <v>5</v>
      </c>
      <c r="AN5588">
        <v>5</v>
      </c>
      <c r="AO5588">
        <v>60</v>
      </c>
      <c r="AP5588">
        <v>10</v>
      </c>
      <c r="AQ5588">
        <v>104</v>
      </c>
    </row>
    <row r="5589" spans="1:43" hidden="1" x14ac:dyDescent="0.25">
      <c r="A5589" t="s">
        <v>17726</v>
      </c>
      <c r="B5589" t="s">
        <v>20341</v>
      </c>
      <c r="C5589" s="1" t="str">
        <f t="shared" si="399"/>
        <v>21:0121</v>
      </c>
      <c r="D5589" s="1" t="str">
        <f t="shared" si="398"/>
        <v>21:0003</v>
      </c>
      <c r="E5589" t="s">
        <v>17728</v>
      </c>
      <c r="F5589" t="s">
        <v>20342</v>
      </c>
      <c r="H5589">
        <v>48.670117699999999</v>
      </c>
      <c r="I5589">
        <v>-56.593490299999999</v>
      </c>
      <c r="J5589" s="1" t="str">
        <f t="shared" si="401"/>
        <v>Till</v>
      </c>
      <c r="K5589" s="1" t="str">
        <f t="shared" si="400"/>
        <v>&lt;63 micron</v>
      </c>
      <c r="L5589">
        <v>0.1</v>
      </c>
      <c r="M5589">
        <v>2.38</v>
      </c>
      <c r="N5589">
        <v>64</v>
      </c>
      <c r="O5589">
        <v>70</v>
      </c>
      <c r="P5589">
        <v>0.25</v>
      </c>
      <c r="Q5589">
        <v>1</v>
      </c>
      <c r="R5589">
        <v>0.44</v>
      </c>
      <c r="S5589">
        <v>0.5</v>
      </c>
      <c r="T5589">
        <v>26</v>
      </c>
      <c r="U5589">
        <v>29</v>
      </c>
      <c r="V5589">
        <v>125</v>
      </c>
      <c r="W5589">
        <v>5.59</v>
      </c>
      <c r="X5589">
        <v>10</v>
      </c>
      <c r="Y5589">
        <v>0.5</v>
      </c>
      <c r="Z5589">
        <v>0.16</v>
      </c>
      <c r="AA5589">
        <v>30</v>
      </c>
      <c r="AB5589">
        <v>0.95</v>
      </c>
      <c r="AC5589">
        <v>1305</v>
      </c>
      <c r="AD5589">
        <v>4</v>
      </c>
      <c r="AE5589">
        <v>0.01</v>
      </c>
      <c r="AF5589">
        <v>39</v>
      </c>
      <c r="AH5589">
        <v>14</v>
      </c>
      <c r="AI5589">
        <v>2</v>
      </c>
      <c r="AJ5589">
        <v>13</v>
      </c>
      <c r="AK5589">
        <v>22</v>
      </c>
      <c r="AL5589">
        <v>0.18</v>
      </c>
      <c r="AM5589">
        <v>5</v>
      </c>
      <c r="AN5589">
        <v>5</v>
      </c>
      <c r="AO5589">
        <v>99</v>
      </c>
      <c r="AP5589">
        <v>10</v>
      </c>
      <c r="AQ5589">
        <v>138</v>
      </c>
    </row>
    <row r="5590" spans="1:43" hidden="1" x14ac:dyDescent="0.25">
      <c r="A5590" t="s">
        <v>17730</v>
      </c>
      <c r="B5590" t="s">
        <v>20343</v>
      </c>
      <c r="C5590" s="1" t="str">
        <f t="shared" si="399"/>
        <v>21:0121</v>
      </c>
      <c r="D5590" s="1" t="str">
        <f t="shared" si="398"/>
        <v>21:0003</v>
      </c>
      <c r="E5590" t="s">
        <v>17732</v>
      </c>
      <c r="F5590" t="s">
        <v>20344</v>
      </c>
      <c r="H5590">
        <v>48.671813700000001</v>
      </c>
      <c r="I5590">
        <v>-56.565770200000003</v>
      </c>
      <c r="J5590" s="1" t="str">
        <f t="shared" si="401"/>
        <v>Till</v>
      </c>
      <c r="K5590" s="1" t="str">
        <f t="shared" si="400"/>
        <v>&lt;63 micron</v>
      </c>
      <c r="L5590">
        <v>0.2</v>
      </c>
      <c r="M5590">
        <v>2.82</v>
      </c>
      <c r="N5590">
        <v>38</v>
      </c>
      <c r="O5590">
        <v>90</v>
      </c>
      <c r="P5590">
        <v>0.25</v>
      </c>
      <c r="Q5590">
        <v>1</v>
      </c>
      <c r="R5590">
        <v>0.2</v>
      </c>
      <c r="S5590">
        <v>1</v>
      </c>
      <c r="T5590">
        <v>22</v>
      </c>
      <c r="U5590">
        <v>34</v>
      </c>
      <c r="V5590">
        <v>106</v>
      </c>
      <c r="W5590">
        <v>5.57</v>
      </c>
      <c r="X5590">
        <v>10</v>
      </c>
      <c r="Y5590">
        <v>0.5</v>
      </c>
      <c r="Z5590">
        <v>0.2</v>
      </c>
      <c r="AA5590">
        <v>30</v>
      </c>
      <c r="AB5590">
        <v>1.01</v>
      </c>
      <c r="AC5590">
        <v>1265</v>
      </c>
      <c r="AD5590">
        <v>4</v>
      </c>
      <c r="AE5590">
        <v>0.01</v>
      </c>
      <c r="AF5590">
        <v>35</v>
      </c>
      <c r="AH5590">
        <v>18</v>
      </c>
      <c r="AI5590">
        <v>1</v>
      </c>
      <c r="AJ5590">
        <v>12</v>
      </c>
      <c r="AK5590">
        <v>14</v>
      </c>
      <c r="AL5590">
        <v>0.15</v>
      </c>
      <c r="AM5590">
        <v>5</v>
      </c>
      <c r="AN5590">
        <v>10</v>
      </c>
      <c r="AO5590">
        <v>99</v>
      </c>
      <c r="AP5590">
        <v>10</v>
      </c>
      <c r="AQ5590">
        <v>104</v>
      </c>
    </row>
    <row r="5591" spans="1:43" hidden="1" x14ac:dyDescent="0.25">
      <c r="A5591" t="s">
        <v>17734</v>
      </c>
      <c r="B5591" t="s">
        <v>20345</v>
      </c>
      <c r="C5591" s="1" t="str">
        <f t="shared" si="399"/>
        <v>21:0121</v>
      </c>
      <c r="D5591" s="1" t="str">
        <f t="shared" ref="D5591:D5654" si="402">HYPERLINK("http://geochem.nrcan.gc.ca/cdogs/content/svy/svy210003_e.htm", "21:0003")</f>
        <v>21:0003</v>
      </c>
      <c r="E5591" t="s">
        <v>17736</v>
      </c>
      <c r="F5591" t="s">
        <v>20346</v>
      </c>
      <c r="H5591">
        <v>48.668978099999997</v>
      </c>
      <c r="I5591">
        <v>-56.553571099999999</v>
      </c>
      <c r="J5591" s="1" t="str">
        <f t="shared" si="401"/>
        <v>Till</v>
      </c>
      <c r="K5591" s="1" t="str">
        <f t="shared" si="400"/>
        <v>&lt;63 micron</v>
      </c>
      <c r="L5591">
        <v>0.2</v>
      </c>
      <c r="M5591">
        <v>2.04</v>
      </c>
      <c r="N5591">
        <v>28</v>
      </c>
      <c r="O5591">
        <v>50</v>
      </c>
      <c r="P5591">
        <v>0.25</v>
      </c>
      <c r="Q5591">
        <v>1</v>
      </c>
      <c r="R5591">
        <v>0.23</v>
      </c>
      <c r="S5591">
        <v>0.5</v>
      </c>
      <c r="T5591">
        <v>18</v>
      </c>
      <c r="U5591">
        <v>23</v>
      </c>
      <c r="V5591">
        <v>78</v>
      </c>
      <c r="W5591">
        <v>4.34</v>
      </c>
      <c r="X5591">
        <v>10</v>
      </c>
      <c r="Y5591">
        <v>0.5</v>
      </c>
      <c r="Z5591">
        <v>0.13</v>
      </c>
      <c r="AA5591">
        <v>30</v>
      </c>
      <c r="AB5591">
        <v>0.74</v>
      </c>
      <c r="AC5591">
        <v>1085</v>
      </c>
      <c r="AD5591">
        <v>4</v>
      </c>
      <c r="AE5591">
        <v>5.0000000000000001E-3</v>
      </c>
      <c r="AF5591">
        <v>20</v>
      </c>
      <c r="AH5591">
        <v>18</v>
      </c>
      <c r="AI5591">
        <v>4</v>
      </c>
      <c r="AJ5591">
        <v>9</v>
      </c>
      <c r="AK5591">
        <v>15</v>
      </c>
      <c r="AL5591">
        <v>0.15</v>
      </c>
      <c r="AM5591">
        <v>5</v>
      </c>
      <c r="AN5591">
        <v>5</v>
      </c>
      <c r="AO5591">
        <v>69</v>
      </c>
      <c r="AP5591">
        <v>10</v>
      </c>
      <c r="AQ5591">
        <v>76</v>
      </c>
    </row>
    <row r="5592" spans="1:43" hidden="1" x14ac:dyDescent="0.25">
      <c r="A5592" t="s">
        <v>17738</v>
      </c>
      <c r="B5592" t="s">
        <v>20347</v>
      </c>
      <c r="C5592" s="1" t="str">
        <f t="shared" si="399"/>
        <v>21:0121</v>
      </c>
      <c r="D5592" s="1" t="str">
        <f t="shared" si="402"/>
        <v>21:0003</v>
      </c>
      <c r="E5592" t="s">
        <v>17740</v>
      </c>
      <c r="F5592" t="s">
        <v>20348</v>
      </c>
      <c r="H5592">
        <v>48.685089300000001</v>
      </c>
      <c r="I5592">
        <v>-56.533595900000002</v>
      </c>
      <c r="J5592" s="1" t="str">
        <f t="shared" si="401"/>
        <v>Till</v>
      </c>
      <c r="K5592" s="1" t="str">
        <f t="shared" si="400"/>
        <v>&lt;63 micron</v>
      </c>
      <c r="L5592">
        <v>0.1</v>
      </c>
      <c r="M5592">
        <v>1.94</v>
      </c>
      <c r="N5592">
        <v>46</v>
      </c>
      <c r="O5592">
        <v>60</v>
      </c>
      <c r="P5592">
        <v>0.25</v>
      </c>
      <c r="Q5592">
        <v>1</v>
      </c>
      <c r="R5592">
        <v>0.24</v>
      </c>
      <c r="S5592">
        <v>0.5</v>
      </c>
      <c r="T5592">
        <v>20</v>
      </c>
      <c r="U5592">
        <v>24</v>
      </c>
      <c r="V5592">
        <v>94</v>
      </c>
      <c r="W5592">
        <v>5.21</v>
      </c>
      <c r="X5592">
        <v>10</v>
      </c>
      <c r="Y5592">
        <v>0.5</v>
      </c>
      <c r="Z5592">
        <v>0.13</v>
      </c>
      <c r="AA5592">
        <v>20</v>
      </c>
      <c r="AB5592">
        <v>0.72</v>
      </c>
      <c r="AC5592">
        <v>815</v>
      </c>
      <c r="AD5592">
        <v>6</v>
      </c>
      <c r="AE5592">
        <v>0.01</v>
      </c>
      <c r="AF5592">
        <v>32</v>
      </c>
      <c r="AH5592">
        <v>26</v>
      </c>
      <c r="AI5592">
        <v>2</v>
      </c>
      <c r="AJ5592">
        <v>10</v>
      </c>
      <c r="AK5592">
        <v>22</v>
      </c>
      <c r="AL5592">
        <v>0.17</v>
      </c>
      <c r="AM5592">
        <v>5</v>
      </c>
      <c r="AN5592">
        <v>5</v>
      </c>
      <c r="AO5592">
        <v>80</v>
      </c>
      <c r="AP5592">
        <v>10</v>
      </c>
      <c r="AQ5592">
        <v>90</v>
      </c>
    </row>
    <row r="5593" spans="1:43" hidden="1" x14ac:dyDescent="0.25">
      <c r="A5593" t="s">
        <v>17742</v>
      </c>
      <c r="B5593" t="s">
        <v>20349</v>
      </c>
      <c r="C5593" s="1" t="str">
        <f t="shared" si="399"/>
        <v>21:0121</v>
      </c>
      <c r="D5593" s="1" t="str">
        <f t="shared" si="402"/>
        <v>21:0003</v>
      </c>
      <c r="E5593" t="s">
        <v>17744</v>
      </c>
      <c r="F5593" t="s">
        <v>20350</v>
      </c>
      <c r="H5593">
        <v>48.706315799999999</v>
      </c>
      <c r="I5593">
        <v>-56.555555099999999</v>
      </c>
      <c r="J5593" s="1" t="str">
        <f t="shared" si="401"/>
        <v>Till</v>
      </c>
      <c r="K5593" s="1" t="str">
        <f t="shared" si="400"/>
        <v>&lt;63 micron</v>
      </c>
      <c r="L5593">
        <v>0.1</v>
      </c>
      <c r="M5593">
        <v>2.2000000000000002</v>
      </c>
      <c r="N5593">
        <v>86</v>
      </c>
      <c r="O5593">
        <v>60</v>
      </c>
      <c r="P5593">
        <v>0.25</v>
      </c>
      <c r="Q5593">
        <v>2</v>
      </c>
      <c r="R5593">
        <v>0.17</v>
      </c>
      <c r="S5593">
        <v>1</v>
      </c>
      <c r="T5593">
        <v>18</v>
      </c>
      <c r="U5593">
        <v>34</v>
      </c>
      <c r="V5593">
        <v>125</v>
      </c>
      <c r="W5593">
        <v>6.97</v>
      </c>
      <c r="X5593">
        <v>10</v>
      </c>
      <c r="Y5593">
        <v>0.5</v>
      </c>
      <c r="Z5593">
        <v>0.16</v>
      </c>
      <c r="AA5593">
        <v>30</v>
      </c>
      <c r="AB5593">
        <v>0.77</v>
      </c>
      <c r="AC5593">
        <v>965</v>
      </c>
      <c r="AD5593">
        <v>13</v>
      </c>
      <c r="AE5593">
        <v>0.01</v>
      </c>
      <c r="AF5593">
        <v>34</v>
      </c>
      <c r="AH5593">
        <v>64</v>
      </c>
      <c r="AI5593">
        <v>2</v>
      </c>
      <c r="AJ5593">
        <v>9</v>
      </c>
      <c r="AK5593">
        <v>16</v>
      </c>
      <c r="AL5593">
        <v>0.16</v>
      </c>
      <c r="AM5593">
        <v>5</v>
      </c>
      <c r="AN5593">
        <v>5</v>
      </c>
      <c r="AO5593">
        <v>70</v>
      </c>
      <c r="AP5593">
        <v>10</v>
      </c>
      <c r="AQ5593">
        <v>104</v>
      </c>
    </row>
    <row r="5594" spans="1:43" hidden="1" x14ac:dyDescent="0.25">
      <c r="A5594" t="s">
        <v>17746</v>
      </c>
      <c r="B5594" t="s">
        <v>20351</v>
      </c>
      <c r="C5594" s="1" t="str">
        <f t="shared" si="399"/>
        <v>21:0121</v>
      </c>
      <c r="D5594" s="1" t="str">
        <f t="shared" si="402"/>
        <v>21:0003</v>
      </c>
      <c r="E5594" t="s">
        <v>17748</v>
      </c>
      <c r="F5594" t="s">
        <v>20352</v>
      </c>
      <c r="H5594">
        <v>48.7566706</v>
      </c>
      <c r="I5594">
        <v>-56.626258900000003</v>
      </c>
      <c r="J5594" s="1" t="str">
        <f t="shared" si="401"/>
        <v>Till</v>
      </c>
      <c r="K5594" s="1" t="str">
        <f t="shared" si="400"/>
        <v>&lt;63 micron</v>
      </c>
      <c r="L5594">
        <v>0.1</v>
      </c>
      <c r="M5594">
        <v>2.17</v>
      </c>
      <c r="N5594">
        <v>24</v>
      </c>
      <c r="O5594">
        <v>150</v>
      </c>
      <c r="P5594">
        <v>0.25</v>
      </c>
      <c r="Q5594">
        <v>1</v>
      </c>
      <c r="R5594">
        <v>0.73</v>
      </c>
      <c r="S5594">
        <v>1</v>
      </c>
      <c r="T5594">
        <v>14</v>
      </c>
      <c r="U5594">
        <v>51</v>
      </c>
      <c r="V5594">
        <v>51</v>
      </c>
      <c r="W5594">
        <v>3.46</v>
      </c>
      <c r="X5594">
        <v>5</v>
      </c>
      <c r="Y5594">
        <v>0.5</v>
      </c>
      <c r="Z5594">
        <v>0.11</v>
      </c>
      <c r="AA5594">
        <v>10</v>
      </c>
      <c r="AB5594">
        <v>0.95</v>
      </c>
      <c r="AC5594">
        <v>875</v>
      </c>
      <c r="AD5594">
        <v>0.5</v>
      </c>
      <c r="AE5594">
        <v>0.01</v>
      </c>
      <c r="AF5594">
        <v>38</v>
      </c>
      <c r="AH5594">
        <v>14</v>
      </c>
      <c r="AI5594">
        <v>1</v>
      </c>
      <c r="AJ5594">
        <v>14</v>
      </c>
      <c r="AK5594">
        <v>46</v>
      </c>
      <c r="AL5594">
        <v>0.16</v>
      </c>
      <c r="AM5594">
        <v>5</v>
      </c>
      <c r="AN5594">
        <v>5</v>
      </c>
      <c r="AO5594">
        <v>80</v>
      </c>
      <c r="AP5594">
        <v>10</v>
      </c>
      <c r="AQ5594">
        <v>68</v>
      </c>
    </row>
    <row r="5595" spans="1:43" hidden="1" x14ac:dyDescent="0.25">
      <c r="A5595" t="s">
        <v>17750</v>
      </c>
      <c r="B5595" t="s">
        <v>20353</v>
      </c>
      <c r="C5595" s="1" t="str">
        <f t="shared" si="399"/>
        <v>21:0121</v>
      </c>
      <c r="D5595" s="1" t="str">
        <f t="shared" si="402"/>
        <v>21:0003</v>
      </c>
      <c r="E5595" t="s">
        <v>17752</v>
      </c>
      <c r="F5595" t="s">
        <v>20354</v>
      </c>
      <c r="H5595">
        <v>48.749582199999999</v>
      </c>
      <c r="I5595">
        <v>-56.660309300000002</v>
      </c>
      <c r="J5595" s="1" t="str">
        <f t="shared" si="401"/>
        <v>Till</v>
      </c>
      <c r="K5595" s="1" t="str">
        <f t="shared" si="400"/>
        <v>&lt;63 micron</v>
      </c>
      <c r="L5595">
        <v>0.1</v>
      </c>
      <c r="M5595">
        <v>1.08</v>
      </c>
      <c r="N5595">
        <v>32</v>
      </c>
      <c r="O5595">
        <v>70</v>
      </c>
      <c r="P5595">
        <v>0.25</v>
      </c>
      <c r="Q5595">
        <v>10</v>
      </c>
      <c r="R5595">
        <v>0.39</v>
      </c>
      <c r="S5595">
        <v>0.25</v>
      </c>
      <c r="T5595">
        <v>10</v>
      </c>
      <c r="U5595">
        <v>20</v>
      </c>
      <c r="V5595">
        <v>28</v>
      </c>
      <c r="W5595">
        <v>2.0299999999999998</v>
      </c>
      <c r="X5595">
        <v>5</v>
      </c>
      <c r="Y5595">
        <v>0.5</v>
      </c>
      <c r="Z5595">
        <v>0.08</v>
      </c>
      <c r="AA5595">
        <v>5</v>
      </c>
      <c r="AB5595">
        <v>0.52</v>
      </c>
      <c r="AC5595">
        <v>345</v>
      </c>
      <c r="AD5595">
        <v>0.5</v>
      </c>
      <c r="AE5595">
        <v>5.0000000000000001E-3</v>
      </c>
      <c r="AF5595">
        <v>19</v>
      </c>
      <c r="AH5595">
        <v>14</v>
      </c>
      <c r="AI5595">
        <v>1</v>
      </c>
      <c r="AJ5595">
        <v>6</v>
      </c>
      <c r="AK5595">
        <v>18</v>
      </c>
      <c r="AL5595">
        <v>0.09</v>
      </c>
      <c r="AM5595">
        <v>5</v>
      </c>
      <c r="AN5595">
        <v>5</v>
      </c>
      <c r="AO5595">
        <v>41</v>
      </c>
      <c r="AP5595">
        <v>5</v>
      </c>
      <c r="AQ5595">
        <v>46</v>
      </c>
    </row>
    <row r="5596" spans="1:43" hidden="1" x14ac:dyDescent="0.25">
      <c r="A5596" t="s">
        <v>17754</v>
      </c>
      <c r="B5596" t="s">
        <v>20355</v>
      </c>
      <c r="C5596" s="1" t="str">
        <f t="shared" si="399"/>
        <v>21:0121</v>
      </c>
      <c r="D5596" s="1" t="str">
        <f t="shared" si="402"/>
        <v>21:0003</v>
      </c>
      <c r="E5596" t="s">
        <v>17756</v>
      </c>
      <c r="F5596" t="s">
        <v>20356</v>
      </c>
      <c r="H5596">
        <v>48.738017399999997</v>
      </c>
      <c r="I5596">
        <v>-56.673579500000002</v>
      </c>
      <c r="J5596" s="1" t="str">
        <f t="shared" si="401"/>
        <v>Till</v>
      </c>
      <c r="K5596" s="1" t="str">
        <f t="shared" si="400"/>
        <v>&lt;63 micron</v>
      </c>
      <c r="L5596">
        <v>0.1</v>
      </c>
      <c r="M5596">
        <v>3.41</v>
      </c>
      <c r="N5596">
        <v>96</v>
      </c>
      <c r="O5596">
        <v>60</v>
      </c>
      <c r="P5596">
        <v>0.25</v>
      </c>
      <c r="Q5596">
        <v>1</v>
      </c>
      <c r="R5596">
        <v>0.23</v>
      </c>
      <c r="S5596">
        <v>1</v>
      </c>
      <c r="T5596">
        <v>10</v>
      </c>
      <c r="U5596">
        <v>40</v>
      </c>
      <c r="V5596">
        <v>34</v>
      </c>
      <c r="W5596">
        <v>3.67</v>
      </c>
      <c r="X5596">
        <v>5</v>
      </c>
      <c r="Y5596">
        <v>0.5</v>
      </c>
      <c r="Z5596">
        <v>0.03</v>
      </c>
      <c r="AA5596">
        <v>10</v>
      </c>
      <c r="AB5596">
        <v>0.64</v>
      </c>
      <c r="AC5596">
        <v>340</v>
      </c>
      <c r="AD5596">
        <v>1</v>
      </c>
      <c r="AE5596">
        <v>0.01</v>
      </c>
      <c r="AF5596">
        <v>21</v>
      </c>
      <c r="AH5596">
        <v>14</v>
      </c>
      <c r="AI5596">
        <v>1</v>
      </c>
      <c r="AJ5596">
        <v>8</v>
      </c>
      <c r="AK5596">
        <v>17</v>
      </c>
      <c r="AL5596">
        <v>0.16</v>
      </c>
      <c r="AM5596">
        <v>5</v>
      </c>
      <c r="AN5596">
        <v>5</v>
      </c>
      <c r="AO5596">
        <v>70</v>
      </c>
      <c r="AP5596">
        <v>10</v>
      </c>
      <c r="AQ5596">
        <v>68</v>
      </c>
    </row>
    <row r="5597" spans="1:43" hidden="1" x14ac:dyDescent="0.25">
      <c r="A5597" t="s">
        <v>17758</v>
      </c>
      <c r="B5597" t="s">
        <v>20357</v>
      </c>
      <c r="C5597" s="1" t="str">
        <f t="shared" si="399"/>
        <v>21:0121</v>
      </c>
      <c r="D5597" s="1" t="str">
        <f t="shared" si="402"/>
        <v>21:0003</v>
      </c>
      <c r="E5597" t="s">
        <v>17760</v>
      </c>
      <c r="F5597" t="s">
        <v>20358</v>
      </c>
      <c r="H5597">
        <v>48.745163699999999</v>
      </c>
      <c r="I5597">
        <v>-56.688903699999997</v>
      </c>
      <c r="J5597" s="1" t="str">
        <f t="shared" si="401"/>
        <v>Till</v>
      </c>
      <c r="K5597" s="1" t="str">
        <f t="shared" si="400"/>
        <v>&lt;63 micron</v>
      </c>
      <c r="L5597">
        <v>0.2</v>
      </c>
      <c r="M5597">
        <v>1</v>
      </c>
      <c r="N5597">
        <v>70</v>
      </c>
      <c r="O5597">
        <v>40</v>
      </c>
      <c r="P5597">
        <v>0.25</v>
      </c>
      <c r="Q5597">
        <v>1</v>
      </c>
      <c r="R5597">
        <v>0.48</v>
      </c>
      <c r="S5597">
        <v>0.25</v>
      </c>
      <c r="T5597">
        <v>11</v>
      </c>
      <c r="U5597">
        <v>21</v>
      </c>
      <c r="V5597">
        <v>66</v>
      </c>
      <c r="W5597">
        <v>2.94</v>
      </c>
      <c r="X5597">
        <v>5</v>
      </c>
      <c r="Y5597">
        <v>0.5</v>
      </c>
      <c r="Z5597">
        <v>0.04</v>
      </c>
      <c r="AA5597">
        <v>10</v>
      </c>
      <c r="AB5597">
        <v>0.43</v>
      </c>
      <c r="AC5597">
        <v>840</v>
      </c>
      <c r="AD5597">
        <v>1</v>
      </c>
      <c r="AE5597">
        <v>5.0000000000000001E-3</v>
      </c>
      <c r="AF5597">
        <v>15</v>
      </c>
      <c r="AH5597">
        <v>20</v>
      </c>
      <c r="AI5597">
        <v>1</v>
      </c>
      <c r="AJ5597">
        <v>6</v>
      </c>
      <c r="AK5597">
        <v>22</v>
      </c>
      <c r="AL5597">
        <v>0.1</v>
      </c>
      <c r="AM5597">
        <v>5</v>
      </c>
      <c r="AN5597">
        <v>5</v>
      </c>
      <c r="AO5597">
        <v>57</v>
      </c>
      <c r="AP5597">
        <v>5</v>
      </c>
      <c r="AQ5597">
        <v>76</v>
      </c>
    </row>
    <row r="5598" spans="1:43" hidden="1" x14ac:dyDescent="0.25">
      <c r="A5598" t="s">
        <v>17762</v>
      </c>
      <c r="B5598" t="s">
        <v>20359</v>
      </c>
      <c r="C5598" s="1" t="str">
        <f t="shared" si="399"/>
        <v>21:0121</v>
      </c>
      <c r="D5598" s="1" t="str">
        <f t="shared" si="402"/>
        <v>21:0003</v>
      </c>
      <c r="E5598" t="s">
        <v>17764</v>
      </c>
      <c r="F5598" t="s">
        <v>20360</v>
      </c>
      <c r="H5598">
        <v>48.754314200000003</v>
      </c>
      <c r="I5598">
        <v>-56.594311900000001</v>
      </c>
      <c r="J5598" s="1" t="str">
        <f t="shared" si="401"/>
        <v>Till</v>
      </c>
      <c r="K5598" s="1" t="str">
        <f t="shared" si="400"/>
        <v>&lt;63 micron</v>
      </c>
      <c r="L5598">
        <v>0.1</v>
      </c>
      <c r="M5598">
        <v>1.52</v>
      </c>
      <c r="N5598">
        <v>12</v>
      </c>
      <c r="O5598">
        <v>40</v>
      </c>
      <c r="P5598">
        <v>0.25</v>
      </c>
      <c r="Q5598">
        <v>1</v>
      </c>
      <c r="R5598">
        <v>0.69</v>
      </c>
      <c r="S5598">
        <v>0.25</v>
      </c>
      <c r="T5598">
        <v>14</v>
      </c>
      <c r="U5598">
        <v>26</v>
      </c>
      <c r="V5598">
        <v>52</v>
      </c>
      <c r="W5598">
        <v>2.2999999999999998</v>
      </c>
      <c r="X5598">
        <v>5</v>
      </c>
      <c r="Y5598">
        <v>0.5</v>
      </c>
      <c r="Z5598">
        <v>0.05</v>
      </c>
      <c r="AA5598">
        <v>10</v>
      </c>
      <c r="AB5598">
        <v>0.56000000000000005</v>
      </c>
      <c r="AC5598">
        <v>755</v>
      </c>
      <c r="AD5598">
        <v>0.5</v>
      </c>
      <c r="AE5598">
        <v>5.0000000000000001E-3</v>
      </c>
      <c r="AF5598">
        <v>19</v>
      </c>
      <c r="AH5598">
        <v>12</v>
      </c>
      <c r="AI5598">
        <v>1</v>
      </c>
      <c r="AJ5598">
        <v>10</v>
      </c>
      <c r="AK5598">
        <v>38</v>
      </c>
      <c r="AL5598">
        <v>0.16</v>
      </c>
      <c r="AM5598">
        <v>5</v>
      </c>
      <c r="AN5598">
        <v>5</v>
      </c>
      <c r="AO5598">
        <v>69</v>
      </c>
      <c r="AP5598">
        <v>5</v>
      </c>
      <c r="AQ5598">
        <v>40</v>
      </c>
    </row>
    <row r="5599" spans="1:43" hidden="1" x14ac:dyDescent="0.25">
      <c r="A5599" t="s">
        <v>17766</v>
      </c>
      <c r="B5599" t="s">
        <v>20361</v>
      </c>
      <c r="C5599" s="1" t="str">
        <f t="shared" ref="C5599:C5662" si="403">HYPERLINK("http://geochem.nrcan.gc.ca/cdogs/content/bdl/bdl210121_e.htm", "21:0121")</f>
        <v>21:0121</v>
      </c>
      <c r="D5599" s="1" t="str">
        <f t="shared" si="402"/>
        <v>21:0003</v>
      </c>
      <c r="E5599" t="s">
        <v>17768</v>
      </c>
      <c r="F5599" t="s">
        <v>20362</v>
      </c>
      <c r="H5599">
        <v>48.750714600000002</v>
      </c>
      <c r="I5599">
        <v>-56.593523400000002</v>
      </c>
      <c r="J5599" s="1" t="str">
        <f t="shared" si="401"/>
        <v>Till</v>
      </c>
      <c r="K5599" s="1" t="str">
        <f t="shared" ref="K5599:K5662" si="404">HYPERLINK("http://geochem.nrcan.gc.ca/cdogs/content/kwd/kwd080004_e.htm", "&lt;63 micron")</f>
        <v>&lt;63 micron</v>
      </c>
      <c r="L5599">
        <v>0.1</v>
      </c>
      <c r="M5599">
        <v>2.59</v>
      </c>
      <c r="N5599">
        <v>34</v>
      </c>
      <c r="O5599">
        <v>40</v>
      </c>
      <c r="P5599">
        <v>0.25</v>
      </c>
      <c r="Q5599">
        <v>1</v>
      </c>
      <c r="R5599">
        <v>0.33</v>
      </c>
      <c r="S5599">
        <v>0.25</v>
      </c>
      <c r="T5599">
        <v>18</v>
      </c>
      <c r="U5599">
        <v>37</v>
      </c>
      <c r="V5599">
        <v>62</v>
      </c>
      <c r="W5599">
        <v>3.2</v>
      </c>
      <c r="X5599">
        <v>5</v>
      </c>
      <c r="Y5599">
        <v>0.5</v>
      </c>
      <c r="Z5599">
        <v>7.0000000000000007E-2</v>
      </c>
      <c r="AA5599">
        <v>10</v>
      </c>
      <c r="AB5599">
        <v>0.71</v>
      </c>
      <c r="AC5599">
        <v>880</v>
      </c>
      <c r="AD5599">
        <v>0.5</v>
      </c>
      <c r="AE5599">
        <v>0.01</v>
      </c>
      <c r="AF5599">
        <v>25</v>
      </c>
      <c r="AH5599">
        <v>22</v>
      </c>
      <c r="AI5599">
        <v>4</v>
      </c>
      <c r="AJ5599">
        <v>10</v>
      </c>
      <c r="AK5599">
        <v>22</v>
      </c>
      <c r="AL5599">
        <v>0.14000000000000001</v>
      </c>
      <c r="AM5599">
        <v>5</v>
      </c>
      <c r="AN5599">
        <v>5</v>
      </c>
      <c r="AO5599">
        <v>72</v>
      </c>
      <c r="AP5599">
        <v>5</v>
      </c>
      <c r="AQ5599">
        <v>56</v>
      </c>
    </row>
    <row r="5600" spans="1:43" hidden="1" x14ac:dyDescent="0.25">
      <c r="A5600" t="s">
        <v>17770</v>
      </c>
      <c r="B5600" t="s">
        <v>20363</v>
      </c>
      <c r="C5600" s="1" t="str">
        <f t="shared" si="403"/>
        <v>21:0121</v>
      </c>
      <c r="D5600" s="1" t="str">
        <f t="shared" si="402"/>
        <v>21:0003</v>
      </c>
      <c r="E5600" t="s">
        <v>17772</v>
      </c>
      <c r="F5600" t="s">
        <v>20364</v>
      </c>
      <c r="H5600">
        <v>48.744867599999999</v>
      </c>
      <c r="I5600">
        <v>-56.619680299999999</v>
      </c>
      <c r="J5600" s="1" t="str">
        <f t="shared" si="401"/>
        <v>Till</v>
      </c>
      <c r="K5600" s="1" t="str">
        <f t="shared" si="404"/>
        <v>&lt;63 micron</v>
      </c>
      <c r="L5600">
        <v>0.1</v>
      </c>
      <c r="M5600">
        <v>2.12</v>
      </c>
      <c r="N5600">
        <v>64</v>
      </c>
      <c r="O5600">
        <v>100</v>
      </c>
      <c r="P5600">
        <v>0.25</v>
      </c>
      <c r="Q5600">
        <v>1</v>
      </c>
      <c r="R5600">
        <v>0.43</v>
      </c>
      <c r="S5600">
        <v>0.25</v>
      </c>
      <c r="T5600">
        <v>14</v>
      </c>
      <c r="U5600">
        <v>33</v>
      </c>
      <c r="V5600">
        <v>43</v>
      </c>
      <c r="W5600">
        <v>3.22</v>
      </c>
      <c r="X5600">
        <v>5</v>
      </c>
      <c r="Y5600">
        <v>0.5</v>
      </c>
      <c r="Z5600">
        <v>0.09</v>
      </c>
      <c r="AA5600">
        <v>20</v>
      </c>
      <c r="AB5600">
        <v>0.76</v>
      </c>
      <c r="AC5600">
        <v>710</v>
      </c>
      <c r="AD5600">
        <v>2</v>
      </c>
      <c r="AE5600">
        <v>0.01</v>
      </c>
      <c r="AF5600">
        <v>29</v>
      </c>
      <c r="AH5600">
        <v>18</v>
      </c>
      <c r="AI5600">
        <v>1</v>
      </c>
      <c r="AJ5600">
        <v>10</v>
      </c>
      <c r="AK5600">
        <v>27</v>
      </c>
      <c r="AL5600">
        <v>0.13</v>
      </c>
      <c r="AM5600">
        <v>5</v>
      </c>
      <c r="AN5600">
        <v>5</v>
      </c>
      <c r="AO5600">
        <v>64</v>
      </c>
      <c r="AP5600">
        <v>5</v>
      </c>
      <c r="AQ5600">
        <v>66</v>
      </c>
    </row>
    <row r="5601" spans="1:43" hidden="1" x14ac:dyDescent="0.25">
      <c r="A5601" t="s">
        <v>17774</v>
      </c>
      <c r="B5601" t="s">
        <v>20365</v>
      </c>
      <c r="C5601" s="1" t="str">
        <f t="shared" si="403"/>
        <v>21:0121</v>
      </c>
      <c r="D5601" s="1" t="str">
        <f t="shared" si="402"/>
        <v>21:0003</v>
      </c>
      <c r="E5601" t="s">
        <v>17776</v>
      </c>
      <c r="F5601" t="s">
        <v>20366</v>
      </c>
      <c r="H5601">
        <v>48.746825600000001</v>
      </c>
      <c r="I5601">
        <v>-56.613409699999998</v>
      </c>
      <c r="J5601" s="1" t="str">
        <f t="shared" si="401"/>
        <v>Till</v>
      </c>
      <c r="K5601" s="1" t="str">
        <f t="shared" si="404"/>
        <v>&lt;63 micron</v>
      </c>
      <c r="L5601">
        <v>0.1</v>
      </c>
      <c r="M5601">
        <v>3.07</v>
      </c>
      <c r="N5601">
        <v>36</v>
      </c>
      <c r="O5601">
        <v>60</v>
      </c>
      <c r="P5601">
        <v>0.25</v>
      </c>
      <c r="Q5601">
        <v>2</v>
      </c>
      <c r="R5601">
        <v>0.42</v>
      </c>
      <c r="S5601">
        <v>0.25</v>
      </c>
      <c r="T5601">
        <v>19</v>
      </c>
      <c r="U5601">
        <v>43</v>
      </c>
      <c r="V5601">
        <v>76</v>
      </c>
      <c r="W5601">
        <v>2.83</v>
      </c>
      <c r="X5601">
        <v>5</v>
      </c>
      <c r="Y5601">
        <v>0.5</v>
      </c>
      <c r="Z5601">
        <v>0.05</v>
      </c>
      <c r="AA5601">
        <v>10</v>
      </c>
      <c r="AB5601">
        <v>0.73</v>
      </c>
      <c r="AC5601">
        <v>1420</v>
      </c>
      <c r="AD5601">
        <v>2</v>
      </c>
      <c r="AE5601">
        <v>5.0000000000000001E-3</v>
      </c>
      <c r="AF5601">
        <v>27</v>
      </c>
      <c r="AH5601">
        <v>28</v>
      </c>
      <c r="AI5601">
        <v>6</v>
      </c>
      <c r="AJ5601">
        <v>11</v>
      </c>
      <c r="AK5601">
        <v>22</v>
      </c>
      <c r="AL5601">
        <v>0.12</v>
      </c>
      <c r="AM5601">
        <v>5</v>
      </c>
      <c r="AN5601">
        <v>5</v>
      </c>
      <c r="AO5601">
        <v>63</v>
      </c>
      <c r="AP5601">
        <v>5</v>
      </c>
      <c r="AQ5601">
        <v>74</v>
      </c>
    </row>
    <row r="5602" spans="1:43" hidden="1" x14ac:dyDescent="0.25">
      <c r="A5602" t="s">
        <v>17778</v>
      </c>
      <c r="B5602" t="s">
        <v>20367</v>
      </c>
      <c r="C5602" s="1" t="str">
        <f t="shared" si="403"/>
        <v>21:0121</v>
      </c>
      <c r="D5602" s="1" t="str">
        <f t="shared" si="402"/>
        <v>21:0003</v>
      </c>
      <c r="E5602" t="s">
        <v>17780</v>
      </c>
      <c r="F5602" t="s">
        <v>20368</v>
      </c>
      <c r="H5602">
        <v>48.748850599999997</v>
      </c>
      <c r="I5602">
        <v>-56.600610099999997</v>
      </c>
      <c r="J5602" s="1" t="str">
        <f t="shared" si="401"/>
        <v>Till</v>
      </c>
      <c r="K5602" s="1" t="str">
        <f t="shared" si="404"/>
        <v>&lt;63 micron</v>
      </c>
      <c r="L5602">
        <v>0.1</v>
      </c>
      <c r="M5602">
        <v>2.68</v>
      </c>
      <c r="N5602">
        <v>16</v>
      </c>
      <c r="O5602">
        <v>70</v>
      </c>
      <c r="P5602">
        <v>0.25</v>
      </c>
      <c r="Q5602">
        <v>1</v>
      </c>
      <c r="R5602">
        <v>0.37</v>
      </c>
      <c r="S5602">
        <v>0.25</v>
      </c>
      <c r="T5602">
        <v>15</v>
      </c>
      <c r="U5602">
        <v>34</v>
      </c>
      <c r="V5602">
        <v>68</v>
      </c>
      <c r="W5602">
        <v>2.78</v>
      </c>
      <c r="X5602">
        <v>5</v>
      </c>
      <c r="Y5602">
        <v>0.5</v>
      </c>
      <c r="Z5602">
        <v>0.04</v>
      </c>
      <c r="AA5602">
        <v>10</v>
      </c>
      <c r="AB5602">
        <v>0.67</v>
      </c>
      <c r="AC5602">
        <v>600</v>
      </c>
      <c r="AD5602">
        <v>1</v>
      </c>
      <c r="AE5602">
        <v>0.01</v>
      </c>
      <c r="AF5602">
        <v>23</v>
      </c>
      <c r="AH5602">
        <v>12</v>
      </c>
      <c r="AI5602">
        <v>1</v>
      </c>
      <c r="AJ5602">
        <v>9</v>
      </c>
      <c r="AK5602">
        <v>21</v>
      </c>
      <c r="AL5602">
        <v>0.14000000000000001</v>
      </c>
      <c r="AM5602">
        <v>5</v>
      </c>
      <c r="AN5602">
        <v>5</v>
      </c>
      <c r="AO5602">
        <v>69</v>
      </c>
      <c r="AP5602">
        <v>5</v>
      </c>
      <c r="AQ5602">
        <v>48</v>
      </c>
    </row>
    <row r="5603" spans="1:43" hidden="1" x14ac:dyDescent="0.25">
      <c r="A5603" t="s">
        <v>17782</v>
      </c>
      <c r="B5603" t="s">
        <v>20369</v>
      </c>
      <c r="C5603" s="1" t="str">
        <f t="shared" si="403"/>
        <v>21:0121</v>
      </c>
      <c r="D5603" s="1" t="str">
        <f t="shared" si="402"/>
        <v>21:0003</v>
      </c>
      <c r="E5603" t="s">
        <v>17784</v>
      </c>
      <c r="F5603" t="s">
        <v>20370</v>
      </c>
      <c r="H5603">
        <v>48.534390000000002</v>
      </c>
      <c r="I5603">
        <v>-56.573446799999999</v>
      </c>
      <c r="J5603" s="1" t="str">
        <f t="shared" si="401"/>
        <v>Till</v>
      </c>
      <c r="K5603" s="1" t="str">
        <f t="shared" si="404"/>
        <v>&lt;63 micron</v>
      </c>
      <c r="L5603">
        <v>0.1</v>
      </c>
      <c r="M5603">
        <v>1.26</v>
      </c>
      <c r="N5603">
        <v>24</v>
      </c>
      <c r="O5603">
        <v>20</v>
      </c>
      <c r="P5603">
        <v>0.25</v>
      </c>
      <c r="Q5603">
        <v>4</v>
      </c>
      <c r="R5603">
        <v>0.28000000000000003</v>
      </c>
      <c r="S5603">
        <v>0.25</v>
      </c>
      <c r="T5603">
        <v>19</v>
      </c>
      <c r="U5603">
        <v>21</v>
      </c>
      <c r="V5603">
        <v>61</v>
      </c>
      <c r="W5603">
        <v>3.59</v>
      </c>
      <c r="X5603">
        <v>5</v>
      </c>
      <c r="Y5603">
        <v>0.5</v>
      </c>
      <c r="Z5603">
        <v>0.04</v>
      </c>
      <c r="AA5603">
        <v>10</v>
      </c>
      <c r="AB5603">
        <v>0.52</v>
      </c>
      <c r="AC5603">
        <v>1145</v>
      </c>
      <c r="AD5603">
        <v>1</v>
      </c>
      <c r="AE5603">
        <v>5.0000000000000001E-3</v>
      </c>
      <c r="AF5603">
        <v>23</v>
      </c>
      <c r="AH5603">
        <v>10</v>
      </c>
      <c r="AI5603">
        <v>1</v>
      </c>
      <c r="AJ5603">
        <v>8</v>
      </c>
      <c r="AK5603">
        <v>12</v>
      </c>
      <c r="AL5603">
        <v>0.1</v>
      </c>
      <c r="AM5603">
        <v>5</v>
      </c>
      <c r="AN5603">
        <v>5</v>
      </c>
      <c r="AO5603">
        <v>51</v>
      </c>
      <c r="AP5603">
        <v>5</v>
      </c>
      <c r="AQ5603">
        <v>76</v>
      </c>
    </row>
    <row r="5604" spans="1:43" hidden="1" x14ac:dyDescent="0.25">
      <c r="A5604" t="s">
        <v>17786</v>
      </c>
      <c r="B5604" t="s">
        <v>20371</v>
      </c>
      <c r="C5604" s="1" t="str">
        <f t="shared" si="403"/>
        <v>21:0121</v>
      </c>
      <c r="D5604" s="1" t="str">
        <f t="shared" si="402"/>
        <v>21:0003</v>
      </c>
      <c r="E5604" t="s">
        <v>17788</v>
      </c>
      <c r="F5604" t="s">
        <v>20372</v>
      </c>
      <c r="H5604">
        <v>48.529776900000002</v>
      </c>
      <c r="I5604">
        <v>-56.590548900000002</v>
      </c>
      <c r="J5604" s="1" t="str">
        <f t="shared" si="401"/>
        <v>Till</v>
      </c>
      <c r="K5604" s="1" t="str">
        <f t="shared" si="404"/>
        <v>&lt;63 micron</v>
      </c>
      <c r="L5604">
        <v>0.1</v>
      </c>
      <c r="M5604">
        <v>1.41</v>
      </c>
      <c r="N5604">
        <v>22</v>
      </c>
      <c r="O5604">
        <v>30</v>
      </c>
      <c r="P5604">
        <v>0.25</v>
      </c>
      <c r="Q5604">
        <v>1</v>
      </c>
      <c r="R5604">
        <v>0.25</v>
      </c>
      <c r="S5604">
        <v>0.25</v>
      </c>
      <c r="T5604">
        <v>15</v>
      </c>
      <c r="U5604">
        <v>20</v>
      </c>
      <c r="V5604">
        <v>51</v>
      </c>
      <c r="W5604">
        <v>3.27</v>
      </c>
      <c r="X5604">
        <v>5</v>
      </c>
      <c r="Y5604">
        <v>0.5</v>
      </c>
      <c r="Z5604">
        <v>0.04</v>
      </c>
      <c r="AA5604">
        <v>10</v>
      </c>
      <c r="AB5604">
        <v>0.56000000000000005</v>
      </c>
      <c r="AC5604">
        <v>815</v>
      </c>
      <c r="AD5604">
        <v>0.5</v>
      </c>
      <c r="AE5604">
        <v>5.0000000000000001E-3</v>
      </c>
      <c r="AF5604">
        <v>20</v>
      </c>
      <c r="AH5604">
        <v>6</v>
      </c>
      <c r="AI5604">
        <v>1</v>
      </c>
      <c r="AJ5604">
        <v>9</v>
      </c>
      <c r="AK5604">
        <v>13</v>
      </c>
      <c r="AL5604">
        <v>0.12</v>
      </c>
      <c r="AM5604">
        <v>5</v>
      </c>
      <c r="AN5604">
        <v>5</v>
      </c>
      <c r="AO5604">
        <v>55</v>
      </c>
      <c r="AP5604">
        <v>5</v>
      </c>
      <c r="AQ5604">
        <v>54</v>
      </c>
    </row>
    <row r="5605" spans="1:43" hidden="1" x14ac:dyDescent="0.25">
      <c r="A5605" t="s">
        <v>17790</v>
      </c>
      <c r="B5605" t="s">
        <v>20373</v>
      </c>
      <c r="C5605" s="1" t="str">
        <f t="shared" si="403"/>
        <v>21:0121</v>
      </c>
      <c r="D5605" s="1" t="str">
        <f t="shared" si="402"/>
        <v>21:0003</v>
      </c>
      <c r="E5605" t="s">
        <v>17792</v>
      </c>
      <c r="F5605" t="s">
        <v>20374</v>
      </c>
      <c r="H5605">
        <v>48.524082200000002</v>
      </c>
      <c r="I5605">
        <v>-56.608336600000001</v>
      </c>
      <c r="J5605" s="1" t="str">
        <f t="shared" si="401"/>
        <v>Till</v>
      </c>
      <c r="K5605" s="1" t="str">
        <f t="shared" si="404"/>
        <v>&lt;63 micron</v>
      </c>
      <c r="L5605">
        <v>0.1</v>
      </c>
      <c r="M5605">
        <v>1.1599999999999999</v>
      </c>
      <c r="N5605">
        <v>18</v>
      </c>
      <c r="O5605">
        <v>20</v>
      </c>
      <c r="P5605">
        <v>0.25</v>
      </c>
      <c r="Q5605">
        <v>1</v>
      </c>
      <c r="R5605">
        <v>0.24</v>
      </c>
      <c r="S5605">
        <v>0.25</v>
      </c>
      <c r="T5605">
        <v>17</v>
      </c>
      <c r="U5605">
        <v>20</v>
      </c>
      <c r="V5605">
        <v>72</v>
      </c>
      <c r="W5605">
        <v>3.53</v>
      </c>
      <c r="X5605">
        <v>5</v>
      </c>
      <c r="Y5605">
        <v>0.5</v>
      </c>
      <c r="Z5605">
        <v>0.05</v>
      </c>
      <c r="AA5605">
        <v>10</v>
      </c>
      <c r="AB5605">
        <v>0.5</v>
      </c>
      <c r="AC5605">
        <v>925</v>
      </c>
      <c r="AD5605">
        <v>0.5</v>
      </c>
      <c r="AE5605">
        <v>5.0000000000000001E-3</v>
      </c>
      <c r="AF5605">
        <v>24</v>
      </c>
      <c r="AH5605">
        <v>6</v>
      </c>
      <c r="AI5605">
        <v>1</v>
      </c>
      <c r="AJ5605">
        <v>10</v>
      </c>
      <c r="AK5605">
        <v>12</v>
      </c>
      <c r="AL5605">
        <v>0.09</v>
      </c>
      <c r="AM5605">
        <v>5</v>
      </c>
      <c r="AN5605">
        <v>5</v>
      </c>
      <c r="AO5605">
        <v>52</v>
      </c>
      <c r="AP5605">
        <v>5</v>
      </c>
      <c r="AQ5605">
        <v>78</v>
      </c>
    </row>
    <row r="5606" spans="1:43" hidden="1" x14ac:dyDescent="0.25">
      <c r="A5606" t="s">
        <v>17794</v>
      </c>
      <c r="B5606" t="s">
        <v>20375</v>
      </c>
      <c r="C5606" s="1" t="str">
        <f t="shared" si="403"/>
        <v>21:0121</v>
      </c>
      <c r="D5606" s="1" t="str">
        <f t="shared" si="402"/>
        <v>21:0003</v>
      </c>
      <c r="E5606" t="s">
        <v>17796</v>
      </c>
      <c r="F5606" t="s">
        <v>20376</v>
      </c>
      <c r="H5606">
        <v>48.501113400000001</v>
      </c>
      <c r="I5606">
        <v>-56.654946700000004</v>
      </c>
      <c r="J5606" s="1" t="str">
        <f t="shared" si="401"/>
        <v>Till</v>
      </c>
      <c r="K5606" s="1" t="str">
        <f t="shared" si="404"/>
        <v>&lt;63 micron</v>
      </c>
      <c r="L5606">
        <v>0.1</v>
      </c>
      <c r="M5606">
        <v>2.41</v>
      </c>
      <c r="N5606">
        <v>38</v>
      </c>
      <c r="O5606">
        <v>50</v>
      </c>
      <c r="P5606">
        <v>0.25</v>
      </c>
      <c r="Q5606">
        <v>1</v>
      </c>
      <c r="R5606">
        <v>0.43</v>
      </c>
      <c r="S5606">
        <v>0.25</v>
      </c>
      <c r="T5606">
        <v>26</v>
      </c>
      <c r="U5606">
        <v>33</v>
      </c>
      <c r="V5606">
        <v>109</v>
      </c>
      <c r="W5606">
        <v>4.9400000000000004</v>
      </c>
      <c r="X5606">
        <v>10</v>
      </c>
      <c r="Y5606">
        <v>0.5</v>
      </c>
      <c r="Z5606">
        <v>0.09</v>
      </c>
      <c r="AA5606">
        <v>20</v>
      </c>
      <c r="AB5606">
        <v>0.84</v>
      </c>
      <c r="AC5606">
        <v>1235</v>
      </c>
      <c r="AD5606">
        <v>0.5</v>
      </c>
      <c r="AE5606">
        <v>0.01</v>
      </c>
      <c r="AF5606">
        <v>34</v>
      </c>
      <c r="AH5606">
        <v>12</v>
      </c>
      <c r="AI5606">
        <v>1</v>
      </c>
      <c r="AJ5606">
        <v>12</v>
      </c>
      <c r="AK5606">
        <v>20</v>
      </c>
      <c r="AL5606">
        <v>0.14000000000000001</v>
      </c>
      <c r="AM5606">
        <v>5</v>
      </c>
      <c r="AN5606">
        <v>10</v>
      </c>
      <c r="AO5606">
        <v>85</v>
      </c>
      <c r="AP5606">
        <v>5</v>
      </c>
      <c r="AQ5606">
        <v>92</v>
      </c>
    </row>
    <row r="5607" spans="1:43" hidden="1" x14ac:dyDescent="0.25">
      <c r="A5607" t="s">
        <v>17798</v>
      </c>
      <c r="B5607" t="s">
        <v>20377</v>
      </c>
      <c r="C5607" s="1" t="str">
        <f t="shared" si="403"/>
        <v>21:0121</v>
      </c>
      <c r="D5607" s="1" t="str">
        <f t="shared" si="402"/>
        <v>21:0003</v>
      </c>
      <c r="E5607" t="s">
        <v>17800</v>
      </c>
      <c r="F5607" t="s">
        <v>20378</v>
      </c>
      <c r="H5607">
        <v>48.500424700000003</v>
      </c>
      <c r="I5607">
        <v>-56.665374200000002</v>
      </c>
      <c r="J5607" s="1" t="str">
        <f t="shared" si="401"/>
        <v>Till</v>
      </c>
      <c r="K5607" s="1" t="str">
        <f t="shared" si="404"/>
        <v>&lt;63 micron</v>
      </c>
      <c r="L5607">
        <v>0.1</v>
      </c>
      <c r="M5607">
        <v>1.2</v>
      </c>
      <c r="N5607">
        <v>36</v>
      </c>
      <c r="O5607">
        <v>30</v>
      </c>
      <c r="P5607">
        <v>0.25</v>
      </c>
      <c r="Q5607">
        <v>1</v>
      </c>
      <c r="R5607">
        <v>0.24</v>
      </c>
      <c r="S5607">
        <v>0.25</v>
      </c>
      <c r="T5607">
        <v>23</v>
      </c>
      <c r="U5607">
        <v>27</v>
      </c>
      <c r="V5607">
        <v>59</v>
      </c>
      <c r="W5607">
        <v>3.94</v>
      </c>
      <c r="X5607">
        <v>5</v>
      </c>
      <c r="Y5607">
        <v>0.5</v>
      </c>
      <c r="Z5607">
        <v>0.04</v>
      </c>
      <c r="AA5607">
        <v>20</v>
      </c>
      <c r="AB5607">
        <v>0.52</v>
      </c>
      <c r="AC5607">
        <v>1530</v>
      </c>
      <c r="AD5607">
        <v>0.5</v>
      </c>
      <c r="AE5607">
        <v>5.0000000000000001E-3</v>
      </c>
      <c r="AF5607">
        <v>31</v>
      </c>
      <c r="AH5607">
        <v>16</v>
      </c>
      <c r="AI5607">
        <v>6</v>
      </c>
      <c r="AJ5607">
        <v>9</v>
      </c>
      <c r="AK5607">
        <v>12</v>
      </c>
      <c r="AL5607">
        <v>0.12</v>
      </c>
      <c r="AM5607">
        <v>5</v>
      </c>
      <c r="AN5607">
        <v>5</v>
      </c>
      <c r="AO5607">
        <v>50</v>
      </c>
      <c r="AP5607">
        <v>5</v>
      </c>
      <c r="AQ5607">
        <v>84</v>
      </c>
    </row>
    <row r="5608" spans="1:43" hidden="1" x14ac:dyDescent="0.25">
      <c r="A5608" t="s">
        <v>17802</v>
      </c>
      <c r="B5608" t="s">
        <v>20379</v>
      </c>
      <c r="C5608" s="1" t="str">
        <f t="shared" si="403"/>
        <v>21:0121</v>
      </c>
      <c r="D5608" s="1" t="str">
        <f t="shared" si="402"/>
        <v>21:0003</v>
      </c>
      <c r="E5608" t="s">
        <v>17804</v>
      </c>
      <c r="F5608" t="s">
        <v>20380</v>
      </c>
      <c r="H5608">
        <v>48.504428300000001</v>
      </c>
      <c r="I5608">
        <v>-56.650456499999997</v>
      </c>
      <c r="J5608" s="1" t="str">
        <f t="shared" si="401"/>
        <v>Till</v>
      </c>
      <c r="K5608" s="1" t="str">
        <f t="shared" si="404"/>
        <v>&lt;63 micron</v>
      </c>
      <c r="L5608">
        <v>0.1</v>
      </c>
      <c r="M5608">
        <v>1.89</v>
      </c>
      <c r="N5608">
        <v>22</v>
      </c>
      <c r="O5608">
        <v>40</v>
      </c>
      <c r="P5608">
        <v>0.25</v>
      </c>
      <c r="Q5608">
        <v>1</v>
      </c>
      <c r="R5608">
        <v>0.32</v>
      </c>
      <c r="S5608">
        <v>0.25</v>
      </c>
      <c r="T5608">
        <v>25</v>
      </c>
      <c r="U5608">
        <v>25</v>
      </c>
      <c r="V5608">
        <v>92</v>
      </c>
      <c r="W5608">
        <v>4.43</v>
      </c>
      <c r="X5608">
        <v>5</v>
      </c>
      <c r="Y5608">
        <v>0.5</v>
      </c>
      <c r="Z5608">
        <v>0.06</v>
      </c>
      <c r="AA5608">
        <v>20</v>
      </c>
      <c r="AB5608">
        <v>0.71</v>
      </c>
      <c r="AC5608">
        <v>1230</v>
      </c>
      <c r="AD5608">
        <v>1</v>
      </c>
      <c r="AE5608">
        <v>0.01</v>
      </c>
      <c r="AF5608">
        <v>27</v>
      </c>
      <c r="AH5608">
        <v>8</v>
      </c>
      <c r="AI5608">
        <v>2</v>
      </c>
      <c r="AJ5608">
        <v>12</v>
      </c>
      <c r="AK5608">
        <v>15</v>
      </c>
      <c r="AL5608">
        <v>0.12</v>
      </c>
      <c r="AM5608">
        <v>5</v>
      </c>
      <c r="AN5608">
        <v>5</v>
      </c>
      <c r="AO5608">
        <v>75</v>
      </c>
      <c r="AP5608">
        <v>5</v>
      </c>
      <c r="AQ5608">
        <v>76</v>
      </c>
    </row>
    <row r="5609" spans="1:43" hidden="1" x14ac:dyDescent="0.25">
      <c r="A5609" t="s">
        <v>17806</v>
      </c>
      <c r="B5609" t="s">
        <v>20381</v>
      </c>
      <c r="C5609" s="1" t="str">
        <f t="shared" si="403"/>
        <v>21:0121</v>
      </c>
      <c r="D5609" s="1" t="str">
        <f t="shared" si="402"/>
        <v>21:0003</v>
      </c>
      <c r="E5609" t="s">
        <v>17808</v>
      </c>
      <c r="F5609" t="s">
        <v>20382</v>
      </c>
      <c r="H5609">
        <v>48.510601600000001</v>
      </c>
      <c r="I5609">
        <v>-56.639582099999998</v>
      </c>
      <c r="J5609" s="1" t="str">
        <f t="shared" si="401"/>
        <v>Till</v>
      </c>
      <c r="K5609" s="1" t="str">
        <f t="shared" si="404"/>
        <v>&lt;63 micron</v>
      </c>
      <c r="L5609">
        <v>0.1</v>
      </c>
      <c r="M5609">
        <v>1.94</v>
      </c>
      <c r="N5609">
        <v>12</v>
      </c>
      <c r="O5609">
        <v>40</v>
      </c>
      <c r="P5609">
        <v>0.25</v>
      </c>
      <c r="Q5609">
        <v>1</v>
      </c>
      <c r="R5609">
        <v>0.35</v>
      </c>
      <c r="S5609">
        <v>0.25</v>
      </c>
      <c r="T5609">
        <v>17</v>
      </c>
      <c r="U5609">
        <v>30</v>
      </c>
      <c r="V5609">
        <v>53</v>
      </c>
      <c r="W5609">
        <v>4.38</v>
      </c>
      <c r="X5609">
        <v>5</v>
      </c>
      <c r="Y5609">
        <v>0.5</v>
      </c>
      <c r="Z5609">
        <v>7.0000000000000007E-2</v>
      </c>
      <c r="AA5609">
        <v>20</v>
      </c>
      <c r="AB5609">
        <v>0.81</v>
      </c>
      <c r="AC5609">
        <v>945</v>
      </c>
      <c r="AD5609">
        <v>2</v>
      </c>
      <c r="AE5609">
        <v>0.01</v>
      </c>
      <c r="AF5609">
        <v>23</v>
      </c>
      <c r="AH5609">
        <v>4</v>
      </c>
      <c r="AI5609">
        <v>4</v>
      </c>
      <c r="AJ5609">
        <v>10</v>
      </c>
      <c r="AK5609">
        <v>16</v>
      </c>
      <c r="AL5609">
        <v>0.1</v>
      </c>
      <c r="AM5609">
        <v>5</v>
      </c>
      <c r="AN5609">
        <v>5</v>
      </c>
      <c r="AO5609">
        <v>76</v>
      </c>
      <c r="AP5609">
        <v>5</v>
      </c>
      <c r="AQ5609">
        <v>72</v>
      </c>
    </row>
    <row r="5610" spans="1:43" hidden="1" x14ac:dyDescent="0.25">
      <c r="A5610" t="s">
        <v>17810</v>
      </c>
      <c r="B5610" t="s">
        <v>20383</v>
      </c>
      <c r="C5610" s="1" t="str">
        <f t="shared" si="403"/>
        <v>21:0121</v>
      </c>
      <c r="D5610" s="1" t="str">
        <f t="shared" si="402"/>
        <v>21:0003</v>
      </c>
      <c r="E5610" t="s">
        <v>17812</v>
      </c>
      <c r="F5610" t="s">
        <v>20384</v>
      </c>
      <c r="H5610">
        <v>48.516406500000002</v>
      </c>
      <c r="I5610">
        <v>-56.626405800000001</v>
      </c>
      <c r="J5610" s="1" t="str">
        <f t="shared" si="401"/>
        <v>Till</v>
      </c>
      <c r="K5610" s="1" t="str">
        <f t="shared" si="404"/>
        <v>&lt;63 micron</v>
      </c>
      <c r="L5610">
        <v>0.1</v>
      </c>
      <c r="M5610">
        <v>1.65</v>
      </c>
      <c r="N5610">
        <v>22</v>
      </c>
      <c r="O5610">
        <v>30</v>
      </c>
      <c r="P5610">
        <v>0.25</v>
      </c>
      <c r="Q5610">
        <v>1</v>
      </c>
      <c r="R5610">
        <v>0.22</v>
      </c>
      <c r="S5610">
        <v>0.25</v>
      </c>
      <c r="T5610">
        <v>21</v>
      </c>
      <c r="U5610">
        <v>25</v>
      </c>
      <c r="V5610">
        <v>89</v>
      </c>
      <c r="W5610">
        <v>4.08</v>
      </c>
      <c r="X5610">
        <v>5</v>
      </c>
      <c r="Y5610">
        <v>0.5</v>
      </c>
      <c r="Z5610">
        <v>0.04</v>
      </c>
      <c r="AA5610">
        <v>10</v>
      </c>
      <c r="AB5610">
        <v>0.65</v>
      </c>
      <c r="AC5610">
        <v>885</v>
      </c>
      <c r="AD5610">
        <v>2</v>
      </c>
      <c r="AE5610">
        <v>5.0000000000000001E-3</v>
      </c>
      <c r="AF5610">
        <v>24</v>
      </c>
      <c r="AH5610">
        <v>6</v>
      </c>
      <c r="AI5610">
        <v>2</v>
      </c>
      <c r="AJ5610">
        <v>12</v>
      </c>
      <c r="AK5610">
        <v>11</v>
      </c>
      <c r="AL5610">
        <v>0.13</v>
      </c>
      <c r="AM5610">
        <v>5</v>
      </c>
      <c r="AN5610">
        <v>5</v>
      </c>
      <c r="AO5610">
        <v>72</v>
      </c>
      <c r="AP5610">
        <v>5</v>
      </c>
      <c r="AQ5610">
        <v>72</v>
      </c>
    </row>
    <row r="5611" spans="1:43" hidden="1" x14ac:dyDescent="0.25">
      <c r="A5611" t="s">
        <v>17814</v>
      </c>
      <c r="B5611" t="s">
        <v>20385</v>
      </c>
      <c r="C5611" s="1" t="str">
        <f t="shared" si="403"/>
        <v>21:0121</v>
      </c>
      <c r="D5611" s="1" t="str">
        <f t="shared" si="402"/>
        <v>21:0003</v>
      </c>
      <c r="E5611" t="s">
        <v>17816</v>
      </c>
      <c r="F5611" t="s">
        <v>20386</v>
      </c>
      <c r="H5611">
        <v>48.5234618</v>
      </c>
      <c r="I5611">
        <v>-56.611049999999999</v>
      </c>
      <c r="J5611" s="1" t="str">
        <f t="shared" si="401"/>
        <v>Till</v>
      </c>
      <c r="K5611" s="1" t="str">
        <f t="shared" si="404"/>
        <v>&lt;63 micron</v>
      </c>
      <c r="L5611">
        <v>0.1</v>
      </c>
      <c r="M5611">
        <v>0.99</v>
      </c>
      <c r="N5611">
        <v>10</v>
      </c>
      <c r="O5611">
        <v>20</v>
      </c>
      <c r="P5611">
        <v>0.25</v>
      </c>
      <c r="Q5611">
        <v>1</v>
      </c>
      <c r="R5611">
        <v>0.21</v>
      </c>
      <c r="S5611">
        <v>0.25</v>
      </c>
      <c r="T5611">
        <v>14</v>
      </c>
      <c r="U5611">
        <v>20</v>
      </c>
      <c r="V5611">
        <v>52</v>
      </c>
      <c r="W5611">
        <v>3.54</v>
      </c>
      <c r="X5611">
        <v>5</v>
      </c>
      <c r="Y5611">
        <v>0.5</v>
      </c>
      <c r="Z5611">
        <v>0.03</v>
      </c>
      <c r="AA5611">
        <v>10</v>
      </c>
      <c r="AB5611">
        <v>0.45</v>
      </c>
      <c r="AC5611">
        <v>860</v>
      </c>
      <c r="AD5611">
        <v>1</v>
      </c>
      <c r="AE5611">
        <v>5.0000000000000001E-3</v>
      </c>
      <c r="AF5611">
        <v>16</v>
      </c>
      <c r="AH5611">
        <v>2</v>
      </c>
      <c r="AI5611">
        <v>1</v>
      </c>
      <c r="AJ5611">
        <v>9</v>
      </c>
      <c r="AK5611">
        <v>9</v>
      </c>
      <c r="AL5611">
        <v>0.08</v>
      </c>
      <c r="AM5611">
        <v>5</v>
      </c>
      <c r="AN5611">
        <v>5</v>
      </c>
      <c r="AO5611">
        <v>49</v>
      </c>
      <c r="AP5611">
        <v>5</v>
      </c>
      <c r="AQ5611">
        <v>62</v>
      </c>
    </row>
    <row r="5612" spans="1:43" hidden="1" x14ac:dyDescent="0.25">
      <c r="A5612" t="s">
        <v>17818</v>
      </c>
      <c r="B5612" t="s">
        <v>20387</v>
      </c>
      <c r="C5612" s="1" t="str">
        <f t="shared" si="403"/>
        <v>21:0121</v>
      </c>
      <c r="D5612" s="1" t="str">
        <f t="shared" si="402"/>
        <v>21:0003</v>
      </c>
      <c r="E5612" t="s">
        <v>17820</v>
      </c>
      <c r="F5612" t="s">
        <v>20388</v>
      </c>
      <c r="H5612">
        <v>48.719642100000002</v>
      </c>
      <c r="I5612">
        <v>-56.733925900000003</v>
      </c>
      <c r="J5612" s="1" t="str">
        <f t="shared" si="401"/>
        <v>Till</v>
      </c>
      <c r="K5612" s="1" t="str">
        <f t="shared" si="404"/>
        <v>&lt;63 micron</v>
      </c>
      <c r="L5612">
        <v>0.1</v>
      </c>
      <c r="M5612">
        <v>2.14</v>
      </c>
      <c r="N5612">
        <v>46</v>
      </c>
      <c r="O5612">
        <v>80</v>
      </c>
      <c r="P5612">
        <v>0.25</v>
      </c>
      <c r="Q5612">
        <v>1</v>
      </c>
      <c r="R5612">
        <v>0.21</v>
      </c>
      <c r="S5612">
        <v>0.25</v>
      </c>
      <c r="T5612">
        <v>12</v>
      </c>
      <c r="U5612">
        <v>21</v>
      </c>
      <c r="V5612">
        <v>50</v>
      </c>
      <c r="W5612">
        <v>3.49</v>
      </c>
      <c r="X5612">
        <v>5</v>
      </c>
      <c r="Y5612">
        <v>0.5</v>
      </c>
      <c r="Z5612">
        <v>0.08</v>
      </c>
      <c r="AA5612">
        <v>20</v>
      </c>
      <c r="AB5612">
        <v>0.88</v>
      </c>
      <c r="AC5612">
        <v>805</v>
      </c>
      <c r="AD5612">
        <v>0.5</v>
      </c>
      <c r="AE5612">
        <v>5.0000000000000001E-3</v>
      </c>
      <c r="AF5612">
        <v>16</v>
      </c>
      <c r="AH5612">
        <v>14</v>
      </c>
      <c r="AI5612">
        <v>1</v>
      </c>
      <c r="AJ5612">
        <v>9</v>
      </c>
      <c r="AK5612">
        <v>15</v>
      </c>
      <c r="AL5612">
        <v>0.1</v>
      </c>
      <c r="AM5612">
        <v>5</v>
      </c>
      <c r="AN5612">
        <v>5</v>
      </c>
      <c r="AO5612">
        <v>52</v>
      </c>
      <c r="AP5612">
        <v>5</v>
      </c>
      <c r="AQ5612">
        <v>90</v>
      </c>
    </row>
    <row r="5613" spans="1:43" hidden="1" x14ac:dyDescent="0.25">
      <c r="A5613" t="s">
        <v>17822</v>
      </c>
      <c r="B5613" t="s">
        <v>20389</v>
      </c>
      <c r="C5613" s="1" t="str">
        <f t="shared" si="403"/>
        <v>21:0121</v>
      </c>
      <c r="D5613" s="1" t="str">
        <f t="shared" si="402"/>
        <v>21:0003</v>
      </c>
      <c r="E5613" t="s">
        <v>17824</v>
      </c>
      <c r="F5613" t="s">
        <v>20390</v>
      </c>
      <c r="H5613">
        <v>48.725015999999997</v>
      </c>
      <c r="I5613">
        <v>-56.724380199999999</v>
      </c>
      <c r="J5613" s="1" t="str">
        <f t="shared" si="401"/>
        <v>Till</v>
      </c>
      <c r="K5613" s="1" t="str">
        <f t="shared" si="404"/>
        <v>&lt;63 micron</v>
      </c>
      <c r="L5613">
        <v>0.1</v>
      </c>
      <c r="M5613">
        <v>1.79</v>
      </c>
      <c r="N5613">
        <v>120</v>
      </c>
      <c r="O5613">
        <v>60</v>
      </c>
      <c r="P5613">
        <v>0.25</v>
      </c>
      <c r="Q5613">
        <v>6</v>
      </c>
      <c r="R5613">
        <v>0.23</v>
      </c>
      <c r="S5613">
        <v>0.25</v>
      </c>
      <c r="T5613">
        <v>20</v>
      </c>
      <c r="U5613">
        <v>19</v>
      </c>
      <c r="V5613">
        <v>159</v>
      </c>
      <c r="W5613">
        <v>4.1500000000000004</v>
      </c>
      <c r="X5613">
        <v>10</v>
      </c>
      <c r="Y5613">
        <v>0.5</v>
      </c>
      <c r="Z5613">
        <v>0.06</v>
      </c>
      <c r="AA5613">
        <v>20</v>
      </c>
      <c r="AB5613">
        <v>0.71</v>
      </c>
      <c r="AC5613">
        <v>1280</v>
      </c>
      <c r="AD5613">
        <v>2</v>
      </c>
      <c r="AE5613">
        <v>5.0000000000000001E-3</v>
      </c>
      <c r="AF5613">
        <v>18</v>
      </c>
      <c r="AH5613">
        <v>46</v>
      </c>
      <c r="AI5613">
        <v>1</v>
      </c>
      <c r="AJ5613">
        <v>13</v>
      </c>
      <c r="AK5613">
        <v>15</v>
      </c>
      <c r="AL5613">
        <v>0.12</v>
      </c>
      <c r="AM5613">
        <v>5</v>
      </c>
      <c r="AN5613">
        <v>5</v>
      </c>
      <c r="AO5613">
        <v>51</v>
      </c>
      <c r="AP5613">
        <v>5</v>
      </c>
      <c r="AQ5613">
        <v>260</v>
      </c>
    </row>
    <row r="5614" spans="1:43" hidden="1" x14ac:dyDescent="0.25">
      <c r="A5614" t="s">
        <v>17826</v>
      </c>
      <c r="B5614" t="s">
        <v>20391</v>
      </c>
      <c r="C5614" s="1" t="str">
        <f t="shared" si="403"/>
        <v>21:0121</v>
      </c>
      <c r="D5614" s="1" t="str">
        <f t="shared" si="402"/>
        <v>21:0003</v>
      </c>
      <c r="E5614" t="s">
        <v>17828</v>
      </c>
      <c r="F5614" t="s">
        <v>20392</v>
      </c>
      <c r="H5614">
        <v>48.733530299999998</v>
      </c>
      <c r="I5614">
        <v>-56.7120946</v>
      </c>
      <c r="J5614" s="1" t="str">
        <f t="shared" si="401"/>
        <v>Till</v>
      </c>
      <c r="K5614" s="1" t="str">
        <f t="shared" si="404"/>
        <v>&lt;63 micron</v>
      </c>
      <c r="L5614">
        <v>0.1</v>
      </c>
      <c r="M5614">
        <v>1.31</v>
      </c>
      <c r="N5614">
        <v>132</v>
      </c>
      <c r="O5614">
        <v>70</v>
      </c>
      <c r="P5614">
        <v>0.5</v>
      </c>
      <c r="Q5614">
        <v>1</v>
      </c>
      <c r="R5614">
        <v>0.23</v>
      </c>
      <c r="S5614">
        <v>0.25</v>
      </c>
      <c r="T5614">
        <v>18</v>
      </c>
      <c r="U5614">
        <v>19</v>
      </c>
      <c r="V5614">
        <v>80</v>
      </c>
      <c r="W5614">
        <v>3.48</v>
      </c>
      <c r="X5614">
        <v>5</v>
      </c>
      <c r="Y5614">
        <v>0.5</v>
      </c>
      <c r="Z5614">
        <v>0.06</v>
      </c>
      <c r="AA5614">
        <v>20</v>
      </c>
      <c r="AB5614">
        <v>0.56999999999999995</v>
      </c>
      <c r="AC5614">
        <v>805</v>
      </c>
      <c r="AD5614">
        <v>1</v>
      </c>
      <c r="AE5614">
        <v>5.0000000000000001E-3</v>
      </c>
      <c r="AF5614">
        <v>33</v>
      </c>
      <c r="AH5614">
        <v>28</v>
      </c>
      <c r="AI5614">
        <v>1</v>
      </c>
      <c r="AJ5614">
        <v>7</v>
      </c>
      <c r="AK5614">
        <v>13</v>
      </c>
      <c r="AL5614">
        <v>0.08</v>
      </c>
      <c r="AM5614">
        <v>5</v>
      </c>
      <c r="AN5614">
        <v>5</v>
      </c>
      <c r="AO5614">
        <v>43</v>
      </c>
      <c r="AP5614">
        <v>5</v>
      </c>
      <c r="AQ5614">
        <v>126</v>
      </c>
    </row>
    <row r="5615" spans="1:43" hidden="1" x14ac:dyDescent="0.25">
      <c r="A5615" t="s">
        <v>17830</v>
      </c>
      <c r="B5615" t="s">
        <v>20393</v>
      </c>
      <c r="C5615" s="1" t="str">
        <f t="shared" si="403"/>
        <v>21:0121</v>
      </c>
      <c r="D5615" s="1" t="str">
        <f t="shared" si="402"/>
        <v>21:0003</v>
      </c>
      <c r="E5615" t="s">
        <v>17832</v>
      </c>
      <c r="F5615" t="s">
        <v>20394</v>
      </c>
      <c r="H5615">
        <v>48.740236500000002</v>
      </c>
      <c r="I5615">
        <v>-56.696415000000002</v>
      </c>
      <c r="J5615" s="1" t="str">
        <f t="shared" si="401"/>
        <v>Till</v>
      </c>
      <c r="K5615" s="1" t="str">
        <f t="shared" si="404"/>
        <v>&lt;63 micron</v>
      </c>
      <c r="L5615">
        <v>0.1</v>
      </c>
      <c r="M5615">
        <v>1.73</v>
      </c>
      <c r="N5615">
        <v>108</v>
      </c>
      <c r="O5615">
        <v>110</v>
      </c>
      <c r="P5615">
        <v>0.25</v>
      </c>
      <c r="Q5615">
        <v>1</v>
      </c>
      <c r="R5615">
        <v>0.54</v>
      </c>
      <c r="S5615">
        <v>1</v>
      </c>
      <c r="T5615">
        <v>12</v>
      </c>
      <c r="U5615">
        <v>23</v>
      </c>
      <c r="V5615">
        <v>366</v>
      </c>
      <c r="W5615">
        <v>3.59</v>
      </c>
      <c r="X5615">
        <v>10</v>
      </c>
      <c r="Y5615">
        <v>0.5</v>
      </c>
      <c r="Z5615">
        <v>0.1</v>
      </c>
      <c r="AA5615">
        <v>20</v>
      </c>
      <c r="AB5615">
        <v>0.72</v>
      </c>
      <c r="AC5615">
        <v>825</v>
      </c>
      <c r="AD5615">
        <v>1</v>
      </c>
      <c r="AE5615">
        <v>0.01</v>
      </c>
      <c r="AF5615">
        <v>19</v>
      </c>
      <c r="AH5615">
        <v>110</v>
      </c>
      <c r="AI5615">
        <v>6</v>
      </c>
      <c r="AJ5615">
        <v>10</v>
      </c>
      <c r="AK5615">
        <v>26</v>
      </c>
      <c r="AL5615">
        <v>0.11</v>
      </c>
      <c r="AM5615">
        <v>5</v>
      </c>
      <c r="AN5615">
        <v>5</v>
      </c>
      <c r="AO5615">
        <v>55</v>
      </c>
      <c r="AP5615">
        <v>5</v>
      </c>
      <c r="AQ5615">
        <v>804</v>
      </c>
    </row>
    <row r="5616" spans="1:43" hidden="1" x14ac:dyDescent="0.25">
      <c r="A5616" t="s">
        <v>17834</v>
      </c>
      <c r="B5616" t="s">
        <v>20395</v>
      </c>
      <c r="C5616" s="1" t="str">
        <f t="shared" si="403"/>
        <v>21:0121</v>
      </c>
      <c r="D5616" s="1" t="str">
        <f t="shared" si="402"/>
        <v>21:0003</v>
      </c>
      <c r="E5616" t="s">
        <v>17836</v>
      </c>
      <c r="F5616" t="s">
        <v>20396</v>
      </c>
      <c r="H5616">
        <v>48.743546100000003</v>
      </c>
      <c r="I5616">
        <v>-56.7679355</v>
      </c>
      <c r="J5616" s="1" t="str">
        <f t="shared" si="401"/>
        <v>Till</v>
      </c>
      <c r="K5616" s="1" t="str">
        <f t="shared" si="404"/>
        <v>&lt;63 micron</v>
      </c>
      <c r="L5616">
        <v>0.4</v>
      </c>
      <c r="M5616">
        <v>2.12</v>
      </c>
      <c r="N5616">
        <v>20</v>
      </c>
      <c r="O5616">
        <v>60</v>
      </c>
      <c r="P5616">
        <v>0.25</v>
      </c>
      <c r="Q5616">
        <v>1</v>
      </c>
      <c r="R5616">
        <v>0.36</v>
      </c>
      <c r="S5616">
        <v>0.5</v>
      </c>
      <c r="T5616">
        <v>14</v>
      </c>
      <c r="U5616">
        <v>29</v>
      </c>
      <c r="V5616">
        <v>23</v>
      </c>
      <c r="W5616">
        <v>2.67</v>
      </c>
      <c r="X5616">
        <v>5</v>
      </c>
      <c r="Y5616">
        <v>0.5</v>
      </c>
      <c r="Z5616">
        <v>0.08</v>
      </c>
      <c r="AA5616">
        <v>10</v>
      </c>
      <c r="AB5616">
        <v>0.68</v>
      </c>
      <c r="AC5616">
        <v>605</v>
      </c>
      <c r="AD5616">
        <v>1</v>
      </c>
      <c r="AE5616">
        <v>0.01</v>
      </c>
      <c r="AF5616">
        <v>21</v>
      </c>
      <c r="AH5616">
        <v>38</v>
      </c>
      <c r="AI5616">
        <v>1</v>
      </c>
      <c r="AJ5616">
        <v>6</v>
      </c>
      <c r="AK5616">
        <v>21</v>
      </c>
      <c r="AL5616">
        <v>0.11</v>
      </c>
      <c r="AM5616">
        <v>5</v>
      </c>
      <c r="AN5616">
        <v>5</v>
      </c>
      <c r="AO5616">
        <v>57</v>
      </c>
      <c r="AP5616">
        <v>5</v>
      </c>
      <c r="AQ5616">
        <v>50</v>
      </c>
    </row>
    <row r="5617" spans="1:43" hidden="1" x14ac:dyDescent="0.25">
      <c r="A5617" t="s">
        <v>17838</v>
      </c>
      <c r="B5617" t="s">
        <v>20397</v>
      </c>
      <c r="C5617" s="1" t="str">
        <f t="shared" si="403"/>
        <v>21:0121</v>
      </c>
      <c r="D5617" s="1" t="str">
        <f t="shared" si="402"/>
        <v>21:0003</v>
      </c>
      <c r="E5617" t="s">
        <v>17840</v>
      </c>
      <c r="F5617" t="s">
        <v>20398</v>
      </c>
      <c r="H5617">
        <v>48.700371799999999</v>
      </c>
      <c r="I5617">
        <v>-56.881441600000002</v>
      </c>
      <c r="J5617" s="1" t="str">
        <f t="shared" si="401"/>
        <v>Till</v>
      </c>
      <c r="K5617" s="1" t="str">
        <f t="shared" si="404"/>
        <v>&lt;63 micron</v>
      </c>
      <c r="L5617">
        <v>0.1</v>
      </c>
      <c r="M5617">
        <v>3.35</v>
      </c>
      <c r="N5617">
        <v>10</v>
      </c>
      <c r="O5617">
        <v>120</v>
      </c>
      <c r="P5617">
        <v>0.25</v>
      </c>
      <c r="Q5617">
        <v>1</v>
      </c>
      <c r="R5617">
        <v>0.28000000000000003</v>
      </c>
      <c r="S5617">
        <v>0.5</v>
      </c>
      <c r="T5617">
        <v>17</v>
      </c>
      <c r="U5617">
        <v>72</v>
      </c>
      <c r="V5617">
        <v>100</v>
      </c>
      <c r="W5617">
        <v>3.57</v>
      </c>
      <c r="X5617">
        <v>10</v>
      </c>
      <c r="Y5617">
        <v>0.5</v>
      </c>
      <c r="Z5617">
        <v>0.13</v>
      </c>
      <c r="AA5617">
        <v>10</v>
      </c>
      <c r="AB5617">
        <v>1.18</v>
      </c>
      <c r="AC5617">
        <v>1140</v>
      </c>
      <c r="AD5617">
        <v>0.5</v>
      </c>
      <c r="AE5617">
        <v>0.01</v>
      </c>
      <c r="AF5617">
        <v>48</v>
      </c>
      <c r="AH5617">
        <v>10</v>
      </c>
      <c r="AI5617">
        <v>1</v>
      </c>
      <c r="AJ5617">
        <v>11</v>
      </c>
      <c r="AK5617">
        <v>26</v>
      </c>
      <c r="AL5617">
        <v>7.0000000000000007E-2</v>
      </c>
      <c r="AM5617">
        <v>5</v>
      </c>
      <c r="AN5617">
        <v>5</v>
      </c>
      <c r="AO5617">
        <v>72</v>
      </c>
      <c r="AP5617">
        <v>5</v>
      </c>
      <c r="AQ5617">
        <v>60</v>
      </c>
    </row>
    <row r="5618" spans="1:43" hidden="1" x14ac:dyDescent="0.25">
      <c r="A5618" t="s">
        <v>17842</v>
      </c>
      <c r="B5618" t="s">
        <v>20399</v>
      </c>
      <c r="C5618" s="1" t="str">
        <f t="shared" si="403"/>
        <v>21:0121</v>
      </c>
      <c r="D5618" s="1" t="str">
        <f t="shared" si="402"/>
        <v>21:0003</v>
      </c>
      <c r="E5618" t="s">
        <v>17840</v>
      </c>
      <c r="F5618" t="s">
        <v>20400</v>
      </c>
      <c r="H5618">
        <v>48.700371799999999</v>
      </c>
      <c r="I5618">
        <v>-56.881441600000002</v>
      </c>
      <c r="J5618" s="1" t="str">
        <f t="shared" si="401"/>
        <v>Till</v>
      </c>
      <c r="K5618" s="1" t="str">
        <f t="shared" si="404"/>
        <v>&lt;63 micron</v>
      </c>
      <c r="L5618">
        <v>0.2</v>
      </c>
      <c r="M5618">
        <v>2.69</v>
      </c>
      <c r="N5618">
        <v>28</v>
      </c>
      <c r="O5618">
        <v>100</v>
      </c>
      <c r="P5618">
        <v>0.25</v>
      </c>
      <c r="Q5618">
        <v>1</v>
      </c>
      <c r="R5618">
        <v>0.39</v>
      </c>
      <c r="S5618">
        <v>1.5</v>
      </c>
      <c r="T5618">
        <v>32</v>
      </c>
      <c r="U5618">
        <v>43</v>
      </c>
      <c r="V5618">
        <v>131</v>
      </c>
      <c r="W5618">
        <v>4.17</v>
      </c>
      <c r="X5618">
        <v>10</v>
      </c>
      <c r="Y5618">
        <v>0.5</v>
      </c>
      <c r="Z5618">
        <v>0.12</v>
      </c>
      <c r="AA5618">
        <v>40</v>
      </c>
      <c r="AB5618">
        <v>1.31</v>
      </c>
      <c r="AC5618">
        <v>2625</v>
      </c>
      <c r="AD5618">
        <v>0.5</v>
      </c>
      <c r="AE5618">
        <v>0.01</v>
      </c>
      <c r="AF5618">
        <v>33</v>
      </c>
      <c r="AH5618">
        <v>112</v>
      </c>
      <c r="AI5618">
        <v>1</v>
      </c>
      <c r="AJ5618">
        <v>14</v>
      </c>
      <c r="AK5618">
        <v>23</v>
      </c>
      <c r="AL5618">
        <v>0.03</v>
      </c>
      <c r="AM5618">
        <v>5</v>
      </c>
      <c r="AN5618">
        <v>5</v>
      </c>
      <c r="AO5618">
        <v>52</v>
      </c>
      <c r="AP5618">
        <v>10</v>
      </c>
      <c r="AQ5618">
        <v>108</v>
      </c>
    </row>
    <row r="5619" spans="1:43" hidden="1" x14ac:dyDescent="0.25">
      <c r="A5619" t="s">
        <v>17845</v>
      </c>
      <c r="B5619" t="s">
        <v>20401</v>
      </c>
      <c r="C5619" s="1" t="str">
        <f t="shared" si="403"/>
        <v>21:0121</v>
      </c>
      <c r="D5619" s="1" t="str">
        <f t="shared" si="402"/>
        <v>21:0003</v>
      </c>
      <c r="E5619" t="s">
        <v>17847</v>
      </c>
      <c r="F5619" t="s">
        <v>20402</v>
      </c>
      <c r="H5619">
        <v>48.713125699999999</v>
      </c>
      <c r="I5619">
        <v>-56.865782199999998</v>
      </c>
      <c r="J5619" s="1" t="str">
        <f t="shared" si="401"/>
        <v>Till</v>
      </c>
      <c r="K5619" s="1" t="str">
        <f t="shared" si="404"/>
        <v>&lt;63 micron</v>
      </c>
      <c r="L5619">
        <v>0.1</v>
      </c>
      <c r="M5619">
        <v>3.43</v>
      </c>
      <c r="N5619">
        <v>10</v>
      </c>
      <c r="O5619">
        <v>140</v>
      </c>
      <c r="P5619">
        <v>0.25</v>
      </c>
      <c r="Q5619">
        <v>2</v>
      </c>
      <c r="R5619">
        <v>0.33</v>
      </c>
      <c r="S5619">
        <v>0.5</v>
      </c>
      <c r="T5619">
        <v>16</v>
      </c>
      <c r="U5619">
        <v>43</v>
      </c>
      <c r="V5619">
        <v>49</v>
      </c>
      <c r="W5619">
        <v>3.56</v>
      </c>
      <c r="X5619">
        <v>10</v>
      </c>
      <c r="Y5619">
        <v>0.5</v>
      </c>
      <c r="Z5619">
        <v>0.12</v>
      </c>
      <c r="AA5619">
        <v>10</v>
      </c>
      <c r="AB5619">
        <v>1.04</v>
      </c>
      <c r="AC5619">
        <v>970</v>
      </c>
      <c r="AD5619">
        <v>1</v>
      </c>
      <c r="AE5619">
        <v>0.01</v>
      </c>
      <c r="AF5619">
        <v>32</v>
      </c>
      <c r="AH5619">
        <v>16</v>
      </c>
      <c r="AI5619">
        <v>1</v>
      </c>
      <c r="AJ5619">
        <v>9</v>
      </c>
      <c r="AK5619">
        <v>19</v>
      </c>
      <c r="AL5619">
        <v>0.09</v>
      </c>
      <c r="AM5619">
        <v>5</v>
      </c>
      <c r="AN5619">
        <v>5</v>
      </c>
      <c r="AO5619">
        <v>74</v>
      </c>
      <c r="AP5619">
        <v>5</v>
      </c>
      <c r="AQ5619">
        <v>68</v>
      </c>
    </row>
    <row r="5620" spans="1:43" hidden="1" x14ac:dyDescent="0.25">
      <c r="A5620" t="s">
        <v>17849</v>
      </c>
      <c r="B5620" t="s">
        <v>20403</v>
      </c>
      <c r="C5620" s="1" t="str">
        <f t="shared" si="403"/>
        <v>21:0121</v>
      </c>
      <c r="D5620" s="1" t="str">
        <f t="shared" si="402"/>
        <v>21:0003</v>
      </c>
      <c r="E5620" t="s">
        <v>17851</v>
      </c>
      <c r="F5620" t="s">
        <v>20404</v>
      </c>
      <c r="H5620">
        <v>48.720737900000003</v>
      </c>
      <c r="I5620">
        <v>-56.839937599999999</v>
      </c>
      <c r="J5620" s="1" t="str">
        <f t="shared" si="401"/>
        <v>Till</v>
      </c>
      <c r="K5620" s="1" t="str">
        <f t="shared" si="404"/>
        <v>&lt;63 micron</v>
      </c>
      <c r="L5620">
        <v>0.1</v>
      </c>
      <c r="M5620">
        <v>2.29</v>
      </c>
      <c r="N5620">
        <v>8</v>
      </c>
      <c r="O5620">
        <v>130</v>
      </c>
      <c r="P5620">
        <v>0.25</v>
      </c>
      <c r="Q5620">
        <v>1</v>
      </c>
      <c r="R5620">
        <v>0.31</v>
      </c>
      <c r="S5620">
        <v>0.25</v>
      </c>
      <c r="T5620">
        <v>14</v>
      </c>
      <c r="U5620">
        <v>38</v>
      </c>
      <c r="V5620">
        <v>36</v>
      </c>
      <c r="W5620">
        <v>3.13</v>
      </c>
      <c r="X5620">
        <v>5</v>
      </c>
      <c r="Y5620">
        <v>0.5</v>
      </c>
      <c r="Z5620">
        <v>0.16</v>
      </c>
      <c r="AA5620">
        <v>20</v>
      </c>
      <c r="AB5620">
        <v>0.79</v>
      </c>
      <c r="AC5620">
        <v>670</v>
      </c>
      <c r="AD5620">
        <v>0.5</v>
      </c>
      <c r="AE5620">
        <v>5.0000000000000001E-3</v>
      </c>
      <c r="AF5620">
        <v>23</v>
      </c>
      <c r="AH5620">
        <v>4</v>
      </c>
      <c r="AI5620">
        <v>1</v>
      </c>
      <c r="AJ5620">
        <v>9</v>
      </c>
      <c r="AK5620">
        <v>19</v>
      </c>
      <c r="AL5620">
        <v>7.0000000000000007E-2</v>
      </c>
      <c r="AM5620">
        <v>5</v>
      </c>
      <c r="AN5620">
        <v>5</v>
      </c>
      <c r="AO5620">
        <v>64</v>
      </c>
      <c r="AP5620">
        <v>5</v>
      </c>
      <c r="AQ5620">
        <v>52</v>
      </c>
    </row>
    <row r="5621" spans="1:43" hidden="1" x14ac:dyDescent="0.25">
      <c r="A5621" t="s">
        <v>17853</v>
      </c>
      <c r="B5621" t="s">
        <v>20405</v>
      </c>
      <c r="C5621" s="1" t="str">
        <f t="shared" si="403"/>
        <v>21:0121</v>
      </c>
      <c r="D5621" s="1" t="str">
        <f t="shared" si="402"/>
        <v>21:0003</v>
      </c>
      <c r="E5621" t="s">
        <v>17855</v>
      </c>
      <c r="F5621" t="s">
        <v>20406</v>
      </c>
      <c r="H5621">
        <v>48.723875100000001</v>
      </c>
      <c r="I5621">
        <v>-56.832451900000002</v>
      </c>
      <c r="J5621" s="1" t="str">
        <f t="shared" si="401"/>
        <v>Till</v>
      </c>
      <c r="K5621" s="1" t="str">
        <f t="shared" si="404"/>
        <v>&lt;63 micron</v>
      </c>
      <c r="L5621">
        <v>0.1</v>
      </c>
      <c r="M5621">
        <v>1.67</v>
      </c>
      <c r="N5621">
        <v>6</v>
      </c>
      <c r="O5621">
        <v>120</v>
      </c>
      <c r="P5621">
        <v>0.25</v>
      </c>
      <c r="Q5621">
        <v>1</v>
      </c>
      <c r="R5621">
        <v>0.36</v>
      </c>
      <c r="S5621">
        <v>0.25</v>
      </c>
      <c r="T5621">
        <v>9</v>
      </c>
      <c r="U5621">
        <v>28</v>
      </c>
      <c r="V5621">
        <v>22</v>
      </c>
      <c r="W5621">
        <v>2.68</v>
      </c>
      <c r="X5621">
        <v>5</v>
      </c>
      <c r="Y5621">
        <v>1</v>
      </c>
      <c r="Z5621">
        <v>0.11</v>
      </c>
      <c r="AA5621">
        <v>10</v>
      </c>
      <c r="AB5621">
        <v>0.51</v>
      </c>
      <c r="AC5621">
        <v>515</v>
      </c>
      <c r="AD5621">
        <v>0.5</v>
      </c>
      <c r="AE5621">
        <v>0.01</v>
      </c>
      <c r="AF5621">
        <v>17</v>
      </c>
      <c r="AH5621">
        <v>6</v>
      </c>
      <c r="AI5621">
        <v>2</v>
      </c>
      <c r="AJ5621">
        <v>8</v>
      </c>
      <c r="AK5621">
        <v>20</v>
      </c>
      <c r="AL5621">
        <v>0.08</v>
      </c>
      <c r="AM5621">
        <v>5</v>
      </c>
      <c r="AN5621">
        <v>5</v>
      </c>
      <c r="AO5621">
        <v>65</v>
      </c>
      <c r="AP5621">
        <v>5</v>
      </c>
      <c r="AQ5621">
        <v>38</v>
      </c>
    </row>
    <row r="5622" spans="1:43" hidden="1" x14ac:dyDescent="0.25">
      <c r="A5622" t="s">
        <v>17857</v>
      </c>
      <c r="B5622" t="s">
        <v>20407</v>
      </c>
      <c r="C5622" s="1" t="str">
        <f t="shared" si="403"/>
        <v>21:0121</v>
      </c>
      <c r="D5622" s="1" t="str">
        <f t="shared" si="402"/>
        <v>21:0003</v>
      </c>
      <c r="E5622" t="s">
        <v>17859</v>
      </c>
      <c r="F5622" t="s">
        <v>20408</v>
      </c>
      <c r="H5622">
        <v>48.7292585</v>
      </c>
      <c r="I5622">
        <v>-56.824277700000003</v>
      </c>
      <c r="J5622" s="1" t="str">
        <f t="shared" si="401"/>
        <v>Till</v>
      </c>
      <c r="K5622" s="1" t="str">
        <f t="shared" si="404"/>
        <v>&lt;63 micron</v>
      </c>
      <c r="L5622">
        <v>0.1</v>
      </c>
      <c r="M5622">
        <v>2.25</v>
      </c>
      <c r="N5622">
        <v>2</v>
      </c>
      <c r="O5622">
        <v>150</v>
      </c>
      <c r="P5622">
        <v>0.25</v>
      </c>
      <c r="Q5622">
        <v>1</v>
      </c>
      <c r="R5622">
        <v>0.31</v>
      </c>
      <c r="S5622">
        <v>0.25</v>
      </c>
      <c r="T5622">
        <v>10</v>
      </c>
      <c r="U5622">
        <v>28</v>
      </c>
      <c r="V5622">
        <v>27</v>
      </c>
      <c r="W5622">
        <v>2.72</v>
      </c>
      <c r="X5622">
        <v>5</v>
      </c>
      <c r="Y5622">
        <v>0.5</v>
      </c>
      <c r="Z5622">
        <v>0.13</v>
      </c>
      <c r="AA5622">
        <v>10</v>
      </c>
      <c r="AB5622">
        <v>0.63</v>
      </c>
      <c r="AC5622">
        <v>740</v>
      </c>
      <c r="AD5622">
        <v>1</v>
      </c>
      <c r="AE5622">
        <v>0.01</v>
      </c>
      <c r="AF5622">
        <v>16</v>
      </c>
      <c r="AH5622">
        <v>4</v>
      </c>
      <c r="AI5622">
        <v>1</v>
      </c>
      <c r="AJ5622">
        <v>8</v>
      </c>
      <c r="AK5622">
        <v>18</v>
      </c>
      <c r="AL5622">
        <v>0.09</v>
      </c>
      <c r="AM5622">
        <v>5</v>
      </c>
      <c r="AN5622">
        <v>5</v>
      </c>
      <c r="AO5622">
        <v>66</v>
      </c>
      <c r="AP5622">
        <v>5</v>
      </c>
      <c r="AQ5622">
        <v>50</v>
      </c>
    </row>
    <row r="5623" spans="1:43" hidden="1" x14ac:dyDescent="0.25">
      <c r="A5623" t="s">
        <v>17861</v>
      </c>
      <c r="B5623" t="s">
        <v>20409</v>
      </c>
      <c r="C5623" s="1" t="str">
        <f t="shared" si="403"/>
        <v>21:0121</v>
      </c>
      <c r="D5623" s="1" t="str">
        <f t="shared" si="402"/>
        <v>21:0003</v>
      </c>
      <c r="E5623" t="s">
        <v>17863</v>
      </c>
      <c r="F5623" t="s">
        <v>20410</v>
      </c>
      <c r="H5623">
        <v>48.590122800000003</v>
      </c>
      <c r="I5623">
        <v>-56.668501399999997</v>
      </c>
      <c r="J5623" s="1" t="str">
        <f t="shared" si="401"/>
        <v>Till</v>
      </c>
      <c r="K5623" s="1" t="str">
        <f t="shared" si="404"/>
        <v>&lt;63 micron</v>
      </c>
      <c r="L5623">
        <v>0.1</v>
      </c>
      <c r="M5623">
        <v>2.12</v>
      </c>
      <c r="N5623">
        <v>18</v>
      </c>
      <c r="O5623">
        <v>30</v>
      </c>
      <c r="P5623">
        <v>0.25</v>
      </c>
      <c r="Q5623">
        <v>2</v>
      </c>
      <c r="R5623">
        <v>0.21</v>
      </c>
      <c r="S5623">
        <v>0.5</v>
      </c>
      <c r="T5623">
        <v>7</v>
      </c>
      <c r="U5623">
        <v>20</v>
      </c>
      <c r="V5623">
        <v>32</v>
      </c>
      <c r="W5623">
        <v>3.05</v>
      </c>
      <c r="X5623">
        <v>5</v>
      </c>
      <c r="Y5623">
        <v>0.5</v>
      </c>
      <c r="Z5623">
        <v>0.06</v>
      </c>
      <c r="AA5623">
        <v>10</v>
      </c>
      <c r="AB5623">
        <v>0.52</v>
      </c>
      <c r="AC5623">
        <v>450</v>
      </c>
      <c r="AD5623">
        <v>1</v>
      </c>
      <c r="AE5623">
        <v>5.0000000000000001E-3</v>
      </c>
      <c r="AF5623">
        <v>13</v>
      </c>
      <c r="AH5623">
        <v>6</v>
      </c>
      <c r="AI5623">
        <v>1</v>
      </c>
      <c r="AJ5623">
        <v>6</v>
      </c>
      <c r="AK5623">
        <v>13</v>
      </c>
      <c r="AL5623">
        <v>0.16</v>
      </c>
      <c r="AM5623">
        <v>5</v>
      </c>
      <c r="AN5623">
        <v>5</v>
      </c>
      <c r="AO5623">
        <v>59</v>
      </c>
      <c r="AP5623">
        <v>5</v>
      </c>
      <c r="AQ5623">
        <v>50</v>
      </c>
    </row>
    <row r="5624" spans="1:43" hidden="1" x14ac:dyDescent="0.25">
      <c r="A5624" t="s">
        <v>17865</v>
      </c>
      <c r="B5624" t="s">
        <v>20411</v>
      </c>
      <c r="C5624" s="1" t="str">
        <f t="shared" si="403"/>
        <v>21:0121</v>
      </c>
      <c r="D5624" s="1" t="str">
        <f t="shared" si="402"/>
        <v>21:0003</v>
      </c>
      <c r="E5624" t="s">
        <v>17867</v>
      </c>
      <c r="F5624" t="s">
        <v>20412</v>
      </c>
      <c r="H5624">
        <v>48.5843439</v>
      </c>
      <c r="I5624">
        <v>-56.692065200000002</v>
      </c>
      <c r="J5624" s="1" t="str">
        <f t="shared" si="401"/>
        <v>Till</v>
      </c>
      <c r="K5624" s="1" t="str">
        <f t="shared" si="404"/>
        <v>&lt;63 micron</v>
      </c>
      <c r="L5624">
        <v>0.2</v>
      </c>
      <c r="M5624">
        <v>1.76</v>
      </c>
      <c r="N5624">
        <v>40</v>
      </c>
      <c r="O5624">
        <v>40</v>
      </c>
      <c r="P5624">
        <v>0.25</v>
      </c>
      <c r="Q5624">
        <v>1</v>
      </c>
      <c r="R5624">
        <v>0.34</v>
      </c>
      <c r="S5624">
        <v>0.25</v>
      </c>
      <c r="T5624">
        <v>21</v>
      </c>
      <c r="U5624">
        <v>22</v>
      </c>
      <c r="V5624">
        <v>90</v>
      </c>
      <c r="W5624">
        <v>4.41</v>
      </c>
      <c r="X5624">
        <v>10</v>
      </c>
      <c r="Y5624">
        <v>0.5</v>
      </c>
      <c r="Z5624">
        <v>0.1</v>
      </c>
      <c r="AA5624">
        <v>20</v>
      </c>
      <c r="AB5624">
        <v>0.63</v>
      </c>
      <c r="AC5624">
        <v>1785</v>
      </c>
      <c r="AD5624">
        <v>2</v>
      </c>
      <c r="AE5624">
        <v>5.0000000000000001E-3</v>
      </c>
      <c r="AF5624">
        <v>21</v>
      </c>
      <c r="AH5624">
        <v>24</v>
      </c>
      <c r="AI5624">
        <v>1</v>
      </c>
      <c r="AJ5624">
        <v>8</v>
      </c>
      <c r="AK5624">
        <v>18</v>
      </c>
      <c r="AL5624">
        <v>0.14000000000000001</v>
      </c>
      <c r="AM5624">
        <v>5</v>
      </c>
      <c r="AN5624">
        <v>5</v>
      </c>
      <c r="AO5624">
        <v>61</v>
      </c>
      <c r="AP5624">
        <v>5</v>
      </c>
      <c r="AQ5624">
        <v>106</v>
      </c>
    </row>
    <row r="5625" spans="1:43" hidden="1" x14ac:dyDescent="0.25">
      <c r="A5625" t="s">
        <v>17869</v>
      </c>
      <c r="B5625" t="s">
        <v>20413</v>
      </c>
      <c r="C5625" s="1" t="str">
        <f t="shared" si="403"/>
        <v>21:0121</v>
      </c>
      <c r="D5625" s="1" t="str">
        <f t="shared" si="402"/>
        <v>21:0003</v>
      </c>
      <c r="E5625" t="s">
        <v>17871</v>
      </c>
      <c r="F5625" t="s">
        <v>20414</v>
      </c>
      <c r="H5625">
        <v>48.580857299999998</v>
      </c>
      <c r="I5625">
        <v>-56.699950899999997</v>
      </c>
      <c r="J5625" s="1" t="str">
        <f t="shared" si="401"/>
        <v>Till</v>
      </c>
      <c r="K5625" s="1" t="str">
        <f t="shared" si="404"/>
        <v>&lt;63 micron</v>
      </c>
      <c r="L5625">
        <v>0.1</v>
      </c>
      <c r="M5625">
        <v>1.88</v>
      </c>
      <c r="N5625">
        <v>36</v>
      </c>
      <c r="O5625">
        <v>40</v>
      </c>
      <c r="P5625">
        <v>0.25</v>
      </c>
      <c r="Q5625">
        <v>2</v>
      </c>
      <c r="R5625">
        <v>0.27</v>
      </c>
      <c r="S5625">
        <v>0.5</v>
      </c>
      <c r="T5625">
        <v>19</v>
      </c>
      <c r="U5625">
        <v>20</v>
      </c>
      <c r="V5625">
        <v>92</v>
      </c>
      <c r="W5625">
        <v>4.18</v>
      </c>
      <c r="X5625">
        <v>10</v>
      </c>
      <c r="Y5625">
        <v>0.5</v>
      </c>
      <c r="Z5625">
        <v>0.08</v>
      </c>
      <c r="AA5625">
        <v>20</v>
      </c>
      <c r="AB5625">
        <v>0.7</v>
      </c>
      <c r="AC5625">
        <v>1095</v>
      </c>
      <c r="AD5625">
        <v>1</v>
      </c>
      <c r="AE5625">
        <v>5.0000000000000001E-3</v>
      </c>
      <c r="AF5625">
        <v>21</v>
      </c>
      <c r="AH5625">
        <v>10</v>
      </c>
      <c r="AI5625">
        <v>1</v>
      </c>
      <c r="AJ5625">
        <v>10</v>
      </c>
      <c r="AK5625">
        <v>16</v>
      </c>
      <c r="AL5625">
        <v>0.15</v>
      </c>
      <c r="AM5625">
        <v>5</v>
      </c>
      <c r="AN5625">
        <v>5</v>
      </c>
      <c r="AO5625">
        <v>62</v>
      </c>
      <c r="AP5625">
        <v>5</v>
      </c>
      <c r="AQ5625">
        <v>122</v>
      </c>
    </row>
    <row r="5626" spans="1:43" hidden="1" x14ac:dyDescent="0.25">
      <c r="A5626" t="s">
        <v>17873</v>
      </c>
      <c r="B5626" t="s">
        <v>20415</v>
      </c>
      <c r="C5626" s="1" t="str">
        <f t="shared" si="403"/>
        <v>21:0121</v>
      </c>
      <c r="D5626" s="1" t="str">
        <f t="shared" si="402"/>
        <v>21:0003</v>
      </c>
      <c r="E5626" t="s">
        <v>17875</v>
      </c>
      <c r="F5626" t="s">
        <v>20416</v>
      </c>
      <c r="H5626">
        <v>48.566582799999999</v>
      </c>
      <c r="I5626">
        <v>-56.710881000000001</v>
      </c>
      <c r="J5626" s="1" t="str">
        <f t="shared" ref="J5626:J5689" si="405">HYPERLINK("http://geochem.nrcan.gc.ca/cdogs/content/kwd/kwd020044_e.htm", "Till")</f>
        <v>Till</v>
      </c>
      <c r="K5626" s="1" t="str">
        <f t="shared" si="404"/>
        <v>&lt;63 micron</v>
      </c>
      <c r="L5626">
        <v>0.2</v>
      </c>
      <c r="M5626">
        <v>1.74</v>
      </c>
      <c r="N5626">
        <v>38</v>
      </c>
      <c r="O5626">
        <v>40</v>
      </c>
      <c r="P5626">
        <v>0.25</v>
      </c>
      <c r="Q5626">
        <v>1</v>
      </c>
      <c r="R5626">
        <v>0.25</v>
      </c>
      <c r="S5626">
        <v>0.5</v>
      </c>
      <c r="T5626">
        <v>27</v>
      </c>
      <c r="U5626">
        <v>19</v>
      </c>
      <c r="V5626">
        <v>89</v>
      </c>
      <c r="W5626">
        <v>4.3499999999999996</v>
      </c>
      <c r="X5626">
        <v>10</v>
      </c>
      <c r="Y5626">
        <v>0.5</v>
      </c>
      <c r="Z5626">
        <v>0.08</v>
      </c>
      <c r="AA5626">
        <v>20</v>
      </c>
      <c r="AB5626">
        <v>0.67</v>
      </c>
      <c r="AC5626">
        <v>1560</v>
      </c>
      <c r="AD5626">
        <v>3</v>
      </c>
      <c r="AE5626">
        <v>5.0000000000000001E-3</v>
      </c>
      <c r="AF5626">
        <v>28</v>
      </c>
      <c r="AH5626">
        <v>14</v>
      </c>
      <c r="AI5626">
        <v>1</v>
      </c>
      <c r="AJ5626">
        <v>10</v>
      </c>
      <c r="AK5626">
        <v>15</v>
      </c>
      <c r="AL5626">
        <v>0.15</v>
      </c>
      <c r="AM5626">
        <v>5</v>
      </c>
      <c r="AN5626">
        <v>5</v>
      </c>
      <c r="AO5626">
        <v>60</v>
      </c>
      <c r="AP5626">
        <v>5</v>
      </c>
      <c r="AQ5626">
        <v>130</v>
      </c>
    </row>
    <row r="5627" spans="1:43" hidden="1" x14ac:dyDescent="0.25">
      <c r="A5627" t="s">
        <v>17877</v>
      </c>
      <c r="B5627" t="s">
        <v>20417</v>
      </c>
      <c r="C5627" s="1" t="str">
        <f t="shared" si="403"/>
        <v>21:0121</v>
      </c>
      <c r="D5627" s="1" t="str">
        <f t="shared" si="402"/>
        <v>21:0003</v>
      </c>
      <c r="E5627" t="s">
        <v>17879</v>
      </c>
      <c r="F5627" t="s">
        <v>20418</v>
      </c>
      <c r="H5627">
        <v>48.589352400000003</v>
      </c>
      <c r="I5627">
        <v>-56.681796200000001</v>
      </c>
      <c r="J5627" s="1" t="str">
        <f t="shared" si="405"/>
        <v>Till</v>
      </c>
      <c r="K5627" s="1" t="str">
        <f t="shared" si="404"/>
        <v>&lt;63 micron</v>
      </c>
      <c r="L5627">
        <v>0.4</v>
      </c>
      <c r="M5627">
        <v>2.42</v>
      </c>
      <c r="N5627">
        <v>26</v>
      </c>
      <c r="O5627">
        <v>50</v>
      </c>
      <c r="P5627">
        <v>0.25</v>
      </c>
      <c r="Q5627">
        <v>1</v>
      </c>
      <c r="R5627">
        <v>0.2</v>
      </c>
      <c r="S5627">
        <v>0.25</v>
      </c>
      <c r="T5627">
        <v>10</v>
      </c>
      <c r="U5627">
        <v>24</v>
      </c>
      <c r="V5627">
        <v>63</v>
      </c>
      <c r="W5627">
        <v>3.73</v>
      </c>
      <c r="X5627">
        <v>5</v>
      </c>
      <c r="Y5627">
        <v>0.5</v>
      </c>
      <c r="Z5627">
        <v>0.09</v>
      </c>
      <c r="AA5627">
        <v>20</v>
      </c>
      <c r="AB5627">
        <v>0.7</v>
      </c>
      <c r="AC5627">
        <v>635</v>
      </c>
      <c r="AD5627">
        <v>3</v>
      </c>
      <c r="AE5627">
        <v>5.0000000000000001E-3</v>
      </c>
      <c r="AF5627">
        <v>18</v>
      </c>
      <c r="AH5627">
        <v>8</v>
      </c>
      <c r="AI5627">
        <v>1</v>
      </c>
      <c r="AJ5627">
        <v>8</v>
      </c>
      <c r="AK5627">
        <v>13</v>
      </c>
      <c r="AL5627">
        <v>0.15</v>
      </c>
      <c r="AM5627">
        <v>5</v>
      </c>
      <c r="AN5627">
        <v>5</v>
      </c>
      <c r="AO5627">
        <v>59</v>
      </c>
      <c r="AP5627">
        <v>5</v>
      </c>
      <c r="AQ5627">
        <v>76</v>
      </c>
    </row>
    <row r="5628" spans="1:43" hidden="1" x14ac:dyDescent="0.25">
      <c r="A5628" t="s">
        <v>17881</v>
      </c>
      <c r="B5628" t="s">
        <v>20419</v>
      </c>
      <c r="C5628" s="1" t="str">
        <f t="shared" si="403"/>
        <v>21:0121</v>
      </c>
      <c r="D5628" s="1" t="str">
        <f t="shared" si="402"/>
        <v>21:0003</v>
      </c>
      <c r="E5628" t="s">
        <v>17883</v>
      </c>
      <c r="F5628" t="s">
        <v>20420</v>
      </c>
      <c r="H5628">
        <v>48.615189299999997</v>
      </c>
      <c r="I5628">
        <v>-56.629469299999997</v>
      </c>
      <c r="J5628" s="1" t="str">
        <f t="shared" si="405"/>
        <v>Till</v>
      </c>
      <c r="K5628" s="1" t="str">
        <f t="shared" si="404"/>
        <v>&lt;63 micron</v>
      </c>
      <c r="L5628">
        <v>0.2</v>
      </c>
      <c r="M5628">
        <v>1.75</v>
      </c>
      <c r="N5628">
        <v>172</v>
      </c>
      <c r="O5628">
        <v>50</v>
      </c>
      <c r="P5628">
        <v>0.25</v>
      </c>
      <c r="Q5628">
        <v>1</v>
      </c>
      <c r="R5628">
        <v>0.38</v>
      </c>
      <c r="S5628">
        <v>0.5</v>
      </c>
      <c r="T5628">
        <v>46</v>
      </c>
      <c r="U5628">
        <v>23</v>
      </c>
      <c r="V5628">
        <v>195</v>
      </c>
      <c r="W5628">
        <v>8.18</v>
      </c>
      <c r="X5628">
        <v>10</v>
      </c>
      <c r="Y5628">
        <v>0.5</v>
      </c>
      <c r="Z5628">
        <v>7.0000000000000007E-2</v>
      </c>
      <c r="AA5628">
        <v>20</v>
      </c>
      <c r="AB5628">
        <v>0.6</v>
      </c>
      <c r="AC5628">
        <v>1515</v>
      </c>
      <c r="AD5628">
        <v>9</v>
      </c>
      <c r="AE5628">
        <v>5.0000000000000001E-3</v>
      </c>
      <c r="AF5628">
        <v>39</v>
      </c>
      <c r="AH5628">
        <v>44</v>
      </c>
      <c r="AI5628">
        <v>4</v>
      </c>
      <c r="AJ5628">
        <v>14</v>
      </c>
      <c r="AK5628">
        <v>17</v>
      </c>
      <c r="AL5628">
        <v>0.18</v>
      </c>
      <c r="AM5628">
        <v>5</v>
      </c>
      <c r="AN5628">
        <v>5</v>
      </c>
      <c r="AO5628">
        <v>95</v>
      </c>
      <c r="AP5628">
        <v>5</v>
      </c>
      <c r="AQ5628">
        <v>156</v>
      </c>
    </row>
    <row r="5629" spans="1:43" hidden="1" x14ac:dyDescent="0.25">
      <c r="A5629" t="s">
        <v>17885</v>
      </c>
      <c r="B5629" t="s">
        <v>20421</v>
      </c>
      <c r="C5629" s="1" t="str">
        <f t="shared" si="403"/>
        <v>21:0121</v>
      </c>
      <c r="D5629" s="1" t="str">
        <f t="shared" si="402"/>
        <v>21:0003</v>
      </c>
      <c r="E5629" t="s">
        <v>17887</v>
      </c>
      <c r="F5629" t="s">
        <v>20422</v>
      </c>
      <c r="H5629">
        <v>48.6105236</v>
      </c>
      <c r="I5629">
        <v>-56.633165699999999</v>
      </c>
      <c r="J5629" s="1" t="str">
        <f t="shared" si="405"/>
        <v>Till</v>
      </c>
      <c r="K5629" s="1" t="str">
        <f t="shared" si="404"/>
        <v>&lt;63 micron</v>
      </c>
      <c r="L5629">
        <v>0.1</v>
      </c>
      <c r="M5629">
        <v>1.86</v>
      </c>
      <c r="N5629">
        <v>42</v>
      </c>
      <c r="O5629">
        <v>40</v>
      </c>
      <c r="P5629">
        <v>0.25</v>
      </c>
      <c r="Q5629">
        <v>1</v>
      </c>
      <c r="R5629">
        <v>0.48</v>
      </c>
      <c r="S5629">
        <v>1</v>
      </c>
      <c r="T5629">
        <v>22</v>
      </c>
      <c r="U5629">
        <v>21</v>
      </c>
      <c r="V5629">
        <v>81</v>
      </c>
      <c r="W5629">
        <v>4.09</v>
      </c>
      <c r="X5629">
        <v>10</v>
      </c>
      <c r="Y5629">
        <v>0.5</v>
      </c>
      <c r="Z5629">
        <v>0.09</v>
      </c>
      <c r="AA5629">
        <v>20</v>
      </c>
      <c r="AB5629">
        <v>0.63</v>
      </c>
      <c r="AC5629">
        <v>1045</v>
      </c>
      <c r="AD5629">
        <v>2</v>
      </c>
      <c r="AE5629">
        <v>5.0000000000000001E-3</v>
      </c>
      <c r="AF5629">
        <v>27</v>
      </c>
      <c r="AH5629">
        <v>14</v>
      </c>
      <c r="AI5629">
        <v>4</v>
      </c>
      <c r="AJ5629">
        <v>12</v>
      </c>
      <c r="AK5629">
        <v>22</v>
      </c>
      <c r="AL5629">
        <v>0.17</v>
      </c>
      <c r="AM5629">
        <v>5</v>
      </c>
      <c r="AN5629">
        <v>5</v>
      </c>
      <c r="AO5629">
        <v>72</v>
      </c>
      <c r="AP5629">
        <v>5</v>
      </c>
      <c r="AQ5629">
        <v>88</v>
      </c>
    </row>
    <row r="5630" spans="1:43" hidden="1" x14ac:dyDescent="0.25">
      <c r="A5630" t="s">
        <v>17889</v>
      </c>
      <c r="B5630" t="s">
        <v>20423</v>
      </c>
      <c r="C5630" s="1" t="str">
        <f t="shared" si="403"/>
        <v>21:0121</v>
      </c>
      <c r="D5630" s="1" t="str">
        <f t="shared" si="402"/>
        <v>21:0003</v>
      </c>
      <c r="E5630" t="s">
        <v>17891</v>
      </c>
      <c r="F5630" t="s">
        <v>20424</v>
      </c>
      <c r="H5630">
        <v>48.586821299999997</v>
      </c>
      <c r="I5630">
        <v>-56.647843999999999</v>
      </c>
      <c r="J5630" s="1" t="str">
        <f t="shared" si="405"/>
        <v>Till</v>
      </c>
      <c r="K5630" s="1" t="str">
        <f t="shared" si="404"/>
        <v>&lt;63 micron</v>
      </c>
      <c r="L5630">
        <v>0.2</v>
      </c>
      <c r="M5630">
        <v>2.33</v>
      </c>
      <c r="N5630">
        <v>36</v>
      </c>
      <c r="O5630">
        <v>60</v>
      </c>
      <c r="P5630">
        <v>0.25</v>
      </c>
      <c r="Q5630">
        <v>1</v>
      </c>
      <c r="R5630">
        <v>0.23</v>
      </c>
      <c r="S5630">
        <v>0.5</v>
      </c>
      <c r="T5630">
        <v>27</v>
      </c>
      <c r="U5630">
        <v>22</v>
      </c>
      <c r="V5630">
        <v>77</v>
      </c>
      <c r="W5630">
        <v>4.2</v>
      </c>
      <c r="X5630">
        <v>10</v>
      </c>
      <c r="Y5630">
        <v>0.5</v>
      </c>
      <c r="Z5630">
        <v>0.08</v>
      </c>
      <c r="AA5630">
        <v>20</v>
      </c>
      <c r="AB5630">
        <v>0.76</v>
      </c>
      <c r="AC5630">
        <v>1250</v>
      </c>
      <c r="AD5630">
        <v>2</v>
      </c>
      <c r="AE5630">
        <v>5.0000000000000001E-3</v>
      </c>
      <c r="AF5630">
        <v>26</v>
      </c>
      <c r="AH5630">
        <v>10</v>
      </c>
      <c r="AI5630">
        <v>1</v>
      </c>
      <c r="AJ5630">
        <v>13</v>
      </c>
      <c r="AK5630">
        <v>14</v>
      </c>
      <c r="AL5630">
        <v>0.18</v>
      </c>
      <c r="AM5630">
        <v>5</v>
      </c>
      <c r="AN5630">
        <v>5</v>
      </c>
      <c r="AO5630">
        <v>74</v>
      </c>
      <c r="AP5630">
        <v>5</v>
      </c>
      <c r="AQ5630">
        <v>80</v>
      </c>
    </row>
    <row r="5631" spans="1:43" hidden="1" x14ac:dyDescent="0.25">
      <c r="A5631" t="s">
        <v>17893</v>
      </c>
      <c r="B5631" t="s">
        <v>20425</v>
      </c>
      <c r="C5631" s="1" t="str">
        <f t="shared" si="403"/>
        <v>21:0121</v>
      </c>
      <c r="D5631" s="1" t="str">
        <f t="shared" si="402"/>
        <v>21:0003</v>
      </c>
      <c r="E5631" t="s">
        <v>17895</v>
      </c>
      <c r="F5631" t="s">
        <v>20426</v>
      </c>
      <c r="H5631">
        <v>48.6023341</v>
      </c>
      <c r="I5631">
        <v>-56.956987499999997</v>
      </c>
      <c r="J5631" s="1" t="str">
        <f t="shared" si="405"/>
        <v>Till</v>
      </c>
      <c r="K5631" s="1" t="str">
        <f t="shared" si="404"/>
        <v>&lt;63 micron</v>
      </c>
      <c r="L5631">
        <v>0.2</v>
      </c>
      <c r="M5631">
        <v>1.35</v>
      </c>
      <c r="N5631">
        <v>40</v>
      </c>
      <c r="O5631">
        <v>30</v>
      </c>
      <c r="P5631">
        <v>0.25</v>
      </c>
      <c r="Q5631">
        <v>1</v>
      </c>
      <c r="R5631">
        <v>0.15</v>
      </c>
      <c r="S5631">
        <v>0.25</v>
      </c>
      <c r="T5631">
        <v>19</v>
      </c>
      <c r="U5631">
        <v>15</v>
      </c>
      <c r="V5631">
        <v>50</v>
      </c>
      <c r="W5631">
        <v>3.87</v>
      </c>
      <c r="X5631">
        <v>5</v>
      </c>
      <c r="Y5631">
        <v>0.5</v>
      </c>
      <c r="Z5631">
        <v>0.04</v>
      </c>
      <c r="AA5631">
        <v>20</v>
      </c>
      <c r="AB5631">
        <v>0.61</v>
      </c>
      <c r="AC5631">
        <v>875</v>
      </c>
      <c r="AD5631">
        <v>1</v>
      </c>
      <c r="AE5631">
        <v>5.0000000000000001E-3</v>
      </c>
      <c r="AF5631">
        <v>9</v>
      </c>
      <c r="AH5631">
        <v>18</v>
      </c>
      <c r="AI5631">
        <v>1</v>
      </c>
      <c r="AJ5631">
        <v>12</v>
      </c>
      <c r="AK5631">
        <v>14</v>
      </c>
      <c r="AL5631">
        <v>0.1</v>
      </c>
      <c r="AM5631">
        <v>5</v>
      </c>
      <c r="AN5631">
        <v>5</v>
      </c>
      <c r="AO5631">
        <v>50</v>
      </c>
      <c r="AP5631">
        <v>5</v>
      </c>
      <c r="AQ5631">
        <v>72</v>
      </c>
    </row>
    <row r="5632" spans="1:43" hidden="1" x14ac:dyDescent="0.25">
      <c r="A5632" t="s">
        <v>17897</v>
      </c>
      <c r="B5632" t="s">
        <v>20427</v>
      </c>
      <c r="C5632" s="1" t="str">
        <f t="shared" si="403"/>
        <v>21:0121</v>
      </c>
      <c r="D5632" s="1" t="str">
        <f t="shared" si="402"/>
        <v>21:0003</v>
      </c>
      <c r="E5632" t="s">
        <v>17899</v>
      </c>
      <c r="F5632" t="s">
        <v>20428</v>
      </c>
      <c r="H5632">
        <v>48.606152199999997</v>
      </c>
      <c r="I5632">
        <v>-56.930523100000002</v>
      </c>
      <c r="J5632" s="1" t="str">
        <f t="shared" si="405"/>
        <v>Till</v>
      </c>
      <c r="K5632" s="1" t="str">
        <f t="shared" si="404"/>
        <v>&lt;63 micron</v>
      </c>
      <c r="L5632">
        <v>0.1</v>
      </c>
      <c r="M5632">
        <v>2.15</v>
      </c>
      <c r="N5632">
        <v>12</v>
      </c>
      <c r="O5632">
        <v>30</v>
      </c>
      <c r="P5632">
        <v>0.25</v>
      </c>
      <c r="Q5632">
        <v>1</v>
      </c>
      <c r="R5632">
        <v>0.21</v>
      </c>
      <c r="S5632">
        <v>0.25</v>
      </c>
      <c r="T5632">
        <v>10</v>
      </c>
      <c r="U5632">
        <v>16</v>
      </c>
      <c r="V5632">
        <v>22</v>
      </c>
      <c r="W5632">
        <v>2.67</v>
      </c>
      <c r="X5632">
        <v>5</v>
      </c>
      <c r="Y5632">
        <v>1</v>
      </c>
      <c r="Z5632">
        <v>0.06</v>
      </c>
      <c r="AA5632">
        <v>10</v>
      </c>
      <c r="AB5632">
        <v>0.64</v>
      </c>
      <c r="AC5632">
        <v>220</v>
      </c>
      <c r="AD5632">
        <v>0.5</v>
      </c>
      <c r="AE5632">
        <v>5.0000000000000001E-3</v>
      </c>
      <c r="AF5632">
        <v>10</v>
      </c>
      <c r="AH5632">
        <v>6</v>
      </c>
      <c r="AI5632">
        <v>1</v>
      </c>
      <c r="AJ5632">
        <v>7</v>
      </c>
      <c r="AK5632">
        <v>16</v>
      </c>
      <c r="AL5632">
        <v>0.13</v>
      </c>
      <c r="AM5632">
        <v>5</v>
      </c>
      <c r="AN5632">
        <v>5</v>
      </c>
      <c r="AO5632">
        <v>58</v>
      </c>
      <c r="AP5632">
        <v>5</v>
      </c>
      <c r="AQ5632">
        <v>50</v>
      </c>
    </row>
    <row r="5633" spans="1:43" hidden="1" x14ac:dyDescent="0.25">
      <c r="A5633" t="s">
        <v>17901</v>
      </c>
      <c r="B5633" t="s">
        <v>20429</v>
      </c>
      <c r="C5633" s="1" t="str">
        <f t="shared" si="403"/>
        <v>21:0121</v>
      </c>
      <c r="D5633" s="1" t="str">
        <f t="shared" si="402"/>
        <v>21:0003</v>
      </c>
      <c r="E5633" t="s">
        <v>17903</v>
      </c>
      <c r="F5633" t="s">
        <v>20430</v>
      </c>
      <c r="H5633">
        <v>48.592661200000002</v>
      </c>
      <c r="I5633">
        <v>-56.931905200000003</v>
      </c>
      <c r="J5633" s="1" t="str">
        <f t="shared" si="405"/>
        <v>Till</v>
      </c>
      <c r="K5633" s="1" t="str">
        <f t="shared" si="404"/>
        <v>&lt;63 micron</v>
      </c>
      <c r="L5633">
        <v>0.2</v>
      </c>
      <c r="M5633">
        <v>2</v>
      </c>
      <c r="N5633">
        <v>50</v>
      </c>
      <c r="O5633">
        <v>70</v>
      </c>
      <c r="P5633">
        <v>0.25</v>
      </c>
      <c r="Q5633">
        <v>1</v>
      </c>
      <c r="R5633">
        <v>0.19</v>
      </c>
      <c r="S5633">
        <v>0.5</v>
      </c>
      <c r="T5633">
        <v>19</v>
      </c>
      <c r="U5633">
        <v>18</v>
      </c>
      <c r="V5633">
        <v>74</v>
      </c>
      <c r="W5633">
        <v>4.78</v>
      </c>
      <c r="X5633">
        <v>5</v>
      </c>
      <c r="Y5633">
        <v>0.5</v>
      </c>
      <c r="Z5633">
        <v>0.1</v>
      </c>
      <c r="AA5633">
        <v>10</v>
      </c>
      <c r="AB5633">
        <v>0.78</v>
      </c>
      <c r="AC5633">
        <v>1055</v>
      </c>
      <c r="AD5633">
        <v>1</v>
      </c>
      <c r="AE5633">
        <v>0.01</v>
      </c>
      <c r="AF5633">
        <v>15</v>
      </c>
      <c r="AH5633">
        <v>18</v>
      </c>
      <c r="AI5633">
        <v>1</v>
      </c>
      <c r="AJ5633">
        <v>13</v>
      </c>
      <c r="AK5633">
        <v>14</v>
      </c>
      <c r="AL5633">
        <v>0.1</v>
      </c>
      <c r="AM5633">
        <v>5</v>
      </c>
      <c r="AN5633">
        <v>5</v>
      </c>
      <c r="AO5633">
        <v>68</v>
      </c>
      <c r="AP5633">
        <v>5</v>
      </c>
      <c r="AQ5633">
        <v>180</v>
      </c>
    </row>
    <row r="5634" spans="1:43" hidden="1" x14ac:dyDescent="0.25">
      <c r="A5634" t="s">
        <v>17905</v>
      </c>
      <c r="B5634" t="s">
        <v>20431</v>
      </c>
      <c r="C5634" s="1" t="str">
        <f t="shared" si="403"/>
        <v>21:0121</v>
      </c>
      <c r="D5634" s="1" t="str">
        <f t="shared" si="402"/>
        <v>21:0003</v>
      </c>
      <c r="E5634" t="s">
        <v>17907</v>
      </c>
      <c r="F5634" t="s">
        <v>20432</v>
      </c>
      <c r="H5634">
        <v>48.601208200000002</v>
      </c>
      <c r="I5634">
        <v>-56.943421600000001</v>
      </c>
      <c r="J5634" s="1" t="str">
        <f t="shared" si="405"/>
        <v>Till</v>
      </c>
      <c r="K5634" s="1" t="str">
        <f t="shared" si="404"/>
        <v>&lt;63 micron</v>
      </c>
      <c r="L5634">
        <v>0.1</v>
      </c>
      <c r="M5634">
        <v>2.02</v>
      </c>
      <c r="N5634">
        <v>44</v>
      </c>
      <c r="O5634">
        <v>60</v>
      </c>
      <c r="P5634">
        <v>0.25</v>
      </c>
      <c r="Q5634">
        <v>1</v>
      </c>
      <c r="R5634">
        <v>0.21</v>
      </c>
      <c r="S5634">
        <v>0.5</v>
      </c>
      <c r="T5634">
        <v>17</v>
      </c>
      <c r="U5634">
        <v>19</v>
      </c>
      <c r="V5634">
        <v>74</v>
      </c>
      <c r="W5634">
        <v>4.63</v>
      </c>
      <c r="X5634">
        <v>5</v>
      </c>
      <c r="Y5634">
        <v>1</v>
      </c>
      <c r="Z5634">
        <v>0.1</v>
      </c>
      <c r="AA5634">
        <v>10</v>
      </c>
      <c r="AB5634">
        <v>0.85</v>
      </c>
      <c r="AC5634">
        <v>775</v>
      </c>
      <c r="AD5634">
        <v>0.5</v>
      </c>
      <c r="AE5634">
        <v>0.01</v>
      </c>
      <c r="AF5634">
        <v>14</v>
      </c>
      <c r="AH5634">
        <v>12</v>
      </c>
      <c r="AI5634">
        <v>1</v>
      </c>
      <c r="AJ5634">
        <v>14</v>
      </c>
      <c r="AK5634">
        <v>15</v>
      </c>
      <c r="AL5634">
        <v>0.11</v>
      </c>
      <c r="AM5634">
        <v>5</v>
      </c>
      <c r="AN5634">
        <v>5</v>
      </c>
      <c r="AO5634">
        <v>73</v>
      </c>
      <c r="AP5634">
        <v>5</v>
      </c>
      <c r="AQ5634">
        <v>96</v>
      </c>
    </row>
    <row r="5635" spans="1:43" hidden="1" x14ac:dyDescent="0.25">
      <c r="A5635" t="s">
        <v>17909</v>
      </c>
      <c r="B5635" t="s">
        <v>20433</v>
      </c>
      <c r="C5635" s="1" t="str">
        <f t="shared" si="403"/>
        <v>21:0121</v>
      </c>
      <c r="D5635" s="1" t="str">
        <f t="shared" si="402"/>
        <v>21:0003</v>
      </c>
      <c r="E5635" t="s">
        <v>17911</v>
      </c>
      <c r="F5635" t="s">
        <v>20434</v>
      </c>
      <c r="H5635">
        <v>48.598061600000001</v>
      </c>
      <c r="I5635">
        <v>-56.962352899999999</v>
      </c>
      <c r="J5635" s="1" t="str">
        <f t="shared" si="405"/>
        <v>Till</v>
      </c>
      <c r="K5635" s="1" t="str">
        <f t="shared" si="404"/>
        <v>&lt;63 micron</v>
      </c>
      <c r="L5635">
        <v>0.1</v>
      </c>
      <c r="M5635">
        <v>1.33</v>
      </c>
      <c r="N5635">
        <v>52</v>
      </c>
      <c r="O5635">
        <v>40</v>
      </c>
      <c r="P5635">
        <v>0.25</v>
      </c>
      <c r="Q5635">
        <v>1</v>
      </c>
      <c r="R5635">
        <v>0.21</v>
      </c>
      <c r="S5635">
        <v>0.25</v>
      </c>
      <c r="T5635">
        <v>15</v>
      </c>
      <c r="U5635">
        <v>16</v>
      </c>
      <c r="V5635">
        <v>68</v>
      </c>
      <c r="W5635">
        <v>4.17</v>
      </c>
      <c r="X5635">
        <v>5</v>
      </c>
      <c r="Y5635">
        <v>0.5</v>
      </c>
      <c r="Z5635">
        <v>0.06</v>
      </c>
      <c r="AA5635">
        <v>10</v>
      </c>
      <c r="AB5635">
        <v>0.55000000000000004</v>
      </c>
      <c r="AC5635">
        <v>415</v>
      </c>
      <c r="AD5635">
        <v>0.5</v>
      </c>
      <c r="AE5635">
        <v>5.0000000000000001E-3</v>
      </c>
      <c r="AF5635">
        <v>13</v>
      </c>
      <c r="AH5635">
        <v>16</v>
      </c>
      <c r="AI5635">
        <v>1</v>
      </c>
      <c r="AJ5635">
        <v>10</v>
      </c>
      <c r="AK5635">
        <v>14</v>
      </c>
      <c r="AL5635">
        <v>0.09</v>
      </c>
      <c r="AM5635">
        <v>5</v>
      </c>
      <c r="AN5635">
        <v>5</v>
      </c>
      <c r="AO5635">
        <v>55</v>
      </c>
      <c r="AP5635">
        <v>5</v>
      </c>
      <c r="AQ5635">
        <v>86</v>
      </c>
    </row>
    <row r="5636" spans="1:43" hidden="1" x14ac:dyDescent="0.25">
      <c r="A5636" t="s">
        <v>17913</v>
      </c>
      <c r="B5636" t="s">
        <v>20435</v>
      </c>
      <c r="C5636" s="1" t="str">
        <f t="shared" si="403"/>
        <v>21:0121</v>
      </c>
      <c r="D5636" s="1" t="str">
        <f t="shared" si="402"/>
        <v>21:0003</v>
      </c>
      <c r="E5636" t="s">
        <v>17915</v>
      </c>
      <c r="F5636" t="s">
        <v>20436</v>
      </c>
      <c r="H5636">
        <v>48.739898699999998</v>
      </c>
      <c r="I5636">
        <v>-56.640794499999998</v>
      </c>
      <c r="J5636" s="1" t="str">
        <f t="shared" si="405"/>
        <v>Till</v>
      </c>
      <c r="K5636" s="1" t="str">
        <f t="shared" si="404"/>
        <v>&lt;63 micron</v>
      </c>
      <c r="L5636">
        <v>0.2</v>
      </c>
      <c r="M5636">
        <v>10.1</v>
      </c>
      <c r="N5636">
        <v>64</v>
      </c>
      <c r="O5636">
        <v>40</v>
      </c>
      <c r="P5636">
        <v>0.25</v>
      </c>
      <c r="Q5636">
        <v>1</v>
      </c>
      <c r="R5636">
        <v>7.0000000000000007E-2</v>
      </c>
      <c r="S5636">
        <v>1</v>
      </c>
      <c r="T5636">
        <v>41</v>
      </c>
      <c r="U5636">
        <v>57</v>
      </c>
      <c r="V5636">
        <v>47</v>
      </c>
      <c r="W5636">
        <v>5.66</v>
      </c>
      <c r="X5636">
        <v>5</v>
      </c>
      <c r="Y5636">
        <v>0.5</v>
      </c>
      <c r="Z5636">
        <v>0.04</v>
      </c>
      <c r="AA5636">
        <v>10</v>
      </c>
      <c r="AB5636">
        <v>0.22</v>
      </c>
      <c r="AC5636">
        <v>3995</v>
      </c>
      <c r="AD5636">
        <v>2</v>
      </c>
      <c r="AE5636">
        <v>5.0000000000000001E-3</v>
      </c>
      <c r="AF5636">
        <v>22</v>
      </c>
      <c r="AH5636">
        <v>30</v>
      </c>
      <c r="AI5636">
        <v>1</v>
      </c>
      <c r="AJ5636">
        <v>16</v>
      </c>
      <c r="AK5636">
        <v>4</v>
      </c>
      <c r="AL5636">
        <v>0.02</v>
      </c>
      <c r="AM5636">
        <v>5</v>
      </c>
      <c r="AN5636">
        <v>5</v>
      </c>
      <c r="AO5636">
        <v>60</v>
      </c>
      <c r="AP5636">
        <v>5</v>
      </c>
      <c r="AQ5636">
        <v>144</v>
      </c>
    </row>
    <row r="5637" spans="1:43" hidden="1" x14ac:dyDescent="0.25">
      <c r="A5637" t="s">
        <v>17917</v>
      </c>
      <c r="B5637" t="s">
        <v>20437</v>
      </c>
      <c r="C5637" s="1" t="str">
        <f t="shared" si="403"/>
        <v>21:0121</v>
      </c>
      <c r="D5637" s="1" t="str">
        <f t="shared" si="402"/>
        <v>21:0003</v>
      </c>
      <c r="E5637" t="s">
        <v>17919</v>
      </c>
      <c r="F5637" t="s">
        <v>20438</v>
      </c>
      <c r="H5637">
        <v>48.732914299999997</v>
      </c>
      <c r="I5637">
        <v>-56.650905799999997</v>
      </c>
      <c r="J5637" s="1" t="str">
        <f t="shared" si="405"/>
        <v>Till</v>
      </c>
      <c r="K5637" s="1" t="str">
        <f t="shared" si="404"/>
        <v>&lt;63 micron</v>
      </c>
      <c r="L5637">
        <v>0.1</v>
      </c>
      <c r="M5637">
        <v>1.92</v>
      </c>
      <c r="N5637">
        <v>34</v>
      </c>
      <c r="O5637">
        <v>60</v>
      </c>
      <c r="P5637">
        <v>0.25</v>
      </c>
      <c r="Q5637">
        <v>1</v>
      </c>
      <c r="R5637">
        <v>0.3</v>
      </c>
      <c r="S5637">
        <v>0.5</v>
      </c>
      <c r="T5637">
        <v>13</v>
      </c>
      <c r="U5637">
        <v>26</v>
      </c>
      <c r="V5637">
        <v>37</v>
      </c>
      <c r="W5637">
        <v>2.64</v>
      </c>
      <c r="X5637">
        <v>5</v>
      </c>
      <c r="Y5637">
        <v>0.5</v>
      </c>
      <c r="Z5637">
        <v>0.05</v>
      </c>
      <c r="AA5637">
        <v>10</v>
      </c>
      <c r="AB5637">
        <v>0.64</v>
      </c>
      <c r="AC5637">
        <v>830</v>
      </c>
      <c r="AD5637">
        <v>1</v>
      </c>
      <c r="AE5637">
        <v>5.0000000000000001E-3</v>
      </c>
      <c r="AF5637">
        <v>23</v>
      </c>
      <c r="AH5637">
        <v>12</v>
      </c>
      <c r="AI5637">
        <v>1</v>
      </c>
      <c r="AJ5637">
        <v>8</v>
      </c>
      <c r="AK5637">
        <v>19</v>
      </c>
      <c r="AL5637">
        <v>0.11</v>
      </c>
      <c r="AM5637">
        <v>5</v>
      </c>
      <c r="AN5637">
        <v>5</v>
      </c>
      <c r="AO5637">
        <v>50</v>
      </c>
      <c r="AP5637">
        <v>5</v>
      </c>
      <c r="AQ5637">
        <v>60</v>
      </c>
    </row>
    <row r="5638" spans="1:43" hidden="1" x14ac:dyDescent="0.25">
      <c r="A5638" t="s">
        <v>17921</v>
      </c>
      <c r="B5638" t="s">
        <v>20439</v>
      </c>
      <c r="C5638" s="1" t="str">
        <f t="shared" si="403"/>
        <v>21:0121</v>
      </c>
      <c r="D5638" s="1" t="str">
        <f t="shared" si="402"/>
        <v>21:0003</v>
      </c>
      <c r="E5638" t="s">
        <v>17923</v>
      </c>
      <c r="F5638" t="s">
        <v>20440</v>
      </c>
      <c r="H5638">
        <v>48.720797699999999</v>
      </c>
      <c r="I5638">
        <v>-56.659418199999998</v>
      </c>
      <c r="J5638" s="1" t="str">
        <f t="shared" si="405"/>
        <v>Till</v>
      </c>
      <c r="K5638" s="1" t="str">
        <f t="shared" si="404"/>
        <v>&lt;63 micron</v>
      </c>
      <c r="L5638">
        <v>0.1</v>
      </c>
      <c r="M5638">
        <v>1.4</v>
      </c>
      <c r="N5638">
        <v>16</v>
      </c>
      <c r="O5638">
        <v>40</v>
      </c>
      <c r="P5638">
        <v>0.25</v>
      </c>
      <c r="Q5638">
        <v>1</v>
      </c>
      <c r="R5638">
        <v>0.32</v>
      </c>
      <c r="S5638">
        <v>0.5</v>
      </c>
      <c r="T5638">
        <v>12</v>
      </c>
      <c r="U5638">
        <v>19</v>
      </c>
      <c r="V5638">
        <v>30</v>
      </c>
      <c r="W5638">
        <v>2.66</v>
      </c>
      <c r="X5638">
        <v>5</v>
      </c>
      <c r="Y5638">
        <v>0.5</v>
      </c>
      <c r="Z5638">
        <v>0.04</v>
      </c>
      <c r="AA5638">
        <v>10</v>
      </c>
      <c r="AB5638">
        <v>0.62</v>
      </c>
      <c r="AC5638">
        <v>620</v>
      </c>
      <c r="AD5638">
        <v>0.5</v>
      </c>
      <c r="AE5638">
        <v>5.0000000000000001E-3</v>
      </c>
      <c r="AF5638">
        <v>17</v>
      </c>
      <c r="AH5638">
        <v>8</v>
      </c>
      <c r="AI5638">
        <v>1</v>
      </c>
      <c r="AJ5638">
        <v>8</v>
      </c>
      <c r="AK5638">
        <v>18</v>
      </c>
      <c r="AL5638">
        <v>0.12</v>
      </c>
      <c r="AM5638">
        <v>5</v>
      </c>
      <c r="AN5638">
        <v>5</v>
      </c>
      <c r="AO5638">
        <v>55</v>
      </c>
      <c r="AP5638">
        <v>5</v>
      </c>
      <c r="AQ5638">
        <v>50</v>
      </c>
    </row>
    <row r="5639" spans="1:43" hidden="1" x14ac:dyDescent="0.25">
      <c r="A5639" t="s">
        <v>17925</v>
      </c>
      <c r="B5639" t="s">
        <v>20441</v>
      </c>
      <c r="C5639" s="1" t="str">
        <f t="shared" si="403"/>
        <v>21:0121</v>
      </c>
      <c r="D5639" s="1" t="str">
        <f t="shared" si="402"/>
        <v>21:0003</v>
      </c>
      <c r="E5639" t="s">
        <v>17927</v>
      </c>
      <c r="F5639" t="s">
        <v>20442</v>
      </c>
      <c r="H5639">
        <v>48.723961000000003</v>
      </c>
      <c r="I5639">
        <v>-56.664562199999999</v>
      </c>
      <c r="J5639" s="1" t="str">
        <f t="shared" si="405"/>
        <v>Till</v>
      </c>
      <c r="K5639" s="1" t="str">
        <f t="shared" si="404"/>
        <v>&lt;63 micron</v>
      </c>
      <c r="L5639">
        <v>0.1</v>
      </c>
      <c r="M5639">
        <v>1.53</v>
      </c>
      <c r="N5639">
        <v>36</v>
      </c>
      <c r="O5639">
        <v>30</v>
      </c>
      <c r="P5639">
        <v>0.25</v>
      </c>
      <c r="Q5639">
        <v>1</v>
      </c>
      <c r="R5639">
        <v>0.55000000000000004</v>
      </c>
      <c r="S5639">
        <v>0.5</v>
      </c>
      <c r="T5639">
        <v>20</v>
      </c>
      <c r="U5639">
        <v>25</v>
      </c>
      <c r="V5639">
        <v>58</v>
      </c>
      <c r="W5639">
        <v>2.92</v>
      </c>
      <c r="X5639">
        <v>5</v>
      </c>
      <c r="Y5639">
        <v>0.5</v>
      </c>
      <c r="Z5639">
        <v>0.05</v>
      </c>
      <c r="AA5639">
        <v>10</v>
      </c>
      <c r="AB5639">
        <v>0.63</v>
      </c>
      <c r="AC5639">
        <v>865</v>
      </c>
      <c r="AD5639">
        <v>0.5</v>
      </c>
      <c r="AE5639">
        <v>5.0000000000000001E-3</v>
      </c>
      <c r="AF5639">
        <v>23</v>
      </c>
      <c r="AH5639">
        <v>16</v>
      </c>
      <c r="AI5639">
        <v>1</v>
      </c>
      <c r="AJ5639">
        <v>9</v>
      </c>
      <c r="AK5639">
        <v>32</v>
      </c>
      <c r="AL5639">
        <v>0.14000000000000001</v>
      </c>
      <c r="AM5639">
        <v>5</v>
      </c>
      <c r="AN5639">
        <v>5</v>
      </c>
      <c r="AO5639">
        <v>65</v>
      </c>
      <c r="AP5639">
        <v>5</v>
      </c>
      <c r="AQ5639">
        <v>70</v>
      </c>
    </row>
    <row r="5640" spans="1:43" hidden="1" x14ac:dyDescent="0.25">
      <c r="A5640" t="s">
        <v>17929</v>
      </c>
      <c r="B5640" t="s">
        <v>20443</v>
      </c>
      <c r="C5640" s="1" t="str">
        <f t="shared" si="403"/>
        <v>21:0121</v>
      </c>
      <c r="D5640" s="1" t="str">
        <f t="shared" si="402"/>
        <v>21:0003</v>
      </c>
      <c r="E5640" t="s">
        <v>17931</v>
      </c>
      <c r="F5640" t="s">
        <v>20444</v>
      </c>
      <c r="H5640">
        <v>48.637474400000002</v>
      </c>
      <c r="I5640">
        <v>-56.526703900000001</v>
      </c>
      <c r="J5640" s="1" t="str">
        <f t="shared" si="405"/>
        <v>Till</v>
      </c>
      <c r="K5640" s="1" t="str">
        <f t="shared" si="404"/>
        <v>&lt;63 micron</v>
      </c>
      <c r="L5640">
        <v>0.2</v>
      </c>
      <c r="M5640">
        <v>1.72</v>
      </c>
      <c r="N5640">
        <v>40</v>
      </c>
      <c r="O5640">
        <v>30</v>
      </c>
      <c r="P5640">
        <v>0.25</v>
      </c>
      <c r="Q5640">
        <v>1</v>
      </c>
      <c r="R5640">
        <v>0.38</v>
      </c>
      <c r="S5640">
        <v>0.25</v>
      </c>
      <c r="T5640">
        <v>29</v>
      </c>
      <c r="U5640">
        <v>16</v>
      </c>
      <c r="V5640">
        <v>87</v>
      </c>
      <c r="W5640">
        <v>4.4400000000000004</v>
      </c>
      <c r="X5640">
        <v>5</v>
      </c>
      <c r="Y5640">
        <v>0.5</v>
      </c>
      <c r="Z5640">
        <v>0.08</v>
      </c>
      <c r="AA5640">
        <v>20</v>
      </c>
      <c r="AB5640">
        <v>0.54</v>
      </c>
      <c r="AC5640">
        <v>1505</v>
      </c>
      <c r="AD5640">
        <v>2</v>
      </c>
      <c r="AE5640">
        <v>0.01</v>
      </c>
      <c r="AF5640">
        <v>30</v>
      </c>
      <c r="AH5640">
        <v>16</v>
      </c>
      <c r="AI5640">
        <v>2</v>
      </c>
      <c r="AJ5640">
        <v>11</v>
      </c>
      <c r="AK5640">
        <v>18</v>
      </c>
      <c r="AL5640">
        <v>0.16</v>
      </c>
      <c r="AM5640">
        <v>5</v>
      </c>
      <c r="AN5640">
        <v>5</v>
      </c>
      <c r="AO5640">
        <v>60</v>
      </c>
      <c r="AP5640">
        <v>10</v>
      </c>
      <c r="AQ5640">
        <v>104</v>
      </c>
    </row>
    <row r="5641" spans="1:43" hidden="1" x14ac:dyDescent="0.25">
      <c r="A5641" t="s">
        <v>17933</v>
      </c>
      <c r="B5641" t="s">
        <v>20445</v>
      </c>
      <c r="C5641" s="1" t="str">
        <f t="shared" si="403"/>
        <v>21:0121</v>
      </c>
      <c r="D5641" s="1" t="str">
        <f t="shared" si="402"/>
        <v>21:0003</v>
      </c>
      <c r="E5641" t="s">
        <v>17935</v>
      </c>
      <c r="F5641" t="s">
        <v>20446</v>
      </c>
      <c r="H5641">
        <v>48.6300867</v>
      </c>
      <c r="I5641">
        <v>-56.524059399999999</v>
      </c>
      <c r="J5641" s="1" t="str">
        <f t="shared" si="405"/>
        <v>Till</v>
      </c>
      <c r="K5641" s="1" t="str">
        <f t="shared" si="404"/>
        <v>&lt;63 micron</v>
      </c>
      <c r="L5641">
        <v>0.2</v>
      </c>
      <c r="M5641">
        <v>2.62</v>
      </c>
      <c r="N5641">
        <v>30</v>
      </c>
      <c r="O5641">
        <v>60</v>
      </c>
      <c r="P5641">
        <v>0.25</v>
      </c>
      <c r="Q5641">
        <v>1</v>
      </c>
      <c r="R5641">
        <v>0.28999999999999998</v>
      </c>
      <c r="S5641">
        <v>0.25</v>
      </c>
      <c r="T5641">
        <v>23</v>
      </c>
      <c r="U5641">
        <v>24</v>
      </c>
      <c r="V5641">
        <v>78</v>
      </c>
      <c r="W5641">
        <v>4.46</v>
      </c>
      <c r="X5641">
        <v>5</v>
      </c>
      <c r="Y5641">
        <v>1</v>
      </c>
      <c r="Z5641">
        <v>0.13</v>
      </c>
      <c r="AA5641">
        <v>20</v>
      </c>
      <c r="AB5641">
        <v>0.9</v>
      </c>
      <c r="AC5641">
        <v>1310</v>
      </c>
      <c r="AD5641">
        <v>0.5</v>
      </c>
      <c r="AE5641">
        <v>0.01</v>
      </c>
      <c r="AF5641">
        <v>30</v>
      </c>
      <c r="AH5641">
        <v>14</v>
      </c>
      <c r="AI5641">
        <v>1</v>
      </c>
      <c r="AJ5641">
        <v>12</v>
      </c>
      <c r="AK5641">
        <v>17</v>
      </c>
      <c r="AL5641">
        <v>0.14000000000000001</v>
      </c>
      <c r="AM5641">
        <v>5</v>
      </c>
      <c r="AN5641">
        <v>5</v>
      </c>
      <c r="AO5641">
        <v>73</v>
      </c>
      <c r="AP5641">
        <v>10</v>
      </c>
      <c r="AQ5641">
        <v>100</v>
      </c>
    </row>
    <row r="5642" spans="1:43" hidden="1" x14ac:dyDescent="0.25">
      <c r="A5642" t="s">
        <v>17937</v>
      </c>
      <c r="B5642" t="s">
        <v>20447</v>
      </c>
      <c r="C5642" s="1" t="str">
        <f t="shared" si="403"/>
        <v>21:0121</v>
      </c>
      <c r="D5642" s="1" t="str">
        <f t="shared" si="402"/>
        <v>21:0003</v>
      </c>
      <c r="E5642" t="s">
        <v>17939</v>
      </c>
      <c r="F5642" t="s">
        <v>20448</v>
      </c>
      <c r="H5642">
        <v>48.6234295</v>
      </c>
      <c r="I5642">
        <v>-56.523986499999999</v>
      </c>
      <c r="J5642" s="1" t="str">
        <f t="shared" si="405"/>
        <v>Till</v>
      </c>
      <c r="K5642" s="1" t="str">
        <f t="shared" si="404"/>
        <v>&lt;63 micron</v>
      </c>
      <c r="L5642">
        <v>0.2</v>
      </c>
      <c r="M5642">
        <v>2.06</v>
      </c>
      <c r="N5642">
        <v>26</v>
      </c>
      <c r="O5642">
        <v>70</v>
      </c>
      <c r="P5642">
        <v>0.25</v>
      </c>
      <c r="Q5642">
        <v>2</v>
      </c>
      <c r="R5642">
        <v>0.26</v>
      </c>
      <c r="S5642">
        <v>0.25</v>
      </c>
      <c r="T5642">
        <v>21</v>
      </c>
      <c r="U5642">
        <v>23</v>
      </c>
      <c r="V5642">
        <v>79</v>
      </c>
      <c r="W5642">
        <v>4.3099999999999996</v>
      </c>
      <c r="X5642">
        <v>5</v>
      </c>
      <c r="Y5642">
        <v>0.5</v>
      </c>
      <c r="Z5642">
        <v>0.11</v>
      </c>
      <c r="AA5642">
        <v>20</v>
      </c>
      <c r="AB5642">
        <v>0.79</v>
      </c>
      <c r="AC5642">
        <v>1055</v>
      </c>
      <c r="AD5642">
        <v>0.5</v>
      </c>
      <c r="AE5642">
        <v>0.01</v>
      </c>
      <c r="AF5642">
        <v>29</v>
      </c>
      <c r="AH5642">
        <v>12</v>
      </c>
      <c r="AI5642">
        <v>1</v>
      </c>
      <c r="AJ5642">
        <v>12</v>
      </c>
      <c r="AK5642">
        <v>13</v>
      </c>
      <c r="AL5642">
        <v>0.14000000000000001</v>
      </c>
      <c r="AM5642">
        <v>5</v>
      </c>
      <c r="AN5642">
        <v>5</v>
      </c>
      <c r="AO5642">
        <v>72</v>
      </c>
      <c r="AP5642">
        <v>5</v>
      </c>
      <c r="AQ5642">
        <v>90</v>
      </c>
    </row>
    <row r="5643" spans="1:43" hidden="1" x14ac:dyDescent="0.25">
      <c r="A5643" t="s">
        <v>17941</v>
      </c>
      <c r="B5643" t="s">
        <v>20449</v>
      </c>
      <c r="C5643" s="1" t="str">
        <f t="shared" si="403"/>
        <v>21:0121</v>
      </c>
      <c r="D5643" s="1" t="str">
        <f t="shared" si="402"/>
        <v>21:0003</v>
      </c>
      <c r="E5643" t="s">
        <v>17943</v>
      </c>
      <c r="F5643" t="s">
        <v>20450</v>
      </c>
      <c r="H5643">
        <v>48.614578100000003</v>
      </c>
      <c r="I5643">
        <v>-56.515660099999998</v>
      </c>
      <c r="J5643" s="1" t="str">
        <f t="shared" si="405"/>
        <v>Till</v>
      </c>
      <c r="K5643" s="1" t="str">
        <f t="shared" si="404"/>
        <v>&lt;63 micron</v>
      </c>
      <c r="L5643">
        <v>0.2</v>
      </c>
      <c r="M5643">
        <v>2.02</v>
      </c>
      <c r="N5643">
        <v>24</v>
      </c>
      <c r="O5643">
        <v>50</v>
      </c>
      <c r="P5643">
        <v>0.25</v>
      </c>
      <c r="Q5643">
        <v>1</v>
      </c>
      <c r="R5643">
        <v>0.25</v>
      </c>
      <c r="S5643">
        <v>0.25</v>
      </c>
      <c r="T5643">
        <v>13</v>
      </c>
      <c r="U5643">
        <v>23</v>
      </c>
      <c r="V5643">
        <v>68</v>
      </c>
      <c r="W5643">
        <v>3.57</v>
      </c>
      <c r="X5643">
        <v>5</v>
      </c>
      <c r="Y5643">
        <v>0.5</v>
      </c>
      <c r="Z5643">
        <v>0.09</v>
      </c>
      <c r="AA5643">
        <v>10</v>
      </c>
      <c r="AB5643">
        <v>0.76</v>
      </c>
      <c r="AC5643">
        <v>860</v>
      </c>
      <c r="AD5643">
        <v>0.5</v>
      </c>
      <c r="AE5643">
        <v>0.01</v>
      </c>
      <c r="AF5643">
        <v>17</v>
      </c>
      <c r="AH5643">
        <v>16</v>
      </c>
      <c r="AI5643">
        <v>1</v>
      </c>
      <c r="AJ5643">
        <v>10</v>
      </c>
      <c r="AK5643">
        <v>12</v>
      </c>
      <c r="AL5643">
        <v>0.13</v>
      </c>
      <c r="AM5643">
        <v>5</v>
      </c>
      <c r="AN5643">
        <v>5</v>
      </c>
      <c r="AO5643">
        <v>60</v>
      </c>
      <c r="AP5643">
        <v>5</v>
      </c>
      <c r="AQ5643">
        <v>98</v>
      </c>
    </row>
    <row r="5644" spans="1:43" hidden="1" x14ac:dyDescent="0.25">
      <c r="A5644" t="s">
        <v>17945</v>
      </c>
      <c r="B5644" t="s">
        <v>20451</v>
      </c>
      <c r="C5644" s="1" t="str">
        <f t="shared" si="403"/>
        <v>21:0121</v>
      </c>
      <c r="D5644" s="1" t="str">
        <f t="shared" si="402"/>
        <v>21:0003</v>
      </c>
      <c r="E5644" t="s">
        <v>17947</v>
      </c>
      <c r="F5644" t="s">
        <v>20452</v>
      </c>
      <c r="H5644">
        <v>48.607671199999999</v>
      </c>
      <c r="I5644">
        <v>-56.542037299999997</v>
      </c>
      <c r="J5644" s="1" t="str">
        <f t="shared" si="405"/>
        <v>Till</v>
      </c>
      <c r="K5644" s="1" t="str">
        <f t="shared" si="404"/>
        <v>&lt;63 micron</v>
      </c>
      <c r="L5644">
        <v>0.2</v>
      </c>
      <c r="M5644">
        <v>2.2999999999999998</v>
      </c>
      <c r="N5644">
        <v>16</v>
      </c>
      <c r="O5644">
        <v>60</v>
      </c>
      <c r="P5644">
        <v>0.25</v>
      </c>
      <c r="Q5644">
        <v>1</v>
      </c>
      <c r="R5644">
        <v>0.49</v>
      </c>
      <c r="S5644">
        <v>0.25</v>
      </c>
      <c r="T5644">
        <v>18</v>
      </c>
      <c r="U5644">
        <v>26</v>
      </c>
      <c r="V5644">
        <v>73</v>
      </c>
      <c r="W5644">
        <v>4.42</v>
      </c>
      <c r="X5644">
        <v>5</v>
      </c>
      <c r="Y5644">
        <v>0.5</v>
      </c>
      <c r="Z5644">
        <v>0.18</v>
      </c>
      <c r="AA5644">
        <v>20</v>
      </c>
      <c r="AB5644">
        <v>0.89</v>
      </c>
      <c r="AC5644">
        <v>745</v>
      </c>
      <c r="AD5644">
        <v>0.5</v>
      </c>
      <c r="AE5644">
        <v>0.01</v>
      </c>
      <c r="AF5644">
        <v>29</v>
      </c>
      <c r="AH5644">
        <v>10</v>
      </c>
      <c r="AI5644">
        <v>1</v>
      </c>
      <c r="AJ5644">
        <v>12</v>
      </c>
      <c r="AK5644">
        <v>23</v>
      </c>
      <c r="AL5644">
        <v>0.13</v>
      </c>
      <c r="AM5644">
        <v>5</v>
      </c>
      <c r="AN5644">
        <v>5</v>
      </c>
      <c r="AO5644">
        <v>74</v>
      </c>
      <c r="AP5644">
        <v>10</v>
      </c>
      <c r="AQ5644">
        <v>100</v>
      </c>
    </row>
    <row r="5645" spans="1:43" hidden="1" x14ac:dyDescent="0.25">
      <c r="A5645" t="s">
        <v>17949</v>
      </c>
      <c r="B5645" t="s">
        <v>20453</v>
      </c>
      <c r="C5645" s="1" t="str">
        <f t="shared" si="403"/>
        <v>21:0121</v>
      </c>
      <c r="D5645" s="1" t="str">
        <f t="shared" si="402"/>
        <v>21:0003</v>
      </c>
      <c r="E5645" t="s">
        <v>17951</v>
      </c>
      <c r="F5645" t="s">
        <v>20454</v>
      </c>
      <c r="H5645">
        <v>48.602915699999997</v>
      </c>
      <c r="I5645">
        <v>-56.5679813</v>
      </c>
      <c r="J5645" s="1" t="str">
        <f t="shared" si="405"/>
        <v>Till</v>
      </c>
      <c r="K5645" s="1" t="str">
        <f t="shared" si="404"/>
        <v>&lt;63 micron</v>
      </c>
      <c r="L5645">
        <v>0.1</v>
      </c>
      <c r="M5645">
        <v>1.43</v>
      </c>
      <c r="N5645">
        <v>18</v>
      </c>
      <c r="O5645">
        <v>20</v>
      </c>
      <c r="P5645">
        <v>0.25</v>
      </c>
      <c r="Q5645">
        <v>1</v>
      </c>
      <c r="R5645">
        <v>0.35</v>
      </c>
      <c r="S5645">
        <v>0.25</v>
      </c>
      <c r="T5645">
        <v>17</v>
      </c>
      <c r="U5645">
        <v>15</v>
      </c>
      <c r="V5645">
        <v>54</v>
      </c>
      <c r="W5645">
        <v>3.08</v>
      </c>
      <c r="X5645">
        <v>5</v>
      </c>
      <c r="Y5645">
        <v>0.5</v>
      </c>
      <c r="Z5645">
        <v>0.06</v>
      </c>
      <c r="AA5645">
        <v>10</v>
      </c>
      <c r="AB5645">
        <v>0.57999999999999996</v>
      </c>
      <c r="AC5645">
        <v>795</v>
      </c>
      <c r="AD5645">
        <v>0.5</v>
      </c>
      <c r="AE5645">
        <v>5.0000000000000001E-3</v>
      </c>
      <c r="AF5645">
        <v>19</v>
      </c>
      <c r="AH5645">
        <v>8</v>
      </c>
      <c r="AI5645">
        <v>1</v>
      </c>
      <c r="AJ5645">
        <v>8</v>
      </c>
      <c r="AK5645">
        <v>15</v>
      </c>
      <c r="AL5645">
        <v>0.12</v>
      </c>
      <c r="AM5645">
        <v>5</v>
      </c>
      <c r="AN5645">
        <v>5</v>
      </c>
      <c r="AO5645">
        <v>56</v>
      </c>
      <c r="AP5645">
        <v>5</v>
      </c>
      <c r="AQ5645">
        <v>54</v>
      </c>
    </row>
    <row r="5646" spans="1:43" hidden="1" x14ac:dyDescent="0.25">
      <c r="A5646" t="s">
        <v>17953</v>
      </c>
      <c r="B5646" t="s">
        <v>20455</v>
      </c>
      <c r="C5646" s="1" t="str">
        <f t="shared" si="403"/>
        <v>21:0121</v>
      </c>
      <c r="D5646" s="1" t="str">
        <f t="shared" si="402"/>
        <v>21:0003</v>
      </c>
      <c r="E5646" t="s">
        <v>17955</v>
      </c>
      <c r="F5646" t="s">
        <v>20456</v>
      </c>
      <c r="H5646">
        <v>48.626311399999999</v>
      </c>
      <c r="I5646">
        <v>-56.524773400000001</v>
      </c>
      <c r="J5646" s="1" t="str">
        <f t="shared" si="405"/>
        <v>Till</v>
      </c>
      <c r="K5646" s="1" t="str">
        <f t="shared" si="404"/>
        <v>&lt;63 micron</v>
      </c>
      <c r="L5646">
        <v>0.2</v>
      </c>
      <c r="M5646">
        <v>2.5299999999999998</v>
      </c>
      <c r="N5646">
        <v>28</v>
      </c>
      <c r="O5646">
        <v>80</v>
      </c>
      <c r="P5646">
        <v>0.25</v>
      </c>
      <c r="Q5646">
        <v>2</v>
      </c>
      <c r="R5646">
        <v>0.28999999999999998</v>
      </c>
      <c r="S5646">
        <v>0.25</v>
      </c>
      <c r="T5646">
        <v>20</v>
      </c>
      <c r="U5646">
        <v>22</v>
      </c>
      <c r="V5646">
        <v>74</v>
      </c>
      <c r="W5646">
        <v>4.59</v>
      </c>
      <c r="X5646">
        <v>10</v>
      </c>
      <c r="Y5646">
        <v>0.5</v>
      </c>
      <c r="Z5646">
        <v>0.16</v>
      </c>
      <c r="AA5646">
        <v>20</v>
      </c>
      <c r="AB5646">
        <v>0.9</v>
      </c>
      <c r="AC5646">
        <v>1205</v>
      </c>
      <c r="AD5646">
        <v>1</v>
      </c>
      <c r="AE5646">
        <v>0.01</v>
      </c>
      <c r="AF5646">
        <v>32</v>
      </c>
      <c r="AH5646">
        <v>14</v>
      </c>
      <c r="AI5646">
        <v>1</v>
      </c>
      <c r="AJ5646">
        <v>12</v>
      </c>
      <c r="AK5646">
        <v>17</v>
      </c>
      <c r="AL5646">
        <v>0.16</v>
      </c>
      <c r="AM5646">
        <v>5</v>
      </c>
      <c r="AN5646">
        <v>5</v>
      </c>
      <c r="AO5646">
        <v>83</v>
      </c>
      <c r="AP5646">
        <v>10</v>
      </c>
      <c r="AQ5646">
        <v>98</v>
      </c>
    </row>
    <row r="5647" spans="1:43" hidden="1" x14ac:dyDescent="0.25">
      <c r="A5647" t="s">
        <v>17957</v>
      </c>
      <c r="B5647" t="s">
        <v>20457</v>
      </c>
      <c r="C5647" s="1" t="str">
        <f t="shared" si="403"/>
        <v>21:0121</v>
      </c>
      <c r="D5647" s="1" t="str">
        <f t="shared" si="402"/>
        <v>21:0003</v>
      </c>
      <c r="E5647" t="s">
        <v>17959</v>
      </c>
      <c r="F5647" t="s">
        <v>20458</v>
      </c>
      <c r="H5647">
        <v>48.5786637</v>
      </c>
      <c r="I5647">
        <v>-56.657120200000001</v>
      </c>
      <c r="J5647" s="1" t="str">
        <f t="shared" si="405"/>
        <v>Till</v>
      </c>
      <c r="K5647" s="1" t="str">
        <f t="shared" si="404"/>
        <v>&lt;63 micron</v>
      </c>
      <c r="L5647">
        <v>0.2</v>
      </c>
      <c r="M5647">
        <v>1.97</v>
      </c>
      <c r="N5647">
        <v>32</v>
      </c>
      <c r="O5647">
        <v>50</v>
      </c>
      <c r="P5647">
        <v>0.25</v>
      </c>
      <c r="Q5647">
        <v>1</v>
      </c>
      <c r="R5647">
        <v>0.51</v>
      </c>
      <c r="S5647">
        <v>0.25</v>
      </c>
      <c r="T5647">
        <v>16</v>
      </c>
      <c r="U5647">
        <v>23</v>
      </c>
      <c r="V5647">
        <v>68</v>
      </c>
      <c r="W5647">
        <v>3.61</v>
      </c>
      <c r="X5647">
        <v>5</v>
      </c>
      <c r="Y5647">
        <v>0.5</v>
      </c>
      <c r="Z5647">
        <v>0.11</v>
      </c>
      <c r="AA5647">
        <v>20</v>
      </c>
      <c r="AB5647">
        <v>0.78</v>
      </c>
      <c r="AC5647">
        <v>835</v>
      </c>
      <c r="AD5647">
        <v>0.5</v>
      </c>
      <c r="AE5647">
        <v>0.01</v>
      </c>
      <c r="AF5647">
        <v>24</v>
      </c>
      <c r="AH5647">
        <v>10</v>
      </c>
      <c r="AI5647">
        <v>1</v>
      </c>
      <c r="AJ5647">
        <v>10</v>
      </c>
      <c r="AK5647">
        <v>24</v>
      </c>
      <c r="AL5647">
        <v>0.16</v>
      </c>
      <c r="AM5647">
        <v>5</v>
      </c>
      <c r="AN5647">
        <v>10</v>
      </c>
      <c r="AO5647">
        <v>73</v>
      </c>
      <c r="AP5647">
        <v>5</v>
      </c>
      <c r="AQ5647">
        <v>78</v>
      </c>
    </row>
    <row r="5648" spans="1:43" hidden="1" x14ac:dyDescent="0.25">
      <c r="A5648" t="s">
        <v>17961</v>
      </c>
      <c r="B5648" t="s">
        <v>20459</v>
      </c>
      <c r="C5648" s="1" t="str">
        <f t="shared" si="403"/>
        <v>21:0121</v>
      </c>
      <c r="D5648" s="1" t="str">
        <f t="shared" si="402"/>
        <v>21:0003</v>
      </c>
      <c r="E5648" t="s">
        <v>17963</v>
      </c>
      <c r="F5648" t="s">
        <v>20460</v>
      </c>
      <c r="H5648">
        <v>48.5732012</v>
      </c>
      <c r="I5648">
        <v>-56.665427100000002</v>
      </c>
      <c r="J5648" s="1" t="str">
        <f t="shared" si="405"/>
        <v>Till</v>
      </c>
      <c r="K5648" s="1" t="str">
        <f t="shared" si="404"/>
        <v>&lt;63 micron</v>
      </c>
      <c r="L5648">
        <v>0.2</v>
      </c>
      <c r="M5648">
        <v>2.35</v>
      </c>
      <c r="N5648">
        <v>20</v>
      </c>
      <c r="O5648">
        <v>60</v>
      </c>
      <c r="P5648">
        <v>0.25</v>
      </c>
      <c r="Q5648">
        <v>1</v>
      </c>
      <c r="R5648">
        <v>0.26</v>
      </c>
      <c r="S5648">
        <v>0.25</v>
      </c>
      <c r="T5648">
        <v>19</v>
      </c>
      <c r="U5648">
        <v>26</v>
      </c>
      <c r="V5648">
        <v>63</v>
      </c>
      <c r="W5648">
        <v>3.78</v>
      </c>
      <c r="X5648">
        <v>5</v>
      </c>
      <c r="Y5648">
        <v>0.5</v>
      </c>
      <c r="Z5648">
        <v>0.1</v>
      </c>
      <c r="AA5648">
        <v>20</v>
      </c>
      <c r="AB5648">
        <v>0.85</v>
      </c>
      <c r="AC5648">
        <v>1140</v>
      </c>
      <c r="AD5648">
        <v>0.5</v>
      </c>
      <c r="AE5648">
        <v>0.01</v>
      </c>
      <c r="AF5648">
        <v>27</v>
      </c>
      <c r="AH5648">
        <v>16</v>
      </c>
      <c r="AI5648">
        <v>1</v>
      </c>
      <c r="AJ5648">
        <v>10</v>
      </c>
      <c r="AK5648">
        <v>15</v>
      </c>
      <c r="AL5648">
        <v>0.13</v>
      </c>
      <c r="AM5648">
        <v>5</v>
      </c>
      <c r="AN5648">
        <v>5</v>
      </c>
      <c r="AO5648">
        <v>61</v>
      </c>
      <c r="AP5648">
        <v>10</v>
      </c>
      <c r="AQ5648">
        <v>88</v>
      </c>
    </row>
    <row r="5649" spans="1:43" hidden="1" x14ac:dyDescent="0.25">
      <c r="A5649" t="s">
        <v>17965</v>
      </c>
      <c r="B5649" t="s">
        <v>20461</v>
      </c>
      <c r="C5649" s="1" t="str">
        <f t="shared" si="403"/>
        <v>21:0121</v>
      </c>
      <c r="D5649" s="1" t="str">
        <f t="shared" si="402"/>
        <v>21:0003</v>
      </c>
      <c r="E5649" t="s">
        <v>17967</v>
      </c>
      <c r="F5649" t="s">
        <v>20462</v>
      </c>
      <c r="H5649">
        <v>48.567862400000003</v>
      </c>
      <c r="I5649">
        <v>-56.685389399999998</v>
      </c>
      <c r="J5649" s="1" t="str">
        <f t="shared" si="405"/>
        <v>Till</v>
      </c>
      <c r="K5649" s="1" t="str">
        <f t="shared" si="404"/>
        <v>&lt;63 micron</v>
      </c>
      <c r="L5649">
        <v>0.2</v>
      </c>
      <c r="M5649">
        <v>2.5099999999999998</v>
      </c>
      <c r="N5649">
        <v>44</v>
      </c>
      <c r="O5649">
        <v>70</v>
      </c>
      <c r="P5649">
        <v>0.25</v>
      </c>
      <c r="Q5649">
        <v>1</v>
      </c>
      <c r="R5649">
        <v>0.25</v>
      </c>
      <c r="S5649">
        <v>0.25</v>
      </c>
      <c r="T5649">
        <v>24</v>
      </c>
      <c r="U5649">
        <v>26</v>
      </c>
      <c r="V5649">
        <v>83</v>
      </c>
      <c r="W5649">
        <v>4.4800000000000004</v>
      </c>
      <c r="X5649">
        <v>5</v>
      </c>
      <c r="Y5649">
        <v>0.5</v>
      </c>
      <c r="Z5649">
        <v>0.11</v>
      </c>
      <c r="AA5649">
        <v>10</v>
      </c>
      <c r="AB5649">
        <v>0.77</v>
      </c>
      <c r="AC5649">
        <v>1340</v>
      </c>
      <c r="AD5649">
        <v>2</v>
      </c>
      <c r="AE5649">
        <v>5.0000000000000001E-3</v>
      </c>
      <c r="AF5649">
        <v>33</v>
      </c>
      <c r="AH5649">
        <v>24</v>
      </c>
      <c r="AI5649">
        <v>1</v>
      </c>
      <c r="AJ5649">
        <v>8</v>
      </c>
      <c r="AK5649">
        <v>14</v>
      </c>
      <c r="AL5649">
        <v>0.12</v>
      </c>
      <c r="AM5649">
        <v>5</v>
      </c>
      <c r="AN5649">
        <v>5</v>
      </c>
      <c r="AO5649">
        <v>59</v>
      </c>
      <c r="AP5649">
        <v>5</v>
      </c>
      <c r="AQ5649">
        <v>110</v>
      </c>
    </row>
    <row r="5650" spans="1:43" hidden="1" x14ac:dyDescent="0.25">
      <c r="A5650" t="s">
        <v>17969</v>
      </c>
      <c r="B5650" t="s">
        <v>20463</v>
      </c>
      <c r="C5650" s="1" t="str">
        <f t="shared" si="403"/>
        <v>21:0121</v>
      </c>
      <c r="D5650" s="1" t="str">
        <f t="shared" si="402"/>
        <v>21:0003</v>
      </c>
      <c r="E5650" t="s">
        <v>17971</v>
      </c>
      <c r="F5650" t="s">
        <v>20464</v>
      </c>
      <c r="H5650">
        <v>48.558720600000001</v>
      </c>
      <c r="I5650">
        <v>-56.697644799999999</v>
      </c>
      <c r="J5650" s="1" t="str">
        <f t="shared" si="405"/>
        <v>Till</v>
      </c>
      <c r="K5650" s="1" t="str">
        <f t="shared" si="404"/>
        <v>&lt;63 micron</v>
      </c>
      <c r="L5650">
        <v>0.2</v>
      </c>
      <c r="M5650">
        <v>2.35</v>
      </c>
      <c r="N5650">
        <v>24</v>
      </c>
      <c r="O5650">
        <v>60</v>
      </c>
      <c r="P5650">
        <v>0.25</v>
      </c>
      <c r="Q5650">
        <v>1</v>
      </c>
      <c r="R5650">
        <v>0.19</v>
      </c>
      <c r="S5650">
        <v>0.25</v>
      </c>
      <c r="T5650">
        <v>17</v>
      </c>
      <c r="U5650">
        <v>26</v>
      </c>
      <c r="V5650">
        <v>67</v>
      </c>
      <c r="W5650">
        <v>4.1399999999999997</v>
      </c>
      <c r="X5650">
        <v>5</v>
      </c>
      <c r="Y5650">
        <v>0.5</v>
      </c>
      <c r="Z5650">
        <v>0.09</v>
      </c>
      <c r="AA5650">
        <v>20</v>
      </c>
      <c r="AB5650">
        <v>0.95</v>
      </c>
      <c r="AC5650">
        <v>1225</v>
      </c>
      <c r="AD5650">
        <v>0.5</v>
      </c>
      <c r="AE5650">
        <v>0.01</v>
      </c>
      <c r="AF5650">
        <v>24</v>
      </c>
      <c r="AH5650">
        <v>16</v>
      </c>
      <c r="AI5650">
        <v>1</v>
      </c>
      <c r="AJ5650">
        <v>9</v>
      </c>
      <c r="AK5650">
        <v>11</v>
      </c>
      <c r="AL5650">
        <v>0.11</v>
      </c>
      <c r="AM5650">
        <v>5</v>
      </c>
      <c r="AN5650">
        <v>5</v>
      </c>
      <c r="AO5650">
        <v>61</v>
      </c>
      <c r="AP5650">
        <v>5</v>
      </c>
      <c r="AQ5650">
        <v>80</v>
      </c>
    </row>
    <row r="5651" spans="1:43" hidden="1" x14ac:dyDescent="0.25">
      <c r="A5651" t="s">
        <v>17973</v>
      </c>
      <c r="B5651" t="s">
        <v>20465</v>
      </c>
      <c r="C5651" s="1" t="str">
        <f t="shared" si="403"/>
        <v>21:0121</v>
      </c>
      <c r="D5651" s="1" t="str">
        <f t="shared" si="402"/>
        <v>21:0003</v>
      </c>
      <c r="E5651" t="s">
        <v>17975</v>
      </c>
      <c r="F5651" t="s">
        <v>20466</v>
      </c>
      <c r="H5651">
        <v>48.554531599999997</v>
      </c>
      <c r="I5651">
        <v>-56.712306099999999</v>
      </c>
      <c r="J5651" s="1" t="str">
        <f t="shared" si="405"/>
        <v>Till</v>
      </c>
      <c r="K5651" s="1" t="str">
        <f t="shared" si="404"/>
        <v>&lt;63 micron</v>
      </c>
      <c r="L5651">
        <v>0.2</v>
      </c>
      <c r="M5651">
        <v>1.88</v>
      </c>
      <c r="N5651">
        <v>42</v>
      </c>
      <c r="O5651">
        <v>40</v>
      </c>
      <c r="P5651">
        <v>0.25</v>
      </c>
      <c r="Q5651">
        <v>2</v>
      </c>
      <c r="R5651">
        <v>0.37</v>
      </c>
      <c r="S5651">
        <v>0.25</v>
      </c>
      <c r="T5651">
        <v>21</v>
      </c>
      <c r="U5651">
        <v>25</v>
      </c>
      <c r="V5651">
        <v>88</v>
      </c>
      <c r="W5651">
        <v>4.41</v>
      </c>
      <c r="X5651">
        <v>5</v>
      </c>
      <c r="Y5651">
        <v>0.5</v>
      </c>
      <c r="Z5651">
        <v>7.0000000000000007E-2</v>
      </c>
      <c r="AA5651">
        <v>10</v>
      </c>
      <c r="AB5651">
        <v>0.89</v>
      </c>
      <c r="AC5651">
        <v>1135</v>
      </c>
      <c r="AD5651">
        <v>0.5</v>
      </c>
      <c r="AE5651">
        <v>5.0000000000000001E-3</v>
      </c>
      <c r="AF5651">
        <v>32</v>
      </c>
      <c r="AH5651">
        <v>18</v>
      </c>
      <c r="AI5651">
        <v>1</v>
      </c>
      <c r="AJ5651">
        <v>8</v>
      </c>
      <c r="AK5651">
        <v>14</v>
      </c>
      <c r="AL5651">
        <v>0.12</v>
      </c>
      <c r="AM5651">
        <v>5</v>
      </c>
      <c r="AN5651">
        <v>5</v>
      </c>
      <c r="AO5651">
        <v>69</v>
      </c>
      <c r="AP5651">
        <v>10</v>
      </c>
      <c r="AQ5651">
        <v>88</v>
      </c>
    </row>
    <row r="5652" spans="1:43" hidden="1" x14ac:dyDescent="0.25">
      <c r="A5652" t="s">
        <v>17977</v>
      </c>
      <c r="B5652" t="s">
        <v>20467</v>
      </c>
      <c r="C5652" s="1" t="str">
        <f t="shared" si="403"/>
        <v>21:0121</v>
      </c>
      <c r="D5652" s="1" t="str">
        <f t="shared" si="402"/>
        <v>21:0003</v>
      </c>
      <c r="E5652" t="s">
        <v>17979</v>
      </c>
      <c r="F5652" t="s">
        <v>20468</v>
      </c>
      <c r="H5652">
        <v>48.543726700000001</v>
      </c>
      <c r="I5652">
        <v>-56.7087103</v>
      </c>
      <c r="J5652" s="1" t="str">
        <f t="shared" si="405"/>
        <v>Till</v>
      </c>
      <c r="K5652" s="1" t="str">
        <f t="shared" si="404"/>
        <v>&lt;63 micron</v>
      </c>
      <c r="L5652">
        <v>0.1</v>
      </c>
      <c r="M5652">
        <v>2.2000000000000002</v>
      </c>
      <c r="N5652">
        <v>38</v>
      </c>
      <c r="O5652">
        <v>90</v>
      </c>
      <c r="P5652">
        <v>0.25</v>
      </c>
      <c r="Q5652">
        <v>1</v>
      </c>
      <c r="R5652">
        <v>0.18</v>
      </c>
      <c r="S5652">
        <v>0.25</v>
      </c>
      <c r="T5652">
        <v>27</v>
      </c>
      <c r="U5652">
        <v>22</v>
      </c>
      <c r="V5652">
        <v>118</v>
      </c>
      <c r="W5652">
        <v>4.59</v>
      </c>
      <c r="X5652">
        <v>5</v>
      </c>
      <c r="Y5652">
        <v>0.5</v>
      </c>
      <c r="Z5652">
        <v>0.1</v>
      </c>
      <c r="AA5652">
        <v>20</v>
      </c>
      <c r="AB5652">
        <v>0.83</v>
      </c>
      <c r="AC5652">
        <v>1315</v>
      </c>
      <c r="AD5652">
        <v>0.5</v>
      </c>
      <c r="AE5652">
        <v>5.0000000000000001E-3</v>
      </c>
      <c r="AF5652">
        <v>31</v>
      </c>
      <c r="AH5652">
        <v>24</v>
      </c>
      <c r="AI5652">
        <v>1</v>
      </c>
      <c r="AJ5652">
        <v>11</v>
      </c>
      <c r="AK5652">
        <v>10</v>
      </c>
      <c r="AL5652">
        <v>0.12</v>
      </c>
      <c r="AM5652">
        <v>5</v>
      </c>
      <c r="AN5652">
        <v>5</v>
      </c>
      <c r="AO5652">
        <v>80</v>
      </c>
      <c r="AP5652">
        <v>10</v>
      </c>
      <c r="AQ5652">
        <v>114</v>
      </c>
    </row>
    <row r="5653" spans="1:43" hidden="1" x14ac:dyDescent="0.25">
      <c r="A5653" t="s">
        <v>17981</v>
      </c>
      <c r="B5653" t="s">
        <v>20469</v>
      </c>
      <c r="C5653" s="1" t="str">
        <f t="shared" si="403"/>
        <v>21:0121</v>
      </c>
      <c r="D5653" s="1" t="str">
        <f t="shared" si="402"/>
        <v>21:0003</v>
      </c>
      <c r="E5653" t="s">
        <v>17983</v>
      </c>
      <c r="F5653" t="s">
        <v>20470</v>
      </c>
      <c r="H5653">
        <v>48.545046399999997</v>
      </c>
      <c r="I5653">
        <v>-56.697592299999997</v>
      </c>
      <c r="J5653" s="1" t="str">
        <f t="shared" si="405"/>
        <v>Till</v>
      </c>
      <c r="K5653" s="1" t="str">
        <f t="shared" si="404"/>
        <v>&lt;63 micron</v>
      </c>
      <c r="L5653">
        <v>0.2</v>
      </c>
      <c r="M5653">
        <v>2.19</v>
      </c>
      <c r="N5653">
        <v>24</v>
      </c>
      <c r="O5653">
        <v>60</v>
      </c>
      <c r="P5653">
        <v>0.25</v>
      </c>
      <c r="Q5653">
        <v>1</v>
      </c>
      <c r="R5653">
        <v>0.56999999999999995</v>
      </c>
      <c r="S5653">
        <v>0.25</v>
      </c>
      <c r="T5653">
        <v>21</v>
      </c>
      <c r="U5653">
        <v>28</v>
      </c>
      <c r="V5653">
        <v>70</v>
      </c>
      <c r="W5653">
        <v>3.91</v>
      </c>
      <c r="X5653">
        <v>5</v>
      </c>
      <c r="Y5653">
        <v>0.5</v>
      </c>
      <c r="Z5653">
        <v>0.14000000000000001</v>
      </c>
      <c r="AA5653">
        <v>10</v>
      </c>
      <c r="AB5653">
        <v>0.93</v>
      </c>
      <c r="AC5653">
        <v>1260</v>
      </c>
      <c r="AD5653">
        <v>0.5</v>
      </c>
      <c r="AE5653">
        <v>0.01</v>
      </c>
      <c r="AF5653">
        <v>25</v>
      </c>
      <c r="AH5653">
        <v>10</v>
      </c>
      <c r="AI5653">
        <v>2</v>
      </c>
      <c r="AJ5653">
        <v>12</v>
      </c>
      <c r="AK5653">
        <v>28</v>
      </c>
      <c r="AL5653">
        <v>0.17</v>
      </c>
      <c r="AM5653">
        <v>5</v>
      </c>
      <c r="AN5653">
        <v>5</v>
      </c>
      <c r="AO5653">
        <v>78</v>
      </c>
      <c r="AP5653">
        <v>10</v>
      </c>
      <c r="AQ5653">
        <v>108</v>
      </c>
    </row>
    <row r="5654" spans="1:43" hidden="1" x14ac:dyDescent="0.25">
      <c r="A5654" t="s">
        <v>17985</v>
      </c>
      <c r="B5654" t="s">
        <v>20471</v>
      </c>
      <c r="C5654" s="1" t="str">
        <f t="shared" si="403"/>
        <v>21:0121</v>
      </c>
      <c r="D5654" s="1" t="str">
        <f t="shared" si="402"/>
        <v>21:0003</v>
      </c>
      <c r="E5654" t="s">
        <v>17987</v>
      </c>
      <c r="F5654" t="s">
        <v>20472</v>
      </c>
      <c r="H5654">
        <v>48.5347577</v>
      </c>
      <c r="I5654">
        <v>-56.719328900000001</v>
      </c>
      <c r="J5654" s="1" t="str">
        <f t="shared" si="405"/>
        <v>Till</v>
      </c>
      <c r="K5654" s="1" t="str">
        <f t="shared" si="404"/>
        <v>&lt;63 micron</v>
      </c>
      <c r="L5654">
        <v>0.2</v>
      </c>
      <c r="M5654">
        <v>2.5499999999999998</v>
      </c>
      <c r="N5654">
        <v>36</v>
      </c>
      <c r="O5654">
        <v>110</v>
      </c>
      <c r="P5654">
        <v>0.25</v>
      </c>
      <c r="Q5654">
        <v>1</v>
      </c>
      <c r="R5654">
        <v>0.26</v>
      </c>
      <c r="S5654">
        <v>0.25</v>
      </c>
      <c r="T5654">
        <v>18</v>
      </c>
      <c r="U5654">
        <v>25</v>
      </c>
      <c r="V5654">
        <v>114</v>
      </c>
      <c r="W5654">
        <v>4.8</v>
      </c>
      <c r="X5654">
        <v>5</v>
      </c>
      <c r="Y5654">
        <v>0.5</v>
      </c>
      <c r="Z5654">
        <v>0.15</v>
      </c>
      <c r="AA5654">
        <v>20</v>
      </c>
      <c r="AB5654">
        <v>1</v>
      </c>
      <c r="AC5654">
        <v>1290</v>
      </c>
      <c r="AD5654">
        <v>0.5</v>
      </c>
      <c r="AE5654">
        <v>0.01</v>
      </c>
      <c r="AF5654">
        <v>24</v>
      </c>
      <c r="AH5654">
        <v>14</v>
      </c>
      <c r="AI5654">
        <v>1</v>
      </c>
      <c r="AJ5654">
        <v>13</v>
      </c>
      <c r="AK5654">
        <v>14</v>
      </c>
      <c r="AL5654">
        <v>0.11</v>
      </c>
      <c r="AM5654">
        <v>5</v>
      </c>
      <c r="AN5654">
        <v>5</v>
      </c>
      <c r="AO5654">
        <v>71</v>
      </c>
      <c r="AP5654">
        <v>5</v>
      </c>
      <c r="AQ5654">
        <v>118</v>
      </c>
    </row>
    <row r="5655" spans="1:43" hidden="1" x14ac:dyDescent="0.25">
      <c r="A5655" t="s">
        <v>17989</v>
      </c>
      <c r="B5655" t="s">
        <v>20473</v>
      </c>
      <c r="C5655" s="1" t="str">
        <f t="shared" si="403"/>
        <v>21:0121</v>
      </c>
      <c r="D5655" s="1" t="str">
        <f t="shared" ref="D5655:D5718" si="406">HYPERLINK("http://geochem.nrcan.gc.ca/cdogs/content/svy/svy210003_e.htm", "21:0003")</f>
        <v>21:0003</v>
      </c>
      <c r="E5655" t="s">
        <v>17991</v>
      </c>
      <c r="F5655" t="s">
        <v>20474</v>
      </c>
      <c r="H5655">
        <v>48.533267199999997</v>
      </c>
      <c r="I5655">
        <v>-56.735185999999999</v>
      </c>
      <c r="J5655" s="1" t="str">
        <f t="shared" si="405"/>
        <v>Till</v>
      </c>
      <c r="K5655" s="1" t="str">
        <f t="shared" si="404"/>
        <v>&lt;63 micron</v>
      </c>
      <c r="L5655">
        <v>0.1</v>
      </c>
      <c r="M5655">
        <v>2.4300000000000002</v>
      </c>
      <c r="N5655">
        <v>54</v>
      </c>
      <c r="O5655">
        <v>40</v>
      </c>
      <c r="P5655">
        <v>0.25</v>
      </c>
      <c r="Q5655">
        <v>1</v>
      </c>
      <c r="R5655">
        <v>0.33</v>
      </c>
      <c r="S5655">
        <v>0.25</v>
      </c>
      <c r="T5655">
        <v>27</v>
      </c>
      <c r="U5655">
        <v>30</v>
      </c>
      <c r="V5655">
        <v>108</v>
      </c>
      <c r="W5655">
        <v>5.23</v>
      </c>
      <c r="X5655">
        <v>5</v>
      </c>
      <c r="Y5655">
        <v>0.5</v>
      </c>
      <c r="Z5655">
        <v>7.0000000000000007E-2</v>
      </c>
      <c r="AA5655">
        <v>20</v>
      </c>
      <c r="AB5655">
        <v>0.92</v>
      </c>
      <c r="AC5655">
        <v>1600</v>
      </c>
      <c r="AD5655">
        <v>4</v>
      </c>
      <c r="AE5655">
        <v>0.01</v>
      </c>
      <c r="AF5655">
        <v>29</v>
      </c>
      <c r="AH5655">
        <v>18</v>
      </c>
      <c r="AI5655">
        <v>1</v>
      </c>
      <c r="AJ5655">
        <v>10</v>
      </c>
      <c r="AK5655">
        <v>14</v>
      </c>
      <c r="AL5655">
        <v>0.11</v>
      </c>
      <c r="AM5655">
        <v>5</v>
      </c>
      <c r="AN5655">
        <v>5</v>
      </c>
      <c r="AO5655">
        <v>66</v>
      </c>
      <c r="AP5655">
        <v>10</v>
      </c>
      <c r="AQ5655">
        <v>110</v>
      </c>
    </row>
    <row r="5656" spans="1:43" hidden="1" x14ac:dyDescent="0.25">
      <c r="A5656" t="s">
        <v>17993</v>
      </c>
      <c r="B5656" t="s">
        <v>20475</v>
      </c>
      <c r="C5656" s="1" t="str">
        <f t="shared" si="403"/>
        <v>21:0121</v>
      </c>
      <c r="D5656" s="1" t="str">
        <f t="shared" si="406"/>
        <v>21:0003</v>
      </c>
      <c r="E5656" t="s">
        <v>17995</v>
      </c>
      <c r="F5656" t="s">
        <v>20476</v>
      </c>
      <c r="H5656">
        <v>48.524465999999997</v>
      </c>
      <c r="I5656">
        <v>-56.741733699999997</v>
      </c>
      <c r="J5656" s="1" t="str">
        <f t="shared" si="405"/>
        <v>Till</v>
      </c>
      <c r="K5656" s="1" t="str">
        <f t="shared" si="404"/>
        <v>&lt;63 micron</v>
      </c>
      <c r="L5656">
        <v>0.2</v>
      </c>
      <c r="M5656">
        <v>2.1</v>
      </c>
      <c r="N5656">
        <v>32</v>
      </c>
      <c r="O5656">
        <v>90</v>
      </c>
      <c r="P5656">
        <v>0.25</v>
      </c>
      <c r="Q5656">
        <v>1</v>
      </c>
      <c r="R5656">
        <v>0.33</v>
      </c>
      <c r="S5656">
        <v>0.25</v>
      </c>
      <c r="T5656">
        <v>24</v>
      </c>
      <c r="U5656">
        <v>26</v>
      </c>
      <c r="V5656">
        <v>102</v>
      </c>
      <c r="W5656">
        <v>4.88</v>
      </c>
      <c r="X5656">
        <v>5</v>
      </c>
      <c r="Y5656">
        <v>1</v>
      </c>
      <c r="Z5656">
        <v>0.09</v>
      </c>
      <c r="AA5656">
        <v>20</v>
      </c>
      <c r="AB5656">
        <v>1.04</v>
      </c>
      <c r="AC5656">
        <v>1530</v>
      </c>
      <c r="AD5656">
        <v>1</v>
      </c>
      <c r="AE5656">
        <v>0.01</v>
      </c>
      <c r="AF5656">
        <v>21</v>
      </c>
      <c r="AH5656">
        <v>16</v>
      </c>
      <c r="AI5656">
        <v>1</v>
      </c>
      <c r="AJ5656">
        <v>11</v>
      </c>
      <c r="AK5656">
        <v>16</v>
      </c>
      <c r="AL5656">
        <v>0.11</v>
      </c>
      <c r="AM5656">
        <v>5</v>
      </c>
      <c r="AN5656">
        <v>5</v>
      </c>
      <c r="AO5656">
        <v>74</v>
      </c>
      <c r="AP5656">
        <v>10</v>
      </c>
      <c r="AQ5656">
        <v>140</v>
      </c>
    </row>
    <row r="5657" spans="1:43" hidden="1" x14ac:dyDescent="0.25">
      <c r="A5657" t="s">
        <v>17997</v>
      </c>
      <c r="B5657" t="s">
        <v>20477</v>
      </c>
      <c r="C5657" s="1" t="str">
        <f t="shared" si="403"/>
        <v>21:0121</v>
      </c>
      <c r="D5657" s="1" t="str">
        <f t="shared" si="406"/>
        <v>21:0003</v>
      </c>
      <c r="E5657" t="s">
        <v>17999</v>
      </c>
      <c r="F5657" t="s">
        <v>20478</v>
      </c>
      <c r="H5657">
        <v>48.515488099999999</v>
      </c>
      <c r="I5657">
        <v>-56.749904800000003</v>
      </c>
      <c r="J5657" s="1" t="str">
        <f t="shared" si="405"/>
        <v>Till</v>
      </c>
      <c r="K5657" s="1" t="str">
        <f t="shared" si="404"/>
        <v>&lt;63 micron</v>
      </c>
      <c r="L5657">
        <v>0.1</v>
      </c>
      <c r="M5657">
        <v>2.33</v>
      </c>
      <c r="N5657">
        <v>28</v>
      </c>
      <c r="O5657">
        <v>60</v>
      </c>
      <c r="P5657">
        <v>0.25</v>
      </c>
      <c r="Q5657">
        <v>1</v>
      </c>
      <c r="R5657">
        <v>0.25</v>
      </c>
      <c r="S5657">
        <v>0.25</v>
      </c>
      <c r="T5657">
        <v>21</v>
      </c>
      <c r="U5657">
        <v>26</v>
      </c>
      <c r="V5657">
        <v>90</v>
      </c>
      <c r="W5657">
        <v>4.4400000000000004</v>
      </c>
      <c r="X5657">
        <v>5</v>
      </c>
      <c r="Y5657">
        <v>0.5</v>
      </c>
      <c r="Z5657">
        <v>0.09</v>
      </c>
      <c r="AA5657">
        <v>10</v>
      </c>
      <c r="AB5657">
        <v>1.05</v>
      </c>
      <c r="AC5657">
        <v>1355</v>
      </c>
      <c r="AD5657">
        <v>0.5</v>
      </c>
      <c r="AE5657">
        <v>0.01</v>
      </c>
      <c r="AF5657">
        <v>23</v>
      </c>
      <c r="AH5657">
        <v>18</v>
      </c>
      <c r="AI5657">
        <v>1</v>
      </c>
      <c r="AJ5657">
        <v>10</v>
      </c>
      <c r="AK5657">
        <v>13</v>
      </c>
      <c r="AL5657">
        <v>0.13</v>
      </c>
      <c r="AM5657">
        <v>5</v>
      </c>
      <c r="AN5657">
        <v>5</v>
      </c>
      <c r="AO5657">
        <v>73</v>
      </c>
      <c r="AP5657">
        <v>10</v>
      </c>
      <c r="AQ5657">
        <v>110</v>
      </c>
    </row>
    <row r="5658" spans="1:43" hidden="1" x14ac:dyDescent="0.25">
      <c r="A5658" t="s">
        <v>18001</v>
      </c>
      <c r="B5658" t="s">
        <v>20479</v>
      </c>
      <c r="C5658" s="1" t="str">
        <f t="shared" si="403"/>
        <v>21:0121</v>
      </c>
      <c r="D5658" s="1" t="str">
        <f t="shared" si="406"/>
        <v>21:0003</v>
      </c>
      <c r="E5658" t="s">
        <v>18003</v>
      </c>
      <c r="F5658" t="s">
        <v>20480</v>
      </c>
      <c r="H5658">
        <v>48.504259900000001</v>
      </c>
      <c r="I5658">
        <v>-56.757406600000003</v>
      </c>
      <c r="J5658" s="1" t="str">
        <f t="shared" si="405"/>
        <v>Till</v>
      </c>
      <c r="K5658" s="1" t="str">
        <f t="shared" si="404"/>
        <v>&lt;63 micron</v>
      </c>
      <c r="L5658">
        <v>0.2</v>
      </c>
      <c r="M5658">
        <v>2.4</v>
      </c>
      <c r="N5658">
        <v>32</v>
      </c>
      <c r="O5658">
        <v>60</v>
      </c>
      <c r="P5658">
        <v>0.25</v>
      </c>
      <c r="Q5658">
        <v>2</v>
      </c>
      <c r="R5658">
        <v>0.21</v>
      </c>
      <c r="S5658">
        <v>0.25</v>
      </c>
      <c r="T5658">
        <v>24</v>
      </c>
      <c r="U5658">
        <v>26</v>
      </c>
      <c r="V5658">
        <v>108</v>
      </c>
      <c r="W5658">
        <v>5.0999999999999996</v>
      </c>
      <c r="X5658">
        <v>5</v>
      </c>
      <c r="Y5658">
        <v>0.5</v>
      </c>
      <c r="Z5658">
        <v>0.09</v>
      </c>
      <c r="AA5658">
        <v>20</v>
      </c>
      <c r="AB5658">
        <v>1</v>
      </c>
      <c r="AC5658">
        <v>1585</v>
      </c>
      <c r="AD5658">
        <v>0.5</v>
      </c>
      <c r="AE5658">
        <v>0.01</v>
      </c>
      <c r="AF5658">
        <v>27</v>
      </c>
      <c r="AH5658">
        <v>20</v>
      </c>
      <c r="AI5658">
        <v>1</v>
      </c>
      <c r="AJ5658">
        <v>14</v>
      </c>
      <c r="AK5658">
        <v>12</v>
      </c>
      <c r="AL5658">
        <v>0.12</v>
      </c>
      <c r="AM5658">
        <v>5</v>
      </c>
      <c r="AN5658">
        <v>5</v>
      </c>
      <c r="AO5658">
        <v>80</v>
      </c>
      <c r="AP5658">
        <v>10</v>
      </c>
      <c r="AQ5658">
        <v>130</v>
      </c>
    </row>
    <row r="5659" spans="1:43" hidden="1" x14ac:dyDescent="0.25">
      <c r="A5659" t="s">
        <v>18005</v>
      </c>
      <c r="B5659" t="s">
        <v>20481</v>
      </c>
      <c r="C5659" s="1" t="str">
        <f t="shared" si="403"/>
        <v>21:0121</v>
      </c>
      <c r="D5659" s="1" t="str">
        <f t="shared" si="406"/>
        <v>21:0003</v>
      </c>
      <c r="E5659" t="s">
        <v>18007</v>
      </c>
      <c r="F5659" t="s">
        <v>20482</v>
      </c>
      <c r="H5659">
        <v>48.510996200000001</v>
      </c>
      <c r="I5659">
        <v>-56.752635099999999</v>
      </c>
      <c r="J5659" s="1" t="str">
        <f t="shared" si="405"/>
        <v>Till</v>
      </c>
      <c r="K5659" s="1" t="str">
        <f t="shared" si="404"/>
        <v>&lt;63 micron</v>
      </c>
      <c r="L5659">
        <v>0.4</v>
      </c>
      <c r="M5659">
        <v>2.5</v>
      </c>
      <c r="N5659">
        <v>22</v>
      </c>
      <c r="O5659">
        <v>110</v>
      </c>
      <c r="P5659">
        <v>0.25</v>
      </c>
      <c r="Q5659">
        <v>2</v>
      </c>
      <c r="R5659">
        <v>0.26</v>
      </c>
      <c r="S5659">
        <v>0.5</v>
      </c>
      <c r="T5659">
        <v>17</v>
      </c>
      <c r="U5659">
        <v>34</v>
      </c>
      <c r="V5659">
        <v>63</v>
      </c>
      <c r="W5659">
        <v>4.3899999999999997</v>
      </c>
      <c r="X5659">
        <v>5</v>
      </c>
      <c r="Y5659">
        <v>0.5</v>
      </c>
      <c r="Z5659">
        <v>0.14000000000000001</v>
      </c>
      <c r="AA5659">
        <v>20</v>
      </c>
      <c r="AB5659">
        <v>1.1299999999999999</v>
      </c>
      <c r="AC5659">
        <v>1195</v>
      </c>
      <c r="AD5659">
        <v>0.5</v>
      </c>
      <c r="AE5659">
        <v>0.01</v>
      </c>
      <c r="AF5659">
        <v>23</v>
      </c>
      <c r="AH5659">
        <v>8</v>
      </c>
      <c r="AI5659">
        <v>1</v>
      </c>
      <c r="AJ5659">
        <v>12</v>
      </c>
      <c r="AK5659">
        <v>17</v>
      </c>
      <c r="AL5659">
        <v>0.13</v>
      </c>
      <c r="AM5659">
        <v>5</v>
      </c>
      <c r="AN5659">
        <v>5</v>
      </c>
      <c r="AO5659">
        <v>79</v>
      </c>
      <c r="AP5659">
        <v>10</v>
      </c>
      <c r="AQ5659">
        <v>108</v>
      </c>
    </row>
    <row r="5660" spans="1:43" hidden="1" x14ac:dyDescent="0.25">
      <c r="A5660" t="s">
        <v>18009</v>
      </c>
      <c r="B5660" t="s">
        <v>20483</v>
      </c>
      <c r="C5660" s="1" t="str">
        <f t="shared" si="403"/>
        <v>21:0121</v>
      </c>
      <c r="D5660" s="1" t="str">
        <f t="shared" si="406"/>
        <v>21:0003</v>
      </c>
      <c r="E5660" t="s">
        <v>18011</v>
      </c>
      <c r="F5660" t="s">
        <v>20484</v>
      </c>
      <c r="H5660">
        <v>48.505575</v>
      </c>
      <c r="I5660">
        <v>-56.742508399999998</v>
      </c>
      <c r="J5660" s="1" t="str">
        <f t="shared" si="405"/>
        <v>Till</v>
      </c>
      <c r="K5660" s="1" t="str">
        <f t="shared" si="404"/>
        <v>&lt;63 micron</v>
      </c>
      <c r="L5660">
        <v>0.1</v>
      </c>
      <c r="M5660">
        <v>2.58</v>
      </c>
      <c r="N5660">
        <v>20</v>
      </c>
      <c r="O5660">
        <v>90</v>
      </c>
      <c r="P5660">
        <v>0.25</v>
      </c>
      <c r="Q5660">
        <v>1</v>
      </c>
      <c r="R5660">
        <v>0.33</v>
      </c>
      <c r="S5660">
        <v>0.25</v>
      </c>
      <c r="T5660">
        <v>14</v>
      </c>
      <c r="U5660">
        <v>28</v>
      </c>
      <c r="V5660">
        <v>92</v>
      </c>
      <c r="W5660">
        <v>5.04</v>
      </c>
      <c r="X5660">
        <v>5</v>
      </c>
      <c r="Y5660">
        <v>0.5</v>
      </c>
      <c r="Z5660">
        <v>0.1</v>
      </c>
      <c r="AA5660">
        <v>20</v>
      </c>
      <c r="AB5660">
        <v>1.1299999999999999</v>
      </c>
      <c r="AC5660">
        <v>780</v>
      </c>
      <c r="AD5660">
        <v>0.5</v>
      </c>
      <c r="AE5660">
        <v>0.01</v>
      </c>
      <c r="AF5660">
        <v>22</v>
      </c>
      <c r="AH5660">
        <v>10</v>
      </c>
      <c r="AI5660">
        <v>1</v>
      </c>
      <c r="AJ5660">
        <v>12</v>
      </c>
      <c r="AK5660">
        <v>15</v>
      </c>
      <c r="AL5660">
        <v>0.08</v>
      </c>
      <c r="AM5660">
        <v>5</v>
      </c>
      <c r="AN5660">
        <v>5</v>
      </c>
      <c r="AO5660">
        <v>88</v>
      </c>
      <c r="AP5660">
        <v>10</v>
      </c>
      <c r="AQ5660">
        <v>122</v>
      </c>
    </row>
    <row r="5661" spans="1:43" hidden="1" x14ac:dyDescent="0.25">
      <c r="A5661" t="s">
        <v>18013</v>
      </c>
      <c r="B5661" t="s">
        <v>20485</v>
      </c>
      <c r="C5661" s="1" t="str">
        <f t="shared" si="403"/>
        <v>21:0121</v>
      </c>
      <c r="D5661" s="1" t="str">
        <f t="shared" si="406"/>
        <v>21:0003</v>
      </c>
      <c r="E5661" t="s">
        <v>18015</v>
      </c>
      <c r="F5661" t="s">
        <v>20486</v>
      </c>
      <c r="H5661">
        <v>48.500596799999997</v>
      </c>
      <c r="I5661">
        <v>-56.729673900000002</v>
      </c>
      <c r="J5661" s="1" t="str">
        <f t="shared" si="405"/>
        <v>Till</v>
      </c>
      <c r="K5661" s="1" t="str">
        <f t="shared" si="404"/>
        <v>&lt;63 micron</v>
      </c>
      <c r="L5661">
        <v>0.4</v>
      </c>
      <c r="M5661">
        <v>2.36</v>
      </c>
      <c r="N5661">
        <v>16</v>
      </c>
      <c r="O5661">
        <v>80</v>
      </c>
      <c r="P5661">
        <v>0.25</v>
      </c>
      <c r="Q5661">
        <v>1</v>
      </c>
      <c r="R5661">
        <v>0.22</v>
      </c>
      <c r="S5661">
        <v>0.25</v>
      </c>
      <c r="T5661">
        <v>19</v>
      </c>
      <c r="U5661">
        <v>28</v>
      </c>
      <c r="V5661">
        <v>79</v>
      </c>
      <c r="W5661">
        <v>4.58</v>
      </c>
      <c r="X5661">
        <v>5</v>
      </c>
      <c r="Y5661">
        <v>0.5</v>
      </c>
      <c r="Z5661">
        <v>0.09</v>
      </c>
      <c r="AA5661">
        <v>10</v>
      </c>
      <c r="AB5661">
        <v>1</v>
      </c>
      <c r="AC5661">
        <v>1280</v>
      </c>
      <c r="AD5661">
        <v>0.5</v>
      </c>
      <c r="AE5661">
        <v>0.01</v>
      </c>
      <c r="AF5661">
        <v>23</v>
      </c>
      <c r="AH5661">
        <v>12</v>
      </c>
      <c r="AI5661">
        <v>1</v>
      </c>
      <c r="AJ5661">
        <v>13</v>
      </c>
      <c r="AK5661">
        <v>13</v>
      </c>
      <c r="AL5661">
        <v>0.1</v>
      </c>
      <c r="AM5661">
        <v>5</v>
      </c>
      <c r="AN5661">
        <v>5</v>
      </c>
      <c r="AO5661">
        <v>77</v>
      </c>
      <c r="AP5661">
        <v>5</v>
      </c>
      <c r="AQ5661">
        <v>98</v>
      </c>
    </row>
    <row r="5662" spans="1:43" hidden="1" x14ac:dyDescent="0.25">
      <c r="A5662" t="s">
        <v>18017</v>
      </c>
      <c r="B5662" t="s">
        <v>20487</v>
      </c>
      <c r="C5662" s="1" t="str">
        <f t="shared" si="403"/>
        <v>21:0121</v>
      </c>
      <c r="D5662" s="1" t="str">
        <f t="shared" si="406"/>
        <v>21:0003</v>
      </c>
      <c r="E5662" t="s">
        <v>18019</v>
      </c>
      <c r="F5662" t="s">
        <v>20488</v>
      </c>
      <c r="H5662">
        <v>48.5041759</v>
      </c>
      <c r="I5662">
        <v>-56.721667099999998</v>
      </c>
      <c r="J5662" s="1" t="str">
        <f t="shared" si="405"/>
        <v>Till</v>
      </c>
      <c r="K5662" s="1" t="str">
        <f t="shared" si="404"/>
        <v>&lt;63 micron</v>
      </c>
      <c r="L5662">
        <v>0.1</v>
      </c>
      <c r="M5662">
        <v>2.48</v>
      </c>
      <c r="N5662">
        <v>24</v>
      </c>
      <c r="O5662">
        <v>60</v>
      </c>
      <c r="P5662">
        <v>0.25</v>
      </c>
      <c r="Q5662">
        <v>1</v>
      </c>
      <c r="R5662">
        <v>0.24</v>
      </c>
      <c r="S5662">
        <v>0.25</v>
      </c>
      <c r="T5662">
        <v>22</v>
      </c>
      <c r="U5662">
        <v>25</v>
      </c>
      <c r="V5662">
        <v>83</v>
      </c>
      <c r="W5662">
        <v>4.74</v>
      </c>
      <c r="X5662">
        <v>5</v>
      </c>
      <c r="Y5662">
        <v>1</v>
      </c>
      <c r="Z5662">
        <v>0.09</v>
      </c>
      <c r="AA5662">
        <v>10</v>
      </c>
      <c r="AB5662">
        <v>0.84</v>
      </c>
      <c r="AC5662">
        <v>1485</v>
      </c>
      <c r="AD5662">
        <v>0.5</v>
      </c>
      <c r="AE5662">
        <v>0.01</v>
      </c>
      <c r="AF5662">
        <v>28</v>
      </c>
      <c r="AH5662">
        <v>18</v>
      </c>
      <c r="AI5662">
        <v>2</v>
      </c>
      <c r="AJ5662">
        <v>9</v>
      </c>
      <c r="AK5662">
        <v>12</v>
      </c>
      <c r="AL5662">
        <v>0.11</v>
      </c>
      <c r="AM5662">
        <v>5</v>
      </c>
      <c r="AN5662">
        <v>5</v>
      </c>
      <c r="AO5662">
        <v>70</v>
      </c>
      <c r="AP5662">
        <v>5</v>
      </c>
      <c r="AQ5662">
        <v>110</v>
      </c>
    </row>
    <row r="5663" spans="1:43" hidden="1" x14ac:dyDescent="0.25">
      <c r="A5663" t="s">
        <v>18021</v>
      </c>
      <c r="B5663" t="s">
        <v>20489</v>
      </c>
      <c r="C5663" s="1" t="str">
        <f t="shared" ref="C5663:C5726" si="407">HYPERLINK("http://geochem.nrcan.gc.ca/cdogs/content/bdl/bdl210121_e.htm", "21:0121")</f>
        <v>21:0121</v>
      </c>
      <c r="D5663" s="1" t="str">
        <f t="shared" si="406"/>
        <v>21:0003</v>
      </c>
      <c r="E5663" t="s">
        <v>18023</v>
      </c>
      <c r="F5663" t="s">
        <v>20490</v>
      </c>
      <c r="H5663">
        <v>48.5122073</v>
      </c>
      <c r="I5663">
        <v>-56.696437500000002</v>
      </c>
      <c r="J5663" s="1" t="str">
        <f t="shared" si="405"/>
        <v>Till</v>
      </c>
      <c r="K5663" s="1" t="str">
        <f t="shared" ref="K5663:K5726" si="408">HYPERLINK("http://geochem.nrcan.gc.ca/cdogs/content/kwd/kwd080004_e.htm", "&lt;63 micron")</f>
        <v>&lt;63 micron</v>
      </c>
      <c r="L5663">
        <v>0.1</v>
      </c>
      <c r="M5663">
        <v>1.85</v>
      </c>
      <c r="N5663">
        <v>12</v>
      </c>
      <c r="O5663">
        <v>40</v>
      </c>
      <c r="P5663">
        <v>0.25</v>
      </c>
      <c r="Q5663">
        <v>1</v>
      </c>
      <c r="R5663">
        <v>0.17</v>
      </c>
      <c r="S5663">
        <v>0.25</v>
      </c>
      <c r="T5663">
        <v>21</v>
      </c>
      <c r="U5663">
        <v>22</v>
      </c>
      <c r="V5663">
        <v>71</v>
      </c>
      <c r="W5663">
        <v>4.8499999999999996</v>
      </c>
      <c r="X5663">
        <v>5</v>
      </c>
      <c r="Y5663">
        <v>0.5</v>
      </c>
      <c r="Z5663">
        <v>7.0000000000000007E-2</v>
      </c>
      <c r="AA5663">
        <v>20</v>
      </c>
      <c r="AB5663">
        <v>0.74</v>
      </c>
      <c r="AC5663">
        <v>1430</v>
      </c>
      <c r="AD5663">
        <v>0.5</v>
      </c>
      <c r="AE5663">
        <v>0.01</v>
      </c>
      <c r="AF5663">
        <v>20</v>
      </c>
      <c r="AH5663">
        <v>10</v>
      </c>
      <c r="AI5663">
        <v>1</v>
      </c>
      <c r="AJ5663">
        <v>10</v>
      </c>
      <c r="AK5663">
        <v>10</v>
      </c>
      <c r="AL5663">
        <v>0.08</v>
      </c>
      <c r="AM5663">
        <v>5</v>
      </c>
      <c r="AN5663">
        <v>5</v>
      </c>
      <c r="AO5663">
        <v>67</v>
      </c>
      <c r="AP5663">
        <v>5</v>
      </c>
      <c r="AQ5663">
        <v>94</v>
      </c>
    </row>
    <row r="5664" spans="1:43" hidden="1" x14ac:dyDescent="0.25">
      <c r="A5664" t="s">
        <v>18025</v>
      </c>
      <c r="B5664" t="s">
        <v>20491</v>
      </c>
      <c r="C5664" s="1" t="str">
        <f t="shared" si="407"/>
        <v>21:0121</v>
      </c>
      <c r="D5664" s="1" t="str">
        <f t="shared" si="406"/>
        <v>21:0003</v>
      </c>
      <c r="E5664" t="s">
        <v>18027</v>
      </c>
      <c r="F5664" t="s">
        <v>20492</v>
      </c>
      <c r="H5664">
        <v>48.519379999999998</v>
      </c>
      <c r="I5664">
        <v>-56.687591500000003</v>
      </c>
      <c r="J5664" s="1" t="str">
        <f t="shared" si="405"/>
        <v>Till</v>
      </c>
      <c r="K5664" s="1" t="str">
        <f t="shared" si="408"/>
        <v>&lt;63 micron</v>
      </c>
      <c r="L5664">
        <v>0.1</v>
      </c>
      <c r="M5664">
        <v>2.0499999999999998</v>
      </c>
      <c r="N5664">
        <v>32</v>
      </c>
      <c r="O5664">
        <v>80</v>
      </c>
      <c r="P5664">
        <v>0.25</v>
      </c>
      <c r="Q5664">
        <v>2</v>
      </c>
      <c r="R5664">
        <v>0.17</v>
      </c>
      <c r="S5664">
        <v>0.25</v>
      </c>
      <c r="T5664">
        <v>22</v>
      </c>
      <c r="U5664">
        <v>22</v>
      </c>
      <c r="V5664">
        <v>92</v>
      </c>
      <c r="W5664">
        <v>4.83</v>
      </c>
      <c r="X5664">
        <v>5</v>
      </c>
      <c r="Y5664">
        <v>0.5</v>
      </c>
      <c r="Z5664">
        <v>0.11</v>
      </c>
      <c r="AA5664">
        <v>20</v>
      </c>
      <c r="AB5664">
        <v>0.77</v>
      </c>
      <c r="AC5664">
        <v>1440</v>
      </c>
      <c r="AD5664">
        <v>0.5</v>
      </c>
      <c r="AE5664">
        <v>0.01</v>
      </c>
      <c r="AF5664">
        <v>22</v>
      </c>
      <c r="AH5664">
        <v>18</v>
      </c>
      <c r="AI5664">
        <v>1</v>
      </c>
      <c r="AJ5664">
        <v>11</v>
      </c>
      <c r="AK5664">
        <v>12</v>
      </c>
      <c r="AL5664">
        <v>0.11</v>
      </c>
      <c r="AM5664">
        <v>5</v>
      </c>
      <c r="AN5664">
        <v>5</v>
      </c>
      <c r="AO5664">
        <v>66</v>
      </c>
      <c r="AP5664">
        <v>5</v>
      </c>
      <c r="AQ5664">
        <v>110</v>
      </c>
    </row>
    <row r="5665" spans="1:43" hidden="1" x14ac:dyDescent="0.25">
      <c r="A5665" t="s">
        <v>18029</v>
      </c>
      <c r="B5665" t="s">
        <v>20493</v>
      </c>
      <c r="C5665" s="1" t="str">
        <f t="shared" si="407"/>
        <v>21:0121</v>
      </c>
      <c r="D5665" s="1" t="str">
        <f t="shared" si="406"/>
        <v>21:0003</v>
      </c>
      <c r="E5665" t="s">
        <v>18031</v>
      </c>
      <c r="F5665" t="s">
        <v>20494</v>
      </c>
      <c r="H5665">
        <v>48.5464445</v>
      </c>
      <c r="I5665">
        <v>-56.716011199999997</v>
      </c>
      <c r="J5665" s="1" t="str">
        <f t="shared" si="405"/>
        <v>Till</v>
      </c>
      <c r="K5665" s="1" t="str">
        <f t="shared" si="408"/>
        <v>&lt;63 micron</v>
      </c>
      <c r="L5665">
        <v>0.2</v>
      </c>
      <c r="M5665">
        <v>2.69</v>
      </c>
      <c r="N5665">
        <v>26</v>
      </c>
      <c r="O5665">
        <v>80</v>
      </c>
      <c r="P5665">
        <v>0.25</v>
      </c>
      <c r="Q5665">
        <v>1</v>
      </c>
      <c r="R5665">
        <v>0.27</v>
      </c>
      <c r="S5665">
        <v>0.25</v>
      </c>
      <c r="T5665">
        <v>17</v>
      </c>
      <c r="U5665">
        <v>37</v>
      </c>
      <c r="V5665">
        <v>77</v>
      </c>
      <c r="W5665">
        <v>4.3600000000000003</v>
      </c>
      <c r="X5665">
        <v>5</v>
      </c>
      <c r="Y5665">
        <v>0.5</v>
      </c>
      <c r="Z5665">
        <v>0.11</v>
      </c>
      <c r="AA5665">
        <v>10</v>
      </c>
      <c r="AB5665">
        <v>1.28</v>
      </c>
      <c r="AC5665">
        <v>1185</v>
      </c>
      <c r="AD5665">
        <v>0.5</v>
      </c>
      <c r="AE5665">
        <v>0.01</v>
      </c>
      <c r="AF5665">
        <v>27</v>
      </c>
      <c r="AH5665">
        <v>10</v>
      </c>
      <c r="AI5665">
        <v>1</v>
      </c>
      <c r="AJ5665">
        <v>14</v>
      </c>
      <c r="AK5665">
        <v>17</v>
      </c>
      <c r="AL5665">
        <v>0.15</v>
      </c>
      <c r="AM5665">
        <v>5</v>
      </c>
      <c r="AN5665">
        <v>5</v>
      </c>
      <c r="AO5665">
        <v>92</v>
      </c>
      <c r="AP5665">
        <v>10</v>
      </c>
      <c r="AQ5665">
        <v>98</v>
      </c>
    </row>
    <row r="5666" spans="1:43" hidden="1" x14ac:dyDescent="0.25">
      <c r="A5666" t="s">
        <v>18033</v>
      </c>
      <c r="B5666" t="s">
        <v>20495</v>
      </c>
      <c r="C5666" s="1" t="str">
        <f t="shared" si="407"/>
        <v>21:0121</v>
      </c>
      <c r="D5666" s="1" t="str">
        <f t="shared" si="406"/>
        <v>21:0003</v>
      </c>
      <c r="E5666" t="s">
        <v>18035</v>
      </c>
      <c r="F5666" t="s">
        <v>20496</v>
      </c>
      <c r="H5666">
        <v>48.5441018</v>
      </c>
      <c r="I5666">
        <v>-56.751793399999997</v>
      </c>
      <c r="J5666" s="1" t="str">
        <f t="shared" si="405"/>
        <v>Till</v>
      </c>
      <c r="K5666" s="1" t="str">
        <f t="shared" si="408"/>
        <v>&lt;63 micron</v>
      </c>
      <c r="L5666">
        <v>0.1</v>
      </c>
      <c r="M5666">
        <v>1.46</v>
      </c>
      <c r="N5666">
        <v>100</v>
      </c>
      <c r="O5666">
        <v>30</v>
      </c>
      <c r="P5666">
        <v>0.25</v>
      </c>
      <c r="Q5666">
        <v>1</v>
      </c>
      <c r="R5666">
        <v>0.28000000000000003</v>
      </c>
      <c r="S5666">
        <v>0.5</v>
      </c>
      <c r="T5666">
        <v>29</v>
      </c>
      <c r="U5666">
        <v>17</v>
      </c>
      <c r="V5666">
        <v>132</v>
      </c>
      <c r="W5666">
        <v>5.71</v>
      </c>
      <c r="X5666">
        <v>5</v>
      </c>
      <c r="Y5666">
        <v>0.5</v>
      </c>
      <c r="Z5666">
        <v>0.05</v>
      </c>
      <c r="AA5666">
        <v>20</v>
      </c>
      <c r="AB5666">
        <v>0.55000000000000004</v>
      </c>
      <c r="AC5666">
        <v>1700</v>
      </c>
      <c r="AD5666">
        <v>2</v>
      </c>
      <c r="AE5666">
        <v>5.0000000000000001E-3</v>
      </c>
      <c r="AF5666">
        <v>39</v>
      </c>
      <c r="AH5666">
        <v>22</v>
      </c>
      <c r="AI5666">
        <v>1</v>
      </c>
      <c r="AJ5666">
        <v>11</v>
      </c>
      <c r="AK5666">
        <v>15</v>
      </c>
      <c r="AL5666">
        <v>0.14000000000000001</v>
      </c>
      <c r="AM5666">
        <v>5</v>
      </c>
      <c r="AN5666">
        <v>5</v>
      </c>
      <c r="AO5666">
        <v>57</v>
      </c>
      <c r="AP5666">
        <v>5</v>
      </c>
      <c r="AQ5666">
        <v>144</v>
      </c>
    </row>
    <row r="5667" spans="1:43" hidden="1" x14ac:dyDescent="0.25">
      <c r="A5667" t="s">
        <v>18037</v>
      </c>
      <c r="B5667" t="s">
        <v>20497</v>
      </c>
      <c r="C5667" s="1" t="str">
        <f t="shared" si="407"/>
        <v>21:0121</v>
      </c>
      <c r="D5667" s="1" t="str">
        <f t="shared" si="406"/>
        <v>21:0003</v>
      </c>
      <c r="E5667" t="s">
        <v>18039</v>
      </c>
      <c r="F5667" t="s">
        <v>20498</v>
      </c>
      <c r="H5667">
        <v>48.538938100000003</v>
      </c>
      <c r="I5667">
        <v>-56.776202599999998</v>
      </c>
      <c r="J5667" s="1" t="str">
        <f t="shared" si="405"/>
        <v>Till</v>
      </c>
      <c r="K5667" s="1" t="str">
        <f t="shared" si="408"/>
        <v>&lt;63 micron</v>
      </c>
      <c r="L5667">
        <v>0.1</v>
      </c>
      <c r="M5667">
        <v>2.2599999999999998</v>
      </c>
      <c r="N5667">
        <v>44</v>
      </c>
      <c r="O5667">
        <v>80</v>
      </c>
      <c r="P5667">
        <v>0.25</v>
      </c>
      <c r="Q5667">
        <v>1</v>
      </c>
      <c r="R5667">
        <v>0.18</v>
      </c>
      <c r="S5667">
        <v>0.25</v>
      </c>
      <c r="T5667">
        <v>22</v>
      </c>
      <c r="U5667">
        <v>17</v>
      </c>
      <c r="V5667">
        <v>80</v>
      </c>
      <c r="W5667">
        <v>4.76</v>
      </c>
      <c r="X5667">
        <v>5</v>
      </c>
      <c r="Y5667">
        <v>0.5</v>
      </c>
      <c r="Z5667">
        <v>0.14000000000000001</v>
      </c>
      <c r="AA5667">
        <v>20</v>
      </c>
      <c r="AB5667">
        <v>0.7</v>
      </c>
      <c r="AC5667">
        <v>1800</v>
      </c>
      <c r="AD5667">
        <v>1</v>
      </c>
      <c r="AE5667">
        <v>0.01</v>
      </c>
      <c r="AF5667">
        <v>24</v>
      </c>
      <c r="AH5667">
        <v>12</v>
      </c>
      <c r="AI5667">
        <v>1</v>
      </c>
      <c r="AJ5667">
        <v>11</v>
      </c>
      <c r="AK5667">
        <v>15</v>
      </c>
      <c r="AL5667">
        <v>0.12</v>
      </c>
      <c r="AM5667">
        <v>5</v>
      </c>
      <c r="AN5667">
        <v>5</v>
      </c>
      <c r="AO5667">
        <v>62</v>
      </c>
      <c r="AP5667">
        <v>10</v>
      </c>
      <c r="AQ5667">
        <v>112</v>
      </c>
    </row>
    <row r="5668" spans="1:43" hidden="1" x14ac:dyDescent="0.25">
      <c r="A5668" t="s">
        <v>18041</v>
      </c>
      <c r="B5668" t="s">
        <v>20499</v>
      </c>
      <c r="C5668" s="1" t="str">
        <f t="shared" si="407"/>
        <v>21:0121</v>
      </c>
      <c r="D5668" s="1" t="str">
        <f t="shared" si="406"/>
        <v>21:0003</v>
      </c>
      <c r="E5668" t="s">
        <v>18043</v>
      </c>
      <c r="F5668" t="s">
        <v>20500</v>
      </c>
      <c r="H5668">
        <v>48.544214099999998</v>
      </c>
      <c r="I5668">
        <v>-56.8053065</v>
      </c>
      <c r="J5668" s="1" t="str">
        <f t="shared" si="405"/>
        <v>Till</v>
      </c>
      <c r="K5668" s="1" t="str">
        <f t="shared" si="408"/>
        <v>&lt;63 micron</v>
      </c>
      <c r="L5668">
        <v>0.2</v>
      </c>
      <c r="M5668">
        <v>1.77</v>
      </c>
      <c r="N5668">
        <v>54</v>
      </c>
      <c r="O5668">
        <v>50</v>
      </c>
      <c r="P5668">
        <v>0.25</v>
      </c>
      <c r="Q5668">
        <v>1</v>
      </c>
      <c r="R5668">
        <v>0.23</v>
      </c>
      <c r="S5668">
        <v>0.25</v>
      </c>
      <c r="T5668">
        <v>23</v>
      </c>
      <c r="U5668">
        <v>21</v>
      </c>
      <c r="V5668">
        <v>107</v>
      </c>
      <c r="W5668">
        <v>5.15</v>
      </c>
      <c r="X5668">
        <v>5</v>
      </c>
      <c r="Y5668">
        <v>0.5</v>
      </c>
      <c r="Z5668">
        <v>0.09</v>
      </c>
      <c r="AA5668">
        <v>20</v>
      </c>
      <c r="AB5668">
        <v>0.78</v>
      </c>
      <c r="AC5668">
        <v>1430</v>
      </c>
      <c r="AD5668">
        <v>1</v>
      </c>
      <c r="AE5668">
        <v>5.0000000000000001E-3</v>
      </c>
      <c r="AF5668">
        <v>43</v>
      </c>
      <c r="AH5668">
        <v>12</v>
      </c>
      <c r="AI5668">
        <v>1</v>
      </c>
      <c r="AJ5668">
        <v>9</v>
      </c>
      <c r="AK5668">
        <v>14</v>
      </c>
      <c r="AL5668">
        <v>0.13</v>
      </c>
      <c r="AM5668">
        <v>5</v>
      </c>
      <c r="AN5668">
        <v>5</v>
      </c>
      <c r="AO5668">
        <v>65</v>
      </c>
      <c r="AP5668">
        <v>10</v>
      </c>
      <c r="AQ5668">
        <v>142</v>
      </c>
    </row>
    <row r="5669" spans="1:43" hidden="1" x14ac:dyDescent="0.25">
      <c r="A5669" t="s">
        <v>18045</v>
      </c>
      <c r="B5669" t="s">
        <v>20501</v>
      </c>
      <c r="C5669" s="1" t="str">
        <f t="shared" si="407"/>
        <v>21:0121</v>
      </c>
      <c r="D5669" s="1" t="str">
        <f t="shared" si="406"/>
        <v>21:0003</v>
      </c>
      <c r="E5669" t="s">
        <v>18047</v>
      </c>
      <c r="F5669" t="s">
        <v>20502</v>
      </c>
      <c r="H5669">
        <v>48.550219499999997</v>
      </c>
      <c r="I5669">
        <v>-56.793765800000003</v>
      </c>
      <c r="J5669" s="1" t="str">
        <f t="shared" si="405"/>
        <v>Till</v>
      </c>
      <c r="K5669" s="1" t="str">
        <f t="shared" si="408"/>
        <v>&lt;63 micron</v>
      </c>
      <c r="L5669">
        <v>0.1</v>
      </c>
      <c r="M5669">
        <v>1.92</v>
      </c>
      <c r="N5669">
        <v>96</v>
      </c>
      <c r="O5669">
        <v>30</v>
      </c>
      <c r="P5669">
        <v>0.25</v>
      </c>
      <c r="Q5669">
        <v>2</v>
      </c>
      <c r="R5669">
        <v>0.13</v>
      </c>
      <c r="S5669">
        <v>0.25</v>
      </c>
      <c r="T5669">
        <v>37</v>
      </c>
      <c r="U5669">
        <v>16</v>
      </c>
      <c r="V5669">
        <v>163</v>
      </c>
      <c r="W5669">
        <v>6.65</v>
      </c>
      <c r="X5669">
        <v>5</v>
      </c>
      <c r="Y5669">
        <v>0.5</v>
      </c>
      <c r="Z5669">
        <v>7.0000000000000007E-2</v>
      </c>
      <c r="AA5669">
        <v>20</v>
      </c>
      <c r="AB5669">
        <v>0.65</v>
      </c>
      <c r="AC5669">
        <v>2610</v>
      </c>
      <c r="AD5669">
        <v>4</v>
      </c>
      <c r="AE5669">
        <v>5.0000000000000001E-3</v>
      </c>
      <c r="AF5669">
        <v>38</v>
      </c>
      <c r="AH5669">
        <v>26</v>
      </c>
      <c r="AI5669">
        <v>1</v>
      </c>
      <c r="AJ5669">
        <v>12</v>
      </c>
      <c r="AK5669">
        <v>10</v>
      </c>
      <c r="AL5669">
        <v>0.15</v>
      </c>
      <c r="AM5669">
        <v>5</v>
      </c>
      <c r="AN5669">
        <v>5</v>
      </c>
      <c r="AO5669">
        <v>71</v>
      </c>
      <c r="AP5669">
        <v>10</v>
      </c>
      <c r="AQ5669">
        <v>166</v>
      </c>
    </row>
    <row r="5670" spans="1:43" hidden="1" x14ac:dyDescent="0.25">
      <c r="A5670" t="s">
        <v>18049</v>
      </c>
      <c r="B5670" t="s">
        <v>20503</v>
      </c>
      <c r="C5670" s="1" t="str">
        <f t="shared" si="407"/>
        <v>21:0121</v>
      </c>
      <c r="D5670" s="1" t="str">
        <f t="shared" si="406"/>
        <v>21:0003</v>
      </c>
      <c r="E5670" t="s">
        <v>18051</v>
      </c>
      <c r="F5670" t="s">
        <v>20504</v>
      </c>
      <c r="H5670">
        <v>48.559920699999999</v>
      </c>
      <c r="I5670">
        <v>-56.7862717</v>
      </c>
      <c r="J5670" s="1" t="str">
        <f t="shared" si="405"/>
        <v>Till</v>
      </c>
      <c r="K5670" s="1" t="str">
        <f t="shared" si="408"/>
        <v>&lt;63 micron</v>
      </c>
      <c r="L5670">
        <v>0.8</v>
      </c>
      <c r="M5670">
        <v>2.88</v>
      </c>
      <c r="N5670">
        <v>54</v>
      </c>
      <c r="O5670">
        <v>60</v>
      </c>
      <c r="P5670">
        <v>0.25</v>
      </c>
      <c r="Q5670">
        <v>4</v>
      </c>
      <c r="R5670">
        <v>0.15</v>
      </c>
      <c r="S5670">
        <v>0.25</v>
      </c>
      <c r="T5670">
        <v>22</v>
      </c>
      <c r="U5670">
        <v>25</v>
      </c>
      <c r="V5670">
        <v>117</v>
      </c>
      <c r="W5670">
        <v>5.2</v>
      </c>
      <c r="X5670">
        <v>5</v>
      </c>
      <c r="Y5670">
        <v>0.5</v>
      </c>
      <c r="Z5670">
        <v>0.09</v>
      </c>
      <c r="AA5670">
        <v>10</v>
      </c>
      <c r="AB5670">
        <v>0.76</v>
      </c>
      <c r="AC5670">
        <v>1030</v>
      </c>
      <c r="AD5670">
        <v>3</v>
      </c>
      <c r="AE5670">
        <v>5.0000000000000001E-3</v>
      </c>
      <c r="AF5670">
        <v>37</v>
      </c>
      <c r="AH5670">
        <v>18</v>
      </c>
      <c r="AI5670">
        <v>1</v>
      </c>
      <c r="AJ5670">
        <v>10</v>
      </c>
      <c r="AK5670">
        <v>11</v>
      </c>
      <c r="AL5670">
        <v>0.16</v>
      </c>
      <c r="AM5670">
        <v>5</v>
      </c>
      <c r="AN5670">
        <v>5</v>
      </c>
      <c r="AO5670">
        <v>78</v>
      </c>
      <c r="AP5670">
        <v>10</v>
      </c>
      <c r="AQ5670">
        <v>222</v>
      </c>
    </row>
    <row r="5671" spans="1:43" hidden="1" x14ac:dyDescent="0.25">
      <c r="A5671" t="s">
        <v>18053</v>
      </c>
      <c r="B5671" t="s">
        <v>20505</v>
      </c>
      <c r="C5671" s="1" t="str">
        <f t="shared" si="407"/>
        <v>21:0121</v>
      </c>
      <c r="D5671" s="1" t="str">
        <f t="shared" si="406"/>
        <v>21:0003</v>
      </c>
      <c r="E5671" t="s">
        <v>18055</v>
      </c>
      <c r="F5671" t="s">
        <v>20506</v>
      </c>
      <c r="H5671">
        <v>48.574517299999997</v>
      </c>
      <c r="I5671">
        <v>-56.797730700000002</v>
      </c>
      <c r="J5671" s="1" t="str">
        <f t="shared" si="405"/>
        <v>Till</v>
      </c>
      <c r="K5671" s="1" t="str">
        <f t="shared" si="408"/>
        <v>&lt;63 micron</v>
      </c>
      <c r="L5671">
        <v>0.1</v>
      </c>
      <c r="M5671">
        <v>2.29</v>
      </c>
      <c r="N5671">
        <v>48</v>
      </c>
      <c r="O5671">
        <v>70</v>
      </c>
      <c r="P5671">
        <v>0.25</v>
      </c>
      <c r="Q5671">
        <v>1</v>
      </c>
      <c r="R5671">
        <v>0.22</v>
      </c>
      <c r="S5671">
        <v>0.25</v>
      </c>
      <c r="T5671">
        <v>24</v>
      </c>
      <c r="U5671">
        <v>23</v>
      </c>
      <c r="V5671">
        <v>105</v>
      </c>
      <c r="W5671">
        <v>5.0999999999999996</v>
      </c>
      <c r="X5671">
        <v>5</v>
      </c>
      <c r="Y5671">
        <v>0.5</v>
      </c>
      <c r="Z5671">
        <v>0.12</v>
      </c>
      <c r="AA5671">
        <v>20</v>
      </c>
      <c r="AB5671">
        <v>0.91</v>
      </c>
      <c r="AC5671">
        <v>1415</v>
      </c>
      <c r="AD5671">
        <v>1</v>
      </c>
      <c r="AE5671">
        <v>5.0000000000000001E-3</v>
      </c>
      <c r="AF5671">
        <v>38</v>
      </c>
      <c r="AH5671">
        <v>20</v>
      </c>
      <c r="AI5671">
        <v>1</v>
      </c>
      <c r="AJ5671">
        <v>11</v>
      </c>
      <c r="AK5671">
        <v>14</v>
      </c>
      <c r="AL5671">
        <v>0.16</v>
      </c>
      <c r="AM5671">
        <v>5</v>
      </c>
      <c r="AN5671">
        <v>5</v>
      </c>
      <c r="AO5671">
        <v>80</v>
      </c>
      <c r="AP5671">
        <v>10</v>
      </c>
      <c r="AQ5671">
        <v>152</v>
      </c>
    </row>
    <row r="5672" spans="1:43" hidden="1" x14ac:dyDescent="0.25">
      <c r="A5672" t="s">
        <v>18057</v>
      </c>
      <c r="B5672" t="s">
        <v>20507</v>
      </c>
      <c r="C5672" s="1" t="str">
        <f t="shared" si="407"/>
        <v>21:0121</v>
      </c>
      <c r="D5672" s="1" t="str">
        <f t="shared" si="406"/>
        <v>21:0003</v>
      </c>
      <c r="E5672" t="s">
        <v>18059</v>
      </c>
      <c r="F5672" t="s">
        <v>20508</v>
      </c>
      <c r="H5672">
        <v>48.592503000000001</v>
      </c>
      <c r="I5672">
        <v>-56.794943600000003</v>
      </c>
      <c r="J5672" s="1" t="str">
        <f t="shared" si="405"/>
        <v>Till</v>
      </c>
      <c r="K5672" s="1" t="str">
        <f t="shared" si="408"/>
        <v>&lt;63 micron</v>
      </c>
      <c r="L5672">
        <v>0.2</v>
      </c>
      <c r="M5672">
        <v>1.82</v>
      </c>
      <c r="N5672">
        <v>40</v>
      </c>
      <c r="O5672">
        <v>50</v>
      </c>
      <c r="P5672">
        <v>0.25</v>
      </c>
      <c r="Q5672">
        <v>1</v>
      </c>
      <c r="R5672">
        <v>0.55000000000000004</v>
      </c>
      <c r="S5672">
        <v>0.25</v>
      </c>
      <c r="T5672">
        <v>15</v>
      </c>
      <c r="U5672">
        <v>21</v>
      </c>
      <c r="V5672">
        <v>77</v>
      </c>
      <c r="W5672">
        <v>4.6100000000000003</v>
      </c>
      <c r="X5672">
        <v>5</v>
      </c>
      <c r="Y5672">
        <v>0.5</v>
      </c>
      <c r="Z5672">
        <v>0.12</v>
      </c>
      <c r="AA5672">
        <v>10</v>
      </c>
      <c r="AB5672">
        <v>0.87</v>
      </c>
      <c r="AC5672">
        <v>1030</v>
      </c>
      <c r="AD5672">
        <v>0.5</v>
      </c>
      <c r="AE5672">
        <v>0.01</v>
      </c>
      <c r="AF5672">
        <v>23</v>
      </c>
      <c r="AH5672">
        <v>12</v>
      </c>
      <c r="AI5672">
        <v>1</v>
      </c>
      <c r="AJ5672">
        <v>10</v>
      </c>
      <c r="AK5672">
        <v>27</v>
      </c>
      <c r="AL5672">
        <v>0.12</v>
      </c>
      <c r="AM5672">
        <v>5</v>
      </c>
      <c r="AN5672">
        <v>5</v>
      </c>
      <c r="AO5672">
        <v>72</v>
      </c>
      <c r="AP5672">
        <v>10</v>
      </c>
      <c r="AQ5672">
        <v>124</v>
      </c>
    </row>
    <row r="5673" spans="1:43" hidden="1" x14ac:dyDescent="0.25">
      <c r="A5673" t="s">
        <v>18061</v>
      </c>
      <c r="B5673" t="s">
        <v>20509</v>
      </c>
      <c r="C5673" s="1" t="str">
        <f t="shared" si="407"/>
        <v>21:0121</v>
      </c>
      <c r="D5673" s="1" t="str">
        <f t="shared" si="406"/>
        <v>21:0003</v>
      </c>
      <c r="E5673" t="s">
        <v>18063</v>
      </c>
      <c r="F5673" t="s">
        <v>20510</v>
      </c>
      <c r="H5673">
        <v>48.609854900000002</v>
      </c>
      <c r="I5673">
        <v>-56.790799900000003</v>
      </c>
      <c r="J5673" s="1" t="str">
        <f t="shared" si="405"/>
        <v>Till</v>
      </c>
      <c r="K5673" s="1" t="str">
        <f t="shared" si="408"/>
        <v>&lt;63 micron</v>
      </c>
      <c r="L5673">
        <v>0.1</v>
      </c>
      <c r="M5673">
        <v>1.58</v>
      </c>
      <c r="N5673">
        <v>64</v>
      </c>
      <c r="O5673">
        <v>30</v>
      </c>
      <c r="P5673">
        <v>0.25</v>
      </c>
      <c r="Q5673">
        <v>2</v>
      </c>
      <c r="R5673">
        <v>0.25</v>
      </c>
      <c r="S5673">
        <v>0.25</v>
      </c>
      <c r="T5673">
        <v>24</v>
      </c>
      <c r="U5673">
        <v>19</v>
      </c>
      <c r="V5673">
        <v>111</v>
      </c>
      <c r="W5673">
        <v>5.32</v>
      </c>
      <c r="X5673">
        <v>5</v>
      </c>
      <c r="Y5673">
        <v>0.5</v>
      </c>
      <c r="Z5673">
        <v>0.04</v>
      </c>
      <c r="AA5673">
        <v>10</v>
      </c>
      <c r="AB5673">
        <v>0.67</v>
      </c>
      <c r="AC5673">
        <v>1380</v>
      </c>
      <c r="AD5673">
        <v>1</v>
      </c>
      <c r="AE5673">
        <v>5.0000000000000001E-3</v>
      </c>
      <c r="AF5673">
        <v>35</v>
      </c>
      <c r="AH5673">
        <v>20</v>
      </c>
      <c r="AI5673">
        <v>2</v>
      </c>
      <c r="AJ5673">
        <v>9</v>
      </c>
      <c r="AK5673">
        <v>13</v>
      </c>
      <c r="AL5673">
        <v>0.12</v>
      </c>
      <c r="AM5673">
        <v>5</v>
      </c>
      <c r="AN5673">
        <v>5</v>
      </c>
      <c r="AO5673">
        <v>58</v>
      </c>
      <c r="AP5673">
        <v>10</v>
      </c>
      <c r="AQ5673">
        <v>144</v>
      </c>
    </row>
    <row r="5674" spans="1:43" hidden="1" x14ac:dyDescent="0.25">
      <c r="A5674" t="s">
        <v>18065</v>
      </c>
      <c r="B5674" t="s">
        <v>20511</v>
      </c>
      <c r="C5674" s="1" t="str">
        <f t="shared" si="407"/>
        <v>21:0121</v>
      </c>
      <c r="D5674" s="1" t="str">
        <f t="shared" si="406"/>
        <v>21:0003</v>
      </c>
      <c r="E5674" t="s">
        <v>18067</v>
      </c>
      <c r="F5674" t="s">
        <v>20512</v>
      </c>
      <c r="H5674">
        <v>48.596139100000002</v>
      </c>
      <c r="I5674">
        <v>-56.8159475</v>
      </c>
      <c r="J5674" s="1" t="str">
        <f t="shared" si="405"/>
        <v>Till</v>
      </c>
      <c r="K5674" s="1" t="str">
        <f t="shared" si="408"/>
        <v>&lt;63 micron</v>
      </c>
      <c r="L5674">
        <v>0.1</v>
      </c>
      <c r="M5674">
        <v>1.74</v>
      </c>
      <c r="N5674">
        <v>32</v>
      </c>
      <c r="O5674">
        <v>60</v>
      </c>
      <c r="P5674">
        <v>0.25</v>
      </c>
      <c r="Q5674">
        <v>1</v>
      </c>
      <c r="R5674">
        <v>0.28999999999999998</v>
      </c>
      <c r="S5674">
        <v>0.25</v>
      </c>
      <c r="T5674">
        <v>19</v>
      </c>
      <c r="U5674">
        <v>20</v>
      </c>
      <c r="V5674">
        <v>71</v>
      </c>
      <c r="W5674">
        <v>4.38</v>
      </c>
      <c r="X5674">
        <v>5</v>
      </c>
      <c r="Y5674">
        <v>0.5</v>
      </c>
      <c r="Z5674">
        <v>0.09</v>
      </c>
      <c r="AA5674">
        <v>5</v>
      </c>
      <c r="AB5674">
        <v>0.77</v>
      </c>
      <c r="AC5674">
        <v>1215</v>
      </c>
      <c r="AD5674">
        <v>0.5</v>
      </c>
      <c r="AE5674">
        <v>5.0000000000000001E-3</v>
      </c>
      <c r="AF5674">
        <v>23</v>
      </c>
      <c r="AH5674">
        <v>12</v>
      </c>
      <c r="AI5674">
        <v>1</v>
      </c>
      <c r="AJ5674">
        <v>9</v>
      </c>
      <c r="AK5674">
        <v>14</v>
      </c>
      <c r="AL5674">
        <v>0.12</v>
      </c>
      <c r="AM5674">
        <v>5</v>
      </c>
      <c r="AN5674">
        <v>5</v>
      </c>
      <c r="AO5674">
        <v>62</v>
      </c>
      <c r="AP5674">
        <v>5</v>
      </c>
      <c r="AQ5674">
        <v>126</v>
      </c>
    </row>
    <row r="5675" spans="1:43" hidden="1" x14ac:dyDescent="0.25">
      <c r="A5675" t="s">
        <v>18069</v>
      </c>
      <c r="B5675" t="s">
        <v>20513</v>
      </c>
      <c r="C5675" s="1" t="str">
        <f t="shared" si="407"/>
        <v>21:0121</v>
      </c>
      <c r="D5675" s="1" t="str">
        <f t="shared" si="406"/>
        <v>21:0003</v>
      </c>
      <c r="E5675" t="s">
        <v>18071</v>
      </c>
      <c r="F5675" t="s">
        <v>20514</v>
      </c>
      <c r="H5675">
        <v>48.588017200000003</v>
      </c>
      <c r="I5675">
        <v>-56.801064400000001</v>
      </c>
      <c r="J5675" s="1" t="str">
        <f t="shared" si="405"/>
        <v>Till</v>
      </c>
      <c r="K5675" s="1" t="str">
        <f t="shared" si="408"/>
        <v>&lt;63 micron</v>
      </c>
      <c r="L5675">
        <v>0.1</v>
      </c>
      <c r="M5675">
        <v>1.97</v>
      </c>
      <c r="N5675">
        <v>44</v>
      </c>
      <c r="O5675">
        <v>70</v>
      </c>
      <c r="P5675">
        <v>0.25</v>
      </c>
      <c r="Q5675">
        <v>1</v>
      </c>
      <c r="R5675">
        <v>0.25</v>
      </c>
      <c r="S5675">
        <v>0.25</v>
      </c>
      <c r="T5675">
        <v>22</v>
      </c>
      <c r="U5675">
        <v>20</v>
      </c>
      <c r="V5675">
        <v>91</v>
      </c>
      <c r="W5675">
        <v>4.9800000000000004</v>
      </c>
      <c r="X5675">
        <v>5</v>
      </c>
      <c r="Y5675">
        <v>0.5</v>
      </c>
      <c r="Z5675">
        <v>0.08</v>
      </c>
      <c r="AA5675">
        <v>20</v>
      </c>
      <c r="AB5675">
        <v>0.95</v>
      </c>
      <c r="AC5675">
        <v>1310</v>
      </c>
      <c r="AD5675">
        <v>2</v>
      </c>
      <c r="AE5675">
        <v>5.0000000000000001E-3</v>
      </c>
      <c r="AF5675">
        <v>29</v>
      </c>
      <c r="AH5675">
        <v>12</v>
      </c>
      <c r="AI5675">
        <v>1</v>
      </c>
      <c r="AJ5675">
        <v>11</v>
      </c>
      <c r="AK5675">
        <v>13</v>
      </c>
      <c r="AL5675">
        <v>0.12</v>
      </c>
      <c r="AM5675">
        <v>5</v>
      </c>
      <c r="AN5675">
        <v>5</v>
      </c>
      <c r="AO5675">
        <v>78</v>
      </c>
      <c r="AP5675">
        <v>10</v>
      </c>
      <c r="AQ5675">
        <v>122</v>
      </c>
    </row>
    <row r="5676" spans="1:43" hidden="1" x14ac:dyDescent="0.25">
      <c r="A5676" t="s">
        <v>18073</v>
      </c>
      <c r="B5676" t="s">
        <v>20515</v>
      </c>
      <c r="C5676" s="1" t="str">
        <f t="shared" si="407"/>
        <v>21:0121</v>
      </c>
      <c r="D5676" s="1" t="str">
        <f t="shared" si="406"/>
        <v>21:0003</v>
      </c>
      <c r="E5676" t="s">
        <v>18075</v>
      </c>
      <c r="F5676" t="s">
        <v>20516</v>
      </c>
      <c r="H5676">
        <v>48.5410653</v>
      </c>
      <c r="I5676">
        <v>-56.723357800000002</v>
      </c>
      <c r="J5676" s="1" t="str">
        <f t="shared" si="405"/>
        <v>Till</v>
      </c>
      <c r="K5676" s="1" t="str">
        <f t="shared" si="408"/>
        <v>&lt;63 micron</v>
      </c>
      <c r="L5676">
        <v>0.2</v>
      </c>
      <c r="M5676">
        <v>1.34</v>
      </c>
      <c r="N5676">
        <v>52</v>
      </c>
      <c r="O5676">
        <v>30</v>
      </c>
      <c r="P5676">
        <v>0.25</v>
      </c>
      <c r="Q5676">
        <v>6</v>
      </c>
      <c r="R5676">
        <v>0.21</v>
      </c>
      <c r="S5676">
        <v>0.5</v>
      </c>
      <c r="T5676">
        <v>26</v>
      </c>
      <c r="U5676">
        <v>23</v>
      </c>
      <c r="V5676">
        <v>92</v>
      </c>
      <c r="W5676">
        <v>4.34</v>
      </c>
      <c r="X5676">
        <v>5</v>
      </c>
      <c r="Y5676">
        <v>0.5</v>
      </c>
      <c r="Z5676">
        <v>0.03</v>
      </c>
      <c r="AA5676">
        <v>10</v>
      </c>
      <c r="AB5676">
        <v>0.72</v>
      </c>
      <c r="AC5676">
        <v>1475</v>
      </c>
      <c r="AD5676">
        <v>0.5</v>
      </c>
      <c r="AE5676">
        <v>5.0000000000000001E-3</v>
      </c>
      <c r="AF5676">
        <v>30</v>
      </c>
      <c r="AH5676">
        <v>12</v>
      </c>
      <c r="AI5676">
        <v>1</v>
      </c>
      <c r="AJ5676">
        <v>11</v>
      </c>
      <c r="AK5676">
        <v>11</v>
      </c>
      <c r="AL5676">
        <v>0.13</v>
      </c>
      <c r="AM5676">
        <v>5</v>
      </c>
      <c r="AN5676">
        <v>5</v>
      </c>
      <c r="AO5676">
        <v>63</v>
      </c>
      <c r="AP5676">
        <v>10</v>
      </c>
      <c r="AQ5676">
        <v>90</v>
      </c>
    </row>
    <row r="5677" spans="1:43" hidden="1" x14ac:dyDescent="0.25">
      <c r="A5677" t="s">
        <v>18077</v>
      </c>
      <c r="B5677" t="s">
        <v>20517</v>
      </c>
      <c r="C5677" s="1" t="str">
        <f t="shared" si="407"/>
        <v>21:0121</v>
      </c>
      <c r="D5677" s="1" t="str">
        <f t="shared" si="406"/>
        <v>21:0003</v>
      </c>
      <c r="E5677" t="s">
        <v>18079</v>
      </c>
      <c r="F5677" t="s">
        <v>20518</v>
      </c>
      <c r="H5677">
        <v>48.542325699999999</v>
      </c>
      <c r="I5677">
        <v>-56.761962699999998</v>
      </c>
      <c r="J5677" s="1" t="str">
        <f t="shared" si="405"/>
        <v>Till</v>
      </c>
      <c r="K5677" s="1" t="str">
        <f t="shared" si="408"/>
        <v>&lt;63 micron</v>
      </c>
      <c r="L5677">
        <v>0.2</v>
      </c>
      <c r="M5677">
        <v>1.36</v>
      </c>
      <c r="N5677">
        <v>48</v>
      </c>
      <c r="O5677">
        <v>30</v>
      </c>
      <c r="P5677">
        <v>0.25</v>
      </c>
      <c r="Q5677">
        <v>4</v>
      </c>
      <c r="R5677">
        <v>0.14000000000000001</v>
      </c>
      <c r="S5677">
        <v>0.25</v>
      </c>
      <c r="T5677">
        <v>20</v>
      </c>
      <c r="U5677">
        <v>17</v>
      </c>
      <c r="V5677">
        <v>74</v>
      </c>
      <c r="W5677">
        <v>4.3600000000000003</v>
      </c>
      <c r="X5677">
        <v>5</v>
      </c>
      <c r="Y5677">
        <v>0.5</v>
      </c>
      <c r="Z5677">
        <v>0.05</v>
      </c>
      <c r="AA5677">
        <v>10</v>
      </c>
      <c r="AB5677">
        <v>0.57999999999999996</v>
      </c>
      <c r="AC5677">
        <v>1610</v>
      </c>
      <c r="AD5677">
        <v>0.5</v>
      </c>
      <c r="AE5677">
        <v>5.0000000000000001E-3</v>
      </c>
      <c r="AF5677">
        <v>26</v>
      </c>
      <c r="AH5677">
        <v>14</v>
      </c>
      <c r="AI5677">
        <v>1</v>
      </c>
      <c r="AJ5677">
        <v>8</v>
      </c>
      <c r="AK5677">
        <v>9</v>
      </c>
      <c r="AL5677">
        <v>0.1</v>
      </c>
      <c r="AM5677">
        <v>5</v>
      </c>
      <c r="AN5677">
        <v>10</v>
      </c>
      <c r="AO5677">
        <v>47</v>
      </c>
      <c r="AP5677">
        <v>10</v>
      </c>
      <c r="AQ5677">
        <v>112</v>
      </c>
    </row>
    <row r="5678" spans="1:43" hidden="1" x14ac:dyDescent="0.25">
      <c r="A5678" t="s">
        <v>18081</v>
      </c>
      <c r="B5678" t="s">
        <v>20519</v>
      </c>
      <c r="C5678" s="1" t="str">
        <f t="shared" si="407"/>
        <v>21:0121</v>
      </c>
      <c r="D5678" s="1" t="str">
        <f t="shared" si="406"/>
        <v>21:0003</v>
      </c>
      <c r="E5678" t="s">
        <v>18083</v>
      </c>
      <c r="F5678" t="s">
        <v>20520</v>
      </c>
      <c r="H5678">
        <v>48.530735900000003</v>
      </c>
      <c r="I5678">
        <v>-56.814163600000001</v>
      </c>
      <c r="J5678" s="1" t="str">
        <f t="shared" si="405"/>
        <v>Till</v>
      </c>
      <c r="K5678" s="1" t="str">
        <f t="shared" si="408"/>
        <v>&lt;63 micron</v>
      </c>
      <c r="L5678">
        <v>0.2</v>
      </c>
      <c r="M5678">
        <v>2.4900000000000002</v>
      </c>
      <c r="N5678">
        <v>40</v>
      </c>
      <c r="O5678">
        <v>40</v>
      </c>
      <c r="P5678">
        <v>0.25</v>
      </c>
      <c r="Q5678">
        <v>4</v>
      </c>
      <c r="R5678">
        <v>0.13</v>
      </c>
      <c r="S5678">
        <v>0.25</v>
      </c>
      <c r="T5678">
        <v>20</v>
      </c>
      <c r="U5678">
        <v>23</v>
      </c>
      <c r="V5678">
        <v>92</v>
      </c>
      <c r="W5678">
        <v>4.6100000000000003</v>
      </c>
      <c r="X5678">
        <v>5</v>
      </c>
      <c r="Y5678">
        <v>0.5</v>
      </c>
      <c r="Z5678">
        <v>7.0000000000000007E-2</v>
      </c>
      <c r="AA5678">
        <v>20</v>
      </c>
      <c r="AB5678">
        <v>0.76</v>
      </c>
      <c r="AC5678">
        <v>1350</v>
      </c>
      <c r="AD5678">
        <v>2</v>
      </c>
      <c r="AE5678">
        <v>5.0000000000000001E-3</v>
      </c>
      <c r="AF5678">
        <v>27</v>
      </c>
      <c r="AH5678">
        <v>12</v>
      </c>
      <c r="AI5678">
        <v>1</v>
      </c>
      <c r="AJ5678">
        <v>9</v>
      </c>
      <c r="AK5678">
        <v>9</v>
      </c>
      <c r="AL5678">
        <v>0.13</v>
      </c>
      <c r="AM5678">
        <v>5</v>
      </c>
      <c r="AN5678">
        <v>5</v>
      </c>
      <c r="AO5678">
        <v>76</v>
      </c>
      <c r="AP5678">
        <v>5</v>
      </c>
      <c r="AQ5678">
        <v>128</v>
      </c>
    </row>
    <row r="5679" spans="1:43" hidden="1" x14ac:dyDescent="0.25">
      <c r="A5679" t="s">
        <v>18085</v>
      </c>
      <c r="B5679" t="s">
        <v>20521</v>
      </c>
      <c r="C5679" s="1" t="str">
        <f t="shared" si="407"/>
        <v>21:0121</v>
      </c>
      <c r="D5679" s="1" t="str">
        <f t="shared" si="406"/>
        <v>21:0003</v>
      </c>
      <c r="E5679" t="s">
        <v>18087</v>
      </c>
      <c r="F5679" t="s">
        <v>20522</v>
      </c>
      <c r="H5679">
        <v>48.522386099999999</v>
      </c>
      <c r="I5679">
        <v>-56.823674799999999</v>
      </c>
      <c r="J5679" s="1" t="str">
        <f t="shared" si="405"/>
        <v>Till</v>
      </c>
      <c r="K5679" s="1" t="str">
        <f t="shared" si="408"/>
        <v>&lt;63 micron</v>
      </c>
      <c r="L5679">
        <v>0.1</v>
      </c>
      <c r="M5679">
        <v>1.79</v>
      </c>
      <c r="N5679">
        <v>80</v>
      </c>
      <c r="O5679">
        <v>40</v>
      </c>
      <c r="P5679">
        <v>0.25</v>
      </c>
      <c r="Q5679">
        <v>4</v>
      </c>
      <c r="R5679">
        <v>0.17</v>
      </c>
      <c r="S5679">
        <v>0.5</v>
      </c>
      <c r="T5679">
        <v>33</v>
      </c>
      <c r="U5679">
        <v>17</v>
      </c>
      <c r="V5679">
        <v>130</v>
      </c>
      <c r="W5679">
        <v>5.98</v>
      </c>
      <c r="X5679">
        <v>5</v>
      </c>
      <c r="Y5679">
        <v>0.5</v>
      </c>
      <c r="Z5679">
        <v>7.0000000000000007E-2</v>
      </c>
      <c r="AA5679">
        <v>20</v>
      </c>
      <c r="AB5679">
        <v>0.72</v>
      </c>
      <c r="AC5679">
        <v>2105</v>
      </c>
      <c r="AD5679">
        <v>2</v>
      </c>
      <c r="AE5679">
        <v>5.0000000000000001E-3</v>
      </c>
      <c r="AF5679">
        <v>48</v>
      </c>
      <c r="AH5679">
        <v>18</v>
      </c>
      <c r="AI5679">
        <v>2</v>
      </c>
      <c r="AJ5679">
        <v>10</v>
      </c>
      <c r="AK5679">
        <v>11</v>
      </c>
      <c r="AL5679">
        <v>0.14000000000000001</v>
      </c>
      <c r="AM5679">
        <v>5</v>
      </c>
      <c r="AN5679">
        <v>5</v>
      </c>
      <c r="AO5679">
        <v>72</v>
      </c>
      <c r="AP5679">
        <v>10</v>
      </c>
      <c r="AQ5679">
        <v>164</v>
      </c>
    </row>
    <row r="5680" spans="1:43" hidden="1" x14ac:dyDescent="0.25">
      <c r="A5680" t="s">
        <v>18089</v>
      </c>
      <c r="B5680" t="s">
        <v>20523</v>
      </c>
      <c r="C5680" s="1" t="str">
        <f t="shared" si="407"/>
        <v>21:0121</v>
      </c>
      <c r="D5680" s="1" t="str">
        <f t="shared" si="406"/>
        <v>21:0003</v>
      </c>
      <c r="E5680" t="s">
        <v>18091</v>
      </c>
      <c r="F5680" t="s">
        <v>20524</v>
      </c>
      <c r="H5680">
        <v>48.514759099999999</v>
      </c>
      <c r="I5680">
        <v>-56.835888599999997</v>
      </c>
      <c r="J5680" s="1" t="str">
        <f t="shared" si="405"/>
        <v>Till</v>
      </c>
      <c r="K5680" s="1" t="str">
        <f t="shared" si="408"/>
        <v>&lt;63 micron</v>
      </c>
      <c r="L5680">
        <v>0.2</v>
      </c>
      <c r="M5680">
        <v>1.75</v>
      </c>
      <c r="N5680">
        <v>114</v>
      </c>
      <c r="O5680">
        <v>40</v>
      </c>
      <c r="P5680">
        <v>0.25</v>
      </c>
      <c r="Q5680">
        <v>1</v>
      </c>
      <c r="R5680">
        <v>0.18</v>
      </c>
      <c r="S5680">
        <v>0.5</v>
      </c>
      <c r="T5680">
        <v>46</v>
      </c>
      <c r="U5680">
        <v>20</v>
      </c>
      <c r="V5680">
        <v>177</v>
      </c>
      <c r="W5680">
        <v>6.95</v>
      </c>
      <c r="X5680">
        <v>5</v>
      </c>
      <c r="Y5680">
        <v>0.5</v>
      </c>
      <c r="Z5680">
        <v>7.0000000000000007E-2</v>
      </c>
      <c r="AA5680">
        <v>20</v>
      </c>
      <c r="AB5680">
        <v>0.72</v>
      </c>
      <c r="AC5680">
        <v>2405</v>
      </c>
      <c r="AD5680">
        <v>5</v>
      </c>
      <c r="AE5680">
        <v>5.0000000000000001E-3</v>
      </c>
      <c r="AF5680">
        <v>58</v>
      </c>
      <c r="AH5680">
        <v>30</v>
      </c>
      <c r="AI5680">
        <v>2</v>
      </c>
      <c r="AJ5680">
        <v>11</v>
      </c>
      <c r="AK5680">
        <v>12</v>
      </c>
      <c r="AL5680">
        <v>0.16</v>
      </c>
      <c r="AM5680">
        <v>5</v>
      </c>
      <c r="AN5680">
        <v>5</v>
      </c>
      <c r="AO5680">
        <v>78</v>
      </c>
      <c r="AP5680">
        <v>10</v>
      </c>
      <c r="AQ5680">
        <v>194</v>
      </c>
    </row>
    <row r="5681" spans="1:43" hidden="1" x14ac:dyDescent="0.25">
      <c r="A5681" t="s">
        <v>18093</v>
      </c>
      <c r="B5681" t="s">
        <v>20525</v>
      </c>
      <c r="C5681" s="1" t="str">
        <f t="shared" si="407"/>
        <v>21:0121</v>
      </c>
      <c r="D5681" s="1" t="str">
        <f t="shared" si="406"/>
        <v>21:0003</v>
      </c>
      <c r="E5681" t="s">
        <v>18095</v>
      </c>
      <c r="F5681" t="s">
        <v>20526</v>
      </c>
      <c r="H5681">
        <v>48.508479700000002</v>
      </c>
      <c r="I5681">
        <v>-56.848772099999998</v>
      </c>
      <c r="J5681" s="1" t="str">
        <f t="shared" si="405"/>
        <v>Till</v>
      </c>
      <c r="K5681" s="1" t="str">
        <f t="shared" si="408"/>
        <v>&lt;63 micron</v>
      </c>
      <c r="L5681">
        <v>0.1</v>
      </c>
      <c r="M5681">
        <v>1.62</v>
      </c>
      <c r="N5681">
        <v>62</v>
      </c>
      <c r="O5681">
        <v>30</v>
      </c>
      <c r="P5681">
        <v>0.25</v>
      </c>
      <c r="Q5681">
        <v>1</v>
      </c>
      <c r="R5681">
        <v>0.23</v>
      </c>
      <c r="S5681">
        <v>0.25</v>
      </c>
      <c r="T5681">
        <v>32</v>
      </c>
      <c r="U5681">
        <v>18</v>
      </c>
      <c r="V5681">
        <v>116</v>
      </c>
      <c r="W5681">
        <v>4.93</v>
      </c>
      <c r="X5681">
        <v>5</v>
      </c>
      <c r="Y5681">
        <v>0.5</v>
      </c>
      <c r="Z5681">
        <v>0.05</v>
      </c>
      <c r="AA5681">
        <v>20</v>
      </c>
      <c r="AB5681">
        <v>0.64</v>
      </c>
      <c r="AC5681">
        <v>1985</v>
      </c>
      <c r="AD5681">
        <v>2</v>
      </c>
      <c r="AE5681">
        <v>5.0000000000000001E-3</v>
      </c>
      <c r="AF5681">
        <v>43</v>
      </c>
      <c r="AH5681">
        <v>18</v>
      </c>
      <c r="AI5681">
        <v>1</v>
      </c>
      <c r="AJ5681">
        <v>9</v>
      </c>
      <c r="AK5681">
        <v>12</v>
      </c>
      <c r="AL5681">
        <v>0.15</v>
      </c>
      <c r="AM5681">
        <v>5</v>
      </c>
      <c r="AN5681">
        <v>5</v>
      </c>
      <c r="AO5681">
        <v>65</v>
      </c>
      <c r="AP5681">
        <v>5</v>
      </c>
      <c r="AQ5681">
        <v>146</v>
      </c>
    </row>
    <row r="5682" spans="1:43" hidden="1" x14ac:dyDescent="0.25">
      <c r="A5682" t="s">
        <v>18097</v>
      </c>
      <c r="B5682" t="s">
        <v>20527</v>
      </c>
      <c r="C5682" s="1" t="str">
        <f t="shared" si="407"/>
        <v>21:0121</v>
      </c>
      <c r="D5682" s="1" t="str">
        <f t="shared" si="406"/>
        <v>21:0003</v>
      </c>
      <c r="E5682" t="s">
        <v>18099</v>
      </c>
      <c r="F5682" t="s">
        <v>20528</v>
      </c>
      <c r="H5682">
        <v>48.498863</v>
      </c>
      <c r="I5682">
        <v>-56.8562479</v>
      </c>
      <c r="J5682" s="1" t="str">
        <f t="shared" si="405"/>
        <v>Till</v>
      </c>
      <c r="K5682" s="1" t="str">
        <f t="shared" si="408"/>
        <v>&lt;63 micron</v>
      </c>
      <c r="L5682">
        <v>0.1</v>
      </c>
      <c r="M5682">
        <v>1.72</v>
      </c>
      <c r="N5682">
        <v>130</v>
      </c>
      <c r="O5682">
        <v>40</v>
      </c>
      <c r="P5682">
        <v>0.25</v>
      </c>
      <c r="Q5682">
        <v>1</v>
      </c>
      <c r="R5682">
        <v>0.17</v>
      </c>
      <c r="S5682">
        <v>0.5</v>
      </c>
      <c r="T5682">
        <v>48</v>
      </c>
      <c r="U5682">
        <v>17</v>
      </c>
      <c r="V5682">
        <v>151</v>
      </c>
      <c r="W5682">
        <v>6.68</v>
      </c>
      <c r="X5682">
        <v>5</v>
      </c>
      <c r="Y5682">
        <v>0.5</v>
      </c>
      <c r="Z5682">
        <v>0.05</v>
      </c>
      <c r="AA5682">
        <v>20</v>
      </c>
      <c r="AB5682">
        <v>0.68</v>
      </c>
      <c r="AC5682">
        <v>2690</v>
      </c>
      <c r="AD5682">
        <v>4</v>
      </c>
      <c r="AE5682">
        <v>5.0000000000000001E-3</v>
      </c>
      <c r="AF5682">
        <v>67</v>
      </c>
      <c r="AH5682">
        <v>30</v>
      </c>
      <c r="AI5682">
        <v>1</v>
      </c>
      <c r="AJ5682">
        <v>10</v>
      </c>
      <c r="AK5682">
        <v>10</v>
      </c>
      <c r="AL5682">
        <v>0.16</v>
      </c>
      <c r="AM5682">
        <v>5</v>
      </c>
      <c r="AN5682">
        <v>5</v>
      </c>
      <c r="AO5682">
        <v>70</v>
      </c>
      <c r="AP5682">
        <v>10</v>
      </c>
      <c r="AQ5682">
        <v>162</v>
      </c>
    </row>
    <row r="5683" spans="1:43" hidden="1" x14ac:dyDescent="0.25">
      <c r="A5683" t="s">
        <v>18101</v>
      </c>
      <c r="B5683" t="s">
        <v>20529</v>
      </c>
      <c r="C5683" s="1" t="str">
        <f t="shared" si="407"/>
        <v>21:0121</v>
      </c>
      <c r="D5683" s="1" t="str">
        <f t="shared" si="406"/>
        <v>21:0003</v>
      </c>
      <c r="E5683" t="s">
        <v>18103</v>
      </c>
      <c r="F5683" t="s">
        <v>20530</v>
      </c>
      <c r="H5683">
        <v>48.528298399999997</v>
      </c>
      <c r="I5683">
        <v>-56.871057399999998</v>
      </c>
      <c r="J5683" s="1" t="str">
        <f t="shared" si="405"/>
        <v>Till</v>
      </c>
      <c r="K5683" s="1" t="str">
        <f t="shared" si="408"/>
        <v>&lt;63 micron</v>
      </c>
      <c r="L5683">
        <v>0.1</v>
      </c>
      <c r="M5683">
        <v>2.5299999999999998</v>
      </c>
      <c r="N5683">
        <v>36</v>
      </c>
      <c r="O5683">
        <v>80</v>
      </c>
      <c r="P5683">
        <v>0.25</v>
      </c>
      <c r="Q5683">
        <v>4</v>
      </c>
      <c r="R5683">
        <v>0.24</v>
      </c>
      <c r="S5683">
        <v>0.25</v>
      </c>
      <c r="T5683">
        <v>20</v>
      </c>
      <c r="U5683">
        <v>39</v>
      </c>
      <c r="V5683">
        <v>88</v>
      </c>
      <c r="W5683">
        <v>5.24</v>
      </c>
      <c r="X5683">
        <v>5</v>
      </c>
      <c r="Y5683">
        <v>3</v>
      </c>
      <c r="Z5683">
        <v>0.12</v>
      </c>
      <c r="AA5683">
        <v>20</v>
      </c>
      <c r="AB5683">
        <v>1.26</v>
      </c>
      <c r="AC5683">
        <v>1305</v>
      </c>
      <c r="AD5683">
        <v>1</v>
      </c>
      <c r="AE5683">
        <v>0.01</v>
      </c>
      <c r="AF5683">
        <v>35</v>
      </c>
      <c r="AH5683">
        <v>12</v>
      </c>
      <c r="AI5683">
        <v>1</v>
      </c>
      <c r="AJ5683">
        <v>14</v>
      </c>
      <c r="AK5683">
        <v>14</v>
      </c>
      <c r="AL5683">
        <v>0.2</v>
      </c>
      <c r="AM5683">
        <v>5</v>
      </c>
      <c r="AN5683">
        <v>5</v>
      </c>
      <c r="AO5683">
        <v>103</v>
      </c>
      <c r="AP5683">
        <v>10</v>
      </c>
      <c r="AQ5683">
        <v>128</v>
      </c>
    </row>
    <row r="5684" spans="1:43" hidden="1" x14ac:dyDescent="0.25">
      <c r="A5684" t="s">
        <v>18105</v>
      </c>
      <c r="B5684" t="s">
        <v>20531</v>
      </c>
      <c r="C5684" s="1" t="str">
        <f t="shared" si="407"/>
        <v>21:0121</v>
      </c>
      <c r="D5684" s="1" t="str">
        <f t="shared" si="406"/>
        <v>21:0003</v>
      </c>
      <c r="E5684" t="s">
        <v>18107</v>
      </c>
      <c r="F5684" t="s">
        <v>20532</v>
      </c>
      <c r="H5684">
        <v>48.518220700000001</v>
      </c>
      <c r="I5684">
        <v>-56.869053800000003</v>
      </c>
      <c r="J5684" s="1" t="str">
        <f t="shared" si="405"/>
        <v>Till</v>
      </c>
      <c r="K5684" s="1" t="str">
        <f t="shared" si="408"/>
        <v>&lt;63 micron</v>
      </c>
      <c r="L5684">
        <v>0.2</v>
      </c>
      <c r="M5684">
        <v>2.62</v>
      </c>
      <c r="N5684">
        <v>36</v>
      </c>
      <c r="O5684">
        <v>70</v>
      </c>
      <c r="P5684">
        <v>0.25</v>
      </c>
      <c r="Q5684">
        <v>1</v>
      </c>
      <c r="R5684">
        <v>0.19</v>
      </c>
      <c r="S5684">
        <v>0.25</v>
      </c>
      <c r="T5684">
        <v>20</v>
      </c>
      <c r="U5684">
        <v>34</v>
      </c>
      <c r="V5684">
        <v>93</v>
      </c>
      <c r="W5684">
        <v>5.25</v>
      </c>
      <c r="X5684">
        <v>5</v>
      </c>
      <c r="Y5684">
        <v>0.5</v>
      </c>
      <c r="Z5684">
        <v>0.12</v>
      </c>
      <c r="AA5684">
        <v>20</v>
      </c>
      <c r="AB5684">
        <v>1.23</v>
      </c>
      <c r="AC5684">
        <v>1435</v>
      </c>
      <c r="AD5684">
        <v>0.5</v>
      </c>
      <c r="AE5684">
        <v>0.01</v>
      </c>
      <c r="AF5684">
        <v>31</v>
      </c>
      <c r="AH5684">
        <v>18</v>
      </c>
      <c r="AI5684">
        <v>1</v>
      </c>
      <c r="AJ5684">
        <v>13</v>
      </c>
      <c r="AK5684">
        <v>12</v>
      </c>
      <c r="AL5684">
        <v>0.19</v>
      </c>
      <c r="AM5684">
        <v>5</v>
      </c>
      <c r="AN5684">
        <v>5</v>
      </c>
      <c r="AO5684">
        <v>102</v>
      </c>
      <c r="AP5684">
        <v>10</v>
      </c>
      <c r="AQ5684">
        <v>142</v>
      </c>
    </row>
    <row r="5685" spans="1:43" hidden="1" x14ac:dyDescent="0.25">
      <c r="A5685" t="s">
        <v>18109</v>
      </c>
      <c r="B5685" t="s">
        <v>20533</v>
      </c>
      <c r="C5685" s="1" t="str">
        <f t="shared" si="407"/>
        <v>21:0121</v>
      </c>
      <c r="D5685" s="1" t="str">
        <f t="shared" si="406"/>
        <v>21:0003</v>
      </c>
      <c r="E5685" t="s">
        <v>18111</v>
      </c>
      <c r="F5685" t="s">
        <v>20534</v>
      </c>
      <c r="H5685">
        <v>48.508490299999998</v>
      </c>
      <c r="I5685">
        <v>-56.856895600000001</v>
      </c>
      <c r="J5685" s="1" t="str">
        <f t="shared" si="405"/>
        <v>Till</v>
      </c>
      <c r="K5685" s="1" t="str">
        <f t="shared" si="408"/>
        <v>&lt;63 micron</v>
      </c>
      <c r="L5685">
        <v>0.2</v>
      </c>
      <c r="M5685">
        <v>1.88</v>
      </c>
      <c r="N5685">
        <v>50</v>
      </c>
      <c r="O5685">
        <v>40</v>
      </c>
      <c r="P5685">
        <v>0.25</v>
      </c>
      <c r="Q5685">
        <v>1</v>
      </c>
      <c r="R5685">
        <v>0.17</v>
      </c>
      <c r="S5685">
        <v>0.25</v>
      </c>
      <c r="T5685">
        <v>25</v>
      </c>
      <c r="U5685">
        <v>22</v>
      </c>
      <c r="V5685">
        <v>92</v>
      </c>
      <c r="W5685">
        <v>4.5999999999999996</v>
      </c>
      <c r="X5685">
        <v>5</v>
      </c>
      <c r="Y5685">
        <v>0.5</v>
      </c>
      <c r="Z5685">
        <v>0.06</v>
      </c>
      <c r="AA5685">
        <v>20</v>
      </c>
      <c r="AB5685">
        <v>0.76</v>
      </c>
      <c r="AC5685">
        <v>1675</v>
      </c>
      <c r="AD5685">
        <v>0.5</v>
      </c>
      <c r="AE5685">
        <v>5.0000000000000001E-3</v>
      </c>
      <c r="AF5685">
        <v>33</v>
      </c>
      <c r="AH5685">
        <v>14</v>
      </c>
      <c r="AI5685">
        <v>1</v>
      </c>
      <c r="AJ5685">
        <v>10</v>
      </c>
      <c r="AK5685">
        <v>10</v>
      </c>
      <c r="AL5685">
        <v>0.15</v>
      </c>
      <c r="AM5685">
        <v>5</v>
      </c>
      <c r="AN5685">
        <v>5</v>
      </c>
      <c r="AO5685">
        <v>69</v>
      </c>
      <c r="AP5685">
        <v>10</v>
      </c>
      <c r="AQ5685">
        <v>112</v>
      </c>
    </row>
    <row r="5686" spans="1:43" hidden="1" x14ac:dyDescent="0.25">
      <c r="A5686" t="s">
        <v>18113</v>
      </c>
      <c r="B5686" t="s">
        <v>20535</v>
      </c>
      <c r="C5686" s="1" t="str">
        <f t="shared" si="407"/>
        <v>21:0121</v>
      </c>
      <c r="D5686" s="1" t="str">
        <f t="shared" si="406"/>
        <v>21:0003</v>
      </c>
      <c r="E5686" t="s">
        <v>18115</v>
      </c>
      <c r="F5686" t="s">
        <v>20536</v>
      </c>
      <c r="H5686">
        <v>48.506472500000001</v>
      </c>
      <c r="I5686">
        <v>-56.829418199999999</v>
      </c>
      <c r="J5686" s="1" t="str">
        <f t="shared" si="405"/>
        <v>Till</v>
      </c>
      <c r="K5686" s="1" t="str">
        <f t="shared" si="408"/>
        <v>&lt;63 micron</v>
      </c>
      <c r="L5686">
        <v>0.1</v>
      </c>
      <c r="M5686">
        <v>1.35</v>
      </c>
      <c r="N5686">
        <v>78</v>
      </c>
      <c r="O5686">
        <v>30</v>
      </c>
      <c r="P5686">
        <v>0.25</v>
      </c>
      <c r="Q5686">
        <v>1</v>
      </c>
      <c r="R5686">
        <v>0.23</v>
      </c>
      <c r="S5686">
        <v>0.25</v>
      </c>
      <c r="T5686">
        <v>28</v>
      </c>
      <c r="U5686">
        <v>17</v>
      </c>
      <c r="V5686">
        <v>117</v>
      </c>
      <c r="W5686">
        <v>4.87</v>
      </c>
      <c r="X5686">
        <v>5</v>
      </c>
      <c r="Y5686">
        <v>0.5</v>
      </c>
      <c r="Z5686">
        <v>0.04</v>
      </c>
      <c r="AA5686">
        <v>20</v>
      </c>
      <c r="AB5686">
        <v>0.55000000000000004</v>
      </c>
      <c r="AC5686">
        <v>1585</v>
      </c>
      <c r="AD5686">
        <v>1</v>
      </c>
      <c r="AE5686">
        <v>5.0000000000000001E-3</v>
      </c>
      <c r="AF5686">
        <v>34</v>
      </c>
      <c r="AH5686">
        <v>14</v>
      </c>
      <c r="AI5686">
        <v>1</v>
      </c>
      <c r="AJ5686">
        <v>9</v>
      </c>
      <c r="AK5686">
        <v>14</v>
      </c>
      <c r="AL5686">
        <v>0.16</v>
      </c>
      <c r="AM5686">
        <v>5</v>
      </c>
      <c r="AN5686">
        <v>5</v>
      </c>
      <c r="AO5686">
        <v>58</v>
      </c>
      <c r="AP5686">
        <v>10</v>
      </c>
      <c r="AQ5686">
        <v>118</v>
      </c>
    </row>
    <row r="5687" spans="1:43" hidden="1" x14ac:dyDescent="0.25">
      <c r="A5687" t="s">
        <v>18117</v>
      </c>
      <c r="B5687" t="s">
        <v>20537</v>
      </c>
      <c r="C5687" s="1" t="str">
        <f t="shared" si="407"/>
        <v>21:0121</v>
      </c>
      <c r="D5687" s="1" t="str">
        <f t="shared" si="406"/>
        <v>21:0003</v>
      </c>
      <c r="E5687" t="s">
        <v>18119</v>
      </c>
      <c r="F5687" t="s">
        <v>20538</v>
      </c>
      <c r="H5687">
        <v>48.509355800000002</v>
      </c>
      <c r="I5687">
        <v>-56.832115799999997</v>
      </c>
      <c r="J5687" s="1" t="str">
        <f t="shared" si="405"/>
        <v>Till</v>
      </c>
      <c r="K5687" s="1" t="str">
        <f t="shared" si="408"/>
        <v>&lt;63 micron</v>
      </c>
      <c r="L5687">
        <v>0.1</v>
      </c>
      <c r="M5687">
        <v>1.26</v>
      </c>
      <c r="N5687">
        <v>66</v>
      </c>
      <c r="O5687">
        <v>20</v>
      </c>
      <c r="P5687">
        <v>0.25</v>
      </c>
      <c r="Q5687">
        <v>4</v>
      </c>
      <c r="R5687">
        <v>0.19</v>
      </c>
      <c r="S5687">
        <v>0.25</v>
      </c>
      <c r="T5687">
        <v>21</v>
      </c>
      <c r="U5687">
        <v>15</v>
      </c>
      <c r="V5687">
        <v>103</v>
      </c>
      <c r="W5687">
        <v>4.66</v>
      </c>
      <c r="X5687">
        <v>5</v>
      </c>
      <c r="Y5687">
        <v>0.5</v>
      </c>
      <c r="Z5687">
        <v>0.04</v>
      </c>
      <c r="AA5687">
        <v>20</v>
      </c>
      <c r="AB5687">
        <v>0.52</v>
      </c>
      <c r="AC5687">
        <v>1180</v>
      </c>
      <c r="AD5687">
        <v>2</v>
      </c>
      <c r="AE5687">
        <v>5.0000000000000001E-3</v>
      </c>
      <c r="AF5687">
        <v>33</v>
      </c>
      <c r="AH5687">
        <v>10</v>
      </c>
      <c r="AI5687">
        <v>1</v>
      </c>
      <c r="AJ5687">
        <v>8</v>
      </c>
      <c r="AK5687">
        <v>11</v>
      </c>
      <c r="AL5687">
        <v>0.13</v>
      </c>
      <c r="AM5687">
        <v>5</v>
      </c>
      <c r="AN5687">
        <v>5</v>
      </c>
      <c r="AO5687">
        <v>53</v>
      </c>
      <c r="AP5687">
        <v>5</v>
      </c>
      <c r="AQ5687">
        <v>122</v>
      </c>
    </row>
    <row r="5688" spans="1:43" hidden="1" x14ac:dyDescent="0.25">
      <c r="A5688" t="s">
        <v>18121</v>
      </c>
      <c r="B5688" t="s">
        <v>20539</v>
      </c>
      <c r="C5688" s="1" t="str">
        <f t="shared" si="407"/>
        <v>21:0121</v>
      </c>
      <c r="D5688" s="1" t="str">
        <f t="shared" si="406"/>
        <v>21:0003</v>
      </c>
      <c r="E5688" t="s">
        <v>18123</v>
      </c>
      <c r="F5688" t="s">
        <v>20540</v>
      </c>
      <c r="H5688">
        <v>48.740298000000003</v>
      </c>
      <c r="I5688">
        <v>-56.598502099999997</v>
      </c>
      <c r="J5688" s="1" t="str">
        <f t="shared" si="405"/>
        <v>Till</v>
      </c>
      <c r="K5688" s="1" t="str">
        <f t="shared" si="408"/>
        <v>&lt;63 micron</v>
      </c>
      <c r="L5688">
        <v>0.1</v>
      </c>
      <c r="M5688">
        <v>1.37</v>
      </c>
      <c r="N5688">
        <v>16</v>
      </c>
      <c r="O5688">
        <v>60</v>
      </c>
      <c r="P5688">
        <v>0.25</v>
      </c>
      <c r="Q5688">
        <v>1</v>
      </c>
      <c r="R5688">
        <v>0.27</v>
      </c>
      <c r="S5688">
        <v>0.25</v>
      </c>
      <c r="T5688">
        <v>13</v>
      </c>
      <c r="U5688">
        <v>20</v>
      </c>
      <c r="V5688">
        <v>45</v>
      </c>
      <c r="W5688">
        <v>2.57</v>
      </c>
      <c r="X5688">
        <v>5</v>
      </c>
      <c r="Y5688">
        <v>0.5</v>
      </c>
      <c r="Z5688">
        <v>7.0000000000000007E-2</v>
      </c>
      <c r="AA5688">
        <v>20</v>
      </c>
      <c r="AB5688">
        <v>0.54</v>
      </c>
      <c r="AC5688">
        <v>855</v>
      </c>
      <c r="AD5688">
        <v>0.5</v>
      </c>
      <c r="AE5688">
        <v>5.0000000000000001E-3</v>
      </c>
      <c r="AF5688">
        <v>18</v>
      </c>
      <c r="AH5688">
        <v>58</v>
      </c>
      <c r="AI5688">
        <v>1</v>
      </c>
      <c r="AJ5688">
        <v>9</v>
      </c>
      <c r="AK5688">
        <v>14</v>
      </c>
      <c r="AL5688">
        <v>0.1</v>
      </c>
      <c r="AM5688">
        <v>5</v>
      </c>
      <c r="AN5688">
        <v>5</v>
      </c>
      <c r="AO5688">
        <v>39</v>
      </c>
      <c r="AP5688">
        <v>5</v>
      </c>
      <c r="AQ5688">
        <v>82</v>
      </c>
    </row>
    <row r="5689" spans="1:43" hidden="1" x14ac:dyDescent="0.25">
      <c r="A5689" t="s">
        <v>18125</v>
      </c>
      <c r="B5689" t="s">
        <v>20541</v>
      </c>
      <c r="C5689" s="1" t="str">
        <f t="shared" si="407"/>
        <v>21:0121</v>
      </c>
      <c r="D5689" s="1" t="str">
        <f t="shared" si="406"/>
        <v>21:0003</v>
      </c>
      <c r="E5689" t="s">
        <v>18127</v>
      </c>
      <c r="F5689" t="s">
        <v>20542</v>
      </c>
      <c r="H5689">
        <v>48.582346700000002</v>
      </c>
      <c r="I5689">
        <v>-56.627130200000003</v>
      </c>
      <c r="J5689" s="1" t="str">
        <f t="shared" si="405"/>
        <v>Till</v>
      </c>
      <c r="K5689" s="1" t="str">
        <f t="shared" si="408"/>
        <v>&lt;63 micron</v>
      </c>
      <c r="L5689">
        <v>0.1</v>
      </c>
      <c r="M5689">
        <v>1.48</v>
      </c>
      <c r="N5689">
        <v>4</v>
      </c>
      <c r="O5689">
        <v>10</v>
      </c>
      <c r="P5689">
        <v>0.25</v>
      </c>
      <c r="Q5689">
        <v>1</v>
      </c>
      <c r="R5689">
        <v>0.45</v>
      </c>
      <c r="S5689">
        <v>0.25</v>
      </c>
      <c r="T5689">
        <v>13</v>
      </c>
      <c r="U5689">
        <v>14</v>
      </c>
      <c r="V5689">
        <v>52</v>
      </c>
      <c r="W5689">
        <v>2.99</v>
      </c>
      <c r="X5689">
        <v>5</v>
      </c>
      <c r="Y5689">
        <v>0.5</v>
      </c>
      <c r="Z5689">
        <v>0.02</v>
      </c>
      <c r="AA5689">
        <v>10</v>
      </c>
      <c r="AB5689">
        <v>0.61</v>
      </c>
      <c r="AC5689">
        <v>720</v>
      </c>
      <c r="AD5689">
        <v>0.5</v>
      </c>
      <c r="AE5689">
        <v>5.0000000000000001E-3</v>
      </c>
      <c r="AF5689">
        <v>10</v>
      </c>
      <c r="AH5689">
        <v>4</v>
      </c>
      <c r="AI5689">
        <v>1</v>
      </c>
      <c r="AJ5689">
        <v>8</v>
      </c>
      <c r="AK5689">
        <v>18</v>
      </c>
      <c r="AL5689">
        <v>0.13</v>
      </c>
      <c r="AM5689">
        <v>5</v>
      </c>
      <c r="AN5689">
        <v>5</v>
      </c>
      <c r="AO5689">
        <v>74</v>
      </c>
      <c r="AP5689">
        <v>5</v>
      </c>
      <c r="AQ5689">
        <v>42</v>
      </c>
    </row>
    <row r="5690" spans="1:43" hidden="1" x14ac:dyDescent="0.25">
      <c r="A5690" t="s">
        <v>18129</v>
      </c>
      <c r="B5690" t="s">
        <v>20543</v>
      </c>
      <c r="C5690" s="1" t="str">
        <f t="shared" si="407"/>
        <v>21:0121</v>
      </c>
      <c r="D5690" s="1" t="str">
        <f t="shared" si="406"/>
        <v>21:0003</v>
      </c>
      <c r="E5690" t="s">
        <v>18131</v>
      </c>
      <c r="F5690" t="s">
        <v>20544</v>
      </c>
      <c r="H5690">
        <v>48.548849300000001</v>
      </c>
      <c r="I5690">
        <v>-56.616948499999999</v>
      </c>
      <c r="J5690" s="1" t="str">
        <f t="shared" ref="J5690:J5753" si="409">HYPERLINK("http://geochem.nrcan.gc.ca/cdogs/content/kwd/kwd020044_e.htm", "Till")</f>
        <v>Till</v>
      </c>
      <c r="K5690" s="1" t="str">
        <f t="shared" si="408"/>
        <v>&lt;63 micron</v>
      </c>
      <c r="L5690">
        <v>0.1</v>
      </c>
      <c r="M5690">
        <v>1.89</v>
      </c>
      <c r="N5690">
        <v>1</v>
      </c>
      <c r="O5690">
        <v>50</v>
      </c>
      <c r="P5690">
        <v>0.25</v>
      </c>
      <c r="Q5690">
        <v>1</v>
      </c>
      <c r="R5690">
        <v>0.99</v>
      </c>
      <c r="S5690">
        <v>0.25</v>
      </c>
      <c r="T5690">
        <v>19</v>
      </c>
      <c r="U5690">
        <v>40</v>
      </c>
      <c r="V5690">
        <v>83</v>
      </c>
      <c r="W5690">
        <v>4.07</v>
      </c>
      <c r="X5690">
        <v>5</v>
      </c>
      <c r="Y5690">
        <v>0.5</v>
      </c>
      <c r="Z5690">
        <v>0.08</v>
      </c>
      <c r="AA5690">
        <v>10</v>
      </c>
      <c r="AB5690">
        <v>1.1200000000000001</v>
      </c>
      <c r="AC5690">
        <v>1460</v>
      </c>
      <c r="AD5690">
        <v>0.5</v>
      </c>
      <c r="AE5690">
        <v>0.01</v>
      </c>
      <c r="AF5690">
        <v>23</v>
      </c>
      <c r="AH5690">
        <v>6</v>
      </c>
      <c r="AI5690">
        <v>1</v>
      </c>
      <c r="AJ5690">
        <v>11</v>
      </c>
      <c r="AK5690">
        <v>23</v>
      </c>
      <c r="AL5690">
        <v>0.1</v>
      </c>
      <c r="AM5690">
        <v>5</v>
      </c>
      <c r="AN5690">
        <v>5</v>
      </c>
      <c r="AO5690">
        <v>72</v>
      </c>
      <c r="AP5690">
        <v>5</v>
      </c>
      <c r="AQ5690">
        <v>94</v>
      </c>
    </row>
    <row r="5691" spans="1:43" hidden="1" x14ac:dyDescent="0.25">
      <c r="A5691" t="s">
        <v>18133</v>
      </c>
      <c r="B5691" t="s">
        <v>20545</v>
      </c>
      <c r="C5691" s="1" t="str">
        <f t="shared" si="407"/>
        <v>21:0121</v>
      </c>
      <c r="D5691" s="1" t="str">
        <f t="shared" si="406"/>
        <v>21:0003</v>
      </c>
      <c r="E5691" t="s">
        <v>18135</v>
      </c>
      <c r="F5691" t="s">
        <v>20546</v>
      </c>
      <c r="H5691">
        <v>48.537643199999998</v>
      </c>
      <c r="I5691">
        <v>-56.628549200000002</v>
      </c>
      <c r="J5691" s="1" t="str">
        <f t="shared" si="409"/>
        <v>Till</v>
      </c>
      <c r="K5691" s="1" t="str">
        <f t="shared" si="408"/>
        <v>&lt;63 micron</v>
      </c>
      <c r="L5691">
        <v>0.1</v>
      </c>
      <c r="M5691">
        <v>2.33</v>
      </c>
      <c r="N5691">
        <v>22</v>
      </c>
      <c r="O5691">
        <v>80</v>
      </c>
      <c r="P5691">
        <v>0.25</v>
      </c>
      <c r="Q5691">
        <v>1</v>
      </c>
      <c r="R5691">
        <v>0.32</v>
      </c>
      <c r="S5691">
        <v>0.25</v>
      </c>
      <c r="T5691">
        <v>19</v>
      </c>
      <c r="U5691">
        <v>30</v>
      </c>
      <c r="V5691">
        <v>76</v>
      </c>
      <c r="W5691">
        <v>4.5</v>
      </c>
      <c r="X5691">
        <v>10</v>
      </c>
      <c r="Y5691">
        <v>0.5</v>
      </c>
      <c r="Z5691">
        <v>0.16</v>
      </c>
      <c r="AA5691">
        <v>20</v>
      </c>
      <c r="AB5691">
        <v>0.88</v>
      </c>
      <c r="AC5691">
        <v>1180</v>
      </c>
      <c r="AD5691">
        <v>1</v>
      </c>
      <c r="AE5691">
        <v>0.01</v>
      </c>
      <c r="AF5691">
        <v>28</v>
      </c>
      <c r="AH5691">
        <v>12</v>
      </c>
      <c r="AI5691">
        <v>1</v>
      </c>
      <c r="AJ5691">
        <v>12</v>
      </c>
      <c r="AK5691">
        <v>19</v>
      </c>
      <c r="AL5691">
        <v>0.14000000000000001</v>
      </c>
      <c r="AM5691">
        <v>5</v>
      </c>
      <c r="AN5691">
        <v>5</v>
      </c>
      <c r="AO5691">
        <v>78</v>
      </c>
      <c r="AP5691">
        <v>5</v>
      </c>
      <c r="AQ5691">
        <v>102</v>
      </c>
    </row>
    <row r="5692" spans="1:43" hidden="1" x14ac:dyDescent="0.25">
      <c r="A5692" t="s">
        <v>18137</v>
      </c>
      <c r="B5692" t="s">
        <v>20547</v>
      </c>
      <c r="C5692" s="1" t="str">
        <f t="shared" si="407"/>
        <v>21:0121</v>
      </c>
      <c r="D5692" s="1" t="str">
        <f t="shared" si="406"/>
        <v>21:0003</v>
      </c>
      <c r="E5692" t="s">
        <v>18139</v>
      </c>
      <c r="F5692" t="s">
        <v>20548</v>
      </c>
      <c r="H5692">
        <v>48.527634800000001</v>
      </c>
      <c r="I5692">
        <v>-56.649616399999999</v>
      </c>
      <c r="J5692" s="1" t="str">
        <f t="shared" si="409"/>
        <v>Till</v>
      </c>
      <c r="K5692" s="1" t="str">
        <f t="shared" si="408"/>
        <v>&lt;63 micron</v>
      </c>
      <c r="L5692">
        <v>0.1</v>
      </c>
      <c r="M5692">
        <v>2.34</v>
      </c>
      <c r="N5692">
        <v>4</v>
      </c>
      <c r="O5692">
        <v>70</v>
      </c>
      <c r="P5692">
        <v>0.25</v>
      </c>
      <c r="Q5692">
        <v>1</v>
      </c>
      <c r="R5692">
        <v>0.28999999999999998</v>
      </c>
      <c r="S5692">
        <v>0.25</v>
      </c>
      <c r="T5692">
        <v>20</v>
      </c>
      <c r="U5692">
        <v>30</v>
      </c>
      <c r="V5692">
        <v>64</v>
      </c>
      <c r="W5692">
        <v>4.5199999999999996</v>
      </c>
      <c r="X5692">
        <v>10</v>
      </c>
      <c r="Y5692">
        <v>0.5</v>
      </c>
      <c r="Z5692">
        <v>0.1</v>
      </c>
      <c r="AA5692">
        <v>20</v>
      </c>
      <c r="AB5692">
        <v>0.85</v>
      </c>
      <c r="AC5692">
        <v>1225</v>
      </c>
      <c r="AD5692">
        <v>0.5</v>
      </c>
      <c r="AE5692">
        <v>0.01</v>
      </c>
      <c r="AF5692">
        <v>25</v>
      </c>
      <c r="AH5692">
        <v>6</v>
      </c>
      <c r="AI5692">
        <v>1</v>
      </c>
      <c r="AJ5692">
        <v>13</v>
      </c>
      <c r="AK5692">
        <v>17</v>
      </c>
      <c r="AL5692">
        <v>0.12</v>
      </c>
      <c r="AM5692">
        <v>5</v>
      </c>
      <c r="AN5692">
        <v>5</v>
      </c>
      <c r="AO5692">
        <v>83</v>
      </c>
      <c r="AP5692">
        <v>5</v>
      </c>
      <c r="AQ5692">
        <v>82</v>
      </c>
    </row>
    <row r="5693" spans="1:43" hidden="1" x14ac:dyDescent="0.25">
      <c r="A5693" t="s">
        <v>18141</v>
      </c>
      <c r="B5693" t="s">
        <v>20549</v>
      </c>
      <c r="C5693" s="1" t="str">
        <f t="shared" si="407"/>
        <v>21:0121</v>
      </c>
      <c r="D5693" s="1" t="str">
        <f t="shared" si="406"/>
        <v>21:0003</v>
      </c>
      <c r="E5693" t="s">
        <v>18143</v>
      </c>
      <c r="F5693" t="s">
        <v>20550</v>
      </c>
      <c r="H5693">
        <v>48.5259298</v>
      </c>
      <c r="I5693">
        <v>-56.6814556</v>
      </c>
      <c r="J5693" s="1" t="str">
        <f t="shared" si="409"/>
        <v>Till</v>
      </c>
      <c r="K5693" s="1" t="str">
        <f t="shared" si="408"/>
        <v>&lt;63 micron</v>
      </c>
      <c r="L5693">
        <v>0.1</v>
      </c>
      <c r="M5693">
        <v>1.67</v>
      </c>
      <c r="N5693">
        <v>20</v>
      </c>
      <c r="O5693">
        <v>120</v>
      </c>
      <c r="P5693">
        <v>0.25</v>
      </c>
      <c r="Q5693">
        <v>1</v>
      </c>
      <c r="R5693">
        <v>0.32</v>
      </c>
      <c r="S5693">
        <v>0.25</v>
      </c>
      <c r="T5693">
        <v>19</v>
      </c>
      <c r="U5693">
        <v>21</v>
      </c>
      <c r="V5693">
        <v>104</v>
      </c>
      <c r="W5693">
        <v>5.46</v>
      </c>
      <c r="X5693">
        <v>5</v>
      </c>
      <c r="Y5693">
        <v>0.5</v>
      </c>
      <c r="Z5693">
        <v>0.06</v>
      </c>
      <c r="AA5693">
        <v>20</v>
      </c>
      <c r="AB5693">
        <v>0.69</v>
      </c>
      <c r="AC5693">
        <v>1455</v>
      </c>
      <c r="AD5693">
        <v>2</v>
      </c>
      <c r="AE5693">
        <v>5.0000000000000001E-3</v>
      </c>
      <c r="AF5693">
        <v>22</v>
      </c>
      <c r="AH5693">
        <v>16</v>
      </c>
      <c r="AI5693">
        <v>1</v>
      </c>
      <c r="AJ5693">
        <v>11</v>
      </c>
      <c r="AK5693">
        <v>12</v>
      </c>
      <c r="AL5693">
        <v>7.0000000000000007E-2</v>
      </c>
      <c r="AM5693">
        <v>5</v>
      </c>
      <c r="AN5693">
        <v>5</v>
      </c>
      <c r="AO5693">
        <v>60</v>
      </c>
      <c r="AP5693">
        <v>5</v>
      </c>
      <c r="AQ5693">
        <v>118</v>
      </c>
    </row>
    <row r="5694" spans="1:43" hidden="1" x14ac:dyDescent="0.25">
      <c r="A5694" t="s">
        <v>18145</v>
      </c>
      <c r="B5694" t="s">
        <v>20551</v>
      </c>
      <c r="C5694" s="1" t="str">
        <f t="shared" si="407"/>
        <v>21:0121</v>
      </c>
      <c r="D5694" s="1" t="str">
        <f t="shared" si="406"/>
        <v>21:0003</v>
      </c>
      <c r="E5694" t="s">
        <v>18147</v>
      </c>
      <c r="F5694" t="s">
        <v>20552</v>
      </c>
      <c r="H5694">
        <v>48.5228927</v>
      </c>
      <c r="I5694">
        <v>-56.658045999999999</v>
      </c>
      <c r="J5694" s="1" t="str">
        <f t="shared" si="409"/>
        <v>Till</v>
      </c>
      <c r="K5694" s="1" t="str">
        <f t="shared" si="408"/>
        <v>&lt;63 micron</v>
      </c>
      <c r="L5694">
        <v>0.1</v>
      </c>
      <c r="M5694">
        <v>1.67</v>
      </c>
      <c r="N5694">
        <v>12</v>
      </c>
      <c r="O5694">
        <v>30</v>
      </c>
      <c r="P5694">
        <v>0.25</v>
      </c>
      <c r="Q5694">
        <v>1</v>
      </c>
      <c r="R5694">
        <v>0.42</v>
      </c>
      <c r="S5694">
        <v>0.25</v>
      </c>
      <c r="T5694">
        <v>20</v>
      </c>
      <c r="U5694">
        <v>25</v>
      </c>
      <c r="V5694">
        <v>66</v>
      </c>
      <c r="W5694">
        <v>5.07</v>
      </c>
      <c r="X5694">
        <v>5</v>
      </c>
      <c r="Y5694">
        <v>0.5</v>
      </c>
      <c r="Z5694">
        <v>0.05</v>
      </c>
      <c r="AA5694">
        <v>10</v>
      </c>
      <c r="AB5694">
        <v>0.76</v>
      </c>
      <c r="AC5694">
        <v>1410</v>
      </c>
      <c r="AD5694">
        <v>0.5</v>
      </c>
      <c r="AE5694">
        <v>5.0000000000000001E-3</v>
      </c>
      <c r="AF5694">
        <v>22</v>
      </c>
      <c r="AH5694">
        <v>12</v>
      </c>
      <c r="AI5694">
        <v>2</v>
      </c>
      <c r="AJ5694">
        <v>12</v>
      </c>
      <c r="AK5694">
        <v>19</v>
      </c>
      <c r="AL5694">
        <v>0.08</v>
      </c>
      <c r="AM5694">
        <v>5</v>
      </c>
      <c r="AN5694">
        <v>5</v>
      </c>
      <c r="AO5694">
        <v>79</v>
      </c>
      <c r="AP5694">
        <v>5</v>
      </c>
      <c r="AQ5694">
        <v>154</v>
      </c>
    </row>
    <row r="5695" spans="1:43" hidden="1" x14ac:dyDescent="0.25">
      <c r="A5695" t="s">
        <v>18149</v>
      </c>
      <c r="B5695" t="s">
        <v>20553</v>
      </c>
      <c r="C5695" s="1" t="str">
        <f t="shared" si="407"/>
        <v>21:0121</v>
      </c>
      <c r="D5695" s="1" t="str">
        <f t="shared" si="406"/>
        <v>21:0003</v>
      </c>
      <c r="E5695" t="s">
        <v>18151</v>
      </c>
      <c r="F5695" t="s">
        <v>20554</v>
      </c>
      <c r="H5695">
        <v>48.5599919</v>
      </c>
      <c r="I5695">
        <v>-56.613474500000002</v>
      </c>
      <c r="J5695" s="1" t="str">
        <f t="shared" si="409"/>
        <v>Till</v>
      </c>
      <c r="K5695" s="1" t="str">
        <f t="shared" si="408"/>
        <v>&lt;63 micron</v>
      </c>
      <c r="L5695">
        <v>0.1</v>
      </c>
      <c r="M5695">
        <v>2.2400000000000002</v>
      </c>
      <c r="N5695">
        <v>1</v>
      </c>
      <c r="O5695">
        <v>60</v>
      </c>
      <c r="P5695">
        <v>0.25</v>
      </c>
      <c r="Q5695">
        <v>1</v>
      </c>
      <c r="R5695">
        <v>0.28000000000000003</v>
      </c>
      <c r="S5695">
        <v>0.25</v>
      </c>
      <c r="T5695">
        <v>18</v>
      </c>
      <c r="U5695">
        <v>35</v>
      </c>
      <c r="V5695">
        <v>77</v>
      </c>
      <c r="W5695">
        <v>4.05</v>
      </c>
      <c r="X5695">
        <v>5</v>
      </c>
      <c r="Y5695">
        <v>0.5</v>
      </c>
      <c r="Z5695">
        <v>0.05</v>
      </c>
      <c r="AA5695">
        <v>10</v>
      </c>
      <c r="AB5695">
        <v>0.96</v>
      </c>
      <c r="AC5695">
        <v>2370</v>
      </c>
      <c r="AD5695">
        <v>0.5</v>
      </c>
      <c r="AE5695">
        <v>5.0000000000000001E-3</v>
      </c>
      <c r="AF5695">
        <v>23</v>
      </c>
      <c r="AH5695">
        <v>6</v>
      </c>
      <c r="AI5695">
        <v>1</v>
      </c>
      <c r="AJ5695">
        <v>8</v>
      </c>
      <c r="AK5695">
        <v>11</v>
      </c>
      <c r="AL5695">
        <v>0.09</v>
      </c>
      <c r="AM5695">
        <v>5</v>
      </c>
      <c r="AN5695">
        <v>5</v>
      </c>
      <c r="AO5695">
        <v>67</v>
      </c>
      <c r="AP5695">
        <v>5</v>
      </c>
      <c r="AQ5695">
        <v>82</v>
      </c>
    </row>
    <row r="5696" spans="1:43" hidden="1" x14ac:dyDescent="0.25">
      <c r="A5696" t="s">
        <v>18153</v>
      </c>
      <c r="B5696" t="s">
        <v>20555</v>
      </c>
      <c r="C5696" s="1" t="str">
        <f t="shared" si="407"/>
        <v>21:0121</v>
      </c>
      <c r="D5696" s="1" t="str">
        <f t="shared" si="406"/>
        <v>21:0003</v>
      </c>
      <c r="E5696" t="s">
        <v>18155</v>
      </c>
      <c r="F5696" t="s">
        <v>20556</v>
      </c>
      <c r="H5696">
        <v>48.570638099999996</v>
      </c>
      <c r="I5696">
        <v>-56.5967184</v>
      </c>
      <c r="J5696" s="1" t="str">
        <f t="shared" si="409"/>
        <v>Till</v>
      </c>
      <c r="K5696" s="1" t="str">
        <f t="shared" si="408"/>
        <v>&lt;63 micron</v>
      </c>
      <c r="L5696">
        <v>0.1</v>
      </c>
      <c r="M5696">
        <v>1.92</v>
      </c>
      <c r="N5696">
        <v>12</v>
      </c>
      <c r="O5696">
        <v>60</v>
      </c>
      <c r="P5696">
        <v>0.25</v>
      </c>
      <c r="Q5696">
        <v>1</v>
      </c>
      <c r="R5696">
        <v>0.19</v>
      </c>
      <c r="S5696">
        <v>0.25</v>
      </c>
      <c r="T5696">
        <v>13</v>
      </c>
      <c r="U5696">
        <v>24</v>
      </c>
      <c r="V5696">
        <v>53</v>
      </c>
      <c r="W5696">
        <v>3.53</v>
      </c>
      <c r="X5696">
        <v>5</v>
      </c>
      <c r="Y5696">
        <v>0.5</v>
      </c>
      <c r="Z5696">
        <v>0.06</v>
      </c>
      <c r="AA5696">
        <v>20</v>
      </c>
      <c r="AB5696">
        <v>0.82</v>
      </c>
      <c r="AC5696">
        <v>975</v>
      </c>
      <c r="AD5696">
        <v>1</v>
      </c>
      <c r="AE5696">
        <v>5.0000000000000001E-3</v>
      </c>
      <c r="AF5696">
        <v>19</v>
      </c>
      <c r="AH5696">
        <v>6</v>
      </c>
      <c r="AI5696">
        <v>1</v>
      </c>
      <c r="AJ5696">
        <v>10</v>
      </c>
      <c r="AK5696">
        <v>10</v>
      </c>
      <c r="AL5696">
        <v>0.11</v>
      </c>
      <c r="AM5696">
        <v>5</v>
      </c>
      <c r="AN5696">
        <v>5</v>
      </c>
      <c r="AO5696">
        <v>59</v>
      </c>
      <c r="AP5696">
        <v>5</v>
      </c>
      <c r="AQ5696">
        <v>70</v>
      </c>
    </row>
    <row r="5697" spans="1:43" hidden="1" x14ac:dyDescent="0.25">
      <c r="A5697" t="s">
        <v>18157</v>
      </c>
      <c r="B5697" t="s">
        <v>20557</v>
      </c>
      <c r="C5697" s="1" t="str">
        <f t="shared" si="407"/>
        <v>21:0121</v>
      </c>
      <c r="D5697" s="1" t="str">
        <f t="shared" si="406"/>
        <v>21:0003</v>
      </c>
      <c r="E5697" t="s">
        <v>18159</v>
      </c>
      <c r="F5697" t="s">
        <v>20558</v>
      </c>
      <c r="H5697">
        <v>48.578003500000001</v>
      </c>
      <c r="I5697">
        <v>-56.593675900000001</v>
      </c>
      <c r="J5697" s="1" t="str">
        <f t="shared" si="409"/>
        <v>Till</v>
      </c>
      <c r="K5697" s="1" t="str">
        <f t="shared" si="408"/>
        <v>&lt;63 micron</v>
      </c>
      <c r="L5697">
        <v>0.1</v>
      </c>
      <c r="M5697">
        <v>1.25</v>
      </c>
      <c r="N5697">
        <v>2</v>
      </c>
      <c r="O5697">
        <v>20</v>
      </c>
      <c r="P5697">
        <v>0.25</v>
      </c>
      <c r="Q5697">
        <v>1</v>
      </c>
      <c r="R5697">
        <v>0.19</v>
      </c>
      <c r="S5697">
        <v>0.25</v>
      </c>
      <c r="T5697">
        <v>10</v>
      </c>
      <c r="U5697">
        <v>15</v>
      </c>
      <c r="V5697">
        <v>38</v>
      </c>
      <c r="W5697">
        <v>2.81</v>
      </c>
      <c r="X5697">
        <v>5</v>
      </c>
      <c r="Y5697">
        <v>0.5</v>
      </c>
      <c r="Z5697">
        <v>0.02</v>
      </c>
      <c r="AA5697">
        <v>10</v>
      </c>
      <c r="AB5697">
        <v>0.56000000000000005</v>
      </c>
      <c r="AC5697">
        <v>645</v>
      </c>
      <c r="AD5697">
        <v>0.5</v>
      </c>
      <c r="AE5697">
        <v>5.0000000000000001E-3</v>
      </c>
      <c r="AF5697">
        <v>8</v>
      </c>
      <c r="AH5697">
        <v>2</v>
      </c>
      <c r="AI5697">
        <v>1</v>
      </c>
      <c r="AJ5697">
        <v>8</v>
      </c>
      <c r="AK5697">
        <v>8</v>
      </c>
      <c r="AL5697">
        <v>0.08</v>
      </c>
      <c r="AM5697">
        <v>5</v>
      </c>
      <c r="AN5697">
        <v>5</v>
      </c>
      <c r="AO5697">
        <v>40</v>
      </c>
      <c r="AP5697">
        <v>5</v>
      </c>
      <c r="AQ5697">
        <v>36</v>
      </c>
    </row>
    <row r="5698" spans="1:43" hidden="1" x14ac:dyDescent="0.25">
      <c r="A5698" t="s">
        <v>18161</v>
      </c>
      <c r="B5698" t="s">
        <v>20559</v>
      </c>
      <c r="C5698" s="1" t="str">
        <f t="shared" si="407"/>
        <v>21:0121</v>
      </c>
      <c r="D5698" s="1" t="str">
        <f t="shared" si="406"/>
        <v>21:0003</v>
      </c>
      <c r="E5698" t="s">
        <v>18163</v>
      </c>
      <c r="F5698" t="s">
        <v>20560</v>
      </c>
      <c r="H5698">
        <v>48.590048400000001</v>
      </c>
      <c r="I5698">
        <v>-56.5911385</v>
      </c>
      <c r="J5698" s="1" t="str">
        <f t="shared" si="409"/>
        <v>Till</v>
      </c>
      <c r="K5698" s="1" t="str">
        <f t="shared" si="408"/>
        <v>&lt;63 micron</v>
      </c>
      <c r="L5698">
        <v>0.1</v>
      </c>
      <c r="M5698">
        <v>1.96</v>
      </c>
      <c r="N5698">
        <v>16</v>
      </c>
      <c r="O5698">
        <v>90</v>
      </c>
      <c r="P5698">
        <v>0.25</v>
      </c>
      <c r="Q5698">
        <v>1</v>
      </c>
      <c r="R5698">
        <v>0.33</v>
      </c>
      <c r="S5698">
        <v>0.25</v>
      </c>
      <c r="T5698">
        <v>16</v>
      </c>
      <c r="U5698">
        <v>20</v>
      </c>
      <c r="V5698">
        <v>60</v>
      </c>
      <c r="W5698">
        <v>3.76</v>
      </c>
      <c r="X5698">
        <v>10</v>
      </c>
      <c r="Y5698">
        <v>0.5</v>
      </c>
      <c r="Z5698">
        <v>0.09</v>
      </c>
      <c r="AA5698">
        <v>20</v>
      </c>
      <c r="AB5698">
        <v>0.81</v>
      </c>
      <c r="AC5698">
        <v>1010</v>
      </c>
      <c r="AD5698">
        <v>0.5</v>
      </c>
      <c r="AE5698">
        <v>5.0000000000000001E-3</v>
      </c>
      <c r="AF5698">
        <v>20</v>
      </c>
      <c r="AH5698">
        <v>10</v>
      </c>
      <c r="AI5698">
        <v>1</v>
      </c>
      <c r="AJ5698">
        <v>10</v>
      </c>
      <c r="AK5698">
        <v>16</v>
      </c>
      <c r="AL5698">
        <v>0.13</v>
      </c>
      <c r="AM5698">
        <v>5</v>
      </c>
      <c r="AN5698">
        <v>5</v>
      </c>
      <c r="AO5698">
        <v>65</v>
      </c>
      <c r="AP5698">
        <v>5</v>
      </c>
      <c r="AQ5698">
        <v>72</v>
      </c>
    </row>
    <row r="5699" spans="1:43" hidden="1" x14ac:dyDescent="0.25">
      <c r="A5699" t="s">
        <v>18165</v>
      </c>
      <c r="B5699" t="s">
        <v>20561</v>
      </c>
      <c r="C5699" s="1" t="str">
        <f t="shared" si="407"/>
        <v>21:0121</v>
      </c>
      <c r="D5699" s="1" t="str">
        <f t="shared" si="406"/>
        <v>21:0003</v>
      </c>
      <c r="E5699" t="s">
        <v>18167</v>
      </c>
      <c r="F5699" t="s">
        <v>20562</v>
      </c>
      <c r="H5699">
        <v>48.713187599999998</v>
      </c>
      <c r="I5699">
        <v>-56.743067000000003</v>
      </c>
      <c r="J5699" s="1" t="str">
        <f t="shared" si="409"/>
        <v>Till</v>
      </c>
      <c r="K5699" s="1" t="str">
        <f t="shared" si="408"/>
        <v>&lt;63 micron</v>
      </c>
      <c r="L5699">
        <v>0.1</v>
      </c>
      <c r="M5699">
        <v>1.5</v>
      </c>
      <c r="N5699">
        <v>64</v>
      </c>
      <c r="O5699">
        <v>70</v>
      </c>
      <c r="P5699">
        <v>0.25</v>
      </c>
      <c r="Q5699">
        <v>1</v>
      </c>
      <c r="R5699">
        <v>0.25</v>
      </c>
      <c r="S5699">
        <v>0.25</v>
      </c>
      <c r="T5699">
        <v>13</v>
      </c>
      <c r="U5699">
        <v>16</v>
      </c>
      <c r="V5699">
        <v>69</v>
      </c>
      <c r="W5699">
        <v>3.15</v>
      </c>
      <c r="X5699">
        <v>5</v>
      </c>
      <c r="Y5699">
        <v>0.5</v>
      </c>
      <c r="Z5699">
        <v>7.0000000000000007E-2</v>
      </c>
      <c r="AA5699">
        <v>20</v>
      </c>
      <c r="AB5699">
        <v>0.62</v>
      </c>
      <c r="AC5699">
        <v>855</v>
      </c>
      <c r="AD5699">
        <v>0.5</v>
      </c>
      <c r="AE5699">
        <v>5.0000000000000001E-3</v>
      </c>
      <c r="AF5699">
        <v>14</v>
      </c>
      <c r="AH5699">
        <v>26</v>
      </c>
      <c r="AI5699">
        <v>1</v>
      </c>
      <c r="AJ5699">
        <v>9</v>
      </c>
      <c r="AK5699">
        <v>15</v>
      </c>
      <c r="AL5699">
        <v>0.12</v>
      </c>
      <c r="AM5699">
        <v>5</v>
      </c>
      <c r="AN5699">
        <v>5</v>
      </c>
      <c r="AO5699">
        <v>44</v>
      </c>
      <c r="AP5699">
        <v>5</v>
      </c>
      <c r="AQ5699">
        <v>132</v>
      </c>
    </row>
    <row r="5700" spans="1:43" hidden="1" x14ac:dyDescent="0.25">
      <c r="A5700" t="s">
        <v>18169</v>
      </c>
      <c r="B5700" t="s">
        <v>20563</v>
      </c>
      <c r="C5700" s="1" t="str">
        <f t="shared" si="407"/>
        <v>21:0121</v>
      </c>
      <c r="D5700" s="1" t="str">
        <f t="shared" si="406"/>
        <v>21:0003</v>
      </c>
      <c r="E5700" t="s">
        <v>18171</v>
      </c>
      <c r="F5700" t="s">
        <v>20564</v>
      </c>
      <c r="H5700">
        <v>48.806667099999999</v>
      </c>
      <c r="I5700">
        <v>-56.877927900000003</v>
      </c>
      <c r="J5700" s="1" t="str">
        <f t="shared" si="409"/>
        <v>Till</v>
      </c>
      <c r="K5700" s="1" t="str">
        <f t="shared" si="408"/>
        <v>&lt;63 micron</v>
      </c>
      <c r="L5700">
        <v>0.1</v>
      </c>
      <c r="M5700">
        <v>1.67</v>
      </c>
      <c r="N5700">
        <v>4</v>
      </c>
      <c r="O5700">
        <v>80</v>
      </c>
      <c r="P5700">
        <v>0.25</v>
      </c>
      <c r="Q5700">
        <v>1</v>
      </c>
      <c r="R5700">
        <v>0.42</v>
      </c>
      <c r="S5700">
        <v>0.25</v>
      </c>
      <c r="T5700">
        <v>7</v>
      </c>
      <c r="U5700">
        <v>23</v>
      </c>
      <c r="V5700">
        <v>38</v>
      </c>
      <c r="W5700">
        <v>2.35</v>
      </c>
      <c r="X5700">
        <v>5</v>
      </c>
      <c r="Y5700">
        <v>0.5</v>
      </c>
      <c r="Z5700">
        <v>7.0000000000000007E-2</v>
      </c>
      <c r="AA5700">
        <v>10</v>
      </c>
      <c r="AB5700">
        <v>0.44</v>
      </c>
      <c r="AC5700">
        <v>460</v>
      </c>
      <c r="AD5700">
        <v>0.5</v>
      </c>
      <c r="AE5700">
        <v>0.01</v>
      </c>
      <c r="AF5700">
        <v>10</v>
      </c>
      <c r="AH5700">
        <v>20</v>
      </c>
      <c r="AI5700">
        <v>1</v>
      </c>
      <c r="AJ5700">
        <v>9</v>
      </c>
      <c r="AK5700">
        <v>18</v>
      </c>
      <c r="AL5700">
        <v>0.16</v>
      </c>
      <c r="AM5700">
        <v>5</v>
      </c>
      <c r="AN5700">
        <v>5</v>
      </c>
      <c r="AO5700">
        <v>66</v>
      </c>
      <c r="AP5700">
        <v>5</v>
      </c>
      <c r="AQ5700">
        <v>66</v>
      </c>
    </row>
    <row r="5701" spans="1:43" hidden="1" x14ac:dyDescent="0.25">
      <c r="A5701" t="s">
        <v>18173</v>
      </c>
      <c r="B5701" t="s">
        <v>20565</v>
      </c>
      <c r="C5701" s="1" t="str">
        <f t="shared" si="407"/>
        <v>21:0121</v>
      </c>
      <c r="D5701" s="1" t="str">
        <f t="shared" si="406"/>
        <v>21:0003</v>
      </c>
      <c r="E5701" t="s">
        <v>18175</v>
      </c>
      <c r="F5701" t="s">
        <v>20566</v>
      </c>
      <c r="H5701">
        <v>48.802908100000003</v>
      </c>
      <c r="I5701">
        <v>-56.896589900000002</v>
      </c>
      <c r="J5701" s="1" t="str">
        <f t="shared" si="409"/>
        <v>Till</v>
      </c>
      <c r="K5701" s="1" t="str">
        <f t="shared" si="408"/>
        <v>&lt;63 micron</v>
      </c>
      <c r="L5701">
        <v>0.1</v>
      </c>
      <c r="M5701">
        <v>1.52</v>
      </c>
      <c r="N5701">
        <v>1</v>
      </c>
      <c r="O5701">
        <v>40</v>
      </c>
      <c r="P5701">
        <v>0.25</v>
      </c>
      <c r="Q5701">
        <v>1</v>
      </c>
      <c r="R5701">
        <v>0.32</v>
      </c>
      <c r="S5701">
        <v>0.25</v>
      </c>
      <c r="T5701">
        <v>6</v>
      </c>
      <c r="U5701">
        <v>19</v>
      </c>
      <c r="V5701">
        <v>28</v>
      </c>
      <c r="W5701">
        <v>2.23</v>
      </c>
      <c r="X5701">
        <v>5</v>
      </c>
      <c r="Y5701">
        <v>0.5</v>
      </c>
      <c r="Z5701">
        <v>0.04</v>
      </c>
      <c r="AA5701">
        <v>10</v>
      </c>
      <c r="AB5701">
        <v>0.28000000000000003</v>
      </c>
      <c r="AC5701">
        <v>395</v>
      </c>
      <c r="AD5701">
        <v>0.5</v>
      </c>
      <c r="AE5701">
        <v>0.01</v>
      </c>
      <c r="AF5701">
        <v>8</v>
      </c>
      <c r="AH5701">
        <v>64</v>
      </c>
      <c r="AI5701">
        <v>1</v>
      </c>
      <c r="AJ5701">
        <v>5</v>
      </c>
      <c r="AK5701">
        <v>14</v>
      </c>
      <c r="AL5701">
        <v>0.13</v>
      </c>
      <c r="AM5701">
        <v>5</v>
      </c>
      <c r="AN5701">
        <v>5</v>
      </c>
      <c r="AO5701">
        <v>56</v>
      </c>
      <c r="AP5701">
        <v>5</v>
      </c>
      <c r="AQ5701">
        <v>130</v>
      </c>
    </row>
    <row r="5702" spans="1:43" hidden="1" x14ac:dyDescent="0.25">
      <c r="A5702" t="s">
        <v>18177</v>
      </c>
      <c r="B5702" t="s">
        <v>20567</v>
      </c>
      <c r="C5702" s="1" t="str">
        <f t="shared" si="407"/>
        <v>21:0121</v>
      </c>
      <c r="D5702" s="1" t="str">
        <f t="shared" si="406"/>
        <v>21:0003</v>
      </c>
      <c r="E5702" t="s">
        <v>18179</v>
      </c>
      <c r="F5702" t="s">
        <v>20568</v>
      </c>
      <c r="H5702">
        <v>48.802270700000001</v>
      </c>
      <c r="I5702">
        <v>-56.888013299999997</v>
      </c>
      <c r="J5702" s="1" t="str">
        <f t="shared" si="409"/>
        <v>Till</v>
      </c>
      <c r="K5702" s="1" t="str">
        <f t="shared" si="408"/>
        <v>&lt;63 micron</v>
      </c>
      <c r="L5702">
        <v>0.1</v>
      </c>
      <c r="M5702">
        <v>1.59</v>
      </c>
      <c r="N5702">
        <v>1</v>
      </c>
      <c r="O5702">
        <v>250</v>
      </c>
      <c r="P5702">
        <v>0.25</v>
      </c>
      <c r="Q5702">
        <v>1</v>
      </c>
      <c r="R5702">
        <v>0.41</v>
      </c>
      <c r="S5702">
        <v>0.25</v>
      </c>
      <c r="T5702">
        <v>6</v>
      </c>
      <c r="U5702">
        <v>23</v>
      </c>
      <c r="V5702">
        <v>50</v>
      </c>
      <c r="W5702">
        <v>2.2799999999999998</v>
      </c>
      <c r="X5702">
        <v>5</v>
      </c>
      <c r="Y5702">
        <v>0.5</v>
      </c>
      <c r="Z5702">
        <v>7.0000000000000007E-2</v>
      </c>
      <c r="AA5702">
        <v>10</v>
      </c>
      <c r="AB5702">
        <v>0.42</v>
      </c>
      <c r="AC5702">
        <v>635</v>
      </c>
      <c r="AD5702">
        <v>0.5</v>
      </c>
      <c r="AE5702">
        <v>0.01</v>
      </c>
      <c r="AF5702">
        <v>10</v>
      </c>
      <c r="AH5702">
        <v>58</v>
      </c>
      <c r="AI5702">
        <v>1</v>
      </c>
      <c r="AJ5702">
        <v>8</v>
      </c>
      <c r="AK5702">
        <v>20</v>
      </c>
      <c r="AL5702">
        <v>0.14000000000000001</v>
      </c>
      <c r="AM5702">
        <v>5</v>
      </c>
      <c r="AN5702">
        <v>5</v>
      </c>
      <c r="AO5702">
        <v>58</v>
      </c>
      <c r="AP5702">
        <v>5</v>
      </c>
      <c r="AQ5702">
        <v>160</v>
      </c>
    </row>
    <row r="5703" spans="1:43" hidden="1" x14ac:dyDescent="0.25">
      <c r="A5703" t="s">
        <v>18181</v>
      </c>
      <c r="B5703" t="s">
        <v>20569</v>
      </c>
      <c r="C5703" s="1" t="str">
        <f t="shared" si="407"/>
        <v>21:0121</v>
      </c>
      <c r="D5703" s="1" t="str">
        <f t="shared" si="406"/>
        <v>21:0003</v>
      </c>
      <c r="E5703" t="s">
        <v>18183</v>
      </c>
      <c r="F5703" t="s">
        <v>20570</v>
      </c>
      <c r="H5703">
        <v>48.803070400000003</v>
      </c>
      <c r="I5703">
        <v>-56.878344499999997</v>
      </c>
      <c r="J5703" s="1" t="str">
        <f t="shared" si="409"/>
        <v>Till</v>
      </c>
      <c r="K5703" s="1" t="str">
        <f t="shared" si="408"/>
        <v>&lt;63 micron</v>
      </c>
      <c r="L5703">
        <v>0.1</v>
      </c>
      <c r="M5703">
        <v>1.66</v>
      </c>
      <c r="N5703">
        <v>1</v>
      </c>
      <c r="O5703">
        <v>60</v>
      </c>
      <c r="P5703">
        <v>0.25</v>
      </c>
      <c r="Q5703">
        <v>1</v>
      </c>
      <c r="R5703">
        <v>0.31</v>
      </c>
      <c r="S5703">
        <v>0.25</v>
      </c>
      <c r="T5703">
        <v>6</v>
      </c>
      <c r="U5703">
        <v>22</v>
      </c>
      <c r="V5703">
        <v>34</v>
      </c>
      <c r="W5703">
        <v>2.44</v>
      </c>
      <c r="X5703">
        <v>5</v>
      </c>
      <c r="Y5703">
        <v>0.5</v>
      </c>
      <c r="Z5703">
        <v>0.06</v>
      </c>
      <c r="AA5703">
        <v>10</v>
      </c>
      <c r="AB5703">
        <v>0.35</v>
      </c>
      <c r="AC5703">
        <v>480</v>
      </c>
      <c r="AD5703">
        <v>0.5</v>
      </c>
      <c r="AE5703">
        <v>0.01</v>
      </c>
      <c r="AF5703">
        <v>9</v>
      </c>
      <c r="AH5703">
        <v>32</v>
      </c>
      <c r="AI5703">
        <v>1</v>
      </c>
      <c r="AJ5703">
        <v>7</v>
      </c>
      <c r="AK5703">
        <v>16</v>
      </c>
      <c r="AL5703">
        <v>0.14000000000000001</v>
      </c>
      <c r="AM5703">
        <v>5</v>
      </c>
      <c r="AN5703">
        <v>5</v>
      </c>
      <c r="AO5703">
        <v>67</v>
      </c>
      <c r="AP5703">
        <v>5</v>
      </c>
      <c r="AQ5703">
        <v>62</v>
      </c>
    </row>
    <row r="5704" spans="1:43" hidden="1" x14ac:dyDescent="0.25">
      <c r="A5704" t="s">
        <v>18185</v>
      </c>
      <c r="B5704" t="s">
        <v>20571</v>
      </c>
      <c r="C5704" s="1" t="str">
        <f t="shared" si="407"/>
        <v>21:0121</v>
      </c>
      <c r="D5704" s="1" t="str">
        <f t="shared" si="406"/>
        <v>21:0003</v>
      </c>
      <c r="E5704" t="s">
        <v>18187</v>
      </c>
      <c r="F5704" t="s">
        <v>20572</v>
      </c>
      <c r="H5704">
        <v>48.631791999999997</v>
      </c>
      <c r="I5704">
        <v>-56.953549199999998</v>
      </c>
      <c r="J5704" s="1" t="str">
        <f t="shared" si="409"/>
        <v>Till</v>
      </c>
      <c r="K5704" s="1" t="str">
        <f t="shared" si="408"/>
        <v>&lt;63 micron</v>
      </c>
      <c r="L5704">
        <v>0.1</v>
      </c>
      <c r="M5704">
        <v>2.25</v>
      </c>
      <c r="N5704">
        <v>8</v>
      </c>
      <c r="O5704">
        <v>60</v>
      </c>
      <c r="P5704">
        <v>0.25</v>
      </c>
      <c r="Q5704">
        <v>1</v>
      </c>
      <c r="R5704">
        <v>0.24</v>
      </c>
      <c r="S5704">
        <v>0.25</v>
      </c>
      <c r="T5704">
        <v>10</v>
      </c>
      <c r="U5704">
        <v>29</v>
      </c>
      <c r="V5704">
        <v>38</v>
      </c>
      <c r="W5704">
        <v>2.91</v>
      </c>
      <c r="X5704">
        <v>5</v>
      </c>
      <c r="Y5704">
        <v>0.5</v>
      </c>
      <c r="Z5704">
        <v>0.1</v>
      </c>
      <c r="AA5704">
        <v>10</v>
      </c>
      <c r="AB5704">
        <v>0.8</v>
      </c>
      <c r="AC5704">
        <v>635</v>
      </c>
      <c r="AD5704">
        <v>0.5</v>
      </c>
      <c r="AE5704">
        <v>5.0000000000000001E-3</v>
      </c>
      <c r="AF5704">
        <v>20</v>
      </c>
      <c r="AH5704">
        <v>36</v>
      </c>
      <c r="AI5704">
        <v>1</v>
      </c>
      <c r="AJ5704">
        <v>6</v>
      </c>
      <c r="AK5704">
        <v>18</v>
      </c>
      <c r="AL5704">
        <v>0.08</v>
      </c>
      <c r="AM5704">
        <v>5</v>
      </c>
      <c r="AN5704">
        <v>5</v>
      </c>
      <c r="AO5704">
        <v>45</v>
      </c>
      <c r="AP5704">
        <v>5</v>
      </c>
      <c r="AQ5704">
        <v>98</v>
      </c>
    </row>
    <row r="5705" spans="1:43" hidden="1" x14ac:dyDescent="0.25">
      <c r="A5705" t="s">
        <v>18189</v>
      </c>
      <c r="B5705" t="s">
        <v>20573</v>
      </c>
      <c r="C5705" s="1" t="str">
        <f t="shared" si="407"/>
        <v>21:0121</v>
      </c>
      <c r="D5705" s="1" t="str">
        <f t="shared" si="406"/>
        <v>21:0003</v>
      </c>
      <c r="E5705" t="s">
        <v>18191</v>
      </c>
      <c r="F5705" t="s">
        <v>20574</v>
      </c>
      <c r="H5705">
        <v>48.623248199999999</v>
      </c>
      <c r="I5705">
        <v>-56.970527300000001</v>
      </c>
      <c r="J5705" s="1" t="str">
        <f t="shared" si="409"/>
        <v>Till</v>
      </c>
      <c r="K5705" s="1" t="str">
        <f t="shared" si="408"/>
        <v>&lt;63 micron</v>
      </c>
      <c r="L5705">
        <v>0.1</v>
      </c>
      <c r="M5705">
        <v>2.1</v>
      </c>
      <c r="N5705">
        <v>1</v>
      </c>
      <c r="O5705">
        <v>110</v>
      </c>
      <c r="P5705">
        <v>0.25</v>
      </c>
      <c r="Q5705">
        <v>1</v>
      </c>
      <c r="R5705">
        <v>0.33</v>
      </c>
      <c r="S5705">
        <v>0.25</v>
      </c>
      <c r="T5705">
        <v>13</v>
      </c>
      <c r="U5705">
        <v>44</v>
      </c>
      <c r="V5705">
        <v>62</v>
      </c>
      <c r="W5705">
        <v>3</v>
      </c>
      <c r="X5705">
        <v>5</v>
      </c>
      <c r="Y5705">
        <v>0.5</v>
      </c>
      <c r="Z5705">
        <v>0.11</v>
      </c>
      <c r="AA5705">
        <v>10</v>
      </c>
      <c r="AB5705">
        <v>0.91</v>
      </c>
      <c r="AC5705">
        <v>905</v>
      </c>
      <c r="AD5705">
        <v>0.5</v>
      </c>
      <c r="AE5705">
        <v>5.0000000000000001E-3</v>
      </c>
      <c r="AF5705">
        <v>23</v>
      </c>
      <c r="AH5705">
        <v>20</v>
      </c>
      <c r="AI5705">
        <v>1</v>
      </c>
      <c r="AJ5705">
        <v>11</v>
      </c>
      <c r="AK5705">
        <v>23</v>
      </c>
      <c r="AL5705">
        <v>0.13</v>
      </c>
      <c r="AM5705">
        <v>5</v>
      </c>
      <c r="AN5705">
        <v>5</v>
      </c>
      <c r="AO5705">
        <v>68</v>
      </c>
      <c r="AP5705">
        <v>5</v>
      </c>
      <c r="AQ5705">
        <v>58</v>
      </c>
    </row>
    <row r="5706" spans="1:43" hidden="1" x14ac:dyDescent="0.25">
      <c r="A5706" t="s">
        <v>18193</v>
      </c>
      <c r="B5706" t="s">
        <v>20575</v>
      </c>
      <c r="C5706" s="1" t="str">
        <f t="shared" si="407"/>
        <v>21:0121</v>
      </c>
      <c r="D5706" s="1" t="str">
        <f t="shared" si="406"/>
        <v>21:0003</v>
      </c>
      <c r="E5706" t="s">
        <v>18195</v>
      </c>
      <c r="F5706" t="s">
        <v>20576</v>
      </c>
      <c r="H5706">
        <v>48.619019600000001</v>
      </c>
      <c r="I5706">
        <v>-56.9834253</v>
      </c>
      <c r="J5706" s="1" t="str">
        <f t="shared" si="409"/>
        <v>Till</v>
      </c>
      <c r="K5706" s="1" t="str">
        <f t="shared" si="408"/>
        <v>&lt;63 micron</v>
      </c>
      <c r="L5706">
        <v>0.1</v>
      </c>
      <c r="M5706">
        <v>1.39</v>
      </c>
      <c r="N5706">
        <v>14</v>
      </c>
      <c r="O5706">
        <v>60</v>
      </c>
      <c r="P5706">
        <v>0.25</v>
      </c>
      <c r="Q5706">
        <v>1</v>
      </c>
      <c r="R5706">
        <v>0.5</v>
      </c>
      <c r="S5706">
        <v>0.25</v>
      </c>
      <c r="T5706">
        <v>14</v>
      </c>
      <c r="U5706">
        <v>51</v>
      </c>
      <c r="V5706">
        <v>55</v>
      </c>
      <c r="W5706">
        <v>2.7</v>
      </c>
      <c r="X5706">
        <v>5</v>
      </c>
      <c r="Y5706">
        <v>0.5</v>
      </c>
      <c r="Z5706">
        <v>0.03</v>
      </c>
      <c r="AA5706">
        <v>10</v>
      </c>
      <c r="AB5706">
        <v>0.9</v>
      </c>
      <c r="AC5706">
        <v>780</v>
      </c>
      <c r="AD5706">
        <v>0.5</v>
      </c>
      <c r="AE5706">
        <v>5.0000000000000001E-3</v>
      </c>
      <c r="AF5706">
        <v>30</v>
      </c>
      <c r="AH5706">
        <v>12</v>
      </c>
      <c r="AI5706">
        <v>1</v>
      </c>
      <c r="AJ5706">
        <v>10</v>
      </c>
      <c r="AK5706">
        <v>22</v>
      </c>
      <c r="AL5706">
        <v>0.2</v>
      </c>
      <c r="AM5706">
        <v>5</v>
      </c>
      <c r="AN5706">
        <v>5</v>
      </c>
      <c r="AO5706">
        <v>73</v>
      </c>
      <c r="AP5706">
        <v>5</v>
      </c>
      <c r="AQ5706">
        <v>44</v>
      </c>
    </row>
    <row r="5707" spans="1:43" hidden="1" x14ac:dyDescent="0.25">
      <c r="A5707" t="s">
        <v>18197</v>
      </c>
      <c r="B5707" t="s">
        <v>20577</v>
      </c>
      <c r="C5707" s="1" t="str">
        <f t="shared" si="407"/>
        <v>21:0121</v>
      </c>
      <c r="D5707" s="1" t="str">
        <f t="shared" si="406"/>
        <v>21:0003</v>
      </c>
      <c r="E5707" t="s">
        <v>18199</v>
      </c>
      <c r="F5707" t="s">
        <v>20578</v>
      </c>
      <c r="H5707">
        <v>48.605251099999997</v>
      </c>
      <c r="I5707">
        <v>-57.005830699999997</v>
      </c>
      <c r="J5707" s="1" t="str">
        <f t="shared" si="409"/>
        <v>Till</v>
      </c>
      <c r="K5707" s="1" t="str">
        <f t="shared" si="408"/>
        <v>&lt;63 micron</v>
      </c>
      <c r="L5707">
        <v>0.1</v>
      </c>
      <c r="M5707">
        <v>1.75</v>
      </c>
      <c r="N5707">
        <v>12</v>
      </c>
      <c r="O5707">
        <v>70</v>
      </c>
      <c r="P5707">
        <v>0.25</v>
      </c>
      <c r="Q5707">
        <v>1</v>
      </c>
      <c r="R5707">
        <v>0.54</v>
      </c>
      <c r="S5707">
        <v>0.25</v>
      </c>
      <c r="T5707">
        <v>13</v>
      </c>
      <c r="U5707">
        <v>42</v>
      </c>
      <c r="V5707">
        <v>60</v>
      </c>
      <c r="W5707">
        <v>2.94</v>
      </c>
      <c r="X5707">
        <v>5</v>
      </c>
      <c r="Y5707">
        <v>0.5</v>
      </c>
      <c r="Z5707">
        <v>0.06</v>
      </c>
      <c r="AA5707">
        <v>10</v>
      </c>
      <c r="AB5707">
        <v>0.9</v>
      </c>
      <c r="AC5707">
        <v>805</v>
      </c>
      <c r="AD5707">
        <v>0.5</v>
      </c>
      <c r="AE5707">
        <v>5.0000000000000001E-3</v>
      </c>
      <c r="AF5707">
        <v>22</v>
      </c>
      <c r="AH5707">
        <v>16</v>
      </c>
      <c r="AI5707">
        <v>1</v>
      </c>
      <c r="AJ5707">
        <v>9</v>
      </c>
      <c r="AK5707">
        <v>23</v>
      </c>
      <c r="AL5707">
        <v>0.16</v>
      </c>
      <c r="AM5707">
        <v>5</v>
      </c>
      <c r="AN5707">
        <v>5</v>
      </c>
      <c r="AO5707">
        <v>73</v>
      </c>
      <c r="AP5707">
        <v>5</v>
      </c>
      <c r="AQ5707">
        <v>52</v>
      </c>
    </row>
    <row r="5708" spans="1:43" hidden="1" x14ac:dyDescent="0.25">
      <c r="A5708" t="s">
        <v>18201</v>
      </c>
      <c r="B5708" t="s">
        <v>20579</v>
      </c>
      <c r="C5708" s="1" t="str">
        <f t="shared" si="407"/>
        <v>21:0121</v>
      </c>
      <c r="D5708" s="1" t="str">
        <f t="shared" si="406"/>
        <v>21:0003</v>
      </c>
      <c r="E5708" t="s">
        <v>18203</v>
      </c>
      <c r="F5708" t="s">
        <v>20580</v>
      </c>
      <c r="H5708">
        <v>48.6055256</v>
      </c>
      <c r="I5708">
        <v>-56.985747600000003</v>
      </c>
      <c r="J5708" s="1" t="str">
        <f t="shared" si="409"/>
        <v>Till</v>
      </c>
      <c r="K5708" s="1" t="str">
        <f t="shared" si="408"/>
        <v>&lt;63 micron</v>
      </c>
      <c r="L5708">
        <v>0.1</v>
      </c>
      <c r="M5708">
        <v>1.93</v>
      </c>
      <c r="N5708">
        <v>8</v>
      </c>
      <c r="O5708">
        <v>60</v>
      </c>
      <c r="P5708">
        <v>0.25</v>
      </c>
      <c r="Q5708">
        <v>1</v>
      </c>
      <c r="R5708">
        <v>0.55000000000000004</v>
      </c>
      <c r="S5708">
        <v>0.25</v>
      </c>
      <c r="T5708">
        <v>18</v>
      </c>
      <c r="U5708">
        <v>67</v>
      </c>
      <c r="V5708">
        <v>80</v>
      </c>
      <c r="W5708">
        <v>3.56</v>
      </c>
      <c r="X5708">
        <v>5</v>
      </c>
      <c r="Y5708">
        <v>0.5</v>
      </c>
      <c r="Z5708">
        <v>7.0000000000000007E-2</v>
      </c>
      <c r="AA5708">
        <v>10</v>
      </c>
      <c r="AB5708">
        <v>1.34</v>
      </c>
      <c r="AC5708">
        <v>915</v>
      </c>
      <c r="AD5708">
        <v>0.5</v>
      </c>
      <c r="AE5708">
        <v>5.0000000000000001E-3</v>
      </c>
      <c r="AF5708">
        <v>32</v>
      </c>
      <c r="AH5708">
        <v>6</v>
      </c>
      <c r="AI5708">
        <v>1</v>
      </c>
      <c r="AJ5708">
        <v>11</v>
      </c>
      <c r="AK5708">
        <v>21</v>
      </c>
      <c r="AL5708">
        <v>0.23</v>
      </c>
      <c r="AM5708">
        <v>5</v>
      </c>
      <c r="AN5708">
        <v>5</v>
      </c>
      <c r="AO5708">
        <v>94</v>
      </c>
      <c r="AP5708">
        <v>5</v>
      </c>
      <c r="AQ5708">
        <v>56</v>
      </c>
    </row>
    <row r="5709" spans="1:43" hidden="1" x14ac:dyDescent="0.25">
      <c r="A5709" t="s">
        <v>18205</v>
      </c>
      <c r="B5709" t="s">
        <v>20581</v>
      </c>
      <c r="C5709" s="1" t="str">
        <f t="shared" si="407"/>
        <v>21:0121</v>
      </c>
      <c r="D5709" s="1" t="str">
        <f t="shared" si="406"/>
        <v>21:0003</v>
      </c>
      <c r="E5709" t="s">
        <v>18207</v>
      </c>
      <c r="F5709" t="s">
        <v>20582</v>
      </c>
      <c r="H5709">
        <v>48.6003057</v>
      </c>
      <c r="I5709">
        <v>-56.994979299999997</v>
      </c>
      <c r="J5709" s="1" t="str">
        <f t="shared" si="409"/>
        <v>Till</v>
      </c>
      <c r="K5709" s="1" t="str">
        <f t="shared" si="408"/>
        <v>&lt;63 micron</v>
      </c>
      <c r="L5709">
        <v>0.1</v>
      </c>
      <c r="M5709">
        <v>2.61</v>
      </c>
      <c r="N5709">
        <v>12</v>
      </c>
      <c r="O5709">
        <v>90</v>
      </c>
      <c r="P5709">
        <v>0.25</v>
      </c>
      <c r="Q5709">
        <v>1</v>
      </c>
      <c r="R5709">
        <v>0.48</v>
      </c>
      <c r="S5709">
        <v>0.25</v>
      </c>
      <c r="T5709">
        <v>21</v>
      </c>
      <c r="U5709">
        <v>94</v>
      </c>
      <c r="V5709">
        <v>64</v>
      </c>
      <c r="W5709">
        <v>4.16</v>
      </c>
      <c r="X5709">
        <v>10</v>
      </c>
      <c r="Y5709">
        <v>0.5</v>
      </c>
      <c r="Z5709">
        <v>0.09</v>
      </c>
      <c r="AA5709">
        <v>10</v>
      </c>
      <c r="AB5709">
        <v>1.84</v>
      </c>
      <c r="AC5709">
        <v>900</v>
      </c>
      <c r="AD5709">
        <v>0.5</v>
      </c>
      <c r="AE5709">
        <v>5.0000000000000001E-3</v>
      </c>
      <c r="AF5709">
        <v>43</v>
      </c>
      <c r="AH5709">
        <v>12</v>
      </c>
      <c r="AI5709">
        <v>1</v>
      </c>
      <c r="AJ5709">
        <v>13</v>
      </c>
      <c r="AK5709">
        <v>24</v>
      </c>
      <c r="AL5709">
        <v>0.25</v>
      </c>
      <c r="AM5709">
        <v>5</v>
      </c>
      <c r="AN5709">
        <v>5</v>
      </c>
      <c r="AO5709">
        <v>110</v>
      </c>
      <c r="AP5709">
        <v>5</v>
      </c>
      <c r="AQ5709">
        <v>68</v>
      </c>
    </row>
    <row r="5710" spans="1:43" hidden="1" x14ac:dyDescent="0.25">
      <c r="A5710" t="s">
        <v>18209</v>
      </c>
      <c r="B5710" t="s">
        <v>20583</v>
      </c>
      <c r="C5710" s="1" t="str">
        <f t="shared" si="407"/>
        <v>21:0121</v>
      </c>
      <c r="D5710" s="1" t="str">
        <f t="shared" si="406"/>
        <v>21:0003</v>
      </c>
      <c r="E5710" t="s">
        <v>18211</v>
      </c>
      <c r="F5710" t="s">
        <v>20584</v>
      </c>
      <c r="H5710">
        <v>48.583482199999999</v>
      </c>
      <c r="I5710">
        <v>-56.997030700000003</v>
      </c>
      <c r="J5710" s="1" t="str">
        <f t="shared" si="409"/>
        <v>Till</v>
      </c>
      <c r="K5710" s="1" t="str">
        <f t="shared" si="408"/>
        <v>&lt;63 micron</v>
      </c>
      <c r="L5710">
        <v>0.1</v>
      </c>
      <c r="M5710">
        <v>1.88</v>
      </c>
      <c r="N5710">
        <v>50</v>
      </c>
      <c r="O5710">
        <v>60</v>
      </c>
      <c r="P5710">
        <v>0.25</v>
      </c>
      <c r="Q5710">
        <v>1</v>
      </c>
      <c r="R5710">
        <v>0.13</v>
      </c>
      <c r="S5710">
        <v>0.25</v>
      </c>
      <c r="T5710">
        <v>20</v>
      </c>
      <c r="U5710">
        <v>24</v>
      </c>
      <c r="V5710">
        <v>59</v>
      </c>
      <c r="W5710">
        <v>4.08</v>
      </c>
      <c r="X5710">
        <v>5</v>
      </c>
      <c r="Y5710">
        <v>0.5</v>
      </c>
      <c r="Z5710">
        <v>0.09</v>
      </c>
      <c r="AA5710">
        <v>10</v>
      </c>
      <c r="AB5710">
        <v>0.81</v>
      </c>
      <c r="AC5710">
        <v>805</v>
      </c>
      <c r="AD5710">
        <v>0.5</v>
      </c>
      <c r="AE5710">
        <v>5.0000000000000001E-3</v>
      </c>
      <c r="AF5710">
        <v>24</v>
      </c>
      <c r="AH5710">
        <v>16</v>
      </c>
      <c r="AI5710">
        <v>1</v>
      </c>
      <c r="AJ5710">
        <v>11</v>
      </c>
      <c r="AK5710">
        <v>13</v>
      </c>
      <c r="AL5710">
        <v>0.1</v>
      </c>
      <c r="AM5710">
        <v>5</v>
      </c>
      <c r="AN5710">
        <v>5</v>
      </c>
      <c r="AO5710">
        <v>61</v>
      </c>
      <c r="AP5710">
        <v>5</v>
      </c>
      <c r="AQ5710">
        <v>92</v>
      </c>
    </row>
    <row r="5711" spans="1:43" hidden="1" x14ac:dyDescent="0.25">
      <c r="A5711" t="s">
        <v>18213</v>
      </c>
      <c r="B5711" t="s">
        <v>20585</v>
      </c>
      <c r="C5711" s="1" t="str">
        <f t="shared" si="407"/>
        <v>21:0121</v>
      </c>
      <c r="D5711" s="1" t="str">
        <f t="shared" si="406"/>
        <v>21:0003</v>
      </c>
      <c r="E5711" t="s">
        <v>18215</v>
      </c>
      <c r="F5711" t="s">
        <v>20586</v>
      </c>
      <c r="H5711">
        <v>48.702307500000003</v>
      </c>
      <c r="I5711">
        <v>-56.392809499999998</v>
      </c>
      <c r="J5711" s="1" t="str">
        <f t="shared" si="409"/>
        <v>Till</v>
      </c>
      <c r="K5711" s="1" t="str">
        <f t="shared" si="408"/>
        <v>&lt;63 micron</v>
      </c>
      <c r="L5711">
        <v>0.1</v>
      </c>
      <c r="M5711">
        <v>2.0499999999999998</v>
      </c>
      <c r="N5711">
        <v>16</v>
      </c>
      <c r="O5711">
        <v>40</v>
      </c>
      <c r="P5711">
        <v>0.25</v>
      </c>
      <c r="Q5711">
        <v>1</v>
      </c>
      <c r="R5711">
        <v>0.36</v>
      </c>
      <c r="S5711">
        <v>0.25</v>
      </c>
      <c r="T5711">
        <v>11</v>
      </c>
      <c r="U5711">
        <v>21</v>
      </c>
      <c r="V5711">
        <v>188</v>
      </c>
      <c r="W5711">
        <v>3.29</v>
      </c>
      <c r="X5711">
        <v>10</v>
      </c>
      <c r="Y5711">
        <v>0.5</v>
      </c>
      <c r="Z5711">
        <v>7.0000000000000007E-2</v>
      </c>
      <c r="AA5711">
        <v>20</v>
      </c>
      <c r="AB5711">
        <v>0.76</v>
      </c>
      <c r="AC5711">
        <v>720</v>
      </c>
      <c r="AD5711">
        <v>2</v>
      </c>
      <c r="AE5711">
        <v>5.0000000000000001E-3</v>
      </c>
      <c r="AF5711">
        <v>17</v>
      </c>
      <c r="AH5711">
        <v>6</v>
      </c>
      <c r="AI5711">
        <v>1</v>
      </c>
      <c r="AJ5711">
        <v>8</v>
      </c>
      <c r="AK5711">
        <v>16</v>
      </c>
      <c r="AL5711">
        <v>0.13</v>
      </c>
      <c r="AM5711">
        <v>5</v>
      </c>
      <c r="AN5711">
        <v>5</v>
      </c>
      <c r="AO5711">
        <v>67</v>
      </c>
      <c r="AP5711">
        <v>5</v>
      </c>
      <c r="AQ5711">
        <v>150</v>
      </c>
    </row>
    <row r="5712" spans="1:43" hidden="1" x14ac:dyDescent="0.25">
      <c r="A5712" t="s">
        <v>18217</v>
      </c>
      <c r="B5712" t="s">
        <v>20587</v>
      </c>
      <c r="C5712" s="1" t="str">
        <f t="shared" si="407"/>
        <v>21:0121</v>
      </c>
      <c r="D5712" s="1" t="str">
        <f t="shared" si="406"/>
        <v>21:0003</v>
      </c>
      <c r="E5712" t="s">
        <v>18219</v>
      </c>
      <c r="F5712" t="s">
        <v>20588</v>
      </c>
      <c r="H5712">
        <v>48.592685699999997</v>
      </c>
      <c r="I5712">
        <v>-56.599118699999998</v>
      </c>
      <c r="J5712" s="1" t="str">
        <f t="shared" si="409"/>
        <v>Till</v>
      </c>
      <c r="K5712" s="1" t="str">
        <f t="shared" si="408"/>
        <v>&lt;63 micron</v>
      </c>
      <c r="L5712">
        <v>0.1</v>
      </c>
      <c r="M5712">
        <v>1.99</v>
      </c>
      <c r="N5712">
        <v>24</v>
      </c>
      <c r="O5712">
        <v>40</v>
      </c>
      <c r="P5712">
        <v>0.25</v>
      </c>
      <c r="Q5712">
        <v>1</v>
      </c>
      <c r="R5712">
        <v>0.31</v>
      </c>
      <c r="S5712">
        <v>0.25</v>
      </c>
      <c r="T5712">
        <v>16</v>
      </c>
      <c r="U5712">
        <v>22</v>
      </c>
      <c r="V5712">
        <v>72</v>
      </c>
      <c r="W5712">
        <v>3.8</v>
      </c>
      <c r="X5712">
        <v>10</v>
      </c>
      <c r="Y5712">
        <v>0.5</v>
      </c>
      <c r="Z5712">
        <v>7.0000000000000007E-2</v>
      </c>
      <c r="AA5712">
        <v>20</v>
      </c>
      <c r="AB5712">
        <v>0.77</v>
      </c>
      <c r="AC5712">
        <v>790</v>
      </c>
      <c r="AD5712">
        <v>1</v>
      </c>
      <c r="AE5712">
        <v>5.0000000000000001E-3</v>
      </c>
      <c r="AF5712">
        <v>19</v>
      </c>
      <c r="AH5712">
        <v>6</v>
      </c>
      <c r="AI5712">
        <v>1</v>
      </c>
      <c r="AJ5712">
        <v>11</v>
      </c>
      <c r="AK5712">
        <v>15</v>
      </c>
      <c r="AL5712">
        <v>0.15</v>
      </c>
      <c r="AM5712">
        <v>5</v>
      </c>
      <c r="AN5712">
        <v>5</v>
      </c>
      <c r="AO5712">
        <v>70</v>
      </c>
      <c r="AP5712">
        <v>5</v>
      </c>
      <c r="AQ5712">
        <v>70</v>
      </c>
    </row>
    <row r="5713" spans="1:43" hidden="1" x14ac:dyDescent="0.25">
      <c r="A5713" t="s">
        <v>18221</v>
      </c>
      <c r="B5713" t="s">
        <v>20589</v>
      </c>
      <c r="C5713" s="1" t="str">
        <f t="shared" si="407"/>
        <v>21:0121</v>
      </c>
      <c r="D5713" s="1" t="str">
        <f t="shared" si="406"/>
        <v>21:0003</v>
      </c>
      <c r="E5713" t="s">
        <v>18223</v>
      </c>
      <c r="F5713" t="s">
        <v>20590</v>
      </c>
      <c r="H5713">
        <v>48.592935199999999</v>
      </c>
      <c r="I5713">
        <v>-56.619187599999997</v>
      </c>
      <c r="J5713" s="1" t="str">
        <f t="shared" si="409"/>
        <v>Till</v>
      </c>
      <c r="K5713" s="1" t="str">
        <f t="shared" si="408"/>
        <v>&lt;63 micron</v>
      </c>
      <c r="L5713">
        <v>0.1</v>
      </c>
      <c r="M5713">
        <v>2.16</v>
      </c>
      <c r="N5713">
        <v>64</v>
      </c>
      <c r="O5713">
        <v>60</v>
      </c>
      <c r="P5713">
        <v>0.25</v>
      </c>
      <c r="Q5713">
        <v>1</v>
      </c>
      <c r="R5713">
        <v>0.36</v>
      </c>
      <c r="S5713">
        <v>0.25</v>
      </c>
      <c r="T5713">
        <v>28</v>
      </c>
      <c r="U5713">
        <v>26</v>
      </c>
      <c r="V5713">
        <v>120</v>
      </c>
      <c r="W5713">
        <v>4.92</v>
      </c>
      <c r="X5713">
        <v>5</v>
      </c>
      <c r="Y5713">
        <v>0.5</v>
      </c>
      <c r="Z5713">
        <v>0.14000000000000001</v>
      </c>
      <c r="AA5713">
        <v>20</v>
      </c>
      <c r="AB5713">
        <v>0.76</v>
      </c>
      <c r="AC5713">
        <v>1410</v>
      </c>
      <c r="AD5713">
        <v>2</v>
      </c>
      <c r="AE5713">
        <v>5.0000000000000001E-3</v>
      </c>
      <c r="AF5713">
        <v>42</v>
      </c>
      <c r="AH5713">
        <v>16</v>
      </c>
      <c r="AI5713">
        <v>1</v>
      </c>
      <c r="AJ5713">
        <v>12</v>
      </c>
      <c r="AK5713">
        <v>18</v>
      </c>
      <c r="AL5713">
        <v>0.18</v>
      </c>
      <c r="AM5713">
        <v>5</v>
      </c>
      <c r="AN5713">
        <v>5</v>
      </c>
      <c r="AO5713">
        <v>70</v>
      </c>
      <c r="AP5713">
        <v>5</v>
      </c>
      <c r="AQ5713">
        <v>116</v>
      </c>
    </row>
    <row r="5714" spans="1:43" hidden="1" x14ac:dyDescent="0.25">
      <c r="A5714" t="s">
        <v>18225</v>
      </c>
      <c r="B5714" t="s">
        <v>20591</v>
      </c>
      <c r="C5714" s="1" t="str">
        <f t="shared" si="407"/>
        <v>21:0121</v>
      </c>
      <c r="D5714" s="1" t="str">
        <f t="shared" si="406"/>
        <v>21:0003</v>
      </c>
      <c r="E5714" t="s">
        <v>18227</v>
      </c>
      <c r="F5714" t="s">
        <v>20592</v>
      </c>
      <c r="H5714">
        <v>48.588819100000002</v>
      </c>
      <c r="I5714">
        <v>-56.625726999999998</v>
      </c>
      <c r="J5714" s="1" t="str">
        <f t="shared" si="409"/>
        <v>Till</v>
      </c>
      <c r="K5714" s="1" t="str">
        <f t="shared" si="408"/>
        <v>&lt;63 micron</v>
      </c>
      <c r="L5714">
        <v>0.1</v>
      </c>
      <c r="M5714">
        <v>1.6</v>
      </c>
      <c r="N5714">
        <v>16</v>
      </c>
      <c r="O5714">
        <v>20</v>
      </c>
      <c r="P5714">
        <v>0.25</v>
      </c>
      <c r="Q5714">
        <v>1</v>
      </c>
      <c r="R5714">
        <v>0.43</v>
      </c>
      <c r="S5714">
        <v>0.25</v>
      </c>
      <c r="T5714">
        <v>16</v>
      </c>
      <c r="U5714">
        <v>20</v>
      </c>
      <c r="V5714">
        <v>88</v>
      </c>
      <c r="W5714">
        <v>3.13</v>
      </c>
      <c r="X5714">
        <v>5</v>
      </c>
      <c r="Y5714">
        <v>0.5</v>
      </c>
      <c r="Z5714">
        <v>0.02</v>
      </c>
      <c r="AA5714">
        <v>10</v>
      </c>
      <c r="AB5714">
        <v>0.71</v>
      </c>
      <c r="AC5714">
        <v>635</v>
      </c>
      <c r="AD5714">
        <v>0.5</v>
      </c>
      <c r="AE5714">
        <v>5.0000000000000001E-3</v>
      </c>
      <c r="AF5714">
        <v>19</v>
      </c>
      <c r="AH5714">
        <v>6</v>
      </c>
      <c r="AI5714">
        <v>1</v>
      </c>
      <c r="AJ5714">
        <v>8</v>
      </c>
      <c r="AK5714">
        <v>17</v>
      </c>
      <c r="AL5714">
        <v>0.15</v>
      </c>
      <c r="AM5714">
        <v>5</v>
      </c>
      <c r="AN5714">
        <v>5</v>
      </c>
      <c r="AO5714">
        <v>76</v>
      </c>
      <c r="AP5714">
        <v>5</v>
      </c>
      <c r="AQ5714">
        <v>44</v>
      </c>
    </row>
    <row r="5715" spans="1:43" hidden="1" x14ac:dyDescent="0.25">
      <c r="A5715" t="s">
        <v>18229</v>
      </c>
      <c r="B5715" t="s">
        <v>20593</v>
      </c>
      <c r="C5715" s="1" t="str">
        <f t="shared" si="407"/>
        <v>21:0121</v>
      </c>
      <c r="D5715" s="1" t="str">
        <f t="shared" si="406"/>
        <v>21:0003</v>
      </c>
      <c r="E5715" t="s">
        <v>18231</v>
      </c>
      <c r="F5715" t="s">
        <v>20594</v>
      </c>
      <c r="H5715">
        <v>48.587964999999997</v>
      </c>
      <c r="I5715">
        <v>-56.6125799</v>
      </c>
      <c r="J5715" s="1" t="str">
        <f t="shared" si="409"/>
        <v>Till</v>
      </c>
      <c r="K5715" s="1" t="str">
        <f t="shared" si="408"/>
        <v>&lt;63 micron</v>
      </c>
      <c r="L5715">
        <v>0.1</v>
      </c>
      <c r="M5715">
        <v>2.1800000000000002</v>
      </c>
      <c r="N5715">
        <v>24</v>
      </c>
      <c r="O5715">
        <v>40</v>
      </c>
      <c r="P5715">
        <v>0.25</v>
      </c>
      <c r="Q5715">
        <v>1</v>
      </c>
      <c r="R5715">
        <v>0.38</v>
      </c>
      <c r="S5715">
        <v>0.25</v>
      </c>
      <c r="T5715">
        <v>20</v>
      </c>
      <c r="U5715">
        <v>24</v>
      </c>
      <c r="V5715">
        <v>82</v>
      </c>
      <c r="W5715">
        <v>3.94</v>
      </c>
      <c r="X5715">
        <v>10</v>
      </c>
      <c r="Y5715">
        <v>0.5</v>
      </c>
      <c r="Z5715">
        <v>0.09</v>
      </c>
      <c r="AA5715">
        <v>10</v>
      </c>
      <c r="AB5715">
        <v>0.86</v>
      </c>
      <c r="AC5715">
        <v>940</v>
      </c>
      <c r="AD5715">
        <v>1</v>
      </c>
      <c r="AE5715">
        <v>0.01</v>
      </c>
      <c r="AF5715">
        <v>23</v>
      </c>
      <c r="AH5715">
        <v>8</v>
      </c>
      <c r="AI5715">
        <v>1</v>
      </c>
      <c r="AJ5715">
        <v>10</v>
      </c>
      <c r="AK5715">
        <v>17</v>
      </c>
      <c r="AL5715">
        <v>0.16</v>
      </c>
      <c r="AM5715">
        <v>5</v>
      </c>
      <c r="AN5715">
        <v>5</v>
      </c>
      <c r="AO5715">
        <v>80</v>
      </c>
      <c r="AP5715">
        <v>5</v>
      </c>
      <c r="AQ5715">
        <v>72</v>
      </c>
    </row>
    <row r="5716" spans="1:43" hidden="1" x14ac:dyDescent="0.25">
      <c r="A5716" t="s">
        <v>18233</v>
      </c>
      <c r="B5716" t="s">
        <v>20595</v>
      </c>
      <c r="C5716" s="1" t="str">
        <f t="shared" si="407"/>
        <v>21:0121</v>
      </c>
      <c r="D5716" s="1" t="str">
        <f t="shared" si="406"/>
        <v>21:0003</v>
      </c>
      <c r="E5716" t="s">
        <v>18235</v>
      </c>
      <c r="F5716" t="s">
        <v>20596</v>
      </c>
      <c r="H5716">
        <v>48.648951500000003</v>
      </c>
      <c r="I5716">
        <v>-56.477730399999999</v>
      </c>
      <c r="J5716" s="1" t="str">
        <f t="shared" si="409"/>
        <v>Till</v>
      </c>
      <c r="K5716" s="1" t="str">
        <f t="shared" si="408"/>
        <v>&lt;63 micron</v>
      </c>
      <c r="L5716">
        <v>0.1</v>
      </c>
      <c r="M5716">
        <v>1.92</v>
      </c>
      <c r="N5716">
        <v>30</v>
      </c>
      <c r="O5716">
        <v>50</v>
      </c>
      <c r="P5716">
        <v>0.25</v>
      </c>
      <c r="Q5716">
        <v>1</v>
      </c>
      <c r="R5716">
        <v>0.21</v>
      </c>
      <c r="S5716">
        <v>0.25</v>
      </c>
      <c r="T5716">
        <v>18</v>
      </c>
      <c r="U5716">
        <v>22</v>
      </c>
      <c r="V5716">
        <v>73</v>
      </c>
      <c r="W5716">
        <v>4.12</v>
      </c>
      <c r="X5716">
        <v>10</v>
      </c>
      <c r="Y5716">
        <v>0.5</v>
      </c>
      <c r="Z5716">
        <v>0.08</v>
      </c>
      <c r="AA5716">
        <v>20</v>
      </c>
      <c r="AB5716">
        <v>0.68</v>
      </c>
      <c r="AC5716">
        <v>1225</v>
      </c>
      <c r="AD5716">
        <v>1</v>
      </c>
      <c r="AE5716">
        <v>5.0000000000000001E-3</v>
      </c>
      <c r="AF5716">
        <v>21</v>
      </c>
      <c r="AH5716">
        <v>12</v>
      </c>
      <c r="AI5716">
        <v>1</v>
      </c>
      <c r="AJ5716">
        <v>11</v>
      </c>
      <c r="AK5716">
        <v>12</v>
      </c>
      <c r="AL5716">
        <v>0.15</v>
      </c>
      <c r="AM5716">
        <v>5</v>
      </c>
      <c r="AN5716">
        <v>5</v>
      </c>
      <c r="AO5716">
        <v>60</v>
      </c>
      <c r="AP5716">
        <v>5</v>
      </c>
      <c r="AQ5716">
        <v>94</v>
      </c>
    </row>
    <row r="5717" spans="1:43" hidden="1" x14ac:dyDescent="0.25">
      <c r="A5717" t="s">
        <v>18237</v>
      </c>
      <c r="B5717" t="s">
        <v>20597</v>
      </c>
      <c r="C5717" s="1" t="str">
        <f t="shared" si="407"/>
        <v>21:0121</v>
      </c>
      <c r="D5717" s="1" t="str">
        <f t="shared" si="406"/>
        <v>21:0003</v>
      </c>
      <c r="E5717" t="s">
        <v>18239</v>
      </c>
      <c r="F5717" t="s">
        <v>20598</v>
      </c>
      <c r="H5717">
        <v>48.644604200000003</v>
      </c>
      <c r="I5717">
        <v>-56.490668100000001</v>
      </c>
      <c r="J5717" s="1" t="str">
        <f t="shared" si="409"/>
        <v>Till</v>
      </c>
      <c r="K5717" s="1" t="str">
        <f t="shared" si="408"/>
        <v>&lt;63 micron</v>
      </c>
      <c r="L5717">
        <v>0.1</v>
      </c>
      <c r="M5717">
        <v>1.96</v>
      </c>
      <c r="N5717">
        <v>30</v>
      </c>
      <c r="O5717">
        <v>50</v>
      </c>
      <c r="P5717">
        <v>0.25</v>
      </c>
      <c r="Q5717">
        <v>1</v>
      </c>
      <c r="R5717">
        <v>0.23</v>
      </c>
      <c r="S5717">
        <v>0.25</v>
      </c>
      <c r="T5717">
        <v>19</v>
      </c>
      <c r="U5717">
        <v>24</v>
      </c>
      <c r="V5717">
        <v>89</v>
      </c>
      <c r="W5717">
        <v>4.5599999999999996</v>
      </c>
      <c r="X5717">
        <v>10</v>
      </c>
      <c r="Y5717">
        <v>0.5</v>
      </c>
      <c r="Z5717">
        <v>0.1</v>
      </c>
      <c r="AA5717">
        <v>20</v>
      </c>
      <c r="AB5717">
        <v>0.75</v>
      </c>
      <c r="AC5717">
        <v>1220</v>
      </c>
      <c r="AD5717">
        <v>1</v>
      </c>
      <c r="AE5717">
        <v>5.0000000000000001E-3</v>
      </c>
      <c r="AF5717">
        <v>24</v>
      </c>
      <c r="AH5717">
        <v>14</v>
      </c>
      <c r="AI5717">
        <v>1</v>
      </c>
      <c r="AJ5717">
        <v>13</v>
      </c>
      <c r="AK5717">
        <v>13</v>
      </c>
      <c r="AL5717">
        <v>0.14000000000000001</v>
      </c>
      <c r="AM5717">
        <v>5</v>
      </c>
      <c r="AN5717">
        <v>5</v>
      </c>
      <c r="AO5717">
        <v>60</v>
      </c>
      <c r="AP5717">
        <v>5</v>
      </c>
      <c r="AQ5717">
        <v>110</v>
      </c>
    </row>
    <row r="5718" spans="1:43" hidden="1" x14ac:dyDescent="0.25">
      <c r="A5718" t="s">
        <v>18241</v>
      </c>
      <c r="B5718" t="s">
        <v>20599</v>
      </c>
      <c r="C5718" s="1" t="str">
        <f t="shared" si="407"/>
        <v>21:0121</v>
      </c>
      <c r="D5718" s="1" t="str">
        <f t="shared" si="406"/>
        <v>21:0003</v>
      </c>
      <c r="E5718" t="s">
        <v>18243</v>
      </c>
      <c r="F5718" t="s">
        <v>20600</v>
      </c>
      <c r="H5718">
        <v>48.637459499999999</v>
      </c>
      <c r="I5718">
        <v>-56.6177718</v>
      </c>
      <c r="J5718" s="1" t="str">
        <f t="shared" si="409"/>
        <v>Till</v>
      </c>
      <c r="K5718" s="1" t="str">
        <f t="shared" si="408"/>
        <v>&lt;63 micron</v>
      </c>
      <c r="L5718">
        <v>0.1</v>
      </c>
      <c r="M5718">
        <v>1.79</v>
      </c>
      <c r="N5718">
        <v>76</v>
      </c>
      <c r="O5718">
        <v>60</v>
      </c>
      <c r="P5718">
        <v>0.25</v>
      </c>
      <c r="Q5718">
        <v>1</v>
      </c>
      <c r="R5718">
        <v>0.17</v>
      </c>
      <c r="S5718">
        <v>0.25</v>
      </c>
      <c r="T5718">
        <v>23</v>
      </c>
      <c r="U5718">
        <v>20</v>
      </c>
      <c r="V5718">
        <v>126</v>
      </c>
      <c r="W5718">
        <v>5.94</v>
      </c>
      <c r="X5718">
        <v>10</v>
      </c>
      <c r="Y5718">
        <v>0.5</v>
      </c>
      <c r="Z5718">
        <v>0.08</v>
      </c>
      <c r="AA5718">
        <v>20</v>
      </c>
      <c r="AB5718">
        <v>0.62</v>
      </c>
      <c r="AC5718">
        <v>1315</v>
      </c>
      <c r="AD5718">
        <v>7</v>
      </c>
      <c r="AE5718">
        <v>5.0000000000000001E-3</v>
      </c>
      <c r="AF5718">
        <v>32</v>
      </c>
      <c r="AH5718">
        <v>28</v>
      </c>
      <c r="AI5718">
        <v>1</v>
      </c>
      <c r="AJ5718">
        <v>10</v>
      </c>
      <c r="AK5718">
        <v>10</v>
      </c>
      <c r="AL5718">
        <v>0.19</v>
      </c>
      <c r="AM5718">
        <v>5</v>
      </c>
      <c r="AN5718">
        <v>5</v>
      </c>
      <c r="AO5718">
        <v>72</v>
      </c>
      <c r="AP5718">
        <v>5</v>
      </c>
      <c r="AQ5718">
        <v>110</v>
      </c>
    </row>
    <row r="5719" spans="1:43" hidden="1" x14ac:dyDescent="0.25">
      <c r="A5719" t="s">
        <v>18245</v>
      </c>
      <c r="B5719" t="s">
        <v>20601</v>
      </c>
      <c r="C5719" s="1" t="str">
        <f t="shared" si="407"/>
        <v>21:0121</v>
      </c>
      <c r="D5719" s="1" t="str">
        <f t="shared" ref="D5719:D5782" si="410">HYPERLINK("http://geochem.nrcan.gc.ca/cdogs/content/svy/svy210003_e.htm", "21:0003")</f>
        <v>21:0003</v>
      </c>
      <c r="E5719" t="s">
        <v>18247</v>
      </c>
      <c r="F5719" t="s">
        <v>20602</v>
      </c>
      <c r="H5719">
        <v>48.663060700000003</v>
      </c>
      <c r="I5719">
        <v>-56.607261200000003</v>
      </c>
      <c r="J5719" s="1" t="str">
        <f t="shared" si="409"/>
        <v>Till</v>
      </c>
      <c r="K5719" s="1" t="str">
        <f t="shared" si="408"/>
        <v>&lt;63 micron</v>
      </c>
      <c r="L5719">
        <v>0.1</v>
      </c>
      <c r="M5719">
        <v>1.94</v>
      </c>
      <c r="N5719">
        <v>82</v>
      </c>
      <c r="O5719">
        <v>50</v>
      </c>
      <c r="P5719">
        <v>0.25</v>
      </c>
      <c r="Q5719">
        <v>1</v>
      </c>
      <c r="R5719">
        <v>0.17</v>
      </c>
      <c r="S5719">
        <v>0.25</v>
      </c>
      <c r="T5719">
        <v>33</v>
      </c>
      <c r="U5719">
        <v>20</v>
      </c>
      <c r="V5719">
        <v>145</v>
      </c>
      <c r="W5719">
        <v>5.95</v>
      </c>
      <c r="X5719">
        <v>10</v>
      </c>
      <c r="Y5719">
        <v>0.5</v>
      </c>
      <c r="Z5719">
        <v>0.09</v>
      </c>
      <c r="AA5719">
        <v>30</v>
      </c>
      <c r="AB5719">
        <v>0.73</v>
      </c>
      <c r="AC5719">
        <v>1785</v>
      </c>
      <c r="AD5719">
        <v>8</v>
      </c>
      <c r="AE5719">
        <v>5.0000000000000001E-3</v>
      </c>
      <c r="AF5719">
        <v>43</v>
      </c>
      <c r="AH5719">
        <v>24</v>
      </c>
      <c r="AI5719">
        <v>1</v>
      </c>
      <c r="AJ5719">
        <v>12</v>
      </c>
      <c r="AK5719">
        <v>13</v>
      </c>
      <c r="AL5719">
        <v>0.2</v>
      </c>
      <c r="AM5719">
        <v>5</v>
      </c>
      <c r="AN5719">
        <v>5</v>
      </c>
      <c r="AO5719">
        <v>84</v>
      </c>
      <c r="AP5719">
        <v>5</v>
      </c>
      <c r="AQ5719">
        <v>160</v>
      </c>
    </row>
    <row r="5720" spans="1:43" hidden="1" x14ac:dyDescent="0.25">
      <c r="A5720" t="s">
        <v>18249</v>
      </c>
      <c r="B5720" t="s">
        <v>20603</v>
      </c>
      <c r="C5720" s="1" t="str">
        <f t="shared" si="407"/>
        <v>21:0121</v>
      </c>
      <c r="D5720" s="1" t="str">
        <f t="shared" si="410"/>
        <v>21:0003</v>
      </c>
      <c r="E5720" t="s">
        <v>18251</v>
      </c>
      <c r="F5720" t="s">
        <v>20604</v>
      </c>
      <c r="H5720">
        <v>48.675602699999999</v>
      </c>
      <c r="I5720">
        <v>-56.592903100000001</v>
      </c>
      <c r="J5720" s="1" t="str">
        <f t="shared" si="409"/>
        <v>Till</v>
      </c>
      <c r="K5720" s="1" t="str">
        <f t="shared" si="408"/>
        <v>&lt;63 micron</v>
      </c>
      <c r="L5720">
        <v>0.1</v>
      </c>
      <c r="M5720">
        <v>2.56</v>
      </c>
      <c r="N5720">
        <v>82</v>
      </c>
      <c r="O5720">
        <v>50</v>
      </c>
      <c r="P5720">
        <v>0.25</v>
      </c>
      <c r="Q5720">
        <v>1</v>
      </c>
      <c r="R5720">
        <v>0.2</v>
      </c>
      <c r="S5720">
        <v>0.25</v>
      </c>
      <c r="T5720">
        <v>26</v>
      </c>
      <c r="U5720">
        <v>30</v>
      </c>
      <c r="V5720">
        <v>139</v>
      </c>
      <c r="W5720">
        <v>5.67</v>
      </c>
      <c r="X5720">
        <v>10</v>
      </c>
      <c r="Y5720">
        <v>0.5</v>
      </c>
      <c r="Z5720">
        <v>0.13</v>
      </c>
      <c r="AA5720">
        <v>20</v>
      </c>
      <c r="AB5720">
        <v>0.93</v>
      </c>
      <c r="AC5720">
        <v>1225</v>
      </c>
      <c r="AD5720">
        <v>4</v>
      </c>
      <c r="AE5720">
        <v>5.0000000000000001E-3</v>
      </c>
      <c r="AF5720">
        <v>43</v>
      </c>
      <c r="AH5720">
        <v>24</v>
      </c>
      <c r="AI5720">
        <v>1</v>
      </c>
      <c r="AJ5720">
        <v>12</v>
      </c>
      <c r="AK5720">
        <v>13</v>
      </c>
      <c r="AL5720">
        <v>0.19</v>
      </c>
      <c r="AM5720">
        <v>5</v>
      </c>
      <c r="AN5720">
        <v>5</v>
      </c>
      <c r="AO5720">
        <v>86</v>
      </c>
      <c r="AP5720">
        <v>5</v>
      </c>
      <c r="AQ5720">
        <v>160</v>
      </c>
    </row>
    <row r="5721" spans="1:43" hidden="1" x14ac:dyDescent="0.25">
      <c r="A5721" t="s">
        <v>18253</v>
      </c>
      <c r="B5721" t="s">
        <v>20605</v>
      </c>
      <c r="C5721" s="1" t="str">
        <f t="shared" si="407"/>
        <v>21:0121</v>
      </c>
      <c r="D5721" s="1" t="str">
        <f t="shared" si="410"/>
        <v>21:0003</v>
      </c>
      <c r="E5721" t="s">
        <v>18255</v>
      </c>
      <c r="F5721" t="s">
        <v>20606</v>
      </c>
      <c r="H5721">
        <v>48.686168299999999</v>
      </c>
      <c r="I5721">
        <v>-56.579641000000002</v>
      </c>
      <c r="J5721" s="1" t="str">
        <f t="shared" si="409"/>
        <v>Till</v>
      </c>
      <c r="K5721" s="1" t="str">
        <f t="shared" si="408"/>
        <v>&lt;63 micron</v>
      </c>
      <c r="L5721">
        <v>0.1</v>
      </c>
      <c r="M5721">
        <v>2.21</v>
      </c>
      <c r="N5721">
        <v>74</v>
      </c>
      <c r="O5721">
        <v>50</v>
      </c>
      <c r="P5721">
        <v>0.25</v>
      </c>
      <c r="Q5721">
        <v>1</v>
      </c>
      <c r="R5721">
        <v>0.27</v>
      </c>
      <c r="S5721">
        <v>0.25</v>
      </c>
      <c r="T5721">
        <v>34</v>
      </c>
      <c r="U5721">
        <v>24</v>
      </c>
      <c r="V5721">
        <v>129</v>
      </c>
      <c r="W5721">
        <v>5.45</v>
      </c>
      <c r="X5721">
        <v>10</v>
      </c>
      <c r="Y5721">
        <v>0.5</v>
      </c>
      <c r="Z5721">
        <v>0.11</v>
      </c>
      <c r="AA5721">
        <v>30</v>
      </c>
      <c r="AB5721">
        <v>0.85</v>
      </c>
      <c r="AC5721">
        <v>1515</v>
      </c>
      <c r="AD5721">
        <v>3</v>
      </c>
      <c r="AE5721">
        <v>5.0000000000000001E-3</v>
      </c>
      <c r="AF5721">
        <v>45</v>
      </c>
      <c r="AH5721">
        <v>72</v>
      </c>
      <c r="AI5721">
        <v>1</v>
      </c>
      <c r="AJ5721">
        <v>13</v>
      </c>
      <c r="AK5721">
        <v>15</v>
      </c>
      <c r="AL5721">
        <v>0.18</v>
      </c>
      <c r="AM5721">
        <v>5</v>
      </c>
      <c r="AN5721">
        <v>5</v>
      </c>
      <c r="AO5721">
        <v>84</v>
      </c>
      <c r="AP5721">
        <v>5</v>
      </c>
      <c r="AQ5721">
        <v>176</v>
      </c>
    </row>
    <row r="5722" spans="1:43" hidden="1" x14ac:dyDescent="0.25">
      <c r="A5722" t="s">
        <v>18257</v>
      </c>
      <c r="B5722" t="s">
        <v>20607</v>
      </c>
      <c r="C5722" s="1" t="str">
        <f t="shared" si="407"/>
        <v>21:0121</v>
      </c>
      <c r="D5722" s="1" t="str">
        <f t="shared" si="410"/>
        <v>21:0003</v>
      </c>
      <c r="E5722" t="s">
        <v>18259</v>
      </c>
      <c r="F5722" t="s">
        <v>20608</v>
      </c>
      <c r="H5722">
        <v>48.702505000000002</v>
      </c>
      <c r="I5722">
        <v>-56.5947253</v>
      </c>
      <c r="J5722" s="1" t="str">
        <f t="shared" si="409"/>
        <v>Till</v>
      </c>
      <c r="K5722" s="1" t="str">
        <f t="shared" si="408"/>
        <v>&lt;63 micron</v>
      </c>
      <c r="L5722">
        <v>0.1</v>
      </c>
      <c r="M5722">
        <v>2.4500000000000002</v>
      </c>
      <c r="N5722">
        <v>46</v>
      </c>
      <c r="O5722">
        <v>60</v>
      </c>
      <c r="P5722">
        <v>0.25</v>
      </c>
      <c r="Q5722">
        <v>1</v>
      </c>
      <c r="R5722">
        <v>0.1</v>
      </c>
      <c r="S5722">
        <v>0.25</v>
      </c>
      <c r="T5722">
        <v>10</v>
      </c>
      <c r="U5722">
        <v>28</v>
      </c>
      <c r="V5722">
        <v>102</v>
      </c>
      <c r="W5722">
        <v>4.8600000000000003</v>
      </c>
      <c r="X5722">
        <v>10</v>
      </c>
      <c r="Y5722">
        <v>0.5</v>
      </c>
      <c r="Z5722">
        <v>0.14000000000000001</v>
      </c>
      <c r="AA5722">
        <v>20</v>
      </c>
      <c r="AB5722">
        <v>0.74</v>
      </c>
      <c r="AC5722">
        <v>905</v>
      </c>
      <c r="AD5722">
        <v>6</v>
      </c>
      <c r="AE5722">
        <v>5.0000000000000001E-3</v>
      </c>
      <c r="AF5722">
        <v>23</v>
      </c>
      <c r="AH5722">
        <v>28</v>
      </c>
      <c r="AI5722">
        <v>1</v>
      </c>
      <c r="AJ5722">
        <v>5</v>
      </c>
      <c r="AK5722">
        <v>11</v>
      </c>
      <c r="AL5722">
        <v>0.08</v>
      </c>
      <c r="AM5722">
        <v>5</v>
      </c>
      <c r="AN5722">
        <v>5</v>
      </c>
      <c r="AO5722">
        <v>46</v>
      </c>
      <c r="AP5722">
        <v>5</v>
      </c>
      <c r="AQ5722">
        <v>102</v>
      </c>
    </row>
    <row r="5723" spans="1:43" hidden="1" x14ac:dyDescent="0.25">
      <c r="A5723" t="s">
        <v>18261</v>
      </c>
      <c r="B5723" t="s">
        <v>20609</v>
      </c>
      <c r="C5723" s="1" t="str">
        <f t="shared" si="407"/>
        <v>21:0121</v>
      </c>
      <c r="D5723" s="1" t="str">
        <f t="shared" si="410"/>
        <v>21:0003</v>
      </c>
      <c r="E5723" t="s">
        <v>18263</v>
      </c>
      <c r="F5723" t="s">
        <v>20610</v>
      </c>
      <c r="H5723">
        <v>48.708908299999997</v>
      </c>
      <c r="I5723">
        <v>-56.599430699999999</v>
      </c>
      <c r="J5723" s="1" t="str">
        <f t="shared" si="409"/>
        <v>Till</v>
      </c>
      <c r="K5723" s="1" t="str">
        <f t="shared" si="408"/>
        <v>&lt;63 micron</v>
      </c>
      <c r="L5723">
        <v>0.1</v>
      </c>
      <c r="M5723">
        <v>2.27</v>
      </c>
      <c r="N5723">
        <v>38</v>
      </c>
      <c r="O5723">
        <v>110</v>
      </c>
      <c r="P5723">
        <v>0.25</v>
      </c>
      <c r="Q5723">
        <v>1</v>
      </c>
      <c r="R5723">
        <v>0.24</v>
      </c>
      <c r="S5723">
        <v>0.25</v>
      </c>
      <c r="T5723">
        <v>20</v>
      </c>
      <c r="U5723">
        <v>27</v>
      </c>
      <c r="V5723">
        <v>83</v>
      </c>
      <c r="W5723">
        <v>4.26</v>
      </c>
      <c r="X5723">
        <v>10</v>
      </c>
      <c r="Y5723">
        <v>0.5</v>
      </c>
      <c r="Z5723">
        <v>0.18</v>
      </c>
      <c r="AA5723">
        <v>20</v>
      </c>
      <c r="AB5723">
        <v>0.8</v>
      </c>
      <c r="AC5723">
        <v>1320</v>
      </c>
      <c r="AD5723">
        <v>2</v>
      </c>
      <c r="AE5723">
        <v>5.0000000000000001E-3</v>
      </c>
      <c r="AF5723">
        <v>38</v>
      </c>
      <c r="AH5723">
        <v>20</v>
      </c>
      <c r="AI5723">
        <v>1</v>
      </c>
      <c r="AJ5723">
        <v>10</v>
      </c>
      <c r="AK5723">
        <v>19</v>
      </c>
      <c r="AL5723">
        <v>0.11</v>
      </c>
      <c r="AM5723">
        <v>5</v>
      </c>
      <c r="AN5723">
        <v>5</v>
      </c>
      <c r="AO5723">
        <v>52</v>
      </c>
      <c r="AP5723">
        <v>5</v>
      </c>
      <c r="AQ5723">
        <v>124</v>
      </c>
    </row>
    <row r="5724" spans="1:43" hidden="1" x14ac:dyDescent="0.25">
      <c r="A5724" t="s">
        <v>18265</v>
      </c>
      <c r="B5724" t="s">
        <v>20611</v>
      </c>
      <c r="C5724" s="1" t="str">
        <f t="shared" si="407"/>
        <v>21:0121</v>
      </c>
      <c r="D5724" s="1" t="str">
        <f t="shared" si="410"/>
        <v>21:0003</v>
      </c>
      <c r="E5724" t="s">
        <v>18267</v>
      </c>
      <c r="F5724" t="s">
        <v>20612</v>
      </c>
      <c r="H5724">
        <v>48.710048899999997</v>
      </c>
      <c r="I5724">
        <v>-56.617089300000004</v>
      </c>
      <c r="J5724" s="1" t="str">
        <f t="shared" si="409"/>
        <v>Till</v>
      </c>
      <c r="K5724" s="1" t="str">
        <f t="shared" si="408"/>
        <v>&lt;63 micron</v>
      </c>
      <c r="L5724">
        <v>0.1</v>
      </c>
      <c r="M5724">
        <v>1.76</v>
      </c>
      <c r="N5724">
        <v>30</v>
      </c>
      <c r="O5724">
        <v>70</v>
      </c>
      <c r="P5724">
        <v>0.25</v>
      </c>
      <c r="Q5724">
        <v>1</v>
      </c>
      <c r="R5724">
        <v>0.36</v>
      </c>
      <c r="S5724">
        <v>0.25</v>
      </c>
      <c r="T5724">
        <v>18</v>
      </c>
      <c r="U5724">
        <v>24</v>
      </c>
      <c r="V5724">
        <v>62</v>
      </c>
      <c r="W5724">
        <v>3.54</v>
      </c>
      <c r="X5724">
        <v>5</v>
      </c>
      <c r="Y5724">
        <v>0.5</v>
      </c>
      <c r="Z5724">
        <v>0.11</v>
      </c>
      <c r="AA5724">
        <v>20</v>
      </c>
      <c r="AB5724">
        <v>0.65</v>
      </c>
      <c r="AC5724">
        <v>1165</v>
      </c>
      <c r="AD5724">
        <v>1</v>
      </c>
      <c r="AE5724">
        <v>5.0000000000000001E-3</v>
      </c>
      <c r="AF5724">
        <v>28</v>
      </c>
      <c r="AH5724">
        <v>20</v>
      </c>
      <c r="AI5724">
        <v>1</v>
      </c>
      <c r="AJ5724">
        <v>9</v>
      </c>
      <c r="AK5724">
        <v>24</v>
      </c>
      <c r="AL5724">
        <v>0.11</v>
      </c>
      <c r="AM5724">
        <v>5</v>
      </c>
      <c r="AN5724">
        <v>5</v>
      </c>
      <c r="AO5724">
        <v>47</v>
      </c>
      <c r="AP5724">
        <v>5</v>
      </c>
      <c r="AQ5724">
        <v>98</v>
      </c>
    </row>
    <row r="5725" spans="1:43" hidden="1" x14ac:dyDescent="0.25">
      <c r="A5725" t="s">
        <v>18269</v>
      </c>
      <c r="B5725" t="s">
        <v>20613</v>
      </c>
      <c r="C5725" s="1" t="str">
        <f t="shared" si="407"/>
        <v>21:0121</v>
      </c>
      <c r="D5725" s="1" t="str">
        <f t="shared" si="410"/>
        <v>21:0003</v>
      </c>
      <c r="E5725" t="s">
        <v>18271</v>
      </c>
      <c r="F5725" t="s">
        <v>20614</v>
      </c>
      <c r="H5725">
        <v>48.7147699</v>
      </c>
      <c r="I5725">
        <v>-56.630237299999997</v>
      </c>
      <c r="J5725" s="1" t="str">
        <f t="shared" si="409"/>
        <v>Till</v>
      </c>
      <c r="K5725" s="1" t="str">
        <f t="shared" si="408"/>
        <v>&lt;63 micron</v>
      </c>
      <c r="L5725">
        <v>0.1</v>
      </c>
      <c r="M5725">
        <v>1.77</v>
      </c>
      <c r="N5725">
        <v>26</v>
      </c>
      <c r="O5725">
        <v>70</v>
      </c>
      <c r="P5725">
        <v>0.25</v>
      </c>
      <c r="Q5725">
        <v>1</v>
      </c>
      <c r="R5725">
        <v>0.24</v>
      </c>
      <c r="S5725">
        <v>0.25</v>
      </c>
      <c r="T5725">
        <v>18</v>
      </c>
      <c r="U5725">
        <v>22</v>
      </c>
      <c r="V5725">
        <v>45</v>
      </c>
      <c r="W5725">
        <v>3.2</v>
      </c>
      <c r="X5725">
        <v>5</v>
      </c>
      <c r="Y5725">
        <v>0.5</v>
      </c>
      <c r="Z5725">
        <v>0.08</v>
      </c>
      <c r="AA5725">
        <v>20</v>
      </c>
      <c r="AB5725">
        <v>0.66</v>
      </c>
      <c r="AC5725">
        <v>955</v>
      </c>
      <c r="AD5725">
        <v>0.5</v>
      </c>
      <c r="AE5725">
        <v>5.0000000000000001E-3</v>
      </c>
      <c r="AF5725">
        <v>25</v>
      </c>
      <c r="AH5725">
        <v>20</v>
      </c>
      <c r="AI5725">
        <v>1</v>
      </c>
      <c r="AJ5725">
        <v>9</v>
      </c>
      <c r="AK5725">
        <v>17</v>
      </c>
      <c r="AL5725">
        <v>0.11</v>
      </c>
      <c r="AM5725">
        <v>5</v>
      </c>
      <c r="AN5725">
        <v>5</v>
      </c>
      <c r="AO5725">
        <v>43</v>
      </c>
      <c r="AP5725">
        <v>5</v>
      </c>
      <c r="AQ5725">
        <v>94</v>
      </c>
    </row>
    <row r="5726" spans="1:43" hidden="1" x14ac:dyDescent="0.25">
      <c r="A5726" t="s">
        <v>18273</v>
      </c>
      <c r="B5726" t="s">
        <v>20615</v>
      </c>
      <c r="C5726" s="1" t="str">
        <f t="shared" si="407"/>
        <v>21:0121</v>
      </c>
      <c r="D5726" s="1" t="str">
        <f t="shared" si="410"/>
        <v>21:0003</v>
      </c>
      <c r="E5726" t="s">
        <v>18275</v>
      </c>
      <c r="F5726" t="s">
        <v>20616</v>
      </c>
      <c r="H5726">
        <v>48.585917299999998</v>
      </c>
      <c r="I5726">
        <v>-56.971594600000003</v>
      </c>
      <c r="J5726" s="1" t="str">
        <f t="shared" si="409"/>
        <v>Till</v>
      </c>
      <c r="K5726" s="1" t="str">
        <f t="shared" si="408"/>
        <v>&lt;63 micron</v>
      </c>
      <c r="L5726">
        <v>0.1</v>
      </c>
      <c r="M5726">
        <v>2.16</v>
      </c>
      <c r="N5726">
        <v>30</v>
      </c>
      <c r="O5726">
        <v>80</v>
      </c>
      <c r="P5726">
        <v>0.25</v>
      </c>
      <c r="Q5726">
        <v>1</v>
      </c>
      <c r="R5726">
        <v>0.21</v>
      </c>
      <c r="S5726">
        <v>0.25</v>
      </c>
      <c r="T5726">
        <v>16</v>
      </c>
      <c r="U5726">
        <v>29</v>
      </c>
      <c r="V5726">
        <v>60</v>
      </c>
      <c r="W5726">
        <v>3.88</v>
      </c>
      <c r="X5726">
        <v>10</v>
      </c>
      <c r="Y5726">
        <v>0.5</v>
      </c>
      <c r="Z5726">
        <v>0.09</v>
      </c>
      <c r="AA5726">
        <v>10</v>
      </c>
      <c r="AB5726">
        <v>0.93</v>
      </c>
      <c r="AC5726">
        <v>1070</v>
      </c>
      <c r="AD5726">
        <v>0.5</v>
      </c>
      <c r="AE5726">
        <v>5.0000000000000001E-3</v>
      </c>
      <c r="AF5726">
        <v>21</v>
      </c>
      <c r="AH5726">
        <v>8</v>
      </c>
      <c r="AI5726">
        <v>1</v>
      </c>
      <c r="AJ5726">
        <v>14</v>
      </c>
      <c r="AK5726">
        <v>19</v>
      </c>
      <c r="AL5726">
        <v>0.14000000000000001</v>
      </c>
      <c r="AM5726">
        <v>5</v>
      </c>
      <c r="AN5726">
        <v>5</v>
      </c>
      <c r="AO5726">
        <v>77</v>
      </c>
      <c r="AP5726">
        <v>5</v>
      </c>
      <c r="AQ5726">
        <v>70</v>
      </c>
    </row>
    <row r="5727" spans="1:43" hidden="1" x14ac:dyDescent="0.25">
      <c r="A5727" t="s">
        <v>18277</v>
      </c>
      <c r="B5727" t="s">
        <v>20617</v>
      </c>
      <c r="C5727" s="1" t="str">
        <f t="shared" ref="C5727:C5790" si="411">HYPERLINK("http://geochem.nrcan.gc.ca/cdogs/content/bdl/bdl210121_e.htm", "21:0121")</f>
        <v>21:0121</v>
      </c>
      <c r="D5727" s="1" t="str">
        <f t="shared" si="410"/>
        <v>21:0003</v>
      </c>
      <c r="E5727" t="s">
        <v>18275</v>
      </c>
      <c r="F5727" t="s">
        <v>20618</v>
      </c>
      <c r="H5727">
        <v>48.585917299999998</v>
      </c>
      <c r="I5727">
        <v>-56.971594600000003</v>
      </c>
      <c r="J5727" s="1" t="str">
        <f t="shared" si="409"/>
        <v>Till</v>
      </c>
      <c r="K5727" s="1" t="str">
        <f t="shared" ref="K5727:K5790" si="412">HYPERLINK("http://geochem.nrcan.gc.ca/cdogs/content/kwd/kwd080004_e.htm", "&lt;63 micron")</f>
        <v>&lt;63 micron</v>
      </c>
      <c r="L5727">
        <v>0.1</v>
      </c>
      <c r="M5727">
        <v>1.23</v>
      </c>
      <c r="N5727">
        <v>34</v>
      </c>
      <c r="O5727">
        <v>30</v>
      </c>
      <c r="P5727">
        <v>0.25</v>
      </c>
      <c r="Q5727">
        <v>1</v>
      </c>
      <c r="R5727">
        <v>0.48</v>
      </c>
      <c r="S5727">
        <v>0.25</v>
      </c>
      <c r="T5727">
        <v>12</v>
      </c>
      <c r="U5727">
        <v>19</v>
      </c>
      <c r="V5727">
        <v>52</v>
      </c>
      <c r="W5727">
        <v>3.35</v>
      </c>
      <c r="X5727">
        <v>5</v>
      </c>
      <c r="Y5727">
        <v>0.5</v>
      </c>
      <c r="Z5727">
        <v>7.0000000000000007E-2</v>
      </c>
      <c r="AA5727">
        <v>10</v>
      </c>
      <c r="AB5727">
        <v>0.54</v>
      </c>
      <c r="AC5727">
        <v>430</v>
      </c>
      <c r="AD5727">
        <v>0.5</v>
      </c>
      <c r="AE5727">
        <v>0.01</v>
      </c>
      <c r="AF5727">
        <v>12</v>
      </c>
      <c r="AH5727">
        <v>14</v>
      </c>
      <c r="AI5727">
        <v>1</v>
      </c>
      <c r="AJ5727">
        <v>10</v>
      </c>
      <c r="AK5727">
        <v>23</v>
      </c>
      <c r="AL5727">
        <v>0.12</v>
      </c>
      <c r="AM5727">
        <v>5</v>
      </c>
      <c r="AN5727">
        <v>5</v>
      </c>
      <c r="AO5727">
        <v>59</v>
      </c>
      <c r="AP5727">
        <v>5</v>
      </c>
      <c r="AQ5727">
        <v>66</v>
      </c>
    </row>
    <row r="5728" spans="1:43" hidden="1" x14ac:dyDescent="0.25">
      <c r="A5728" t="s">
        <v>18280</v>
      </c>
      <c r="B5728" t="s">
        <v>20619</v>
      </c>
      <c r="C5728" s="1" t="str">
        <f t="shared" si="411"/>
        <v>21:0121</v>
      </c>
      <c r="D5728" s="1" t="str">
        <f t="shared" si="410"/>
        <v>21:0003</v>
      </c>
      <c r="E5728" t="s">
        <v>18282</v>
      </c>
      <c r="F5728" t="s">
        <v>20620</v>
      </c>
      <c r="H5728">
        <v>48.572872799999999</v>
      </c>
      <c r="I5728">
        <v>-56.9746576</v>
      </c>
      <c r="J5728" s="1" t="str">
        <f t="shared" si="409"/>
        <v>Till</v>
      </c>
      <c r="K5728" s="1" t="str">
        <f t="shared" si="412"/>
        <v>&lt;63 micron</v>
      </c>
      <c r="L5728">
        <v>0.1</v>
      </c>
      <c r="M5728">
        <v>1.91</v>
      </c>
      <c r="N5728">
        <v>32</v>
      </c>
      <c r="O5728">
        <v>60</v>
      </c>
      <c r="P5728">
        <v>0.25</v>
      </c>
      <c r="Q5728">
        <v>1</v>
      </c>
      <c r="R5728">
        <v>0.19</v>
      </c>
      <c r="S5728">
        <v>0.25</v>
      </c>
      <c r="T5728">
        <v>12</v>
      </c>
      <c r="U5728">
        <v>14</v>
      </c>
      <c r="V5728">
        <v>61</v>
      </c>
      <c r="W5728">
        <v>3.71</v>
      </c>
      <c r="X5728">
        <v>5</v>
      </c>
      <c r="Y5728">
        <v>0.5</v>
      </c>
      <c r="Z5728">
        <v>0.1</v>
      </c>
      <c r="AA5728">
        <v>10</v>
      </c>
      <c r="AB5728">
        <v>0.81</v>
      </c>
      <c r="AC5728">
        <v>755</v>
      </c>
      <c r="AD5728">
        <v>0.5</v>
      </c>
      <c r="AE5728">
        <v>5.0000000000000001E-3</v>
      </c>
      <c r="AF5728">
        <v>12</v>
      </c>
      <c r="AH5728">
        <v>16</v>
      </c>
      <c r="AI5728">
        <v>2</v>
      </c>
      <c r="AJ5728">
        <v>10</v>
      </c>
      <c r="AK5728">
        <v>14</v>
      </c>
      <c r="AL5728">
        <v>0.08</v>
      </c>
      <c r="AM5728">
        <v>5</v>
      </c>
      <c r="AN5728">
        <v>5</v>
      </c>
      <c r="AO5728">
        <v>57</v>
      </c>
      <c r="AP5728">
        <v>5</v>
      </c>
      <c r="AQ5728">
        <v>186</v>
      </c>
    </row>
    <row r="5729" spans="1:43" hidden="1" x14ac:dyDescent="0.25">
      <c r="A5729" t="s">
        <v>18284</v>
      </c>
      <c r="B5729" t="s">
        <v>20621</v>
      </c>
      <c r="C5729" s="1" t="str">
        <f t="shared" si="411"/>
        <v>21:0121</v>
      </c>
      <c r="D5729" s="1" t="str">
        <f t="shared" si="410"/>
        <v>21:0003</v>
      </c>
      <c r="E5729" t="s">
        <v>18286</v>
      </c>
      <c r="F5729" t="s">
        <v>20622</v>
      </c>
      <c r="H5729">
        <v>48.5670249</v>
      </c>
      <c r="I5729">
        <v>-56.977373800000002</v>
      </c>
      <c r="J5729" s="1" t="str">
        <f t="shared" si="409"/>
        <v>Till</v>
      </c>
      <c r="K5729" s="1" t="str">
        <f t="shared" si="412"/>
        <v>&lt;63 micron</v>
      </c>
      <c r="L5729">
        <v>0.1</v>
      </c>
      <c r="M5729">
        <v>2.11</v>
      </c>
      <c r="N5729">
        <v>34</v>
      </c>
      <c r="O5729">
        <v>80</v>
      </c>
      <c r="P5729">
        <v>0.25</v>
      </c>
      <c r="Q5729">
        <v>1</v>
      </c>
      <c r="R5729">
        <v>0.11</v>
      </c>
      <c r="S5729">
        <v>0.25</v>
      </c>
      <c r="T5729">
        <v>15</v>
      </c>
      <c r="U5729">
        <v>15</v>
      </c>
      <c r="V5729">
        <v>62</v>
      </c>
      <c r="W5729">
        <v>4.21</v>
      </c>
      <c r="X5729">
        <v>5</v>
      </c>
      <c r="Y5729">
        <v>0.5</v>
      </c>
      <c r="Z5729">
        <v>0.11</v>
      </c>
      <c r="AA5729">
        <v>10</v>
      </c>
      <c r="AB5729">
        <v>0.84</v>
      </c>
      <c r="AC5729">
        <v>840</v>
      </c>
      <c r="AD5729">
        <v>0.5</v>
      </c>
      <c r="AE5729">
        <v>0.01</v>
      </c>
      <c r="AF5729">
        <v>11</v>
      </c>
      <c r="AH5729">
        <v>20</v>
      </c>
      <c r="AI5729">
        <v>1</v>
      </c>
      <c r="AJ5729">
        <v>12</v>
      </c>
      <c r="AK5729">
        <v>12</v>
      </c>
      <c r="AL5729">
        <v>7.0000000000000007E-2</v>
      </c>
      <c r="AM5729">
        <v>5</v>
      </c>
      <c r="AN5729">
        <v>5</v>
      </c>
      <c r="AO5729">
        <v>62</v>
      </c>
      <c r="AP5729">
        <v>5</v>
      </c>
      <c r="AQ5729">
        <v>156</v>
      </c>
    </row>
    <row r="5730" spans="1:43" hidden="1" x14ac:dyDescent="0.25">
      <c r="A5730" t="s">
        <v>18288</v>
      </c>
      <c r="B5730" t="s">
        <v>20623</v>
      </c>
      <c r="C5730" s="1" t="str">
        <f t="shared" si="411"/>
        <v>21:0121</v>
      </c>
      <c r="D5730" s="1" t="str">
        <f t="shared" si="410"/>
        <v>21:0003</v>
      </c>
      <c r="E5730" t="s">
        <v>18290</v>
      </c>
      <c r="F5730" t="s">
        <v>20624</v>
      </c>
      <c r="H5730">
        <v>48.561624799999997</v>
      </c>
      <c r="I5730">
        <v>-56.987546100000003</v>
      </c>
      <c r="J5730" s="1" t="str">
        <f t="shared" si="409"/>
        <v>Till</v>
      </c>
      <c r="K5730" s="1" t="str">
        <f t="shared" si="412"/>
        <v>&lt;63 micron</v>
      </c>
      <c r="L5730">
        <v>0.1</v>
      </c>
      <c r="M5730">
        <v>2.19</v>
      </c>
      <c r="N5730">
        <v>40</v>
      </c>
      <c r="O5730">
        <v>90</v>
      </c>
      <c r="P5730">
        <v>0.25</v>
      </c>
      <c r="Q5730">
        <v>1</v>
      </c>
      <c r="R5730">
        <v>0.12</v>
      </c>
      <c r="S5730">
        <v>0.25</v>
      </c>
      <c r="T5730">
        <v>14</v>
      </c>
      <c r="U5730">
        <v>21</v>
      </c>
      <c r="V5730">
        <v>61</v>
      </c>
      <c r="W5730">
        <v>4.16</v>
      </c>
      <c r="X5730">
        <v>5</v>
      </c>
      <c r="Y5730">
        <v>0.5</v>
      </c>
      <c r="Z5730">
        <v>0.11</v>
      </c>
      <c r="AA5730">
        <v>10</v>
      </c>
      <c r="AB5730">
        <v>0.9</v>
      </c>
      <c r="AC5730">
        <v>795</v>
      </c>
      <c r="AD5730">
        <v>0.5</v>
      </c>
      <c r="AE5730">
        <v>5.0000000000000001E-3</v>
      </c>
      <c r="AF5730">
        <v>16</v>
      </c>
      <c r="AH5730">
        <v>18</v>
      </c>
      <c r="AI5730">
        <v>1</v>
      </c>
      <c r="AJ5730">
        <v>13</v>
      </c>
      <c r="AK5730">
        <v>13</v>
      </c>
      <c r="AL5730">
        <v>0.09</v>
      </c>
      <c r="AM5730">
        <v>5</v>
      </c>
      <c r="AN5730">
        <v>5</v>
      </c>
      <c r="AO5730">
        <v>65</v>
      </c>
      <c r="AP5730">
        <v>5</v>
      </c>
      <c r="AQ5730">
        <v>142</v>
      </c>
    </row>
    <row r="5731" spans="1:43" hidden="1" x14ac:dyDescent="0.25">
      <c r="A5731" t="s">
        <v>18292</v>
      </c>
      <c r="B5731" t="s">
        <v>20625</v>
      </c>
      <c r="C5731" s="1" t="str">
        <f t="shared" si="411"/>
        <v>21:0121</v>
      </c>
      <c r="D5731" s="1" t="str">
        <f t="shared" si="410"/>
        <v>21:0003</v>
      </c>
      <c r="E5731" t="s">
        <v>18294</v>
      </c>
      <c r="F5731" t="s">
        <v>20626</v>
      </c>
      <c r="H5731">
        <v>48.564772300000001</v>
      </c>
      <c r="I5731">
        <v>-56.9909344</v>
      </c>
      <c r="J5731" s="1" t="str">
        <f t="shared" si="409"/>
        <v>Till</v>
      </c>
      <c r="K5731" s="1" t="str">
        <f t="shared" si="412"/>
        <v>&lt;63 micron</v>
      </c>
      <c r="L5731">
        <v>0.1</v>
      </c>
      <c r="M5731">
        <v>2.0699999999999998</v>
      </c>
      <c r="N5731">
        <v>32</v>
      </c>
      <c r="O5731">
        <v>60</v>
      </c>
      <c r="P5731">
        <v>0.25</v>
      </c>
      <c r="Q5731">
        <v>1</v>
      </c>
      <c r="R5731">
        <v>0.18</v>
      </c>
      <c r="S5731">
        <v>0.5</v>
      </c>
      <c r="T5731">
        <v>16</v>
      </c>
      <c r="U5731">
        <v>27</v>
      </c>
      <c r="V5731">
        <v>42</v>
      </c>
      <c r="W5731">
        <v>3.81</v>
      </c>
      <c r="X5731">
        <v>5</v>
      </c>
      <c r="Y5731">
        <v>0.5</v>
      </c>
      <c r="Z5731">
        <v>0.08</v>
      </c>
      <c r="AA5731">
        <v>10</v>
      </c>
      <c r="AB5731">
        <v>0.85</v>
      </c>
      <c r="AC5731">
        <v>860</v>
      </c>
      <c r="AD5731">
        <v>0.5</v>
      </c>
      <c r="AE5731">
        <v>5.0000000000000001E-3</v>
      </c>
      <c r="AF5731">
        <v>18</v>
      </c>
      <c r="AH5731">
        <v>38</v>
      </c>
      <c r="AI5731">
        <v>1</v>
      </c>
      <c r="AJ5731">
        <v>9</v>
      </c>
      <c r="AK5731">
        <v>13</v>
      </c>
      <c r="AL5731">
        <v>0.12</v>
      </c>
      <c r="AM5731">
        <v>5</v>
      </c>
      <c r="AN5731">
        <v>5</v>
      </c>
      <c r="AO5731">
        <v>60</v>
      </c>
      <c r="AP5731">
        <v>5</v>
      </c>
      <c r="AQ5731">
        <v>144</v>
      </c>
    </row>
    <row r="5732" spans="1:43" hidden="1" x14ac:dyDescent="0.25">
      <c r="A5732" t="s">
        <v>18296</v>
      </c>
      <c r="B5732" t="s">
        <v>20627</v>
      </c>
      <c r="C5732" s="1" t="str">
        <f t="shared" si="411"/>
        <v>21:0121</v>
      </c>
      <c r="D5732" s="1" t="str">
        <f t="shared" si="410"/>
        <v>21:0003</v>
      </c>
      <c r="E5732" t="s">
        <v>18298</v>
      </c>
      <c r="F5732" t="s">
        <v>20628</v>
      </c>
      <c r="H5732">
        <v>48.5692746</v>
      </c>
      <c r="I5732">
        <v>-56.973982200000002</v>
      </c>
      <c r="J5732" s="1" t="str">
        <f t="shared" si="409"/>
        <v>Till</v>
      </c>
      <c r="K5732" s="1" t="str">
        <f t="shared" si="412"/>
        <v>&lt;63 micron</v>
      </c>
      <c r="L5732">
        <v>0.1</v>
      </c>
      <c r="M5732">
        <v>1.97</v>
      </c>
      <c r="N5732">
        <v>40</v>
      </c>
      <c r="O5732">
        <v>70</v>
      </c>
      <c r="P5732">
        <v>0.25</v>
      </c>
      <c r="Q5732">
        <v>1</v>
      </c>
      <c r="R5732">
        <v>0.13</v>
      </c>
      <c r="S5732">
        <v>0.25</v>
      </c>
      <c r="T5732">
        <v>14</v>
      </c>
      <c r="U5732">
        <v>17</v>
      </c>
      <c r="V5732">
        <v>58</v>
      </c>
      <c r="W5732">
        <v>4.18</v>
      </c>
      <c r="X5732">
        <v>5</v>
      </c>
      <c r="Y5732">
        <v>0.5</v>
      </c>
      <c r="Z5732">
        <v>0.1</v>
      </c>
      <c r="AA5732">
        <v>10</v>
      </c>
      <c r="AB5732">
        <v>0.81</v>
      </c>
      <c r="AC5732">
        <v>715</v>
      </c>
      <c r="AD5732">
        <v>0.5</v>
      </c>
      <c r="AE5732">
        <v>5.0000000000000001E-3</v>
      </c>
      <c r="AF5732">
        <v>11</v>
      </c>
      <c r="AH5732">
        <v>18</v>
      </c>
      <c r="AI5732">
        <v>1</v>
      </c>
      <c r="AJ5732">
        <v>12</v>
      </c>
      <c r="AK5732">
        <v>14</v>
      </c>
      <c r="AL5732">
        <v>0.09</v>
      </c>
      <c r="AM5732">
        <v>5</v>
      </c>
      <c r="AN5732">
        <v>5</v>
      </c>
      <c r="AO5732">
        <v>65</v>
      </c>
      <c r="AP5732">
        <v>5</v>
      </c>
      <c r="AQ5732">
        <v>114</v>
      </c>
    </row>
    <row r="5733" spans="1:43" hidden="1" x14ac:dyDescent="0.25">
      <c r="A5733" t="s">
        <v>18300</v>
      </c>
      <c r="B5733" t="s">
        <v>20629</v>
      </c>
      <c r="C5733" s="1" t="str">
        <f t="shared" si="411"/>
        <v>21:0121</v>
      </c>
      <c r="D5733" s="1" t="str">
        <f t="shared" si="410"/>
        <v>21:0003</v>
      </c>
      <c r="E5733" t="s">
        <v>18302</v>
      </c>
      <c r="F5733" t="s">
        <v>20630</v>
      </c>
      <c r="H5733">
        <v>48.566037000000001</v>
      </c>
      <c r="I5733">
        <v>-56.967204899999999</v>
      </c>
      <c r="J5733" s="1" t="str">
        <f t="shared" si="409"/>
        <v>Till</v>
      </c>
      <c r="K5733" s="1" t="str">
        <f t="shared" si="412"/>
        <v>&lt;63 micron</v>
      </c>
      <c r="L5733">
        <v>0.1</v>
      </c>
      <c r="M5733">
        <v>2.23</v>
      </c>
      <c r="N5733">
        <v>38</v>
      </c>
      <c r="O5733">
        <v>90</v>
      </c>
      <c r="P5733">
        <v>0.25</v>
      </c>
      <c r="Q5733">
        <v>1</v>
      </c>
      <c r="R5733">
        <v>0.12</v>
      </c>
      <c r="S5733">
        <v>0.25</v>
      </c>
      <c r="T5733">
        <v>13</v>
      </c>
      <c r="U5733">
        <v>19</v>
      </c>
      <c r="V5733">
        <v>59</v>
      </c>
      <c r="W5733">
        <v>4.25</v>
      </c>
      <c r="X5733">
        <v>5</v>
      </c>
      <c r="Y5733">
        <v>0.5</v>
      </c>
      <c r="Z5733">
        <v>0.13</v>
      </c>
      <c r="AA5733">
        <v>10</v>
      </c>
      <c r="AB5733">
        <v>0.92</v>
      </c>
      <c r="AC5733">
        <v>775</v>
      </c>
      <c r="AD5733">
        <v>0.5</v>
      </c>
      <c r="AE5733">
        <v>0.01</v>
      </c>
      <c r="AF5733">
        <v>11</v>
      </c>
      <c r="AH5733">
        <v>18</v>
      </c>
      <c r="AI5733">
        <v>1</v>
      </c>
      <c r="AJ5733">
        <v>12</v>
      </c>
      <c r="AK5733">
        <v>14</v>
      </c>
      <c r="AL5733">
        <v>0.08</v>
      </c>
      <c r="AM5733">
        <v>5</v>
      </c>
      <c r="AN5733">
        <v>5</v>
      </c>
      <c r="AO5733">
        <v>68</v>
      </c>
      <c r="AP5733">
        <v>5</v>
      </c>
      <c r="AQ5733">
        <v>144</v>
      </c>
    </row>
    <row r="5734" spans="1:43" hidden="1" x14ac:dyDescent="0.25">
      <c r="A5734" t="s">
        <v>18304</v>
      </c>
      <c r="B5734" t="s">
        <v>20631</v>
      </c>
      <c r="C5734" s="1" t="str">
        <f t="shared" si="411"/>
        <v>21:0121</v>
      </c>
      <c r="D5734" s="1" t="str">
        <f t="shared" si="410"/>
        <v>21:0003</v>
      </c>
      <c r="E5734" t="s">
        <v>18306</v>
      </c>
      <c r="F5734" t="s">
        <v>20632</v>
      </c>
      <c r="H5734">
        <v>48.575842600000001</v>
      </c>
      <c r="I5734">
        <v>-56.943462500000003</v>
      </c>
      <c r="J5734" s="1" t="str">
        <f t="shared" si="409"/>
        <v>Till</v>
      </c>
      <c r="K5734" s="1" t="str">
        <f t="shared" si="412"/>
        <v>&lt;63 micron</v>
      </c>
      <c r="L5734">
        <v>0.1</v>
      </c>
      <c r="M5734">
        <v>1.75</v>
      </c>
      <c r="N5734">
        <v>46</v>
      </c>
      <c r="O5734">
        <v>60</v>
      </c>
      <c r="P5734">
        <v>0.25</v>
      </c>
      <c r="Q5734">
        <v>1</v>
      </c>
      <c r="R5734">
        <v>0.18</v>
      </c>
      <c r="S5734">
        <v>0.25</v>
      </c>
      <c r="T5734">
        <v>17</v>
      </c>
      <c r="U5734">
        <v>15</v>
      </c>
      <c r="V5734">
        <v>56</v>
      </c>
      <c r="W5734">
        <v>4.41</v>
      </c>
      <c r="X5734">
        <v>5</v>
      </c>
      <c r="Y5734">
        <v>0.5</v>
      </c>
      <c r="Z5734">
        <v>0.08</v>
      </c>
      <c r="AA5734">
        <v>10</v>
      </c>
      <c r="AB5734">
        <v>0.8</v>
      </c>
      <c r="AC5734">
        <v>1115</v>
      </c>
      <c r="AD5734">
        <v>0.5</v>
      </c>
      <c r="AE5734">
        <v>0.01</v>
      </c>
      <c r="AF5734">
        <v>14</v>
      </c>
      <c r="AH5734">
        <v>22</v>
      </c>
      <c r="AI5734">
        <v>1</v>
      </c>
      <c r="AJ5734">
        <v>11</v>
      </c>
      <c r="AK5734">
        <v>14</v>
      </c>
      <c r="AL5734">
        <v>0.1</v>
      </c>
      <c r="AM5734">
        <v>5</v>
      </c>
      <c r="AN5734">
        <v>5</v>
      </c>
      <c r="AO5734">
        <v>61</v>
      </c>
      <c r="AP5734">
        <v>5</v>
      </c>
      <c r="AQ5734">
        <v>154</v>
      </c>
    </row>
    <row r="5735" spans="1:43" hidden="1" x14ac:dyDescent="0.25">
      <c r="A5735" t="s">
        <v>18308</v>
      </c>
      <c r="B5735" t="s">
        <v>20633</v>
      </c>
      <c r="C5735" s="1" t="str">
        <f t="shared" si="411"/>
        <v>21:0121</v>
      </c>
      <c r="D5735" s="1" t="str">
        <f t="shared" si="410"/>
        <v>21:0003</v>
      </c>
      <c r="E5735" t="s">
        <v>18310</v>
      </c>
      <c r="F5735" t="s">
        <v>20634</v>
      </c>
      <c r="H5735">
        <v>48.578721799999997</v>
      </c>
      <c r="I5735">
        <v>-56.958377800000001</v>
      </c>
      <c r="J5735" s="1" t="str">
        <f t="shared" si="409"/>
        <v>Till</v>
      </c>
      <c r="K5735" s="1" t="str">
        <f t="shared" si="412"/>
        <v>&lt;63 micron</v>
      </c>
      <c r="L5735">
        <v>0.2</v>
      </c>
      <c r="M5735">
        <v>1.61</v>
      </c>
      <c r="N5735">
        <v>56</v>
      </c>
      <c r="O5735">
        <v>80</v>
      </c>
      <c r="P5735">
        <v>0.25</v>
      </c>
      <c r="Q5735">
        <v>1</v>
      </c>
      <c r="R5735">
        <v>0.43</v>
      </c>
      <c r="S5735">
        <v>0.25</v>
      </c>
      <c r="T5735">
        <v>17</v>
      </c>
      <c r="U5735">
        <v>18</v>
      </c>
      <c r="V5735">
        <v>62</v>
      </c>
      <c r="W5735">
        <v>4.28</v>
      </c>
      <c r="X5735">
        <v>5</v>
      </c>
      <c r="Y5735">
        <v>0.5</v>
      </c>
      <c r="Z5735">
        <v>0.11</v>
      </c>
      <c r="AA5735">
        <v>10</v>
      </c>
      <c r="AB5735">
        <v>0.86</v>
      </c>
      <c r="AC5735">
        <v>2130</v>
      </c>
      <c r="AD5735">
        <v>0.5</v>
      </c>
      <c r="AE5735">
        <v>0.01</v>
      </c>
      <c r="AF5735">
        <v>13</v>
      </c>
      <c r="AH5735">
        <v>22</v>
      </c>
      <c r="AI5735">
        <v>1</v>
      </c>
      <c r="AJ5735">
        <v>11</v>
      </c>
      <c r="AK5735">
        <v>25</v>
      </c>
      <c r="AL5735">
        <v>0.09</v>
      </c>
      <c r="AM5735">
        <v>5</v>
      </c>
      <c r="AN5735">
        <v>5</v>
      </c>
      <c r="AO5735">
        <v>66</v>
      </c>
      <c r="AP5735">
        <v>10</v>
      </c>
      <c r="AQ5735">
        <v>180</v>
      </c>
    </row>
    <row r="5736" spans="1:43" hidden="1" x14ac:dyDescent="0.25">
      <c r="A5736" t="s">
        <v>18312</v>
      </c>
      <c r="B5736" t="s">
        <v>20635</v>
      </c>
      <c r="C5736" s="1" t="str">
        <f t="shared" si="411"/>
        <v>21:0121</v>
      </c>
      <c r="D5736" s="1" t="str">
        <f t="shared" si="410"/>
        <v>21:0003</v>
      </c>
      <c r="E5736" t="s">
        <v>18314</v>
      </c>
      <c r="F5736" t="s">
        <v>20636</v>
      </c>
      <c r="H5736">
        <v>48.581418599999999</v>
      </c>
      <c r="I5736">
        <v>-56.976685799999998</v>
      </c>
      <c r="J5736" s="1" t="str">
        <f t="shared" si="409"/>
        <v>Till</v>
      </c>
      <c r="K5736" s="1" t="str">
        <f t="shared" si="412"/>
        <v>&lt;63 micron</v>
      </c>
      <c r="L5736">
        <v>0.1</v>
      </c>
      <c r="M5736">
        <v>1.8</v>
      </c>
      <c r="N5736">
        <v>38</v>
      </c>
      <c r="O5736">
        <v>50</v>
      </c>
      <c r="P5736">
        <v>0.25</v>
      </c>
      <c r="Q5736">
        <v>1</v>
      </c>
      <c r="R5736">
        <v>0.85</v>
      </c>
      <c r="S5736">
        <v>0.25</v>
      </c>
      <c r="T5736">
        <v>16</v>
      </c>
      <c r="U5736">
        <v>22</v>
      </c>
      <c r="V5736">
        <v>59</v>
      </c>
      <c r="W5736">
        <v>4.1399999999999997</v>
      </c>
      <c r="X5736">
        <v>5</v>
      </c>
      <c r="Y5736">
        <v>0.5</v>
      </c>
      <c r="Z5736">
        <v>0.13</v>
      </c>
      <c r="AA5736">
        <v>10</v>
      </c>
      <c r="AB5736">
        <v>0.87</v>
      </c>
      <c r="AC5736">
        <v>760</v>
      </c>
      <c r="AD5736">
        <v>0.5</v>
      </c>
      <c r="AE5736">
        <v>0.01</v>
      </c>
      <c r="AF5736">
        <v>16</v>
      </c>
      <c r="AH5736">
        <v>12</v>
      </c>
      <c r="AI5736">
        <v>1</v>
      </c>
      <c r="AJ5736">
        <v>12</v>
      </c>
      <c r="AK5736">
        <v>30</v>
      </c>
      <c r="AL5736">
        <v>0.11</v>
      </c>
      <c r="AM5736">
        <v>5</v>
      </c>
      <c r="AN5736">
        <v>5</v>
      </c>
      <c r="AO5736">
        <v>71</v>
      </c>
      <c r="AP5736">
        <v>10</v>
      </c>
      <c r="AQ5736">
        <v>100</v>
      </c>
    </row>
    <row r="5737" spans="1:43" hidden="1" x14ac:dyDescent="0.25">
      <c r="A5737" t="s">
        <v>18316</v>
      </c>
      <c r="B5737" t="s">
        <v>20637</v>
      </c>
      <c r="C5737" s="1" t="str">
        <f t="shared" si="411"/>
        <v>21:0121</v>
      </c>
      <c r="D5737" s="1" t="str">
        <f t="shared" si="410"/>
        <v>21:0003</v>
      </c>
      <c r="E5737" t="s">
        <v>18318</v>
      </c>
      <c r="F5737" t="s">
        <v>20638</v>
      </c>
      <c r="H5737">
        <v>48.744753699999997</v>
      </c>
      <c r="I5737">
        <v>-56.704549200000002</v>
      </c>
      <c r="J5737" s="1" t="str">
        <f t="shared" si="409"/>
        <v>Till</v>
      </c>
      <c r="K5737" s="1" t="str">
        <f t="shared" si="412"/>
        <v>&lt;63 micron</v>
      </c>
      <c r="L5737">
        <v>0.1</v>
      </c>
      <c r="M5737">
        <v>1.94</v>
      </c>
      <c r="N5737">
        <v>26</v>
      </c>
      <c r="O5737">
        <v>40</v>
      </c>
      <c r="P5737">
        <v>0.25</v>
      </c>
      <c r="Q5737">
        <v>1</v>
      </c>
      <c r="R5737">
        <v>0.22</v>
      </c>
      <c r="S5737">
        <v>0.25</v>
      </c>
      <c r="T5737">
        <v>10</v>
      </c>
      <c r="U5737">
        <v>25</v>
      </c>
      <c r="V5737">
        <v>23</v>
      </c>
      <c r="W5737">
        <v>2.68</v>
      </c>
      <c r="X5737">
        <v>5</v>
      </c>
      <c r="Y5737">
        <v>0.5</v>
      </c>
      <c r="Z5737">
        <v>0.09</v>
      </c>
      <c r="AA5737">
        <v>20</v>
      </c>
      <c r="AB5737">
        <v>0.56000000000000005</v>
      </c>
      <c r="AC5737">
        <v>585</v>
      </c>
      <c r="AD5737">
        <v>0.5</v>
      </c>
      <c r="AE5737">
        <v>5.0000000000000001E-3</v>
      </c>
      <c r="AF5737">
        <v>20</v>
      </c>
      <c r="AH5737">
        <v>14</v>
      </c>
      <c r="AI5737">
        <v>1</v>
      </c>
      <c r="AJ5737">
        <v>6</v>
      </c>
      <c r="AK5737">
        <v>12</v>
      </c>
      <c r="AL5737">
        <v>7.0000000000000007E-2</v>
      </c>
      <c r="AM5737">
        <v>5</v>
      </c>
      <c r="AN5737">
        <v>5</v>
      </c>
      <c r="AO5737">
        <v>49</v>
      </c>
      <c r="AP5737">
        <v>5</v>
      </c>
      <c r="AQ5737">
        <v>46</v>
      </c>
    </row>
    <row r="5738" spans="1:43" hidden="1" x14ac:dyDescent="0.25">
      <c r="A5738" t="s">
        <v>18320</v>
      </c>
      <c r="B5738" t="s">
        <v>20639</v>
      </c>
      <c r="C5738" s="1" t="str">
        <f t="shared" si="411"/>
        <v>21:0121</v>
      </c>
      <c r="D5738" s="1" t="str">
        <f t="shared" si="410"/>
        <v>21:0003</v>
      </c>
      <c r="E5738" t="s">
        <v>17365</v>
      </c>
      <c r="F5738" t="s">
        <v>20640</v>
      </c>
      <c r="H5738">
        <v>48.642969899999997</v>
      </c>
      <c r="I5738">
        <v>-56.859195</v>
      </c>
      <c r="J5738" s="1" t="str">
        <f t="shared" si="409"/>
        <v>Till</v>
      </c>
      <c r="K5738" s="1" t="str">
        <f t="shared" si="412"/>
        <v>&lt;63 micron</v>
      </c>
      <c r="L5738">
        <v>0.1</v>
      </c>
      <c r="M5738">
        <v>1.5</v>
      </c>
      <c r="N5738">
        <v>46</v>
      </c>
      <c r="O5738">
        <v>80</v>
      </c>
      <c r="P5738">
        <v>0.25</v>
      </c>
      <c r="Q5738">
        <v>1</v>
      </c>
      <c r="R5738">
        <v>0.14000000000000001</v>
      </c>
      <c r="S5738">
        <v>0.25</v>
      </c>
      <c r="T5738">
        <v>13</v>
      </c>
      <c r="U5738">
        <v>16</v>
      </c>
      <c r="V5738">
        <v>51</v>
      </c>
      <c r="W5738">
        <v>3.69</v>
      </c>
      <c r="X5738">
        <v>5</v>
      </c>
      <c r="Y5738">
        <v>0.5</v>
      </c>
      <c r="Z5738">
        <v>0.1</v>
      </c>
      <c r="AA5738">
        <v>10</v>
      </c>
      <c r="AB5738">
        <v>0.52</v>
      </c>
      <c r="AC5738">
        <v>785</v>
      </c>
      <c r="AD5738">
        <v>0.5</v>
      </c>
      <c r="AE5738">
        <v>5.0000000000000001E-3</v>
      </c>
      <c r="AF5738">
        <v>11</v>
      </c>
      <c r="AH5738">
        <v>18</v>
      </c>
      <c r="AI5738">
        <v>1</v>
      </c>
      <c r="AJ5738">
        <v>9</v>
      </c>
      <c r="AK5738">
        <v>15</v>
      </c>
      <c r="AL5738">
        <v>0.09</v>
      </c>
      <c r="AM5738">
        <v>5</v>
      </c>
      <c r="AN5738">
        <v>5</v>
      </c>
      <c r="AO5738">
        <v>45</v>
      </c>
      <c r="AP5738">
        <v>5</v>
      </c>
      <c r="AQ5738">
        <v>74</v>
      </c>
    </row>
    <row r="5739" spans="1:43" hidden="1" x14ac:dyDescent="0.25">
      <c r="A5739" t="s">
        <v>18323</v>
      </c>
      <c r="B5739" t="s">
        <v>20641</v>
      </c>
      <c r="C5739" s="1" t="str">
        <f t="shared" si="411"/>
        <v>21:0121</v>
      </c>
      <c r="D5739" s="1" t="str">
        <f t="shared" si="410"/>
        <v>21:0003</v>
      </c>
      <c r="E5739" t="s">
        <v>18325</v>
      </c>
      <c r="F5739" t="s">
        <v>20642</v>
      </c>
      <c r="H5739">
        <v>48.564748100000003</v>
      </c>
      <c r="I5739">
        <v>-57.053308399999999</v>
      </c>
      <c r="J5739" s="1" t="str">
        <f t="shared" si="409"/>
        <v>Till</v>
      </c>
      <c r="K5739" s="1" t="str">
        <f t="shared" si="412"/>
        <v>&lt;63 micron</v>
      </c>
      <c r="L5739">
        <v>0.1</v>
      </c>
      <c r="M5739">
        <v>2.09</v>
      </c>
      <c r="N5739">
        <v>12</v>
      </c>
      <c r="O5739">
        <v>100</v>
      </c>
      <c r="P5739">
        <v>0.25</v>
      </c>
      <c r="Q5739">
        <v>1</v>
      </c>
      <c r="R5739">
        <v>0.46</v>
      </c>
      <c r="S5739">
        <v>0.25</v>
      </c>
      <c r="T5739">
        <v>13</v>
      </c>
      <c r="U5739">
        <v>49</v>
      </c>
      <c r="V5739">
        <v>48</v>
      </c>
      <c r="W5739">
        <v>3.8</v>
      </c>
      <c r="X5739">
        <v>5</v>
      </c>
      <c r="Y5739">
        <v>0.5</v>
      </c>
      <c r="Z5739">
        <v>0.11</v>
      </c>
      <c r="AA5739">
        <v>10</v>
      </c>
      <c r="AB5739">
        <v>0.92</v>
      </c>
      <c r="AC5739">
        <v>655</v>
      </c>
      <c r="AD5739">
        <v>0.5</v>
      </c>
      <c r="AE5739">
        <v>0.01</v>
      </c>
      <c r="AF5739">
        <v>23</v>
      </c>
      <c r="AH5739">
        <v>10</v>
      </c>
      <c r="AI5739">
        <v>1</v>
      </c>
      <c r="AJ5739">
        <v>12</v>
      </c>
      <c r="AK5739">
        <v>22</v>
      </c>
      <c r="AL5739">
        <v>0.12</v>
      </c>
      <c r="AM5739">
        <v>5</v>
      </c>
      <c r="AN5739">
        <v>5</v>
      </c>
      <c r="AO5739">
        <v>83</v>
      </c>
      <c r="AP5739">
        <v>10</v>
      </c>
      <c r="AQ5739">
        <v>72</v>
      </c>
    </row>
    <row r="5740" spans="1:43" hidden="1" x14ac:dyDescent="0.25">
      <c r="A5740" t="s">
        <v>18327</v>
      </c>
      <c r="B5740" t="s">
        <v>20643</v>
      </c>
      <c r="C5740" s="1" t="str">
        <f t="shared" si="411"/>
        <v>21:0121</v>
      </c>
      <c r="D5740" s="1" t="str">
        <f t="shared" si="410"/>
        <v>21:0003</v>
      </c>
      <c r="E5740" t="s">
        <v>18329</v>
      </c>
      <c r="F5740" t="s">
        <v>20644</v>
      </c>
      <c r="H5740">
        <v>48.594270600000002</v>
      </c>
      <c r="I5740">
        <v>-57.022799800000001</v>
      </c>
      <c r="J5740" s="1" t="str">
        <f t="shared" si="409"/>
        <v>Till</v>
      </c>
      <c r="K5740" s="1" t="str">
        <f t="shared" si="412"/>
        <v>&lt;63 micron</v>
      </c>
      <c r="L5740">
        <v>0.1</v>
      </c>
      <c r="M5740">
        <v>1.58</v>
      </c>
      <c r="N5740">
        <v>42</v>
      </c>
      <c r="O5740">
        <v>60</v>
      </c>
      <c r="P5740">
        <v>0.25</v>
      </c>
      <c r="Q5740">
        <v>1</v>
      </c>
      <c r="R5740">
        <v>0.45</v>
      </c>
      <c r="S5740">
        <v>0.25</v>
      </c>
      <c r="T5740">
        <v>15</v>
      </c>
      <c r="U5740">
        <v>49</v>
      </c>
      <c r="V5740">
        <v>84</v>
      </c>
      <c r="W5740">
        <v>3.54</v>
      </c>
      <c r="X5740">
        <v>5</v>
      </c>
      <c r="Y5740">
        <v>0.5</v>
      </c>
      <c r="Z5740">
        <v>0.05</v>
      </c>
      <c r="AA5740">
        <v>20</v>
      </c>
      <c r="AB5740">
        <v>0.86</v>
      </c>
      <c r="AC5740">
        <v>970</v>
      </c>
      <c r="AD5740">
        <v>0.5</v>
      </c>
      <c r="AE5740">
        <v>5.0000000000000001E-3</v>
      </c>
      <c r="AF5740">
        <v>27</v>
      </c>
      <c r="AH5740">
        <v>16</v>
      </c>
      <c r="AI5740">
        <v>1</v>
      </c>
      <c r="AJ5740">
        <v>12</v>
      </c>
      <c r="AK5740">
        <v>22</v>
      </c>
      <c r="AL5740">
        <v>0.15</v>
      </c>
      <c r="AM5740">
        <v>5</v>
      </c>
      <c r="AN5740">
        <v>5</v>
      </c>
      <c r="AO5740">
        <v>70</v>
      </c>
      <c r="AP5740">
        <v>5</v>
      </c>
      <c r="AQ5740">
        <v>68</v>
      </c>
    </row>
    <row r="5741" spans="1:43" hidden="1" x14ac:dyDescent="0.25">
      <c r="A5741" t="s">
        <v>18331</v>
      </c>
      <c r="B5741" t="s">
        <v>20645</v>
      </c>
      <c r="C5741" s="1" t="str">
        <f t="shared" si="411"/>
        <v>21:0121</v>
      </c>
      <c r="D5741" s="1" t="str">
        <f t="shared" si="410"/>
        <v>21:0003</v>
      </c>
      <c r="E5741" t="s">
        <v>18333</v>
      </c>
      <c r="F5741" t="s">
        <v>20646</v>
      </c>
      <c r="H5741">
        <v>48.737770599999998</v>
      </c>
      <c r="I5741">
        <v>-56.805213999999999</v>
      </c>
      <c r="J5741" s="1" t="str">
        <f t="shared" si="409"/>
        <v>Till</v>
      </c>
      <c r="K5741" s="1" t="str">
        <f t="shared" si="412"/>
        <v>&lt;63 micron</v>
      </c>
      <c r="L5741">
        <v>0.1</v>
      </c>
      <c r="M5741">
        <v>2.8</v>
      </c>
      <c r="N5741">
        <v>4</v>
      </c>
      <c r="O5741">
        <v>90</v>
      </c>
      <c r="P5741">
        <v>0.25</v>
      </c>
      <c r="Q5741">
        <v>1</v>
      </c>
      <c r="R5741">
        <v>0.19</v>
      </c>
      <c r="S5741">
        <v>0.25</v>
      </c>
      <c r="T5741">
        <v>8</v>
      </c>
      <c r="U5741">
        <v>27</v>
      </c>
      <c r="V5741">
        <v>22</v>
      </c>
      <c r="W5741">
        <v>2.4500000000000002</v>
      </c>
      <c r="X5741">
        <v>5</v>
      </c>
      <c r="Y5741">
        <v>0.5</v>
      </c>
      <c r="Z5741">
        <v>0.08</v>
      </c>
      <c r="AA5741">
        <v>10</v>
      </c>
      <c r="AB5741">
        <v>0.4</v>
      </c>
      <c r="AC5741">
        <v>380</v>
      </c>
      <c r="AD5741">
        <v>0.5</v>
      </c>
      <c r="AE5741">
        <v>0.01</v>
      </c>
      <c r="AF5741">
        <v>16</v>
      </c>
      <c r="AH5741">
        <v>12</v>
      </c>
      <c r="AI5741">
        <v>1</v>
      </c>
      <c r="AJ5741">
        <v>6</v>
      </c>
      <c r="AK5741">
        <v>11</v>
      </c>
      <c r="AL5741">
        <v>0.08</v>
      </c>
      <c r="AM5741">
        <v>5</v>
      </c>
      <c r="AN5741">
        <v>5</v>
      </c>
      <c r="AO5741">
        <v>59</v>
      </c>
      <c r="AP5741">
        <v>5</v>
      </c>
      <c r="AQ5741">
        <v>42</v>
      </c>
    </row>
    <row r="5742" spans="1:43" hidden="1" x14ac:dyDescent="0.25">
      <c r="A5742" t="s">
        <v>18335</v>
      </c>
      <c r="B5742" t="s">
        <v>20647</v>
      </c>
      <c r="C5742" s="1" t="str">
        <f t="shared" si="411"/>
        <v>21:0121</v>
      </c>
      <c r="D5742" s="1" t="str">
        <f t="shared" si="410"/>
        <v>21:0003</v>
      </c>
      <c r="E5742" t="s">
        <v>18337</v>
      </c>
      <c r="F5742" t="s">
        <v>20648</v>
      </c>
      <c r="H5742">
        <v>48.518678000000001</v>
      </c>
      <c r="I5742">
        <v>-56.606347999999997</v>
      </c>
      <c r="J5742" s="1" t="str">
        <f t="shared" si="409"/>
        <v>Till</v>
      </c>
      <c r="K5742" s="1" t="str">
        <f t="shared" si="412"/>
        <v>&lt;63 micron</v>
      </c>
      <c r="L5742">
        <v>0.1</v>
      </c>
      <c r="M5742">
        <v>1.53</v>
      </c>
      <c r="N5742">
        <v>72</v>
      </c>
      <c r="O5742">
        <v>40</v>
      </c>
      <c r="P5742">
        <v>0.25</v>
      </c>
      <c r="Q5742">
        <v>1</v>
      </c>
      <c r="R5742">
        <v>0.27</v>
      </c>
      <c r="S5742">
        <v>0.25</v>
      </c>
      <c r="T5742">
        <v>31</v>
      </c>
      <c r="U5742">
        <v>22</v>
      </c>
      <c r="V5742">
        <v>108</v>
      </c>
      <c r="W5742">
        <v>5.22</v>
      </c>
      <c r="X5742">
        <v>10</v>
      </c>
      <c r="Y5742">
        <v>0.5</v>
      </c>
      <c r="Z5742">
        <v>0.06</v>
      </c>
      <c r="AA5742">
        <v>20</v>
      </c>
      <c r="AB5742">
        <v>0.56000000000000005</v>
      </c>
      <c r="AC5742">
        <v>1570</v>
      </c>
      <c r="AD5742">
        <v>1</v>
      </c>
      <c r="AE5742">
        <v>5.0000000000000001E-3</v>
      </c>
      <c r="AF5742">
        <v>33</v>
      </c>
      <c r="AH5742">
        <v>24</v>
      </c>
      <c r="AI5742">
        <v>1</v>
      </c>
      <c r="AJ5742">
        <v>12</v>
      </c>
      <c r="AK5742">
        <v>13</v>
      </c>
      <c r="AL5742">
        <v>0.13</v>
      </c>
      <c r="AM5742">
        <v>5</v>
      </c>
      <c r="AN5742">
        <v>5</v>
      </c>
      <c r="AO5742">
        <v>65</v>
      </c>
      <c r="AP5742">
        <v>10</v>
      </c>
      <c r="AQ5742">
        <v>120</v>
      </c>
    </row>
    <row r="5743" spans="1:43" hidden="1" x14ac:dyDescent="0.25">
      <c r="A5743" t="s">
        <v>18339</v>
      </c>
      <c r="B5743" t="s">
        <v>20649</v>
      </c>
      <c r="C5743" s="1" t="str">
        <f t="shared" si="411"/>
        <v>21:0121</v>
      </c>
      <c r="D5743" s="1" t="str">
        <f t="shared" si="410"/>
        <v>21:0003</v>
      </c>
      <c r="E5743" t="s">
        <v>18341</v>
      </c>
      <c r="F5743" t="s">
        <v>20650</v>
      </c>
      <c r="H5743">
        <v>48.507419900000002</v>
      </c>
      <c r="I5743">
        <v>-56.602375700000003</v>
      </c>
      <c r="J5743" s="1" t="str">
        <f t="shared" si="409"/>
        <v>Till</v>
      </c>
      <c r="K5743" s="1" t="str">
        <f t="shared" si="412"/>
        <v>&lt;63 micron</v>
      </c>
      <c r="L5743">
        <v>0.1</v>
      </c>
      <c r="M5743">
        <v>1.39</v>
      </c>
      <c r="N5743">
        <v>68</v>
      </c>
      <c r="O5743">
        <v>30</v>
      </c>
      <c r="P5743">
        <v>0.25</v>
      </c>
      <c r="Q5743">
        <v>2</v>
      </c>
      <c r="R5743">
        <v>7.0000000000000007E-2</v>
      </c>
      <c r="S5743">
        <v>0.25</v>
      </c>
      <c r="T5743">
        <v>15</v>
      </c>
      <c r="U5743">
        <v>18</v>
      </c>
      <c r="V5743">
        <v>105</v>
      </c>
      <c r="W5743">
        <v>3.71</v>
      </c>
      <c r="X5743">
        <v>5</v>
      </c>
      <c r="Y5743">
        <v>0.5</v>
      </c>
      <c r="Z5743">
        <v>7.0000000000000007E-2</v>
      </c>
      <c r="AA5743">
        <v>20</v>
      </c>
      <c r="AB5743">
        <v>0.5</v>
      </c>
      <c r="AC5743">
        <v>775</v>
      </c>
      <c r="AD5743">
        <v>1</v>
      </c>
      <c r="AE5743">
        <v>5.0000000000000001E-3</v>
      </c>
      <c r="AF5743">
        <v>22</v>
      </c>
      <c r="AH5743">
        <v>20</v>
      </c>
      <c r="AI5743">
        <v>1</v>
      </c>
      <c r="AJ5743">
        <v>6</v>
      </c>
      <c r="AK5743">
        <v>5</v>
      </c>
      <c r="AL5743">
        <v>7.0000000000000007E-2</v>
      </c>
      <c r="AM5743">
        <v>5</v>
      </c>
      <c r="AN5743">
        <v>5</v>
      </c>
      <c r="AO5743">
        <v>31</v>
      </c>
      <c r="AP5743">
        <v>5</v>
      </c>
      <c r="AQ5743">
        <v>80</v>
      </c>
    </row>
    <row r="5744" spans="1:43" hidden="1" x14ac:dyDescent="0.25">
      <c r="A5744" t="s">
        <v>18343</v>
      </c>
      <c r="B5744" t="s">
        <v>20651</v>
      </c>
      <c r="C5744" s="1" t="str">
        <f t="shared" si="411"/>
        <v>21:0121</v>
      </c>
      <c r="D5744" s="1" t="str">
        <f t="shared" si="410"/>
        <v>21:0003</v>
      </c>
      <c r="E5744" t="s">
        <v>18345</v>
      </c>
      <c r="F5744" t="s">
        <v>20652</v>
      </c>
      <c r="H5744">
        <v>48.497052400000001</v>
      </c>
      <c r="I5744">
        <v>-56.596368099999999</v>
      </c>
      <c r="J5744" s="1" t="str">
        <f t="shared" si="409"/>
        <v>Till</v>
      </c>
      <c r="K5744" s="1" t="str">
        <f t="shared" si="412"/>
        <v>&lt;63 micron</v>
      </c>
      <c r="L5744">
        <v>0.1</v>
      </c>
      <c r="M5744">
        <v>1.53</v>
      </c>
      <c r="N5744">
        <v>8</v>
      </c>
      <c r="O5744">
        <v>40</v>
      </c>
      <c r="P5744">
        <v>0.25</v>
      </c>
      <c r="Q5744">
        <v>1</v>
      </c>
      <c r="R5744">
        <v>0.22</v>
      </c>
      <c r="S5744">
        <v>0.25</v>
      </c>
      <c r="T5744">
        <v>10</v>
      </c>
      <c r="U5744">
        <v>23</v>
      </c>
      <c r="V5744">
        <v>24</v>
      </c>
      <c r="W5744">
        <v>2.63</v>
      </c>
      <c r="X5744">
        <v>10</v>
      </c>
      <c r="Y5744">
        <v>0.5</v>
      </c>
      <c r="Z5744">
        <v>0.11</v>
      </c>
      <c r="AA5744">
        <v>40</v>
      </c>
      <c r="AB5744">
        <v>0.8</v>
      </c>
      <c r="AC5744">
        <v>370</v>
      </c>
      <c r="AD5744">
        <v>0.5</v>
      </c>
      <c r="AE5744">
        <v>5.0000000000000001E-3</v>
      </c>
      <c r="AF5744">
        <v>21</v>
      </c>
      <c r="AH5744">
        <v>4</v>
      </c>
      <c r="AI5744">
        <v>1</v>
      </c>
      <c r="AJ5744">
        <v>5</v>
      </c>
      <c r="AK5744">
        <v>9</v>
      </c>
      <c r="AL5744">
        <v>7.0000000000000007E-2</v>
      </c>
      <c r="AM5744">
        <v>10</v>
      </c>
      <c r="AN5744">
        <v>5</v>
      </c>
      <c r="AO5744">
        <v>31</v>
      </c>
      <c r="AP5744">
        <v>5</v>
      </c>
      <c r="AQ5744">
        <v>40</v>
      </c>
    </row>
    <row r="5745" spans="1:43" hidden="1" x14ac:dyDescent="0.25">
      <c r="A5745" t="s">
        <v>18347</v>
      </c>
      <c r="B5745" t="s">
        <v>20653</v>
      </c>
      <c r="C5745" s="1" t="str">
        <f t="shared" si="411"/>
        <v>21:0121</v>
      </c>
      <c r="D5745" s="1" t="str">
        <f t="shared" si="410"/>
        <v>21:0003</v>
      </c>
      <c r="E5745" t="s">
        <v>18349</v>
      </c>
      <c r="F5745" t="s">
        <v>20654</v>
      </c>
      <c r="H5745">
        <v>48.518178399999996</v>
      </c>
      <c r="I5745">
        <v>-56.5921339</v>
      </c>
      <c r="J5745" s="1" t="str">
        <f t="shared" si="409"/>
        <v>Till</v>
      </c>
      <c r="K5745" s="1" t="str">
        <f t="shared" si="412"/>
        <v>&lt;63 micron</v>
      </c>
      <c r="L5745">
        <v>0.1</v>
      </c>
      <c r="M5745">
        <v>1.89</v>
      </c>
      <c r="N5745">
        <v>50</v>
      </c>
      <c r="O5745">
        <v>60</v>
      </c>
      <c r="P5745">
        <v>0.25</v>
      </c>
      <c r="Q5745">
        <v>1</v>
      </c>
      <c r="R5745">
        <v>0.45</v>
      </c>
      <c r="S5745">
        <v>0.25</v>
      </c>
      <c r="T5745">
        <v>17</v>
      </c>
      <c r="U5745">
        <v>34</v>
      </c>
      <c r="V5745">
        <v>55</v>
      </c>
      <c r="W5745">
        <v>4.26</v>
      </c>
      <c r="X5745">
        <v>10</v>
      </c>
      <c r="Y5745">
        <v>0.5</v>
      </c>
      <c r="Z5745">
        <v>0.18</v>
      </c>
      <c r="AA5745">
        <v>30</v>
      </c>
      <c r="AB5745">
        <v>0.72</v>
      </c>
      <c r="AC5745">
        <v>1460</v>
      </c>
      <c r="AD5745">
        <v>0.5</v>
      </c>
      <c r="AE5745">
        <v>0.01</v>
      </c>
      <c r="AF5745">
        <v>29</v>
      </c>
      <c r="AH5745">
        <v>16</v>
      </c>
      <c r="AI5745">
        <v>1</v>
      </c>
      <c r="AJ5745">
        <v>8</v>
      </c>
      <c r="AK5745">
        <v>23</v>
      </c>
      <c r="AL5745">
        <v>0.1</v>
      </c>
      <c r="AM5745">
        <v>5</v>
      </c>
      <c r="AN5745">
        <v>5</v>
      </c>
      <c r="AO5745">
        <v>53</v>
      </c>
      <c r="AP5745">
        <v>5</v>
      </c>
      <c r="AQ5745">
        <v>102</v>
      </c>
    </row>
    <row r="5746" spans="1:43" hidden="1" x14ac:dyDescent="0.25">
      <c r="A5746" t="s">
        <v>18351</v>
      </c>
      <c r="B5746" t="s">
        <v>20655</v>
      </c>
      <c r="C5746" s="1" t="str">
        <f t="shared" si="411"/>
        <v>21:0121</v>
      </c>
      <c r="D5746" s="1" t="str">
        <f t="shared" si="410"/>
        <v>21:0003</v>
      </c>
      <c r="E5746" t="s">
        <v>18353</v>
      </c>
      <c r="F5746" t="s">
        <v>20656</v>
      </c>
      <c r="H5746">
        <v>48.536073299999998</v>
      </c>
      <c r="I5746">
        <v>-56.5669325</v>
      </c>
      <c r="J5746" s="1" t="str">
        <f t="shared" si="409"/>
        <v>Till</v>
      </c>
      <c r="K5746" s="1" t="str">
        <f t="shared" si="412"/>
        <v>&lt;63 micron</v>
      </c>
      <c r="L5746">
        <v>0.1</v>
      </c>
      <c r="M5746">
        <v>1.71</v>
      </c>
      <c r="N5746">
        <v>38</v>
      </c>
      <c r="O5746">
        <v>40</v>
      </c>
      <c r="P5746">
        <v>0.25</v>
      </c>
      <c r="Q5746">
        <v>1</v>
      </c>
      <c r="R5746">
        <v>0.19</v>
      </c>
      <c r="S5746">
        <v>0.25</v>
      </c>
      <c r="T5746">
        <v>20</v>
      </c>
      <c r="U5746">
        <v>23</v>
      </c>
      <c r="V5746">
        <v>67</v>
      </c>
      <c r="W5746">
        <v>4.17</v>
      </c>
      <c r="X5746">
        <v>10</v>
      </c>
      <c r="Y5746">
        <v>0.5</v>
      </c>
      <c r="Z5746">
        <v>0.06</v>
      </c>
      <c r="AA5746">
        <v>20</v>
      </c>
      <c r="AB5746">
        <v>0.65</v>
      </c>
      <c r="AC5746">
        <v>1270</v>
      </c>
      <c r="AD5746">
        <v>0.5</v>
      </c>
      <c r="AE5746">
        <v>0.01</v>
      </c>
      <c r="AF5746">
        <v>25</v>
      </c>
      <c r="AH5746">
        <v>16</v>
      </c>
      <c r="AI5746">
        <v>1</v>
      </c>
      <c r="AJ5746">
        <v>10</v>
      </c>
      <c r="AK5746">
        <v>11</v>
      </c>
      <c r="AL5746">
        <v>0.11</v>
      </c>
      <c r="AM5746">
        <v>5</v>
      </c>
      <c r="AN5746">
        <v>5</v>
      </c>
      <c r="AO5746">
        <v>57</v>
      </c>
      <c r="AP5746">
        <v>5</v>
      </c>
      <c r="AQ5746">
        <v>92</v>
      </c>
    </row>
    <row r="5747" spans="1:43" hidden="1" x14ac:dyDescent="0.25">
      <c r="A5747" t="s">
        <v>18355</v>
      </c>
      <c r="B5747" t="s">
        <v>20657</v>
      </c>
      <c r="C5747" s="1" t="str">
        <f t="shared" si="411"/>
        <v>21:0121</v>
      </c>
      <c r="D5747" s="1" t="str">
        <f t="shared" si="410"/>
        <v>21:0003</v>
      </c>
      <c r="E5747" t="s">
        <v>18357</v>
      </c>
      <c r="F5747" t="s">
        <v>20658</v>
      </c>
      <c r="H5747">
        <v>48.5441979</v>
      </c>
      <c r="I5747">
        <v>-56.551692899999999</v>
      </c>
      <c r="J5747" s="1" t="str">
        <f t="shared" si="409"/>
        <v>Till</v>
      </c>
      <c r="K5747" s="1" t="str">
        <f t="shared" si="412"/>
        <v>&lt;63 micron</v>
      </c>
      <c r="L5747">
        <v>0.1</v>
      </c>
      <c r="M5747">
        <v>1.34</v>
      </c>
      <c r="N5747">
        <v>46</v>
      </c>
      <c r="O5747">
        <v>30</v>
      </c>
      <c r="P5747">
        <v>0.25</v>
      </c>
      <c r="Q5747">
        <v>1</v>
      </c>
      <c r="R5747">
        <v>0.28999999999999998</v>
      </c>
      <c r="S5747">
        <v>0.25</v>
      </c>
      <c r="T5747">
        <v>21</v>
      </c>
      <c r="U5747">
        <v>21</v>
      </c>
      <c r="V5747">
        <v>63</v>
      </c>
      <c r="W5747">
        <v>4.1100000000000003</v>
      </c>
      <c r="X5747">
        <v>5</v>
      </c>
      <c r="Y5747">
        <v>0.5</v>
      </c>
      <c r="Z5747">
        <v>0.04</v>
      </c>
      <c r="AA5747">
        <v>20</v>
      </c>
      <c r="AB5747">
        <v>0.57999999999999996</v>
      </c>
      <c r="AC5747">
        <v>1495</v>
      </c>
      <c r="AD5747">
        <v>1</v>
      </c>
      <c r="AE5747">
        <v>5.0000000000000001E-3</v>
      </c>
      <c r="AF5747">
        <v>24</v>
      </c>
      <c r="AH5747">
        <v>18</v>
      </c>
      <c r="AI5747">
        <v>1</v>
      </c>
      <c r="AJ5747">
        <v>11</v>
      </c>
      <c r="AK5747">
        <v>14</v>
      </c>
      <c r="AL5747">
        <v>0.12</v>
      </c>
      <c r="AM5747">
        <v>5</v>
      </c>
      <c r="AN5747">
        <v>5</v>
      </c>
      <c r="AO5747">
        <v>54</v>
      </c>
      <c r="AP5747">
        <v>5</v>
      </c>
      <c r="AQ5747">
        <v>88</v>
      </c>
    </row>
    <row r="5748" spans="1:43" hidden="1" x14ac:dyDescent="0.25">
      <c r="A5748" t="s">
        <v>18359</v>
      </c>
      <c r="B5748" t="s">
        <v>20659</v>
      </c>
      <c r="C5748" s="1" t="str">
        <f t="shared" si="411"/>
        <v>21:0121</v>
      </c>
      <c r="D5748" s="1" t="str">
        <f t="shared" si="410"/>
        <v>21:0003</v>
      </c>
      <c r="E5748" t="s">
        <v>18361</v>
      </c>
      <c r="F5748" t="s">
        <v>20660</v>
      </c>
      <c r="H5748">
        <v>48.550350100000003</v>
      </c>
      <c r="I5748">
        <v>-56.538362800000002</v>
      </c>
      <c r="J5748" s="1" t="str">
        <f t="shared" si="409"/>
        <v>Till</v>
      </c>
      <c r="K5748" s="1" t="str">
        <f t="shared" si="412"/>
        <v>&lt;63 micron</v>
      </c>
      <c r="L5748">
        <v>0.1</v>
      </c>
      <c r="M5748">
        <v>1.9</v>
      </c>
      <c r="N5748">
        <v>180</v>
      </c>
      <c r="O5748">
        <v>20</v>
      </c>
      <c r="P5748">
        <v>0.25</v>
      </c>
      <c r="Q5748">
        <v>1</v>
      </c>
      <c r="R5748">
        <v>0.34</v>
      </c>
      <c r="S5748">
        <v>0.25</v>
      </c>
      <c r="T5748">
        <v>31</v>
      </c>
      <c r="U5748">
        <v>73</v>
      </c>
      <c r="V5748">
        <v>132</v>
      </c>
      <c r="W5748">
        <v>4.9800000000000004</v>
      </c>
      <c r="X5748">
        <v>10</v>
      </c>
      <c r="Y5748">
        <v>0.5</v>
      </c>
      <c r="Z5748">
        <v>0.03</v>
      </c>
      <c r="AA5748">
        <v>20</v>
      </c>
      <c r="AB5748">
        <v>0.83</v>
      </c>
      <c r="AC5748">
        <v>1800</v>
      </c>
      <c r="AD5748">
        <v>0.5</v>
      </c>
      <c r="AE5748">
        <v>5.0000000000000001E-3</v>
      </c>
      <c r="AF5748">
        <v>50</v>
      </c>
      <c r="AH5748">
        <v>30</v>
      </c>
      <c r="AI5748">
        <v>1</v>
      </c>
      <c r="AJ5748">
        <v>11</v>
      </c>
      <c r="AK5748">
        <v>14</v>
      </c>
      <c r="AL5748">
        <v>0.21</v>
      </c>
      <c r="AM5748">
        <v>5</v>
      </c>
      <c r="AN5748">
        <v>5</v>
      </c>
      <c r="AO5748">
        <v>63</v>
      </c>
      <c r="AP5748">
        <v>10</v>
      </c>
      <c r="AQ5748">
        <v>116</v>
      </c>
    </row>
    <row r="5749" spans="1:43" hidden="1" x14ac:dyDescent="0.25">
      <c r="A5749" t="s">
        <v>18363</v>
      </c>
      <c r="B5749" t="s">
        <v>20661</v>
      </c>
      <c r="C5749" s="1" t="str">
        <f t="shared" si="411"/>
        <v>21:0121</v>
      </c>
      <c r="D5749" s="1" t="str">
        <f t="shared" si="410"/>
        <v>21:0003</v>
      </c>
      <c r="E5749" t="s">
        <v>18365</v>
      </c>
      <c r="F5749" t="s">
        <v>20662</v>
      </c>
      <c r="H5749">
        <v>48.561470200000002</v>
      </c>
      <c r="I5749">
        <v>-56.509129899999998</v>
      </c>
      <c r="J5749" s="1" t="str">
        <f t="shared" si="409"/>
        <v>Till</v>
      </c>
      <c r="K5749" s="1" t="str">
        <f t="shared" si="412"/>
        <v>&lt;63 micron</v>
      </c>
      <c r="L5749">
        <v>0.1</v>
      </c>
      <c r="M5749">
        <v>1.56</v>
      </c>
      <c r="N5749">
        <v>64</v>
      </c>
      <c r="O5749">
        <v>50</v>
      </c>
      <c r="P5749">
        <v>0.25</v>
      </c>
      <c r="Q5749">
        <v>1</v>
      </c>
      <c r="R5749">
        <v>0.18</v>
      </c>
      <c r="S5749">
        <v>0.25</v>
      </c>
      <c r="T5749">
        <v>22</v>
      </c>
      <c r="U5749">
        <v>20</v>
      </c>
      <c r="V5749">
        <v>98</v>
      </c>
      <c r="W5749">
        <v>4.1100000000000003</v>
      </c>
      <c r="X5749">
        <v>5</v>
      </c>
      <c r="Y5749">
        <v>0.5</v>
      </c>
      <c r="Z5749">
        <v>0.09</v>
      </c>
      <c r="AA5749">
        <v>20</v>
      </c>
      <c r="AB5749">
        <v>0.56999999999999995</v>
      </c>
      <c r="AC5749">
        <v>1245</v>
      </c>
      <c r="AD5749">
        <v>1</v>
      </c>
      <c r="AE5749">
        <v>5.0000000000000001E-3</v>
      </c>
      <c r="AF5749">
        <v>29</v>
      </c>
      <c r="AH5749">
        <v>24</v>
      </c>
      <c r="AI5749">
        <v>1</v>
      </c>
      <c r="AJ5749">
        <v>10</v>
      </c>
      <c r="AK5749">
        <v>11</v>
      </c>
      <c r="AL5749">
        <v>0.12</v>
      </c>
      <c r="AM5749">
        <v>5</v>
      </c>
      <c r="AN5749">
        <v>5</v>
      </c>
      <c r="AO5749">
        <v>50</v>
      </c>
      <c r="AP5749">
        <v>10</v>
      </c>
      <c r="AQ5749">
        <v>130</v>
      </c>
    </row>
    <row r="5750" spans="1:43" hidden="1" x14ac:dyDescent="0.25">
      <c r="A5750" t="s">
        <v>18367</v>
      </c>
      <c r="B5750" t="s">
        <v>20663</v>
      </c>
      <c r="C5750" s="1" t="str">
        <f t="shared" si="411"/>
        <v>21:0121</v>
      </c>
      <c r="D5750" s="1" t="str">
        <f t="shared" si="410"/>
        <v>21:0003</v>
      </c>
      <c r="E5750" t="s">
        <v>18369</v>
      </c>
      <c r="F5750" t="s">
        <v>20664</v>
      </c>
      <c r="H5750">
        <v>48.5402968</v>
      </c>
      <c r="I5750">
        <v>-56.614982300000001</v>
      </c>
      <c r="J5750" s="1" t="str">
        <f t="shared" si="409"/>
        <v>Till</v>
      </c>
      <c r="K5750" s="1" t="str">
        <f t="shared" si="412"/>
        <v>&lt;63 micron</v>
      </c>
      <c r="L5750">
        <v>0.1</v>
      </c>
      <c r="M5750">
        <v>2.02</v>
      </c>
      <c r="N5750">
        <v>12</v>
      </c>
      <c r="O5750">
        <v>70</v>
      </c>
      <c r="P5750">
        <v>0.25</v>
      </c>
      <c r="Q5750">
        <v>1</v>
      </c>
      <c r="R5750">
        <v>0.24</v>
      </c>
      <c r="S5750">
        <v>0.25</v>
      </c>
      <c r="T5750">
        <v>17</v>
      </c>
      <c r="U5750">
        <v>38</v>
      </c>
      <c r="V5750">
        <v>60</v>
      </c>
      <c r="W5750">
        <v>4.2699999999999996</v>
      </c>
      <c r="X5750">
        <v>10</v>
      </c>
      <c r="Y5750">
        <v>0.5</v>
      </c>
      <c r="Z5750">
        <v>0.08</v>
      </c>
      <c r="AA5750">
        <v>20</v>
      </c>
      <c r="AB5750">
        <v>0.91</v>
      </c>
      <c r="AC5750">
        <v>1130</v>
      </c>
      <c r="AD5750">
        <v>0.5</v>
      </c>
      <c r="AE5750">
        <v>0.01</v>
      </c>
      <c r="AF5750">
        <v>27</v>
      </c>
      <c r="AH5750">
        <v>6</v>
      </c>
      <c r="AI5750">
        <v>1</v>
      </c>
      <c r="AJ5750">
        <v>12</v>
      </c>
      <c r="AK5750">
        <v>13</v>
      </c>
      <c r="AL5750">
        <v>0.09</v>
      </c>
      <c r="AM5750">
        <v>5</v>
      </c>
      <c r="AN5750">
        <v>5</v>
      </c>
      <c r="AO5750">
        <v>78</v>
      </c>
      <c r="AP5750">
        <v>5</v>
      </c>
      <c r="AQ5750">
        <v>88</v>
      </c>
    </row>
    <row r="5751" spans="1:43" hidden="1" x14ac:dyDescent="0.25">
      <c r="A5751" t="s">
        <v>18371</v>
      </c>
      <c r="B5751" t="s">
        <v>20665</v>
      </c>
      <c r="C5751" s="1" t="str">
        <f t="shared" si="411"/>
        <v>21:0121</v>
      </c>
      <c r="D5751" s="1" t="str">
        <f t="shared" si="410"/>
        <v>21:0003</v>
      </c>
      <c r="E5751" t="s">
        <v>18373</v>
      </c>
      <c r="F5751" t="s">
        <v>20666</v>
      </c>
      <c r="H5751">
        <v>48.739692900000001</v>
      </c>
      <c r="I5751">
        <v>-56.904457600000001</v>
      </c>
      <c r="J5751" s="1" t="str">
        <f t="shared" si="409"/>
        <v>Till</v>
      </c>
      <c r="K5751" s="1" t="str">
        <f t="shared" si="412"/>
        <v>&lt;63 micron</v>
      </c>
      <c r="L5751">
        <v>0.1</v>
      </c>
      <c r="M5751">
        <v>2.29</v>
      </c>
      <c r="N5751">
        <v>1</v>
      </c>
      <c r="O5751">
        <v>100</v>
      </c>
      <c r="P5751">
        <v>0.25</v>
      </c>
      <c r="Q5751">
        <v>1</v>
      </c>
      <c r="R5751">
        <v>0.74</v>
      </c>
      <c r="S5751">
        <v>0.25</v>
      </c>
      <c r="T5751">
        <v>10</v>
      </c>
      <c r="U5751">
        <v>38</v>
      </c>
      <c r="V5751">
        <v>54</v>
      </c>
      <c r="W5751">
        <v>3.01</v>
      </c>
      <c r="X5751">
        <v>10</v>
      </c>
      <c r="Y5751">
        <v>0.5</v>
      </c>
      <c r="Z5751">
        <v>0.08</v>
      </c>
      <c r="AA5751">
        <v>10</v>
      </c>
      <c r="AB5751">
        <v>0.81</v>
      </c>
      <c r="AC5751">
        <v>510</v>
      </c>
      <c r="AD5751">
        <v>0.5</v>
      </c>
      <c r="AE5751">
        <v>0.02</v>
      </c>
      <c r="AF5751">
        <v>17</v>
      </c>
      <c r="AH5751">
        <v>14</v>
      </c>
      <c r="AI5751">
        <v>1</v>
      </c>
      <c r="AJ5751">
        <v>15</v>
      </c>
      <c r="AK5751">
        <v>32</v>
      </c>
      <c r="AL5751">
        <v>0.2</v>
      </c>
      <c r="AM5751">
        <v>5</v>
      </c>
      <c r="AN5751">
        <v>5</v>
      </c>
      <c r="AO5751">
        <v>103</v>
      </c>
      <c r="AP5751">
        <v>5</v>
      </c>
      <c r="AQ5751">
        <v>116</v>
      </c>
    </row>
    <row r="5752" spans="1:43" hidden="1" x14ac:dyDescent="0.25">
      <c r="A5752" t="s">
        <v>18375</v>
      </c>
      <c r="B5752" t="s">
        <v>20667</v>
      </c>
      <c r="C5752" s="1" t="str">
        <f t="shared" si="411"/>
        <v>21:0121</v>
      </c>
      <c r="D5752" s="1" t="str">
        <f t="shared" si="410"/>
        <v>21:0003</v>
      </c>
      <c r="E5752" t="s">
        <v>18377</v>
      </c>
      <c r="F5752" t="s">
        <v>20668</v>
      </c>
      <c r="H5752">
        <v>48.704184900000001</v>
      </c>
      <c r="I5752">
        <v>-56.928311600000001</v>
      </c>
      <c r="J5752" s="1" t="str">
        <f t="shared" si="409"/>
        <v>Till</v>
      </c>
      <c r="K5752" s="1" t="str">
        <f t="shared" si="412"/>
        <v>&lt;63 micron</v>
      </c>
      <c r="L5752">
        <v>0.1</v>
      </c>
      <c r="M5752">
        <v>3.31</v>
      </c>
      <c r="N5752">
        <v>10</v>
      </c>
      <c r="O5752">
        <v>120</v>
      </c>
      <c r="P5752">
        <v>0.25</v>
      </c>
      <c r="Q5752">
        <v>1</v>
      </c>
      <c r="R5752">
        <v>1.02</v>
      </c>
      <c r="S5752">
        <v>0.25</v>
      </c>
      <c r="T5752">
        <v>20</v>
      </c>
      <c r="U5752">
        <v>109</v>
      </c>
      <c r="V5752">
        <v>38</v>
      </c>
      <c r="W5752">
        <v>4.13</v>
      </c>
      <c r="X5752">
        <v>10</v>
      </c>
      <c r="Y5752">
        <v>0.5</v>
      </c>
      <c r="Z5752">
        <v>0.14000000000000001</v>
      </c>
      <c r="AA5752">
        <v>10</v>
      </c>
      <c r="AB5752">
        <v>1.67</v>
      </c>
      <c r="AC5752">
        <v>770</v>
      </c>
      <c r="AD5752">
        <v>0.5</v>
      </c>
      <c r="AE5752">
        <v>0.01</v>
      </c>
      <c r="AF5752">
        <v>51</v>
      </c>
      <c r="AH5752">
        <v>12</v>
      </c>
      <c r="AI5752">
        <v>2</v>
      </c>
      <c r="AJ5752">
        <v>18</v>
      </c>
      <c r="AK5752">
        <v>34</v>
      </c>
      <c r="AL5752">
        <v>0.04</v>
      </c>
      <c r="AM5752">
        <v>5</v>
      </c>
      <c r="AN5752">
        <v>5</v>
      </c>
      <c r="AO5752">
        <v>102</v>
      </c>
      <c r="AP5752">
        <v>10</v>
      </c>
      <c r="AQ5752">
        <v>72</v>
      </c>
    </row>
    <row r="5753" spans="1:43" hidden="1" x14ac:dyDescent="0.25">
      <c r="A5753" t="s">
        <v>18379</v>
      </c>
      <c r="B5753" t="s">
        <v>20669</v>
      </c>
      <c r="C5753" s="1" t="str">
        <f t="shared" si="411"/>
        <v>21:0121</v>
      </c>
      <c r="D5753" s="1" t="str">
        <f t="shared" si="410"/>
        <v>21:0003</v>
      </c>
      <c r="E5753" t="s">
        <v>18381</v>
      </c>
      <c r="F5753" t="s">
        <v>20670</v>
      </c>
      <c r="H5753">
        <v>48.692048399999997</v>
      </c>
      <c r="I5753">
        <v>-56.938113600000001</v>
      </c>
      <c r="J5753" s="1" t="str">
        <f t="shared" si="409"/>
        <v>Till</v>
      </c>
      <c r="K5753" s="1" t="str">
        <f t="shared" si="412"/>
        <v>&lt;63 micron</v>
      </c>
      <c r="L5753">
        <v>0.1</v>
      </c>
      <c r="M5753">
        <v>2.78</v>
      </c>
      <c r="N5753">
        <v>4</v>
      </c>
      <c r="O5753">
        <v>130</v>
      </c>
      <c r="P5753">
        <v>0.25</v>
      </c>
      <c r="Q5753">
        <v>1</v>
      </c>
      <c r="R5753">
        <v>0.64</v>
      </c>
      <c r="S5753">
        <v>0.25</v>
      </c>
      <c r="T5753">
        <v>14</v>
      </c>
      <c r="U5753">
        <v>66</v>
      </c>
      <c r="V5753">
        <v>49</v>
      </c>
      <c r="W5753">
        <v>3.42</v>
      </c>
      <c r="X5753">
        <v>10</v>
      </c>
      <c r="Y5753">
        <v>0.5</v>
      </c>
      <c r="Z5753">
        <v>0.11</v>
      </c>
      <c r="AA5753">
        <v>10</v>
      </c>
      <c r="AB5753">
        <v>1.19</v>
      </c>
      <c r="AC5753">
        <v>700</v>
      </c>
      <c r="AD5753">
        <v>0.5</v>
      </c>
      <c r="AE5753">
        <v>0.01</v>
      </c>
      <c r="AF5753">
        <v>29</v>
      </c>
      <c r="AH5753">
        <v>12</v>
      </c>
      <c r="AI5753">
        <v>1</v>
      </c>
      <c r="AJ5753">
        <v>15</v>
      </c>
      <c r="AK5753">
        <v>35</v>
      </c>
      <c r="AL5753">
        <v>0.13</v>
      </c>
      <c r="AM5753">
        <v>5</v>
      </c>
      <c r="AN5753">
        <v>5</v>
      </c>
      <c r="AO5753">
        <v>99</v>
      </c>
      <c r="AP5753">
        <v>5</v>
      </c>
      <c r="AQ5753">
        <v>60</v>
      </c>
    </row>
    <row r="5754" spans="1:43" hidden="1" x14ac:dyDescent="0.25">
      <c r="A5754" t="s">
        <v>18383</v>
      </c>
      <c r="B5754" t="s">
        <v>20671</v>
      </c>
      <c r="C5754" s="1" t="str">
        <f t="shared" si="411"/>
        <v>21:0121</v>
      </c>
      <c r="D5754" s="1" t="str">
        <f t="shared" si="410"/>
        <v>21:0003</v>
      </c>
      <c r="E5754" t="s">
        <v>18385</v>
      </c>
      <c r="F5754" t="s">
        <v>20672</v>
      </c>
      <c r="H5754">
        <v>48.671371299999997</v>
      </c>
      <c r="I5754">
        <v>-56.963946700000001</v>
      </c>
      <c r="J5754" s="1" t="str">
        <f t="shared" ref="J5754:J5806" si="413">HYPERLINK("http://geochem.nrcan.gc.ca/cdogs/content/kwd/kwd020044_e.htm", "Till")</f>
        <v>Till</v>
      </c>
      <c r="K5754" s="1" t="str">
        <f t="shared" si="412"/>
        <v>&lt;63 micron</v>
      </c>
      <c r="L5754">
        <v>0.1</v>
      </c>
      <c r="M5754">
        <v>1.05</v>
      </c>
      <c r="N5754">
        <v>6</v>
      </c>
      <c r="O5754">
        <v>20</v>
      </c>
      <c r="P5754">
        <v>0.25</v>
      </c>
      <c r="Q5754">
        <v>1</v>
      </c>
      <c r="R5754">
        <v>0.4</v>
      </c>
      <c r="S5754">
        <v>0.25</v>
      </c>
      <c r="T5754">
        <v>6</v>
      </c>
      <c r="U5754">
        <v>22</v>
      </c>
      <c r="V5754">
        <v>20</v>
      </c>
      <c r="W5754">
        <v>1.98</v>
      </c>
      <c r="X5754">
        <v>5</v>
      </c>
      <c r="Y5754">
        <v>0.5</v>
      </c>
      <c r="Z5754">
        <v>0.04</v>
      </c>
      <c r="AA5754">
        <v>10</v>
      </c>
      <c r="AB5754">
        <v>0.35</v>
      </c>
      <c r="AC5754">
        <v>400</v>
      </c>
      <c r="AD5754">
        <v>0.5</v>
      </c>
      <c r="AE5754">
        <v>0.01</v>
      </c>
      <c r="AF5754">
        <v>10</v>
      </c>
      <c r="AH5754">
        <v>8</v>
      </c>
      <c r="AI5754">
        <v>1</v>
      </c>
      <c r="AJ5754">
        <v>6</v>
      </c>
      <c r="AK5754">
        <v>20</v>
      </c>
      <c r="AL5754">
        <v>0.1</v>
      </c>
      <c r="AM5754">
        <v>5</v>
      </c>
      <c r="AN5754">
        <v>5</v>
      </c>
      <c r="AO5754">
        <v>67</v>
      </c>
      <c r="AP5754">
        <v>5</v>
      </c>
      <c r="AQ5754">
        <v>34</v>
      </c>
    </row>
    <row r="5755" spans="1:43" hidden="1" x14ac:dyDescent="0.25">
      <c r="A5755" t="s">
        <v>18387</v>
      </c>
      <c r="B5755" t="s">
        <v>20673</v>
      </c>
      <c r="C5755" s="1" t="str">
        <f t="shared" si="411"/>
        <v>21:0121</v>
      </c>
      <c r="D5755" s="1" t="str">
        <f t="shared" si="410"/>
        <v>21:0003</v>
      </c>
      <c r="E5755" t="s">
        <v>18389</v>
      </c>
      <c r="F5755" t="s">
        <v>20674</v>
      </c>
      <c r="H5755">
        <v>48.6532032</v>
      </c>
      <c r="I5755">
        <v>-56.987323099999998</v>
      </c>
      <c r="J5755" s="1" t="str">
        <f t="shared" si="413"/>
        <v>Till</v>
      </c>
      <c r="K5755" s="1" t="str">
        <f t="shared" si="412"/>
        <v>&lt;63 micron</v>
      </c>
      <c r="L5755">
        <v>0.1</v>
      </c>
      <c r="M5755">
        <v>1.84</v>
      </c>
      <c r="N5755">
        <v>8</v>
      </c>
      <c r="O5755">
        <v>90</v>
      </c>
      <c r="P5755">
        <v>0.25</v>
      </c>
      <c r="Q5755">
        <v>1</v>
      </c>
      <c r="R5755">
        <v>0.45</v>
      </c>
      <c r="S5755">
        <v>0.25</v>
      </c>
      <c r="T5755">
        <v>9</v>
      </c>
      <c r="U5755">
        <v>31</v>
      </c>
      <c r="V5755">
        <v>23</v>
      </c>
      <c r="W5755">
        <v>2.48</v>
      </c>
      <c r="X5755">
        <v>5</v>
      </c>
      <c r="Y5755">
        <v>0.5</v>
      </c>
      <c r="Z5755">
        <v>0.05</v>
      </c>
      <c r="AA5755">
        <v>10</v>
      </c>
      <c r="AB5755">
        <v>0.46</v>
      </c>
      <c r="AC5755">
        <v>670</v>
      </c>
      <c r="AD5755">
        <v>0.5</v>
      </c>
      <c r="AE5755">
        <v>0.01</v>
      </c>
      <c r="AF5755">
        <v>12</v>
      </c>
      <c r="AH5755">
        <v>8</v>
      </c>
      <c r="AI5755">
        <v>1</v>
      </c>
      <c r="AJ5755">
        <v>8</v>
      </c>
      <c r="AK5755">
        <v>24</v>
      </c>
      <c r="AL5755">
        <v>0.12</v>
      </c>
      <c r="AM5755">
        <v>5</v>
      </c>
      <c r="AN5755">
        <v>5</v>
      </c>
      <c r="AO5755">
        <v>71</v>
      </c>
      <c r="AP5755">
        <v>5</v>
      </c>
      <c r="AQ5755">
        <v>38</v>
      </c>
    </row>
    <row r="5756" spans="1:43" hidden="1" x14ac:dyDescent="0.25">
      <c r="A5756" t="s">
        <v>18391</v>
      </c>
      <c r="B5756" t="s">
        <v>20675</v>
      </c>
      <c r="C5756" s="1" t="str">
        <f t="shared" si="411"/>
        <v>21:0121</v>
      </c>
      <c r="D5756" s="1" t="str">
        <f t="shared" si="410"/>
        <v>21:0003</v>
      </c>
      <c r="E5756" t="s">
        <v>18393</v>
      </c>
      <c r="F5756" t="s">
        <v>20676</v>
      </c>
      <c r="H5756">
        <v>48.743584300000002</v>
      </c>
      <c r="I5756">
        <v>-56.787515200000001</v>
      </c>
      <c r="J5756" s="1" t="str">
        <f t="shared" si="413"/>
        <v>Till</v>
      </c>
      <c r="K5756" s="1" t="str">
        <f t="shared" si="412"/>
        <v>&lt;63 micron</v>
      </c>
      <c r="L5756">
        <v>0.1</v>
      </c>
      <c r="M5756">
        <v>2.2200000000000002</v>
      </c>
      <c r="N5756">
        <v>1</v>
      </c>
      <c r="O5756">
        <v>70</v>
      </c>
      <c r="P5756">
        <v>0.25</v>
      </c>
      <c r="Q5756">
        <v>1</v>
      </c>
      <c r="R5756">
        <v>0.19</v>
      </c>
      <c r="S5756">
        <v>0.25</v>
      </c>
      <c r="T5756">
        <v>11</v>
      </c>
      <c r="U5756">
        <v>25</v>
      </c>
      <c r="V5756">
        <v>23</v>
      </c>
      <c r="W5756">
        <v>2.13</v>
      </c>
      <c r="X5756">
        <v>5</v>
      </c>
      <c r="Y5756">
        <v>0.5</v>
      </c>
      <c r="Z5756">
        <v>0.12</v>
      </c>
      <c r="AA5756">
        <v>10</v>
      </c>
      <c r="AB5756">
        <v>0.43</v>
      </c>
      <c r="AC5756">
        <v>685</v>
      </c>
      <c r="AD5756">
        <v>0.5</v>
      </c>
      <c r="AE5756">
        <v>0.01</v>
      </c>
      <c r="AF5756">
        <v>16</v>
      </c>
      <c r="AH5756">
        <v>10</v>
      </c>
      <c r="AI5756">
        <v>1</v>
      </c>
      <c r="AJ5756">
        <v>6</v>
      </c>
      <c r="AK5756">
        <v>11</v>
      </c>
      <c r="AL5756">
        <v>0.09</v>
      </c>
      <c r="AM5756">
        <v>5</v>
      </c>
      <c r="AN5756">
        <v>5</v>
      </c>
      <c r="AO5756">
        <v>49</v>
      </c>
      <c r="AP5756">
        <v>5</v>
      </c>
      <c r="AQ5756">
        <v>34</v>
      </c>
    </row>
    <row r="5757" spans="1:43" hidden="1" x14ac:dyDescent="0.25">
      <c r="A5757" t="s">
        <v>18395</v>
      </c>
      <c r="B5757" t="s">
        <v>20677</v>
      </c>
      <c r="C5757" s="1" t="str">
        <f t="shared" si="411"/>
        <v>21:0121</v>
      </c>
      <c r="D5757" s="1" t="str">
        <f t="shared" si="410"/>
        <v>21:0003</v>
      </c>
      <c r="E5757" t="s">
        <v>18397</v>
      </c>
      <c r="F5757" t="s">
        <v>20678</v>
      </c>
      <c r="H5757">
        <v>48.7036564</v>
      </c>
      <c r="I5757">
        <v>-56.743658500000002</v>
      </c>
      <c r="J5757" s="1" t="str">
        <f t="shared" si="413"/>
        <v>Till</v>
      </c>
      <c r="K5757" s="1" t="str">
        <f t="shared" si="412"/>
        <v>&lt;63 micron</v>
      </c>
      <c r="L5757">
        <v>0.2</v>
      </c>
      <c r="M5757">
        <v>1.62</v>
      </c>
      <c r="N5757">
        <v>198</v>
      </c>
      <c r="O5757">
        <v>80</v>
      </c>
      <c r="P5757">
        <v>0.25</v>
      </c>
      <c r="Q5757">
        <v>1</v>
      </c>
      <c r="R5757">
        <v>0.48</v>
      </c>
      <c r="S5757">
        <v>0.25</v>
      </c>
      <c r="T5757">
        <v>11</v>
      </c>
      <c r="U5757">
        <v>20</v>
      </c>
      <c r="V5757">
        <v>52</v>
      </c>
      <c r="W5757">
        <v>3.56</v>
      </c>
      <c r="X5757">
        <v>10</v>
      </c>
      <c r="Y5757">
        <v>0.5</v>
      </c>
      <c r="Z5757">
        <v>0.1</v>
      </c>
      <c r="AA5757">
        <v>20</v>
      </c>
      <c r="AB5757">
        <v>0.62</v>
      </c>
      <c r="AC5757">
        <v>725</v>
      </c>
      <c r="AD5757">
        <v>0.5</v>
      </c>
      <c r="AE5757">
        <v>0.01</v>
      </c>
      <c r="AF5757">
        <v>18</v>
      </c>
      <c r="AH5757">
        <v>32</v>
      </c>
      <c r="AI5757">
        <v>1</v>
      </c>
      <c r="AJ5757">
        <v>9</v>
      </c>
      <c r="AK5757">
        <v>27</v>
      </c>
      <c r="AL5757">
        <v>0.12</v>
      </c>
      <c r="AM5757">
        <v>5</v>
      </c>
      <c r="AN5757">
        <v>5</v>
      </c>
      <c r="AO5757">
        <v>51</v>
      </c>
      <c r="AP5757">
        <v>10</v>
      </c>
      <c r="AQ5757">
        <v>154</v>
      </c>
    </row>
    <row r="5758" spans="1:43" hidden="1" x14ac:dyDescent="0.25">
      <c r="A5758" t="s">
        <v>18399</v>
      </c>
      <c r="B5758" t="s">
        <v>20679</v>
      </c>
      <c r="C5758" s="1" t="str">
        <f t="shared" si="411"/>
        <v>21:0121</v>
      </c>
      <c r="D5758" s="1" t="str">
        <f t="shared" si="410"/>
        <v>21:0003</v>
      </c>
      <c r="E5758" t="s">
        <v>18401</v>
      </c>
      <c r="F5758" t="s">
        <v>20680</v>
      </c>
      <c r="H5758">
        <v>48.709803399999998</v>
      </c>
      <c r="I5758">
        <v>-56.573601199999999</v>
      </c>
      <c r="J5758" s="1" t="str">
        <f t="shared" si="413"/>
        <v>Till</v>
      </c>
      <c r="K5758" s="1" t="str">
        <f t="shared" si="412"/>
        <v>&lt;63 micron</v>
      </c>
      <c r="L5758">
        <v>0.1</v>
      </c>
      <c r="M5758">
        <v>2.44</v>
      </c>
      <c r="N5758">
        <v>42</v>
      </c>
      <c r="O5758">
        <v>80</v>
      </c>
      <c r="P5758">
        <v>0.25</v>
      </c>
      <c r="Q5758">
        <v>1</v>
      </c>
      <c r="R5758">
        <v>0.21</v>
      </c>
      <c r="S5758">
        <v>0.25</v>
      </c>
      <c r="T5758">
        <v>19</v>
      </c>
      <c r="U5758">
        <v>32</v>
      </c>
      <c r="V5758">
        <v>97</v>
      </c>
      <c r="W5758">
        <v>4.6500000000000004</v>
      </c>
      <c r="X5758">
        <v>10</v>
      </c>
      <c r="Y5758">
        <v>0.5</v>
      </c>
      <c r="Z5758">
        <v>0.22</v>
      </c>
      <c r="AA5758">
        <v>30</v>
      </c>
      <c r="AB5758">
        <v>0.84</v>
      </c>
      <c r="AC5758">
        <v>1270</v>
      </c>
      <c r="AD5758">
        <v>4</v>
      </c>
      <c r="AE5758">
        <v>5.0000000000000001E-3</v>
      </c>
      <c r="AF5758">
        <v>30</v>
      </c>
      <c r="AH5758">
        <v>20</v>
      </c>
      <c r="AI5758">
        <v>2</v>
      </c>
      <c r="AJ5758">
        <v>8</v>
      </c>
      <c r="AK5758">
        <v>18</v>
      </c>
      <c r="AL5758">
        <v>0.11</v>
      </c>
      <c r="AM5758">
        <v>5</v>
      </c>
      <c r="AN5758">
        <v>5</v>
      </c>
      <c r="AO5758">
        <v>58</v>
      </c>
      <c r="AP5758">
        <v>10</v>
      </c>
      <c r="AQ5758">
        <v>132</v>
      </c>
    </row>
    <row r="5759" spans="1:43" hidden="1" x14ac:dyDescent="0.25">
      <c r="A5759" t="s">
        <v>18403</v>
      </c>
      <c r="B5759" t="s">
        <v>20681</v>
      </c>
      <c r="C5759" s="1" t="str">
        <f t="shared" si="411"/>
        <v>21:0121</v>
      </c>
      <c r="D5759" s="1" t="str">
        <f t="shared" si="410"/>
        <v>21:0003</v>
      </c>
      <c r="E5759" t="s">
        <v>18405</v>
      </c>
      <c r="F5759" t="s">
        <v>20682</v>
      </c>
      <c r="H5759">
        <v>48.689100600000003</v>
      </c>
      <c r="I5759">
        <v>-56.594289099999997</v>
      </c>
      <c r="J5759" s="1" t="str">
        <f t="shared" si="413"/>
        <v>Till</v>
      </c>
      <c r="K5759" s="1" t="str">
        <f t="shared" si="412"/>
        <v>&lt;63 micron</v>
      </c>
      <c r="L5759">
        <v>0.1</v>
      </c>
      <c r="M5759">
        <v>3.43</v>
      </c>
      <c r="N5759">
        <v>36</v>
      </c>
      <c r="O5759">
        <v>30</v>
      </c>
      <c r="P5759">
        <v>0.25</v>
      </c>
      <c r="Q5759">
        <v>1</v>
      </c>
      <c r="R5759">
        <v>0.16</v>
      </c>
      <c r="S5759">
        <v>0.25</v>
      </c>
      <c r="T5759">
        <v>34</v>
      </c>
      <c r="U5759">
        <v>30</v>
      </c>
      <c r="V5759">
        <v>90</v>
      </c>
      <c r="W5759">
        <v>4.0999999999999996</v>
      </c>
      <c r="X5759">
        <v>10</v>
      </c>
      <c r="Y5759">
        <v>0.5</v>
      </c>
      <c r="Z5759">
        <v>0.1</v>
      </c>
      <c r="AA5759">
        <v>20</v>
      </c>
      <c r="AB5759">
        <v>0.62</v>
      </c>
      <c r="AC5759">
        <v>1865</v>
      </c>
      <c r="AD5759">
        <v>5</v>
      </c>
      <c r="AE5759">
        <v>5.0000000000000001E-3</v>
      </c>
      <c r="AF5759">
        <v>27</v>
      </c>
      <c r="AH5759">
        <v>18</v>
      </c>
      <c r="AI5759">
        <v>1</v>
      </c>
      <c r="AJ5759">
        <v>7</v>
      </c>
      <c r="AK5759">
        <v>10</v>
      </c>
      <c r="AL5759">
        <v>0.14000000000000001</v>
      </c>
      <c r="AM5759">
        <v>5</v>
      </c>
      <c r="AN5759">
        <v>5</v>
      </c>
      <c r="AO5759">
        <v>51</v>
      </c>
      <c r="AP5759">
        <v>5</v>
      </c>
      <c r="AQ5759">
        <v>92</v>
      </c>
    </row>
    <row r="5760" spans="1:43" hidden="1" x14ac:dyDescent="0.25">
      <c r="A5760" t="s">
        <v>18407</v>
      </c>
      <c r="B5760" t="s">
        <v>20683</v>
      </c>
      <c r="C5760" s="1" t="str">
        <f t="shared" si="411"/>
        <v>21:0121</v>
      </c>
      <c r="D5760" s="1" t="str">
        <f t="shared" si="410"/>
        <v>21:0003</v>
      </c>
      <c r="E5760" t="s">
        <v>18409</v>
      </c>
      <c r="F5760" t="s">
        <v>20684</v>
      </c>
      <c r="H5760">
        <v>48.735530699999998</v>
      </c>
      <c r="I5760">
        <v>-56.598539899999999</v>
      </c>
      <c r="J5760" s="1" t="str">
        <f t="shared" si="413"/>
        <v>Till</v>
      </c>
      <c r="K5760" s="1" t="str">
        <f t="shared" si="412"/>
        <v>&lt;63 micron</v>
      </c>
      <c r="L5760">
        <v>0.1</v>
      </c>
      <c r="M5760">
        <v>1.39</v>
      </c>
      <c r="N5760">
        <v>26</v>
      </c>
      <c r="O5760">
        <v>40</v>
      </c>
      <c r="P5760">
        <v>0.25</v>
      </c>
      <c r="Q5760">
        <v>1</v>
      </c>
      <c r="R5760">
        <v>0.32</v>
      </c>
      <c r="S5760">
        <v>0.25</v>
      </c>
      <c r="T5760">
        <v>11</v>
      </c>
      <c r="U5760">
        <v>23</v>
      </c>
      <c r="V5760">
        <v>34</v>
      </c>
      <c r="W5760">
        <v>2.5</v>
      </c>
      <c r="X5760">
        <v>5</v>
      </c>
      <c r="Y5760">
        <v>0.5</v>
      </c>
      <c r="Z5760">
        <v>0.06</v>
      </c>
      <c r="AA5760">
        <v>10</v>
      </c>
      <c r="AB5760">
        <v>0.51</v>
      </c>
      <c r="AC5760">
        <v>615</v>
      </c>
      <c r="AD5760">
        <v>0.5</v>
      </c>
      <c r="AE5760">
        <v>5.0000000000000001E-3</v>
      </c>
      <c r="AF5760">
        <v>21</v>
      </c>
      <c r="AH5760">
        <v>14</v>
      </c>
      <c r="AI5760">
        <v>1</v>
      </c>
      <c r="AJ5760">
        <v>7</v>
      </c>
      <c r="AK5760">
        <v>18</v>
      </c>
      <c r="AL5760">
        <v>0.11</v>
      </c>
      <c r="AM5760">
        <v>5</v>
      </c>
      <c r="AN5760">
        <v>5</v>
      </c>
      <c r="AO5760">
        <v>44</v>
      </c>
      <c r="AP5760">
        <v>5</v>
      </c>
      <c r="AQ5760">
        <v>68</v>
      </c>
    </row>
    <row r="5761" spans="1:43" hidden="1" x14ac:dyDescent="0.25">
      <c r="A5761" t="s">
        <v>18411</v>
      </c>
      <c r="B5761" t="s">
        <v>20685</v>
      </c>
      <c r="C5761" s="1" t="str">
        <f t="shared" si="411"/>
        <v>21:0121</v>
      </c>
      <c r="D5761" s="1" t="str">
        <f t="shared" si="410"/>
        <v>21:0003</v>
      </c>
      <c r="E5761" t="s">
        <v>18413</v>
      </c>
      <c r="F5761" t="s">
        <v>20686</v>
      </c>
      <c r="H5761">
        <v>48.723297199999998</v>
      </c>
      <c r="I5761">
        <v>-56.5985011</v>
      </c>
      <c r="J5761" s="1" t="str">
        <f t="shared" si="413"/>
        <v>Till</v>
      </c>
      <c r="K5761" s="1" t="str">
        <f t="shared" si="412"/>
        <v>&lt;63 micron</v>
      </c>
      <c r="L5761">
        <v>0.1</v>
      </c>
      <c r="M5761">
        <v>1.69</v>
      </c>
      <c r="N5761">
        <v>20</v>
      </c>
      <c r="O5761">
        <v>40</v>
      </c>
      <c r="P5761">
        <v>0.25</v>
      </c>
      <c r="Q5761">
        <v>1</v>
      </c>
      <c r="R5761">
        <v>0.43</v>
      </c>
      <c r="S5761">
        <v>0.25</v>
      </c>
      <c r="T5761">
        <v>16</v>
      </c>
      <c r="U5761">
        <v>27</v>
      </c>
      <c r="V5761">
        <v>53</v>
      </c>
      <c r="W5761">
        <v>3.3</v>
      </c>
      <c r="X5761">
        <v>5</v>
      </c>
      <c r="Y5761">
        <v>0.5</v>
      </c>
      <c r="Z5761">
        <v>0.08</v>
      </c>
      <c r="AA5761">
        <v>20</v>
      </c>
      <c r="AB5761">
        <v>0.61</v>
      </c>
      <c r="AC5761">
        <v>1740</v>
      </c>
      <c r="AD5761">
        <v>1</v>
      </c>
      <c r="AE5761">
        <v>5.0000000000000001E-3</v>
      </c>
      <c r="AF5761">
        <v>26</v>
      </c>
      <c r="AH5761">
        <v>14</v>
      </c>
      <c r="AI5761">
        <v>1</v>
      </c>
      <c r="AJ5761">
        <v>9</v>
      </c>
      <c r="AK5761">
        <v>27</v>
      </c>
      <c r="AL5761">
        <v>0.11</v>
      </c>
      <c r="AM5761">
        <v>5</v>
      </c>
      <c r="AN5761">
        <v>5</v>
      </c>
      <c r="AO5761">
        <v>47</v>
      </c>
      <c r="AP5761">
        <v>5</v>
      </c>
      <c r="AQ5761">
        <v>92</v>
      </c>
    </row>
    <row r="5762" spans="1:43" hidden="1" x14ac:dyDescent="0.25">
      <c r="A5762" t="s">
        <v>18415</v>
      </c>
      <c r="B5762" t="s">
        <v>20687</v>
      </c>
      <c r="C5762" s="1" t="str">
        <f t="shared" si="411"/>
        <v>21:0121</v>
      </c>
      <c r="D5762" s="1" t="str">
        <f t="shared" si="410"/>
        <v>21:0003</v>
      </c>
      <c r="E5762" t="s">
        <v>18417</v>
      </c>
      <c r="F5762" t="s">
        <v>20688</v>
      </c>
      <c r="H5762">
        <v>48.791408400000002</v>
      </c>
      <c r="I5762">
        <v>-56.910494800000002</v>
      </c>
      <c r="J5762" s="1" t="str">
        <f t="shared" si="413"/>
        <v>Till</v>
      </c>
      <c r="K5762" s="1" t="str">
        <f t="shared" si="412"/>
        <v>&lt;63 micron</v>
      </c>
      <c r="L5762">
        <v>0.2</v>
      </c>
      <c r="M5762">
        <v>1.33</v>
      </c>
      <c r="N5762">
        <v>1</v>
      </c>
      <c r="O5762">
        <v>180</v>
      </c>
      <c r="P5762">
        <v>0.25</v>
      </c>
      <c r="Q5762">
        <v>1</v>
      </c>
      <c r="R5762">
        <v>0.66</v>
      </c>
      <c r="S5762">
        <v>0.5</v>
      </c>
      <c r="T5762">
        <v>6</v>
      </c>
      <c r="U5762">
        <v>31</v>
      </c>
      <c r="V5762">
        <v>39</v>
      </c>
      <c r="W5762">
        <v>2.08</v>
      </c>
      <c r="X5762">
        <v>5</v>
      </c>
      <c r="Y5762">
        <v>0.5</v>
      </c>
      <c r="Z5762">
        <v>0.06</v>
      </c>
      <c r="AA5762">
        <v>20</v>
      </c>
      <c r="AB5762">
        <v>0.46</v>
      </c>
      <c r="AC5762">
        <v>245</v>
      </c>
      <c r="AD5762">
        <v>0.5</v>
      </c>
      <c r="AE5762">
        <v>0.02</v>
      </c>
      <c r="AF5762">
        <v>11</v>
      </c>
      <c r="AH5762">
        <v>84</v>
      </c>
      <c r="AI5762">
        <v>1</v>
      </c>
      <c r="AJ5762">
        <v>10</v>
      </c>
      <c r="AK5762">
        <v>26</v>
      </c>
      <c r="AL5762">
        <v>0.17</v>
      </c>
      <c r="AM5762">
        <v>5</v>
      </c>
      <c r="AN5762">
        <v>5</v>
      </c>
      <c r="AO5762">
        <v>90</v>
      </c>
      <c r="AP5762">
        <v>5</v>
      </c>
      <c r="AQ5762">
        <v>232</v>
      </c>
    </row>
    <row r="5763" spans="1:43" hidden="1" x14ac:dyDescent="0.25">
      <c r="A5763" t="s">
        <v>18419</v>
      </c>
      <c r="B5763" t="s">
        <v>20689</v>
      </c>
      <c r="C5763" s="1" t="str">
        <f t="shared" si="411"/>
        <v>21:0121</v>
      </c>
      <c r="D5763" s="1" t="str">
        <f t="shared" si="410"/>
        <v>21:0003</v>
      </c>
      <c r="E5763" t="s">
        <v>18421</v>
      </c>
      <c r="F5763" t="s">
        <v>20690</v>
      </c>
      <c r="H5763">
        <v>48.794999799999999</v>
      </c>
      <c r="I5763">
        <v>-56.903138400000003</v>
      </c>
      <c r="J5763" s="1" t="str">
        <f t="shared" si="413"/>
        <v>Till</v>
      </c>
      <c r="K5763" s="1" t="str">
        <f t="shared" si="412"/>
        <v>&lt;63 micron</v>
      </c>
      <c r="L5763">
        <v>0.1</v>
      </c>
      <c r="M5763">
        <v>1.8</v>
      </c>
      <c r="N5763">
        <v>1</v>
      </c>
      <c r="O5763">
        <v>60</v>
      </c>
      <c r="P5763">
        <v>0.25</v>
      </c>
      <c r="Q5763">
        <v>1</v>
      </c>
      <c r="R5763">
        <v>0.37</v>
      </c>
      <c r="S5763">
        <v>0.25</v>
      </c>
      <c r="T5763">
        <v>7</v>
      </c>
      <c r="U5763">
        <v>24</v>
      </c>
      <c r="V5763">
        <v>41</v>
      </c>
      <c r="W5763">
        <v>2.4300000000000002</v>
      </c>
      <c r="X5763">
        <v>5</v>
      </c>
      <c r="Y5763">
        <v>0.5</v>
      </c>
      <c r="Z5763">
        <v>0.05</v>
      </c>
      <c r="AA5763">
        <v>10</v>
      </c>
      <c r="AB5763">
        <v>0.36</v>
      </c>
      <c r="AC5763">
        <v>555</v>
      </c>
      <c r="AD5763">
        <v>0.5</v>
      </c>
      <c r="AE5763">
        <v>0.01</v>
      </c>
      <c r="AF5763">
        <v>10</v>
      </c>
      <c r="AH5763">
        <v>68</v>
      </c>
      <c r="AI5763">
        <v>1</v>
      </c>
      <c r="AJ5763">
        <v>7</v>
      </c>
      <c r="AK5763">
        <v>17</v>
      </c>
      <c r="AL5763">
        <v>0.15</v>
      </c>
      <c r="AM5763">
        <v>5</v>
      </c>
      <c r="AN5763">
        <v>5</v>
      </c>
      <c r="AO5763">
        <v>70</v>
      </c>
      <c r="AP5763">
        <v>5</v>
      </c>
      <c r="AQ5763">
        <v>130</v>
      </c>
    </row>
    <row r="5764" spans="1:43" hidden="1" x14ac:dyDescent="0.25">
      <c r="A5764" t="s">
        <v>18423</v>
      </c>
      <c r="B5764" t="s">
        <v>20691</v>
      </c>
      <c r="C5764" s="1" t="str">
        <f t="shared" si="411"/>
        <v>21:0121</v>
      </c>
      <c r="D5764" s="1" t="str">
        <f t="shared" si="410"/>
        <v>21:0003</v>
      </c>
      <c r="E5764" t="s">
        <v>18425</v>
      </c>
      <c r="F5764" t="s">
        <v>20692</v>
      </c>
      <c r="H5764">
        <v>48.812589199999998</v>
      </c>
      <c r="I5764">
        <v>-56.865793799999999</v>
      </c>
      <c r="J5764" s="1" t="str">
        <f t="shared" si="413"/>
        <v>Till</v>
      </c>
      <c r="K5764" s="1" t="str">
        <f t="shared" si="412"/>
        <v>&lt;63 micron</v>
      </c>
      <c r="L5764">
        <v>0.1</v>
      </c>
      <c r="M5764">
        <v>1.1100000000000001</v>
      </c>
      <c r="N5764">
        <v>4</v>
      </c>
      <c r="O5764">
        <v>60</v>
      </c>
      <c r="P5764">
        <v>0.25</v>
      </c>
      <c r="Q5764">
        <v>1</v>
      </c>
      <c r="R5764">
        <v>0.3</v>
      </c>
      <c r="S5764">
        <v>0.25</v>
      </c>
      <c r="T5764">
        <v>6</v>
      </c>
      <c r="U5764">
        <v>17</v>
      </c>
      <c r="V5764">
        <v>38</v>
      </c>
      <c r="W5764">
        <v>2.19</v>
      </c>
      <c r="X5764">
        <v>5</v>
      </c>
      <c r="Y5764">
        <v>0.5</v>
      </c>
      <c r="Z5764">
        <v>0.05</v>
      </c>
      <c r="AA5764">
        <v>10</v>
      </c>
      <c r="AB5764">
        <v>0.31</v>
      </c>
      <c r="AC5764">
        <v>415</v>
      </c>
      <c r="AD5764">
        <v>0.5</v>
      </c>
      <c r="AE5764">
        <v>0.01</v>
      </c>
      <c r="AF5764">
        <v>7</v>
      </c>
      <c r="AH5764">
        <v>38</v>
      </c>
      <c r="AI5764">
        <v>1</v>
      </c>
      <c r="AJ5764">
        <v>7</v>
      </c>
      <c r="AK5764">
        <v>14</v>
      </c>
      <c r="AL5764">
        <v>0.12</v>
      </c>
      <c r="AM5764">
        <v>5</v>
      </c>
      <c r="AN5764">
        <v>5</v>
      </c>
      <c r="AO5764">
        <v>58</v>
      </c>
      <c r="AP5764">
        <v>5</v>
      </c>
      <c r="AQ5764">
        <v>96</v>
      </c>
    </row>
    <row r="5765" spans="1:43" hidden="1" x14ac:dyDescent="0.25">
      <c r="A5765" t="s">
        <v>18427</v>
      </c>
      <c r="B5765" t="s">
        <v>20693</v>
      </c>
      <c r="C5765" s="1" t="str">
        <f t="shared" si="411"/>
        <v>21:0121</v>
      </c>
      <c r="D5765" s="1" t="str">
        <f t="shared" si="410"/>
        <v>21:0003</v>
      </c>
      <c r="E5765" t="s">
        <v>18429</v>
      </c>
      <c r="F5765" t="s">
        <v>20694</v>
      </c>
      <c r="H5765">
        <v>48.6368431</v>
      </c>
      <c r="I5765">
        <v>-56.466458199999998</v>
      </c>
      <c r="J5765" s="1" t="str">
        <f t="shared" si="413"/>
        <v>Till</v>
      </c>
      <c r="K5765" s="1" t="str">
        <f t="shared" si="412"/>
        <v>&lt;63 micron</v>
      </c>
      <c r="L5765">
        <v>0.1</v>
      </c>
      <c r="M5765">
        <v>2.29</v>
      </c>
      <c r="N5765">
        <v>10</v>
      </c>
      <c r="O5765">
        <v>60</v>
      </c>
      <c r="P5765">
        <v>0.25</v>
      </c>
      <c r="Q5765">
        <v>1</v>
      </c>
      <c r="R5765">
        <v>0.31</v>
      </c>
      <c r="S5765">
        <v>0.25</v>
      </c>
      <c r="T5765">
        <v>17</v>
      </c>
      <c r="U5765">
        <v>27</v>
      </c>
      <c r="V5765">
        <v>40</v>
      </c>
      <c r="W5765">
        <v>3.03</v>
      </c>
      <c r="X5765">
        <v>10</v>
      </c>
      <c r="Y5765">
        <v>0.5</v>
      </c>
      <c r="Z5765">
        <v>0.15</v>
      </c>
      <c r="AA5765">
        <v>20</v>
      </c>
      <c r="AB5765">
        <v>0.73</v>
      </c>
      <c r="AC5765">
        <v>730</v>
      </c>
      <c r="AD5765">
        <v>1</v>
      </c>
      <c r="AE5765">
        <v>5.0000000000000001E-3</v>
      </c>
      <c r="AF5765">
        <v>25</v>
      </c>
      <c r="AH5765">
        <v>6</v>
      </c>
      <c r="AI5765">
        <v>1</v>
      </c>
      <c r="AJ5765">
        <v>7</v>
      </c>
      <c r="AK5765">
        <v>17</v>
      </c>
      <c r="AL5765">
        <v>0.13</v>
      </c>
      <c r="AM5765">
        <v>5</v>
      </c>
      <c r="AN5765">
        <v>5</v>
      </c>
      <c r="AO5765">
        <v>56</v>
      </c>
      <c r="AP5765">
        <v>5</v>
      </c>
      <c r="AQ5765">
        <v>128</v>
      </c>
    </row>
    <row r="5766" spans="1:43" hidden="1" x14ac:dyDescent="0.25">
      <c r="A5766" t="s">
        <v>18431</v>
      </c>
      <c r="B5766" t="s">
        <v>20695</v>
      </c>
      <c r="C5766" s="1" t="str">
        <f t="shared" si="411"/>
        <v>21:0121</v>
      </c>
      <c r="D5766" s="1" t="str">
        <f t="shared" si="410"/>
        <v>21:0003</v>
      </c>
      <c r="E5766" t="s">
        <v>18433</v>
      </c>
      <c r="F5766" t="s">
        <v>20696</v>
      </c>
      <c r="H5766">
        <v>48.637566</v>
      </c>
      <c r="I5766">
        <v>-56.467129</v>
      </c>
      <c r="J5766" s="1" t="str">
        <f t="shared" si="413"/>
        <v>Till</v>
      </c>
      <c r="K5766" s="1" t="str">
        <f t="shared" si="412"/>
        <v>&lt;63 micron</v>
      </c>
      <c r="L5766">
        <v>0.1</v>
      </c>
      <c r="M5766">
        <v>1.95</v>
      </c>
      <c r="N5766">
        <v>44</v>
      </c>
      <c r="O5766">
        <v>30</v>
      </c>
      <c r="P5766">
        <v>0.25</v>
      </c>
      <c r="Q5766">
        <v>1</v>
      </c>
      <c r="R5766">
        <v>0.16</v>
      </c>
      <c r="S5766">
        <v>0.25</v>
      </c>
      <c r="T5766">
        <v>8</v>
      </c>
      <c r="U5766">
        <v>20</v>
      </c>
      <c r="V5766">
        <v>76</v>
      </c>
      <c r="W5766">
        <v>4.05</v>
      </c>
      <c r="X5766">
        <v>5</v>
      </c>
      <c r="Y5766">
        <v>0.5</v>
      </c>
      <c r="Z5766">
        <v>0.06</v>
      </c>
      <c r="AA5766">
        <v>20</v>
      </c>
      <c r="AB5766">
        <v>0.56000000000000005</v>
      </c>
      <c r="AC5766">
        <v>490</v>
      </c>
      <c r="AD5766">
        <v>2</v>
      </c>
      <c r="AE5766">
        <v>5.0000000000000001E-3</v>
      </c>
      <c r="AF5766">
        <v>14</v>
      </c>
      <c r="AH5766">
        <v>22</v>
      </c>
      <c r="AI5766">
        <v>1</v>
      </c>
      <c r="AJ5766">
        <v>9</v>
      </c>
      <c r="AK5766">
        <v>10</v>
      </c>
      <c r="AL5766">
        <v>0.14000000000000001</v>
      </c>
      <c r="AM5766">
        <v>5</v>
      </c>
      <c r="AN5766">
        <v>5</v>
      </c>
      <c r="AO5766">
        <v>55</v>
      </c>
      <c r="AP5766">
        <v>5</v>
      </c>
      <c r="AQ5766">
        <v>122</v>
      </c>
    </row>
    <row r="5767" spans="1:43" hidden="1" x14ac:dyDescent="0.25">
      <c r="A5767" t="s">
        <v>18435</v>
      </c>
      <c r="B5767" t="s">
        <v>20697</v>
      </c>
      <c r="C5767" s="1" t="str">
        <f t="shared" si="411"/>
        <v>21:0121</v>
      </c>
      <c r="D5767" s="1" t="str">
        <f t="shared" si="410"/>
        <v>21:0003</v>
      </c>
      <c r="E5767" t="s">
        <v>18437</v>
      </c>
      <c r="F5767" t="s">
        <v>20698</v>
      </c>
      <c r="H5767">
        <v>48.6438889</v>
      </c>
      <c r="I5767">
        <v>-56.454034</v>
      </c>
      <c r="J5767" s="1" t="str">
        <f t="shared" si="413"/>
        <v>Till</v>
      </c>
      <c r="K5767" s="1" t="str">
        <f t="shared" si="412"/>
        <v>&lt;63 micron</v>
      </c>
      <c r="L5767">
        <v>0.1</v>
      </c>
      <c r="M5767">
        <v>2.2400000000000002</v>
      </c>
      <c r="N5767">
        <v>50</v>
      </c>
      <c r="O5767">
        <v>40</v>
      </c>
      <c r="P5767">
        <v>0.25</v>
      </c>
      <c r="Q5767">
        <v>1</v>
      </c>
      <c r="R5767">
        <v>0.12</v>
      </c>
      <c r="S5767">
        <v>0.25</v>
      </c>
      <c r="T5767">
        <v>10</v>
      </c>
      <c r="U5767">
        <v>22</v>
      </c>
      <c r="V5767">
        <v>94</v>
      </c>
      <c r="W5767">
        <v>4.16</v>
      </c>
      <c r="X5767">
        <v>5</v>
      </c>
      <c r="Y5767">
        <v>0.5</v>
      </c>
      <c r="Z5767">
        <v>7.0000000000000007E-2</v>
      </c>
      <c r="AA5767">
        <v>10</v>
      </c>
      <c r="AB5767">
        <v>0.51</v>
      </c>
      <c r="AC5767">
        <v>595</v>
      </c>
      <c r="AD5767">
        <v>2</v>
      </c>
      <c r="AE5767">
        <v>5.0000000000000001E-3</v>
      </c>
      <c r="AF5767">
        <v>21</v>
      </c>
      <c r="AH5767">
        <v>24</v>
      </c>
      <c r="AI5767">
        <v>1</v>
      </c>
      <c r="AJ5767">
        <v>7</v>
      </c>
      <c r="AK5767">
        <v>8</v>
      </c>
      <c r="AL5767">
        <v>0.1</v>
      </c>
      <c r="AM5767">
        <v>5</v>
      </c>
      <c r="AN5767">
        <v>5</v>
      </c>
      <c r="AO5767">
        <v>43</v>
      </c>
      <c r="AP5767">
        <v>5</v>
      </c>
      <c r="AQ5767">
        <v>182</v>
      </c>
    </row>
    <row r="5768" spans="1:43" hidden="1" x14ac:dyDescent="0.25">
      <c r="A5768" t="s">
        <v>18439</v>
      </c>
      <c r="B5768" t="s">
        <v>20699</v>
      </c>
      <c r="C5768" s="1" t="str">
        <f t="shared" si="411"/>
        <v>21:0121</v>
      </c>
      <c r="D5768" s="1" t="str">
        <f t="shared" si="410"/>
        <v>21:0003</v>
      </c>
      <c r="E5768" t="s">
        <v>18441</v>
      </c>
      <c r="F5768" t="s">
        <v>20700</v>
      </c>
      <c r="H5768">
        <v>48.645513100000002</v>
      </c>
      <c r="I5768">
        <v>-56.513054400000001</v>
      </c>
      <c r="J5768" s="1" t="str">
        <f t="shared" si="413"/>
        <v>Till</v>
      </c>
      <c r="K5768" s="1" t="str">
        <f t="shared" si="412"/>
        <v>&lt;63 micron</v>
      </c>
      <c r="L5768">
        <v>0.1</v>
      </c>
      <c r="M5768">
        <v>2.14</v>
      </c>
      <c r="N5768">
        <v>28</v>
      </c>
      <c r="O5768">
        <v>40</v>
      </c>
      <c r="P5768">
        <v>0.25</v>
      </c>
      <c r="Q5768">
        <v>1</v>
      </c>
      <c r="R5768">
        <v>0.28000000000000003</v>
      </c>
      <c r="S5768">
        <v>0.25</v>
      </c>
      <c r="T5768">
        <v>20</v>
      </c>
      <c r="U5768">
        <v>24</v>
      </c>
      <c r="V5768">
        <v>74</v>
      </c>
      <c r="W5768">
        <v>4.28</v>
      </c>
      <c r="X5768">
        <v>5</v>
      </c>
      <c r="Y5768">
        <v>0.5</v>
      </c>
      <c r="Z5768">
        <v>0.12</v>
      </c>
      <c r="AA5768">
        <v>20</v>
      </c>
      <c r="AB5768">
        <v>0.7</v>
      </c>
      <c r="AC5768">
        <v>1220</v>
      </c>
      <c r="AD5768">
        <v>2</v>
      </c>
      <c r="AE5768">
        <v>5.0000000000000001E-3</v>
      </c>
      <c r="AF5768">
        <v>28</v>
      </c>
      <c r="AH5768">
        <v>16</v>
      </c>
      <c r="AI5768">
        <v>1</v>
      </c>
      <c r="AJ5768">
        <v>12</v>
      </c>
      <c r="AK5768">
        <v>16</v>
      </c>
      <c r="AL5768">
        <v>0.2</v>
      </c>
      <c r="AM5768">
        <v>5</v>
      </c>
      <c r="AN5768">
        <v>5</v>
      </c>
      <c r="AO5768">
        <v>64</v>
      </c>
      <c r="AP5768">
        <v>5</v>
      </c>
      <c r="AQ5768">
        <v>104</v>
      </c>
    </row>
    <row r="5769" spans="1:43" hidden="1" x14ac:dyDescent="0.25">
      <c r="A5769" t="s">
        <v>18443</v>
      </c>
      <c r="B5769" t="s">
        <v>20701</v>
      </c>
      <c r="C5769" s="1" t="str">
        <f t="shared" si="411"/>
        <v>21:0121</v>
      </c>
      <c r="D5769" s="1" t="str">
        <f t="shared" si="410"/>
        <v>21:0003</v>
      </c>
      <c r="E5769" t="s">
        <v>18445</v>
      </c>
      <c r="F5769" t="s">
        <v>20702</v>
      </c>
      <c r="H5769">
        <v>49.239955500000001</v>
      </c>
      <c r="I5769">
        <v>-56.115644199999998</v>
      </c>
      <c r="J5769" s="1" t="str">
        <f t="shared" si="413"/>
        <v>Till</v>
      </c>
      <c r="K5769" s="1" t="str">
        <f t="shared" si="412"/>
        <v>&lt;63 micron</v>
      </c>
      <c r="L5769">
        <v>0.1</v>
      </c>
      <c r="M5769">
        <v>4.33</v>
      </c>
      <c r="N5769">
        <v>1</v>
      </c>
      <c r="O5769">
        <v>20</v>
      </c>
      <c r="P5769">
        <v>0.25</v>
      </c>
      <c r="Q5769">
        <v>1</v>
      </c>
      <c r="R5769">
        <v>0.37</v>
      </c>
      <c r="S5769">
        <v>0.25</v>
      </c>
      <c r="T5769">
        <v>12</v>
      </c>
      <c r="U5769">
        <v>75</v>
      </c>
      <c r="V5769">
        <v>84</v>
      </c>
      <c r="W5769">
        <v>3.39</v>
      </c>
      <c r="X5769">
        <v>5</v>
      </c>
      <c r="Y5769">
        <v>0.5</v>
      </c>
      <c r="Z5769">
        <v>0.02</v>
      </c>
      <c r="AA5769">
        <v>5</v>
      </c>
      <c r="AB5769">
        <v>0.68</v>
      </c>
      <c r="AC5769">
        <v>300</v>
      </c>
      <c r="AD5769">
        <v>0.5</v>
      </c>
      <c r="AE5769">
        <v>0.02</v>
      </c>
      <c r="AF5769">
        <v>22</v>
      </c>
      <c r="AH5769">
        <v>6</v>
      </c>
      <c r="AI5769">
        <v>1</v>
      </c>
      <c r="AJ5769">
        <v>9</v>
      </c>
      <c r="AK5769">
        <v>18</v>
      </c>
      <c r="AL5769">
        <v>0.24</v>
      </c>
      <c r="AM5769">
        <v>5</v>
      </c>
      <c r="AN5769">
        <v>5</v>
      </c>
      <c r="AO5769">
        <v>106</v>
      </c>
      <c r="AP5769">
        <v>5</v>
      </c>
      <c r="AQ5769">
        <v>42</v>
      </c>
    </row>
    <row r="5770" spans="1:43" hidden="1" x14ac:dyDescent="0.25">
      <c r="A5770" t="s">
        <v>18447</v>
      </c>
      <c r="B5770" t="s">
        <v>20703</v>
      </c>
      <c r="C5770" s="1" t="str">
        <f t="shared" si="411"/>
        <v>21:0121</v>
      </c>
      <c r="D5770" s="1" t="str">
        <f t="shared" si="410"/>
        <v>21:0003</v>
      </c>
      <c r="E5770" t="s">
        <v>18449</v>
      </c>
      <c r="F5770" t="s">
        <v>20704</v>
      </c>
      <c r="H5770">
        <v>49.231099899999997</v>
      </c>
      <c r="I5770">
        <v>-56.110445499999997</v>
      </c>
      <c r="J5770" s="1" t="str">
        <f t="shared" si="413"/>
        <v>Till</v>
      </c>
      <c r="K5770" s="1" t="str">
        <f t="shared" si="412"/>
        <v>&lt;63 micron</v>
      </c>
      <c r="L5770">
        <v>0.1</v>
      </c>
      <c r="M5770">
        <v>2.37</v>
      </c>
      <c r="N5770">
        <v>1</v>
      </c>
      <c r="O5770">
        <v>40</v>
      </c>
      <c r="P5770">
        <v>0.25</v>
      </c>
      <c r="Q5770">
        <v>1</v>
      </c>
      <c r="R5770">
        <v>0.5</v>
      </c>
      <c r="S5770">
        <v>0.25</v>
      </c>
      <c r="T5770">
        <v>11</v>
      </c>
      <c r="U5770">
        <v>51</v>
      </c>
      <c r="V5770">
        <v>46</v>
      </c>
      <c r="W5770">
        <v>3.09</v>
      </c>
      <c r="X5770">
        <v>10</v>
      </c>
      <c r="Y5770">
        <v>0.5</v>
      </c>
      <c r="Z5770">
        <v>0.04</v>
      </c>
      <c r="AA5770">
        <v>10</v>
      </c>
      <c r="AB5770">
        <v>0.57999999999999996</v>
      </c>
      <c r="AC5770">
        <v>310</v>
      </c>
      <c r="AD5770">
        <v>0.5</v>
      </c>
      <c r="AE5770">
        <v>0.02</v>
      </c>
      <c r="AF5770">
        <v>17</v>
      </c>
      <c r="AH5770">
        <v>8</v>
      </c>
      <c r="AI5770">
        <v>1</v>
      </c>
      <c r="AJ5770">
        <v>9</v>
      </c>
      <c r="AK5770">
        <v>28</v>
      </c>
      <c r="AL5770">
        <v>0.27</v>
      </c>
      <c r="AM5770">
        <v>5</v>
      </c>
      <c r="AN5770">
        <v>5</v>
      </c>
      <c r="AO5770">
        <v>96</v>
      </c>
      <c r="AP5770">
        <v>5</v>
      </c>
      <c r="AQ5770">
        <v>42</v>
      </c>
    </row>
    <row r="5771" spans="1:43" hidden="1" x14ac:dyDescent="0.25">
      <c r="A5771" t="s">
        <v>18451</v>
      </c>
      <c r="B5771" t="s">
        <v>20705</v>
      </c>
      <c r="C5771" s="1" t="str">
        <f t="shared" si="411"/>
        <v>21:0121</v>
      </c>
      <c r="D5771" s="1" t="str">
        <f t="shared" si="410"/>
        <v>21:0003</v>
      </c>
      <c r="E5771" t="s">
        <v>18453</v>
      </c>
      <c r="F5771" t="s">
        <v>20706</v>
      </c>
      <c r="H5771">
        <v>49.203887999999999</v>
      </c>
      <c r="I5771">
        <v>-56.093087500000003</v>
      </c>
      <c r="J5771" s="1" t="str">
        <f t="shared" si="413"/>
        <v>Till</v>
      </c>
      <c r="K5771" s="1" t="str">
        <f t="shared" si="412"/>
        <v>&lt;63 micron</v>
      </c>
      <c r="L5771">
        <v>0.1</v>
      </c>
      <c r="M5771">
        <v>5.16</v>
      </c>
      <c r="N5771">
        <v>16</v>
      </c>
      <c r="O5771">
        <v>50</v>
      </c>
      <c r="P5771">
        <v>0.25</v>
      </c>
      <c r="Q5771">
        <v>1</v>
      </c>
      <c r="R5771">
        <v>0.32</v>
      </c>
      <c r="S5771">
        <v>0.25</v>
      </c>
      <c r="T5771">
        <v>19</v>
      </c>
      <c r="U5771">
        <v>54</v>
      </c>
      <c r="V5771">
        <v>50</v>
      </c>
      <c r="W5771">
        <v>3.28</v>
      </c>
      <c r="X5771">
        <v>10</v>
      </c>
      <c r="Y5771">
        <v>0.5</v>
      </c>
      <c r="Z5771">
        <v>0.08</v>
      </c>
      <c r="AA5771">
        <v>10</v>
      </c>
      <c r="AB5771">
        <v>0.7</v>
      </c>
      <c r="AC5771">
        <v>395</v>
      </c>
      <c r="AD5771">
        <v>1</v>
      </c>
      <c r="AE5771">
        <v>0.03</v>
      </c>
      <c r="AF5771">
        <v>28</v>
      </c>
      <c r="AH5771">
        <v>14</v>
      </c>
      <c r="AI5771">
        <v>1</v>
      </c>
      <c r="AJ5771">
        <v>12</v>
      </c>
      <c r="AK5771">
        <v>17</v>
      </c>
      <c r="AL5771">
        <v>0.22</v>
      </c>
      <c r="AM5771">
        <v>5</v>
      </c>
      <c r="AN5771">
        <v>5</v>
      </c>
      <c r="AO5771">
        <v>74</v>
      </c>
      <c r="AP5771">
        <v>5</v>
      </c>
      <c r="AQ5771">
        <v>72</v>
      </c>
    </row>
    <row r="5772" spans="1:43" hidden="1" x14ac:dyDescent="0.25">
      <c r="A5772" t="s">
        <v>20707</v>
      </c>
      <c r="B5772" t="s">
        <v>20708</v>
      </c>
      <c r="C5772" s="1" t="str">
        <f t="shared" si="411"/>
        <v>21:0121</v>
      </c>
      <c r="D5772" s="1" t="str">
        <f t="shared" si="410"/>
        <v>21:0003</v>
      </c>
      <c r="E5772" t="s">
        <v>20709</v>
      </c>
      <c r="F5772" t="s">
        <v>20710</v>
      </c>
      <c r="H5772">
        <v>49.175656500000002</v>
      </c>
      <c r="I5772">
        <v>-56.094975900000001</v>
      </c>
      <c r="J5772" s="1" t="str">
        <f t="shared" si="413"/>
        <v>Till</v>
      </c>
      <c r="K5772" s="1" t="str">
        <f t="shared" si="412"/>
        <v>&lt;63 micron</v>
      </c>
      <c r="L5772">
        <v>0.1</v>
      </c>
      <c r="M5772">
        <v>2.21</v>
      </c>
      <c r="N5772">
        <v>6</v>
      </c>
      <c r="O5772">
        <v>10</v>
      </c>
      <c r="P5772">
        <v>0.25</v>
      </c>
      <c r="Q5772">
        <v>1</v>
      </c>
      <c r="R5772">
        <v>0.28999999999999998</v>
      </c>
      <c r="S5772">
        <v>0.25</v>
      </c>
      <c r="T5772">
        <v>4</v>
      </c>
      <c r="U5772">
        <v>29</v>
      </c>
      <c r="V5772">
        <v>11</v>
      </c>
      <c r="W5772">
        <v>2.46</v>
      </c>
      <c r="X5772">
        <v>10</v>
      </c>
      <c r="Y5772">
        <v>0.5</v>
      </c>
      <c r="Z5772">
        <v>0.01</v>
      </c>
      <c r="AA5772">
        <v>10</v>
      </c>
      <c r="AB5772">
        <v>0.21</v>
      </c>
      <c r="AC5772">
        <v>215</v>
      </c>
      <c r="AD5772">
        <v>0.5</v>
      </c>
      <c r="AE5772">
        <v>0.01</v>
      </c>
      <c r="AF5772">
        <v>7</v>
      </c>
      <c r="AH5772">
        <v>10</v>
      </c>
      <c r="AI5772">
        <v>1</v>
      </c>
      <c r="AJ5772">
        <v>8</v>
      </c>
      <c r="AK5772">
        <v>18</v>
      </c>
      <c r="AL5772">
        <v>0.23</v>
      </c>
      <c r="AM5772">
        <v>5</v>
      </c>
      <c r="AN5772">
        <v>5</v>
      </c>
      <c r="AO5772">
        <v>62</v>
      </c>
      <c r="AP5772">
        <v>5</v>
      </c>
      <c r="AQ5772">
        <v>22</v>
      </c>
    </row>
    <row r="5773" spans="1:43" hidden="1" x14ac:dyDescent="0.25">
      <c r="A5773" t="s">
        <v>18455</v>
      </c>
      <c r="B5773" t="s">
        <v>20711</v>
      </c>
      <c r="C5773" s="1" t="str">
        <f t="shared" si="411"/>
        <v>21:0121</v>
      </c>
      <c r="D5773" s="1" t="str">
        <f t="shared" si="410"/>
        <v>21:0003</v>
      </c>
      <c r="E5773" t="s">
        <v>18457</v>
      </c>
      <c r="F5773" t="s">
        <v>20712</v>
      </c>
      <c r="H5773">
        <v>49.132833499999997</v>
      </c>
      <c r="I5773">
        <v>-56.094522300000001</v>
      </c>
      <c r="J5773" s="1" t="str">
        <f t="shared" si="413"/>
        <v>Till</v>
      </c>
      <c r="K5773" s="1" t="str">
        <f t="shared" si="412"/>
        <v>&lt;63 micron</v>
      </c>
      <c r="L5773">
        <v>0.1</v>
      </c>
      <c r="M5773">
        <v>1.57</v>
      </c>
      <c r="N5773">
        <v>12</v>
      </c>
      <c r="O5773">
        <v>60</v>
      </c>
      <c r="P5773">
        <v>0.25</v>
      </c>
      <c r="Q5773">
        <v>1</v>
      </c>
      <c r="R5773">
        <v>0.52</v>
      </c>
      <c r="S5773">
        <v>0.25</v>
      </c>
      <c r="T5773">
        <v>6</v>
      </c>
      <c r="U5773">
        <v>28</v>
      </c>
      <c r="V5773">
        <v>17</v>
      </c>
      <c r="W5773">
        <v>2.41</v>
      </c>
      <c r="X5773">
        <v>5</v>
      </c>
      <c r="Y5773">
        <v>0.5</v>
      </c>
      <c r="Z5773">
        <v>0.08</v>
      </c>
      <c r="AA5773">
        <v>20</v>
      </c>
      <c r="AB5773">
        <v>0.36</v>
      </c>
      <c r="AC5773">
        <v>310</v>
      </c>
      <c r="AD5773">
        <v>0.5</v>
      </c>
      <c r="AE5773">
        <v>0.02</v>
      </c>
      <c r="AF5773">
        <v>11</v>
      </c>
      <c r="AH5773">
        <v>6</v>
      </c>
      <c r="AI5773">
        <v>1</v>
      </c>
      <c r="AJ5773">
        <v>7</v>
      </c>
      <c r="AK5773">
        <v>28</v>
      </c>
      <c r="AL5773">
        <v>0.18</v>
      </c>
      <c r="AM5773">
        <v>5</v>
      </c>
      <c r="AN5773">
        <v>5</v>
      </c>
      <c r="AO5773">
        <v>60</v>
      </c>
      <c r="AP5773">
        <v>5</v>
      </c>
      <c r="AQ5773">
        <v>38</v>
      </c>
    </row>
    <row r="5774" spans="1:43" hidden="1" x14ac:dyDescent="0.25">
      <c r="A5774" t="s">
        <v>18459</v>
      </c>
      <c r="B5774" t="s">
        <v>20713</v>
      </c>
      <c r="C5774" s="1" t="str">
        <f t="shared" si="411"/>
        <v>21:0121</v>
      </c>
      <c r="D5774" s="1" t="str">
        <f t="shared" si="410"/>
        <v>21:0003</v>
      </c>
      <c r="E5774" t="s">
        <v>18461</v>
      </c>
      <c r="F5774" t="s">
        <v>20714</v>
      </c>
      <c r="H5774">
        <v>49.114706699999999</v>
      </c>
      <c r="I5774">
        <v>-56.0774489</v>
      </c>
      <c r="J5774" s="1" t="str">
        <f t="shared" si="413"/>
        <v>Till</v>
      </c>
      <c r="K5774" s="1" t="str">
        <f t="shared" si="412"/>
        <v>&lt;63 micron</v>
      </c>
      <c r="L5774">
        <v>0.1</v>
      </c>
      <c r="M5774">
        <v>1.29</v>
      </c>
      <c r="N5774">
        <v>2</v>
      </c>
      <c r="O5774">
        <v>30</v>
      </c>
      <c r="P5774">
        <v>0.25</v>
      </c>
      <c r="Q5774">
        <v>1</v>
      </c>
      <c r="R5774">
        <v>0.56999999999999995</v>
      </c>
      <c r="S5774">
        <v>0.25</v>
      </c>
      <c r="T5774">
        <v>8</v>
      </c>
      <c r="U5774">
        <v>32</v>
      </c>
      <c r="V5774">
        <v>23</v>
      </c>
      <c r="W5774">
        <v>2.61</v>
      </c>
      <c r="X5774">
        <v>5</v>
      </c>
      <c r="Y5774">
        <v>0.5</v>
      </c>
      <c r="Z5774">
        <v>0.06</v>
      </c>
      <c r="AA5774">
        <v>10</v>
      </c>
      <c r="AB5774">
        <v>0.43</v>
      </c>
      <c r="AC5774">
        <v>400</v>
      </c>
      <c r="AD5774">
        <v>0.5</v>
      </c>
      <c r="AE5774">
        <v>0.02</v>
      </c>
      <c r="AF5774">
        <v>13</v>
      </c>
      <c r="AH5774">
        <v>6</v>
      </c>
      <c r="AI5774">
        <v>1</v>
      </c>
      <c r="AJ5774">
        <v>6</v>
      </c>
      <c r="AK5774">
        <v>23</v>
      </c>
      <c r="AL5774">
        <v>0.17</v>
      </c>
      <c r="AM5774">
        <v>5</v>
      </c>
      <c r="AN5774">
        <v>5</v>
      </c>
      <c r="AO5774">
        <v>76</v>
      </c>
      <c r="AP5774">
        <v>5</v>
      </c>
      <c r="AQ5774">
        <v>36</v>
      </c>
    </row>
    <row r="5775" spans="1:43" hidden="1" x14ac:dyDescent="0.25">
      <c r="A5775" t="s">
        <v>18463</v>
      </c>
      <c r="B5775" t="s">
        <v>20715</v>
      </c>
      <c r="C5775" s="1" t="str">
        <f t="shared" si="411"/>
        <v>21:0121</v>
      </c>
      <c r="D5775" s="1" t="str">
        <f t="shared" si="410"/>
        <v>21:0003</v>
      </c>
      <c r="E5775" t="s">
        <v>18465</v>
      </c>
      <c r="F5775" t="s">
        <v>20716</v>
      </c>
      <c r="H5775">
        <v>49.111099099999997</v>
      </c>
      <c r="I5775">
        <v>-56.076282599999999</v>
      </c>
      <c r="J5775" s="1" t="str">
        <f t="shared" si="413"/>
        <v>Till</v>
      </c>
      <c r="K5775" s="1" t="str">
        <f t="shared" si="412"/>
        <v>&lt;63 micron</v>
      </c>
      <c r="L5775">
        <v>0.1</v>
      </c>
      <c r="M5775">
        <v>1.32</v>
      </c>
      <c r="N5775">
        <v>2</v>
      </c>
      <c r="O5775">
        <v>30</v>
      </c>
      <c r="P5775">
        <v>0.25</v>
      </c>
      <c r="Q5775">
        <v>1</v>
      </c>
      <c r="R5775">
        <v>0.57999999999999996</v>
      </c>
      <c r="S5775">
        <v>0.25</v>
      </c>
      <c r="T5775">
        <v>9</v>
      </c>
      <c r="U5775">
        <v>34</v>
      </c>
      <c r="V5775">
        <v>30</v>
      </c>
      <c r="W5775">
        <v>2.63</v>
      </c>
      <c r="X5775">
        <v>5</v>
      </c>
      <c r="Y5775">
        <v>0.5</v>
      </c>
      <c r="Z5775">
        <v>7.0000000000000007E-2</v>
      </c>
      <c r="AA5775">
        <v>10</v>
      </c>
      <c r="AB5775">
        <v>0.49</v>
      </c>
      <c r="AC5775">
        <v>460</v>
      </c>
      <c r="AD5775">
        <v>0.5</v>
      </c>
      <c r="AE5775">
        <v>0.03</v>
      </c>
      <c r="AF5775">
        <v>15</v>
      </c>
      <c r="AH5775">
        <v>10</v>
      </c>
      <c r="AI5775">
        <v>1</v>
      </c>
      <c r="AJ5775">
        <v>6</v>
      </c>
      <c r="AK5775">
        <v>25</v>
      </c>
      <c r="AL5775">
        <v>0.17</v>
      </c>
      <c r="AM5775">
        <v>5</v>
      </c>
      <c r="AN5775">
        <v>5</v>
      </c>
      <c r="AO5775">
        <v>74</v>
      </c>
      <c r="AP5775">
        <v>5</v>
      </c>
      <c r="AQ5775">
        <v>44</v>
      </c>
    </row>
    <row r="5776" spans="1:43" hidden="1" x14ac:dyDescent="0.25">
      <c r="A5776" t="s">
        <v>18467</v>
      </c>
      <c r="B5776" t="s">
        <v>20717</v>
      </c>
      <c r="C5776" s="1" t="str">
        <f t="shared" si="411"/>
        <v>21:0121</v>
      </c>
      <c r="D5776" s="1" t="str">
        <f t="shared" si="410"/>
        <v>21:0003</v>
      </c>
      <c r="E5776" t="s">
        <v>18469</v>
      </c>
      <c r="F5776" t="s">
        <v>20718</v>
      </c>
      <c r="H5776">
        <v>49.027420300000003</v>
      </c>
      <c r="I5776">
        <v>-56.073865099999999</v>
      </c>
      <c r="J5776" s="1" t="str">
        <f t="shared" si="413"/>
        <v>Till</v>
      </c>
      <c r="K5776" s="1" t="str">
        <f t="shared" si="412"/>
        <v>&lt;63 micron</v>
      </c>
      <c r="L5776">
        <v>0.1</v>
      </c>
      <c r="M5776">
        <v>1.83</v>
      </c>
      <c r="N5776">
        <v>10</v>
      </c>
      <c r="O5776">
        <v>100</v>
      </c>
      <c r="P5776">
        <v>0.25</v>
      </c>
      <c r="Q5776">
        <v>1</v>
      </c>
      <c r="R5776">
        <v>0.46</v>
      </c>
      <c r="S5776">
        <v>0.25</v>
      </c>
      <c r="T5776">
        <v>14</v>
      </c>
      <c r="U5776">
        <v>30</v>
      </c>
      <c r="V5776">
        <v>38</v>
      </c>
      <c r="W5776">
        <v>2.54</v>
      </c>
      <c r="X5776">
        <v>5</v>
      </c>
      <c r="Y5776">
        <v>0.5</v>
      </c>
      <c r="Z5776">
        <v>0.1</v>
      </c>
      <c r="AA5776">
        <v>20</v>
      </c>
      <c r="AB5776">
        <v>0.53</v>
      </c>
      <c r="AC5776">
        <v>500</v>
      </c>
      <c r="AD5776">
        <v>0.5</v>
      </c>
      <c r="AE5776">
        <v>0.02</v>
      </c>
      <c r="AF5776">
        <v>25</v>
      </c>
      <c r="AH5776">
        <v>12</v>
      </c>
      <c r="AI5776">
        <v>1</v>
      </c>
      <c r="AJ5776">
        <v>8</v>
      </c>
      <c r="AK5776">
        <v>18</v>
      </c>
      <c r="AL5776">
        <v>0.18</v>
      </c>
      <c r="AM5776">
        <v>5</v>
      </c>
      <c r="AN5776">
        <v>5</v>
      </c>
      <c r="AO5776">
        <v>59</v>
      </c>
      <c r="AP5776">
        <v>5</v>
      </c>
      <c r="AQ5776">
        <v>64</v>
      </c>
    </row>
    <row r="5777" spans="1:43" hidden="1" x14ac:dyDescent="0.25">
      <c r="A5777" t="s">
        <v>18471</v>
      </c>
      <c r="B5777" t="s">
        <v>20719</v>
      </c>
      <c r="C5777" s="1" t="str">
        <f t="shared" si="411"/>
        <v>21:0121</v>
      </c>
      <c r="D5777" s="1" t="str">
        <f t="shared" si="410"/>
        <v>21:0003</v>
      </c>
      <c r="E5777" t="s">
        <v>18473</v>
      </c>
      <c r="F5777" t="s">
        <v>20720</v>
      </c>
      <c r="H5777">
        <v>49.090587300000003</v>
      </c>
      <c r="I5777">
        <v>-56.042968600000002</v>
      </c>
      <c r="J5777" s="1" t="str">
        <f t="shared" si="413"/>
        <v>Till</v>
      </c>
      <c r="K5777" s="1" t="str">
        <f t="shared" si="412"/>
        <v>&lt;63 micron</v>
      </c>
      <c r="L5777">
        <v>0.1</v>
      </c>
      <c r="M5777">
        <v>4.83</v>
      </c>
      <c r="N5777">
        <v>12</v>
      </c>
      <c r="O5777">
        <v>40</v>
      </c>
      <c r="P5777">
        <v>0.25</v>
      </c>
      <c r="Q5777">
        <v>1</v>
      </c>
      <c r="R5777">
        <v>0.36</v>
      </c>
      <c r="S5777">
        <v>0.25</v>
      </c>
      <c r="T5777">
        <v>24</v>
      </c>
      <c r="U5777">
        <v>86</v>
      </c>
      <c r="V5777">
        <v>69</v>
      </c>
      <c r="W5777">
        <v>3.46</v>
      </c>
      <c r="X5777">
        <v>10</v>
      </c>
      <c r="Y5777">
        <v>0.5</v>
      </c>
      <c r="Z5777">
        <v>0.12</v>
      </c>
      <c r="AA5777">
        <v>20</v>
      </c>
      <c r="AB5777">
        <v>0.99</v>
      </c>
      <c r="AC5777">
        <v>465</v>
      </c>
      <c r="AD5777">
        <v>0.5</v>
      </c>
      <c r="AE5777">
        <v>0.03</v>
      </c>
      <c r="AF5777">
        <v>38</v>
      </c>
      <c r="AH5777">
        <v>12</v>
      </c>
      <c r="AI5777">
        <v>1</v>
      </c>
      <c r="AJ5777">
        <v>11</v>
      </c>
      <c r="AK5777">
        <v>12</v>
      </c>
      <c r="AL5777">
        <v>0.24</v>
      </c>
      <c r="AM5777">
        <v>5</v>
      </c>
      <c r="AN5777">
        <v>5</v>
      </c>
      <c r="AO5777">
        <v>91</v>
      </c>
      <c r="AP5777">
        <v>5</v>
      </c>
      <c r="AQ5777">
        <v>52</v>
      </c>
    </row>
    <row r="5778" spans="1:43" hidden="1" x14ac:dyDescent="0.25">
      <c r="A5778" t="s">
        <v>20721</v>
      </c>
      <c r="B5778" t="s">
        <v>20722</v>
      </c>
      <c r="C5778" s="1" t="str">
        <f t="shared" si="411"/>
        <v>21:0121</v>
      </c>
      <c r="D5778" s="1" t="str">
        <f t="shared" si="410"/>
        <v>21:0003</v>
      </c>
      <c r="E5778" t="s">
        <v>20723</v>
      </c>
      <c r="F5778" t="s">
        <v>20724</v>
      </c>
      <c r="H5778">
        <v>49.072133299999997</v>
      </c>
      <c r="I5778">
        <v>-56.041406299999998</v>
      </c>
      <c r="J5778" s="1" t="str">
        <f t="shared" si="413"/>
        <v>Till</v>
      </c>
      <c r="K5778" s="1" t="str">
        <f t="shared" si="412"/>
        <v>&lt;63 micron</v>
      </c>
      <c r="L5778">
        <v>0.1</v>
      </c>
      <c r="M5778">
        <v>2.38</v>
      </c>
      <c r="N5778">
        <v>10</v>
      </c>
      <c r="O5778">
        <v>60</v>
      </c>
      <c r="P5778">
        <v>0.25</v>
      </c>
      <c r="Q5778">
        <v>1</v>
      </c>
      <c r="R5778">
        <v>0.39</v>
      </c>
      <c r="S5778">
        <v>0.25</v>
      </c>
      <c r="T5778">
        <v>10</v>
      </c>
      <c r="U5778">
        <v>36</v>
      </c>
      <c r="V5778">
        <v>29</v>
      </c>
      <c r="W5778">
        <v>2.33</v>
      </c>
      <c r="X5778">
        <v>5</v>
      </c>
      <c r="Y5778">
        <v>0.5</v>
      </c>
      <c r="Z5778">
        <v>0.09</v>
      </c>
      <c r="AA5778">
        <v>10</v>
      </c>
      <c r="AB5778">
        <v>0.52</v>
      </c>
      <c r="AC5778">
        <v>340</v>
      </c>
      <c r="AD5778">
        <v>0.5</v>
      </c>
      <c r="AE5778">
        <v>0.02</v>
      </c>
      <c r="AF5778">
        <v>18</v>
      </c>
      <c r="AH5778">
        <v>6</v>
      </c>
      <c r="AI5778">
        <v>1</v>
      </c>
      <c r="AJ5778">
        <v>7</v>
      </c>
      <c r="AK5778">
        <v>15</v>
      </c>
      <c r="AL5778">
        <v>0.21</v>
      </c>
      <c r="AM5778">
        <v>5</v>
      </c>
      <c r="AN5778">
        <v>5</v>
      </c>
      <c r="AO5778">
        <v>64</v>
      </c>
      <c r="AP5778">
        <v>5</v>
      </c>
      <c r="AQ5778">
        <v>48</v>
      </c>
    </row>
    <row r="5779" spans="1:43" hidden="1" x14ac:dyDescent="0.25">
      <c r="A5779" t="s">
        <v>18475</v>
      </c>
      <c r="B5779" t="s">
        <v>20725</v>
      </c>
      <c r="C5779" s="1" t="str">
        <f t="shared" si="411"/>
        <v>21:0121</v>
      </c>
      <c r="D5779" s="1" t="str">
        <f t="shared" si="410"/>
        <v>21:0003</v>
      </c>
      <c r="E5779" t="s">
        <v>18477</v>
      </c>
      <c r="F5779" t="s">
        <v>20726</v>
      </c>
      <c r="H5779">
        <v>49.064583900000002</v>
      </c>
      <c r="I5779">
        <v>-56.042236000000003</v>
      </c>
      <c r="J5779" s="1" t="str">
        <f t="shared" si="413"/>
        <v>Till</v>
      </c>
      <c r="K5779" s="1" t="str">
        <f t="shared" si="412"/>
        <v>&lt;63 micron</v>
      </c>
      <c r="L5779">
        <v>0.1</v>
      </c>
      <c r="M5779">
        <v>2.4500000000000002</v>
      </c>
      <c r="N5779">
        <v>6</v>
      </c>
      <c r="O5779">
        <v>130</v>
      </c>
      <c r="P5779">
        <v>0.25</v>
      </c>
      <c r="Q5779">
        <v>1</v>
      </c>
      <c r="R5779">
        <v>0.4</v>
      </c>
      <c r="S5779">
        <v>0.25</v>
      </c>
      <c r="T5779">
        <v>13</v>
      </c>
      <c r="U5779">
        <v>37</v>
      </c>
      <c r="V5779">
        <v>32</v>
      </c>
      <c r="W5779">
        <v>2.57</v>
      </c>
      <c r="X5779">
        <v>5</v>
      </c>
      <c r="Y5779">
        <v>0.5</v>
      </c>
      <c r="Z5779">
        <v>0.11</v>
      </c>
      <c r="AA5779">
        <v>10</v>
      </c>
      <c r="AB5779">
        <v>0.6</v>
      </c>
      <c r="AC5779">
        <v>450</v>
      </c>
      <c r="AD5779">
        <v>0.5</v>
      </c>
      <c r="AE5779">
        <v>0.02</v>
      </c>
      <c r="AF5779">
        <v>21</v>
      </c>
      <c r="AH5779">
        <v>12</v>
      </c>
      <c r="AI5779">
        <v>1</v>
      </c>
      <c r="AJ5779">
        <v>9</v>
      </c>
      <c r="AK5779">
        <v>17</v>
      </c>
      <c r="AL5779">
        <v>0.22</v>
      </c>
      <c r="AM5779">
        <v>5</v>
      </c>
      <c r="AN5779">
        <v>5</v>
      </c>
      <c r="AO5779">
        <v>67</v>
      </c>
      <c r="AP5779">
        <v>5</v>
      </c>
      <c r="AQ5779">
        <v>46</v>
      </c>
    </row>
    <row r="5780" spans="1:43" hidden="1" x14ac:dyDescent="0.25">
      <c r="A5780" t="s">
        <v>18479</v>
      </c>
      <c r="B5780" t="s">
        <v>20727</v>
      </c>
      <c r="C5780" s="1" t="str">
        <f t="shared" si="411"/>
        <v>21:0121</v>
      </c>
      <c r="D5780" s="1" t="str">
        <f t="shared" si="410"/>
        <v>21:0003</v>
      </c>
      <c r="E5780" t="s">
        <v>18481</v>
      </c>
      <c r="F5780" t="s">
        <v>20728</v>
      </c>
      <c r="H5780">
        <v>49.082239999999999</v>
      </c>
      <c r="I5780">
        <v>-56.067231800000002</v>
      </c>
      <c r="J5780" s="1" t="str">
        <f t="shared" si="413"/>
        <v>Till</v>
      </c>
      <c r="K5780" s="1" t="str">
        <f t="shared" si="412"/>
        <v>&lt;63 micron</v>
      </c>
      <c r="L5780">
        <v>0.1</v>
      </c>
      <c r="M5780">
        <v>1.74</v>
      </c>
      <c r="N5780">
        <v>4</v>
      </c>
      <c r="O5780">
        <v>50</v>
      </c>
      <c r="P5780">
        <v>0.25</v>
      </c>
      <c r="Q5780">
        <v>1</v>
      </c>
      <c r="R5780">
        <v>0.54</v>
      </c>
      <c r="S5780">
        <v>0.25</v>
      </c>
      <c r="T5780">
        <v>9</v>
      </c>
      <c r="U5780">
        <v>46</v>
      </c>
      <c r="V5780">
        <v>32</v>
      </c>
      <c r="W5780">
        <v>2.5</v>
      </c>
      <c r="X5780">
        <v>5</v>
      </c>
      <c r="Y5780">
        <v>0.5</v>
      </c>
      <c r="Z5780">
        <v>7.0000000000000007E-2</v>
      </c>
      <c r="AA5780">
        <v>10</v>
      </c>
      <c r="AB5780">
        <v>0.44</v>
      </c>
      <c r="AC5780">
        <v>325</v>
      </c>
      <c r="AD5780">
        <v>0.5</v>
      </c>
      <c r="AE5780">
        <v>0.02</v>
      </c>
      <c r="AF5780">
        <v>16</v>
      </c>
      <c r="AH5780">
        <v>6</v>
      </c>
      <c r="AI5780">
        <v>1</v>
      </c>
      <c r="AJ5780">
        <v>7</v>
      </c>
      <c r="AK5780">
        <v>25</v>
      </c>
      <c r="AL5780">
        <v>0.19</v>
      </c>
      <c r="AM5780">
        <v>5</v>
      </c>
      <c r="AN5780">
        <v>5</v>
      </c>
      <c r="AO5780">
        <v>77</v>
      </c>
      <c r="AP5780">
        <v>5</v>
      </c>
      <c r="AQ5780">
        <v>34</v>
      </c>
    </row>
    <row r="5781" spans="1:43" hidden="1" x14ac:dyDescent="0.25">
      <c r="A5781" t="s">
        <v>18483</v>
      </c>
      <c r="B5781" t="s">
        <v>20729</v>
      </c>
      <c r="C5781" s="1" t="str">
        <f t="shared" si="411"/>
        <v>21:0121</v>
      </c>
      <c r="D5781" s="1" t="str">
        <f t="shared" si="410"/>
        <v>21:0003</v>
      </c>
      <c r="E5781" t="s">
        <v>18485</v>
      </c>
      <c r="F5781" t="s">
        <v>20730</v>
      </c>
      <c r="H5781">
        <v>49.092871000000002</v>
      </c>
      <c r="I5781">
        <v>-56.058129100000002</v>
      </c>
      <c r="J5781" s="1" t="str">
        <f t="shared" si="413"/>
        <v>Till</v>
      </c>
      <c r="K5781" s="1" t="str">
        <f t="shared" si="412"/>
        <v>&lt;63 micron</v>
      </c>
      <c r="L5781">
        <v>0.1</v>
      </c>
      <c r="M5781">
        <v>1.69</v>
      </c>
      <c r="N5781">
        <v>4</v>
      </c>
      <c r="O5781">
        <v>40</v>
      </c>
      <c r="P5781">
        <v>0.25</v>
      </c>
      <c r="Q5781">
        <v>1</v>
      </c>
      <c r="R5781">
        <v>0.61</v>
      </c>
      <c r="S5781">
        <v>0.25</v>
      </c>
      <c r="T5781">
        <v>9</v>
      </c>
      <c r="U5781">
        <v>39</v>
      </c>
      <c r="V5781">
        <v>36</v>
      </c>
      <c r="W5781">
        <v>2.4</v>
      </c>
      <c r="X5781">
        <v>5</v>
      </c>
      <c r="Y5781">
        <v>0.5</v>
      </c>
      <c r="Z5781">
        <v>0.09</v>
      </c>
      <c r="AA5781">
        <v>10</v>
      </c>
      <c r="AB5781">
        <v>0.49</v>
      </c>
      <c r="AC5781">
        <v>395</v>
      </c>
      <c r="AD5781">
        <v>0.5</v>
      </c>
      <c r="AE5781">
        <v>0.03</v>
      </c>
      <c r="AF5781">
        <v>17</v>
      </c>
      <c r="AH5781">
        <v>4</v>
      </c>
      <c r="AI5781">
        <v>1</v>
      </c>
      <c r="AJ5781">
        <v>7</v>
      </c>
      <c r="AK5781">
        <v>22</v>
      </c>
      <c r="AL5781">
        <v>0.18</v>
      </c>
      <c r="AM5781">
        <v>5</v>
      </c>
      <c r="AN5781">
        <v>5</v>
      </c>
      <c r="AO5781">
        <v>74</v>
      </c>
      <c r="AP5781">
        <v>5</v>
      </c>
      <c r="AQ5781">
        <v>38</v>
      </c>
    </row>
    <row r="5782" spans="1:43" hidden="1" x14ac:dyDescent="0.25">
      <c r="A5782" t="s">
        <v>18487</v>
      </c>
      <c r="B5782" t="s">
        <v>20731</v>
      </c>
      <c r="C5782" s="1" t="str">
        <f t="shared" si="411"/>
        <v>21:0121</v>
      </c>
      <c r="D5782" s="1" t="str">
        <f t="shared" si="410"/>
        <v>21:0003</v>
      </c>
      <c r="E5782" t="s">
        <v>18489</v>
      </c>
      <c r="F5782" t="s">
        <v>20732</v>
      </c>
      <c r="H5782">
        <v>49.082009800000002</v>
      </c>
      <c r="I5782">
        <v>-56.039161999999997</v>
      </c>
      <c r="J5782" s="1" t="str">
        <f t="shared" si="413"/>
        <v>Till</v>
      </c>
      <c r="K5782" s="1" t="str">
        <f t="shared" si="412"/>
        <v>&lt;63 micron</v>
      </c>
      <c r="L5782">
        <v>0.1</v>
      </c>
      <c r="M5782">
        <v>5.58</v>
      </c>
      <c r="N5782">
        <v>34</v>
      </c>
      <c r="O5782">
        <v>40</v>
      </c>
      <c r="P5782">
        <v>0.25</v>
      </c>
      <c r="Q5782">
        <v>1</v>
      </c>
      <c r="R5782">
        <v>0.35</v>
      </c>
      <c r="S5782">
        <v>0.25</v>
      </c>
      <c r="T5782">
        <v>33</v>
      </c>
      <c r="U5782">
        <v>88</v>
      </c>
      <c r="V5782">
        <v>70</v>
      </c>
      <c r="W5782">
        <v>3.36</v>
      </c>
      <c r="X5782">
        <v>10</v>
      </c>
      <c r="Y5782">
        <v>0.5</v>
      </c>
      <c r="Z5782">
        <v>0.14000000000000001</v>
      </c>
      <c r="AA5782">
        <v>20</v>
      </c>
      <c r="AB5782">
        <v>0.86</v>
      </c>
      <c r="AC5782">
        <v>655</v>
      </c>
      <c r="AD5782">
        <v>0.5</v>
      </c>
      <c r="AE5782">
        <v>0.03</v>
      </c>
      <c r="AF5782">
        <v>35</v>
      </c>
      <c r="AH5782">
        <v>16</v>
      </c>
      <c r="AI5782">
        <v>1</v>
      </c>
      <c r="AJ5782">
        <v>13</v>
      </c>
      <c r="AK5782">
        <v>12</v>
      </c>
      <c r="AL5782">
        <v>0.21</v>
      </c>
      <c r="AM5782">
        <v>5</v>
      </c>
      <c r="AN5782">
        <v>5</v>
      </c>
      <c r="AO5782">
        <v>93</v>
      </c>
      <c r="AP5782">
        <v>5</v>
      </c>
      <c r="AQ5782">
        <v>64</v>
      </c>
    </row>
    <row r="5783" spans="1:43" hidden="1" x14ac:dyDescent="0.25">
      <c r="A5783" t="s">
        <v>18491</v>
      </c>
      <c r="B5783" t="s">
        <v>20733</v>
      </c>
      <c r="C5783" s="1" t="str">
        <f t="shared" si="411"/>
        <v>21:0121</v>
      </c>
      <c r="D5783" s="1" t="str">
        <f t="shared" ref="D5783:D5846" si="414">HYPERLINK("http://geochem.nrcan.gc.ca/cdogs/content/svy/svy210003_e.htm", "21:0003")</f>
        <v>21:0003</v>
      </c>
      <c r="E5783" t="s">
        <v>18493</v>
      </c>
      <c r="F5783" t="s">
        <v>20734</v>
      </c>
      <c r="H5783">
        <v>49.061715800000002</v>
      </c>
      <c r="I5783">
        <v>-56.032708700000001</v>
      </c>
      <c r="J5783" s="1" t="str">
        <f t="shared" si="413"/>
        <v>Till</v>
      </c>
      <c r="K5783" s="1" t="str">
        <f t="shared" si="412"/>
        <v>&lt;63 micron</v>
      </c>
      <c r="L5783">
        <v>0.1</v>
      </c>
      <c r="M5783">
        <v>2.38</v>
      </c>
      <c r="N5783">
        <v>2</v>
      </c>
      <c r="O5783">
        <v>130</v>
      </c>
      <c r="P5783">
        <v>0.25</v>
      </c>
      <c r="Q5783">
        <v>1</v>
      </c>
      <c r="R5783">
        <v>0.54</v>
      </c>
      <c r="S5783">
        <v>0.25</v>
      </c>
      <c r="T5783">
        <v>11</v>
      </c>
      <c r="U5783">
        <v>45</v>
      </c>
      <c r="V5783">
        <v>45</v>
      </c>
      <c r="W5783">
        <v>2.91</v>
      </c>
      <c r="X5783">
        <v>10</v>
      </c>
      <c r="Y5783">
        <v>0.5</v>
      </c>
      <c r="Z5783">
        <v>0.18</v>
      </c>
      <c r="AA5783">
        <v>20</v>
      </c>
      <c r="AB5783">
        <v>0.76</v>
      </c>
      <c r="AC5783">
        <v>470</v>
      </c>
      <c r="AD5783">
        <v>0.5</v>
      </c>
      <c r="AE5783">
        <v>0.02</v>
      </c>
      <c r="AF5783">
        <v>32</v>
      </c>
      <c r="AH5783">
        <v>12</v>
      </c>
      <c r="AI5783">
        <v>1</v>
      </c>
      <c r="AJ5783">
        <v>12</v>
      </c>
      <c r="AK5783">
        <v>35</v>
      </c>
      <c r="AL5783">
        <v>0.23</v>
      </c>
      <c r="AM5783">
        <v>5</v>
      </c>
      <c r="AN5783">
        <v>5</v>
      </c>
      <c r="AO5783">
        <v>75</v>
      </c>
      <c r="AP5783">
        <v>5</v>
      </c>
      <c r="AQ5783">
        <v>64</v>
      </c>
    </row>
    <row r="5784" spans="1:43" hidden="1" x14ac:dyDescent="0.25">
      <c r="A5784" t="s">
        <v>18495</v>
      </c>
      <c r="B5784" t="s">
        <v>20735</v>
      </c>
      <c r="C5784" s="1" t="str">
        <f t="shared" si="411"/>
        <v>21:0121</v>
      </c>
      <c r="D5784" s="1" t="str">
        <f t="shared" si="414"/>
        <v>21:0003</v>
      </c>
      <c r="E5784" t="s">
        <v>18497</v>
      </c>
      <c r="F5784" t="s">
        <v>20736</v>
      </c>
      <c r="H5784">
        <v>49.079374000000001</v>
      </c>
      <c r="I5784">
        <v>-56.057699700000001</v>
      </c>
      <c r="J5784" s="1" t="str">
        <f t="shared" si="413"/>
        <v>Till</v>
      </c>
      <c r="K5784" s="1" t="str">
        <f t="shared" si="412"/>
        <v>&lt;63 micron</v>
      </c>
      <c r="L5784">
        <v>0.1</v>
      </c>
      <c r="M5784">
        <v>1.53</v>
      </c>
      <c r="N5784">
        <v>2</v>
      </c>
      <c r="O5784">
        <v>40</v>
      </c>
      <c r="P5784">
        <v>0.25</v>
      </c>
      <c r="Q5784">
        <v>1</v>
      </c>
      <c r="R5784">
        <v>0.57999999999999996</v>
      </c>
      <c r="S5784">
        <v>0.25</v>
      </c>
      <c r="T5784">
        <v>10</v>
      </c>
      <c r="U5784">
        <v>41</v>
      </c>
      <c r="V5784">
        <v>34</v>
      </c>
      <c r="W5784">
        <v>2.36</v>
      </c>
      <c r="X5784">
        <v>5</v>
      </c>
      <c r="Y5784">
        <v>0.5</v>
      </c>
      <c r="Z5784">
        <v>0.08</v>
      </c>
      <c r="AA5784">
        <v>10</v>
      </c>
      <c r="AB5784">
        <v>0.45</v>
      </c>
      <c r="AC5784">
        <v>310</v>
      </c>
      <c r="AD5784">
        <v>0.5</v>
      </c>
      <c r="AE5784">
        <v>0.03</v>
      </c>
      <c r="AF5784">
        <v>18</v>
      </c>
      <c r="AH5784">
        <v>8</v>
      </c>
      <c r="AI5784">
        <v>1</v>
      </c>
      <c r="AJ5784">
        <v>7</v>
      </c>
      <c r="AK5784">
        <v>22</v>
      </c>
      <c r="AL5784">
        <v>0.2</v>
      </c>
      <c r="AM5784">
        <v>5</v>
      </c>
      <c r="AN5784">
        <v>5</v>
      </c>
      <c r="AO5784">
        <v>76</v>
      </c>
      <c r="AP5784">
        <v>5</v>
      </c>
      <c r="AQ5784">
        <v>40</v>
      </c>
    </row>
    <row r="5785" spans="1:43" hidden="1" x14ac:dyDescent="0.25">
      <c r="A5785" t="s">
        <v>18499</v>
      </c>
      <c r="B5785" t="s">
        <v>20737</v>
      </c>
      <c r="C5785" s="1" t="str">
        <f t="shared" si="411"/>
        <v>21:0121</v>
      </c>
      <c r="D5785" s="1" t="str">
        <f t="shared" si="414"/>
        <v>21:0003</v>
      </c>
      <c r="E5785" t="s">
        <v>18501</v>
      </c>
      <c r="F5785" t="s">
        <v>20738</v>
      </c>
      <c r="H5785">
        <v>49.093710899999998</v>
      </c>
      <c r="I5785">
        <v>-56.0292107</v>
      </c>
      <c r="J5785" s="1" t="str">
        <f t="shared" si="413"/>
        <v>Till</v>
      </c>
      <c r="K5785" s="1" t="str">
        <f t="shared" si="412"/>
        <v>&lt;63 micron</v>
      </c>
      <c r="L5785">
        <v>0.1</v>
      </c>
      <c r="M5785">
        <v>2.4500000000000002</v>
      </c>
      <c r="N5785">
        <v>4</v>
      </c>
      <c r="O5785">
        <v>100</v>
      </c>
      <c r="P5785">
        <v>0.25</v>
      </c>
      <c r="Q5785">
        <v>1</v>
      </c>
      <c r="R5785">
        <v>0.53</v>
      </c>
      <c r="S5785">
        <v>0.25</v>
      </c>
      <c r="T5785">
        <v>12</v>
      </c>
      <c r="U5785">
        <v>43</v>
      </c>
      <c r="V5785">
        <v>35</v>
      </c>
      <c r="W5785">
        <v>2.5499999999999998</v>
      </c>
      <c r="X5785">
        <v>10</v>
      </c>
      <c r="Y5785">
        <v>0.5</v>
      </c>
      <c r="Z5785">
        <v>0.1</v>
      </c>
      <c r="AA5785">
        <v>10</v>
      </c>
      <c r="AB5785">
        <v>0.6</v>
      </c>
      <c r="AC5785">
        <v>380</v>
      </c>
      <c r="AD5785">
        <v>0.5</v>
      </c>
      <c r="AE5785">
        <v>0.03</v>
      </c>
      <c r="AF5785">
        <v>21</v>
      </c>
      <c r="AH5785">
        <v>6</v>
      </c>
      <c r="AI5785">
        <v>1</v>
      </c>
      <c r="AJ5785">
        <v>9</v>
      </c>
      <c r="AK5785">
        <v>23</v>
      </c>
      <c r="AL5785">
        <v>0.22</v>
      </c>
      <c r="AM5785">
        <v>5</v>
      </c>
      <c r="AN5785">
        <v>5</v>
      </c>
      <c r="AO5785">
        <v>75</v>
      </c>
      <c r="AP5785">
        <v>5</v>
      </c>
      <c r="AQ5785">
        <v>44</v>
      </c>
    </row>
    <row r="5786" spans="1:43" hidden="1" x14ac:dyDescent="0.25">
      <c r="A5786" t="s">
        <v>18503</v>
      </c>
      <c r="B5786" t="s">
        <v>20739</v>
      </c>
      <c r="C5786" s="1" t="str">
        <f t="shared" si="411"/>
        <v>21:0121</v>
      </c>
      <c r="D5786" s="1" t="str">
        <f t="shared" si="414"/>
        <v>21:0003</v>
      </c>
      <c r="E5786" t="s">
        <v>18505</v>
      </c>
      <c r="F5786" t="s">
        <v>20740</v>
      </c>
      <c r="H5786">
        <v>49.080323300000003</v>
      </c>
      <c r="I5786">
        <v>-55.999481400000001</v>
      </c>
      <c r="J5786" s="1" t="str">
        <f t="shared" si="413"/>
        <v>Till</v>
      </c>
      <c r="K5786" s="1" t="str">
        <f t="shared" si="412"/>
        <v>&lt;63 micron</v>
      </c>
      <c r="L5786">
        <v>0.1</v>
      </c>
      <c r="M5786">
        <v>1.08</v>
      </c>
      <c r="N5786">
        <v>22</v>
      </c>
      <c r="O5786">
        <v>30</v>
      </c>
      <c r="P5786">
        <v>0.25</v>
      </c>
      <c r="Q5786">
        <v>1</v>
      </c>
      <c r="R5786">
        <v>0.44</v>
      </c>
      <c r="S5786">
        <v>0.25</v>
      </c>
      <c r="T5786">
        <v>11</v>
      </c>
      <c r="U5786">
        <v>23</v>
      </c>
      <c r="V5786">
        <v>31</v>
      </c>
      <c r="W5786">
        <v>2.17</v>
      </c>
      <c r="X5786">
        <v>5</v>
      </c>
      <c r="Y5786">
        <v>0.5</v>
      </c>
      <c r="Z5786">
        <v>0.05</v>
      </c>
      <c r="AA5786">
        <v>10</v>
      </c>
      <c r="AB5786">
        <v>0.38</v>
      </c>
      <c r="AC5786">
        <v>350</v>
      </c>
      <c r="AD5786">
        <v>0.5</v>
      </c>
      <c r="AE5786">
        <v>0.02</v>
      </c>
      <c r="AF5786">
        <v>20</v>
      </c>
      <c r="AH5786">
        <v>12</v>
      </c>
      <c r="AI5786">
        <v>1</v>
      </c>
      <c r="AJ5786">
        <v>6</v>
      </c>
      <c r="AK5786">
        <v>17</v>
      </c>
      <c r="AL5786">
        <v>0.15</v>
      </c>
      <c r="AM5786">
        <v>5</v>
      </c>
      <c r="AN5786">
        <v>5</v>
      </c>
      <c r="AO5786">
        <v>47</v>
      </c>
      <c r="AP5786">
        <v>5</v>
      </c>
      <c r="AQ5786">
        <v>46</v>
      </c>
    </row>
    <row r="5787" spans="1:43" hidden="1" x14ac:dyDescent="0.25">
      <c r="A5787" t="s">
        <v>18507</v>
      </c>
      <c r="B5787" t="s">
        <v>20741</v>
      </c>
      <c r="C5787" s="1" t="str">
        <f t="shared" si="411"/>
        <v>21:0121</v>
      </c>
      <c r="D5787" s="1" t="str">
        <f t="shared" si="414"/>
        <v>21:0003</v>
      </c>
      <c r="E5787" t="s">
        <v>18509</v>
      </c>
      <c r="F5787" t="s">
        <v>20742</v>
      </c>
      <c r="H5787">
        <v>49.090737500000003</v>
      </c>
      <c r="I5787">
        <v>-56.007490300000001</v>
      </c>
      <c r="J5787" s="1" t="str">
        <f t="shared" si="413"/>
        <v>Till</v>
      </c>
      <c r="K5787" s="1" t="str">
        <f t="shared" si="412"/>
        <v>&lt;63 micron</v>
      </c>
      <c r="L5787">
        <v>0.1</v>
      </c>
      <c r="M5787">
        <v>2.52</v>
      </c>
      <c r="N5787">
        <v>274</v>
      </c>
      <c r="O5787">
        <v>40</v>
      </c>
      <c r="P5787">
        <v>0.25</v>
      </c>
      <c r="Q5787">
        <v>1</v>
      </c>
      <c r="R5787">
        <v>0.23</v>
      </c>
      <c r="S5787">
        <v>0.25</v>
      </c>
      <c r="T5787">
        <v>12</v>
      </c>
      <c r="U5787">
        <v>36</v>
      </c>
      <c r="V5787">
        <v>34</v>
      </c>
      <c r="W5787">
        <v>3.03</v>
      </c>
      <c r="X5787">
        <v>5</v>
      </c>
      <c r="Y5787">
        <v>0.5</v>
      </c>
      <c r="Z5787">
        <v>0.06</v>
      </c>
      <c r="AA5787">
        <v>10</v>
      </c>
      <c r="AB5787">
        <v>0.56000000000000005</v>
      </c>
      <c r="AC5787">
        <v>510</v>
      </c>
      <c r="AD5787">
        <v>1</v>
      </c>
      <c r="AE5787">
        <v>0.01</v>
      </c>
      <c r="AF5787">
        <v>25</v>
      </c>
      <c r="AH5787">
        <v>14</v>
      </c>
      <c r="AI5787">
        <v>2</v>
      </c>
      <c r="AJ5787">
        <v>9</v>
      </c>
      <c r="AK5787">
        <v>12</v>
      </c>
      <c r="AL5787">
        <v>0.16</v>
      </c>
      <c r="AM5787">
        <v>5</v>
      </c>
      <c r="AN5787">
        <v>5</v>
      </c>
      <c r="AO5787">
        <v>58</v>
      </c>
      <c r="AP5787">
        <v>5</v>
      </c>
      <c r="AQ5787">
        <v>62</v>
      </c>
    </row>
    <row r="5788" spans="1:43" hidden="1" x14ac:dyDescent="0.25">
      <c r="A5788" t="s">
        <v>18511</v>
      </c>
      <c r="B5788" t="s">
        <v>20743</v>
      </c>
      <c r="C5788" s="1" t="str">
        <f t="shared" si="411"/>
        <v>21:0121</v>
      </c>
      <c r="D5788" s="1" t="str">
        <f t="shared" si="414"/>
        <v>21:0003</v>
      </c>
      <c r="E5788" t="s">
        <v>18513</v>
      </c>
      <c r="F5788" t="s">
        <v>20744</v>
      </c>
      <c r="H5788">
        <v>49.102872699999999</v>
      </c>
      <c r="I5788">
        <v>-56.0491715</v>
      </c>
      <c r="J5788" s="1" t="str">
        <f t="shared" si="413"/>
        <v>Till</v>
      </c>
      <c r="K5788" s="1" t="str">
        <f t="shared" si="412"/>
        <v>&lt;63 micron</v>
      </c>
      <c r="L5788">
        <v>0.1</v>
      </c>
      <c r="M5788">
        <v>1.53</v>
      </c>
      <c r="N5788">
        <v>1</v>
      </c>
      <c r="O5788">
        <v>30</v>
      </c>
      <c r="P5788">
        <v>0.25</v>
      </c>
      <c r="Q5788">
        <v>1</v>
      </c>
      <c r="R5788">
        <v>0.47</v>
      </c>
      <c r="S5788">
        <v>0.25</v>
      </c>
      <c r="T5788">
        <v>10</v>
      </c>
      <c r="U5788">
        <v>44</v>
      </c>
      <c r="V5788">
        <v>33</v>
      </c>
      <c r="W5788">
        <v>2.61</v>
      </c>
      <c r="X5788">
        <v>5</v>
      </c>
      <c r="Y5788">
        <v>0.5</v>
      </c>
      <c r="Z5788">
        <v>7.0000000000000007E-2</v>
      </c>
      <c r="AA5788">
        <v>10</v>
      </c>
      <c r="AB5788">
        <v>0.46</v>
      </c>
      <c r="AC5788">
        <v>355</v>
      </c>
      <c r="AD5788">
        <v>0.5</v>
      </c>
      <c r="AE5788">
        <v>0.03</v>
      </c>
      <c r="AF5788">
        <v>18</v>
      </c>
      <c r="AH5788">
        <v>6</v>
      </c>
      <c r="AI5788">
        <v>1</v>
      </c>
      <c r="AJ5788">
        <v>6</v>
      </c>
      <c r="AK5788">
        <v>16</v>
      </c>
      <c r="AL5788">
        <v>0.17</v>
      </c>
      <c r="AM5788">
        <v>5</v>
      </c>
      <c r="AN5788">
        <v>5</v>
      </c>
      <c r="AO5788">
        <v>80</v>
      </c>
      <c r="AP5788">
        <v>5</v>
      </c>
      <c r="AQ5788">
        <v>36</v>
      </c>
    </row>
    <row r="5789" spans="1:43" hidden="1" x14ac:dyDescent="0.25">
      <c r="A5789" t="s">
        <v>18515</v>
      </c>
      <c r="B5789" t="s">
        <v>20745</v>
      </c>
      <c r="C5789" s="1" t="str">
        <f t="shared" si="411"/>
        <v>21:0121</v>
      </c>
      <c r="D5789" s="1" t="str">
        <f t="shared" si="414"/>
        <v>21:0003</v>
      </c>
      <c r="E5789" t="s">
        <v>18517</v>
      </c>
      <c r="F5789" t="s">
        <v>20746</v>
      </c>
      <c r="H5789">
        <v>49.116312499999999</v>
      </c>
      <c r="I5789">
        <v>-56.053573999999998</v>
      </c>
      <c r="J5789" s="1" t="str">
        <f t="shared" si="413"/>
        <v>Till</v>
      </c>
      <c r="K5789" s="1" t="str">
        <f t="shared" si="412"/>
        <v>&lt;63 micron</v>
      </c>
      <c r="L5789">
        <v>0.1</v>
      </c>
      <c r="M5789">
        <v>1.43</v>
      </c>
      <c r="N5789">
        <v>1</v>
      </c>
      <c r="O5789">
        <v>40</v>
      </c>
      <c r="P5789">
        <v>0.25</v>
      </c>
      <c r="Q5789">
        <v>1</v>
      </c>
      <c r="R5789">
        <v>0.43</v>
      </c>
      <c r="S5789">
        <v>0.25</v>
      </c>
      <c r="T5789">
        <v>9</v>
      </c>
      <c r="U5789">
        <v>35</v>
      </c>
      <c r="V5789">
        <v>23</v>
      </c>
      <c r="W5789">
        <v>2.11</v>
      </c>
      <c r="X5789">
        <v>5</v>
      </c>
      <c r="Y5789">
        <v>0.5</v>
      </c>
      <c r="Z5789">
        <v>0.09</v>
      </c>
      <c r="AA5789">
        <v>10</v>
      </c>
      <c r="AB5789">
        <v>0.44</v>
      </c>
      <c r="AC5789">
        <v>335</v>
      </c>
      <c r="AD5789">
        <v>0.5</v>
      </c>
      <c r="AE5789">
        <v>0.03</v>
      </c>
      <c r="AF5789">
        <v>16</v>
      </c>
      <c r="AH5789">
        <v>4</v>
      </c>
      <c r="AI5789">
        <v>1</v>
      </c>
      <c r="AJ5789">
        <v>4</v>
      </c>
      <c r="AK5789">
        <v>13</v>
      </c>
      <c r="AL5789">
        <v>0.13</v>
      </c>
      <c r="AM5789">
        <v>5</v>
      </c>
      <c r="AN5789">
        <v>5</v>
      </c>
      <c r="AO5789">
        <v>60</v>
      </c>
      <c r="AP5789">
        <v>5</v>
      </c>
      <c r="AQ5789">
        <v>30</v>
      </c>
    </row>
    <row r="5790" spans="1:43" hidden="1" x14ac:dyDescent="0.25">
      <c r="A5790" t="s">
        <v>18519</v>
      </c>
      <c r="B5790" t="s">
        <v>20747</v>
      </c>
      <c r="C5790" s="1" t="str">
        <f t="shared" si="411"/>
        <v>21:0121</v>
      </c>
      <c r="D5790" s="1" t="str">
        <f t="shared" si="414"/>
        <v>21:0003</v>
      </c>
      <c r="E5790" t="s">
        <v>18521</v>
      </c>
      <c r="F5790" t="s">
        <v>20748</v>
      </c>
      <c r="H5790">
        <v>49.1198719</v>
      </c>
      <c r="I5790">
        <v>-56.048846599999997</v>
      </c>
      <c r="J5790" s="1" t="str">
        <f t="shared" si="413"/>
        <v>Till</v>
      </c>
      <c r="K5790" s="1" t="str">
        <f t="shared" si="412"/>
        <v>&lt;63 micron</v>
      </c>
      <c r="L5790">
        <v>0.1</v>
      </c>
      <c r="M5790">
        <v>1.2</v>
      </c>
      <c r="N5790">
        <v>2</v>
      </c>
      <c r="O5790">
        <v>70</v>
      </c>
      <c r="P5790">
        <v>0.25</v>
      </c>
      <c r="Q5790">
        <v>1</v>
      </c>
      <c r="R5790">
        <v>0.41</v>
      </c>
      <c r="S5790">
        <v>0.25</v>
      </c>
      <c r="T5790">
        <v>6</v>
      </c>
      <c r="U5790">
        <v>29</v>
      </c>
      <c r="V5790">
        <v>17</v>
      </c>
      <c r="W5790">
        <v>1.84</v>
      </c>
      <c r="X5790">
        <v>5</v>
      </c>
      <c r="Y5790">
        <v>0.5</v>
      </c>
      <c r="Z5790">
        <v>0.08</v>
      </c>
      <c r="AA5790">
        <v>10</v>
      </c>
      <c r="AB5790">
        <v>0.37</v>
      </c>
      <c r="AC5790">
        <v>250</v>
      </c>
      <c r="AD5790">
        <v>0.5</v>
      </c>
      <c r="AE5790">
        <v>0.02</v>
      </c>
      <c r="AF5790">
        <v>12</v>
      </c>
      <c r="AH5790">
        <v>6</v>
      </c>
      <c r="AI5790">
        <v>1</v>
      </c>
      <c r="AJ5790">
        <v>3</v>
      </c>
      <c r="AK5790">
        <v>13</v>
      </c>
      <c r="AL5790">
        <v>0.12</v>
      </c>
      <c r="AM5790">
        <v>5</v>
      </c>
      <c r="AN5790">
        <v>5</v>
      </c>
      <c r="AO5790">
        <v>52</v>
      </c>
      <c r="AP5790">
        <v>5</v>
      </c>
      <c r="AQ5790">
        <v>28</v>
      </c>
    </row>
    <row r="5791" spans="1:43" hidden="1" x14ac:dyDescent="0.25">
      <c r="A5791" t="s">
        <v>18523</v>
      </c>
      <c r="B5791" t="s">
        <v>20749</v>
      </c>
      <c r="C5791" s="1" t="str">
        <f t="shared" ref="C5791:C5854" si="415">HYPERLINK("http://geochem.nrcan.gc.ca/cdogs/content/bdl/bdl210121_e.htm", "21:0121")</f>
        <v>21:0121</v>
      </c>
      <c r="D5791" s="1" t="str">
        <f t="shared" si="414"/>
        <v>21:0003</v>
      </c>
      <c r="E5791" t="s">
        <v>18525</v>
      </c>
      <c r="F5791" t="s">
        <v>20750</v>
      </c>
      <c r="H5791">
        <v>49.125666000000002</v>
      </c>
      <c r="I5791">
        <v>-56.042430699999997</v>
      </c>
      <c r="J5791" s="1" t="str">
        <f t="shared" si="413"/>
        <v>Till</v>
      </c>
      <c r="K5791" s="1" t="str">
        <f t="shared" ref="K5791:K5854" si="416">HYPERLINK("http://geochem.nrcan.gc.ca/cdogs/content/kwd/kwd080004_e.htm", "&lt;63 micron")</f>
        <v>&lt;63 micron</v>
      </c>
      <c r="L5791">
        <v>0.1</v>
      </c>
      <c r="M5791">
        <v>1.22</v>
      </c>
      <c r="N5791">
        <v>1</v>
      </c>
      <c r="O5791">
        <v>60</v>
      </c>
      <c r="P5791">
        <v>0.25</v>
      </c>
      <c r="Q5791">
        <v>1</v>
      </c>
      <c r="R5791">
        <v>0.55000000000000004</v>
      </c>
      <c r="S5791">
        <v>0.25</v>
      </c>
      <c r="T5791">
        <v>7</v>
      </c>
      <c r="U5791">
        <v>33</v>
      </c>
      <c r="V5791">
        <v>20</v>
      </c>
      <c r="W5791">
        <v>2.04</v>
      </c>
      <c r="X5791">
        <v>5</v>
      </c>
      <c r="Y5791">
        <v>0.5</v>
      </c>
      <c r="Z5791">
        <v>7.0000000000000007E-2</v>
      </c>
      <c r="AA5791">
        <v>10</v>
      </c>
      <c r="AB5791">
        <v>0.35</v>
      </c>
      <c r="AC5791">
        <v>305</v>
      </c>
      <c r="AD5791">
        <v>0.5</v>
      </c>
      <c r="AE5791">
        <v>0.03</v>
      </c>
      <c r="AF5791">
        <v>12</v>
      </c>
      <c r="AH5791">
        <v>6</v>
      </c>
      <c r="AI5791">
        <v>1</v>
      </c>
      <c r="AJ5791">
        <v>5</v>
      </c>
      <c r="AK5791">
        <v>20</v>
      </c>
      <c r="AL5791">
        <v>0.15</v>
      </c>
      <c r="AM5791">
        <v>5</v>
      </c>
      <c r="AN5791">
        <v>5</v>
      </c>
      <c r="AO5791">
        <v>60</v>
      </c>
      <c r="AP5791">
        <v>5</v>
      </c>
      <c r="AQ5791">
        <v>28</v>
      </c>
    </row>
    <row r="5792" spans="1:43" hidden="1" x14ac:dyDescent="0.25">
      <c r="A5792" t="s">
        <v>18527</v>
      </c>
      <c r="B5792" t="s">
        <v>20751</v>
      </c>
      <c r="C5792" s="1" t="str">
        <f t="shared" si="415"/>
        <v>21:0121</v>
      </c>
      <c r="D5792" s="1" t="str">
        <f t="shared" si="414"/>
        <v>21:0003</v>
      </c>
      <c r="E5792" t="s">
        <v>18529</v>
      </c>
      <c r="F5792" t="s">
        <v>20752</v>
      </c>
      <c r="H5792">
        <v>49.135950000000001</v>
      </c>
      <c r="I5792">
        <v>-56.024410199999998</v>
      </c>
      <c r="J5792" s="1" t="str">
        <f t="shared" si="413"/>
        <v>Till</v>
      </c>
      <c r="K5792" s="1" t="str">
        <f t="shared" si="416"/>
        <v>&lt;63 micron</v>
      </c>
      <c r="L5792">
        <v>0.1</v>
      </c>
      <c r="M5792">
        <v>1.51</v>
      </c>
      <c r="N5792">
        <v>4</v>
      </c>
      <c r="O5792">
        <v>40</v>
      </c>
      <c r="P5792">
        <v>0.25</v>
      </c>
      <c r="Q5792">
        <v>1</v>
      </c>
      <c r="R5792">
        <v>0.63</v>
      </c>
      <c r="S5792">
        <v>0.25</v>
      </c>
      <c r="T5792">
        <v>8</v>
      </c>
      <c r="U5792">
        <v>36</v>
      </c>
      <c r="V5792">
        <v>30</v>
      </c>
      <c r="W5792">
        <v>2.29</v>
      </c>
      <c r="X5792">
        <v>5</v>
      </c>
      <c r="Y5792">
        <v>0.5</v>
      </c>
      <c r="Z5792">
        <v>0.08</v>
      </c>
      <c r="AA5792">
        <v>10</v>
      </c>
      <c r="AB5792">
        <v>0.45</v>
      </c>
      <c r="AC5792">
        <v>355</v>
      </c>
      <c r="AD5792">
        <v>0.5</v>
      </c>
      <c r="AE5792">
        <v>0.04</v>
      </c>
      <c r="AF5792">
        <v>17</v>
      </c>
      <c r="AH5792">
        <v>6</v>
      </c>
      <c r="AI5792">
        <v>1</v>
      </c>
      <c r="AJ5792">
        <v>6</v>
      </c>
      <c r="AK5792">
        <v>23</v>
      </c>
      <c r="AL5792">
        <v>0.17</v>
      </c>
      <c r="AM5792">
        <v>5</v>
      </c>
      <c r="AN5792">
        <v>5</v>
      </c>
      <c r="AO5792">
        <v>66</v>
      </c>
      <c r="AP5792">
        <v>5</v>
      </c>
      <c r="AQ5792">
        <v>38</v>
      </c>
    </row>
    <row r="5793" spans="1:43" hidden="1" x14ac:dyDescent="0.25">
      <c r="A5793" t="s">
        <v>18531</v>
      </c>
      <c r="B5793" t="s">
        <v>20753</v>
      </c>
      <c r="C5793" s="1" t="str">
        <f t="shared" si="415"/>
        <v>21:0121</v>
      </c>
      <c r="D5793" s="1" t="str">
        <f t="shared" si="414"/>
        <v>21:0003</v>
      </c>
      <c r="E5793" t="s">
        <v>18533</v>
      </c>
      <c r="F5793" t="s">
        <v>20754</v>
      </c>
      <c r="H5793">
        <v>49.144674199999997</v>
      </c>
      <c r="I5793">
        <v>-55.977481400000002</v>
      </c>
      <c r="J5793" s="1" t="str">
        <f t="shared" si="413"/>
        <v>Till</v>
      </c>
      <c r="K5793" s="1" t="str">
        <f t="shared" si="416"/>
        <v>&lt;63 micron</v>
      </c>
      <c r="L5793">
        <v>0.1</v>
      </c>
      <c r="M5793">
        <v>1.73</v>
      </c>
      <c r="N5793">
        <v>18</v>
      </c>
      <c r="O5793">
        <v>40</v>
      </c>
      <c r="P5793">
        <v>0.25</v>
      </c>
      <c r="Q5793">
        <v>1</v>
      </c>
      <c r="R5793">
        <v>0.54</v>
      </c>
      <c r="S5793">
        <v>0.25</v>
      </c>
      <c r="T5793">
        <v>12</v>
      </c>
      <c r="U5793">
        <v>38</v>
      </c>
      <c r="V5793">
        <v>25</v>
      </c>
      <c r="W5793">
        <v>2.2000000000000002</v>
      </c>
      <c r="X5793">
        <v>5</v>
      </c>
      <c r="Y5793">
        <v>0.5</v>
      </c>
      <c r="Z5793">
        <v>0.09</v>
      </c>
      <c r="AA5793">
        <v>10</v>
      </c>
      <c r="AB5793">
        <v>0.46</v>
      </c>
      <c r="AC5793">
        <v>330</v>
      </c>
      <c r="AD5793">
        <v>0.5</v>
      </c>
      <c r="AE5793">
        <v>0.03</v>
      </c>
      <c r="AF5793">
        <v>17</v>
      </c>
      <c r="AH5793">
        <v>6</v>
      </c>
      <c r="AI5793">
        <v>1</v>
      </c>
      <c r="AJ5793">
        <v>6</v>
      </c>
      <c r="AK5793">
        <v>19</v>
      </c>
      <c r="AL5793">
        <v>0.18</v>
      </c>
      <c r="AM5793">
        <v>5</v>
      </c>
      <c r="AN5793">
        <v>5</v>
      </c>
      <c r="AO5793">
        <v>67</v>
      </c>
      <c r="AP5793">
        <v>5</v>
      </c>
      <c r="AQ5793">
        <v>36</v>
      </c>
    </row>
    <row r="5794" spans="1:43" hidden="1" x14ac:dyDescent="0.25">
      <c r="A5794" t="s">
        <v>18535</v>
      </c>
      <c r="B5794" t="s">
        <v>20755</v>
      </c>
      <c r="C5794" s="1" t="str">
        <f t="shared" si="415"/>
        <v>21:0121</v>
      </c>
      <c r="D5794" s="1" t="str">
        <f t="shared" si="414"/>
        <v>21:0003</v>
      </c>
      <c r="E5794" t="s">
        <v>18537</v>
      </c>
      <c r="F5794" t="s">
        <v>20756</v>
      </c>
      <c r="H5794">
        <v>49.1443127</v>
      </c>
      <c r="I5794">
        <v>-56.0029927</v>
      </c>
      <c r="J5794" s="1" t="str">
        <f t="shared" si="413"/>
        <v>Till</v>
      </c>
      <c r="K5794" s="1" t="str">
        <f t="shared" si="416"/>
        <v>&lt;63 micron</v>
      </c>
      <c r="L5794">
        <v>0.1</v>
      </c>
      <c r="M5794">
        <v>1.93</v>
      </c>
      <c r="N5794">
        <v>8</v>
      </c>
      <c r="O5794">
        <v>20</v>
      </c>
      <c r="P5794">
        <v>0.25</v>
      </c>
      <c r="Q5794">
        <v>1</v>
      </c>
      <c r="R5794">
        <v>0.52</v>
      </c>
      <c r="S5794">
        <v>0.25</v>
      </c>
      <c r="T5794">
        <v>10</v>
      </c>
      <c r="U5794">
        <v>48</v>
      </c>
      <c r="V5794">
        <v>27</v>
      </c>
      <c r="W5794">
        <v>2.7</v>
      </c>
      <c r="X5794">
        <v>5</v>
      </c>
      <c r="Y5794">
        <v>0.5</v>
      </c>
      <c r="Z5794">
        <v>0.06</v>
      </c>
      <c r="AA5794">
        <v>10</v>
      </c>
      <c r="AB5794">
        <v>0.47</v>
      </c>
      <c r="AC5794">
        <v>335</v>
      </c>
      <c r="AD5794">
        <v>0.5</v>
      </c>
      <c r="AE5794">
        <v>0.04</v>
      </c>
      <c r="AF5794">
        <v>18</v>
      </c>
      <c r="AH5794">
        <v>6</v>
      </c>
      <c r="AI5794">
        <v>1</v>
      </c>
      <c r="AJ5794">
        <v>7</v>
      </c>
      <c r="AK5794">
        <v>20</v>
      </c>
      <c r="AL5794">
        <v>0.21</v>
      </c>
      <c r="AM5794">
        <v>5</v>
      </c>
      <c r="AN5794">
        <v>5</v>
      </c>
      <c r="AO5794">
        <v>86</v>
      </c>
      <c r="AP5794">
        <v>5</v>
      </c>
      <c r="AQ5794">
        <v>32</v>
      </c>
    </row>
    <row r="5795" spans="1:43" hidden="1" x14ac:dyDescent="0.25">
      <c r="A5795" t="s">
        <v>18539</v>
      </c>
      <c r="B5795" t="s">
        <v>20757</v>
      </c>
      <c r="C5795" s="1" t="str">
        <f t="shared" si="415"/>
        <v>21:0121</v>
      </c>
      <c r="D5795" s="1" t="str">
        <f t="shared" si="414"/>
        <v>21:0003</v>
      </c>
      <c r="E5795" t="s">
        <v>18541</v>
      </c>
      <c r="F5795" t="s">
        <v>20758</v>
      </c>
      <c r="H5795">
        <v>49.106334099999998</v>
      </c>
      <c r="I5795">
        <v>-56.043487900000002</v>
      </c>
      <c r="J5795" s="1" t="str">
        <f t="shared" si="413"/>
        <v>Till</v>
      </c>
      <c r="K5795" s="1" t="str">
        <f t="shared" si="416"/>
        <v>&lt;63 micron</v>
      </c>
      <c r="L5795">
        <v>0.1</v>
      </c>
      <c r="M5795">
        <v>1.67</v>
      </c>
      <c r="N5795">
        <v>6</v>
      </c>
      <c r="O5795">
        <v>60</v>
      </c>
      <c r="P5795">
        <v>0.25</v>
      </c>
      <c r="Q5795">
        <v>1</v>
      </c>
      <c r="R5795">
        <v>0.52</v>
      </c>
      <c r="S5795">
        <v>0.25</v>
      </c>
      <c r="T5795">
        <v>9</v>
      </c>
      <c r="U5795">
        <v>42</v>
      </c>
      <c r="V5795">
        <v>30</v>
      </c>
      <c r="W5795">
        <v>2.73</v>
      </c>
      <c r="X5795">
        <v>5</v>
      </c>
      <c r="Y5795">
        <v>0.5</v>
      </c>
      <c r="Z5795">
        <v>0.09</v>
      </c>
      <c r="AA5795">
        <v>10</v>
      </c>
      <c r="AB5795">
        <v>0.48</v>
      </c>
      <c r="AC5795">
        <v>385</v>
      </c>
      <c r="AD5795">
        <v>0.5</v>
      </c>
      <c r="AE5795">
        <v>0.03</v>
      </c>
      <c r="AF5795">
        <v>19</v>
      </c>
      <c r="AH5795">
        <v>10</v>
      </c>
      <c r="AI5795">
        <v>2</v>
      </c>
      <c r="AJ5795">
        <v>6</v>
      </c>
      <c r="AK5795">
        <v>20</v>
      </c>
      <c r="AL5795">
        <v>0.19</v>
      </c>
      <c r="AM5795">
        <v>5</v>
      </c>
      <c r="AN5795">
        <v>5</v>
      </c>
      <c r="AO5795">
        <v>83</v>
      </c>
      <c r="AP5795">
        <v>5</v>
      </c>
      <c r="AQ5795">
        <v>44</v>
      </c>
    </row>
    <row r="5796" spans="1:43" hidden="1" x14ac:dyDescent="0.25">
      <c r="A5796" t="s">
        <v>18543</v>
      </c>
      <c r="B5796" t="s">
        <v>20759</v>
      </c>
      <c r="C5796" s="1" t="str">
        <f t="shared" si="415"/>
        <v>21:0121</v>
      </c>
      <c r="D5796" s="1" t="str">
        <f t="shared" si="414"/>
        <v>21:0003</v>
      </c>
      <c r="E5796" t="s">
        <v>18545</v>
      </c>
      <c r="F5796" t="s">
        <v>20760</v>
      </c>
      <c r="H5796">
        <v>49.118769999999998</v>
      </c>
      <c r="I5796">
        <v>-56.024610199999998</v>
      </c>
      <c r="J5796" s="1" t="str">
        <f t="shared" si="413"/>
        <v>Till</v>
      </c>
      <c r="K5796" s="1" t="str">
        <f t="shared" si="416"/>
        <v>&lt;63 micron</v>
      </c>
      <c r="L5796">
        <v>0.1</v>
      </c>
      <c r="M5796">
        <v>2.35</v>
      </c>
      <c r="N5796">
        <v>4</v>
      </c>
      <c r="O5796">
        <v>70</v>
      </c>
      <c r="P5796">
        <v>0.25</v>
      </c>
      <c r="Q5796">
        <v>1</v>
      </c>
      <c r="R5796">
        <v>0.56999999999999995</v>
      </c>
      <c r="S5796">
        <v>0.25</v>
      </c>
      <c r="T5796">
        <v>11</v>
      </c>
      <c r="U5796">
        <v>49</v>
      </c>
      <c r="V5796">
        <v>36</v>
      </c>
      <c r="W5796">
        <v>2.74</v>
      </c>
      <c r="X5796">
        <v>5</v>
      </c>
      <c r="Y5796">
        <v>0.5</v>
      </c>
      <c r="Z5796">
        <v>0.12</v>
      </c>
      <c r="AA5796">
        <v>10</v>
      </c>
      <c r="AB5796">
        <v>0.64</v>
      </c>
      <c r="AC5796">
        <v>450</v>
      </c>
      <c r="AD5796">
        <v>0.5</v>
      </c>
      <c r="AE5796">
        <v>0.04</v>
      </c>
      <c r="AF5796">
        <v>22</v>
      </c>
      <c r="AH5796">
        <v>4</v>
      </c>
      <c r="AI5796">
        <v>1</v>
      </c>
      <c r="AJ5796">
        <v>8</v>
      </c>
      <c r="AK5796">
        <v>21</v>
      </c>
      <c r="AL5796">
        <v>0.21</v>
      </c>
      <c r="AM5796">
        <v>5</v>
      </c>
      <c r="AN5796">
        <v>5</v>
      </c>
      <c r="AO5796">
        <v>79</v>
      </c>
      <c r="AP5796">
        <v>5</v>
      </c>
      <c r="AQ5796">
        <v>44</v>
      </c>
    </row>
    <row r="5797" spans="1:43" hidden="1" x14ac:dyDescent="0.25">
      <c r="A5797" t="s">
        <v>18547</v>
      </c>
      <c r="B5797" t="s">
        <v>20761</v>
      </c>
      <c r="C5797" s="1" t="str">
        <f t="shared" si="415"/>
        <v>21:0121</v>
      </c>
      <c r="D5797" s="1" t="str">
        <f t="shared" si="414"/>
        <v>21:0003</v>
      </c>
      <c r="E5797" t="s">
        <v>18549</v>
      </c>
      <c r="F5797" t="s">
        <v>20762</v>
      </c>
      <c r="H5797">
        <v>49.111488600000001</v>
      </c>
      <c r="I5797">
        <v>-56.014612900000003</v>
      </c>
      <c r="J5797" s="1" t="str">
        <f t="shared" si="413"/>
        <v>Till</v>
      </c>
      <c r="K5797" s="1" t="str">
        <f t="shared" si="416"/>
        <v>&lt;63 micron</v>
      </c>
      <c r="L5797">
        <v>0.1</v>
      </c>
      <c r="M5797">
        <v>3.88</v>
      </c>
      <c r="N5797">
        <v>4</v>
      </c>
      <c r="O5797">
        <v>60</v>
      </c>
      <c r="P5797">
        <v>0.25</v>
      </c>
      <c r="Q5797">
        <v>1</v>
      </c>
      <c r="R5797">
        <v>0.41</v>
      </c>
      <c r="S5797">
        <v>0.25</v>
      </c>
      <c r="T5797">
        <v>12</v>
      </c>
      <c r="U5797">
        <v>54</v>
      </c>
      <c r="V5797">
        <v>33</v>
      </c>
      <c r="W5797">
        <v>2.35</v>
      </c>
      <c r="X5797">
        <v>5</v>
      </c>
      <c r="Y5797">
        <v>0.5</v>
      </c>
      <c r="Z5797">
        <v>0.09</v>
      </c>
      <c r="AA5797">
        <v>10</v>
      </c>
      <c r="AB5797">
        <v>0.62</v>
      </c>
      <c r="AC5797">
        <v>415</v>
      </c>
      <c r="AD5797">
        <v>0.5</v>
      </c>
      <c r="AE5797">
        <v>0.02</v>
      </c>
      <c r="AF5797">
        <v>25</v>
      </c>
      <c r="AH5797">
        <v>4</v>
      </c>
      <c r="AI5797">
        <v>1</v>
      </c>
      <c r="AJ5797">
        <v>9</v>
      </c>
      <c r="AK5797">
        <v>15</v>
      </c>
      <c r="AL5797">
        <v>0.19</v>
      </c>
      <c r="AM5797">
        <v>5</v>
      </c>
      <c r="AN5797">
        <v>5</v>
      </c>
      <c r="AO5797">
        <v>66</v>
      </c>
      <c r="AP5797">
        <v>5</v>
      </c>
      <c r="AQ5797">
        <v>46</v>
      </c>
    </row>
    <row r="5798" spans="1:43" hidden="1" x14ac:dyDescent="0.25">
      <c r="A5798" t="s">
        <v>18551</v>
      </c>
      <c r="B5798" t="s">
        <v>20763</v>
      </c>
      <c r="C5798" s="1" t="str">
        <f t="shared" si="415"/>
        <v>21:0121</v>
      </c>
      <c r="D5798" s="1" t="str">
        <f t="shared" si="414"/>
        <v>21:0003</v>
      </c>
      <c r="E5798" t="s">
        <v>18553</v>
      </c>
      <c r="F5798" t="s">
        <v>20764</v>
      </c>
      <c r="H5798">
        <v>49.115030099999998</v>
      </c>
      <c r="I5798">
        <v>-56.018516900000002</v>
      </c>
      <c r="J5798" s="1" t="str">
        <f t="shared" si="413"/>
        <v>Till</v>
      </c>
      <c r="K5798" s="1" t="str">
        <f t="shared" si="416"/>
        <v>&lt;63 micron</v>
      </c>
      <c r="L5798">
        <v>0.1</v>
      </c>
      <c r="M5798">
        <v>3.2</v>
      </c>
      <c r="N5798">
        <v>1</v>
      </c>
      <c r="O5798">
        <v>100</v>
      </c>
      <c r="P5798">
        <v>0.25</v>
      </c>
      <c r="Q5798">
        <v>1</v>
      </c>
      <c r="R5798">
        <v>0.65</v>
      </c>
      <c r="S5798">
        <v>0.25</v>
      </c>
      <c r="T5798">
        <v>16</v>
      </c>
      <c r="U5798">
        <v>80</v>
      </c>
      <c r="V5798">
        <v>51</v>
      </c>
      <c r="W5798">
        <v>3.32</v>
      </c>
      <c r="X5798">
        <v>5</v>
      </c>
      <c r="Y5798">
        <v>0.5</v>
      </c>
      <c r="Z5798">
        <v>0.23</v>
      </c>
      <c r="AA5798">
        <v>20</v>
      </c>
      <c r="AB5798">
        <v>1.0900000000000001</v>
      </c>
      <c r="AC5798">
        <v>525</v>
      </c>
      <c r="AD5798">
        <v>0.5</v>
      </c>
      <c r="AE5798">
        <v>0.06</v>
      </c>
      <c r="AF5798">
        <v>35</v>
      </c>
      <c r="AH5798">
        <v>6</v>
      </c>
      <c r="AI5798">
        <v>1</v>
      </c>
      <c r="AJ5798">
        <v>12</v>
      </c>
      <c r="AK5798">
        <v>21</v>
      </c>
      <c r="AL5798">
        <v>0.27</v>
      </c>
      <c r="AM5798">
        <v>5</v>
      </c>
      <c r="AN5798">
        <v>5</v>
      </c>
      <c r="AO5798">
        <v>91</v>
      </c>
      <c r="AP5798">
        <v>5</v>
      </c>
      <c r="AQ5798">
        <v>60</v>
      </c>
    </row>
    <row r="5799" spans="1:43" hidden="1" x14ac:dyDescent="0.25">
      <c r="A5799" t="s">
        <v>18555</v>
      </c>
      <c r="B5799" t="s">
        <v>20765</v>
      </c>
      <c r="C5799" s="1" t="str">
        <f t="shared" si="415"/>
        <v>21:0121</v>
      </c>
      <c r="D5799" s="1" t="str">
        <f t="shared" si="414"/>
        <v>21:0003</v>
      </c>
      <c r="E5799" t="s">
        <v>18557</v>
      </c>
      <c r="F5799" t="s">
        <v>20766</v>
      </c>
      <c r="H5799">
        <v>49.126322999999999</v>
      </c>
      <c r="I5799">
        <v>-56.013633599999999</v>
      </c>
      <c r="J5799" s="1" t="str">
        <f t="shared" si="413"/>
        <v>Till</v>
      </c>
      <c r="K5799" s="1" t="str">
        <f t="shared" si="416"/>
        <v>&lt;63 micron</v>
      </c>
      <c r="L5799">
        <v>0.1</v>
      </c>
      <c r="M5799">
        <v>2.2200000000000002</v>
      </c>
      <c r="N5799">
        <v>1</v>
      </c>
      <c r="O5799">
        <v>80</v>
      </c>
      <c r="P5799">
        <v>0.25</v>
      </c>
      <c r="Q5799">
        <v>1</v>
      </c>
      <c r="R5799">
        <v>0.59</v>
      </c>
      <c r="S5799">
        <v>0.25</v>
      </c>
      <c r="T5799">
        <v>10</v>
      </c>
      <c r="U5799">
        <v>44</v>
      </c>
      <c r="V5799">
        <v>32</v>
      </c>
      <c r="W5799">
        <v>2.87</v>
      </c>
      <c r="X5799">
        <v>5</v>
      </c>
      <c r="Y5799">
        <v>0.5</v>
      </c>
      <c r="Z5799">
        <v>0.13</v>
      </c>
      <c r="AA5799">
        <v>10</v>
      </c>
      <c r="AB5799">
        <v>0.62</v>
      </c>
      <c r="AC5799">
        <v>465</v>
      </c>
      <c r="AD5799">
        <v>0.5</v>
      </c>
      <c r="AE5799">
        <v>0.04</v>
      </c>
      <c r="AF5799">
        <v>18</v>
      </c>
      <c r="AH5799">
        <v>8</v>
      </c>
      <c r="AI5799">
        <v>1</v>
      </c>
      <c r="AJ5799">
        <v>8</v>
      </c>
      <c r="AK5799">
        <v>22</v>
      </c>
      <c r="AL5799">
        <v>0.22</v>
      </c>
      <c r="AM5799">
        <v>5</v>
      </c>
      <c r="AN5799">
        <v>5</v>
      </c>
      <c r="AO5799">
        <v>82</v>
      </c>
      <c r="AP5799">
        <v>5</v>
      </c>
      <c r="AQ5799">
        <v>50</v>
      </c>
    </row>
    <row r="5800" spans="1:43" hidden="1" x14ac:dyDescent="0.25">
      <c r="A5800" t="s">
        <v>18559</v>
      </c>
      <c r="B5800" t="s">
        <v>20767</v>
      </c>
      <c r="C5800" s="1" t="str">
        <f t="shared" si="415"/>
        <v>21:0121</v>
      </c>
      <c r="D5800" s="1" t="str">
        <f t="shared" si="414"/>
        <v>21:0003</v>
      </c>
      <c r="E5800" t="s">
        <v>18561</v>
      </c>
      <c r="F5800" t="s">
        <v>20768</v>
      </c>
      <c r="H5800">
        <v>49.134749399999997</v>
      </c>
      <c r="I5800">
        <v>-55.999757299999999</v>
      </c>
      <c r="J5800" s="1" t="str">
        <f t="shared" si="413"/>
        <v>Till</v>
      </c>
      <c r="K5800" s="1" t="str">
        <f t="shared" si="416"/>
        <v>&lt;63 micron</v>
      </c>
      <c r="L5800">
        <v>0.1</v>
      </c>
      <c r="M5800">
        <v>2.85</v>
      </c>
      <c r="N5800">
        <v>4</v>
      </c>
      <c r="O5800">
        <v>70</v>
      </c>
      <c r="P5800">
        <v>0.25</v>
      </c>
      <c r="Q5800">
        <v>1</v>
      </c>
      <c r="R5800">
        <v>0.43</v>
      </c>
      <c r="S5800">
        <v>0.25</v>
      </c>
      <c r="T5800">
        <v>12</v>
      </c>
      <c r="U5800">
        <v>53</v>
      </c>
      <c r="V5800">
        <v>32</v>
      </c>
      <c r="W5800">
        <v>2.78</v>
      </c>
      <c r="X5800">
        <v>5</v>
      </c>
      <c r="Y5800">
        <v>0.5</v>
      </c>
      <c r="Z5800">
        <v>0.11</v>
      </c>
      <c r="AA5800">
        <v>10</v>
      </c>
      <c r="AB5800">
        <v>0.66</v>
      </c>
      <c r="AC5800">
        <v>385</v>
      </c>
      <c r="AD5800">
        <v>0.5</v>
      </c>
      <c r="AE5800">
        <v>0.03</v>
      </c>
      <c r="AF5800">
        <v>22</v>
      </c>
      <c r="AH5800">
        <v>10</v>
      </c>
      <c r="AI5800">
        <v>1</v>
      </c>
      <c r="AJ5800">
        <v>9</v>
      </c>
      <c r="AK5800">
        <v>17</v>
      </c>
      <c r="AL5800">
        <v>0.23</v>
      </c>
      <c r="AM5800">
        <v>5</v>
      </c>
      <c r="AN5800">
        <v>5</v>
      </c>
      <c r="AO5800">
        <v>83</v>
      </c>
      <c r="AP5800">
        <v>5</v>
      </c>
      <c r="AQ5800">
        <v>40</v>
      </c>
    </row>
    <row r="5801" spans="1:43" hidden="1" x14ac:dyDescent="0.25">
      <c r="A5801" t="s">
        <v>18563</v>
      </c>
      <c r="B5801" t="s">
        <v>20769</v>
      </c>
      <c r="C5801" s="1" t="str">
        <f t="shared" si="415"/>
        <v>21:0121</v>
      </c>
      <c r="D5801" s="1" t="str">
        <f t="shared" si="414"/>
        <v>21:0003</v>
      </c>
      <c r="E5801" t="s">
        <v>18565</v>
      </c>
      <c r="F5801" t="s">
        <v>20770</v>
      </c>
      <c r="H5801">
        <v>49.111672499999997</v>
      </c>
      <c r="I5801">
        <v>-56.036396799999999</v>
      </c>
      <c r="J5801" s="1" t="str">
        <f t="shared" si="413"/>
        <v>Till</v>
      </c>
      <c r="K5801" s="1" t="str">
        <f t="shared" si="416"/>
        <v>&lt;63 micron</v>
      </c>
      <c r="L5801">
        <v>0.1</v>
      </c>
      <c r="M5801">
        <v>1.25</v>
      </c>
      <c r="N5801">
        <v>2</v>
      </c>
      <c r="O5801">
        <v>30</v>
      </c>
      <c r="P5801">
        <v>0.25</v>
      </c>
      <c r="Q5801">
        <v>1</v>
      </c>
      <c r="R5801">
        <v>0.57999999999999996</v>
      </c>
      <c r="S5801">
        <v>0.25</v>
      </c>
      <c r="T5801">
        <v>8</v>
      </c>
      <c r="U5801">
        <v>42</v>
      </c>
      <c r="V5801">
        <v>22</v>
      </c>
      <c r="W5801">
        <v>2.1</v>
      </c>
      <c r="X5801">
        <v>5</v>
      </c>
      <c r="Y5801">
        <v>0.5</v>
      </c>
      <c r="Z5801">
        <v>7.0000000000000007E-2</v>
      </c>
      <c r="AA5801">
        <v>10</v>
      </c>
      <c r="AB5801">
        <v>0.4</v>
      </c>
      <c r="AC5801">
        <v>245</v>
      </c>
      <c r="AD5801">
        <v>0.5</v>
      </c>
      <c r="AE5801">
        <v>0.04</v>
      </c>
      <c r="AF5801">
        <v>15</v>
      </c>
      <c r="AH5801">
        <v>2</v>
      </c>
      <c r="AI5801">
        <v>1</v>
      </c>
      <c r="AJ5801">
        <v>4</v>
      </c>
      <c r="AK5801">
        <v>19</v>
      </c>
      <c r="AL5801">
        <v>0.15</v>
      </c>
      <c r="AM5801">
        <v>5</v>
      </c>
      <c r="AN5801">
        <v>5</v>
      </c>
      <c r="AO5801">
        <v>71</v>
      </c>
      <c r="AP5801">
        <v>5</v>
      </c>
      <c r="AQ5801">
        <v>24</v>
      </c>
    </row>
    <row r="5802" spans="1:43" hidden="1" x14ac:dyDescent="0.25">
      <c r="A5802" t="s">
        <v>18567</v>
      </c>
      <c r="B5802" t="s">
        <v>20771</v>
      </c>
      <c r="C5802" s="1" t="str">
        <f t="shared" si="415"/>
        <v>21:0121</v>
      </c>
      <c r="D5802" s="1" t="str">
        <f t="shared" si="414"/>
        <v>21:0003</v>
      </c>
      <c r="E5802" t="s">
        <v>18569</v>
      </c>
      <c r="F5802" t="s">
        <v>20772</v>
      </c>
      <c r="H5802">
        <v>49.104570299999999</v>
      </c>
      <c r="I5802">
        <v>-56.058729700000001</v>
      </c>
      <c r="J5802" s="1" t="str">
        <f t="shared" si="413"/>
        <v>Till</v>
      </c>
      <c r="K5802" s="1" t="str">
        <f t="shared" si="416"/>
        <v>&lt;63 micron</v>
      </c>
      <c r="L5802">
        <v>0.1</v>
      </c>
      <c r="M5802">
        <v>2.39</v>
      </c>
      <c r="N5802">
        <v>1</v>
      </c>
      <c r="O5802">
        <v>30</v>
      </c>
      <c r="P5802">
        <v>0.25</v>
      </c>
      <c r="Q5802">
        <v>1</v>
      </c>
      <c r="R5802">
        <v>0.46</v>
      </c>
      <c r="S5802">
        <v>0.25</v>
      </c>
      <c r="T5802">
        <v>11</v>
      </c>
      <c r="U5802">
        <v>53</v>
      </c>
      <c r="V5802">
        <v>26</v>
      </c>
      <c r="W5802">
        <v>2.2400000000000002</v>
      </c>
      <c r="X5802">
        <v>5</v>
      </c>
      <c r="Y5802">
        <v>0.5</v>
      </c>
      <c r="Z5802">
        <v>0.08</v>
      </c>
      <c r="AA5802">
        <v>10</v>
      </c>
      <c r="AB5802">
        <v>0.49</v>
      </c>
      <c r="AC5802">
        <v>345</v>
      </c>
      <c r="AD5802">
        <v>0.5</v>
      </c>
      <c r="AE5802">
        <v>0.03</v>
      </c>
      <c r="AF5802">
        <v>20</v>
      </c>
      <c r="AH5802">
        <v>6</v>
      </c>
      <c r="AI5802">
        <v>1</v>
      </c>
      <c r="AJ5802">
        <v>7</v>
      </c>
      <c r="AK5802">
        <v>17</v>
      </c>
      <c r="AL5802">
        <v>0.23</v>
      </c>
      <c r="AM5802">
        <v>5</v>
      </c>
      <c r="AN5802">
        <v>5</v>
      </c>
      <c r="AO5802">
        <v>70</v>
      </c>
      <c r="AP5802">
        <v>5</v>
      </c>
      <c r="AQ5802">
        <v>28</v>
      </c>
    </row>
    <row r="5803" spans="1:43" hidden="1" x14ac:dyDescent="0.25">
      <c r="A5803" t="s">
        <v>18571</v>
      </c>
      <c r="B5803" t="s">
        <v>20773</v>
      </c>
      <c r="C5803" s="1" t="str">
        <f t="shared" si="415"/>
        <v>21:0121</v>
      </c>
      <c r="D5803" s="1" t="str">
        <f t="shared" si="414"/>
        <v>21:0003</v>
      </c>
      <c r="E5803" t="s">
        <v>18573</v>
      </c>
      <c r="F5803" t="s">
        <v>20774</v>
      </c>
      <c r="H5803">
        <v>49.108273599999997</v>
      </c>
      <c r="I5803">
        <v>-56.060577899999998</v>
      </c>
      <c r="J5803" s="1" t="str">
        <f t="shared" si="413"/>
        <v>Till</v>
      </c>
      <c r="K5803" s="1" t="str">
        <f t="shared" si="416"/>
        <v>&lt;63 micron</v>
      </c>
      <c r="L5803">
        <v>0.1</v>
      </c>
      <c r="M5803">
        <v>1.58</v>
      </c>
      <c r="N5803">
        <v>6</v>
      </c>
      <c r="O5803">
        <v>50</v>
      </c>
      <c r="P5803">
        <v>0.25</v>
      </c>
      <c r="Q5803">
        <v>1</v>
      </c>
      <c r="R5803">
        <v>0.63</v>
      </c>
      <c r="S5803">
        <v>0.25</v>
      </c>
      <c r="T5803">
        <v>8</v>
      </c>
      <c r="U5803">
        <v>40</v>
      </c>
      <c r="V5803">
        <v>31</v>
      </c>
      <c r="W5803">
        <v>2.06</v>
      </c>
      <c r="X5803">
        <v>5</v>
      </c>
      <c r="Y5803">
        <v>0.5</v>
      </c>
      <c r="Z5803">
        <v>0.11</v>
      </c>
      <c r="AA5803">
        <v>10</v>
      </c>
      <c r="AB5803">
        <v>0.43</v>
      </c>
      <c r="AC5803">
        <v>385</v>
      </c>
      <c r="AD5803">
        <v>0.5</v>
      </c>
      <c r="AE5803">
        <v>0.03</v>
      </c>
      <c r="AF5803">
        <v>15</v>
      </c>
      <c r="AH5803">
        <v>8</v>
      </c>
      <c r="AI5803">
        <v>1</v>
      </c>
      <c r="AJ5803">
        <v>6</v>
      </c>
      <c r="AK5803">
        <v>39</v>
      </c>
      <c r="AL5803">
        <v>0.2</v>
      </c>
      <c r="AM5803">
        <v>5</v>
      </c>
      <c r="AN5803">
        <v>5</v>
      </c>
      <c r="AO5803">
        <v>62</v>
      </c>
      <c r="AP5803">
        <v>5</v>
      </c>
      <c r="AQ5803">
        <v>32</v>
      </c>
    </row>
    <row r="5804" spans="1:43" hidden="1" x14ac:dyDescent="0.25">
      <c r="A5804" t="s">
        <v>18575</v>
      </c>
      <c r="B5804" t="s">
        <v>20775</v>
      </c>
      <c r="C5804" s="1" t="str">
        <f t="shared" si="415"/>
        <v>21:0121</v>
      </c>
      <c r="D5804" s="1" t="str">
        <f t="shared" si="414"/>
        <v>21:0003</v>
      </c>
      <c r="E5804" t="s">
        <v>18577</v>
      </c>
      <c r="F5804" t="s">
        <v>20776</v>
      </c>
      <c r="H5804">
        <v>49.112793099999998</v>
      </c>
      <c r="I5804">
        <v>-56.063233199999999</v>
      </c>
      <c r="J5804" s="1" t="str">
        <f t="shared" si="413"/>
        <v>Till</v>
      </c>
      <c r="K5804" s="1" t="str">
        <f t="shared" si="416"/>
        <v>&lt;63 micron</v>
      </c>
      <c r="L5804">
        <v>0.1</v>
      </c>
      <c r="M5804">
        <v>2.58</v>
      </c>
      <c r="N5804">
        <v>8</v>
      </c>
      <c r="O5804">
        <v>90</v>
      </c>
      <c r="P5804">
        <v>0.25</v>
      </c>
      <c r="Q5804">
        <v>1</v>
      </c>
      <c r="R5804">
        <v>0.61</v>
      </c>
      <c r="S5804">
        <v>0.25</v>
      </c>
      <c r="T5804">
        <v>14</v>
      </c>
      <c r="U5804">
        <v>41</v>
      </c>
      <c r="V5804">
        <v>36</v>
      </c>
      <c r="W5804">
        <v>3.3</v>
      </c>
      <c r="X5804">
        <v>5</v>
      </c>
      <c r="Y5804">
        <v>0.5</v>
      </c>
      <c r="Z5804">
        <v>0.17</v>
      </c>
      <c r="AA5804">
        <v>20</v>
      </c>
      <c r="AB5804">
        <v>0.65</v>
      </c>
      <c r="AC5804">
        <v>890</v>
      </c>
      <c r="AD5804">
        <v>0.5</v>
      </c>
      <c r="AE5804">
        <v>0.04</v>
      </c>
      <c r="AF5804">
        <v>18</v>
      </c>
      <c r="AH5804">
        <v>18</v>
      </c>
      <c r="AI5804">
        <v>1</v>
      </c>
      <c r="AJ5804">
        <v>8</v>
      </c>
      <c r="AK5804">
        <v>23</v>
      </c>
      <c r="AL5804">
        <v>0.23</v>
      </c>
      <c r="AM5804">
        <v>5</v>
      </c>
      <c r="AN5804">
        <v>5</v>
      </c>
      <c r="AO5804">
        <v>94</v>
      </c>
      <c r="AP5804">
        <v>5</v>
      </c>
      <c r="AQ5804">
        <v>50</v>
      </c>
    </row>
    <row r="5805" spans="1:43" hidden="1" x14ac:dyDescent="0.25">
      <c r="A5805" t="s">
        <v>18579</v>
      </c>
      <c r="B5805" t="s">
        <v>20777</v>
      </c>
      <c r="C5805" s="1" t="str">
        <f t="shared" si="415"/>
        <v>21:0121</v>
      </c>
      <c r="D5805" s="1" t="str">
        <f t="shared" si="414"/>
        <v>21:0003</v>
      </c>
      <c r="E5805" t="s">
        <v>18581</v>
      </c>
      <c r="F5805" t="s">
        <v>20778</v>
      </c>
      <c r="H5805">
        <v>49.1038389</v>
      </c>
      <c r="I5805">
        <v>-56.014216400000002</v>
      </c>
      <c r="J5805" s="1" t="str">
        <f t="shared" si="413"/>
        <v>Till</v>
      </c>
      <c r="K5805" s="1" t="str">
        <f t="shared" si="416"/>
        <v>&lt;63 micron</v>
      </c>
      <c r="L5805">
        <v>0.1</v>
      </c>
      <c r="M5805">
        <v>2.5</v>
      </c>
      <c r="N5805">
        <v>24</v>
      </c>
      <c r="O5805">
        <v>100</v>
      </c>
      <c r="P5805">
        <v>0.25</v>
      </c>
      <c r="Q5805">
        <v>1</v>
      </c>
      <c r="R5805">
        <v>0.48</v>
      </c>
      <c r="S5805">
        <v>0.25</v>
      </c>
      <c r="T5805">
        <v>12</v>
      </c>
      <c r="U5805">
        <v>40</v>
      </c>
      <c r="V5805">
        <v>36</v>
      </c>
      <c r="W5805">
        <v>2.4500000000000002</v>
      </c>
      <c r="X5805">
        <v>5</v>
      </c>
      <c r="Y5805">
        <v>0.5</v>
      </c>
      <c r="Z5805">
        <v>0.1</v>
      </c>
      <c r="AA5805">
        <v>10</v>
      </c>
      <c r="AB5805">
        <v>0.52</v>
      </c>
      <c r="AC5805">
        <v>355</v>
      </c>
      <c r="AD5805">
        <v>0.5</v>
      </c>
      <c r="AE5805">
        <v>0.02</v>
      </c>
      <c r="AF5805">
        <v>25</v>
      </c>
      <c r="AH5805">
        <v>10</v>
      </c>
      <c r="AI5805">
        <v>2</v>
      </c>
      <c r="AJ5805">
        <v>7</v>
      </c>
      <c r="AK5805">
        <v>18</v>
      </c>
      <c r="AL5805">
        <v>0.21</v>
      </c>
      <c r="AM5805">
        <v>5</v>
      </c>
      <c r="AN5805">
        <v>5</v>
      </c>
      <c r="AO5805">
        <v>73</v>
      </c>
      <c r="AP5805">
        <v>5</v>
      </c>
      <c r="AQ5805">
        <v>52</v>
      </c>
    </row>
    <row r="5806" spans="1:43" hidden="1" x14ac:dyDescent="0.25">
      <c r="A5806" t="s">
        <v>18583</v>
      </c>
      <c r="B5806" t="s">
        <v>20779</v>
      </c>
      <c r="C5806" s="1" t="str">
        <f t="shared" si="415"/>
        <v>21:0121</v>
      </c>
      <c r="D5806" s="1" t="str">
        <f t="shared" si="414"/>
        <v>21:0003</v>
      </c>
      <c r="E5806" t="s">
        <v>18585</v>
      </c>
      <c r="F5806" t="s">
        <v>20780</v>
      </c>
      <c r="H5806">
        <v>49.108655900000002</v>
      </c>
      <c r="I5806">
        <v>-55.999048799999997</v>
      </c>
      <c r="J5806" s="1" t="str">
        <f t="shared" si="413"/>
        <v>Till</v>
      </c>
      <c r="K5806" s="1" t="str">
        <f t="shared" si="416"/>
        <v>&lt;63 micron</v>
      </c>
      <c r="L5806">
        <v>0.1</v>
      </c>
      <c r="M5806">
        <v>1.7</v>
      </c>
      <c r="N5806">
        <v>20</v>
      </c>
      <c r="O5806">
        <v>40</v>
      </c>
      <c r="P5806">
        <v>0.25</v>
      </c>
      <c r="Q5806">
        <v>1</v>
      </c>
      <c r="R5806">
        <v>0.39</v>
      </c>
      <c r="S5806">
        <v>0.25</v>
      </c>
      <c r="T5806">
        <v>17</v>
      </c>
      <c r="U5806">
        <v>35</v>
      </c>
      <c r="V5806">
        <v>28</v>
      </c>
      <c r="W5806">
        <v>2.1800000000000002</v>
      </c>
      <c r="X5806">
        <v>5</v>
      </c>
      <c r="Y5806">
        <v>0.5</v>
      </c>
      <c r="Z5806">
        <v>0.09</v>
      </c>
      <c r="AA5806">
        <v>10</v>
      </c>
      <c r="AB5806">
        <v>0.53</v>
      </c>
      <c r="AC5806">
        <v>480</v>
      </c>
      <c r="AD5806">
        <v>1</v>
      </c>
      <c r="AE5806">
        <v>0.02</v>
      </c>
      <c r="AF5806">
        <v>22</v>
      </c>
      <c r="AH5806">
        <v>12</v>
      </c>
      <c r="AI5806">
        <v>1</v>
      </c>
      <c r="AJ5806">
        <v>7</v>
      </c>
      <c r="AK5806">
        <v>13</v>
      </c>
      <c r="AL5806">
        <v>0.18</v>
      </c>
      <c r="AM5806">
        <v>5</v>
      </c>
      <c r="AN5806">
        <v>5</v>
      </c>
      <c r="AO5806">
        <v>63</v>
      </c>
      <c r="AP5806">
        <v>5</v>
      </c>
      <c r="AQ5806">
        <v>46</v>
      </c>
    </row>
    <row r="5807" spans="1:43" hidden="1" x14ac:dyDescent="0.25">
      <c r="A5807" t="s">
        <v>18587</v>
      </c>
      <c r="B5807" t="s">
        <v>20781</v>
      </c>
      <c r="C5807" s="1" t="str">
        <f t="shared" si="415"/>
        <v>21:0121</v>
      </c>
      <c r="D5807" s="1" t="str">
        <f t="shared" si="414"/>
        <v>21:0003</v>
      </c>
      <c r="E5807" t="s">
        <v>18589</v>
      </c>
      <c r="F5807" t="s">
        <v>20782</v>
      </c>
      <c r="H5807">
        <v>49.093759200000001</v>
      </c>
      <c r="I5807">
        <v>-56.056742499999999</v>
      </c>
      <c r="J5807" s="1" t="str">
        <f>HYPERLINK("http://geochem.nrcan.gc.ca/cdogs/content/kwd/kwd020000_e.htm", "Null")</f>
        <v>Null</v>
      </c>
      <c r="K5807" s="1" t="str">
        <f t="shared" si="416"/>
        <v>&lt;63 micron</v>
      </c>
      <c r="L5807">
        <v>0.1</v>
      </c>
      <c r="M5807">
        <v>1.59</v>
      </c>
      <c r="N5807">
        <v>10</v>
      </c>
      <c r="O5807">
        <v>60</v>
      </c>
      <c r="P5807">
        <v>0.25</v>
      </c>
      <c r="Q5807">
        <v>1</v>
      </c>
      <c r="R5807">
        <v>0.64</v>
      </c>
      <c r="S5807">
        <v>0.25</v>
      </c>
      <c r="T5807">
        <v>9</v>
      </c>
      <c r="U5807">
        <v>39</v>
      </c>
      <c r="V5807">
        <v>37</v>
      </c>
      <c r="W5807">
        <v>2.4500000000000002</v>
      </c>
      <c r="X5807">
        <v>5</v>
      </c>
      <c r="Y5807">
        <v>0.5</v>
      </c>
      <c r="Z5807">
        <v>0.08</v>
      </c>
      <c r="AA5807">
        <v>10</v>
      </c>
      <c r="AB5807">
        <v>0.45</v>
      </c>
      <c r="AC5807">
        <v>370</v>
      </c>
      <c r="AD5807">
        <v>0.5</v>
      </c>
      <c r="AE5807">
        <v>0.03</v>
      </c>
      <c r="AF5807">
        <v>16</v>
      </c>
      <c r="AH5807">
        <v>8</v>
      </c>
      <c r="AI5807">
        <v>1</v>
      </c>
      <c r="AJ5807">
        <v>7</v>
      </c>
      <c r="AK5807">
        <v>25</v>
      </c>
      <c r="AL5807">
        <v>0.2</v>
      </c>
      <c r="AM5807">
        <v>5</v>
      </c>
      <c r="AN5807">
        <v>5</v>
      </c>
      <c r="AO5807">
        <v>76</v>
      </c>
      <c r="AP5807">
        <v>5</v>
      </c>
      <c r="AQ5807">
        <v>42</v>
      </c>
    </row>
    <row r="5808" spans="1:43" hidden="1" x14ac:dyDescent="0.25">
      <c r="A5808" t="s">
        <v>18591</v>
      </c>
      <c r="B5808" t="s">
        <v>20783</v>
      </c>
      <c r="C5808" s="1" t="str">
        <f t="shared" si="415"/>
        <v>21:0121</v>
      </c>
      <c r="D5808" s="1" t="str">
        <f t="shared" si="414"/>
        <v>21:0003</v>
      </c>
      <c r="E5808" t="s">
        <v>18593</v>
      </c>
      <c r="F5808" t="s">
        <v>20784</v>
      </c>
      <c r="H5808">
        <v>49.166057500000001</v>
      </c>
      <c r="I5808">
        <v>-56.086920399999997</v>
      </c>
      <c r="J5808" s="1" t="str">
        <f t="shared" ref="J5808:J5871" si="417">HYPERLINK("http://geochem.nrcan.gc.ca/cdogs/content/kwd/kwd020044_e.htm", "Till")</f>
        <v>Till</v>
      </c>
      <c r="K5808" s="1" t="str">
        <f t="shared" si="416"/>
        <v>&lt;63 micron</v>
      </c>
      <c r="L5808">
        <v>0.1</v>
      </c>
      <c r="M5808">
        <v>1.34</v>
      </c>
      <c r="N5808">
        <v>8</v>
      </c>
      <c r="O5808">
        <v>20</v>
      </c>
      <c r="P5808">
        <v>0.25</v>
      </c>
      <c r="Q5808">
        <v>1</v>
      </c>
      <c r="R5808">
        <v>0.4</v>
      </c>
      <c r="S5808">
        <v>0.25</v>
      </c>
      <c r="T5808">
        <v>5</v>
      </c>
      <c r="U5808">
        <v>29</v>
      </c>
      <c r="V5808">
        <v>18</v>
      </c>
      <c r="W5808">
        <v>2.33</v>
      </c>
      <c r="X5808">
        <v>5</v>
      </c>
      <c r="Y5808">
        <v>0.5</v>
      </c>
      <c r="Z5808">
        <v>0.03</v>
      </c>
      <c r="AA5808">
        <v>10</v>
      </c>
      <c r="AB5808">
        <v>0.25</v>
      </c>
      <c r="AC5808">
        <v>240</v>
      </c>
      <c r="AD5808">
        <v>0.5</v>
      </c>
      <c r="AE5808">
        <v>0.02</v>
      </c>
      <c r="AF5808">
        <v>11</v>
      </c>
      <c r="AH5808">
        <v>6</v>
      </c>
      <c r="AI5808">
        <v>1</v>
      </c>
      <c r="AJ5808">
        <v>5</v>
      </c>
      <c r="AK5808">
        <v>19</v>
      </c>
      <c r="AL5808">
        <v>0.19</v>
      </c>
      <c r="AM5808">
        <v>5</v>
      </c>
      <c r="AN5808">
        <v>5</v>
      </c>
      <c r="AO5808">
        <v>62</v>
      </c>
      <c r="AP5808">
        <v>5</v>
      </c>
      <c r="AQ5808">
        <v>30</v>
      </c>
    </row>
    <row r="5809" spans="1:43" hidden="1" x14ac:dyDescent="0.25">
      <c r="A5809" t="s">
        <v>18595</v>
      </c>
      <c r="B5809" t="s">
        <v>20785</v>
      </c>
      <c r="C5809" s="1" t="str">
        <f t="shared" si="415"/>
        <v>21:0121</v>
      </c>
      <c r="D5809" s="1" t="str">
        <f t="shared" si="414"/>
        <v>21:0003</v>
      </c>
      <c r="E5809" t="s">
        <v>18597</v>
      </c>
      <c r="F5809" t="s">
        <v>20786</v>
      </c>
      <c r="H5809">
        <v>49.175839699999997</v>
      </c>
      <c r="I5809">
        <v>-56.061631900000002</v>
      </c>
      <c r="J5809" s="1" t="str">
        <f t="shared" si="417"/>
        <v>Till</v>
      </c>
      <c r="K5809" s="1" t="str">
        <f t="shared" si="416"/>
        <v>&lt;63 micron</v>
      </c>
      <c r="L5809">
        <v>0.1</v>
      </c>
      <c r="M5809">
        <v>0.95</v>
      </c>
      <c r="N5809">
        <v>4</v>
      </c>
      <c r="O5809">
        <v>20</v>
      </c>
      <c r="P5809">
        <v>0.25</v>
      </c>
      <c r="Q5809">
        <v>1</v>
      </c>
      <c r="R5809">
        <v>0.49</v>
      </c>
      <c r="S5809">
        <v>0.25</v>
      </c>
      <c r="T5809">
        <v>6</v>
      </c>
      <c r="U5809">
        <v>26</v>
      </c>
      <c r="V5809">
        <v>16</v>
      </c>
      <c r="W5809">
        <v>2.06</v>
      </c>
      <c r="X5809">
        <v>5</v>
      </c>
      <c r="Y5809">
        <v>0.5</v>
      </c>
      <c r="Z5809">
        <v>0.04</v>
      </c>
      <c r="AA5809">
        <v>10</v>
      </c>
      <c r="AB5809">
        <v>0.21</v>
      </c>
      <c r="AC5809">
        <v>235</v>
      </c>
      <c r="AD5809">
        <v>0.5</v>
      </c>
      <c r="AE5809">
        <v>0.03</v>
      </c>
      <c r="AF5809">
        <v>9</v>
      </c>
      <c r="AH5809">
        <v>6</v>
      </c>
      <c r="AI5809">
        <v>1</v>
      </c>
      <c r="AJ5809">
        <v>4</v>
      </c>
      <c r="AK5809">
        <v>21</v>
      </c>
      <c r="AL5809">
        <v>0.17</v>
      </c>
      <c r="AM5809">
        <v>5</v>
      </c>
      <c r="AN5809">
        <v>5</v>
      </c>
      <c r="AO5809">
        <v>57</v>
      </c>
      <c r="AP5809">
        <v>5</v>
      </c>
      <c r="AQ5809">
        <v>24</v>
      </c>
    </row>
    <row r="5810" spans="1:43" hidden="1" x14ac:dyDescent="0.25">
      <c r="A5810" t="s">
        <v>18599</v>
      </c>
      <c r="B5810" t="s">
        <v>20787</v>
      </c>
      <c r="C5810" s="1" t="str">
        <f t="shared" si="415"/>
        <v>21:0121</v>
      </c>
      <c r="D5810" s="1" t="str">
        <f t="shared" si="414"/>
        <v>21:0003</v>
      </c>
      <c r="E5810" t="s">
        <v>18601</v>
      </c>
      <c r="F5810" t="s">
        <v>20788</v>
      </c>
      <c r="H5810">
        <v>49.168682099999998</v>
      </c>
      <c r="I5810">
        <v>-56.066431600000001</v>
      </c>
      <c r="J5810" s="1" t="str">
        <f t="shared" si="417"/>
        <v>Till</v>
      </c>
      <c r="K5810" s="1" t="str">
        <f t="shared" si="416"/>
        <v>&lt;63 micron</v>
      </c>
      <c r="L5810">
        <v>0.1</v>
      </c>
      <c r="M5810">
        <v>1.53</v>
      </c>
      <c r="N5810">
        <v>8</v>
      </c>
      <c r="O5810">
        <v>30</v>
      </c>
      <c r="P5810">
        <v>0.25</v>
      </c>
      <c r="Q5810">
        <v>1</v>
      </c>
      <c r="R5810">
        <v>0.41</v>
      </c>
      <c r="S5810">
        <v>0.25</v>
      </c>
      <c r="T5810">
        <v>6</v>
      </c>
      <c r="U5810">
        <v>29</v>
      </c>
      <c r="V5810">
        <v>17</v>
      </c>
      <c r="W5810">
        <v>2.13</v>
      </c>
      <c r="X5810">
        <v>5</v>
      </c>
      <c r="Y5810">
        <v>0.5</v>
      </c>
      <c r="Z5810">
        <v>0.04</v>
      </c>
      <c r="AA5810">
        <v>10</v>
      </c>
      <c r="AB5810">
        <v>0.27</v>
      </c>
      <c r="AC5810">
        <v>230</v>
      </c>
      <c r="AD5810">
        <v>0.5</v>
      </c>
      <c r="AE5810">
        <v>0.02</v>
      </c>
      <c r="AF5810">
        <v>11</v>
      </c>
      <c r="AH5810">
        <v>8</v>
      </c>
      <c r="AI5810">
        <v>1</v>
      </c>
      <c r="AJ5810">
        <v>5</v>
      </c>
      <c r="AK5810">
        <v>19</v>
      </c>
      <c r="AL5810">
        <v>0.19</v>
      </c>
      <c r="AM5810">
        <v>5</v>
      </c>
      <c r="AN5810">
        <v>5</v>
      </c>
      <c r="AO5810">
        <v>63</v>
      </c>
      <c r="AP5810">
        <v>5</v>
      </c>
      <c r="AQ5810">
        <v>28</v>
      </c>
    </row>
    <row r="5811" spans="1:43" hidden="1" x14ac:dyDescent="0.25">
      <c r="A5811" t="s">
        <v>18603</v>
      </c>
      <c r="B5811" t="s">
        <v>20789</v>
      </c>
      <c r="C5811" s="1" t="str">
        <f t="shared" si="415"/>
        <v>21:0121</v>
      </c>
      <c r="D5811" s="1" t="str">
        <f t="shared" si="414"/>
        <v>21:0003</v>
      </c>
      <c r="E5811" t="s">
        <v>18605</v>
      </c>
      <c r="F5811" t="s">
        <v>20790</v>
      </c>
      <c r="H5811">
        <v>49.1801818</v>
      </c>
      <c r="I5811">
        <v>-56.0535912</v>
      </c>
      <c r="J5811" s="1" t="str">
        <f t="shared" si="417"/>
        <v>Till</v>
      </c>
      <c r="K5811" s="1" t="str">
        <f t="shared" si="416"/>
        <v>&lt;63 micron</v>
      </c>
      <c r="L5811">
        <v>0.1</v>
      </c>
      <c r="M5811">
        <v>1.46</v>
      </c>
      <c r="N5811">
        <v>10</v>
      </c>
      <c r="O5811">
        <v>90</v>
      </c>
      <c r="P5811">
        <v>0.25</v>
      </c>
      <c r="Q5811">
        <v>1</v>
      </c>
      <c r="R5811">
        <v>0.43</v>
      </c>
      <c r="S5811">
        <v>0.25</v>
      </c>
      <c r="T5811">
        <v>8</v>
      </c>
      <c r="U5811">
        <v>28</v>
      </c>
      <c r="V5811">
        <v>18</v>
      </c>
      <c r="W5811">
        <v>2.31</v>
      </c>
      <c r="X5811">
        <v>5</v>
      </c>
      <c r="Y5811">
        <v>0.5</v>
      </c>
      <c r="Z5811">
        <v>0.03</v>
      </c>
      <c r="AA5811">
        <v>10</v>
      </c>
      <c r="AB5811">
        <v>0.28999999999999998</v>
      </c>
      <c r="AC5811">
        <v>250</v>
      </c>
      <c r="AD5811">
        <v>0.5</v>
      </c>
      <c r="AE5811">
        <v>0.02</v>
      </c>
      <c r="AF5811">
        <v>13</v>
      </c>
      <c r="AH5811">
        <v>8</v>
      </c>
      <c r="AI5811">
        <v>1</v>
      </c>
      <c r="AJ5811">
        <v>6</v>
      </c>
      <c r="AK5811">
        <v>21</v>
      </c>
      <c r="AL5811">
        <v>0.21</v>
      </c>
      <c r="AM5811">
        <v>5</v>
      </c>
      <c r="AN5811">
        <v>5</v>
      </c>
      <c r="AO5811">
        <v>64</v>
      </c>
      <c r="AP5811">
        <v>5</v>
      </c>
      <c r="AQ5811">
        <v>30</v>
      </c>
    </row>
    <row r="5812" spans="1:43" hidden="1" x14ac:dyDescent="0.25">
      <c r="A5812" t="s">
        <v>18607</v>
      </c>
      <c r="B5812" t="s">
        <v>20791</v>
      </c>
      <c r="C5812" s="1" t="str">
        <f t="shared" si="415"/>
        <v>21:0121</v>
      </c>
      <c r="D5812" s="1" t="str">
        <f t="shared" si="414"/>
        <v>21:0003</v>
      </c>
      <c r="E5812" t="s">
        <v>18609</v>
      </c>
      <c r="F5812" t="s">
        <v>20792</v>
      </c>
      <c r="H5812">
        <v>49.186920800000003</v>
      </c>
      <c r="I5812">
        <v>-55.999391899999999</v>
      </c>
      <c r="J5812" s="1" t="str">
        <f t="shared" si="417"/>
        <v>Till</v>
      </c>
      <c r="K5812" s="1" t="str">
        <f t="shared" si="416"/>
        <v>&lt;63 micron</v>
      </c>
      <c r="L5812">
        <v>0.1</v>
      </c>
      <c r="M5812">
        <v>1.44</v>
      </c>
      <c r="N5812">
        <v>1</v>
      </c>
      <c r="O5812">
        <v>50</v>
      </c>
      <c r="P5812">
        <v>0.25</v>
      </c>
      <c r="Q5812">
        <v>1</v>
      </c>
      <c r="R5812">
        <v>0.7</v>
      </c>
      <c r="S5812">
        <v>0.25</v>
      </c>
      <c r="T5812">
        <v>8</v>
      </c>
      <c r="U5812">
        <v>37</v>
      </c>
      <c r="V5812">
        <v>21</v>
      </c>
      <c r="W5812">
        <v>2.27</v>
      </c>
      <c r="X5812">
        <v>5</v>
      </c>
      <c r="Y5812">
        <v>0.5</v>
      </c>
      <c r="Z5812">
        <v>7.0000000000000007E-2</v>
      </c>
      <c r="AA5812">
        <v>10</v>
      </c>
      <c r="AB5812">
        <v>0.36</v>
      </c>
      <c r="AC5812">
        <v>240</v>
      </c>
      <c r="AD5812">
        <v>1</v>
      </c>
      <c r="AE5812">
        <v>0.04</v>
      </c>
      <c r="AF5812">
        <v>14</v>
      </c>
      <c r="AH5812">
        <v>6</v>
      </c>
      <c r="AI5812">
        <v>1</v>
      </c>
      <c r="AJ5812">
        <v>5</v>
      </c>
      <c r="AK5812">
        <v>37</v>
      </c>
      <c r="AL5812">
        <v>0.16</v>
      </c>
      <c r="AM5812">
        <v>5</v>
      </c>
      <c r="AN5812">
        <v>5</v>
      </c>
      <c r="AO5812">
        <v>73</v>
      </c>
      <c r="AP5812">
        <v>5</v>
      </c>
      <c r="AQ5812">
        <v>28</v>
      </c>
    </row>
    <row r="5813" spans="1:43" hidden="1" x14ac:dyDescent="0.25">
      <c r="A5813" t="s">
        <v>18611</v>
      </c>
      <c r="B5813" t="s">
        <v>20793</v>
      </c>
      <c r="C5813" s="1" t="str">
        <f t="shared" si="415"/>
        <v>21:0121</v>
      </c>
      <c r="D5813" s="1" t="str">
        <f t="shared" si="414"/>
        <v>21:0003</v>
      </c>
      <c r="E5813" t="s">
        <v>18613</v>
      </c>
      <c r="F5813" t="s">
        <v>20794</v>
      </c>
      <c r="H5813">
        <v>49.185336</v>
      </c>
      <c r="I5813">
        <v>-56.013833099999999</v>
      </c>
      <c r="J5813" s="1" t="str">
        <f t="shared" si="417"/>
        <v>Till</v>
      </c>
      <c r="K5813" s="1" t="str">
        <f t="shared" si="416"/>
        <v>&lt;63 micron</v>
      </c>
      <c r="L5813">
        <v>0.1</v>
      </c>
      <c r="M5813">
        <v>1.89</v>
      </c>
      <c r="N5813">
        <v>2</v>
      </c>
      <c r="O5813">
        <v>80</v>
      </c>
      <c r="P5813">
        <v>0.25</v>
      </c>
      <c r="Q5813">
        <v>1</v>
      </c>
      <c r="R5813">
        <v>0.4</v>
      </c>
      <c r="S5813">
        <v>0.25</v>
      </c>
      <c r="T5813">
        <v>9</v>
      </c>
      <c r="U5813">
        <v>34</v>
      </c>
      <c r="V5813">
        <v>23</v>
      </c>
      <c r="W5813">
        <v>2.6</v>
      </c>
      <c r="X5813">
        <v>5</v>
      </c>
      <c r="Y5813">
        <v>0.5</v>
      </c>
      <c r="Z5813">
        <v>0.05</v>
      </c>
      <c r="AA5813">
        <v>20</v>
      </c>
      <c r="AB5813">
        <v>0.4</v>
      </c>
      <c r="AC5813">
        <v>260</v>
      </c>
      <c r="AD5813">
        <v>0.5</v>
      </c>
      <c r="AE5813">
        <v>0.02</v>
      </c>
      <c r="AF5813">
        <v>16</v>
      </c>
      <c r="AH5813">
        <v>6</v>
      </c>
      <c r="AI5813">
        <v>1</v>
      </c>
      <c r="AJ5813">
        <v>6</v>
      </c>
      <c r="AK5813">
        <v>23</v>
      </c>
      <c r="AL5813">
        <v>0.18</v>
      </c>
      <c r="AM5813">
        <v>5</v>
      </c>
      <c r="AN5813">
        <v>5</v>
      </c>
      <c r="AO5813">
        <v>71</v>
      </c>
      <c r="AP5813">
        <v>5</v>
      </c>
      <c r="AQ5813">
        <v>32</v>
      </c>
    </row>
    <row r="5814" spans="1:43" hidden="1" x14ac:dyDescent="0.25">
      <c r="A5814" t="s">
        <v>18615</v>
      </c>
      <c r="B5814" t="s">
        <v>20795</v>
      </c>
      <c r="C5814" s="1" t="str">
        <f t="shared" si="415"/>
        <v>21:0121</v>
      </c>
      <c r="D5814" s="1" t="str">
        <f t="shared" si="414"/>
        <v>21:0003</v>
      </c>
      <c r="E5814" t="s">
        <v>18617</v>
      </c>
      <c r="F5814" t="s">
        <v>20796</v>
      </c>
      <c r="H5814">
        <v>49.183211800000002</v>
      </c>
      <c r="I5814">
        <v>-56.039262000000001</v>
      </c>
      <c r="J5814" s="1" t="str">
        <f t="shared" si="417"/>
        <v>Till</v>
      </c>
      <c r="K5814" s="1" t="str">
        <f t="shared" si="416"/>
        <v>&lt;63 micron</v>
      </c>
      <c r="L5814">
        <v>0.1</v>
      </c>
      <c r="M5814">
        <v>2.1</v>
      </c>
      <c r="N5814">
        <v>6</v>
      </c>
      <c r="O5814">
        <v>20</v>
      </c>
      <c r="P5814">
        <v>0.25</v>
      </c>
      <c r="Q5814">
        <v>1</v>
      </c>
      <c r="R5814">
        <v>0.22</v>
      </c>
      <c r="S5814">
        <v>0.25</v>
      </c>
      <c r="T5814">
        <v>7</v>
      </c>
      <c r="U5814">
        <v>34</v>
      </c>
      <c r="V5814">
        <v>20</v>
      </c>
      <c r="W5814">
        <v>2.25</v>
      </c>
      <c r="X5814">
        <v>5</v>
      </c>
      <c r="Y5814">
        <v>0.5</v>
      </c>
      <c r="Z5814">
        <v>0.02</v>
      </c>
      <c r="AA5814">
        <v>10</v>
      </c>
      <c r="AB5814">
        <v>0.3</v>
      </c>
      <c r="AC5814">
        <v>155</v>
      </c>
      <c r="AD5814">
        <v>0.5</v>
      </c>
      <c r="AE5814">
        <v>0.01</v>
      </c>
      <c r="AF5814">
        <v>19</v>
      </c>
      <c r="AH5814">
        <v>6</v>
      </c>
      <c r="AI5814">
        <v>1</v>
      </c>
      <c r="AJ5814">
        <v>4</v>
      </c>
      <c r="AK5814">
        <v>11</v>
      </c>
      <c r="AL5814">
        <v>0.16</v>
      </c>
      <c r="AM5814">
        <v>5</v>
      </c>
      <c r="AN5814">
        <v>5</v>
      </c>
      <c r="AO5814">
        <v>63</v>
      </c>
      <c r="AP5814">
        <v>5</v>
      </c>
      <c r="AQ5814">
        <v>28</v>
      </c>
    </row>
    <row r="5815" spans="1:43" hidden="1" x14ac:dyDescent="0.25">
      <c r="A5815" t="s">
        <v>18619</v>
      </c>
      <c r="B5815" t="s">
        <v>20797</v>
      </c>
      <c r="C5815" s="1" t="str">
        <f t="shared" si="415"/>
        <v>21:0121</v>
      </c>
      <c r="D5815" s="1" t="str">
        <f t="shared" si="414"/>
        <v>21:0003</v>
      </c>
      <c r="E5815" t="s">
        <v>18621</v>
      </c>
      <c r="F5815" t="s">
        <v>20798</v>
      </c>
      <c r="H5815">
        <v>49.159863999999999</v>
      </c>
      <c r="I5815">
        <v>-56.100064500000002</v>
      </c>
      <c r="J5815" s="1" t="str">
        <f t="shared" si="417"/>
        <v>Till</v>
      </c>
      <c r="K5815" s="1" t="str">
        <f t="shared" si="416"/>
        <v>&lt;63 micron</v>
      </c>
      <c r="L5815">
        <v>0.1</v>
      </c>
      <c r="M5815">
        <v>1.1299999999999999</v>
      </c>
      <c r="N5815">
        <v>20</v>
      </c>
      <c r="O5815">
        <v>20</v>
      </c>
      <c r="P5815">
        <v>0.25</v>
      </c>
      <c r="Q5815">
        <v>1</v>
      </c>
      <c r="R5815">
        <v>0.35</v>
      </c>
      <c r="S5815">
        <v>0.25</v>
      </c>
      <c r="T5815">
        <v>7</v>
      </c>
      <c r="U5815">
        <v>32</v>
      </c>
      <c r="V5815">
        <v>24</v>
      </c>
      <c r="W5815">
        <v>2.63</v>
      </c>
      <c r="X5815">
        <v>5</v>
      </c>
      <c r="Y5815">
        <v>0.5</v>
      </c>
      <c r="Z5815">
        <v>0.04</v>
      </c>
      <c r="AA5815">
        <v>10</v>
      </c>
      <c r="AB5815">
        <v>0.31</v>
      </c>
      <c r="AC5815">
        <v>240</v>
      </c>
      <c r="AD5815">
        <v>0.5</v>
      </c>
      <c r="AE5815">
        <v>0.02</v>
      </c>
      <c r="AF5815">
        <v>12</v>
      </c>
      <c r="AH5815">
        <v>8</v>
      </c>
      <c r="AI5815">
        <v>1</v>
      </c>
      <c r="AJ5815">
        <v>4</v>
      </c>
      <c r="AK5815">
        <v>13</v>
      </c>
      <c r="AL5815">
        <v>0.13</v>
      </c>
      <c r="AM5815">
        <v>5</v>
      </c>
      <c r="AN5815">
        <v>5</v>
      </c>
      <c r="AO5815">
        <v>76</v>
      </c>
      <c r="AP5815">
        <v>5</v>
      </c>
      <c r="AQ5815">
        <v>36</v>
      </c>
    </row>
    <row r="5816" spans="1:43" hidden="1" x14ac:dyDescent="0.25">
      <c r="A5816" t="s">
        <v>18623</v>
      </c>
      <c r="B5816" t="s">
        <v>20799</v>
      </c>
      <c r="C5816" s="1" t="str">
        <f t="shared" si="415"/>
        <v>21:0121</v>
      </c>
      <c r="D5816" s="1" t="str">
        <f t="shared" si="414"/>
        <v>21:0003</v>
      </c>
      <c r="E5816" t="s">
        <v>18625</v>
      </c>
      <c r="F5816" t="s">
        <v>20800</v>
      </c>
      <c r="H5816">
        <v>49.159686200000003</v>
      </c>
      <c r="I5816">
        <v>-56.077573600000001</v>
      </c>
      <c r="J5816" s="1" t="str">
        <f t="shared" si="417"/>
        <v>Till</v>
      </c>
      <c r="K5816" s="1" t="str">
        <f t="shared" si="416"/>
        <v>&lt;63 micron</v>
      </c>
      <c r="L5816">
        <v>0.1</v>
      </c>
      <c r="M5816">
        <v>1.18</v>
      </c>
      <c r="N5816">
        <v>6</v>
      </c>
      <c r="O5816">
        <v>30</v>
      </c>
      <c r="P5816">
        <v>0.25</v>
      </c>
      <c r="Q5816">
        <v>1</v>
      </c>
      <c r="R5816">
        <v>0.36</v>
      </c>
      <c r="S5816">
        <v>0.25</v>
      </c>
      <c r="T5816">
        <v>6</v>
      </c>
      <c r="U5816">
        <v>30</v>
      </c>
      <c r="V5816">
        <v>23</v>
      </c>
      <c r="W5816">
        <v>2.46</v>
      </c>
      <c r="X5816">
        <v>5</v>
      </c>
      <c r="Y5816">
        <v>0.5</v>
      </c>
      <c r="Z5816">
        <v>0.04</v>
      </c>
      <c r="AA5816">
        <v>10</v>
      </c>
      <c r="AB5816">
        <v>0.3</v>
      </c>
      <c r="AC5816">
        <v>215</v>
      </c>
      <c r="AD5816">
        <v>0.5</v>
      </c>
      <c r="AE5816">
        <v>0.02</v>
      </c>
      <c r="AF5816">
        <v>13</v>
      </c>
      <c r="AH5816">
        <v>6</v>
      </c>
      <c r="AI5816">
        <v>1</v>
      </c>
      <c r="AJ5816">
        <v>4</v>
      </c>
      <c r="AK5816">
        <v>15</v>
      </c>
      <c r="AL5816">
        <v>0.15</v>
      </c>
      <c r="AM5816">
        <v>5</v>
      </c>
      <c r="AN5816">
        <v>5</v>
      </c>
      <c r="AO5816">
        <v>67</v>
      </c>
      <c r="AP5816">
        <v>5</v>
      </c>
      <c r="AQ5816">
        <v>30</v>
      </c>
    </row>
    <row r="5817" spans="1:43" hidden="1" x14ac:dyDescent="0.25">
      <c r="A5817" t="s">
        <v>18627</v>
      </c>
      <c r="B5817" t="s">
        <v>20801</v>
      </c>
      <c r="C5817" s="1" t="str">
        <f t="shared" si="415"/>
        <v>21:0121</v>
      </c>
      <c r="D5817" s="1" t="str">
        <f t="shared" si="414"/>
        <v>21:0003</v>
      </c>
      <c r="E5817" t="s">
        <v>18629</v>
      </c>
      <c r="F5817" t="s">
        <v>20802</v>
      </c>
      <c r="H5817">
        <v>49.139410499999997</v>
      </c>
      <c r="I5817">
        <v>-56.0731514</v>
      </c>
      <c r="J5817" s="1" t="str">
        <f t="shared" si="417"/>
        <v>Till</v>
      </c>
      <c r="K5817" s="1" t="str">
        <f t="shared" si="416"/>
        <v>&lt;63 micron</v>
      </c>
      <c r="L5817">
        <v>0.1</v>
      </c>
      <c r="M5817">
        <v>1.1200000000000001</v>
      </c>
      <c r="N5817">
        <v>22</v>
      </c>
      <c r="O5817">
        <v>30</v>
      </c>
      <c r="P5817">
        <v>0.25</v>
      </c>
      <c r="Q5817">
        <v>1</v>
      </c>
      <c r="R5817">
        <v>0.49</v>
      </c>
      <c r="S5817">
        <v>0.25</v>
      </c>
      <c r="T5817">
        <v>4</v>
      </c>
      <c r="U5817">
        <v>28</v>
      </c>
      <c r="V5817">
        <v>24</v>
      </c>
      <c r="W5817">
        <v>2.39</v>
      </c>
      <c r="X5817">
        <v>5</v>
      </c>
      <c r="Y5817">
        <v>0.5</v>
      </c>
      <c r="Z5817">
        <v>7.0000000000000007E-2</v>
      </c>
      <c r="AA5817">
        <v>10</v>
      </c>
      <c r="AB5817">
        <v>0.28999999999999998</v>
      </c>
      <c r="AC5817">
        <v>205</v>
      </c>
      <c r="AD5817">
        <v>0.5</v>
      </c>
      <c r="AE5817">
        <v>0.03</v>
      </c>
      <c r="AF5817">
        <v>12</v>
      </c>
      <c r="AH5817">
        <v>6</v>
      </c>
      <c r="AI5817">
        <v>1</v>
      </c>
      <c r="AJ5817">
        <v>4</v>
      </c>
      <c r="AK5817">
        <v>34</v>
      </c>
      <c r="AL5817">
        <v>0.13</v>
      </c>
      <c r="AM5817">
        <v>5</v>
      </c>
      <c r="AN5817">
        <v>5</v>
      </c>
      <c r="AO5817">
        <v>64</v>
      </c>
      <c r="AP5817">
        <v>5</v>
      </c>
      <c r="AQ5817">
        <v>54</v>
      </c>
    </row>
    <row r="5818" spans="1:43" hidden="1" x14ac:dyDescent="0.25">
      <c r="A5818" t="s">
        <v>18631</v>
      </c>
      <c r="B5818" t="s">
        <v>20803</v>
      </c>
      <c r="C5818" s="1" t="str">
        <f t="shared" si="415"/>
        <v>21:0121</v>
      </c>
      <c r="D5818" s="1" t="str">
        <f t="shared" si="414"/>
        <v>21:0003</v>
      </c>
      <c r="E5818" t="s">
        <v>18633</v>
      </c>
      <c r="F5818" t="s">
        <v>20804</v>
      </c>
      <c r="H5818">
        <v>49.143964199999999</v>
      </c>
      <c r="I5818">
        <v>-56.057846499999997</v>
      </c>
      <c r="J5818" s="1" t="str">
        <f t="shared" si="417"/>
        <v>Till</v>
      </c>
      <c r="K5818" s="1" t="str">
        <f t="shared" si="416"/>
        <v>&lt;63 micron</v>
      </c>
      <c r="L5818">
        <v>0.1</v>
      </c>
      <c r="M5818">
        <v>2.4</v>
      </c>
      <c r="N5818">
        <v>42</v>
      </c>
      <c r="O5818">
        <v>50</v>
      </c>
      <c r="P5818">
        <v>0.25</v>
      </c>
      <c r="Q5818">
        <v>1</v>
      </c>
      <c r="R5818">
        <v>0.42</v>
      </c>
      <c r="S5818">
        <v>0.25</v>
      </c>
      <c r="T5818">
        <v>22</v>
      </c>
      <c r="U5818">
        <v>47</v>
      </c>
      <c r="V5818">
        <v>64</v>
      </c>
      <c r="W5818">
        <v>3.38</v>
      </c>
      <c r="X5818">
        <v>5</v>
      </c>
      <c r="Y5818">
        <v>0.5</v>
      </c>
      <c r="Z5818">
        <v>0.1</v>
      </c>
      <c r="AA5818">
        <v>10</v>
      </c>
      <c r="AB5818">
        <v>0.57999999999999996</v>
      </c>
      <c r="AC5818">
        <v>460</v>
      </c>
      <c r="AD5818">
        <v>0.5</v>
      </c>
      <c r="AE5818">
        <v>0.02</v>
      </c>
      <c r="AF5818">
        <v>33</v>
      </c>
      <c r="AH5818">
        <v>14</v>
      </c>
      <c r="AI5818">
        <v>1</v>
      </c>
      <c r="AJ5818">
        <v>7</v>
      </c>
      <c r="AK5818">
        <v>16</v>
      </c>
      <c r="AL5818">
        <v>0.17</v>
      </c>
      <c r="AM5818">
        <v>5</v>
      </c>
      <c r="AN5818">
        <v>5</v>
      </c>
      <c r="AO5818">
        <v>89</v>
      </c>
      <c r="AP5818">
        <v>5</v>
      </c>
      <c r="AQ5818">
        <v>60</v>
      </c>
    </row>
    <row r="5819" spans="1:43" hidden="1" x14ac:dyDescent="0.25">
      <c r="A5819" t="s">
        <v>18635</v>
      </c>
      <c r="B5819" t="s">
        <v>20805</v>
      </c>
      <c r="C5819" s="1" t="str">
        <f t="shared" si="415"/>
        <v>21:0121</v>
      </c>
      <c r="D5819" s="1" t="str">
        <f t="shared" si="414"/>
        <v>21:0003</v>
      </c>
      <c r="E5819" t="s">
        <v>18637</v>
      </c>
      <c r="F5819" t="s">
        <v>20806</v>
      </c>
      <c r="H5819">
        <v>49.144228200000001</v>
      </c>
      <c r="I5819">
        <v>-56.046186499999997</v>
      </c>
      <c r="J5819" s="1" t="str">
        <f t="shared" si="417"/>
        <v>Till</v>
      </c>
      <c r="K5819" s="1" t="str">
        <f t="shared" si="416"/>
        <v>&lt;63 micron</v>
      </c>
      <c r="L5819">
        <v>0.1</v>
      </c>
      <c r="M5819">
        <v>1.45</v>
      </c>
      <c r="N5819">
        <v>4</v>
      </c>
      <c r="O5819">
        <v>20</v>
      </c>
      <c r="P5819">
        <v>0.25</v>
      </c>
      <c r="Q5819">
        <v>1</v>
      </c>
      <c r="R5819">
        <v>0.46</v>
      </c>
      <c r="S5819">
        <v>0.25</v>
      </c>
      <c r="T5819">
        <v>9</v>
      </c>
      <c r="U5819">
        <v>39</v>
      </c>
      <c r="V5819">
        <v>24</v>
      </c>
      <c r="W5819">
        <v>2.67</v>
      </c>
      <c r="X5819">
        <v>5</v>
      </c>
      <c r="Y5819">
        <v>0.5</v>
      </c>
      <c r="Z5819">
        <v>0.04</v>
      </c>
      <c r="AA5819">
        <v>10</v>
      </c>
      <c r="AB5819">
        <v>0.44</v>
      </c>
      <c r="AC5819">
        <v>275</v>
      </c>
      <c r="AD5819">
        <v>0.5</v>
      </c>
      <c r="AE5819">
        <v>0.02</v>
      </c>
      <c r="AF5819">
        <v>18</v>
      </c>
      <c r="AH5819">
        <v>6</v>
      </c>
      <c r="AI5819">
        <v>1</v>
      </c>
      <c r="AJ5819">
        <v>6</v>
      </c>
      <c r="AK5819">
        <v>20</v>
      </c>
      <c r="AL5819">
        <v>0.19</v>
      </c>
      <c r="AM5819">
        <v>5</v>
      </c>
      <c r="AN5819">
        <v>5</v>
      </c>
      <c r="AO5819">
        <v>80</v>
      </c>
      <c r="AP5819">
        <v>5</v>
      </c>
      <c r="AQ5819">
        <v>32</v>
      </c>
    </row>
    <row r="5820" spans="1:43" hidden="1" x14ac:dyDescent="0.25">
      <c r="A5820" t="s">
        <v>18639</v>
      </c>
      <c r="B5820" t="s">
        <v>20807</v>
      </c>
      <c r="C5820" s="1" t="str">
        <f t="shared" si="415"/>
        <v>21:0121</v>
      </c>
      <c r="D5820" s="1" t="str">
        <f t="shared" si="414"/>
        <v>21:0003</v>
      </c>
      <c r="E5820" t="s">
        <v>18641</v>
      </c>
      <c r="F5820" t="s">
        <v>20808</v>
      </c>
      <c r="H5820">
        <v>49.138922100000002</v>
      </c>
      <c r="I5820">
        <v>-56.068361899999999</v>
      </c>
      <c r="J5820" s="1" t="str">
        <f t="shared" si="417"/>
        <v>Till</v>
      </c>
      <c r="K5820" s="1" t="str">
        <f t="shared" si="416"/>
        <v>&lt;63 micron</v>
      </c>
      <c r="L5820">
        <v>0.1</v>
      </c>
      <c r="M5820">
        <v>1.72</v>
      </c>
      <c r="N5820">
        <v>18</v>
      </c>
      <c r="O5820">
        <v>60</v>
      </c>
      <c r="P5820">
        <v>0.25</v>
      </c>
      <c r="Q5820">
        <v>1</v>
      </c>
      <c r="R5820">
        <v>0.47</v>
      </c>
      <c r="S5820">
        <v>0.25</v>
      </c>
      <c r="T5820">
        <v>9</v>
      </c>
      <c r="U5820">
        <v>36</v>
      </c>
      <c r="V5820">
        <v>29</v>
      </c>
      <c r="W5820">
        <v>2.6</v>
      </c>
      <c r="X5820">
        <v>5</v>
      </c>
      <c r="Y5820">
        <v>0.5</v>
      </c>
      <c r="Z5820">
        <v>0.08</v>
      </c>
      <c r="AA5820">
        <v>10</v>
      </c>
      <c r="AB5820">
        <v>0.45</v>
      </c>
      <c r="AC5820">
        <v>225</v>
      </c>
      <c r="AD5820">
        <v>0.5</v>
      </c>
      <c r="AE5820">
        <v>0.03</v>
      </c>
      <c r="AF5820">
        <v>20</v>
      </c>
      <c r="AH5820">
        <v>6</v>
      </c>
      <c r="AI5820">
        <v>1</v>
      </c>
      <c r="AJ5820">
        <v>7</v>
      </c>
      <c r="AK5820">
        <v>19</v>
      </c>
      <c r="AL5820">
        <v>0.17</v>
      </c>
      <c r="AM5820">
        <v>5</v>
      </c>
      <c r="AN5820">
        <v>5</v>
      </c>
      <c r="AO5820">
        <v>72</v>
      </c>
      <c r="AP5820">
        <v>5</v>
      </c>
      <c r="AQ5820">
        <v>54</v>
      </c>
    </row>
    <row r="5821" spans="1:43" hidden="1" x14ac:dyDescent="0.25">
      <c r="A5821" t="s">
        <v>18643</v>
      </c>
      <c r="B5821" t="s">
        <v>20809</v>
      </c>
      <c r="C5821" s="1" t="str">
        <f t="shared" si="415"/>
        <v>21:0121</v>
      </c>
      <c r="D5821" s="1" t="str">
        <f t="shared" si="414"/>
        <v>21:0003</v>
      </c>
      <c r="E5821" t="s">
        <v>18645</v>
      </c>
      <c r="F5821" t="s">
        <v>20810</v>
      </c>
      <c r="H5821">
        <v>49.1589806</v>
      </c>
      <c r="I5821">
        <v>-56.102137800000001</v>
      </c>
      <c r="J5821" s="1" t="str">
        <f t="shared" si="417"/>
        <v>Till</v>
      </c>
      <c r="K5821" s="1" t="str">
        <f t="shared" si="416"/>
        <v>&lt;63 micron</v>
      </c>
      <c r="L5821">
        <v>0.1</v>
      </c>
      <c r="M5821">
        <v>0.81</v>
      </c>
      <c r="N5821">
        <v>1</v>
      </c>
      <c r="O5821">
        <v>10</v>
      </c>
      <c r="P5821">
        <v>0.25</v>
      </c>
      <c r="Q5821">
        <v>1</v>
      </c>
      <c r="R5821">
        <v>0.39</v>
      </c>
      <c r="S5821">
        <v>0.25</v>
      </c>
      <c r="T5821">
        <v>4</v>
      </c>
      <c r="U5821">
        <v>21</v>
      </c>
      <c r="V5821">
        <v>10</v>
      </c>
      <c r="W5821">
        <v>1.97</v>
      </c>
      <c r="X5821">
        <v>5</v>
      </c>
      <c r="Y5821">
        <v>0.5</v>
      </c>
      <c r="Z5821">
        <v>0.03</v>
      </c>
      <c r="AA5821">
        <v>10</v>
      </c>
      <c r="AB5821">
        <v>0.18</v>
      </c>
      <c r="AC5821">
        <v>190</v>
      </c>
      <c r="AD5821">
        <v>0.5</v>
      </c>
      <c r="AE5821">
        <v>0.02</v>
      </c>
      <c r="AF5821">
        <v>6</v>
      </c>
      <c r="AH5821">
        <v>6</v>
      </c>
      <c r="AI5821">
        <v>1</v>
      </c>
      <c r="AJ5821">
        <v>3</v>
      </c>
      <c r="AK5821">
        <v>16</v>
      </c>
      <c r="AL5821">
        <v>0.14000000000000001</v>
      </c>
      <c r="AM5821">
        <v>5</v>
      </c>
      <c r="AN5821">
        <v>5</v>
      </c>
      <c r="AO5821">
        <v>51</v>
      </c>
      <c r="AP5821">
        <v>5</v>
      </c>
      <c r="AQ5821">
        <v>20</v>
      </c>
    </row>
    <row r="5822" spans="1:43" hidden="1" x14ac:dyDescent="0.25">
      <c r="A5822" t="s">
        <v>18647</v>
      </c>
      <c r="B5822" t="s">
        <v>20811</v>
      </c>
      <c r="C5822" s="1" t="str">
        <f t="shared" si="415"/>
        <v>21:0121</v>
      </c>
      <c r="D5822" s="1" t="str">
        <f t="shared" si="414"/>
        <v>21:0003</v>
      </c>
      <c r="E5822" t="s">
        <v>18649</v>
      </c>
      <c r="F5822" t="s">
        <v>20812</v>
      </c>
      <c r="H5822">
        <v>49.076124499999999</v>
      </c>
      <c r="I5822">
        <v>-56.089939700000002</v>
      </c>
      <c r="J5822" s="1" t="str">
        <f t="shared" si="417"/>
        <v>Till</v>
      </c>
      <c r="K5822" s="1" t="str">
        <f t="shared" si="416"/>
        <v>&lt;63 micron</v>
      </c>
      <c r="L5822">
        <v>0.1</v>
      </c>
      <c r="M5822">
        <v>1.52</v>
      </c>
      <c r="N5822">
        <v>14</v>
      </c>
      <c r="O5822">
        <v>20</v>
      </c>
      <c r="P5822">
        <v>0.25</v>
      </c>
      <c r="Q5822">
        <v>1</v>
      </c>
      <c r="R5822">
        <v>0.5</v>
      </c>
      <c r="S5822">
        <v>0.25</v>
      </c>
      <c r="T5822">
        <v>9</v>
      </c>
      <c r="U5822">
        <v>35</v>
      </c>
      <c r="V5822">
        <v>24</v>
      </c>
      <c r="W5822">
        <v>2.79</v>
      </c>
      <c r="X5822">
        <v>5</v>
      </c>
      <c r="Y5822">
        <v>0.5</v>
      </c>
      <c r="Z5822">
        <v>0.06</v>
      </c>
      <c r="AA5822">
        <v>10</v>
      </c>
      <c r="AB5822">
        <v>0.39</v>
      </c>
      <c r="AC5822">
        <v>470</v>
      </c>
      <c r="AD5822">
        <v>0.5</v>
      </c>
      <c r="AE5822">
        <v>0.02</v>
      </c>
      <c r="AF5822">
        <v>15</v>
      </c>
      <c r="AH5822">
        <v>12</v>
      </c>
      <c r="AI5822">
        <v>1</v>
      </c>
      <c r="AJ5822">
        <v>6</v>
      </c>
      <c r="AK5822">
        <v>19</v>
      </c>
      <c r="AL5822">
        <v>0.16</v>
      </c>
      <c r="AM5822">
        <v>5</v>
      </c>
      <c r="AN5822">
        <v>5</v>
      </c>
      <c r="AO5822">
        <v>86</v>
      </c>
      <c r="AP5822">
        <v>5</v>
      </c>
      <c r="AQ5822">
        <v>36</v>
      </c>
    </row>
    <row r="5823" spans="1:43" hidden="1" x14ac:dyDescent="0.25">
      <c r="A5823" t="s">
        <v>18651</v>
      </c>
      <c r="B5823" t="s">
        <v>20813</v>
      </c>
      <c r="C5823" s="1" t="str">
        <f t="shared" si="415"/>
        <v>21:0121</v>
      </c>
      <c r="D5823" s="1" t="str">
        <f t="shared" si="414"/>
        <v>21:0003</v>
      </c>
      <c r="E5823" t="s">
        <v>18653</v>
      </c>
      <c r="F5823" t="s">
        <v>20814</v>
      </c>
      <c r="H5823">
        <v>49.066475099999998</v>
      </c>
      <c r="I5823">
        <v>-56.121603399999998</v>
      </c>
      <c r="J5823" s="1" t="str">
        <f t="shared" si="417"/>
        <v>Till</v>
      </c>
      <c r="K5823" s="1" t="str">
        <f t="shared" si="416"/>
        <v>&lt;63 micron</v>
      </c>
      <c r="L5823">
        <v>0.1</v>
      </c>
      <c r="M5823">
        <v>2.09</v>
      </c>
      <c r="N5823">
        <v>1</v>
      </c>
      <c r="O5823">
        <v>100</v>
      </c>
      <c r="P5823">
        <v>0.25</v>
      </c>
      <c r="Q5823">
        <v>1</v>
      </c>
      <c r="R5823">
        <v>0.69</v>
      </c>
      <c r="S5823">
        <v>0.25</v>
      </c>
      <c r="T5823">
        <v>9</v>
      </c>
      <c r="U5823">
        <v>51</v>
      </c>
      <c r="V5823">
        <v>38</v>
      </c>
      <c r="W5823">
        <v>3.37</v>
      </c>
      <c r="X5823">
        <v>5</v>
      </c>
      <c r="Y5823">
        <v>0.5</v>
      </c>
      <c r="Z5823">
        <v>0.11</v>
      </c>
      <c r="AA5823">
        <v>10</v>
      </c>
      <c r="AB5823">
        <v>0.68</v>
      </c>
      <c r="AC5823">
        <v>405</v>
      </c>
      <c r="AD5823">
        <v>0.5</v>
      </c>
      <c r="AE5823">
        <v>0.03</v>
      </c>
      <c r="AF5823">
        <v>20</v>
      </c>
      <c r="AH5823">
        <v>12</v>
      </c>
      <c r="AI5823">
        <v>1</v>
      </c>
      <c r="AJ5823">
        <v>9</v>
      </c>
      <c r="AK5823">
        <v>25</v>
      </c>
      <c r="AL5823">
        <v>0.22</v>
      </c>
      <c r="AM5823">
        <v>5</v>
      </c>
      <c r="AN5823">
        <v>5</v>
      </c>
      <c r="AO5823">
        <v>101</v>
      </c>
      <c r="AP5823">
        <v>5</v>
      </c>
      <c r="AQ5823">
        <v>54</v>
      </c>
    </row>
    <row r="5824" spans="1:43" hidden="1" x14ac:dyDescent="0.25">
      <c r="A5824" t="s">
        <v>18655</v>
      </c>
      <c r="B5824" t="s">
        <v>20815</v>
      </c>
      <c r="C5824" s="1" t="str">
        <f t="shared" si="415"/>
        <v>21:0121</v>
      </c>
      <c r="D5824" s="1" t="str">
        <f t="shared" si="414"/>
        <v>21:0003</v>
      </c>
      <c r="E5824" t="s">
        <v>18657</v>
      </c>
      <c r="F5824" t="s">
        <v>20816</v>
      </c>
      <c r="H5824">
        <v>49.070598500000003</v>
      </c>
      <c r="I5824">
        <v>-56.1435739</v>
      </c>
      <c r="J5824" s="1" t="str">
        <f t="shared" si="417"/>
        <v>Till</v>
      </c>
      <c r="K5824" s="1" t="str">
        <f t="shared" si="416"/>
        <v>&lt;63 micron</v>
      </c>
      <c r="L5824">
        <v>0.1</v>
      </c>
      <c r="M5824">
        <v>2.4500000000000002</v>
      </c>
      <c r="N5824">
        <v>1</v>
      </c>
      <c r="O5824">
        <v>60</v>
      </c>
      <c r="P5824">
        <v>0.25</v>
      </c>
      <c r="Q5824">
        <v>1</v>
      </c>
      <c r="R5824">
        <v>0.57999999999999996</v>
      </c>
      <c r="S5824">
        <v>0.25</v>
      </c>
      <c r="T5824">
        <v>7</v>
      </c>
      <c r="U5824">
        <v>38</v>
      </c>
      <c r="V5824">
        <v>22</v>
      </c>
      <c r="W5824">
        <v>2.0299999999999998</v>
      </c>
      <c r="X5824">
        <v>5</v>
      </c>
      <c r="Y5824">
        <v>0.5</v>
      </c>
      <c r="Z5824">
        <v>7.0000000000000007E-2</v>
      </c>
      <c r="AA5824">
        <v>10</v>
      </c>
      <c r="AB5824">
        <v>0.48</v>
      </c>
      <c r="AC5824">
        <v>315</v>
      </c>
      <c r="AD5824">
        <v>0.5</v>
      </c>
      <c r="AE5824">
        <v>0.02</v>
      </c>
      <c r="AF5824">
        <v>18</v>
      </c>
      <c r="AH5824">
        <v>12</v>
      </c>
      <c r="AI5824">
        <v>1</v>
      </c>
      <c r="AJ5824">
        <v>6</v>
      </c>
      <c r="AK5824">
        <v>24</v>
      </c>
      <c r="AL5824">
        <v>0.19</v>
      </c>
      <c r="AM5824">
        <v>5</v>
      </c>
      <c r="AN5824">
        <v>5</v>
      </c>
      <c r="AO5824">
        <v>58</v>
      </c>
      <c r="AP5824">
        <v>5</v>
      </c>
      <c r="AQ5824">
        <v>56</v>
      </c>
    </row>
    <row r="5825" spans="1:43" hidden="1" x14ac:dyDescent="0.25">
      <c r="A5825" t="s">
        <v>18659</v>
      </c>
      <c r="B5825" t="s">
        <v>20817</v>
      </c>
      <c r="C5825" s="1" t="str">
        <f t="shared" si="415"/>
        <v>21:0121</v>
      </c>
      <c r="D5825" s="1" t="str">
        <f t="shared" si="414"/>
        <v>21:0003</v>
      </c>
      <c r="E5825" t="s">
        <v>18661</v>
      </c>
      <c r="F5825" t="s">
        <v>20818</v>
      </c>
      <c r="H5825">
        <v>49.063982099999997</v>
      </c>
      <c r="I5825">
        <v>-56.149026499999998</v>
      </c>
      <c r="J5825" s="1" t="str">
        <f t="shared" si="417"/>
        <v>Till</v>
      </c>
      <c r="K5825" s="1" t="str">
        <f t="shared" si="416"/>
        <v>&lt;63 micron</v>
      </c>
      <c r="L5825">
        <v>0.1</v>
      </c>
      <c r="M5825">
        <v>1.83</v>
      </c>
      <c r="N5825">
        <v>2</v>
      </c>
      <c r="O5825">
        <v>40</v>
      </c>
      <c r="P5825">
        <v>0.25</v>
      </c>
      <c r="Q5825">
        <v>1</v>
      </c>
      <c r="R5825">
        <v>0.44</v>
      </c>
      <c r="S5825">
        <v>0.25</v>
      </c>
      <c r="T5825">
        <v>11</v>
      </c>
      <c r="U5825">
        <v>44</v>
      </c>
      <c r="V5825">
        <v>36</v>
      </c>
      <c r="W5825">
        <v>3.27</v>
      </c>
      <c r="X5825">
        <v>5</v>
      </c>
      <c r="Y5825">
        <v>0.5</v>
      </c>
      <c r="Z5825">
        <v>0.06</v>
      </c>
      <c r="AA5825">
        <v>10</v>
      </c>
      <c r="AB5825">
        <v>0.61</v>
      </c>
      <c r="AC5825">
        <v>380</v>
      </c>
      <c r="AD5825">
        <v>0.5</v>
      </c>
      <c r="AE5825">
        <v>0.02</v>
      </c>
      <c r="AF5825">
        <v>30</v>
      </c>
      <c r="AH5825">
        <v>20</v>
      </c>
      <c r="AI5825">
        <v>1</v>
      </c>
      <c r="AJ5825">
        <v>6</v>
      </c>
      <c r="AK5825">
        <v>15</v>
      </c>
      <c r="AL5825">
        <v>0.17</v>
      </c>
      <c r="AM5825">
        <v>5</v>
      </c>
      <c r="AN5825">
        <v>5</v>
      </c>
      <c r="AO5825">
        <v>87</v>
      </c>
      <c r="AP5825">
        <v>5</v>
      </c>
      <c r="AQ5825">
        <v>120</v>
      </c>
    </row>
    <row r="5826" spans="1:43" hidden="1" x14ac:dyDescent="0.25">
      <c r="A5826" t="s">
        <v>18663</v>
      </c>
      <c r="B5826" t="s">
        <v>20819</v>
      </c>
      <c r="C5826" s="1" t="str">
        <f t="shared" si="415"/>
        <v>21:0121</v>
      </c>
      <c r="D5826" s="1" t="str">
        <f t="shared" si="414"/>
        <v>21:0003</v>
      </c>
      <c r="E5826" t="s">
        <v>18665</v>
      </c>
      <c r="F5826" t="s">
        <v>20820</v>
      </c>
      <c r="H5826">
        <v>49.075629300000003</v>
      </c>
      <c r="I5826">
        <v>-56.142665800000003</v>
      </c>
      <c r="J5826" s="1" t="str">
        <f t="shared" si="417"/>
        <v>Till</v>
      </c>
      <c r="K5826" s="1" t="str">
        <f t="shared" si="416"/>
        <v>&lt;63 micron</v>
      </c>
      <c r="L5826">
        <v>0.1</v>
      </c>
      <c r="M5826">
        <v>2.1</v>
      </c>
      <c r="N5826">
        <v>6</v>
      </c>
      <c r="O5826">
        <v>30</v>
      </c>
      <c r="P5826">
        <v>0.25</v>
      </c>
      <c r="Q5826">
        <v>1</v>
      </c>
      <c r="R5826">
        <v>0.4</v>
      </c>
      <c r="S5826">
        <v>0.25</v>
      </c>
      <c r="T5826">
        <v>6</v>
      </c>
      <c r="U5826">
        <v>31</v>
      </c>
      <c r="V5826">
        <v>17</v>
      </c>
      <c r="W5826">
        <v>2.71</v>
      </c>
      <c r="X5826">
        <v>5</v>
      </c>
      <c r="Y5826">
        <v>0.5</v>
      </c>
      <c r="Z5826">
        <v>0.04</v>
      </c>
      <c r="AA5826">
        <v>10</v>
      </c>
      <c r="AB5826">
        <v>0.37</v>
      </c>
      <c r="AC5826">
        <v>290</v>
      </c>
      <c r="AD5826">
        <v>0.5</v>
      </c>
      <c r="AE5826">
        <v>0.02</v>
      </c>
      <c r="AF5826">
        <v>12</v>
      </c>
      <c r="AH5826">
        <v>16</v>
      </c>
      <c r="AI5826">
        <v>1</v>
      </c>
      <c r="AJ5826">
        <v>7</v>
      </c>
      <c r="AK5826">
        <v>20</v>
      </c>
      <c r="AL5826">
        <v>0.21</v>
      </c>
      <c r="AM5826">
        <v>5</v>
      </c>
      <c r="AN5826">
        <v>5</v>
      </c>
      <c r="AO5826">
        <v>75</v>
      </c>
      <c r="AP5826">
        <v>5</v>
      </c>
      <c r="AQ5826">
        <v>34</v>
      </c>
    </row>
    <row r="5827" spans="1:43" hidden="1" x14ac:dyDescent="0.25">
      <c r="A5827" t="s">
        <v>18667</v>
      </c>
      <c r="B5827" t="s">
        <v>20821</v>
      </c>
      <c r="C5827" s="1" t="str">
        <f t="shared" si="415"/>
        <v>21:0121</v>
      </c>
      <c r="D5827" s="1" t="str">
        <f t="shared" si="414"/>
        <v>21:0003</v>
      </c>
      <c r="E5827" t="s">
        <v>18669</v>
      </c>
      <c r="F5827" t="s">
        <v>20822</v>
      </c>
      <c r="H5827">
        <v>49.065606799999998</v>
      </c>
      <c r="I5827">
        <v>-56.125725699999997</v>
      </c>
      <c r="J5827" s="1" t="str">
        <f t="shared" si="417"/>
        <v>Till</v>
      </c>
      <c r="K5827" s="1" t="str">
        <f t="shared" si="416"/>
        <v>&lt;63 micron</v>
      </c>
      <c r="L5827">
        <v>0.1</v>
      </c>
      <c r="M5827">
        <v>2.0499999999999998</v>
      </c>
      <c r="N5827">
        <v>2</v>
      </c>
      <c r="O5827">
        <v>100</v>
      </c>
      <c r="P5827">
        <v>0.25</v>
      </c>
      <c r="Q5827">
        <v>1</v>
      </c>
      <c r="R5827">
        <v>0.56999999999999995</v>
      </c>
      <c r="S5827">
        <v>0.25</v>
      </c>
      <c r="T5827">
        <v>8</v>
      </c>
      <c r="U5827">
        <v>42</v>
      </c>
      <c r="V5827">
        <v>23</v>
      </c>
      <c r="W5827">
        <v>2.96</v>
      </c>
      <c r="X5827">
        <v>5</v>
      </c>
      <c r="Y5827">
        <v>0.5</v>
      </c>
      <c r="Z5827">
        <v>0.08</v>
      </c>
      <c r="AA5827">
        <v>20</v>
      </c>
      <c r="AB5827">
        <v>0.61</v>
      </c>
      <c r="AC5827">
        <v>405</v>
      </c>
      <c r="AD5827">
        <v>0.5</v>
      </c>
      <c r="AE5827">
        <v>0.02</v>
      </c>
      <c r="AF5827">
        <v>27</v>
      </c>
      <c r="AH5827">
        <v>26</v>
      </c>
      <c r="AI5827">
        <v>1</v>
      </c>
      <c r="AJ5827">
        <v>9</v>
      </c>
      <c r="AK5827">
        <v>35</v>
      </c>
      <c r="AL5827">
        <v>0.19</v>
      </c>
      <c r="AM5827">
        <v>5</v>
      </c>
      <c r="AN5827">
        <v>5</v>
      </c>
      <c r="AO5827">
        <v>74</v>
      </c>
      <c r="AP5827">
        <v>5</v>
      </c>
      <c r="AQ5827">
        <v>44</v>
      </c>
    </row>
    <row r="5828" spans="1:43" hidden="1" x14ac:dyDescent="0.25">
      <c r="A5828" t="s">
        <v>18671</v>
      </c>
      <c r="B5828" t="s">
        <v>20823</v>
      </c>
      <c r="C5828" s="1" t="str">
        <f t="shared" si="415"/>
        <v>21:0121</v>
      </c>
      <c r="D5828" s="1" t="str">
        <f t="shared" si="414"/>
        <v>21:0003</v>
      </c>
      <c r="E5828" t="s">
        <v>18673</v>
      </c>
      <c r="F5828" t="s">
        <v>20824</v>
      </c>
      <c r="H5828">
        <v>49.018683899999999</v>
      </c>
      <c r="I5828">
        <v>-56.106715600000001</v>
      </c>
      <c r="J5828" s="1" t="str">
        <f t="shared" si="417"/>
        <v>Till</v>
      </c>
      <c r="K5828" s="1" t="str">
        <f t="shared" si="416"/>
        <v>&lt;63 micron</v>
      </c>
      <c r="L5828">
        <v>0.1</v>
      </c>
      <c r="M5828">
        <v>3.22</v>
      </c>
      <c r="N5828">
        <v>6</v>
      </c>
      <c r="O5828">
        <v>60</v>
      </c>
      <c r="P5828">
        <v>0.25</v>
      </c>
      <c r="Q5828">
        <v>1</v>
      </c>
      <c r="R5828">
        <v>0.23</v>
      </c>
      <c r="S5828">
        <v>0.25</v>
      </c>
      <c r="T5828">
        <v>7</v>
      </c>
      <c r="U5828">
        <v>34</v>
      </c>
      <c r="V5828">
        <v>18</v>
      </c>
      <c r="W5828">
        <v>2.52</v>
      </c>
      <c r="X5828">
        <v>5</v>
      </c>
      <c r="Y5828">
        <v>0.5</v>
      </c>
      <c r="Z5828">
        <v>0.06</v>
      </c>
      <c r="AA5828">
        <v>10</v>
      </c>
      <c r="AB5828">
        <v>0.42</v>
      </c>
      <c r="AC5828">
        <v>285</v>
      </c>
      <c r="AD5828">
        <v>0.5</v>
      </c>
      <c r="AE5828">
        <v>0.01</v>
      </c>
      <c r="AF5828">
        <v>17</v>
      </c>
      <c r="AH5828">
        <v>14</v>
      </c>
      <c r="AI5828">
        <v>1</v>
      </c>
      <c r="AJ5828">
        <v>8</v>
      </c>
      <c r="AK5828">
        <v>14</v>
      </c>
      <c r="AL5828">
        <v>0.18</v>
      </c>
      <c r="AM5828">
        <v>5</v>
      </c>
      <c r="AN5828">
        <v>5</v>
      </c>
      <c r="AO5828">
        <v>60</v>
      </c>
      <c r="AP5828">
        <v>5</v>
      </c>
      <c r="AQ5828">
        <v>36</v>
      </c>
    </row>
    <row r="5829" spans="1:43" hidden="1" x14ac:dyDescent="0.25">
      <c r="A5829" t="s">
        <v>18675</v>
      </c>
      <c r="B5829" t="s">
        <v>20825</v>
      </c>
      <c r="C5829" s="1" t="str">
        <f t="shared" si="415"/>
        <v>21:0121</v>
      </c>
      <c r="D5829" s="1" t="str">
        <f t="shared" si="414"/>
        <v>21:0003</v>
      </c>
      <c r="E5829" t="s">
        <v>18677</v>
      </c>
      <c r="F5829" t="s">
        <v>20826</v>
      </c>
      <c r="H5829">
        <v>49.029471899999997</v>
      </c>
      <c r="I5829">
        <v>-56.105838599999998</v>
      </c>
      <c r="J5829" s="1" t="str">
        <f t="shared" si="417"/>
        <v>Till</v>
      </c>
      <c r="K5829" s="1" t="str">
        <f t="shared" si="416"/>
        <v>&lt;63 micron</v>
      </c>
      <c r="L5829">
        <v>0.1</v>
      </c>
      <c r="M5829">
        <v>2.37</v>
      </c>
      <c r="N5829">
        <v>16</v>
      </c>
      <c r="O5829">
        <v>70</v>
      </c>
      <c r="P5829">
        <v>0.25</v>
      </c>
      <c r="Q5829">
        <v>1</v>
      </c>
      <c r="R5829">
        <v>0.44</v>
      </c>
      <c r="S5829">
        <v>0.25</v>
      </c>
      <c r="T5829">
        <v>12</v>
      </c>
      <c r="U5829">
        <v>39</v>
      </c>
      <c r="V5829">
        <v>43</v>
      </c>
      <c r="W5829">
        <v>2.4900000000000002</v>
      </c>
      <c r="X5829">
        <v>5</v>
      </c>
      <c r="Y5829">
        <v>0.5</v>
      </c>
      <c r="Z5829">
        <v>0.09</v>
      </c>
      <c r="AA5829">
        <v>10</v>
      </c>
      <c r="AB5829">
        <v>0.52</v>
      </c>
      <c r="AC5829">
        <v>385</v>
      </c>
      <c r="AD5829">
        <v>0.5</v>
      </c>
      <c r="AE5829">
        <v>0.02</v>
      </c>
      <c r="AF5829">
        <v>20</v>
      </c>
      <c r="AH5829">
        <v>12</v>
      </c>
      <c r="AI5829">
        <v>1</v>
      </c>
      <c r="AJ5829">
        <v>8</v>
      </c>
      <c r="AK5829">
        <v>17</v>
      </c>
      <c r="AL5829">
        <v>0.21</v>
      </c>
      <c r="AM5829">
        <v>5</v>
      </c>
      <c r="AN5829">
        <v>5</v>
      </c>
      <c r="AO5829">
        <v>74</v>
      </c>
      <c r="AP5829">
        <v>5</v>
      </c>
      <c r="AQ5829">
        <v>42</v>
      </c>
    </row>
    <row r="5830" spans="1:43" hidden="1" x14ac:dyDescent="0.25">
      <c r="A5830" t="s">
        <v>18679</v>
      </c>
      <c r="B5830" t="s">
        <v>20827</v>
      </c>
      <c r="C5830" s="1" t="str">
        <f t="shared" si="415"/>
        <v>21:0121</v>
      </c>
      <c r="D5830" s="1" t="str">
        <f t="shared" si="414"/>
        <v>21:0003</v>
      </c>
      <c r="E5830" t="s">
        <v>18681</v>
      </c>
      <c r="F5830" t="s">
        <v>20828</v>
      </c>
      <c r="H5830">
        <v>49.041089800000002</v>
      </c>
      <c r="I5830">
        <v>-56.096052100000001</v>
      </c>
      <c r="J5830" s="1" t="str">
        <f t="shared" si="417"/>
        <v>Till</v>
      </c>
      <c r="K5830" s="1" t="str">
        <f t="shared" si="416"/>
        <v>&lt;63 micron</v>
      </c>
      <c r="L5830">
        <v>0.1</v>
      </c>
      <c r="M5830">
        <v>4.1100000000000003</v>
      </c>
      <c r="N5830">
        <v>14</v>
      </c>
      <c r="O5830">
        <v>70</v>
      </c>
      <c r="P5830">
        <v>0.25</v>
      </c>
      <c r="Q5830">
        <v>1</v>
      </c>
      <c r="R5830">
        <v>0.35</v>
      </c>
      <c r="S5830">
        <v>0.25</v>
      </c>
      <c r="T5830">
        <v>13</v>
      </c>
      <c r="U5830">
        <v>51</v>
      </c>
      <c r="V5830">
        <v>37</v>
      </c>
      <c r="W5830">
        <v>2.88</v>
      </c>
      <c r="X5830">
        <v>5</v>
      </c>
      <c r="Y5830">
        <v>0.5</v>
      </c>
      <c r="Z5830">
        <v>0.08</v>
      </c>
      <c r="AA5830">
        <v>10</v>
      </c>
      <c r="AB5830">
        <v>0.59</v>
      </c>
      <c r="AC5830">
        <v>315</v>
      </c>
      <c r="AD5830">
        <v>0.5</v>
      </c>
      <c r="AE5830">
        <v>0.02</v>
      </c>
      <c r="AF5830">
        <v>25</v>
      </c>
      <c r="AH5830">
        <v>14</v>
      </c>
      <c r="AI5830">
        <v>1</v>
      </c>
      <c r="AJ5830">
        <v>10</v>
      </c>
      <c r="AK5830">
        <v>15</v>
      </c>
      <c r="AL5830">
        <v>0.23</v>
      </c>
      <c r="AM5830">
        <v>5</v>
      </c>
      <c r="AN5830">
        <v>5</v>
      </c>
      <c r="AO5830">
        <v>75</v>
      </c>
      <c r="AP5830">
        <v>5</v>
      </c>
      <c r="AQ5830">
        <v>42</v>
      </c>
    </row>
    <row r="5831" spans="1:43" hidden="1" x14ac:dyDescent="0.25">
      <c r="A5831" t="s">
        <v>18683</v>
      </c>
      <c r="B5831" t="s">
        <v>20829</v>
      </c>
      <c r="C5831" s="1" t="str">
        <f t="shared" si="415"/>
        <v>21:0121</v>
      </c>
      <c r="D5831" s="1" t="str">
        <f t="shared" si="414"/>
        <v>21:0003</v>
      </c>
      <c r="E5831" t="s">
        <v>18685</v>
      </c>
      <c r="F5831" t="s">
        <v>20830</v>
      </c>
      <c r="H5831">
        <v>48.998143800000001</v>
      </c>
      <c r="I5831">
        <v>-56.068802499999997</v>
      </c>
      <c r="J5831" s="1" t="str">
        <f t="shared" si="417"/>
        <v>Till</v>
      </c>
      <c r="K5831" s="1" t="str">
        <f t="shared" si="416"/>
        <v>&lt;63 micron</v>
      </c>
      <c r="L5831">
        <v>0.1</v>
      </c>
      <c r="M5831">
        <v>1.94</v>
      </c>
      <c r="N5831">
        <v>16</v>
      </c>
      <c r="O5831">
        <v>60</v>
      </c>
      <c r="P5831">
        <v>0.25</v>
      </c>
      <c r="Q5831">
        <v>1</v>
      </c>
      <c r="R5831">
        <v>0.25</v>
      </c>
      <c r="S5831">
        <v>0.25</v>
      </c>
      <c r="T5831">
        <v>16</v>
      </c>
      <c r="U5831">
        <v>29</v>
      </c>
      <c r="V5831">
        <v>39</v>
      </c>
      <c r="W5831">
        <v>2.5</v>
      </c>
      <c r="X5831">
        <v>5</v>
      </c>
      <c r="Y5831">
        <v>0.5</v>
      </c>
      <c r="Z5831">
        <v>7.0000000000000007E-2</v>
      </c>
      <c r="AA5831">
        <v>10</v>
      </c>
      <c r="AB5831">
        <v>0.48</v>
      </c>
      <c r="AC5831">
        <v>450</v>
      </c>
      <c r="AD5831">
        <v>0.5</v>
      </c>
      <c r="AE5831">
        <v>0.01</v>
      </c>
      <c r="AF5831">
        <v>29</v>
      </c>
      <c r="AH5831">
        <v>16</v>
      </c>
      <c r="AI5831">
        <v>1</v>
      </c>
      <c r="AJ5831">
        <v>8</v>
      </c>
      <c r="AK5831">
        <v>13</v>
      </c>
      <c r="AL5831">
        <v>0.19</v>
      </c>
      <c r="AM5831">
        <v>5</v>
      </c>
      <c r="AN5831">
        <v>5</v>
      </c>
      <c r="AO5831">
        <v>53</v>
      </c>
      <c r="AP5831">
        <v>5</v>
      </c>
      <c r="AQ5831">
        <v>48</v>
      </c>
    </row>
    <row r="5832" spans="1:43" hidden="1" x14ac:dyDescent="0.25">
      <c r="A5832" t="s">
        <v>18687</v>
      </c>
      <c r="B5832" t="s">
        <v>20831</v>
      </c>
      <c r="C5832" s="1" t="str">
        <f t="shared" si="415"/>
        <v>21:0121</v>
      </c>
      <c r="D5832" s="1" t="str">
        <f t="shared" si="414"/>
        <v>21:0003</v>
      </c>
      <c r="E5832" t="s">
        <v>18689</v>
      </c>
      <c r="F5832" t="s">
        <v>20832</v>
      </c>
      <c r="H5832">
        <v>49.001431199999999</v>
      </c>
      <c r="I5832">
        <v>-56.074893799999998</v>
      </c>
      <c r="J5832" s="1" t="str">
        <f t="shared" si="417"/>
        <v>Till</v>
      </c>
      <c r="K5832" s="1" t="str">
        <f t="shared" si="416"/>
        <v>&lt;63 micron</v>
      </c>
      <c r="L5832">
        <v>0.1</v>
      </c>
      <c r="M5832">
        <v>1.76</v>
      </c>
      <c r="N5832">
        <v>30</v>
      </c>
      <c r="O5832">
        <v>40</v>
      </c>
      <c r="P5832">
        <v>0.25</v>
      </c>
      <c r="Q5832">
        <v>1</v>
      </c>
      <c r="R5832">
        <v>0.48</v>
      </c>
      <c r="S5832">
        <v>0.25</v>
      </c>
      <c r="T5832">
        <v>10</v>
      </c>
      <c r="U5832">
        <v>28</v>
      </c>
      <c r="V5832">
        <v>32</v>
      </c>
      <c r="W5832">
        <v>2.4</v>
      </c>
      <c r="X5832">
        <v>5</v>
      </c>
      <c r="Y5832">
        <v>0.5</v>
      </c>
      <c r="Z5832">
        <v>0.09</v>
      </c>
      <c r="AA5832">
        <v>20</v>
      </c>
      <c r="AB5832">
        <v>0.49</v>
      </c>
      <c r="AC5832">
        <v>440</v>
      </c>
      <c r="AD5832">
        <v>1</v>
      </c>
      <c r="AE5832">
        <v>0.02</v>
      </c>
      <c r="AF5832">
        <v>21</v>
      </c>
      <c r="AH5832">
        <v>12</v>
      </c>
      <c r="AI5832">
        <v>1</v>
      </c>
      <c r="AJ5832">
        <v>10</v>
      </c>
      <c r="AK5832">
        <v>24</v>
      </c>
      <c r="AL5832">
        <v>0.2</v>
      </c>
      <c r="AM5832">
        <v>5</v>
      </c>
      <c r="AN5832">
        <v>5</v>
      </c>
      <c r="AO5832">
        <v>59</v>
      </c>
      <c r="AP5832">
        <v>5</v>
      </c>
      <c r="AQ5832">
        <v>56</v>
      </c>
    </row>
    <row r="5833" spans="1:43" hidden="1" x14ac:dyDescent="0.25">
      <c r="A5833" t="s">
        <v>18691</v>
      </c>
      <c r="B5833" t="s">
        <v>20833</v>
      </c>
      <c r="C5833" s="1" t="str">
        <f t="shared" si="415"/>
        <v>21:0121</v>
      </c>
      <c r="D5833" s="1" t="str">
        <f t="shared" si="414"/>
        <v>21:0003</v>
      </c>
      <c r="E5833" t="s">
        <v>18693</v>
      </c>
      <c r="F5833" t="s">
        <v>20834</v>
      </c>
      <c r="H5833">
        <v>49.005096299999998</v>
      </c>
      <c r="I5833">
        <v>-56.094652500000002</v>
      </c>
      <c r="J5833" s="1" t="str">
        <f t="shared" si="417"/>
        <v>Till</v>
      </c>
      <c r="K5833" s="1" t="str">
        <f t="shared" si="416"/>
        <v>&lt;63 micron</v>
      </c>
      <c r="L5833">
        <v>0.1</v>
      </c>
      <c r="M5833">
        <v>1.91</v>
      </c>
      <c r="N5833">
        <v>16</v>
      </c>
      <c r="O5833">
        <v>40</v>
      </c>
      <c r="P5833">
        <v>0.25</v>
      </c>
      <c r="Q5833">
        <v>1</v>
      </c>
      <c r="R5833">
        <v>0.34</v>
      </c>
      <c r="S5833">
        <v>0.25</v>
      </c>
      <c r="T5833">
        <v>22</v>
      </c>
      <c r="U5833">
        <v>31</v>
      </c>
      <c r="V5833">
        <v>56</v>
      </c>
      <c r="W5833">
        <v>2.8</v>
      </c>
      <c r="X5833">
        <v>5</v>
      </c>
      <c r="Y5833">
        <v>0.5</v>
      </c>
      <c r="Z5833">
        <v>0.05</v>
      </c>
      <c r="AA5833">
        <v>10</v>
      </c>
      <c r="AB5833">
        <v>0.55000000000000004</v>
      </c>
      <c r="AC5833">
        <v>550</v>
      </c>
      <c r="AD5833">
        <v>1</v>
      </c>
      <c r="AE5833">
        <v>0.01</v>
      </c>
      <c r="AF5833">
        <v>34</v>
      </c>
      <c r="AH5833">
        <v>30</v>
      </c>
      <c r="AI5833">
        <v>1</v>
      </c>
      <c r="AJ5833">
        <v>9</v>
      </c>
      <c r="AK5833">
        <v>16</v>
      </c>
      <c r="AL5833">
        <v>0.19</v>
      </c>
      <c r="AM5833">
        <v>5</v>
      </c>
      <c r="AN5833">
        <v>5</v>
      </c>
      <c r="AO5833">
        <v>59</v>
      </c>
      <c r="AP5833">
        <v>5</v>
      </c>
      <c r="AQ5833">
        <v>54</v>
      </c>
    </row>
    <row r="5834" spans="1:43" hidden="1" x14ac:dyDescent="0.25">
      <c r="A5834" t="s">
        <v>18695</v>
      </c>
      <c r="B5834" t="s">
        <v>20835</v>
      </c>
      <c r="C5834" s="1" t="str">
        <f t="shared" si="415"/>
        <v>21:0121</v>
      </c>
      <c r="D5834" s="1" t="str">
        <f t="shared" si="414"/>
        <v>21:0003</v>
      </c>
      <c r="E5834" t="s">
        <v>18697</v>
      </c>
      <c r="F5834" t="s">
        <v>20836</v>
      </c>
      <c r="H5834">
        <v>49.010727099999997</v>
      </c>
      <c r="I5834">
        <v>-56.136806200000002</v>
      </c>
      <c r="J5834" s="1" t="str">
        <f t="shared" si="417"/>
        <v>Till</v>
      </c>
      <c r="K5834" s="1" t="str">
        <f t="shared" si="416"/>
        <v>&lt;63 micron</v>
      </c>
      <c r="L5834">
        <v>0.1</v>
      </c>
      <c r="M5834">
        <v>0.98</v>
      </c>
      <c r="N5834">
        <v>2</v>
      </c>
      <c r="O5834">
        <v>20</v>
      </c>
      <c r="P5834">
        <v>0.25</v>
      </c>
      <c r="Q5834">
        <v>1</v>
      </c>
      <c r="R5834">
        <v>0.43</v>
      </c>
      <c r="S5834">
        <v>0.25</v>
      </c>
      <c r="T5834">
        <v>7</v>
      </c>
      <c r="U5834">
        <v>24</v>
      </c>
      <c r="V5834">
        <v>18</v>
      </c>
      <c r="W5834">
        <v>2.25</v>
      </c>
      <c r="X5834">
        <v>5</v>
      </c>
      <c r="Y5834">
        <v>0.5</v>
      </c>
      <c r="Z5834">
        <v>0.03</v>
      </c>
      <c r="AA5834">
        <v>10</v>
      </c>
      <c r="AB5834">
        <v>0.31</v>
      </c>
      <c r="AC5834">
        <v>310</v>
      </c>
      <c r="AD5834">
        <v>0.5</v>
      </c>
      <c r="AE5834">
        <v>0.02</v>
      </c>
      <c r="AF5834">
        <v>12</v>
      </c>
      <c r="AH5834">
        <v>6</v>
      </c>
      <c r="AI5834">
        <v>1</v>
      </c>
      <c r="AJ5834">
        <v>4</v>
      </c>
      <c r="AK5834">
        <v>14</v>
      </c>
      <c r="AL5834">
        <v>0.13</v>
      </c>
      <c r="AM5834">
        <v>5</v>
      </c>
      <c r="AN5834">
        <v>5</v>
      </c>
      <c r="AO5834">
        <v>68</v>
      </c>
      <c r="AP5834">
        <v>5</v>
      </c>
      <c r="AQ5834">
        <v>32</v>
      </c>
    </row>
    <row r="5835" spans="1:43" hidden="1" x14ac:dyDescent="0.25">
      <c r="A5835" t="s">
        <v>18699</v>
      </c>
      <c r="B5835" t="s">
        <v>20837</v>
      </c>
      <c r="C5835" s="1" t="str">
        <f t="shared" si="415"/>
        <v>21:0121</v>
      </c>
      <c r="D5835" s="1" t="str">
        <f t="shared" si="414"/>
        <v>21:0003</v>
      </c>
      <c r="E5835" t="s">
        <v>18701</v>
      </c>
      <c r="F5835" t="s">
        <v>20838</v>
      </c>
      <c r="H5835">
        <v>49.022023500000003</v>
      </c>
      <c r="I5835">
        <v>-56.193648500000002</v>
      </c>
      <c r="J5835" s="1" t="str">
        <f t="shared" si="417"/>
        <v>Till</v>
      </c>
      <c r="K5835" s="1" t="str">
        <f t="shared" si="416"/>
        <v>&lt;63 micron</v>
      </c>
      <c r="L5835">
        <v>0.1</v>
      </c>
      <c r="M5835">
        <v>0.9</v>
      </c>
      <c r="N5835">
        <v>2</v>
      </c>
      <c r="O5835">
        <v>20</v>
      </c>
      <c r="P5835">
        <v>0.25</v>
      </c>
      <c r="Q5835">
        <v>1</v>
      </c>
      <c r="R5835">
        <v>0.53</v>
      </c>
      <c r="S5835">
        <v>0.25</v>
      </c>
      <c r="T5835">
        <v>4</v>
      </c>
      <c r="U5835">
        <v>23</v>
      </c>
      <c r="V5835">
        <v>17</v>
      </c>
      <c r="W5835">
        <v>2.3199999999999998</v>
      </c>
      <c r="X5835">
        <v>5</v>
      </c>
      <c r="Y5835">
        <v>0.5</v>
      </c>
      <c r="Z5835">
        <v>0.02</v>
      </c>
      <c r="AA5835">
        <v>10</v>
      </c>
      <c r="AB5835">
        <v>0.26</v>
      </c>
      <c r="AC5835">
        <v>300</v>
      </c>
      <c r="AD5835">
        <v>0.5</v>
      </c>
      <c r="AE5835">
        <v>0.01</v>
      </c>
      <c r="AF5835">
        <v>6</v>
      </c>
      <c r="AH5835">
        <v>10</v>
      </c>
      <c r="AI5835">
        <v>1</v>
      </c>
      <c r="AJ5835">
        <v>4</v>
      </c>
      <c r="AK5835">
        <v>23</v>
      </c>
      <c r="AL5835">
        <v>0.16</v>
      </c>
      <c r="AM5835">
        <v>5</v>
      </c>
      <c r="AN5835">
        <v>5</v>
      </c>
      <c r="AO5835">
        <v>63</v>
      </c>
      <c r="AP5835">
        <v>5</v>
      </c>
      <c r="AQ5835">
        <v>26</v>
      </c>
    </row>
    <row r="5836" spans="1:43" hidden="1" x14ac:dyDescent="0.25">
      <c r="A5836" t="s">
        <v>18703</v>
      </c>
      <c r="B5836" t="s">
        <v>20839</v>
      </c>
      <c r="C5836" s="1" t="str">
        <f t="shared" si="415"/>
        <v>21:0121</v>
      </c>
      <c r="D5836" s="1" t="str">
        <f t="shared" si="414"/>
        <v>21:0003</v>
      </c>
      <c r="E5836" t="s">
        <v>18705</v>
      </c>
      <c r="F5836" t="s">
        <v>20840</v>
      </c>
      <c r="H5836">
        <v>49.027992099999999</v>
      </c>
      <c r="I5836">
        <v>-56.211198899999999</v>
      </c>
      <c r="J5836" s="1" t="str">
        <f t="shared" si="417"/>
        <v>Till</v>
      </c>
      <c r="K5836" s="1" t="str">
        <f t="shared" si="416"/>
        <v>&lt;63 micron</v>
      </c>
      <c r="L5836">
        <v>0.1</v>
      </c>
      <c r="M5836">
        <v>1.28</v>
      </c>
      <c r="N5836">
        <v>2</v>
      </c>
      <c r="O5836">
        <v>20</v>
      </c>
      <c r="P5836">
        <v>0.25</v>
      </c>
      <c r="Q5836">
        <v>1</v>
      </c>
      <c r="R5836">
        <v>0.52</v>
      </c>
      <c r="S5836">
        <v>0.25</v>
      </c>
      <c r="T5836">
        <v>8</v>
      </c>
      <c r="U5836">
        <v>25</v>
      </c>
      <c r="V5836">
        <v>21</v>
      </c>
      <c r="W5836">
        <v>2.44</v>
      </c>
      <c r="X5836">
        <v>5</v>
      </c>
      <c r="Y5836">
        <v>0.5</v>
      </c>
      <c r="Z5836">
        <v>0.02</v>
      </c>
      <c r="AA5836">
        <v>10</v>
      </c>
      <c r="AB5836">
        <v>0.39</v>
      </c>
      <c r="AC5836">
        <v>480</v>
      </c>
      <c r="AD5836">
        <v>0.5</v>
      </c>
      <c r="AE5836">
        <v>0.01</v>
      </c>
      <c r="AF5836">
        <v>10</v>
      </c>
      <c r="AH5836">
        <v>10</v>
      </c>
      <c r="AI5836">
        <v>1</v>
      </c>
      <c r="AJ5836">
        <v>6</v>
      </c>
      <c r="AK5836">
        <v>24</v>
      </c>
      <c r="AL5836">
        <v>0.18</v>
      </c>
      <c r="AM5836">
        <v>5</v>
      </c>
      <c r="AN5836">
        <v>5</v>
      </c>
      <c r="AO5836">
        <v>71</v>
      </c>
      <c r="AP5836">
        <v>5</v>
      </c>
      <c r="AQ5836">
        <v>42</v>
      </c>
    </row>
    <row r="5837" spans="1:43" hidden="1" x14ac:dyDescent="0.25">
      <c r="A5837" t="s">
        <v>18707</v>
      </c>
      <c r="B5837" t="s">
        <v>20841</v>
      </c>
      <c r="C5837" s="1" t="str">
        <f t="shared" si="415"/>
        <v>21:0121</v>
      </c>
      <c r="D5837" s="1" t="str">
        <f t="shared" si="414"/>
        <v>21:0003</v>
      </c>
      <c r="E5837" t="s">
        <v>18709</v>
      </c>
      <c r="F5837" t="s">
        <v>20842</v>
      </c>
      <c r="H5837">
        <v>49.023214400000001</v>
      </c>
      <c r="I5837">
        <v>-56.236442699999998</v>
      </c>
      <c r="J5837" s="1" t="str">
        <f t="shared" si="417"/>
        <v>Till</v>
      </c>
      <c r="K5837" s="1" t="str">
        <f t="shared" si="416"/>
        <v>&lt;63 micron</v>
      </c>
      <c r="L5837">
        <v>0.1</v>
      </c>
      <c r="M5837">
        <v>1.1399999999999999</v>
      </c>
      <c r="N5837">
        <v>4</v>
      </c>
      <c r="O5837">
        <v>30</v>
      </c>
      <c r="P5837">
        <v>0.25</v>
      </c>
      <c r="Q5837">
        <v>1</v>
      </c>
      <c r="R5837">
        <v>0.59</v>
      </c>
      <c r="S5837">
        <v>0.25</v>
      </c>
      <c r="T5837">
        <v>6</v>
      </c>
      <c r="U5837">
        <v>32</v>
      </c>
      <c r="V5837">
        <v>17</v>
      </c>
      <c r="W5837">
        <v>2.82</v>
      </c>
      <c r="X5837">
        <v>5</v>
      </c>
      <c r="Y5837">
        <v>0.5</v>
      </c>
      <c r="Z5837">
        <v>0.03</v>
      </c>
      <c r="AA5837">
        <v>10</v>
      </c>
      <c r="AB5837">
        <v>0.36</v>
      </c>
      <c r="AC5837">
        <v>380</v>
      </c>
      <c r="AD5837">
        <v>0.5</v>
      </c>
      <c r="AE5837">
        <v>0.01</v>
      </c>
      <c r="AF5837">
        <v>8</v>
      </c>
      <c r="AH5837">
        <v>12</v>
      </c>
      <c r="AI5837">
        <v>1</v>
      </c>
      <c r="AJ5837">
        <v>6</v>
      </c>
      <c r="AK5837">
        <v>28</v>
      </c>
      <c r="AL5837">
        <v>0.18</v>
      </c>
      <c r="AM5837">
        <v>5</v>
      </c>
      <c r="AN5837">
        <v>5</v>
      </c>
      <c r="AO5837">
        <v>86</v>
      </c>
      <c r="AP5837">
        <v>5</v>
      </c>
      <c r="AQ5837">
        <v>36</v>
      </c>
    </row>
    <row r="5838" spans="1:43" hidden="1" x14ac:dyDescent="0.25">
      <c r="A5838" t="s">
        <v>18711</v>
      </c>
      <c r="B5838" t="s">
        <v>20843</v>
      </c>
      <c r="C5838" s="1" t="str">
        <f t="shared" si="415"/>
        <v>21:0121</v>
      </c>
      <c r="D5838" s="1" t="str">
        <f t="shared" si="414"/>
        <v>21:0003</v>
      </c>
      <c r="E5838" t="s">
        <v>18713</v>
      </c>
      <c r="F5838" t="s">
        <v>20844</v>
      </c>
      <c r="H5838">
        <v>49.008958999999997</v>
      </c>
      <c r="I5838">
        <v>-56.117145399999998</v>
      </c>
      <c r="J5838" s="1" t="str">
        <f t="shared" si="417"/>
        <v>Till</v>
      </c>
      <c r="K5838" s="1" t="str">
        <f t="shared" si="416"/>
        <v>&lt;63 micron</v>
      </c>
      <c r="L5838">
        <v>0.1</v>
      </c>
      <c r="M5838">
        <v>2.31</v>
      </c>
      <c r="N5838">
        <v>1</v>
      </c>
      <c r="O5838">
        <v>90</v>
      </c>
      <c r="P5838">
        <v>0.25</v>
      </c>
      <c r="Q5838">
        <v>1</v>
      </c>
      <c r="R5838">
        <v>0.45</v>
      </c>
      <c r="S5838">
        <v>0.25</v>
      </c>
      <c r="T5838">
        <v>10</v>
      </c>
      <c r="U5838">
        <v>32</v>
      </c>
      <c r="V5838">
        <v>46</v>
      </c>
      <c r="W5838">
        <v>2.87</v>
      </c>
      <c r="X5838">
        <v>5</v>
      </c>
      <c r="Y5838">
        <v>0.5</v>
      </c>
      <c r="Z5838">
        <v>0.13</v>
      </c>
      <c r="AA5838">
        <v>20</v>
      </c>
      <c r="AB5838">
        <v>0.56999999999999995</v>
      </c>
      <c r="AC5838">
        <v>510</v>
      </c>
      <c r="AD5838">
        <v>0.5</v>
      </c>
      <c r="AE5838">
        <v>0.02</v>
      </c>
      <c r="AF5838">
        <v>18</v>
      </c>
      <c r="AH5838">
        <v>12</v>
      </c>
      <c r="AI5838">
        <v>1</v>
      </c>
      <c r="AJ5838">
        <v>9</v>
      </c>
      <c r="AK5838">
        <v>30</v>
      </c>
      <c r="AL5838">
        <v>0.17</v>
      </c>
      <c r="AM5838">
        <v>5</v>
      </c>
      <c r="AN5838">
        <v>5</v>
      </c>
      <c r="AO5838">
        <v>70</v>
      </c>
      <c r="AP5838">
        <v>5</v>
      </c>
      <c r="AQ5838">
        <v>58</v>
      </c>
    </row>
    <row r="5839" spans="1:43" hidden="1" x14ac:dyDescent="0.25">
      <c r="A5839" t="s">
        <v>18715</v>
      </c>
      <c r="B5839" t="s">
        <v>20845</v>
      </c>
      <c r="C5839" s="1" t="str">
        <f t="shared" si="415"/>
        <v>21:0121</v>
      </c>
      <c r="D5839" s="1" t="str">
        <f t="shared" si="414"/>
        <v>21:0003</v>
      </c>
      <c r="E5839" t="s">
        <v>18717</v>
      </c>
      <c r="F5839" t="s">
        <v>20846</v>
      </c>
      <c r="H5839">
        <v>49.026760799999998</v>
      </c>
      <c r="I5839">
        <v>-56.215322200000003</v>
      </c>
      <c r="J5839" s="1" t="str">
        <f t="shared" si="417"/>
        <v>Till</v>
      </c>
      <c r="K5839" s="1" t="str">
        <f t="shared" si="416"/>
        <v>&lt;63 micron</v>
      </c>
      <c r="L5839">
        <v>0.1</v>
      </c>
      <c r="M5839">
        <v>1.23</v>
      </c>
      <c r="N5839">
        <v>1</v>
      </c>
      <c r="O5839">
        <v>20</v>
      </c>
      <c r="P5839">
        <v>0.25</v>
      </c>
      <c r="Q5839">
        <v>1</v>
      </c>
      <c r="R5839">
        <v>0.57999999999999996</v>
      </c>
      <c r="S5839">
        <v>0.25</v>
      </c>
      <c r="T5839">
        <v>7</v>
      </c>
      <c r="U5839">
        <v>26</v>
      </c>
      <c r="V5839">
        <v>22</v>
      </c>
      <c r="W5839">
        <v>2.4700000000000002</v>
      </c>
      <c r="X5839">
        <v>5</v>
      </c>
      <c r="Y5839">
        <v>0.5</v>
      </c>
      <c r="Z5839">
        <v>0.02</v>
      </c>
      <c r="AA5839">
        <v>10</v>
      </c>
      <c r="AB5839">
        <v>0.41</v>
      </c>
      <c r="AC5839">
        <v>365</v>
      </c>
      <c r="AD5839">
        <v>0.5</v>
      </c>
      <c r="AE5839">
        <v>0.01</v>
      </c>
      <c r="AF5839">
        <v>10</v>
      </c>
      <c r="AH5839">
        <v>10</v>
      </c>
      <c r="AI5839">
        <v>1</v>
      </c>
      <c r="AJ5839">
        <v>6</v>
      </c>
      <c r="AK5839">
        <v>26</v>
      </c>
      <c r="AL5839">
        <v>0.19</v>
      </c>
      <c r="AM5839">
        <v>5</v>
      </c>
      <c r="AN5839">
        <v>5</v>
      </c>
      <c r="AO5839">
        <v>68</v>
      </c>
      <c r="AP5839">
        <v>5</v>
      </c>
      <c r="AQ5839">
        <v>34</v>
      </c>
    </row>
    <row r="5840" spans="1:43" hidden="1" x14ac:dyDescent="0.25">
      <c r="A5840" t="s">
        <v>18719</v>
      </c>
      <c r="B5840" t="s">
        <v>20847</v>
      </c>
      <c r="C5840" s="1" t="str">
        <f t="shared" si="415"/>
        <v>21:0121</v>
      </c>
      <c r="D5840" s="1" t="str">
        <f t="shared" si="414"/>
        <v>21:0003</v>
      </c>
      <c r="E5840" t="s">
        <v>18721</v>
      </c>
      <c r="F5840" t="s">
        <v>20848</v>
      </c>
      <c r="H5840">
        <v>49.017114200000002</v>
      </c>
      <c r="I5840">
        <v>-56.266761600000002</v>
      </c>
      <c r="J5840" s="1" t="str">
        <f t="shared" si="417"/>
        <v>Till</v>
      </c>
      <c r="K5840" s="1" t="str">
        <f t="shared" si="416"/>
        <v>&lt;63 micron</v>
      </c>
      <c r="L5840">
        <v>0.1</v>
      </c>
      <c r="M5840">
        <v>1.58</v>
      </c>
      <c r="N5840">
        <v>2</v>
      </c>
      <c r="O5840">
        <v>10</v>
      </c>
      <c r="P5840">
        <v>0.25</v>
      </c>
      <c r="Q5840">
        <v>1</v>
      </c>
      <c r="R5840">
        <v>0.57999999999999996</v>
      </c>
      <c r="S5840">
        <v>0.25</v>
      </c>
      <c r="T5840">
        <v>11</v>
      </c>
      <c r="U5840">
        <v>38</v>
      </c>
      <c r="V5840">
        <v>16</v>
      </c>
      <c r="W5840">
        <v>3.22</v>
      </c>
      <c r="X5840">
        <v>5</v>
      </c>
      <c r="Y5840">
        <v>0.5</v>
      </c>
      <c r="Z5840">
        <v>0.02</v>
      </c>
      <c r="AA5840">
        <v>10</v>
      </c>
      <c r="AB5840">
        <v>0.42</v>
      </c>
      <c r="AC5840">
        <v>640</v>
      </c>
      <c r="AD5840">
        <v>0.5</v>
      </c>
      <c r="AE5840">
        <v>0.01</v>
      </c>
      <c r="AF5840">
        <v>12</v>
      </c>
      <c r="AH5840">
        <v>12</v>
      </c>
      <c r="AI5840">
        <v>1</v>
      </c>
      <c r="AJ5840">
        <v>6</v>
      </c>
      <c r="AK5840">
        <v>25</v>
      </c>
      <c r="AL5840">
        <v>0.22</v>
      </c>
      <c r="AM5840">
        <v>5</v>
      </c>
      <c r="AN5840">
        <v>5</v>
      </c>
      <c r="AO5840">
        <v>96</v>
      </c>
      <c r="AP5840">
        <v>5</v>
      </c>
      <c r="AQ5840">
        <v>46</v>
      </c>
    </row>
    <row r="5841" spans="1:43" hidden="1" x14ac:dyDescent="0.25">
      <c r="A5841" t="s">
        <v>18723</v>
      </c>
      <c r="B5841" t="s">
        <v>20849</v>
      </c>
      <c r="C5841" s="1" t="str">
        <f t="shared" si="415"/>
        <v>21:0121</v>
      </c>
      <c r="D5841" s="1" t="str">
        <f t="shared" si="414"/>
        <v>21:0003</v>
      </c>
      <c r="E5841" t="s">
        <v>18725</v>
      </c>
      <c r="F5841" t="s">
        <v>20850</v>
      </c>
      <c r="H5841">
        <v>49.012429699999998</v>
      </c>
      <c r="I5841">
        <v>-56.279958899999997</v>
      </c>
      <c r="J5841" s="1" t="str">
        <f t="shared" si="417"/>
        <v>Till</v>
      </c>
      <c r="K5841" s="1" t="str">
        <f t="shared" si="416"/>
        <v>&lt;63 micron</v>
      </c>
      <c r="L5841">
        <v>0.1</v>
      </c>
      <c r="M5841">
        <v>1.61</v>
      </c>
      <c r="N5841">
        <v>2</v>
      </c>
      <c r="O5841">
        <v>10</v>
      </c>
      <c r="P5841">
        <v>0.25</v>
      </c>
      <c r="Q5841">
        <v>1</v>
      </c>
      <c r="R5841">
        <v>0.47</v>
      </c>
      <c r="S5841">
        <v>0.25</v>
      </c>
      <c r="T5841">
        <v>10</v>
      </c>
      <c r="U5841">
        <v>29</v>
      </c>
      <c r="V5841">
        <v>27</v>
      </c>
      <c r="W5841">
        <v>2.93</v>
      </c>
      <c r="X5841">
        <v>5</v>
      </c>
      <c r="Y5841">
        <v>0.5</v>
      </c>
      <c r="Z5841">
        <v>0.02</v>
      </c>
      <c r="AA5841">
        <v>10</v>
      </c>
      <c r="AB5841">
        <v>0.42</v>
      </c>
      <c r="AC5841">
        <v>645</v>
      </c>
      <c r="AD5841">
        <v>0.5</v>
      </c>
      <c r="AE5841">
        <v>0.01</v>
      </c>
      <c r="AF5841">
        <v>11</v>
      </c>
      <c r="AH5841">
        <v>12</v>
      </c>
      <c r="AI5841">
        <v>1</v>
      </c>
      <c r="AJ5841">
        <v>7</v>
      </c>
      <c r="AK5841">
        <v>20</v>
      </c>
      <c r="AL5841">
        <v>0.2</v>
      </c>
      <c r="AM5841">
        <v>5</v>
      </c>
      <c r="AN5841">
        <v>5</v>
      </c>
      <c r="AO5841">
        <v>89</v>
      </c>
      <c r="AP5841">
        <v>5</v>
      </c>
      <c r="AQ5841">
        <v>34</v>
      </c>
    </row>
    <row r="5842" spans="1:43" hidden="1" x14ac:dyDescent="0.25">
      <c r="A5842" t="s">
        <v>18727</v>
      </c>
      <c r="B5842" t="s">
        <v>20851</v>
      </c>
      <c r="C5842" s="1" t="str">
        <f t="shared" si="415"/>
        <v>21:0121</v>
      </c>
      <c r="D5842" s="1" t="str">
        <f t="shared" si="414"/>
        <v>21:0003</v>
      </c>
      <c r="E5842" t="s">
        <v>18729</v>
      </c>
      <c r="F5842" t="s">
        <v>20852</v>
      </c>
      <c r="H5842">
        <v>49.011542499999997</v>
      </c>
      <c r="I5842">
        <v>-56.311424700000003</v>
      </c>
      <c r="J5842" s="1" t="str">
        <f t="shared" si="417"/>
        <v>Till</v>
      </c>
      <c r="K5842" s="1" t="str">
        <f t="shared" si="416"/>
        <v>&lt;63 micron</v>
      </c>
      <c r="L5842">
        <v>0.1</v>
      </c>
      <c r="M5842">
        <v>1.41</v>
      </c>
      <c r="N5842">
        <v>2</v>
      </c>
      <c r="O5842">
        <v>40</v>
      </c>
      <c r="P5842">
        <v>0.25</v>
      </c>
      <c r="Q5842">
        <v>1</v>
      </c>
      <c r="R5842">
        <v>0.56000000000000005</v>
      </c>
      <c r="S5842">
        <v>0.25</v>
      </c>
      <c r="T5842">
        <v>7</v>
      </c>
      <c r="U5842">
        <v>28</v>
      </c>
      <c r="V5842">
        <v>19</v>
      </c>
      <c r="W5842">
        <v>2.69</v>
      </c>
      <c r="X5842">
        <v>5</v>
      </c>
      <c r="Y5842">
        <v>0.5</v>
      </c>
      <c r="Z5842">
        <v>0.03</v>
      </c>
      <c r="AA5842">
        <v>10</v>
      </c>
      <c r="AB5842">
        <v>0.4</v>
      </c>
      <c r="AC5842">
        <v>335</v>
      </c>
      <c r="AD5842">
        <v>0.5</v>
      </c>
      <c r="AE5842">
        <v>0.01</v>
      </c>
      <c r="AF5842">
        <v>9</v>
      </c>
      <c r="AH5842">
        <v>8</v>
      </c>
      <c r="AI5842">
        <v>1</v>
      </c>
      <c r="AJ5842">
        <v>7</v>
      </c>
      <c r="AK5842">
        <v>31</v>
      </c>
      <c r="AL5842">
        <v>0.17</v>
      </c>
      <c r="AM5842">
        <v>5</v>
      </c>
      <c r="AN5842">
        <v>5</v>
      </c>
      <c r="AO5842">
        <v>88</v>
      </c>
      <c r="AP5842">
        <v>5</v>
      </c>
      <c r="AQ5842">
        <v>28</v>
      </c>
    </row>
    <row r="5843" spans="1:43" hidden="1" x14ac:dyDescent="0.25">
      <c r="A5843" t="s">
        <v>18731</v>
      </c>
      <c r="B5843" t="s">
        <v>20853</v>
      </c>
      <c r="C5843" s="1" t="str">
        <f t="shared" si="415"/>
        <v>21:0121</v>
      </c>
      <c r="D5843" s="1" t="str">
        <f t="shared" si="414"/>
        <v>21:0003</v>
      </c>
      <c r="E5843" t="s">
        <v>18733</v>
      </c>
      <c r="F5843" t="s">
        <v>20854</v>
      </c>
      <c r="H5843">
        <v>49.009022999999999</v>
      </c>
      <c r="I5843">
        <v>-56.342089999999999</v>
      </c>
      <c r="J5843" s="1" t="str">
        <f t="shared" si="417"/>
        <v>Till</v>
      </c>
      <c r="K5843" s="1" t="str">
        <f t="shared" si="416"/>
        <v>&lt;63 micron</v>
      </c>
      <c r="L5843">
        <v>0.2</v>
      </c>
      <c r="M5843">
        <v>0.98</v>
      </c>
      <c r="N5843">
        <v>2</v>
      </c>
      <c r="O5843">
        <v>20</v>
      </c>
      <c r="P5843">
        <v>0.25</v>
      </c>
      <c r="Q5843">
        <v>1</v>
      </c>
      <c r="R5843">
        <v>0.71</v>
      </c>
      <c r="S5843">
        <v>0.25</v>
      </c>
      <c r="T5843">
        <v>7</v>
      </c>
      <c r="U5843">
        <v>30</v>
      </c>
      <c r="V5843">
        <v>26</v>
      </c>
      <c r="W5843">
        <v>2.39</v>
      </c>
      <c r="X5843">
        <v>5</v>
      </c>
      <c r="Y5843">
        <v>2</v>
      </c>
      <c r="Z5843">
        <v>0.02</v>
      </c>
      <c r="AA5843">
        <v>10</v>
      </c>
      <c r="AB5843">
        <v>0.3</v>
      </c>
      <c r="AC5843">
        <v>215</v>
      </c>
      <c r="AD5843">
        <v>0.5</v>
      </c>
      <c r="AE5843">
        <v>0.02</v>
      </c>
      <c r="AF5843">
        <v>6</v>
      </c>
      <c r="AH5843">
        <v>4</v>
      </c>
      <c r="AI5843">
        <v>1</v>
      </c>
      <c r="AJ5843">
        <v>4</v>
      </c>
      <c r="AK5843">
        <v>30</v>
      </c>
      <c r="AL5843">
        <v>0.17</v>
      </c>
      <c r="AM5843">
        <v>5</v>
      </c>
      <c r="AN5843">
        <v>5</v>
      </c>
      <c r="AO5843">
        <v>86</v>
      </c>
      <c r="AP5843">
        <v>5</v>
      </c>
      <c r="AQ5843">
        <v>20</v>
      </c>
    </row>
    <row r="5844" spans="1:43" hidden="1" x14ac:dyDescent="0.25">
      <c r="A5844" t="s">
        <v>18735</v>
      </c>
      <c r="B5844" t="s">
        <v>20855</v>
      </c>
      <c r="C5844" s="1" t="str">
        <f t="shared" si="415"/>
        <v>21:0121</v>
      </c>
      <c r="D5844" s="1" t="str">
        <f t="shared" si="414"/>
        <v>21:0003</v>
      </c>
      <c r="E5844" t="s">
        <v>18737</v>
      </c>
      <c r="F5844" t="s">
        <v>20856</v>
      </c>
      <c r="H5844">
        <v>49.007440600000002</v>
      </c>
      <c r="I5844">
        <v>-56.364672200000001</v>
      </c>
      <c r="J5844" s="1" t="str">
        <f t="shared" si="417"/>
        <v>Till</v>
      </c>
      <c r="K5844" s="1" t="str">
        <f t="shared" si="416"/>
        <v>&lt;63 micron</v>
      </c>
      <c r="L5844">
        <v>0.1</v>
      </c>
      <c r="M5844">
        <v>1.25</v>
      </c>
      <c r="N5844">
        <v>2</v>
      </c>
      <c r="O5844">
        <v>20</v>
      </c>
      <c r="P5844">
        <v>0.25</v>
      </c>
      <c r="Q5844">
        <v>1</v>
      </c>
      <c r="R5844">
        <v>0.67</v>
      </c>
      <c r="S5844">
        <v>0.25</v>
      </c>
      <c r="T5844">
        <v>8</v>
      </c>
      <c r="U5844">
        <v>34</v>
      </c>
      <c r="V5844">
        <v>28</v>
      </c>
      <c r="W5844">
        <v>2.87</v>
      </c>
      <c r="X5844">
        <v>5</v>
      </c>
      <c r="Y5844">
        <v>0.5</v>
      </c>
      <c r="Z5844">
        <v>0.02</v>
      </c>
      <c r="AA5844">
        <v>10</v>
      </c>
      <c r="AB5844">
        <v>0.28000000000000003</v>
      </c>
      <c r="AC5844">
        <v>215</v>
      </c>
      <c r="AD5844">
        <v>0.5</v>
      </c>
      <c r="AE5844">
        <v>0.03</v>
      </c>
      <c r="AF5844">
        <v>7</v>
      </c>
      <c r="AH5844">
        <v>2</v>
      </c>
      <c r="AI5844">
        <v>1</v>
      </c>
      <c r="AJ5844">
        <v>4</v>
      </c>
      <c r="AK5844">
        <v>27</v>
      </c>
      <c r="AL5844">
        <v>0.15</v>
      </c>
      <c r="AM5844">
        <v>5</v>
      </c>
      <c r="AN5844">
        <v>5</v>
      </c>
      <c r="AO5844">
        <v>109</v>
      </c>
      <c r="AP5844">
        <v>5</v>
      </c>
      <c r="AQ5844">
        <v>20</v>
      </c>
    </row>
    <row r="5845" spans="1:43" hidden="1" x14ac:dyDescent="0.25">
      <c r="A5845" t="s">
        <v>18739</v>
      </c>
      <c r="B5845" t="s">
        <v>20857</v>
      </c>
      <c r="C5845" s="1" t="str">
        <f t="shared" si="415"/>
        <v>21:0121</v>
      </c>
      <c r="D5845" s="1" t="str">
        <f t="shared" si="414"/>
        <v>21:0003</v>
      </c>
      <c r="E5845" t="s">
        <v>18741</v>
      </c>
      <c r="F5845" t="s">
        <v>20858</v>
      </c>
      <c r="H5845">
        <v>49.065398100000003</v>
      </c>
      <c r="I5845">
        <v>-56.195890300000002</v>
      </c>
      <c r="J5845" s="1" t="str">
        <f t="shared" si="417"/>
        <v>Till</v>
      </c>
      <c r="K5845" s="1" t="str">
        <f t="shared" si="416"/>
        <v>&lt;63 micron</v>
      </c>
      <c r="L5845">
        <v>0.1</v>
      </c>
      <c r="M5845">
        <v>1.31</v>
      </c>
      <c r="N5845">
        <v>2</v>
      </c>
      <c r="O5845">
        <v>20</v>
      </c>
      <c r="P5845">
        <v>0.25</v>
      </c>
      <c r="Q5845">
        <v>1</v>
      </c>
      <c r="R5845">
        <v>0.51</v>
      </c>
      <c r="S5845">
        <v>0.25</v>
      </c>
      <c r="T5845">
        <v>7</v>
      </c>
      <c r="U5845">
        <v>22</v>
      </c>
      <c r="V5845">
        <v>20</v>
      </c>
      <c r="W5845">
        <v>2.2999999999999998</v>
      </c>
      <c r="X5845">
        <v>5</v>
      </c>
      <c r="Y5845">
        <v>0.5</v>
      </c>
      <c r="Z5845">
        <v>0.03</v>
      </c>
      <c r="AA5845">
        <v>10</v>
      </c>
      <c r="AB5845">
        <v>0.28000000000000003</v>
      </c>
      <c r="AC5845">
        <v>350</v>
      </c>
      <c r="AD5845">
        <v>0.5</v>
      </c>
      <c r="AE5845">
        <v>0.02</v>
      </c>
      <c r="AF5845">
        <v>12</v>
      </c>
      <c r="AH5845">
        <v>8</v>
      </c>
      <c r="AI5845">
        <v>1</v>
      </c>
      <c r="AJ5845">
        <v>6</v>
      </c>
      <c r="AK5845">
        <v>23</v>
      </c>
      <c r="AL5845">
        <v>0.18</v>
      </c>
      <c r="AM5845">
        <v>5</v>
      </c>
      <c r="AN5845">
        <v>5</v>
      </c>
      <c r="AO5845">
        <v>64</v>
      </c>
      <c r="AP5845">
        <v>5</v>
      </c>
      <c r="AQ5845">
        <v>22</v>
      </c>
    </row>
    <row r="5846" spans="1:43" hidden="1" x14ac:dyDescent="0.25">
      <c r="A5846" t="s">
        <v>18743</v>
      </c>
      <c r="B5846" t="s">
        <v>20859</v>
      </c>
      <c r="C5846" s="1" t="str">
        <f t="shared" si="415"/>
        <v>21:0121</v>
      </c>
      <c r="D5846" s="1" t="str">
        <f t="shared" si="414"/>
        <v>21:0003</v>
      </c>
      <c r="E5846" t="s">
        <v>18745</v>
      </c>
      <c r="F5846" t="s">
        <v>20860</v>
      </c>
      <c r="H5846">
        <v>49.065201500000001</v>
      </c>
      <c r="I5846">
        <v>-56.193497800000003</v>
      </c>
      <c r="J5846" s="1" t="str">
        <f t="shared" si="417"/>
        <v>Till</v>
      </c>
      <c r="K5846" s="1" t="str">
        <f t="shared" si="416"/>
        <v>&lt;63 micron</v>
      </c>
      <c r="L5846">
        <v>0.2</v>
      </c>
      <c r="M5846">
        <v>1.4</v>
      </c>
      <c r="N5846">
        <v>2</v>
      </c>
      <c r="O5846">
        <v>60</v>
      </c>
      <c r="P5846">
        <v>0.25</v>
      </c>
      <c r="Q5846">
        <v>1</v>
      </c>
      <c r="R5846">
        <v>0.64</v>
      </c>
      <c r="S5846">
        <v>0.25</v>
      </c>
      <c r="T5846">
        <v>4</v>
      </c>
      <c r="U5846">
        <v>24</v>
      </c>
      <c r="V5846">
        <v>20</v>
      </c>
      <c r="W5846">
        <v>2.56</v>
      </c>
      <c r="X5846">
        <v>5</v>
      </c>
      <c r="Y5846">
        <v>0.5</v>
      </c>
      <c r="Z5846">
        <v>0.04</v>
      </c>
      <c r="AA5846">
        <v>10</v>
      </c>
      <c r="AB5846">
        <v>0.35</v>
      </c>
      <c r="AC5846">
        <v>285</v>
      </c>
      <c r="AD5846">
        <v>1</v>
      </c>
      <c r="AE5846">
        <v>0.02</v>
      </c>
      <c r="AF5846">
        <v>7</v>
      </c>
      <c r="AH5846">
        <v>8</v>
      </c>
      <c r="AI5846">
        <v>1</v>
      </c>
      <c r="AJ5846">
        <v>7</v>
      </c>
      <c r="AK5846">
        <v>30</v>
      </c>
      <c r="AL5846">
        <v>0.18</v>
      </c>
      <c r="AM5846">
        <v>5</v>
      </c>
      <c r="AN5846">
        <v>5</v>
      </c>
      <c r="AO5846">
        <v>68</v>
      </c>
      <c r="AP5846">
        <v>5</v>
      </c>
      <c r="AQ5846">
        <v>32</v>
      </c>
    </row>
    <row r="5847" spans="1:43" hidden="1" x14ac:dyDescent="0.25">
      <c r="A5847" t="s">
        <v>18747</v>
      </c>
      <c r="B5847" t="s">
        <v>20861</v>
      </c>
      <c r="C5847" s="1" t="str">
        <f t="shared" si="415"/>
        <v>21:0121</v>
      </c>
      <c r="D5847" s="1" t="str">
        <f t="shared" ref="D5847:D5910" si="418">HYPERLINK("http://geochem.nrcan.gc.ca/cdogs/content/svy/svy210003_e.htm", "21:0003")</f>
        <v>21:0003</v>
      </c>
      <c r="E5847" t="s">
        <v>18749</v>
      </c>
      <c r="F5847" t="s">
        <v>20862</v>
      </c>
      <c r="H5847">
        <v>49.064008700000002</v>
      </c>
      <c r="I5847">
        <v>-56.183797499999997</v>
      </c>
      <c r="J5847" s="1" t="str">
        <f t="shared" si="417"/>
        <v>Till</v>
      </c>
      <c r="K5847" s="1" t="str">
        <f t="shared" si="416"/>
        <v>&lt;63 micron</v>
      </c>
      <c r="L5847">
        <v>0.1</v>
      </c>
      <c r="M5847">
        <v>0.96</v>
      </c>
      <c r="N5847">
        <v>6</v>
      </c>
      <c r="O5847">
        <v>20</v>
      </c>
      <c r="P5847">
        <v>0.25</v>
      </c>
      <c r="Q5847">
        <v>1</v>
      </c>
      <c r="R5847">
        <v>0.48</v>
      </c>
      <c r="S5847">
        <v>0.25</v>
      </c>
      <c r="T5847">
        <v>7</v>
      </c>
      <c r="U5847">
        <v>21</v>
      </c>
      <c r="V5847">
        <v>27</v>
      </c>
      <c r="W5847">
        <v>2.37</v>
      </c>
      <c r="X5847">
        <v>5</v>
      </c>
      <c r="Y5847">
        <v>0.5</v>
      </c>
      <c r="Z5847">
        <v>0.04</v>
      </c>
      <c r="AA5847">
        <v>10</v>
      </c>
      <c r="AB5847">
        <v>0.3</v>
      </c>
      <c r="AC5847">
        <v>320</v>
      </c>
      <c r="AD5847">
        <v>1</v>
      </c>
      <c r="AE5847">
        <v>0.03</v>
      </c>
      <c r="AF5847">
        <v>6</v>
      </c>
      <c r="AH5847">
        <v>8</v>
      </c>
      <c r="AI5847">
        <v>1</v>
      </c>
      <c r="AJ5847">
        <v>4</v>
      </c>
      <c r="AK5847">
        <v>20</v>
      </c>
      <c r="AL5847">
        <v>0.14000000000000001</v>
      </c>
      <c r="AM5847">
        <v>5</v>
      </c>
      <c r="AN5847">
        <v>5</v>
      </c>
      <c r="AO5847">
        <v>60</v>
      </c>
      <c r="AP5847">
        <v>5</v>
      </c>
      <c r="AQ5847">
        <v>28</v>
      </c>
    </row>
    <row r="5848" spans="1:43" hidden="1" x14ac:dyDescent="0.25">
      <c r="A5848" t="s">
        <v>18751</v>
      </c>
      <c r="B5848" t="s">
        <v>20863</v>
      </c>
      <c r="C5848" s="1" t="str">
        <f t="shared" si="415"/>
        <v>21:0121</v>
      </c>
      <c r="D5848" s="1" t="str">
        <f t="shared" si="418"/>
        <v>21:0003</v>
      </c>
      <c r="E5848" t="s">
        <v>18753</v>
      </c>
      <c r="F5848" t="s">
        <v>20864</v>
      </c>
      <c r="H5848">
        <v>49.069516800000002</v>
      </c>
      <c r="I5848">
        <v>-56.1678256</v>
      </c>
      <c r="J5848" s="1" t="str">
        <f t="shared" si="417"/>
        <v>Till</v>
      </c>
      <c r="K5848" s="1" t="str">
        <f t="shared" si="416"/>
        <v>&lt;63 micron</v>
      </c>
      <c r="L5848">
        <v>0.2</v>
      </c>
      <c r="M5848">
        <v>1.1399999999999999</v>
      </c>
      <c r="N5848">
        <v>2</v>
      </c>
      <c r="O5848">
        <v>20</v>
      </c>
      <c r="P5848">
        <v>0.25</v>
      </c>
      <c r="Q5848">
        <v>1</v>
      </c>
      <c r="R5848">
        <v>0.5</v>
      </c>
      <c r="S5848">
        <v>0.25</v>
      </c>
      <c r="T5848">
        <v>6</v>
      </c>
      <c r="U5848">
        <v>21</v>
      </c>
      <c r="V5848">
        <v>20</v>
      </c>
      <c r="W5848">
        <v>2.41</v>
      </c>
      <c r="X5848">
        <v>5</v>
      </c>
      <c r="Y5848">
        <v>0.5</v>
      </c>
      <c r="Z5848">
        <v>0.04</v>
      </c>
      <c r="AA5848">
        <v>10</v>
      </c>
      <c r="AB5848">
        <v>0.27</v>
      </c>
      <c r="AC5848">
        <v>345</v>
      </c>
      <c r="AD5848">
        <v>0.5</v>
      </c>
      <c r="AE5848">
        <v>0.03</v>
      </c>
      <c r="AF5848">
        <v>7</v>
      </c>
      <c r="AH5848">
        <v>8</v>
      </c>
      <c r="AI5848">
        <v>1</v>
      </c>
      <c r="AJ5848">
        <v>4</v>
      </c>
      <c r="AK5848">
        <v>22</v>
      </c>
      <c r="AL5848">
        <v>0.15</v>
      </c>
      <c r="AM5848">
        <v>5</v>
      </c>
      <c r="AN5848">
        <v>5</v>
      </c>
      <c r="AO5848">
        <v>60</v>
      </c>
      <c r="AP5848">
        <v>5</v>
      </c>
      <c r="AQ5848">
        <v>38</v>
      </c>
    </row>
    <row r="5849" spans="1:43" hidden="1" x14ac:dyDescent="0.25">
      <c r="A5849" t="s">
        <v>18755</v>
      </c>
      <c r="B5849" t="s">
        <v>20865</v>
      </c>
      <c r="C5849" s="1" t="str">
        <f t="shared" si="415"/>
        <v>21:0121</v>
      </c>
      <c r="D5849" s="1" t="str">
        <f t="shared" si="418"/>
        <v>21:0003</v>
      </c>
      <c r="E5849" t="s">
        <v>18757</v>
      </c>
      <c r="F5849" t="s">
        <v>20866</v>
      </c>
      <c r="H5849">
        <v>49.080229600000003</v>
      </c>
      <c r="I5849">
        <v>-56.168947600000003</v>
      </c>
      <c r="J5849" s="1" t="str">
        <f t="shared" si="417"/>
        <v>Till</v>
      </c>
      <c r="K5849" s="1" t="str">
        <f t="shared" si="416"/>
        <v>&lt;63 micron</v>
      </c>
      <c r="L5849">
        <v>0.2</v>
      </c>
      <c r="M5849">
        <v>2.2400000000000002</v>
      </c>
      <c r="N5849">
        <v>2</v>
      </c>
      <c r="O5849">
        <v>40</v>
      </c>
      <c r="P5849">
        <v>0.25</v>
      </c>
      <c r="Q5849">
        <v>1</v>
      </c>
      <c r="R5849">
        <v>0.63</v>
      </c>
      <c r="S5849">
        <v>0.25</v>
      </c>
      <c r="T5849">
        <v>7</v>
      </c>
      <c r="U5849">
        <v>28</v>
      </c>
      <c r="V5849">
        <v>22</v>
      </c>
      <c r="W5849">
        <v>2.72</v>
      </c>
      <c r="X5849">
        <v>10</v>
      </c>
      <c r="Y5849">
        <v>0.5</v>
      </c>
      <c r="Z5849">
        <v>0.06</v>
      </c>
      <c r="AA5849">
        <v>10</v>
      </c>
      <c r="AB5849">
        <v>0.44</v>
      </c>
      <c r="AC5849">
        <v>265</v>
      </c>
      <c r="AD5849">
        <v>0.5</v>
      </c>
      <c r="AE5849">
        <v>0.03</v>
      </c>
      <c r="AF5849">
        <v>11</v>
      </c>
      <c r="AH5849">
        <v>10</v>
      </c>
      <c r="AI5849">
        <v>1</v>
      </c>
      <c r="AJ5849">
        <v>9</v>
      </c>
      <c r="AK5849">
        <v>33</v>
      </c>
      <c r="AL5849">
        <v>0.24</v>
      </c>
      <c r="AM5849">
        <v>5</v>
      </c>
      <c r="AN5849">
        <v>5</v>
      </c>
      <c r="AO5849">
        <v>74</v>
      </c>
      <c r="AP5849">
        <v>5</v>
      </c>
      <c r="AQ5849">
        <v>34</v>
      </c>
    </row>
    <row r="5850" spans="1:43" hidden="1" x14ac:dyDescent="0.25">
      <c r="A5850" t="s">
        <v>18759</v>
      </c>
      <c r="B5850" t="s">
        <v>20867</v>
      </c>
      <c r="C5850" s="1" t="str">
        <f t="shared" si="415"/>
        <v>21:0121</v>
      </c>
      <c r="D5850" s="1" t="str">
        <f t="shared" si="418"/>
        <v>21:0003</v>
      </c>
      <c r="E5850" t="s">
        <v>18761</v>
      </c>
      <c r="F5850" t="s">
        <v>20868</v>
      </c>
      <c r="H5850">
        <v>49.084330000000001</v>
      </c>
      <c r="I5850">
        <v>-56.163743599999997</v>
      </c>
      <c r="J5850" s="1" t="str">
        <f t="shared" si="417"/>
        <v>Till</v>
      </c>
      <c r="K5850" s="1" t="str">
        <f t="shared" si="416"/>
        <v>&lt;63 micron</v>
      </c>
      <c r="L5850">
        <v>0.1</v>
      </c>
      <c r="M5850">
        <v>2.35</v>
      </c>
      <c r="N5850">
        <v>4</v>
      </c>
      <c r="O5850">
        <v>50</v>
      </c>
      <c r="P5850">
        <v>0.25</v>
      </c>
      <c r="Q5850">
        <v>1</v>
      </c>
      <c r="R5850">
        <v>0.43</v>
      </c>
      <c r="S5850">
        <v>0.25</v>
      </c>
      <c r="T5850">
        <v>11</v>
      </c>
      <c r="U5850">
        <v>28</v>
      </c>
      <c r="V5850">
        <v>29</v>
      </c>
      <c r="W5850">
        <v>2.57</v>
      </c>
      <c r="X5850">
        <v>10</v>
      </c>
      <c r="Y5850">
        <v>0.5</v>
      </c>
      <c r="Z5850">
        <v>0.06</v>
      </c>
      <c r="AA5850">
        <v>10</v>
      </c>
      <c r="AB5850">
        <v>0.47</v>
      </c>
      <c r="AC5850">
        <v>370</v>
      </c>
      <c r="AD5850">
        <v>0.5</v>
      </c>
      <c r="AE5850">
        <v>0.03</v>
      </c>
      <c r="AF5850">
        <v>13</v>
      </c>
      <c r="AH5850">
        <v>8</v>
      </c>
      <c r="AI5850">
        <v>1</v>
      </c>
      <c r="AJ5850">
        <v>8</v>
      </c>
      <c r="AK5850">
        <v>22</v>
      </c>
      <c r="AL5850">
        <v>0.2</v>
      </c>
      <c r="AM5850">
        <v>5</v>
      </c>
      <c r="AN5850">
        <v>5</v>
      </c>
      <c r="AO5850">
        <v>66</v>
      </c>
      <c r="AP5850">
        <v>5</v>
      </c>
      <c r="AQ5850">
        <v>30</v>
      </c>
    </row>
    <row r="5851" spans="1:43" hidden="1" x14ac:dyDescent="0.25">
      <c r="A5851" t="s">
        <v>18763</v>
      </c>
      <c r="B5851" t="s">
        <v>20869</v>
      </c>
      <c r="C5851" s="1" t="str">
        <f t="shared" si="415"/>
        <v>21:0121</v>
      </c>
      <c r="D5851" s="1" t="str">
        <f t="shared" si="418"/>
        <v>21:0003</v>
      </c>
      <c r="E5851" t="s">
        <v>18765</v>
      </c>
      <c r="F5851" t="s">
        <v>20870</v>
      </c>
      <c r="H5851">
        <v>49.092855</v>
      </c>
      <c r="I5851">
        <v>-56.160860800000002</v>
      </c>
      <c r="J5851" s="1" t="str">
        <f t="shared" si="417"/>
        <v>Till</v>
      </c>
      <c r="K5851" s="1" t="str">
        <f t="shared" si="416"/>
        <v>&lt;63 micron</v>
      </c>
      <c r="L5851">
        <v>0.1</v>
      </c>
      <c r="M5851">
        <v>1.1299999999999999</v>
      </c>
      <c r="N5851">
        <v>1</v>
      </c>
      <c r="O5851">
        <v>20</v>
      </c>
      <c r="P5851">
        <v>0.25</v>
      </c>
      <c r="Q5851">
        <v>1</v>
      </c>
      <c r="R5851">
        <v>0.54</v>
      </c>
      <c r="S5851">
        <v>0.25</v>
      </c>
      <c r="T5851">
        <v>6</v>
      </c>
      <c r="U5851">
        <v>27</v>
      </c>
      <c r="V5851">
        <v>20</v>
      </c>
      <c r="W5851">
        <v>2.4</v>
      </c>
      <c r="X5851">
        <v>5</v>
      </c>
      <c r="Y5851">
        <v>0.5</v>
      </c>
      <c r="Z5851">
        <v>0.05</v>
      </c>
      <c r="AA5851">
        <v>10</v>
      </c>
      <c r="AB5851">
        <v>0.32</v>
      </c>
      <c r="AC5851">
        <v>260</v>
      </c>
      <c r="AD5851">
        <v>0.5</v>
      </c>
      <c r="AE5851">
        <v>0.03</v>
      </c>
      <c r="AF5851">
        <v>9</v>
      </c>
      <c r="AH5851">
        <v>4</v>
      </c>
      <c r="AI5851">
        <v>1</v>
      </c>
      <c r="AJ5851">
        <v>5</v>
      </c>
      <c r="AK5851">
        <v>22</v>
      </c>
      <c r="AL5851">
        <v>0.17</v>
      </c>
      <c r="AM5851">
        <v>5</v>
      </c>
      <c r="AN5851">
        <v>5</v>
      </c>
      <c r="AO5851">
        <v>67</v>
      </c>
      <c r="AP5851">
        <v>5</v>
      </c>
      <c r="AQ5851">
        <v>26</v>
      </c>
    </row>
    <row r="5852" spans="1:43" hidden="1" x14ac:dyDescent="0.25">
      <c r="A5852" t="s">
        <v>18767</v>
      </c>
      <c r="B5852" t="s">
        <v>20871</v>
      </c>
      <c r="C5852" s="1" t="str">
        <f t="shared" si="415"/>
        <v>21:0121</v>
      </c>
      <c r="D5852" s="1" t="str">
        <f t="shared" si="418"/>
        <v>21:0003</v>
      </c>
      <c r="E5852" t="s">
        <v>18769</v>
      </c>
      <c r="F5852" t="s">
        <v>20872</v>
      </c>
      <c r="H5852">
        <v>49.020160400000002</v>
      </c>
      <c r="I5852">
        <v>-56.065998399999998</v>
      </c>
      <c r="J5852" s="1" t="str">
        <f t="shared" si="417"/>
        <v>Till</v>
      </c>
      <c r="K5852" s="1" t="str">
        <f t="shared" si="416"/>
        <v>&lt;63 micron</v>
      </c>
      <c r="L5852">
        <v>0.4</v>
      </c>
      <c r="M5852">
        <v>1.23</v>
      </c>
      <c r="N5852">
        <v>10</v>
      </c>
      <c r="O5852">
        <v>30</v>
      </c>
      <c r="P5852">
        <v>0.25</v>
      </c>
      <c r="Q5852">
        <v>1</v>
      </c>
      <c r="R5852">
        <v>0.44</v>
      </c>
      <c r="S5852">
        <v>0.25</v>
      </c>
      <c r="T5852">
        <v>14</v>
      </c>
      <c r="U5852">
        <v>26</v>
      </c>
      <c r="V5852">
        <v>27</v>
      </c>
      <c r="W5852">
        <v>2.08</v>
      </c>
      <c r="X5852">
        <v>5</v>
      </c>
      <c r="Y5852">
        <v>0.5</v>
      </c>
      <c r="Z5852">
        <v>0.06</v>
      </c>
      <c r="AA5852">
        <v>10</v>
      </c>
      <c r="AB5852">
        <v>0.47</v>
      </c>
      <c r="AC5852">
        <v>355</v>
      </c>
      <c r="AD5852">
        <v>0.5</v>
      </c>
      <c r="AE5852">
        <v>0.02</v>
      </c>
      <c r="AF5852">
        <v>20</v>
      </c>
      <c r="AH5852">
        <v>8</v>
      </c>
      <c r="AI5852">
        <v>2</v>
      </c>
      <c r="AJ5852">
        <v>6</v>
      </c>
      <c r="AK5852">
        <v>18</v>
      </c>
      <c r="AL5852">
        <v>0.16</v>
      </c>
      <c r="AM5852">
        <v>5</v>
      </c>
      <c r="AN5852">
        <v>5</v>
      </c>
      <c r="AO5852">
        <v>57</v>
      </c>
      <c r="AP5852">
        <v>5</v>
      </c>
      <c r="AQ5852">
        <v>36</v>
      </c>
    </row>
    <row r="5853" spans="1:43" hidden="1" x14ac:dyDescent="0.25">
      <c r="A5853" t="s">
        <v>18771</v>
      </c>
      <c r="B5853" t="s">
        <v>20873</v>
      </c>
      <c r="C5853" s="1" t="str">
        <f t="shared" si="415"/>
        <v>21:0121</v>
      </c>
      <c r="D5853" s="1" t="str">
        <f t="shared" si="418"/>
        <v>21:0003</v>
      </c>
      <c r="E5853" t="s">
        <v>18773</v>
      </c>
      <c r="F5853" t="s">
        <v>20874</v>
      </c>
      <c r="H5853">
        <v>49.000084100000002</v>
      </c>
      <c r="I5853">
        <v>-56.208084999999997</v>
      </c>
      <c r="J5853" s="1" t="str">
        <f t="shared" si="417"/>
        <v>Till</v>
      </c>
      <c r="K5853" s="1" t="str">
        <f t="shared" si="416"/>
        <v>&lt;63 micron</v>
      </c>
      <c r="L5853">
        <v>0.1</v>
      </c>
      <c r="M5853">
        <v>2.25</v>
      </c>
      <c r="N5853">
        <v>2</v>
      </c>
      <c r="O5853">
        <v>90</v>
      </c>
      <c r="P5853">
        <v>0.25</v>
      </c>
      <c r="Q5853">
        <v>1</v>
      </c>
      <c r="R5853">
        <v>0.44</v>
      </c>
      <c r="S5853">
        <v>0.25</v>
      </c>
      <c r="T5853">
        <v>7</v>
      </c>
      <c r="U5853">
        <v>32</v>
      </c>
      <c r="V5853">
        <v>20</v>
      </c>
      <c r="W5853">
        <v>2.63</v>
      </c>
      <c r="X5853">
        <v>10</v>
      </c>
      <c r="Y5853">
        <v>0.5</v>
      </c>
      <c r="Z5853">
        <v>7.0000000000000007E-2</v>
      </c>
      <c r="AA5853">
        <v>10</v>
      </c>
      <c r="AB5853">
        <v>0.44</v>
      </c>
      <c r="AC5853">
        <v>410</v>
      </c>
      <c r="AD5853">
        <v>0.5</v>
      </c>
      <c r="AE5853">
        <v>0.02</v>
      </c>
      <c r="AF5853">
        <v>14</v>
      </c>
      <c r="AH5853">
        <v>10</v>
      </c>
      <c r="AI5853">
        <v>1</v>
      </c>
      <c r="AJ5853">
        <v>9</v>
      </c>
      <c r="AK5853">
        <v>24</v>
      </c>
      <c r="AL5853">
        <v>0.19</v>
      </c>
      <c r="AM5853">
        <v>5</v>
      </c>
      <c r="AN5853">
        <v>5</v>
      </c>
      <c r="AO5853">
        <v>70</v>
      </c>
      <c r="AP5853">
        <v>5</v>
      </c>
      <c r="AQ5853">
        <v>30</v>
      </c>
    </row>
    <row r="5854" spans="1:43" hidden="1" x14ac:dyDescent="0.25">
      <c r="A5854" t="s">
        <v>18775</v>
      </c>
      <c r="B5854" t="s">
        <v>20875</v>
      </c>
      <c r="C5854" s="1" t="str">
        <f t="shared" si="415"/>
        <v>21:0121</v>
      </c>
      <c r="D5854" s="1" t="str">
        <f t="shared" si="418"/>
        <v>21:0003</v>
      </c>
      <c r="E5854" t="s">
        <v>18777</v>
      </c>
      <c r="F5854" t="s">
        <v>20876</v>
      </c>
      <c r="H5854">
        <v>49.003656599999999</v>
      </c>
      <c r="I5854">
        <v>-56.204336599999998</v>
      </c>
      <c r="J5854" s="1" t="str">
        <f t="shared" si="417"/>
        <v>Till</v>
      </c>
      <c r="K5854" s="1" t="str">
        <f t="shared" si="416"/>
        <v>&lt;63 micron</v>
      </c>
      <c r="L5854">
        <v>0.1</v>
      </c>
      <c r="M5854">
        <v>1.85</v>
      </c>
      <c r="N5854">
        <v>1</v>
      </c>
      <c r="O5854">
        <v>130</v>
      </c>
      <c r="P5854">
        <v>0.25</v>
      </c>
      <c r="Q5854">
        <v>1</v>
      </c>
      <c r="R5854">
        <v>0.5</v>
      </c>
      <c r="S5854">
        <v>0.25</v>
      </c>
      <c r="T5854">
        <v>7</v>
      </c>
      <c r="U5854">
        <v>29</v>
      </c>
      <c r="V5854">
        <v>19</v>
      </c>
      <c r="W5854">
        <v>2.38</v>
      </c>
      <c r="X5854">
        <v>5</v>
      </c>
      <c r="Y5854">
        <v>0.5</v>
      </c>
      <c r="Z5854">
        <v>0.06</v>
      </c>
      <c r="AA5854">
        <v>10</v>
      </c>
      <c r="AB5854">
        <v>0.36</v>
      </c>
      <c r="AC5854">
        <v>360</v>
      </c>
      <c r="AD5854">
        <v>0.5</v>
      </c>
      <c r="AE5854">
        <v>0.02</v>
      </c>
      <c r="AF5854">
        <v>11</v>
      </c>
      <c r="AH5854">
        <v>8</v>
      </c>
      <c r="AI5854">
        <v>1</v>
      </c>
      <c r="AJ5854">
        <v>7</v>
      </c>
      <c r="AK5854">
        <v>26</v>
      </c>
      <c r="AL5854">
        <v>0.17</v>
      </c>
      <c r="AM5854">
        <v>5</v>
      </c>
      <c r="AN5854">
        <v>5</v>
      </c>
      <c r="AO5854">
        <v>62</v>
      </c>
      <c r="AP5854">
        <v>5</v>
      </c>
      <c r="AQ5854">
        <v>30</v>
      </c>
    </row>
    <row r="5855" spans="1:43" hidden="1" x14ac:dyDescent="0.25">
      <c r="A5855" t="s">
        <v>18779</v>
      </c>
      <c r="B5855" t="s">
        <v>20877</v>
      </c>
      <c r="C5855" s="1" t="str">
        <f t="shared" ref="C5855:C5918" si="419">HYPERLINK("http://geochem.nrcan.gc.ca/cdogs/content/bdl/bdl210121_e.htm", "21:0121")</f>
        <v>21:0121</v>
      </c>
      <c r="D5855" s="1" t="str">
        <f t="shared" si="418"/>
        <v>21:0003</v>
      </c>
      <c r="E5855" t="s">
        <v>18781</v>
      </c>
      <c r="F5855" t="s">
        <v>20878</v>
      </c>
      <c r="H5855">
        <v>49.0107122</v>
      </c>
      <c r="I5855">
        <v>-56.216600100000001</v>
      </c>
      <c r="J5855" s="1" t="str">
        <f t="shared" si="417"/>
        <v>Till</v>
      </c>
      <c r="K5855" s="1" t="str">
        <f t="shared" ref="K5855:K5918" si="420">HYPERLINK("http://geochem.nrcan.gc.ca/cdogs/content/kwd/kwd080004_e.htm", "&lt;63 micron")</f>
        <v>&lt;63 micron</v>
      </c>
      <c r="L5855">
        <v>0.1</v>
      </c>
      <c r="M5855">
        <v>1.33</v>
      </c>
      <c r="N5855">
        <v>1</v>
      </c>
      <c r="O5855">
        <v>30</v>
      </c>
      <c r="P5855">
        <v>0.25</v>
      </c>
      <c r="Q5855">
        <v>1</v>
      </c>
      <c r="R5855">
        <v>0.49</v>
      </c>
      <c r="S5855">
        <v>0.25</v>
      </c>
      <c r="T5855">
        <v>6</v>
      </c>
      <c r="U5855">
        <v>20</v>
      </c>
      <c r="V5855">
        <v>16</v>
      </c>
      <c r="W5855">
        <v>2.48</v>
      </c>
      <c r="X5855">
        <v>5</v>
      </c>
      <c r="Y5855">
        <v>0.5</v>
      </c>
      <c r="Z5855">
        <v>0.04</v>
      </c>
      <c r="AA5855">
        <v>10</v>
      </c>
      <c r="AB5855">
        <v>0.28999999999999998</v>
      </c>
      <c r="AC5855">
        <v>395</v>
      </c>
      <c r="AD5855">
        <v>0.5</v>
      </c>
      <c r="AE5855">
        <v>0.02</v>
      </c>
      <c r="AF5855">
        <v>7</v>
      </c>
      <c r="AH5855">
        <v>8</v>
      </c>
      <c r="AI5855">
        <v>1</v>
      </c>
      <c r="AJ5855">
        <v>6</v>
      </c>
      <c r="AK5855">
        <v>23</v>
      </c>
      <c r="AL5855">
        <v>0.17</v>
      </c>
      <c r="AM5855">
        <v>5</v>
      </c>
      <c r="AN5855">
        <v>5</v>
      </c>
      <c r="AO5855">
        <v>63</v>
      </c>
      <c r="AP5855">
        <v>5</v>
      </c>
      <c r="AQ5855">
        <v>28</v>
      </c>
    </row>
    <row r="5856" spans="1:43" hidden="1" x14ac:dyDescent="0.25">
      <c r="A5856" t="s">
        <v>18783</v>
      </c>
      <c r="B5856" t="s">
        <v>20879</v>
      </c>
      <c r="C5856" s="1" t="str">
        <f t="shared" si="419"/>
        <v>21:0121</v>
      </c>
      <c r="D5856" s="1" t="str">
        <f t="shared" si="418"/>
        <v>21:0003</v>
      </c>
      <c r="E5856" t="s">
        <v>18785</v>
      </c>
      <c r="F5856" t="s">
        <v>20880</v>
      </c>
      <c r="H5856">
        <v>49.004702100000003</v>
      </c>
      <c r="I5856">
        <v>-56.225787099999998</v>
      </c>
      <c r="J5856" s="1" t="str">
        <f t="shared" si="417"/>
        <v>Till</v>
      </c>
      <c r="K5856" s="1" t="str">
        <f t="shared" si="420"/>
        <v>&lt;63 micron</v>
      </c>
      <c r="L5856">
        <v>0.1</v>
      </c>
      <c r="M5856">
        <v>1.53</v>
      </c>
      <c r="N5856">
        <v>2</v>
      </c>
      <c r="O5856">
        <v>50</v>
      </c>
      <c r="P5856">
        <v>0.25</v>
      </c>
      <c r="Q5856">
        <v>1</v>
      </c>
      <c r="R5856">
        <v>0.63</v>
      </c>
      <c r="S5856">
        <v>0.25</v>
      </c>
      <c r="T5856">
        <v>6</v>
      </c>
      <c r="U5856">
        <v>27</v>
      </c>
      <c r="V5856">
        <v>21</v>
      </c>
      <c r="W5856">
        <v>2.44</v>
      </c>
      <c r="X5856">
        <v>5</v>
      </c>
      <c r="Y5856">
        <v>0.5</v>
      </c>
      <c r="Z5856">
        <v>7.0000000000000007E-2</v>
      </c>
      <c r="AA5856">
        <v>10</v>
      </c>
      <c r="AB5856">
        <v>0.41</v>
      </c>
      <c r="AC5856">
        <v>365</v>
      </c>
      <c r="AD5856">
        <v>0.5</v>
      </c>
      <c r="AE5856">
        <v>0.02</v>
      </c>
      <c r="AF5856">
        <v>8</v>
      </c>
      <c r="AH5856">
        <v>6</v>
      </c>
      <c r="AI5856">
        <v>1</v>
      </c>
      <c r="AJ5856">
        <v>8</v>
      </c>
      <c r="AK5856">
        <v>31</v>
      </c>
      <c r="AL5856">
        <v>0.18</v>
      </c>
      <c r="AM5856">
        <v>5</v>
      </c>
      <c r="AN5856">
        <v>5</v>
      </c>
      <c r="AO5856">
        <v>75</v>
      </c>
      <c r="AP5856">
        <v>5</v>
      </c>
      <c r="AQ5856">
        <v>28</v>
      </c>
    </row>
    <row r="5857" spans="1:43" hidden="1" x14ac:dyDescent="0.25">
      <c r="A5857" t="s">
        <v>18787</v>
      </c>
      <c r="B5857" t="s">
        <v>20881</v>
      </c>
      <c r="C5857" s="1" t="str">
        <f t="shared" si="419"/>
        <v>21:0121</v>
      </c>
      <c r="D5857" s="1" t="str">
        <f t="shared" si="418"/>
        <v>21:0003</v>
      </c>
      <c r="E5857" t="s">
        <v>18789</v>
      </c>
      <c r="F5857" t="s">
        <v>20882</v>
      </c>
      <c r="H5857">
        <v>49.001629999999999</v>
      </c>
      <c r="I5857">
        <v>-56.237251299999997</v>
      </c>
      <c r="J5857" s="1" t="str">
        <f t="shared" si="417"/>
        <v>Till</v>
      </c>
      <c r="K5857" s="1" t="str">
        <f t="shared" si="420"/>
        <v>&lt;63 micron</v>
      </c>
      <c r="L5857">
        <v>0.2</v>
      </c>
      <c r="M5857">
        <v>1.1000000000000001</v>
      </c>
      <c r="N5857">
        <v>1</v>
      </c>
      <c r="O5857">
        <v>20</v>
      </c>
      <c r="P5857">
        <v>0.25</v>
      </c>
      <c r="Q5857">
        <v>1</v>
      </c>
      <c r="R5857">
        <v>0.57999999999999996</v>
      </c>
      <c r="S5857">
        <v>0.25</v>
      </c>
      <c r="T5857">
        <v>4</v>
      </c>
      <c r="U5857">
        <v>23</v>
      </c>
      <c r="V5857">
        <v>15</v>
      </c>
      <c r="W5857">
        <v>2.4</v>
      </c>
      <c r="X5857">
        <v>5</v>
      </c>
      <c r="Y5857">
        <v>0.5</v>
      </c>
      <c r="Z5857">
        <v>0.04</v>
      </c>
      <c r="AA5857">
        <v>10</v>
      </c>
      <c r="AB5857">
        <v>0.26</v>
      </c>
      <c r="AC5857">
        <v>330</v>
      </c>
      <c r="AD5857">
        <v>0.5</v>
      </c>
      <c r="AE5857">
        <v>0.02</v>
      </c>
      <c r="AF5857">
        <v>7</v>
      </c>
      <c r="AH5857">
        <v>8</v>
      </c>
      <c r="AI5857">
        <v>1</v>
      </c>
      <c r="AJ5857">
        <v>5</v>
      </c>
      <c r="AK5857">
        <v>28</v>
      </c>
      <c r="AL5857">
        <v>0.17</v>
      </c>
      <c r="AM5857">
        <v>5</v>
      </c>
      <c r="AN5857">
        <v>5</v>
      </c>
      <c r="AO5857">
        <v>61</v>
      </c>
      <c r="AP5857">
        <v>5</v>
      </c>
      <c r="AQ5857">
        <v>28</v>
      </c>
    </row>
    <row r="5858" spans="1:43" hidden="1" x14ac:dyDescent="0.25">
      <c r="A5858" t="s">
        <v>18791</v>
      </c>
      <c r="B5858" t="s">
        <v>20883</v>
      </c>
      <c r="C5858" s="1" t="str">
        <f t="shared" si="419"/>
        <v>21:0121</v>
      </c>
      <c r="D5858" s="1" t="str">
        <f t="shared" si="418"/>
        <v>21:0003</v>
      </c>
      <c r="E5858" t="s">
        <v>18793</v>
      </c>
      <c r="F5858" t="s">
        <v>20884</v>
      </c>
      <c r="H5858">
        <v>49.011054199999997</v>
      </c>
      <c r="I5858">
        <v>-56.234030400000002</v>
      </c>
      <c r="J5858" s="1" t="str">
        <f t="shared" si="417"/>
        <v>Till</v>
      </c>
      <c r="K5858" s="1" t="str">
        <f t="shared" si="420"/>
        <v>&lt;63 micron</v>
      </c>
      <c r="L5858">
        <v>0.1</v>
      </c>
      <c r="M5858">
        <v>2.5299999999999998</v>
      </c>
      <c r="N5858">
        <v>2</v>
      </c>
      <c r="O5858">
        <v>10</v>
      </c>
      <c r="P5858">
        <v>0.25</v>
      </c>
      <c r="Q5858">
        <v>1</v>
      </c>
      <c r="R5858">
        <v>0.32</v>
      </c>
      <c r="S5858">
        <v>0.25</v>
      </c>
      <c r="T5858">
        <v>5</v>
      </c>
      <c r="U5858">
        <v>26</v>
      </c>
      <c r="V5858">
        <v>14</v>
      </c>
      <c r="W5858">
        <v>2.34</v>
      </c>
      <c r="X5858">
        <v>5</v>
      </c>
      <c r="Y5858">
        <v>0.5</v>
      </c>
      <c r="Z5858">
        <v>0.01</v>
      </c>
      <c r="AA5858">
        <v>10</v>
      </c>
      <c r="AB5858">
        <v>0.26</v>
      </c>
      <c r="AC5858">
        <v>200</v>
      </c>
      <c r="AD5858">
        <v>0.5</v>
      </c>
      <c r="AE5858">
        <v>0.01</v>
      </c>
      <c r="AF5858">
        <v>9</v>
      </c>
      <c r="AH5858">
        <v>12</v>
      </c>
      <c r="AI5858">
        <v>1</v>
      </c>
      <c r="AJ5858">
        <v>5</v>
      </c>
      <c r="AK5858">
        <v>15</v>
      </c>
      <c r="AL5858">
        <v>0.19</v>
      </c>
      <c r="AM5858">
        <v>5</v>
      </c>
      <c r="AN5858">
        <v>5</v>
      </c>
      <c r="AO5858">
        <v>64</v>
      </c>
      <c r="AP5858">
        <v>5</v>
      </c>
      <c r="AQ5858">
        <v>18</v>
      </c>
    </row>
    <row r="5859" spans="1:43" hidden="1" x14ac:dyDescent="0.25">
      <c r="A5859" t="s">
        <v>18795</v>
      </c>
      <c r="B5859" t="s">
        <v>20885</v>
      </c>
      <c r="C5859" s="1" t="str">
        <f t="shared" si="419"/>
        <v>21:0121</v>
      </c>
      <c r="D5859" s="1" t="str">
        <f t="shared" si="418"/>
        <v>21:0003</v>
      </c>
      <c r="E5859" t="s">
        <v>18797</v>
      </c>
      <c r="F5859" t="s">
        <v>20886</v>
      </c>
      <c r="H5859">
        <v>49.011517499999997</v>
      </c>
      <c r="I5859">
        <v>-56.236074600000002</v>
      </c>
      <c r="J5859" s="1" t="str">
        <f t="shared" si="417"/>
        <v>Till</v>
      </c>
      <c r="K5859" s="1" t="str">
        <f t="shared" si="420"/>
        <v>&lt;63 micron</v>
      </c>
      <c r="L5859">
        <v>0.1</v>
      </c>
      <c r="M5859">
        <v>1.37</v>
      </c>
      <c r="N5859">
        <v>1</v>
      </c>
      <c r="O5859">
        <v>30</v>
      </c>
      <c r="P5859">
        <v>0.25</v>
      </c>
      <c r="Q5859">
        <v>1</v>
      </c>
      <c r="R5859">
        <v>0.56999999999999995</v>
      </c>
      <c r="S5859">
        <v>0.25</v>
      </c>
      <c r="T5859">
        <v>7</v>
      </c>
      <c r="U5859">
        <v>25</v>
      </c>
      <c r="V5859">
        <v>21</v>
      </c>
      <c r="W5859">
        <v>2.46</v>
      </c>
      <c r="X5859">
        <v>5</v>
      </c>
      <c r="Y5859">
        <v>0.5</v>
      </c>
      <c r="Z5859">
        <v>0.03</v>
      </c>
      <c r="AA5859">
        <v>10</v>
      </c>
      <c r="AB5859">
        <v>0.35</v>
      </c>
      <c r="AC5859">
        <v>435</v>
      </c>
      <c r="AD5859">
        <v>1</v>
      </c>
      <c r="AE5859">
        <v>0.02</v>
      </c>
      <c r="AF5859">
        <v>7</v>
      </c>
      <c r="AH5859">
        <v>10</v>
      </c>
      <c r="AI5859">
        <v>2</v>
      </c>
      <c r="AJ5859">
        <v>7</v>
      </c>
      <c r="AK5859">
        <v>25</v>
      </c>
      <c r="AL5859">
        <v>0.17</v>
      </c>
      <c r="AM5859">
        <v>5</v>
      </c>
      <c r="AN5859">
        <v>5</v>
      </c>
      <c r="AO5859">
        <v>69</v>
      </c>
      <c r="AP5859">
        <v>5</v>
      </c>
      <c r="AQ5859">
        <v>32</v>
      </c>
    </row>
    <row r="5860" spans="1:43" hidden="1" x14ac:dyDescent="0.25">
      <c r="A5860" t="s">
        <v>18799</v>
      </c>
      <c r="B5860" t="s">
        <v>20887</v>
      </c>
      <c r="C5860" s="1" t="str">
        <f t="shared" si="419"/>
        <v>21:0121</v>
      </c>
      <c r="D5860" s="1" t="str">
        <f t="shared" si="418"/>
        <v>21:0003</v>
      </c>
      <c r="E5860" t="s">
        <v>18801</v>
      </c>
      <c r="F5860" t="s">
        <v>20888</v>
      </c>
      <c r="H5860">
        <v>49.020825100000003</v>
      </c>
      <c r="I5860">
        <v>-56.202421600000001</v>
      </c>
      <c r="J5860" s="1" t="str">
        <f t="shared" si="417"/>
        <v>Till</v>
      </c>
      <c r="K5860" s="1" t="str">
        <f t="shared" si="420"/>
        <v>&lt;63 micron</v>
      </c>
      <c r="L5860">
        <v>0.1</v>
      </c>
      <c r="M5860">
        <v>1.55</v>
      </c>
      <c r="N5860">
        <v>1</v>
      </c>
      <c r="O5860">
        <v>90</v>
      </c>
      <c r="P5860">
        <v>0.25</v>
      </c>
      <c r="Q5860">
        <v>1</v>
      </c>
      <c r="R5860">
        <v>0.45</v>
      </c>
      <c r="S5860">
        <v>0.25</v>
      </c>
      <c r="T5860">
        <v>5</v>
      </c>
      <c r="U5860">
        <v>25</v>
      </c>
      <c r="V5860">
        <v>17</v>
      </c>
      <c r="W5860">
        <v>2.52</v>
      </c>
      <c r="X5860">
        <v>5</v>
      </c>
      <c r="Y5860">
        <v>0.5</v>
      </c>
      <c r="Z5860">
        <v>0.04</v>
      </c>
      <c r="AA5860">
        <v>10</v>
      </c>
      <c r="AB5860">
        <v>0.31</v>
      </c>
      <c r="AC5860">
        <v>355</v>
      </c>
      <c r="AD5860">
        <v>0.5</v>
      </c>
      <c r="AE5860">
        <v>0.01</v>
      </c>
      <c r="AF5860">
        <v>8</v>
      </c>
      <c r="AH5860">
        <v>6</v>
      </c>
      <c r="AI5860">
        <v>1</v>
      </c>
      <c r="AJ5860">
        <v>7</v>
      </c>
      <c r="AK5860">
        <v>23</v>
      </c>
      <c r="AL5860">
        <v>0.17</v>
      </c>
      <c r="AM5860">
        <v>5</v>
      </c>
      <c r="AN5860">
        <v>5</v>
      </c>
      <c r="AO5860">
        <v>69</v>
      </c>
      <c r="AP5860">
        <v>5</v>
      </c>
      <c r="AQ5860">
        <v>26</v>
      </c>
    </row>
    <row r="5861" spans="1:43" hidden="1" x14ac:dyDescent="0.25">
      <c r="A5861" t="s">
        <v>18803</v>
      </c>
      <c r="B5861" t="s">
        <v>20889</v>
      </c>
      <c r="C5861" s="1" t="str">
        <f t="shared" si="419"/>
        <v>21:0121</v>
      </c>
      <c r="D5861" s="1" t="str">
        <f t="shared" si="418"/>
        <v>21:0003</v>
      </c>
      <c r="E5861" t="s">
        <v>18805</v>
      </c>
      <c r="F5861" t="s">
        <v>20890</v>
      </c>
      <c r="H5861">
        <v>49.052553799999998</v>
      </c>
      <c r="I5861">
        <v>-56.218337900000002</v>
      </c>
      <c r="J5861" s="1" t="str">
        <f t="shared" si="417"/>
        <v>Till</v>
      </c>
      <c r="K5861" s="1" t="str">
        <f t="shared" si="420"/>
        <v>&lt;63 micron</v>
      </c>
      <c r="L5861">
        <v>0.2</v>
      </c>
      <c r="M5861">
        <v>1.74</v>
      </c>
      <c r="N5861">
        <v>1</v>
      </c>
      <c r="O5861">
        <v>20</v>
      </c>
      <c r="P5861">
        <v>0.25</v>
      </c>
      <c r="Q5861">
        <v>1</v>
      </c>
      <c r="R5861">
        <v>0.6</v>
      </c>
      <c r="S5861">
        <v>0.25</v>
      </c>
      <c r="T5861">
        <v>7</v>
      </c>
      <c r="U5861">
        <v>26</v>
      </c>
      <c r="V5861">
        <v>14</v>
      </c>
      <c r="W5861">
        <v>2.56</v>
      </c>
      <c r="X5861">
        <v>5</v>
      </c>
      <c r="Y5861">
        <v>0.5</v>
      </c>
      <c r="Z5861">
        <v>0.02</v>
      </c>
      <c r="AA5861">
        <v>10</v>
      </c>
      <c r="AB5861">
        <v>0.28999999999999998</v>
      </c>
      <c r="AC5861">
        <v>375</v>
      </c>
      <c r="AD5861">
        <v>1</v>
      </c>
      <c r="AE5861">
        <v>0.02</v>
      </c>
      <c r="AF5861">
        <v>8</v>
      </c>
      <c r="AH5861">
        <v>8</v>
      </c>
      <c r="AI5861">
        <v>2</v>
      </c>
      <c r="AJ5861">
        <v>6</v>
      </c>
      <c r="AK5861">
        <v>27</v>
      </c>
      <c r="AL5861">
        <v>0.2</v>
      </c>
      <c r="AM5861">
        <v>5</v>
      </c>
      <c r="AN5861">
        <v>5</v>
      </c>
      <c r="AO5861">
        <v>67</v>
      </c>
      <c r="AP5861">
        <v>5</v>
      </c>
      <c r="AQ5861">
        <v>22</v>
      </c>
    </row>
    <row r="5862" spans="1:43" hidden="1" x14ac:dyDescent="0.25">
      <c r="A5862" t="s">
        <v>18807</v>
      </c>
      <c r="B5862" t="s">
        <v>20891</v>
      </c>
      <c r="C5862" s="1" t="str">
        <f t="shared" si="419"/>
        <v>21:0121</v>
      </c>
      <c r="D5862" s="1" t="str">
        <f t="shared" si="418"/>
        <v>21:0003</v>
      </c>
      <c r="E5862" t="s">
        <v>18809</v>
      </c>
      <c r="F5862" t="s">
        <v>20892</v>
      </c>
      <c r="H5862">
        <v>49.042067899999999</v>
      </c>
      <c r="I5862">
        <v>-56.230817500000001</v>
      </c>
      <c r="J5862" s="1" t="str">
        <f t="shared" si="417"/>
        <v>Till</v>
      </c>
      <c r="K5862" s="1" t="str">
        <f t="shared" si="420"/>
        <v>&lt;63 micron</v>
      </c>
      <c r="L5862">
        <v>0.1</v>
      </c>
      <c r="M5862">
        <v>1.42</v>
      </c>
      <c r="N5862">
        <v>1</v>
      </c>
      <c r="O5862">
        <v>20</v>
      </c>
      <c r="P5862">
        <v>0.25</v>
      </c>
      <c r="Q5862">
        <v>1</v>
      </c>
      <c r="R5862">
        <v>0.62</v>
      </c>
      <c r="S5862">
        <v>0.25</v>
      </c>
      <c r="T5862">
        <v>8</v>
      </c>
      <c r="U5862">
        <v>27</v>
      </c>
      <c r="V5862">
        <v>19</v>
      </c>
      <c r="W5862">
        <v>2.88</v>
      </c>
      <c r="X5862">
        <v>5</v>
      </c>
      <c r="Y5862">
        <v>0.5</v>
      </c>
      <c r="Z5862">
        <v>0.03</v>
      </c>
      <c r="AA5862">
        <v>10</v>
      </c>
      <c r="AB5862">
        <v>0.28999999999999998</v>
      </c>
      <c r="AC5862">
        <v>475</v>
      </c>
      <c r="AD5862">
        <v>0.5</v>
      </c>
      <c r="AE5862">
        <v>0.02</v>
      </c>
      <c r="AF5862">
        <v>7</v>
      </c>
      <c r="AH5862">
        <v>10</v>
      </c>
      <c r="AI5862">
        <v>1</v>
      </c>
      <c r="AJ5862">
        <v>6</v>
      </c>
      <c r="AK5862">
        <v>31</v>
      </c>
      <c r="AL5862">
        <v>0.22</v>
      </c>
      <c r="AM5862">
        <v>5</v>
      </c>
      <c r="AN5862">
        <v>5</v>
      </c>
      <c r="AO5862">
        <v>76</v>
      </c>
      <c r="AP5862">
        <v>5</v>
      </c>
      <c r="AQ5862">
        <v>34</v>
      </c>
    </row>
    <row r="5863" spans="1:43" hidden="1" x14ac:dyDescent="0.25">
      <c r="A5863" t="s">
        <v>18811</v>
      </c>
      <c r="B5863" t="s">
        <v>20893</v>
      </c>
      <c r="C5863" s="1" t="str">
        <f t="shared" si="419"/>
        <v>21:0121</v>
      </c>
      <c r="D5863" s="1" t="str">
        <f t="shared" si="418"/>
        <v>21:0003</v>
      </c>
      <c r="E5863" t="s">
        <v>18813</v>
      </c>
      <c r="F5863" t="s">
        <v>20894</v>
      </c>
      <c r="H5863">
        <v>49.050375600000002</v>
      </c>
      <c r="I5863">
        <v>-56.222135700000003</v>
      </c>
      <c r="J5863" s="1" t="str">
        <f t="shared" si="417"/>
        <v>Till</v>
      </c>
      <c r="K5863" s="1" t="str">
        <f t="shared" si="420"/>
        <v>&lt;63 micron</v>
      </c>
      <c r="L5863">
        <v>0.1</v>
      </c>
      <c r="M5863">
        <v>1.33</v>
      </c>
      <c r="N5863">
        <v>1</v>
      </c>
      <c r="O5863">
        <v>10</v>
      </c>
      <c r="P5863">
        <v>0.25</v>
      </c>
      <c r="Q5863">
        <v>1</v>
      </c>
      <c r="R5863">
        <v>0.63</v>
      </c>
      <c r="S5863">
        <v>0.25</v>
      </c>
      <c r="T5863">
        <v>6</v>
      </c>
      <c r="U5863">
        <v>24</v>
      </c>
      <c r="V5863">
        <v>17</v>
      </c>
      <c r="W5863">
        <v>2.5099999999999998</v>
      </c>
      <c r="X5863">
        <v>5</v>
      </c>
      <c r="Y5863">
        <v>0.5</v>
      </c>
      <c r="Z5863">
        <v>0.03</v>
      </c>
      <c r="AA5863">
        <v>10</v>
      </c>
      <c r="AB5863">
        <v>0.28000000000000003</v>
      </c>
      <c r="AC5863">
        <v>385</v>
      </c>
      <c r="AD5863">
        <v>0.5</v>
      </c>
      <c r="AE5863">
        <v>0.02</v>
      </c>
      <c r="AF5863">
        <v>6</v>
      </c>
      <c r="AH5863">
        <v>8</v>
      </c>
      <c r="AI5863">
        <v>2</v>
      </c>
      <c r="AJ5863">
        <v>6</v>
      </c>
      <c r="AK5863">
        <v>31</v>
      </c>
      <c r="AL5863">
        <v>0.19</v>
      </c>
      <c r="AM5863">
        <v>5</v>
      </c>
      <c r="AN5863">
        <v>5</v>
      </c>
      <c r="AO5863">
        <v>67</v>
      </c>
      <c r="AP5863">
        <v>5</v>
      </c>
      <c r="AQ5863">
        <v>28</v>
      </c>
    </row>
    <row r="5864" spans="1:43" hidden="1" x14ac:dyDescent="0.25">
      <c r="A5864" t="s">
        <v>18815</v>
      </c>
      <c r="B5864" t="s">
        <v>20895</v>
      </c>
      <c r="C5864" s="1" t="str">
        <f t="shared" si="419"/>
        <v>21:0121</v>
      </c>
      <c r="D5864" s="1" t="str">
        <f t="shared" si="418"/>
        <v>21:0003</v>
      </c>
      <c r="E5864" t="s">
        <v>18817</v>
      </c>
      <c r="F5864" t="s">
        <v>20896</v>
      </c>
      <c r="H5864">
        <v>49.057017700000003</v>
      </c>
      <c r="I5864">
        <v>-56.2133404</v>
      </c>
      <c r="J5864" s="1" t="str">
        <f t="shared" si="417"/>
        <v>Till</v>
      </c>
      <c r="K5864" s="1" t="str">
        <f t="shared" si="420"/>
        <v>&lt;63 micron</v>
      </c>
      <c r="L5864">
        <v>0.2</v>
      </c>
      <c r="M5864">
        <v>1.62</v>
      </c>
      <c r="N5864">
        <v>1</v>
      </c>
      <c r="O5864">
        <v>20</v>
      </c>
      <c r="P5864">
        <v>0.25</v>
      </c>
      <c r="Q5864">
        <v>1</v>
      </c>
      <c r="R5864">
        <v>0.62</v>
      </c>
      <c r="S5864">
        <v>0.25</v>
      </c>
      <c r="T5864">
        <v>7</v>
      </c>
      <c r="U5864">
        <v>24</v>
      </c>
      <c r="V5864">
        <v>22</v>
      </c>
      <c r="W5864">
        <v>2.5</v>
      </c>
      <c r="X5864">
        <v>5</v>
      </c>
      <c r="Y5864">
        <v>0.5</v>
      </c>
      <c r="Z5864">
        <v>0.04</v>
      </c>
      <c r="AA5864">
        <v>10</v>
      </c>
      <c r="AB5864">
        <v>0.33</v>
      </c>
      <c r="AC5864">
        <v>380</v>
      </c>
      <c r="AD5864">
        <v>0.5</v>
      </c>
      <c r="AE5864">
        <v>0.02</v>
      </c>
      <c r="AF5864">
        <v>8</v>
      </c>
      <c r="AH5864">
        <v>8</v>
      </c>
      <c r="AI5864">
        <v>1</v>
      </c>
      <c r="AJ5864">
        <v>6</v>
      </c>
      <c r="AK5864">
        <v>29</v>
      </c>
      <c r="AL5864">
        <v>0.19</v>
      </c>
      <c r="AM5864">
        <v>5</v>
      </c>
      <c r="AN5864">
        <v>5</v>
      </c>
      <c r="AO5864">
        <v>67</v>
      </c>
      <c r="AP5864">
        <v>5</v>
      </c>
      <c r="AQ5864">
        <v>28</v>
      </c>
    </row>
    <row r="5865" spans="1:43" hidden="1" x14ac:dyDescent="0.25">
      <c r="A5865" t="s">
        <v>18819</v>
      </c>
      <c r="B5865" t="s">
        <v>20897</v>
      </c>
      <c r="C5865" s="1" t="str">
        <f t="shared" si="419"/>
        <v>21:0121</v>
      </c>
      <c r="D5865" s="1" t="str">
        <f t="shared" si="418"/>
        <v>21:0003</v>
      </c>
      <c r="E5865" t="s">
        <v>18821</v>
      </c>
      <c r="F5865" t="s">
        <v>20898</v>
      </c>
      <c r="H5865">
        <v>49.0664339</v>
      </c>
      <c r="I5865">
        <v>-56.215656000000003</v>
      </c>
      <c r="J5865" s="1" t="str">
        <f t="shared" si="417"/>
        <v>Till</v>
      </c>
      <c r="K5865" s="1" t="str">
        <f t="shared" si="420"/>
        <v>&lt;63 micron</v>
      </c>
      <c r="L5865">
        <v>0.1</v>
      </c>
      <c r="M5865">
        <v>1.84</v>
      </c>
      <c r="N5865">
        <v>1</v>
      </c>
      <c r="O5865">
        <v>20</v>
      </c>
      <c r="P5865">
        <v>0.25</v>
      </c>
      <c r="Q5865">
        <v>1</v>
      </c>
      <c r="R5865">
        <v>0.36</v>
      </c>
      <c r="S5865">
        <v>0.25</v>
      </c>
      <c r="T5865">
        <v>5</v>
      </c>
      <c r="U5865">
        <v>27</v>
      </c>
      <c r="V5865">
        <v>16</v>
      </c>
      <c r="W5865">
        <v>2.72</v>
      </c>
      <c r="X5865">
        <v>5</v>
      </c>
      <c r="Y5865">
        <v>0.5</v>
      </c>
      <c r="Z5865">
        <v>0.02</v>
      </c>
      <c r="AA5865">
        <v>10</v>
      </c>
      <c r="AB5865">
        <v>0.26</v>
      </c>
      <c r="AC5865">
        <v>225</v>
      </c>
      <c r="AD5865">
        <v>0.5</v>
      </c>
      <c r="AE5865">
        <v>0.01</v>
      </c>
      <c r="AF5865">
        <v>7</v>
      </c>
      <c r="AH5865">
        <v>10</v>
      </c>
      <c r="AI5865">
        <v>1</v>
      </c>
      <c r="AJ5865">
        <v>8</v>
      </c>
      <c r="AK5865">
        <v>22</v>
      </c>
      <c r="AL5865">
        <v>0.21</v>
      </c>
      <c r="AM5865">
        <v>5</v>
      </c>
      <c r="AN5865">
        <v>5</v>
      </c>
      <c r="AO5865">
        <v>64</v>
      </c>
      <c r="AP5865">
        <v>5</v>
      </c>
      <c r="AQ5865">
        <v>42</v>
      </c>
    </row>
    <row r="5866" spans="1:43" hidden="1" x14ac:dyDescent="0.25">
      <c r="A5866" t="s">
        <v>18823</v>
      </c>
      <c r="B5866" t="s">
        <v>20899</v>
      </c>
      <c r="C5866" s="1" t="str">
        <f t="shared" si="419"/>
        <v>21:0121</v>
      </c>
      <c r="D5866" s="1" t="str">
        <f t="shared" si="418"/>
        <v>21:0003</v>
      </c>
      <c r="E5866" t="s">
        <v>18825</v>
      </c>
      <c r="F5866" t="s">
        <v>20900</v>
      </c>
      <c r="H5866">
        <v>49.073007400000002</v>
      </c>
      <c r="I5866">
        <v>-56.216647899999998</v>
      </c>
      <c r="J5866" s="1" t="str">
        <f t="shared" si="417"/>
        <v>Till</v>
      </c>
      <c r="K5866" s="1" t="str">
        <f t="shared" si="420"/>
        <v>&lt;63 micron</v>
      </c>
      <c r="L5866">
        <v>0.2</v>
      </c>
      <c r="M5866">
        <v>1.93</v>
      </c>
      <c r="N5866">
        <v>1</v>
      </c>
      <c r="O5866">
        <v>40</v>
      </c>
      <c r="P5866">
        <v>0.25</v>
      </c>
      <c r="Q5866">
        <v>1</v>
      </c>
      <c r="R5866">
        <v>0.75</v>
      </c>
      <c r="S5866">
        <v>0.25</v>
      </c>
      <c r="T5866">
        <v>8</v>
      </c>
      <c r="U5866">
        <v>29</v>
      </c>
      <c r="V5866">
        <v>24</v>
      </c>
      <c r="W5866">
        <v>2.82</v>
      </c>
      <c r="X5866">
        <v>10</v>
      </c>
      <c r="Y5866">
        <v>0.5</v>
      </c>
      <c r="Z5866">
        <v>0.06</v>
      </c>
      <c r="AA5866">
        <v>10</v>
      </c>
      <c r="AB5866">
        <v>0.48</v>
      </c>
      <c r="AC5866">
        <v>400</v>
      </c>
      <c r="AD5866">
        <v>0.5</v>
      </c>
      <c r="AE5866">
        <v>0.03</v>
      </c>
      <c r="AF5866">
        <v>9</v>
      </c>
      <c r="AH5866">
        <v>8</v>
      </c>
      <c r="AI5866">
        <v>2</v>
      </c>
      <c r="AJ5866">
        <v>8</v>
      </c>
      <c r="AK5866">
        <v>37</v>
      </c>
      <c r="AL5866">
        <v>0.22</v>
      </c>
      <c r="AM5866">
        <v>5</v>
      </c>
      <c r="AN5866">
        <v>5</v>
      </c>
      <c r="AO5866">
        <v>72</v>
      </c>
      <c r="AP5866">
        <v>10</v>
      </c>
      <c r="AQ5866">
        <v>42</v>
      </c>
    </row>
    <row r="5867" spans="1:43" hidden="1" x14ac:dyDescent="0.25">
      <c r="A5867" t="s">
        <v>18827</v>
      </c>
      <c r="B5867" t="s">
        <v>20901</v>
      </c>
      <c r="C5867" s="1" t="str">
        <f t="shared" si="419"/>
        <v>21:0121</v>
      </c>
      <c r="D5867" s="1" t="str">
        <f t="shared" si="418"/>
        <v>21:0003</v>
      </c>
      <c r="E5867" t="s">
        <v>18829</v>
      </c>
      <c r="F5867" t="s">
        <v>20902</v>
      </c>
      <c r="H5867">
        <v>49.079765000000002</v>
      </c>
      <c r="I5867">
        <v>-56.218253300000001</v>
      </c>
      <c r="J5867" s="1" t="str">
        <f t="shared" si="417"/>
        <v>Till</v>
      </c>
      <c r="K5867" s="1" t="str">
        <f t="shared" si="420"/>
        <v>&lt;63 micron</v>
      </c>
      <c r="L5867">
        <v>0.2</v>
      </c>
      <c r="M5867">
        <v>1.19</v>
      </c>
      <c r="N5867">
        <v>1</v>
      </c>
      <c r="O5867">
        <v>10</v>
      </c>
      <c r="P5867">
        <v>0.25</v>
      </c>
      <c r="Q5867">
        <v>1</v>
      </c>
      <c r="R5867">
        <v>0.8</v>
      </c>
      <c r="S5867">
        <v>0.25</v>
      </c>
      <c r="T5867">
        <v>5</v>
      </c>
      <c r="U5867">
        <v>29</v>
      </c>
      <c r="V5867">
        <v>21</v>
      </c>
      <c r="W5867">
        <v>2.85</v>
      </c>
      <c r="X5867">
        <v>10</v>
      </c>
      <c r="Y5867">
        <v>0.5</v>
      </c>
      <c r="Z5867">
        <v>0.03</v>
      </c>
      <c r="AA5867">
        <v>10</v>
      </c>
      <c r="AB5867">
        <v>0.27</v>
      </c>
      <c r="AC5867">
        <v>345</v>
      </c>
      <c r="AD5867">
        <v>0.5</v>
      </c>
      <c r="AE5867">
        <v>0.03</v>
      </c>
      <c r="AF5867">
        <v>5</v>
      </c>
      <c r="AH5867">
        <v>8</v>
      </c>
      <c r="AI5867">
        <v>2</v>
      </c>
      <c r="AJ5867">
        <v>6</v>
      </c>
      <c r="AK5867">
        <v>40</v>
      </c>
      <c r="AL5867">
        <v>0.21</v>
      </c>
      <c r="AM5867">
        <v>5</v>
      </c>
      <c r="AN5867">
        <v>5</v>
      </c>
      <c r="AO5867">
        <v>78</v>
      </c>
      <c r="AP5867">
        <v>5</v>
      </c>
      <c r="AQ5867">
        <v>28</v>
      </c>
    </row>
    <row r="5868" spans="1:43" hidden="1" x14ac:dyDescent="0.25">
      <c r="A5868" t="s">
        <v>18831</v>
      </c>
      <c r="B5868" t="s">
        <v>20903</v>
      </c>
      <c r="C5868" s="1" t="str">
        <f t="shared" si="419"/>
        <v>21:0121</v>
      </c>
      <c r="D5868" s="1" t="str">
        <f t="shared" si="418"/>
        <v>21:0003</v>
      </c>
      <c r="E5868" t="s">
        <v>18833</v>
      </c>
      <c r="F5868" t="s">
        <v>20904</v>
      </c>
      <c r="H5868">
        <v>49.088766700000001</v>
      </c>
      <c r="I5868">
        <v>-56.219139200000001</v>
      </c>
      <c r="J5868" s="1" t="str">
        <f t="shared" si="417"/>
        <v>Till</v>
      </c>
      <c r="K5868" s="1" t="str">
        <f t="shared" si="420"/>
        <v>&lt;63 micron</v>
      </c>
      <c r="L5868">
        <v>0.1</v>
      </c>
      <c r="M5868">
        <v>1.89</v>
      </c>
      <c r="N5868">
        <v>1</v>
      </c>
      <c r="O5868">
        <v>50</v>
      </c>
      <c r="P5868">
        <v>0.25</v>
      </c>
      <c r="Q5868">
        <v>1</v>
      </c>
      <c r="R5868">
        <v>0.5</v>
      </c>
      <c r="S5868">
        <v>0.25</v>
      </c>
      <c r="T5868">
        <v>9</v>
      </c>
      <c r="U5868">
        <v>30</v>
      </c>
      <c r="V5868">
        <v>21</v>
      </c>
      <c r="W5868">
        <v>2.83</v>
      </c>
      <c r="X5868">
        <v>5</v>
      </c>
      <c r="Y5868">
        <v>0.5</v>
      </c>
      <c r="Z5868">
        <v>0.02</v>
      </c>
      <c r="AA5868">
        <v>10</v>
      </c>
      <c r="AB5868">
        <v>0.37</v>
      </c>
      <c r="AC5868">
        <v>200</v>
      </c>
      <c r="AD5868">
        <v>0.5</v>
      </c>
      <c r="AE5868">
        <v>0.02</v>
      </c>
      <c r="AF5868">
        <v>12</v>
      </c>
      <c r="AH5868">
        <v>6</v>
      </c>
      <c r="AI5868">
        <v>1</v>
      </c>
      <c r="AJ5868">
        <v>8</v>
      </c>
      <c r="AK5868">
        <v>29</v>
      </c>
      <c r="AL5868">
        <v>0.23</v>
      </c>
      <c r="AM5868">
        <v>5</v>
      </c>
      <c r="AN5868">
        <v>5</v>
      </c>
      <c r="AO5868">
        <v>91</v>
      </c>
      <c r="AP5868">
        <v>10</v>
      </c>
      <c r="AQ5868">
        <v>24</v>
      </c>
    </row>
    <row r="5869" spans="1:43" hidden="1" x14ac:dyDescent="0.25">
      <c r="A5869" t="s">
        <v>18835</v>
      </c>
      <c r="B5869" t="s">
        <v>20905</v>
      </c>
      <c r="C5869" s="1" t="str">
        <f t="shared" si="419"/>
        <v>21:0121</v>
      </c>
      <c r="D5869" s="1" t="str">
        <f t="shared" si="418"/>
        <v>21:0003</v>
      </c>
      <c r="E5869" t="s">
        <v>18837</v>
      </c>
      <c r="F5869" t="s">
        <v>20906</v>
      </c>
      <c r="H5869">
        <v>49.094849799999999</v>
      </c>
      <c r="I5869">
        <v>-56.220756100000003</v>
      </c>
      <c r="J5869" s="1" t="str">
        <f t="shared" si="417"/>
        <v>Till</v>
      </c>
      <c r="K5869" s="1" t="str">
        <f t="shared" si="420"/>
        <v>&lt;63 micron</v>
      </c>
      <c r="L5869">
        <v>0.2</v>
      </c>
      <c r="M5869">
        <v>1.81</v>
      </c>
      <c r="N5869">
        <v>1</v>
      </c>
      <c r="O5869">
        <v>20</v>
      </c>
      <c r="P5869">
        <v>0.25</v>
      </c>
      <c r="Q5869">
        <v>1</v>
      </c>
      <c r="R5869">
        <v>0.46</v>
      </c>
      <c r="S5869">
        <v>0.25</v>
      </c>
      <c r="T5869">
        <v>7</v>
      </c>
      <c r="U5869">
        <v>37</v>
      </c>
      <c r="V5869">
        <v>17</v>
      </c>
      <c r="W5869">
        <v>2.86</v>
      </c>
      <c r="X5869">
        <v>5</v>
      </c>
      <c r="Y5869">
        <v>0.5</v>
      </c>
      <c r="Z5869">
        <v>0.03</v>
      </c>
      <c r="AA5869">
        <v>10</v>
      </c>
      <c r="AB5869">
        <v>0.28999999999999998</v>
      </c>
      <c r="AC5869">
        <v>190</v>
      </c>
      <c r="AD5869">
        <v>0.5</v>
      </c>
      <c r="AE5869">
        <v>0.01</v>
      </c>
      <c r="AF5869">
        <v>8</v>
      </c>
      <c r="AH5869">
        <v>4</v>
      </c>
      <c r="AI5869">
        <v>1</v>
      </c>
      <c r="AJ5869">
        <v>7</v>
      </c>
      <c r="AK5869">
        <v>28</v>
      </c>
      <c r="AL5869">
        <v>0.25</v>
      </c>
      <c r="AM5869">
        <v>5</v>
      </c>
      <c r="AN5869">
        <v>5</v>
      </c>
      <c r="AO5869">
        <v>99</v>
      </c>
      <c r="AP5869">
        <v>5</v>
      </c>
      <c r="AQ5869">
        <v>22</v>
      </c>
    </row>
    <row r="5870" spans="1:43" hidden="1" x14ac:dyDescent="0.25">
      <c r="A5870" t="s">
        <v>18839</v>
      </c>
      <c r="B5870" t="s">
        <v>20907</v>
      </c>
      <c r="C5870" s="1" t="str">
        <f t="shared" si="419"/>
        <v>21:0121</v>
      </c>
      <c r="D5870" s="1" t="str">
        <f t="shared" si="418"/>
        <v>21:0003</v>
      </c>
      <c r="E5870" t="s">
        <v>18841</v>
      </c>
      <c r="F5870" t="s">
        <v>20908</v>
      </c>
      <c r="H5870">
        <v>49.086486600000001</v>
      </c>
      <c r="I5870">
        <v>-56.248278300000003</v>
      </c>
      <c r="J5870" s="1" t="str">
        <f t="shared" si="417"/>
        <v>Till</v>
      </c>
      <c r="K5870" s="1" t="str">
        <f t="shared" si="420"/>
        <v>&lt;63 micron</v>
      </c>
      <c r="L5870">
        <v>0.1</v>
      </c>
      <c r="M5870">
        <v>1.37</v>
      </c>
      <c r="N5870">
        <v>1</v>
      </c>
      <c r="O5870">
        <v>20</v>
      </c>
      <c r="P5870">
        <v>0.25</v>
      </c>
      <c r="Q5870">
        <v>1</v>
      </c>
      <c r="R5870">
        <v>0.53</v>
      </c>
      <c r="S5870">
        <v>0.25</v>
      </c>
      <c r="T5870">
        <v>10</v>
      </c>
      <c r="U5870">
        <v>35</v>
      </c>
      <c r="V5870">
        <v>53</v>
      </c>
      <c r="W5870">
        <v>2.6</v>
      </c>
      <c r="X5870">
        <v>5</v>
      </c>
      <c r="Y5870">
        <v>0.5</v>
      </c>
      <c r="Z5870">
        <v>0.04</v>
      </c>
      <c r="AA5870">
        <v>10</v>
      </c>
      <c r="AB5870">
        <v>0.45</v>
      </c>
      <c r="AC5870">
        <v>495</v>
      </c>
      <c r="AD5870">
        <v>0.5</v>
      </c>
      <c r="AE5870">
        <v>0.02</v>
      </c>
      <c r="AF5870">
        <v>11</v>
      </c>
      <c r="AH5870">
        <v>20</v>
      </c>
      <c r="AI5870">
        <v>1</v>
      </c>
      <c r="AJ5870">
        <v>4</v>
      </c>
      <c r="AK5870">
        <v>20</v>
      </c>
      <c r="AL5870">
        <v>0.19</v>
      </c>
      <c r="AM5870">
        <v>5</v>
      </c>
      <c r="AN5870">
        <v>5</v>
      </c>
      <c r="AO5870">
        <v>76</v>
      </c>
      <c r="AP5870">
        <v>5</v>
      </c>
      <c r="AQ5870">
        <v>76</v>
      </c>
    </row>
    <row r="5871" spans="1:43" hidden="1" x14ac:dyDescent="0.25">
      <c r="A5871" t="s">
        <v>18843</v>
      </c>
      <c r="B5871" t="s">
        <v>20909</v>
      </c>
      <c r="C5871" s="1" t="str">
        <f t="shared" si="419"/>
        <v>21:0121</v>
      </c>
      <c r="D5871" s="1" t="str">
        <f t="shared" si="418"/>
        <v>21:0003</v>
      </c>
      <c r="E5871" t="s">
        <v>18845</v>
      </c>
      <c r="F5871" t="s">
        <v>20910</v>
      </c>
      <c r="H5871">
        <v>49.095563599999998</v>
      </c>
      <c r="I5871">
        <v>-56.226566599999998</v>
      </c>
      <c r="J5871" s="1" t="str">
        <f t="shared" si="417"/>
        <v>Till</v>
      </c>
      <c r="K5871" s="1" t="str">
        <f t="shared" si="420"/>
        <v>&lt;63 micron</v>
      </c>
      <c r="L5871">
        <v>0.1</v>
      </c>
      <c r="M5871">
        <v>1.35</v>
      </c>
      <c r="N5871">
        <v>1</v>
      </c>
      <c r="O5871">
        <v>10</v>
      </c>
      <c r="P5871">
        <v>0.25</v>
      </c>
      <c r="Q5871">
        <v>1</v>
      </c>
      <c r="R5871">
        <v>0.38</v>
      </c>
      <c r="S5871">
        <v>0.25</v>
      </c>
      <c r="T5871">
        <v>6</v>
      </c>
      <c r="U5871">
        <v>27</v>
      </c>
      <c r="V5871">
        <v>22</v>
      </c>
      <c r="W5871">
        <v>2.3199999999999998</v>
      </c>
      <c r="X5871">
        <v>5</v>
      </c>
      <c r="Y5871">
        <v>0.5</v>
      </c>
      <c r="Z5871">
        <v>0.01</v>
      </c>
      <c r="AA5871">
        <v>10</v>
      </c>
      <c r="AB5871">
        <v>0.27</v>
      </c>
      <c r="AC5871">
        <v>190</v>
      </c>
      <c r="AD5871">
        <v>0.5</v>
      </c>
      <c r="AE5871">
        <v>0.01</v>
      </c>
      <c r="AF5871">
        <v>8</v>
      </c>
      <c r="AH5871">
        <v>8</v>
      </c>
      <c r="AI5871">
        <v>2</v>
      </c>
      <c r="AJ5871">
        <v>4</v>
      </c>
      <c r="AK5871">
        <v>18</v>
      </c>
      <c r="AL5871">
        <v>0.17</v>
      </c>
      <c r="AM5871">
        <v>5</v>
      </c>
      <c r="AN5871">
        <v>5</v>
      </c>
      <c r="AO5871">
        <v>67</v>
      </c>
      <c r="AP5871">
        <v>5</v>
      </c>
      <c r="AQ5871">
        <v>22</v>
      </c>
    </row>
    <row r="5872" spans="1:43" hidden="1" x14ac:dyDescent="0.25">
      <c r="A5872" t="s">
        <v>18847</v>
      </c>
      <c r="B5872" t="s">
        <v>20911</v>
      </c>
      <c r="C5872" s="1" t="str">
        <f t="shared" si="419"/>
        <v>21:0121</v>
      </c>
      <c r="D5872" s="1" t="str">
        <f t="shared" si="418"/>
        <v>21:0003</v>
      </c>
      <c r="E5872" t="s">
        <v>18849</v>
      </c>
      <c r="F5872" t="s">
        <v>20912</v>
      </c>
      <c r="H5872">
        <v>49.090322899999997</v>
      </c>
      <c r="I5872">
        <v>-56.236578199999997</v>
      </c>
      <c r="J5872" s="1" t="str">
        <f t="shared" ref="J5872:J5935" si="421">HYPERLINK("http://geochem.nrcan.gc.ca/cdogs/content/kwd/kwd020044_e.htm", "Till")</f>
        <v>Till</v>
      </c>
      <c r="K5872" s="1" t="str">
        <f t="shared" si="420"/>
        <v>&lt;63 micron</v>
      </c>
      <c r="L5872">
        <v>0.2</v>
      </c>
      <c r="M5872">
        <v>1.74</v>
      </c>
      <c r="N5872">
        <v>4</v>
      </c>
      <c r="O5872">
        <v>30</v>
      </c>
      <c r="P5872">
        <v>0.25</v>
      </c>
      <c r="Q5872">
        <v>1</v>
      </c>
      <c r="R5872">
        <v>0.56000000000000005</v>
      </c>
      <c r="S5872">
        <v>0.25</v>
      </c>
      <c r="T5872">
        <v>8</v>
      </c>
      <c r="U5872">
        <v>33</v>
      </c>
      <c r="V5872">
        <v>25</v>
      </c>
      <c r="W5872">
        <v>2.4900000000000002</v>
      </c>
      <c r="X5872">
        <v>5</v>
      </c>
      <c r="Y5872">
        <v>1</v>
      </c>
      <c r="Z5872">
        <v>0.02</v>
      </c>
      <c r="AA5872">
        <v>10</v>
      </c>
      <c r="AB5872">
        <v>0.3</v>
      </c>
      <c r="AC5872">
        <v>285</v>
      </c>
      <c r="AD5872">
        <v>0.5</v>
      </c>
      <c r="AE5872">
        <v>0.02</v>
      </c>
      <c r="AF5872">
        <v>11</v>
      </c>
      <c r="AH5872">
        <v>6</v>
      </c>
      <c r="AI5872">
        <v>1</v>
      </c>
      <c r="AJ5872">
        <v>6</v>
      </c>
      <c r="AK5872">
        <v>28</v>
      </c>
      <c r="AL5872">
        <v>0.21</v>
      </c>
      <c r="AM5872">
        <v>5</v>
      </c>
      <c r="AN5872">
        <v>5</v>
      </c>
      <c r="AO5872">
        <v>79</v>
      </c>
      <c r="AP5872">
        <v>5</v>
      </c>
      <c r="AQ5872">
        <v>22</v>
      </c>
    </row>
    <row r="5873" spans="1:43" hidden="1" x14ac:dyDescent="0.25">
      <c r="A5873" t="s">
        <v>18851</v>
      </c>
      <c r="B5873" t="s">
        <v>20913</v>
      </c>
      <c r="C5873" s="1" t="str">
        <f t="shared" si="419"/>
        <v>21:0121</v>
      </c>
      <c r="D5873" s="1" t="str">
        <f t="shared" si="418"/>
        <v>21:0003</v>
      </c>
      <c r="E5873" t="s">
        <v>18853</v>
      </c>
      <c r="F5873" t="s">
        <v>20914</v>
      </c>
      <c r="H5873">
        <v>49.083405200000001</v>
      </c>
      <c r="I5873">
        <v>-56.25168</v>
      </c>
      <c r="J5873" s="1" t="str">
        <f t="shared" si="421"/>
        <v>Till</v>
      </c>
      <c r="K5873" s="1" t="str">
        <f t="shared" si="420"/>
        <v>&lt;63 micron</v>
      </c>
      <c r="L5873">
        <v>0.2</v>
      </c>
      <c r="M5873">
        <v>1.69</v>
      </c>
      <c r="N5873">
        <v>1</v>
      </c>
      <c r="O5873">
        <v>20</v>
      </c>
      <c r="P5873">
        <v>0.25</v>
      </c>
      <c r="Q5873">
        <v>1</v>
      </c>
      <c r="R5873">
        <v>0.64</v>
      </c>
      <c r="S5873">
        <v>0.25</v>
      </c>
      <c r="T5873">
        <v>8</v>
      </c>
      <c r="U5873">
        <v>33</v>
      </c>
      <c r="V5873">
        <v>29</v>
      </c>
      <c r="W5873">
        <v>2.67</v>
      </c>
      <c r="X5873">
        <v>5</v>
      </c>
      <c r="Y5873">
        <v>0.5</v>
      </c>
      <c r="Z5873">
        <v>0.04</v>
      </c>
      <c r="AA5873">
        <v>10</v>
      </c>
      <c r="AB5873">
        <v>0.51</v>
      </c>
      <c r="AC5873">
        <v>330</v>
      </c>
      <c r="AD5873">
        <v>0.5</v>
      </c>
      <c r="AE5873">
        <v>0.03</v>
      </c>
      <c r="AF5873">
        <v>12</v>
      </c>
      <c r="AH5873">
        <v>14</v>
      </c>
      <c r="AI5873">
        <v>1</v>
      </c>
      <c r="AJ5873">
        <v>6</v>
      </c>
      <c r="AK5873">
        <v>29</v>
      </c>
      <c r="AL5873">
        <v>0.2</v>
      </c>
      <c r="AM5873">
        <v>5</v>
      </c>
      <c r="AN5873">
        <v>5</v>
      </c>
      <c r="AO5873">
        <v>74</v>
      </c>
      <c r="AP5873">
        <v>5</v>
      </c>
      <c r="AQ5873">
        <v>34</v>
      </c>
    </row>
    <row r="5874" spans="1:43" hidden="1" x14ac:dyDescent="0.25">
      <c r="A5874" t="s">
        <v>18855</v>
      </c>
      <c r="B5874" t="s">
        <v>20915</v>
      </c>
      <c r="C5874" s="1" t="str">
        <f t="shared" si="419"/>
        <v>21:0121</v>
      </c>
      <c r="D5874" s="1" t="str">
        <f t="shared" si="418"/>
        <v>21:0003</v>
      </c>
      <c r="E5874" t="s">
        <v>18857</v>
      </c>
      <c r="F5874" t="s">
        <v>20916</v>
      </c>
      <c r="H5874">
        <v>49.076404400000001</v>
      </c>
      <c r="I5874">
        <v>-56.254112999999997</v>
      </c>
      <c r="J5874" s="1" t="str">
        <f t="shared" si="421"/>
        <v>Till</v>
      </c>
      <c r="K5874" s="1" t="str">
        <f t="shared" si="420"/>
        <v>&lt;63 micron</v>
      </c>
      <c r="L5874">
        <v>0.1</v>
      </c>
      <c r="M5874">
        <v>2.0699999999999998</v>
      </c>
      <c r="N5874">
        <v>2</v>
      </c>
      <c r="O5874">
        <v>30</v>
      </c>
      <c r="P5874">
        <v>0.25</v>
      </c>
      <c r="Q5874">
        <v>1</v>
      </c>
      <c r="R5874">
        <v>0.74</v>
      </c>
      <c r="S5874">
        <v>0.25</v>
      </c>
      <c r="T5874">
        <v>9</v>
      </c>
      <c r="U5874">
        <v>33</v>
      </c>
      <c r="V5874">
        <v>23</v>
      </c>
      <c r="W5874">
        <v>2.9</v>
      </c>
      <c r="X5874">
        <v>5</v>
      </c>
      <c r="Y5874">
        <v>0.5</v>
      </c>
      <c r="Z5874">
        <v>0.04</v>
      </c>
      <c r="AA5874">
        <v>10</v>
      </c>
      <c r="AB5874">
        <v>0.52</v>
      </c>
      <c r="AC5874">
        <v>375</v>
      </c>
      <c r="AD5874">
        <v>0.5</v>
      </c>
      <c r="AE5874">
        <v>0.03</v>
      </c>
      <c r="AF5874">
        <v>12</v>
      </c>
      <c r="AH5874">
        <v>8</v>
      </c>
      <c r="AI5874">
        <v>1</v>
      </c>
      <c r="AJ5874">
        <v>7</v>
      </c>
      <c r="AK5874">
        <v>35</v>
      </c>
      <c r="AL5874">
        <v>0.24</v>
      </c>
      <c r="AM5874">
        <v>5</v>
      </c>
      <c r="AN5874">
        <v>5</v>
      </c>
      <c r="AO5874">
        <v>80</v>
      </c>
      <c r="AP5874">
        <v>5</v>
      </c>
      <c r="AQ5874">
        <v>34</v>
      </c>
    </row>
    <row r="5875" spans="1:43" hidden="1" x14ac:dyDescent="0.25">
      <c r="A5875" t="s">
        <v>18859</v>
      </c>
      <c r="B5875" t="s">
        <v>20917</v>
      </c>
      <c r="C5875" s="1" t="str">
        <f t="shared" si="419"/>
        <v>21:0121</v>
      </c>
      <c r="D5875" s="1" t="str">
        <f t="shared" si="418"/>
        <v>21:0003</v>
      </c>
      <c r="E5875" t="s">
        <v>18861</v>
      </c>
      <c r="F5875" t="s">
        <v>20918</v>
      </c>
      <c r="H5875">
        <v>49.072072599999998</v>
      </c>
      <c r="I5875">
        <v>-56.2659527</v>
      </c>
      <c r="J5875" s="1" t="str">
        <f t="shared" si="421"/>
        <v>Till</v>
      </c>
      <c r="K5875" s="1" t="str">
        <f t="shared" si="420"/>
        <v>&lt;63 micron</v>
      </c>
      <c r="L5875">
        <v>0.2</v>
      </c>
      <c r="M5875">
        <v>2.0299999999999998</v>
      </c>
      <c r="N5875">
        <v>4</v>
      </c>
      <c r="O5875">
        <v>10</v>
      </c>
      <c r="P5875">
        <v>0.25</v>
      </c>
      <c r="Q5875">
        <v>1</v>
      </c>
      <c r="R5875">
        <v>0.54</v>
      </c>
      <c r="S5875">
        <v>0.25</v>
      </c>
      <c r="T5875">
        <v>8</v>
      </c>
      <c r="U5875">
        <v>37</v>
      </c>
      <c r="V5875">
        <v>17</v>
      </c>
      <c r="W5875">
        <v>2.64</v>
      </c>
      <c r="X5875">
        <v>5</v>
      </c>
      <c r="Y5875">
        <v>2</v>
      </c>
      <c r="Z5875">
        <v>0.02</v>
      </c>
      <c r="AA5875">
        <v>10</v>
      </c>
      <c r="AB5875">
        <v>0.32</v>
      </c>
      <c r="AC5875">
        <v>260</v>
      </c>
      <c r="AD5875">
        <v>0.5</v>
      </c>
      <c r="AE5875">
        <v>0.02</v>
      </c>
      <c r="AF5875">
        <v>10</v>
      </c>
      <c r="AH5875">
        <v>6</v>
      </c>
      <c r="AI5875">
        <v>1</v>
      </c>
      <c r="AJ5875">
        <v>7</v>
      </c>
      <c r="AK5875">
        <v>29</v>
      </c>
      <c r="AL5875">
        <v>0.23</v>
      </c>
      <c r="AM5875">
        <v>5</v>
      </c>
      <c r="AN5875">
        <v>5</v>
      </c>
      <c r="AO5875">
        <v>88</v>
      </c>
      <c r="AP5875">
        <v>5</v>
      </c>
      <c r="AQ5875">
        <v>22</v>
      </c>
    </row>
    <row r="5876" spans="1:43" hidden="1" x14ac:dyDescent="0.25">
      <c r="A5876" t="s">
        <v>18863</v>
      </c>
      <c r="B5876" t="s">
        <v>20919</v>
      </c>
      <c r="C5876" s="1" t="str">
        <f t="shared" si="419"/>
        <v>21:0121</v>
      </c>
      <c r="D5876" s="1" t="str">
        <f t="shared" si="418"/>
        <v>21:0003</v>
      </c>
      <c r="E5876" t="s">
        <v>18865</v>
      </c>
      <c r="F5876" t="s">
        <v>20920</v>
      </c>
      <c r="H5876">
        <v>49.067712800000002</v>
      </c>
      <c r="I5876">
        <v>-56.523056099999998</v>
      </c>
      <c r="J5876" s="1" t="str">
        <f t="shared" si="421"/>
        <v>Till</v>
      </c>
      <c r="K5876" s="1" t="str">
        <f t="shared" si="420"/>
        <v>&lt;63 micron</v>
      </c>
      <c r="L5876">
        <v>0.1</v>
      </c>
      <c r="M5876">
        <v>1.83</v>
      </c>
      <c r="N5876">
        <v>1</v>
      </c>
      <c r="O5876">
        <v>40</v>
      </c>
      <c r="P5876">
        <v>0.25</v>
      </c>
      <c r="Q5876">
        <v>1</v>
      </c>
      <c r="R5876">
        <v>0.48</v>
      </c>
      <c r="S5876">
        <v>0.25</v>
      </c>
      <c r="T5876">
        <v>11</v>
      </c>
      <c r="U5876">
        <v>31</v>
      </c>
      <c r="V5876">
        <v>25</v>
      </c>
      <c r="W5876">
        <v>2.61</v>
      </c>
      <c r="X5876">
        <v>5</v>
      </c>
      <c r="Y5876">
        <v>0.5</v>
      </c>
      <c r="Z5876">
        <v>0.03</v>
      </c>
      <c r="AA5876">
        <v>10</v>
      </c>
      <c r="AB5876">
        <v>0.5</v>
      </c>
      <c r="AC5876">
        <v>345</v>
      </c>
      <c r="AD5876">
        <v>0.5</v>
      </c>
      <c r="AE5876">
        <v>0.02</v>
      </c>
      <c r="AF5876">
        <v>13</v>
      </c>
      <c r="AH5876">
        <v>6</v>
      </c>
      <c r="AI5876">
        <v>1</v>
      </c>
      <c r="AJ5876">
        <v>6</v>
      </c>
      <c r="AK5876">
        <v>23</v>
      </c>
      <c r="AL5876">
        <v>0.19</v>
      </c>
      <c r="AM5876">
        <v>5</v>
      </c>
      <c r="AN5876">
        <v>5</v>
      </c>
      <c r="AO5876">
        <v>72</v>
      </c>
      <c r="AP5876">
        <v>5</v>
      </c>
      <c r="AQ5876">
        <v>38</v>
      </c>
    </row>
    <row r="5877" spans="1:43" hidden="1" x14ac:dyDescent="0.25">
      <c r="A5877" t="s">
        <v>18867</v>
      </c>
      <c r="B5877" t="s">
        <v>20921</v>
      </c>
      <c r="C5877" s="1" t="str">
        <f t="shared" si="419"/>
        <v>21:0121</v>
      </c>
      <c r="D5877" s="1" t="str">
        <f t="shared" si="418"/>
        <v>21:0003</v>
      </c>
      <c r="E5877" t="s">
        <v>18869</v>
      </c>
      <c r="F5877" t="s">
        <v>20922</v>
      </c>
      <c r="H5877">
        <v>49.058291699999998</v>
      </c>
      <c r="I5877">
        <v>-56.270262099999997</v>
      </c>
      <c r="J5877" s="1" t="str">
        <f t="shared" si="421"/>
        <v>Till</v>
      </c>
      <c r="K5877" s="1" t="str">
        <f t="shared" si="420"/>
        <v>&lt;63 micron</v>
      </c>
      <c r="L5877">
        <v>0.1</v>
      </c>
      <c r="M5877">
        <v>2.46</v>
      </c>
      <c r="N5877">
        <v>2</v>
      </c>
      <c r="O5877">
        <v>20</v>
      </c>
      <c r="P5877">
        <v>0.25</v>
      </c>
      <c r="Q5877">
        <v>2</v>
      </c>
      <c r="R5877">
        <v>0.43</v>
      </c>
      <c r="S5877">
        <v>0.25</v>
      </c>
      <c r="T5877">
        <v>4</v>
      </c>
      <c r="U5877">
        <v>26</v>
      </c>
      <c r="V5877">
        <v>21</v>
      </c>
      <c r="W5877">
        <v>2.08</v>
      </c>
      <c r="X5877">
        <v>5</v>
      </c>
      <c r="Y5877">
        <v>0.5</v>
      </c>
      <c r="Z5877">
        <v>0.02</v>
      </c>
      <c r="AA5877">
        <v>10</v>
      </c>
      <c r="AB5877">
        <v>0.38</v>
      </c>
      <c r="AC5877">
        <v>185</v>
      </c>
      <c r="AD5877">
        <v>0.5</v>
      </c>
      <c r="AE5877">
        <v>0.02</v>
      </c>
      <c r="AF5877">
        <v>10</v>
      </c>
      <c r="AH5877">
        <v>6</v>
      </c>
      <c r="AI5877">
        <v>1</v>
      </c>
      <c r="AJ5877">
        <v>6</v>
      </c>
      <c r="AK5877">
        <v>22</v>
      </c>
      <c r="AL5877">
        <v>0.2</v>
      </c>
      <c r="AM5877">
        <v>5</v>
      </c>
      <c r="AN5877">
        <v>5</v>
      </c>
      <c r="AO5877">
        <v>61</v>
      </c>
      <c r="AP5877">
        <v>5</v>
      </c>
      <c r="AQ5877">
        <v>20</v>
      </c>
    </row>
    <row r="5878" spans="1:43" hidden="1" x14ac:dyDescent="0.25">
      <c r="A5878" t="s">
        <v>18871</v>
      </c>
      <c r="B5878" t="s">
        <v>20923</v>
      </c>
      <c r="C5878" s="1" t="str">
        <f t="shared" si="419"/>
        <v>21:0121</v>
      </c>
      <c r="D5878" s="1" t="str">
        <f t="shared" si="418"/>
        <v>21:0003</v>
      </c>
      <c r="E5878" t="s">
        <v>18873</v>
      </c>
      <c r="F5878" t="s">
        <v>20924</v>
      </c>
      <c r="H5878">
        <v>49.054731799999999</v>
      </c>
      <c r="I5878">
        <v>-56.276336499999999</v>
      </c>
      <c r="J5878" s="1" t="str">
        <f t="shared" si="421"/>
        <v>Till</v>
      </c>
      <c r="K5878" s="1" t="str">
        <f t="shared" si="420"/>
        <v>&lt;63 micron</v>
      </c>
      <c r="L5878">
        <v>0.1</v>
      </c>
      <c r="M5878">
        <v>3.1</v>
      </c>
      <c r="N5878">
        <v>4</v>
      </c>
      <c r="O5878">
        <v>30</v>
      </c>
      <c r="P5878">
        <v>0.25</v>
      </c>
      <c r="Q5878">
        <v>1</v>
      </c>
      <c r="R5878">
        <v>0.52</v>
      </c>
      <c r="S5878">
        <v>0.25</v>
      </c>
      <c r="T5878">
        <v>8</v>
      </c>
      <c r="U5878">
        <v>34</v>
      </c>
      <c r="V5878">
        <v>20</v>
      </c>
      <c r="W5878">
        <v>2.6</v>
      </c>
      <c r="X5878">
        <v>5</v>
      </c>
      <c r="Y5878">
        <v>0.5</v>
      </c>
      <c r="Z5878">
        <v>0.04</v>
      </c>
      <c r="AA5878">
        <v>10</v>
      </c>
      <c r="AB5878">
        <v>0.48</v>
      </c>
      <c r="AC5878">
        <v>340</v>
      </c>
      <c r="AD5878">
        <v>0.5</v>
      </c>
      <c r="AE5878">
        <v>0.02</v>
      </c>
      <c r="AF5878">
        <v>11</v>
      </c>
      <c r="AH5878">
        <v>4</v>
      </c>
      <c r="AI5878">
        <v>1</v>
      </c>
      <c r="AJ5878">
        <v>7</v>
      </c>
      <c r="AK5878">
        <v>27</v>
      </c>
      <c r="AL5878">
        <v>0.23</v>
      </c>
      <c r="AM5878">
        <v>5</v>
      </c>
      <c r="AN5878">
        <v>5</v>
      </c>
      <c r="AO5878">
        <v>78</v>
      </c>
      <c r="AP5878">
        <v>5</v>
      </c>
      <c r="AQ5878">
        <v>32</v>
      </c>
    </row>
    <row r="5879" spans="1:43" hidden="1" x14ac:dyDescent="0.25">
      <c r="A5879" t="s">
        <v>18875</v>
      </c>
      <c r="B5879" t="s">
        <v>20925</v>
      </c>
      <c r="C5879" s="1" t="str">
        <f t="shared" si="419"/>
        <v>21:0121</v>
      </c>
      <c r="D5879" s="1" t="str">
        <f t="shared" si="418"/>
        <v>21:0003</v>
      </c>
      <c r="E5879" t="s">
        <v>18877</v>
      </c>
      <c r="F5879" t="s">
        <v>20926</v>
      </c>
      <c r="H5879">
        <v>49.0493369</v>
      </c>
      <c r="I5879">
        <v>-56.283941800000001</v>
      </c>
      <c r="J5879" s="1" t="str">
        <f t="shared" si="421"/>
        <v>Till</v>
      </c>
      <c r="K5879" s="1" t="str">
        <f t="shared" si="420"/>
        <v>&lt;63 micron</v>
      </c>
      <c r="L5879">
        <v>0.1</v>
      </c>
      <c r="M5879">
        <v>2.6</v>
      </c>
      <c r="N5879">
        <v>1</v>
      </c>
      <c r="O5879">
        <v>40</v>
      </c>
      <c r="P5879">
        <v>0.25</v>
      </c>
      <c r="Q5879">
        <v>2</v>
      </c>
      <c r="R5879">
        <v>0.69</v>
      </c>
      <c r="S5879">
        <v>0.25</v>
      </c>
      <c r="T5879">
        <v>12</v>
      </c>
      <c r="U5879">
        <v>33</v>
      </c>
      <c r="V5879">
        <v>23</v>
      </c>
      <c r="W5879">
        <v>2.76</v>
      </c>
      <c r="X5879">
        <v>5</v>
      </c>
      <c r="Y5879">
        <v>0.5</v>
      </c>
      <c r="Z5879">
        <v>0.03</v>
      </c>
      <c r="AA5879">
        <v>10</v>
      </c>
      <c r="AB5879">
        <v>0.57999999999999996</v>
      </c>
      <c r="AC5879">
        <v>420</v>
      </c>
      <c r="AD5879">
        <v>0.5</v>
      </c>
      <c r="AE5879">
        <v>0.02</v>
      </c>
      <c r="AF5879">
        <v>14</v>
      </c>
      <c r="AH5879">
        <v>4</v>
      </c>
      <c r="AI5879">
        <v>1</v>
      </c>
      <c r="AJ5879">
        <v>7</v>
      </c>
      <c r="AK5879">
        <v>35</v>
      </c>
      <c r="AL5879">
        <v>0.25</v>
      </c>
      <c r="AM5879">
        <v>5</v>
      </c>
      <c r="AN5879">
        <v>5</v>
      </c>
      <c r="AO5879">
        <v>82</v>
      </c>
      <c r="AP5879">
        <v>10</v>
      </c>
      <c r="AQ5879">
        <v>32</v>
      </c>
    </row>
    <row r="5880" spans="1:43" hidden="1" x14ac:dyDescent="0.25">
      <c r="A5880" t="s">
        <v>18879</v>
      </c>
      <c r="B5880" t="s">
        <v>20927</v>
      </c>
      <c r="C5880" s="1" t="str">
        <f t="shared" si="419"/>
        <v>21:0121</v>
      </c>
      <c r="D5880" s="1" t="str">
        <f t="shared" si="418"/>
        <v>21:0003</v>
      </c>
      <c r="E5880" t="s">
        <v>18881</v>
      </c>
      <c r="F5880" t="s">
        <v>20928</v>
      </c>
      <c r="H5880">
        <v>49.043105799999999</v>
      </c>
      <c r="I5880">
        <v>-56.287315499999998</v>
      </c>
      <c r="J5880" s="1" t="str">
        <f t="shared" si="421"/>
        <v>Till</v>
      </c>
      <c r="K5880" s="1" t="str">
        <f t="shared" si="420"/>
        <v>&lt;63 micron</v>
      </c>
      <c r="L5880">
        <v>0.2</v>
      </c>
      <c r="M5880">
        <v>2.3199999999999998</v>
      </c>
      <c r="N5880">
        <v>1</v>
      </c>
      <c r="O5880">
        <v>60</v>
      </c>
      <c r="P5880">
        <v>0.25</v>
      </c>
      <c r="Q5880">
        <v>1</v>
      </c>
      <c r="R5880">
        <v>0.72</v>
      </c>
      <c r="S5880">
        <v>0.25</v>
      </c>
      <c r="T5880">
        <v>9</v>
      </c>
      <c r="U5880">
        <v>37</v>
      </c>
      <c r="V5880">
        <v>30</v>
      </c>
      <c r="W5880">
        <v>2.8</v>
      </c>
      <c r="X5880">
        <v>5</v>
      </c>
      <c r="Y5880">
        <v>0.5</v>
      </c>
      <c r="Z5880">
        <v>0.06</v>
      </c>
      <c r="AA5880">
        <v>10</v>
      </c>
      <c r="AB5880">
        <v>0.51</v>
      </c>
      <c r="AC5880">
        <v>305</v>
      </c>
      <c r="AD5880">
        <v>0.5</v>
      </c>
      <c r="AE5880">
        <v>0.03</v>
      </c>
      <c r="AF5880">
        <v>12</v>
      </c>
      <c r="AH5880">
        <v>4</v>
      </c>
      <c r="AI5880">
        <v>1</v>
      </c>
      <c r="AJ5880">
        <v>8</v>
      </c>
      <c r="AK5880">
        <v>42</v>
      </c>
      <c r="AL5880">
        <v>0.24</v>
      </c>
      <c r="AM5880">
        <v>5</v>
      </c>
      <c r="AN5880">
        <v>5</v>
      </c>
      <c r="AO5880">
        <v>92</v>
      </c>
      <c r="AP5880">
        <v>5</v>
      </c>
      <c r="AQ5880">
        <v>28</v>
      </c>
    </row>
    <row r="5881" spans="1:43" hidden="1" x14ac:dyDescent="0.25">
      <c r="A5881" t="s">
        <v>18883</v>
      </c>
      <c r="B5881" t="s">
        <v>20929</v>
      </c>
      <c r="C5881" s="1" t="str">
        <f t="shared" si="419"/>
        <v>21:0121</v>
      </c>
      <c r="D5881" s="1" t="str">
        <f t="shared" si="418"/>
        <v>21:0003</v>
      </c>
      <c r="E5881" t="s">
        <v>18885</v>
      </c>
      <c r="F5881" t="s">
        <v>20930</v>
      </c>
      <c r="H5881">
        <v>49.086949099999998</v>
      </c>
      <c r="I5881">
        <v>-56.257173600000002</v>
      </c>
      <c r="J5881" s="1" t="str">
        <f t="shared" si="421"/>
        <v>Till</v>
      </c>
      <c r="K5881" s="1" t="str">
        <f t="shared" si="420"/>
        <v>&lt;63 micron</v>
      </c>
      <c r="L5881">
        <v>0.2</v>
      </c>
      <c r="M5881">
        <v>1.87</v>
      </c>
      <c r="N5881">
        <v>1</v>
      </c>
      <c r="O5881">
        <v>10</v>
      </c>
      <c r="P5881">
        <v>0.25</v>
      </c>
      <c r="Q5881">
        <v>2</v>
      </c>
      <c r="R5881">
        <v>0.55000000000000004</v>
      </c>
      <c r="S5881">
        <v>0.25</v>
      </c>
      <c r="T5881">
        <v>6</v>
      </c>
      <c r="U5881">
        <v>40</v>
      </c>
      <c r="V5881">
        <v>22</v>
      </c>
      <c r="W5881">
        <v>3.01</v>
      </c>
      <c r="X5881">
        <v>5</v>
      </c>
      <c r="Y5881">
        <v>0.5</v>
      </c>
      <c r="Z5881">
        <v>0.02</v>
      </c>
      <c r="AA5881">
        <v>10</v>
      </c>
      <c r="AB5881">
        <v>0.35</v>
      </c>
      <c r="AC5881">
        <v>225</v>
      </c>
      <c r="AD5881">
        <v>0.5</v>
      </c>
      <c r="AE5881">
        <v>0.02</v>
      </c>
      <c r="AF5881">
        <v>11</v>
      </c>
      <c r="AH5881">
        <v>6</v>
      </c>
      <c r="AI5881">
        <v>1</v>
      </c>
      <c r="AJ5881">
        <v>7</v>
      </c>
      <c r="AK5881">
        <v>30</v>
      </c>
      <c r="AL5881">
        <v>0.26</v>
      </c>
      <c r="AM5881">
        <v>5</v>
      </c>
      <c r="AN5881">
        <v>5</v>
      </c>
      <c r="AO5881">
        <v>103</v>
      </c>
      <c r="AP5881">
        <v>5</v>
      </c>
      <c r="AQ5881">
        <v>24</v>
      </c>
    </row>
    <row r="5882" spans="1:43" hidden="1" x14ac:dyDescent="0.25">
      <c r="A5882" t="s">
        <v>18887</v>
      </c>
      <c r="B5882" t="s">
        <v>20931</v>
      </c>
      <c r="C5882" s="1" t="str">
        <f t="shared" si="419"/>
        <v>21:0121</v>
      </c>
      <c r="D5882" s="1" t="str">
        <f t="shared" si="418"/>
        <v>21:0003</v>
      </c>
      <c r="E5882" t="s">
        <v>18889</v>
      </c>
      <c r="F5882" t="s">
        <v>20932</v>
      </c>
      <c r="H5882">
        <v>49.087049899999997</v>
      </c>
      <c r="I5882">
        <v>-56.265868900000001</v>
      </c>
      <c r="J5882" s="1" t="str">
        <f t="shared" si="421"/>
        <v>Till</v>
      </c>
      <c r="K5882" s="1" t="str">
        <f t="shared" si="420"/>
        <v>&lt;63 micron</v>
      </c>
      <c r="L5882">
        <v>0.2</v>
      </c>
      <c r="M5882">
        <v>2.1800000000000002</v>
      </c>
      <c r="N5882">
        <v>4</v>
      </c>
      <c r="O5882">
        <v>20</v>
      </c>
      <c r="P5882">
        <v>0.25</v>
      </c>
      <c r="Q5882">
        <v>1</v>
      </c>
      <c r="R5882">
        <v>0.75</v>
      </c>
      <c r="S5882">
        <v>0.25</v>
      </c>
      <c r="T5882">
        <v>10</v>
      </c>
      <c r="U5882">
        <v>39</v>
      </c>
      <c r="V5882">
        <v>25</v>
      </c>
      <c r="W5882">
        <v>2.77</v>
      </c>
      <c r="X5882">
        <v>5</v>
      </c>
      <c r="Y5882">
        <v>0.5</v>
      </c>
      <c r="Z5882">
        <v>0.03</v>
      </c>
      <c r="AA5882">
        <v>10</v>
      </c>
      <c r="AB5882">
        <v>0.42</v>
      </c>
      <c r="AC5882">
        <v>270</v>
      </c>
      <c r="AD5882">
        <v>0.5</v>
      </c>
      <c r="AE5882">
        <v>0.03</v>
      </c>
      <c r="AF5882">
        <v>10</v>
      </c>
      <c r="AH5882">
        <v>4</v>
      </c>
      <c r="AI5882">
        <v>1</v>
      </c>
      <c r="AJ5882">
        <v>8</v>
      </c>
      <c r="AK5882">
        <v>37</v>
      </c>
      <c r="AL5882">
        <v>0.22</v>
      </c>
      <c r="AM5882">
        <v>5</v>
      </c>
      <c r="AN5882">
        <v>5</v>
      </c>
      <c r="AO5882">
        <v>93</v>
      </c>
      <c r="AP5882">
        <v>10</v>
      </c>
      <c r="AQ5882">
        <v>20</v>
      </c>
    </row>
    <row r="5883" spans="1:43" hidden="1" x14ac:dyDescent="0.25">
      <c r="A5883" t="s">
        <v>18891</v>
      </c>
      <c r="B5883" t="s">
        <v>20933</v>
      </c>
      <c r="C5883" s="1" t="str">
        <f t="shared" si="419"/>
        <v>21:0121</v>
      </c>
      <c r="D5883" s="1" t="str">
        <f t="shared" si="418"/>
        <v>21:0003</v>
      </c>
      <c r="E5883" t="s">
        <v>18893</v>
      </c>
      <c r="F5883" t="s">
        <v>20934</v>
      </c>
      <c r="H5883">
        <v>49.083718500000003</v>
      </c>
      <c r="I5883">
        <v>-56.2724914</v>
      </c>
      <c r="J5883" s="1" t="str">
        <f t="shared" si="421"/>
        <v>Till</v>
      </c>
      <c r="K5883" s="1" t="str">
        <f t="shared" si="420"/>
        <v>&lt;63 micron</v>
      </c>
      <c r="L5883">
        <v>0.2</v>
      </c>
      <c r="M5883">
        <v>1.58</v>
      </c>
      <c r="N5883">
        <v>1</v>
      </c>
      <c r="O5883">
        <v>20</v>
      </c>
      <c r="P5883">
        <v>0.25</v>
      </c>
      <c r="Q5883">
        <v>2</v>
      </c>
      <c r="R5883">
        <v>0.64</v>
      </c>
      <c r="S5883">
        <v>0.25</v>
      </c>
      <c r="T5883">
        <v>8</v>
      </c>
      <c r="U5883">
        <v>35</v>
      </c>
      <c r="V5883">
        <v>21</v>
      </c>
      <c r="W5883">
        <v>2.7</v>
      </c>
      <c r="X5883">
        <v>5</v>
      </c>
      <c r="Y5883">
        <v>0.5</v>
      </c>
      <c r="Z5883">
        <v>0.02</v>
      </c>
      <c r="AA5883">
        <v>10</v>
      </c>
      <c r="AB5883">
        <v>0.35</v>
      </c>
      <c r="AC5883">
        <v>245</v>
      </c>
      <c r="AD5883">
        <v>0.5</v>
      </c>
      <c r="AE5883">
        <v>0.02</v>
      </c>
      <c r="AF5883">
        <v>10</v>
      </c>
      <c r="AH5883">
        <v>18</v>
      </c>
      <c r="AI5883">
        <v>1</v>
      </c>
      <c r="AJ5883">
        <v>6</v>
      </c>
      <c r="AK5883">
        <v>33</v>
      </c>
      <c r="AL5883">
        <v>0.23</v>
      </c>
      <c r="AM5883">
        <v>5</v>
      </c>
      <c r="AN5883">
        <v>5</v>
      </c>
      <c r="AO5883">
        <v>83</v>
      </c>
      <c r="AP5883">
        <v>5</v>
      </c>
      <c r="AQ5883">
        <v>26</v>
      </c>
    </row>
    <row r="5884" spans="1:43" hidden="1" x14ac:dyDescent="0.25">
      <c r="A5884" t="s">
        <v>18895</v>
      </c>
      <c r="B5884" t="s">
        <v>20935</v>
      </c>
      <c r="C5884" s="1" t="str">
        <f t="shared" si="419"/>
        <v>21:0121</v>
      </c>
      <c r="D5884" s="1" t="str">
        <f t="shared" si="418"/>
        <v>21:0003</v>
      </c>
      <c r="E5884" t="s">
        <v>18897</v>
      </c>
      <c r="F5884" t="s">
        <v>20936</v>
      </c>
      <c r="H5884">
        <v>49.082980999999997</v>
      </c>
      <c r="I5884">
        <v>-56.2840056</v>
      </c>
      <c r="J5884" s="1" t="str">
        <f t="shared" si="421"/>
        <v>Till</v>
      </c>
      <c r="K5884" s="1" t="str">
        <f t="shared" si="420"/>
        <v>&lt;63 micron</v>
      </c>
      <c r="L5884">
        <v>0.1</v>
      </c>
      <c r="M5884">
        <v>2.23</v>
      </c>
      <c r="N5884">
        <v>2</v>
      </c>
      <c r="O5884">
        <v>20</v>
      </c>
      <c r="P5884">
        <v>0.25</v>
      </c>
      <c r="Q5884">
        <v>1</v>
      </c>
      <c r="R5884">
        <v>0.49</v>
      </c>
      <c r="S5884">
        <v>0.25</v>
      </c>
      <c r="T5884">
        <v>6</v>
      </c>
      <c r="U5884">
        <v>37</v>
      </c>
      <c r="V5884">
        <v>15</v>
      </c>
      <c r="W5884">
        <v>2.57</v>
      </c>
      <c r="X5884">
        <v>5</v>
      </c>
      <c r="Y5884">
        <v>0.5</v>
      </c>
      <c r="Z5884">
        <v>0.02</v>
      </c>
      <c r="AA5884">
        <v>10</v>
      </c>
      <c r="AB5884">
        <v>0.34</v>
      </c>
      <c r="AC5884">
        <v>200</v>
      </c>
      <c r="AD5884">
        <v>0.5</v>
      </c>
      <c r="AE5884">
        <v>0.02</v>
      </c>
      <c r="AF5884">
        <v>10</v>
      </c>
      <c r="AH5884">
        <v>4</v>
      </c>
      <c r="AI5884">
        <v>1</v>
      </c>
      <c r="AJ5884">
        <v>6</v>
      </c>
      <c r="AK5884">
        <v>26</v>
      </c>
      <c r="AL5884">
        <v>0.25</v>
      </c>
      <c r="AM5884">
        <v>5</v>
      </c>
      <c r="AN5884">
        <v>5</v>
      </c>
      <c r="AO5884">
        <v>87</v>
      </c>
      <c r="AP5884">
        <v>5</v>
      </c>
      <c r="AQ5884">
        <v>20</v>
      </c>
    </row>
    <row r="5885" spans="1:43" hidden="1" x14ac:dyDescent="0.25">
      <c r="A5885" t="s">
        <v>18899</v>
      </c>
      <c r="B5885" t="s">
        <v>20937</v>
      </c>
      <c r="C5885" s="1" t="str">
        <f t="shared" si="419"/>
        <v>21:0121</v>
      </c>
      <c r="D5885" s="1" t="str">
        <f t="shared" si="418"/>
        <v>21:0003</v>
      </c>
      <c r="E5885" t="s">
        <v>18901</v>
      </c>
      <c r="F5885" t="s">
        <v>20938</v>
      </c>
      <c r="H5885">
        <v>49.078877300000002</v>
      </c>
      <c r="I5885">
        <v>-56.289541999999997</v>
      </c>
      <c r="J5885" s="1" t="str">
        <f t="shared" si="421"/>
        <v>Till</v>
      </c>
      <c r="K5885" s="1" t="str">
        <f t="shared" si="420"/>
        <v>&lt;63 micron</v>
      </c>
      <c r="L5885">
        <v>0.1</v>
      </c>
      <c r="M5885">
        <v>1.77</v>
      </c>
      <c r="N5885">
        <v>2</v>
      </c>
      <c r="O5885">
        <v>20</v>
      </c>
      <c r="P5885">
        <v>0.25</v>
      </c>
      <c r="Q5885">
        <v>1</v>
      </c>
      <c r="R5885">
        <v>0.64</v>
      </c>
      <c r="S5885">
        <v>0.25</v>
      </c>
      <c r="T5885">
        <v>8</v>
      </c>
      <c r="U5885">
        <v>33</v>
      </c>
      <c r="V5885">
        <v>17</v>
      </c>
      <c r="W5885">
        <v>2.59</v>
      </c>
      <c r="X5885">
        <v>5</v>
      </c>
      <c r="Y5885">
        <v>1</v>
      </c>
      <c r="Z5885">
        <v>0.03</v>
      </c>
      <c r="AA5885">
        <v>10</v>
      </c>
      <c r="AB5885">
        <v>0.4</v>
      </c>
      <c r="AC5885">
        <v>380</v>
      </c>
      <c r="AD5885">
        <v>0.5</v>
      </c>
      <c r="AE5885">
        <v>0.02</v>
      </c>
      <c r="AF5885">
        <v>10</v>
      </c>
      <c r="AH5885">
        <v>4</v>
      </c>
      <c r="AI5885">
        <v>1</v>
      </c>
      <c r="AJ5885">
        <v>5</v>
      </c>
      <c r="AK5885">
        <v>31</v>
      </c>
      <c r="AL5885">
        <v>0.22</v>
      </c>
      <c r="AM5885">
        <v>5</v>
      </c>
      <c r="AN5885">
        <v>5</v>
      </c>
      <c r="AO5885">
        <v>75</v>
      </c>
      <c r="AP5885">
        <v>5</v>
      </c>
      <c r="AQ5885">
        <v>24</v>
      </c>
    </row>
    <row r="5886" spans="1:43" hidden="1" x14ac:dyDescent="0.25">
      <c r="A5886" t="s">
        <v>18903</v>
      </c>
      <c r="B5886" t="s">
        <v>20939</v>
      </c>
      <c r="C5886" s="1" t="str">
        <f t="shared" si="419"/>
        <v>21:0121</v>
      </c>
      <c r="D5886" s="1" t="str">
        <f t="shared" si="418"/>
        <v>21:0003</v>
      </c>
      <c r="E5886" t="s">
        <v>18905</v>
      </c>
      <c r="F5886" t="s">
        <v>20940</v>
      </c>
      <c r="H5886">
        <v>49.0775255</v>
      </c>
      <c r="I5886">
        <v>-56.289150499999998</v>
      </c>
      <c r="J5886" s="1" t="str">
        <f t="shared" si="421"/>
        <v>Till</v>
      </c>
      <c r="K5886" s="1" t="str">
        <f t="shared" si="420"/>
        <v>&lt;63 micron</v>
      </c>
      <c r="L5886">
        <v>0.1</v>
      </c>
      <c r="M5886">
        <v>1.48</v>
      </c>
      <c r="N5886">
        <v>1</v>
      </c>
      <c r="O5886">
        <v>20</v>
      </c>
      <c r="P5886">
        <v>0.25</v>
      </c>
      <c r="Q5886">
        <v>2</v>
      </c>
      <c r="R5886">
        <v>0.71</v>
      </c>
      <c r="S5886">
        <v>0.25</v>
      </c>
      <c r="T5886">
        <v>10</v>
      </c>
      <c r="U5886">
        <v>35</v>
      </c>
      <c r="V5886">
        <v>22</v>
      </c>
      <c r="W5886">
        <v>2.63</v>
      </c>
      <c r="X5886">
        <v>5</v>
      </c>
      <c r="Y5886">
        <v>0.5</v>
      </c>
      <c r="Z5886">
        <v>0.02</v>
      </c>
      <c r="AA5886">
        <v>10</v>
      </c>
      <c r="AB5886">
        <v>0.33</v>
      </c>
      <c r="AC5886">
        <v>315</v>
      </c>
      <c r="AD5886">
        <v>0.5</v>
      </c>
      <c r="AE5886">
        <v>0.02</v>
      </c>
      <c r="AF5886">
        <v>9</v>
      </c>
      <c r="AH5886">
        <v>6</v>
      </c>
      <c r="AI5886">
        <v>2</v>
      </c>
      <c r="AJ5886">
        <v>5</v>
      </c>
      <c r="AK5886">
        <v>36</v>
      </c>
      <c r="AL5886">
        <v>0.23</v>
      </c>
      <c r="AM5886">
        <v>5</v>
      </c>
      <c r="AN5886">
        <v>5</v>
      </c>
      <c r="AO5886">
        <v>89</v>
      </c>
      <c r="AP5886">
        <v>5</v>
      </c>
      <c r="AQ5886">
        <v>18</v>
      </c>
    </row>
    <row r="5887" spans="1:43" hidden="1" x14ac:dyDescent="0.25">
      <c r="A5887" t="s">
        <v>18907</v>
      </c>
      <c r="B5887" t="s">
        <v>20941</v>
      </c>
      <c r="C5887" s="1" t="str">
        <f t="shared" si="419"/>
        <v>21:0121</v>
      </c>
      <c r="D5887" s="1" t="str">
        <f t="shared" si="418"/>
        <v>21:0003</v>
      </c>
      <c r="E5887" t="s">
        <v>18909</v>
      </c>
      <c r="F5887" t="s">
        <v>20942</v>
      </c>
      <c r="H5887">
        <v>49.069469699999999</v>
      </c>
      <c r="I5887">
        <v>-56.2957003</v>
      </c>
      <c r="J5887" s="1" t="str">
        <f t="shared" si="421"/>
        <v>Till</v>
      </c>
      <c r="K5887" s="1" t="str">
        <f t="shared" si="420"/>
        <v>&lt;63 micron</v>
      </c>
      <c r="L5887">
        <v>0.1</v>
      </c>
      <c r="M5887">
        <v>2.61</v>
      </c>
      <c r="N5887">
        <v>4</v>
      </c>
      <c r="O5887">
        <v>10</v>
      </c>
      <c r="P5887">
        <v>0.25</v>
      </c>
      <c r="Q5887">
        <v>2</v>
      </c>
      <c r="R5887">
        <v>0.53</v>
      </c>
      <c r="S5887">
        <v>0.25</v>
      </c>
      <c r="T5887">
        <v>7</v>
      </c>
      <c r="U5887">
        <v>44</v>
      </c>
      <c r="V5887">
        <v>21</v>
      </c>
      <c r="W5887">
        <v>2.91</v>
      </c>
      <c r="X5887">
        <v>5</v>
      </c>
      <c r="Y5887">
        <v>0.5</v>
      </c>
      <c r="Z5887">
        <v>0.02</v>
      </c>
      <c r="AA5887">
        <v>5</v>
      </c>
      <c r="AB5887">
        <v>0.27</v>
      </c>
      <c r="AC5887">
        <v>160</v>
      </c>
      <c r="AD5887">
        <v>0.5</v>
      </c>
      <c r="AE5887">
        <v>0.02</v>
      </c>
      <c r="AF5887">
        <v>9</v>
      </c>
      <c r="AH5887">
        <v>2</v>
      </c>
      <c r="AI5887">
        <v>1</v>
      </c>
      <c r="AJ5887">
        <v>5</v>
      </c>
      <c r="AK5887">
        <v>28</v>
      </c>
      <c r="AL5887">
        <v>0.22</v>
      </c>
      <c r="AM5887">
        <v>5</v>
      </c>
      <c r="AN5887">
        <v>5</v>
      </c>
      <c r="AO5887">
        <v>113</v>
      </c>
      <c r="AP5887">
        <v>5</v>
      </c>
      <c r="AQ5887">
        <v>14</v>
      </c>
    </row>
    <row r="5888" spans="1:43" hidden="1" x14ac:dyDescent="0.25">
      <c r="A5888" t="s">
        <v>18911</v>
      </c>
      <c r="B5888" t="s">
        <v>20943</v>
      </c>
      <c r="C5888" s="1" t="str">
        <f t="shared" si="419"/>
        <v>21:0121</v>
      </c>
      <c r="D5888" s="1" t="str">
        <f t="shared" si="418"/>
        <v>21:0003</v>
      </c>
      <c r="E5888" t="s">
        <v>18913</v>
      </c>
      <c r="F5888" t="s">
        <v>20944</v>
      </c>
      <c r="H5888">
        <v>49.075346400000001</v>
      </c>
      <c r="I5888">
        <v>-56.300546400000002</v>
      </c>
      <c r="J5888" s="1" t="str">
        <f t="shared" si="421"/>
        <v>Till</v>
      </c>
      <c r="K5888" s="1" t="str">
        <f t="shared" si="420"/>
        <v>&lt;63 micron</v>
      </c>
      <c r="L5888">
        <v>0.1</v>
      </c>
      <c r="M5888">
        <v>1.65</v>
      </c>
      <c r="N5888">
        <v>1</v>
      </c>
      <c r="O5888">
        <v>30</v>
      </c>
      <c r="P5888">
        <v>0.25</v>
      </c>
      <c r="Q5888">
        <v>1</v>
      </c>
      <c r="R5888">
        <v>0.92</v>
      </c>
      <c r="S5888">
        <v>0.25</v>
      </c>
      <c r="T5888">
        <v>8</v>
      </c>
      <c r="U5888">
        <v>37</v>
      </c>
      <c r="V5888">
        <v>24</v>
      </c>
      <c r="W5888">
        <v>2.75</v>
      </c>
      <c r="X5888">
        <v>5</v>
      </c>
      <c r="Y5888">
        <v>0.5</v>
      </c>
      <c r="Z5888">
        <v>0.04</v>
      </c>
      <c r="AA5888">
        <v>10</v>
      </c>
      <c r="AB5888">
        <v>0.4</v>
      </c>
      <c r="AC5888">
        <v>210</v>
      </c>
      <c r="AD5888">
        <v>0.5</v>
      </c>
      <c r="AE5888">
        <v>0.04</v>
      </c>
      <c r="AF5888">
        <v>8</v>
      </c>
      <c r="AH5888">
        <v>4</v>
      </c>
      <c r="AI5888">
        <v>1</v>
      </c>
      <c r="AJ5888">
        <v>6</v>
      </c>
      <c r="AK5888">
        <v>47</v>
      </c>
      <c r="AL5888">
        <v>0.2</v>
      </c>
      <c r="AM5888">
        <v>5</v>
      </c>
      <c r="AN5888">
        <v>5</v>
      </c>
      <c r="AO5888">
        <v>100</v>
      </c>
      <c r="AP5888">
        <v>5</v>
      </c>
      <c r="AQ5888">
        <v>22</v>
      </c>
    </row>
    <row r="5889" spans="1:43" hidden="1" x14ac:dyDescent="0.25">
      <c r="A5889" t="s">
        <v>18915</v>
      </c>
      <c r="B5889" t="s">
        <v>20945</v>
      </c>
      <c r="C5889" s="1" t="str">
        <f t="shared" si="419"/>
        <v>21:0121</v>
      </c>
      <c r="D5889" s="1" t="str">
        <f t="shared" si="418"/>
        <v>21:0003</v>
      </c>
      <c r="E5889" t="s">
        <v>18917</v>
      </c>
      <c r="F5889" t="s">
        <v>20946</v>
      </c>
      <c r="H5889">
        <v>49.070203300000003</v>
      </c>
      <c r="I5889">
        <v>-56.305410600000002</v>
      </c>
      <c r="J5889" s="1" t="str">
        <f t="shared" si="421"/>
        <v>Till</v>
      </c>
      <c r="K5889" s="1" t="str">
        <f t="shared" si="420"/>
        <v>&lt;63 micron</v>
      </c>
      <c r="L5889">
        <v>0.1</v>
      </c>
      <c r="M5889">
        <v>1.56</v>
      </c>
      <c r="N5889">
        <v>1</v>
      </c>
      <c r="O5889">
        <v>20</v>
      </c>
      <c r="P5889">
        <v>0.25</v>
      </c>
      <c r="Q5889">
        <v>1</v>
      </c>
      <c r="R5889">
        <v>0.77</v>
      </c>
      <c r="S5889">
        <v>0.25</v>
      </c>
      <c r="T5889">
        <v>10</v>
      </c>
      <c r="U5889">
        <v>43</v>
      </c>
      <c r="V5889">
        <v>24</v>
      </c>
      <c r="W5889">
        <v>2.92</v>
      </c>
      <c r="X5889">
        <v>5</v>
      </c>
      <c r="Y5889">
        <v>0.5</v>
      </c>
      <c r="Z5889">
        <v>0.03</v>
      </c>
      <c r="AA5889">
        <v>10</v>
      </c>
      <c r="AB5889">
        <v>0.31</v>
      </c>
      <c r="AC5889">
        <v>245</v>
      </c>
      <c r="AD5889">
        <v>0.5</v>
      </c>
      <c r="AE5889">
        <v>0.03</v>
      </c>
      <c r="AF5889">
        <v>9</v>
      </c>
      <c r="AH5889">
        <v>2</v>
      </c>
      <c r="AI5889">
        <v>1</v>
      </c>
      <c r="AJ5889">
        <v>4</v>
      </c>
      <c r="AK5889">
        <v>38</v>
      </c>
      <c r="AL5889">
        <v>0.22</v>
      </c>
      <c r="AM5889">
        <v>5</v>
      </c>
      <c r="AN5889">
        <v>5</v>
      </c>
      <c r="AO5889">
        <v>112</v>
      </c>
      <c r="AP5889">
        <v>5</v>
      </c>
      <c r="AQ5889">
        <v>16</v>
      </c>
    </row>
    <row r="5890" spans="1:43" hidden="1" x14ac:dyDescent="0.25">
      <c r="A5890" t="s">
        <v>18919</v>
      </c>
      <c r="B5890" t="s">
        <v>20947</v>
      </c>
      <c r="C5890" s="1" t="str">
        <f t="shared" si="419"/>
        <v>21:0121</v>
      </c>
      <c r="D5890" s="1" t="str">
        <f t="shared" si="418"/>
        <v>21:0003</v>
      </c>
      <c r="E5890" t="s">
        <v>18921</v>
      </c>
      <c r="F5890" t="s">
        <v>20948</v>
      </c>
      <c r="H5890">
        <v>49.063937299999999</v>
      </c>
      <c r="I5890">
        <v>-56.310563100000003</v>
      </c>
      <c r="J5890" s="1" t="str">
        <f t="shared" si="421"/>
        <v>Till</v>
      </c>
      <c r="K5890" s="1" t="str">
        <f t="shared" si="420"/>
        <v>&lt;63 micron</v>
      </c>
      <c r="L5890">
        <v>0.1</v>
      </c>
      <c r="M5890">
        <v>2.3199999999999998</v>
      </c>
      <c r="N5890">
        <v>4</v>
      </c>
      <c r="O5890">
        <v>30</v>
      </c>
      <c r="P5890">
        <v>0.25</v>
      </c>
      <c r="Q5890">
        <v>1</v>
      </c>
      <c r="R5890">
        <v>0.76</v>
      </c>
      <c r="S5890">
        <v>0.25</v>
      </c>
      <c r="T5890">
        <v>10</v>
      </c>
      <c r="U5890">
        <v>40</v>
      </c>
      <c r="V5890">
        <v>22</v>
      </c>
      <c r="W5890">
        <v>2.75</v>
      </c>
      <c r="X5890">
        <v>5</v>
      </c>
      <c r="Y5890">
        <v>0.5</v>
      </c>
      <c r="Z5890">
        <v>0.03</v>
      </c>
      <c r="AA5890">
        <v>10</v>
      </c>
      <c r="AB5890">
        <v>0.37</v>
      </c>
      <c r="AC5890">
        <v>295</v>
      </c>
      <c r="AD5890">
        <v>0.5</v>
      </c>
      <c r="AE5890">
        <v>0.03</v>
      </c>
      <c r="AF5890">
        <v>12</v>
      </c>
      <c r="AH5890">
        <v>2</v>
      </c>
      <c r="AI5890">
        <v>1</v>
      </c>
      <c r="AJ5890">
        <v>7</v>
      </c>
      <c r="AK5890">
        <v>35</v>
      </c>
      <c r="AL5890">
        <v>0.2</v>
      </c>
      <c r="AM5890">
        <v>5</v>
      </c>
      <c r="AN5890">
        <v>5</v>
      </c>
      <c r="AO5890">
        <v>102</v>
      </c>
      <c r="AP5890">
        <v>5</v>
      </c>
      <c r="AQ5890">
        <v>18</v>
      </c>
    </row>
    <row r="5891" spans="1:43" hidden="1" x14ac:dyDescent="0.25">
      <c r="A5891" t="s">
        <v>18923</v>
      </c>
      <c r="B5891" t="s">
        <v>20949</v>
      </c>
      <c r="C5891" s="1" t="str">
        <f t="shared" si="419"/>
        <v>21:0121</v>
      </c>
      <c r="D5891" s="1" t="str">
        <f t="shared" si="418"/>
        <v>21:0003</v>
      </c>
      <c r="E5891" t="s">
        <v>18925</v>
      </c>
      <c r="F5891" t="s">
        <v>20950</v>
      </c>
      <c r="H5891">
        <v>49.055923499999999</v>
      </c>
      <c r="I5891">
        <v>-56.3168334</v>
      </c>
      <c r="J5891" s="1" t="str">
        <f t="shared" si="421"/>
        <v>Till</v>
      </c>
      <c r="K5891" s="1" t="str">
        <f t="shared" si="420"/>
        <v>&lt;63 micron</v>
      </c>
      <c r="L5891">
        <v>0.4</v>
      </c>
      <c r="M5891">
        <v>1.96</v>
      </c>
      <c r="N5891">
        <v>2</v>
      </c>
      <c r="O5891">
        <v>30</v>
      </c>
      <c r="P5891">
        <v>0.25</v>
      </c>
      <c r="Q5891">
        <v>1</v>
      </c>
      <c r="R5891">
        <v>0.85</v>
      </c>
      <c r="S5891">
        <v>0.25</v>
      </c>
      <c r="T5891">
        <v>8</v>
      </c>
      <c r="U5891">
        <v>47</v>
      </c>
      <c r="V5891">
        <v>15</v>
      </c>
      <c r="W5891">
        <v>2.95</v>
      </c>
      <c r="X5891">
        <v>10</v>
      </c>
      <c r="Y5891">
        <v>0.5</v>
      </c>
      <c r="Z5891">
        <v>0.02</v>
      </c>
      <c r="AA5891">
        <v>20</v>
      </c>
      <c r="AB5891">
        <v>0.41</v>
      </c>
      <c r="AC5891">
        <v>320</v>
      </c>
      <c r="AD5891">
        <v>3</v>
      </c>
      <c r="AE5891">
        <v>0.02</v>
      </c>
      <c r="AF5891">
        <v>14</v>
      </c>
      <c r="AH5891">
        <v>2</v>
      </c>
      <c r="AI5891">
        <v>1</v>
      </c>
      <c r="AJ5891">
        <v>7</v>
      </c>
      <c r="AK5891">
        <v>42</v>
      </c>
      <c r="AL5891">
        <v>0.3</v>
      </c>
      <c r="AM5891">
        <v>5</v>
      </c>
      <c r="AN5891">
        <v>5</v>
      </c>
      <c r="AO5891">
        <v>113</v>
      </c>
      <c r="AP5891">
        <v>5</v>
      </c>
      <c r="AQ5891">
        <v>24</v>
      </c>
    </row>
    <row r="5892" spans="1:43" hidden="1" x14ac:dyDescent="0.25">
      <c r="A5892" t="s">
        <v>18927</v>
      </c>
      <c r="B5892" t="s">
        <v>20951</v>
      </c>
      <c r="C5892" s="1" t="str">
        <f t="shared" si="419"/>
        <v>21:0121</v>
      </c>
      <c r="D5892" s="1" t="str">
        <f t="shared" si="418"/>
        <v>21:0003</v>
      </c>
      <c r="E5892" t="s">
        <v>18929</v>
      </c>
      <c r="F5892" t="s">
        <v>20952</v>
      </c>
      <c r="H5892">
        <v>49.0475207</v>
      </c>
      <c r="I5892">
        <v>-56.325843900000002</v>
      </c>
      <c r="J5892" s="1" t="str">
        <f t="shared" si="421"/>
        <v>Till</v>
      </c>
      <c r="K5892" s="1" t="str">
        <f t="shared" si="420"/>
        <v>&lt;63 micron</v>
      </c>
      <c r="L5892">
        <v>0.2</v>
      </c>
      <c r="M5892">
        <v>1.76</v>
      </c>
      <c r="N5892">
        <v>1</v>
      </c>
      <c r="O5892">
        <v>20</v>
      </c>
      <c r="P5892">
        <v>0.25</v>
      </c>
      <c r="Q5892">
        <v>1</v>
      </c>
      <c r="R5892">
        <v>0.68</v>
      </c>
      <c r="S5892">
        <v>0.25</v>
      </c>
      <c r="T5892">
        <v>6</v>
      </c>
      <c r="U5892">
        <v>40</v>
      </c>
      <c r="V5892">
        <v>23</v>
      </c>
      <c r="W5892">
        <v>2.59</v>
      </c>
      <c r="X5892">
        <v>5</v>
      </c>
      <c r="Y5892">
        <v>0.5</v>
      </c>
      <c r="Z5892">
        <v>0.02</v>
      </c>
      <c r="AA5892">
        <v>10</v>
      </c>
      <c r="AB5892">
        <v>0.28999999999999998</v>
      </c>
      <c r="AC5892">
        <v>170</v>
      </c>
      <c r="AD5892">
        <v>0.5</v>
      </c>
      <c r="AE5892">
        <v>0.03</v>
      </c>
      <c r="AF5892">
        <v>10</v>
      </c>
      <c r="AH5892">
        <v>2</v>
      </c>
      <c r="AI5892">
        <v>1</v>
      </c>
      <c r="AJ5892">
        <v>5</v>
      </c>
      <c r="AK5892">
        <v>31</v>
      </c>
      <c r="AL5892">
        <v>0.18</v>
      </c>
      <c r="AM5892">
        <v>5</v>
      </c>
      <c r="AN5892">
        <v>5</v>
      </c>
      <c r="AO5892">
        <v>100</v>
      </c>
      <c r="AP5892">
        <v>5</v>
      </c>
      <c r="AQ5892">
        <v>14</v>
      </c>
    </row>
    <row r="5893" spans="1:43" hidden="1" x14ac:dyDescent="0.25">
      <c r="A5893" t="s">
        <v>18931</v>
      </c>
      <c r="B5893" t="s">
        <v>20953</v>
      </c>
      <c r="C5893" s="1" t="str">
        <f t="shared" si="419"/>
        <v>21:0121</v>
      </c>
      <c r="D5893" s="1" t="str">
        <f t="shared" si="418"/>
        <v>21:0003</v>
      </c>
      <c r="E5893" t="s">
        <v>18933</v>
      </c>
      <c r="F5893" t="s">
        <v>20954</v>
      </c>
      <c r="H5893">
        <v>49.047820000000002</v>
      </c>
      <c r="I5893">
        <v>-56.315576100000001</v>
      </c>
      <c r="J5893" s="1" t="str">
        <f t="shared" si="421"/>
        <v>Till</v>
      </c>
      <c r="K5893" s="1" t="str">
        <f t="shared" si="420"/>
        <v>&lt;63 micron</v>
      </c>
      <c r="L5893">
        <v>0.1</v>
      </c>
      <c r="M5893">
        <v>2.33</v>
      </c>
      <c r="N5893">
        <v>4</v>
      </c>
      <c r="O5893">
        <v>30</v>
      </c>
      <c r="P5893">
        <v>0.25</v>
      </c>
      <c r="Q5893">
        <v>4</v>
      </c>
      <c r="R5893">
        <v>0.81</v>
      </c>
      <c r="S5893">
        <v>0.25</v>
      </c>
      <c r="T5893">
        <v>7</v>
      </c>
      <c r="U5893">
        <v>39</v>
      </c>
      <c r="V5893">
        <v>16</v>
      </c>
      <c r="W5893">
        <v>2.77</v>
      </c>
      <c r="X5893">
        <v>5</v>
      </c>
      <c r="Y5893">
        <v>0.5</v>
      </c>
      <c r="Z5893">
        <v>0.03</v>
      </c>
      <c r="AA5893">
        <v>10</v>
      </c>
      <c r="AB5893">
        <v>0.43</v>
      </c>
      <c r="AC5893">
        <v>345</v>
      </c>
      <c r="AD5893">
        <v>0.5</v>
      </c>
      <c r="AE5893">
        <v>0.02</v>
      </c>
      <c r="AF5893">
        <v>12</v>
      </c>
      <c r="AH5893">
        <v>20</v>
      </c>
      <c r="AI5893">
        <v>1</v>
      </c>
      <c r="AJ5893">
        <v>8</v>
      </c>
      <c r="AK5893">
        <v>46</v>
      </c>
      <c r="AL5893">
        <v>0.3</v>
      </c>
      <c r="AM5893">
        <v>5</v>
      </c>
      <c r="AN5893">
        <v>5</v>
      </c>
      <c r="AO5893">
        <v>95</v>
      </c>
      <c r="AP5893">
        <v>5</v>
      </c>
      <c r="AQ5893">
        <v>24</v>
      </c>
    </row>
    <row r="5894" spans="1:43" hidden="1" x14ac:dyDescent="0.25">
      <c r="A5894" t="s">
        <v>18935</v>
      </c>
      <c r="B5894" t="s">
        <v>20955</v>
      </c>
      <c r="C5894" s="1" t="str">
        <f t="shared" si="419"/>
        <v>21:0121</v>
      </c>
      <c r="D5894" s="1" t="str">
        <f t="shared" si="418"/>
        <v>21:0003</v>
      </c>
      <c r="E5894" t="s">
        <v>18937</v>
      </c>
      <c r="F5894" t="s">
        <v>20956</v>
      </c>
      <c r="H5894">
        <v>49.041127500000002</v>
      </c>
      <c r="I5894">
        <v>-56.332498399999999</v>
      </c>
      <c r="J5894" s="1" t="str">
        <f t="shared" si="421"/>
        <v>Till</v>
      </c>
      <c r="K5894" s="1" t="str">
        <f t="shared" si="420"/>
        <v>&lt;63 micron</v>
      </c>
      <c r="L5894">
        <v>0.1</v>
      </c>
      <c r="M5894">
        <v>1.73</v>
      </c>
      <c r="N5894">
        <v>4</v>
      </c>
      <c r="O5894">
        <v>20</v>
      </c>
      <c r="P5894">
        <v>0.25</v>
      </c>
      <c r="Q5894">
        <v>1</v>
      </c>
      <c r="R5894">
        <v>0.79</v>
      </c>
      <c r="S5894">
        <v>0.25</v>
      </c>
      <c r="T5894">
        <v>8</v>
      </c>
      <c r="U5894">
        <v>37</v>
      </c>
      <c r="V5894">
        <v>27</v>
      </c>
      <c r="W5894">
        <v>2.74</v>
      </c>
      <c r="X5894">
        <v>5</v>
      </c>
      <c r="Y5894">
        <v>0.5</v>
      </c>
      <c r="Z5894">
        <v>0.03</v>
      </c>
      <c r="AA5894">
        <v>10</v>
      </c>
      <c r="AB5894">
        <v>0.31</v>
      </c>
      <c r="AC5894">
        <v>270</v>
      </c>
      <c r="AD5894">
        <v>0.5</v>
      </c>
      <c r="AE5894">
        <v>0.03</v>
      </c>
      <c r="AF5894">
        <v>9</v>
      </c>
      <c r="AH5894">
        <v>4</v>
      </c>
      <c r="AI5894">
        <v>1</v>
      </c>
      <c r="AJ5894">
        <v>5</v>
      </c>
      <c r="AK5894">
        <v>38</v>
      </c>
      <c r="AL5894">
        <v>0.19</v>
      </c>
      <c r="AM5894">
        <v>5</v>
      </c>
      <c r="AN5894">
        <v>5</v>
      </c>
      <c r="AO5894">
        <v>103</v>
      </c>
      <c r="AP5894">
        <v>5</v>
      </c>
      <c r="AQ5894">
        <v>18</v>
      </c>
    </row>
    <row r="5895" spans="1:43" hidden="1" x14ac:dyDescent="0.25">
      <c r="A5895" t="s">
        <v>18939</v>
      </c>
      <c r="B5895" t="s">
        <v>20957</v>
      </c>
      <c r="C5895" s="1" t="str">
        <f t="shared" si="419"/>
        <v>21:0121</v>
      </c>
      <c r="D5895" s="1" t="str">
        <f t="shared" si="418"/>
        <v>21:0003</v>
      </c>
      <c r="E5895" t="s">
        <v>18941</v>
      </c>
      <c r="F5895" t="s">
        <v>20958</v>
      </c>
      <c r="H5895">
        <v>49.034593399999999</v>
      </c>
      <c r="I5895">
        <v>-56.330396999999998</v>
      </c>
      <c r="J5895" s="1" t="str">
        <f t="shared" si="421"/>
        <v>Till</v>
      </c>
      <c r="K5895" s="1" t="str">
        <f t="shared" si="420"/>
        <v>&lt;63 micron</v>
      </c>
      <c r="L5895">
        <v>0.1</v>
      </c>
      <c r="M5895">
        <v>2.14</v>
      </c>
      <c r="N5895">
        <v>2</v>
      </c>
      <c r="O5895">
        <v>20</v>
      </c>
      <c r="P5895">
        <v>0.25</v>
      </c>
      <c r="Q5895">
        <v>1</v>
      </c>
      <c r="R5895">
        <v>0.65</v>
      </c>
      <c r="S5895">
        <v>0.25</v>
      </c>
      <c r="T5895">
        <v>10</v>
      </c>
      <c r="U5895">
        <v>42</v>
      </c>
      <c r="V5895">
        <v>30</v>
      </c>
      <c r="W5895">
        <v>2.7</v>
      </c>
      <c r="X5895">
        <v>5</v>
      </c>
      <c r="Y5895">
        <v>0.5</v>
      </c>
      <c r="Z5895">
        <v>0.04</v>
      </c>
      <c r="AA5895">
        <v>10</v>
      </c>
      <c r="AB5895">
        <v>0.33</v>
      </c>
      <c r="AC5895">
        <v>295</v>
      </c>
      <c r="AD5895">
        <v>0.5</v>
      </c>
      <c r="AE5895">
        <v>0.03</v>
      </c>
      <c r="AF5895">
        <v>10</v>
      </c>
      <c r="AH5895">
        <v>2</v>
      </c>
      <c r="AI5895">
        <v>1</v>
      </c>
      <c r="AJ5895">
        <v>4</v>
      </c>
      <c r="AK5895">
        <v>28</v>
      </c>
      <c r="AL5895">
        <v>0.17</v>
      </c>
      <c r="AM5895">
        <v>5</v>
      </c>
      <c r="AN5895">
        <v>5</v>
      </c>
      <c r="AO5895">
        <v>101</v>
      </c>
      <c r="AP5895">
        <v>10</v>
      </c>
      <c r="AQ5895">
        <v>18</v>
      </c>
    </row>
    <row r="5896" spans="1:43" hidden="1" x14ac:dyDescent="0.25">
      <c r="A5896" t="s">
        <v>18943</v>
      </c>
      <c r="B5896" t="s">
        <v>20959</v>
      </c>
      <c r="C5896" s="1" t="str">
        <f t="shared" si="419"/>
        <v>21:0121</v>
      </c>
      <c r="D5896" s="1" t="str">
        <f t="shared" si="418"/>
        <v>21:0003</v>
      </c>
      <c r="E5896" t="s">
        <v>18945</v>
      </c>
      <c r="F5896" t="s">
        <v>20960</v>
      </c>
      <c r="H5896">
        <v>49.042161299999997</v>
      </c>
      <c r="I5896">
        <v>-56.317022199999997</v>
      </c>
      <c r="J5896" s="1" t="str">
        <f t="shared" si="421"/>
        <v>Till</v>
      </c>
      <c r="K5896" s="1" t="str">
        <f t="shared" si="420"/>
        <v>&lt;63 micron</v>
      </c>
      <c r="L5896">
        <v>0.1</v>
      </c>
      <c r="M5896">
        <v>2.2599999999999998</v>
      </c>
      <c r="N5896">
        <v>2</v>
      </c>
      <c r="O5896">
        <v>120</v>
      </c>
      <c r="P5896">
        <v>0.25</v>
      </c>
      <c r="Q5896">
        <v>1</v>
      </c>
      <c r="R5896">
        <v>0.78</v>
      </c>
      <c r="S5896">
        <v>0.25</v>
      </c>
      <c r="T5896">
        <v>10</v>
      </c>
      <c r="U5896">
        <v>38</v>
      </c>
      <c r="V5896">
        <v>32</v>
      </c>
      <c r="W5896">
        <v>2.71</v>
      </c>
      <c r="X5896">
        <v>5</v>
      </c>
      <c r="Y5896">
        <v>0.5</v>
      </c>
      <c r="Z5896">
        <v>0.03</v>
      </c>
      <c r="AA5896">
        <v>10</v>
      </c>
      <c r="AB5896">
        <v>0.36</v>
      </c>
      <c r="AC5896">
        <v>240</v>
      </c>
      <c r="AD5896">
        <v>0.5</v>
      </c>
      <c r="AE5896">
        <v>0.03</v>
      </c>
      <c r="AF5896">
        <v>9</v>
      </c>
      <c r="AH5896">
        <v>2</v>
      </c>
      <c r="AI5896">
        <v>1</v>
      </c>
      <c r="AJ5896">
        <v>7</v>
      </c>
      <c r="AK5896">
        <v>41</v>
      </c>
      <c r="AL5896">
        <v>0.21</v>
      </c>
      <c r="AM5896">
        <v>5</v>
      </c>
      <c r="AN5896">
        <v>5</v>
      </c>
      <c r="AO5896">
        <v>105</v>
      </c>
      <c r="AP5896">
        <v>5</v>
      </c>
      <c r="AQ5896">
        <v>18</v>
      </c>
    </row>
    <row r="5897" spans="1:43" hidden="1" x14ac:dyDescent="0.25">
      <c r="A5897" t="s">
        <v>18947</v>
      </c>
      <c r="B5897" t="s">
        <v>20961</v>
      </c>
      <c r="C5897" s="1" t="str">
        <f t="shared" si="419"/>
        <v>21:0121</v>
      </c>
      <c r="D5897" s="1" t="str">
        <f t="shared" si="418"/>
        <v>21:0003</v>
      </c>
      <c r="E5897" t="s">
        <v>18949</v>
      </c>
      <c r="F5897" t="s">
        <v>20962</v>
      </c>
      <c r="H5897">
        <v>49.041528900000003</v>
      </c>
      <c r="I5897">
        <v>-56.217552900000001</v>
      </c>
      <c r="J5897" s="1" t="str">
        <f t="shared" si="421"/>
        <v>Till</v>
      </c>
      <c r="K5897" s="1" t="str">
        <f t="shared" si="420"/>
        <v>&lt;63 micron</v>
      </c>
      <c r="L5897">
        <v>0.1</v>
      </c>
      <c r="M5897">
        <v>1.1100000000000001</v>
      </c>
      <c r="N5897">
        <v>1</v>
      </c>
      <c r="O5897">
        <v>20</v>
      </c>
      <c r="P5897">
        <v>0.25</v>
      </c>
      <c r="Q5897">
        <v>1</v>
      </c>
      <c r="R5897">
        <v>0.63</v>
      </c>
      <c r="S5897">
        <v>0.25</v>
      </c>
      <c r="T5897">
        <v>5</v>
      </c>
      <c r="U5897">
        <v>25</v>
      </c>
      <c r="V5897">
        <v>14</v>
      </c>
      <c r="W5897">
        <v>2.62</v>
      </c>
      <c r="X5897">
        <v>5</v>
      </c>
      <c r="Y5897">
        <v>0.5</v>
      </c>
      <c r="Z5897">
        <v>0.03</v>
      </c>
      <c r="AA5897">
        <v>10</v>
      </c>
      <c r="AB5897">
        <v>0.28999999999999998</v>
      </c>
      <c r="AC5897">
        <v>260</v>
      </c>
      <c r="AD5897">
        <v>1</v>
      </c>
      <c r="AE5897">
        <v>0.02</v>
      </c>
      <c r="AF5897">
        <v>5</v>
      </c>
      <c r="AH5897">
        <v>6</v>
      </c>
      <c r="AI5897">
        <v>1</v>
      </c>
      <c r="AJ5897">
        <v>6</v>
      </c>
      <c r="AK5897">
        <v>30</v>
      </c>
      <c r="AL5897">
        <v>0.17</v>
      </c>
      <c r="AM5897">
        <v>5</v>
      </c>
      <c r="AN5897">
        <v>5</v>
      </c>
      <c r="AO5897">
        <v>72</v>
      </c>
      <c r="AP5897">
        <v>5</v>
      </c>
      <c r="AQ5897">
        <v>22</v>
      </c>
    </row>
    <row r="5898" spans="1:43" hidden="1" x14ac:dyDescent="0.25">
      <c r="A5898" t="s">
        <v>18951</v>
      </c>
      <c r="B5898" t="s">
        <v>20963</v>
      </c>
      <c r="C5898" s="1" t="str">
        <f t="shared" si="419"/>
        <v>21:0121</v>
      </c>
      <c r="D5898" s="1" t="str">
        <f t="shared" si="418"/>
        <v>21:0003</v>
      </c>
      <c r="E5898" t="s">
        <v>18953</v>
      </c>
      <c r="F5898" t="s">
        <v>20964</v>
      </c>
      <c r="H5898">
        <v>49.025235500000001</v>
      </c>
      <c r="I5898">
        <v>-56.236001399999999</v>
      </c>
      <c r="J5898" s="1" t="str">
        <f t="shared" si="421"/>
        <v>Till</v>
      </c>
      <c r="K5898" s="1" t="str">
        <f t="shared" si="420"/>
        <v>&lt;63 micron</v>
      </c>
      <c r="L5898">
        <v>0.1</v>
      </c>
      <c r="M5898">
        <v>0.88</v>
      </c>
      <c r="N5898">
        <v>1</v>
      </c>
      <c r="O5898">
        <v>10</v>
      </c>
      <c r="P5898">
        <v>0.25</v>
      </c>
      <c r="Q5898">
        <v>1</v>
      </c>
      <c r="R5898">
        <v>0.59</v>
      </c>
      <c r="S5898">
        <v>0.25</v>
      </c>
      <c r="T5898">
        <v>2</v>
      </c>
      <c r="U5898">
        <v>19</v>
      </c>
      <c r="V5898">
        <v>14</v>
      </c>
      <c r="W5898">
        <v>2.38</v>
      </c>
      <c r="X5898">
        <v>5</v>
      </c>
      <c r="Y5898">
        <v>0.5</v>
      </c>
      <c r="Z5898">
        <v>0.02</v>
      </c>
      <c r="AA5898">
        <v>10</v>
      </c>
      <c r="AB5898">
        <v>0.25</v>
      </c>
      <c r="AC5898">
        <v>250</v>
      </c>
      <c r="AD5898">
        <v>0.5</v>
      </c>
      <c r="AE5898">
        <v>0.02</v>
      </c>
      <c r="AF5898">
        <v>5</v>
      </c>
      <c r="AH5898">
        <v>4</v>
      </c>
      <c r="AI5898">
        <v>1</v>
      </c>
      <c r="AJ5898">
        <v>5</v>
      </c>
      <c r="AK5898">
        <v>25</v>
      </c>
      <c r="AL5898">
        <v>0.15</v>
      </c>
      <c r="AM5898">
        <v>5</v>
      </c>
      <c r="AN5898">
        <v>5</v>
      </c>
      <c r="AO5898">
        <v>62</v>
      </c>
      <c r="AP5898">
        <v>5</v>
      </c>
      <c r="AQ5898">
        <v>26</v>
      </c>
    </row>
    <row r="5899" spans="1:43" hidden="1" x14ac:dyDescent="0.25">
      <c r="A5899" t="s">
        <v>18955</v>
      </c>
      <c r="B5899" t="s">
        <v>20965</v>
      </c>
      <c r="C5899" s="1" t="str">
        <f t="shared" si="419"/>
        <v>21:0121</v>
      </c>
      <c r="D5899" s="1" t="str">
        <f t="shared" si="418"/>
        <v>21:0003</v>
      </c>
      <c r="E5899" t="s">
        <v>18957</v>
      </c>
      <c r="F5899" t="s">
        <v>20966</v>
      </c>
      <c r="H5899">
        <v>49.032664799999999</v>
      </c>
      <c r="I5899">
        <v>-56.2237115</v>
      </c>
      <c r="J5899" s="1" t="str">
        <f t="shared" si="421"/>
        <v>Till</v>
      </c>
      <c r="K5899" s="1" t="str">
        <f t="shared" si="420"/>
        <v>&lt;63 micron</v>
      </c>
      <c r="L5899">
        <v>0.1</v>
      </c>
      <c r="M5899">
        <v>1.2</v>
      </c>
      <c r="N5899">
        <v>1</v>
      </c>
      <c r="O5899">
        <v>10</v>
      </c>
      <c r="P5899">
        <v>0.25</v>
      </c>
      <c r="Q5899">
        <v>1</v>
      </c>
      <c r="R5899">
        <v>0.65</v>
      </c>
      <c r="S5899">
        <v>0.25</v>
      </c>
      <c r="T5899">
        <v>5</v>
      </c>
      <c r="U5899">
        <v>23</v>
      </c>
      <c r="V5899">
        <v>17</v>
      </c>
      <c r="W5899">
        <v>2.37</v>
      </c>
      <c r="X5899">
        <v>5</v>
      </c>
      <c r="Y5899">
        <v>0.5</v>
      </c>
      <c r="Z5899">
        <v>0.02</v>
      </c>
      <c r="AA5899">
        <v>10</v>
      </c>
      <c r="AB5899">
        <v>0.27</v>
      </c>
      <c r="AC5899">
        <v>285</v>
      </c>
      <c r="AD5899">
        <v>0.5</v>
      </c>
      <c r="AE5899">
        <v>0.02</v>
      </c>
      <c r="AF5899">
        <v>6</v>
      </c>
      <c r="AH5899">
        <v>6</v>
      </c>
      <c r="AI5899">
        <v>1</v>
      </c>
      <c r="AJ5899">
        <v>6</v>
      </c>
      <c r="AK5899">
        <v>29</v>
      </c>
      <c r="AL5899">
        <v>0.19</v>
      </c>
      <c r="AM5899">
        <v>5</v>
      </c>
      <c r="AN5899">
        <v>5</v>
      </c>
      <c r="AO5899">
        <v>72</v>
      </c>
      <c r="AP5899">
        <v>5</v>
      </c>
      <c r="AQ5899">
        <v>22</v>
      </c>
    </row>
    <row r="5900" spans="1:43" hidden="1" x14ac:dyDescent="0.25">
      <c r="A5900" t="s">
        <v>18959</v>
      </c>
      <c r="B5900" t="s">
        <v>20967</v>
      </c>
      <c r="C5900" s="1" t="str">
        <f t="shared" si="419"/>
        <v>21:0121</v>
      </c>
      <c r="D5900" s="1" t="str">
        <f t="shared" si="418"/>
        <v>21:0003</v>
      </c>
      <c r="E5900" t="s">
        <v>18961</v>
      </c>
      <c r="F5900" t="s">
        <v>20968</v>
      </c>
      <c r="H5900">
        <v>49.185479700000002</v>
      </c>
      <c r="I5900">
        <v>-56.097266699999999</v>
      </c>
      <c r="J5900" s="1" t="str">
        <f t="shared" si="421"/>
        <v>Till</v>
      </c>
      <c r="K5900" s="1" t="str">
        <f t="shared" si="420"/>
        <v>&lt;63 micron</v>
      </c>
      <c r="L5900">
        <v>0.2</v>
      </c>
      <c r="M5900">
        <v>1.19</v>
      </c>
      <c r="N5900">
        <v>1</v>
      </c>
      <c r="O5900">
        <v>10</v>
      </c>
      <c r="P5900">
        <v>0.25</v>
      </c>
      <c r="Q5900">
        <v>1</v>
      </c>
      <c r="R5900">
        <v>0.43</v>
      </c>
      <c r="S5900">
        <v>0.25</v>
      </c>
      <c r="T5900">
        <v>4</v>
      </c>
      <c r="U5900">
        <v>24</v>
      </c>
      <c r="V5900">
        <v>15</v>
      </c>
      <c r="W5900">
        <v>2.27</v>
      </c>
      <c r="X5900">
        <v>5</v>
      </c>
      <c r="Y5900">
        <v>0.5</v>
      </c>
      <c r="Z5900">
        <v>0.03</v>
      </c>
      <c r="AA5900">
        <v>10</v>
      </c>
      <c r="AB5900">
        <v>0.2</v>
      </c>
      <c r="AC5900">
        <v>185</v>
      </c>
      <c r="AD5900">
        <v>0.5</v>
      </c>
      <c r="AE5900">
        <v>0.01</v>
      </c>
      <c r="AF5900">
        <v>6</v>
      </c>
      <c r="AH5900">
        <v>4</v>
      </c>
      <c r="AI5900">
        <v>1</v>
      </c>
      <c r="AJ5900">
        <v>3</v>
      </c>
      <c r="AK5900">
        <v>18</v>
      </c>
      <c r="AL5900">
        <v>0.16</v>
      </c>
      <c r="AM5900">
        <v>5</v>
      </c>
      <c r="AN5900">
        <v>5</v>
      </c>
      <c r="AO5900">
        <v>62</v>
      </c>
      <c r="AP5900">
        <v>5</v>
      </c>
      <c r="AQ5900">
        <v>18</v>
      </c>
    </row>
    <row r="5901" spans="1:43" hidden="1" x14ac:dyDescent="0.25">
      <c r="A5901" t="s">
        <v>18963</v>
      </c>
      <c r="B5901" t="s">
        <v>20969</v>
      </c>
      <c r="C5901" s="1" t="str">
        <f t="shared" si="419"/>
        <v>21:0121</v>
      </c>
      <c r="D5901" s="1" t="str">
        <f t="shared" si="418"/>
        <v>21:0003</v>
      </c>
      <c r="E5901" t="s">
        <v>18965</v>
      </c>
      <c r="F5901" t="s">
        <v>20970</v>
      </c>
      <c r="H5901">
        <v>49.182201300000003</v>
      </c>
      <c r="I5901">
        <v>-56.127103499999997</v>
      </c>
      <c r="J5901" s="1" t="str">
        <f t="shared" si="421"/>
        <v>Till</v>
      </c>
      <c r="K5901" s="1" t="str">
        <f t="shared" si="420"/>
        <v>&lt;63 micron</v>
      </c>
      <c r="L5901">
        <v>0.1</v>
      </c>
      <c r="M5901">
        <v>1.8</v>
      </c>
      <c r="N5901">
        <v>2</v>
      </c>
      <c r="O5901">
        <v>100</v>
      </c>
      <c r="P5901">
        <v>0.25</v>
      </c>
      <c r="Q5901">
        <v>2</v>
      </c>
      <c r="R5901">
        <v>0.53</v>
      </c>
      <c r="S5901">
        <v>0.25</v>
      </c>
      <c r="T5901">
        <v>8</v>
      </c>
      <c r="U5901">
        <v>28</v>
      </c>
      <c r="V5901">
        <v>20</v>
      </c>
      <c r="W5901">
        <v>2.52</v>
      </c>
      <c r="X5901">
        <v>5</v>
      </c>
      <c r="Y5901">
        <v>0.5</v>
      </c>
      <c r="Z5901">
        <v>0.04</v>
      </c>
      <c r="AA5901">
        <v>10</v>
      </c>
      <c r="AB5901">
        <v>0.33</v>
      </c>
      <c r="AC5901">
        <v>280</v>
      </c>
      <c r="AD5901">
        <v>0.5</v>
      </c>
      <c r="AE5901">
        <v>0.02</v>
      </c>
      <c r="AF5901">
        <v>10</v>
      </c>
      <c r="AH5901">
        <v>6</v>
      </c>
      <c r="AI5901">
        <v>1</v>
      </c>
      <c r="AJ5901">
        <v>7</v>
      </c>
      <c r="AK5901">
        <v>30</v>
      </c>
      <c r="AL5901">
        <v>0.22</v>
      </c>
      <c r="AM5901">
        <v>5</v>
      </c>
      <c r="AN5901">
        <v>5</v>
      </c>
      <c r="AO5901">
        <v>74</v>
      </c>
      <c r="AP5901">
        <v>5</v>
      </c>
      <c r="AQ5901">
        <v>26</v>
      </c>
    </row>
    <row r="5902" spans="1:43" hidden="1" x14ac:dyDescent="0.25">
      <c r="A5902" t="s">
        <v>18967</v>
      </c>
      <c r="B5902" t="s">
        <v>20971</v>
      </c>
      <c r="C5902" s="1" t="str">
        <f t="shared" si="419"/>
        <v>21:0121</v>
      </c>
      <c r="D5902" s="1" t="str">
        <f t="shared" si="418"/>
        <v>21:0003</v>
      </c>
      <c r="E5902" t="s">
        <v>18969</v>
      </c>
      <c r="F5902" t="s">
        <v>20972</v>
      </c>
      <c r="H5902">
        <v>49.178941100000003</v>
      </c>
      <c r="I5902">
        <v>-56.112479200000003</v>
      </c>
      <c r="J5902" s="1" t="str">
        <f t="shared" si="421"/>
        <v>Till</v>
      </c>
      <c r="K5902" s="1" t="str">
        <f t="shared" si="420"/>
        <v>&lt;63 micron</v>
      </c>
      <c r="L5902">
        <v>0.1</v>
      </c>
      <c r="M5902">
        <v>1.31</v>
      </c>
      <c r="N5902">
        <v>1</v>
      </c>
      <c r="O5902">
        <v>20</v>
      </c>
      <c r="P5902">
        <v>0.25</v>
      </c>
      <c r="Q5902">
        <v>1</v>
      </c>
      <c r="R5902">
        <v>0.41</v>
      </c>
      <c r="S5902">
        <v>0.25</v>
      </c>
      <c r="T5902">
        <v>4</v>
      </c>
      <c r="U5902">
        <v>20</v>
      </c>
      <c r="V5902">
        <v>16</v>
      </c>
      <c r="W5902">
        <v>2.2200000000000002</v>
      </c>
      <c r="X5902">
        <v>5</v>
      </c>
      <c r="Y5902">
        <v>0.5</v>
      </c>
      <c r="Z5902">
        <v>0.04</v>
      </c>
      <c r="AA5902">
        <v>10</v>
      </c>
      <c r="AB5902">
        <v>0.23</v>
      </c>
      <c r="AC5902">
        <v>215</v>
      </c>
      <c r="AD5902">
        <v>0.5</v>
      </c>
      <c r="AE5902">
        <v>0.02</v>
      </c>
      <c r="AF5902">
        <v>7</v>
      </c>
      <c r="AH5902">
        <v>4</v>
      </c>
      <c r="AI5902">
        <v>1</v>
      </c>
      <c r="AJ5902">
        <v>4</v>
      </c>
      <c r="AK5902">
        <v>18</v>
      </c>
      <c r="AL5902">
        <v>0.14000000000000001</v>
      </c>
      <c r="AM5902">
        <v>5</v>
      </c>
      <c r="AN5902">
        <v>5</v>
      </c>
      <c r="AO5902">
        <v>60</v>
      </c>
      <c r="AP5902">
        <v>5</v>
      </c>
      <c r="AQ5902">
        <v>18</v>
      </c>
    </row>
    <row r="5903" spans="1:43" hidden="1" x14ac:dyDescent="0.25">
      <c r="A5903" t="s">
        <v>18971</v>
      </c>
      <c r="B5903" t="s">
        <v>20973</v>
      </c>
      <c r="C5903" s="1" t="str">
        <f t="shared" si="419"/>
        <v>21:0121</v>
      </c>
      <c r="D5903" s="1" t="str">
        <f t="shared" si="418"/>
        <v>21:0003</v>
      </c>
      <c r="E5903" t="s">
        <v>18973</v>
      </c>
      <c r="F5903" t="s">
        <v>20974</v>
      </c>
      <c r="H5903">
        <v>49.171520999999998</v>
      </c>
      <c r="I5903">
        <v>-56.124410400000002</v>
      </c>
      <c r="J5903" s="1" t="str">
        <f t="shared" si="421"/>
        <v>Till</v>
      </c>
      <c r="K5903" s="1" t="str">
        <f t="shared" si="420"/>
        <v>&lt;63 micron</v>
      </c>
      <c r="L5903">
        <v>0.2</v>
      </c>
      <c r="M5903">
        <v>1.51</v>
      </c>
      <c r="N5903">
        <v>2</v>
      </c>
      <c r="O5903">
        <v>70</v>
      </c>
      <c r="P5903">
        <v>0.25</v>
      </c>
      <c r="Q5903">
        <v>1</v>
      </c>
      <c r="R5903">
        <v>0.52</v>
      </c>
      <c r="S5903">
        <v>0.25</v>
      </c>
      <c r="T5903">
        <v>5</v>
      </c>
      <c r="U5903">
        <v>25</v>
      </c>
      <c r="V5903">
        <v>18</v>
      </c>
      <c r="W5903">
        <v>2.38</v>
      </c>
      <c r="X5903">
        <v>5</v>
      </c>
      <c r="Y5903">
        <v>0.5</v>
      </c>
      <c r="Z5903">
        <v>7.0000000000000007E-2</v>
      </c>
      <c r="AA5903">
        <v>10</v>
      </c>
      <c r="AB5903">
        <v>0.34</v>
      </c>
      <c r="AC5903">
        <v>245</v>
      </c>
      <c r="AD5903">
        <v>0.5</v>
      </c>
      <c r="AE5903">
        <v>0.02</v>
      </c>
      <c r="AF5903">
        <v>7</v>
      </c>
      <c r="AH5903">
        <v>4</v>
      </c>
      <c r="AI5903">
        <v>1</v>
      </c>
      <c r="AJ5903">
        <v>6</v>
      </c>
      <c r="AK5903">
        <v>27</v>
      </c>
      <c r="AL5903">
        <v>0.17</v>
      </c>
      <c r="AM5903">
        <v>5</v>
      </c>
      <c r="AN5903">
        <v>5</v>
      </c>
      <c r="AO5903">
        <v>65</v>
      </c>
      <c r="AP5903">
        <v>5</v>
      </c>
      <c r="AQ5903">
        <v>26</v>
      </c>
    </row>
    <row r="5904" spans="1:43" hidden="1" x14ac:dyDescent="0.25">
      <c r="A5904" t="s">
        <v>18975</v>
      </c>
      <c r="B5904" t="s">
        <v>20975</v>
      </c>
      <c r="C5904" s="1" t="str">
        <f t="shared" si="419"/>
        <v>21:0121</v>
      </c>
      <c r="D5904" s="1" t="str">
        <f t="shared" si="418"/>
        <v>21:0003</v>
      </c>
      <c r="E5904" t="s">
        <v>18977</v>
      </c>
      <c r="F5904" t="s">
        <v>20976</v>
      </c>
      <c r="H5904">
        <v>49.164796600000003</v>
      </c>
      <c r="I5904">
        <v>-56.133308200000002</v>
      </c>
      <c r="J5904" s="1" t="str">
        <f t="shared" si="421"/>
        <v>Till</v>
      </c>
      <c r="K5904" s="1" t="str">
        <f t="shared" si="420"/>
        <v>&lt;63 micron</v>
      </c>
      <c r="L5904">
        <v>0.1</v>
      </c>
      <c r="M5904">
        <v>2.17</v>
      </c>
      <c r="N5904">
        <v>1</v>
      </c>
      <c r="O5904">
        <v>120</v>
      </c>
      <c r="P5904">
        <v>0.25</v>
      </c>
      <c r="Q5904">
        <v>4</v>
      </c>
      <c r="R5904">
        <v>0.59</v>
      </c>
      <c r="S5904">
        <v>0.25</v>
      </c>
      <c r="T5904">
        <v>8</v>
      </c>
      <c r="U5904">
        <v>31</v>
      </c>
      <c r="V5904">
        <v>21</v>
      </c>
      <c r="W5904">
        <v>2.77</v>
      </c>
      <c r="X5904">
        <v>10</v>
      </c>
      <c r="Y5904">
        <v>0.5</v>
      </c>
      <c r="Z5904">
        <v>7.0000000000000007E-2</v>
      </c>
      <c r="AA5904">
        <v>20</v>
      </c>
      <c r="AB5904">
        <v>0.48</v>
      </c>
      <c r="AC5904">
        <v>300</v>
      </c>
      <c r="AD5904">
        <v>0.5</v>
      </c>
      <c r="AE5904">
        <v>0.02</v>
      </c>
      <c r="AF5904">
        <v>12</v>
      </c>
      <c r="AH5904">
        <v>6</v>
      </c>
      <c r="AI5904">
        <v>1</v>
      </c>
      <c r="AJ5904">
        <v>9</v>
      </c>
      <c r="AK5904">
        <v>39</v>
      </c>
      <c r="AL5904">
        <v>0.26</v>
      </c>
      <c r="AM5904">
        <v>5</v>
      </c>
      <c r="AN5904">
        <v>5</v>
      </c>
      <c r="AO5904">
        <v>82</v>
      </c>
      <c r="AP5904">
        <v>5</v>
      </c>
      <c r="AQ5904">
        <v>32</v>
      </c>
    </row>
    <row r="5905" spans="1:43" hidden="1" x14ac:dyDescent="0.25">
      <c r="A5905" t="s">
        <v>18979</v>
      </c>
      <c r="B5905" t="s">
        <v>20977</v>
      </c>
      <c r="C5905" s="1" t="str">
        <f t="shared" si="419"/>
        <v>21:0121</v>
      </c>
      <c r="D5905" s="1" t="str">
        <f t="shared" si="418"/>
        <v>21:0003</v>
      </c>
      <c r="E5905" t="s">
        <v>18981</v>
      </c>
      <c r="F5905" t="s">
        <v>20978</v>
      </c>
      <c r="H5905">
        <v>49.159183499999997</v>
      </c>
      <c r="I5905">
        <v>-56.140538300000003</v>
      </c>
      <c r="J5905" s="1" t="str">
        <f t="shared" si="421"/>
        <v>Till</v>
      </c>
      <c r="K5905" s="1" t="str">
        <f t="shared" si="420"/>
        <v>&lt;63 micron</v>
      </c>
      <c r="L5905">
        <v>0.1</v>
      </c>
      <c r="M5905">
        <v>1.76</v>
      </c>
      <c r="N5905">
        <v>1</v>
      </c>
      <c r="O5905">
        <v>20</v>
      </c>
      <c r="P5905">
        <v>0.25</v>
      </c>
      <c r="Q5905">
        <v>2</v>
      </c>
      <c r="R5905">
        <v>0.45</v>
      </c>
      <c r="S5905">
        <v>0.5</v>
      </c>
      <c r="T5905">
        <v>7</v>
      </c>
      <c r="U5905">
        <v>29</v>
      </c>
      <c r="V5905">
        <v>22</v>
      </c>
      <c r="W5905">
        <v>2.61</v>
      </c>
      <c r="X5905">
        <v>5</v>
      </c>
      <c r="Y5905">
        <v>0.5</v>
      </c>
      <c r="Z5905">
        <v>0.05</v>
      </c>
      <c r="AA5905">
        <v>10</v>
      </c>
      <c r="AB5905">
        <v>0.35</v>
      </c>
      <c r="AC5905">
        <v>250</v>
      </c>
      <c r="AD5905">
        <v>0.5</v>
      </c>
      <c r="AE5905">
        <v>0.02</v>
      </c>
      <c r="AF5905">
        <v>11</v>
      </c>
      <c r="AH5905">
        <v>6</v>
      </c>
      <c r="AI5905">
        <v>1</v>
      </c>
      <c r="AJ5905">
        <v>6</v>
      </c>
      <c r="AK5905">
        <v>23</v>
      </c>
      <c r="AL5905">
        <v>0.19</v>
      </c>
      <c r="AM5905">
        <v>5</v>
      </c>
      <c r="AN5905">
        <v>5</v>
      </c>
      <c r="AO5905">
        <v>72</v>
      </c>
      <c r="AP5905">
        <v>5</v>
      </c>
      <c r="AQ5905">
        <v>22</v>
      </c>
    </row>
    <row r="5906" spans="1:43" hidden="1" x14ac:dyDescent="0.25">
      <c r="A5906" t="s">
        <v>18983</v>
      </c>
      <c r="B5906" t="s">
        <v>20979</v>
      </c>
      <c r="C5906" s="1" t="str">
        <f t="shared" si="419"/>
        <v>21:0121</v>
      </c>
      <c r="D5906" s="1" t="str">
        <f t="shared" si="418"/>
        <v>21:0003</v>
      </c>
      <c r="E5906" t="s">
        <v>18985</v>
      </c>
      <c r="F5906" t="s">
        <v>20980</v>
      </c>
      <c r="H5906">
        <v>49.154336700000002</v>
      </c>
      <c r="I5906">
        <v>-56.1419937</v>
      </c>
      <c r="J5906" s="1" t="str">
        <f t="shared" si="421"/>
        <v>Till</v>
      </c>
      <c r="K5906" s="1" t="str">
        <f t="shared" si="420"/>
        <v>&lt;63 micron</v>
      </c>
      <c r="L5906">
        <v>0.1</v>
      </c>
      <c r="M5906">
        <v>1.9</v>
      </c>
      <c r="N5906">
        <v>2</v>
      </c>
      <c r="O5906">
        <v>30</v>
      </c>
      <c r="P5906">
        <v>0.25</v>
      </c>
      <c r="Q5906">
        <v>1</v>
      </c>
      <c r="R5906">
        <v>0.44</v>
      </c>
      <c r="S5906">
        <v>0.25</v>
      </c>
      <c r="T5906">
        <v>5</v>
      </c>
      <c r="U5906">
        <v>27</v>
      </c>
      <c r="V5906">
        <v>18</v>
      </c>
      <c r="W5906">
        <v>2.48</v>
      </c>
      <c r="X5906">
        <v>5</v>
      </c>
      <c r="Y5906">
        <v>0.5</v>
      </c>
      <c r="Z5906">
        <v>0.05</v>
      </c>
      <c r="AA5906">
        <v>10</v>
      </c>
      <c r="AB5906">
        <v>0.31</v>
      </c>
      <c r="AC5906">
        <v>220</v>
      </c>
      <c r="AD5906">
        <v>0.5</v>
      </c>
      <c r="AE5906">
        <v>0.02</v>
      </c>
      <c r="AF5906">
        <v>11</v>
      </c>
      <c r="AH5906">
        <v>6</v>
      </c>
      <c r="AI5906">
        <v>1</v>
      </c>
      <c r="AJ5906">
        <v>6</v>
      </c>
      <c r="AK5906">
        <v>23</v>
      </c>
      <c r="AL5906">
        <v>0.21</v>
      </c>
      <c r="AM5906">
        <v>5</v>
      </c>
      <c r="AN5906">
        <v>5</v>
      </c>
      <c r="AO5906">
        <v>70</v>
      </c>
      <c r="AP5906">
        <v>5</v>
      </c>
      <c r="AQ5906">
        <v>22</v>
      </c>
    </row>
    <row r="5907" spans="1:43" hidden="1" x14ac:dyDescent="0.25">
      <c r="A5907" t="s">
        <v>18987</v>
      </c>
      <c r="B5907" t="s">
        <v>20981</v>
      </c>
      <c r="C5907" s="1" t="str">
        <f t="shared" si="419"/>
        <v>21:0121</v>
      </c>
      <c r="D5907" s="1" t="str">
        <f t="shared" si="418"/>
        <v>21:0003</v>
      </c>
      <c r="E5907" t="s">
        <v>18989</v>
      </c>
      <c r="F5907" t="s">
        <v>20982</v>
      </c>
      <c r="H5907">
        <v>49.1597893</v>
      </c>
      <c r="I5907">
        <v>-56.1494432</v>
      </c>
      <c r="J5907" s="1" t="str">
        <f t="shared" si="421"/>
        <v>Till</v>
      </c>
      <c r="K5907" s="1" t="str">
        <f t="shared" si="420"/>
        <v>&lt;63 micron</v>
      </c>
      <c r="L5907">
        <v>0.1</v>
      </c>
      <c r="M5907">
        <v>2.29</v>
      </c>
      <c r="N5907">
        <v>2</v>
      </c>
      <c r="O5907">
        <v>60</v>
      </c>
      <c r="P5907">
        <v>0.25</v>
      </c>
      <c r="Q5907">
        <v>2</v>
      </c>
      <c r="R5907">
        <v>0.46</v>
      </c>
      <c r="S5907">
        <v>0.25</v>
      </c>
      <c r="T5907">
        <v>8</v>
      </c>
      <c r="U5907">
        <v>41</v>
      </c>
      <c r="V5907">
        <v>33</v>
      </c>
      <c r="W5907">
        <v>3.01</v>
      </c>
      <c r="X5907">
        <v>10</v>
      </c>
      <c r="Y5907">
        <v>0.5</v>
      </c>
      <c r="Z5907">
        <v>0.09</v>
      </c>
      <c r="AA5907">
        <v>10</v>
      </c>
      <c r="AB5907">
        <v>0.64</v>
      </c>
      <c r="AC5907">
        <v>320</v>
      </c>
      <c r="AD5907">
        <v>0.5</v>
      </c>
      <c r="AE5907">
        <v>0.02</v>
      </c>
      <c r="AF5907">
        <v>19</v>
      </c>
      <c r="AH5907">
        <v>6</v>
      </c>
      <c r="AI5907">
        <v>1</v>
      </c>
      <c r="AJ5907">
        <v>10</v>
      </c>
      <c r="AK5907">
        <v>25</v>
      </c>
      <c r="AL5907">
        <v>0.24</v>
      </c>
      <c r="AM5907">
        <v>5</v>
      </c>
      <c r="AN5907">
        <v>10</v>
      </c>
      <c r="AO5907">
        <v>94</v>
      </c>
      <c r="AP5907">
        <v>5</v>
      </c>
      <c r="AQ5907">
        <v>38</v>
      </c>
    </row>
    <row r="5908" spans="1:43" hidden="1" x14ac:dyDescent="0.25">
      <c r="A5908" t="s">
        <v>18991</v>
      </c>
      <c r="B5908" t="s">
        <v>20983</v>
      </c>
      <c r="C5908" s="1" t="str">
        <f t="shared" si="419"/>
        <v>21:0121</v>
      </c>
      <c r="D5908" s="1" t="str">
        <f t="shared" si="418"/>
        <v>21:0003</v>
      </c>
      <c r="E5908" t="s">
        <v>18993</v>
      </c>
      <c r="F5908" t="s">
        <v>20984</v>
      </c>
      <c r="H5908">
        <v>49.148708300000003</v>
      </c>
      <c r="I5908">
        <v>-56.147233200000002</v>
      </c>
      <c r="J5908" s="1" t="str">
        <f t="shared" si="421"/>
        <v>Till</v>
      </c>
      <c r="K5908" s="1" t="str">
        <f t="shared" si="420"/>
        <v>&lt;63 micron</v>
      </c>
      <c r="L5908">
        <v>0.1</v>
      </c>
      <c r="M5908">
        <v>1.8</v>
      </c>
      <c r="N5908">
        <v>1</v>
      </c>
      <c r="O5908">
        <v>20</v>
      </c>
      <c r="P5908">
        <v>0.25</v>
      </c>
      <c r="Q5908">
        <v>1</v>
      </c>
      <c r="R5908">
        <v>0.43</v>
      </c>
      <c r="S5908">
        <v>0.25</v>
      </c>
      <c r="T5908">
        <v>7</v>
      </c>
      <c r="U5908">
        <v>23</v>
      </c>
      <c r="V5908">
        <v>15</v>
      </c>
      <c r="W5908">
        <v>2.37</v>
      </c>
      <c r="X5908">
        <v>5</v>
      </c>
      <c r="Y5908">
        <v>0.5</v>
      </c>
      <c r="Z5908">
        <v>0.05</v>
      </c>
      <c r="AA5908">
        <v>10</v>
      </c>
      <c r="AB5908">
        <v>0.28000000000000003</v>
      </c>
      <c r="AC5908">
        <v>260</v>
      </c>
      <c r="AD5908">
        <v>0.5</v>
      </c>
      <c r="AE5908">
        <v>0.02</v>
      </c>
      <c r="AF5908">
        <v>9</v>
      </c>
      <c r="AH5908">
        <v>6</v>
      </c>
      <c r="AI5908">
        <v>1</v>
      </c>
      <c r="AJ5908">
        <v>5</v>
      </c>
      <c r="AK5908">
        <v>20</v>
      </c>
      <c r="AL5908">
        <v>0.18</v>
      </c>
      <c r="AM5908">
        <v>5</v>
      </c>
      <c r="AN5908">
        <v>5</v>
      </c>
      <c r="AO5908">
        <v>62</v>
      </c>
      <c r="AP5908">
        <v>5</v>
      </c>
      <c r="AQ5908">
        <v>22</v>
      </c>
    </row>
    <row r="5909" spans="1:43" hidden="1" x14ac:dyDescent="0.25">
      <c r="A5909" t="s">
        <v>18995</v>
      </c>
      <c r="B5909" t="s">
        <v>20985</v>
      </c>
      <c r="C5909" s="1" t="str">
        <f t="shared" si="419"/>
        <v>21:0121</v>
      </c>
      <c r="D5909" s="1" t="str">
        <f t="shared" si="418"/>
        <v>21:0003</v>
      </c>
      <c r="E5909" t="s">
        <v>18997</v>
      </c>
      <c r="F5909" t="s">
        <v>20986</v>
      </c>
      <c r="H5909">
        <v>49.147243400000001</v>
      </c>
      <c r="I5909">
        <v>-56.155965799999997</v>
      </c>
      <c r="J5909" s="1" t="str">
        <f t="shared" si="421"/>
        <v>Till</v>
      </c>
      <c r="K5909" s="1" t="str">
        <f t="shared" si="420"/>
        <v>&lt;63 micron</v>
      </c>
      <c r="L5909">
        <v>0.1</v>
      </c>
      <c r="M5909">
        <v>2.27</v>
      </c>
      <c r="N5909">
        <v>2</v>
      </c>
      <c r="O5909">
        <v>40</v>
      </c>
      <c r="P5909">
        <v>0.25</v>
      </c>
      <c r="Q5909">
        <v>2</v>
      </c>
      <c r="R5909">
        <v>0.46</v>
      </c>
      <c r="S5909">
        <v>0.25</v>
      </c>
      <c r="T5909">
        <v>11</v>
      </c>
      <c r="U5909">
        <v>51</v>
      </c>
      <c r="V5909">
        <v>32</v>
      </c>
      <c r="W5909">
        <v>2.74</v>
      </c>
      <c r="X5909">
        <v>5</v>
      </c>
      <c r="Y5909">
        <v>0.5</v>
      </c>
      <c r="Z5909">
        <v>0.11</v>
      </c>
      <c r="AA5909">
        <v>10</v>
      </c>
      <c r="AB5909">
        <v>0.79</v>
      </c>
      <c r="AC5909">
        <v>275</v>
      </c>
      <c r="AD5909">
        <v>0.5</v>
      </c>
      <c r="AE5909">
        <v>0.02</v>
      </c>
      <c r="AF5909">
        <v>28</v>
      </c>
      <c r="AH5909">
        <v>4</v>
      </c>
      <c r="AI5909">
        <v>1</v>
      </c>
      <c r="AJ5909">
        <v>9</v>
      </c>
      <c r="AK5909">
        <v>23</v>
      </c>
      <c r="AL5909">
        <v>0.22</v>
      </c>
      <c r="AM5909">
        <v>5</v>
      </c>
      <c r="AN5909">
        <v>5</v>
      </c>
      <c r="AO5909">
        <v>83</v>
      </c>
      <c r="AP5909">
        <v>5</v>
      </c>
      <c r="AQ5909">
        <v>36</v>
      </c>
    </row>
    <row r="5910" spans="1:43" hidden="1" x14ac:dyDescent="0.25">
      <c r="A5910" t="s">
        <v>18999</v>
      </c>
      <c r="B5910" t="s">
        <v>20987</v>
      </c>
      <c r="C5910" s="1" t="str">
        <f t="shared" si="419"/>
        <v>21:0121</v>
      </c>
      <c r="D5910" s="1" t="str">
        <f t="shared" si="418"/>
        <v>21:0003</v>
      </c>
      <c r="E5910" t="s">
        <v>19001</v>
      </c>
      <c r="F5910" t="s">
        <v>20988</v>
      </c>
      <c r="H5910">
        <v>49.120531800000002</v>
      </c>
      <c r="I5910">
        <v>-56.234059000000002</v>
      </c>
      <c r="J5910" s="1" t="str">
        <f t="shared" si="421"/>
        <v>Till</v>
      </c>
      <c r="K5910" s="1" t="str">
        <f t="shared" si="420"/>
        <v>&lt;63 micron</v>
      </c>
      <c r="L5910">
        <v>0.1</v>
      </c>
      <c r="M5910">
        <v>1.21</v>
      </c>
      <c r="N5910">
        <v>1</v>
      </c>
      <c r="O5910">
        <v>20</v>
      </c>
      <c r="P5910">
        <v>0.25</v>
      </c>
      <c r="Q5910">
        <v>1</v>
      </c>
      <c r="R5910">
        <v>0.65</v>
      </c>
      <c r="S5910">
        <v>0.25</v>
      </c>
      <c r="T5910">
        <v>7</v>
      </c>
      <c r="U5910">
        <v>37</v>
      </c>
      <c r="V5910">
        <v>20</v>
      </c>
      <c r="W5910">
        <v>2.61</v>
      </c>
      <c r="X5910">
        <v>5</v>
      </c>
      <c r="Y5910">
        <v>0.5</v>
      </c>
      <c r="Z5910">
        <v>0.03</v>
      </c>
      <c r="AA5910">
        <v>10</v>
      </c>
      <c r="AB5910">
        <v>0.27</v>
      </c>
      <c r="AC5910">
        <v>230</v>
      </c>
      <c r="AD5910">
        <v>1</v>
      </c>
      <c r="AE5910">
        <v>0.03</v>
      </c>
      <c r="AF5910">
        <v>9</v>
      </c>
      <c r="AH5910">
        <v>6</v>
      </c>
      <c r="AI5910">
        <v>1</v>
      </c>
      <c r="AJ5910">
        <v>5</v>
      </c>
      <c r="AK5910">
        <v>33</v>
      </c>
      <c r="AL5910">
        <v>0.21</v>
      </c>
      <c r="AM5910">
        <v>5</v>
      </c>
      <c r="AN5910">
        <v>5</v>
      </c>
      <c r="AO5910">
        <v>82</v>
      </c>
      <c r="AP5910">
        <v>5</v>
      </c>
      <c r="AQ5910">
        <v>22</v>
      </c>
    </row>
    <row r="5911" spans="1:43" hidden="1" x14ac:dyDescent="0.25">
      <c r="A5911" t="s">
        <v>19003</v>
      </c>
      <c r="B5911" t="s">
        <v>20989</v>
      </c>
      <c r="C5911" s="1" t="str">
        <f t="shared" si="419"/>
        <v>21:0121</v>
      </c>
      <c r="D5911" s="1" t="str">
        <f t="shared" ref="D5911:D5974" si="422">HYPERLINK("http://geochem.nrcan.gc.ca/cdogs/content/svy/svy210003_e.htm", "21:0003")</f>
        <v>21:0003</v>
      </c>
      <c r="E5911" t="s">
        <v>19005</v>
      </c>
      <c r="F5911" t="s">
        <v>20990</v>
      </c>
      <c r="H5911">
        <v>49.116510900000002</v>
      </c>
      <c r="I5911">
        <v>-56.231380100000003</v>
      </c>
      <c r="J5911" s="1" t="str">
        <f t="shared" si="421"/>
        <v>Till</v>
      </c>
      <c r="K5911" s="1" t="str">
        <f t="shared" si="420"/>
        <v>&lt;63 micron</v>
      </c>
      <c r="L5911">
        <v>0.1</v>
      </c>
      <c r="M5911">
        <v>1.66</v>
      </c>
      <c r="N5911">
        <v>1</v>
      </c>
      <c r="O5911">
        <v>20</v>
      </c>
      <c r="P5911">
        <v>0.25</v>
      </c>
      <c r="Q5911">
        <v>1</v>
      </c>
      <c r="R5911">
        <v>0.55000000000000004</v>
      </c>
      <c r="S5911">
        <v>0.25</v>
      </c>
      <c r="T5911">
        <v>7</v>
      </c>
      <c r="U5911">
        <v>37</v>
      </c>
      <c r="V5911">
        <v>27</v>
      </c>
      <c r="W5911">
        <v>2.68</v>
      </c>
      <c r="X5911">
        <v>5</v>
      </c>
      <c r="Y5911">
        <v>0.5</v>
      </c>
      <c r="Z5911">
        <v>0.03</v>
      </c>
      <c r="AA5911">
        <v>10</v>
      </c>
      <c r="AB5911">
        <v>0.36</v>
      </c>
      <c r="AC5911">
        <v>245</v>
      </c>
      <c r="AD5911">
        <v>0.5</v>
      </c>
      <c r="AE5911">
        <v>0.02</v>
      </c>
      <c r="AF5911">
        <v>11</v>
      </c>
      <c r="AH5911">
        <v>6</v>
      </c>
      <c r="AI5911">
        <v>1</v>
      </c>
      <c r="AJ5911">
        <v>6</v>
      </c>
      <c r="AK5911">
        <v>25</v>
      </c>
      <c r="AL5911">
        <v>0.21</v>
      </c>
      <c r="AM5911">
        <v>5</v>
      </c>
      <c r="AN5911">
        <v>5</v>
      </c>
      <c r="AO5911">
        <v>89</v>
      </c>
      <c r="AP5911">
        <v>5</v>
      </c>
      <c r="AQ5911">
        <v>24</v>
      </c>
    </row>
    <row r="5912" spans="1:43" hidden="1" x14ac:dyDescent="0.25">
      <c r="A5912" t="s">
        <v>19007</v>
      </c>
      <c r="B5912" t="s">
        <v>20991</v>
      </c>
      <c r="C5912" s="1" t="str">
        <f t="shared" si="419"/>
        <v>21:0121</v>
      </c>
      <c r="D5912" s="1" t="str">
        <f t="shared" si="422"/>
        <v>21:0003</v>
      </c>
      <c r="E5912" t="s">
        <v>19009</v>
      </c>
      <c r="F5912" t="s">
        <v>20992</v>
      </c>
      <c r="H5912">
        <v>49.110910599999997</v>
      </c>
      <c r="I5912">
        <v>-56.234686600000003</v>
      </c>
      <c r="J5912" s="1" t="str">
        <f t="shared" si="421"/>
        <v>Till</v>
      </c>
      <c r="K5912" s="1" t="str">
        <f t="shared" si="420"/>
        <v>&lt;63 micron</v>
      </c>
      <c r="L5912">
        <v>0.2</v>
      </c>
      <c r="M5912">
        <v>1.77</v>
      </c>
      <c r="N5912">
        <v>1</v>
      </c>
      <c r="O5912">
        <v>20</v>
      </c>
      <c r="P5912">
        <v>0.25</v>
      </c>
      <c r="Q5912">
        <v>1</v>
      </c>
      <c r="R5912">
        <v>0.5</v>
      </c>
      <c r="S5912">
        <v>0.25</v>
      </c>
      <c r="T5912">
        <v>5</v>
      </c>
      <c r="U5912">
        <v>38</v>
      </c>
      <c r="V5912">
        <v>26</v>
      </c>
      <c r="W5912">
        <v>2.71</v>
      </c>
      <c r="X5912">
        <v>5</v>
      </c>
      <c r="Y5912">
        <v>0.5</v>
      </c>
      <c r="Z5912">
        <v>0.03</v>
      </c>
      <c r="AA5912">
        <v>5</v>
      </c>
      <c r="AB5912">
        <v>0.34</v>
      </c>
      <c r="AC5912">
        <v>245</v>
      </c>
      <c r="AD5912">
        <v>0.5</v>
      </c>
      <c r="AE5912">
        <v>0.02</v>
      </c>
      <c r="AF5912">
        <v>12</v>
      </c>
      <c r="AH5912">
        <v>4</v>
      </c>
      <c r="AI5912">
        <v>1</v>
      </c>
      <c r="AJ5912">
        <v>8</v>
      </c>
      <c r="AK5912">
        <v>28</v>
      </c>
      <c r="AL5912">
        <v>0.28000000000000003</v>
      </c>
      <c r="AM5912">
        <v>5</v>
      </c>
      <c r="AN5912">
        <v>5</v>
      </c>
      <c r="AO5912">
        <v>92</v>
      </c>
      <c r="AP5912">
        <v>5</v>
      </c>
      <c r="AQ5912">
        <v>24</v>
      </c>
    </row>
    <row r="5913" spans="1:43" hidden="1" x14ac:dyDescent="0.25">
      <c r="A5913" t="s">
        <v>19011</v>
      </c>
      <c r="B5913" t="s">
        <v>20993</v>
      </c>
      <c r="C5913" s="1" t="str">
        <f t="shared" si="419"/>
        <v>21:0121</v>
      </c>
      <c r="D5913" s="1" t="str">
        <f t="shared" si="422"/>
        <v>21:0003</v>
      </c>
      <c r="E5913" t="s">
        <v>19013</v>
      </c>
      <c r="F5913" t="s">
        <v>20994</v>
      </c>
      <c r="H5913">
        <v>49.144124900000001</v>
      </c>
      <c r="I5913">
        <v>-56.191532000000002</v>
      </c>
      <c r="J5913" s="1" t="str">
        <f t="shared" si="421"/>
        <v>Till</v>
      </c>
      <c r="K5913" s="1" t="str">
        <f t="shared" si="420"/>
        <v>&lt;63 micron</v>
      </c>
      <c r="L5913">
        <v>0.1</v>
      </c>
      <c r="M5913">
        <v>1.79</v>
      </c>
      <c r="N5913">
        <v>1</v>
      </c>
      <c r="O5913">
        <v>40</v>
      </c>
      <c r="P5913">
        <v>0.25</v>
      </c>
      <c r="Q5913">
        <v>2</v>
      </c>
      <c r="R5913">
        <v>0.71</v>
      </c>
      <c r="S5913">
        <v>0.25</v>
      </c>
      <c r="T5913">
        <v>9</v>
      </c>
      <c r="U5913">
        <v>45</v>
      </c>
      <c r="V5913">
        <v>56</v>
      </c>
      <c r="W5913">
        <v>2.79</v>
      </c>
      <c r="X5913">
        <v>5</v>
      </c>
      <c r="Y5913">
        <v>0.5</v>
      </c>
      <c r="Z5913">
        <v>0.08</v>
      </c>
      <c r="AA5913">
        <v>10</v>
      </c>
      <c r="AB5913">
        <v>0.62</v>
      </c>
      <c r="AC5913">
        <v>320</v>
      </c>
      <c r="AD5913">
        <v>0.5</v>
      </c>
      <c r="AE5913">
        <v>0.04</v>
      </c>
      <c r="AF5913">
        <v>19</v>
      </c>
      <c r="AH5913">
        <v>8</v>
      </c>
      <c r="AI5913">
        <v>1</v>
      </c>
      <c r="AJ5913">
        <v>7</v>
      </c>
      <c r="AK5913">
        <v>28</v>
      </c>
      <c r="AL5913">
        <v>0.19</v>
      </c>
      <c r="AM5913">
        <v>5</v>
      </c>
      <c r="AN5913">
        <v>5</v>
      </c>
      <c r="AO5913">
        <v>85</v>
      </c>
      <c r="AP5913">
        <v>5</v>
      </c>
      <c r="AQ5913">
        <v>44</v>
      </c>
    </row>
    <row r="5914" spans="1:43" hidden="1" x14ac:dyDescent="0.25">
      <c r="A5914" t="s">
        <v>19015</v>
      </c>
      <c r="B5914" t="s">
        <v>20995</v>
      </c>
      <c r="C5914" s="1" t="str">
        <f t="shared" si="419"/>
        <v>21:0121</v>
      </c>
      <c r="D5914" s="1" t="str">
        <f t="shared" si="422"/>
        <v>21:0003</v>
      </c>
      <c r="E5914" t="s">
        <v>19017</v>
      </c>
      <c r="F5914" t="s">
        <v>20996</v>
      </c>
      <c r="H5914">
        <v>49.158603999999997</v>
      </c>
      <c r="I5914">
        <v>-56.171957200000001</v>
      </c>
      <c r="J5914" s="1" t="str">
        <f t="shared" si="421"/>
        <v>Till</v>
      </c>
      <c r="K5914" s="1" t="str">
        <f t="shared" si="420"/>
        <v>&lt;63 micron</v>
      </c>
      <c r="L5914">
        <v>0.1</v>
      </c>
      <c r="M5914">
        <v>1.37</v>
      </c>
      <c r="N5914">
        <v>1</v>
      </c>
      <c r="O5914">
        <v>20</v>
      </c>
      <c r="P5914">
        <v>0.25</v>
      </c>
      <c r="Q5914">
        <v>1</v>
      </c>
      <c r="R5914">
        <v>0.56999999999999995</v>
      </c>
      <c r="S5914">
        <v>0.25</v>
      </c>
      <c r="T5914">
        <v>8</v>
      </c>
      <c r="U5914">
        <v>38</v>
      </c>
      <c r="V5914">
        <v>31</v>
      </c>
      <c r="W5914">
        <v>2.4900000000000002</v>
      </c>
      <c r="X5914">
        <v>5</v>
      </c>
      <c r="Y5914">
        <v>0.5</v>
      </c>
      <c r="Z5914">
        <v>0.03</v>
      </c>
      <c r="AA5914">
        <v>10</v>
      </c>
      <c r="AB5914">
        <v>0.34</v>
      </c>
      <c r="AC5914">
        <v>270</v>
      </c>
      <c r="AD5914">
        <v>0.5</v>
      </c>
      <c r="AE5914">
        <v>0.02</v>
      </c>
      <c r="AF5914">
        <v>9</v>
      </c>
      <c r="AH5914">
        <v>4</v>
      </c>
      <c r="AI5914">
        <v>1</v>
      </c>
      <c r="AJ5914">
        <v>4</v>
      </c>
      <c r="AK5914">
        <v>23</v>
      </c>
      <c r="AL5914">
        <v>0.18</v>
      </c>
      <c r="AM5914">
        <v>5</v>
      </c>
      <c r="AN5914">
        <v>5</v>
      </c>
      <c r="AO5914">
        <v>81</v>
      </c>
      <c r="AP5914">
        <v>5</v>
      </c>
      <c r="AQ5914">
        <v>20</v>
      </c>
    </row>
    <row r="5915" spans="1:43" hidden="1" x14ac:dyDescent="0.25">
      <c r="A5915" t="s">
        <v>19019</v>
      </c>
      <c r="B5915" t="s">
        <v>20997</v>
      </c>
      <c r="C5915" s="1" t="str">
        <f t="shared" si="419"/>
        <v>21:0121</v>
      </c>
      <c r="D5915" s="1" t="str">
        <f t="shared" si="422"/>
        <v>21:0003</v>
      </c>
      <c r="E5915" t="s">
        <v>19021</v>
      </c>
      <c r="F5915" t="s">
        <v>20998</v>
      </c>
      <c r="H5915">
        <v>49.1536209</v>
      </c>
      <c r="I5915">
        <v>-56.1670345</v>
      </c>
      <c r="J5915" s="1" t="str">
        <f t="shared" si="421"/>
        <v>Till</v>
      </c>
      <c r="K5915" s="1" t="str">
        <f t="shared" si="420"/>
        <v>&lt;63 micron</v>
      </c>
      <c r="L5915">
        <v>0.1</v>
      </c>
      <c r="M5915">
        <v>1.58</v>
      </c>
      <c r="N5915">
        <v>4</v>
      </c>
      <c r="O5915">
        <v>20</v>
      </c>
      <c r="P5915">
        <v>0.25</v>
      </c>
      <c r="Q5915">
        <v>1</v>
      </c>
      <c r="R5915">
        <v>0.51</v>
      </c>
      <c r="S5915">
        <v>0.25</v>
      </c>
      <c r="T5915">
        <v>6</v>
      </c>
      <c r="U5915">
        <v>36</v>
      </c>
      <c r="V5915">
        <v>27</v>
      </c>
      <c r="W5915">
        <v>2.59</v>
      </c>
      <c r="X5915">
        <v>5</v>
      </c>
      <c r="Y5915">
        <v>0.5</v>
      </c>
      <c r="Z5915">
        <v>0.02</v>
      </c>
      <c r="AA5915">
        <v>10</v>
      </c>
      <c r="AB5915">
        <v>0.33</v>
      </c>
      <c r="AC5915">
        <v>215</v>
      </c>
      <c r="AD5915">
        <v>0.5</v>
      </c>
      <c r="AE5915">
        <v>0.02</v>
      </c>
      <c r="AF5915">
        <v>13</v>
      </c>
      <c r="AH5915">
        <v>4</v>
      </c>
      <c r="AI5915">
        <v>1</v>
      </c>
      <c r="AJ5915">
        <v>7</v>
      </c>
      <c r="AK5915">
        <v>25</v>
      </c>
      <c r="AL5915">
        <v>0.24</v>
      </c>
      <c r="AM5915">
        <v>5</v>
      </c>
      <c r="AN5915">
        <v>5</v>
      </c>
      <c r="AO5915">
        <v>81</v>
      </c>
      <c r="AP5915">
        <v>5</v>
      </c>
      <c r="AQ5915">
        <v>20</v>
      </c>
    </row>
    <row r="5916" spans="1:43" hidden="1" x14ac:dyDescent="0.25">
      <c r="A5916" t="s">
        <v>19023</v>
      </c>
      <c r="B5916" t="s">
        <v>20999</v>
      </c>
      <c r="C5916" s="1" t="str">
        <f t="shared" si="419"/>
        <v>21:0121</v>
      </c>
      <c r="D5916" s="1" t="str">
        <f t="shared" si="422"/>
        <v>21:0003</v>
      </c>
      <c r="E5916" t="s">
        <v>19025</v>
      </c>
      <c r="F5916" t="s">
        <v>21000</v>
      </c>
      <c r="H5916">
        <v>49.138450200000001</v>
      </c>
      <c r="I5916">
        <v>-56.184083800000003</v>
      </c>
      <c r="J5916" s="1" t="str">
        <f t="shared" si="421"/>
        <v>Till</v>
      </c>
      <c r="K5916" s="1" t="str">
        <f t="shared" si="420"/>
        <v>&lt;63 micron</v>
      </c>
      <c r="L5916">
        <v>0.1</v>
      </c>
      <c r="M5916">
        <v>2.0299999999999998</v>
      </c>
      <c r="N5916">
        <v>6</v>
      </c>
      <c r="O5916">
        <v>20</v>
      </c>
      <c r="P5916">
        <v>0.25</v>
      </c>
      <c r="Q5916">
        <v>1</v>
      </c>
      <c r="R5916">
        <v>0.54</v>
      </c>
      <c r="S5916">
        <v>0.25</v>
      </c>
      <c r="T5916">
        <v>8</v>
      </c>
      <c r="U5916">
        <v>40</v>
      </c>
      <c r="V5916">
        <v>37</v>
      </c>
      <c r="W5916">
        <v>2.7</v>
      </c>
      <c r="X5916">
        <v>5</v>
      </c>
      <c r="Y5916">
        <v>0.5</v>
      </c>
      <c r="Z5916">
        <v>0.03</v>
      </c>
      <c r="AA5916">
        <v>10</v>
      </c>
      <c r="AB5916">
        <v>0.37</v>
      </c>
      <c r="AC5916">
        <v>260</v>
      </c>
      <c r="AD5916">
        <v>0.5</v>
      </c>
      <c r="AE5916">
        <v>0.02</v>
      </c>
      <c r="AF5916">
        <v>11</v>
      </c>
      <c r="AH5916">
        <v>6</v>
      </c>
      <c r="AI5916">
        <v>2</v>
      </c>
      <c r="AJ5916">
        <v>8</v>
      </c>
      <c r="AK5916">
        <v>25</v>
      </c>
      <c r="AL5916">
        <v>0.22</v>
      </c>
      <c r="AM5916">
        <v>5</v>
      </c>
      <c r="AN5916">
        <v>5</v>
      </c>
      <c r="AO5916">
        <v>90</v>
      </c>
      <c r="AP5916">
        <v>5</v>
      </c>
      <c r="AQ5916">
        <v>24</v>
      </c>
    </row>
    <row r="5917" spans="1:43" hidden="1" x14ac:dyDescent="0.25">
      <c r="A5917" t="s">
        <v>19027</v>
      </c>
      <c r="B5917" t="s">
        <v>21001</v>
      </c>
      <c r="C5917" s="1" t="str">
        <f t="shared" si="419"/>
        <v>21:0121</v>
      </c>
      <c r="D5917" s="1" t="str">
        <f t="shared" si="422"/>
        <v>21:0003</v>
      </c>
      <c r="E5917" t="s">
        <v>19029</v>
      </c>
      <c r="F5917" t="s">
        <v>21002</v>
      </c>
      <c r="H5917">
        <v>49.150273300000002</v>
      </c>
      <c r="I5917">
        <v>-56.189580599999999</v>
      </c>
      <c r="J5917" s="1" t="str">
        <f t="shared" si="421"/>
        <v>Till</v>
      </c>
      <c r="K5917" s="1" t="str">
        <f t="shared" si="420"/>
        <v>&lt;63 micron</v>
      </c>
      <c r="L5917">
        <v>0.1</v>
      </c>
      <c r="M5917">
        <v>1.85</v>
      </c>
      <c r="N5917">
        <v>4</v>
      </c>
      <c r="O5917">
        <v>50</v>
      </c>
      <c r="P5917">
        <v>0.25</v>
      </c>
      <c r="Q5917">
        <v>1</v>
      </c>
      <c r="R5917">
        <v>0.66</v>
      </c>
      <c r="S5917">
        <v>0.25</v>
      </c>
      <c r="T5917">
        <v>6</v>
      </c>
      <c r="U5917">
        <v>37</v>
      </c>
      <c r="V5917">
        <v>23</v>
      </c>
      <c r="W5917">
        <v>2.71</v>
      </c>
      <c r="X5917">
        <v>5</v>
      </c>
      <c r="Y5917">
        <v>0.5</v>
      </c>
      <c r="Z5917">
        <v>0.03</v>
      </c>
      <c r="AA5917">
        <v>10</v>
      </c>
      <c r="AB5917">
        <v>0.36</v>
      </c>
      <c r="AC5917">
        <v>265</v>
      </c>
      <c r="AD5917">
        <v>0.5</v>
      </c>
      <c r="AE5917">
        <v>0.03</v>
      </c>
      <c r="AF5917">
        <v>12</v>
      </c>
      <c r="AH5917">
        <v>2</v>
      </c>
      <c r="AI5917">
        <v>1</v>
      </c>
      <c r="AJ5917">
        <v>7</v>
      </c>
      <c r="AK5917">
        <v>36</v>
      </c>
      <c r="AL5917">
        <v>0.24</v>
      </c>
      <c r="AM5917">
        <v>5</v>
      </c>
      <c r="AN5917">
        <v>5</v>
      </c>
      <c r="AO5917">
        <v>91</v>
      </c>
      <c r="AP5917">
        <v>5</v>
      </c>
      <c r="AQ5917">
        <v>22</v>
      </c>
    </row>
    <row r="5918" spans="1:43" hidden="1" x14ac:dyDescent="0.25">
      <c r="A5918" t="s">
        <v>19031</v>
      </c>
      <c r="B5918" t="s">
        <v>21003</v>
      </c>
      <c r="C5918" s="1" t="str">
        <f t="shared" si="419"/>
        <v>21:0121</v>
      </c>
      <c r="D5918" s="1" t="str">
        <f t="shared" si="422"/>
        <v>21:0003</v>
      </c>
      <c r="E5918" t="s">
        <v>19033</v>
      </c>
      <c r="F5918" t="s">
        <v>21004</v>
      </c>
      <c r="H5918">
        <v>49.154470799999999</v>
      </c>
      <c r="I5918">
        <v>-56.198083799999999</v>
      </c>
      <c r="J5918" s="1" t="str">
        <f t="shared" si="421"/>
        <v>Till</v>
      </c>
      <c r="K5918" s="1" t="str">
        <f t="shared" si="420"/>
        <v>&lt;63 micron</v>
      </c>
      <c r="L5918">
        <v>0.1</v>
      </c>
      <c r="M5918">
        <v>1.86</v>
      </c>
      <c r="N5918">
        <v>4</v>
      </c>
      <c r="O5918">
        <v>30</v>
      </c>
      <c r="P5918">
        <v>0.25</v>
      </c>
      <c r="Q5918">
        <v>1</v>
      </c>
      <c r="R5918">
        <v>0.84</v>
      </c>
      <c r="S5918">
        <v>0.25</v>
      </c>
      <c r="T5918">
        <v>10</v>
      </c>
      <c r="U5918">
        <v>38</v>
      </c>
      <c r="V5918">
        <v>29</v>
      </c>
      <c r="W5918">
        <v>2.75</v>
      </c>
      <c r="X5918">
        <v>5</v>
      </c>
      <c r="Y5918">
        <v>0.5</v>
      </c>
      <c r="Z5918">
        <v>0.05</v>
      </c>
      <c r="AA5918">
        <v>10</v>
      </c>
      <c r="AB5918">
        <v>0.45</v>
      </c>
      <c r="AC5918">
        <v>280</v>
      </c>
      <c r="AD5918">
        <v>0.5</v>
      </c>
      <c r="AE5918">
        <v>0.04</v>
      </c>
      <c r="AF5918">
        <v>14</v>
      </c>
      <c r="AH5918">
        <v>4</v>
      </c>
      <c r="AI5918">
        <v>1</v>
      </c>
      <c r="AJ5918">
        <v>7</v>
      </c>
      <c r="AK5918">
        <v>43</v>
      </c>
      <c r="AL5918">
        <v>0.21</v>
      </c>
      <c r="AM5918">
        <v>5</v>
      </c>
      <c r="AN5918">
        <v>5</v>
      </c>
      <c r="AO5918">
        <v>91</v>
      </c>
      <c r="AP5918">
        <v>5</v>
      </c>
      <c r="AQ5918">
        <v>24</v>
      </c>
    </row>
    <row r="5919" spans="1:43" hidden="1" x14ac:dyDescent="0.25">
      <c r="A5919" t="s">
        <v>19035</v>
      </c>
      <c r="B5919" t="s">
        <v>21005</v>
      </c>
      <c r="C5919" s="1" t="str">
        <f t="shared" ref="C5919:C5982" si="423">HYPERLINK("http://geochem.nrcan.gc.ca/cdogs/content/bdl/bdl210121_e.htm", "21:0121")</f>
        <v>21:0121</v>
      </c>
      <c r="D5919" s="1" t="str">
        <f t="shared" si="422"/>
        <v>21:0003</v>
      </c>
      <c r="E5919" t="s">
        <v>19037</v>
      </c>
      <c r="F5919" t="s">
        <v>21006</v>
      </c>
      <c r="H5919">
        <v>49.161600200000002</v>
      </c>
      <c r="I5919">
        <v>-56.188504199999997</v>
      </c>
      <c r="J5919" s="1" t="str">
        <f t="shared" si="421"/>
        <v>Till</v>
      </c>
      <c r="K5919" s="1" t="str">
        <f t="shared" ref="K5919:K5982" si="424">HYPERLINK("http://geochem.nrcan.gc.ca/cdogs/content/kwd/kwd080004_e.htm", "&lt;63 micron")</f>
        <v>&lt;63 micron</v>
      </c>
      <c r="L5919">
        <v>0.1</v>
      </c>
      <c r="M5919">
        <v>3.57</v>
      </c>
      <c r="N5919">
        <v>4</v>
      </c>
      <c r="O5919">
        <v>40</v>
      </c>
      <c r="P5919">
        <v>0.25</v>
      </c>
      <c r="Q5919">
        <v>1</v>
      </c>
      <c r="R5919">
        <v>0.61</v>
      </c>
      <c r="S5919">
        <v>0.25</v>
      </c>
      <c r="T5919">
        <v>11</v>
      </c>
      <c r="U5919">
        <v>59</v>
      </c>
      <c r="V5919">
        <v>46</v>
      </c>
      <c r="W5919">
        <v>3.08</v>
      </c>
      <c r="X5919">
        <v>5</v>
      </c>
      <c r="Y5919">
        <v>0.5</v>
      </c>
      <c r="Z5919">
        <v>0.08</v>
      </c>
      <c r="AA5919">
        <v>10</v>
      </c>
      <c r="AB5919">
        <v>0.73</v>
      </c>
      <c r="AC5919">
        <v>490</v>
      </c>
      <c r="AD5919">
        <v>0.5</v>
      </c>
      <c r="AE5919">
        <v>0.03</v>
      </c>
      <c r="AF5919">
        <v>25</v>
      </c>
      <c r="AH5919">
        <v>8</v>
      </c>
      <c r="AI5919">
        <v>1</v>
      </c>
      <c r="AJ5919">
        <v>11</v>
      </c>
      <c r="AK5919">
        <v>29</v>
      </c>
      <c r="AL5919">
        <v>0.28000000000000003</v>
      </c>
      <c r="AM5919">
        <v>5</v>
      </c>
      <c r="AN5919">
        <v>5</v>
      </c>
      <c r="AO5919">
        <v>102</v>
      </c>
      <c r="AP5919">
        <v>5</v>
      </c>
      <c r="AQ5919">
        <v>34</v>
      </c>
    </row>
    <row r="5920" spans="1:43" hidden="1" x14ac:dyDescent="0.25">
      <c r="A5920" t="s">
        <v>19039</v>
      </c>
      <c r="B5920" t="s">
        <v>21007</v>
      </c>
      <c r="C5920" s="1" t="str">
        <f t="shared" si="423"/>
        <v>21:0121</v>
      </c>
      <c r="D5920" s="1" t="str">
        <f t="shared" si="422"/>
        <v>21:0003</v>
      </c>
      <c r="E5920" t="s">
        <v>19041</v>
      </c>
      <c r="F5920" t="s">
        <v>21008</v>
      </c>
      <c r="H5920">
        <v>49.167377799999997</v>
      </c>
      <c r="I5920">
        <v>-56.178669900000003</v>
      </c>
      <c r="J5920" s="1" t="str">
        <f t="shared" si="421"/>
        <v>Till</v>
      </c>
      <c r="K5920" s="1" t="str">
        <f t="shared" si="424"/>
        <v>&lt;63 micron</v>
      </c>
      <c r="L5920">
        <v>0.1</v>
      </c>
      <c r="M5920">
        <v>1.48</v>
      </c>
      <c r="N5920">
        <v>2</v>
      </c>
      <c r="O5920">
        <v>20</v>
      </c>
      <c r="P5920">
        <v>0.25</v>
      </c>
      <c r="Q5920">
        <v>1</v>
      </c>
      <c r="R5920">
        <v>0.67</v>
      </c>
      <c r="S5920">
        <v>0.25</v>
      </c>
      <c r="T5920">
        <v>7</v>
      </c>
      <c r="U5920">
        <v>33</v>
      </c>
      <c r="V5920">
        <v>34</v>
      </c>
      <c r="W5920">
        <v>2.4</v>
      </c>
      <c r="X5920">
        <v>5</v>
      </c>
      <c r="Y5920">
        <v>0.5</v>
      </c>
      <c r="Z5920">
        <v>0.04</v>
      </c>
      <c r="AA5920">
        <v>10</v>
      </c>
      <c r="AB5920">
        <v>0.38</v>
      </c>
      <c r="AC5920">
        <v>260</v>
      </c>
      <c r="AD5920">
        <v>0.5</v>
      </c>
      <c r="AE5920">
        <v>0.03</v>
      </c>
      <c r="AF5920">
        <v>13</v>
      </c>
      <c r="AH5920">
        <v>4</v>
      </c>
      <c r="AI5920">
        <v>1</v>
      </c>
      <c r="AJ5920">
        <v>6</v>
      </c>
      <c r="AK5920">
        <v>32</v>
      </c>
      <c r="AL5920">
        <v>0.18</v>
      </c>
      <c r="AM5920">
        <v>5</v>
      </c>
      <c r="AN5920">
        <v>5</v>
      </c>
      <c r="AO5920">
        <v>73</v>
      </c>
      <c r="AP5920">
        <v>5</v>
      </c>
      <c r="AQ5920">
        <v>24</v>
      </c>
    </row>
    <row r="5921" spans="1:43" hidden="1" x14ac:dyDescent="0.25">
      <c r="A5921" t="s">
        <v>19043</v>
      </c>
      <c r="B5921" t="s">
        <v>21009</v>
      </c>
      <c r="C5921" s="1" t="str">
        <f t="shared" si="423"/>
        <v>21:0121</v>
      </c>
      <c r="D5921" s="1" t="str">
        <f t="shared" si="422"/>
        <v>21:0003</v>
      </c>
      <c r="E5921" t="s">
        <v>19045</v>
      </c>
      <c r="F5921" t="s">
        <v>21010</v>
      </c>
      <c r="H5921">
        <v>49.144864599999998</v>
      </c>
      <c r="I5921">
        <v>-56.200844099999998</v>
      </c>
      <c r="J5921" s="1" t="str">
        <f t="shared" si="421"/>
        <v>Till</v>
      </c>
      <c r="K5921" s="1" t="str">
        <f t="shared" si="424"/>
        <v>&lt;63 micron</v>
      </c>
      <c r="L5921">
        <v>0.1</v>
      </c>
      <c r="M5921">
        <v>2.23</v>
      </c>
      <c r="N5921">
        <v>4</v>
      </c>
      <c r="O5921">
        <v>40</v>
      </c>
      <c r="P5921">
        <v>0.25</v>
      </c>
      <c r="Q5921">
        <v>1</v>
      </c>
      <c r="R5921">
        <v>0.59</v>
      </c>
      <c r="S5921">
        <v>0.25</v>
      </c>
      <c r="T5921">
        <v>8</v>
      </c>
      <c r="U5921">
        <v>43</v>
      </c>
      <c r="V5921">
        <v>30</v>
      </c>
      <c r="W5921">
        <v>2.75</v>
      </c>
      <c r="X5921">
        <v>5</v>
      </c>
      <c r="Y5921">
        <v>0.5</v>
      </c>
      <c r="Z5921">
        <v>0.03</v>
      </c>
      <c r="AA5921">
        <v>10</v>
      </c>
      <c r="AB5921">
        <v>0.45</v>
      </c>
      <c r="AC5921">
        <v>275</v>
      </c>
      <c r="AD5921">
        <v>0.5</v>
      </c>
      <c r="AE5921">
        <v>0.02</v>
      </c>
      <c r="AF5921">
        <v>14</v>
      </c>
      <c r="AH5921">
        <v>4</v>
      </c>
      <c r="AI5921">
        <v>1</v>
      </c>
      <c r="AJ5921">
        <v>8</v>
      </c>
      <c r="AK5921">
        <v>32</v>
      </c>
      <c r="AL5921">
        <v>0.23</v>
      </c>
      <c r="AM5921">
        <v>5</v>
      </c>
      <c r="AN5921">
        <v>5</v>
      </c>
      <c r="AO5921">
        <v>93</v>
      </c>
      <c r="AP5921">
        <v>5</v>
      </c>
      <c r="AQ5921">
        <v>26</v>
      </c>
    </row>
    <row r="5922" spans="1:43" hidden="1" x14ac:dyDescent="0.25">
      <c r="A5922" t="s">
        <v>19047</v>
      </c>
      <c r="B5922" t="s">
        <v>21011</v>
      </c>
      <c r="C5922" s="1" t="str">
        <f t="shared" si="423"/>
        <v>21:0121</v>
      </c>
      <c r="D5922" s="1" t="str">
        <f t="shared" si="422"/>
        <v>21:0003</v>
      </c>
      <c r="E5922" t="s">
        <v>19049</v>
      </c>
      <c r="F5922" t="s">
        <v>21012</v>
      </c>
      <c r="H5922">
        <v>49.140960800000002</v>
      </c>
      <c r="I5922">
        <v>-56.208722000000002</v>
      </c>
      <c r="J5922" s="1" t="str">
        <f t="shared" si="421"/>
        <v>Till</v>
      </c>
      <c r="K5922" s="1" t="str">
        <f t="shared" si="424"/>
        <v>&lt;63 micron</v>
      </c>
      <c r="L5922">
        <v>0.1</v>
      </c>
      <c r="M5922">
        <v>2.5</v>
      </c>
      <c r="N5922">
        <v>2</v>
      </c>
      <c r="O5922">
        <v>10</v>
      </c>
      <c r="P5922">
        <v>0.25</v>
      </c>
      <c r="Q5922">
        <v>1</v>
      </c>
      <c r="R5922">
        <v>0.43</v>
      </c>
      <c r="S5922">
        <v>0.25</v>
      </c>
      <c r="T5922">
        <v>7</v>
      </c>
      <c r="U5922">
        <v>38</v>
      </c>
      <c r="V5922">
        <v>24</v>
      </c>
      <c r="W5922">
        <v>2.7</v>
      </c>
      <c r="X5922">
        <v>5</v>
      </c>
      <c r="Y5922">
        <v>0.5</v>
      </c>
      <c r="Z5922">
        <v>0.03</v>
      </c>
      <c r="AA5922">
        <v>10</v>
      </c>
      <c r="AB5922">
        <v>0.33</v>
      </c>
      <c r="AC5922">
        <v>185</v>
      </c>
      <c r="AD5922">
        <v>1</v>
      </c>
      <c r="AE5922">
        <v>0.02</v>
      </c>
      <c r="AF5922">
        <v>11</v>
      </c>
      <c r="AH5922">
        <v>4</v>
      </c>
      <c r="AI5922">
        <v>1</v>
      </c>
      <c r="AJ5922">
        <v>6</v>
      </c>
      <c r="AK5922">
        <v>20</v>
      </c>
      <c r="AL5922">
        <v>0.19</v>
      </c>
      <c r="AM5922">
        <v>5</v>
      </c>
      <c r="AN5922">
        <v>5</v>
      </c>
      <c r="AO5922">
        <v>89</v>
      </c>
      <c r="AP5922">
        <v>5</v>
      </c>
      <c r="AQ5922">
        <v>20</v>
      </c>
    </row>
    <row r="5923" spans="1:43" hidden="1" x14ac:dyDescent="0.25">
      <c r="A5923" t="s">
        <v>19051</v>
      </c>
      <c r="B5923" t="s">
        <v>21013</v>
      </c>
      <c r="C5923" s="1" t="str">
        <f t="shared" si="423"/>
        <v>21:0121</v>
      </c>
      <c r="D5923" s="1" t="str">
        <f t="shared" si="422"/>
        <v>21:0003</v>
      </c>
      <c r="E5923" t="s">
        <v>19053</v>
      </c>
      <c r="F5923" t="s">
        <v>21014</v>
      </c>
      <c r="H5923">
        <v>49.129239400000003</v>
      </c>
      <c r="I5923">
        <v>-56.1854686</v>
      </c>
      <c r="J5923" s="1" t="str">
        <f t="shared" si="421"/>
        <v>Till</v>
      </c>
      <c r="K5923" s="1" t="str">
        <f t="shared" si="424"/>
        <v>&lt;63 micron</v>
      </c>
      <c r="L5923">
        <v>0.1</v>
      </c>
      <c r="M5923">
        <v>2.13</v>
      </c>
      <c r="N5923">
        <v>2</v>
      </c>
      <c r="O5923">
        <v>60</v>
      </c>
      <c r="P5923">
        <v>0.25</v>
      </c>
      <c r="Q5923">
        <v>1</v>
      </c>
      <c r="R5923">
        <v>0.61</v>
      </c>
      <c r="S5923">
        <v>0.25</v>
      </c>
      <c r="T5923">
        <v>7</v>
      </c>
      <c r="U5923">
        <v>32</v>
      </c>
      <c r="V5923">
        <v>28</v>
      </c>
      <c r="W5923">
        <v>2.67</v>
      </c>
      <c r="X5923">
        <v>5</v>
      </c>
      <c r="Y5923">
        <v>0.5</v>
      </c>
      <c r="Z5923">
        <v>0.06</v>
      </c>
      <c r="AA5923">
        <v>10</v>
      </c>
      <c r="AB5923">
        <v>0.46</v>
      </c>
      <c r="AC5923">
        <v>325</v>
      </c>
      <c r="AD5923">
        <v>0.5</v>
      </c>
      <c r="AE5923">
        <v>0.03</v>
      </c>
      <c r="AF5923">
        <v>12</v>
      </c>
      <c r="AH5923">
        <v>4</v>
      </c>
      <c r="AI5923">
        <v>1</v>
      </c>
      <c r="AJ5923">
        <v>7</v>
      </c>
      <c r="AK5923">
        <v>29</v>
      </c>
      <c r="AL5923">
        <v>0.21</v>
      </c>
      <c r="AM5923">
        <v>5</v>
      </c>
      <c r="AN5923">
        <v>5</v>
      </c>
      <c r="AO5923">
        <v>79</v>
      </c>
      <c r="AP5923">
        <v>5</v>
      </c>
      <c r="AQ5923">
        <v>30</v>
      </c>
    </row>
    <row r="5924" spans="1:43" hidden="1" x14ac:dyDescent="0.25">
      <c r="A5924" t="s">
        <v>19055</v>
      </c>
      <c r="B5924" t="s">
        <v>21015</v>
      </c>
      <c r="C5924" s="1" t="str">
        <f t="shared" si="423"/>
        <v>21:0121</v>
      </c>
      <c r="D5924" s="1" t="str">
        <f t="shared" si="422"/>
        <v>21:0003</v>
      </c>
      <c r="E5924" t="s">
        <v>19057</v>
      </c>
      <c r="F5924" t="s">
        <v>21016</v>
      </c>
      <c r="H5924">
        <v>49.124346299999999</v>
      </c>
      <c r="I5924">
        <v>-56.193224299999997</v>
      </c>
      <c r="J5924" s="1" t="str">
        <f t="shared" si="421"/>
        <v>Till</v>
      </c>
      <c r="K5924" s="1" t="str">
        <f t="shared" si="424"/>
        <v>&lt;63 micron</v>
      </c>
      <c r="L5924">
        <v>0.1</v>
      </c>
      <c r="M5924">
        <v>1.47</v>
      </c>
      <c r="N5924">
        <v>2</v>
      </c>
      <c r="O5924">
        <v>30</v>
      </c>
      <c r="P5924">
        <v>0.25</v>
      </c>
      <c r="Q5924">
        <v>1</v>
      </c>
      <c r="R5924">
        <v>0.51</v>
      </c>
      <c r="S5924">
        <v>0.25</v>
      </c>
      <c r="T5924">
        <v>8</v>
      </c>
      <c r="U5924">
        <v>27</v>
      </c>
      <c r="V5924">
        <v>20</v>
      </c>
      <c r="W5924">
        <v>2.41</v>
      </c>
      <c r="X5924">
        <v>5</v>
      </c>
      <c r="Y5924">
        <v>0.5</v>
      </c>
      <c r="Z5924">
        <v>0.04</v>
      </c>
      <c r="AA5924">
        <v>10</v>
      </c>
      <c r="AB5924">
        <v>0.34</v>
      </c>
      <c r="AC5924">
        <v>280</v>
      </c>
      <c r="AD5924">
        <v>1</v>
      </c>
      <c r="AE5924">
        <v>0.02</v>
      </c>
      <c r="AF5924">
        <v>9</v>
      </c>
      <c r="AH5924">
        <v>4</v>
      </c>
      <c r="AI5924">
        <v>1</v>
      </c>
      <c r="AJ5924">
        <v>6</v>
      </c>
      <c r="AK5924">
        <v>24</v>
      </c>
      <c r="AL5924">
        <v>0.19</v>
      </c>
      <c r="AM5924">
        <v>5</v>
      </c>
      <c r="AN5924">
        <v>5</v>
      </c>
      <c r="AO5924">
        <v>75</v>
      </c>
      <c r="AP5924">
        <v>5</v>
      </c>
      <c r="AQ5924">
        <v>26</v>
      </c>
    </row>
    <row r="5925" spans="1:43" hidden="1" x14ac:dyDescent="0.25">
      <c r="A5925" t="s">
        <v>19059</v>
      </c>
      <c r="B5925" t="s">
        <v>21017</v>
      </c>
      <c r="C5925" s="1" t="str">
        <f t="shared" si="423"/>
        <v>21:0121</v>
      </c>
      <c r="D5925" s="1" t="str">
        <f t="shared" si="422"/>
        <v>21:0003</v>
      </c>
      <c r="E5925" t="s">
        <v>19061</v>
      </c>
      <c r="F5925" t="s">
        <v>21018</v>
      </c>
      <c r="H5925">
        <v>49.122812799999998</v>
      </c>
      <c r="I5925">
        <v>-56.199074099999997</v>
      </c>
      <c r="J5925" s="1" t="str">
        <f t="shared" si="421"/>
        <v>Till</v>
      </c>
      <c r="K5925" s="1" t="str">
        <f t="shared" si="424"/>
        <v>&lt;63 micron</v>
      </c>
      <c r="L5925">
        <v>0.2</v>
      </c>
      <c r="M5925">
        <v>1.93</v>
      </c>
      <c r="N5925">
        <v>4</v>
      </c>
      <c r="O5925">
        <v>30</v>
      </c>
      <c r="P5925">
        <v>0.25</v>
      </c>
      <c r="Q5925">
        <v>1</v>
      </c>
      <c r="R5925">
        <v>0.37</v>
      </c>
      <c r="S5925">
        <v>0.25</v>
      </c>
      <c r="T5925">
        <v>6</v>
      </c>
      <c r="U5925">
        <v>34</v>
      </c>
      <c r="V5925">
        <v>21</v>
      </c>
      <c r="W5925">
        <v>2.61</v>
      </c>
      <c r="X5925">
        <v>5</v>
      </c>
      <c r="Y5925">
        <v>0.5</v>
      </c>
      <c r="Z5925">
        <v>0.03</v>
      </c>
      <c r="AA5925">
        <v>10</v>
      </c>
      <c r="AB5925">
        <v>0.32</v>
      </c>
      <c r="AC5925">
        <v>210</v>
      </c>
      <c r="AD5925">
        <v>0.5</v>
      </c>
      <c r="AE5925">
        <v>0.02</v>
      </c>
      <c r="AF5925">
        <v>12</v>
      </c>
      <c r="AH5925">
        <v>4</v>
      </c>
      <c r="AI5925">
        <v>1</v>
      </c>
      <c r="AJ5925">
        <v>7</v>
      </c>
      <c r="AK5925">
        <v>21</v>
      </c>
      <c r="AL5925">
        <v>0.23</v>
      </c>
      <c r="AM5925">
        <v>5</v>
      </c>
      <c r="AN5925">
        <v>10</v>
      </c>
      <c r="AO5925">
        <v>85</v>
      </c>
      <c r="AP5925">
        <v>5</v>
      </c>
      <c r="AQ5925">
        <v>22</v>
      </c>
    </row>
    <row r="5926" spans="1:43" hidden="1" x14ac:dyDescent="0.25">
      <c r="A5926" t="s">
        <v>19063</v>
      </c>
      <c r="B5926" t="s">
        <v>21019</v>
      </c>
      <c r="C5926" s="1" t="str">
        <f t="shared" si="423"/>
        <v>21:0121</v>
      </c>
      <c r="D5926" s="1" t="str">
        <f t="shared" si="422"/>
        <v>21:0003</v>
      </c>
      <c r="E5926" t="s">
        <v>19065</v>
      </c>
      <c r="F5926" t="s">
        <v>21020</v>
      </c>
      <c r="H5926">
        <v>49.119683700000003</v>
      </c>
      <c r="I5926">
        <v>-56.201865499999997</v>
      </c>
      <c r="J5926" s="1" t="str">
        <f t="shared" si="421"/>
        <v>Till</v>
      </c>
      <c r="K5926" s="1" t="str">
        <f t="shared" si="424"/>
        <v>&lt;63 micron</v>
      </c>
      <c r="L5926">
        <v>0.1</v>
      </c>
      <c r="M5926">
        <v>1.0900000000000001</v>
      </c>
      <c r="N5926">
        <v>1</v>
      </c>
      <c r="O5926">
        <v>30</v>
      </c>
      <c r="P5926">
        <v>0.25</v>
      </c>
      <c r="Q5926">
        <v>2</v>
      </c>
      <c r="R5926">
        <v>0.52</v>
      </c>
      <c r="S5926">
        <v>0.25</v>
      </c>
      <c r="T5926">
        <v>4</v>
      </c>
      <c r="U5926">
        <v>27</v>
      </c>
      <c r="V5926">
        <v>14</v>
      </c>
      <c r="W5926">
        <v>2.4700000000000002</v>
      </c>
      <c r="X5926">
        <v>5</v>
      </c>
      <c r="Y5926">
        <v>0.5</v>
      </c>
      <c r="Z5926">
        <v>0.03</v>
      </c>
      <c r="AA5926">
        <v>10</v>
      </c>
      <c r="AB5926">
        <v>0.34</v>
      </c>
      <c r="AC5926">
        <v>265</v>
      </c>
      <c r="AD5926">
        <v>0.5</v>
      </c>
      <c r="AE5926">
        <v>0.02</v>
      </c>
      <c r="AF5926">
        <v>9</v>
      </c>
      <c r="AH5926">
        <v>4</v>
      </c>
      <c r="AI5926">
        <v>4</v>
      </c>
      <c r="AJ5926">
        <v>4</v>
      </c>
      <c r="AK5926">
        <v>22</v>
      </c>
      <c r="AL5926">
        <v>0.16</v>
      </c>
      <c r="AM5926">
        <v>5</v>
      </c>
      <c r="AN5926">
        <v>5</v>
      </c>
      <c r="AO5926">
        <v>77</v>
      </c>
      <c r="AP5926">
        <v>5</v>
      </c>
      <c r="AQ5926">
        <v>26</v>
      </c>
    </row>
    <row r="5927" spans="1:43" hidden="1" x14ac:dyDescent="0.25">
      <c r="A5927" t="s">
        <v>19067</v>
      </c>
      <c r="B5927" t="s">
        <v>21021</v>
      </c>
      <c r="C5927" s="1" t="str">
        <f t="shared" si="423"/>
        <v>21:0121</v>
      </c>
      <c r="D5927" s="1" t="str">
        <f t="shared" si="422"/>
        <v>21:0003</v>
      </c>
      <c r="E5927" t="s">
        <v>19069</v>
      </c>
      <c r="F5927" t="s">
        <v>21022</v>
      </c>
      <c r="H5927">
        <v>49.119520399999999</v>
      </c>
      <c r="I5927">
        <v>-56.204266500000003</v>
      </c>
      <c r="J5927" s="1" t="str">
        <f t="shared" si="421"/>
        <v>Till</v>
      </c>
      <c r="K5927" s="1" t="str">
        <f t="shared" si="424"/>
        <v>&lt;63 micron</v>
      </c>
      <c r="L5927">
        <v>0.1</v>
      </c>
      <c r="M5927">
        <v>1.44</v>
      </c>
      <c r="N5927">
        <v>4</v>
      </c>
      <c r="O5927">
        <v>60</v>
      </c>
      <c r="P5927">
        <v>0.25</v>
      </c>
      <c r="Q5927">
        <v>4</v>
      </c>
      <c r="R5927">
        <v>0.63</v>
      </c>
      <c r="S5927">
        <v>0.25</v>
      </c>
      <c r="T5927">
        <v>6</v>
      </c>
      <c r="U5927">
        <v>31</v>
      </c>
      <c r="V5927">
        <v>32</v>
      </c>
      <c r="W5927">
        <v>2.68</v>
      </c>
      <c r="X5927">
        <v>5</v>
      </c>
      <c r="Y5927">
        <v>0.5</v>
      </c>
      <c r="Z5927">
        <v>7.0000000000000007E-2</v>
      </c>
      <c r="AA5927">
        <v>10</v>
      </c>
      <c r="AB5927">
        <v>0.45</v>
      </c>
      <c r="AC5927">
        <v>305</v>
      </c>
      <c r="AD5927">
        <v>0.5</v>
      </c>
      <c r="AE5927">
        <v>0.03</v>
      </c>
      <c r="AF5927">
        <v>9</v>
      </c>
      <c r="AH5927">
        <v>6</v>
      </c>
      <c r="AI5927">
        <v>1</v>
      </c>
      <c r="AJ5927">
        <v>6</v>
      </c>
      <c r="AK5927">
        <v>26</v>
      </c>
      <c r="AL5927">
        <v>0.19</v>
      </c>
      <c r="AM5927">
        <v>5</v>
      </c>
      <c r="AN5927">
        <v>5</v>
      </c>
      <c r="AO5927">
        <v>78</v>
      </c>
      <c r="AP5927">
        <v>5</v>
      </c>
      <c r="AQ5927">
        <v>38</v>
      </c>
    </row>
    <row r="5928" spans="1:43" hidden="1" x14ac:dyDescent="0.25">
      <c r="A5928" t="s">
        <v>19071</v>
      </c>
      <c r="B5928" t="s">
        <v>21023</v>
      </c>
      <c r="C5928" s="1" t="str">
        <f t="shared" si="423"/>
        <v>21:0121</v>
      </c>
      <c r="D5928" s="1" t="str">
        <f t="shared" si="422"/>
        <v>21:0003</v>
      </c>
      <c r="E5928" t="s">
        <v>19073</v>
      </c>
      <c r="F5928" t="s">
        <v>21024</v>
      </c>
      <c r="H5928">
        <v>49.127496299999997</v>
      </c>
      <c r="I5928">
        <v>-56.193447300000003</v>
      </c>
      <c r="J5928" s="1" t="str">
        <f t="shared" si="421"/>
        <v>Till</v>
      </c>
      <c r="K5928" s="1" t="str">
        <f t="shared" si="424"/>
        <v>&lt;63 micron</v>
      </c>
      <c r="L5928">
        <v>0.2</v>
      </c>
      <c r="M5928">
        <v>2.35</v>
      </c>
      <c r="N5928">
        <v>4</v>
      </c>
      <c r="O5928">
        <v>40</v>
      </c>
      <c r="P5928">
        <v>0.25</v>
      </c>
      <c r="Q5928">
        <v>1</v>
      </c>
      <c r="R5928">
        <v>0.56999999999999995</v>
      </c>
      <c r="S5928">
        <v>0.25</v>
      </c>
      <c r="T5928">
        <v>7</v>
      </c>
      <c r="U5928">
        <v>34</v>
      </c>
      <c r="V5928">
        <v>22</v>
      </c>
      <c r="W5928">
        <v>2.37</v>
      </c>
      <c r="X5928">
        <v>5</v>
      </c>
      <c r="Y5928">
        <v>0.5</v>
      </c>
      <c r="Z5928">
        <v>0.04</v>
      </c>
      <c r="AA5928">
        <v>10</v>
      </c>
      <c r="AB5928">
        <v>0.35</v>
      </c>
      <c r="AC5928">
        <v>290</v>
      </c>
      <c r="AD5928">
        <v>0.5</v>
      </c>
      <c r="AE5928">
        <v>0.02</v>
      </c>
      <c r="AF5928">
        <v>11</v>
      </c>
      <c r="AH5928">
        <v>4</v>
      </c>
      <c r="AI5928">
        <v>1</v>
      </c>
      <c r="AJ5928">
        <v>6</v>
      </c>
      <c r="AK5928">
        <v>28</v>
      </c>
      <c r="AL5928">
        <v>0.21</v>
      </c>
      <c r="AM5928">
        <v>5</v>
      </c>
      <c r="AN5928">
        <v>5</v>
      </c>
      <c r="AO5928">
        <v>77</v>
      </c>
      <c r="AP5928">
        <v>5</v>
      </c>
      <c r="AQ5928">
        <v>28</v>
      </c>
    </row>
    <row r="5929" spans="1:43" hidden="1" x14ac:dyDescent="0.25">
      <c r="A5929" t="s">
        <v>19075</v>
      </c>
      <c r="B5929" t="s">
        <v>21025</v>
      </c>
      <c r="C5929" s="1" t="str">
        <f t="shared" si="423"/>
        <v>21:0121</v>
      </c>
      <c r="D5929" s="1" t="str">
        <f t="shared" si="422"/>
        <v>21:0003</v>
      </c>
      <c r="E5929" t="s">
        <v>19077</v>
      </c>
      <c r="F5929" t="s">
        <v>21026</v>
      </c>
      <c r="H5929">
        <v>49.1328155</v>
      </c>
      <c r="I5929">
        <v>-56.214677799999997</v>
      </c>
      <c r="J5929" s="1" t="str">
        <f t="shared" si="421"/>
        <v>Till</v>
      </c>
      <c r="K5929" s="1" t="str">
        <f t="shared" si="424"/>
        <v>&lt;63 micron</v>
      </c>
      <c r="L5929">
        <v>0.2</v>
      </c>
      <c r="M5929">
        <v>2.75</v>
      </c>
      <c r="N5929">
        <v>4</v>
      </c>
      <c r="O5929">
        <v>20</v>
      </c>
      <c r="P5929">
        <v>0.25</v>
      </c>
      <c r="Q5929">
        <v>1</v>
      </c>
      <c r="R5929">
        <v>0.42</v>
      </c>
      <c r="S5929">
        <v>0.25</v>
      </c>
      <c r="T5929">
        <v>7</v>
      </c>
      <c r="U5929">
        <v>45</v>
      </c>
      <c r="V5929">
        <v>28</v>
      </c>
      <c r="W5929">
        <v>2.85</v>
      </c>
      <c r="X5929">
        <v>5</v>
      </c>
      <c r="Y5929">
        <v>0.5</v>
      </c>
      <c r="Z5929">
        <v>0.02</v>
      </c>
      <c r="AA5929">
        <v>10</v>
      </c>
      <c r="AB5929">
        <v>0.36</v>
      </c>
      <c r="AC5929">
        <v>205</v>
      </c>
      <c r="AD5929">
        <v>0.5</v>
      </c>
      <c r="AE5929">
        <v>0.02</v>
      </c>
      <c r="AF5929">
        <v>13</v>
      </c>
      <c r="AH5929">
        <v>5</v>
      </c>
      <c r="AI5929">
        <v>1</v>
      </c>
      <c r="AJ5929">
        <v>7</v>
      </c>
      <c r="AK5929">
        <v>23</v>
      </c>
      <c r="AL5929">
        <v>0.26</v>
      </c>
      <c r="AM5929">
        <v>5</v>
      </c>
      <c r="AN5929">
        <v>5</v>
      </c>
      <c r="AO5929">
        <v>92</v>
      </c>
      <c r="AP5929">
        <v>5</v>
      </c>
      <c r="AQ5929">
        <v>24</v>
      </c>
    </row>
    <row r="5930" spans="1:43" hidden="1" x14ac:dyDescent="0.25">
      <c r="A5930" t="s">
        <v>19079</v>
      </c>
      <c r="B5930" t="s">
        <v>21027</v>
      </c>
      <c r="C5930" s="1" t="str">
        <f t="shared" si="423"/>
        <v>21:0121</v>
      </c>
      <c r="D5930" s="1" t="str">
        <f t="shared" si="422"/>
        <v>21:0003</v>
      </c>
      <c r="E5930" t="s">
        <v>19081</v>
      </c>
      <c r="F5930" t="s">
        <v>21028</v>
      </c>
      <c r="H5930">
        <v>49.146397899999997</v>
      </c>
      <c r="I5930">
        <v>-56.2278327</v>
      </c>
      <c r="J5930" s="1" t="str">
        <f t="shared" si="421"/>
        <v>Till</v>
      </c>
      <c r="K5930" s="1" t="str">
        <f t="shared" si="424"/>
        <v>&lt;63 micron</v>
      </c>
      <c r="L5930">
        <v>0.1</v>
      </c>
      <c r="M5930">
        <v>1.29</v>
      </c>
      <c r="N5930">
        <v>6</v>
      </c>
      <c r="O5930">
        <v>20</v>
      </c>
      <c r="P5930">
        <v>0.25</v>
      </c>
      <c r="Q5930">
        <v>1</v>
      </c>
      <c r="R5930">
        <v>0.73</v>
      </c>
      <c r="S5930">
        <v>0.25</v>
      </c>
      <c r="T5930">
        <v>12</v>
      </c>
      <c r="U5930">
        <v>38</v>
      </c>
      <c r="V5930">
        <v>34</v>
      </c>
      <c r="W5930">
        <v>3.2</v>
      </c>
      <c r="X5930">
        <v>5</v>
      </c>
      <c r="Y5930">
        <v>0.5</v>
      </c>
      <c r="Z5930">
        <v>0.02</v>
      </c>
      <c r="AA5930">
        <v>10</v>
      </c>
      <c r="AB5930">
        <v>0.34</v>
      </c>
      <c r="AC5930">
        <v>350</v>
      </c>
      <c r="AD5930">
        <v>1</v>
      </c>
      <c r="AE5930">
        <v>0.03</v>
      </c>
      <c r="AF5930">
        <v>10</v>
      </c>
      <c r="AH5930">
        <v>5</v>
      </c>
      <c r="AI5930">
        <v>1</v>
      </c>
      <c r="AJ5930">
        <v>6</v>
      </c>
      <c r="AK5930">
        <v>34</v>
      </c>
      <c r="AL5930">
        <v>0.22</v>
      </c>
      <c r="AM5930">
        <v>5</v>
      </c>
      <c r="AN5930">
        <v>5</v>
      </c>
      <c r="AO5930">
        <v>103</v>
      </c>
      <c r="AP5930">
        <v>5</v>
      </c>
      <c r="AQ5930">
        <v>24</v>
      </c>
    </row>
    <row r="5931" spans="1:43" hidden="1" x14ac:dyDescent="0.25">
      <c r="A5931" t="s">
        <v>19083</v>
      </c>
      <c r="B5931" t="s">
        <v>21029</v>
      </c>
      <c r="C5931" s="1" t="str">
        <f t="shared" si="423"/>
        <v>21:0121</v>
      </c>
      <c r="D5931" s="1" t="str">
        <f t="shared" si="422"/>
        <v>21:0003</v>
      </c>
      <c r="E5931" t="s">
        <v>19085</v>
      </c>
      <c r="F5931" t="s">
        <v>21030</v>
      </c>
      <c r="H5931">
        <v>49.153354999999998</v>
      </c>
      <c r="I5931">
        <v>-56.225667399999999</v>
      </c>
      <c r="J5931" s="1" t="str">
        <f t="shared" si="421"/>
        <v>Till</v>
      </c>
      <c r="K5931" s="1" t="str">
        <f t="shared" si="424"/>
        <v>&lt;63 micron</v>
      </c>
      <c r="L5931">
        <v>0.2</v>
      </c>
      <c r="M5931">
        <v>2.0099999999999998</v>
      </c>
      <c r="N5931">
        <v>6</v>
      </c>
      <c r="O5931">
        <v>20</v>
      </c>
      <c r="P5931">
        <v>0.25</v>
      </c>
      <c r="Q5931">
        <v>4</v>
      </c>
      <c r="R5931">
        <v>0.51</v>
      </c>
      <c r="S5931">
        <v>0.25</v>
      </c>
      <c r="T5931">
        <v>8</v>
      </c>
      <c r="U5931">
        <v>40</v>
      </c>
      <c r="V5931">
        <v>30</v>
      </c>
      <c r="W5931">
        <v>3.04</v>
      </c>
      <c r="X5931">
        <v>5</v>
      </c>
      <c r="Y5931">
        <v>0.5</v>
      </c>
      <c r="Z5931">
        <v>0.03</v>
      </c>
      <c r="AA5931">
        <v>10</v>
      </c>
      <c r="AB5931">
        <v>0.35</v>
      </c>
      <c r="AC5931">
        <v>225</v>
      </c>
      <c r="AD5931">
        <v>1</v>
      </c>
      <c r="AE5931">
        <v>0.02</v>
      </c>
      <c r="AF5931">
        <v>12</v>
      </c>
      <c r="AH5931">
        <v>5</v>
      </c>
      <c r="AI5931">
        <v>2</v>
      </c>
      <c r="AJ5931">
        <v>7</v>
      </c>
      <c r="AK5931">
        <v>29</v>
      </c>
      <c r="AL5931">
        <v>0.26</v>
      </c>
      <c r="AM5931">
        <v>5</v>
      </c>
      <c r="AN5931">
        <v>5</v>
      </c>
      <c r="AO5931">
        <v>105</v>
      </c>
      <c r="AP5931">
        <v>5</v>
      </c>
      <c r="AQ5931">
        <v>22</v>
      </c>
    </row>
    <row r="5932" spans="1:43" hidden="1" x14ac:dyDescent="0.25">
      <c r="A5932" t="s">
        <v>19087</v>
      </c>
      <c r="B5932" t="s">
        <v>21031</v>
      </c>
      <c r="C5932" s="1" t="str">
        <f t="shared" si="423"/>
        <v>21:0121</v>
      </c>
      <c r="D5932" s="1" t="str">
        <f t="shared" si="422"/>
        <v>21:0003</v>
      </c>
      <c r="E5932" t="s">
        <v>19089</v>
      </c>
      <c r="F5932" t="s">
        <v>21032</v>
      </c>
      <c r="H5932">
        <v>49.147260500000002</v>
      </c>
      <c r="I5932">
        <v>-56.2223343</v>
      </c>
      <c r="J5932" s="1" t="str">
        <f t="shared" si="421"/>
        <v>Till</v>
      </c>
      <c r="K5932" s="1" t="str">
        <f t="shared" si="424"/>
        <v>&lt;63 micron</v>
      </c>
      <c r="L5932">
        <v>0.1</v>
      </c>
      <c r="M5932">
        <v>2.56</v>
      </c>
      <c r="N5932">
        <v>10</v>
      </c>
      <c r="O5932">
        <v>30</v>
      </c>
      <c r="P5932">
        <v>0.25</v>
      </c>
      <c r="Q5932">
        <v>1</v>
      </c>
      <c r="R5932">
        <v>0.46</v>
      </c>
      <c r="S5932">
        <v>0.5</v>
      </c>
      <c r="T5932">
        <v>17</v>
      </c>
      <c r="U5932">
        <v>36</v>
      </c>
      <c r="V5932">
        <v>60</v>
      </c>
      <c r="W5932">
        <v>3.03</v>
      </c>
      <c r="X5932">
        <v>5</v>
      </c>
      <c r="Y5932">
        <v>0.5</v>
      </c>
      <c r="Z5932">
        <v>0.04</v>
      </c>
      <c r="AA5932">
        <v>10</v>
      </c>
      <c r="AB5932">
        <v>0.61</v>
      </c>
      <c r="AC5932">
        <v>420</v>
      </c>
      <c r="AD5932">
        <v>0.5</v>
      </c>
      <c r="AE5932">
        <v>0.02</v>
      </c>
      <c r="AF5932">
        <v>18</v>
      </c>
      <c r="AH5932">
        <v>26</v>
      </c>
      <c r="AI5932">
        <v>2</v>
      </c>
      <c r="AJ5932">
        <v>8</v>
      </c>
      <c r="AK5932">
        <v>23</v>
      </c>
      <c r="AL5932">
        <v>0.2</v>
      </c>
      <c r="AM5932">
        <v>5</v>
      </c>
      <c r="AN5932">
        <v>5</v>
      </c>
      <c r="AO5932">
        <v>88</v>
      </c>
      <c r="AP5932">
        <v>5</v>
      </c>
      <c r="AQ5932">
        <v>64</v>
      </c>
    </row>
    <row r="5933" spans="1:43" hidden="1" x14ac:dyDescent="0.25">
      <c r="A5933" t="s">
        <v>19091</v>
      </c>
      <c r="B5933" t="s">
        <v>21033</v>
      </c>
      <c r="C5933" s="1" t="str">
        <f t="shared" si="423"/>
        <v>21:0121</v>
      </c>
      <c r="D5933" s="1" t="str">
        <f t="shared" si="422"/>
        <v>21:0003</v>
      </c>
      <c r="E5933" t="s">
        <v>19093</v>
      </c>
      <c r="F5933" t="s">
        <v>21034</v>
      </c>
      <c r="H5933">
        <v>49.159297700000003</v>
      </c>
      <c r="I5933">
        <v>-56.206646900000003</v>
      </c>
      <c r="J5933" s="1" t="str">
        <f t="shared" si="421"/>
        <v>Till</v>
      </c>
      <c r="K5933" s="1" t="str">
        <f t="shared" si="424"/>
        <v>&lt;63 micron</v>
      </c>
      <c r="L5933">
        <v>0.1</v>
      </c>
      <c r="M5933">
        <v>2.42</v>
      </c>
      <c r="N5933">
        <v>4</v>
      </c>
      <c r="O5933">
        <v>20</v>
      </c>
      <c r="P5933">
        <v>0.25</v>
      </c>
      <c r="Q5933">
        <v>1</v>
      </c>
      <c r="R5933">
        <v>0.42</v>
      </c>
      <c r="S5933">
        <v>0.25</v>
      </c>
      <c r="T5933">
        <v>10</v>
      </c>
      <c r="U5933">
        <v>35</v>
      </c>
      <c r="V5933">
        <v>44</v>
      </c>
      <c r="W5933">
        <v>2.87</v>
      </c>
      <c r="X5933">
        <v>5</v>
      </c>
      <c r="Y5933">
        <v>0.5</v>
      </c>
      <c r="Z5933">
        <v>0.03</v>
      </c>
      <c r="AA5933">
        <v>10</v>
      </c>
      <c r="AB5933">
        <v>0.49</v>
      </c>
      <c r="AC5933">
        <v>325</v>
      </c>
      <c r="AD5933">
        <v>0.5</v>
      </c>
      <c r="AE5933">
        <v>0.02</v>
      </c>
      <c r="AF5933">
        <v>13</v>
      </c>
      <c r="AH5933">
        <v>8</v>
      </c>
      <c r="AI5933">
        <v>1</v>
      </c>
      <c r="AJ5933">
        <v>7</v>
      </c>
      <c r="AK5933">
        <v>18</v>
      </c>
      <c r="AL5933">
        <v>0.19</v>
      </c>
      <c r="AM5933">
        <v>5</v>
      </c>
      <c r="AN5933">
        <v>5</v>
      </c>
      <c r="AO5933">
        <v>86</v>
      </c>
      <c r="AP5933">
        <v>5</v>
      </c>
      <c r="AQ5933">
        <v>28</v>
      </c>
    </row>
    <row r="5934" spans="1:43" hidden="1" x14ac:dyDescent="0.25">
      <c r="A5934" t="s">
        <v>19095</v>
      </c>
      <c r="B5934" t="s">
        <v>21035</v>
      </c>
      <c r="C5934" s="1" t="str">
        <f t="shared" si="423"/>
        <v>21:0121</v>
      </c>
      <c r="D5934" s="1" t="str">
        <f t="shared" si="422"/>
        <v>21:0003</v>
      </c>
      <c r="E5934" t="s">
        <v>19097</v>
      </c>
      <c r="F5934" t="s">
        <v>21036</v>
      </c>
      <c r="H5934">
        <v>49.154670299999999</v>
      </c>
      <c r="I5934">
        <v>-56.213989499999997</v>
      </c>
      <c r="J5934" s="1" t="str">
        <f t="shared" si="421"/>
        <v>Till</v>
      </c>
      <c r="K5934" s="1" t="str">
        <f t="shared" si="424"/>
        <v>&lt;63 micron</v>
      </c>
      <c r="L5934">
        <v>0.1</v>
      </c>
      <c r="M5934">
        <v>2.52</v>
      </c>
      <c r="N5934">
        <v>6</v>
      </c>
      <c r="O5934">
        <v>10</v>
      </c>
      <c r="P5934">
        <v>0.25</v>
      </c>
      <c r="Q5934">
        <v>1</v>
      </c>
      <c r="R5934">
        <v>0.38</v>
      </c>
      <c r="S5934">
        <v>0.25</v>
      </c>
      <c r="T5934">
        <v>7</v>
      </c>
      <c r="U5934">
        <v>35</v>
      </c>
      <c r="V5934">
        <v>33</v>
      </c>
      <c r="W5934">
        <v>2.84</v>
      </c>
      <c r="X5934">
        <v>5</v>
      </c>
      <c r="Y5934">
        <v>0.5</v>
      </c>
      <c r="Z5934">
        <v>0.01</v>
      </c>
      <c r="AA5934">
        <v>5</v>
      </c>
      <c r="AB5934">
        <v>0.31</v>
      </c>
      <c r="AC5934">
        <v>180</v>
      </c>
      <c r="AD5934">
        <v>1</v>
      </c>
      <c r="AE5934">
        <v>0.01</v>
      </c>
      <c r="AF5934">
        <v>11</v>
      </c>
      <c r="AH5934">
        <v>8</v>
      </c>
      <c r="AI5934">
        <v>1</v>
      </c>
      <c r="AJ5934">
        <v>6</v>
      </c>
      <c r="AK5934">
        <v>15</v>
      </c>
      <c r="AL5934">
        <v>0.2</v>
      </c>
      <c r="AM5934">
        <v>5</v>
      </c>
      <c r="AN5934">
        <v>5</v>
      </c>
      <c r="AO5934">
        <v>85</v>
      </c>
      <c r="AP5934">
        <v>5</v>
      </c>
      <c r="AQ5934">
        <v>24</v>
      </c>
    </row>
    <row r="5935" spans="1:43" hidden="1" x14ac:dyDescent="0.25">
      <c r="A5935" t="s">
        <v>19099</v>
      </c>
      <c r="B5935" t="s">
        <v>21037</v>
      </c>
      <c r="C5935" s="1" t="str">
        <f t="shared" si="423"/>
        <v>21:0121</v>
      </c>
      <c r="D5935" s="1" t="str">
        <f t="shared" si="422"/>
        <v>21:0003</v>
      </c>
      <c r="E5935" t="s">
        <v>19101</v>
      </c>
      <c r="F5935" t="s">
        <v>21038</v>
      </c>
      <c r="H5935">
        <v>49.204061600000003</v>
      </c>
      <c r="I5935">
        <v>-56.103792300000002</v>
      </c>
      <c r="J5935" s="1" t="str">
        <f t="shared" si="421"/>
        <v>Till</v>
      </c>
      <c r="K5935" s="1" t="str">
        <f t="shared" si="424"/>
        <v>&lt;63 micron</v>
      </c>
      <c r="L5935">
        <v>0.1</v>
      </c>
      <c r="M5935">
        <v>1.21</v>
      </c>
      <c r="N5935">
        <v>1</v>
      </c>
      <c r="O5935">
        <v>20</v>
      </c>
      <c r="P5935">
        <v>0.25</v>
      </c>
      <c r="Q5935">
        <v>1</v>
      </c>
      <c r="R5935">
        <v>0.36</v>
      </c>
      <c r="S5935">
        <v>0.25</v>
      </c>
      <c r="T5935">
        <v>7</v>
      </c>
      <c r="U5935">
        <v>29</v>
      </c>
      <c r="V5935">
        <v>24</v>
      </c>
      <c r="W5935">
        <v>2.09</v>
      </c>
      <c r="X5935">
        <v>5</v>
      </c>
      <c r="Y5935">
        <v>0.5</v>
      </c>
      <c r="Z5935">
        <v>0.04</v>
      </c>
      <c r="AA5935">
        <v>10</v>
      </c>
      <c r="AB5935">
        <v>0.26</v>
      </c>
      <c r="AC5935">
        <v>225</v>
      </c>
      <c r="AD5935">
        <v>0.5</v>
      </c>
      <c r="AE5935">
        <v>0.02</v>
      </c>
      <c r="AF5935">
        <v>11</v>
      </c>
      <c r="AH5935">
        <v>4</v>
      </c>
      <c r="AI5935">
        <v>1</v>
      </c>
      <c r="AJ5935">
        <v>4</v>
      </c>
      <c r="AK5935">
        <v>14</v>
      </c>
      <c r="AL5935">
        <v>0.13</v>
      </c>
      <c r="AM5935">
        <v>5</v>
      </c>
      <c r="AN5935">
        <v>5</v>
      </c>
      <c r="AO5935">
        <v>63</v>
      </c>
      <c r="AP5935">
        <v>5</v>
      </c>
      <c r="AQ5935">
        <v>20</v>
      </c>
    </row>
    <row r="5936" spans="1:43" hidden="1" x14ac:dyDescent="0.25">
      <c r="A5936" t="s">
        <v>19103</v>
      </c>
      <c r="B5936" t="s">
        <v>21039</v>
      </c>
      <c r="C5936" s="1" t="str">
        <f t="shared" si="423"/>
        <v>21:0121</v>
      </c>
      <c r="D5936" s="1" t="str">
        <f t="shared" si="422"/>
        <v>21:0003</v>
      </c>
      <c r="E5936" t="s">
        <v>19105</v>
      </c>
      <c r="F5936" t="s">
        <v>21040</v>
      </c>
      <c r="H5936">
        <v>49.237966399999998</v>
      </c>
      <c r="I5936">
        <v>-56.126120399999998</v>
      </c>
      <c r="J5936" s="1" t="str">
        <f t="shared" ref="J5936:J5999" si="425">HYPERLINK("http://geochem.nrcan.gc.ca/cdogs/content/kwd/kwd020044_e.htm", "Till")</f>
        <v>Till</v>
      </c>
      <c r="K5936" s="1" t="str">
        <f t="shared" si="424"/>
        <v>&lt;63 micron</v>
      </c>
      <c r="L5936">
        <v>0.2</v>
      </c>
      <c r="M5936">
        <v>4.04</v>
      </c>
      <c r="N5936">
        <v>4</v>
      </c>
      <c r="O5936">
        <v>40</v>
      </c>
      <c r="P5936">
        <v>0.25</v>
      </c>
      <c r="Q5936">
        <v>1</v>
      </c>
      <c r="R5936">
        <v>0.6</v>
      </c>
      <c r="S5936">
        <v>0.25</v>
      </c>
      <c r="T5936">
        <v>34</v>
      </c>
      <c r="U5936">
        <v>62</v>
      </c>
      <c r="V5936">
        <v>132</v>
      </c>
      <c r="W5936">
        <v>6.54</v>
      </c>
      <c r="X5936">
        <v>10</v>
      </c>
      <c r="Y5936">
        <v>0.5</v>
      </c>
      <c r="Z5936">
        <v>0.03</v>
      </c>
      <c r="AA5936">
        <v>5</v>
      </c>
      <c r="AB5936">
        <v>2.39</v>
      </c>
      <c r="AC5936">
        <v>1545</v>
      </c>
      <c r="AD5936">
        <v>0.5</v>
      </c>
      <c r="AE5936">
        <v>0.01</v>
      </c>
      <c r="AF5936">
        <v>30</v>
      </c>
      <c r="AH5936">
        <v>2</v>
      </c>
      <c r="AI5936">
        <v>1</v>
      </c>
      <c r="AJ5936">
        <v>24</v>
      </c>
      <c r="AK5936">
        <v>22</v>
      </c>
      <c r="AL5936">
        <v>0.34</v>
      </c>
      <c r="AM5936">
        <v>5</v>
      </c>
      <c r="AN5936">
        <v>5</v>
      </c>
      <c r="AO5936">
        <v>239</v>
      </c>
      <c r="AP5936">
        <v>10</v>
      </c>
      <c r="AQ5936">
        <v>90</v>
      </c>
    </row>
    <row r="5937" spans="1:43" hidden="1" x14ac:dyDescent="0.25">
      <c r="A5937" t="s">
        <v>19107</v>
      </c>
      <c r="B5937" t="s">
        <v>21041</v>
      </c>
      <c r="C5937" s="1" t="str">
        <f t="shared" si="423"/>
        <v>21:0121</v>
      </c>
      <c r="D5937" s="1" t="str">
        <f t="shared" si="422"/>
        <v>21:0003</v>
      </c>
      <c r="E5937" t="s">
        <v>19109</v>
      </c>
      <c r="F5937" t="s">
        <v>21042</v>
      </c>
      <c r="H5937">
        <v>49.233441399999997</v>
      </c>
      <c r="I5937">
        <v>-56.134442200000002</v>
      </c>
      <c r="J5937" s="1" t="str">
        <f t="shared" si="425"/>
        <v>Till</v>
      </c>
      <c r="K5937" s="1" t="str">
        <f t="shared" si="424"/>
        <v>&lt;63 micron</v>
      </c>
      <c r="L5937">
        <v>0.2</v>
      </c>
      <c r="M5937">
        <v>2.08</v>
      </c>
      <c r="N5937">
        <v>6</v>
      </c>
      <c r="O5937">
        <v>10</v>
      </c>
      <c r="P5937">
        <v>0.25</v>
      </c>
      <c r="Q5937">
        <v>4</v>
      </c>
      <c r="R5937">
        <v>0.5</v>
      </c>
      <c r="S5937">
        <v>0.25</v>
      </c>
      <c r="T5937">
        <v>23</v>
      </c>
      <c r="U5937">
        <v>50</v>
      </c>
      <c r="V5937">
        <v>114</v>
      </c>
      <c r="W5937">
        <v>3.61</v>
      </c>
      <c r="X5937">
        <v>5</v>
      </c>
      <c r="Y5937">
        <v>0.5</v>
      </c>
      <c r="Z5937">
        <v>0.02</v>
      </c>
      <c r="AA5937">
        <v>5</v>
      </c>
      <c r="AB5937">
        <v>0.79</v>
      </c>
      <c r="AC5937">
        <v>535</v>
      </c>
      <c r="AD5937">
        <v>1</v>
      </c>
      <c r="AE5937">
        <v>0.01</v>
      </c>
      <c r="AF5937">
        <v>20</v>
      </c>
      <c r="AH5937">
        <v>8</v>
      </c>
      <c r="AI5937">
        <v>1</v>
      </c>
      <c r="AJ5937">
        <v>8</v>
      </c>
      <c r="AK5937">
        <v>24</v>
      </c>
      <c r="AL5937">
        <v>0.24</v>
      </c>
      <c r="AM5937">
        <v>5</v>
      </c>
      <c r="AN5937">
        <v>5</v>
      </c>
      <c r="AO5937">
        <v>123</v>
      </c>
      <c r="AP5937">
        <v>5</v>
      </c>
      <c r="AQ5937">
        <v>48</v>
      </c>
    </row>
    <row r="5938" spans="1:43" hidden="1" x14ac:dyDescent="0.25">
      <c r="A5938" t="s">
        <v>19111</v>
      </c>
      <c r="B5938" t="s">
        <v>21043</v>
      </c>
      <c r="C5938" s="1" t="str">
        <f t="shared" si="423"/>
        <v>21:0121</v>
      </c>
      <c r="D5938" s="1" t="str">
        <f t="shared" si="422"/>
        <v>21:0003</v>
      </c>
      <c r="E5938" t="s">
        <v>19113</v>
      </c>
      <c r="F5938" t="s">
        <v>21044</v>
      </c>
      <c r="H5938">
        <v>49.237394799999997</v>
      </c>
      <c r="I5938">
        <v>-56.133823599999999</v>
      </c>
      <c r="J5938" s="1" t="str">
        <f t="shared" si="425"/>
        <v>Till</v>
      </c>
      <c r="K5938" s="1" t="str">
        <f t="shared" si="424"/>
        <v>&lt;63 micron</v>
      </c>
      <c r="L5938">
        <v>0.1</v>
      </c>
      <c r="M5938">
        <v>1.19</v>
      </c>
      <c r="N5938">
        <v>2</v>
      </c>
      <c r="O5938">
        <v>20</v>
      </c>
      <c r="P5938">
        <v>0.25</v>
      </c>
      <c r="Q5938">
        <v>1</v>
      </c>
      <c r="R5938">
        <v>0.65</v>
      </c>
      <c r="S5938">
        <v>0.25</v>
      </c>
      <c r="T5938">
        <v>13</v>
      </c>
      <c r="U5938">
        <v>35</v>
      </c>
      <c r="V5938">
        <v>48</v>
      </c>
      <c r="W5938">
        <v>3.18</v>
      </c>
      <c r="X5938">
        <v>5</v>
      </c>
      <c r="Y5938">
        <v>0.5</v>
      </c>
      <c r="Z5938">
        <v>0.02</v>
      </c>
      <c r="AA5938">
        <v>10</v>
      </c>
      <c r="AB5938">
        <v>0.46</v>
      </c>
      <c r="AC5938">
        <v>340</v>
      </c>
      <c r="AD5938">
        <v>1</v>
      </c>
      <c r="AE5938">
        <v>0.02</v>
      </c>
      <c r="AF5938">
        <v>13</v>
      </c>
      <c r="AH5938">
        <v>4</v>
      </c>
      <c r="AI5938">
        <v>2</v>
      </c>
      <c r="AJ5938">
        <v>5</v>
      </c>
      <c r="AK5938">
        <v>29</v>
      </c>
      <c r="AL5938">
        <v>0.17</v>
      </c>
      <c r="AM5938">
        <v>5</v>
      </c>
      <c r="AN5938">
        <v>5</v>
      </c>
      <c r="AO5938">
        <v>106</v>
      </c>
      <c r="AP5938">
        <v>5</v>
      </c>
      <c r="AQ5938">
        <v>34</v>
      </c>
    </row>
    <row r="5939" spans="1:43" hidden="1" x14ac:dyDescent="0.25">
      <c r="A5939" t="s">
        <v>19115</v>
      </c>
      <c r="B5939" t="s">
        <v>21045</v>
      </c>
      <c r="C5939" s="1" t="str">
        <f t="shared" si="423"/>
        <v>21:0121</v>
      </c>
      <c r="D5939" s="1" t="str">
        <f t="shared" si="422"/>
        <v>21:0003</v>
      </c>
      <c r="E5939" t="s">
        <v>19117</v>
      </c>
      <c r="F5939" t="s">
        <v>21046</v>
      </c>
      <c r="H5939">
        <v>49.248969500000001</v>
      </c>
      <c r="I5939">
        <v>-56.135888199999997</v>
      </c>
      <c r="J5939" s="1" t="str">
        <f t="shared" si="425"/>
        <v>Till</v>
      </c>
      <c r="K5939" s="1" t="str">
        <f t="shared" si="424"/>
        <v>&lt;63 micron</v>
      </c>
      <c r="L5939">
        <v>0.1</v>
      </c>
      <c r="M5939">
        <v>1.75</v>
      </c>
      <c r="N5939">
        <v>4</v>
      </c>
      <c r="O5939">
        <v>40</v>
      </c>
      <c r="P5939">
        <v>0.25</v>
      </c>
      <c r="Q5939">
        <v>2</v>
      </c>
      <c r="R5939">
        <v>0.73</v>
      </c>
      <c r="S5939">
        <v>0.25</v>
      </c>
      <c r="T5939">
        <v>11</v>
      </c>
      <c r="U5939">
        <v>38</v>
      </c>
      <c r="V5939">
        <v>46</v>
      </c>
      <c r="W5939">
        <v>2.97</v>
      </c>
      <c r="X5939">
        <v>10</v>
      </c>
      <c r="Y5939">
        <v>0.5</v>
      </c>
      <c r="Z5939">
        <v>0.05</v>
      </c>
      <c r="AA5939">
        <v>10</v>
      </c>
      <c r="AB5939">
        <v>0.34</v>
      </c>
      <c r="AC5939">
        <v>410</v>
      </c>
      <c r="AD5939">
        <v>0.5</v>
      </c>
      <c r="AE5939">
        <v>0.03</v>
      </c>
      <c r="AF5939">
        <v>10</v>
      </c>
      <c r="AH5939">
        <v>10</v>
      </c>
      <c r="AI5939">
        <v>1</v>
      </c>
      <c r="AJ5939">
        <v>6</v>
      </c>
      <c r="AK5939">
        <v>33</v>
      </c>
      <c r="AL5939">
        <v>0.18</v>
      </c>
      <c r="AM5939">
        <v>5</v>
      </c>
      <c r="AN5939">
        <v>5</v>
      </c>
      <c r="AO5939">
        <v>111</v>
      </c>
      <c r="AP5939">
        <v>10</v>
      </c>
      <c r="AQ5939">
        <v>20</v>
      </c>
    </row>
    <row r="5940" spans="1:43" hidden="1" x14ac:dyDescent="0.25">
      <c r="A5940" t="s">
        <v>19119</v>
      </c>
      <c r="B5940" t="s">
        <v>21047</v>
      </c>
      <c r="C5940" s="1" t="str">
        <f t="shared" si="423"/>
        <v>21:0121</v>
      </c>
      <c r="D5940" s="1" t="str">
        <f t="shared" si="422"/>
        <v>21:0003</v>
      </c>
      <c r="E5940" t="s">
        <v>19121</v>
      </c>
      <c r="F5940" t="s">
        <v>21048</v>
      </c>
      <c r="H5940">
        <v>49.233088899999998</v>
      </c>
      <c r="I5940">
        <v>-56.147497899999998</v>
      </c>
      <c r="J5940" s="1" t="str">
        <f t="shared" si="425"/>
        <v>Till</v>
      </c>
      <c r="K5940" s="1" t="str">
        <f t="shared" si="424"/>
        <v>&lt;63 micron</v>
      </c>
      <c r="L5940">
        <v>0.1</v>
      </c>
      <c r="M5940">
        <v>1.71</v>
      </c>
      <c r="N5940">
        <v>2</v>
      </c>
      <c r="O5940">
        <v>30</v>
      </c>
      <c r="P5940">
        <v>0.25</v>
      </c>
      <c r="Q5940">
        <v>1</v>
      </c>
      <c r="R5940">
        <v>0.67</v>
      </c>
      <c r="S5940">
        <v>0.25</v>
      </c>
      <c r="T5940">
        <v>13</v>
      </c>
      <c r="U5940">
        <v>40</v>
      </c>
      <c r="V5940">
        <v>42</v>
      </c>
      <c r="W5940">
        <v>3.35</v>
      </c>
      <c r="X5940">
        <v>5</v>
      </c>
      <c r="Y5940">
        <v>0.5</v>
      </c>
      <c r="Z5940">
        <v>0.02</v>
      </c>
      <c r="AA5940">
        <v>10</v>
      </c>
      <c r="AB5940">
        <v>0.45</v>
      </c>
      <c r="AC5940">
        <v>340</v>
      </c>
      <c r="AD5940">
        <v>0.5</v>
      </c>
      <c r="AE5940">
        <v>0.02</v>
      </c>
      <c r="AF5940">
        <v>13</v>
      </c>
      <c r="AH5940">
        <v>4</v>
      </c>
      <c r="AI5940">
        <v>1</v>
      </c>
      <c r="AJ5940">
        <v>9</v>
      </c>
      <c r="AK5940">
        <v>35</v>
      </c>
      <c r="AL5940">
        <v>0.28000000000000003</v>
      </c>
      <c r="AM5940">
        <v>5</v>
      </c>
      <c r="AN5940">
        <v>5</v>
      </c>
      <c r="AO5940">
        <v>125</v>
      </c>
      <c r="AP5940">
        <v>10</v>
      </c>
      <c r="AQ5940">
        <v>28</v>
      </c>
    </row>
    <row r="5941" spans="1:43" hidden="1" x14ac:dyDescent="0.25">
      <c r="A5941" t="s">
        <v>19123</v>
      </c>
      <c r="B5941" t="s">
        <v>21049</v>
      </c>
      <c r="C5941" s="1" t="str">
        <f t="shared" si="423"/>
        <v>21:0121</v>
      </c>
      <c r="D5941" s="1" t="str">
        <f t="shared" si="422"/>
        <v>21:0003</v>
      </c>
      <c r="E5941" t="s">
        <v>19125</v>
      </c>
      <c r="F5941" t="s">
        <v>21050</v>
      </c>
      <c r="H5941">
        <v>49.2386859</v>
      </c>
      <c r="I5941">
        <v>-56.138059699999999</v>
      </c>
      <c r="J5941" s="1" t="str">
        <f t="shared" si="425"/>
        <v>Till</v>
      </c>
      <c r="K5941" s="1" t="str">
        <f t="shared" si="424"/>
        <v>&lt;63 micron</v>
      </c>
      <c r="L5941">
        <v>0.1</v>
      </c>
      <c r="M5941">
        <v>1.4</v>
      </c>
      <c r="N5941">
        <v>6</v>
      </c>
      <c r="O5941">
        <v>30</v>
      </c>
      <c r="P5941">
        <v>0.25</v>
      </c>
      <c r="Q5941">
        <v>1</v>
      </c>
      <c r="R5941">
        <v>0.89</v>
      </c>
      <c r="S5941">
        <v>0.25</v>
      </c>
      <c r="T5941">
        <v>10</v>
      </c>
      <c r="U5941">
        <v>38</v>
      </c>
      <c r="V5941">
        <v>41</v>
      </c>
      <c r="W5941">
        <v>3.12</v>
      </c>
      <c r="X5941">
        <v>5</v>
      </c>
      <c r="Y5941">
        <v>0.5</v>
      </c>
      <c r="Z5941">
        <v>0.03</v>
      </c>
      <c r="AA5941">
        <v>10</v>
      </c>
      <c r="AB5941">
        <v>0.4</v>
      </c>
      <c r="AC5941">
        <v>265</v>
      </c>
      <c r="AD5941">
        <v>0.5</v>
      </c>
      <c r="AE5941">
        <v>0.03</v>
      </c>
      <c r="AF5941">
        <v>10</v>
      </c>
      <c r="AH5941">
        <v>4</v>
      </c>
      <c r="AI5941">
        <v>1</v>
      </c>
      <c r="AJ5941">
        <v>6</v>
      </c>
      <c r="AK5941">
        <v>45</v>
      </c>
      <c r="AL5941">
        <v>0.21</v>
      </c>
      <c r="AM5941">
        <v>5</v>
      </c>
      <c r="AN5941">
        <v>5</v>
      </c>
      <c r="AO5941">
        <v>113</v>
      </c>
      <c r="AP5941">
        <v>10</v>
      </c>
      <c r="AQ5941">
        <v>24</v>
      </c>
    </row>
    <row r="5942" spans="1:43" hidden="1" x14ac:dyDescent="0.25">
      <c r="A5942" t="s">
        <v>19127</v>
      </c>
      <c r="B5942" t="s">
        <v>21051</v>
      </c>
      <c r="C5942" s="1" t="str">
        <f t="shared" si="423"/>
        <v>21:0121</v>
      </c>
      <c r="D5942" s="1" t="str">
        <f t="shared" si="422"/>
        <v>21:0003</v>
      </c>
      <c r="E5942" t="s">
        <v>19129</v>
      </c>
      <c r="F5942" t="s">
        <v>21052</v>
      </c>
      <c r="H5942">
        <v>49.230319100000003</v>
      </c>
      <c r="I5942">
        <v>-56.137930699999998</v>
      </c>
      <c r="J5942" s="1" t="str">
        <f t="shared" si="425"/>
        <v>Till</v>
      </c>
      <c r="K5942" s="1" t="str">
        <f t="shared" si="424"/>
        <v>&lt;63 micron</v>
      </c>
      <c r="L5942">
        <v>0.1</v>
      </c>
      <c r="M5942">
        <v>1.48</v>
      </c>
      <c r="N5942">
        <v>2</v>
      </c>
      <c r="O5942">
        <v>20</v>
      </c>
      <c r="P5942">
        <v>0.25</v>
      </c>
      <c r="Q5942">
        <v>1</v>
      </c>
      <c r="R5942">
        <v>0.71</v>
      </c>
      <c r="S5942">
        <v>0.25</v>
      </c>
      <c r="T5942">
        <v>12</v>
      </c>
      <c r="U5942">
        <v>43</v>
      </c>
      <c r="V5942">
        <v>43</v>
      </c>
      <c r="W5942">
        <v>3</v>
      </c>
      <c r="X5942">
        <v>5</v>
      </c>
      <c r="Y5942">
        <v>0.5</v>
      </c>
      <c r="Z5942">
        <v>0.02</v>
      </c>
      <c r="AA5942">
        <v>10</v>
      </c>
      <c r="AB5942">
        <v>0.39</v>
      </c>
      <c r="AC5942">
        <v>280</v>
      </c>
      <c r="AD5942">
        <v>0.5</v>
      </c>
      <c r="AE5942">
        <v>0.02</v>
      </c>
      <c r="AF5942">
        <v>14</v>
      </c>
      <c r="AH5942">
        <v>2</v>
      </c>
      <c r="AI5942">
        <v>2</v>
      </c>
      <c r="AJ5942">
        <v>6</v>
      </c>
      <c r="AK5942">
        <v>37</v>
      </c>
      <c r="AL5942">
        <v>0.21</v>
      </c>
      <c r="AM5942">
        <v>5</v>
      </c>
      <c r="AN5942">
        <v>5</v>
      </c>
      <c r="AO5942">
        <v>110</v>
      </c>
      <c r="AP5942">
        <v>10</v>
      </c>
      <c r="AQ5942">
        <v>26</v>
      </c>
    </row>
    <row r="5943" spans="1:43" hidden="1" x14ac:dyDescent="0.25">
      <c r="A5943" t="s">
        <v>19131</v>
      </c>
      <c r="B5943" t="s">
        <v>21053</v>
      </c>
      <c r="C5943" s="1" t="str">
        <f t="shared" si="423"/>
        <v>21:0121</v>
      </c>
      <c r="D5943" s="1" t="str">
        <f t="shared" si="422"/>
        <v>21:0003</v>
      </c>
      <c r="E5943" t="s">
        <v>19133</v>
      </c>
      <c r="F5943" t="s">
        <v>21054</v>
      </c>
      <c r="H5943">
        <v>49.2135514</v>
      </c>
      <c r="I5943">
        <v>-56.151266800000002</v>
      </c>
      <c r="J5943" s="1" t="str">
        <f t="shared" si="425"/>
        <v>Till</v>
      </c>
      <c r="K5943" s="1" t="str">
        <f t="shared" si="424"/>
        <v>&lt;63 micron</v>
      </c>
      <c r="L5943">
        <v>0.1</v>
      </c>
      <c r="M5943">
        <v>2.89</v>
      </c>
      <c r="N5943">
        <v>8</v>
      </c>
      <c r="O5943">
        <v>30</v>
      </c>
      <c r="P5943">
        <v>0.25</v>
      </c>
      <c r="Q5943">
        <v>1</v>
      </c>
      <c r="R5943">
        <v>0.5</v>
      </c>
      <c r="S5943">
        <v>0.5</v>
      </c>
      <c r="T5943">
        <v>36</v>
      </c>
      <c r="U5943">
        <v>37</v>
      </c>
      <c r="V5943">
        <v>53</v>
      </c>
      <c r="W5943">
        <v>3.24</v>
      </c>
      <c r="X5943">
        <v>5</v>
      </c>
      <c r="Y5943">
        <v>0.5</v>
      </c>
      <c r="Z5943">
        <v>0.03</v>
      </c>
      <c r="AA5943">
        <v>5</v>
      </c>
      <c r="AB5943">
        <v>0.53</v>
      </c>
      <c r="AC5943">
        <v>725</v>
      </c>
      <c r="AD5943">
        <v>1</v>
      </c>
      <c r="AE5943">
        <v>0.01</v>
      </c>
      <c r="AF5943">
        <v>15</v>
      </c>
      <c r="AH5943">
        <v>2</v>
      </c>
      <c r="AI5943">
        <v>1</v>
      </c>
      <c r="AJ5943">
        <v>8</v>
      </c>
      <c r="AK5943">
        <v>21</v>
      </c>
      <c r="AL5943">
        <v>0.24</v>
      </c>
      <c r="AM5943">
        <v>5</v>
      </c>
      <c r="AN5943">
        <v>10</v>
      </c>
      <c r="AO5943">
        <v>113</v>
      </c>
      <c r="AP5943">
        <v>10</v>
      </c>
      <c r="AQ5943">
        <v>40</v>
      </c>
    </row>
    <row r="5944" spans="1:43" hidden="1" x14ac:dyDescent="0.25">
      <c r="A5944" t="s">
        <v>19135</v>
      </c>
      <c r="B5944" t="s">
        <v>21055</v>
      </c>
      <c r="C5944" s="1" t="str">
        <f t="shared" si="423"/>
        <v>21:0121</v>
      </c>
      <c r="D5944" s="1" t="str">
        <f t="shared" si="422"/>
        <v>21:0003</v>
      </c>
      <c r="E5944" t="s">
        <v>19137</v>
      </c>
      <c r="F5944" t="s">
        <v>21056</v>
      </c>
      <c r="H5944">
        <v>49.202574499999997</v>
      </c>
      <c r="I5944">
        <v>-56.157083200000002</v>
      </c>
      <c r="J5944" s="1" t="str">
        <f t="shared" si="425"/>
        <v>Till</v>
      </c>
      <c r="K5944" s="1" t="str">
        <f t="shared" si="424"/>
        <v>&lt;63 micron</v>
      </c>
      <c r="L5944">
        <v>0.1</v>
      </c>
      <c r="M5944">
        <v>1.92</v>
      </c>
      <c r="N5944">
        <v>6</v>
      </c>
      <c r="O5944">
        <v>20</v>
      </c>
      <c r="P5944">
        <v>0.25</v>
      </c>
      <c r="Q5944">
        <v>1</v>
      </c>
      <c r="R5944">
        <v>0.56000000000000005</v>
      </c>
      <c r="S5944">
        <v>0.25</v>
      </c>
      <c r="T5944">
        <v>15</v>
      </c>
      <c r="U5944">
        <v>44</v>
      </c>
      <c r="V5944">
        <v>56</v>
      </c>
      <c r="W5944">
        <v>3.44</v>
      </c>
      <c r="X5944">
        <v>5</v>
      </c>
      <c r="Y5944">
        <v>0.5</v>
      </c>
      <c r="Z5944">
        <v>0.03</v>
      </c>
      <c r="AA5944">
        <v>10</v>
      </c>
      <c r="AB5944">
        <v>0.44</v>
      </c>
      <c r="AC5944">
        <v>530</v>
      </c>
      <c r="AD5944">
        <v>0.5</v>
      </c>
      <c r="AE5944">
        <v>0.02</v>
      </c>
      <c r="AF5944">
        <v>14</v>
      </c>
      <c r="AH5944">
        <v>4</v>
      </c>
      <c r="AI5944">
        <v>1</v>
      </c>
      <c r="AJ5944">
        <v>7</v>
      </c>
      <c r="AK5944">
        <v>27</v>
      </c>
      <c r="AL5944">
        <v>0.2</v>
      </c>
      <c r="AM5944">
        <v>5</v>
      </c>
      <c r="AN5944">
        <v>5</v>
      </c>
      <c r="AO5944">
        <v>114</v>
      </c>
      <c r="AP5944">
        <v>10</v>
      </c>
      <c r="AQ5944">
        <v>30</v>
      </c>
    </row>
    <row r="5945" spans="1:43" hidden="1" x14ac:dyDescent="0.25">
      <c r="A5945" t="s">
        <v>19139</v>
      </c>
      <c r="B5945" t="s">
        <v>21057</v>
      </c>
      <c r="C5945" s="1" t="str">
        <f t="shared" si="423"/>
        <v>21:0121</v>
      </c>
      <c r="D5945" s="1" t="str">
        <f t="shared" si="422"/>
        <v>21:0003</v>
      </c>
      <c r="E5945" t="s">
        <v>19141</v>
      </c>
      <c r="F5945" t="s">
        <v>21058</v>
      </c>
      <c r="H5945">
        <v>49.199649399999998</v>
      </c>
      <c r="I5945">
        <v>-56.163035600000001</v>
      </c>
      <c r="J5945" s="1" t="str">
        <f t="shared" si="425"/>
        <v>Till</v>
      </c>
      <c r="K5945" s="1" t="str">
        <f t="shared" si="424"/>
        <v>&lt;63 micron</v>
      </c>
      <c r="L5945">
        <v>0.1</v>
      </c>
      <c r="M5945">
        <v>1.33</v>
      </c>
      <c r="N5945">
        <v>4</v>
      </c>
      <c r="O5945">
        <v>20</v>
      </c>
      <c r="P5945">
        <v>0.25</v>
      </c>
      <c r="Q5945">
        <v>1</v>
      </c>
      <c r="R5945">
        <v>0.55000000000000004</v>
      </c>
      <c r="S5945">
        <v>0.25</v>
      </c>
      <c r="T5945">
        <v>12</v>
      </c>
      <c r="U5945">
        <v>36</v>
      </c>
      <c r="V5945">
        <v>38</v>
      </c>
      <c r="W5945">
        <v>3.16</v>
      </c>
      <c r="X5945">
        <v>5</v>
      </c>
      <c r="Y5945">
        <v>0.5</v>
      </c>
      <c r="Z5945">
        <v>0.02</v>
      </c>
      <c r="AA5945">
        <v>10</v>
      </c>
      <c r="AB5945">
        <v>0.34</v>
      </c>
      <c r="AC5945">
        <v>350</v>
      </c>
      <c r="AD5945">
        <v>0.5</v>
      </c>
      <c r="AE5945">
        <v>0.02</v>
      </c>
      <c r="AF5945">
        <v>13</v>
      </c>
      <c r="AH5945">
        <v>6</v>
      </c>
      <c r="AI5945">
        <v>1</v>
      </c>
      <c r="AJ5945">
        <v>5</v>
      </c>
      <c r="AK5945">
        <v>25</v>
      </c>
      <c r="AL5945">
        <v>0.2</v>
      </c>
      <c r="AM5945">
        <v>5</v>
      </c>
      <c r="AN5945">
        <v>5</v>
      </c>
      <c r="AO5945">
        <v>106</v>
      </c>
      <c r="AP5945">
        <v>10</v>
      </c>
      <c r="AQ5945">
        <v>42</v>
      </c>
    </row>
    <row r="5946" spans="1:43" hidden="1" x14ac:dyDescent="0.25">
      <c r="A5946" t="s">
        <v>19143</v>
      </c>
      <c r="B5946" t="s">
        <v>21059</v>
      </c>
      <c r="C5946" s="1" t="str">
        <f t="shared" si="423"/>
        <v>21:0121</v>
      </c>
      <c r="D5946" s="1" t="str">
        <f t="shared" si="422"/>
        <v>21:0003</v>
      </c>
      <c r="E5946" t="s">
        <v>19145</v>
      </c>
      <c r="F5946" t="s">
        <v>21060</v>
      </c>
      <c r="H5946">
        <v>49.1925916</v>
      </c>
      <c r="I5946">
        <v>-56.182369899999998</v>
      </c>
      <c r="J5946" s="1" t="str">
        <f t="shared" si="425"/>
        <v>Till</v>
      </c>
      <c r="K5946" s="1" t="str">
        <f t="shared" si="424"/>
        <v>&lt;63 micron</v>
      </c>
      <c r="L5946">
        <v>0.1</v>
      </c>
      <c r="M5946">
        <v>2.0499999999999998</v>
      </c>
      <c r="N5946">
        <v>4</v>
      </c>
      <c r="O5946">
        <v>20</v>
      </c>
      <c r="P5946">
        <v>0.25</v>
      </c>
      <c r="Q5946">
        <v>1</v>
      </c>
      <c r="R5946">
        <v>0.57999999999999996</v>
      </c>
      <c r="S5946">
        <v>0.25</v>
      </c>
      <c r="T5946">
        <v>15</v>
      </c>
      <c r="U5946">
        <v>42</v>
      </c>
      <c r="V5946">
        <v>38</v>
      </c>
      <c r="W5946">
        <v>3.1</v>
      </c>
      <c r="X5946">
        <v>5</v>
      </c>
      <c r="Y5946">
        <v>0.5</v>
      </c>
      <c r="Z5946">
        <v>0.03</v>
      </c>
      <c r="AA5946">
        <v>5</v>
      </c>
      <c r="AB5946">
        <v>0.47</v>
      </c>
      <c r="AC5946">
        <v>440</v>
      </c>
      <c r="AD5946">
        <v>0.5</v>
      </c>
      <c r="AE5946">
        <v>0.02</v>
      </c>
      <c r="AF5946">
        <v>15</v>
      </c>
      <c r="AH5946">
        <v>1</v>
      </c>
      <c r="AI5946">
        <v>1</v>
      </c>
      <c r="AJ5946">
        <v>7</v>
      </c>
      <c r="AK5946">
        <v>24</v>
      </c>
      <c r="AL5946">
        <v>0.26</v>
      </c>
      <c r="AM5946">
        <v>5</v>
      </c>
      <c r="AN5946">
        <v>5</v>
      </c>
      <c r="AO5946">
        <v>107</v>
      </c>
      <c r="AP5946">
        <v>5</v>
      </c>
      <c r="AQ5946">
        <v>26</v>
      </c>
    </row>
    <row r="5947" spans="1:43" hidden="1" x14ac:dyDescent="0.25">
      <c r="A5947" t="s">
        <v>19147</v>
      </c>
      <c r="B5947" t="s">
        <v>21061</v>
      </c>
      <c r="C5947" s="1" t="str">
        <f t="shared" si="423"/>
        <v>21:0121</v>
      </c>
      <c r="D5947" s="1" t="str">
        <f t="shared" si="422"/>
        <v>21:0003</v>
      </c>
      <c r="E5947" t="s">
        <v>19149</v>
      </c>
      <c r="F5947" t="s">
        <v>21062</v>
      </c>
      <c r="H5947">
        <v>49.180953500000001</v>
      </c>
      <c r="I5947">
        <v>-56.1839339</v>
      </c>
      <c r="J5947" s="1" t="str">
        <f t="shared" si="425"/>
        <v>Till</v>
      </c>
      <c r="K5947" s="1" t="str">
        <f t="shared" si="424"/>
        <v>&lt;63 micron</v>
      </c>
      <c r="L5947">
        <v>0.1</v>
      </c>
      <c r="M5947">
        <v>4.9400000000000004</v>
      </c>
      <c r="N5947">
        <v>10</v>
      </c>
      <c r="O5947">
        <v>20</v>
      </c>
      <c r="P5947">
        <v>0.25</v>
      </c>
      <c r="Q5947">
        <v>1</v>
      </c>
      <c r="R5947">
        <v>0.2</v>
      </c>
      <c r="S5947">
        <v>0.25</v>
      </c>
      <c r="T5947">
        <v>5</v>
      </c>
      <c r="U5947">
        <v>46</v>
      </c>
      <c r="V5947">
        <v>26</v>
      </c>
      <c r="W5947">
        <v>2.48</v>
      </c>
      <c r="X5947">
        <v>5</v>
      </c>
      <c r="Y5947">
        <v>1</v>
      </c>
      <c r="Z5947">
        <v>0.01</v>
      </c>
      <c r="AA5947">
        <v>10</v>
      </c>
      <c r="AB5947">
        <v>0.4</v>
      </c>
      <c r="AC5947">
        <v>160</v>
      </c>
      <c r="AD5947">
        <v>0.5</v>
      </c>
      <c r="AE5947">
        <v>0.01</v>
      </c>
      <c r="AF5947">
        <v>10</v>
      </c>
      <c r="AH5947">
        <v>4</v>
      </c>
      <c r="AI5947">
        <v>1</v>
      </c>
      <c r="AJ5947">
        <v>9</v>
      </c>
      <c r="AK5947">
        <v>12</v>
      </c>
      <c r="AL5947">
        <v>0.21</v>
      </c>
      <c r="AM5947">
        <v>5</v>
      </c>
      <c r="AN5947">
        <v>5</v>
      </c>
      <c r="AO5947">
        <v>72</v>
      </c>
      <c r="AP5947">
        <v>10</v>
      </c>
      <c r="AQ5947">
        <v>24</v>
      </c>
    </row>
    <row r="5948" spans="1:43" hidden="1" x14ac:dyDescent="0.25">
      <c r="A5948" t="s">
        <v>19151</v>
      </c>
      <c r="B5948" t="s">
        <v>21063</v>
      </c>
      <c r="C5948" s="1" t="str">
        <f t="shared" si="423"/>
        <v>21:0121</v>
      </c>
      <c r="D5948" s="1" t="str">
        <f t="shared" si="422"/>
        <v>21:0003</v>
      </c>
      <c r="E5948" t="s">
        <v>19153</v>
      </c>
      <c r="F5948" t="s">
        <v>21064</v>
      </c>
      <c r="H5948">
        <v>49.189235400000001</v>
      </c>
      <c r="I5948">
        <v>-56.178445199999999</v>
      </c>
      <c r="J5948" s="1" t="str">
        <f t="shared" si="425"/>
        <v>Till</v>
      </c>
      <c r="K5948" s="1" t="str">
        <f t="shared" si="424"/>
        <v>&lt;63 micron</v>
      </c>
      <c r="L5948">
        <v>0.1</v>
      </c>
      <c r="M5948">
        <v>2.35</v>
      </c>
      <c r="N5948">
        <v>2</v>
      </c>
      <c r="O5948">
        <v>30</v>
      </c>
      <c r="P5948">
        <v>0.25</v>
      </c>
      <c r="Q5948">
        <v>1</v>
      </c>
      <c r="R5948">
        <v>0.31</v>
      </c>
      <c r="S5948">
        <v>0.25</v>
      </c>
      <c r="T5948">
        <v>9</v>
      </c>
      <c r="U5948">
        <v>37</v>
      </c>
      <c r="V5948">
        <v>40</v>
      </c>
      <c r="W5948">
        <v>2.9</v>
      </c>
      <c r="X5948">
        <v>5</v>
      </c>
      <c r="Y5948">
        <v>0.5</v>
      </c>
      <c r="Z5948">
        <v>0.02</v>
      </c>
      <c r="AA5948">
        <v>5</v>
      </c>
      <c r="AB5948">
        <v>0.44</v>
      </c>
      <c r="AC5948">
        <v>280</v>
      </c>
      <c r="AD5948">
        <v>0.5</v>
      </c>
      <c r="AE5948">
        <v>0.01</v>
      </c>
      <c r="AF5948">
        <v>15</v>
      </c>
      <c r="AH5948">
        <v>2</v>
      </c>
      <c r="AI5948">
        <v>1</v>
      </c>
      <c r="AJ5948">
        <v>9</v>
      </c>
      <c r="AK5948">
        <v>18</v>
      </c>
      <c r="AL5948">
        <v>0.24</v>
      </c>
      <c r="AM5948">
        <v>5</v>
      </c>
      <c r="AN5948">
        <v>5</v>
      </c>
      <c r="AO5948">
        <v>90</v>
      </c>
      <c r="AP5948">
        <v>10</v>
      </c>
      <c r="AQ5948">
        <v>24</v>
      </c>
    </row>
    <row r="5949" spans="1:43" hidden="1" x14ac:dyDescent="0.25">
      <c r="A5949" t="s">
        <v>19155</v>
      </c>
      <c r="B5949" t="s">
        <v>21065</v>
      </c>
      <c r="C5949" s="1" t="str">
        <f t="shared" si="423"/>
        <v>21:0121</v>
      </c>
      <c r="D5949" s="1" t="str">
        <f t="shared" si="422"/>
        <v>21:0003</v>
      </c>
      <c r="E5949" t="s">
        <v>19157</v>
      </c>
      <c r="F5949" t="s">
        <v>21066</v>
      </c>
      <c r="H5949">
        <v>49.198550400000002</v>
      </c>
      <c r="I5949">
        <v>-56.172800199999998</v>
      </c>
      <c r="J5949" s="1" t="str">
        <f t="shared" si="425"/>
        <v>Till</v>
      </c>
      <c r="K5949" s="1" t="str">
        <f t="shared" si="424"/>
        <v>&lt;63 micron</v>
      </c>
      <c r="L5949">
        <v>0.1</v>
      </c>
      <c r="M5949">
        <v>1.41</v>
      </c>
      <c r="N5949">
        <v>1</v>
      </c>
      <c r="O5949">
        <v>20</v>
      </c>
      <c r="P5949">
        <v>0.25</v>
      </c>
      <c r="Q5949">
        <v>1</v>
      </c>
      <c r="R5949">
        <v>0.44</v>
      </c>
      <c r="S5949">
        <v>0.25</v>
      </c>
      <c r="T5949">
        <v>8</v>
      </c>
      <c r="U5949">
        <v>38</v>
      </c>
      <c r="V5949">
        <v>29</v>
      </c>
      <c r="W5949">
        <v>2.88</v>
      </c>
      <c r="X5949">
        <v>5</v>
      </c>
      <c r="Y5949">
        <v>0.5</v>
      </c>
      <c r="Z5949">
        <v>0.02</v>
      </c>
      <c r="AA5949">
        <v>10</v>
      </c>
      <c r="AB5949">
        <v>0.32</v>
      </c>
      <c r="AC5949">
        <v>245</v>
      </c>
      <c r="AD5949">
        <v>0.5</v>
      </c>
      <c r="AE5949">
        <v>0.02</v>
      </c>
      <c r="AF5949">
        <v>10</v>
      </c>
      <c r="AH5949">
        <v>2</v>
      </c>
      <c r="AI5949">
        <v>1</v>
      </c>
      <c r="AJ5949">
        <v>6</v>
      </c>
      <c r="AK5949">
        <v>24</v>
      </c>
      <c r="AL5949">
        <v>0.22</v>
      </c>
      <c r="AM5949">
        <v>5</v>
      </c>
      <c r="AN5949">
        <v>5</v>
      </c>
      <c r="AO5949">
        <v>110</v>
      </c>
      <c r="AP5949">
        <v>10</v>
      </c>
      <c r="AQ5949">
        <v>20</v>
      </c>
    </row>
    <row r="5950" spans="1:43" hidden="1" x14ac:dyDescent="0.25">
      <c r="A5950" t="s">
        <v>19159</v>
      </c>
      <c r="B5950" t="s">
        <v>21067</v>
      </c>
      <c r="C5950" s="1" t="str">
        <f t="shared" si="423"/>
        <v>21:0121</v>
      </c>
      <c r="D5950" s="1" t="str">
        <f t="shared" si="422"/>
        <v>21:0003</v>
      </c>
      <c r="E5950" t="s">
        <v>19161</v>
      </c>
      <c r="F5950" t="s">
        <v>21068</v>
      </c>
      <c r="H5950">
        <v>49.207127700000001</v>
      </c>
      <c r="I5950">
        <v>-56.164694099999998</v>
      </c>
      <c r="J5950" s="1" t="str">
        <f t="shared" si="425"/>
        <v>Till</v>
      </c>
      <c r="K5950" s="1" t="str">
        <f t="shared" si="424"/>
        <v>&lt;63 micron</v>
      </c>
      <c r="L5950">
        <v>0.1</v>
      </c>
      <c r="M5950">
        <v>1.69</v>
      </c>
      <c r="N5950">
        <v>4</v>
      </c>
      <c r="O5950">
        <v>100</v>
      </c>
      <c r="P5950">
        <v>0.25</v>
      </c>
      <c r="Q5950">
        <v>1</v>
      </c>
      <c r="R5950">
        <v>0.63</v>
      </c>
      <c r="S5950">
        <v>0.25</v>
      </c>
      <c r="T5950">
        <v>10</v>
      </c>
      <c r="U5950">
        <v>38</v>
      </c>
      <c r="V5950">
        <v>31</v>
      </c>
      <c r="W5950">
        <v>3.21</v>
      </c>
      <c r="X5950">
        <v>5</v>
      </c>
      <c r="Y5950">
        <v>0.5</v>
      </c>
      <c r="Z5950">
        <v>0.04</v>
      </c>
      <c r="AA5950">
        <v>10</v>
      </c>
      <c r="AB5950">
        <v>0.45</v>
      </c>
      <c r="AC5950">
        <v>305</v>
      </c>
      <c r="AD5950">
        <v>0.5</v>
      </c>
      <c r="AE5950">
        <v>0.02</v>
      </c>
      <c r="AF5950">
        <v>11</v>
      </c>
      <c r="AH5950">
        <v>4</v>
      </c>
      <c r="AI5950">
        <v>1</v>
      </c>
      <c r="AJ5950">
        <v>7</v>
      </c>
      <c r="AK5950">
        <v>34</v>
      </c>
      <c r="AL5950">
        <v>0.19</v>
      </c>
      <c r="AM5950">
        <v>5</v>
      </c>
      <c r="AN5950">
        <v>5</v>
      </c>
      <c r="AO5950">
        <v>102</v>
      </c>
      <c r="AP5950">
        <v>10</v>
      </c>
      <c r="AQ5950">
        <v>30</v>
      </c>
    </row>
    <row r="5951" spans="1:43" hidden="1" x14ac:dyDescent="0.25">
      <c r="A5951" t="s">
        <v>19163</v>
      </c>
      <c r="B5951" t="s">
        <v>21069</v>
      </c>
      <c r="C5951" s="1" t="str">
        <f t="shared" si="423"/>
        <v>21:0121</v>
      </c>
      <c r="D5951" s="1" t="str">
        <f t="shared" si="422"/>
        <v>21:0003</v>
      </c>
      <c r="E5951" t="s">
        <v>19165</v>
      </c>
      <c r="F5951" t="s">
        <v>21070</v>
      </c>
      <c r="H5951">
        <v>49.240648</v>
      </c>
      <c r="I5951">
        <v>-56.265656100000001</v>
      </c>
      <c r="J5951" s="1" t="str">
        <f t="shared" si="425"/>
        <v>Till</v>
      </c>
      <c r="K5951" s="1" t="str">
        <f t="shared" si="424"/>
        <v>&lt;63 micron</v>
      </c>
      <c r="L5951">
        <v>0.1</v>
      </c>
      <c r="M5951">
        <v>1.04</v>
      </c>
      <c r="N5951">
        <v>1</v>
      </c>
      <c r="O5951">
        <v>20</v>
      </c>
      <c r="P5951">
        <v>0.25</v>
      </c>
      <c r="Q5951">
        <v>1</v>
      </c>
      <c r="R5951">
        <v>0.41</v>
      </c>
      <c r="S5951">
        <v>0.25</v>
      </c>
      <c r="T5951">
        <v>4</v>
      </c>
      <c r="U5951">
        <v>19</v>
      </c>
      <c r="V5951">
        <v>14</v>
      </c>
      <c r="W5951">
        <v>2.15</v>
      </c>
      <c r="X5951">
        <v>10</v>
      </c>
      <c r="Y5951">
        <v>0.5</v>
      </c>
      <c r="Z5951">
        <v>0.02</v>
      </c>
      <c r="AA5951">
        <v>20</v>
      </c>
      <c r="AB5951">
        <v>0.19</v>
      </c>
      <c r="AC5951">
        <v>190</v>
      </c>
      <c r="AD5951">
        <v>0.5</v>
      </c>
      <c r="AE5951">
        <v>0.03</v>
      </c>
      <c r="AF5951">
        <v>4</v>
      </c>
      <c r="AH5951">
        <v>6</v>
      </c>
      <c r="AI5951">
        <v>1</v>
      </c>
      <c r="AJ5951">
        <v>3</v>
      </c>
      <c r="AK5951">
        <v>18</v>
      </c>
      <c r="AL5951">
        <v>0.16</v>
      </c>
      <c r="AM5951">
        <v>5</v>
      </c>
      <c r="AN5951">
        <v>5</v>
      </c>
      <c r="AO5951">
        <v>69</v>
      </c>
      <c r="AP5951">
        <v>5</v>
      </c>
      <c r="AQ5951">
        <v>20</v>
      </c>
    </row>
    <row r="5952" spans="1:43" hidden="1" x14ac:dyDescent="0.25">
      <c r="A5952" t="s">
        <v>19167</v>
      </c>
      <c r="B5952" t="s">
        <v>21071</v>
      </c>
      <c r="C5952" s="1" t="str">
        <f t="shared" si="423"/>
        <v>21:0121</v>
      </c>
      <c r="D5952" s="1" t="str">
        <f t="shared" si="422"/>
        <v>21:0003</v>
      </c>
      <c r="E5952" t="s">
        <v>19169</v>
      </c>
      <c r="F5952" t="s">
        <v>21072</v>
      </c>
      <c r="H5952">
        <v>49.233927399999999</v>
      </c>
      <c r="I5952">
        <v>-56.269739399999999</v>
      </c>
      <c r="J5952" s="1" t="str">
        <f t="shared" si="425"/>
        <v>Till</v>
      </c>
      <c r="K5952" s="1" t="str">
        <f t="shared" si="424"/>
        <v>&lt;63 micron</v>
      </c>
      <c r="L5952">
        <v>0.1</v>
      </c>
      <c r="M5952">
        <v>0.85</v>
      </c>
      <c r="N5952">
        <v>1</v>
      </c>
      <c r="O5952">
        <v>10</v>
      </c>
      <c r="P5952">
        <v>0.25</v>
      </c>
      <c r="Q5952">
        <v>1</v>
      </c>
      <c r="R5952">
        <v>0.42</v>
      </c>
      <c r="S5952">
        <v>0.25</v>
      </c>
      <c r="T5952">
        <v>2</v>
      </c>
      <c r="U5952">
        <v>19</v>
      </c>
      <c r="V5952">
        <v>11</v>
      </c>
      <c r="W5952">
        <v>2.2200000000000002</v>
      </c>
      <c r="X5952">
        <v>5</v>
      </c>
      <c r="Y5952">
        <v>0.5</v>
      </c>
      <c r="Z5952">
        <v>0.02</v>
      </c>
      <c r="AA5952">
        <v>20</v>
      </c>
      <c r="AB5952">
        <v>0.14000000000000001</v>
      </c>
      <c r="AC5952">
        <v>200</v>
      </c>
      <c r="AD5952">
        <v>0.5</v>
      </c>
      <c r="AE5952">
        <v>0.02</v>
      </c>
      <c r="AF5952">
        <v>6</v>
      </c>
      <c r="AH5952">
        <v>6</v>
      </c>
      <c r="AI5952">
        <v>1</v>
      </c>
      <c r="AJ5952">
        <v>3</v>
      </c>
      <c r="AK5952">
        <v>17</v>
      </c>
      <c r="AL5952">
        <v>0.16</v>
      </c>
      <c r="AM5952">
        <v>5</v>
      </c>
      <c r="AN5952">
        <v>5</v>
      </c>
      <c r="AO5952">
        <v>72</v>
      </c>
      <c r="AP5952">
        <v>5</v>
      </c>
      <c r="AQ5952">
        <v>18</v>
      </c>
    </row>
    <row r="5953" spans="1:43" hidden="1" x14ac:dyDescent="0.25">
      <c r="A5953" t="s">
        <v>19171</v>
      </c>
      <c r="B5953" t="s">
        <v>21073</v>
      </c>
      <c r="C5953" s="1" t="str">
        <f t="shared" si="423"/>
        <v>21:0121</v>
      </c>
      <c r="D5953" s="1" t="str">
        <f t="shared" si="422"/>
        <v>21:0003</v>
      </c>
      <c r="E5953" t="s">
        <v>19173</v>
      </c>
      <c r="F5953" t="s">
        <v>21074</v>
      </c>
      <c r="H5953">
        <v>49.226036000000001</v>
      </c>
      <c r="I5953">
        <v>-56.273632800000001</v>
      </c>
      <c r="J5953" s="1" t="str">
        <f t="shared" si="425"/>
        <v>Till</v>
      </c>
      <c r="K5953" s="1" t="str">
        <f t="shared" si="424"/>
        <v>&lt;63 micron</v>
      </c>
      <c r="L5953">
        <v>0.1</v>
      </c>
      <c r="M5953">
        <v>0.92</v>
      </c>
      <c r="N5953">
        <v>2</v>
      </c>
      <c r="O5953">
        <v>30</v>
      </c>
      <c r="P5953">
        <v>0.25</v>
      </c>
      <c r="Q5953">
        <v>1</v>
      </c>
      <c r="R5953">
        <v>0.5</v>
      </c>
      <c r="S5953">
        <v>0.25</v>
      </c>
      <c r="T5953">
        <v>4</v>
      </c>
      <c r="U5953">
        <v>23</v>
      </c>
      <c r="V5953">
        <v>14</v>
      </c>
      <c r="W5953">
        <v>2.2999999999999998</v>
      </c>
      <c r="X5953">
        <v>5</v>
      </c>
      <c r="Y5953">
        <v>0.5</v>
      </c>
      <c r="Z5953">
        <v>0.02</v>
      </c>
      <c r="AA5953">
        <v>10</v>
      </c>
      <c r="AB5953">
        <v>0.19</v>
      </c>
      <c r="AC5953">
        <v>130</v>
      </c>
      <c r="AD5953">
        <v>0.5</v>
      </c>
      <c r="AE5953">
        <v>0.02</v>
      </c>
      <c r="AF5953">
        <v>7</v>
      </c>
      <c r="AH5953">
        <v>6</v>
      </c>
      <c r="AI5953">
        <v>1</v>
      </c>
      <c r="AJ5953">
        <v>3</v>
      </c>
      <c r="AK5953">
        <v>28</v>
      </c>
      <c r="AL5953">
        <v>0.16</v>
      </c>
      <c r="AM5953">
        <v>5</v>
      </c>
      <c r="AN5953">
        <v>5</v>
      </c>
      <c r="AO5953">
        <v>76</v>
      </c>
      <c r="AP5953">
        <v>5</v>
      </c>
      <c r="AQ5953">
        <v>20</v>
      </c>
    </row>
    <row r="5954" spans="1:43" hidden="1" x14ac:dyDescent="0.25">
      <c r="A5954" t="s">
        <v>19175</v>
      </c>
      <c r="B5954" t="s">
        <v>21075</v>
      </c>
      <c r="C5954" s="1" t="str">
        <f t="shared" si="423"/>
        <v>21:0121</v>
      </c>
      <c r="D5954" s="1" t="str">
        <f t="shared" si="422"/>
        <v>21:0003</v>
      </c>
      <c r="E5954" t="s">
        <v>19177</v>
      </c>
      <c r="F5954" t="s">
        <v>21076</v>
      </c>
      <c r="H5954">
        <v>49.218621800000001</v>
      </c>
      <c r="I5954">
        <v>-56.267630500000003</v>
      </c>
      <c r="J5954" s="1" t="str">
        <f t="shared" si="425"/>
        <v>Till</v>
      </c>
      <c r="K5954" s="1" t="str">
        <f t="shared" si="424"/>
        <v>&lt;63 micron</v>
      </c>
      <c r="L5954">
        <v>0.1</v>
      </c>
      <c r="M5954">
        <v>1.05</v>
      </c>
      <c r="N5954">
        <v>2</v>
      </c>
      <c r="O5954">
        <v>30</v>
      </c>
      <c r="P5954">
        <v>0.25</v>
      </c>
      <c r="Q5954">
        <v>1</v>
      </c>
      <c r="R5954">
        <v>0.64</v>
      </c>
      <c r="S5954">
        <v>0.25</v>
      </c>
      <c r="T5954">
        <v>6</v>
      </c>
      <c r="U5954">
        <v>26</v>
      </c>
      <c r="V5954">
        <v>16</v>
      </c>
      <c r="W5954">
        <v>2.57</v>
      </c>
      <c r="X5954">
        <v>5</v>
      </c>
      <c r="Y5954">
        <v>0.5</v>
      </c>
      <c r="Z5954">
        <v>0.02</v>
      </c>
      <c r="AA5954">
        <v>10</v>
      </c>
      <c r="AB5954">
        <v>0.25</v>
      </c>
      <c r="AC5954">
        <v>215</v>
      </c>
      <c r="AD5954">
        <v>0.5</v>
      </c>
      <c r="AE5954">
        <v>0.03</v>
      </c>
      <c r="AF5954">
        <v>6</v>
      </c>
      <c r="AH5954">
        <v>4</v>
      </c>
      <c r="AI5954">
        <v>2</v>
      </c>
      <c r="AJ5954">
        <v>5</v>
      </c>
      <c r="AK5954">
        <v>31</v>
      </c>
      <c r="AL5954">
        <v>0.22</v>
      </c>
      <c r="AM5954">
        <v>5</v>
      </c>
      <c r="AN5954">
        <v>5</v>
      </c>
      <c r="AO5954">
        <v>80</v>
      </c>
      <c r="AP5954">
        <v>10</v>
      </c>
      <c r="AQ5954">
        <v>20</v>
      </c>
    </row>
    <row r="5955" spans="1:43" hidden="1" x14ac:dyDescent="0.25">
      <c r="A5955" t="s">
        <v>19179</v>
      </c>
      <c r="B5955" t="s">
        <v>21077</v>
      </c>
      <c r="C5955" s="1" t="str">
        <f t="shared" si="423"/>
        <v>21:0121</v>
      </c>
      <c r="D5955" s="1" t="str">
        <f t="shared" si="422"/>
        <v>21:0003</v>
      </c>
      <c r="E5955" t="s">
        <v>19181</v>
      </c>
      <c r="F5955" t="s">
        <v>21078</v>
      </c>
      <c r="H5955">
        <v>49.2236026</v>
      </c>
      <c r="I5955">
        <v>-56.258767300000002</v>
      </c>
      <c r="J5955" s="1" t="str">
        <f t="shared" si="425"/>
        <v>Till</v>
      </c>
      <c r="K5955" s="1" t="str">
        <f t="shared" si="424"/>
        <v>&lt;63 micron</v>
      </c>
      <c r="L5955">
        <v>0.1</v>
      </c>
      <c r="M5955">
        <v>1.2</v>
      </c>
      <c r="N5955">
        <v>4</v>
      </c>
      <c r="O5955">
        <v>20</v>
      </c>
      <c r="P5955">
        <v>0.25</v>
      </c>
      <c r="Q5955">
        <v>1</v>
      </c>
      <c r="R5955">
        <v>0.53</v>
      </c>
      <c r="S5955">
        <v>0.25</v>
      </c>
      <c r="T5955">
        <v>4</v>
      </c>
      <c r="U5955">
        <v>24</v>
      </c>
      <c r="V5955">
        <v>16</v>
      </c>
      <c r="W5955">
        <v>2.5099999999999998</v>
      </c>
      <c r="X5955">
        <v>5</v>
      </c>
      <c r="Y5955">
        <v>0.5</v>
      </c>
      <c r="Z5955">
        <v>0.02</v>
      </c>
      <c r="AA5955">
        <v>10</v>
      </c>
      <c r="AB5955">
        <v>0.22</v>
      </c>
      <c r="AC5955">
        <v>195</v>
      </c>
      <c r="AD5955">
        <v>0.5</v>
      </c>
      <c r="AE5955">
        <v>0.02</v>
      </c>
      <c r="AF5955">
        <v>6</v>
      </c>
      <c r="AH5955">
        <v>6</v>
      </c>
      <c r="AI5955">
        <v>1</v>
      </c>
      <c r="AJ5955">
        <v>4</v>
      </c>
      <c r="AK5955">
        <v>25</v>
      </c>
      <c r="AL5955">
        <v>0.22</v>
      </c>
      <c r="AM5955">
        <v>5</v>
      </c>
      <c r="AN5955">
        <v>5</v>
      </c>
      <c r="AO5955">
        <v>84</v>
      </c>
      <c r="AP5955">
        <v>5</v>
      </c>
      <c r="AQ5955">
        <v>18</v>
      </c>
    </row>
    <row r="5956" spans="1:43" hidden="1" x14ac:dyDescent="0.25">
      <c r="A5956" t="s">
        <v>19183</v>
      </c>
      <c r="B5956" t="s">
        <v>21079</v>
      </c>
      <c r="C5956" s="1" t="str">
        <f t="shared" si="423"/>
        <v>21:0121</v>
      </c>
      <c r="D5956" s="1" t="str">
        <f t="shared" si="422"/>
        <v>21:0003</v>
      </c>
      <c r="E5956" t="s">
        <v>19185</v>
      </c>
      <c r="F5956" t="s">
        <v>21080</v>
      </c>
      <c r="H5956">
        <v>49.229547199999999</v>
      </c>
      <c r="I5956">
        <v>-56.2529781</v>
      </c>
      <c r="J5956" s="1" t="str">
        <f t="shared" si="425"/>
        <v>Till</v>
      </c>
      <c r="K5956" s="1" t="str">
        <f t="shared" si="424"/>
        <v>&lt;63 micron</v>
      </c>
      <c r="L5956">
        <v>0.1</v>
      </c>
      <c r="M5956">
        <v>1.06</v>
      </c>
      <c r="N5956">
        <v>4</v>
      </c>
      <c r="O5956">
        <v>20</v>
      </c>
      <c r="P5956">
        <v>0.25</v>
      </c>
      <c r="Q5956">
        <v>1</v>
      </c>
      <c r="R5956">
        <v>0.63</v>
      </c>
      <c r="S5956">
        <v>0.25</v>
      </c>
      <c r="T5956">
        <v>6</v>
      </c>
      <c r="U5956">
        <v>25</v>
      </c>
      <c r="V5956">
        <v>18</v>
      </c>
      <c r="W5956">
        <v>2.58</v>
      </c>
      <c r="X5956">
        <v>5</v>
      </c>
      <c r="Y5956">
        <v>2</v>
      </c>
      <c r="Z5956">
        <v>0.02</v>
      </c>
      <c r="AA5956">
        <v>10</v>
      </c>
      <c r="AB5956">
        <v>0.22</v>
      </c>
      <c r="AC5956">
        <v>195</v>
      </c>
      <c r="AD5956">
        <v>0.5</v>
      </c>
      <c r="AE5956">
        <v>0.03</v>
      </c>
      <c r="AF5956">
        <v>8</v>
      </c>
      <c r="AH5956">
        <v>4</v>
      </c>
      <c r="AI5956">
        <v>2</v>
      </c>
      <c r="AJ5956">
        <v>4</v>
      </c>
      <c r="AK5956">
        <v>29</v>
      </c>
      <c r="AL5956">
        <v>0.22</v>
      </c>
      <c r="AM5956">
        <v>5</v>
      </c>
      <c r="AN5956">
        <v>10</v>
      </c>
      <c r="AO5956">
        <v>82</v>
      </c>
      <c r="AP5956">
        <v>10</v>
      </c>
      <c r="AQ5956">
        <v>18</v>
      </c>
    </row>
    <row r="5957" spans="1:43" hidden="1" x14ac:dyDescent="0.25">
      <c r="A5957" t="s">
        <v>19187</v>
      </c>
      <c r="B5957" t="s">
        <v>21081</v>
      </c>
      <c r="C5957" s="1" t="str">
        <f t="shared" si="423"/>
        <v>21:0121</v>
      </c>
      <c r="D5957" s="1" t="str">
        <f t="shared" si="422"/>
        <v>21:0003</v>
      </c>
      <c r="E5957" t="s">
        <v>19189</v>
      </c>
      <c r="F5957" t="s">
        <v>21082</v>
      </c>
      <c r="H5957">
        <v>49.236563599999997</v>
      </c>
      <c r="I5957">
        <v>-56.246072300000002</v>
      </c>
      <c r="J5957" s="1" t="str">
        <f t="shared" si="425"/>
        <v>Till</v>
      </c>
      <c r="K5957" s="1" t="str">
        <f t="shared" si="424"/>
        <v>&lt;63 micron</v>
      </c>
      <c r="L5957">
        <v>0.1</v>
      </c>
      <c r="M5957">
        <v>0.7</v>
      </c>
      <c r="N5957">
        <v>1</v>
      </c>
      <c r="O5957">
        <v>5</v>
      </c>
      <c r="P5957">
        <v>0.25</v>
      </c>
      <c r="Q5957">
        <v>1</v>
      </c>
      <c r="R5957">
        <v>0.43</v>
      </c>
      <c r="S5957">
        <v>0.25</v>
      </c>
      <c r="T5957">
        <v>4</v>
      </c>
      <c r="U5957">
        <v>22</v>
      </c>
      <c r="V5957">
        <v>14</v>
      </c>
      <c r="W5957">
        <v>2.5</v>
      </c>
      <c r="X5957">
        <v>5</v>
      </c>
      <c r="Y5957">
        <v>0.5</v>
      </c>
      <c r="Z5957">
        <v>0.01</v>
      </c>
      <c r="AA5957">
        <v>5</v>
      </c>
      <c r="AB5957">
        <v>0.17</v>
      </c>
      <c r="AC5957">
        <v>195</v>
      </c>
      <c r="AD5957">
        <v>0.5</v>
      </c>
      <c r="AE5957">
        <v>0.02</v>
      </c>
      <c r="AF5957">
        <v>7</v>
      </c>
      <c r="AH5957">
        <v>1</v>
      </c>
      <c r="AI5957">
        <v>1</v>
      </c>
      <c r="AJ5957">
        <v>3</v>
      </c>
      <c r="AK5957">
        <v>14</v>
      </c>
      <c r="AL5957">
        <v>0.22</v>
      </c>
      <c r="AM5957">
        <v>5</v>
      </c>
      <c r="AN5957">
        <v>5</v>
      </c>
      <c r="AO5957">
        <v>80</v>
      </c>
      <c r="AP5957">
        <v>5</v>
      </c>
      <c r="AQ5957">
        <v>18</v>
      </c>
    </row>
    <row r="5958" spans="1:43" hidden="1" x14ac:dyDescent="0.25">
      <c r="A5958" t="s">
        <v>19191</v>
      </c>
      <c r="B5958" t="s">
        <v>21083</v>
      </c>
      <c r="C5958" s="1" t="str">
        <f t="shared" si="423"/>
        <v>21:0121</v>
      </c>
      <c r="D5958" s="1" t="str">
        <f t="shared" si="422"/>
        <v>21:0003</v>
      </c>
      <c r="E5958" t="s">
        <v>19193</v>
      </c>
      <c r="F5958" t="s">
        <v>21084</v>
      </c>
      <c r="H5958">
        <v>49.208733000000002</v>
      </c>
      <c r="I5958">
        <v>-56.268600499999998</v>
      </c>
      <c r="J5958" s="1" t="str">
        <f t="shared" si="425"/>
        <v>Till</v>
      </c>
      <c r="K5958" s="1" t="str">
        <f t="shared" si="424"/>
        <v>&lt;63 micron</v>
      </c>
      <c r="L5958">
        <v>0.1</v>
      </c>
      <c r="M5958">
        <v>0.98</v>
      </c>
      <c r="N5958">
        <v>4</v>
      </c>
      <c r="O5958">
        <v>20</v>
      </c>
      <c r="P5958">
        <v>0.25</v>
      </c>
      <c r="Q5958">
        <v>4</v>
      </c>
      <c r="R5958">
        <v>0.52</v>
      </c>
      <c r="S5958">
        <v>0.25</v>
      </c>
      <c r="T5958">
        <v>6</v>
      </c>
      <c r="U5958">
        <v>26</v>
      </c>
      <c r="V5958">
        <v>19</v>
      </c>
      <c r="W5958">
        <v>2.58</v>
      </c>
      <c r="X5958">
        <v>5</v>
      </c>
      <c r="Y5958">
        <v>0.5</v>
      </c>
      <c r="Z5958">
        <v>0.01</v>
      </c>
      <c r="AA5958">
        <v>10</v>
      </c>
      <c r="AB5958">
        <v>0.24</v>
      </c>
      <c r="AC5958">
        <v>240</v>
      </c>
      <c r="AD5958">
        <v>0.5</v>
      </c>
      <c r="AE5958">
        <v>0.02</v>
      </c>
      <c r="AF5958">
        <v>9</v>
      </c>
      <c r="AH5958">
        <v>6</v>
      </c>
      <c r="AI5958">
        <v>1</v>
      </c>
      <c r="AJ5958">
        <v>4</v>
      </c>
      <c r="AK5958">
        <v>21</v>
      </c>
      <c r="AL5958">
        <v>0.2</v>
      </c>
      <c r="AM5958">
        <v>5</v>
      </c>
      <c r="AN5958">
        <v>5</v>
      </c>
      <c r="AO5958">
        <v>85</v>
      </c>
      <c r="AP5958">
        <v>5</v>
      </c>
      <c r="AQ5958">
        <v>16</v>
      </c>
    </row>
    <row r="5959" spans="1:43" hidden="1" x14ac:dyDescent="0.25">
      <c r="A5959" t="s">
        <v>19195</v>
      </c>
      <c r="B5959" t="s">
        <v>21085</v>
      </c>
      <c r="C5959" s="1" t="str">
        <f t="shared" si="423"/>
        <v>21:0121</v>
      </c>
      <c r="D5959" s="1" t="str">
        <f t="shared" si="422"/>
        <v>21:0003</v>
      </c>
      <c r="E5959" t="s">
        <v>19197</v>
      </c>
      <c r="F5959" t="s">
        <v>21086</v>
      </c>
      <c r="H5959">
        <v>49.195077699999999</v>
      </c>
      <c r="I5959">
        <v>-56.271409900000002</v>
      </c>
      <c r="J5959" s="1" t="str">
        <f t="shared" si="425"/>
        <v>Till</v>
      </c>
      <c r="K5959" s="1" t="str">
        <f t="shared" si="424"/>
        <v>&lt;63 micron</v>
      </c>
      <c r="L5959">
        <v>0.1</v>
      </c>
      <c r="M5959">
        <v>1.28</v>
      </c>
      <c r="N5959">
        <v>1</v>
      </c>
      <c r="O5959">
        <v>20</v>
      </c>
      <c r="P5959">
        <v>0.25</v>
      </c>
      <c r="Q5959">
        <v>2</v>
      </c>
      <c r="R5959">
        <v>0.65</v>
      </c>
      <c r="S5959">
        <v>0.25</v>
      </c>
      <c r="T5959">
        <v>7</v>
      </c>
      <c r="U5959">
        <v>29</v>
      </c>
      <c r="V5959">
        <v>22</v>
      </c>
      <c r="W5959">
        <v>2.5499999999999998</v>
      </c>
      <c r="X5959">
        <v>5</v>
      </c>
      <c r="Y5959">
        <v>0.5</v>
      </c>
      <c r="Z5959">
        <v>0.03</v>
      </c>
      <c r="AA5959">
        <v>10</v>
      </c>
      <c r="AB5959">
        <v>0.28000000000000003</v>
      </c>
      <c r="AC5959">
        <v>225</v>
      </c>
      <c r="AD5959">
        <v>0.5</v>
      </c>
      <c r="AE5959">
        <v>0.03</v>
      </c>
      <c r="AF5959">
        <v>9</v>
      </c>
      <c r="AH5959">
        <v>4</v>
      </c>
      <c r="AI5959">
        <v>1</v>
      </c>
      <c r="AJ5959">
        <v>5</v>
      </c>
      <c r="AK5959">
        <v>25</v>
      </c>
      <c r="AL5959">
        <v>0.2</v>
      </c>
      <c r="AM5959">
        <v>5</v>
      </c>
      <c r="AN5959">
        <v>10</v>
      </c>
      <c r="AO5959">
        <v>85</v>
      </c>
      <c r="AP5959">
        <v>5</v>
      </c>
      <c r="AQ5959">
        <v>18</v>
      </c>
    </row>
    <row r="5960" spans="1:43" hidden="1" x14ac:dyDescent="0.25">
      <c r="A5960" t="s">
        <v>19199</v>
      </c>
      <c r="B5960" t="s">
        <v>21087</v>
      </c>
      <c r="C5960" s="1" t="str">
        <f t="shared" si="423"/>
        <v>21:0121</v>
      </c>
      <c r="D5960" s="1" t="str">
        <f t="shared" si="422"/>
        <v>21:0003</v>
      </c>
      <c r="E5960" t="s">
        <v>19201</v>
      </c>
      <c r="F5960" t="s">
        <v>21088</v>
      </c>
      <c r="H5960">
        <v>49.190241800000003</v>
      </c>
      <c r="I5960">
        <v>-56.274843500000003</v>
      </c>
      <c r="J5960" s="1" t="str">
        <f t="shared" si="425"/>
        <v>Till</v>
      </c>
      <c r="K5960" s="1" t="str">
        <f t="shared" si="424"/>
        <v>&lt;63 micron</v>
      </c>
      <c r="L5960">
        <v>0.1</v>
      </c>
      <c r="M5960">
        <v>1.35</v>
      </c>
      <c r="N5960">
        <v>1</v>
      </c>
      <c r="O5960">
        <v>40</v>
      </c>
      <c r="P5960">
        <v>0.25</v>
      </c>
      <c r="Q5960">
        <v>1</v>
      </c>
      <c r="R5960">
        <v>0.64</v>
      </c>
      <c r="S5960">
        <v>0.25</v>
      </c>
      <c r="T5960">
        <v>7</v>
      </c>
      <c r="U5960">
        <v>27</v>
      </c>
      <c r="V5960">
        <v>21</v>
      </c>
      <c r="W5960">
        <v>2.5</v>
      </c>
      <c r="X5960">
        <v>5</v>
      </c>
      <c r="Y5960">
        <v>0.5</v>
      </c>
      <c r="Z5960">
        <v>0.02</v>
      </c>
      <c r="AA5960">
        <v>10</v>
      </c>
      <c r="AB5960">
        <v>0.24</v>
      </c>
      <c r="AC5960">
        <v>195</v>
      </c>
      <c r="AD5960">
        <v>0.5</v>
      </c>
      <c r="AE5960">
        <v>0.03</v>
      </c>
      <c r="AF5960">
        <v>7</v>
      </c>
      <c r="AH5960">
        <v>6</v>
      </c>
      <c r="AI5960">
        <v>1</v>
      </c>
      <c r="AJ5960">
        <v>5</v>
      </c>
      <c r="AK5960">
        <v>44</v>
      </c>
      <c r="AL5960">
        <v>0.17</v>
      </c>
      <c r="AM5960">
        <v>5</v>
      </c>
      <c r="AN5960">
        <v>5</v>
      </c>
      <c r="AO5960">
        <v>87</v>
      </c>
      <c r="AP5960">
        <v>10</v>
      </c>
      <c r="AQ5960">
        <v>22</v>
      </c>
    </row>
    <row r="5961" spans="1:43" hidden="1" x14ac:dyDescent="0.25">
      <c r="A5961" t="s">
        <v>19203</v>
      </c>
      <c r="B5961" t="s">
        <v>21089</v>
      </c>
      <c r="C5961" s="1" t="str">
        <f t="shared" si="423"/>
        <v>21:0121</v>
      </c>
      <c r="D5961" s="1" t="str">
        <f t="shared" si="422"/>
        <v>21:0003</v>
      </c>
      <c r="E5961" t="s">
        <v>19205</v>
      </c>
      <c r="F5961" t="s">
        <v>21090</v>
      </c>
      <c r="H5961">
        <v>49.199460100000003</v>
      </c>
      <c r="I5961">
        <v>-56.260363699999999</v>
      </c>
      <c r="J5961" s="1" t="str">
        <f t="shared" si="425"/>
        <v>Till</v>
      </c>
      <c r="K5961" s="1" t="str">
        <f t="shared" si="424"/>
        <v>&lt;63 micron</v>
      </c>
      <c r="L5961">
        <v>0.1</v>
      </c>
      <c r="M5961">
        <v>1.1000000000000001</v>
      </c>
      <c r="N5961">
        <v>1</v>
      </c>
      <c r="O5961">
        <v>20</v>
      </c>
      <c r="P5961">
        <v>0.25</v>
      </c>
      <c r="Q5961">
        <v>1</v>
      </c>
      <c r="R5961">
        <v>0.65</v>
      </c>
      <c r="S5961">
        <v>0.25</v>
      </c>
      <c r="T5961">
        <v>6</v>
      </c>
      <c r="U5961">
        <v>27</v>
      </c>
      <c r="V5961">
        <v>18</v>
      </c>
      <c r="W5961">
        <v>2.6</v>
      </c>
      <c r="X5961">
        <v>5</v>
      </c>
      <c r="Y5961">
        <v>0.5</v>
      </c>
      <c r="Z5961">
        <v>0.02</v>
      </c>
      <c r="AA5961">
        <v>10</v>
      </c>
      <c r="AB5961">
        <v>0.23</v>
      </c>
      <c r="AC5961">
        <v>185</v>
      </c>
      <c r="AD5961">
        <v>0.5</v>
      </c>
      <c r="AE5961">
        <v>0.03</v>
      </c>
      <c r="AF5961">
        <v>9</v>
      </c>
      <c r="AH5961">
        <v>2</v>
      </c>
      <c r="AI5961">
        <v>1</v>
      </c>
      <c r="AJ5961">
        <v>4</v>
      </c>
      <c r="AK5961">
        <v>26</v>
      </c>
      <c r="AL5961">
        <v>0.2</v>
      </c>
      <c r="AM5961">
        <v>5</v>
      </c>
      <c r="AN5961">
        <v>5</v>
      </c>
      <c r="AO5961">
        <v>91</v>
      </c>
      <c r="AP5961">
        <v>10</v>
      </c>
      <c r="AQ5961">
        <v>16</v>
      </c>
    </row>
    <row r="5962" spans="1:43" hidden="1" x14ac:dyDescent="0.25">
      <c r="A5962" t="s">
        <v>19207</v>
      </c>
      <c r="B5962" t="s">
        <v>21091</v>
      </c>
      <c r="C5962" s="1" t="str">
        <f t="shared" si="423"/>
        <v>21:0121</v>
      </c>
      <c r="D5962" s="1" t="str">
        <f t="shared" si="422"/>
        <v>21:0003</v>
      </c>
      <c r="E5962" t="s">
        <v>19209</v>
      </c>
      <c r="F5962" t="s">
        <v>21092</v>
      </c>
      <c r="H5962">
        <v>49.2043125</v>
      </c>
      <c r="I5962">
        <v>-56.266606400000001</v>
      </c>
      <c r="J5962" s="1" t="str">
        <f t="shared" si="425"/>
        <v>Till</v>
      </c>
      <c r="K5962" s="1" t="str">
        <f t="shared" si="424"/>
        <v>&lt;63 micron</v>
      </c>
      <c r="L5962">
        <v>0.1</v>
      </c>
      <c r="M5962">
        <v>1.1000000000000001</v>
      </c>
      <c r="N5962">
        <v>2</v>
      </c>
      <c r="O5962">
        <v>20</v>
      </c>
      <c r="P5962">
        <v>0.25</v>
      </c>
      <c r="Q5962">
        <v>1</v>
      </c>
      <c r="R5962">
        <v>0.67</v>
      </c>
      <c r="S5962">
        <v>0.25</v>
      </c>
      <c r="T5962">
        <v>6</v>
      </c>
      <c r="U5962">
        <v>31</v>
      </c>
      <c r="V5962">
        <v>19</v>
      </c>
      <c r="W5962">
        <v>2.75</v>
      </c>
      <c r="X5962">
        <v>5</v>
      </c>
      <c r="Y5962">
        <v>0.5</v>
      </c>
      <c r="Z5962">
        <v>0.02</v>
      </c>
      <c r="AA5962">
        <v>10</v>
      </c>
      <c r="AB5962">
        <v>0.25</v>
      </c>
      <c r="AC5962">
        <v>175</v>
      </c>
      <c r="AD5962">
        <v>0.5</v>
      </c>
      <c r="AE5962">
        <v>0.03</v>
      </c>
      <c r="AF5962">
        <v>8</v>
      </c>
      <c r="AH5962">
        <v>4</v>
      </c>
      <c r="AI5962">
        <v>1</v>
      </c>
      <c r="AJ5962">
        <v>5</v>
      </c>
      <c r="AK5962">
        <v>28</v>
      </c>
      <c r="AL5962">
        <v>0.21</v>
      </c>
      <c r="AM5962">
        <v>5</v>
      </c>
      <c r="AN5962">
        <v>5</v>
      </c>
      <c r="AO5962">
        <v>93</v>
      </c>
      <c r="AP5962">
        <v>10</v>
      </c>
      <c r="AQ5962">
        <v>18</v>
      </c>
    </row>
    <row r="5963" spans="1:43" hidden="1" x14ac:dyDescent="0.25">
      <c r="A5963" t="s">
        <v>19211</v>
      </c>
      <c r="B5963" t="s">
        <v>21093</v>
      </c>
      <c r="C5963" s="1" t="str">
        <f t="shared" si="423"/>
        <v>21:0121</v>
      </c>
      <c r="D5963" s="1" t="str">
        <f t="shared" si="422"/>
        <v>21:0003</v>
      </c>
      <c r="E5963" t="s">
        <v>19213</v>
      </c>
      <c r="F5963" t="s">
        <v>21094</v>
      </c>
      <c r="H5963">
        <v>49.212127700000003</v>
      </c>
      <c r="I5963">
        <v>-56.271982999999999</v>
      </c>
      <c r="J5963" s="1" t="str">
        <f t="shared" si="425"/>
        <v>Till</v>
      </c>
      <c r="K5963" s="1" t="str">
        <f t="shared" si="424"/>
        <v>&lt;63 micron</v>
      </c>
      <c r="L5963">
        <v>0.2</v>
      </c>
      <c r="M5963">
        <v>1.1399999999999999</v>
      </c>
      <c r="N5963">
        <v>4</v>
      </c>
      <c r="O5963">
        <v>10</v>
      </c>
      <c r="P5963">
        <v>0.25</v>
      </c>
      <c r="Q5963">
        <v>1</v>
      </c>
      <c r="R5963">
        <v>0.5</v>
      </c>
      <c r="S5963">
        <v>0.25</v>
      </c>
      <c r="T5963">
        <v>5</v>
      </c>
      <c r="U5963">
        <v>24</v>
      </c>
      <c r="V5963">
        <v>17</v>
      </c>
      <c r="W5963">
        <v>2.37</v>
      </c>
      <c r="X5963">
        <v>5</v>
      </c>
      <c r="Y5963">
        <v>1</v>
      </c>
      <c r="Z5963">
        <v>0.02</v>
      </c>
      <c r="AA5963">
        <v>10</v>
      </c>
      <c r="AB5963">
        <v>0.24</v>
      </c>
      <c r="AC5963">
        <v>185</v>
      </c>
      <c r="AD5963">
        <v>0.5</v>
      </c>
      <c r="AE5963">
        <v>0.02</v>
      </c>
      <c r="AF5963">
        <v>9</v>
      </c>
      <c r="AH5963">
        <v>4</v>
      </c>
      <c r="AI5963">
        <v>1</v>
      </c>
      <c r="AJ5963">
        <v>5</v>
      </c>
      <c r="AK5963">
        <v>25</v>
      </c>
      <c r="AL5963">
        <v>0.23</v>
      </c>
      <c r="AM5963">
        <v>5</v>
      </c>
      <c r="AN5963">
        <v>5</v>
      </c>
      <c r="AO5963">
        <v>76</v>
      </c>
      <c r="AP5963">
        <v>10</v>
      </c>
      <c r="AQ5963">
        <v>18</v>
      </c>
    </row>
    <row r="5964" spans="1:43" hidden="1" x14ac:dyDescent="0.25">
      <c r="A5964" t="s">
        <v>19215</v>
      </c>
      <c r="B5964" t="s">
        <v>21095</v>
      </c>
      <c r="C5964" s="1" t="str">
        <f t="shared" si="423"/>
        <v>21:0121</v>
      </c>
      <c r="D5964" s="1" t="str">
        <f t="shared" si="422"/>
        <v>21:0003</v>
      </c>
      <c r="E5964" t="s">
        <v>19217</v>
      </c>
      <c r="F5964" t="s">
        <v>21096</v>
      </c>
      <c r="H5964">
        <v>49.214623699999997</v>
      </c>
      <c r="I5964">
        <v>-56.275516500000002</v>
      </c>
      <c r="J5964" s="1" t="str">
        <f t="shared" si="425"/>
        <v>Till</v>
      </c>
      <c r="K5964" s="1" t="str">
        <f t="shared" si="424"/>
        <v>&lt;63 micron</v>
      </c>
      <c r="L5964">
        <v>0.1</v>
      </c>
      <c r="M5964">
        <v>1.2</v>
      </c>
      <c r="N5964">
        <v>4</v>
      </c>
      <c r="O5964">
        <v>20</v>
      </c>
      <c r="P5964">
        <v>0.25</v>
      </c>
      <c r="Q5964">
        <v>6</v>
      </c>
      <c r="R5964">
        <v>0.56999999999999995</v>
      </c>
      <c r="S5964">
        <v>0.25</v>
      </c>
      <c r="T5964">
        <v>7</v>
      </c>
      <c r="U5964">
        <v>25</v>
      </c>
      <c r="V5964">
        <v>22</v>
      </c>
      <c r="W5964">
        <v>2.5299999999999998</v>
      </c>
      <c r="X5964">
        <v>5</v>
      </c>
      <c r="Y5964">
        <v>0.5</v>
      </c>
      <c r="Z5964">
        <v>0.02</v>
      </c>
      <c r="AA5964">
        <v>10</v>
      </c>
      <c r="AB5964">
        <v>0.25</v>
      </c>
      <c r="AC5964">
        <v>190</v>
      </c>
      <c r="AD5964">
        <v>0.5</v>
      </c>
      <c r="AE5964">
        <v>0.03</v>
      </c>
      <c r="AF5964">
        <v>9</v>
      </c>
      <c r="AH5964">
        <v>4</v>
      </c>
      <c r="AI5964">
        <v>1</v>
      </c>
      <c r="AJ5964">
        <v>4</v>
      </c>
      <c r="AK5964">
        <v>26</v>
      </c>
      <c r="AL5964">
        <v>0.21</v>
      </c>
      <c r="AM5964">
        <v>5</v>
      </c>
      <c r="AN5964">
        <v>5</v>
      </c>
      <c r="AO5964">
        <v>82</v>
      </c>
      <c r="AP5964">
        <v>10</v>
      </c>
      <c r="AQ5964">
        <v>20</v>
      </c>
    </row>
    <row r="5965" spans="1:43" hidden="1" x14ac:dyDescent="0.25">
      <c r="A5965" t="s">
        <v>19219</v>
      </c>
      <c r="B5965" t="s">
        <v>21097</v>
      </c>
      <c r="C5965" s="1" t="str">
        <f t="shared" si="423"/>
        <v>21:0121</v>
      </c>
      <c r="D5965" s="1" t="str">
        <f t="shared" si="422"/>
        <v>21:0003</v>
      </c>
      <c r="E5965" t="s">
        <v>19221</v>
      </c>
      <c r="F5965" t="s">
        <v>21098</v>
      </c>
      <c r="H5965">
        <v>49.202583300000001</v>
      </c>
      <c r="I5965">
        <v>-56.292166199999997</v>
      </c>
      <c r="J5965" s="1" t="str">
        <f t="shared" si="425"/>
        <v>Till</v>
      </c>
      <c r="K5965" s="1" t="str">
        <f t="shared" si="424"/>
        <v>&lt;63 micron</v>
      </c>
      <c r="L5965">
        <v>0.1</v>
      </c>
      <c r="M5965">
        <v>1.1000000000000001</v>
      </c>
      <c r="N5965">
        <v>2</v>
      </c>
      <c r="O5965">
        <v>20</v>
      </c>
      <c r="P5965">
        <v>0.25</v>
      </c>
      <c r="Q5965">
        <v>2</v>
      </c>
      <c r="R5965">
        <v>0.59</v>
      </c>
      <c r="S5965">
        <v>0.25</v>
      </c>
      <c r="T5965">
        <v>6</v>
      </c>
      <c r="U5965">
        <v>27</v>
      </c>
      <c r="V5965">
        <v>19</v>
      </c>
      <c r="W5965">
        <v>2.48</v>
      </c>
      <c r="X5965">
        <v>5</v>
      </c>
      <c r="Y5965">
        <v>0.5</v>
      </c>
      <c r="Z5965">
        <v>0.03</v>
      </c>
      <c r="AA5965">
        <v>10</v>
      </c>
      <c r="AB5965">
        <v>0.22</v>
      </c>
      <c r="AC5965">
        <v>195</v>
      </c>
      <c r="AD5965">
        <v>0.5</v>
      </c>
      <c r="AE5965">
        <v>0.03</v>
      </c>
      <c r="AF5965">
        <v>9</v>
      </c>
      <c r="AH5965">
        <v>6</v>
      </c>
      <c r="AI5965">
        <v>1</v>
      </c>
      <c r="AJ5965">
        <v>4</v>
      </c>
      <c r="AK5965">
        <v>24</v>
      </c>
      <c r="AL5965">
        <v>0.17</v>
      </c>
      <c r="AM5965">
        <v>5</v>
      </c>
      <c r="AN5965">
        <v>5</v>
      </c>
      <c r="AO5965">
        <v>84</v>
      </c>
      <c r="AP5965">
        <v>5</v>
      </c>
      <c r="AQ5965">
        <v>22</v>
      </c>
    </row>
    <row r="5966" spans="1:43" hidden="1" x14ac:dyDescent="0.25">
      <c r="A5966" t="s">
        <v>19223</v>
      </c>
      <c r="B5966" t="s">
        <v>21099</v>
      </c>
      <c r="C5966" s="1" t="str">
        <f t="shared" si="423"/>
        <v>21:0121</v>
      </c>
      <c r="D5966" s="1" t="str">
        <f t="shared" si="422"/>
        <v>21:0003</v>
      </c>
      <c r="E5966" t="s">
        <v>19225</v>
      </c>
      <c r="F5966" t="s">
        <v>21100</v>
      </c>
      <c r="H5966">
        <v>49.1753377</v>
      </c>
      <c r="I5966">
        <v>-56.308745399999999</v>
      </c>
      <c r="J5966" s="1" t="str">
        <f t="shared" si="425"/>
        <v>Till</v>
      </c>
      <c r="K5966" s="1" t="str">
        <f t="shared" si="424"/>
        <v>&lt;63 micron</v>
      </c>
      <c r="L5966">
        <v>0.1</v>
      </c>
      <c r="M5966">
        <v>2.1</v>
      </c>
      <c r="N5966">
        <v>10</v>
      </c>
      <c r="O5966">
        <v>20</v>
      </c>
      <c r="P5966">
        <v>0.25</v>
      </c>
      <c r="Q5966">
        <v>1</v>
      </c>
      <c r="R5966">
        <v>0.42</v>
      </c>
      <c r="S5966">
        <v>0.25</v>
      </c>
      <c r="T5966">
        <v>9</v>
      </c>
      <c r="U5966">
        <v>31</v>
      </c>
      <c r="V5966">
        <v>25</v>
      </c>
      <c r="W5966">
        <v>2.8</v>
      </c>
      <c r="X5966">
        <v>10</v>
      </c>
      <c r="Y5966">
        <v>0.5</v>
      </c>
      <c r="Z5966">
        <v>0.04</v>
      </c>
      <c r="AA5966">
        <v>10</v>
      </c>
      <c r="AB5966">
        <v>0.32</v>
      </c>
      <c r="AC5966">
        <v>300</v>
      </c>
      <c r="AD5966">
        <v>0.5</v>
      </c>
      <c r="AE5966">
        <v>0.02</v>
      </c>
      <c r="AF5966">
        <v>14</v>
      </c>
      <c r="AH5966">
        <v>6</v>
      </c>
      <c r="AI5966">
        <v>1</v>
      </c>
      <c r="AJ5966">
        <v>6</v>
      </c>
      <c r="AK5966">
        <v>18</v>
      </c>
      <c r="AL5966">
        <v>0.19</v>
      </c>
      <c r="AM5966">
        <v>5</v>
      </c>
      <c r="AN5966">
        <v>5</v>
      </c>
      <c r="AO5966">
        <v>94</v>
      </c>
      <c r="AP5966">
        <v>10</v>
      </c>
      <c r="AQ5966">
        <v>22</v>
      </c>
    </row>
    <row r="5967" spans="1:43" hidden="1" x14ac:dyDescent="0.25">
      <c r="A5967" t="s">
        <v>19227</v>
      </c>
      <c r="B5967" t="s">
        <v>21101</v>
      </c>
      <c r="C5967" s="1" t="str">
        <f t="shared" si="423"/>
        <v>21:0121</v>
      </c>
      <c r="D5967" s="1" t="str">
        <f t="shared" si="422"/>
        <v>21:0003</v>
      </c>
      <c r="E5967" t="s">
        <v>19229</v>
      </c>
      <c r="F5967" t="s">
        <v>21102</v>
      </c>
      <c r="H5967">
        <v>49.168056900000003</v>
      </c>
      <c r="I5967">
        <v>-56.309669999999997</v>
      </c>
      <c r="J5967" s="1" t="str">
        <f t="shared" si="425"/>
        <v>Till</v>
      </c>
      <c r="K5967" s="1" t="str">
        <f t="shared" si="424"/>
        <v>&lt;63 micron</v>
      </c>
      <c r="L5967">
        <v>0.1</v>
      </c>
      <c r="M5967">
        <v>2.35</v>
      </c>
      <c r="N5967">
        <v>10</v>
      </c>
      <c r="O5967">
        <v>10</v>
      </c>
      <c r="P5967">
        <v>0.25</v>
      </c>
      <c r="Q5967">
        <v>1</v>
      </c>
      <c r="R5967">
        <v>0.36</v>
      </c>
      <c r="S5967">
        <v>0.25</v>
      </c>
      <c r="T5967">
        <v>5</v>
      </c>
      <c r="U5967">
        <v>30</v>
      </c>
      <c r="V5967">
        <v>24</v>
      </c>
      <c r="W5967">
        <v>2.54</v>
      </c>
      <c r="X5967">
        <v>10</v>
      </c>
      <c r="Y5967">
        <v>0.5</v>
      </c>
      <c r="Z5967">
        <v>0.02</v>
      </c>
      <c r="AA5967">
        <v>20</v>
      </c>
      <c r="AB5967">
        <v>0.23</v>
      </c>
      <c r="AC5967">
        <v>265</v>
      </c>
      <c r="AD5967">
        <v>0.5</v>
      </c>
      <c r="AE5967">
        <v>0.02</v>
      </c>
      <c r="AF5967">
        <v>9</v>
      </c>
      <c r="AH5967">
        <v>8</v>
      </c>
      <c r="AI5967">
        <v>1</v>
      </c>
      <c r="AJ5967">
        <v>6</v>
      </c>
      <c r="AK5967">
        <v>15</v>
      </c>
      <c r="AL5967">
        <v>0.2</v>
      </c>
      <c r="AM5967">
        <v>5</v>
      </c>
      <c r="AN5967">
        <v>5</v>
      </c>
      <c r="AO5967">
        <v>95</v>
      </c>
      <c r="AP5967">
        <v>10</v>
      </c>
      <c r="AQ5967">
        <v>18</v>
      </c>
    </row>
    <row r="5968" spans="1:43" hidden="1" x14ac:dyDescent="0.25">
      <c r="A5968" t="s">
        <v>19231</v>
      </c>
      <c r="B5968" t="s">
        <v>21103</v>
      </c>
      <c r="C5968" s="1" t="str">
        <f t="shared" si="423"/>
        <v>21:0121</v>
      </c>
      <c r="D5968" s="1" t="str">
        <f t="shared" si="422"/>
        <v>21:0003</v>
      </c>
      <c r="E5968" t="s">
        <v>19233</v>
      </c>
      <c r="F5968" t="s">
        <v>21104</v>
      </c>
      <c r="H5968">
        <v>49.161768700000003</v>
      </c>
      <c r="I5968">
        <v>-56.3111289</v>
      </c>
      <c r="J5968" s="1" t="str">
        <f t="shared" si="425"/>
        <v>Till</v>
      </c>
      <c r="K5968" s="1" t="str">
        <f t="shared" si="424"/>
        <v>&lt;63 micron</v>
      </c>
      <c r="L5968">
        <v>0.2</v>
      </c>
      <c r="M5968">
        <v>0.98</v>
      </c>
      <c r="N5968">
        <v>4</v>
      </c>
      <c r="O5968">
        <v>20</v>
      </c>
      <c r="P5968">
        <v>0.25</v>
      </c>
      <c r="Q5968">
        <v>2</v>
      </c>
      <c r="R5968">
        <v>0.4</v>
      </c>
      <c r="S5968">
        <v>0.25</v>
      </c>
      <c r="T5968">
        <v>6</v>
      </c>
      <c r="U5968">
        <v>19</v>
      </c>
      <c r="V5968">
        <v>18</v>
      </c>
      <c r="W5968">
        <v>2.11</v>
      </c>
      <c r="X5968">
        <v>5</v>
      </c>
      <c r="Y5968">
        <v>0.5</v>
      </c>
      <c r="Z5968">
        <v>0.03</v>
      </c>
      <c r="AA5968">
        <v>10</v>
      </c>
      <c r="AB5968">
        <v>0.2</v>
      </c>
      <c r="AC5968">
        <v>270</v>
      </c>
      <c r="AD5968">
        <v>0.5</v>
      </c>
      <c r="AE5968">
        <v>0.02</v>
      </c>
      <c r="AF5968">
        <v>10</v>
      </c>
      <c r="AH5968">
        <v>4</v>
      </c>
      <c r="AI5968">
        <v>1</v>
      </c>
      <c r="AJ5968">
        <v>3</v>
      </c>
      <c r="AK5968">
        <v>15</v>
      </c>
      <c r="AL5968">
        <v>0.15</v>
      </c>
      <c r="AM5968">
        <v>5</v>
      </c>
      <c r="AN5968">
        <v>10</v>
      </c>
      <c r="AO5968">
        <v>67</v>
      </c>
      <c r="AP5968">
        <v>5</v>
      </c>
      <c r="AQ5968">
        <v>18</v>
      </c>
    </row>
    <row r="5969" spans="1:43" hidden="1" x14ac:dyDescent="0.25">
      <c r="A5969" t="s">
        <v>19235</v>
      </c>
      <c r="B5969" t="s">
        <v>21105</v>
      </c>
      <c r="C5969" s="1" t="str">
        <f t="shared" si="423"/>
        <v>21:0121</v>
      </c>
      <c r="D5969" s="1" t="str">
        <f t="shared" si="422"/>
        <v>21:0003</v>
      </c>
      <c r="E5969" t="s">
        <v>19237</v>
      </c>
      <c r="F5969" t="s">
        <v>21106</v>
      </c>
      <c r="H5969">
        <v>49.133062099999997</v>
      </c>
      <c r="I5969">
        <v>-56.324548999999998</v>
      </c>
      <c r="J5969" s="1" t="str">
        <f t="shared" si="425"/>
        <v>Till</v>
      </c>
      <c r="K5969" s="1" t="str">
        <f t="shared" si="424"/>
        <v>&lt;63 micron</v>
      </c>
      <c r="L5969">
        <v>0.1</v>
      </c>
      <c r="M5969">
        <v>1.39</v>
      </c>
      <c r="N5969">
        <v>1</v>
      </c>
      <c r="O5969">
        <v>40</v>
      </c>
      <c r="P5969">
        <v>0.25</v>
      </c>
      <c r="Q5969">
        <v>1</v>
      </c>
      <c r="R5969">
        <v>0.63</v>
      </c>
      <c r="S5969">
        <v>0.25</v>
      </c>
      <c r="T5969">
        <v>8</v>
      </c>
      <c r="U5969">
        <v>28</v>
      </c>
      <c r="V5969">
        <v>23</v>
      </c>
      <c r="W5969">
        <v>2.61</v>
      </c>
      <c r="X5969">
        <v>5</v>
      </c>
      <c r="Y5969">
        <v>0.5</v>
      </c>
      <c r="Z5969">
        <v>0.04</v>
      </c>
      <c r="AA5969">
        <v>10</v>
      </c>
      <c r="AB5969">
        <v>0.34</v>
      </c>
      <c r="AC5969">
        <v>260</v>
      </c>
      <c r="AD5969">
        <v>0.5</v>
      </c>
      <c r="AE5969">
        <v>0.03</v>
      </c>
      <c r="AF5969">
        <v>11</v>
      </c>
      <c r="AH5969">
        <v>4</v>
      </c>
      <c r="AI5969">
        <v>1</v>
      </c>
      <c r="AJ5969">
        <v>5</v>
      </c>
      <c r="AK5969">
        <v>25</v>
      </c>
      <c r="AL5969">
        <v>0.2</v>
      </c>
      <c r="AM5969">
        <v>5</v>
      </c>
      <c r="AN5969">
        <v>5</v>
      </c>
      <c r="AO5969">
        <v>90</v>
      </c>
      <c r="AP5969">
        <v>10</v>
      </c>
      <c r="AQ5969">
        <v>20</v>
      </c>
    </row>
    <row r="5970" spans="1:43" hidden="1" x14ac:dyDescent="0.25">
      <c r="A5970" t="s">
        <v>19239</v>
      </c>
      <c r="B5970" t="s">
        <v>21107</v>
      </c>
      <c r="C5970" s="1" t="str">
        <f t="shared" si="423"/>
        <v>21:0121</v>
      </c>
      <c r="D5970" s="1" t="str">
        <f t="shared" si="422"/>
        <v>21:0003</v>
      </c>
      <c r="E5970" t="s">
        <v>19241</v>
      </c>
      <c r="F5970" t="s">
        <v>21108</v>
      </c>
      <c r="H5970">
        <v>49.123382700000001</v>
      </c>
      <c r="I5970">
        <v>-56.330710600000003</v>
      </c>
      <c r="J5970" s="1" t="str">
        <f t="shared" si="425"/>
        <v>Till</v>
      </c>
      <c r="K5970" s="1" t="str">
        <f t="shared" si="424"/>
        <v>&lt;63 micron</v>
      </c>
      <c r="L5970">
        <v>0.1</v>
      </c>
      <c r="M5970">
        <v>1.32</v>
      </c>
      <c r="N5970">
        <v>1</v>
      </c>
      <c r="O5970">
        <v>20</v>
      </c>
      <c r="P5970">
        <v>0.25</v>
      </c>
      <c r="Q5970">
        <v>2</v>
      </c>
      <c r="R5970">
        <v>0.59</v>
      </c>
      <c r="S5970">
        <v>0.25</v>
      </c>
      <c r="T5970">
        <v>5</v>
      </c>
      <c r="U5970">
        <v>24</v>
      </c>
      <c r="V5970">
        <v>21</v>
      </c>
      <c r="W5970">
        <v>2.4900000000000002</v>
      </c>
      <c r="X5970">
        <v>5</v>
      </c>
      <c r="Y5970">
        <v>0.5</v>
      </c>
      <c r="Z5970">
        <v>0.03</v>
      </c>
      <c r="AA5970">
        <v>10</v>
      </c>
      <c r="AB5970">
        <v>0.28999999999999998</v>
      </c>
      <c r="AC5970">
        <v>230</v>
      </c>
      <c r="AD5970">
        <v>0.5</v>
      </c>
      <c r="AE5970">
        <v>0.03</v>
      </c>
      <c r="AF5970">
        <v>7</v>
      </c>
      <c r="AH5970">
        <v>4</v>
      </c>
      <c r="AI5970">
        <v>1</v>
      </c>
      <c r="AJ5970">
        <v>4</v>
      </c>
      <c r="AK5970">
        <v>24</v>
      </c>
      <c r="AL5970">
        <v>0.2</v>
      </c>
      <c r="AM5970">
        <v>5</v>
      </c>
      <c r="AN5970">
        <v>5</v>
      </c>
      <c r="AO5970">
        <v>80</v>
      </c>
      <c r="AP5970">
        <v>10</v>
      </c>
      <c r="AQ5970">
        <v>20</v>
      </c>
    </row>
    <row r="5971" spans="1:43" hidden="1" x14ac:dyDescent="0.25">
      <c r="A5971" t="s">
        <v>19243</v>
      </c>
      <c r="B5971" t="s">
        <v>21109</v>
      </c>
      <c r="C5971" s="1" t="str">
        <f t="shared" si="423"/>
        <v>21:0121</v>
      </c>
      <c r="D5971" s="1" t="str">
        <f t="shared" si="422"/>
        <v>21:0003</v>
      </c>
      <c r="E5971" t="s">
        <v>19245</v>
      </c>
      <c r="F5971" t="s">
        <v>21110</v>
      </c>
      <c r="H5971">
        <v>49.116615199999998</v>
      </c>
      <c r="I5971">
        <v>-56.342723700000001</v>
      </c>
      <c r="J5971" s="1" t="str">
        <f t="shared" si="425"/>
        <v>Till</v>
      </c>
      <c r="K5971" s="1" t="str">
        <f t="shared" si="424"/>
        <v>&lt;63 micron</v>
      </c>
      <c r="L5971">
        <v>0.2</v>
      </c>
      <c r="M5971">
        <v>1.55</v>
      </c>
      <c r="N5971">
        <v>4</v>
      </c>
      <c r="O5971">
        <v>20</v>
      </c>
      <c r="P5971">
        <v>0.25</v>
      </c>
      <c r="Q5971">
        <v>1</v>
      </c>
      <c r="R5971">
        <v>0.56000000000000005</v>
      </c>
      <c r="S5971">
        <v>0.25</v>
      </c>
      <c r="T5971">
        <v>9</v>
      </c>
      <c r="U5971">
        <v>27</v>
      </c>
      <c r="V5971">
        <v>23</v>
      </c>
      <c r="W5971">
        <v>2.65</v>
      </c>
      <c r="X5971">
        <v>5</v>
      </c>
      <c r="Y5971">
        <v>0.5</v>
      </c>
      <c r="Z5971">
        <v>0.04</v>
      </c>
      <c r="AA5971">
        <v>10</v>
      </c>
      <c r="AB5971">
        <v>0.38</v>
      </c>
      <c r="AC5971">
        <v>320</v>
      </c>
      <c r="AD5971">
        <v>0.5</v>
      </c>
      <c r="AE5971">
        <v>0.03</v>
      </c>
      <c r="AF5971">
        <v>10</v>
      </c>
      <c r="AH5971">
        <v>6</v>
      </c>
      <c r="AI5971">
        <v>1</v>
      </c>
      <c r="AJ5971">
        <v>5</v>
      </c>
      <c r="AK5971">
        <v>22</v>
      </c>
      <c r="AL5971">
        <v>0.21</v>
      </c>
      <c r="AM5971">
        <v>5</v>
      </c>
      <c r="AN5971">
        <v>5</v>
      </c>
      <c r="AO5971">
        <v>82</v>
      </c>
      <c r="AP5971">
        <v>10</v>
      </c>
      <c r="AQ5971">
        <v>26</v>
      </c>
    </row>
    <row r="5972" spans="1:43" hidden="1" x14ac:dyDescent="0.25">
      <c r="A5972" t="s">
        <v>19247</v>
      </c>
      <c r="B5972" t="s">
        <v>21111</v>
      </c>
      <c r="C5972" s="1" t="str">
        <f t="shared" si="423"/>
        <v>21:0121</v>
      </c>
      <c r="D5972" s="1" t="str">
        <f t="shared" si="422"/>
        <v>21:0003</v>
      </c>
      <c r="E5972" t="s">
        <v>19249</v>
      </c>
      <c r="F5972" t="s">
        <v>21112</v>
      </c>
      <c r="H5972">
        <v>49.104357100000001</v>
      </c>
      <c r="I5972">
        <v>-56.354393199999997</v>
      </c>
      <c r="J5972" s="1" t="str">
        <f t="shared" si="425"/>
        <v>Till</v>
      </c>
      <c r="K5972" s="1" t="str">
        <f t="shared" si="424"/>
        <v>&lt;63 micron</v>
      </c>
      <c r="L5972">
        <v>0.2</v>
      </c>
      <c r="M5972">
        <v>2.29</v>
      </c>
      <c r="N5972">
        <v>2</v>
      </c>
      <c r="O5972">
        <v>60</v>
      </c>
      <c r="P5972">
        <v>0.25</v>
      </c>
      <c r="Q5972">
        <v>2</v>
      </c>
      <c r="R5972">
        <v>0.68</v>
      </c>
      <c r="S5972">
        <v>0.25</v>
      </c>
      <c r="T5972">
        <v>10</v>
      </c>
      <c r="U5972">
        <v>33</v>
      </c>
      <c r="V5972">
        <v>29</v>
      </c>
      <c r="W5972">
        <v>2.83</v>
      </c>
      <c r="X5972">
        <v>10</v>
      </c>
      <c r="Y5972">
        <v>1</v>
      </c>
      <c r="Z5972">
        <v>7.0000000000000007E-2</v>
      </c>
      <c r="AA5972">
        <v>10</v>
      </c>
      <c r="AB5972">
        <v>0.55000000000000004</v>
      </c>
      <c r="AC5972">
        <v>345</v>
      </c>
      <c r="AD5972">
        <v>0.5</v>
      </c>
      <c r="AE5972">
        <v>0.05</v>
      </c>
      <c r="AF5972">
        <v>10</v>
      </c>
      <c r="AH5972">
        <v>6</v>
      </c>
      <c r="AI5972">
        <v>1</v>
      </c>
      <c r="AJ5972">
        <v>9</v>
      </c>
      <c r="AK5972">
        <v>23</v>
      </c>
      <c r="AL5972">
        <v>0.2</v>
      </c>
      <c r="AM5972">
        <v>5</v>
      </c>
      <c r="AN5972">
        <v>5</v>
      </c>
      <c r="AO5972">
        <v>92</v>
      </c>
      <c r="AP5972">
        <v>10</v>
      </c>
      <c r="AQ5972">
        <v>38</v>
      </c>
    </row>
    <row r="5973" spans="1:43" hidden="1" x14ac:dyDescent="0.25">
      <c r="A5973" t="s">
        <v>19251</v>
      </c>
      <c r="B5973" t="s">
        <v>21113</v>
      </c>
      <c r="C5973" s="1" t="str">
        <f t="shared" si="423"/>
        <v>21:0121</v>
      </c>
      <c r="D5973" s="1" t="str">
        <f t="shared" si="422"/>
        <v>21:0003</v>
      </c>
      <c r="E5973" t="s">
        <v>19253</v>
      </c>
      <c r="F5973" t="s">
        <v>21114</v>
      </c>
      <c r="H5973">
        <v>49.095958899999999</v>
      </c>
      <c r="I5973">
        <v>-56.364775000000002</v>
      </c>
      <c r="J5973" s="1" t="str">
        <f t="shared" si="425"/>
        <v>Till</v>
      </c>
      <c r="K5973" s="1" t="str">
        <f t="shared" si="424"/>
        <v>&lt;63 micron</v>
      </c>
      <c r="L5973">
        <v>0.1</v>
      </c>
      <c r="M5973">
        <v>1.52</v>
      </c>
      <c r="N5973">
        <v>4</v>
      </c>
      <c r="O5973">
        <v>40</v>
      </c>
      <c r="P5973">
        <v>0.25</v>
      </c>
      <c r="Q5973">
        <v>1</v>
      </c>
      <c r="R5973">
        <v>0.66</v>
      </c>
      <c r="S5973">
        <v>0.25</v>
      </c>
      <c r="T5973">
        <v>6</v>
      </c>
      <c r="U5973">
        <v>27</v>
      </c>
      <c r="V5973">
        <v>20</v>
      </c>
      <c r="W5973">
        <v>2.58</v>
      </c>
      <c r="X5973">
        <v>5</v>
      </c>
      <c r="Y5973">
        <v>0.5</v>
      </c>
      <c r="Z5973">
        <v>0.04</v>
      </c>
      <c r="AA5973">
        <v>10</v>
      </c>
      <c r="AB5973">
        <v>0.32</v>
      </c>
      <c r="AC5973">
        <v>240</v>
      </c>
      <c r="AD5973">
        <v>0.5</v>
      </c>
      <c r="AE5973">
        <v>0.04</v>
      </c>
      <c r="AF5973">
        <v>6</v>
      </c>
      <c r="AH5973">
        <v>4</v>
      </c>
      <c r="AI5973">
        <v>1</v>
      </c>
      <c r="AJ5973">
        <v>6</v>
      </c>
      <c r="AK5973">
        <v>25</v>
      </c>
      <c r="AL5973">
        <v>0.18</v>
      </c>
      <c r="AM5973">
        <v>5</v>
      </c>
      <c r="AN5973">
        <v>5</v>
      </c>
      <c r="AO5973">
        <v>88</v>
      </c>
      <c r="AP5973">
        <v>10</v>
      </c>
      <c r="AQ5973">
        <v>22</v>
      </c>
    </row>
    <row r="5974" spans="1:43" hidden="1" x14ac:dyDescent="0.25">
      <c r="A5974" t="s">
        <v>19255</v>
      </c>
      <c r="B5974" t="s">
        <v>21115</v>
      </c>
      <c r="C5974" s="1" t="str">
        <f t="shared" si="423"/>
        <v>21:0121</v>
      </c>
      <c r="D5974" s="1" t="str">
        <f t="shared" si="422"/>
        <v>21:0003</v>
      </c>
      <c r="E5974" t="s">
        <v>19257</v>
      </c>
      <c r="F5974" t="s">
        <v>21116</v>
      </c>
      <c r="H5974">
        <v>49.088166999999999</v>
      </c>
      <c r="I5974">
        <v>-56.3710369</v>
      </c>
      <c r="J5974" s="1" t="str">
        <f t="shared" si="425"/>
        <v>Till</v>
      </c>
      <c r="K5974" s="1" t="str">
        <f t="shared" si="424"/>
        <v>&lt;63 micron</v>
      </c>
      <c r="L5974">
        <v>0.1</v>
      </c>
      <c r="M5974">
        <v>1.66</v>
      </c>
      <c r="N5974">
        <v>2</v>
      </c>
      <c r="O5974">
        <v>70</v>
      </c>
      <c r="P5974">
        <v>0.25</v>
      </c>
      <c r="Q5974">
        <v>4</v>
      </c>
      <c r="R5974">
        <v>0.53</v>
      </c>
      <c r="S5974">
        <v>0.25</v>
      </c>
      <c r="T5974">
        <v>7</v>
      </c>
      <c r="U5974">
        <v>26</v>
      </c>
      <c r="V5974">
        <v>21</v>
      </c>
      <c r="W5974">
        <v>2.61</v>
      </c>
      <c r="X5974">
        <v>5</v>
      </c>
      <c r="Y5974">
        <v>0.5</v>
      </c>
      <c r="Z5974">
        <v>0.06</v>
      </c>
      <c r="AA5974">
        <v>20</v>
      </c>
      <c r="AB5974">
        <v>0.34</v>
      </c>
      <c r="AC5974">
        <v>285</v>
      </c>
      <c r="AD5974">
        <v>0.5</v>
      </c>
      <c r="AE5974">
        <v>0.03</v>
      </c>
      <c r="AF5974">
        <v>7</v>
      </c>
      <c r="AH5974">
        <v>6</v>
      </c>
      <c r="AI5974">
        <v>1</v>
      </c>
      <c r="AJ5974">
        <v>6</v>
      </c>
      <c r="AK5974">
        <v>19</v>
      </c>
      <c r="AL5974">
        <v>0.17</v>
      </c>
      <c r="AM5974">
        <v>5</v>
      </c>
      <c r="AN5974">
        <v>5</v>
      </c>
      <c r="AO5974">
        <v>81</v>
      </c>
      <c r="AP5974">
        <v>5</v>
      </c>
      <c r="AQ5974">
        <v>32</v>
      </c>
    </row>
    <row r="5975" spans="1:43" hidden="1" x14ac:dyDescent="0.25">
      <c r="A5975" t="s">
        <v>19259</v>
      </c>
      <c r="B5975" t="s">
        <v>21117</v>
      </c>
      <c r="C5975" s="1" t="str">
        <f t="shared" si="423"/>
        <v>21:0121</v>
      </c>
      <c r="D5975" s="1" t="str">
        <f t="shared" ref="D5975:D6038" si="426">HYPERLINK("http://geochem.nrcan.gc.ca/cdogs/content/svy/svy210003_e.htm", "21:0003")</f>
        <v>21:0003</v>
      </c>
      <c r="E5975" t="s">
        <v>19261</v>
      </c>
      <c r="F5975" t="s">
        <v>21118</v>
      </c>
      <c r="H5975">
        <v>49.083894700000002</v>
      </c>
      <c r="I5975">
        <v>-56.379444100000001</v>
      </c>
      <c r="J5975" s="1" t="str">
        <f t="shared" si="425"/>
        <v>Till</v>
      </c>
      <c r="K5975" s="1" t="str">
        <f t="shared" si="424"/>
        <v>&lt;63 micron</v>
      </c>
      <c r="L5975">
        <v>0.1</v>
      </c>
      <c r="M5975">
        <v>1.38</v>
      </c>
      <c r="N5975">
        <v>2</v>
      </c>
      <c r="O5975">
        <v>70</v>
      </c>
      <c r="P5975">
        <v>0.25</v>
      </c>
      <c r="Q5975">
        <v>1</v>
      </c>
      <c r="R5975">
        <v>0.57999999999999996</v>
      </c>
      <c r="S5975">
        <v>0.25</v>
      </c>
      <c r="T5975">
        <v>7</v>
      </c>
      <c r="U5975">
        <v>28</v>
      </c>
      <c r="V5975">
        <v>21</v>
      </c>
      <c r="W5975">
        <v>2.62</v>
      </c>
      <c r="X5975">
        <v>5</v>
      </c>
      <c r="Y5975">
        <v>0.5</v>
      </c>
      <c r="Z5975">
        <v>0.04</v>
      </c>
      <c r="AA5975">
        <v>10</v>
      </c>
      <c r="AB5975">
        <v>0.28000000000000003</v>
      </c>
      <c r="AC5975">
        <v>210</v>
      </c>
      <c r="AD5975">
        <v>0.5</v>
      </c>
      <c r="AE5975">
        <v>0.03</v>
      </c>
      <c r="AF5975">
        <v>7</v>
      </c>
      <c r="AH5975">
        <v>4</v>
      </c>
      <c r="AI5975">
        <v>1</v>
      </c>
      <c r="AJ5975">
        <v>5</v>
      </c>
      <c r="AK5975">
        <v>23</v>
      </c>
      <c r="AL5975">
        <v>0.16</v>
      </c>
      <c r="AM5975">
        <v>5</v>
      </c>
      <c r="AN5975">
        <v>5</v>
      </c>
      <c r="AO5975">
        <v>87</v>
      </c>
      <c r="AP5975">
        <v>10</v>
      </c>
      <c r="AQ5975">
        <v>26</v>
      </c>
    </row>
    <row r="5976" spans="1:43" hidden="1" x14ac:dyDescent="0.25">
      <c r="A5976" t="s">
        <v>19263</v>
      </c>
      <c r="B5976" t="s">
        <v>21119</v>
      </c>
      <c r="C5976" s="1" t="str">
        <f t="shared" si="423"/>
        <v>21:0121</v>
      </c>
      <c r="D5976" s="1" t="str">
        <f t="shared" si="426"/>
        <v>21:0003</v>
      </c>
      <c r="E5976" t="s">
        <v>19265</v>
      </c>
      <c r="F5976" t="s">
        <v>21120</v>
      </c>
      <c r="H5976">
        <v>49.086167400000001</v>
      </c>
      <c r="I5976">
        <v>-56.383866900000001</v>
      </c>
      <c r="J5976" s="1" t="str">
        <f t="shared" si="425"/>
        <v>Till</v>
      </c>
      <c r="K5976" s="1" t="str">
        <f t="shared" si="424"/>
        <v>&lt;63 micron</v>
      </c>
      <c r="L5976">
        <v>0.1</v>
      </c>
      <c r="M5976">
        <v>1.8</v>
      </c>
      <c r="N5976">
        <v>4</v>
      </c>
      <c r="O5976">
        <v>20</v>
      </c>
      <c r="P5976">
        <v>0.25</v>
      </c>
      <c r="Q5976">
        <v>1</v>
      </c>
      <c r="R5976">
        <v>0.67</v>
      </c>
      <c r="S5976">
        <v>0.25</v>
      </c>
      <c r="T5976">
        <v>6</v>
      </c>
      <c r="U5976">
        <v>27</v>
      </c>
      <c r="V5976">
        <v>24</v>
      </c>
      <c r="W5976">
        <v>2.58</v>
      </c>
      <c r="X5976">
        <v>5</v>
      </c>
      <c r="Y5976">
        <v>0.5</v>
      </c>
      <c r="Z5976">
        <v>0.04</v>
      </c>
      <c r="AA5976">
        <v>10</v>
      </c>
      <c r="AB5976">
        <v>0.4</v>
      </c>
      <c r="AC5976">
        <v>220</v>
      </c>
      <c r="AD5976">
        <v>0.5</v>
      </c>
      <c r="AE5976">
        <v>0.04</v>
      </c>
      <c r="AF5976">
        <v>8</v>
      </c>
      <c r="AH5976">
        <v>4</v>
      </c>
      <c r="AI5976">
        <v>1</v>
      </c>
      <c r="AJ5976">
        <v>6</v>
      </c>
      <c r="AK5976">
        <v>23</v>
      </c>
      <c r="AL5976">
        <v>0.19</v>
      </c>
      <c r="AM5976">
        <v>5</v>
      </c>
      <c r="AN5976">
        <v>5</v>
      </c>
      <c r="AO5976">
        <v>88</v>
      </c>
      <c r="AP5976">
        <v>10</v>
      </c>
      <c r="AQ5976">
        <v>28</v>
      </c>
    </row>
    <row r="5977" spans="1:43" hidden="1" x14ac:dyDescent="0.25">
      <c r="A5977" t="s">
        <v>19267</v>
      </c>
      <c r="B5977" t="s">
        <v>21121</v>
      </c>
      <c r="C5977" s="1" t="str">
        <f t="shared" si="423"/>
        <v>21:0121</v>
      </c>
      <c r="D5977" s="1" t="str">
        <f t="shared" si="426"/>
        <v>21:0003</v>
      </c>
      <c r="E5977" t="s">
        <v>19269</v>
      </c>
      <c r="F5977" t="s">
        <v>21122</v>
      </c>
      <c r="H5977">
        <v>49.079678800000003</v>
      </c>
      <c r="I5977">
        <v>-56.390109000000002</v>
      </c>
      <c r="J5977" s="1" t="str">
        <f t="shared" si="425"/>
        <v>Till</v>
      </c>
      <c r="K5977" s="1" t="str">
        <f t="shared" si="424"/>
        <v>&lt;63 micron</v>
      </c>
      <c r="L5977">
        <v>0.1</v>
      </c>
      <c r="M5977">
        <v>0.89</v>
      </c>
      <c r="N5977">
        <v>1</v>
      </c>
      <c r="O5977">
        <v>20</v>
      </c>
      <c r="P5977">
        <v>0.25</v>
      </c>
      <c r="Q5977">
        <v>1</v>
      </c>
      <c r="R5977">
        <v>0.57999999999999996</v>
      </c>
      <c r="S5977">
        <v>0.25</v>
      </c>
      <c r="T5977">
        <v>2</v>
      </c>
      <c r="U5977">
        <v>23</v>
      </c>
      <c r="V5977">
        <v>15</v>
      </c>
      <c r="W5977">
        <v>2.12</v>
      </c>
      <c r="X5977">
        <v>5</v>
      </c>
      <c r="Y5977">
        <v>0.5</v>
      </c>
      <c r="Z5977">
        <v>0.02</v>
      </c>
      <c r="AA5977">
        <v>10</v>
      </c>
      <c r="AB5977">
        <v>0.18</v>
      </c>
      <c r="AC5977">
        <v>125</v>
      </c>
      <c r="AD5977">
        <v>0.5</v>
      </c>
      <c r="AE5977">
        <v>0.03</v>
      </c>
      <c r="AF5977">
        <v>5</v>
      </c>
      <c r="AH5977">
        <v>4</v>
      </c>
      <c r="AI5977">
        <v>1</v>
      </c>
      <c r="AJ5977">
        <v>3</v>
      </c>
      <c r="AK5977">
        <v>19</v>
      </c>
      <c r="AL5977">
        <v>0.15</v>
      </c>
      <c r="AM5977">
        <v>5</v>
      </c>
      <c r="AN5977">
        <v>5</v>
      </c>
      <c r="AO5977">
        <v>91</v>
      </c>
      <c r="AP5977">
        <v>5</v>
      </c>
      <c r="AQ5977">
        <v>20</v>
      </c>
    </row>
    <row r="5978" spans="1:43" hidden="1" x14ac:dyDescent="0.25">
      <c r="A5978" t="s">
        <v>19271</v>
      </c>
      <c r="B5978" t="s">
        <v>21123</v>
      </c>
      <c r="C5978" s="1" t="str">
        <f t="shared" si="423"/>
        <v>21:0121</v>
      </c>
      <c r="D5978" s="1" t="str">
        <f t="shared" si="426"/>
        <v>21:0003</v>
      </c>
      <c r="E5978" t="s">
        <v>19273</v>
      </c>
      <c r="F5978" t="s">
        <v>21124</v>
      </c>
      <c r="H5978">
        <v>49.0734165</v>
      </c>
      <c r="I5978">
        <v>-56.396689299999998</v>
      </c>
      <c r="J5978" s="1" t="str">
        <f t="shared" si="425"/>
        <v>Till</v>
      </c>
      <c r="K5978" s="1" t="str">
        <f t="shared" si="424"/>
        <v>&lt;63 micron</v>
      </c>
      <c r="L5978">
        <v>0.1</v>
      </c>
      <c r="M5978">
        <v>1.64</v>
      </c>
      <c r="N5978">
        <v>1</v>
      </c>
      <c r="O5978">
        <v>20</v>
      </c>
      <c r="P5978">
        <v>0.25</v>
      </c>
      <c r="Q5978">
        <v>1</v>
      </c>
      <c r="R5978">
        <v>0.61</v>
      </c>
      <c r="S5978">
        <v>0.25</v>
      </c>
      <c r="T5978">
        <v>8</v>
      </c>
      <c r="U5978">
        <v>24</v>
      </c>
      <c r="V5978">
        <v>20</v>
      </c>
      <c r="W5978">
        <v>2.59</v>
      </c>
      <c r="X5978">
        <v>5</v>
      </c>
      <c r="Y5978">
        <v>0.5</v>
      </c>
      <c r="Z5978">
        <v>0.02</v>
      </c>
      <c r="AA5978">
        <v>10</v>
      </c>
      <c r="AB5978">
        <v>0.33</v>
      </c>
      <c r="AC5978">
        <v>250</v>
      </c>
      <c r="AD5978">
        <v>0.5</v>
      </c>
      <c r="AE5978">
        <v>0.03</v>
      </c>
      <c r="AF5978">
        <v>6</v>
      </c>
      <c r="AH5978">
        <v>6</v>
      </c>
      <c r="AI5978">
        <v>1</v>
      </c>
      <c r="AJ5978">
        <v>4</v>
      </c>
      <c r="AK5978">
        <v>20</v>
      </c>
      <c r="AL5978">
        <v>0.2</v>
      </c>
      <c r="AM5978">
        <v>5</v>
      </c>
      <c r="AN5978">
        <v>5</v>
      </c>
      <c r="AO5978">
        <v>93</v>
      </c>
      <c r="AP5978">
        <v>10</v>
      </c>
      <c r="AQ5978">
        <v>26</v>
      </c>
    </row>
    <row r="5979" spans="1:43" hidden="1" x14ac:dyDescent="0.25">
      <c r="A5979" t="s">
        <v>19275</v>
      </c>
      <c r="B5979" t="s">
        <v>21125</v>
      </c>
      <c r="C5979" s="1" t="str">
        <f t="shared" si="423"/>
        <v>21:0121</v>
      </c>
      <c r="D5979" s="1" t="str">
        <f t="shared" si="426"/>
        <v>21:0003</v>
      </c>
      <c r="E5979" t="s">
        <v>19277</v>
      </c>
      <c r="F5979" t="s">
        <v>21126</v>
      </c>
      <c r="H5979">
        <v>49.067390400000001</v>
      </c>
      <c r="I5979">
        <v>-56.405524</v>
      </c>
      <c r="J5979" s="1" t="str">
        <f t="shared" si="425"/>
        <v>Till</v>
      </c>
      <c r="K5979" s="1" t="str">
        <f t="shared" si="424"/>
        <v>&lt;63 micron</v>
      </c>
      <c r="L5979">
        <v>0.1</v>
      </c>
      <c r="M5979">
        <v>1.31</v>
      </c>
      <c r="N5979">
        <v>1</v>
      </c>
      <c r="O5979">
        <v>10</v>
      </c>
      <c r="P5979">
        <v>0.25</v>
      </c>
      <c r="Q5979">
        <v>2</v>
      </c>
      <c r="R5979">
        <v>0.48</v>
      </c>
      <c r="S5979">
        <v>0.25</v>
      </c>
      <c r="T5979">
        <v>6</v>
      </c>
      <c r="U5979">
        <v>22</v>
      </c>
      <c r="V5979">
        <v>30</v>
      </c>
      <c r="W5979">
        <v>2.4300000000000002</v>
      </c>
      <c r="X5979">
        <v>5</v>
      </c>
      <c r="Y5979">
        <v>0.5</v>
      </c>
      <c r="Z5979">
        <v>0.02</v>
      </c>
      <c r="AA5979">
        <v>10</v>
      </c>
      <c r="AB5979">
        <v>0.31</v>
      </c>
      <c r="AC5979">
        <v>270</v>
      </c>
      <c r="AD5979">
        <v>0.5</v>
      </c>
      <c r="AE5979">
        <v>0.03</v>
      </c>
      <c r="AF5979">
        <v>7</v>
      </c>
      <c r="AH5979">
        <v>6</v>
      </c>
      <c r="AI5979">
        <v>1</v>
      </c>
      <c r="AJ5979">
        <v>4</v>
      </c>
      <c r="AK5979">
        <v>16</v>
      </c>
      <c r="AL5979">
        <v>0.15</v>
      </c>
      <c r="AM5979">
        <v>5</v>
      </c>
      <c r="AN5979">
        <v>5</v>
      </c>
      <c r="AO5979">
        <v>87</v>
      </c>
      <c r="AP5979">
        <v>10</v>
      </c>
      <c r="AQ5979">
        <v>22</v>
      </c>
    </row>
    <row r="5980" spans="1:43" hidden="1" x14ac:dyDescent="0.25">
      <c r="A5980" t="s">
        <v>19279</v>
      </c>
      <c r="B5980" t="s">
        <v>21127</v>
      </c>
      <c r="C5980" s="1" t="str">
        <f t="shared" si="423"/>
        <v>21:0121</v>
      </c>
      <c r="D5980" s="1" t="str">
        <f t="shared" si="426"/>
        <v>21:0003</v>
      </c>
      <c r="E5980" t="s">
        <v>19281</v>
      </c>
      <c r="F5980" t="s">
        <v>21128</v>
      </c>
      <c r="H5980">
        <v>49.064049599999997</v>
      </c>
      <c r="I5980">
        <v>-56.411860900000001</v>
      </c>
      <c r="J5980" s="1" t="str">
        <f t="shared" si="425"/>
        <v>Till</v>
      </c>
      <c r="K5980" s="1" t="str">
        <f t="shared" si="424"/>
        <v>&lt;63 micron</v>
      </c>
      <c r="L5980">
        <v>0.1</v>
      </c>
      <c r="M5980">
        <v>1.47</v>
      </c>
      <c r="N5980">
        <v>2</v>
      </c>
      <c r="O5980">
        <v>20</v>
      </c>
      <c r="P5980">
        <v>0.25</v>
      </c>
      <c r="Q5980">
        <v>1</v>
      </c>
      <c r="R5980">
        <v>0.47</v>
      </c>
      <c r="S5980">
        <v>0.25</v>
      </c>
      <c r="T5980">
        <v>7</v>
      </c>
      <c r="U5980">
        <v>27</v>
      </c>
      <c r="V5980">
        <v>21</v>
      </c>
      <c r="W5980">
        <v>2.44</v>
      </c>
      <c r="X5980">
        <v>5</v>
      </c>
      <c r="Y5980">
        <v>0.5</v>
      </c>
      <c r="Z5980">
        <v>0.03</v>
      </c>
      <c r="AA5980">
        <v>10</v>
      </c>
      <c r="AB5980">
        <v>0.27</v>
      </c>
      <c r="AC5980">
        <v>235</v>
      </c>
      <c r="AD5980">
        <v>0.5</v>
      </c>
      <c r="AE5980">
        <v>0.03</v>
      </c>
      <c r="AF5980">
        <v>6</v>
      </c>
      <c r="AH5980">
        <v>4</v>
      </c>
      <c r="AI5980">
        <v>1</v>
      </c>
      <c r="AJ5980">
        <v>5</v>
      </c>
      <c r="AK5980">
        <v>15</v>
      </c>
      <c r="AL5980">
        <v>0.15</v>
      </c>
      <c r="AM5980">
        <v>5</v>
      </c>
      <c r="AN5980">
        <v>5</v>
      </c>
      <c r="AO5980">
        <v>78</v>
      </c>
      <c r="AP5980">
        <v>5</v>
      </c>
      <c r="AQ5980">
        <v>24</v>
      </c>
    </row>
    <row r="5981" spans="1:43" hidden="1" x14ac:dyDescent="0.25">
      <c r="A5981" t="s">
        <v>19283</v>
      </c>
      <c r="B5981" t="s">
        <v>21129</v>
      </c>
      <c r="C5981" s="1" t="str">
        <f t="shared" si="423"/>
        <v>21:0121</v>
      </c>
      <c r="D5981" s="1" t="str">
        <f t="shared" si="426"/>
        <v>21:0003</v>
      </c>
      <c r="E5981" t="s">
        <v>19285</v>
      </c>
      <c r="F5981" t="s">
        <v>21130</v>
      </c>
      <c r="H5981">
        <v>49.070380999999998</v>
      </c>
      <c r="I5981">
        <v>-56.418631499999996</v>
      </c>
      <c r="J5981" s="1" t="str">
        <f t="shared" si="425"/>
        <v>Till</v>
      </c>
      <c r="K5981" s="1" t="str">
        <f t="shared" si="424"/>
        <v>&lt;63 micron</v>
      </c>
      <c r="L5981">
        <v>0.4</v>
      </c>
      <c r="M5981">
        <v>1.1499999999999999</v>
      </c>
      <c r="N5981">
        <v>1</v>
      </c>
      <c r="O5981">
        <v>5</v>
      </c>
      <c r="P5981">
        <v>0.25</v>
      </c>
      <c r="Q5981">
        <v>1</v>
      </c>
      <c r="R5981">
        <v>0.42</v>
      </c>
      <c r="S5981">
        <v>0.25</v>
      </c>
      <c r="T5981">
        <v>8</v>
      </c>
      <c r="U5981">
        <v>30</v>
      </c>
      <c r="V5981">
        <v>17</v>
      </c>
      <c r="W5981">
        <v>2.66</v>
      </c>
      <c r="X5981">
        <v>5</v>
      </c>
      <c r="Y5981">
        <v>2</v>
      </c>
      <c r="Z5981">
        <v>0.02</v>
      </c>
      <c r="AA5981">
        <v>10</v>
      </c>
      <c r="AB5981">
        <v>0.17</v>
      </c>
      <c r="AC5981">
        <v>230</v>
      </c>
      <c r="AD5981">
        <v>0.5</v>
      </c>
      <c r="AE5981">
        <v>0.02</v>
      </c>
      <c r="AF5981">
        <v>5</v>
      </c>
      <c r="AH5981">
        <v>1</v>
      </c>
      <c r="AI5981">
        <v>1</v>
      </c>
      <c r="AJ5981">
        <v>3</v>
      </c>
      <c r="AK5981">
        <v>14</v>
      </c>
      <c r="AL5981">
        <v>0.18</v>
      </c>
      <c r="AM5981">
        <v>5</v>
      </c>
      <c r="AN5981">
        <v>5</v>
      </c>
      <c r="AO5981">
        <v>95</v>
      </c>
      <c r="AP5981">
        <v>5</v>
      </c>
      <c r="AQ5981">
        <v>20</v>
      </c>
    </row>
    <row r="5982" spans="1:43" hidden="1" x14ac:dyDescent="0.25">
      <c r="A5982" t="s">
        <v>19287</v>
      </c>
      <c r="B5982" t="s">
        <v>21131</v>
      </c>
      <c r="C5982" s="1" t="str">
        <f t="shared" si="423"/>
        <v>21:0121</v>
      </c>
      <c r="D5982" s="1" t="str">
        <f t="shared" si="426"/>
        <v>21:0003</v>
      </c>
      <c r="E5982" t="s">
        <v>19289</v>
      </c>
      <c r="F5982" t="s">
        <v>21132</v>
      </c>
      <c r="H5982">
        <v>49.075949100000003</v>
      </c>
      <c r="I5982">
        <v>-56.4257554</v>
      </c>
      <c r="J5982" s="1" t="str">
        <f t="shared" si="425"/>
        <v>Till</v>
      </c>
      <c r="K5982" s="1" t="str">
        <f t="shared" si="424"/>
        <v>&lt;63 micron</v>
      </c>
      <c r="L5982">
        <v>0.1</v>
      </c>
      <c r="M5982">
        <v>1.04</v>
      </c>
      <c r="N5982">
        <v>1</v>
      </c>
      <c r="O5982">
        <v>10</v>
      </c>
      <c r="P5982">
        <v>0.25</v>
      </c>
      <c r="Q5982">
        <v>2</v>
      </c>
      <c r="R5982">
        <v>0.55000000000000004</v>
      </c>
      <c r="S5982">
        <v>0.25</v>
      </c>
      <c r="T5982">
        <v>6</v>
      </c>
      <c r="U5982">
        <v>20</v>
      </c>
      <c r="V5982">
        <v>19</v>
      </c>
      <c r="W5982">
        <v>2.52</v>
      </c>
      <c r="X5982">
        <v>5</v>
      </c>
      <c r="Y5982">
        <v>0.5</v>
      </c>
      <c r="Z5982">
        <v>0.02</v>
      </c>
      <c r="AA5982">
        <v>10</v>
      </c>
      <c r="AB5982">
        <v>0.22</v>
      </c>
      <c r="AC5982">
        <v>170</v>
      </c>
      <c r="AD5982">
        <v>0.5</v>
      </c>
      <c r="AE5982">
        <v>0.04</v>
      </c>
      <c r="AF5982">
        <v>4</v>
      </c>
      <c r="AH5982">
        <v>4</v>
      </c>
      <c r="AI5982">
        <v>1</v>
      </c>
      <c r="AJ5982">
        <v>3</v>
      </c>
      <c r="AK5982">
        <v>20</v>
      </c>
      <c r="AL5982">
        <v>0.13</v>
      </c>
      <c r="AM5982">
        <v>5</v>
      </c>
      <c r="AN5982">
        <v>5</v>
      </c>
      <c r="AO5982">
        <v>89</v>
      </c>
      <c r="AP5982">
        <v>10</v>
      </c>
      <c r="AQ5982">
        <v>20</v>
      </c>
    </row>
    <row r="5983" spans="1:43" hidden="1" x14ac:dyDescent="0.25">
      <c r="A5983" t="s">
        <v>19291</v>
      </c>
      <c r="B5983" t="s">
        <v>21133</v>
      </c>
      <c r="C5983" s="1" t="str">
        <f t="shared" ref="C5983:C6050" si="427">HYPERLINK("http://geochem.nrcan.gc.ca/cdogs/content/bdl/bdl210121_e.htm", "21:0121")</f>
        <v>21:0121</v>
      </c>
      <c r="D5983" s="1" t="str">
        <f t="shared" si="426"/>
        <v>21:0003</v>
      </c>
      <c r="E5983" t="s">
        <v>19293</v>
      </c>
      <c r="F5983" t="s">
        <v>21134</v>
      </c>
      <c r="H5983">
        <v>49.080313699999998</v>
      </c>
      <c r="I5983">
        <v>-56.417145900000001</v>
      </c>
      <c r="J5983" s="1" t="str">
        <f t="shared" si="425"/>
        <v>Till</v>
      </c>
      <c r="K5983" s="1" t="str">
        <f t="shared" ref="K5983:K6046" si="428">HYPERLINK("http://geochem.nrcan.gc.ca/cdogs/content/kwd/kwd080004_e.htm", "&lt;63 micron")</f>
        <v>&lt;63 micron</v>
      </c>
      <c r="L5983">
        <v>0.2</v>
      </c>
      <c r="M5983">
        <v>1</v>
      </c>
      <c r="N5983">
        <v>2</v>
      </c>
      <c r="O5983">
        <v>20</v>
      </c>
      <c r="P5983">
        <v>0.25</v>
      </c>
      <c r="Q5983">
        <v>1</v>
      </c>
      <c r="R5983">
        <v>0.5</v>
      </c>
      <c r="S5983">
        <v>0.25</v>
      </c>
      <c r="T5983">
        <v>5</v>
      </c>
      <c r="U5983">
        <v>21</v>
      </c>
      <c r="V5983">
        <v>16</v>
      </c>
      <c r="W5983">
        <v>2.4500000000000002</v>
      </c>
      <c r="X5983">
        <v>5</v>
      </c>
      <c r="Y5983">
        <v>0.5</v>
      </c>
      <c r="Z5983">
        <v>0.03</v>
      </c>
      <c r="AA5983">
        <v>10</v>
      </c>
      <c r="AB5983">
        <v>0.19</v>
      </c>
      <c r="AC5983">
        <v>215</v>
      </c>
      <c r="AD5983">
        <v>0.5</v>
      </c>
      <c r="AE5983">
        <v>0.03</v>
      </c>
      <c r="AF5983">
        <v>5</v>
      </c>
      <c r="AH5983">
        <v>4</v>
      </c>
      <c r="AI5983">
        <v>1</v>
      </c>
      <c r="AJ5983">
        <v>3</v>
      </c>
      <c r="AK5983">
        <v>19</v>
      </c>
      <c r="AL5983">
        <v>0.14000000000000001</v>
      </c>
      <c r="AM5983">
        <v>5</v>
      </c>
      <c r="AN5983">
        <v>5</v>
      </c>
      <c r="AO5983">
        <v>80</v>
      </c>
      <c r="AP5983">
        <v>5</v>
      </c>
      <c r="AQ5983">
        <v>22</v>
      </c>
    </row>
    <row r="5984" spans="1:43" hidden="1" x14ac:dyDescent="0.25">
      <c r="A5984" t="s">
        <v>19295</v>
      </c>
      <c r="B5984" t="s">
        <v>21135</v>
      </c>
      <c r="C5984" s="1" t="str">
        <f t="shared" si="427"/>
        <v>21:0121</v>
      </c>
      <c r="D5984" s="1" t="str">
        <f t="shared" si="426"/>
        <v>21:0003</v>
      </c>
      <c r="E5984" t="s">
        <v>19297</v>
      </c>
      <c r="F5984" t="s">
        <v>21136</v>
      </c>
      <c r="H5984">
        <v>49.086886800000002</v>
      </c>
      <c r="I5984">
        <v>-56.392280700000001</v>
      </c>
      <c r="J5984" s="1" t="str">
        <f t="shared" si="425"/>
        <v>Till</v>
      </c>
      <c r="K5984" s="1" t="str">
        <f t="shared" si="428"/>
        <v>&lt;63 micron</v>
      </c>
      <c r="L5984">
        <v>0.1</v>
      </c>
      <c r="M5984">
        <v>0.94</v>
      </c>
      <c r="N5984">
        <v>1</v>
      </c>
      <c r="O5984">
        <v>10</v>
      </c>
      <c r="P5984">
        <v>0.25</v>
      </c>
      <c r="Q5984">
        <v>1</v>
      </c>
      <c r="R5984">
        <v>0.59</v>
      </c>
      <c r="S5984">
        <v>0.25</v>
      </c>
      <c r="T5984">
        <v>4</v>
      </c>
      <c r="U5984">
        <v>27</v>
      </c>
      <c r="V5984">
        <v>16</v>
      </c>
      <c r="W5984">
        <v>2.6</v>
      </c>
      <c r="X5984">
        <v>5</v>
      </c>
      <c r="Y5984">
        <v>1</v>
      </c>
      <c r="Z5984">
        <v>0.02</v>
      </c>
      <c r="AA5984">
        <v>10</v>
      </c>
      <c r="AB5984">
        <v>0.2</v>
      </c>
      <c r="AC5984">
        <v>175</v>
      </c>
      <c r="AD5984">
        <v>0.5</v>
      </c>
      <c r="AE5984">
        <v>0.04</v>
      </c>
      <c r="AF5984">
        <v>5</v>
      </c>
      <c r="AH5984">
        <v>4</v>
      </c>
      <c r="AI5984">
        <v>1</v>
      </c>
      <c r="AJ5984">
        <v>3</v>
      </c>
      <c r="AK5984">
        <v>22</v>
      </c>
      <c r="AL5984">
        <v>0.15</v>
      </c>
      <c r="AM5984">
        <v>5</v>
      </c>
      <c r="AN5984">
        <v>5</v>
      </c>
      <c r="AO5984">
        <v>92</v>
      </c>
      <c r="AP5984">
        <v>5</v>
      </c>
      <c r="AQ5984">
        <v>22</v>
      </c>
    </row>
    <row r="5985" spans="1:43" hidden="1" x14ac:dyDescent="0.25">
      <c r="A5985" t="s">
        <v>19299</v>
      </c>
      <c r="B5985" t="s">
        <v>21137</v>
      </c>
      <c r="C5985" s="1" t="str">
        <f t="shared" si="427"/>
        <v>21:0121</v>
      </c>
      <c r="D5985" s="1" t="str">
        <f t="shared" si="426"/>
        <v>21:0003</v>
      </c>
      <c r="E5985" t="s">
        <v>19301</v>
      </c>
      <c r="F5985" t="s">
        <v>21138</v>
      </c>
      <c r="H5985">
        <v>49.083560300000002</v>
      </c>
      <c r="I5985">
        <v>-56.401222300000001</v>
      </c>
      <c r="J5985" s="1" t="str">
        <f t="shared" si="425"/>
        <v>Till</v>
      </c>
      <c r="K5985" s="1" t="str">
        <f t="shared" si="428"/>
        <v>&lt;63 micron</v>
      </c>
      <c r="L5985">
        <v>0.1</v>
      </c>
      <c r="M5985">
        <v>0.91</v>
      </c>
      <c r="N5985">
        <v>1</v>
      </c>
      <c r="O5985">
        <v>10</v>
      </c>
      <c r="P5985">
        <v>0.25</v>
      </c>
      <c r="Q5985">
        <v>1</v>
      </c>
      <c r="R5985">
        <v>0.51</v>
      </c>
      <c r="S5985">
        <v>0.25</v>
      </c>
      <c r="T5985">
        <v>5</v>
      </c>
      <c r="U5985">
        <v>21</v>
      </c>
      <c r="V5985">
        <v>14</v>
      </c>
      <c r="W5985">
        <v>2.37</v>
      </c>
      <c r="X5985">
        <v>5</v>
      </c>
      <c r="Y5985">
        <v>0.5</v>
      </c>
      <c r="Z5985">
        <v>0.02</v>
      </c>
      <c r="AA5985">
        <v>10</v>
      </c>
      <c r="AB5985">
        <v>0.18</v>
      </c>
      <c r="AC5985">
        <v>205</v>
      </c>
      <c r="AD5985">
        <v>0.5</v>
      </c>
      <c r="AE5985">
        <v>0.03</v>
      </c>
      <c r="AF5985">
        <v>5</v>
      </c>
      <c r="AH5985">
        <v>6</v>
      </c>
      <c r="AI5985">
        <v>1</v>
      </c>
      <c r="AJ5985">
        <v>3</v>
      </c>
      <c r="AK5985">
        <v>19</v>
      </c>
      <c r="AL5985">
        <v>0.15</v>
      </c>
      <c r="AM5985">
        <v>5</v>
      </c>
      <c r="AN5985">
        <v>5</v>
      </c>
      <c r="AO5985">
        <v>75</v>
      </c>
      <c r="AP5985">
        <v>10</v>
      </c>
      <c r="AQ5985">
        <v>24</v>
      </c>
    </row>
    <row r="5986" spans="1:43" hidden="1" x14ac:dyDescent="0.25">
      <c r="A5986" t="s">
        <v>19303</v>
      </c>
      <c r="B5986" t="s">
        <v>21139</v>
      </c>
      <c r="C5986" s="1" t="str">
        <f t="shared" si="427"/>
        <v>21:0121</v>
      </c>
      <c r="D5986" s="1" t="str">
        <f t="shared" si="426"/>
        <v>21:0003</v>
      </c>
      <c r="E5986" t="s">
        <v>19305</v>
      </c>
      <c r="F5986" t="s">
        <v>21140</v>
      </c>
      <c r="H5986">
        <v>49.0920013</v>
      </c>
      <c r="I5986">
        <v>-56.381398300000001</v>
      </c>
      <c r="J5986" s="1" t="str">
        <f t="shared" si="425"/>
        <v>Till</v>
      </c>
      <c r="K5986" s="1" t="str">
        <f t="shared" si="428"/>
        <v>&lt;63 micron</v>
      </c>
      <c r="L5986">
        <v>0.2</v>
      </c>
      <c r="M5986">
        <v>1.08</v>
      </c>
      <c r="N5986">
        <v>2</v>
      </c>
      <c r="O5986">
        <v>20</v>
      </c>
      <c r="P5986">
        <v>0.25</v>
      </c>
      <c r="Q5986">
        <v>4</v>
      </c>
      <c r="R5986">
        <v>0.67</v>
      </c>
      <c r="S5986">
        <v>0.25</v>
      </c>
      <c r="T5986">
        <v>5</v>
      </c>
      <c r="U5986">
        <v>25</v>
      </c>
      <c r="V5986">
        <v>19</v>
      </c>
      <c r="W5986">
        <v>2.33</v>
      </c>
      <c r="X5986">
        <v>5</v>
      </c>
      <c r="Y5986">
        <v>0.5</v>
      </c>
      <c r="Z5986">
        <v>0.02</v>
      </c>
      <c r="AA5986">
        <v>10</v>
      </c>
      <c r="AB5986">
        <v>0.22</v>
      </c>
      <c r="AC5986">
        <v>190</v>
      </c>
      <c r="AD5986">
        <v>0.5</v>
      </c>
      <c r="AE5986">
        <v>0.04</v>
      </c>
      <c r="AF5986">
        <v>6</v>
      </c>
      <c r="AH5986">
        <v>8</v>
      </c>
      <c r="AI5986">
        <v>1</v>
      </c>
      <c r="AJ5986">
        <v>4</v>
      </c>
      <c r="AK5986">
        <v>24</v>
      </c>
      <c r="AL5986">
        <v>0.17</v>
      </c>
      <c r="AM5986">
        <v>5</v>
      </c>
      <c r="AN5986">
        <v>5</v>
      </c>
      <c r="AO5986">
        <v>82</v>
      </c>
      <c r="AP5986">
        <v>5</v>
      </c>
      <c r="AQ5986">
        <v>22</v>
      </c>
    </row>
    <row r="5987" spans="1:43" hidden="1" x14ac:dyDescent="0.25">
      <c r="A5987" t="s">
        <v>19307</v>
      </c>
      <c r="B5987" t="s">
        <v>21141</v>
      </c>
      <c r="C5987" s="1" t="str">
        <f t="shared" si="427"/>
        <v>21:0121</v>
      </c>
      <c r="D5987" s="1" t="str">
        <f t="shared" si="426"/>
        <v>21:0003</v>
      </c>
      <c r="E5987" t="s">
        <v>19309</v>
      </c>
      <c r="F5987" t="s">
        <v>21142</v>
      </c>
      <c r="H5987">
        <v>49.079796799999997</v>
      </c>
      <c r="I5987">
        <v>-56.370252200000003</v>
      </c>
      <c r="J5987" s="1" t="str">
        <f t="shared" si="425"/>
        <v>Till</v>
      </c>
      <c r="K5987" s="1" t="str">
        <f t="shared" si="428"/>
        <v>&lt;63 micron</v>
      </c>
      <c r="L5987">
        <v>0.1</v>
      </c>
      <c r="M5987">
        <v>1</v>
      </c>
      <c r="N5987">
        <v>2</v>
      </c>
      <c r="O5987">
        <v>10</v>
      </c>
      <c r="P5987">
        <v>0.25</v>
      </c>
      <c r="Q5987">
        <v>1</v>
      </c>
      <c r="R5987">
        <v>0.64</v>
      </c>
      <c r="S5987">
        <v>0.25</v>
      </c>
      <c r="T5987">
        <v>5</v>
      </c>
      <c r="U5987">
        <v>28</v>
      </c>
      <c r="V5987">
        <v>17</v>
      </c>
      <c r="W5987">
        <v>2.4900000000000002</v>
      </c>
      <c r="X5987">
        <v>5</v>
      </c>
      <c r="Y5987">
        <v>0.5</v>
      </c>
      <c r="Z5987">
        <v>0.02</v>
      </c>
      <c r="AA5987">
        <v>10</v>
      </c>
      <c r="AB5987">
        <v>0.19</v>
      </c>
      <c r="AC5987">
        <v>170</v>
      </c>
      <c r="AD5987">
        <v>0.5</v>
      </c>
      <c r="AE5987">
        <v>0.04</v>
      </c>
      <c r="AF5987">
        <v>6</v>
      </c>
      <c r="AH5987">
        <v>4</v>
      </c>
      <c r="AI5987">
        <v>1</v>
      </c>
      <c r="AJ5987">
        <v>3</v>
      </c>
      <c r="AK5987">
        <v>24</v>
      </c>
      <c r="AL5987">
        <v>0.14000000000000001</v>
      </c>
      <c r="AM5987">
        <v>5</v>
      </c>
      <c r="AN5987">
        <v>5</v>
      </c>
      <c r="AO5987">
        <v>95</v>
      </c>
      <c r="AP5987">
        <v>10</v>
      </c>
      <c r="AQ5987">
        <v>18</v>
      </c>
    </row>
    <row r="5988" spans="1:43" hidden="1" x14ac:dyDescent="0.25">
      <c r="A5988" t="s">
        <v>19311</v>
      </c>
      <c r="B5988" t="s">
        <v>21143</v>
      </c>
      <c r="C5988" s="1" t="str">
        <f t="shared" si="427"/>
        <v>21:0121</v>
      </c>
      <c r="D5988" s="1" t="str">
        <f t="shared" si="426"/>
        <v>21:0003</v>
      </c>
      <c r="E5988" t="s">
        <v>19313</v>
      </c>
      <c r="F5988" t="s">
        <v>21144</v>
      </c>
      <c r="H5988">
        <v>49.079735900000003</v>
      </c>
      <c r="I5988">
        <v>-56.359229900000003</v>
      </c>
      <c r="J5988" s="1" t="str">
        <f t="shared" si="425"/>
        <v>Till</v>
      </c>
      <c r="K5988" s="1" t="str">
        <f t="shared" si="428"/>
        <v>&lt;63 micron</v>
      </c>
      <c r="L5988">
        <v>0.1</v>
      </c>
      <c r="M5988">
        <v>1.73</v>
      </c>
      <c r="N5988">
        <v>2</v>
      </c>
      <c r="O5988">
        <v>80</v>
      </c>
      <c r="P5988">
        <v>0.25</v>
      </c>
      <c r="Q5988">
        <v>1</v>
      </c>
      <c r="R5988">
        <v>0.69</v>
      </c>
      <c r="S5988">
        <v>0.25</v>
      </c>
      <c r="T5988">
        <v>8</v>
      </c>
      <c r="U5988">
        <v>30</v>
      </c>
      <c r="V5988">
        <v>25</v>
      </c>
      <c r="W5988">
        <v>2.95</v>
      </c>
      <c r="X5988">
        <v>5</v>
      </c>
      <c r="Y5988">
        <v>1</v>
      </c>
      <c r="Z5988">
        <v>0.05</v>
      </c>
      <c r="AA5988">
        <v>10</v>
      </c>
      <c r="AB5988">
        <v>0.4</v>
      </c>
      <c r="AC5988">
        <v>270</v>
      </c>
      <c r="AD5988">
        <v>0.5</v>
      </c>
      <c r="AE5988">
        <v>0.04</v>
      </c>
      <c r="AF5988">
        <v>10</v>
      </c>
      <c r="AH5988">
        <v>4</v>
      </c>
      <c r="AI5988">
        <v>1</v>
      </c>
      <c r="AJ5988">
        <v>7</v>
      </c>
      <c r="AK5988">
        <v>30</v>
      </c>
      <c r="AL5988">
        <v>0.21</v>
      </c>
      <c r="AM5988">
        <v>5</v>
      </c>
      <c r="AN5988">
        <v>5</v>
      </c>
      <c r="AO5988">
        <v>107</v>
      </c>
      <c r="AP5988">
        <v>10</v>
      </c>
      <c r="AQ5988">
        <v>26</v>
      </c>
    </row>
    <row r="5989" spans="1:43" hidden="1" x14ac:dyDescent="0.25">
      <c r="A5989" t="s">
        <v>19315</v>
      </c>
      <c r="B5989" t="s">
        <v>21145</v>
      </c>
      <c r="C5989" s="1" t="str">
        <f t="shared" si="427"/>
        <v>21:0121</v>
      </c>
      <c r="D5989" s="1" t="str">
        <f t="shared" si="426"/>
        <v>21:0003</v>
      </c>
      <c r="E5989" t="s">
        <v>19317</v>
      </c>
      <c r="F5989" t="s">
        <v>21146</v>
      </c>
      <c r="H5989">
        <v>49.081456299999999</v>
      </c>
      <c r="I5989">
        <v>-56.345239999999997</v>
      </c>
      <c r="J5989" s="1" t="str">
        <f t="shared" si="425"/>
        <v>Till</v>
      </c>
      <c r="K5989" s="1" t="str">
        <f t="shared" si="428"/>
        <v>&lt;63 micron</v>
      </c>
      <c r="L5989">
        <v>0.1</v>
      </c>
      <c r="M5989">
        <v>1.25</v>
      </c>
      <c r="N5989">
        <v>2</v>
      </c>
      <c r="O5989">
        <v>20</v>
      </c>
      <c r="P5989">
        <v>0.25</v>
      </c>
      <c r="Q5989">
        <v>1</v>
      </c>
      <c r="R5989">
        <v>0.65</v>
      </c>
      <c r="S5989">
        <v>0.25</v>
      </c>
      <c r="T5989">
        <v>6</v>
      </c>
      <c r="U5989">
        <v>27</v>
      </c>
      <c r="V5989">
        <v>22</v>
      </c>
      <c r="W5989">
        <v>2.63</v>
      </c>
      <c r="X5989">
        <v>5</v>
      </c>
      <c r="Y5989">
        <v>0.5</v>
      </c>
      <c r="Z5989">
        <v>0.02</v>
      </c>
      <c r="AA5989">
        <v>10</v>
      </c>
      <c r="AB5989">
        <v>0.25</v>
      </c>
      <c r="AC5989">
        <v>230</v>
      </c>
      <c r="AD5989">
        <v>0.5</v>
      </c>
      <c r="AE5989">
        <v>0.03</v>
      </c>
      <c r="AF5989">
        <v>8</v>
      </c>
      <c r="AH5989">
        <v>4</v>
      </c>
      <c r="AI5989">
        <v>1</v>
      </c>
      <c r="AJ5989">
        <v>5</v>
      </c>
      <c r="AK5989">
        <v>27</v>
      </c>
      <c r="AL5989">
        <v>0.21</v>
      </c>
      <c r="AM5989">
        <v>5</v>
      </c>
      <c r="AN5989">
        <v>5</v>
      </c>
      <c r="AO5989">
        <v>100</v>
      </c>
      <c r="AP5989">
        <v>10</v>
      </c>
      <c r="AQ5989">
        <v>18</v>
      </c>
    </row>
    <row r="5990" spans="1:43" hidden="1" x14ac:dyDescent="0.25">
      <c r="A5990" t="s">
        <v>19319</v>
      </c>
      <c r="B5990" t="s">
        <v>21147</v>
      </c>
      <c r="C5990" s="1" t="str">
        <f t="shared" si="427"/>
        <v>21:0121</v>
      </c>
      <c r="D5990" s="1" t="str">
        <f t="shared" si="426"/>
        <v>21:0003</v>
      </c>
      <c r="E5990" t="s">
        <v>19321</v>
      </c>
      <c r="F5990" t="s">
        <v>21148</v>
      </c>
      <c r="H5990">
        <v>49.082845300000002</v>
      </c>
      <c r="I5990">
        <v>-56.336457500000002</v>
      </c>
      <c r="J5990" s="1" t="str">
        <f t="shared" si="425"/>
        <v>Till</v>
      </c>
      <c r="K5990" s="1" t="str">
        <f t="shared" si="428"/>
        <v>&lt;63 micron</v>
      </c>
      <c r="L5990">
        <v>0.2</v>
      </c>
      <c r="M5990">
        <v>1.33</v>
      </c>
      <c r="N5990">
        <v>2</v>
      </c>
      <c r="O5990">
        <v>30</v>
      </c>
      <c r="P5990">
        <v>0.25</v>
      </c>
      <c r="Q5990">
        <v>1</v>
      </c>
      <c r="R5990">
        <v>0.54</v>
      </c>
      <c r="S5990">
        <v>0.25</v>
      </c>
      <c r="T5990">
        <v>7</v>
      </c>
      <c r="U5990">
        <v>26</v>
      </c>
      <c r="V5990">
        <v>20</v>
      </c>
      <c r="W5990">
        <v>2.4500000000000002</v>
      </c>
      <c r="X5990">
        <v>5</v>
      </c>
      <c r="Y5990">
        <v>0.5</v>
      </c>
      <c r="Z5990">
        <v>0.04</v>
      </c>
      <c r="AA5990">
        <v>10</v>
      </c>
      <c r="AB5990">
        <v>0.25</v>
      </c>
      <c r="AC5990">
        <v>275</v>
      </c>
      <c r="AD5990">
        <v>0.5</v>
      </c>
      <c r="AE5990">
        <v>0.03</v>
      </c>
      <c r="AF5990">
        <v>7</v>
      </c>
      <c r="AH5990">
        <v>4</v>
      </c>
      <c r="AI5990">
        <v>1</v>
      </c>
      <c r="AJ5990">
        <v>4</v>
      </c>
      <c r="AK5990">
        <v>21</v>
      </c>
      <c r="AL5990">
        <v>0.17</v>
      </c>
      <c r="AM5990">
        <v>5</v>
      </c>
      <c r="AN5990">
        <v>5</v>
      </c>
      <c r="AO5990">
        <v>88</v>
      </c>
      <c r="AP5990">
        <v>10</v>
      </c>
      <c r="AQ5990">
        <v>20</v>
      </c>
    </row>
    <row r="5991" spans="1:43" hidden="1" x14ac:dyDescent="0.25">
      <c r="A5991" t="s">
        <v>19323</v>
      </c>
      <c r="B5991" t="s">
        <v>21149</v>
      </c>
      <c r="C5991" s="1" t="str">
        <f t="shared" si="427"/>
        <v>21:0121</v>
      </c>
      <c r="D5991" s="1" t="str">
        <f t="shared" si="426"/>
        <v>21:0003</v>
      </c>
      <c r="E5991" t="s">
        <v>19325</v>
      </c>
      <c r="F5991" t="s">
        <v>21150</v>
      </c>
      <c r="H5991">
        <v>49.083973299999997</v>
      </c>
      <c r="I5991">
        <v>-56.352875900000001</v>
      </c>
      <c r="J5991" s="1" t="str">
        <f t="shared" si="425"/>
        <v>Till</v>
      </c>
      <c r="K5991" s="1" t="str">
        <f t="shared" si="428"/>
        <v>&lt;63 micron</v>
      </c>
      <c r="L5991">
        <v>0.2</v>
      </c>
      <c r="M5991">
        <v>1.1299999999999999</v>
      </c>
      <c r="N5991">
        <v>4</v>
      </c>
      <c r="O5991">
        <v>20</v>
      </c>
      <c r="P5991">
        <v>0.25</v>
      </c>
      <c r="Q5991">
        <v>1</v>
      </c>
      <c r="R5991">
        <v>0.5</v>
      </c>
      <c r="S5991">
        <v>0.25</v>
      </c>
      <c r="T5991">
        <v>7</v>
      </c>
      <c r="U5991">
        <v>24</v>
      </c>
      <c r="V5991">
        <v>24</v>
      </c>
      <c r="W5991">
        <v>2.52</v>
      </c>
      <c r="X5991">
        <v>5</v>
      </c>
      <c r="Y5991">
        <v>0.5</v>
      </c>
      <c r="Z5991">
        <v>0.02</v>
      </c>
      <c r="AA5991">
        <v>10</v>
      </c>
      <c r="AB5991">
        <v>0.32</v>
      </c>
      <c r="AC5991">
        <v>225</v>
      </c>
      <c r="AD5991">
        <v>0.5</v>
      </c>
      <c r="AE5991">
        <v>0.03</v>
      </c>
      <c r="AF5991">
        <v>7</v>
      </c>
      <c r="AH5991">
        <v>4</v>
      </c>
      <c r="AI5991">
        <v>1</v>
      </c>
      <c r="AJ5991">
        <v>4</v>
      </c>
      <c r="AK5991">
        <v>17</v>
      </c>
      <c r="AL5991">
        <v>0.15</v>
      </c>
      <c r="AM5991">
        <v>5</v>
      </c>
      <c r="AN5991">
        <v>5</v>
      </c>
      <c r="AO5991">
        <v>84</v>
      </c>
      <c r="AP5991">
        <v>10</v>
      </c>
      <c r="AQ5991">
        <v>20</v>
      </c>
    </row>
    <row r="5992" spans="1:43" hidden="1" x14ac:dyDescent="0.25">
      <c r="A5992" t="s">
        <v>19327</v>
      </c>
      <c r="B5992" t="s">
        <v>21151</v>
      </c>
      <c r="C5992" s="1" t="str">
        <f t="shared" si="427"/>
        <v>21:0121</v>
      </c>
      <c r="D5992" s="1" t="str">
        <f t="shared" si="426"/>
        <v>21:0003</v>
      </c>
      <c r="E5992" t="s">
        <v>19329</v>
      </c>
      <c r="F5992" t="s">
        <v>21152</v>
      </c>
      <c r="H5992">
        <v>49.113194800000002</v>
      </c>
      <c r="I5992">
        <v>-56.350305300000002</v>
      </c>
      <c r="J5992" s="1" t="str">
        <f t="shared" si="425"/>
        <v>Till</v>
      </c>
      <c r="K5992" s="1" t="str">
        <f t="shared" si="428"/>
        <v>&lt;63 micron</v>
      </c>
      <c r="L5992">
        <v>0.2</v>
      </c>
      <c r="M5992">
        <v>1.21</v>
      </c>
      <c r="N5992">
        <v>2</v>
      </c>
      <c r="O5992">
        <v>20</v>
      </c>
      <c r="P5992">
        <v>0.25</v>
      </c>
      <c r="Q5992">
        <v>1</v>
      </c>
      <c r="R5992">
        <v>0.37</v>
      </c>
      <c r="S5992">
        <v>0.25</v>
      </c>
      <c r="T5992">
        <v>6</v>
      </c>
      <c r="U5992">
        <v>20</v>
      </c>
      <c r="V5992">
        <v>20</v>
      </c>
      <c r="W5992">
        <v>2.15</v>
      </c>
      <c r="X5992">
        <v>5</v>
      </c>
      <c r="Y5992">
        <v>0.5</v>
      </c>
      <c r="Z5992">
        <v>0.03</v>
      </c>
      <c r="AA5992">
        <v>10</v>
      </c>
      <c r="AB5992">
        <v>0.3</v>
      </c>
      <c r="AC5992">
        <v>260</v>
      </c>
      <c r="AD5992">
        <v>0.5</v>
      </c>
      <c r="AE5992">
        <v>0.02</v>
      </c>
      <c r="AF5992">
        <v>8</v>
      </c>
      <c r="AH5992">
        <v>8</v>
      </c>
      <c r="AI5992">
        <v>2</v>
      </c>
      <c r="AJ5992">
        <v>3</v>
      </c>
      <c r="AK5992">
        <v>12</v>
      </c>
      <c r="AL5992">
        <v>0.16</v>
      </c>
      <c r="AM5992">
        <v>5</v>
      </c>
      <c r="AN5992">
        <v>10</v>
      </c>
      <c r="AO5992">
        <v>63</v>
      </c>
      <c r="AP5992">
        <v>10</v>
      </c>
      <c r="AQ5992">
        <v>20</v>
      </c>
    </row>
    <row r="5993" spans="1:43" hidden="1" x14ac:dyDescent="0.25">
      <c r="A5993" t="s">
        <v>19331</v>
      </c>
      <c r="B5993" t="s">
        <v>21153</v>
      </c>
      <c r="C5993" s="1" t="str">
        <f t="shared" si="427"/>
        <v>21:0121</v>
      </c>
      <c r="D5993" s="1" t="str">
        <f t="shared" si="426"/>
        <v>21:0003</v>
      </c>
      <c r="E5993" t="s">
        <v>19333</v>
      </c>
      <c r="F5993" t="s">
        <v>21154</v>
      </c>
      <c r="H5993">
        <v>49.113563399999997</v>
      </c>
      <c r="I5993">
        <v>-56.359892600000002</v>
      </c>
      <c r="J5993" s="1" t="str">
        <f t="shared" si="425"/>
        <v>Till</v>
      </c>
      <c r="K5993" s="1" t="str">
        <f t="shared" si="428"/>
        <v>&lt;63 micron</v>
      </c>
      <c r="L5993">
        <v>0.4</v>
      </c>
      <c r="M5993">
        <v>0.82</v>
      </c>
      <c r="N5993">
        <v>1</v>
      </c>
      <c r="O5993">
        <v>10</v>
      </c>
      <c r="P5993">
        <v>0.25</v>
      </c>
      <c r="Q5993">
        <v>2</v>
      </c>
      <c r="R5993">
        <v>0.32</v>
      </c>
      <c r="S5993">
        <v>0.25</v>
      </c>
      <c r="T5993">
        <v>4</v>
      </c>
      <c r="U5993">
        <v>17</v>
      </c>
      <c r="V5993">
        <v>13</v>
      </c>
      <c r="W5993">
        <v>1.94</v>
      </c>
      <c r="X5993">
        <v>5</v>
      </c>
      <c r="Y5993">
        <v>0.5</v>
      </c>
      <c r="Z5993">
        <v>0.03</v>
      </c>
      <c r="AA5993">
        <v>10</v>
      </c>
      <c r="AB5993">
        <v>0.21</v>
      </c>
      <c r="AC5993">
        <v>140</v>
      </c>
      <c r="AD5993">
        <v>0.5</v>
      </c>
      <c r="AE5993">
        <v>0.02</v>
      </c>
      <c r="AF5993">
        <v>6</v>
      </c>
      <c r="AH5993">
        <v>6</v>
      </c>
      <c r="AI5993">
        <v>2</v>
      </c>
      <c r="AJ5993">
        <v>2</v>
      </c>
      <c r="AK5993">
        <v>12</v>
      </c>
      <c r="AL5993">
        <v>0.14000000000000001</v>
      </c>
      <c r="AM5993">
        <v>5</v>
      </c>
      <c r="AN5993">
        <v>10</v>
      </c>
      <c r="AO5993">
        <v>54</v>
      </c>
      <c r="AP5993">
        <v>5</v>
      </c>
      <c r="AQ5993">
        <v>20</v>
      </c>
    </row>
    <row r="5994" spans="1:43" hidden="1" x14ac:dyDescent="0.25">
      <c r="A5994" t="s">
        <v>19335</v>
      </c>
      <c r="B5994" t="s">
        <v>21155</v>
      </c>
      <c r="C5994" s="1" t="str">
        <f t="shared" si="427"/>
        <v>21:0121</v>
      </c>
      <c r="D5994" s="1" t="str">
        <f t="shared" si="426"/>
        <v>21:0003</v>
      </c>
      <c r="E5994" t="s">
        <v>19337</v>
      </c>
      <c r="F5994" t="s">
        <v>21156</v>
      </c>
      <c r="H5994">
        <v>49.113510499999997</v>
      </c>
      <c r="I5994">
        <v>-56.366607700000003</v>
      </c>
      <c r="J5994" s="1" t="str">
        <f t="shared" si="425"/>
        <v>Till</v>
      </c>
      <c r="K5994" s="1" t="str">
        <f t="shared" si="428"/>
        <v>&lt;63 micron</v>
      </c>
      <c r="L5994">
        <v>0.1</v>
      </c>
      <c r="M5994">
        <v>0.94</v>
      </c>
      <c r="N5994">
        <v>1</v>
      </c>
      <c r="O5994">
        <v>10</v>
      </c>
      <c r="P5994">
        <v>0.25</v>
      </c>
      <c r="Q5994">
        <v>1</v>
      </c>
      <c r="R5994">
        <v>0.42</v>
      </c>
      <c r="S5994">
        <v>0.25</v>
      </c>
      <c r="T5994">
        <v>4</v>
      </c>
      <c r="U5994">
        <v>22</v>
      </c>
      <c r="V5994">
        <v>16</v>
      </c>
      <c r="W5994">
        <v>2.2599999999999998</v>
      </c>
      <c r="X5994">
        <v>5</v>
      </c>
      <c r="Y5994">
        <v>0.5</v>
      </c>
      <c r="Z5994">
        <v>0.02</v>
      </c>
      <c r="AA5994">
        <v>10</v>
      </c>
      <c r="AB5994">
        <v>0.17</v>
      </c>
      <c r="AC5994">
        <v>185</v>
      </c>
      <c r="AD5994">
        <v>0.5</v>
      </c>
      <c r="AE5994">
        <v>0.03</v>
      </c>
      <c r="AF5994">
        <v>4</v>
      </c>
      <c r="AH5994">
        <v>4</v>
      </c>
      <c r="AI5994">
        <v>2</v>
      </c>
      <c r="AJ5994">
        <v>2</v>
      </c>
      <c r="AK5994">
        <v>15</v>
      </c>
      <c r="AL5994">
        <v>0.13</v>
      </c>
      <c r="AM5994">
        <v>5</v>
      </c>
      <c r="AN5994">
        <v>10</v>
      </c>
      <c r="AO5994">
        <v>79</v>
      </c>
      <c r="AP5994">
        <v>10</v>
      </c>
      <c r="AQ5994">
        <v>18</v>
      </c>
    </row>
    <row r="5995" spans="1:43" hidden="1" x14ac:dyDescent="0.25">
      <c r="A5995" t="s">
        <v>19339</v>
      </c>
      <c r="B5995" t="s">
        <v>21157</v>
      </c>
      <c r="C5995" s="1" t="str">
        <f t="shared" si="427"/>
        <v>21:0121</v>
      </c>
      <c r="D5995" s="1" t="str">
        <f t="shared" si="426"/>
        <v>21:0003</v>
      </c>
      <c r="E5995" t="s">
        <v>19341</v>
      </c>
      <c r="F5995" t="s">
        <v>21158</v>
      </c>
      <c r="H5995">
        <v>49.166059300000001</v>
      </c>
      <c r="I5995">
        <v>-56.314087499999999</v>
      </c>
      <c r="J5995" s="1" t="str">
        <f t="shared" si="425"/>
        <v>Till</v>
      </c>
      <c r="K5995" s="1" t="str">
        <f t="shared" si="428"/>
        <v>&lt;63 micron</v>
      </c>
      <c r="L5995">
        <v>0.2</v>
      </c>
      <c r="M5995">
        <v>0.99</v>
      </c>
      <c r="N5995">
        <v>2</v>
      </c>
      <c r="O5995">
        <v>10</v>
      </c>
      <c r="P5995">
        <v>0.25</v>
      </c>
      <c r="Q5995">
        <v>1</v>
      </c>
      <c r="R5995">
        <v>0.47</v>
      </c>
      <c r="S5995">
        <v>0.25</v>
      </c>
      <c r="T5995">
        <v>5</v>
      </c>
      <c r="U5995">
        <v>23</v>
      </c>
      <c r="V5995">
        <v>17</v>
      </c>
      <c r="W5995">
        <v>2.38</v>
      </c>
      <c r="X5995">
        <v>5</v>
      </c>
      <c r="Y5995">
        <v>0.5</v>
      </c>
      <c r="Z5995">
        <v>0.03</v>
      </c>
      <c r="AA5995">
        <v>10</v>
      </c>
      <c r="AB5995">
        <v>0.21</v>
      </c>
      <c r="AC5995">
        <v>245</v>
      </c>
      <c r="AD5995">
        <v>0.5</v>
      </c>
      <c r="AE5995">
        <v>0.02</v>
      </c>
      <c r="AF5995">
        <v>5</v>
      </c>
      <c r="AH5995">
        <v>20</v>
      </c>
      <c r="AI5995">
        <v>2</v>
      </c>
      <c r="AJ5995">
        <v>3</v>
      </c>
      <c r="AK5995">
        <v>22</v>
      </c>
      <c r="AL5995">
        <v>0.18</v>
      </c>
      <c r="AM5995">
        <v>5</v>
      </c>
      <c r="AN5995">
        <v>10</v>
      </c>
      <c r="AO5995">
        <v>73</v>
      </c>
      <c r="AP5995">
        <v>10</v>
      </c>
      <c r="AQ5995">
        <v>24</v>
      </c>
    </row>
    <row r="5996" spans="1:43" hidden="1" x14ac:dyDescent="0.25">
      <c r="A5996" t="s">
        <v>19343</v>
      </c>
      <c r="B5996" t="s">
        <v>21159</v>
      </c>
      <c r="C5996" s="1" t="str">
        <f t="shared" si="427"/>
        <v>21:0121</v>
      </c>
      <c r="D5996" s="1" t="str">
        <f t="shared" si="426"/>
        <v>21:0003</v>
      </c>
      <c r="E5996" t="s">
        <v>19345</v>
      </c>
      <c r="F5996" t="s">
        <v>21160</v>
      </c>
      <c r="H5996">
        <v>49.160947999999998</v>
      </c>
      <c r="I5996">
        <v>-56.324445400000002</v>
      </c>
      <c r="J5996" s="1" t="str">
        <f t="shared" si="425"/>
        <v>Till</v>
      </c>
      <c r="K5996" s="1" t="str">
        <f t="shared" si="428"/>
        <v>&lt;63 micron</v>
      </c>
      <c r="L5996">
        <v>0.2</v>
      </c>
      <c r="M5996">
        <v>0.99</v>
      </c>
      <c r="N5996">
        <v>1</v>
      </c>
      <c r="O5996">
        <v>10</v>
      </c>
      <c r="P5996">
        <v>0.25</v>
      </c>
      <c r="Q5996">
        <v>1</v>
      </c>
      <c r="R5996">
        <v>0.28999999999999998</v>
      </c>
      <c r="S5996">
        <v>0.25</v>
      </c>
      <c r="T5996">
        <v>3</v>
      </c>
      <c r="U5996">
        <v>13</v>
      </c>
      <c r="V5996">
        <v>10</v>
      </c>
      <c r="W5996">
        <v>1.91</v>
      </c>
      <c r="X5996">
        <v>5</v>
      </c>
      <c r="Y5996">
        <v>0.5</v>
      </c>
      <c r="Z5996">
        <v>0.02</v>
      </c>
      <c r="AA5996">
        <v>10</v>
      </c>
      <c r="AB5996">
        <v>0.14000000000000001</v>
      </c>
      <c r="AC5996">
        <v>210</v>
      </c>
      <c r="AD5996">
        <v>0.5</v>
      </c>
      <c r="AE5996">
        <v>0.01</v>
      </c>
      <c r="AF5996">
        <v>1</v>
      </c>
      <c r="AH5996">
        <v>8</v>
      </c>
      <c r="AI5996">
        <v>1</v>
      </c>
      <c r="AJ5996">
        <v>2</v>
      </c>
      <c r="AK5996">
        <v>13</v>
      </c>
      <c r="AL5996">
        <v>0.15</v>
      </c>
      <c r="AM5996">
        <v>5</v>
      </c>
      <c r="AN5996">
        <v>5</v>
      </c>
      <c r="AO5996">
        <v>53</v>
      </c>
      <c r="AP5996">
        <v>5</v>
      </c>
      <c r="AQ5996">
        <v>22</v>
      </c>
    </row>
    <row r="5997" spans="1:43" hidden="1" x14ac:dyDescent="0.25">
      <c r="A5997" t="s">
        <v>19347</v>
      </c>
      <c r="B5997" t="s">
        <v>21161</v>
      </c>
      <c r="C5997" s="1" t="str">
        <f t="shared" si="427"/>
        <v>21:0121</v>
      </c>
      <c r="D5997" s="1" t="str">
        <f t="shared" si="426"/>
        <v>21:0003</v>
      </c>
      <c r="E5997" t="s">
        <v>19349</v>
      </c>
      <c r="F5997" t="s">
        <v>21162</v>
      </c>
      <c r="H5997">
        <v>49.1589733</v>
      </c>
      <c r="I5997">
        <v>-56.332907499999997</v>
      </c>
      <c r="J5997" s="1" t="str">
        <f t="shared" si="425"/>
        <v>Till</v>
      </c>
      <c r="K5997" s="1" t="str">
        <f t="shared" si="428"/>
        <v>&lt;63 micron</v>
      </c>
      <c r="L5997">
        <v>0.2</v>
      </c>
      <c r="M5997">
        <v>1.02</v>
      </c>
      <c r="N5997">
        <v>2</v>
      </c>
      <c r="O5997">
        <v>20</v>
      </c>
      <c r="P5997">
        <v>0.25</v>
      </c>
      <c r="Q5997">
        <v>1</v>
      </c>
      <c r="R5997">
        <v>0.41</v>
      </c>
      <c r="S5997">
        <v>0.25</v>
      </c>
      <c r="T5997">
        <v>6</v>
      </c>
      <c r="U5997">
        <v>22</v>
      </c>
      <c r="V5997">
        <v>16</v>
      </c>
      <c r="W5997">
        <v>2.3199999999999998</v>
      </c>
      <c r="X5997">
        <v>5</v>
      </c>
      <c r="Y5997">
        <v>0.5</v>
      </c>
      <c r="Z5997">
        <v>0.03</v>
      </c>
      <c r="AA5997">
        <v>10</v>
      </c>
      <c r="AB5997">
        <v>0.17</v>
      </c>
      <c r="AC5997">
        <v>215</v>
      </c>
      <c r="AD5997">
        <v>0.5</v>
      </c>
      <c r="AE5997">
        <v>0.03</v>
      </c>
      <c r="AF5997">
        <v>4</v>
      </c>
      <c r="AH5997">
        <v>6</v>
      </c>
      <c r="AI5997">
        <v>2</v>
      </c>
      <c r="AJ5997">
        <v>3</v>
      </c>
      <c r="AK5997">
        <v>15</v>
      </c>
      <c r="AL5997">
        <v>0.14000000000000001</v>
      </c>
      <c r="AM5997">
        <v>5</v>
      </c>
      <c r="AN5997">
        <v>10</v>
      </c>
      <c r="AO5997">
        <v>74</v>
      </c>
      <c r="AP5997">
        <v>10</v>
      </c>
      <c r="AQ5997">
        <v>22</v>
      </c>
    </row>
    <row r="5998" spans="1:43" hidden="1" x14ac:dyDescent="0.25">
      <c r="A5998" t="s">
        <v>19351</v>
      </c>
      <c r="B5998" t="s">
        <v>21163</v>
      </c>
      <c r="C5998" s="1" t="str">
        <f t="shared" si="427"/>
        <v>21:0121</v>
      </c>
      <c r="D5998" s="1" t="str">
        <f t="shared" si="426"/>
        <v>21:0003</v>
      </c>
      <c r="E5998" t="s">
        <v>19353</v>
      </c>
      <c r="F5998" t="s">
        <v>21164</v>
      </c>
      <c r="H5998">
        <v>49.155657300000001</v>
      </c>
      <c r="I5998">
        <v>-56.342895300000002</v>
      </c>
      <c r="J5998" s="1" t="str">
        <f t="shared" si="425"/>
        <v>Till</v>
      </c>
      <c r="K5998" s="1" t="str">
        <f t="shared" si="428"/>
        <v>&lt;63 micron</v>
      </c>
      <c r="L5998">
        <v>0.2</v>
      </c>
      <c r="M5998">
        <v>1.02</v>
      </c>
      <c r="N5998">
        <v>1</v>
      </c>
      <c r="O5998">
        <v>20</v>
      </c>
      <c r="P5998">
        <v>0.25</v>
      </c>
      <c r="Q5998">
        <v>1</v>
      </c>
      <c r="R5998">
        <v>0.44</v>
      </c>
      <c r="S5998">
        <v>0.25</v>
      </c>
      <c r="T5998">
        <v>5</v>
      </c>
      <c r="U5998">
        <v>22</v>
      </c>
      <c r="V5998">
        <v>16</v>
      </c>
      <c r="W5998">
        <v>2.31</v>
      </c>
      <c r="X5998">
        <v>5</v>
      </c>
      <c r="Y5998">
        <v>0.5</v>
      </c>
      <c r="Z5998">
        <v>0.02</v>
      </c>
      <c r="AA5998">
        <v>10</v>
      </c>
      <c r="AB5998">
        <v>0.17</v>
      </c>
      <c r="AC5998">
        <v>190</v>
      </c>
      <c r="AD5998">
        <v>1</v>
      </c>
      <c r="AE5998">
        <v>0.03</v>
      </c>
      <c r="AF5998">
        <v>6</v>
      </c>
      <c r="AH5998">
        <v>6</v>
      </c>
      <c r="AI5998">
        <v>4</v>
      </c>
      <c r="AJ5998">
        <v>3</v>
      </c>
      <c r="AK5998">
        <v>16</v>
      </c>
      <c r="AL5998">
        <v>0.14000000000000001</v>
      </c>
      <c r="AM5998">
        <v>5</v>
      </c>
      <c r="AN5998">
        <v>5</v>
      </c>
      <c r="AO5998">
        <v>75</v>
      </c>
      <c r="AP5998">
        <v>10</v>
      </c>
      <c r="AQ5998">
        <v>18</v>
      </c>
    </row>
    <row r="5999" spans="1:43" hidden="1" x14ac:dyDescent="0.25">
      <c r="A5999" t="s">
        <v>19355</v>
      </c>
      <c r="B5999" t="s">
        <v>21165</v>
      </c>
      <c r="C5999" s="1" t="str">
        <f t="shared" si="427"/>
        <v>21:0121</v>
      </c>
      <c r="D5999" s="1" t="str">
        <f t="shared" si="426"/>
        <v>21:0003</v>
      </c>
      <c r="E5999" t="s">
        <v>19357</v>
      </c>
      <c r="F5999" t="s">
        <v>21166</v>
      </c>
      <c r="H5999">
        <v>49.151470799999998</v>
      </c>
      <c r="I5999">
        <v>-56.350218699999999</v>
      </c>
      <c r="J5999" s="1" t="str">
        <f t="shared" si="425"/>
        <v>Till</v>
      </c>
      <c r="K5999" s="1" t="str">
        <f t="shared" si="428"/>
        <v>&lt;63 micron</v>
      </c>
      <c r="L5999">
        <v>0.1</v>
      </c>
      <c r="M5999">
        <v>1.39</v>
      </c>
      <c r="N5999">
        <v>1</v>
      </c>
      <c r="O5999">
        <v>10</v>
      </c>
      <c r="P5999">
        <v>0.25</v>
      </c>
      <c r="Q5999">
        <v>1</v>
      </c>
      <c r="R5999">
        <v>0.42</v>
      </c>
      <c r="S5999">
        <v>0.25</v>
      </c>
      <c r="T5999">
        <v>3</v>
      </c>
      <c r="U5999">
        <v>21</v>
      </c>
      <c r="V5999">
        <v>16</v>
      </c>
      <c r="W5999">
        <v>2.35</v>
      </c>
      <c r="X5999">
        <v>5</v>
      </c>
      <c r="Y5999">
        <v>0.5</v>
      </c>
      <c r="Z5999">
        <v>0.02</v>
      </c>
      <c r="AA5999">
        <v>10</v>
      </c>
      <c r="AB5999">
        <v>0.19</v>
      </c>
      <c r="AC5999">
        <v>155</v>
      </c>
      <c r="AD5999">
        <v>0.5</v>
      </c>
      <c r="AE5999">
        <v>0.03</v>
      </c>
      <c r="AF5999">
        <v>3</v>
      </c>
      <c r="AH5999">
        <v>6</v>
      </c>
      <c r="AI5999">
        <v>1</v>
      </c>
      <c r="AJ5999">
        <v>4</v>
      </c>
      <c r="AK5999">
        <v>16</v>
      </c>
      <c r="AL5999">
        <v>0.14000000000000001</v>
      </c>
      <c r="AM5999">
        <v>5</v>
      </c>
      <c r="AN5999">
        <v>5</v>
      </c>
      <c r="AO5999">
        <v>77</v>
      </c>
      <c r="AP5999">
        <v>10</v>
      </c>
      <c r="AQ5999">
        <v>22</v>
      </c>
    </row>
    <row r="6000" spans="1:43" hidden="1" x14ac:dyDescent="0.25">
      <c r="A6000" t="s">
        <v>19359</v>
      </c>
      <c r="B6000" t="s">
        <v>21167</v>
      </c>
      <c r="C6000" s="1" t="str">
        <f t="shared" si="427"/>
        <v>21:0121</v>
      </c>
      <c r="D6000" s="1" t="str">
        <f t="shared" si="426"/>
        <v>21:0003</v>
      </c>
      <c r="E6000" t="s">
        <v>19361</v>
      </c>
      <c r="F6000" t="s">
        <v>21168</v>
      </c>
      <c r="H6000">
        <v>49.1448453</v>
      </c>
      <c r="I6000">
        <v>-56.355789700000003</v>
      </c>
      <c r="J6000" s="1" t="str">
        <f t="shared" ref="J6000:J6013" si="429">HYPERLINK("http://geochem.nrcan.gc.ca/cdogs/content/kwd/kwd020044_e.htm", "Till")</f>
        <v>Till</v>
      </c>
      <c r="K6000" s="1" t="str">
        <f t="shared" si="428"/>
        <v>&lt;63 micron</v>
      </c>
      <c r="L6000">
        <v>0.2</v>
      </c>
      <c r="M6000">
        <v>1.25</v>
      </c>
      <c r="N6000">
        <v>1</v>
      </c>
      <c r="O6000">
        <v>20</v>
      </c>
      <c r="P6000">
        <v>0.25</v>
      </c>
      <c r="Q6000">
        <v>1</v>
      </c>
      <c r="R6000">
        <v>0.46</v>
      </c>
      <c r="S6000">
        <v>0.25</v>
      </c>
      <c r="T6000">
        <v>5</v>
      </c>
      <c r="U6000">
        <v>23</v>
      </c>
      <c r="V6000">
        <v>15</v>
      </c>
      <c r="W6000">
        <v>2.42</v>
      </c>
      <c r="X6000">
        <v>5</v>
      </c>
      <c r="Y6000">
        <v>0.5</v>
      </c>
      <c r="Z6000">
        <v>0.03</v>
      </c>
      <c r="AA6000">
        <v>10</v>
      </c>
      <c r="AB6000">
        <v>0.2</v>
      </c>
      <c r="AC6000">
        <v>185</v>
      </c>
      <c r="AD6000">
        <v>0.5</v>
      </c>
      <c r="AE6000">
        <v>0.03</v>
      </c>
      <c r="AF6000">
        <v>5</v>
      </c>
      <c r="AH6000">
        <v>6</v>
      </c>
      <c r="AI6000">
        <v>2</v>
      </c>
      <c r="AJ6000">
        <v>4</v>
      </c>
      <c r="AK6000">
        <v>20</v>
      </c>
      <c r="AL6000">
        <v>0.15</v>
      </c>
      <c r="AM6000">
        <v>5</v>
      </c>
      <c r="AN6000">
        <v>10</v>
      </c>
      <c r="AO6000">
        <v>80</v>
      </c>
      <c r="AP6000">
        <v>10</v>
      </c>
      <c r="AQ6000">
        <v>22</v>
      </c>
    </row>
    <row r="6001" spans="1:43" hidden="1" x14ac:dyDescent="0.25">
      <c r="A6001" t="s">
        <v>19363</v>
      </c>
      <c r="B6001" t="s">
        <v>21169</v>
      </c>
      <c r="C6001" s="1" t="str">
        <f t="shared" si="427"/>
        <v>21:0121</v>
      </c>
      <c r="D6001" s="1" t="str">
        <f t="shared" si="426"/>
        <v>21:0003</v>
      </c>
      <c r="E6001" t="s">
        <v>19365</v>
      </c>
      <c r="F6001" t="s">
        <v>21170</v>
      </c>
      <c r="H6001">
        <v>49.157464099999999</v>
      </c>
      <c r="I6001">
        <v>-56.344242999999999</v>
      </c>
      <c r="J6001" s="1" t="str">
        <f t="shared" si="429"/>
        <v>Till</v>
      </c>
      <c r="K6001" s="1" t="str">
        <f t="shared" si="428"/>
        <v>&lt;63 micron</v>
      </c>
      <c r="L6001">
        <v>0.4</v>
      </c>
      <c r="M6001">
        <v>0.93</v>
      </c>
      <c r="N6001">
        <v>2</v>
      </c>
      <c r="O6001">
        <v>20</v>
      </c>
      <c r="P6001">
        <v>0.25</v>
      </c>
      <c r="Q6001">
        <v>1</v>
      </c>
      <c r="R6001">
        <v>0.42</v>
      </c>
      <c r="S6001">
        <v>0.25</v>
      </c>
      <c r="T6001">
        <v>3</v>
      </c>
      <c r="U6001">
        <v>19</v>
      </c>
      <c r="V6001">
        <v>13</v>
      </c>
      <c r="W6001">
        <v>2.0699999999999998</v>
      </c>
      <c r="X6001">
        <v>10</v>
      </c>
      <c r="Y6001">
        <v>0.5</v>
      </c>
      <c r="Z6001">
        <v>0.03</v>
      </c>
      <c r="AA6001">
        <v>20</v>
      </c>
      <c r="AB6001">
        <v>0.17</v>
      </c>
      <c r="AC6001">
        <v>175</v>
      </c>
      <c r="AD6001">
        <v>0.5</v>
      </c>
      <c r="AE6001">
        <v>0.03</v>
      </c>
      <c r="AF6001">
        <v>5</v>
      </c>
      <c r="AH6001">
        <v>6</v>
      </c>
      <c r="AI6001">
        <v>2</v>
      </c>
      <c r="AJ6001">
        <v>3</v>
      </c>
      <c r="AK6001">
        <v>16</v>
      </c>
      <c r="AL6001">
        <v>0.14000000000000001</v>
      </c>
      <c r="AM6001">
        <v>5</v>
      </c>
      <c r="AN6001">
        <v>10</v>
      </c>
      <c r="AO6001">
        <v>64</v>
      </c>
      <c r="AP6001">
        <v>10</v>
      </c>
      <c r="AQ6001">
        <v>22</v>
      </c>
    </row>
    <row r="6002" spans="1:43" hidden="1" x14ac:dyDescent="0.25">
      <c r="A6002" t="s">
        <v>19367</v>
      </c>
      <c r="B6002" t="s">
        <v>21171</v>
      </c>
      <c r="C6002" s="1" t="str">
        <f t="shared" si="427"/>
        <v>21:0121</v>
      </c>
      <c r="D6002" s="1" t="str">
        <f t="shared" si="426"/>
        <v>21:0003</v>
      </c>
      <c r="E6002" t="s">
        <v>19369</v>
      </c>
      <c r="F6002" t="s">
        <v>21172</v>
      </c>
      <c r="H6002">
        <v>49.162692800000002</v>
      </c>
      <c r="I6002">
        <v>-56.346231799999998</v>
      </c>
      <c r="J6002" s="1" t="str">
        <f t="shared" si="429"/>
        <v>Till</v>
      </c>
      <c r="K6002" s="1" t="str">
        <f t="shared" si="428"/>
        <v>&lt;63 micron</v>
      </c>
      <c r="L6002">
        <v>0.6</v>
      </c>
      <c r="M6002">
        <v>0.48</v>
      </c>
      <c r="N6002">
        <v>1</v>
      </c>
      <c r="O6002">
        <v>20</v>
      </c>
      <c r="P6002">
        <v>0.25</v>
      </c>
      <c r="Q6002">
        <v>1</v>
      </c>
      <c r="R6002">
        <v>0.13</v>
      </c>
      <c r="S6002">
        <v>0.25</v>
      </c>
      <c r="T6002">
        <v>1</v>
      </c>
      <c r="U6002">
        <v>7</v>
      </c>
      <c r="V6002">
        <v>8</v>
      </c>
      <c r="W6002">
        <v>1.0900000000000001</v>
      </c>
      <c r="X6002">
        <v>5</v>
      </c>
      <c r="Y6002">
        <v>0.5</v>
      </c>
      <c r="Z6002">
        <v>0.02</v>
      </c>
      <c r="AA6002">
        <v>20</v>
      </c>
      <c r="AB6002">
        <v>7.0000000000000007E-2</v>
      </c>
      <c r="AC6002">
        <v>125</v>
      </c>
      <c r="AD6002">
        <v>1</v>
      </c>
      <c r="AE6002">
        <v>0.01</v>
      </c>
      <c r="AF6002">
        <v>2</v>
      </c>
      <c r="AH6002">
        <v>12</v>
      </c>
      <c r="AI6002">
        <v>2</v>
      </c>
      <c r="AJ6002">
        <v>1</v>
      </c>
      <c r="AK6002">
        <v>5</v>
      </c>
      <c r="AL6002">
        <v>0.09</v>
      </c>
      <c r="AM6002">
        <v>5</v>
      </c>
      <c r="AN6002">
        <v>5</v>
      </c>
      <c r="AO6002">
        <v>22</v>
      </c>
      <c r="AP6002">
        <v>5</v>
      </c>
      <c r="AQ6002">
        <v>26</v>
      </c>
    </row>
    <row r="6003" spans="1:43" hidden="1" x14ac:dyDescent="0.25">
      <c r="A6003" t="s">
        <v>19371</v>
      </c>
      <c r="B6003" t="s">
        <v>21173</v>
      </c>
      <c r="C6003" s="1" t="str">
        <f t="shared" si="427"/>
        <v>21:0121</v>
      </c>
      <c r="D6003" s="1" t="str">
        <f t="shared" si="426"/>
        <v>21:0003</v>
      </c>
      <c r="E6003" t="s">
        <v>19373</v>
      </c>
      <c r="F6003" t="s">
        <v>21174</v>
      </c>
      <c r="H6003">
        <v>49.170042100000003</v>
      </c>
      <c r="I6003">
        <v>-56.341470700000002</v>
      </c>
      <c r="J6003" s="1" t="str">
        <f t="shared" si="429"/>
        <v>Till</v>
      </c>
      <c r="K6003" s="1" t="str">
        <f t="shared" si="428"/>
        <v>&lt;63 micron</v>
      </c>
      <c r="L6003">
        <v>0.2</v>
      </c>
      <c r="M6003">
        <v>0.91</v>
      </c>
      <c r="N6003">
        <v>2</v>
      </c>
      <c r="O6003">
        <v>10</v>
      </c>
      <c r="P6003">
        <v>0.25</v>
      </c>
      <c r="Q6003">
        <v>2</v>
      </c>
      <c r="R6003">
        <v>0.18</v>
      </c>
      <c r="S6003">
        <v>0.25</v>
      </c>
      <c r="T6003">
        <v>2</v>
      </c>
      <c r="U6003">
        <v>10</v>
      </c>
      <c r="V6003">
        <v>8</v>
      </c>
      <c r="W6003">
        <v>1.49</v>
      </c>
      <c r="X6003">
        <v>5</v>
      </c>
      <c r="Y6003">
        <v>0.5</v>
      </c>
      <c r="Z6003">
        <v>0.01</v>
      </c>
      <c r="AA6003">
        <v>10</v>
      </c>
      <c r="AB6003">
        <v>0.09</v>
      </c>
      <c r="AC6003">
        <v>155</v>
      </c>
      <c r="AD6003">
        <v>0.5</v>
      </c>
      <c r="AE6003">
        <v>0.01</v>
      </c>
      <c r="AF6003">
        <v>2</v>
      </c>
      <c r="AH6003">
        <v>8</v>
      </c>
      <c r="AI6003">
        <v>1</v>
      </c>
      <c r="AJ6003">
        <v>2</v>
      </c>
      <c r="AK6003">
        <v>7</v>
      </c>
      <c r="AL6003">
        <v>0.11</v>
      </c>
      <c r="AM6003">
        <v>5</v>
      </c>
      <c r="AN6003">
        <v>5</v>
      </c>
      <c r="AO6003">
        <v>39</v>
      </c>
      <c r="AP6003">
        <v>5</v>
      </c>
      <c r="AQ6003">
        <v>24</v>
      </c>
    </row>
    <row r="6004" spans="1:43" hidden="1" x14ac:dyDescent="0.25">
      <c r="A6004" t="s">
        <v>19375</v>
      </c>
      <c r="B6004" t="s">
        <v>21175</v>
      </c>
      <c r="C6004" s="1" t="str">
        <f t="shared" si="427"/>
        <v>21:0121</v>
      </c>
      <c r="D6004" s="1" t="str">
        <f t="shared" si="426"/>
        <v>21:0003</v>
      </c>
      <c r="E6004" t="s">
        <v>19377</v>
      </c>
      <c r="F6004" t="s">
        <v>21176</v>
      </c>
      <c r="H6004">
        <v>49.176322800000001</v>
      </c>
      <c r="I6004">
        <v>-56.338643099999999</v>
      </c>
      <c r="J6004" s="1" t="str">
        <f t="shared" si="429"/>
        <v>Till</v>
      </c>
      <c r="K6004" s="1" t="str">
        <f t="shared" si="428"/>
        <v>&lt;63 micron</v>
      </c>
      <c r="L6004">
        <v>0.4</v>
      </c>
      <c r="M6004">
        <v>0.49</v>
      </c>
      <c r="N6004">
        <v>1</v>
      </c>
      <c r="O6004">
        <v>10</v>
      </c>
      <c r="P6004">
        <v>0.25</v>
      </c>
      <c r="Q6004">
        <v>1</v>
      </c>
      <c r="R6004">
        <v>0.22</v>
      </c>
      <c r="S6004">
        <v>0.25</v>
      </c>
      <c r="T6004">
        <v>3</v>
      </c>
      <c r="U6004">
        <v>7</v>
      </c>
      <c r="V6004">
        <v>11</v>
      </c>
      <c r="W6004">
        <v>1.53</v>
      </c>
      <c r="X6004">
        <v>5</v>
      </c>
      <c r="Y6004">
        <v>0.5</v>
      </c>
      <c r="Z6004">
        <v>0.02</v>
      </c>
      <c r="AA6004">
        <v>20</v>
      </c>
      <c r="AB6004">
        <v>0.09</v>
      </c>
      <c r="AC6004">
        <v>155</v>
      </c>
      <c r="AD6004">
        <v>0.5</v>
      </c>
      <c r="AE6004">
        <v>0.01</v>
      </c>
      <c r="AF6004">
        <v>1</v>
      </c>
      <c r="AH6004">
        <v>8</v>
      </c>
      <c r="AI6004">
        <v>1</v>
      </c>
      <c r="AJ6004">
        <v>1</v>
      </c>
      <c r="AK6004">
        <v>9</v>
      </c>
      <c r="AL6004">
        <v>0.11</v>
      </c>
      <c r="AM6004">
        <v>5</v>
      </c>
      <c r="AN6004">
        <v>5</v>
      </c>
      <c r="AO6004">
        <v>40</v>
      </c>
      <c r="AP6004">
        <v>5</v>
      </c>
      <c r="AQ6004">
        <v>24</v>
      </c>
    </row>
    <row r="6005" spans="1:43" hidden="1" x14ac:dyDescent="0.25">
      <c r="A6005" t="s">
        <v>19379</v>
      </c>
      <c r="B6005" t="s">
        <v>21177</v>
      </c>
      <c r="C6005" s="1" t="str">
        <f t="shared" si="427"/>
        <v>21:0121</v>
      </c>
      <c r="D6005" s="1" t="str">
        <f t="shared" si="426"/>
        <v>21:0003</v>
      </c>
      <c r="E6005" t="s">
        <v>19381</v>
      </c>
      <c r="F6005" t="s">
        <v>21178</v>
      </c>
      <c r="H6005">
        <v>49.1837521</v>
      </c>
      <c r="I6005">
        <v>-56.340053400000002</v>
      </c>
      <c r="J6005" s="1" t="str">
        <f t="shared" si="429"/>
        <v>Till</v>
      </c>
      <c r="K6005" s="1" t="str">
        <f t="shared" si="428"/>
        <v>&lt;63 micron</v>
      </c>
      <c r="L6005">
        <v>0.2</v>
      </c>
      <c r="M6005">
        <v>0.82</v>
      </c>
      <c r="N6005">
        <v>1</v>
      </c>
      <c r="O6005">
        <v>10</v>
      </c>
      <c r="P6005">
        <v>0.25</v>
      </c>
      <c r="Q6005">
        <v>1</v>
      </c>
      <c r="R6005">
        <v>0.23</v>
      </c>
      <c r="S6005">
        <v>0.25</v>
      </c>
      <c r="T6005">
        <v>2</v>
      </c>
      <c r="U6005">
        <v>13</v>
      </c>
      <c r="V6005">
        <v>12</v>
      </c>
      <c r="W6005">
        <v>1.75</v>
      </c>
      <c r="X6005">
        <v>5</v>
      </c>
      <c r="Y6005">
        <v>1</v>
      </c>
      <c r="Z6005">
        <v>0.02</v>
      </c>
      <c r="AA6005">
        <v>20</v>
      </c>
      <c r="AB6005">
        <v>0.12</v>
      </c>
      <c r="AC6005">
        <v>150</v>
      </c>
      <c r="AD6005">
        <v>0.5</v>
      </c>
      <c r="AE6005">
        <v>0.02</v>
      </c>
      <c r="AF6005">
        <v>3</v>
      </c>
      <c r="AH6005">
        <v>10</v>
      </c>
      <c r="AI6005">
        <v>4</v>
      </c>
      <c r="AJ6005">
        <v>2</v>
      </c>
      <c r="AK6005">
        <v>8</v>
      </c>
      <c r="AL6005">
        <v>0.13</v>
      </c>
      <c r="AM6005">
        <v>5</v>
      </c>
      <c r="AN6005">
        <v>10</v>
      </c>
      <c r="AO6005">
        <v>47</v>
      </c>
      <c r="AP6005">
        <v>5</v>
      </c>
      <c r="AQ6005">
        <v>26</v>
      </c>
    </row>
    <row r="6006" spans="1:43" hidden="1" x14ac:dyDescent="0.25">
      <c r="A6006" t="s">
        <v>19383</v>
      </c>
      <c r="B6006" t="s">
        <v>21179</v>
      </c>
      <c r="C6006" s="1" t="str">
        <f t="shared" si="427"/>
        <v>21:0121</v>
      </c>
      <c r="D6006" s="1" t="str">
        <f t="shared" si="426"/>
        <v>21:0003</v>
      </c>
      <c r="E6006" t="s">
        <v>19385</v>
      </c>
      <c r="F6006" t="s">
        <v>21180</v>
      </c>
      <c r="H6006">
        <v>49.190201399999999</v>
      </c>
      <c r="I6006">
        <v>-56.343124199999998</v>
      </c>
      <c r="J6006" s="1" t="str">
        <f t="shared" si="429"/>
        <v>Till</v>
      </c>
      <c r="K6006" s="1" t="str">
        <f t="shared" si="428"/>
        <v>&lt;63 micron</v>
      </c>
      <c r="L6006">
        <v>0.2</v>
      </c>
      <c r="M6006">
        <v>0.53</v>
      </c>
      <c r="N6006">
        <v>1</v>
      </c>
      <c r="O6006">
        <v>10</v>
      </c>
      <c r="P6006">
        <v>0.25</v>
      </c>
      <c r="Q6006">
        <v>1</v>
      </c>
      <c r="R6006">
        <v>0.16</v>
      </c>
      <c r="S6006">
        <v>0.25</v>
      </c>
      <c r="T6006">
        <v>2</v>
      </c>
      <c r="U6006">
        <v>4</v>
      </c>
      <c r="V6006">
        <v>8</v>
      </c>
      <c r="W6006">
        <v>1.27</v>
      </c>
      <c r="X6006">
        <v>5</v>
      </c>
      <c r="Y6006">
        <v>1</v>
      </c>
      <c r="Z6006">
        <v>0.01</v>
      </c>
      <c r="AA6006">
        <v>20</v>
      </c>
      <c r="AB6006">
        <v>0.08</v>
      </c>
      <c r="AC6006">
        <v>165</v>
      </c>
      <c r="AD6006">
        <v>1</v>
      </c>
      <c r="AE6006">
        <v>0.01</v>
      </c>
      <c r="AF6006">
        <v>2</v>
      </c>
      <c r="AH6006">
        <v>8</v>
      </c>
      <c r="AI6006">
        <v>1</v>
      </c>
      <c r="AJ6006">
        <v>1</v>
      </c>
      <c r="AK6006">
        <v>6</v>
      </c>
      <c r="AL6006">
        <v>0.09</v>
      </c>
      <c r="AM6006">
        <v>5</v>
      </c>
      <c r="AN6006">
        <v>5</v>
      </c>
      <c r="AO6006">
        <v>28</v>
      </c>
      <c r="AP6006">
        <v>5</v>
      </c>
      <c r="AQ6006">
        <v>26</v>
      </c>
    </row>
    <row r="6007" spans="1:43" hidden="1" x14ac:dyDescent="0.25">
      <c r="A6007" t="s">
        <v>19387</v>
      </c>
      <c r="B6007" t="s">
        <v>21181</v>
      </c>
      <c r="C6007" s="1" t="str">
        <f t="shared" si="427"/>
        <v>21:0121</v>
      </c>
      <c r="D6007" s="1" t="str">
        <f t="shared" si="426"/>
        <v>21:0003</v>
      </c>
      <c r="E6007" t="s">
        <v>19389</v>
      </c>
      <c r="F6007" t="s">
        <v>21182</v>
      </c>
      <c r="H6007">
        <v>49.232908500000001</v>
      </c>
      <c r="I6007">
        <v>-56.279369899999999</v>
      </c>
      <c r="J6007" s="1" t="str">
        <f t="shared" si="429"/>
        <v>Till</v>
      </c>
      <c r="K6007" s="1" t="str">
        <f t="shared" si="428"/>
        <v>&lt;63 micron</v>
      </c>
      <c r="L6007">
        <v>0.1</v>
      </c>
      <c r="M6007">
        <v>0.81</v>
      </c>
      <c r="N6007">
        <v>1</v>
      </c>
      <c r="O6007">
        <v>10</v>
      </c>
      <c r="P6007">
        <v>0.25</v>
      </c>
      <c r="Q6007">
        <v>1</v>
      </c>
      <c r="R6007">
        <v>0.36</v>
      </c>
      <c r="S6007">
        <v>0.25</v>
      </c>
      <c r="T6007">
        <v>4</v>
      </c>
      <c r="U6007">
        <v>16</v>
      </c>
      <c r="V6007">
        <v>11</v>
      </c>
      <c r="W6007">
        <v>2.0499999999999998</v>
      </c>
      <c r="X6007">
        <v>5</v>
      </c>
      <c r="Y6007">
        <v>0.5</v>
      </c>
      <c r="Z6007">
        <v>0.02</v>
      </c>
      <c r="AA6007">
        <v>10</v>
      </c>
      <c r="AB6007">
        <v>0.13</v>
      </c>
      <c r="AC6007">
        <v>165</v>
      </c>
      <c r="AD6007">
        <v>1</v>
      </c>
      <c r="AE6007">
        <v>0.02</v>
      </c>
      <c r="AF6007">
        <v>3</v>
      </c>
      <c r="AH6007">
        <v>4</v>
      </c>
      <c r="AI6007">
        <v>2</v>
      </c>
      <c r="AJ6007">
        <v>2</v>
      </c>
      <c r="AK6007">
        <v>14</v>
      </c>
      <c r="AL6007">
        <v>0.14000000000000001</v>
      </c>
      <c r="AM6007">
        <v>5</v>
      </c>
      <c r="AN6007">
        <v>5</v>
      </c>
      <c r="AO6007">
        <v>68</v>
      </c>
      <c r="AP6007">
        <v>5</v>
      </c>
      <c r="AQ6007">
        <v>16</v>
      </c>
    </row>
    <row r="6008" spans="1:43" hidden="1" x14ac:dyDescent="0.25">
      <c r="A6008" t="s">
        <v>19391</v>
      </c>
      <c r="B6008" t="s">
        <v>21183</v>
      </c>
      <c r="C6008" s="1" t="str">
        <f t="shared" si="427"/>
        <v>21:0121</v>
      </c>
      <c r="D6008" s="1" t="str">
        <f t="shared" si="426"/>
        <v>21:0003</v>
      </c>
      <c r="E6008" t="s">
        <v>19393</v>
      </c>
      <c r="F6008" t="s">
        <v>21184</v>
      </c>
      <c r="H6008">
        <v>49.227931300000002</v>
      </c>
      <c r="I6008">
        <v>-56.289056799999997</v>
      </c>
      <c r="J6008" s="1" t="str">
        <f t="shared" si="429"/>
        <v>Till</v>
      </c>
      <c r="K6008" s="1" t="str">
        <f t="shared" si="428"/>
        <v>&lt;63 micron</v>
      </c>
      <c r="L6008">
        <v>0.2</v>
      </c>
      <c r="M6008">
        <v>1.1100000000000001</v>
      </c>
      <c r="N6008">
        <v>4</v>
      </c>
      <c r="O6008">
        <v>10</v>
      </c>
      <c r="P6008">
        <v>0.25</v>
      </c>
      <c r="Q6008">
        <v>1</v>
      </c>
      <c r="R6008">
        <v>0.28999999999999998</v>
      </c>
      <c r="S6008">
        <v>0.25</v>
      </c>
      <c r="T6008">
        <v>6</v>
      </c>
      <c r="U6008">
        <v>18</v>
      </c>
      <c r="V6008">
        <v>11</v>
      </c>
      <c r="W6008">
        <v>2.04</v>
      </c>
      <c r="X6008">
        <v>5</v>
      </c>
      <c r="Y6008">
        <v>0.5</v>
      </c>
      <c r="Z6008">
        <v>0.02</v>
      </c>
      <c r="AA6008">
        <v>10</v>
      </c>
      <c r="AB6008">
        <v>0.15</v>
      </c>
      <c r="AC6008">
        <v>195</v>
      </c>
      <c r="AD6008">
        <v>1</v>
      </c>
      <c r="AE6008">
        <v>0.01</v>
      </c>
      <c r="AF6008">
        <v>5</v>
      </c>
      <c r="AH6008">
        <v>6</v>
      </c>
      <c r="AI6008">
        <v>1</v>
      </c>
      <c r="AJ6008">
        <v>3</v>
      </c>
      <c r="AK6008">
        <v>14</v>
      </c>
      <c r="AL6008">
        <v>0.16</v>
      </c>
      <c r="AM6008">
        <v>5</v>
      </c>
      <c r="AN6008">
        <v>5</v>
      </c>
      <c r="AO6008">
        <v>65</v>
      </c>
      <c r="AP6008">
        <v>5</v>
      </c>
      <c r="AQ6008">
        <v>18</v>
      </c>
    </row>
    <row r="6009" spans="1:43" hidden="1" x14ac:dyDescent="0.25">
      <c r="A6009" t="s">
        <v>19395</v>
      </c>
      <c r="B6009" t="s">
        <v>21185</v>
      </c>
      <c r="C6009" s="1" t="str">
        <f t="shared" si="427"/>
        <v>21:0121</v>
      </c>
      <c r="D6009" s="1" t="str">
        <f t="shared" si="426"/>
        <v>21:0003</v>
      </c>
      <c r="E6009" t="s">
        <v>19397</v>
      </c>
      <c r="F6009" t="s">
        <v>21186</v>
      </c>
      <c r="H6009">
        <v>49.225201800000001</v>
      </c>
      <c r="I6009">
        <v>-56.29871</v>
      </c>
      <c r="J6009" s="1" t="str">
        <f t="shared" si="429"/>
        <v>Till</v>
      </c>
      <c r="K6009" s="1" t="str">
        <f t="shared" si="428"/>
        <v>&lt;63 micron</v>
      </c>
      <c r="L6009">
        <v>0.4</v>
      </c>
      <c r="M6009">
        <v>0.51</v>
      </c>
      <c r="N6009">
        <v>1</v>
      </c>
      <c r="O6009">
        <v>10</v>
      </c>
      <c r="P6009">
        <v>0.25</v>
      </c>
      <c r="Q6009">
        <v>1</v>
      </c>
      <c r="R6009">
        <v>0.21</v>
      </c>
      <c r="S6009">
        <v>0.25</v>
      </c>
      <c r="T6009">
        <v>2</v>
      </c>
      <c r="U6009">
        <v>10</v>
      </c>
      <c r="V6009">
        <v>6</v>
      </c>
      <c r="W6009">
        <v>1.44</v>
      </c>
      <c r="X6009">
        <v>5</v>
      </c>
      <c r="Y6009">
        <v>0.5</v>
      </c>
      <c r="Z6009">
        <v>0.02</v>
      </c>
      <c r="AA6009">
        <v>10</v>
      </c>
      <c r="AB6009">
        <v>7.0000000000000007E-2</v>
      </c>
      <c r="AC6009">
        <v>125</v>
      </c>
      <c r="AD6009">
        <v>0.5</v>
      </c>
      <c r="AE6009">
        <v>0.01</v>
      </c>
      <c r="AF6009">
        <v>1</v>
      </c>
      <c r="AH6009">
        <v>6</v>
      </c>
      <c r="AI6009">
        <v>1</v>
      </c>
      <c r="AJ6009">
        <v>1</v>
      </c>
      <c r="AK6009">
        <v>9</v>
      </c>
      <c r="AL6009">
        <v>0.1</v>
      </c>
      <c r="AM6009">
        <v>5</v>
      </c>
      <c r="AN6009">
        <v>10</v>
      </c>
      <c r="AO6009">
        <v>41</v>
      </c>
      <c r="AP6009">
        <v>5</v>
      </c>
      <c r="AQ6009">
        <v>20</v>
      </c>
    </row>
    <row r="6010" spans="1:43" hidden="1" x14ac:dyDescent="0.25">
      <c r="A6010" t="s">
        <v>19399</v>
      </c>
      <c r="B6010" t="s">
        <v>21187</v>
      </c>
      <c r="C6010" s="1" t="str">
        <f t="shared" si="427"/>
        <v>21:0121</v>
      </c>
      <c r="D6010" s="1" t="str">
        <f t="shared" si="426"/>
        <v>21:0003</v>
      </c>
      <c r="E6010" t="s">
        <v>19401</v>
      </c>
      <c r="F6010" t="s">
        <v>21188</v>
      </c>
      <c r="H6010">
        <v>49.225698100000002</v>
      </c>
      <c r="I6010">
        <v>-56.3063942</v>
      </c>
      <c r="J6010" s="1" t="str">
        <f t="shared" si="429"/>
        <v>Till</v>
      </c>
      <c r="K6010" s="1" t="str">
        <f t="shared" si="428"/>
        <v>&lt;63 micron</v>
      </c>
      <c r="L6010">
        <v>0.6</v>
      </c>
      <c r="M6010">
        <v>0.53</v>
      </c>
      <c r="N6010">
        <v>2</v>
      </c>
      <c r="O6010">
        <v>10</v>
      </c>
      <c r="P6010">
        <v>0.25</v>
      </c>
      <c r="Q6010">
        <v>1</v>
      </c>
      <c r="R6010">
        <v>0.25</v>
      </c>
      <c r="S6010">
        <v>0.25</v>
      </c>
      <c r="T6010">
        <v>2</v>
      </c>
      <c r="U6010">
        <v>12</v>
      </c>
      <c r="V6010">
        <v>9</v>
      </c>
      <c r="W6010">
        <v>1.61</v>
      </c>
      <c r="X6010">
        <v>5</v>
      </c>
      <c r="Y6010">
        <v>0.5</v>
      </c>
      <c r="Z6010">
        <v>0.02</v>
      </c>
      <c r="AA6010">
        <v>20</v>
      </c>
      <c r="AB6010">
        <v>0.09</v>
      </c>
      <c r="AC6010">
        <v>155</v>
      </c>
      <c r="AD6010">
        <v>0.5</v>
      </c>
      <c r="AE6010">
        <v>0.01</v>
      </c>
      <c r="AF6010">
        <v>2</v>
      </c>
      <c r="AH6010">
        <v>6</v>
      </c>
      <c r="AI6010">
        <v>2</v>
      </c>
      <c r="AJ6010">
        <v>2</v>
      </c>
      <c r="AK6010">
        <v>10</v>
      </c>
      <c r="AL6010">
        <v>0.11</v>
      </c>
      <c r="AM6010">
        <v>5</v>
      </c>
      <c r="AN6010">
        <v>5</v>
      </c>
      <c r="AO6010">
        <v>42</v>
      </c>
      <c r="AP6010">
        <v>5</v>
      </c>
      <c r="AQ6010">
        <v>20</v>
      </c>
    </row>
    <row r="6011" spans="1:43" hidden="1" x14ac:dyDescent="0.25">
      <c r="A6011" t="s">
        <v>19403</v>
      </c>
      <c r="B6011" t="s">
        <v>21189</v>
      </c>
      <c r="C6011" s="1" t="str">
        <f t="shared" si="427"/>
        <v>21:0121</v>
      </c>
      <c r="D6011" s="1" t="str">
        <f t="shared" si="426"/>
        <v>21:0003</v>
      </c>
      <c r="E6011" t="s">
        <v>19405</v>
      </c>
      <c r="F6011" t="s">
        <v>21190</v>
      </c>
      <c r="H6011">
        <v>49.2319283</v>
      </c>
      <c r="I6011">
        <v>-56.310290299999998</v>
      </c>
      <c r="J6011" s="1" t="str">
        <f t="shared" si="429"/>
        <v>Till</v>
      </c>
      <c r="K6011" s="1" t="str">
        <f t="shared" si="428"/>
        <v>&lt;63 micron</v>
      </c>
      <c r="L6011">
        <v>0.2</v>
      </c>
      <c r="M6011">
        <v>0.47</v>
      </c>
      <c r="N6011">
        <v>1</v>
      </c>
      <c r="O6011">
        <v>10</v>
      </c>
      <c r="P6011">
        <v>0.25</v>
      </c>
      <c r="Q6011">
        <v>1</v>
      </c>
      <c r="R6011">
        <v>0.23</v>
      </c>
      <c r="S6011">
        <v>0.25</v>
      </c>
      <c r="T6011">
        <v>2</v>
      </c>
      <c r="U6011">
        <v>6</v>
      </c>
      <c r="V6011">
        <v>7</v>
      </c>
      <c r="W6011">
        <v>1.57</v>
      </c>
      <c r="X6011">
        <v>5</v>
      </c>
      <c r="Y6011">
        <v>0.5</v>
      </c>
      <c r="Z6011">
        <v>0.02</v>
      </c>
      <c r="AA6011">
        <v>20</v>
      </c>
      <c r="AB6011">
        <v>0.08</v>
      </c>
      <c r="AC6011">
        <v>135</v>
      </c>
      <c r="AD6011">
        <v>0.5</v>
      </c>
      <c r="AE6011">
        <v>0.01</v>
      </c>
      <c r="AF6011">
        <v>1</v>
      </c>
      <c r="AH6011">
        <v>8</v>
      </c>
      <c r="AI6011">
        <v>1</v>
      </c>
      <c r="AJ6011">
        <v>1</v>
      </c>
      <c r="AK6011">
        <v>10</v>
      </c>
      <c r="AL6011">
        <v>0.11</v>
      </c>
      <c r="AM6011">
        <v>5</v>
      </c>
      <c r="AN6011">
        <v>5</v>
      </c>
      <c r="AO6011">
        <v>39</v>
      </c>
      <c r="AP6011">
        <v>5</v>
      </c>
      <c r="AQ6011">
        <v>22</v>
      </c>
    </row>
    <row r="6012" spans="1:43" hidden="1" x14ac:dyDescent="0.25">
      <c r="A6012" t="s">
        <v>19407</v>
      </c>
      <c r="B6012" t="s">
        <v>21191</v>
      </c>
      <c r="C6012" s="1" t="str">
        <f t="shared" si="427"/>
        <v>21:0121</v>
      </c>
      <c r="D6012" s="1" t="str">
        <f t="shared" si="426"/>
        <v>21:0003</v>
      </c>
      <c r="E6012" t="s">
        <v>19409</v>
      </c>
      <c r="F6012" t="s">
        <v>21192</v>
      </c>
      <c r="H6012">
        <v>49.236716000000001</v>
      </c>
      <c r="I6012">
        <v>-56.313657900000003</v>
      </c>
      <c r="J6012" s="1" t="str">
        <f t="shared" si="429"/>
        <v>Till</v>
      </c>
      <c r="K6012" s="1" t="str">
        <f t="shared" si="428"/>
        <v>&lt;63 micron</v>
      </c>
      <c r="L6012">
        <v>0.2</v>
      </c>
      <c r="M6012">
        <v>0.43</v>
      </c>
      <c r="N6012">
        <v>1</v>
      </c>
      <c r="O6012">
        <v>10</v>
      </c>
      <c r="P6012">
        <v>0.25</v>
      </c>
      <c r="Q6012">
        <v>2</v>
      </c>
      <c r="R6012">
        <v>0.2</v>
      </c>
      <c r="S6012">
        <v>0.25</v>
      </c>
      <c r="T6012">
        <v>1</v>
      </c>
      <c r="U6012">
        <v>7</v>
      </c>
      <c r="V6012">
        <v>8</v>
      </c>
      <c r="W6012">
        <v>1.46</v>
      </c>
      <c r="X6012">
        <v>5</v>
      </c>
      <c r="Y6012">
        <v>0.5</v>
      </c>
      <c r="Z6012">
        <v>0.01</v>
      </c>
      <c r="AA6012">
        <v>20</v>
      </c>
      <c r="AB6012">
        <v>7.0000000000000007E-2</v>
      </c>
      <c r="AC6012">
        <v>115</v>
      </c>
      <c r="AD6012">
        <v>0.5</v>
      </c>
      <c r="AE6012">
        <v>0.01</v>
      </c>
      <c r="AF6012">
        <v>1</v>
      </c>
      <c r="AH6012">
        <v>6</v>
      </c>
      <c r="AI6012">
        <v>1</v>
      </c>
      <c r="AJ6012">
        <v>1</v>
      </c>
      <c r="AK6012">
        <v>8</v>
      </c>
      <c r="AL6012">
        <v>0.1</v>
      </c>
      <c r="AM6012">
        <v>5</v>
      </c>
      <c r="AN6012">
        <v>5</v>
      </c>
      <c r="AO6012">
        <v>37</v>
      </c>
      <c r="AP6012">
        <v>5</v>
      </c>
      <c r="AQ6012">
        <v>20</v>
      </c>
    </row>
    <row r="6013" spans="1:43" hidden="1" x14ac:dyDescent="0.25">
      <c r="A6013" t="s">
        <v>19411</v>
      </c>
      <c r="B6013" t="s">
        <v>21193</v>
      </c>
      <c r="C6013" s="1" t="str">
        <f t="shared" si="427"/>
        <v>21:0121</v>
      </c>
      <c r="D6013" s="1" t="str">
        <f t="shared" si="426"/>
        <v>21:0003</v>
      </c>
      <c r="E6013" t="s">
        <v>19413</v>
      </c>
      <c r="F6013" t="s">
        <v>21194</v>
      </c>
      <c r="H6013">
        <v>49.240456700000003</v>
      </c>
      <c r="I6013">
        <v>-56.307423700000001</v>
      </c>
      <c r="J6013" s="1" t="str">
        <f t="shared" si="429"/>
        <v>Till</v>
      </c>
      <c r="K6013" s="1" t="str">
        <f t="shared" si="428"/>
        <v>&lt;63 micron</v>
      </c>
      <c r="L6013">
        <v>0.1</v>
      </c>
      <c r="M6013">
        <v>0.92</v>
      </c>
      <c r="N6013">
        <v>2</v>
      </c>
      <c r="O6013">
        <v>10</v>
      </c>
      <c r="P6013">
        <v>0.25</v>
      </c>
      <c r="Q6013">
        <v>2</v>
      </c>
      <c r="R6013">
        <v>0.2</v>
      </c>
      <c r="S6013">
        <v>0.25</v>
      </c>
      <c r="T6013">
        <v>2</v>
      </c>
      <c r="U6013">
        <v>8</v>
      </c>
      <c r="V6013">
        <v>8</v>
      </c>
      <c r="W6013">
        <v>1.54</v>
      </c>
      <c r="X6013">
        <v>5</v>
      </c>
      <c r="Y6013">
        <v>0.5</v>
      </c>
      <c r="Z6013">
        <v>0.01</v>
      </c>
      <c r="AA6013">
        <v>10</v>
      </c>
      <c r="AB6013">
        <v>0.08</v>
      </c>
      <c r="AC6013">
        <v>165</v>
      </c>
      <c r="AD6013">
        <v>0.5</v>
      </c>
      <c r="AE6013">
        <v>0.01</v>
      </c>
      <c r="AF6013">
        <v>2</v>
      </c>
      <c r="AH6013">
        <v>6</v>
      </c>
      <c r="AI6013">
        <v>1</v>
      </c>
      <c r="AJ6013">
        <v>2</v>
      </c>
      <c r="AK6013">
        <v>8</v>
      </c>
      <c r="AL6013">
        <v>0.13</v>
      </c>
      <c r="AM6013">
        <v>5</v>
      </c>
      <c r="AN6013">
        <v>5</v>
      </c>
      <c r="AO6013">
        <v>39</v>
      </c>
      <c r="AP6013">
        <v>5</v>
      </c>
      <c r="AQ6013">
        <v>18</v>
      </c>
    </row>
    <row r="6014" spans="1:43" hidden="1" x14ac:dyDescent="0.25">
      <c r="A6014" t="s">
        <v>19415</v>
      </c>
      <c r="B6014" t="s">
        <v>21195</v>
      </c>
      <c r="C6014" s="1" t="str">
        <f t="shared" si="427"/>
        <v>21:0121</v>
      </c>
      <c r="D6014" s="1" t="str">
        <f t="shared" si="426"/>
        <v>21:0003</v>
      </c>
      <c r="E6014" t="s">
        <v>19417</v>
      </c>
      <c r="F6014" t="s">
        <v>21196</v>
      </c>
      <c r="H6014">
        <v>49.231098099999997</v>
      </c>
      <c r="I6014">
        <v>-56.3219773</v>
      </c>
      <c r="J6014" s="1" t="str">
        <f>HYPERLINK("http://geochem.nrcan.gc.ca/cdogs/content/kwd/kwd020050_e.htm", "Glaciofluvial")</f>
        <v>Glaciofluvial</v>
      </c>
      <c r="K6014" s="1" t="str">
        <f t="shared" si="428"/>
        <v>&lt;63 micron</v>
      </c>
      <c r="L6014">
        <v>0.2</v>
      </c>
      <c r="M6014">
        <v>1.28</v>
      </c>
      <c r="N6014">
        <v>1</v>
      </c>
      <c r="O6014">
        <v>10</v>
      </c>
      <c r="P6014">
        <v>0.25</v>
      </c>
      <c r="Q6014">
        <v>1</v>
      </c>
      <c r="R6014">
        <v>0.17</v>
      </c>
      <c r="S6014">
        <v>0.25</v>
      </c>
      <c r="T6014">
        <v>1</v>
      </c>
      <c r="U6014">
        <v>8</v>
      </c>
      <c r="V6014">
        <v>9</v>
      </c>
      <c r="W6014">
        <v>1.29</v>
      </c>
      <c r="X6014">
        <v>5</v>
      </c>
      <c r="Y6014">
        <v>1</v>
      </c>
      <c r="Z6014">
        <v>0.01</v>
      </c>
      <c r="AA6014">
        <v>20</v>
      </c>
      <c r="AB6014">
        <v>0.11</v>
      </c>
      <c r="AC6014">
        <v>100</v>
      </c>
      <c r="AD6014">
        <v>1</v>
      </c>
      <c r="AE6014">
        <v>0.01</v>
      </c>
      <c r="AF6014">
        <v>2</v>
      </c>
      <c r="AH6014">
        <v>8</v>
      </c>
      <c r="AI6014">
        <v>1</v>
      </c>
      <c r="AJ6014">
        <v>2</v>
      </c>
      <c r="AK6014">
        <v>6</v>
      </c>
      <c r="AL6014">
        <v>0.11</v>
      </c>
      <c r="AM6014">
        <v>5</v>
      </c>
      <c r="AN6014">
        <v>5</v>
      </c>
      <c r="AO6014">
        <v>34</v>
      </c>
      <c r="AP6014">
        <v>5</v>
      </c>
      <c r="AQ6014">
        <v>22</v>
      </c>
    </row>
    <row r="6015" spans="1:43" hidden="1" x14ac:dyDescent="0.25">
      <c r="A6015" t="s">
        <v>19419</v>
      </c>
      <c r="B6015" t="s">
        <v>21197</v>
      </c>
      <c r="C6015" s="1" t="str">
        <f t="shared" si="427"/>
        <v>21:0121</v>
      </c>
      <c r="D6015" s="1" t="str">
        <f t="shared" si="426"/>
        <v>21:0003</v>
      </c>
      <c r="E6015" t="s">
        <v>19421</v>
      </c>
      <c r="F6015" t="s">
        <v>21198</v>
      </c>
      <c r="H6015">
        <v>49.221371099999999</v>
      </c>
      <c r="I6015">
        <v>-56.312360099999999</v>
      </c>
      <c r="J6015" s="1" t="str">
        <f t="shared" ref="J6015:J6029" si="430">HYPERLINK("http://geochem.nrcan.gc.ca/cdogs/content/kwd/kwd020044_e.htm", "Till")</f>
        <v>Till</v>
      </c>
      <c r="K6015" s="1" t="str">
        <f t="shared" si="428"/>
        <v>&lt;63 micron</v>
      </c>
      <c r="L6015">
        <v>0.2</v>
      </c>
      <c r="M6015">
        <v>0.57999999999999996</v>
      </c>
      <c r="N6015">
        <v>1</v>
      </c>
      <c r="O6015">
        <v>10</v>
      </c>
      <c r="P6015">
        <v>0.25</v>
      </c>
      <c r="Q6015">
        <v>1</v>
      </c>
      <c r="R6015">
        <v>0.17</v>
      </c>
      <c r="S6015">
        <v>0.25</v>
      </c>
      <c r="T6015">
        <v>1</v>
      </c>
      <c r="U6015">
        <v>9</v>
      </c>
      <c r="V6015">
        <v>9</v>
      </c>
      <c r="W6015">
        <v>1.62</v>
      </c>
      <c r="X6015">
        <v>5</v>
      </c>
      <c r="Y6015">
        <v>0.5</v>
      </c>
      <c r="Z6015">
        <v>0.01</v>
      </c>
      <c r="AA6015">
        <v>10</v>
      </c>
      <c r="AB6015">
        <v>0.09</v>
      </c>
      <c r="AC6015">
        <v>130</v>
      </c>
      <c r="AD6015">
        <v>0.5</v>
      </c>
      <c r="AE6015">
        <v>0.01</v>
      </c>
      <c r="AF6015">
        <v>1</v>
      </c>
      <c r="AH6015">
        <v>6</v>
      </c>
      <c r="AI6015">
        <v>1</v>
      </c>
      <c r="AJ6015">
        <v>2</v>
      </c>
      <c r="AK6015">
        <v>7</v>
      </c>
      <c r="AL6015">
        <v>0.13</v>
      </c>
      <c r="AM6015">
        <v>5</v>
      </c>
      <c r="AN6015">
        <v>5</v>
      </c>
      <c r="AO6015">
        <v>45</v>
      </c>
      <c r="AP6015">
        <v>5</v>
      </c>
      <c r="AQ6015">
        <v>16</v>
      </c>
    </row>
    <row r="6016" spans="1:43" hidden="1" x14ac:dyDescent="0.25">
      <c r="A6016" t="s">
        <v>19423</v>
      </c>
      <c r="B6016" t="s">
        <v>21199</v>
      </c>
      <c r="C6016" s="1" t="str">
        <f t="shared" si="427"/>
        <v>21:0121</v>
      </c>
      <c r="D6016" s="1" t="str">
        <f t="shared" si="426"/>
        <v>21:0003</v>
      </c>
      <c r="E6016" t="s">
        <v>19425</v>
      </c>
      <c r="F6016" t="s">
        <v>21200</v>
      </c>
      <c r="H6016">
        <v>49.220737999999997</v>
      </c>
      <c r="I6016">
        <v>-56.319372700000002</v>
      </c>
      <c r="J6016" s="1" t="str">
        <f t="shared" si="430"/>
        <v>Till</v>
      </c>
      <c r="K6016" s="1" t="str">
        <f t="shared" si="428"/>
        <v>&lt;63 micron</v>
      </c>
      <c r="L6016">
        <v>0.1</v>
      </c>
      <c r="M6016">
        <v>0.65</v>
      </c>
      <c r="N6016">
        <v>1</v>
      </c>
      <c r="O6016">
        <v>10</v>
      </c>
      <c r="P6016">
        <v>0.25</v>
      </c>
      <c r="Q6016">
        <v>2</v>
      </c>
      <c r="R6016">
        <v>0.25</v>
      </c>
      <c r="S6016">
        <v>0.25</v>
      </c>
      <c r="T6016">
        <v>2</v>
      </c>
      <c r="U6016">
        <v>9</v>
      </c>
      <c r="V6016">
        <v>9</v>
      </c>
      <c r="W6016">
        <v>1.65</v>
      </c>
      <c r="X6016">
        <v>5</v>
      </c>
      <c r="Y6016">
        <v>0.5</v>
      </c>
      <c r="Z6016">
        <v>0.02</v>
      </c>
      <c r="AA6016">
        <v>10</v>
      </c>
      <c r="AB6016">
        <v>0.1</v>
      </c>
      <c r="AC6016">
        <v>160</v>
      </c>
      <c r="AD6016">
        <v>0.5</v>
      </c>
      <c r="AE6016">
        <v>0.01</v>
      </c>
      <c r="AF6016">
        <v>2</v>
      </c>
      <c r="AH6016">
        <v>6</v>
      </c>
      <c r="AI6016">
        <v>1</v>
      </c>
      <c r="AJ6016">
        <v>2</v>
      </c>
      <c r="AK6016">
        <v>9</v>
      </c>
      <c r="AL6016">
        <v>0.11</v>
      </c>
      <c r="AM6016">
        <v>5</v>
      </c>
      <c r="AN6016">
        <v>5</v>
      </c>
      <c r="AO6016">
        <v>43</v>
      </c>
      <c r="AP6016">
        <v>5</v>
      </c>
      <c r="AQ6016">
        <v>24</v>
      </c>
    </row>
    <row r="6017" spans="1:43" hidden="1" x14ac:dyDescent="0.25">
      <c r="A6017" t="s">
        <v>19427</v>
      </c>
      <c r="B6017" t="s">
        <v>21201</v>
      </c>
      <c r="C6017" s="1" t="str">
        <f t="shared" si="427"/>
        <v>21:0121</v>
      </c>
      <c r="D6017" s="1" t="str">
        <f t="shared" si="426"/>
        <v>21:0003</v>
      </c>
      <c r="E6017" t="s">
        <v>19429</v>
      </c>
      <c r="F6017" t="s">
        <v>21202</v>
      </c>
      <c r="H6017">
        <v>49.203966399999999</v>
      </c>
      <c r="I6017">
        <v>-56.312601700000002</v>
      </c>
      <c r="J6017" s="1" t="str">
        <f t="shared" si="430"/>
        <v>Till</v>
      </c>
      <c r="K6017" s="1" t="str">
        <f t="shared" si="428"/>
        <v>&lt;63 micron</v>
      </c>
      <c r="L6017">
        <v>0.2</v>
      </c>
      <c r="M6017">
        <v>0.49</v>
      </c>
      <c r="N6017">
        <v>1</v>
      </c>
      <c r="O6017">
        <v>10</v>
      </c>
      <c r="P6017">
        <v>0.25</v>
      </c>
      <c r="Q6017">
        <v>1</v>
      </c>
      <c r="R6017">
        <v>0.25</v>
      </c>
      <c r="S6017">
        <v>0.25</v>
      </c>
      <c r="T6017">
        <v>2</v>
      </c>
      <c r="U6017">
        <v>9</v>
      </c>
      <c r="V6017">
        <v>9</v>
      </c>
      <c r="W6017">
        <v>1.62</v>
      </c>
      <c r="X6017">
        <v>5</v>
      </c>
      <c r="Y6017">
        <v>1</v>
      </c>
      <c r="Z6017">
        <v>0.01</v>
      </c>
      <c r="AA6017">
        <v>20</v>
      </c>
      <c r="AB6017">
        <v>0.1</v>
      </c>
      <c r="AC6017">
        <v>145</v>
      </c>
      <c r="AD6017">
        <v>0.5</v>
      </c>
      <c r="AE6017">
        <v>0.01</v>
      </c>
      <c r="AF6017">
        <v>2</v>
      </c>
      <c r="AH6017">
        <v>8</v>
      </c>
      <c r="AI6017">
        <v>1</v>
      </c>
      <c r="AJ6017">
        <v>2</v>
      </c>
      <c r="AK6017">
        <v>9</v>
      </c>
      <c r="AL6017">
        <v>0.11</v>
      </c>
      <c r="AM6017">
        <v>5</v>
      </c>
      <c r="AN6017">
        <v>5</v>
      </c>
      <c r="AO6017">
        <v>44</v>
      </c>
      <c r="AP6017">
        <v>5</v>
      </c>
      <c r="AQ6017">
        <v>24</v>
      </c>
    </row>
    <row r="6018" spans="1:43" hidden="1" x14ac:dyDescent="0.25">
      <c r="A6018" t="s">
        <v>19431</v>
      </c>
      <c r="B6018" t="s">
        <v>21203</v>
      </c>
      <c r="C6018" s="1" t="str">
        <f t="shared" si="427"/>
        <v>21:0121</v>
      </c>
      <c r="D6018" s="1" t="str">
        <f t="shared" si="426"/>
        <v>21:0003</v>
      </c>
      <c r="E6018" t="s">
        <v>19433</v>
      </c>
      <c r="F6018" t="s">
        <v>21204</v>
      </c>
      <c r="H6018">
        <v>49.192630399999999</v>
      </c>
      <c r="I6018">
        <v>-56.319896200000002</v>
      </c>
      <c r="J6018" s="1" t="str">
        <f t="shared" si="430"/>
        <v>Till</v>
      </c>
      <c r="K6018" s="1" t="str">
        <f t="shared" si="428"/>
        <v>&lt;63 micron</v>
      </c>
      <c r="L6018">
        <v>0.2</v>
      </c>
      <c r="M6018">
        <v>0.66</v>
      </c>
      <c r="N6018">
        <v>1</v>
      </c>
      <c r="O6018">
        <v>10</v>
      </c>
      <c r="P6018">
        <v>0.25</v>
      </c>
      <c r="Q6018">
        <v>2</v>
      </c>
      <c r="R6018">
        <v>0.24</v>
      </c>
      <c r="S6018">
        <v>0.25</v>
      </c>
      <c r="T6018">
        <v>2</v>
      </c>
      <c r="U6018">
        <v>8</v>
      </c>
      <c r="V6018">
        <v>8</v>
      </c>
      <c r="W6018">
        <v>1.53</v>
      </c>
      <c r="X6018">
        <v>5</v>
      </c>
      <c r="Y6018">
        <v>0.5</v>
      </c>
      <c r="Z6018">
        <v>0.02</v>
      </c>
      <c r="AA6018">
        <v>10</v>
      </c>
      <c r="AB6018">
        <v>0.09</v>
      </c>
      <c r="AC6018">
        <v>175</v>
      </c>
      <c r="AD6018">
        <v>0.5</v>
      </c>
      <c r="AE6018">
        <v>0.01</v>
      </c>
      <c r="AF6018">
        <v>2</v>
      </c>
      <c r="AH6018">
        <v>10</v>
      </c>
      <c r="AI6018">
        <v>1</v>
      </c>
      <c r="AJ6018">
        <v>2</v>
      </c>
      <c r="AK6018">
        <v>10</v>
      </c>
      <c r="AL6018">
        <v>0.12</v>
      </c>
      <c r="AM6018">
        <v>5</v>
      </c>
      <c r="AN6018">
        <v>5</v>
      </c>
      <c r="AO6018">
        <v>42</v>
      </c>
      <c r="AP6018">
        <v>5</v>
      </c>
      <c r="AQ6018">
        <v>20</v>
      </c>
    </row>
    <row r="6019" spans="1:43" hidden="1" x14ac:dyDescent="0.25">
      <c r="A6019" t="s">
        <v>19435</v>
      </c>
      <c r="B6019" t="s">
        <v>21205</v>
      </c>
      <c r="C6019" s="1" t="str">
        <f t="shared" si="427"/>
        <v>21:0121</v>
      </c>
      <c r="D6019" s="1" t="str">
        <f t="shared" si="426"/>
        <v>21:0003</v>
      </c>
      <c r="E6019" t="s">
        <v>19437</v>
      </c>
      <c r="F6019" t="s">
        <v>21206</v>
      </c>
      <c r="H6019">
        <v>49.214775899999999</v>
      </c>
      <c r="I6019">
        <v>-56.330439699999999</v>
      </c>
      <c r="J6019" s="1" t="str">
        <f t="shared" si="430"/>
        <v>Till</v>
      </c>
      <c r="K6019" s="1" t="str">
        <f t="shared" si="428"/>
        <v>&lt;63 micron</v>
      </c>
      <c r="L6019">
        <v>0.2</v>
      </c>
      <c r="M6019">
        <v>0.81</v>
      </c>
      <c r="N6019">
        <v>1</v>
      </c>
      <c r="O6019">
        <v>20</v>
      </c>
      <c r="P6019">
        <v>0.25</v>
      </c>
      <c r="Q6019">
        <v>1</v>
      </c>
      <c r="R6019">
        <v>0.21</v>
      </c>
      <c r="S6019">
        <v>0.25</v>
      </c>
      <c r="T6019">
        <v>1</v>
      </c>
      <c r="U6019">
        <v>8</v>
      </c>
      <c r="V6019">
        <v>9</v>
      </c>
      <c r="W6019">
        <v>1.55</v>
      </c>
      <c r="X6019">
        <v>5</v>
      </c>
      <c r="Y6019">
        <v>0.5</v>
      </c>
      <c r="Z6019">
        <v>0.02</v>
      </c>
      <c r="AA6019">
        <v>10</v>
      </c>
      <c r="AB6019">
        <v>0.1</v>
      </c>
      <c r="AC6019">
        <v>170</v>
      </c>
      <c r="AD6019">
        <v>0.5</v>
      </c>
      <c r="AE6019">
        <v>0.01</v>
      </c>
      <c r="AF6019">
        <v>2</v>
      </c>
      <c r="AH6019">
        <v>6</v>
      </c>
      <c r="AI6019">
        <v>1</v>
      </c>
      <c r="AJ6019">
        <v>2</v>
      </c>
      <c r="AK6019">
        <v>9</v>
      </c>
      <c r="AL6019">
        <v>0.13</v>
      </c>
      <c r="AM6019">
        <v>5</v>
      </c>
      <c r="AN6019">
        <v>5</v>
      </c>
      <c r="AO6019">
        <v>38</v>
      </c>
      <c r="AP6019">
        <v>5</v>
      </c>
      <c r="AQ6019">
        <v>22</v>
      </c>
    </row>
    <row r="6020" spans="1:43" hidden="1" x14ac:dyDescent="0.25">
      <c r="A6020" t="s">
        <v>19439</v>
      </c>
      <c r="B6020" t="s">
        <v>21207</v>
      </c>
      <c r="C6020" s="1" t="str">
        <f t="shared" si="427"/>
        <v>21:0121</v>
      </c>
      <c r="D6020" s="1" t="str">
        <f t="shared" si="426"/>
        <v>21:0003</v>
      </c>
      <c r="E6020" t="s">
        <v>19441</v>
      </c>
      <c r="F6020" t="s">
        <v>21208</v>
      </c>
      <c r="H6020">
        <v>49.209154400000003</v>
      </c>
      <c r="I6020">
        <v>-56.338341800000002</v>
      </c>
      <c r="J6020" s="1" t="str">
        <f t="shared" si="430"/>
        <v>Till</v>
      </c>
      <c r="K6020" s="1" t="str">
        <f t="shared" si="428"/>
        <v>&lt;63 micron</v>
      </c>
      <c r="L6020">
        <v>0.2</v>
      </c>
      <c r="M6020">
        <v>0.78</v>
      </c>
      <c r="N6020">
        <v>1</v>
      </c>
      <c r="O6020">
        <v>20</v>
      </c>
      <c r="P6020">
        <v>0.25</v>
      </c>
      <c r="Q6020">
        <v>2</v>
      </c>
      <c r="R6020">
        <v>0.24</v>
      </c>
      <c r="S6020">
        <v>0.25</v>
      </c>
      <c r="T6020">
        <v>1</v>
      </c>
      <c r="U6020">
        <v>7</v>
      </c>
      <c r="V6020">
        <v>17</v>
      </c>
      <c r="W6020">
        <v>1.53</v>
      </c>
      <c r="X6020">
        <v>5</v>
      </c>
      <c r="Y6020">
        <v>0.5</v>
      </c>
      <c r="Z6020">
        <v>0.02</v>
      </c>
      <c r="AA6020">
        <v>20</v>
      </c>
      <c r="AB6020">
        <v>0.13</v>
      </c>
      <c r="AC6020">
        <v>185</v>
      </c>
      <c r="AD6020">
        <v>0.5</v>
      </c>
      <c r="AE6020">
        <v>0.01</v>
      </c>
      <c r="AF6020">
        <v>2</v>
      </c>
      <c r="AH6020">
        <v>8</v>
      </c>
      <c r="AI6020">
        <v>1</v>
      </c>
      <c r="AJ6020">
        <v>3</v>
      </c>
      <c r="AK6020">
        <v>11</v>
      </c>
      <c r="AL6020">
        <v>0.13</v>
      </c>
      <c r="AM6020">
        <v>5</v>
      </c>
      <c r="AN6020">
        <v>5</v>
      </c>
      <c r="AO6020">
        <v>37</v>
      </c>
      <c r="AP6020">
        <v>5</v>
      </c>
      <c r="AQ6020">
        <v>24</v>
      </c>
    </row>
    <row r="6021" spans="1:43" hidden="1" x14ac:dyDescent="0.25">
      <c r="A6021" t="s">
        <v>19443</v>
      </c>
      <c r="B6021" t="s">
        <v>21209</v>
      </c>
      <c r="C6021" s="1" t="str">
        <f t="shared" si="427"/>
        <v>21:0121</v>
      </c>
      <c r="D6021" s="1" t="str">
        <f t="shared" si="426"/>
        <v>21:0003</v>
      </c>
      <c r="E6021" t="s">
        <v>19445</v>
      </c>
      <c r="F6021" t="s">
        <v>21210</v>
      </c>
      <c r="H6021">
        <v>49.201081899999998</v>
      </c>
      <c r="I6021">
        <v>-56.342430700000001</v>
      </c>
      <c r="J6021" s="1" t="str">
        <f t="shared" si="430"/>
        <v>Till</v>
      </c>
      <c r="K6021" s="1" t="str">
        <f t="shared" si="428"/>
        <v>&lt;63 micron</v>
      </c>
      <c r="L6021">
        <v>0.4</v>
      </c>
      <c r="M6021">
        <v>1.01</v>
      </c>
      <c r="N6021">
        <v>1</v>
      </c>
      <c r="O6021">
        <v>30</v>
      </c>
      <c r="P6021">
        <v>0.25</v>
      </c>
      <c r="Q6021">
        <v>1</v>
      </c>
      <c r="R6021">
        <v>0.23</v>
      </c>
      <c r="S6021">
        <v>0.25</v>
      </c>
      <c r="T6021">
        <v>3</v>
      </c>
      <c r="U6021">
        <v>7</v>
      </c>
      <c r="V6021">
        <v>15</v>
      </c>
      <c r="W6021">
        <v>1.46</v>
      </c>
      <c r="X6021">
        <v>5</v>
      </c>
      <c r="Y6021">
        <v>0.5</v>
      </c>
      <c r="Z6021">
        <v>0.04</v>
      </c>
      <c r="AA6021">
        <v>20</v>
      </c>
      <c r="AB6021">
        <v>0.23</v>
      </c>
      <c r="AC6021">
        <v>240</v>
      </c>
      <c r="AD6021">
        <v>0.5</v>
      </c>
      <c r="AE6021">
        <v>0.02</v>
      </c>
      <c r="AF6021">
        <v>4</v>
      </c>
      <c r="AH6021">
        <v>10</v>
      </c>
      <c r="AI6021">
        <v>1</v>
      </c>
      <c r="AJ6021">
        <v>3</v>
      </c>
      <c r="AK6021">
        <v>10</v>
      </c>
      <c r="AL6021">
        <v>0.12</v>
      </c>
      <c r="AM6021">
        <v>5</v>
      </c>
      <c r="AN6021">
        <v>5</v>
      </c>
      <c r="AO6021">
        <v>32</v>
      </c>
      <c r="AP6021">
        <v>5</v>
      </c>
      <c r="AQ6021">
        <v>42</v>
      </c>
    </row>
    <row r="6022" spans="1:43" hidden="1" x14ac:dyDescent="0.25">
      <c r="A6022" t="s">
        <v>19447</v>
      </c>
      <c r="B6022" t="s">
        <v>21211</v>
      </c>
      <c r="C6022" s="1" t="str">
        <f t="shared" si="427"/>
        <v>21:0121</v>
      </c>
      <c r="D6022" s="1" t="str">
        <f t="shared" si="426"/>
        <v>21:0003</v>
      </c>
      <c r="E6022" t="s">
        <v>19449</v>
      </c>
      <c r="F6022" t="s">
        <v>21212</v>
      </c>
      <c r="H6022">
        <v>49.2453784</v>
      </c>
      <c r="I6022">
        <v>-56.1992227</v>
      </c>
      <c r="J6022" s="1" t="str">
        <f t="shared" si="430"/>
        <v>Till</v>
      </c>
      <c r="K6022" s="1" t="str">
        <f t="shared" si="428"/>
        <v>&lt;63 micron</v>
      </c>
      <c r="L6022">
        <v>0.1</v>
      </c>
      <c r="M6022">
        <v>1.44</v>
      </c>
      <c r="N6022">
        <v>2</v>
      </c>
      <c r="O6022">
        <v>20</v>
      </c>
      <c r="P6022">
        <v>0.25</v>
      </c>
      <c r="Q6022">
        <v>2</v>
      </c>
      <c r="R6022">
        <v>0.74</v>
      </c>
      <c r="S6022">
        <v>0.25</v>
      </c>
      <c r="T6022">
        <v>5</v>
      </c>
      <c r="U6022">
        <v>30</v>
      </c>
      <c r="V6022">
        <v>18</v>
      </c>
      <c r="W6022">
        <v>2.89</v>
      </c>
      <c r="X6022">
        <v>5</v>
      </c>
      <c r="Y6022">
        <v>0.5</v>
      </c>
      <c r="Z6022">
        <v>0.02</v>
      </c>
      <c r="AA6022">
        <v>10</v>
      </c>
      <c r="AB6022">
        <v>0.3</v>
      </c>
      <c r="AC6022">
        <v>240</v>
      </c>
      <c r="AD6022">
        <v>0.5</v>
      </c>
      <c r="AE6022">
        <v>0.03</v>
      </c>
      <c r="AF6022">
        <v>7</v>
      </c>
      <c r="AH6022">
        <v>2</v>
      </c>
      <c r="AI6022">
        <v>1</v>
      </c>
      <c r="AJ6022">
        <v>6</v>
      </c>
      <c r="AK6022">
        <v>29</v>
      </c>
      <c r="AL6022">
        <v>0.24</v>
      </c>
      <c r="AM6022">
        <v>5</v>
      </c>
      <c r="AN6022">
        <v>5</v>
      </c>
      <c r="AO6022">
        <v>104</v>
      </c>
      <c r="AP6022">
        <v>5</v>
      </c>
      <c r="AQ6022">
        <v>18</v>
      </c>
    </row>
    <row r="6023" spans="1:43" hidden="1" x14ac:dyDescent="0.25">
      <c r="A6023" t="s">
        <v>19451</v>
      </c>
      <c r="B6023" t="s">
        <v>21213</v>
      </c>
      <c r="C6023" s="1" t="str">
        <f t="shared" si="427"/>
        <v>21:0121</v>
      </c>
      <c r="D6023" s="1" t="str">
        <f t="shared" si="426"/>
        <v>21:0003</v>
      </c>
      <c r="E6023" t="s">
        <v>19453</v>
      </c>
      <c r="F6023" t="s">
        <v>21214</v>
      </c>
      <c r="H6023">
        <v>49.237971799999997</v>
      </c>
      <c r="I6023">
        <v>-56.201334500000002</v>
      </c>
      <c r="J6023" s="1" t="str">
        <f t="shared" si="430"/>
        <v>Till</v>
      </c>
      <c r="K6023" s="1" t="str">
        <f t="shared" si="428"/>
        <v>&lt;63 micron</v>
      </c>
      <c r="L6023">
        <v>0.1</v>
      </c>
      <c r="M6023">
        <v>1.49</v>
      </c>
      <c r="N6023">
        <v>2</v>
      </c>
      <c r="O6023">
        <v>20</v>
      </c>
      <c r="P6023">
        <v>0.25</v>
      </c>
      <c r="Q6023">
        <v>2</v>
      </c>
      <c r="R6023">
        <v>0.81</v>
      </c>
      <c r="S6023">
        <v>0.25</v>
      </c>
      <c r="T6023">
        <v>6</v>
      </c>
      <c r="U6023">
        <v>34</v>
      </c>
      <c r="V6023">
        <v>22</v>
      </c>
      <c r="W6023">
        <v>3.09</v>
      </c>
      <c r="X6023">
        <v>5</v>
      </c>
      <c r="Y6023">
        <v>0.5</v>
      </c>
      <c r="Z6023">
        <v>0.03</v>
      </c>
      <c r="AA6023">
        <v>10</v>
      </c>
      <c r="AB6023">
        <v>0.33</v>
      </c>
      <c r="AC6023">
        <v>285</v>
      </c>
      <c r="AD6023">
        <v>0.5</v>
      </c>
      <c r="AE6023">
        <v>0.04</v>
      </c>
      <c r="AF6023">
        <v>10</v>
      </c>
      <c r="AH6023">
        <v>1</v>
      </c>
      <c r="AI6023">
        <v>1</v>
      </c>
      <c r="AJ6023">
        <v>6</v>
      </c>
      <c r="AK6023">
        <v>33</v>
      </c>
      <c r="AL6023">
        <v>0.25</v>
      </c>
      <c r="AM6023">
        <v>5</v>
      </c>
      <c r="AN6023">
        <v>5</v>
      </c>
      <c r="AO6023">
        <v>113</v>
      </c>
      <c r="AP6023">
        <v>5</v>
      </c>
      <c r="AQ6023">
        <v>18</v>
      </c>
    </row>
    <row r="6024" spans="1:43" hidden="1" x14ac:dyDescent="0.25">
      <c r="A6024" t="s">
        <v>19455</v>
      </c>
      <c r="B6024" t="s">
        <v>21215</v>
      </c>
      <c r="C6024" s="1" t="str">
        <f t="shared" si="427"/>
        <v>21:0121</v>
      </c>
      <c r="D6024" s="1" t="str">
        <f t="shared" si="426"/>
        <v>21:0003</v>
      </c>
      <c r="E6024" t="s">
        <v>19457</v>
      </c>
      <c r="F6024" t="s">
        <v>21216</v>
      </c>
      <c r="H6024">
        <v>49.230222300000001</v>
      </c>
      <c r="I6024">
        <v>-56.199399100000001</v>
      </c>
      <c r="J6024" s="1" t="str">
        <f t="shared" si="430"/>
        <v>Till</v>
      </c>
      <c r="K6024" s="1" t="str">
        <f t="shared" si="428"/>
        <v>&lt;63 micron</v>
      </c>
      <c r="L6024">
        <v>0.1</v>
      </c>
      <c r="M6024">
        <v>1.37</v>
      </c>
      <c r="N6024">
        <v>4</v>
      </c>
      <c r="O6024">
        <v>20</v>
      </c>
      <c r="P6024">
        <v>0.25</v>
      </c>
      <c r="Q6024">
        <v>1</v>
      </c>
      <c r="R6024">
        <v>0.79</v>
      </c>
      <c r="S6024">
        <v>0.25</v>
      </c>
      <c r="T6024">
        <v>8</v>
      </c>
      <c r="U6024">
        <v>31</v>
      </c>
      <c r="V6024">
        <v>22</v>
      </c>
      <c r="W6024">
        <v>2.93</v>
      </c>
      <c r="X6024">
        <v>5</v>
      </c>
      <c r="Y6024">
        <v>0.5</v>
      </c>
      <c r="Z6024">
        <v>0.03</v>
      </c>
      <c r="AA6024">
        <v>10</v>
      </c>
      <c r="AB6024">
        <v>0.3</v>
      </c>
      <c r="AC6024">
        <v>220</v>
      </c>
      <c r="AD6024">
        <v>0.5</v>
      </c>
      <c r="AE6024">
        <v>0.04</v>
      </c>
      <c r="AF6024">
        <v>9</v>
      </c>
      <c r="AH6024">
        <v>1</v>
      </c>
      <c r="AI6024">
        <v>2</v>
      </c>
      <c r="AJ6024">
        <v>6</v>
      </c>
      <c r="AK6024">
        <v>32</v>
      </c>
      <c r="AL6024">
        <v>0.23</v>
      </c>
      <c r="AM6024">
        <v>5</v>
      </c>
      <c r="AN6024">
        <v>5</v>
      </c>
      <c r="AO6024">
        <v>109</v>
      </c>
      <c r="AP6024">
        <v>10</v>
      </c>
      <c r="AQ6024">
        <v>18</v>
      </c>
    </row>
    <row r="6025" spans="1:43" hidden="1" x14ac:dyDescent="0.25">
      <c r="A6025" t="s">
        <v>19459</v>
      </c>
      <c r="B6025" t="s">
        <v>21217</v>
      </c>
      <c r="C6025" s="1" t="str">
        <f t="shared" si="427"/>
        <v>21:0121</v>
      </c>
      <c r="D6025" s="1" t="str">
        <f t="shared" si="426"/>
        <v>21:0003</v>
      </c>
      <c r="E6025" t="s">
        <v>19461</v>
      </c>
      <c r="F6025" t="s">
        <v>21218</v>
      </c>
      <c r="H6025">
        <v>49.224629899999996</v>
      </c>
      <c r="I6025">
        <v>-56.190768400000003</v>
      </c>
      <c r="J6025" s="1" t="str">
        <f t="shared" si="430"/>
        <v>Till</v>
      </c>
      <c r="K6025" s="1" t="str">
        <f t="shared" si="428"/>
        <v>&lt;63 micron</v>
      </c>
      <c r="L6025">
        <v>0.1</v>
      </c>
      <c r="M6025">
        <v>1.82</v>
      </c>
      <c r="N6025">
        <v>1</v>
      </c>
      <c r="O6025">
        <v>20</v>
      </c>
      <c r="P6025">
        <v>0.25</v>
      </c>
      <c r="Q6025">
        <v>1</v>
      </c>
      <c r="R6025">
        <v>0.55000000000000004</v>
      </c>
      <c r="S6025">
        <v>0.25</v>
      </c>
      <c r="T6025">
        <v>7</v>
      </c>
      <c r="U6025">
        <v>35</v>
      </c>
      <c r="V6025">
        <v>28</v>
      </c>
      <c r="W6025">
        <v>3.07</v>
      </c>
      <c r="X6025">
        <v>5</v>
      </c>
      <c r="Y6025">
        <v>0.5</v>
      </c>
      <c r="Z6025">
        <v>0.02</v>
      </c>
      <c r="AA6025">
        <v>10</v>
      </c>
      <c r="AB6025">
        <v>0.42</v>
      </c>
      <c r="AC6025">
        <v>305</v>
      </c>
      <c r="AD6025">
        <v>0.5</v>
      </c>
      <c r="AE6025">
        <v>0.02</v>
      </c>
      <c r="AF6025">
        <v>14</v>
      </c>
      <c r="AH6025">
        <v>1</v>
      </c>
      <c r="AI6025">
        <v>2</v>
      </c>
      <c r="AJ6025">
        <v>6</v>
      </c>
      <c r="AK6025">
        <v>25</v>
      </c>
      <c r="AL6025">
        <v>0.2</v>
      </c>
      <c r="AM6025">
        <v>5</v>
      </c>
      <c r="AN6025">
        <v>5</v>
      </c>
      <c r="AO6025">
        <v>110</v>
      </c>
      <c r="AP6025">
        <v>5</v>
      </c>
      <c r="AQ6025">
        <v>20</v>
      </c>
    </row>
    <row r="6026" spans="1:43" hidden="1" x14ac:dyDescent="0.25">
      <c r="A6026" t="s">
        <v>19463</v>
      </c>
      <c r="B6026" t="s">
        <v>21219</v>
      </c>
      <c r="C6026" s="1" t="str">
        <f t="shared" si="427"/>
        <v>21:0121</v>
      </c>
      <c r="D6026" s="1" t="str">
        <f t="shared" si="426"/>
        <v>21:0003</v>
      </c>
      <c r="E6026" t="s">
        <v>19465</v>
      </c>
      <c r="F6026" t="s">
        <v>21220</v>
      </c>
      <c r="H6026">
        <v>49.217421799999997</v>
      </c>
      <c r="I6026">
        <v>-56.1891009</v>
      </c>
      <c r="J6026" s="1" t="str">
        <f t="shared" si="430"/>
        <v>Till</v>
      </c>
      <c r="K6026" s="1" t="str">
        <f t="shared" si="428"/>
        <v>&lt;63 micron</v>
      </c>
      <c r="L6026">
        <v>0.1</v>
      </c>
      <c r="M6026">
        <v>2.35</v>
      </c>
      <c r="N6026">
        <v>6</v>
      </c>
      <c r="O6026">
        <v>40</v>
      </c>
      <c r="P6026">
        <v>0.25</v>
      </c>
      <c r="Q6026">
        <v>1</v>
      </c>
      <c r="R6026">
        <v>0.6</v>
      </c>
      <c r="S6026">
        <v>0.25</v>
      </c>
      <c r="T6026">
        <v>12</v>
      </c>
      <c r="U6026">
        <v>52</v>
      </c>
      <c r="V6026">
        <v>43</v>
      </c>
      <c r="W6026">
        <v>3.3</v>
      </c>
      <c r="X6026">
        <v>5</v>
      </c>
      <c r="Y6026">
        <v>0.5</v>
      </c>
      <c r="Z6026">
        <v>0.03</v>
      </c>
      <c r="AA6026">
        <v>10</v>
      </c>
      <c r="AB6026">
        <v>0.71</v>
      </c>
      <c r="AC6026">
        <v>440</v>
      </c>
      <c r="AD6026">
        <v>0.5</v>
      </c>
      <c r="AE6026">
        <v>0.02</v>
      </c>
      <c r="AF6026">
        <v>31</v>
      </c>
      <c r="AH6026">
        <v>1</v>
      </c>
      <c r="AI6026">
        <v>2</v>
      </c>
      <c r="AJ6026">
        <v>7</v>
      </c>
      <c r="AK6026">
        <v>28</v>
      </c>
      <c r="AL6026">
        <v>0.2</v>
      </c>
      <c r="AM6026">
        <v>5</v>
      </c>
      <c r="AN6026">
        <v>5</v>
      </c>
      <c r="AO6026">
        <v>108</v>
      </c>
      <c r="AP6026">
        <v>10</v>
      </c>
      <c r="AQ6026">
        <v>26</v>
      </c>
    </row>
    <row r="6027" spans="1:43" hidden="1" x14ac:dyDescent="0.25">
      <c r="A6027" t="s">
        <v>19467</v>
      </c>
      <c r="B6027" t="s">
        <v>21221</v>
      </c>
      <c r="C6027" s="1" t="str">
        <f t="shared" si="427"/>
        <v>21:0121</v>
      </c>
      <c r="D6027" s="1" t="str">
        <f t="shared" si="426"/>
        <v>21:0003</v>
      </c>
      <c r="E6027" t="s">
        <v>19469</v>
      </c>
      <c r="F6027" t="s">
        <v>21222</v>
      </c>
      <c r="H6027">
        <v>49.211376100000003</v>
      </c>
      <c r="I6027">
        <v>-56.192838399999999</v>
      </c>
      <c r="J6027" s="1" t="str">
        <f t="shared" si="430"/>
        <v>Till</v>
      </c>
      <c r="K6027" s="1" t="str">
        <f t="shared" si="428"/>
        <v>&lt;63 micron</v>
      </c>
      <c r="L6027">
        <v>0.1</v>
      </c>
      <c r="M6027">
        <v>1.21</v>
      </c>
      <c r="N6027">
        <v>2</v>
      </c>
      <c r="O6027">
        <v>20</v>
      </c>
      <c r="P6027">
        <v>0.25</v>
      </c>
      <c r="Q6027">
        <v>1</v>
      </c>
      <c r="R6027">
        <v>0.61</v>
      </c>
      <c r="S6027">
        <v>0.25</v>
      </c>
      <c r="T6027">
        <v>8</v>
      </c>
      <c r="U6027">
        <v>30</v>
      </c>
      <c r="V6027">
        <v>25</v>
      </c>
      <c r="W6027">
        <v>2.79</v>
      </c>
      <c r="X6027">
        <v>5</v>
      </c>
      <c r="Y6027">
        <v>0.5</v>
      </c>
      <c r="Z6027">
        <v>0.02</v>
      </c>
      <c r="AA6027">
        <v>10</v>
      </c>
      <c r="AB6027">
        <v>0.38</v>
      </c>
      <c r="AC6027">
        <v>285</v>
      </c>
      <c r="AD6027">
        <v>0.5</v>
      </c>
      <c r="AE6027">
        <v>0.03</v>
      </c>
      <c r="AF6027">
        <v>10</v>
      </c>
      <c r="AH6027">
        <v>1</v>
      </c>
      <c r="AI6027">
        <v>1</v>
      </c>
      <c r="AJ6027">
        <v>4</v>
      </c>
      <c r="AK6027">
        <v>24</v>
      </c>
      <c r="AL6027">
        <v>0.18</v>
      </c>
      <c r="AM6027">
        <v>5</v>
      </c>
      <c r="AN6027">
        <v>5</v>
      </c>
      <c r="AO6027">
        <v>99</v>
      </c>
      <c r="AP6027">
        <v>5</v>
      </c>
      <c r="AQ6027">
        <v>18</v>
      </c>
    </row>
    <row r="6028" spans="1:43" hidden="1" x14ac:dyDescent="0.25">
      <c r="A6028" t="s">
        <v>19471</v>
      </c>
      <c r="B6028" t="s">
        <v>21223</v>
      </c>
      <c r="C6028" s="1" t="str">
        <f t="shared" si="427"/>
        <v>21:0121</v>
      </c>
      <c r="D6028" s="1" t="str">
        <f t="shared" si="426"/>
        <v>21:0003</v>
      </c>
      <c r="E6028" t="s">
        <v>19473</v>
      </c>
      <c r="F6028" t="s">
        <v>21224</v>
      </c>
      <c r="H6028">
        <v>49.204687999999997</v>
      </c>
      <c r="I6028">
        <v>-56.201253100000002</v>
      </c>
      <c r="J6028" s="1" t="str">
        <f t="shared" si="430"/>
        <v>Till</v>
      </c>
      <c r="K6028" s="1" t="str">
        <f t="shared" si="428"/>
        <v>&lt;63 micron</v>
      </c>
      <c r="L6028">
        <v>0.1</v>
      </c>
      <c r="M6028">
        <v>1.51</v>
      </c>
      <c r="N6028">
        <v>1</v>
      </c>
      <c r="O6028">
        <v>20</v>
      </c>
      <c r="P6028">
        <v>0.25</v>
      </c>
      <c r="Q6028">
        <v>1</v>
      </c>
      <c r="R6028">
        <v>0.6</v>
      </c>
      <c r="S6028">
        <v>0.25</v>
      </c>
      <c r="T6028">
        <v>8</v>
      </c>
      <c r="U6028">
        <v>33</v>
      </c>
      <c r="V6028">
        <v>30</v>
      </c>
      <c r="W6028">
        <v>2.94</v>
      </c>
      <c r="X6028">
        <v>5</v>
      </c>
      <c r="Y6028">
        <v>0.5</v>
      </c>
      <c r="Z6028">
        <v>0.02</v>
      </c>
      <c r="AA6028">
        <v>10</v>
      </c>
      <c r="AB6028">
        <v>0.34</v>
      </c>
      <c r="AC6028">
        <v>245</v>
      </c>
      <c r="AD6028">
        <v>0.5</v>
      </c>
      <c r="AE6028">
        <v>0.03</v>
      </c>
      <c r="AF6028">
        <v>13</v>
      </c>
      <c r="AH6028">
        <v>2</v>
      </c>
      <c r="AI6028">
        <v>1</v>
      </c>
      <c r="AJ6028">
        <v>6</v>
      </c>
      <c r="AK6028">
        <v>25</v>
      </c>
      <c r="AL6028">
        <v>0.19</v>
      </c>
      <c r="AM6028">
        <v>5</v>
      </c>
      <c r="AN6028">
        <v>5</v>
      </c>
      <c r="AO6028">
        <v>107</v>
      </c>
      <c r="AP6028">
        <v>5</v>
      </c>
      <c r="AQ6028">
        <v>16</v>
      </c>
    </row>
    <row r="6029" spans="1:43" hidden="1" x14ac:dyDescent="0.25">
      <c r="A6029" t="s">
        <v>19475</v>
      </c>
      <c r="B6029" t="s">
        <v>21225</v>
      </c>
      <c r="C6029" s="1" t="str">
        <f t="shared" si="427"/>
        <v>21:0121</v>
      </c>
      <c r="D6029" s="1" t="str">
        <f t="shared" si="426"/>
        <v>21:0003</v>
      </c>
      <c r="E6029" t="s">
        <v>19477</v>
      </c>
      <c r="F6029" t="s">
        <v>21226</v>
      </c>
      <c r="H6029">
        <v>49.198903899999998</v>
      </c>
      <c r="I6029">
        <v>-56.210405999999999</v>
      </c>
      <c r="J6029" s="1" t="str">
        <f t="shared" si="430"/>
        <v>Till</v>
      </c>
      <c r="K6029" s="1" t="str">
        <f t="shared" si="428"/>
        <v>&lt;63 micron</v>
      </c>
      <c r="L6029">
        <v>0.1</v>
      </c>
      <c r="M6029">
        <v>1.1499999999999999</v>
      </c>
      <c r="N6029">
        <v>1</v>
      </c>
      <c r="O6029">
        <v>10</v>
      </c>
      <c r="P6029">
        <v>0.25</v>
      </c>
      <c r="Q6029">
        <v>2</v>
      </c>
      <c r="R6029">
        <v>0.62</v>
      </c>
      <c r="S6029">
        <v>0.25</v>
      </c>
      <c r="T6029">
        <v>6</v>
      </c>
      <c r="U6029">
        <v>30</v>
      </c>
      <c r="V6029">
        <v>26</v>
      </c>
      <c r="W6029">
        <v>2.72</v>
      </c>
      <c r="X6029">
        <v>5</v>
      </c>
      <c r="Y6029">
        <v>0.5</v>
      </c>
      <c r="Z6029">
        <v>0.02</v>
      </c>
      <c r="AA6029">
        <v>10</v>
      </c>
      <c r="AB6029">
        <v>0.31</v>
      </c>
      <c r="AC6029">
        <v>200</v>
      </c>
      <c r="AD6029">
        <v>0.5</v>
      </c>
      <c r="AE6029">
        <v>0.03</v>
      </c>
      <c r="AF6029">
        <v>8</v>
      </c>
      <c r="AH6029">
        <v>1</v>
      </c>
      <c r="AI6029">
        <v>1</v>
      </c>
      <c r="AJ6029">
        <v>4</v>
      </c>
      <c r="AK6029">
        <v>26</v>
      </c>
      <c r="AL6029">
        <v>0.18</v>
      </c>
      <c r="AM6029">
        <v>5</v>
      </c>
      <c r="AN6029">
        <v>5</v>
      </c>
      <c r="AO6029">
        <v>100</v>
      </c>
      <c r="AP6029">
        <v>5</v>
      </c>
      <c r="AQ6029">
        <v>16</v>
      </c>
    </row>
    <row r="6030" spans="1:43" hidden="1" x14ac:dyDescent="0.25">
      <c r="A6030" t="s">
        <v>19479</v>
      </c>
      <c r="B6030" t="s">
        <v>21227</v>
      </c>
      <c r="C6030" s="1" t="str">
        <f t="shared" si="427"/>
        <v>21:0121</v>
      </c>
      <c r="D6030" s="1" t="str">
        <f t="shared" si="426"/>
        <v>21:0003</v>
      </c>
      <c r="E6030" t="s">
        <v>19481</v>
      </c>
      <c r="F6030" t="s">
        <v>21228</v>
      </c>
      <c r="H6030">
        <v>49.203096100000003</v>
      </c>
      <c r="I6030">
        <v>-56.231755</v>
      </c>
      <c r="J6030" s="1" t="str">
        <f>HYPERLINK("http://geochem.nrcan.gc.ca/cdogs/content/kwd/kwd020050_e.htm", "Glaciofluvial")</f>
        <v>Glaciofluvial</v>
      </c>
      <c r="K6030" s="1" t="str">
        <f t="shared" si="428"/>
        <v>&lt;63 micron</v>
      </c>
      <c r="L6030">
        <v>0.1</v>
      </c>
      <c r="M6030">
        <v>2.4700000000000002</v>
      </c>
      <c r="N6030">
        <v>8</v>
      </c>
      <c r="O6030">
        <v>20</v>
      </c>
      <c r="P6030">
        <v>0.25</v>
      </c>
      <c r="Q6030">
        <v>1</v>
      </c>
      <c r="R6030">
        <v>0.63</v>
      </c>
      <c r="S6030">
        <v>0.25</v>
      </c>
      <c r="T6030">
        <v>16</v>
      </c>
      <c r="U6030">
        <v>28</v>
      </c>
      <c r="V6030">
        <v>42</v>
      </c>
      <c r="W6030">
        <v>3.17</v>
      </c>
      <c r="X6030">
        <v>5</v>
      </c>
      <c r="Y6030">
        <v>0.5</v>
      </c>
      <c r="Z6030">
        <v>0.03</v>
      </c>
      <c r="AA6030">
        <v>10</v>
      </c>
      <c r="AB6030">
        <v>0.46</v>
      </c>
      <c r="AC6030">
        <v>455</v>
      </c>
      <c r="AD6030">
        <v>0.5</v>
      </c>
      <c r="AE6030">
        <v>0.03</v>
      </c>
      <c r="AF6030">
        <v>11</v>
      </c>
      <c r="AH6030">
        <v>6</v>
      </c>
      <c r="AI6030">
        <v>1</v>
      </c>
      <c r="AJ6030">
        <v>7</v>
      </c>
      <c r="AK6030">
        <v>24</v>
      </c>
      <c r="AL6030">
        <v>0.21</v>
      </c>
      <c r="AM6030">
        <v>5</v>
      </c>
      <c r="AN6030">
        <v>5</v>
      </c>
      <c r="AO6030">
        <v>112</v>
      </c>
      <c r="AP6030">
        <v>5</v>
      </c>
      <c r="AQ6030">
        <v>22</v>
      </c>
    </row>
    <row r="6031" spans="1:43" hidden="1" x14ac:dyDescent="0.25">
      <c r="A6031" t="s">
        <v>19483</v>
      </c>
      <c r="B6031" t="s">
        <v>21229</v>
      </c>
      <c r="C6031" s="1" t="str">
        <f t="shared" si="427"/>
        <v>21:0121</v>
      </c>
      <c r="D6031" s="1" t="str">
        <f t="shared" si="426"/>
        <v>21:0003</v>
      </c>
      <c r="E6031" t="s">
        <v>19485</v>
      </c>
      <c r="F6031" t="s">
        <v>21230</v>
      </c>
      <c r="H6031">
        <v>49.215364399999999</v>
      </c>
      <c r="I6031">
        <v>-56.223463299999999</v>
      </c>
      <c r="J6031" s="1" t="str">
        <f>HYPERLINK("http://geochem.nrcan.gc.ca/cdogs/content/kwd/kwd020044_e.htm", "Till")</f>
        <v>Till</v>
      </c>
      <c r="K6031" s="1" t="str">
        <f t="shared" si="428"/>
        <v>&lt;63 micron</v>
      </c>
      <c r="L6031">
        <v>0.1</v>
      </c>
      <c r="M6031">
        <v>1.37</v>
      </c>
      <c r="N6031">
        <v>2</v>
      </c>
      <c r="O6031">
        <v>10</v>
      </c>
      <c r="P6031">
        <v>0.25</v>
      </c>
      <c r="Q6031">
        <v>1</v>
      </c>
      <c r="R6031">
        <v>0.63</v>
      </c>
      <c r="S6031">
        <v>0.25</v>
      </c>
      <c r="T6031">
        <v>4</v>
      </c>
      <c r="U6031">
        <v>30</v>
      </c>
      <c r="V6031">
        <v>20</v>
      </c>
      <c r="W6031">
        <v>2.81</v>
      </c>
      <c r="X6031">
        <v>5</v>
      </c>
      <c r="Y6031">
        <v>0.5</v>
      </c>
      <c r="Z6031">
        <v>0.02</v>
      </c>
      <c r="AA6031">
        <v>10</v>
      </c>
      <c r="AB6031">
        <v>0.26</v>
      </c>
      <c r="AC6031">
        <v>170</v>
      </c>
      <c r="AD6031">
        <v>0.5</v>
      </c>
      <c r="AE6031">
        <v>0.03</v>
      </c>
      <c r="AF6031">
        <v>9</v>
      </c>
      <c r="AH6031">
        <v>1</v>
      </c>
      <c r="AI6031">
        <v>1</v>
      </c>
      <c r="AJ6031">
        <v>5</v>
      </c>
      <c r="AK6031">
        <v>26</v>
      </c>
      <c r="AL6031">
        <v>0.24</v>
      </c>
      <c r="AM6031">
        <v>5</v>
      </c>
      <c r="AN6031">
        <v>5</v>
      </c>
      <c r="AO6031">
        <v>105</v>
      </c>
      <c r="AP6031">
        <v>5</v>
      </c>
      <c r="AQ6031">
        <v>14</v>
      </c>
    </row>
    <row r="6032" spans="1:43" hidden="1" x14ac:dyDescent="0.25">
      <c r="A6032" t="s">
        <v>19487</v>
      </c>
      <c r="B6032" t="s">
        <v>21231</v>
      </c>
      <c r="C6032" s="1" t="str">
        <f t="shared" si="427"/>
        <v>21:0121</v>
      </c>
      <c r="D6032" s="1" t="str">
        <f t="shared" si="426"/>
        <v>21:0003</v>
      </c>
      <c r="E6032" t="s">
        <v>19489</v>
      </c>
      <c r="F6032" t="s">
        <v>21232</v>
      </c>
      <c r="H6032">
        <v>49.196162999999999</v>
      </c>
      <c r="I6032">
        <v>-56.230764299999997</v>
      </c>
      <c r="J6032" s="1" t="str">
        <f>HYPERLINK("http://geochem.nrcan.gc.ca/cdogs/content/kwd/kwd020044_e.htm", "Till")</f>
        <v>Till</v>
      </c>
      <c r="K6032" s="1" t="str">
        <f t="shared" si="428"/>
        <v>&lt;63 micron</v>
      </c>
      <c r="L6032">
        <v>0.1</v>
      </c>
      <c r="M6032">
        <v>1.05</v>
      </c>
      <c r="N6032">
        <v>6</v>
      </c>
      <c r="O6032">
        <v>20</v>
      </c>
      <c r="P6032">
        <v>0.25</v>
      </c>
      <c r="Q6032">
        <v>1</v>
      </c>
      <c r="R6032">
        <v>0.71</v>
      </c>
      <c r="S6032">
        <v>0.25</v>
      </c>
      <c r="T6032">
        <v>7</v>
      </c>
      <c r="U6032">
        <v>34</v>
      </c>
      <c r="V6032">
        <v>25</v>
      </c>
      <c r="W6032">
        <v>2.92</v>
      </c>
      <c r="X6032">
        <v>5</v>
      </c>
      <c r="Y6032">
        <v>0.5</v>
      </c>
      <c r="Z6032">
        <v>0.01</v>
      </c>
      <c r="AA6032">
        <v>10</v>
      </c>
      <c r="AB6032">
        <v>0.36</v>
      </c>
      <c r="AC6032">
        <v>230</v>
      </c>
      <c r="AD6032">
        <v>0.5</v>
      </c>
      <c r="AE6032">
        <v>0.03</v>
      </c>
      <c r="AF6032">
        <v>9</v>
      </c>
      <c r="AH6032">
        <v>2</v>
      </c>
      <c r="AI6032">
        <v>1</v>
      </c>
      <c r="AJ6032">
        <v>4</v>
      </c>
      <c r="AK6032">
        <v>27</v>
      </c>
      <c r="AL6032">
        <v>0.18</v>
      </c>
      <c r="AM6032">
        <v>5</v>
      </c>
      <c r="AN6032">
        <v>5</v>
      </c>
      <c r="AO6032">
        <v>105</v>
      </c>
      <c r="AP6032">
        <v>5</v>
      </c>
      <c r="AQ6032">
        <v>22</v>
      </c>
    </row>
    <row r="6033" spans="1:43" hidden="1" x14ac:dyDescent="0.25">
      <c r="A6033" t="s">
        <v>19491</v>
      </c>
      <c r="B6033" t="s">
        <v>21233</v>
      </c>
      <c r="C6033" s="1" t="str">
        <f t="shared" si="427"/>
        <v>21:0121</v>
      </c>
      <c r="D6033" s="1" t="str">
        <f t="shared" si="426"/>
        <v>21:0003</v>
      </c>
      <c r="E6033" t="s">
        <v>19493</v>
      </c>
      <c r="F6033" t="s">
        <v>21234</v>
      </c>
      <c r="H6033">
        <v>49.199095800000002</v>
      </c>
      <c r="I6033">
        <v>-56.238954999999997</v>
      </c>
      <c r="J6033" s="1" t="str">
        <f>HYPERLINK("http://geochem.nrcan.gc.ca/cdogs/content/kwd/kwd020044_e.htm", "Till")</f>
        <v>Till</v>
      </c>
      <c r="K6033" s="1" t="str">
        <f t="shared" si="428"/>
        <v>&lt;63 micron</v>
      </c>
      <c r="L6033">
        <v>0.1</v>
      </c>
      <c r="M6033">
        <v>1.05</v>
      </c>
      <c r="N6033">
        <v>2</v>
      </c>
      <c r="O6033">
        <v>10</v>
      </c>
      <c r="P6033">
        <v>0.25</v>
      </c>
      <c r="Q6033">
        <v>1</v>
      </c>
      <c r="R6033">
        <v>0.61</v>
      </c>
      <c r="S6033">
        <v>0.25</v>
      </c>
      <c r="T6033">
        <v>7</v>
      </c>
      <c r="U6033">
        <v>32</v>
      </c>
      <c r="V6033">
        <v>26</v>
      </c>
      <c r="W6033">
        <v>2.9</v>
      </c>
      <c r="X6033">
        <v>5</v>
      </c>
      <c r="Y6033">
        <v>0.5</v>
      </c>
      <c r="Z6033">
        <v>0.01</v>
      </c>
      <c r="AA6033">
        <v>10</v>
      </c>
      <c r="AB6033">
        <v>0.28999999999999998</v>
      </c>
      <c r="AC6033">
        <v>225</v>
      </c>
      <c r="AD6033">
        <v>0.5</v>
      </c>
      <c r="AE6033">
        <v>0.03</v>
      </c>
      <c r="AF6033">
        <v>9</v>
      </c>
      <c r="AH6033">
        <v>4</v>
      </c>
      <c r="AI6033">
        <v>1</v>
      </c>
      <c r="AJ6033">
        <v>4</v>
      </c>
      <c r="AK6033">
        <v>24</v>
      </c>
      <c r="AL6033">
        <v>0.19</v>
      </c>
      <c r="AM6033">
        <v>5</v>
      </c>
      <c r="AN6033">
        <v>5</v>
      </c>
      <c r="AO6033">
        <v>104</v>
      </c>
      <c r="AP6033">
        <v>5</v>
      </c>
      <c r="AQ6033">
        <v>18</v>
      </c>
    </row>
    <row r="6034" spans="1:43" hidden="1" x14ac:dyDescent="0.25">
      <c r="A6034" t="s">
        <v>19495</v>
      </c>
      <c r="B6034" t="s">
        <v>21235</v>
      </c>
      <c r="C6034" s="1" t="str">
        <f t="shared" si="427"/>
        <v>21:0121</v>
      </c>
      <c r="D6034" s="1" t="str">
        <f t="shared" si="426"/>
        <v>21:0003</v>
      </c>
      <c r="E6034" t="s">
        <v>19497</v>
      </c>
      <c r="F6034" t="s">
        <v>21236</v>
      </c>
      <c r="H6034">
        <v>49.246958900000003</v>
      </c>
      <c r="I6034">
        <v>-56.108099299999999</v>
      </c>
      <c r="J6034" s="1" t="str">
        <f>HYPERLINK("http://geochem.nrcan.gc.ca/cdogs/content/kwd/kwd020044_e.htm", "Till")</f>
        <v>Till</v>
      </c>
      <c r="K6034" s="1" t="str">
        <f t="shared" si="428"/>
        <v>&lt;63 micron</v>
      </c>
      <c r="L6034">
        <v>0.1</v>
      </c>
      <c r="M6034">
        <v>2.16</v>
      </c>
      <c r="N6034">
        <v>1</v>
      </c>
      <c r="O6034">
        <v>40</v>
      </c>
      <c r="P6034">
        <v>0.25</v>
      </c>
      <c r="Q6034">
        <v>1</v>
      </c>
      <c r="R6034">
        <v>0.5</v>
      </c>
      <c r="S6034">
        <v>0.25</v>
      </c>
      <c r="T6034">
        <v>14</v>
      </c>
      <c r="U6034">
        <v>41</v>
      </c>
      <c r="V6034">
        <v>50</v>
      </c>
      <c r="W6034">
        <v>2.94</v>
      </c>
      <c r="X6034">
        <v>5</v>
      </c>
      <c r="Y6034">
        <v>0.5</v>
      </c>
      <c r="Z6034">
        <v>0.02</v>
      </c>
      <c r="AA6034">
        <v>10</v>
      </c>
      <c r="AB6034">
        <v>0.56999999999999995</v>
      </c>
      <c r="AC6034">
        <v>405</v>
      </c>
      <c r="AD6034">
        <v>0.5</v>
      </c>
      <c r="AE6034">
        <v>0.02</v>
      </c>
      <c r="AF6034">
        <v>18</v>
      </c>
      <c r="AH6034">
        <v>6</v>
      </c>
      <c r="AI6034">
        <v>1</v>
      </c>
      <c r="AJ6034">
        <v>8</v>
      </c>
      <c r="AK6034">
        <v>24</v>
      </c>
      <c r="AL6034">
        <v>0.25</v>
      </c>
      <c r="AM6034">
        <v>5</v>
      </c>
      <c r="AN6034">
        <v>5</v>
      </c>
      <c r="AO6034">
        <v>98</v>
      </c>
      <c r="AP6034">
        <v>5</v>
      </c>
      <c r="AQ6034">
        <v>50</v>
      </c>
    </row>
    <row r="6035" spans="1:43" hidden="1" x14ac:dyDescent="0.25">
      <c r="A6035" t="s">
        <v>19499</v>
      </c>
      <c r="B6035" t="s">
        <v>21237</v>
      </c>
      <c r="C6035" s="1" t="str">
        <f t="shared" si="427"/>
        <v>21:0121</v>
      </c>
      <c r="D6035" s="1" t="str">
        <f t="shared" si="426"/>
        <v>21:0003</v>
      </c>
      <c r="E6035" t="s">
        <v>19501</v>
      </c>
      <c r="F6035" t="s">
        <v>21238</v>
      </c>
      <c r="H6035">
        <v>49.227982799999999</v>
      </c>
      <c r="I6035">
        <v>-56.0971099</v>
      </c>
      <c r="J6035" s="1" t="str">
        <f>HYPERLINK("http://geochem.nrcan.gc.ca/cdogs/content/kwd/kwd020044_e.htm", "Till")</f>
        <v>Till</v>
      </c>
      <c r="K6035" s="1" t="str">
        <f t="shared" si="428"/>
        <v>&lt;63 micron</v>
      </c>
      <c r="L6035">
        <v>0.1</v>
      </c>
      <c r="M6035">
        <v>6.6</v>
      </c>
      <c r="N6035">
        <v>1</v>
      </c>
      <c r="O6035">
        <v>30</v>
      </c>
      <c r="P6035">
        <v>0.25</v>
      </c>
      <c r="Q6035">
        <v>1</v>
      </c>
      <c r="R6035">
        <v>0.23</v>
      </c>
      <c r="S6035">
        <v>0.25</v>
      </c>
      <c r="T6035">
        <v>10</v>
      </c>
      <c r="U6035">
        <v>95</v>
      </c>
      <c r="V6035">
        <v>33</v>
      </c>
      <c r="W6035">
        <v>3.63</v>
      </c>
      <c r="X6035">
        <v>10</v>
      </c>
      <c r="Y6035">
        <v>0.5</v>
      </c>
      <c r="Z6035">
        <v>0.02</v>
      </c>
      <c r="AA6035">
        <v>10</v>
      </c>
      <c r="AB6035">
        <v>0.63</v>
      </c>
      <c r="AC6035">
        <v>170</v>
      </c>
      <c r="AD6035">
        <v>0.5</v>
      </c>
      <c r="AE6035">
        <v>0.02</v>
      </c>
      <c r="AF6035">
        <v>24</v>
      </c>
      <c r="AH6035">
        <v>4</v>
      </c>
      <c r="AI6035">
        <v>1</v>
      </c>
      <c r="AJ6035">
        <v>14</v>
      </c>
      <c r="AK6035">
        <v>9</v>
      </c>
      <c r="AL6035">
        <v>0.24</v>
      </c>
      <c r="AM6035">
        <v>5</v>
      </c>
      <c r="AN6035">
        <v>5</v>
      </c>
      <c r="AO6035">
        <v>85</v>
      </c>
      <c r="AP6035">
        <v>5</v>
      </c>
      <c r="AQ6035">
        <v>32</v>
      </c>
    </row>
    <row r="6036" spans="1:43" hidden="1" x14ac:dyDescent="0.25">
      <c r="A6036" t="s">
        <v>19503</v>
      </c>
      <c r="B6036" t="s">
        <v>21239</v>
      </c>
      <c r="C6036" s="1" t="str">
        <f t="shared" si="427"/>
        <v>21:0121</v>
      </c>
      <c r="D6036" s="1" t="str">
        <f t="shared" si="426"/>
        <v>21:0003</v>
      </c>
      <c r="E6036" t="s">
        <v>19505</v>
      </c>
      <c r="F6036" t="s">
        <v>21240</v>
      </c>
      <c r="H6036">
        <v>49.238574700000001</v>
      </c>
      <c r="I6036">
        <v>-56.071570399999999</v>
      </c>
      <c r="J6036" s="1" t="str">
        <f>HYPERLINK("http://geochem.nrcan.gc.ca/cdogs/content/kwd/kwd020050_e.htm", "Glaciofluvial")</f>
        <v>Glaciofluvial</v>
      </c>
      <c r="K6036" s="1" t="str">
        <f t="shared" si="428"/>
        <v>&lt;63 micron</v>
      </c>
      <c r="L6036">
        <v>0.4</v>
      </c>
      <c r="M6036">
        <v>1.9</v>
      </c>
      <c r="N6036">
        <v>8</v>
      </c>
      <c r="O6036">
        <v>20</v>
      </c>
      <c r="P6036">
        <v>0.25</v>
      </c>
      <c r="Q6036">
        <v>1</v>
      </c>
      <c r="R6036">
        <v>0.62</v>
      </c>
      <c r="S6036">
        <v>0.25</v>
      </c>
      <c r="T6036">
        <v>11</v>
      </c>
      <c r="U6036">
        <v>84</v>
      </c>
      <c r="V6036">
        <v>25</v>
      </c>
      <c r="W6036">
        <v>3.24</v>
      </c>
      <c r="X6036">
        <v>5</v>
      </c>
      <c r="Y6036">
        <v>0.5</v>
      </c>
      <c r="Z6036">
        <v>0.04</v>
      </c>
      <c r="AA6036">
        <v>10</v>
      </c>
      <c r="AB6036">
        <v>0.59</v>
      </c>
      <c r="AC6036">
        <v>400</v>
      </c>
      <c r="AD6036">
        <v>0.5</v>
      </c>
      <c r="AE6036">
        <v>0.03</v>
      </c>
      <c r="AF6036">
        <v>24</v>
      </c>
      <c r="AH6036">
        <v>8</v>
      </c>
      <c r="AI6036">
        <v>1</v>
      </c>
      <c r="AJ6036">
        <v>6</v>
      </c>
      <c r="AK6036">
        <v>20</v>
      </c>
      <c r="AL6036">
        <v>0.24</v>
      </c>
      <c r="AM6036">
        <v>5</v>
      </c>
      <c r="AN6036">
        <v>5</v>
      </c>
      <c r="AO6036">
        <v>118</v>
      </c>
      <c r="AP6036">
        <v>5</v>
      </c>
      <c r="AQ6036">
        <v>36</v>
      </c>
    </row>
    <row r="6037" spans="1:43" hidden="1" x14ac:dyDescent="0.25">
      <c r="A6037" t="s">
        <v>19507</v>
      </c>
      <c r="B6037" t="s">
        <v>21241</v>
      </c>
      <c r="C6037" s="1" t="str">
        <f t="shared" si="427"/>
        <v>21:0121</v>
      </c>
      <c r="D6037" s="1" t="str">
        <f t="shared" si="426"/>
        <v>21:0003</v>
      </c>
      <c r="E6037" t="s">
        <v>19509</v>
      </c>
      <c r="F6037" t="s">
        <v>21242</v>
      </c>
      <c r="H6037">
        <v>49.138785800000001</v>
      </c>
      <c r="I6037">
        <v>-56.382739800000003</v>
      </c>
      <c r="J6037" s="1" t="str">
        <f t="shared" ref="J6037:J6100" si="431">HYPERLINK("http://geochem.nrcan.gc.ca/cdogs/content/kwd/kwd020044_e.htm", "Till")</f>
        <v>Till</v>
      </c>
      <c r="K6037" s="1" t="str">
        <f t="shared" si="428"/>
        <v>&lt;63 micron</v>
      </c>
      <c r="L6037">
        <v>0.2</v>
      </c>
      <c r="M6037">
        <v>1.56</v>
      </c>
      <c r="N6037">
        <v>6</v>
      </c>
      <c r="O6037">
        <v>10</v>
      </c>
      <c r="P6037">
        <v>0.25</v>
      </c>
      <c r="Q6037">
        <v>1</v>
      </c>
      <c r="R6037">
        <v>0.09</v>
      </c>
      <c r="S6037">
        <v>0.25</v>
      </c>
      <c r="T6037">
        <v>2</v>
      </c>
      <c r="U6037">
        <v>10</v>
      </c>
      <c r="V6037">
        <v>9</v>
      </c>
      <c r="W6037">
        <v>1.64</v>
      </c>
      <c r="X6037">
        <v>5</v>
      </c>
      <c r="Y6037">
        <v>0.5</v>
      </c>
      <c r="Z6037">
        <v>0.01</v>
      </c>
      <c r="AA6037">
        <v>20</v>
      </c>
      <c r="AB6037">
        <v>0.11</v>
      </c>
      <c r="AC6037">
        <v>120</v>
      </c>
      <c r="AD6037">
        <v>0.5</v>
      </c>
      <c r="AE6037">
        <v>0.01</v>
      </c>
      <c r="AF6037">
        <v>2</v>
      </c>
      <c r="AH6037">
        <v>20</v>
      </c>
      <c r="AI6037">
        <v>1</v>
      </c>
      <c r="AJ6037">
        <v>2</v>
      </c>
      <c r="AK6037">
        <v>4</v>
      </c>
      <c r="AL6037">
        <v>0.1</v>
      </c>
      <c r="AM6037">
        <v>5</v>
      </c>
      <c r="AN6037">
        <v>5</v>
      </c>
      <c r="AO6037">
        <v>35</v>
      </c>
      <c r="AP6037">
        <v>5</v>
      </c>
      <c r="AQ6037">
        <v>32</v>
      </c>
    </row>
    <row r="6038" spans="1:43" hidden="1" x14ac:dyDescent="0.25">
      <c r="A6038" t="s">
        <v>19511</v>
      </c>
      <c r="B6038" t="s">
        <v>21243</v>
      </c>
      <c r="C6038" s="1" t="str">
        <f t="shared" si="427"/>
        <v>21:0121</v>
      </c>
      <c r="D6038" s="1" t="str">
        <f t="shared" si="426"/>
        <v>21:0003</v>
      </c>
      <c r="E6038" t="s">
        <v>19513</v>
      </c>
      <c r="F6038" t="s">
        <v>21244</v>
      </c>
      <c r="H6038">
        <v>48.998166300000001</v>
      </c>
      <c r="I6038">
        <v>-56.379554800000001</v>
      </c>
      <c r="J6038" s="1" t="str">
        <f t="shared" si="431"/>
        <v>Till</v>
      </c>
      <c r="K6038" s="1" t="str">
        <f t="shared" si="428"/>
        <v>&lt;63 micron</v>
      </c>
      <c r="L6038">
        <v>0.2</v>
      </c>
      <c r="M6038">
        <v>1.52</v>
      </c>
      <c r="N6038">
        <v>4</v>
      </c>
      <c r="O6038">
        <v>20</v>
      </c>
      <c r="P6038">
        <v>0.25</v>
      </c>
      <c r="Q6038">
        <v>1</v>
      </c>
      <c r="R6038">
        <v>0.7</v>
      </c>
      <c r="S6038">
        <v>0.25</v>
      </c>
      <c r="T6038">
        <v>8</v>
      </c>
      <c r="U6038">
        <v>35</v>
      </c>
      <c r="V6038">
        <v>26</v>
      </c>
      <c r="W6038">
        <v>2.76</v>
      </c>
      <c r="X6038">
        <v>5</v>
      </c>
      <c r="Y6038">
        <v>0.5</v>
      </c>
      <c r="Z6038">
        <v>0.01</v>
      </c>
      <c r="AA6038">
        <v>10</v>
      </c>
      <c r="AB6038">
        <v>0.32</v>
      </c>
      <c r="AC6038">
        <v>260</v>
      </c>
      <c r="AD6038">
        <v>0.5</v>
      </c>
      <c r="AE6038">
        <v>0.03</v>
      </c>
      <c r="AF6038">
        <v>10</v>
      </c>
      <c r="AH6038">
        <v>4</v>
      </c>
      <c r="AI6038">
        <v>1</v>
      </c>
      <c r="AJ6038">
        <v>5</v>
      </c>
      <c r="AK6038">
        <v>31</v>
      </c>
      <c r="AL6038">
        <v>0.17</v>
      </c>
      <c r="AM6038">
        <v>5</v>
      </c>
      <c r="AN6038">
        <v>5</v>
      </c>
      <c r="AO6038">
        <v>104</v>
      </c>
      <c r="AP6038">
        <v>5</v>
      </c>
      <c r="AQ6038">
        <v>22</v>
      </c>
    </row>
    <row r="6039" spans="1:43" hidden="1" x14ac:dyDescent="0.25">
      <c r="A6039" t="s">
        <v>19515</v>
      </c>
      <c r="B6039" t="s">
        <v>21245</v>
      </c>
      <c r="C6039" s="1" t="str">
        <f t="shared" si="427"/>
        <v>21:0121</v>
      </c>
      <c r="D6039" s="1" t="str">
        <f t="shared" ref="D6039:D6050" si="432">HYPERLINK("http://geochem.nrcan.gc.ca/cdogs/content/svy/svy210003_e.htm", "21:0003")</f>
        <v>21:0003</v>
      </c>
      <c r="E6039" t="s">
        <v>19517</v>
      </c>
      <c r="F6039" t="s">
        <v>21246</v>
      </c>
      <c r="H6039">
        <v>48.990888099999999</v>
      </c>
      <c r="I6039">
        <v>-56.397960500000003</v>
      </c>
      <c r="J6039" s="1" t="str">
        <f t="shared" si="431"/>
        <v>Till</v>
      </c>
      <c r="K6039" s="1" t="str">
        <f t="shared" si="428"/>
        <v>&lt;63 micron</v>
      </c>
      <c r="L6039">
        <v>0.1</v>
      </c>
      <c r="M6039">
        <v>1.51</v>
      </c>
      <c r="N6039">
        <v>4</v>
      </c>
      <c r="O6039">
        <v>40</v>
      </c>
      <c r="P6039">
        <v>0.25</v>
      </c>
      <c r="Q6039">
        <v>1</v>
      </c>
      <c r="R6039">
        <v>0.78</v>
      </c>
      <c r="S6039">
        <v>0.25</v>
      </c>
      <c r="T6039">
        <v>6</v>
      </c>
      <c r="U6039">
        <v>29</v>
      </c>
      <c r="V6039">
        <v>22</v>
      </c>
      <c r="W6039">
        <v>2.62</v>
      </c>
      <c r="X6039">
        <v>5</v>
      </c>
      <c r="Y6039">
        <v>0.5</v>
      </c>
      <c r="Z6039">
        <v>0.03</v>
      </c>
      <c r="AA6039">
        <v>10</v>
      </c>
      <c r="AB6039">
        <v>0.35</v>
      </c>
      <c r="AC6039">
        <v>195</v>
      </c>
      <c r="AD6039">
        <v>0.5</v>
      </c>
      <c r="AE6039">
        <v>0.05</v>
      </c>
      <c r="AF6039">
        <v>7</v>
      </c>
      <c r="AH6039">
        <v>6</v>
      </c>
      <c r="AI6039">
        <v>1</v>
      </c>
      <c r="AJ6039">
        <v>6</v>
      </c>
      <c r="AK6039">
        <v>30</v>
      </c>
      <c r="AL6039">
        <v>0.16</v>
      </c>
      <c r="AM6039">
        <v>5</v>
      </c>
      <c r="AN6039">
        <v>5</v>
      </c>
      <c r="AO6039">
        <v>97</v>
      </c>
      <c r="AP6039">
        <v>5</v>
      </c>
      <c r="AQ6039">
        <v>22</v>
      </c>
    </row>
    <row r="6040" spans="1:43" hidden="1" x14ac:dyDescent="0.25">
      <c r="A6040" t="s">
        <v>19519</v>
      </c>
      <c r="B6040" t="s">
        <v>21247</v>
      </c>
      <c r="C6040" s="1" t="str">
        <f t="shared" si="427"/>
        <v>21:0121</v>
      </c>
      <c r="D6040" s="1" t="str">
        <f t="shared" si="432"/>
        <v>21:0003</v>
      </c>
      <c r="E6040" t="s">
        <v>19521</v>
      </c>
      <c r="F6040" t="s">
        <v>21248</v>
      </c>
      <c r="H6040">
        <v>48.990095500000002</v>
      </c>
      <c r="I6040">
        <v>-56.4187461</v>
      </c>
      <c r="J6040" s="1" t="str">
        <f t="shared" si="431"/>
        <v>Till</v>
      </c>
      <c r="K6040" s="1" t="str">
        <f t="shared" si="428"/>
        <v>&lt;63 micron</v>
      </c>
      <c r="L6040">
        <v>0.1</v>
      </c>
      <c r="M6040">
        <v>1.76</v>
      </c>
      <c r="N6040">
        <v>1</v>
      </c>
      <c r="O6040">
        <v>30</v>
      </c>
      <c r="P6040">
        <v>0.25</v>
      </c>
      <c r="Q6040">
        <v>1</v>
      </c>
      <c r="R6040">
        <v>0.46</v>
      </c>
      <c r="S6040">
        <v>0.25</v>
      </c>
      <c r="T6040">
        <v>4</v>
      </c>
      <c r="U6040">
        <v>26</v>
      </c>
      <c r="V6040">
        <v>18</v>
      </c>
      <c r="W6040">
        <v>1.8</v>
      </c>
      <c r="X6040">
        <v>5</v>
      </c>
      <c r="Y6040">
        <v>0.5</v>
      </c>
      <c r="Z6040">
        <v>0.02</v>
      </c>
      <c r="AA6040">
        <v>10</v>
      </c>
      <c r="AB6040">
        <v>0.28000000000000003</v>
      </c>
      <c r="AC6040">
        <v>150</v>
      </c>
      <c r="AD6040">
        <v>0.5</v>
      </c>
      <c r="AE6040">
        <v>0.02</v>
      </c>
      <c r="AF6040">
        <v>8</v>
      </c>
      <c r="AH6040">
        <v>6</v>
      </c>
      <c r="AI6040">
        <v>1</v>
      </c>
      <c r="AJ6040">
        <v>4</v>
      </c>
      <c r="AK6040">
        <v>16</v>
      </c>
      <c r="AL6040">
        <v>0.15</v>
      </c>
      <c r="AM6040">
        <v>5</v>
      </c>
      <c r="AN6040">
        <v>5</v>
      </c>
      <c r="AO6040">
        <v>84</v>
      </c>
      <c r="AP6040">
        <v>5</v>
      </c>
      <c r="AQ6040">
        <v>24</v>
      </c>
    </row>
    <row r="6041" spans="1:43" hidden="1" x14ac:dyDescent="0.25">
      <c r="A6041" t="s">
        <v>19523</v>
      </c>
      <c r="B6041" t="s">
        <v>21249</v>
      </c>
      <c r="C6041" s="1" t="str">
        <f t="shared" si="427"/>
        <v>21:0121</v>
      </c>
      <c r="D6041" s="1" t="str">
        <f t="shared" si="432"/>
        <v>21:0003</v>
      </c>
      <c r="E6041" t="s">
        <v>19525</v>
      </c>
      <c r="F6041" t="s">
        <v>21250</v>
      </c>
      <c r="H6041">
        <v>48.989905899999997</v>
      </c>
      <c r="I6041">
        <v>-56.434876099999997</v>
      </c>
      <c r="J6041" s="1" t="str">
        <f t="shared" si="431"/>
        <v>Till</v>
      </c>
      <c r="K6041" s="1" t="str">
        <f t="shared" si="428"/>
        <v>&lt;63 micron</v>
      </c>
      <c r="L6041">
        <v>0.2</v>
      </c>
      <c r="M6041">
        <v>1.58</v>
      </c>
      <c r="N6041">
        <v>2</v>
      </c>
      <c r="O6041">
        <v>70</v>
      </c>
      <c r="P6041">
        <v>0.25</v>
      </c>
      <c r="Q6041">
        <v>1</v>
      </c>
      <c r="R6041">
        <v>0.62</v>
      </c>
      <c r="S6041">
        <v>0.25</v>
      </c>
      <c r="T6041">
        <v>5</v>
      </c>
      <c r="U6041">
        <v>27</v>
      </c>
      <c r="V6041">
        <v>22</v>
      </c>
      <c r="W6041">
        <v>2.5</v>
      </c>
      <c r="X6041">
        <v>5</v>
      </c>
      <c r="Y6041">
        <v>0.5</v>
      </c>
      <c r="Z6041">
        <v>0.03</v>
      </c>
      <c r="AA6041">
        <v>10</v>
      </c>
      <c r="AB6041">
        <v>0.32</v>
      </c>
      <c r="AC6041">
        <v>180</v>
      </c>
      <c r="AD6041">
        <v>0.5</v>
      </c>
      <c r="AE6041">
        <v>0.03</v>
      </c>
      <c r="AF6041">
        <v>7</v>
      </c>
      <c r="AH6041">
        <v>4</v>
      </c>
      <c r="AI6041">
        <v>1</v>
      </c>
      <c r="AJ6041">
        <v>5</v>
      </c>
      <c r="AK6041">
        <v>23</v>
      </c>
      <c r="AL6041">
        <v>0.16</v>
      </c>
      <c r="AM6041">
        <v>5</v>
      </c>
      <c r="AN6041">
        <v>5</v>
      </c>
      <c r="AO6041">
        <v>99</v>
      </c>
      <c r="AP6041">
        <v>5</v>
      </c>
      <c r="AQ6041">
        <v>24</v>
      </c>
    </row>
    <row r="6042" spans="1:43" hidden="1" x14ac:dyDescent="0.25">
      <c r="A6042" t="s">
        <v>19527</v>
      </c>
      <c r="B6042" t="s">
        <v>21251</v>
      </c>
      <c r="C6042" s="1" t="str">
        <f t="shared" si="427"/>
        <v>21:0121</v>
      </c>
      <c r="D6042" s="1" t="str">
        <f t="shared" si="432"/>
        <v>21:0003</v>
      </c>
      <c r="E6042" t="s">
        <v>19529</v>
      </c>
      <c r="F6042" t="s">
        <v>21252</v>
      </c>
      <c r="H6042">
        <v>48.992496600000003</v>
      </c>
      <c r="I6042">
        <v>-56.449745700000001</v>
      </c>
      <c r="J6042" s="1" t="str">
        <f t="shared" si="431"/>
        <v>Till</v>
      </c>
      <c r="K6042" s="1" t="str">
        <f t="shared" si="428"/>
        <v>&lt;63 micron</v>
      </c>
      <c r="L6042">
        <v>0.1</v>
      </c>
      <c r="M6042">
        <v>1.1200000000000001</v>
      </c>
      <c r="N6042">
        <v>2</v>
      </c>
      <c r="O6042">
        <v>20</v>
      </c>
      <c r="P6042">
        <v>0.25</v>
      </c>
      <c r="Q6042">
        <v>1</v>
      </c>
      <c r="R6042">
        <v>0.79</v>
      </c>
      <c r="S6042">
        <v>0.25</v>
      </c>
      <c r="T6042">
        <v>3</v>
      </c>
      <c r="U6042">
        <v>25</v>
      </c>
      <c r="V6042">
        <v>17</v>
      </c>
      <c r="W6042">
        <v>1.0900000000000001</v>
      </c>
      <c r="X6042">
        <v>5</v>
      </c>
      <c r="Y6042">
        <v>0.5</v>
      </c>
      <c r="Z6042">
        <v>0.02</v>
      </c>
      <c r="AA6042">
        <v>10</v>
      </c>
      <c r="AB6042">
        <v>0.24</v>
      </c>
      <c r="AC6042">
        <v>160</v>
      </c>
      <c r="AD6042">
        <v>0.5</v>
      </c>
      <c r="AE6042">
        <v>0.04</v>
      </c>
      <c r="AF6042">
        <v>4</v>
      </c>
      <c r="AH6042">
        <v>6</v>
      </c>
      <c r="AI6042">
        <v>1</v>
      </c>
      <c r="AJ6042">
        <v>5</v>
      </c>
      <c r="AK6042">
        <v>28</v>
      </c>
      <c r="AL6042">
        <v>0.16</v>
      </c>
      <c r="AM6042">
        <v>5</v>
      </c>
      <c r="AN6042">
        <v>5</v>
      </c>
      <c r="AO6042">
        <v>88</v>
      </c>
      <c r="AP6042">
        <v>5</v>
      </c>
      <c r="AQ6042">
        <v>22</v>
      </c>
    </row>
    <row r="6043" spans="1:43" hidden="1" x14ac:dyDescent="0.25">
      <c r="A6043" t="s">
        <v>19531</v>
      </c>
      <c r="B6043" t="s">
        <v>21253</v>
      </c>
      <c r="C6043" s="1" t="str">
        <f t="shared" si="427"/>
        <v>21:0121</v>
      </c>
      <c r="D6043" s="1" t="str">
        <f t="shared" si="432"/>
        <v>21:0003</v>
      </c>
      <c r="E6043" t="s">
        <v>19533</v>
      </c>
      <c r="F6043" t="s">
        <v>21254</v>
      </c>
      <c r="H6043">
        <v>48.992001600000002</v>
      </c>
      <c r="I6043">
        <v>-56.4591821</v>
      </c>
      <c r="J6043" s="1" t="str">
        <f t="shared" si="431"/>
        <v>Till</v>
      </c>
      <c r="K6043" s="1" t="str">
        <f t="shared" si="428"/>
        <v>&lt;63 micron</v>
      </c>
      <c r="L6043">
        <v>0.2</v>
      </c>
      <c r="M6043">
        <v>1.1000000000000001</v>
      </c>
      <c r="N6043">
        <v>1</v>
      </c>
      <c r="O6043">
        <v>20</v>
      </c>
      <c r="P6043">
        <v>0.25</v>
      </c>
      <c r="Q6043">
        <v>1</v>
      </c>
      <c r="R6043">
        <v>0.69</v>
      </c>
      <c r="S6043">
        <v>0.25</v>
      </c>
      <c r="T6043">
        <v>4</v>
      </c>
      <c r="U6043">
        <v>33</v>
      </c>
      <c r="V6043">
        <v>20</v>
      </c>
      <c r="W6043">
        <v>2.2200000000000002</v>
      </c>
      <c r="X6043">
        <v>5</v>
      </c>
      <c r="Y6043">
        <v>0.5</v>
      </c>
      <c r="Z6043">
        <v>0.03</v>
      </c>
      <c r="AA6043">
        <v>10</v>
      </c>
      <c r="AB6043">
        <v>0.22</v>
      </c>
      <c r="AC6043">
        <v>160</v>
      </c>
      <c r="AD6043">
        <v>0.5</v>
      </c>
      <c r="AE6043">
        <v>0.04</v>
      </c>
      <c r="AF6043">
        <v>5</v>
      </c>
      <c r="AH6043">
        <v>10</v>
      </c>
      <c r="AI6043">
        <v>1</v>
      </c>
      <c r="AJ6043">
        <v>4</v>
      </c>
      <c r="AK6043">
        <v>25</v>
      </c>
      <c r="AL6043">
        <v>0.15</v>
      </c>
      <c r="AM6043">
        <v>5</v>
      </c>
      <c r="AN6043">
        <v>5</v>
      </c>
      <c r="AO6043">
        <v>96</v>
      </c>
      <c r="AP6043">
        <v>5</v>
      </c>
      <c r="AQ6043">
        <v>26</v>
      </c>
    </row>
    <row r="6044" spans="1:43" hidden="1" x14ac:dyDescent="0.25">
      <c r="A6044" t="s">
        <v>19535</v>
      </c>
      <c r="B6044" t="s">
        <v>21255</v>
      </c>
      <c r="C6044" s="1" t="str">
        <f t="shared" si="427"/>
        <v>21:0121</v>
      </c>
      <c r="D6044" s="1" t="str">
        <f t="shared" si="432"/>
        <v>21:0003</v>
      </c>
      <c r="E6044" t="s">
        <v>19537</v>
      </c>
      <c r="F6044" t="s">
        <v>21256</v>
      </c>
      <c r="H6044">
        <v>48.990389700000001</v>
      </c>
      <c r="I6044">
        <v>-56.480247599999998</v>
      </c>
      <c r="J6044" s="1" t="str">
        <f t="shared" si="431"/>
        <v>Till</v>
      </c>
      <c r="K6044" s="1" t="str">
        <f t="shared" si="428"/>
        <v>&lt;63 micron</v>
      </c>
      <c r="L6044">
        <v>0.2</v>
      </c>
      <c r="M6044">
        <v>1.41</v>
      </c>
      <c r="N6044">
        <v>4</v>
      </c>
      <c r="O6044">
        <v>60</v>
      </c>
      <c r="P6044">
        <v>0.5</v>
      </c>
      <c r="Q6044">
        <v>1</v>
      </c>
      <c r="R6044">
        <v>0.6</v>
      </c>
      <c r="S6044">
        <v>0.25</v>
      </c>
      <c r="T6044">
        <v>3</v>
      </c>
      <c r="U6044">
        <v>26</v>
      </c>
      <c r="V6044">
        <v>12</v>
      </c>
      <c r="W6044">
        <v>0.93</v>
      </c>
      <c r="X6044">
        <v>5</v>
      </c>
      <c r="Y6044">
        <v>0.5</v>
      </c>
      <c r="Z6044">
        <v>0.03</v>
      </c>
      <c r="AA6044">
        <v>30</v>
      </c>
      <c r="AB6044">
        <v>0.25</v>
      </c>
      <c r="AC6044">
        <v>200</v>
      </c>
      <c r="AD6044">
        <v>0.5</v>
      </c>
      <c r="AE6044">
        <v>0.03</v>
      </c>
      <c r="AF6044">
        <v>6</v>
      </c>
      <c r="AH6044">
        <v>14</v>
      </c>
      <c r="AI6044">
        <v>1</v>
      </c>
      <c r="AJ6044">
        <v>7</v>
      </c>
      <c r="AK6044">
        <v>29</v>
      </c>
      <c r="AL6044">
        <v>0.21</v>
      </c>
      <c r="AM6044">
        <v>5</v>
      </c>
      <c r="AN6044">
        <v>5</v>
      </c>
      <c r="AO6044">
        <v>83</v>
      </c>
      <c r="AP6044">
        <v>5</v>
      </c>
      <c r="AQ6044">
        <v>44</v>
      </c>
    </row>
    <row r="6045" spans="1:43" hidden="1" x14ac:dyDescent="0.25">
      <c r="A6045" t="s">
        <v>19539</v>
      </c>
      <c r="B6045" t="s">
        <v>21257</v>
      </c>
      <c r="C6045" s="1" t="str">
        <f t="shared" si="427"/>
        <v>21:0121</v>
      </c>
      <c r="D6045" s="1" t="str">
        <f t="shared" si="432"/>
        <v>21:0003</v>
      </c>
      <c r="E6045" t="s">
        <v>19541</v>
      </c>
      <c r="F6045" t="s">
        <v>21258</v>
      </c>
      <c r="H6045">
        <v>48.989114000000001</v>
      </c>
      <c r="I6045">
        <v>-56.496798099999999</v>
      </c>
      <c r="J6045" s="1" t="str">
        <f t="shared" si="431"/>
        <v>Till</v>
      </c>
      <c r="K6045" s="1" t="str">
        <f t="shared" si="428"/>
        <v>&lt;63 micron</v>
      </c>
      <c r="L6045">
        <v>0.2</v>
      </c>
      <c r="M6045">
        <v>1.5</v>
      </c>
      <c r="N6045">
        <v>4</v>
      </c>
      <c r="O6045">
        <v>40</v>
      </c>
      <c r="P6045">
        <v>0.25</v>
      </c>
      <c r="Q6045">
        <v>1</v>
      </c>
      <c r="R6045">
        <v>0.56000000000000005</v>
      </c>
      <c r="S6045">
        <v>0.25</v>
      </c>
      <c r="T6045">
        <v>4</v>
      </c>
      <c r="U6045">
        <v>23</v>
      </c>
      <c r="V6045">
        <v>15</v>
      </c>
      <c r="W6045">
        <v>2.29</v>
      </c>
      <c r="X6045">
        <v>5</v>
      </c>
      <c r="Y6045">
        <v>0.5</v>
      </c>
      <c r="Z6045">
        <v>0.05</v>
      </c>
      <c r="AA6045">
        <v>20</v>
      </c>
      <c r="AB6045">
        <v>0.32</v>
      </c>
      <c r="AC6045">
        <v>210</v>
      </c>
      <c r="AD6045">
        <v>0.5</v>
      </c>
      <c r="AE6045">
        <v>0.03</v>
      </c>
      <c r="AF6045">
        <v>6</v>
      </c>
      <c r="AH6045">
        <v>10</v>
      </c>
      <c r="AI6045">
        <v>1</v>
      </c>
      <c r="AJ6045">
        <v>5</v>
      </c>
      <c r="AK6045">
        <v>18</v>
      </c>
      <c r="AL6045">
        <v>0.16</v>
      </c>
      <c r="AM6045">
        <v>5</v>
      </c>
      <c r="AN6045">
        <v>5</v>
      </c>
      <c r="AO6045">
        <v>64</v>
      </c>
      <c r="AP6045">
        <v>5</v>
      </c>
      <c r="AQ6045">
        <v>38</v>
      </c>
    </row>
    <row r="6046" spans="1:43" hidden="1" x14ac:dyDescent="0.25">
      <c r="A6046" t="s">
        <v>19543</v>
      </c>
      <c r="B6046" t="s">
        <v>21259</v>
      </c>
      <c r="C6046" s="1" t="str">
        <f t="shared" si="427"/>
        <v>21:0121</v>
      </c>
      <c r="D6046" s="1" t="str">
        <f t="shared" si="432"/>
        <v>21:0003</v>
      </c>
      <c r="E6046" t="s">
        <v>19545</v>
      </c>
      <c r="F6046" t="s">
        <v>21260</v>
      </c>
      <c r="H6046">
        <v>48.990206999999998</v>
      </c>
      <c r="I6046">
        <v>-56.543118300000003</v>
      </c>
      <c r="J6046" s="1" t="str">
        <f t="shared" si="431"/>
        <v>Till</v>
      </c>
      <c r="K6046" s="1" t="str">
        <f t="shared" si="428"/>
        <v>&lt;63 micron</v>
      </c>
      <c r="L6046">
        <v>0.4</v>
      </c>
      <c r="M6046">
        <v>0.99</v>
      </c>
      <c r="N6046">
        <v>2</v>
      </c>
      <c r="O6046">
        <v>20</v>
      </c>
      <c r="P6046">
        <v>0.25</v>
      </c>
      <c r="Q6046">
        <v>1</v>
      </c>
      <c r="R6046">
        <v>0.39</v>
      </c>
      <c r="S6046">
        <v>0.25</v>
      </c>
      <c r="T6046">
        <v>4</v>
      </c>
      <c r="U6046">
        <v>18</v>
      </c>
      <c r="V6046">
        <v>11</v>
      </c>
      <c r="W6046">
        <v>2.36</v>
      </c>
      <c r="X6046">
        <v>5</v>
      </c>
      <c r="Y6046">
        <v>0.5</v>
      </c>
      <c r="Z6046">
        <v>0.03</v>
      </c>
      <c r="AA6046">
        <v>20</v>
      </c>
      <c r="AB6046">
        <v>0.22</v>
      </c>
      <c r="AC6046">
        <v>260</v>
      </c>
      <c r="AD6046">
        <v>0.5</v>
      </c>
      <c r="AE6046">
        <v>0.02</v>
      </c>
      <c r="AF6046">
        <v>5</v>
      </c>
      <c r="AH6046">
        <v>10</v>
      </c>
      <c r="AI6046">
        <v>1</v>
      </c>
      <c r="AJ6046">
        <v>4</v>
      </c>
      <c r="AK6046">
        <v>13</v>
      </c>
      <c r="AL6046">
        <v>0.15</v>
      </c>
      <c r="AM6046">
        <v>5</v>
      </c>
      <c r="AN6046">
        <v>5</v>
      </c>
      <c r="AO6046">
        <v>61</v>
      </c>
      <c r="AP6046">
        <v>5</v>
      </c>
      <c r="AQ6046">
        <v>34</v>
      </c>
    </row>
    <row r="6047" spans="1:43" hidden="1" x14ac:dyDescent="0.25">
      <c r="A6047" t="s">
        <v>19547</v>
      </c>
      <c r="B6047" t="s">
        <v>21261</v>
      </c>
      <c r="C6047" s="1" t="str">
        <f t="shared" si="427"/>
        <v>21:0121</v>
      </c>
      <c r="D6047" s="1" t="str">
        <f t="shared" si="432"/>
        <v>21:0003</v>
      </c>
      <c r="E6047" t="s">
        <v>19549</v>
      </c>
      <c r="F6047" t="s">
        <v>21262</v>
      </c>
      <c r="H6047">
        <v>48.634821600000002</v>
      </c>
      <c r="I6047">
        <v>-56.635977699999998</v>
      </c>
      <c r="J6047" s="1" t="str">
        <f t="shared" si="431"/>
        <v>Till</v>
      </c>
      <c r="K6047" s="1" t="str">
        <f t="shared" ref="K6047:K6110" si="433">HYPERLINK("http://geochem.nrcan.gc.ca/cdogs/content/kwd/kwd080004_e.htm", "&lt;63 micron")</f>
        <v>&lt;63 micron</v>
      </c>
      <c r="L6047">
        <v>0.4</v>
      </c>
      <c r="M6047">
        <v>2.29</v>
      </c>
      <c r="N6047">
        <v>38</v>
      </c>
      <c r="O6047">
        <v>70</v>
      </c>
      <c r="P6047">
        <v>0.25</v>
      </c>
      <c r="Q6047">
        <v>1</v>
      </c>
      <c r="R6047">
        <v>0.26</v>
      </c>
      <c r="S6047">
        <v>0.25</v>
      </c>
      <c r="T6047">
        <v>16</v>
      </c>
      <c r="U6047">
        <v>25</v>
      </c>
      <c r="V6047">
        <v>88</v>
      </c>
      <c r="W6047">
        <v>4.37</v>
      </c>
      <c r="X6047">
        <v>5</v>
      </c>
      <c r="Y6047">
        <v>0.5</v>
      </c>
      <c r="Z6047">
        <v>0.09</v>
      </c>
      <c r="AA6047">
        <v>20</v>
      </c>
      <c r="AB6047">
        <v>0.75</v>
      </c>
      <c r="AC6047">
        <v>795</v>
      </c>
      <c r="AD6047">
        <v>4</v>
      </c>
      <c r="AE6047">
        <v>5.0000000000000001E-3</v>
      </c>
      <c r="AF6047">
        <v>39</v>
      </c>
      <c r="AH6047">
        <v>14</v>
      </c>
      <c r="AI6047">
        <v>1</v>
      </c>
      <c r="AJ6047">
        <v>8</v>
      </c>
      <c r="AK6047">
        <v>11</v>
      </c>
      <c r="AL6047">
        <v>0.14000000000000001</v>
      </c>
      <c r="AM6047">
        <v>5</v>
      </c>
      <c r="AN6047">
        <v>5</v>
      </c>
      <c r="AO6047">
        <v>71</v>
      </c>
      <c r="AP6047">
        <v>5</v>
      </c>
      <c r="AQ6047">
        <v>146</v>
      </c>
    </row>
    <row r="6048" spans="1:43" hidden="1" x14ac:dyDescent="0.25">
      <c r="A6048" t="s">
        <v>19551</v>
      </c>
      <c r="B6048" t="s">
        <v>21263</v>
      </c>
      <c r="C6048" s="1" t="str">
        <f t="shared" si="427"/>
        <v>21:0121</v>
      </c>
      <c r="D6048" s="1" t="str">
        <f t="shared" si="432"/>
        <v>21:0003</v>
      </c>
      <c r="E6048" t="s">
        <v>19553</v>
      </c>
      <c r="F6048" t="s">
        <v>21264</v>
      </c>
      <c r="H6048">
        <v>48.5188141</v>
      </c>
      <c r="I6048">
        <v>-56.840614500000001</v>
      </c>
      <c r="J6048" s="1" t="str">
        <f t="shared" si="431"/>
        <v>Till</v>
      </c>
      <c r="K6048" s="1" t="str">
        <f t="shared" si="433"/>
        <v>&lt;63 micron</v>
      </c>
      <c r="L6048">
        <v>1.2</v>
      </c>
      <c r="M6048">
        <v>2.13</v>
      </c>
      <c r="N6048">
        <v>188</v>
      </c>
      <c r="O6048">
        <v>40</v>
      </c>
      <c r="P6048">
        <v>0.25</v>
      </c>
      <c r="Q6048">
        <v>1</v>
      </c>
      <c r="R6048">
        <v>0.14000000000000001</v>
      </c>
      <c r="S6048">
        <v>0.25</v>
      </c>
      <c r="T6048">
        <v>69</v>
      </c>
      <c r="U6048">
        <v>27</v>
      </c>
      <c r="V6048">
        <v>183</v>
      </c>
      <c r="W6048">
        <v>8.68</v>
      </c>
      <c r="X6048">
        <v>5</v>
      </c>
      <c r="Y6048">
        <v>0.5</v>
      </c>
      <c r="Z6048">
        <v>0.04</v>
      </c>
      <c r="AA6048">
        <v>20</v>
      </c>
      <c r="AB6048">
        <v>0.67</v>
      </c>
      <c r="AC6048">
        <v>3530</v>
      </c>
      <c r="AD6048">
        <v>7</v>
      </c>
      <c r="AE6048">
        <v>5.0000000000000001E-3</v>
      </c>
      <c r="AF6048">
        <v>72</v>
      </c>
      <c r="AH6048">
        <v>44</v>
      </c>
      <c r="AI6048">
        <v>1</v>
      </c>
      <c r="AJ6048">
        <v>9</v>
      </c>
      <c r="AK6048">
        <v>8</v>
      </c>
      <c r="AL6048">
        <v>0.18</v>
      </c>
      <c r="AM6048">
        <v>5</v>
      </c>
      <c r="AN6048">
        <v>5</v>
      </c>
      <c r="AO6048">
        <v>78</v>
      </c>
      <c r="AP6048">
        <v>5</v>
      </c>
      <c r="AQ6048">
        <v>216</v>
      </c>
    </row>
    <row r="6049" spans="1:43" hidden="1" x14ac:dyDescent="0.25">
      <c r="A6049" t="s">
        <v>19555</v>
      </c>
      <c r="B6049" t="s">
        <v>21265</v>
      </c>
      <c r="C6049" s="1" t="str">
        <f t="shared" si="427"/>
        <v>21:0121</v>
      </c>
      <c r="D6049" s="1" t="str">
        <f t="shared" si="432"/>
        <v>21:0003</v>
      </c>
      <c r="E6049" t="s">
        <v>19557</v>
      </c>
      <c r="F6049" t="s">
        <v>21266</v>
      </c>
      <c r="H6049">
        <v>48.524475899999999</v>
      </c>
      <c r="I6049">
        <v>-56.836532900000002</v>
      </c>
      <c r="J6049" s="1" t="str">
        <f t="shared" si="431"/>
        <v>Till</v>
      </c>
      <c r="K6049" s="1" t="str">
        <f t="shared" si="433"/>
        <v>&lt;63 micron</v>
      </c>
      <c r="L6049">
        <v>1</v>
      </c>
      <c r="M6049">
        <v>1.54</v>
      </c>
      <c r="N6049">
        <v>86</v>
      </c>
      <c r="O6049">
        <v>40</v>
      </c>
      <c r="P6049">
        <v>0.25</v>
      </c>
      <c r="Q6049">
        <v>1</v>
      </c>
      <c r="R6049">
        <v>0.06</v>
      </c>
      <c r="S6049">
        <v>1</v>
      </c>
      <c r="T6049">
        <v>47</v>
      </c>
      <c r="U6049">
        <v>17</v>
      </c>
      <c r="V6049">
        <v>177</v>
      </c>
      <c r="W6049">
        <v>6.63</v>
      </c>
      <c r="X6049">
        <v>5</v>
      </c>
      <c r="Y6049">
        <v>0.5</v>
      </c>
      <c r="Z6049">
        <v>0.04</v>
      </c>
      <c r="AA6049">
        <v>20</v>
      </c>
      <c r="AB6049">
        <v>0.64</v>
      </c>
      <c r="AC6049">
        <v>3320</v>
      </c>
      <c r="AD6049">
        <v>9</v>
      </c>
      <c r="AE6049">
        <v>5.0000000000000001E-3</v>
      </c>
      <c r="AF6049">
        <v>76</v>
      </c>
      <c r="AH6049">
        <v>42</v>
      </c>
      <c r="AI6049">
        <v>1</v>
      </c>
      <c r="AJ6049">
        <v>9</v>
      </c>
      <c r="AK6049">
        <v>4</v>
      </c>
      <c r="AL6049">
        <v>0.14000000000000001</v>
      </c>
      <c r="AM6049">
        <v>5</v>
      </c>
      <c r="AN6049">
        <v>5</v>
      </c>
      <c r="AO6049">
        <v>58</v>
      </c>
      <c r="AP6049">
        <v>10</v>
      </c>
      <c r="AQ6049">
        <v>210</v>
      </c>
    </row>
    <row r="6050" spans="1:43" hidden="1" x14ac:dyDescent="0.25">
      <c r="A6050" t="s">
        <v>19559</v>
      </c>
      <c r="B6050" t="s">
        <v>21267</v>
      </c>
      <c r="C6050" s="1" t="str">
        <f t="shared" si="427"/>
        <v>21:0121</v>
      </c>
      <c r="D6050" s="1" t="str">
        <f t="shared" si="432"/>
        <v>21:0003</v>
      </c>
      <c r="E6050" t="s">
        <v>19561</v>
      </c>
      <c r="F6050" t="s">
        <v>21268</v>
      </c>
      <c r="H6050">
        <v>48.535715500000002</v>
      </c>
      <c r="I6050">
        <v>-56.8327022</v>
      </c>
      <c r="J6050" s="1" t="str">
        <f t="shared" si="431"/>
        <v>Till</v>
      </c>
      <c r="K6050" s="1" t="str">
        <f t="shared" si="433"/>
        <v>&lt;63 micron</v>
      </c>
      <c r="L6050">
        <v>0.2</v>
      </c>
      <c r="M6050">
        <v>2.59</v>
      </c>
      <c r="N6050">
        <v>42</v>
      </c>
      <c r="O6050">
        <v>60</v>
      </c>
      <c r="P6050">
        <v>0.25</v>
      </c>
      <c r="Q6050">
        <v>1</v>
      </c>
      <c r="R6050">
        <v>0.1</v>
      </c>
      <c r="S6050">
        <v>0.5</v>
      </c>
      <c r="T6050">
        <v>30</v>
      </c>
      <c r="U6050">
        <v>29</v>
      </c>
      <c r="V6050">
        <v>122</v>
      </c>
      <c r="W6050">
        <v>5.78</v>
      </c>
      <c r="X6050">
        <v>5</v>
      </c>
      <c r="Y6050">
        <v>0.5</v>
      </c>
      <c r="Z6050">
        <v>0.05</v>
      </c>
      <c r="AA6050">
        <v>10</v>
      </c>
      <c r="AB6050">
        <v>1</v>
      </c>
      <c r="AC6050">
        <v>1185</v>
      </c>
      <c r="AD6050">
        <v>2</v>
      </c>
      <c r="AE6050">
        <v>5.0000000000000001E-3</v>
      </c>
      <c r="AF6050">
        <v>40</v>
      </c>
      <c r="AH6050">
        <v>18</v>
      </c>
      <c r="AI6050">
        <v>1</v>
      </c>
      <c r="AJ6050">
        <v>14</v>
      </c>
      <c r="AK6050">
        <v>5</v>
      </c>
      <c r="AL6050">
        <v>0.19</v>
      </c>
      <c r="AM6050">
        <v>5</v>
      </c>
      <c r="AN6050">
        <v>5</v>
      </c>
      <c r="AO6050">
        <v>95</v>
      </c>
      <c r="AP6050">
        <v>5</v>
      </c>
      <c r="AQ6050">
        <v>162</v>
      </c>
    </row>
    <row r="6051" spans="1:43" hidden="1" x14ac:dyDescent="0.25">
      <c r="A6051" t="s">
        <v>21269</v>
      </c>
      <c r="B6051" t="s">
        <v>21270</v>
      </c>
      <c r="C6051" s="1" t="str">
        <f t="shared" ref="C6051:C6114" si="434">HYPERLINK("http://geochem.nrcan.gc.ca/cdogs/content/bdl/bdl210134_e.htm", "21:0134")</f>
        <v>21:0134</v>
      </c>
      <c r="D6051" s="1" t="str">
        <f t="shared" ref="D6051:D6114" si="435">HYPERLINK("http://geochem.nrcan.gc.ca/cdogs/content/svy/svy210078_e.htm", "21:0078")</f>
        <v>21:0078</v>
      </c>
      <c r="E6051" t="s">
        <v>21271</v>
      </c>
      <c r="F6051" t="s">
        <v>21272</v>
      </c>
      <c r="H6051">
        <v>54.723082499999997</v>
      </c>
      <c r="I6051">
        <v>-59.998086999999998</v>
      </c>
      <c r="J6051" s="1" t="str">
        <f t="shared" si="431"/>
        <v>Till</v>
      </c>
      <c r="K6051" s="1" t="str">
        <f t="shared" si="433"/>
        <v>&lt;63 micron</v>
      </c>
      <c r="L6051">
        <v>0.1</v>
      </c>
      <c r="M6051">
        <v>1.58</v>
      </c>
      <c r="N6051">
        <v>1</v>
      </c>
      <c r="O6051">
        <v>20</v>
      </c>
      <c r="P6051">
        <v>0.25</v>
      </c>
      <c r="Q6051">
        <v>1</v>
      </c>
      <c r="R6051">
        <v>0.18</v>
      </c>
      <c r="S6051">
        <v>0.25</v>
      </c>
      <c r="T6051">
        <v>2</v>
      </c>
      <c r="U6051">
        <v>22</v>
      </c>
      <c r="V6051">
        <v>3</v>
      </c>
      <c r="W6051">
        <v>2.0099999999999998</v>
      </c>
      <c r="X6051">
        <v>5</v>
      </c>
      <c r="Y6051">
        <v>1</v>
      </c>
      <c r="Z6051">
        <v>0.08</v>
      </c>
      <c r="AA6051">
        <v>20</v>
      </c>
      <c r="AB6051">
        <v>0.28999999999999998</v>
      </c>
      <c r="AC6051">
        <v>140</v>
      </c>
      <c r="AD6051">
        <v>1</v>
      </c>
      <c r="AE6051">
        <v>5.0000000000000001E-3</v>
      </c>
      <c r="AF6051">
        <v>7</v>
      </c>
      <c r="AG6051">
        <v>320</v>
      </c>
      <c r="AH6051">
        <v>18</v>
      </c>
      <c r="AI6051">
        <v>1</v>
      </c>
      <c r="AJ6051">
        <v>2</v>
      </c>
      <c r="AK6051">
        <v>12</v>
      </c>
      <c r="AL6051">
        <v>0.14000000000000001</v>
      </c>
      <c r="AM6051">
        <v>5</v>
      </c>
      <c r="AN6051">
        <v>5</v>
      </c>
      <c r="AO6051">
        <v>32</v>
      </c>
      <c r="AP6051">
        <v>5</v>
      </c>
      <c r="AQ6051">
        <v>34</v>
      </c>
    </row>
    <row r="6052" spans="1:43" hidden="1" x14ac:dyDescent="0.25">
      <c r="A6052" t="s">
        <v>21273</v>
      </c>
      <c r="B6052" t="s">
        <v>21274</v>
      </c>
      <c r="C6052" s="1" t="str">
        <f t="shared" si="434"/>
        <v>21:0134</v>
      </c>
      <c r="D6052" s="1" t="str">
        <f t="shared" si="435"/>
        <v>21:0078</v>
      </c>
      <c r="E6052" t="s">
        <v>21275</v>
      </c>
      <c r="F6052" t="s">
        <v>21276</v>
      </c>
      <c r="H6052">
        <v>54.719031600000001</v>
      </c>
      <c r="I6052">
        <v>-60.077066299999998</v>
      </c>
      <c r="J6052" s="1" t="str">
        <f t="shared" si="431"/>
        <v>Till</v>
      </c>
      <c r="K6052" s="1" t="str">
        <f t="shared" si="433"/>
        <v>&lt;63 micron</v>
      </c>
      <c r="L6052">
        <v>0.1</v>
      </c>
      <c r="M6052">
        <v>1.56</v>
      </c>
      <c r="N6052">
        <v>4</v>
      </c>
      <c r="O6052">
        <v>30</v>
      </c>
      <c r="P6052">
        <v>0.5</v>
      </c>
      <c r="Q6052">
        <v>1</v>
      </c>
      <c r="R6052">
        <v>0.38</v>
      </c>
      <c r="S6052">
        <v>0.25</v>
      </c>
      <c r="T6052">
        <v>6</v>
      </c>
      <c r="U6052">
        <v>26</v>
      </c>
      <c r="V6052">
        <v>9</v>
      </c>
      <c r="W6052">
        <v>2.6</v>
      </c>
      <c r="X6052">
        <v>5</v>
      </c>
      <c r="Y6052">
        <v>0.5</v>
      </c>
      <c r="Z6052">
        <v>0.1</v>
      </c>
      <c r="AA6052">
        <v>30</v>
      </c>
      <c r="AB6052">
        <v>0.62</v>
      </c>
      <c r="AC6052">
        <v>215</v>
      </c>
      <c r="AD6052">
        <v>0.5</v>
      </c>
      <c r="AE6052">
        <v>5.0000000000000001E-3</v>
      </c>
      <c r="AF6052">
        <v>11</v>
      </c>
      <c r="AG6052">
        <v>240</v>
      </c>
      <c r="AH6052">
        <v>10</v>
      </c>
      <c r="AI6052">
        <v>1</v>
      </c>
      <c r="AJ6052">
        <v>3</v>
      </c>
      <c r="AK6052">
        <v>26</v>
      </c>
      <c r="AL6052">
        <v>0.23</v>
      </c>
      <c r="AM6052">
        <v>5</v>
      </c>
      <c r="AN6052">
        <v>5</v>
      </c>
      <c r="AO6052">
        <v>40</v>
      </c>
      <c r="AP6052">
        <v>5</v>
      </c>
      <c r="AQ6052">
        <v>48</v>
      </c>
    </row>
    <row r="6053" spans="1:43" hidden="1" x14ac:dyDescent="0.25">
      <c r="A6053" t="s">
        <v>21277</v>
      </c>
      <c r="B6053" t="s">
        <v>21278</v>
      </c>
      <c r="C6053" s="1" t="str">
        <f t="shared" si="434"/>
        <v>21:0134</v>
      </c>
      <c r="D6053" s="1" t="str">
        <f t="shared" si="435"/>
        <v>21:0078</v>
      </c>
      <c r="E6053" t="s">
        <v>21279</v>
      </c>
      <c r="F6053" t="s">
        <v>21280</v>
      </c>
      <c r="H6053">
        <v>53.905314599999997</v>
      </c>
      <c r="I6053">
        <v>-64.549480099999997</v>
      </c>
      <c r="J6053" s="1" t="str">
        <f t="shared" si="431"/>
        <v>Till</v>
      </c>
      <c r="K6053" s="1" t="str">
        <f t="shared" si="433"/>
        <v>&lt;63 micron</v>
      </c>
      <c r="L6053">
        <v>0.4</v>
      </c>
      <c r="M6053">
        <v>1.1100000000000001</v>
      </c>
      <c r="N6053">
        <v>8</v>
      </c>
      <c r="O6053">
        <v>30</v>
      </c>
      <c r="P6053">
        <v>0.25</v>
      </c>
      <c r="Q6053">
        <v>1</v>
      </c>
      <c r="R6053">
        <v>0.14000000000000001</v>
      </c>
      <c r="S6053">
        <v>0.25</v>
      </c>
      <c r="T6053">
        <v>4</v>
      </c>
      <c r="U6053">
        <v>25</v>
      </c>
      <c r="V6053">
        <v>10</v>
      </c>
      <c r="W6053">
        <v>3.17</v>
      </c>
      <c r="X6053">
        <v>5</v>
      </c>
      <c r="Y6053">
        <v>0.5</v>
      </c>
      <c r="Z6053">
        <v>7.0000000000000007E-2</v>
      </c>
      <c r="AA6053">
        <v>20</v>
      </c>
      <c r="AB6053">
        <v>0.25</v>
      </c>
      <c r="AC6053">
        <v>290</v>
      </c>
      <c r="AD6053">
        <v>0.5</v>
      </c>
      <c r="AE6053">
        <v>0.01</v>
      </c>
      <c r="AF6053">
        <v>11</v>
      </c>
      <c r="AG6053">
        <v>420</v>
      </c>
      <c r="AH6053">
        <v>4</v>
      </c>
      <c r="AI6053">
        <v>1</v>
      </c>
      <c r="AJ6053">
        <v>2</v>
      </c>
      <c r="AK6053">
        <v>7</v>
      </c>
      <c r="AL6053">
        <v>7.0000000000000007E-2</v>
      </c>
      <c r="AM6053">
        <v>5</v>
      </c>
      <c r="AN6053">
        <v>5</v>
      </c>
      <c r="AO6053">
        <v>27</v>
      </c>
      <c r="AP6053">
        <v>5</v>
      </c>
      <c r="AQ6053">
        <v>22</v>
      </c>
    </row>
    <row r="6054" spans="1:43" hidden="1" x14ac:dyDescent="0.25">
      <c r="A6054" t="s">
        <v>21281</v>
      </c>
      <c r="B6054" t="s">
        <v>21282</v>
      </c>
      <c r="C6054" s="1" t="str">
        <f t="shared" si="434"/>
        <v>21:0134</v>
      </c>
      <c r="D6054" s="1" t="str">
        <f t="shared" si="435"/>
        <v>21:0078</v>
      </c>
      <c r="E6054" t="s">
        <v>21283</v>
      </c>
      <c r="F6054" t="s">
        <v>21284</v>
      </c>
      <c r="H6054">
        <v>54.528533000000003</v>
      </c>
      <c r="I6054">
        <v>-62.343640000000001</v>
      </c>
      <c r="J6054" s="1" t="str">
        <f t="shared" si="431"/>
        <v>Till</v>
      </c>
      <c r="K6054" s="1" t="str">
        <f t="shared" si="433"/>
        <v>&lt;63 micron</v>
      </c>
      <c r="L6054">
        <v>0.2</v>
      </c>
      <c r="M6054">
        <v>1.41</v>
      </c>
      <c r="N6054">
        <v>1</v>
      </c>
      <c r="O6054">
        <v>140</v>
      </c>
      <c r="P6054">
        <v>0.25</v>
      </c>
      <c r="Q6054">
        <v>1</v>
      </c>
      <c r="R6054">
        <v>0.35</v>
      </c>
      <c r="S6054">
        <v>0.25</v>
      </c>
      <c r="T6054">
        <v>7</v>
      </c>
      <c r="U6054">
        <v>27</v>
      </c>
      <c r="V6054">
        <v>20</v>
      </c>
      <c r="W6054">
        <v>2.13</v>
      </c>
      <c r="X6054">
        <v>10</v>
      </c>
      <c r="Y6054">
        <v>0.5</v>
      </c>
      <c r="Z6054">
        <v>0.1</v>
      </c>
      <c r="AA6054">
        <v>30</v>
      </c>
      <c r="AB6054">
        <v>0.39</v>
      </c>
      <c r="AC6054">
        <v>240</v>
      </c>
      <c r="AD6054">
        <v>0.5</v>
      </c>
      <c r="AE6054">
        <v>0.03</v>
      </c>
      <c r="AF6054">
        <v>14</v>
      </c>
      <c r="AG6054">
        <v>630</v>
      </c>
      <c r="AH6054">
        <v>4</v>
      </c>
      <c r="AI6054">
        <v>1</v>
      </c>
      <c r="AJ6054">
        <v>3</v>
      </c>
      <c r="AK6054">
        <v>14</v>
      </c>
      <c r="AL6054">
        <v>0.1</v>
      </c>
      <c r="AM6054">
        <v>5</v>
      </c>
      <c r="AN6054">
        <v>5</v>
      </c>
      <c r="AO6054">
        <v>45</v>
      </c>
      <c r="AP6054">
        <v>5</v>
      </c>
      <c r="AQ6054">
        <v>22</v>
      </c>
    </row>
    <row r="6055" spans="1:43" hidden="1" x14ac:dyDescent="0.25">
      <c r="A6055" t="s">
        <v>21285</v>
      </c>
      <c r="B6055" t="s">
        <v>21286</v>
      </c>
      <c r="C6055" s="1" t="str">
        <f t="shared" si="434"/>
        <v>21:0134</v>
      </c>
      <c r="D6055" s="1" t="str">
        <f t="shared" si="435"/>
        <v>21:0078</v>
      </c>
      <c r="E6055" t="s">
        <v>21287</v>
      </c>
      <c r="F6055" t="s">
        <v>21288</v>
      </c>
      <c r="H6055">
        <v>54.482026699999999</v>
      </c>
      <c r="I6055">
        <v>-62.387218400000002</v>
      </c>
      <c r="J6055" s="1" t="str">
        <f t="shared" si="431"/>
        <v>Till</v>
      </c>
      <c r="K6055" s="1" t="str">
        <f t="shared" si="433"/>
        <v>&lt;63 micron</v>
      </c>
      <c r="L6055">
        <v>0.2</v>
      </c>
      <c r="M6055">
        <v>1.26</v>
      </c>
      <c r="N6055">
        <v>4</v>
      </c>
      <c r="O6055">
        <v>80</v>
      </c>
      <c r="P6055">
        <v>0.25</v>
      </c>
      <c r="Q6055">
        <v>1</v>
      </c>
      <c r="R6055">
        <v>0.5</v>
      </c>
      <c r="S6055">
        <v>0.25</v>
      </c>
      <c r="T6055">
        <v>7</v>
      </c>
      <c r="U6055">
        <v>29</v>
      </c>
      <c r="V6055">
        <v>18</v>
      </c>
      <c r="W6055">
        <v>2.34</v>
      </c>
      <c r="X6055">
        <v>10</v>
      </c>
      <c r="Y6055">
        <v>0.5</v>
      </c>
      <c r="Z6055">
        <v>0.12</v>
      </c>
      <c r="AA6055">
        <v>40</v>
      </c>
      <c r="AB6055">
        <v>0.41</v>
      </c>
      <c r="AC6055">
        <v>250</v>
      </c>
      <c r="AD6055">
        <v>0.5</v>
      </c>
      <c r="AE6055">
        <v>0.03</v>
      </c>
      <c r="AF6055">
        <v>16</v>
      </c>
      <c r="AG6055">
        <v>1010</v>
      </c>
      <c r="AH6055">
        <v>4</v>
      </c>
      <c r="AI6055">
        <v>1</v>
      </c>
      <c r="AJ6055">
        <v>3</v>
      </c>
      <c r="AK6055">
        <v>19</v>
      </c>
      <c r="AL6055">
        <v>0.1</v>
      </c>
      <c r="AM6055">
        <v>5</v>
      </c>
      <c r="AN6055">
        <v>5</v>
      </c>
      <c r="AO6055">
        <v>50</v>
      </c>
      <c r="AP6055">
        <v>5</v>
      </c>
      <c r="AQ6055">
        <v>24</v>
      </c>
    </row>
    <row r="6056" spans="1:43" hidden="1" x14ac:dyDescent="0.25">
      <c r="A6056" t="s">
        <v>21289</v>
      </c>
      <c r="B6056" t="s">
        <v>21290</v>
      </c>
      <c r="C6056" s="1" t="str">
        <f t="shared" si="434"/>
        <v>21:0134</v>
      </c>
      <c r="D6056" s="1" t="str">
        <f t="shared" si="435"/>
        <v>21:0078</v>
      </c>
      <c r="E6056" t="s">
        <v>21291</v>
      </c>
      <c r="F6056" t="s">
        <v>21292</v>
      </c>
      <c r="H6056">
        <v>54.364308700000002</v>
      </c>
      <c r="I6056">
        <v>-62.3485771</v>
      </c>
      <c r="J6056" s="1" t="str">
        <f t="shared" si="431"/>
        <v>Till</v>
      </c>
      <c r="K6056" s="1" t="str">
        <f t="shared" si="433"/>
        <v>&lt;63 micron</v>
      </c>
      <c r="L6056">
        <v>0.2</v>
      </c>
      <c r="M6056">
        <v>1.71</v>
      </c>
      <c r="N6056">
        <v>1</v>
      </c>
      <c r="O6056">
        <v>40</v>
      </c>
      <c r="P6056">
        <v>0.25</v>
      </c>
      <c r="Q6056">
        <v>1</v>
      </c>
      <c r="R6056">
        <v>0.42</v>
      </c>
      <c r="S6056">
        <v>0.25</v>
      </c>
      <c r="T6056">
        <v>6</v>
      </c>
      <c r="U6056">
        <v>26</v>
      </c>
      <c r="V6056">
        <v>79</v>
      </c>
      <c r="W6056">
        <v>2.2999999999999998</v>
      </c>
      <c r="X6056">
        <v>5</v>
      </c>
      <c r="Y6056">
        <v>0.5</v>
      </c>
      <c r="Z6056">
        <v>0.06</v>
      </c>
      <c r="AA6056">
        <v>30</v>
      </c>
      <c r="AB6056">
        <v>0.43</v>
      </c>
      <c r="AC6056">
        <v>160</v>
      </c>
      <c r="AD6056">
        <v>0.5</v>
      </c>
      <c r="AE6056">
        <v>0.02</v>
      </c>
      <c r="AF6056">
        <v>14</v>
      </c>
      <c r="AG6056">
        <v>900</v>
      </c>
      <c r="AH6056">
        <v>6</v>
      </c>
      <c r="AI6056">
        <v>1</v>
      </c>
      <c r="AJ6056">
        <v>3</v>
      </c>
      <c r="AK6056">
        <v>19</v>
      </c>
      <c r="AL6056">
        <v>0.11</v>
      </c>
      <c r="AM6056">
        <v>5</v>
      </c>
      <c r="AN6056">
        <v>5</v>
      </c>
      <c r="AO6056">
        <v>39</v>
      </c>
      <c r="AP6056">
        <v>5</v>
      </c>
      <c r="AQ6056">
        <v>24</v>
      </c>
    </row>
    <row r="6057" spans="1:43" hidden="1" x14ac:dyDescent="0.25">
      <c r="A6057" t="s">
        <v>21293</v>
      </c>
      <c r="B6057" t="s">
        <v>21294</v>
      </c>
      <c r="C6057" s="1" t="str">
        <f t="shared" si="434"/>
        <v>21:0134</v>
      </c>
      <c r="D6057" s="1" t="str">
        <f t="shared" si="435"/>
        <v>21:0078</v>
      </c>
      <c r="E6057" t="s">
        <v>21295</v>
      </c>
      <c r="F6057" t="s">
        <v>21296</v>
      </c>
      <c r="H6057">
        <v>54.426671499999998</v>
      </c>
      <c r="I6057">
        <v>-62.060492400000001</v>
      </c>
      <c r="J6057" s="1" t="str">
        <f t="shared" si="431"/>
        <v>Till</v>
      </c>
      <c r="K6057" s="1" t="str">
        <f t="shared" si="433"/>
        <v>&lt;63 micron</v>
      </c>
      <c r="L6057">
        <v>0.4</v>
      </c>
      <c r="M6057">
        <v>2.2200000000000002</v>
      </c>
      <c r="N6057">
        <v>6</v>
      </c>
      <c r="O6057">
        <v>210</v>
      </c>
      <c r="P6057">
        <v>0.25</v>
      </c>
      <c r="Q6057">
        <v>1</v>
      </c>
      <c r="R6057">
        <v>0.53</v>
      </c>
      <c r="S6057">
        <v>0.25</v>
      </c>
      <c r="T6057">
        <v>11</v>
      </c>
      <c r="U6057">
        <v>30</v>
      </c>
      <c r="V6057">
        <v>34</v>
      </c>
      <c r="W6057">
        <v>2.88</v>
      </c>
      <c r="X6057">
        <v>10</v>
      </c>
      <c r="Y6057">
        <v>1</v>
      </c>
      <c r="Z6057">
        <v>0.22</v>
      </c>
      <c r="AA6057">
        <v>60</v>
      </c>
      <c r="AB6057">
        <v>0.7</v>
      </c>
      <c r="AC6057">
        <v>325</v>
      </c>
      <c r="AD6057">
        <v>1</v>
      </c>
      <c r="AE6057">
        <v>0.03</v>
      </c>
      <c r="AF6057">
        <v>21</v>
      </c>
      <c r="AG6057">
        <v>820</v>
      </c>
      <c r="AH6057">
        <v>12</v>
      </c>
      <c r="AI6057">
        <v>2</v>
      </c>
      <c r="AJ6057">
        <v>6</v>
      </c>
      <c r="AK6057">
        <v>30</v>
      </c>
      <c r="AL6057">
        <v>0.16</v>
      </c>
      <c r="AM6057">
        <v>5</v>
      </c>
      <c r="AN6057">
        <v>5</v>
      </c>
      <c r="AO6057">
        <v>51</v>
      </c>
      <c r="AP6057">
        <v>5</v>
      </c>
      <c r="AQ6057">
        <v>38</v>
      </c>
    </row>
    <row r="6058" spans="1:43" hidden="1" x14ac:dyDescent="0.25">
      <c r="A6058" t="s">
        <v>21297</v>
      </c>
      <c r="B6058" t="s">
        <v>21298</v>
      </c>
      <c r="C6058" s="1" t="str">
        <f t="shared" si="434"/>
        <v>21:0134</v>
      </c>
      <c r="D6058" s="1" t="str">
        <f t="shared" si="435"/>
        <v>21:0078</v>
      </c>
      <c r="E6058" t="s">
        <v>21299</v>
      </c>
      <c r="F6058" t="s">
        <v>21300</v>
      </c>
      <c r="H6058">
        <v>54.812204000000001</v>
      </c>
      <c r="I6058">
        <v>-61.896327999999997</v>
      </c>
      <c r="J6058" s="1" t="str">
        <f t="shared" si="431"/>
        <v>Till</v>
      </c>
      <c r="K6058" s="1" t="str">
        <f t="shared" si="433"/>
        <v>&lt;63 micron</v>
      </c>
      <c r="L6058">
        <v>0.2</v>
      </c>
      <c r="M6058">
        <v>4.2</v>
      </c>
      <c r="N6058">
        <v>6</v>
      </c>
      <c r="O6058">
        <v>170</v>
      </c>
      <c r="P6058">
        <v>0.25</v>
      </c>
      <c r="Q6058">
        <v>2</v>
      </c>
      <c r="R6058">
        <v>0.71</v>
      </c>
      <c r="S6058">
        <v>0.25</v>
      </c>
      <c r="T6058">
        <v>13</v>
      </c>
      <c r="U6058">
        <v>43</v>
      </c>
      <c r="V6058">
        <v>29</v>
      </c>
      <c r="W6058">
        <v>2.7</v>
      </c>
      <c r="X6058">
        <v>10</v>
      </c>
      <c r="Y6058">
        <v>2</v>
      </c>
      <c r="Z6058">
        <v>0.08</v>
      </c>
      <c r="AA6058">
        <v>20</v>
      </c>
      <c r="AB6058">
        <v>0.72</v>
      </c>
      <c r="AC6058">
        <v>295</v>
      </c>
      <c r="AD6058">
        <v>0.5</v>
      </c>
      <c r="AE6058">
        <v>0.13</v>
      </c>
      <c r="AF6058">
        <v>36</v>
      </c>
      <c r="AG6058">
        <v>320</v>
      </c>
      <c r="AH6058">
        <v>4</v>
      </c>
      <c r="AI6058">
        <v>2</v>
      </c>
      <c r="AJ6058">
        <v>7</v>
      </c>
      <c r="AK6058">
        <v>98</v>
      </c>
      <c r="AL6058">
        <v>0.09</v>
      </c>
      <c r="AM6058">
        <v>5</v>
      </c>
      <c r="AN6058">
        <v>5</v>
      </c>
      <c r="AO6058">
        <v>52</v>
      </c>
      <c r="AP6058">
        <v>5</v>
      </c>
      <c r="AQ6058">
        <v>30</v>
      </c>
    </row>
    <row r="6059" spans="1:43" hidden="1" x14ac:dyDescent="0.25">
      <c r="A6059" t="s">
        <v>21301</v>
      </c>
      <c r="B6059" t="s">
        <v>21302</v>
      </c>
      <c r="C6059" s="1" t="str">
        <f t="shared" si="434"/>
        <v>21:0134</v>
      </c>
      <c r="D6059" s="1" t="str">
        <f t="shared" si="435"/>
        <v>21:0078</v>
      </c>
      <c r="E6059" t="s">
        <v>21303</v>
      </c>
      <c r="F6059" t="s">
        <v>21304</v>
      </c>
      <c r="H6059">
        <v>54.924089000000002</v>
      </c>
      <c r="I6059">
        <v>-61.920962400000001</v>
      </c>
      <c r="J6059" s="1" t="str">
        <f t="shared" si="431"/>
        <v>Till</v>
      </c>
      <c r="K6059" s="1" t="str">
        <f t="shared" si="433"/>
        <v>&lt;63 micron</v>
      </c>
      <c r="L6059">
        <v>0.2</v>
      </c>
      <c r="M6059">
        <v>4.5</v>
      </c>
      <c r="N6059">
        <v>2</v>
      </c>
      <c r="O6059">
        <v>140</v>
      </c>
      <c r="P6059">
        <v>0.25</v>
      </c>
      <c r="Q6059">
        <v>2</v>
      </c>
      <c r="R6059">
        <v>0.5</v>
      </c>
      <c r="S6059">
        <v>0.25</v>
      </c>
      <c r="T6059">
        <v>20</v>
      </c>
      <c r="U6059">
        <v>52</v>
      </c>
      <c r="V6059">
        <v>52</v>
      </c>
      <c r="W6059">
        <v>3.26</v>
      </c>
      <c r="X6059">
        <v>10</v>
      </c>
      <c r="Y6059">
        <v>0.5</v>
      </c>
      <c r="Z6059">
        <v>0.04</v>
      </c>
      <c r="AA6059">
        <v>20</v>
      </c>
      <c r="AB6059">
        <v>0.75</v>
      </c>
      <c r="AC6059">
        <v>305</v>
      </c>
      <c r="AD6059">
        <v>0.5</v>
      </c>
      <c r="AE6059">
        <v>0.13</v>
      </c>
      <c r="AF6059">
        <v>48</v>
      </c>
      <c r="AG6059">
        <v>520</v>
      </c>
      <c r="AH6059">
        <v>4</v>
      </c>
      <c r="AI6059">
        <v>1</v>
      </c>
      <c r="AJ6059">
        <v>5</v>
      </c>
      <c r="AK6059">
        <v>49</v>
      </c>
      <c r="AL6059">
        <v>0.08</v>
      </c>
      <c r="AM6059">
        <v>5</v>
      </c>
      <c r="AN6059">
        <v>5</v>
      </c>
      <c r="AO6059">
        <v>66</v>
      </c>
      <c r="AP6059">
        <v>5</v>
      </c>
      <c r="AQ6059">
        <v>34</v>
      </c>
    </row>
    <row r="6060" spans="1:43" hidden="1" x14ac:dyDescent="0.25">
      <c r="A6060" t="s">
        <v>21305</v>
      </c>
      <c r="B6060" t="s">
        <v>21306</v>
      </c>
      <c r="C6060" s="1" t="str">
        <f t="shared" si="434"/>
        <v>21:0134</v>
      </c>
      <c r="D6060" s="1" t="str">
        <f t="shared" si="435"/>
        <v>21:0078</v>
      </c>
      <c r="E6060" t="s">
        <v>21307</v>
      </c>
      <c r="F6060" t="s">
        <v>21308</v>
      </c>
      <c r="H6060">
        <v>54.97757</v>
      </c>
      <c r="I6060">
        <v>-62.328880599999998</v>
      </c>
      <c r="J6060" s="1" t="str">
        <f t="shared" si="431"/>
        <v>Till</v>
      </c>
      <c r="K6060" s="1" t="str">
        <f t="shared" si="433"/>
        <v>&lt;63 micron</v>
      </c>
      <c r="L6060">
        <v>0.1</v>
      </c>
      <c r="M6060">
        <v>4.03</v>
      </c>
      <c r="N6060">
        <v>6</v>
      </c>
      <c r="O6060">
        <v>110</v>
      </c>
      <c r="P6060">
        <v>0.25</v>
      </c>
      <c r="Q6060">
        <v>1</v>
      </c>
      <c r="R6060">
        <v>0.6</v>
      </c>
      <c r="S6060">
        <v>0.25</v>
      </c>
      <c r="T6060">
        <v>14</v>
      </c>
      <c r="U6060">
        <v>29</v>
      </c>
      <c r="V6060">
        <v>25</v>
      </c>
      <c r="W6060">
        <v>1.92</v>
      </c>
      <c r="X6060">
        <v>10</v>
      </c>
      <c r="Y6060">
        <v>1</v>
      </c>
      <c r="Z6060">
        <v>0.04</v>
      </c>
      <c r="AA6060">
        <v>20</v>
      </c>
      <c r="AB6060">
        <v>0.64</v>
      </c>
      <c r="AC6060">
        <v>170</v>
      </c>
      <c r="AD6060">
        <v>0.5</v>
      </c>
      <c r="AE6060">
        <v>0.17</v>
      </c>
      <c r="AF6060">
        <v>42</v>
      </c>
      <c r="AG6060">
        <v>380</v>
      </c>
      <c r="AH6060">
        <v>4</v>
      </c>
      <c r="AI6060">
        <v>1</v>
      </c>
      <c r="AJ6060">
        <v>2</v>
      </c>
      <c r="AK6060">
        <v>43</v>
      </c>
      <c r="AL6060">
        <v>0.04</v>
      </c>
      <c r="AM6060">
        <v>5</v>
      </c>
      <c r="AN6060">
        <v>5</v>
      </c>
      <c r="AO6060">
        <v>27</v>
      </c>
      <c r="AP6060">
        <v>5</v>
      </c>
      <c r="AQ6060">
        <v>24</v>
      </c>
    </row>
    <row r="6061" spans="1:43" hidden="1" x14ac:dyDescent="0.25">
      <c r="A6061" t="s">
        <v>21309</v>
      </c>
      <c r="B6061" t="s">
        <v>21310</v>
      </c>
      <c r="C6061" s="1" t="str">
        <f t="shared" si="434"/>
        <v>21:0134</v>
      </c>
      <c r="D6061" s="1" t="str">
        <f t="shared" si="435"/>
        <v>21:0078</v>
      </c>
      <c r="E6061" t="s">
        <v>21311</v>
      </c>
      <c r="F6061" t="s">
        <v>21312</v>
      </c>
      <c r="H6061">
        <v>54.8499591</v>
      </c>
      <c r="I6061">
        <v>-62.417454800000002</v>
      </c>
      <c r="J6061" s="1" t="str">
        <f t="shared" si="431"/>
        <v>Till</v>
      </c>
      <c r="K6061" s="1" t="str">
        <f t="shared" si="433"/>
        <v>&lt;63 micron</v>
      </c>
      <c r="L6061">
        <v>0.2</v>
      </c>
      <c r="M6061">
        <v>5.4</v>
      </c>
      <c r="N6061">
        <v>12</v>
      </c>
      <c r="O6061">
        <v>120</v>
      </c>
      <c r="P6061">
        <v>0.25</v>
      </c>
      <c r="Q6061">
        <v>2</v>
      </c>
      <c r="R6061">
        <v>0.49</v>
      </c>
      <c r="S6061">
        <v>0.25</v>
      </c>
      <c r="T6061">
        <v>14</v>
      </c>
      <c r="U6061">
        <v>30</v>
      </c>
      <c r="V6061">
        <v>26</v>
      </c>
      <c r="W6061">
        <v>2.37</v>
      </c>
      <c r="X6061">
        <v>10</v>
      </c>
      <c r="Y6061">
        <v>2</v>
      </c>
      <c r="Z6061">
        <v>7.0000000000000007E-2</v>
      </c>
      <c r="AA6061">
        <v>20</v>
      </c>
      <c r="AB6061">
        <v>0.69</v>
      </c>
      <c r="AC6061">
        <v>270</v>
      </c>
      <c r="AD6061">
        <v>0.5</v>
      </c>
      <c r="AE6061">
        <v>0.13</v>
      </c>
      <c r="AF6061">
        <v>41</v>
      </c>
      <c r="AG6061">
        <v>300</v>
      </c>
      <c r="AH6061">
        <v>2</v>
      </c>
      <c r="AI6061">
        <v>4</v>
      </c>
      <c r="AJ6061">
        <v>4</v>
      </c>
      <c r="AK6061">
        <v>102</v>
      </c>
      <c r="AL6061">
        <v>0.06</v>
      </c>
      <c r="AM6061">
        <v>5</v>
      </c>
      <c r="AN6061">
        <v>5</v>
      </c>
      <c r="AO6061">
        <v>32</v>
      </c>
      <c r="AP6061">
        <v>5</v>
      </c>
      <c r="AQ6061">
        <v>28</v>
      </c>
    </row>
    <row r="6062" spans="1:43" hidden="1" x14ac:dyDescent="0.25">
      <c r="A6062" t="s">
        <v>21313</v>
      </c>
      <c r="B6062" t="s">
        <v>21314</v>
      </c>
      <c r="C6062" s="1" t="str">
        <f t="shared" si="434"/>
        <v>21:0134</v>
      </c>
      <c r="D6062" s="1" t="str">
        <f t="shared" si="435"/>
        <v>21:0078</v>
      </c>
      <c r="E6062" t="s">
        <v>21315</v>
      </c>
      <c r="F6062" t="s">
        <v>21316</v>
      </c>
      <c r="H6062">
        <v>54.7804018</v>
      </c>
      <c r="I6062">
        <v>-62.437119500000001</v>
      </c>
      <c r="J6062" s="1" t="str">
        <f t="shared" si="431"/>
        <v>Till</v>
      </c>
      <c r="K6062" s="1" t="str">
        <f t="shared" si="433"/>
        <v>&lt;63 micron</v>
      </c>
      <c r="L6062">
        <v>0.4</v>
      </c>
      <c r="M6062">
        <v>4.22</v>
      </c>
      <c r="N6062">
        <v>8</v>
      </c>
      <c r="O6062">
        <v>300</v>
      </c>
      <c r="P6062">
        <v>0.25</v>
      </c>
      <c r="Q6062">
        <v>2</v>
      </c>
      <c r="R6062">
        <v>0.77</v>
      </c>
      <c r="S6062">
        <v>0.25</v>
      </c>
      <c r="T6062">
        <v>19</v>
      </c>
      <c r="U6062">
        <v>58</v>
      </c>
      <c r="V6062">
        <v>55</v>
      </c>
      <c r="W6062">
        <v>4.2</v>
      </c>
      <c r="X6062">
        <v>10</v>
      </c>
      <c r="Y6062">
        <v>1</v>
      </c>
      <c r="Z6062">
        <v>0.27</v>
      </c>
      <c r="AA6062">
        <v>30</v>
      </c>
      <c r="AB6062">
        <v>1.38</v>
      </c>
      <c r="AC6062">
        <v>510</v>
      </c>
      <c r="AD6062">
        <v>0.5</v>
      </c>
      <c r="AE6062">
        <v>0.11</v>
      </c>
      <c r="AF6062">
        <v>52</v>
      </c>
      <c r="AG6062">
        <v>500</v>
      </c>
      <c r="AH6062">
        <v>4</v>
      </c>
      <c r="AI6062">
        <v>2</v>
      </c>
      <c r="AJ6062">
        <v>11</v>
      </c>
      <c r="AK6062">
        <v>56</v>
      </c>
      <c r="AL6062">
        <v>0.13</v>
      </c>
      <c r="AM6062">
        <v>5</v>
      </c>
      <c r="AN6062">
        <v>5</v>
      </c>
      <c r="AO6062">
        <v>63</v>
      </c>
      <c r="AP6062">
        <v>10</v>
      </c>
      <c r="AQ6062">
        <v>64</v>
      </c>
    </row>
    <row r="6063" spans="1:43" hidden="1" x14ac:dyDescent="0.25">
      <c r="A6063" t="s">
        <v>21317</v>
      </c>
      <c r="B6063" t="s">
        <v>21318</v>
      </c>
      <c r="C6063" s="1" t="str">
        <f t="shared" si="434"/>
        <v>21:0134</v>
      </c>
      <c r="D6063" s="1" t="str">
        <f t="shared" si="435"/>
        <v>21:0078</v>
      </c>
      <c r="E6063" t="s">
        <v>21319</v>
      </c>
      <c r="F6063" t="s">
        <v>21320</v>
      </c>
      <c r="H6063">
        <v>54.719437499999998</v>
      </c>
      <c r="I6063">
        <v>-62.523743799999998</v>
      </c>
      <c r="J6063" s="1" t="str">
        <f t="shared" si="431"/>
        <v>Till</v>
      </c>
      <c r="K6063" s="1" t="str">
        <f t="shared" si="433"/>
        <v>&lt;63 micron</v>
      </c>
      <c r="L6063">
        <v>0.1</v>
      </c>
      <c r="M6063">
        <v>2.88</v>
      </c>
      <c r="N6063">
        <v>1</v>
      </c>
      <c r="O6063">
        <v>230</v>
      </c>
      <c r="P6063">
        <v>0.5</v>
      </c>
      <c r="Q6063">
        <v>2</v>
      </c>
      <c r="R6063">
        <v>0.53</v>
      </c>
      <c r="S6063">
        <v>0.25</v>
      </c>
      <c r="T6063">
        <v>15</v>
      </c>
      <c r="U6063">
        <v>33</v>
      </c>
      <c r="V6063">
        <v>17</v>
      </c>
      <c r="W6063">
        <v>3.31</v>
      </c>
      <c r="X6063">
        <v>5</v>
      </c>
      <c r="Y6063">
        <v>1</v>
      </c>
      <c r="Z6063">
        <v>0.53</v>
      </c>
      <c r="AA6063">
        <v>10</v>
      </c>
      <c r="AB6063">
        <v>0.91</v>
      </c>
      <c r="AC6063">
        <v>430</v>
      </c>
      <c r="AD6063">
        <v>0.5</v>
      </c>
      <c r="AE6063">
        <v>0.06</v>
      </c>
      <c r="AF6063">
        <v>34</v>
      </c>
      <c r="AG6063">
        <v>530</v>
      </c>
      <c r="AH6063">
        <v>10</v>
      </c>
      <c r="AI6063">
        <v>1</v>
      </c>
      <c r="AJ6063">
        <v>8</v>
      </c>
      <c r="AK6063">
        <v>25</v>
      </c>
      <c r="AL6063">
        <v>0.03</v>
      </c>
      <c r="AM6063">
        <v>5</v>
      </c>
      <c r="AN6063">
        <v>5</v>
      </c>
      <c r="AO6063">
        <v>45</v>
      </c>
      <c r="AP6063">
        <v>5</v>
      </c>
      <c r="AQ6063">
        <v>50</v>
      </c>
    </row>
    <row r="6064" spans="1:43" hidden="1" x14ac:dyDescent="0.25">
      <c r="A6064" t="s">
        <v>21321</v>
      </c>
      <c r="B6064" t="s">
        <v>21322</v>
      </c>
      <c r="C6064" s="1" t="str">
        <f t="shared" si="434"/>
        <v>21:0134</v>
      </c>
      <c r="D6064" s="1" t="str">
        <f t="shared" si="435"/>
        <v>21:0078</v>
      </c>
      <c r="E6064" t="s">
        <v>21323</v>
      </c>
      <c r="F6064" t="s">
        <v>21324</v>
      </c>
      <c r="H6064">
        <v>53.903245599999998</v>
      </c>
      <c r="I6064">
        <v>-64.570331899999999</v>
      </c>
      <c r="J6064" s="1" t="str">
        <f t="shared" si="431"/>
        <v>Till</v>
      </c>
      <c r="K6064" s="1" t="str">
        <f t="shared" si="433"/>
        <v>&lt;63 micron</v>
      </c>
      <c r="L6064">
        <v>0.4</v>
      </c>
      <c r="M6064">
        <v>0.83</v>
      </c>
      <c r="N6064">
        <v>6</v>
      </c>
      <c r="O6064">
        <v>80</v>
      </c>
      <c r="P6064">
        <v>0.25</v>
      </c>
      <c r="Q6064">
        <v>2</v>
      </c>
      <c r="R6064">
        <v>0.34</v>
      </c>
      <c r="S6064">
        <v>0.25</v>
      </c>
      <c r="T6064">
        <v>7</v>
      </c>
      <c r="U6064">
        <v>30</v>
      </c>
      <c r="V6064">
        <v>21</v>
      </c>
      <c r="W6064">
        <v>3.85</v>
      </c>
      <c r="X6064">
        <v>5</v>
      </c>
      <c r="Y6064">
        <v>0.5</v>
      </c>
      <c r="Z6064">
        <v>0.12</v>
      </c>
      <c r="AA6064">
        <v>30</v>
      </c>
      <c r="AB6064">
        <v>0.36</v>
      </c>
      <c r="AC6064">
        <v>450</v>
      </c>
      <c r="AD6064">
        <v>0.5</v>
      </c>
      <c r="AE6064">
        <v>0.02</v>
      </c>
      <c r="AF6064">
        <v>17</v>
      </c>
      <c r="AG6064">
        <v>830</v>
      </c>
      <c r="AH6064">
        <v>4</v>
      </c>
      <c r="AI6064">
        <v>1</v>
      </c>
      <c r="AJ6064">
        <v>3</v>
      </c>
      <c r="AK6064">
        <v>17</v>
      </c>
      <c r="AL6064">
        <v>7.0000000000000007E-2</v>
      </c>
      <c r="AM6064">
        <v>5</v>
      </c>
      <c r="AN6064">
        <v>5</v>
      </c>
      <c r="AO6064">
        <v>32</v>
      </c>
      <c r="AP6064">
        <v>5</v>
      </c>
      <c r="AQ6064">
        <v>32</v>
      </c>
    </row>
    <row r="6065" spans="1:43" hidden="1" x14ac:dyDescent="0.25">
      <c r="A6065" t="s">
        <v>21325</v>
      </c>
      <c r="B6065" t="s">
        <v>21326</v>
      </c>
      <c r="C6065" s="1" t="str">
        <f t="shared" si="434"/>
        <v>21:0134</v>
      </c>
      <c r="D6065" s="1" t="str">
        <f t="shared" si="435"/>
        <v>21:0078</v>
      </c>
      <c r="E6065" t="s">
        <v>21327</v>
      </c>
      <c r="F6065" t="s">
        <v>21328</v>
      </c>
      <c r="H6065">
        <v>54.460865900000002</v>
      </c>
      <c r="I6065">
        <v>-60.975084199999998</v>
      </c>
      <c r="J6065" s="1" t="str">
        <f t="shared" si="431"/>
        <v>Till</v>
      </c>
      <c r="K6065" s="1" t="str">
        <f t="shared" si="433"/>
        <v>&lt;63 micron</v>
      </c>
      <c r="L6065">
        <v>0.1</v>
      </c>
      <c r="M6065">
        <v>3.1</v>
      </c>
      <c r="N6065">
        <v>10</v>
      </c>
      <c r="O6065">
        <v>50</v>
      </c>
      <c r="P6065">
        <v>0.25</v>
      </c>
      <c r="Q6065">
        <v>1</v>
      </c>
      <c r="R6065">
        <v>0.22</v>
      </c>
      <c r="S6065">
        <v>0.5</v>
      </c>
      <c r="T6065">
        <v>11</v>
      </c>
      <c r="U6065">
        <v>103</v>
      </c>
      <c r="V6065">
        <v>28</v>
      </c>
      <c r="W6065">
        <v>4.25</v>
      </c>
      <c r="X6065">
        <v>5</v>
      </c>
      <c r="Y6065">
        <v>0.5</v>
      </c>
      <c r="Z6065">
        <v>0.09</v>
      </c>
      <c r="AA6065">
        <v>10</v>
      </c>
      <c r="AB6065">
        <v>0.83</v>
      </c>
      <c r="AC6065">
        <v>640</v>
      </c>
      <c r="AD6065">
        <v>1</v>
      </c>
      <c r="AE6065">
        <v>0.01</v>
      </c>
      <c r="AF6065">
        <v>51</v>
      </c>
      <c r="AG6065">
        <v>480</v>
      </c>
      <c r="AH6065">
        <v>16</v>
      </c>
      <c r="AI6065">
        <v>1</v>
      </c>
      <c r="AJ6065">
        <v>4</v>
      </c>
      <c r="AK6065">
        <v>14</v>
      </c>
      <c r="AL6065">
        <v>0.11</v>
      </c>
      <c r="AM6065">
        <v>5</v>
      </c>
      <c r="AN6065">
        <v>5</v>
      </c>
      <c r="AO6065">
        <v>50</v>
      </c>
      <c r="AP6065">
        <v>5</v>
      </c>
      <c r="AQ6065">
        <v>102</v>
      </c>
    </row>
    <row r="6066" spans="1:43" hidden="1" x14ac:dyDescent="0.25">
      <c r="A6066" t="s">
        <v>21329</v>
      </c>
      <c r="B6066" t="s">
        <v>21330</v>
      </c>
      <c r="C6066" s="1" t="str">
        <f t="shared" si="434"/>
        <v>21:0134</v>
      </c>
      <c r="D6066" s="1" t="str">
        <f t="shared" si="435"/>
        <v>21:0078</v>
      </c>
      <c r="E6066" t="s">
        <v>21331</v>
      </c>
      <c r="F6066" t="s">
        <v>21332</v>
      </c>
      <c r="H6066">
        <v>54.421673499999997</v>
      </c>
      <c r="I6066">
        <v>-60.927381599999997</v>
      </c>
      <c r="J6066" s="1" t="str">
        <f t="shared" si="431"/>
        <v>Till</v>
      </c>
      <c r="K6066" s="1" t="str">
        <f t="shared" si="433"/>
        <v>&lt;63 micron</v>
      </c>
      <c r="L6066">
        <v>0.1</v>
      </c>
      <c r="M6066">
        <v>1.91</v>
      </c>
      <c r="N6066">
        <v>1</v>
      </c>
      <c r="O6066">
        <v>70</v>
      </c>
      <c r="P6066">
        <v>0.5</v>
      </c>
      <c r="Q6066">
        <v>1</v>
      </c>
      <c r="R6066">
        <v>0.62</v>
      </c>
      <c r="S6066">
        <v>0.25</v>
      </c>
      <c r="T6066">
        <v>11</v>
      </c>
      <c r="U6066">
        <v>73</v>
      </c>
      <c r="V6066">
        <v>28</v>
      </c>
      <c r="W6066">
        <v>3.1</v>
      </c>
      <c r="X6066">
        <v>5</v>
      </c>
      <c r="Y6066">
        <v>0.5</v>
      </c>
      <c r="Z6066">
        <v>0.15</v>
      </c>
      <c r="AA6066">
        <v>20</v>
      </c>
      <c r="AB6066">
        <v>0.83</v>
      </c>
      <c r="AC6066">
        <v>350</v>
      </c>
      <c r="AD6066">
        <v>0.5</v>
      </c>
      <c r="AE6066">
        <v>0.01</v>
      </c>
      <c r="AF6066">
        <v>31</v>
      </c>
      <c r="AG6066">
        <v>910</v>
      </c>
      <c r="AH6066">
        <v>8</v>
      </c>
      <c r="AI6066">
        <v>1</v>
      </c>
      <c r="AJ6066">
        <v>4</v>
      </c>
      <c r="AK6066">
        <v>37</v>
      </c>
      <c r="AL6066">
        <v>0.19</v>
      </c>
      <c r="AM6066">
        <v>5</v>
      </c>
      <c r="AN6066">
        <v>5</v>
      </c>
      <c r="AO6066">
        <v>56</v>
      </c>
      <c r="AP6066">
        <v>5</v>
      </c>
      <c r="AQ6066">
        <v>34</v>
      </c>
    </row>
    <row r="6067" spans="1:43" hidden="1" x14ac:dyDescent="0.25">
      <c r="A6067" t="s">
        <v>21333</v>
      </c>
      <c r="B6067" t="s">
        <v>21334</v>
      </c>
      <c r="C6067" s="1" t="str">
        <f t="shared" si="434"/>
        <v>21:0134</v>
      </c>
      <c r="D6067" s="1" t="str">
        <f t="shared" si="435"/>
        <v>21:0078</v>
      </c>
      <c r="E6067" t="s">
        <v>21335</v>
      </c>
      <c r="F6067" t="s">
        <v>21336</v>
      </c>
      <c r="H6067">
        <v>54.325984200000001</v>
      </c>
      <c r="I6067">
        <v>-60.924816300000003</v>
      </c>
      <c r="J6067" s="1" t="str">
        <f t="shared" si="431"/>
        <v>Till</v>
      </c>
      <c r="K6067" s="1" t="str">
        <f t="shared" si="433"/>
        <v>&lt;63 micron</v>
      </c>
      <c r="L6067">
        <v>0.1</v>
      </c>
      <c r="M6067">
        <v>1.1399999999999999</v>
      </c>
      <c r="N6067">
        <v>1</v>
      </c>
      <c r="O6067">
        <v>60</v>
      </c>
      <c r="P6067">
        <v>0.25</v>
      </c>
      <c r="Q6067">
        <v>1</v>
      </c>
      <c r="R6067">
        <v>0.62</v>
      </c>
      <c r="S6067">
        <v>0.25</v>
      </c>
      <c r="T6067">
        <v>5</v>
      </c>
      <c r="U6067">
        <v>22</v>
      </c>
      <c r="V6067">
        <v>19</v>
      </c>
      <c r="W6067">
        <v>2.19</v>
      </c>
      <c r="X6067">
        <v>5</v>
      </c>
      <c r="Y6067">
        <v>0.5</v>
      </c>
      <c r="Z6067">
        <v>0.1</v>
      </c>
      <c r="AA6067">
        <v>20</v>
      </c>
      <c r="AB6067">
        <v>0.45</v>
      </c>
      <c r="AC6067">
        <v>215</v>
      </c>
      <c r="AD6067">
        <v>0.5</v>
      </c>
      <c r="AE6067">
        <v>0.01</v>
      </c>
      <c r="AF6067">
        <v>9</v>
      </c>
      <c r="AG6067">
        <v>910</v>
      </c>
      <c r="AH6067">
        <v>16</v>
      </c>
      <c r="AI6067">
        <v>1</v>
      </c>
      <c r="AJ6067">
        <v>3</v>
      </c>
      <c r="AK6067">
        <v>56</v>
      </c>
      <c r="AL6067">
        <v>0.15</v>
      </c>
      <c r="AM6067">
        <v>5</v>
      </c>
      <c r="AN6067">
        <v>5</v>
      </c>
      <c r="AO6067">
        <v>38</v>
      </c>
      <c r="AP6067">
        <v>5</v>
      </c>
      <c r="AQ6067">
        <v>32</v>
      </c>
    </row>
    <row r="6068" spans="1:43" hidden="1" x14ac:dyDescent="0.25">
      <c r="A6068" t="s">
        <v>21337</v>
      </c>
      <c r="B6068" t="s">
        <v>21338</v>
      </c>
      <c r="C6068" s="1" t="str">
        <f t="shared" si="434"/>
        <v>21:0134</v>
      </c>
      <c r="D6068" s="1" t="str">
        <f t="shared" si="435"/>
        <v>21:0078</v>
      </c>
      <c r="E6068" t="s">
        <v>21339</v>
      </c>
      <c r="F6068" t="s">
        <v>21340</v>
      </c>
      <c r="H6068">
        <v>54.331624900000001</v>
      </c>
      <c r="I6068">
        <v>-60.871927999999997</v>
      </c>
      <c r="J6068" s="1" t="str">
        <f t="shared" si="431"/>
        <v>Till</v>
      </c>
      <c r="K6068" s="1" t="str">
        <f t="shared" si="433"/>
        <v>&lt;63 micron</v>
      </c>
      <c r="L6068">
        <v>0.1</v>
      </c>
      <c r="M6068">
        <v>1.53</v>
      </c>
      <c r="N6068">
        <v>1</v>
      </c>
      <c r="O6068">
        <v>30</v>
      </c>
      <c r="P6068">
        <v>0.25</v>
      </c>
      <c r="Q6068">
        <v>1</v>
      </c>
      <c r="R6068">
        <v>0.56999999999999995</v>
      </c>
      <c r="S6068">
        <v>0.25</v>
      </c>
      <c r="T6068">
        <v>6</v>
      </c>
      <c r="U6068">
        <v>36</v>
      </c>
      <c r="V6068">
        <v>3</v>
      </c>
      <c r="W6068">
        <v>2.5</v>
      </c>
      <c r="X6068">
        <v>5</v>
      </c>
      <c r="Y6068">
        <v>0.5</v>
      </c>
      <c r="Z6068">
        <v>0.14000000000000001</v>
      </c>
      <c r="AA6068">
        <v>10</v>
      </c>
      <c r="AB6068">
        <v>0.63</v>
      </c>
      <c r="AC6068">
        <v>210</v>
      </c>
      <c r="AD6068">
        <v>0.5</v>
      </c>
      <c r="AE6068">
        <v>0.01</v>
      </c>
      <c r="AF6068">
        <v>12</v>
      </c>
      <c r="AG6068">
        <v>800</v>
      </c>
      <c r="AH6068">
        <v>4</v>
      </c>
      <c r="AI6068">
        <v>1</v>
      </c>
      <c r="AJ6068">
        <v>3</v>
      </c>
      <c r="AK6068">
        <v>45</v>
      </c>
      <c r="AL6068">
        <v>0.17</v>
      </c>
      <c r="AM6068">
        <v>5</v>
      </c>
      <c r="AN6068">
        <v>5</v>
      </c>
      <c r="AO6068">
        <v>46</v>
      </c>
      <c r="AP6068">
        <v>5</v>
      </c>
      <c r="AQ6068">
        <v>30</v>
      </c>
    </row>
    <row r="6069" spans="1:43" hidden="1" x14ac:dyDescent="0.25">
      <c r="A6069" t="s">
        <v>21341</v>
      </c>
      <c r="B6069" t="s">
        <v>21342</v>
      </c>
      <c r="C6069" s="1" t="str">
        <f t="shared" si="434"/>
        <v>21:0134</v>
      </c>
      <c r="D6069" s="1" t="str">
        <f t="shared" si="435"/>
        <v>21:0078</v>
      </c>
      <c r="E6069" t="s">
        <v>21343</v>
      </c>
      <c r="F6069" t="s">
        <v>21344</v>
      </c>
      <c r="H6069">
        <v>54.354605900000003</v>
      </c>
      <c r="I6069">
        <v>-60.900904199999999</v>
      </c>
      <c r="J6069" s="1" t="str">
        <f t="shared" si="431"/>
        <v>Till</v>
      </c>
      <c r="K6069" s="1" t="str">
        <f t="shared" si="433"/>
        <v>&lt;63 micron</v>
      </c>
      <c r="L6069">
        <v>0.1</v>
      </c>
      <c r="M6069">
        <v>1.4</v>
      </c>
      <c r="N6069">
        <v>8</v>
      </c>
      <c r="O6069">
        <v>30</v>
      </c>
      <c r="P6069">
        <v>0.25</v>
      </c>
      <c r="Q6069">
        <v>1</v>
      </c>
      <c r="R6069">
        <v>0.52</v>
      </c>
      <c r="S6069">
        <v>0.25</v>
      </c>
      <c r="T6069">
        <v>6</v>
      </c>
      <c r="U6069">
        <v>34</v>
      </c>
      <c r="V6069">
        <v>0.5</v>
      </c>
      <c r="W6069">
        <v>2.62</v>
      </c>
      <c r="X6069">
        <v>5</v>
      </c>
      <c r="Y6069">
        <v>0.5</v>
      </c>
      <c r="Z6069">
        <v>0.09</v>
      </c>
      <c r="AA6069">
        <v>20</v>
      </c>
      <c r="AB6069">
        <v>0.64</v>
      </c>
      <c r="AC6069">
        <v>280</v>
      </c>
      <c r="AD6069">
        <v>0.5</v>
      </c>
      <c r="AE6069">
        <v>5.0000000000000001E-3</v>
      </c>
      <c r="AF6069">
        <v>10</v>
      </c>
      <c r="AG6069">
        <v>1110</v>
      </c>
      <c r="AH6069">
        <v>10</v>
      </c>
      <c r="AI6069">
        <v>1</v>
      </c>
      <c r="AJ6069">
        <v>3</v>
      </c>
      <c r="AK6069">
        <v>39</v>
      </c>
      <c r="AL6069">
        <v>0.16</v>
      </c>
      <c r="AM6069">
        <v>5</v>
      </c>
      <c r="AN6069">
        <v>5</v>
      </c>
      <c r="AO6069">
        <v>42</v>
      </c>
      <c r="AP6069">
        <v>5</v>
      </c>
      <c r="AQ6069">
        <v>34</v>
      </c>
    </row>
    <row r="6070" spans="1:43" hidden="1" x14ac:dyDescent="0.25">
      <c r="A6070" t="s">
        <v>21345</v>
      </c>
      <c r="B6070" t="s">
        <v>21346</v>
      </c>
      <c r="C6070" s="1" t="str">
        <f t="shared" si="434"/>
        <v>21:0134</v>
      </c>
      <c r="D6070" s="1" t="str">
        <f t="shared" si="435"/>
        <v>21:0078</v>
      </c>
      <c r="E6070" t="s">
        <v>21347</v>
      </c>
      <c r="F6070" t="s">
        <v>21348</v>
      </c>
      <c r="H6070">
        <v>54.406890799999999</v>
      </c>
      <c r="I6070">
        <v>-60.883594100000003</v>
      </c>
      <c r="J6070" s="1" t="str">
        <f t="shared" si="431"/>
        <v>Till</v>
      </c>
      <c r="K6070" s="1" t="str">
        <f t="shared" si="433"/>
        <v>&lt;63 micron</v>
      </c>
      <c r="L6070">
        <v>0.1</v>
      </c>
      <c r="M6070">
        <v>1.91</v>
      </c>
      <c r="N6070">
        <v>6</v>
      </c>
      <c r="O6070">
        <v>30</v>
      </c>
      <c r="P6070">
        <v>0.25</v>
      </c>
      <c r="Q6070">
        <v>1</v>
      </c>
      <c r="R6070">
        <v>0.55000000000000004</v>
      </c>
      <c r="S6070">
        <v>0.25</v>
      </c>
      <c r="T6070">
        <v>7</v>
      </c>
      <c r="U6070">
        <v>37</v>
      </c>
      <c r="V6070">
        <v>10</v>
      </c>
      <c r="W6070">
        <v>2.37</v>
      </c>
      <c r="X6070">
        <v>5</v>
      </c>
      <c r="Y6070">
        <v>0.5</v>
      </c>
      <c r="Z6070">
        <v>0.06</v>
      </c>
      <c r="AA6070">
        <v>20</v>
      </c>
      <c r="AB6070">
        <v>0.59</v>
      </c>
      <c r="AC6070">
        <v>210</v>
      </c>
      <c r="AD6070">
        <v>0.5</v>
      </c>
      <c r="AE6070">
        <v>0.01</v>
      </c>
      <c r="AF6070">
        <v>16</v>
      </c>
      <c r="AG6070">
        <v>750</v>
      </c>
      <c r="AH6070">
        <v>14</v>
      </c>
      <c r="AI6070">
        <v>1</v>
      </c>
      <c r="AJ6070">
        <v>4</v>
      </c>
      <c r="AK6070">
        <v>38</v>
      </c>
      <c r="AL6070">
        <v>0.18</v>
      </c>
      <c r="AM6070">
        <v>5</v>
      </c>
      <c r="AN6070">
        <v>5</v>
      </c>
      <c r="AO6070">
        <v>46</v>
      </c>
      <c r="AP6070">
        <v>5</v>
      </c>
      <c r="AQ6070">
        <v>28</v>
      </c>
    </row>
    <row r="6071" spans="1:43" hidden="1" x14ac:dyDescent="0.25">
      <c r="A6071" t="s">
        <v>21349</v>
      </c>
      <c r="B6071" t="s">
        <v>21350</v>
      </c>
      <c r="C6071" s="1" t="str">
        <f t="shared" si="434"/>
        <v>21:0134</v>
      </c>
      <c r="D6071" s="1" t="str">
        <f t="shared" si="435"/>
        <v>21:0078</v>
      </c>
      <c r="E6071" t="s">
        <v>21351</v>
      </c>
      <c r="F6071" t="s">
        <v>21352</v>
      </c>
      <c r="H6071">
        <v>54.425440199999997</v>
      </c>
      <c r="I6071">
        <v>-60.804783800000003</v>
      </c>
      <c r="J6071" s="1" t="str">
        <f t="shared" si="431"/>
        <v>Till</v>
      </c>
      <c r="K6071" s="1" t="str">
        <f t="shared" si="433"/>
        <v>&lt;63 micron</v>
      </c>
      <c r="L6071">
        <v>0.1</v>
      </c>
      <c r="M6071">
        <v>1.38</v>
      </c>
      <c r="N6071">
        <v>14</v>
      </c>
      <c r="O6071">
        <v>20</v>
      </c>
      <c r="P6071">
        <v>0.25</v>
      </c>
      <c r="Q6071">
        <v>1</v>
      </c>
      <c r="R6071">
        <v>0.64</v>
      </c>
      <c r="S6071">
        <v>0.25</v>
      </c>
      <c r="T6071">
        <v>10</v>
      </c>
      <c r="U6071">
        <v>154</v>
      </c>
      <c r="V6071">
        <v>6</v>
      </c>
      <c r="W6071">
        <v>2.82</v>
      </c>
      <c r="X6071">
        <v>5</v>
      </c>
      <c r="Y6071">
        <v>0.5</v>
      </c>
      <c r="Z6071">
        <v>7.0000000000000007E-2</v>
      </c>
      <c r="AA6071">
        <v>10</v>
      </c>
      <c r="AB6071">
        <v>1.18</v>
      </c>
      <c r="AC6071">
        <v>360</v>
      </c>
      <c r="AD6071">
        <v>0.5</v>
      </c>
      <c r="AE6071">
        <v>5.0000000000000001E-3</v>
      </c>
      <c r="AF6071">
        <v>32</v>
      </c>
      <c r="AG6071">
        <v>1060</v>
      </c>
      <c r="AH6071">
        <v>8</v>
      </c>
      <c r="AI6071">
        <v>1</v>
      </c>
      <c r="AJ6071">
        <v>4</v>
      </c>
      <c r="AK6071">
        <v>58</v>
      </c>
      <c r="AL6071">
        <v>0.18</v>
      </c>
      <c r="AM6071">
        <v>5</v>
      </c>
      <c r="AN6071">
        <v>5</v>
      </c>
      <c r="AO6071">
        <v>47</v>
      </c>
      <c r="AP6071">
        <v>5</v>
      </c>
      <c r="AQ6071">
        <v>32</v>
      </c>
    </row>
    <row r="6072" spans="1:43" hidden="1" x14ac:dyDescent="0.25">
      <c r="A6072" t="s">
        <v>21353</v>
      </c>
      <c r="B6072" t="s">
        <v>21354</v>
      </c>
      <c r="C6072" s="1" t="str">
        <f t="shared" si="434"/>
        <v>21:0134</v>
      </c>
      <c r="D6072" s="1" t="str">
        <f t="shared" si="435"/>
        <v>21:0078</v>
      </c>
      <c r="E6072" t="s">
        <v>21355</v>
      </c>
      <c r="F6072" t="s">
        <v>21356</v>
      </c>
      <c r="H6072">
        <v>54.462477499999999</v>
      </c>
      <c r="I6072">
        <v>-60.755891400000003</v>
      </c>
      <c r="J6072" s="1" t="str">
        <f t="shared" si="431"/>
        <v>Till</v>
      </c>
      <c r="K6072" s="1" t="str">
        <f t="shared" si="433"/>
        <v>&lt;63 micron</v>
      </c>
      <c r="L6072">
        <v>0.1</v>
      </c>
      <c r="M6072">
        <v>2.58</v>
      </c>
      <c r="N6072">
        <v>1</v>
      </c>
      <c r="O6072">
        <v>60</v>
      </c>
      <c r="P6072">
        <v>0.25</v>
      </c>
      <c r="Q6072">
        <v>1</v>
      </c>
      <c r="R6072">
        <v>0.51</v>
      </c>
      <c r="S6072">
        <v>0.25</v>
      </c>
      <c r="T6072">
        <v>10</v>
      </c>
      <c r="U6072">
        <v>109</v>
      </c>
      <c r="V6072">
        <v>16</v>
      </c>
      <c r="W6072">
        <v>3.28</v>
      </c>
      <c r="X6072">
        <v>5</v>
      </c>
      <c r="Y6072">
        <v>1</v>
      </c>
      <c r="Z6072">
        <v>0.11</v>
      </c>
      <c r="AA6072">
        <v>20</v>
      </c>
      <c r="AB6072">
        <v>0.96</v>
      </c>
      <c r="AC6072">
        <v>355</v>
      </c>
      <c r="AD6072">
        <v>0.5</v>
      </c>
      <c r="AE6072">
        <v>0.01</v>
      </c>
      <c r="AF6072">
        <v>35</v>
      </c>
      <c r="AG6072">
        <v>890</v>
      </c>
      <c r="AH6072">
        <v>10</v>
      </c>
      <c r="AI6072">
        <v>1</v>
      </c>
      <c r="AJ6072">
        <v>4</v>
      </c>
      <c r="AK6072">
        <v>32</v>
      </c>
      <c r="AL6072">
        <v>0.19</v>
      </c>
      <c r="AM6072">
        <v>5</v>
      </c>
      <c r="AN6072">
        <v>5</v>
      </c>
      <c r="AO6072">
        <v>53</v>
      </c>
      <c r="AP6072">
        <v>5</v>
      </c>
      <c r="AQ6072">
        <v>34</v>
      </c>
    </row>
    <row r="6073" spans="1:43" hidden="1" x14ac:dyDescent="0.25">
      <c r="A6073" t="s">
        <v>21357</v>
      </c>
      <c r="B6073" t="s">
        <v>21358</v>
      </c>
      <c r="C6073" s="1" t="str">
        <f t="shared" si="434"/>
        <v>21:0134</v>
      </c>
      <c r="D6073" s="1" t="str">
        <f t="shared" si="435"/>
        <v>21:0078</v>
      </c>
      <c r="E6073" t="s">
        <v>21359</v>
      </c>
      <c r="F6073" t="s">
        <v>21360</v>
      </c>
      <c r="H6073">
        <v>54.453521000000002</v>
      </c>
      <c r="I6073">
        <v>-60.8466314</v>
      </c>
      <c r="J6073" s="1" t="str">
        <f t="shared" si="431"/>
        <v>Till</v>
      </c>
      <c r="K6073" s="1" t="str">
        <f t="shared" si="433"/>
        <v>&lt;63 micron</v>
      </c>
      <c r="L6073">
        <v>0.1</v>
      </c>
      <c r="M6073">
        <v>1.55</v>
      </c>
      <c r="N6073">
        <v>1</v>
      </c>
      <c r="O6073">
        <v>60</v>
      </c>
      <c r="P6073">
        <v>0.25</v>
      </c>
      <c r="Q6073">
        <v>1</v>
      </c>
      <c r="R6073">
        <v>0.46</v>
      </c>
      <c r="S6073">
        <v>0.25</v>
      </c>
      <c r="T6073">
        <v>7</v>
      </c>
      <c r="U6073">
        <v>56</v>
      </c>
      <c r="V6073">
        <v>19</v>
      </c>
      <c r="W6073">
        <v>2.48</v>
      </c>
      <c r="X6073">
        <v>5</v>
      </c>
      <c r="Y6073">
        <v>0.5</v>
      </c>
      <c r="Z6073">
        <v>7.0000000000000007E-2</v>
      </c>
      <c r="AA6073">
        <v>10</v>
      </c>
      <c r="AB6073">
        <v>0.7</v>
      </c>
      <c r="AC6073">
        <v>210</v>
      </c>
      <c r="AD6073">
        <v>0.5</v>
      </c>
      <c r="AE6073">
        <v>0.01</v>
      </c>
      <c r="AF6073">
        <v>25</v>
      </c>
      <c r="AG6073">
        <v>920</v>
      </c>
      <c r="AH6073">
        <v>8</v>
      </c>
      <c r="AI6073">
        <v>1</v>
      </c>
      <c r="AJ6073">
        <v>3</v>
      </c>
      <c r="AK6073">
        <v>26</v>
      </c>
      <c r="AL6073">
        <v>0.14000000000000001</v>
      </c>
      <c r="AM6073">
        <v>5</v>
      </c>
      <c r="AN6073">
        <v>5</v>
      </c>
      <c r="AO6073">
        <v>41</v>
      </c>
      <c r="AP6073">
        <v>5</v>
      </c>
      <c r="AQ6073">
        <v>28</v>
      </c>
    </row>
    <row r="6074" spans="1:43" hidden="1" x14ac:dyDescent="0.25">
      <c r="A6074" t="s">
        <v>21361</v>
      </c>
      <c r="B6074" t="s">
        <v>21362</v>
      </c>
      <c r="C6074" s="1" t="str">
        <f t="shared" si="434"/>
        <v>21:0134</v>
      </c>
      <c r="D6074" s="1" t="str">
        <f t="shared" si="435"/>
        <v>21:0078</v>
      </c>
      <c r="E6074" t="s">
        <v>21363</v>
      </c>
      <c r="F6074" t="s">
        <v>21364</v>
      </c>
      <c r="H6074">
        <v>54.426507299999997</v>
      </c>
      <c r="I6074">
        <v>-61.834665200000003</v>
      </c>
      <c r="J6074" s="1" t="str">
        <f t="shared" si="431"/>
        <v>Till</v>
      </c>
      <c r="K6074" s="1" t="str">
        <f t="shared" si="433"/>
        <v>&lt;63 micron</v>
      </c>
      <c r="L6074">
        <v>0.1</v>
      </c>
      <c r="M6074">
        <v>1.84</v>
      </c>
      <c r="N6074">
        <v>1</v>
      </c>
      <c r="O6074">
        <v>130</v>
      </c>
      <c r="P6074">
        <v>0.25</v>
      </c>
      <c r="Q6074">
        <v>1</v>
      </c>
      <c r="R6074">
        <v>0.72</v>
      </c>
      <c r="S6074">
        <v>0.25</v>
      </c>
      <c r="T6074">
        <v>19</v>
      </c>
      <c r="U6074">
        <v>28</v>
      </c>
      <c r="V6074">
        <v>32</v>
      </c>
      <c r="W6074">
        <v>3.49</v>
      </c>
      <c r="X6074">
        <v>5</v>
      </c>
      <c r="Y6074">
        <v>0.5</v>
      </c>
      <c r="Z6074">
        <v>0.09</v>
      </c>
      <c r="AA6074">
        <v>10</v>
      </c>
      <c r="AB6074">
        <v>1.02</v>
      </c>
      <c r="AC6074">
        <v>235</v>
      </c>
      <c r="AD6074">
        <v>0.5</v>
      </c>
      <c r="AE6074">
        <v>0.04</v>
      </c>
      <c r="AF6074">
        <v>42</v>
      </c>
      <c r="AG6074">
        <v>750</v>
      </c>
      <c r="AH6074">
        <v>6</v>
      </c>
      <c r="AI6074">
        <v>1</v>
      </c>
      <c r="AJ6074">
        <v>4</v>
      </c>
      <c r="AK6074">
        <v>34</v>
      </c>
      <c r="AL6074">
        <v>0.15</v>
      </c>
      <c r="AM6074">
        <v>5</v>
      </c>
      <c r="AN6074">
        <v>5</v>
      </c>
      <c r="AO6074">
        <v>49</v>
      </c>
      <c r="AP6074">
        <v>5</v>
      </c>
      <c r="AQ6074">
        <v>50</v>
      </c>
    </row>
    <row r="6075" spans="1:43" hidden="1" x14ac:dyDescent="0.25">
      <c r="A6075" t="s">
        <v>21365</v>
      </c>
      <c r="B6075" t="s">
        <v>21366</v>
      </c>
      <c r="C6075" s="1" t="str">
        <f t="shared" si="434"/>
        <v>21:0134</v>
      </c>
      <c r="D6075" s="1" t="str">
        <f t="shared" si="435"/>
        <v>21:0078</v>
      </c>
      <c r="E6075" t="s">
        <v>21367</v>
      </c>
      <c r="F6075" t="s">
        <v>21368</v>
      </c>
      <c r="H6075">
        <v>53.900494000000002</v>
      </c>
      <c r="I6075">
        <v>-64.625022799999996</v>
      </c>
      <c r="J6075" s="1" t="str">
        <f t="shared" si="431"/>
        <v>Till</v>
      </c>
      <c r="K6075" s="1" t="str">
        <f t="shared" si="433"/>
        <v>&lt;63 micron</v>
      </c>
      <c r="L6075">
        <v>0.6</v>
      </c>
      <c r="M6075">
        <v>1.52</v>
      </c>
      <c r="N6075">
        <v>16</v>
      </c>
      <c r="O6075">
        <v>70</v>
      </c>
      <c r="P6075">
        <v>0.5</v>
      </c>
      <c r="Q6075">
        <v>1</v>
      </c>
      <c r="R6075">
        <v>0.21</v>
      </c>
      <c r="S6075">
        <v>0.25</v>
      </c>
      <c r="T6075">
        <v>15</v>
      </c>
      <c r="U6075">
        <v>41</v>
      </c>
      <c r="V6075">
        <v>33</v>
      </c>
      <c r="W6075">
        <v>6.06</v>
      </c>
      <c r="X6075">
        <v>5</v>
      </c>
      <c r="Y6075">
        <v>0.5</v>
      </c>
      <c r="Z6075">
        <v>0.16</v>
      </c>
      <c r="AA6075">
        <v>30</v>
      </c>
      <c r="AB6075">
        <v>0.56000000000000005</v>
      </c>
      <c r="AC6075">
        <v>1255</v>
      </c>
      <c r="AD6075">
        <v>1</v>
      </c>
      <c r="AE6075">
        <v>0.01</v>
      </c>
      <c r="AF6075">
        <v>30</v>
      </c>
      <c r="AG6075">
        <v>570</v>
      </c>
      <c r="AH6075">
        <v>10</v>
      </c>
      <c r="AI6075">
        <v>1</v>
      </c>
      <c r="AJ6075">
        <v>4</v>
      </c>
      <c r="AK6075">
        <v>12</v>
      </c>
      <c r="AL6075">
        <v>0.1</v>
      </c>
      <c r="AM6075">
        <v>5</v>
      </c>
      <c r="AN6075">
        <v>5</v>
      </c>
      <c r="AO6075">
        <v>43</v>
      </c>
      <c r="AP6075">
        <v>5</v>
      </c>
      <c r="AQ6075">
        <v>72</v>
      </c>
    </row>
    <row r="6076" spans="1:43" hidden="1" x14ac:dyDescent="0.25">
      <c r="A6076" t="s">
        <v>21369</v>
      </c>
      <c r="B6076" t="s">
        <v>21370</v>
      </c>
      <c r="C6076" s="1" t="str">
        <f t="shared" si="434"/>
        <v>21:0134</v>
      </c>
      <c r="D6076" s="1" t="str">
        <f t="shared" si="435"/>
        <v>21:0078</v>
      </c>
      <c r="E6076" t="s">
        <v>21371</v>
      </c>
      <c r="F6076" t="s">
        <v>21372</v>
      </c>
      <c r="H6076">
        <v>54.264931400000002</v>
      </c>
      <c r="I6076">
        <v>-61.856503600000003</v>
      </c>
      <c r="J6076" s="1" t="str">
        <f t="shared" si="431"/>
        <v>Till</v>
      </c>
      <c r="K6076" s="1" t="str">
        <f t="shared" si="433"/>
        <v>&lt;63 micron</v>
      </c>
      <c r="L6076">
        <v>0.1</v>
      </c>
      <c r="M6076">
        <v>0.93</v>
      </c>
      <c r="N6076">
        <v>1</v>
      </c>
      <c r="O6076">
        <v>30</v>
      </c>
      <c r="P6076">
        <v>0.5</v>
      </c>
      <c r="Q6076">
        <v>1</v>
      </c>
      <c r="R6076">
        <v>0.38</v>
      </c>
      <c r="S6076">
        <v>0.25</v>
      </c>
      <c r="T6076">
        <v>4</v>
      </c>
      <c r="U6076">
        <v>17</v>
      </c>
      <c r="V6076">
        <v>14</v>
      </c>
      <c r="W6076">
        <v>1.93</v>
      </c>
      <c r="X6076">
        <v>5</v>
      </c>
      <c r="Y6076">
        <v>0.5</v>
      </c>
      <c r="Z6076">
        <v>0.03</v>
      </c>
      <c r="AA6076">
        <v>20</v>
      </c>
      <c r="AB6076">
        <v>0.32</v>
      </c>
      <c r="AC6076">
        <v>135</v>
      </c>
      <c r="AD6076">
        <v>0.5</v>
      </c>
      <c r="AE6076">
        <v>5.0000000000000001E-3</v>
      </c>
      <c r="AF6076">
        <v>8</v>
      </c>
      <c r="AG6076">
        <v>860</v>
      </c>
      <c r="AH6076">
        <v>6</v>
      </c>
      <c r="AI6076">
        <v>1</v>
      </c>
      <c r="AJ6076">
        <v>1</v>
      </c>
      <c r="AK6076">
        <v>17</v>
      </c>
      <c r="AL6076">
        <v>0.12</v>
      </c>
      <c r="AM6076">
        <v>5</v>
      </c>
      <c r="AN6076">
        <v>5</v>
      </c>
      <c r="AO6076">
        <v>32</v>
      </c>
      <c r="AP6076">
        <v>5</v>
      </c>
      <c r="AQ6076">
        <v>22</v>
      </c>
    </row>
    <row r="6077" spans="1:43" hidden="1" x14ac:dyDescent="0.25">
      <c r="A6077" t="s">
        <v>21373</v>
      </c>
      <c r="B6077" t="s">
        <v>21374</v>
      </c>
      <c r="C6077" s="1" t="str">
        <f t="shared" si="434"/>
        <v>21:0134</v>
      </c>
      <c r="D6077" s="1" t="str">
        <f t="shared" si="435"/>
        <v>21:0078</v>
      </c>
      <c r="E6077" t="s">
        <v>21375</v>
      </c>
      <c r="F6077" t="s">
        <v>21376</v>
      </c>
      <c r="H6077">
        <v>54.258142200000002</v>
      </c>
      <c r="I6077">
        <v>-61.760352900000001</v>
      </c>
      <c r="J6077" s="1" t="str">
        <f t="shared" si="431"/>
        <v>Till</v>
      </c>
      <c r="K6077" s="1" t="str">
        <f t="shared" si="433"/>
        <v>&lt;63 micron</v>
      </c>
      <c r="L6077">
        <v>0.1</v>
      </c>
      <c r="M6077">
        <v>1.08</v>
      </c>
      <c r="N6077">
        <v>1</v>
      </c>
      <c r="O6077">
        <v>30</v>
      </c>
      <c r="P6077">
        <v>0.25</v>
      </c>
      <c r="Q6077">
        <v>1</v>
      </c>
      <c r="R6077">
        <v>0.37</v>
      </c>
      <c r="S6077">
        <v>0.25</v>
      </c>
      <c r="T6077">
        <v>4</v>
      </c>
      <c r="U6077">
        <v>17</v>
      </c>
      <c r="V6077">
        <v>18</v>
      </c>
      <c r="W6077">
        <v>2.33</v>
      </c>
      <c r="X6077">
        <v>5</v>
      </c>
      <c r="Y6077">
        <v>0.5</v>
      </c>
      <c r="Z6077">
        <v>0.03</v>
      </c>
      <c r="AA6077">
        <v>20</v>
      </c>
      <c r="AB6077">
        <v>0.37</v>
      </c>
      <c r="AC6077">
        <v>185</v>
      </c>
      <c r="AD6077">
        <v>0.5</v>
      </c>
      <c r="AE6077">
        <v>5.0000000000000001E-3</v>
      </c>
      <c r="AF6077">
        <v>10</v>
      </c>
      <c r="AG6077">
        <v>660</v>
      </c>
      <c r="AH6077">
        <v>8</v>
      </c>
      <c r="AI6077">
        <v>1</v>
      </c>
      <c r="AJ6077">
        <v>2</v>
      </c>
      <c r="AK6077">
        <v>19</v>
      </c>
      <c r="AL6077">
        <v>0.14000000000000001</v>
      </c>
      <c r="AM6077">
        <v>5</v>
      </c>
      <c r="AN6077">
        <v>5</v>
      </c>
      <c r="AO6077">
        <v>32</v>
      </c>
      <c r="AP6077">
        <v>5</v>
      </c>
      <c r="AQ6077">
        <v>22</v>
      </c>
    </row>
    <row r="6078" spans="1:43" hidden="1" x14ac:dyDescent="0.25">
      <c r="A6078" t="s">
        <v>21377</v>
      </c>
      <c r="B6078" t="s">
        <v>21378</v>
      </c>
      <c r="C6078" s="1" t="str">
        <f t="shared" si="434"/>
        <v>21:0134</v>
      </c>
      <c r="D6078" s="1" t="str">
        <f t="shared" si="435"/>
        <v>21:0078</v>
      </c>
      <c r="E6078" t="s">
        <v>21379</v>
      </c>
      <c r="F6078" t="s">
        <v>21380</v>
      </c>
      <c r="H6078">
        <v>54.292061699999998</v>
      </c>
      <c r="I6078">
        <v>-61.759334699999997</v>
      </c>
      <c r="J6078" s="1" t="str">
        <f t="shared" si="431"/>
        <v>Till</v>
      </c>
      <c r="K6078" s="1" t="str">
        <f t="shared" si="433"/>
        <v>&lt;63 micron</v>
      </c>
      <c r="L6078">
        <v>0.1</v>
      </c>
      <c r="M6078">
        <v>1.1499999999999999</v>
      </c>
      <c r="N6078">
        <v>1</v>
      </c>
      <c r="O6078">
        <v>60</v>
      </c>
      <c r="P6078">
        <v>0.25</v>
      </c>
      <c r="Q6078">
        <v>1</v>
      </c>
      <c r="R6078">
        <v>0.37</v>
      </c>
      <c r="S6078">
        <v>0.25</v>
      </c>
      <c r="T6078">
        <v>5</v>
      </c>
      <c r="U6078">
        <v>19</v>
      </c>
      <c r="V6078">
        <v>2</v>
      </c>
      <c r="W6078">
        <v>2.14</v>
      </c>
      <c r="X6078">
        <v>5</v>
      </c>
      <c r="Y6078">
        <v>0.5</v>
      </c>
      <c r="Z6078">
        <v>0.06</v>
      </c>
      <c r="AA6078">
        <v>20</v>
      </c>
      <c r="AB6078">
        <v>0.39</v>
      </c>
      <c r="AC6078">
        <v>150</v>
      </c>
      <c r="AD6078">
        <v>0.5</v>
      </c>
      <c r="AE6078">
        <v>0.01</v>
      </c>
      <c r="AF6078">
        <v>11</v>
      </c>
      <c r="AG6078">
        <v>690</v>
      </c>
      <c r="AH6078">
        <v>12</v>
      </c>
      <c r="AI6078">
        <v>2</v>
      </c>
      <c r="AJ6078">
        <v>2</v>
      </c>
      <c r="AK6078">
        <v>20</v>
      </c>
      <c r="AL6078">
        <v>0.13</v>
      </c>
      <c r="AM6078">
        <v>5</v>
      </c>
      <c r="AN6078">
        <v>5</v>
      </c>
      <c r="AO6078">
        <v>32</v>
      </c>
      <c r="AP6078">
        <v>5</v>
      </c>
      <c r="AQ6078">
        <v>32</v>
      </c>
    </row>
    <row r="6079" spans="1:43" hidden="1" x14ac:dyDescent="0.25">
      <c r="A6079" t="s">
        <v>21381</v>
      </c>
      <c r="B6079" t="s">
        <v>21382</v>
      </c>
      <c r="C6079" s="1" t="str">
        <f t="shared" si="434"/>
        <v>21:0134</v>
      </c>
      <c r="D6079" s="1" t="str">
        <f t="shared" si="435"/>
        <v>21:0078</v>
      </c>
      <c r="E6079" t="s">
        <v>21383</v>
      </c>
      <c r="F6079" t="s">
        <v>21384</v>
      </c>
      <c r="H6079">
        <v>54.303764399999999</v>
      </c>
      <c r="I6079">
        <v>-61.596835599999999</v>
      </c>
      <c r="J6079" s="1" t="str">
        <f t="shared" si="431"/>
        <v>Till</v>
      </c>
      <c r="K6079" s="1" t="str">
        <f t="shared" si="433"/>
        <v>&lt;63 micron</v>
      </c>
      <c r="L6079">
        <v>0.1</v>
      </c>
      <c r="M6079">
        <v>1.77</v>
      </c>
      <c r="N6079">
        <v>1</v>
      </c>
      <c r="O6079">
        <v>80</v>
      </c>
      <c r="P6079">
        <v>0.25</v>
      </c>
      <c r="Q6079">
        <v>1</v>
      </c>
      <c r="R6079">
        <v>0.4</v>
      </c>
      <c r="S6079">
        <v>0.25</v>
      </c>
      <c r="T6079">
        <v>15</v>
      </c>
      <c r="U6079">
        <v>27</v>
      </c>
      <c r="V6079">
        <v>118</v>
      </c>
      <c r="W6079">
        <v>4.2300000000000004</v>
      </c>
      <c r="X6079">
        <v>5</v>
      </c>
      <c r="Y6079">
        <v>0.5</v>
      </c>
      <c r="Z6079">
        <v>0.06</v>
      </c>
      <c r="AA6079">
        <v>20</v>
      </c>
      <c r="AB6079">
        <v>0.84</v>
      </c>
      <c r="AC6079">
        <v>445</v>
      </c>
      <c r="AD6079">
        <v>0.5</v>
      </c>
      <c r="AE6079">
        <v>0.01</v>
      </c>
      <c r="AF6079">
        <v>31</v>
      </c>
      <c r="AG6079">
        <v>730</v>
      </c>
      <c r="AH6079">
        <v>18</v>
      </c>
      <c r="AI6079">
        <v>1</v>
      </c>
      <c r="AJ6079">
        <v>3</v>
      </c>
      <c r="AK6079">
        <v>20</v>
      </c>
      <c r="AL6079">
        <v>0.13</v>
      </c>
      <c r="AM6079">
        <v>5</v>
      </c>
      <c r="AN6079">
        <v>5</v>
      </c>
      <c r="AO6079">
        <v>43</v>
      </c>
      <c r="AP6079">
        <v>5</v>
      </c>
      <c r="AQ6079">
        <v>50</v>
      </c>
    </row>
    <row r="6080" spans="1:43" hidden="1" x14ac:dyDescent="0.25">
      <c r="A6080" t="s">
        <v>21385</v>
      </c>
      <c r="B6080" t="s">
        <v>21386</v>
      </c>
      <c r="C6080" s="1" t="str">
        <f t="shared" si="434"/>
        <v>21:0134</v>
      </c>
      <c r="D6080" s="1" t="str">
        <f t="shared" si="435"/>
        <v>21:0078</v>
      </c>
      <c r="E6080" t="s">
        <v>21387</v>
      </c>
      <c r="F6080" t="s">
        <v>21388</v>
      </c>
      <c r="H6080">
        <v>54.277312799999997</v>
      </c>
      <c r="I6080">
        <v>-61.602342299999997</v>
      </c>
      <c r="J6080" s="1" t="str">
        <f t="shared" si="431"/>
        <v>Till</v>
      </c>
      <c r="K6080" s="1" t="str">
        <f t="shared" si="433"/>
        <v>&lt;63 micron</v>
      </c>
      <c r="L6080">
        <v>0.1</v>
      </c>
      <c r="M6080">
        <v>1.37</v>
      </c>
      <c r="N6080">
        <v>1</v>
      </c>
      <c r="O6080">
        <v>40</v>
      </c>
      <c r="P6080">
        <v>0.5</v>
      </c>
      <c r="Q6080">
        <v>1</v>
      </c>
      <c r="R6080">
        <v>0.3</v>
      </c>
      <c r="S6080">
        <v>0.25</v>
      </c>
      <c r="T6080">
        <v>4</v>
      </c>
      <c r="U6080">
        <v>18</v>
      </c>
      <c r="V6080">
        <v>0.5</v>
      </c>
      <c r="W6080">
        <v>2.54</v>
      </c>
      <c r="X6080">
        <v>5</v>
      </c>
      <c r="Y6080">
        <v>0.5</v>
      </c>
      <c r="Z6080">
        <v>0.03</v>
      </c>
      <c r="AA6080">
        <v>20</v>
      </c>
      <c r="AB6080">
        <v>0.4</v>
      </c>
      <c r="AC6080">
        <v>165</v>
      </c>
      <c r="AD6080">
        <v>0.5</v>
      </c>
      <c r="AE6080">
        <v>5.0000000000000001E-3</v>
      </c>
      <c r="AF6080">
        <v>11</v>
      </c>
      <c r="AG6080">
        <v>400</v>
      </c>
      <c r="AH6080">
        <v>14</v>
      </c>
      <c r="AI6080">
        <v>1</v>
      </c>
      <c r="AJ6080">
        <v>2</v>
      </c>
      <c r="AK6080">
        <v>21</v>
      </c>
      <c r="AL6080">
        <v>0.15</v>
      </c>
      <c r="AM6080">
        <v>5</v>
      </c>
      <c r="AN6080">
        <v>5</v>
      </c>
      <c r="AO6080">
        <v>34</v>
      </c>
      <c r="AP6080">
        <v>5</v>
      </c>
      <c r="AQ6080">
        <v>22</v>
      </c>
    </row>
    <row r="6081" spans="1:43" hidden="1" x14ac:dyDescent="0.25">
      <c r="A6081" t="s">
        <v>21389</v>
      </c>
      <c r="B6081" t="s">
        <v>21390</v>
      </c>
      <c r="C6081" s="1" t="str">
        <f t="shared" si="434"/>
        <v>21:0134</v>
      </c>
      <c r="D6081" s="1" t="str">
        <f t="shared" si="435"/>
        <v>21:0078</v>
      </c>
      <c r="E6081" t="s">
        <v>21391</v>
      </c>
      <c r="F6081" t="s">
        <v>21392</v>
      </c>
      <c r="H6081">
        <v>54.205734700000001</v>
      </c>
      <c r="I6081">
        <v>-62.142943199999998</v>
      </c>
      <c r="J6081" s="1" t="str">
        <f t="shared" si="431"/>
        <v>Till</v>
      </c>
      <c r="K6081" s="1" t="str">
        <f t="shared" si="433"/>
        <v>&lt;63 micron</v>
      </c>
      <c r="L6081">
        <v>0.1</v>
      </c>
      <c r="M6081">
        <v>1.05</v>
      </c>
      <c r="N6081">
        <v>1</v>
      </c>
      <c r="O6081">
        <v>40</v>
      </c>
      <c r="P6081">
        <v>1</v>
      </c>
      <c r="Q6081">
        <v>1</v>
      </c>
      <c r="R6081">
        <v>0.47</v>
      </c>
      <c r="S6081">
        <v>0.25</v>
      </c>
      <c r="T6081">
        <v>2</v>
      </c>
      <c r="U6081">
        <v>13</v>
      </c>
      <c r="V6081">
        <v>0.5</v>
      </c>
      <c r="W6081">
        <v>1.93</v>
      </c>
      <c r="X6081">
        <v>5</v>
      </c>
      <c r="Y6081">
        <v>0.5</v>
      </c>
      <c r="Z6081">
        <v>0.11</v>
      </c>
      <c r="AA6081">
        <v>30</v>
      </c>
      <c r="AB6081">
        <v>0.23</v>
      </c>
      <c r="AC6081">
        <v>170</v>
      </c>
      <c r="AD6081">
        <v>0.5</v>
      </c>
      <c r="AE6081">
        <v>0.01</v>
      </c>
      <c r="AF6081">
        <v>3</v>
      </c>
      <c r="AG6081">
        <v>770</v>
      </c>
      <c r="AH6081">
        <v>22</v>
      </c>
      <c r="AI6081">
        <v>1</v>
      </c>
      <c r="AJ6081">
        <v>2</v>
      </c>
      <c r="AK6081">
        <v>40</v>
      </c>
      <c r="AL6081">
        <v>0.13</v>
      </c>
      <c r="AM6081">
        <v>5</v>
      </c>
      <c r="AN6081">
        <v>5</v>
      </c>
      <c r="AO6081">
        <v>27</v>
      </c>
      <c r="AP6081">
        <v>5</v>
      </c>
      <c r="AQ6081">
        <v>98</v>
      </c>
    </row>
    <row r="6082" spans="1:43" hidden="1" x14ac:dyDescent="0.25">
      <c r="A6082" t="s">
        <v>21393</v>
      </c>
      <c r="B6082" t="s">
        <v>21394</v>
      </c>
      <c r="C6082" s="1" t="str">
        <f t="shared" si="434"/>
        <v>21:0134</v>
      </c>
      <c r="D6082" s="1" t="str">
        <f t="shared" si="435"/>
        <v>21:0078</v>
      </c>
      <c r="E6082" t="s">
        <v>21395</v>
      </c>
      <c r="F6082" t="s">
        <v>21396</v>
      </c>
      <c r="H6082">
        <v>54.164258699999998</v>
      </c>
      <c r="I6082">
        <v>-62.156053300000004</v>
      </c>
      <c r="J6082" s="1" t="str">
        <f t="shared" si="431"/>
        <v>Till</v>
      </c>
      <c r="K6082" s="1" t="str">
        <f t="shared" si="433"/>
        <v>&lt;63 micron</v>
      </c>
      <c r="L6082">
        <v>0.1</v>
      </c>
      <c r="M6082">
        <v>1.05</v>
      </c>
      <c r="N6082">
        <v>1</v>
      </c>
      <c r="O6082">
        <v>40</v>
      </c>
      <c r="P6082">
        <v>0.5</v>
      </c>
      <c r="Q6082">
        <v>1</v>
      </c>
      <c r="R6082">
        <v>0.44</v>
      </c>
      <c r="S6082">
        <v>0.25</v>
      </c>
      <c r="T6082">
        <v>2</v>
      </c>
      <c r="U6082">
        <v>14</v>
      </c>
      <c r="V6082">
        <v>13</v>
      </c>
      <c r="W6082">
        <v>1.62</v>
      </c>
      <c r="X6082">
        <v>5</v>
      </c>
      <c r="Y6082">
        <v>0.5</v>
      </c>
      <c r="Z6082">
        <v>7.0000000000000007E-2</v>
      </c>
      <c r="AA6082">
        <v>30</v>
      </c>
      <c r="AB6082">
        <v>0.24</v>
      </c>
      <c r="AC6082">
        <v>130</v>
      </c>
      <c r="AD6082">
        <v>0.5</v>
      </c>
      <c r="AE6082">
        <v>0.01</v>
      </c>
      <c r="AF6082">
        <v>5</v>
      </c>
      <c r="AG6082">
        <v>840</v>
      </c>
      <c r="AH6082">
        <v>10</v>
      </c>
      <c r="AI6082">
        <v>1</v>
      </c>
      <c r="AJ6082">
        <v>2</v>
      </c>
      <c r="AK6082">
        <v>37</v>
      </c>
      <c r="AL6082">
        <v>0.11</v>
      </c>
      <c r="AM6082">
        <v>5</v>
      </c>
      <c r="AN6082">
        <v>5</v>
      </c>
      <c r="AO6082">
        <v>26</v>
      </c>
      <c r="AP6082">
        <v>5</v>
      </c>
      <c r="AQ6082">
        <v>32</v>
      </c>
    </row>
    <row r="6083" spans="1:43" hidden="1" x14ac:dyDescent="0.25">
      <c r="A6083" t="s">
        <v>21397</v>
      </c>
      <c r="B6083" t="s">
        <v>21398</v>
      </c>
      <c r="C6083" s="1" t="str">
        <f t="shared" si="434"/>
        <v>21:0134</v>
      </c>
      <c r="D6083" s="1" t="str">
        <f t="shared" si="435"/>
        <v>21:0078</v>
      </c>
      <c r="E6083" t="s">
        <v>21399</v>
      </c>
      <c r="F6083" t="s">
        <v>21400</v>
      </c>
      <c r="H6083">
        <v>54.171128899999999</v>
      </c>
      <c r="I6083">
        <v>-62.319067599999997</v>
      </c>
      <c r="J6083" s="1" t="str">
        <f t="shared" si="431"/>
        <v>Till</v>
      </c>
      <c r="K6083" s="1" t="str">
        <f t="shared" si="433"/>
        <v>&lt;63 micron</v>
      </c>
      <c r="L6083">
        <v>0.1</v>
      </c>
      <c r="M6083">
        <v>1.33</v>
      </c>
      <c r="N6083">
        <v>1</v>
      </c>
      <c r="O6083">
        <v>40</v>
      </c>
      <c r="P6083">
        <v>0.25</v>
      </c>
      <c r="Q6083">
        <v>1</v>
      </c>
      <c r="R6083">
        <v>0.31</v>
      </c>
      <c r="S6083">
        <v>0.25</v>
      </c>
      <c r="T6083">
        <v>3</v>
      </c>
      <c r="U6083">
        <v>18</v>
      </c>
      <c r="V6083">
        <v>3</v>
      </c>
      <c r="W6083">
        <v>1.92</v>
      </c>
      <c r="X6083">
        <v>5</v>
      </c>
      <c r="Y6083">
        <v>0.5</v>
      </c>
      <c r="Z6083">
        <v>7.0000000000000007E-2</v>
      </c>
      <c r="AA6083">
        <v>20</v>
      </c>
      <c r="AB6083">
        <v>0.34</v>
      </c>
      <c r="AC6083">
        <v>170</v>
      </c>
      <c r="AD6083">
        <v>0.5</v>
      </c>
      <c r="AE6083">
        <v>0.01</v>
      </c>
      <c r="AF6083">
        <v>7</v>
      </c>
      <c r="AG6083">
        <v>530</v>
      </c>
      <c r="AH6083">
        <v>14</v>
      </c>
      <c r="AI6083">
        <v>1</v>
      </c>
      <c r="AJ6083">
        <v>2</v>
      </c>
      <c r="AK6083">
        <v>31</v>
      </c>
      <c r="AL6083">
        <v>0.14000000000000001</v>
      </c>
      <c r="AM6083">
        <v>5</v>
      </c>
      <c r="AN6083">
        <v>5</v>
      </c>
      <c r="AO6083">
        <v>32</v>
      </c>
      <c r="AP6083">
        <v>5</v>
      </c>
      <c r="AQ6083">
        <v>30</v>
      </c>
    </row>
    <row r="6084" spans="1:43" hidden="1" x14ac:dyDescent="0.25">
      <c r="A6084" t="s">
        <v>21401</v>
      </c>
      <c r="B6084" t="s">
        <v>21402</v>
      </c>
      <c r="C6084" s="1" t="str">
        <f t="shared" si="434"/>
        <v>21:0134</v>
      </c>
      <c r="D6084" s="1" t="str">
        <f t="shared" si="435"/>
        <v>21:0078</v>
      </c>
      <c r="E6084" t="s">
        <v>21403</v>
      </c>
      <c r="F6084" t="s">
        <v>21404</v>
      </c>
      <c r="H6084">
        <v>54.140578400000003</v>
      </c>
      <c r="I6084">
        <v>-62.319948099999998</v>
      </c>
      <c r="J6084" s="1" t="str">
        <f t="shared" si="431"/>
        <v>Till</v>
      </c>
      <c r="K6084" s="1" t="str">
        <f t="shared" si="433"/>
        <v>&lt;63 micron</v>
      </c>
      <c r="L6084">
        <v>0.1</v>
      </c>
      <c r="M6084">
        <v>0.65</v>
      </c>
      <c r="N6084">
        <v>1</v>
      </c>
      <c r="O6084">
        <v>20</v>
      </c>
      <c r="P6084">
        <v>0.25</v>
      </c>
      <c r="Q6084">
        <v>1</v>
      </c>
      <c r="R6084">
        <v>0.41</v>
      </c>
      <c r="S6084">
        <v>0.25</v>
      </c>
      <c r="T6084">
        <v>1</v>
      </c>
      <c r="U6084">
        <v>16</v>
      </c>
      <c r="V6084">
        <v>0.5</v>
      </c>
      <c r="W6084">
        <v>1.82</v>
      </c>
      <c r="X6084">
        <v>5</v>
      </c>
      <c r="Y6084">
        <v>0.5</v>
      </c>
      <c r="Z6084">
        <v>0.02</v>
      </c>
      <c r="AA6084">
        <v>30</v>
      </c>
      <c r="AB6084">
        <v>0.11</v>
      </c>
      <c r="AC6084">
        <v>90</v>
      </c>
      <c r="AD6084">
        <v>0.5</v>
      </c>
      <c r="AE6084">
        <v>0.01</v>
      </c>
      <c r="AF6084">
        <v>2</v>
      </c>
      <c r="AG6084">
        <v>700</v>
      </c>
      <c r="AH6084">
        <v>8</v>
      </c>
      <c r="AI6084">
        <v>1</v>
      </c>
      <c r="AJ6084">
        <v>2</v>
      </c>
      <c r="AK6084">
        <v>28</v>
      </c>
      <c r="AL6084">
        <v>0.1</v>
      </c>
      <c r="AM6084">
        <v>5</v>
      </c>
      <c r="AN6084">
        <v>5</v>
      </c>
      <c r="AO6084">
        <v>33</v>
      </c>
      <c r="AP6084">
        <v>5</v>
      </c>
      <c r="AQ6084">
        <v>22</v>
      </c>
    </row>
    <row r="6085" spans="1:43" hidden="1" x14ac:dyDescent="0.25">
      <c r="A6085" t="s">
        <v>21405</v>
      </c>
      <c r="B6085" t="s">
        <v>21406</v>
      </c>
      <c r="C6085" s="1" t="str">
        <f t="shared" si="434"/>
        <v>21:0134</v>
      </c>
      <c r="D6085" s="1" t="str">
        <f t="shared" si="435"/>
        <v>21:0078</v>
      </c>
      <c r="E6085" t="s">
        <v>21407</v>
      </c>
      <c r="F6085" t="s">
        <v>21408</v>
      </c>
      <c r="H6085">
        <v>54.103923700000003</v>
      </c>
      <c r="I6085">
        <v>-62.314042899999997</v>
      </c>
      <c r="J6085" s="1" t="str">
        <f t="shared" si="431"/>
        <v>Till</v>
      </c>
      <c r="K6085" s="1" t="str">
        <f t="shared" si="433"/>
        <v>&lt;63 micron</v>
      </c>
      <c r="L6085">
        <v>0.1</v>
      </c>
      <c r="M6085">
        <v>0.56000000000000005</v>
      </c>
      <c r="N6085">
        <v>1</v>
      </c>
      <c r="O6085">
        <v>30</v>
      </c>
      <c r="P6085">
        <v>0.25</v>
      </c>
      <c r="Q6085">
        <v>1</v>
      </c>
      <c r="R6085">
        <v>0.52</v>
      </c>
      <c r="S6085">
        <v>0.25</v>
      </c>
      <c r="T6085">
        <v>2</v>
      </c>
      <c r="U6085">
        <v>18</v>
      </c>
      <c r="V6085">
        <v>6</v>
      </c>
      <c r="W6085">
        <v>2.09</v>
      </c>
      <c r="X6085">
        <v>5</v>
      </c>
      <c r="Y6085">
        <v>0.5</v>
      </c>
      <c r="Z6085">
        <v>0.04</v>
      </c>
      <c r="AA6085">
        <v>30</v>
      </c>
      <c r="AB6085">
        <v>0.17</v>
      </c>
      <c r="AC6085">
        <v>150</v>
      </c>
      <c r="AD6085">
        <v>0.5</v>
      </c>
      <c r="AE6085">
        <v>0.01</v>
      </c>
      <c r="AF6085">
        <v>5</v>
      </c>
      <c r="AG6085">
        <v>850</v>
      </c>
      <c r="AH6085">
        <v>4</v>
      </c>
      <c r="AI6085">
        <v>1</v>
      </c>
      <c r="AJ6085">
        <v>2</v>
      </c>
      <c r="AK6085">
        <v>32</v>
      </c>
      <c r="AL6085">
        <v>0.08</v>
      </c>
      <c r="AM6085">
        <v>5</v>
      </c>
      <c r="AN6085">
        <v>5</v>
      </c>
      <c r="AO6085">
        <v>35</v>
      </c>
      <c r="AP6085">
        <v>5</v>
      </c>
      <c r="AQ6085">
        <v>18</v>
      </c>
    </row>
    <row r="6086" spans="1:43" hidden="1" x14ac:dyDescent="0.25">
      <c r="A6086" t="s">
        <v>21409</v>
      </c>
      <c r="B6086" t="s">
        <v>21410</v>
      </c>
      <c r="C6086" s="1" t="str">
        <f t="shared" si="434"/>
        <v>21:0134</v>
      </c>
      <c r="D6086" s="1" t="str">
        <f t="shared" si="435"/>
        <v>21:0078</v>
      </c>
      <c r="E6086" t="s">
        <v>21411</v>
      </c>
      <c r="F6086" t="s">
        <v>21412</v>
      </c>
      <c r="H6086">
        <v>53.897646999999999</v>
      </c>
      <c r="I6086">
        <v>-64.668669600000001</v>
      </c>
      <c r="J6086" s="1" t="str">
        <f t="shared" si="431"/>
        <v>Till</v>
      </c>
      <c r="K6086" s="1" t="str">
        <f t="shared" si="433"/>
        <v>&lt;63 micron</v>
      </c>
      <c r="L6086">
        <v>0.6</v>
      </c>
      <c r="M6086">
        <v>1.23</v>
      </c>
      <c r="N6086">
        <v>16</v>
      </c>
      <c r="O6086">
        <v>60</v>
      </c>
      <c r="P6086">
        <v>0.5</v>
      </c>
      <c r="Q6086">
        <v>1</v>
      </c>
      <c r="R6086">
        <v>0.27</v>
      </c>
      <c r="S6086">
        <v>0.25</v>
      </c>
      <c r="T6086">
        <v>10</v>
      </c>
      <c r="U6086">
        <v>34</v>
      </c>
      <c r="V6086">
        <v>24</v>
      </c>
      <c r="W6086">
        <v>5.0999999999999996</v>
      </c>
      <c r="X6086">
        <v>5</v>
      </c>
      <c r="Y6086">
        <v>0.5</v>
      </c>
      <c r="Z6086">
        <v>0.11</v>
      </c>
      <c r="AA6086">
        <v>30</v>
      </c>
      <c r="AB6086">
        <v>0.46</v>
      </c>
      <c r="AC6086">
        <v>805</v>
      </c>
      <c r="AD6086">
        <v>0.5</v>
      </c>
      <c r="AE6086">
        <v>0.01</v>
      </c>
      <c r="AF6086">
        <v>22</v>
      </c>
      <c r="AG6086">
        <v>670</v>
      </c>
      <c r="AH6086">
        <v>6</v>
      </c>
      <c r="AI6086">
        <v>1</v>
      </c>
      <c r="AJ6086">
        <v>3</v>
      </c>
      <c r="AK6086">
        <v>14</v>
      </c>
      <c r="AL6086">
        <v>0.1</v>
      </c>
      <c r="AM6086">
        <v>5</v>
      </c>
      <c r="AN6086">
        <v>5</v>
      </c>
      <c r="AO6086">
        <v>38</v>
      </c>
      <c r="AP6086">
        <v>5</v>
      </c>
      <c r="AQ6086">
        <v>38</v>
      </c>
    </row>
    <row r="6087" spans="1:43" hidden="1" x14ac:dyDescent="0.25">
      <c r="A6087" t="s">
        <v>21413</v>
      </c>
      <c r="B6087" t="s">
        <v>21414</v>
      </c>
      <c r="C6087" s="1" t="str">
        <f t="shared" si="434"/>
        <v>21:0134</v>
      </c>
      <c r="D6087" s="1" t="str">
        <f t="shared" si="435"/>
        <v>21:0078</v>
      </c>
      <c r="E6087" t="s">
        <v>21415</v>
      </c>
      <c r="F6087" t="s">
        <v>21416</v>
      </c>
      <c r="H6087">
        <v>54.065163099999999</v>
      </c>
      <c r="I6087">
        <v>-62.221470500000002</v>
      </c>
      <c r="J6087" s="1" t="str">
        <f t="shared" si="431"/>
        <v>Till</v>
      </c>
      <c r="K6087" s="1" t="str">
        <f t="shared" si="433"/>
        <v>&lt;63 micron</v>
      </c>
      <c r="L6087">
        <v>0.1</v>
      </c>
      <c r="M6087">
        <v>0.86</v>
      </c>
      <c r="N6087">
        <v>1</v>
      </c>
      <c r="O6087">
        <v>20</v>
      </c>
      <c r="P6087">
        <v>0.25</v>
      </c>
      <c r="Q6087">
        <v>1</v>
      </c>
      <c r="R6087">
        <v>0.51</v>
      </c>
      <c r="S6087">
        <v>0.25</v>
      </c>
      <c r="T6087">
        <v>1</v>
      </c>
      <c r="U6087">
        <v>16</v>
      </c>
      <c r="V6087">
        <v>0.5</v>
      </c>
      <c r="W6087">
        <v>1.71</v>
      </c>
      <c r="X6087">
        <v>5</v>
      </c>
      <c r="Y6087">
        <v>1</v>
      </c>
      <c r="Z6087">
        <v>0.04</v>
      </c>
      <c r="AA6087">
        <v>20</v>
      </c>
      <c r="AB6087">
        <v>0.15</v>
      </c>
      <c r="AC6087">
        <v>125</v>
      </c>
      <c r="AD6087">
        <v>0.5</v>
      </c>
      <c r="AE6087">
        <v>0.01</v>
      </c>
      <c r="AF6087">
        <v>3</v>
      </c>
      <c r="AG6087">
        <v>820</v>
      </c>
      <c r="AH6087">
        <v>10</v>
      </c>
      <c r="AI6087">
        <v>1</v>
      </c>
      <c r="AJ6087">
        <v>2</v>
      </c>
      <c r="AK6087">
        <v>36</v>
      </c>
      <c r="AL6087">
        <v>0.12</v>
      </c>
      <c r="AM6087">
        <v>5</v>
      </c>
      <c r="AN6087">
        <v>5</v>
      </c>
      <c r="AO6087">
        <v>32</v>
      </c>
      <c r="AP6087">
        <v>5</v>
      </c>
      <c r="AQ6087">
        <v>16</v>
      </c>
    </row>
    <row r="6088" spans="1:43" hidden="1" x14ac:dyDescent="0.25">
      <c r="A6088" t="s">
        <v>21417</v>
      </c>
      <c r="B6088" t="s">
        <v>21418</v>
      </c>
      <c r="C6088" s="1" t="str">
        <f t="shared" si="434"/>
        <v>21:0134</v>
      </c>
      <c r="D6088" s="1" t="str">
        <f t="shared" si="435"/>
        <v>21:0078</v>
      </c>
      <c r="E6088" t="s">
        <v>21419</v>
      </c>
      <c r="F6088" t="s">
        <v>21420</v>
      </c>
      <c r="H6088">
        <v>54.018008000000002</v>
      </c>
      <c r="I6088">
        <v>-62.247533400000002</v>
      </c>
      <c r="J6088" s="1" t="str">
        <f t="shared" si="431"/>
        <v>Till</v>
      </c>
      <c r="K6088" s="1" t="str">
        <f t="shared" si="433"/>
        <v>&lt;63 micron</v>
      </c>
      <c r="L6088">
        <v>0.1</v>
      </c>
      <c r="M6088">
        <v>0.67</v>
      </c>
      <c r="N6088">
        <v>1</v>
      </c>
      <c r="O6088">
        <v>20</v>
      </c>
      <c r="P6088">
        <v>0.25</v>
      </c>
      <c r="Q6088">
        <v>1</v>
      </c>
      <c r="R6088">
        <v>0.56999999999999995</v>
      </c>
      <c r="S6088">
        <v>0.25</v>
      </c>
      <c r="T6088">
        <v>2</v>
      </c>
      <c r="U6088">
        <v>16</v>
      </c>
      <c r="V6088">
        <v>2</v>
      </c>
      <c r="W6088">
        <v>1.69</v>
      </c>
      <c r="X6088">
        <v>5</v>
      </c>
      <c r="Y6088">
        <v>0.5</v>
      </c>
      <c r="Z6088">
        <v>0.04</v>
      </c>
      <c r="AA6088">
        <v>30</v>
      </c>
      <c r="AB6088">
        <v>0.13</v>
      </c>
      <c r="AC6088">
        <v>140</v>
      </c>
      <c r="AD6088">
        <v>0.5</v>
      </c>
      <c r="AE6088">
        <v>0.01</v>
      </c>
      <c r="AF6088">
        <v>3</v>
      </c>
      <c r="AG6088">
        <v>900</v>
      </c>
      <c r="AH6088">
        <v>8</v>
      </c>
      <c r="AI6088">
        <v>1</v>
      </c>
      <c r="AJ6088">
        <v>2</v>
      </c>
      <c r="AK6088">
        <v>43</v>
      </c>
      <c r="AL6088">
        <v>0.11</v>
      </c>
      <c r="AM6088">
        <v>5</v>
      </c>
      <c r="AN6088">
        <v>5</v>
      </c>
      <c r="AO6088">
        <v>35</v>
      </c>
      <c r="AP6088">
        <v>5</v>
      </c>
      <c r="AQ6088">
        <v>14</v>
      </c>
    </row>
    <row r="6089" spans="1:43" hidden="1" x14ac:dyDescent="0.25">
      <c r="A6089" t="s">
        <v>21421</v>
      </c>
      <c r="B6089" t="s">
        <v>21422</v>
      </c>
      <c r="C6089" s="1" t="str">
        <f t="shared" si="434"/>
        <v>21:0134</v>
      </c>
      <c r="D6089" s="1" t="str">
        <f t="shared" si="435"/>
        <v>21:0078</v>
      </c>
      <c r="E6089" t="s">
        <v>21423</v>
      </c>
      <c r="F6089" t="s">
        <v>21424</v>
      </c>
      <c r="H6089">
        <v>54.008991100000003</v>
      </c>
      <c r="I6089">
        <v>-62.294618900000003</v>
      </c>
      <c r="J6089" s="1" t="str">
        <f t="shared" si="431"/>
        <v>Till</v>
      </c>
      <c r="K6089" s="1" t="str">
        <f t="shared" si="433"/>
        <v>&lt;63 micron</v>
      </c>
      <c r="L6089">
        <v>0.1</v>
      </c>
      <c r="M6089">
        <v>0.51</v>
      </c>
      <c r="N6089">
        <v>1</v>
      </c>
      <c r="O6089">
        <v>20</v>
      </c>
      <c r="P6089">
        <v>0.25</v>
      </c>
      <c r="Q6089">
        <v>1</v>
      </c>
      <c r="R6089">
        <v>0.6</v>
      </c>
      <c r="S6089">
        <v>0.25</v>
      </c>
      <c r="T6089">
        <v>2</v>
      </c>
      <c r="U6089">
        <v>16</v>
      </c>
      <c r="V6089">
        <v>2</v>
      </c>
      <c r="W6089">
        <v>1.72</v>
      </c>
      <c r="X6089">
        <v>5</v>
      </c>
      <c r="Y6089">
        <v>0.5</v>
      </c>
      <c r="Z6089">
        <v>0.04</v>
      </c>
      <c r="AA6089">
        <v>30</v>
      </c>
      <c r="AB6089">
        <v>0.11</v>
      </c>
      <c r="AC6089">
        <v>115</v>
      </c>
      <c r="AD6089">
        <v>0.5</v>
      </c>
      <c r="AE6089">
        <v>0.01</v>
      </c>
      <c r="AF6089">
        <v>3</v>
      </c>
      <c r="AG6089">
        <v>1070</v>
      </c>
      <c r="AH6089">
        <v>6</v>
      </c>
      <c r="AI6089">
        <v>1</v>
      </c>
      <c r="AJ6089">
        <v>2</v>
      </c>
      <c r="AK6089">
        <v>42</v>
      </c>
      <c r="AL6089">
        <v>0.1</v>
      </c>
      <c r="AM6089">
        <v>5</v>
      </c>
      <c r="AN6089">
        <v>5</v>
      </c>
      <c r="AO6089">
        <v>37</v>
      </c>
      <c r="AP6089">
        <v>5</v>
      </c>
      <c r="AQ6089">
        <v>12</v>
      </c>
    </row>
    <row r="6090" spans="1:43" hidden="1" x14ac:dyDescent="0.25">
      <c r="A6090" t="s">
        <v>21425</v>
      </c>
      <c r="B6090" t="s">
        <v>21426</v>
      </c>
      <c r="C6090" s="1" t="str">
        <f t="shared" si="434"/>
        <v>21:0134</v>
      </c>
      <c r="D6090" s="1" t="str">
        <f t="shared" si="435"/>
        <v>21:0078</v>
      </c>
      <c r="E6090" t="s">
        <v>21427</v>
      </c>
      <c r="F6090" t="s">
        <v>21428</v>
      </c>
      <c r="H6090">
        <v>54.032397099999997</v>
      </c>
      <c r="I6090">
        <v>-62.340790900000002</v>
      </c>
      <c r="J6090" s="1" t="str">
        <f t="shared" si="431"/>
        <v>Till</v>
      </c>
      <c r="K6090" s="1" t="str">
        <f t="shared" si="433"/>
        <v>&lt;63 micron</v>
      </c>
      <c r="L6090">
        <v>0.1</v>
      </c>
      <c r="M6090">
        <v>0.73</v>
      </c>
      <c r="N6090">
        <v>1</v>
      </c>
      <c r="O6090">
        <v>10</v>
      </c>
      <c r="P6090">
        <v>0.25</v>
      </c>
      <c r="Q6090">
        <v>1</v>
      </c>
      <c r="R6090">
        <v>0.57999999999999996</v>
      </c>
      <c r="S6090">
        <v>0.25</v>
      </c>
      <c r="T6090">
        <v>1</v>
      </c>
      <c r="U6090">
        <v>16</v>
      </c>
      <c r="V6090">
        <v>3</v>
      </c>
      <c r="W6090">
        <v>1.73</v>
      </c>
      <c r="X6090">
        <v>5</v>
      </c>
      <c r="Y6090">
        <v>0.5</v>
      </c>
      <c r="Z6090">
        <v>0.03</v>
      </c>
      <c r="AA6090">
        <v>30</v>
      </c>
      <c r="AB6090">
        <v>0.13</v>
      </c>
      <c r="AC6090">
        <v>130</v>
      </c>
      <c r="AD6090">
        <v>0.5</v>
      </c>
      <c r="AE6090">
        <v>0.01</v>
      </c>
      <c r="AF6090">
        <v>3</v>
      </c>
      <c r="AG6090">
        <v>850</v>
      </c>
      <c r="AH6090">
        <v>8</v>
      </c>
      <c r="AI6090">
        <v>1</v>
      </c>
      <c r="AJ6090">
        <v>2</v>
      </c>
      <c r="AK6090">
        <v>45</v>
      </c>
      <c r="AL6090">
        <v>0.13</v>
      </c>
      <c r="AM6090">
        <v>5</v>
      </c>
      <c r="AN6090">
        <v>5</v>
      </c>
      <c r="AO6090">
        <v>36</v>
      </c>
      <c r="AP6090">
        <v>5</v>
      </c>
      <c r="AQ6090">
        <v>14</v>
      </c>
    </row>
    <row r="6091" spans="1:43" hidden="1" x14ac:dyDescent="0.25">
      <c r="A6091" t="s">
        <v>21429</v>
      </c>
      <c r="B6091" t="s">
        <v>21430</v>
      </c>
      <c r="C6091" s="1" t="str">
        <f t="shared" si="434"/>
        <v>21:0134</v>
      </c>
      <c r="D6091" s="1" t="str">
        <f t="shared" si="435"/>
        <v>21:0078</v>
      </c>
      <c r="E6091" t="s">
        <v>21431</v>
      </c>
      <c r="F6091" t="s">
        <v>21432</v>
      </c>
      <c r="H6091">
        <v>54.011082100000003</v>
      </c>
      <c r="I6091">
        <v>-62.435359699999999</v>
      </c>
      <c r="J6091" s="1" t="str">
        <f t="shared" si="431"/>
        <v>Till</v>
      </c>
      <c r="K6091" s="1" t="str">
        <f t="shared" si="433"/>
        <v>&lt;63 micron</v>
      </c>
      <c r="L6091">
        <v>0.1</v>
      </c>
      <c r="M6091">
        <v>0.79</v>
      </c>
      <c r="N6091">
        <v>1</v>
      </c>
      <c r="O6091">
        <v>20</v>
      </c>
      <c r="P6091">
        <v>0.25</v>
      </c>
      <c r="Q6091">
        <v>1</v>
      </c>
      <c r="R6091">
        <v>0.53</v>
      </c>
      <c r="S6091">
        <v>0.25</v>
      </c>
      <c r="T6091">
        <v>1</v>
      </c>
      <c r="U6091">
        <v>15</v>
      </c>
      <c r="V6091">
        <v>1</v>
      </c>
      <c r="W6091">
        <v>1.71</v>
      </c>
      <c r="X6091">
        <v>5</v>
      </c>
      <c r="Y6091">
        <v>1</v>
      </c>
      <c r="Z6091">
        <v>0.04</v>
      </c>
      <c r="AA6091">
        <v>30</v>
      </c>
      <c r="AB6091">
        <v>0.15</v>
      </c>
      <c r="AC6091">
        <v>125</v>
      </c>
      <c r="AD6091">
        <v>0.5</v>
      </c>
      <c r="AE6091">
        <v>0.01</v>
      </c>
      <c r="AF6091">
        <v>4</v>
      </c>
      <c r="AG6091">
        <v>850</v>
      </c>
      <c r="AH6091">
        <v>8</v>
      </c>
      <c r="AI6091">
        <v>1</v>
      </c>
      <c r="AJ6091">
        <v>2</v>
      </c>
      <c r="AK6091">
        <v>42</v>
      </c>
      <c r="AL6091">
        <v>0.13</v>
      </c>
      <c r="AM6091">
        <v>5</v>
      </c>
      <c r="AN6091">
        <v>5</v>
      </c>
      <c r="AO6091">
        <v>36</v>
      </c>
      <c r="AP6091">
        <v>5</v>
      </c>
      <c r="AQ6091">
        <v>14</v>
      </c>
    </row>
    <row r="6092" spans="1:43" hidden="1" x14ac:dyDescent="0.25">
      <c r="A6092" t="s">
        <v>21433</v>
      </c>
      <c r="B6092" t="s">
        <v>21434</v>
      </c>
      <c r="C6092" s="1" t="str">
        <f t="shared" si="434"/>
        <v>21:0134</v>
      </c>
      <c r="D6092" s="1" t="str">
        <f t="shared" si="435"/>
        <v>21:0078</v>
      </c>
      <c r="E6092" t="s">
        <v>21435</v>
      </c>
      <c r="F6092" t="s">
        <v>21436</v>
      </c>
      <c r="H6092">
        <v>54.080535900000001</v>
      </c>
      <c r="I6092">
        <v>-62.105774699999998</v>
      </c>
      <c r="J6092" s="1" t="str">
        <f t="shared" si="431"/>
        <v>Till</v>
      </c>
      <c r="K6092" s="1" t="str">
        <f t="shared" si="433"/>
        <v>&lt;63 micron</v>
      </c>
      <c r="L6092">
        <v>0.1</v>
      </c>
      <c r="M6092">
        <v>1</v>
      </c>
      <c r="N6092">
        <v>1</v>
      </c>
      <c r="O6092">
        <v>30</v>
      </c>
      <c r="P6092">
        <v>0.5</v>
      </c>
      <c r="Q6092">
        <v>1</v>
      </c>
      <c r="R6092">
        <v>0.47</v>
      </c>
      <c r="S6092">
        <v>0.25</v>
      </c>
      <c r="T6092">
        <v>1</v>
      </c>
      <c r="U6092">
        <v>17</v>
      </c>
      <c r="V6092">
        <v>6</v>
      </c>
      <c r="W6092">
        <v>1.76</v>
      </c>
      <c r="X6092">
        <v>5</v>
      </c>
      <c r="Y6092">
        <v>0.5</v>
      </c>
      <c r="Z6092">
        <v>0.06</v>
      </c>
      <c r="AA6092">
        <v>30</v>
      </c>
      <c r="AB6092">
        <v>0.18</v>
      </c>
      <c r="AC6092">
        <v>135</v>
      </c>
      <c r="AD6092">
        <v>0.5</v>
      </c>
      <c r="AE6092">
        <v>0.02</v>
      </c>
      <c r="AF6092">
        <v>4</v>
      </c>
      <c r="AG6092">
        <v>750</v>
      </c>
      <c r="AH6092">
        <v>8</v>
      </c>
      <c r="AI6092">
        <v>1</v>
      </c>
      <c r="AJ6092">
        <v>3</v>
      </c>
      <c r="AK6092">
        <v>42</v>
      </c>
      <c r="AL6092">
        <v>0.14000000000000001</v>
      </c>
      <c r="AM6092">
        <v>5</v>
      </c>
      <c r="AN6092">
        <v>5</v>
      </c>
      <c r="AO6092">
        <v>36</v>
      </c>
      <c r="AP6092">
        <v>5</v>
      </c>
      <c r="AQ6092">
        <v>18</v>
      </c>
    </row>
    <row r="6093" spans="1:43" hidden="1" x14ac:dyDescent="0.25">
      <c r="A6093" t="s">
        <v>21437</v>
      </c>
      <c r="B6093" t="s">
        <v>21438</v>
      </c>
      <c r="C6093" s="1" t="str">
        <f t="shared" si="434"/>
        <v>21:0134</v>
      </c>
      <c r="D6093" s="1" t="str">
        <f t="shared" si="435"/>
        <v>21:0078</v>
      </c>
      <c r="E6093" t="s">
        <v>21439</v>
      </c>
      <c r="F6093" t="s">
        <v>21440</v>
      </c>
      <c r="H6093">
        <v>54.061357999999998</v>
      </c>
      <c r="I6093">
        <v>-62.037431499999997</v>
      </c>
      <c r="J6093" s="1" t="str">
        <f t="shared" si="431"/>
        <v>Till</v>
      </c>
      <c r="K6093" s="1" t="str">
        <f t="shared" si="433"/>
        <v>&lt;63 micron</v>
      </c>
      <c r="L6093">
        <v>0.1</v>
      </c>
      <c r="M6093">
        <v>1.07</v>
      </c>
      <c r="N6093">
        <v>1</v>
      </c>
      <c r="O6093">
        <v>20</v>
      </c>
      <c r="P6093">
        <v>0.25</v>
      </c>
      <c r="Q6093">
        <v>1</v>
      </c>
      <c r="R6093">
        <v>0.43</v>
      </c>
      <c r="S6093">
        <v>0.25</v>
      </c>
      <c r="T6093">
        <v>2</v>
      </c>
      <c r="U6093">
        <v>19</v>
      </c>
      <c r="V6093">
        <v>1</v>
      </c>
      <c r="W6093">
        <v>1.88</v>
      </c>
      <c r="X6093">
        <v>5</v>
      </c>
      <c r="Y6093">
        <v>0.5</v>
      </c>
      <c r="Z6093">
        <v>0.05</v>
      </c>
      <c r="AA6093">
        <v>30</v>
      </c>
      <c r="AB6093">
        <v>0.22</v>
      </c>
      <c r="AC6093">
        <v>145</v>
      </c>
      <c r="AD6093">
        <v>0.5</v>
      </c>
      <c r="AE6093">
        <v>0.01</v>
      </c>
      <c r="AF6093">
        <v>4</v>
      </c>
      <c r="AG6093">
        <v>690</v>
      </c>
      <c r="AH6093">
        <v>6</v>
      </c>
      <c r="AI6093">
        <v>1</v>
      </c>
      <c r="AJ6093">
        <v>3</v>
      </c>
      <c r="AK6093">
        <v>38</v>
      </c>
      <c r="AL6093">
        <v>0.15</v>
      </c>
      <c r="AM6093">
        <v>5</v>
      </c>
      <c r="AN6093">
        <v>5</v>
      </c>
      <c r="AO6093">
        <v>40</v>
      </c>
      <c r="AP6093">
        <v>5</v>
      </c>
      <c r="AQ6093">
        <v>16</v>
      </c>
    </row>
    <row r="6094" spans="1:43" hidden="1" x14ac:dyDescent="0.25">
      <c r="A6094" t="s">
        <v>21441</v>
      </c>
      <c r="B6094" t="s">
        <v>21442</v>
      </c>
      <c r="C6094" s="1" t="str">
        <f t="shared" si="434"/>
        <v>21:0134</v>
      </c>
      <c r="D6094" s="1" t="str">
        <f t="shared" si="435"/>
        <v>21:0078</v>
      </c>
      <c r="E6094" t="s">
        <v>21443</v>
      </c>
      <c r="F6094" t="s">
        <v>21444</v>
      </c>
      <c r="H6094">
        <v>54.032876000000002</v>
      </c>
      <c r="I6094">
        <v>-62.102597699999997</v>
      </c>
      <c r="J6094" s="1" t="str">
        <f t="shared" si="431"/>
        <v>Till</v>
      </c>
      <c r="K6094" s="1" t="str">
        <f t="shared" si="433"/>
        <v>&lt;63 micron</v>
      </c>
      <c r="L6094">
        <v>0.1</v>
      </c>
      <c r="M6094">
        <v>0.9</v>
      </c>
      <c r="N6094">
        <v>1</v>
      </c>
      <c r="O6094">
        <v>40</v>
      </c>
      <c r="P6094">
        <v>0.25</v>
      </c>
      <c r="Q6094">
        <v>1</v>
      </c>
      <c r="R6094">
        <v>0.44</v>
      </c>
      <c r="S6094">
        <v>0.25</v>
      </c>
      <c r="T6094">
        <v>2</v>
      </c>
      <c r="U6094">
        <v>18</v>
      </c>
      <c r="V6094">
        <v>10</v>
      </c>
      <c r="W6094">
        <v>1.7</v>
      </c>
      <c r="X6094">
        <v>5</v>
      </c>
      <c r="Y6094">
        <v>0.5</v>
      </c>
      <c r="Z6094">
        <v>0.09</v>
      </c>
      <c r="AA6094">
        <v>30</v>
      </c>
      <c r="AB6094">
        <v>0.25</v>
      </c>
      <c r="AC6094">
        <v>140</v>
      </c>
      <c r="AD6094">
        <v>0.5</v>
      </c>
      <c r="AE6094">
        <v>0.01</v>
      </c>
      <c r="AF6094">
        <v>5</v>
      </c>
      <c r="AG6094">
        <v>720</v>
      </c>
      <c r="AH6094">
        <v>6</v>
      </c>
      <c r="AI6094">
        <v>1</v>
      </c>
      <c r="AJ6094">
        <v>2</v>
      </c>
      <c r="AK6094">
        <v>39</v>
      </c>
      <c r="AL6094">
        <v>0.12</v>
      </c>
      <c r="AM6094">
        <v>5</v>
      </c>
      <c r="AN6094">
        <v>5</v>
      </c>
      <c r="AO6094">
        <v>34</v>
      </c>
      <c r="AP6094">
        <v>5</v>
      </c>
      <c r="AQ6094">
        <v>18</v>
      </c>
    </row>
    <row r="6095" spans="1:43" hidden="1" x14ac:dyDescent="0.25">
      <c r="A6095" t="s">
        <v>21445</v>
      </c>
      <c r="B6095" t="s">
        <v>21446</v>
      </c>
      <c r="C6095" s="1" t="str">
        <f t="shared" si="434"/>
        <v>21:0134</v>
      </c>
      <c r="D6095" s="1" t="str">
        <f t="shared" si="435"/>
        <v>21:0078</v>
      </c>
      <c r="E6095" t="s">
        <v>21447</v>
      </c>
      <c r="F6095" t="s">
        <v>21448</v>
      </c>
      <c r="H6095">
        <v>54.025236599999999</v>
      </c>
      <c r="I6095">
        <v>-62.044371099999999</v>
      </c>
      <c r="J6095" s="1" t="str">
        <f t="shared" si="431"/>
        <v>Till</v>
      </c>
      <c r="K6095" s="1" t="str">
        <f t="shared" si="433"/>
        <v>&lt;63 micron</v>
      </c>
      <c r="L6095">
        <v>0.1</v>
      </c>
      <c r="M6095">
        <v>1.06</v>
      </c>
      <c r="N6095">
        <v>1</v>
      </c>
      <c r="O6095">
        <v>40</v>
      </c>
      <c r="P6095">
        <v>0.25</v>
      </c>
      <c r="Q6095">
        <v>1</v>
      </c>
      <c r="R6095">
        <v>0.57999999999999996</v>
      </c>
      <c r="S6095">
        <v>0.25</v>
      </c>
      <c r="T6095">
        <v>3</v>
      </c>
      <c r="U6095">
        <v>19</v>
      </c>
      <c r="V6095">
        <v>7</v>
      </c>
      <c r="W6095">
        <v>1.96</v>
      </c>
      <c r="X6095">
        <v>5</v>
      </c>
      <c r="Y6095">
        <v>0.5</v>
      </c>
      <c r="Z6095">
        <v>0.1</v>
      </c>
      <c r="AA6095">
        <v>30</v>
      </c>
      <c r="AB6095">
        <v>0.27</v>
      </c>
      <c r="AC6095">
        <v>190</v>
      </c>
      <c r="AD6095">
        <v>0.5</v>
      </c>
      <c r="AE6095">
        <v>0.02</v>
      </c>
      <c r="AF6095">
        <v>6</v>
      </c>
      <c r="AG6095">
        <v>760</v>
      </c>
      <c r="AH6095">
        <v>8</v>
      </c>
      <c r="AI6095">
        <v>1</v>
      </c>
      <c r="AJ6095">
        <v>3</v>
      </c>
      <c r="AK6095">
        <v>56</v>
      </c>
      <c r="AL6095">
        <v>0.14000000000000001</v>
      </c>
      <c r="AM6095">
        <v>5</v>
      </c>
      <c r="AN6095">
        <v>5</v>
      </c>
      <c r="AO6095">
        <v>41</v>
      </c>
      <c r="AP6095">
        <v>5</v>
      </c>
      <c r="AQ6095">
        <v>20</v>
      </c>
    </row>
    <row r="6096" spans="1:43" hidden="1" x14ac:dyDescent="0.25">
      <c r="A6096" t="s">
        <v>21449</v>
      </c>
      <c r="B6096" t="s">
        <v>21450</v>
      </c>
      <c r="C6096" s="1" t="str">
        <f t="shared" si="434"/>
        <v>21:0134</v>
      </c>
      <c r="D6096" s="1" t="str">
        <f t="shared" si="435"/>
        <v>21:0078</v>
      </c>
      <c r="E6096" t="s">
        <v>21451</v>
      </c>
      <c r="F6096" t="s">
        <v>21452</v>
      </c>
      <c r="H6096">
        <v>54.013142600000002</v>
      </c>
      <c r="I6096">
        <v>-62.0213745</v>
      </c>
      <c r="J6096" s="1" t="str">
        <f t="shared" si="431"/>
        <v>Till</v>
      </c>
      <c r="K6096" s="1" t="str">
        <f t="shared" si="433"/>
        <v>&lt;63 micron</v>
      </c>
      <c r="L6096">
        <v>0.1</v>
      </c>
      <c r="M6096">
        <v>1.19</v>
      </c>
      <c r="N6096">
        <v>1</v>
      </c>
      <c r="O6096">
        <v>40</v>
      </c>
      <c r="P6096">
        <v>0.25</v>
      </c>
      <c r="Q6096">
        <v>1</v>
      </c>
      <c r="R6096">
        <v>0.55000000000000004</v>
      </c>
      <c r="S6096">
        <v>0.25</v>
      </c>
      <c r="T6096">
        <v>3</v>
      </c>
      <c r="U6096">
        <v>21</v>
      </c>
      <c r="V6096">
        <v>10</v>
      </c>
      <c r="W6096">
        <v>2.0299999999999998</v>
      </c>
      <c r="X6096">
        <v>5</v>
      </c>
      <c r="Y6096">
        <v>0.5</v>
      </c>
      <c r="Z6096">
        <v>0.11</v>
      </c>
      <c r="AA6096">
        <v>30</v>
      </c>
      <c r="AB6096">
        <v>0.3</v>
      </c>
      <c r="AC6096">
        <v>190</v>
      </c>
      <c r="AD6096">
        <v>0.5</v>
      </c>
      <c r="AE6096">
        <v>0.01</v>
      </c>
      <c r="AF6096">
        <v>7</v>
      </c>
      <c r="AG6096">
        <v>790</v>
      </c>
      <c r="AH6096">
        <v>6</v>
      </c>
      <c r="AI6096">
        <v>1</v>
      </c>
      <c r="AJ6096">
        <v>4</v>
      </c>
      <c r="AK6096">
        <v>54</v>
      </c>
      <c r="AL6096">
        <v>0.16</v>
      </c>
      <c r="AM6096">
        <v>5</v>
      </c>
      <c r="AN6096">
        <v>5</v>
      </c>
      <c r="AO6096">
        <v>41</v>
      </c>
      <c r="AP6096">
        <v>5</v>
      </c>
      <c r="AQ6096">
        <v>22</v>
      </c>
    </row>
    <row r="6097" spans="1:43" hidden="1" x14ac:dyDescent="0.25">
      <c r="A6097" t="s">
        <v>21453</v>
      </c>
      <c r="B6097" t="s">
        <v>21454</v>
      </c>
      <c r="C6097" s="1" t="str">
        <f t="shared" si="434"/>
        <v>21:0134</v>
      </c>
      <c r="D6097" s="1" t="str">
        <f t="shared" si="435"/>
        <v>21:0078</v>
      </c>
      <c r="E6097" t="s">
        <v>21455</v>
      </c>
      <c r="F6097" t="s">
        <v>21456</v>
      </c>
      <c r="H6097">
        <v>53.895748099999999</v>
      </c>
      <c r="I6097">
        <v>-64.707784099999998</v>
      </c>
      <c r="J6097" s="1" t="str">
        <f t="shared" si="431"/>
        <v>Till</v>
      </c>
      <c r="K6097" s="1" t="str">
        <f t="shared" si="433"/>
        <v>&lt;63 micron</v>
      </c>
      <c r="L6097">
        <v>0.6</v>
      </c>
      <c r="M6097">
        <v>0.8</v>
      </c>
      <c r="N6097">
        <v>8</v>
      </c>
      <c r="O6097">
        <v>90</v>
      </c>
      <c r="P6097">
        <v>0.25</v>
      </c>
      <c r="Q6097">
        <v>1</v>
      </c>
      <c r="R6097">
        <v>0.41</v>
      </c>
      <c r="S6097">
        <v>0.25</v>
      </c>
      <c r="T6097">
        <v>9</v>
      </c>
      <c r="U6097">
        <v>32</v>
      </c>
      <c r="V6097">
        <v>26</v>
      </c>
      <c r="W6097">
        <v>3.96</v>
      </c>
      <c r="X6097">
        <v>5</v>
      </c>
      <c r="Y6097">
        <v>0.5</v>
      </c>
      <c r="Z6097">
        <v>0.11</v>
      </c>
      <c r="AA6097">
        <v>30</v>
      </c>
      <c r="AB6097">
        <v>0.39</v>
      </c>
      <c r="AC6097">
        <v>545</v>
      </c>
      <c r="AD6097">
        <v>0.5</v>
      </c>
      <c r="AE6097">
        <v>0.02</v>
      </c>
      <c r="AF6097">
        <v>18</v>
      </c>
      <c r="AG6097">
        <v>890</v>
      </c>
      <c r="AH6097">
        <v>4</v>
      </c>
      <c r="AI6097">
        <v>1</v>
      </c>
      <c r="AJ6097">
        <v>3</v>
      </c>
      <c r="AK6097">
        <v>20</v>
      </c>
      <c r="AL6097">
        <v>0.08</v>
      </c>
      <c r="AM6097">
        <v>5</v>
      </c>
      <c r="AN6097">
        <v>5</v>
      </c>
      <c r="AO6097">
        <v>35</v>
      </c>
      <c r="AP6097">
        <v>5</v>
      </c>
      <c r="AQ6097">
        <v>38</v>
      </c>
    </row>
    <row r="6098" spans="1:43" hidden="1" x14ac:dyDescent="0.25">
      <c r="A6098" t="s">
        <v>21457</v>
      </c>
      <c r="B6098" t="s">
        <v>21458</v>
      </c>
      <c r="C6098" s="1" t="str">
        <f t="shared" si="434"/>
        <v>21:0134</v>
      </c>
      <c r="D6098" s="1" t="str">
        <f t="shared" si="435"/>
        <v>21:0078</v>
      </c>
      <c r="E6098" t="s">
        <v>21459</v>
      </c>
      <c r="F6098" t="s">
        <v>21460</v>
      </c>
      <c r="H6098">
        <v>53.9764731</v>
      </c>
      <c r="I6098">
        <v>-62.132779399999997</v>
      </c>
      <c r="J6098" s="1" t="str">
        <f t="shared" si="431"/>
        <v>Till</v>
      </c>
      <c r="K6098" s="1" t="str">
        <f t="shared" si="433"/>
        <v>&lt;63 micron</v>
      </c>
      <c r="L6098">
        <v>0.1</v>
      </c>
      <c r="M6098">
        <v>0.78</v>
      </c>
      <c r="N6098">
        <v>1</v>
      </c>
      <c r="O6098">
        <v>30</v>
      </c>
      <c r="P6098">
        <v>0.25</v>
      </c>
      <c r="Q6098">
        <v>1</v>
      </c>
      <c r="R6098">
        <v>0.57999999999999996</v>
      </c>
      <c r="S6098">
        <v>0.25</v>
      </c>
      <c r="T6098">
        <v>3</v>
      </c>
      <c r="U6098">
        <v>16</v>
      </c>
      <c r="V6098">
        <v>12</v>
      </c>
      <c r="W6098">
        <v>1.75</v>
      </c>
      <c r="X6098">
        <v>5</v>
      </c>
      <c r="Y6098">
        <v>0.5</v>
      </c>
      <c r="Z6098">
        <v>0.09</v>
      </c>
      <c r="AA6098">
        <v>30</v>
      </c>
      <c r="AB6098">
        <v>0.2</v>
      </c>
      <c r="AC6098">
        <v>195</v>
      </c>
      <c r="AD6098">
        <v>0.5</v>
      </c>
      <c r="AE6098">
        <v>0.02</v>
      </c>
      <c r="AF6098">
        <v>5</v>
      </c>
      <c r="AG6098">
        <v>850</v>
      </c>
      <c r="AH6098">
        <v>6</v>
      </c>
      <c r="AI6098">
        <v>1</v>
      </c>
      <c r="AJ6098">
        <v>3</v>
      </c>
      <c r="AK6098">
        <v>50</v>
      </c>
      <c r="AL6098">
        <v>0.11</v>
      </c>
      <c r="AM6098">
        <v>5</v>
      </c>
      <c r="AN6098">
        <v>5</v>
      </c>
      <c r="AO6098">
        <v>34</v>
      </c>
      <c r="AP6098">
        <v>5</v>
      </c>
      <c r="AQ6098">
        <v>18</v>
      </c>
    </row>
    <row r="6099" spans="1:43" hidden="1" x14ac:dyDescent="0.25">
      <c r="A6099" t="s">
        <v>21461</v>
      </c>
      <c r="B6099" t="s">
        <v>21462</v>
      </c>
      <c r="C6099" s="1" t="str">
        <f t="shared" si="434"/>
        <v>21:0134</v>
      </c>
      <c r="D6099" s="1" t="str">
        <f t="shared" si="435"/>
        <v>21:0078</v>
      </c>
      <c r="E6099" t="s">
        <v>21463</v>
      </c>
      <c r="F6099" t="s">
        <v>21464</v>
      </c>
      <c r="H6099">
        <v>54.5191722</v>
      </c>
      <c r="I6099">
        <v>-62.241439900000003</v>
      </c>
      <c r="J6099" s="1" t="str">
        <f t="shared" si="431"/>
        <v>Till</v>
      </c>
      <c r="K6099" s="1" t="str">
        <f t="shared" si="433"/>
        <v>&lt;63 micron</v>
      </c>
      <c r="L6099">
        <v>0.1</v>
      </c>
      <c r="M6099">
        <v>1.64</v>
      </c>
      <c r="N6099">
        <v>2</v>
      </c>
      <c r="O6099">
        <v>100</v>
      </c>
      <c r="P6099">
        <v>0.25</v>
      </c>
      <c r="Q6099">
        <v>1</v>
      </c>
      <c r="R6099">
        <v>0.47</v>
      </c>
      <c r="S6099">
        <v>0.25</v>
      </c>
      <c r="T6099">
        <v>7</v>
      </c>
      <c r="U6099">
        <v>22</v>
      </c>
      <c r="V6099">
        <v>7</v>
      </c>
      <c r="W6099">
        <v>2.44</v>
      </c>
      <c r="X6099">
        <v>5</v>
      </c>
      <c r="Y6099">
        <v>0.5</v>
      </c>
      <c r="Z6099">
        <v>0.08</v>
      </c>
      <c r="AA6099">
        <v>20</v>
      </c>
      <c r="AB6099">
        <v>0.51</v>
      </c>
      <c r="AC6099">
        <v>205</v>
      </c>
      <c r="AD6099">
        <v>0.5</v>
      </c>
      <c r="AE6099">
        <v>0.02</v>
      </c>
      <c r="AF6099">
        <v>15</v>
      </c>
      <c r="AG6099">
        <v>790</v>
      </c>
      <c r="AH6099">
        <v>8</v>
      </c>
      <c r="AI6099">
        <v>1</v>
      </c>
      <c r="AJ6099">
        <v>3</v>
      </c>
      <c r="AK6099">
        <v>24</v>
      </c>
      <c r="AL6099">
        <v>0.15</v>
      </c>
      <c r="AM6099">
        <v>5</v>
      </c>
      <c r="AN6099">
        <v>5</v>
      </c>
      <c r="AO6099">
        <v>39</v>
      </c>
      <c r="AP6099">
        <v>5</v>
      </c>
      <c r="AQ6099">
        <v>26</v>
      </c>
    </row>
    <row r="6100" spans="1:43" hidden="1" x14ac:dyDescent="0.25">
      <c r="A6100" t="s">
        <v>21465</v>
      </c>
      <c r="B6100" t="s">
        <v>21466</v>
      </c>
      <c r="C6100" s="1" t="str">
        <f t="shared" si="434"/>
        <v>21:0134</v>
      </c>
      <c r="D6100" s="1" t="str">
        <f t="shared" si="435"/>
        <v>21:0078</v>
      </c>
      <c r="E6100" t="s">
        <v>21467</v>
      </c>
      <c r="F6100" t="s">
        <v>21468</v>
      </c>
      <c r="H6100">
        <v>54.3962109</v>
      </c>
      <c r="I6100">
        <v>-62.390813100000003</v>
      </c>
      <c r="J6100" s="1" t="str">
        <f t="shared" si="431"/>
        <v>Till</v>
      </c>
      <c r="K6100" s="1" t="str">
        <f t="shared" si="433"/>
        <v>&lt;63 micron</v>
      </c>
      <c r="L6100">
        <v>0.1</v>
      </c>
      <c r="M6100">
        <v>1.76</v>
      </c>
      <c r="N6100">
        <v>1</v>
      </c>
      <c r="O6100">
        <v>140</v>
      </c>
      <c r="P6100">
        <v>0.25</v>
      </c>
      <c r="Q6100">
        <v>1</v>
      </c>
      <c r="R6100">
        <v>0.52</v>
      </c>
      <c r="S6100">
        <v>0.25</v>
      </c>
      <c r="T6100">
        <v>11</v>
      </c>
      <c r="U6100">
        <v>25</v>
      </c>
      <c r="V6100">
        <v>24</v>
      </c>
      <c r="W6100">
        <v>2.62</v>
      </c>
      <c r="X6100">
        <v>5</v>
      </c>
      <c r="Y6100">
        <v>0.5</v>
      </c>
      <c r="Z6100">
        <v>0.13</v>
      </c>
      <c r="AA6100">
        <v>20</v>
      </c>
      <c r="AB6100">
        <v>0.66</v>
      </c>
      <c r="AC6100">
        <v>315</v>
      </c>
      <c r="AD6100">
        <v>0.5</v>
      </c>
      <c r="AE6100">
        <v>0.02</v>
      </c>
      <c r="AF6100">
        <v>21</v>
      </c>
      <c r="AG6100">
        <v>880</v>
      </c>
      <c r="AH6100">
        <v>8</v>
      </c>
      <c r="AI6100">
        <v>1</v>
      </c>
      <c r="AJ6100">
        <v>3</v>
      </c>
      <c r="AK6100">
        <v>27</v>
      </c>
      <c r="AL6100">
        <v>0.13</v>
      </c>
      <c r="AM6100">
        <v>5</v>
      </c>
      <c r="AN6100">
        <v>5</v>
      </c>
      <c r="AO6100">
        <v>46</v>
      </c>
      <c r="AP6100">
        <v>5</v>
      </c>
      <c r="AQ6100">
        <v>34</v>
      </c>
    </row>
    <row r="6101" spans="1:43" hidden="1" x14ac:dyDescent="0.25">
      <c r="A6101" t="s">
        <v>21469</v>
      </c>
      <c r="B6101" t="s">
        <v>21470</v>
      </c>
      <c r="C6101" s="1" t="str">
        <f t="shared" si="434"/>
        <v>21:0134</v>
      </c>
      <c r="D6101" s="1" t="str">
        <f t="shared" si="435"/>
        <v>21:0078</v>
      </c>
      <c r="E6101" t="s">
        <v>21471</v>
      </c>
      <c r="F6101" t="s">
        <v>21472</v>
      </c>
      <c r="H6101">
        <v>54.269025499999998</v>
      </c>
      <c r="I6101">
        <v>-62.543180300000003</v>
      </c>
      <c r="J6101" s="1" t="str">
        <f t="shared" ref="J6101:J6164" si="436">HYPERLINK("http://geochem.nrcan.gc.ca/cdogs/content/kwd/kwd020044_e.htm", "Till")</f>
        <v>Till</v>
      </c>
      <c r="K6101" s="1" t="str">
        <f t="shared" si="433"/>
        <v>&lt;63 micron</v>
      </c>
      <c r="L6101">
        <v>0.1</v>
      </c>
      <c r="M6101">
        <v>1.01</v>
      </c>
      <c r="N6101">
        <v>1</v>
      </c>
      <c r="O6101">
        <v>10</v>
      </c>
      <c r="P6101">
        <v>0.25</v>
      </c>
      <c r="Q6101">
        <v>1</v>
      </c>
      <c r="R6101">
        <v>0.32</v>
      </c>
      <c r="S6101">
        <v>0.25</v>
      </c>
      <c r="T6101">
        <v>2</v>
      </c>
      <c r="U6101">
        <v>19</v>
      </c>
      <c r="V6101">
        <v>10</v>
      </c>
      <c r="W6101">
        <v>1.79</v>
      </c>
      <c r="X6101">
        <v>5</v>
      </c>
      <c r="Y6101">
        <v>0.5</v>
      </c>
      <c r="Z6101">
        <v>0.02</v>
      </c>
      <c r="AA6101">
        <v>10</v>
      </c>
      <c r="AB6101">
        <v>0.19</v>
      </c>
      <c r="AC6101">
        <v>100</v>
      </c>
      <c r="AD6101">
        <v>0.5</v>
      </c>
      <c r="AE6101">
        <v>0.01</v>
      </c>
      <c r="AF6101">
        <v>6</v>
      </c>
      <c r="AG6101">
        <v>590</v>
      </c>
      <c r="AH6101">
        <v>2</v>
      </c>
      <c r="AI6101">
        <v>1</v>
      </c>
      <c r="AJ6101">
        <v>1</v>
      </c>
      <c r="AK6101">
        <v>16</v>
      </c>
      <c r="AL6101">
        <v>0.09</v>
      </c>
      <c r="AM6101">
        <v>5</v>
      </c>
      <c r="AN6101">
        <v>5</v>
      </c>
      <c r="AO6101">
        <v>38</v>
      </c>
      <c r="AP6101">
        <v>5</v>
      </c>
      <c r="AQ6101">
        <v>12</v>
      </c>
    </row>
    <row r="6102" spans="1:43" hidden="1" x14ac:dyDescent="0.25">
      <c r="A6102" t="s">
        <v>21473</v>
      </c>
      <c r="B6102" t="s">
        <v>21474</v>
      </c>
      <c r="C6102" s="1" t="str">
        <f t="shared" si="434"/>
        <v>21:0134</v>
      </c>
      <c r="D6102" s="1" t="str">
        <f t="shared" si="435"/>
        <v>21:0078</v>
      </c>
      <c r="E6102" t="s">
        <v>21475</v>
      </c>
      <c r="F6102" t="s">
        <v>21476</v>
      </c>
      <c r="H6102">
        <v>54.275620000000004</v>
      </c>
      <c r="I6102">
        <v>-62.720648400000002</v>
      </c>
      <c r="J6102" s="1" t="str">
        <f t="shared" si="436"/>
        <v>Till</v>
      </c>
      <c r="K6102" s="1" t="str">
        <f t="shared" si="433"/>
        <v>&lt;63 micron</v>
      </c>
      <c r="L6102">
        <v>0.1</v>
      </c>
      <c r="M6102">
        <v>0.87</v>
      </c>
      <c r="N6102">
        <v>1</v>
      </c>
      <c r="O6102">
        <v>20</v>
      </c>
      <c r="P6102">
        <v>0.25</v>
      </c>
      <c r="Q6102">
        <v>1</v>
      </c>
      <c r="R6102">
        <v>0.41</v>
      </c>
      <c r="S6102">
        <v>0.25</v>
      </c>
      <c r="T6102">
        <v>3</v>
      </c>
      <c r="U6102">
        <v>20</v>
      </c>
      <c r="V6102">
        <v>1</v>
      </c>
      <c r="W6102">
        <v>1.58</v>
      </c>
      <c r="X6102">
        <v>5</v>
      </c>
      <c r="Y6102">
        <v>0.5</v>
      </c>
      <c r="Z6102">
        <v>0.05</v>
      </c>
      <c r="AA6102">
        <v>10</v>
      </c>
      <c r="AB6102">
        <v>0.21</v>
      </c>
      <c r="AC6102">
        <v>130</v>
      </c>
      <c r="AD6102">
        <v>0.5</v>
      </c>
      <c r="AE6102">
        <v>0.02</v>
      </c>
      <c r="AF6102">
        <v>7</v>
      </c>
      <c r="AG6102">
        <v>800</v>
      </c>
      <c r="AH6102">
        <v>6</v>
      </c>
      <c r="AI6102">
        <v>1</v>
      </c>
      <c r="AJ6102">
        <v>1</v>
      </c>
      <c r="AK6102">
        <v>21</v>
      </c>
      <c r="AL6102">
        <v>0.08</v>
      </c>
      <c r="AM6102">
        <v>5</v>
      </c>
      <c r="AN6102">
        <v>5</v>
      </c>
      <c r="AO6102">
        <v>39</v>
      </c>
      <c r="AP6102">
        <v>5</v>
      </c>
      <c r="AQ6102">
        <v>14</v>
      </c>
    </row>
    <row r="6103" spans="1:43" hidden="1" x14ac:dyDescent="0.25">
      <c r="A6103" t="s">
        <v>21477</v>
      </c>
      <c r="B6103" t="s">
        <v>21478</v>
      </c>
      <c r="C6103" s="1" t="str">
        <f t="shared" si="434"/>
        <v>21:0134</v>
      </c>
      <c r="D6103" s="1" t="str">
        <f t="shared" si="435"/>
        <v>21:0078</v>
      </c>
      <c r="E6103" t="s">
        <v>21479</v>
      </c>
      <c r="F6103" t="s">
        <v>21480</v>
      </c>
      <c r="H6103">
        <v>54.359083800000001</v>
      </c>
      <c r="I6103">
        <v>-62.706844099999998</v>
      </c>
      <c r="J6103" s="1" t="str">
        <f t="shared" si="436"/>
        <v>Till</v>
      </c>
      <c r="K6103" s="1" t="str">
        <f t="shared" si="433"/>
        <v>&lt;63 micron</v>
      </c>
      <c r="L6103">
        <v>0.1</v>
      </c>
      <c r="M6103">
        <v>1.25</v>
      </c>
      <c r="N6103">
        <v>1</v>
      </c>
      <c r="O6103">
        <v>30</v>
      </c>
      <c r="P6103">
        <v>0.25</v>
      </c>
      <c r="Q6103">
        <v>1</v>
      </c>
      <c r="R6103">
        <v>0.42</v>
      </c>
      <c r="S6103">
        <v>0.25</v>
      </c>
      <c r="T6103">
        <v>5</v>
      </c>
      <c r="U6103">
        <v>21</v>
      </c>
      <c r="V6103">
        <v>1</v>
      </c>
      <c r="W6103">
        <v>1.71</v>
      </c>
      <c r="X6103">
        <v>5</v>
      </c>
      <c r="Y6103">
        <v>0.5</v>
      </c>
      <c r="Z6103">
        <v>7.0000000000000007E-2</v>
      </c>
      <c r="AA6103">
        <v>20</v>
      </c>
      <c r="AB6103">
        <v>0.25</v>
      </c>
      <c r="AC6103">
        <v>150</v>
      </c>
      <c r="AD6103">
        <v>0.5</v>
      </c>
      <c r="AE6103">
        <v>0.03</v>
      </c>
      <c r="AF6103">
        <v>8</v>
      </c>
      <c r="AG6103">
        <v>920</v>
      </c>
      <c r="AH6103">
        <v>4</v>
      </c>
      <c r="AI6103">
        <v>1</v>
      </c>
      <c r="AJ6103">
        <v>2</v>
      </c>
      <c r="AK6103">
        <v>22</v>
      </c>
      <c r="AL6103">
        <v>0.09</v>
      </c>
      <c r="AM6103">
        <v>5</v>
      </c>
      <c r="AN6103">
        <v>5</v>
      </c>
      <c r="AO6103">
        <v>38</v>
      </c>
      <c r="AP6103">
        <v>5</v>
      </c>
      <c r="AQ6103">
        <v>18</v>
      </c>
    </row>
    <row r="6104" spans="1:43" hidden="1" x14ac:dyDescent="0.25">
      <c r="A6104" t="s">
        <v>21481</v>
      </c>
      <c r="B6104" t="s">
        <v>21482</v>
      </c>
      <c r="C6104" s="1" t="str">
        <f t="shared" si="434"/>
        <v>21:0134</v>
      </c>
      <c r="D6104" s="1" t="str">
        <f t="shared" si="435"/>
        <v>21:0078</v>
      </c>
      <c r="E6104" t="s">
        <v>21483</v>
      </c>
      <c r="F6104" t="s">
        <v>21484</v>
      </c>
      <c r="H6104">
        <v>54.458517200000003</v>
      </c>
      <c r="I6104">
        <v>-62.561886999999999</v>
      </c>
      <c r="J6104" s="1" t="str">
        <f t="shared" si="436"/>
        <v>Till</v>
      </c>
      <c r="K6104" s="1" t="str">
        <f t="shared" si="433"/>
        <v>&lt;63 micron</v>
      </c>
      <c r="L6104">
        <v>0.1</v>
      </c>
      <c r="M6104">
        <v>3.25</v>
      </c>
      <c r="N6104">
        <v>1</v>
      </c>
      <c r="O6104">
        <v>100</v>
      </c>
      <c r="P6104">
        <v>0.25</v>
      </c>
      <c r="Q6104">
        <v>1</v>
      </c>
      <c r="R6104">
        <v>0.34</v>
      </c>
      <c r="S6104">
        <v>0.25</v>
      </c>
      <c r="T6104">
        <v>10</v>
      </c>
      <c r="U6104">
        <v>25</v>
      </c>
      <c r="V6104">
        <v>6</v>
      </c>
      <c r="W6104">
        <v>2.46</v>
      </c>
      <c r="X6104">
        <v>5</v>
      </c>
      <c r="Y6104">
        <v>1</v>
      </c>
      <c r="Z6104">
        <v>0.16</v>
      </c>
      <c r="AA6104">
        <v>10</v>
      </c>
      <c r="AB6104">
        <v>0.52</v>
      </c>
      <c r="AC6104">
        <v>195</v>
      </c>
      <c r="AD6104">
        <v>0.5</v>
      </c>
      <c r="AE6104">
        <v>0.03</v>
      </c>
      <c r="AF6104">
        <v>19</v>
      </c>
      <c r="AG6104">
        <v>840</v>
      </c>
      <c r="AH6104">
        <v>6</v>
      </c>
      <c r="AI6104">
        <v>1</v>
      </c>
      <c r="AJ6104">
        <v>3</v>
      </c>
      <c r="AK6104">
        <v>19</v>
      </c>
      <c r="AL6104">
        <v>0.09</v>
      </c>
      <c r="AM6104">
        <v>5</v>
      </c>
      <c r="AN6104">
        <v>5</v>
      </c>
      <c r="AO6104">
        <v>42</v>
      </c>
      <c r="AP6104">
        <v>5</v>
      </c>
      <c r="AQ6104">
        <v>30</v>
      </c>
    </row>
    <row r="6105" spans="1:43" hidden="1" x14ac:dyDescent="0.25">
      <c r="A6105" t="s">
        <v>21485</v>
      </c>
      <c r="B6105" t="s">
        <v>21486</v>
      </c>
      <c r="C6105" s="1" t="str">
        <f t="shared" si="434"/>
        <v>21:0134</v>
      </c>
      <c r="D6105" s="1" t="str">
        <f t="shared" si="435"/>
        <v>21:0078</v>
      </c>
      <c r="E6105" t="s">
        <v>21487</v>
      </c>
      <c r="F6105" t="s">
        <v>21488</v>
      </c>
      <c r="H6105">
        <v>54.459420199999997</v>
      </c>
      <c r="I6105">
        <v>-62.452348899999997</v>
      </c>
      <c r="J6105" s="1" t="str">
        <f t="shared" si="436"/>
        <v>Till</v>
      </c>
      <c r="K6105" s="1" t="str">
        <f t="shared" si="433"/>
        <v>&lt;63 micron</v>
      </c>
      <c r="L6105">
        <v>0.1</v>
      </c>
      <c r="M6105">
        <v>0.8</v>
      </c>
      <c r="N6105">
        <v>1</v>
      </c>
      <c r="O6105">
        <v>60</v>
      </c>
      <c r="P6105">
        <v>0.25</v>
      </c>
      <c r="Q6105">
        <v>1</v>
      </c>
      <c r="R6105">
        <v>0.31</v>
      </c>
      <c r="S6105">
        <v>0.25</v>
      </c>
      <c r="T6105">
        <v>7</v>
      </c>
      <c r="U6105">
        <v>21</v>
      </c>
      <c r="V6105">
        <v>10</v>
      </c>
      <c r="W6105">
        <v>1.91</v>
      </c>
      <c r="X6105">
        <v>5</v>
      </c>
      <c r="Y6105">
        <v>0.5</v>
      </c>
      <c r="Z6105">
        <v>0.08</v>
      </c>
      <c r="AA6105">
        <v>10</v>
      </c>
      <c r="AB6105">
        <v>0.37</v>
      </c>
      <c r="AC6105">
        <v>270</v>
      </c>
      <c r="AD6105">
        <v>0.5</v>
      </c>
      <c r="AE6105">
        <v>0.02</v>
      </c>
      <c r="AF6105">
        <v>19</v>
      </c>
      <c r="AG6105">
        <v>690</v>
      </c>
      <c r="AH6105">
        <v>4</v>
      </c>
      <c r="AI6105">
        <v>1</v>
      </c>
      <c r="AJ6105">
        <v>2</v>
      </c>
      <c r="AK6105">
        <v>13</v>
      </c>
      <c r="AL6105">
        <v>0.06</v>
      </c>
      <c r="AM6105">
        <v>5</v>
      </c>
      <c r="AN6105">
        <v>5</v>
      </c>
      <c r="AO6105">
        <v>38</v>
      </c>
      <c r="AP6105">
        <v>5</v>
      </c>
      <c r="AQ6105">
        <v>24</v>
      </c>
    </row>
    <row r="6106" spans="1:43" hidden="1" x14ac:dyDescent="0.25">
      <c r="A6106" t="s">
        <v>21489</v>
      </c>
      <c r="B6106" t="s">
        <v>21490</v>
      </c>
      <c r="C6106" s="1" t="str">
        <f t="shared" si="434"/>
        <v>21:0134</v>
      </c>
      <c r="D6106" s="1" t="str">
        <f t="shared" si="435"/>
        <v>21:0078</v>
      </c>
      <c r="E6106" t="s">
        <v>21491</v>
      </c>
      <c r="F6106" t="s">
        <v>21492</v>
      </c>
      <c r="H6106">
        <v>54.582643900000001</v>
      </c>
      <c r="I6106">
        <v>-60.861489800000001</v>
      </c>
      <c r="J6106" s="1" t="str">
        <f t="shared" si="436"/>
        <v>Till</v>
      </c>
      <c r="K6106" s="1" t="str">
        <f t="shared" si="433"/>
        <v>&lt;63 micron</v>
      </c>
      <c r="L6106">
        <v>0.1</v>
      </c>
      <c r="M6106">
        <v>2.36</v>
      </c>
      <c r="N6106">
        <v>1</v>
      </c>
      <c r="O6106">
        <v>30</v>
      </c>
      <c r="P6106">
        <v>0.25</v>
      </c>
      <c r="Q6106">
        <v>1</v>
      </c>
      <c r="R6106">
        <v>0.49</v>
      </c>
      <c r="S6106">
        <v>0.25</v>
      </c>
      <c r="T6106">
        <v>16</v>
      </c>
      <c r="U6106">
        <v>44</v>
      </c>
      <c r="V6106">
        <v>77</v>
      </c>
      <c r="W6106">
        <v>3.22</v>
      </c>
      <c r="X6106">
        <v>5</v>
      </c>
      <c r="Y6106">
        <v>3</v>
      </c>
      <c r="Z6106">
        <v>0.03</v>
      </c>
      <c r="AA6106">
        <v>10</v>
      </c>
      <c r="AB6106">
        <v>1.06</v>
      </c>
      <c r="AC6106">
        <v>415</v>
      </c>
      <c r="AD6106">
        <v>0.5</v>
      </c>
      <c r="AE6106">
        <v>0.02</v>
      </c>
      <c r="AF6106">
        <v>39</v>
      </c>
      <c r="AG6106">
        <v>710</v>
      </c>
      <c r="AH6106">
        <v>10</v>
      </c>
      <c r="AI6106">
        <v>1</v>
      </c>
      <c r="AJ6106">
        <v>4</v>
      </c>
      <c r="AK6106">
        <v>19</v>
      </c>
      <c r="AL6106">
        <v>0.15</v>
      </c>
      <c r="AM6106">
        <v>5</v>
      </c>
      <c r="AN6106">
        <v>5</v>
      </c>
      <c r="AO6106">
        <v>58</v>
      </c>
      <c r="AP6106">
        <v>5</v>
      </c>
      <c r="AQ6106">
        <v>64</v>
      </c>
    </row>
    <row r="6107" spans="1:43" hidden="1" x14ac:dyDescent="0.25">
      <c r="A6107" t="s">
        <v>21493</v>
      </c>
      <c r="B6107" t="s">
        <v>21494</v>
      </c>
      <c r="C6107" s="1" t="str">
        <f t="shared" si="434"/>
        <v>21:0134</v>
      </c>
      <c r="D6107" s="1" t="str">
        <f t="shared" si="435"/>
        <v>21:0078</v>
      </c>
      <c r="E6107" t="s">
        <v>21495</v>
      </c>
      <c r="F6107" t="s">
        <v>21496</v>
      </c>
      <c r="H6107">
        <v>54.586988099999999</v>
      </c>
      <c r="I6107">
        <v>-60.840367299999997</v>
      </c>
      <c r="J6107" s="1" t="str">
        <f t="shared" si="436"/>
        <v>Till</v>
      </c>
      <c r="K6107" s="1" t="str">
        <f t="shared" si="433"/>
        <v>&lt;63 micron</v>
      </c>
      <c r="L6107">
        <v>0.1</v>
      </c>
      <c r="M6107">
        <v>3.23</v>
      </c>
      <c r="N6107">
        <v>6</v>
      </c>
      <c r="O6107">
        <v>100</v>
      </c>
      <c r="P6107">
        <v>0.5</v>
      </c>
      <c r="Q6107">
        <v>1</v>
      </c>
      <c r="R6107">
        <v>0.48</v>
      </c>
      <c r="S6107">
        <v>0.25</v>
      </c>
      <c r="T6107">
        <v>17</v>
      </c>
      <c r="U6107">
        <v>69</v>
      </c>
      <c r="V6107">
        <v>71</v>
      </c>
      <c r="W6107">
        <v>3.6</v>
      </c>
      <c r="X6107">
        <v>5</v>
      </c>
      <c r="Y6107">
        <v>0.5</v>
      </c>
      <c r="Z6107">
        <v>0.1</v>
      </c>
      <c r="AA6107">
        <v>20</v>
      </c>
      <c r="AB6107">
        <v>1.1499999999999999</v>
      </c>
      <c r="AC6107">
        <v>385</v>
      </c>
      <c r="AD6107">
        <v>0.5</v>
      </c>
      <c r="AE6107">
        <v>0.01</v>
      </c>
      <c r="AF6107">
        <v>53</v>
      </c>
      <c r="AG6107">
        <v>810</v>
      </c>
      <c r="AH6107">
        <v>10</v>
      </c>
      <c r="AI6107">
        <v>1</v>
      </c>
      <c r="AJ6107">
        <v>6</v>
      </c>
      <c r="AK6107">
        <v>21</v>
      </c>
      <c r="AL6107">
        <v>0.15</v>
      </c>
      <c r="AM6107">
        <v>5</v>
      </c>
      <c r="AN6107">
        <v>5</v>
      </c>
      <c r="AO6107">
        <v>62</v>
      </c>
      <c r="AP6107">
        <v>5</v>
      </c>
      <c r="AQ6107">
        <v>70</v>
      </c>
    </row>
    <row r="6108" spans="1:43" hidden="1" x14ac:dyDescent="0.25">
      <c r="A6108" t="s">
        <v>21497</v>
      </c>
      <c r="B6108" t="s">
        <v>21498</v>
      </c>
      <c r="C6108" s="1" t="str">
        <f t="shared" si="434"/>
        <v>21:0134</v>
      </c>
      <c r="D6108" s="1" t="str">
        <f t="shared" si="435"/>
        <v>21:0078</v>
      </c>
      <c r="E6108" t="s">
        <v>21499</v>
      </c>
      <c r="F6108" t="s">
        <v>21500</v>
      </c>
      <c r="H6108">
        <v>53.8957367</v>
      </c>
      <c r="I6108">
        <v>-64.770565099999999</v>
      </c>
      <c r="J6108" s="1" t="str">
        <f t="shared" si="436"/>
        <v>Till</v>
      </c>
      <c r="K6108" s="1" t="str">
        <f t="shared" si="433"/>
        <v>&lt;63 micron</v>
      </c>
      <c r="L6108">
        <v>0.4</v>
      </c>
      <c r="M6108">
        <v>1</v>
      </c>
      <c r="N6108">
        <v>8</v>
      </c>
      <c r="O6108">
        <v>30</v>
      </c>
      <c r="P6108">
        <v>0.25</v>
      </c>
      <c r="Q6108">
        <v>1</v>
      </c>
      <c r="R6108">
        <v>0.28999999999999998</v>
      </c>
      <c r="S6108">
        <v>0.25</v>
      </c>
      <c r="T6108">
        <v>7</v>
      </c>
      <c r="U6108">
        <v>29</v>
      </c>
      <c r="V6108">
        <v>14</v>
      </c>
      <c r="W6108">
        <v>3.84</v>
      </c>
      <c r="X6108">
        <v>5</v>
      </c>
      <c r="Y6108">
        <v>0.5</v>
      </c>
      <c r="Z6108">
        <v>0.08</v>
      </c>
      <c r="AA6108">
        <v>30</v>
      </c>
      <c r="AB6108">
        <v>0.32</v>
      </c>
      <c r="AC6108">
        <v>465</v>
      </c>
      <c r="AD6108">
        <v>0.5</v>
      </c>
      <c r="AE6108">
        <v>0.01</v>
      </c>
      <c r="AF6108">
        <v>13</v>
      </c>
      <c r="AG6108">
        <v>690</v>
      </c>
      <c r="AH6108">
        <v>4</v>
      </c>
      <c r="AI6108">
        <v>1</v>
      </c>
      <c r="AJ6108">
        <v>2</v>
      </c>
      <c r="AK6108">
        <v>14</v>
      </c>
      <c r="AL6108">
        <v>0.1</v>
      </c>
      <c r="AM6108">
        <v>5</v>
      </c>
      <c r="AN6108">
        <v>5</v>
      </c>
      <c r="AO6108">
        <v>32</v>
      </c>
      <c r="AP6108">
        <v>5</v>
      </c>
      <c r="AQ6108">
        <v>26</v>
      </c>
    </row>
    <row r="6109" spans="1:43" hidden="1" x14ac:dyDescent="0.25">
      <c r="A6109" t="s">
        <v>21501</v>
      </c>
      <c r="B6109" t="s">
        <v>21502</v>
      </c>
      <c r="C6109" s="1" t="str">
        <f t="shared" si="434"/>
        <v>21:0134</v>
      </c>
      <c r="D6109" s="1" t="str">
        <f t="shared" si="435"/>
        <v>21:0078</v>
      </c>
      <c r="E6109" t="s">
        <v>21503</v>
      </c>
      <c r="F6109" t="s">
        <v>21504</v>
      </c>
      <c r="H6109">
        <v>54.576701399999997</v>
      </c>
      <c r="I6109">
        <v>-60.793329700000001</v>
      </c>
      <c r="J6109" s="1" t="str">
        <f t="shared" si="436"/>
        <v>Till</v>
      </c>
      <c r="K6109" s="1" t="str">
        <f t="shared" si="433"/>
        <v>&lt;63 micron</v>
      </c>
      <c r="L6109">
        <v>0.1</v>
      </c>
      <c r="M6109">
        <v>2.89</v>
      </c>
      <c r="N6109">
        <v>2</v>
      </c>
      <c r="O6109">
        <v>110</v>
      </c>
      <c r="P6109">
        <v>0.5</v>
      </c>
      <c r="Q6109">
        <v>1</v>
      </c>
      <c r="R6109">
        <v>0.31</v>
      </c>
      <c r="S6109">
        <v>0.25</v>
      </c>
      <c r="T6109">
        <v>16</v>
      </c>
      <c r="U6109">
        <v>78</v>
      </c>
      <c r="V6109">
        <v>23</v>
      </c>
      <c r="W6109">
        <v>3.69</v>
      </c>
      <c r="X6109">
        <v>5</v>
      </c>
      <c r="Y6109">
        <v>1</v>
      </c>
      <c r="Z6109">
        <v>0.17</v>
      </c>
      <c r="AA6109">
        <v>20</v>
      </c>
      <c r="AB6109">
        <v>1.02</v>
      </c>
      <c r="AC6109">
        <v>300</v>
      </c>
      <c r="AD6109">
        <v>0.5</v>
      </c>
      <c r="AE6109">
        <v>0.01</v>
      </c>
      <c r="AF6109">
        <v>53</v>
      </c>
      <c r="AG6109">
        <v>560</v>
      </c>
      <c r="AH6109">
        <v>12</v>
      </c>
      <c r="AI6109">
        <v>4</v>
      </c>
      <c r="AJ6109">
        <v>6</v>
      </c>
      <c r="AK6109">
        <v>24</v>
      </c>
      <c r="AL6109">
        <v>0.17</v>
      </c>
      <c r="AM6109">
        <v>5</v>
      </c>
      <c r="AN6109">
        <v>5</v>
      </c>
      <c r="AO6109">
        <v>62</v>
      </c>
      <c r="AP6109">
        <v>5</v>
      </c>
      <c r="AQ6109">
        <v>50</v>
      </c>
    </row>
    <row r="6110" spans="1:43" hidden="1" x14ac:dyDescent="0.25">
      <c r="A6110" t="s">
        <v>21505</v>
      </c>
      <c r="B6110" t="s">
        <v>21506</v>
      </c>
      <c r="C6110" s="1" t="str">
        <f t="shared" si="434"/>
        <v>21:0134</v>
      </c>
      <c r="D6110" s="1" t="str">
        <f t="shared" si="435"/>
        <v>21:0078</v>
      </c>
      <c r="E6110" t="s">
        <v>21507</v>
      </c>
      <c r="F6110" t="s">
        <v>21508</v>
      </c>
      <c r="H6110">
        <v>54.530795699999999</v>
      </c>
      <c r="I6110">
        <v>-60.647036700000001</v>
      </c>
      <c r="J6110" s="1" t="str">
        <f t="shared" si="436"/>
        <v>Till</v>
      </c>
      <c r="K6110" s="1" t="str">
        <f t="shared" si="433"/>
        <v>&lt;63 micron</v>
      </c>
      <c r="L6110">
        <v>0.1</v>
      </c>
      <c r="M6110">
        <v>2.41</v>
      </c>
      <c r="N6110">
        <v>1</v>
      </c>
      <c r="O6110">
        <v>140</v>
      </c>
      <c r="P6110">
        <v>0.5</v>
      </c>
      <c r="Q6110">
        <v>1</v>
      </c>
      <c r="R6110">
        <v>0.39</v>
      </c>
      <c r="S6110">
        <v>0.25</v>
      </c>
      <c r="T6110">
        <v>10</v>
      </c>
      <c r="U6110">
        <v>46</v>
      </c>
      <c r="V6110">
        <v>32</v>
      </c>
      <c r="W6110">
        <v>2.75</v>
      </c>
      <c r="X6110">
        <v>5</v>
      </c>
      <c r="Y6110">
        <v>1</v>
      </c>
      <c r="Z6110">
        <v>0.24</v>
      </c>
      <c r="AA6110">
        <v>30</v>
      </c>
      <c r="AB6110">
        <v>0.81</v>
      </c>
      <c r="AC6110">
        <v>315</v>
      </c>
      <c r="AD6110">
        <v>0.5</v>
      </c>
      <c r="AE6110">
        <v>0.01</v>
      </c>
      <c r="AF6110">
        <v>25</v>
      </c>
      <c r="AG6110">
        <v>560</v>
      </c>
      <c r="AH6110">
        <v>22</v>
      </c>
      <c r="AI6110">
        <v>1</v>
      </c>
      <c r="AJ6110">
        <v>5</v>
      </c>
      <c r="AK6110">
        <v>36</v>
      </c>
      <c r="AL6110">
        <v>0.17</v>
      </c>
      <c r="AM6110">
        <v>5</v>
      </c>
      <c r="AN6110">
        <v>5</v>
      </c>
      <c r="AO6110">
        <v>46</v>
      </c>
      <c r="AP6110">
        <v>5</v>
      </c>
      <c r="AQ6110">
        <v>46</v>
      </c>
    </row>
    <row r="6111" spans="1:43" hidden="1" x14ac:dyDescent="0.25">
      <c r="A6111" t="s">
        <v>21509</v>
      </c>
      <c r="B6111" t="s">
        <v>21510</v>
      </c>
      <c r="C6111" s="1" t="str">
        <f t="shared" si="434"/>
        <v>21:0134</v>
      </c>
      <c r="D6111" s="1" t="str">
        <f t="shared" si="435"/>
        <v>21:0078</v>
      </c>
      <c r="E6111" t="s">
        <v>21511</v>
      </c>
      <c r="F6111" t="s">
        <v>21512</v>
      </c>
      <c r="H6111">
        <v>54.4460202</v>
      </c>
      <c r="I6111">
        <v>-60.738667900000003</v>
      </c>
      <c r="J6111" s="1" t="str">
        <f t="shared" si="436"/>
        <v>Till</v>
      </c>
      <c r="K6111" s="1" t="str">
        <f t="shared" ref="K6111:K6174" si="437">HYPERLINK("http://geochem.nrcan.gc.ca/cdogs/content/kwd/kwd080004_e.htm", "&lt;63 micron")</f>
        <v>&lt;63 micron</v>
      </c>
      <c r="L6111">
        <v>0.1</v>
      </c>
      <c r="M6111">
        <v>2.1</v>
      </c>
      <c r="N6111">
        <v>1</v>
      </c>
      <c r="O6111">
        <v>60</v>
      </c>
      <c r="P6111">
        <v>0.25</v>
      </c>
      <c r="Q6111">
        <v>1</v>
      </c>
      <c r="R6111">
        <v>0.47</v>
      </c>
      <c r="S6111">
        <v>0.25</v>
      </c>
      <c r="T6111">
        <v>8</v>
      </c>
      <c r="U6111">
        <v>50</v>
      </c>
      <c r="V6111">
        <v>21</v>
      </c>
      <c r="W6111">
        <v>2.89</v>
      </c>
      <c r="X6111">
        <v>5</v>
      </c>
      <c r="Y6111">
        <v>0.5</v>
      </c>
      <c r="Z6111">
        <v>0.11</v>
      </c>
      <c r="AA6111">
        <v>20</v>
      </c>
      <c r="AB6111">
        <v>0.76</v>
      </c>
      <c r="AC6111">
        <v>270</v>
      </c>
      <c r="AD6111">
        <v>0.5</v>
      </c>
      <c r="AE6111">
        <v>5.0000000000000001E-3</v>
      </c>
      <c r="AF6111">
        <v>20</v>
      </c>
      <c r="AG6111">
        <v>620</v>
      </c>
      <c r="AH6111">
        <v>10</v>
      </c>
      <c r="AI6111">
        <v>1</v>
      </c>
      <c r="AJ6111">
        <v>4</v>
      </c>
      <c r="AK6111">
        <v>42</v>
      </c>
      <c r="AL6111">
        <v>0.21</v>
      </c>
      <c r="AM6111">
        <v>5</v>
      </c>
      <c r="AN6111">
        <v>5</v>
      </c>
      <c r="AO6111">
        <v>51</v>
      </c>
      <c r="AP6111">
        <v>5</v>
      </c>
      <c r="AQ6111">
        <v>34</v>
      </c>
    </row>
    <row r="6112" spans="1:43" hidden="1" x14ac:dyDescent="0.25">
      <c r="A6112" t="s">
        <v>21513</v>
      </c>
      <c r="B6112" t="s">
        <v>21514</v>
      </c>
      <c r="C6112" s="1" t="str">
        <f t="shared" si="434"/>
        <v>21:0134</v>
      </c>
      <c r="D6112" s="1" t="str">
        <f t="shared" si="435"/>
        <v>21:0078</v>
      </c>
      <c r="E6112" t="s">
        <v>21515</v>
      </c>
      <c r="F6112" t="s">
        <v>21516</v>
      </c>
      <c r="H6112">
        <v>54.456516800000003</v>
      </c>
      <c r="I6112">
        <v>-60.9097297</v>
      </c>
      <c r="J6112" s="1" t="str">
        <f t="shared" si="436"/>
        <v>Till</v>
      </c>
      <c r="K6112" s="1" t="str">
        <f t="shared" si="437"/>
        <v>&lt;63 micron</v>
      </c>
      <c r="L6112">
        <v>0.1</v>
      </c>
      <c r="M6112">
        <v>2.97</v>
      </c>
      <c r="N6112">
        <v>1</v>
      </c>
      <c r="O6112">
        <v>60</v>
      </c>
      <c r="P6112">
        <v>0.25</v>
      </c>
      <c r="Q6112">
        <v>1</v>
      </c>
      <c r="R6112">
        <v>0.4</v>
      </c>
      <c r="S6112">
        <v>0.25</v>
      </c>
      <c r="T6112">
        <v>8</v>
      </c>
      <c r="U6112">
        <v>122</v>
      </c>
      <c r="V6112">
        <v>11</v>
      </c>
      <c r="W6112">
        <v>3.11</v>
      </c>
      <c r="X6112">
        <v>5</v>
      </c>
      <c r="Y6112">
        <v>0.5</v>
      </c>
      <c r="Z6112">
        <v>0.08</v>
      </c>
      <c r="AA6112">
        <v>10</v>
      </c>
      <c r="AB6112">
        <v>0.89</v>
      </c>
      <c r="AC6112">
        <v>225</v>
      </c>
      <c r="AD6112">
        <v>0.5</v>
      </c>
      <c r="AE6112">
        <v>0.01</v>
      </c>
      <c r="AF6112">
        <v>38</v>
      </c>
      <c r="AG6112">
        <v>630</v>
      </c>
      <c r="AH6112">
        <v>12</v>
      </c>
      <c r="AI6112">
        <v>1</v>
      </c>
      <c r="AJ6112">
        <v>4</v>
      </c>
      <c r="AK6112">
        <v>23</v>
      </c>
      <c r="AL6112">
        <v>0.17</v>
      </c>
      <c r="AM6112">
        <v>5</v>
      </c>
      <c r="AN6112">
        <v>5</v>
      </c>
      <c r="AO6112">
        <v>50</v>
      </c>
      <c r="AP6112">
        <v>5</v>
      </c>
      <c r="AQ6112">
        <v>26</v>
      </c>
    </row>
    <row r="6113" spans="1:43" hidden="1" x14ac:dyDescent="0.25">
      <c r="A6113" t="s">
        <v>21517</v>
      </c>
      <c r="B6113" t="s">
        <v>21518</v>
      </c>
      <c r="C6113" s="1" t="str">
        <f t="shared" si="434"/>
        <v>21:0134</v>
      </c>
      <c r="D6113" s="1" t="str">
        <f t="shared" si="435"/>
        <v>21:0078</v>
      </c>
      <c r="E6113" t="s">
        <v>21519</v>
      </c>
      <c r="F6113" t="s">
        <v>21520</v>
      </c>
      <c r="H6113">
        <v>54.200123900000001</v>
      </c>
      <c r="I6113">
        <v>-60.834920599999997</v>
      </c>
      <c r="J6113" s="1" t="str">
        <f t="shared" si="436"/>
        <v>Till</v>
      </c>
      <c r="K6113" s="1" t="str">
        <f t="shared" si="437"/>
        <v>&lt;63 micron</v>
      </c>
      <c r="L6113">
        <v>0.1</v>
      </c>
      <c r="M6113">
        <v>0.77</v>
      </c>
      <c r="N6113">
        <v>2</v>
      </c>
      <c r="O6113">
        <v>30</v>
      </c>
      <c r="P6113">
        <v>0.25</v>
      </c>
      <c r="Q6113">
        <v>1</v>
      </c>
      <c r="R6113">
        <v>0.44</v>
      </c>
      <c r="S6113">
        <v>0.25</v>
      </c>
      <c r="T6113">
        <v>4</v>
      </c>
      <c r="U6113">
        <v>16</v>
      </c>
      <c r="V6113">
        <v>5</v>
      </c>
      <c r="W6113">
        <v>1.91</v>
      </c>
      <c r="X6113">
        <v>5</v>
      </c>
      <c r="Y6113">
        <v>0.5</v>
      </c>
      <c r="Z6113">
        <v>0.09</v>
      </c>
      <c r="AA6113">
        <v>20</v>
      </c>
      <c r="AB6113">
        <v>0.3</v>
      </c>
      <c r="AC6113">
        <v>170</v>
      </c>
      <c r="AD6113">
        <v>0.5</v>
      </c>
      <c r="AE6113">
        <v>0.01</v>
      </c>
      <c r="AF6113">
        <v>7</v>
      </c>
      <c r="AG6113">
        <v>770</v>
      </c>
      <c r="AH6113">
        <v>6</v>
      </c>
      <c r="AI6113">
        <v>1</v>
      </c>
      <c r="AJ6113">
        <v>2</v>
      </c>
      <c r="AK6113">
        <v>32</v>
      </c>
      <c r="AL6113">
        <v>0.1</v>
      </c>
      <c r="AM6113">
        <v>5</v>
      </c>
      <c r="AN6113">
        <v>5</v>
      </c>
      <c r="AO6113">
        <v>31</v>
      </c>
      <c r="AP6113">
        <v>5</v>
      </c>
      <c r="AQ6113">
        <v>20</v>
      </c>
    </row>
    <row r="6114" spans="1:43" hidden="1" x14ac:dyDescent="0.25">
      <c r="A6114" t="s">
        <v>21521</v>
      </c>
      <c r="B6114" t="s">
        <v>21522</v>
      </c>
      <c r="C6114" s="1" t="str">
        <f t="shared" si="434"/>
        <v>21:0134</v>
      </c>
      <c r="D6114" s="1" t="str">
        <f t="shared" si="435"/>
        <v>21:0078</v>
      </c>
      <c r="E6114" t="s">
        <v>21523</v>
      </c>
      <c r="F6114" t="s">
        <v>21524</v>
      </c>
      <c r="H6114">
        <v>54.0894336</v>
      </c>
      <c r="I6114">
        <v>-60.943527799999998</v>
      </c>
      <c r="J6114" s="1" t="str">
        <f t="shared" si="436"/>
        <v>Till</v>
      </c>
      <c r="K6114" s="1" t="str">
        <f t="shared" si="437"/>
        <v>&lt;63 micron</v>
      </c>
      <c r="L6114">
        <v>0.1</v>
      </c>
      <c r="M6114">
        <v>1.31</v>
      </c>
      <c r="N6114">
        <v>1</v>
      </c>
      <c r="O6114">
        <v>60</v>
      </c>
      <c r="P6114">
        <v>0.25</v>
      </c>
      <c r="Q6114">
        <v>1</v>
      </c>
      <c r="R6114">
        <v>0.6</v>
      </c>
      <c r="S6114">
        <v>0.25</v>
      </c>
      <c r="T6114">
        <v>7</v>
      </c>
      <c r="U6114">
        <v>23</v>
      </c>
      <c r="V6114">
        <v>16</v>
      </c>
      <c r="W6114">
        <v>2.5499999999999998</v>
      </c>
      <c r="X6114">
        <v>5</v>
      </c>
      <c r="Y6114">
        <v>0.5</v>
      </c>
      <c r="Z6114">
        <v>0.12</v>
      </c>
      <c r="AA6114">
        <v>20</v>
      </c>
      <c r="AB6114">
        <v>0.5</v>
      </c>
      <c r="AC6114">
        <v>175</v>
      </c>
      <c r="AD6114">
        <v>0.5</v>
      </c>
      <c r="AE6114">
        <v>0.01</v>
      </c>
      <c r="AF6114">
        <v>11</v>
      </c>
      <c r="AG6114">
        <v>1140</v>
      </c>
      <c r="AH6114">
        <v>8</v>
      </c>
      <c r="AI6114">
        <v>1</v>
      </c>
      <c r="AJ6114">
        <v>3</v>
      </c>
      <c r="AK6114">
        <v>42</v>
      </c>
      <c r="AL6114">
        <v>0.14000000000000001</v>
      </c>
      <c r="AM6114">
        <v>5</v>
      </c>
      <c r="AN6114">
        <v>5</v>
      </c>
      <c r="AO6114">
        <v>43</v>
      </c>
      <c r="AP6114">
        <v>5</v>
      </c>
      <c r="AQ6114">
        <v>28</v>
      </c>
    </row>
    <row r="6115" spans="1:43" hidden="1" x14ac:dyDescent="0.25">
      <c r="A6115" t="s">
        <v>21525</v>
      </c>
      <c r="B6115" t="s">
        <v>21526</v>
      </c>
      <c r="C6115" s="1" t="str">
        <f t="shared" ref="C6115:C6178" si="438">HYPERLINK("http://geochem.nrcan.gc.ca/cdogs/content/bdl/bdl210134_e.htm", "21:0134")</f>
        <v>21:0134</v>
      </c>
      <c r="D6115" s="1" t="str">
        <f t="shared" ref="D6115:D6178" si="439">HYPERLINK("http://geochem.nrcan.gc.ca/cdogs/content/svy/svy210078_e.htm", "21:0078")</f>
        <v>21:0078</v>
      </c>
      <c r="E6115" t="s">
        <v>21527</v>
      </c>
      <c r="F6115" t="s">
        <v>21528</v>
      </c>
      <c r="H6115">
        <v>54.0284908</v>
      </c>
      <c r="I6115">
        <v>-60.902256999999999</v>
      </c>
      <c r="J6115" s="1" t="str">
        <f t="shared" si="436"/>
        <v>Till</v>
      </c>
      <c r="K6115" s="1" t="str">
        <f t="shared" si="437"/>
        <v>&lt;63 micron</v>
      </c>
      <c r="L6115">
        <v>0.1</v>
      </c>
      <c r="M6115">
        <v>0.55000000000000004</v>
      </c>
      <c r="N6115">
        <v>1</v>
      </c>
      <c r="O6115">
        <v>20</v>
      </c>
      <c r="P6115">
        <v>0.25</v>
      </c>
      <c r="Q6115">
        <v>1</v>
      </c>
      <c r="R6115">
        <v>0.56000000000000005</v>
      </c>
      <c r="S6115">
        <v>0.25</v>
      </c>
      <c r="T6115">
        <v>2</v>
      </c>
      <c r="U6115">
        <v>16</v>
      </c>
      <c r="V6115">
        <v>3</v>
      </c>
      <c r="W6115">
        <v>1.66</v>
      </c>
      <c r="X6115">
        <v>5</v>
      </c>
      <c r="Y6115">
        <v>0.5</v>
      </c>
      <c r="Z6115">
        <v>0.05</v>
      </c>
      <c r="AA6115">
        <v>20</v>
      </c>
      <c r="AB6115">
        <v>0.14000000000000001</v>
      </c>
      <c r="AC6115">
        <v>125</v>
      </c>
      <c r="AD6115">
        <v>0.5</v>
      </c>
      <c r="AE6115">
        <v>0.01</v>
      </c>
      <c r="AF6115">
        <v>3</v>
      </c>
      <c r="AG6115">
        <v>1040</v>
      </c>
      <c r="AH6115">
        <v>2</v>
      </c>
      <c r="AI6115">
        <v>1</v>
      </c>
      <c r="AJ6115">
        <v>2</v>
      </c>
      <c r="AK6115">
        <v>41</v>
      </c>
      <c r="AL6115">
        <v>0.08</v>
      </c>
      <c r="AM6115">
        <v>5</v>
      </c>
      <c r="AN6115">
        <v>5</v>
      </c>
      <c r="AO6115">
        <v>32</v>
      </c>
      <c r="AP6115">
        <v>5</v>
      </c>
      <c r="AQ6115">
        <v>12</v>
      </c>
    </row>
    <row r="6116" spans="1:43" hidden="1" x14ac:dyDescent="0.25">
      <c r="A6116" t="s">
        <v>21529</v>
      </c>
      <c r="B6116" t="s">
        <v>21530</v>
      </c>
      <c r="C6116" s="1" t="str">
        <f t="shared" si="438"/>
        <v>21:0134</v>
      </c>
      <c r="D6116" s="1" t="str">
        <f t="shared" si="439"/>
        <v>21:0078</v>
      </c>
      <c r="E6116" t="s">
        <v>21531</v>
      </c>
      <c r="F6116" t="s">
        <v>21532</v>
      </c>
      <c r="H6116">
        <v>54.047739399999998</v>
      </c>
      <c r="I6116">
        <v>-60.724843</v>
      </c>
      <c r="J6116" s="1" t="str">
        <f t="shared" si="436"/>
        <v>Till</v>
      </c>
      <c r="K6116" s="1" t="str">
        <f t="shared" si="437"/>
        <v>&lt;63 micron</v>
      </c>
      <c r="L6116">
        <v>0.1</v>
      </c>
      <c r="M6116">
        <v>1.17</v>
      </c>
      <c r="N6116">
        <v>1</v>
      </c>
      <c r="O6116">
        <v>40</v>
      </c>
      <c r="P6116">
        <v>0.25</v>
      </c>
      <c r="Q6116">
        <v>1</v>
      </c>
      <c r="R6116">
        <v>0.53</v>
      </c>
      <c r="S6116">
        <v>0.25</v>
      </c>
      <c r="T6116">
        <v>2</v>
      </c>
      <c r="U6116">
        <v>16</v>
      </c>
      <c r="V6116">
        <v>7</v>
      </c>
      <c r="W6116">
        <v>1.73</v>
      </c>
      <c r="X6116">
        <v>5</v>
      </c>
      <c r="Y6116">
        <v>0.5</v>
      </c>
      <c r="Z6116">
        <v>0.1</v>
      </c>
      <c r="AA6116">
        <v>20</v>
      </c>
      <c r="AB6116">
        <v>0.24</v>
      </c>
      <c r="AC6116">
        <v>145</v>
      </c>
      <c r="AD6116">
        <v>0.5</v>
      </c>
      <c r="AE6116">
        <v>0.01</v>
      </c>
      <c r="AF6116">
        <v>4</v>
      </c>
      <c r="AG6116">
        <v>940</v>
      </c>
      <c r="AH6116">
        <v>6</v>
      </c>
      <c r="AI6116">
        <v>1</v>
      </c>
      <c r="AJ6116">
        <v>3</v>
      </c>
      <c r="AK6116">
        <v>40</v>
      </c>
      <c r="AL6116">
        <v>0.11</v>
      </c>
      <c r="AM6116">
        <v>5</v>
      </c>
      <c r="AN6116">
        <v>5</v>
      </c>
      <c r="AO6116">
        <v>35</v>
      </c>
      <c r="AP6116">
        <v>5</v>
      </c>
      <c r="AQ6116">
        <v>16</v>
      </c>
    </row>
    <row r="6117" spans="1:43" hidden="1" x14ac:dyDescent="0.25">
      <c r="A6117" t="s">
        <v>21533</v>
      </c>
      <c r="B6117" t="s">
        <v>21534</v>
      </c>
      <c r="C6117" s="1" t="str">
        <f t="shared" si="438"/>
        <v>21:0134</v>
      </c>
      <c r="D6117" s="1" t="str">
        <f t="shared" si="439"/>
        <v>21:0078</v>
      </c>
      <c r="E6117" t="s">
        <v>21535</v>
      </c>
      <c r="F6117" t="s">
        <v>21536</v>
      </c>
      <c r="H6117">
        <v>54.106833199999997</v>
      </c>
      <c r="I6117">
        <v>-60.772092000000001</v>
      </c>
      <c r="J6117" s="1" t="str">
        <f t="shared" si="436"/>
        <v>Till</v>
      </c>
      <c r="K6117" s="1" t="str">
        <f t="shared" si="437"/>
        <v>&lt;63 micron</v>
      </c>
      <c r="L6117">
        <v>0.1</v>
      </c>
      <c r="M6117">
        <v>0.84</v>
      </c>
      <c r="N6117">
        <v>1</v>
      </c>
      <c r="O6117">
        <v>20</v>
      </c>
      <c r="P6117">
        <v>0.25</v>
      </c>
      <c r="Q6117">
        <v>1</v>
      </c>
      <c r="R6117">
        <v>0.36</v>
      </c>
      <c r="S6117">
        <v>0.25</v>
      </c>
      <c r="T6117">
        <v>2</v>
      </c>
      <c r="U6117">
        <v>15</v>
      </c>
      <c r="V6117">
        <v>0.5</v>
      </c>
      <c r="W6117">
        <v>1.54</v>
      </c>
      <c r="X6117">
        <v>5</v>
      </c>
      <c r="Y6117">
        <v>0.5</v>
      </c>
      <c r="Z6117">
        <v>7.0000000000000007E-2</v>
      </c>
      <c r="AA6117">
        <v>20</v>
      </c>
      <c r="AB6117">
        <v>0.18</v>
      </c>
      <c r="AC6117">
        <v>145</v>
      </c>
      <c r="AD6117">
        <v>0.5</v>
      </c>
      <c r="AE6117">
        <v>5.0000000000000001E-3</v>
      </c>
      <c r="AF6117">
        <v>4</v>
      </c>
      <c r="AG6117">
        <v>650</v>
      </c>
      <c r="AH6117">
        <v>6</v>
      </c>
      <c r="AI6117">
        <v>1</v>
      </c>
      <c r="AJ6117">
        <v>2</v>
      </c>
      <c r="AK6117">
        <v>35</v>
      </c>
      <c r="AL6117">
        <v>0.11</v>
      </c>
      <c r="AM6117">
        <v>5</v>
      </c>
      <c r="AN6117">
        <v>5</v>
      </c>
      <c r="AO6117">
        <v>29</v>
      </c>
      <c r="AP6117">
        <v>5</v>
      </c>
      <c r="AQ6117">
        <v>16</v>
      </c>
    </row>
    <row r="6118" spans="1:43" hidden="1" x14ac:dyDescent="0.25">
      <c r="A6118" t="s">
        <v>21537</v>
      </c>
      <c r="B6118" t="s">
        <v>21538</v>
      </c>
      <c r="C6118" s="1" t="str">
        <f t="shared" si="438"/>
        <v>21:0134</v>
      </c>
      <c r="D6118" s="1" t="str">
        <f t="shared" si="439"/>
        <v>21:0078</v>
      </c>
      <c r="E6118" t="s">
        <v>21539</v>
      </c>
      <c r="F6118" t="s">
        <v>21540</v>
      </c>
      <c r="H6118">
        <v>54.1718191</v>
      </c>
      <c r="I6118">
        <v>-60.690454199999998</v>
      </c>
      <c r="J6118" s="1" t="str">
        <f t="shared" si="436"/>
        <v>Till</v>
      </c>
      <c r="K6118" s="1" t="str">
        <f t="shared" si="437"/>
        <v>&lt;63 micron</v>
      </c>
      <c r="L6118">
        <v>0.1</v>
      </c>
      <c r="M6118">
        <v>0.65</v>
      </c>
      <c r="N6118">
        <v>1</v>
      </c>
      <c r="O6118">
        <v>30</v>
      </c>
      <c r="P6118">
        <v>0.25</v>
      </c>
      <c r="Q6118">
        <v>1</v>
      </c>
      <c r="R6118">
        <v>0.47</v>
      </c>
      <c r="S6118">
        <v>0.25</v>
      </c>
      <c r="T6118">
        <v>2</v>
      </c>
      <c r="U6118">
        <v>13</v>
      </c>
      <c r="V6118">
        <v>0.5</v>
      </c>
      <c r="W6118">
        <v>1.71</v>
      </c>
      <c r="X6118">
        <v>5</v>
      </c>
      <c r="Y6118">
        <v>0.5</v>
      </c>
      <c r="Z6118">
        <v>0.04</v>
      </c>
      <c r="AA6118">
        <v>20</v>
      </c>
      <c r="AB6118">
        <v>0.16</v>
      </c>
      <c r="AC6118">
        <v>135</v>
      </c>
      <c r="AD6118">
        <v>0.5</v>
      </c>
      <c r="AE6118">
        <v>5.0000000000000001E-3</v>
      </c>
      <c r="AF6118">
        <v>3</v>
      </c>
      <c r="AG6118">
        <v>840</v>
      </c>
      <c r="AH6118">
        <v>4</v>
      </c>
      <c r="AI6118">
        <v>1</v>
      </c>
      <c r="AJ6118">
        <v>2</v>
      </c>
      <c r="AK6118">
        <v>33</v>
      </c>
      <c r="AL6118">
        <v>0.11</v>
      </c>
      <c r="AM6118">
        <v>5</v>
      </c>
      <c r="AN6118">
        <v>5</v>
      </c>
      <c r="AO6118">
        <v>27</v>
      </c>
      <c r="AP6118">
        <v>5</v>
      </c>
      <c r="AQ6118">
        <v>14</v>
      </c>
    </row>
    <row r="6119" spans="1:43" hidden="1" x14ac:dyDescent="0.25">
      <c r="A6119" t="s">
        <v>21541</v>
      </c>
      <c r="B6119" t="s">
        <v>21542</v>
      </c>
      <c r="C6119" s="1" t="str">
        <f t="shared" si="438"/>
        <v>21:0134</v>
      </c>
      <c r="D6119" s="1" t="str">
        <f t="shared" si="439"/>
        <v>21:0078</v>
      </c>
      <c r="E6119" t="s">
        <v>21543</v>
      </c>
      <c r="F6119" t="s">
        <v>21544</v>
      </c>
      <c r="H6119">
        <v>53.905759799999998</v>
      </c>
      <c r="I6119">
        <v>-64.821607799999995</v>
      </c>
      <c r="J6119" s="1" t="str">
        <f t="shared" si="436"/>
        <v>Till</v>
      </c>
      <c r="K6119" s="1" t="str">
        <f t="shared" si="437"/>
        <v>&lt;63 micron</v>
      </c>
      <c r="L6119">
        <v>0.6</v>
      </c>
      <c r="M6119">
        <v>0.9</v>
      </c>
      <c r="N6119">
        <v>10</v>
      </c>
      <c r="O6119">
        <v>40</v>
      </c>
      <c r="P6119">
        <v>0.5</v>
      </c>
      <c r="Q6119">
        <v>1</v>
      </c>
      <c r="R6119">
        <v>0.3</v>
      </c>
      <c r="S6119">
        <v>0.25</v>
      </c>
      <c r="T6119">
        <v>9</v>
      </c>
      <c r="U6119">
        <v>26</v>
      </c>
      <c r="V6119">
        <v>19</v>
      </c>
      <c r="W6119">
        <v>4.83</v>
      </c>
      <c r="X6119">
        <v>5</v>
      </c>
      <c r="Y6119">
        <v>0.5</v>
      </c>
      <c r="Z6119">
        <v>7.0000000000000007E-2</v>
      </c>
      <c r="AA6119">
        <v>30</v>
      </c>
      <c r="AB6119">
        <v>0.33</v>
      </c>
      <c r="AC6119">
        <v>700</v>
      </c>
      <c r="AD6119">
        <v>0.5</v>
      </c>
      <c r="AE6119">
        <v>0.01</v>
      </c>
      <c r="AF6119">
        <v>16</v>
      </c>
      <c r="AG6119">
        <v>890</v>
      </c>
      <c r="AH6119">
        <v>4</v>
      </c>
      <c r="AI6119">
        <v>1</v>
      </c>
      <c r="AJ6119">
        <v>3</v>
      </c>
      <c r="AK6119">
        <v>12</v>
      </c>
      <c r="AL6119">
        <v>0.08</v>
      </c>
      <c r="AM6119">
        <v>5</v>
      </c>
      <c r="AN6119">
        <v>5</v>
      </c>
      <c r="AO6119">
        <v>30</v>
      </c>
      <c r="AP6119">
        <v>5</v>
      </c>
      <c r="AQ6119">
        <v>30</v>
      </c>
    </row>
    <row r="6120" spans="1:43" hidden="1" x14ac:dyDescent="0.25">
      <c r="A6120" t="s">
        <v>21545</v>
      </c>
      <c r="B6120" t="s">
        <v>21546</v>
      </c>
      <c r="C6120" s="1" t="str">
        <f t="shared" si="438"/>
        <v>21:0134</v>
      </c>
      <c r="D6120" s="1" t="str">
        <f t="shared" si="439"/>
        <v>21:0078</v>
      </c>
      <c r="E6120" t="s">
        <v>21547</v>
      </c>
      <c r="F6120" t="s">
        <v>21548</v>
      </c>
      <c r="H6120">
        <v>54.040239499999998</v>
      </c>
      <c r="I6120">
        <v>-60.494608399999997</v>
      </c>
      <c r="J6120" s="1" t="str">
        <f t="shared" si="436"/>
        <v>Till</v>
      </c>
      <c r="K6120" s="1" t="str">
        <f t="shared" si="437"/>
        <v>&lt;63 micron</v>
      </c>
      <c r="L6120">
        <v>0.1</v>
      </c>
      <c r="M6120">
        <v>1.03</v>
      </c>
      <c r="N6120">
        <v>1</v>
      </c>
      <c r="O6120">
        <v>40</v>
      </c>
      <c r="P6120">
        <v>0.25</v>
      </c>
      <c r="Q6120">
        <v>1</v>
      </c>
      <c r="R6120">
        <v>0.63</v>
      </c>
      <c r="S6120">
        <v>0.25</v>
      </c>
      <c r="T6120">
        <v>2</v>
      </c>
      <c r="U6120">
        <v>16</v>
      </c>
      <c r="V6120">
        <v>7</v>
      </c>
      <c r="W6120">
        <v>1.66</v>
      </c>
      <c r="X6120">
        <v>5</v>
      </c>
      <c r="Y6120">
        <v>0.5</v>
      </c>
      <c r="Z6120">
        <v>0.13</v>
      </c>
      <c r="AA6120">
        <v>20</v>
      </c>
      <c r="AB6120">
        <v>0.28000000000000003</v>
      </c>
      <c r="AC6120">
        <v>185</v>
      </c>
      <c r="AD6120">
        <v>0.5</v>
      </c>
      <c r="AE6120">
        <v>0.01</v>
      </c>
      <c r="AF6120">
        <v>5</v>
      </c>
      <c r="AG6120">
        <v>1000</v>
      </c>
      <c r="AH6120">
        <v>2</v>
      </c>
      <c r="AI6120">
        <v>1</v>
      </c>
      <c r="AJ6120">
        <v>3</v>
      </c>
      <c r="AK6120">
        <v>43</v>
      </c>
      <c r="AL6120">
        <v>0.11</v>
      </c>
      <c r="AM6120">
        <v>5</v>
      </c>
      <c r="AN6120">
        <v>5</v>
      </c>
      <c r="AO6120">
        <v>34</v>
      </c>
      <c r="AP6120">
        <v>5</v>
      </c>
      <c r="AQ6120">
        <v>20</v>
      </c>
    </row>
    <row r="6121" spans="1:43" hidden="1" x14ac:dyDescent="0.25">
      <c r="A6121" t="s">
        <v>21549</v>
      </c>
      <c r="B6121" t="s">
        <v>21550</v>
      </c>
      <c r="C6121" s="1" t="str">
        <f t="shared" si="438"/>
        <v>21:0134</v>
      </c>
      <c r="D6121" s="1" t="str">
        <f t="shared" si="439"/>
        <v>21:0078</v>
      </c>
      <c r="E6121" t="s">
        <v>21551</v>
      </c>
      <c r="F6121" t="s">
        <v>21552</v>
      </c>
      <c r="H6121">
        <v>54.330599100000001</v>
      </c>
      <c r="I6121">
        <v>-61.547861699999999</v>
      </c>
      <c r="J6121" s="1" t="str">
        <f t="shared" si="436"/>
        <v>Till</v>
      </c>
      <c r="K6121" s="1" t="str">
        <f t="shared" si="437"/>
        <v>&lt;63 micron</v>
      </c>
      <c r="L6121">
        <v>0.1</v>
      </c>
      <c r="M6121">
        <v>1.62</v>
      </c>
      <c r="N6121">
        <v>1</v>
      </c>
      <c r="O6121">
        <v>30</v>
      </c>
      <c r="P6121">
        <v>0.25</v>
      </c>
      <c r="Q6121">
        <v>1</v>
      </c>
      <c r="R6121">
        <v>0.39</v>
      </c>
      <c r="S6121">
        <v>0.25</v>
      </c>
      <c r="T6121">
        <v>7</v>
      </c>
      <c r="U6121">
        <v>24</v>
      </c>
      <c r="V6121">
        <v>42</v>
      </c>
      <c r="W6121">
        <v>3.51</v>
      </c>
      <c r="X6121">
        <v>5</v>
      </c>
      <c r="Y6121">
        <v>0.5</v>
      </c>
      <c r="Z6121">
        <v>0.06</v>
      </c>
      <c r="AA6121">
        <v>20</v>
      </c>
      <c r="AB6121">
        <v>0.56999999999999995</v>
      </c>
      <c r="AC6121">
        <v>185</v>
      </c>
      <c r="AD6121">
        <v>0.5</v>
      </c>
      <c r="AE6121">
        <v>0.01</v>
      </c>
      <c r="AF6121">
        <v>17</v>
      </c>
      <c r="AG6121">
        <v>850</v>
      </c>
      <c r="AH6121">
        <v>8</v>
      </c>
      <c r="AI6121">
        <v>1</v>
      </c>
      <c r="AJ6121">
        <v>3</v>
      </c>
      <c r="AK6121">
        <v>20</v>
      </c>
      <c r="AL6121">
        <v>0.11</v>
      </c>
      <c r="AM6121">
        <v>5</v>
      </c>
      <c r="AN6121">
        <v>5</v>
      </c>
      <c r="AO6121">
        <v>33</v>
      </c>
      <c r="AP6121">
        <v>5</v>
      </c>
      <c r="AQ6121">
        <v>30</v>
      </c>
    </row>
    <row r="6122" spans="1:43" hidden="1" x14ac:dyDescent="0.25">
      <c r="A6122" t="s">
        <v>21553</v>
      </c>
      <c r="B6122" t="s">
        <v>21554</v>
      </c>
      <c r="C6122" s="1" t="str">
        <f t="shared" si="438"/>
        <v>21:0134</v>
      </c>
      <c r="D6122" s="1" t="str">
        <f t="shared" si="439"/>
        <v>21:0078</v>
      </c>
      <c r="E6122" t="s">
        <v>21555</v>
      </c>
      <c r="F6122" t="s">
        <v>21556</v>
      </c>
      <c r="H6122">
        <v>54.319280300000003</v>
      </c>
      <c r="I6122">
        <v>-61.540957200000001</v>
      </c>
      <c r="J6122" s="1" t="str">
        <f t="shared" si="436"/>
        <v>Till</v>
      </c>
      <c r="K6122" s="1" t="str">
        <f t="shared" si="437"/>
        <v>&lt;63 micron</v>
      </c>
      <c r="L6122">
        <v>0.1</v>
      </c>
      <c r="M6122">
        <v>2.0499999999999998</v>
      </c>
      <c r="N6122">
        <v>4</v>
      </c>
      <c r="O6122">
        <v>80</v>
      </c>
      <c r="P6122">
        <v>1</v>
      </c>
      <c r="Q6122">
        <v>1</v>
      </c>
      <c r="R6122">
        <v>0.42</v>
      </c>
      <c r="S6122">
        <v>0.25</v>
      </c>
      <c r="T6122">
        <v>14</v>
      </c>
      <c r="U6122">
        <v>32</v>
      </c>
      <c r="V6122">
        <v>38</v>
      </c>
      <c r="W6122">
        <v>3.96</v>
      </c>
      <c r="X6122">
        <v>5</v>
      </c>
      <c r="Y6122">
        <v>1</v>
      </c>
      <c r="Z6122">
        <v>0.08</v>
      </c>
      <c r="AA6122">
        <v>30</v>
      </c>
      <c r="AB6122">
        <v>0.99</v>
      </c>
      <c r="AC6122">
        <v>820</v>
      </c>
      <c r="AD6122">
        <v>1</v>
      </c>
      <c r="AE6122">
        <v>0.01</v>
      </c>
      <c r="AF6122">
        <v>30</v>
      </c>
      <c r="AG6122">
        <v>880</v>
      </c>
      <c r="AH6122">
        <v>16</v>
      </c>
      <c r="AI6122">
        <v>1</v>
      </c>
      <c r="AJ6122">
        <v>5</v>
      </c>
      <c r="AK6122">
        <v>24</v>
      </c>
      <c r="AL6122">
        <v>0.14000000000000001</v>
      </c>
      <c r="AM6122">
        <v>5</v>
      </c>
      <c r="AN6122">
        <v>5</v>
      </c>
      <c r="AO6122">
        <v>47</v>
      </c>
      <c r="AP6122">
        <v>5</v>
      </c>
      <c r="AQ6122">
        <v>54</v>
      </c>
    </row>
    <row r="6123" spans="1:43" hidden="1" x14ac:dyDescent="0.25">
      <c r="A6123" t="s">
        <v>21557</v>
      </c>
      <c r="B6123" t="s">
        <v>21558</v>
      </c>
      <c r="C6123" s="1" t="str">
        <f t="shared" si="438"/>
        <v>21:0134</v>
      </c>
      <c r="D6123" s="1" t="str">
        <f t="shared" si="439"/>
        <v>21:0078</v>
      </c>
      <c r="E6123" t="s">
        <v>21559</v>
      </c>
      <c r="F6123" t="s">
        <v>21560</v>
      </c>
      <c r="H6123">
        <v>54.284418799999997</v>
      </c>
      <c r="I6123">
        <v>-61.538348999999997</v>
      </c>
      <c r="J6123" s="1" t="str">
        <f t="shared" si="436"/>
        <v>Till</v>
      </c>
      <c r="K6123" s="1" t="str">
        <f t="shared" si="437"/>
        <v>&lt;63 micron</v>
      </c>
      <c r="L6123">
        <v>0.1</v>
      </c>
      <c r="M6123">
        <v>1.77</v>
      </c>
      <c r="N6123">
        <v>1</v>
      </c>
      <c r="O6123">
        <v>60</v>
      </c>
      <c r="P6123">
        <v>0.25</v>
      </c>
      <c r="Q6123">
        <v>1</v>
      </c>
      <c r="R6123">
        <v>0.3</v>
      </c>
      <c r="S6123">
        <v>0.25</v>
      </c>
      <c r="T6123">
        <v>7</v>
      </c>
      <c r="U6123">
        <v>22</v>
      </c>
      <c r="V6123">
        <v>17</v>
      </c>
      <c r="W6123">
        <v>3.56</v>
      </c>
      <c r="X6123">
        <v>5</v>
      </c>
      <c r="Y6123">
        <v>0.5</v>
      </c>
      <c r="Z6123">
        <v>7.0000000000000007E-2</v>
      </c>
      <c r="AA6123">
        <v>20</v>
      </c>
      <c r="AB6123">
        <v>0.56000000000000005</v>
      </c>
      <c r="AC6123">
        <v>175</v>
      </c>
      <c r="AD6123">
        <v>0.5</v>
      </c>
      <c r="AE6123">
        <v>5.0000000000000001E-3</v>
      </c>
      <c r="AF6123">
        <v>17</v>
      </c>
      <c r="AG6123">
        <v>470</v>
      </c>
      <c r="AH6123">
        <v>12</v>
      </c>
      <c r="AI6123">
        <v>1</v>
      </c>
      <c r="AJ6123">
        <v>2</v>
      </c>
      <c r="AK6123">
        <v>21</v>
      </c>
      <c r="AL6123">
        <v>0.14000000000000001</v>
      </c>
      <c r="AM6123">
        <v>5</v>
      </c>
      <c r="AN6123">
        <v>5</v>
      </c>
      <c r="AO6123">
        <v>39</v>
      </c>
      <c r="AP6123">
        <v>5</v>
      </c>
      <c r="AQ6123">
        <v>32</v>
      </c>
    </row>
    <row r="6124" spans="1:43" hidden="1" x14ac:dyDescent="0.25">
      <c r="A6124" t="s">
        <v>21561</v>
      </c>
      <c r="B6124" t="s">
        <v>21562</v>
      </c>
      <c r="C6124" s="1" t="str">
        <f t="shared" si="438"/>
        <v>21:0134</v>
      </c>
      <c r="D6124" s="1" t="str">
        <f t="shared" si="439"/>
        <v>21:0078</v>
      </c>
      <c r="E6124" t="s">
        <v>21563</v>
      </c>
      <c r="F6124" t="s">
        <v>21564</v>
      </c>
      <c r="H6124">
        <v>54.121617499999999</v>
      </c>
      <c r="I6124">
        <v>-61.624419500000002</v>
      </c>
      <c r="J6124" s="1" t="str">
        <f t="shared" si="436"/>
        <v>Till</v>
      </c>
      <c r="K6124" s="1" t="str">
        <f t="shared" si="437"/>
        <v>&lt;63 micron</v>
      </c>
      <c r="L6124">
        <v>0.1</v>
      </c>
      <c r="M6124">
        <v>1.08</v>
      </c>
      <c r="N6124">
        <v>1</v>
      </c>
      <c r="O6124">
        <v>20</v>
      </c>
      <c r="P6124">
        <v>0.25</v>
      </c>
      <c r="Q6124">
        <v>1</v>
      </c>
      <c r="R6124">
        <v>0.4</v>
      </c>
      <c r="S6124">
        <v>0.25</v>
      </c>
      <c r="T6124">
        <v>2</v>
      </c>
      <c r="U6124">
        <v>18</v>
      </c>
      <c r="V6124">
        <v>9</v>
      </c>
      <c r="W6124">
        <v>1.67</v>
      </c>
      <c r="X6124">
        <v>5</v>
      </c>
      <c r="Y6124">
        <v>0.5</v>
      </c>
      <c r="Z6124">
        <v>0.06</v>
      </c>
      <c r="AA6124">
        <v>30</v>
      </c>
      <c r="AB6124">
        <v>0.24</v>
      </c>
      <c r="AC6124">
        <v>130</v>
      </c>
      <c r="AD6124">
        <v>0.5</v>
      </c>
      <c r="AE6124">
        <v>0.01</v>
      </c>
      <c r="AF6124">
        <v>5</v>
      </c>
      <c r="AG6124">
        <v>690</v>
      </c>
      <c r="AH6124">
        <v>12</v>
      </c>
      <c r="AI6124">
        <v>1</v>
      </c>
      <c r="AJ6124">
        <v>2</v>
      </c>
      <c r="AK6124">
        <v>36</v>
      </c>
      <c r="AL6124">
        <v>0.13</v>
      </c>
      <c r="AM6124">
        <v>5</v>
      </c>
      <c r="AN6124">
        <v>5</v>
      </c>
      <c r="AO6124">
        <v>34</v>
      </c>
      <c r="AP6124">
        <v>5</v>
      </c>
      <c r="AQ6124">
        <v>22</v>
      </c>
    </row>
    <row r="6125" spans="1:43" hidden="1" x14ac:dyDescent="0.25">
      <c r="A6125" t="s">
        <v>21565</v>
      </c>
      <c r="B6125" t="s">
        <v>21566</v>
      </c>
      <c r="C6125" s="1" t="str">
        <f t="shared" si="438"/>
        <v>21:0134</v>
      </c>
      <c r="D6125" s="1" t="str">
        <f t="shared" si="439"/>
        <v>21:0078</v>
      </c>
      <c r="E6125" t="s">
        <v>21567</v>
      </c>
      <c r="F6125" t="s">
        <v>21568</v>
      </c>
      <c r="H6125">
        <v>54.080078800000003</v>
      </c>
      <c r="I6125">
        <v>-61.647195099999998</v>
      </c>
      <c r="J6125" s="1" t="str">
        <f t="shared" si="436"/>
        <v>Till</v>
      </c>
      <c r="K6125" s="1" t="str">
        <f t="shared" si="437"/>
        <v>&lt;63 micron</v>
      </c>
      <c r="L6125">
        <v>0.1</v>
      </c>
      <c r="M6125">
        <v>1.57</v>
      </c>
      <c r="N6125">
        <v>1</v>
      </c>
      <c r="O6125">
        <v>20</v>
      </c>
      <c r="P6125">
        <v>0.25</v>
      </c>
      <c r="Q6125">
        <v>1</v>
      </c>
      <c r="R6125">
        <v>0.41</v>
      </c>
      <c r="S6125">
        <v>0.25</v>
      </c>
      <c r="T6125">
        <v>1</v>
      </c>
      <c r="U6125">
        <v>18</v>
      </c>
      <c r="V6125">
        <v>2</v>
      </c>
      <c r="W6125">
        <v>1.91</v>
      </c>
      <c r="X6125">
        <v>5</v>
      </c>
      <c r="Y6125">
        <v>1</v>
      </c>
      <c r="Z6125">
        <v>0.04</v>
      </c>
      <c r="AA6125">
        <v>30</v>
      </c>
      <c r="AB6125">
        <v>0.19</v>
      </c>
      <c r="AC6125">
        <v>120</v>
      </c>
      <c r="AD6125">
        <v>0.5</v>
      </c>
      <c r="AE6125">
        <v>0.01</v>
      </c>
      <c r="AF6125">
        <v>4</v>
      </c>
      <c r="AG6125">
        <v>770</v>
      </c>
      <c r="AH6125">
        <v>8</v>
      </c>
      <c r="AI6125">
        <v>1</v>
      </c>
      <c r="AJ6125">
        <v>3</v>
      </c>
      <c r="AK6125">
        <v>55</v>
      </c>
      <c r="AL6125">
        <v>0.13</v>
      </c>
      <c r="AM6125">
        <v>5</v>
      </c>
      <c r="AN6125">
        <v>5</v>
      </c>
      <c r="AO6125">
        <v>38</v>
      </c>
      <c r="AP6125">
        <v>5</v>
      </c>
      <c r="AQ6125">
        <v>16</v>
      </c>
    </row>
    <row r="6126" spans="1:43" hidden="1" x14ac:dyDescent="0.25">
      <c r="A6126" t="s">
        <v>21569</v>
      </c>
      <c r="B6126" t="s">
        <v>21570</v>
      </c>
      <c r="C6126" s="1" t="str">
        <f t="shared" si="438"/>
        <v>21:0134</v>
      </c>
      <c r="D6126" s="1" t="str">
        <f t="shared" si="439"/>
        <v>21:0078</v>
      </c>
      <c r="E6126" t="s">
        <v>21571</v>
      </c>
      <c r="F6126" t="s">
        <v>21572</v>
      </c>
      <c r="H6126">
        <v>54.001821100000001</v>
      </c>
      <c r="I6126">
        <v>-61.5276718</v>
      </c>
      <c r="J6126" s="1" t="str">
        <f t="shared" si="436"/>
        <v>Till</v>
      </c>
      <c r="K6126" s="1" t="str">
        <f t="shared" si="437"/>
        <v>&lt;63 micron</v>
      </c>
      <c r="L6126">
        <v>0.1</v>
      </c>
      <c r="M6126">
        <v>0.79</v>
      </c>
      <c r="N6126">
        <v>1</v>
      </c>
      <c r="O6126">
        <v>20</v>
      </c>
      <c r="P6126">
        <v>0.25</v>
      </c>
      <c r="Q6126">
        <v>1</v>
      </c>
      <c r="R6126">
        <v>0.41</v>
      </c>
      <c r="S6126">
        <v>0.25</v>
      </c>
      <c r="T6126">
        <v>1</v>
      </c>
      <c r="U6126">
        <v>14</v>
      </c>
      <c r="V6126">
        <v>11</v>
      </c>
      <c r="W6126">
        <v>1.46</v>
      </c>
      <c r="X6126">
        <v>5</v>
      </c>
      <c r="Y6126">
        <v>0.5</v>
      </c>
      <c r="Z6126">
        <v>7.0000000000000007E-2</v>
      </c>
      <c r="AA6126">
        <v>30</v>
      </c>
      <c r="AB6126">
        <v>0.17</v>
      </c>
      <c r="AC6126">
        <v>110</v>
      </c>
      <c r="AD6126">
        <v>0.5</v>
      </c>
      <c r="AE6126">
        <v>0.01</v>
      </c>
      <c r="AF6126">
        <v>3</v>
      </c>
      <c r="AG6126">
        <v>880</v>
      </c>
      <c r="AH6126">
        <v>6</v>
      </c>
      <c r="AI6126">
        <v>1</v>
      </c>
      <c r="AJ6126">
        <v>2</v>
      </c>
      <c r="AK6126">
        <v>57</v>
      </c>
      <c r="AL6126">
        <v>0.1</v>
      </c>
      <c r="AM6126">
        <v>5</v>
      </c>
      <c r="AN6126">
        <v>5</v>
      </c>
      <c r="AO6126">
        <v>30</v>
      </c>
      <c r="AP6126">
        <v>5</v>
      </c>
      <c r="AQ6126">
        <v>14</v>
      </c>
    </row>
    <row r="6127" spans="1:43" hidden="1" x14ac:dyDescent="0.25">
      <c r="A6127" t="s">
        <v>21573</v>
      </c>
      <c r="B6127" t="s">
        <v>21574</v>
      </c>
      <c r="C6127" s="1" t="str">
        <f t="shared" si="438"/>
        <v>21:0134</v>
      </c>
      <c r="D6127" s="1" t="str">
        <f t="shared" si="439"/>
        <v>21:0078</v>
      </c>
      <c r="E6127" t="s">
        <v>21575</v>
      </c>
      <c r="F6127" t="s">
        <v>21576</v>
      </c>
      <c r="H6127">
        <v>54.064115100000002</v>
      </c>
      <c r="I6127">
        <v>-61.357762700000002</v>
      </c>
      <c r="J6127" s="1" t="str">
        <f t="shared" si="436"/>
        <v>Till</v>
      </c>
      <c r="K6127" s="1" t="str">
        <f t="shared" si="437"/>
        <v>&lt;63 micron</v>
      </c>
      <c r="L6127">
        <v>0.1</v>
      </c>
      <c r="M6127">
        <v>4.55</v>
      </c>
      <c r="N6127">
        <v>2</v>
      </c>
      <c r="O6127">
        <v>140</v>
      </c>
      <c r="P6127">
        <v>0.25</v>
      </c>
      <c r="Q6127">
        <v>1</v>
      </c>
      <c r="R6127">
        <v>0.8</v>
      </c>
      <c r="S6127">
        <v>0.25</v>
      </c>
      <c r="T6127">
        <v>16</v>
      </c>
      <c r="U6127">
        <v>45</v>
      </c>
      <c r="V6127">
        <v>39</v>
      </c>
      <c r="W6127">
        <v>3.31</v>
      </c>
      <c r="X6127">
        <v>5</v>
      </c>
      <c r="Y6127">
        <v>0.5</v>
      </c>
      <c r="Z6127">
        <v>7.0000000000000007E-2</v>
      </c>
      <c r="AA6127">
        <v>10</v>
      </c>
      <c r="AB6127">
        <v>0.86</v>
      </c>
      <c r="AC6127">
        <v>310</v>
      </c>
      <c r="AD6127">
        <v>0.5</v>
      </c>
      <c r="AE6127">
        <v>0.17</v>
      </c>
      <c r="AF6127">
        <v>43</v>
      </c>
      <c r="AG6127">
        <v>360</v>
      </c>
      <c r="AH6127">
        <v>2</v>
      </c>
      <c r="AI6127">
        <v>1</v>
      </c>
      <c r="AJ6127">
        <v>7</v>
      </c>
      <c r="AK6127">
        <v>130</v>
      </c>
      <c r="AL6127">
        <v>0.09</v>
      </c>
      <c r="AM6127">
        <v>5</v>
      </c>
      <c r="AN6127">
        <v>5</v>
      </c>
      <c r="AO6127">
        <v>60</v>
      </c>
      <c r="AP6127">
        <v>5</v>
      </c>
      <c r="AQ6127">
        <v>44</v>
      </c>
    </row>
    <row r="6128" spans="1:43" hidden="1" x14ac:dyDescent="0.25">
      <c r="A6128" t="s">
        <v>21577</v>
      </c>
      <c r="B6128" t="s">
        <v>21578</v>
      </c>
      <c r="C6128" s="1" t="str">
        <f t="shared" si="438"/>
        <v>21:0134</v>
      </c>
      <c r="D6128" s="1" t="str">
        <f t="shared" si="439"/>
        <v>21:0078</v>
      </c>
      <c r="E6128" t="s">
        <v>21579</v>
      </c>
      <c r="F6128" t="s">
        <v>21580</v>
      </c>
      <c r="H6128">
        <v>54.946350500000001</v>
      </c>
      <c r="I6128">
        <v>-61.780239199999997</v>
      </c>
      <c r="J6128" s="1" t="str">
        <f t="shared" si="436"/>
        <v>Till</v>
      </c>
      <c r="K6128" s="1" t="str">
        <f t="shared" si="437"/>
        <v>&lt;63 micron</v>
      </c>
      <c r="L6128">
        <v>0.1</v>
      </c>
      <c r="M6128">
        <v>4.74</v>
      </c>
      <c r="N6128">
        <v>1</v>
      </c>
      <c r="O6128">
        <v>150</v>
      </c>
      <c r="P6128">
        <v>0.25</v>
      </c>
      <c r="Q6128">
        <v>1</v>
      </c>
      <c r="R6128">
        <v>0.83</v>
      </c>
      <c r="S6128">
        <v>0.25</v>
      </c>
      <c r="T6128">
        <v>17</v>
      </c>
      <c r="U6128">
        <v>47</v>
      </c>
      <c r="V6128">
        <v>40</v>
      </c>
      <c r="W6128">
        <v>3.35</v>
      </c>
      <c r="X6128">
        <v>5</v>
      </c>
      <c r="Y6128">
        <v>0.5</v>
      </c>
      <c r="Z6128">
        <v>7.0000000000000007E-2</v>
      </c>
      <c r="AA6128">
        <v>10</v>
      </c>
      <c r="AB6128">
        <v>0.88</v>
      </c>
      <c r="AC6128">
        <v>315</v>
      </c>
      <c r="AD6128">
        <v>0.5</v>
      </c>
      <c r="AE6128">
        <v>0.18</v>
      </c>
      <c r="AF6128">
        <v>45</v>
      </c>
      <c r="AG6128">
        <v>360</v>
      </c>
      <c r="AH6128">
        <v>2</v>
      </c>
      <c r="AI6128">
        <v>1</v>
      </c>
      <c r="AJ6128">
        <v>7</v>
      </c>
      <c r="AK6128">
        <v>131</v>
      </c>
      <c r="AL6128">
        <v>0.09</v>
      </c>
      <c r="AM6128">
        <v>5</v>
      </c>
      <c r="AN6128">
        <v>5</v>
      </c>
      <c r="AO6128">
        <v>61</v>
      </c>
      <c r="AP6128">
        <v>5</v>
      </c>
      <c r="AQ6128">
        <v>46</v>
      </c>
    </row>
    <row r="6129" spans="1:43" hidden="1" x14ac:dyDescent="0.25">
      <c r="A6129" t="s">
        <v>21581</v>
      </c>
      <c r="B6129" t="s">
        <v>21582</v>
      </c>
      <c r="C6129" s="1" t="str">
        <f t="shared" si="438"/>
        <v>21:0134</v>
      </c>
      <c r="D6129" s="1" t="str">
        <f t="shared" si="439"/>
        <v>21:0078</v>
      </c>
      <c r="E6129" t="s">
        <v>21583</v>
      </c>
      <c r="F6129" t="s">
        <v>21584</v>
      </c>
      <c r="H6129">
        <v>54.857849600000002</v>
      </c>
      <c r="I6129">
        <v>-61.8051125</v>
      </c>
      <c r="J6129" s="1" t="str">
        <f t="shared" si="436"/>
        <v>Till</v>
      </c>
      <c r="K6129" s="1" t="str">
        <f t="shared" si="437"/>
        <v>&lt;63 micron</v>
      </c>
      <c r="L6129">
        <v>0.1</v>
      </c>
      <c r="M6129">
        <v>4.3600000000000003</v>
      </c>
      <c r="N6129">
        <v>1</v>
      </c>
      <c r="O6129">
        <v>130</v>
      </c>
      <c r="P6129">
        <v>0.25</v>
      </c>
      <c r="Q6129">
        <v>1</v>
      </c>
      <c r="R6129">
        <v>0.32</v>
      </c>
      <c r="S6129">
        <v>0.25</v>
      </c>
      <c r="T6129">
        <v>7</v>
      </c>
      <c r="U6129">
        <v>23</v>
      </c>
      <c r="V6129">
        <v>3</v>
      </c>
      <c r="W6129">
        <v>1.89</v>
      </c>
      <c r="X6129">
        <v>5</v>
      </c>
      <c r="Y6129">
        <v>0.5</v>
      </c>
      <c r="Z6129">
        <v>0.04</v>
      </c>
      <c r="AA6129">
        <v>10</v>
      </c>
      <c r="AB6129">
        <v>0.39</v>
      </c>
      <c r="AC6129">
        <v>140</v>
      </c>
      <c r="AD6129">
        <v>0.5</v>
      </c>
      <c r="AE6129">
        <v>0.08</v>
      </c>
      <c r="AF6129">
        <v>18</v>
      </c>
      <c r="AG6129">
        <v>640</v>
      </c>
      <c r="AH6129">
        <v>4</v>
      </c>
      <c r="AI6129">
        <v>1</v>
      </c>
      <c r="AJ6129">
        <v>2</v>
      </c>
      <c r="AK6129">
        <v>55</v>
      </c>
      <c r="AL6129">
        <v>0.06</v>
      </c>
      <c r="AM6129">
        <v>5</v>
      </c>
      <c r="AN6129">
        <v>5</v>
      </c>
      <c r="AO6129">
        <v>30</v>
      </c>
      <c r="AP6129">
        <v>5</v>
      </c>
      <c r="AQ6129">
        <v>24</v>
      </c>
    </row>
    <row r="6130" spans="1:43" hidden="1" x14ac:dyDescent="0.25">
      <c r="A6130" t="s">
        <v>21585</v>
      </c>
      <c r="B6130" t="s">
        <v>21586</v>
      </c>
      <c r="C6130" s="1" t="str">
        <f t="shared" si="438"/>
        <v>21:0134</v>
      </c>
      <c r="D6130" s="1" t="str">
        <f t="shared" si="439"/>
        <v>21:0078</v>
      </c>
      <c r="E6130" t="s">
        <v>21587</v>
      </c>
      <c r="F6130" t="s">
        <v>21588</v>
      </c>
      <c r="H6130">
        <v>53.903862699999998</v>
      </c>
      <c r="I6130">
        <v>-64.842837000000003</v>
      </c>
      <c r="J6130" s="1" t="str">
        <f t="shared" si="436"/>
        <v>Till</v>
      </c>
      <c r="K6130" s="1" t="str">
        <f t="shared" si="437"/>
        <v>&lt;63 micron</v>
      </c>
      <c r="L6130">
        <v>0.6</v>
      </c>
      <c r="M6130">
        <v>0.73</v>
      </c>
      <c r="N6130">
        <v>14</v>
      </c>
      <c r="O6130">
        <v>90</v>
      </c>
      <c r="P6130">
        <v>0.25</v>
      </c>
      <c r="Q6130">
        <v>1</v>
      </c>
      <c r="R6130">
        <v>0.39</v>
      </c>
      <c r="S6130">
        <v>0.25</v>
      </c>
      <c r="T6130">
        <v>9</v>
      </c>
      <c r="U6130">
        <v>31</v>
      </c>
      <c r="V6130">
        <v>26</v>
      </c>
      <c r="W6130">
        <v>3.87</v>
      </c>
      <c r="X6130">
        <v>5</v>
      </c>
      <c r="Y6130">
        <v>0.5</v>
      </c>
      <c r="Z6130">
        <v>0.1</v>
      </c>
      <c r="AA6130">
        <v>30</v>
      </c>
      <c r="AB6130">
        <v>0.39</v>
      </c>
      <c r="AC6130">
        <v>495</v>
      </c>
      <c r="AD6130">
        <v>0.5</v>
      </c>
      <c r="AE6130">
        <v>0.02</v>
      </c>
      <c r="AF6130">
        <v>19</v>
      </c>
      <c r="AG6130">
        <v>1010</v>
      </c>
      <c r="AH6130">
        <v>4</v>
      </c>
      <c r="AI6130">
        <v>1</v>
      </c>
      <c r="AJ6130">
        <v>3</v>
      </c>
      <c r="AK6130">
        <v>18</v>
      </c>
      <c r="AL6130">
        <v>0.08</v>
      </c>
      <c r="AM6130">
        <v>5</v>
      </c>
      <c r="AN6130">
        <v>5</v>
      </c>
      <c r="AO6130">
        <v>35</v>
      </c>
      <c r="AP6130">
        <v>5</v>
      </c>
      <c r="AQ6130">
        <v>34</v>
      </c>
    </row>
    <row r="6131" spans="1:43" hidden="1" x14ac:dyDescent="0.25">
      <c r="A6131" t="s">
        <v>21589</v>
      </c>
      <c r="B6131" t="s">
        <v>21590</v>
      </c>
      <c r="C6131" s="1" t="str">
        <f t="shared" si="438"/>
        <v>21:0134</v>
      </c>
      <c r="D6131" s="1" t="str">
        <f t="shared" si="439"/>
        <v>21:0078</v>
      </c>
      <c r="E6131" t="s">
        <v>21591</v>
      </c>
      <c r="F6131" t="s">
        <v>21592</v>
      </c>
      <c r="H6131">
        <v>54.823497500000002</v>
      </c>
      <c r="I6131">
        <v>-61.617002800000002</v>
      </c>
      <c r="J6131" s="1" t="str">
        <f t="shared" si="436"/>
        <v>Till</v>
      </c>
      <c r="K6131" s="1" t="str">
        <f t="shared" si="437"/>
        <v>&lt;63 micron</v>
      </c>
      <c r="L6131">
        <v>0.1</v>
      </c>
      <c r="M6131">
        <v>7.13</v>
      </c>
      <c r="N6131">
        <v>12</v>
      </c>
      <c r="O6131">
        <v>100</v>
      </c>
      <c r="P6131">
        <v>0.25</v>
      </c>
      <c r="Q6131">
        <v>1</v>
      </c>
      <c r="R6131">
        <v>2.3199999999999998</v>
      </c>
      <c r="S6131">
        <v>0.25</v>
      </c>
      <c r="T6131">
        <v>12</v>
      </c>
      <c r="U6131">
        <v>24</v>
      </c>
      <c r="V6131">
        <v>14</v>
      </c>
      <c r="W6131">
        <v>1.84</v>
      </c>
      <c r="X6131">
        <v>5</v>
      </c>
      <c r="Y6131">
        <v>0.5</v>
      </c>
      <c r="Z6131">
        <v>7.0000000000000007E-2</v>
      </c>
      <c r="AA6131">
        <v>5</v>
      </c>
      <c r="AB6131">
        <v>0.8</v>
      </c>
      <c r="AC6131">
        <v>190</v>
      </c>
      <c r="AD6131">
        <v>0.5</v>
      </c>
      <c r="AE6131">
        <v>0.56999999999999995</v>
      </c>
      <c r="AF6131">
        <v>37</v>
      </c>
      <c r="AG6131">
        <v>570</v>
      </c>
      <c r="AH6131">
        <v>2</v>
      </c>
      <c r="AI6131">
        <v>2</v>
      </c>
      <c r="AJ6131">
        <v>2</v>
      </c>
      <c r="AK6131">
        <v>143</v>
      </c>
      <c r="AL6131">
        <v>0.04</v>
      </c>
      <c r="AM6131">
        <v>5</v>
      </c>
      <c r="AN6131">
        <v>5</v>
      </c>
      <c r="AO6131">
        <v>27</v>
      </c>
      <c r="AP6131">
        <v>5</v>
      </c>
      <c r="AQ6131">
        <v>24</v>
      </c>
    </row>
    <row r="6132" spans="1:43" hidden="1" x14ac:dyDescent="0.25">
      <c r="A6132" t="s">
        <v>21593</v>
      </c>
      <c r="B6132" t="s">
        <v>21594</v>
      </c>
      <c r="C6132" s="1" t="str">
        <f t="shared" si="438"/>
        <v>21:0134</v>
      </c>
      <c r="D6132" s="1" t="str">
        <f t="shared" si="439"/>
        <v>21:0078</v>
      </c>
      <c r="E6132" t="s">
        <v>21595</v>
      </c>
      <c r="F6132" t="s">
        <v>21596</v>
      </c>
      <c r="H6132">
        <v>54.864364199999997</v>
      </c>
      <c r="I6132">
        <v>-61.362006700000002</v>
      </c>
      <c r="J6132" s="1" t="str">
        <f t="shared" si="436"/>
        <v>Till</v>
      </c>
      <c r="K6132" s="1" t="str">
        <f t="shared" si="437"/>
        <v>&lt;63 micron</v>
      </c>
      <c r="L6132">
        <v>0.1</v>
      </c>
      <c r="M6132">
        <v>4.47</v>
      </c>
      <c r="N6132">
        <v>4</v>
      </c>
      <c r="O6132">
        <v>60</v>
      </c>
      <c r="P6132">
        <v>0.25</v>
      </c>
      <c r="Q6132">
        <v>1</v>
      </c>
      <c r="R6132">
        <v>1.91</v>
      </c>
      <c r="S6132">
        <v>0.25</v>
      </c>
      <c r="T6132">
        <v>6</v>
      </c>
      <c r="U6132">
        <v>15</v>
      </c>
      <c r="V6132">
        <v>7</v>
      </c>
      <c r="W6132">
        <v>1.06</v>
      </c>
      <c r="X6132">
        <v>5</v>
      </c>
      <c r="Y6132">
        <v>2</v>
      </c>
      <c r="Z6132">
        <v>0.04</v>
      </c>
      <c r="AA6132">
        <v>5</v>
      </c>
      <c r="AB6132">
        <v>0.31</v>
      </c>
      <c r="AC6132">
        <v>95</v>
      </c>
      <c r="AD6132">
        <v>0.5</v>
      </c>
      <c r="AE6132">
        <v>0.49</v>
      </c>
      <c r="AF6132">
        <v>15</v>
      </c>
      <c r="AG6132">
        <v>480</v>
      </c>
      <c r="AH6132">
        <v>2</v>
      </c>
      <c r="AI6132">
        <v>1</v>
      </c>
      <c r="AJ6132">
        <v>1</v>
      </c>
      <c r="AK6132">
        <v>121</v>
      </c>
      <c r="AL6132">
        <v>0.03</v>
      </c>
      <c r="AM6132">
        <v>5</v>
      </c>
      <c r="AN6132">
        <v>5</v>
      </c>
      <c r="AO6132">
        <v>25</v>
      </c>
      <c r="AP6132">
        <v>5</v>
      </c>
      <c r="AQ6132">
        <v>14</v>
      </c>
    </row>
    <row r="6133" spans="1:43" hidden="1" x14ac:dyDescent="0.25">
      <c r="A6133" t="s">
        <v>21597</v>
      </c>
      <c r="B6133" t="s">
        <v>21598</v>
      </c>
      <c r="C6133" s="1" t="str">
        <f t="shared" si="438"/>
        <v>21:0134</v>
      </c>
      <c r="D6133" s="1" t="str">
        <f t="shared" si="439"/>
        <v>21:0078</v>
      </c>
      <c r="E6133" t="s">
        <v>21599</v>
      </c>
      <c r="F6133" t="s">
        <v>21600</v>
      </c>
      <c r="H6133">
        <v>54.466500600000003</v>
      </c>
      <c r="I6133">
        <v>-61.092085900000001</v>
      </c>
      <c r="J6133" s="1" t="str">
        <f t="shared" si="436"/>
        <v>Till</v>
      </c>
      <c r="K6133" s="1" t="str">
        <f t="shared" si="437"/>
        <v>&lt;63 micron</v>
      </c>
      <c r="L6133">
        <v>0.1</v>
      </c>
      <c r="M6133">
        <v>2.63</v>
      </c>
      <c r="N6133">
        <v>4</v>
      </c>
      <c r="O6133">
        <v>40</v>
      </c>
      <c r="P6133">
        <v>0.25</v>
      </c>
      <c r="Q6133">
        <v>1</v>
      </c>
      <c r="R6133">
        <v>0.42</v>
      </c>
      <c r="S6133">
        <v>0.25</v>
      </c>
      <c r="T6133">
        <v>9</v>
      </c>
      <c r="U6133">
        <v>49</v>
      </c>
      <c r="V6133">
        <v>25</v>
      </c>
      <c r="W6133">
        <v>3.33</v>
      </c>
      <c r="X6133">
        <v>5</v>
      </c>
      <c r="Y6133">
        <v>0.5</v>
      </c>
      <c r="Z6133">
        <v>0.06</v>
      </c>
      <c r="AA6133">
        <v>10</v>
      </c>
      <c r="AB6133">
        <v>0.91</v>
      </c>
      <c r="AC6133">
        <v>215</v>
      </c>
      <c r="AD6133">
        <v>0.5</v>
      </c>
      <c r="AE6133">
        <v>0.01</v>
      </c>
      <c r="AF6133">
        <v>27</v>
      </c>
      <c r="AG6133">
        <v>500</v>
      </c>
      <c r="AH6133">
        <v>14</v>
      </c>
      <c r="AI6133">
        <v>1</v>
      </c>
      <c r="AJ6133">
        <v>4</v>
      </c>
      <c r="AK6133">
        <v>36</v>
      </c>
      <c r="AL6133">
        <v>0.15</v>
      </c>
      <c r="AM6133">
        <v>5</v>
      </c>
      <c r="AN6133">
        <v>5</v>
      </c>
      <c r="AO6133">
        <v>57</v>
      </c>
      <c r="AP6133">
        <v>5</v>
      </c>
      <c r="AQ6133">
        <v>56</v>
      </c>
    </row>
    <row r="6134" spans="1:43" hidden="1" x14ac:dyDescent="0.25">
      <c r="A6134" t="s">
        <v>21601</v>
      </c>
      <c r="B6134" t="s">
        <v>21602</v>
      </c>
      <c r="C6134" s="1" t="str">
        <f t="shared" si="438"/>
        <v>21:0134</v>
      </c>
      <c r="D6134" s="1" t="str">
        <f t="shared" si="439"/>
        <v>21:0078</v>
      </c>
      <c r="E6134" t="s">
        <v>21603</v>
      </c>
      <c r="F6134" t="s">
        <v>21604</v>
      </c>
      <c r="H6134">
        <v>54.422904099999997</v>
      </c>
      <c r="I6134">
        <v>-61.120703300000002</v>
      </c>
      <c r="J6134" s="1" t="str">
        <f t="shared" si="436"/>
        <v>Till</v>
      </c>
      <c r="K6134" s="1" t="str">
        <f t="shared" si="437"/>
        <v>&lt;63 micron</v>
      </c>
      <c r="L6134">
        <v>0.1</v>
      </c>
      <c r="M6134">
        <v>1.53</v>
      </c>
      <c r="N6134">
        <v>1</v>
      </c>
      <c r="O6134">
        <v>50</v>
      </c>
      <c r="P6134">
        <v>0.25</v>
      </c>
      <c r="Q6134">
        <v>1</v>
      </c>
      <c r="R6134">
        <v>0.57999999999999996</v>
      </c>
      <c r="S6134">
        <v>0.25</v>
      </c>
      <c r="T6134">
        <v>9</v>
      </c>
      <c r="U6134">
        <v>159</v>
      </c>
      <c r="V6134">
        <v>10</v>
      </c>
      <c r="W6134">
        <v>2.79</v>
      </c>
      <c r="X6134">
        <v>5</v>
      </c>
      <c r="Y6134">
        <v>1</v>
      </c>
      <c r="Z6134">
        <v>7.0000000000000007E-2</v>
      </c>
      <c r="AA6134">
        <v>20</v>
      </c>
      <c r="AB6134">
        <v>1.35</v>
      </c>
      <c r="AC6134">
        <v>245</v>
      </c>
      <c r="AD6134">
        <v>0.5</v>
      </c>
      <c r="AE6134">
        <v>0.01</v>
      </c>
      <c r="AF6134">
        <v>62</v>
      </c>
      <c r="AG6134">
        <v>1050</v>
      </c>
      <c r="AH6134">
        <v>8</v>
      </c>
      <c r="AI6134">
        <v>1</v>
      </c>
      <c r="AJ6134">
        <v>3</v>
      </c>
      <c r="AK6134">
        <v>48</v>
      </c>
      <c r="AL6134">
        <v>0.14000000000000001</v>
      </c>
      <c r="AM6134">
        <v>5</v>
      </c>
      <c r="AN6134">
        <v>5</v>
      </c>
      <c r="AO6134">
        <v>45</v>
      </c>
      <c r="AP6134">
        <v>5</v>
      </c>
      <c r="AQ6134">
        <v>28</v>
      </c>
    </row>
    <row r="6135" spans="1:43" hidden="1" x14ac:dyDescent="0.25">
      <c r="A6135" t="s">
        <v>21605</v>
      </c>
      <c r="B6135" t="s">
        <v>21606</v>
      </c>
      <c r="C6135" s="1" t="str">
        <f t="shared" si="438"/>
        <v>21:0134</v>
      </c>
      <c r="D6135" s="1" t="str">
        <f t="shared" si="439"/>
        <v>21:0078</v>
      </c>
      <c r="E6135" t="s">
        <v>21607</v>
      </c>
      <c r="F6135" t="s">
        <v>21608</v>
      </c>
      <c r="H6135">
        <v>54.377393499999997</v>
      </c>
      <c r="I6135">
        <v>-61.084673700000003</v>
      </c>
      <c r="J6135" s="1" t="str">
        <f t="shared" si="436"/>
        <v>Till</v>
      </c>
      <c r="K6135" s="1" t="str">
        <f t="shared" si="437"/>
        <v>&lt;63 micron</v>
      </c>
      <c r="L6135">
        <v>0.1</v>
      </c>
      <c r="M6135">
        <v>1.91</v>
      </c>
      <c r="N6135">
        <v>2</v>
      </c>
      <c r="O6135">
        <v>20</v>
      </c>
      <c r="P6135">
        <v>0.25</v>
      </c>
      <c r="Q6135">
        <v>1</v>
      </c>
      <c r="R6135">
        <v>0.33</v>
      </c>
      <c r="S6135">
        <v>0.25</v>
      </c>
      <c r="T6135">
        <v>4</v>
      </c>
      <c r="U6135">
        <v>36</v>
      </c>
      <c r="V6135">
        <v>0.5</v>
      </c>
      <c r="W6135">
        <v>2.68</v>
      </c>
      <c r="X6135">
        <v>5</v>
      </c>
      <c r="Y6135">
        <v>0.5</v>
      </c>
      <c r="Z6135">
        <v>0.04</v>
      </c>
      <c r="AA6135">
        <v>10</v>
      </c>
      <c r="AB6135">
        <v>0.54</v>
      </c>
      <c r="AC6135">
        <v>165</v>
      </c>
      <c r="AD6135">
        <v>0.5</v>
      </c>
      <c r="AE6135">
        <v>5.0000000000000001E-3</v>
      </c>
      <c r="AF6135">
        <v>13</v>
      </c>
      <c r="AG6135">
        <v>180</v>
      </c>
      <c r="AH6135">
        <v>8</v>
      </c>
      <c r="AI6135">
        <v>1</v>
      </c>
      <c r="AJ6135">
        <v>3</v>
      </c>
      <c r="AK6135">
        <v>39</v>
      </c>
      <c r="AL6135">
        <v>0.18</v>
      </c>
      <c r="AM6135">
        <v>5</v>
      </c>
      <c r="AN6135">
        <v>5</v>
      </c>
      <c r="AO6135">
        <v>43</v>
      </c>
      <c r="AP6135">
        <v>5</v>
      </c>
      <c r="AQ6135">
        <v>24</v>
      </c>
    </row>
    <row r="6136" spans="1:43" hidden="1" x14ac:dyDescent="0.25">
      <c r="A6136" t="s">
        <v>21609</v>
      </c>
      <c r="B6136" t="s">
        <v>21610</v>
      </c>
      <c r="C6136" s="1" t="str">
        <f t="shared" si="438"/>
        <v>21:0134</v>
      </c>
      <c r="D6136" s="1" t="str">
        <f t="shared" si="439"/>
        <v>21:0078</v>
      </c>
      <c r="E6136" t="s">
        <v>21611</v>
      </c>
      <c r="F6136" t="s">
        <v>21612</v>
      </c>
      <c r="H6136">
        <v>54.348812000000002</v>
      </c>
      <c r="I6136">
        <v>-61.183711899999999</v>
      </c>
      <c r="J6136" s="1" t="str">
        <f t="shared" si="436"/>
        <v>Till</v>
      </c>
      <c r="K6136" s="1" t="str">
        <f t="shared" si="437"/>
        <v>&lt;63 micron</v>
      </c>
      <c r="L6136">
        <v>0.1</v>
      </c>
      <c r="M6136">
        <v>2.91</v>
      </c>
      <c r="N6136">
        <v>2</v>
      </c>
      <c r="O6136">
        <v>40</v>
      </c>
      <c r="P6136">
        <v>0.25</v>
      </c>
      <c r="Q6136">
        <v>1</v>
      </c>
      <c r="R6136">
        <v>0.44</v>
      </c>
      <c r="S6136">
        <v>0.25</v>
      </c>
      <c r="T6136">
        <v>9</v>
      </c>
      <c r="U6136">
        <v>58</v>
      </c>
      <c r="V6136">
        <v>16</v>
      </c>
      <c r="W6136">
        <v>3.09</v>
      </c>
      <c r="X6136">
        <v>5</v>
      </c>
      <c r="Y6136">
        <v>0.5</v>
      </c>
      <c r="Z6136">
        <v>0.09</v>
      </c>
      <c r="AA6136">
        <v>20</v>
      </c>
      <c r="AB6136">
        <v>1.06</v>
      </c>
      <c r="AC6136">
        <v>270</v>
      </c>
      <c r="AD6136">
        <v>0.5</v>
      </c>
      <c r="AE6136">
        <v>0.01</v>
      </c>
      <c r="AF6136">
        <v>23</v>
      </c>
      <c r="AG6136">
        <v>560</v>
      </c>
      <c r="AH6136">
        <v>8</v>
      </c>
      <c r="AI6136">
        <v>1</v>
      </c>
      <c r="AJ6136">
        <v>4</v>
      </c>
      <c r="AK6136">
        <v>42</v>
      </c>
      <c r="AL6136">
        <v>0.18</v>
      </c>
      <c r="AM6136">
        <v>5</v>
      </c>
      <c r="AN6136">
        <v>5</v>
      </c>
      <c r="AO6136">
        <v>60</v>
      </c>
      <c r="AP6136">
        <v>5</v>
      </c>
      <c r="AQ6136">
        <v>36</v>
      </c>
    </row>
    <row r="6137" spans="1:43" hidden="1" x14ac:dyDescent="0.25">
      <c r="A6137" t="s">
        <v>21613</v>
      </c>
      <c r="B6137" t="s">
        <v>21614</v>
      </c>
      <c r="C6137" s="1" t="str">
        <f t="shared" si="438"/>
        <v>21:0134</v>
      </c>
      <c r="D6137" s="1" t="str">
        <f t="shared" si="439"/>
        <v>21:0078</v>
      </c>
      <c r="E6137" t="s">
        <v>21615</v>
      </c>
      <c r="F6137" t="s">
        <v>21616</v>
      </c>
      <c r="H6137">
        <v>54.339115700000001</v>
      </c>
      <c r="I6137">
        <v>-61.094146100000003</v>
      </c>
      <c r="J6137" s="1" t="str">
        <f t="shared" si="436"/>
        <v>Till</v>
      </c>
      <c r="K6137" s="1" t="str">
        <f t="shared" si="437"/>
        <v>&lt;63 micron</v>
      </c>
      <c r="L6137">
        <v>0.1</v>
      </c>
      <c r="M6137">
        <v>1.76</v>
      </c>
      <c r="N6137">
        <v>2</v>
      </c>
      <c r="O6137">
        <v>40</v>
      </c>
      <c r="P6137">
        <v>0.5</v>
      </c>
      <c r="Q6137">
        <v>1</v>
      </c>
      <c r="R6137">
        <v>0.6</v>
      </c>
      <c r="S6137">
        <v>0.25</v>
      </c>
      <c r="T6137">
        <v>7</v>
      </c>
      <c r="U6137">
        <v>33</v>
      </c>
      <c r="V6137">
        <v>5</v>
      </c>
      <c r="W6137">
        <v>2.97</v>
      </c>
      <c r="X6137">
        <v>5</v>
      </c>
      <c r="Y6137">
        <v>0.5</v>
      </c>
      <c r="Z6137">
        <v>0.08</v>
      </c>
      <c r="AA6137">
        <v>20</v>
      </c>
      <c r="AB6137">
        <v>0.68</v>
      </c>
      <c r="AC6137">
        <v>240</v>
      </c>
      <c r="AD6137">
        <v>0.5</v>
      </c>
      <c r="AE6137">
        <v>0.02</v>
      </c>
      <c r="AF6137">
        <v>19</v>
      </c>
      <c r="AG6137">
        <v>890</v>
      </c>
      <c r="AH6137">
        <v>8</v>
      </c>
      <c r="AI6137">
        <v>1</v>
      </c>
      <c r="AJ6137">
        <v>4</v>
      </c>
      <c r="AK6137">
        <v>44</v>
      </c>
      <c r="AL6137">
        <v>0.15</v>
      </c>
      <c r="AM6137">
        <v>5</v>
      </c>
      <c r="AN6137">
        <v>5</v>
      </c>
      <c r="AO6137">
        <v>45</v>
      </c>
      <c r="AP6137">
        <v>5</v>
      </c>
      <c r="AQ6137">
        <v>32</v>
      </c>
    </row>
    <row r="6138" spans="1:43" hidden="1" x14ac:dyDescent="0.25">
      <c r="A6138" t="s">
        <v>21617</v>
      </c>
      <c r="B6138" t="s">
        <v>21618</v>
      </c>
      <c r="C6138" s="1" t="str">
        <f t="shared" si="438"/>
        <v>21:0134</v>
      </c>
      <c r="D6138" s="1" t="str">
        <f t="shared" si="439"/>
        <v>21:0078</v>
      </c>
      <c r="E6138" t="s">
        <v>21619</v>
      </c>
      <c r="F6138" t="s">
        <v>21620</v>
      </c>
      <c r="H6138">
        <v>54.336697399999998</v>
      </c>
      <c r="I6138">
        <v>-61.013882799999998</v>
      </c>
      <c r="J6138" s="1" t="str">
        <f t="shared" si="436"/>
        <v>Till</v>
      </c>
      <c r="K6138" s="1" t="str">
        <f t="shared" si="437"/>
        <v>&lt;63 micron</v>
      </c>
      <c r="L6138">
        <v>0.1</v>
      </c>
      <c r="M6138">
        <v>2.75</v>
      </c>
      <c r="N6138">
        <v>6</v>
      </c>
      <c r="O6138">
        <v>70</v>
      </c>
      <c r="P6138">
        <v>0.5</v>
      </c>
      <c r="Q6138">
        <v>1</v>
      </c>
      <c r="R6138">
        <v>0.52</v>
      </c>
      <c r="S6138">
        <v>0.25</v>
      </c>
      <c r="T6138">
        <v>10</v>
      </c>
      <c r="U6138">
        <v>32</v>
      </c>
      <c r="V6138">
        <v>10</v>
      </c>
      <c r="W6138">
        <v>3.15</v>
      </c>
      <c r="X6138">
        <v>5</v>
      </c>
      <c r="Y6138">
        <v>0.5</v>
      </c>
      <c r="Z6138">
        <v>0.16</v>
      </c>
      <c r="AA6138">
        <v>20</v>
      </c>
      <c r="AB6138">
        <v>0.78</v>
      </c>
      <c r="AC6138">
        <v>380</v>
      </c>
      <c r="AD6138">
        <v>0.5</v>
      </c>
      <c r="AE6138">
        <v>0.02</v>
      </c>
      <c r="AF6138">
        <v>19</v>
      </c>
      <c r="AG6138">
        <v>930</v>
      </c>
      <c r="AH6138">
        <v>8</v>
      </c>
      <c r="AI6138">
        <v>1</v>
      </c>
      <c r="AJ6138">
        <v>3</v>
      </c>
      <c r="AK6138">
        <v>45</v>
      </c>
      <c r="AL6138">
        <v>0.18</v>
      </c>
      <c r="AM6138">
        <v>5</v>
      </c>
      <c r="AN6138">
        <v>5</v>
      </c>
      <c r="AO6138">
        <v>47</v>
      </c>
      <c r="AP6138">
        <v>5</v>
      </c>
      <c r="AQ6138">
        <v>48</v>
      </c>
    </row>
    <row r="6139" spans="1:43" hidden="1" x14ac:dyDescent="0.25">
      <c r="A6139" t="s">
        <v>21621</v>
      </c>
      <c r="B6139" t="s">
        <v>21622</v>
      </c>
      <c r="C6139" s="1" t="str">
        <f t="shared" si="438"/>
        <v>21:0134</v>
      </c>
      <c r="D6139" s="1" t="str">
        <f t="shared" si="439"/>
        <v>21:0078</v>
      </c>
      <c r="E6139" t="s">
        <v>21623</v>
      </c>
      <c r="F6139" t="s">
        <v>21624</v>
      </c>
      <c r="H6139">
        <v>54.316034500000001</v>
      </c>
      <c r="I6139">
        <v>-61.056007100000002</v>
      </c>
      <c r="J6139" s="1" t="str">
        <f t="shared" si="436"/>
        <v>Till</v>
      </c>
      <c r="K6139" s="1" t="str">
        <f t="shared" si="437"/>
        <v>&lt;63 micron</v>
      </c>
      <c r="L6139">
        <v>0.1</v>
      </c>
      <c r="M6139">
        <v>2.06</v>
      </c>
      <c r="N6139">
        <v>1</v>
      </c>
      <c r="O6139">
        <v>40</v>
      </c>
      <c r="P6139">
        <v>0.5</v>
      </c>
      <c r="Q6139">
        <v>1</v>
      </c>
      <c r="R6139">
        <v>0.51</v>
      </c>
      <c r="S6139">
        <v>0.25</v>
      </c>
      <c r="T6139">
        <v>6</v>
      </c>
      <c r="U6139">
        <v>31</v>
      </c>
      <c r="V6139">
        <v>1</v>
      </c>
      <c r="W6139">
        <v>2.77</v>
      </c>
      <c r="X6139">
        <v>5</v>
      </c>
      <c r="Y6139">
        <v>0.5</v>
      </c>
      <c r="Z6139">
        <v>0.06</v>
      </c>
      <c r="AA6139">
        <v>20</v>
      </c>
      <c r="AB6139">
        <v>0.56999999999999995</v>
      </c>
      <c r="AC6139">
        <v>240</v>
      </c>
      <c r="AD6139">
        <v>0.5</v>
      </c>
      <c r="AE6139">
        <v>0.01</v>
      </c>
      <c r="AF6139">
        <v>14</v>
      </c>
      <c r="AG6139">
        <v>920</v>
      </c>
      <c r="AH6139">
        <v>12</v>
      </c>
      <c r="AI6139">
        <v>1</v>
      </c>
      <c r="AJ6139">
        <v>3</v>
      </c>
      <c r="AK6139">
        <v>42</v>
      </c>
      <c r="AL6139">
        <v>0.15</v>
      </c>
      <c r="AM6139">
        <v>5</v>
      </c>
      <c r="AN6139">
        <v>5</v>
      </c>
      <c r="AO6139">
        <v>40</v>
      </c>
      <c r="AP6139">
        <v>5</v>
      </c>
      <c r="AQ6139">
        <v>32</v>
      </c>
    </row>
    <row r="6140" spans="1:43" hidden="1" x14ac:dyDescent="0.25">
      <c r="A6140" t="s">
        <v>21625</v>
      </c>
      <c r="B6140" t="s">
        <v>21626</v>
      </c>
      <c r="C6140" s="1" t="str">
        <f t="shared" si="438"/>
        <v>21:0134</v>
      </c>
      <c r="D6140" s="1" t="str">
        <f t="shared" si="439"/>
        <v>21:0078</v>
      </c>
      <c r="E6140" t="s">
        <v>21627</v>
      </c>
      <c r="F6140" t="s">
        <v>21628</v>
      </c>
      <c r="H6140">
        <v>54.315890099999997</v>
      </c>
      <c r="I6140">
        <v>-61.364275399999997</v>
      </c>
      <c r="J6140" s="1" t="str">
        <f t="shared" si="436"/>
        <v>Till</v>
      </c>
      <c r="K6140" s="1" t="str">
        <f t="shared" si="437"/>
        <v>&lt;63 micron</v>
      </c>
      <c r="L6140">
        <v>0.1</v>
      </c>
      <c r="M6140">
        <v>1.18</v>
      </c>
      <c r="N6140">
        <v>1</v>
      </c>
      <c r="O6140">
        <v>30</v>
      </c>
      <c r="P6140">
        <v>0.25</v>
      </c>
      <c r="Q6140">
        <v>1</v>
      </c>
      <c r="R6140">
        <v>0.43</v>
      </c>
      <c r="S6140">
        <v>0.25</v>
      </c>
      <c r="T6140">
        <v>6</v>
      </c>
      <c r="U6140">
        <v>23</v>
      </c>
      <c r="V6140">
        <v>24</v>
      </c>
      <c r="W6140">
        <v>2.17</v>
      </c>
      <c r="X6140">
        <v>5</v>
      </c>
      <c r="Y6140">
        <v>0.5</v>
      </c>
      <c r="Z6140">
        <v>0.03</v>
      </c>
      <c r="AA6140">
        <v>10</v>
      </c>
      <c r="AB6140">
        <v>0.47</v>
      </c>
      <c r="AC6140">
        <v>200</v>
      </c>
      <c r="AD6140">
        <v>0.5</v>
      </c>
      <c r="AE6140">
        <v>0.01</v>
      </c>
      <c r="AF6140">
        <v>13</v>
      </c>
      <c r="AG6140">
        <v>920</v>
      </c>
      <c r="AH6140">
        <v>4</v>
      </c>
      <c r="AI6140">
        <v>1</v>
      </c>
      <c r="AJ6140">
        <v>2</v>
      </c>
      <c r="AK6140">
        <v>36</v>
      </c>
      <c r="AL6140">
        <v>0.13</v>
      </c>
      <c r="AM6140">
        <v>5</v>
      </c>
      <c r="AN6140">
        <v>5</v>
      </c>
      <c r="AO6140">
        <v>41</v>
      </c>
      <c r="AP6140">
        <v>5</v>
      </c>
      <c r="AQ6140">
        <v>24</v>
      </c>
    </row>
    <row r="6141" spans="1:43" hidden="1" x14ac:dyDescent="0.25">
      <c r="A6141" t="s">
        <v>21629</v>
      </c>
      <c r="B6141" t="s">
        <v>21630</v>
      </c>
      <c r="C6141" s="1" t="str">
        <f t="shared" si="438"/>
        <v>21:0134</v>
      </c>
      <c r="D6141" s="1" t="str">
        <f t="shared" si="439"/>
        <v>21:0078</v>
      </c>
      <c r="E6141" t="s">
        <v>21631</v>
      </c>
      <c r="F6141" t="s">
        <v>21632</v>
      </c>
      <c r="H6141">
        <v>53.895476000000002</v>
      </c>
      <c r="I6141">
        <v>-64.8907892</v>
      </c>
      <c r="J6141" s="1" t="str">
        <f t="shared" si="436"/>
        <v>Till</v>
      </c>
      <c r="K6141" s="1" t="str">
        <f t="shared" si="437"/>
        <v>&lt;63 micron</v>
      </c>
      <c r="L6141">
        <v>0.4</v>
      </c>
      <c r="M6141">
        <v>0.56000000000000005</v>
      </c>
      <c r="N6141">
        <v>12</v>
      </c>
      <c r="O6141">
        <v>40</v>
      </c>
      <c r="P6141">
        <v>0.25</v>
      </c>
      <c r="Q6141">
        <v>1</v>
      </c>
      <c r="R6141">
        <v>0.32</v>
      </c>
      <c r="S6141">
        <v>0.25</v>
      </c>
      <c r="T6141">
        <v>7</v>
      </c>
      <c r="U6141">
        <v>26</v>
      </c>
      <c r="V6141">
        <v>16</v>
      </c>
      <c r="W6141">
        <v>4.99</v>
      </c>
      <c r="X6141">
        <v>5</v>
      </c>
      <c r="Y6141">
        <v>0.5</v>
      </c>
      <c r="Z6141">
        <v>0.08</v>
      </c>
      <c r="AA6141">
        <v>30</v>
      </c>
      <c r="AB6141">
        <v>0.31</v>
      </c>
      <c r="AC6141">
        <v>550</v>
      </c>
      <c r="AD6141">
        <v>0.5</v>
      </c>
      <c r="AE6141">
        <v>0.01</v>
      </c>
      <c r="AF6141">
        <v>14</v>
      </c>
      <c r="AG6141">
        <v>750</v>
      </c>
      <c r="AH6141">
        <v>4</v>
      </c>
      <c r="AI6141">
        <v>1</v>
      </c>
      <c r="AJ6141">
        <v>2</v>
      </c>
      <c r="AK6141">
        <v>15</v>
      </c>
      <c r="AL6141">
        <v>7.0000000000000007E-2</v>
      </c>
      <c r="AM6141">
        <v>5</v>
      </c>
      <c r="AN6141">
        <v>5</v>
      </c>
      <c r="AO6141">
        <v>30</v>
      </c>
      <c r="AP6141">
        <v>5</v>
      </c>
      <c r="AQ6141">
        <v>28</v>
      </c>
    </row>
    <row r="6142" spans="1:43" hidden="1" x14ac:dyDescent="0.25">
      <c r="A6142" t="s">
        <v>21633</v>
      </c>
      <c r="B6142" t="s">
        <v>21634</v>
      </c>
      <c r="C6142" s="1" t="str">
        <f t="shared" si="438"/>
        <v>21:0134</v>
      </c>
      <c r="D6142" s="1" t="str">
        <f t="shared" si="439"/>
        <v>21:0078</v>
      </c>
      <c r="E6142" t="s">
        <v>21635</v>
      </c>
      <c r="F6142" t="s">
        <v>21636</v>
      </c>
      <c r="H6142">
        <v>54.266830200000001</v>
      </c>
      <c r="I6142">
        <v>-61.326293100000001</v>
      </c>
      <c r="J6142" s="1" t="str">
        <f t="shared" si="436"/>
        <v>Till</v>
      </c>
      <c r="K6142" s="1" t="str">
        <f t="shared" si="437"/>
        <v>&lt;63 micron</v>
      </c>
      <c r="L6142">
        <v>0.1</v>
      </c>
      <c r="M6142">
        <v>1.57</v>
      </c>
      <c r="N6142">
        <v>1</v>
      </c>
      <c r="O6142">
        <v>100</v>
      </c>
      <c r="P6142">
        <v>1</v>
      </c>
      <c r="Q6142">
        <v>1</v>
      </c>
      <c r="R6142">
        <v>0.45</v>
      </c>
      <c r="S6142">
        <v>0.25</v>
      </c>
      <c r="T6142">
        <v>7</v>
      </c>
      <c r="U6142">
        <v>19</v>
      </c>
      <c r="V6142">
        <v>28</v>
      </c>
      <c r="W6142">
        <v>2.2000000000000002</v>
      </c>
      <c r="X6142">
        <v>5</v>
      </c>
      <c r="Y6142">
        <v>0.5</v>
      </c>
      <c r="Z6142">
        <v>0.24</v>
      </c>
      <c r="AA6142">
        <v>30</v>
      </c>
      <c r="AB6142">
        <v>0.48</v>
      </c>
      <c r="AC6142">
        <v>265</v>
      </c>
      <c r="AD6142">
        <v>0.5</v>
      </c>
      <c r="AE6142">
        <v>0.02</v>
      </c>
      <c r="AF6142">
        <v>14</v>
      </c>
      <c r="AG6142">
        <v>810</v>
      </c>
      <c r="AH6142">
        <v>14</v>
      </c>
      <c r="AI6142">
        <v>1</v>
      </c>
      <c r="AJ6142">
        <v>3</v>
      </c>
      <c r="AK6142">
        <v>45</v>
      </c>
      <c r="AL6142">
        <v>0.13</v>
      </c>
      <c r="AM6142">
        <v>5</v>
      </c>
      <c r="AN6142">
        <v>5</v>
      </c>
      <c r="AO6142">
        <v>36</v>
      </c>
      <c r="AP6142">
        <v>5</v>
      </c>
      <c r="AQ6142">
        <v>52</v>
      </c>
    </row>
    <row r="6143" spans="1:43" hidden="1" x14ac:dyDescent="0.25">
      <c r="A6143" t="s">
        <v>21637</v>
      </c>
      <c r="B6143" t="s">
        <v>21638</v>
      </c>
      <c r="C6143" s="1" t="str">
        <f t="shared" si="438"/>
        <v>21:0134</v>
      </c>
      <c r="D6143" s="1" t="str">
        <f t="shared" si="439"/>
        <v>21:0078</v>
      </c>
      <c r="E6143" t="s">
        <v>21639</v>
      </c>
      <c r="F6143" t="s">
        <v>21640</v>
      </c>
      <c r="H6143">
        <v>54.133351500000003</v>
      </c>
      <c r="I6143">
        <v>-61.966889700000003</v>
      </c>
      <c r="J6143" s="1" t="str">
        <f t="shared" si="436"/>
        <v>Till</v>
      </c>
      <c r="K6143" s="1" t="str">
        <f t="shared" si="437"/>
        <v>&lt;63 micron</v>
      </c>
      <c r="L6143">
        <v>0.1</v>
      </c>
      <c r="M6143">
        <v>0.76</v>
      </c>
      <c r="N6143">
        <v>1</v>
      </c>
      <c r="O6143">
        <v>30</v>
      </c>
      <c r="P6143">
        <v>0.25</v>
      </c>
      <c r="Q6143">
        <v>1</v>
      </c>
      <c r="R6143">
        <v>0.42</v>
      </c>
      <c r="S6143">
        <v>0.25</v>
      </c>
      <c r="T6143">
        <v>2</v>
      </c>
      <c r="U6143">
        <v>13</v>
      </c>
      <c r="V6143">
        <v>17</v>
      </c>
      <c r="W6143">
        <v>0.71</v>
      </c>
      <c r="X6143">
        <v>5</v>
      </c>
      <c r="Y6143">
        <v>0.5</v>
      </c>
      <c r="Z6143">
        <v>0.04</v>
      </c>
      <c r="AA6143">
        <v>20</v>
      </c>
      <c r="AB6143">
        <v>0.28999999999999998</v>
      </c>
      <c r="AC6143">
        <v>100</v>
      </c>
      <c r="AD6143">
        <v>0.5</v>
      </c>
      <c r="AE6143">
        <v>0.01</v>
      </c>
      <c r="AF6143">
        <v>9</v>
      </c>
      <c r="AG6143">
        <v>860</v>
      </c>
      <c r="AH6143">
        <v>8</v>
      </c>
      <c r="AI6143">
        <v>1</v>
      </c>
      <c r="AJ6143">
        <v>1</v>
      </c>
      <c r="AK6143">
        <v>39</v>
      </c>
      <c r="AL6143">
        <v>0.1</v>
      </c>
      <c r="AM6143">
        <v>5</v>
      </c>
      <c r="AN6143">
        <v>5</v>
      </c>
      <c r="AO6143">
        <v>20</v>
      </c>
      <c r="AP6143">
        <v>5</v>
      </c>
      <c r="AQ6143">
        <v>20</v>
      </c>
    </row>
    <row r="6144" spans="1:43" hidden="1" x14ac:dyDescent="0.25">
      <c r="A6144" t="s">
        <v>21641</v>
      </c>
      <c r="B6144" t="s">
        <v>21642</v>
      </c>
      <c r="C6144" s="1" t="str">
        <f t="shared" si="438"/>
        <v>21:0134</v>
      </c>
      <c r="D6144" s="1" t="str">
        <f t="shared" si="439"/>
        <v>21:0078</v>
      </c>
      <c r="E6144" t="s">
        <v>21643</v>
      </c>
      <c r="F6144" t="s">
        <v>21644</v>
      </c>
      <c r="H6144">
        <v>54.031392799999999</v>
      </c>
      <c r="I6144">
        <v>-61.736953</v>
      </c>
      <c r="J6144" s="1" t="str">
        <f t="shared" si="436"/>
        <v>Till</v>
      </c>
      <c r="K6144" s="1" t="str">
        <f t="shared" si="437"/>
        <v>&lt;63 micron</v>
      </c>
      <c r="L6144">
        <v>0.1</v>
      </c>
      <c r="M6144">
        <v>0.82</v>
      </c>
      <c r="N6144">
        <v>1</v>
      </c>
      <c r="O6144">
        <v>30</v>
      </c>
      <c r="P6144">
        <v>0.25</v>
      </c>
      <c r="Q6144">
        <v>1</v>
      </c>
      <c r="R6144">
        <v>0.42</v>
      </c>
      <c r="S6144">
        <v>0.25</v>
      </c>
      <c r="T6144">
        <v>2</v>
      </c>
      <c r="U6144">
        <v>16</v>
      </c>
      <c r="V6144">
        <v>12</v>
      </c>
      <c r="W6144">
        <v>1.56</v>
      </c>
      <c r="X6144">
        <v>5</v>
      </c>
      <c r="Y6144">
        <v>0.5</v>
      </c>
      <c r="Z6144">
        <v>0.08</v>
      </c>
      <c r="AA6144">
        <v>20</v>
      </c>
      <c r="AB6144">
        <v>0.2</v>
      </c>
      <c r="AC6144">
        <v>120</v>
      </c>
      <c r="AD6144">
        <v>0.5</v>
      </c>
      <c r="AE6144">
        <v>0.01</v>
      </c>
      <c r="AF6144">
        <v>4</v>
      </c>
      <c r="AG6144">
        <v>860</v>
      </c>
      <c r="AH6144">
        <v>10</v>
      </c>
      <c r="AI6144">
        <v>1</v>
      </c>
      <c r="AJ6144">
        <v>2</v>
      </c>
      <c r="AK6144">
        <v>40</v>
      </c>
      <c r="AL6144">
        <v>0.11</v>
      </c>
      <c r="AM6144">
        <v>5</v>
      </c>
      <c r="AN6144">
        <v>5</v>
      </c>
      <c r="AO6144">
        <v>32</v>
      </c>
      <c r="AP6144">
        <v>5</v>
      </c>
      <c r="AQ6144">
        <v>16</v>
      </c>
    </row>
    <row r="6145" spans="1:43" hidden="1" x14ac:dyDescent="0.25">
      <c r="A6145" t="s">
        <v>21645</v>
      </c>
      <c r="B6145" t="s">
        <v>21646</v>
      </c>
      <c r="C6145" s="1" t="str">
        <f t="shared" si="438"/>
        <v>21:0134</v>
      </c>
      <c r="D6145" s="1" t="str">
        <f t="shared" si="439"/>
        <v>21:0078</v>
      </c>
      <c r="E6145" t="s">
        <v>21647</v>
      </c>
      <c r="F6145" t="s">
        <v>21648</v>
      </c>
      <c r="H6145">
        <v>54.0830372</v>
      </c>
      <c r="I6145">
        <v>-61.821760500000003</v>
      </c>
      <c r="J6145" s="1" t="str">
        <f t="shared" si="436"/>
        <v>Till</v>
      </c>
      <c r="K6145" s="1" t="str">
        <f t="shared" si="437"/>
        <v>&lt;63 micron</v>
      </c>
      <c r="L6145">
        <v>0.1</v>
      </c>
      <c r="M6145">
        <v>0.57999999999999996</v>
      </c>
      <c r="N6145">
        <v>1</v>
      </c>
      <c r="O6145">
        <v>20</v>
      </c>
      <c r="P6145">
        <v>0.25</v>
      </c>
      <c r="Q6145">
        <v>1</v>
      </c>
      <c r="R6145">
        <v>0.48</v>
      </c>
      <c r="S6145">
        <v>0.25</v>
      </c>
      <c r="T6145">
        <v>2</v>
      </c>
      <c r="U6145">
        <v>14</v>
      </c>
      <c r="V6145">
        <v>3</v>
      </c>
      <c r="W6145">
        <v>1.41</v>
      </c>
      <c r="X6145">
        <v>5</v>
      </c>
      <c r="Y6145">
        <v>0.5</v>
      </c>
      <c r="Z6145">
        <v>0.06</v>
      </c>
      <c r="AA6145">
        <v>20</v>
      </c>
      <c r="AB6145">
        <v>0.13</v>
      </c>
      <c r="AC6145">
        <v>110</v>
      </c>
      <c r="AD6145">
        <v>0.5</v>
      </c>
      <c r="AE6145">
        <v>0.01</v>
      </c>
      <c r="AF6145">
        <v>3</v>
      </c>
      <c r="AG6145">
        <v>820</v>
      </c>
      <c r="AH6145">
        <v>6</v>
      </c>
      <c r="AI6145">
        <v>1</v>
      </c>
      <c r="AJ6145">
        <v>2</v>
      </c>
      <c r="AK6145">
        <v>45</v>
      </c>
      <c r="AL6145">
        <v>0.08</v>
      </c>
      <c r="AM6145">
        <v>5</v>
      </c>
      <c r="AN6145">
        <v>5</v>
      </c>
      <c r="AO6145">
        <v>29</v>
      </c>
      <c r="AP6145">
        <v>5</v>
      </c>
      <c r="AQ6145">
        <v>14</v>
      </c>
    </row>
    <row r="6146" spans="1:43" hidden="1" x14ac:dyDescent="0.25">
      <c r="A6146" t="s">
        <v>21649</v>
      </c>
      <c r="B6146" t="s">
        <v>21650</v>
      </c>
      <c r="C6146" s="1" t="str">
        <f t="shared" si="438"/>
        <v>21:0134</v>
      </c>
      <c r="D6146" s="1" t="str">
        <f t="shared" si="439"/>
        <v>21:0078</v>
      </c>
      <c r="E6146" t="s">
        <v>21651</v>
      </c>
      <c r="F6146" t="s">
        <v>21652</v>
      </c>
      <c r="H6146">
        <v>54.1643349</v>
      </c>
      <c r="I6146">
        <v>-61.728693999999997</v>
      </c>
      <c r="J6146" s="1" t="str">
        <f t="shared" si="436"/>
        <v>Till</v>
      </c>
      <c r="K6146" s="1" t="str">
        <f t="shared" si="437"/>
        <v>&lt;63 micron</v>
      </c>
      <c r="L6146">
        <v>0.1</v>
      </c>
      <c r="M6146">
        <v>0.86</v>
      </c>
      <c r="N6146">
        <v>1</v>
      </c>
      <c r="O6146">
        <v>20</v>
      </c>
      <c r="P6146">
        <v>0.25</v>
      </c>
      <c r="Q6146">
        <v>1</v>
      </c>
      <c r="R6146">
        <v>0.48</v>
      </c>
      <c r="S6146">
        <v>0.25</v>
      </c>
      <c r="T6146">
        <v>1</v>
      </c>
      <c r="U6146">
        <v>14</v>
      </c>
      <c r="V6146">
        <v>3</v>
      </c>
      <c r="W6146">
        <v>1.54</v>
      </c>
      <c r="X6146">
        <v>5</v>
      </c>
      <c r="Y6146">
        <v>0.5</v>
      </c>
      <c r="Z6146">
        <v>0.03</v>
      </c>
      <c r="AA6146">
        <v>30</v>
      </c>
      <c r="AB6146">
        <v>0.14000000000000001</v>
      </c>
      <c r="AC6146">
        <v>105</v>
      </c>
      <c r="AD6146">
        <v>0.5</v>
      </c>
      <c r="AE6146">
        <v>0.01</v>
      </c>
      <c r="AF6146">
        <v>3</v>
      </c>
      <c r="AG6146">
        <v>870</v>
      </c>
      <c r="AH6146">
        <v>8</v>
      </c>
      <c r="AI6146">
        <v>1</v>
      </c>
      <c r="AJ6146">
        <v>2</v>
      </c>
      <c r="AK6146">
        <v>50</v>
      </c>
      <c r="AL6146">
        <v>0.11</v>
      </c>
      <c r="AM6146">
        <v>5</v>
      </c>
      <c r="AN6146">
        <v>5</v>
      </c>
      <c r="AO6146">
        <v>29</v>
      </c>
      <c r="AP6146">
        <v>5</v>
      </c>
      <c r="AQ6146">
        <v>18</v>
      </c>
    </row>
    <row r="6147" spans="1:43" hidden="1" x14ac:dyDescent="0.25">
      <c r="A6147" t="s">
        <v>21653</v>
      </c>
      <c r="B6147" t="s">
        <v>21654</v>
      </c>
      <c r="C6147" s="1" t="str">
        <f t="shared" si="438"/>
        <v>21:0134</v>
      </c>
      <c r="D6147" s="1" t="str">
        <f t="shared" si="439"/>
        <v>21:0078</v>
      </c>
      <c r="E6147" t="s">
        <v>21655</v>
      </c>
      <c r="F6147" t="s">
        <v>21656</v>
      </c>
      <c r="H6147">
        <v>54.241521300000002</v>
      </c>
      <c r="I6147">
        <v>-61.432825299999998</v>
      </c>
      <c r="J6147" s="1" t="str">
        <f t="shared" si="436"/>
        <v>Till</v>
      </c>
      <c r="K6147" s="1" t="str">
        <f t="shared" si="437"/>
        <v>&lt;63 micron</v>
      </c>
      <c r="L6147">
        <v>0.1</v>
      </c>
      <c r="M6147">
        <v>1.25</v>
      </c>
      <c r="N6147">
        <v>1</v>
      </c>
      <c r="O6147">
        <v>220</v>
      </c>
      <c r="P6147">
        <v>0.5</v>
      </c>
      <c r="Q6147">
        <v>1</v>
      </c>
      <c r="R6147">
        <v>0.76</v>
      </c>
      <c r="S6147">
        <v>0.25</v>
      </c>
      <c r="T6147">
        <v>8</v>
      </c>
      <c r="U6147">
        <v>24</v>
      </c>
      <c r="V6147">
        <v>44</v>
      </c>
      <c r="W6147">
        <v>3.27</v>
      </c>
      <c r="X6147">
        <v>5</v>
      </c>
      <c r="Y6147">
        <v>0.5</v>
      </c>
      <c r="Z6147">
        <v>0.19</v>
      </c>
      <c r="AA6147">
        <v>20</v>
      </c>
      <c r="AB6147">
        <v>0.75</v>
      </c>
      <c r="AC6147">
        <v>390</v>
      </c>
      <c r="AD6147">
        <v>0.5</v>
      </c>
      <c r="AE6147">
        <v>0.02</v>
      </c>
      <c r="AF6147">
        <v>18</v>
      </c>
      <c r="AG6147">
        <v>900</v>
      </c>
      <c r="AH6147">
        <v>12</v>
      </c>
      <c r="AI6147">
        <v>1</v>
      </c>
      <c r="AJ6147">
        <v>4</v>
      </c>
      <c r="AK6147">
        <v>52</v>
      </c>
      <c r="AL6147">
        <v>0.16</v>
      </c>
      <c r="AM6147">
        <v>5</v>
      </c>
      <c r="AN6147">
        <v>5</v>
      </c>
      <c r="AO6147">
        <v>43</v>
      </c>
      <c r="AP6147">
        <v>5</v>
      </c>
      <c r="AQ6147">
        <v>46</v>
      </c>
    </row>
    <row r="6148" spans="1:43" hidden="1" x14ac:dyDescent="0.25">
      <c r="A6148" t="s">
        <v>21657</v>
      </c>
      <c r="B6148" t="s">
        <v>21658</v>
      </c>
      <c r="C6148" s="1" t="str">
        <f t="shared" si="438"/>
        <v>21:0134</v>
      </c>
      <c r="D6148" s="1" t="str">
        <f t="shared" si="439"/>
        <v>21:0078</v>
      </c>
      <c r="E6148" t="s">
        <v>21659</v>
      </c>
      <c r="F6148" t="s">
        <v>21660</v>
      </c>
      <c r="H6148">
        <v>54.682667199999997</v>
      </c>
      <c r="I6148">
        <v>-62.688200500000001</v>
      </c>
      <c r="J6148" s="1" t="str">
        <f t="shared" si="436"/>
        <v>Till</v>
      </c>
      <c r="K6148" s="1" t="str">
        <f t="shared" si="437"/>
        <v>&lt;63 micron</v>
      </c>
      <c r="L6148">
        <v>0.1</v>
      </c>
      <c r="M6148">
        <v>2.78</v>
      </c>
      <c r="N6148">
        <v>4</v>
      </c>
      <c r="O6148">
        <v>100</v>
      </c>
      <c r="P6148">
        <v>0.25</v>
      </c>
      <c r="Q6148">
        <v>1</v>
      </c>
      <c r="R6148">
        <v>0.32</v>
      </c>
      <c r="S6148">
        <v>0.25</v>
      </c>
      <c r="T6148">
        <v>11</v>
      </c>
      <c r="U6148">
        <v>30</v>
      </c>
      <c r="V6148">
        <v>16</v>
      </c>
      <c r="W6148">
        <v>2.42</v>
      </c>
      <c r="X6148">
        <v>5</v>
      </c>
      <c r="Y6148">
        <v>0.5</v>
      </c>
      <c r="Z6148">
        <v>0.11</v>
      </c>
      <c r="AA6148">
        <v>10</v>
      </c>
      <c r="AB6148">
        <v>0.47</v>
      </c>
      <c r="AC6148">
        <v>240</v>
      </c>
      <c r="AD6148">
        <v>0.5</v>
      </c>
      <c r="AE6148">
        <v>0.03</v>
      </c>
      <c r="AF6148">
        <v>23</v>
      </c>
      <c r="AG6148">
        <v>820</v>
      </c>
      <c r="AH6148">
        <v>1</v>
      </c>
      <c r="AI6148">
        <v>2</v>
      </c>
      <c r="AJ6148">
        <v>4</v>
      </c>
      <c r="AK6148">
        <v>14</v>
      </c>
      <c r="AL6148">
        <v>0.08</v>
      </c>
      <c r="AM6148">
        <v>5</v>
      </c>
      <c r="AN6148">
        <v>5</v>
      </c>
      <c r="AO6148">
        <v>49</v>
      </c>
      <c r="AP6148">
        <v>5</v>
      </c>
      <c r="AQ6148">
        <v>30</v>
      </c>
    </row>
    <row r="6149" spans="1:43" hidden="1" x14ac:dyDescent="0.25">
      <c r="A6149" t="s">
        <v>21661</v>
      </c>
      <c r="B6149" t="s">
        <v>21662</v>
      </c>
      <c r="C6149" s="1" t="str">
        <f t="shared" si="438"/>
        <v>21:0134</v>
      </c>
      <c r="D6149" s="1" t="str">
        <f t="shared" si="439"/>
        <v>21:0078</v>
      </c>
      <c r="E6149" t="s">
        <v>21663</v>
      </c>
      <c r="F6149" t="s">
        <v>21664</v>
      </c>
      <c r="H6149">
        <v>54.828038300000003</v>
      </c>
      <c r="I6149">
        <v>-62.6913415</v>
      </c>
      <c r="J6149" s="1" t="str">
        <f t="shared" si="436"/>
        <v>Till</v>
      </c>
      <c r="K6149" s="1" t="str">
        <f t="shared" si="437"/>
        <v>&lt;63 micron</v>
      </c>
      <c r="L6149">
        <v>0.1</v>
      </c>
      <c r="M6149">
        <v>2.98</v>
      </c>
      <c r="N6149">
        <v>1</v>
      </c>
      <c r="O6149">
        <v>200</v>
      </c>
      <c r="P6149">
        <v>0.25</v>
      </c>
      <c r="Q6149">
        <v>1</v>
      </c>
      <c r="R6149">
        <v>0.32</v>
      </c>
      <c r="S6149">
        <v>0.25</v>
      </c>
      <c r="T6149">
        <v>10</v>
      </c>
      <c r="U6149">
        <v>28</v>
      </c>
      <c r="V6149">
        <v>10</v>
      </c>
      <c r="W6149">
        <v>2.2999999999999998</v>
      </c>
      <c r="X6149">
        <v>5</v>
      </c>
      <c r="Y6149">
        <v>0.5</v>
      </c>
      <c r="Z6149">
        <v>0.11</v>
      </c>
      <c r="AA6149">
        <v>10</v>
      </c>
      <c r="AB6149">
        <v>0.53</v>
      </c>
      <c r="AC6149">
        <v>290</v>
      </c>
      <c r="AD6149">
        <v>0.5</v>
      </c>
      <c r="AE6149">
        <v>0.05</v>
      </c>
      <c r="AF6149">
        <v>21</v>
      </c>
      <c r="AG6149">
        <v>650</v>
      </c>
      <c r="AH6149">
        <v>6</v>
      </c>
      <c r="AI6149">
        <v>1</v>
      </c>
      <c r="AJ6149">
        <v>3</v>
      </c>
      <c r="AK6149">
        <v>36</v>
      </c>
      <c r="AL6149">
        <v>0.06</v>
      </c>
      <c r="AM6149">
        <v>5</v>
      </c>
      <c r="AN6149">
        <v>5</v>
      </c>
      <c r="AO6149">
        <v>42</v>
      </c>
      <c r="AP6149">
        <v>5</v>
      </c>
      <c r="AQ6149">
        <v>30</v>
      </c>
    </row>
    <row r="6150" spans="1:43" hidden="1" x14ac:dyDescent="0.25">
      <c r="A6150" t="s">
        <v>21665</v>
      </c>
      <c r="B6150" t="s">
        <v>21666</v>
      </c>
      <c r="C6150" s="1" t="str">
        <f t="shared" si="438"/>
        <v>21:0134</v>
      </c>
      <c r="D6150" s="1" t="str">
        <f t="shared" si="439"/>
        <v>21:0078</v>
      </c>
      <c r="E6150" t="s">
        <v>21667</v>
      </c>
      <c r="F6150" t="s">
        <v>21668</v>
      </c>
      <c r="H6150">
        <v>54.9000427</v>
      </c>
      <c r="I6150">
        <v>-62.735998899999998</v>
      </c>
      <c r="J6150" s="1" t="str">
        <f t="shared" si="436"/>
        <v>Till</v>
      </c>
      <c r="K6150" s="1" t="str">
        <f t="shared" si="437"/>
        <v>&lt;63 micron</v>
      </c>
      <c r="L6150">
        <v>0.1</v>
      </c>
      <c r="M6150">
        <v>1.24</v>
      </c>
      <c r="N6150">
        <v>1</v>
      </c>
      <c r="O6150">
        <v>70</v>
      </c>
      <c r="P6150">
        <v>0.25</v>
      </c>
      <c r="Q6150">
        <v>1</v>
      </c>
      <c r="R6150">
        <v>0.64</v>
      </c>
      <c r="S6150">
        <v>0.25</v>
      </c>
      <c r="T6150">
        <v>7</v>
      </c>
      <c r="U6150">
        <v>30</v>
      </c>
      <c r="V6150">
        <v>2</v>
      </c>
      <c r="W6150">
        <v>2.08</v>
      </c>
      <c r="X6150">
        <v>5</v>
      </c>
      <c r="Y6150">
        <v>0.5</v>
      </c>
      <c r="Z6150">
        <v>0.1</v>
      </c>
      <c r="AA6150">
        <v>20</v>
      </c>
      <c r="AB6150">
        <v>0.45</v>
      </c>
      <c r="AC6150">
        <v>170</v>
      </c>
      <c r="AD6150">
        <v>0.5</v>
      </c>
      <c r="AE6150">
        <v>0.03</v>
      </c>
      <c r="AF6150">
        <v>14</v>
      </c>
      <c r="AG6150">
        <v>1320</v>
      </c>
      <c r="AH6150">
        <v>2</v>
      </c>
      <c r="AI6150">
        <v>1</v>
      </c>
      <c r="AJ6150">
        <v>3</v>
      </c>
      <c r="AK6150">
        <v>42</v>
      </c>
      <c r="AL6150">
        <v>0.08</v>
      </c>
      <c r="AM6150">
        <v>5</v>
      </c>
      <c r="AN6150">
        <v>5</v>
      </c>
      <c r="AO6150">
        <v>49</v>
      </c>
      <c r="AP6150">
        <v>5</v>
      </c>
      <c r="AQ6150">
        <v>28</v>
      </c>
    </row>
    <row r="6151" spans="1:43" hidden="1" x14ac:dyDescent="0.25">
      <c r="A6151" t="s">
        <v>21669</v>
      </c>
      <c r="B6151" t="s">
        <v>21670</v>
      </c>
      <c r="C6151" s="1" t="str">
        <f t="shared" si="438"/>
        <v>21:0134</v>
      </c>
      <c r="D6151" s="1" t="str">
        <f t="shared" si="439"/>
        <v>21:0078</v>
      </c>
      <c r="E6151" t="s">
        <v>21671</v>
      </c>
      <c r="F6151" t="s">
        <v>21672</v>
      </c>
      <c r="H6151">
        <v>54.856037800000003</v>
      </c>
      <c r="I6151">
        <v>-62.927487900000003</v>
      </c>
      <c r="J6151" s="1" t="str">
        <f t="shared" si="436"/>
        <v>Till</v>
      </c>
      <c r="K6151" s="1" t="str">
        <f t="shared" si="437"/>
        <v>&lt;63 micron</v>
      </c>
      <c r="L6151">
        <v>0.1</v>
      </c>
      <c r="M6151">
        <v>0.99</v>
      </c>
      <c r="N6151">
        <v>1</v>
      </c>
      <c r="O6151">
        <v>30</v>
      </c>
      <c r="P6151">
        <v>0.25</v>
      </c>
      <c r="Q6151">
        <v>1</v>
      </c>
      <c r="R6151">
        <v>0.52</v>
      </c>
      <c r="S6151">
        <v>0.25</v>
      </c>
      <c r="T6151">
        <v>4</v>
      </c>
      <c r="U6151">
        <v>22</v>
      </c>
      <c r="V6151">
        <v>0.5</v>
      </c>
      <c r="W6151">
        <v>1.71</v>
      </c>
      <c r="X6151">
        <v>5</v>
      </c>
      <c r="Y6151">
        <v>0.5</v>
      </c>
      <c r="Z6151">
        <v>0.08</v>
      </c>
      <c r="AA6151">
        <v>10</v>
      </c>
      <c r="AB6151">
        <v>0.28999999999999998</v>
      </c>
      <c r="AC6151">
        <v>125</v>
      </c>
      <c r="AD6151">
        <v>0.5</v>
      </c>
      <c r="AE6151">
        <v>0.02</v>
      </c>
      <c r="AF6151">
        <v>9</v>
      </c>
      <c r="AG6151">
        <v>1250</v>
      </c>
      <c r="AH6151">
        <v>4</v>
      </c>
      <c r="AI6151">
        <v>1</v>
      </c>
      <c r="AJ6151">
        <v>2</v>
      </c>
      <c r="AK6151">
        <v>33</v>
      </c>
      <c r="AL6151">
        <v>0.06</v>
      </c>
      <c r="AM6151">
        <v>5</v>
      </c>
      <c r="AN6151">
        <v>5</v>
      </c>
      <c r="AO6151">
        <v>41</v>
      </c>
      <c r="AP6151">
        <v>5</v>
      </c>
      <c r="AQ6151">
        <v>20</v>
      </c>
    </row>
    <row r="6152" spans="1:43" hidden="1" x14ac:dyDescent="0.25">
      <c r="A6152" t="s">
        <v>21673</v>
      </c>
      <c r="B6152" t="s">
        <v>21674</v>
      </c>
      <c r="C6152" s="1" t="str">
        <f t="shared" si="438"/>
        <v>21:0134</v>
      </c>
      <c r="D6152" s="1" t="str">
        <f t="shared" si="439"/>
        <v>21:0078</v>
      </c>
      <c r="E6152" t="s">
        <v>21675</v>
      </c>
      <c r="F6152" t="s">
        <v>21676</v>
      </c>
      <c r="H6152">
        <v>53.893518200000003</v>
      </c>
      <c r="I6152">
        <v>-64.915050899999997</v>
      </c>
      <c r="J6152" s="1" t="str">
        <f t="shared" si="436"/>
        <v>Till</v>
      </c>
      <c r="K6152" s="1" t="str">
        <f t="shared" si="437"/>
        <v>&lt;63 micron</v>
      </c>
      <c r="L6152">
        <v>0.8</v>
      </c>
      <c r="M6152">
        <v>0.71</v>
      </c>
      <c r="N6152">
        <v>12</v>
      </c>
      <c r="O6152">
        <v>60</v>
      </c>
      <c r="P6152">
        <v>0.25</v>
      </c>
      <c r="Q6152">
        <v>1</v>
      </c>
      <c r="R6152">
        <v>0.32</v>
      </c>
      <c r="S6152">
        <v>0.25</v>
      </c>
      <c r="T6152">
        <v>9</v>
      </c>
      <c r="U6152">
        <v>28</v>
      </c>
      <c r="V6152">
        <v>23</v>
      </c>
      <c r="W6152">
        <v>4.84</v>
      </c>
      <c r="X6152">
        <v>5</v>
      </c>
      <c r="Y6152">
        <v>0.5</v>
      </c>
      <c r="Z6152">
        <v>0.08</v>
      </c>
      <c r="AA6152">
        <v>30</v>
      </c>
      <c r="AB6152">
        <v>0.37</v>
      </c>
      <c r="AC6152">
        <v>535</v>
      </c>
      <c r="AD6152">
        <v>0.5</v>
      </c>
      <c r="AE6152">
        <v>0.01</v>
      </c>
      <c r="AF6152">
        <v>19</v>
      </c>
      <c r="AG6152">
        <v>710</v>
      </c>
      <c r="AH6152">
        <v>4</v>
      </c>
      <c r="AI6152">
        <v>1</v>
      </c>
      <c r="AJ6152">
        <v>3</v>
      </c>
      <c r="AK6152">
        <v>14</v>
      </c>
      <c r="AL6152">
        <v>0.08</v>
      </c>
      <c r="AM6152">
        <v>5</v>
      </c>
      <c r="AN6152">
        <v>5</v>
      </c>
      <c r="AO6152">
        <v>31</v>
      </c>
      <c r="AP6152">
        <v>5</v>
      </c>
      <c r="AQ6152">
        <v>36</v>
      </c>
    </row>
    <row r="6153" spans="1:43" hidden="1" x14ac:dyDescent="0.25">
      <c r="A6153" t="s">
        <v>21677</v>
      </c>
      <c r="B6153" t="s">
        <v>21678</v>
      </c>
      <c r="C6153" s="1" t="str">
        <f t="shared" si="438"/>
        <v>21:0134</v>
      </c>
      <c r="D6153" s="1" t="str">
        <f t="shared" si="439"/>
        <v>21:0078</v>
      </c>
      <c r="E6153" t="s">
        <v>21679</v>
      </c>
      <c r="F6153" t="s">
        <v>21680</v>
      </c>
      <c r="H6153">
        <v>54.756512700000002</v>
      </c>
      <c r="I6153">
        <v>-62.955264100000001</v>
      </c>
      <c r="J6153" s="1" t="str">
        <f t="shared" si="436"/>
        <v>Till</v>
      </c>
      <c r="K6153" s="1" t="str">
        <f t="shared" si="437"/>
        <v>&lt;63 micron</v>
      </c>
      <c r="L6153">
        <v>0.1</v>
      </c>
      <c r="M6153">
        <v>1.82</v>
      </c>
      <c r="N6153">
        <v>1</v>
      </c>
      <c r="O6153">
        <v>150</v>
      </c>
      <c r="P6153">
        <v>0.25</v>
      </c>
      <c r="Q6153">
        <v>1</v>
      </c>
      <c r="R6153">
        <v>0.56999999999999995</v>
      </c>
      <c r="S6153">
        <v>0.25</v>
      </c>
      <c r="T6153">
        <v>11</v>
      </c>
      <c r="U6153">
        <v>30</v>
      </c>
      <c r="V6153">
        <v>9</v>
      </c>
      <c r="W6153">
        <v>2.4300000000000002</v>
      </c>
      <c r="X6153">
        <v>5</v>
      </c>
      <c r="Y6153">
        <v>1</v>
      </c>
      <c r="Z6153">
        <v>0.12</v>
      </c>
      <c r="AA6153">
        <v>20</v>
      </c>
      <c r="AB6153">
        <v>0.6</v>
      </c>
      <c r="AC6153">
        <v>250</v>
      </c>
      <c r="AD6153">
        <v>0.5</v>
      </c>
      <c r="AE6153">
        <v>0.04</v>
      </c>
      <c r="AF6153">
        <v>22</v>
      </c>
      <c r="AG6153">
        <v>1240</v>
      </c>
      <c r="AH6153">
        <v>4</v>
      </c>
      <c r="AI6153">
        <v>1</v>
      </c>
      <c r="AJ6153">
        <v>4</v>
      </c>
      <c r="AK6153">
        <v>40</v>
      </c>
      <c r="AL6153">
        <v>0.1</v>
      </c>
      <c r="AM6153">
        <v>5</v>
      </c>
      <c r="AN6153">
        <v>5</v>
      </c>
      <c r="AO6153">
        <v>55</v>
      </c>
      <c r="AP6153">
        <v>5</v>
      </c>
      <c r="AQ6153">
        <v>38</v>
      </c>
    </row>
    <row r="6154" spans="1:43" hidden="1" x14ac:dyDescent="0.25">
      <c r="A6154" t="s">
        <v>21681</v>
      </c>
      <c r="B6154" t="s">
        <v>21682</v>
      </c>
      <c r="C6154" s="1" t="str">
        <f t="shared" si="438"/>
        <v>21:0134</v>
      </c>
      <c r="D6154" s="1" t="str">
        <f t="shared" si="439"/>
        <v>21:0078</v>
      </c>
      <c r="E6154" t="s">
        <v>21683</v>
      </c>
      <c r="F6154" t="s">
        <v>21684</v>
      </c>
      <c r="H6154">
        <v>54.654900599999998</v>
      </c>
      <c r="I6154">
        <v>-62.869757499999999</v>
      </c>
      <c r="J6154" s="1" t="str">
        <f t="shared" si="436"/>
        <v>Till</v>
      </c>
      <c r="K6154" s="1" t="str">
        <f t="shared" si="437"/>
        <v>&lt;63 micron</v>
      </c>
      <c r="L6154">
        <v>0.1</v>
      </c>
      <c r="M6154">
        <v>2.4300000000000002</v>
      </c>
      <c r="N6154">
        <v>1</v>
      </c>
      <c r="O6154">
        <v>190</v>
      </c>
      <c r="P6154">
        <v>0.25</v>
      </c>
      <c r="Q6154">
        <v>1</v>
      </c>
      <c r="R6154">
        <v>0.53</v>
      </c>
      <c r="S6154">
        <v>0.25</v>
      </c>
      <c r="T6154">
        <v>16</v>
      </c>
      <c r="U6154">
        <v>27</v>
      </c>
      <c r="V6154">
        <v>21</v>
      </c>
      <c r="W6154">
        <v>3.43</v>
      </c>
      <c r="X6154">
        <v>5</v>
      </c>
      <c r="Y6154">
        <v>1</v>
      </c>
      <c r="Z6154">
        <v>0.1</v>
      </c>
      <c r="AA6154">
        <v>20</v>
      </c>
      <c r="AB6154">
        <v>0.79</v>
      </c>
      <c r="AC6154">
        <v>295</v>
      </c>
      <c r="AD6154">
        <v>0.5</v>
      </c>
      <c r="AE6154">
        <v>0.03</v>
      </c>
      <c r="AF6154">
        <v>34</v>
      </c>
      <c r="AG6154">
        <v>1410</v>
      </c>
      <c r="AH6154">
        <v>4</v>
      </c>
      <c r="AI6154">
        <v>1</v>
      </c>
      <c r="AJ6154">
        <v>5</v>
      </c>
      <c r="AK6154">
        <v>45</v>
      </c>
      <c r="AL6154">
        <v>0.13</v>
      </c>
      <c r="AM6154">
        <v>5</v>
      </c>
      <c r="AN6154">
        <v>5</v>
      </c>
      <c r="AO6154">
        <v>61</v>
      </c>
      <c r="AP6154">
        <v>5</v>
      </c>
      <c r="AQ6154">
        <v>52</v>
      </c>
    </row>
    <row r="6155" spans="1:43" hidden="1" x14ac:dyDescent="0.25">
      <c r="A6155" t="s">
        <v>21685</v>
      </c>
      <c r="B6155" t="s">
        <v>21686</v>
      </c>
      <c r="C6155" s="1" t="str">
        <f t="shared" si="438"/>
        <v>21:0134</v>
      </c>
      <c r="D6155" s="1" t="str">
        <f t="shared" si="439"/>
        <v>21:0078</v>
      </c>
      <c r="E6155" t="s">
        <v>21687</v>
      </c>
      <c r="F6155" t="s">
        <v>21688</v>
      </c>
      <c r="H6155">
        <v>54.515655199999998</v>
      </c>
      <c r="I6155">
        <v>-62.940114899999998</v>
      </c>
      <c r="J6155" s="1" t="str">
        <f t="shared" si="436"/>
        <v>Till</v>
      </c>
      <c r="K6155" s="1" t="str">
        <f t="shared" si="437"/>
        <v>&lt;63 micron</v>
      </c>
      <c r="L6155">
        <v>0.1</v>
      </c>
      <c r="M6155">
        <v>1.63</v>
      </c>
      <c r="N6155">
        <v>1</v>
      </c>
      <c r="O6155">
        <v>30</v>
      </c>
      <c r="P6155">
        <v>0.25</v>
      </c>
      <c r="Q6155">
        <v>1</v>
      </c>
      <c r="R6155">
        <v>0.46</v>
      </c>
      <c r="S6155">
        <v>0.25</v>
      </c>
      <c r="T6155">
        <v>7</v>
      </c>
      <c r="U6155">
        <v>25</v>
      </c>
      <c r="V6155">
        <v>6</v>
      </c>
      <c r="W6155">
        <v>1.79</v>
      </c>
      <c r="X6155">
        <v>5</v>
      </c>
      <c r="Y6155">
        <v>0.5</v>
      </c>
      <c r="Z6155">
        <v>7.0000000000000007E-2</v>
      </c>
      <c r="AA6155">
        <v>10</v>
      </c>
      <c r="AB6155">
        <v>0.38</v>
      </c>
      <c r="AC6155">
        <v>155</v>
      </c>
      <c r="AD6155">
        <v>0.5</v>
      </c>
      <c r="AE6155">
        <v>0.04</v>
      </c>
      <c r="AF6155">
        <v>16</v>
      </c>
      <c r="AG6155">
        <v>900</v>
      </c>
      <c r="AH6155">
        <v>2</v>
      </c>
      <c r="AI6155">
        <v>1</v>
      </c>
      <c r="AJ6155">
        <v>2</v>
      </c>
      <c r="AK6155">
        <v>37</v>
      </c>
      <c r="AL6155">
        <v>0.08</v>
      </c>
      <c r="AM6155">
        <v>5</v>
      </c>
      <c r="AN6155">
        <v>5</v>
      </c>
      <c r="AO6155">
        <v>47</v>
      </c>
      <c r="AP6155">
        <v>5</v>
      </c>
      <c r="AQ6155">
        <v>20</v>
      </c>
    </row>
    <row r="6156" spans="1:43" hidden="1" x14ac:dyDescent="0.25">
      <c r="A6156" t="s">
        <v>21689</v>
      </c>
      <c r="B6156" t="s">
        <v>21690</v>
      </c>
      <c r="C6156" s="1" t="str">
        <f t="shared" si="438"/>
        <v>21:0134</v>
      </c>
      <c r="D6156" s="1" t="str">
        <f t="shared" si="439"/>
        <v>21:0078</v>
      </c>
      <c r="E6156" t="s">
        <v>21691</v>
      </c>
      <c r="F6156" t="s">
        <v>21692</v>
      </c>
      <c r="H6156">
        <v>54.389611299999999</v>
      </c>
      <c r="I6156">
        <v>-62.944941200000002</v>
      </c>
      <c r="J6156" s="1" t="str">
        <f t="shared" si="436"/>
        <v>Till</v>
      </c>
      <c r="K6156" s="1" t="str">
        <f t="shared" si="437"/>
        <v>&lt;63 micron</v>
      </c>
      <c r="L6156">
        <v>0.1</v>
      </c>
      <c r="M6156">
        <v>2.27</v>
      </c>
      <c r="N6156">
        <v>1</v>
      </c>
      <c r="O6156">
        <v>90</v>
      </c>
      <c r="P6156">
        <v>0.25</v>
      </c>
      <c r="Q6156">
        <v>1</v>
      </c>
      <c r="R6156">
        <v>0.48</v>
      </c>
      <c r="S6156">
        <v>0.25</v>
      </c>
      <c r="T6156">
        <v>9</v>
      </c>
      <c r="U6156">
        <v>27</v>
      </c>
      <c r="V6156">
        <v>11</v>
      </c>
      <c r="W6156">
        <v>2.2200000000000002</v>
      </c>
      <c r="X6156">
        <v>5</v>
      </c>
      <c r="Y6156">
        <v>0.5</v>
      </c>
      <c r="Z6156">
        <v>0.19</v>
      </c>
      <c r="AA6156">
        <v>20</v>
      </c>
      <c r="AB6156">
        <v>0.52</v>
      </c>
      <c r="AC6156">
        <v>240</v>
      </c>
      <c r="AD6156">
        <v>0.5</v>
      </c>
      <c r="AE6156">
        <v>0.04</v>
      </c>
      <c r="AF6156">
        <v>17</v>
      </c>
      <c r="AG6156">
        <v>920</v>
      </c>
      <c r="AH6156">
        <v>6</v>
      </c>
      <c r="AI6156">
        <v>1</v>
      </c>
      <c r="AJ6156">
        <v>3</v>
      </c>
      <c r="AK6156">
        <v>37</v>
      </c>
      <c r="AL6156">
        <v>0.12</v>
      </c>
      <c r="AM6156">
        <v>5</v>
      </c>
      <c r="AN6156">
        <v>5</v>
      </c>
      <c r="AO6156">
        <v>48</v>
      </c>
      <c r="AP6156">
        <v>5</v>
      </c>
      <c r="AQ6156">
        <v>32</v>
      </c>
    </row>
    <row r="6157" spans="1:43" hidden="1" x14ac:dyDescent="0.25">
      <c r="A6157" t="s">
        <v>21693</v>
      </c>
      <c r="B6157" t="s">
        <v>21694</v>
      </c>
      <c r="C6157" s="1" t="str">
        <f t="shared" si="438"/>
        <v>21:0134</v>
      </c>
      <c r="D6157" s="1" t="str">
        <f t="shared" si="439"/>
        <v>21:0078</v>
      </c>
      <c r="E6157" t="s">
        <v>21695</v>
      </c>
      <c r="F6157" t="s">
        <v>21696</v>
      </c>
      <c r="H6157">
        <v>54.417031100000003</v>
      </c>
      <c r="I6157">
        <v>-62.759979399999999</v>
      </c>
      <c r="J6157" s="1" t="str">
        <f t="shared" si="436"/>
        <v>Till</v>
      </c>
      <c r="K6157" s="1" t="str">
        <f t="shared" si="437"/>
        <v>&lt;63 micron</v>
      </c>
      <c r="L6157">
        <v>0.1</v>
      </c>
      <c r="M6157">
        <v>1.62</v>
      </c>
      <c r="N6157">
        <v>1</v>
      </c>
      <c r="O6157">
        <v>110</v>
      </c>
      <c r="P6157">
        <v>0.5</v>
      </c>
      <c r="Q6157">
        <v>1</v>
      </c>
      <c r="R6157">
        <v>0.24</v>
      </c>
      <c r="S6157">
        <v>0.25</v>
      </c>
      <c r="T6157">
        <v>6</v>
      </c>
      <c r="U6157">
        <v>27</v>
      </c>
      <c r="V6157">
        <v>1</v>
      </c>
      <c r="W6157">
        <v>2.4700000000000002</v>
      </c>
      <c r="X6157">
        <v>5</v>
      </c>
      <c r="Y6157">
        <v>0.5</v>
      </c>
      <c r="Z6157">
        <v>0.14000000000000001</v>
      </c>
      <c r="AA6157">
        <v>10</v>
      </c>
      <c r="AB6157">
        <v>0.35</v>
      </c>
      <c r="AC6157">
        <v>295</v>
      </c>
      <c r="AD6157">
        <v>0.5</v>
      </c>
      <c r="AE6157">
        <v>0.02</v>
      </c>
      <c r="AF6157">
        <v>13</v>
      </c>
      <c r="AG6157">
        <v>710</v>
      </c>
      <c r="AH6157">
        <v>12</v>
      </c>
      <c r="AI6157">
        <v>1</v>
      </c>
      <c r="AJ6157">
        <v>3</v>
      </c>
      <c r="AK6157">
        <v>33</v>
      </c>
      <c r="AL6157">
        <v>0.08</v>
      </c>
      <c r="AM6157">
        <v>5</v>
      </c>
      <c r="AN6157">
        <v>5</v>
      </c>
      <c r="AO6157">
        <v>50</v>
      </c>
      <c r="AP6157">
        <v>5</v>
      </c>
      <c r="AQ6157">
        <v>24</v>
      </c>
    </row>
    <row r="6158" spans="1:43" hidden="1" x14ac:dyDescent="0.25">
      <c r="A6158" t="s">
        <v>21697</v>
      </c>
      <c r="B6158" t="s">
        <v>21698</v>
      </c>
      <c r="C6158" s="1" t="str">
        <f t="shared" si="438"/>
        <v>21:0134</v>
      </c>
      <c r="D6158" s="1" t="str">
        <f t="shared" si="439"/>
        <v>21:0078</v>
      </c>
      <c r="E6158" t="s">
        <v>21699</v>
      </c>
      <c r="F6158" t="s">
        <v>21700</v>
      </c>
      <c r="H6158">
        <v>54.5163881</v>
      </c>
      <c r="I6158">
        <v>-62.597567599999998</v>
      </c>
      <c r="J6158" s="1" t="str">
        <f t="shared" si="436"/>
        <v>Till</v>
      </c>
      <c r="K6158" s="1" t="str">
        <f t="shared" si="437"/>
        <v>&lt;63 micron</v>
      </c>
      <c r="L6158">
        <v>0.1</v>
      </c>
      <c r="M6158">
        <v>1.93</v>
      </c>
      <c r="N6158">
        <v>1</v>
      </c>
      <c r="O6158">
        <v>110</v>
      </c>
      <c r="P6158">
        <v>0.25</v>
      </c>
      <c r="Q6158">
        <v>1</v>
      </c>
      <c r="R6158">
        <v>0.5</v>
      </c>
      <c r="S6158">
        <v>0.25</v>
      </c>
      <c r="T6158">
        <v>7</v>
      </c>
      <c r="U6158">
        <v>28</v>
      </c>
      <c r="V6158">
        <v>12</v>
      </c>
      <c r="W6158">
        <v>2.16</v>
      </c>
      <c r="X6158">
        <v>5</v>
      </c>
      <c r="Y6158">
        <v>0.5</v>
      </c>
      <c r="Z6158">
        <v>0.18</v>
      </c>
      <c r="AA6158">
        <v>20</v>
      </c>
      <c r="AB6158">
        <v>0.55000000000000004</v>
      </c>
      <c r="AC6158">
        <v>185</v>
      </c>
      <c r="AD6158">
        <v>0.5</v>
      </c>
      <c r="AE6158">
        <v>0.06</v>
      </c>
      <c r="AF6158">
        <v>20</v>
      </c>
      <c r="AG6158">
        <v>1020</v>
      </c>
      <c r="AH6158">
        <v>4</v>
      </c>
      <c r="AI6158">
        <v>1</v>
      </c>
      <c r="AJ6158">
        <v>3</v>
      </c>
      <c r="AK6158">
        <v>48</v>
      </c>
      <c r="AL6158">
        <v>0.09</v>
      </c>
      <c r="AM6158">
        <v>5</v>
      </c>
      <c r="AN6158">
        <v>5</v>
      </c>
      <c r="AO6158">
        <v>48</v>
      </c>
      <c r="AP6158">
        <v>5</v>
      </c>
      <c r="AQ6158">
        <v>34</v>
      </c>
    </row>
    <row r="6159" spans="1:43" hidden="1" x14ac:dyDescent="0.25">
      <c r="A6159" t="s">
        <v>21701</v>
      </c>
      <c r="B6159" t="s">
        <v>21702</v>
      </c>
      <c r="C6159" s="1" t="str">
        <f t="shared" si="438"/>
        <v>21:0134</v>
      </c>
      <c r="D6159" s="1" t="str">
        <f t="shared" si="439"/>
        <v>21:0078</v>
      </c>
      <c r="E6159" t="s">
        <v>21703</v>
      </c>
      <c r="F6159" t="s">
        <v>21704</v>
      </c>
      <c r="H6159">
        <v>54.634545099999997</v>
      </c>
      <c r="I6159">
        <v>-62.529934500000003</v>
      </c>
      <c r="J6159" s="1" t="str">
        <f t="shared" si="436"/>
        <v>Till</v>
      </c>
      <c r="K6159" s="1" t="str">
        <f t="shared" si="437"/>
        <v>&lt;63 micron</v>
      </c>
      <c r="L6159">
        <v>0.1</v>
      </c>
      <c r="M6159">
        <v>1.47</v>
      </c>
      <c r="N6159">
        <v>1</v>
      </c>
      <c r="O6159">
        <v>80</v>
      </c>
      <c r="P6159">
        <v>0.25</v>
      </c>
      <c r="Q6159">
        <v>1</v>
      </c>
      <c r="R6159">
        <v>0.46</v>
      </c>
      <c r="S6159">
        <v>0.25</v>
      </c>
      <c r="T6159">
        <v>9</v>
      </c>
      <c r="U6159">
        <v>24</v>
      </c>
      <c r="V6159">
        <v>7</v>
      </c>
      <c r="W6159">
        <v>2.04</v>
      </c>
      <c r="X6159">
        <v>5</v>
      </c>
      <c r="Y6159">
        <v>0.5</v>
      </c>
      <c r="Z6159">
        <v>0.11</v>
      </c>
      <c r="AA6159">
        <v>10</v>
      </c>
      <c r="AB6159">
        <v>0.46</v>
      </c>
      <c r="AC6159">
        <v>245</v>
      </c>
      <c r="AD6159">
        <v>0.5</v>
      </c>
      <c r="AE6159">
        <v>0.04</v>
      </c>
      <c r="AF6159">
        <v>15</v>
      </c>
      <c r="AG6159">
        <v>940</v>
      </c>
      <c r="AH6159">
        <v>4</v>
      </c>
      <c r="AI6159">
        <v>1</v>
      </c>
      <c r="AJ6159">
        <v>2</v>
      </c>
      <c r="AK6159">
        <v>38</v>
      </c>
      <c r="AL6159">
        <v>0.08</v>
      </c>
      <c r="AM6159">
        <v>5</v>
      </c>
      <c r="AN6159">
        <v>5</v>
      </c>
      <c r="AO6159">
        <v>51</v>
      </c>
      <c r="AP6159">
        <v>5</v>
      </c>
      <c r="AQ6159">
        <v>26</v>
      </c>
    </row>
    <row r="6160" spans="1:43" hidden="1" x14ac:dyDescent="0.25">
      <c r="A6160" t="s">
        <v>21705</v>
      </c>
      <c r="B6160" t="s">
        <v>21706</v>
      </c>
      <c r="C6160" s="1" t="str">
        <f t="shared" si="438"/>
        <v>21:0134</v>
      </c>
      <c r="D6160" s="1" t="str">
        <f t="shared" si="439"/>
        <v>21:0078</v>
      </c>
      <c r="E6160" t="s">
        <v>21707</v>
      </c>
      <c r="F6160" t="s">
        <v>21708</v>
      </c>
      <c r="H6160">
        <v>54.393530699999999</v>
      </c>
      <c r="I6160">
        <v>-60.790159600000003</v>
      </c>
      <c r="J6160" s="1" t="str">
        <f t="shared" si="436"/>
        <v>Till</v>
      </c>
      <c r="K6160" s="1" t="str">
        <f t="shared" si="437"/>
        <v>&lt;63 micron</v>
      </c>
      <c r="L6160">
        <v>0.1</v>
      </c>
      <c r="M6160">
        <v>1.58</v>
      </c>
      <c r="N6160">
        <v>2</v>
      </c>
      <c r="O6160">
        <v>30</v>
      </c>
      <c r="P6160">
        <v>0.25</v>
      </c>
      <c r="Q6160">
        <v>1</v>
      </c>
      <c r="R6160">
        <v>0.54</v>
      </c>
      <c r="S6160">
        <v>0.25</v>
      </c>
      <c r="T6160">
        <v>7</v>
      </c>
      <c r="U6160">
        <v>62</v>
      </c>
      <c r="V6160">
        <v>13</v>
      </c>
      <c r="W6160">
        <v>2.33</v>
      </c>
      <c r="X6160">
        <v>5</v>
      </c>
      <c r="Y6160">
        <v>0.5</v>
      </c>
      <c r="Z6160">
        <v>0.09</v>
      </c>
      <c r="AA6160">
        <v>10</v>
      </c>
      <c r="AB6160">
        <v>0.73</v>
      </c>
      <c r="AC6160">
        <v>220</v>
      </c>
      <c r="AD6160">
        <v>0.5</v>
      </c>
      <c r="AE6160">
        <v>0.01</v>
      </c>
      <c r="AF6160">
        <v>19</v>
      </c>
      <c r="AG6160">
        <v>850</v>
      </c>
      <c r="AH6160">
        <v>6</v>
      </c>
      <c r="AI6160">
        <v>1</v>
      </c>
      <c r="AJ6160">
        <v>2</v>
      </c>
      <c r="AK6160">
        <v>38</v>
      </c>
      <c r="AL6160">
        <v>0.15</v>
      </c>
      <c r="AM6160">
        <v>5</v>
      </c>
      <c r="AN6160">
        <v>5</v>
      </c>
      <c r="AO6160">
        <v>47</v>
      </c>
      <c r="AP6160">
        <v>5</v>
      </c>
      <c r="AQ6160">
        <v>24</v>
      </c>
    </row>
    <row r="6161" spans="1:43" hidden="1" x14ac:dyDescent="0.25">
      <c r="A6161" t="s">
        <v>21709</v>
      </c>
      <c r="B6161" t="s">
        <v>21710</v>
      </c>
      <c r="C6161" s="1" t="str">
        <f t="shared" si="438"/>
        <v>21:0134</v>
      </c>
      <c r="D6161" s="1" t="str">
        <f t="shared" si="439"/>
        <v>21:0078</v>
      </c>
      <c r="E6161" t="s">
        <v>21711</v>
      </c>
      <c r="F6161" t="s">
        <v>21712</v>
      </c>
      <c r="H6161">
        <v>54.365577299999998</v>
      </c>
      <c r="I6161">
        <v>-60.852622699999998</v>
      </c>
      <c r="J6161" s="1" t="str">
        <f t="shared" si="436"/>
        <v>Till</v>
      </c>
      <c r="K6161" s="1" t="str">
        <f t="shared" si="437"/>
        <v>&lt;63 micron</v>
      </c>
      <c r="L6161">
        <v>0.1</v>
      </c>
      <c r="M6161">
        <v>2.11</v>
      </c>
      <c r="N6161">
        <v>6</v>
      </c>
      <c r="O6161">
        <v>70</v>
      </c>
      <c r="P6161">
        <v>0.25</v>
      </c>
      <c r="Q6161">
        <v>1</v>
      </c>
      <c r="R6161">
        <v>0.46</v>
      </c>
      <c r="S6161">
        <v>0.25</v>
      </c>
      <c r="T6161">
        <v>10</v>
      </c>
      <c r="U6161">
        <v>29</v>
      </c>
      <c r="V6161">
        <v>9</v>
      </c>
      <c r="W6161">
        <v>2.56</v>
      </c>
      <c r="X6161">
        <v>5</v>
      </c>
      <c r="Y6161">
        <v>1</v>
      </c>
      <c r="Z6161">
        <v>0.13</v>
      </c>
      <c r="AA6161">
        <v>20</v>
      </c>
      <c r="AB6161">
        <v>0.72</v>
      </c>
      <c r="AC6161">
        <v>465</v>
      </c>
      <c r="AD6161">
        <v>0.5</v>
      </c>
      <c r="AE6161">
        <v>0.01</v>
      </c>
      <c r="AF6161">
        <v>13</v>
      </c>
      <c r="AG6161">
        <v>950</v>
      </c>
      <c r="AH6161">
        <v>18</v>
      </c>
      <c r="AI6161">
        <v>1</v>
      </c>
      <c r="AJ6161">
        <v>3</v>
      </c>
      <c r="AK6161">
        <v>39</v>
      </c>
      <c r="AL6161">
        <v>0.17</v>
      </c>
      <c r="AM6161">
        <v>5</v>
      </c>
      <c r="AN6161">
        <v>5</v>
      </c>
      <c r="AO6161">
        <v>41</v>
      </c>
      <c r="AP6161">
        <v>5</v>
      </c>
      <c r="AQ6161">
        <v>36</v>
      </c>
    </row>
    <row r="6162" spans="1:43" hidden="1" x14ac:dyDescent="0.25">
      <c r="A6162" t="s">
        <v>21713</v>
      </c>
      <c r="B6162" t="s">
        <v>21714</v>
      </c>
      <c r="C6162" s="1" t="str">
        <f t="shared" si="438"/>
        <v>21:0134</v>
      </c>
      <c r="D6162" s="1" t="str">
        <f t="shared" si="439"/>
        <v>21:0078</v>
      </c>
      <c r="E6162" t="s">
        <v>21715</v>
      </c>
      <c r="F6162" t="s">
        <v>21716</v>
      </c>
      <c r="H6162">
        <v>54.380308100000001</v>
      </c>
      <c r="I6162">
        <v>-60.869717000000001</v>
      </c>
      <c r="J6162" s="1" t="str">
        <f t="shared" si="436"/>
        <v>Till</v>
      </c>
      <c r="K6162" s="1" t="str">
        <f t="shared" si="437"/>
        <v>&lt;63 micron</v>
      </c>
      <c r="L6162">
        <v>0.1</v>
      </c>
      <c r="M6162">
        <v>2.11</v>
      </c>
      <c r="N6162">
        <v>1</v>
      </c>
      <c r="O6162">
        <v>30</v>
      </c>
      <c r="P6162">
        <v>0.25</v>
      </c>
      <c r="Q6162">
        <v>1</v>
      </c>
      <c r="R6162">
        <v>0.33</v>
      </c>
      <c r="S6162">
        <v>0.25</v>
      </c>
      <c r="T6162">
        <v>5</v>
      </c>
      <c r="U6162">
        <v>46</v>
      </c>
      <c r="V6162">
        <v>0.5</v>
      </c>
      <c r="W6162">
        <v>2.75</v>
      </c>
      <c r="X6162">
        <v>5</v>
      </c>
      <c r="Y6162">
        <v>0.5</v>
      </c>
      <c r="Z6162">
        <v>0.06</v>
      </c>
      <c r="AA6162">
        <v>10</v>
      </c>
      <c r="AB6162">
        <v>0.55000000000000004</v>
      </c>
      <c r="AC6162">
        <v>170</v>
      </c>
      <c r="AD6162">
        <v>0.5</v>
      </c>
      <c r="AE6162">
        <v>5.0000000000000001E-3</v>
      </c>
      <c r="AF6162">
        <v>12</v>
      </c>
      <c r="AG6162">
        <v>660</v>
      </c>
      <c r="AH6162">
        <v>8</v>
      </c>
      <c r="AI6162">
        <v>1</v>
      </c>
      <c r="AJ6162">
        <v>3</v>
      </c>
      <c r="AK6162">
        <v>25</v>
      </c>
      <c r="AL6162">
        <v>0.19</v>
      </c>
      <c r="AM6162">
        <v>5</v>
      </c>
      <c r="AN6162">
        <v>5</v>
      </c>
      <c r="AO6162">
        <v>53</v>
      </c>
      <c r="AP6162">
        <v>5</v>
      </c>
      <c r="AQ6162">
        <v>26</v>
      </c>
    </row>
    <row r="6163" spans="1:43" hidden="1" x14ac:dyDescent="0.25">
      <c r="A6163" t="s">
        <v>21717</v>
      </c>
      <c r="B6163" t="s">
        <v>21718</v>
      </c>
      <c r="C6163" s="1" t="str">
        <f t="shared" si="438"/>
        <v>21:0134</v>
      </c>
      <c r="D6163" s="1" t="str">
        <f t="shared" si="439"/>
        <v>21:0078</v>
      </c>
      <c r="E6163" t="s">
        <v>21719</v>
      </c>
      <c r="F6163" t="s">
        <v>21720</v>
      </c>
      <c r="H6163">
        <v>54.6665159</v>
      </c>
      <c r="I6163">
        <v>-59.6559442</v>
      </c>
      <c r="J6163" s="1" t="str">
        <f t="shared" si="436"/>
        <v>Till</v>
      </c>
      <c r="K6163" s="1" t="str">
        <f t="shared" si="437"/>
        <v>&lt;63 micron</v>
      </c>
      <c r="L6163">
        <v>0.1</v>
      </c>
      <c r="M6163">
        <v>0.67</v>
      </c>
      <c r="N6163">
        <v>2</v>
      </c>
      <c r="O6163">
        <v>30</v>
      </c>
      <c r="P6163">
        <v>0.25</v>
      </c>
      <c r="Q6163">
        <v>1</v>
      </c>
      <c r="R6163">
        <v>0.54</v>
      </c>
      <c r="S6163">
        <v>0.25</v>
      </c>
      <c r="T6163">
        <v>5</v>
      </c>
      <c r="U6163">
        <v>20</v>
      </c>
      <c r="V6163">
        <v>7</v>
      </c>
      <c r="W6163">
        <v>1.81</v>
      </c>
      <c r="X6163">
        <v>5</v>
      </c>
      <c r="Y6163">
        <v>0.5</v>
      </c>
      <c r="Z6163">
        <v>0.1</v>
      </c>
      <c r="AA6163">
        <v>30</v>
      </c>
      <c r="AB6163">
        <v>0.28999999999999998</v>
      </c>
      <c r="AC6163">
        <v>210</v>
      </c>
      <c r="AD6163">
        <v>0.5</v>
      </c>
      <c r="AE6163">
        <v>0.03</v>
      </c>
      <c r="AF6163">
        <v>8</v>
      </c>
      <c r="AG6163">
        <v>800</v>
      </c>
      <c r="AH6163">
        <v>24</v>
      </c>
      <c r="AI6163">
        <v>1</v>
      </c>
      <c r="AJ6163">
        <v>2</v>
      </c>
      <c r="AK6163">
        <v>30</v>
      </c>
      <c r="AL6163">
        <v>0.08</v>
      </c>
      <c r="AM6163">
        <v>5</v>
      </c>
      <c r="AN6163">
        <v>5</v>
      </c>
      <c r="AO6163">
        <v>25</v>
      </c>
      <c r="AP6163">
        <v>5</v>
      </c>
      <c r="AQ6163">
        <v>26</v>
      </c>
    </row>
    <row r="6164" spans="1:43" hidden="1" x14ac:dyDescent="0.25">
      <c r="A6164" t="s">
        <v>21721</v>
      </c>
      <c r="B6164" t="s">
        <v>21722</v>
      </c>
      <c r="C6164" s="1" t="str">
        <f t="shared" si="438"/>
        <v>21:0134</v>
      </c>
      <c r="D6164" s="1" t="str">
        <f t="shared" si="439"/>
        <v>21:0078</v>
      </c>
      <c r="E6164" t="s">
        <v>21723</v>
      </c>
      <c r="F6164" t="s">
        <v>21724</v>
      </c>
      <c r="H6164">
        <v>53.891421700000002</v>
      </c>
      <c r="I6164">
        <v>-64.961371600000007</v>
      </c>
      <c r="J6164" s="1" t="str">
        <f t="shared" si="436"/>
        <v>Till</v>
      </c>
      <c r="K6164" s="1" t="str">
        <f t="shared" si="437"/>
        <v>&lt;63 micron</v>
      </c>
      <c r="L6164">
        <v>0.1</v>
      </c>
      <c r="M6164">
        <v>1.1000000000000001</v>
      </c>
      <c r="N6164">
        <v>2</v>
      </c>
      <c r="O6164">
        <v>60</v>
      </c>
      <c r="P6164">
        <v>0.25</v>
      </c>
      <c r="Q6164">
        <v>1</v>
      </c>
      <c r="R6164">
        <v>0.31</v>
      </c>
      <c r="S6164">
        <v>0.25</v>
      </c>
      <c r="T6164">
        <v>11</v>
      </c>
      <c r="U6164">
        <v>40</v>
      </c>
      <c r="V6164">
        <v>32</v>
      </c>
      <c r="W6164">
        <v>3.94</v>
      </c>
      <c r="X6164">
        <v>5</v>
      </c>
      <c r="Y6164">
        <v>0.5</v>
      </c>
      <c r="Z6164">
        <v>0.15</v>
      </c>
      <c r="AA6164">
        <v>30</v>
      </c>
      <c r="AB6164">
        <v>0.52</v>
      </c>
      <c r="AC6164">
        <v>420</v>
      </c>
      <c r="AD6164">
        <v>1</v>
      </c>
      <c r="AE6164">
        <v>0.01</v>
      </c>
      <c r="AF6164">
        <v>19</v>
      </c>
      <c r="AG6164">
        <v>780</v>
      </c>
      <c r="AH6164">
        <v>8</v>
      </c>
      <c r="AI6164">
        <v>2</v>
      </c>
      <c r="AJ6164">
        <v>3</v>
      </c>
      <c r="AK6164">
        <v>14</v>
      </c>
      <c r="AL6164">
        <v>0.1</v>
      </c>
      <c r="AM6164">
        <v>5</v>
      </c>
      <c r="AN6164">
        <v>5</v>
      </c>
      <c r="AO6164">
        <v>40</v>
      </c>
      <c r="AP6164">
        <v>5</v>
      </c>
      <c r="AQ6164">
        <v>38</v>
      </c>
    </row>
    <row r="6165" spans="1:43" hidden="1" x14ac:dyDescent="0.25">
      <c r="A6165" t="s">
        <v>21725</v>
      </c>
      <c r="B6165" t="s">
        <v>21726</v>
      </c>
      <c r="C6165" s="1" t="str">
        <f t="shared" si="438"/>
        <v>21:0134</v>
      </c>
      <c r="D6165" s="1" t="str">
        <f t="shared" si="439"/>
        <v>21:0078</v>
      </c>
      <c r="E6165" t="s">
        <v>21727</v>
      </c>
      <c r="F6165" t="s">
        <v>21728</v>
      </c>
      <c r="H6165">
        <v>54.368532199999997</v>
      </c>
      <c r="I6165">
        <v>-60.900501499999997</v>
      </c>
      <c r="J6165" s="1" t="str">
        <f t="shared" ref="J6165:J6228" si="440">HYPERLINK("http://geochem.nrcan.gc.ca/cdogs/content/kwd/kwd020044_e.htm", "Till")</f>
        <v>Till</v>
      </c>
      <c r="K6165" s="1" t="str">
        <f t="shared" si="437"/>
        <v>&lt;63 micron</v>
      </c>
      <c r="L6165">
        <v>0.1</v>
      </c>
      <c r="M6165">
        <v>1.52</v>
      </c>
      <c r="N6165">
        <v>1</v>
      </c>
      <c r="O6165">
        <v>70</v>
      </c>
      <c r="P6165">
        <v>0.5</v>
      </c>
      <c r="Q6165">
        <v>1</v>
      </c>
      <c r="R6165">
        <v>0.42</v>
      </c>
      <c r="S6165">
        <v>0.25</v>
      </c>
      <c r="T6165">
        <v>7</v>
      </c>
      <c r="U6165">
        <v>34</v>
      </c>
      <c r="V6165">
        <v>10</v>
      </c>
      <c r="W6165">
        <v>2.16</v>
      </c>
      <c r="X6165">
        <v>5</v>
      </c>
      <c r="Y6165">
        <v>0.5</v>
      </c>
      <c r="Z6165">
        <v>0.09</v>
      </c>
      <c r="AA6165">
        <v>30</v>
      </c>
      <c r="AB6165">
        <v>0.61</v>
      </c>
      <c r="AC6165">
        <v>215</v>
      </c>
      <c r="AD6165">
        <v>0.5</v>
      </c>
      <c r="AE6165">
        <v>0.01</v>
      </c>
      <c r="AF6165">
        <v>16</v>
      </c>
      <c r="AG6165">
        <v>770</v>
      </c>
      <c r="AH6165">
        <v>16</v>
      </c>
      <c r="AI6165">
        <v>1</v>
      </c>
      <c r="AJ6165">
        <v>3</v>
      </c>
      <c r="AK6165">
        <v>31</v>
      </c>
      <c r="AL6165">
        <v>0.15</v>
      </c>
      <c r="AM6165">
        <v>5</v>
      </c>
      <c r="AN6165">
        <v>5</v>
      </c>
      <c r="AO6165">
        <v>39</v>
      </c>
      <c r="AP6165">
        <v>5</v>
      </c>
      <c r="AQ6165">
        <v>34</v>
      </c>
    </row>
    <row r="6166" spans="1:43" hidden="1" x14ac:dyDescent="0.25">
      <c r="A6166" t="s">
        <v>21729</v>
      </c>
      <c r="B6166" t="s">
        <v>21730</v>
      </c>
      <c r="C6166" s="1" t="str">
        <f t="shared" si="438"/>
        <v>21:0134</v>
      </c>
      <c r="D6166" s="1" t="str">
        <f t="shared" si="439"/>
        <v>21:0078</v>
      </c>
      <c r="E6166" t="s">
        <v>21731</v>
      </c>
      <c r="F6166" t="s">
        <v>21732</v>
      </c>
      <c r="H6166">
        <v>54.462981399999997</v>
      </c>
      <c r="I6166">
        <v>-61.245391400000003</v>
      </c>
      <c r="J6166" s="1" t="str">
        <f t="shared" si="440"/>
        <v>Till</v>
      </c>
      <c r="K6166" s="1" t="str">
        <f t="shared" si="437"/>
        <v>&lt;63 micron</v>
      </c>
      <c r="L6166">
        <v>0.1</v>
      </c>
      <c r="M6166">
        <v>2.21</v>
      </c>
      <c r="N6166">
        <v>1</v>
      </c>
      <c r="O6166">
        <v>30</v>
      </c>
      <c r="P6166">
        <v>0.25</v>
      </c>
      <c r="Q6166">
        <v>1</v>
      </c>
      <c r="R6166">
        <v>0.21</v>
      </c>
      <c r="S6166">
        <v>0.25</v>
      </c>
      <c r="T6166">
        <v>3</v>
      </c>
      <c r="U6166">
        <v>22</v>
      </c>
      <c r="V6166">
        <v>0.5</v>
      </c>
      <c r="W6166">
        <v>1.92</v>
      </c>
      <c r="X6166">
        <v>5</v>
      </c>
      <c r="Y6166">
        <v>0.5</v>
      </c>
      <c r="Z6166">
        <v>0.05</v>
      </c>
      <c r="AA6166">
        <v>10</v>
      </c>
      <c r="AB6166">
        <v>0.26</v>
      </c>
      <c r="AC6166">
        <v>110</v>
      </c>
      <c r="AD6166">
        <v>0.5</v>
      </c>
      <c r="AE6166">
        <v>0.01</v>
      </c>
      <c r="AF6166">
        <v>9</v>
      </c>
      <c r="AG6166">
        <v>470</v>
      </c>
      <c r="AH6166">
        <v>8</v>
      </c>
      <c r="AI6166">
        <v>1</v>
      </c>
      <c r="AJ6166">
        <v>2</v>
      </c>
      <c r="AK6166">
        <v>10</v>
      </c>
      <c r="AL6166">
        <v>0.09</v>
      </c>
      <c r="AM6166">
        <v>5</v>
      </c>
      <c r="AN6166">
        <v>5</v>
      </c>
      <c r="AO6166">
        <v>34</v>
      </c>
      <c r="AP6166">
        <v>5</v>
      </c>
      <c r="AQ6166">
        <v>18</v>
      </c>
    </row>
    <row r="6167" spans="1:43" hidden="1" x14ac:dyDescent="0.25">
      <c r="A6167" t="s">
        <v>21733</v>
      </c>
      <c r="B6167" t="s">
        <v>21734</v>
      </c>
      <c r="C6167" s="1" t="str">
        <f t="shared" si="438"/>
        <v>21:0134</v>
      </c>
      <c r="D6167" s="1" t="str">
        <f t="shared" si="439"/>
        <v>21:0078</v>
      </c>
      <c r="E6167" t="s">
        <v>21735</v>
      </c>
      <c r="F6167" t="s">
        <v>21736</v>
      </c>
      <c r="H6167">
        <v>54.434288700000003</v>
      </c>
      <c r="I6167">
        <v>-61.144852700000001</v>
      </c>
      <c r="J6167" s="1" t="str">
        <f t="shared" si="440"/>
        <v>Till</v>
      </c>
      <c r="K6167" s="1" t="str">
        <f t="shared" si="437"/>
        <v>&lt;63 micron</v>
      </c>
      <c r="L6167">
        <v>0.1</v>
      </c>
      <c r="M6167">
        <v>2.34</v>
      </c>
      <c r="N6167">
        <v>6</v>
      </c>
      <c r="O6167">
        <v>70</v>
      </c>
      <c r="P6167">
        <v>0.5</v>
      </c>
      <c r="Q6167">
        <v>1</v>
      </c>
      <c r="R6167">
        <v>0.39</v>
      </c>
      <c r="S6167">
        <v>0.5</v>
      </c>
      <c r="T6167">
        <v>26</v>
      </c>
      <c r="U6167">
        <v>77</v>
      </c>
      <c r="V6167">
        <v>65</v>
      </c>
      <c r="W6167">
        <v>4.03</v>
      </c>
      <c r="X6167">
        <v>5</v>
      </c>
      <c r="Y6167">
        <v>1</v>
      </c>
      <c r="Z6167">
        <v>0.08</v>
      </c>
      <c r="AA6167">
        <v>20</v>
      </c>
      <c r="AB6167">
        <v>1.02</v>
      </c>
      <c r="AC6167">
        <v>475</v>
      </c>
      <c r="AD6167">
        <v>5</v>
      </c>
      <c r="AE6167">
        <v>0.01</v>
      </c>
      <c r="AF6167">
        <v>106</v>
      </c>
      <c r="AG6167">
        <v>710</v>
      </c>
      <c r="AH6167">
        <v>28</v>
      </c>
      <c r="AI6167">
        <v>1</v>
      </c>
      <c r="AJ6167">
        <v>4</v>
      </c>
      <c r="AK6167">
        <v>18</v>
      </c>
      <c r="AL6167">
        <v>0.15</v>
      </c>
      <c r="AM6167">
        <v>5</v>
      </c>
      <c r="AN6167">
        <v>5</v>
      </c>
      <c r="AO6167">
        <v>54</v>
      </c>
      <c r="AP6167">
        <v>5</v>
      </c>
      <c r="AQ6167">
        <v>212</v>
      </c>
    </row>
    <row r="6168" spans="1:43" hidden="1" x14ac:dyDescent="0.25">
      <c r="A6168" t="s">
        <v>21737</v>
      </c>
      <c r="B6168" t="s">
        <v>21738</v>
      </c>
      <c r="C6168" s="1" t="str">
        <f t="shared" si="438"/>
        <v>21:0134</v>
      </c>
      <c r="D6168" s="1" t="str">
        <f t="shared" si="439"/>
        <v>21:0078</v>
      </c>
      <c r="E6168" t="s">
        <v>21739</v>
      </c>
      <c r="F6168" t="s">
        <v>21740</v>
      </c>
      <c r="H6168">
        <v>54.409692800000002</v>
      </c>
      <c r="I6168">
        <v>-61.138258700000002</v>
      </c>
      <c r="J6168" s="1" t="str">
        <f t="shared" si="440"/>
        <v>Till</v>
      </c>
      <c r="K6168" s="1" t="str">
        <f t="shared" si="437"/>
        <v>&lt;63 micron</v>
      </c>
      <c r="L6168">
        <v>0.1</v>
      </c>
      <c r="M6168">
        <v>1.58</v>
      </c>
      <c r="N6168">
        <v>1</v>
      </c>
      <c r="O6168">
        <v>50</v>
      </c>
      <c r="P6168">
        <v>0.25</v>
      </c>
      <c r="Q6168">
        <v>1</v>
      </c>
      <c r="R6168">
        <v>0.45</v>
      </c>
      <c r="S6168">
        <v>0.25</v>
      </c>
      <c r="T6168">
        <v>10</v>
      </c>
      <c r="U6168">
        <v>127</v>
      </c>
      <c r="V6168">
        <v>10</v>
      </c>
      <c r="W6168">
        <v>2.73</v>
      </c>
      <c r="X6168">
        <v>5</v>
      </c>
      <c r="Y6168">
        <v>0.5</v>
      </c>
      <c r="Z6168">
        <v>0.06</v>
      </c>
      <c r="AA6168">
        <v>20</v>
      </c>
      <c r="AB6168">
        <v>1.17</v>
      </c>
      <c r="AC6168">
        <v>290</v>
      </c>
      <c r="AD6168">
        <v>0.5</v>
      </c>
      <c r="AE6168">
        <v>0.01</v>
      </c>
      <c r="AF6168">
        <v>56</v>
      </c>
      <c r="AG6168">
        <v>910</v>
      </c>
      <c r="AH6168">
        <v>6</v>
      </c>
      <c r="AI6168">
        <v>1</v>
      </c>
      <c r="AJ6168">
        <v>3</v>
      </c>
      <c r="AK6168">
        <v>28</v>
      </c>
      <c r="AL6168">
        <v>0.12</v>
      </c>
      <c r="AM6168">
        <v>5</v>
      </c>
      <c r="AN6168">
        <v>5</v>
      </c>
      <c r="AO6168">
        <v>44</v>
      </c>
      <c r="AP6168">
        <v>5</v>
      </c>
      <c r="AQ6168">
        <v>32</v>
      </c>
    </row>
    <row r="6169" spans="1:43" hidden="1" x14ac:dyDescent="0.25">
      <c r="A6169" t="s">
        <v>21741</v>
      </c>
      <c r="B6169" t="s">
        <v>21742</v>
      </c>
      <c r="C6169" s="1" t="str">
        <f t="shared" si="438"/>
        <v>21:0134</v>
      </c>
      <c r="D6169" s="1" t="str">
        <f t="shared" si="439"/>
        <v>21:0078</v>
      </c>
      <c r="E6169" t="s">
        <v>21743</v>
      </c>
      <c r="F6169" t="s">
        <v>21744</v>
      </c>
      <c r="H6169">
        <v>54.374377199999998</v>
      </c>
      <c r="I6169">
        <v>-61.150635200000004</v>
      </c>
      <c r="J6169" s="1" t="str">
        <f t="shared" si="440"/>
        <v>Till</v>
      </c>
      <c r="K6169" s="1" t="str">
        <f t="shared" si="437"/>
        <v>&lt;63 micron</v>
      </c>
      <c r="L6169">
        <v>0.1</v>
      </c>
      <c r="M6169">
        <v>1.77</v>
      </c>
      <c r="N6169">
        <v>2</v>
      </c>
      <c r="O6169">
        <v>40</v>
      </c>
      <c r="P6169">
        <v>0.25</v>
      </c>
      <c r="Q6169">
        <v>1</v>
      </c>
      <c r="R6169">
        <v>0.65</v>
      </c>
      <c r="S6169">
        <v>0.25</v>
      </c>
      <c r="T6169">
        <v>8</v>
      </c>
      <c r="U6169">
        <v>47</v>
      </c>
      <c r="V6169">
        <v>4</v>
      </c>
      <c r="W6169">
        <v>2.5499999999999998</v>
      </c>
      <c r="X6169">
        <v>5</v>
      </c>
      <c r="Y6169">
        <v>0.5</v>
      </c>
      <c r="Z6169">
        <v>0.05</v>
      </c>
      <c r="AA6169">
        <v>20</v>
      </c>
      <c r="AB6169">
        <v>0.77</v>
      </c>
      <c r="AC6169">
        <v>330</v>
      </c>
      <c r="AD6169">
        <v>0.5</v>
      </c>
      <c r="AE6169">
        <v>0.01</v>
      </c>
      <c r="AF6169">
        <v>19</v>
      </c>
      <c r="AG6169">
        <v>900</v>
      </c>
      <c r="AH6169">
        <v>8</v>
      </c>
      <c r="AI6169">
        <v>1</v>
      </c>
      <c r="AJ6169">
        <v>3</v>
      </c>
      <c r="AK6169">
        <v>60</v>
      </c>
      <c r="AL6169">
        <v>0.16</v>
      </c>
      <c r="AM6169">
        <v>5</v>
      </c>
      <c r="AN6169">
        <v>5</v>
      </c>
      <c r="AO6169">
        <v>46</v>
      </c>
      <c r="AP6169">
        <v>5</v>
      </c>
      <c r="AQ6169">
        <v>30</v>
      </c>
    </row>
    <row r="6170" spans="1:43" hidden="1" x14ac:dyDescent="0.25">
      <c r="A6170" t="s">
        <v>21745</v>
      </c>
      <c r="B6170" t="s">
        <v>21746</v>
      </c>
      <c r="C6170" s="1" t="str">
        <f t="shared" si="438"/>
        <v>21:0134</v>
      </c>
      <c r="D6170" s="1" t="str">
        <f t="shared" si="439"/>
        <v>21:0078</v>
      </c>
      <c r="E6170" t="s">
        <v>21747</v>
      </c>
      <c r="F6170" t="s">
        <v>21748</v>
      </c>
      <c r="H6170">
        <v>54.337317800000001</v>
      </c>
      <c r="I6170">
        <v>-61.151915000000002</v>
      </c>
      <c r="J6170" s="1" t="str">
        <f t="shared" si="440"/>
        <v>Till</v>
      </c>
      <c r="K6170" s="1" t="str">
        <f t="shared" si="437"/>
        <v>&lt;63 micron</v>
      </c>
      <c r="L6170">
        <v>0.1</v>
      </c>
      <c r="M6170">
        <v>1.38</v>
      </c>
      <c r="N6170">
        <v>1</v>
      </c>
      <c r="O6170">
        <v>20</v>
      </c>
      <c r="P6170">
        <v>0.25</v>
      </c>
      <c r="Q6170">
        <v>1</v>
      </c>
      <c r="R6170">
        <v>0.48</v>
      </c>
      <c r="S6170">
        <v>0.25</v>
      </c>
      <c r="T6170">
        <v>4</v>
      </c>
      <c r="U6170">
        <v>25</v>
      </c>
      <c r="V6170">
        <v>0.5</v>
      </c>
      <c r="W6170">
        <v>2.7</v>
      </c>
      <c r="X6170">
        <v>5</v>
      </c>
      <c r="Y6170">
        <v>0.5</v>
      </c>
      <c r="Z6170">
        <v>0.04</v>
      </c>
      <c r="AA6170">
        <v>20</v>
      </c>
      <c r="AB6170">
        <v>0.38</v>
      </c>
      <c r="AC6170">
        <v>160</v>
      </c>
      <c r="AD6170">
        <v>0.5</v>
      </c>
      <c r="AE6170">
        <v>0.01</v>
      </c>
      <c r="AF6170">
        <v>9</v>
      </c>
      <c r="AG6170">
        <v>780</v>
      </c>
      <c r="AH6170">
        <v>6</v>
      </c>
      <c r="AI6170">
        <v>1</v>
      </c>
      <c r="AJ6170">
        <v>3</v>
      </c>
      <c r="AK6170">
        <v>28</v>
      </c>
      <c r="AL6170">
        <v>0.16</v>
      </c>
      <c r="AM6170">
        <v>5</v>
      </c>
      <c r="AN6170">
        <v>5</v>
      </c>
      <c r="AO6170">
        <v>44</v>
      </c>
      <c r="AP6170">
        <v>5</v>
      </c>
      <c r="AQ6170">
        <v>20</v>
      </c>
    </row>
    <row r="6171" spans="1:43" hidden="1" x14ac:dyDescent="0.25">
      <c r="A6171" t="s">
        <v>21749</v>
      </c>
      <c r="B6171" t="s">
        <v>21750</v>
      </c>
      <c r="C6171" s="1" t="str">
        <f t="shared" si="438"/>
        <v>21:0134</v>
      </c>
      <c r="D6171" s="1" t="str">
        <f t="shared" si="439"/>
        <v>21:0078</v>
      </c>
      <c r="E6171" t="s">
        <v>21751</v>
      </c>
      <c r="F6171" t="s">
        <v>21752</v>
      </c>
      <c r="H6171">
        <v>54.414706500000001</v>
      </c>
      <c r="I6171">
        <v>-61.085245700000002</v>
      </c>
      <c r="J6171" s="1" t="str">
        <f t="shared" si="440"/>
        <v>Till</v>
      </c>
      <c r="K6171" s="1" t="str">
        <f t="shared" si="437"/>
        <v>&lt;63 micron</v>
      </c>
      <c r="L6171">
        <v>0.1</v>
      </c>
      <c r="M6171">
        <v>2.17</v>
      </c>
      <c r="N6171">
        <v>1</v>
      </c>
      <c r="O6171">
        <v>60</v>
      </c>
      <c r="P6171">
        <v>0.5</v>
      </c>
      <c r="Q6171">
        <v>1</v>
      </c>
      <c r="R6171">
        <v>0.41</v>
      </c>
      <c r="S6171">
        <v>0.25</v>
      </c>
      <c r="T6171">
        <v>13</v>
      </c>
      <c r="U6171">
        <v>140</v>
      </c>
      <c r="V6171">
        <v>22</v>
      </c>
      <c r="W6171">
        <v>2.89</v>
      </c>
      <c r="X6171">
        <v>5</v>
      </c>
      <c r="Y6171">
        <v>0.5</v>
      </c>
      <c r="Z6171">
        <v>0.14000000000000001</v>
      </c>
      <c r="AA6171">
        <v>20</v>
      </c>
      <c r="AB6171">
        <v>1.28</v>
      </c>
      <c r="AC6171">
        <v>315</v>
      </c>
      <c r="AD6171">
        <v>0.5</v>
      </c>
      <c r="AE6171">
        <v>0.01</v>
      </c>
      <c r="AF6171">
        <v>56</v>
      </c>
      <c r="AG6171">
        <v>850</v>
      </c>
      <c r="AH6171">
        <v>12</v>
      </c>
      <c r="AI6171">
        <v>2</v>
      </c>
      <c r="AJ6171">
        <v>3</v>
      </c>
      <c r="AK6171">
        <v>21</v>
      </c>
      <c r="AL6171">
        <v>0.14000000000000001</v>
      </c>
      <c r="AM6171">
        <v>5</v>
      </c>
      <c r="AN6171">
        <v>5</v>
      </c>
      <c r="AO6171">
        <v>47</v>
      </c>
      <c r="AP6171">
        <v>5</v>
      </c>
      <c r="AQ6171">
        <v>34</v>
      </c>
    </row>
    <row r="6172" spans="1:43" hidden="1" x14ac:dyDescent="0.25">
      <c r="A6172" t="s">
        <v>21753</v>
      </c>
      <c r="B6172" t="s">
        <v>21754</v>
      </c>
      <c r="C6172" s="1" t="str">
        <f t="shared" si="438"/>
        <v>21:0134</v>
      </c>
      <c r="D6172" s="1" t="str">
        <f t="shared" si="439"/>
        <v>21:0078</v>
      </c>
      <c r="E6172" t="s">
        <v>21755</v>
      </c>
      <c r="F6172" t="s">
        <v>21756</v>
      </c>
      <c r="H6172">
        <v>54.418517600000001</v>
      </c>
      <c r="I6172">
        <v>-61.028808900000001</v>
      </c>
      <c r="J6172" s="1" t="str">
        <f t="shared" si="440"/>
        <v>Till</v>
      </c>
      <c r="K6172" s="1" t="str">
        <f t="shared" si="437"/>
        <v>&lt;63 micron</v>
      </c>
      <c r="L6172">
        <v>0.1</v>
      </c>
      <c r="M6172">
        <v>2.2200000000000002</v>
      </c>
      <c r="N6172">
        <v>1</v>
      </c>
      <c r="O6172">
        <v>30</v>
      </c>
      <c r="P6172">
        <v>0.25</v>
      </c>
      <c r="Q6172">
        <v>1</v>
      </c>
      <c r="R6172">
        <v>0.3</v>
      </c>
      <c r="S6172">
        <v>0.25</v>
      </c>
      <c r="T6172">
        <v>7</v>
      </c>
      <c r="U6172">
        <v>150</v>
      </c>
      <c r="V6172">
        <v>6</v>
      </c>
      <c r="W6172">
        <v>2.73</v>
      </c>
      <c r="X6172">
        <v>5</v>
      </c>
      <c r="Y6172">
        <v>1</v>
      </c>
      <c r="Z6172">
        <v>0.04</v>
      </c>
      <c r="AA6172">
        <v>10</v>
      </c>
      <c r="AB6172">
        <v>1.01</v>
      </c>
      <c r="AC6172">
        <v>190</v>
      </c>
      <c r="AD6172">
        <v>0.5</v>
      </c>
      <c r="AE6172">
        <v>5.0000000000000001E-3</v>
      </c>
      <c r="AF6172">
        <v>43</v>
      </c>
      <c r="AG6172">
        <v>510</v>
      </c>
      <c r="AH6172">
        <v>8</v>
      </c>
      <c r="AI6172">
        <v>1</v>
      </c>
      <c r="AJ6172">
        <v>3</v>
      </c>
      <c r="AK6172">
        <v>18</v>
      </c>
      <c r="AL6172">
        <v>0.16</v>
      </c>
      <c r="AM6172">
        <v>5</v>
      </c>
      <c r="AN6172">
        <v>5</v>
      </c>
      <c r="AO6172">
        <v>48</v>
      </c>
      <c r="AP6172">
        <v>5</v>
      </c>
      <c r="AQ6172">
        <v>24</v>
      </c>
    </row>
    <row r="6173" spans="1:43" hidden="1" x14ac:dyDescent="0.25">
      <c r="A6173" t="s">
        <v>21757</v>
      </c>
      <c r="B6173" t="s">
        <v>21758</v>
      </c>
      <c r="C6173" s="1" t="str">
        <f t="shared" si="438"/>
        <v>21:0134</v>
      </c>
      <c r="D6173" s="1" t="str">
        <f t="shared" si="439"/>
        <v>21:0078</v>
      </c>
      <c r="E6173" t="s">
        <v>21759</v>
      </c>
      <c r="F6173" t="s">
        <v>21760</v>
      </c>
      <c r="H6173">
        <v>54.471665299999998</v>
      </c>
      <c r="I6173">
        <v>-60.800919200000003</v>
      </c>
      <c r="J6173" s="1" t="str">
        <f t="shared" si="440"/>
        <v>Till</v>
      </c>
      <c r="K6173" s="1" t="str">
        <f t="shared" si="437"/>
        <v>&lt;63 micron</v>
      </c>
      <c r="L6173">
        <v>0.1</v>
      </c>
      <c r="M6173">
        <v>1.78</v>
      </c>
      <c r="N6173">
        <v>1</v>
      </c>
      <c r="O6173">
        <v>70</v>
      </c>
      <c r="P6173">
        <v>0.25</v>
      </c>
      <c r="Q6173">
        <v>1</v>
      </c>
      <c r="R6173">
        <v>0.48</v>
      </c>
      <c r="S6173">
        <v>0.25</v>
      </c>
      <c r="T6173">
        <v>8</v>
      </c>
      <c r="U6173">
        <v>46</v>
      </c>
      <c r="V6173">
        <v>26</v>
      </c>
      <c r="W6173">
        <v>2.4300000000000002</v>
      </c>
      <c r="X6173">
        <v>5</v>
      </c>
      <c r="Y6173">
        <v>0.5</v>
      </c>
      <c r="Z6173">
        <v>0.08</v>
      </c>
      <c r="AA6173">
        <v>20</v>
      </c>
      <c r="AB6173">
        <v>0.68</v>
      </c>
      <c r="AC6173">
        <v>245</v>
      </c>
      <c r="AD6173">
        <v>0.5</v>
      </c>
      <c r="AE6173">
        <v>0.01</v>
      </c>
      <c r="AF6173">
        <v>23</v>
      </c>
      <c r="AG6173">
        <v>870</v>
      </c>
      <c r="AH6173">
        <v>6</v>
      </c>
      <c r="AI6173">
        <v>1</v>
      </c>
      <c r="AJ6173">
        <v>2</v>
      </c>
      <c r="AK6173">
        <v>25</v>
      </c>
      <c r="AL6173">
        <v>0.14000000000000001</v>
      </c>
      <c r="AM6173">
        <v>5</v>
      </c>
      <c r="AN6173">
        <v>5</v>
      </c>
      <c r="AO6173">
        <v>40</v>
      </c>
      <c r="AP6173">
        <v>5</v>
      </c>
      <c r="AQ6173">
        <v>28</v>
      </c>
    </row>
    <row r="6174" spans="1:43" hidden="1" x14ac:dyDescent="0.25">
      <c r="A6174" t="s">
        <v>21761</v>
      </c>
      <c r="B6174" t="s">
        <v>21762</v>
      </c>
      <c r="C6174" s="1" t="str">
        <f t="shared" si="438"/>
        <v>21:0134</v>
      </c>
      <c r="D6174" s="1" t="str">
        <f t="shared" si="439"/>
        <v>21:0078</v>
      </c>
      <c r="E6174" t="s">
        <v>21763</v>
      </c>
      <c r="F6174" t="s">
        <v>21764</v>
      </c>
      <c r="H6174">
        <v>54.434835900000003</v>
      </c>
      <c r="I6174">
        <v>-60.777835400000001</v>
      </c>
      <c r="J6174" s="1" t="str">
        <f t="shared" si="440"/>
        <v>Till</v>
      </c>
      <c r="K6174" s="1" t="str">
        <f t="shared" si="437"/>
        <v>&lt;63 micron</v>
      </c>
      <c r="L6174">
        <v>0.1</v>
      </c>
      <c r="M6174">
        <v>1.59</v>
      </c>
      <c r="N6174">
        <v>1</v>
      </c>
      <c r="O6174">
        <v>40</v>
      </c>
      <c r="P6174">
        <v>0.25</v>
      </c>
      <c r="Q6174">
        <v>1</v>
      </c>
      <c r="R6174">
        <v>0.56000000000000005</v>
      </c>
      <c r="S6174">
        <v>0.25</v>
      </c>
      <c r="T6174">
        <v>7</v>
      </c>
      <c r="U6174">
        <v>69</v>
      </c>
      <c r="V6174">
        <v>25</v>
      </c>
      <c r="W6174">
        <v>2.85</v>
      </c>
      <c r="X6174">
        <v>5</v>
      </c>
      <c r="Y6174">
        <v>0.5</v>
      </c>
      <c r="Z6174">
        <v>0.1</v>
      </c>
      <c r="AA6174">
        <v>20</v>
      </c>
      <c r="AB6174">
        <v>0.67</v>
      </c>
      <c r="AC6174">
        <v>195</v>
      </c>
      <c r="AD6174">
        <v>0.5</v>
      </c>
      <c r="AE6174">
        <v>0.01</v>
      </c>
      <c r="AF6174">
        <v>19</v>
      </c>
      <c r="AG6174">
        <v>910</v>
      </c>
      <c r="AH6174">
        <v>8</v>
      </c>
      <c r="AI6174">
        <v>1</v>
      </c>
      <c r="AJ6174">
        <v>3</v>
      </c>
      <c r="AK6174">
        <v>42</v>
      </c>
      <c r="AL6174">
        <v>0.17</v>
      </c>
      <c r="AM6174">
        <v>5</v>
      </c>
      <c r="AN6174">
        <v>5</v>
      </c>
      <c r="AO6174">
        <v>50</v>
      </c>
      <c r="AP6174">
        <v>5</v>
      </c>
      <c r="AQ6174">
        <v>28</v>
      </c>
    </row>
    <row r="6175" spans="1:43" hidden="1" x14ac:dyDescent="0.25">
      <c r="A6175" t="s">
        <v>21765</v>
      </c>
      <c r="B6175" t="s">
        <v>21766</v>
      </c>
      <c r="C6175" s="1" t="str">
        <f t="shared" si="438"/>
        <v>21:0134</v>
      </c>
      <c r="D6175" s="1" t="str">
        <f t="shared" si="439"/>
        <v>21:0078</v>
      </c>
      <c r="E6175" t="s">
        <v>21767</v>
      </c>
      <c r="F6175" t="s">
        <v>21768</v>
      </c>
      <c r="H6175">
        <v>53.885401100000003</v>
      </c>
      <c r="I6175">
        <v>-64.985816499999999</v>
      </c>
      <c r="J6175" s="1" t="str">
        <f t="shared" si="440"/>
        <v>Till</v>
      </c>
      <c r="K6175" s="1" t="str">
        <f t="shared" ref="K6175:K6238" si="441">HYPERLINK("http://geochem.nrcan.gc.ca/cdogs/content/kwd/kwd080004_e.htm", "&lt;63 micron")</f>
        <v>&lt;63 micron</v>
      </c>
      <c r="L6175">
        <v>0.1</v>
      </c>
      <c r="M6175">
        <v>0.84</v>
      </c>
      <c r="N6175">
        <v>2</v>
      </c>
      <c r="O6175">
        <v>70</v>
      </c>
      <c r="P6175">
        <v>0.25</v>
      </c>
      <c r="Q6175">
        <v>1</v>
      </c>
      <c r="R6175">
        <v>0.35</v>
      </c>
      <c r="S6175">
        <v>0.25</v>
      </c>
      <c r="T6175">
        <v>9</v>
      </c>
      <c r="U6175">
        <v>32</v>
      </c>
      <c r="V6175">
        <v>27</v>
      </c>
      <c r="W6175">
        <v>3.93</v>
      </c>
      <c r="X6175">
        <v>5</v>
      </c>
      <c r="Y6175">
        <v>0.5</v>
      </c>
      <c r="Z6175">
        <v>0.12</v>
      </c>
      <c r="AA6175">
        <v>20</v>
      </c>
      <c r="AB6175">
        <v>0.42</v>
      </c>
      <c r="AC6175">
        <v>450</v>
      </c>
      <c r="AD6175">
        <v>0.5</v>
      </c>
      <c r="AE6175">
        <v>0.02</v>
      </c>
      <c r="AF6175">
        <v>16</v>
      </c>
      <c r="AG6175">
        <v>730</v>
      </c>
      <c r="AH6175">
        <v>4</v>
      </c>
      <c r="AI6175">
        <v>4</v>
      </c>
      <c r="AJ6175">
        <v>3</v>
      </c>
      <c r="AK6175">
        <v>17</v>
      </c>
      <c r="AL6175">
        <v>0.08</v>
      </c>
      <c r="AM6175">
        <v>5</v>
      </c>
      <c r="AN6175">
        <v>5</v>
      </c>
      <c r="AO6175">
        <v>35</v>
      </c>
      <c r="AP6175">
        <v>5</v>
      </c>
      <c r="AQ6175">
        <v>42</v>
      </c>
    </row>
    <row r="6176" spans="1:43" hidden="1" x14ac:dyDescent="0.25">
      <c r="A6176" t="s">
        <v>21769</v>
      </c>
      <c r="B6176" t="s">
        <v>21770</v>
      </c>
      <c r="C6176" s="1" t="str">
        <f t="shared" si="438"/>
        <v>21:0134</v>
      </c>
      <c r="D6176" s="1" t="str">
        <f t="shared" si="439"/>
        <v>21:0078</v>
      </c>
      <c r="E6176" t="s">
        <v>21771</v>
      </c>
      <c r="F6176" t="s">
        <v>21772</v>
      </c>
      <c r="H6176">
        <v>54.416932600000003</v>
      </c>
      <c r="I6176">
        <v>-60.757610700000001</v>
      </c>
      <c r="J6176" s="1" t="str">
        <f t="shared" si="440"/>
        <v>Till</v>
      </c>
      <c r="K6176" s="1" t="str">
        <f t="shared" si="441"/>
        <v>&lt;63 micron</v>
      </c>
      <c r="L6176">
        <v>0.1</v>
      </c>
      <c r="M6176">
        <v>1.89</v>
      </c>
      <c r="N6176">
        <v>1</v>
      </c>
      <c r="O6176">
        <v>30</v>
      </c>
      <c r="P6176">
        <v>0.25</v>
      </c>
      <c r="Q6176">
        <v>1</v>
      </c>
      <c r="R6176">
        <v>0.59</v>
      </c>
      <c r="S6176">
        <v>0.25</v>
      </c>
      <c r="T6176">
        <v>8</v>
      </c>
      <c r="U6176">
        <v>80</v>
      </c>
      <c r="V6176">
        <v>16</v>
      </c>
      <c r="W6176">
        <v>2.5499999999999998</v>
      </c>
      <c r="X6176">
        <v>5</v>
      </c>
      <c r="Y6176">
        <v>0.5</v>
      </c>
      <c r="Z6176">
        <v>0.08</v>
      </c>
      <c r="AA6176">
        <v>10</v>
      </c>
      <c r="AB6176">
        <v>1.05</v>
      </c>
      <c r="AC6176">
        <v>205</v>
      </c>
      <c r="AD6176">
        <v>0.5</v>
      </c>
      <c r="AE6176">
        <v>5.0000000000000001E-3</v>
      </c>
      <c r="AF6176">
        <v>20</v>
      </c>
      <c r="AG6176">
        <v>870</v>
      </c>
      <c r="AH6176">
        <v>6</v>
      </c>
      <c r="AI6176">
        <v>1</v>
      </c>
      <c r="AJ6176">
        <v>3</v>
      </c>
      <c r="AK6176">
        <v>63</v>
      </c>
      <c r="AL6176">
        <v>0.19</v>
      </c>
      <c r="AM6176">
        <v>5</v>
      </c>
      <c r="AN6176">
        <v>5</v>
      </c>
      <c r="AO6176">
        <v>52</v>
      </c>
      <c r="AP6176">
        <v>5</v>
      </c>
      <c r="AQ6176">
        <v>30</v>
      </c>
    </row>
    <row r="6177" spans="1:43" hidden="1" x14ac:dyDescent="0.25">
      <c r="A6177" t="s">
        <v>21773</v>
      </c>
      <c r="B6177" t="s">
        <v>21774</v>
      </c>
      <c r="C6177" s="1" t="str">
        <f t="shared" si="438"/>
        <v>21:0134</v>
      </c>
      <c r="D6177" s="1" t="str">
        <f t="shared" si="439"/>
        <v>21:0078</v>
      </c>
      <c r="E6177" t="s">
        <v>21775</v>
      </c>
      <c r="F6177" t="s">
        <v>21776</v>
      </c>
      <c r="H6177">
        <v>54.3632341</v>
      </c>
      <c r="I6177">
        <v>-60.746299299999997</v>
      </c>
      <c r="J6177" s="1" t="str">
        <f t="shared" si="440"/>
        <v>Till</v>
      </c>
      <c r="K6177" s="1" t="str">
        <f t="shared" si="441"/>
        <v>&lt;63 micron</v>
      </c>
      <c r="L6177">
        <v>0.1</v>
      </c>
      <c r="M6177">
        <v>1.32</v>
      </c>
      <c r="N6177">
        <v>1</v>
      </c>
      <c r="O6177">
        <v>110</v>
      </c>
      <c r="P6177">
        <v>0.25</v>
      </c>
      <c r="Q6177">
        <v>1</v>
      </c>
      <c r="R6177">
        <v>0.67</v>
      </c>
      <c r="S6177">
        <v>0.25</v>
      </c>
      <c r="T6177">
        <v>8</v>
      </c>
      <c r="U6177">
        <v>59</v>
      </c>
      <c r="V6177">
        <v>13</v>
      </c>
      <c r="W6177">
        <v>1.93</v>
      </c>
      <c r="X6177">
        <v>5</v>
      </c>
      <c r="Y6177">
        <v>0.5</v>
      </c>
      <c r="Z6177">
        <v>0.35</v>
      </c>
      <c r="AA6177">
        <v>20</v>
      </c>
      <c r="AB6177">
        <v>0.81</v>
      </c>
      <c r="AC6177">
        <v>260</v>
      </c>
      <c r="AD6177">
        <v>0.5</v>
      </c>
      <c r="AE6177">
        <v>5.0000000000000001E-3</v>
      </c>
      <c r="AF6177">
        <v>17</v>
      </c>
      <c r="AG6177">
        <v>1110</v>
      </c>
      <c r="AH6177">
        <v>8</v>
      </c>
      <c r="AI6177">
        <v>1</v>
      </c>
      <c r="AJ6177">
        <v>2</v>
      </c>
      <c r="AK6177">
        <v>74</v>
      </c>
      <c r="AL6177">
        <v>0.12</v>
      </c>
      <c r="AM6177">
        <v>5</v>
      </c>
      <c r="AN6177">
        <v>5</v>
      </c>
      <c r="AO6177">
        <v>37</v>
      </c>
      <c r="AP6177">
        <v>5</v>
      </c>
      <c r="AQ6177">
        <v>32</v>
      </c>
    </row>
    <row r="6178" spans="1:43" hidden="1" x14ac:dyDescent="0.25">
      <c r="A6178" t="s">
        <v>21777</v>
      </c>
      <c r="B6178" t="s">
        <v>21778</v>
      </c>
      <c r="C6178" s="1" t="str">
        <f t="shared" si="438"/>
        <v>21:0134</v>
      </c>
      <c r="D6178" s="1" t="str">
        <f t="shared" si="439"/>
        <v>21:0078</v>
      </c>
      <c r="E6178" t="s">
        <v>21779</v>
      </c>
      <c r="F6178" t="s">
        <v>21780</v>
      </c>
      <c r="H6178">
        <v>54.416634199999997</v>
      </c>
      <c r="I6178">
        <v>-60.956073199999999</v>
      </c>
      <c r="J6178" s="1" t="str">
        <f t="shared" si="440"/>
        <v>Till</v>
      </c>
      <c r="K6178" s="1" t="str">
        <f t="shared" si="441"/>
        <v>&lt;63 micron</v>
      </c>
      <c r="L6178">
        <v>0.1</v>
      </c>
      <c r="M6178">
        <v>1.94</v>
      </c>
      <c r="N6178">
        <v>1</v>
      </c>
      <c r="O6178">
        <v>30</v>
      </c>
      <c r="P6178">
        <v>0.25</v>
      </c>
      <c r="Q6178">
        <v>1</v>
      </c>
      <c r="R6178">
        <v>0.46</v>
      </c>
      <c r="S6178">
        <v>0.25</v>
      </c>
      <c r="T6178">
        <v>6</v>
      </c>
      <c r="U6178">
        <v>78</v>
      </c>
      <c r="V6178">
        <v>16</v>
      </c>
      <c r="W6178">
        <v>2.35</v>
      </c>
      <c r="X6178">
        <v>5</v>
      </c>
      <c r="Y6178">
        <v>0.5</v>
      </c>
      <c r="Z6178">
        <v>0.06</v>
      </c>
      <c r="AA6178">
        <v>10</v>
      </c>
      <c r="AB6178">
        <v>0.83</v>
      </c>
      <c r="AC6178">
        <v>180</v>
      </c>
      <c r="AD6178">
        <v>0.5</v>
      </c>
      <c r="AE6178">
        <v>0.01</v>
      </c>
      <c r="AF6178">
        <v>26</v>
      </c>
      <c r="AG6178">
        <v>610</v>
      </c>
      <c r="AH6178">
        <v>6</v>
      </c>
      <c r="AI6178">
        <v>1</v>
      </c>
      <c r="AJ6178">
        <v>3</v>
      </c>
      <c r="AK6178">
        <v>35</v>
      </c>
      <c r="AL6178">
        <v>0.19</v>
      </c>
      <c r="AM6178">
        <v>5</v>
      </c>
      <c r="AN6178">
        <v>5</v>
      </c>
      <c r="AO6178">
        <v>50</v>
      </c>
      <c r="AP6178">
        <v>5</v>
      </c>
      <c r="AQ6178">
        <v>28</v>
      </c>
    </row>
    <row r="6179" spans="1:43" hidden="1" x14ac:dyDescent="0.25">
      <c r="A6179" t="s">
        <v>21781</v>
      </c>
      <c r="B6179" t="s">
        <v>21782</v>
      </c>
      <c r="C6179" s="1" t="str">
        <f t="shared" ref="C6179:C6242" si="442">HYPERLINK("http://geochem.nrcan.gc.ca/cdogs/content/bdl/bdl210134_e.htm", "21:0134")</f>
        <v>21:0134</v>
      </c>
      <c r="D6179" s="1" t="str">
        <f t="shared" ref="D6179:D6242" si="443">HYPERLINK("http://geochem.nrcan.gc.ca/cdogs/content/svy/svy210078_e.htm", "21:0078")</f>
        <v>21:0078</v>
      </c>
      <c r="E6179" t="s">
        <v>21783</v>
      </c>
      <c r="F6179" t="s">
        <v>21784</v>
      </c>
      <c r="H6179">
        <v>54.490631899999997</v>
      </c>
      <c r="I6179">
        <v>-60.907216599999998</v>
      </c>
      <c r="J6179" s="1" t="str">
        <f t="shared" si="440"/>
        <v>Till</v>
      </c>
      <c r="K6179" s="1" t="str">
        <f t="shared" si="441"/>
        <v>&lt;63 micron</v>
      </c>
      <c r="L6179">
        <v>0.1</v>
      </c>
      <c r="M6179">
        <v>1.69</v>
      </c>
      <c r="N6179">
        <v>1</v>
      </c>
      <c r="O6179">
        <v>60</v>
      </c>
      <c r="P6179">
        <v>0.25</v>
      </c>
      <c r="Q6179">
        <v>1</v>
      </c>
      <c r="R6179">
        <v>0.6</v>
      </c>
      <c r="S6179">
        <v>0.25</v>
      </c>
      <c r="T6179">
        <v>15</v>
      </c>
      <c r="U6179">
        <v>139</v>
      </c>
      <c r="V6179">
        <v>32</v>
      </c>
      <c r="W6179">
        <v>3.3</v>
      </c>
      <c r="X6179">
        <v>5</v>
      </c>
      <c r="Y6179">
        <v>1</v>
      </c>
      <c r="Z6179">
        <v>0.13</v>
      </c>
      <c r="AA6179">
        <v>20</v>
      </c>
      <c r="AB6179">
        <v>1.6</v>
      </c>
      <c r="AC6179">
        <v>330</v>
      </c>
      <c r="AD6179">
        <v>0.5</v>
      </c>
      <c r="AE6179">
        <v>0.01</v>
      </c>
      <c r="AF6179">
        <v>92</v>
      </c>
      <c r="AG6179">
        <v>1220</v>
      </c>
      <c r="AH6179">
        <v>14</v>
      </c>
      <c r="AI6179">
        <v>1</v>
      </c>
      <c r="AJ6179">
        <v>3</v>
      </c>
      <c r="AK6179">
        <v>29</v>
      </c>
      <c r="AL6179">
        <v>0.14000000000000001</v>
      </c>
      <c r="AM6179">
        <v>5</v>
      </c>
      <c r="AN6179">
        <v>5</v>
      </c>
      <c r="AO6179">
        <v>63</v>
      </c>
      <c r="AP6179">
        <v>5</v>
      </c>
      <c r="AQ6179">
        <v>36</v>
      </c>
    </row>
    <row r="6180" spans="1:43" hidden="1" x14ac:dyDescent="0.25">
      <c r="A6180" t="s">
        <v>21785</v>
      </c>
      <c r="B6180" t="s">
        <v>21786</v>
      </c>
      <c r="C6180" s="1" t="str">
        <f t="shared" si="442"/>
        <v>21:0134</v>
      </c>
      <c r="D6180" s="1" t="str">
        <f t="shared" si="443"/>
        <v>21:0078</v>
      </c>
      <c r="E6180" t="s">
        <v>21787</v>
      </c>
      <c r="F6180" t="s">
        <v>21788</v>
      </c>
      <c r="H6180">
        <v>54.496326500000002</v>
      </c>
      <c r="I6180">
        <v>-60.924685099999998</v>
      </c>
      <c r="J6180" s="1" t="str">
        <f t="shared" si="440"/>
        <v>Till</v>
      </c>
      <c r="K6180" s="1" t="str">
        <f t="shared" si="441"/>
        <v>&lt;63 micron</v>
      </c>
      <c r="L6180">
        <v>0.1</v>
      </c>
      <c r="M6180">
        <v>5.03</v>
      </c>
      <c r="N6180">
        <v>4</v>
      </c>
      <c r="O6180">
        <v>30</v>
      </c>
      <c r="P6180">
        <v>0.5</v>
      </c>
      <c r="Q6180">
        <v>1</v>
      </c>
      <c r="R6180">
        <v>0.19</v>
      </c>
      <c r="S6180">
        <v>0.25</v>
      </c>
      <c r="T6180">
        <v>6</v>
      </c>
      <c r="U6180">
        <v>59</v>
      </c>
      <c r="V6180">
        <v>15</v>
      </c>
      <c r="W6180">
        <v>3.41</v>
      </c>
      <c r="X6180">
        <v>5</v>
      </c>
      <c r="Y6180">
        <v>0.5</v>
      </c>
      <c r="Z6180">
        <v>0.04</v>
      </c>
      <c r="AA6180">
        <v>10</v>
      </c>
      <c r="AB6180">
        <v>0.39</v>
      </c>
      <c r="AC6180">
        <v>135</v>
      </c>
      <c r="AD6180">
        <v>0.5</v>
      </c>
      <c r="AE6180">
        <v>0.01</v>
      </c>
      <c r="AF6180">
        <v>20</v>
      </c>
      <c r="AG6180">
        <v>850</v>
      </c>
      <c r="AH6180">
        <v>12</v>
      </c>
      <c r="AI6180">
        <v>1</v>
      </c>
      <c r="AJ6180">
        <v>5</v>
      </c>
      <c r="AK6180">
        <v>10</v>
      </c>
      <c r="AL6180">
        <v>0.09</v>
      </c>
      <c r="AM6180">
        <v>5</v>
      </c>
      <c r="AN6180">
        <v>5</v>
      </c>
      <c r="AO6180">
        <v>42</v>
      </c>
      <c r="AP6180">
        <v>5</v>
      </c>
      <c r="AQ6180">
        <v>32</v>
      </c>
    </row>
    <row r="6181" spans="1:43" hidden="1" x14ac:dyDescent="0.25">
      <c r="A6181" t="s">
        <v>21789</v>
      </c>
      <c r="B6181" t="s">
        <v>21790</v>
      </c>
      <c r="C6181" s="1" t="str">
        <f t="shared" si="442"/>
        <v>21:0134</v>
      </c>
      <c r="D6181" s="1" t="str">
        <f t="shared" si="443"/>
        <v>21:0078</v>
      </c>
      <c r="E6181" t="s">
        <v>21791</v>
      </c>
      <c r="F6181" t="s">
        <v>21792</v>
      </c>
      <c r="H6181">
        <v>54.222912200000003</v>
      </c>
      <c r="I6181">
        <v>-61.525183300000002</v>
      </c>
      <c r="J6181" s="1" t="str">
        <f t="shared" si="440"/>
        <v>Till</v>
      </c>
      <c r="K6181" s="1" t="str">
        <f t="shared" si="441"/>
        <v>&lt;63 micron</v>
      </c>
      <c r="L6181">
        <v>0.1</v>
      </c>
      <c r="M6181">
        <v>1.37</v>
      </c>
      <c r="N6181">
        <v>1</v>
      </c>
      <c r="O6181">
        <v>90</v>
      </c>
      <c r="P6181">
        <v>0.5</v>
      </c>
      <c r="Q6181">
        <v>1</v>
      </c>
      <c r="R6181">
        <v>0.56999999999999995</v>
      </c>
      <c r="S6181">
        <v>0.25</v>
      </c>
      <c r="T6181">
        <v>8</v>
      </c>
      <c r="U6181">
        <v>17</v>
      </c>
      <c r="V6181">
        <v>34</v>
      </c>
      <c r="W6181">
        <v>2.1800000000000002</v>
      </c>
      <c r="X6181">
        <v>5</v>
      </c>
      <c r="Y6181">
        <v>0.5</v>
      </c>
      <c r="Z6181">
        <v>0.22</v>
      </c>
      <c r="AA6181">
        <v>30</v>
      </c>
      <c r="AB6181">
        <v>0.51</v>
      </c>
      <c r="AC6181">
        <v>300</v>
      </c>
      <c r="AD6181">
        <v>0.5</v>
      </c>
      <c r="AE6181">
        <v>0.02</v>
      </c>
      <c r="AF6181">
        <v>10</v>
      </c>
      <c r="AG6181">
        <v>1020</v>
      </c>
      <c r="AH6181">
        <v>12</v>
      </c>
      <c r="AI6181">
        <v>1</v>
      </c>
      <c r="AJ6181">
        <v>3</v>
      </c>
      <c r="AK6181">
        <v>56</v>
      </c>
      <c r="AL6181">
        <v>0.13</v>
      </c>
      <c r="AM6181">
        <v>5</v>
      </c>
      <c r="AN6181">
        <v>5</v>
      </c>
      <c r="AO6181">
        <v>36</v>
      </c>
      <c r="AP6181">
        <v>5</v>
      </c>
      <c r="AQ6181">
        <v>44</v>
      </c>
    </row>
    <row r="6182" spans="1:43" hidden="1" x14ac:dyDescent="0.25">
      <c r="A6182" t="s">
        <v>21793</v>
      </c>
      <c r="B6182" t="s">
        <v>21794</v>
      </c>
      <c r="C6182" s="1" t="str">
        <f t="shared" si="442"/>
        <v>21:0134</v>
      </c>
      <c r="D6182" s="1" t="str">
        <f t="shared" si="443"/>
        <v>21:0078</v>
      </c>
      <c r="E6182" t="s">
        <v>21795</v>
      </c>
      <c r="F6182" t="s">
        <v>21796</v>
      </c>
      <c r="H6182">
        <v>54.231942799999999</v>
      </c>
      <c r="I6182">
        <v>-61.565902899999998</v>
      </c>
      <c r="J6182" s="1" t="str">
        <f t="shared" si="440"/>
        <v>Till</v>
      </c>
      <c r="K6182" s="1" t="str">
        <f t="shared" si="441"/>
        <v>&lt;63 micron</v>
      </c>
      <c r="L6182">
        <v>0.1</v>
      </c>
      <c r="M6182">
        <v>0.95</v>
      </c>
      <c r="N6182">
        <v>1</v>
      </c>
      <c r="O6182">
        <v>60</v>
      </c>
      <c r="P6182">
        <v>0.25</v>
      </c>
      <c r="Q6182">
        <v>1</v>
      </c>
      <c r="R6182">
        <v>0.48</v>
      </c>
      <c r="S6182">
        <v>0.25</v>
      </c>
      <c r="T6182">
        <v>4</v>
      </c>
      <c r="U6182">
        <v>17</v>
      </c>
      <c r="V6182">
        <v>14</v>
      </c>
      <c r="W6182">
        <v>2.2599999999999998</v>
      </c>
      <c r="X6182">
        <v>5</v>
      </c>
      <c r="Y6182">
        <v>0.5</v>
      </c>
      <c r="Z6182">
        <v>7.0000000000000007E-2</v>
      </c>
      <c r="AA6182">
        <v>20</v>
      </c>
      <c r="AB6182">
        <v>0.39</v>
      </c>
      <c r="AC6182">
        <v>190</v>
      </c>
      <c r="AD6182">
        <v>0.5</v>
      </c>
      <c r="AE6182">
        <v>0.01</v>
      </c>
      <c r="AF6182">
        <v>9</v>
      </c>
      <c r="AG6182">
        <v>820</v>
      </c>
      <c r="AH6182">
        <v>6</v>
      </c>
      <c r="AI6182">
        <v>1</v>
      </c>
      <c r="AJ6182">
        <v>2</v>
      </c>
      <c r="AK6182">
        <v>32</v>
      </c>
      <c r="AL6182">
        <v>0.13</v>
      </c>
      <c r="AM6182">
        <v>5</v>
      </c>
      <c r="AN6182">
        <v>5</v>
      </c>
      <c r="AO6182">
        <v>31</v>
      </c>
      <c r="AP6182">
        <v>5</v>
      </c>
      <c r="AQ6182">
        <v>24</v>
      </c>
    </row>
    <row r="6183" spans="1:43" hidden="1" x14ac:dyDescent="0.25">
      <c r="A6183" t="s">
        <v>21797</v>
      </c>
      <c r="B6183" t="s">
        <v>21798</v>
      </c>
      <c r="C6183" s="1" t="str">
        <f t="shared" si="442"/>
        <v>21:0134</v>
      </c>
      <c r="D6183" s="1" t="str">
        <f t="shared" si="443"/>
        <v>21:0078</v>
      </c>
      <c r="E6183" t="s">
        <v>21799</v>
      </c>
      <c r="F6183" t="s">
        <v>21800</v>
      </c>
      <c r="H6183">
        <v>54.217829700000003</v>
      </c>
      <c r="I6183">
        <v>-61.588631200000002</v>
      </c>
      <c r="J6183" s="1" t="str">
        <f t="shared" si="440"/>
        <v>Till</v>
      </c>
      <c r="K6183" s="1" t="str">
        <f t="shared" si="441"/>
        <v>&lt;63 micron</v>
      </c>
      <c r="L6183">
        <v>0.1</v>
      </c>
      <c r="M6183">
        <v>1.33</v>
      </c>
      <c r="N6183">
        <v>1</v>
      </c>
      <c r="O6183">
        <v>80</v>
      </c>
      <c r="P6183">
        <v>0.5</v>
      </c>
      <c r="Q6183">
        <v>1</v>
      </c>
      <c r="R6183">
        <v>0.59</v>
      </c>
      <c r="S6183">
        <v>0.25</v>
      </c>
      <c r="T6183">
        <v>6</v>
      </c>
      <c r="U6183">
        <v>16</v>
      </c>
      <c r="V6183">
        <v>15</v>
      </c>
      <c r="W6183">
        <v>2.39</v>
      </c>
      <c r="X6183">
        <v>5</v>
      </c>
      <c r="Y6183">
        <v>1</v>
      </c>
      <c r="Z6183">
        <v>0.19</v>
      </c>
      <c r="AA6183">
        <v>30</v>
      </c>
      <c r="AB6183">
        <v>0.49</v>
      </c>
      <c r="AC6183">
        <v>275</v>
      </c>
      <c r="AD6183">
        <v>0.5</v>
      </c>
      <c r="AE6183">
        <v>0.02</v>
      </c>
      <c r="AF6183">
        <v>9</v>
      </c>
      <c r="AG6183">
        <v>1120</v>
      </c>
      <c r="AH6183">
        <v>16</v>
      </c>
      <c r="AI6183">
        <v>1</v>
      </c>
      <c r="AJ6183">
        <v>3</v>
      </c>
      <c r="AK6183">
        <v>50</v>
      </c>
      <c r="AL6183">
        <v>0.13</v>
      </c>
      <c r="AM6183">
        <v>5</v>
      </c>
      <c r="AN6183">
        <v>5</v>
      </c>
      <c r="AO6183">
        <v>36</v>
      </c>
      <c r="AP6183">
        <v>5</v>
      </c>
      <c r="AQ6183">
        <v>46</v>
      </c>
    </row>
    <row r="6184" spans="1:43" hidden="1" x14ac:dyDescent="0.25">
      <c r="A6184" t="s">
        <v>21801</v>
      </c>
      <c r="B6184" t="s">
        <v>21802</v>
      </c>
      <c r="C6184" s="1" t="str">
        <f t="shared" si="442"/>
        <v>21:0134</v>
      </c>
      <c r="D6184" s="1" t="str">
        <f t="shared" si="443"/>
        <v>21:0078</v>
      </c>
      <c r="E6184" t="s">
        <v>21803</v>
      </c>
      <c r="F6184" t="s">
        <v>21804</v>
      </c>
      <c r="H6184">
        <v>54.200228199999998</v>
      </c>
      <c r="I6184">
        <v>-61.621042600000003</v>
      </c>
      <c r="J6184" s="1" t="str">
        <f t="shared" si="440"/>
        <v>Till</v>
      </c>
      <c r="K6184" s="1" t="str">
        <f t="shared" si="441"/>
        <v>&lt;63 micron</v>
      </c>
      <c r="L6184">
        <v>0.1</v>
      </c>
      <c r="M6184">
        <v>0.97</v>
      </c>
      <c r="N6184">
        <v>1</v>
      </c>
      <c r="O6184">
        <v>20</v>
      </c>
      <c r="P6184">
        <v>0.5</v>
      </c>
      <c r="Q6184">
        <v>1</v>
      </c>
      <c r="R6184">
        <v>0.37</v>
      </c>
      <c r="S6184">
        <v>0.25</v>
      </c>
      <c r="T6184">
        <v>2</v>
      </c>
      <c r="U6184">
        <v>14</v>
      </c>
      <c r="V6184">
        <v>0.5</v>
      </c>
      <c r="W6184">
        <v>1.6</v>
      </c>
      <c r="X6184">
        <v>5</v>
      </c>
      <c r="Y6184">
        <v>0.5</v>
      </c>
      <c r="Z6184">
        <v>0.04</v>
      </c>
      <c r="AA6184">
        <v>20</v>
      </c>
      <c r="AB6184">
        <v>0.19</v>
      </c>
      <c r="AC6184">
        <v>110</v>
      </c>
      <c r="AD6184">
        <v>0.5</v>
      </c>
      <c r="AE6184">
        <v>0.01</v>
      </c>
      <c r="AF6184">
        <v>4</v>
      </c>
      <c r="AG6184">
        <v>600</v>
      </c>
      <c r="AH6184">
        <v>12</v>
      </c>
      <c r="AI6184">
        <v>1</v>
      </c>
      <c r="AJ6184">
        <v>2</v>
      </c>
      <c r="AK6184">
        <v>31</v>
      </c>
      <c r="AL6184">
        <v>0.13</v>
      </c>
      <c r="AM6184">
        <v>5</v>
      </c>
      <c r="AN6184">
        <v>5</v>
      </c>
      <c r="AO6184">
        <v>28</v>
      </c>
      <c r="AP6184">
        <v>5</v>
      </c>
      <c r="AQ6184">
        <v>20</v>
      </c>
    </row>
    <row r="6185" spans="1:43" hidden="1" x14ac:dyDescent="0.25">
      <c r="A6185" t="s">
        <v>21805</v>
      </c>
      <c r="B6185" t="s">
        <v>21806</v>
      </c>
      <c r="C6185" s="1" t="str">
        <f t="shared" si="442"/>
        <v>21:0134</v>
      </c>
      <c r="D6185" s="1" t="str">
        <f t="shared" si="443"/>
        <v>21:0078</v>
      </c>
      <c r="E6185" t="s">
        <v>21807</v>
      </c>
      <c r="F6185" t="s">
        <v>21808</v>
      </c>
      <c r="H6185">
        <v>54.237312600000003</v>
      </c>
      <c r="I6185">
        <v>-61.6819518</v>
      </c>
      <c r="J6185" s="1" t="str">
        <f t="shared" si="440"/>
        <v>Till</v>
      </c>
      <c r="K6185" s="1" t="str">
        <f t="shared" si="441"/>
        <v>&lt;63 micron</v>
      </c>
      <c r="L6185">
        <v>0.1</v>
      </c>
      <c r="M6185">
        <v>2.46</v>
      </c>
      <c r="N6185">
        <v>1</v>
      </c>
      <c r="O6185">
        <v>40</v>
      </c>
      <c r="P6185">
        <v>0.5</v>
      </c>
      <c r="Q6185">
        <v>1</v>
      </c>
      <c r="R6185">
        <v>0.4</v>
      </c>
      <c r="S6185">
        <v>0.25</v>
      </c>
      <c r="T6185">
        <v>5</v>
      </c>
      <c r="U6185">
        <v>28</v>
      </c>
      <c r="V6185">
        <v>7</v>
      </c>
      <c r="W6185">
        <v>2.92</v>
      </c>
      <c r="X6185">
        <v>5</v>
      </c>
      <c r="Y6185">
        <v>1</v>
      </c>
      <c r="Z6185">
        <v>0.1</v>
      </c>
      <c r="AA6185">
        <v>30</v>
      </c>
      <c r="AB6185">
        <v>0.48</v>
      </c>
      <c r="AC6185">
        <v>220</v>
      </c>
      <c r="AD6185">
        <v>0.5</v>
      </c>
      <c r="AE6185">
        <v>5.0000000000000001E-3</v>
      </c>
      <c r="AF6185">
        <v>10</v>
      </c>
      <c r="AG6185">
        <v>820</v>
      </c>
      <c r="AH6185">
        <v>14</v>
      </c>
      <c r="AI6185">
        <v>2</v>
      </c>
      <c r="AJ6185">
        <v>3</v>
      </c>
      <c r="AK6185">
        <v>30</v>
      </c>
      <c r="AL6185">
        <v>0.17</v>
      </c>
      <c r="AM6185">
        <v>5</v>
      </c>
      <c r="AN6185">
        <v>5</v>
      </c>
      <c r="AO6185">
        <v>47</v>
      </c>
      <c r="AP6185">
        <v>5</v>
      </c>
      <c r="AQ6185">
        <v>36</v>
      </c>
    </row>
    <row r="6186" spans="1:43" hidden="1" x14ac:dyDescent="0.25">
      <c r="A6186" t="s">
        <v>21809</v>
      </c>
      <c r="B6186" t="s">
        <v>21810</v>
      </c>
      <c r="C6186" s="1" t="str">
        <f t="shared" si="442"/>
        <v>21:0134</v>
      </c>
      <c r="D6186" s="1" t="str">
        <f t="shared" si="443"/>
        <v>21:0078</v>
      </c>
      <c r="E6186" t="s">
        <v>21811</v>
      </c>
      <c r="F6186" t="s">
        <v>21812</v>
      </c>
      <c r="H6186">
        <v>53.846097899999997</v>
      </c>
      <c r="I6186">
        <v>-65.027206300000003</v>
      </c>
      <c r="J6186" s="1" t="str">
        <f t="shared" si="440"/>
        <v>Till</v>
      </c>
      <c r="K6186" s="1" t="str">
        <f t="shared" si="441"/>
        <v>&lt;63 micron</v>
      </c>
      <c r="L6186">
        <v>0.1</v>
      </c>
      <c r="M6186">
        <v>0.79</v>
      </c>
      <c r="N6186">
        <v>1</v>
      </c>
      <c r="O6186">
        <v>40</v>
      </c>
      <c r="P6186">
        <v>0.25</v>
      </c>
      <c r="Q6186">
        <v>1</v>
      </c>
      <c r="R6186">
        <v>0.34</v>
      </c>
      <c r="S6186">
        <v>0.25</v>
      </c>
      <c r="T6186">
        <v>9</v>
      </c>
      <c r="U6186">
        <v>35</v>
      </c>
      <c r="V6186">
        <v>20</v>
      </c>
      <c r="W6186">
        <v>3.59</v>
      </c>
      <c r="X6186">
        <v>5</v>
      </c>
      <c r="Y6186">
        <v>0.5</v>
      </c>
      <c r="Z6186">
        <v>0.09</v>
      </c>
      <c r="AA6186">
        <v>20</v>
      </c>
      <c r="AB6186">
        <v>0.41</v>
      </c>
      <c r="AC6186">
        <v>355</v>
      </c>
      <c r="AD6186">
        <v>0.5</v>
      </c>
      <c r="AE6186">
        <v>0.02</v>
      </c>
      <c r="AF6186">
        <v>15</v>
      </c>
      <c r="AG6186">
        <v>800</v>
      </c>
      <c r="AH6186">
        <v>6</v>
      </c>
      <c r="AI6186">
        <v>2</v>
      </c>
      <c r="AJ6186">
        <v>2</v>
      </c>
      <c r="AK6186">
        <v>14</v>
      </c>
      <c r="AL6186">
        <v>0.08</v>
      </c>
      <c r="AM6186">
        <v>5</v>
      </c>
      <c r="AN6186">
        <v>5</v>
      </c>
      <c r="AO6186">
        <v>35</v>
      </c>
      <c r="AP6186">
        <v>5</v>
      </c>
      <c r="AQ6186">
        <v>36</v>
      </c>
    </row>
    <row r="6187" spans="1:43" hidden="1" x14ac:dyDescent="0.25">
      <c r="A6187" t="s">
        <v>21813</v>
      </c>
      <c r="B6187" t="s">
        <v>21814</v>
      </c>
      <c r="C6187" s="1" t="str">
        <f t="shared" si="442"/>
        <v>21:0134</v>
      </c>
      <c r="D6187" s="1" t="str">
        <f t="shared" si="443"/>
        <v>21:0078</v>
      </c>
      <c r="E6187" t="s">
        <v>21815</v>
      </c>
      <c r="F6187" t="s">
        <v>21816</v>
      </c>
      <c r="H6187">
        <v>54.204210400000001</v>
      </c>
      <c r="I6187">
        <v>-61.717120600000001</v>
      </c>
      <c r="J6187" s="1" t="str">
        <f t="shared" si="440"/>
        <v>Till</v>
      </c>
      <c r="K6187" s="1" t="str">
        <f t="shared" si="441"/>
        <v>&lt;63 micron</v>
      </c>
      <c r="L6187">
        <v>0.1</v>
      </c>
      <c r="M6187">
        <v>0.99</v>
      </c>
      <c r="N6187">
        <v>1</v>
      </c>
      <c r="O6187">
        <v>40</v>
      </c>
      <c r="P6187">
        <v>0.5</v>
      </c>
      <c r="Q6187">
        <v>1</v>
      </c>
      <c r="R6187">
        <v>0.39</v>
      </c>
      <c r="S6187">
        <v>0.25</v>
      </c>
      <c r="T6187">
        <v>3</v>
      </c>
      <c r="U6187">
        <v>17</v>
      </c>
      <c r="V6187">
        <v>8</v>
      </c>
      <c r="W6187">
        <v>1.81</v>
      </c>
      <c r="X6187">
        <v>5</v>
      </c>
      <c r="Y6187">
        <v>0.5</v>
      </c>
      <c r="Z6187">
        <v>7.0000000000000007E-2</v>
      </c>
      <c r="AA6187">
        <v>30</v>
      </c>
      <c r="AB6187">
        <v>0.26</v>
      </c>
      <c r="AC6187">
        <v>140</v>
      </c>
      <c r="AD6187">
        <v>0.5</v>
      </c>
      <c r="AE6187">
        <v>0.01</v>
      </c>
      <c r="AF6187">
        <v>6</v>
      </c>
      <c r="AG6187">
        <v>720</v>
      </c>
      <c r="AH6187">
        <v>12</v>
      </c>
      <c r="AI6187">
        <v>1</v>
      </c>
      <c r="AJ6187">
        <v>2</v>
      </c>
      <c r="AK6187">
        <v>33</v>
      </c>
      <c r="AL6187">
        <v>0.12</v>
      </c>
      <c r="AM6187">
        <v>5</v>
      </c>
      <c r="AN6187">
        <v>5</v>
      </c>
      <c r="AO6187">
        <v>32</v>
      </c>
      <c r="AP6187">
        <v>5</v>
      </c>
      <c r="AQ6187">
        <v>26</v>
      </c>
    </row>
    <row r="6188" spans="1:43" hidden="1" x14ac:dyDescent="0.25">
      <c r="A6188" t="s">
        <v>21817</v>
      </c>
      <c r="B6188" t="s">
        <v>21818</v>
      </c>
      <c r="C6188" s="1" t="str">
        <f t="shared" si="442"/>
        <v>21:0134</v>
      </c>
      <c r="D6188" s="1" t="str">
        <f t="shared" si="443"/>
        <v>21:0078</v>
      </c>
      <c r="E6188" t="s">
        <v>21819</v>
      </c>
      <c r="F6188" t="s">
        <v>21820</v>
      </c>
      <c r="H6188">
        <v>54.238733099999997</v>
      </c>
      <c r="I6188">
        <v>-61.819247500000003</v>
      </c>
      <c r="J6188" s="1" t="str">
        <f t="shared" si="440"/>
        <v>Till</v>
      </c>
      <c r="K6188" s="1" t="str">
        <f t="shared" si="441"/>
        <v>&lt;63 micron</v>
      </c>
      <c r="L6188">
        <v>0.1</v>
      </c>
      <c r="M6188">
        <v>0.94</v>
      </c>
      <c r="N6188">
        <v>1</v>
      </c>
      <c r="O6188">
        <v>20</v>
      </c>
      <c r="P6188">
        <v>0.25</v>
      </c>
      <c r="Q6188">
        <v>1</v>
      </c>
      <c r="R6188">
        <v>0.35</v>
      </c>
      <c r="S6188">
        <v>0.25</v>
      </c>
      <c r="T6188">
        <v>2</v>
      </c>
      <c r="U6188">
        <v>15</v>
      </c>
      <c r="V6188">
        <v>5</v>
      </c>
      <c r="W6188">
        <v>1.69</v>
      </c>
      <c r="X6188">
        <v>5</v>
      </c>
      <c r="Y6188">
        <v>2</v>
      </c>
      <c r="Z6188">
        <v>0.04</v>
      </c>
      <c r="AA6188">
        <v>20</v>
      </c>
      <c r="AB6188">
        <v>0.2</v>
      </c>
      <c r="AC6188">
        <v>120</v>
      </c>
      <c r="AD6188">
        <v>0.5</v>
      </c>
      <c r="AE6188">
        <v>0.01</v>
      </c>
      <c r="AF6188">
        <v>4</v>
      </c>
      <c r="AG6188">
        <v>630</v>
      </c>
      <c r="AH6188">
        <v>12</v>
      </c>
      <c r="AI6188">
        <v>2</v>
      </c>
      <c r="AJ6188">
        <v>1</v>
      </c>
      <c r="AK6188">
        <v>23</v>
      </c>
      <c r="AL6188">
        <v>0.1</v>
      </c>
      <c r="AM6188">
        <v>5</v>
      </c>
      <c r="AN6188">
        <v>5</v>
      </c>
      <c r="AO6188">
        <v>30</v>
      </c>
      <c r="AP6188">
        <v>5</v>
      </c>
      <c r="AQ6188">
        <v>22</v>
      </c>
    </row>
    <row r="6189" spans="1:43" hidden="1" x14ac:dyDescent="0.25">
      <c r="A6189" t="s">
        <v>21821</v>
      </c>
      <c r="B6189" t="s">
        <v>21822</v>
      </c>
      <c r="C6189" s="1" t="str">
        <f t="shared" si="442"/>
        <v>21:0134</v>
      </c>
      <c r="D6189" s="1" t="str">
        <f t="shared" si="443"/>
        <v>21:0078</v>
      </c>
      <c r="E6189" t="s">
        <v>21823</v>
      </c>
      <c r="F6189" t="s">
        <v>21824</v>
      </c>
      <c r="H6189">
        <v>54.190715900000001</v>
      </c>
      <c r="I6189">
        <v>-61.849738899999998</v>
      </c>
      <c r="J6189" s="1" t="str">
        <f t="shared" si="440"/>
        <v>Till</v>
      </c>
      <c r="K6189" s="1" t="str">
        <f t="shared" si="441"/>
        <v>&lt;63 micron</v>
      </c>
      <c r="L6189">
        <v>0.1</v>
      </c>
      <c r="M6189">
        <v>0.71</v>
      </c>
      <c r="N6189">
        <v>1</v>
      </c>
      <c r="O6189">
        <v>40</v>
      </c>
      <c r="P6189">
        <v>0.5</v>
      </c>
      <c r="Q6189">
        <v>1</v>
      </c>
      <c r="R6189">
        <v>0.42</v>
      </c>
      <c r="S6189">
        <v>0.25</v>
      </c>
      <c r="T6189">
        <v>2</v>
      </c>
      <c r="U6189">
        <v>15</v>
      </c>
      <c r="V6189">
        <v>10</v>
      </c>
      <c r="W6189">
        <v>1.66</v>
      </c>
      <c r="X6189">
        <v>5</v>
      </c>
      <c r="Y6189">
        <v>0.5</v>
      </c>
      <c r="Z6189">
        <v>7.0000000000000007E-2</v>
      </c>
      <c r="AA6189">
        <v>30</v>
      </c>
      <c r="AB6189">
        <v>0.17</v>
      </c>
      <c r="AC6189">
        <v>145</v>
      </c>
      <c r="AD6189">
        <v>0.5</v>
      </c>
      <c r="AE6189">
        <v>0.01</v>
      </c>
      <c r="AF6189">
        <v>6</v>
      </c>
      <c r="AG6189">
        <v>840</v>
      </c>
      <c r="AH6189">
        <v>8</v>
      </c>
      <c r="AI6189">
        <v>1</v>
      </c>
      <c r="AJ6189">
        <v>1</v>
      </c>
      <c r="AK6189">
        <v>31</v>
      </c>
      <c r="AL6189">
        <v>7.0000000000000007E-2</v>
      </c>
      <c r="AM6189">
        <v>5</v>
      </c>
      <c r="AN6189">
        <v>5</v>
      </c>
      <c r="AO6189">
        <v>31</v>
      </c>
      <c r="AP6189">
        <v>5</v>
      </c>
      <c r="AQ6189">
        <v>28</v>
      </c>
    </row>
    <row r="6190" spans="1:43" hidden="1" x14ac:dyDescent="0.25">
      <c r="A6190" t="s">
        <v>21825</v>
      </c>
      <c r="B6190" t="s">
        <v>21826</v>
      </c>
      <c r="C6190" s="1" t="str">
        <f t="shared" si="442"/>
        <v>21:0134</v>
      </c>
      <c r="D6190" s="1" t="str">
        <f t="shared" si="443"/>
        <v>21:0078</v>
      </c>
      <c r="E6190" t="s">
        <v>21827</v>
      </c>
      <c r="F6190" t="s">
        <v>21828</v>
      </c>
      <c r="H6190">
        <v>54.280080099999999</v>
      </c>
      <c r="I6190">
        <v>-61.940952600000003</v>
      </c>
      <c r="J6190" s="1" t="str">
        <f t="shared" si="440"/>
        <v>Till</v>
      </c>
      <c r="K6190" s="1" t="str">
        <f t="shared" si="441"/>
        <v>&lt;63 micron</v>
      </c>
      <c r="L6190">
        <v>0.1</v>
      </c>
      <c r="M6190">
        <v>0.89</v>
      </c>
      <c r="N6190">
        <v>1</v>
      </c>
      <c r="O6190">
        <v>20</v>
      </c>
      <c r="P6190">
        <v>0.25</v>
      </c>
      <c r="Q6190">
        <v>1</v>
      </c>
      <c r="R6190">
        <v>0.36</v>
      </c>
      <c r="S6190">
        <v>0.25</v>
      </c>
      <c r="T6190">
        <v>6</v>
      </c>
      <c r="U6190">
        <v>16</v>
      </c>
      <c r="V6190">
        <v>0.5</v>
      </c>
      <c r="W6190">
        <v>2.2799999999999998</v>
      </c>
      <c r="X6190">
        <v>5</v>
      </c>
      <c r="Y6190">
        <v>0.5</v>
      </c>
      <c r="Z6190">
        <v>0.02</v>
      </c>
      <c r="AA6190">
        <v>10</v>
      </c>
      <c r="AB6190">
        <v>0.42</v>
      </c>
      <c r="AC6190">
        <v>190</v>
      </c>
      <c r="AD6190">
        <v>0.5</v>
      </c>
      <c r="AE6190">
        <v>5.0000000000000001E-3</v>
      </c>
      <c r="AF6190">
        <v>10</v>
      </c>
      <c r="AG6190">
        <v>740</v>
      </c>
      <c r="AH6190">
        <v>6</v>
      </c>
      <c r="AI6190">
        <v>1</v>
      </c>
      <c r="AJ6190">
        <v>1</v>
      </c>
      <c r="AK6190">
        <v>17</v>
      </c>
      <c r="AL6190">
        <v>0.12</v>
      </c>
      <c r="AM6190">
        <v>5</v>
      </c>
      <c r="AN6190">
        <v>5</v>
      </c>
      <c r="AO6190">
        <v>29</v>
      </c>
      <c r="AP6190">
        <v>5</v>
      </c>
      <c r="AQ6190">
        <v>24</v>
      </c>
    </row>
    <row r="6191" spans="1:43" hidden="1" x14ac:dyDescent="0.25">
      <c r="A6191" t="s">
        <v>21829</v>
      </c>
      <c r="B6191" t="s">
        <v>21830</v>
      </c>
      <c r="C6191" s="1" t="str">
        <f t="shared" si="442"/>
        <v>21:0134</v>
      </c>
      <c r="D6191" s="1" t="str">
        <f t="shared" si="443"/>
        <v>21:0078</v>
      </c>
      <c r="E6191" t="s">
        <v>21831</v>
      </c>
      <c r="F6191" t="s">
        <v>21832</v>
      </c>
      <c r="H6191">
        <v>54.539336400000003</v>
      </c>
      <c r="I6191">
        <v>-60.916704699999997</v>
      </c>
      <c r="J6191" s="1" t="str">
        <f t="shared" si="440"/>
        <v>Till</v>
      </c>
      <c r="K6191" s="1" t="str">
        <f t="shared" si="441"/>
        <v>&lt;63 micron</v>
      </c>
      <c r="L6191">
        <v>0.1</v>
      </c>
      <c r="M6191">
        <v>1.71</v>
      </c>
      <c r="N6191">
        <v>1</v>
      </c>
      <c r="O6191">
        <v>30</v>
      </c>
      <c r="P6191">
        <v>0.25</v>
      </c>
      <c r="Q6191">
        <v>1</v>
      </c>
      <c r="R6191">
        <v>0.38</v>
      </c>
      <c r="S6191">
        <v>0.25</v>
      </c>
      <c r="T6191">
        <v>9</v>
      </c>
      <c r="U6191">
        <v>37</v>
      </c>
      <c r="V6191">
        <v>6</v>
      </c>
      <c r="W6191">
        <v>2.2799999999999998</v>
      </c>
      <c r="X6191">
        <v>5</v>
      </c>
      <c r="Y6191">
        <v>0.5</v>
      </c>
      <c r="Z6191">
        <v>7.0000000000000007E-2</v>
      </c>
      <c r="AA6191">
        <v>10</v>
      </c>
      <c r="AB6191">
        <v>0.5</v>
      </c>
      <c r="AC6191">
        <v>245</v>
      </c>
      <c r="AD6191">
        <v>0.5</v>
      </c>
      <c r="AE6191">
        <v>0.01</v>
      </c>
      <c r="AF6191">
        <v>20</v>
      </c>
      <c r="AG6191">
        <v>840</v>
      </c>
      <c r="AH6191">
        <v>6</v>
      </c>
      <c r="AI6191">
        <v>1</v>
      </c>
      <c r="AJ6191">
        <v>2</v>
      </c>
      <c r="AK6191">
        <v>17</v>
      </c>
      <c r="AL6191">
        <v>0.11</v>
      </c>
      <c r="AM6191">
        <v>5</v>
      </c>
      <c r="AN6191">
        <v>5</v>
      </c>
      <c r="AO6191">
        <v>42</v>
      </c>
      <c r="AP6191">
        <v>5</v>
      </c>
      <c r="AQ6191">
        <v>36</v>
      </c>
    </row>
    <row r="6192" spans="1:43" hidden="1" x14ac:dyDescent="0.25">
      <c r="A6192" t="s">
        <v>21833</v>
      </c>
      <c r="B6192" t="s">
        <v>21834</v>
      </c>
      <c r="C6192" s="1" t="str">
        <f t="shared" si="442"/>
        <v>21:0134</v>
      </c>
      <c r="D6192" s="1" t="str">
        <f t="shared" si="443"/>
        <v>21:0078</v>
      </c>
      <c r="E6192" t="s">
        <v>21835</v>
      </c>
      <c r="F6192" t="s">
        <v>21836</v>
      </c>
      <c r="H6192">
        <v>54.554980399999998</v>
      </c>
      <c r="I6192">
        <v>-60.860231800000001</v>
      </c>
      <c r="J6192" s="1" t="str">
        <f t="shared" si="440"/>
        <v>Till</v>
      </c>
      <c r="K6192" s="1" t="str">
        <f t="shared" si="441"/>
        <v>&lt;63 micron</v>
      </c>
      <c r="L6192">
        <v>0.1</v>
      </c>
      <c r="M6192">
        <v>4.66</v>
      </c>
      <c r="N6192">
        <v>6</v>
      </c>
      <c r="O6192">
        <v>30</v>
      </c>
      <c r="P6192">
        <v>0.25</v>
      </c>
      <c r="Q6192">
        <v>1</v>
      </c>
      <c r="R6192">
        <v>0.35</v>
      </c>
      <c r="S6192">
        <v>0.25</v>
      </c>
      <c r="T6192">
        <v>8</v>
      </c>
      <c r="U6192">
        <v>51</v>
      </c>
      <c r="V6192">
        <v>19</v>
      </c>
      <c r="W6192">
        <v>3.16</v>
      </c>
      <c r="X6192">
        <v>5</v>
      </c>
      <c r="Y6192">
        <v>0.5</v>
      </c>
      <c r="Z6192">
        <v>0.03</v>
      </c>
      <c r="AA6192">
        <v>10</v>
      </c>
      <c r="AB6192">
        <v>0.72</v>
      </c>
      <c r="AC6192">
        <v>230</v>
      </c>
      <c r="AD6192">
        <v>0.5</v>
      </c>
      <c r="AE6192">
        <v>0.01</v>
      </c>
      <c r="AF6192">
        <v>25</v>
      </c>
      <c r="AG6192">
        <v>880</v>
      </c>
      <c r="AH6192">
        <v>6</v>
      </c>
      <c r="AI6192">
        <v>1</v>
      </c>
      <c r="AJ6192">
        <v>5</v>
      </c>
      <c r="AK6192">
        <v>12</v>
      </c>
      <c r="AL6192">
        <v>0.12</v>
      </c>
      <c r="AM6192">
        <v>5</v>
      </c>
      <c r="AN6192">
        <v>5</v>
      </c>
      <c r="AO6192">
        <v>45</v>
      </c>
      <c r="AP6192">
        <v>5</v>
      </c>
      <c r="AQ6192">
        <v>46</v>
      </c>
    </row>
    <row r="6193" spans="1:43" hidden="1" x14ac:dyDescent="0.25">
      <c r="A6193" t="s">
        <v>21837</v>
      </c>
      <c r="B6193" t="s">
        <v>21838</v>
      </c>
      <c r="C6193" s="1" t="str">
        <f t="shared" si="442"/>
        <v>21:0134</v>
      </c>
      <c r="D6193" s="1" t="str">
        <f t="shared" si="443"/>
        <v>21:0078</v>
      </c>
      <c r="E6193" t="s">
        <v>21839</v>
      </c>
      <c r="F6193" t="s">
        <v>21840</v>
      </c>
      <c r="H6193">
        <v>54.610657600000003</v>
      </c>
      <c r="I6193">
        <v>-60.921579299999998</v>
      </c>
      <c r="J6193" s="1" t="str">
        <f t="shared" si="440"/>
        <v>Till</v>
      </c>
      <c r="K6193" s="1" t="str">
        <f t="shared" si="441"/>
        <v>&lt;63 micron</v>
      </c>
      <c r="L6193">
        <v>0.1</v>
      </c>
      <c r="M6193">
        <v>1.77</v>
      </c>
      <c r="N6193">
        <v>1</v>
      </c>
      <c r="O6193">
        <v>70</v>
      </c>
      <c r="P6193">
        <v>0.25</v>
      </c>
      <c r="Q6193">
        <v>1</v>
      </c>
      <c r="R6193">
        <v>0.36</v>
      </c>
      <c r="S6193">
        <v>0.25</v>
      </c>
      <c r="T6193">
        <v>8</v>
      </c>
      <c r="U6193">
        <v>24</v>
      </c>
      <c r="V6193">
        <v>4</v>
      </c>
      <c r="W6193">
        <v>2.68</v>
      </c>
      <c r="X6193">
        <v>5</v>
      </c>
      <c r="Y6193">
        <v>1</v>
      </c>
      <c r="Z6193">
        <v>0.04</v>
      </c>
      <c r="AA6193">
        <v>10</v>
      </c>
      <c r="AB6193">
        <v>0.88</v>
      </c>
      <c r="AC6193">
        <v>255</v>
      </c>
      <c r="AD6193">
        <v>0.5</v>
      </c>
      <c r="AE6193">
        <v>0.01</v>
      </c>
      <c r="AF6193">
        <v>18</v>
      </c>
      <c r="AG6193">
        <v>280</v>
      </c>
      <c r="AH6193">
        <v>4</v>
      </c>
      <c r="AI6193">
        <v>2</v>
      </c>
      <c r="AJ6193">
        <v>3</v>
      </c>
      <c r="AK6193">
        <v>19</v>
      </c>
      <c r="AL6193">
        <v>0.19</v>
      </c>
      <c r="AM6193">
        <v>5</v>
      </c>
      <c r="AN6193">
        <v>5</v>
      </c>
      <c r="AO6193">
        <v>45</v>
      </c>
      <c r="AP6193">
        <v>5</v>
      </c>
      <c r="AQ6193">
        <v>52</v>
      </c>
    </row>
    <row r="6194" spans="1:43" hidden="1" x14ac:dyDescent="0.25">
      <c r="A6194" t="s">
        <v>21841</v>
      </c>
      <c r="B6194" t="s">
        <v>21842</v>
      </c>
      <c r="C6194" s="1" t="str">
        <f t="shared" si="442"/>
        <v>21:0134</v>
      </c>
      <c r="D6194" s="1" t="str">
        <f t="shared" si="443"/>
        <v>21:0078</v>
      </c>
      <c r="E6194" t="s">
        <v>21843</v>
      </c>
      <c r="F6194" t="s">
        <v>21844</v>
      </c>
      <c r="H6194">
        <v>54.649297500000003</v>
      </c>
      <c r="I6194">
        <v>-60.769244399999998</v>
      </c>
      <c r="J6194" s="1" t="str">
        <f t="shared" si="440"/>
        <v>Till</v>
      </c>
      <c r="K6194" s="1" t="str">
        <f t="shared" si="441"/>
        <v>&lt;63 micron</v>
      </c>
      <c r="L6194">
        <v>0.1</v>
      </c>
      <c r="M6194">
        <v>2.7</v>
      </c>
      <c r="N6194">
        <v>8</v>
      </c>
      <c r="O6194">
        <v>80</v>
      </c>
      <c r="P6194">
        <v>0.25</v>
      </c>
      <c r="Q6194">
        <v>1</v>
      </c>
      <c r="R6194">
        <v>0.43</v>
      </c>
      <c r="S6194">
        <v>0.25</v>
      </c>
      <c r="T6194">
        <v>18</v>
      </c>
      <c r="U6194">
        <v>58</v>
      </c>
      <c r="V6194">
        <v>45</v>
      </c>
      <c r="W6194">
        <v>3.92</v>
      </c>
      <c r="X6194">
        <v>5</v>
      </c>
      <c r="Y6194">
        <v>0.5</v>
      </c>
      <c r="Z6194">
        <v>0.13</v>
      </c>
      <c r="AA6194">
        <v>10</v>
      </c>
      <c r="AB6194">
        <v>1.01</v>
      </c>
      <c r="AC6194">
        <v>565</v>
      </c>
      <c r="AD6194">
        <v>0.5</v>
      </c>
      <c r="AE6194">
        <v>0.01</v>
      </c>
      <c r="AF6194">
        <v>48</v>
      </c>
      <c r="AG6194">
        <v>720</v>
      </c>
      <c r="AH6194">
        <v>12</v>
      </c>
      <c r="AI6194">
        <v>1</v>
      </c>
      <c r="AJ6194">
        <v>4</v>
      </c>
      <c r="AK6194">
        <v>19</v>
      </c>
      <c r="AL6194">
        <v>0.14000000000000001</v>
      </c>
      <c r="AM6194">
        <v>5</v>
      </c>
      <c r="AN6194">
        <v>5</v>
      </c>
      <c r="AO6194">
        <v>63</v>
      </c>
      <c r="AP6194">
        <v>5</v>
      </c>
      <c r="AQ6194">
        <v>74</v>
      </c>
    </row>
    <row r="6195" spans="1:43" hidden="1" x14ac:dyDescent="0.25">
      <c r="A6195" t="s">
        <v>21845</v>
      </c>
      <c r="B6195" t="s">
        <v>21846</v>
      </c>
      <c r="C6195" s="1" t="str">
        <f t="shared" si="442"/>
        <v>21:0134</v>
      </c>
      <c r="D6195" s="1" t="str">
        <f t="shared" si="443"/>
        <v>21:0078</v>
      </c>
      <c r="E6195" t="s">
        <v>21847</v>
      </c>
      <c r="F6195" t="s">
        <v>21848</v>
      </c>
      <c r="H6195">
        <v>54.682734099999998</v>
      </c>
      <c r="I6195">
        <v>-60.766634500000002</v>
      </c>
      <c r="J6195" s="1" t="str">
        <f t="shared" si="440"/>
        <v>Till</v>
      </c>
      <c r="K6195" s="1" t="str">
        <f t="shared" si="441"/>
        <v>&lt;63 micron</v>
      </c>
      <c r="L6195">
        <v>0.1</v>
      </c>
      <c r="M6195">
        <v>3.66</v>
      </c>
      <c r="N6195">
        <v>1</v>
      </c>
      <c r="O6195">
        <v>80</v>
      </c>
      <c r="P6195">
        <v>0.25</v>
      </c>
      <c r="Q6195">
        <v>1</v>
      </c>
      <c r="R6195">
        <v>0.27</v>
      </c>
      <c r="S6195">
        <v>0.25</v>
      </c>
      <c r="T6195">
        <v>14</v>
      </c>
      <c r="U6195">
        <v>97</v>
      </c>
      <c r="V6195">
        <v>72</v>
      </c>
      <c r="W6195">
        <v>4.1399999999999997</v>
      </c>
      <c r="X6195">
        <v>5</v>
      </c>
      <c r="Y6195">
        <v>0.5</v>
      </c>
      <c r="Z6195">
        <v>0.13</v>
      </c>
      <c r="AA6195">
        <v>10</v>
      </c>
      <c r="AB6195">
        <v>1.25</v>
      </c>
      <c r="AC6195">
        <v>290</v>
      </c>
      <c r="AD6195">
        <v>0.5</v>
      </c>
      <c r="AE6195">
        <v>0.02</v>
      </c>
      <c r="AF6195">
        <v>51</v>
      </c>
      <c r="AG6195">
        <v>170</v>
      </c>
      <c r="AH6195">
        <v>10</v>
      </c>
      <c r="AI6195">
        <v>1</v>
      </c>
      <c r="AJ6195">
        <v>6</v>
      </c>
      <c r="AK6195">
        <v>17</v>
      </c>
      <c r="AL6195">
        <v>0.15</v>
      </c>
      <c r="AM6195">
        <v>5</v>
      </c>
      <c r="AN6195">
        <v>5</v>
      </c>
      <c r="AO6195">
        <v>69</v>
      </c>
      <c r="AP6195">
        <v>5</v>
      </c>
      <c r="AQ6195">
        <v>60</v>
      </c>
    </row>
    <row r="6196" spans="1:43" hidden="1" x14ac:dyDescent="0.25">
      <c r="A6196" t="s">
        <v>21849</v>
      </c>
      <c r="B6196" t="s">
        <v>21850</v>
      </c>
      <c r="C6196" s="1" t="str">
        <f t="shared" si="442"/>
        <v>21:0134</v>
      </c>
      <c r="D6196" s="1" t="str">
        <f t="shared" si="443"/>
        <v>21:0078</v>
      </c>
      <c r="E6196" t="s">
        <v>21851</v>
      </c>
      <c r="F6196" t="s">
        <v>21852</v>
      </c>
      <c r="H6196">
        <v>54.693825599999997</v>
      </c>
      <c r="I6196">
        <v>-60.734599699999997</v>
      </c>
      <c r="J6196" s="1" t="str">
        <f t="shared" si="440"/>
        <v>Till</v>
      </c>
      <c r="K6196" s="1" t="str">
        <f t="shared" si="441"/>
        <v>&lt;63 micron</v>
      </c>
      <c r="L6196">
        <v>0.1</v>
      </c>
      <c r="M6196">
        <v>3.11</v>
      </c>
      <c r="N6196">
        <v>2</v>
      </c>
      <c r="O6196">
        <v>90</v>
      </c>
      <c r="P6196">
        <v>0.25</v>
      </c>
      <c r="Q6196">
        <v>1</v>
      </c>
      <c r="R6196">
        <v>0.37</v>
      </c>
      <c r="S6196">
        <v>0.25</v>
      </c>
      <c r="T6196">
        <v>16</v>
      </c>
      <c r="U6196">
        <v>143</v>
      </c>
      <c r="V6196">
        <v>76</v>
      </c>
      <c r="W6196">
        <v>3.86</v>
      </c>
      <c r="X6196">
        <v>5</v>
      </c>
      <c r="Y6196">
        <v>1</v>
      </c>
      <c r="Z6196">
        <v>0.14000000000000001</v>
      </c>
      <c r="AA6196">
        <v>20</v>
      </c>
      <c r="AB6196">
        <v>1.26</v>
      </c>
      <c r="AC6196">
        <v>415</v>
      </c>
      <c r="AD6196">
        <v>0.5</v>
      </c>
      <c r="AE6196">
        <v>0.02</v>
      </c>
      <c r="AF6196">
        <v>78</v>
      </c>
      <c r="AG6196">
        <v>470</v>
      </c>
      <c r="AH6196">
        <v>22</v>
      </c>
      <c r="AI6196">
        <v>4</v>
      </c>
      <c r="AJ6196">
        <v>6</v>
      </c>
      <c r="AK6196">
        <v>18</v>
      </c>
      <c r="AL6196">
        <v>0.15</v>
      </c>
      <c r="AM6196">
        <v>5</v>
      </c>
      <c r="AN6196">
        <v>5</v>
      </c>
      <c r="AO6196">
        <v>63</v>
      </c>
      <c r="AP6196">
        <v>5</v>
      </c>
      <c r="AQ6196">
        <v>70</v>
      </c>
    </row>
    <row r="6197" spans="1:43" hidden="1" x14ac:dyDescent="0.25">
      <c r="A6197" t="s">
        <v>21853</v>
      </c>
      <c r="B6197" t="s">
        <v>21854</v>
      </c>
      <c r="C6197" s="1" t="str">
        <f t="shared" si="442"/>
        <v>21:0134</v>
      </c>
      <c r="D6197" s="1" t="str">
        <f t="shared" si="443"/>
        <v>21:0078</v>
      </c>
      <c r="E6197" t="s">
        <v>21855</v>
      </c>
      <c r="F6197" t="s">
        <v>21856</v>
      </c>
      <c r="H6197">
        <v>53.815869999999997</v>
      </c>
      <c r="I6197">
        <v>-65.017848000000001</v>
      </c>
      <c r="J6197" s="1" t="str">
        <f t="shared" si="440"/>
        <v>Till</v>
      </c>
      <c r="K6197" s="1" t="str">
        <f t="shared" si="441"/>
        <v>&lt;63 micron</v>
      </c>
      <c r="L6197">
        <v>0.1</v>
      </c>
      <c r="M6197">
        <v>1.23</v>
      </c>
      <c r="N6197">
        <v>2</v>
      </c>
      <c r="O6197">
        <v>100</v>
      </c>
      <c r="P6197">
        <v>0.25</v>
      </c>
      <c r="Q6197">
        <v>1</v>
      </c>
      <c r="R6197">
        <v>0.44</v>
      </c>
      <c r="S6197">
        <v>0.25</v>
      </c>
      <c r="T6197">
        <v>11</v>
      </c>
      <c r="U6197">
        <v>40</v>
      </c>
      <c r="V6197">
        <v>26</v>
      </c>
      <c r="W6197">
        <v>3.16</v>
      </c>
      <c r="X6197">
        <v>10</v>
      </c>
      <c r="Y6197">
        <v>0.5</v>
      </c>
      <c r="Z6197">
        <v>0.16</v>
      </c>
      <c r="AA6197">
        <v>40</v>
      </c>
      <c r="AB6197">
        <v>0.62</v>
      </c>
      <c r="AC6197">
        <v>395</v>
      </c>
      <c r="AD6197">
        <v>1</v>
      </c>
      <c r="AE6197">
        <v>0.03</v>
      </c>
      <c r="AF6197">
        <v>19</v>
      </c>
      <c r="AG6197">
        <v>1120</v>
      </c>
      <c r="AH6197">
        <v>6</v>
      </c>
      <c r="AI6197">
        <v>2</v>
      </c>
      <c r="AJ6197">
        <v>3</v>
      </c>
      <c r="AK6197">
        <v>25</v>
      </c>
      <c r="AL6197">
        <v>0.1</v>
      </c>
      <c r="AM6197">
        <v>5</v>
      </c>
      <c r="AN6197">
        <v>5</v>
      </c>
      <c r="AO6197">
        <v>39</v>
      </c>
      <c r="AP6197">
        <v>5</v>
      </c>
      <c r="AQ6197">
        <v>38</v>
      </c>
    </row>
    <row r="6198" spans="1:43" hidden="1" x14ac:dyDescent="0.25">
      <c r="A6198" t="s">
        <v>21857</v>
      </c>
      <c r="B6198" t="s">
        <v>21858</v>
      </c>
      <c r="C6198" s="1" t="str">
        <f t="shared" si="442"/>
        <v>21:0134</v>
      </c>
      <c r="D6198" s="1" t="str">
        <f t="shared" si="443"/>
        <v>21:0078</v>
      </c>
      <c r="E6198" t="s">
        <v>21859</v>
      </c>
      <c r="F6198" t="s">
        <v>21860</v>
      </c>
      <c r="H6198">
        <v>54.6503686</v>
      </c>
      <c r="I6198">
        <v>-60.568042400000003</v>
      </c>
      <c r="J6198" s="1" t="str">
        <f t="shared" si="440"/>
        <v>Till</v>
      </c>
      <c r="K6198" s="1" t="str">
        <f t="shared" si="441"/>
        <v>&lt;63 micron</v>
      </c>
      <c r="L6198">
        <v>0.1</v>
      </c>
      <c r="M6198">
        <v>3.61</v>
      </c>
      <c r="N6198">
        <v>6</v>
      </c>
      <c r="O6198">
        <v>120</v>
      </c>
      <c r="P6198">
        <v>0.5</v>
      </c>
      <c r="Q6198">
        <v>1</v>
      </c>
      <c r="R6198">
        <v>0.39</v>
      </c>
      <c r="S6198">
        <v>0.25</v>
      </c>
      <c r="T6198">
        <v>22</v>
      </c>
      <c r="U6198">
        <v>94</v>
      </c>
      <c r="V6198">
        <v>63</v>
      </c>
      <c r="W6198">
        <v>4.4400000000000004</v>
      </c>
      <c r="X6198">
        <v>5</v>
      </c>
      <c r="Y6198">
        <v>0.5</v>
      </c>
      <c r="Z6198">
        <v>0.17</v>
      </c>
      <c r="AA6198">
        <v>10</v>
      </c>
      <c r="AB6198">
        <v>1.04</v>
      </c>
      <c r="AC6198">
        <v>600</v>
      </c>
      <c r="AD6198">
        <v>0.5</v>
      </c>
      <c r="AE6198">
        <v>0.01</v>
      </c>
      <c r="AF6198">
        <v>51</v>
      </c>
      <c r="AG6198">
        <v>260</v>
      </c>
      <c r="AH6198">
        <v>12</v>
      </c>
      <c r="AI6198">
        <v>1</v>
      </c>
      <c r="AJ6198">
        <v>5</v>
      </c>
      <c r="AK6198">
        <v>27</v>
      </c>
      <c r="AL6198">
        <v>0.22</v>
      </c>
      <c r="AM6198">
        <v>5</v>
      </c>
      <c r="AN6198">
        <v>5</v>
      </c>
      <c r="AO6198">
        <v>76</v>
      </c>
      <c r="AP6198">
        <v>5</v>
      </c>
      <c r="AQ6198">
        <v>44</v>
      </c>
    </row>
    <row r="6199" spans="1:43" hidden="1" x14ac:dyDescent="0.25">
      <c r="A6199" t="s">
        <v>21861</v>
      </c>
      <c r="B6199" t="s">
        <v>21862</v>
      </c>
      <c r="C6199" s="1" t="str">
        <f t="shared" si="442"/>
        <v>21:0134</v>
      </c>
      <c r="D6199" s="1" t="str">
        <f t="shared" si="443"/>
        <v>21:0078</v>
      </c>
      <c r="E6199" t="s">
        <v>21863</v>
      </c>
      <c r="F6199" t="s">
        <v>21864</v>
      </c>
      <c r="H6199">
        <v>54.561295999999999</v>
      </c>
      <c r="I6199">
        <v>-60.643732900000003</v>
      </c>
      <c r="J6199" s="1" t="str">
        <f t="shared" si="440"/>
        <v>Till</v>
      </c>
      <c r="K6199" s="1" t="str">
        <f t="shared" si="441"/>
        <v>&lt;63 micron</v>
      </c>
      <c r="L6199">
        <v>0.1</v>
      </c>
      <c r="M6199">
        <v>3.48</v>
      </c>
      <c r="N6199">
        <v>1</v>
      </c>
      <c r="O6199">
        <v>120</v>
      </c>
      <c r="P6199">
        <v>0.25</v>
      </c>
      <c r="Q6199">
        <v>1</v>
      </c>
      <c r="R6199">
        <v>0.35</v>
      </c>
      <c r="S6199">
        <v>0.25</v>
      </c>
      <c r="T6199">
        <v>14</v>
      </c>
      <c r="U6199">
        <v>72</v>
      </c>
      <c r="V6199">
        <v>43</v>
      </c>
      <c r="W6199">
        <v>3.77</v>
      </c>
      <c r="X6199">
        <v>5</v>
      </c>
      <c r="Y6199">
        <v>0.5</v>
      </c>
      <c r="Z6199">
        <v>0.17</v>
      </c>
      <c r="AA6199">
        <v>10</v>
      </c>
      <c r="AB6199">
        <v>1.03</v>
      </c>
      <c r="AC6199">
        <v>385</v>
      </c>
      <c r="AD6199">
        <v>0.5</v>
      </c>
      <c r="AE6199">
        <v>0.01</v>
      </c>
      <c r="AF6199">
        <v>37</v>
      </c>
      <c r="AG6199">
        <v>200</v>
      </c>
      <c r="AH6199">
        <v>12</v>
      </c>
      <c r="AI6199">
        <v>1</v>
      </c>
      <c r="AJ6199">
        <v>5</v>
      </c>
      <c r="AK6199">
        <v>27</v>
      </c>
      <c r="AL6199">
        <v>0.19</v>
      </c>
      <c r="AM6199">
        <v>5</v>
      </c>
      <c r="AN6199">
        <v>5</v>
      </c>
      <c r="AO6199">
        <v>65</v>
      </c>
      <c r="AP6199">
        <v>5</v>
      </c>
      <c r="AQ6199">
        <v>44</v>
      </c>
    </row>
    <row r="6200" spans="1:43" hidden="1" x14ac:dyDescent="0.25">
      <c r="A6200" t="s">
        <v>21865</v>
      </c>
      <c r="B6200" t="s">
        <v>21866</v>
      </c>
      <c r="C6200" s="1" t="str">
        <f t="shared" si="442"/>
        <v>21:0134</v>
      </c>
      <c r="D6200" s="1" t="str">
        <f t="shared" si="443"/>
        <v>21:0078</v>
      </c>
      <c r="E6200" t="s">
        <v>21867</v>
      </c>
      <c r="F6200" t="s">
        <v>21868</v>
      </c>
      <c r="H6200">
        <v>54.431656599999997</v>
      </c>
      <c r="I6200">
        <v>-60.863197700000001</v>
      </c>
      <c r="J6200" s="1" t="str">
        <f t="shared" si="440"/>
        <v>Till</v>
      </c>
      <c r="K6200" s="1" t="str">
        <f t="shared" si="441"/>
        <v>&lt;63 micron</v>
      </c>
      <c r="L6200">
        <v>0.1</v>
      </c>
      <c r="M6200">
        <v>2.25</v>
      </c>
      <c r="N6200">
        <v>1</v>
      </c>
      <c r="O6200">
        <v>60</v>
      </c>
      <c r="P6200">
        <v>0.25</v>
      </c>
      <c r="Q6200">
        <v>1</v>
      </c>
      <c r="R6200">
        <v>0.46</v>
      </c>
      <c r="S6200">
        <v>0.25</v>
      </c>
      <c r="T6200">
        <v>9</v>
      </c>
      <c r="U6200">
        <v>39</v>
      </c>
      <c r="V6200">
        <v>29</v>
      </c>
      <c r="W6200">
        <v>2.81</v>
      </c>
      <c r="X6200">
        <v>5</v>
      </c>
      <c r="Y6200">
        <v>0.5</v>
      </c>
      <c r="Z6200">
        <v>0.17</v>
      </c>
      <c r="AA6200">
        <v>10</v>
      </c>
      <c r="AB6200">
        <v>0.69</v>
      </c>
      <c r="AC6200">
        <v>340</v>
      </c>
      <c r="AD6200">
        <v>0.5</v>
      </c>
      <c r="AE6200">
        <v>0.01</v>
      </c>
      <c r="AF6200">
        <v>22</v>
      </c>
      <c r="AG6200">
        <v>790</v>
      </c>
      <c r="AH6200">
        <v>8</v>
      </c>
      <c r="AI6200">
        <v>1</v>
      </c>
      <c r="AJ6200">
        <v>3</v>
      </c>
      <c r="AK6200">
        <v>26</v>
      </c>
      <c r="AL6200">
        <v>0.17</v>
      </c>
      <c r="AM6200">
        <v>5</v>
      </c>
      <c r="AN6200">
        <v>5</v>
      </c>
      <c r="AO6200">
        <v>48</v>
      </c>
      <c r="AP6200">
        <v>5</v>
      </c>
      <c r="AQ6200">
        <v>36</v>
      </c>
    </row>
    <row r="6201" spans="1:43" hidden="1" x14ac:dyDescent="0.25">
      <c r="A6201" t="s">
        <v>21869</v>
      </c>
      <c r="B6201" t="s">
        <v>21870</v>
      </c>
      <c r="C6201" s="1" t="str">
        <f t="shared" si="442"/>
        <v>21:0134</v>
      </c>
      <c r="D6201" s="1" t="str">
        <f t="shared" si="443"/>
        <v>21:0078</v>
      </c>
      <c r="E6201" t="s">
        <v>21871</v>
      </c>
      <c r="F6201" t="s">
        <v>21872</v>
      </c>
      <c r="H6201">
        <v>54.3954728</v>
      </c>
      <c r="I6201">
        <v>-60.692151899999999</v>
      </c>
      <c r="J6201" s="1" t="str">
        <f t="shared" si="440"/>
        <v>Till</v>
      </c>
      <c r="K6201" s="1" t="str">
        <f t="shared" si="441"/>
        <v>&lt;63 micron</v>
      </c>
      <c r="L6201">
        <v>0.1</v>
      </c>
      <c r="M6201">
        <v>1.0900000000000001</v>
      </c>
      <c r="N6201">
        <v>2</v>
      </c>
      <c r="O6201">
        <v>40</v>
      </c>
      <c r="P6201">
        <v>0.25</v>
      </c>
      <c r="Q6201">
        <v>1</v>
      </c>
      <c r="R6201">
        <v>0.48</v>
      </c>
      <c r="S6201">
        <v>0.25</v>
      </c>
      <c r="T6201">
        <v>3</v>
      </c>
      <c r="U6201">
        <v>20</v>
      </c>
      <c r="V6201">
        <v>2</v>
      </c>
      <c r="W6201">
        <v>1.96</v>
      </c>
      <c r="X6201">
        <v>5</v>
      </c>
      <c r="Y6201">
        <v>0.5</v>
      </c>
      <c r="Z6201">
        <v>0.13</v>
      </c>
      <c r="AA6201">
        <v>20</v>
      </c>
      <c r="AB6201">
        <v>0.4</v>
      </c>
      <c r="AC6201">
        <v>220</v>
      </c>
      <c r="AD6201">
        <v>1</v>
      </c>
      <c r="AE6201">
        <v>0.01</v>
      </c>
      <c r="AF6201">
        <v>7</v>
      </c>
      <c r="AG6201">
        <v>740</v>
      </c>
      <c r="AH6201">
        <v>10</v>
      </c>
      <c r="AI6201">
        <v>1</v>
      </c>
      <c r="AJ6201">
        <v>2</v>
      </c>
      <c r="AK6201">
        <v>40</v>
      </c>
      <c r="AL6201">
        <v>0.15</v>
      </c>
      <c r="AM6201">
        <v>5</v>
      </c>
      <c r="AN6201">
        <v>5</v>
      </c>
      <c r="AO6201">
        <v>31</v>
      </c>
      <c r="AP6201">
        <v>5</v>
      </c>
      <c r="AQ6201">
        <v>28</v>
      </c>
    </row>
    <row r="6202" spans="1:43" hidden="1" x14ac:dyDescent="0.25">
      <c r="A6202" t="s">
        <v>21873</v>
      </c>
      <c r="B6202" t="s">
        <v>21874</v>
      </c>
      <c r="C6202" s="1" t="str">
        <f t="shared" si="442"/>
        <v>21:0134</v>
      </c>
      <c r="D6202" s="1" t="str">
        <f t="shared" si="443"/>
        <v>21:0078</v>
      </c>
      <c r="E6202" t="s">
        <v>21875</v>
      </c>
      <c r="F6202" t="s">
        <v>21876</v>
      </c>
      <c r="H6202">
        <v>54.346556700000001</v>
      </c>
      <c r="I6202">
        <v>-60.6152637</v>
      </c>
      <c r="J6202" s="1" t="str">
        <f t="shared" si="440"/>
        <v>Till</v>
      </c>
      <c r="K6202" s="1" t="str">
        <f t="shared" si="441"/>
        <v>&lt;63 micron</v>
      </c>
      <c r="L6202">
        <v>0.1</v>
      </c>
      <c r="M6202">
        <v>0.64</v>
      </c>
      <c r="N6202">
        <v>14</v>
      </c>
      <c r="O6202">
        <v>30</v>
      </c>
      <c r="P6202">
        <v>0.25</v>
      </c>
      <c r="Q6202">
        <v>1</v>
      </c>
      <c r="R6202">
        <v>0.55000000000000004</v>
      </c>
      <c r="S6202">
        <v>0.25</v>
      </c>
      <c r="T6202">
        <v>3</v>
      </c>
      <c r="U6202">
        <v>13</v>
      </c>
      <c r="V6202">
        <v>2</v>
      </c>
      <c r="W6202">
        <v>1.38</v>
      </c>
      <c r="X6202">
        <v>5</v>
      </c>
      <c r="Y6202">
        <v>2</v>
      </c>
      <c r="Z6202">
        <v>0.09</v>
      </c>
      <c r="AA6202">
        <v>20</v>
      </c>
      <c r="AB6202">
        <v>0.24</v>
      </c>
      <c r="AC6202">
        <v>170</v>
      </c>
      <c r="AD6202">
        <v>0.5</v>
      </c>
      <c r="AE6202">
        <v>0.01</v>
      </c>
      <c r="AF6202">
        <v>6</v>
      </c>
      <c r="AG6202">
        <v>930</v>
      </c>
      <c r="AH6202">
        <v>6</v>
      </c>
      <c r="AI6202">
        <v>1</v>
      </c>
      <c r="AJ6202">
        <v>2</v>
      </c>
      <c r="AK6202">
        <v>37</v>
      </c>
      <c r="AL6202">
        <v>0.1</v>
      </c>
      <c r="AM6202">
        <v>5</v>
      </c>
      <c r="AN6202">
        <v>5</v>
      </c>
      <c r="AO6202">
        <v>26</v>
      </c>
      <c r="AP6202">
        <v>5</v>
      </c>
      <c r="AQ6202">
        <v>18</v>
      </c>
    </row>
    <row r="6203" spans="1:43" hidden="1" x14ac:dyDescent="0.25">
      <c r="A6203" t="s">
        <v>21877</v>
      </c>
      <c r="B6203" t="s">
        <v>21878</v>
      </c>
      <c r="C6203" s="1" t="str">
        <f t="shared" si="442"/>
        <v>21:0134</v>
      </c>
      <c r="D6203" s="1" t="str">
        <f t="shared" si="443"/>
        <v>21:0078</v>
      </c>
      <c r="E6203" t="s">
        <v>21879</v>
      </c>
      <c r="F6203" t="s">
        <v>21880</v>
      </c>
      <c r="H6203">
        <v>54.267170999999998</v>
      </c>
      <c r="I6203">
        <v>-60.534612299999999</v>
      </c>
      <c r="J6203" s="1" t="str">
        <f t="shared" si="440"/>
        <v>Till</v>
      </c>
      <c r="K6203" s="1" t="str">
        <f t="shared" si="441"/>
        <v>&lt;63 micron</v>
      </c>
      <c r="L6203">
        <v>0.1</v>
      </c>
      <c r="M6203">
        <v>0.67</v>
      </c>
      <c r="N6203">
        <v>4</v>
      </c>
      <c r="O6203">
        <v>30</v>
      </c>
      <c r="P6203">
        <v>0.25</v>
      </c>
      <c r="Q6203">
        <v>1</v>
      </c>
      <c r="R6203">
        <v>0.68</v>
      </c>
      <c r="S6203">
        <v>0.25</v>
      </c>
      <c r="T6203">
        <v>3</v>
      </c>
      <c r="U6203">
        <v>13</v>
      </c>
      <c r="V6203">
        <v>6</v>
      </c>
      <c r="W6203">
        <v>1.61</v>
      </c>
      <c r="X6203">
        <v>5</v>
      </c>
      <c r="Y6203">
        <v>2</v>
      </c>
      <c r="Z6203">
        <v>0.1</v>
      </c>
      <c r="AA6203">
        <v>20</v>
      </c>
      <c r="AB6203">
        <v>0.2</v>
      </c>
      <c r="AC6203">
        <v>180</v>
      </c>
      <c r="AD6203">
        <v>0.5</v>
      </c>
      <c r="AE6203">
        <v>0.02</v>
      </c>
      <c r="AF6203">
        <v>5</v>
      </c>
      <c r="AG6203">
        <v>1370</v>
      </c>
      <c r="AH6203">
        <v>6</v>
      </c>
      <c r="AI6203">
        <v>1</v>
      </c>
      <c r="AJ6203">
        <v>3</v>
      </c>
      <c r="AK6203">
        <v>40</v>
      </c>
      <c r="AL6203">
        <v>0.11</v>
      </c>
      <c r="AM6203">
        <v>5</v>
      </c>
      <c r="AN6203">
        <v>5</v>
      </c>
      <c r="AO6203">
        <v>28</v>
      </c>
      <c r="AP6203">
        <v>5</v>
      </c>
      <c r="AQ6203">
        <v>18</v>
      </c>
    </row>
    <row r="6204" spans="1:43" hidden="1" x14ac:dyDescent="0.25">
      <c r="A6204" t="s">
        <v>21881</v>
      </c>
      <c r="B6204" t="s">
        <v>21882</v>
      </c>
      <c r="C6204" s="1" t="str">
        <f t="shared" si="442"/>
        <v>21:0134</v>
      </c>
      <c r="D6204" s="1" t="str">
        <f t="shared" si="443"/>
        <v>21:0078</v>
      </c>
      <c r="E6204" t="s">
        <v>21883</v>
      </c>
      <c r="F6204" t="s">
        <v>21884</v>
      </c>
      <c r="H6204">
        <v>54.296753899999999</v>
      </c>
      <c r="I6204">
        <v>-60.371076100000003</v>
      </c>
      <c r="J6204" s="1" t="str">
        <f t="shared" si="440"/>
        <v>Till</v>
      </c>
      <c r="K6204" s="1" t="str">
        <f t="shared" si="441"/>
        <v>&lt;63 micron</v>
      </c>
      <c r="L6204">
        <v>0.1</v>
      </c>
      <c r="M6204">
        <v>0.77</v>
      </c>
      <c r="N6204">
        <v>1</v>
      </c>
      <c r="O6204">
        <v>30</v>
      </c>
      <c r="P6204">
        <v>0.25</v>
      </c>
      <c r="Q6204">
        <v>1</v>
      </c>
      <c r="R6204">
        <v>0.65</v>
      </c>
      <c r="S6204">
        <v>0.25</v>
      </c>
      <c r="T6204">
        <v>2</v>
      </c>
      <c r="U6204">
        <v>8</v>
      </c>
      <c r="V6204">
        <v>8</v>
      </c>
      <c r="W6204">
        <v>1.47</v>
      </c>
      <c r="X6204">
        <v>5</v>
      </c>
      <c r="Y6204">
        <v>0.5</v>
      </c>
      <c r="Z6204">
        <v>0.14000000000000001</v>
      </c>
      <c r="AA6204">
        <v>20</v>
      </c>
      <c r="AB6204">
        <v>0.23</v>
      </c>
      <c r="AC6204">
        <v>190</v>
      </c>
      <c r="AD6204">
        <v>0.5</v>
      </c>
      <c r="AE6204">
        <v>0.02</v>
      </c>
      <c r="AF6204">
        <v>2</v>
      </c>
      <c r="AG6204">
        <v>1210</v>
      </c>
      <c r="AH6204">
        <v>4</v>
      </c>
      <c r="AI6204">
        <v>1</v>
      </c>
      <c r="AJ6204">
        <v>3</v>
      </c>
      <c r="AK6204">
        <v>33</v>
      </c>
      <c r="AL6204">
        <v>0.11</v>
      </c>
      <c r="AM6204">
        <v>5</v>
      </c>
      <c r="AN6204">
        <v>5</v>
      </c>
      <c r="AO6204">
        <v>22</v>
      </c>
      <c r="AP6204">
        <v>5</v>
      </c>
      <c r="AQ6204">
        <v>22</v>
      </c>
    </row>
    <row r="6205" spans="1:43" hidden="1" x14ac:dyDescent="0.25">
      <c r="A6205" t="s">
        <v>21885</v>
      </c>
      <c r="B6205" t="s">
        <v>21886</v>
      </c>
      <c r="C6205" s="1" t="str">
        <f t="shared" si="442"/>
        <v>21:0134</v>
      </c>
      <c r="D6205" s="1" t="str">
        <f t="shared" si="443"/>
        <v>21:0078</v>
      </c>
      <c r="E6205" t="s">
        <v>21887</v>
      </c>
      <c r="F6205" t="s">
        <v>21888</v>
      </c>
      <c r="H6205">
        <v>54.379691299999998</v>
      </c>
      <c r="I6205">
        <v>-60.309945200000001</v>
      </c>
      <c r="J6205" s="1" t="str">
        <f t="shared" si="440"/>
        <v>Till</v>
      </c>
      <c r="K6205" s="1" t="str">
        <f t="shared" si="441"/>
        <v>&lt;63 micron</v>
      </c>
      <c r="L6205">
        <v>0.1</v>
      </c>
      <c r="M6205">
        <v>0.89</v>
      </c>
      <c r="N6205">
        <v>2</v>
      </c>
      <c r="O6205">
        <v>40</v>
      </c>
      <c r="P6205">
        <v>0.25</v>
      </c>
      <c r="Q6205">
        <v>1</v>
      </c>
      <c r="R6205">
        <v>0.53</v>
      </c>
      <c r="S6205">
        <v>0.25</v>
      </c>
      <c r="T6205">
        <v>4</v>
      </c>
      <c r="U6205">
        <v>16</v>
      </c>
      <c r="V6205">
        <v>3</v>
      </c>
      <c r="W6205">
        <v>1.73</v>
      </c>
      <c r="X6205">
        <v>5</v>
      </c>
      <c r="Y6205">
        <v>1</v>
      </c>
      <c r="Z6205">
        <v>0.16</v>
      </c>
      <c r="AA6205">
        <v>20</v>
      </c>
      <c r="AB6205">
        <v>0.35</v>
      </c>
      <c r="AC6205">
        <v>195</v>
      </c>
      <c r="AD6205">
        <v>0.5</v>
      </c>
      <c r="AE6205">
        <v>0.01</v>
      </c>
      <c r="AF6205">
        <v>6</v>
      </c>
      <c r="AG6205">
        <v>850</v>
      </c>
      <c r="AH6205">
        <v>8</v>
      </c>
      <c r="AI6205">
        <v>1</v>
      </c>
      <c r="AJ6205">
        <v>2</v>
      </c>
      <c r="AK6205">
        <v>39</v>
      </c>
      <c r="AL6205">
        <v>0.12</v>
      </c>
      <c r="AM6205">
        <v>5</v>
      </c>
      <c r="AN6205">
        <v>5</v>
      </c>
      <c r="AO6205">
        <v>32</v>
      </c>
      <c r="AP6205">
        <v>5</v>
      </c>
      <c r="AQ6205">
        <v>24</v>
      </c>
    </row>
    <row r="6206" spans="1:43" hidden="1" x14ac:dyDescent="0.25">
      <c r="A6206" t="s">
        <v>21889</v>
      </c>
      <c r="B6206" t="s">
        <v>21890</v>
      </c>
      <c r="C6206" s="1" t="str">
        <f t="shared" si="442"/>
        <v>21:0134</v>
      </c>
      <c r="D6206" s="1" t="str">
        <f t="shared" si="443"/>
        <v>21:0078</v>
      </c>
      <c r="E6206" t="s">
        <v>21891</v>
      </c>
      <c r="F6206" t="s">
        <v>21892</v>
      </c>
      <c r="H6206">
        <v>54.413859700000003</v>
      </c>
      <c r="I6206">
        <v>-60.402503699999997</v>
      </c>
      <c r="J6206" s="1" t="str">
        <f t="shared" si="440"/>
        <v>Till</v>
      </c>
      <c r="K6206" s="1" t="str">
        <f t="shared" si="441"/>
        <v>&lt;63 micron</v>
      </c>
      <c r="L6206">
        <v>0.1</v>
      </c>
      <c r="M6206">
        <v>1.1000000000000001</v>
      </c>
      <c r="N6206">
        <v>1</v>
      </c>
      <c r="O6206">
        <v>60</v>
      </c>
      <c r="P6206">
        <v>0.25</v>
      </c>
      <c r="Q6206">
        <v>1</v>
      </c>
      <c r="R6206">
        <v>0.6</v>
      </c>
      <c r="S6206">
        <v>0.25</v>
      </c>
      <c r="T6206">
        <v>4</v>
      </c>
      <c r="U6206">
        <v>20</v>
      </c>
      <c r="V6206">
        <v>12</v>
      </c>
      <c r="W6206">
        <v>1.88</v>
      </c>
      <c r="X6206">
        <v>5</v>
      </c>
      <c r="Y6206">
        <v>1</v>
      </c>
      <c r="Z6206">
        <v>0.24</v>
      </c>
      <c r="AA6206">
        <v>20</v>
      </c>
      <c r="AB6206">
        <v>0.49</v>
      </c>
      <c r="AC6206">
        <v>235</v>
      </c>
      <c r="AD6206">
        <v>0.5</v>
      </c>
      <c r="AE6206">
        <v>0.01</v>
      </c>
      <c r="AF6206">
        <v>7</v>
      </c>
      <c r="AG6206">
        <v>1030</v>
      </c>
      <c r="AH6206">
        <v>8</v>
      </c>
      <c r="AI6206">
        <v>2</v>
      </c>
      <c r="AJ6206">
        <v>2</v>
      </c>
      <c r="AK6206">
        <v>44</v>
      </c>
      <c r="AL6206">
        <v>0.12</v>
      </c>
      <c r="AM6206">
        <v>5</v>
      </c>
      <c r="AN6206">
        <v>5</v>
      </c>
      <c r="AO6206">
        <v>36</v>
      </c>
      <c r="AP6206">
        <v>5</v>
      </c>
      <c r="AQ6206">
        <v>30</v>
      </c>
    </row>
    <row r="6207" spans="1:43" hidden="1" x14ac:dyDescent="0.25">
      <c r="A6207" t="s">
        <v>21893</v>
      </c>
      <c r="B6207" t="s">
        <v>21894</v>
      </c>
      <c r="C6207" s="1" t="str">
        <f t="shared" si="442"/>
        <v>21:0134</v>
      </c>
      <c r="D6207" s="1" t="str">
        <f t="shared" si="443"/>
        <v>21:0078</v>
      </c>
      <c r="E6207" t="s">
        <v>21895</v>
      </c>
      <c r="F6207" t="s">
        <v>21896</v>
      </c>
      <c r="H6207">
        <v>54.433436100000002</v>
      </c>
      <c r="I6207">
        <v>-60.521162699999998</v>
      </c>
      <c r="J6207" s="1" t="str">
        <f t="shared" si="440"/>
        <v>Till</v>
      </c>
      <c r="K6207" s="1" t="str">
        <f t="shared" si="441"/>
        <v>&lt;63 micron</v>
      </c>
      <c r="L6207">
        <v>0.1</v>
      </c>
      <c r="M6207">
        <v>1.78</v>
      </c>
      <c r="N6207">
        <v>4</v>
      </c>
      <c r="O6207">
        <v>60</v>
      </c>
      <c r="P6207">
        <v>0.25</v>
      </c>
      <c r="Q6207">
        <v>1</v>
      </c>
      <c r="R6207">
        <v>0.5</v>
      </c>
      <c r="S6207">
        <v>0.25</v>
      </c>
      <c r="T6207">
        <v>4</v>
      </c>
      <c r="U6207">
        <v>22</v>
      </c>
      <c r="V6207">
        <v>0.5</v>
      </c>
      <c r="W6207">
        <v>2.19</v>
      </c>
      <c r="X6207">
        <v>5</v>
      </c>
      <c r="Y6207">
        <v>1</v>
      </c>
      <c r="Z6207">
        <v>0.17</v>
      </c>
      <c r="AA6207">
        <v>30</v>
      </c>
      <c r="AB6207">
        <v>0.59</v>
      </c>
      <c r="AC6207">
        <v>325</v>
      </c>
      <c r="AD6207">
        <v>0.5</v>
      </c>
      <c r="AE6207">
        <v>5.0000000000000001E-3</v>
      </c>
      <c r="AF6207">
        <v>10</v>
      </c>
      <c r="AG6207">
        <v>620</v>
      </c>
      <c r="AH6207">
        <v>20</v>
      </c>
      <c r="AI6207">
        <v>1</v>
      </c>
      <c r="AJ6207">
        <v>3</v>
      </c>
      <c r="AK6207">
        <v>60</v>
      </c>
      <c r="AL6207">
        <v>0.18</v>
      </c>
      <c r="AM6207">
        <v>5</v>
      </c>
      <c r="AN6207">
        <v>5</v>
      </c>
      <c r="AO6207">
        <v>30</v>
      </c>
      <c r="AP6207">
        <v>5</v>
      </c>
      <c r="AQ6207">
        <v>38</v>
      </c>
    </row>
    <row r="6208" spans="1:43" hidden="1" x14ac:dyDescent="0.25">
      <c r="A6208" t="s">
        <v>21897</v>
      </c>
      <c r="B6208" t="s">
        <v>21898</v>
      </c>
      <c r="C6208" s="1" t="str">
        <f t="shared" si="442"/>
        <v>21:0134</v>
      </c>
      <c r="D6208" s="1" t="str">
        <f t="shared" si="443"/>
        <v>21:0078</v>
      </c>
      <c r="E6208" t="s">
        <v>21899</v>
      </c>
      <c r="F6208" t="s">
        <v>21900</v>
      </c>
      <c r="H6208">
        <v>53.803717900000002</v>
      </c>
      <c r="I6208">
        <v>-65.034729200000001</v>
      </c>
      <c r="J6208" s="1" t="str">
        <f t="shared" si="440"/>
        <v>Till</v>
      </c>
      <c r="K6208" s="1" t="str">
        <f t="shared" si="441"/>
        <v>&lt;63 micron</v>
      </c>
      <c r="L6208">
        <v>0.1</v>
      </c>
      <c r="M6208">
        <v>0.84</v>
      </c>
      <c r="N6208">
        <v>4</v>
      </c>
      <c r="O6208">
        <v>90</v>
      </c>
      <c r="P6208">
        <v>0.25</v>
      </c>
      <c r="Q6208">
        <v>1</v>
      </c>
      <c r="R6208">
        <v>0.43</v>
      </c>
      <c r="S6208">
        <v>0.25</v>
      </c>
      <c r="T6208">
        <v>9</v>
      </c>
      <c r="U6208">
        <v>35</v>
      </c>
      <c r="V6208">
        <v>27</v>
      </c>
      <c r="W6208">
        <v>3.07</v>
      </c>
      <c r="X6208">
        <v>5</v>
      </c>
      <c r="Y6208">
        <v>0.5</v>
      </c>
      <c r="Z6208">
        <v>0.11</v>
      </c>
      <c r="AA6208">
        <v>30</v>
      </c>
      <c r="AB6208">
        <v>0.55000000000000004</v>
      </c>
      <c r="AC6208">
        <v>385</v>
      </c>
      <c r="AD6208">
        <v>0.5</v>
      </c>
      <c r="AE6208">
        <v>0.02</v>
      </c>
      <c r="AF6208">
        <v>16</v>
      </c>
      <c r="AG6208">
        <v>890</v>
      </c>
      <c r="AH6208">
        <v>4</v>
      </c>
      <c r="AI6208">
        <v>2</v>
      </c>
      <c r="AJ6208">
        <v>3</v>
      </c>
      <c r="AK6208">
        <v>21</v>
      </c>
      <c r="AL6208">
        <v>0.08</v>
      </c>
      <c r="AM6208">
        <v>5</v>
      </c>
      <c r="AN6208">
        <v>5</v>
      </c>
      <c r="AO6208">
        <v>36</v>
      </c>
      <c r="AP6208">
        <v>5</v>
      </c>
      <c r="AQ6208">
        <v>42</v>
      </c>
    </row>
    <row r="6209" spans="1:43" hidden="1" x14ac:dyDescent="0.25">
      <c r="A6209" t="s">
        <v>21901</v>
      </c>
      <c r="B6209" t="s">
        <v>21902</v>
      </c>
      <c r="C6209" s="1" t="str">
        <f t="shared" si="442"/>
        <v>21:0134</v>
      </c>
      <c r="D6209" s="1" t="str">
        <f t="shared" si="443"/>
        <v>21:0078</v>
      </c>
      <c r="E6209" t="s">
        <v>21903</v>
      </c>
      <c r="F6209" t="s">
        <v>21904</v>
      </c>
      <c r="H6209">
        <v>54.487228299999998</v>
      </c>
      <c r="I6209">
        <v>-60.558053999999998</v>
      </c>
      <c r="J6209" s="1" t="str">
        <f t="shared" si="440"/>
        <v>Till</v>
      </c>
      <c r="K6209" s="1" t="str">
        <f t="shared" si="441"/>
        <v>&lt;63 micron</v>
      </c>
      <c r="L6209">
        <v>0.1</v>
      </c>
      <c r="M6209">
        <v>2.0699999999999998</v>
      </c>
      <c r="N6209">
        <v>2</v>
      </c>
      <c r="O6209">
        <v>80</v>
      </c>
      <c r="P6209">
        <v>0.25</v>
      </c>
      <c r="Q6209">
        <v>1</v>
      </c>
      <c r="R6209">
        <v>0.55000000000000004</v>
      </c>
      <c r="S6209">
        <v>0.25</v>
      </c>
      <c r="T6209">
        <v>8</v>
      </c>
      <c r="U6209">
        <v>64</v>
      </c>
      <c r="V6209">
        <v>23</v>
      </c>
      <c r="W6209">
        <v>2.56</v>
      </c>
      <c r="X6209">
        <v>5</v>
      </c>
      <c r="Y6209">
        <v>1</v>
      </c>
      <c r="Z6209">
        <v>0.27</v>
      </c>
      <c r="AA6209">
        <v>20</v>
      </c>
      <c r="AB6209">
        <v>0.84</v>
      </c>
      <c r="AC6209">
        <v>310</v>
      </c>
      <c r="AD6209">
        <v>0.5</v>
      </c>
      <c r="AE6209">
        <v>0.02</v>
      </c>
      <c r="AF6209">
        <v>25</v>
      </c>
      <c r="AG6209">
        <v>750</v>
      </c>
      <c r="AH6209">
        <v>12</v>
      </c>
      <c r="AI6209">
        <v>1</v>
      </c>
      <c r="AJ6209">
        <v>3</v>
      </c>
      <c r="AK6209">
        <v>50</v>
      </c>
      <c r="AL6209">
        <v>0.19</v>
      </c>
      <c r="AM6209">
        <v>5</v>
      </c>
      <c r="AN6209">
        <v>5</v>
      </c>
      <c r="AO6209">
        <v>48</v>
      </c>
      <c r="AP6209">
        <v>5</v>
      </c>
      <c r="AQ6209">
        <v>38</v>
      </c>
    </row>
    <row r="6210" spans="1:43" hidden="1" x14ac:dyDescent="0.25">
      <c r="A6210" t="s">
        <v>21905</v>
      </c>
      <c r="B6210" t="s">
        <v>21906</v>
      </c>
      <c r="C6210" s="1" t="str">
        <f t="shared" si="442"/>
        <v>21:0134</v>
      </c>
      <c r="D6210" s="1" t="str">
        <f t="shared" si="443"/>
        <v>21:0078</v>
      </c>
      <c r="E6210" t="s">
        <v>21907</v>
      </c>
      <c r="F6210" t="s">
        <v>21908</v>
      </c>
      <c r="H6210">
        <v>54.466341399999997</v>
      </c>
      <c r="I6210">
        <v>-60.626432100000002</v>
      </c>
      <c r="J6210" s="1" t="str">
        <f t="shared" si="440"/>
        <v>Till</v>
      </c>
      <c r="K6210" s="1" t="str">
        <f t="shared" si="441"/>
        <v>&lt;63 micron</v>
      </c>
      <c r="L6210">
        <v>0.1</v>
      </c>
      <c r="M6210">
        <v>1.56</v>
      </c>
      <c r="N6210">
        <v>2</v>
      </c>
      <c r="O6210">
        <v>30</v>
      </c>
      <c r="P6210">
        <v>0.25</v>
      </c>
      <c r="Q6210">
        <v>1</v>
      </c>
      <c r="R6210">
        <v>0.52</v>
      </c>
      <c r="S6210">
        <v>0.25</v>
      </c>
      <c r="T6210">
        <v>4</v>
      </c>
      <c r="U6210">
        <v>70</v>
      </c>
      <c r="V6210">
        <v>9</v>
      </c>
      <c r="W6210">
        <v>2.4900000000000002</v>
      </c>
      <c r="X6210">
        <v>5</v>
      </c>
      <c r="Y6210">
        <v>0.5</v>
      </c>
      <c r="Z6210">
        <v>0.11</v>
      </c>
      <c r="AA6210">
        <v>10</v>
      </c>
      <c r="AB6210">
        <v>0.66</v>
      </c>
      <c r="AC6210">
        <v>200</v>
      </c>
      <c r="AD6210">
        <v>0.5</v>
      </c>
      <c r="AE6210">
        <v>5.0000000000000001E-3</v>
      </c>
      <c r="AF6210">
        <v>22</v>
      </c>
      <c r="AG6210">
        <v>660</v>
      </c>
      <c r="AH6210">
        <v>4</v>
      </c>
      <c r="AI6210">
        <v>1</v>
      </c>
      <c r="AJ6210">
        <v>2</v>
      </c>
      <c r="AK6210">
        <v>44</v>
      </c>
      <c r="AL6210">
        <v>0.17</v>
      </c>
      <c r="AM6210">
        <v>5</v>
      </c>
      <c r="AN6210">
        <v>5</v>
      </c>
      <c r="AO6210">
        <v>51</v>
      </c>
      <c r="AP6210">
        <v>5</v>
      </c>
      <c r="AQ6210">
        <v>26</v>
      </c>
    </row>
    <row r="6211" spans="1:43" hidden="1" x14ac:dyDescent="0.25">
      <c r="A6211" t="s">
        <v>21909</v>
      </c>
      <c r="B6211" t="s">
        <v>21910</v>
      </c>
      <c r="C6211" s="1" t="str">
        <f t="shared" si="442"/>
        <v>21:0134</v>
      </c>
      <c r="D6211" s="1" t="str">
        <f t="shared" si="443"/>
        <v>21:0078</v>
      </c>
      <c r="E6211" t="s">
        <v>21911</v>
      </c>
      <c r="F6211" t="s">
        <v>21912</v>
      </c>
      <c r="H6211">
        <v>54.4378891</v>
      </c>
      <c r="I6211">
        <v>-60.619596399999999</v>
      </c>
      <c r="J6211" s="1" t="str">
        <f t="shared" si="440"/>
        <v>Till</v>
      </c>
      <c r="K6211" s="1" t="str">
        <f t="shared" si="441"/>
        <v>&lt;63 micron</v>
      </c>
      <c r="L6211">
        <v>0.1</v>
      </c>
      <c r="M6211">
        <v>2.0299999999999998</v>
      </c>
      <c r="N6211">
        <v>4</v>
      </c>
      <c r="O6211">
        <v>30</v>
      </c>
      <c r="P6211">
        <v>0.25</v>
      </c>
      <c r="Q6211">
        <v>1</v>
      </c>
      <c r="R6211">
        <v>0.48</v>
      </c>
      <c r="S6211">
        <v>0.25</v>
      </c>
      <c r="T6211">
        <v>5</v>
      </c>
      <c r="U6211">
        <v>50</v>
      </c>
      <c r="V6211">
        <v>8</v>
      </c>
      <c r="W6211">
        <v>2.4700000000000002</v>
      </c>
      <c r="X6211">
        <v>5</v>
      </c>
      <c r="Y6211">
        <v>1</v>
      </c>
      <c r="Z6211">
        <v>0.14000000000000001</v>
      </c>
      <c r="AA6211">
        <v>20</v>
      </c>
      <c r="AB6211">
        <v>0.63</v>
      </c>
      <c r="AC6211">
        <v>220</v>
      </c>
      <c r="AD6211">
        <v>0.5</v>
      </c>
      <c r="AE6211">
        <v>5.0000000000000001E-3</v>
      </c>
      <c r="AF6211">
        <v>14</v>
      </c>
      <c r="AG6211">
        <v>720</v>
      </c>
      <c r="AH6211">
        <v>10</v>
      </c>
      <c r="AI6211">
        <v>1</v>
      </c>
      <c r="AJ6211">
        <v>3</v>
      </c>
      <c r="AK6211">
        <v>49</v>
      </c>
      <c r="AL6211">
        <v>0.19</v>
      </c>
      <c r="AM6211">
        <v>5</v>
      </c>
      <c r="AN6211">
        <v>5</v>
      </c>
      <c r="AO6211">
        <v>46</v>
      </c>
      <c r="AP6211">
        <v>5</v>
      </c>
      <c r="AQ6211">
        <v>30</v>
      </c>
    </row>
    <row r="6212" spans="1:43" hidden="1" x14ac:dyDescent="0.25">
      <c r="A6212" t="s">
        <v>21913</v>
      </c>
      <c r="B6212" t="s">
        <v>21914</v>
      </c>
      <c r="C6212" s="1" t="str">
        <f t="shared" si="442"/>
        <v>21:0134</v>
      </c>
      <c r="D6212" s="1" t="str">
        <f t="shared" si="443"/>
        <v>21:0078</v>
      </c>
      <c r="E6212" t="s">
        <v>21915</v>
      </c>
      <c r="F6212" t="s">
        <v>21916</v>
      </c>
      <c r="H6212">
        <v>55.041294700000002</v>
      </c>
      <c r="I6212">
        <v>-61.386094999999997</v>
      </c>
      <c r="J6212" s="1" t="str">
        <f t="shared" si="440"/>
        <v>Till</v>
      </c>
      <c r="K6212" s="1" t="str">
        <f t="shared" si="441"/>
        <v>&lt;63 micron</v>
      </c>
      <c r="L6212">
        <v>0.1</v>
      </c>
      <c r="M6212">
        <v>6.03</v>
      </c>
      <c r="N6212">
        <v>16</v>
      </c>
      <c r="O6212">
        <v>110</v>
      </c>
      <c r="P6212">
        <v>0.25</v>
      </c>
      <c r="Q6212">
        <v>1</v>
      </c>
      <c r="R6212">
        <v>0.83</v>
      </c>
      <c r="S6212">
        <v>0.25</v>
      </c>
      <c r="T6212">
        <v>15</v>
      </c>
      <c r="U6212">
        <v>24</v>
      </c>
      <c r="V6212">
        <v>19</v>
      </c>
      <c r="W6212">
        <v>2.44</v>
      </c>
      <c r="X6212">
        <v>5</v>
      </c>
      <c r="Y6212">
        <v>0.5</v>
      </c>
      <c r="Z6212">
        <v>0.03</v>
      </c>
      <c r="AA6212">
        <v>5</v>
      </c>
      <c r="AB6212">
        <v>0.69</v>
      </c>
      <c r="AC6212">
        <v>185</v>
      </c>
      <c r="AD6212">
        <v>0.5</v>
      </c>
      <c r="AE6212">
        <v>0.28999999999999998</v>
      </c>
      <c r="AF6212">
        <v>49</v>
      </c>
      <c r="AG6212">
        <v>310</v>
      </c>
      <c r="AH6212">
        <v>2</v>
      </c>
      <c r="AI6212">
        <v>1</v>
      </c>
      <c r="AJ6212">
        <v>2</v>
      </c>
      <c r="AK6212">
        <v>76</v>
      </c>
      <c r="AL6212">
        <v>0.04</v>
      </c>
      <c r="AM6212">
        <v>5</v>
      </c>
      <c r="AN6212">
        <v>5</v>
      </c>
      <c r="AO6212">
        <v>29</v>
      </c>
      <c r="AP6212">
        <v>5</v>
      </c>
      <c r="AQ6212">
        <v>20</v>
      </c>
    </row>
    <row r="6213" spans="1:43" hidden="1" x14ac:dyDescent="0.25">
      <c r="A6213" t="s">
        <v>21917</v>
      </c>
      <c r="B6213" t="s">
        <v>21918</v>
      </c>
      <c r="C6213" s="1" t="str">
        <f t="shared" si="442"/>
        <v>21:0134</v>
      </c>
      <c r="D6213" s="1" t="str">
        <f t="shared" si="443"/>
        <v>21:0078</v>
      </c>
      <c r="E6213" t="s">
        <v>21919</v>
      </c>
      <c r="F6213" t="s">
        <v>21920</v>
      </c>
      <c r="H6213">
        <v>55.099578700000002</v>
      </c>
      <c r="I6213">
        <v>-61.012269400000001</v>
      </c>
      <c r="J6213" s="1" t="str">
        <f t="shared" si="440"/>
        <v>Till</v>
      </c>
      <c r="K6213" s="1" t="str">
        <f t="shared" si="441"/>
        <v>&lt;63 micron</v>
      </c>
      <c r="L6213">
        <v>0.1</v>
      </c>
      <c r="M6213">
        <v>3.45</v>
      </c>
      <c r="N6213">
        <v>4</v>
      </c>
      <c r="O6213">
        <v>40</v>
      </c>
      <c r="P6213">
        <v>0.25</v>
      </c>
      <c r="Q6213">
        <v>1</v>
      </c>
      <c r="R6213">
        <v>1.04</v>
      </c>
      <c r="S6213">
        <v>0.25</v>
      </c>
      <c r="T6213">
        <v>8</v>
      </c>
      <c r="U6213">
        <v>33</v>
      </c>
      <c r="V6213">
        <v>16</v>
      </c>
      <c r="W6213">
        <v>1.98</v>
      </c>
      <c r="X6213">
        <v>5</v>
      </c>
      <c r="Y6213">
        <v>0.5</v>
      </c>
      <c r="Z6213">
        <v>0.04</v>
      </c>
      <c r="AA6213">
        <v>10</v>
      </c>
      <c r="AB6213">
        <v>0.47</v>
      </c>
      <c r="AC6213">
        <v>135</v>
      </c>
      <c r="AD6213">
        <v>0.5</v>
      </c>
      <c r="AE6213">
        <v>0.28999999999999998</v>
      </c>
      <c r="AF6213">
        <v>20</v>
      </c>
      <c r="AG6213">
        <v>470</v>
      </c>
      <c r="AH6213">
        <v>4</v>
      </c>
      <c r="AI6213">
        <v>1</v>
      </c>
      <c r="AJ6213">
        <v>1</v>
      </c>
      <c r="AK6213">
        <v>61</v>
      </c>
      <c r="AL6213">
        <v>7.0000000000000007E-2</v>
      </c>
      <c r="AM6213">
        <v>5</v>
      </c>
      <c r="AN6213">
        <v>5</v>
      </c>
      <c r="AO6213">
        <v>61</v>
      </c>
      <c r="AP6213">
        <v>5</v>
      </c>
      <c r="AQ6213">
        <v>24</v>
      </c>
    </row>
    <row r="6214" spans="1:43" hidden="1" x14ac:dyDescent="0.25">
      <c r="A6214" t="s">
        <v>21921</v>
      </c>
      <c r="B6214" t="s">
        <v>21922</v>
      </c>
      <c r="C6214" s="1" t="str">
        <f t="shared" si="442"/>
        <v>21:0134</v>
      </c>
      <c r="D6214" s="1" t="str">
        <f t="shared" si="443"/>
        <v>21:0078</v>
      </c>
      <c r="E6214" t="s">
        <v>21923</v>
      </c>
      <c r="F6214" t="s">
        <v>21924</v>
      </c>
      <c r="H6214">
        <v>55.021765600000002</v>
      </c>
      <c r="I6214">
        <v>-61.092388800000002</v>
      </c>
      <c r="J6214" s="1" t="str">
        <f t="shared" si="440"/>
        <v>Till</v>
      </c>
      <c r="K6214" s="1" t="str">
        <f t="shared" si="441"/>
        <v>&lt;63 micron</v>
      </c>
      <c r="L6214">
        <v>0.1</v>
      </c>
      <c r="M6214">
        <v>1.91</v>
      </c>
      <c r="N6214">
        <v>1</v>
      </c>
      <c r="O6214">
        <v>30</v>
      </c>
      <c r="P6214">
        <v>0.25</v>
      </c>
      <c r="Q6214">
        <v>1</v>
      </c>
      <c r="R6214">
        <v>0.77</v>
      </c>
      <c r="S6214">
        <v>0.25</v>
      </c>
      <c r="T6214">
        <v>6</v>
      </c>
      <c r="U6214">
        <v>26</v>
      </c>
      <c r="V6214">
        <v>11</v>
      </c>
      <c r="W6214">
        <v>1.75</v>
      </c>
      <c r="X6214">
        <v>5</v>
      </c>
      <c r="Y6214">
        <v>2</v>
      </c>
      <c r="Z6214">
        <v>0.03</v>
      </c>
      <c r="AA6214">
        <v>10</v>
      </c>
      <c r="AB6214">
        <v>0.32</v>
      </c>
      <c r="AC6214">
        <v>125</v>
      </c>
      <c r="AD6214">
        <v>0.5</v>
      </c>
      <c r="AE6214">
        <v>0.18</v>
      </c>
      <c r="AF6214">
        <v>17</v>
      </c>
      <c r="AG6214">
        <v>650</v>
      </c>
      <c r="AH6214">
        <v>1</v>
      </c>
      <c r="AI6214">
        <v>1</v>
      </c>
      <c r="AJ6214">
        <v>1</v>
      </c>
      <c r="AK6214">
        <v>44</v>
      </c>
      <c r="AL6214">
        <v>0.08</v>
      </c>
      <c r="AM6214">
        <v>5</v>
      </c>
      <c r="AN6214">
        <v>5</v>
      </c>
      <c r="AO6214">
        <v>59</v>
      </c>
      <c r="AP6214">
        <v>5</v>
      </c>
      <c r="AQ6214">
        <v>20</v>
      </c>
    </row>
    <row r="6215" spans="1:43" hidden="1" x14ac:dyDescent="0.25">
      <c r="A6215" t="s">
        <v>21925</v>
      </c>
      <c r="B6215" t="s">
        <v>21926</v>
      </c>
      <c r="C6215" s="1" t="str">
        <f t="shared" si="442"/>
        <v>21:0134</v>
      </c>
      <c r="D6215" s="1" t="str">
        <f t="shared" si="443"/>
        <v>21:0078</v>
      </c>
      <c r="E6215" t="s">
        <v>21927</v>
      </c>
      <c r="F6215" t="s">
        <v>21928</v>
      </c>
      <c r="H6215">
        <v>54.584046899999997</v>
      </c>
      <c r="I6215">
        <v>-61.420862499999998</v>
      </c>
      <c r="J6215" s="1" t="str">
        <f t="shared" si="440"/>
        <v>Till</v>
      </c>
      <c r="K6215" s="1" t="str">
        <f t="shared" si="441"/>
        <v>&lt;63 micron</v>
      </c>
      <c r="L6215">
        <v>0.1</v>
      </c>
      <c r="M6215">
        <v>1.85</v>
      </c>
      <c r="N6215">
        <v>1</v>
      </c>
      <c r="O6215">
        <v>60</v>
      </c>
      <c r="P6215">
        <v>0.25</v>
      </c>
      <c r="Q6215">
        <v>1</v>
      </c>
      <c r="R6215">
        <v>0.38</v>
      </c>
      <c r="S6215">
        <v>0.25</v>
      </c>
      <c r="T6215">
        <v>8</v>
      </c>
      <c r="U6215">
        <v>25</v>
      </c>
      <c r="V6215">
        <v>4</v>
      </c>
      <c r="W6215">
        <v>2.19</v>
      </c>
      <c r="X6215">
        <v>5</v>
      </c>
      <c r="Y6215">
        <v>3</v>
      </c>
      <c r="Z6215">
        <v>7.0000000000000007E-2</v>
      </c>
      <c r="AA6215">
        <v>10</v>
      </c>
      <c r="AB6215">
        <v>0.51</v>
      </c>
      <c r="AC6215">
        <v>185</v>
      </c>
      <c r="AD6215">
        <v>0.5</v>
      </c>
      <c r="AE6215">
        <v>0.03</v>
      </c>
      <c r="AF6215">
        <v>18</v>
      </c>
      <c r="AG6215">
        <v>680</v>
      </c>
      <c r="AH6215">
        <v>4</v>
      </c>
      <c r="AI6215">
        <v>1</v>
      </c>
      <c r="AJ6215">
        <v>2</v>
      </c>
      <c r="AK6215">
        <v>16</v>
      </c>
      <c r="AL6215">
        <v>0.1</v>
      </c>
      <c r="AM6215">
        <v>5</v>
      </c>
      <c r="AN6215">
        <v>5</v>
      </c>
      <c r="AO6215">
        <v>43</v>
      </c>
      <c r="AP6215">
        <v>5</v>
      </c>
      <c r="AQ6215">
        <v>30</v>
      </c>
    </row>
    <row r="6216" spans="1:43" hidden="1" x14ac:dyDescent="0.25">
      <c r="A6216" t="s">
        <v>21929</v>
      </c>
      <c r="B6216" t="s">
        <v>21930</v>
      </c>
      <c r="C6216" s="1" t="str">
        <f t="shared" si="442"/>
        <v>21:0134</v>
      </c>
      <c r="D6216" s="1" t="str">
        <f t="shared" si="443"/>
        <v>21:0078</v>
      </c>
      <c r="E6216" t="s">
        <v>21931</v>
      </c>
      <c r="F6216" t="s">
        <v>21932</v>
      </c>
      <c r="H6216">
        <v>54.6041545</v>
      </c>
      <c r="I6216">
        <v>-61.6132293</v>
      </c>
      <c r="J6216" s="1" t="str">
        <f t="shared" si="440"/>
        <v>Till</v>
      </c>
      <c r="K6216" s="1" t="str">
        <f t="shared" si="441"/>
        <v>&lt;63 micron</v>
      </c>
      <c r="L6216">
        <v>0.1</v>
      </c>
      <c r="M6216">
        <v>1.82</v>
      </c>
      <c r="N6216">
        <v>2</v>
      </c>
      <c r="O6216">
        <v>40</v>
      </c>
      <c r="P6216">
        <v>0.25</v>
      </c>
      <c r="Q6216">
        <v>1</v>
      </c>
      <c r="R6216">
        <v>0.26</v>
      </c>
      <c r="S6216">
        <v>0.25</v>
      </c>
      <c r="T6216">
        <v>7</v>
      </c>
      <c r="U6216">
        <v>23</v>
      </c>
      <c r="V6216">
        <v>6</v>
      </c>
      <c r="W6216">
        <v>2.21</v>
      </c>
      <c r="X6216">
        <v>5</v>
      </c>
      <c r="Y6216">
        <v>2</v>
      </c>
      <c r="Z6216">
        <v>0.08</v>
      </c>
      <c r="AA6216">
        <v>10</v>
      </c>
      <c r="AB6216">
        <v>0.49</v>
      </c>
      <c r="AC6216">
        <v>160</v>
      </c>
      <c r="AD6216">
        <v>0.5</v>
      </c>
      <c r="AE6216">
        <v>0.02</v>
      </c>
      <c r="AF6216">
        <v>18</v>
      </c>
      <c r="AG6216">
        <v>570</v>
      </c>
      <c r="AH6216">
        <v>6</v>
      </c>
      <c r="AI6216">
        <v>2</v>
      </c>
      <c r="AJ6216">
        <v>2</v>
      </c>
      <c r="AK6216">
        <v>10</v>
      </c>
      <c r="AL6216">
        <v>0.08</v>
      </c>
      <c r="AM6216">
        <v>5</v>
      </c>
      <c r="AN6216">
        <v>5</v>
      </c>
      <c r="AO6216">
        <v>41</v>
      </c>
      <c r="AP6216">
        <v>5</v>
      </c>
      <c r="AQ6216">
        <v>26</v>
      </c>
    </row>
    <row r="6217" spans="1:43" hidden="1" x14ac:dyDescent="0.25">
      <c r="A6217" t="s">
        <v>21933</v>
      </c>
      <c r="B6217" t="s">
        <v>21934</v>
      </c>
      <c r="C6217" s="1" t="str">
        <f t="shared" si="442"/>
        <v>21:0134</v>
      </c>
      <c r="D6217" s="1" t="str">
        <f t="shared" si="443"/>
        <v>21:0078</v>
      </c>
      <c r="E6217" t="s">
        <v>21935</v>
      </c>
      <c r="F6217" t="s">
        <v>21936</v>
      </c>
      <c r="H6217">
        <v>54.539860099999999</v>
      </c>
      <c r="I6217">
        <v>-61.650190799999997</v>
      </c>
      <c r="J6217" s="1" t="str">
        <f t="shared" si="440"/>
        <v>Till</v>
      </c>
      <c r="K6217" s="1" t="str">
        <f t="shared" si="441"/>
        <v>&lt;63 micron</v>
      </c>
      <c r="L6217">
        <v>0.1</v>
      </c>
      <c r="M6217">
        <v>2.33</v>
      </c>
      <c r="N6217">
        <v>4</v>
      </c>
      <c r="O6217">
        <v>40</v>
      </c>
      <c r="P6217">
        <v>0.25</v>
      </c>
      <c r="Q6217">
        <v>1</v>
      </c>
      <c r="R6217">
        <v>0.28000000000000003</v>
      </c>
      <c r="S6217">
        <v>0.25</v>
      </c>
      <c r="T6217">
        <v>8</v>
      </c>
      <c r="U6217">
        <v>30</v>
      </c>
      <c r="V6217">
        <v>8</v>
      </c>
      <c r="W6217">
        <v>2.75</v>
      </c>
      <c r="X6217">
        <v>5</v>
      </c>
      <c r="Y6217">
        <v>1</v>
      </c>
      <c r="Z6217">
        <v>0.08</v>
      </c>
      <c r="AA6217">
        <v>10</v>
      </c>
      <c r="AB6217">
        <v>0.56000000000000005</v>
      </c>
      <c r="AC6217">
        <v>180</v>
      </c>
      <c r="AD6217">
        <v>0.5</v>
      </c>
      <c r="AE6217">
        <v>0.02</v>
      </c>
      <c r="AF6217">
        <v>21</v>
      </c>
      <c r="AG6217">
        <v>550</v>
      </c>
      <c r="AH6217">
        <v>4</v>
      </c>
      <c r="AI6217">
        <v>1</v>
      </c>
      <c r="AJ6217">
        <v>3</v>
      </c>
      <c r="AK6217">
        <v>11</v>
      </c>
      <c r="AL6217">
        <v>0.11</v>
      </c>
      <c r="AM6217">
        <v>5</v>
      </c>
      <c r="AN6217">
        <v>5</v>
      </c>
      <c r="AO6217">
        <v>54</v>
      </c>
      <c r="AP6217">
        <v>5</v>
      </c>
      <c r="AQ6217">
        <v>26</v>
      </c>
    </row>
    <row r="6218" spans="1:43" hidden="1" x14ac:dyDescent="0.25">
      <c r="A6218" t="s">
        <v>21937</v>
      </c>
      <c r="B6218" t="s">
        <v>21938</v>
      </c>
      <c r="C6218" s="1" t="str">
        <f t="shared" si="442"/>
        <v>21:0134</v>
      </c>
      <c r="D6218" s="1" t="str">
        <f t="shared" si="443"/>
        <v>21:0078</v>
      </c>
      <c r="E6218" t="s">
        <v>21939</v>
      </c>
      <c r="F6218" t="s">
        <v>21940</v>
      </c>
      <c r="H6218">
        <v>54.5043395</v>
      </c>
      <c r="I6218">
        <v>-61.6088892</v>
      </c>
      <c r="J6218" s="1" t="str">
        <f t="shared" si="440"/>
        <v>Till</v>
      </c>
      <c r="K6218" s="1" t="str">
        <f t="shared" si="441"/>
        <v>&lt;63 micron</v>
      </c>
      <c r="L6218">
        <v>0.2</v>
      </c>
      <c r="M6218">
        <v>1.45</v>
      </c>
      <c r="N6218">
        <v>1</v>
      </c>
      <c r="O6218">
        <v>30</v>
      </c>
      <c r="P6218">
        <v>0.25</v>
      </c>
      <c r="Q6218">
        <v>1</v>
      </c>
      <c r="R6218">
        <v>0.44</v>
      </c>
      <c r="S6218">
        <v>0.25</v>
      </c>
      <c r="T6218">
        <v>7</v>
      </c>
      <c r="U6218">
        <v>28</v>
      </c>
      <c r="V6218">
        <v>12</v>
      </c>
      <c r="W6218">
        <v>2.48</v>
      </c>
      <c r="X6218">
        <v>5</v>
      </c>
      <c r="Y6218">
        <v>1</v>
      </c>
      <c r="Z6218">
        <v>0.06</v>
      </c>
      <c r="AA6218">
        <v>10</v>
      </c>
      <c r="AB6218">
        <v>0.51</v>
      </c>
      <c r="AC6218">
        <v>280</v>
      </c>
      <c r="AD6218">
        <v>0.5</v>
      </c>
      <c r="AE6218">
        <v>0.01</v>
      </c>
      <c r="AF6218">
        <v>14</v>
      </c>
      <c r="AG6218">
        <v>610</v>
      </c>
      <c r="AH6218">
        <v>4</v>
      </c>
      <c r="AI6218">
        <v>2</v>
      </c>
      <c r="AJ6218">
        <v>2</v>
      </c>
      <c r="AK6218">
        <v>21</v>
      </c>
      <c r="AL6218">
        <v>0.15</v>
      </c>
      <c r="AM6218">
        <v>5</v>
      </c>
      <c r="AN6218">
        <v>5</v>
      </c>
      <c r="AO6218">
        <v>53</v>
      </c>
      <c r="AP6218">
        <v>5</v>
      </c>
      <c r="AQ6218">
        <v>24</v>
      </c>
    </row>
    <row r="6219" spans="1:43" hidden="1" x14ac:dyDescent="0.25">
      <c r="A6219" t="s">
        <v>21941</v>
      </c>
      <c r="B6219" t="s">
        <v>21942</v>
      </c>
      <c r="C6219" s="1" t="str">
        <f t="shared" si="442"/>
        <v>21:0134</v>
      </c>
      <c r="D6219" s="1" t="str">
        <f t="shared" si="443"/>
        <v>21:0078</v>
      </c>
      <c r="E6219" t="s">
        <v>21943</v>
      </c>
      <c r="F6219" t="s">
        <v>21944</v>
      </c>
      <c r="H6219">
        <v>53.783169399999998</v>
      </c>
      <c r="I6219">
        <v>-65.058780799999994</v>
      </c>
      <c r="J6219" s="1" t="str">
        <f t="shared" si="440"/>
        <v>Till</v>
      </c>
      <c r="K6219" s="1" t="str">
        <f t="shared" si="441"/>
        <v>&lt;63 micron</v>
      </c>
      <c r="L6219">
        <v>0.1</v>
      </c>
      <c r="M6219">
        <v>1.07</v>
      </c>
      <c r="N6219">
        <v>4</v>
      </c>
      <c r="O6219">
        <v>150</v>
      </c>
      <c r="P6219">
        <v>0.25</v>
      </c>
      <c r="Q6219">
        <v>1</v>
      </c>
      <c r="R6219">
        <v>0.4</v>
      </c>
      <c r="S6219">
        <v>0.25</v>
      </c>
      <c r="T6219">
        <v>9</v>
      </c>
      <c r="U6219">
        <v>63</v>
      </c>
      <c r="V6219">
        <v>37</v>
      </c>
      <c r="W6219">
        <v>2.84</v>
      </c>
      <c r="X6219">
        <v>5</v>
      </c>
      <c r="Y6219">
        <v>0.5</v>
      </c>
      <c r="Z6219">
        <v>0.15</v>
      </c>
      <c r="AA6219">
        <v>30</v>
      </c>
      <c r="AB6219">
        <v>0.6</v>
      </c>
      <c r="AC6219">
        <v>265</v>
      </c>
      <c r="AD6219">
        <v>0.5</v>
      </c>
      <c r="AE6219">
        <v>0.02</v>
      </c>
      <c r="AF6219">
        <v>25</v>
      </c>
      <c r="AG6219">
        <v>800</v>
      </c>
      <c r="AH6219">
        <v>8</v>
      </c>
      <c r="AI6219">
        <v>4</v>
      </c>
      <c r="AJ6219">
        <v>3</v>
      </c>
      <c r="AK6219">
        <v>22</v>
      </c>
      <c r="AL6219">
        <v>0.09</v>
      </c>
      <c r="AM6219">
        <v>5</v>
      </c>
      <c r="AN6219">
        <v>5</v>
      </c>
      <c r="AO6219">
        <v>40</v>
      </c>
      <c r="AP6219">
        <v>5</v>
      </c>
      <c r="AQ6219">
        <v>46</v>
      </c>
    </row>
    <row r="6220" spans="1:43" hidden="1" x14ac:dyDescent="0.25">
      <c r="A6220" t="s">
        <v>21945</v>
      </c>
      <c r="B6220" t="s">
        <v>21946</v>
      </c>
      <c r="C6220" s="1" t="str">
        <f t="shared" si="442"/>
        <v>21:0134</v>
      </c>
      <c r="D6220" s="1" t="str">
        <f t="shared" si="443"/>
        <v>21:0078</v>
      </c>
      <c r="E6220" t="s">
        <v>21947</v>
      </c>
      <c r="F6220" t="s">
        <v>21948</v>
      </c>
      <c r="H6220">
        <v>54.544620500000001</v>
      </c>
      <c r="I6220">
        <v>-61.379098300000003</v>
      </c>
      <c r="J6220" s="1" t="str">
        <f t="shared" si="440"/>
        <v>Till</v>
      </c>
      <c r="K6220" s="1" t="str">
        <f t="shared" si="441"/>
        <v>&lt;63 micron</v>
      </c>
      <c r="L6220">
        <v>0.1</v>
      </c>
      <c r="M6220">
        <v>1.94</v>
      </c>
      <c r="N6220">
        <v>4</v>
      </c>
      <c r="O6220">
        <v>90</v>
      </c>
      <c r="P6220">
        <v>0.25</v>
      </c>
      <c r="Q6220">
        <v>1</v>
      </c>
      <c r="R6220">
        <v>0.3</v>
      </c>
      <c r="S6220">
        <v>0.25</v>
      </c>
      <c r="T6220">
        <v>8</v>
      </c>
      <c r="U6220">
        <v>30</v>
      </c>
      <c r="V6220">
        <v>9</v>
      </c>
      <c r="W6220">
        <v>2.76</v>
      </c>
      <c r="X6220">
        <v>5</v>
      </c>
      <c r="Y6220">
        <v>1</v>
      </c>
      <c r="Z6220">
        <v>0.08</v>
      </c>
      <c r="AA6220">
        <v>10</v>
      </c>
      <c r="AB6220">
        <v>0.63</v>
      </c>
      <c r="AC6220">
        <v>335</v>
      </c>
      <c r="AD6220">
        <v>0.5</v>
      </c>
      <c r="AE6220">
        <v>0.02</v>
      </c>
      <c r="AF6220">
        <v>20</v>
      </c>
      <c r="AG6220">
        <v>570</v>
      </c>
      <c r="AH6220">
        <v>6</v>
      </c>
      <c r="AI6220">
        <v>2</v>
      </c>
      <c r="AJ6220">
        <v>4</v>
      </c>
      <c r="AK6220">
        <v>15</v>
      </c>
      <c r="AL6220">
        <v>0.13</v>
      </c>
      <c r="AM6220">
        <v>5</v>
      </c>
      <c r="AN6220">
        <v>5</v>
      </c>
      <c r="AO6220">
        <v>57</v>
      </c>
      <c r="AP6220">
        <v>5</v>
      </c>
      <c r="AQ6220">
        <v>26</v>
      </c>
    </row>
    <row r="6221" spans="1:43" hidden="1" x14ac:dyDescent="0.25">
      <c r="A6221" t="s">
        <v>21949</v>
      </c>
      <c r="B6221" t="s">
        <v>21950</v>
      </c>
      <c r="C6221" s="1" t="str">
        <f t="shared" si="442"/>
        <v>21:0134</v>
      </c>
      <c r="D6221" s="1" t="str">
        <f t="shared" si="443"/>
        <v>21:0078</v>
      </c>
      <c r="E6221" t="s">
        <v>21951</v>
      </c>
      <c r="F6221" t="s">
        <v>21952</v>
      </c>
      <c r="H6221">
        <v>54.524879800000001</v>
      </c>
      <c r="I6221">
        <v>-60.992005900000002</v>
      </c>
      <c r="J6221" s="1" t="str">
        <f t="shared" si="440"/>
        <v>Till</v>
      </c>
      <c r="K6221" s="1" t="str">
        <f t="shared" si="441"/>
        <v>&lt;63 micron</v>
      </c>
      <c r="L6221">
        <v>0.1</v>
      </c>
      <c r="M6221">
        <v>2.4300000000000002</v>
      </c>
      <c r="N6221">
        <v>6</v>
      </c>
      <c r="O6221">
        <v>110</v>
      </c>
      <c r="P6221">
        <v>0.5</v>
      </c>
      <c r="Q6221">
        <v>1</v>
      </c>
      <c r="R6221">
        <v>0.45</v>
      </c>
      <c r="S6221">
        <v>0.25</v>
      </c>
      <c r="T6221">
        <v>13</v>
      </c>
      <c r="U6221">
        <v>41</v>
      </c>
      <c r="V6221">
        <v>27</v>
      </c>
      <c r="W6221">
        <v>3.46</v>
      </c>
      <c r="X6221">
        <v>5</v>
      </c>
      <c r="Y6221">
        <v>1</v>
      </c>
      <c r="Z6221">
        <v>0.16</v>
      </c>
      <c r="AA6221">
        <v>20</v>
      </c>
      <c r="AB6221">
        <v>1.03</v>
      </c>
      <c r="AC6221">
        <v>460</v>
      </c>
      <c r="AD6221">
        <v>0.5</v>
      </c>
      <c r="AE6221">
        <v>0.02</v>
      </c>
      <c r="AF6221">
        <v>30</v>
      </c>
      <c r="AG6221">
        <v>810</v>
      </c>
      <c r="AH6221">
        <v>12</v>
      </c>
      <c r="AI6221">
        <v>1</v>
      </c>
      <c r="AJ6221">
        <v>4</v>
      </c>
      <c r="AK6221">
        <v>26</v>
      </c>
      <c r="AL6221">
        <v>0.15</v>
      </c>
      <c r="AM6221">
        <v>5</v>
      </c>
      <c r="AN6221">
        <v>5</v>
      </c>
      <c r="AO6221">
        <v>52</v>
      </c>
      <c r="AP6221">
        <v>5</v>
      </c>
      <c r="AQ6221">
        <v>54</v>
      </c>
    </row>
    <row r="6222" spans="1:43" hidden="1" x14ac:dyDescent="0.25">
      <c r="A6222" t="s">
        <v>21953</v>
      </c>
      <c r="B6222" t="s">
        <v>21954</v>
      </c>
      <c r="C6222" s="1" t="str">
        <f t="shared" si="442"/>
        <v>21:0134</v>
      </c>
      <c r="D6222" s="1" t="str">
        <f t="shared" si="443"/>
        <v>21:0078</v>
      </c>
      <c r="E6222" t="s">
        <v>21955</v>
      </c>
      <c r="F6222" t="s">
        <v>21956</v>
      </c>
      <c r="H6222">
        <v>54.552382299999998</v>
      </c>
      <c r="I6222">
        <v>-60.983695599999997</v>
      </c>
      <c r="J6222" s="1" t="str">
        <f t="shared" si="440"/>
        <v>Till</v>
      </c>
      <c r="K6222" s="1" t="str">
        <f t="shared" si="441"/>
        <v>&lt;63 micron</v>
      </c>
      <c r="L6222">
        <v>0.1</v>
      </c>
      <c r="M6222">
        <v>1.8</v>
      </c>
      <c r="N6222">
        <v>1</v>
      </c>
      <c r="O6222">
        <v>130</v>
      </c>
      <c r="P6222">
        <v>0.25</v>
      </c>
      <c r="Q6222">
        <v>1</v>
      </c>
      <c r="R6222">
        <v>0.48</v>
      </c>
      <c r="S6222">
        <v>0.25</v>
      </c>
      <c r="T6222">
        <v>10</v>
      </c>
      <c r="U6222">
        <v>38</v>
      </c>
      <c r="V6222">
        <v>22</v>
      </c>
      <c r="W6222">
        <v>3.2</v>
      </c>
      <c r="X6222">
        <v>5</v>
      </c>
      <c r="Y6222">
        <v>1</v>
      </c>
      <c r="Z6222">
        <v>0.08</v>
      </c>
      <c r="AA6222">
        <v>20</v>
      </c>
      <c r="AB6222">
        <v>0.96</v>
      </c>
      <c r="AC6222">
        <v>360</v>
      </c>
      <c r="AD6222">
        <v>0.5</v>
      </c>
      <c r="AE6222">
        <v>0.01</v>
      </c>
      <c r="AF6222">
        <v>27</v>
      </c>
      <c r="AG6222">
        <v>700</v>
      </c>
      <c r="AH6222">
        <v>8</v>
      </c>
      <c r="AI6222">
        <v>1</v>
      </c>
      <c r="AJ6222">
        <v>4</v>
      </c>
      <c r="AK6222">
        <v>28</v>
      </c>
      <c r="AL6222">
        <v>0.16</v>
      </c>
      <c r="AM6222">
        <v>5</v>
      </c>
      <c r="AN6222">
        <v>5</v>
      </c>
      <c r="AO6222">
        <v>49</v>
      </c>
      <c r="AP6222">
        <v>5</v>
      </c>
      <c r="AQ6222">
        <v>60</v>
      </c>
    </row>
    <row r="6223" spans="1:43" hidden="1" x14ac:dyDescent="0.25">
      <c r="A6223" t="s">
        <v>21957</v>
      </c>
      <c r="B6223" t="s">
        <v>21958</v>
      </c>
      <c r="C6223" s="1" t="str">
        <f t="shared" si="442"/>
        <v>21:0134</v>
      </c>
      <c r="D6223" s="1" t="str">
        <f t="shared" si="443"/>
        <v>21:0078</v>
      </c>
      <c r="E6223" t="s">
        <v>21959</v>
      </c>
      <c r="F6223" t="s">
        <v>21960</v>
      </c>
      <c r="H6223">
        <v>54.533702099999999</v>
      </c>
      <c r="I6223">
        <v>-60.955248500000003</v>
      </c>
      <c r="J6223" s="1" t="str">
        <f t="shared" si="440"/>
        <v>Till</v>
      </c>
      <c r="K6223" s="1" t="str">
        <f t="shared" si="441"/>
        <v>&lt;63 micron</v>
      </c>
      <c r="L6223">
        <v>0.1</v>
      </c>
      <c r="M6223">
        <v>2.74</v>
      </c>
      <c r="N6223">
        <v>6</v>
      </c>
      <c r="O6223">
        <v>90</v>
      </c>
      <c r="P6223">
        <v>0.25</v>
      </c>
      <c r="Q6223">
        <v>1</v>
      </c>
      <c r="R6223">
        <v>0.36</v>
      </c>
      <c r="S6223">
        <v>0.25</v>
      </c>
      <c r="T6223">
        <v>15</v>
      </c>
      <c r="U6223">
        <v>37</v>
      </c>
      <c r="V6223">
        <v>27</v>
      </c>
      <c r="W6223">
        <v>3.23</v>
      </c>
      <c r="X6223">
        <v>5</v>
      </c>
      <c r="Y6223">
        <v>1</v>
      </c>
      <c r="Z6223">
        <v>0.11</v>
      </c>
      <c r="AA6223">
        <v>10</v>
      </c>
      <c r="AB6223">
        <v>0.96</v>
      </c>
      <c r="AC6223">
        <v>450</v>
      </c>
      <c r="AD6223">
        <v>0.5</v>
      </c>
      <c r="AE6223">
        <v>0.02</v>
      </c>
      <c r="AF6223">
        <v>29</v>
      </c>
      <c r="AG6223">
        <v>730</v>
      </c>
      <c r="AH6223">
        <v>14</v>
      </c>
      <c r="AI6223">
        <v>1</v>
      </c>
      <c r="AJ6223">
        <v>3</v>
      </c>
      <c r="AK6223">
        <v>18</v>
      </c>
      <c r="AL6223">
        <v>0.13</v>
      </c>
      <c r="AM6223">
        <v>5</v>
      </c>
      <c r="AN6223">
        <v>5</v>
      </c>
      <c r="AO6223">
        <v>48</v>
      </c>
      <c r="AP6223">
        <v>5</v>
      </c>
      <c r="AQ6223">
        <v>52</v>
      </c>
    </row>
    <row r="6224" spans="1:43" hidden="1" x14ac:dyDescent="0.25">
      <c r="A6224" t="s">
        <v>21961</v>
      </c>
      <c r="B6224" t="s">
        <v>21962</v>
      </c>
      <c r="C6224" s="1" t="str">
        <f t="shared" si="442"/>
        <v>21:0134</v>
      </c>
      <c r="D6224" s="1" t="str">
        <f t="shared" si="443"/>
        <v>21:0078</v>
      </c>
      <c r="E6224" t="s">
        <v>21963</v>
      </c>
      <c r="F6224" t="s">
        <v>21964</v>
      </c>
      <c r="H6224">
        <v>54.508082799999997</v>
      </c>
      <c r="I6224">
        <v>-60.876973900000003</v>
      </c>
      <c r="J6224" s="1" t="str">
        <f t="shared" si="440"/>
        <v>Till</v>
      </c>
      <c r="K6224" s="1" t="str">
        <f t="shared" si="441"/>
        <v>&lt;63 micron</v>
      </c>
      <c r="L6224">
        <v>0.1</v>
      </c>
      <c r="M6224">
        <v>2.0699999999999998</v>
      </c>
      <c r="N6224">
        <v>6</v>
      </c>
      <c r="O6224">
        <v>50</v>
      </c>
      <c r="P6224">
        <v>0.25</v>
      </c>
      <c r="Q6224">
        <v>1</v>
      </c>
      <c r="R6224">
        <v>0.44</v>
      </c>
      <c r="S6224">
        <v>0.25</v>
      </c>
      <c r="T6224">
        <v>15</v>
      </c>
      <c r="U6224">
        <v>44</v>
      </c>
      <c r="V6224">
        <v>21</v>
      </c>
      <c r="W6224">
        <v>2.65</v>
      </c>
      <c r="X6224">
        <v>5</v>
      </c>
      <c r="Y6224">
        <v>2</v>
      </c>
      <c r="Z6224">
        <v>0.09</v>
      </c>
      <c r="AA6224">
        <v>10</v>
      </c>
      <c r="AB6224">
        <v>0.62</v>
      </c>
      <c r="AC6224">
        <v>530</v>
      </c>
      <c r="AD6224">
        <v>0.5</v>
      </c>
      <c r="AE6224">
        <v>0.01</v>
      </c>
      <c r="AF6224">
        <v>27</v>
      </c>
      <c r="AG6224">
        <v>740</v>
      </c>
      <c r="AH6224">
        <v>10</v>
      </c>
      <c r="AI6224">
        <v>2</v>
      </c>
      <c r="AJ6224">
        <v>3</v>
      </c>
      <c r="AK6224">
        <v>21</v>
      </c>
      <c r="AL6224">
        <v>0.14000000000000001</v>
      </c>
      <c r="AM6224">
        <v>5</v>
      </c>
      <c r="AN6224">
        <v>5</v>
      </c>
      <c r="AO6224">
        <v>52</v>
      </c>
      <c r="AP6224">
        <v>5</v>
      </c>
      <c r="AQ6224">
        <v>46</v>
      </c>
    </row>
    <row r="6225" spans="1:43" hidden="1" x14ac:dyDescent="0.25">
      <c r="A6225" t="s">
        <v>21965</v>
      </c>
      <c r="B6225" t="s">
        <v>21966</v>
      </c>
      <c r="C6225" s="1" t="str">
        <f t="shared" si="442"/>
        <v>21:0134</v>
      </c>
      <c r="D6225" s="1" t="str">
        <f t="shared" si="443"/>
        <v>21:0078</v>
      </c>
      <c r="E6225" t="s">
        <v>21967</v>
      </c>
      <c r="F6225" t="s">
        <v>21968</v>
      </c>
      <c r="H6225">
        <v>54.5397417</v>
      </c>
      <c r="I6225">
        <v>-60.799963599999998</v>
      </c>
      <c r="J6225" s="1" t="str">
        <f t="shared" si="440"/>
        <v>Till</v>
      </c>
      <c r="K6225" s="1" t="str">
        <f t="shared" si="441"/>
        <v>&lt;63 micron</v>
      </c>
      <c r="L6225">
        <v>0.1</v>
      </c>
      <c r="M6225">
        <v>2.12</v>
      </c>
      <c r="N6225">
        <v>10</v>
      </c>
      <c r="O6225">
        <v>70</v>
      </c>
      <c r="P6225">
        <v>0.25</v>
      </c>
      <c r="Q6225">
        <v>1</v>
      </c>
      <c r="R6225">
        <v>0.4</v>
      </c>
      <c r="S6225">
        <v>0.25</v>
      </c>
      <c r="T6225">
        <v>11</v>
      </c>
      <c r="U6225">
        <v>44</v>
      </c>
      <c r="V6225">
        <v>18</v>
      </c>
      <c r="W6225">
        <v>2.7</v>
      </c>
      <c r="X6225">
        <v>5</v>
      </c>
      <c r="Y6225">
        <v>1</v>
      </c>
      <c r="Z6225">
        <v>0.09</v>
      </c>
      <c r="AA6225">
        <v>10</v>
      </c>
      <c r="AB6225">
        <v>0.68</v>
      </c>
      <c r="AC6225">
        <v>375</v>
      </c>
      <c r="AD6225">
        <v>0.5</v>
      </c>
      <c r="AE6225">
        <v>0.01</v>
      </c>
      <c r="AF6225">
        <v>29</v>
      </c>
      <c r="AG6225">
        <v>550</v>
      </c>
      <c r="AH6225">
        <v>8</v>
      </c>
      <c r="AI6225">
        <v>1</v>
      </c>
      <c r="AJ6225">
        <v>3</v>
      </c>
      <c r="AK6225">
        <v>23</v>
      </c>
      <c r="AL6225">
        <v>0.15</v>
      </c>
      <c r="AM6225">
        <v>5</v>
      </c>
      <c r="AN6225">
        <v>5</v>
      </c>
      <c r="AO6225">
        <v>49</v>
      </c>
      <c r="AP6225">
        <v>5</v>
      </c>
      <c r="AQ6225">
        <v>38</v>
      </c>
    </row>
    <row r="6226" spans="1:43" hidden="1" x14ac:dyDescent="0.25">
      <c r="A6226" t="s">
        <v>21969</v>
      </c>
      <c r="B6226" t="s">
        <v>21970</v>
      </c>
      <c r="C6226" s="1" t="str">
        <f t="shared" si="442"/>
        <v>21:0134</v>
      </c>
      <c r="D6226" s="1" t="str">
        <f t="shared" si="443"/>
        <v>21:0078</v>
      </c>
      <c r="E6226" t="s">
        <v>21971</v>
      </c>
      <c r="F6226" t="s">
        <v>21972</v>
      </c>
      <c r="H6226">
        <v>54.5183702</v>
      </c>
      <c r="I6226">
        <v>-60.786434</v>
      </c>
      <c r="J6226" s="1" t="str">
        <f t="shared" si="440"/>
        <v>Till</v>
      </c>
      <c r="K6226" s="1" t="str">
        <f t="shared" si="441"/>
        <v>&lt;63 micron</v>
      </c>
      <c r="L6226">
        <v>0.1</v>
      </c>
      <c r="M6226">
        <v>2.41</v>
      </c>
      <c r="N6226">
        <v>1</v>
      </c>
      <c r="O6226">
        <v>70</v>
      </c>
      <c r="P6226">
        <v>0.25</v>
      </c>
      <c r="Q6226">
        <v>1</v>
      </c>
      <c r="R6226">
        <v>0.41</v>
      </c>
      <c r="S6226">
        <v>0.25</v>
      </c>
      <c r="T6226">
        <v>11</v>
      </c>
      <c r="U6226">
        <v>44</v>
      </c>
      <c r="V6226">
        <v>33</v>
      </c>
      <c r="W6226">
        <v>2.89</v>
      </c>
      <c r="X6226">
        <v>5</v>
      </c>
      <c r="Y6226">
        <v>0.5</v>
      </c>
      <c r="Z6226">
        <v>0.14000000000000001</v>
      </c>
      <c r="AA6226">
        <v>10</v>
      </c>
      <c r="AB6226">
        <v>0.74</v>
      </c>
      <c r="AC6226">
        <v>370</v>
      </c>
      <c r="AD6226">
        <v>0.5</v>
      </c>
      <c r="AE6226">
        <v>0.01</v>
      </c>
      <c r="AF6226">
        <v>26</v>
      </c>
      <c r="AG6226">
        <v>790</v>
      </c>
      <c r="AH6226">
        <v>10</v>
      </c>
      <c r="AI6226">
        <v>1</v>
      </c>
      <c r="AJ6226">
        <v>3</v>
      </c>
      <c r="AK6226">
        <v>27</v>
      </c>
      <c r="AL6226">
        <v>0.17</v>
      </c>
      <c r="AM6226">
        <v>5</v>
      </c>
      <c r="AN6226">
        <v>5</v>
      </c>
      <c r="AO6226">
        <v>49</v>
      </c>
      <c r="AP6226">
        <v>5</v>
      </c>
      <c r="AQ6226">
        <v>36</v>
      </c>
    </row>
    <row r="6227" spans="1:43" hidden="1" x14ac:dyDescent="0.25">
      <c r="A6227" t="s">
        <v>21973</v>
      </c>
      <c r="B6227" t="s">
        <v>21974</v>
      </c>
      <c r="C6227" s="1" t="str">
        <f t="shared" si="442"/>
        <v>21:0134</v>
      </c>
      <c r="D6227" s="1" t="str">
        <f t="shared" si="443"/>
        <v>21:0078</v>
      </c>
      <c r="E6227" t="s">
        <v>21975</v>
      </c>
      <c r="F6227" t="s">
        <v>21976</v>
      </c>
      <c r="H6227">
        <v>54.538901799999998</v>
      </c>
      <c r="I6227">
        <v>-60.766384199999997</v>
      </c>
      <c r="J6227" s="1" t="str">
        <f t="shared" si="440"/>
        <v>Till</v>
      </c>
      <c r="K6227" s="1" t="str">
        <f t="shared" si="441"/>
        <v>&lt;63 micron</v>
      </c>
      <c r="L6227">
        <v>0.1</v>
      </c>
      <c r="M6227">
        <v>3.75</v>
      </c>
      <c r="N6227">
        <v>4</v>
      </c>
      <c r="O6227">
        <v>70</v>
      </c>
      <c r="P6227">
        <v>0.25</v>
      </c>
      <c r="Q6227">
        <v>1</v>
      </c>
      <c r="R6227">
        <v>0.26</v>
      </c>
      <c r="S6227">
        <v>0.25</v>
      </c>
      <c r="T6227">
        <v>9</v>
      </c>
      <c r="U6227">
        <v>74</v>
      </c>
      <c r="V6227">
        <v>19</v>
      </c>
      <c r="W6227">
        <v>3.61</v>
      </c>
      <c r="X6227">
        <v>5</v>
      </c>
      <c r="Y6227">
        <v>2</v>
      </c>
      <c r="Z6227">
        <v>0.13</v>
      </c>
      <c r="AA6227">
        <v>10</v>
      </c>
      <c r="AB6227">
        <v>0.77</v>
      </c>
      <c r="AC6227">
        <v>205</v>
      </c>
      <c r="AD6227">
        <v>0.5</v>
      </c>
      <c r="AE6227">
        <v>0.01</v>
      </c>
      <c r="AF6227">
        <v>29</v>
      </c>
      <c r="AG6227">
        <v>270</v>
      </c>
      <c r="AH6227">
        <v>6</v>
      </c>
      <c r="AI6227">
        <v>1</v>
      </c>
      <c r="AJ6227">
        <v>4</v>
      </c>
      <c r="AK6227">
        <v>19</v>
      </c>
      <c r="AL6227">
        <v>0.15</v>
      </c>
      <c r="AM6227">
        <v>5</v>
      </c>
      <c r="AN6227">
        <v>5</v>
      </c>
      <c r="AO6227">
        <v>56</v>
      </c>
      <c r="AP6227">
        <v>5</v>
      </c>
      <c r="AQ6227">
        <v>34</v>
      </c>
    </row>
    <row r="6228" spans="1:43" hidden="1" x14ac:dyDescent="0.25">
      <c r="A6228" t="s">
        <v>21977</v>
      </c>
      <c r="B6228" t="s">
        <v>21978</v>
      </c>
      <c r="C6228" s="1" t="str">
        <f t="shared" si="442"/>
        <v>21:0134</v>
      </c>
      <c r="D6228" s="1" t="str">
        <f t="shared" si="443"/>
        <v>21:0078</v>
      </c>
      <c r="E6228" t="s">
        <v>21979</v>
      </c>
      <c r="F6228" t="s">
        <v>21980</v>
      </c>
      <c r="H6228">
        <v>54.439952499999997</v>
      </c>
      <c r="I6228">
        <v>-61.349310600000003</v>
      </c>
      <c r="J6228" s="1" t="str">
        <f t="shared" si="440"/>
        <v>Till</v>
      </c>
      <c r="K6228" s="1" t="str">
        <f t="shared" si="441"/>
        <v>&lt;63 micron</v>
      </c>
      <c r="L6228">
        <v>0.1</v>
      </c>
      <c r="M6228">
        <v>1.74</v>
      </c>
      <c r="N6228">
        <v>4</v>
      </c>
      <c r="O6228">
        <v>80</v>
      </c>
      <c r="P6228">
        <v>0.5</v>
      </c>
      <c r="Q6228">
        <v>1</v>
      </c>
      <c r="R6228">
        <v>0.43</v>
      </c>
      <c r="S6228">
        <v>0.25</v>
      </c>
      <c r="T6228">
        <v>9</v>
      </c>
      <c r="U6228">
        <v>23</v>
      </c>
      <c r="V6228">
        <v>33</v>
      </c>
      <c r="W6228">
        <v>2.7</v>
      </c>
      <c r="X6228">
        <v>5</v>
      </c>
      <c r="Y6228">
        <v>0.5</v>
      </c>
      <c r="Z6228">
        <v>0.16</v>
      </c>
      <c r="AA6228">
        <v>20</v>
      </c>
      <c r="AB6228">
        <v>0.5</v>
      </c>
      <c r="AC6228">
        <v>285</v>
      </c>
      <c r="AD6228">
        <v>0.5</v>
      </c>
      <c r="AE6228">
        <v>0.02</v>
      </c>
      <c r="AF6228">
        <v>19</v>
      </c>
      <c r="AG6228">
        <v>940</v>
      </c>
      <c r="AH6228">
        <v>14</v>
      </c>
      <c r="AI6228">
        <v>1</v>
      </c>
      <c r="AJ6228">
        <v>3</v>
      </c>
      <c r="AK6228">
        <v>26</v>
      </c>
      <c r="AL6228">
        <v>0.12</v>
      </c>
      <c r="AM6228">
        <v>5</v>
      </c>
      <c r="AN6228">
        <v>5</v>
      </c>
      <c r="AO6228">
        <v>40</v>
      </c>
      <c r="AP6228">
        <v>5</v>
      </c>
      <c r="AQ6228">
        <v>50</v>
      </c>
    </row>
    <row r="6229" spans="1:43" hidden="1" x14ac:dyDescent="0.25">
      <c r="A6229" t="s">
        <v>21981</v>
      </c>
      <c r="B6229" t="s">
        <v>21982</v>
      </c>
      <c r="C6229" s="1" t="str">
        <f t="shared" si="442"/>
        <v>21:0134</v>
      </c>
      <c r="D6229" s="1" t="str">
        <f t="shared" si="443"/>
        <v>21:0078</v>
      </c>
      <c r="E6229" t="s">
        <v>21983</v>
      </c>
      <c r="F6229" t="s">
        <v>21984</v>
      </c>
      <c r="H6229">
        <v>54.391871199999997</v>
      </c>
      <c r="I6229">
        <v>-61.210998799999999</v>
      </c>
      <c r="J6229" s="1" t="str">
        <f t="shared" ref="J6229:J6292" si="444">HYPERLINK("http://geochem.nrcan.gc.ca/cdogs/content/kwd/kwd020044_e.htm", "Till")</f>
        <v>Till</v>
      </c>
      <c r="K6229" s="1" t="str">
        <f t="shared" si="441"/>
        <v>&lt;63 micron</v>
      </c>
      <c r="L6229">
        <v>0.1</v>
      </c>
      <c r="M6229">
        <v>1.93</v>
      </c>
      <c r="N6229">
        <v>1</v>
      </c>
      <c r="O6229">
        <v>80</v>
      </c>
      <c r="P6229">
        <v>0.25</v>
      </c>
      <c r="Q6229">
        <v>1</v>
      </c>
      <c r="R6229">
        <v>0.46</v>
      </c>
      <c r="S6229">
        <v>0.25</v>
      </c>
      <c r="T6229">
        <v>12</v>
      </c>
      <c r="U6229">
        <v>44</v>
      </c>
      <c r="V6229">
        <v>36</v>
      </c>
      <c r="W6229">
        <v>3.1</v>
      </c>
      <c r="X6229">
        <v>5</v>
      </c>
      <c r="Y6229">
        <v>0.5</v>
      </c>
      <c r="Z6229">
        <v>0.1</v>
      </c>
      <c r="AA6229">
        <v>20</v>
      </c>
      <c r="AB6229">
        <v>0.77</v>
      </c>
      <c r="AC6229">
        <v>385</v>
      </c>
      <c r="AD6229">
        <v>0.5</v>
      </c>
      <c r="AE6229">
        <v>0.02</v>
      </c>
      <c r="AF6229">
        <v>28</v>
      </c>
      <c r="AG6229">
        <v>950</v>
      </c>
      <c r="AH6229">
        <v>1</v>
      </c>
      <c r="AI6229">
        <v>2</v>
      </c>
      <c r="AJ6229">
        <v>3</v>
      </c>
      <c r="AK6229">
        <v>18</v>
      </c>
      <c r="AL6229">
        <v>0.13</v>
      </c>
      <c r="AM6229">
        <v>5</v>
      </c>
      <c r="AN6229">
        <v>5</v>
      </c>
      <c r="AO6229">
        <v>41</v>
      </c>
      <c r="AP6229">
        <v>5</v>
      </c>
      <c r="AQ6229">
        <v>34</v>
      </c>
    </row>
    <row r="6230" spans="1:43" hidden="1" x14ac:dyDescent="0.25">
      <c r="A6230" t="s">
        <v>21985</v>
      </c>
      <c r="B6230" t="s">
        <v>21986</v>
      </c>
      <c r="C6230" s="1" t="str">
        <f t="shared" si="442"/>
        <v>21:0134</v>
      </c>
      <c r="D6230" s="1" t="str">
        <f t="shared" si="443"/>
        <v>21:0078</v>
      </c>
      <c r="E6230" t="s">
        <v>21987</v>
      </c>
      <c r="F6230" t="s">
        <v>21988</v>
      </c>
      <c r="H6230">
        <v>53.7809113</v>
      </c>
      <c r="I6230">
        <v>-65.085384500000004</v>
      </c>
      <c r="J6230" s="1" t="str">
        <f t="shared" si="444"/>
        <v>Till</v>
      </c>
      <c r="K6230" s="1" t="str">
        <f t="shared" si="441"/>
        <v>&lt;63 micron</v>
      </c>
      <c r="L6230">
        <v>0.1</v>
      </c>
      <c r="M6230">
        <v>0.95</v>
      </c>
      <c r="N6230">
        <v>2</v>
      </c>
      <c r="O6230">
        <v>30</v>
      </c>
      <c r="P6230">
        <v>0.25</v>
      </c>
      <c r="Q6230">
        <v>1</v>
      </c>
      <c r="R6230">
        <v>0.28000000000000003</v>
      </c>
      <c r="S6230">
        <v>0.25</v>
      </c>
      <c r="T6230">
        <v>7</v>
      </c>
      <c r="U6230">
        <v>31</v>
      </c>
      <c r="V6230">
        <v>17</v>
      </c>
      <c r="W6230">
        <v>2.4300000000000002</v>
      </c>
      <c r="X6230">
        <v>5</v>
      </c>
      <c r="Y6230">
        <v>0.5</v>
      </c>
      <c r="Z6230">
        <v>0.06</v>
      </c>
      <c r="AA6230">
        <v>20</v>
      </c>
      <c r="AB6230">
        <v>0.37</v>
      </c>
      <c r="AC6230">
        <v>280</v>
      </c>
      <c r="AD6230">
        <v>0.5</v>
      </c>
      <c r="AE6230">
        <v>0.02</v>
      </c>
      <c r="AF6230">
        <v>13</v>
      </c>
      <c r="AG6230">
        <v>700</v>
      </c>
      <c r="AH6230">
        <v>4</v>
      </c>
      <c r="AI6230">
        <v>2</v>
      </c>
      <c r="AJ6230">
        <v>2</v>
      </c>
      <c r="AK6230">
        <v>14</v>
      </c>
      <c r="AL6230">
        <v>0.08</v>
      </c>
      <c r="AM6230">
        <v>5</v>
      </c>
      <c r="AN6230">
        <v>5</v>
      </c>
      <c r="AO6230">
        <v>30</v>
      </c>
      <c r="AP6230">
        <v>5</v>
      </c>
      <c r="AQ6230">
        <v>28</v>
      </c>
    </row>
    <row r="6231" spans="1:43" hidden="1" x14ac:dyDescent="0.25">
      <c r="A6231" t="s">
        <v>21989</v>
      </c>
      <c r="B6231" t="s">
        <v>21990</v>
      </c>
      <c r="C6231" s="1" t="str">
        <f t="shared" si="442"/>
        <v>21:0134</v>
      </c>
      <c r="D6231" s="1" t="str">
        <f t="shared" si="443"/>
        <v>21:0078</v>
      </c>
      <c r="E6231" t="s">
        <v>21991</v>
      </c>
      <c r="F6231" t="s">
        <v>21992</v>
      </c>
      <c r="H6231">
        <v>54.4914232</v>
      </c>
      <c r="I6231">
        <v>-61.1721431</v>
      </c>
      <c r="J6231" s="1" t="str">
        <f t="shared" si="444"/>
        <v>Till</v>
      </c>
      <c r="K6231" s="1" t="str">
        <f t="shared" si="441"/>
        <v>&lt;63 micron</v>
      </c>
      <c r="L6231">
        <v>0.1</v>
      </c>
      <c r="M6231">
        <v>2.38</v>
      </c>
      <c r="N6231">
        <v>2</v>
      </c>
      <c r="O6231">
        <v>100</v>
      </c>
      <c r="P6231">
        <v>0.25</v>
      </c>
      <c r="Q6231">
        <v>1</v>
      </c>
      <c r="R6231">
        <v>0.35</v>
      </c>
      <c r="S6231">
        <v>0.25</v>
      </c>
      <c r="T6231">
        <v>14</v>
      </c>
      <c r="U6231">
        <v>40</v>
      </c>
      <c r="V6231">
        <v>41</v>
      </c>
      <c r="W6231">
        <v>3.07</v>
      </c>
      <c r="X6231">
        <v>10</v>
      </c>
      <c r="Y6231">
        <v>0.5</v>
      </c>
      <c r="Z6231">
        <v>0.11</v>
      </c>
      <c r="AA6231">
        <v>20</v>
      </c>
      <c r="AB6231">
        <v>0.88</v>
      </c>
      <c r="AC6231">
        <v>325</v>
      </c>
      <c r="AD6231">
        <v>0.5</v>
      </c>
      <c r="AE6231">
        <v>0.02</v>
      </c>
      <c r="AF6231">
        <v>30</v>
      </c>
      <c r="AG6231">
        <v>620</v>
      </c>
      <c r="AH6231">
        <v>8</v>
      </c>
      <c r="AI6231">
        <v>4</v>
      </c>
      <c r="AJ6231">
        <v>5</v>
      </c>
      <c r="AK6231">
        <v>16</v>
      </c>
      <c r="AL6231">
        <v>0.15</v>
      </c>
      <c r="AM6231">
        <v>5</v>
      </c>
      <c r="AN6231">
        <v>5</v>
      </c>
      <c r="AO6231">
        <v>49</v>
      </c>
      <c r="AP6231">
        <v>5</v>
      </c>
      <c r="AQ6231">
        <v>52</v>
      </c>
    </row>
    <row r="6232" spans="1:43" hidden="1" x14ac:dyDescent="0.25">
      <c r="A6232" t="s">
        <v>21993</v>
      </c>
      <c r="B6232" t="s">
        <v>21994</v>
      </c>
      <c r="C6232" s="1" t="str">
        <f t="shared" si="442"/>
        <v>21:0134</v>
      </c>
      <c r="D6232" s="1" t="str">
        <f t="shared" si="443"/>
        <v>21:0078</v>
      </c>
      <c r="E6232" t="s">
        <v>21995</v>
      </c>
      <c r="F6232" t="s">
        <v>21996</v>
      </c>
      <c r="H6232">
        <v>54.494216799999997</v>
      </c>
      <c r="I6232">
        <v>-61.068558400000001</v>
      </c>
      <c r="J6232" s="1" t="str">
        <f t="shared" si="444"/>
        <v>Till</v>
      </c>
      <c r="K6232" s="1" t="str">
        <f t="shared" si="441"/>
        <v>&lt;63 micron</v>
      </c>
      <c r="L6232">
        <v>0.1</v>
      </c>
      <c r="M6232">
        <v>2.21</v>
      </c>
      <c r="N6232">
        <v>1</v>
      </c>
      <c r="O6232">
        <v>90</v>
      </c>
      <c r="P6232">
        <v>0.25</v>
      </c>
      <c r="Q6232">
        <v>1</v>
      </c>
      <c r="R6232">
        <v>0.38</v>
      </c>
      <c r="S6232">
        <v>0.25</v>
      </c>
      <c r="T6232">
        <v>15</v>
      </c>
      <c r="U6232">
        <v>52</v>
      </c>
      <c r="V6232">
        <v>132</v>
      </c>
      <c r="W6232">
        <v>3.45</v>
      </c>
      <c r="X6232">
        <v>5</v>
      </c>
      <c r="Y6232">
        <v>0.5</v>
      </c>
      <c r="Z6232">
        <v>0.14000000000000001</v>
      </c>
      <c r="AA6232">
        <v>20</v>
      </c>
      <c r="AB6232">
        <v>0.99</v>
      </c>
      <c r="AC6232">
        <v>375</v>
      </c>
      <c r="AD6232">
        <v>0.5</v>
      </c>
      <c r="AE6232">
        <v>0.02</v>
      </c>
      <c r="AF6232">
        <v>38</v>
      </c>
      <c r="AG6232">
        <v>680</v>
      </c>
      <c r="AH6232">
        <v>2</v>
      </c>
      <c r="AI6232">
        <v>1</v>
      </c>
      <c r="AJ6232">
        <v>6</v>
      </c>
      <c r="AK6232">
        <v>17</v>
      </c>
      <c r="AL6232">
        <v>0.16</v>
      </c>
      <c r="AM6232">
        <v>5</v>
      </c>
      <c r="AN6232">
        <v>5</v>
      </c>
      <c r="AO6232">
        <v>57</v>
      </c>
      <c r="AP6232">
        <v>10</v>
      </c>
      <c r="AQ6232">
        <v>58</v>
      </c>
    </row>
    <row r="6233" spans="1:43" hidden="1" x14ac:dyDescent="0.25">
      <c r="A6233" t="s">
        <v>21997</v>
      </c>
      <c r="B6233" t="s">
        <v>21998</v>
      </c>
      <c r="C6233" s="1" t="str">
        <f t="shared" si="442"/>
        <v>21:0134</v>
      </c>
      <c r="D6233" s="1" t="str">
        <f t="shared" si="443"/>
        <v>21:0078</v>
      </c>
      <c r="E6233" t="s">
        <v>21999</v>
      </c>
      <c r="F6233" t="s">
        <v>22000</v>
      </c>
      <c r="H6233">
        <v>54.450172299999998</v>
      </c>
      <c r="I6233">
        <v>-61.091225899999998</v>
      </c>
      <c r="J6233" s="1" t="str">
        <f t="shared" si="444"/>
        <v>Till</v>
      </c>
      <c r="K6233" s="1" t="str">
        <f t="shared" si="441"/>
        <v>&lt;63 micron</v>
      </c>
      <c r="L6233">
        <v>0.1</v>
      </c>
      <c r="M6233">
        <v>2.75</v>
      </c>
      <c r="N6233">
        <v>2</v>
      </c>
      <c r="O6233">
        <v>100</v>
      </c>
      <c r="P6233">
        <v>0.25</v>
      </c>
      <c r="Q6233">
        <v>1</v>
      </c>
      <c r="R6233">
        <v>0.22</v>
      </c>
      <c r="S6233">
        <v>0.25</v>
      </c>
      <c r="T6233">
        <v>17</v>
      </c>
      <c r="U6233">
        <v>64</v>
      </c>
      <c r="V6233">
        <v>38</v>
      </c>
      <c r="W6233">
        <v>3.67</v>
      </c>
      <c r="X6233">
        <v>5</v>
      </c>
      <c r="Y6233">
        <v>0.5</v>
      </c>
      <c r="Z6233">
        <v>0.08</v>
      </c>
      <c r="AA6233">
        <v>20</v>
      </c>
      <c r="AB6233">
        <v>0.81</v>
      </c>
      <c r="AC6233">
        <v>350</v>
      </c>
      <c r="AD6233">
        <v>1</v>
      </c>
      <c r="AE6233">
        <v>0.02</v>
      </c>
      <c r="AF6233">
        <v>41</v>
      </c>
      <c r="AG6233">
        <v>570</v>
      </c>
      <c r="AH6233">
        <v>22</v>
      </c>
      <c r="AI6233">
        <v>1</v>
      </c>
      <c r="AJ6233">
        <v>4</v>
      </c>
      <c r="AK6233">
        <v>11</v>
      </c>
      <c r="AL6233">
        <v>0.11</v>
      </c>
      <c r="AM6233">
        <v>5</v>
      </c>
      <c r="AN6233">
        <v>5</v>
      </c>
      <c r="AO6233">
        <v>45</v>
      </c>
      <c r="AP6233">
        <v>5</v>
      </c>
      <c r="AQ6233">
        <v>80</v>
      </c>
    </row>
    <row r="6234" spans="1:43" hidden="1" x14ac:dyDescent="0.25">
      <c r="A6234" t="s">
        <v>22001</v>
      </c>
      <c r="B6234" t="s">
        <v>22002</v>
      </c>
      <c r="C6234" s="1" t="str">
        <f t="shared" si="442"/>
        <v>21:0134</v>
      </c>
      <c r="D6234" s="1" t="str">
        <f t="shared" si="443"/>
        <v>21:0078</v>
      </c>
      <c r="E6234" t="s">
        <v>22003</v>
      </c>
      <c r="F6234" t="s">
        <v>22004</v>
      </c>
      <c r="H6234">
        <v>54.393624699999997</v>
      </c>
      <c r="I6234">
        <v>-61.004586000000003</v>
      </c>
      <c r="J6234" s="1" t="str">
        <f t="shared" si="444"/>
        <v>Till</v>
      </c>
      <c r="K6234" s="1" t="str">
        <f t="shared" si="441"/>
        <v>&lt;63 micron</v>
      </c>
      <c r="L6234">
        <v>0.1</v>
      </c>
      <c r="M6234">
        <v>1.73</v>
      </c>
      <c r="N6234">
        <v>1</v>
      </c>
      <c r="O6234">
        <v>30</v>
      </c>
      <c r="P6234">
        <v>0.25</v>
      </c>
      <c r="Q6234">
        <v>1</v>
      </c>
      <c r="R6234">
        <v>0.49</v>
      </c>
      <c r="S6234">
        <v>0.25</v>
      </c>
      <c r="T6234">
        <v>8</v>
      </c>
      <c r="U6234">
        <v>44</v>
      </c>
      <c r="V6234">
        <v>19</v>
      </c>
      <c r="W6234">
        <v>2.75</v>
      </c>
      <c r="X6234">
        <v>5</v>
      </c>
      <c r="Y6234">
        <v>0.5</v>
      </c>
      <c r="Z6234">
        <v>0.04</v>
      </c>
      <c r="AA6234">
        <v>20</v>
      </c>
      <c r="AB6234">
        <v>0.61</v>
      </c>
      <c r="AC6234">
        <v>210</v>
      </c>
      <c r="AD6234">
        <v>0.5</v>
      </c>
      <c r="AE6234">
        <v>0.02</v>
      </c>
      <c r="AF6234">
        <v>17</v>
      </c>
      <c r="AG6234">
        <v>700</v>
      </c>
      <c r="AH6234">
        <v>6</v>
      </c>
      <c r="AI6234">
        <v>1</v>
      </c>
      <c r="AJ6234">
        <v>4</v>
      </c>
      <c r="AK6234">
        <v>30</v>
      </c>
      <c r="AL6234">
        <v>0.16</v>
      </c>
      <c r="AM6234">
        <v>5</v>
      </c>
      <c r="AN6234">
        <v>5</v>
      </c>
      <c r="AO6234">
        <v>48</v>
      </c>
      <c r="AP6234">
        <v>5</v>
      </c>
      <c r="AQ6234">
        <v>24</v>
      </c>
    </row>
    <row r="6235" spans="1:43" hidden="1" x14ac:dyDescent="0.25">
      <c r="A6235" t="s">
        <v>22005</v>
      </c>
      <c r="B6235" t="s">
        <v>22006</v>
      </c>
      <c r="C6235" s="1" t="str">
        <f t="shared" si="442"/>
        <v>21:0134</v>
      </c>
      <c r="D6235" s="1" t="str">
        <f t="shared" si="443"/>
        <v>21:0078</v>
      </c>
      <c r="E6235" t="s">
        <v>22007</v>
      </c>
      <c r="F6235" t="s">
        <v>22008</v>
      </c>
      <c r="H6235">
        <v>54.374320500000003</v>
      </c>
      <c r="I6235">
        <v>-60.962872699999998</v>
      </c>
      <c r="J6235" s="1" t="str">
        <f t="shared" si="444"/>
        <v>Till</v>
      </c>
      <c r="K6235" s="1" t="str">
        <f t="shared" si="441"/>
        <v>&lt;63 micron</v>
      </c>
      <c r="L6235">
        <v>0.1</v>
      </c>
      <c r="M6235">
        <v>1.72</v>
      </c>
      <c r="N6235">
        <v>2</v>
      </c>
      <c r="O6235">
        <v>20</v>
      </c>
      <c r="P6235">
        <v>0.25</v>
      </c>
      <c r="Q6235">
        <v>1</v>
      </c>
      <c r="R6235">
        <v>0.46</v>
      </c>
      <c r="S6235">
        <v>0.25</v>
      </c>
      <c r="T6235">
        <v>7</v>
      </c>
      <c r="U6235">
        <v>48</v>
      </c>
      <c r="V6235">
        <v>14</v>
      </c>
      <c r="W6235">
        <v>2.59</v>
      </c>
      <c r="X6235">
        <v>5</v>
      </c>
      <c r="Y6235">
        <v>0.5</v>
      </c>
      <c r="Z6235">
        <v>0.04</v>
      </c>
      <c r="AA6235">
        <v>20</v>
      </c>
      <c r="AB6235">
        <v>0.61</v>
      </c>
      <c r="AC6235">
        <v>210</v>
      </c>
      <c r="AD6235">
        <v>0.5</v>
      </c>
      <c r="AE6235">
        <v>0.02</v>
      </c>
      <c r="AF6235">
        <v>16</v>
      </c>
      <c r="AG6235">
        <v>350</v>
      </c>
      <c r="AH6235">
        <v>8</v>
      </c>
      <c r="AI6235">
        <v>2</v>
      </c>
      <c r="AJ6235">
        <v>4</v>
      </c>
      <c r="AK6235">
        <v>34</v>
      </c>
      <c r="AL6235">
        <v>0.2</v>
      </c>
      <c r="AM6235">
        <v>5</v>
      </c>
      <c r="AN6235">
        <v>5</v>
      </c>
      <c r="AO6235">
        <v>50</v>
      </c>
      <c r="AP6235">
        <v>5</v>
      </c>
      <c r="AQ6235">
        <v>24</v>
      </c>
    </row>
    <row r="6236" spans="1:43" hidden="1" x14ac:dyDescent="0.25">
      <c r="A6236" t="s">
        <v>22009</v>
      </c>
      <c r="B6236" t="s">
        <v>22010</v>
      </c>
      <c r="C6236" s="1" t="str">
        <f t="shared" si="442"/>
        <v>21:0134</v>
      </c>
      <c r="D6236" s="1" t="str">
        <f t="shared" si="443"/>
        <v>21:0078</v>
      </c>
      <c r="E6236" t="s">
        <v>22011</v>
      </c>
      <c r="F6236" t="s">
        <v>22012</v>
      </c>
      <c r="H6236">
        <v>54.395372500000001</v>
      </c>
      <c r="I6236">
        <v>-60.9295556</v>
      </c>
      <c r="J6236" s="1" t="str">
        <f t="shared" si="444"/>
        <v>Till</v>
      </c>
      <c r="K6236" s="1" t="str">
        <f t="shared" si="441"/>
        <v>&lt;63 micron</v>
      </c>
      <c r="L6236">
        <v>0.1</v>
      </c>
      <c r="M6236">
        <v>1.84</v>
      </c>
      <c r="N6236">
        <v>1</v>
      </c>
      <c r="O6236">
        <v>40</v>
      </c>
      <c r="P6236">
        <v>0.5</v>
      </c>
      <c r="Q6236">
        <v>1</v>
      </c>
      <c r="R6236">
        <v>0.55000000000000004</v>
      </c>
      <c r="S6236">
        <v>0.25</v>
      </c>
      <c r="T6236">
        <v>8</v>
      </c>
      <c r="U6236">
        <v>38</v>
      </c>
      <c r="V6236">
        <v>23</v>
      </c>
      <c r="W6236">
        <v>2.72</v>
      </c>
      <c r="X6236">
        <v>10</v>
      </c>
      <c r="Y6236">
        <v>0.5</v>
      </c>
      <c r="Z6236">
        <v>7.0000000000000007E-2</v>
      </c>
      <c r="AA6236">
        <v>20</v>
      </c>
      <c r="AB6236">
        <v>0.73</v>
      </c>
      <c r="AC6236">
        <v>255</v>
      </c>
      <c r="AD6236">
        <v>0.5</v>
      </c>
      <c r="AE6236">
        <v>0.02</v>
      </c>
      <c r="AF6236">
        <v>17</v>
      </c>
      <c r="AG6236">
        <v>770</v>
      </c>
      <c r="AH6236">
        <v>4</v>
      </c>
      <c r="AI6236">
        <v>2</v>
      </c>
      <c r="AJ6236">
        <v>4</v>
      </c>
      <c r="AK6236">
        <v>38</v>
      </c>
      <c r="AL6236">
        <v>0.18</v>
      </c>
      <c r="AM6236">
        <v>5</v>
      </c>
      <c r="AN6236">
        <v>5</v>
      </c>
      <c r="AO6236">
        <v>48</v>
      </c>
      <c r="AP6236">
        <v>5</v>
      </c>
      <c r="AQ6236">
        <v>30</v>
      </c>
    </row>
    <row r="6237" spans="1:43" hidden="1" x14ac:dyDescent="0.25">
      <c r="A6237" t="s">
        <v>22013</v>
      </c>
      <c r="B6237" t="s">
        <v>22014</v>
      </c>
      <c r="C6237" s="1" t="str">
        <f t="shared" si="442"/>
        <v>21:0134</v>
      </c>
      <c r="D6237" s="1" t="str">
        <f t="shared" si="443"/>
        <v>21:0078</v>
      </c>
      <c r="E6237" t="s">
        <v>22015</v>
      </c>
      <c r="F6237" t="s">
        <v>22016</v>
      </c>
      <c r="H6237">
        <v>54.450782699999998</v>
      </c>
      <c r="I6237">
        <v>-60.8798642</v>
      </c>
      <c r="J6237" s="1" t="str">
        <f t="shared" si="444"/>
        <v>Till</v>
      </c>
      <c r="K6237" s="1" t="str">
        <f t="shared" si="441"/>
        <v>&lt;63 micron</v>
      </c>
      <c r="L6237">
        <v>0.1</v>
      </c>
      <c r="M6237">
        <v>2.54</v>
      </c>
      <c r="N6237">
        <v>10</v>
      </c>
      <c r="O6237">
        <v>70</v>
      </c>
      <c r="P6237">
        <v>0.5</v>
      </c>
      <c r="Q6237">
        <v>1</v>
      </c>
      <c r="R6237">
        <v>0.27</v>
      </c>
      <c r="S6237">
        <v>0.25</v>
      </c>
      <c r="T6237">
        <v>22</v>
      </c>
      <c r="U6237">
        <v>487</v>
      </c>
      <c r="V6237">
        <v>60</v>
      </c>
      <c r="W6237">
        <v>3.44</v>
      </c>
      <c r="X6237">
        <v>10</v>
      </c>
      <c r="Y6237">
        <v>0.5</v>
      </c>
      <c r="Z6237">
        <v>0.1</v>
      </c>
      <c r="AA6237">
        <v>20</v>
      </c>
      <c r="AB6237">
        <v>2.1800000000000002</v>
      </c>
      <c r="AC6237">
        <v>455</v>
      </c>
      <c r="AD6237">
        <v>0.5</v>
      </c>
      <c r="AE6237">
        <v>0.01</v>
      </c>
      <c r="AF6237">
        <v>119</v>
      </c>
      <c r="AG6237">
        <v>670</v>
      </c>
      <c r="AH6237">
        <v>4</v>
      </c>
      <c r="AI6237">
        <v>2</v>
      </c>
      <c r="AJ6237">
        <v>4</v>
      </c>
      <c r="AK6237">
        <v>20</v>
      </c>
      <c r="AL6237">
        <v>0.2</v>
      </c>
      <c r="AM6237">
        <v>5</v>
      </c>
      <c r="AN6237">
        <v>5</v>
      </c>
      <c r="AO6237">
        <v>68</v>
      </c>
      <c r="AP6237">
        <v>5</v>
      </c>
      <c r="AQ6237">
        <v>24</v>
      </c>
    </row>
    <row r="6238" spans="1:43" hidden="1" x14ac:dyDescent="0.25">
      <c r="A6238" t="s">
        <v>22017</v>
      </c>
      <c r="B6238" t="s">
        <v>22018</v>
      </c>
      <c r="C6238" s="1" t="str">
        <f t="shared" si="442"/>
        <v>21:0134</v>
      </c>
      <c r="D6238" s="1" t="str">
        <f t="shared" si="443"/>
        <v>21:0078</v>
      </c>
      <c r="E6238" t="s">
        <v>22019</v>
      </c>
      <c r="F6238" t="s">
        <v>22020</v>
      </c>
      <c r="H6238">
        <v>54.3758768</v>
      </c>
      <c r="I6238">
        <v>-61.716392499999998</v>
      </c>
      <c r="J6238" s="1" t="str">
        <f t="shared" si="444"/>
        <v>Till</v>
      </c>
      <c r="K6238" s="1" t="str">
        <f t="shared" si="441"/>
        <v>&lt;63 micron</v>
      </c>
      <c r="L6238">
        <v>0.1</v>
      </c>
      <c r="M6238">
        <v>1.56</v>
      </c>
      <c r="N6238">
        <v>1</v>
      </c>
      <c r="O6238">
        <v>50</v>
      </c>
      <c r="P6238">
        <v>0.25</v>
      </c>
      <c r="Q6238">
        <v>1</v>
      </c>
      <c r="R6238">
        <v>0.38</v>
      </c>
      <c r="S6238">
        <v>0.25</v>
      </c>
      <c r="T6238">
        <v>6</v>
      </c>
      <c r="U6238">
        <v>22</v>
      </c>
      <c r="V6238">
        <v>32</v>
      </c>
      <c r="W6238">
        <v>2.23</v>
      </c>
      <c r="X6238">
        <v>10</v>
      </c>
      <c r="Y6238">
        <v>0.5</v>
      </c>
      <c r="Z6238">
        <v>0.06</v>
      </c>
      <c r="AA6238">
        <v>20</v>
      </c>
      <c r="AB6238">
        <v>0.48</v>
      </c>
      <c r="AC6238">
        <v>150</v>
      </c>
      <c r="AD6238">
        <v>0.5</v>
      </c>
      <c r="AE6238">
        <v>0.02</v>
      </c>
      <c r="AF6238">
        <v>19</v>
      </c>
      <c r="AG6238">
        <v>510</v>
      </c>
      <c r="AH6238">
        <v>4</v>
      </c>
      <c r="AI6238">
        <v>2</v>
      </c>
      <c r="AJ6238">
        <v>3</v>
      </c>
      <c r="AK6238">
        <v>18</v>
      </c>
      <c r="AL6238">
        <v>0.13</v>
      </c>
      <c r="AM6238">
        <v>5</v>
      </c>
      <c r="AN6238">
        <v>5</v>
      </c>
      <c r="AO6238">
        <v>38</v>
      </c>
      <c r="AP6238">
        <v>5</v>
      </c>
      <c r="AQ6238">
        <v>24</v>
      </c>
    </row>
    <row r="6239" spans="1:43" hidden="1" x14ac:dyDescent="0.25">
      <c r="A6239" t="s">
        <v>22021</v>
      </c>
      <c r="B6239" t="s">
        <v>22022</v>
      </c>
      <c r="C6239" s="1" t="str">
        <f t="shared" si="442"/>
        <v>21:0134</v>
      </c>
      <c r="D6239" s="1" t="str">
        <f t="shared" si="443"/>
        <v>21:0078</v>
      </c>
      <c r="E6239" t="s">
        <v>22023</v>
      </c>
      <c r="F6239" t="s">
        <v>22024</v>
      </c>
      <c r="H6239">
        <v>54.392274200000003</v>
      </c>
      <c r="I6239">
        <v>-61.898402699999998</v>
      </c>
      <c r="J6239" s="1" t="str">
        <f t="shared" si="444"/>
        <v>Till</v>
      </c>
      <c r="K6239" s="1" t="str">
        <f t="shared" ref="K6239:K6302" si="445">HYPERLINK("http://geochem.nrcan.gc.ca/cdogs/content/kwd/kwd080004_e.htm", "&lt;63 micron")</f>
        <v>&lt;63 micron</v>
      </c>
      <c r="L6239">
        <v>0.1</v>
      </c>
      <c r="M6239">
        <v>2.83</v>
      </c>
      <c r="N6239">
        <v>1</v>
      </c>
      <c r="O6239">
        <v>100</v>
      </c>
      <c r="P6239">
        <v>0.25</v>
      </c>
      <c r="Q6239">
        <v>1</v>
      </c>
      <c r="R6239">
        <v>0.69</v>
      </c>
      <c r="S6239">
        <v>0.25</v>
      </c>
      <c r="T6239">
        <v>29</v>
      </c>
      <c r="U6239">
        <v>28</v>
      </c>
      <c r="V6239">
        <v>67</v>
      </c>
      <c r="W6239">
        <v>3.43</v>
      </c>
      <c r="X6239">
        <v>10</v>
      </c>
      <c r="Y6239">
        <v>0.5</v>
      </c>
      <c r="Z6239">
        <v>0.12</v>
      </c>
      <c r="AA6239">
        <v>30</v>
      </c>
      <c r="AB6239">
        <v>1.1299999999999999</v>
      </c>
      <c r="AC6239">
        <v>515</v>
      </c>
      <c r="AD6239">
        <v>0.5</v>
      </c>
      <c r="AE6239">
        <v>0.06</v>
      </c>
      <c r="AF6239">
        <v>71</v>
      </c>
      <c r="AG6239">
        <v>960</v>
      </c>
      <c r="AH6239">
        <v>1</v>
      </c>
      <c r="AI6239">
        <v>1</v>
      </c>
      <c r="AJ6239">
        <v>5</v>
      </c>
      <c r="AK6239">
        <v>29</v>
      </c>
      <c r="AL6239">
        <v>0.14000000000000001</v>
      </c>
      <c r="AM6239">
        <v>5</v>
      </c>
      <c r="AN6239">
        <v>5</v>
      </c>
      <c r="AO6239">
        <v>44</v>
      </c>
      <c r="AP6239">
        <v>10</v>
      </c>
      <c r="AQ6239">
        <v>44</v>
      </c>
    </row>
    <row r="6240" spans="1:43" hidden="1" x14ac:dyDescent="0.25">
      <c r="A6240" t="s">
        <v>22025</v>
      </c>
      <c r="B6240" t="s">
        <v>22026</v>
      </c>
      <c r="C6240" s="1" t="str">
        <f t="shared" si="442"/>
        <v>21:0134</v>
      </c>
      <c r="D6240" s="1" t="str">
        <f t="shared" si="443"/>
        <v>21:0078</v>
      </c>
      <c r="E6240" t="s">
        <v>22027</v>
      </c>
      <c r="F6240" t="s">
        <v>22028</v>
      </c>
      <c r="H6240">
        <v>54.308979000000001</v>
      </c>
      <c r="I6240">
        <v>-61.983250099999999</v>
      </c>
      <c r="J6240" s="1" t="str">
        <f t="shared" si="444"/>
        <v>Till</v>
      </c>
      <c r="K6240" s="1" t="str">
        <f t="shared" si="445"/>
        <v>&lt;63 micron</v>
      </c>
      <c r="L6240">
        <v>0.1</v>
      </c>
      <c r="M6240">
        <v>1.05</v>
      </c>
      <c r="N6240">
        <v>1</v>
      </c>
      <c r="O6240">
        <v>50</v>
      </c>
      <c r="P6240">
        <v>0.25</v>
      </c>
      <c r="Q6240">
        <v>1</v>
      </c>
      <c r="R6240">
        <v>0.42</v>
      </c>
      <c r="S6240">
        <v>0.25</v>
      </c>
      <c r="T6240">
        <v>6</v>
      </c>
      <c r="U6240">
        <v>22</v>
      </c>
      <c r="V6240">
        <v>15</v>
      </c>
      <c r="W6240">
        <v>2.62</v>
      </c>
      <c r="X6240">
        <v>10</v>
      </c>
      <c r="Y6240">
        <v>0.5</v>
      </c>
      <c r="Z6240">
        <v>0.06</v>
      </c>
      <c r="AA6240">
        <v>30</v>
      </c>
      <c r="AB6240">
        <v>0.39</v>
      </c>
      <c r="AC6240">
        <v>210</v>
      </c>
      <c r="AD6240">
        <v>0.5</v>
      </c>
      <c r="AE6240">
        <v>0.02</v>
      </c>
      <c r="AF6240">
        <v>12</v>
      </c>
      <c r="AG6240">
        <v>690</v>
      </c>
      <c r="AH6240">
        <v>2</v>
      </c>
      <c r="AI6240">
        <v>2</v>
      </c>
      <c r="AJ6240">
        <v>3</v>
      </c>
      <c r="AK6240">
        <v>23</v>
      </c>
      <c r="AL6240">
        <v>0.12</v>
      </c>
      <c r="AM6240">
        <v>5</v>
      </c>
      <c r="AN6240">
        <v>5</v>
      </c>
      <c r="AO6240">
        <v>35</v>
      </c>
      <c r="AP6240">
        <v>5</v>
      </c>
      <c r="AQ6240">
        <v>24</v>
      </c>
    </row>
    <row r="6241" spans="1:43" hidden="1" x14ac:dyDescent="0.25">
      <c r="A6241" t="s">
        <v>22029</v>
      </c>
      <c r="B6241" t="s">
        <v>22030</v>
      </c>
      <c r="C6241" s="1" t="str">
        <f t="shared" si="442"/>
        <v>21:0134</v>
      </c>
      <c r="D6241" s="1" t="str">
        <f t="shared" si="443"/>
        <v>21:0078</v>
      </c>
      <c r="E6241" t="s">
        <v>22031</v>
      </c>
      <c r="F6241" t="s">
        <v>22032</v>
      </c>
      <c r="H6241">
        <v>53.449148700000002</v>
      </c>
      <c r="I6241">
        <v>-64.763537600000006</v>
      </c>
      <c r="J6241" s="1" t="str">
        <f t="shared" si="444"/>
        <v>Till</v>
      </c>
      <c r="K6241" s="1" t="str">
        <f t="shared" si="445"/>
        <v>&lt;63 micron</v>
      </c>
      <c r="L6241">
        <v>0.1</v>
      </c>
      <c r="M6241">
        <v>0.65</v>
      </c>
      <c r="N6241">
        <v>4</v>
      </c>
      <c r="O6241">
        <v>60</v>
      </c>
      <c r="P6241">
        <v>0.25</v>
      </c>
      <c r="Q6241">
        <v>1</v>
      </c>
      <c r="R6241">
        <v>0.35</v>
      </c>
      <c r="S6241">
        <v>0.25</v>
      </c>
      <c r="T6241">
        <v>6</v>
      </c>
      <c r="U6241">
        <v>28</v>
      </c>
      <c r="V6241">
        <v>16</v>
      </c>
      <c r="W6241">
        <v>1.96</v>
      </c>
      <c r="X6241">
        <v>5</v>
      </c>
      <c r="Y6241">
        <v>0.5</v>
      </c>
      <c r="Z6241">
        <v>0.08</v>
      </c>
      <c r="AA6241">
        <v>20</v>
      </c>
      <c r="AB6241">
        <v>0.3</v>
      </c>
      <c r="AC6241">
        <v>165</v>
      </c>
      <c r="AD6241">
        <v>0.5</v>
      </c>
      <c r="AE6241">
        <v>0.02</v>
      </c>
      <c r="AF6241">
        <v>13</v>
      </c>
      <c r="AG6241">
        <v>780</v>
      </c>
      <c r="AH6241">
        <v>4</v>
      </c>
      <c r="AI6241">
        <v>4</v>
      </c>
      <c r="AJ6241">
        <v>2</v>
      </c>
      <c r="AK6241">
        <v>17</v>
      </c>
      <c r="AL6241">
        <v>0.06</v>
      </c>
      <c r="AM6241">
        <v>5</v>
      </c>
      <c r="AN6241">
        <v>5</v>
      </c>
      <c r="AO6241">
        <v>29</v>
      </c>
      <c r="AP6241">
        <v>5</v>
      </c>
      <c r="AQ6241">
        <v>24</v>
      </c>
    </row>
    <row r="6242" spans="1:43" hidden="1" x14ac:dyDescent="0.25">
      <c r="A6242" t="s">
        <v>22033</v>
      </c>
      <c r="B6242" t="s">
        <v>22034</v>
      </c>
      <c r="C6242" s="1" t="str">
        <f t="shared" si="442"/>
        <v>21:0134</v>
      </c>
      <c r="D6242" s="1" t="str">
        <f t="shared" si="443"/>
        <v>21:0078</v>
      </c>
      <c r="E6242" t="s">
        <v>22035</v>
      </c>
      <c r="F6242" t="s">
        <v>22036</v>
      </c>
      <c r="H6242">
        <v>54.273589999999999</v>
      </c>
      <c r="I6242">
        <v>-61.996791899999998</v>
      </c>
      <c r="J6242" s="1" t="str">
        <f t="shared" si="444"/>
        <v>Till</v>
      </c>
      <c r="K6242" s="1" t="str">
        <f t="shared" si="445"/>
        <v>&lt;63 micron</v>
      </c>
      <c r="L6242">
        <v>0.1</v>
      </c>
      <c r="M6242">
        <v>1.65</v>
      </c>
      <c r="N6242">
        <v>1</v>
      </c>
      <c r="O6242">
        <v>60</v>
      </c>
      <c r="P6242">
        <v>0.25</v>
      </c>
      <c r="Q6242">
        <v>1</v>
      </c>
      <c r="R6242">
        <v>0.4</v>
      </c>
      <c r="S6242">
        <v>0.25</v>
      </c>
      <c r="T6242">
        <v>8</v>
      </c>
      <c r="U6242">
        <v>23</v>
      </c>
      <c r="V6242">
        <v>29</v>
      </c>
      <c r="W6242">
        <v>2.58</v>
      </c>
      <c r="X6242">
        <v>10</v>
      </c>
      <c r="Y6242">
        <v>0.5</v>
      </c>
      <c r="Z6242">
        <v>0.09</v>
      </c>
      <c r="AA6242">
        <v>30</v>
      </c>
      <c r="AB6242">
        <v>0.42</v>
      </c>
      <c r="AC6242">
        <v>185</v>
      </c>
      <c r="AD6242">
        <v>0.5</v>
      </c>
      <c r="AE6242">
        <v>0.03</v>
      </c>
      <c r="AF6242">
        <v>16</v>
      </c>
      <c r="AG6242">
        <v>660</v>
      </c>
      <c r="AH6242">
        <v>2</v>
      </c>
      <c r="AI6242">
        <v>4</v>
      </c>
      <c r="AJ6242">
        <v>4</v>
      </c>
      <c r="AK6242">
        <v>24</v>
      </c>
      <c r="AL6242">
        <v>0.15</v>
      </c>
      <c r="AM6242">
        <v>5</v>
      </c>
      <c r="AN6242">
        <v>5</v>
      </c>
      <c r="AO6242">
        <v>41</v>
      </c>
      <c r="AP6242">
        <v>5</v>
      </c>
      <c r="AQ6242">
        <v>30</v>
      </c>
    </row>
    <row r="6243" spans="1:43" hidden="1" x14ac:dyDescent="0.25">
      <c r="A6243" t="s">
        <v>22037</v>
      </c>
      <c r="B6243" t="s">
        <v>22038</v>
      </c>
      <c r="C6243" s="1" t="str">
        <f t="shared" ref="C6243:C6306" si="446">HYPERLINK("http://geochem.nrcan.gc.ca/cdogs/content/bdl/bdl210134_e.htm", "21:0134")</f>
        <v>21:0134</v>
      </c>
      <c r="D6243" s="1" t="str">
        <f t="shared" ref="D6243:D6306" si="447">HYPERLINK("http://geochem.nrcan.gc.ca/cdogs/content/svy/svy210078_e.htm", "21:0078")</f>
        <v>21:0078</v>
      </c>
      <c r="E6243" t="s">
        <v>22039</v>
      </c>
      <c r="F6243" t="s">
        <v>22040</v>
      </c>
      <c r="H6243">
        <v>54.276891599999999</v>
      </c>
      <c r="I6243">
        <v>-61.861932400000001</v>
      </c>
      <c r="J6243" s="1" t="str">
        <f t="shared" si="444"/>
        <v>Till</v>
      </c>
      <c r="K6243" s="1" t="str">
        <f t="shared" si="445"/>
        <v>&lt;63 micron</v>
      </c>
      <c r="L6243">
        <v>0.2</v>
      </c>
      <c r="M6243">
        <v>0.7</v>
      </c>
      <c r="N6243">
        <v>4</v>
      </c>
      <c r="O6243">
        <v>30</v>
      </c>
      <c r="P6243">
        <v>0.25</v>
      </c>
      <c r="Q6243">
        <v>1</v>
      </c>
      <c r="R6243">
        <v>0.13</v>
      </c>
      <c r="S6243">
        <v>0.25</v>
      </c>
      <c r="T6243">
        <v>5</v>
      </c>
      <c r="U6243">
        <v>13</v>
      </c>
      <c r="V6243">
        <v>8</v>
      </c>
      <c r="W6243">
        <v>2.1</v>
      </c>
      <c r="X6243">
        <v>10</v>
      </c>
      <c r="Y6243">
        <v>0.5</v>
      </c>
      <c r="Z6243">
        <v>0.02</v>
      </c>
      <c r="AA6243">
        <v>40</v>
      </c>
      <c r="AB6243">
        <v>0.49</v>
      </c>
      <c r="AC6243">
        <v>80</v>
      </c>
      <c r="AD6243">
        <v>0.5</v>
      </c>
      <c r="AE6243">
        <v>0.01</v>
      </c>
      <c r="AF6243">
        <v>12</v>
      </c>
      <c r="AG6243">
        <v>100</v>
      </c>
      <c r="AH6243">
        <v>18</v>
      </c>
      <c r="AI6243">
        <v>2</v>
      </c>
      <c r="AJ6243">
        <v>1</v>
      </c>
      <c r="AK6243">
        <v>11</v>
      </c>
      <c r="AL6243">
        <v>0.14000000000000001</v>
      </c>
      <c r="AM6243">
        <v>5</v>
      </c>
      <c r="AN6243">
        <v>5</v>
      </c>
      <c r="AO6243">
        <v>40</v>
      </c>
      <c r="AP6243">
        <v>5</v>
      </c>
      <c r="AQ6243">
        <v>26</v>
      </c>
    </row>
    <row r="6244" spans="1:43" hidden="1" x14ac:dyDescent="0.25">
      <c r="A6244" t="s">
        <v>22041</v>
      </c>
      <c r="B6244" t="s">
        <v>22042</v>
      </c>
      <c r="C6244" s="1" t="str">
        <f t="shared" si="446"/>
        <v>21:0134</v>
      </c>
      <c r="D6244" s="1" t="str">
        <f t="shared" si="447"/>
        <v>21:0078</v>
      </c>
      <c r="E6244" t="s">
        <v>22043</v>
      </c>
      <c r="F6244" t="s">
        <v>22044</v>
      </c>
      <c r="H6244">
        <v>54.309568800000001</v>
      </c>
      <c r="I6244">
        <v>-61.824907500000002</v>
      </c>
      <c r="J6244" s="1" t="str">
        <f t="shared" si="444"/>
        <v>Till</v>
      </c>
      <c r="K6244" s="1" t="str">
        <f t="shared" si="445"/>
        <v>&lt;63 micron</v>
      </c>
      <c r="L6244">
        <v>0.1</v>
      </c>
      <c r="M6244">
        <v>1.03</v>
      </c>
      <c r="N6244">
        <v>1</v>
      </c>
      <c r="O6244">
        <v>50</v>
      </c>
      <c r="P6244">
        <v>0.25</v>
      </c>
      <c r="Q6244">
        <v>1</v>
      </c>
      <c r="R6244">
        <v>0.37</v>
      </c>
      <c r="S6244">
        <v>0.25</v>
      </c>
      <c r="T6244">
        <v>6</v>
      </c>
      <c r="U6244">
        <v>22</v>
      </c>
      <c r="V6244">
        <v>10</v>
      </c>
      <c r="W6244">
        <v>3.15</v>
      </c>
      <c r="X6244">
        <v>10</v>
      </c>
      <c r="Y6244">
        <v>0.5</v>
      </c>
      <c r="Z6244">
        <v>0.09</v>
      </c>
      <c r="AA6244">
        <v>30</v>
      </c>
      <c r="AB6244">
        <v>0.44</v>
      </c>
      <c r="AC6244">
        <v>170</v>
      </c>
      <c r="AD6244">
        <v>0.5</v>
      </c>
      <c r="AE6244">
        <v>0.01</v>
      </c>
      <c r="AF6244">
        <v>12</v>
      </c>
      <c r="AG6244">
        <v>550</v>
      </c>
      <c r="AH6244">
        <v>6</v>
      </c>
      <c r="AI6244">
        <v>2</v>
      </c>
      <c r="AJ6244">
        <v>2</v>
      </c>
      <c r="AK6244">
        <v>21</v>
      </c>
      <c r="AL6244">
        <v>0.13</v>
      </c>
      <c r="AM6244">
        <v>5</v>
      </c>
      <c r="AN6244">
        <v>5</v>
      </c>
      <c r="AO6244">
        <v>36</v>
      </c>
      <c r="AP6244">
        <v>5</v>
      </c>
      <c r="AQ6244">
        <v>36</v>
      </c>
    </row>
    <row r="6245" spans="1:43" hidden="1" x14ac:dyDescent="0.25">
      <c r="A6245" t="s">
        <v>22045</v>
      </c>
      <c r="B6245" t="s">
        <v>22046</v>
      </c>
      <c r="C6245" s="1" t="str">
        <f t="shared" si="446"/>
        <v>21:0134</v>
      </c>
      <c r="D6245" s="1" t="str">
        <f t="shared" si="447"/>
        <v>21:0078</v>
      </c>
      <c r="E6245" t="s">
        <v>22047</v>
      </c>
      <c r="F6245" t="s">
        <v>22048</v>
      </c>
      <c r="H6245">
        <v>54.3024293</v>
      </c>
      <c r="I6245">
        <v>-61.677567199999999</v>
      </c>
      <c r="J6245" s="1" t="str">
        <f t="shared" si="444"/>
        <v>Till</v>
      </c>
      <c r="K6245" s="1" t="str">
        <f t="shared" si="445"/>
        <v>&lt;63 micron</v>
      </c>
      <c r="L6245">
        <v>0.1</v>
      </c>
      <c r="M6245">
        <v>1.22</v>
      </c>
      <c r="N6245">
        <v>2</v>
      </c>
      <c r="O6245">
        <v>60</v>
      </c>
      <c r="P6245">
        <v>0.25</v>
      </c>
      <c r="Q6245">
        <v>1</v>
      </c>
      <c r="R6245">
        <v>0.3</v>
      </c>
      <c r="S6245">
        <v>0.25</v>
      </c>
      <c r="T6245">
        <v>4</v>
      </c>
      <c r="U6245">
        <v>19</v>
      </c>
      <c r="V6245">
        <v>9</v>
      </c>
      <c r="W6245">
        <v>2.2799999999999998</v>
      </c>
      <c r="X6245">
        <v>10</v>
      </c>
      <c r="Y6245">
        <v>0.5</v>
      </c>
      <c r="Z6245">
        <v>0.12</v>
      </c>
      <c r="AA6245">
        <v>20</v>
      </c>
      <c r="AB6245">
        <v>0.37</v>
      </c>
      <c r="AC6245">
        <v>170</v>
      </c>
      <c r="AD6245">
        <v>0.5</v>
      </c>
      <c r="AE6245">
        <v>0.02</v>
      </c>
      <c r="AF6245">
        <v>10</v>
      </c>
      <c r="AG6245">
        <v>280</v>
      </c>
      <c r="AH6245">
        <v>12</v>
      </c>
      <c r="AI6245">
        <v>2</v>
      </c>
      <c r="AJ6245">
        <v>3</v>
      </c>
      <c r="AK6245">
        <v>25</v>
      </c>
      <c r="AL6245">
        <v>0.17</v>
      </c>
      <c r="AM6245">
        <v>5</v>
      </c>
      <c r="AN6245">
        <v>5</v>
      </c>
      <c r="AO6245">
        <v>39</v>
      </c>
      <c r="AP6245">
        <v>5</v>
      </c>
      <c r="AQ6245">
        <v>32</v>
      </c>
    </row>
    <row r="6246" spans="1:43" hidden="1" x14ac:dyDescent="0.25">
      <c r="A6246" t="s">
        <v>22049</v>
      </c>
      <c r="B6246" t="s">
        <v>22050</v>
      </c>
      <c r="C6246" s="1" t="str">
        <f t="shared" si="446"/>
        <v>21:0134</v>
      </c>
      <c r="D6246" s="1" t="str">
        <f t="shared" si="447"/>
        <v>21:0078</v>
      </c>
      <c r="E6246" t="s">
        <v>22051</v>
      </c>
      <c r="F6246" t="s">
        <v>22052</v>
      </c>
      <c r="H6246">
        <v>54.290094099999997</v>
      </c>
      <c r="I6246">
        <v>-61.580783799999999</v>
      </c>
      <c r="J6246" s="1" t="str">
        <f t="shared" si="444"/>
        <v>Till</v>
      </c>
      <c r="K6246" s="1" t="str">
        <f t="shared" si="445"/>
        <v>&lt;63 micron</v>
      </c>
      <c r="L6246">
        <v>0.1</v>
      </c>
      <c r="M6246">
        <v>1.44</v>
      </c>
      <c r="N6246">
        <v>4</v>
      </c>
      <c r="O6246">
        <v>40</v>
      </c>
      <c r="P6246">
        <v>0.5</v>
      </c>
      <c r="Q6246">
        <v>1</v>
      </c>
      <c r="R6246">
        <v>0.37</v>
      </c>
      <c r="S6246">
        <v>0.25</v>
      </c>
      <c r="T6246">
        <v>7</v>
      </c>
      <c r="U6246">
        <v>21</v>
      </c>
      <c r="V6246">
        <v>17</v>
      </c>
      <c r="W6246">
        <v>2.4300000000000002</v>
      </c>
      <c r="X6246">
        <v>5</v>
      </c>
      <c r="Y6246">
        <v>0.5</v>
      </c>
      <c r="Z6246">
        <v>0.08</v>
      </c>
      <c r="AA6246">
        <v>30</v>
      </c>
      <c r="AB6246">
        <v>0.4</v>
      </c>
      <c r="AC6246">
        <v>235</v>
      </c>
      <c r="AD6246">
        <v>0.5</v>
      </c>
      <c r="AE6246">
        <v>0.02</v>
      </c>
      <c r="AF6246">
        <v>12</v>
      </c>
      <c r="AG6246">
        <v>900</v>
      </c>
      <c r="AH6246">
        <v>2</v>
      </c>
      <c r="AI6246">
        <v>2</v>
      </c>
      <c r="AJ6246">
        <v>3</v>
      </c>
      <c r="AK6246">
        <v>22</v>
      </c>
      <c r="AL6246">
        <v>0.11</v>
      </c>
      <c r="AM6246">
        <v>5</v>
      </c>
      <c r="AN6246">
        <v>5</v>
      </c>
      <c r="AO6246">
        <v>34</v>
      </c>
      <c r="AP6246">
        <v>5</v>
      </c>
      <c r="AQ6246">
        <v>30</v>
      </c>
    </row>
    <row r="6247" spans="1:43" hidden="1" x14ac:dyDescent="0.25">
      <c r="A6247" t="s">
        <v>22053</v>
      </c>
      <c r="B6247" t="s">
        <v>22054</v>
      </c>
      <c r="C6247" s="1" t="str">
        <f t="shared" si="446"/>
        <v>21:0134</v>
      </c>
      <c r="D6247" s="1" t="str">
        <f t="shared" si="447"/>
        <v>21:0078</v>
      </c>
      <c r="E6247" t="s">
        <v>22055</v>
      </c>
      <c r="F6247" t="s">
        <v>22056</v>
      </c>
      <c r="H6247">
        <v>54.328629200000002</v>
      </c>
      <c r="I6247">
        <v>-61.515251399999997</v>
      </c>
      <c r="J6247" s="1" t="str">
        <f t="shared" si="444"/>
        <v>Till</v>
      </c>
      <c r="K6247" s="1" t="str">
        <f t="shared" si="445"/>
        <v>&lt;63 micron</v>
      </c>
      <c r="L6247">
        <v>0.1</v>
      </c>
      <c r="M6247">
        <v>1.49</v>
      </c>
      <c r="N6247">
        <v>1</v>
      </c>
      <c r="O6247">
        <v>80</v>
      </c>
      <c r="P6247">
        <v>0.5</v>
      </c>
      <c r="Q6247">
        <v>1</v>
      </c>
      <c r="R6247">
        <v>0.45</v>
      </c>
      <c r="S6247">
        <v>0.25</v>
      </c>
      <c r="T6247">
        <v>8</v>
      </c>
      <c r="U6247">
        <v>23</v>
      </c>
      <c r="V6247">
        <v>28</v>
      </c>
      <c r="W6247">
        <v>2.69</v>
      </c>
      <c r="X6247">
        <v>10</v>
      </c>
      <c r="Y6247">
        <v>0.5</v>
      </c>
      <c r="Z6247">
        <v>0.18</v>
      </c>
      <c r="AA6247">
        <v>30</v>
      </c>
      <c r="AB6247">
        <v>0.51</v>
      </c>
      <c r="AC6247">
        <v>310</v>
      </c>
      <c r="AD6247">
        <v>0.5</v>
      </c>
      <c r="AE6247">
        <v>0.03</v>
      </c>
      <c r="AF6247">
        <v>13</v>
      </c>
      <c r="AG6247">
        <v>900</v>
      </c>
      <c r="AH6247">
        <v>8</v>
      </c>
      <c r="AI6247">
        <v>2</v>
      </c>
      <c r="AJ6247">
        <v>4</v>
      </c>
      <c r="AK6247">
        <v>30</v>
      </c>
      <c r="AL6247">
        <v>0.13</v>
      </c>
      <c r="AM6247">
        <v>5</v>
      </c>
      <c r="AN6247">
        <v>5</v>
      </c>
      <c r="AO6247">
        <v>38</v>
      </c>
      <c r="AP6247">
        <v>5</v>
      </c>
      <c r="AQ6247">
        <v>42</v>
      </c>
    </row>
    <row r="6248" spans="1:43" hidden="1" x14ac:dyDescent="0.25">
      <c r="A6248" t="s">
        <v>22057</v>
      </c>
      <c r="B6248" t="s">
        <v>22058</v>
      </c>
      <c r="C6248" s="1" t="str">
        <f t="shared" si="446"/>
        <v>21:0134</v>
      </c>
      <c r="D6248" s="1" t="str">
        <f t="shared" si="447"/>
        <v>21:0078</v>
      </c>
      <c r="E6248" t="s">
        <v>22059</v>
      </c>
      <c r="F6248" t="s">
        <v>22060</v>
      </c>
      <c r="H6248">
        <v>54.3534674</v>
      </c>
      <c r="I6248">
        <v>-61.600528099999998</v>
      </c>
      <c r="J6248" s="1" t="str">
        <f t="shared" si="444"/>
        <v>Till</v>
      </c>
      <c r="K6248" s="1" t="str">
        <f t="shared" si="445"/>
        <v>&lt;63 micron</v>
      </c>
      <c r="L6248">
        <v>0.2</v>
      </c>
      <c r="M6248">
        <v>2.31</v>
      </c>
      <c r="N6248">
        <v>1</v>
      </c>
      <c r="O6248">
        <v>100</v>
      </c>
      <c r="P6248">
        <v>0.25</v>
      </c>
      <c r="Q6248">
        <v>1</v>
      </c>
      <c r="R6248">
        <v>0.42</v>
      </c>
      <c r="S6248">
        <v>0.25</v>
      </c>
      <c r="T6248">
        <v>15</v>
      </c>
      <c r="U6248">
        <v>27</v>
      </c>
      <c r="V6248">
        <v>66</v>
      </c>
      <c r="W6248">
        <v>3.38</v>
      </c>
      <c r="X6248">
        <v>10</v>
      </c>
      <c r="Y6248">
        <v>0.5</v>
      </c>
      <c r="Z6248">
        <v>0.13</v>
      </c>
      <c r="AA6248">
        <v>30</v>
      </c>
      <c r="AB6248">
        <v>0.83</v>
      </c>
      <c r="AC6248">
        <v>300</v>
      </c>
      <c r="AD6248">
        <v>0.5</v>
      </c>
      <c r="AE6248">
        <v>0.02</v>
      </c>
      <c r="AF6248">
        <v>41</v>
      </c>
      <c r="AG6248">
        <v>450</v>
      </c>
      <c r="AH6248">
        <v>6</v>
      </c>
      <c r="AI6248">
        <v>2</v>
      </c>
      <c r="AJ6248">
        <v>4</v>
      </c>
      <c r="AK6248">
        <v>22</v>
      </c>
      <c r="AL6248">
        <v>0.15</v>
      </c>
      <c r="AM6248">
        <v>5</v>
      </c>
      <c r="AN6248">
        <v>5</v>
      </c>
      <c r="AO6248">
        <v>43</v>
      </c>
      <c r="AP6248">
        <v>5</v>
      </c>
      <c r="AQ6248">
        <v>46</v>
      </c>
    </row>
    <row r="6249" spans="1:43" hidden="1" x14ac:dyDescent="0.25">
      <c r="A6249" t="s">
        <v>22061</v>
      </c>
      <c r="B6249" t="s">
        <v>22062</v>
      </c>
      <c r="C6249" s="1" t="str">
        <f t="shared" si="446"/>
        <v>21:0134</v>
      </c>
      <c r="D6249" s="1" t="str">
        <f t="shared" si="447"/>
        <v>21:0078</v>
      </c>
      <c r="E6249" t="s">
        <v>22063</v>
      </c>
      <c r="F6249" t="s">
        <v>22064</v>
      </c>
      <c r="H6249">
        <v>54.394339899999999</v>
      </c>
      <c r="I6249">
        <v>-61.399664199999997</v>
      </c>
      <c r="J6249" s="1" t="str">
        <f t="shared" si="444"/>
        <v>Till</v>
      </c>
      <c r="K6249" s="1" t="str">
        <f t="shared" si="445"/>
        <v>&lt;63 micron</v>
      </c>
      <c r="L6249">
        <v>0.1</v>
      </c>
      <c r="M6249">
        <v>1.1000000000000001</v>
      </c>
      <c r="N6249">
        <v>1</v>
      </c>
      <c r="O6249">
        <v>60</v>
      </c>
      <c r="P6249">
        <v>0.25</v>
      </c>
      <c r="Q6249">
        <v>1</v>
      </c>
      <c r="R6249">
        <v>0.64</v>
      </c>
      <c r="S6249">
        <v>0.25</v>
      </c>
      <c r="T6249">
        <v>10</v>
      </c>
      <c r="U6249">
        <v>26</v>
      </c>
      <c r="V6249">
        <v>38</v>
      </c>
      <c r="W6249">
        <v>2.5099999999999998</v>
      </c>
      <c r="X6249">
        <v>10</v>
      </c>
      <c r="Y6249">
        <v>0.5</v>
      </c>
      <c r="Z6249">
        <v>0.04</v>
      </c>
      <c r="AA6249">
        <v>30</v>
      </c>
      <c r="AB6249">
        <v>0.45</v>
      </c>
      <c r="AC6249">
        <v>220</v>
      </c>
      <c r="AD6249">
        <v>0.5</v>
      </c>
      <c r="AE6249">
        <v>0.03</v>
      </c>
      <c r="AF6249">
        <v>25</v>
      </c>
      <c r="AG6249">
        <v>1030</v>
      </c>
      <c r="AH6249">
        <v>1</v>
      </c>
      <c r="AI6249">
        <v>4</v>
      </c>
      <c r="AJ6249">
        <v>4</v>
      </c>
      <c r="AK6249">
        <v>28</v>
      </c>
      <c r="AL6249">
        <v>0.12</v>
      </c>
      <c r="AM6249">
        <v>5</v>
      </c>
      <c r="AN6249">
        <v>5</v>
      </c>
      <c r="AO6249">
        <v>44</v>
      </c>
      <c r="AP6249">
        <v>5</v>
      </c>
      <c r="AQ6249">
        <v>30</v>
      </c>
    </row>
    <row r="6250" spans="1:43" hidden="1" x14ac:dyDescent="0.25">
      <c r="A6250" t="s">
        <v>22065</v>
      </c>
      <c r="B6250" t="s">
        <v>22066</v>
      </c>
      <c r="C6250" s="1" t="str">
        <f t="shared" si="446"/>
        <v>21:0134</v>
      </c>
      <c r="D6250" s="1" t="str">
        <f t="shared" si="447"/>
        <v>21:0078</v>
      </c>
      <c r="E6250" t="s">
        <v>22067</v>
      </c>
      <c r="F6250" t="s">
        <v>22068</v>
      </c>
      <c r="H6250">
        <v>54.438561300000003</v>
      </c>
      <c r="I6250">
        <v>-61.483135799999999</v>
      </c>
      <c r="J6250" s="1" t="str">
        <f t="shared" si="444"/>
        <v>Till</v>
      </c>
      <c r="K6250" s="1" t="str">
        <f t="shared" si="445"/>
        <v>&lt;63 micron</v>
      </c>
      <c r="L6250">
        <v>0.1</v>
      </c>
      <c r="M6250">
        <v>1.25</v>
      </c>
      <c r="N6250">
        <v>1</v>
      </c>
      <c r="O6250">
        <v>130</v>
      </c>
      <c r="P6250">
        <v>0.5</v>
      </c>
      <c r="Q6250">
        <v>1</v>
      </c>
      <c r="R6250">
        <v>0.49</v>
      </c>
      <c r="S6250">
        <v>0.25</v>
      </c>
      <c r="T6250">
        <v>7</v>
      </c>
      <c r="U6250">
        <v>24</v>
      </c>
      <c r="V6250">
        <v>21</v>
      </c>
      <c r="W6250">
        <v>2.56</v>
      </c>
      <c r="X6250">
        <v>10</v>
      </c>
      <c r="Y6250">
        <v>0.5</v>
      </c>
      <c r="Z6250">
        <v>0.12</v>
      </c>
      <c r="AA6250">
        <v>30</v>
      </c>
      <c r="AB6250">
        <v>0.54</v>
      </c>
      <c r="AC6250">
        <v>300</v>
      </c>
      <c r="AD6250">
        <v>0.5</v>
      </c>
      <c r="AE6250">
        <v>0.02</v>
      </c>
      <c r="AF6250">
        <v>17</v>
      </c>
      <c r="AG6250">
        <v>870</v>
      </c>
      <c r="AH6250">
        <v>6</v>
      </c>
      <c r="AI6250">
        <v>2</v>
      </c>
      <c r="AJ6250">
        <v>4</v>
      </c>
      <c r="AK6250">
        <v>25</v>
      </c>
      <c r="AL6250">
        <v>0.11</v>
      </c>
      <c r="AM6250">
        <v>5</v>
      </c>
      <c r="AN6250">
        <v>5</v>
      </c>
      <c r="AO6250">
        <v>39</v>
      </c>
      <c r="AP6250">
        <v>5</v>
      </c>
      <c r="AQ6250">
        <v>44</v>
      </c>
    </row>
    <row r="6251" spans="1:43" hidden="1" x14ac:dyDescent="0.25">
      <c r="A6251" t="s">
        <v>22069</v>
      </c>
      <c r="B6251" t="s">
        <v>22070</v>
      </c>
      <c r="C6251" s="1" t="str">
        <f t="shared" si="446"/>
        <v>21:0134</v>
      </c>
      <c r="D6251" s="1" t="str">
        <f t="shared" si="447"/>
        <v>21:0078</v>
      </c>
      <c r="E6251" t="s">
        <v>22071</v>
      </c>
      <c r="F6251" t="s">
        <v>22072</v>
      </c>
      <c r="H6251">
        <v>54.475051299999997</v>
      </c>
      <c r="I6251">
        <v>-61.526542800000001</v>
      </c>
      <c r="J6251" s="1" t="str">
        <f t="shared" si="444"/>
        <v>Till</v>
      </c>
      <c r="K6251" s="1" t="str">
        <f t="shared" si="445"/>
        <v>&lt;63 micron</v>
      </c>
      <c r="L6251">
        <v>0.1</v>
      </c>
      <c r="M6251">
        <v>1.95</v>
      </c>
      <c r="N6251">
        <v>2</v>
      </c>
      <c r="O6251">
        <v>120</v>
      </c>
      <c r="P6251">
        <v>0.25</v>
      </c>
      <c r="Q6251">
        <v>1</v>
      </c>
      <c r="R6251">
        <v>0.52</v>
      </c>
      <c r="S6251">
        <v>0.25</v>
      </c>
      <c r="T6251">
        <v>12</v>
      </c>
      <c r="U6251">
        <v>26</v>
      </c>
      <c r="V6251">
        <v>45</v>
      </c>
      <c r="W6251">
        <v>2.63</v>
      </c>
      <c r="X6251">
        <v>10</v>
      </c>
      <c r="Y6251">
        <v>0.5</v>
      </c>
      <c r="Z6251">
        <v>0.21</v>
      </c>
      <c r="AA6251">
        <v>20</v>
      </c>
      <c r="AB6251">
        <v>0.67</v>
      </c>
      <c r="AC6251">
        <v>310</v>
      </c>
      <c r="AD6251">
        <v>0.5</v>
      </c>
      <c r="AE6251">
        <v>0.03</v>
      </c>
      <c r="AF6251">
        <v>24</v>
      </c>
      <c r="AG6251">
        <v>720</v>
      </c>
      <c r="AH6251">
        <v>2</v>
      </c>
      <c r="AI6251">
        <v>4</v>
      </c>
      <c r="AJ6251">
        <v>4</v>
      </c>
      <c r="AK6251">
        <v>23</v>
      </c>
      <c r="AL6251">
        <v>0.15</v>
      </c>
      <c r="AM6251">
        <v>5</v>
      </c>
      <c r="AN6251">
        <v>5</v>
      </c>
      <c r="AO6251">
        <v>45</v>
      </c>
      <c r="AP6251">
        <v>5</v>
      </c>
      <c r="AQ6251">
        <v>36</v>
      </c>
    </row>
    <row r="6252" spans="1:43" hidden="1" x14ac:dyDescent="0.25">
      <c r="A6252" t="s">
        <v>22073</v>
      </c>
      <c r="B6252" t="s">
        <v>22074</v>
      </c>
      <c r="C6252" s="1" t="str">
        <f t="shared" si="446"/>
        <v>21:0134</v>
      </c>
      <c r="D6252" s="1" t="str">
        <f t="shared" si="447"/>
        <v>21:0078</v>
      </c>
      <c r="E6252" t="s">
        <v>22075</v>
      </c>
      <c r="F6252" t="s">
        <v>22076</v>
      </c>
      <c r="H6252">
        <v>53.453810599999997</v>
      </c>
      <c r="I6252">
        <v>-64.746107699999996</v>
      </c>
      <c r="J6252" s="1" t="str">
        <f t="shared" si="444"/>
        <v>Till</v>
      </c>
      <c r="K6252" s="1" t="str">
        <f t="shared" si="445"/>
        <v>&lt;63 micron</v>
      </c>
      <c r="L6252">
        <v>0.1</v>
      </c>
      <c r="M6252">
        <v>0.89</v>
      </c>
      <c r="N6252">
        <v>1</v>
      </c>
      <c r="O6252">
        <v>50</v>
      </c>
      <c r="P6252">
        <v>0.25</v>
      </c>
      <c r="Q6252">
        <v>2</v>
      </c>
      <c r="R6252">
        <v>0.42</v>
      </c>
      <c r="S6252">
        <v>0.25</v>
      </c>
      <c r="T6252">
        <v>9</v>
      </c>
      <c r="U6252">
        <v>33</v>
      </c>
      <c r="V6252">
        <v>18</v>
      </c>
      <c r="W6252">
        <v>2.2799999999999998</v>
      </c>
      <c r="X6252">
        <v>5</v>
      </c>
      <c r="Y6252">
        <v>0.5</v>
      </c>
      <c r="Z6252">
        <v>0.12</v>
      </c>
      <c r="AA6252">
        <v>20</v>
      </c>
      <c r="AB6252">
        <v>0.41</v>
      </c>
      <c r="AC6252">
        <v>270</v>
      </c>
      <c r="AD6252">
        <v>1</v>
      </c>
      <c r="AE6252">
        <v>0.03</v>
      </c>
      <c r="AF6252">
        <v>19</v>
      </c>
      <c r="AG6252">
        <v>840</v>
      </c>
      <c r="AH6252">
        <v>4</v>
      </c>
      <c r="AI6252">
        <v>2</v>
      </c>
      <c r="AJ6252">
        <v>2</v>
      </c>
      <c r="AK6252">
        <v>21</v>
      </c>
      <c r="AL6252">
        <v>0.08</v>
      </c>
      <c r="AM6252">
        <v>5</v>
      </c>
      <c r="AN6252">
        <v>5</v>
      </c>
      <c r="AO6252">
        <v>33</v>
      </c>
      <c r="AP6252">
        <v>5</v>
      </c>
      <c r="AQ6252">
        <v>34</v>
      </c>
    </row>
    <row r="6253" spans="1:43" hidden="1" x14ac:dyDescent="0.25">
      <c r="A6253" t="s">
        <v>22077</v>
      </c>
      <c r="B6253" t="s">
        <v>22078</v>
      </c>
      <c r="C6253" s="1" t="str">
        <f t="shared" si="446"/>
        <v>21:0134</v>
      </c>
      <c r="D6253" s="1" t="str">
        <f t="shared" si="447"/>
        <v>21:0078</v>
      </c>
      <c r="E6253" t="s">
        <v>22079</v>
      </c>
      <c r="F6253" t="s">
        <v>22080</v>
      </c>
      <c r="H6253">
        <v>54.3518355</v>
      </c>
      <c r="I6253">
        <v>-61.267058599999999</v>
      </c>
      <c r="J6253" s="1" t="str">
        <f t="shared" si="444"/>
        <v>Till</v>
      </c>
      <c r="K6253" s="1" t="str">
        <f t="shared" si="445"/>
        <v>&lt;63 micron</v>
      </c>
      <c r="L6253">
        <v>0.1</v>
      </c>
      <c r="M6253">
        <v>2.39</v>
      </c>
      <c r="N6253">
        <v>1</v>
      </c>
      <c r="O6253">
        <v>60</v>
      </c>
      <c r="P6253">
        <v>0.25</v>
      </c>
      <c r="Q6253">
        <v>1</v>
      </c>
      <c r="R6253">
        <v>0.48</v>
      </c>
      <c r="S6253">
        <v>0.25</v>
      </c>
      <c r="T6253">
        <v>12</v>
      </c>
      <c r="U6253">
        <v>30</v>
      </c>
      <c r="V6253">
        <v>32</v>
      </c>
      <c r="W6253">
        <v>3.1</v>
      </c>
      <c r="X6253">
        <v>5</v>
      </c>
      <c r="Y6253">
        <v>0.5</v>
      </c>
      <c r="Z6253">
        <v>0.05</v>
      </c>
      <c r="AA6253">
        <v>20</v>
      </c>
      <c r="AB6253">
        <v>0.7</v>
      </c>
      <c r="AC6253">
        <v>235</v>
      </c>
      <c r="AD6253">
        <v>0.5</v>
      </c>
      <c r="AE6253">
        <v>0.02</v>
      </c>
      <c r="AF6253">
        <v>26</v>
      </c>
      <c r="AG6253">
        <v>700</v>
      </c>
      <c r="AH6253">
        <v>1</v>
      </c>
      <c r="AI6253">
        <v>4</v>
      </c>
      <c r="AJ6253">
        <v>4</v>
      </c>
      <c r="AK6253">
        <v>21</v>
      </c>
      <c r="AL6253">
        <v>0.19</v>
      </c>
      <c r="AM6253">
        <v>5</v>
      </c>
      <c r="AN6253">
        <v>5</v>
      </c>
      <c r="AO6253">
        <v>50</v>
      </c>
      <c r="AP6253">
        <v>5</v>
      </c>
      <c r="AQ6253">
        <v>28</v>
      </c>
    </row>
    <row r="6254" spans="1:43" hidden="1" x14ac:dyDescent="0.25">
      <c r="A6254" t="s">
        <v>22081</v>
      </c>
      <c r="B6254" t="s">
        <v>22082</v>
      </c>
      <c r="C6254" s="1" t="str">
        <f t="shared" si="446"/>
        <v>21:0134</v>
      </c>
      <c r="D6254" s="1" t="str">
        <f t="shared" si="447"/>
        <v>21:0078</v>
      </c>
      <c r="E6254" t="s">
        <v>22083</v>
      </c>
      <c r="F6254" t="s">
        <v>22084</v>
      </c>
      <c r="H6254">
        <v>54.338187099999999</v>
      </c>
      <c r="I6254">
        <v>-61.209562400000003</v>
      </c>
      <c r="J6254" s="1" t="str">
        <f t="shared" si="444"/>
        <v>Till</v>
      </c>
      <c r="K6254" s="1" t="str">
        <f t="shared" si="445"/>
        <v>&lt;63 micron</v>
      </c>
      <c r="L6254">
        <v>0.1</v>
      </c>
      <c r="M6254">
        <v>2.16</v>
      </c>
      <c r="N6254">
        <v>1</v>
      </c>
      <c r="O6254">
        <v>30</v>
      </c>
      <c r="P6254">
        <v>0.25</v>
      </c>
      <c r="Q6254">
        <v>1</v>
      </c>
      <c r="R6254">
        <v>0.39</v>
      </c>
      <c r="S6254">
        <v>0.25</v>
      </c>
      <c r="T6254">
        <v>8</v>
      </c>
      <c r="U6254">
        <v>35</v>
      </c>
      <c r="V6254">
        <v>43</v>
      </c>
      <c r="W6254">
        <v>2.4300000000000002</v>
      </c>
      <c r="X6254">
        <v>5</v>
      </c>
      <c r="Y6254">
        <v>0.5</v>
      </c>
      <c r="Z6254">
        <v>0.03</v>
      </c>
      <c r="AA6254">
        <v>20</v>
      </c>
      <c r="AB6254">
        <v>0.53</v>
      </c>
      <c r="AC6254">
        <v>190</v>
      </c>
      <c r="AD6254">
        <v>0.5</v>
      </c>
      <c r="AE6254">
        <v>0.02</v>
      </c>
      <c r="AF6254">
        <v>15</v>
      </c>
      <c r="AG6254">
        <v>750</v>
      </c>
      <c r="AH6254">
        <v>2</v>
      </c>
      <c r="AI6254">
        <v>2</v>
      </c>
      <c r="AJ6254">
        <v>4</v>
      </c>
      <c r="AK6254">
        <v>20</v>
      </c>
      <c r="AL6254">
        <v>0.15</v>
      </c>
      <c r="AM6254">
        <v>5</v>
      </c>
      <c r="AN6254">
        <v>5</v>
      </c>
      <c r="AO6254">
        <v>45</v>
      </c>
      <c r="AP6254">
        <v>5</v>
      </c>
      <c r="AQ6254">
        <v>22</v>
      </c>
    </row>
    <row r="6255" spans="1:43" hidden="1" x14ac:dyDescent="0.25">
      <c r="A6255" t="s">
        <v>22085</v>
      </c>
      <c r="B6255" t="s">
        <v>22086</v>
      </c>
      <c r="C6255" s="1" t="str">
        <f t="shared" si="446"/>
        <v>21:0134</v>
      </c>
      <c r="D6255" s="1" t="str">
        <f t="shared" si="447"/>
        <v>21:0078</v>
      </c>
      <c r="E6255" t="s">
        <v>22087</v>
      </c>
      <c r="F6255" t="s">
        <v>22088</v>
      </c>
      <c r="H6255">
        <v>54.371268000000001</v>
      </c>
      <c r="I6255">
        <v>-61.025300399999999</v>
      </c>
      <c r="J6255" s="1" t="str">
        <f t="shared" si="444"/>
        <v>Till</v>
      </c>
      <c r="K6255" s="1" t="str">
        <f t="shared" si="445"/>
        <v>&lt;63 micron</v>
      </c>
      <c r="L6255">
        <v>0.2</v>
      </c>
      <c r="M6255">
        <v>1.87</v>
      </c>
      <c r="N6255">
        <v>1</v>
      </c>
      <c r="O6255">
        <v>50</v>
      </c>
      <c r="P6255">
        <v>0.25</v>
      </c>
      <c r="Q6255">
        <v>1</v>
      </c>
      <c r="R6255">
        <v>0.45</v>
      </c>
      <c r="S6255">
        <v>0.25</v>
      </c>
      <c r="T6255">
        <v>8</v>
      </c>
      <c r="U6255">
        <v>54</v>
      </c>
      <c r="V6255">
        <v>25</v>
      </c>
      <c r="W6255">
        <v>1.91</v>
      </c>
      <c r="X6255">
        <v>10</v>
      </c>
      <c r="Y6255">
        <v>0.5</v>
      </c>
      <c r="Z6255">
        <v>7.0000000000000007E-2</v>
      </c>
      <c r="AA6255">
        <v>20</v>
      </c>
      <c r="AB6255">
        <v>0.77</v>
      </c>
      <c r="AC6255">
        <v>200</v>
      </c>
      <c r="AD6255">
        <v>0.5</v>
      </c>
      <c r="AE6255">
        <v>0.02</v>
      </c>
      <c r="AF6255">
        <v>27</v>
      </c>
      <c r="AG6255">
        <v>360</v>
      </c>
      <c r="AH6255">
        <v>4</v>
      </c>
      <c r="AI6255">
        <v>2</v>
      </c>
      <c r="AJ6255">
        <v>4</v>
      </c>
      <c r="AK6255">
        <v>25</v>
      </c>
      <c r="AL6255">
        <v>0.19</v>
      </c>
      <c r="AM6255">
        <v>5</v>
      </c>
      <c r="AN6255">
        <v>5</v>
      </c>
      <c r="AO6255">
        <v>47</v>
      </c>
      <c r="AP6255">
        <v>5</v>
      </c>
      <c r="AQ6255">
        <v>32</v>
      </c>
    </row>
    <row r="6256" spans="1:43" hidden="1" x14ac:dyDescent="0.25">
      <c r="A6256" t="s">
        <v>22089</v>
      </c>
      <c r="B6256" t="s">
        <v>22090</v>
      </c>
      <c r="C6256" s="1" t="str">
        <f t="shared" si="446"/>
        <v>21:0134</v>
      </c>
      <c r="D6256" s="1" t="str">
        <f t="shared" si="447"/>
        <v>21:0078</v>
      </c>
      <c r="E6256" t="s">
        <v>22091</v>
      </c>
      <c r="F6256" t="s">
        <v>22092</v>
      </c>
      <c r="H6256">
        <v>54.3239655</v>
      </c>
      <c r="I6256">
        <v>-60.977973300000002</v>
      </c>
      <c r="J6256" s="1" t="str">
        <f t="shared" si="444"/>
        <v>Till</v>
      </c>
      <c r="K6256" s="1" t="str">
        <f t="shared" si="445"/>
        <v>&lt;63 micron</v>
      </c>
      <c r="L6256">
        <v>0.1</v>
      </c>
      <c r="M6256">
        <v>1.61</v>
      </c>
      <c r="N6256">
        <v>1</v>
      </c>
      <c r="O6256">
        <v>90</v>
      </c>
      <c r="P6256">
        <v>0.25</v>
      </c>
      <c r="Q6256">
        <v>1</v>
      </c>
      <c r="R6256">
        <v>0.56999999999999995</v>
      </c>
      <c r="S6256">
        <v>0.25</v>
      </c>
      <c r="T6256">
        <v>11</v>
      </c>
      <c r="U6256">
        <v>29</v>
      </c>
      <c r="V6256">
        <v>37</v>
      </c>
      <c r="W6256">
        <v>2.65</v>
      </c>
      <c r="X6256">
        <v>10</v>
      </c>
      <c r="Y6256">
        <v>0.5</v>
      </c>
      <c r="Z6256">
        <v>0.19</v>
      </c>
      <c r="AA6256">
        <v>30</v>
      </c>
      <c r="AB6256">
        <v>0.7</v>
      </c>
      <c r="AC6256">
        <v>360</v>
      </c>
      <c r="AD6256">
        <v>0.5</v>
      </c>
      <c r="AE6256">
        <v>0.03</v>
      </c>
      <c r="AF6256">
        <v>18</v>
      </c>
      <c r="AG6256">
        <v>760</v>
      </c>
      <c r="AH6256">
        <v>2</v>
      </c>
      <c r="AI6256">
        <v>1</v>
      </c>
      <c r="AJ6256">
        <v>4</v>
      </c>
      <c r="AK6256">
        <v>38</v>
      </c>
      <c r="AL6256">
        <v>0.15</v>
      </c>
      <c r="AM6256">
        <v>5</v>
      </c>
      <c r="AN6256">
        <v>5</v>
      </c>
      <c r="AO6256">
        <v>43</v>
      </c>
      <c r="AP6256">
        <v>5</v>
      </c>
      <c r="AQ6256">
        <v>42</v>
      </c>
    </row>
    <row r="6257" spans="1:43" hidden="1" x14ac:dyDescent="0.25">
      <c r="A6257" t="s">
        <v>22093</v>
      </c>
      <c r="B6257" t="s">
        <v>22094</v>
      </c>
      <c r="C6257" s="1" t="str">
        <f t="shared" si="446"/>
        <v>21:0134</v>
      </c>
      <c r="D6257" s="1" t="str">
        <f t="shared" si="447"/>
        <v>21:0078</v>
      </c>
      <c r="E6257" t="s">
        <v>22095</v>
      </c>
      <c r="F6257" t="s">
        <v>22096</v>
      </c>
      <c r="H6257">
        <v>54.315407800000003</v>
      </c>
      <c r="I6257">
        <v>-60.809649200000003</v>
      </c>
      <c r="J6257" s="1" t="str">
        <f t="shared" si="444"/>
        <v>Till</v>
      </c>
      <c r="K6257" s="1" t="str">
        <f t="shared" si="445"/>
        <v>&lt;63 micron</v>
      </c>
      <c r="L6257">
        <v>0.1</v>
      </c>
      <c r="M6257">
        <v>0.71</v>
      </c>
      <c r="N6257">
        <v>1</v>
      </c>
      <c r="O6257">
        <v>60</v>
      </c>
      <c r="P6257">
        <v>0.25</v>
      </c>
      <c r="Q6257">
        <v>1</v>
      </c>
      <c r="R6257">
        <v>0.84</v>
      </c>
      <c r="S6257">
        <v>0.25</v>
      </c>
      <c r="T6257">
        <v>4</v>
      </c>
      <c r="U6257">
        <v>11</v>
      </c>
      <c r="V6257">
        <v>17</v>
      </c>
      <c r="W6257">
        <v>1.53</v>
      </c>
      <c r="X6257">
        <v>10</v>
      </c>
      <c r="Y6257">
        <v>0.5</v>
      </c>
      <c r="Z6257">
        <v>0.18</v>
      </c>
      <c r="AA6257">
        <v>30</v>
      </c>
      <c r="AB6257">
        <v>0.27</v>
      </c>
      <c r="AC6257">
        <v>165</v>
      </c>
      <c r="AD6257">
        <v>0.5</v>
      </c>
      <c r="AE6257">
        <v>0.01</v>
      </c>
      <c r="AF6257">
        <v>4</v>
      </c>
      <c r="AG6257">
        <v>1520</v>
      </c>
      <c r="AH6257">
        <v>6</v>
      </c>
      <c r="AI6257">
        <v>2</v>
      </c>
      <c r="AJ6257">
        <v>2</v>
      </c>
      <c r="AK6257">
        <v>77</v>
      </c>
      <c r="AL6257">
        <v>0.09</v>
      </c>
      <c r="AM6257">
        <v>5</v>
      </c>
      <c r="AN6257">
        <v>5</v>
      </c>
      <c r="AO6257">
        <v>30</v>
      </c>
      <c r="AP6257">
        <v>5</v>
      </c>
      <c r="AQ6257">
        <v>22</v>
      </c>
    </row>
    <row r="6258" spans="1:43" hidden="1" x14ac:dyDescent="0.25">
      <c r="A6258" t="s">
        <v>22097</v>
      </c>
      <c r="B6258" t="s">
        <v>22098</v>
      </c>
      <c r="C6258" s="1" t="str">
        <f t="shared" si="446"/>
        <v>21:0134</v>
      </c>
      <c r="D6258" s="1" t="str">
        <f t="shared" si="447"/>
        <v>21:0078</v>
      </c>
      <c r="E6258" t="s">
        <v>22099</v>
      </c>
      <c r="F6258" t="s">
        <v>22100</v>
      </c>
      <c r="H6258">
        <v>54.4396439</v>
      </c>
      <c r="I6258">
        <v>-60.6985356</v>
      </c>
      <c r="J6258" s="1" t="str">
        <f t="shared" si="444"/>
        <v>Till</v>
      </c>
      <c r="K6258" s="1" t="str">
        <f t="shared" si="445"/>
        <v>&lt;63 micron</v>
      </c>
      <c r="L6258">
        <v>0.1</v>
      </c>
      <c r="M6258">
        <v>1.67</v>
      </c>
      <c r="N6258">
        <v>2</v>
      </c>
      <c r="O6258">
        <v>60</v>
      </c>
      <c r="P6258">
        <v>0.25</v>
      </c>
      <c r="Q6258">
        <v>1</v>
      </c>
      <c r="R6258">
        <v>0.65</v>
      </c>
      <c r="S6258">
        <v>0.25</v>
      </c>
      <c r="T6258">
        <v>9</v>
      </c>
      <c r="U6258">
        <v>50</v>
      </c>
      <c r="V6258">
        <v>27</v>
      </c>
      <c r="W6258">
        <v>2.62</v>
      </c>
      <c r="X6258">
        <v>10</v>
      </c>
      <c r="Y6258">
        <v>0.5</v>
      </c>
      <c r="Z6258">
        <v>0.16</v>
      </c>
      <c r="AA6258">
        <v>30</v>
      </c>
      <c r="AB6258">
        <v>0.98</v>
      </c>
      <c r="AC6258">
        <v>325</v>
      </c>
      <c r="AD6258">
        <v>0.5</v>
      </c>
      <c r="AE6258">
        <v>0.01</v>
      </c>
      <c r="AF6258">
        <v>17</v>
      </c>
      <c r="AG6258">
        <v>770</v>
      </c>
      <c r="AH6258">
        <v>6</v>
      </c>
      <c r="AI6258">
        <v>2</v>
      </c>
      <c r="AJ6258">
        <v>4</v>
      </c>
      <c r="AK6258">
        <v>73</v>
      </c>
      <c r="AL6258">
        <v>0.19</v>
      </c>
      <c r="AM6258">
        <v>5</v>
      </c>
      <c r="AN6258">
        <v>5</v>
      </c>
      <c r="AO6258">
        <v>44</v>
      </c>
      <c r="AP6258">
        <v>5</v>
      </c>
      <c r="AQ6258">
        <v>40</v>
      </c>
    </row>
    <row r="6259" spans="1:43" hidden="1" x14ac:dyDescent="0.25">
      <c r="A6259" t="s">
        <v>22101</v>
      </c>
      <c r="B6259" t="s">
        <v>22102</v>
      </c>
      <c r="C6259" s="1" t="str">
        <f t="shared" si="446"/>
        <v>21:0134</v>
      </c>
      <c r="D6259" s="1" t="str">
        <f t="shared" si="447"/>
        <v>21:0078</v>
      </c>
      <c r="E6259" t="s">
        <v>22103</v>
      </c>
      <c r="F6259" t="s">
        <v>22104</v>
      </c>
      <c r="H6259">
        <v>54.479442800000001</v>
      </c>
      <c r="I6259">
        <v>-60.6878095</v>
      </c>
      <c r="J6259" s="1" t="str">
        <f t="shared" si="444"/>
        <v>Till</v>
      </c>
      <c r="K6259" s="1" t="str">
        <f t="shared" si="445"/>
        <v>&lt;63 micron</v>
      </c>
      <c r="L6259">
        <v>0.1</v>
      </c>
      <c r="M6259">
        <v>2.0499999999999998</v>
      </c>
      <c r="N6259">
        <v>4</v>
      </c>
      <c r="O6259">
        <v>50</v>
      </c>
      <c r="P6259">
        <v>0.25</v>
      </c>
      <c r="Q6259">
        <v>1</v>
      </c>
      <c r="R6259">
        <v>0.47</v>
      </c>
      <c r="S6259">
        <v>0.25</v>
      </c>
      <c r="T6259">
        <v>10</v>
      </c>
      <c r="U6259">
        <v>106</v>
      </c>
      <c r="V6259">
        <v>42</v>
      </c>
      <c r="W6259">
        <v>2.76</v>
      </c>
      <c r="X6259">
        <v>5</v>
      </c>
      <c r="Y6259">
        <v>0.5</v>
      </c>
      <c r="Z6259">
        <v>0.18</v>
      </c>
      <c r="AA6259">
        <v>20</v>
      </c>
      <c r="AB6259">
        <v>1.28</v>
      </c>
      <c r="AC6259">
        <v>300</v>
      </c>
      <c r="AD6259">
        <v>0.5</v>
      </c>
      <c r="AE6259">
        <v>0.02</v>
      </c>
      <c r="AF6259">
        <v>39</v>
      </c>
      <c r="AG6259">
        <v>760</v>
      </c>
      <c r="AH6259">
        <v>6</v>
      </c>
      <c r="AI6259">
        <v>1</v>
      </c>
      <c r="AJ6259">
        <v>4</v>
      </c>
      <c r="AK6259">
        <v>35</v>
      </c>
      <c r="AL6259">
        <v>0.19</v>
      </c>
      <c r="AM6259">
        <v>5</v>
      </c>
      <c r="AN6259">
        <v>5</v>
      </c>
      <c r="AO6259">
        <v>47</v>
      </c>
      <c r="AP6259">
        <v>5</v>
      </c>
      <c r="AQ6259">
        <v>38</v>
      </c>
    </row>
    <row r="6260" spans="1:43" hidden="1" x14ac:dyDescent="0.25">
      <c r="A6260" t="s">
        <v>22105</v>
      </c>
      <c r="B6260" t="s">
        <v>22106</v>
      </c>
      <c r="C6260" s="1" t="str">
        <f t="shared" si="446"/>
        <v>21:0134</v>
      </c>
      <c r="D6260" s="1" t="str">
        <f t="shared" si="447"/>
        <v>21:0078</v>
      </c>
      <c r="E6260" t="s">
        <v>22107</v>
      </c>
      <c r="F6260" t="s">
        <v>22108</v>
      </c>
      <c r="H6260">
        <v>54.478954399999999</v>
      </c>
      <c r="I6260">
        <v>-60.757304400000002</v>
      </c>
      <c r="J6260" s="1" t="str">
        <f t="shared" si="444"/>
        <v>Till</v>
      </c>
      <c r="K6260" s="1" t="str">
        <f t="shared" si="445"/>
        <v>&lt;63 micron</v>
      </c>
      <c r="L6260">
        <v>0.1</v>
      </c>
      <c r="M6260">
        <v>2.16</v>
      </c>
      <c r="N6260">
        <v>6</v>
      </c>
      <c r="O6260">
        <v>20</v>
      </c>
      <c r="P6260">
        <v>0.25</v>
      </c>
      <c r="Q6260">
        <v>1</v>
      </c>
      <c r="R6260">
        <v>0.38</v>
      </c>
      <c r="S6260">
        <v>0.25</v>
      </c>
      <c r="T6260">
        <v>13</v>
      </c>
      <c r="U6260">
        <v>278</v>
      </c>
      <c r="V6260">
        <v>20</v>
      </c>
      <c r="W6260">
        <v>2.94</v>
      </c>
      <c r="X6260">
        <v>5</v>
      </c>
      <c r="Y6260">
        <v>0.5</v>
      </c>
      <c r="Z6260">
        <v>7.0000000000000007E-2</v>
      </c>
      <c r="AA6260">
        <v>20</v>
      </c>
      <c r="AB6260">
        <v>1.55</v>
      </c>
      <c r="AC6260">
        <v>335</v>
      </c>
      <c r="AD6260">
        <v>0.5</v>
      </c>
      <c r="AE6260">
        <v>0.01</v>
      </c>
      <c r="AF6260">
        <v>78</v>
      </c>
      <c r="AG6260">
        <v>770</v>
      </c>
      <c r="AH6260">
        <v>8</v>
      </c>
      <c r="AI6260">
        <v>1</v>
      </c>
      <c r="AJ6260">
        <v>3</v>
      </c>
      <c r="AK6260">
        <v>25</v>
      </c>
      <c r="AL6260">
        <v>0.17</v>
      </c>
      <c r="AM6260">
        <v>5</v>
      </c>
      <c r="AN6260">
        <v>5</v>
      </c>
      <c r="AO6260">
        <v>56</v>
      </c>
      <c r="AP6260">
        <v>5</v>
      </c>
      <c r="AQ6260">
        <v>36</v>
      </c>
    </row>
    <row r="6261" spans="1:43" hidden="1" x14ac:dyDescent="0.25">
      <c r="A6261" t="s">
        <v>22109</v>
      </c>
      <c r="B6261" t="s">
        <v>22110</v>
      </c>
      <c r="C6261" s="1" t="str">
        <f t="shared" si="446"/>
        <v>21:0134</v>
      </c>
      <c r="D6261" s="1" t="str">
        <f t="shared" si="447"/>
        <v>21:0078</v>
      </c>
      <c r="E6261" t="s">
        <v>22111</v>
      </c>
      <c r="F6261" t="s">
        <v>22112</v>
      </c>
      <c r="H6261">
        <v>54.489917200000001</v>
      </c>
      <c r="I6261">
        <v>-60.866335200000002</v>
      </c>
      <c r="J6261" s="1" t="str">
        <f t="shared" si="444"/>
        <v>Till</v>
      </c>
      <c r="K6261" s="1" t="str">
        <f t="shared" si="445"/>
        <v>&lt;63 micron</v>
      </c>
      <c r="L6261">
        <v>0.1</v>
      </c>
      <c r="M6261">
        <v>0.9</v>
      </c>
      <c r="N6261">
        <v>2</v>
      </c>
      <c r="O6261">
        <v>30</v>
      </c>
      <c r="P6261">
        <v>0.25</v>
      </c>
      <c r="Q6261">
        <v>1</v>
      </c>
      <c r="R6261">
        <v>0.36</v>
      </c>
      <c r="S6261">
        <v>0.25</v>
      </c>
      <c r="T6261">
        <v>8</v>
      </c>
      <c r="U6261">
        <v>43</v>
      </c>
      <c r="V6261">
        <v>16</v>
      </c>
      <c r="W6261">
        <v>2.02</v>
      </c>
      <c r="X6261">
        <v>5</v>
      </c>
      <c r="Y6261">
        <v>0.5</v>
      </c>
      <c r="Z6261">
        <v>0.03</v>
      </c>
      <c r="AA6261">
        <v>20</v>
      </c>
      <c r="AB6261">
        <v>0.57999999999999996</v>
      </c>
      <c r="AC6261">
        <v>220</v>
      </c>
      <c r="AD6261">
        <v>0.5</v>
      </c>
      <c r="AE6261">
        <v>0.01</v>
      </c>
      <c r="AF6261">
        <v>34</v>
      </c>
      <c r="AG6261">
        <v>780</v>
      </c>
      <c r="AH6261">
        <v>2</v>
      </c>
      <c r="AI6261">
        <v>1</v>
      </c>
      <c r="AJ6261">
        <v>2</v>
      </c>
      <c r="AK6261">
        <v>16</v>
      </c>
      <c r="AL6261">
        <v>7.0000000000000007E-2</v>
      </c>
      <c r="AM6261">
        <v>5</v>
      </c>
      <c r="AN6261">
        <v>5</v>
      </c>
      <c r="AO6261">
        <v>30</v>
      </c>
      <c r="AP6261">
        <v>5</v>
      </c>
      <c r="AQ6261">
        <v>24</v>
      </c>
    </row>
    <row r="6262" spans="1:43" hidden="1" x14ac:dyDescent="0.25">
      <c r="A6262" t="s">
        <v>22113</v>
      </c>
      <c r="B6262" t="s">
        <v>22114</v>
      </c>
      <c r="C6262" s="1" t="str">
        <f t="shared" si="446"/>
        <v>21:0134</v>
      </c>
      <c r="D6262" s="1" t="str">
        <f t="shared" si="447"/>
        <v>21:0078</v>
      </c>
      <c r="E6262" t="s">
        <v>22115</v>
      </c>
      <c r="F6262" t="s">
        <v>22116</v>
      </c>
      <c r="H6262">
        <v>54.280111400000003</v>
      </c>
      <c r="I6262">
        <v>-62.209368900000001</v>
      </c>
      <c r="J6262" s="1" t="str">
        <f t="shared" si="444"/>
        <v>Till</v>
      </c>
      <c r="K6262" s="1" t="str">
        <f t="shared" si="445"/>
        <v>&lt;63 micron</v>
      </c>
      <c r="L6262">
        <v>0.1</v>
      </c>
      <c r="M6262">
        <v>1.58</v>
      </c>
      <c r="N6262">
        <v>1</v>
      </c>
      <c r="O6262">
        <v>70</v>
      </c>
      <c r="P6262">
        <v>0.25</v>
      </c>
      <c r="Q6262">
        <v>1</v>
      </c>
      <c r="R6262">
        <v>0.44</v>
      </c>
      <c r="S6262">
        <v>0.25</v>
      </c>
      <c r="T6262">
        <v>7</v>
      </c>
      <c r="U6262">
        <v>22</v>
      </c>
      <c r="V6262">
        <v>41</v>
      </c>
      <c r="W6262">
        <v>2.52</v>
      </c>
      <c r="X6262">
        <v>5</v>
      </c>
      <c r="Y6262">
        <v>0.5</v>
      </c>
      <c r="Z6262">
        <v>7.0000000000000007E-2</v>
      </c>
      <c r="AA6262">
        <v>30</v>
      </c>
      <c r="AB6262">
        <v>0.45</v>
      </c>
      <c r="AC6262">
        <v>170</v>
      </c>
      <c r="AD6262">
        <v>0.5</v>
      </c>
      <c r="AE6262">
        <v>0.02</v>
      </c>
      <c r="AF6262">
        <v>15</v>
      </c>
      <c r="AG6262">
        <v>890</v>
      </c>
      <c r="AH6262">
        <v>2</v>
      </c>
      <c r="AI6262">
        <v>2</v>
      </c>
      <c r="AJ6262">
        <v>3</v>
      </c>
      <c r="AK6262">
        <v>17</v>
      </c>
      <c r="AL6262">
        <v>0.12</v>
      </c>
      <c r="AM6262">
        <v>5</v>
      </c>
      <c r="AN6262">
        <v>5</v>
      </c>
      <c r="AO6262">
        <v>42</v>
      </c>
      <c r="AP6262">
        <v>5</v>
      </c>
      <c r="AQ6262">
        <v>28</v>
      </c>
    </row>
    <row r="6263" spans="1:43" hidden="1" x14ac:dyDescent="0.25">
      <c r="A6263" t="s">
        <v>22117</v>
      </c>
      <c r="B6263" t="s">
        <v>22118</v>
      </c>
      <c r="C6263" s="1" t="str">
        <f t="shared" si="446"/>
        <v>21:0134</v>
      </c>
      <c r="D6263" s="1" t="str">
        <f t="shared" si="447"/>
        <v>21:0078</v>
      </c>
      <c r="E6263" t="s">
        <v>22119</v>
      </c>
      <c r="F6263" t="s">
        <v>22120</v>
      </c>
      <c r="H6263">
        <v>53.469293</v>
      </c>
      <c r="I6263">
        <v>-64.744783400000003</v>
      </c>
      <c r="J6263" s="1" t="str">
        <f t="shared" si="444"/>
        <v>Till</v>
      </c>
      <c r="K6263" s="1" t="str">
        <f t="shared" si="445"/>
        <v>&lt;63 micron</v>
      </c>
      <c r="L6263">
        <v>0.1</v>
      </c>
      <c r="M6263">
        <v>0.57999999999999996</v>
      </c>
      <c r="N6263">
        <v>2</v>
      </c>
      <c r="O6263">
        <v>40</v>
      </c>
      <c r="P6263">
        <v>0.25</v>
      </c>
      <c r="Q6263">
        <v>1</v>
      </c>
      <c r="R6263">
        <v>0.39</v>
      </c>
      <c r="S6263">
        <v>0.25</v>
      </c>
      <c r="T6263">
        <v>6</v>
      </c>
      <c r="U6263">
        <v>28</v>
      </c>
      <c r="V6263">
        <v>17</v>
      </c>
      <c r="W6263">
        <v>1.97</v>
      </c>
      <c r="X6263">
        <v>5</v>
      </c>
      <c r="Y6263">
        <v>0.5</v>
      </c>
      <c r="Z6263">
        <v>0.08</v>
      </c>
      <c r="AA6263">
        <v>20</v>
      </c>
      <c r="AB6263">
        <v>0.28999999999999998</v>
      </c>
      <c r="AC6263">
        <v>180</v>
      </c>
      <c r="AD6263">
        <v>0.5</v>
      </c>
      <c r="AE6263">
        <v>0.02</v>
      </c>
      <c r="AF6263">
        <v>12</v>
      </c>
      <c r="AG6263">
        <v>820</v>
      </c>
      <c r="AH6263">
        <v>6</v>
      </c>
      <c r="AI6263">
        <v>1</v>
      </c>
      <c r="AJ6263">
        <v>2</v>
      </c>
      <c r="AK6263">
        <v>19</v>
      </c>
      <c r="AL6263">
        <v>0.06</v>
      </c>
      <c r="AM6263">
        <v>5</v>
      </c>
      <c r="AN6263">
        <v>5</v>
      </c>
      <c r="AO6263">
        <v>30</v>
      </c>
      <c r="AP6263">
        <v>5</v>
      </c>
      <c r="AQ6263">
        <v>24</v>
      </c>
    </row>
    <row r="6264" spans="1:43" hidden="1" x14ac:dyDescent="0.25">
      <c r="A6264" t="s">
        <v>22121</v>
      </c>
      <c r="B6264" t="s">
        <v>22122</v>
      </c>
      <c r="C6264" s="1" t="str">
        <f t="shared" si="446"/>
        <v>21:0134</v>
      </c>
      <c r="D6264" s="1" t="str">
        <f t="shared" si="447"/>
        <v>21:0078</v>
      </c>
      <c r="E6264" t="s">
        <v>22123</v>
      </c>
      <c r="F6264" t="s">
        <v>22124</v>
      </c>
      <c r="H6264">
        <v>54.2802024</v>
      </c>
      <c r="I6264">
        <v>-62.156375099999998</v>
      </c>
      <c r="J6264" s="1" t="str">
        <f t="shared" si="444"/>
        <v>Till</v>
      </c>
      <c r="K6264" s="1" t="str">
        <f t="shared" si="445"/>
        <v>&lt;63 micron</v>
      </c>
      <c r="L6264">
        <v>0.1</v>
      </c>
      <c r="M6264">
        <v>1.87</v>
      </c>
      <c r="N6264">
        <v>1</v>
      </c>
      <c r="O6264">
        <v>90</v>
      </c>
      <c r="P6264">
        <v>0.5</v>
      </c>
      <c r="Q6264">
        <v>1</v>
      </c>
      <c r="R6264">
        <v>0.49</v>
      </c>
      <c r="S6264">
        <v>0.25</v>
      </c>
      <c r="T6264">
        <v>11</v>
      </c>
      <c r="U6264">
        <v>25</v>
      </c>
      <c r="V6264">
        <v>81</v>
      </c>
      <c r="W6264">
        <v>2.94</v>
      </c>
      <c r="X6264">
        <v>10</v>
      </c>
      <c r="Y6264">
        <v>0.5</v>
      </c>
      <c r="Z6264">
        <v>0.15</v>
      </c>
      <c r="AA6264">
        <v>20</v>
      </c>
      <c r="AB6264">
        <v>0.68</v>
      </c>
      <c r="AC6264">
        <v>270</v>
      </c>
      <c r="AD6264">
        <v>0.5</v>
      </c>
      <c r="AE6264">
        <v>0.02</v>
      </c>
      <c r="AF6264">
        <v>18</v>
      </c>
      <c r="AG6264">
        <v>720</v>
      </c>
      <c r="AH6264">
        <v>6</v>
      </c>
      <c r="AI6264">
        <v>2</v>
      </c>
      <c r="AJ6264">
        <v>4</v>
      </c>
      <c r="AK6264">
        <v>21</v>
      </c>
      <c r="AL6264">
        <v>0.15</v>
      </c>
      <c r="AM6264">
        <v>5</v>
      </c>
      <c r="AN6264">
        <v>5</v>
      </c>
      <c r="AO6264">
        <v>43</v>
      </c>
      <c r="AP6264">
        <v>5</v>
      </c>
      <c r="AQ6264">
        <v>56</v>
      </c>
    </row>
    <row r="6265" spans="1:43" hidden="1" x14ac:dyDescent="0.25">
      <c r="A6265" t="s">
        <v>22125</v>
      </c>
      <c r="B6265" t="s">
        <v>22126</v>
      </c>
      <c r="C6265" s="1" t="str">
        <f t="shared" si="446"/>
        <v>21:0134</v>
      </c>
      <c r="D6265" s="1" t="str">
        <f t="shared" si="447"/>
        <v>21:0078</v>
      </c>
      <c r="E6265" t="s">
        <v>22127</v>
      </c>
      <c r="F6265" t="s">
        <v>22128</v>
      </c>
      <c r="H6265">
        <v>54.311077900000001</v>
      </c>
      <c r="I6265">
        <v>-62.137682400000003</v>
      </c>
      <c r="J6265" s="1" t="str">
        <f t="shared" si="444"/>
        <v>Till</v>
      </c>
      <c r="K6265" s="1" t="str">
        <f t="shared" si="445"/>
        <v>&lt;63 micron</v>
      </c>
      <c r="L6265">
        <v>0.1</v>
      </c>
      <c r="M6265">
        <v>1.82</v>
      </c>
      <c r="N6265">
        <v>1</v>
      </c>
      <c r="O6265">
        <v>30</v>
      </c>
      <c r="P6265">
        <v>0.25</v>
      </c>
      <c r="Q6265">
        <v>2</v>
      </c>
      <c r="R6265">
        <v>0.38</v>
      </c>
      <c r="S6265">
        <v>0.25</v>
      </c>
      <c r="T6265">
        <v>4</v>
      </c>
      <c r="U6265">
        <v>28</v>
      </c>
      <c r="V6265">
        <v>25</v>
      </c>
      <c r="W6265">
        <v>2.37</v>
      </c>
      <c r="X6265">
        <v>10</v>
      </c>
      <c r="Y6265">
        <v>0.5</v>
      </c>
      <c r="Z6265">
        <v>0.04</v>
      </c>
      <c r="AA6265">
        <v>20</v>
      </c>
      <c r="AB6265">
        <v>0.42</v>
      </c>
      <c r="AC6265">
        <v>170</v>
      </c>
      <c r="AD6265">
        <v>0.5</v>
      </c>
      <c r="AE6265">
        <v>0.02</v>
      </c>
      <c r="AF6265">
        <v>13</v>
      </c>
      <c r="AG6265">
        <v>770</v>
      </c>
      <c r="AH6265">
        <v>1</v>
      </c>
      <c r="AI6265">
        <v>1</v>
      </c>
      <c r="AJ6265">
        <v>4</v>
      </c>
      <c r="AK6265">
        <v>17</v>
      </c>
      <c r="AL6265">
        <v>0.14000000000000001</v>
      </c>
      <c r="AM6265">
        <v>5</v>
      </c>
      <c r="AN6265">
        <v>5</v>
      </c>
      <c r="AO6265">
        <v>50</v>
      </c>
      <c r="AP6265">
        <v>5</v>
      </c>
      <c r="AQ6265">
        <v>22</v>
      </c>
    </row>
    <row r="6266" spans="1:43" hidden="1" x14ac:dyDescent="0.25">
      <c r="A6266" t="s">
        <v>22129</v>
      </c>
      <c r="B6266" t="s">
        <v>22130</v>
      </c>
      <c r="C6266" s="1" t="str">
        <f t="shared" si="446"/>
        <v>21:0134</v>
      </c>
      <c r="D6266" s="1" t="str">
        <f t="shared" si="447"/>
        <v>21:0078</v>
      </c>
      <c r="E6266" t="s">
        <v>22131</v>
      </c>
      <c r="F6266" t="s">
        <v>22132</v>
      </c>
      <c r="H6266">
        <v>54.322632300000002</v>
      </c>
      <c r="I6266">
        <v>-62.089391200000001</v>
      </c>
      <c r="J6266" s="1" t="str">
        <f t="shared" si="444"/>
        <v>Till</v>
      </c>
      <c r="K6266" s="1" t="str">
        <f t="shared" si="445"/>
        <v>&lt;63 micron</v>
      </c>
      <c r="L6266">
        <v>0.1</v>
      </c>
      <c r="M6266">
        <v>2.5299999999999998</v>
      </c>
      <c r="N6266">
        <v>1</v>
      </c>
      <c r="O6266">
        <v>140</v>
      </c>
      <c r="P6266">
        <v>0.5</v>
      </c>
      <c r="Q6266">
        <v>1</v>
      </c>
      <c r="R6266">
        <v>0.54</v>
      </c>
      <c r="S6266">
        <v>0.25</v>
      </c>
      <c r="T6266">
        <v>16</v>
      </c>
      <c r="U6266">
        <v>29</v>
      </c>
      <c r="V6266">
        <v>55</v>
      </c>
      <c r="W6266">
        <v>3.13</v>
      </c>
      <c r="X6266">
        <v>10</v>
      </c>
      <c r="Y6266">
        <v>0.5</v>
      </c>
      <c r="Z6266">
        <v>0.24</v>
      </c>
      <c r="AA6266">
        <v>20</v>
      </c>
      <c r="AB6266">
        <v>0.86</v>
      </c>
      <c r="AC6266">
        <v>355</v>
      </c>
      <c r="AD6266">
        <v>0.5</v>
      </c>
      <c r="AE6266">
        <v>0.03</v>
      </c>
      <c r="AF6266">
        <v>38</v>
      </c>
      <c r="AG6266">
        <v>660</v>
      </c>
      <c r="AH6266">
        <v>6</v>
      </c>
      <c r="AI6266">
        <v>2</v>
      </c>
      <c r="AJ6266">
        <v>5</v>
      </c>
      <c r="AK6266">
        <v>30</v>
      </c>
      <c r="AL6266">
        <v>0.18</v>
      </c>
      <c r="AM6266">
        <v>5</v>
      </c>
      <c r="AN6266">
        <v>5</v>
      </c>
      <c r="AO6266">
        <v>50</v>
      </c>
      <c r="AP6266">
        <v>5</v>
      </c>
      <c r="AQ6266">
        <v>48</v>
      </c>
    </row>
    <row r="6267" spans="1:43" hidden="1" x14ac:dyDescent="0.25">
      <c r="A6267" t="s">
        <v>22133</v>
      </c>
      <c r="B6267" t="s">
        <v>22134</v>
      </c>
      <c r="C6267" s="1" t="str">
        <f t="shared" si="446"/>
        <v>21:0134</v>
      </c>
      <c r="D6267" s="1" t="str">
        <f t="shared" si="447"/>
        <v>21:0078</v>
      </c>
      <c r="E6267" t="s">
        <v>22135</v>
      </c>
      <c r="F6267" t="s">
        <v>22136</v>
      </c>
      <c r="H6267">
        <v>54.283705400000002</v>
      </c>
      <c r="I6267">
        <v>-62.112139800000001</v>
      </c>
      <c r="J6267" s="1" t="str">
        <f t="shared" si="444"/>
        <v>Till</v>
      </c>
      <c r="K6267" s="1" t="str">
        <f t="shared" si="445"/>
        <v>&lt;63 micron</v>
      </c>
      <c r="L6267">
        <v>0.1</v>
      </c>
      <c r="M6267">
        <v>1.05</v>
      </c>
      <c r="N6267">
        <v>2</v>
      </c>
      <c r="O6267">
        <v>40</v>
      </c>
      <c r="P6267">
        <v>0.25</v>
      </c>
      <c r="Q6267">
        <v>1</v>
      </c>
      <c r="R6267">
        <v>0.47</v>
      </c>
      <c r="S6267">
        <v>0.25</v>
      </c>
      <c r="T6267">
        <v>3</v>
      </c>
      <c r="U6267">
        <v>21</v>
      </c>
      <c r="V6267">
        <v>22</v>
      </c>
      <c r="W6267">
        <v>2.25</v>
      </c>
      <c r="X6267">
        <v>10</v>
      </c>
      <c r="Y6267">
        <v>0.5</v>
      </c>
      <c r="Z6267">
        <v>0.05</v>
      </c>
      <c r="AA6267">
        <v>30</v>
      </c>
      <c r="AB6267">
        <v>0.31</v>
      </c>
      <c r="AC6267">
        <v>140</v>
      </c>
      <c r="AD6267">
        <v>0.5</v>
      </c>
      <c r="AE6267">
        <v>0.02</v>
      </c>
      <c r="AF6267">
        <v>9</v>
      </c>
      <c r="AG6267">
        <v>660</v>
      </c>
      <c r="AH6267">
        <v>4</v>
      </c>
      <c r="AI6267">
        <v>2</v>
      </c>
      <c r="AJ6267">
        <v>3</v>
      </c>
      <c r="AK6267">
        <v>22</v>
      </c>
      <c r="AL6267">
        <v>0.13</v>
      </c>
      <c r="AM6267">
        <v>5</v>
      </c>
      <c r="AN6267">
        <v>5</v>
      </c>
      <c r="AO6267">
        <v>36</v>
      </c>
      <c r="AP6267">
        <v>5</v>
      </c>
      <c r="AQ6267">
        <v>20</v>
      </c>
    </row>
    <row r="6268" spans="1:43" hidden="1" x14ac:dyDescent="0.25">
      <c r="A6268" t="s">
        <v>22137</v>
      </c>
      <c r="B6268" t="s">
        <v>22138</v>
      </c>
      <c r="C6268" s="1" t="str">
        <f t="shared" si="446"/>
        <v>21:0134</v>
      </c>
      <c r="D6268" s="1" t="str">
        <f t="shared" si="447"/>
        <v>21:0078</v>
      </c>
      <c r="E6268" t="s">
        <v>22139</v>
      </c>
      <c r="F6268" t="s">
        <v>22140</v>
      </c>
      <c r="H6268">
        <v>54.262385500000001</v>
      </c>
      <c r="I6268">
        <v>-62.115668599999999</v>
      </c>
      <c r="J6268" s="1" t="str">
        <f t="shared" si="444"/>
        <v>Till</v>
      </c>
      <c r="K6268" s="1" t="str">
        <f t="shared" si="445"/>
        <v>&lt;63 micron</v>
      </c>
      <c r="L6268">
        <v>0.1</v>
      </c>
      <c r="M6268">
        <v>1.18</v>
      </c>
      <c r="N6268">
        <v>1</v>
      </c>
      <c r="O6268">
        <v>40</v>
      </c>
      <c r="P6268">
        <v>0.5</v>
      </c>
      <c r="Q6268">
        <v>1</v>
      </c>
      <c r="R6268">
        <v>0.42</v>
      </c>
      <c r="S6268">
        <v>0.25</v>
      </c>
      <c r="T6268">
        <v>4</v>
      </c>
      <c r="U6268">
        <v>22</v>
      </c>
      <c r="V6268">
        <v>17</v>
      </c>
      <c r="W6268">
        <v>2.4</v>
      </c>
      <c r="X6268">
        <v>10</v>
      </c>
      <c r="Y6268">
        <v>0.5</v>
      </c>
      <c r="Z6268">
        <v>0.04</v>
      </c>
      <c r="AA6268">
        <v>30</v>
      </c>
      <c r="AB6268">
        <v>0.28999999999999998</v>
      </c>
      <c r="AC6268">
        <v>140</v>
      </c>
      <c r="AD6268">
        <v>0.5</v>
      </c>
      <c r="AE6268">
        <v>0.02</v>
      </c>
      <c r="AF6268">
        <v>9</v>
      </c>
      <c r="AG6268">
        <v>660</v>
      </c>
      <c r="AH6268">
        <v>6</v>
      </c>
      <c r="AI6268">
        <v>4</v>
      </c>
      <c r="AJ6268">
        <v>3</v>
      </c>
      <c r="AK6268">
        <v>23</v>
      </c>
      <c r="AL6268">
        <v>0.15</v>
      </c>
      <c r="AM6268">
        <v>5</v>
      </c>
      <c r="AN6268">
        <v>5</v>
      </c>
      <c r="AO6268">
        <v>40</v>
      </c>
      <c r="AP6268">
        <v>5</v>
      </c>
      <c r="AQ6268">
        <v>20</v>
      </c>
    </row>
    <row r="6269" spans="1:43" hidden="1" x14ac:dyDescent="0.25">
      <c r="A6269" t="s">
        <v>22141</v>
      </c>
      <c r="B6269" t="s">
        <v>22142</v>
      </c>
      <c r="C6269" s="1" t="str">
        <f t="shared" si="446"/>
        <v>21:0134</v>
      </c>
      <c r="D6269" s="1" t="str">
        <f t="shared" si="447"/>
        <v>21:0078</v>
      </c>
      <c r="E6269" t="s">
        <v>22143</v>
      </c>
      <c r="F6269" t="s">
        <v>22144</v>
      </c>
      <c r="H6269">
        <v>54.265757499999999</v>
      </c>
      <c r="I6269">
        <v>-62.0564812</v>
      </c>
      <c r="J6269" s="1" t="str">
        <f t="shared" si="444"/>
        <v>Till</v>
      </c>
      <c r="K6269" s="1" t="str">
        <f t="shared" si="445"/>
        <v>&lt;63 micron</v>
      </c>
      <c r="L6269">
        <v>0.1</v>
      </c>
      <c r="M6269">
        <v>1.2</v>
      </c>
      <c r="N6269">
        <v>2</v>
      </c>
      <c r="O6269">
        <v>70</v>
      </c>
      <c r="P6269">
        <v>0.5</v>
      </c>
      <c r="Q6269">
        <v>1</v>
      </c>
      <c r="R6269">
        <v>0.39</v>
      </c>
      <c r="S6269">
        <v>0.25</v>
      </c>
      <c r="T6269">
        <v>5</v>
      </c>
      <c r="U6269">
        <v>20</v>
      </c>
      <c r="V6269">
        <v>16</v>
      </c>
      <c r="W6269">
        <v>2.2799999999999998</v>
      </c>
      <c r="X6269">
        <v>10</v>
      </c>
      <c r="Y6269">
        <v>0.5</v>
      </c>
      <c r="Z6269">
        <v>7.0000000000000007E-2</v>
      </c>
      <c r="AA6269">
        <v>30</v>
      </c>
      <c r="AB6269">
        <v>0.35</v>
      </c>
      <c r="AC6269">
        <v>185</v>
      </c>
      <c r="AD6269">
        <v>0.5</v>
      </c>
      <c r="AE6269">
        <v>0.02</v>
      </c>
      <c r="AF6269">
        <v>11</v>
      </c>
      <c r="AG6269">
        <v>600</v>
      </c>
      <c r="AH6269">
        <v>6</v>
      </c>
      <c r="AI6269">
        <v>2</v>
      </c>
      <c r="AJ6269">
        <v>3</v>
      </c>
      <c r="AK6269">
        <v>25</v>
      </c>
      <c r="AL6269">
        <v>0.13</v>
      </c>
      <c r="AM6269">
        <v>5</v>
      </c>
      <c r="AN6269">
        <v>5</v>
      </c>
      <c r="AO6269">
        <v>36</v>
      </c>
      <c r="AP6269">
        <v>5</v>
      </c>
      <c r="AQ6269">
        <v>26</v>
      </c>
    </row>
    <row r="6270" spans="1:43" hidden="1" x14ac:dyDescent="0.25">
      <c r="A6270" t="s">
        <v>22145</v>
      </c>
      <c r="B6270" t="s">
        <v>22146</v>
      </c>
      <c r="C6270" s="1" t="str">
        <f t="shared" si="446"/>
        <v>21:0134</v>
      </c>
      <c r="D6270" s="1" t="str">
        <f t="shared" si="447"/>
        <v>21:0078</v>
      </c>
      <c r="E6270" t="s">
        <v>22147</v>
      </c>
      <c r="F6270" t="s">
        <v>22148</v>
      </c>
      <c r="H6270">
        <v>54.272914700000001</v>
      </c>
      <c r="I6270">
        <v>-62.024067600000002</v>
      </c>
      <c r="J6270" s="1" t="str">
        <f t="shared" si="444"/>
        <v>Till</v>
      </c>
      <c r="K6270" s="1" t="str">
        <f t="shared" si="445"/>
        <v>&lt;63 micron</v>
      </c>
      <c r="L6270">
        <v>0.1</v>
      </c>
      <c r="M6270">
        <v>1.1299999999999999</v>
      </c>
      <c r="N6270">
        <v>1</v>
      </c>
      <c r="O6270">
        <v>40</v>
      </c>
      <c r="P6270">
        <v>0.5</v>
      </c>
      <c r="Q6270">
        <v>1</v>
      </c>
      <c r="R6270">
        <v>0.41</v>
      </c>
      <c r="S6270">
        <v>0.25</v>
      </c>
      <c r="T6270">
        <v>5</v>
      </c>
      <c r="U6270">
        <v>18</v>
      </c>
      <c r="V6270">
        <v>16</v>
      </c>
      <c r="W6270">
        <v>2.11</v>
      </c>
      <c r="X6270">
        <v>10</v>
      </c>
      <c r="Y6270">
        <v>0.5</v>
      </c>
      <c r="Z6270">
        <v>0.06</v>
      </c>
      <c r="AA6270">
        <v>30</v>
      </c>
      <c r="AB6270">
        <v>0.34</v>
      </c>
      <c r="AC6270">
        <v>145</v>
      </c>
      <c r="AD6270">
        <v>0.5</v>
      </c>
      <c r="AE6270">
        <v>0.02</v>
      </c>
      <c r="AF6270">
        <v>12</v>
      </c>
      <c r="AG6270">
        <v>720</v>
      </c>
      <c r="AH6270">
        <v>6</v>
      </c>
      <c r="AI6270">
        <v>4</v>
      </c>
      <c r="AJ6270">
        <v>2</v>
      </c>
      <c r="AK6270">
        <v>21</v>
      </c>
      <c r="AL6270">
        <v>0.12</v>
      </c>
      <c r="AM6270">
        <v>5</v>
      </c>
      <c r="AN6270">
        <v>5</v>
      </c>
      <c r="AO6270">
        <v>32</v>
      </c>
      <c r="AP6270">
        <v>5</v>
      </c>
      <c r="AQ6270">
        <v>26</v>
      </c>
    </row>
    <row r="6271" spans="1:43" hidden="1" x14ac:dyDescent="0.25">
      <c r="A6271" t="s">
        <v>22149</v>
      </c>
      <c r="B6271" t="s">
        <v>22150</v>
      </c>
      <c r="C6271" s="1" t="str">
        <f t="shared" si="446"/>
        <v>21:0134</v>
      </c>
      <c r="D6271" s="1" t="str">
        <f t="shared" si="447"/>
        <v>21:0078</v>
      </c>
      <c r="E6271" t="s">
        <v>22151</v>
      </c>
      <c r="F6271" t="s">
        <v>22152</v>
      </c>
      <c r="H6271">
        <v>54.297032700000003</v>
      </c>
      <c r="I6271">
        <v>-62.033485300000002</v>
      </c>
      <c r="J6271" s="1" t="str">
        <f t="shared" si="444"/>
        <v>Till</v>
      </c>
      <c r="K6271" s="1" t="str">
        <f t="shared" si="445"/>
        <v>&lt;63 micron</v>
      </c>
      <c r="L6271">
        <v>0.1</v>
      </c>
      <c r="M6271">
        <v>1.1200000000000001</v>
      </c>
      <c r="N6271">
        <v>1</v>
      </c>
      <c r="O6271">
        <v>20</v>
      </c>
      <c r="P6271">
        <v>0.25</v>
      </c>
      <c r="Q6271">
        <v>1</v>
      </c>
      <c r="R6271">
        <v>0.43</v>
      </c>
      <c r="S6271">
        <v>0.25</v>
      </c>
      <c r="T6271">
        <v>6</v>
      </c>
      <c r="U6271">
        <v>23</v>
      </c>
      <c r="V6271">
        <v>15</v>
      </c>
      <c r="W6271">
        <v>2.14</v>
      </c>
      <c r="X6271">
        <v>5</v>
      </c>
      <c r="Y6271">
        <v>0.5</v>
      </c>
      <c r="Z6271">
        <v>0.04</v>
      </c>
      <c r="AA6271">
        <v>20</v>
      </c>
      <c r="AB6271">
        <v>0.28000000000000003</v>
      </c>
      <c r="AC6271">
        <v>210</v>
      </c>
      <c r="AD6271">
        <v>0.5</v>
      </c>
      <c r="AE6271">
        <v>0.02</v>
      </c>
      <c r="AF6271">
        <v>10</v>
      </c>
      <c r="AG6271">
        <v>890</v>
      </c>
      <c r="AH6271">
        <v>2</v>
      </c>
      <c r="AI6271">
        <v>1</v>
      </c>
      <c r="AJ6271">
        <v>2</v>
      </c>
      <c r="AK6271">
        <v>20</v>
      </c>
      <c r="AL6271">
        <v>0.1</v>
      </c>
      <c r="AM6271">
        <v>5</v>
      </c>
      <c r="AN6271">
        <v>5</v>
      </c>
      <c r="AO6271">
        <v>38</v>
      </c>
      <c r="AP6271">
        <v>5</v>
      </c>
      <c r="AQ6271">
        <v>24</v>
      </c>
    </row>
    <row r="6272" spans="1:43" hidden="1" x14ac:dyDescent="0.25">
      <c r="A6272" t="s">
        <v>22153</v>
      </c>
      <c r="B6272" t="s">
        <v>22154</v>
      </c>
      <c r="C6272" s="1" t="str">
        <f t="shared" si="446"/>
        <v>21:0134</v>
      </c>
      <c r="D6272" s="1" t="str">
        <f t="shared" si="447"/>
        <v>21:0078</v>
      </c>
      <c r="E6272" t="s">
        <v>22155</v>
      </c>
      <c r="F6272" t="s">
        <v>22156</v>
      </c>
      <c r="H6272">
        <v>54.327426699999997</v>
      </c>
      <c r="I6272">
        <v>-62.013166300000002</v>
      </c>
      <c r="J6272" s="1" t="str">
        <f t="shared" si="444"/>
        <v>Till</v>
      </c>
      <c r="K6272" s="1" t="str">
        <f t="shared" si="445"/>
        <v>&lt;63 micron</v>
      </c>
      <c r="L6272">
        <v>0.1</v>
      </c>
      <c r="M6272">
        <v>1.97</v>
      </c>
      <c r="N6272">
        <v>1</v>
      </c>
      <c r="O6272">
        <v>140</v>
      </c>
      <c r="P6272">
        <v>1</v>
      </c>
      <c r="Q6272">
        <v>1</v>
      </c>
      <c r="R6272">
        <v>0.5</v>
      </c>
      <c r="S6272">
        <v>0.25</v>
      </c>
      <c r="T6272">
        <v>12</v>
      </c>
      <c r="U6272">
        <v>28</v>
      </c>
      <c r="V6272">
        <v>45</v>
      </c>
      <c r="W6272">
        <v>2.8</v>
      </c>
      <c r="X6272">
        <v>10</v>
      </c>
      <c r="Y6272">
        <v>0.5</v>
      </c>
      <c r="Z6272">
        <v>0.23</v>
      </c>
      <c r="AA6272">
        <v>40</v>
      </c>
      <c r="AB6272">
        <v>0.67</v>
      </c>
      <c r="AC6272">
        <v>300</v>
      </c>
      <c r="AD6272">
        <v>0.5</v>
      </c>
      <c r="AE6272">
        <v>0.03</v>
      </c>
      <c r="AF6272">
        <v>23</v>
      </c>
      <c r="AG6272">
        <v>820</v>
      </c>
      <c r="AH6272">
        <v>4</v>
      </c>
      <c r="AI6272">
        <v>1</v>
      </c>
      <c r="AJ6272">
        <v>4</v>
      </c>
      <c r="AK6272">
        <v>27</v>
      </c>
      <c r="AL6272">
        <v>0.15</v>
      </c>
      <c r="AM6272">
        <v>5</v>
      </c>
      <c r="AN6272">
        <v>5</v>
      </c>
      <c r="AO6272">
        <v>49</v>
      </c>
      <c r="AP6272">
        <v>5</v>
      </c>
      <c r="AQ6272">
        <v>46</v>
      </c>
    </row>
    <row r="6273" spans="1:43" hidden="1" x14ac:dyDescent="0.25">
      <c r="A6273" t="s">
        <v>22157</v>
      </c>
      <c r="B6273" t="s">
        <v>22158</v>
      </c>
      <c r="C6273" s="1" t="str">
        <f t="shared" si="446"/>
        <v>21:0134</v>
      </c>
      <c r="D6273" s="1" t="str">
        <f t="shared" si="447"/>
        <v>21:0078</v>
      </c>
      <c r="E6273" t="s">
        <v>22159</v>
      </c>
      <c r="F6273" t="s">
        <v>22160</v>
      </c>
      <c r="H6273">
        <v>54.539841500000001</v>
      </c>
      <c r="I6273">
        <v>-61.245958299999998</v>
      </c>
      <c r="J6273" s="1" t="str">
        <f t="shared" si="444"/>
        <v>Till</v>
      </c>
      <c r="K6273" s="1" t="str">
        <f t="shared" si="445"/>
        <v>&lt;63 micron</v>
      </c>
      <c r="L6273">
        <v>0.2</v>
      </c>
      <c r="M6273">
        <v>1.7</v>
      </c>
      <c r="N6273">
        <v>4</v>
      </c>
      <c r="O6273">
        <v>30</v>
      </c>
      <c r="P6273">
        <v>0.5</v>
      </c>
      <c r="Q6273">
        <v>1</v>
      </c>
      <c r="R6273">
        <v>0.31</v>
      </c>
      <c r="S6273">
        <v>0.25</v>
      </c>
      <c r="T6273">
        <v>6</v>
      </c>
      <c r="U6273">
        <v>26</v>
      </c>
      <c r="V6273">
        <v>16</v>
      </c>
      <c r="W6273">
        <v>2.35</v>
      </c>
      <c r="X6273">
        <v>5</v>
      </c>
      <c r="Y6273">
        <v>0.5</v>
      </c>
      <c r="Z6273">
        <v>0.03</v>
      </c>
      <c r="AA6273">
        <v>10</v>
      </c>
      <c r="AB6273">
        <v>0.53</v>
      </c>
      <c r="AC6273">
        <v>220</v>
      </c>
      <c r="AD6273">
        <v>0.5</v>
      </c>
      <c r="AE6273">
        <v>0.02</v>
      </c>
      <c r="AF6273">
        <v>13</v>
      </c>
      <c r="AG6273">
        <v>580</v>
      </c>
      <c r="AH6273">
        <v>2</v>
      </c>
      <c r="AI6273">
        <v>2</v>
      </c>
      <c r="AJ6273">
        <v>4</v>
      </c>
      <c r="AK6273">
        <v>13</v>
      </c>
      <c r="AL6273">
        <v>0.14000000000000001</v>
      </c>
      <c r="AM6273">
        <v>5</v>
      </c>
      <c r="AN6273">
        <v>5</v>
      </c>
      <c r="AO6273">
        <v>46</v>
      </c>
      <c r="AP6273">
        <v>5</v>
      </c>
      <c r="AQ6273">
        <v>22</v>
      </c>
    </row>
    <row r="6274" spans="1:43" hidden="1" x14ac:dyDescent="0.25">
      <c r="A6274" t="s">
        <v>22161</v>
      </c>
      <c r="B6274" t="s">
        <v>22162</v>
      </c>
      <c r="C6274" s="1" t="str">
        <f t="shared" si="446"/>
        <v>21:0134</v>
      </c>
      <c r="D6274" s="1" t="str">
        <f t="shared" si="447"/>
        <v>21:0078</v>
      </c>
      <c r="E6274" t="s">
        <v>22163</v>
      </c>
      <c r="F6274" t="s">
        <v>22164</v>
      </c>
      <c r="H6274">
        <v>54.642123599999998</v>
      </c>
      <c r="I6274">
        <v>-59.741931600000001</v>
      </c>
      <c r="J6274" s="1" t="str">
        <f t="shared" si="444"/>
        <v>Till</v>
      </c>
      <c r="K6274" s="1" t="str">
        <f t="shared" si="445"/>
        <v>&lt;63 micron</v>
      </c>
      <c r="L6274">
        <v>0.1</v>
      </c>
      <c r="M6274">
        <v>0.87</v>
      </c>
      <c r="N6274">
        <v>6</v>
      </c>
      <c r="O6274">
        <v>220</v>
      </c>
      <c r="P6274">
        <v>0.5</v>
      </c>
      <c r="Q6274">
        <v>1</v>
      </c>
      <c r="R6274">
        <v>0.44</v>
      </c>
      <c r="S6274">
        <v>0.25</v>
      </c>
      <c r="T6274">
        <v>5</v>
      </c>
      <c r="U6274">
        <v>19</v>
      </c>
      <c r="V6274">
        <v>8</v>
      </c>
      <c r="W6274">
        <v>1.77</v>
      </c>
      <c r="X6274">
        <v>5</v>
      </c>
      <c r="Y6274">
        <v>1</v>
      </c>
      <c r="Z6274">
        <v>0.24</v>
      </c>
      <c r="AA6274">
        <v>40</v>
      </c>
      <c r="AB6274">
        <v>0.47</v>
      </c>
      <c r="AC6274">
        <v>275</v>
      </c>
      <c r="AD6274">
        <v>0.5</v>
      </c>
      <c r="AE6274">
        <v>0.02</v>
      </c>
      <c r="AF6274">
        <v>8</v>
      </c>
      <c r="AG6274">
        <v>550</v>
      </c>
      <c r="AH6274">
        <v>10</v>
      </c>
      <c r="AI6274">
        <v>1</v>
      </c>
      <c r="AJ6274">
        <v>2</v>
      </c>
      <c r="AK6274">
        <v>30</v>
      </c>
      <c r="AL6274">
        <v>0.12</v>
      </c>
      <c r="AM6274">
        <v>5</v>
      </c>
      <c r="AN6274">
        <v>5</v>
      </c>
      <c r="AO6274">
        <v>31</v>
      </c>
      <c r="AP6274">
        <v>5</v>
      </c>
      <c r="AQ6274">
        <v>50</v>
      </c>
    </row>
    <row r="6275" spans="1:43" hidden="1" x14ac:dyDescent="0.25">
      <c r="A6275" t="s">
        <v>22165</v>
      </c>
      <c r="B6275" t="s">
        <v>22166</v>
      </c>
      <c r="C6275" s="1" t="str">
        <f t="shared" si="446"/>
        <v>21:0134</v>
      </c>
      <c r="D6275" s="1" t="str">
        <f t="shared" si="447"/>
        <v>21:0078</v>
      </c>
      <c r="E6275" t="s">
        <v>22167</v>
      </c>
      <c r="F6275" t="s">
        <v>22168</v>
      </c>
      <c r="H6275">
        <v>53.482617099999999</v>
      </c>
      <c r="I6275">
        <v>-64.7124728</v>
      </c>
      <c r="J6275" s="1" t="str">
        <f t="shared" si="444"/>
        <v>Till</v>
      </c>
      <c r="K6275" s="1" t="str">
        <f t="shared" si="445"/>
        <v>&lt;63 micron</v>
      </c>
      <c r="L6275">
        <v>0.1</v>
      </c>
      <c r="M6275">
        <v>1.32</v>
      </c>
      <c r="N6275">
        <v>1</v>
      </c>
      <c r="O6275">
        <v>90</v>
      </c>
      <c r="P6275">
        <v>0.25</v>
      </c>
      <c r="Q6275">
        <v>1</v>
      </c>
      <c r="R6275">
        <v>0.41</v>
      </c>
      <c r="S6275">
        <v>0.25</v>
      </c>
      <c r="T6275">
        <v>10</v>
      </c>
      <c r="U6275">
        <v>37</v>
      </c>
      <c r="V6275">
        <v>22</v>
      </c>
      <c r="W6275">
        <v>2.58</v>
      </c>
      <c r="X6275">
        <v>5</v>
      </c>
      <c r="Y6275">
        <v>0.5</v>
      </c>
      <c r="Z6275">
        <v>0.13</v>
      </c>
      <c r="AA6275">
        <v>30</v>
      </c>
      <c r="AB6275">
        <v>0.53</v>
      </c>
      <c r="AC6275">
        <v>270</v>
      </c>
      <c r="AD6275">
        <v>0.5</v>
      </c>
      <c r="AE6275">
        <v>0.03</v>
      </c>
      <c r="AF6275">
        <v>21</v>
      </c>
      <c r="AG6275">
        <v>750</v>
      </c>
      <c r="AH6275">
        <v>6</v>
      </c>
      <c r="AI6275">
        <v>4</v>
      </c>
      <c r="AJ6275">
        <v>3</v>
      </c>
      <c r="AK6275">
        <v>22</v>
      </c>
      <c r="AL6275">
        <v>0.11</v>
      </c>
      <c r="AM6275">
        <v>5</v>
      </c>
      <c r="AN6275">
        <v>5</v>
      </c>
      <c r="AO6275">
        <v>36</v>
      </c>
      <c r="AP6275">
        <v>5</v>
      </c>
      <c r="AQ6275">
        <v>30</v>
      </c>
    </row>
    <row r="6276" spans="1:43" hidden="1" x14ac:dyDescent="0.25">
      <c r="A6276" t="s">
        <v>22169</v>
      </c>
      <c r="B6276" t="s">
        <v>22170</v>
      </c>
      <c r="C6276" s="1" t="str">
        <f t="shared" si="446"/>
        <v>21:0134</v>
      </c>
      <c r="D6276" s="1" t="str">
        <f t="shared" si="447"/>
        <v>21:0078</v>
      </c>
      <c r="E6276" t="s">
        <v>22171</v>
      </c>
      <c r="F6276" t="s">
        <v>22172</v>
      </c>
      <c r="H6276">
        <v>54.518730499999997</v>
      </c>
      <c r="I6276">
        <v>-61.2008978</v>
      </c>
      <c r="J6276" s="1" t="str">
        <f t="shared" si="444"/>
        <v>Till</v>
      </c>
      <c r="K6276" s="1" t="str">
        <f t="shared" si="445"/>
        <v>&lt;63 micron</v>
      </c>
      <c r="L6276">
        <v>0.1</v>
      </c>
      <c r="M6276">
        <v>2.31</v>
      </c>
      <c r="N6276">
        <v>1</v>
      </c>
      <c r="O6276">
        <v>60</v>
      </c>
      <c r="P6276">
        <v>1</v>
      </c>
      <c r="Q6276">
        <v>1</v>
      </c>
      <c r="R6276">
        <v>0.38</v>
      </c>
      <c r="S6276">
        <v>0.25</v>
      </c>
      <c r="T6276">
        <v>16</v>
      </c>
      <c r="U6276">
        <v>35</v>
      </c>
      <c r="V6276">
        <v>41</v>
      </c>
      <c r="W6276">
        <v>3.37</v>
      </c>
      <c r="X6276">
        <v>10</v>
      </c>
      <c r="Y6276">
        <v>0.5</v>
      </c>
      <c r="Z6276">
        <v>0.06</v>
      </c>
      <c r="AA6276">
        <v>20</v>
      </c>
      <c r="AB6276">
        <v>0.72</v>
      </c>
      <c r="AC6276">
        <v>435</v>
      </c>
      <c r="AD6276">
        <v>0.5</v>
      </c>
      <c r="AE6276">
        <v>0.01</v>
      </c>
      <c r="AF6276">
        <v>30</v>
      </c>
      <c r="AG6276">
        <v>520</v>
      </c>
      <c r="AH6276">
        <v>2</v>
      </c>
      <c r="AI6276">
        <v>2</v>
      </c>
      <c r="AJ6276">
        <v>6</v>
      </c>
      <c r="AK6276">
        <v>14</v>
      </c>
      <c r="AL6276">
        <v>0.15</v>
      </c>
      <c r="AM6276">
        <v>5</v>
      </c>
      <c r="AN6276">
        <v>5</v>
      </c>
      <c r="AO6276">
        <v>55</v>
      </c>
      <c r="AP6276">
        <v>5</v>
      </c>
      <c r="AQ6276">
        <v>36</v>
      </c>
    </row>
    <row r="6277" spans="1:43" hidden="1" x14ac:dyDescent="0.25">
      <c r="A6277" t="s">
        <v>22173</v>
      </c>
      <c r="B6277" t="s">
        <v>22174</v>
      </c>
      <c r="C6277" s="1" t="str">
        <f t="shared" si="446"/>
        <v>21:0134</v>
      </c>
      <c r="D6277" s="1" t="str">
        <f t="shared" si="447"/>
        <v>21:0078</v>
      </c>
      <c r="E6277" t="s">
        <v>22175</v>
      </c>
      <c r="F6277" t="s">
        <v>22176</v>
      </c>
      <c r="H6277">
        <v>54.539261699999997</v>
      </c>
      <c r="I6277">
        <v>-60.737377299999999</v>
      </c>
      <c r="J6277" s="1" t="str">
        <f t="shared" si="444"/>
        <v>Till</v>
      </c>
      <c r="K6277" s="1" t="str">
        <f t="shared" si="445"/>
        <v>&lt;63 micron</v>
      </c>
      <c r="L6277">
        <v>0.2</v>
      </c>
      <c r="M6277">
        <v>2.09</v>
      </c>
      <c r="N6277">
        <v>1</v>
      </c>
      <c r="O6277">
        <v>200</v>
      </c>
      <c r="P6277">
        <v>0.5</v>
      </c>
      <c r="Q6277">
        <v>2</v>
      </c>
      <c r="R6277">
        <v>0.8</v>
      </c>
      <c r="S6277">
        <v>0.25</v>
      </c>
      <c r="T6277">
        <v>17</v>
      </c>
      <c r="U6277">
        <v>84</v>
      </c>
      <c r="V6277">
        <v>42</v>
      </c>
      <c r="W6277">
        <v>3.94</v>
      </c>
      <c r="X6277">
        <v>10</v>
      </c>
      <c r="Y6277">
        <v>0.5</v>
      </c>
      <c r="Z6277">
        <v>0.25</v>
      </c>
      <c r="AA6277">
        <v>30</v>
      </c>
      <c r="AB6277">
        <v>1.26</v>
      </c>
      <c r="AC6277">
        <v>540</v>
      </c>
      <c r="AD6277">
        <v>0.5</v>
      </c>
      <c r="AE6277">
        <v>0.03</v>
      </c>
      <c r="AF6277">
        <v>47</v>
      </c>
      <c r="AG6277">
        <v>800</v>
      </c>
      <c r="AH6277">
        <v>6</v>
      </c>
      <c r="AI6277">
        <v>2</v>
      </c>
      <c r="AJ6277">
        <v>8</v>
      </c>
      <c r="AK6277">
        <v>42</v>
      </c>
      <c r="AL6277">
        <v>0.19</v>
      </c>
      <c r="AM6277">
        <v>5</v>
      </c>
      <c r="AN6277">
        <v>5</v>
      </c>
      <c r="AO6277">
        <v>61</v>
      </c>
      <c r="AP6277">
        <v>5</v>
      </c>
      <c r="AQ6277">
        <v>66</v>
      </c>
    </row>
    <row r="6278" spans="1:43" hidden="1" x14ac:dyDescent="0.25">
      <c r="A6278" t="s">
        <v>22177</v>
      </c>
      <c r="B6278" t="s">
        <v>22178</v>
      </c>
      <c r="C6278" s="1" t="str">
        <f t="shared" si="446"/>
        <v>21:0134</v>
      </c>
      <c r="D6278" s="1" t="str">
        <f t="shared" si="447"/>
        <v>21:0078</v>
      </c>
      <c r="E6278" t="s">
        <v>22179</v>
      </c>
      <c r="F6278" t="s">
        <v>22180</v>
      </c>
      <c r="H6278">
        <v>54.525258600000001</v>
      </c>
      <c r="I6278">
        <v>-60.697969999999998</v>
      </c>
      <c r="J6278" s="1" t="str">
        <f t="shared" si="444"/>
        <v>Till</v>
      </c>
      <c r="K6278" s="1" t="str">
        <f t="shared" si="445"/>
        <v>&lt;63 micron</v>
      </c>
      <c r="L6278">
        <v>0.1</v>
      </c>
      <c r="M6278">
        <v>2.46</v>
      </c>
      <c r="N6278">
        <v>1</v>
      </c>
      <c r="O6278">
        <v>50</v>
      </c>
      <c r="P6278">
        <v>0.5</v>
      </c>
      <c r="Q6278">
        <v>1</v>
      </c>
      <c r="R6278">
        <v>0.32</v>
      </c>
      <c r="S6278">
        <v>0.25</v>
      </c>
      <c r="T6278">
        <v>6</v>
      </c>
      <c r="U6278">
        <v>56</v>
      </c>
      <c r="V6278">
        <v>16</v>
      </c>
      <c r="W6278">
        <v>3.24</v>
      </c>
      <c r="X6278">
        <v>10</v>
      </c>
      <c r="Y6278">
        <v>0.5</v>
      </c>
      <c r="Z6278">
        <v>0.1</v>
      </c>
      <c r="AA6278">
        <v>20</v>
      </c>
      <c r="AB6278">
        <v>0.59</v>
      </c>
      <c r="AC6278">
        <v>200</v>
      </c>
      <c r="AD6278">
        <v>0.5</v>
      </c>
      <c r="AE6278">
        <v>0.01</v>
      </c>
      <c r="AF6278">
        <v>18</v>
      </c>
      <c r="AG6278">
        <v>300</v>
      </c>
      <c r="AH6278">
        <v>8</v>
      </c>
      <c r="AI6278">
        <v>2</v>
      </c>
      <c r="AJ6278">
        <v>4</v>
      </c>
      <c r="AK6278">
        <v>20</v>
      </c>
      <c r="AL6278">
        <v>0.18</v>
      </c>
      <c r="AM6278">
        <v>5</v>
      </c>
      <c r="AN6278">
        <v>5</v>
      </c>
      <c r="AO6278">
        <v>59</v>
      </c>
      <c r="AP6278">
        <v>5</v>
      </c>
      <c r="AQ6278">
        <v>28</v>
      </c>
    </row>
    <row r="6279" spans="1:43" hidden="1" x14ac:dyDescent="0.25">
      <c r="A6279" t="s">
        <v>22181</v>
      </c>
      <c r="B6279" t="s">
        <v>22182</v>
      </c>
      <c r="C6279" s="1" t="str">
        <f t="shared" si="446"/>
        <v>21:0134</v>
      </c>
      <c r="D6279" s="1" t="str">
        <f t="shared" si="447"/>
        <v>21:0078</v>
      </c>
      <c r="E6279" t="s">
        <v>22183</v>
      </c>
      <c r="F6279" t="s">
        <v>22184</v>
      </c>
      <c r="H6279">
        <v>54.521784599999997</v>
      </c>
      <c r="I6279">
        <v>-60.6344195</v>
      </c>
      <c r="J6279" s="1" t="str">
        <f t="shared" si="444"/>
        <v>Till</v>
      </c>
      <c r="K6279" s="1" t="str">
        <f t="shared" si="445"/>
        <v>&lt;63 micron</v>
      </c>
      <c r="L6279">
        <v>0.1</v>
      </c>
      <c r="M6279">
        <v>2.42</v>
      </c>
      <c r="N6279">
        <v>2</v>
      </c>
      <c r="O6279">
        <v>70</v>
      </c>
      <c r="P6279">
        <v>0.25</v>
      </c>
      <c r="Q6279">
        <v>1</v>
      </c>
      <c r="R6279">
        <v>0.35</v>
      </c>
      <c r="S6279">
        <v>0.25</v>
      </c>
      <c r="T6279">
        <v>8</v>
      </c>
      <c r="U6279">
        <v>59</v>
      </c>
      <c r="V6279">
        <v>57</v>
      </c>
      <c r="W6279">
        <v>2.57</v>
      </c>
      <c r="X6279">
        <v>5</v>
      </c>
      <c r="Y6279">
        <v>0.5</v>
      </c>
      <c r="Z6279">
        <v>0.12</v>
      </c>
      <c r="AA6279">
        <v>20</v>
      </c>
      <c r="AB6279">
        <v>0.86</v>
      </c>
      <c r="AC6279">
        <v>225</v>
      </c>
      <c r="AD6279">
        <v>0.5</v>
      </c>
      <c r="AE6279">
        <v>0.02</v>
      </c>
      <c r="AF6279">
        <v>25</v>
      </c>
      <c r="AG6279">
        <v>370</v>
      </c>
      <c r="AH6279">
        <v>42</v>
      </c>
      <c r="AI6279">
        <v>2</v>
      </c>
      <c r="AJ6279">
        <v>4</v>
      </c>
      <c r="AK6279">
        <v>23</v>
      </c>
      <c r="AL6279">
        <v>0.15</v>
      </c>
      <c r="AM6279">
        <v>5</v>
      </c>
      <c r="AN6279">
        <v>5</v>
      </c>
      <c r="AO6279">
        <v>41</v>
      </c>
      <c r="AP6279">
        <v>5</v>
      </c>
      <c r="AQ6279">
        <v>102</v>
      </c>
    </row>
    <row r="6280" spans="1:43" hidden="1" x14ac:dyDescent="0.25">
      <c r="A6280" t="s">
        <v>22185</v>
      </c>
      <c r="B6280" t="s">
        <v>22186</v>
      </c>
      <c r="C6280" s="1" t="str">
        <f t="shared" si="446"/>
        <v>21:0134</v>
      </c>
      <c r="D6280" s="1" t="str">
        <f t="shared" si="447"/>
        <v>21:0078</v>
      </c>
      <c r="E6280" t="s">
        <v>22187</v>
      </c>
      <c r="F6280" t="s">
        <v>22188</v>
      </c>
      <c r="H6280">
        <v>54.4493121</v>
      </c>
      <c r="I6280">
        <v>-60.9482748</v>
      </c>
      <c r="J6280" s="1" t="str">
        <f t="shared" si="444"/>
        <v>Till</v>
      </c>
      <c r="K6280" s="1" t="str">
        <f t="shared" si="445"/>
        <v>&lt;63 micron</v>
      </c>
      <c r="L6280">
        <v>0.1</v>
      </c>
      <c r="M6280">
        <v>1.77</v>
      </c>
      <c r="N6280">
        <v>4</v>
      </c>
      <c r="O6280">
        <v>130</v>
      </c>
      <c r="P6280">
        <v>0.5</v>
      </c>
      <c r="Q6280">
        <v>2</v>
      </c>
      <c r="R6280">
        <v>0.53</v>
      </c>
      <c r="S6280">
        <v>0.25</v>
      </c>
      <c r="T6280">
        <v>10</v>
      </c>
      <c r="U6280">
        <v>104</v>
      </c>
      <c r="V6280">
        <v>32</v>
      </c>
      <c r="W6280">
        <v>2.99</v>
      </c>
      <c r="X6280">
        <v>10</v>
      </c>
      <c r="Y6280">
        <v>0.5</v>
      </c>
      <c r="Z6280">
        <v>0.11</v>
      </c>
      <c r="AA6280">
        <v>30</v>
      </c>
      <c r="AB6280">
        <v>1.02</v>
      </c>
      <c r="AC6280">
        <v>285</v>
      </c>
      <c r="AD6280">
        <v>0.5</v>
      </c>
      <c r="AE6280">
        <v>0.02</v>
      </c>
      <c r="AF6280">
        <v>44</v>
      </c>
      <c r="AG6280">
        <v>740</v>
      </c>
      <c r="AH6280">
        <v>4</v>
      </c>
      <c r="AI6280">
        <v>2</v>
      </c>
      <c r="AJ6280">
        <v>6</v>
      </c>
      <c r="AK6280">
        <v>32</v>
      </c>
      <c r="AL6280">
        <v>0.17</v>
      </c>
      <c r="AM6280">
        <v>5</v>
      </c>
      <c r="AN6280">
        <v>5</v>
      </c>
      <c r="AO6280">
        <v>49</v>
      </c>
      <c r="AP6280">
        <v>5</v>
      </c>
      <c r="AQ6280">
        <v>34</v>
      </c>
    </row>
    <row r="6281" spans="1:43" hidden="1" x14ac:dyDescent="0.25">
      <c r="A6281" t="s">
        <v>22189</v>
      </c>
      <c r="B6281" t="s">
        <v>22190</v>
      </c>
      <c r="C6281" s="1" t="str">
        <f t="shared" si="446"/>
        <v>21:0134</v>
      </c>
      <c r="D6281" s="1" t="str">
        <f t="shared" si="447"/>
        <v>21:0078</v>
      </c>
      <c r="E6281" t="s">
        <v>22191</v>
      </c>
      <c r="F6281" t="s">
        <v>22192</v>
      </c>
      <c r="H6281">
        <v>54.470888199999997</v>
      </c>
      <c r="I6281">
        <v>-60.9221152</v>
      </c>
      <c r="J6281" s="1" t="str">
        <f t="shared" si="444"/>
        <v>Till</v>
      </c>
      <c r="K6281" s="1" t="str">
        <f t="shared" si="445"/>
        <v>&lt;63 micron</v>
      </c>
      <c r="L6281">
        <v>0.1</v>
      </c>
      <c r="M6281">
        <v>1.97</v>
      </c>
      <c r="N6281">
        <v>10</v>
      </c>
      <c r="O6281">
        <v>80</v>
      </c>
      <c r="P6281">
        <v>1</v>
      </c>
      <c r="Q6281">
        <v>1</v>
      </c>
      <c r="R6281">
        <v>0.44</v>
      </c>
      <c r="S6281">
        <v>0.25</v>
      </c>
      <c r="T6281">
        <v>13</v>
      </c>
      <c r="U6281">
        <v>42</v>
      </c>
      <c r="V6281">
        <v>42</v>
      </c>
      <c r="W6281">
        <v>3.22</v>
      </c>
      <c r="X6281">
        <v>10</v>
      </c>
      <c r="Y6281">
        <v>0.5</v>
      </c>
      <c r="Z6281">
        <v>0.18</v>
      </c>
      <c r="AA6281">
        <v>30</v>
      </c>
      <c r="AB6281">
        <v>0.66</v>
      </c>
      <c r="AC6281">
        <v>410</v>
      </c>
      <c r="AD6281">
        <v>0.5</v>
      </c>
      <c r="AE6281">
        <v>0.02</v>
      </c>
      <c r="AF6281">
        <v>32</v>
      </c>
      <c r="AG6281">
        <v>730</v>
      </c>
      <c r="AH6281">
        <v>12</v>
      </c>
      <c r="AI6281">
        <v>2</v>
      </c>
      <c r="AJ6281">
        <v>4</v>
      </c>
      <c r="AK6281">
        <v>25</v>
      </c>
      <c r="AL6281">
        <v>0.15</v>
      </c>
      <c r="AM6281">
        <v>5</v>
      </c>
      <c r="AN6281">
        <v>5</v>
      </c>
      <c r="AO6281">
        <v>49</v>
      </c>
      <c r="AP6281">
        <v>5</v>
      </c>
      <c r="AQ6281">
        <v>76</v>
      </c>
    </row>
    <row r="6282" spans="1:43" hidden="1" x14ac:dyDescent="0.25">
      <c r="A6282" t="s">
        <v>22193</v>
      </c>
      <c r="B6282" t="s">
        <v>22194</v>
      </c>
      <c r="C6282" s="1" t="str">
        <f t="shared" si="446"/>
        <v>21:0134</v>
      </c>
      <c r="D6282" s="1" t="str">
        <f t="shared" si="447"/>
        <v>21:0078</v>
      </c>
      <c r="E6282" t="s">
        <v>22195</v>
      </c>
      <c r="F6282" t="s">
        <v>22196</v>
      </c>
      <c r="H6282">
        <v>54.616948700000002</v>
      </c>
      <c r="I6282">
        <v>-60.831810099999998</v>
      </c>
      <c r="J6282" s="1" t="str">
        <f t="shared" si="444"/>
        <v>Till</v>
      </c>
      <c r="K6282" s="1" t="str">
        <f t="shared" si="445"/>
        <v>&lt;63 micron</v>
      </c>
      <c r="L6282">
        <v>0.1</v>
      </c>
      <c r="M6282">
        <v>2.61</v>
      </c>
      <c r="N6282">
        <v>12</v>
      </c>
      <c r="O6282">
        <v>60</v>
      </c>
      <c r="P6282">
        <v>0.25</v>
      </c>
      <c r="Q6282">
        <v>1</v>
      </c>
      <c r="R6282">
        <v>0.39</v>
      </c>
      <c r="S6282">
        <v>0.25</v>
      </c>
      <c r="T6282">
        <v>19</v>
      </c>
      <c r="U6282">
        <v>63</v>
      </c>
      <c r="V6282">
        <v>55</v>
      </c>
      <c r="W6282">
        <v>3.88</v>
      </c>
      <c r="X6282">
        <v>10</v>
      </c>
      <c r="Y6282">
        <v>0.5</v>
      </c>
      <c r="Z6282">
        <v>0.08</v>
      </c>
      <c r="AA6282">
        <v>20</v>
      </c>
      <c r="AB6282">
        <v>1.1599999999999999</v>
      </c>
      <c r="AC6282">
        <v>420</v>
      </c>
      <c r="AD6282">
        <v>0.5</v>
      </c>
      <c r="AE6282">
        <v>0.02</v>
      </c>
      <c r="AF6282">
        <v>47</v>
      </c>
      <c r="AG6282">
        <v>580</v>
      </c>
      <c r="AH6282">
        <v>4</v>
      </c>
      <c r="AI6282">
        <v>2</v>
      </c>
      <c r="AJ6282">
        <v>6</v>
      </c>
      <c r="AK6282">
        <v>15</v>
      </c>
      <c r="AL6282">
        <v>0.14000000000000001</v>
      </c>
      <c r="AM6282">
        <v>5</v>
      </c>
      <c r="AN6282">
        <v>5</v>
      </c>
      <c r="AO6282">
        <v>70</v>
      </c>
      <c r="AP6282">
        <v>10</v>
      </c>
      <c r="AQ6282">
        <v>90</v>
      </c>
    </row>
    <row r="6283" spans="1:43" hidden="1" x14ac:dyDescent="0.25">
      <c r="A6283" t="s">
        <v>22197</v>
      </c>
      <c r="B6283" t="s">
        <v>22198</v>
      </c>
      <c r="C6283" s="1" t="str">
        <f t="shared" si="446"/>
        <v>21:0134</v>
      </c>
      <c r="D6283" s="1" t="str">
        <f t="shared" si="447"/>
        <v>21:0078</v>
      </c>
      <c r="E6283" t="s">
        <v>22199</v>
      </c>
      <c r="F6283" t="s">
        <v>22200</v>
      </c>
      <c r="H6283">
        <v>54.608972999999999</v>
      </c>
      <c r="I6283">
        <v>-60.715778100000001</v>
      </c>
      <c r="J6283" s="1" t="str">
        <f t="shared" si="444"/>
        <v>Till</v>
      </c>
      <c r="K6283" s="1" t="str">
        <f t="shared" si="445"/>
        <v>&lt;63 micron</v>
      </c>
      <c r="L6283">
        <v>0.1</v>
      </c>
      <c r="M6283">
        <v>2.5</v>
      </c>
      <c r="N6283">
        <v>1</v>
      </c>
      <c r="O6283">
        <v>60</v>
      </c>
      <c r="P6283">
        <v>0.25</v>
      </c>
      <c r="Q6283">
        <v>1</v>
      </c>
      <c r="R6283">
        <v>0.24</v>
      </c>
      <c r="S6283">
        <v>0.25</v>
      </c>
      <c r="T6283">
        <v>12</v>
      </c>
      <c r="U6283">
        <v>47</v>
      </c>
      <c r="V6283">
        <v>67</v>
      </c>
      <c r="W6283">
        <v>2.86</v>
      </c>
      <c r="X6283">
        <v>5</v>
      </c>
      <c r="Y6283">
        <v>0.5</v>
      </c>
      <c r="Z6283">
        <v>0.04</v>
      </c>
      <c r="AA6283">
        <v>20</v>
      </c>
      <c r="AB6283">
        <v>0.62</v>
      </c>
      <c r="AC6283">
        <v>185</v>
      </c>
      <c r="AD6283">
        <v>0.5</v>
      </c>
      <c r="AE6283">
        <v>0.01</v>
      </c>
      <c r="AF6283">
        <v>30</v>
      </c>
      <c r="AG6283">
        <v>300</v>
      </c>
      <c r="AH6283">
        <v>2</v>
      </c>
      <c r="AI6283">
        <v>2</v>
      </c>
      <c r="AJ6283">
        <v>6</v>
      </c>
      <c r="AK6283">
        <v>14</v>
      </c>
      <c r="AL6283">
        <v>0.14000000000000001</v>
      </c>
      <c r="AM6283">
        <v>5</v>
      </c>
      <c r="AN6283">
        <v>5</v>
      </c>
      <c r="AO6283">
        <v>49</v>
      </c>
      <c r="AP6283">
        <v>5</v>
      </c>
      <c r="AQ6283">
        <v>36</v>
      </c>
    </row>
    <row r="6284" spans="1:43" hidden="1" x14ac:dyDescent="0.25">
      <c r="A6284" t="s">
        <v>22201</v>
      </c>
      <c r="B6284" t="s">
        <v>22202</v>
      </c>
      <c r="C6284" s="1" t="str">
        <f t="shared" si="446"/>
        <v>21:0134</v>
      </c>
      <c r="D6284" s="1" t="str">
        <f t="shared" si="447"/>
        <v>21:0078</v>
      </c>
      <c r="E6284" t="s">
        <v>22203</v>
      </c>
      <c r="F6284" t="s">
        <v>22204</v>
      </c>
      <c r="H6284">
        <v>54.640806699999999</v>
      </c>
      <c r="I6284">
        <v>-60.687955000000002</v>
      </c>
      <c r="J6284" s="1" t="str">
        <f t="shared" si="444"/>
        <v>Till</v>
      </c>
      <c r="K6284" s="1" t="str">
        <f t="shared" si="445"/>
        <v>&lt;63 micron</v>
      </c>
      <c r="L6284">
        <v>0.1</v>
      </c>
      <c r="M6284">
        <v>4.16</v>
      </c>
      <c r="N6284">
        <v>10</v>
      </c>
      <c r="O6284">
        <v>70</v>
      </c>
      <c r="P6284">
        <v>0.25</v>
      </c>
      <c r="Q6284">
        <v>1</v>
      </c>
      <c r="R6284">
        <v>0.24</v>
      </c>
      <c r="S6284">
        <v>0.25</v>
      </c>
      <c r="T6284">
        <v>13</v>
      </c>
      <c r="U6284">
        <v>92</v>
      </c>
      <c r="V6284">
        <v>114</v>
      </c>
      <c r="W6284">
        <v>4.62</v>
      </c>
      <c r="X6284">
        <v>5</v>
      </c>
      <c r="Y6284">
        <v>0.5</v>
      </c>
      <c r="Z6284">
        <v>0.11</v>
      </c>
      <c r="AA6284">
        <v>10</v>
      </c>
      <c r="AB6284">
        <v>0.85</v>
      </c>
      <c r="AC6284">
        <v>235</v>
      </c>
      <c r="AD6284">
        <v>1</v>
      </c>
      <c r="AE6284">
        <v>0.01</v>
      </c>
      <c r="AF6284">
        <v>45</v>
      </c>
      <c r="AG6284">
        <v>300</v>
      </c>
      <c r="AH6284">
        <v>8</v>
      </c>
      <c r="AI6284">
        <v>2</v>
      </c>
      <c r="AJ6284">
        <v>8</v>
      </c>
      <c r="AK6284">
        <v>13</v>
      </c>
      <c r="AL6284">
        <v>0.14000000000000001</v>
      </c>
      <c r="AM6284">
        <v>5</v>
      </c>
      <c r="AN6284">
        <v>5</v>
      </c>
      <c r="AO6284">
        <v>67</v>
      </c>
      <c r="AP6284">
        <v>10</v>
      </c>
      <c r="AQ6284">
        <v>48</v>
      </c>
    </row>
    <row r="6285" spans="1:43" hidden="1" x14ac:dyDescent="0.25">
      <c r="A6285" t="s">
        <v>22205</v>
      </c>
      <c r="B6285" t="s">
        <v>22206</v>
      </c>
      <c r="C6285" s="1" t="str">
        <f t="shared" si="446"/>
        <v>21:0134</v>
      </c>
      <c r="D6285" s="1" t="str">
        <f t="shared" si="447"/>
        <v>21:0078</v>
      </c>
      <c r="E6285" t="s">
        <v>22207</v>
      </c>
      <c r="F6285" t="s">
        <v>22208</v>
      </c>
      <c r="H6285">
        <v>54.668515800000002</v>
      </c>
      <c r="I6285">
        <v>-60.598984799999997</v>
      </c>
      <c r="J6285" s="1" t="str">
        <f t="shared" si="444"/>
        <v>Till</v>
      </c>
      <c r="K6285" s="1" t="str">
        <f t="shared" si="445"/>
        <v>&lt;63 micron</v>
      </c>
      <c r="L6285">
        <v>0.1</v>
      </c>
      <c r="M6285">
        <v>2.65</v>
      </c>
      <c r="N6285">
        <v>1</v>
      </c>
      <c r="O6285">
        <v>60</v>
      </c>
      <c r="P6285">
        <v>0.25</v>
      </c>
      <c r="Q6285">
        <v>1</v>
      </c>
      <c r="R6285">
        <v>0.3</v>
      </c>
      <c r="S6285">
        <v>0.25</v>
      </c>
      <c r="T6285">
        <v>9</v>
      </c>
      <c r="U6285">
        <v>46</v>
      </c>
      <c r="V6285">
        <v>39</v>
      </c>
      <c r="W6285">
        <v>2.89</v>
      </c>
      <c r="X6285">
        <v>5</v>
      </c>
      <c r="Y6285">
        <v>0.5</v>
      </c>
      <c r="Z6285">
        <v>0.08</v>
      </c>
      <c r="AA6285">
        <v>20</v>
      </c>
      <c r="AB6285">
        <v>0.66</v>
      </c>
      <c r="AC6285">
        <v>195</v>
      </c>
      <c r="AD6285">
        <v>1</v>
      </c>
      <c r="AE6285">
        <v>0.02</v>
      </c>
      <c r="AF6285">
        <v>27</v>
      </c>
      <c r="AG6285">
        <v>160</v>
      </c>
      <c r="AH6285">
        <v>2</v>
      </c>
      <c r="AI6285">
        <v>2</v>
      </c>
      <c r="AJ6285">
        <v>5</v>
      </c>
      <c r="AK6285">
        <v>18</v>
      </c>
      <c r="AL6285">
        <v>0.16</v>
      </c>
      <c r="AM6285">
        <v>5</v>
      </c>
      <c r="AN6285">
        <v>5</v>
      </c>
      <c r="AO6285">
        <v>53</v>
      </c>
      <c r="AP6285">
        <v>5</v>
      </c>
      <c r="AQ6285">
        <v>32</v>
      </c>
    </row>
    <row r="6286" spans="1:43" hidden="1" x14ac:dyDescent="0.25">
      <c r="A6286" t="s">
        <v>22209</v>
      </c>
      <c r="B6286" t="s">
        <v>22210</v>
      </c>
      <c r="C6286" s="1" t="str">
        <f t="shared" si="446"/>
        <v>21:0134</v>
      </c>
      <c r="D6286" s="1" t="str">
        <f t="shared" si="447"/>
        <v>21:0078</v>
      </c>
      <c r="E6286" t="s">
        <v>22211</v>
      </c>
      <c r="F6286" t="s">
        <v>22212</v>
      </c>
      <c r="H6286">
        <v>53.476861399999997</v>
      </c>
      <c r="I6286">
        <v>-64.687376599999993</v>
      </c>
      <c r="J6286" s="1" t="str">
        <f t="shared" si="444"/>
        <v>Till</v>
      </c>
      <c r="K6286" s="1" t="str">
        <f t="shared" si="445"/>
        <v>&lt;63 micron</v>
      </c>
      <c r="L6286">
        <v>0.1</v>
      </c>
      <c r="M6286">
        <v>0.67</v>
      </c>
      <c r="N6286">
        <v>1</v>
      </c>
      <c r="O6286">
        <v>40</v>
      </c>
      <c r="P6286">
        <v>0.25</v>
      </c>
      <c r="Q6286">
        <v>1</v>
      </c>
      <c r="R6286">
        <v>0.35</v>
      </c>
      <c r="S6286">
        <v>0.25</v>
      </c>
      <c r="T6286">
        <v>6</v>
      </c>
      <c r="U6286">
        <v>27</v>
      </c>
      <c r="V6286">
        <v>14</v>
      </c>
      <c r="W6286">
        <v>1.89</v>
      </c>
      <c r="X6286">
        <v>5</v>
      </c>
      <c r="Y6286">
        <v>0.5</v>
      </c>
      <c r="Z6286">
        <v>0.08</v>
      </c>
      <c r="AA6286">
        <v>20</v>
      </c>
      <c r="AB6286">
        <v>0.28999999999999998</v>
      </c>
      <c r="AC6286">
        <v>175</v>
      </c>
      <c r="AD6286">
        <v>0.5</v>
      </c>
      <c r="AE6286">
        <v>0.02</v>
      </c>
      <c r="AF6286">
        <v>15</v>
      </c>
      <c r="AG6286">
        <v>780</v>
      </c>
      <c r="AH6286">
        <v>4</v>
      </c>
      <c r="AI6286">
        <v>4</v>
      </c>
      <c r="AJ6286">
        <v>2</v>
      </c>
      <c r="AK6286">
        <v>16</v>
      </c>
      <c r="AL6286">
        <v>0.06</v>
      </c>
      <c r="AM6286">
        <v>5</v>
      </c>
      <c r="AN6286">
        <v>5</v>
      </c>
      <c r="AO6286">
        <v>27</v>
      </c>
      <c r="AP6286">
        <v>5</v>
      </c>
      <c r="AQ6286">
        <v>26</v>
      </c>
    </row>
    <row r="6287" spans="1:43" hidden="1" x14ac:dyDescent="0.25">
      <c r="A6287" t="s">
        <v>22213</v>
      </c>
      <c r="B6287" t="s">
        <v>22214</v>
      </c>
      <c r="C6287" s="1" t="str">
        <f t="shared" si="446"/>
        <v>21:0134</v>
      </c>
      <c r="D6287" s="1" t="str">
        <f t="shared" si="447"/>
        <v>21:0078</v>
      </c>
      <c r="E6287" t="s">
        <v>22215</v>
      </c>
      <c r="F6287" t="s">
        <v>22216</v>
      </c>
      <c r="H6287">
        <v>54.691748099999998</v>
      </c>
      <c r="I6287">
        <v>-60.637572200000001</v>
      </c>
      <c r="J6287" s="1" t="str">
        <f t="shared" si="444"/>
        <v>Till</v>
      </c>
      <c r="K6287" s="1" t="str">
        <f t="shared" si="445"/>
        <v>&lt;63 micron</v>
      </c>
      <c r="L6287">
        <v>0.1</v>
      </c>
      <c r="M6287">
        <v>2.56</v>
      </c>
      <c r="N6287">
        <v>14</v>
      </c>
      <c r="O6287">
        <v>170</v>
      </c>
      <c r="P6287">
        <v>0.25</v>
      </c>
      <c r="Q6287">
        <v>1</v>
      </c>
      <c r="R6287">
        <v>0.39</v>
      </c>
      <c r="S6287">
        <v>0.25</v>
      </c>
      <c r="T6287">
        <v>23</v>
      </c>
      <c r="U6287">
        <v>74</v>
      </c>
      <c r="V6287">
        <v>99</v>
      </c>
      <c r="W6287">
        <v>3.96</v>
      </c>
      <c r="X6287">
        <v>10</v>
      </c>
      <c r="Y6287">
        <v>0.5</v>
      </c>
      <c r="Z6287">
        <v>0.15</v>
      </c>
      <c r="AA6287">
        <v>30</v>
      </c>
      <c r="AB6287">
        <v>0.96</v>
      </c>
      <c r="AC6287">
        <v>520</v>
      </c>
      <c r="AD6287">
        <v>0.5</v>
      </c>
      <c r="AE6287">
        <v>0.03</v>
      </c>
      <c r="AF6287">
        <v>57</v>
      </c>
      <c r="AG6287">
        <v>150</v>
      </c>
      <c r="AH6287">
        <v>12</v>
      </c>
      <c r="AI6287">
        <v>2</v>
      </c>
      <c r="AJ6287">
        <v>10</v>
      </c>
      <c r="AK6287">
        <v>26</v>
      </c>
      <c r="AL6287">
        <v>0.18</v>
      </c>
      <c r="AM6287">
        <v>5</v>
      </c>
      <c r="AN6287">
        <v>5</v>
      </c>
      <c r="AO6287">
        <v>72</v>
      </c>
      <c r="AP6287">
        <v>10</v>
      </c>
      <c r="AQ6287">
        <v>58</v>
      </c>
    </row>
    <row r="6288" spans="1:43" hidden="1" x14ac:dyDescent="0.25">
      <c r="A6288" t="s">
        <v>22217</v>
      </c>
      <c r="B6288" t="s">
        <v>22218</v>
      </c>
      <c r="C6288" s="1" t="str">
        <f t="shared" si="446"/>
        <v>21:0134</v>
      </c>
      <c r="D6288" s="1" t="str">
        <f t="shared" si="447"/>
        <v>21:0078</v>
      </c>
      <c r="E6288" t="s">
        <v>22219</v>
      </c>
      <c r="F6288" t="s">
        <v>22220</v>
      </c>
      <c r="H6288">
        <v>54.725991299999997</v>
      </c>
      <c r="I6288">
        <v>-60.688541100000002</v>
      </c>
      <c r="J6288" s="1" t="str">
        <f t="shared" si="444"/>
        <v>Till</v>
      </c>
      <c r="K6288" s="1" t="str">
        <f t="shared" si="445"/>
        <v>&lt;63 micron</v>
      </c>
      <c r="L6288">
        <v>0.1</v>
      </c>
      <c r="M6288">
        <v>1.78</v>
      </c>
      <c r="N6288">
        <v>6</v>
      </c>
      <c r="O6288">
        <v>30</v>
      </c>
      <c r="P6288">
        <v>0.25</v>
      </c>
      <c r="Q6288">
        <v>1</v>
      </c>
      <c r="R6288">
        <v>0.31</v>
      </c>
      <c r="S6288">
        <v>0.25</v>
      </c>
      <c r="T6288">
        <v>9</v>
      </c>
      <c r="U6288">
        <v>49</v>
      </c>
      <c r="V6288">
        <v>47</v>
      </c>
      <c r="W6288">
        <v>2.76</v>
      </c>
      <c r="X6288">
        <v>5</v>
      </c>
      <c r="Y6288">
        <v>0.5</v>
      </c>
      <c r="Z6288">
        <v>0.04</v>
      </c>
      <c r="AA6288">
        <v>10</v>
      </c>
      <c r="AB6288">
        <v>0.6</v>
      </c>
      <c r="AC6288">
        <v>170</v>
      </c>
      <c r="AD6288">
        <v>0.5</v>
      </c>
      <c r="AE6288">
        <v>0.02</v>
      </c>
      <c r="AF6288">
        <v>29</v>
      </c>
      <c r="AG6288">
        <v>80</v>
      </c>
      <c r="AH6288">
        <v>1</v>
      </c>
      <c r="AI6288">
        <v>1</v>
      </c>
      <c r="AJ6288">
        <v>4</v>
      </c>
      <c r="AK6288">
        <v>18</v>
      </c>
      <c r="AL6288">
        <v>0.15</v>
      </c>
      <c r="AM6288">
        <v>5</v>
      </c>
      <c r="AN6288">
        <v>5</v>
      </c>
      <c r="AO6288">
        <v>44</v>
      </c>
      <c r="AP6288">
        <v>5</v>
      </c>
      <c r="AQ6288">
        <v>36</v>
      </c>
    </row>
    <row r="6289" spans="1:43" hidden="1" x14ac:dyDescent="0.25">
      <c r="A6289" t="s">
        <v>22221</v>
      </c>
      <c r="B6289" t="s">
        <v>22222</v>
      </c>
      <c r="C6289" s="1" t="str">
        <f t="shared" si="446"/>
        <v>21:0134</v>
      </c>
      <c r="D6289" s="1" t="str">
        <f t="shared" si="447"/>
        <v>21:0078</v>
      </c>
      <c r="E6289" t="s">
        <v>22223</v>
      </c>
      <c r="F6289" t="s">
        <v>22224</v>
      </c>
      <c r="H6289">
        <v>54.679456999999999</v>
      </c>
      <c r="I6289">
        <v>-60.720973000000001</v>
      </c>
      <c r="J6289" s="1" t="str">
        <f t="shared" si="444"/>
        <v>Till</v>
      </c>
      <c r="K6289" s="1" t="str">
        <f t="shared" si="445"/>
        <v>&lt;63 micron</v>
      </c>
      <c r="L6289">
        <v>0.1</v>
      </c>
      <c r="M6289">
        <v>2.4500000000000002</v>
      </c>
      <c r="N6289">
        <v>4</v>
      </c>
      <c r="O6289">
        <v>110</v>
      </c>
      <c r="P6289">
        <v>0.25</v>
      </c>
      <c r="Q6289">
        <v>1</v>
      </c>
      <c r="R6289">
        <v>0.41</v>
      </c>
      <c r="S6289">
        <v>0.25</v>
      </c>
      <c r="T6289">
        <v>16</v>
      </c>
      <c r="U6289">
        <v>58</v>
      </c>
      <c r="V6289">
        <v>61</v>
      </c>
      <c r="W6289">
        <v>3.75</v>
      </c>
      <c r="X6289">
        <v>10</v>
      </c>
      <c r="Y6289">
        <v>0.5</v>
      </c>
      <c r="Z6289">
        <v>0.21</v>
      </c>
      <c r="AA6289">
        <v>20</v>
      </c>
      <c r="AB6289">
        <v>0.97</v>
      </c>
      <c r="AC6289">
        <v>330</v>
      </c>
      <c r="AD6289">
        <v>0.5</v>
      </c>
      <c r="AE6289">
        <v>0.03</v>
      </c>
      <c r="AF6289">
        <v>47</v>
      </c>
      <c r="AG6289">
        <v>180</v>
      </c>
      <c r="AH6289">
        <v>8</v>
      </c>
      <c r="AI6289">
        <v>2</v>
      </c>
      <c r="AJ6289">
        <v>6</v>
      </c>
      <c r="AK6289">
        <v>25</v>
      </c>
      <c r="AL6289">
        <v>0.18</v>
      </c>
      <c r="AM6289">
        <v>5</v>
      </c>
      <c r="AN6289">
        <v>5</v>
      </c>
      <c r="AO6289">
        <v>64</v>
      </c>
      <c r="AP6289">
        <v>10</v>
      </c>
      <c r="AQ6289">
        <v>68</v>
      </c>
    </row>
    <row r="6290" spans="1:43" hidden="1" x14ac:dyDescent="0.25">
      <c r="A6290" t="s">
        <v>22225</v>
      </c>
      <c r="B6290" t="s">
        <v>22226</v>
      </c>
      <c r="C6290" s="1" t="str">
        <f t="shared" si="446"/>
        <v>21:0134</v>
      </c>
      <c r="D6290" s="1" t="str">
        <f t="shared" si="447"/>
        <v>21:0078</v>
      </c>
      <c r="E6290" t="s">
        <v>22227</v>
      </c>
      <c r="F6290" t="s">
        <v>22228</v>
      </c>
      <c r="H6290">
        <v>54.7452629</v>
      </c>
      <c r="I6290">
        <v>-66.613199199999997</v>
      </c>
      <c r="J6290" s="1" t="str">
        <f t="shared" si="444"/>
        <v>Till</v>
      </c>
      <c r="K6290" s="1" t="str">
        <f t="shared" si="445"/>
        <v>&lt;63 micron</v>
      </c>
      <c r="L6290">
        <v>0.1</v>
      </c>
      <c r="M6290">
        <v>1.76</v>
      </c>
      <c r="N6290">
        <v>18</v>
      </c>
      <c r="O6290">
        <v>60</v>
      </c>
      <c r="P6290">
        <v>1</v>
      </c>
      <c r="Q6290">
        <v>1</v>
      </c>
      <c r="R6290">
        <v>0.09</v>
      </c>
      <c r="S6290">
        <v>0.25</v>
      </c>
      <c r="T6290">
        <v>13</v>
      </c>
      <c r="U6290">
        <v>44</v>
      </c>
      <c r="V6290">
        <v>53</v>
      </c>
      <c r="W6290">
        <v>6.53</v>
      </c>
      <c r="X6290">
        <v>10</v>
      </c>
      <c r="Y6290">
        <v>0.5</v>
      </c>
      <c r="Z6290">
        <v>0.13</v>
      </c>
      <c r="AA6290">
        <v>30</v>
      </c>
      <c r="AB6290">
        <v>0.6</v>
      </c>
      <c r="AC6290">
        <v>915</v>
      </c>
      <c r="AD6290">
        <v>1</v>
      </c>
      <c r="AE6290">
        <v>0.01</v>
      </c>
      <c r="AF6290">
        <v>30</v>
      </c>
      <c r="AG6290">
        <v>360</v>
      </c>
      <c r="AH6290">
        <v>6</v>
      </c>
      <c r="AI6290">
        <v>4</v>
      </c>
      <c r="AJ6290">
        <v>4</v>
      </c>
      <c r="AK6290">
        <v>7</v>
      </c>
      <c r="AL6290">
        <v>0.09</v>
      </c>
      <c r="AM6290">
        <v>5</v>
      </c>
      <c r="AN6290">
        <v>5</v>
      </c>
      <c r="AO6290">
        <v>49</v>
      </c>
      <c r="AP6290">
        <v>5</v>
      </c>
      <c r="AQ6290">
        <v>104</v>
      </c>
    </row>
    <row r="6291" spans="1:43" hidden="1" x14ac:dyDescent="0.25">
      <c r="A6291" t="s">
        <v>22229</v>
      </c>
      <c r="B6291" t="s">
        <v>22230</v>
      </c>
      <c r="C6291" s="1" t="str">
        <f t="shared" si="446"/>
        <v>21:0134</v>
      </c>
      <c r="D6291" s="1" t="str">
        <f t="shared" si="447"/>
        <v>21:0078</v>
      </c>
      <c r="E6291" t="s">
        <v>22231</v>
      </c>
      <c r="F6291" t="s">
        <v>22232</v>
      </c>
      <c r="H6291">
        <v>54.6932811</v>
      </c>
      <c r="I6291">
        <v>-66.777486999999994</v>
      </c>
      <c r="J6291" s="1" t="str">
        <f t="shared" si="444"/>
        <v>Till</v>
      </c>
      <c r="K6291" s="1" t="str">
        <f t="shared" si="445"/>
        <v>&lt;63 micron</v>
      </c>
      <c r="L6291">
        <v>0.1</v>
      </c>
      <c r="M6291">
        <v>1.63</v>
      </c>
      <c r="N6291">
        <v>22</v>
      </c>
      <c r="O6291">
        <v>50</v>
      </c>
      <c r="P6291">
        <v>0.25</v>
      </c>
      <c r="Q6291">
        <v>6</v>
      </c>
      <c r="R6291">
        <v>0.01</v>
      </c>
      <c r="S6291">
        <v>0.25</v>
      </c>
      <c r="T6291">
        <v>12</v>
      </c>
      <c r="U6291">
        <v>28</v>
      </c>
      <c r="V6291">
        <v>27</v>
      </c>
      <c r="W6291">
        <v>7.97</v>
      </c>
      <c r="X6291">
        <v>5</v>
      </c>
      <c r="Y6291">
        <v>0.5</v>
      </c>
      <c r="Z6291">
        <v>0.1</v>
      </c>
      <c r="AA6291">
        <v>20</v>
      </c>
      <c r="AB6291">
        <v>0.34</v>
      </c>
      <c r="AC6291">
        <v>1005</v>
      </c>
      <c r="AD6291">
        <v>1</v>
      </c>
      <c r="AE6291">
        <v>5.0000000000000001E-3</v>
      </c>
      <c r="AF6291">
        <v>22</v>
      </c>
      <c r="AG6291">
        <v>350</v>
      </c>
      <c r="AH6291">
        <v>14</v>
      </c>
      <c r="AI6291">
        <v>4</v>
      </c>
      <c r="AJ6291">
        <v>3</v>
      </c>
      <c r="AK6291">
        <v>4</v>
      </c>
      <c r="AL6291">
        <v>0.01</v>
      </c>
      <c r="AM6291">
        <v>5</v>
      </c>
      <c r="AN6291">
        <v>5</v>
      </c>
      <c r="AO6291">
        <v>54</v>
      </c>
      <c r="AP6291">
        <v>5</v>
      </c>
      <c r="AQ6291">
        <v>52</v>
      </c>
    </row>
    <row r="6292" spans="1:43" hidden="1" x14ac:dyDescent="0.25">
      <c r="A6292" t="s">
        <v>22233</v>
      </c>
      <c r="B6292" t="s">
        <v>22234</v>
      </c>
      <c r="C6292" s="1" t="str">
        <f t="shared" si="446"/>
        <v>21:0134</v>
      </c>
      <c r="D6292" s="1" t="str">
        <f t="shared" si="447"/>
        <v>21:0078</v>
      </c>
      <c r="E6292" t="s">
        <v>22235</v>
      </c>
      <c r="F6292" t="s">
        <v>22236</v>
      </c>
      <c r="H6292">
        <v>54.8235569</v>
      </c>
      <c r="I6292">
        <v>-66.863423100000006</v>
      </c>
      <c r="J6292" s="1" t="str">
        <f t="shared" si="444"/>
        <v>Till</v>
      </c>
      <c r="K6292" s="1" t="str">
        <f t="shared" si="445"/>
        <v>&lt;63 micron</v>
      </c>
      <c r="L6292">
        <v>0.1</v>
      </c>
      <c r="M6292">
        <v>1.88</v>
      </c>
      <c r="N6292">
        <v>8</v>
      </c>
      <c r="O6292">
        <v>40</v>
      </c>
      <c r="P6292">
        <v>0.25</v>
      </c>
      <c r="Q6292">
        <v>1</v>
      </c>
      <c r="R6292">
        <v>0.02</v>
      </c>
      <c r="S6292">
        <v>0.25</v>
      </c>
      <c r="T6292">
        <v>11</v>
      </c>
      <c r="U6292">
        <v>29</v>
      </c>
      <c r="V6292">
        <v>19</v>
      </c>
      <c r="W6292">
        <v>7.12</v>
      </c>
      <c r="X6292">
        <v>5</v>
      </c>
      <c r="Y6292">
        <v>0.5</v>
      </c>
      <c r="Z6292">
        <v>0.08</v>
      </c>
      <c r="AA6292">
        <v>20</v>
      </c>
      <c r="AB6292">
        <v>0.4</v>
      </c>
      <c r="AC6292">
        <v>955</v>
      </c>
      <c r="AD6292">
        <v>0.5</v>
      </c>
      <c r="AE6292">
        <v>5.0000000000000001E-3</v>
      </c>
      <c r="AF6292">
        <v>17</v>
      </c>
      <c r="AG6292">
        <v>370</v>
      </c>
      <c r="AH6292">
        <v>16</v>
      </c>
      <c r="AI6292">
        <v>4</v>
      </c>
      <c r="AJ6292">
        <v>2</v>
      </c>
      <c r="AK6292">
        <v>3</v>
      </c>
      <c r="AL6292">
        <v>0.01</v>
      </c>
      <c r="AM6292">
        <v>5</v>
      </c>
      <c r="AN6292">
        <v>5</v>
      </c>
      <c r="AO6292">
        <v>34</v>
      </c>
      <c r="AP6292">
        <v>5</v>
      </c>
      <c r="AQ6292">
        <v>44</v>
      </c>
    </row>
    <row r="6293" spans="1:43" hidden="1" x14ac:dyDescent="0.25">
      <c r="A6293" t="s">
        <v>22237</v>
      </c>
      <c r="B6293" t="s">
        <v>22238</v>
      </c>
      <c r="C6293" s="1" t="str">
        <f t="shared" si="446"/>
        <v>21:0134</v>
      </c>
      <c r="D6293" s="1" t="str">
        <f t="shared" si="447"/>
        <v>21:0078</v>
      </c>
      <c r="E6293" t="s">
        <v>22239</v>
      </c>
      <c r="F6293" t="s">
        <v>22240</v>
      </c>
      <c r="H6293">
        <v>54.872283299999999</v>
      </c>
      <c r="I6293">
        <v>-66.931454200000005</v>
      </c>
      <c r="J6293" s="1" t="str">
        <f t="shared" ref="J6293:J6356" si="448">HYPERLINK("http://geochem.nrcan.gc.ca/cdogs/content/kwd/kwd020044_e.htm", "Till")</f>
        <v>Till</v>
      </c>
      <c r="K6293" s="1" t="str">
        <f t="shared" si="445"/>
        <v>&lt;63 micron</v>
      </c>
      <c r="L6293">
        <v>0.1</v>
      </c>
      <c r="M6293">
        <v>1.48</v>
      </c>
      <c r="N6293">
        <v>20</v>
      </c>
      <c r="O6293">
        <v>90</v>
      </c>
      <c r="P6293">
        <v>0.25</v>
      </c>
      <c r="Q6293">
        <v>1</v>
      </c>
      <c r="R6293">
        <v>7.0000000000000007E-2</v>
      </c>
      <c r="S6293">
        <v>0.25</v>
      </c>
      <c r="T6293">
        <v>16</v>
      </c>
      <c r="U6293">
        <v>35</v>
      </c>
      <c r="V6293">
        <v>31</v>
      </c>
      <c r="W6293">
        <v>10.199999999999999</v>
      </c>
      <c r="X6293">
        <v>5</v>
      </c>
      <c r="Y6293">
        <v>0.5</v>
      </c>
      <c r="Z6293">
        <v>0.16</v>
      </c>
      <c r="AA6293">
        <v>20</v>
      </c>
      <c r="AB6293">
        <v>0.44</v>
      </c>
      <c r="AC6293">
        <v>1765</v>
      </c>
      <c r="AD6293">
        <v>0.5</v>
      </c>
      <c r="AE6293">
        <v>5.0000000000000001E-3</v>
      </c>
      <c r="AF6293">
        <v>25</v>
      </c>
      <c r="AG6293">
        <v>440</v>
      </c>
      <c r="AH6293">
        <v>12</v>
      </c>
      <c r="AI6293">
        <v>4</v>
      </c>
      <c r="AJ6293">
        <v>4</v>
      </c>
      <c r="AK6293">
        <v>8</v>
      </c>
      <c r="AL6293">
        <v>0.02</v>
      </c>
      <c r="AM6293">
        <v>5</v>
      </c>
      <c r="AN6293">
        <v>5</v>
      </c>
      <c r="AO6293">
        <v>43</v>
      </c>
      <c r="AP6293">
        <v>5</v>
      </c>
      <c r="AQ6293">
        <v>54</v>
      </c>
    </row>
    <row r="6294" spans="1:43" hidden="1" x14ac:dyDescent="0.25">
      <c r="A6294" t="s">
        <v>22241</v>
      </c>
      <c r="B6294" t="s">
        <v>22242</v>
      </c>
      <c r="C6294" s="1" t="str">
        <f t="shared" si="446"/>
        <v>21:0134</v>
      </c>
      <c r="D6294" s="1" t="str">
        <f t="shared" si="447"/>
        <v>21:0078</v>
      </c>
      <c r="E6294" t="s">
        <v>22243</v>
      </c>
      <c r="F6294" t="s">
        <v>22244</v>
      </c>
      <c r="H6294">
        <v>54.857055099999997</v>
      </c>
      <c r="I6294">
        <v>-66.955759799999996</v>
      </c>
      <c r="J6294" s="1" t="str">
        <f t="shared" si="448"/>
        <v>Till</v>
      </c>
      <c r="K6294" s="1" t="str">
        <f t="shared" si="445"/>
        <v>&lt;63 micron</v>
      </c>
      <c r="L6294">
        <v>0.1</v>
      </c>
      <c r="M6294">
        <v>1.18</v>
      </c>
      <c r="N6294">
        <v>22</v>
      </c>
      <c r="O6294">
        <v>90</v>
      </c>
      <c r="P6294">
        <v>0.25</v>
      </c>
      <c r="Q6294">
        <v>1</v>
      </c>
      <c r="R6294">
        <v>0.05</v>
      </c>
      <c r="S6294">
        <v>0.25</v>
      </c>
      <c r="T6294">
        <v>13</v>
      </c>
      <c r="U6294">
        <v>35</v>
      </c>
      <c r="V6294">
        <v>28</v>
      </c>
      <c r="W6294">
        <v>11.8</v>
      </c>
      <c r="X6294">
        <v>5</v>
      </c>
      <c r="Y6294">
        <v>0.5</v>
      </c>
      <c r="Z6294">
        <v>0.13</v>
      </c>
      <c r="AA6294">
        <v>20</v>
      </c>
      <c r="AB6294">
        <v>0.28999999999999998</v>
      </c>
      <c r="AC6294">
        <v>1430</v>
      </c>
      <c r="AD6294">
        <v>1</v>
      </c>
      <c r="AE6294">
        <v>5.0000000000000001E-3</v>
      </c>
      <c r="AF6294">
        <v>21</v>
      </c>
      <c r="AG6294">
        <v>400</v>
      </c>
      <c r="AH6294">
        <v>14</v>
      </c>
      <c r="AI6294">
        <v>4</v>
      </c>
      <c r="AJ6294">
        <v>4</v>
      </c>
      <c r="AK6294">
        <v>7</v>
      </c>
      <c r="AL6294">
        <v>0.04</v>
      </c>
      <c r="AM6294">
        <v>5</v>
      </c>
      <c r="AN6294">
        <v>5</v>
      </c>
      <c r="AO6294">
        <v>42</v>
      </c>
      <c r="AP6294">
        <v>5</v>
      </c>
      <c r="AQ6294">
        <v>46</v>
      </c>
    </row>
    <row r="6295" spans="1:43" hidden="1" x14ac:dyDescent="0.25">
      <c r="A6295" t="s">
        <v>22245</v>
      </c>
      <c r="B6295" t="s">
        <v>22246</v>
      </c>
      <c r="C6295" s="1" t="str">
        <f t="shared" si="446"/>
        <v>21:0134</v>
      </c>
      <c r="D6295" s="1" t="str">
        <f t="shared" si="447"/>
        <v>21:0078</v>
      </c>
      <c r="E6295" t="s">
        <v>22247</v>
      </c>
      <c r="F6295" t="s">
        <v>22248</v>
      </c>
      <c r="H6295">
        <v>54.896998099999998</v>
      </c>
      <c r="I6295">
        <v>-67.102534700000007</v>
      </c>
      <c r="J6295" s="1" t="str">
        <f t="shared" si="448"/>
        <v>Till</v>
      </c>
      <c r="K6295" s="1" t="str">
        <f t="shared" si="445"/>
        <v>&lt;63 micron</v>
      </c>
      <c r="L6295">
        <v>0.1</v>
      </c>
      <c r="M6295">
        <v>1.8</v>
      </c>
      <c r="N6295">
        <v>20</v>
      </c>
      <c r="O6295">
        <v>80</v>
      </c>
      <c r="P6295">
        <v>0.25</v>
      </c>
      <c r="Q6295">
        <v>1</v>
      </c>
      <c r="R6295">
        <v>0.03</v>
      </c>
      <c r="S6295">
        <v>0.25</v>
      </c>
      <c r="T6295">
        <v>11</v>
      </c>
      <c r="U6295">
        <v>43</v>
      </c>
      <c r="V6295">
        <v>66</v>
      </c>
      <c r="W6295">
        <v>10.199999999999999</v>
      </c>
      <c r="X6295">
        <v>5</v>
      </c>
      <c r="Y6295">
        <v>0.5</v>
      </c>
      <c r="Z6295">
        <v>0.19</v>
      </c>
      <c r="AA6295">
        <v>60</v>
      </c>
      <c r="AB6295">
        <v>0.57999999999999996</v>
      </c>
      <c r="AC6295">
        <v>835</v>
      </c>
      <c r="AD6295">
        <v>2</v>
      </c>
      <c r="AE6295">
        <v>5.0000000000000001E-3</v>
      </c>
      <c r="AF6295">
        <v>32</v>
      </c>
      <c r="AG6295">
        <v>560</v>
      </c>
      <c r="AH6295">
        <v>18</v>
      </c>
      <c r="AI6295">
        <v>4</v>
      </c>
      <c r="AJ6295">
        <v>4</v>
      </c>
      <c r="AK6295">
        <v>5</v>
      </c>
      <c r="AL6295">
        <v>0.06</v>
      </c>
      <c r="AM6295">
        <v>5</v>
      </c>
      <c r="AN6295">
        <v>5</v>
      </c>
      <c r="AO6295">
        <v>45</v>
      </c>
      <c r="AP6295">
        <v>5</v>
      </c>
      <c r="AQ6295">
        <v>124</v>
      </c>
    </row>
    <row r="6296" spans="1:43" hidden="1" x14ac:dyDescent="0.25">
      <c r="A6296" t="s">
        <v>22249</v>
      </c>
      <c r="B6296" t="s">
        <v>22250</v>
      </c>
      <c r="C6296" s="1" t="str">
        <f t="shared" si="446"/>
        <v>21:0134</v>
      </c>
      <c r="D6296" s="1" t="str">
        <f t="shared" si="447"/>
        <v>21:0078</v>
      </c>
      <c r="E6296" t="s">
        <v>22251</v>
      </c>
      <c r="F6296" t="s">
        <v>22252</v>
      </c>
      <c r="H6296">
        <v>54.968038999999997</v>
      </c>
      <c r="I6296">
        <v>-67.177931000000001</v>
      </c>
      <c r="J6296" s="1" t="str">
        <f t="shared" si="448"/>
        <v>Till</v>
      </c>
      <c r="K6296" s="1" t="str">
        <f t="shared" si="445"/>
        <v>&lt;63 micron</v>
      </c>
      <c r="L6296">
        <v>0.1</v>
      </c>
      <c r="M6296">
        <v>1.62</v>
      </c>
      <c r="N6296">
        <v>14</v>
      </c>
      <c r="O6296">
        <v>40</v>
      </c>
      <c r="P6296">
        <v>0.25</v>
      </c>
      <c r="Q6296">
        <v>1</v>
      </c>
      <c r="R6296">
        <v>0.03</v>
      </c>
      <c r="S6296">
        <v>0.25</v>
      </c>
      <c r="T6296">
        <v>14</v>
      </c>
      <c r="U6296">
        <v>33</v>
      </c>
      <c r="V6296">
        <v>32</v>
      </c>
      <c r="W6296">
        <v>9.67</v>
      </c>
      <c r="X6296">
        <v>5</v>
      </c>
      <c r="Y6296">
        <v>0.5</v>
      </c>
      <c r="Z6296">
        <v>0.12</v>
      </c>
      <c r="AA6296">
        <v>20</v>
      </c>
      <c r="AB6296">
        <v>0.37</v>
      </c>
      <c r="AC6296">
        <v>1265</v>
      </c>
      <c r="AD6296">
        <v>1</v>
      </c>
      <c r="AE6296">
        <v>5.0000000000000001E-3</v>
      </c>
      <c r="AF6296">
        <v>22</v>
      </c>
      <c r="AG6296">
        <v>320</v>
      </c>
      <c r="AH6296">
        <v>20</v>
      </c>
      <c r="AI6296">
        <v>4</v>
      </c>
      <c r="AJ6296">
        <v>3</v>
      </c>
      <c r="AK6296">
        <v>4</v>
      </c>
      <c r="AL6296">
        <v>0.03</v>
      </c>
      <c r="AM6296">
        <v>5</v>
      </c>
      <c r="AN6296">
        <v>5</v>
      </c>
      <c r="AO6296">
        <v>39</v>
      </c>
      <c r="AP6296">
        <v>5</v>
      </c>
      <c r="AQ6296">
        <v>56</v>
      </c>
    </row>
    <row r="6297" spans="1:43" hidden="1" x14ac:dyDescent="0.25">
      <c r="A6297" t="s">
        <v>22253</v>
      </c>
      <c r="B6297" t="s">
        <v>22254</v>
      </c>
      <c r="C6297" s="1" t="str">
        <f t="shared" si="446"/>
        <v>21:0134</v>
      </c>
      <c r="D6297" s="1" t="str">
        <f t="shared" si="447"/>
        <v>21:0078</v>
      </c>
      <c r="E6297" t="s">
        <v>22255</v>
      </c>
      <c r="F6297" t="s">
        <v>22256</v>
      </c>
      <c r="H6297">
        <v>53.482331799999997</v>
      </c>
      <c r="I6297">
        <v>-64.616910099999998</v>
      </c>
      <c r="J6297" s="1" t="str">
        <f t="shared" si="448"/>
        <v>Till</v>
      </c>
      <c r="K6297" s="1" t="str">
        <f t="shared" si="445"/>
        <v>&lt;63 micron</v>
      </c>
      <c r="L6297">
        <v>0.1</v>
      </c>
      <c r="M6297">
        <v>0.64</v>
      </c>
      <c r="N6297">
        <v>1</v>
      </c>
      <c r="O6297">
        <v>50</v>
      </c>
      <c r="P6297">
        <v>0.25</v>
      </c>
      <c r="Q6297">
        <v>2</v>
      </c>
      <c r="R6297">
        <v>0.39</v>
      </c>
      <c r="S6297">
        <v>0.25</v>
      </c>
      <c r="T6297">
        <v>4</v>
      </c>
      <c r="U6297">
        <v>28</v>
      </c>
      <c r="V6297">
        <v>14</v>
      </c>
      <c r="W6297">
        <v>1.89</v>
      </c>
      <c r="X6297">
        <v>5</v>
      </c>
      <c r="Y6297">
        <v>0.5</v>
      </c>
      <c r="Z6297">
        <v>0.09</v>
      </c>
      <c r="AA6297">
        <v>20</v>
      </c>
      <c r="AB6297">
        <v>0.28000000000000003</v>
      </c>
      <c r="AC6297">
        <v>170</v>
      </c>
      <c r="AD6297">
        <v>0.5</v>
      </c>
      <c r="AE6297">
        <v>0.02</v>
      </c>
      <c r="AF6297">
        <v>10</v>
      </c>
      <c r="AG6297">
        <v>850</v>
      </c>
      <c r="AH6297">
        <v>2</v>
      </c>
      <c r="AI6297">
        <v>2</v>
      </c>
      <c r="AJ6297">
        <v>2</v>
      </c>
      <c r="AK6297">
        <v>19</v>
      </c>
      <c r="AL6297">
        <v>0.06</v>
      </c>
      <c r="AM6297">
        <v>5</v>
      </c>
      <c r="AN6297">
        <v>5</v>
      </c>
      <c r="AO6297">
        <v>28</v>
      </c>
      <c r="AP6297">
        <v>5</v>
      </c>
      <c r="AQ6297">
        <v>20</v>
      </c>
    </row>
    <row r="6298" spans="1:43" hidden="1" x14ac:dyDescent="0.25">
      <c r="A6298" t="s">
        <v>22257</v>
      </c>
      <c r="B6298" t="s">
        <v>22258</v>
      </c>
      <c r="C6298" s="1" t="str">
        <f t="shared" si="446"/>
        <v>21:0134</v>
      </c>
      <c r="D6298" s="1" t="str">
        <f t="shared" si="447"/>
        <v>21:0078</v>
      </c>
      <c r="E6298" t="s">
        <v>22259</v>
      </c>
      <c r="F6298" t="s">
        <v>22260</v>
      </c>
      <c r="H6298">
        <v>54.954861600000001</v>
      </c>
      <c r="I6298">
        <v>-67.153538100000006</v>
      </c>
      <c r="J6298" s="1" t="str">
        <f t="shared" si="448"/>
        <v>Till</v>
      </c>
      <c r="K6298" s="1" t="str">
        <f t="shared" si="445"/>
        <v>&lt;63 micron</v>
      </c>
      <c r="L6298">
        <v>0.2</v>
      </c>
      <c r="M6298">
        <v>1.64</v>
      </c>
      <c r="N6298">
        <v>22</v>
      </c>
      <c r="O6298">
        <v>70</v>
      </c>
      <c r="P6298">
        <v>0.25</v>
      </c>
      <c r="Q6298">
        <v>1</v>
      </c>
      <c r="R6298">
        <v>0.06</v>
      </c>
      <c r="S6298">
        <v>0.25</v>
      </c>
      <c r="T6298">
        <v>13</v>
      </c>
      <c r="U6298">
        <v>33</v>
      </c>
      <c r="V6298">
        <v>34</v>
      </c>
      <c r="W6298">
        <v>8.93</v>
      </c>
      <c r="X6298">
        <v>5</v>
      </c>
      <c r="Y6298">
        <v>0.5</v>
      </c>
      <c r="Z6298">
        <v>0.13</v>
      </c>
      <c r="AA6298">
        <v>20</v>
      </c>
      <c r="AB6298">
        <v>0.4</v>
      </c>
      <c r="AC6298">
        <v>1185</v>
      </c>
      <c r="AD6298">
        <v>1</v>
      </c>
      <c r="AE6298">
        <v>5.0000000000000001E-3</v>
      </c>
      <c r="AF6298">
        <v>21</v>
      </c>
      <c r="AG6298">
        <v>380</v>
      </c>
      <c r="AH6298">
        <v>12</v>
      </c>
      <c r="AI6298">
        <v>2</v>
      </c>
      <c r="AJ6298">
        <v>3</v>
      </c>
      <c r="AK6298">
        <v>5</v>
      </c>
      <c r="AL6298">
        <v>0.03</v>
      </c>
      <c r="AM6298">
        <v>5</v>
      </c>
      <c r="AN6298">
        <v>5</v>
      </c>
      <c r="AO6298">
        <v>40</v>
      </c>
      <c r="AP6298">
        <v>5</v>
      </c>
      <c r="AQ6298">
        <v>74</v>
      </c>
    </row>
    <row r="6299" spans="1:43" hidden="1" x14ac:dyDescent="0.25">
      <c r="A6299" t="s">
        <v>22261</v>
      </c>
      <c r="B6299" t="s">
        <v>22262</v>
      </c>
      <c r="C6299" s="1" t="str">
        <f t="shared" si="446"/>
        <v>21:0134</v>
      </c>
      <c r="D6299" s="1" t="str">
        <f t="shared" si="447"/>
        <v>21:0078</v>
      </c>
      <c r="E6299" t="s">
        <v>22263</v>
      </c>
      <c r="F6299" t="s">
        <v>22264</v>
      </c>
      <c r="H6299">
        <v>54.918512900000003</v>
      </c>
      <c r="I6299">
        <v>-67.099026600000002</v>
      </c>
      <c r="J6299" s="1" t="str">
        <f t="shared" si="448"/>
        <v>Till</v>
      </c>
      <c r="K6299" s="1" t="str">
        <f t="shared" si="445"/>
        <v>&lt;63 micron</v>
      </c>
      <c r="L6299">
        <v>0.1</v>
      </c>
      <c r="M6299">
        <v>1.63</v>
      </c>
      <c r="N6299">
        <v>18</v>
      </c>
      <c r="O6299">
        <v>60</v>
      </c>
      <c r="P6299">
        <v>0.25</v>
      </c>
      <c r="Q6299">
        <v>1</v>
      </c>
      <c r="R6299">
        <v>0.02</v>
      </c>
      <c r="S6299">
        <v>0.25</v>
      </c>
      <c r="T6299">
        <v>17</v>
      </c>
      <c r="U6299">
        <v>39</v>
      </c>
      <c r="V6299">
        <v>37</v>
      </c>
      <c r="W6299">
        <v>11.65</v>
      </c>
      <c r="X6299">
        <v>5</v>
      </c>
      <c r="Y6299">
        <v>0.5</v>
      </c>
      <c r="Z6299">
        <v>0.16</v>
      </c>
      <c r="AA6299">
        <v>20</v>
      </c>
      <c r="AB6299">
        <v>0.36</v>
      </c>
      <c r="AC6299">
        <v>1365</v>
      </c>
      <c r="AD6299">
        <v>0.5</v>
      </c>
      <c r="AE6299">
        <v>5.0000000000000001E-3</v>
      </c>
      <c r="AF6299">
        <v>20</v>
      </c>
      <c r="AG6299">
        <v>340</v>
      </c>
      <c r="AH6299">
        <v>16</v>
      </c>
      <c r="AI6299">
        <v>4</v>
      </c>
      <c r="AJ6299">
        <v>3</v>
      </c>
      <c r="AK6299">
        <v>4</v>
      </c>
      <c r="AL6299">
        <v>0.04</v>
      </c>
      <c r="AM6299">
        <v>5</v>
      </c>
      <c r="AN6299">
        <v>5</v>
      </c>
      <c r="AO6299">
        <v>42</v>
      </c>
      <c r="AP6299">
        <v>5</v>
      </c>
      <c r="AQ6299">
        <v>52</v>
      </c>
    </row>
    <row r="6300" spans="1:43" hidden="1" x14ac:dyDescent="0.25">
      <c r="A6300" t="s">
        <v>22265</v>
      </c>
      <c r="B6300" t="s">
        <v>22266</v>
      </c>
      <c r="C6300" s="1" t="str">
        <f t="shared" si="446"/>
        <v>21:0134</v>
      </c>
      <c r="D6300" s="1" t="str">
        <f t="shared" si="447"/>
        <v>21:0078</v>
      </c>
      <c r="E6300" t="s">
        <v>22267</v>
      </c>
      <c r="F6300" t="s">
        <v>22268</v>
      </c>
      <c r="H6300">
        <v>54.835096900000003</v>
      </c>
      <c r="I6300">
        <v>-66.878072500000002</v>
      </c>
      <c r="J6300" s="1" t="str">
        <f t="shared" si="448"/>
        <v>Till</v>
      </c>
      <c r="K6300" s="1" t="str">
        <f t="shared" si="445"/>
        <v>&lt;63 micron</v>
      </c>
      <c r="L6300">
        <v>0.1</v>
      </c>
      <c r="M6300">
        <v>2.11</v>
      </c>
      <c r="N6300">
        <v>14</v>
      </c>
      <c r="O6300">
        <v>80</v>
      </c>
      <c r="P6300">
        <v>0.25</v>
      </c>
      <c r="Q6300">
        <v>1</v>
      </c>
      <c r="R6300">
        <v>0.01</v>
      </c>
      <c r="S6300">
        <v>0.25</v>
      </c>
      <c r="T6300">
        <v>16</v>
      </c>
      <c r="U6300">
        <v>35</v>
      </c>
      <c r="V6300">
        <v>33</v>
      </c>
      <c r="W6300">
        <v>7.45</v>
      </c>
      <c r="X6300">
        <v>5</v>
      </c>
      <c r="Y6300">
        <v>0.5</v>
      </c>
      <c r="Z6300">
        <v>0.19</v>
      </c>
      <c r="AA6300">
        <v>30</v>
      </c>
      <c r="AB6300">
        <v>0.67</v>
      </c>
      <c r="AC6300">
        <v>875</v>
      </c>
      <c r="AD6300">
        <v>1</v>
      </c>
      <c r="AE6300">
        <v>5.0000000000000001E-3</v>
      </c>
      <c r="AF6300">
        <v>28</v>
      </c>
      <c r="AG6300">
        <v>220</v>
      </c>
      <c r="AH6300">
        <v>14</v>
      </c>
      <c r="AI6300">
        <v>2</v>
      </c>
      <c r="AJ6300">
        <v>3</v>
      </c>
      <c r="AK6300">
        <v>9</v>
      </c>
      <c r="AL6300">
        <v>0.01</v>
      </c>
      <c r="AM6300">
        <v>5</v>
      </c>
      <c r="AN6300">
        <v>5</v>
      </c>
      <c r="AO6300">
        <v>30</v>
      </c>
      <c r="AP6300">
        <v>5</v>
      </c>
      <c r="AQ6300">
        <v>62</v>
      </c>
    </row>
    <row r="6301" spans="1:43" hidden="1" x14ac:dyDescent="0.25">
      <c r="A6301" t="s">
        <v>22269</v>
      </c>
      <c r="B6301" t="s">
        <v>22270</v>
      </c>
      <c r="C6301" s="1" t="str">
        <f t="shared" si="446"/>
        <v>21:0134</v>
      </c>
      <c r="D6301" s="1" t="str">
        <f t="shared" si="447"/>
        <v>21:0078</v>
      </c>
      <c r="E6301" t="s">
        <v>22271</v>
      </c>
      <c r="F6301" t="s">
        <v>22272</v>
      </c>
      <c r="H6301">
        <v>54.830329399999997</v>
      </c>
      <c r="I6301">
        <v>-66.701429599999997</v>
      </c>
      <c r="J6301" s="1" t="str">
        <f t="shared" si="448"/>
        <v>Till</v>
      </c>
      <c r="K6301" s="1" t="str">
        <f t="shared" si="445"/>
        <v>&lt;63 micron</v>
      </c>
      <c r="L6301">
        <v>0.1</v>
      </c>
      <c r="M6301">
        <v>1.85</v>
      </c>
      <c r="N6301">
        <v>20</v>
      </c>
      <c r="O6301">
        <v>50</v>
      </c>
      <c r="P6301">
        <v>0.25</v>
      </c>
      <c r="Q6301">
        <v>1</v>
      </c>
      <c r="R6301">
        <v>0.08</v>
      </c>
      <c r="S6301">
        <v>0.25</v>
      </c>
      <c r="T6301">
        <v>14</v>
      </c>
      <c r="U6301">
        <v>41</v>
      </c>
      <c r="V6301">
        <v>67</v>
      </c>
      <c r="W6301">
        <v>6.24</v>
      </c>
      <c r="X6301">
        <v>5</v>
      </c>
      <c r="Y6301">
        <v>0.5</v>
      </c>
      <c r="Z6301">
        <v>0.12</v>
      </c>
      <c r="AA6301">
        <v>30</v>
      </c>
      <c r="AB6301">
        <v>0.65</v>
      </c>
      <c r="AC6301">
        <v>725</v>
      </c>
      <c r="AD6301">
        <v>2</v>
      </c>
      <c r="AE6301">
        <v>5.0000000000000001E-3</v>
      </c>
      <c r="AF6301">
        <v>31</v>
      </c>
      <c r="AG6301">
        <v>390</v>
      </c>
      <c r="AH6301">
        <v>16</v>
      </c>
      <c r="AI6301">
        <v>2</v>
      </c>
      <c r="AJ6301">
        <v>4</v>
      </c>
      <c r="AK6301">
        <v>6</v>
      </c>
      <c r="AL6301">
        <v>0.08</v>
      </c>
      <c r="AM6301">
        <v>5</v>
      </c>
      <c r="AN6301">
        <v>5</v>
      </c>
      <c r="AO6301">
        <v>47</v>
      </c>
      <c r="AP6301">
        <v>5</v>
      </c>
      <c r="AQ6301">
        <v>146</v>
      </c>
    </row>
    <row r="6302" spans="1:43" hidden="1" x14ac:dyDescent="0.25">
      <c r="A6302" t="s">
        <v>22273</v>
      </c>
      <c r="B6302" t="s">
        <v>22274</v>
      </c>
      <c r="C6302" s="1" t="str">
        <f t="shared" si="446"/>
        <v>21:0134</v>
      </c>
      <c r="D6302" s="1" t="str">
        <f t="shared" si="447"/>
        <v>21:0078</v>
      </c>
      <c r="E6302" t="s">
        <v>22275</v>
      </c>
      <c r="F6302" t="s">
        <v>22276</v>
      </c>
      <c r="H6302">
        <v>54.887288900000001</v>
      </c>
      <c r="I6302">
        <v>-66.626474299999998</v>
      </c>
      <c r="J6302" s="1" t="str">
        <f t="shared" si="448"/>
        <v>Till</v>
      </c>
      <c r="K6302" s="1" t="str">
        <f t="shared" si="445"/>
        <v>&lt;63 micron</v>
      </c>
      <c r="L6302">
        <v>0.1</v>
      </c>
      <c r="M6302">
        <v>2.5099999999999998</v>
      </c>
      <c r="N6302">
        <v>22</v>
      </c>
      <c r="O6302">
        <v>70</v>
      </c>
      <c r="P6302">
        <v>0.25</v>
      </c>
      <c r="Q6302">
        <v>2</v>
      </c>
      <c r="R6302">
        <v>0.04</v>
      </c>
      <c r="S6302">
        <v>0.25</v>
      </c>
      <c r="T6302">
        <v>17</v>
      </c>
      <c r="U6302">
        <v>47</v>
      </c>
      <c r="V6302">
        <v>48</v>
      </c>
      <c r="W6302">
        <v>8.25</v>
      </c>
      <c r="X6302">
        <v>5</v>
      </c>
      <c r="Y6302">
        <v>0.5</v>
      </c>
      <c r="Z6302">
        <v>0.19</v>
      </c>
      <c r="AA6302">
        <v>20</v>
      </c>
      <c r="AB6302">
        <v>0.6</v>
      </c>
      <c r="AC6302">
        <v>1705</v>
      </c>
      <c r="AD6302">
        <v>2</v>
      </c>
      <c r="AE6302">
        <v>5.0000000000000001E-3</v>
      </c>
      <c r="AF6302">
        <v>27</v>
      </c>
      <c r="AG6302">
        <v>360</v>
      </c>
      <c r="AH6302">
        <v>18</v>
      </c>
      <c r="AI6302">
        <v>2</v>
      </c>
      <c r="AJ6302">
        <v>4</v>
      </c>
      <c r="AK6302">
        <v>6</v>
      </c>
      <c r="AL6302">
        <v>0.06</v>
      </c>
      <c r="AM6302">
        <v>5</v>
      </c>
      <c r="AN6302">
        <v>5</v>
      </c>
      <c r="AO6302">
        <v>57</v>
      </c>
      <c r="AP6302">
        <v>5</v>
      </c>
      <c r="AQ6302">
        <v>110</v>
      </c>
    </row>
    <row r="6303" spans="1:43" hidden="1" x14ac:dyDescent="0.25">
      <c r="A6303" t="s">
        <v>22277</v>
      </c>
      <c r="B6303" t="s">
        <v>22278</v>
      </c>
      <c r="C6303" s="1" t="str">
        <f t="shared" si="446"/>
        <v>21:0134</v>
      </c>
      <c r="D6303" s="1" t="str">
        <f t="shared" si="447"/>
        <v>21:0078</v>
      </c>
      <c r="E6303" t="s">
        <v>22279</v>
      </c>
      <c r="F6303" t="s">
        <v>22280</v>
      </c>
      <c r="H6303">
        <v>54.853895799999997</v>
      </c>
      <c r="I6303">
        <v>-66.761254699999995</v>
      </c>
      <c r="J6303" s="1" t="str">
        <f t="shared" si="448"/>
        <v>Till</v>
      </c>
      <c r="K6303" s="1" t="str">
        <f t="shared" ref="K6303:K6366" si="449">HYPERLINK("http://geochem.nrcan.gc.ca/cdogs/content/kwd/kwd080004_e.htm", "&lt;63 micron")</f>
        <v>&lt;63 micron</v>
      </c>
      <c r="L6303">
        <v>0.1</v>
      </c>
      <c r="M6303">
        <v>1.38</v>
      </c>
      <c r="N6303">
        <v>16</v>
      </c>
      <c r="O6303">
        <v>50</v>
      </c>
      <c r="P6303">
        <v>0.25</v>
      </c>
      <c r="Q6303">
        <v>1</v>
      </c>
      <c r="R6303">
        <v>0.06</v>
      </c>
      <c r="S6303">
        <v>0.25</v>
      </c>
      <c r="T6303">
        <v>11</v>
      </c>
      <c r="U6303">
        <v>31</v>
      </c>
      <c r="V6303">
        <v>44</v>
      </c>
      <c r="W6303">
        <v>7.77</v>
      </c>
      <c r="X6303">
        <v>5</v>
      </c>
      <c r="Y6303">
        <v>0.5</v>
      </c>
      <c r="Z6303">
        <v>0.12</v>
      </c>
      <c r="AA6303">
        <v>30</v>
      </c>
      <c r="AB6303">
        <v>0.48</v>
      </c>
      <c r="AC6303">
        <v>960</v>
      </c>
      <c r="AD6303">
        <v>2</v>
      </c>
      <c r="AE6303">
        <v>5.0000000000000001E-3</v>
      </c>
      <c r="AF6303">
        <v>26</v>
      </c>
      <c r="AG6303">
        <v>360</v>
      </c>
      <c r="AH6303">
        <v>16</v>
      </c>
      <c r="AI6303">
        <v>4</v>
      </c>
      <c r="AJ6303">
        <v>3</v>
      </c>
      <c r="AK6303">
        <v>6</v>
      </c>
      <c r="AL6303">
        <v>0.06</v>
      </c>
      <c r="AM6303">
        <v>5</v>
      </c>
      <c r="AN6303">
        <v>5</v>
      </c>
      <c r="AO6303">
        <v>48</v>
      </c>
      <c r="AP6303">
        <v>5</v>
      </c>
      <c r="AQ6303">
        <v>104</v>
      </c>
    </row>
    <row r="6304" spans="1:43" hidden="1" x14ac:dyDescent="0.25">
      <c r="A6304" t="s">
        <v>22281</v>
      </c>
      <c r="B6304" t="s">
        <v>22282</v>
      </c>
      <c r="C6304" s="1" t="str">
        <f t="shared" si="446"/>
        <v>21:0134</v>
      </c>
      <c r="D6304" s="1" t="str">
        <f t="shared" si="447"/>
        <v>21:0078</v>
      </c>
      <c r="E6304" t="s">
        <v>22283</v>
      </c>
      <c r="F6304" t="s">
        <v>22284</v>
      </c>
      <c r="H6304">
        <v>54.864858400000003</v>
      </c>
      <c r="I6304">
        <v>-67.297452000000007</v>
      </c>
      <c r="J6304" s="1" t="str">
        <f t="shared" si="448"/>
        <v>Till</v>
      </c>
      <c r="K6304" s="1" t="str">
        <f t="shared" si="449"/>
        <v>&lt;63 micron</v>
      </c>
      <c r="L6304">
        <v>0.1</v>
      </c>
      <c r="M6304">
        <v>2.58</v>
      </c>
      <c r="N6304">
        <v>16</v>
      </c>
      <c r="O6304">
        <v>100</v>
      </c>
      <c r="P6304">
        <v>0.25</v>
      </c>
      <c r="Q6304">
        <v>1</v>
      </c>
      <c r="R6304">
        <v>0.04</v>
      </c>
      <c r="S6304">
        <v>0.25</v>
      </c>
      <c r="T6304">
        <v>21</v>
      </c>
      <c r="U6304">
        <v>87</v>
      </c>
      <c r="V6304">
        <v>80</v>
      </c>
      <c r="W6304">
        <v>6.93</v>
      </c>
      <c r="X6304">
        <v>5</v>
      </c>
      <c r="Y6304">
        <v>0.5</v>
      </c>
      <c r="Z6304">
        <v>0.33</v>
      </c>
      <c r="AA6304">
        <v>20</v>
      </c>
      <c r="AB6304">
        <v>0.94</v>
      </c>
      <c r="AC6304">
        <v>1540</v>
      </c>
      <c r="AD6304">
        <v>1</v>
      </c>
      <c r="AE6304">
        <v>0.01</v>
      </c>
      <c r="AF6304">
        <v>55</v>
      </c>
      <c r="AG6304">
        <v>350</v>
      </c>
      <c r="AH6304">
        <v>20</v>
      </c>
      <c r="AI6304">
        <v>1</v>
      </c>
      <c r="AJ6304">
        <v>6</v>
      </c>
      <c r="AK6304">
        <v>4</v>
      </c>
      <c r="AL6304">
        <v>0.13</v>
      </c>
      <c r="AM6304">
        <v>5</v>
      </c>
      <c r="AN6304">
        <v>5</v>
      </c>
      <c r="AO6304">
        <v>68</v>
      </c>
      <c r="AP6304">
        <v>5</v>
      </c>
      <c r="AQ6304">
        <v>90</v>
      </c>
    </row>
    <row r="6305" spans="1:43" hidden="1" x14ac:dyDescent="0.25">
      <c r="A6305" t="s">
        <v>22285</v>
      </c>
      <c r="B6305" t="s">
        <v>22286</v>
      </c>
      <c r="C6305" s="1" t="str">
        <f t="shared" si="446"/>
        <v>21:0134</v>
      </c>
      <c r="D6305" s="1" t="str">
        <f t="shared" si="447"/>
        <v>21:0078</v>
      </c>
      <c r="E6305" t="s">
        <v>22287</v>
      </c>
      <c r="F6305" t="s">
        <v>22288</v>
      </c>
      <c r="H6305">
        <v>54.804721899999997</v>
      </c>
      <c r="I6305">
        <v>-66.712228800000005</v>
      </c>
      <c r="J6305" s="1" t="str">
        <f t="shared" si="448"/>
        <v>Till</v>
      </c>
      <c r="K6305" s="1" t="str">
        <f t="shared" si="449"/>
        <v>&lt;63 micron</v>
      </c>
      <c r="L6305">
        <v>0.2</v>
      </c>
      <c r="M6305">
        <v>2.0099999999999998</v>
      </c>
      <c r="N6305">
        <v>34</v>
      </c>
      <c r="O6305">
        <v>60</v>
      </c>
      <c r="P6305">
        <v>0.25</v>
      </c>
      <c r="Q6305">
        <v>1</v>
      </c>
      <c r="R6305">
        <v>0.02</v>
      </c>
      <c r="S6305">
        <v>0.5</v>
      </c>
      <c r="T6305">
        <v>17</v>
      </c>
      <c r="U6305">
        <v>34</v>
      </c>
      <c r="V6305">
        <v>77</v>
      </c>
      <c r="W6305">
        <v>8.36</v>
      </c>
      <c r="X6305">
        <v>5</v>
      </c>
      <c r="Y6305">
        <v>0.5</v>
      </c>
      <c r="Z6305">
        <v>0.2</v>
      </c>
      <c r="AA6305">
        <v>30</v>
      </c>
      <c r="AB6305">
        <v>0.76</v>
      </c>
      <c r="AC6305">
        <v>1690</v>
      </c>
      <c r="AD6305">
        <v>8</v>
      </c>
      <c r="AE6305">
        <v>5.0000000000000001E-3</v>
      </c>
      <c r="AF6305">
        <v>36</v>
      </c>
      <c r="AG6305">
        <v>380</v>
      </c>
      <c r="AH6305">
        <v>28</v>
      </c>
      <c r="AI6305">
        <v>4</v>
      </c>
      <c r="AJ6305">
        <v>4</v>
      </c>
      <c r="AK6305">
        <v>6</v>
      </c>
      <c r="AL6305">
        <v>0.06</v>
      </c>
      <c r="AM6305">
        <v>5</v>
      </c>
      <c r="AN6305">
        <v>5</v>
      </c>
      <c r="AO6305">
        <v>90</v>
      </c>
      <c r="AP6305">
        <v>5</v>
      </c>
      <c r="AQ6305">
        <v>126</v>
      </c>
    </row>
    <row r="6306" spans="1:43" hidden="1" x14ac:dyDescent="0.25">
      <c r="A6306" t="s">
        <v>22289</v>
      </c>
      <c r="B6306" t="s">
        <v>22290</v>
      </c>
      <c r="C6306" s="1" t="str">
        <f t="shared" si="446"/>
        <v>21:0134</v>
      </c>
      <c r="D6306" s="1" t="str">
        <f t="shared" si="447"/>
        <v>21:0078</v>
      </c>
      <c r="E6306" t="s">
        <v>22291</v>
      </c>
      <c r="F6306" t="s">
        <v>22292</v>
      </c>
      <c r="H6306">
        <v>54.8179941</v>
      </c>
      <c r="I6306">
        <v>-66.739656800000006</v>
      </c>
      <c r="J6306" s="1" t="str">
        <f t="shared" si="448"/>
        <v>Till</v>
      </c>
      <c r="K6306" s="1" t="str">
        <f t="shared" si="449"/>
        <v>&lt;63 micron</v>
      </c>
      <c r="L6306">
        <v>0.1</v>
      </c>
      <c r="M6306">
        <v>2.31</v>
      </c>
      <c r="N6306">
        <v>38</v>
      </c>
      <c r="O6306">
        <v>60</v>
      </c>
      <c r="P6306">
        <v>0.25</v>
      </c>
      <c r="Q6306">
        <v>1</v>
      </c>
      <c r="R6306">
        <v>0.02</v>
      </c>
      <c r="S6306">
        <v>0.25</v>
      </c>
      <c r="T6306">
        <v>14</v>
      </c>
      <c r="U6306">
        <v>37</v>
      </c>
      <c r="V6306">
        <v>67</v>
      </c>
      <c r="W6306">
        <v>7.83</v>
      </c>
      <c r="X6306">
        <v>5</v>
      </c>
      <c r="Y6306">
        <v>0.5</v>
      </c>
      <c r="Z6306">
        <v>0.16</v>
      </c>
      <c r="AA6306">
        <v>20</v>
      </c>
      <c r="AB6306">
        <v>0.55000000000000004</v>
      </c>
      <c r="AC6306">
        <v>940</v>
      </c>
      <c r="AD6306">
        <v>7</v>
      </c>
      <c r="AE6306">
        <v>5.0000000000000001E-3</v>
      </c>
      <c r="AF6306">
        <v>26</v>
      </c>
      <c r="AG6306">
        <v>460</v>
      </c>
      <c r="AH6306">
        <v>18</v>
      </c>
      <c r="AI6306">
        <v>6</v>
      </c>
      <c r="AJ6306">
        <v>3</v>
      </c>
      <c r="AK6306">
        <v>6</v>
      </c>
      <c r="AL6306">
        <v>0.03</v>
      </c>
      <c r="AM6306">
        <v>5</v>
      </c>
      <c r="AN6306">
        <v>5</v>
      </c>
      <c r="AO6306">
        <v>89</v>
      </c>
      <c r="AP6306">
        <v>5</v>
      </c>
      <c r="AQ6306">
        <v>118</v>
      </c>
    </row>
    <row r="6307" spans="1:43" hidden="1" x14ac:dyDescent="0.25">
      <c r="A6307" t="s">
        <v>22293</v>
      </c>
      <c r="B6307" t="s">
        <v>22294</v>
      </c>
      <c r="C6307" s="1" t="str">
        <f t="shared" ref="C6307:C6370" si="450">HYPERLINK("http://geochem.nrcan.gc.ca/cdogs/content/bdl/bdl210134_e.htm", "21:0134")</f>
        <v>21:0134</v>
      </c>
      <c r="D6307" s="1" t="str">
        <f t="shared" ref="D6307:D6370" si="451">HYPERLINK("http://geochem.nrcan.gc.ca/cdogs/content/svy/svy210078_e.htm", "21:0078")</f>
        <v>21:0078</v>
      </c>
      <c r="E6307" t="s">
        <v>22295</v>
      </c>
      <c r="F6307" t="s">
        <v>22296</v>
      </c>
      <c r="H6307">
        <v>54.498203199999999</v>
      </c>
      <c r="I6307">
        <v>-66.667625799999996</v>
      </c>
      <c r="J6307" s="1" t="str">
        <f t="shared" si="448"/>
        <v>Till</v>
      </c>
      <c r="K6307" s="1" t="str">
        <f t="shared" si="449"/>
        <v>&lt;63 micron</v>
      </c>
      <c r="L6307">
        <v>0.1</v>
      </c>
      <c r="M6307">
        <v>2.4900000000000002</v>
      </c>
      <c r="N6307">
        <v>20</v>
      </c>
      <c r="O6307">
        <v>60</v>
      </c>
      <c r="P6307">
        <v>0.25</v>
      </c>
      <c r="Q6307">
        <v>1</v>
      </c>
      <c r="R6307">
        <v>0.08</v>
      </c>
      <c r="S6307">
        <v>0.25</v>
      </c>
      <c r="T6307">
        <v>17</v>
      </c>
      <c r="U6307">
        <v>67</v>
      </c>
      <c r="V6307">
        <v>66</v>
      </c>
      <c r="W6307">
        <v>6.44</v>
      </c>
      <c r="X6307">
        <v>5</v>
      </c>
      <c r="Y6307">
        <v>0.5</v>
      </c>
      <c r="Z6307">
        <v>0.18</v>
      </c>
      <c r="AA6307">
        <v>20</v>
      </c>
      <c r="AB6307">
        <v>0.95</v>
      </c>
      <c r="AC6307">
        <v>620</v>
      </c>
      <c r="AD6307">
        <v>1</v>
      </c>
      <c r="AE6307">
        <v>0.01</v>
      </c>
      <c r="AF6307">
        <v>34</v>
      </c>
      <c r="AG6307">
        <v>440</v>
      </c>
      <c r="AH6307">
        <v>34</v>
      </c>
      <c r="AI6307">
        <v>1</v>
      </c>
      <c r="AJ6307">
        <v>5</v>
      </c>
      <c r="AK6307">
        <v>6</v>
      </c>
      <c r="AL6307">
        <v>0.09</v>
      </c>
      <c r="AM6307">
        <v>5</v>
      </c>
      <c r="AN6307">
        <v>5</v>
      </c>
      <c r="AO6307">
        <v>47</v>
      </c>
      <c r="AP6307">
        <v>5</v>
      </c>
      <c r="AQ6307">
        <v>122</v>
      </c>
    </row>
    <row r="6308" spans="1:43" hidden="1" x14ac:dyDescent="0.25">
      <c r="A6308" t="s">
        <v>22297</v>
      </c>
      <c r="B6308" t="s">
        <v>22298</v>
      </c>
      <c r="C6308" s="1" t="str">
        <f t="shared" si="450"/>
        <v>21:0134</v>
      </c>
      <c r="D6308" s="1" t="str">
        <f t="shared" si="451"/>
        <v>21:0078</v>
      </c>
      <c r="E6308" t="s">
        <v>22299</v>
      </c>
      <c r="F6308" t="s">
        <v>22300</v>
      </c>
      <c r="H6308">
        <v>53.491427100000003</v>
      </c>
      <c r="I6308">
        <v>-64.595699699999997</v>
      </c>
      <c r="J6308" s="1" t="str">
        <f t="shared" si="448"/>
        <v>Till</v>
      </c>
      <c r="K6308" s="1" t="str">
        <f t="shared" si="449"/>
        <v>&lt;63 micron</v>
      </c>
      <c r="L6308">
        <v>0.1</v>
      </c>
      <c r="M6308">
        <v>0.82</v>
      </c>
      <c r="N6308">
        <v>4</v>
      </c>
      <c r="O6308">
        <v>130</v>
      </c>
      <c r="P6308">
        <v>0.25</v>
      </c>
      <c r="Q6308">
        <v>1</v>
      </c>
      <c r="R6308">
        <v>0.48</v>
      </c>
      <c r="S6308">
        <v>0.25</v>
      </c>
      <c r="T6308">
        <v>8</v>
      </c>
      <c r="U6308">
        <v>34</v>
      </c>
      <c r="V6308">
        <v>20</v>
      </c>
      <c r="W6308">
        <v>2.25</v>
      </c>
      <c r="X6308">
        <v>5</v>
      </c>
      <c r="Y6308">
        <v>0.5</v>
      </c>
      <c r="Z6308">
        <v>0.17</v>
      </c>
      <c r="AA6308">
        <v>30</v>
      </c>
      <c r="AB6308">
        <v>0.41</v>
      </c>
      <c r="AC6308">
        <v>255</v>
      </c>
      <c r="AD6308">
        <v>1</v>
      </c>
      <c r="AE6308">
        <v>0.03</v>
      </c>
      <c r="AF6308">
        <v>16</v>
      </c>
      <c r="AG6308">
        <v>840</v>
      </c>
      <c r="AH6308">
        <v>4</v>
      </c>
      <c r="AI6308">
        <v>6</v>
      </c>
      <c r="AJ6308">
        <v>3</v>
      </c>
      <c r="AK6308">
        <v>27</v>
      </c>
      <c r="AL6308">
        <v>7.0000000000000007E-2</v>
      </c>
      <c r="AM6308">
        <v>5</v>
      </c>
      <c r="AN6308">
        <v>5</v>
      </c>
      <c r="AO6308">
        <v>34</v>
      </c>
      <c r="AP6308">
        <v>5</v>
      </c>
      <c r="AQ6308">
        <v>34</v>
      </c>
    </row>
    <row r="6309" spans="1:43" hidden="1" x14ac:dyDescent="0.25">
      <c r="A6309" t="s">
        <v>22301</v>
      </c>
      <c r="B6309" t="s">
        <v>22302</v>
      </c>
      <c r="C6309" s="1" t="str">
        <f t="shared" si="450"/>
        <v>21:0134</v>
      </c>
      <c r="D6309" s="1" t="str">
        <f t="shared" si="451"/>
        <v>21:0078</v>
      </c>
      <c r="E6309" t="s">
        <v>22303</v>
      </c>
      <c r="F6309" t="s">
        <v>22304</v>
      </c>
      <c r="H6309">
        <v>54.534548999999998</v>
      </c>
      <c r="I6309">
        <v>-66.701879700000006</v>
      </c>
      <c r="J6309" s="1" t="str">
        <f t="shared" si="448"/>
        <v>Till</v>
      </c>
      <c r="K6309" s="1" t="str">
        <f t="shared" si="449"/>
        <v>&lt;63 micron</v>
      </c>
      <c r="L6309">
        <v>0.1</v>
      </c>
      <c r="M6309">
        <v>1.87</v>
      </c>
      <c r="N6309">
        <v>26</v>
      </c>
      <c r="O6309">
        <v>40</v>
      </c>
      <c r="P6309">
        <v>0.25</v>
      </c>
      <c r="Q6309">
        <v>1</v>
      </c>
      <c r="R6309">
        <v>0.13</v>
      </c>
      <c r="S6309">
        <v>0.25</v>
      </c>
      <c r="T6309">
        <v>26</v>
      </c>
      <c r="U6309">
        <v>42</v>
      </c>
      <c r="V6309">
        <v>85</v>
      </c>
      <c r="W6309">
        <v>5.72</v>
      </c>
      <c r="X6309">
        <v>10</v>
      </c>
      <c r="Y6309">
        <v>0.5</v>
      </c>
      <c r="Z6309">
        <v>0.14000000000000001</v>
      </c>
      <c r="AA6309">
        <v>30</v>
      </c>
      <c r="AB6309">
        <v>0.87</v>
      </c>
      <c r="AC6309">
        <v>1095</v>
      </c>
      <c r="AD6309">
        <v>3</v>
      </c>
      <c r="AE6309">
        <v>0.01</v>
      </c>
      <c r="AF6309">
        <v>50</v>
      </c>
      <c r="AG6309">
        <v>620</v>
      </c>
      <c r="AH6309">
        <v>40</v>
      </c>
      <c r="AI6309">
        <v>2</v>
      </c>
      <c r="AJ6309">
        <v>4</v>
      </c>
      <c r="AK6309">
        <v>13</v>
      </c>
      <c r="AL6309">
        <v>7.0000000000000007E-2</v>
      </c>
      <c r="AM6309">
        <v>5</v>
      </c>
      <c r="AN6309">
        <v>5</v>
      </c>
      <c r="AO6309">
        <v>33</v>
      </c>
      <c r="AP6309">
        <v>5</v>
      </c>
      <c r="AQ6309">
        <v>168</v>
      </c>
    </row>
    <row r="6310" spans="1:43" hidden="1" x14ac:dyDescent="0.25">
      <c r="A6310" t="s">
        <v>22305</v>
      </c>
      <c r="B6310" t="s">
        <v>22306</v>
      </c>
      <c r="C6310" s="1" t="str">
        <f t="shared" si="450"/>
        <v>21:0134</v>
      </c>
      <c r="D6310" s="1" t="str">
        <f t="shared" si="451"/>
        <v>21:0078</v>
      </c>
      <c r="E6310" t="s">
        <v>22307</v>
      </c>
      <c r="F6310" t="s">
        <v>22308</v>
      </c>
      <c r="H6310">
        <v>54.561247899999998</v>
      </c>
      <c r="I6310">
        <v>-66.735180900000003</v>
      </c>
      <c r="J6310" s="1" t="str">
        <f t="shared" si="448"/>
        <v>Till</v>
      </c>
      <c r="K6310" s="1" t="str">
        <f t="shared" si="449"/>
        <v>&lt;63 micron</v>
      </c>
      <c r="L6310">
        <v>0.8</v>
      </c>
      <c r="M6310">
        <v>2.82</v>
      </c>
      <c r="N6310">
        <v>8</v>
      </c>
      <c r="O6310">
        <v>40</v>
      </c>
      <c r="P6310">
        <v>0.25</v>
      </c>
      <c r="Q6310">
        <v>1</v>
      </c>
      <c r="R6310">
        <v>0.06</v>
      </c>
      <c r="S6310">
        <v>0.5</v>
      </c>
      <c r="T6310">
        <v>17</v>
      </c>
      <c r="U6310">
        <v>106</v>
      </c>
      <c r="V6310">
        <v>38</v>
      </c>
      <c r="W6310">
        <v>6.44</v>
      </c>
      <c r="X6310">
        <v>5</v>
      </c>
      <c r="Y6310">
        <v>0.5</v>
      </c>
      <c r="Z6310">
        <v>0.12</v>
      </c>
      <c r="AA6310">
        <v>20</v>
      </c>
      <c r="AB6310">
        <v>0.97</v>
      </c>
      <c r="AC6310">
        <v>540</v>
      </c>
      <c r="AD6310">
        <v>1</v>
      </c>
      <c r="AE6310">
        <v>0.01</v>
      </c>
      <c r="AF6310">
        <v>42</v>
      </c>
      <c r="AG6310">
        <v>600</v>
      </c>
      <c r="AH6310">
        <v>16</v>
      </c>
      <c r="AI6310">
        <v>1</v>
      </c>
      <c r="AJ6310">
        <v>5</v>
      </c>
      <c r="AK6310">
        <v>3</v>
      </c>
      <c r="AL6310">
        <v>0.11</v>
      </c>
      <c r="AM6310">
        <v>5</v>
      </c>
      <c r="AN6310">
        <v>5</v>
      </c>
      <c r="AO6310">
        <v>58</v>
      </c>
      <c r="AP6310">
        <v>5</v>
      </c>
      <c r="AQ6310">
        <v>154</v>
      </c>
    </row>
    <row r="6311" spans="1:43" hidden="1" x14ac:dyDescent="0.25">
      <c r="A6311" t="s">
        <v>22309</v>
      </c>
      <c r="B6311" t="s">
        <v>22310</v>
      </c>
      <c r="C6311" s="1" t="str">
        <f t="shared" si="450"/>
        <v>21:0134</v>
      </c>
      <c r="D6311" s="1" t="str">
        <f t="shared" si="451"/>
        <v>21:0078</v>
      </c>
      <c r="E6311" t="s">
        <v>22311</v>
      </c>
      <c r="F6311" t="s">
        <v>22312</v>
      </c>
      <c r="H6311">
        <v>54.598241100000003</v>
      </c>
      <c r="I6311">
        <v>-66.742415800000003</v>
      </c>
      <c r="J6311" s="1" t="str">
        <f t="shared" si="448"/>
        <v>Till</v>
      </c>
      <c r="K6311" s="1" t="str">
        <f t="shared" si="449"/>
        <v>&lt;63 micron</v>
      </c>
      <c r="L6311">
        <v>0.1</v>
      </c>
      <c r="M6311">
        <v>2.17</v>
      </c>
      <c r="N6311">
        <v>18</v>
      </c>
      <c r="O6311">
        <v>50</v>
      </c>
      <c r="P6311">
        <v>0.25</v>
      </c>
      <c r="Q6311">
        <v>1</v>
      </c>
      <c r="R6311">
        <v>0.06</v>
      </c>
      <c r="S6311">
        <v>0.25</v>
      </c>
      <c r="T6311">
        <v>14</v>
      </c>
      <c r="U6311">
        <v>42</v>
      </c>
      <c r="V6311">
        <v>46</v>
      </c>
      <c r="W6311">
        <v>6.8</v>
      </c>
      <c r="X6311">
        <v>5</v>
      </c>
      <c r="Y6311">
        <v>0.5</v>
      </c>
      <c r="Z6311">
        <v>0.12</v>
      </c>
      <c r="AA6311">
        <v>20</v>
      </c>
      <c r="AB6311">
        <v>0.7</v>
      </c>
      <c r="AC6311">
        <v>970</v>
      </c>
      <c r="AD6311">
        <v>1</v>
      </c>
      <c r="AE6311">
        <v>0.01</v>
      </c>
      <c r="AF6311">
        <v>28</v>
      </c>
      <c r="AG6311">
        <v>470</v>
      </c>
      <c r="AH6311">
        <v>20</v>
      </c>
      <c r="AI6311">
        <v>2</v>
      </c>
      <c r="AJ6311">
        <v>3</v>
      </c>
      <c r="AK6311">
        <v>3</v>
      </c>
      <c r="AL6311">
        <v>0.05</v>
      </c>
      <c r="AM6311">
        <v>5</v>
      </c>
      <c r="AN6311">
        <v>5</v>
      </c>
      <c r="AO6311">
        <v>37</v>
      </c>
      <c r="AP6311">
        <v>5</v>
      </c>
      <c r="AQ6311">
        <v>92</v>
      </c>
    </row>
    <row r="6312" spans="1:43" hidden="1" x14ac:dyDescent="0.25">
      <c r="A6312" t="s">
        <v>22313</v>
      </c>
      <c r="B6312" t="s">
        <v>22314</v>
      </c>
      <c r="C6312" s="1" t="str">
        <f t="shared" si="450"/>
        <v>21:0134</v>
      </c>
      <c r="D6312" s="1" t="str">
        <f t="shared" si="451"/>
        <v>21:0078</v>
      </c>
      <c r="E6312" t="s">
        <v>22315</v>
      </c>
      <c r="F6312" t="s">
        <v>22316</v>
      </c>
      <c r="H6312">
        <v>54.484703000000003</v>
      </c>
      <c r="I6312">
        <v>-66.634426399999995</v>
      </c>
      <c r="J6312" s="1" t="str">
        <f t="shared" si="448"/>
        <v>Till</v>
      </c>
      <c r="K6312" s="1" t="str">
        <f t="shared" si="449"/>
        <v>&lt;63 micron</v>
      </c>
      <c r="L6312">
        <v>0.1</v>
      </c>
      <c r="M6312">
        <v>3.54</v>
      </c>
      <c r="N6312">
        <v>4</v>
      </c>
      <c r="O6312">
        <v>90</v>
      </c>
      <c r="P6312">
        <v>0.25</v>
      </c>
      <c r="Q6312">
        <v>1</v>
      </c>
      <c r="R6312">
        <v>7.0000000000000007E-2</v>
      </c>
      <c r="S6312">
        <v>0.25</v>
      </c>
      <c r="T6312">
        <v>25</v>
      </c>
      <c r="U6312">
        <v>149</v>
      </c>
      <c r="V6312">
        <v>64</v>
      </c>
      <c r="W6312">
        <v>5.72</v>
      </c>
      <c r="X6312">
        <v>5</v>
      </c>
      <c r="Y6312">
        <v>0.5</v>
      </c>
      <c r="Z6312">
        <v>0.26</v>
      </c>
      <c r="AA6312">
        <v>30</v>
      </c>
      <c r="AB6312">
        <v>1.22</v>
      </c>
      <c r="AC6312">
        <v>1010</v>
      </c>
      <c r="AD6312">
        <v>2</v>
      </c>
      <c r="AE6312">
        <v>0.01</v>
      </c>
      <c r="AF6312">
        <v>58</v>
      </c>
      <c r="AG6312">
        <v>630</v>
      </c>
      <c r="AH6312">
        <v>18</v>
      </c>
      <c r="AI6312">
        <v>1</v>
      </c>
      <c r="AJ6312">
        <v>8</v>
      </c>
      <c r="AK6312">
        <v>6</v>
      </c>
      <c r="AL6312">
        <v>0.15</v>
      </c>
      <c r="AM6312">
        <v>5</v>
      </c>
      <c r="AN6312">
        <v>5</v>
      </c>
      <c r="AO6312">
        <v>85</v>
      </c>
      <c r="AP6312">
        <v>5</v>
      </c>
      <c r="AQ6312">
        <v>82</v>
      </c>
    </row>
    <row r="6313" spans="1:43" hidden="1" x14ac:dyDescent="0.25">
      <c r="A6313" t="s">
        <v>22317</v>
      </c>
      <c r="B6313" t="s">
        <v>22318</v>
      </c>
      <c r="C6313" s="1" t="str">
        <f t="shared" si="450"/>
        <v>21:0134</v>
      </c>
      <c r="D6313" s="1" t="str">
        <f t="shared" si="451"/>
        <v>21:0078</v>
      </c>
      <c r="E6313" t="s">
        <v>22319</v>
      </c>
      <c r="F6313" t="s">
        <v>22320</v>
      </c>
      <c r="H6313">
        <v>54.506973299999999</v>
      </c>
      <c r="I6313">
        <v>-66.670215600000006</v>
      </c>
      <c r="J6313" s="1" t="str">
        <f t="shared" si="448"/>
        <v>Till</v>
      </c>
      <c r="K6313" s="1" t="str">
        <f t="shared" si="449"/>
        <v>&lt;63 micron</v>
      </c>
      <c r="L6313">
        <v>0.1</v>
      </c>
      <c r="M6313">
        <v>2.8</v>
      </c>
      <c r="N6313">
        <v>18</v>
      </c>
      <c r="O6313">
        <v>70</v>
      </c>
      <c r="P6313">
        <v>0.25</v>
      </c>
      <c r="Q6313">
        <v>1</v>
      </c>
      <c r="R6313">
        <v>7.0000000000000007E-2</v>
      </c>
      <c r="S6313">
        <v>0.25</v>
      </c>
      <c r="T6313">
        <v>21</v>
      </c>
      <c r="U6313">
        <v>93</v>
      </c>
      <c r="V6313">
        <v>72</v>
      </c>
      <c r="W6313">
        <v>7.4</v>
      </c>
      <c r="X6313">
        <v>5</v>
      </c>
      <c r="Y6313">
        <v>0.5</v>
      </c>
      <c r="Z6313">
        <v>0.23</v>
      </c>
      <c r="AA6313">
        <v>20</v>
      </c>
      <c r="AB6313">
        <v>1.07</v>
      </c>
      <c r="AC6313">
        <v>800</v>
      </c>
      <c r="AD6313">
        <v>1</v>
      </c>
      <c r="AE6313">
        <v>0.01</v>
      </c>
      <c r="AF6313">
        <v>45</v>
      </c>
      <c r="AG6313">
        <v>490</v>
      </c>
      <c r="AH6313">
        <v>26</v>
      </c>
      <c r="AI6313">
        <v>4</v>
      </c>
      <c r="AJ6313">
        <v>6</v>
      </c>
      <c r="AK6313">
        <v>4</v>
      </c>
      <c r="AL6313">
        <v>0.11</v>
      </c>
      <c r="AM6313">
        <v>5</v>
      </c>
      <c r="AN6313">
        <v>5</v>
      </c>
      <c r="AO6313">
        <v>58</v>
      </c>
      <c r="AP6313">
        <v>5</v>
      </c>
      <c r="AQ6313">
        <v>126</v>
      </c>
    </row>
    <row r="6314" spans="1:43" hidden="1" x14ac:dyDescent="0.25">
      <c r="A6314" t="s">
        <v>22321</v>
      </c>
      <c r="B6314" t="s">
        <v>22322</v>
      </c>
      <c r="C6314" s="1" t="str">
        <f t="shared" si="450"/>
        <v>21:0134</v>
      </c>
      <c r="D6314" s="1" t="str">
        <f t="shared" si="451"/>
        <v>21:0078</v>
      </c>
      <c r="E6314" t="s">
        <v>22323</v>
      </c>
      <c r="F6314" t="s">
        <v>22324</v>
      </c>
      <c r="H6314">
        <v>54.519841900000003</v>
      </c>
      <c r="I6314">
        <v>-66.684935499999995</v>
      </c>
      <c r="J6314" s="1" t="str">
        <f t="shared" si="448"/>
        <v>Till</v>
      </c>
      <c r="K6314" s="1" t="str">
        <f t="shared" si="449"/>
        <v>&lt;63 micron</v>
      </c>
      <c r="L6314">
        <v>0.1</v>
      </c>
      <c r="M6314">
        <v>2.77</v>
      </c>
      <c r="N6314">
        <v>16</v>
      </c>
      <c r="O6314">
        <v>70</v>
      </c>
      <c r="P6314">
        <v>0.25</v>
      </c>
      <c r="Q6314">
        <v>1</v>
      </c>
      <c r="R6314">
        <v>0.11</v>
      </c>
      <c r="S6314">
        <v>0.25</v>
      </c>
      <c r="T6314">
        <v>16</v>
      </c>
      <c r="U6314">
        <v>72</v>
      </c>
      <c r="V6314">
        <v>55</v>
      </c>
      <c r="W6314">
        <v>7.67</v>
      </c>
      <c r="X6314">
        <v>5</v>
      </c>
      <c r="Y6314">
        <v>0.5</v>
      </c>
      <c r="Z6314">
        <v>0.2</v>
      </c>
      <c r="AA6314">
        <v>10</v>
      </c>
      <c r="AB6314">
        <v>1.01</v>
      </c>
      <c r="AC6314">
        <v>660</v>
      </c>
      <c r="AD6314">
        <v>1</v>
      </c>
      <c r="AE6314">
        <v>0.01</v>
      </c>
      <c r="AF6314">
        <v>40</v>
      </c>
      <c r="AG6314">
        <v>380</v>
      </c>
      <c r="AH6314">
        <v>20</v>
      </c>
      <c r="AI6314">
        <v>2</v>
      </c>
      <c r="AJ6314">
        <v>4</v>
      </c>
      <c r="AK6314">
        <v>7</v>
      </c>
      <c r="AL6314">
        <v>0.1</v>
      </c>
      <c r="AM6314">
        <v>5</v>
      </c>
      <c r="AN6314">
        <v>5</v>
      </c>
      <c r="AO6314">
        <v>47</v>
      </c>
      <c r="AP6314">
        <v>5</v>
      </c>
      <c r="AQ6314">
        <v>132</v>
      </c>
    </row>
    <row r="6315" spans="1:43" hidden="1" x14ac:dyDescent="0.25">
      <c r="A6315" t="s">
        <v>22325</v>
      </c>
      <c r="B6315" t="s">
        <v>22326</v>
      </c>
      <c r="C6315" s="1" t="str">
        <f t="shared" si="450"/>
        <v>21:0134</v>
      </c>
      <c r="D6315" s="1" t="str">
        <f t="shared" si="451"/>
        <v>21:0078</v>
      </c>
      <c r="E6315" t="s">
        <v>22327</v>
      </c>
      <c r="F6315" t="s">
        <v>22328</v>
      </c>
      <c r="H6315">
        <v>54.572893499999999</v>
      </c>
      <c r="I6315">
        <v>-66.732987100000003</v>
      </c>
      <c r="J6315" s="1" t="str">
        <f t="shared" si="448"/>
        <v>Till</v>
      </c>
      <c r="K6315" s="1" t="str">
        <f t="shared" si="449"/>
        <v>&lt;63 micron</v>
      </c>
      <c r="L6315">
        <v>0.6</v>
      </c>
      <c r="M6315">
        <v>2.31</v>
      </c>
      <c r="N6315">
        <v>24</v>
      </c>
      <c r="O6315">
        <v>70</v>
      </c>
      <c r="P6315">
        <v>0.25</v>
      </c>
      <c r="Q6315">
        <v>1</v>
      </c>
      <c r="R6315">
        <v>0.06</v>
      </c>
      <c r="S6315">
        <v>1</v>
      </c>
      <c r="T6315">
        <v>16</v>
      </c>
      <c r="U6315">
        <v>58</v>
      </c>
      <c r="V6315">
        <v>62</v>
      </c>
      <c r="W6315">
        <v>7.15</v>
      </c>
      <c r="X6315">
        <v>5</v>
      </c>
      <c r="Y6315">
        <v>0.5</v>
      </c>
      <c r="Z6315">
        <v>0.16</v>
      </c>
      <c r="AA6315">
        <v>20</v>
      </c>
      <c r="AB6315">
        <v>0.86</v>
      </c>
      <c r="AC6315">
        <v>1145</v>
      </c>
      <c r="AD6315">
        <v>0.5</v>
      </c>
      <c r="AE6315">
        <v>0.01</v>
      </c>
      <c r="AF6315">
        <v>42</v>
      </c>
      <c r="AG6315">
        <v>450</v>
      </c>
      <c r="AH6315">
        <v>20</v>
      </c>
      <c r="AI6315">
        <v>4</v>
      </c>
      <c r="AJ6315">
        <v>4</v>
      </c>
      <c r="AK6315">
        <v>3</v>
      </c>
      <c r="AL6315">
        <v>0.08</v>
      </c>
      <c r="AM6315">
        <v>5</v>
      </c>
      <c r="AN6315">
        <v>5</v>
      </c>
      <c r="AO6315">
        <v>46</v>
      </c>
      <c r="AP6315">
        <v>5</v>
      </c>
      <c r="AQ6315">
        <v>130</v>
      </c>
    </row>
    <row r="6316" spans="1:43" hidden="1" x14ac:dyDescent="0.25">
      <c r="A6316" t="s">
        <v>22329</v>
      </c>
      <c r="B6316" t="s">
        <v>22330</v>
      </c>
      <c r="C6316" s="1" t="str">
        <f t="shared" si="450"/>
        <v>21:0134</v>
      </c>
      <c r="D6316" s="1" t="str">
        <f t="shared" si="451"/>
        <v>21:0078</v>
      </c>
      <c r="E6316" t="s">
        <v>22331</v>
      </c>
      <c r="F6316" t="s">
        <v>22332</v>
      </c>
      <c r="H6316">
        <v>54.661591899999998</v>
      </c>
      <c r="I6316">
        <v>-66.765263899999994</v>
      </c>
      <c r="J6316" s="1" t="str">
        <f t="shared" si="448"/>
        <v>Till</v>
      </c>
      <c r="K6316" s="1" t="str">
        <f t="shared" si="449"/>
        <v>&lt;63 micron</v>
      </c>
      <c r="L6316">
        <v>0.1</v>
      </c>
      <c r="M6316">
        <v>1.32</v>
      </c>
      <c r="N6316">
        <v>22</v>
      </c>
      <c r="O6316">
        <v>40</v>
      </c>
      <c r="P6316">
        <v>0.25</v>
      </c>
      <c r="Q6316">
        <v>1</v>
      </c>
      <c r="R6316">
        <v>0.1</v>
      </c>
      <c r="S6316">
        <v>0.25</v>
      </c>
      <c r="T6316">
        <v>14</v>
      </c>
      <c r="U6316">
        <v>38</v>
      </c>
      <c r="V6316">
        <v>37</v>
      </c>
      <c r="W6316">
        <v>7.96</v>
      </c>
      <c r="X6316">
        <v>5</v>
      </c>
      <c r="Y6316">
        <v>0.5</v>
      </c>
      <c r="Z6316">
        <v>0.09</v>
      </c>
      <c r="AA6316">
        <v>30</v>
      </c>
      <c r="AB6316">
        <v>0.51</v>
      </c>
      <c r="AC6316">
        <v>1285</v>
      </c>
      <c r="AD6316">
        <v>1</v>
      </c>
      <c r="AE6316">
        <v>5.0000000000000001E-3</v>
      </c>
      <c r="AF6316">
        <v>29</v>
      </c>
      <c r="AG6316">
        <v>330</v>
      </c>
      <c r="AH6316">
        <v>16</v>
      </c>
      <c r="AI6316">
        <v>2</v>
      </c>
      <c r="AJ6316">
        <v>5</v>
      </c>
      <c r="AK6316">
        <v>4</v>
      </c>
      <c r="AL6316">
        <v>0.04</v>
      </c>
      <c r="AM6316">
        <v>5</v>
      </c>
      <c r="AN6316">
        <v>5</v>
      </c>
      <c r="AO6316">
        <v>39</v>
      </c>
      <c r="AP6316">
        <v>5</v>
      </c>
      <c r="AQ6316">
        <v>44</v>
      </c>
    </row>
    <row r="6317" spans="1:43" hidden="1" x14ac:dyDescent="0.25">
      <c r="A6317" t="s">
        <v>22333</v>
      </c>
      <c r="B6317" t="s">
        <v>22334</v>
      </c>
      <c r="C6317" s="1" t="str">
        <f t="shared" si="450"/>
        <v>21:0134</v>
      </c>
      <c r="D6317" s="1" t="str">
        <f t="shared" si="451"/>
        <v>21:0078</v>
      </c>
      <c r="E6317" t="s">
        <v>22335</v>
      </c>
      <c r="F6317" t="s">
        <v>22336</v>
      </c>
      <c r="H6317">
        <v>54.676887700000002</v>
      </c>
      <c r="I6317">
        <v>-66.765974200000002</v>
      </c>
      <c r="J6317" s="1" t="str">
        <f t="shared" si="448"/>
        <v>Till</v>
      </c>
      <c r="K6317" s="1" t="str">
        <f t="shared" si="449"/>
        <v>&lt;63 micron</v>
      </c>
      <c r="L6317">
        <v>0.1</v>
      </c>
      <c r="M6317">
        <v>1.37</v>
      </c>
      <c r="N6317">
        <v>26</v>
      </c>
      <c r="O6317">
        <v>40</v>
      </c>
      <c r="P6317">
        <v>0.25</v>
      </c>
      <c r="Q6317">
        <v>1</v>
      </c>
      <c r="R6317">
        <v>0.01</v>
      </c>
      <c r="S6317">
        <v>0.25</v>
      </c>
      <c r="T6317">
        <v>10</v>
      </c>
      <c r="U6317">
        <v>23</v>
      </c>
      <c r="V6317">
        <v>40</v>
      </c>
      <c r="W6317">
        <v>10.9</v>
      </c>
      <c r="X6317">
        <v>5</v>
      </c>
      <c r="Y6317">
        <v>0.5</v>
      </c>
      <c r="Z6317">
        <v>0.11</v>
      </c>
      <c r="AA6317">
        <v>20</v>
      </c>
      <c r="AB6317">
        <v>0.26</v>
      </c>
      <c r="AC6317">
        <v>1170</v>
      </c>
      <c r="AD6317">
        <v>6</v>
      </c>
      <c r="AE6317">
        <v>5.0000000000000001E-3</v>
      </c>
      <c r="AF6317">
        <v>18</v>
      </c>
      <c r="AG6317">
        <v>340</v>
      </c>
      <c r="AH6317">
        <v>18</v>
      </c>
      <c r="AI6317">
        <v>8</v>
      </c>
      <c r="AJ6317">
        <v>3</v>
      </c>
      <c r="AK6317">
        <v>3</v>
      </c>
      <c r="AL6317">
        <v>0.01</v>
      </c>
      <c r="AM6317">
        <v>5</v>
      </c>
      <c r="AN6317">
        <v>5</v>
      </c>
      <c r="AO6317">
        <v>83</v>
      </c>
      <c r="AP6317">
        <v>5</v>
      </c>
      <c r="AQ6317">
        <v>52</v>
      </c>
    </row>
    <row r="6318" spans="1:43" hidden="1" x14ac:dyDescent="0.25">
      <c r="A6318" t="s">
        <v>22337</v>
      </c>
      <c r="B6318" t="s">
        <v>22338</v>
      </c>
      <c r="C6318" s="1" t="str">
        <f t="shared" si="450"/>
        <v>21:0134</v>
      </c>
      <c r="D6318" s="1" t="str">
        <f t="shared" si="451"/>
        <v>21:0078</v>
      </c>
      <c r="E6318" t="s">
        <v>22339</v>
      </c>
      <c r="F6318" t="s">
        <v>22340</v>
      </c>
      <c r="H6318">
        <v>54.709887100000003</v>
      </c>
      <c r="I6318">
        <v>-66.7517383</v>
      </c>
      <c r="J6318" s="1" t="str">
        <f t="shared" si="448"/>
        <v>Till</v>
      </c>
      <c r="K6318" s="1" t="str">
        <f t="shared" si="449"/>
        <v>&lt;63 micron</v>
      </c>
      <c r="L6318">
        <v>0.1</v>
      </c>
      <c r="M6318">
        <v>1.48</v>
      </c>
      <c r="N6318">
        <v>22</v>
      </c>
      <c r="O6318">
        <v>60</v>
      </c>
      <c r="P6318">
        <v>0.25</v>
      </c>
      <c r="Q6318">
        <v>1</v>
      </c>
      <c r="R6318">
        <v>0.01</v>
      </c>
      <c r="S6318">
        <v>0.25</v>
      </c>
      <c r="T6318">
        <v>13</v>
      </c>
      <c r="U6318">
        <v>27</v>
      </c>
      <c r="V6318">
        <v>37</v>
      </c>
      <c r="W6318">
        <v>7.58</v>
      </c>
      <c r="X6318">
        <v>5</v>
      </c>
      <c r="Y6318">
        <v>0.5</v>
      </c>
      <c r="Z6318">
        <v>0.12</v>
      </c>
      <c r="AA6318">
        <v>20</v>
      </c>
      <c r="AB6318">
        <v>0.37</v>
      </c>
      <c r="AC6318">
        <v>840</v>
      </c>
      <c r="AD6318">
        <v>0.5</v>
      </c>
      <c r="AE6318">
        <v>5.0000000000000001E-3</v>
      </c>
      <c r="AF6318">
        <v>28</v>
      </c>
      <c r="AG6318">
        <v>380</v>
      </c>
      <c r="AH6318">
        <v>14</v>
      </c>
      <c r="AI6318">
        <v>4</v>
      </c>
      <c r="AJ6318">
        <v>4</v>
      </c>
      <c r="AK6318">
        <v>5</v>
      </c>
      <c r="AL6318">
        <v>0.01</v>
      </c>
      <c r="AM6318">
        <v>5</v>
      </c>
      <c r="AN6318">
        <v>5</v>
      </c>
      <c r="AO6318">
        <v>49</v>
      </c>
      <c r="AP6318">
        <v>5</v>
      </c>
      <c r="AQ6318">
        <v>78</v>
      </c>
    </row>
    <row r="6319" spans="1:43" hidden="1" x14ac:dyDescent="0.25">
      <c r="A6319" t="s">
        <v>22341</v>
      </c>
      <c r="B6319" t="s">
        <v>22342</v>
      </c>
      <c r="C6319" s="1" t="str">
        <f t="shared" si="450"/>
        <v>21:0134</v>
      </c>
      <c r="D6319" s="1" t="str">
        <f t="shared" si="451"/>
        <v>21:0078</v>
      </c>
      <c r="E6319" t="s">
        <v>22343</v>
      </c>
      <c r="F6319" t="s">
        <v>22344</v>
      </c>
      <c r="H6319">
        <v>53.504537499999998</v>
      </c>
      <c r="I6319">
        <v>-64.555931799999996</v>
      </c>
      <c r="J6319" s="1" t="str">
        <f t="shared" si="448"/>
        <v>Till</v>
      </c>
      <c r="K6319" s="1" t="str">
        <f t="shared" si="449"/>
        <v>&lt;63 micron</v>
      </c>
      <c r="L6319">
        <v>0.1</v>
      </c>
      <c r="M6319">
        <v>0.85</v>
      </c>
      <c r="N6319">
        <v>4</v>
      </c>
      <c r="O6319">
        <v>60</v>
      </c>
      <c r="P6319">
        <v>0.25</v>
      </c>
      <c r="Q6319">
        <v>4</v>
      </c>
      <c r="R6319">
        <v>0.42</v>
      </c>
      <c r="S6319">
        <v>0.25</v>
      </c>
      <c r="T6319">
        <v>10</v>
      </c>
      <c r="U6319">
        <v>28</v>
      </c>
      <c r="V6319">
        <v>19</v>
      </c>
      <c r="W6319">
        <v>2.0499999999999998</v>
      </c>
      <c r="X6319">
        <v>5</v>
      </c>
      <c r="Y6319">
        <v>0.5</v>
      </c>
      <c r="Z6319">
        <v>0.11</v>
      </c>
      <c r="AA6319">
        <v>20</v>
      </c>
      <c r="AB6319">
        <v>0.34</v>
      </c>
      <c r="AC6319">
        <v>230</v>
      </c>
      <c r="AD6319">
        <v>0.5</v>
      </c>
      <c r="AE6319">
        <v>0.03</v>
      </c>
      <c r="AF6319">
        <v>14</v>
      </c>
      <c r="AG6319">
        <v>920</v>
      </c>
      <c r="AH6319">
        <v>2</v>
      </c>
      <c r="AI6319">
        <v>2</v>
      </c>
      <c r="AJ6319">
        <v>2</v>
      </c>
      <c r="AK6319">
        <v>23</v>
      </c>
      <c r="AL6319">
        <v>7.0000000000000007E-2</v>
      </c>
      <c r="AM6319">
        <v>5</v>
      </c>
      <c r="AN6319">
        <v>5</v>
      </c>
      <c r="AO6319">
        <v>32</v>
      </c>
      <c r="AP6319">
        <v>5</v>
      </c>
      <c r="AQ6319">
        <v>26</v>
      </c>
    </row>
    <row r="6320" spans="1:43" hidden="1" x14ac:dyDescent="0.25">
      <c r="A6320" t="s">
        <v>22345</v>
      </c>
      <c r="B6320" t="s">
        <v>22346</v>
      </c>
      <c r="C6320" s="1" t="str">
        <f t="shared" si="450"/>
        <v>21:0134</v>
      </c>
      <c r="D6320" s="1" t="str">
        <f t="shared" si="451"/>
        <v>21:0078</v>
      </c>
      <c r="E6320" t="s">
        <v>22347</v>
      </c>
      <c r="F6320" t="s">
        <v>22348</v>
      </c>
      <c r="H6320">
        <v>54.720893400000001</v>
      </c>
      <c r="I6320">
        <v>-66.763551399999997</v>
      </c>
      <c r="J6320" s="1" t="str">
        <f t="shared" si="448"/>
        <v>Till</v>
      </c>
      <c r="K6320" s="1" t="str">
        <f t="shared" si="449"/>
        <v>&lt;63 micron</v>
      </c>
      <c r="L6320">
        <v>0.2</v>
      </c>
      <c r="M6320">
        <v>1.59</v>
      </c>
      <c r="N6320">
        <v>32</v>
      </c>
      <c r="O6320">
        <v>70</v>
      </c>
      <c r="P6320">
        <v>0.5</v>
      </c>
      <c r="Q6320">
        <v>1</v>
      </c>
      <c r="R6320">
        <v>0.02</v>
      </c>
      <c r="S6320">
        <v>0.25</v>
      </c>
      <c r="T6320">
        <v>16</v>
      </c>
      <c r="U6320">
        <v>28</v>
      </c>
      <c r="V6320">
        <v>49</v>
      </c>
      <c r="W6320">
        <v>7.77</v>
      </c>
      <c r="X6320">
        <v>5</v>
      </c>
      <c r="Y6320">
        <v>0.5</v>
      </c>
      <c r="Z6320">
        <v>0.13</v>
      </c>
      <c r="AA6320">
        <v>20</v>
      </c>
      <c r="AB6320">
        <v>0.34</v>
      </c>
      <c r="AC6320">
        <v>1780</v>
      </c>
      <c r="AD6320">
        <v>2</v>
      </c>
      <c r="AE6320">
        <v>5.0000000000000001E-3</v>
      </c>
      <c r="AF6320">
        <v>37</v>
      </c>
      <c r="AG6320">
        <v>550</v>
      </c>
      <c r="AH6320">
        <v>16</v>
      </c>
      <c r="AI6320">
        <v>1</v>
      </c>
      <c r="AJ6320">
        <v>4</v>
      </c>
      <c r="AK6320">
        <v>4</v>
      </c>
      <c r="AL6320">
        <v>0.01</v>
      </c>
      <c r="AM6320">
        <v>5</v>
      </c>
      <c r="AN6320">
        <v>5</v>
      </c>
      <c r="AO6320">
        <v>56</v>
      </c>
      <c r="AP6320">
        <v>5</v>
      </c>
      <c r="AQ6320">
        <v>110</v>
      </c>
    </row>
    <row r="6321" spans="1:43" hidden="1" x14ac:dyDescent="0.25">
      <c r="A6321" t="s">
        <v>22349</v>
      </c>
      <c r="B6321" t="s">
        <v>22350</v>
      </c>
      <c r="C6321" s="1" t="str">
        <f t="shared" si="450"/>
        <v>21:0134</v>
      </c>
      <c r="D6321" s="1" t="str">
        <f t="shared" si="451"/>
        <v>21:0078</v>
      </c>
      <c r="E6321" t="s">
        <v>22351</v>
      </c>
      <c r="F6321" t="s">
        <v>22352</v>
      </c>
      <c r="H6321">
        <v>54.754185700000001</v>
      </c>
      <c r="I6321">
        <v>-66.814554999999999</v>
      </c>
      <c r="J6321" s="1" t="str">
        <f t="shared" si="448"/>
        <v>Till</v>
      </c>
      <c r="K6321" s="1" t="str">
        <f t="shared" si="449"/>
        <v>&lt;63 micron</v>
      </c>
      <c r="L6321">
        <v>0.1</v>
      </c>
      <c r="M6321">
        <v>1.1499999999999999</v>
      </c>
      <c r="N6321">
        <v>20</v>
      </c>
      <c r="O6321">
        <v>140</v>
      </c>
      <c r="P6321">
        <v>0.25</v>
      </c>
      <c r="Q6321">
        <v>1</v>
      </c>
      <c r="R6321">
        <v>0.01</v>
      </c>
      <c r="S6321">
        <v>0.25</v>
      </c>
      <c r="T6321">
        <v>17</v>
      </c>
      <c r="U6321">
        <v>19</v>
      </c>
      <c r="V6321">
        <v>32</v>
      </c>
      <c r="W6321">
        <v>8.14</v>
      </c>
      <c r="X6321">
        <v>5</v>
      </c>
      <c r="Y6321">
        <v>0.5</v>
      </c>
      <c r="Z6321">
        <v>7.0000000000000007E-2</v>
      </c>
      <c r="AA6321">
        <v>10</v>
      </c>
      <c r="AB6321">
        <v>0.19</v>
      </c>
      <c r="AC6321">
        <v>4750</v>
      </c>
      <c r="AD6321">
        <v>0.5</v>
      </c>
      <c r="AE6321">
        <v>5.0000000000000001E-3</v>
      </c>
      <c r="AF6321">
        <v>33</v>
      </c>
      <c r="AG6321">
        <v>620</v>
      </c>
      <c r="AH6321">
        <v>8</v>
      </c>
      <c r="AI6321">
        <v>2</v>
      </c>
      <c r="AJ6321">
        <v>5</v>
      </c>
      <c r="AK6321">
        <v>7</v>
      </c>
      <c r="AL6321">
        <v>0.01</v>
      </c>
      <c r="AM6321">
        <v>5</v>
      </c>
      <c r="AN6321">
        <v>5</v>
      </c>
      <c r="AO6321">
        <v>45</v>
      </c>
      <c r="AP6321">
        <v>5</v>
      </c>
      <c r="AQ6321">
        <v>82</v>
      </c>
    </row>
    <row r="6322" spans="1:43" hidden="1" x14ac:dyDescent="0.25">
      <c r="A6322" t="s">
        <v>22353</v>
      </c>
      <c r="B6322" t="s">
        <v>22354</v>
      </c>
      <c r="C6322" s="1" t="str">
        <f t="shared" si="450"/>
        <v>21:0134</v>
      </c>
      <c r="D6322" s="1" t="str">
        <f t="shared" si="451"/>
        <v>21:0078</v>
      </c>
      <c r="E6322" t="s">
        <v>22355</v>
      </c>
      <c r="F6322" t="s">
        <v>22356</v>
      </c>
      <c r="H6322">
        <v>54.793025800000002</v>
      </c>
      <c r="I6322">
        <v>-66.824902699999996</v>
      </c>
      <c r="J6322" s="1" t="str">
        <f t="shared" si="448"/>
        <v>Till</v>
      </c>
      <c r="K6322" s="1" t="str">
        <f t="shared" si="449"/>
        <v>&lt;63 micron</v>
      </c>
      <c r="L6322">
        <v>0.1</v>
      </c>
      <c r="M6322">
        <v>2</v>
      </c>
      <c r="N6322">
        <v>18</v>
      </c>
      <c r="O6322">
        <v>40</v>
      </c>
      <c r="P6322">
        <v>0.25</v>
      </c>
      <c r="Q6322">
        <v>1</v>
      </c>
      <c r="R6322">
        <v>0.04</v>
      </c>
      <c r="S6322">
        <v>0.25</v>
      </c>
      <c r="T6322">
        <v>13</v>
      </c>
      <c r="U6322">
        <v>30</v>
      </c>
      <c r="V6322">
        <v>27</v>
      </c>
      <c r="W6322">
        <v>7.12</v>
      </c>
      <c r="X6322">
        <v>5</v>
      </c>
      <c r="Y6322">
        <v>0.5</v>
      </c>
      <c r="Z6322">
        <v>0.11</v>
      </c>
      <c r="AA6322">
        <v>30</v>
      </c>
      <c r="AB6322">
        <v>0.57999999999999996</v>
      </c>
      <c r="AC6322">
        <v>820</v>
      </c>
      <c r="AD6322">
        <v>2</v>
      </c>
      <c r="AE6322">
        <v>5.0000000000000001E-3</v>
      </c>
      <c r="AF6322">
        <v>26</v>
      </c>
      <c r="AG6322">
        <v>260</v>
      </c>
      <c r="AH6322">
        <v>16</v>
      </c>
      <c r="AI6322">
        <v>4</v>
      </c>
      <c r="AJ6322">
        <v>3</v>
      </c>
      <c r="AK6322">
        <v>6</v>
      </c>
      <c r="AL6322">
        <v>5.0000000000000001E-3</v>
      </c>
      <c r="AM6322">
        <v>5</v>
      </c>
      <c r="AN6322">
        <v>5</v>
      </c>
      <c r="AO6322">
        <v>49</v>
      </c>
      <c r="AP6322">
        <v>5</v>
      </c>
      <c r="AQ6322">
        <v>64</v>
      </c>
    </row>
    <row r="6323" spans="1:43" hidden="1" x14ac:dyDescent="0.25">
      <c r="A6323" t="s">
        <v>22357</v>
      </c>
      <c r="B6323" t="s">
        <v>22358</v>
      </c>
      <c r="C6323" s="1" t="str">
        <f t="shared" si="450"/>
        <v>21:0134</v>
      </c>
      <c r="D6323" s="1" t="str">
        <f t="shared" si="451"/>
        <v>21:0078</v>
      </c>
      <c r="E6323" t="s">
        <v>22359</v>
      </c>
      <c r="F6323" t="s">
        <v>22360</v>
      </c>
      <c r="H6323">
        <v>54.720391900000003</v>
      </c>
      <c r="I6323">
        <v>-66.835010100000005</v>
      </c>
      <c r="J6323" s="1" t="str">
        <f t="shared" si="448"/>
        <v>Till</v>
      </c>
      <c r="K6323" s="1" t="str">
        <f t="shared" si="449"/>
        <v>&lt;63 micron</v>
      </c>
      <c r="L6323">
        <v>0.1</v>
      </c>
      <c r="M6323">
        <v>1.34</v>
      </c>
      <c r="N6323">
        <v>28</v>
      </c>
      <c r="O6323">
        <v>30</v>
      </c>
      <c r="P6323">
        <v>0.25</v>
      </c>
      <c r="Q6323">
        <v>1</v>
      </c>
      <c r="R6323">
        <v>0.02</v>
      </c>
      <c r="S6323">
        <v>0.25</v>
      </c>
      <c r="T6323">
        <v>12</v>
      </c>
      <c r="U6323">
        <v>30</v>
      </c>
      <c r="V6323">
        <v>24</v>
      </c>
      <c r="W6323">
        <v>10.4</v>
      </c>
      <c r="X6323">
        <v>5</v>
      </c>
      <c r="Y6323">
        <v>0.5</v>
      </c>
      <c r="Z6323">
        <v>0.08</v>
      </c>
      <c r="AA6323">
        <v>10</v>
      </c>
      <c r="AB6323">
        <v>0.35</v>
      </c>
      <c r="AC6323">
        <v>950</v>
      </c>
      <c r="AD6323">
        <v>2</v>
      </c>
      <c r="AE6323">
        <v>5.0000000000000001E-3</v>
      </c>
      <c r="AF6323">
        <v>16</v>
      </c>
      <c r="AG6323">
        <v>420</v>
      </c>
      <c r="AH6323">
        <v>14</v>
      </c>
      <c r="AI6323">
        <v>6</v>
      </c>
      <c r="AJ6323">
        <v>2</v>
      </c>
      <c r="AK6323">
        <v>3</v>
      </c>
      <c r="AL6323">
        <v>0.03</v>
      </c>
      <c r="AM6323">
        <v>5</v>
      </c>
      <c r="AN6323">
        <v>5</v>
      </c>
      <c r="AO6323">
        <v>40</v>
      </c>
      <c r="AP6323">
        <v>5</v>
      </c>
      <c r="AQ6323">
        <v>44</v>
      </c>
    </row>
    <row r="6324" spans="1:43" hidden="1" x14ac:dyDescent="0.25">
      <c r="A6324" t="s">
        <v>22361</v>
      </c>
      <c r="B6324" t="s">
        <v>22362</v>
      </c>
      <c r="C6324" s="1" t="str">
        <f t="shared" si="450"/>
        <v>21:0134</v>
      </c>
      <c r="D6324" s="1" t="str">
        <f t="shared" si="451"/>
        <v>21:0078</v>
      </c>
      <c r="E6324" t="s">
        <v>22363</v>
      </c>
      <c r="F6324" t="s">
        <v>22364</v>
      </c>
      <c r="H6324">
        <v>54.760292200000002</v>
      </c>
      <c r="I6324">
        <v>-66.905932899999996</v>
      </c>
      <c r="J6324" s="1" t="str">
        <f t="shared" si="448"/>
        <v>Till</v>
      </c>
      <c r="K6324" s="1" t="str">
        <f t="shared" si="449"/>
        <v>&lt;63 micron</v>
      </c>
      <c r="L6324">
        <v>0.1</v>
      </c>
      <c r="M6324">
        <v>1.1100000000000001</v>
      </c>
      <c r="N6324">
        <v>20</v>
      </c>
      <c r="O6324">
        <v>40</v>
      </c>
      <c r="P6324">
        <v>0.25</v>
      </c>
      <c r="Q6324">
        <v>1</v>
      </c>
      <c r="R6324">
        <v>0.01</v>
      </c>
      <c r="S6324">
        <v>0.25</v>
      </c>
      <c r="T6324">
        <v>10</v>
      </c>
      <c r="U6324">
        <v>28</v>
      </c>
      <c r="V6324">
        <v>21</v>
      </c>
      <c r="W6324">
        <v>11</v>
      </c>
      <c r="X6324">
        <v>5</v>
      </c>
      <c r="Y6324">
        <v>0.5</v>
      </c>
      <c r="Z6324">
        <v>0.09</v>
      </c>
      <c r="AA6324">
        <v>10</v>
      </c>
      <c r="AB6324">
        <v>0.15</v>
      </c>
      <c r="AC6324">
        <v>750</v>
      </c>
      <c r="AD6324">
        <v>0.5</v>
      </c>
      <c r="AE6324">
        <v>5.0000000000000001E-3</v>
      </c>
      <c r="AF6324">
        <v>12</v>
      </c>
      <c r="AG6324">
        <v>450</v>
      </c>
      <c r="AH6324">
        <v>12</v>
      </c>
      <c r="AI6324">
        <v>4</v>
      </c>
      <c r="AJ6324">
        <v>3</v>
      </c>
      <c r="AK6324">
        <v>8</v>
      </c>
      <c r="AL6324">
        <v>0.02</v>
      </c>
      <c r="AM6324">
        <v>5</v>
      </c>
      <c r="AN6324">
        <v>5</v>
      </c>
      <c r="AO6324">
        <v>35</v>
      </c>
      <c r="AP6324">
        <v>5</v>
      </c>
      <c r="AQ6324">
        <v>20</v>
      </c>
    </row>
    <row r="6325" spans="1:43" hidden="1" x14ac:dyDescent="0.25">
      <c r="A6325" t="s">
        <v>22365</v>
      </c>
      <c r="B6325" t="s">
        <v>22366</v>
      </c>
      <c r="C6325" s="1" t="str">
        <f t="shared" si="450"/>
        <v>21:0134</v>
      </c>
      <c r="D6325" s="1" t="str">
        <f t="shared" si="451"/>
        <v>21:0078</v>
      </c>
      <c r="E6325" t="s">
        <v>22367</v>
      </c>
      <c r="F6325" t="s">
        <v>22368</v>
      </c>
      <c r="H6325">
        <v>54.871546899999998</v>
      </c>
      <c r="I6325">
        <v>-67.056032500000001</v>
      </c>
      <c r="J6325" s="1" t="str">
        <f t="shared" si="448"/>
        <v>Till</v>
      </c>
      <c r="K6325" s="1" t="str">
        <f t="shared" si="449"/>
        <v>&lt;63 micron</v>
      </c>
      <c r="L6325">
        <v>0.1</v>
      </c>
      <c r="M6325">
        <v>1.65</v>
      </c>
      <c r="N6325">
        <v>22</v>
      </c>
      <c r="O6325">
        <v>60</v>
      </c>
      <c r="P6325">
        <v>0.25</v>
      </c>
      <c r="Q6325">
        <v>1</v>
      </c>
      <c r="R6325">
        <v>0.04</v>
      </c>
      <c r="S6325">
        <v>0.25</v>
      </c>
      <c r="T6325">
        <v>17</v>
      </c>
      <c r="U6325">
        <v>38</v>
      </c>
      <c r="V6325">
        <v>51</v>
      </c>
      <c r="W6325">
        <v>10.35</v>
      </c>
      <c r="X6325">
        <v>5</v>
      </c>
      <c r="Y6325">
        <v>0.5</v>
      </c>
      <c r="Z6325">
        <v>0.14000000000000001</v>
      </c>
      <c r="AA6325">
        <v>30</v>
      </c>
      <c r="AB6325">
        <v>0.44</v>
      </c>
      <c r="AC6325">
        <v>1255</v>
      </c>
      <c r="AD6325">
        <v>1</v>
      </c>
      <c r="AE6325">
        <v>5.0000000000000001E-3</v>
      </c>
      <c r="AF6325">
        <v>27</v>
      </c>
      <c r="AG6325">
        <v>360</v>
      </c>
      <c r="AH6325">
        <v>22</v>
      </c>
      <c r="AI6325">
        <v>4</v>
      </c>
      <c r="AJ6325">
        <v>3</v>
      </c>
      <c r="AK6325">
        <v>4</v>
      </c>
      <c r="AL6325">
        <v>0.06</v>
      </c>
      <c r="AM6325">
        <v>5</v>
      </c>
      <c r="AN6325">
        <v>5</v>
      </c>
      <c r="AO6325">
        <v>40</v>
      </c>
      <c r="AP6325">
        <v>5</v>
      </c>
      <c r="AQ6325">
        <v>66</v>
      </c>
    </row>
    <row r="6326" spans="1:43" hidden="1" x14ac:dyDescent="0.25">
      <c r="A6326" t="s">
        <v>22369</v>
      </c>
      <c r="B6326" t="s">
        <v>22370</v>
      </c>
      <c r="C6326" s="1" t="str">
        <f t="shared" si="450"/>
        <v>21:0134</v>
      </c>
      <c r="D6326" s="1" t="str">
        <f t="shared" si="451"/>
        <v>21:0078</v>
      </c>
      <c r="E6326" t="s">
        <v>22371</v>
      </c>
      <c r="F6326" t="s">
        <v>22372</v>
      </c>
      <c r="H6326">
        <v>54.864632800000003</v>
      </c>
      <c r="I6326">
        <v>-67.017403000000002</v>
      </c>
      <c r="J6326" s="1" t="str">
        <f t="shared" si="448"/>
        <v>Till</v>
      </c>
      <c r="K6326" s="1" t="str">
        <f t="shared" si="449"/>
        <v>&lt;63 micron</v>
      </c>
      <c r="L6326">
        <v>0.1</v>
      </c>
      <c r="M6326">
        <v>1.33</v>
      </c>
      <c r="N6326">
        <v>16</v>
      </c>
      <c r="O6326">
        <v>50</v>
      </c>
      <c r="P6326">
        <v>0.25</v>
      </c>
      <c r="Q6326">
        <v>1</v>
      </c>
      <c r="R6326">
        <v>0.01</v>
      </c>
      <c r="S6326">
        <v>0.25</v>
      </c>
      <c r="T6326">
        <v>12</v>
      </c>
      <c r="U6326">
        <v>36</v>
      </c>
      <c r="V6326">
        <v>28</v>
      </c>
      <c r="W6326">
        <v>11.55</v>
      </c>
      <c r="X6326">
        <v>5</v>
      </c>
      <c r="Y6326">
        <v>0.5</v>
      </c>
      <c r="Z6326">
        <v>0.11</v>
      </c>
      <c r="AA6326">
        <v>20</v>
      </c>
      <c r="AB6326">
        <v>0.28000000000000003</v>
      </c>
      <c r="AC6326">
        <v>930</v>
      </c>
      <c r="AD6326">
        <v>0.5</v>
      </c>
      <c r="AE6326">
        <v>5.0000000000000001E-3</v>
      </c>
      <c r="AF6326">
        <v>18</v>
      </c>
      <c r="AG6326">
        <v>330</v>
      </c>
      <c r="AH6326">
        <v>14</v>
      </c>
      <c r="AI6326">
        <v>4</v>
      </c>
      <c r="AJ6326">
        <v>3</v>
      </c>
      <c r="AK6326">
        <v>4</v>
      </c>
      <c r="AL6326">
        <v>0.04</v>
      </c>
      <c r="AM6326">
        <v>5</v>
      </c>
      <c r="AN6326">
        <v>5</v>
      </c>
      <c r="AO6326">
        <v>38</v>
      </c>
      <c r="AP6326">
        <v>5</v>
      </c>
      <c r="AQ6326">
        <v>40</v>
      </c>
    </row>
    <row r="6327" spans="1:43" hidden="1" x14ac:dyDescent="0.25">
      <c r="A6327" t="s">
        <v>22373</v>
      </c>
      <c r="B6327" t="s">
        <v>22374</v>
      </c>
      <c r="C6327" s="1" t="str">
        <f t="shared" si="450"/>
        <v>21:0134</v>
      </c>
      <c r="D6327" s="1" t="str">
        <f t="shared" si="451"/>
        <v>21:0078</v>
      </c>
      <c r="E6327" t="s">
        <v>22375</v>
      </c>
      <c r="F6327" t="s">
        <v>22376</v>
      </c>
      <c r="H6327">
        <v>54.888208200000001</v>
      </c>
      <c r="I6327">
        <v>-67.030281799999997</v>
      </c>
      <c r="J6327" s="1" t="str">
        <f t="shared" si="448"/>
        <v>Till</v>
      </c>
      <c r="K6327" s="1" t="str">
        <f t="shared" si="449"/>
        <v>&lt;63 micron</v>
      </c>
      <c r="L6327">
        <v>0.1</v>
      </c>
      <c r="M6327">
        <v>1.63</v>
      </c>
      <c r="N6327">
        <v>14</v>
      </c>
      <c r="O6327">
        <v>40</v>
      </c>
      <c r="P6327">
        <v>0.25</v>
      </c>
      <c r="Q6327">
        <v>1</v>
      </c>
      <c r="R6327">
        <v>0.02</v>
      </c>
      <c r="S6327">
        <v>0.25</v>
      </c>
      <c r="T6327">
        <v>9</v>
      </c>
      <c r="U6327">
        <v>37</v>
      </c>
      <c r="V6327">
        <v>23</v>
      </c>
      <c r="W6327">
        <v>10.1</v>
      </c>
      <c r="X6327">
        <v>5</v>
      </c>
      <c r="Y6327">
        <v>0.5</v>
      </c>
      <c r="Z6327">
        <v>0.1</v>
      </c>
      <c r="AA6327">
        <v>20</v>
      </c>
      <c r="AB6327">
        <v>0.3</v>
      </c>
      <c r="AC6327">
        <v>630</v>
      </c>
      <c r="AD6327">
        <v>0.5</v>
      </c>
      <c r="AE6327">
        <v>5.0000000000000001E-3</v>
      </c>
      <c r="AF6327">
        <v>17</v>
      </c>
      <c r="AG6327">
        <v>330</v>
      </c>
      <c r="AH6327">
        <v>12</v>
      </c>
      <c r="AI6327">
        <v>4</v>
      </c>
      <c r="AJ6327">
        <v>3</v>
      </c>
      <c r="AK6327">
        <v>3</v>
      </c>
      <c r="AL6327">
        <v>0.03</v>
      </c>
      <c r="AM6327">
        <v>5</v>
      </c>
      <c r="AN6327">
        <v>5</v>
      </c>
      <c r="AO6327">
        <v>37</v>
      </c>
      <c r="AP6327">
        <v>5</v>
      </c>
      <c r="AQ6327">
        <v>38</v>
      </c>
    </row>
    <row r="6328" spans="1:43" hidden="1" x14ac:dyDescent="0.25">
      <c r="A6328" t="s">
        <v>22377</v>
      </c>
      <c r="B6328" t="s">
        <v>22378</v>
      </c>
      <c r="C6328" s="1" t="str">
        <f t="shared" si="450"/>
        <v>21:0134</v>
      </c>
      <c r="D6328" s="1" t="str">
        <f t="shared" si="451"/>
        <v>21:0078</v>
      </c>
      <c r="E6328" t="s">
        <v>22379</v>
      </c>
      <c r="F6328" t="s">
        <v>22380</v>
      </c>
      <c r="H6328">
        <v>54.8529117</v>
      </c>
      <c r="I6328">
        <v>-66.933845500000004</v>
      </c>
      <c r="J6328" s="1" t="str">
        <f t="shared" si="448"/>
        <v>Till</v>
      </c>
      <c r="K6328" s="1" t="str">
        <f t="shared" si="449"/>
        <v>&lt;63 micron</v>
      </c>
      <c r="L6328">
        <v>0.1</v>
      </c>
      <c r="M6328">
        <v>1.28</v>
      </c>
      <c r="N6328">
        <v>20</v>
      </c>
      <c r="O6328">
        <v>50</v>
      </c>
      <c r="P6328">
        <v>0.25</v>
      </c>
      <c r="Q6328">
        <v>1</v>
      </c>
      <c r="R6328">
        <v>0.02</v>
      </c>
      <c r="S6328">
        <v>0.25</v>
      </c>
      <c r="T6328">
        <v>9</v>
      </c>
      <c r="U6328">
        <v>28</v>
      </c>
      <c r="V6328">
        <v>22</v>
      </c>
      <c r="W6328">
        <v>11.9</v>
      </c>
      <c r="X6328">
        <v>5</v>
      </c>
      <c r="Y6328">
        <v>0.5</v>
      </c>
      <c r="Z6328">
        <v>7.0000000000000007E-2</v>
      </c>
      <c r="AA6328">
        <v>20</v>
      </c>
      <c r="AB6328">
        <v>0.18</v>
      </c>
      <c r="AC6328">
        <v>835</v>
      </c>
      <c r="AD6328">
        <v>0.5</v>
      </c>
      <c r="AE6328">
        <v>5.0000000000000001E-3</v>
      </c>
      <c r="AF6328">
        <v>15</v>
      </c>
      <c r="AG6328">
        <v>380</v>
      </c>
      <c r="AH6328">
        <v>8</v>
      </c>
      <c r="AI6328">
        <v>4</v>
      </c>
      <c r="AJ6328">
        <v>3</v>
      </c>
      <c r="AK6328">
        <v>3</v>
      </c>
      <c r="AL6328">
        <v>0.01</v>
      </c>
      <c r="AM6328">
        <v>5</v>
      </c>
      <c r="AN6328">
        <v>5</v>
      </c>
      <c r="AO6328">
        <v>38</v>
      </c>
      <c r="AP6328">
        <v>5</v>
      </c>
      <c r="AQ6328">
        <v>28</v>
      </c>
    </row>
    <row r="6329" spans="1:43" hidden="1" x14ac:dyDescent="0.25">
      <c r="A6329" t="s">
        <v>22381</v>
      </c>
      <c r="B6329" t="s">
        <v>22382</v>
      </c>
      <c r="C6329" s="1" t="str">
        <f t="shared" si="450"/>
        <v>21:0134</v>
      </c>
      <c r="D6329" s="1" t="str">
        <f t="shared" si="451"/>
        <v>21:0078</v>
      </c>
      <c r="E6329" t="s">
        <v>22383</v>
      </c>
      <c r="F6329" t="s">
        <v>22384</v>
      </c>
      <c r="H6329">
        <v>54.638572799999999</v>
      </c>
      <c r="I6329">
        <v>-66.859510900000004</v>
      </c>
      <c r="J6329" s="1" t="str">
        <f t="shared" si="448"/>
        <v>Till</v>
      </c>
      <c r="K6329" s="1" t="str">
        <f t="shared" si="449"/>
        <v>&lt;63 micron</v>
      </c>
      <c r="L6329">
        <v>0.1</v>
      </c>
      <c r="M6329">
        <v>2.39</v>
      </c>
      <c r="N6329">
        <v>24</v>
      </c>
      <c r="O6329">
        <v>110</v>
      </c>
      <c r="P6329">
        <v>0.25</v>
      </c>
      <c r="Q6329">
        <v>1</v>
      </c>
      <c r="R6329">
        <v>0.04</v>
      </c>
      <c r="S6329">
        <v>0.25</v>
      </c>
      <c r="T6329">
        <v>21</v>
      </c>
      <c r="U6329">
        <v>57</v>
      </c>
      <c r="V6329">
        <v>89</v>
      </c>
      <c r="W6329">
        <v>9</v>
      </c>
      <c r="X6329">
        <v>10</v>
      </c>
      <c r="Y6329">
        <v>0.5</v>
      </c>
      <c r="Z6329">
        <v>0.26</v>
      </c>
      <c r="AA6329">
        <v>50</v>
      </c>
      <c r="AB6329">
        <v>1.05</v>
      </c>
      <c r="AC6329">
        <v>1565</v>
      </c>
      <c r="AD6329">
        <v>2</v>
      </c>
      <c r="AE6329">
        <v>0.01</v>
      </c>
      <c r="AF6329">
        <v>48</v>
      </c>
      <c r="AG6329">
        <v>260</v>
      </c>
      <c r="AH6329">
        <v>38</v>
      </c>
      <c r="AI6329">
        <v>4</v>
      </c>
      <c r="AJ6329">
        <v>5</v>
      </c>
      <c r="AK6329">
        <v>7</v>
      </c>
      <c r="AL6329">
        <v>0.06</v>
      </c>
      <c r="AM6329">
        <v>5</v>
      </c>
      <c r="AN6329">
        <v>5</v>
      </c>
      <c r="AO6329">
        <v>48</v>
      </c>
      <c r="AP6329">
        <v>5</v>
      </c>
      <c r="AQ6329">
        <v>134</v>
      </c>
    </row>
    <row r="6330" spans="1:43" hidden="1" x14ac:dyDescent="0.25">
      <c r="A6330" t="s">
        <v>22385</v>
      </c>
      <c r="B6330" t="s">
        <v>22386</v>
      </c>
      <c r="C6330" s="1" t="str">
        <f t="shared" si="450"/>
        <v>21:0134</v>
      </c>
      <c r="D6330" s="1" t="str">
        <f t="shared" si="451"/>
        <v>21:0078</v>
      </c>
      <c r="E6330" t="s">
        <v>22387</v>
      </c>
      <c r="F6330" t="s">
        <v>22388</v>
      </c>
      <c r="H6330">
        <v>53.574772799999998</v>
      </c>
      <c r="I6330">
        <v>-64.511687600000002</v>
      </c>
      <c r="J6330" s="1" t="str">
        <f t="shared" si="448"/>
        <v>Till</v>
      </c>
      <c r="K6330" s="1" t="str">
        <f t="shared" si="449"/>
        <v>&lt;63 micron</v>
      </c>
      <c r="L6330">
        <v>0.1</v>
      </c>
      <c r="M6330">
        <v>0.64</v>
      </c>
      <c r="N6330">
        <v>1</v>
      </c>
      <c r="O6330">
        <v>80</v>
      </c>
      <c r="P6330">
        <v>0.25</v>
      </c>
      <c r="Q6330">
        <v>4</v>
      </c>
      <c r="R6330">
        <v>0.45</v>
      </c>
      <c r="S6330">
        <v>0.25</v>
      </c>
      <c r="T6330">
        <v>6</v>
      </c>
      <c r="U6330">
        <v>31</v>
      </c>
      <c r="V6330">
        <v>18</v>
      </c>
      <c r="W6330">
        <v>1.99</v>
      </c>
      <c r="X6330">
        <v>5</v>
      </c>
      <c r="Y6330">
        <v>0.5</v>
      </c>
      <c r="Z6330">
        <v>0.1</v>
      </c>
      <c r="AA6330">
        <v>30</v>
      </c>
      <c r="AB6330">
        <v>0.28000000000000003</v>
      </c>
      <c r="AC6330">
        <v>160</v>
      </c>
      <c r="AD6330">
        <v>0.5</v>
      </c>
      <c r="AE6330">
        <v>0.02</v>
      </c>
      <c r="AF6330">
        <v>12</v>
      </c>
      <c r="AG6330">
        <v>1020</v>
      </c>
      <c r="AH6330">
        <v>4</v>
      </c>
      <c r="AI6330">
        <v>2</v>
      </c>
      <c r="AJ6330">
        <v>2</v>
      </c>
      <c r="AK6330">
        <v>25</v>
      </c>
      <c r="AL6330">
        <v>0.05</v>
      </c>
      <c r="AM6330">
        <v>5</v>
      </c>
      <c r="AN6330">
        <v>5</v>
      </c>
      <c r="AO6330">
        <v>36</v>
      </c>
      <c r="AP6330">
        <v>5</v>
      </c>
      <c r="AQ6330">
        <v>24</v>
      </c>
    </row>
    <row r="6331" spans="1:43" hidden="1" x14ac:dyDescent="0.25">
      <c r="A6331" t="s">
        <v>22389</v>
      </c>
      <c r="B6331" t="s">
        <v>22390</v>
      </c>
      <c r="C6331" s="1" t="str">
        <f t="shared" si="450"/>
        <v>21:0134</v>
      </c>
      <c r="D6331" s="1" t="str">
        <f t="shared" si="451"/>
        <v>21:0078</v>
      </c>
      <c r="E6331" t="s">
        <v>22391</v>
      </c>
      <c r="F6331" t="s">
        <v>22392</v>
      </c>
      <c r="H6331">
        <v>54.530774299999997</v>
      </c>
      <c r="I6331">
        <v>-66.879068700000005</v>
      </c>
      <c r="J6331" s="1" t="str">
        <f t="shared" si="448"/>
        <v>Till</v>
      </c>
      <c r="K6331" s="1" t="str">
        <f t="shared" si="449"/>
        <v>&lt;63 micron</v>
      </c>
      <c r="L6331">
        <v>0.1</v>
      </c>
      <c r="M6331">
        <v>2.83</v>
      </c>
      <c r="N6331">
        <v>1</v>
      </c>
      <c r="O6331">
        <v>130</v>
      </c>
      <c r="P6331">
        <v>0.25</v>
      </c>
      <c r="Q6331">
        <v>2</v>
      </c>
      <c r="R6331">
        <v>0.12</v>
      </c>
      <c r="S6331">
        <v>0.25</v>
      </c>
      <c r="T6331">
        <v>19</v>
      </c>
      <c r="U6331">
        <v>170</v>
      </c>
      <c r="V6331">
        <v>63</v>
      </c>
      <c r="W6331">
        <v>4.12</v>
      </c>
      <c r="X6331">
        <v>5</v>
      </c>
      <c r="Y6331">
        <v>0.5</v>
      </c>
      <c r="Z6331">
        <v>0.34</v>
      </c>
      <c r="AA6331">
        <v>30</v>
      </c>
      <c r="AB6331">
        <v>1.61</v>
      </c>
      <c r="AC6331">
        <v>335</v>
      </c>
      <c r="AD6331">
        <v>0.5</v>
      </c>
      <c r="AE6331">
        <v>0.01</v>
      </c>
      <c r="AF6331">
        <v>73</v>
      </c>
      <c r="AG6331">
        <v>490</v>
      </c>
      <c r="AH6331">
        <v>14</v>
      </c>
      <c r="AI6331">
        <v>1</v>
      </c>
      <c r="AJ6331">
        <v>8</v>
      </c>
      <c r="AK6331">
        <v>9</v>
      </c>
      <c r="AL6331">
        <v>0.18</v>
      </c>
      <c r="AM6331">
        <v>5</v>
      </c>
      <c r="AN6331">
        <v>5</v>
      </c>
      <c r="AO6331">
        <v>100</v>
      </c>
      <c r="AP6331">
        <v>5</v>
      </c>
      <c r="AQ6331">
        <v>86</v>
      </c>
    </row>
    <row r="6332" spans="1:43" hidden="1" x14ac:dyDescent="0.25">
      <c r="A6332" t="s">
        <v>22393</v>
      </c>
      <c r="B6332" t="s">
        <v>22394</v>
      </c>
      <c r="C6332" s="1" t="str">
        <f t="shared" si="450"/>
        <v>21:0134</v>
      </c>
      <c r="D6332" s="1" t="str">
        <f t="shared" si="451"/>
        <v>21:0078</v>
      </c>
      <c r="E6332" t="s">
        <v>22395</v>
      </c>
      <c r="F6332" t="s">
        <v>22396</v>
      </c>
      <c r="H6332">
        <v>53.872379299999999</v>
      </c>
      <c r="I6332">
        <v>-66.0605683</v>
      </c>
      <c r="J6332" s="1" t="str">
        <f t="shared" si="448"/>
        <v>Till</v>
      </c>
      <c r="K6332" s="1" t="str">
        <f t="shared" si="449"/>
        <v>&lt;63 micron</v>
      </c>
      <c r="L6332">
        <v>0.2</v>
      </c>
      <c r="M6332">
        <v>1.1100000000000001</v>
      </c>
      <c r="N6332">
        <v>1</v>
      </c>
      <c r="O6332">
        <v>160</v>
      </c>
      <c r="P6332">
        <v>1</v>
      </c>
      <c r="Q6332">
        <v>1</v>
      </c>
      <c r="R6332">
        <v>0.2</v>
      </c>
      <c r="S6332">
        <v>0.25</v>
      </c>
      <c r="T6332">
        <v>9</v>
      </c>
      <c r="U6332">
        <v>39</v>
      </c>
      <c r="V6332">
        <v>21</v>
      </c>
      <c r="W6332">
        <v>2.99</v>
      </c>
      <c r="X6332">
        <v>10</v>
      </c>
      <c r="Y6332">
        <v>0.5</v>
      </c>
      <c r="Z6332">
        <v>0.12</v>
      </c>
      <c r="AA6332">
        <v>30</v>
      </c>
      <c r="AB6332">
        <v>0.5</v>
      </c>
      <c r="AC6332">
        <v>510</v>
      </c>
      <c r="AD6332">
        <v>0.5</v>
      </c>
      <c r="AE6332">
        <v>0.01</v>
      </c>
      <c r="AF6332">
        <v>18</v>
      </c>
      <c r="AG6332">
        <v>590</v>
      </c>
      <c r="AH6332">
        <v>12</v>
      </c>
      <c r="AI6332">
        <v>2</v>
      </c>
      <c r="AJ6332">
        <v>4</v>
      </c>
      <c r="AK6332">
        <v>7</v>
      </c>
      <c r="AL6332">
        <v>7.0000000000000007E-2</v>
      </c>
      <c r="AM6332">
        <v>5</v>
      </c>
      <c r="AN6332">
        <v>5</v>
      </c>
      <c r="AO6332">
        <v>31</v>
      </c>
      <c r="AP6332">
        <v>5</v>
      </c>
      <c r="AQ6332">
        <v>38</v>
      </c>
    </row>
    <row r="6333" spans="1:43" hidden="1" x14ac:dyDescent="0.25">
      <c r="A6333" t="s">
        <v>22397</v>
      </c>
      <c r="B6333" t="s">
        <v>22398</v>
      </c>
      <c r="C6333" s="1" t="str">
        <f t="shared" si="450"/>
        <v>21:0134</v>
      </c>
      <c r="D6333" s="1" t="str">
        <f t="shared" si="451"/>
        <v>21:0078</v>
      </c>
      <c r="E6333" t="s">
        <v>22399</v>
      </c>
      <c r="F6333" t="s">
        <v>22400</v>
      </c>
      <c r="H6333">
        <v>54.023700300000002</v>
      </c>
      <c r="I6333">
        <v>-66.034625899999995</v>
      </c>
      <c r="J6333" s="1" t="str">
        <f t="shared" si="448"/>
        <v>Till</v>
      </c>
      <c r="K6333" s="1" t="str">
        <f t="shared" si="449"/>
        <v>&lt;63 micron</v>
      </c>
      <c r="L6333">
        <v>0.1</v>
      </c>
      <c r="M6333">
        <v>1.55</v>
      </c>
      <c r="N6333">
        <v>8</v>
      </c>
      <c r="O6333">
        <v>120</v>
      </c>
      <c r="P6333">
        <v>1</v>
      </c>
      <c r="Q6333">
        <v>1</v>
      </c>
      <c r="R6333">
        <v>0.12</v>
      </c>
      <c r="S6333">
        <v>0.25</v>
      </c>
      <c r="T6333">
        <v>10</v>
      </c>
      <c r="U6333">
        <v>50</v>
      </c>
      <c r="V6333">
        <v>31</v>
      </c>
      <c r="W6333">
        <v>3.14</v>
      </c>
      <c r="X6333">
        <v>5</v>
      </c>
      <c r="Y6333">
        <v>0.5</v>
      </c>
      <c r="Z6333">
        <v>0.13</v>
      </c>
      <c r="AA6333">
        <v>20</v>
      </c>
      <c r="AB6333">
        <v>0.46</v>
      </c>
      <c r="AC6333">
        <v>385</v>
      </c>
      <c r="AD6333">
        <v>0.5</v>
      </c>
      <c r="AE6333">
        <v>0.01</v>
      </c>
      <c r="AF6333">
        <v>24</v>
      </c>
      <c r="AG6333">
        <v>430</v>
      </c>
      <c r="AH6333">
        <v>8</v>
      </c>
      <c r="AI6333">
        <v>1</v>
      </c>
      <c r="AJ6333">
        <v>4</v>
      </c>
      <c r="AK6333">
        <v>6</v>
      </c>
      <c r="AL6333">
        <v>0.06</v>
      </c>
      <c r="AM6333">
        <v>5</v>
      </c>
      <c r="AN6333">
        <v>5</v>
      </c>
      <c r="AO6333">
        <v>32</v>
      </c>
      <c r="AP6333">
        <v>5</v>
      </c>
      <c r="AQ6333">
        <v>42</v>
      </c>
    </row>
    <row r="6334" spans="1:43" hidden="1" x14ac:dyDescent="0.25">
      <c r="A6334" t="s">
        <v>22401</v>
      </c>
      <c r="B6334" t="s">
        <v>22402</v>
      </c>
      <c r="C6334" s="1" t="str">
        <f t="shared" si="450"/>
        <v>21:0134</v>
      </c>
      <c r="D6334" s="1" t="str">
        <f t="shared" si="451"/>
        <v>21:0078</v>
      </c>
      <c r="E6334" t="s">
        <v>22403</v>
      </c>
      <c r="F6334" t="s">
        <v>22404</v>
      </c>
      <c r="H6334">
        <v>54.394257000000003</v>
      </c>
      <c r="I6334">
        <v>-66.151240000000001</v>
      </c>
      <c r="J6334" s="1" t="str">
        <f t="shared" si="448"/>
        <v>Till</v>
      </c>
      <c r="K6334" s="1" t="str">
        <f t="shared" si="449"/>
        <v>&lt;63 micron</v>
      </c>
      <c r="L6334">
        <v>0.1</v>
      </c>
      <c r="M6334">
        <v>0.91</v>
      </c>
      <c r="N6334">
        <v>6</v>
      </c>
      <c r="O6334">
        <v>30</v>
      </c>
      <c r="P6334">
        <v>1</v>
      </c>
      <c r="Q6334">
        <v>1</v>
      </c>
      <c r="R6334">
        <v>0.11</v>
      </c>
      <c r="S6334">
        <v>0.25</v>
      </c>
      <c r="T6334">
        <v>11</v>
      </c>
      <c r="U6334">
        <v>31</v>
      </c>
      <c r="V6334">
        <v>34</v>
      </c>
      <c r="W6334">
        <v>6.47</v>
      </c>
      <c r="X6334">
        <v>5</v>
      </c>
      <c r="Y6334">
        <v>0.5</v>
      </c>
      <c r="Z6334">
        <v>0.06</v>
      </c>
      <c r="AA6334">
        <v>20</v>
      </c>
      <c r="AB6334">
        <v>0.39</v>
      </c>
      <c r="AC6334">
        <v>865</v>
      </c>
      <c r="AD6334">
        <v>0.5</v>
      </c>
      <c r="AE6334">
        <v>5.0000000000000001E-3</v>
      </c>
      <c r="AF6334">
        <v>20</v>
      </c>
      <c r="AG6334">
        <v>330</v>
      </c>
      <c r="AH6334">
        <v>12</v>
      </c>
      <c r="AI6334">
        <v>2</v>
      </c>
      <c r="AJ6334">
        <v>3</v>
      </c>
      <c r="AK6334">
        <v>5</v>
      </c>
      <c r="AL6334">
        <v>7.0000000000000007E-2</v>
      </c>
      <c r="AM6334">
        <v>5</v>
      </c>
      <c r="AN6334">
        <v>5</v>
      </c>
      <c r="AO6334">
        <v>36</v>
      </c>
      <c r="AP6334">
        <v>5</v>
      </c>
      <c r="AQ6334">
        <v>44</v>
      </c>
    </row>
    <row r="6335" spans="1:43" hidden="1" x14ac:dyDescent="0.25">
      <c r="A6335" t="s">
        <v>22405</v>
      </c>
      <c r="B6335" t="s">
        <v>22406</v>
      </c>
      <c r="C6335" s="1" t="str">
        <f t="shared" si="450"/>
        <v>21:0134</v>
      </c>
      <c r="D6335" s="1" t="str">
        <f t="shared" si="451"/>
        <v>21:0078</v>
      </c>
      <c r="E6335" t="s">
        <v>22407</v>
      </c>
      <c r="F6335" t="s">
        <v>22408</v>
      </c>
      <c r="H6335">
        <v>54.788341199999998</v>
      </c>
      <c r="I6335">
        <v>-67.388229800000005</v>
      </c>
      <c r="J6335" s="1" t="str">
        <f t="shared" si="448"/>
        <v>Till</v>
      </c>
      <c r="K6335" s="1" t="str">
        <f t="shared" si="449"/>
        <v>&lt;63 micron</v>
      </c>
      <c r="L6335">
        <v>0.1</v>
      </c>
      <c r="M6335">
        <v>1.86</v>
      </c>
      <c r="N6335">
        <v>2</v>
      </c>
      <c r="O6335">
        <v>140</v>
      </c>
      <c r="P6335">
        <v>1</v>
      </c>
      <c r="Q6335">
        <v>1</v>
      </c>
      <c r="R6335">
        <v>7.0000000000000007E-2</v>
      </c>
      <c r="S6335">
        <v>0.25</v>
      </c>
      <c r="T6335">
        <v>17</v>
      </c>
      <c r="U6335">
        <v>83</v>
      </c>
      <c r="V6335">
        <v>56</v>
      </c>
      <c r="W6335">
        <v>6.87</v>
      </c>
      <c r="X6335">
        <v>10</v>
      </c>
      <c r="Y6335">
        <v>0.5</v>
      </c>
      <c r="Z6335">
        <v>0.23</v>
      </c>
      <c r="AA6335">
        <v>20</v>
      </c>
      <c r="AB6335">
        <v>0.85</v>
      </c>
      <c r="AC6335">
        <v>1860</v>
      </c>
      <c r="AD6335">
        <v>2</v>
      </c>
      <c r="AE6335">
        <v>0.01</v>
      </c>
      <c r="AF6335">
        <v>48</v>
      </c>
      <c r="AG6335">
        <v>270</v>
      </c>
      <c r="AH6335">
        <v>16</v>
      </c>
      <c r="AI6335">
        <v>2</v>
      </c>
      <c r="AJ6335">
        <v>6</v>
      </c>
      <c r="AK6335">
        <v>9</v>
      </c>
      <c r="AL6335">
        <v>0.12</v>
      </c>
      <c r="AM6335">
        <v>5</v>
      </c>
      <c r="AN6335">
        <v>5</v>
      </c>
      <c r="AO6335">
        <v>63</v>
      </c>
      <c r="AP6335">
        <v>5</v>
      </c>
      <c r="AQ6335">
        <v>68</v>
      </c>
    </row>
    <row r="6336" spans="1:43" hidden="1" x14ac:dyDescent="0.25">
      <c r="A6336" t="s">
        <v>22409</v>
      </c>
      <c r="B6336" t="s">
        <v>22410</v>
      </c>
      <c r="C6336" s="1" t="str">
        <f t="shared" si="450"/>
        <v>21:0134</v>
      </c>
      <c r="D6336" s="1" t="str">
        <f t="shared" si="451"/>
        <v>21:0078</v>
      </c>
      <c r="E6336" t="s">
        <v>22411</v>
      </c>
      <c r="F6336" t="s">
        <v>22412</v>
      </c>
      <c r="H6336">
        <v>54.847655899999999</v>
      </c>
      <c r="I6336">
        <v>-67.529178099999996</v>
      </c>
      <c r="J6336" s="1" t="str">
        <f t="shared" si="448"/>
        <v>Till</v>
      </c>
      <c r="K6336" s="1" t="str">
        <f t="shared" si="449"/>
        <v>&lt;63 micron</v>
      </c>
      <c r="L6336">
        <v>0.1</v>
      </c>
      <c r="M6336">
        <v>1.86</v>
      </c>
      <c r="N6336">
        <v>8</v>
      </c>
      <c r="O6336">
        <v>150</v>
      </c>
      <c r="P6336">
        <v>1</v>
      </c>
      <c r="Q6336">
        <v>2</v>
      </c>
      <c r="R6336">
        <v>0.15</v>
      </c>
      <c r="S6336">
        <v>0.25</v>
      </c>
      <c r="T6336">
        <v>15</v>
      </c>
      <c r="U6336">
        <v>100</v>
      </c>
      <c r="V6336">
        <v>55</v>
      </c>
      <c r="W6336">
        <v>6.92</v>
      </c>
      <c r="X6336">
        <v>10</v>
      </c>
      <c r="Y6336">
        <v>0.5</v>
      </c>
      <c r="Z6336">
        <v>0.4</v>
      </c>
      <c r="AA6336">
        <v>20</v>
      </c>
      <c r="AB6336">
        <v>0.93</v>
      </c>
      <c r="AC6336">
        <v>1175</v>
      </c>
      <c r="AD6336">
        <v>1</v>
      </c>
      <c r="AE6336">
        <v>0.01</v>
      </c>
      <c r="AF6336">
        <v>46</v>
      </c>
      <c r="AG6336">
        <v>410</v>
      </c>
      <c r="AH6336">
        <v>14</v>
      </c>
      <c r="AI6336">
        <v>6</v>
      </c>
      <c r="AJ6336">
        <v>6</v>
      </c>
      <c r="AK6336">
        <v>14</v>
      </c>
      <c r="AL6336">
        <v>0.15</v>
      </c>
      <c r="AM6336">
        <v>5</v>
      </c>
      <c r="AN6336">
        <v>5</v>
      </c>
      <c r="AO6336">
        <v>75</v>
      </c>
      <c r="AP6336">
        <v>5</v>
      </c>
      <c r="AQ6336">
        <v>98</v>
      </c>
    </row>
    <row r="6337" spans="1:43" hidden="1" x14ac:dyDescent="0.25">
      <c r="A6337" t="s">
        <v>22413</v>
      </c>
      <c r="B6337" t="s">
        <v>22414</v>
      </c>
      <c r="C6337" s="1" t="str">
        <f t="shared" si="450"/>
        <v>21:0134</v>
      </c>
      <c r="D6337" s="1" t="str">
        <f t="shared" si="451"/>
        <v>21:0078</v>
      </c>
      <c r="E6337" t="s">
        <v>22415</v>
      </c>
      <c r="F6337" t="s">
        <v>22416</v>
      </c>
      <c r="H6337">
        <v>54.961775699999997</v>
      </c>
      <c r="I6337">
        <v>-67.771448500000005</v>
      </c>
      <c r="J6337" s="1" t="str">
        <f t="shared" si="448"/>
        <v>Till</v>
      </c>
      <c r="K6337" s="1" t="str">
        <f t="shared" si="449"/>
        <v>&lt;63 micron</v>
      </c>
      <c r="L6337">
        <v>0.1</v>
      </c>
      <c r="M6337">
        <v>1.98</v>
      </c>
      <c r="N6337">
        <v>1</v>
      </c>
      <c r="O6337">
        <v>90</v>
      </c>
      <c r="P6337">
        <v>1</v>
      </c>
      <c r="Q6337">
        <v>6</v>
      </c>
      <c r="R6337">
        <v>0.08</v>
      </c>
      <c r="S6337">
        <v>0.25</v>
      </c>
      <c r="T6337">
        <v>13</v>
      </c>
      <c r="U6337">
        <v>88</v>
      </c>
      <c r="V6337">
        <v>41</v>
      </c>
      <c r="W6337">
        <v>5.21</v>
      </c>
      <c r="X6337">
        <v>10</v>
      </c>
      <c r="Y6337">
        <v>0.5</v>
      </c>
      <c r="Z6337">
        <v>0.32</v>
      </c>
      <c r="AA6337">
        <v>20</v>
      </c>
      <c r="AB6337">
        <v>0.79</v>
      </c>
      <c r="AC6337">
        <v>515</v>
      </c>
      <c r="AD6337">
        <v>1</v>
      </c>
      <c r="AE6337">
        <v>0.01</v>
      </c>
      <c r="AF6337">
        <v>36</v>
      </c>
      <c r="AG6337">
        <v>380</v>
      </c>
      <c r="AH6337">
        <v>8</v>
      </c>
      <c r="AI6337">
        <v>4</v>
      </c>
      <c r="AJ6337">
        <v>5</v>
      </c>
      <c r="AK6337">
        <v>6</v>
      </c>
      <c r="AL6337">
        <v>0.15</v>
      </c>
      <c r="AM6337">
        <v>5</v>
      </c>
      <c r="AN6337">
        <v>5</v>
      </c>
      <c r="AO6337">
        <v>66</v>
      </c>
      <c r="AP6337">
        <v>5</v>
      </c>
      <c r="AQ6337">
        <v>66</v>
      </c>
    </row>
    <row r="6338" spans="1:43" hidden="1" x14ac:dyDescent="0.25">
      <c r="A6338" t="s">
        <v>22417</v>
      </c>
      <c r="B6338" t="s">
        <v>22418</v>
      </c>
      <c r="C6338" s="1" t="str">
        <f t="shared" si="450"/>
        <v>21:0134</v>
      </c>
      <c r="D6338" s="1" t="str">
        <f t="shared" si="451"/>
        <v>21:0078</v>
      </c>
      <c r="E6338" t="s">
        <v>22419</v>
      </c>
      <c r="F6338" t="s">
        <v>22420</v>
      </c>
      <c r="H6338">
        <v>55.098652999999999</v>
      </c>
      <c r="I6338">
        <v>-67.645316199999996</v>
      </c>
      <c r="J6338" s="1" t="str">
        <f t="shared" si="448"/>
        <v>Till</v>
      </c>
      <c r="K6338" s="1" t="str">
        <f t="shared" si="449"/>
        <v>&lt;63 micron</v>
      </c>
      <c r="L6338">
        <v>0.1</v>
      </c>
      <c r="M6338">
        <v>2.1800000000000002</v>
      </c>
      <c r="N6338">
        <v>6</v>
      </c>
      <c r="O6338">
        <v>170</v>
      </c>
      <c r="P6338">
        <v>1</v>
      </c>
      <c r="Q6338">
        <v>2</v>
      </c>
      <c r="R6338">
        <v>0.11</v>
      </c>
      <c r="S6338">
        <v>0.25</v>
      </c>
      <c r="T6338">
        <v>14</v>
      </c>
      <c r="U6338">
        <v>92</v>
      </c>
      <c r="V6338">
        <v>49</v>
      </c>
      <c r="W6338">
        <v>7.21</v>
      </c>
      <c r="X6338">
        <v>10</v>
      </c>
      <c r="Y6338">
        <v>0.5</v>
      </c>
      <c r="Z6338">
        <v>0.4</v>
      </c>
      <c r="AA6338">
        <v>20</v>
      </c>
      <c r="AB6338">
        <v>0.92</v>
      </c>
      <c r="AC6338">
        <v>1215</v>
      </c>
      <c r="AD6338">
        <v>1</v>
      </c>
      <c r="AE6338">
        <v>0.01</v>
      </c>
      <c r="AF6338">
        <v>44</v>
      </c>
      <c r="AG6338">
        <v>370</v>
      </c>
      <c r="AH6338">
        <v>18</v>
      </c>
      <c r="AI6338">
        <v>1</v>
      </c>
      <c r="AJ6338">
        <v>7</v>
      </c>
      <c r="AK6338">
        <v>18</v>
      </c>
      <c r="AL6338">
        <v>0.16</v>
      </c>
      <c r="AM6338">
        <v>5</v>
      </c>
      <c r="AN6338">
        <v>5</v>
      </c>
      <c r="AO6338">
        <v>72</v>
      </c>
      <c r="AP6338">
        <v>5</v>
      </c>
      <c r="AQ6338">
        <v>80</v>
      </c>
    </row>
    <row r="6339" spans="1:43" hidden="1" x14ac:dyDescent="0.25">
      <c r="A6339" t="s">
        <v>22421</v>
      </c>
      <c r="B6339" t="s">
        <v>22422</v>
      </c>
      <c r="C6339" s="1" t="str">
        <f t="shared" si="450"/>
        <v>21:0134</v>
      </c>
      <c r="D6339" s="1" t="str">
        <f t="shared" si="451"/>
        <v>21:0078</v>
      </c>
      <c r="E6339" t="s">
        <v>22423</v>
      </c>
      <c r="F6339" t="s">
        <v>22424</v>
      </c>
      <c r="H6339">
        <v>54.608977600000003</v>
      </c>
      <c r="I6339">
        <v>-67.274525999999994</v>
      </c>
      <c r="J6339" s="1" t="str">
        <f t="shared" si="448"/>
        <v>Till</v>
      </c>
      <c r="K6339" s="1" t="str">
        <f t="shared" si="449"/>
        <v>&lt;63 micron</v>
      </c>
      <c r="L6339">
        <v>0.1</v>
      </c>
      <c r="M6339">
        <v>2.82</v>
      </c>
      <c r="N6339">
        <v>1</v>
      </c>
      <c r="O6339">
        <v>120</v>
      </c>
      <c r="P6339">
        <v>1</v>
      </c>
      <c r="Q6339">
        <v>2</v>
      </c>
      <c r="R6339">
        <v>0.16</v>
      </c>
      <c r="S6339">
        <v>0.25</v>
      </c>
      <c r="T6339">
        <v>20</v>
      </c>
      <c r="U6339">
        <v>154</v>
      </c>
      <c r="V6339">
        <v>52</v>
      </c>
      <c r="W6339">
        <v>3.42</v>
      </c>
      <c r="X6339">
        <v>10</v>
      </c>
      <c r="Y6339">
        <v>0.5</v>
      </c>
      <c r="Z6339">
        <v>0.4</v>
      </c>
      <c r="AA6339">
        <v>20</v>
      </c>
      <c r="AB6339">
        <v>1.21</v>
      </c>
      <c r="AC6339">
        <v>260</v>
      </c>
      <c r="AD6339">
        <v>1</v>
      </c>
      <c r="AE6339">
        <v>0.02</v>
      </c>
      <c r="AF6339">
        <v>60</v>
      </c>
      <c r="AG6339">
        <v>530</v>
      </c>
      <c r="AH6339">
        <v>16</v>
      </c>
      <c r="AI6339">
        <v>2</v>
      </c>
      <c r="AJ6339">
        <v>7</v>
      </c>
      <c r="AK6339">
        <v>8</v>
      </c>
      <c r="AL6339">
        <v>0.21</v>
      </c>
      <c r="AM6339">
        <v>5</v>
      </c>
      <c r="AN6339">
        <v>5</v>
      </c>
      <c r="AO6339">
        <v>92</v>
      </c>
      <c r="AP6339">
        <v>5</v>
      </c>
      <c r="AQ6339">
        <v>70</v>
      </c>
    </row>
    <row r="6340" spans="1:43" hidden="1" x14ac:dyDescent="0.25">
      <c r="A6340" t="s">
        <v>22425</v>
      </c>
      <c r="B6340" t="s">
        <v>22426</v>
      </c>
      <c r="C6340" s="1" t="str">
        <f t="shared" si="450"/>
        <v>21:0134</v>
      </c>
      <c r="D6340" s="1" t="str">
        <f t="shared" si="451"/>
        <v>21:0078</v>
      </c>
      <c r="E6340" t="s">
        <v>22427</v>
      </c>
      <c r="F6340" t="s">
        <v>22428</v>
      </c>
      <c r="H6340">
        <v>54.6498828</v>
      </c>
      <c r="I6340">
        <v>-67.5270096</v>
      </c>
      <c r="J6340" s="1" t="str">
        <f t="shared" si="448"/>
        <v>Till</v>
      </c>
      <c r="K6340" s="1" t="str">
        <f t="shared" si="449"/>
        <v>&lt;63 micron</v>
      </c>
      <c r="L6340">
        <v>0.1</v>
      </c>
      <c r="M6340">
        <v>1.78</v>
      </c>
      <c r="N6340">
        <v>1</v>
      </c>
      <c r="O6340">
        <v>110</v>
      </c>
      <c r="P6340">
        <v>1</v>
      </c>
      <c r="Q6340">
        <v>1</v>
      </c>
      <c r="R6340">
        <v>0.15</v>
      </c>
      <c r="S6340">
        <v>0.25</v>
      </c>
      <c r="T6340">
        <v>15</v>
      </c>
      <c r="U6340">
        <v>129</v>
      </c>
      <c r="V6340">
        <v>39</v>
      </c>
      <c r="W6340">
        <v>3.28</v>
      </c>
      <c r="X6340">
        <v>10</v>
      </c>
      <c r="Y6340">
        <v>0.5</v>
      </c>
      <c r="Z6340">
        <v>0.38</v>
      </c>
      <c r="AA6340">
        <v>40</v>
      </c>
      <c r="AB6340">
        <v>1.08</v>
      </c>
      <c r="AC6340">
        <v>270</v>
      </c>
      <c r="AD6340">
        <v>0.5</v>
      </c>
      <c r="AE6340">
        <v>0.02</v>
      </c>
      <c r="AF6340">
        <v>46</v>
      </c>
      <c r="AG6340">
        <v>380</v>
      </c>
      <c r="AH6340">
        <v>6</v>
      </c>
      <c r="AI6340">
        <v>2</v>
      </c>
      <c r="AJ6340">
        <v>7</v>
      </c>
      <c r="AK6340">
        <v>8</v>
      </c>
      <c r="AL6340">
        <v>0.2</v>
      </c>
      <c r="AM6340">
        <v>10</v>
      </c>
      <c r="AN6340">
        <v>5</v>
      </c>
      <c r="AO6340">
        <v>80</v>
      </c>
      <c r="AP6340">
        <v>5</v>
      </c>
      <c r="AQ6340">
        <v>50</v>
      </c>
    </row>
    <row r="6341" spans="1:43" hidden="1" x14ac:dyDescent="0.25">
      <c r="A6341" t="s">
        <v>22429</v>
      </c>
      <c r="B6341" t="s">
        <v>22430</v>
      </c>
      <c r="C6341" s="1" t="str">
        <f t="shared" si="450"/>
        <v>21:0134</v>
      </c>
      <c r="D6341" s="1" t="str">
        <f t="shared" si="451"/>
        <v>21:0078</v>
      </c>
      <c r="E6341" t="s">
        <v>22431</v>
      </c>
      <c r="F6341" t="s">
        <v>22432</v>
      </c>
      <c r="H6341">
        <v>53.588632199999999</v>
      </c>
      <c r="I6341">
        <v>-64.488915599999999</v>
      </c>
      <c r="J6341" s="1" t="str">
        <f t="shared" si="448"/>
        <v>Till</v>
      </c>
      <c r="K6341" s="1" t="str">
        <f t="shared" si="449"/>
        <v>&lt;63 micron</v>
      </c>
      <c r="L6341">
        <v>0.1</v>
      </c>
      <c r="M6341">
        <v>1.05</v>
      </c>
      <c r="N6341">
        <v>1</v>
      </c>
      <c r="O6341">
        <v>50</v>
      </c>
      <c r="P6341">
        <v>0.25</v>
      </c>
      <c r="Q6341">
        <v>2</v>
      </c>
      <c r="R6341">
        <v>0.4</v>
      </c>
      <c r="S6341">
        <v>0.25</v>
      </c>
      <c r="T6341">
        <v>8</v>
      </c>
      <c r="U6341">
        <v>37</v>
      </c>
      <c r="V6341">
        <v>18</v>
      </c>
      <c r="W6341">
        <v>2.1800000000000002</v>
      </c>
      <c r="X6341">
        <v>5</v>
      </c>
      <c r="Y6341">
        <v>0.5</v>
      </c>
      <c r="Z6341">
        <v>0.12</v>
      </c>
      <c r="AA6341">
        <v>30</v>
      </c>
      <c r="AB6341">
        <v>0.4</v>
      </c>
      <c r="AC6341">
        <v>200</v>
      </c>
      <c r="AD6341">
        <v>0.5</v>
      </c>
      <c r="AE6341">
        <v>0.02</v>
      </c>
      <c r="AF6341">
        <v>12</v>
      </c>
      <c r="AG6341">
        <v>1020</v>
      </c>
      <c r="AH6341">
        <v>6</v>
      </c>
      <c r="AI6341">
        <v>2</v>
      </c>
      <c r="AJ6341">
        <v>2</v>
      </c>
      <c r="AK6341">
        <v>23</v>
      </c>
      <c r="AL6341">
        <v>0.08</v>
      </c>
      <c r="AM6341">
        <v>5</v>
      </c>
      <c r="AN6341">
        <v>5</v>
      </c>
      <c r="AO6341">
        <v>37</v>
      </c>
      <c r="AP6341">
        <v>5</v>
      </c>
      <c r="AQ6341">
        <v>26</v>
      </c>
    </row>
    <row r="6342" spans="1:43" hidden="1" x14ac:dyDescent="0.25">
      <c r="A6342" t="s">
        <v>22433</v>
      </c>
      <c r="B6342" t="s">
        <v>22434</v>
      </c>
      <c r="C6342" s="1" t="str">
        <f t="shared" si="450"/>
        <v>21:0134</v>
      </c>
      <c r="D6342" s="1" t="str">
        <f t="shared" si="451"/>
        <v>21:0078</v>
      </c>
      <c r="E6342" t="s">
        <v>22435</v>
      </c>
      <c r="F6342" t="s">
        <v>22436</v>
      </c>
      <c r="H6342">
        <v>54.144342000000002</v>
      </c>
      <c r="I6342">
        <v>-67.357752300000001</v>
      </c>
      <c r="J6342" s="1" t="str">
        <f t="shared" si="448"/>
        <v>Till</v>
      </c>
      <c r="K6342" s="1" t="str">
        <f t="shared" si="449"/>
        <v>&lt;63 micron</v>
      </c>
      <c r="L6342">
        <v>0.1</v>
      </c>
      <c r="M6342">
        <v>1.24</v>
      </c>
      <c r="N6342">
        <v>1</v>
      </c>
      <c r="O6342">
        <v>30</v>
      </c>
      <c r="P6342">
        <v>0.5</v>
      </c>
      <c r="Q6342">
        <v>1</v>
      </c>
      <c r="R6342">
        <v>0.15</v>
      </c>
      <c r="S6342">
        <v>0.25</v>
      </c>
      <c r="T6342">
        <v>6</v>
      </c>
      <c r="U6342">
        <v>57</v>
      </c>
      <c r="V6342">
        <v>19</v>
      </c>
      <c r="W6342">
        <v>1.5</v>
      </c>
      <c r="X6342">
        <v>5</v>
      </c>
      <c r="Y6342">
        <v>0.5</v>
      </c>
      <c r="Z6342">
        <v>0.12</v>
      </c>
      <c r="AA6342">
        <v>30</v>
      </c>
      <c r="AB6342">
        <v>0.4</v>
      </c>
      <c r="AC6342">
        <v>110</v>
      </c>
      <c r="AD6342">
        <v>0.5</v>
      </c>
      <c r="AE6342">
        <v>0.01</v>
      </c>
      <c r="AF6342">
        <v>19</v>
      </c>
      <c r="AG6342">
        <v>510</v>
      </c>
      <c r="AH6342">
        <v>4</v>
      </c>
      <c r="AI6342">
        <v>2</v>
      </c>
      <c r="AJ6342">
        <v>3</v>
      </c>
      <c r="AK6342">
        <v>6</v>
      </c>
      <c r="AL6342">
        <v>7.0000000000000007E-2</v>
      </c>
      <c r="AM6342">
        <v>5</v>
      </c>
      <c r="AN6342">
        <v>5</v>
      </c>
      <c r="AO6342">
        <v>35</v>
      </c>
      <c r="AP6342">
        <v>5</v>
      </c>
      <c r="AQ6342">
        <v>16</v>
      </c>
    </row>
    <row r="6343" spans="1:43" hidden="1" x14ac:dyDescent="0.25">
      <c r="A6343" t="s">
        <v>22437</v>
      </c>
      <c r="B6343" t="s">
        <v>22438</v>
      </c>
      <c r="C6343" s="1" t="str">
        <f t="shared" si="450"/>
        <v>21:0134</v>
      </c>
      <c r="D6343" s="1" t="str">
        <f t="shared" si="451"/>
        <v>21:0078</v>
      </c>
      <c r="E6343" t="s">
        <v>22439</v>
      </c>
      <c r="F6343" t="s">
        <v>22440</v>
      </c>
      <c r="H6343">
        <v>54.461896699999997</v>
      </c>
      <c r="I6343">
        <v>-67.070878199999996</v>
      </c>
      <c r="J6343" s="1" t="str">
        <f t="shared" si="448"/>
        <v>Till</v>
      </c>
      <c r="K6343" s="1" t="str">
        <f t="shared" si="449"/>
        <v>&lt;63 micron</v>
      </c>
      <c r="L6343">
        <v>0.2</v>
      </c>
      <c r="M6343">
        <v>1.08</v>
      </c>
      <c r="N6343">
        <v>10</v>
      </c>
      <c r="O6343">
        <v>110</v>
      </c>
      <c r="P6343">
        <v>1</v>
      </c>
      <c r="Q6343">
        <v>1</v>
      </c>
      <c r="R6343">
        <v>0.13</v>
      </c>
      <c r="S6343">
        <v>0.25</v>
      </c>
      <c r="T6343">
        <v>14</v>
      </c>
      <c r="U6343">
        <v>17</v>
      </c>
      <c r="V6343">
        <v>111</v>
      </c>
      <c r="W6343">
        <v>2.89</v>
      </c>
      <c r="X6343">
        <v>5</v>
      </c>
      <c r="Y6343">
        <v>0.5</v>
      </c>
      <c r="Z6343">
        <v>0.14000000000000001</v>
      </c>
      <c r="AA6343">
        <v>10</v>
      </c>
      <c r="AB6343">
        <v>0.39</v>
      </c>
      <c r="AC6343">
        <v>120</v>
      </c>
      <c r="AD6343">
        <v>0.5</v>
      </c>
      <c r="AE6343">
        <v>0.02</v>
      </c>
      <c r="AF6343">
        <v>39</v>
      </c>
      <c r="AG6343">
        <v>160</v>
      </c>
      <c r="AH6343">
        <v>4</v>
      </c>
      <c r="AI6343">
        <v>1</v>
      </c>
      <c r="AJ6343">
        <v>2</v>
      </c>
      <c r="AK6343">
        <v>24</v>
      </c>
      <c r="AL6343">
        <v>0.02</v>
      </c>
      <c r="AM6343">
        <v>5</v>
      </c>
      <c r="AN6343">
        <v>5</v>
      </c>
      <c r="AO6343">
        <v>18</v>
      </c>
      <c r="AP6343">
        <v>5</v>
      </c>
      <c r="AQ6343">
        <v>26</v>
      </c>
    </row>
    <row r="6344" spans="1:43" hidden="1" x14ac:dyDescent="0.25">
      <c r="A6344" t="s">
        <v>22441</v>
      </c>
      <c r="B6344" t="s">
        <v>22442</v>
      </c>
      <c r="C6344" s="1" t="str">
        <f t="shared" si="450"/>
        <v>21:0134</v>
      </c>
      <c r="D6344" s="1" t="str">
        <f t="shared" si="451"/>
        <v>21:0078</v>
      </c>
      <c r="E6344" t="s">
        <v>22443</v>
      </c>
      <c r="F6344" t="s">
        <v>22444</v>
      </c>
      <c r="H6344">
        <v>54.856104100000003</v>
      </c>
      <c r="I6344">
        <v>-65.820658300000005</v>
      </c>
      <c r="J6344" s="1" t="str">
        <f t="shared" si="448"/>
        <v>Till</v>
      </c>
      <c r="K6344" s="1" t="str">
        <f t="shared" si="449"/>
        <v>&lt;63 micron</v>
      </c>
      <c r="L6344">
        <v>0.1</v>
      </c>
      <c r="M6344">
        <v>2.25</v>
      </c>
      <c r="N6344">
        <v>1</v>
      </c>
      <c r="O6344">
        <v>60</v>
      </c>
      <c r="P6344">
        <v>1</v>
      </c>
      <c r="Q6344">
        <v>1</v>
      </c>
      <c r="R6344">
        <v>0.38</v>
      </c>
      <c r="S6344">
        <v>0.25</v>
      </c>
      <c r="T6344">
        <v>15</v>
      </c>
      <c r="U6344">
        <v>109</v>
      </c>
      <c r="V6344">
        <v>93</v>
      </c>
      <c r="W6344">
        <v>5.05</v>
      </c>
      <c r="X6344">
        <v>5</v>
      </c>
      <c r="Y6344">
        <v>0.5</v>
      </c>
      <c r="Z6344">
        <v>0.09</v>
      </c>
      <c r="AA6344">
        <v>20</v>
      </c>
      <c r="AB6344">
        <v>1.27</v>
      </c>
      <c r="AC6344">
        <v>435</v>
      </c>
      <c r="AD6344">
        <v>0.5</v>
      </c>
      <c r="AE6344">
        <v>0.01</v>
      </c>
      <c r="AF6344">
        <v>48</v>
      </c>
      <c r="AG6344">
        <v>270</v>
      </c>
      <c r="AH6344">
        <v>8</v>
      </c>
      <c r="AI6344">
        <v>2</v>
      </c>
      <c r="AJ6344">
        <v>7</v>
      </c>
      <c r="AK6344">
        <v>10</v>
      </c>
      <c r="AL6344">
        <v>0.22</v>
      </c>
      <c r="AM6344">
        <v>5</v>
      </c>
      <c r="AN6344">
        <v>5</v>
      </c>
      <c r="AO6344">
        <v>88</v>
      </c>
      <c r="AP6344">
        <v>5</v>
      </c>
      <c r="AQ6344">
        <v>76</v>
      </c>
    </row>
    <row r="6345" spans="1:43" hidden="1" x14ac:dyDescent="0.25">
      <c r="A6345" t="s">
        <v>22445</v>
      </c>
      <c r="B6345" t="s">
        <v>22446</v>
      </c>
      <c r="C6345" s="1" t="str">
        <f t="shared" si="450"/>
        <v>21:0134</v>
      </c>
      <c r="D6345" s="1" t="str">
        <f t="shared" si="451"/>
        <v>21:0078</v>
      </c>
      <c r="E6345" t="s">
        <v>22447</v>
      </c>
      <c r="F6345" t="s">
        <v>22448</v>
      </c>
      <c r="H6345">
        <v>54.775310300000001</v>
      </c>
      <c r="I6345">
        <v>-65.486731500000005</v>
      </c>
      <c r="J6345" s="1" t="str">
        <f t="shared" si="448"/>
        <v>Till</v>
      </c>
      <c r="K6345" s="1" t="str">
        <f t="shared" si="449"/>
        <v>&lt;63 micron</v>
      </c>
      <c r="L6345">
        <v>0.1</v>
      </c>
      <c r="M6345">
        <v>2.0499999999999998</v>
      </c>
      <c r="N6345">
        <v>1</v>
      </c>
      <c r="O6345">
        <v>100</v>
      </c>
      <c r="P6345">
        <v>0.5</v>
      </c>
      <c r="Q6345">
        <v>1</v>
      </c>
      <c r="R6345">
        <v>0.48</v>
      </c>
      <c r="S6345">
        <v>0.25</v>
      </c>
      <c r="T6345">
        <v>15</v>
      </c>
      <c r="U6345">
        <v>75</v>
      </c>
      <c r="V6345">
        <v>53</v>
      </c>
      <c r="W6345">
        <v>3.39</v>
      </c>
      <c r="X6345">
        <v>5</v>
      </c>
      <c r="Y6345">
        <v>0.5</v>
      </c>
      <c r="Z6345">
        <v>0.23</v>
      </c>
      <c r="AA6345">
        <v>20</v>
      </c>
      <c r="AB6345">
        <v>0.99</v>
      </c>
      <c r="AC6345">
        <v>325</v>
      </c>
      <c r="AD6345">
        <v>0.5</v>
      </c>
      <c r="AE6345">
        <v>0.03</v>
      </c>
      <c r="AF6345">
        <v>33</v>
      </c>
      <c r="AG6345">
        <v>940</v>
      </c>
      <c r="AH6345">
        <v>4</v>
      </c>
      <c r="AI6345">
        <v>2</v>
      </c>
      <c r="AJ6345">
        <v>5</v>
      </c>
      <c r="AK6345">
        <v>13</v>
      </c>
      <c r="AL6345">
        <v>0.15</v>
      </c>
      <c r="AM6345">
        <v>5</v>
      </c>
      <c r="AN6345">
        <v>5</v>
      </c>
      <c r="AO6345">
        <v>70</v>
      </c>
      <c r="AP6345">
        <v>5</v>
      </c>
      <c r="AQ6345">
        <v>56</v>
      </c>
    </row>
    <row r="6346" spans="1:43" hidden="1" x14ac:dyDescent="0.25">
      <c r="A6346" t="s">
        <v>22449</v>
      </c>
      <c r="B6346" t="s">
        <v>22450</v>
      </c>
      <c r="C6346" s="1" t="str">
        <f t="shared" si="450"/>
        <v>21:0134</v>
      </c>
      <c r="D6346" s="1" t="str">
        <f t="shared" si="451"/>
        <v>21:0078</v>
      </c>
      <c r="E6346" t="s">
        <v>22451</v>
      </c>
      <c r="F6346" t="s">
        <v>22452</v>
      </c>
      <c r="H6346">
        <v>55.063510000000001</v>
      </c>
      <c r="I6346">
        <v>-65.100512899999998</v>
      </c>
      <c r="J6346" s="1" t="str">
        <f t="shared" si="448"/>
        <v>Till</v>
      </c>
      <c r="K6346" s="1" t="str">
        <f t="shared" si="449"/>
        <v>&lt;63 micron</v>
      </c>
      <c r="L6346">
        <v>0.1</v>
      </c>
      <c r="M6346">
        <v>3.03</v>
      </c>
      <c r="N6346">
        <v>1</v>
      </c>
      <c r="O6346">
        <v>300</v>
      </c>
      <c r="P6346">
        <v>1</v>
      </c>
      <c r="Q6346">
        <v>1</v>
      </c>
      <c r="R6346">
        <v>0.51</v>
      </c>
      <c r="S6346">
        <v>0.25</v>
      </c>
      <c r="T6346">
        <v>15</v>
      </c>
      <c r="U6346">
        <v>91</v>
      </c>
      <c r="V6346">
        <v>46</v>
      </c>
      <c r="W6346">
        <v>4.5</v>
      </c>
      <c r="X6346">
        <v>10</v>
      </c>
      <c r="Y6346">
        <v>0.5</v>
      </c>
      <c r="Z6346">
        <v>0.39</v>
      </c>
      <c r="AA6346">
        <v>40</v>
      </c>
      <c r="AB6346">
        <v>1.34</v>
      </c>
      <c r="AC6346">
        <v>310</v>
      </c>
      <c r="AD6346">
        <v>0.5</v>
      </c>
      <c r="AE6346">
        <v>0.04</v>
      </c>
      <c r="AF6346">
        <v>36</v>
      </c>
      <c r="AG6346">
        <v>1540</v>
      </c>
      <c r="AH6346">
        <v>6</v>
      </c>
      <c r="AI6346">
        <v>2</v>
      </c>
      <c r="AJ6346">
        <v>9</v>
      </c>
      <c r="AK6346">
        <v>17</v>
      </c>
      <c r="AL6346">
        <v>0.22</v>
      </c>
      <c r="AM6346">
        <v>5</v>
      </c>
      <c r="AN6346">
        <v>5</v>
      </c>
      <c r="AO6346">
        <v>96</v>
      </c>
      <c r="AP6346">
        <v>5</v>
      </c>
      <c r="AQ6346">
        <v>78</v>
      </c>
    </row>
    <row r="6347" spans="1:43" hidden="1" x14ac:dyDescent="0.25">
      <c r="A6347" t="s">
        <v>22453</v>
      </c>
      <c r="B6347" t="s">
        <v>22454</v>
      </c>
      <c r="C6347" s="1" t="str">
        <f t="shared" si="450"/>
        <v>21:0134</v>
      </c>
      <c r="D6347" s="1" t="str">
        <f t="shared" si="451"/>
        <v>21:0078</v>
      </c>
      <c r="E6347" t="s">
        <v>22455</v>
      </c>
      <c r="F6347" t="s">
        <v>22456</v>
      </c>
      <c r="H6347">
        <v>55.549526399999998</v>
      </c>
      <c r="I6347">
        <v>-64.679319100000001</v>
      </c>
      <c r="J6347" s="1" t="str">
        <f t="shared" si="448"/>
        <v>Till</v>
      </c>
      <c r="K6347" s="1" t="str">
        <f t="shared" si="449"/>
        <v>&lt;63 micron</v>
      </c>
      <c r="L6347">
        <v>0.1</v>
      </c>
      <c r="M6347">
        <v>1.1399999999999999</v>
      </c>
      <c r="N6347">
        <v>1</v>
      </c>
      <c r="O6347">
        <v>40</v>
      </c>
      <c r="P6347">
        <v>0.5</v>
      </c>
      <c r="Q6347">
        <v>2</v>
      </c>
      <c r="R6347">
        <v>0.79</v>
      </c>
      <c r="S6347">
        <v>0.25</v>
      </c>
      <c r="T6347">
        <v>6</v>
      </c>
      <c r="U6347">
        <v>41</v>
      </c>
      <c r="V6347">
        <v>14</v>
      </c>
      <c r="W6347">
        <v>2.19</v>
      </c>
      <c r="X6347">
        <v>10</v>
      </c>
      <c r="Y6347">
        <v>0.5</v>
      </c>
      <c r="Z6347">
        <v>0.14000000000000001</v>
      </c>
      <c r="AA6347">
        <v>40</v>
      </c>
      <c r="AB6347">
        <v>0.5</v>
      </c>
      <c r="AC6347">
        <v>170</v>
      </c>
      <c r="AD6347">
        <v>0.5</v>
      </c>
      <c r="AE6347">
        <v>0.05</v>
      </c>
      <c r="AF6347">
        <v>12</v>
      </c>
      <c r="AG6347">
        <v>1590</v>
      </c>
      <c r="AH6347">
        <v>6</v>
      </c>
      <c r="AI6347">
        <v>2</v>
      </c>
      <c r="AJ6347">
        <v>4</v>
      </c>
      <c r="AK6347">
        <v>19</v>
      </c>
      <c r="AL6347">
        <v>0.09</v>
      </c>
      <c r="AM6347">
        <v>5</v>
      </c>
      <c r="AN6347">
        <v>5</v>
      </c>
      <c r="AO6347">
        <v>57</v>
      </c>
      <c r="AP6347">
        <v>5</v>
      </c>
      <c r="AQ6347">
        <v>24</v>
      </c>
    </row>
    <row r="6348" spans="1:43" hidden="1" x14ac:dyDescent="0.25">
      <c r="A6348" t="s">
        <v>22457</v>
      </c>
      <c r="B6348" t="s">
        <v>22458</v>
      </c>
      <c r="C6348" s="1" t="str">
        <f t="shared" si="450"/>
        <v>21:0134</v>
      </c>
      <c r="D6348" s="1" t="str">
        <f t="shared" si="451"/>
        <v>21:0078</v>
      </c>
      <c r="E6348" t="s">
        <v>22459</v>
      </c>
      <c r="F6348" t="s">
        <v>22460</v>
      </c>
      <c r="H6348">
        <v>55.532086100000001</v>
      </c>
      <c r="I6348">
        <v>-65.1095878</v>
      </c>
      <c r="J6348" s="1" t="str">
        <f t="shared" si="448"/>
        <v>Till</v>
      </c>
      <c r="K6348" s="1" t="str">
        <f t="shared" si="449"/>
        <v>&lt;63 micron</v>
      </c>
      <c r="L6348">
        <v>0.1</v>
      </c>
      <c r="M6348">
        <v>1.35</v>
      </c>
      <c r="N6348">
        <v>1</v>
      </c>
      <c r="O6348">
        <v>130</v>
      </c>
      <c r="P6348">
        <v>0.5</v>
      </c>
      <c r="Q6348">
        <v>2</v>
      </c>
      <c r="R6348">
        <v>0.53</v>
      </c>
      <c r="S6348">
        <v>0.25</v>
      </c>
      <c r="T6348">
        <v>9</v>
      </c>
      <c r="U6348">
        <v>59</v>
      </c>
      <c r="V6348">
        <v>23</v>
      </c>
      <c r="W6348">
        <v>2.44</v>
      </c>
      <c r="X6348">
        <v>5</v>
      </c>
      <c r="Y6348">
        <v>0.5</v>
      </c>
      <c r="Z6348">
        <v>0.34</v>
      </c>
      <c r="AA6348">
        <v>30</v>
      </c>
      <c r="AB6348">
        <v>1.02</v>
      </c>
      <c r="AC6348">
        <v>215</v>
      </c>
      <c r="AD6348">
        <v>0.5</v>
      </c>
      <c r="AE6348">
        <v>0.03</v>
      </c>
      <c r="AF6348">
        <v>22</v>
      </c>
      <c r="AG6348">
        <v>1030</v>
      </c>
      <c r="AH6348">
        <v>2</v>
      </c>
      <c r="AI6348">
        <v>2</v>
      </c>
      <c r="AJ6348">
        <v>6</v>
      </c>
      <c r="AK6348">
        <v>16</v>
      </c>
      <c r="AL6348">
        <v>0.11</v>
      </c>
      <c r="AM6348">
        <v>5</v>
      </c>
      <c r="AN6348">
        <v>5</v>
      </c>
      <c r="AO6348">
        <v>60</v>
      </c>
      <c r="AP6348">
        <v>5</v>
      </c>
      <c r="AQ6348">
        <v>28</v>
      </c>
    </row>
    <row r="6349" spans="1:43" hidden="1" x14ac:dyDescent="0.25">
      <c r="A6349" t="s">
        <v>22461</v>
      </c>
      <c r="B6349" t="s">
        <v>22462</v>
      </c>
      <c r="C6349" s="1" t="str">
        <f t="shared" si="450"/>
        <v>21:0134</v>
      </c>
      <c r="D6349" s="1" t="str">
        <f t="shared" si="451"/>
        <v>21:0078</v>
      </c>
      <c r="E6349" t="s">
        <v>22463</v>
      </c>
      <c r="F6349" t="s">
        <v>22464</v>
      </c>
      <c r="H6349">
        <v>55.388494700000003</v>
      </c>
      <c r="I6349">
        <v>-65.390884999999997</v>
      </c>
      <c r="J6349" s="1" t="str">
        <f t="shared" si="448"/>
        <v>Till</v>
      </c>
      <c r="K6349" s="1" t="str">
        <f t="shared" si="449"/>
        <v>&lt;63 micron</v>
      </c>
      <c r="L6349">
        <v>0.1</v>
      </c>
      <c r="M6349">
        <v>2.97</v>
      </c>
      <c r="N6349">
        <v>1</v>
      </c>
      <c r="O6349">
        <v>190</v>
      </c>
      <c r="P6349">
        <v>1</v>
      </c>
      <c r="Q6349">
        <v>1</v>
      </c>
      <c r="R6349">
        <v>0.38</v>
      </c>
      <c r="S6349">
        <v>0.25</v>
      </c>
      <c r="T6349">
        <v>22</v>
      </c>
      <c r="U6349">
        <v>134</v>
      </c>
      <c r="V6349">
        <v>149</v>
      </c>
      <c r="W6349">
        <v>4.12</v>
      </c>
      <c r="X6349">
        <v>10</v>
      </c>
      <c r="Y6349">
        <v>0.5</v>
      </c>
      <c r="Z6349">
        <v>0.93</v>
      </c>
      <c r="AA6349">
        <v>30</v>
      </c>
      <c r="AB6349">
        <v>1.76</v>
      </c>
      <c r="AC6349">
        <v>340</v>
      </c>
      <c r="AD6349">
        <v>0.5</v>
      </c>
      <c r="AE6349">
        <v>0.03</v>
      </c>
      <c r="AF6349">
        <v>65</v>
      </c>
      <c r="AG6349">
        <v>690</v>
      </c>
      <c r="AH6349">
        <v>8</v>
      </c>
      <c r="AI6349">
        <v>2</v>
      </c>
      <c r="AJ6349">
        <v>10</v>
      </c>
      <c r="AK6349">
        <v>9</v>
      </c>
      <c r="AL6349">
        <v>0.25</v>
      </c>
      <c r="AM6349">
        <v>5</v>
      </c>
      <c r="AN6349">
        <v>5</v>
      </c>
      <c r="AO6349">
        <v>93</v>
      </c>
      <c r="AP6349">
        <v>5</v>
      </c>
      <c r="AQ6349">
        <v>72</v>
      </c>
    </row>
    <row r="6350" spans="1:43" hidden="1" x14ac:dyDescent="0.25">
      <c r="A6350" t="s">
        <v>22465</v>
      </c>
      <c r="B6350" t="s">
        <v>22466</v>
      </c>
      <c r="C6350" s="1" t="str">
        <f t="shared" si="450"/>
        <v>21:0134</v>
      </c>
      <c r="D6350" s="1" t="str">
        <f t="shared" si="451"/>
        <v>21:0078</v>
      </c>
      <c r="E6350" t="s">
        <v>22467</v>
      </c>
      <c r="F6350" t="s">
        <v>22468</v>
      </c>
      <c r="H6350">
        <v>54.796872399999998</v>
      </c>
      <c r="I6350">
        <v>-66.382839099999998</v>
      </c>
      <c r="J6350" s="1" t="str">
        <f t="shared" si="448"/>
        <v>Till</v>
      </c>
      <c r="K6350" s="1" t="str">
        <f t="shared" si="449"/>
        <v>&lt;63 micron</v>
      </c>
      <c r="L6350">
        <v>0.1</v>
      </c>
      <c r="M6350">
        <v>1.88</v>
      </c>
      <c r="N6350">
        <v>16</v>
      </c>
      <c r="O6350">
        <v>40</v>
      </c>
      <c r="P6350">
        <v>1</v>
      </c>
      <c r="Q6350">
        <v>1</v>
      </c>
      <c r="R6350">
        <v>0.11</v>
      </c>
      <c r="S6350">
        <v>0.25</v>
      </c>
      <c r="T6350">
        <v>14</v>
      </c>
      <c r="U6350">
        <v>48</v>
      </c>
      <c r="V6350">
        <v>49</v>
      </c>
      <c r="W6350">
        <v>6.08</v>
      </c>
      <c r="X6350">
        <v>5</v>
      </c>
      <c r="Y6350">
        <v>0.5</v>
      </c>
      <c r="Z6350">
        <v>0.11</v>
      </c>
      <c r="AA6350">
        <v>20</v>
      </c>
      <c r="AB6350">
        <v>0.66</v>
      </c>
      <c r="AC6350">
        <v>800</v>
      </c>
      <c r="AD6350">
        <v>1</v>
      </c>
      <c r="AE6350">
        <v>0.01</v>
      </c>
      <c r="AF6350">
        <v>29</v>
      </c>
      <c r="AG6350">
        <v>340</v>
      </c>
      <c r="AH6350">
        <v>20</v>
      </c>
      <c r="AI6350">
        <v>4</v>
      </c>
      <c r="AJ6350">
        <v>3</v>
      </c>
      <c r="AK6350">
        <v>6</v>
      </c>
      <c r="AL6350">
        <v>0.09</v>
      </c>
      <c r="AM6350">
        <v>5</v>
      </c>
      <c r="AN6350">
        <v>5</v>
      </c>
      <c r="AO6350">
        <v>53</v>
      </c>
      <c r="AP6350">
        <v>5</v>
      </c>
      <c r="AQ6350">
        <v>100</v>
      </c>
    </row>
    <row r="6351" spans="1:43" hidden="1" x14ac:dyDescent="0.25">
      <c r="A6351" t="s">
        <v>22469</v>
      </c>
      <c r="B6351" t="s">
        <v>22470</v>
      </c>
      <c r="C6351" s="1" t="str">
        <f t="shared" si="450"/>
        <v>21:0134</v>
      </c>
      <c r="D6351" s="1" t="str">
        <f t="shared" si="451"/>
        <v>21:0078</v>
      </c>
      <c r="E6351" t="s">
        <v>22471</v>
      </c>
      <c r="F6351" t="s">
        <v>22472</v>
      </c>
      <c r="H6351">
        <v>53.426410099999998</v>
      </c>
      <c r="I6351">
        <v>-63.384834099999999</v>
      </c>
      <c r="J6351" s="1" t="str">
        <f t="shared" si="448"/>
        <v>Till</v>
      </c>
      <c r="K6351" s="1" t="str">
        <f t="shared" si="449"/>
        <v>&lt;63 micron</v>
      </c>
      <c r="L6351">
        <v>0.1</v>
      </c>
      <c r="M6351">
        <v>1.1399999999999999</v>
      </c>
      <c r="N6351">
        <v>1</v>
      </c>
      <c r="O6351">
        <v>100</v>
      </c>
      <c r="P6351">
        <v>0.25</v>
      </c>
      <c r="Q6351">
        <v>1</v>
      </c>
      <c r="R6351">
        <v>0.67</v>
      </c>
      <c r="S6351">
        <v>0.25</v>
      </c>
      <c r="T6351">
        <v>7</v>
      </c>
      <c r="U6351">
        <v>36</v>
      </c>
      <c r="V6351">
        <v>22</v>
      </c>
      <c r="W6351">
        <v>2.2999999999999998</v>
      </c>
      <c r="X6351">
        <v>10</v>
      </c>
      <c r="Y6351">
        <v>0.5</v>
      </c>
      <c r="Z6351">
        <v>0.28000000000000003</v>
      </c>
      <c r="AA6351">
        <v>70</v>
      </c>
      <c r="AB6351">
        <v>0.51</v>
      </c>
      <c r="AC6351">
        <v>295</v>
      </c>
      <c r="AD6351">
        <v>0.5</v>
      </c>
      <c r="AE6351">
        <v>0.04</v>
      </c>
      <c r="AF6351">
        <v>11</v>
      </c>
      <c r="AG6351">
        <v>1340</v>
      </c>
      <c r="AH6351">
        <v>2</v>
      </c>
      <c r="AI6351">
        <v>2</v>
      </c>
      <c r="AJ6351">
        <v>5</v>
      </c>
      <c r="AK6351">
        <v>28</v>
      </c>
      <c r="AL6351">
        <v>0.12</v>
      </c>
      <c r="AM6351">
        <v>5</v>
      </c>
      <c r="AN6351">
        <v>5</v>
      </c>
      <c r="AO6351">
        <v>53</v>
      </c>
      <c r="AP6351">
        <v>5</v>
      </c>
      <c r="AQ6351">
        <v>34</v>
      </c>
    </row>
    <row r="6352" spans="1:43" hidden="1" x14ac:dyDescent="0.25">
      <c r="A6352" t="s">
        <v>22473</v>
      </c>
      <c r="B6352" t="s">
        <v>22474</v>
      </c>
      <c r="C6352" s="1" t="str">
        <f t="shared" si="450"/>
        <v>21:0134</v>
      </c>
      <c r="D6352" s="1" t="str">
        <f t="shared" si="451"/>
        <v>21:0078</v>
      </c>
      <c r="E6352" t="s">
        <v>22475</v>
      </c>
      <c r="F6352" t="s">
        <v>22476</v>
      </c>
      <c r="H6352">
        <v>54.737174899999999</v>
      </c>
      <c r="I6352">
        <v>-66.128770399999993</v>
      </c>
      <c r="J6352" s="1" t="str">
        <f t="shared" si="448"/>
        <v>Till</v>
      </c>
      <c r="K6352" s="1" t="str">
        <f t="shared" si="449"/>
        <v>&lt;63 micron</v>
      </c>
      <c r="L6352">
        <v>0.1</v>
      </c>
      <c r="M6352">
        <v>1.83</v>
      </c>
      <c r="N6352">
        <v>1</v>
      </c>
      <c r="O6352">
        <v>50</v>
      </c>
      <c r="P6352">
        <v>1</v>
      </c>
      <c r="Q6352">
        <v>2</v>
      </c>
      <c r="R6352">
        <v>0.16</v>
      </c>
      <c r="S6352">
        <v>0.25</v>
      </c>
      <c r="T6352">
        <v>14</v>
      </c>
      <c r="U6352">
        <v>52</v>
      </c>
      <c r="V6352">
        <v>48</v>
      </c>
      <c r="W6352">
        <v>5.92</v>
      </c>
      <c r="X6352">
        <v>5</v>
      </c>
      <c r="Y6352">
        <v>0.5</v>
      </c>
      <c r="Z6352">
        <v>0.13</v>
      </c>
      <c r="AA6352">
        <v>30</v>
      </c>
      <c r="AB6352">
        <v>0.73</v>
      </c>
      <c r="AC6352">
        <v>1155</v>
      </c>
      <c r="AD6352">
        <v>1</v>
      </c>
      <c r="AE6352">
        <v>0.01</v>
      </c>
      <c r="AF6352">
        <v>34</v>
      </c>
      <c r="AG6352">
        <v>400</v>
      </c>
      <c r="AH6352">
        <v>12</v>
      </c>
      <c r="AI6352">
        <v>2</v>
      </c>
      <c r="AJ6352">
        <v>4</v>
      </c>
      <c r="AK6352">
        <v>7</v>
      </c>
      <c r="AL6352">
        <v>0.11</v>
      </c>
      <c r="AM6352">
        <v>5</v>
      </c>
      <c r="AN6352">
        <v>5</v>
      </c>
      <c r="AO6352">
        <v>56</v>
      </c>
      <c r="AP6352">
        <v>5</v>
      </c>
      <c r="AQ6352">
        <v>94</v>
      </c>
    </row>
    <row r="6353" spans="1:43" hidden="1" x14ac:dyDescent="0.25">
      <c r="A6353" t="s">
        <v>22477</v>
      </c>
      <c r="B6353" t="s">
        <v>22478</v>
      </c>
      <c r="C6353" s="1" t="str">
        <f t="shared" si="450"/>
        <v>21:0134</v>
      </c>
      <c r="D6353" s="1" t="str">
        <f t="shared" si="451"/>
        <v>21:0078</v>
      </c>
      <c r="E6353" t="s">
        <v>22479</v>
      </c>
      <c r="F6353" t="s">
        <v>22480</v>
      </c>
      <c r="H6353">
        <v>54.737115199999998</v>
      </c>
      <c r="I6353">
        <v>-65.756282900000002</v>
      </c>
      <c r="J6353" s="1" t="str">
        <f t="shared" si="448"/>
        <v>Till</v>
      </c>
      <c r="K6353" s="1" t="str">
        <f t="shared" si="449"/>
        <v>&lt;63 micron</v>
      </c>
      <c r="L6353">
        <v>0.1</v>
      </c>
      <c r="M6353">
        <v>1.72</v>
      </c>
      <c r="N6353">
        <v>2</v>
      </c>
      <c r="O6353">
        <v>50</v>
      </c>
      <c r="P6353">
        <v>1</v>
      </c>
      <c r="Q6353">
        <v>1</v>
      </c>
      <c r="R6353">
        <v>0.26</v>
      </c>
      <c r="S6353">
        <v>0.25</v>
      </c>
      <c r="T6353">
        <v>12</v>
      </c>
      <c r="U6353">
        <v>51</v>
      </c>
      <c r="V6353">
        <v>41</v>
      </c>
      <c r="W6353">
        <v>4.79</v>
      </c>
      <c r="X6353">
        <v>5</v>
      </c>
      <c r="Y6353">
        <v>0.5</v>
      </c>
      <c r="Z6353">
        <v>0.13</v>
      </c>
      <c r="AA6353">
        <v>20</v>
      </c>
      <c r="AB6353">
        <v>0.82</v>
      </c>
      <c r="AC6353">
        <v>535</v>
      </c>
      <c r="AD6353">
        <v>0.5</v>
      </c>
      <c r="AE6353">
        <v>0.01</v>
      </c>
      <c r="AF6353">
        <v>29</v>
      </c>
      <c r="AG6353">
        <v>410</v>
      </c>
      <c r="AH6353">
        <v>16</v>
      </c>
      <c r="AI6353">
        <v>2</v>
      </c>
      <c r="AJ6353">
        <v>4</v>
      </c>
      <c r="AK6353">
        <v>10</v>
      </c>
      <c r="AL6353">
        <v>0.12</v>
      </c>
      <c r="AM6353">
        <v>5</v>
      </c>
      <c r="AN6353">
        <v>5</v>
      </c>
      <c r="AO6353">
        <v>50</v>
      </c>
      <c r="AP6353">
        <v>5</v>
      </c>
      <c r="AQ6353">
        <v>76</v>
      </c>
    </row>
    <row r="6354" spans="1:43" hidden="1" x14ac:dyDescent="0.25">
      <c r="A6354" t="s">
        <v>22481</v>
      </c>
      <c r="B6354" t="s">
        <v>22482</v>
      </c>
      <c r="C6354" s="1" t="str">
        <f t="shared" si="450"/>
        <v>21:0134</v>
      </c>
      <c r="D6354" s="1" t="str">
        <f t="shared" si="451"/>
        <v>21:0078</v>
      </c>
      <c r="E6354" t="s">
        <v>22483</v>
      </c>
      <c r="F6354" t="s">
        <v>22484</v>
      </c>
      <c r="H6354">
        <v>54.579634400000003</v>
      </c>
      <c r="I6354">
        <v>-65.641936099999995</v>
      </c>
      <c r="J6354" s="1" t="str">
        <f t="shared" si="448"/>
        <v>Till</v>
      </c>
      <c r="K6354" s="1" t="str">
        <f t="shared" si="449"/>
        <v>&lt;63 micron</v>
      </c>
      <c r="L6354">
        <v>0.1</v>
      </c>
      <c r="M6354">
        <v>1.69</v>
      </c>
      <c r="N6354">
        <v>2</v>
      </c>
      <c r="O6354">
        <v>60</v>
      </c>
      <c r="P6354">
        <v>1</v>
      </c>
      <c r="Q6354">
        <v>2</v>
      </c>
      <c r="R6354">
        <v>0.2</v>
      </c>
      <c r="S6354">
        <v>0.25</v>
      </c>
      <c r="T6354">
        <v>12</v>
      </c>
      <c r="U6354">
        <v>52</v>
      </c>
      <c r="V6354">
        <v>39</v>
      </c>
      <c r="W6354">
        <v>4.0199999999999996</v>
      </c>
      <c r="X6354">
        <v>5</v>
      </c>
      <c r="Y6354">
        <v>0.5</v>
      </c>
      <c r="Z6354">
        <v>0.15</v>
      </c>
      <c r="AA6354">
        <v>20</v>
      </c>
      <c r="AB6354">
        <v>0.82</v>
      </c>
      <c r="AC6354">
        <v>335</v>
      </c>
      <c r="AD6354">
        <v>0.5</v>
      </c>
      <c r="AE6354">
        <v>0.01</v>
      </c>
      <c r="AF6354">
        <v>30</v>
      </c>
      <c r="AG6354">
        <v>470</v>
      </c>
      <c r="AH6354">
        <v>10</v>
      </c>
      <c r="AI6354">
        <v>1</v>
      </c>
      <c r="AJ6354">
        <v>3</v>
      </c>
      <c r="AK6354">
        <v>10</v>
      </c>
      <c r="AL6354">
        <v>0.1</v>
      </c>
      <c r="AM6354">
        <v>5</v>
      </c>
      <c r="AN6354">
        <v>5</v>
      </c>
      <c r="AO6354">
        <v>42</v>
      </c>
      <c r="AP6354">
        <v>5</v>
      </c>
      <c r="AQ6354">
        <v>58</v>
      </c>
    </row>
    <row r="6355" spans="1:43" hidden="1" x14ac:dyDescent="0.25">
      <c r="A6355" t="s">
        <v>22485</v>
      </c>
      <c r="B6355" t="s">
        <v>22486</v>
      </c>
      <c r="C6355" s="1" t="str">
        <f t="shared" si="450"/>
        <v>21:0134</v>
      </c>
      <c r="D6355" s="1" t="str">
        <f t="shared" si="451"/>
        <v>21:0078</v>
      </c>
      <c r="E6355" t="s">
        <v>22487</v>
      </c>
      <c r="F6355" t="s">
        <v>22488</v>
      </c>
      <c r="H6355">
        <v>54.337180600000003</v>
      </c>
      <c r="I6355">
        <v>-65.544820900000005</v>
      </c>
      <c r="J6355" s="1" t="str">
        <f t="shared" si="448"/>
        <v>Till</v>
      </c>
      <c r="K6355" s="1" t="str">
        <f t="shared" si="449"/>
        <v>&lt;63 micron</v>
      </c>
      <c r="L6355">
        <v>0.1</v>
      </c>
      <c r="M6355">
        <v>2.04</v>
      </c>
      <c r="N6355">
        <v>2</v>
      </c>
      <c r="O6355">
        <v>80</v>
      </c>
      <c r="P6355">
        <v>1</v>
      </c>
      <c r="Q6355">
        <v>4</v>
      </c>
      <c r="R6355">
        <v>0.22</v>
      </c>
      <c r="S6355">
        <v>0.25</v>
      </c>
      <c r="T6355">
        <v>12</v>
      </c>
      <c r="U6355">
        <v>57</v>
      </c>
      <c r="V6355">
        <v>37</v>
      </c>
      <c r="W6355">
        <v>4.45</v>
      </c>
      <c r="X6355">
        <v>5</v>
      </c>
      <c r="Y6355">
        <v>0.5</v>
      </c>
      <c r="Z6355">
        <v>0.17</v>
      </c>
      <c r="AA6355">
        <v>20</v>
      </c>
      <c r="AB6355">
        <v>0.81</v>
      </c>
      <c r="AC6355">
        <v>450</v>
      </c>
      <c r="AD6355">
        <v>0.5</v>
      </c>
      <c r="AE6355">
        <v>0.01</v>
      </c>
      <c r="AF6355">
        <v>27</v>
      </c>
      <c r="AG6355">
        <v>390</v>
      </c>
      <c r="AH6355">
        <v>8</v>
      </c>
      <c r="AI6355">
        <v>1</v>
      </c>
      <c r="AJ6355">
        <v>4</v>
      </c>
      <c r="AK6355">
        <v>11</v>
      </c>
      <c r="AL6355">
        <v>0.12</v>
      </c>
      <c r="AM6355">
        <v>5</v>
      </c>
      <c r="AN6355">
        <v>5</v>
      </c>
      <c r="AO6355">
        <v>52</v>
      </c>
      <c r="AP6355">
        <v>5</v>
      </c>
      <c r="AQ6355">
        <v>66</v>
      </c>
    </row>
    <row r="6356" spans="1:43" hidden="1" x14ac:dyDescent="0.25">
      <c r="A6356" t="s">
        <v>22489</v>
      </c>
      <c r="B6356" t="s">
        <v>22490</v>
      </c>
      <c r="C6356" s="1" t="str">
        <f t="shared" si="450"/>
        <v>21:0134</v>
      </c>
      <c r="D6356" s="1" t="str">
        <f t="shared" si="451"/>
        <v>21:0078</v>
      </c>
      <c r="E6356" t="s">
        <v>22491</v>
      </c>
      <c r="F6356" t="s">
        <v>22492</v>
      </c>
      <c r="H6356">
        <v>54.223441999999999</v>
      </c>
      <c r="I6356">
        <v>-65.5240084</v>
      </c>
      <c r="J6356" s="1" t="str">
        <f t="shared" si="448"/>
        <v>Till</v>
      </c>
      <c r="K6356" s="1" t="str">
        <f t="shared" si="449"/>
        <v>&lt;63 micron</v>
      </c>
      <c r="L6356">
        <v>0.1</v>
      </c>
      <c r="M6356">
        <v>1.1599999999999999</v>
      </c>
      <c r="N6356">
        <v>2</v>
      </c>
      <c r="O6356">
        <v>80</v>
      </c>
      <c r="P6356">
        <v>1</v>
      </c>
      <c r="Q6356">
        <v>1</v>
      </c>
      <c r="R6356">
        <v>0.27</v>
      </c>
      <c r="S6356">
        <v>0.25</v>
      </c>
      <c r="T6356">
        <v>10</v>
      </c>
      <c r="U6356">
        <v>40</v>
      </c>
      <c r="V6356">
        <v>22</v>
      </c>
      <c r="W6356">
        <v>4.1100000000000003</v>
      </c>
      <c r="X6356">
        <v>10</v>
      </c>
      <c r="Y6356">
        <v>0.5</v>
      </c>
      <c r="Z6356">
        <v>0.12</v>
      </c>
      <c r="AA6356">
        <v>40</v>
      </c>
      <c r="AB6356">
        <v>0.57999999999999996</v>
      </c>
      <c r="AC6356">
        <v>525</v>
      </c>
      <c r="AD6356">
        <v>0.5</v>
      </c>
      <c r="AE6356">
        <v>0.01</v>
      </c>
      <c r="AF6356">
        <v>19</v>
      </c>
      <c r="AG6356">
        <v>480</v>
      </c>
      <c r="AH6356">
        <v>12</v>
      </c>
      <c r="AI6356">
        <v>2</v>
      </c>
      <c r="AJ6356">
        <v>3</v>
      </c>
      <c r="AK6356">
        <v>17</v>
      </c>
      <c r="AL6356">
        <v>0.12</v>
      </c>
      <c r="AM6356">
        <v>5</v>
      </c>
      <c r="AN6356">
        <v>5</v>
      </c>
      <c r="AO6356">
        <v>40</v>
      </c>
      <c r="AP6356">
        <v>5</v>
      </c>
      <c r="AQ6356">
        <v>46</v>
      </c>
    </row>
    <row r="6357" spans="1:43" hidden="1" x14ac:dyDescent="0.25">
      <c r="A6357" t="s">
        <v>22493</v>
      </c>
      <c r="B6357" t="s">
        <v>22494</v>
      </c>
      <c r="C6357" s="1" t="str">
        <f t="shared" si="450"/>
        <v>21:0134</v>
      </c>
      <c r="D6357" s="1" t="str">
        <f t="shared" si="451"/>
        <v>21:0078</v>
      </c>
      <c r="E6357" t="s">
        <v>22495</v>
      </c>
      <c r="F6357" t="s">
        <v>22496</v>
      </c>
      <c r="H6357">
        <v>54.204448499999998</v>
      </c>
      <c r="I6357">
        <v>-65.963009499999998</v>
      </c>
      <c r="J6357" s="1" t="str">
        <f t="shared" ref="J6357:J6420" si="452">HYPERLINK("http://geochem.nrcan.gc.ca/cdogs/content/kwd/kwd020044_e.htm", "Till")</f>
        <v>Till</v>
      </c>
      <c r="K6357" s="1" t="str">
        <f t="shared" si="449"/>
        <v>&lt;63 micron</v>
      </c>
      <c r="L6357">
        <v>0.1</v>
      </c>
      <c r="M6357">
        <v>2.08</v>
      </c>
      <c r="N6357">
        <v>6</v>
      </c>
      <c r="O6357">
        <v>50</v>
      </c>
      <c r="P6357">
        <v>1</v>
      </c>
      <c r="Q6357">
        <v>1</v>
      </c>
      <c r="R6357">
        <v>0.12</v>
      </c>
      <c r="S6357">
        <v>0.25</v>
      </c>
      <c r="T6357">
        <v>10</v>
      </c>
      <c r="U6357">
        <v>36</v>
      </c>
      <c r="V6357">
        <v>27</v>
      </c>
      <c r="W6357">
        <v>6.02</v>
      </c>
      <c r="X6357">
        <v>10</v>
      </c>
      <c r="Y6357">
        <v>0.5</v>
      </c>
      <c r="Z6357">
        <v>0.09</v>
      </c>
      <c r="AA6357">
        <v>20</v>
      </c>
      <c r="AB6357">
        <v>0.63</v>
      </c>
      <c r="AC6357">
        <v>445</v>
      </c>
      <c r="AD6357">
        <v>0.5</v>
      </c>
      <c r="AE6357">
        <v>0.01</v>
      </c>
      <c r="AF6357">
        <v>20</v>
      </c>
      <c r="AG6357">
        <v>360</v>
      </c>
      <c r="AH6357">
        <v>16</v>
      </c>
      <c r="AI6357">
        <v>2</v>
      </c>
      <c r="AJ6357">
        <v>3</v>
      </c>
      <c r="AK6357">
        <v>6</v>
      </c>
      <c r="AL6357">
        <v>0.09</v>
      </c>
      <c r="AM6357">
        <v>5</v>
      </c>
      <c r="AN6357">
        <v>5</v>
      </c>
      <c r="AO6357">
        <v>50</v>
      </c>
      <c r="AP6357">
        <v>5</v>
      </c>
      <c r="AQ6357">
        <v>46</v>
      </c>
    </row>
    <row r="6358" spans="1:43" hidden="1" x14ac:dyDescent="0.25">
      <c r="A6358" t="s">
        <v>22497</v>
      </c>
      <c r="B6358" t="s">
        <v>22498</v>
      </c>
      <c r="C6358" s="1" t="str">
        <f t="shared" si="450"/>
        <v>21:0134</v>
      </c>
      <c r="D6358" s="1" t="str">
        <f t="shared" si="451"/>
        <v>21:0078</v>
      </c>
      <c r="E6358" t="s">
        <v>22499</v>
      </c>
      <c r="F6358" t="s">
        <v>22500</v>
      </c>
      <c r="H6358">
        <v>54.403372699999998</v>
      </c>
      <c r="I6358">
        <v>-66.044268700000003</v>
      </c>
      <c r="J6358" s="1" t="str">
        <f t="shared" si="452"/>
        <v>Till</v>
      </c>
      <c r="K6358" s="1" t="str">
        <f t="shared" si="449"/>
        <v>&lt;63 micron</v>
      </c>
      <c r="L6358">
        <v>0.1</v>
      </c>
      <c r="M6358">
        <v>1.34</v>
      </c>
      <c r="N6358">
        <v>1</v>
      </c>
      <c r="O6358">
        <v>40</v>
      </c>
      <c r="P6358">
        <v>1</v>
      </c>
      <c r="Q6358">
        <v>1</v>
      </c>
      <c r="R6358">
        <v>0.12</v>
      </c>
      <c r="S6358">
        <v>0.25</v>
      </c>
      <c r="T6358">
        <v>10</v>
      </c>
      <c r="U6358">
        <v>42</v>
      </c>
      <c r="V6358">
        <v>31</v>
      </c>
      <c r="W6358">
        <v>6.08</v>
      </c>
      <c r="X6358">
        <v>5</v>
      </c>
      <c r="Y6358">
        <v>0.5</v>
      </c>
      <c r="Z6358">
        <v>0.09</v>
      </c>
      <c r="AA6358">
        <v>30</v>
      </c>
      <c r="AB6358">
        <v>0.55000000000000004</v>
      </c>
      <c r="AC6358">
        <v>735</v>
      </c>
      <c r="AD6358">
        <v>1</v>
      </c>
      <c r="AE6358">
        <v>5.0000000000000001E-3</v>
      </c>
      <c r="AF6358">
        <v>22</v>
      </c>
      <c r="AG6358">
        <v>280</v>
      </c>
      <c r="AH6358">
        <v>14</v>
      </c>
      <c r="AI6358">
        <v>4</v>
      </c>
      <c r="AJ6358">
        <v>4</v>
      </c>
      <c r="AK6358">
        <v>7</v>
      </c>
      <c r="AL6358">
        <v>0.08</v>
      </c>
      <c r="AM6358">
        <v>5</v>
      </c>
      <c r="AN6358">
        <v>5</v>
      </c>
      <c r="AO6358">
        <v>46</v>
      </c>
      <c r="AP6358">
        <v>5</v>
      </c>
      <c r="AQ6358">
        <v>56</v>
      </c>
    </row>
    <row r="6359" spans="1:43" hidden="1" x14ac:dyDescent="0.25">
      <c r="A6359" t="s">
        <v>22501</v>
      </c>
      <c r="B6359" t="s">
        <v>22502</v>
      </c>
      <c r="C6359" s="1" t="str">
        <f t="shared" si="450"/>
        <v>21:0134</v>
      </c>
      <c r="D6359" s="1" t="str">
        <f t="shared" si="451"/>
        <v>21:0078</v>
      </c>
      <c r="E6359" t="s">
        <v>22503</v>
      </c>
      <c r="F6359" t="s">
        <v>22504</v>
      </c>
      <c r="H6359">
        <v>54.4652502</v>
      </c>
      <c r="I6359">
        <v>-66.001218600000001</v>
      </c>
      <c r="J6359" s="1" t="str">
        <f t="shared" si="452"/>
        <v>Till</v>
      </c>
      <c r="K6359" s="1" t="str">
        <f t="shared" si="449"/>
        <v>&lt;63 micron</v>
      </c>
      <c r="L6359">
        <v>0.1</v>
      </c>
      <c r="M6359">
        <v>1.58</v>
      </c>
      <c r="N6359">
        <v>2</v>
      </c>
      <c r="O6359">
        <v>30</v>
      </c>
      <c r="P6359">
        <v>1.5</v>
      </c>
      <c r="Q6359">
        <v>2</v>
      </c>
      <c r="R6359">
        <v>0.12</v>
      </c>
      <c r="S6359">
        <v>0.25</v>
      </c>
      <c r="T6359">
        <v>13</v>
      </c>
      <c r="U6359">
        <v>43</v>
      </c>
      <c r="V6359">
        <v>34</v>
      </c>
      <c r="W6359">
        <v>5.1100000000000003</v>
      </c>
      <c r="X6359">
        <v>5</v>
      </c>
      <c r="Y6359">
        <v>0.5</v>
      </c>
      <c r="Z6359">
        <v>0.08</v>
      </c>
      <c r="AA6359">
        <v>20</v>
      </c>
      <c r="AB6359">
        <v>0.59</v>
      </c>
      <c r="AC6359">
        <v>725</v>
      </c>
      <c r="AD6359">
        <v>0.5</v>
      </c>
      <c r="AE6359">
        <v>0.01</v>
      </c>
      <c r="AF6359">
        <v>25</v>
      </c>
      <c r="AG6359">
        <v>340</v>
      </c>
      <c r="AH6359">
        <v>14</v>
      </c>
      <c r="AI6359">
        <v>4</v>
      </c>
      <c r="AJ6359">
        <v>3</v>
      </c>
      <c r="AK6359">
        <v>5</v>
      </c>
      <c r="AL6359">
        <v>0.09</v>
      </c>
      <c r="AM6359">
        <v>5</v>
      </c>
      <c r="AN6359">
        <v>5</v>
      </c>
      <c r="AO6359">
        <v>45</v>
      </c>
      <c r="AP6359">
        <v>5</v>
      </c>
      <c r="AQ6359">
        <v>66</v>
      </c>
    </row>
    <row r="6360" spans="1:43" hidden="1" x14ac:dyDescent="0.25">
      <c r="A6360" t="s">
        <v>22505</v>
      </c>
      <c r="B6360" t="s">
        <v>22506</v>
      </c>
      <c r="C6360" s="1" t="str">
        <f t="shared" si="450"/>
        <v>21:0134</v>
      </c>
      <c r="D6360" s="1" t="str">
        <f t="shared" si="451"/>
        <v>21:0078</v>
      </c>
      <c r="E6360" t="s">
        <v>22507</v>
      </c>
      <c r="F6360" t="s">
        <v>22508</v>
      </c>
      <c r="H6360">
        <v>54.595910000000003</v>
      </c>
      <c r="I6360">
        <v>-66.319878500000002</v>
      </c>
      <c r="J6360" s="1" t="str">
        <f t="shared" si="452"/>
        <v>Till</v>
      </c>
      <c r="K6360" s="1" t="str">
        <f t="shared" si="449"/>
        <v>&lt;63 micron</v>
      </c>
      <c r="L6360">
        <v>0.1</v>
      </c>
      <c r="M6360">
        <v>1.04</v>
      </c>
      <c r="N6360">
        <v>6</v>
      </c>
      <c r="O6360">
        <v>30</v>
      </c>
      <c r="P6360">
        <v>1</v>
      </c>
      <c r="Q6360">
        <v>1</v>
      </c>
      <c r="R6360">
        <v>0.22</v>
      </c>
      <c r="S6360">
        <v>0.25</v>
      </c>
      <c r="T6360">
        <v>10</v>
      </c>
      <c r="U6360">
        <v>43</v>
      </c>
      <c r="V6360">
        <v>29</v>
      </c>
      <c r="W6360">
        <v>6.32</v>
      </c>
      <c r="X6360">
        <v>5</v>
      </c>
      <c r="Y6360">
        <v>0.5</v>
      </c>
      <c r="Z6360">
        <v>0.06</v>
      </c>
      <c r="AA6360">
        <v>30</v>
      </c>
      <c r="AB6360">
        <v>0.47</v>
      </c>
      <c r="AC6360">
        <v>675</v>
      </c>
      <c r="AD6360">
        <v>0.5</v>
      </c>
      <c r="AE6360">
        <v>0.01</v>
      </c>
      <c r="AF6360">
        <v>21</v>
      </c>
      <c r="AG6360">
        <v>300</v>
      </c>
      <c r="AH6360">
        <v>12</v>
      </c>
      <c r="AI6360">
        <v>4</v>
      </c>
      <c r="AJ6360">
        <v>3</v>
      </c>
      <c r="AK6360">
        <v>8</v>
      </c>
      <c r="AL6360">
        <v>0.1</v>
      </c>
      <c r="AM6360">
        <v>5</v>
      </c>
      <c r="AN6360">
        <v>5</v>
      </c>
      <c r="AO6360">
        <v>45</v>
      </c>
      <c r="AP6360">
        <v>5</v>
      </c>
      <c r="AQ6360">
        <v>54</v>
      </c>
    </row>
    <row r="6361" spans="1:43" hidden="1" x14ac:dyDescent="0.25">
      <c r="A6361" t="s">
        <v>22509</v>
      </c>
      <c r="B6361" t="s">
        <v>22510</v>
      </c>
      <c r="C6361" s="1" t="str">
        <f t="shared" si="450"/>
        <v>21:0134</v>
      </c>
      <c r="D6361" s="1" t="str">
        <f t="shared" si="451"/>
        <v>21:0078</v>
      </c>
      <c r="E6361" t="s">
        <v>22511</v>
      </c>
      <c r="F6361" t="s">
        <v>22512</v>
      </c>
      <c r="H6361">
        <v>54.9245357</v>
      </c>
      <c r="I6361">
        <v>-66.511913500000006</v>
      </c>
      <c r="J6361" s="1" t="str">
        <f t="shared" si="452"/>
        <v>Till</v>
      </c>
      <c r="K6361" s="1" t="str">
        <f t="shared" si="449"/>
        <v>&lt;63 micron</v>
      </c>
      <c r="L6361">
        <v>0.1</v>
      </c>
      <c r="M6361">
        <v>1.3</v>
      </c>
      <c r="N6361">
        <v>8</v>
      </c>
      <c r="O6361">
        <v>50</v>
      </c>
      <c r="P6361">
        <v>1</v>
      </c>
      <c r="Q6361">
        <v>1</v>
      </c>
      <c r="R6361">
        <v>0.11</v>
      </c>
      <c r="S6361">
        <v>0.25</v>
      </c>
      <c r="T6361">
        <v>9</v>
      </c>
      <c r="U6361">
        <v>35</v>
      </c>
      <c r="V6361">
        <v>37</v>
      </c>
      <c r="W6361">
        <v>7.61</v>
      </c>
      <c r="X6361">
        <v>10</v>
      </c>
      <c r="Y6361">
        <v>0.5</v>
      </c>
      <c r="Z6361">
        <v>0.11</v>
      </c>
      <c r="AA6361">
        <v>30</v>
      </c>
      <c r="AB6361">
        <v>0.52</v>
      </c>
      <c r="AC6361">
        <v>900</v>
      </c>
      <c r="AD6361">
        <v>1</v>
      </c>
      <c r="AE6361">
        <v>5.0000000000000001E-3</v>
      </c>
      <c r="AF6361">
        <v>21</v>
      </c>
      <c r="AG6361">
        <v>220</v>
      </c>
      <c r="AH6361">
        <v>8</v>
      </c>
      <c r="AI6361">
        <v>6</v>
      </c>
      <c r="AJ6361">
        <v>3</v>
      </c>
      <c r="AK6361">
        <v>8</v>
      </c>
      <c r="AL6361">
        <v>0.06</v>
      </c>
      <c r="AM6361">
        <v>5</v>
      </c>
      <c r="AN6361">
        <v>5</v>
      </c>
      <c r="AO6361">
        <v>51</v>
      </c>
      <c r="AP6361">
        <v>5</v>
      </c>
      <c r="AQ6361">
        <v>62</v>
      </c>
    </row>
    <row r="6362" spans="1:43" hidden="1" x14ac:dyDescent="0.25">
      <c r="A6362" t="s">
        <v>22513</v>
      </c>
      <c r="B6362" t="s">
        <v>22514</v>
      </c>
      <c r="C6362" s="1" t="str">
        <f t="shared" si="450"/>
        <v>21:0134</v>
      </c>
      <c r="D6362" s="1" t="str">
        <f t="shared" si="451"/>
        <v>21:0078</v>
      </c>
      <c r="E6362" t="s">
        <v>22515</v>
      </c>
      <c r="F6362" t="s">
        <v>22516</v>
      </c>
      <c r="H6362">
        <v>53.389153899999997</v>
      </c>
      <c r="I6362">
        <v>-63.174227899999998</v>
      </c>
      <c r="J6362" s="1" t="str">
        <f t="shared" si="452"/>
        <v>Till</v>
      </c>
      <c r="K6362" s="1" t="str">
        <f t="shared" si="449"/>
        <v>&lt;63 micron</v>
      </c>
      <c r="L6362">
        <v>0.1</v>
      </c>
      <c r="M6362">
        <v>1.6</v>
      </c>
      <c r="N6362">
        <v>1</v>
      </c>
      <c r="O6362">
        <v>100</v>
      </c>
      <c r="P6362">
        <v>0.25</v>
      </c>
      <c r="Q6362">
        <v>1</v>
      </c>
      <c r="R6362">
        <v>0.34</v>
      </c>
      <c r="S6362">
        <v>0.25</v>
      </c>
      <c r="T6362">
        <v>11</v>
      </c>
      <c r="U6362">
        <v>72</v>
      </c>
      <c r="V6362">
        <v>24</v>
      </c>
      <c r="W6362">
        <v>2.58</v>
      </c>
      <c r="X6362">
        <v>10</v>
      </c>
      <c r="Y6362">
        <v>0.5</v>
      </c>
      <c r="Z6362">
        <v>0.31</v>
      </c>
      <c r="AA6362">
        <v>70</v>
      </c>
      <c r="AB6362">
        <v>0.85</v>
      </c>
      <c r="AC6362">
        <v>290</v>
      </c>
      <c r="AD6362">
        <v>0.5</v>
      </c>
      <c r="AE6362">
        <v>0.02</v>
      </c>
      <c r="AF6362">
        <v>37</v>
      </c>
      <c r="AG6362">
        <v>1080</v>
      </c>
      <c r="AH6362">
        <v>2</v>
      </c>
      <c r="AI6362">
        <v>2</v>
      </c>
      <c r="AJ6362">
        <v>6</v>
      </c>
      <c r="AK6362">
        <v>21</v>
      </c>
      <c r="AL6362">
        <v>0.16</v>
      </c>
      <c r="AM6362">
        <v>5</v>
      </c>
      <c r="AN6362">
        <v>5</v>
      </c>
      <c r="AO6362">
        <v>54</v>
      </c>
      <c r="AP6362">
        <v>5</v>
      </c>
      <c r="AQ6362">
        <v>42</v>
      </c>
    </row>
    <row r="6363" spans="1:43" hidden="1" x14ac:dyDescent="0.25">
      <c r="A6363" t="s">
        <v>22517</v>
      </c>
      <c r="B6363" t="s">
        <v>22518</v>
      </c>
      <c r="C6363" s="1" t="str">
        <f t="shared" si="450"/>
        <v>21:0134</v>
      </c>
      <c r="D6363" s="1" t="str">
        <f t="shared" si="451"/>
        <v>21:0078</v>
      </c>
      <c r="E6363" t="s">
        <v>22519</v>
      </c>
      <c r="F6363" t="s">
        <v>22520</v>
      </c>
      <c r="H6363">
        <v>54.985215699999998</v>
      </c>
      <c r="I6363">
        <v>-66.162681899999995</v>
      </c>
      <c r="J6363" s="1" t="str">
        <f t="shared" si="452"/>
        <v>Till</v>
      </c>
      <c r="K6363" s="1" t="str">
        <f t="shared" si="449"/>
        <v>&lt;63 micron</v>
      </c>
      <c r="L6363">
        <v>0.1</v>
      </c>
      <c r="M6363">
        <v>2.91</v>
      </c>
      <c r="N6363">
        <v>8</v>
      </c>
      <c r="O6363">
        <v>40</v>
      </c>
      <c r="P6363">
        <v>1</v>
      </c>
      <c r="Q6363">
        <v>4</v>
      </c>
      <c r="R6363">
        <v>0.32</v>
      </c>
      <c r="S6363">
        <v>0.25</v>
      </c>
      <c r="T6363">
        <v>17</v>
      </c>
      <c r="U6363">
        <v>147</v>
      </c>
      <c r="V6363">
        <v>110</v>
      </c>
      <c r="W6363">
        <v>6.38</v>
      </c>
      <c r="X6363">
        <v>5</v>
      </c>
      <c r="Y6363">
        <v>0.5</v>
      </c>
      <c r="Z6363">
        <v>0.11</v>
      </c>
      <c r="AA6363">
        <v>10</v>
      </c>
      <c r="AB6363">
        <v>1.28</v>
      </c>
      <c r="AC6363">
        <v>390</v>
      </c>
      <c r="AD6363">
        <v>0.5</v>
      </c>
      <c r="AE6363">
        <v>0.01</v>
      </c>
      <c r="AF6363">
        <v>49</v>
      </c>
      <c r="AG6363">
        <v>380</v>
      </c>
      <c r="AH6363">
        <v>14</v>
      </c>
      <c r="AI6363">
        <v>4</v>
      </c>
      <c r="AJ6363">
        <v>7</v>
      </c>
      <c r="AK6363">
        <v>11</v>
      </c>
      <c r="AL6363">
        <v>0.28000000000000003</v>
      </c>
      <c r="AM6363">
        <v>5</v>
      </c>
      <c r="AN6363">
        <v>5</v>
      </c>
      <c r="AO6363">
        <v>114</v>
      </c>
      <c r="AP6363">
        <v>5</v>
      </c>
      <c r="AQ6363">
        <v>70</v>
      </c>
    </row>
    <row r="6364" spans="1:43" hidden="1" x14ac:dyDescent="0.25">
      <c r="A6364" t="s">
        <v>22521</v>
      </c>
      <c r="B6364" t="s">
        <v>22522</v>
      </c>
      <c r="C6364" s="1" t="str">
        <f t="shared" si="450"/>
        <v>21:0134</v>
      </c>
      <c r="D6364" s="1" t="str">
        <f t="shared" si="451"/>
        <v>21:0078</v>
      </c>
      <c r="E6364" t="s">
        <v>22523</v>
      </c>
      <c r="F6364" t="s">
        <v>22524</v>
      </c>
      <c r="H6364">
        <v>54.961305099999997</v>
      </c>
      <c r="I6364">
        <v>-65.896626299999994</v>
      </c>
      <c r="J6364" s="1" t="str">
        <f t="shared" si="452"/>
        <v>Till</v>
      </c>
      <c r="K6364" s="1" t="str">
        <f t="shared" si="449"/>
        <v>&lt;63 micron</v>
      </c>
      <c r="L6364">
        <v>0.2</v>
      </c>
      <c r="M6364">
        <v>0.28999999999999998</v>
      </c>
      <c r="N6364">
        <v>2</v>
      </c>
      <c r="O6364">
        <v>5</v>
      </c>
      <c r="P6364">
        <v>0.25</v>
      </c>
      <c r="Q6364">
        <v>1</v>
      </c>
      <c r="R6364">
        <v>0.1</v>
      </c>
      <c r="S6364">
        <v>0.5</v>
      </c>
      <c r="T6364">
        <v>47</v>
      </c>
      <c r="U6364">
        <v>26</v>
      </c>
      <c r="V6364">
        <v>679</v>
      </c>
      <c r="W6364">
        <v>15</v>
      </c>
      <c r="X6364">
        <v>10</v>
      </c>
      <c r="Y6364">
        <v>0.5</v>
      </c>
      <c r="Z6364">
        <v>0.02</v>
      </c>
      <c r="AA6364">
        <v>10</v>
      </c>
      <c r="AB6364">
        <v>0.4</v>
      </c>
      <c r="AC6364">
        <v>215</v>
      </c>
      <c r="AD6364">
        <v>7</v>
      </c>
      <c r="AE6364">
        <v>0.01</v>
      </c>
      <c r="AF6364">
        <v>237</v>
      </c>
      <c r="AG6364">
        <v>40</v>
      </c>
      <c r="AH6364">
        <v>78</v>
      </c>
      <c r="AI6364">
        <v>18</v>
      </c>
      <c r="AJ6364">
        <v>4</v>
      </c>
      <c r="AK6364">
        <v>1</v>
      </c>
      <c r="AL6364">
        <v>0.04</v>
      </c>
      <c r="AM6364">
        <v>5</v>
      </c>
      <c r="AN6364">
        <v>5</v>
      </c>
      <c r="AO6364">
        <v>65</v>
      </c>
      <c r="AP6364">
        <v>5</v>
      </c>
      <c r="AQ6364">
        <v>76</v>
      </c>
    </row>
    <row r="6365" spans="1:43" hidden="1" x14ac:dyDescent="0.25">
      <c r="A6365" t="s">
        <v>22525</v>
      </c>
      <c r="B6365" t="s">
        <v>22526</v>
      </c>
      <c r="C6365" s="1" t="str">
        <f t="shared" si="450"/>
        <v>21:0134</v>
      </c>
      <c r="D6365" s="1" t="str">
        <f t="shared" si="451"/>
        <v>21:0078</v>
      </c>
      <c r="E6365" t="s">
        <v>22527</v>
      </c>
      <c r="F6365" t="s">
        <v>22528</v>
      </c>
      <c r="H6365">
        <v>55.046569900000001</v>
      </c>
      <c r="I6365">
        <v>-66.095713099999998</v>
      </c>
      <c r="J6365" s="1" t="str">
        <f t="shared" si="452"/>
        <v>Till</v>
      </c>
      <c r="K6365" s="1" t="str">
        <f t="shared" si="449"/>
        <v>&lt;63 micron</v>
      </c>
      <c r="L6365">
        <v>0.1</v>
      </c>
      <c r="M6365">
        <v>2.69</v>
      </c>
      <c r="N6365">
        <v>1</v>
      </c>
      <c r="O6365">
        <v>30</v>
      </c>
      <c r="P6365">
        <v>1</v>
      </c>
      <c r="Q6365">
        <v>1</v>
      </c>
      <c r="R6365">
        <v>0.42</v>
      </c>
      <c r="S6365">
        <v>0.25</v>
      </c>
      <c r="T6365">
        <v>20</v>
      </c>
      <c r="U6365">
        <v>102</v>
      </c>
      <c r="V6365">
        <v>119</v>
      </c>
      <c r="W6365">
        <v>5.35</v>
      </c>
      <c r="X6365">
        <v>5</v>
      </c>
      <c r="Y6365">
        <v>0.5</v>
      </c>
      <c r="Z6365">
        <v>0.12</v>
      </c>
      <c r="AA6365">
        <v>5</v>
      </c>
      <c r="AB6365">
        <v>1.26</v>
      </c>
      <c r="AC6365">
        <v>430</v>
      </c>
      <c r="AD6365">
        <v>0.5</v>
      </c>
      <c r="AE6365">
        <v>0.01</v>
      </c>
      <c r="AF6365">
        <v>41</v>
      </c>
      <c r="AG6365">
        <v>340</v>
      </c>
      <c r="AH6365">
        <v>4</v>
      </c>
      <c r="AI6365">
        <v>4</v>
      </c>
      <c r="AJ6365">
        <v>7</v>
      </c>
      <c r="AK6365">
        <v>10</v>
      </c>
      <c r="AL6365">
        <v>0.28999999999999998</v>
      </c>
      <c r="AM6365">
        <v>5</v>
      </c>
      <c r="AN6365">
        <v>5</v>
      </c>
      <c r="AO6365">
        <v>111</v>
      </c>
      <c r="AP6365">
        <v>5</v>
      </c>
      <c r="AQ6365">
        <v>68</v>
      </c>
    </row>
    <row r="6366" spans="1:43" hidden="1" x14ac:dyDescent="0.25">
      <c r="A6366" t="s">
        <v>22529</v>
      </c>
      <c r="B6366" t="s">
        <v>22530</v>
      </c>
      <c r="C6366" s="1" t="str">
        <f t="shared" si="450"/>
        <v>21:0134</v>
      </c>
      <c r="D6366" s="1" t="str">
        <f t="shared" si="451"/>
        <v>21:0078</v>
      </c>
      <c r="E6366" t="s">
        <v>22531</v>
      </c>
      <c r="F6366" t="s">
        <v>22532</v>
      </c>
      <c r="H6366">
        <v>55.079375900000002</v>
      </c>
      <c r="I6366">
        <v>-66.270407899999995</v>
      </c>
      <c r="J6366" s="1" t="str">
        <f t="shared" si="452"/>
        <v>Till</v>
      </c>
      <c r="K6366" s="1" t="str">
        <f t="shared" si="449"/>
        <v>&lt;63 micron</v>
      </c>
      <c r="L6366">
        <v>0.1</v>
      </c>
      <c r="M6366">
        <v>2.63</v>
      </c>
      <c r="N6366">
        <v>1</v>
      </c>
      <c r="O6366">
        <v>30</v>
      </c>
      <c r="P6366">
        <v>1</v>
      </c>
      <c r="Q6366">
        <v>2</v>
      </c>
      <c r="R6366">
        <v>0.52</v>
      </c>
      <c r="S6366">
        <v>0.25</v>
      </c>
      <c r="T6366">
        <v>20</v>
      </c>
      <c r="U6366">
        <v>188</v>
      </c>
      <c r="V6366">
        <v>98</v>
      </c>
      <c r="W6366">
        <v>4.8499999999999996</v>
      </c>
      <c r="X6366">
        <v>5</v>
      </c>
      <c r="Y6366">
        <v>0.5</v>
      </c>
      <c r="Z6366">
        <v>0.12</v>
      </c>
      <c r="AA6366">
        <v>5</v>
      </c>
      <c r="AB6366">
        <v>1.37</v>
      </c>
      <c r="AC6366">
        <v>415</v>
      </c>
      <c r="AD6366">
        <v>0.5</v>
      </c>
      <c r="AE6366">
        <v>0.01</v>
      </c>
      <c r="AF6366">
        <v>68</v>
      </c>
      <c r="AG6366">
        <v>390</v>
      </c>
      <c r="AH6366">
        <v>4</v>
      </c>
      <c r="AI6366">
        <v>4</v>
      </c>
      <c r="AJ6366">
        <v>7</v>
      </c>
      <c r="AK6366">
        <v>11</v>
      </c>
      <c r="AL6366">
        <v>0.33</v>
      </c>
      <c r="AM6366">
        <v>5</v>
      </c>
      <c r="AN6366">
        <v>5</v>
      </c>
      <c r="AO6366">
        <v>107</v>
      </c>
      <c r="AP6366">
        <v>5</v>
      </c>
      <c r="AQ6366">
        <v>58</v>
      </c>
    </row>
    <row r="6367" spans="1:43" hidden="1" x14ac:dyDescent="0.25">
      <c r="A6367" t="s">
        <v>22533</v>
      </c>
      <c r="B6367" t="s">
        <v>22534</v>
      </c>
      <c r="C6367" s="1" t="str">
        <f t="shared" si="450"/>
        <v>21:0134</v>
      </c>
      <c r="D6367" s="1" t="str">
        <f t="shared" si="451"/>
        <v>21:0078</v>
      </c>
      <c r="E6367" t="s">
        <v>22535</v>
      </c>
      <c r="F6367" t="s">
        <v>22536</v>
      </c>
      <c r="H6367">
        <v>55.085048899999997</v>
      </c>
      <c r="I6367">
        <v>-66.492555600000003</v>
      </c>
      <c r="J6367" s="1" t="str">
        <f t="shared" si="452"/>
        <v>Till</v>
      </c>
      <c r="K6367" s="1" t="str">
        <f t="shared" ref="K6367:K6430" si="453">HYPERLINK("http://geochem.nrcan.gc.ca/cdogs/content/kwd/kwd080004_e.htm", "&lt;63 micron")</f>
        <v>&lt;63 micron</v>
      </c>
      <c r="L6367">
        <v>0.1</v>
      </c>
      <c r="M6367">
        <v>2.94</v>
      </c>
      <c r="N6367">
        <v>8</v>
      </c>
      <c r="O6367">
        <v>60</v>
      </c>
      <c r="P6367">
        <v>1</v>
      </c>
      <c r="Q6367">
        <v>4</v>
      </c>
      <c r="R6367">
        <v>0.35</v>
      </c>
      <c r="S6367">
        <v>0.25</v>
      </c>
      <c r="T6367">
        <v>22</v>
      </c>
      <c r="U6367">
        <v>138</v>
      </c>
      <c r="V6367">
        <v>89</v>
      </c>
      <c r="W6367">
        <v>5.58</v>
      </c>
      <c r="X6367">
        <v>5</v>
      </c>
      <c r="Y6367">
        <v>0.5</v>
      </c>
      <c r="Z6367">
        <v>0.13</v>
      </c>
      <c r="AA6367">
        <v>10</v>
      </c>
      <c r="AB6367">
        <v>1.31</v>
      </c>
      <c r="AC6367">
        <v>485</v>
      </c>
      <c r="AD6367">
        <v>1</v>
      </c>
      <c r="AE6367">
        <v>0.01</v>
      </c>
      <c r="AF6367">
        <v>59</v>
      </c>
      <c r="AG6367">
        <v>260</v>
      </c>
      <c r="AH6367">
        <v>16</v>
      </c>
      <c r="AI6367">
        <v>2</v>
      </c>
      <c r="AJ6367">
        <v>7</v>
      </c>
      <c r="AK6367">
        <v>11</v>
      </c>
      <c r="AL6367">
        <v>0.19</v>
      </c>
      <c r="AM6367">
        <v>5</v>
      </c>
      <c r="AN6367">
        <v>5</v>
      </c>
      <c r="AO6367">
        <v>99</v>
      </c>
      <c r="AP6367">
        <v>5</v>
      </c>
      <c r="AQ6367">
        <v>82</v>
      </c>
    </row>
    <row r="6368" spans="1:43" hidden="1" x14ac:dyDescent="0.25">
      <c r="A6368" t="s">
        <v>22537</v>
      </c>
      <c r="B6368" t="s">
        <v>22538</v>
      </c>
      <c r="C6368" s="1" t="str">
        <f t="shared" si="450"/>
        <v>21:0134</v>
      </c>
      <c r="D6368" s="1" t="str">
        <f t="shared" si="451"/>
        <v>21:0078</v>
      </c>
      <c r="E6368" t="s">
        <v>22539</v>
      </c>
      <c r="F6368" t="s">
        <v>22540</v>
      </c>
      <c r="H6368">
        <v>55.158620999999997</v>
      </c>
      <c r="I6368">
        <v>-66.666914500000004</v>
      </c>
      <c r="J6368" s="1" t="str">
        <f t="shared" si="452"/>
        <v>Till</v>
      </c>
      <c r="K6368" s="1" t="str">
        <f t="shared" si="453"/>
        <v>&lt;63 micron</v>
      </c>
      <c r="L6368">
        <v>0.1</v>
      </c>
      <c r="M6368">
        <v>2.81</v>
      </c>
      <c r="N6368">
        <v>4</v>
      </c>
      <c r="O6368">
        <v>50</v>
      </c>
      <c r="P6368">
        <v>1.5</v>
      </c>
      <c r="Q6368">
        <v>2</v>
      </c>
      <c r="R6368">
        <v>0.14000000000000001</v>
      </c>
      <c r="S6368">
        <v>0.25</v>
      </c>
      <c r="T6368">
        <v>17</v>
      </c>
      <c r="U6368">
        <v>93</v>
      </c>
      <c r="V6368">
        <v>77</v>
      </c>
      <c r="W6368">
        <v>5.47</v>
      </c>
      <c r="X6368">
        <v>5</v>
      </c>
      <c r="Y6368">
        <v>0.5</v>
      </c>
      <c r="Z6368">
        <v>0.12</v>
      </c>
      <c r="AA6368">
        <v>10</v>
      </c>
      <c r="AB6368">
        <v>1.1100000000000001</v>
      </c>
      <c r="AC6368">
        <v>440</v>
      </c>
      <c r="AD6368">
        <v>1</v>
      </c>
      <c r="AE6368">
        <v>0.01</v>
      </c>
      <c r="AF6368">
        <v>47</v>
      </c>
      <c r="AG6368">
        <v>240</v>
      </c>
      <c r="AH6368">
        <v>22</v>
      </c>
      <c r="AI6368">
        <v>2</v>
      </c>
      <c r="AJ6368">
        <v>6</v>
      </c>
      <c r="AK6368">
        <v>13</v>
      </c>
      <c r="AL6368">
        <v>7.0000000000000007E-2</v>
      </c>
      <c r="AM6368">
        <v>5</v>
      </c>
      <c r="AN6368">
        <v>5</v>
      </c>
      <c r="AO6368">
        <v>63</v>
      </c>
      <c r="AP6368">
        <v>5</v>
      </c>
      <c r="AQ6368">
        <v>82</v>
      </c>
    </row>
    <row r="6369" spans="1:43" hidden="1" x14ac:dyDescent="0.25">
      <c r="A6369" t="s">
        <v>22541</v>
      </c>
      <c r="B6369" t="s">
        <v>22542</v>
      </c>
      <c r="C6369" s="1" t="str">
        <f t="shared" si="450"/>
        <v>21:0134</v>
      </c>
      <c r="D6369" s="1" t="str">
        <f t="shared" si="451"/>
        <v>21:0078</v>
      </c>
      <c r="E6369" t="s">
        <v>22543</v>
      </c>
      <c r="F6369" t="s">
        <v>22544</v>
      </c>
      <c r="H6369">
        <v>55.339542199999997</v>
      </c>
      <c r="I6369">
        <v>-66.586890199999999</v>
      </c>
      <c r="J6369" s="1" t="str">
        <f t="shared" si="452"/>
        <v>Till</v>
      </c>
      <c r="K6369" s="1" t="str">
        <f t="shared" si="453"/>
        <v>&lt;63 micron</v>
      </c>
      <c r="L6369">
        <v>0.1</v>
      </c>
      <c r="M6369">
        <v>3.53</v>
      </c>
      <c r="N6369">
        <v>2</v>
      </c>
      <c r="O6369">
        <v>60</v>
      </c>
      <c r="P6369">
        <v>1</v>
      </c>
      <c r="Q6369">
        <v>6</v>
      </c>
      <c r="R6369">
        <v>0.73</v>
      </c>
      <c r="S6369">
        <v>0.25</v>
      </c>
      <c r="T6369">
        <v>24</v>
      </c>
      <c r="U6369">
        <v>226</v>
      </c>
      <c r="V6369">
        <v>139</v>
      </c>
      <c r="W6369">
        <v>6.22</v>
      </c>
      <c r="X6369">
        <v>5</v>
      </c>
      <c r="Y6369">
        <v>0.5</v>
      </c>
      <c r="Z6369">
        <v>0.13</v>
      </c>
      <c r="AA6369">
        <v>10</v>
      </c>
      <c r="AB6369">
        <v>1.85</v>
      </c>
      <c r="AC6369">
        <v>625</v>
      </c>
      <c r="AD6369">
        <v>0.5</v>
      </c>
      <c r="AE6369">
        <v>0.02</v>
      </c>
      <c r="AF6369">
        <v>102</v>
      </c>
      <c r="AG6369">
        <v>330</v>
      </c>
      <c r="AH6369">
        <v>12</v>
      </c>
      <c r="AI6369">
        <v>4</v>
      </c>
      <c r="AJ6369">
        <v>13</v>
      </c>
      <c r="AK6369">
        <v>18</v>
      </c>
      <c r="AL6369">
        <v>0.31</v>
      </c>
      <c r="AM6369">
        <v>5</v>
      </c>
      <c r="AN6369">
        <v>5</v>
      </c>
      <c r="AO6369">
        <v>135</v>
      </c>
      <c r="AP6369">
        <v>10</v>
      </c>
      <c r="AQ6369">
        <v>100</v>
      </c>
    </row>
    <row r="6370" spans="1:43" hidden="1" x14ac:dyDescent="0.25">
      <c r="A6370" t="s">
        <v>22545</v>
      </c>
      <c r="B6370" t="s">
        <v>22546</v>
      </c>
      <c r="C6370" s="1" t="str">
        <f t="shared" si="450"/>
        <v>21:0134</v>
      </c>
      <c r="D6370" s="1" t="str">
        <f t="shared" si="451"/>
        <v>21:0078</v>
      </c>
      <c r="E6370" t="s">
        <v>22547</v>
      </c>
      <c r="F6370" t="s">
        <v>22548</v>
      </c>
      <c r="H6370">
        <v>55.354888600000002</v>
      </c>
      <c r="I6370">
        <v>-66.780010799999999</v>
      </c>
      <c r="J6370" s="1" t="str">
        <f t="shared" si="452"/>
        <v>Till</v>
      </c>
      <c r="K6370" s="1" t="str">
        <f t="shared" si="453"/>
        <v>&lt;63 micron</v>
      </c>
      <c r="L6370">
        <v>0.1</v>
      </c>
      <c r="M6370">
        <v>3.22</v>
      </c>
      <c r="N6370">
        <v>14</v>
      </c>
      <c r="O6370">
        <v>60</v>
      </c>
      <c r="P6370">
        <v>0.25</v>
      </c>
      <c r="Q6370">
        <v>4</v>
      </c>
      <c r="R6370">
        <v>0.28999999999999998</v>
      </c>
      <c r="S6370">
        <v>0.25</v>
      </c>
      <c r="T6370">
        <v>13</v>
      </c>
      <c r="U6370">
        <v>108</v>
      </c>
      <c r="V6370">
        <v>77</v>
      </c>
      <c r="W6370">
        <v>10.25</v>
      </c>
      <c r="X6370">
        <v>10</v>
      </c>
      <c r="Y6370">
        <v>0.5</v>
      </c>
      <c r="Z6370">
        <v>0.09</v>
      </c>
      <c r="AA6370">
        <v>5</v>
      </c>
      <c r="AB6370">
        <v>0.7</v>
      </c>
      <c r="AC6370">
        <v>890</v>
      </c>
      <c r="AD6370">
        <v>2</v>
      </c>
      <c r="AE6370">
        <v>0.01</v>
      </c>
      <c r="AF6370">
        <v>24</v>
      </c>
      <c r="AG6370">
        <v>690</v>
      </c>
      <c r="AH6370">
        <v>36</v>
      </c>
      <c r="AI6370">
        <v>6</v>
      </c>
      <c r="AJ6370">
        <v>7</v>
      </c>
      <c r="AK6370">
        <v>10</v>
      </c>
      <c r="AL6370">
        <v>0.04</v>
      </c>
      <c r="AM6370">
        <v>5</v>
      </c>
      <c r="AN6370">
        <v>5</v>
      </c>
      <c r="AO6370">
        <v>99</v>
      </c>
      <c r="AP6370">
        <v>5</v>
      </c>
      <c r="AQ6370">
        <v>40</v>
      </c>
    </row>
    <row r="6371" spans="1:43" hidden="1" x14ac:dyDescent="0.25">
      <c r="A6371" t="s">
        <v>22549</v>
      </c>
      <c r="B6371" t="s">
        <v>22550</v>
      </c>
      <c r="C6371" s="1" t="str">
        <f t="shared" ref="C6371:C6434" si="454">HYPERLINK("http://geochem.nrcan.gc.ca/cdogs/content/bdl/bdl210134_e.htm", "21:0134")</f>
        <v>21:0134</v>
      </c>
      <c r="D6371" s="1" t="str">
        <f t="shared" ref="D6371:D6434" si="455">HYPERLINK("http://geochem.nrcan.gc.ca/cdogs/content/svy/svy210078_e.htm", "21:0078")</f>
        <v>21:0078</v>
      </c>
      <c r="E6371" t="s">
        <v>22551</v>
      </c>
      <c r="F6371" t="s">
        <v>22552</v>
      </c>
      <c r="H6371">
        <v>55.466389300000003</v>
      </c>
      <c r="I6371">
        <v>-67.2863167</v>
      </c>
      <c r="J6371" s="1" t="str">
        <f t="shared" si="452"/>
        <v>Till</v>
      </c>
      <c r="K6371" s="1" t="str">
        <f t="shared" si="453"/>
        <v>&lt;63 micron</v>
      </c>
      <c r="L6371">
        <v>0.1</v>
      </c>
      <c r="M6371">
        <v>1.67</v>
      </c>
      <c r="N6371">
        <v>6</v>
      </c>
      <c r="O6371">
        <v>70</v>
      </c>
      <c r="P6371">
        <v>1.5</v>
      </c>
      <c r="Q6371">
        <v>1</v>
      </c>
      <c r="R6371">
        <v>0.18</v>
      </c>
      <c r="S6371">
        <v>0.25</v>
      </c>
      <c r="T6371">
        <v>12</v>
      </c>
      <c r="U6371">
        <v>46</v>
      </c>
      <c r="V6371">
        <v>57</v>
      </c>
      <c r="W6371">
        <v>6.62</v>
      </c>
      <c r="X6371">
        <v>10</v>
      </c>
      <c r="Y6371">
        <v>0.5</v>
      </c>
      <c r="Z6371">
        <v>0.13</v>
      </c>
      <c r="AA6371">
        <v>20</v>
      </c>
      <c r="AB6371">
        <v>0.78</v>
      </c>
      <c r="AC6371">
        <v>765</v>
      </c>
      <c r="AD6371">
        <v>2</v>
      </c>
      <c r="AE6371">
        <v>0.01</v>
      </c>
      <c r="AF6371">
        <v>31</v>
      </c>
      <c r="AG6371">
        <v>260</v>
      </c>
      <c r="AH6371">
        <v>14</v>
      </c>
      <c r="AI6371">
        <v>6</v>
      </c>
      <c r="AJ6371">
        <v>6</v>
      </c>
      <c r="AK6371">
        <v>9</v>
      </c>
      <c r="AL6371">
        <v>7.0000000000000007E-2</v>
      </c>
      <c r="AM6371">
        <v>5</v>
      </c>
      <c r="AN6371">
        <v>5</v>
      </c>
      <c r="AO6371">
        <v>55</v>
      </c>
      <c r="AP6371">
        <v>5</v>
      </c>
      <c r="AQ6371">
        <v>78</v>
      </c>
    </row>
    <row r="6372" spans="1:43" hidden="1" x14ac:dyDescent="0.25">
      <c r="A6372" t="s">
        <v>22553</v>
      </c>
      <c r="B6372" t="s">
        <v>22554</v>
      </c>
      <c r="C6372" s="1" t="str">
        <f t="shared" si="454"/>
        <v>21:0134</v>
      </c>
      <c r="D6372" s="1" t="str">
        <f t="shared" si="455"/>
        <v>21:0078</v>
      </c>
      <c r="E6372" t="s">
        <v>22555</v>
      </c>
      <c r="F6372" t="s">
        <v>22556</v>
      </c>
      <c r="H6372">
        <v>55.589041100000003</v>
      </c>
      <c r="I6372">
        <v>-67.453936600000006</v>
      </c>
      <c r="J6372" s="1" t="str">
        <f t="shared" si="452"/>
        <v>Till</v>
      </c>
      <c r="K6372" s="1" t="str">
        <f t="shared" si="453"/>
        <v>&lt;63 micron</v>
      </c>
      <c r="L6372">
        <v>0.1</v>
      </c>
      <c r="M6372">
        <v>1.97</v>
      </c>
      <c r="N6372">
        <v>12</v>
      </c>
      <c r="O6372">
        <v>80</v>
      </c>
      <c r="P6372">
        <v>1</v>
      </c>
      <c r="Q6372">
        <v>1</v>
      </c>
      <c r="R6372">
        <v>0.13</v>
      </c>
      <c r="S6372">
        <v>0.25</v>
      </c>
      <c r="T6372">
        <v>15</v>
      </c>
      <c r="U6372">
        <v>48</v>
      </c>
      <c r="V6372">
        <v>47</v>
      </c>
      <c r="W6372">
        <v>8.19</v>
      </c>
      <c r="X6372">
        <v>10</v>
      </c>
      <c r="Y6372">
        <v>0.5</v>
      </c>
      <c r="Z6372">
        <v>0.11</v>
      </c>
      <c r="AA6372">
        <v>20</v>
      </c>
      <c r="AB6372">
        <v>0.66</v>
      </c>
      <c r="AC6372">
        <v>1155</v>
      </c>
      <c r="AD6372">
        <v>0.5</v>
      </c>
      <c r="AE6372">
        <v>5.0000000000000001E-3</v>
      </c>
      <c r="AF6372">
        <v>31</v>
      </c>
      <c r="AG6372">
        <v>220</v>
      </c>
      <c r="AH6372">
        <v>18</v>
      </c>
      <c r="AI6372">
        <v>4</v>
      </c>
      <c r="AJ6372">
        <v>4</v>
      </c>
      <c r="AK6372">
        <v>7</v>
      </c>
      <c r="AL6372">
        <v>0.03</v>
      </c>
      <c r="AM6372">
        <v>5</v>
      </c>
      <c r="AN6372">
        <v>5</v>
      </c>
      <c r="AO6372">
        <v>48</v>
      </c>
      <c r="AP6372">
        <v>5</v>
      </c>
      <c r="AQ6372">
        <v>64</v>
      </c>
    </row>
    <row r="6373" spans="1:43" hidden="1" x14ac:dyDescent="0.25">
      <c r="A6373" t="s">
        <v>22557</v>
      </c>
      <c r="B6373" t="s">
        <v>22558</v>
      </c>
      <c r="C6373" s="1" t="str">
        <f t="shared" si="454"/>
        <v>21:0134</v>
      </c>
      <c r="D6373" s="1" t="str">
        <f t="shared" si="455"/>
        <v>21:0078</v>
      </c>
      <c r="E6373" t="s">
        <v>22559</v>
      </c>
      <c r="F6373" t="s">
        <v>22560</v>
      </c>
      <c r="H6373">
        <v>53.4165384</v>
      </c>
      <c r="I6373">
        <v>-63.193744500000001</v>
      </c>
      <c r="J6373" s="1" t="str">
        <f t="shared" si="452"/>
        <v>Till</v>
      </c>
      <c r="K6373" s="1" t="str">
        <f t="shared" si="453"/>
        <v>&lt;63 micron</v>
      </c>
      <c r="L6373">
        <v>0.1</v>
      </c>
      <c r="M6373">
        <v>1.44</v>
      </c>
      <c r="N6373">
        <v>1</v>
      </c>
      <c r="O6373">
        <v>180</v>
      </c>
      <c r="P6373">
        <v>0.25</v>
      </c>
      <c r="Q6373">
        <v>1</v>
      </c>
      <c r="R6373">
        <v>0.67</v>
      </c>
      <c r="S6373">
        <v>0.25</v>
      </c>
      <c r="T6373">
        <v>11</v>
      </c>
      <c r="U6373">
        <v>51</v>
      </c>
      <c r="V6373">
        <v>85</v>
      </c>
      <c r="W6373">
        <v>2.61</v>
      </c>
      <c r="X6373">
        <v>10</v>
      </c>
      <c r="Y6373">
        <v>0.5</v>
      </c>
      <c r="Z6373">
        <v>0.48</v>
      </c>
      <c r="AA6373">
        <v>80</v>
      </c>
      <c r="AB6373">
        <v>0.92</v>
      </c>
      <c r="AC6373">
        <v>395</v>
      </c>
      <c r="AD6373">
        <v>0.5</v>
      </c>
      <c r="AE6373">
        <v>0.03</v>
      </c>
      <c r="AF6373">
        <v>25</v>
      </c>
      <c r="AG6373">
        <v>1110</v>
      </c>
      <c r="AH6373">
        <v>10</v>
      </c>
      <c r="AI6373">
        <v>4</v>
      </c>
      <c r="AJ6373">
        <v>6</v>
      </c>
      <c r="AK6373">
        <v>37</v>
      </c>
      <c r="AL6373">
        <v>0.14000000000000001</v>
      </c>
      <c r="AM6373">
        <v>5</v>
      </c>
      <c r="AN6373">
        <v>5</v>
      </c>
      <c r="AO6373">
        <v>53</v>
      </c>
      <c r="AP6373">
        <v>5</v>
      </c>
      <c r="AQ6373">
        <v>58</v>
      </c>
    </row>
    <row r="6374" spans="1:43" hidden="1" x14ac:dyDescent="0.25">
      <c r="A6374" t="s">
        <v>22561</v>
      </c>
      <c r="B6374" t="s">
        <v>22562</v>
      </c>
      <c r="C6374" s="1" t="str">
        <f t="shared" si="454"/>
        <v>21:0134</v>
      </c>
      <c r="D6374" s="1" t="str">
        <f t="shared" si="455"/>
        <v>21:0078</v>
      </c>
      <c r="E6374" t="s">
        <v>22563</v>
      </c>
      <c r="F6374" t="s">
        <v>22564</v>
      </c>
      <c r="H6374">
        <v>55.300237099999997</v>
      </c>
      <c r="I6374">
        <v>-67.499840800000001</v>
      </c>
      <c r="J6374" s="1" t="str">
        <f t="shared" si="452"/>
        <v>Till</v>
      </c>
      <c r="K6374" s="1" t="str">
        <f t="shared" si="453"/>
        <v>&lt;63 micron</v>
      </c>
      <c r="L6374">
        <v>0.1</v>
      </c>
      <c r="M6374">
        <v>1.71</v>
      </c>
      <c r="N6374">
        <v>8</v>
      </c>
      <c r="O6374">
        <v>130</v>
      </c>
      <c r="P6374">
        <v>1</v>
      </c>
      <c r="Q6374">
        <v>2</v>
      </c>
      <c r="R6374">
        <v>0.04</v>
      </c>
      <c r="S6374">
        <v>0.25</v>
      </c>
      <c r="T6374">
        <v>14</v>
      </c>
      <c r="U6374">
        <v>48</v>
      </c>
      <c r="V6374">
        <v>36</v>
      </c>
      <c r="W6374">
        <v>10.55</v>
      </c>
      <c r="X6374">
        <v>10</v>
      </c>
      <c r="Y6374">
        <v>0.5</v>
      </c>
      <c r="Z6374">
        <v>0.26</v>
      </c>
      <c r="AA6374">
        <v>20</v>
      </c>
      <c r="AB6374">
        <v>0.55000000000000004</v>
      </c>
      <c r="AC6374">
        <v>2910</v>
      </c>
      <c r="AD6374">
        <v>0.5</v>
      </c>
      <c r="AE6374">
        <v>0.01</v>
      </c>
      <c r="AF6374">
        <v>24</v>
      </c>
      <c r="AG6374">
        <v>360</v>
      </c>
      <c r="AH6374">
        <v>16</v>
      </c>
      <c r="AI6374">
        <v>4</v>
      </c>
      <c r="AJ6374">
        <v>4</v>
      </c>
      <c r="AK6374">
        <v>6</v>
      </c>
      <c r="AL6374">
        <v>0.06</v>
      </c>
      <c r="AM6374">
        <v>5</v>
      </c>
      <c r="AN6374">
        <v>5</v>
      </c>
      <c r="AO6374">
        <v>47</v>
      </c>
      <c r="AP6374">
        <v>5</v>
      </c>
      <c r="AQ6374">
        <v>66</v>
      </c>
    </row>
    <row r="6375" spans="1:43" hidden="1" x14ac:dyDescent="0.25">
      <c r="A6375" t="s">
        <v>22565</v>
      </c>
      <c r="B6375" t="s">
        <v>22566</v>
      </c>
      <c r="C6375" s="1" t="str">
        <f t="shared" si="454"/>
        <v>21:0134</v>
      </c>
      <c r="D6375" s="1" t="str">
        <f t="shared" si="455"/>
        <v>21:0078</v>
      </c>
      <c r="E6375" t="s">
        <v>22567</v>
      </c>
      <c r="F6375" t="s">
        <v>22568</v>
      </c>
      <c r="H6375">
        <v>54.661082899999997</v>
      </c>
      <c r="I6375">
        <v>-66.597822399999998</v>
      </c>
      <c r="J6375" s="1" t="str">
        <f t="shared" si="452"/>
        <v>Till</v>
      </c>
      <c r="K6375" s="1" t="str">
        <f t="shared" si="453"/>
        <v>&lt;63 micron</v>
      </c>
      <c r="L6375">
        <v>0.1</v>
      </c>
      <c r="M6375">
        <v>1.68</v>
      </c>
      <c r="N6375">
        <v>12</v>
      </c>
      <c r="O6375">
        <v>60</v>
      </c>
      <c r="P6375">
        <v>1</v>
      </c>
      <c r="Q6375">
        <v>1</v>
      </c>
      <c r="R6375">
        <v>0.03</v>
      </c>
      <c r="S6375">
        <v>0.25</v>
      </c>
      <c r="T6375">
        <v>12</v>
      </c>
      <c r="U6375">
        <v>56</v>
      </c>
      <c r="V6375">
        <v>48</v>
      </c>
      <c r="W6375">
        <v>7.31</v>
      </c>
      <c r="X6375">
        <v>10</v>
      </c>
      <c r="Y6375">
        <v>0.5</v>
      </c>
      <c r="Z6375">
        <v>0.17</v>
      </c>
      <c r="AA6375">
        <v>30</v>
      </c>
      <c r="AB6375">
        <v>0.59</v>
      </c>
      <c r="AC6375">
        <v>980</v>
      </c>
      <c r="AD6375">
        <v>2</v>
      </c>
      <c r="AE6375">
        <v>5.0000000000000001E-3</v>
      </c>
      <c r="AF6375">
        <v>32</v>
      </c>
      <c r="AG6375">
        <v>320</v>
      </c>
      <c r="AH6375">
        <v>14</v>
      </c>
      <c r="AI6375">
        <v>2</v>
      </c>
      <c r="AJ6375">
        <v>4</v>
      </c>
      <c r="AK6375">
        <v>7</v>
      </c>
      <c r="AL6375">
        <v>0.03</v>
      </c>
      <c r="AM6375">
        <v>5</v>
      </c>
      <c r="AN6375">
        <v>5</v>
      </c>
      <c r="AO6375">
        <v>51</v>
      </c>
      <c r="AP6375">
        <v>5</v>
      </c>
      <c r="AQ6375">
        <v>106</v>
      </c>
    </row>
    <row r="6376" spans="1:43" hidden="1" x14ac:dyDescent="0.25">
      <c r="A6376" t="s">
        <v>22569</v>
      </c>
      <c r="B6376" t="s">
        <v>22570</v>
      </c>
      <c r="C6376" s="1" t="str">
        <f t="shared" si="454"/>
        <v>21:0134</v>
      </c>
      <c r="D6376" s="1" t="str">
        <f t="shared" si="455"/>
        <v>21:0078</v>
      </c>
      <c r="E6376" t="s">
        <v>22571</v>
      </c>
      <c r="F6376" t="s">
        <v>22572</v>
      </c>
      <c r="H6376">
        <v>54.713805700000002</v>
      </c>
      <c r="I6376">
        <v>-66.5372579</v>
      </c>
      <c r="J6376" s="1" t="str">
        <f t="shared" si="452"/>
        <v>Till</v>
      </c>
      <c r="K6376" s="1" t="str">
        <f t="shared" si="453"/>
        <v>&lt;63 micron</v>
      </c>
      <c r="L6376">
        <v>0.1</v>
      </c>
      <c r="M6376">
        <v>1.63</v>
      </c>
      <c r="N6376">
        <v>6</v>
      </c>
      <c r="O6376">
        <v>60</v>
      </c>
      <c r="P6376">
        <v>1.5</v>
      </c>
      <c r="Q6376">
        <v>1</v>
      </c>
      <c r="R6376">
        <v>0.09</v>
      </c>
      <c r="S6376">
        <v>0.25</v>
      </c>
      <c r="T6376">
        <v>12</v>
      </c>
      <c r="U6376">
        <v>42</v>
      </c>
      <c r="V6376">
        <v>46</v>
      </c>
      <c r="W6376">
        <v>6.69</v>
      </c>
      <c r="X6376">
        <v>10</v>
      </c>
      <c r="Y6376">
        <v>0.5</v>
      </c>
      <c r="Z6376">
        <v>0.14000000000000001</v>
      </c>
      <c r="AA6376">
        <v>30</v>
      </c>
      <c r="AB6376">
        <v>0.56999999999999995</v>
      </c>
      <c r="AC6376">
        <v>940</v>
      </c>
      <c r="AD6376">
        <v>1</v>
      </c>
      <c r="AE6376">
        <v>0.01</v>
      </c>
      <c r="AF6376">
        <v>27</v>
      </c>
      <c r="AG6376">
        <v>330</v>
      </c>
      <c r="AH6376">
        <v>18</v>
      </c>
      <c r="AI6376">
        <v>2</v>
      </c>
      <c r="AJ6376">
        <v>4</v>
      </c>
      <c r="AK6376">
        <v>6</v>
      </c>
      <c r="AL6376">
        <v>0.08</v>
      </c>
      <c r="AM6376">
        <v>5</v>
      </c>
      <c r="AN6376">
        <v>5</v>
      </c>
      <c r="AO6376">
        <v>47</v>
      </c>
      <c r="AP6376">
        <v>5</v>
      </c>
      <c r="AQ6376">
        <v>94</v>
      </c>
    </row>
    <row r="6377" spans="1:43" hidden="1" x14ac:dyDescent="0.25">
      <c r="A6377" t="s">
        <v>22573</v>
      </c>
      <c r="B6377" t="s">
        <v>22574</v>
      </c>
      <c r="C6377" s="1" t="str">
        <f t="shared" si="454"/>
        <v>21:0134</v>
      </c>
      <c r="D6377" s="1" t="str">
        <f t="shared" si="455"/>
        <v>21:0078</v>
      </c>
      <c r="E6377" t="s">
        <v>22575</v>
      </c>
      <c r="F6377" t="s">
        <v>22576</v>
      </c>
      <c r="H6377">
        <v>54.536825200000003</v>
      </c>
      <c r="I6377">
        <v>-66.5432883</v>
      </c>
      <c r="J6377" s="1" t="str">
        <f t="shared" si="452"/>
        <v>Till</v>
      </c>
      <c r="K6377" s="1" t="str">
        <f t="shared" si="453"/>
        <v>&lt;63 micron</v>
      </c>
      <c r="L6377">
        <v>0.1</v>
      </c>
      <c r="M6377">
        <v>1.17</v>
      </c>
      <c r="N6377">
        <v>14</v>
      </c>
      <c r="O6377">
        <v>70</v>
      </c>
      <c r="P6377">
        <v>1.5</v>
      </c>
      <c r="Q6377">
        <v>2</v>
      </c>
      <c r="R6377">
        <v>0.01</v>
      </c>
      <c r="S6377">
        <v>0.25</v>
      </c>
      <c r="T6377">
        <v>9</v>
      </c>
      <c r="U6377">
        <v>25</v>
      </c>
      <c r="V6377">
        <v>36</v>
      </c>
      <c r="W6377">
        <v>9.49</v>
      </c>
      <c r="X6377">
        <v>10</v>
      </c>
      <c r="Y6377">
        <v>0.5</v>
      </c>
      <c r="Z6377">
        <v>0.11</v>
      </c>
      <c r="AA6377">
        <v>20</v>
      </c>
      <c r="AB6377">
        <v>0.26</v>
      </c>
      <c r="AC6377">
        <v>1690</v>
      </c>
      <c r="AD6377">
        <v>2</v>
      </c>
      <c r="AE6377">
        <v>5.0000000000000001E-3</v>
      </c>
      <c r="AF6377">
        <v>25</v>
      </c>
      <c r="AG6377">
        <v>350</v>
      </c>
      <c r="AH6377">
        <v>12</v>
      </c>
      <c r="AI6377">
        <v>4</v>
      </c>
      <c r="AJ6377">
        <v>3</v>
      </c>
      <c r="AK6377">
        <v>5</v>
      </c>
      <c r="AL6377">
        <v>0.02</v>
      </c>
      <c r="AM6377">
        <v>5</v>
      </c>
      <c r="AN6377">
        <v>5</v>
      </c>
      <c r="AO6377">
        <v>53</v>
      </c>
      <c r="AP6377">
        <v>5</v>
      </c>
      <c r="AQ6377">
        <v>46</v>
      </c>
    </row>
    <row r="6378" spans="1:43" hidden="1" x14ac:dyDescent="0.25">
      <c r="A6378" t="s">
        <v>22577</v>
      </c>
      <c r="B6378" t="s">
        <v>22578</v>
      </c>
      <c r="C6378" s="1" t="str">
        <f t="shared" si="454"/>
        <v>21:0134</v>
      </c>
      <c r="D6378" s="1" t="str">
        <f t="shared" si="455"/>
        <v>21:0078</v>
      </c>
      <c r="E6378" t="s">
        <v>22579</v>
      </c>
      <c r="F6378" t="s">
        <v>22580</v>
      </c>
      <c r="H6378">
        <v>52.930781000000003</v>
      </c>
      <c r="I6378">
        <v>-67.428374700000006</v>
      </c>
      <c r="J6378" s="1" t="str">
        <f t="shared" si="452"/>
        <v>Till</v>
      </c>
      <c r="K6378" s="1" t="str">
        <f t="shared" si="453"/>
        <v>&lt;63 micron</v>
      </c>
      <c r="L6378">
        <v>0.1</v>
      </c>
      <c r="M6378">
        <v>1.05</v>
      </c>
      <c r="N6378">
        <v>1</v>
      </c>
      <c r="O6378">
        <v>50</v>
      </c>
      <c r="P6378">
        <v>0.5</v>
      </c>
      <c r="Q6378">
        <v>1</v>
      </c>
      <c r="R6378">
        <v>0.27</v>
      </c>
      <c r="S6378">
        <v>0.25</v>
      </c>
      <c r="T6378">
        <v>6</v>
      </c>
      <c r="U6378">
        <v>82</v>
      </c>
      <c r="V6378">
        <v>21</v>
      </c>
      <c r="W6378">
        <v>1.7</v>
      </c>
      <c r="X6378">
        <v>5</v>
      </c>
      <c r="Y6378">
        <v>0.5</v>
      </c>
      <c r="Z6378">
        <v>0.16</v>
      </c>
      <c r="AA6378">
        <v>20</v>
      </c>
      <c r="AB6378">
        <v>0.5</v>
      </c>
      <c r="AC6378">
        <v>120</v>
      </c>
      <c r="AD6378">
        <v>0.5</v>
      </c>
      <c r="AE6378">
        <v>0.01</v>
      </c>
      <c r="AF6378">
        <v>19</v>
      </c>
      <c r="AG6378">
        <v>750</v>
      </c>
      <c r="AH6378">
        <v>6</v>
      </c>
      <c r="AI6378">
        <v>1</v>
      </c>
      <c r="AJ6378">
        <v>2</v>
      </c>
      <c r="AK6378">
        <v>29</v>
      </c>
      <c r="AL6378">
        <v>7.0000000000000007E-2</v>
      </c>
      <c r="AM6378">
        <v>5</v>
      </c>
      <c r="AN6378">
        <v>5</v>
      </c>
      <c r="AO6378">
        <v>42</v>
      </c>
      <c r="AP6378">
        <v>5</v>
      </c>
      <c r="AQ6378">
        <v>20</v>
      </c>
    </row>
    <row r="6379" spans="1:43" hidden="1" x14ac:dyDescent="0.25">
      <c r="A6379" t="s">
        <v>22581</v>
      </c>
      <c r="B6379" t="s">
        <v>22582</v>
      </c>
      <c r="C6379" s="1" t="str">
        <f t="shared" si="454"/>
        <v>21:0134</v>
      </c>
      <c r="D6379" s="1" t="str">
        <f t="shared" si="455"/>
        <v>21:0078</v>
      </c>
      <c r="E6379" t="s">
        <v>22583</v>
      </c>
      <c r="F6379" t="s">
        <v>22584</v>
      </c>
      <c r="H6379">
        <v>53.229924599999997</v>
      </c>
      <c r="I6379">
        <v>-67.409935300000001</v>
      </c>
      <c r="J6379" s="1" t="str">
        <f t="shared" si="452"/>
        <v>Till</v>
      </c>
      <c r="K6379" s="1" t="str">
        <f t="shared" si="453"/>
        <v>&lt;63 micron</v>
      </c>
      <c r="L6379">
        <v>0.1</v>
      </c>
      <c r="M6379">
        <v>1.05</v>
      </c>
      <c r="N6379">
        <v>1</v>
      </c>
      <c r="O6379">
        <v>60</v>
      </c>
      <c r="P6379">
        <v>0.5</v>
      </c>
      <c r="Q6379">
        <v>1</v>
      </c>
      <c r="R6379">
        <v>0.24</v>
      </c>
      <c r="S6379">
        <v>0.25</v>
      </c>
      <c r="T6379">
        <v>8</v>
      </c>
      <c r="U6379">
        <v>87</v>
      </c>
      <c r="V6379">
        <v>12</v>
      </c>
      <c r="W6379">
        <v>1.62</v>
      </c>
      <c r="X6379">
        <v>10</v>
      </c>
      <c r="Y6379">
        <v>0.5</v>
      </c>
      <c r="Z6379">
        <v>0.16</v>
      </c>
      <c r="AA6379">
        <v>30</v>
      </c>
      <c r="AB6379">
        <v>0.4</v>
      </c>
      <c r="AC6379">
        <v>115</v>
      </c>
      <c r="AD6379">
        <v>0.5</v>
      </c>
      <c r="AE6379">
        <v>0.01</v>
      </c>
      <c r="AF6379">
        <v>20</v>
      </c>
      <c r="AG6379">
        <v>860</v>
      </c>
      <c r="AH6379">
        <v>2</v>
      </c>
      <c r="AI6379">
        <v>1</v>
      </c>
      <c r="AJ6379">
        <v>3</v>
      </c>
      <c r="AK6379">
        <v>10</v>
      </c>
      <c r="AL6379">
        <v>0.09</v>
      </c>
      <c r="AM6379">
        <v>5</v>
      </c>
      <c r="AN6379">
        <v>5</v>
      </c>
      <c r="AO6379">
        <v>52</v>
      </c>
      <c r="AP6379">
        <v>5</v>
      </c>
      <c r="AQ6379">
        <v>20</v>
      </c>
    </row>
    <row r="6380" spans="1:43" hidden="1" x14ac:dyDescent="0.25">
      <c r="A6380" t="s">
        <v>22585</v>
      </c>
      <c r="B6380" t="s">
        <v>22586</v>
      </c>
      <c r="C6380" s="1" t="str">
        <f t="shared" si="454"/>
        <v>21:0134</v>
      </c>
      <c r="D6380" s="1" t="str">
        <f t="shared" si="455"/>
        <v>21:0078</v>
      </c>
      <c r="E6380" t="s">
        <v>22587</v>
      </c>
      <c r="F6380" t="s">
        <v>22588</v>
      </c>
      <c r="H6380">
        <v>53.3719252</v>
      </c>
      <c r="I6380">
        <v>-67.099486799999994</v>
      </c>
      <c r="J6380" s="1" t="str">
        <f t="shared" si="452"/>
        <v>Till</v>
      </c>
      <c r="K6380" s="1" t="str">
        <f t="shared" si="453"/>
        <v>&lt;63 micron</v>
      </c>
      <c r="L6380">
        <v>0.1</v>
      </c>
      <c r="M6380">
        <v>2.35</v>
      </c>
      <c r="N6380">
        <v>1</v>
      </c>
      <c r="O6380">
        <v>130</v>
      </c>
      <c r="P6380">
        <v>1</v>
      </c>
      <c r="Q6380">
        <v>2</v>
      </c>
      <c r="R6380">
        <v>0.14000000000000001</v>
      </c>
      <c r="S6380">
        <v>0.25</v>
      </c>
      <c r="T6380">
        <v>13</v>
      </c>
      <c r="U6380">
        <v>144</v>
      </c>
      <c r="V6380">
        <v>35</v>
      </c>
      <c r="W6380">
        <v>3.16</v>
      </c>
      <c r="X6380">
        <v>10</v>
      </c>
      <c r="Y6380">
        <v>0.5</v>
      </c>
      <c r="Z6380">
        <v>0.38</v>
      </c>
      <c r="AA6380">
        <v>30</v>
      </c>
      <c r="AB6380">
        <v>1</v>
      </c>
      <c r="AC6380">
        <v>200</v>
      </c>
      <c r="AD6380">
        <v>0.5</v>
      </c>
      <c r="AE6380">
        <v>0.02</v>
      </c>
      <c r="AF6380">
        <v>45</v>
      </c>
      <c r="AG6380">
        <v>510</v>
      </c>
      <c r="AH6380">
        <v>10</v>
      </c>
      <c r="AI6380">
        <v>2</v>
      </c>
      <c r="AJ6380">
        <v>8</v>
      </c>
      <c r="AK6380">
        <v>12</v>
      </c>
      <c r="AL6380">
        <v>0.2</v>
      </c>
      <c r="AM6380">
        <v>5</v>
      </c>
      <c r="AN6380">
        <v>5</v>
      </c>
      <c r="AO6380">
        <v>89</v>
      </c>
      <c r="AP6380">
        <v>5</v>
      </c>
      <c r="AQ6380">
        <v>44</v>
      </c>
    </row>
    <row r="6381" spans="1:43" hidden="1" x14ac:dyDescent="0.25">
      <c r="A6381" t="s">
        <v>22589</v>
      </c>
      <c r="B6381" t="s">
        <v>22590</v>
      </c>
      <c r="C6381" s="1" t="str">
        <f t="shared" si="454"/>
        <v>21:0134</v>
      </c>
      <c r="D6381" s="1" t="str">
        <f t="shared" si="455"/>
        <v>21:0078</v>
      </c>
      <c r="E6381" t="s">
        <v>22591</v>
      </c>
      <c r="F6381" t="s">
        <v>22592</v>
      </c>
      <c r="H6381">
        <v>53.536802000000002</v>
      </c>
      <c r="I6381">
        <v>-66.757063700000003</v>
      </c>
      <c r="J6381" s="1" t="str">
        <f t="shared" si="452"/>
        <v>Till</v>
      </c>
      <c r="K6381" s="1" t="str">
        <f t="shared" si="453"/>
        <v>&lt;63 micron</v>
      </c>
      <c r="L6381">
        <v>0.1</v>
      </c>
      <c r="M6381">
        <v>1.55</v>
      </c>
      <c r="N6381">
        <v>1</v>
      </c>
      <c r="O6381">
        <v>70</v>
      </c>
      <c r="P6381">
        <v>0.5</v>
      </c>
      <c r="Q6381">
        <v>4</v>
      </c>
      <c r="R6381">
        <v>0.37</v>
      </c>
      <c r="S6381">
        <v>0.25</v>
      </c>
      <c r="T6381">
        <v>15</v>
      </c>
      <c r="U6381">
        <v>150</v>
      </c>
      <c r="V6381">
        <v>31</v>
      </c>
      <c r="W6381">
        <v>3.12</v>
      </c>
      <c r="X6381">
        <v>10</v>
      </c>
      <c r="Y6381">
        <v>0.5</v>
      </c>
      <c r="Z6381">
        <v>0.15</v>
      </c>
      <c r="AA6381">
        <v>20</v>
      </c>
      <c r="AB6381">
        <v>1.01</v>
      </c>
      <c r="AC6381">
        <v>215</v>
      </c>
      <c r="AD6381">
        <v>0.5</v>
      </c>
      <c r="AE6381">
        <v>0.02</v>
      </c>
      <c r="AF6381">
        <v>42</v>
      </c>
      <c r="AG6381">
        <v>1130</v>
      </c>
      <c r="AH6381">
        <v>8</v>
      </c>
      <c r="AI6381">
        <v>1</v>
      </c>
      <c r="AJ6381">
        <v>5</v>
      </c>
      <c r="AK6381">
        <v>16</v>
      </c>
      <c r="AL6381">
        <v>0.12</v>
      </c>
      <c r="AM6381">
        <v>5</v>
      </c>
      <c r="AN6381">
        <v>5</v>
      </c>
      <c r="AO6381">
        <v>91</v>
      </c>
      <c r="AP6381">
        <v>5</v>
      </c>
      <c r="AQ6381">
        <v>46</v>
      </c>
    </row>
    <row r="6382" spans="1:43" hidden="1" x14ac:dyDescent="0.25">
      <c r="A6382" t="s">
        <v>22593</v>
      </c>
      <c r="B6382" t="s">
        <v>22594</v>
      </c>
      <c r="C6382" s="1" t="str">
        <f t="shared" si="454"/>
        <v>21:0134</v>
      </c>
      <c r="D6382" s="1" t="str">
        <f t="shared" si="455"/>
        <v>21:0078</v>
      </c>
      <c r="E6382" t="s">
        <v>22595</v>
      </c>
      <c r="F6382" t="s">
        <v>22596</v>
      </c>
      <c r="H6382">
        <v>53.566083800000001</v>
      </c>
      <c r="I6382">
        <v>-66.598442399999996</v>
      </c>
      <c r="J6382" s="1" t="str">
        <f t="shared" si="452"/>
        <v>Till</v>
      </c>
      <c r="K6382" s="1" t="str">
        <f t="shared" si="453"/>
        <v>&lt;63 micron</v>
      </c>
      <c r="L6382">
        <v>0.1</v>
      </c>
      <c r="M6382">
        <v>0.93</v>
      </c>
      <c r="N6382">
        <v>6</v>
      </c>
      <c r="O6382">
        <v>20</v>
      </c>
      <c r="P6382">
        <v>1</v>
      </c>
      <c r="Q6382">
        <v>2</v>
      </c>
      <c r="R6382">
        <v>0.16</v>
      </c>
      <c r="S6382">
        <v>0.25</v>
      </c>
      <c r="T6382">
        <v>8</v>
      </c>
      <c r="U6382">
        <v>81</v>
      </c>
      <c r="V6382">
        <v>36</v>
      </c>
      <c r="W6382">
        <v>2.41</v>
      </c>
      <c r="X6382">
        <v>5</v>
      </c>
      <c r="Y6382">
        <v>0.5</v>
      </c>
      <c r="Z6382">
        <v>0.08</v>
      </c>
      <c r="AA6382">
        <v>20</v>
      </c>
      <c r="AB6382">
        <v>0.33</v>
      </c>
      <c r="AC6382">
        <v>345</v>
      </c>
      <c r="AD6382">
        <v>1</v>
      </c>
      <c r="AE6382">
        <v>0.01</v>
      </c>
      <c r="AF6382">
        <v>21</v>
      </c>
      <c r="AG6382">
        <v>660</v>
      </c>
      <c r="AH6382">
        <v>18</v>
      </c>
      <c r="AI6382">
        <v>2</v>
      </c>
      <c r="AJ6382">
        <v>2</v>
      </c>
      <c r="AK6382">
        <v>8</v>
      </c>
      <c r="AL6382">
        <v>0.05</v>
      </c>
      <c r="AM6382">
        <v>5</v>
      </c>
      <c r="AN6382">
        <v>5</v>
      </c>
      <c r="AO6382">
        <v>51</v>
      </c>
      <c r="AP6382">
        <v>5</v>
      </c>
      <c r="AQ6382">
        <v>82</v>
      </c>
    </row>
    <row r="6383" spans="1:43" hidden="1" x14ac:dyDescent="0.25">
      <c r="A6383" t="s">
        <v>22597</v>
      </c>
      <c r="B6383" t="s">
        <v>22598</v>
      </c>
      <c r="C6383" s="1" t="str">
        <f t="shared" si="454"/>
        <v>21:0134</v>
      </c>
      <c r="D6383" s="1" t="str">
        <f t="shared" si="455"/>
        <v>21:0078</v>
      </c>
      <c r="E6383" t="s">
        <v>22599</v>
      </c>
      <c r="F6383" t="s">
        <v>22600</v>
      </c>
      <c r="H6383">
        <v>53.666671399999998</v>
      </c>
      <c r="I6383">
        <v>-66.338372699999994</v>
      </c>
      <c r="J6383" s="1" t="str">
        <f t="shared" si="452"/>
        <v>Till</v>
      </c>
      <c r="K6383" s="1" t="str">
        <f t="shared" si="453"/>
        <v>&lt;63 micron</v>
      </c>
      <c r="L6383">
        <v>0.2</v>
      </c>
      <c r="M6383">
        <v>1.05</v>
      </c>
      <c r="N6383">
        <v>12</v>
      </c>
      <c r="O6383">
        <v>120</v>
      </c>
      <c r="P6383">
        <v>1</v>
      </c>
      <c r="Q6383">
        <v>1</v>
      </c>
      <c r="R6383">
        <v>0.27</v>
      </c>
      <c r="S6383">
        <v>0.25</v>
      </c>
      <c r="T6383">
        <v>8</v>
      </c>
      <c r="U6383">
        <v>51</v>
      </c>
      <c r="V6383">
        <v>34</v>
      </c>
      <c r="W6383">
        <v>2.78</v>
      </c>
      <c r="X6383">
        <v>10</v>
      </c>
      <c r="Y6383">
        <v>0.5</v>
      </c>
      <c r="Z6383">
        <v>0.16</v>
      </c>
      <c r="AA6383">
        <v>30</v>
      </c>
      <c r="AB6383">
        <v>0.48</v>
      </c>
      <c r="AC6383">
        <v>355</v>
      </c>
      <c r="AD6383">
        <v>0.5</v>
      </c>
      <c r="AE6383">
        <v>0.01</v>
      </c>
      <c r="AF6383">
        <v>20</v>
      </c>
      <c r="AG6383">
        <v>680</v>
      </c>
      <c r="AH6383">
        <v>16</v>
      </c>
      <c r="AI6383">
        <v>2</v>
      </c>
      <c r="AJ6383">
        <v>4</v>
      </c>
      <c r="AK6383">
        <v>12</v>
      </c>
      <c r="AL6383">
        <v>0.06</v>
      </c>
      <c r="AM6383">
        <v>5</v>
      </c>
      <c r="AN6383">
        <v>5</v>
      </c>
      <c r="AO6383">
        <v>35</v>
      </c>
      <c r="AP6383">
        <v>5</v>
      </c>
      <c r="AQ6383">
        <v>70</v>
      </c>
    </row>
    <row r="6384" spans="1:43" hidden="1" x14ac:dyDescent="0.25">
      <c r="A6384" t="s">
        <v>22601</v>
      </c>
      <c r="B6384" t="s">
        <v>22602</v>
      </c>
      <c r="C6384" s="1" t="str">
        <f t="shared" si="454"/>
        <v>21:0134</v>
      </c>
      <c r="D6384" s="1" t="str">
        <f t="shared" si="455"/>
        <v>21:0078</v>
      </c>
      <c r="E6384" t="s">
        <v>22603</v>
      </c>
      <c r="F6384" t="s">
        <v>22604</v>
      </c>
      <c r="H6384">
        <v>54.739553800000003</v>
      </c>
      <c r="I6384">
        <v>-59.645960899999999</v>
      </c>
      <c r="J6384" s="1" t="str">
        <f t="shared" si="452"/>
        <v>Till</v>
      </c>
      <c r="K6384" s="1" t="str">
        <f t="shared" si="453"/>
        <v>&lt;63 micron</v>
      </c>
      <c r="L6384">
        <v>0.1</v>
      </c>
      <c r="M6384">
        <v>1.02</v>
      </c>
      <c r="N6384">
        <v>2</v>
      </c>
      <c r="O6384">
        <v>20</v>
      </c>
      <c r="P6384">
        <v>0.25</v>
      </c>
      <c r="Q6384">
        <v>1</v>
      </c>
      <c r="R6384">
        <v>0.75</v>
      </c>
      <c r="S6384">
        <v>0.25</v>
      </c>
      <c r="T6384">
        <v>6</v>
      </c>
      <c r="U6384">
        <v>26</v>
      </c>
      <c r="V6384">
        <v>28</v>
      </c>
      <c r="W6384">
        <v>2.54</v>
      </c>
      <c r="X6384">
        <v>5</v>
      </c>
      <c r="Y6384">
        <v>0.5</v>
      </c>
      <c r="Z6384">
        <v>0.08</v>
      </c>
      <c r="AA6384">
        <v>30</v>
      </c>
      <c r="AB6384">
        <v>0.45</v>
      </c>
      <c r="AC6384">
        <v>190</v>
      </c>
      <c r="AD6384">
        <v>0.5</v>
      </c>
      <c r="AE6384">
        <v>0.03</v>
      </c>
      <c r="AF6384">
        <v>7</v>
      </c>
      <c r="AG6384">
        <v>910</v>
      </c>
      <c r="AH6384">
        <v>8</v>
      </c>
      <c r="AI6384">
        <v>1</v>
      </c>
      <c r="AJ6384">
        <v>3</v>
      </c>
      <c r="AK6384">
        <v>40</v>
      </c>
      <c r="AL6384">
        <v>0.12</v>
      </c>
      <c r="AM6384">
        <v>5</v>
      </c>
      <c r="AN6384">
        <v>5</v>
      </c>
      <c r="AO6384">
        <v>44</v>
      </c>
      <c r="AP6384">
        <v>5</v>
      </c>
      <c r="AQ6384">
        <v>22</v>
      </c>
    </row>
    <row r="6385" spans="1:43" hidden="1" x14ac:dyDescent="0.25">
      <c r="A6385" t="s">
        <v>22605</v>
      </c>
      <c r="B6385" t="s">
        <v>22606</v>
      </c>
      <c r="C6385" s="1" t="str">
        <f t="shared" si="454"/>
        <v>21:0134</v>
      </c>
      <c r="D6385" s="1" t="str">
        <f t="shared" si="455"/>
        <v>21:0078</v>
      </c>
      <c r="E6385" t="s">
        <v>22607</v>
      </c>
      <c r="F6385" t="s">
        <v>22608</v>
      </c>
      <c r="H6385">
        <v>53.431779599999999</v>
      </c>
      <c r="I6385">
        <v>-63.216538300000003</v>
      </c>
      <c r="J6385" s="1" t="str">
        <f t="shared" si="452"/>
        <v>Till</v>
      </c>
      <c r="K6385" s="1" t="str">
        <f t="shared" si="453"/>
        <v>&lt;63 micron</v>
      </c>
      <c r="L6385">
        <v>0.1</v>
      </c>
      <c r="M6385">
        <v>0.8</v>
      </c>
      <c r="N6385">
        <v>1</v>
      </c>
      <c r="O6385">
        <v>90</v>
      </c>
      <c r="P6385">
        <v>0.25</v>
      </c>
      <c r="Q6385">
        <v>1</v>
      </c>
      <c r="R6385">
        <v>0.67</v>
      </c>
      <c r="S6385">
        <v>0.25</v>
      </c>
      <c r="T6385">
        <v>5</v>
      </c>
      <c r="U6385">
        <v>25</v>
      </c>
      <c r="V6385">
        <v>22</v>
      </c>
      <c r="W6385">
        <v>1.82</v>
      </c>
      <c r="X6385">
        <v>10</v>
      </c>
      <c r="Y6385">
        <v>0.5</v>
      </c>
      <c r="Z6385">
        <v>0.2</v>
      </c>
      <c r="AA6385">
        <v>40</v>
      </c>
      <c r="AB6385">
        <v>0.35</v>
      </c>
      <c r="AC6385">
        <v>220</v>
      </c>
      <c r="AD6385">
        <v>0.5</v>
      </c>
      <c r="AE6385">
        <v>0.04</v>
      </c>
      <c r="AF6385">
        <v>8</v>
      </c>
      <c r="AG6385">
        <v>1200</v>
      </c>
      <c r="AH6385">
        <v>6</v>
      </c>
      <c r="AI6385">
        <v>2</v>
      </c>
      <c r="AJ6385">
        <v>4</v>
      </c>
      <c r="AK6385">
        <v>35</v>
      </c>
      <c r="AL6385">
        <v>0.09</v>
      </c>
      <c r="AM6385">
        <v>5</v>
      </c>
      <c r="AN6385">
        <v>5</v>
      </c>
      <c r="AO6385">
        <v>42</v>
      </c>
      <c r="AP6385">
        <v>5</v>
      </c>
      <c r="AQ6385">
        <v>22</v>
      </c>
    </row>
    <row r="6386" spans="1:43" hidden="1" x14ac:dyDescent="0.25">
      <c r="A6386" t="s">
        <v>22609</v>
      </c>
      <c r="B6386" t="s">
        <v>22610</v>
      </c>
      <c r="C6386" s="1" t="str">
        <f t="shared" si="454"/>
        <v>21:0134</v>
      </c>
      <c r="D6386" s="1" t="str">
        <f t="shared" si="455"/>
        <v>21:0078</v>
      </c>
      <c r="E6386" t="s">
        <v>22611</v>
      </c>
      <c r="F6386" t="s">
        <v>22612</v>
      </c>
      <c r="H6386">
        <v>53.611040899999999</v>
      </c>
      <c r="I6386">
        <v>-66.148339800000002</v>
      </c>
      <c r="J6386" s="1" t="str">
        <f t="shared" si="452"/>
        <v>Till</v>
      </c>
      <c r="K6386" s="1" t="str">
        <f t="shared" si="453"/>
        <v>&lt;63 micron</v>
      </c>
      <c r="L6386">
        <v>0.1</v>
      </c>
      <c r="M6386">
        <v>1.94</v>
      </c>
      <c r="N6386">
        <v>2</v>
      </c>
      <c r="O6386">
        <v>140</v>
      </c>
      <c r="P6386">
        <v>1</v>
      </c>
      <c r="Q6386">
        <v>1</v>
      </c>
      <c r="R6386">
        <v>0.13</v>
      </c>
      <c r="S6386">
        <v>0.25</v>
      </c>
      <c r="T6386">
        <v>11</v>
      </c>
      <c r="U6386">
        <v>58</v>
      </c>
      <c r="V6386">
        <v>23</v>
      </c>
      <c r="W6386">
        <v>2.85</v>
      </c>
      <c r="X6386">
        <v>10</v>
      </c>
      <c r="Y6386">
        <v>0.5</v>
      </c>
      <c r="Z6386">
        <v>0.17</v>
      </c>
      <c r="AA6386">
        <v>30</v>
      </c>
      <c r="AB6386">
        <v>0.78</v>
      </c>
      <c r="AC6386">
        <v>210</v>
      </c>
      <c r="AD6386">
        <v>0.5</v>
      </c>
      <c r="AE6386">
        <v>0.01</v>
      </c>
      <c r="AF6386">
        <v>31</v>
      </c>
      <c r="AG6386">
        <v>420</v>
      </c>
      <c r="AH6386">
        <v>8</v>
      </c>
      <c r="AI6386">
        <v>2</v>
      </c>
      <c r="AJ6386">
        <v>4</v>
      </c>
      <c r="AK6386">
        <v>11</v>
      </c>
      <c r="AL6386">
        <v>7.0000000000000007E-2</v>
      </c>
      <c r="AM6386">
        <v>5</v>
      </c>
      <c r="AN6386">
        <v>5</v>
      </c>
      <c r="AO6386">
        <v>40</v>
      </c>
      <c r="AP6386">
        <v>5</v>
      </c>
      <c r="AQ6386">
        <v>40</v>
      </c>
    </row>
    <row r="6387" spans="1:43" hidden="1" x14ac:dyDescent="0.25">
      <c r="A6387" t="s">
        <v>22613</v>
      </c>
      <c r="B6387" t="s">
        <v>22614</v>
      </c>
      <c r="C6387" s="1" t="str">
        <f t="shared" si="454"/>
        <v>21:0134</v>
      </c>
      <c r="D6387" s="1" t="str">
        <f t="shared" si="455"/>
        <v>21:0078</v>
      </c>
      <c r="E6387" t="s">
        <v>22615</v>
      </c>
      <c r="F6387" t="s">
        <v>22616</v>
      </c>
      <c r="H6387">
        <v>53.433945100000003</v>
      </c>
      <c r="I6387">
        <v>-66.226485400000001</v>
      </c>
      <c r="J6387" s="1" t="str">
        <f t="shared" si="452"/>
        <v>Till</v>
      </c>
      <c r="K6387" s="1" t="str">
        <f t="shared" si="453"/>
        <v>&lt;63 micron</v>
      </c>
      <c r="L6387">
        <v>0.1</v>
      </c>
      <c r="M6387">
        <v>1.1299999999999999</v>
      </c>
      <c r="N6387">
        <v>1</v>
      </c>
      <c r="O6387">
        <v>80</v>
      </c>
      <c r="P6387">
        <v>1</v>
      </c>
      <c r="Q6387">
        <v>1</v>
      </c>
      <c r="R6387">
        <v>0.35</v>
      </c>
      <c r="S6387">
        <v>0.25</v>
      </c>
      <c r="T6387">
        <v>8</v>
      </c>
      <c r="U6387">
        <v>85</v>
      </c>
      <c r="V6387">
        <v>34</v>
      </c>
      <c r="W6387">
        <v>2.64</v>
      </c>
      <c r="X6387">
        <v>5</v>
      </c>
      <c r="Y6387">
        <v>0.5</v>
      </c>
      <c r="Z6387">
        <v>0.22</v>
      </c>
      <c r="AA6387">
        <v>30</v>
      </c>
      <c r="AB6387">
        <v>0.54</v>
      </c>
      <c r="AC6387">
        <v>260</v>
      </c>
      <c r="AD6387">
        <v>0.5</v>
      </c>
      <c r="AE6387">
        <v>0.01</v>
      </c>
      <c r="AF6387">
        <v>26</v>
      </c>
      <c r="AG6387">
        <v>930</v>
      </c>
      <c r="AH6387">
        <v>10</v>
      </c>
      <c r="AI6387">
        <v>2</v>
      </c>
      <c r="AJ6387">
        <v>3</v>
      </c>
      <c r="AK6387">
        <v>18</v>
      </c>
      <c r="AL6387">
        <v>0.1</v>
      </c>
      <c r="AM6387">
        <v>5</v>
      </c>
      <c r="AN6387">
        <v>5</v>
      </c>
      <c r="AO6387">
        <v>49</v>
      </c>
      <c r="AP6387">
        <v>5</v>
      </c>
      <c r="AQ6387">
        <v>48</v>
      </c>
    </row>
    <row r="6388" spans="1:43" hidden="1" x14ac:dyDescent="0.25">
      <c r="A6388" t="s">
        <v>22617</v>
      </c>
      <c r="B6388" t="s">
        <v>22618</v>
      </c>
      <c r="C6388" s="1" t="str">
        <f t="shared" si="454"/>
        <v>21:0134</v>
      </c>
      <c r="D6388" s="1" t="str">
        <f t="shared" si="455"/>
        <v>21:0078</v>
      </c>
      <c r="E6388" t="s">
        <v>22619</v>
      </c>
      <c r="F6388" t="s">
        <v>22620</v>
      </c>
      <c r="H6388">
        <v>53.064285599999998</v>
      </c>
      <c r="I6388">
        <v>-66.5070616</v>
      </c>
      <c r="J6388" s="1" t="str">
        <f t="shared" si="452"/>
        <v>Till</v>
      </c>
      <c r="K6388" s="1" t="str">
        <f t="shared" si="453"/>
        <v>&lt;63 micron</v>
      </c>
      <c r="L6388">
        <v>0.2</v>
      </c>
      <c r="M6388">
        <v>1.79</v>
      </c>
      <c r="N6388">
        <v>1</v>
      </c>
      <c r="O6388">
        <v>170</v>
      </c>
      <c r="P6388">
        <v>0.5</v>
      </c>
      <c r="Q6388">
        <v>4</v>
      </c>
      <c r="R6388">
        <v>0.44</v>
      </c>
      <c r="S6388">
        <v>0.25</v>
      </c>
      <c r="T6388">
        <v>14</v>
      </c>
      <c r="U6388">
        <v>99</v>
      </c>
      <c r="V6388">
        <v>53</v>
      </c>
      <c r="W6388">
        <v>5.33</v>
      </c>
      <c r="X6388">
        <v>5</v>
      </c>
      <c r="Y6388">
        <v>0.5</v>
      </c>
      <c r="Z6388">
        <v>0.68</v>
      </c>
      <c r="AA6388">
        <v>30</v>
      </c>
      <c r="AB6388">
        <v>1.1200000000000001</v>
      </c>
      <c r="AC6388">
        <v>970</v>
      </c>
      <c r="AD6388">
        <v>1</v>
      </c>
      <c r="AE6388">
        <v>0.02</v>
      </c>
      <c r="AF6388">
        <v>43</v>
      </c>
      <c r="AG6388">
        <v>790</v>
      </c>
      <c r="AH6388">
        <v>14</v>
      </c>
      <c r="AI6388">
        <v>4</v>
      </c>
      <c r="AJ6388">
        <v>5</v>
      </c>
      <c r="AK6388">
        <v>27</v>
      </c>
      <c r="AL6388">
        <v>0.16</v>
      </c>
      <c r="AM6388">
        <v>5</v>
      </c>
      <c r="AN6388">
        <v>5</v>
      </c>
      <c r="AO6388">
        <v>60</v>
      </c>
      <c r="AP6388">
        <v>5</v>
      </c>
      <c r="AQ6388">
        <v>92</v>
      </c>
    </row>
    <row r="6389" spans="1:43" hidden="1" x14ac:dyDescent="0.25">
      <c r="A6389" t="s">
        <v>22621</v>
      </c>
      <c r="B6389" t="s">
        <v>22622</v>
      </c>
      <c r="C6389" s="1" t="str">
        <f t="shared" si="454"/>
        <v>21:0134</v>
      </c>
      <c r="D6389" s="1" t="str">
        <f t="shared" si="455"/>
        <v>21:0078</v>
      </c>
      <c r="E6389" t="s">
        <v>22623</v>
      </c>
      <c r="F6389" t="s">
        <v>22624</v>
      </c>
      <c r="H6389">
        <v>52.936448499999997</v>
      </c>
      <c r="I6389">
        <v>-65.781869099999994</v>
      </c>
      <c r="J6389" s="1" t="str">
        <f t="shared" si="452"/>
        <v>Till</v>
      </c>
      <c r="K6389" s="1" t="str">
        <f t="shared" si="453"/>
        <v>&lt;63 micron</v>
      </c>
      <c r="L6389">
        <v>0.1</v>
      </c>
      <c r="M6389">
        <v>0.95</v>
      </c>
      <c r="N6389">
        <v>1</v>
      </c>
      <c r="O6389">
        <v>60</v>
      </c>
      <c r="P6389">
        <v>0.5</v>
      </c>
      <c r="Q6389">
        <v>1</v>
      </c>
      <c r="R6389">
        <v>0.57999999999999996</v>
      </c>
      <c r="S6389">
        <v>0.25</v>
      </c>
      <c r="T6389">
        <v>8</v>
      </c>
      <c r="U6389">
        <v>50</v>
      </c>
      <c r="V6389">
        <v>26</v>
      </c>
      <c r="W6389">
        <v>2.14</v>
      </c>
      <c r="X6389">
        <v>5</v>
      </c>
      <c r="Y6389">
        <v>0.5</v>
      </c>
      <c r="Z6389">
        <v>0.08</v>
      </c>
      <c r="AA6389">
        <v>20</v>
      </c>
      <c r="AB6389">
        <v>0.3</v>
      </c>
      <c r="AC6389">
        <v>210</v>
      </c>
      <c r="AD6389">
        <v>0.5</v>
      </c>
      <c r="AE6389">
        <v>0.04</v>
      </c>
      <c r="AF6389">
        <v>16</v>
      </c>
      <c r="AG6389">
        <v>1460</v>
      </c>
      <c r="AH6389">
        <v>2</v>
      </c>
      <c r="AI6389">
        <v>1</v>
      </c>
      <c r="AJ6389">
        <v>3</v>
      </c>
      <c r="AK6389">
        <v>24</v>
      </c>
      <c r="AL6389">
        <v>0.06</v>
      </c>
      <c r="AM6389">
        <v>5</v>
      </c>
      <c r="AN6389">
        <v>5</v>
      </c>
      <c r="AO6389">
        <v>62</v>
      </c>
      <c r="AP6389">
        <v>5</v>
      </c>
      <c r="AQ6389">
        <v>20</v>
      </c>
    </row>
    <row r="6390" spans="1:43" hidden="1" x14ac:dyDescent="0.25">
      <c r="A6390" t="s">
        <v>22625</v>
      </c>
      <c r="B6390" t="s">
        <v>22626</v>
      </c>
      <c r="C6390" s="1" t="str">
        <f t="shared" si="454"/>
        <v>21:0134</v>
      </c>
      <c r="D6390" s="1" t="str">
        <f t="shared" si="455"/>
        <v>21:0078</v>
      </c>
      <c r="E6390" t="s">
        <v>22627</v>
      </c>
      <c r="F6390" t="s">
        <v>22628</v>
      </c>
      <c r="H6390">
        <v>53.092621399999999</v>
      </c>
      <c r="I6390">
        <v>-65.596239800000006</v>
      </c>
      <c r="J6390" s="1" t="str">
        <f t="shared" si="452"/>
        <v>Till</v>
      </c>
      <c r="K6390" s="1" t="str">
        <f t="shared" si="453"/>
        <v>&lt;63 micron</v>
      </c>
      <c r="L6390">
        <v>0.1</v>
      </c>
      <c r="M6390">
        <v>1.46</v>
      </c>
      <c r="N6390">
        <v>2</v>
      </c>
      <c r="O6390">
        <v>160</v>
      </c>
      <c r="P6390">
        <v>0.5</v>
      </c>
      <c r="Q6390">
        <v>4</v>
      </c>
      <c r="R6390">
        <v>0.69</v>
      </c>
      <c r="S6390">
        <v>0.25</v>
      </c>
      <c r="T6390">
        <v>9</v>
      </c>
      <c r="U6390">
        <v>57</v>
      </c>
      <c r="V6390">
        <v>44</v>
      </c>
      <c r="W6390">
        <v>2.48</v>
      </c>
      <c r="X6390">
        <v>5</v>
      </c>
      <c r="Y6390">
        <v>0.5</v>
      </c>
      <c r="Z6390">
        <v>0.19</v>
      </c>
      <c r="AA6390">
        <v>20</v>
      </c>
      <c r="AB6390">
        <v>0.6</v>
      </c>
      <c r="AC6390">
        <v>220</v>
      </c>
      <c r="AD6390">
        <v>0.5</v>
      </c>
      <c r="AE6390">
        <v>0.06</v>
      </c>
      <c r="AF6390">
        <v>27</v>
      </c>
      <c r="AG6390">
        <v>1340</v>
      </c>
      <c r="AH6390">
        <v>4</v>
      </c>
      <c r="AI6390">
        <v>2</v>
      </c>
      <c r="AJ6390">
        <v>4</v>
      </c>
      <c r="AK6390">
        <v>26</v>
      </c>
      <c r="AL6390">
        <v>0.1</v>
      </c>
      <c r="AM6390">
        <v>5</v>
      </c>
      <c r="AN6390">
        <v>5</v>
      </c>
      <c r="AO6390">
        <v>72</v>
      </c>
      <c r="AP6390">
        <v>5</v>
      </c>
      <c r="AQ6390">
        <v>32</v>
      </c>
    </row>
    <row r="6391" spans="1:43" hidden="1" x14ac:dyDescent="0.25">
      <c r="A6391" t="s">
        <v>22629</v>
      </c>
      <c r="B6391" t="s">
        <v>22630</v>
      </c>
      <c r="C6391" s="1" t="str">
        <f t="shared" si="454"/>
        <v>21:0134</v>
      </c>
      <c r="D6391" s="1" t="str">
        <f t="shared" si="455"/>
        <v>21:0078</v>
      </c>
      <c r="E6391" t="s">
        <v>22631</v>
      </c>
      <c r="F6391" t="s">
        <v>22632</v>
      </c>
      <c r="H6391">
        <v>53.094451999999997</v>
      </c>
      <c r="I6391">
        <v>-65.905593499999995</v>
      </c>
      <c r="J6391" s="1" t="str">
        <f t="shared" si="452"/>
        <v>Till</v>
      </c>
      <c r="K6391" s="1" t="str">
        <f t="shared" si="453"/>
        <v>&lt;63 micron</v>
      </c>
      <c r="L6391">
        <v>0.1</v>
      </c>
      <c r="M6391">
        <v>0.99</v>
      </c>
      <c r="N6391">
        <v>2</v>
      </c>
      <c r="O6391">
        <v>70</v>
      </c>
      <c r="P6391">
        <v>0.5</v>
      </c>
      <c r="Q6391">
        <v>1</v>
      </c>
      <c r="R6391">
        <v>0.53</v>
      </c>
      <c r="S6391">
        <v>0.25</v>
      </c>
      <c r="T6391">
        <v>8</v>
      </c>
      <c r="U6391">
        <v>53</v>
      </c>
      <c r="V6391">
        <v>36</v>
      </c>
      <c r="W6391">
        <v>2.14</v>
      </c>
      <c r="X6391">
        <v>5</v>
      </c>
      <c r="Y6391">
        <v>0.5</v>
      </c>
      <c r="Z6391">
        <v>0.09</v>
      </c>
      <c r="AA6391">
        <v>20</v>
      </c>
      <c r="AB6391">
        <v>0.36</v>
      </c>
      <c r="AC6391">
        <v>200</v>
      </c>
      <c r="AD6391">
        <v>0.5</v>
      </c>
      <c r="AE6391">
        <v>0.03</v>
      </c>
      <c r="AF6391">
        <v>19</v>
      </c>
      <c r="AG6391">
        <v>1460</v>
      </c>
      <c r="AH6391">
        <v>4</v>
      </c>
      <c r="AI6391">
        <v>2</v>
      </c>
      <c r="AJ6391">
        <v>2</v>
      </c>
      <c r="AK6391">
        <v>24</v>
      </c>
      <c r="AL6391">
        <v>7.0000000000000007E-2</v>
      </c>
      <c r="AM6391">
        <v>5</v>
      </c>
      <c r="AN6391">
        <v>5</v>
      </c>
      <c r="AO6391">
        <v>56</v>
      </c>
      <c r="AP6391">
        <v>5</v>
      </c>
      <c r="AQ6391">
        <v>24</v>
      </c>
    </row>
    <row r="6392" spans="1:43" hidden="1" x14ac:dyDescent="0.25">
      <c r="A6392" t="s">
        <v>22633</v>
      </c>
      <c r="B6392" t="s">
        <v>22634</v>
      </c>
      <c r="C6392" s="1" t="str">
        <f t="shared" si="454"/>
        <v>21:0134</v>
      </c>
      <c r="D6392" s="1" t="str">
        <f t="shared" si="455"/>
        <v>21:0078</v>
      </c>
      <c r="E6392" t="s">
        <v>22635</v>
      </c>
      <c r="F6392" t="s">
        <v>22636</v>
      </c>
      <c r="H6392">
        <v>53.210310300000003</v>
      </c>
      <c r="I6392">
        <v>-66.124134600000005</v>
      </c>
      <c r="J6392" s="1" t="str">
        <f t="shared" si="452"/>
        <v>Till</v>
      </c>
      <c r="K6392" s="1" t="str">
        <f t="shared" si="453"/>
        <v>&lt;63 micron</v>
      </c>
      <c r="L6392">
        <v>0.1</v>
      </c>
      <c r="M6392">
        <v>0.88</v>
      </c>
      <c r="N6392">
        <v>1</v>
      </c>
      <c r="O6392">
        <v>80</v>
      </c>
      <c r="P6392">
        <v>0.5</v>
      </c>
      <c r="Q6392">
        <v>1</v>
      </c>
      <c r="R6392">
        <v>0.36</v>
      </c>
      <c r="S6392">
        <v>0.25</v>
      </c>
      <c r="T6392">
        <v>8</v>
      </c>
      <c r="U6392">
        <v>69</v>
      </c>
      <c r="V6392">
        <v>30</v>
      </c>
      <c r="W6392">
        <v>2.3199999999999998</v>
      </c>
      <c r="X6392">
        <v>5</v>
      </c>
      <c r="Y6392">
        <v>0.5</v>
      </c>
      <c r="Z6392">
        <v>0.16</v>
      </c>
      <c r="AA6392">
        <v>30</v>
      </c>
      <c r="AB6392">
        <v>0.47</v>
      </c>
      <c r="AC6392">
        <v>235</v>
      </c>
      <c r="AD6392">
        <v>0.5</v>
      </c>
      <c r="AE6392">
        <v>0.02</v>
      </c>
      <c r="AF6392">
        <v>23</v>
      </c>
      <c r="AG6392">
        <v>880</v>
      </c>
      <c r="AH6392">
        <v>8</v>
      </c>
      <c r="AI6392">
        <v>2</v>
      </c>
      <c r="AJ6392">
        <v>3</v>
      </c>
      <c r="AK6392">
        <v>19</v>
      </c>
      <c r="AL6392">
        <v>0.09</v>
      </c>
      <c r="AM6392">
        <v>5</v>
      </c>
      <c r="AN6392">
        <v>5</v>
      </c>
      <c r="AO6392">
        <v>46</v>
      </c>
      <c r="AP6392">
        <v>5</v>
      </c>
      <c r="AQ6392">
        <v>36</v>
      </c>
    </row>
    <row r="6393" spans="1:43" hidden="1" x14ac:dyDescent="0.25">
      <c r="A6393" t="s">
        <v>22637</v>
      </c>
      <c r="B6393" t="s">
        <v>22638</v>
      </c>
      <c r="C6393" s="1" t="str">
        <f t="shared" si="454"/>
        <v>21:0134</v>
      </c>
      <c r="D6393" s="1" t="str">
        <f t="shared" si="455"/>
        <v>21:0078</v>
      </c>
      <c r="E6393" t="s">
        <v>22639</v>
      </c>
      <c r="F6393" t="s">
        <v>22640</v>
      </c>
      <c r="H6393">
        <v>53.287955500000002</v>
      </c>
      <c r="I6393">
        <v>-65.668110600000006</v>
      </c>
      <c r="J6393" s="1" t="str">
        <f t="shared" si="452"/>
        <v>Till</v>
      </c>
      <c r="K6393" s="1" t="str">
        <f t="shared" si="453"/>
        <v>&lt;63 micron</v>
      </c>
      <c r="L6393">
        <v>0.1</v>
      </c>
      <c r="M6393">
        <v>0.89</v>
      </c>
      <c r="N6393">
        <v>1</v>
      </c>
      <c r="O6393">
        <v>70</v>
      </c>
      <c r="P6393">
        <v>0.5</v>
      </c>
      <c r="Q6393">
        <v>2</v>
      </c>
      <c r="R6393">
        <v>0.48</v>
      </c>
      <c r="S6393">
        <v>0.25</v>
      </c>
      <c r="T6393">
        <v>6</v>
      </c>
      <c r="U6393">
        <v>40</v>
      </c>
      <c r="V6393">
        <v>22</v>
      </c>
      <c r="W6393">
        <v>1.92</v>
      </c>
      <c r="X6393">
        <v>5</v>
      </c>
      <c r="Y6393">
        <v>0.5</v>
      </c>
      <c r="Z6393">
        <v>0.1</v>
      </c>
      <c r="AA6393">
        <v>20</v>
      </c>
      <c r="AB6393">
        <v>0.36</v>
      </c>
      <c r="AC6393">
        <v>165</v>
      </c>
      <c r="AD6393">
        <v>0.5</v>
      </c>
      <c r="AE6393">
        <v>0.03</v>
      </c>
      <c r="AF6393">
        <v>15</v>
      </c>
      <c r="AG6393">
        <v>1120</v>
      </c>
      <c r="AH6393">
        <v>4</v>
      </c>
      <c r="AI6393">
        <v>2</v>
      </c>
      <c r="AJ6393">
        <v>3</v>
      </c>
      <c r="AK6393">
        <v>18</v>
      </c>
      <c r="AL6393">
        <v>0.06</v>
      </c>
      <c r="AM6393">
        <v>5</v>
      </c>
      <c r="AN6393">
        <v>5</v>
      </c>
      <c r="AO6393">
        <v>50</v>
      </c>
      <c r="AP6393">
        <v>5</v>
      </c>
      <c r="AQ6393">
        <v>20</v>
      </c>
    </row>
    <row r="6394" spans="1:43" hidden="1" x14ac:dyDescent="0.25">
      <c r="A6394" t="s">
        <v>22641</v>
      </c>
      <c r="B6394" t="s">
        <v>22642</v>
      </c>
      <c r="C6394" s="1" t="str">
        <f t="shared" si="454"/>
        <v>21:0134</v>
      </c>
      <c r="D6394" s="1" t="str">
        <f t="shared" si="455"/>
        <v>21:0078</v>
      </c>
      <c r="E6394" t="s">
        <v>22643</v>
      </c>
      <c r="F6394" t="s">
        <v>22644</v>
      </c>
      <c r="H6394">
        <v>53.891856900000001</v>
      </c>
      <c r="I6394">
        <v>-65.5161497</v>
      </c>
      <c r="J6394" s="1" t="str">
        <f t="shared" si="452"/>
        <v>Till</v>
      </c>
      <c r="K6394" s="1" t="str">
        <f t="shared" si="453"/>
        <v>&lt;63 micron</v>
      </c>
      <c r="L6394">
        <v>0.1</v>
      </c>
      <c r="M6394">
        <v>1.63</v>
      </c>
      <c r="N6394">
        <v>1</v>
      </c>
      <c r="O6394">
        <v>80</v>
      </c>
      <c r="P6394">
        <v>1</v>
      </c>
      <c r="Q6394">
        <v>1</v>
      </c>
      <c r="R6394">
        <v>0.23</v>
      </c>
      <c r="S6394">
        <v>0.25</v>
      </c>
      <c r="T6394">
        <v>11</v>
      </c>
      <c r="U6394">
        <v>37</v>
      </c>
      <c r="V6394">
        <v>35</v>
      </c>
      <c r="W6394">
        <v>3.58</v>
      </c>
      <c r="X6394">
        <v>5</v>
      </c>
      <c r="Y6394">
        <v>0.5</v>
      </c>
      <c r="Z6394">
        <v>7.0000000000000007E-2</v>
      </c>
      <c r="AA6394">
        <v>20</v>
      </c>
      <c r="AB6394">
        <v>0.6</v>
      </c>
      <c r="AC6394">
        <v>345</v>
      </c>
      <c r="AD6394">
        <v>0.5</v>
      </c>
      <c r="AE6394">
        <v>0.01</v>
      </c>
      <c r="AF6394">
        <v>29</v>
      </c>
      <c r="AG6394">
        <v>660</v>
      </c>
      <c r="AH6394">
        <v>8</v>
      </c>
      <c r="AI6394">
        <v>2</v>
      </c>
      <c r="AJ6394">
        <v>3</v>
      </c>
      <c r="AK6394">
        <v>8</v>
      </c>
      <c r="AL6394">
        <v>0.08</v>
      </c>
      <c r="AM6394">
        <v>5</v>
      </c>
      <c r="AN6394">
        <v>5</v>
      </c>
      <c r="AO6394">
        <v>35</v>
      </c>
      <c r="AP6394">
        <v>5</v>
      </c>
      <c r="AQ6394">
        <v>38</v>
      </c>
    </row>
    <row r="6395" spans="1:43" hidden="1" x14ac:dyDescent="0.25">
      <c r="A6395" t="s">
        <v>22645</v>
      </c>
      <c r="B6395" t="s">
        <v>22646</v>
      </c>
      <c r="C6395" s="1" t="str">
        <f t="shared" si="454"/>
        <v>21:0134</v>
      </c>
      <c r="D6395" s="1" t="str">
        <f t="shared" si="455"/>
        <v>21:0078</v>
      </c>
      <c r="E6395" t="s">
        <v>22647</v>
      </c>
      <c r="F6395" t="s">
        <v>22648</v>
      </c>
      <c r="H6395">
        <v>53.9370482</v>
      </c>
      <c r="I6395">
        <v>-65.790101800000002</v>
      </c>
      <c r="J6395" s="1" t="str">
        <f t="shared" si="452"/>
        <v>Till</v>
      </c>
      <c r="K6395" s="1" t="str">
        <f t="shared" si="453"/>
        <v>&lt;63 micron</v>
      </c>
      <c r="L6395">
        <v>0.1</v>
      </c>
      <c r="M6395">
        <v>0.91</v>
      </c>
      <c r="N6395">
        <v>1</v>
      </c>
      <c r="O6395">
        <v>100</v>
      </c>
      <c r="P6395">
        <v>0.5</v>
      </c>
      <c r="Q6395">
        <v>1</v>
      </c>
      <c r="R6395">
        <v>0.18</v>
      </c>
      <c r="S6395">
        <v>0.25</v>
      </c>
      <c r="T6395">
        <v>9</v>
      </c>
      <c r="U6395">
        <v>30</v>
      </c>
      <c r="V6395">
        <v>24</v>
      </c>
      <c r="W6395">
        <v>2.95</v>
      </c>
      <c r="X6395">
        <v>5</v>
      </c>
      <c r="Y6395">
        <v>0.5</v>
      </c>
      <c r="Z6395">
        <v>0.08</v>
      </c>
      <c r="AA6395">
        <v>20</v>
      </c>
      <c r="AB6395">
        <v>0.38</v>
      </c>
      <c r="AC6395">
        <v>420</v>
      </c>
      <c r="AD6395">
        <v>0.5</v>
      </c>
      <c r="AE6395">
        <v>0.01</v>
      </c>
      <c r="AF6395">
        <v>16</v>
      </c>
      <c r="AG6395">
        <v>510</v>
      </c>
      <c r="AH6395">
        <v>14</v>
      </c>
      <c r="AI6395">
        <v>2</v>
      </c>
      <c r="AJ6395">
        <v>3</v>
      </c>
      <c r="AK6395">
        <v>7</v>
      </c>
      <c r="AL6395">
        <v>0.06</v>
      </c>
      <c r="AM6395">
        <v>5</v>
      </c>
      <c r="AN6395">
        <v>5</v>
      </c>
      <c r="AO6395">
        <v>25</v>
      </c>
      <c r="AP6395">
        <v>5</v>
      </c>
      <c r="AQ6395">
        <v>40</v>
      </c>
    </row>
    <row r="6396" spans="1:43" hidden="1" x14ac:dyDescent="0.25">
      <c r="A6396" t="s">
        <v>22649</v>
      </c>
      <c r="B6396" t="s">
        <v>22650</v>
      </c>
      <c r="C6396" s="1" t="str">
        <f t="shared" si="454"/>
        <v>21:0134</v>
      </c>
      <c r="D6396" s="1" t="str">
        <f t="shared" si="455"/>
        <v>21:0078</v>
      </c>
      <c r="E6396" t="s">
        <v>22651</v>
      </c>
      <c r="F6396" t="s">
        <v>22652</v>
      </c>
      <c r="H6396">
        <v>53.440685100000003</v>
      </c>
      <c r="I6396">
        <v>-63.257980199999999</v>
      </c>
      <c r="J6396" s="1" t="str">
        <f t="shared" si="452"/>
        <v>Till</v>
      </c>
      <c r="K6396" s="1" t="str">
        <f t="shared" si="453"/>
        <v>&lt;63 micron</v>
      </c>
      <c r="L6396">
        <v>0.1</v>
      </c>
      <c r="M6396">
        <v>1.79</v>
      </c>
      <c r="N6396">
        <v>1</v>
      </c>
      <c r="O6396">
        <v>120</v>
      </c>
      <c r="P6396">
        <v>0.25</v>
      </c>
      <c r="Q6396">
        <v>1</v>
      </c>
      <c r="R6396">
        <v>0.81</v>
      </c>
      <c r="S6396">
        <v>0.25</v>
      </c>
      <c r="T6396">
        <v>12</v>
      </c>
      <c r="U6396">
        <v>71</v>
      </c>
      <c r="V6396">
        <v>97</v>
      </c>
      <c r="W6396">
        <v>2.75</v>
      </c>
      <c r="X6396">
        <v>10</v>
      </c>
      <c r="Y6396">
        <v>0.5</v>
      </c>
      <c r="Z6396">
        <v>0.32</v>
      </c>
      <c r="AA6396">
        <v>60</v>
      </c>
      <c r="AB6396">
        <v>1.07</v>
      </c>
      <c r="AC6396">
        <v>360</v>
      </c>
      <c r="AD6396">
        <v>0.5</v>
      </c>
      <c r="AE6396">
        <v>0.02</v>
      </c>
      <c r="AF6396">
        <v>30</v>
      </c>
      <c r="AG6396">
        <v>1740</v>
      </c>
      <c r="AH6396">
        <v>18</v>
      </c>
      <c r="AI6396">
        <v>2</v>
      </c>
      <c r="AJ6396">
        <v>5</v>
      </c>
      <c r="AK6396">
        <v>36</v>
      </c>
      <c r="AL6396">
        <v>0.14000000000000001</v>
      </c>
      <c r="AM6396">
        <v>5</v>
      </c>
      <c r="AN6396">
        <v>5</v>
      </c>
      <c r="AO6396">
        <v>57</v>
      </c>
      <c r="AP6396">
        <v>5</v>
      </c>
      <c r="AQ6396">
        <v>52</v>
      </c>
    </row>
    <row r="6397" spans="1:43" hidden="1" x14ac:dyDescent="0.25">
      <c r="A6397" t="s">
        <v>22653</v>
      </c>
      <c r="B6397" t="s">
        <v>22654</v>
      </c>
      <c r="C6397" s="1" t="str">
        <f t="shared" si="454"/>
        <v>21:0134</v>
      </c>
      <c r="D6397" s="1" t="str">
        <f t="shared" si="455"/>
        <v>21:0078</v>
      </c>
      <c r="E6397" t="s">
        <v>22655</v>
      </c>
      <c r="F6397" t="s">
        <v>22656</v>
      </c>
      <c r="H6397">
        <v>54.728437200000002</v>
      </c>
      <c r="I6397">
        <v>-66.935535299999998</v>
      </c>
      <c r="J6397" s="1" t="str">
        <f t="shared" si="452"/>
        <v>Till</v>
      </c>
      <c r="K6397" s="1" t="str">
        <f t="shared" si="453"/>
        <v>&lt;63 micron</v>
      </c>
      <c r="L6397">
        <v>0.1</v>
      </c>
      <c r="M6397">
        <v>1.84</v>
      </c>
      <c r="N6397">
        <v>20</v>
      </c>
      <c r="O6397">
        <v>70</v>
      </c>
      <c r="P6397">
        <v>1.5</v>
      </c>
      <c r="Q6397">
        <v>1</v>
      </c>
      <c r="R6397">
        <v>0.03</v>
      </c>
      <c r="S6397">
        <v>0.25</v>
      </c>
      <c r="T6397">
        <v>16</v>
      </c>
      <c r="U6397">
        <v>32</v>
      </c>
      <c r="V6397">
        <v>72</v>
      </c>
      <c r="W6397">
        <v>6.51</v>
      </c>
      <c r="X6397">
        <v>10</v>
      </c>
      <c r="Y6397">
        <v>0.5</v>
      </c>
      <c r="Z6397">
        <v>0.16</v>
      </c>
      <c r="AA6397">
        <v>40</v>
      </c>
      <c r="AB6397">
        <v>0.77</v>
      </c>
      <c r="AC6397">
        <v>1725</v>
      </c>
      <c r="AD6397">
        <v>3</v>
      </c>
      <c r="AE6397">
        <v>0.01</v>
      </c>
      <c r="AF6397">
        <v>37</v>
      </c>
      <c r="AG6397">
        <v>350</v>
      </c>
      <c r="AH6397">
        <v>26</v>
      </c>
      <c r="AI6397">
        <v>2</v>
      </c>
      <c r="AJ6397">
        <v>3</v>
      </c>
      <c r="AK6397">
        <v>3</v>
      </c>
      <c r="AL6397">
        <v>0.06</v>
      </c>
      <c r="AM6397">
        <v>5</v>
      </c>
      <c r="AN6397">
        <v>5</v>
      </c>
      <c r="AO6397">
        <v>43</v>
      </c>
      <c r="AP6397">
        <v>5</v>
      </c>
      <c r="AQ6397">
        <v>128</v>
      </c>
    </row>
    <row r="6398" spans="1:43" hidden="1" x14ac:dyDescent="0.25">
      <c r="A6398" t="s">
        <v>22657</v>
      </c>
      <c r="B6398" t="s">
        <v>22658</v>
      </c>
      <c r="C6398" s="1" t="str">
        <f t="shared" si="454"/>
        <v>21:0134</v>
      </c>
      <c r="D6398" s="1" t="str">
        <f t="shared" si="455"/>
        <v>21:0078</v>
      </c>
      <c r="E6398" t="s">
        <v>22659</v>
      </c>
      <c r="F6398" t="s">
        <v>22660</v>
      </c>
      <c r="H6398">
        <v>54.659049699999997</v>
      </c>
      <c r="I6398">
        <v>-67.033640300000002</v>
      </c>
      <c r="J6398" s="1" t="str">
        <f t="shared" si="452"/>
        <v>Till</v>
      </c>
      <c r="K6398" s="1" t="str">
        <f t="shared" si="453"/>
        <v>&lt;63 micron</v>
      </c>
      <c r="L6398">
        <v>0.1</v>
      </c>
      <c r="M6398">
        <v>2.1</v>
      </c>
      <c r="N6398">
        <v>1</v>
      </c>
      <c r="O6398">
        <v>70</v>
      </c>
      <c r="P6398">
        <v>0.5</v>
      </c>
      <c r="Q6398">
        <v>1</v>
      </c>
      <c r="R6398">
        <v>0.12</v>
      </c>
      <c r="S6398">
        <v>0.25</v>
      </c>
      <c r="T6398">
        <v>14</v>
      </c>
      <c r="U6398">
        <v>147</v>
      </c>
      <c r="V6398">
        <v>45</v>
      </c>
      <c r="W6398">
        <v>4.16</v>
      </c>
      <c r="X6398">
        <v>5</v>
      </c>
      <c r="Y6398">
        <v>0.5</v>
      </c>
      <c r="Z6398">
        <v>0.22</v>
      </c>
      <c r="AA6398">
        <v>20</v>
      </c>
      <c r="AB6398">
        <v>1.22</v>
      </c>
      <c r="AC6398">
        <v>325</v>
      </c>
      <c r="AD6398">
        <v>2</v>
      </c>
      <c r="AE6398">
        <v>0.01</v>
      </c>
      <c r="AF6398">
        <v>64</v>
      </c>
      <c r="AG6398">
        <v>460</v>
      </c>
      <c r="AH6398">
        <v>14</v>
      </c>
      <c r="AI6398">
        <v>1</v>
      </c>
      <c r="AJ6398">
        <v>7</v>
      </c>
      <c r="AK6398">
        <v>4</v>
      </c>
      <c r="AL6398">
        <v>0.13</v>
      </c>
      <c r="AM6398">
        <v>5</v>
      </c>
      <c r="AN6398">
        <v>5</v>
      </c>
      <c r="AO6398">
        <v>77</v>
      </c>
      <c r="AP6398">
        <v>5</v>
      </c>
      <c r="AQ6398">
        <v>72</v>
      </c>
    </row>
    <row r="6399" spans="1:43" hidden="1" x14ac:dyDescent="0.25">
      <c r="A6399" t="s">
        <v>22661</v>
      </c>
      <c r="B6399" t="s">
        <v>22662</v>
      </c>
      <c r="C6399" s="1" t="str">
        <f t="shared" si="454"/>
        <v>21:0134</v>
      </c>
      <c r="D6399" s="1" t="str">
        <f t="shared" si="455"/>
        <v>21:0078</v>
      </c>
      <c r="E6399" t="s">
        <v>22663</v>
      </c>
      <c r="F6399" t="s">
        <v>22664</v>
      </c>
      <c r="H6399">
        <v>54.524796899999998</v>
      </c>
      <c r="I6399">
        <v>-67.185358699999995</v>
      </c>
      <c r="J6399" s="1" t="str">
        <f t="shared" si="452"/>
        <v>Till</v>
      </c>
      <c r="K6399" s="1" t="str">
        <f t="shared" si="453"/>
        <v>&lt;63 micron</v>
      </c>
      <c r="L6399">
        <v>0.1</v>
      </c>
      <c r="M6399">
        <v>3.17</v>
      </c>
      <c r="N6399">
        <v>1</v>
      </c>
      <c r="O6399">
        <v>140</v>
      </c>
      <c r="P6399">
        <v>1</v>
      </c>
      <c r="Q6399">
        <v>2</v>
      </c>
      <c r="R6399">
        <v>0.15</v>
      </c>
      <c r="S6399">
        <v>0.25</v>
      </c>
      <c r="T6399">
        <v>22</v>
      </c>
      <c r="U6399">
        <v>183</v>
      </c>
      <c r="V6399">
        <v>75</v>
      </c>
      <c r="W6399">
        <v>4.0199999999999996</v>
      </c>
      <c r="X6399">
        <v>10</v>
      </c>
      <c r="Y6399">
        <v>0.5</v>
      </c>
      <c r="Z6399">
        <v>0.45</v>
      </c>
      <c r="AA6399">
        <v>30</v>
      </c>
      <c r="AB6399">
        <v>1.64</v>
      </c>
      <c r="AC6399">
        <v>290</v>
      </c>
      <c r="AD6399">
        <v>0.5</v>
      </c>
      <c r="AE6399">
        <v>0.02</v>
      </c>
      <c r="AF6399">
        <v>79</v>
      </c>
      <c r="AG6399">
        <v>500</v>
      </c>
      <c r="AH6399">
        <v>12</v>
      </c>
      <c r="AI6399">
        <v>2</v>
      </c>
      <c r="AJ6399">
        <v>9</v>
      </c>
      <c r="AK6399">
        <v>9</v>
      </c>
      <c r="AL6399">
        <v>0.21</v>
      </c>
      <c r="AM6399">
        <v>5</v>
      </c>
      <c r="AN6399">
        <v>5</v>
      </c>
      <c r="AO6399">
        <v>105</v>
      </c>
      <c r="AP6399">
        <v>5</v>
      </c>
      <c r="AQ6399">
        <v>74</v>
      </c>
    </row>
    <row r="6400" spans="1:43" hidden="1" x14ac:dyDescent="0.25">
      <c r="A6400" t="s">
        <v>22665</v>
      </c>
      <c r="B6400" t="s">
        <v>22666</v>
      </c>
      <c r="C6400" s="1" t="str">
        <f t="shared" si="454"/>
        <v>21:0134</v>
      </c>
      <c r="D6400" s="1" t="str">
        <f t="shared" si="455"/>
        <v>21:0078</v>
      </c>
      <c r="E6400" t="s">
        <v>22667</v>
      </c>
      <c r="F6400" t="s">
        <v>22668</v>
      </c>
      <c r="H6400">
        <v>54.469690800000002</v>
      </c>
      <c r="I6400">
        <v>-67.354467400000004</v>
      </c>
      <c r="J6400" s="1" t="str">
        <f t="shared" si="452"/>
        <v>Till</v>
      </c>
      <c r="K6400" s="1" t="str">
        <f t="shared" si="453"/>
        <v>&lt;63 micron</v>
      </c>
      <c r="L6400">
        <v>0.1</v>
      </c>
      <c r="M6400">
        <v>1.8</v>
      </c>
      <c r="N6400">
        <v>1</v>
      </c>
      <c r="O6400">
        <v>160</v>
      </c>
      <c r="P6400">
        <v>0.5</v>
      </c>
      <c r="Q6400">
        <v>1</v>
      </c>
      <c r="R6400">
        <v>0.21</v>
      </c>
      <c r="S6400">
        <v>0.25</v>
      </c>
      <c r="T6400">
        <v>16</v>
      </c>
      <c r="U6400">
        <v>123</v>
      </c>
      <c r="V6400">
        <v>36</v>
      </c>
      <c r="W6400">
        <v>2.82</v>
      </c>
      <c r="X6400">
        <v>10</v>
      </c>
      <c r="Y6400">
        <v>0.5</v>
      </c>
      <c r="Z6400">
        <v>0.33</v>
      </c>
      <c r="AA6400">
        <v>30</v>
      </c>
      <c r="AB6400">
        <v>1.02</v>
      </c>
      <c r="AC6400">
        <v>225</v>
      </c>
      <c r="AD6400">
        <v>1</v>
      </c>
      <c r="AE6400">
        <v>0.02</v>
      </c>
      <c r="AF6400">
        <v>45</v>
      </c>
      <c r="AG6400">
        <v>610</v>
      </c>
      <c r="AH6400">
        <v>10</v>
      </c>
      <c r="AI6400">
        <v>1</v>
      </c>
      <c r="AJ6400">
        <v>7</v>
      </c>
      <c r="AK6400">
        <v>12</v>
      </c>
      <c r="AL6400">
        <v>0.17</v>
      </c>
      <c r="AM6400">
        <v>5</v>
      </c>
      <c r="AN6400">
        <v>5</v>
      </c>
      <c r="AO6400">
        <v>79</v>
      </c>
      <c r="AP6400">
        <v>5</v>
      </c>
      <c r="AQ6400">
        <v>46</v>
      </c>
    </row>
    <row r="6401" spans="1:43" hidden="1" x14ac:dyDescent="0.25">
      <c r="A6401" t="s">
        <v>22669</v>
      </c>
      <c r="B6401" t="s">
        <v>22670</v>
      </c>
      <c r="C6401" s="1" t="str">
        <f t="shared" si="454"/>
        <v>21:0134</v>
      </c>
      <c r="D6401" s="1" t="str">
        <f t="shared" si="455"/>
        <v>21:0078</v>
      </c>
      <c r="E6401" t="s">
        <v>22671</v>
      </c>
      <c r="F6401" t="s">
        <v>22672</v>
      </c>
      <c r="H6401">
        <v>54.428265500000002</v>
      </c>
      <c r="I6401">
        <v>-67.636703699999998</v>
      </c>
      <c r="J6401" s="1" t="str">
        <f t="shared" si="452"/>
        <v>Till</v>
      </c>
      <c r="K6401" s="1" t="str">
        <f t="shared" si="453"/>
        <v>&lt;63 micron</v>
      </c>
      <c r="L6401">
        <v>0.1</v>
      </c>
      <c r="M6401">
        <v>1.46</v>
      </c>
      <c r="N6401">
        <v>1</v>
      </c>
      <c r="O6401">
        <v>80</v>
      </c>
      <c r="P6401">
        <v>0.5</v>
      </c>
      <c r="Q6401">
        <v>1</v>
      </c>
      <c r="R6401">
        <v>0.19</v>
      </c>
      <c r="S6401">
        <v>0.25</v>
      </c>
      <c r="T6401">
        <v>12</v>
      </c>
      <c r="U6401">
        <v>86</v>
      </c>
      <c r="V6401">
        <v>23</v>
      </c>
      <c r="W6401">
        <v>2.11</v>
      </c>
      <c r="X6401">
        <v>5</v>
      </c>
      <c r="Y6401">
        <v>0.5</v>
      </c>
      <c r="Z6401">
        <v>0.24</v>
      </c>
      <c r="AA6401">
        <v>30</v>
      </c>
      <c r="AB6401">
        <v>0.67</v>
      </c>
      <c r="AC6401">
        <v>175</v>
      </c>
      <c r="AD6401">
        <v>0.5</v>
      </c>
      <c r="AE6401">
        <v>0.02</v>
      </c>
      <c r="AF6401">
        <v>32</v>
      </c>
      <c r="AG6401">
        <v>590</v>
      </c>
      <c r="AH6401">
        <v>6</v>
      </c>
      <c r="AI6401">
        <v>2</v>
      </c>
      <c r="AJ6401">
        <v>4</v>
      </c>
      <c r="AK6401">
        <v>8</v>
      </c>
      <c r="AL6401">
        <v>0.12</v>
      </c>
      <c r="AM6401">
        <v>5</v>
      </c>
      <c r="AN6401">
        <v>5</v>
      </c>
      <c r="AO6401">
        <v>58</v>
      </c>
      <c r="AP6401">
        <v>5</v>
      </c>
      <c r="AQ6401">
        <v>30</v>
      </c>
    </row>
    <row r="6402" spans="1:43" hidden="1" x14ac:dyDescent="0.25">
      <c r="A6402" t="s">
        <v>22673</v>
      </c>
      <c r="B6402" t="s">
        <v>22674</v>
      </c>
      <c r="C6402" s="1" t="str">
        <f t="shared" si="454"/>
        <v>21:0134</v>
      </c>
      <c r="D6402" s="1" t="str">
        <f t="shared" si="455"/>
        <v>21:0078</v>
      </c>
      <c r="E6402" t="s">
        <v>22675</v>
      </c>
      <c r="F6402" t="s">
        <v>22676</v>
      </c>
      <c r="H6402">
        <v>54.558445599999999</v>
      </c>
      <c r="I6402">
        <v>-67.705055299999998</v>
      </c>
      <c r="J6402" s="1" t="str">
        <f t="shared" si="452"/>
        <v>Till</v>
      </c>
      <c r="K6402" s="1" t="str">
        <f t="shared" si="453"/>
        <v>&lt;63 micron</v>
      </c>
      <c r="L6402">
        <v>0.1</v>
      </c>
      <c r="M6402">
        <v>1.51</v>
      </c>
      <c r="N6402">
        <v>1</v>
      </c>
      <c r="O6402">
        <v>80</v>
      </c>
      <c r="P6402">
        <v>0.5</v>
      </c>
      <c r="Q6402">
        <v>2</v>
      </c>
      <c r="R6402">
        <v>0.23</v>
      </c>
      <c r="S6402">
        <v>0.25</v>
      </c>
      <c r="T6402">
        <v>10</v>
      </c>
      <c r="U6402">
        <v>90</v>
      </c>
      <c r="V6402">
        <v>23</v>
      </c>
      <c r="W6402">
        <v>2.42</v>
      </c>
      <c r="X6402">
        <v>10</v>
      </c>
      <c r="Y6402">
        <v>0.5</v>
      </c>
      <c r="Z6402">
        <v>0.28000000000000003</v>
      </c>
      <c r="AA6402">
        <v>50</v>
      </c>
      <c r="AB6402">
        <v>0.79</v>
      </c>
      <c r="AC6402">
        <v>200</v>
      </c>
      <c r="AD6402">
        <v>0.5</v>
      </c>
      <c r="AE6402">
        <v>0.02</v>
      </c>
      <c r="AF6402">
        <v>30</v>
      </c>
      <c r="AG6402">
        <v>700</v>
      </c>
      <c r="AH6402">
        <v>6</v>
      </c>
      <c r="AI6402">
        <v>1</v>
      </c>
      <c r="AJ6402">
        <v>6</v>
      </c>
      <c r="AK6402">
        <v>11</v>
      </c>
      <c r="AL6402">
        <v>0.13</v>
      </c>
      <c r="AM6402">
        <v>5</v>
      </c>
      <c r="AN6402">
        <v>5</v>
      </c>
      <c r="AO6402">
        <v>63</v>
      </c>
      <c r="AP6402">
        <v>5</v>
      </c>
      <c r="AQ6402">
        <v>36</v>
      </c>
    </row>
    <row r="6403" spans="1:43" hidden="1" x14ac:dyDescent="0.25">
      <c r="A6403" t="s">
        <v>22677</v>
      </c>
      <c r="B6403" t="s">
        <v>22678</v>
      </c>
      <c r="C6403" s="1" t="str">
        <f t="shared" si="454"/>
        <v>21:0134</v>
      </c>
      <c r="D6403" s="1" t="str">
        <f t="shared" si="455"/>
        <v>21:0078</v>
      </c>
      <c r="E6403" t="s">
        <v>22679</v>
      </c>
      <c r="F6403" t="s">
        <v>22680</v>
      </c>
      <c r="H6403">
        <v>54.6686859</v>
      </c>
      <c r="I6403">
        <v>-67.380553699999993</v>
      </c>
      <c r="J6403" s="1" t="str">
        <f t="shared" si="452"/>
        <v>Till</v>
      </c>
      <c r="K6403" s="1" t="str">
        <f t="shared" si="453"/>
        <v>&lt;63 micron</v>
      </c>
      <c r="L6403">
        <v>0.1</v>
      </c>
      <c r="M6403">
        <v>3.13</v>
      </c>
      <c r="N6403">
        <v>1</v>
      </c>
      <c r="O6403">
        <v>230</v>
      </c>
      <c r="P6403">
        <v>1.5</v>
      </c>
      <c r="Q6403">
        <v>4</v>
      </c>
      <c r="R6403">
        <v>0.08</v>
      </c>
      <c r="S6403">
        <v>0.25</v>
      </c>
      <c r="T6403">
        <v>21</v>
      </c>
      <c r="U6403">
        <v>186</v>
      </c>
      <c r="V6403">
        <v>73</v>
      </c>
      <c r="W6403">
        <v>4.0199999999999996</v>
      </c>
      <c r="X6403">
        <v>10</v>
      </c>
      <c r="Y6403">
        <v>0.5</v>
      </c>
      <c r="Z6403">
        <v>0.57999999999999996</v>
      </c>
      <c r="AA6403">
        <v>30</v>
      </c>
      <c r="AB6403">
        <v>1.46</v>
      </c>
      <c r="AC6403">
        <v>310</v>
      </c>
      <c r="AD6403">
        <v>0.5</v>
      </c>
      <c r="AE6403">
        <v>0.02</v>
      </c>
      <c r="AF6403">
        <v>78</v>
      </c>
      <c r="AG6403">
        <v>450</v>
      </c>
      <c r="AH6403">
        <v>12</v>
      </c>
      <c r="AI6403">
        <v>1</v>
      </c>
      <c r="AJ6403">
        <v>10</v>
      </c>
      <c r="AK6403">
        <v>8</v>
      </c>
      <c r="AL6403">
        <v>0.26</v>
      </c>
      <c r="AM6403">
        <v>5</v>
      </c>
      <c r="AN6403">
        <v>5</v>
      </c>
      <c r="AO6403">
        <v>112</v>
      </c>
      <c r="AP6403">
        <v>5</v>
      </c>
      <c r="AQ6403">
        <v>78</v>
      </c>
    </row>
    <row r="6404" spans="1:43" hidden="1" x14ac:dyDescent="0.25">
      <c r="A6404" t="s">
        <v>22681</v>
      </c>
      <c r="B6404" t="s">
        <v>22682</v>
      </c>
      <c r="C6404" s="1" t="str">
        <f t="shared" si="454"/>
        <v>21:0134</v>
      </c>
      <c r="D6404" s="1" t="str">
        <f t="shared" si="455"/>
        <v>21:0078</v>
      </c>
      <c r="E6404" t="s">
        <v>22683</v>
      </c>
      <c r="F6404" t="s">
        <v>22684</v>
      </c>
      <c r="H6404">
        <v>54.849636699999998</v>
      </c>
      <c r="I6404">
        <v>-66.248552900000007</v>
      </c>
      <c r="J6404" s="1" t="str">
        <f t="shared" si="452"/>
        <v>Till</v>
      </c>
      <c r="K6404" s="1" t="str">
        <f t="shared" si="453"/>
        <v>&lt;63 micron</v>
      </c>
      <c r="L6404">
        <v>0.1</v>
      </c>
      <c r="M6404">
        <v>2.13</v>
      </c>
      <c r="N6404">
        <v>1</v>
      </c>
      <c r="O6404">
        <v>40</v>
      </c>
      <c r="P6404">
        <v>0.25</v>
      </c>
      <c r="Q6404">
        <v>1</v>
      </c>
      <c r="R6404">
        <v>0.15</v>
      </c>
      <c r="S6404">
        <v>0.25</v>
      </c>
      <c r="T6404">
        <v>18</v>
      </c>
      <c r="U6404">
        <v>57</v>
      </c>
      <c r="V6404">
        <v>44</v>
      </c>
      <c r="W6404">
        <v>5.64</v>
      </c>
      <c r="X6404">
        <v>5</v>
      </c>
      <c r="Y6404">
        <v>0.5</v>
      </c>
      <c r="Z6404">
        <v>0.08</v>
      </c>
      <c r="AA6404">
        <v>20</v>
      </c>
      <c r="AB6404">
        <v>0.72</v>
      </c>
      <c r="AC6404">
        <v>770</v>
      </c>
      <c r="AD6404">
        <v>0.5</v>
      </c>
      <c r="AE6404">
        <v>0.01</v>
      </c>
      <c r="AF6404">
        <v>30</v>
      </c>
      <c r="AG6404">
        <v>260</v>
      </c>
      <c r="AH6404">
        <v>14</v>
      </c>
      <c r="AI6404">
        <v>2</v>
      </c>
      <c r="AJ6404">
        <v>4</v>
      </c>
      <c r="AK6404">
        <v>6</v>
      </c>
      <c r="AL6404">
        <v>0.09</v>
      </c>
      <c r="AM6404">
        <v>5</v>
      </c>
      <c r="AN6404">
        <v>5</v>
      </c>
      <c r="AO6404">
        <v>60</v>
      </c>
      <c r="AP6404">
        <v>5</v>
      </c>
      <c r="AQ6404">
        <v>80</v>
      </c>
    </row>
    <row r="6405" spans="1:43" hidden="1" x14ac:dyDescent="0.25">
      <c r="A6405" t="s">
        <v>22685</v>
      </c>
      <c r="B6405" t="s">
        <v>22686</v>
      </c>
      <c r="C6405" s="1" t="str">
        <f t="shared" si="454"/>
        <v>21:0134</v>
      </c>
      <c r="D6405" s="1" t="str">
        <f t="shared" si="455"/>
        <v>21:0078</v>
      </c>
      <c r="E6405" t="s">
        <v>22687</v>
      </c>
      <c r="F6405" t="s">
        <v>22688</v>
      </c>
      <c r="H6405">
        <v>54.9115605</v>
      </c>
      <c r="I6405">
        <v>-66.127291999999997</v>
      </c>
      <c r="J6405" s="1" t="str">
        <f t="shared" si="452"/>
        <v>Till</v>
      </c>
      <c r="K6405" s="1" t="str">
        <f t="shared" si="453"/>
        <v>&lt;63 micron</v>
      </c>
      <c r="L6405">
        <v>0.1</v>
      </c>
      <c r="M6405">
        <v>2.81</v>
      </c>
      <c r="N6405">
        <v>4</v>
      </c>
      <c r="O6405">
        <v>50</v>
      </c>
      <c r="P6405">
        <v>1</v>
      </c>
      <c r="Q6405">
        <v>2</v>
      </c>
      <c r="R6405">
        <v>0.21</v>
      </c>
      <c r="S6405">
        <v>0.25</v>
      </c>
      <c r="T6405">
        <v>14</v>
      </c>
      <c r="U6405">
        <v>85</v>
      </c>
      <c r="V6405">
        <v>94</v>
      </c>
      <c r="W6405">
        <v>6.02</v>
      </c>
      <c r="X6405">
        <v>10</v>
      </c>
      <c r="Y6405">
        <v>0.5</v>
      </c>
      <c r="Z6405">
        <v>0.15</v>
      </c>
      <c r="AA6405">
        <v>20</v>
      </c>
      <c r="AB6405">
        <v>1.0900000000000001</v>
      </c>
      <c r="AC6405">
        <v>350</v>
      </c>
      <c r="AD6405">
        <v>2</v>
      </c>
      <c r="AE6405">
        <v>0.01</v>
      </c>
      <c r="AF6405">
        <v>45</v>
      </c>
      <c r="AG6405">
        <v>340</v>
      </c>
      <c r="AH6405">
        <v>14</v>
      </c>
      <c r="AI6405">
        <v>2</v>
      </c>
      <c r="AJ6405">
        <v>7</v>
      </c>
      <c r="AK6405">
        <v>11</v>
      </c>
      <c r="AL6405">
        <v>0.12</v>
      </c>
      <c r="AM6405">
        <v>5</v>
      </c>
      <c r="AN6405">
        <v>5</v>
      </c>
      <c r="AO6405">
        <v>99</v>
      </c>
      <c r="AP6405">
        <v>5</v>
      </c>
      <c r="AQ6405">
        <v>102</v>
      </c>
    </row>
    <row r="6406" spans="1:43" hidden="1" x14ac:dyDescent="0.25">
      <c r="A6406" t="s">
        <v>22689</v>
      </c>
      <c r="B6406" t="s">
        <v>22690</v>
      </c>
      <c r="C6406" s="1" t="str">
        <f t="shared" si="454"/>
        <v>21:0134</v>
      </c>
      <c r="D6406" s="1" t="str">
        <f t="shared" si="455"/>
        <v>21:0078</v>
      </c>
      <c r="E6406" t="s">
        <v>22691</v>
      </c>
      <c r="F6406" t="s">
        <v>22692</v>
      </c>
      <c r="H6406">
        <v>54.940961899999998</v>
      </c>
      <c r="I6406">
        <v>-66.0783457</v>
      </c>
      <c r="J6406" s="1" t="str">
        <f t="shared" si="452"/>
        <v>Till</v>
      </c>
      <c r="K6406" s="1" t="str">
        <f t="shared" si="453"/>
        <v>&lt;63 micron</v>
      </c>
      <c r="L6406">
        <v>0.1</v>
      </c>
      <c r="M6406">
        <v>2.84</v>
      </c>
      <c r="N6406">
        <v>8</v>
      </c>
      <c r="O6406">
        <v>60</v>
      </c>
      <c r="P6406">
        <v>1</v>
      </c>
      <c r="Q6406">
        <v>10</v>
      </c>
      <c r="R6406">
        <v>0.3</v>
      </c>
      <c r="S6406">
        <v>0.25</v>
      </c>
      <c r="T6406">
        <v>17</v>
      </c>
      <c r="U6406">
        <v>148</v>
      </c>
      <c r="V6406">
        <v>96</v>
      </c>
      <c r="W6406">
        <v>6.1</v>
      </c>
      <c r="X6406">
        <v>5</v>
      </c>
      <c r="Y6406">
        <v>0.5</v>
      </c>
      <c r="Z6406">
        <v>0.17</v>
      </c>
      <c r="AA6406">
        <v>10</v>
      </c>
      <c r="AB6406">
        <v>1.32</v>
      </c>
      <c r="AC6406">
        <v>380</v>
      </c>
      <c r="AD6406">
        <v>0.5</v>
      </c>
      <c r="AE6406">
        <v>0.01</v>
      </c>
      <c r="AF6406">
        <v>52</v>
      </c>
      <c r="AG6406">
        <v>420</v>
      </c>
      <c r="AH6406">
        <v>14</v>
      </c>
      <c r="AI6406">
        <v>4</v>
      </c>
      <c r="AJ6406">
        <v>7</v>
      </c>
      <c r="AK6406">
        <v>11</v>
      </c>
      <c r="AL6406">
        <v>0.24</v>
      </c>
      <c r="AM6406">
        <v>5</v>
      </c>
      <c r="AN6406">
        <v>5</v>
      </c>
      <c r="AO6406">
        <v>107</v>
      </c>
      <c r="AP6406">
        <v>5</v>
      </c>
      <c r="AQ6406">
        <v>84</v>
      </c>
    </row>
    <row r="6407" spans="1:43" hidden="1" x14ac:dyDescent="0.25">
      <c r="A6407" t="s">
        <v>22693</v>
      </c>
      <c r="B6407" t="s">
        <v>22694</v>
      </c>
      <c r="C6407" s="1" t="str">
        <f t="shared" si="454"/>
        <v>21:0134</v>
      </c>
      <c r="D6407" s="1" t="str">
        <f t="shared" si="455"/>
        <v>21:0078</v>
      </c>
      <c r="E6407" t="s">
        <v>22695</v>
      </c>
      <c r="F6407" t="s">
        <v>22696</v>
      </c>
      <c r="H6407">
        <v>53.433895800000002</v>
      </c>
      <c r="I6407">
        <v>-63.279163500000003</v>
      </c>
      <c r="J6407" s="1" t="str">
        <f t="shared" si="452"/>
        <v>Till</v>
      </c>
      <c r="K6407" s="1" t="str">
        <f t="shared" si="453"/>
        <v>&lt;63 micron</v>
      </c>
      <c r="L6407">
        <v>0.1</v>
      </c>
      <c r="M6407">
        <v>1.28</v>
      </c>
      <c r="N6407">
        <v>1</v>
      </c>
      <c r="O6407">
        <v>50</v>
      </c>
      <c r="P6407">
        <v>0.25</v>
      </c>
      <c r="Q6407">
        <v>1</v>
      </c>
      <c r="R6407">
        <v>0.63</v>
      </c>
      <c r="S6407">
        <v>0.25</v>
      </c>
      <c r="T6407">
        <v>7</v>
      </c>
      <c r="U6407">
        <v>31</v>
      </c>
      <c r="V6407">
        <v>18</v>
      </c>
      <c r="W6407">
        <v>2.38</v>
      </c>
      <c r="X6407">
        <v>10</v>
      </c>
      <c r="Y6407">
        <v>1</v>
      </c>
      <c r="Z6407">
        <v>0.12</v>
      </c>
      <c r="AA6407">
        <v>70</v>
      </c>
      <c r="AB6407">
        <v>0.48</v>
      </c>
      <c r="AC6407">
        <v>315</v>
      </c>
      <c r="AD6407">
        <v>1</v>
      </c>
      <c r="AE6407">
        <v>0.02</v>
      </c>
      <c r="AF6407">
        <v>11</v>
      </c>
      <c r="AG6407">
        <v>1240</v>
      </c>
      <c r="AH6407">
        <v>6</v>
      </c>
      <c r="AI6407">
        <v>2</v>
      </c>
      <c r="AJ6407">
        <v>4</v>
      </c>
      <c r="AK6407">
        <v>42</v>
      </c>
      <c r="AL6407">
        <v>0.14000000000000001</v>
      </c>
      <c r="AM6407">
        <v>5</v>
      </c>
      <c r="AN6407">
        <v>5</v>
      </c>
      <c r="AO6407">
        <v>44</v>
      </c>
      <c r="AP6407">
        <v>5</v>
      </c>
      <c r="AQ6407">
        <v>36</v>
      </c>
    </row>
    <row r="6408" spans="1:43" hidden="1" x14ac:dyDescent="0.25">
      <c r="A6408" t="s">
        <v>22697</v>
      </c>
      <c r="B6408" t="s">
        <v>22698</v>
      </c>
      <c r="C6408" s="1" t="str">
        <f t="shared" si="454"/>
        <v>21:0134</v>
      </c>
      <c r="D6408" s="1" t="str">
        <f t="shared" si="455"/>
        <v>21:0078</v>
      </c>
      <c r="E6408" t="s">
        <v>22699</v>
      </c>
      <c r="F6408" t="s">
        <v>22700</v>
      </c>
      <c r="H6408">
        <v>54.856610500000002</v>
      </c>
      <c r="I6408">
        <v>-65.987290599999994</v>
      </c>
      <c r="J6408" s="1" t="str">
        <f t="shared" si="452"/>
        <v>Till</v>
      </c>
      <c r="K6408" s="1" t="str">
        <f t="shared" si="453"/>
        <v>&lt;63 micron</v>
      </c>
      <c r="L6408">
        <v>0.1</v>
      </c>
      <c r="M6408">
        <v>2.52</v>
      </c>
      <c r="N6408">
        <v>4</v>
      </c>
      <c r="O6408">
        <v>40</v>
      </c>
      <c r="P6408">
        <v>0.25</v>
      </c>
      <c r="Q6408">
        <v>4</v>
      </c>
      <c r="R6408">
        <v>0.23</v>
      </c>
      <c r="S6408">
        <v>0.25</v>
      </c>
      <c r="T6408">
        <v>20</v>
      </c>
      <c r="U6408">
        <v>83</v>
      </c>
      <c r="V6408">
        <v>93</v>
      </c>
      <c r="W6408">
        <v>5.43</v>
      </c>
      <c r="X6408">
        <v>5</v>
      </c>
      <c r="Y6408">
        <v>0.5</v>
      </c>
      <c r="Z6408">
        <v>0.1</v>
      </c>
      <c r="AA6408">
        <v>20</v>
      </c>
      <c r="AB6408">
        <v>1.0900000000000001</v>
      </c>
      <c r="AC6408">
        <v>415</v>
      </c>
      <c r="AD6408">
        <v>0.5</v>
      </c>
      <c r="AE6408">
        <v>0.01</v>
      </c>
      <c r="AF6408">
        <v>46</v>
      </c>
      <c r="AG6408">
        <v>290</v>
      </c>
      <c r="AH6408">
        <v>16</v>
      </c>
      <c r="AI6408">
        <v>1</v>
      </c>
      <c r="AJ6408">
        <v>7</v>
      </c>
      <c r="AK6408">
        <v>8</v>
      </c>
      <c r="AL6408">
        <v>0.16</v>
      </c>
      <c r="AM6408">
        <v>5</v>
      </c>
      <c r="AN6408">
        <v>5</v>
      </c>
      <c r="AO6408">
        <v>95</v>
      </c>
      <c r="AP6408">
        <v>5</v>
      </c>
      <c r="AQ6408">
        <v>82</v>
      </c>
    </row>
    <row r="6409" spans="1:43" hidden="1" x14ac:dyDescent="0.25">
      <c r="A6409" t="s">
        <v>22701</v>
      </c>
      <c r="B6409" t="s">
        <v>22702</v>
      </c>
      <c r="C6409" s="1" t="str">
        <f t="shared" si="454"/>
        <v>21:0134</v>
      </c>
      <c r="D6409" s="1" t="str">
        <f t="shared" si="455"/>
        <v>21:0078</v>
      </c>
      <c r="E6409" t="s">
        <v>22703</v>
      </c>
      <c r="F6409" t="s">
        <v>22704</v>
      </c>
      <c r="H6409">
        <v>55.0613241</v>
      </c>
      <c r="I6409">
        <v>-65.731555299999997</v>
      </c>
      <c r="J6409" s="1" t="str">
        <f t="shared" si="452"/>
        <v>Till</v>
      </c>
      <c r="K6409" s="1" t="str">
        <f t="shared" si="453"/>
        <v>&lt;63 micron</v>
      </c>
      <c r="L6409">
        <v>0.1</v>
      </c>
      <c r="M6409">
        <v>2.54</v>
      </c>
      <c r="N6409">
        <v>8</v>
      </c>
      <c r="O6409">
        <v>60</v>
      </c>
      <c r="P6409">
        <v>0.5</v>
      </c>
      <c r="Q6409">
        <v>2</v>
      </c>
      <c r="R6409">
        <v>0.49</v>
      </c>
      <c r="S6409">
        <v>0.25</v>
      </c>
      <c r="T6409">
        <v>20</v>
      </c>
      <c r="U6409">
        <v>89</v>
      </c>
      <c r="V6409">
        <v>99</v>
      </c>
      <c r="W6409">
        <v>4.34</v>
      </c>
      <c r="X6409">
        <v>5</v>
      </c>
      <c r="Y6409">
        <v>1</v>
      </c>
      <c r="Z6409">
        <v>0.21</v>
      </c>
      <c r="AA6409">
        <v>10</v>
      </c>
      <c r="AB6409">
        <v>1.22</v>
      </c>
      <c r="AC6409">
        <v>425</v>
      </c>
      <c r="AD6409">
        <v>0.5</v>
      </c>
      <c r="AE6409">
        <v>0.01</v>
      </c>
      <c r="AF6409">
        <v>42</v>
      </c>
      <c r="AG6409">
        <v>550</v>
      </c>
      <c r="AH6409">
        <v>6</v>
      </c>
      <c r="AI6409">
        <v>2</v>
      </c>
      <c r="AJ6409">
        <v>7</v>
      </c>
      <c r="AK6409">
        <v>11</v>
      </c>
      <c r="AL6409">
        <v>0.26</v>
      </c>
      <c r="AM6409">
        <v>5</v>
      </c>
      <c r="AN6409">
        <v>5</v>
      </c>
      <c r="AO6409">
        <v>97</v>
      </c>
      <c r="AP6409">
        <v>5</v>
      </c>
      <c r="AQ6409">
        <v>68</v>
      </c>
    </row>
    <row r="6410" spans="1:43" hidden="1" x14ac:dyDescent="0.25">
      <c r="A6410" t="s">
        <v>22705</v>
      </c>
      <c r="B6410" t="s">
        <v>22706</v>
      </c>
      <c r="C6410" s="1" t="str">
        <f t="shared" si="454"/>
        <v>21:0134</v>
      </c>
      <c r="D6410" s="1" t="str">
        <f t="shared" si="455"/>
        <v>21:0078</v>
      </c>
      <c r="E6410" t="s">
        <v>22707</v>
      </c>
      <c r="F6410" t="s">
        <v>22708</v>
      </c>
      <c r="H6410">
        <v>55.142227599999998</v>
      </c>
      <c r="I6410">
        <v>-66.432477700000007</v>
      </c>
      <c r="J6410" s="1" t="str">
        <f t="shared" si="452"/>
        <v>Till</v>
      </c>
      <c r="K6410" s="1" t="str">
        <f t="shared" si="453"/>
        <v>&lt;63 micron</v>
      </c>
      <c r="L6410">
        <v>0.1</v>
      </c>
      <c r="M6410">
        <v>3.21</v>
      </c>
      <c r="N6410">
        <v>1</v>
      </c>
      <c r="O6410">
        <v>40</v>
      </c>
      <c r="P6410">
        <v>0.5</v>
      </c>
      <c r="Q6410">
        <v>4</v>
      </c>
      <c r="R6410">
        <v>0.6</v>
      </c>
      <c r="S6410">
        <v>0.25</v>
      </c>
      <c r="T6410">
        <v>23</v>
      </c>
      <c r="U6410">
        <v>177</v>
      </c>
      <c r="V6410">
        <v>121</v>
      </c>
      <c r="W6410">
        <v>6.09</v>
      </c>
      <c r="X6410">
        <v>5</v>
      </c>
      <c r="Y6410">
        <v>0.5</v>
      </c>
      <c r="Z6410">
        <v>0.1</v>
      </c>
      <c r="AA6410">
        <v>10</v>
      </c>
      <c r="AB6410">
        <v>1.65</v>
      </c>
      <c r="AC6410">
        <v>550</v>
      </c>
      <c r="AD6410">
        <v>0.5</v>
      </c>
      <c r="AE6410">
        <v>0.01</v>
      </c>
      <c r="AF6410">
        <v>72</v>
      </c>
      <c r="AG6410">
        <v>270</v>
      </c>
      <c r="AH6410">
        <v>10</v>
      </c>
      <c r="AI6410">
        <v>4</v>
      </c>
      <c r="AJ6410">
        <v>11</v>
      </c>
      <c r="AK6410">
        <v>13</v>
      </c>
      <c r="AL6410">
        <v>0.32</v>
      </c>
      <c r="AM6410">
        <v>5</v>
      </c>
      <c r="AN6410">
        <v>5</v>
      </c>
      <c r="AO6410">
        <v>129</v>
      </c>
      <c r="AP6410">
        <v>5</v>
      </c>
      <c r="AQ6410">
        <v>88</v>
      </c>
    </row>
    <row r="6411" spans="1:43" hidden="1" x14ac:dyDescent="0.25">
      <c r="A6411" t="s">
        <v>22709</v>
      </c>
      <c r="B6411" t="s">
        <v>22710</v>
      </c>
      <c r="C6411" s="1" t="str">
        <f t="shared" si="454"/>
        <v>21:0134</v>
      </c>
      <c r="D6411" s="1" t="str">
        <f t="shared" si="455"/>
        <v>21:0078</v>
      </c>
      <c r="E6411" t="s">
        <v>22711</v>
      </c>
      <c r="F6411" t="s">
        <v>22712</v>
      </c>
      <c r="H6411">
        <v>54.893678899999998</v>
      </c>
      <c r="I6411">
        <v>-67.989008200000001</v>
      </c>
      <c r="J6411" s="1" t="str">
        <f t="shared" si="452"/>
        <v>Till</v>
      </c>
      <c r="K6411" s="1" t="str">
        <f t="shared" si="453"/>
        <v>&lt;63 micron</v>
      </c>
      <c r="L6411">
        <v>0.1</v>
      </c>
      <c r="M6411">
        <v>1.54</v>
      </c>
      <c r="N6411">
        <v>1</v>
      </c>
      <c r="O6411">
        <v>90</v>
      </c>
      <c r="P6411">
        <v>0.5</v>
      </c>
      <c r="Q6411">
        <v>1</v>
      </c>
      <c r="R6411">
        <v>0.18</v>
      </c>
      <c r="S6411">
        <v>0.25</v>
      </c>
      <c r="T6411">
        <v>10</v>
      </c>
      <c r="U6411">
        <v>84</v>
      </c>
      <c r="V6411">
        <v>30</v>
      </c>
      <c r="W6411">
        <v>4.1900000000000004</v>
      </c>
      <c r="X6411">
        <v>5</v>
      </c>
      <c r="Y6411">
        <v>0.5</v>
      </c>
      <c r="Z6411">
        <v>0.32</v>
      </c>
      <c r="AA6411">
        <v>20</v>
      </c>
      <c r="AB6411">
        <v>0.78</v>
      </c>
      <c r="AC6411">
        <v>400</v>
      </c>
      <c r="AD6411">
        <v>0.5</v>
      </c>
      <c r="AE6411">
        <v>0.01</v>
      </c>
      <c r="AF6411">
        <v>30</v>
      </c>
      <c r="AG6411">
        <v>460</v>
      </c>
      <c r="AH6411">
        <v>4</v>
      </c>
      <c r="AI6411">
        <v>1</v>
      </c>
      <c r="AJ6411">
        <v>5</v>
      </c>
      <c r="AK6411">
        <v>12</v>
      </c>
      <c r="AL6411">
        <v>0.15</v>
      </c>
      <c r="AM6411">
        <v>5</v>
      </c>
      <c r="AN6411">
        <v>5</v>
      </c>
      <c r="AO6411">
        <v>65</v>
      </c>
      <c r="AP6411">
        <v>5</v>
      </c>
      <c r="AQ6411">
        <v>46</v>
      </c>
    </row>
    <row r="6412" spans="1:43" hidden="1" x14ac:dyDescent="0.25">
      <c r="A6412" t="s">
        <v>22713</v>
      </c>
      <c r="B6412" t="s">
        <v>22714</v>
      </c>
      <c r="C6412" s="1" t="str">
        <f t="shared" si="454"/>
        <v>21:0134</v>
      </c>
      <c r="D6412" s="1" t="str">
        <f t="shared" si="455"/>
        <v>21:0078</v>
      </c>
      <c r="E6412" t="s">
        <v>22715</v>
      </c>
      <c r="F6412" t="s">
        <v>22716</v>
      </c>
      <c r="H6412">
        <v>54.899289799999998</v>
      </c>
      <c r="I6412">
        <v>-68.271119200000001</v>
      </c>
      <c r="J6412" s="1" t="str">
        <f t="shared" si="452"/>
        <v>Till</v>
      </c>
      <c r="K6412" s="1" t="str">
        <f t="shared" si="453"/>
        <v>&lt;63 micron</v>
      </c>
      <c r="L6412">
        <v>0.1</v>
      </c>
      <c r="M6412">
        <v>1.2</v>
      </c>
      <c r="N6412">
        <v>1</v>
      </c>
      <c r="O6412">
        <v>70</v>
      </c>
      <c r="P6412">
        <v>0.25</v>
      </c>
      <c r="Q6412">
        <v>1</v>
      </c>
      <c r="R6412">
        <v>0.17</v>
      </c>
      <c r="S6412">
        <v>0.25</v>
      </c>
      <c r="T6412">
        <v>8</v>
      </c>
      <c r="U6412">
        <v>66</v>
      </c>
      <c r="V6412">
        <v>23</v>
      </c>
      <c r="W6412">
        <v>2.8</v>
      </c>
      <c r="X6412">
        <v>10</v>
      </c>
      <c r="Y6412">
        <v>0.5</v>
      </c>
      <c r="Z6412">
        <v>0.24</v>
      </c>
      <c r="AA6412">
        <v>40</v>
      </c>
      <c r="AB6412">
        <v>0.56000000000000005</v>
      </c>
      <c r="AC6412">
        <v>205</v>
      </c>
      <c r="AD6412">
        <v>0.5</v>
      </c>
      <c r="AE6412">
        <v>0.01</v>
      </c>
      <c r="AF6412">
        <v>24</v>
      </c>
      <c r="AG6412">
        <v>480</v>
      </c>
      <c r="AH6412">
        <v>6</v>
      </c>
      <c r="AI6412">
        <v>2</v>
      </c>
      <c r="AJ6412">
        <v>4</v>
      </c>
      <c r="AK6412">
        <v>12</v>
      </c>
      <c r="AL6412">
        <v>0.12</v>
      </c>
      <c r="AM6412">
        <v>5</v>
      </c>
      <c r="AN6412">
        <v>5</v>
      </c>
      <c r="AO6412">
        <v>51</v>
      </c>
      <c r="AP6412">
        <v>5</v>
      </c>
      <c r="AQ6412">
        <v>30</v>
      </c>
    </row>
    <row r="6413" spans="1:43" hidden="1" x14ac:dyDescent="0.25">
      <c r="A6413" t="s">
        <v>22717</v>
      </c>
      <c r="B6413" t="s">
        <v>22718</v>
      </c>
      <c r="C6413" s="1" t="str">
        <f t="shared" si="454"/>
        <v>21:0134</v>
      </c>
      <c r="D6413" s="1" t="str">
        <f t="shared" si="455"/>
        <v>21:0078</v>
      </c>
      <c r="E6413" t="s">
        <v>22719</v>
      </c>
      <c r="F6413" t="s">
        <v>22720</v>
      </c>
      <c r="H6413">
        <v>54.901581899999996</v>
      </c>
      <c r="I6413">
        <v>-68.561145600000003</v>
      </c>
      <c r="J6413" s="1" t="str">
        <f t="shared" si="452"/>
        <v>Till</v>
      </c>
      <c r="K6413" s="1" t="str">
        <f t="shared" si="453"/>
        <v>&lt;63 micron</v>
      </c>
      <c r="L6413">
        <v>0.1</v>
      </c>
      <c r="M6413">
        <v>1.68</v>
      </c>
      <c r="N6413">
        <v>1</v>
      </c>
      <c r="O6413">
        <v>60</v>
      </c>
      <c r="P6413">
        <v>0.25</v>
      </c>
      <c r="Q6413">
        <v>4</v>
      </c>
      <c r="R6413">
        <v>0.11</v>
      </c>
      <c r="S6413">
        <v>0.25</v>
      </c>
      <c r="T6413">
        <v>9</v>
      </c>
      <c r="U6413">
        <v>65</v>
      </c>
      <c r="V6413">
        <v>19</v>
      </c>
      <c r="W6413">
        <v>2.2599999999999998</v>
      </c>
      <c r="X6413">
        <v>5</v>
      </c>
      <c r="Y6413">
        <v>0.5</v>
      </c>
      <c r="Z6413">
        <v>0.27</v>
      </c>
      <c r="AA6413">
        <v>30</v>
      </c>
      <c r="AB6413">
        <v>0.63</v>
      </c>
      <c r="AC6413">
        <v>160</v>
      </c>
      <c r="AD6413">
        <v>0.5</v>
      </c>
      <c r="AE6413">
        <v>0.02</v>
      </c>
      <c r="AF6413">
        <v>22</v>
      </c>
      <c r="AG6413">
        <v>360</v>
      </c>
      <c r="AH6413">
        <v>8</v>
      </c>
      <c r="AI6413">
        <v>2</v>
      </c>
      <c r="AJ6413">
        <v>4</v>
      </c>
      <c r="AK6413">
        <v>6</v>
      </c>
      <c r="AL6413">
        <v>0.12</v>
      </c>
      <c r="AM6413">
        <v>5</v>
      </c>
      <c r="AN6413">
        <v>5</v>
      </c>
      <c r="AO6413">
        <v>49</v>
      </c>
      <c r="AP6413">
        <v>5</v>
      </c>
      <c r="AQ6413">
        <v>28</v>
      </c>
    </row>
    <row r="6414" spans="1:43" hidden="1" x14ac:dyDescent="0.25">
      <c r="A6414" t="s">
        <v>22721</v>
      </c>
      <c r="B6414" t="s">
        <v>22722</v>
      </c>
      <c r="C6414" s="1" t="str">
        <f t="shared" si="454"/>
        <v>21:0134</v>
      </c>
      <c r="D6414" s="1" t="str">
        <f t="shared" si="455"/>
        <v>21:0078</v>
      </c>
      <c r="E6414" t="s">
        <v>22723</v>
      </c>
      <c r="F6414" t="s">
        <v>22724</v>
      </c>
      <c r="H6414">
        <v>54.7883931</v>
      </c>
      <c r="I6414">
        <v>-68.573258699999997</v>
      </c>
      <c r="J6414" s="1" t="str">
        <f t="shared" si="452"/>
        <v>Till</v>
      </c>
      <c r="K6414" s="1" t="str">
        <f t="shared" si="453"/>
        <v>&lt;63 micron</v>
      </c>
      <c r="L6414">
        <v>0.1</v>
      </c>
      <c r="M6414">
        <v>1.83</v>
      </c>
      <c r="N6414">
        <v>1</v>
      </c>
      <c r="O6414">
        <v>70</v>
      </c>
      <c r="P6414">
        <v>0.25</v>
      </c>
      <c r="Q6414">
        <v>4</v>
      </c>
      <c r="R6414">
        <v>0.12</v>
      </c>
      <c r="S6414">
        <v>0.25</v>
      </c>
      <c r="T6414">
        <v>8</v>
      </c>
      <c r="U6414">
        <v>68</v>
      </c>
      <c r="V6414">
        <v>23</v>
      </c>
      <c r="W6414">
        <v>2.38</v>
      </c>
      <c r="X6414">
        <v>5</v>
      </c>
      <c r="Y6414">
        <v>0.5</v>
      </c>
      <c r="Z6414">
        <v>0.33</v>
      </c>
      <c r="AA6414">
        <v>20</v>
      </c>
      <c r="AB6414">
        <v>0.63</v>
      </c>
      <c r="AC6414">
        <v>165</v>
      </c>
      <c r="AD6414">
        <v>0.5</v>
      </c>
      <c r="AE6414">
        <v>0.01</v>
      </c>
      <c r="AF6414">
        <v>23</v>
      </c>
      <c r="AG6414">
        <v>450</v>
      </c>
      <c r="AH6414">
        <v>6</v>
      </c>
      <c r="AI6414">
        <v>2</v>
      </c>
      <c r="AJ6414">
        <v>4</v>
      </c>
      <c r="AK6414">
        <v>5</v>
      </c>
      <c r="AL6414">
        <v>0.13</v>
      </c>
      <c r="AM6414">
        <v>5</v>
      </c>
      <c r="AN6414">
        <v>5</v>
      </c>
      <c r="AO6414">
        <v>51</v>
      </c>
      <c r="AP6414">
        <v>5</v>
      </c>
      <c r="AQ6414">
        <v>30</v>
      </c>
    </row>
    <row r="6415" spans="1:43" hidden="1" x14ac:dyDescent="0.25">
      <c r="A6415" t="s">
        <v>22725</v>
      </c>
      <c r="B6415" t="s">
        <v>22726</v>
      </c>
      <c r="C6415" s="1" t="str">
        <f t="shared" si="454"/>
        <v>21:0134</v>
      </c>
      <c r="D6415" s="1" t="str">
        <f t="shared" si="455"/>
        <v>21:0078</v>
      </c>
      <c r="E6415" t="s">
        <v>22727</v>
      </c>
      <c r="F6415" t="s">
        <v>22728</v>
      </c>
      <c r="H6415">
        <v>55.033721</v>
      </c>
      <c r="I6415">
        <v>-68.5722174</v>
      </c>
      <c r="J6415" s="1" t="str">
        <f t="shared" si="452"/>
        <v>Till</v>
      </c>
      <c r="K6415" s="1" t="str">
        <f t="shared" si="453"/>
        <v>&lt;63 micron</v>
      </c>
      <c r="L6415">
        <v>0.1</v>
      </c>
      <c r="M6415">
        <v>1.76</v>
      </c>
      <c r="N6415">
        <v>1</v>
      </c>
      <c r="O6415">
        <v>70</v>
      </c>
      <c r="P6415">
        <v>0.5</v>
      </c>
      <c r="Q6415">
        <v>4</v>
      </c>
      <c r="R6415">
        <v>0.17</v>
      </c>
      <c r="S6415">
        <v>0.25</v>
      </c>
      <c r="T6415">
        <v>11</v>
      </c>
      <c r="U6415">
        <v>72</v>
      </c>
      <c r="V6415">
        <v>22</v>
      </c>
      <c r="W6415">
        <v>2.34</v>
      </c>
      <c r="X6415">
        <v>10</v>
      </c>
      <c r="Y6415">
        <v>0.5</v>
      </c>
      <c r="Z6415">
        <v>0.32</v>
      </c>
      <c r="AA6415">
        <v>30</v>
      </c>
      <c r="AB6415">
        <v>0.7</v>
      </c>
      <c r="AC6415">
        <v>230</v>
      </c>
      <c r="AD6415">
        <v>0.5</v>
      </c>
      <c r="AE6415">
        <v>0.02</v>
      </c>
      <c r="AF6415">
        <v>23</v>
      </c>
      <c r="AG6415">
        <v>570</v>
      </c>
      <c r="AH6415">
        <v>10</v>
      </c>
      <c r="AI6415">
        <v>1</v>
      </c>
      <c r="AJ6415">
        <v>5</v>
      </c>
      <c r="AK6415">
        <v>9</v>
      </c>
      <c r="AL6415">
        <v>0.14000000000000001</v>
      </c>
      <c r="AM6415">
        <v>5</v>
      </c>
      <c r="AN6415">
        <v>5</v>
      </c>
      <c r="AO6415">
        <v>54</v>
      </c>
      <c r="AP6415">
        <v>5</v>
      </c>
      <c r="AQ6415">
        <v>30</v>
      </c>
    </row>
    <row r="6416" spans="1:43" hidden="1" x14ac:dyDescent="0.25">
      <c r="A6416" t="s">
        <v>22729</v>
      </c>
      <c r="B6416" t="s">
        <v>22730</v>
      </c>
      <c r="C6416" s="1" t="str">
        <f t="shared" si="454"/>
        <v>21:0134</v>
      </c>
      <c r="D6416" s="1" t="str">
        <f t="shared" si="455"/>
        <v>21:0078</v>
      </c>
      <c r="E6416" t="s">
        <v>22731</v>
      </c>
      <c r="F6416" t="s">
        <v>22732</v>
      </c>
      <c r="H6416">
        <v>55.036246599999998</v>
      </c>
      <c r="I6416">
        <v>-68.334352499999994</v>
      </c>
      <c r="J6416" s="1" t="str">
        <f t="shared" si="452"/>
        <v>Till</v>
      </c>
      <c r="K6416" s="1" t="str">
        <f t="shared" si="453"/>
        <v>&lt;63 micron</v>
      </c>
      <c r="L6416">
        <v>0.1</v>
      </c>
      <c r="M6416">
        <v>1.53</v>
      </c>
      <c r="N6416">
        <v>4</v>
      </c>
      <c r="O6416">
        <v>90</v>
      </c>
      <c r="P6416">
        <v>0.25</v>
      </c>
      <c r="Q6416">
        <v>1</v>
      </c>
      <c r="R6416">
        <v>0.14000000000000001</v>
      </c>
      <c r="S6416">
        <v>0.25</v>
      </c>
      <c r="T6416">
        <v>12</v>
      </c>
      <c r="U6416">
        <v>86</v>
      </c>
      <c r="V6416">
        <v>32</v>
      </c>
      <c r="W6416">
        <v>2.67</v>
      </c>
      <c r="X6416">
        <v>10</v>
      </c>
      <c r="Y6416">
        <v>0.5</v>
      </c>
      <c r="Z6416">
        <v>0.31</v>
      </c>
      <c r="AA6416">
        <v>30</v>
      </c>
      <c r="AB6416">
        <v>0.71</v>
      </c>
      <c r="AC6416">
        <v>205</v>
      </c>
      <c r="AD6416">
        <v>0.5</v>
      </c>
      <c r="AE6416">
        <v>0.01</v>
      </c>
      <c r="AF6416">
        <v>33</v>
      </c>
      <c r="AG6416">
        <v>430</v>
      </c>
      <c r="AH6416">
        <v>6</v>
      </c>
      <c r="AI6416">
        <v>2</v>
      </c>
      <c r="AJ6416">
        <v>5</v>
      </c>
      <c r="AK6416">
        <v>7</v>
      </c>
      <c r="AL6416">
        <v>0.15</v>
      </c>
      <c r="AM6416">
        <v>5</v>
      </c>
      <c r="AN6416">
        <v>5</v>
      </c>
      <c r="AO6416">
        <v>62</v>
      </c>
      <c r="AP6416">
        <v>5</v>
      </c>
      <c r="AQ6416">
        <v>38</v>
      </c>
    </row>
    <row r="6417" spans="1:43" hidden="1" x14ac:dyDescent="0.25">
      <c r="A6417" t="s">
        <v>22733</v>
      </c>
      <c r="B6417" t="s">
        <v>22734</v>
      </c>
      <c r="C6417" s="1" t="str">
        <f t="shared" si="454"/>
        <v>21:0134</v>
      </c>
      <c r="D6417" s="1" t="str">
        <f t="shared" si="455"/>
        <v>21:0078</v>
      </c>
      <c r="E6417" t="s">
        <v>22735</v>
      </c>
      <c r="F6417" t="s">
        <v>22736</v>
      </c>
      <c r="H6417">
        <v>55.034370500000001</v>
      </c>
      <c r="I6417">
        <v>-68.051153499999998</v>
      </c>
      <c r="J6417" s="1" t="str">
        <f t="shared" si="452"/>
        <v>Till</v>
      </c>
      <c r="K6417" s="1" t="str">
        <f t="shared" si="453"/>
        <v>&lt;63 micron</v>
      </c>
      <c r="L6417">
        <v>0.1</v>
      </c>
      <c r="M6417">
        <v>2.2799999999999998</v>
      </c>
      <c r="N6417">
        <v>1</v>
      </c>
      <c r="O6417">
        <v>120</v>
      </c>
      <c r="P6417">
        <v>0.5</v>
      </c>
      <c r="Q6417">
        <v>1</v>
      </c>
      <c r="R6417">
        <v>0.11</v>
      </c>
      <c r="S6417">
        <v>0.25</v>
      </c>
      <c r="T6417">
        <v>17</v>
      </c>
      <c r="U6417">
        <v>101</v>
      </c>
      <c r="V6417">
        <v>47</v>
      </c>
      <c r="W6417">
        <v>3.66</v>
      </c>
      <c r="X6417">
        <v>5</v>
      </c>
      <c r="Y6417">
        <v>0.5</v>
      </c>
      <c r="Z6417">
        <v>0.4</v>
      </c>
      <c r="AA6417">
        <v>20</v>
      </c>
      <c r="AB6417">
        <v>0.88</v>
      </c>
      <c r="AC6417">
        <v>370</v>
      </c>
      <c r="AD6417">
        <v>0.5</v>
      </c>
      <c r="AE6417">
        <v>0.02</v>
      </c>
      <c r="AF6417">
        <v>48</v>
      </c>
      <c r="AG6417">
        <v>360</v>
      </c>
      <c r="AH6417">
        <v>8</v>
      </c>
      <c r="AI6417">
        <v>2</v>
      </c>
      <c r="AJ6417">
        <v>6</v>
      </c>
      <c r="AK6417">
        <v>10</v>
      </c>
      <c r="AL6417">
        <v>0.18</v>
      </c>
      <c r="AM6417">
        <v>5</v>
      </c>
      <c r="AN6417">
        <v>5</v>
      </c>
      <c r="AO6417">
        <v>73</v>
      </c>
      <c r="AP6417">
        <v>5</v>
      </c>
      <c r="AQ6417">
        <v>54</v>
      </c>
    </row>
    <row r="6418" spans="1:43" hidden="1" x14ac:dyDescent="0.25">
      <c r="A6418" t="s">
        <v>22737</v>
      </c>
      <c r="B6418" t="s">
        <v>22738</v>
      </c>
      <c r="C6418" s="1" t="str">
        <f t="shared" si="454"/>
        <v>21:0134</v>
      </c>
      <c r="D6418" s="1" t="str">
        <f t="shared" si="455"/>
        <v>21:0078</v>
      </c>
      <c r="E6418" t="s">
        <v>22739</v>
      </c>
      <c r="F6418" t="s">
        <v>22740</v>
      </c>
      <c r="H6418">
        <v>53.442323000000002</v>
      </c>
      <c r="I6418">
        <v>-63.459561399999998</v>
      </c>
      <c r="J6418" s="1" t="str">
        <f t="shared" si="452"/>
        <v>Till</v>
      </c>
      <c r="K6418" s="1" t="str">
        <f t="shared" si="453"/>
        <v>&lt;63 micron</v>
      </c>
      <c r="L6418">
        <v>0.1</v>
      </c>
      <c r="M6418">
        <v>1.1399999999999999</v>
      </c>
      <c r="N6418">
        <v>1</v>
      </c>
      <c r="O6418">
        <v>150</v>
      </c>
      <c r="P6418">
        <v>0.25</v>
      </c>
      <c r="Q6418">
        <v>2</v>
      </c>
      <c r="R6418">
        <v>0.68</v>
      </c>
      <c r="S6418">
        <v>0.25</v>
      </c>
      <c r="T6418">
        <v>7</v>
      </c>
      <c r="U6418">
        <v>34</v>
      </c>
      <c r="V6418">
        <v>38</v>
      </c>
      <c r="W6418">
        <v>2.14</v>
      </c>
      <c r="X6418">
        <v>10</v>
      </c>
      <c r="Y6418">
        <v>0.5</v>
      </c>
      <c r="Z6418">
        <v>0.37</v>
      </c>
      <c r="AA6418">
        <v>60</v>
      </c>
      <c r="AB6418">
        <v>0.62</v>
      </c>
      <c r="AC6418">
        <v>265</v>
      </c>
      <c r="AD6418">
        <v>0.5</v>
      </c>
      <c r="AE6418">
        <v>0.03</v>
      </c>
      <c r="AF6418">
        <v>15</v>
      </c>
      <c r="AG6418">
        <v>1020</v>
      </c>
      <c r="AH6418">
        <v>4</v>
      </c>
      <c r="AI6418">
        <v>2</v>
      </c>
      <c r="AJ6418">
        <v>5</v>
      </c>
      <c r="AK6418">
        <v>35</v>
      </c>
      <c r="AL6418">
        <v>0.09</v>
      </c>
      <c r="AM6418">
        <v>5</v>
      </c>
      <c r="AN6418">
        <v>5</v>
      </c>
      <c r="AO6418">
        <v>48</v>
      </c>
      <c r="AP6418">
        <v>5</v>
      </c>
      <c r="AQ6418">
        <v>40</v>
      </c>
    </row>
    <row r="6419" spans="1:43" hidden="1" x14ac:dyDescent="0.25">
      <c r="A6419" t="s">
        <v>22741</v>
      </c>
      <c r="B6419" t="s">
        <v>22742</v>
      </c>
      <c r="C6419" s="1" t="str">
        <f t="shared" si="454"/>
        <v>21:0134</v>
      </c>
      <c r="D6419" s="1" t="str">
        <f t="shared" si="455"/>
        <v>21:0078</v>
      </c>
      <c r="E6419" t="s">
        <v>22743</v>
      </c>
      <c r="F6419" t="s">
        <v>22744</v>
      </c>
      <c r="H6419">
        <v>55.0500872</v>
      </c>
      <c r="I6419">
        <v>-67.795654299999995</v>
      </c>
      <c r="J6419" s="1" t="str">
        <f t="shared" si="452"/>
        <v>Till</v>
      </c>
      <c r="K6419" s="1" t="str">
        <f t="shared" si="453"/>
        <v>&lt;63 micron</v>
      </c>
      <c r="L6419">
        <v>0.1</v>
      </c>
      <c r="M6419">
        <v>2.06</v>
      </c>
      <c r="N6419">
        <v>4</v>
      </c>
      <c r="O6419">
        <v>70</v>
      </c>
      <c r="P6419">
        <v>0.25</v>
      </c>
      <c r="Q6419">
        <v>1</v>
      </c>
      <c r="R6419">
        <v>0.09</v>
      </c>
      <c r="S6419">
        <v>0.25</v>
      </c>
      <c r="T6419">
        <v>10</v>
      </c>
      <c r="U6419">
        <v>77</v>
      </c>
      <c r="V6419">
        <v>32</v>
      </c>
      <c r="W6419">
        <v>5.61</v>
      </c>
      <c r="X6419">
        <v>5</v>
      </c>
      <c r="Y6419">
        <v>0.5</v>
      </c>
      <c r="Z6419">
        <v>0.28000000000000003</v>
      </c>
      <c r="AA6419">
        <v>20</v>
      </c>
      <c r="AB6419">
        <v>0.73</v>
      </c>
      <c r="AC6419">
        <v>420</v>
      </c>
      <c r="AD6419">
        <v>0.5</v>
      </c>
      <c r="AE6419">
        <v>0.01</v>
      </c>
      <c r="AF6419">
        <v>30</v>
      </c>
      <c r="AG6419">
        <v>380</v>
      </c>
      <c r="AH6419">
        <v>4</v>
      </c>
      <c r="AI6419">
        <v>1</v>
      </c>
      <c r="AJ6419">
        <v>4</v>
      </c>
      <c r="AK6419">
        <v>7</v>
      </c>
      <c r="AL6419">
        <v>0.14000000000000001</v>
      </c>
      <c r="AM6419">
        <v>5</v>
      </c>
      <c r="AN6419">
        <v>5</v>
      </c>
      <c r="AO6419">
        <v>63</v>
      </c>
      <c r="AP6419">
        <v>5</v>
      </c>
      <c r="AQ6419">
        <v>54</v>
      </c>
    </row>
    <row r="6420" spans="1:43" hidden="1" x14ac:dyDescent="0.25">
      <c r="A6420" t="s">
        <v>22745</v>
      </c>
      <c r="B6420" t="s">
        <v>22746</v>
      </c>
      <c r="C6420" s="1" t="str">
        <f t="shared" si="454"/>
        <v>21:0134</v>
      </c>
      <c r="D6420" s="1" t="str">
        <f t="shared" si="455"/>
        <v>21:0078</v>
      </c>
      <c r="E6420" t="s">
        <v>22747</v>
      </c>
      <c r="F6420" t="s">
        <v>22748</v>
      </c>
      <c r="H6420">
        <v>54.5629451</v>
      </c>
      <c r="I6420">
        <v>-67.038267899999994</v>
      </c>
      <c r="J6420" s="1" t="str">
        <f t="shared" si="452"/>
        <v>Till</v>
      </c>
      <c r="K6420" s="1" t="str">
        <f t="shared" si="453"/>
        <v>&lt;63 micron</v>
      </c>
      <c r="L6420">
        <v>0.1</v>
      </c>
      <c r="M6420">
        <v>2.79</v>
      </c>
      <c r="N6420">
        <v>12</v>
      </c>
      <c r="O6420">
        <v>120</v>
      </c>
      <c r="P6420">
        <v>1</v>
      </c>
      <c r="Q6420">
        <v>1</v>
      </c>
      <c r="R6420">
        <v>0.2</v>
      </c>
      <c r="S6420">
        <v>0.25</v>
      </c>
      <c r="T6420">
        <v>23</v>
      </c>
      <c r="U6420">
        <v>207</v>
      </c>
      <c r="V6420">
        <v>70</v>
      </c>
      <c r="W6420">
        <v>4.68</v>
      </c>
      <c r="X6420">
        <v>10</v>
      </c>
      <c r="Y6420">
        <v>0.5</v>
      </c>
      <c r="Z6420">
        <v>0.28999999999999998</v>
      </c>
      <c r="AA6420">
        <v>30</v>
      </c>
      <c r="AB6420">
        <v>1.97</v>
      </c>
      <c r="AC6420">
        <v>370</v>
      </c>
      <c r="AD6420">
        <v>5</v>
      </c>
      <c r="AE6420">
        <v>0.01</v>
      </c>
      <c r="AF6420">
        <v>97</v>
      </c>
      <c r="AG6420">
        <v>520</v>
      </c>
      <c r="AH6420">
        <v>6</v>
      </c>
      <c r="AI6420">
        <v>4</v>
      </c>
      <c r="AJ6420">
        <v>11</v>
      </c>
      <c r="AK6420">
        <v>11</v>
      </c>
      <c r="AL6420">
        <v>0.18</v>
      </c>
      <c r="AM6420">
        <v>5</v>
      </c>
      <c r="AN6420">
        <v>5</v>
      </c>
      <c r="AO6420">
        <v>117</v>
      </c>
      <c r="AP6420">
        <v>5</v>
      </c>
      <c r="AQ6420">
        <v>102</v>
      </c>
    </row>
    <row r="6421" spans="1:43" hidden="1" x14ac:dyDescent="0.25">
      <c r="A6421" t="s">
        <v>22749</v>
      </c>
      <c r="B6421" t="s">
        <v>22750</v>
      </c>
      <c r="C6421" s="1" t="str">
        <f t="shared" si="454"/>
        <v>21:0134</v>
      </c>
      <c r="D6421" s="1" t="str">
        <f t="shared" si="455"/>
        <v>21:0078</v>
      </c>
      <c r="E6421" t="s">
        <v>22751</v>
      </c>
      <c r="F6421" t="s">
        <v>22752</v>
      </c>
      <c r="H6421">
        <v>54.385925299999997</v>
      </c>
      <c r="I6421">
        <v>-67.277737599999995</v>
      </c>
      <c r="J6421" s="1" t="str">
        <f t="shared" ref="J6421:J6484" si="456">HYPERLINK("http://geochem.nrcan.gc.ca/cdogs/content/kwd/kwd020044_e.htm", "Till")</f>
        <v>Till</v>
      </c>
      <c r="K6421" s="1" t="str">
        <f t="shared" si="453"/>
        <v>&lt;63 micron</v>
      </c>
      <c r="L6421">
        <v>0.1</v>
      </c>
      <c r="M6421">
        <v>1.68</v>
      </c>
      <c r="N6421">
        <v>1</v>
      </c>
      <c r="O6421">
        <v>40</v>
      </c>
      <c r="P6421">
        <v>0.25</v>
      </c>
      <c r="Q6421">
        <v>1</v>
      </c>
      <c r="R6421">
        <v>0.14000000000000001</v>
      </c>
      <c r="S6421">
        <v>0.25</v>
      </c>
      <c r="T6421">
        <v>9</v>
      </c>
      <c r="U6421">
        <v>84</v>
      </c>
      <c r="V6421">
        <v>20</v>
      </c>
      <c r="W6421">
        <v>2.15</v>
      </c>
      <c r="X6421">
        <v>5</v>
      </c>
      <c r="Y6421">
        <v>0.5</v>
      </c>
      <c r="Z6421">
        <v>0.14000000000000001</v>
      </c>
      <c r="AA6421">
        <v>20</v>
      </c>
      <c r="AB6421">
        <v>0.57999999999999996</v>
      </c>
      <c r="AC6421">
        <v>125</v>
      </c>
      <c r="AD6421">
        <v>0.5</v>
      </c>
      <c r="AE6421">
        <v>0.01</v>
      </c>
      <c r="AF6421">
        <v>26</v>
      </c>
      <c r="AG6421">
        <v>510</v>
      </c>
      <c r="AH6421">
        <v>4</v>
      </c>
      <c r="AI6421">
        <v>1</v>
      </c>
      <c r="AJ6421">
        <v>3</v>
      </c>
      <c r="AK6421">
        <v>6</v>
      </c>
      <c r="AL6421">
        <v>0.12</v>
      </c>
      <c r="AM6421">
        <v>5</v>
      </c>
      <c r="AN6421">
        <v>5</v>
      </c>
      <c r="AO6421">
        <v>58</v>
      </c>
      <c r="AP6421">
        <v>5</v>
      </c>
      <c r="AQ6421">
        <v>26</v>
      </c>
    </row>
    <row r="6422" spans="1:43" hidden="1" x14ac:dyDescent="0.25">
      <c r="A6422" t="s">
        <v>22753</v>
      </c>
      <c r="B6422" t="s">
        <v>22754</v>
      </c>
      <c r="C6422" s="1" t="str">
        <f t="shared" si="454"/>
        <v>21:0134</v>
      </c>
      <c r="D6422" s="1" t="str">
        <f t="shared" si="455"/>
        <v>21:0078</v>
      </c>
      <c r="E6422" t="s">
        <v>22755</v>
      </c>
      <c r="F6422" t="s">
        <v>22756</v>
      </c>
      <c r="H6422">
        <v>54.270568400000002</v>
      </c>
      <c r="I6422">
        <v>-67.601985299999996</v>
      </c>
      <c r="J6422" s="1" t="str">
        <f t="shared" si="456"/>
        <v>Till</v>
      </c>
      <c r="K6422" s="1" t="str">
        <f t="shared" si="453"/>
        <v>&lt;63 micron</v>
      </c>
      <c r="L6422">
        <v>0.1</v>
      </c>
      <c r="M6422">
        <v>1.47</v>
      </c>
      <c r="N6422">
        <v>1</v>
      </c>
      <c r="O6422">
        <v>80</v>
      </c>
      <c r="P6422">
        <v>0.25</v>
      </c>
      <c r="Q6422">
        <v>1</v>
      </c>
      <c r="R6422">
        <v>0.16</v>
      </c>
      <c r="S6422">
        <v>0.25</v>
      </c>
      <c r="T6422">
        <v>10</v>
      </c>
      <c r="U6422">
        <v>75</v>
      </c>
      <c r="V6422">
        <v>22</v>
      </c>
      <c r="W6422">
        <v>1.98</v>
      </c>
      <c r="X6422">
        <v>5</v>
      </c>
      <c r="Y6422">
        <v>0.5</v>
      </c>
      <c r="Z6422">
        <v>0.22</v>
      </c>
      <c r="AA6422">
        <v>20</v>
      </c>
      <c r="AB6422">
        <v>0.6</v>
      </c>
      <c r="AC6422">
        <v>155</v>
      </c>
      <c r="AD6422">
        <v>0.5</v>
      </c>
      <c r="AE6422">
        <v>0.01</v>
      </c>
      <c r="AF6422">
        <v>30</v>
      </c>
      <c r="AG6422">
        <v>490</v>
      </c>
      <c r="AH6422">
        <v>4</v>
      </c>
      <c r="AI6422">
        <v>1</v>
      </c>
      <c r="AJ6422">
        <v>4</v>
      </c>
      <c r="AK6422">
        <v>9</v>
      </c>
      <c r="AL6422">
        <v>0.12</v>
      </c>
      <c r="AM6422">
        <v>5</v>
      </c>
      <c r="AN6422">
        <v>5</v>
      </c>
      <c r="AO6422">
        <v>53</v>
      </c>
      <c r="AP6422">
        <v>5</v>
      </c>
      <c r="AQ6422">
        <v>26</v>
      </c>
    </row>
    <row r="6423" spans="1:43" hidden="1" x14ac:dyDescent="0.25">
      <c r="A6423" t="s">
        <v>22757</v>
      </c>
      <c r="B6423" t="s">
        <v>22758</v>
      </c>
      <c r="C6423" s="1" t="str">
        <f t="shared" si="454"/>
        <v>21:0134</v>
      </c>
      <c r="D6423" s="1" t="str">
        <f t="shared" si="455"/>
        <v>21:0078</v>
      </c>
      <c r="E6423" t="s">
        <v>22759</v>
      </c>
      <c r="F6423" t="s">
        <v>22760</v>
      </c>
      <c r="H6423">
        <v>54.259084700000002</v>
      </c>
      <c r="I6423">
        <v>-67.209332099999997</v>
      </c>
      <c r="J6423" s="1" t="str">
        <f t="shared" si="456"/>
        <v>Till</v>
      </c>
      <c r="K6423" s="1" t="str">
        <f t="shared" si="453"/>
        <v>&lt;63 micron</v>
      </c>
      <c r="L6423">
        <v>0.1</v>
      </c>
      <c r="M6423">
        <v>2.2799999999999998</v>
      </c>
      <c r="N6423">
        <v>1</v>
      </c>
      <c r="O6423">
        <v>120</v>
      </c>
      <c r="P6423">
        <v>0.25</v>
      </c>
      <c r="Q6423">
        <v>1</v>
      </c>
      <c r="R6423">
        <v>0.16</v>
      </c>
      <c r="S6423">
        <v>0.25</v>
      </c>
      <c r="T6423">
        <v>16</v>
      </c>
      <c r="U6423">
        <v>117</v>
      </c>
      <c r="V6423">
        <v>49</v>
      </c>
      <c r="W6423">
        <v>2.58</v>
      </c>
      <c r="X6423">
        <v>5</v>
      </c>
      <c r="Y6423">
        <v>0.5</v>
      </c>
      <c r="Z6423">
        <v>0.38</v>
      </c>
      <c r="AA6423">
        <v>20</v>
      </c>
      <c r="AB6423">
        <v>0.93</v>
      </c>
      <c r="AC6423">
        <v>190</v>
      </c>
      <c r="AD6423">
        <v>0.5</v>
      </c>
      <c r="AE6423">
        <v>0.02</v>
      </c>
      <c r="AF6423">
        <v>53</v>
      </c>
      <c r="AG6423">
        <v>540</v>
      </c>
      <c r="AH6423">
        <v>4</v>
      </c>
      <c r="AI6423">
        <v>1</v>
      </c>
      <c r="AJ6423">
        <v>5</v>
      </c>
      <c r="AK6423">
        <v>8</v>
      </c>
      <c r="AL6423">
        <v>0.18</v>
      </c>
      <c r="AM6423">
        <v>5</v>
      </c>
      <c r="AN6423">
        <v>5</v>
      </c>
      <c r="AO6423">
        <v>75</v>
      </c>
      <c r="AP6423">
        <v>5</v>
      </c>
      <c r="AQ6423">
        <v>40</v>
      </c>
    </row>
    <row r="6424" spans="1:43" hidden="1" x14ac:dyDescent="0.25">
      <c r="A6424" t="s">
        <v>22761</v>
      </c>
      <c r="B6424" t="s">
        <v>22762</v>
      </c>
      <c r="C6424" s="1" t="str">
        <f t="shared" si="454"/>
        <v>21:0134</v>
      </c>
      <c r="D6424" s="1" t="str">
        <f t="shared" si="455"/>
        <v>21:0078</v>
      </c>
      <c r="E6424" t="s">
        <v>22763</v>
      </c>
      <c r="F6424" t="s">
        <v>22764</v>
      </c>
      <c r="H6424">
        <v>54.244285400000003</v>
      </c>
      <c r="I6424">
        <v>-66.660489200000001</v>
      </c>
      <c r="J6424" s="1" t="str">
        <f t="shared" si="456"/>
        <v>Till</v>
      </c>
      <c r="K6424" s="1" t="str">
        <f t="shared" si="453"/>
        <v>&lt;63 micron</v>
      </c>
      <c r="L6424">
        <v>0.1</v>
      </c>
      <c r="M6424">
        <v>1.85</v>
      </c>
      <c r="N6424">
        <v>1</v>
      </c>
      <c r="O6424">
        <v>70</v>
      </c>
      <c r="P6424">
        <v>0.25</v>
      </c>
      <c r="Q6424">
        <v>1</v>
      </c>
      <c r="R6424">
        <v>0.13</v>
      </c>
      <c r="S6424">
        <v>0.25</v>
      </c>
      <c r="T6424">
        <v>14</v>
      </c>
      <c r="U6424">
        <v>100</v>
      </c>
      <c r="V6424">
        <v>32</v>
      </c>
      <c r="W6424">
        <v>2.5</v>
      </c>
      <c r="X6424">
        <v>5</v>
      </c>
      <c r="Y6424">
        <v>0.5</v>
      </c>
      <c r="Z6424">
        <v>0.18</v>
      </c>
      <c r="AA6424">
        <v>20</v>
      </c>
      <c r="AB6424">
        <v>0.84</v>
      </c>
      <c r="AC6424">
        <v>175</v>
      </c>
      <c r="AD6424">
        <v>0.5</v>
      </c>
      <c r="AE6424">
        <v>0.01</v>
      </c>
      <c r="AF6424">
        <v>40</v>
      </c>
      <c r="AG6424">
        <v>420</v>
      </c>
      <c r="AH6424">
        <v>4</v>
      </c>
      <c r="AI6424">
        <v>1</v>
      </c>
      <c r="AJ6424">
        <v>4</v>
      </c>
      <c r="AK6424">
        <v>7</v>
      </c>
      <c r="AL6424">
        <v>0.12</v>
      </c>
      <c r="AM6424">
        <v>5</v>
      </c>
      <c r="AN6424">
        <v>5</v>
      </c>
      <c r="AO6424">
        <v>66</v>
      </c>
      <c r="AP6424">
        <v>5</v>
      </c>
      <c r="AQ6424">
        <v>38</v>
      </c>
    </row>
    <row r="6425" spans="1:43" hidden="1" x14ac:dyDescent="0.25">
      <c r="A6425" t="s">
        <v>22765</v>
      </c>
      <c r="B6425" t="s">
        <v>22766</v>
      </c>
      <c r="C6425" s="1" t="str">
        <f t="shared" si="454"/>
        <v>21:0134</v>
      </c>
      <c r="D6425" s="1" t="str">
        <f t="shared" si="455"/>
        <v>21:0078</v>
      </c>
      <c r="E6425" t="s">
        <v>22767</v>
      </c>
      <c r="F6425" t="s">
        <v>22768</v>
      </c>
      <c r="H6425">
        <v>54.409736799999997</v>
      </c>
      <c r="I6425">
        <v>-66.276556400000004</v>
      </c>
      <c r="J6425" s="1" t="str">
        <f t="shared" si="456"/>
        <v>Till</v>
      </c>
      <c r="K6425" s="1" t="str">
        <f t="shared" si="453"/>
        <v>&lt;63 micron</v>
      </c>
      <c r="L6425">
        <v>0.1</v>
      </c>
      <c r="M6425">
        <v>1.76</v>
      </c>
      <c r="N6425">
        <v>10</v>
      </c>
      <c r="O6425">
        <v>60</v>
      </c>
      <c r="P6425">
        <v>0.5</v>
      </c>
      <c r="Q6425">
        <v>1</v>
      </c>
      <c r="R6425">
        <v>0.04</v>
      </c>
      <c r="S6425">
        <v>0.25</v>
      </c>
      <c r="T6425">
        <v>14</v>
      </c>
      <c r="U6425">
        <v>38</v>
      </c>
      <c r="V6425">
        <v>37</v>
      </c>
      <c r="W6425">
        <v>8.06</v>
      </c>
      <c r="X6425">
        <v>5</v>
      </c>
      <c r="Y6425">
        <v>1</v>
      </c>
      <c r="Z6425">
        <v>0.1</v>
      </c>
      <c r="AA6425">
        <v>10</v>
      </c>
      <c r="AB6425">
        <v>0.54</v>
      </c>
      <c r="AC6425">
        <v>1640</v>
      </c>
      <c r="AD6425">
        <v>1</v>
      </c>
      <c r="AE6425">
        <v>5.0000000000000001E-3</v>
      </c>
      <c r="AF6425">
        <v>29</v>
      </c>
      <c r="AG6425">
        <v>390</v>
      </c>
      <c r="AH6425">
        <v>4</v>
      </c>
      <c r="AI6425">
        <v>1</v>
      </c>
      <c r="AJ6425">
        <v>3</v>
      </c>
      <c r="AK6425">
        <v>5</v>
      </c>
      <c r="AL6425">
        <v>0.04</v>
      </c>
      <c r="AM6425">
        <v>5</v>
      </c>
      <c r="AN6425">
        <v>10</v>
      </c>
      <c r="AO6425">
        <v>55</v>
      </c>
      <c r="AP6425">
        <v>5</v>
      </c>
      <c r="AQ6425">
        <v>64</v>
      </c>
    </row>
    <row r="6426" spans="1:43" hidden="1" x14ac:dyDescent="0.25">
      <c r="A6426" t="s">
        <v>22769</v>
      </c>
      <c r="B6426" t="s">
        <v>22770</v>
      </c>
      <c r="C6426" s="1" t="str">
        <f t="shared" si="454"/>
        <v>21:0134</v>
      </c>
      <c r="D6426" s="1" t="str">
        <f t="shared" si="455"/>
        <v>21:0078</v>
      </c>
      <c r="E6426" t="s">
        <v>22771</v>
      </c>
      <c r="F6426" t="s">
        <v>22772</v>
      </c>
      <c r="H6426">
        <v>54.451100500000003</v>
      </c>
      <c r="I6426">
        <v>-66.3170097</v>
      </c>
      <c r="J6426" s="1" t="str">
        <f t="shared" si="456"/>
        <v>Till</v>
      </c>
      <c r="K6426" s="1" t="str">
        <f t="shared" si="453"/>
        <v>&lt;63 micron</v>
      </c>
      <c r="L6426">
        <v>0.1</v>
      </c>
      <c r="M6426">
        <v>1.6</v>
      </c>
      <c r="N6426">
        <v>12</v>
      </c>
      <c r="O6426">
        <v>70</v>
      </c>
      <c r="P6426">
        <v>0.5</v>
      </c>
      <c r="Q6426">
        <v>2</v>
      </c>
      <c r="R6426">
        <v>0.09</v>
      </c>
      <c r="S6426">
        <v>0.25</v>
      </c>
      <c r="T6426">
        <v>14</v>
      </c>
      <c r="U6426">
        <v>38</v>
      </c>
      <c r="V6426">
        <v>41</v>
      </c>
      <c r="W6426">
        <v>6.76</v>
      </c>
      <c r="X6426">
        <v>5</v>
      </c>
      <c r="Y6426">
        <v>1</v>
      </c>
      <c r="Z6426">
        <v>0.1</v>
      </c>
      <c r="AA6426">
        <v>20</v>
      </c>
      <c r="AB6426">
        <v>0.53</v>
      </c>
      <c r="AC6426">
        <v>1335</v>
      </c>
      <c r="AD6426">
        <v>1</v>
      </c>
      <c r="AE6426">
        <v>5.0000000000000001E-3</v>
      </c>
      <c r="AF6426">
        <v>36</v>
      </c>
      <c r="AG6426">
        <v>310</v>
      </c>
      <c r="AH6426">
        <v>8</v>
      </c>
      <c r="AI6426">
        <v>1</v>
      </c>
      <c r="AJ6426">
        <v>3</v>
      </c>
      <c r="AK6426">
        <v>6</v>
      </c>
      <c r="AL6426">
        <v>0.05</v>
      </c>
      <c r="AM6426">
        <v>5</v>
      </c>
      <c r="AN6426">
        <v>5</v>
      </c>
      <c r="AO6426">
        <v>50</v>
      </c>
      <c r="AP6426">
        <v>5</v>
      </c>
      <c r="AQ6426">
        <v>72</v>
      </c>
    </row>
    <row r="6427" spans="1:43" hidden="1" x14ac:dyDescent="0.25">
      <c r="A6427" t="s">
        <v>22773</v>
      </c>
      <c r="B6427" t="s">
        <v>22774</v>
      </c>
      <c r="C6427" s="1" t="str">
        <f t="shared" si="454"/>
        <v>21:0134</v>
      </c>
      <c r="D6427" s="1" t="str">
        <f t="shared" si="455"/>
        <v>21:0078</v>
      </c>
      <c r="E6427" t="s">
        <v>22775</v>
      </c>
      <c r="F6427" t="s">
        <v>22776</v>
      </c>
      <c r="H6427">
        <v>54.464602300000003</v>
      </c>
      <c r="I6427">
        <v>-66.2775417</v>
      </c>
      <c r="J6427" s="1" t="str">
        <f t="shared" si="456"/>
        <v>Till</v>
      </c>
      <c r="K6427" s="1" t="str">
        <f t="shared" si="453"/>
        <v>&lt;63 micron</v>
      </c>
      <c r="L6427">
        <v>0.1</v>
      </c>
      <c r="M6427">
        <v>1.7</v>
      </c>
      <c r="N6427">
        <v>8</v>
      </c>
      <c r="O6427">
        <v>30</v>
      </c>
      <c r="P6427">
        <v>0.25</v>
      </c>
      <c r="Q6427">
        <v>6</v>
      </c>
      <c r="R6427">
        <v>0.09</v>
      </c>
      <c r="S6427">
        <v>0.5</v>
      </c>
      <c r="T6427">
        <v>12</v>
      </c>
      <c r="U6427">
        <v>35</v>
      </c>
      <c r="V6427">
        <v>18</v>
      </c>
      <c r="W6427">
        <v>6.16</v>
      </c>
      <c r="X6427">
        <v>5</v>
      </c>
      <c r="Y6427">
        <v>0.5</v>
      </c>
      <c r="Z6427">
        <v>0.06</v>
      </c>
      <c r="AA6427">
        <v>10</v>
      </c>
      <c r="AB6427">
        <v>0.42</v>
      </c>
      <c r="AC6427">
        <v>710</v>
      </c>
      <c r="AD6427">
        <v>0.5</v>
      </c>
      <c r="AE6427">
        <v>5.0000000000000001E-3</v>
      </c>
      <c r="AF6427">
        <v>20</v>
      </c>
      <c r="AG6427">
        <v>380</v>
      </c>
      <c r="AH6427">
        <v>4</v>
      </c>
      <c r="AI6427">
        <v>1</v>
      </c>
      <c r="AJ6427">
        <v>2</v>
      </c>
      <c r="AK6427">
        <v>6</v>
      </c>
      <c r="AL6427">
        <v>0.06</v>
      </c>
      <c r="AM6427">
        <v>5</v>
      </c>
      <c r="AN6427">
        <v>5</v>
      </c>
      <c r="AO6427">
        <v>39</v>
      </c>
      <c r="AP6427">
        <v>5</v>
      </c>
      <c r="AQ6427">
        <v>46</v>
      </c>
    </row>
    <row r="6428" spans="1:43" hidden="1" x14ac:dyDescent="0.25">
      <c r="A6428" t="s">
        <v>22777</v>
      </c>
      <c r="B6428" t="s">
        <v>22778</v>
      </c>
      <c r="C6428" s="1" t="str">
        <f t="shared" si="454"/>
        <v>21:0134</v>
      </c>
      <c r="D6428" s="1" t="str">
        <f t="shared" si="455"/>
        <v>21:0078</v>
      </c>
      <c r="E6428" t="s">
        <v>22779</v>
      </c>
      <c r="F6428" t="s">
        <v>22780</v>
      </c>
      <c r="H6428">
        <v>54.505457</v>
      </c>
      <c r="I6428">
        <v>-66.3767864</v>
      </c>
      <c r="J6428" s="1" t="str">
        <f t="shared" si="456"/>
        <v>Till</v>
      </c>
      <c r="K6428" s="1" t="str">
        <f t="shared" si="453"/>
        <v>&lt;63 micron</v>
      </c>
      <c r="L6428">
        <v>0.1</v>
      </c>
      <c r="M6428">
        <v>0.9</v>
      </c>
      <c r="N6428">
        <v>10</v>
      </c>
      <c r="O6428">
        <v>30</v>
      </c>
      <c r="P6428">
        <v>0.5</v>
      </c>
      <c r="Q6428">
        <v>1</v>
      </c>
      <c r="R6428">
        <v>0.08</v>
      </c>
      <c r="S6428">
        <v>0.25</v>
      </c>
      <c r="T6428">
        <v>10</v>
      </c>
      <c r="U6428">
        <v>24</v>
      </c>
      <c r="V6428">
        <v>20</v>
      </c>
      <c r="W6428">
        <v>7.51</v>
      </c>
      <c r="X6428">
        <v>5</v>
      </c>
      <c r="Y6428">
        <v>0.5</v>
      </c>
      <c r="Z6428">
        <v>7.0000000000000007E-2</v>
      </c>
      <c r="AA6428">
        <v>20</v>
      </c>
      <c r="AB6428">
        <v>0.31</v>
      </c>
      <c r="AC6428">
        <v>1155</v>
      </c>
      <c r="AD6428">
        <v>1</v>
      </c>
      <c r="AE6428">
        <v>5.0000000000000001E-3</v>
      </c>
      <c r="AF6428">
        <v>22</v>
      </c>
      <c r="AG6428">
        <v>230</v>
      </c>
      <c r="AH6428">
        <v>6</v>
      </c>
      <c r="AI6428">
        <v>1</v>
      </c>
      <c r="AJ6428">
        <v>2</v>
      </c>
      <c r="AK6428">
        <v>6</v>
      </c>
      <c r="AL6428">
        <v>0.04</v>
      </c>
      <c r="AM6428">
        <v>5</v>
      </c>
      <c r="AN6428">
        <v>5</v>
      </c>
      <c r="AO6428">
        <v>39</v>
      </c>
      <c r="AP6428">
        <v>5</v>
      </c>
      <c r="AQ6428">
        <v>40</v>
      </c>
    </row>
    <row r="6429" spans="1:43" hidden="1" x14ac:dyDescent="0.25">
      <c r="A6429" t="s">
        <v>22781</v>
      </c>
      <c r="B6429" t="s">
        <v>22782</v>
      </c>
      <c r="C6429" s="1" t="str">
        <f t="shared" si="454"/>
        <v>21:0134</v>
      </c>
      <c r="D6429" s="1" t="str">
        <f t="shared" si="455"/>
        <v>21:0078</v>
      </c>
      <c r="E6429" t="s">
        <v>22783</v>
      </c>
      <c r="F6429" t="s">
        <v>22784</v>
      </c>
      <c r="H6429">
        <v>53.446794599999997</v>
      </c>
      <c r="I6429">
        <v>-63.487608199999997</v>
      </c>
      <c r="J6429" s="1" t="str">
        <f t="shared" si="456"/>
        <v>Till</v>
      </c>
      <c r="K6429" s="1" t="str">
        <f t="shared" si="453"/>
        <v>&lt;63 micron</v>
      </c>
      <c r="L6429">
        <v>0.1</v>
      </c>
      <c r="M6429">
        <v>1.37</v>
      </c>
      <c r="N6429">
        <v>1</v>
      </c>
      <c r="O6429">
        <v>160</v>
      </c>
      <c r="P6429">
        <v>0.25</v>
      </c>
      <c r="Q6429">
        <v>4</v>
      </c>
      <c r="R6429">
        <v>0.67</v>
      </c>
      <c r="S6429">
        <v>0.25</v>
      </c>
      <c r="T6429">
        <v>9</v>
      </c>
      <c r="U6429">
        <v>33</v>
      </c>
      <c r="V6429">
        <v>38</v>
      </c>
      <c r="W6429">
        <v>2.41</v>
      </c>
      <c r="X6429">
        <v>10</v>
      </c>
      <c r="Y6429">
        <v>0.5</v>
      </c>
      <c r="Z6429">
        <v>0.36</v>
      </c>
      <c r="AA6429">
        <v>60</v>
      </c>
      <c r="AB6429">
        <v>0.7</v>
      </c>
      <c r="AC6429">
        <v>360</v>
      </c>
      <c r="AD6429">
        <v>0.5</v>
      </c>
      <c r="AE6429">
        <v>0.04</v>
      </c>
      <c r="AF6429">
        <v>15</v>
      </c>
      <c r="AG6429">
        <v>1100</v>
      </c>
      <c r="AH6429">
        <v>1</v>
      </c>
      <c r="AI6429">
        <v>4</v>
      </c>
      <c r="AJ6429">
        <v>6</v>
      </c>
      <c r="AK6429">
        <v>34</v>
      </c>
      <c r="AL6429">
        <v>0.13</v>
      </c>
      <c r="AM6429">
        <v>5</v>
      </c>
      <c r="AN6429">
        <v>5</v>
      </c>
      <c r="AO6429">
        <v>53</v>
      </c>
      <c r="AP6429">
        <v>5</v>
      </c>
      <c r="AQ6429">
        <v>42</v>
      </c>
    </row>
    <row r="6430" spans="1:43" hidden="1" x14ac:dyDescent="0.25">
      <c r="A6430" t="s">
        <v>22785</v>
      </c>
      <c r="B6430" t="s">
        <v>22786</v>
      </c>
      <c r="C6430" s="1" t="str">
        <f t="shared" si="454"/>
        <v>21:0134</v>
      </c>
      <c r="D6430" s="1" t="str">
        <f t="shared" si="455"/>
        <v>21:0078</v>
      </c>
      <c r="E6430" t="s">
        <v>22787</v>
      </c>
      <c r="F6430" t="s">
        <v>22788</v>
      </c>
      <c r="H6430">
        <v>54.481350399999997</v>
      </c>
      <c r="I6430">
        <v>-66.384506799999997</v>
      </c>
      <c r="J6430" s="1" t="str">
        <f t="shared" si="456"/>
        <v>Till</v>
      </c>
      <c r="K6430" s="1" t="str">
        <f t="shared" si="453"/>
        <v>&lt;63 micron</v>
      </c>
      <c r="L6430">
        <v>0.1</v>
      </c>
      <c r="M6430">
        <v>1.58</v>
      </c>
      <c r="N6430">
        <v>12</v>
      </c>
      <c r="O6430">
        <v>50</v>
      </c>
      <c r="P6430">
        <v>0.5</v>
      </c>
      <c r="Q6430">
        <v>1</v>
      </c>
      <c r="R6430">
        <v>0.12</v>
      </c>
      <c r="S6430">
        <v>0.25</v>
      </c>
      <c r="T6430">
        <v>15</v>
      </c>
      <c r="U6430">
        <v>30</v>
      </c>
      <c r="V6430">
        <v>30</v>
      </c>
      <c r="W6430">
        <v>7.75</v>
      </c>
      <c r="X6430">
        <v>5</v>
      </c>
      <c r="Y6430">
        <v>0.5</v>
      </c>
      <c r="Z6430">
        <v>0.08</v>
      </c>
      <c r="AA6430">
        <v>20</v>
      </c>
      <c r="AB6430">
        <v>0.67</v>
      </c>
      <c r="AC6430">
        <v>1505</v>
      </c>
      <c r="AD6430">
        <v>1</v>
      </c>
      <c r="AE6430">
        <v>5.0000000000000001E-3</v>
      </c>
      <c r="AF6430">
        <v>26</v>
      </c>
      <c r="AG6430">
        <v>360</v>
      </c>
      <c r="AH6430">
        <v>6</v>
      </c>
      <c r="AI6430">
        <v>1</v>
      </c>
      <c r="AJ6430">
        <v>3</v>
      </c>
      <c r="AK6430">
        <v>8</v>
      </c>
      <c r="AL6430">
        <v>0.08</v>
      </c>
      <c r="AM6430">
        <v>5</v>
      </c>
      <c r="AN6430">
        <v>10</v>
      </c>
      <c r="AO6430">
        <v>59</v>
      </c>
      <c r="AP6430">
        <v>5</v>
      </c>
      <c r="AQ6430">
        <v>46</v>
      </c>
    </row>
    <row r="6431" spans="1:43" hidden="1" x14ac:dyDescent="0.25">
      <c r="A6431" t="s">
        <v>22789</v>
      </c>
      <c r="B6431" t="s">
        <v>22790</v>
      </c>
      <c r="C6431" s="1" t="str">
        <f t="shared" si="454"/>
        <v>21:0134</v>
      </c>
      <c r="D6431" s="1" t="str">
        <f t="shared" si="455"/>
        <v>21:0078</v>
      </c>
      <c r="E6431" t="s">
        <v>22791</v>
      </c>
      <c r="F6431" t="s">
        <v>22792</v>
      </c>
      <c r="H6431">
        <v>54.872781000000003</v>
      </c>
      <c r="I6431">
        <v>-66.811256200000003</v>
      </c>
      <c r="J6431" s="1" t="str">
        <f t="shared" si="456"/>
        <v>Till</v>
      </c>
      <c r="K6431" s="1" t="str">
        <f t="shared" ref="K6431:K6494" si="457">HYPERLINK("http://geochem.nrcan.gc.ca/cdogs/content/kwd/kwd080004_e.htm", "&lt;63 micron")</f>
        <v>&lt;63 micron</v>
      </c>
      <c r="L6431">
        <v>0.1</v>
      </c>
      <c r="M6431">
        <v>2.1</v>
      </c>
      <c r="N6431">
        <v>18</v>
      </c>
      <c r="O6431">
        <v>70</v>
      </c>
      <c r="P6431">
        <v>0.5</v>
      </c>
      <c r="Q6431">
        <v>1</v>
      </c>
      <c r="R6431">
        <v>0.02</v>
      </c>
      <c r="S6431">
        <v>0.5</v>
      </c>
      <c r="T6431">
        <v>13</v>
      </c>
      <c r="U6431">
        <v>32</v>
      </c>
      <c r="V6431">
        <v>54</v>
      </c>
      <c r="W6431">
        <v>8.32</v>
      </c>
      <c r="X6431">
        <v>5</v>
      </c>
      <c r="Y6431">
        <v>0.5</v>
      </c>
      <c r="Z6431">
        <v>0.19</v>
      </c>
      <c r="AA6431">
        <v>20</v>
      </c>
      <c r="AB6431">
        <v>0.55000000000000004</v>
      </c>
      <c r="AC6431">
        <v>1285</v>
      </c>
      <c r="AD6431">
        <v>2</v>
      </c>
      <c r="AE6431">
        <v>0.01</v>
      </c>
      <c r="AF6431">
        <v>32</v>
      </c>
      <c r="AG6431">
        <v>340</v>
      </c>
      <c r="AH6431">
        <v>10</v>
      </c>
      <c r="AI6431">
        <v>1</v>
      </c>
      <c r="AJ6431">
        <v>3</v>
      </c>
      <c r="AK6431">
        <v>5</v>
      </c>
      <c r="AL6431">
        <v>0.05</v>
      </c>
      <c r="AM6431">
        <v>5</v>
      </c>
      <c r="AN6431">
        <v>10</v>
      </c>
      <c r="AO6431">
        <v>55</v>
      </c>
      <c r="AP6431">
        <v>5</v>
      </c>
      <c r="AQ6431">
        <v>116</v>
      </c>
    </row>
    <row r="6432" spans="1:43" hidden="1" x14ac:dyDescent="0.25">
      <c r="A6432" t="s">
        <v>22793</v>
      </c>
      <c r="B6432" t="s">
        <v>22794</v>
      </c>
      <c r="C6432" s="1" t="str">
        <f t="shared" si="454"/>
        <v>21:0134</v>
      </c>
      <c r="D6432" s="1" t="str">
        <f t="shared" si="455"/>
        <v>21:0078</v>
      </c>
      <c r="E6432" t="s">
        <v>22795</v>
      </c>
      <c r="F6432" t="s">
        <v>22796</v>
      </c>
      <c r="H6432">
        <v>54.982999</v>
      </c>
      <c r="I6432">
        <v>-66.792764000000005</v>
      </c>
      <c r="J6432" s="1" t="str">
        <f t="shared" si="456"/>
        <v>Till</v>
      </c>
      <c r="K6432" s="1" t="str">
        <f t="shared" si="457"/>
        <v>&lt;63 micron</v>
      </c>
      <c r="L6432">
        <v>0.1</v>
      </c>
      <c r="M6432">
        <v>2.1800000000000002</v>
      </c>
      <c r="N6432">
        <v>14</v>
      </c>
      <c r="O6432">
        <v>60</v>
      </c>
      <c r="P6432">
        <v>0.5</v>
      </c>
      <c r="Q6432">
        <v>1</v>
      </c>
      <c r="R6432">
        <v>0.09</v>
      </c>
      <c r="S6432">
        <v>0.25</v>
      </c>
      <c r="T6432">
        <v>13</v>
      </c>
      <c r="U6432">
        <v>39</v>
      </c>
      <c r="V6432">
        <v>42</v>
      </c>
      <c r="W6432">
        <v>6.85</v>
      </c>
      <c r="X6432">
        <v>5</v>
      </c>
      <c r="Y6432">
        <v>0.5</v>
      </c>
      <c r="Z6432">
        <v>0.14000000000000001</v>
      </c>
      <c r="AA6432">
        <v>10</v>
      </c>
      <c r="AB6432">
        <v>0.66</v>
      </c>
      <c r="AC6432">
        <v>845</v>
      </c>
      <c r="AD6432">
        <v>0.5</v>
      </c>
      <c r="AE6432">
        <v>5.0000000000000001E-3</v>
      </c>
      <c r="AF6432">
        <v>30</v>
      </c>
      <c r="AG6432">
        <v>240</v>
      </c>
      <c r="AH6432">
        <v>10</v>
      </c>
      <c r="AI6432">
        <v>1</v>
      </c>
      <c r="AJ6432">
        <v>3</v>
      </c>
      <c r="AK6432">
        <v>6</v>
      </c>
      <c r="AL6432">
        <v>0.08</v>
      </c>
      <c r="AM6432">
        <v>5</v>
      </c>
      <c r="AN6432">
        <v>5</v>
      </c>
      <c r="AO6432">
        <v>46</v>
      </c>
      <c r="AP6432">
        <v>5</v>
      </c>
      <c r="AQ6432">
        <v>72</v>
      </c>
    </row>
    <row r="6433" spans="1:43" hidden="1" x14ac:dyDescent="0.25">
      <c r="A6433" t="s">
        <v>22797</v>
      </c>
      <c r="B6433" t="s">
        <v>22798</v>
      </c>
      <c r="C6433" s="1" t="str">
        <f t="shared" si="454"/>
        <v>21:0134</v>
      </c>
      <c r="D6433" s="1" t="str">
        <f t="shared" si="455"/>
        <v>21:0078</v>
      </c>
      <c r="E6433" t="s">
        <v>22799</v>
      </c>
      <c r="F6433" t="s">
        <v>22800</v>
      </c>
      <c r="H6433">
        <v>55.072349000000003</v>
      </c>
      <c r="I6433">
        <v>-66.812914599999999</v>
      </c>
      <c r="J6433" s="1" t="str">
        <f t="shared" si="456"/>
        <v>Till</v>
      </c>
      <c r="K6433" s="1" t="str">
        <f t="shared" si="457"/>
        <v>&lt;63 micron</v>
      </c>
      <c r="L6433">
        <v>0.1</v>
      </c>
      <c r="M6433">
        <v>2.29</v>
      </c>
      <c r="N6433">
        <v>16</v>
      </c>
      <c r="O6433">
        <v>80</v>
      </c>
      <c r="P6433">
        <v>1</v>
      </c>
      <c r="Q6433">
        <v>1</v>
      </c>
      <c r="R6433">
        <v>0.04</v>
      </c>
      <c r="S6433">
        <v>0.25</v>
      </c>
      <c r="T6433">
        <v>13</v>
      </c>
      <c r="U6433">
        <v>38</v>
      </c>
      <c r="V6433">
        <v>56</v>
      </c>
      <c r="W6433">
        <v>9.19</v>
      </c>
      <c r="X6433">
        <v>5</v>
      </c>
      <c r="Y6433">
        <v>1</v>
      </c>
      <c r="Z6433">
        <v>0.18</v>
      </c>
      <c r="AA6433">
        <v>20</v>
      </c>
      <c r="AB6433">
        <v>0.62</v>
      </c>
      <c r="AC6433">
        <v>1505</v>
      </c>
      <c r="AD6433">
        <v>2</v>
      </c>
      <c r="AE6433">
        <v>0.01</v>
      </c>
      <c r="AF6433">
        <v>36</v>
      </c>
      <c r="AG6433">
        <v>240</v>
      </c>
      <c r="AH6433">
        <v>10</v>
      </c>
      <c r="AI6433">
        <v>2</v>
      </c>
      <c r="AJ6433">
        <v>4</v>
      </c>
      <c r="AK6433">
        <v>6</v>
      </c>
      <c r="AL6433">
        <v>0.02</v>
      </c>
      <c r="AM6433">
        <v>5</v>
      </c>
      <c r="AN6433">
        <v>10</v>
      </c>
      <c r="AO6433">
        <v>73</v>
      </c>
      <c r="AP6433">
        <v>5</v>
      </c>
      <c r="AQ6433">
        <v>72</v>
      </c>
    </row>
    <row r="6434" spans="1:43" hidden="1" x14ac:dyDescent="0.25">
      <c r="A6434" t="s">
        <v>22801</v>
      </c>
      <c r="B6434" t="s">
        <v>22802</v>
      </c>
      <c r="C6434" s="1" t="str">
        <f t="shared" si="454"/>
        <v>21:0134</v>
      </c>
      <c r="D6434" s="1" t="str">
        <f t="shared" si="455"/>
        <v>21:0078</v>
      </c>
      <c r="E6434" t="s">
        <v>22803</v>
      </c>
      <c r="F6434" t="s">
        <v>22804</v>
      </c>
      <c r="H6434">
        <v>55.179443599999999</v>
      </c>
      <c r="I6434">
        <v>-67.088194000000001</v>
      </c>
      <c r="J6434" s="1" t="str">
        <f t="shared" si="456"/>
        <v>Till</v>
      </c>
      <c r="K6434" s="1" t="str">
        <f t="shared" si="457"/>
        <v>&lt;63 micron</v>
      </c>
      <c r="L6434">
        <v>0.1</v>
      </c>
      <c r="M6434">
        <v>1.89</v>
      </c>
      <c r="N6434">
        <v>20</v>
      </c>
      <c r="O6434">
        <v>70</v>
      </c>
      <c r="P6434">
        <v>0.5</v>
      </c>
      <c r="Q6434">
        <v>1</v>
      </c>
      <c r="R6434">
        <v>0.02</v>
      </c>
      <c r="S6434">
        <v>0.5</v>
      </c>
      <c r="T6434">
        <v>13</v>
      </c>
      <c r="U6434">
        <v>31</v>
      </c>
      <c r="V6434">
        <v>57</v>
      </c>
      <c r="W6434">
        <v>7.68</v>
      </c>
      <c r="X6434">
        <v>5</v>
      </c>
      <c r="Y6434">
        <v>1</v>
      </c>
      <c r="Z6434">
        <v>0.16</v>
      </c>
      <c r="AA6434">
        <v>20</v>
      </c>
      <c r="AB6434">
        <v>0.53</v>
      </c>
      <c r="AC6434">
        <v>1215</v>
      </c>
      <c r="AD6434">
        <v>2</v>
      </c>
      <c r="AE6434">
        <v>0.01</v>
      </c>
      <c r="AF6434">
        <v>31</v>
      </c>
      <c r="AG6434">
        <v>310</v>
      </c>
      <c r="AH6434">
        <v>10</v>
      </c>
      <c r="AI6434">
        <v>1</v>
      </c>
      <c r="AJ6434">
        <v>3</v>
      </c>
      <c r="AK6434">
        <v>4</v>
      </c>
      <c r="AL6434">
        <v>0.03</v>
      </c>
      <c r="AM6434">
        <v>5</v>
      </c>
      <c r="AN6434">
        <v>5</v>
      </c>
      <c r="AO6434">
        <v>57</v>
      </c>
      <c r="AP6434">
        <v>5</v>
      </c>
      <c r="AQ6434">
        <v>140</v>
      </c>
    </row>
    <row r="6435" spans="1:43" hidden="1" x14ac:dyDescent="0.25">
      <c r="A6435" t="s">
        <v>22805</v>
      </c>
      <c r="B6435" t="s">
        <v>22806</v>
      </c>
      <c r="C6435" s="1" t="str">
        <f t="shared" ref="C6435:C6498" si="458">HYPERLINK("http://geochem.nrcan.gc.ca/cdogs/content/bdl/bdl210134_e.htm", "21:0134")</f>
        <v>21:0134</v>
      </c>
      <c r="D6435" s="1" t="str">
        <f t="shared" ref="D6435:D6498" si="459">HYPERLINK("http://geochem.nrcan.gc.ca/cdogs/content/svy/svy210078_e.htm", "21:0078")</f>
        <v>21:0078</v>
      </c>
      <c r="E6435" t="s">
        <v>22807</v>
      </c>
      <c r="F6435" t="s">
        <v>22808</v>
      </c>
      <c r="H6435">
        <v>54.995216399999997</v>
      </c>
      <c r="I6435">
        <v>-67.268942499999994</v>
      </c>
      <c r="J6435" s="1" t="str">
        <f t="shared" si="456"/>
        <v>Till</v>
      </c>
      <c r="K6435" s="1" t="str">
        <f t="shared" si="457"/>
        <v>&lt;63 micron</v>
      </c>
      <c r="L6435">
        <v>0.4</v>
      </c>
      <c r="M6435">
        <v>2.56</v>
      </c>
      <c r="N6435">
        <v>52</v>
      </c>
      <c r="O6435">
        <v>70</v>
      </c>
      <c r="P6435">
        <v>0.25</v>
      </c>
      <c r="Q6435">
        <v>1</v>
      </c>
      <c r="R6435">
        <v>0.14000000000000001</v>
      </c>
      <c r="S6435">
        <v>0.25</v>
      </c>
      <c r="T6435">
        <v>11</v>
      </c>
      <c r="U6435">
        <v>125</v>
      </c>
      <c r="V6435">
        <v>110</v>
      </c>
      <c r="W6435">
        <v>10</v>
      </c>
      <c r="X6435">
        <v>5</v>
      </c>
      <c r="Y6435">
        <v>1</v>
      </c>
      <c r="Z6435">
        <v>0.13</v>
      </c>
      <c r="AA6435">
        <v>5</v>
      </c>
      <c r="AB6435">
        <v>0.92</v>
      </c>
      <c r="AC6435">
        <v>415</v>
      </c>
      <c r="AD6435">
        <v>11</v>
      </c>
      <c r="AE6435">
        <v>5.0000000000000001E-3</v>
      </c>
      <c r="AF6435">
        <v>47</v>
      </c>
      <c r="AG6435">
        <v>770</v>
      </c>
      <c r="AH6435">
        <v>32</v>
      </c>
      <c r="AI6435">
        <v>1</v>
      </c>
      <c r="AJ6435">
        <v>4</v>
      </c>
      <c r="AK6435">
        <v>9</v>
      </c>
      <c r="AL6435">
        <v>0.2</v>
      </c>
      <c r="AM6435">
        <v>5</v>
      </c>
      <c r="AN6435">
        <v>20</v>
      </c>
      <c r="AO6435">
        <v>158</v>
      </c>
      <c r="AP6435">
        <v>5</v>
      </c>
      <c r="AQ6435">
        <v>56</v>
      </c>
    </row>
    <row r="6436" spans="1:43" hidden="1" x14ac:dyDescent="0.25">
      <c r="A6436" t="s">
        <v>22809</v>
      </c>
      <c r="B6436" t="s">
        <v>22810</v>
      </c>
      <c r="C6436" s="1" t="str">
        <f t="shared" si="458"/>
        <v>21:0134</v>
      </c>
      <c r="D6436" s="1" t="str">
        <f t="shared" si="459"/>
        <v>21:0078</v>
      </c>
      <c r="E6436" t="s">
        <v>22811</v>
      </c>
      <c r="F6436" t="s">
        <v>22812</v>
      </c>
      <c r="H6436">
        <v>54.880901999999999</v>
      </c>
      <c r="I6436">
        <v>-67.136654500000006</v>
      </c>
      <c r="J6436" s="1" t="str">
        <f t="shared" si="456"/>
        <v>Till</v>
      </c>
      <c r="K6436" s="1" t="str">
        <f t="shared" si="457"/>
        <v>&lt;63 micron</v>
      </c>
      <c r="L6436">
        <v>0.1</v>
      </c>
      <c r="M6436">
        <v>2.0699999999999998</v>
      </c>
      <c r="N6436">
        <v>20</v>
      </c>
      <c r="O6436">
        <v>80</v>
      </c>
      <c r="P6436">
        <v>0.5</v>
      </c>
      <c r="Q6436">
        <v>1</v>
      </c>
      <c r="R6436">
        <v>0.03</v>
      </c>
      <c r="S6436">
        <v>0.5</v>
      </c>
      <c r="T6436">
        <v>18</v>
      </c>
      <c r="U6436">
        <v>39</v>
      </c>
      <c r="V6436">
        <v>84</v>
      </c>
      <c r="W6436">
        <v>8.25</v>
      </c>
      <c r="X6436">
        <v>5</v>
      </c>
      <c r="Y6436">
        <v>0.5</v>
      </c>
      <c r="Z6436">
        <v>0.15</v>
      </c>
      <c r="AA6436">
        <v>30</v>
      </c>
      <c r="AB6436">
        <v>0.74</v>
      </c>
      <c r="AC6436">
        <v>2140</v>
      </c>
      <c r="AD6436">
        <v>2</v>
      </c>
      <c r="AE6436">
        <v>0.01</v>
      </c>
      <c r="AF6436">
        <v>47</v>
      </c>
      <c r="AG6436">
        <v>350</v>
      </c>
      <c r="AH6436">
        <v>18</v>
      </c>
      <c r="AI6436">
        <v>2</v>
      </c>
      <c r="AJ6436">
        <v>3</v>
      </c>
      <c r="AK6436">
        <v>3</v>
      </c>
      <c r="AL6436">
        <v>0.05</v>
      </c>
      <c r="AM6436">
        <v>5</v>
      </c>
      <c r="AN6436">
        <v>5</v>
      </c>
      <c r="AO6436">
        <v>43</v>
      </c>
      <c r="AP6436">
        <v>5</v>
      </c>
      <c r="AQ6436">
        <v>128</v>
      </c>
    </row>
    <row r="6437" spans="1:43" hidden="1" x14ac:dyDescent="0.25">
      <c r="A6437" t="s">
        <v>22813</v>
      </c>
      <c r="B6437" t="s">
        <v>22814</v>
      </c>
      <c r="C6437" s="1" t="str">
        <f t="shared" si="458"/>
        <v>21:0134</v>
      </c>
      <c r="D6437" s="1" t="str">
        <f t="shared" si="459"/>
        <v>21:0078</v>
      </c>
      <c r="E6437" t="s">
        <v>22815</v>
      </c>
      <c r="F6437" t="s">
        <v>22816</v>
      </c>
      <c r="H6437">
        <v>54.610897000000001</v>
      </c>
      <c r="I6437">
        <v>-66.074159699999996</v>
      </c>
      <c r="J6437" s="1" t="str">
        <f t="shared" si="456"/>
        <v>Till</v>
      </c>
      <c r="K6437" s="1" t="str">
        <f t="shared" si="457"/>
        <v>&lt;63 micron</v>
      </c>
      <c r="L6437">
        <v>0.1</v>
      </c>
      <c r="M6437">
        <v>1.71</v>
      </c>
      <c r="N6437">
        <v>6</v>
      </c>
      <c r="O6437">
        <v>30</v>
      </c>
      <c r="P6437">
        <v>0.25</v>
      </c>
      <c r="Q6437">
        <v>1</v>
      </c>
      <c r="R6437">
        <v>0.22</v>
      </c>
      <c r="S6437">
        <v>0.25</v>
      </c>
      <c r="T6437">
        <v>17</v>
      </c>
      <c r="U6437">
        <v>80</v>
      </c>
      <c r="V6437">
        <v>35</v>
      </c>
      <c r="W6437">
        <v>5.15</v>
      </c>
      <c r="X6437">
        <v>5</v>
      </c>
      <c r="Y6437">
        <v>0.5</v>
      </c>
      <c r="Z6437">
        <v>7.0000000000000007E-2</v>
      </c>
      <c r="AA6437">
        <v>10</v>
      </c>
      <c r="AB6437">
        <v>0.68</v>
      </c>
      <c r="AC6437">
        <v>600</v>
      </c>
      <c r="AD6437">
        <v>0.5</v>
      </c>
      <c r="AE6437">
        <v>5.0000000000000001E-3</v>
      </c>
      <c r="AF6437">
        <v>37</v>
      </c>
      <c r="AG6437">
        <v>340</v>
      </c>
      <c r="AH6437">
        <v>8</v>
      </c>
      <c r="AI6437">
        <v>1</v>
      </c>
      <c r="AJ6437">
        <v>2</v>
      </c>
      <c r="AK6437">
        <v>7</v>
      </c>
      <c r="AL6437">
        <v>0.15</v>
      </c>
      <c r="AM6437">
        <v>5</v>
      </c>
      <c r="AN6437">
        <v>5</v>
      </c>
      <c r="AO6437">
        <v>60</v>
      </c>
      <c r="AP6437">
        <v>5</v>
      </c>
      <c r="AQ6437">
        <v>62</v>
      </c>
    </row>
    <row r="6438" spans="1:43" hidden="1" x14ac:dyDescent="0.25">
      <c r="A6438" t="s">
        <v>22817</v>
      </c>
      <c r="B6438" t="s">
        <v>22818</v>
      </c>
      <c r="C6438" s="1" t="str">
        <f t="shared" si="458"/>
        <v>21:0134</v>
      </c>
      <c r="D6438" s="1" t="str">
        <f t="shared" si="459"/>
        <v>21:0078</v>
      </c>
      <c r="E6438" t="s">
        <v>22819</v>
      </c>
      <c r="F6438" t="s">
        <v>22820</v>
      </c>
      <c r="H6438">
        <v>54.586697100000002</v>
      </c>
      <c r="I6438">
        <v>-65.9581917</v>
      </c>
      <c r="J6438" s="1" t="str">
        <f t="shared" si="456"/>
        <v>Till</v>
      </c>
      <c r="K6438" s="1" t="str">
        <f t="shared" si="457"/>
        <v>&lt;63 micron</v>
      </c>
      <c r="L6438">
        <v>0.1</v>
      </c>
      <c r="M6438">
        <v>1.27</v>
      </c>
      <c r="N6438">
        <v>4</v>
      </c>
      <c r="O6438">
        <v>20</v>
      </c>
      <c r="P6438">
        <v>0.5</v>
      </c>
      <c r="Q6438">
        <v>1</v>
      </c>
      <c r="R6438">
        <v>0.13</v>
      </c>
      <c r="S6438">
        <v>0.25</v>
      </c>
      <c r="T6438">
        <v>15</v>
      </c>
      <c r="U6438">
        <v>37</v>
      </c>
      <c r="V6438">
        <v>24</v>
      </c>
      <c r="W6438">
        <v>9.8800000000000008</v>
      </c>
      <c r="X6438">
        <v>5</v>
      </c>
      <c r="Y6438">
        <v>0.5</v>
      </c>
      <c r="Z6438">
        <v>0.12</v>
      </c>
      <c r="AA6438">
        <v>10</v>
      </c>
      <c r="AB6438">
        <v>0.7</v>
      </c>
      <c r="AC6438">
        <v>455</v>
      </c>
      <c r="AD6438">
        <v>0.5</v>
      </c>
      <c r="AE6438">
        <v>5.0000000000000001E-3</v>
      </c>
      <c r="AF6438">
        <v>23</v>
      </c>
      <c r="AG6438">
        <v>210</v>
      </c>
      <c r="AH6438">
        <v>2</v>
      </c>
      <c r="AI6438">
        <v>1</v>
      </c>
      <c r="AJ6438">
        <v>7</v>
      </c>
      <c r="AK6438">
        <v>9</v>
      </c>
      <c r="AL6438">
        <v>0.1</v>
      </c>
      <c r="AM6438">
        <v>5</v>
      </c>
      <c r="AN6438">
        <v>10</v>
      </c>
      <c r="AO6438">
        <v>49</v>
      </c>
      <c r="AP6438">
        <v>5</v>
      </c>
      <c r="AQ6438">
        <v>48</v>
      </c>
    </row>
    <row r="6439" spans="1:43" hidden="1" x14ac:dyDescent="0.25">
      <c r="A6439" t="s">
        <v>22821</v>
      </c>
      <c r="B6439" t="s">
        <v>22822</v>
      </c>
      <c r="C6439" s="1" t="str">
        <f t="shared" si="458"/>
        <v>21:0134</v>
      </c>
      <c r="D6439" s="1" t="str">
        <f t="shared" si="459"/>
        <v>21:0078</v>
      </c>
      <c r="E6439" t="s">
        <v>22823</v>
      </c>
      <c r="F6439" t="s">
        <v>22824</v>
      </c>
      <c r="H6439">
        <v>54.4645248</v>
      </c>
      <c r="I6439">
        <v>-65.841327500000006</v>
      </c>
      <c r="J6439" s="1" t="str">
        <f t="shared" si="456"/>
        <v>Till</v>
      </c>
      <c r="K6439" s="1" t="str">
        <f t="shared" si="457"/>
        <v>&lt;63 micron</v>
      </c>
      <c r="L6439">
        <v>0.1</v>
      </c>
      <c r="M6439">
        <v>2.0499999999999998</v>
      </c>
      <c r="N6439">
        <v>6</v>
      </c>
      <c r="O6439">
        <v>90</v>
      </c>
      <c r="P6439">
        <v>0.25</v>
      </c>
      <c r="Q6439">
        <v>1</v>
      </c>
      <c r="R6439">
        <v>0.08</v>
      </c>
      <c r="S6439">
        <v>0.25</v>
      </c>
      <c r="T6439">
        <v>13</v>
      </c>
      <c r="U6439">
        <v>42</v>
      </c>
      <c r="V6439">
        <v>28</v>
      </c>
      <c r="W6439">
        <v>4.6900000000000004</v>
      </c>
      <c r="X6439">
        <v>5</v>
      </c>
      <c r="Y6439">
        <v>0.5</v>
      </c>
      <c r="Z6439">
        <v>0.1</v>
      </c>
      <c r="AA6439">
        <v>20</v>
      </c>
      <c r="AB6439">
        <v>0.57999999999999996</v>
      </c>
      <c r="AC6439">
        <v>615</v>
      </c>
      <c r="AD6439">
        <v>0.5</v>
      </c>
      <c r="AE6439">
        <v>5.0000000000000001E-3</v>
      </c>
      <c r="AF6439">
        <v>25</v>
      </c>
      <c r="AG6439">
        <v>340</v>
      </c>
      <c r="AH6439">
        <v>6</v>
      </c>
      <c r="AI6439">
        <v>1</v>
      </c>
      <c r="AJ6439">
        <v>2</v>
      </c>
      <c r="AK6439">
        <v>8</v>
      </c>
      <c r="AL6439">
        <v>7.0000000000000007E-2</v>
      </c>
      <c r="AM6439">
        <v>5</v>
      </c>
      <c r="AN6439">
        <v>5</v>
      </c>
      <c r="AO6439">
        <v>43</v>
      </c>
      <c r="AP6439">
        <v>5</v>
      </c>
      <c r="AQ6439">
        <v>62</v>
      </c>
    </row>
    <row r="6440" spans="1:43" hidden="1" x14ac:dyDescent="0.25">
      <c r="A6440" t="s">
        <v>22825</v>
      </c>
      <c r="B6440" t="s">
        <v>22826</v>
      </c>
      <c r="C6440" s="1" t="str">
        <f t="shared" si="458"/>
        <v>21:0134</v>
      </c>
      <c r="D6440" s="1" t="str">
        <f t="shared" si="459"/>
        <v>21:0078</v>
      </c>
      <c r="E6440" t="s">
        <v>22827</v>
      </c>
      <c r="F6440" t="s">
        <v>22828</v>
      </c>
      <c r="H6440">
        <v>53.770100200000002</v>
      </c>
      <c r="I6440">
        <v>-63.422115499999997</v>
      </c>
      <c r="J6440" s="1" t="str">
        <f t="shared" si="456"/>
        <v>Till</v>
      </c>
      <c r="K6440" s="1" t="str">
        <f t="shared" si="457"/>
        <v>&lt;63 micron</v>
      </c>
      <c r="L6440">
        <v>0.1</v>
      </c>
      <c r="M6440">
        <v>0.67</v>
      </c>
      <c r="N6440">
        <v>2</v>
      </c>
      <c r="O6440">
        <v>30</v>
      </c>
      <c r="P6440">
        <v>0.25</v>
      </c>
      <c r="Q6440">
        <v>1</v>
      </c>
      <c r="R6440">
        <v>0.61</v>
      </c>
      <c r="S6440">
        <v>0.25</v>
      </c>
      <c r="T6440">
        <v>7</v>
      </c>
      <c r="U6440">
        <v>22</v>
      </c>
      <c r="V6440">
        <v>16</v>
      </c>
      <c r="W6440">
        <v>2.15</v>
      </c>
      <c r="X6440">
        <v>10</v>
      </c>
      <c r="Y6440">
        <v>0.5</v>
      </c>
      <c r="Z6440">
        <v>0.11</v>
      </c>
      <c r="AA6440">
        <v>40</v>
      </c>
      <c r="AB6440">
        <v>0.28000000000000003</v>
      </c>
      <c r="AC6440">
        <v>220</v>
      </c>
      <c r="AD6440">
        <v>0.5</v>
      </c>
      <c r="AE6440">
        <v>0.02</v>
      </c>
      <c r="AF6440">
        <v>9</v>
      </c>
      <c r="AG6440">
        <v>1190</v>
      </c>
      <c r="AH6440">
        <v>8</v>
      </c>
      <c r="AI6440">
        <v>4</v>
      </c>
      <c r="AJ6440">
        <v>3</v>
      </c>
      <c r="AK6440">
        <v>36</v>
      </c>
      <c r="AL6440">
        <v>0.11</v>
      </c>
      <c r="AM6440">
        <v>5</v>
      </c>
      <c r="AN6440">
        <v>5</v>
      </c>
      <c r="AO6440">
        <v>39</v>
      </c>
      <c r="AP6440">
        <v>5</v>
      </c>
      <c r="AQ6440">
        <v>28</v>
      </c>
    </row>
    <row r="6441" spans="1:43" hidden="1" x14ac:dyDescent="0.25">
      <c r="A6441" t="s">
        <v>22829</v>
      </c>
      <c r="B6441" t="s">
        <v>22830</v>
      </c>
      <c r="C6441" s="1" t="str">
        <f t="shared" si="458"/>
        <v>21:0134</v>
      </c>
      <c r="D6441" s="1" t="str">
        <f t="shared" si="459"/>
        <v>21:0078</v>
      </c>
      <c r="E6441" t="s">
        <v>22831</v>
      </c>
      <c r="F6441" t="s">
        <v>22832</v>
      </c>
      <c r="H6441">
        <v>54.238055099999997</v>
      </c>
      <c r="I6441">
        <v>-66.1236447</v>
      </c>
      <c r="J6441" s="1" t="str">
        <f t="shared" si="456"/>
        <v>Till</v>
      </c>
      <c r="K6441" s="1" t="str">
        <f t="shared" si="457"/>
        <v>&lt;63 micron</v>
      </c>
      <c r="L6441">
        <v>0.1</v>
      </c>
      <c r="M6441">
        <v>2.66</v>
      </c>
      <c r="N6441">
        <v>6</v>
      </c>
      <c r="O6441">
        <v>30</v>
      </c>
      <c r="P6441">
        <v>0.5</v>
      </c>
      <c r="Q6441">
        <v>1</v>
      </c>
      <c r="R6441">
        <v>0.08</v>
      </c>
      <c r="S6441">
        <v>0.25</v>
      </c>
      <c r="T6441">
        <v>8</v>
      </c>
      <c r="U6441">
        <v>36</v>
      </c>
      <c r="V6441">
        <v>19</v>
      </c>
      <c r="W6441">
        <v>5.16</v>
      </c>
      <c r="X6441">
        <v>5</v>
      </c>
      <c r="Y6441">
        <v>0.5</v>
      </c>
      <c r="Z6441">
        <v>0.03</v>
      </c>
      <c r="AA6441">
        <v>10</v>
      </c>
      <c r="AB6441">
        <v>0.32</v>
      </c>
      <c r="AC6441">
        <v>370</v>
      </c>
      <c r="AD6441">
        <v>0.5</v>
      </c>
      <c r="AE6441">
        <v>5.0000000000000001E-3</v>
      </c>
      <c r="AF6441">
        <v>16</v>
      </c>
      <c r="AG6441">
        <v>470</v>
      </c>
      <c r="AH6441">
        <v>4</v>
      </c>
      <c r="AI6441">
        <v>1</v>
      </c>
      <c r="AJ6441">
        <v>2</v>
      </c>
      <c r="AK6441">
        <v>3</v>
      </c>
      <c r="AL6441">
        <v>0.04</v>
      </c>
      <c r="AM6441">
        <v>5</v>
      </c>
      <c r="AN6441">
        <v>5</v>
      </c>
      <c r="AO6441">
        <v>27</v>
      </c>
      <c r="AP6441">
        <v>5</v>
      </c>
      <c r="AQ6441">
        <v>26</v>
      </c>
    </row>
    <row r="6442" spans="1:43" hidden="1" x14ac:dyDescent="0.25">
      <c r="A6442" t="s">
        <v>22833</v>
      </c>
      <c r="B6442" t="s">
        <v>22834</v>
      </c>
      <c r="C6442" s="1" t="str">
        <f t="shared" si="458"/>
        <v>21:0134</v>
      </c>
      <c r="D6442" s="1" t="str">
        <f t="shared" si="459"/>
        <v>21:0078</v>
      </c>
      <c r="E6442" t="s">
        <v>22835</v>
      </c>
      <c r="F6442" t="s">
        <v>22836</v>
      </c>
      <c r="H6442">
        <v>54.888276599999998</v>
      </c>
      <c r="I6442">
        <v>-66.169499500000001</v>
      </c>
      <c r="J6442" s="1" t="str">
        <f t="shared" si="456"/>
        <v>Till</v>
      </c>
      <c r="K6442" s="1" t="str">
        <f t="shared" si="457"/>
        <v>&lt;63 micron</v>
      </c>
      <c r="L6442">
        <v>0.1</v>
      </c>
      <c r="M6442">
        <v>2.9</v>
      </c>
      <c r="N6442">
        <v>12</v>
      </c>
      <c r="O6442">
        <v>40</v>
      </c>
      <c r="P6442">
        <v>0.5</v>
      </c>
      <c r="Q6442">
        <v>1</v>
      </c>
      <c r="R6442">
        <v>0.19</v>
      </c>
      <c r="S6442">
        <v>0.25</v>
      </c>
      <c r="T6442">
        <v>15</v>
      </c>
      <c r="U6442">
        <v>70</v>
      </c>
      <c r="V6442">
        <v>61</v>
      </c>
      <c r="W6442">
        <v>6.37</v>
      </c>
      <c r="X6442">
        <v>10</v>
      </c>
      <c r="Y6442">
        <v>1</v>
      </c>
      <c r="Z6442">
        <v>0.13</v>
      </c>
      <c r="AA6442">
        <v>10</v>
      </c>
      <c r="AB6442">
        <v>0.93</v>
      </c>
      <c r="AC6442">
        <v>400</v>
      </c>
      <c r="AD6442">
        <v>0.5</v>
      </c>
      <c r="AE6442">
        <v>5.0000000000000001E-3</v>
      </c>
      <c r="AF6442">
        <v>38</v>
      </c>
      <c r="AG6442">
        <v>300</v>
      </c>
      <c r="AH6442">
        <v>8</v>
      </c>
      <c r="AI6442">
        <v>1</v>
      </c>
      <c r="AJ6442">
        <v>5</v>
      </c>
      <c r="AK6442">
        <v>10</v>
      </c>
      <c r="AL6442">
        <v>0.09</v>
      </c>
      <c r="AM6442">
        <v>5</v>
      </c>
      <c r="AN6442">
        <v>5</v>
      </c>
      <c r="AO6442">
        <v>92</v>
      </c>
      <c r="AP6442">
        <v>5</v>
      </c>
      <c r="AQ6442">
        <v>96</v>
      </c>
    </row>
    <row r="6443" spans="1:43" hidden="1" x14ac:dyDescent="0.25">
      <c r="A6443" t="s">
        <v>22837</v>
      </c>
      <c r="B6443" t="s">
        <v>22838</v>
      </c>
      <c r="C6443" s="1" t="str">
        <f t="shared" si="458"/>
        <v>21:0134</v>
      </c>
      <c r="D6443" s="1" t="str">
        <f t="shared" si="459"/>
        <v>21:0078</v>
      </c>
      <c r="E6443" t="s">
        <v>22839</v>
      </c>
      <c r="F6443" t="s">
        <v>22840</v>
      </c>
      <c r="H6443">
        <v>54.881224699999997</v>
      </c>
      <c r="I6443">
        <v>-66.024972199999993</v>
      </c>
      <c r="J6443" s="1" t="str">
        <f t="shared" si="456"/>
        <v>Till</v>
      </c>
      <c r="K6443" s="1" t="str">
        <f t="shared" si="457"/>
        <v>&lt;63 micron</v>
      </c>
      <c r="L6443">
        <v>0.2</v>
      </c>
      <c r="M6443">
        <v>2.2999999999999998</v>
      </c>
      <c r="N6443">
        <v>12</v>
      </c>
      <c r="O6443">
        <v>30</v>
      </c>
      <c r="P6443">
        <v>0.25</v>
      </c>
      <c r="Q6443">
        <v>1</v>
      </c>
      <c r="R6443">
        <v>0.18</v>
      </c>
      <c r="S6443">
        <v>0.25</v>
      </c>
      <c r="T6443">
        <v>14</v>
      </c>
      <c r="U6443">
        <v>69</v>
      </c>
      <c r="V6443">
        <v>72</v>
      </c>
      <c r="W6443">
        <v>5.6</v>
      </c>
      <c r="X6443">
        <v>5</v>
      </c>
      <c r="Y6443">
        <v>1</v>
      </c>
      <c r="Z6443">
        <v>0.1</v>
      </c>
      <c r="AA6443">
        <v>10</v>
      </c>
      <c r="AB6443">
        <v>0.88</v>
      </c>
      <c r="AC6443">
        <v>340</v>
      </c>
      <c r="AD6443">
        <v>2</v>
      </c>
      <c r="AE6443">
        <v>5.0000000000000001E-3</v>
      </c>
      <c r="AF6443">
        <v>33</v>
      </c>
      <c r="AG6443">
        <v>340</v>
      </c>
      <c r="AH6443">
        <v>8</v>
      </c>
      <c r="AI6443">
        <v>1</v>
      </c>
      <c r="AJ6443">
        <v>5</v>
      </c>
      <c r="AK6443">
        <v>9</v>
      </c>
      <c r="AL6443">
        <v>0.12</v>
      </c>
      <c r="AM6443">
        <v>5</v>
      </c>
      <c r="AN6443">
        <v>5</v>
      </c>
      <c r="AO6443">
        <v>92</v>
      </c>
      <c r="AP6443">
        <v>5</v>
      </c>
      <c r="AQ6443">
        <v>72</v>
      </c>
    </row>
    <row r="6444" spans="1:43" hidden="1" x14ac:dyDescent="0.25">
      <c r="A6444" t="s">
        <v>22841</v>
      </c>
      <c r="B6444" t="s">
        <v>22842</v>
      </c>
      <c r="C6444" s="1" t="str">
        <f t="shared" si="458"/>
        <v>21:0134</v>
      </c>
      <c r="D6444" s="1" t="str">
        <f t="shared" si="459"/>
        <v>21:0078</v>
      </c>
      <c r="E6444" t="s">
        <v>22843</v>
      </c>
      <c r="F6444" t="s">
        <v>22844</v>
      </c>
      <c r="H6444">
        <v>54.934978399999999</v>
      </c>
      <c r="I6444">
        <v>-66.091271199999994</v>
      </c>
      <c r="J6444" s="1" t="str">
        <f t="shared" si="456"/>
        <v>Till</v>
      </c>
      <c r="K6444" s="1" t="str">
        <f t="shared" si="457"/>
        <v>&lt;63 micron</v>
      </c>
      <c r="L6444">
        <v>0.1</v>
      </c>
      <c r="M6444">
        <v>2.66</v>
      </c>
      <c r="N6444">
        <v>16</v>
      </c>
      <c r="O6444">
        <v>40</v>
      </c>
      <c r="P6444">
        <v>0.25</v>
      </c>
      <c r="Q6444">
        <v>2</v>
      </c>
      <c r="R6444">
        <v>0.21</v>
      </c>
      <c r="S6444">
        <v>0.25</v>
      </c>
      <c r="T6444">
        <v>13</v>
      </c>
      <c r="U6444">
        <v>94</v>
      </c>
      <c r="V6444">
        <v>96</v>
      </c>
      <c r="W6444">
        <v>5.68</v>
      </c>
      <c r="X6444">
        <v>5</v>
      </c>
      <c r="Y6444">
        <v>0.5</v>
      </c>
      <c r="Z6444">
        <v>0.13</v>
      </c>
      <c r="AA6444">
        <v>10</v>
      </c>
      <c r="AB6444">
        <v>0.99</v>
      </c>
      <c r="AC6444">
        <v>275</v>
      </c>
      <c r="AD6444">
        <v>1</v>
      </c>
      <c r="AE6444">
        <v>5.0000000000000001E-3</v>
      </c>
      <c r="AF6444">
        <v>39</v>
      </c>
      <c r="AG6444">
        <v>380</v>
      </c>
      <c r="AH6444">
        <v>8</v>
      </c>
      <c r="AI6444">
        <v>1</v>
      </c>
      <c r="AJ6444">
        <v>6</v>
      </c>
      <c r="AK6444">
        <v>10</v>
      </c>
      <c r="AL6444">
        <v>0.17</v>
      </c>
      <c r="AM6444">
        <v>5</v>
      </c>
      <c r="AN6444">
        <v>5</v>
      </c>
      <c r="AO6444">
        <v>102</v>
      </c>
      <c r="AP6444">
        <v>5</v>
      </c>
      <c r="AQ6444">
        <v>72</v>
      </c>
    </row>
    <row r="6445" spans="1:43" hidden="1" x14ac:dyDescent="0.25">
      <c r="A6445" t="s">
        <v>22845</v>
      </c>
      <c r="B6445" t="s">
        <v>22846</v>
      </c>
      <c r="C6445" s="1" t="str">
        <f t="shared" si="458"/>
        <v>21:0134</v>
      </c>
      <c r="D6445" s="1" t="str">
        <f t="shared" si="459"/>
        <v>21:0078</v>
      </c>
      <c r="E6445" t="s">
        <v>22847</v>
      </c>
      <c r="F6445" t="s">
        <v>22848</v>
      </c>
      <c r="H6445">
        <v>55.015477400000002</v>
      </c>
      <c r="I6445">
        <v>-66.149592999999996</v>
      </c>
      <c r="J6445" s="1" t="str">
        <f t="shared" si="456"/>
        <v>Till</v>
      </c>
      <c r="K6445" s="1" t="str">
        <f t="shared" si="457"/>
        <v>&lt;63 micron</v>
      </c>
      <c r="L6445">
        <v>0.2</v>
      </c>
      <c r="M6445">
        <v>2.99</v>
      </c>
      <c r="N6445">
        <v>4</v>
      </c>
      <c r="O6445">
        <v>40</v>
      </c>
      <c r="P6445">
        <v>0.25</v>
      </c>
      <c r="Q6445">
        <v>1</v>
      </c>
      <c r="R6445">
        <v>0.48</v>
      </c>
      <c r="S6445">
        <v>0.25</v>
      </c>
      <c r="T6445">
        <v>22</v>
      </c>
      <c r="U6445">
        <v>102</v>
      </c>
      <c r="V6445">
        <v>99</v>
      </c>
      <c r="W6445">
        <v>4.95</v>
      </c>
      <c r="X6445">
        <v>5</v>
      </c>
      <c r="Y6445">
        <v>0.5</v>
      </c>
      <c r="Z6445">
        <v>0.11</v>
      </c>
      <c r="AA6445">
        <v>5</v>
      </c>
      <c r="AB6445">
        <v>1.23</v>
      </c>
      <c r="AC6445">
        <v>435</v>
      </c>
      <c r="AD6445">
        <v>0.5</v>
      </c>
      <c r="AE6445">
        <v>5.0000000000000001E-3</v>
      </c>
      <c r="AF6445">
        <v>47</v>
      </c>
      <c r="AG6445">
        <v>360</v>
      </c>
      <c r="AH6445">
        <v>1</v>
      </c>
      <c r="AI6445">
        <v>1</v>
      </c>
      <c r="AJ6445">
        <v>7</v>
      </c>
      <c r="AK6445">
        <v>13</v>
      </c>
      <c r="AL6445">
        <v>0.28000000000000003</v>
      </c>
      <c r="AM6445">
        <v>5</v>
      </c>
      <c r="AN6445">
        <v>5</v>
      </c>
      <c r="AO6445">
        <v>110</v>
      </c>
      <c r="AP6445">
        <v>5</v>
      </c>
      <c r="AQ6445">
        <v>64</v>
      </c>
    </row>
    <row r="6446" spans="1:43" hidden="1" x14ac:dyDescent="0.25">
      <c r="A6446" t="s">
        <v>22849</v>
      </c>
      <c r="B6446" t="s">
        <v>22850</v>
      </c>
      <c r="C6446" s="1" t="str">
        <f t="shared" si="458"/>
        <v>21:0134</v>
      </c>
      <c r="D6446" s="1" t="str">
        <f t="shared" si="459"/>
        <v>21:0078</v>
      </c>
      <c r="E6446" t="s">
        <v>22851</v>
      </c>
      <c r="F6446" t="s">
        <v>22852</v>
      </c>
      <c r="H6446">
        <v>55.032937500000003</v>
      </c>
      <c r="I6446">
        <v>-66.204700799999998</v>
      </c>
      <c r="J6446" s="1" t="str">
        <f t="shared" si="456"/>
        <v>Till</v>
      </c>
      <c r="K6446" s="1" t="str">
        <f t="shared" si="457"/>
        <v>&lt;63 micron</v>
      </c>
      <c r="L6446">
        <v>0.1</v>
      </c>
      <c r="M6446">
        <v>2.81</v>
      </c>
      <c r="N6446">
        <v>2</v>
      </c>
      <c r="O6446">
        <v>40</v>
      </c>
      <c r="P6446">
        <v>0.25</v>
      </c>
      <c r="Q6446">
        <v>1</v>
      </c>
      <c r="R6446">
        <v>0.61</v>
      </c>
      <c r="S6446">
        <v>0.25</v>
      </c>
      <c r="T6446">
        <v>26</v>
      </c>
      <c r="U6446">
        <v>221</v>
      </c>
      <c r="V6446">
        <v>100</v>
      </c>
      <c r="W6446">
        <v>5.16</v>
      </c>
      <c r="X6446">
        <v>10</v>
      </c>
      <c r="Y6446">
        <v>0.5</v>
      </c>
      <c r="Z6446">
        <v>0.08</v>
      </c>
      <c r="AA6446">
        <v>10</v>
      </c>
      <c r="AB6446">
        <v>1.74</v>
      </c>
      <c r="AC6446">
        <v>485</v>
      </c>
      <c r="AD6446">
        <v>0.5</v>
      </c>
      <c r="AE6446">
        <v>5.0000000000000001E-3</v>
      </c>
      <c r="AF6446">
        <v>90</v>
      </c>
      <c r="AG6446">
        <v>370</v>
      </c>
      <c r="AH6446">
        <v>1</v>
      </c>
      <c r="AI6446">
        <v>1</v>
      </c>
      <c r="AJ6446">
        <v>7</v>
      </c>
      <c r="AK6446">
        <v>17</v>
      </c>
      <c r="AL6446">
        <v>0.4</v>
      </c>
      <c r="AM6446">
        <v>5</v>
      </c>
      <c r="AN6446">
        <v>5</v>
      </c>
      <c r="AO6446">
        <v>122</v>
      </c>
      <c r="AP6446">
        <v>5</v>
      </c>
      <c r="AQ6446">
        <v>54</v>
      </c>
    </row>
    <row r="6447" spans="1:43" hidden="1" x14ac:dyDescent="0.25">
      <c r="A6447" t="s">
        <v>22853</v>
      </c>
      <c r="B6447" t="s">
        <v>22854</v>
      </c>
      <c r="C6447" s="1" t="str">
        <f t="shared" si="458"/>
        <v>21:0134</v>
      </c>
      <c r="D6447" s="1" t="str">
        <f t="shared" si="459"/>
        <v>21:0078</v>
      </c>
      <c r="E6447" t="s">
        <v>22855</v>
      </c>
      <c r="F6447" t="s">
        <v>22856</v>
      </c>
      <c r="H6447">
        <v>55.036325599999998</v>
      </c>
      <c r="I6447">
        <v>-66.274902499999996</v>
      </c>
      <c r="J6447" s="1" t="str">
        <f t="shared" si="456"/>
        <v>Till</v>
      </c>
      <c r="K6447" s="1" t="str">
        <f t="shared" si="457"/>
        <v>&lt;63 micron</v>
      </c>
      <c r="L6447">
        <v>0.1</v>
      </c>
      <c r="M6447">
        <v>3.52</v>
      </c>
      <c r="N6447">
        <v>10</v>
      </c>
      <c r="O6447">
        <v>30</v>
      </c>
      <c r="P6447">
        <v>0.25</v>
      </c>
      <c r="Q6447">
        <v>1</v>
      </c>
      <c r="R6447">
        <v>0.38</v>
      </c>
      <c r="S6447">
        <v>0.25</v>
      </c>
      <c r="T6447">
        <v>23</v>
      </c>
      <c r="U6447">
        <v>159</v>
      </c>
      <c r="V6447">
        <v>103</v>
      </c>
      <c r="W6447">
        <v>6.14</v>
      </c>
      <c r="X6447">
        <v>10</v>
      </c>
      <c r="Y6447">
        <v>0.5</v>
      </c>
      <c r="Z6447">
        <v>0.11</v>
      </c>
      <c r="AA6447">
        <v>5</v>
      </c>
      <c r="AB6447">
        <v>1.42</v>
      </c>
      <c r="AC6447">
        <v>475</v>
      </c>
      <c r="AD6447">
        <v>0.5</v>
      </c>
      <c r="AE6447">
        <v>5.0000000000000001E-3</v>
      </c>
      <c r="AF6447">
        <v>69</v>
      </c>
      <c r="AG6447">
        <v>410</v>
      </c>
      <c r="AH6447">
        <v>2</v>
      </c>
      <c r="AI6447">
        <v>1</v>
      </c>
      <c r="AJ6447">
        <v>6</v>
      </c>
      <c r="AK6447">
        <v>10</v>
      </c>
      <c r="AL6447">
        <v>0.25</v>
      </c>
      <c r="AM6447">
        <v>5</v>
      </c>
      <c r="AN6447">
        <v>10</v>
      </c>
      <c r="AO6447">
        <v>120</v>
      </c>
      <c r="AP6447">
        <v>5</v>
      </c>
      <c r="AQ6447">
        <v>90</v>
      </c>
    </row>
    <row r="6448" spans="1:43" hidden="1" x14ac:dyDescent="0.25">
      <c r="A6448" t="s">
        <v>22857</v>
      </c>
      <c r="B6448" t="s">
        <v>22858</v>
      </c>
      <c r="C6448" s="1" t="str">
        <f t="shared" si="458"/>
        <v>21:0134</v>
      </c>
      <c r="D6448" s="1" t="str">
        <f t="shared" si="459"/>
        <v>21:0078</v>
      </c>
      <c r="E6448" t="s">
        <v>22859</v>
      </c>
      <c r="F6448" t="s">
        <v>22860</v>
      </c>
      <c r="H6448">
        <v>55.055966699999999</v>
      </c>
      <c r="I6448">
        <v>-66.350300399999995</v>
      </c>
      <c r="J6448" s="1" t="str">
        <f t="shared" si="456"/>
        <v>Till</v>
      </c>
      <c r="K6448" s="1" t="str">
        <f t="shared" si="457"/>
        <v>&lt;63 micron</v>
      </c>
      <c r="L6448">
        <v>0.1</v>
      </c>
      <c r="M6448">
        <v>2.41</v>
      </c>
      <c r="N6448">
        <v>6</v>
      </c>
      <c r="O6448">
        <v>40</v>
      </c>
      <c r="P6448">
        <v>0.25</v>
      </c>
      <c r="Q6448">
        <v>1</v>
      </c>
      <c r="R6448">
        <v>0.5</v>
      </c>
      <c r="S6448">
        <v>0.25</v>
      </c>
      <c r="T6448">
        <v>19</v>
      </c>
      <c r="U6448">
        <v>149</v>
      </c>
      <c r="V6448">
        <v>84</v>
      </c>
      <c r="W6448">
        <v>5.31</v>
      </c>
      <c r="X6448">
        <v>5</v>
      </c>
      <c r="Y6448">
        <v>0.5</v>
      </c>
      <c r="Z6448">
        <v>0.09</v>
      </c>
      <c r="AA6448">
        <v>5</v>
      </c>
      <c r="AB6448">
        <v>1.38</v>
      </c>
      <c r="AC6448">
        <v>410</v>
      </c>
      <c r="AD6448">
        <v>1</v>
      </c>
      <c r="AE6448">
        <v>5.0000000000000001E-3</v>
      </c>
      <c r="AF6448">
        <v>61</v>
      </c>
      <c r="AG6448">
        <v>280</v>
      </c>
      <c r="AH6448">
        <v>2</v>
      </c>
      <c r="AI6448">
        <v>1</v>
      </c>
      <c r="AJ6448">
        <v>7</v>
      </c>
      <c r="AK6448">
        <v>12</v>
      </c>
      <c r="AL6448">
        <v>0.26</v>
      </c>
      <c r="AM6448">
        <v>5</v>
      </c>
      <c r="AN6448">
        <v>5</v>
      </c>
      <c r="AO6448">
        <v>111</v>
      </c>
      <c r="AP6448">
        <v>5</v>
      </c>
      <c r="AQ6448">
        <v>78</v>
      </c>
    </row>
    <row r="6449" spans="1:43" hidden="1" x14ac:dyDescent="0.25">
      <c r="A6449" t="s">
        <v>22861</v>
      </c>
      <c r="B6449" t="s">
        <v>22862</v>
      </c>
      <c r="C6449" s="1" t="str">
        <f t="shared" si="458"/>
        <v>21:0134</v>
      </c>
      <c r="D6449" s="1" t="str">
        <f t="shared" si="459"/>
        <v>21:0078</v>
      </c>
      <c r="E6449" t="s">
        <v>22863</v>
      </c>
      <c r="F6449" t="s">
        <v>22864</v>
      </c>
      <c r="H6449">
        <v>55.106984599999997</v>
      </c>
      <c r="I6449">
        <v>-66.423761799999994</v>
      </c>
      <c r="J6449" s="1" t="str">
        <f t="shared" si="456"/>
        <v>Till</v>
      </c>
      <c r="K6449" s="1" t="str">
        <f t="shared" si="457"/>
        <v>&lt;63 micron</v>
      </c>
      <c r="L6449">
        <v>0.1</v>
      </c>
      <c r="M6449">
        <v>3.48</v>
      </c>
      <c r="N6449">
        <v>14</v>
      </c>
      <c r="O6449">
        <v>50</v>
      </c>
      <c r="P6449">
        <v>0.25</v>
      </c>
      <c r="Q6449">
        <v>1</v>
      </c>
      <c r="R6449">
        <v>0.28999999999999998</v>
      </c>
      <c r="S6449">
        <v>0.25</v>
      </c>
      <c r="T6449">
        <v>24</v>
      </c>
      <c r="U6449">
        <v>154</v>
      </c>
      <c r="V6449">
        <v>133</v>
      </c>
      <c r="W6449">
        <v>6.58</v>
      </c>
      <c r="X6449">
        <v>10</v>
      </c>
      <c r="Y6449">
        <v>0.5</v>
      </c>
      <c r="Z6449">
        <v>0.09</v>
      </c>
      <c r="AA6449">
        <v>5</v>
      </c>
      <c r="AB6449">
        <v>1.41</v>
      </c>
      <c r="AC6449">
        <v>440</v>
      </c>
      <c r="AD6449">
        <v>0.5</v>
      </c>
      <c r="AE6449">
        <v>5.0000000000000001E-3</v>
      </c>
      <c r="AF6449">
        <v>67</v>
      </c>
      <c r="AG6449">
        <v>310</v>
      </c>
      <c r="AH6449">
        <v>4</v>
      </c>
      <c r="AI6449">
        <v>2</v>
      </c>
      <c r="AJ6449">
        <v>7</v>
      </c>
      <c r="AK6449">
        <v>9</v>
      </c>
      <c r="AL6449">
        <v>0.24</v>
      </c>
      <c r="AM6449">
        <v>5</v>
      </c>
      <c r="AN6449">
        <v>5</v>
      </c>
      <c r="AO6449">
        <v>136</v>
      </c>
      <c r="AP6449">
        <v>5</v>
      </c>
      <c r="AQ6449">
        <v>82</v>
      </c>
    </row>
    <row r="6450" spans="1:43" hidden="1" x14ac:dyDescent="0.25">
      <c r="A6450" t="s">
        <v>22865</v>
      </c>
      <c r="B6450" t="s">
        <v>22866</v>
      </c>
      <c r="C6450" s="1" t="str">
        <f t="shared" si="458"/>
        <v>21:0134</v>
      </c>
      <c r="D6450" s="1" t="str">
        <f t="shared" si="459"/>
        <v>21:0078</v>
      </c>
      <c r="E6450" t="s">
        <v>22867</v>
      </c>
      <c r="F6450" t="s">
        <v>22868</v>
      </c>
      <c r="H6450">
        <v>54.9883314</v>
      </c>
      <c r="I6450">
        <v>-66.259396199999998</v>
      </c>
      <c r="J6450" s="1" t="str">
        <f t="shared" si="456"/>
        <v>Till</v>
      </c>
      <c r="K6450" s="1" t="str">
        <f t="shared" si="457"/>
        <v>&lt;63 micron</v>
      </c>
      <c r="L6450">
        <v>0.1</v>
      </c>
      <c r="M6450">
        <v>3.05</v>
      </c>
      <c r="N6450">
        <v>16</v>
      </c>
      <c r="O6450">
        <v>40</v>
      </c>
      <c r="P6450">
        <v>0.25</v>
      </c>
      <c r="Q6450">
        <v>1</v>
      </c>
      <c r="R6450">
        <v>0.19</v>
      </c>
      <c r="S6450">
        <v>0.25</v>
      </c>
      <c r="T6450">
        <v>15</v>
      </c>
      <c r="U6450">
        <v>102</v>
      </c>
      <c r="V6450">
        <v>91</v>
      </c>
      <c r="W6450">
        <v>6.36</v>
      </c>
      <c r="X6450">
        <v>5</v>
      </c>
      <c r="Y6450">
        <v>0.5</v>
      </c>
      <c r="Z6450">
        <v>0.11</v>
      </c>
      <c r="AA6450">
        <v>10</v>
      </c>
      <c r="AB6450">
        <v>1.06</v>
      </c>
      <c r="AC6450">
        <v>335</v>
      </c>
      <c r="AD6450">
        <v>1</v>
      </c>
      <c r="AE6450">
        <v>5.0000000000000001E-3</v>
      </c>
      <c r="AF6450">
        <v>44</v>
      </c>
      <c r="AG6450">
        <v>430</v>
      </c>
      <c r="AH6450">
        <v>6</v>
      </c>
      <c r="AI6450">
        <v>1</v>
      </c>
      <c r="AJ6450">
        <v>6</v>
      </c>
      <c r="AK6450">
        <v>9</v>
      </c>
      <c r="AL6450">
        <v>0.17</v>
      </c>
      <c r="AM6450">
        <v>5</v>
      </c>
      <c r="AN6450">
        <v>5</v>
      </c>
      <c r="AO6450">
        <v>116</v>
      </c>
      <c r="AP6450">
        <v>5</v>
      </c>
      <c r="AQ6450">
        <v>90</v>
      </c>
    </row>
    <row r="6451" spans="1:43" hidden="1" x14ac:dyDescent="0.25">
      <c r="A6451" t="s">
        <v>22869</v>
      </c>
      <c r="B6451" t="s">
        <v>22870</v>
      </c>
      <c r="C6451" s="1" t="str">
        <f t="shared" si="458"/>
        <v>21:0134</v>
      </c>
      <c r="D6451" s="1" t="str">
        <f t="shared" si="459"/>
        <v>21:0078</v>
      </c>
      <c r="E6451" t="s">
        <v>22871</v>
      </c>
      <c r="F6451" t="s">
        <v>22872</v>
      </c>
      <c r="H6451">
        <v>53.763557800000001</v>
      </c>
      <c r="I6451">
        <v>-63.416965500000003</v>
      </c>
      <c r="J6451" s="1" t="str">
        <f t="shared" si="456"/>
        <v>Till</v>
      </c>
      <c r="K6451" s="1" t="str">
        <f t="shared" si="457"/>
        <v>&lt;63 micron</v>
      </c>
      <c r="L6451">
        <v>0.1</v>
      </c>
      <c r="M6451">
        <v>0.78</v>
      </c>
      <c r="N6451">
        <v>1</v>
      </c>
      <c r="O6451">
        <v>30</v>
      </c>
      <c r="P6451">
        <v>0.25</v>
      </c>
      <c r="Q6451">
        <v>1</v>
      </c>
      <c r="R6451">
        <v>0.62</v>
      </c>
      <c r="S6451">
        <v>0.25</v>
      </c>
      <c r="T6451">
        <v>5</v>
      </c>
      <c r="U6451">
        <v>22</v>
      </c>
      <c r="V6451">
        <v>12</v>
      </c>
      <c r="W6451">
        <v>2.09</v>
      </c>
      <c r="X6451">
        <v>10</v>
      </c>
      <c r="Y6451">
        <v>0.5</v>
      </c>
      <c r="Z6451">
        <v>0.11</v>
      </c>
      <c r="AA6451">
        <v>40</v>
      </c>
      <c r="AB6451">
        <v>0.27</v>
      </c>
      <c r="AC6451">
        <v>210</v>
      </c>
      <c r="AD6451">
        <v>0.5</v>
      </c>
      <c r="AE6451">
        <v>0.02</v>
      </c>
      <c r="AF6451">
        <v>6</v>
      </c>
      <c r="AG6451">
        <v>1390</v>
      </c>
      <c r="AH6451">
        <v>6</v>
      </c>
      <c r="AI6451">
        <v>2</v>
      </c>
      <c r="AJ6451">
        <v>3</v>
      </c>
      <c r="AK6451">
        <v>36</v>
      </c>
      <c r="AL6451">
        <v>0.11</v>
      </c>
      <c r="AM6451">
        <v>5</v>
      </c>
      <c r="AN6451">
        <v>5</v>
      </c>
      <c r="AO6451">
        <v>39</v>
      </c>
      <c r="AP6451">
        <v>5</v>
      </c>
      <c r="AQ6451">
        <v>32</v>
      </c>
    </row>
    <row r="6452" spans="1:43" hidden="1" x14ac:dyDescent="0.25">
      <c r="A6452" t="s">
        <v>22873</v>
      </c>
      <c r="B6452" t="s">
        <v>22874</v>
      </c>
      <c r="C6452" s="1" t="str">
        <f t="shared" si="458"/>
        <v>21:0134</v>
      </c>
      <c r="D6452" s="1" t="str">
        <f t="shared" si="459"/>
        <v>21:0078</v>
      </c>
      <c r="E6452" t="s">
        <v>22875</v>
      </c>
      <c r="F6452" t="s">
        <v>22876</v>
      </c>
      <c r="H6452">
        <v>54.971398000000001</v>
      </c>
      <c r="I6452">
        <v>-66.187098399999996</v>
      </c>
      <c r="J6452" s="1" t="str">
        <f t="shared" si="456"/>
        <v>Till</v>
      </c>
      <c r="K6452" s="1" t="str">
        <f t="shared" si="457"/>
        <v>&lt;63 micron</v>
      </c>
      <c r="L6452">
        <v>0.1</v>
      </c>
      <c r="M6452">
        <v>2.84</v>
      </c>
      <c r="N6452">
        <v>12</v>
      </c>
      <c r="O6452">
        <v>60</v>
      </c>
      <c r="P6452">
        <v>0.25</v>
      </c>
      <c r="Q6452">
        <v>8</v>
      </c>
      <c r="R6452">
        <v>0.49</v>
      </c>
      <c r="S6452">
        <v>0.25</v>
      </c>
      <c r="T6452">
        <v>21</v>
      </c>
      <c r="U6452">
        <v>166</v>
      </c>
      <c r="V6452">
        <v>107</v>
      </c>
      <c r="W6452">
        <v>6.52</v>
      </c>
      <c r="X6452">
        <v>10</v>
      </c>
      <c r="Y6452">
        <v>1</v>
      </c>
      <c r="Z6452">
        <v>0.11</v>
      </c>
      <c r="AA6452">
        <v>10</v>
      </c>
      <c r="AB6452">
        <v>1.52</v>
      </c>
      <c r="AC6452">
        <v>530</v>
      </c>
      <c r="AD6452">
        <v>0.5</v>
      </c>
      <c r="AE6452">
        <v>5.0000000000000001E-3</v>
      </c>
      <c r="AF6452">
        <v>68</v>
      </c>
      <c r="AG6452">
        <v>370</v>
      </c>
      <c r="AH6452">
        <v>4</v>
      </c>
      <c r="AI6452">
        <v>1</v>
      </c>
      <c r="AJ6452">
        <v>8</v>
      </c>
      <c r="AK6452">
        <v>15</v>
      </c>
      <c r="AL6452">
        <v>0.3</v>
      </c>
      <c r="AM6452">
        <v>5</v>
      </c>
      <c r="AN6452">
        <v>5</v>
      </c>
      <c r="AO6452">
        <v>128</v>
      </c>
      <c r="AP6452">
        <v>5</v>
      </c>
      <c r="AQ6452">
        <v>84</v>
      </c>
    </row>
    <row r="6453" spans="1:43" hidden="1" x14ac:dyDescent="0.25">
      <c r="A6453" t="s">
        <v>22877</v>
      </c>
      <c r="B6453" t="s">
        <v>22878</v>
      </c>
      <c r="C6453" s="1" t="str">
        <f t="shared" si="458"/>
        <v>21:0134</v>
      </c>
      <c r="D6453" s="1" t="str">
        <f t="shared" si="459"/>
        <v>21:0078</v>
      </c>
      <c r="E6453" t="s">
        <v>22879</v>
      </c>
      <c r="F6453" t="s">
        <v>22880</v>
      </c>
      <c r="H6453">
        <v>55.091031299999997</v>
      </c>
      <c r="I6453">
        <v>-66.112867800000004</v>
      </c>
      <c r="J6453" s="1" t="str">
        <f t="shared" si="456"/>
        <v>Till</v>
      </c>
      <c r="K6453" s="1" t="str">
        <f t="shared" si="457"/>
        <v>&lt;63 micron</v>
      </c>
      <c r="L6453">
        <v>0.1</v>
      </c>
      <c r="M6453">
        <v>3.08</v>
      </c>
      <c r="N6453">
        <v>4</v>
      </c>
      <c r="O6453">
        <v>40</v>
      </c>
      <c r="P6453">
        <v>0.25</v>
      </c>
      <c r="Q6453">
        <v>1</v>
      </c>
      <c r="R6453">
        <v>0.54</v>
      </c>
      <c r="S6453">
        <v>0.25</v>
      </c>
      <c r="T6453">
        <v>27</v>
      </c>
      <c r="U6453">
        <v>157</v>
      </c>
      <c r="V6453">
        <v>120</v>
      </c>
      <c r="W6453">
        <v>5.39</v>
      </c>
      <c r="X6453">
        <v>5</v>
      </c>
      <c r="Y6453">
        <v>1</v>
      </c>
      <c r="Z6453">
        <v>0.12</v>
      </c>
      <c r="AA6453">
        <v>5</v>
      </c>
      <c r="AB6453">
        <v>1.68</v>
      </c>
      <c r="AC6453">
        <v>565</v>
      </c>
      <c r="AD6453">
        <v>0.5</v>
      </c>
      <c r="AE6453">
        <v>5.0000000000000001E-3</v>
      </c>
      <c r="AF6453">
        <v>80</v>
      </c>
      <c r="AG6453">
        <v>230</v>
      </c>
      <c r="AH6453">
        <v>1</v>
      </c>
      <c r="AI6453">
        <v>1</v>
      </c>
      <c r="AJ6453">
        <v>8</v>
      </c>
      <c r="AK6453">
        <v>14</v>
      </c>
      <c r="AL6453">
        <v>0.3</v>
      </c>
      <c r="AM6453">
        <v>5</v>
      </c>
      <c r="AN6453">
        <v>5</v>
      </c>
      <c r="AO6453">
        <v>116</v>
      </c>
      <c r="AP6453">
        <v>5</v>
      </c>
      <c r="AQ6453">
        <v>64</v>
      </c>
    </row>
    <row r="6454" spans="1:43" hidden="1" x14ac:dyDescent="0.25">
      <c r="A6454" t="s">
        <v>22881</v>
      </c>
      <c r="B6454" t="s">
        <v>22882</v>
      </c>
      <c r="C6454" s="1" t="str">
        <f t="shared" si="458"/>
        <v>21:0134</v>
      </c>
      <c r="D6454" s="1" t="str">
        <f t="shared" si="459"/>
        <v>21:0078</v>
      </c>
      <c r="E6454" t="s">
        <v>22879</v>
      </c>
      <c r="F6454" t="s">
        <v>22883</v>
      </c>
      <c r="H6454">
        <v>55.091031299999997</v>
      </c>
      <c r="I6454">
        <v>-66.112867800000004</v>
      </c>
      <c r="J6454" s="1" t="str">
        <f t="shared" si="456"/>
        <v>Till</v>
      </c>
      <c r="K6454" s="1" t="str">
        <f t="shared" si="457"/>
        <v>&lt;63 micron</v>
      </c>
      <c r="L6454">
        <v>0.1</v>
      </c>
      <c r="M6454">
        <v>2.99</v>
      </c>
      <c r="N6454">
        <v>4</v>
      </c>
      <c r="O6454">
        <v>30</v>
      </c>
      <c r="P6454">
        <v>0.25</v>
      </c>
      <c r="Q6454">
        <v>1</v>
      </c>
      <c r="R6454">
        <v>0.57999999999999996</v>
      </c>
      <c r="S6454">
        <v>0.25</v>
      </c>
      <c r="T6454">
        <v>26</v>
      </c>
      <c r="U6454">
        <v>154</v>
      </c>
      <c r="V6454">
        <v>115</v>
      </c>
      <c r="W6454">
        <v>5.21</v>
      </c>
      <c r="X6454">
        <v>10</v>
      </c>
      <c r="Y6454">
        <v>0.5</v>
      </c>
      <c r="Z6454">
        <v>0.11</v>
      </c>
      <c r="AA6454">
        <v>5</v>
      </c>
      <c r="AB6454">
        <v>1.59</v>
      </c>
      <c r="AC6454">
        <v>545</v>
      </c>
      <c r="AD6454">
        <v>0.5</v>
      </c>
      <c r="AE6454">
        <v>5.0000000000000001E-3</v>
      </c>
      <c r="AF6454">
        <v>76</v>
      </c>
      <c r="AG6454">
        <v>230</v>
      </c>
      <c r="AH6454">
        <v>1</v>
      </c>
      <c r="AI6454">
        <v>1</v>
      </c>
      <c r="AJ6454">
        <v>8</v>
      </c>
      <c r="AK6454">
        <v>16</v>
      </c>
      <c r="AL6454">
        <v>0.3</v>
      </c>
      <c r="AM6454">
        <v>5</v>
      </c>
      <c r="AN6454">
        <v>5</v>
      </c>
      <c r="AO6454">
        <v>116</v>
      </c>
      <c r="AP6454">
        <v>5</v>
      </c>
      <c r="AQ6454">
        <v>62</v>
      </c>
    </row>
    <row r="6455" spans="1:43" hidden="1" x14ac:dyDescent="0.25">
      <c r="A6455" t="s">
        <v>22884</v>
      </c>
      <c r="B6455" t="s">
        <v>22885</v>
      </c>
      <c r="C6455" s="1" t="str">
        <f t="shared" si="458"/>
        <v>21:0134</v>
      </c>
      <c r="D6455" s="1" t="str">
        <f t="shared" si="459"/>
        <v>21:0078</v>
      </c>
      <c r="E6455" t="s">
        <v>22886</v>
      </c>
      <c r="F6455" t="s">
        <v>22887</v>
      </c>
      <c r="H6455">
        <v>55.097885400000003</v>
      </c>
      <c r="I6455">
        <v>-66.294228399999994</v>
      </c>
      <c r="J6455" s="1" t="str">
        <f t="shared" si="456"/>
        <v>Till</v>
      </c>
      <c r="K6455" s="1" t="str">
        <f t="shared" si="457"/>
        <v>&lt;63 micron</v>
      </c>
      <c r="L6455">
        <v>0.1</v>
      </c>
      <c r="M6455">
        <v>3.32</v>
      </c>
      <c r="N6455">
        <v>1</v>
      </c>
      <c r="O6455">
        <v>40</v>
      </c>
      <c r="P6455">
        <v>0.25</v>
      </c>
      <c r="Q6455">
        <v>1</v>
      </c>
      <c r="R6455">
        <v>0.68</v>
      </c>
      <c r="S6455">
        <v>0.25</v>
      </c>
      <c r="T6455">
        <v>29</v>
      </c>
      <c r="U6455">
        <v>257</v>
      </c>
      <c r="V6455">
        <v>109</v>
      </c>
      <c r="W6455">
        <v>5.68</v>
      </c>
      <c r="X6455">
        <v>10</v>
      </c>
      <c r="Y6455">
        <v>0.5</v>
      </c>
      <c r="Z6455">
        <v>0.11</v>
      </c>
      <c r="AA6455">
        <v>10</v>
      </c>
      <c r="AB6455">
        <v>1.99</v>
      </c>
      <c r="AC6455">
        <v>565</v>
      </c>
      <c r="AD6455">
        <v>0.5</v>
      </c>
      <c r="AE6455">
        <v>5.0000000000000001E-3</v>
      </c>
      <c r="AF6455">
        <v>104</v>
      </c>
      <c r="AG6455">
        <v>340</v>
      </c>
      <c r="AH6455">
        <v>1</v>
      </c>
      <c r="AI6455">
        <v>1</v>
      </c>
      <c r="AJ6455">
        <v>8</v>
      </c>
      <c r="AK6455">
        <v>17</v>
      </c>
      <c r="AL6455">
        <v>0.41</v>
      </c>
      <c r="AM6455">
        <v>5</v>
      </c>
      <c r="AN6455">
        <v>5</v>
      </c>
      <c r="AO6455">
        <v>136</v>
      </c>
      <c r="AP6455">
        <v>5</v>
      </c>
      <c r="AQ6455">
        <v>64</v>
      </c>
    </row>
    <row r="6456" spans="1:43" hidden="1" x14ac:dyDescent="0.25">
      <c r="A6456" t="s">
        <v>22888</v>
      </c>
      <c r="B6456" t="s">
        <v>22889</v>
      </c>
      <c r="C6456" s="1" t="str">
        <f t="shared" si="458"/>
        <v>21:0134</v>
      </c>
      <c r="D6456" s="1" t="str">
        <f t="shared" si="459"/>
        <v>21:0078</v>
      </c>
      <c r="E6456" t="s">
        <v>22890</v>
      </c>
      <c r="F6456" t="s">
        <v>22891</v>
      </c>
      <c r="H6456">
        <v>55.1272953</v>
      </c>
      <c r="I6456">
        <v>-66.449123099999994</v>
      </c>
      <c r="J6456" s="1" t="str">
        <f t="shared" si="456"/>
        <v>Till</v>
      </c>
      <c r="K6456" s="1" t="str">
        <f t="shared" si="457"/>
        <v>&lt;63 micron</v>
      </c>
      <c r="L6456">
        <v>0.1</v>
      </c>
      <c r="M6456">
        <v>2.4300000000000002</v>
      </c>
      <c r="N6456">
        <v>6</v>
      </c>
      <c r="O6456">
        <v>30</v>
      </c>
      <c r="P6456">
        <v>0.25</v>
      </c>
      <c r="Q6456">
        <v>1</v>
      </c>
      <c r="R6456">
        <v>0.62</v>
      </c>
      <c r="S6456">
        <v>0.25</v>
      </c>
      <c r="T6456">
        <v>20</v>
      </c>
      <c r="U6456">
        <v>116</v>
      </c>
      <c r="V6456">
        <v>67</v>
      </c>
      <c r="W6456">
        <v>4.91</v>
      </c>
      <c r="X6456">
        <v>5</v>
      </c>
      <c r="Y6456">
        <v>0.5</v>
      </c>
      <c r="Z6456">
        <v>7.0000000000000007E-2</v>
      </c>
      <c r="AA6456">
        <v>10</v>
      </c>
      <c r="AB6456">
        <v>1.28</v>
      </c>
      <c r="AC6456">
        <v>500</v>
      </c>
      <c r="AD6456">
        <v>0.5</v>
      </c>
      <c r="AE6456">
        <v>5.0000000000000001E-3</v>
      </c>
      <c r="AF6456">
        <v>53</v>
      </c>
      <c r="AG6456">
        <v>170</v>
      </c>
      <c r="AH6456">
        <v>4</v>
      </c>
      <c r="AI6456">
        <v>1</v>
      </c>
      <c r="AJ6456">
        <v>7</v>
      </c>
      <c r="AK6456">
        <v>17</v>
      </c>
      <c r="AL6456">
        <v>0.27</v>
      </c>
      <c r="AM6456">
        <v>5</v>
      </c>
      <c r="AN6456">
        <v>5</v>
      </c>
      <c r="AO6456">
        <v>109</v>
      </c>
      <c r="AP6456">
        <v>5</v>
      </c>
      <c r="AQ6456">
        <v>68</v>
      </c>
    </row>
    <row r="6457" spans="1:43" hidden="1" x14ac:dyDescent="0.25">
      <c r="A6457" t="s">
        <v>22892</v>
      </c>
      <c r="B6457" t="s">
        <v>22893</v>
      </c>
      <c r="C6457" s="1" t="str">
        <f t="shared" si="458"/>
        <v>21:0134</v>
      </c>
      <c r="D6457" s="1" t="str">
        <f t="shared" si="459"/>
        <v>21:0078</v>
      </c>
      <c r="E6457" t="s">
        <v>22894</v>
      </c>
      <c r="F6457" t="s">
        <v>22895</v>
      </c>
      <c r="H6457">
        <v>55.097439899999998</v>
      </c>
      <c r="I6457">
        <v>-66.440051199999999</v>
      </c>
      <c r="J6457" s="1" t="str">
        <f t="shared" si="456"/>
        <v>Till</v>
      </c>
      <c r="K6457" s="1" t="str">
        <f t="shared" si="457"/>
        <v>&lt;63 micron</v>
      </c>
      <c r="L6457">
        <v>0.1</v>
      </c>
      <c r="M6457">
        <v>3.83</v>
      </c>
      <c r="N6457">
        <v>8</v>
      </c>
      <c r="O6457">
        <v>80</v>
      </c>
      <c r="P6457">
        <v>0.25</v>
      </c>
      <c r="Q6457">
        <v>1</v>
      </c>
      <c r="R6457">
        <v>0.53</v>
      </c>
      <c r="S6457">
        <v>0.25</v>
      </c>
      <c r="T6457">
        <v>24</v>
      </c>
      <c r="U6457">
        <v>165</v>
      </c>
      <c r="V6457">
        <v>138</v>
      </c>
      <c r="W6457">
        <v>6.43</v>
      </c>
      <c r="X6457">
        <v>10</v>
      </c>
      <c r="Y6457">
        <v>0.5</v>
      </c>
      <c r="Z6457">
        <v>0.13</v>
      </c>
      <c r="AA6457">
        <v>10</v>
      </c>
      <c r="AB6457">
        <v>1.61</v>
      </c>
      <c r="AC6457">
        <v>450</v>
      </c>
      <c r="AD6457">
        <v>0.5</v>
      </c>
      <c r="AE6457">
        <v>5.0000000000000001E-3</v>
      </c>
      <c r="AF6457">
        <v>77</v>
      </c>
      <c r="AG6457">
        <v>290</v>
      </c>
      <c r="AH6457">
        <v>4</v>
      </c>
      <c r="AI6457">
        <v>1</v>
      </c>
      <c r="AJ6457">
        <v>11</v>
      </c>
      <c r="AK6457">
        <v>16</v>
      </c>
      <c r="AL6457">
        <v>0.28999999999999998</v>
      </c>
      <c r="AM6457">
        <v>5</v>
      </c>
      <c r="AN6457">
        <v>5</v>
      </c>
      <c r="AO6457">
        <v>147</v>
      </c>
      <c r="AP6457">
        <v>5</v>
      </c>
      <c r="AQ6457">
        <v>100</v>
      </c>
    </row>
    <row r="6458" spans="1:43" hidden="1" x14ac:dyDescent="0.25">
      <c r="A6458" t="s">
        <v>22896</v>
      </c>
      <c r="B6458" t="s">
        <v>22897</v>
      </c>
      <c r="C6458" s="1" t="str">
        <f t="shared" si="458"/>
        <v>21:0134</v>
      </c>
      <c r="D6458" s="1" t="str">
        <f t="shared" si="459"/>
        <v>21:0078</v>
      </c>
      <c r="E6458" t="s">
        <v>22898</v>
      </c>
      <c r="F6458" t="s">
        <v>22899</v>
      </c>
      <c r="H6458">
        <v>54.625960300000003</v>
      </c>
      <c r="I6458">
        <v>-66.378328999999994</v>
      </c>
      <c r="J6458" s="1" t="str">
        <f t="shared" si="456"/>
        <v>Till</v>
      </c>
      <c r="K6458" s="1" t="str">
        <f t="shared" si="457"/>
        <v>&lt;63 micron</v>
      </c>
      <c r="L6458">
        <v>0.1</v>
      </c>
      <c r="M6458">
        <v>1.34</v>
      </c>
      <c r="N6458">
        <v>10</v>
      </c>
      <c r="O6458">
        <v>40</v>
      </c>
      <c r="P6458">
        <v>0.25</v>
      </c>
      <c r="Q6458">
        <v>1</v>
      </c>
      <c r="R6458">
        <v>0.17</v>
      </c>
      <c r="S6458">
        <v>0.25</v>
      </c>
      <c r="T6458">
        <v>10</v>
      </c>
      <c r="U6458">
        <v>37</v>
      </c>
      <c r="V6458">
        <v>26</v>
      </c>
      <c r="W6458">
        <v>6.57</v>
      </c>
      <c r="X6458">
        <v>5</v>
      </c>
      <c r="Y6458">
        <v>0.5</v>
      </c>
      <c r="Z6458">
        <v>0.09</v>
      </c>
      <c r="AA6458">
        <v>20</v>
      </c>
      <c r="AB6458">
        <v>0.54</v>
      </c>
      <c r="AC6458">
        <v>675</v>
      </c>
      <c r="AD6458">
        <v>1</v>
      </c>
      <c r="AE6458">
        <v>5.0000000000000001E-3</v>
      </c>
      <c r="AF6458">
        <v>25</v>
      </c>
      <c r="AG6458">
        <v>290</v>
      </c>
      <c r="AH6458">
        <v>6</v>
      </c>
      <c r="AI6458">
        <v>1</v>
      </c>
      <c r="AJ6458">
        <v>3</v>
      </c>
      <c r="AK6458">
        <v>9</v>
      </c>
      <c r="AL6458">
        <v>0.1</v>
      </c>
      <c r="AM6458">
        <v>5</v>
      </c>
      <c r="AN6458">
        <v>5</v>
      </c>
      <c r="AO6458">
        <v>50</v>
      </c>
      <c r="AP6458">
        <v>5</v>
      </c>
      <c r="AQ6458">
        <v>58</v>
      </c>
    </row>
    <row r="6459" spans="1:43" hidden="1" x14ac:dyDescent="0.25">
      <c r="A6459" t="s">
        <v>22900</v>
      </c>
      <c r="B6459" t="s">
        <v>22901</v>
      </c>
      <c r="C6459" s="1" t="str">
        <f t="shared" si="458"/>
        <v>21:0134</v>
      </c>
      <c r="D6459" s="1" t="str">
        <f t="shared" si="459"/>
        <v>21:0078</v>
      </c>
      <c r="E6459" t="s">
        <v>22902</v>
      </c>
      <c r="F6459" t="s">
        <v>22903</v>
      </c>
      <c r="H6459">
        <v>54.577568900000003</v>
      </c>
      <c r="I6459">
        <v>-66.344296700000001</v>
      </c>
      <c r="J6459" s="1" t="str">
        <f t="shared" si="456"/>
        <v>Till</v>
      </c>
      <c r="K6459" s="1" t="str">
        <f t="shared" si="457"/>
        <v>&lt;63 micron</v>
      </c>
      <c r="L6459">
        <v>0.1</v>
      </c>
      <c r="M6459">
        <v>1.52</v>
      </c>
      <c r="N6459">
        <v>10</v>
      </c>
      <c r="O6459">
        <v>50</v>
      </c>
      <c r="P6459">
        <v>0.5</v>
      </c>
      <c r="Q6459">
        <v>1</v>
      </c>
      <c r="R6459">
        <v>0.27</v>
      </c>
      <c r="S6459">
        <v>0.25</v>
      </c>
      <c r="T6459">
        <v>10</v>
      </c>
      <c r="U6459">
        <v>43</v>
      </c>
      <c r="V6459">
        <v>30</v>
      </c>
      <c r="W6459">
        <v>6.34</v>
      </c>
      <c r="X6459">
        <v>5</v>
      </c>
      <c r="Y6459">
        <v>0.5</v>
      </c>
      <c r="Z6459">
        <v>0.13</v>
      </c>
      <c r="AA6459">
        <v>20</v>
      </c>
      <c r="AB6459">
        <v>0.56999999999999995</v>
      </c>
      <c r="AC6459">
        <v>725</v>
      </c>
      <c r="AD6459">
        <v>1</v>
      </c>
      <c r="AE6459">
        <v>5.0000000000000001E-3</v>
      </c>
      <c r="AF6459">
        <v>25</v>
      </c>
      <c r="AG6459">
        <v>320</v>
      </c>
      <c r="AH6459">
        <v>8</v>
      </c>
      <c r="AI6459">
        <v>1</v>
      </c>
      <c r="AJ6459">
        <v>3</v>
      </c>
      <c r="AK6459">
        <v>13</v>
      </c>
      <c r="AL6459">
        <v>0.09</v>
      </c>
      <c r="AM6459">
        <v>5</v>
      </c>
      <c r="AN6459">
        <v>5</v>
      </c>
      <c r="AO6459">
        <v>54</v>
      </c>
      <c r="AP6459">
        <v>5</v>
      </c>
      <c r="AQ6459">
        <v>72</v>
      </c>
    </row>
    <row r="6460" spans="1:43" hidden="1" x14ac:dyDescent="0.25">
      <c r="A6460" t="s">
        <v>22904</v>
      </c>
      <c r="B6460" t="s">
        <v>22905</v>
      </c>
      <c r="C6460" s="1" t="str">
        <f t="shared" si="458"/>
        <v>21:0134</v>
      </c>
      <c r="D6460" s="1" t="str">
        <f t="shared" si="459"/>
        <v>21:0078</v>
      </c>
      <c r="E6460" t="s">
        <v>22906</v>
      </c>
      <c r="F6460" t="s">
        <v>22907</v>
      </c>
      <c r="H6460">
        <v>54.561039000000001</v>
      </c>
      <c r="I6460">
        <v>-66.288133900000005</v>
      </c>
      <c r="J6460" s="1" t="str">
        <f t="shared" si="456"/>
        <v>Till</v>
      </c>
      <c r="K6460" s="1" t="str">
        <f t="shared" si="457"/>
        <v>&lt;63 micron</v>
      </c>
      <c r="L6460">
        <v>0.1</v>
      </c>
      <c r="M6460">
        <v>1.68</v>
      </c>
      <c r="N6460">
        <v>10</v>
      </c>
      <c r="O6460">
        <v>60</v>
      </c>
      <c r="P6460">
        <v>0.5</v>
      </c>
      <c r="Q6460">
        <v>1</v>
      </c>
      <c r="R6460">
        <v>0.14000000000000001</v>
      </c>
      <c r="S6460">
        <v>0.25</v>
      </c>
      <c r="T6460">
        <v>12</v>
      </c>
      <c r="U6460">
        <v>43</v>
      </c>
      <c r="V6460">
        <v>32</v>
      </c>
      <c r="W6460">
        <v>6.32</v>
      </c>
      <c r="X6460">
        <v>5</v>
      </c>
      <c r="Y6460">
        <v>0.5</v>
      </c>
      <c r="Z6460">
        <v>0.12</v>
      </c>
      <c r="AA6460">
        <v>20</v>
      </c>
      <c r="AB6460">
        <v>0.59</v>
      </c>
      <c r="AC6460">
        <v>965</v>
      </c>
      <c r="AD6460">
        <v>1</v>
      </c>
      <c r="AE6460">
        <v>5.0000000000000001E-3</v>
      </c>
      <c r="AF6460">
        <v>28</v>
      </c>
      <c r="AG6460">
        <v>360</v>
      </c>
      <c r="AH6460">
        <v>6</v>
      </c>
      <c r="AI6460">
        <v>2</v>
      </c>
      <c r="AJ6460">
        <v>4</v>
      </c>
      <c r="AK6460">
        <v>9</v>
      </c>
      <c r="AL6460">
        <v>0.1</v>
      </c>
      <c r="AM6460">
        <v>5</v>
      </c>
      <c r="AN6460">
        <v>5</v>
      </c>
      <c r="AO6460">
        <v>55</v>
      </c>
      <c r="AP6460">
        <v>5</v>
      </c>
      <c r="AQ6460">
        <v>68</v>
      </c>
    </row>
    <row r="6461" spans="1:43" hidden="1" x14ac:dyDescent="0.25">
      <c r="A6461" t="s">
        <v>22908</v>
      </c>
      <c r="B6461" t="s">
        <v>22909</v>
      </c>
      <c r="C6461" s="1" t="str">
        <f t="shared" si="458"/>
        <v>21:0134</v>
      </c>
      <c r="D6461" s="1" t="str">
        <f t="shared" si="459"/>
        <v>21:0078</v>
      </c>
      <c r="E6461" t="s">
        <v>22910</v>
      </c>
      <c r="F6461" t="s">
        <v>22911</v>
      </c>
      <c r="H6461">
        <v>54.534573999999999</v>
      </c>
      <c r="I6461">
        <v>-66.231141399999998</v>
      </c>
      <c r="J6461" s="1" t="str">
        <f t="shared" si="456"/>
        <v>Till</v>
      </c>
      <c r="K6461" s="1" t="str">
        <f t="shared" si="457"/>
        <v>&lt;63 micron</v>
      </c>
      <c r="L6461">
        <v>0.1</v>
      </c>
      <c r="M6461">
        <v>1.43</v>
      </c>
      <c r="N6461">
        <v>10</v>
      </c>
      <c r="O6461">
        <v>30</v>
      </c>
      <c r="P6461">
        <v>0.25</v>
      </c>
      <c r="Q6461">
        <v>4</v>
      </c>
      <c r="R6461">
        <v>0.17</v>
      </c>
      <c r="S6461">
        <v>0.25</v>
      </c>
      <c r="T6461">
        <v>10</v>
      </c>
      <c r="U6461">
        <v>44</v>
      </c>
      <c r="V6461">
        <v>26</v>
      </c>
      <c r="W6461">
        <v>6.74</v>
      </c>
      <c r="X6461">
        <v>5</v>
      </c>
      <c r="Y6461">
        <v>0.5</v>
      </c>
      <c r="Z6461">
        <v>0.09</v>
      </c>
      <c r="AA6461">
        <v>20</v>
      </c>
      <c r="AB6461">
        <v>0.51</v>
      </c>
      <c r="AC6461">
        <v>755</v>
      </c>
      <c r="AD6461">
        <v>1</v>
      </c>
      <c r="AE6461">
        <v>5.0000000000000001E-3</v>
      </c>
      <c r="AF6461">
        <v>26</v>
      </c>
      <c r="AG6461">
        <v>260</v>
      </c>
      <c r="AH6461">
        <v>6</v>
      </c>
      <c r="AI6461">
        <v>1</v>
      </c>
      <c r="AJ6461">
        <v>3</v>
      </c>
      <c r="AK6461">
        <v>9</v>
      </c>
      <c r="AL6461">
        <v>0.1</v>
      </c>
      <c r="AM6461">
        <v>5</v>
      </c>
      <c r="AN6461">
        <v>5</v>
      </c>
      <c r="AO6461">
        <v>52</v>
      </c>
      <c r="AP6461">
        <v>5</v>
      </c>
      <c r="AQ6461">
        <v>52</v>
      </c>
    </row>
    <row r="6462" spans="1:43" hidden="1" x14ac:dyDescent="0.25">
      <c r="A6462" t="s">
        <v>22912</v>
      </c>
      <c r="B6462" t="s">
        <v>22913</v>
      </c>
      <c r="C6462" s="1" t="str">
        <f t="shared" si="458"/>
        <v>21:0134</v>
      </c>
      <c r="D6462" s="1" t="str">
        <f t="shared" si="459"/>
        <v>21:0078</v>
      </c>
      <c r="E6462" t="s">
        <v>22914</v>
      </c>
      <c r="F6462" t="s">
        <v>22915</v>
      </c>
      <c r="H6462">
        <v>53.750973399999999</v>
      </c>
      <c r="I6462">
        <v>-63.442467200000003</v>
      </c>
      <c r="J6462" s="1" t="str">
        <f t="shared" si="456"/>
        <v>Till</v>
      </c>
      <c r="K6462" s="1" t="str">
        <f t="shared" si="457"/>
        <v>&lt;63 micron</v>
      </c>
      <c r="L6462">
        <v>0.1</v>
      </c>
      <c r="M6462">
        <v>1.08</v>
      </c>
      <c r="N6462">
        <v>1</v>
      </c>
      <c r="O6462">
        <v>40</v>
      </c>
      <c r="P6462">
        <v>0.25</v>
      </c>
      <c r="Q6462">
        <v>1</v>
      </c>
      <c r="R6462">
        <v>0.7</v>
      </c>
      <c r="S6462">
        <v>0.25</v>
      </c>
      <c r="T6462">
        <v>4</v>
      </c>
      <c r="U6462">
        <v>22</v>
      </c>
      <c r="V6462">
        <v>8</v>
      </c>
      <c r="W6462">
        <v>2.94</v>
      </c>
      <c r="X6462">
        <v>10</v>
      </c>
      <c r="Y6462">
        <v>0.5</v>
      </c>
      <c r="Z6462">
        <v>0.22</v>
      </c>
      <c r="AA6462">
        <v>70</v>
      </c>
      <c r="AB6462">
        <v>0.43</v>
      </c>
      <c r="AC6462">
        <v>325</v>
      </c>
      <c r="AD6462">
        <v>0.5</v>
      </c>
      <c r="AE6462">
        <v>0.01</v>
      </c>
      <c r="AF6462">
        <v>4</v>
      </c>
      <c r="AG6462">
        <v>2090</v>
      </c>
      <c r="AH6462">
        <v>14</v>
      </c>
      <c r="AI6462">
        <v>2</v>
      </c>
      <c r="AJ6462">
        <v>4</v>
      </c>
      <c r="AK6462">
        <v>35</v>
      </c>
      <c r="AL6462">
        <v>0.12</v>
      </c>
      <c r="AM6462">
        <v>5</v>
      </c>
      <c r="AN6462">
        <v>5</v>
      </c>
      <c r="AO6462">
        <v>47</v>
      </c>
      <c r="AP6462">
        <v>5</v>
      </c>
      <c r="AQ6462">
        <v>48</v>
      </c>
    </row>
    <row r="6463" spans="1:43" hidden="1" x14ac:dyDescent="0.25">
      <c r="A6463" t="s">
        <v>22916</v>
      </c>
      <c r="B6463" t="s">
        <v>22917</v>
      </c>
      <c r="C6463" s="1" t="str">
        <f t="shared" si="458"/>
        <v>21:0134</v>
      </c>
      <c r="D6463" s="1" t="str">
        <f t="shared" si="459"/>
        <v>21:0078</v>
      </c>
      <c r="E6463" t="s">
        <v>22918</v>
      </c>
      <c r="F6463" t="s">
        <v>22919</v>
      </c>
      <c r="H6463">
        <v>54.486755500000001</v>
      </c>
      <c r="I6463">
        <v>-66.184959500000005</v>
      </c>
      <c r="J6463" s="1" t="str">
        <f t="shared" si="456"/>
        <v>Till</v>
      </c>
      <c r="K6463" s="1" t="str">
        <f t="shared" si="457"/>
        <v>&lt;63 micron</v>
      </c>
      <c r="L6463">
        <v>0.1</v>
      </c>
      <c r="M6463">
        <v>2.4300000000000002</v>
      </c>
      <c r="N6463">
        <v>8</v>
      </c>
      <c r="O6463">
        <v>70</v>
      </c>
      <c r="P6463">
        <v>0.5</v>
      </c>
      <c r="Q6463">
        <v>1</v>
      </c>
      <c r="R6463">
        <v>0.18</v>
      </c>
      <c r="S6463">
        <v>0.25</v>
      </c>
      <c r="T6463">
        <v>19</v>
      </c>
      <c r="U6463">
        <v>77</v>
      </c>
      <c r="V6463">
        <v>39</v>
      </c>
      <c r="W6463">
        <v>6.91</v>
      </c>
      <c r="X6463">
        <v>10</v>
      </c>
      <c r="Y6463">
        <v>0.5</v>
      </c>
      <c r="Z6463">
        <v>0.14000000000000001</v>
      </c>
      <c r="AA6463">
        <v>20</v>
      </c>
      <c r="AB6463">
        <v>1.21</v>
      </c>
      <c r="AC6463">
        <v>880</v>
      </c>
      <c r="AD6463">
        <v>1</v>
      </c>
      <c r="AE6463">
        <v>5.0000000000000001E-3</v>
      </c>
      <c r="AF6463">
        <v>71</v>
      </c>
      <c r="AG6463">
        <v>250</v>
      </c>
      <c r="AH6463">
        <v>4</v>
      </c>
      <c r="AI6463">
        <v>1</v>
      </c>
      <c r="AJ6463">
        <v>4</v>
      </c>
      <c r="AK6463">
        <v>10</v>
      </c>
      <c r="AL6463">
        <v>0.13</v>
      </c>
      <c r="AM6463">
        <v>5</v>
      </c>
      <c r="AN6463">
        <v>5</v>
      </c>
      <c r="AO6463">
        <v>65</v>
      </c>
      <c r="AP6463">
        <v>5</v>
      </c>
      <c r="AQ6463">
        <v>64</v>
      </c>
    </row>
    <row r="6464" spans="1:43" hidden="1" x14ac:dyDescent="0.25">
      <c r="A6464" t="s">
        <v>22920</v>
      </c>
      <c r="B6464" t="s">
        <v>22921</v>
      </c>
      <c r="C6464" s="1" t="str">
        <f t="shared" si="458"/>
        <v>21:0134</v>
      </c>
      <c r="D6464" s="1" t="str">
        <f t="shared" si="459"/>
        <v>21:0078</v>
      </c>
      <c r="E6464" t="s">
        <v>22922</v>
      </c>
      <c r="F6464" t="s">
        <v>22923</v>
      </c>
      <c r="H6464">
        <v>54.363879799999999</v>
      </c>
      <c r="I6464">
        <v>-65.951387600000004</v>
      </c>
      <c r="J6464" s="1" t="str">
        <f t="shared" si="456"/>
        <v>Till</v>
      </c>
      <c r="K6464" s="1" t="str">
        <f t="shared" si="457"/>
        <v>&lt;63 micron</v>
      </c>
      <c r="L6464">
        <v>0.1</v>
      </c>
      <c r="M6464">
        <v>1.73</v>
      </c>
      <c r="N6464">
        <v>10</v>
      </c>
      <c r="O6464">
        <v>40</v>
      </c>
      <c r="P6464">
        <v>0.5</v>
      </c>
      <c r="Q6464">
        <v>1</v>
      </c>
      <c r="R6464">
        <v>0.18</v>
      </c>
      <c r="S6464">
        <v>0.25</v>
      </c>
      <c r="T6464">
        <v>13</v>
      </c>
      <c r="U6464">
        <v>43</v>
      </c>
      <c r="V6464">
        <v>29</v>
      </c>
      <c r="W6464">
        <v>5.66</v>
      </c>
      <c r="X6464">
        <v>5</v>
      </c>
      <c r="Y6464">
        <v>0.5</v>
      </c>
      <c r="Z6464">
        <v>0.09</v>
      </c>
      <c r="AA6464">
        <v>20</v>
      </c>
      <c r="AB6464">
        <v>0.57999999999999996</v>
      </c>
      <c r="AC6464">
        <v>885</v>
      </c>
      <c r="AD6464">
        <v>0.5</v>
      </c>
      <c r="AE6464">
        <v>5.0000000000000001E-3</v>
      </c>
      <c r="AF6464">
        <v>29</v>
      </c>
      <c r="AG6464">
        <v>430</v>
      </c>
      <c r="AH6464">
        <v>4</v>
      </c>
      <c r="AI6464">
        <v>2</v>
      </c>
      <c r="AJ6464">
        <v>3</v>
      </c>
      <c r="AK6464">
        <v>10</v>
      </c>
      <c r="AL6464">
        <v>0.12</v>
      </c>
      <c r="AM6464">
        <v>5</v>
      </c>
      <c r="AN6464">
        <v>5</v>
      </c>
      <c r="AO6464">
        <v>49</v>
      </c>
      <c r="AP6464">
        <v>5</v>
      </c>
      <c r="AQ6464">
        <v>60</v>
      </c>
    </row>
    <row r="6465" spans="1:43" hidden="1" x14ac:dyDescent="0.25">
      <c r="A6465" t="s">
        <v>22924</v>
      </c>
      <c r="B6465" t="s">
        <v>22925</v>
      </c>
      <c r="C6465" s="1" t="str">
        <f t="shared" si="458"/>
        <v>21:0134</v>
      </c>
      <c r="D6465" s="1" t="str">
        <f t="shared" si="459"/>
        <v>21:0078</v>
      </c>
      <c r="E6465" t="s">
        <v>22926</v>
      </c>
      <c r="F6465" t="s">
        <v>22927</v>
      </c>
      <c r="H6465">
        <v>54.419789299999998</v>
      </c>
      <c r="I6465">
        <v>-66.166427499999998</v>
      </c>
      <c r="J6465" s="1" t="str">
        <f t="shared" si="456"/>
        <v>Till</v>
      </c>
      <c r="K6465" s="1" t="str">
        <f t="shared" si="457"/>
        <v>&lt;63 micron</v>
      </c>
      <c r="L6465">
        <v>0.1</v>
      </c>
      <c r="M6465">
        <v>1.93</v>
      </c>
      <c r="N6465">
        <v>6</v>
      </c>
      <c r="O6465">
        <v>40</v>
      </c>
      <c r="P6465">
        <v>0.5</v>
      </c>
      <c r="Q6465">
        <v>1</v>
      </c>
      <c r="R6465">
        <v>0.09</v>
      </c>
      <c r="S6465">
        <v>0.25</v>
      </c>
      <c r="T6465">
        <v>18</v>
      </c>
      <c r="U6465">
        <v>35</v>
      </c>
      <c r="V6465">
        <v>32</v>
      </c>
      <c r="W6465">
        <v>5.13</v>
      </c>
      <c r="X6465">
        <v>5</v>
      </c>
      <c r="Y6465">
        <v>0.5</v>
      </c>
      <c r="Z6465">
        <v>0.09</v>
      </c>
      <c r="AA6465">
        <v>20</v>
      </c>
      <c r="AB6465">
        <v>0.66</v>
      </c>
      <c r="AC6465">
        <v>500</v>
      </c>
      <c r="AD6465">
        <v>0.5</v>
      </c>
      <c r="AE6465">
        <v>5.0000000000000001E-3</v>
      </c>
      <c r="AF6465">
        <v>32</v>
      </c>
      <c r="AG6465">
        <v>290</v>
      </c>
      <c r="AH6465">
        <v>8</v>
      </c>
      <c r="AI6465">
        <v>1</v>
      </c>
      <c r="AJ6465">
        <v>2</v>
      </c>
      <c r="AK6465">
        <v>8</v>
      </c>
      <c r="AL6465">
        <v>0.04</v>
      </c>
      <c r="AM6465">
        <v>5</v>
      </c>
      <c r="AN6465">
        <v>5</v>
      </c>
      <c r="AO6465">
        <v>35</v>
      </c>
      <c r="AP6465">
        <v>5</v>
      </c>
      <c r="AQ6465">
        <v>44</v>
      </c>
    </row>
    <row r="6466" spans="1:43" hidden="1" x14ac:dyDescent="0.25">
      <c r="A6466" t="s">
        <v>22928</v>
      </c>
      <c r="B6466" t="s">
        <v>22929</v>
      </c>
      <c r="C6466" s="1" t="str">
        <f t="shared" si="458"/>
        <v>21:0134</v>
      </c>
      <c r="D6466" s="1" t="str">
        <f t="shared" si="459"/>
        <v>21:0078</v>
      </c>
      <c r="E6466" t="s">
        <v>22930</v>
      </c>
      <c r="F6466" t="s">
        <v>22931</v>
      </c>
      <c r="H6466">
        <v>54.373757699999999</v>
      </c>
      <c r="I6466">
        <v>-66.197320599999998</v>
      </c>
      <c r="J6466" s="1" t="str">
        <f t="shared" si="456"/>
        <v>Till</v>
      </c>
      <c r="K6466" s="1" t="str">
        <f t="shared" si="457"/>
        <v>&lt;63 micron</v>
      </c>
      <c r="L6466">
        <v>0.1</v>
      </c>
      <c r="M6466">
        <v>1.18</v>
      </c>
      <c r="N6466">
        <v>10</v>
      </c>
      <c r="O6466">
        <v>20</v>
      </c>
      <c r="P6466">
        <v>0.5</v>
      </c>
      <c r="Q6466">
        <v>1</v>
      </c>
      <c r="R6466">
        <v>7.0000000000000007E-2</v>
      </c>
      <c r="S6466">
        <v>0.25</v>
      </c>
      <c r="T6466">
        <v>10</v>
      </c>
      <c r="U6466">
        <v>25</v>
      </c>
      <c r="V6466">
        <v>18</v>
      </c>
      <c r="W6466">
        <v>7.16</v>
      </c>
      <c r="X6466">
        <v>5</v>
      </c>
      <c r="Y6466">
        <v>1</v>
      </c>
      <c r="Z6466">
        <v>0.04</v>
      </c>
      <c r="AA6466">
        <v>10</v>
      </c>
      <c r="AB6466">
        <v>0.37</v>
      </c>
      <c r="AC6466">
        <v>1025</v>
      </c>
      <c r="AD6466">
        <v>0.5</v>
      </c>
      <c r="AE6466">
        <v>5.0000000000000001E-3</v>
      </c>
      <c r="AF6466">
        <v>18</v>
      </c>
      <c r="AG6466">
        <v>310</v>
      </c>
      <c r="AH6466">
        <v>4</v>
      </c>
      <c r="AI6466">
        <v>1</v>
      </c>
      <c r="AJ6466">
        <v>2</v>
      </c>
      <c r="AK6466">
        <v>4</v>
      </c>
      <c r="AL6466">
        <v>7.0000000000000007E-2</v>
      </c>
      <c r="AM6466">
        <v>5</v>
      </c>
      <c r="AN6466">
        <v>5</v>
      </c>
      <c r="AO6466">
        <v>38</v>
      </c>
      <c r="AP6466">
        <v>5</v>
      </c>
      <c r="AQ6466">
        <v>32</v>
      </c>
    </row>
    <row r="6467" spans="1:43" hidden="1" x14ac:dyDescent="0.25">
      <c r="A6467" t="s">
        <v>22932</v>
      </c>
      <c r="B6467" t="s">
        <v>22933</v>
      </c>
      <c r="C6467" s="1" t="str">
        <f t="shared" si="458"/>
        <v>21:0134</v>
      </c>
      <c r="D6467" s="1" t="str">
        <f t="shared" si="459"/>
        <v>21:0078</v>
      </c>
      <c r="E6467" t="s">
        <v>22934</v>
      </c>
      <c r="F6467" t="s">
        <v>22935</v>
      </c>
      <c r="H6467">
        <v>54.396680799999999</v>
      </c>
      <c r="I6467">
        <v>-66.255850199999998</v>
      </c>
      <c r="J6467" s="1" t="str">
        <f t="shared" si="456"/>
        <v>Till</v>
      </c>
      <c r="K6467" s="1" t="str">
        <f t="shared" si="457"/>
        <v>&lt;63 micron</v>
      </c>
      <c r="L6467">
        <v>0.1</v>
      </c>
      <c r="M6467">
        <v>1.45</v>
      </c>
      <c r="N6467">
        <v>12</v>
      </c>
      <c r="O6467">
        <v>30</v>
      </c>
      <c r="P6467">
        <v>0.5</v>
      </c>
      <c r="Q6467">
        <v>1</v>
      </c>
      <c r="R6467">
        <v>0.03</v>
      </c>
      <c r="S6467">
        <v>0.25</v>
      </c>
      <c r="T6467">
        <v>10</v>
      </c>
      <c r="U6467">
        <v>31</v>
      </c>
      <c r="V6467">
        <v>27</v>
      </c>
      <c r="W6467">
        <v>9.15</v>
      </c>
      <c r="X6467">
        <v>5</v>
      </c>
      <c r="Y6467">
        <v>0.5</v>
      </c>
      <c r="Z6467">
        <v>0.05</v>
      </c>
      <c r="AA6467">
        <v>10</v>
      </c>
      <c r="AB6467">
        <v>0.42</v>
      </c>
      <c r="AC6467">
        <v>1110</v>
      </c>
      <c r="AD6467">
        <v>1</v>
      </c>
      <c r="AE6467">
        <v>5.0000000000000001E-3</v>
      </c>
      <c r="AF6467">
        <v>20</v>
      </c>
      <c r="AG6467">
        <v>240</v>
      </c>
      <c r="AH6467">
        <v>4</v>
      </c>
      <c r="AI6467">
        <v>1</v>
      </c>
      <c r="AJ6467">
        <v>2</v>
      </c>
      <c r="AK6467">
        <v>3</v>
      </c>
      <c r="AL6467">
        <v>0.04</v>
      </c>
      <c r="AM6467">
        <v>5</v>
      </c>
      <c r="AN6467">
        <v>10</v>
      </c>
      <c r="AO6467">
        <v>46</v>
      </c>
      <c r="AP6467">
        <v>5</v>
      </c>
      <c r="AQ6467">
        <v>34</v>
      </c>
    </row>
    <row r="6468" spans="1:43" hidden="1" x14ac:dyDescent="0.25">
      <c r="A6468" t="s">
        <v>22936</v>
      </c>
      <c r="B6468" t="s">
        <v>22937</v>
      </c>
      <c r="C6468" s="1" t="str">
        <f t="shared" si="458"/>
        <v>21:0134</v>
      </c>
      <c r="D6468" s="1" t="str">
        <f t="shared" si="459"/>
        <v>21:0078</v>
      </c>
      <c r="E6468" t="s">
        <v>22938</v>
      </c>
      <c r="F6468" t="s">
        <v>22939</v>
      </c>
      <c r="H6468">
        <v>54.419542</v>
      </c>
      <c r="I6468">
        <v>-66.312906400000003</v>
      </c>
      <c r="J6468" s="1" t="str">
        <f t="shared" si="456"/>
        <v>Till</v>
      </c>
      <c r="K6468" s="1" t="str">
        <f t="shared" si="457"/>
        <v>&lt;63 micron</v>
      </c>
      <c r="L6468">
        <v>0.1</v>
      </c>
      <c r="M6468">
        <v>1.31</v>
      </c>
      <c r="N6468">
        <v>12</v>
      </c>
      <c r="O6468">
        <v>50</v>
      </c>
      <c r="P6468">
        <v>0.5</v>
      </c>
      <c r="Q6468">
        <v>1</v>
      </c>
      <c r="R6468">
        <v>0.17</v>
      </c>
      <c r="S6468">
        <v>0.25</v>
      </c>
      <c r="T6468">
        <v>9</v>
      </c>
      <c r="U6468">
        <v>34</v>
      </c>
      <c r="V6468">
        <v>25</v>
      </c>
      <c r="W6468">
        <v>7.13</v>
      </c>
      <c r="X6468">
        <v>5</v>
      </c>
      <c r="Y6468">
        <v>0.5</v>
      </c>
      <c r="Z6468">
        <v>0.1</v>
      </c>
      <c r="AA6468">
        <v>20</v>
      </c>
      <c r="AB6468">
        <v>0.45</v>
      </c>
      <c r="AC6468">
        <v>1000</v>
      </c>
      <c r="AD6468">
        <v>1</v>
      </c>
      <c r="AE6468">
        <v>5.0000000000000001E-3</v>
      </c>
      <c r="AF6468">
        <v>22</v>
      </c>
      <c r="AG6468">
        <v>300</v>
      </c>
      <c r="AH6468">
        <v>6</v>
      </c>
      <c r="AI6468">
        <v>1</v>
      </c>
      <c r="AJ6468">
        <v>2</v>
      </c>
      <c r="AK6468">
        <v>7</v>
      </c>
      <c r="AL6468">
        <v>0.04</v>
      </c>
      <c r="AM6468">
        <v>5</v>
      </c>
      <c r="AN6468">
        <v>5</v>
      </c>
      <c r="AO6468">
        <v>43</v>
      </c>
      <c r="AP6468">
        <v>5</v>
      </c>
      <c r="AQ6468">
        <v>54</v>
      </c>
    </row>
    <row r="6469" spans="1:43" hidden="1" x14ac:dyDescent="0.25">
      <c r="A6469" t="s">
        <v>22940</v>
      </c>
      <c r="B6469" t="s">
        <v>22941</v>
      </c>
      <c r="C6469" s="1" t="str">
        <f t="shared" si="458"/>
        <v>21:0134</v>
      </c>
      <c r="D6469" s="1" t="str">
        <f t="shared" si="459"/>
        <v>21:0078</v>
      </c>
      <c r="E6469" t="s">
        <v>22942</v>
      </c>
      <c r="F6469" t="s">
        <v>22943</v>
      </c>
      <c r="H6469">
        <v>55.043511299999999</v>
      </c>
      <c r="I6469">
        <v>-66.711173200000005</v>
      </c>
      <c r="J6469" s="1" t="str">
        <f t="shared" si="456"/>
        <v>Till</v>
      </c>
      <c r="K6469" s="1" t="str">
        <f t="shared" si="457"/>
        <v>&lt;63 micron</v>
      </c>
      <c r="L6469">
        <v>0.1</v>
      </c>
      <c r="M6469">
        <v>2.08</v>
      </c>
      <c r="N6469">
        <v>8</v>
      </c>
      <c r="O6469">
        <v>60</v>
      </c>
      <c r="P6469">
        <v>0.25</v>
      </c>
      <c r="Q6469">
        <v>1</v>
      </c>
      <c r="R6469">
        <v>0.23</v>
      </c>
      <c r="S6469">
        <v>0.25</v>
      </c>
      <c r="T6469">
        <v>13</v>
      </c>
      <c r="U6469">
        <v>55</v>
      </c>
      <c r="V6469">
        <v>63</v>
      </c>
      <c r="W6469">
        <v>5.7</v>
      </c>
      <c r="X6469">
        <v>5</v>
      </c>
      <c r="Y6469">
        <v>1</v>
      </c>
      <c r="Z6469">
        <v>0.11</v>
      </c>
      <c r="AA6469">
        <v>20</v>
      </c>
      <c r="AB6469">
        <v>0.92</v>
      </c>
      <c r="AC6469">
        <v>600</v>
      </c>
      <c r="AD6469">
        <v>0.5</v>
      </c>
      <c r="AE6469">
        <v>0.01</v>
      </c>
      <c r="AF6469">
        <v>39</v>
      </c>
      <c r="AG6469">
        <v>160</v>
      </c>
      <c r="AH6469">
        <v>10</v>
      </c>
      <c r="AI6469">
        <v>1</v>
      </c>
      <c r="AJ6469">
        <v>5</v>
      </c>
      <c r="AK6469">
        <v>11</v>
      </c>
      <c r="AL6469">
        <v>0.08</v>
      </c>
      <c r="AM6469">
        <v>5</v>
      </c>
      <c r="AN6469">
        <v>5</v>
      </c>
      <c r="AO6469">
        <v>63</v>
      </c>
      <c r="AP6469">
        <v>5</v>
      </c>
      <c r="AQ6469">
        <v>104</v>
      </c>
    </row>
    <row r="6470" spans="1:43" hidden="1" x14ac:dyDescent="0.25">
      <c r="A6470" t="s">
        <v>22944</v>
      </c>
      <c r="B6470" t="s">
        <v>22945</v>
      </c>
      <c r="C6470" s="1" t="str">
        <f t="shared" si="458"/>
        <v>21:0134</v>
      </c>
      <c r="D6470" s="1" t="str">
        <f t="shared" si="459"/>
        <v>21:0078</v>
      </c>
      <c r="E6470" t="s">
        <v>22946</v>
      </c>
      <c r="F6470" t="s">
        <v>22947</v>
      </c>
      <c r="H6470">
        <v>55.126698400000002</v>
      </c>
      <c r="I6470">
        <v>-66.786417499999999</v>
      </c>
      <c r="J6470" s="1" t="str">
        <f t="shared" si="456"/>
        <v>Till</v>
      </c>
      <c r="K6470" s="1" t="str">
        <f t="shared" si="457"/>
        <v>&lt;63 micron</v>
      </c>
      <c r="L6470">
        <v>0.1</v>
      </c>
      <c r="M6470">
        <v>2.39</v>
      </c>
      <c r="N6470">
        <v>10</v>
      </c>
      <c r="O6470">
        <v>50</v>
      </c>
      <c r="P6470">
        <v>0.25</v>
      </c>
      <c r="Q6470">
        <v>1</v>
      </c>
      <c r="R6470">
        <v>0.26</v>
      </c>
      <c r="S6470">
        <v>0.25</v>
      </c>
      <c r="T6470">
        <v>12</v>
      </c>
      <c r="U6470">
        <v>70</v>
      </c>
      <c r="V6470">
        <v>57</v>
      </c>
      <c r="W6470">
        <v>5.98</v>
      </c>
      <c r="X6470">
        <v>5</v>
      </c>
      <c r="Y6470">
        <v>0.5</v>
      </c>
      <c r="Z6470">
        <v>0.1</v>
      </c>
      <c r="AA6470">
        <v>10</v>
      </c>
      <c r="AB6470">
        <v>1.04</v>
      </c>
      <c r="AC6470">
        <v>390</v>
      </c>
      <c r="AD6470">
        <v>0.5</v>
      </c>
      <c r="AE6470">
        <v>0.01</v>
      </c>
      <c r="AF6470">
        <v>40</v>
      </c>
      <c r="AG6470">
        <v>290</v>
      </c>
      <c r="AH6470">
        <v>12</v>
      </c>
      <c r="AI6470">
        <v>1</v>
      </c>
      <c r="AJ6470">
        <v>7</v>
      </c>
      <c r="AK6470">
        <v>13</v>
      </c>
      <c r="AL6470">
        <v>0.09</v>
      </c>
      <c r="AM6470">
        <v>5</v>
      </c>
      <c r="AN6470">
        <v>5</v>
      </c>
      <c r="AO6470">
        <v>72</v>
      </c>
      <c r="AP6470">
        <v>5</v>
      </c>
      <c r="AQ6470">
        <v>72</v>
      </c>
    </row>
    <row r="6471" spans="1:43" hidden="1" x14ac:dyDescent="0.25">
      <c r="A6471" t="s">
        <v>22948</v>
      </c>
      <c r="B6471" t="s">
        <v>22949</v>
      </c>
      <c r="C6471" s="1" t="str">
        <f t="shared" si="458"/>
        <v>21:0134</v>
      </c>
      <c r="D6471" s="1" t="str">
        <f t="shared" si="459"/>
        <v>21:0078</v>
      </c>
      <c r="E6471" t="s">
        <v>22950</v>
      </c>
      <c r="F6471" t="s">
        <v>22951</v>
      </c>
      <c r="H6471">
        <v>55.220727099999998</v>
      </c>
      <c r="I6471">
        <v>-66.671138400000004</v>
      </c>
      <c r="J6471" s="1" t="str">
        <f t="shared" si="456"/>
        <v>Till</v>
      </c>
      <c r="K6471" s="1" t="str">
        <f t="shared" si="457"/>
        <v>&lt;63 micron</v>
      </c>
      <c r="L6471">
        <v>0.1</v>
      </c>
      <c r="M6471">
        <v>3.04</v>
      </c>
      <c r="N6471">
        <v>4</v>
      </c>
      <c r="O6471">
        <v>60</v>
      </c>
      <c r="P6471">
        <v>0.5</v>
      </c>
      <c r="Q6471">
        <v>1</v>
      </c>
      <c r="R6471">
        <v>0.22</v>
      </c>
      <c r="S6471">
        <v>0.25</v>
      </c>
      <c r="T6471">
        <v>13</v>
      </c>
      <c r="U6471">
        <v>90</v>
      </c>
      <c r="V6471">
        <v>70</v>
      </c>
      <c r="W6471">
        <v>5.63</v>
      </c>
      <c r="X6471">
        <v>10</v>
      </c>
      <c r="Y6471">
        <v>0.5</v>
      </c>
      <c r="Z6471">
        <v>0.12</v>
      </c>
      <c r="AA6471">
        <v>10</v>
      </c>
      <c r="AB6471">
        <v>1.1200000000000001</v>
      </c>
      <c r="AC6471">
        <v>380</v>
      </c>
      <c r="AD6471">
        <v>0.5</v>
      </c>
      <c r="AE6471">
        <v>0.01</v>
      </c>
      <c r="AF6471">
        <v>48</v>
      </c>
      <c r="AG6471">
        <v>220</v>
      </c>
      <c r="AH6471">
        <v>8</v>
      </c>
      <c r="AI6471">
        <v>1</v>
      </c>
      <c r="AJ6471">
        <v>7</v>
      </c>
      <c r="AK6471">
        <v>19</v>
      </c>
      <c r="AL6471">
        <v>0.09</v>
      </c>
      <c r="AM6471">
        <v>5</v>
      </c>
      <c r="AN6471">
        <v>5</v>
      </c>
      <c r="AO6471">
        <v>73</v>
      </c>
      <c r="AP6471">
        <v>5</v>
      </c>
      <c r="AQ6471">
        <v>76</v>
      </c>
    </row>
    <row r="6472" spans="1:43" hidden="1" x14ac:dyDescent="0.25">
      <c r="A6472" t="s">
        <v>22952</v>
      </c>
      <c r="B6472" t="s">
        <v>22953</v>
      </c>
      <c r="C6472" s="1" t="str">
        <f t="shared" si="458"/>
        <v>21:0134</v>
      </c>
      <c r="D6472" s="1" t="str">
        <f t="shared" si="459"/>
        <v>21:0078</v>
      </c>
      <c r="E6472" t="s">
        <v>22954</v>
      </c>
      <c r="F6472" t="s">
        <v>22955</v>
      </c>
      <c r="H6472">
        <v>53.722751600000002</v>
      </c>
      <c r="I6472">
        <v>-63.487937700000003</v>
      </c>
      <c r="J6472" s="1" t="str">
        <f t="shared" si="456"/>
        <v>Till</v>
      </c>
      <c r="K6472" s="1" t="str">
        <f t="shared" si="457"/>
        <v>&lt;63 micron</v>
      </c>
      <c r="L6472">
        <v>0.1</v>
      </c>
      <c r="M6472">
        <v>0.61</v>
      </c>
      <c r="N6472">
        <v>1</v>
      </c>
      <c r="O6472">
        <v>30</v>
      </c>
      <c r="P6472">
        <v>0.25</v>
      </c>
      <c r="Q6472">
        <v>1</v>
      </c>
      <c r="R6472">
        <v>0.61</v>
      </c>
      <c r="S6472">
        <v>0.25</v>
      </c>
      <c r="T6472">
        <v>7</v>
      </c>
      <c r="U6472">
        <v>24</v>
      </c>
      <c r="V6472">
        <v>11</v>
      </c>
      <c r="W6472">
        <v>2.2400000000000002</v>
      </c>
      <c r="X6472">
        <v>10</v>
      </c>
      <c r="Y6472">
        <v>0.5</v>
      </c>
      <c r="Z6472">
        <v>0.11</v>
      </c>
      <c r="AA6472">
        <v>40</v>
      </c>
      <c r="AB6472">
        <v>0.25</v>
      </c>
      <c r="AC6472">
        <v>215</v>
      </c>
      <c r="AD6472">
        <v>0.5</v>
      </c>
      <c r="AE6472">
        <v>0.02</v>
      </c>
      <c r="AF6472">
        <v>7</v>
      </c>
      <c r="AG6472">
        <v>1360</v>
      </c>
      <c r="AH6472">
        <v>8</v>
      </c>
      <c r="AI6472">
        <v>1</v>
      </c>
      <c r="AJ6472">
        <v>2</v>
      </c>
      <c r="AK6472">
        <v>34</v>
      </c>
      <c r="AL6472">
        <v>0.09</v>
      </c>
      <c r="AM6472">
        <v>5</v>
      </c>
      <c r="AN6472">
        <v>5</v>
      </c>
      <c r="AO6472">
        <v>45</v>
      </c>
      <c r="AP6472">
        <v>5</v>
      </c>
      <c r="AQ6472">
        <v>26</v>
      </c>
    </row>
    <row r="6473" spans="1:43" hidden="1" x14ac:dyDescent="0.25">
      <c r="A6473" t="s">
        <v>22956</v>
      </c>
      <c r="B6473" t="s">
        <v>22957</v>
      </c>
      <c r="C6473" s="1" t="str">
        <f t="shared" si="458"/>
        <v>21:0134</v>
      </c>
      <c r="D6473" s="1" t="str">
        <f t="shared" si="459"/>
        <v>21:0078</v>
      </c>
      <c r="E6473" t="s">
        <v>22958</v>
      </c>
      <c r="F6473" t="s">
        <v>22959</v>
      </c>
      <c r="H6473">
        <v>55.207065399999998</v>
      </c>
      <c r="I6473">
        <v>-66.615354100000005</v>
      </c>
      <c r="J6473" s="1" t="str">
        <f t="shared" si="456"/>
        <v>Till</v>
      </c>
      <c r="K6473" s="1" t="str">
        <f t="shared" si="457"/>
        <v>&lt;63 micron</v>
      </c>
      <c r="L6473">
        <v>0.1</v>
      </c>
      <c r="M6473">
        <v>2.4300000000000002</v>
      </c>
      <c r="N6473">
        <v>6</v>
      </c>
      <c r="O6473">
        <v>50</v>
      </c>
      <c r="P6473">
        <v>0.25</v>
      </c>
      <c r="Q6473">
        <v>1</v>
      </c>
      <c r="R6473">
        <v>0.49</v>
      </c>
      <c r="S6473">
        <v>0.25</v>
      </c>
      <c r="T6473">
        <v>19</v>
      </c>
      <c r="U6473">
        <v>98</v>
      </c>
      <c r="V6473">
        <v>61</v>
      </c>
      <c r="W6473">
        <v>4.9800000000000004</v>
      </c>
      <c r="X6473">
        <v>5</v>
      </c>
      <c r="Y6473">
        <v>0.5</v>
      </c>
      <c r="Z6473">
        <v>0.09</v>
      </c>
      <c r="AA6473">
        <v>10</v>
      </c>
      <c r="AB6473">
        <v>1.1000000000000001</v>
      </c>
      <c r="AC6473">
        <v>475</v>
      </c>
      <c r="AD6473">
        <v>0.5</v>
      </c>
      <c r="AE6473">
        <v>5.0000000000000001E-3</v>
      </c>
      <c r="AF6473">
        <v>57</v>
      </c>
      <c r="AG6473">
        <v>200</v>
      </c>
      <c r="AH6473">
        <v>8</v>
      </c>
      <c r="AI6473">
        <v>1</v>
      </c>
      <c r="AJ6473">
        <v>8</v>
      </c>
      <c r="AK6473">
        <v>17</v>
      </c>
      <c r="AL6473">
        <v>0.18</v>
      </c>
      <c r="AM6473">
        <v>5</v>
      </c>
      <c r="AN6473">
        <v>5</v>
      </c>
      <c r="AO6473">
        <v>86</v>
      </c>
      <c r="AP6473">
        <v>5</v>
      </c>
      <c r="AQ6473">
        <v>80</v>
      </c>
    </row>
    <row r="6474" spans="1:43" hidden="1" x14ac:dyDescent="0.25">
      <c r="A6474" t="s">
        <v>22960</v>
      </c>
      <c r="B6474" t="s">
        <v>22961</v>
      </c>
      <c r="C6474" s="1" t="str">
        <f t="shared" si="458"/>
        <v>21:0134</v>
      </c>
      <c r="D6474" s="1" t="str">
        <f t="shared" si="459"/>
        <v>21:0078</v>
      </c>
      <c r="E6474" t="s">
        <v>22962</v>
      </c>
      <c r="F6474" t="s">
        <v>22963</v>
      </c>
      <c r="H6474">
        <v>54.494860299999999</v>
      </c>
      <c r="I6474">
        <v>-66.470132899999996</v>
      </c>
      <c r="J6474" s="1" t="str">
        <f t="shared" si="456"/>
        <v>Till</v>
      </c>
      <c r="K6474" s="1" t="str">
        <f t="shared" si="457"/>
        <v>&lt;63 micron</v>
      </c>
      <c r="L6474">
        <v>0.6</v>
      </c>
      <c r="M6474">
        <v>1.47</v>
      </c>
      <c r="N6474">
        <v>12</v>
      </c>
      <c r="O6474">
        <v>70</v>
      </c>
      <c r="P6474">
        <v>0.5</v>
      </c>
      <c r="Q6474">
        <v>1</v>
      </c>
      <c r="R6474">
        <v>0.32</v>
      </c>
      <c r="S6474">
        <v>0.25</v>
      </c>
      <c r="T6474">
        <v>11</v>
      </c>
      <c r="U6474">
        <v>36</v>
      </c>
      <c r="V6474">
        <v>12</v>
      </c>
      <c r="W6474">
        <v>7.62</v>
      </c>
      <c r="X6474">
        <v>5</v>
      </c>
      <c r="Y6474">
        <v>0.5</v>
      </c>
      <c r="Z6474">
        <v>0.14000000000000001</v>
      </c>
      <c r="AA6474">
        <v>20</v>
      </c>
      <c r="AB6474">
        <v>0.57999999999999996</v>
      </c>
      <c r="AC6474">
        <v>2180</v>
      </c>
      <c r="AD6474">
        <v>1</v>
      </c>
      <c r="AE6474">
        <v>0.01</v>
      </c>
      <c r="AF6474">
        <v>24</v>
      </c>
      <c r="AG6474">
        <v>520</v>
      </c>
      <c r="AH6474">
        <v>8</v>
      </c>
      <c r="AI6474">
        <v>2</v>
      </c>
      <c r="AJ6474">
        <v>2</v>
      </c>
      <c r="AK6474">
        <v>10</v>
      </c>
      <c r="AL6474">
        <v>0.04</v>
      </c>
      <c r="AM6474">
        <v>5</v>
      </c>
      <c r="AN6474">
        <v>5</v>
      </c>
      <c r="AO6474">
        <v>49</v>
      </c>
      <c r="AP6474">
        <v>5</v>
      </c>
      <c r="AQ6474">
        <v>54</v>
      </c>
    </row>
    <row r="6475" spans="1:43" hidden="1" x14ac:dyDescent="0.25">
      <c r="A6475" t="s">
        <v>22964</v>
      </c>
      <c r="B6475" t="s">
        <v>22965</v>
      </c>
      <c r="C6475" s="1" t="str">
        <f t="shared" si="458"/>
        <v>21:0134</v>
      </c>
      <c r="D6475" s="1" t="str">
        <f t="shared" si="459"/>
        <v>21:0078</v>
      </c>
      <c r="E6475" t="s">
        <v>22966</v>
      </c>
      <c r="F6475" t="s">
        <v>22967</v>
      </c>
      <c r="H6475">
        <v>54.432442199999997</v>
      </c>
      <c r="I6475">
        <v>-66.420010399999995</v>
      </c>
      <c r="J6475" s="1" t="str">
        <f t="shared" si="456"/>
        <v>Till</v>
      </c>
      <c r="K6475" s="1" t="str">
        <f t="shared" si="457"/>
        <v>&lt;63 micron</v>
      </c>
      <c r="L6475">
        <v>0.1</v>
      </c>
      <c r="M6475">
        <v>1.39</v>
      </c>
      <c r="N6475">
        <v>16</v>
      </c>
      <c r="O6475">
        <v>60</v>
      </c>
      <c r="P6475">
        <v>0.5</v>
      </c>
      <c r="Q6475">
        <v>1</v>
      </c>
      <c r="R6475">
        <v>0.24</v>
      </c>
      <c r="S6475">
        <v>0.25</v>
      </c>
      <c r="T6475">
        <v>10</v>
      </c>
      <c r="U6475">
        <v>40</v>
      </c>
      <c r="V6475">
        <v>26</v>
      </c>
      <c r="W6475">
        <v>8.65</v>
      </c>
      <c r="X6475">
        <v>5</v>
      </c>
      <c r="Y6475">
        <v>1</v>
      </c>
      <c r="Z6475">
        <v>0.18</v>
      </c>
      <c r="AA6475">
        <v>20</v>
      </c>
      <c r="AB6475">
        <v>0.45</v>
      </c>
      <c r="AC6475">
        <v>1100</v>
      </c>
      <c r="AD6475">
        <v>1</v>
      </c>
      <c r="AE6475">
        <v>0.01</v>
      </c>
      <c r="AF6475">
        <v>23</v>
      </c>
      <c r="AG6475">
        <v>460</v>
      </c>
      <c r="AH6475">
        <v>6</v>
      </c>
      <c r="AI6475">
        <v>1</v>
      </c>
      <c r="AJ6475">
        <v>3</v>
      </c>
      <c r="AK6475">
        <v>11</v>
      </c>
      <c r="AL6475">
        <v>0.04</v>
      </c>
      <c r="AM6475">
        <v>5</v>
      </c>
      <c r="AN6475">
        <v>5</v>
      </c>
      <c r="AO6475">
        <v>51</v>
      </c>
      <c r="AP6475">
        <v>5</v>
      </c>
      <c r="AQ6475">
        <v>60</v>
      </c>
    </row>
    <row r="6476" spans="1:43" hidden="1" x14ac:dyDescent="0.25">
      <c r="A6476" t="s">
        <v>22968</v>
      </c>
      <c r="B6476" t="s">
        <v>22969</v>
      </c>
      <c r="C6476" s="1" t="str">
        <f t="shared" si="458"/>
        <v>21:0134</v>
      </c>
      <c r="D6476" s="1" t="str">
        <f t="shared" si="459"/>
        <v>21:0078</v>
      </c>
      <c r="E6476" t="s">
        <v>22970</v>
      </c>
      <c r="F6476" t="s">
        <v>22971</v>
      </c>
      <c r="H6476">
        <v>54.450927800000002</v>
      </c>
      <c r="I6476">
        <v>-66.269192599999997</v>
      </c>
      <c r="J6476" s="1" t="str">
        <f t="shared" si="456"/>
        <v>Till</v>
      </c>
      <c r="K6476" s="1" t="str">
        <f t="shared" si="457"/>
        <v>&lt;63 micron</v>
      </c>
      <c r="L6476">
        <v>0.1</v>
      </c>
      <c r="M6476">
        <v>2.2200000000000002</v>
      </c>
      <c r="N6476">
        <v>12</v>
      </c>
      <c r="O6476">
        <v>70</v>
      </c>
      <c r="P6476">
        <v>1</v>
      </c>
      <c r="Q6476">
        <v>1</v>
      </c>
      <c r="R6476">
        <v>0.19</v>
      </c>
      <c r="S6476">
        <v>0.25</v>
      </c>
      <c r="T6476">
        <v>19</v>
      </c>
      <c r="U6476">
        <v>37</v>
      </c>
      <c r="V6476">
        <v>38</v>
      </c>
      <c r="W6476">
        <v>9.58</v>
      </c>
      <c r="X6476">
        <v>10</v>
      </c>
      <c r="Y6476">
        <v>0.5</v>
      </c>
      <c r="Z6476">
        <v>0.1</v>
      </c>
      <c r="AA6476">
        <v>20</v>
      </c>
      <c r="AB6476">
        <v>0.79</v>
      </c>
      <c r="AC6476">
        <v>1590</v>
      </c>
      <c r="AD6476">
        <v>0.5</v>
      </c>
      <c r="AE6476">
        <v>5.0000000000000001E-3</v>
      </c>
      <c r="AF6476">
        <v>26</v>
      </c>
      <c r="AG6476">
        <v>1010</v>
      </c>
      <c r="AH6476">
        <v>2</v>
      </c>
      <c r="AI6476">
        <v>1</v>
      </c>
      <c r="AJ6476">
        <v>4</v>
      </c>
      <c r="AK6476">
        <v>15</v>
      </c>
      <c r="AL6476">
        <v>0.06</v>
      </c>
      <c r="AM6476">
        <v>5</v>
      </c>
      <c r="AN6476">
        <v>5</v>
      </c>
      <c r="AO6476">
        <v>64</v>
      </c>
      <c r="AP6476">
        <v>5</v>
      </c>
      <c r="AQ6476">
        <v>50</v>
      </c>
    </row>
    <row r="6477" spans="1:43" hidden="1" x14ac:dyDescent="0.25">
      <c r="A6477" t="s">
        <v>22972</v>
      </c>
      <c r="B6477" t="s">
        <v>22973</v>
      </c>
      <c r="C6477" s="1" t="str">
        <f t="shared" si="458"/>
        <v>21:0134</v>
      </c>
      <c r="D6477" s="1" t="str">
        <f t="shared" si="459"/>
        <v>21:0078</v>
      </c>
      <c r="E6477" t="s">
        <v>22974</v>
      </c>
      <c r="F6477" t="s">
        <v>22975</v>
      </c>
      <c r="H6477">
        <v>54.730039699999999</v>
      </c>
      <c r="I6477">
        <v>-65.751141700000005</v>
      </c>
      <c r="J6477" s="1" t="str">
        <f t="shared" si="456"/>
        <v>Till</v>
      </c>
      <c r="K6477" s="1" t="str">
        <f t="shared" si="457"/>
        <v>&lt;63 micron</v>
      </c>
      <c r="L6477">
        <v>0.1</v>
      </c>
      <c r="M6477">
        <v>2.34</v>
      </c>
      <c r="N6477">
        <v>8</v>
      </c>
      <c r="O6477">
        <v>50</v>
      </c>
      <c r="P6477">
        <v>0.25</v>
      </c>
      <c r="Q6477">
        <v>4</v>
      </c>
      <c r="R6477">
        <v>0.21</v>
      </c>
      <c r="S6477">
        <v>0.25</v>
      </c>
      <c r="T6477">
        <v>17</v>
      </c>
      <c r="U6477">
        <v>52</v>
      </c>
      <c r="V6477">
        <v>39</v>
      </c>
      <c r="W6477">
        <v>5.69</v>
      </c>
      <c r="X6477">
        <v>5</v>
      </c>
      <c r="Y6477">
        <v>0.5</v>
      </c>
      <c r="Z6477">
        <v>0.14000000000000001</v>
      </c>
      <c r="AA6477">
        <v>30</v>
      </c>
      <c r="AB6477">
        <v>0.99</v>
      </c>
      <c r="AC6477">
        <v>620</v>
      </c>
      <c r="AD6477">
        <v>0.5</v>
      </c>
      <c r="AE6477">
        <v>0.01</v>
      </c>
      <c r="AF6477">
        <v>38</v>
      </c>
      <c r="AG6477">
        <v>390</v>
      </c>
      <c r="AH6477">
        <v>8</v>
      </c>
      <c r="AI6477">
        <v>1</v>
      </c>
      <c r="AJ6477">
        <v>3</v>
      </c>
      <c r="AK6477">
        <v>11</v>
      </c>
      <c r="AL6477">
        <v>0.09</v>
      </c>
      <c r="AM6477">
        <v>5</v>
      </c>
      <c r="AN6477">
        <v>5</v>
      </c>
      <c r="AO6477">
        <v>51</v>
      </c>
      <c r="AP6477">
        <v>5</v>
      </c>
      <c r="AQ6477">
        <v>86</v>
      </c>
    </row>
    <row r="6478" spans="1:43" hidden="1" x14ac:dyDescent="0.25">
      <c r="A6478" t="s">
        <v>22976</v>
      </c>
      <c r="B6478" t="s">
        <v>22977</v>
      </c>
      <c r="C6478" s="1" t="str">
        <f t="shared" si="458"/>
        <v>21:0134</v>
      </c>
      <c r="D6478" s="1" t="str">
        <f t="shared" si="459"/>
        <v>21:0078</v>
      </c>
      <c r="E6478" t="s">
        <v>22978</v>
      </c>
      <c r="F6478" t="s">
        <v>22979</v>
      </c>
      <c r="H6478">
        <v>54.245802099999999</v>
      </c>
      <c r="I6478">
        <v>-64.834617399999999</v>
      </c>
      <c r="J6478" s="1" t="str">
        <f t="shared" si="456"/>
        <v>Till</v>
      </c>
      <c r="K6478" s="1" t="str">
        <f t="shared" si="457"/>
        <v>&lt;63 micron</v>
      </c>
      <c r="L6478">
        <v>0.1</v>
      </c>
      <c r="M6478">
        <v>1.92</v>
      </c>
      <c r="N6478">
        <v>1</v>
      </c>
      <c r="O6478">
        <v>100</v>
      </c>
      <c r="P6478">
        <v>0.25</v>
      </c>
      <c r="Q6478">
        <v>1</v>
      </c>
      <c r="R6478">
        <v>0.68</v>
      </c>
      <c r="S6478">
        <v>0.25</v>
      </c>
      <c r="T6478">
        <v>12</v>
      </c>
      <c r="U6478">
        <v>50</v>
      </c>
      <c r="V6478">
        <v>23</v>
      </c>
      <c r="W6478">
        <v>3.07</v>
      </c>
      <c r="X6478">
        <v>5</v>
      </c>
      <c r="Y6478">
        <v>0.5</v>
      </c>
      <c r="Z6478">
        <v>0.18</v>
      </c>
      <c r="AA6478">
        <v>30</v>
      </c>
      <c r="AB6478">
        <v>0.74</v>
      </c>
      <c r="AC6478">
        <v>230</v>
      </c>
      <c r="AD6478">
        <v>0.5</v>
      </c>
      <c r="AE6478">
        <v>0.03</v>
      </c>
      <c r="AF6478">
        <v>22</v>
      </c>
      <c r="AG6478">
        <v>1780</v>
      </c>
      <c r="AH6478">
        <v>1</v>
      </c>
      <c r="AI6478">
        <v>1</v>
      </c>
      <c r="AJ6478">
        <v>4</v>
      </c>
      <c r="AK6478">
        <v>23</v>
      </c>
      <c r="AL6478">
        <v>0.13</v>
      </c>
      <c r="AM6478">
        <v>5</v>
      </c>
      <c r="AN6478">
        <v>5</v>
      </c>
      <c r="AO6478">
        <v>68</v>
      </c>
      <c r="AP6478">
        <v>5</v>
      </c>
      <c r="AQ6478">
        <v>44</v>
      </c>
    </row>
    <row r="6479" spans="1:43" hidden="1" x14ac:dyDescent="0.25">
      <c r="A6479" t="s">
        <v>22980</v>
      </c>
      <c r="B6479" t="s">
        <v>22981</v>
      </c>
      <c r="C6479" s="1" t="str">
        <f t="shared" si="458"/>
        <v>21:0134</v>
      </c>
      <c r="D6479" s="1" t="str">
        <f t="shared" si="459"/>
        <v>21:0078</v>
      </c>
      <c r="E6479" t="s">
        <v>22982</v>
      </c>
      <c r="F6479" t="s">
        <v>22983</v>
      </c>
      <c r="H6479">
        <v>54.412975500000002</v>
      </c>
      <c r="I6479">
        <v>-64.509218300000001</v>
      </c>
      <c r="J6479" s="1" t="str">
        <f t="shared" si="456"/>
        <v>Till</v>
      </c>
      <c r="K6479" s="1" t="str">
        <f t="shared" si="457"/>
        <v>&lt;63 micron</v>
      </c>
      <c r="L6479">
        <v>0.1</v>
      </c>
      <c r="M6479">
        <v>1.52</v>
      </c>
      <c r="N6479">
        <v>1</v>
      </c>
      <c r="O6479">
        <v>40</v>
      </c>
      <c r="P6479">
        <v>0.25</v>
      </c>
      <c r="Q6479">
        <v>1</v>
      </c>
      <c r="R6479">
        <v>0.78</v>
      </c>
      <c r="S6479">
        <v>0.25</v>
      </c>
      <c r="T6479">
        <v>7</v>
      </c>
      <c r="U6479">
        <v>37</v>
      </c>
      <c r="V6479">
        <v>14</v>
      </c>
      <c r="W6479">
        <v>2.68</v>
      </c>
      <c r="X6479">
        <v>5</v>
      </c>
      <c r="Y6479">
        <v>0.5</v>
      </c>
      <c r="Z6479">
        <v>0.12</v>
      </c>
      <c r="AA6479">
        <v>30</v>
      </c>
      <c r="AB6479">
        <v>0.47</v>
      </c>
      <c r="AC6479">
        <v>150</v>
      </c>
      <c r="AD6479">
        <v>0.5</v>
      </c>
      <c r="AE6479">
        <v>0.02</v>
      </c>
      <c r="AF6479">
        <v>14</v>
      </c>
      <c r="AG6479">
        <v>2210</v>
      </c>
      <c r="AH6479">
        <v>2</v>
      </c>
      <c r="AI6479">
        <v>1</v>
      </c>
      <c r="AJ6479">
        <v>3</v>
      </c>
      <c r="AK6479">
        <v>25</v>
      </c>
      <c r="AL6479">
        <v>0.08</v>
      </c>
      <c r="AM6479">
        <v>5</v>
      </c>
      <c r="AN6479">
        <v>5</v>
      </c>
      <c r="AO6479">
        <v>64</v>
      </c>
      <c r="AP6479">
        <v>5</v>
      </c>
      <c r="AQ6479">
        <v>30</v>
      </c>
    </row>
    <row r="6480" spans="1:43" hidden="1" x14ac:dyDescent="0.25">
      <c r="A6480" t="s">
        <v>22984</v>
      </c>
      <c r="B6480" t="s">
        <v>22985</v>
      </c>
      <c r="C6480" s="1" t="str">
        <f t="shared" si="458"/>
        <v>21:0134</v>
      </c>
      <c r="D6480" s="1" t="str">
        <f t="shared" si="459"/>
        <v>21:0078</v>
      </c>
      <c r="E6480" t="s">
        <v>22986</v>
      </c>
      <c r="F6480" t="s">
        <v>22987</v>
      </c>
      <c r="H6480">
        <v>54.723065099999999</v>
      </c>
      <c r="I6480">
        <v>-64.275372500000003</v>
      </c>
      <c r="J6480" s="1" t="str">
        <f t="shared" si="456"/>
        <v>Till</v>
      </c>
      <c r="K6480" s="1" t="str">
        <f t="shared" si="457"/>
        <v>&lt;63 micron</v>
      </c>
      <c r="L6480">
        <v>0.1</v>
      </c>
      <c r="M6480">
        <v>1.9</v>
      </c>
      <c r="N6480">
        <v>2</v>
      </c>
      <c r="O6480">
        <v>130</v>
      </c>
      <c r="P6480">
        <v>0.25</v>
      </c>
      <c r="Q6480">
        <v>1</v>
      </c>
      <c r="R6480">
        <v>0.74</v>
      </c>
      <c r="S6480">
        <v>0.25</v>
      </c>
      <c r="T6480">
        <v>13</v>
      </c>
      <c r="U6480">
        <v>48</v>
      </c>
      <c r="V6480">
        <v>44</v>
      </c>
      <c r="W6480">
        <v>2.85</v>
      </c>
      <c r="X6480">
        <v>5</v>
      </c>
      <c r="Y6480">
        <v>0.5</v>
      </c>
      <c r="Z6480">
        <v>0.32</v>
      </c>
      <c r="AA6480">
        <v>30</v>
      </c>
      <c r="AB6480">
        <v>0.71</v>
      </c>
      <c r="AC6480">
        <v>270</v>
      </c>
      <c r="AD6480">
        <v>0.5</v>
      </c>
      <c r="AE6480">
        <v>0.04</v>
      </c>
      <c r="AF6480">
        <v>28</v>
      </c>
      <c r="AG6480">
        <v>1580</v>
      </c>
      <c r="AH6480">
        <v>2</v>
      </c>
      <c r="AI6480">
        <v>1</v>
      </c>
      <c r="AJ6480">
        <v>5</v>
      </c>
      <c r="AK6480">
        <v>22</v>
      </c>
      <c r="AL6480">
        <v>0.12</v>
      </c>
      <c r="AM6480">
        <v>5</v>
      </c>
      <c r="AN6480">
        <v>5</v>
      </c>
      <c r="AO6480">
        <v>64</v>
      </c>
      <c r="AP6480">
        <v>5</v>
      </c>
      <c r="AQ6480">
        <v>48</v>
      </c>
    </row>
    <row r="6481" spans="1:43" hidden="1" x14ac:dyDescent="0.25">
      <c r="A6481" t="s">
        <v>22988</v>
      </c>
      <c r="B6481" t="s">
        <v>22989</v>
      </c>
      <c r="C6481" s="1" t="str">
        <f t="shared" si="458"/>
        <v>21:0134</v>
      </c>
      <c r="D6481" s="1" t="str">
        <f t="shared" si="459"/>
        <v>21:0078</v>
      </c>
      <c r="E6481" t="s">
        <v>22990</v>
      </c>
      <c r="F6481" t="s">
        <v>22991</v>
      </c>
      <c r="H6481">
        <v>54.723384000000003</v>
      </c>
      <c r="I6481">
        <v>-64.874774000000002</v>
      </c>
      <c r="J6481" s="1" t="str">
        <f t="shared" si="456"/>
        <v>Till</v>
      </c>
      <c r="K6481" s="1" t="str">
        <f t="shared" si="457"/>
        <v>&lt;63 micron</v>
      </c>
      <c r="L6481">
        <v>0.1</v>
      </c>
      <c r="M6481">
        <v>1.8</v>
      </c>
      <c r="N6481">
        <v>1</v>
      </c>
      <c r="O6481">
        <v>70</v>
      </c>
      <c r="P6481">
        <v>0.25</v>
      </c>
      <c r="Q6481">
        <v>1</v>
      </c>
      <c r="R6481">
        <v>0.67</v>
      </c>
      <c r="S6481">
        <v>0.25</v>
      </c>
      <c r="T6481">
        <v>9</v>
      </c>
      <c r="U6481">
        <v>50</v>
      </c>
      <c r="V6481">
        <v>17</v>
      </c>
      <c r="W6481">
        <v>2.79</v>
      </c>
      <c r="X6481">
        <v>5</v>
      </c>
      <c r="Y6481">
        <v>0.5</v>
      </c>
      <c r="Z6481">
        <v>0.12</v>
      </c>
      <c r="AA6481">
        <v>30</v>
      </c>
      <c r="AB6481">
        <v>0.71</v>
      </c>
      <c r="AC6481">
        <v>180</v>
      </c>
      <c r="AD6481">
        <v>0.5</v>
      </c>
      <c r="AE6481">
        <v>0.03</v>
      </c>
      <c r="AF6481">
        <v>19</v>
      </c>
      <c r="AG6481">
        <v>1890</v>
      </c>
      <c r="AH6481">
        <v>2</v>
      </c>
      <c r="AI6481">
        <v>1</v>
      </c>
      <c r="AJ6481">
        <v>4</v>
      </c>
      <c r="AK6481">
        <v>22</v>
      </c>
      <c r="AL6481">
        <v>0.12</v>
      </c>
      <c r="AM6481">
        <v>5</v>
      </c>
      <c r="AN6481">
        <v>5</v>
      </c>
      <c r="AO6481">
        <v>64</v>
      </c>
      <c r="AP6481">
        <v>5</v>
      </c>
      <c r="AQ6481">
        <v>36</v>
      </c>
    </row>
    <row r="6482" spans="1:43" hidden="1" x14ac:dyDescent="0.25">
      <c r="A6482" t="s">
        <v>22992</v>
      </c>
      <c r="B6482" t="s">
        <v>22993</v>
      </c>
      <c r="C6482" s="1" t="str">
        <f t="shared" si="458"/>
        <v>21:0134</v>
      </c>
      <c r="D6482" s="1" t="str">
        <f t="shared" si="459"/>
        <v>21:0078</v>
      </c>
      <c r="E6482" t="s">
        <v>22994</v>
      </c>
      <c r="F6482" t="s">
        <v>22995</v>
      </c>
      <c r="H6482">
        <v>54.472238900000001</v>
      </c>
      <c r="I6482">
        <v>-67.199106799999996</v>
      </c>
      <c r="J6482" s="1" t="str">
        <f t="shared" si="456"/>
        <v>Till</v>
      </c>
      <c r="K6482" s="1" t="str">
        <f t="shared" si="457"/>
        <v>&lt;63 micron</v>
      </c>
      <c r="L6482">
        <v>0.1</v>
      </c>
      <c r="M6482">
        <v>2.5499999999999998</v>
      </c>
      <c r="N6482">
        <v>1</v>
      </c>
      <c r="O6482">
        <v>90</v>
      </c>
      <c r="P6482">
        <v>0.25</v>
      </c>
      <c r="Q6482">
        <v>1</v>
      </c>
      <c r="R6482">
        <v>0.17</v>
      </c>
      <c r="S6482">
        <v>0.25</v>
      </c>
      <c r="T6482">
        <v>15</v>
      </c>
      <c r="U6482">
        <v>129</v>
      </c>
      <c r="V6482">
        <v>39</v>
      </c>
      <c r="W6482">
        <v>3.38</v>
      </c>
      <c r="X6482">
        <v>5</v>
      </c>
      <c r="Y6482">
        <v>0.5</v>
      </c>
      <c r="Z6482">
        <v>0.21</v>
      </c>
      <c r="AA6482">
        <v>30</v>
      </c>
      <c r="AB6482">
        <v>1.1000000000000001</v>
      </c>
      <c r="AC6482">
        <v>230</v>
      </c>
      <c r="AD6482">
        <v>0.5</v>
      </c>
      <c r="AE6482">
        <v>0.01</v>
      </c>
      <c r="AF6482">
        <v>50</v>
      </c>
      <c r="AG6482">
        <v>400</v>
      </c>
      <c r="AH6482">
        <v>4</v>
      </c>
      <c r="AI6482">
        <v>1</v>
      </c>
      <c r="AJ6482">
        <v>7</v>
      </c>
      <c r="AK6482">
        <v>11</v>
      </c>
      <c r="AL6482">
        <v>0.18</v>
      </c>
      <c r="AM6482">
        <v>5</v>
      </c>
      <c r="AN6482">
        <v>5</v>
      </c>
      <c r="AO6482">
        <v>83</v>
      </c>
      <c r="AP6482">
        <v>5</v>
      </c>
      <c r="AQ6482">
        <v>40</v>
      </c>
    </row>
    <row r="6483" spans="1:43" hidden="1" x14ac:dyDescent="0.25">
      <c r="A6483" t="s">
        <v>22996</v>
      </c>
      <c r="B6483" t="s">
        <v>22997</v>
      </c>
      <c r="C6483" s="1" t="str">
        <f t="shared" si="458"/>
        <v>21:0134</v>
      </c>
      <c r="D6483" s="1" t="str">
        <f t="shared" si="459"/>
        <v>21:0078</v>
      </c>
      <c r="E6483" t="s">
        <v>22998</v>
      </c>
      <c r="F6483" t="s">
        <v>22999</v>
      </c>
      <c r="H6483">
        <v>53.709514499999997</v>
      </c>
      <c r="I6483">
        <v>-63.515055099999998</v>
      </c>
      <c r="J6483" s="1" t="str">
        <f t="shared" si="456"/>
        <v>Till</v>
      </c>
      <c r="K6483" s="1" t="str">
        <f t="shared" si="457"/>
        <v>&lt;63 micron</v>
      </c>
      <c r="L6483">
        <v>0.1</v>
      </c>
      <c r="M6483">
        <v>0.59</v>
      </c>
      <c r="N6483">
        <v>4</v>
      </c>
      <c r="O6483">
        <v>20</v>
      </c>
      <c r="P6483">
        <v>0.25</v>
      </c>
      <c r="Q6483">
        <v>1</v>
      </c>
      <c r="R6483">
        <v>0.53</v>
      </c>
      <c r="S6483">
        <v>0.25</v>
      </c>
      <c r="T6483">
        <v>6</v>
      </c>
      <c r="U6483">
        <v>25</v>
      </c>
      <c r="V6483">
        <v>18</v>
      </c>
      <c r="W6483">
        <v>2.06</v>
      </c>
      <c r="X6483">
        <v>5</v>
      </c>
      <c r="Y6483">
        <v>0.5</v>
      </c>
      <c r="Z6483">
        <v>0.1</v>
      </c>
      <c r="AA6483">
        <v>30</v>
      </c>
      <c r="AB6483">
        <v>0.24</v>
      </c>
      <c r="AC6483">
        <v>185</v>
      </c>
      <c r="AD6483">
        <v>0.5</v>
      </c>
      <c r="AE6483">
        <v>0.02</v>
      </c>
      <c r="AF6483">
        <v>7</v>
      </c>
      <c r="AG6483">
        <v>1140</v>
      </c>
      <c r="AH6483">
        <v>6</v>
      </c>
      <c r="AI6483">
        <v>2</v>
      </c>
      <c r="AJ6483">
        <v>2</v>
      </c>
      <c r="AK6483">
        <v>28</v>
      </c>
      <c r="AL6483">
        <v>7.0000000000000007E-2</v>
      </c>
      <c r="AM6483">
        <v>5</v>
      </c>
      <c r="AN6483">
        <v>5</v>
      </c>
      <c r="AO6483">
        <v>44</v>
      </c>
      <c r="AP6483">
        <v>5</v>
      </c>
      <c r="AQ6483">
        <v>20</v>
      </c>
    </row>
    <row r="6484" spans="1:43" hidden="1" x14ac:dyDescent="0.25">
      <c r="A6484" t="s">
        <v>23000</v>
      </c>
      <c r="B6484" t="s">
        <v>23001</v>
      </c>
      <c r="C6484" s="1" t="str">
        <f t="shared" si="458"/>
        <v>21:0134</v>
      </c>
      <c r="D6484" s="1" t="str">
        <f t="shared" si="459"/>
        <v>21:0078</v>
      </c>
      <c r="E6484" t="s">
        <v>23002</v>
      </c>
      <c r="F6484" t="s">
        <v>23003</v>
      </c>
      <c r="H6484">
        <v>54.482827399999998</v>
      </c>
      <c r="I6484">
        <v>-67.329240200000001</v>
      </c>
      <c r="J6484" s="1" t="str">
        <f t="shared" si="456"/>
        <v>Till</v>
      </c>
      <c r="K6484" s="1" t="str">
        <f t="shared" si="457"/>
        <v>&lt;63 micron</v>
      </c>
      <c r="L6484">
        <v>0.1</v>
      </c>
      <c r="M6484">
        <v>1.66</v>
      </c>
      <c r="N6484">
        <v>2</v>
      </c>
      <c r="O6484">
        <v>80</v>
      </c>
      <c r="P6484">
        <v>0.25</v>
      </c>
      <c r="Q6484">
        <v>1</v>
      </c>
      <c r="R6484">
        <v>0.22</v>
      </c>
      <c r="S6484">
        <v>0.25</v>
      </c>
      <c r="T6484">
        <v>14</v>
      </c>
      <c r="U6484">
        <v>101</v>
      </c>
      <c r="V6484">
        <v>24</v>
      </c>
      <c r="W6484">
        <v>2.6</v>
      </c>
      <c r="X6484">
        <v>5</v>
      </c>
      <c r="Y6484">
        <v>0.5</v>
      </c>
      <c r="Z6484">
        <v>0.24</v>
      </c>
      <c r="AA6484">
        <v>30</v>
      </c>
      <c r="AB6484">
        <v>0.88</v>
      </c>
      <c r="AC6484">
        <v>230</v>
      </c>
      <c r="AD6484">
        <v>0.5</v>
      </c>
      <c r="AE6484">
        <v>0.01</v>
      </c>
      <c r="AF6484">
        <v>36</v>
      </c>
      <c r="AG6484">
        <v>570</v>
      </c>
      <c r="AH6484">
        <v>4</v>
      </c>
      <c r="AI6484">
        <v>1</v>
      </c>
      <c r="AJ6484">
        <v>5</v>
      </c>
      <c r="AK6484">
        <v>11</v>
      </c>
      <c r="AL6484">
        <v>0.15</v>
      </c>
      <c r="AM6484">
        <v>5</v>
      </c>
      <c r="AN6484">
        <v>5</v>
      </c>
      <c r="AO6484">
        <v>70</v>
      </c>
      <c r="AP6484">
        <v>5</v>
      </c>
      <c r="AQ6484">
        <v>34</v>
      </c>
    </row>
    <row r="6485" spans="1:43" hidden="1" x14ac:dyDescent="0.25">
      <c r="A6485" t="s">
        <v>23004</v>
      </c>
      <c r="B6485" t="s">
        <v>23005</v>
      </c>
      <c r="C6485" s="1" t="str">
        <f t="shared" si="458"/>
        <v>21:0134</v>
      </c>
      <c r="D6485" s="1" t="str">
        <f t="shared" si="459"/>
        <v>21:0078</v>
      </c>
      <c r="E6485" t="s">
        <v>23006</v>
      </c>
      <c r="F6485" t="s">
        <v>23007</v>
      </c>
      <c r="H6485">
        <v>54.4320278</v>
      </c>
      <c r="I6485">
        <v>-67.435534099999998</v>
      </c>
      <c r="J6485" s="1" t="str">
        <f t="shared" ref="J6485:J6548" si="460">HYPERLINK("http://geochem.nrcan.gc.ca/cdogs/content/kwd/kwd020044_e.htm", "Till")</f>
        <v>Till</v>
      </c>
      <c r="K6485" s="1" t="str">
        <f t="shared" si="457"/>
        <v>&lt;63 micron</v>
      </c>
      <c r="L6485">
        <v>0.1</v>
      </c>
      <c r="M6485">
        <v>1.68</v>
      </c>
      <c r="N6485">
        <v>1</v>
      </c>
      <c r="O6485">
        <v>100</v>
      </c>
      <c r="P6485">
        <v>0.25</v>
      </c>
      <c r="Q6485">
        <v>1</v>
      </c>
      <c r="R6485">
        <v>0.23</v>
      </c>
      <c r="S6485">
        <v>0.25</v>
      </c>
      <c r="T6485">
        <v>14</v>
      </c>
      <c r="U6485">
        <v>97</v>
      </c>
      <c r="V6485">
        <v>26</v>
      </c>
      <c r="W6485">
        <v>2.5299999999999998</v>
      </c>
      <c r="X6485">
        <v>5</v>
      </c>
      <c r="Y6485">
        <v>0.5</v>
      </c>
      <c r="Z6485">
        <v>0.27</v>
      </c>
      <c r="AA6485">
        <v>30</v>
      </c>
      <c r="AB6485">
        <v>0.82</v>
      </c>
      <c r="AC6485">
        <v>225</v>
      </c>
      <c r="AD6485">
        <v>0.5</v>
      </c>
      <c r="AE6485">
        <v>0.01</v>
      </c>
      <c r="AF6485">
        <v>40</v>
      </c>
      <c r="AG6485">
        <v>630</v>
      </c>
      <c r="AH6485">
        <v>4</v>
      </c>
      <c r="AI6485">
        <v>1</v>
      </c>
      <c r="AJ6485">
        <v>5</v>
      </c>
      <c r="AK6485">
        <v>13</v>
      </c>
      <c r="AL6485">
        <v>0.14000000000000001</v>
      </c>
      <c r="AM6485">
        <v>5</v>
      </c>
      <c r="AN6485">
        <v>5</v>
      </c>
      <c r="AO6485">
        <v>67</v>
      </c>
      <c r="AP6485">
        <v>5</v>
      </c>
      <c r="AQ6485">
        <v>34</v>
      </c>
    </row>
    <row r="6486" spans="1:43" hidden="1" x14ac:dyDescent="0.25">
      <c r="A6486" t="s">
        <v>23008</v>
      </c>
      <c r="B6486" t="s">
        <v>23009</v>
      </c>
      <c r="C6486" s="1" t="str">
        <f t="shared" si="458"/>
        <v>21:0134</v>
      </c>
      <c r="D6486" s="1" t="str">
        <f t="shared" si="459"/>
        <v>21:0078</v>
      </c>
      <c r="E6486" t="s">
        <v>23010</v>
      </c>
      <c r="F6486" t="s">
        <v>23011</v>
      </c>
      <c r="H6486">
        <v>54.3871921</v>
      </c>
      <c r="I6486">
        <v>-67.661165800000006</v>
      </c>
      <c r="J6486" s="1" t="str">
        <f t="shared" si="460"/>
        <v>Till</v>
      </c>
      <c r="K6486" s="1" t="str">
        <f t="shared" si="457"/>
        <v>&lt;63 micron</v>
      </c>
      <c r="L6486">
        <v>0.1</v>
      </c>
      <c r="M6486">
        <v>2.4300000000000002</v>
      </c>
      <c r="N6486">
        <v>1</v>
      </c>
      <c r="O6486">
        <v>110</v>
      </c>
      <c r="P6486">
        <v>0.25</v>
      </c>
      <c r="Q6486">
        <v>1</v>
      </c>
      <c r="R6486">
        <v>0.17</v>
      </c>
      <c r="S6486">
        <v>0.25</v>
      </c>
      <c r="T6486">
        <v>19</v>
      </c>
      <c r="U6486">
        <v>113</v>
      </c>
      <c r="V6486">
        <v>39</v>
      </c>
      <c r="W6486">
        <v>2.77</v>
      </c>
      <c r="X6486">
        <v>5</v>
      </c>
      <c r="Y6486">
        <v>0.5</v>
      </c>
      <c r="Z6486">
        <v>0.35</v>
      </c>
      <c r="AA6486">
        <v>20</v>
      </c>
      <c r="AB6486">
        <v>0.9</v>
      </c>
      <c r="AC6486">
        <v>275</v>
      </c>
      <c r="AD6486">
        <v>0.5</v>
      </c>
      <c r="AE6486">
        <v>0.01</v>
      </c>
      <c r="AF6486">
        <v>51</v>
      </c>
      <c r="AG6486">
        <v>600</v>
      </c>
      <c r="AH6486">
        <v>4</v>
      </c>
      <c r="AI6486">
        <v>1</v>
      </c>
      <c r="AJ6486">
        <v>6</v>
      </c>
      <c r="AK6486">
        <v>11</v>
      </c>
      <c r="AL6486">
        <v>0.17</v>
      </c>
      <c r="AM6486">
        <v>5</v>
      </c>
      <c r="AN6486">
        <v>5</v>
      </c>
      <c r="AO6486">
        <v>73</v>
      </c>
      <c r="AP6486">
        <v>5</v>
      </c>
      <c r="AQ6486">
        <v>44</v>
      </c>
    </row>
    <row r="6487" spans="1:43" hidden="1" x14ac:dyDescent="0.25">
      <c r="A6487" t="s">
        <v>23012</v>
      </c>
      <c r="B6487" t="s">
        <v>23013</v>
      </c>
      <c r="C6487" s="1" t="str">
        <f t="shared" si="458"/>
        <v>21:0134</v>
      </c>
      <c r="D6487" s="1" t="str">
        <f t="shared" si="459"/>
        <v>21:0078</v>
      </c>
      <c r="E6487" t="s">
        <v>23014</v>
      </c>
      <c r="F6487" t="s">
        <v>23015</v>
      </c>
      <c r="H6487">
        <v>54.4232187</v>
      </c>
      <c r="I6487">
        <v>-67.796406700000006</v>
      </c>
      <c r="J6487" s="1" t="str">
        <f t="shared" si="460"/>
        <v>Till</v>
      </c>
      <c r="K6487" s="1" t="str">
        <f t="shared" si="457"/>
        <v>&lt;63 micron</v>
      </c>
      <c r="L6487">
        <v>0.1</v>
      </c>
      <c r="M6487">
        <v>2.15</v>
      </c>
      <c r="N6487">
        <v>1</v>
      </c>
      <c r="O6487">
        <v>90</v>
      </c>
      <c r="P6487">
        <v>0.25</v>
      </c>
      <c r="Q6487">
        <v>1</v>
      </c>
      <c r="R6487">
        <v>0.18</v>
      </c>
      <c r="S6487">
        <v>0.25</v>
      </c>
      <c r="T6487">
        <v>13</v>
      </c>
      <c r="U6487">
        <v>102</v>
      </c>
      <c r="V6487">
        <v>26</v>
      </c>
      <c r="W6487">
        <v>2.74</v>
      </c>
      <c r="X6487">
        <v>5</v>
      </c>
      <c r="Y6487">
        <v>0.5</v>
      </c>
      <c r="Z6487">
        <v>0.32</v>
      </c>
      <c r="AA6487">
        <v>30</v>
      </c>
      <c r="AB6487">
        <v>0.9</v>
      </c>
      <c r="AC6487">
        <v>205</v>
      </c>
      <c r="AD6487">
        <v>0.5</v>
      </c>
      <c r="AE6487">
        <v>0.01</v>
      </c>
      <c r="AF6487">
        <v>38</v>
      </c>
      <c r="AG6487">
        <v>400</v>
      </c>
      <c r="AH6487">
        <v>2</v>
      </c>
      <c r="AI6487">
        <v>1</v>
      </c>
      <c r="AJ6487">
        <v>6</v>
      </c>
      <c r="AK6487">
        <v>12</v>
      </c>
      <c r="AL6487">
        <v>0.18</v>
      </c>
      <c r="AM6487">
        <v>5</v>
      </c>
      <c r="AN6487">
        <v>5</v>
      </c>
      <c r="AO6487">
        <v>71</v>
      </c>
      <c r="AP6487">
        <v>5</v>
      </c>
      <c r="AQ6487">
        <v>36</v>
      </c>
    </row>
    <row r="6488" spans="1:43" hidden="1" x14ac:dyDescent="0.25">
      <c r="A6488" t="s">
        <v>23016</v>
      </c>
      <c r="B6488" t="s">
        <v>23017</v>
      </c>
      <c r="C6488" s="1" t="str">
        <f t="shared" si="458"/>
        <v>21:0134</v>
      </c>
      <c r="D6488" s="1" t="str">
        <f t="shared" si="459"/>
        <v>21:0078</v>
      </c>
      <c r="E6488" t="s">
        <v>23018</v>
      </c>
      <c r="F6488" t="s">
        <v>23019</v>
      </c>
      <c r="H6488">
        <v>54.4815659</v>
      </c>
      <c r="I6488">
        <v>-67.872643199999999</v>
      </c>
      <c r="J6488" s="1" t="str">
        <f t="shared" si="460"/>
        <v>Till</v>
      </c>
      <c r="K6488" s="1" t="str">
        <f t="shared" si="457"/>
        <v>&lt;63 micron</v>
      </c>
      <c r="L6488">
        <v>0.1</v>
      </c>
      <c r="M6488">
        <v>1.64</v>
      </c>
      <c r="N6488">
        <v>1</v>
      </c>
      <c r="O6488">
        <v>60</v>
      </c>
      <c r="P6488">
        <v>0.25</v>
      </c>
      <c r="Q6488">
        <v>1</v>
      </c>
      <c r="R6488">
        <v>0.21</v>
      </c>
      <c r="S6488">
        <v>0.25</v>
      </c>
      <c r="T6488">
        <v>11</v>
      </c>
      <c r="U6488">
        <v>80</v>
      </c>
      <c r="V6488">
        <v>19</v>
      </c>
      <c r="W6488">
        <v>2.4</v>
      </c>
      <c r="X6488">
        <v>5</v>
      </c>
      <c r="Y6488">
        <v>0.5</v>
      </c>
      <c r="Z6488">
        <v>0.24</v>
      </c>
      <c r="AA6488">
        <v>40</v>
      </c>
      <c r="AB6488">
        <v>0.72</v>
      </c>
      <c r="AC6488">
        <v>195</v>
      </c>
      <c r="AD6488">
        <v>0.5</v>
      </c>
      <c r="AE6488">
        <v>0.01</v>
      </c>
      <c r="AF6488">
        <v>29</v>
      </c>
      <c r="AG6488">
        <v>680</v>
      </c>
      <c r="AH6488">
        <v>6</v>
      </c>
      <c r="AI6488">
        <v>1</v>
      </c>
      <c r="AJ6488">
        <v>4</v>
      </c>
      <c r="AK6488">
        <v>9</v>
      </c>
      <c r="AL6488">
        <v>0.13</v>
      </c>
      <c r="AM6488">
        <v>5</v>
      </c>
      <c r="AN6488">
        <v>5</v>
      </c>
      <c r="AO6488">
        <v>61</v>
      </c>
      <c r="AP6488">
        <v>5</v>
      </c>
      <c r="AQ6488">
        <v>36</v>
      </c>
    </row>
    <row r="6489" spans="1:43" hidden="1" x14ac:dyDescent="0.25">
      <c r="A6489" t="s">
        <v>23020</v>
      </c>
      <c r="B6489" t="s">
        <v>23021</v>
      </c>
      <c r="C6489" s="1" t="str">
        <f t="shared" si="458"/>
        <v>21:0134</v>
      </c>
      <c r="D6489" s="1" t="str">
        <f t="shared" si="459"/>
        <v>21:0078</v>
      </c>
      <c r="E6489" t="s">
        <v>23022</v>
      </c>
      <c r="F6489" t="s">
        <v>23023</v>
      </c>
      <c r="H6489">
        <v>54.406776899999997</v>
      </c>
      <c r="I6489">
        <v>-67.596893600000001</v>
      </c>
      <c r="J6489" s="1" t="str">
        <f t="shared" si="460"/>
        <v>Till</v>
      </c>
      <c r="K6489" s="1" t="str">
        <f t="shared" si="457"/>
        <v>&lt;63 micron</v>
      </c>
      <c r="L6489">
        <v>0.1</v>
      </c>
      <c r="M6489">
        <v>2.1800000000000002</v>
      </c>
      <c r="N6489">
        <v>1</v>
      </c>
      <c r="O6489">
        <v>100</v>
      </c>
      <c r="P6489">
        <v>0.25</v>
      </c>
      <c r="Q6489">
        <v>1</v>
      </c>
      <c r="R6489">
        <v>0.21</v>
      </c>
      <c r="S6489">
        <v>0.25</v>
      </c>
      <c r="T6489">
        <v>16</v>
      </c>
      <c r="U6489">
        <v>105</v>
      </c>
      <c r="V6489">
        <v>30</v>
      </c>
      <c r="W6489">
        <v>2.78</v>
      </c>
      <c r="X6489">
        <v>5</v>
      </c>
      <c r="Y6489">
        <v>0.5</v>
      </c>
      <c r="Z6489">
        <v>0.31</v>
      </c>
      <c r="AA6489">
        <v>30</v>
      </c>
      <c r="AB6489">
        <v>0.89</v>
      </c>
      <c r="AC6489">
        <v>225</v>
      </c>
      <c r="AD6489">
        <v>0.5</v>
      </c>
      <c r="AE6489">
        <v>0.01</v>
      </c>
      <c r="AF6489">
        <v>43</v>
      </c>
      <c r="AG6489">
        <v>650</v>
      </c>
      <c r="AH6489">
        <v>4</v>
      </c>
      <c r="AI6489">
        <v>1</v>
      </c>
      <c r="AJ6489">
        <v>6</v>
      </c>
      <c r="AK6489">
        <v>12</v>
      </c>
      <c r="AL6489">
        <v>0.17</v>
      </c>
      <c r="AM6489">
        <v>5</v>
      </c>
      <c r="AN6489">
        <v>5</v>
      </c>
      <c r="AO6489">
        <v>72</v>
      </c>
      <c r="AP6489">
        <v>5</v>
      </c>
      <c r="AQ6489">
        <v>38</v>
      </c>
    </row>
    <row r="6490" spans="1:43" hidden="1" x14ac:dyDescent="0.25">
      <c r="A6490" t="s">
        <v>23024</v>
      </c>
      <c r="B6490" t="s">
        <v>23025</v>
      </c>
      <c r="C6490" s="1" t="str">
        <f t="shared" si="458"/>
        <v>21:0134</v>
      </c>
      <c r="D6490" s="1" t="str">
        <f t="shared" si="459"/>
        <v>21:0078</v>
      </c>
      <c r="E6490" t="s">
        <v>23026</v>
      </c>
      <c r="F6490" t="s">
        <v>23027</v>
      </c>
      <c r="H6490">
        <v>54.349043000000002</v>
      </c>
      <c r="I6490">
        <v>-67.610092699999996</v>
      </c>
      <c r="J6490" s="1" t="str">
        <f t="shared" si="460"/>
        <v>Till</v>
      </c>
      <c r="K6490" s="1" t="str">
        <f t="shared" si="457"/>
        <v>&lt;63 micron</v>
      </c>
      <c r="L6490">
        <v>0.1</v>
      </c>
      <c r="M6490">
        <v>1.32</v>
      </c>
      <c r="N6490">
        <v>1</v>
      </c>
      <c r="O6490">
        <v>80</v>
      </c>
      <c r="P6490">
        <v>0.25</v>
      </c>
      <c r="Q6490">
        <v>1</v>
      </c>
      <c r="R6490">
        <v>0.19</v>
      </c>
      <c r="S6490">
        <v>0.25</v>
      </c>
      <c r="T6490">
        <v>10</v>
      </c>
      <c r="U6490">
        <v>84</v>
      </c>
      <c r="V6490">
        <v>21</v>
      </c>
      <c r="W6490">
        <v>2.21</v>
      </c>
      <c r="X6490">
        <v>5</v>
      </c>
      <c r="Y6490">
        <v>0.5</v>
      </c>
      <c r="Z6490">
        <v>0.24</v>
      </c>
      <c r="AA6490">
        <v>30</v>
      </c>
      <c r="AB6490">
        <v>0.65</v>
      </c>
      <c r="AC6490">
        <v>180</v>
      </c>
      <c r="AD6490">
        <v>0.5</v>
      </c>
      <c r="AE6490">
        <v>0.01</v>
      </c>
      <c r="AF6490">
        <v>30</v>
      </c>
      <c r="AG6490">
        <v>430</v>
      </c>
      <c r="AH6490">
        <v>4</v>
      </c>
      <c r="AI6490">
        <v>1</v>
      </c>
      <c r="AJ6490">
        <v>5</v>
      </c>
      <c r="AK6490">
        <v>16</v>
      </c>
      <c r="AL6490">
        <v>0.12</v>
      </c>
      <c r="AM6490">
        <v>5</v>
      </c>
      <c r="AN6490">
        <v>5</v>
      </c>
      <c r="AO6490">
        <v>59</v>
      </c>
      <c r="AP6490">
        <v>5</v>
      </c>
      <c r="AQ6490">
        <v>28</v>
      </c>
    </row>
    <row r="6491" spans="1:43" hidden="1" x14ac:dyDescent="0.25">
      <c r="A6491" t="s">
        <v>23028</v>
      </c>
      <c r="B6491" t="s">
        <v>23029</v>
      </c>
      <c r="C6491" s="1" t="str">
        <f t="shared" si="458"/>
        <v>21:0134</v>
      </c>
      <c r="D6491" s="1" t="str">
        <f t="shared" si="459"/>
        <v>21:0078</v>
      </c>
      <c r="E6491" t="s">
        <v>23030</v>
      </c>
      <c r="F6491" t="s">
        <v>23031</v>
      </c>
      <c r="H6491">
        <v>54.300739399999998</v>
      </c>
      <c r="I6491">
        <v>-67.646606899999995</v>
      </c>
      <c r="J6491" s="1" t="str">
        <f t="shared" si="460"/>
        <v>Till</v>
      </c>
      <c r="K6491" s="1" t="str">
        <f t="shared" si="457"/>
        <v>&lt;63 micron</v>
      </c>
      <c r="L6491">
        <v>0.1</v>
      </c>
      <c r="M6491">
        <v>1.08</v>
      </c>
      <c r="N6491">
        <v>1</v>
      </c>
      <c r="O6491">
        <v>50</v>
      </c>
      <c r="P6491">
        <v>0.25</v>
      </c>
      <c r="Q6491">
        <v>1</v>
      </c>
      <c r="R6491">
        <v>0.2</v>
      </c>
      <c r="S6491">
        <v>0.25</v>
      </c>
      <c r="T6491">
        <v>7</v>
      </c>
      <c r="U6491">
        <v>63</v>
      </c>
      <c r="V6491">
        <v>14</v>
      </c>
      <c r="W6491">
        <v>1.77</v>
      </c>
      <c r="X6491">
        <v>5</v>
      </c>
      <c r="Y6491">
        <v>0.5</v>
      </c>
      <c r="Z6491">
        <v>0.16</v>
      </c>
      <c r="AA6491">
        <v>40</v>
      </c>
      <c r="AB6491">
        <v>0.47</v>
      </c>
      <c r="AC6491">
        <v>155</v>
      </c>
      <c r="AD6491">
        <v>0.5</v>
      </c>
      <c r="AE6491">
        <v>0.01</v>
      </c>
      <c r="AF6491">
        <v>21</v>
      </c>
      <c r="AG6491">
        <v>540</v>
      </c>
      <c r="AH6491">
        <v>4</v>
      </c>
      <c r="AI6491">
        <v>1</v>
      </c>
      <c r="AJ6491">
        <v>4</v>
      </c>
      <c r="AK6491">
        <v>11</v>
      </c>
      <c r="AL6491">
        <v>0.09</v>
      </c>
      <c r="AM6491">
        <v>5</v>
      </c>
      <c r="AN6491">
        <v>5</v>
      </c>
      <c r="AO6491">
        <v>44</v>
      </c>
      <c r="AP6491">
        <v>5</v>
      </c>
      <c r="AQ6491">
        <v>20</v>
      </c>
    </row>
    <row r="6492" spans="1:43" hidden="1" x14ac:dyDescent="0.25">
      <c r="A6492" t="s">
        <v>23032</v>
      </c>
      <c r="B6492" t="s">
        <v>23033</v>
      </c>
      <c r="C6492" s="1" t="str">
        <f t="shared" si="458"/>
        <v>21:0134</v>
      </c>
      <c r="D6492" s="1" t="str">
        <f t="shared" si="459"/>
        <v>21:0078</v>
      </c>
      <c r="E6492" t="s">
        <v>23034</v>
      </c>
      <c r="F6492" t="s">
        <v>23035</v>
      </c>
      <c r="H6492">
        <v>55.151648000000002</v>
      </c>
      <c r="I6492">
        <v>-67.273153500000006</v>
      </c>
      <c r="J6492" s="1" t="str">
        <f t="shared" si="460"/>
        <v>Till</v>
      </c>
      <c r="K6492" s="1" t="str">
        <f t="shared" si="457"/>
        <v>&lt;63 micron</v>
      </c>
      <c r="L6492">
        <v>0.1</v>
      </c>
      <c r="M6492">
        <v>1.4</v>
      </c>
      <c r="N6492">
        <v>20</v>
      </c>
      <c r="O6492">
        <v>60</v>
      </c>
      <c r="P6492">
        <v>0.5</v>
      </c>
      <c r="Q6492">
        <v>1</v>
      </c>
      <c r="R6492">
        <v>0.02</v>
      </c>
      <c r="S6492">
        <v>0.5</v>
      </c>
      <c r="T6492">
        <v>10</v>
      </c>
      <c r="U6492">
        <v>25</v>
      </c>
      <c r="V6492">
        <v>26</v>
      </c>
      <c r="W6492">
        <v>12.5</v>
      </c>
      <c r="X6492">
        <v>5</v>
      </c>
      <c r="Y6492">
        <v>1</v>
      </c>
      <c r="Z6492">
        <v>0.13</v>
      </c>
      <c r="AA6492">
        <v>20</v>
      </c>
      <c r="AB6492">
        <v>0.32</v>
      </c>
      <c r="AC6492">
        <v>1720</v>
      </c>
      <c r="AD6492">
        <v>1</v>
      </c>
      <c r="AE6492">
        <v>0.01</v>
      </c>
      <c r="AF6492">
        <v>22</v>
      </c>
      <c r="AG6492">
        <v>240</v>
      </c>
      <c r="AH6492">
        <v>6</v>
      </c>
      <c r="AI6492">
        <v>1</v>
      </c>
      <c r="AJ6492">
        <v>3</v>
      </c>
      <c r="AK6492">
        <v>5</v>
      </c>
      <c r="AL6492">
        <v>0.03</v>
      </c>
      <c r="AM6492">
        <v>5</v>
      </c>
      <c r="AN6492">
        <v>20</v>
      </c>
      <c r="AO6492">
        <v>44</v>
      </c>
      <c r="AP6492">
        <v>5</v>
      </c>
      <c r="AQ6492">
        <v>64</v>
      </c>
    </row>
    <row r="6493" spans="1:43" hidden="1" x14ac:dyDescent="0.25">
      <c r="A6493" t="s">
        <v>23036</v>
      </c>
      <c r="B6493" t="s">
        <v>23037</v>
      </c>
      <c r="C6493" s="1" t="str">
        <f t="shared" si="458"/>
        <v>21:0134</v>
      </c>
      <c r="D6493" s="1" t="str">
        <f t="shared" si="459"/>
        <v>21:0078</v>
      </c>
      <c r="E6493" t="s">
        <v>23038</v>
      </c>
      <c r="F6493" t="s">
        <v>23039</v>
      </c>
      <c r="H6493">
        <v>55.295930900000002</v>
      </c>
      <c r="I6493">
        <v>-67.307844299999999</v>
      </c>
      <c r="J6493" s="1" t="str">
        <f t="shared" si="460"/>
        <v>Till</v>
      </c>
      <c r="K6493" s="1" t="str">
        <f t="shared" si="457"/>
        <v>&lt;63 micron</v>
      </c>
      <c r="L6493">
        <v>0.1</v>
      </c>
      <c r="M6493">
        <v>2.21</v>
      </c>
      <c r="N6493">
        <v>14</v>
      </c>
      <c r="O6493">
        <v>80</v>
      </c>
      <c r="P6493">
        <v>1</v>
      </c>
      <c r="Q6493">
        <v>1</v>
      </c>
      <c r="R6493">
        <v>0.03</v>
      </c>
      <c r="S6493">
        <v>0.25</v>
      </c>
      <c r="T6493">
        <v>11</v>
      </c>
      <c r="U6493">
        <v>35</v>
      </c>
      <c r="V6493">
        <v>44</v>
      </c>
      <c r="W6493">
        <v>8.52</v>
      </c>
      <c r="X6493">
        <v>5</v>
      </c>
      <c r="Y6493">
        <v>0.5</v>
      </c>
      <c r="Z6493">
        <v>0.21</v>
      </c>
      <c r="AA6493">
        <v>20</v>
      </c>
      <c r="AB6493">
        <v>0.54</v>
      </c>
      <c r="AC6493">
        <v>1150</v>
      </c>
      <c r="AD6493">
        <v>1</v>
      </c>
      <c r="AE6493">
        <v>0.01</v>
      </c>
      <c r="AF6493">
        <v>32</v>
      </c>
      <c r="AG6493">
        <v>250</v>
      </c>
      <c r="AH6493">
        <v>8</v>
      </c>
      <c r="AI6493">
        <v>2</v>
      </c>
      <c r="AJ6493">
        <v>4</v>
      </c>
      <c r="AK6493">
        <v>6</v>
      </c>
      <c r="AL6493">
        <v>0.04</v>
      </c>
      <c r="AM6493">
        <v>5</v>
      </c>
      <c r="AN6493">
        <v>5</v>
      </c>
      <c r="AO6493">
        <v>54</v>
      </c>
      <c r="AP6493">
        <v>5</v>
      </c>
      <c r="AQ6493">
        <v>102</v>
      </c>
    </row>
    <row r="6494" spans="1:43" hidden="1" x14ac:dyDescent="0.25">
      <c r="A6494" t="s">
        <v>23040</v>
      </c>
      <c r="B6494" t="s">
        <v>23041</v>
      </c>
      <c r="C6494" s="1" t="str">
        <f t="shared" si="458"/>
        <v>21:0134</v>
      </c>
      <c r="D6494" s="1" t="str">
        <f t="shared" si="459"/>
        <v>21:0078</v>
      </c>
      <c r="E6494" t="s">
        <v>23042</v>
      </c>
      <c r="F6494" t="s">
        <v>23043</v>
      </c>
      <c r="H6494">
        <v>54.666192700000003</v>
      </c>
      <c r="I6494">
        <v>-59.953254600000001</v>
      </c>
      <c r="J6494" s="1" t="str">
        <f t="shared" si="460"/>
        <v>Till</v>
      </c>
      <c r="K6494" s="1" t="str">
        <f t="shared" si="457"/>
        <v>&lt;63 micron</v>
      </c>
      <c r="L6494">
        <v>0.1</v>
      </c>
      <c r="M6494">
        <v>1.04</v>
      </c>
      <c r="N6494">
        <v>2</v>
      </c>
      <c r="O6494">
        <v>30</v>
      </c>
      <c r="P6494">
        <v>0.25</v>
      </c>
      <c r="Q6494">
        <v>1</v>
      </c>
      <c r="R6494">
        <v>0.47</v>
      </c>
      <c r="S6494">
        <v>0.25</v>
      </c>
      <c r="T6494">
        <v>7</v>
      </c>
      <c r="U6494">
        <v>20</v>
      </c>
      <c r="V6494">
        <v>44</v>
      </c>
      <c r="W6494">
        <v>1.99</v>
      </c>
      <c r="X6494">
        <v>5</v>
      </c>
      <c r="Y6494">
        <v>1</v>
      </c>
      <c r="Z6494">
        <v>0.11</v>
      </c>
      <c r="AA6494">
        <v>20</v>
      </c>
      <c r="AB6494">
        <v>0.27</v>
      </c>
      <c r="AC6494">
        <v>135</v>
      </c>
      <c r="AD6494">
        <v>1</v>
      </c>
      <c r="AE6494">
        <v>0.01</v>
      </c>
      <c r="AF6494">
        <v>6</v>
      </c>
      <c r="AG6494">
        <v>900</v>
      </c>
      <c r="AH6494">
        <v>4</v>
      </c>
      <c r="AI6494">
        <v>1</v>
      </c>
      <c r="AJ6494">
        <v>2</v>
      </c>
      <c r="AK6494">
        <v>30</v>
      </c>
      <c r="AL6494">
        <v>0.11</v>
      </c>
      <c r="AM6494">
        <v>5</v>
      </c>
      <c r="AN6494">
        <v>5</v>
      </c>
      <c r="AO6494">
        <v>35</v>
      </c>
      <c r="AP6494">
        <v>5</v>
      </c>
      <c r="AQ6494">
        <v>18</v>
      </c>
    </row>
    <row r="6495" spans="1:43" hidden="1" x14ac:dyDescent="0.25">
      <c r="A6495" t="s">
        <v>23044</v>
      </c>
      <c r="B6495" t="s">
        <v>23045</v>
      </c>
      <c r="C6495" s="1" t="str">
        <f t="shared" si="458"/>
        <v>21:0134</v>
      </c>
      <c r="D6495" s="1" t="str">
        <f t="shared" si="459"/>
        <v>21:0078</v>
      </c>
      <c r="E6495" t="s">
        <v>23046</v>
      </c>
      <c r="F6495" t="s">
        <v>23047</v>
      </c>
      <c r="H6495">
        <v>53.6706638</v>
      </c>
      <c r="I6495">
        <v>-63.597077200000001</v>
      </c>
      <c r="J6495" s="1" t="str">
        <f t="shared" si="460"/>
        <v>Till</v>
      </c>
      <c r="K6495" s="1" t="str">
        <f t="shared" ref="K6495:K6558" si="461">HYPERLINK("http://geochem.nrcan.gc.ca/cdogs/content/kwd/kwd080004_e.htm", "&lt;63 micron")</f>
        <v>&lt;63 micron</v>
      </c>
      <c r="L6495">
        <v>0.1</v>
      </c>
      <c r="M6495">
        <v>0.87</v>
      </c>
      <c r="N6495">
        <v>1</v>
      </c>
      <c r="O6495">
        <v>50</v>
      </c>
      <c r="P6495">
        <v>0.25</v>
      </c>
      <c r="Q6495">
        <v>1</v>
      </c>
      <c r="R6495">
        <v>0.52</v>
      </c>
      <c r="S6495">
        <v>0.25</v>
      </c>
      <c r="T6495">
        <v>7</v>
      </c>
      <c r="U6495">
        <v>29</v>
      </c>
      <c r="V6495">
        <v>22</v>
      </c>
      <c r="W6495">
        <v>1.96</v>
      </c>
      <c r="X6495">
        <v>5</v>
      </c>
      <c r="Y6495">
        <v>0.5</v>
      </c>
      <c r="Z6495">
        <v>0.13</v>
      </c>
      <c r="AA6495">
        <v>20</v>
      </c>
      <c r="AB6495">
        <v>0.31</v>
      </c>
      <c r="AC6495">
        <v>200</v>
      </c>
      <c r="AD6495">
        <v>0.5</v>
      </c>
      <c r="AE6495">
        <v>0.03</v>
      </c>
      <c r="AF6495">
        <v>12</v>
      </c>
      <c r="AG6495">
        <v>1130</v>
      </c>
      <c r="AH6495">
        <v>1</v>
      </c>
      <c r="AI6495">
        <v>4</v>
      </c>
      <c r="AJ6495">
        <v>2</v>
      </c>
      <c r="AK6495">
        <v>27</v>
      </c>
      <c r="AL6495">
        <v>7.0000000000000007E-2</v>
      </c>
      <c r="AM6495">
        <v>5</v>
      </c>
      <c r="AN6495">
        <v>5</v>
      </c>
      <c r="AO6495">
        <v>39</v>
      </c>
      <c r="AP6495">
        <v>5</v>
      </c>
      <c r="AQ6495">
        <v>24</v>
      </c>
    </row>
    <row r="6496" spans="1:43" hidden="1" x14ac:dyDescent="0.25">
      <c r="A6496" t="s">
        <v>23048</v>
      </c>
      <c r="B6496" t="s">
        <v>23049</v>
      </c>
      <c r="C6496" s="1" t="str">
        <f t="shared" si="458"/>
        <v>21:0134</v>
      </c>
      <c r="D6496" s="1" t="str">
        <f t="shared" si="459"/>
        <v>21:0078</v>
      </c>
      <c r="E6496" t="s">
        <v>23050</v>
      </c>
      <c r="F6496" t="s">
        <v>23051</v>
      </c>
      <c r="H6496">
        <v>55.180578699999998</v>
      </c>
      <c r="I6496">
        <v>-67.161959300000007</v>
      </c>
      <c r="J6496" s="1" t="str">
        <f t="shared" si="460"/>
        <v>Till</v>
      </c>
      <c r="K6496" s="1" t="str">
        <f t="shared" si="461"/>
        <v>&lt;63 micron</v>
      </c>
      <c r="L6496">
        <v>0.1</v>
      </c>
      <c r="M6496">
        <v>1.86</v>
      </c>
      <c r="N6496">
        <v>16</v>
      </c>
      <c r="O6496">
        <v>60</v>
      </c>
      <c r="P6496">
        <v>0.5</v>
      </c>
      <c r="Q6496">
        <v>6</v>
      </c>
      <c r="R6496">
        <v>0.05</v>
      </c>
      <c r="S6496">
        <v>0.5</v>
      </c>
      <c r="T6496">
        <v>11</v>
      </c>
      <c r="U6496">
        <v>32</v>
      </c>
      <c r="V6496">
        <v>46</v>
      </c>
      <c r="W6496">
        <v>7.35</v>
      </c>
      <c r="X6496">
        <v>5</v>
      </c>
      <c r="Y6496">
        <v>0.5</v>
      </c>
      <c r="Z6496">
        <v>0.17</v>
      </c>
      <c r="AA6496">
        <v>20</v>
      </c>
      <c r="AB6496">
        <v>0.55000000000000004</v>
      </c>
      <c r="AC6496">
        <v>990</v>
      </c>
      <c r="AD6496">
        <v>1</v>
      </c>
      <c r="AE6496">
        <v>0.01</v>
      </c>
      <c r="AF6496">
        <v>30</v>
      </c>
      <c r="AG6496">
        <v>320</v>
      </c>
      <c r="AH6496">
        <v>12</v>
      </c>
      <c r="AI6496">
        <v>1</v>
      </c>
      <c r="AJ6496">
        <v>3</v>
      </c>
      <c r="AK6496">
        <v>7</v>
      </c>
      <c r="AL6496">
        <v>0.05</v>
      </c>
      <c r="AM6496">
        <v>5</v>
      </c>
      <c r="AN6496">
        <v>5</v>
      </c>
      <c r="AO6496">
        <v>47</v>
      </c>
      <c r="AP6496">
        <v>5</v>
      </c>
      <c r="AQ6496">
        <v>116</v>
      </c>
    </row>
    <row r="6497" spans="1:43" hidden="1" x14ac:dyDescent="0.25">
      <c r="A6497" t="s">
        <v>23052</v>
      </c>
      <c r="B6497" t="s">
        <v>23053</v>
      </c>
      <c r="C6497" s="1" t="str">
        <f t="shared" si="458"/>
        <v>21:0134</v>
      </c>
      <c r="D6497" s="1" t="str">
        <f t="shared" si="459"/>
        <v>21:0078</v>
      </c>
      <c r="E6497" t="s">
        <v>23054</v>
      </c>
      <c r="F6497" t="s">
        <v>23055</v>
      </c>
      <c r="H6497">
        <v>55.113165899999998</v>
      </c>
      <c r="I6497">
        <v>-66.991009300000002</v>
      </c>
      <c r="J6497" s="1" t="str">
        <f t="shared" si="460"/>
        <v>Till</v>
      </c>
      <c r="K6497" s="1" t="str">
        <f t="shared" si="461"/>
        <v>&lt;63 micron</v>
      </c>
      <c r="L6497">
        <v>0.2</v>
      </c>
      <c r="M6497">
        <v>1.68</v>
      </c>
      <c r="N6497">
        <v>24</v>
      </c>
      <c r="O6497">
        <v>60</v>
      </c>
      <c r="P6497">
        <v>0.5</v>
      </c>
      <c r="Q6497">
        <v>1</v>
      </c>
      <c r="R6497">
        <v>0.01</v>
      </c>
      <c r="S6497">
        <v>0.5</v>
      </c>
      <c r="T6497">
        <v>10</v>
      </c>
      <c r="U6497">
        <v>25</v>
      </c>
      <c r="V6497">
        <v>33</v>
      </c>
      <c r="W6497">
        <v>12.25</v>
      </c>
      <c r="X6497">
        <v>5</v>
      </c>
      <c r="Y6497">
        <v>0.5</v>
      </c>
      <c r="Z6497">
        <v>0.15</v>
      </c>
      <c r="AA6497">
        <v>10</v>
      </c>
      <c r="AB6497">
        <v>0.34</v>
      </c>
      <c r="AC6497">
        <v>1400</v>
      </c>
      <c r="AD6497">
        <v>1</v>
      </c>
      <c r="AE6497">
        <v>0.01</v>
      </c>
      <c r="AF6497">
        <v>25</v>
      </c>
      <c r="AG6497">
        <v>330</v>
      </c>
      <c r="AH6497">
        <v>1</v>
      </c>
      <c r="AI6497">
        <v>1</v>
      </c>
      <c r="AJ6497">
        <v>3</v>
      </c>
      <c r="AK6497">
        <v>4</v>
      </c>
      <c r="AL6497">
        <v>0.02</v>
      </c>
      <c r="AM6497">
        <v>5</v>
      </c>
      <c r="AN6497">
        <v>20</v>
      </c>
      <c r="AO6497">
        <v>66</v>
      </c>
      <c r="AP6497">
        <v>5</v>
      </c>
      <c r="AQ6497">
        <v>52</v>
      </c>
    </row>
    <row r="6498" spans="1:43" hidden="1" x14ac:dyDescent="0.25">
      <c r="A6498" t="s">
        <v>23056</v>
      </c>
      <c r="B6498" t="s">
        <v>23057</v>
      </c>
      <c r="C6498" s="1" t="str">
        <f t="shared" si="458"/>
        <v>21:0134</v>
      </c>
      <c r="D6498" s="1" t="str">
        <f t="shared" si="459"/>
        <v>21:0078</v>
      </c>
      <c r="E6498" t="s">
        <v>23058</v>
      </c>
      <c r="F6498" t="s">
        <v>23059</v>
      </c>
      <c r="H6498">
        <v>54.937989700000003</v>
      </c>
      <c r="I6498">
        <v>-66.838942200000005</v>
      </c>
      <c r="J6498" s="1" t="str">
        <f t="shared" si="460"/>
        <v>Till</v>
      </c>
      <c r="K6498" s="1" t="str">
        <f t="shared" si="461"/>
        <v>&lt;63 micron</v>
      </c>
      <c r="L6498">
        <v>0.6</v>
      </c>
      <c r="M6498">
        <v>2.93</v>
      </c>
      <c r="N6498">
        <v>34</v>
      </c>
      <c r="O6498">
        <v>90</v>
      </c>
      <c r="P6498">
        <v>0.5</v>
      </c>
      <c r="Q6498">
        <v>1</v>
      </c>
      <c r="R6498">
        <v>0.03</v>
      </c>
      <c r="S6498">
        <v>0.25</v>
      </c>
      <c r="T6498">
        <v>6</v>
      </c>
      <c r="U6498">
        <v>31</v>
      </c>
      <c r="V6498">
        <v>85</v>
      </c>
      <c r="W6498">
        <v>5.1100000000000003</v>
      </c>
      <c r="X6498">
        <v>5</v>
      </c>
      <c r="Y6498">
        <v>1</v>
      </c>
      <c r="Z6498">
        <v>0.22</v>
      </c>
      <c r="AA6498">
        <v>20</v>
      </c>
      <c r="AB6498">
        <v>0.65</v>
      </c>
      <c r="AC6498">
        <v>255</v>
      </c>
      <c r="AD6498">
        <v>10</v>
      </c>
      <c r="AE6498">
        <v>0.01</v>
      </c>
      <c r="AF6498">
        <v>30</v>
      </c>
      <c r="AG6498">
        <v>580</v>
      </c>
      <c r="AH6498">
        <v>34</v>
      </c>
      <c r="AI6498">
        <v>2</v>
      </c>
      <c r="AJ6498">
        <v>2</v>
      </c>
      <c r="AK6498">
        <v>9</v>
      </c>
      <c r="AL6498">
        <v>0.02</v>
      </c>
      <c r="AM6498">
        <v>5</v>
      </c>
      <c r="AN6498">
        <v>5</v>
      </c>
      <c r="AO6498">
        <v>50</v>
      </c>
      <c r="AP6498">
        <v>5</v>
      </c>
      <c r="AQ6498">
        <v>170</v>
      </c>
    </row>
    <row r="6499" spans="1:43" hidden="1" x14ac:dyDescent="0.25">
      <c r="A6499" t="s">
        <v>23060</v>
      </c>
      <c r="B6499" t="s">
        <v>23061</v>
      </c>
      <c r="C6499" s="1" t="str">
        <f t="shared" ref="C6499:C6562" si="462">HYPERLINK("http://geochem.nrcan.gc.ca/cdogs/content/bdl/bdl210134_e.htm", "21:0134")</f>
        <v>21:0134</v>
      </c>
      <c r="D6499" s="1" t="str">
        <f t="shared" ref="D6499:D6562" si="463">HYPERLINK("http://geochem.nrcan.gc.ca/cdogs/content/svy/svy210078_e.htm", "21:0078")</f>
        <v>21:0078</v>
      </c>
      <c r="E6499" t="s">
        <v>23062</v>
      </c>
      <c r="F6499" t="s">
        <v>23063</v>
      </c>
      <c r="H6499">
        <v>54.688563799999997</v>
      </c>
      <c r="I6499">
        <v>-67.137717199999997</v>
      </c>
      <c r="J6499" s="1" t="str">
        <f t="shared" si="460"/>
        <v>Till</v>
      </c>
      <c r="K6499" s="1" t="str">
        <f t="shared" si="461"/>
        <v>&lt;63 micron</v>
      </c>
      <c r="L6499">
        <v>0.1</v>
      </c>
      <c r="M6499">
        <v>2.2799999999999998</v>
      </c>
      <c r="N6499">
        <v>4</v>
      </c>
      <c r="O6499">
        <v>140</v>
      </c>
      <c r="P6499">
        <v>0.25</v>
      </c>
      <c r="Q6499">
        <v>4</v>
      </c>
      <c r="R6499">
        <v>0.16</v>
      </c>
      <c r="S6499">
        <v>0.25</v>
      </c>
      <c r="T6499">
        <v>21</v>
      </c>
      <c r="U6499">
        <v>157</v>
      </c>
      <c r="V6499">
        <v>66</v>
      </c>
      <c r="W6499">
        <v>4.3</v>
      </c>
      <c r="X6499">
        <v>5</v>
      </c>
      <c r="Y6499">
        <v>0.5</v>
      </c>
      <c r="Z6499">
        <v>0.4</v>
      </c>
      <c r="AA6499">
        <v>20</v>
      </c>
      <c r="AB6499">
        <v>1.27</v>
      </c>
      <c r="AC6499">
        <v>380</v>
      </c>
      <c r="AD6499">
        <v>1</v>
      </c>
      <c r="AE6499">
        <v>0.01</v>
      </c>
      <c r="AF6499">
        <v>82</v>
      </c>
      <c r="AG6499">
        <v>380</v>
      </c>
      <c r="AH6499">
        <v>6</v>
      </c>
      <c r="AI6499">
        <v>1</v>
      </c>
      <c r="AJ6499">
        <v>8</v>
      </c>
      <c r="AK6499">
        <v>16</v>
      </c>
      <c r="AL6499">
        <v>0.19</v>
      </c>
      <c r="AM6499">
        <v>5</v>
      </c>
      <c r="AN6499">
        <v>5</v>
      </c>
      <c r="AO6499">
        <v>97</v>
      </c>
      <c r="AP6499">
        <v>5</v>
      </c>
      <c r="AQ6499">
        <v>78</v>
      </c>
    </row>
    <row r="6500" spans="1:43" hidden="1" x14ac:dyDescent="0.25">
      <c r="A6500" t="s">
        <v>23064</v>
      </c>
      <c r="B6500" t="s">
        <v>23065</v>
      </c>
      <c r="C6500" s="1" t="str">
        <f t="shared" si="462"/>
        <v>21:0134</v>
      </c>
      <c r="D6500" s="1" t="str">
        <f t="shared" si="463"/>
        <v>21:0078</v>
      </c>
      <c r="E6500" t="s">
        <v>23066</v>
      </c>
      <c r="F6500" t="s">
        <v>23067</v>
      </c>
      <c r="H6500">
        <v>54.546355800000001</v>
      </c>
      <c r="I6500">
        <v>-67.184401600000001</v>
      </c>
      <c r="J6500" s="1" t="str">
        <f t="shared" si="460"/>
        <v>Till</v>
      </c>
      <c r="K6500" s="1" t="str">
        <f t="shared" si="461"/>
        <v>&lt;63 micron</v>
      </c>
      <c r="L6500">
        <v>0.1</v>
      </c>
      <c r="M6500">
        <v>3.72</v>
      </c>
      <c r="N6500">
        <v>4</v>
      </c>
      <c r="O6500">
        <v>140</v>
      </c>
      <c r="P6500">
        <v>0.25</v>
      </c>
      <c r="Q6500">
        <v>1</v>
      </c>
      <c r="R6500">
        <v>0.14000000000000001</v>
      </c>
      <c r="S6500">
        <v>0.25</v>
      </c>
      <c r="T6500">
        <v>23</v>
      </c>
      <c r="U6500">
        <v>185</v>
      </c>
      <c r="V6500">
        <v>73</v>
      </c>
      <c r="W6500">
        <v>4.66</v>
      </c>
      <c r="X6500">
        <v>10</v>
      </c>
      <c r="Y6500">
        <v>0.5</v>
      </c>
      <c r="Z6500">
        <v>0.47</v>
      </c>
      <c r="AA6500">
        <v>20</v>
      </c>
      <c r="AB6500">
        <v>1.66</v>
      </c>
      <c r="AC6500">
        <v>280</v>
      </c>
      <c r="AD6500">
        <v>1</v>
      </c>
      <c r="AE6500">
        <v>0.01</v>
      </c>
      <c r="AF6500">
        <v>81</v>
      </c>
      <c r="AG6500">
        <v>600</v>
      </c>
      <c r="AH6500">
        <v>8</v>
      </c>
      <c r="AI6500">
        <v>1</v>
      </c>
      <c r="AJ6500">
        <v>8</v>
      </c>
      <c r="AK6500">
        <v>9</v>
      </c>
      <c r="AL6500">
        <v>0.26</v>
      </c>
      <c r="AM6500">
        <v>5</v>
      </c>
      <c r="AN6500">
        <v>5</v>
      </c>
      <c r="AO6500">
        <v>118</v>
      </c>
      <c r="AP6500">
        <v>5</v>
      </c>
      <c r="AQ6500">
        <v>78</v>
      </c>
    </row>
    <row r="6501" spans="1:43" hidden="1" x14ac:dyDescent="0.25">
      <c r="A6501" t="s">
        <v>23068</v>
      </c>
      <c r="B6501" t="s">
        <v>23069</v>
      </c>
      <c r="C6501" s="1" t="str">
        <f t="shared" si="462"/>
        <v>21:0134</v>
      </c>
      <c r="D6501" s="1" t="str">
        <f t="shared" si="463"/>
        <v>21:0078</v>
      </c>
      <c r="E6501" t="s">
        <v>23070</v>
      </c>
      <c r="F6501" t="s">
        <v>23071</v>
      </c>
      <c r="H6501">
        <v>54.487231299999998</v>
      </c>
      <c r="I6501">
        <v>-66.918378599999997</v>
      </c>
      <c r="J6501" s="1" t="str">
        <f t="shared" si="460"/>
        <v>Till</v>
      </c>
      <c r="K6501" s="1" t="str">
        <f t="shared" si="461"/>
        <v>&lt;63 micron</v>
      </c>
      <c r="L6501">
        <v>0.1</v>
      </c>
      <c r="M6501">
        <v>1.79</v>
      </c>
      <c r="N6501">
        <v>1</v>
      </c>
      <c r="O6501">
        <v>90</v>
      </c>
      <c r="P6501">
        <v>0.25</v>
      </c>
      <c r="Q6501">
        <v>1</v>
      </c>
      <c r="R6501">
        <v>0.18</v>
      </c>
      <c r="S6501">
        <v>0.25</v>
      </c>
      <c r="T6501">
        <v>14</v>
      </c>
      <c r="U6501">
        <v>102</v>
      </c>
      <c r="V6501">
        <v>36</v>
      </c>
      <c r="W6501">
        <v>3</v>
      </c>
      <c r="X6501">
        <v>5</v>
      </c>
      <c r="Y6501">
        <v>0.5</v>
      </c>
      <c r="Z6501">
        <v>0.23</v>
      </c>
      <c r="AA6501">
        <v>30</v>
      </c>
      <c r="AB6501">
        <v>1.18</v>
      </c>
      <c r="AC6501">
        <v>220</v>
      </c>
      <c r="AD6501">
        <v>0.5</v>
      </c>
      <c r="AE6501">
        <v>0.01</v>
      </c>
      <c r="AF6501">
        <v>42</v>
      </c>
      <c r="AG6501">
        <v>560</v>
      </c>
      <c r="AH6501">
        <v>6</v>
      </c>
      <c r="AI6501">
        <v>1</v>
      </c>
      <c r="AJ6501">
        <v>6</v>
      </c>
      <c r="AK6501">
        <v>9</v>
      </c>
      <c r="AL6501">
        <v>0.13</v>
      </c>
      <c r="AM6501">
        <v>5</v>
      </c>
      <c r="AN6501">
        <v>5</v>
      </c>
      <c r="AO6501">
        <v>75</v>
      </c>
      <c r="AP6501">
        <v>5</v>
      </c>
      <c r="AQ6501">
        <v>42</v>
      </c>
    </row>
    <row r="6502" spans="1:43" hidden="1" x14ac:dyDescent="0.25">
      <c r="A6502" t="s">
        <v>23072</v>
      </c>
      <c r="B6502" t="s">
        <v>23073</v>
      </c>
      <c r="C6502" s="1" t="str">
        <f t="shared" si="462"/>
        <v>21:0134</v>
      </c>
      <c r="D6502" s="1" t="str">
        <f t="shared" si="463"/>
        <v>21:0078</v>
      </c>
      <c r="E6502" t="s">
        <v>23074</v>
      </c>
      <c r="F6502" t="s">
        <v>23075</v>
      </c>
      <c r="H6502">
        <v>54.405700799999998</v>
      </c>
      <c r="I6502">
        <v>-66.831596000000005</v>
      </c>
      <c r="J6502" s="1" t="str">
        <f t="shared" si="460"/>
        <v>Till</v>
      </c>
      <c r="K6502" s="1" t="str">
        <f t="shared" si="461"/>
        <v>&lt;63 micron</v>
      </c>
      <c r="L6502">
        <v>0.1</v>
      </c>
      <c r="M6502">
        <v>2.09</v>
      </c>
      <c r="N6502">
        <v>1</v>
      </c>
      <c r="O6502">
        <v>120</v>
      </c>
      <c r="P6502">
        <v>0.25</v>
      </c>
      <c r="Q6502">
        <v>1</v>
      </c>
      <c r="R6502">
        <v>0.19</v>
      </c>
      <c r="S6502">
        <v>0.25</v>
      </c>
      <c r="T6502">
        <v>21</v>
      </c>
      <c r="U6502">
        <v>137</v>
      </c>
      <c r="V6502">
        <v>50</v>
      </c>
      <c r="W6502">
        <v>3.37</v>
      </c>
      <c r="X6502">
        <v>5</v>
      </c>
      <c r="Y6502">
        <v>0.5</v>
      </c>
      <c r="Z6502">
        <v>0.26</v>
      </c>
      <c r="AA6502">
        <v>30</v>
      </c>
      <c r="AB6502">
        <v>1.19</v>
      </c>
      <c r="AC6502">
        <v>315</v>
      </c>
      <c r="AD6502">
        <v>0.5</v>
      </c>
      <c r="AE6502">
        <v>0.01</v>
      </c>
      <c r="AF6502">
        <v>65</v>
      </c>
      <c r="AG6502">
        <v>470</v>
      </c>
      <c r="AH6502">
        <v>6</v>
      </c>
      <c r="AI6502">
        <v>1</v>
      </c>
      <c r="AJ6502">
        <v>7</v>
      </c>
      <c r="AK6502">
        <v>10</v>
      </c>
      <c r="AL6502">
        <v>0.17</v>
      </c>
      <c r="AM6502">
        <v>5</v>
      </c>
      <c r="AN6502">
        <v>5</v>
      </c>
      <c r="AO6502">
        <v>80</v>
      </c>
      <c r="AP6502">
        <v>5</v>
      </c>
      <c r="AQ6502">
        <v>46</v>
      </c>
    </row>
    <row r="6503" spans="1:43" hidden="1" x14ac:dyDescent="0.25">
      <c r="A6503" t="s">
        <v>23076</v>
      </c>
      <c r="B6503" t="s">
        <v>23077</v>
      </c>
      <c r="C6503" s="1" t="str">
        <f t="shared" si="462"/>
        <v>21:0134</v>
      </c>
      <c r="D6503" s="1" t="str">
        <f t="shared" si="463"/>
        <v>21:0078</v>
      </c>
      <c r="E6503" t="s">
        <v>23078</v>
      </c>
      <c r="F6503" t="s">
        <v>23079</v>
      </c>
      <c r="H6503">
        <v>54.3391096</v>
      </c>
      <c r="I6503">
        <v>-66.682797800000003</v>
      </c>
      <c r="J6503" s="1" t="str">
        <f t="shared" si="460"/>
        <v>Till</v>
      </c>
      <c r="K6503" s="1" t="str">
        <f t="shared" si="461"/>
        <v>&lt;63 micron</v>
      </c>
      <c r="L6503">
        <v>0.1</v>
      </c>
      <c r="M6503">
        <v>2.65</v>
      </c>
      <c r="N6503">
        <v>1</v>
      </c>
      <c r="O6503">
        <v>100</v>
      </c>
      <c r="P6503">
        <v>0.25</v>
      </c>
      <c r="Q6503">
        <v>1</v>
      </c>
      <c r="R6503">
        <v>0.2</v>
      </c>
      <c r="S6503">
        <v>0.25</v>
      </c>
      <c r="T6503">
        <v>19</v>
      </c>
      <c r="U6503">
        <v>130</v>
      </c>
      <c r="V6503">
        <v>46</v>
      </c>
      <c r="W6503">
        <v>3.56</v>
      </c>
      <c r="X6503">
        <v>5</v>
      </c>
      <c r="Y6503">
        <v>0.5</v>
      </c>
      <c r="Z6503">
        <v>0.28000000000000003</v>
      </c>
      <c r="AA6503">
        <v>20</v>
      </c>
      <c r="AB6503">
        <v>1.19</v>
      </c>
      <c r="AC6503">
        <v>330</v>
      </c>
      <c r="AD6503">
        <v>0.5</v>
      </c>
      <c r="AE6503">
        <v>0.02</v>
      </c>
      <c r="AF6503">
        <v>57</v>
      </c>
      <c r="AG6503">
        <v>530</v>
      </c>
      <c r="AH6503">
        <v>8</v>
      </c>
      <c r="AI6503">
        <v>1</v>
      </c>
      <c r="AJ6503">
        <v>7</v>
      </c>
      <c r="AK6503">
        <v>12</v>
      </c>
      <c r="AL6503">
        <v>0.17</v>
      </c>
      <c r="AM6503">
        <v>5</v>
      </c>
      <c r="AN6503">
        <v>5</v>
      </c>
      <c r="AO6503">
        <v>83</v>
      </c>
      <c r="AP6503">
        <v>5</v>
      </c>
      <c r="AQ6503">
        <v>64</v>
      </c>
    </row>
    <row r="6504" spans="1:43" hidden="1" x14ac:dyDescent="0.25">
      <c r="A6504" t="s">
        <v>23080</v>
      </c>
      <c r="B6504" t="s">
        <v>23081</v>
      </c>
      <c r="C6504" s="1" t="str">
        <f t="shared" si="462"/>
        <v>21:0134</v>
      </c>
      <c r="D6504" s="1" t="str">
        <f t="shared" si="463"/>
        <v>21:0078</v>
      </c>
      <c r="E6504" t="s">
        <v>23082</v>
      </c>
      <c r="F6504" t="s">
        <v>23083</v>
      </c>
      <c r="H6504">
        <v>55.193878499999997</v>
      </c>
      <c r="I6504">
        <v>-66.245294999999999</v>
      </c>
      <c r="J6504" s="1" t="str">
        <f t="shared" si="460"/>
        <v>Till</v>
      </c>
      <c r="K6504" s="1" t="str">
        <f t="shared" si="461"/>
        <v>&lt;63 micron</v>
      </c>
      <c r="L6504">
        <v>0.1</v>
      </c>
      <c r="M6504">
        <v>3.8</v>
      </c>
      <c r="N6504">
        <v>2</v>
      </c>
      <c r="O6504">
        <v>20</v>
      </c>
      <c r="P6504">
        <v>0.25</v>
      </c>
      <c r="Q6504">
        <v>1</v>
      </c>
      <c r="R6504">
        <v>0.78</v>
      </c>
      <c r="S6504">
        <v>0.25</v>
      </c>
      <c r="T6504">
        <v>41</v>
      </c>
      <c r="U6504">
        <v>197</v>
      </c>
      <c r="V6504">
        <v>168</v>
      </c>
      <c r="W6504">
        <v>6.95</v>
      </c>
      <c r="X6504">
        <v>10</v>
      </c>
      <c r="Y6504">
        <v>1</v>
      </c>
      <c r="Z6504">
        <v>0.04</v>
      </c>
      <c r="AA6504">
        <v>5</v>
      </c>
      <c r="AB6504">
        <v>2.2000000000000002</v>
      </c>
      <c r="AC6504">
        <v>825</v>
      </c>
      <c r="AD6504">
        <v>0.5</v>
      </c>
      <c r="AE6504">
        <v>5.0000000000000001E-3</v>
      </c>
      <c r="AF6504">
        <v>115</v>
      </c>
      <c r="AG6504">
        <v>190</v>
      </c>
      <c r="AH6504">
        <v>1</v>
      </c>
      <c r="AI6504">
        <v>1</v>
      </c>
      <c r="AJ6504">
        <v>10</v>
      </c>
      <c r="AK6504">
        <v>18</v>
      </c>
      <c r="AL6504">
        <v>0.32</v>
      </c>
      <c r="AM6504">
        <v>5</v>
      </c>
      <c r="AN6504">
        <v>5</v>
      </c>
      <c r="AO6504">
        <v>146</v>
      </c>
      <c r="AP6504">
        <v>5</v>
      </c>
      <c r="AQ6504">
        <v>72</v>
      </c>
    </row>
    <row r="6505" spans="1:43" hidden="1" x14ac:dyDescent="0.25">
      <c r="A6505" t="s">
        <v>23084</v>
      </c>
      <c r="B6505" t="s">
        <v>23085</v>
      </c>
      <c r="C6505" s="1" t="str">
        <f t="shared" si="462"/>
        <v>21:0134</v>
      </c>
      <c r="D6505" s="1" t="str">
        <f t="shared" si="463"/>
        <v>21:0078</v>
      </c>
      <c r="E6505" t="s">
        <v>23086</v>
      </c>
      <c r="F6505" t="s">
        <v>23087</v>
      </c>
      <c r="H6505">
        <v>55.202705999999999</v>
      </c>
      <c r="I6505">
        <v>-66.444304299999999</v>
      </c>
      <c r="J6505" s="1" t="str">
        <f t="shared" si="460"/>
        <v>Till</v>
      </c>
      <c r="K6505" s="1" t="str">
        <f t="shared" si="461"/>
        <v>&lt;63 micron</v>
      </c>
      <c r="L6505">
        <v>0.2</v>
      </c>
      <c r="M6505">
        <v>4.0599999999999996</v>
      </c>
      <c r="N6505">
        <v>4</v>
      </c>
      <c r="O6505">
        <v>60</v>
      </c>
      <c r="P6505">
        <v>0.25</v>
      </c>
      <c r="Q6505">
        <v>1</v>
      </c>
      <c r="R6505">
        <v>0.62</v>
      </c>
      <c r="S6505">
        <v>0.25</v>
      </c>
      <c r="T6505">
        <v>34</v>
      </c>
      <c r="U6505">
        <v>204</v>
      </c>
      <c r="V6505">
        <v>156</v>
      </c>
      <c r="W6505">
        <v>6.75</v>
      </c>
      <c r="X6505">
        <v>10</v>
      </c>
      <c r="Y6505">
        <v>0.5</v>
      </c>
      <c r="Z6505">
        <v>0.19</v>
      </c>
      <c r="AA6505">
        <v>10</v>
      </c>
      <c r="AB6505">
        <v>1.93</v>
      </c>
      <c r="AC6505">
        <v>590</v>
      </c>
      <c r="AD6505">
        <v>0.5</v>
      </c>
      <c r="AE6505">
        <v>5.0000000000000001E-3</v>
      </c>
      <c r="AF6505">
        <v>101</v>
      </c>
      <c r="AG6505">
        <v>340</v>
      </c>
      <c r="AH6505">
        <v>4</v>
      </c>
      <c r="AI6505">
        <v>1</v>
      </c>
      <c r="AJ6505">
        <v>9</v>
      </c>
      <c r="AK6505">
        <v>16</v>
      </c>
      <c r="AL6505">
        <v>0.33</v>
      </c>
      <c r="AM6505">
        <v>5</v>
      </c>
      <c r="AN6505">
        <v>5</v>
      </c>
      <c r="AO6505">
        <v>140</v>
      </c>
      <c r="AP6505">
        <v>5</v>
      </c>
      <c r="AQ6505">
        <v>112</v>
      </c>
    </row>
    <row r="6506" spans="1:43" hidden="1" x14ac:dyDescent="0.25">
      <c r="A6506" t="s">
        <v>23088</v>
      </c>
      <c r="B6506" t="s">
        <v>23089</v>
      </c>
      <c r="C6506" s="1" t="str">
        <f t="shared" si="462"/>
        <v>21:0134</v>
      </c>
      <c r="D6506" s="1" t="str">
        <f t="shared" si="463"/>
        <v>21:0078</v>
      </c>
      <c r="E6506" t="s">
        <v>23090</v>
      </c>
      <c r="F6506" t="s">
        <v>23091</v>
      </c>
      <c r="H6506">
        <v>53.661041699999998</v>
      </c>
      <c r="I6506">
        <v>-63.6326587</v>
      </c>
      <c r="J6506" s="1" t="str">
        <f t="shared" si="460"/>
        <v>Till</v>
      </c>
      <c r="K6506" s="1" t="str">
        <f t="shared" si="461"/>
        <v>&lt;63 micron</v>
      </c>
      <c r="L6506">
        <v>0.1</v>
      </c>
      <c r="M6506">
        <v>0.88</v>
      </c>
      <c r="N6506">
        <v>1</v>
      </c>
      <c r="O6506">
        <v>60</v>
      </c>
      <c r="P6506">
        <v>0.25</v>
      </c>
      <c r="Q6506">
        <v>2</v>
      </c>
      <c r="R6506">
        <v>0.52</v>
      </c>
      <c r="S6506">
        <v>0.25</v>
      </c>
      <c r="T6506">
        <v>9</v>
      </c>
      <c r="U6506">
        <v>24</v>
      </c>
      <c r="V6506">
        <v>30</v>
      </c>
      <c r="W6506">
        <v>1.97</v>
      </c>
      <c r="X6506">
        <v>5</v>
      </c>
      <c r="Y6506">
        <v>0.5</v>
      </c>
      <c r="Z6506">
        <v>0.2</v>
      </c>
      <c r="AA6506">
        <v>30</v>
      </c>
      <c r="AB6506">
        <v>0.39</v>
      </c>
      <c r="AC6506">
        <v>280</v>
      </c>
      <c r="AD6506">
        <v>0.5</v>
      </c>
      <c r="AE6506">
        <v>0.02</v>
      </c>
      <c r="AF6506">
        <v>11</v>
      </c>
      <c r="AG6506">
        <v>1130</v>
      </c>
      <c r="AH6506">
        <v>4</v>
      </c>
      <c r="AI6506">
        <v>2</v>
      </c>
      <c r="AJ6506">
        <v>2</v>
      </c>
      <c r="AK6506">
        <v>27</v>
      </c>
      <c r="AL6506">
        <v>7.0000000000000007E-2</v>
      </c>
      <c r="AM6506">
        <v>5</v>
      </c>
      <c r="AN6506">
        <v>5</v>
      </c>
      <c r="AO6506">
        <v>37</v>
      </c>
      <c r="AP6506">
        <v>5</v>
      </c>
      <c r="AQ6506">
        <v>28</v>
      </c>
    </row>
    <row r="6507" spans="1:43" hidden="1" x14ac:dyDescent="0.25">
      <c r="A6507" t="s">
        <v>23092</v>
      </c>
      <c r="B6507" t="s">
        <v>23093</v>
      </c>
      <c r="C6507" s="1" t="str">
        <f t="shared" si="462"/>
        <v>21:0134</v>
      </c>
      <c r="D6507" s="1" t="str">
        <f t="shared" si="463"/>
        <v>21:0078</v>
      </c>
      <c r="E6507" t="s">
        <v>23094</v>
      </c>
      <c r="F6507" t="s">
        <v>23095</v>
      </c>
      <c r="H6507">
        <v>55.3163196</v>
      </c>
      <c r="I6507">
        <v>-66.396808100000001</v>
      </c>
      <c r="J6507" s="1" t="str">
        <f t="shared" si="460"/>
        <v>Till</v>
      </c>
      <c r="K6507" s="1" t="str">
        <f t="shared" si="461"/>
        <v>&lt;63 micron</v>
      </c>
      <c r="L6507">
        <v>0.1</v>
      </c>
      <c r="M6507">
        <v>2.35</v>
      </c>
      <c r="N6507">
        <v>1</v>
      </c>
      <c r="O6507">
        <v>30</v>
      </c>
      <c r="P6507">
        <v>0.25</v>
      </c>
      <c r="Q6507">
        <v>1</v>
      </c>
      <c r="R6507">
        <v>0.57999999999999996</v>
      </c>
      <c r="S6507">
        <v>0.25</v>
      </c>
      <c r="T6507">
        <v>29</v>
      </c>
      <c r="U6507">
        <v>175</v>
      </c>
      <c r="V6507">
        <v>78</v>
      </c>
      <c r="W6507">
        <v>5.24</v>
      </c>
      <c r="X6507">
        <v>5</v>
      </c>
      <c r="Y6507">
        <v>0.5</v>
      </c>
      <c r="Z6507">
        <v>0.09</v>
      </c>
      <c r="AA6507">
        <v>10</v>
      </c>
      <c r="AB6507">
        <v>1.73</v>
      </c>
      <c r="AC6507">
        <v>655</v>
      </c>
      <c r="AD6507">
        <v>0.5</v>
      </c>
      <c r="AE6507">
        <v>5.0000000000000001E-3</v>
      </c>
      <c r="AF6507">
        <v>107</v>
      </c>
      <c r="AG6507">
        <v>160</v>
      </c>
      <c r="AH6507">
        <v>8</v>
      </c>
      <c r="AI6507">
        <v>1</v>
      </c>
      <c r="AJ6507">
        <v>7</v>
      </c>
      <c r="AK6507">
        <v>16</v>
      </c>
      <c r="AL6507">
        <v>0.23</v>
      </c>
      <c r="AM6507">
        <v>5</v>
      </c>
      <c r="AN6507">
        <v>5</v>
      </c>
      <c r="AO6507">
        <v>86</v>
      </c>
      <c r="AP6507">
        <v>5</v>
      </c>
      <c r="AQ6507">
        <v>84</v>
      </c>
    </row>
    <row r="6508" spans="1:43" hidden="1" x14ac:dyDescent="0.25">
      <c r="A6508" t="s">
        <v>23096</v>
      </c>
      <c r="B6508" t="s">
        <v>23097</v>
      </c>
      <c r="C6508" s="1" t="str">
        <f t="shared" si="462"/>
        <v>21:0134</v>
      </c>
      <c r="D6508" s="1" t="str">
        <f t="shared" si="463"/>
        <v>21:0078</v>
      </c>
      <c r="E6508" t="s">
        <v>23098</v>
      </c>
      <c r="F6508" t="s">
        <v>23099</v>
      </c>
      <c r="H6508">
        <v>55.400332800000001</v>
      </c>
      <c r="I6508">
        <v>-66.437881399999995</v>
      </c>
      <c r="J6508" s="1" t="str">
        <f t="shared" si="460"/>
        <v>Till</v>
      </c>
      <c r="K6508" s="1" t="str">
        <f t="shared" si="461"/>
        <v>&lt;63 micron</v>
      </c>
      <c r="L6508">
        <v>0.1</v>
      </c>
      <c r="M6508">
        <v>2.09</v>
      </c>
      <c r="N6508">
        <v>4</v>
      </c>
      <c r="O6508">
        <v>30</v>
      </c>
      <c r="P6508">
        <v>0.25</v>
      </c>
      <c r="Q6508">
        <v>1</v>
      </c>
      <c r="R6508">
        <v>0.61</v>
      </c>
      <c r="S6508">
        <v>0.25</v>
      </c>
      <c r="T6508">
        <v>33</v>
      </c>
      <c r="U6508">
        <v>174</v>
      </c>
      <c r="V6508">
        <v>75</v>
      </c>
      <c r="W6508">
        <v>4.7300000000000004</v>
      </c>
      <c r="X6508">
        <v>10</v>
      </c>
      <c r="Y6508">
        <v>0.5</v>
      </c>
      <c r="Z6508">
        <v>0.08</v>
      </c>
      <c r="AA6508">
        <v>10</v>
      </c>
      <c r="AB6508">
        <v>1.73</v>
      </c>
      <c r="AC6508">
        <v>670</v>
      </c>
      <c r="AD6508">
        <v>0.5</v>
      </c>
      <c r="AE6508">
        <v>5.0000000000000001E-3</v>
      </c>
      <c r="AF6508">
        <v>139</v>
      </c>
      <c r="AG6508">
        <v>280</v>
      </c>
      <c r="AH6508">
        <v>8</v>
      </c>
      <c r="AI6508">
        <v>1</v>
      </c>
      <c r="AJ6508">
        <v>6</v>
      </c>
      <c r="AK6508">
        <v>16</v>
      </c>
      <c r="AL6508">
        <v>0.25</v>
      </c>
      <c r="AM6508">
        <v>5</v>
      </c>
      <c r="AN6508">
        <v>5</v>
      </c>
      <c r="AO6508">
        <v>80</v>
      </c>
      <c r="AP6508">
        <v>5</v>
      </c>
      <c r="AQ6508">
        <v>66</v>
      </c>
    </row>
    <row r="6509" spans="1:43" hidden="1" x14ac:dyDescent="0.25">
      <c r="A6509" t="s">
        <v>23100</v>
      </c>
      <c r="B6509" t="s">
        <v>23101</v>
      </c>
      <c r="C6509" s="1" t="str">
        <f t="shared" si="462"/>
        <v>21:0134</v>
      </c>
      <c r="D6509" s="1" t="str">
        <f t="shared" si="463"/>
        <v>21:0078</v>
      </c>
      <c r="E6509" t="s">
        <v>23102</v>
      </c>
      <c r="F6509" t="s">
        <v>23103</v>
      </c>
      <c r="H6509">
        <v>55.462874300000003</v>
      </c>
      <c r="I6509">
        <v>-66.642660800000002</v>
      </c>
      <c r="J6509" s="1" t="str">
        <f t="shared" si="460"/>
        <v>Till</v>
      </c>
      <c r="K6509" s="1" t="str">
        <f t="shared" si="461"/>
        <v>&lt;63 micron</v>
      </c>
      <c r="L6509">
        <v>0.1</v>
      </c>
      <c r="M6509">
        <v>2.62</v>
      </c>
      <c r="N6509">
        <v>2</v>
      </c>
      <c r="O6509">
        <v>40</v>
      </c>
      <c r="P6509">
        <v>0.25</v>
      </c>
      <c r="Q6509">
        <v>2</v>
      </c>
      <c r="R6509">
        <v>0.74</v>
      </c>
      <c r="S6509">
        <v>0.25</v>
      </c>
      <c r="T6509">
        <v>25</v>
      </c>
      <c r="U6509">
        <v>179</v>
      </c>
      <c r="V6509">
        <v>92</v>
      </c>
      <c r="W6509">
        <v>4.88</v>
      </c>
      <c r="X6509">
        <v>5</v>
      </c>
      <c r="Y6509">
        <v>0.5</v>
      </c>
      <c r="Z6509">
        <v>0.05</v>
      </c>
      <c r="AA6509">
        <v>10</v>
      </c>
      <c r="AB6509">
        <v>1.51</v>
      </c>
      <c r="AC6509">
        <v>515</v>
      </c>
      <c r="AD6509">
        <v>0.5</v>
      </c>
      <c r="AE6509">
        <v>5.0000000000000001E-3</v>
      </c>
      <c r="AF6509">
        <v>96</v>
      </c>
      <c r="AG6509">
        <v>240</v>
      </c>
      <c r="AH6509">
        <v>4</v>
      </c>
      <c r="AI6509">
        <v>1</v>
      </c>
      <c r="AJ6509">
        <v>8</v>
      </c>
      <c r="AK6509">
        <v>18</v>
      </c>
      <c r="AL6509">
        <v>0.34</v>
      </c>
      <c r="AM6509">
        <v>5</v>
      </c>
      <c r="AN6509">
        <v>5</v>
      </c>
      <c r="AO6509">
        <v>113</v>
      </c>
      <c r="AP6509">
        <v>5</v>
      </c>
      <c r="AQ6509">
        <v>62</v>
      </c>
    </row>
    <row r="6510" spans="1:43" hidden="1" x14ac:dyDescent="0.25">
      <c r="A6510" t="s">
        <v>23104</v>
      </c>
      <c r="B6510" t="s">
        <v>23105</v>
      </c>
      <c r="C6510" s="1" t="str">
        <f t="shared" si="462"/>
        <v>21:0134</v>
      </c>
      <c r="D6510" s="1" t="str">
        <f t="shared" si="463"/>
        <v>21:0078</v>
      </c>
      <c r="E6510" t="s">
        <v>23106</v>
      </c>
      <c r="F6510" t="s">
        <v>23107</v>
      </c>
      <c r="H6510">
        <v>55.403492499999999</v>
      </c>
      <c r="I6510">
        <v>-66.734645299999997</v>
      </c>
      <c r="J6510" s="1" t="str">
        <f t="shared" si="460"/>
        <v>Till</v>
      </c>
      <c r="K6510" s="1" t="str">
        <f t="shared" si="461"/>
        <v>&lt;63 micron</v>
      </c>
      <c r="L6510">
        <v>0.2</v>
      </c>
      <c r="M6510">
        <v>2.85</v>
      </c>
      <c r="N6510">
        <v>4</v>
      </c>
      <c r="O6510">
        <v>40</v>
      </c>
      <c r="P6510">
        <v>0.25</v>
      </c>
      <c r="Q6510">
        <v>1</v>
      </c>
      <c r="R6510">
        <v>0.28000000000000003</v>
      </c>
      <c r="S6510">
        <v>0.25</v>
      </c>
      <c r="T6510">
        <v>18</v>
      </c>
      <c r="U6510">
        <v>106</v>
      </c>
      <c r="V6510">
        <v>58</v>
      </c>
      <c r="W6510">
        <v>6.03</v>
      </c>
      <c r="X6510">
        <v>5</v>
      </c>
      <c r="Y6510">
        <v>0.5</v>
      </c>
      <c r="Z6510">
        <v>7.0000000000000007E-2</v>
      </c>
      <c r="AA6510">
        <v>10</v>
      </c>
      <c r="AB6510">
        <v>1.02</v>
      </c>
      <c r="AC6510">
        <v>480</v>
      </c>
      <c r="AD6510">
        <v>0.5</v>
      </c>
      <c r="AE6510">
        <v>5.0000000000000001E-3</v>
      </c>
      <c r="AF6510">
        <v>56</v>
      </c>
      <c r="AG6510">
        <v>290</v>
      </c>
      <c r="AH6510">
        <v>6</v>
      </c>
      <c r="AI6510">
        <v>1</v>
      </c>
      <c r="AJ6510">
        <v>5</v>
      </c>
      <c r="AK6510">
        <v>10</v>
      </c>
      <c r="AL6510">
        <v>0.16</v>
      </c>
      <c r="AM6510">
        <v>5</v>
      </c>
      <c r="AN6510">
        <v>5</v>
      </c>
      <c r="AO6510">
        <v>82</v>
      </c>
      <c r="AP6510">
        <v>5</v>
      </c>
      <c r="AQ6510">
        <v>68</v>
      </c>
    </row>
    <row r="6511" spans="1:43" hidden="1" x14ac:dyDescent="0.25">
      <c r="A6511" t="s">
        <v>23108</v>
      </c>
      <c r="B6511" t="s">
        <v>23109</v>
      </c>
      <c r="C6511" s="1" t="str">
        <f t="shared" si="462"/>
        <v>21:0134</v>
      </c>
      <c r="D6511" s="1" t="str">
        <f t="shared" si="463"/>
        <v>21:0078</v>
      </c>
      <c r="E6511" t="s">
        <v>23110</v>
      </c>
      <c r="F6511" t="s">
        <v>23111</v>
      </c>
      <c r="H6511">
        <v>55.354313300000001</v>
      </c>
      <c r="I6511">
        <v>-66.899945000000002</v>
      </c>
      <c r="J6511" s="1" t="str">
        <f t="shared" si="460"/>
        <v>Till</v>
      </c>
      <c r="K6511" s="1" t="str">
        <f t="shared" si="461"/>
        <v>&lt;63 micron</v>
      </c>
      <c r="L6511">
        <v>0.1</v>
      </c>
      <c r="M6511">
        <v>2.2799999999999998</v>
      </c>
      <c r="N6511">
        <v>6</v>
      </c>
      <c r="O6511">
        <v>30</v>
      </c>
      <c r="P6511">
        <v>0.25</v>
      </c>
      <c r="Q6511">
        <v>6</v>
      </c>
      <c r="R6511">
        <v>0.42</v>
      </c>
      <c r="S6511">
        <v>0.25</v>
      </c>
      <c r="T6511">
        <v>16</v>
      </c>
      <c r="U6511">
        <v>62</v>
      </c>
      <c r="V6511">
        <v>43</v>
      </c>
      <c r="W6511">
        <v>5.79</v>
      </c>
      <c r="X6511">
        <v>5</v>
      </c>
      <c r="Y6511">
        <v>0.5</v>
      </c>
      <c r="Z6511">
        <v>0.05</v>
      </c>
      <c r="AA6511">
        <v>10</v>
      </c>
      <c r="AB6511">
        <v>1.01</v>
      </c>
      <c r="AC6511">
        <v>495</v>
      </c>
      <c r="AD6511">
        <v>0.5</v>
      </c>
      <c r="AE6511">
        <v>5.0000000000000001E-3</v>
      </c>
      <c r="AF6511">
        <v>40</v>
      </c>
      <c r="AG6511">
        <v>120</v>
      </c>
      <c r="AH6511">
        <v>6</v>
      </c>
      <c r="AI6511">
        <v>1</v>
      </c>
      <c r="AJ6511">
        <v>5</v>
      </c>
      <c r="AK6511">
        <v>15</v>
      </c>
      <c r="AL6511">
        <v>0.13</v>
      </c>
      <c r="AM6511">
        <v>5</v>
      </c>
      <c r="AN6511">
        <v>5</v>
      </c>
      <c r="AO6511">
        <v>73</v>
      </c>
      <c r="AP6511">
        <v>5</v>
      </c>
      <c r="AQ6511">
        <v>62</v>
      </c>
    </row>
    <row r="6512" spans="1:43" hidden="1" x14ac:dyDescent="0.25">
      <c r="A6512" t="s">
        <v>23112</v>
      </c>
      <c r="B6512" t="s">
        <v>23113</v>
      </c>
      <c r="C6512" s="1" t="str">
        <f t="shared" si="462"/>
        <v>21:0134</v>
      </c>
      <c r="D6512" s="1" t="str">
        <f t="shared" si="463"/>
        <v>21:0078</v>
      </c>
      <c r="E6512" t="s">
        <v>23114</v>
      </c>
      <c r="F6512" t="s">
        <v>23115</v>
      </c>
      <c r="H6512">
        <v>55.304158100000002</v>
      </c>
      <c r="I6512">
        <v>-67.074328399999999</v>
      </c>
      <c r="J6512" s="1" t="str">
        <f t="shared" si="460"/>
        <v>Till</v>
      </c>
      <c r="K6512" s="1" t="str">
        <f t="shared" si="461"/>
        <v>&lt;63 micron</v>
      </c>
      <c r="L6512">
        <v>0.1</v>
      </c>
      <c r="M6512">
        <v>3</v>
      </c>
      <c r="N6512">
        <v>14</v>
      </c>
      <c r="O6512">
        <v>80</v>
      </c>
      <c r="P6512">
        <v>0.5</v>
      </c>
      <c r="Q6512">
        <v>1</v>
      </c>
      <c r="R6512">
        <v>0.21</v>
      </c>
      <c r="S6512">
        <v>0.25</v>
      </c>
      <c r="T6512">
        <v>17</v>
      </c>
      <c r="U6512">
        <v>63</v>
      </c>
      <c r="V6512">
        <v>66</v>
      </c>
      <c r="W6512">
        <v>7.42</v>
      </c>
      <c r="X6512">
        <v>5</v>
      </c>
      <c r="Y6512">
        <v>0.5</v>
      </c>
      <c r="Z6512">
        <v>0.1</v>
      </c>
      <c r="AA6512">
        <v>20</v>
      </c>
      <c r="AB6512">
        <v>0.95</v>
      </c>
      <c r="AC6512">
        <v>695</v>
      </c>
      <c r="AD6512">
        <v>0.5</v>
      </c>
      <c r="AE6512">
        <v>0.01</v>
      </c>
      <c r="AF6512">
        <v>47</v>
      </c>
      <c r="AG6512">
        <v>240</v>
      </c>
      <c r="AH6512">
        <v>12</v>
      </c>
      <c r="AI6512">
        <v>1</v>
      </c>
      <c r="AJ6512">
        <v>7</v>
      </c>
      <c r="AK6512">
        <v>9</v>
      </c>
      <c r="AL6512">
        <v>7.0000000000000007E-2</v>
      </c>
      <c r="AM6512">
        <v>5</v>
      </c>
      <c r="AN6512">
        <v>5</v>
      </c>
      <c r="AO6512">
        <v>85</v>
      </c>
      <c r="AP6512">
        <v>5</v>
      </c>
      <c r="AQ6512">
        <v>86</v>
      </c>
    </row>
    <row r="6513" spans="1:43" hidden="1" x14ac:dyDescent="0.25">
      <c r="A6513" t="s">
        <v>23116</v>
      </c>
      <c r="B6513" t="s">
        <v>23117</v>
      </c>
      <c r="C6513" s="1" t="str">
        <f t="shared" si="462"/>
        <v>21:0134</v>
      </c>
      <c r="D6513" s="1" t="str">
        <f t="shared" si="463"/>
        <v>21:0078</v>
      </c>
      <c r="E6513" t="s">
        <v>23118</v>
      </c>
      <c r="F6513" t="s">
        <v>23119</v>
      </c>
      <c r="H6513">
        <v>55.146683400000001</v>
      </c>
      <c r="I6513">
        <v>-67.585631399999997</v>
      </c>
      <c r="J6513" s="1" t="str">
        <f t="shared" si="460"/>
        <v>Till</v>
      </c>
      <c r="K6513" s="1" t="str">
        <f t="shared" si="461"/>
        <v>&lt;63 micron</v>
      </c>
      <c r="L6513">
        <v>0.1</v>
      </c>
      <c r="M6513">
        <v>2.5499999999999998</v>
      </c>
      <c r="N6513">
        <v>6</v>
      </c>
      <c r="O6513">
        <v>110</v>
      </c>
      <c r="P6513">
        <v>0.5</v>
      </c>
      <c r="Q6513">
        <v>1</v>
      </c>
      <c r="R6513">
        <v>7.0000000000000007E-2</v>
      </c>
      <c r="S6513">
        <v>0.25</v>
      </c>
      <c r="T6513">
        <v>16</v>
      </c>
      <c r="U6513">
        <v>90</v>
      </c>
      <c r="V6513">
        <v>44</v>
      </c>
      <c r="W6513">
        <v>8.19</v>
      </c>
      <c r="X6513">
        <v>10</v>
      </c>
      <c r="Y6513">
        <v>0.5</v>
      </c>
      <c r="Z6513">
        <v>0.35</v>
      </c>
      <c r="AA6513">
        <v>20</v>
      </c>
      <c r="AB6513">
        <v>0.95</v>
      </c>
      <c r="AC6513">
        <v>1335</v>
      </c>
      <c r="AD6513">
        <v>0.5</v>
      </c>
      <c r="AE6513">
        <v>0.01</v>
      </c>
      <c r="AF6513">
        <v>40</v>
      </c>
      <c r="AG6513">
        <v>300</v>
      </c>
      <c r="AH6513">
        <v>10</v>
      </c>
      <c r="AI6513">
        <v>1</v>
      </c>
      <c r="AJ6513">
        <v>6</v>
      </c>
      <c r="AK6513">
        <v>8</v>
      </c>
      <c r="AL6513">
        <v>0.17</v>
      </c>
      <c r="AM6513">
        <v>5</v>
      </c>
      <c r="AN6513">
        <v>5</v>
      </c>
      <c r="AO6513">
        <v>78</v>
      </c>
      <c r="AP6513">
        <v>5</v>
      </c>
      <c r="AQ6513">
        <v>68</v>
      </c>
    </row>
    <row r="6514" spans="1:43" hidden="1" x14ac:dyDescent="0.25">
      <c r="A6514" t="s">
        <v>23120</v>
      </c>
      <c r="B6514" t="s">
        <v>23121</v>
      </c>
      <c r="C6514" s="1" t="str">
        <f t="shared" si="462"/>
        <v>21:0134</v>
      </c>
      <c r="D6514" s="1" t="str">
        <f t="shared" si="463"/>
        <v>21:0078</v>
      </c>
      <c r="E6514" t="s">
        <v>23122</v>
      </c>
      <c r="F6514" t="s">
        <v>23123</v>
      </c>
      <c r="H6514">
        <v>55.154958999999998</v>
      </c>
      <c r="I6514">
        <v>-67.682638100000005</v>
      </c>
      <c r="J6514" s="1" t="str">
        <f t="shared" si="460"/>
        <v>Till</v>
      </c>
      <c r="K6514" s="1" t="str">
        <f t="shared" si="461"/>
        <v>&lt;63 micron</v>
      </c>
      <c r="L6514">
        <v>0.1</v>
      </c>
      <c r="M6514">
        <v>2.92</v>
      </c>
      <c r="N6514">
        <v>4</v>
      </c>
      <c r="O6514">
        <v>150</v>
      </c>
      <c r="P6514">
        <v>0.5</v>
      </c>
      <c r="Q6514">
        <v>1</v>
      </c>
      <c r="R6514">
        <v>0.11</v>
      </c>
      <c r="S6514">
        <v>0.25</v>
      </c>
      <c r="T6514">
        <v>15</v>
      </c>
      <c r="U6514">
        <v>92</v>
      </c>
      <c r="V6514">
        <v>43</v>
      </c>
      <c r="W6514">
        <v>7.18</v>
      </c>
      <c r="X6514">
        <v>10</v>
      </c>
      <c r="Y6514">
        <v>1</v>
      </c>
      <c r="Z6514">
        <v>0.44</v>
      </c>
      <c r="AA6514">
        <v>20</v>
      </c>
      <c r="AB6514">
        <v>0.95</v>
      </c>
      <c r="AC6514">
        <v>820</v>
      </c>
      <c r="AD6514">
        <v>0.5</v>
      </c>
      <c r="AE6514">
        <v>0.01</v>
      </c>
      <c r="AF6514">
        <v>41</v>
      </c>
      <c r="AG6514">
        <v>330</v>
      </c>
      <c r="AH6514">
        <v>6</v>
      </c>
      <c r="AI6514">
        <v>1</v>
      </c>
      <c r="AJ6514">
        <v>5</v>
      </c>
      <c r="AK6514">
        <v>13</v>
      </c>
      <c r="AL6514">
        <v>0.18</v>
      </c>
      <c r="AM6514">
        <v>5</v>
      </c>
      <c r="AN6514">
        <v>5</v>
      </c>
      <c r="AO6514">
        <v>77</v>
      </c>
      <c r="AP6514">
        <v>5</v>
      </c>
      <c r="AQ6514">
        <v>64</v>
      </c>
    </row>
    <row r="6515" spans="1:43" hidden="1" x14ac:dyDescent="0.25">
      <c r="A6515" t="s">
        <v>23124</v>
      </c>
      <c r="B6515" t="s">
        <v>23125</v>
      </c>
      <c r="C6515" s="1" t="str">
        <f t="shared" si="462"/>
        <v>21:0134</v>
      </c>
      <c r="D6515" s="1" t="str">
        <f t="shared" si="463"/>
        <v>21:0078</v>
      </c>
      <c r="E6515" t="s">
        <v>23126</v>
      </c>
      <c r="F6515" t="s">
        <v>23127</v>
      </c>
      <c r="H6515">
        <v>55.135663100000002</v>
      </c>
      <c r="I6515">
        <v>-67.9138485</v>
      </c>
      <c r="J6515" s="1" t="str">
        <f t="shared" si="460"/>
        <v>Till</v>
      </c>
      <c r="K6515" s="1" t="str">
        <f t="shared" si="461"/>
        <v>&lt;63 micron</v>
      </c>
      <c r="L6515">
        <v>0.1</v>
      </c>
      <c r="M6515">
        <v>2.54</v>
      </c>
      <c r="N6515">
        <v>1</v>
      </c>
      <c r="O6515">
        <v>170</v>
      </c>
      <c r="P6515">
        <v>0.25</v>
      </c>
      <c r="Q6515">
        <v>1</v>
      </c>
      <c r="R6515">
        <v>0.21</v>
      </c>
      <c r="S6515">
        <v>0.25</v>
      </c>
      <c r="T6515">
        <v>14</v>
      </c>
      <c r="U6515">
        <v>121</v>
      </c>
      <c r="V6515">
        <v>47</v>
      </c>
      <c r="W6515">
        <v>4.4800000000000004</v>
      </c>
      <c r="X6515">
        <v>10</v>
      </c>
      <c r="Y6515">
        <v>0.5</v>
      </c>
      <c r="Z6515">
        <v>0.48</v>
      </c>
      <c r="AA6515">
        <v>30</v>
      </c>
      <c r="AB6515">
        <v>1.07</v>
      </c>
      <c r="AC6515">
        <v>380</v>
      </c>
      <c r="AD6515">
        <v>0.5</v>
      </c>
      <c r="AE6515">
        <v>0.02</v>
      </c>
      <c r="AF6515">
        <v>52</v>
      </c>
      <c r="AG6515">
        <v>370</v>
      </c>
      <c r="AH6515">
        <v>6</v>
      </c>
      <c r="AI6515">
        <v>1</v>
      </c>
      <c r="AJ6515">
        <v>8</v>
      </c>
      <c r="AK6515">
        <v>25</v>
      </c>
      <c r="AL6515">
        <v>0.21</v>
      </c>
      <c r="AM6515">
        <v>5</v>
      </c>
      <c r="AN6515">
        <v>5</v>
      </c>
      <c r="AO6515">
        <v>90</v>
      </c>
      <c r="AP6515">
        <v>5</v>
      </c>
      <c r="AQ6515">
        <v>66</v>
      </c>
    </row>
    <row r="6516" spans="1:43" hidden="1" x14ac:dyDescent="0.25">
      <c r="A6516" t="s">
        <v>23128</v>
      </c>
      <c r="B6516" t="s">
        <v>23129</v>
      </c>
      <c r="C6516" s="1" t="str">
        <f t="shared" si="462"/>
        <v>21:0134</v>
      </c>
      <c r="D6516" s="1" t="str">
        <f t="shared" si="463"/>
        <v>21:0078</v>
      </c>
      <c r="E6516" t="s">
        <v>23130</v>
      </c>
      <c r="F6516" t="s">
        <v>23131</v>
      </c>
      <c r="H6516">
        <v>55.313366100000003</v>
      </c>
      <c r="I6516">
        <v>-67.888533300000006</v>
      </c>
      <c r="J6516" s="1" t="str">
        <f t="shared" si="460"/>
        <v>Till</v>
      </c>
      <c r="K6516" s="1" t="str">
        <f t="shared" si="461"/>
        <v>&lt;63 micron</v>
      </c>
      <c r="L6516">
        <v>0.1</v>
      </c>
      <c r="M6516">
        <v>1.47</v>
      </c>
      <c r="N6516">
        <v>4</v>
      </c>
      <c r="O6516">
        <v>90</v>
      </c>
      <c r="P6516">
        <v>0.25</v>
      </c>
      <c r="Q6516">
        <v>1</v>
      </c>
      <c r="R6516">
        <v>0.15</v>
      </c>
      <c r="S6516">
        <v>0.25</v>
      </c>
      <c r="T6516">
        <v>13</v>
      </c>
      <c r="U6516">
        <v>58</v>
      </c>
      <c r="V6516">
        <v>25</v>
      </c>
      <c r="W6516">
        <v>5.44</v>
      </c>
      <c r="X6516">
        <v>5</v>
      </c>
      <c r="Y6516">
        <v>0.5</v>
      </c>
      <c r="Z6516">
        <v>0.23</v>
      </c>
      <c r="AA6516">
        <v>30</v>
      </c>
      <c r="AB6516">
        <v>0.56000000000000005</v>
      </c>
      <c r="AC6516">
        <v>825</v>
      </c>
      <c r="AD6516">
        <v>0.5</v>
      </c>
      <c r="AE6516">
        <v>0.01</v>
      </c>
      <c r="AF6516">
        <v>32</v>
      </c>
      <c r="AG6516">
        <v>420</v>
      </c>
      <c r="AH6516">
        <v>12</v>
      </c>
      <c r="AI6516">
        <v>1</v>
      </c>
      <c r="AJ6516">
        <v>4</v>
      </c>
      <c r="AK6516">
        <v>13</v>
      </c>
      <c r="AL6516">
        <v>0.12</v>
      </c>
      <c r="AM6516">
        <v>5</v>
      </c>
      <c r="AN6516">
        <v>5</v>
      </c>
      <c r="AO6516">
        <v>51</v>
      </c>
      <c r="AP6516">
        <v>5</v>
      </c>
      <c r="AQ6516">
        <v>34</v>
      </c>
    </row>
    <row r="6517" spans="1:43" hidden="1" x14ac:dyDescent="0.25">
      <c r="A6517" t="s">
        <v>23132</v>
      </c>
      <c r="B6517" t="s">
        <v>23133</v>
      </c>
      <c r="C6517" s="1" t="str">
        <f t="shared" si="462"/>
        <v>21:0134</v>
      </c>
      <c r="D6517" s="1" t="str">
        <f t="shared" si="463"/>
        <v>21:0078</v>
      </c>
      <c r="E6517" t="s">
        <v>23134</v>
      </c>
      <c r="F6517" t="s">
        <v>23135</v>
      </c>
      <c r="H6517">
        <v>53.6517342</v>
      </c>
      <c r="I6517">
        <v>-63.658242199999997</v>
      </c>
      <c r="J6517" s="1" t="str">
        <f t="shared" si="460"/>
        <v>Till</v>
      </c>
      <c r="K6517" s="1" t="str">
        <f t="shared" si="461"/>
        <v>&lt;63 micron</v>
      </c>
      <c r="L6517">
        <v>0.1</v>
      </c>
      <c r="M6517">
        <v>0.97</v>
      </c>
      <c r="N6517">
        <v>1</v>
      </c>
      <c r="O6517">
        <v>60</v>
      </c>
      <c r="P6517">
        <v>0.25</v>
      </c>
      <c r="Q6517">
        <v>1</v>
      </c>
      <c r="R6517">
        <v>0.6</v>
      </c>
      <c r="S6517">
        <v>0.25</v>
      </c>
      <c r="T6517">
        <v>11</v>
      </c>
      <c r="U6517">
        <v>29</v>
      </c>
      <c r="V6517">
        <v>21</v>
      </c>
      <c r="W6517">
        <v>2.2400000000000002</v>
      </c>
      <c r="X6517">
        <v>5</v>
      </c>
      <c r="Y6517">
        <v>0.5</v>
      </c>
      <c r="Z6517">
        <v>0.17</v>
      </c>
      <c r="AA6517">
        <v>30</v>
      </c>
      <c r="AB6517">
        <v>0.4</v>
      </c>
      <c r="AC6517">
        <v>270</v>
      </c>
      <c r="AD6517">
        <v>0.5</v>
      </c>
      <c r="AE6517">
        <v>0.03</v>
      </c>
      <c r="AF6517">
        <v>11</v>
      </c>
      <c r="AG6517">
        <v>1240</v>
      </c>
      <c r="AH6517">
        <v>6</v>
      </c>
      <c r="AI6517">
        <v>2</v>
      </c>
      <c r="AJ6517">
        <v>3</v>
      </c>
      <c r="AK6517">
        <v>34</v>
      </c>
      <c r="AL6517">
        <v>0.1</v>
      </c>
      <c r="AM6517">
        <v>5</v>
      </c>
      <c r="AN6517">
        <v>5</v>
      </c>
      <c r="AO6517">
        <v>45</v>
      </c>
      <c r="AP6517">
        <v>5</v>
      </c>
      <c r="AQ6517">
        <v>26</v>
      </c>
    </row>
    <row r="6518" spans="1:43" hidden="1" x14ac:dyDescent="0.25">
      <c r="A6518" t="s">
        <v>23136</v>
      </c>
      <c r="B6518" t="s">
        <v>23137</v>
      </c>
      <c r="C6518" s="1" t="str">
        <f t="shared" si="462"/>
        <v>21:0134</v>
      </c>
      <c r="D6518" s="1" t="str">
        <f t="shared" si="463"/>
        <v>21:0078</v>
      </c>
      <c r="E6518" t="s">
        <v>23138</v>
      </c>
      <c r="F6518" t="s">
        <v>23139</v>
      </c>
      <c r="H6518">
        <v>55.369844299999997</v>
      </c>
      <c r="I6518">
        <v>-67.975318599999994</v>
      </c>
      <c r="J6518" s="1" t="str">
        <f t="shared" si="460"/>
        <v>Till</v>
      </c>
      <c r="K6518" s="1" t="str">
        <f t="shared" si="461"/>
        <v>&lt;63 micron</v>
      </c>
      <c r="L6518">
        <v>0.1</v>
      </c>
      <c r="M6518">
        <v>2.15</v>
      </c>
      <c r="N6518">
        <v>4</v>
      </c>
      <c r="O6518">
        <v>160</v>
      </c>
      <c r="P6518">
        <v>0.25</v>
      </c>
      <c r="Q6518">
        <v>1</v>
      </c>
      <c r="R6518">
        <v>0.25</v>
      </c>
      <c r="S6518">
        <v>0.25</v>
      </c>
      <c r="T6518">
        <v>14</v>
      </c>
      <c r="U6518">
        <v>97</v>
      </c>
      <c r="V6518">
        <v>34</v>
      </c>
      <c r="W6518">
        <v>5.41</v>
      </c>
      <c r="X6518">
        <v>5</v>
      </c>
      <c r="Y6518">
        <v>0.5</v>
      </c>
      <c r="Z6518">
        <v>0.55000000000000004</v>
      </c>
      <c r="AA6518">
        <v>20</v>
      </c>
      <c r="AB6518">
        <v>0.98</v>
      </c>
      <c r="AC6518">
        <v>875</v>
      </c>
      <c r="AD6518">
        <v>0.5</v>
      </c>
      <c r="AE6518">
        <v>0.02</v>
      </c>
      <c r="AF6518">
        <v>39</v>
      </c>
      <c r="AG6518">
        <v>530</v>
      </c>
      <c r="AH6518">
        <v>12</v>
      </c>
      <c r="AI6518">
        <v>1</v>
      </c>
      <c r="AJ6518">
        <v>7</v>
      </c>
      <c r="AK6518">
        <v>17</v>
      </c>
      <c r="AL6518">
        <v>0.17</v>
      </c>
      <c r="AM6518">
        <v>5</v>
      </c>
      <c r="AN6518">
        <v>5</v>
      </c>
      <c r="AO6518">
        <v>67</v>
      </c>
      <c r="AP6518">
        <v>5</v>
      </c>
      <c r="AQ6518">
        <v>60</v>
      </c>
    </row>
    <row r="6519" spans="1:43" hidden="1" x14ac:dyDescent="0.25">
      <c r="A6519" t="s">
        <v>23140</v>
      </c>
      <c r="B6519" t="s">
        <v>23141</v>
      </c>
      <c r="C6519" s="1" t="str">
        <f t="shared" si="462"/>
        <v>21:0134</v>
      </c>
      <c r="D6519" s="1" t="str">
        <f t="shared" si="463"/>
        <v>21:0078</v>
      </c>
      <c r="E6519" t="s">
        <v>23142</v>
      </c>
      <c r="F6519" t="s">
        <v>23143</v>
      </c>
      <c r="H6519">
        <v>55.462353399999998</v>
      </c>
      <c r="I6519">
        <v>-67.866959499999993</v>
      </c>
      <c r="J6519" s="1" t="str">
        <f t="shared" si="460"/>
        <v>Till</v>
      </c>
      <c r="K6519" s="1" t="str">
        <f t="shared" si="461"/>
        <v>&lt;63 micron</v>
      </c>
      <c r="L6519">
        <v>0.4</v>
      </c>
      <c r="M6519">
        <v>2.5299999999999998</v>
      </c>
      <c r="N6519">
        <v>14</v>
      </c>
      <c r="O6519">
        <v>120</v>
      </c>
      <c r="P6519">
        <v>1</v>
      </c>
      <c r="Q6519">
        <v>1</v>
      </c>
      <c r="R6519">
        <v>0.02</v>
      </c>
      <c r="S6519">
        <v>0.25</v>
      </c>
      <c r="T6519">
        <v>14</v>
      </c>
      <c r="U6519">
        <v>57</v>
      </c>
      <c r="V6519">
        <v>24</v>
      </c>
      <c r="W6519">
        <v>13.25</v>
      </c>
      <c r="X6519">
        <v>10</v>
      </c>
      <c r="Y6519">
        <v>1</v>
      </c>
      <c r="Z6519">
        <v>0.35</v>
      </c>
      <c r="AA6519">
        <v>10</v>
      </c>
      <c r="AB6519">
        <v>0.63</v>
      </c>
      <c r="AC6519">
        <v>4480</v>
      </c>
      <c r="AD6519">
        <v>0.5</v>
      </c>
      <c r="AE6519">
        <v>0.01</v>
      </c>
      <c r="AF6519">
        <v>24</v>
      </c>
      <c r="AG6519">
        <v>220</v>
      </c>
      <c r="AH6519">
        <v>6</v>
      </c>
      <c r="AI6519">
        <v>1</v>
      </c>
      <c r="AJ6519">
        <v>5</v>
      </c>
      <c r="AK6519">
        <v>6</v>
      </c>
      <c r="AL6519">
        <v>0.08</v>
      </c>
      <c r="AM6519">
        <v>5</v>
      </c>
      <c r="AN6519">
        <v>20</v>
      </c>
      <c r="AO6519">
        <v>52</v>
      </c>
      <c r="AP6519">
        <v>5</v>
      </c>
      <c r="AQ6519">
        <v>48</v>
      </c>
    </row>
    <row r="6520" spans="1:43" hidden="1" x14ac:dyDescent="0.25">
      <c r="A6520" t="s">
        <v>23144</v>
      </c>
      <c r="B6520" t="s">
        <v>23145</v>
      </c>
      <c r="C6520" s="1" t="str">
        <f t="shared" si="462"/>
        <v>21:0134</v>
      </c>
      <c r="D6520" s="1" t="str">
        <f t="shared" si="463"/>
        <v>21:0078</v>
      </c>
      <c r="E6520" t="s">
        <v>23146</v>
      </c>
      <c r="F6520" t="s">
        <v>23147</v>
      </c>
      <c r="H6520">
        <v>55.4408356</v>
      </c>
      <c r="I6520">
        <v>-67.6921076</v>
      </c>
      <c r="J6520" s="1" t="str">
        <f t="shared" si="460"/>
        <v>Till</v>
      </c>
      <c r="K6520" s="1" t="str">
        <f t="shared" si="461"/>
        <v>&lt;63 micron</v>
      </c>
      <c r="L6520">
        <v>0.1</v>
      </c>
      <c r="M6520">
        <v>2.46</v>
      </c>
      <c r="N6520">
        <v>16</v>
      </c>
      <c r="O6520">
        <v>120</v>
      </c>
      <c r="P6520">
        <v>1</v>
      </c>
      <c r="Q6520">
        <v>1</v>
      </c>
      <c r="R6520">
        <v>0.02</v>
      </c>
      <c r="S6520">
        <v>0.25</v>
      </c>
      <c r="T6520">
        <v>14</v>
      </c>
      <c r="U6520">
        <v>60</v>
      </c>
      <c r="V6520">
        <v>24</v>
      </c>
      <c r="W6520">
        <v>13.4</v>
      </c>
      <c r="X6520">
        <v>10</v>
      </c>
      <c r="Y6520">
        <v>1</v>
      </c>
      <c r="Z6520">
        <v>0.34</v>
      </c>
      <c r="AA6520">
        <v>10</v>
      </c>
      <c r="AB6520">
        <v>0.62</v>
      </c>
      <c r="AC6520">
        <v>4510</v>
      </c>
      <c r="AD6520">
        <v>0.5</v>
      </c>
      <c r="AE6520">
        <v>0.01</v>
      </c>
      <c r="AF6520">
        <v>25</v>
      </c>
      <c r="AG6520">
        <v>230</v>
      </c>
      <c r="AH6520">
        <v>6</v>
      </c>
      <c r="AI6520">
        <v>2</v>
      </c>
      <c r="AJ6520">
        <v>5</v>
      </c>
      <c r="AK6520">
        <v>5</v>
      </c>
      <c r="AL6520">
        <v>0.08</v>
      </c>
      <c r="AM6520">
        <v>5</v>
      </c>
      <c r="AN6520">
        <v>20</v>
      </c>
      <c r="AO6520">
        <v>49</v>
      </c>
      <c r="AP6520">
        <v>5</v>
      </c>
      <c r="AQ6520">
        <v>48</v>
      </c>
    </row>
    <row r="6521" spans="1:43" hidden="1" x14ac:dyDescent="0.25">
      <c r="A6521" t="s">
        <v>23148</v>
      </c>
      <c r="B6521" t="s">
        <v>23149</v>
      </c>
      <c r="C6521" s="1" t="str">
        <f t="shared" si="462"/>
        <v>21:0134</v>
      </c>
      <c r="D6521" s="1" t="str">
        <f t="shared" si="463"/>
        <v>21:0078</v>
      </c>
      <c r="E6521" t="s">
        <v>23150</v>
      </c>
      <c r="F6521" t="s">
        <v>23151</v>
      </c>
      <c r="H6521">
        <v>55.470546900000002</v>
      </c>
      <c r="I6521">
        <v>-67.082050300000006</v>
      </c>
      <c r="J6521" s="1" t="str">
        <f t="shared" si="460"/>
        <v>Till</v>
      </c>
      <c r="K6521" s="1" t="str">
        <f t="shared" si="461"/>
        <v>&lt;63 micron</v>
      </c>
      <c r="L6521">
        <v>0.1</v>
      </c>
      <c r="M6521">
        <v>2.77</v>
      </c>
      <c r="N6521">
        <v>6</v>
      </c>
      <c r="O6521">
        <v>80</v>
      </c>
      <c r="P6521">
        <v>0.5</v>
      </c>
      <c r="Q6521">
        <v>8</v>
      </c>
      <c r="R6521">
        <v>0.41</v>
      </c>
      <c r="S6521">
        <v>0.25</v>
      </c>
      <c r="T6521">
        <v>18</v>
      </c>
      <c r="U6521">
        <v>79</v>
      </c>
      <c r="V6521">
        <v>67</v>
      </c>
      <c r="W6521">
        <v>6.31</v>
      </c>
      <c r="X6521">
        <v>10</v>
      </c>
      <c r="Y6521">
        <v>1</v>
      </c>
      <c r="Z6521">
        <v>0.17</v>
      </c>
      <c r="AA6521">
        <v>20</v>
      </c>
      <c r="AB6521">
        <v>1.07</v>
      </c>
      <c r="AC6521">
        <v>795</v>
      </c>
      <c r="AD6521">
        <v>0.5</v>
      </c>
      <c r="AE6521">
        <v>0.01</v>
      </c>
      <c r="AF6521">
        <v>57</v>
      </c>
      <c r="AG6521">
        <v>270</v>
      </c>
      <c r="AH6521">
        <v>12</v>
      </c>
      <c r="AI6521">
        <v>1</v>
      </c>
      <c r="AJ6521">
        <v>9</v>
      </c>
      <c r="AK6521">
        <v>17</v>
      </c>
      <c r="AL6521">
        <v>0.1</v>
      </c>
      <c r="AM6521">
        <v>5</v>
      </c>
      <c r="AN6521">
        <v>5</v>
      </c>
      <c r="AO6521">
        <v>79</v>
      </c>
      <c r="AP6521">
        <v>5</v>
      </c>
      <c r="AQ6521">
        <v>92</v>
      </c>
    </row>
    <row r="6522" spans="1:43" hidden="1" x14ac:dyDescent="0.25">
      <c r="A6522" t="s">
        <v>23152</v>
      </c>
      <c r="B6522" t="s">
        <v>23153</v>
      </c>
      <c r="C6522" s="1" t="str">
        <f t="shared" si="462"/>
        <v>21:0134</v>
      </c>
      <c r="D6522" s="1" t="str">
        <f t="shared" si="463"/>
        <v>21:0078</v>
      </c>
      <c r="E6522" t="s">
        <v>23154</v>
      </c>
      <c r="F6522" t="s">
        <v>23155</v>
      </c>
      <c r="H6522">
        <v>55.389242099999997</v>
      </c>
      <c r="I6522">
        <v>-67.1128243</v>
      </c>
      <c r="J6522" s="1" t="str">
        <f t="shared" si="460"/>
        <v>Till</v>
      </c>
      <c r="K6522" s="1" t="str">
        <f t="shared" si="461"/>
        <v>&lt;63 micron</v>
      </c>
      <c r="L6522">
        <v>0.1</v>
      </c>
      <c r="M6522">
        <v>2.52</v>
      </c>
      <c r="N6522">
        <v>4</v>
      </c>
      <c r="O6522">
        <v>50</v>
      </c>
      <c r="P6522">
        <v>0.5</v>
      </c>
      <c r="Q6522">
        <v>1</v>
      </c>
      <c r="R6522">
        <v>0.22</v>
      </c>
      <c r="S6522">
        <v>0.25</v>
      </c>
      <c r="T6522">
        <v>15</v>
      </c>
      <c r="U6522">
        <v>65</v>
      </c>
      <c r="V6522">
        <v>55</v>
      </c>
      <c r="W6522">
        <v>5.94</v>
      </c>
      <c r="X6522">
        <v>5</v>
      </c>
      <c r="Y6522">
        <v>0.5</v>
      </c>
      <c r="Z6522">
        <v>7.0000000000000007E-2</v>
      </c>
      <c r="AA6522">
        <v>20</v>
      </c>
      <c r="AB6522">
        <v>1.02</v>
      </c>
      <c r="AC6522">
        <v>645</v>
      </c>
      <c r="AD6522">
        <v>0.5</v>
      </c>
      <c r="AE6522">
        <v>0.01</v>
      </c>
      <c r="AF6522">
        <v>42</v>
      </c>
      <c r="AG6522">
        <v>220</v>
      </c>
      <c r="AH6522">
        <v>10</v>
      </c>
      <c r="AI6522">
        <v>1</v>
      </c>
      <c r="AJ6522">
        <v>6</v>
      </c>
      <c r="AK6522">
        <v>10</v>
      </c>
      <c r="AL6522">
        <v>7.0000000000000007E-2</v>
      </c>
      <c r="AM6522">
        <v>5</v>
      </c>
      <c r="AN6522">
        <v>5</v>
      </c>
      <c r="AO6522">
        <v>63</v>
      </c>
      <c r="AP6522">
        <v>5</v>
      </c>
      <c r="AQ6522">
        <v>74</v>
      </c>
    </row>
    <row r="6523" spans="1:43" hidden="1" x14ac:dyDescent="0.25">
      <c r="A6523" t="s">
        <v>23156</v>
      </c>
      <c r="B6523" t="s">
        <v>23157</v>
      </c>
      <c r="C6523" s="1" t="str">
        <f t="shared" si="462"/>
        <v>21:0134</v>
      </c>
      <c r="D6523" s="1" t="str">
        <f t="shared" si="463"/>
        <v>21:0078</v>
      </c>
      <c r="E6523" t="s">
        <v>23158</v>
      </c>
      <c r="F6523" t="s">
        <v>23159</v>
      </c>
      <c r="H6523">
        <v>55.2614369</v>
      </c>
      <c r="I6523">
        <v>-67.416323000000006</v>
      </c>
      <c r="J6523" s="1" t="str">
        <f t="shared" si="460"/>
        <v>Till</v>
      </c>
      <c r="K6523" s="1" t="str">
        <f t="shared" si="461"/>
        <v>&lt;63 micron</v>
      </c>
      <c r="L6523">
        <v>0.1</v>
      </c>
      <c r="M6523">
        <v>1.88</v>
      </c>
      <c r="N6523">
        <v>16</v>
      </c>
      <c r="O6523">
        <v>70</v>
      </c>
      <c r="P6523">
        <v>0.5</v>
      </c>
      <c r="Q6523">
        <v>1</v>
      </c>
      <c r="R6523">
        <v>0.01</v>
      </c>
      <c r="S6523">
        <v>0.25</v>
      </c>
      <c r="T6523">
        <v>10</v>
      </c>
      <c r="U6523">
        <v>34</v>
      </c>
      <c r="V6523">
        <v>21</v>
      </c>
      <c r="W6523">
        <v>13.05</v>
      </c>
      <c r="X6523">
        <v>10</v>
      </c>
      <c r="Y6523">
        <v>0.5</v>
      </c>
      <c r="Z6523">
        <v>0.15</v>
      </c>
      <c r="AA6523">
        <v>10</v>
      </c>
      <c r="AB6523">
        <v>0.33</v>
      </c>
      <c r="AC6523">
        <v>1820</v>
      </c>
      <c r="AD6523">
        <v>0.5</v>
      </c>
      <c r="AE6523">
        <v>0.01</v>
      </c>
      <c r="AF6523">
        <v>18</v>
      </c>
      <c r="AG6523">
        <v>250</v>
      </c>
      <c r="AH6523">
        <v>4</v>
      </c>
      <c r="AI6523">
        <v>1</v>
      </c>
      <c r="AJ6523">
        <v>2</v>
      </c>
      <c r="AK6523">
        <v>3</v>
      </c>
      <c r="AL6523">
        <v>0.03</v>
      </c>
      <c r="AM6523">
        <v>5</v>
      </c>
      <c r="AN6523">
        <v>20</v>
      </c>
      <c r="AO6523">
        <v>47</v>
      </c>
      <c r="AP6523">
        <v>5</v>
      </c>
      <c r="AQ6523">
        <v>62</v>
      </c>
    </row>
    <row r="6524" spans="1:43" hidden="1" x14ac:dyDescent="0.25">
      <c r="A6524" t="s">
        <v>23160</v>
      </c>
      <c r="B6524" t="s">
        <v>23161</v>
      </c>
      <c r="C6524" s="1" t="str">
        <f t="shared" si="462"/>
        <v>21:0134</v>
      </c>
      <c r="D6524" s="1" t="str">
        <f t="shared" si="463"/>
        <v>21:0078</v>
      </c>
      <c r="E6524" t="s">
        <v>23162</v>
      </c>
      <c r="F6524" t="s">
        <v>23163</v>
      </c>
      <c r="H6524">
        <v>54.813537500000002</v>
      </c>
      <c r="I6524">
        <v>-66.490724200000002</v>
      </c>
      <c r="J6524" s="1" t="str">
        <f t="shared" si="460"/>
        <v>Till</v>
      </c>
      <c r="K6524" s="1" t="str">
        <f t="shared" si="461"/>
        <v>&lt;63 micron</v>
      </c>
      <c r="L6524">
        <v>0.1</v>
      </c>
      <c r="M6524">
        <v>1.83</v>
      </c>
      <c r="N6524">
        <v>14</v>
      </c>
      <c r="O6524">
        <v>50</v>
      </c>
      <c r="P6524">
        <v>0.5</v>
      </c>
      <c r="Q6524">
        <v>1</v>
      </c>
      <c r="R6524">
        <v>0.14000000000000001</v>
      </c>
      <c r="S6524">
        <v>0.5</v>
      </c>
      <c r="T6524">
        <v>13</v>
      </c>
      <c r="U6524">
        <v>39</v>
      </c>
      <c r="V6524">
        <v>45</v>
      </c>
      <c r="W6524">
        <v>6.54</v>
      </c>
      <c r="X6524">
        <v>5</v>
      </c>
      <c r="Y6524">
        <v>1</v>
      </c>
      <c r="Z6524">
        <v>0.13</v>
      </c>
      <c r="AA6524">
        <v>20</v>
      </c>
      <c r="AB6524">
        <v>0.64</v>
      </c>
      <c r="AC6524">
        <v>1035</v>
      </c>
      <c r="AD6524">
        <v>1</v>
      </c>
      <c r="AE6524">
        <v>0.01</v>
      </c>
      <c r="AF6524">
        <v>30</v>
      </c>
      <c r="AG6524">
        <v>390</v>
      </c>
      <c r="AH6524">
        <v>16</v>
      </c>
      <c r="AI6524">
        <v>2</v>
      </c>
      <c r="AJ6524">
        <v>3</v>
      </c>
      <c r="AK6524">
        <v>8</v>
      </c>
      <c r="AL6524">
        <v>0.09</v>
      </c>
      <c r="AM6524">
        <v>5</v>
      </c>
      <c r="AN6524">
        <v>5</v>
      </c>
      <c r="AO6524">
        <v>49</v>
      </c>
      <c r="AP6524">
        <v>5</v>
      </c>
      <c r="AQ6524">
        <v>108</v>
      </c>
    </row>
    <row r="6525" spans="1:43" hidden="1" x14ac:dyDescent="0.25">
      <c r="A6525" t="s">
        <v>23164</v>
      </c>
      <c r="B6525" t="s">
        <v>23165</v>
      </c>
      <c r="C6525" s="1" t="str">
        <f t="shared" si="462"/>
        <v>21:0134</v>
      </c>
      <c r="D6525" s="1" t="str">
        <f t="shared" si="463"/>
        <v>21:0078</v>
      </c>
      <c r="E6525" t="s">
        <v>23166</v>
      </c>
      <c r="F6525" t="s">
        <v>23167</v>
      </c>
      <c r="H6525">
        <v>54.7686098</v>
      </c>
      <c r="I6525">
        <v>-66.263382100000001</v>
      </c>
      <c r="J6525" s="1" t="str">
        <f t="shared" si="460"/>
        <v>Till</v>
      </c>
      <c r="K6525" s="1" t="str">
        <f t="shared" si="461"/>
        <v>&lt;63 micron</v>
      </c>
      <c r="L6525">
        <v>0.1</v>
      </c>
      <c r="M6525">
        <v>2.0299999999999998</v>
      </c>
      <c r="N6525">
        <v>14</v>
      </c>
      <c r="O6525">
        <v>60</v>
      </c>
      <c r="P6525">
        <v>0.5</v>
      </c>
      <c r="Q6525">
        <v>1</v>
      </c>
      <c r="R6525">
        <v>0.22</v>
      </c>
      <c r="S6525">
        <v>0.25</v>
      </c>
      <c r="T6525">
        <v>14</v>
      </c>
      <c r="U6525">
        <v>54</v>
      </c>
      <c r="V6525">
        <v>50</v>
      </c>
      <c r="W6525">
        <v>6.26</v>
      </c>
      <c r="X6525">
        <v>5</v>
      </c>
      <c r="Y6525">
        <v>0.5</v>
      </c>
      <c r="Z6525">
        <v>0.15</v>
      </c>
      <c r="AA6525">
        <v>20</v>
      </c>
      <c r="AB6525">
        <v>0.74</v>
      </c>
      <c r="AC6525">
        <v>865</v>
      </c>
      <c r="AD6525">
        <v>1</v>
      </c>
      <c r="AE6525">
        <v>5.0000000000000001E-3</v>
      </c>
      <c r="AF6525">
        <v>37</v>
      </c>
      <c r="AG6525">
        <v>340</v>
      </c>
      <c r="AH6525">
        <v>12</v>
      </c>
      <c r="AI6525">
        <v>1</v>
      </c>
      <c r="AJ6525">
        <v>4</v>
      </c>
      <c r="AK6525">
        <v>12</v>
      </c>
      <c r="AL6525">
        <v>0.12</v>
      </c>
      <c r="AM6525">
        <v>5</v>
      </c>
      <c r="AN6525">
        <v>5</v>
      </c>
      <c r="AO6525">
        <v>67</v>
      </c>
      <c r="AP6525">
        <v>5</v>
      </c>
      <c r="AQ6525">
        <v>100</v>
      </c>
    </row>
    <row r="6526" spans="1:43" hidden="1" x14ac:dyDescent="0.25">
      <c r="A6526" t="s">
        <v>23168</v>
      </c>
      <c r="B6526" t="s">
        <v>23169</v>
      </c>
      <c r="C6526" s="1" t="str">
        <f t="shared" si="462"/>
        <v>21:0134</v>
      </c>
      <c r="D6526" s="1" t="str">
        <f t="shared" si="463"/>
        <v>21:0078</v>
      </c>
      <c r="E6526" t="s">
        <v>23170</v>
      </c>
      <c r="F6526" t="s">
        <v>23171</v>
      </c>
      <c r="H6526">
        <v>54.812161000000003</v>
      </c>
      <c r="I6526">
        <v>-66.1826078</v>
      </c>
      <c r="J6526" s="1" t="str">
        <f t="shared" si="460"/>
        <v>Till</v>
      </c>
      <c r="K6526" s="1" t="str">
        <f t="shared" si="461"/>
        <v>&lt;63 micron</v>
      </c>
      <c r="L6526">
        <v>0.1</v>
      </c>
      <c r="M6526">
        <v>2.2999999999999998</v>
      </c>
      <c r="N6526">
        <v>8</v>
      </c>
      <c r="O6526">
        <v>40</v>
      </c>
      <c r="P6526">
        <v>0.25</v>
      </c>
      <c r="Q6526">
        <v>2</v>
      </c>
      <c r="R6526">
        <v>0.27</v>
      </c>
      <c r="S6526">
        <v>0.25</v>
      </c>
      <c r="T6526">
        <v>18</v>
      </c>
      <c r="U6526">
        <v>60</v>
      </c>
      <c r="V6526">
        <v>44</v>
      </c>
      <c r="W6526">
        <v>5.74</v>
      </c>
      <c r="X6526">
        <v>5</v>
      </c>
      <c r="Y6526">
        <v>1</v>
      </c>
      <c r="Z6526">
        <v>0.1</v>
      </c>
      <c r="AA6526">
        <v>20</v>
      </c>
      <c r="AB6526">
        <v>0.87</v>
      </c>
      <c r="AC6526">
        <v>650</v>
      </c>
      <c r="AD6526">
        <v>0.5</v>
      </c>
      <c r="AE6526">
        <v>0.01</v>
      </c>
      <c r="AF6526">
        <v>41</v>
      </c>
      <c r="AG6526">
        <v>200</v>
      </c>
      <c r="AH6526">
        <v>10</v>
      </c>
      <c r="AI6526">
        <v>2</v>
      </c>
      <c r="AJ6526">
        <v>5</v>
      </c>
      <c r="AK6526">
        <v>14</v>
      </c>
      <c r="AL6526">
        <v>0.12</v>
      </c>
      <c r="AM6526">
        <v>5</v>
      </c>
      <c r="AN6526">
        <v>5</v>
      </c>
      <c r="AO6526">
        <v>71</v>
      </c>
      <c r="AP6526">
        <v>5</v>
      </c>
      <c r="AQ6526">
        <v>82</v>
      </c>
    </row>
    <row r="6527" spans="1:43" hidden="1" x14ac:dyDescent="0.25">
      <c r="A6527" t="s">
        <v>23172</v>
      </c>
      <c r="B6527" t="s">
        <v>23173</v>
      </c>
      <c r="C6527" s="1" t="str">
        <f t="shared" si="462"/>
        <v>21:0134</v>
      </c>
      <c r="D6527" s="1" t="str">
        <f t="shared" si="463"/>
        <v>21:0078</v>
      </c>
      <c r="E6527" t="s">
        <v>23174</v>
      </c>
      <c r="F6527" t="s">
        <v>23175</v>
      </c>
      <c r="H6527">
        <v>54.769869999999997</v>
      </c>
      <c r="I6527">
        <v>-66.067362200000005</v>
      </c>
      <c r="J6527" s="1" t="str">
        <f t="shared" si="460"/>
        <v>Till</v>
      </c>
      <c r="K6527" s="1" t="str">
        <f t="shared" si="461"/>
        <v>&lt;63 micron</v>
      </c>
      <c r="L6527">
        <v>0.1</v>
      </c>
      <c r="M6527">
        <v>1.87</v>
      </c>
      <c r="N6527">
        <v>6</v>
      </c>
      <c r="O6527">
        <v>50</v>
      </c>
      <c r="P6527">
        <v>0.25</v>
      </c>
      <c r="Q6527">
        <v>1</v>
      </c>
      <c r="R6527">
        <v>0.31</v>
      </c>
      <c r="S6527">
        <v>0.25</v>
      </c>
      <c r="T6527">
        <v>15</v>
      </c>
      <c r="U6527">
        <v>55</v>
      </c>
      <c r="V6527">
        <v>41</v>
      </c>
      <c r="W6527">
        <v>5.14</v>
      </c>
      <c r="X6527">
        <v>5</v>
      </c>
      <c r="Y6527">
        <v>0.5</v>
      </c>
      <c r="Z6527">
        <v>0.09</v>
      </c>
      <c r="AA6527">
        <v>30</v>
      </c>
      <c r="AB6527">
        <v>0.99</v>
      </c>
      <c r="AC6527">
        <v>570</v>
      </c>
      <c r="AD6527">
        <v>0.5</v>
      </c>
      <c r="AE6527">
        <v>5.0000000000000001E-3</v>
      </c>
      <c r="AF6527">
        <v>35</v>
      </c>
      <c r="AG6527">
        <v>260</v>
      </c>
      <c r="AH6527">
        <v>6</v>
      </c>
      <c r="AI6527">
        <v>1</v>
      </c>
      <c r="AJ6527">
        <v>4</v>
      </c>
      <c r="AK6527">
        <v>14</v>
      </c>
      <c r="AL6527">
        <v>0.12</v>
      </c>
      <c r="AM6527">
        <v>5</v>
      </c>
      <c r="AN6527">
        <v>5</v>
      </c>
      <c r="AO6527">
        <v>64</v>
      </c>
      <c r="AP6527">
        <v>5</v>
      </c>
      <c r="AQ6527">
        <v>60</v>
      </c>
    </row>
    <row r="6528" spans="1:43" hidden="1" x14ac:dyDescent="0.25">
      <c r="A6528" t="s">
        <v>23176</v>
      </c>
      <c r="B6528" t="s">
        <v>23177</v>
      </c>
      <c r="C6528" s="1" t="str">
        <f t="shared" si="462"/>
        <v>21:0134</v>
      </c>
      <c r="D6528" s="1" t="str">
        <f t="shared" si="463"/>
        <v>21:0078</v>
      </c>
      <c r="E6528" t="s">
        <v>23178</v>
      </c>
      <c r="F6528" t="s">
        <v>23179</v>
      </c>
      <c r="H6528">
        <v>53.628626300000001</v>
      </c>
      <c r="I6528">
        <v>-63.750877899999999</v>
      </c>
      <c r="J6528" s="1" t="str">
        <f t="shared" si="460"/>
        <v>Till</v>
      </c>
      <c r="K6528" s="1" t="str">
        <f t="shared" si="461"/>
        <v>&lt;63 micron</v>
      </c>
      <c r="L6528">
        <v>0.1</v>
      </c>
      <c r="M6528">
        <v>0.89</v>
      </c>
      <c r="N6528">
        <v>1</v>
      </c>
      <c r="O6528">
        <v>30</v>
      </c>
      <c r="P6528">
        <v>0.25</v>
      </c>
      <c r="Q6528">
        <v>1</v>
      </c>
      <c r="R6528">
        <v>0.52</v>
      </c>
      <c r="S6528">
        <v>0.25</v>
      </c>
      <c r="T6528">
        <v>4</v>
      </c>
      <c r="U6528">
        <v>26</v>
      </c>
      <c r="V6528">
        <v>17</v>
      </c>
      <c r="W6528">
        <v>1.8</v>
      </c>
      <c r="X6528">
        <v>5</v>
      </c>
      <c r="Y6528">
        <v>0.5</v>
      </c>
      <c r="Z6528">
        <v>0.08</v>
      </c>
      <c r="AA6528">
        <v>30</v>
      </c>
      <c r="AB6528">
        <v>0.27</v>
      </c>
      <c r="AC6528">
        <v>135</v>
      </c>
      <c r="AD6528">
        <v>0.5</v>
      </c>
      <c r="AE6528">
        <v>0.02</v>
      </c>
      <c r="AF6528">
        <v>9</v>
      </c>
      <c r="AG6528">
        <v>1190</v>
      </c>
      <c r="AH6528">
        <v>4</v>
      </c>
      <c r="AI6528">
        <v>2</v>
      </c>
      <c r="AJ6528">
        <v>2</v>
      </c>
      <c r="AK6528">
        <v>27</v>
      </c>
      <c r="AL6528">
        <v>0.08</v>
      </c>
      <c r="AM6528">
        <v>5</v>
      </c>
      <c r="AN6528">
        <v>5</v>
      </c>
      <c r="AO6528">
        <v>35</v>
      </c>
      <c r="AP6528">
        <v>5</v>
      </c>
      <c r="AQ6528">
        <v>18</v>
      </c>
    </row>
    <row r="6529" spans="1:43" hidden="1" x14ac:dyDescent="0.25">
      <c r="A6529" t="s">
        <v>23180</v>
      </c>
      <c r="B6529" t="s">
        <v>23181</v>
      </c>
      <c r="C6529" s="1" t="str">
        <f t="shared" si="462"/>
        <v>21:0134</v>
      </c>
      <c r="D6529" s="1" t="str">
        <f t="shared" si="463"/>
        <v>21:0078</v>
      </c>
      <c r="E6529" t="s">
        <v>23182</v>
      </c>
      <c r="F6529" t="s">
        <v>23183</v>
      </c>
      <c r="H6529">
        <v>54.669012000000002</v>
      </c>
      <c r="I6529">
        <v>-65.900577100000007</v>
      </c>
      <c r="J6529" s="1" t="str">
        <f t="shared" si="460"/>
        <v>Till</v>
      </c>
      <c r="K6529" s="1" t="str">
        <f t="shared" si="461"/>
        <v>&lt;63 micron</v>
      </c>
      <c r="L6529">
        <v>0.1</v>
      </c>
      <c r="M6529">
        <v>2.35</v>
      </c>
      <c r="N6529">
        <v>8</v>
      </c>
      <c r="O6529">
        <v>40</v>
      </c>
      <c r="P6529">
        <v>0.25</v>
      </c>
      <c r="Q6529">
        <v>1</v>
      </c>
      <c r="R6529">
        <v>0.19</v>
      </c>
      <c r="S6529">
        <v>0.25</v>
      </c>
      <c r="T6529">
        <v>12</v>
      </c>
      <c r="U6529">
        <v>49</v>
      </c>
      <c r="V6529">
        <v>33</v>
      </c>
      <c r="W6529">
        <v>5.16</v>
      </c>
      <c r="X6529">
        <v>5</v>
      </c>
      <c r="Y6529">
        <v>0.5</v>
      </c>
      <c r="Z6529">
        <v>0.1</v>
      </c>
      <c r="AA6529">
        <v>20</v>
      </c>
      <c r="AB6529">
        <v>0.68</v>
      </c>
      <c r="AC6529">
        <v>525</v>
      </c>
      <c r="AD6529">
        <v>0.5</v>
      </c>
      <c r="AE6529">
        <v>5.0000000000000001E-3</v>
      </c>
      <c r="AF6529">
        <v>29</v>
      </c>
      <c r="AG6529">
        <v>410</v>
      </c>
      <c r="AH6529">
        <v>8</v>
      </c>
      <c r="AI6529">
        <v>2</v>
      </c>
      <c r="AJ6529">
        <v>3</v>
      </c>
      <c r="AK6529">
        <v>9</v>
      </c>
      <c r="AL6529">
        <v>0.12</v>
      </c>
      <c r="AM6529">
        <v>5</v>
      </c>
      <c r="AN6529">
        <v>5</v>
      </c>
      <c r="AO6529">
        <v>53</v>
      </c>
      <c r="AP6529">
        <v>5</v>
      </c>
      <c r="AQ6529">
        <v>68</v>
      </c>
    </row>
    <row r="6530" spans="1:43" hidden="1" x14ac:dyDescent="0.25">
      <c r="A6530" t="s">
        <v>23184</v>
      </c>
      <c r="B6530" t="s">
        <v>23185</v>
      </c>
      <c r="C6530" s="1" t="str">
        <f t="shared" si="462"/>
        <v>21:0134</v>
      </c>
      <c r="D6530" s="1" t="str">
        <f t="shared" si="463"/>
        <v>21:0078</v>
      </c>
      <c r="E6530" t="s">
        <v>23186</v>
      </c>
      <c r="F6530" t="s">
        <v>23187</v>
      </c>
      <c r="H6530">
        <v>54.508239500000002</v>
      </c>
      <c r="I6530">
        <v>-65.930885700000005</v>
      </c>
      <c r="J6530" s="1" t="str">
        <f t="shared" si="460"/>
        <v>Till</v>
      </c>
      <c r="K6530" s="1" t="str">
        <f t="shared" si="461"/>
        <v>&lt;63 micron</v>
      </c>
      <c r="L6530">
        <v>0.1</v>
      </c>
      <c r="M6530">
        <v>1.95</v>
      </c>
      <c r="N6530">
        <v>12</v>
      </c>
      <c r="O6530">
        <v>40</v>
      </c>
      <c r="P6530">
        <v>0.5</v>
      </c>
      <c r="Q6530">
        <v>1</v>
      </c>
      <c r="R6530">
        <v>0.21</v>
      </c>
      <c r="S6530">
        <v>0.5</v>
      </c>
      <c r="T6530">
        <v>16</v>
      </c>
      <c r="U6530">
        <v>46</v>
      </c>
      <c r="V6530">
        <v>44</v>
      </c>
      <c r="W6530">
        <v>5.93</v>
      </c>
      <c r="X6530">
        <v>5</v>
      </c>
      <c r="Y6530">
        <v>1</v>
      </c>
      <c r="Z6530">
        <v>0.14000000000000001</v>
      </c>
      <c r="AA6530">
        <v>20</v>
      </c>
      <c r="AB6530">
        <v>0.69</v>
      </c>
      <c r="AC6530">
        <v>980</v>
      </c>
      <c r="AD6530">
        <v>0.5</v>
      </c>
      <c r="AE6530">
        <v>5.0000000000000001E-3</v>
      </c>
      <c r="AF6530">
        <v>34</v>
      </c>
      <c r="AG6530">
        <v>430</v>
      </c>
      <c r="AH6530">
        <v>12</v>
      </c>
      <c r="AI6530">
        <v>1</v>
      </c>
      <c r="AJ6530">
        <v>4</v>
      </c>
      <c r="AK6530">
        <v>11</v>
      </c>
      <c r="AL6530">
        <v>0.13</v>
      </c>
      <c r="AM6530">
        <v>5</v>
      </c>
      <c r="AN6530">
        <v>5</v>
      </c>
      <c r="AO6530">
        <v>54</v>
      </c>
      <c r="AP6530">
        <v>5</v>
      </c>
      <c r="AQ6530">
        <v>80</v>
      </c>
    </row>
    <row r="6531" spans="1:43" hidden="1" x14ac:dyDescent="0.25">
      <c r="A6531" t="s">
        <v>23188</v>
      </c>
      <c r="B6531" t="s">
        <v>23189</v>
      </c>
      <c r="C6531" s="1" t="str">
        <f t="shared" si="462"/>
        <v>21:0134</v>
      </c>
      <c r="D6531" s="1" t="str">
        <f t="shared" si="463"/>
        <v>21:0078</v>
      </c>
      <c r="E6531" t="s">
        <v>23190</v>
      </c>
      <c r="F6531" t="s">
        <v>23191</v>
      </c>
      <c r="H6531">
        <v>54.711767299999998</v>
      </c>
      <c r="I6531">
        <v>-65.428496199999998</v>
      </c>
      <c r="J6531" s="1" t="str">
        <f t="shared" si="460"/>
        <v>Till</v>
      </c>
      <c r="K6531" s="1" t="str">
        <f t="shared" si="461"/>
        <v>&lt;63 micron</v>
      </c>
      <c r="L6531">
        <v>0.1</v>
      </c>
      <c r="M6531">
        <v>2.09</v>
      </c>
      <c r="N6531">
        <v>2</v>
      </c>
      <c r="O6531">
        <v>60</v>
      </c>
      <c r="P6531">
        <v>0.25</v>
      </c>
      <c r="Q6531">
        <v>2</v>
      </c>
      <c r="R6531">
        <v>0.4</v>
      </c>
      <c r="S6531">
        <v>0.25</v>
      </c>
      <c r="T6531">
        <v>18</v>
      </c>
      <c r="U6531">
        <v>68</v>
      </c>
      <c r="V6531">
        <v>43</v>
      </c>
      <c r="W6531">
        <v>4.4400000000000004</v>
      </c>
      <c r="X6531">
        <v>5</v>
      </c>
      <c r="Y6531">
        <v>0.5</v>
      </c>
      <c r="Z6531">
        <v>0.1</v>
      </c>
      <c r="AA6531">
        <v>20</v>
      </c>
      <c r="AB6531">
        <v>1.1000000000000001</v>
      </c>
      <c r="AC6531">
        <v>470</v>
      </c>
      <c r="AD6531">
        <v>0.5</v>
      </c>
      <c r="AE6531">
        <v>0.01</v>
      </c>
      <c r="AF6531">
        <v>39</v>
      </c>
      <c r="AG6531">
        <v>500</v>
      </c>
      <c r="AH6531">
        <v>2</v>
      </c>
      <c r="AI6531">
        <v>1</v>
      </c>
      <c r="AJ6531">
        <v>4</v>
      </c>
      <c r="AK6531">
        <v>13</v>
      </c>
      <c r="AL6531">
        <v>0.17</v>
      </c>
      <c r="AM6531">
        <v>5</v>
      </c>
      <c r="AN6531">
        <v>5</v>
      </c>
      <c r="AO6531">
        <v>72</v>
      </c>
      <c r="AP6531">
        <v>5</v>
      </c>
      <c r="AQ6531">
        <v>66</v>
      </c>
    </row>
    <row r="6532" spans="1:43" hidden="1" x14ac:dyDescent="0.25">
      <c r="A6532" t="s">
        <v>23192</v>
      </c>
      <c r="B6532" t="s">
        <v>23193</v>
      </c>
      <c r="C6532" s="1" t="str">
        <f t="shared" si="462"/>
        <v>21:0134</v>
      </c>
      <c r="D6532" s="1" t="str">
        <f t="shared" si="463"/>
        <v>21:0078</v>
      </c>
      <c r="E6532" t="s">
        <v>23194</v>
      </c>
      <c r="F6532" t="s">
        <v>23195</v>
      </c>
      <c r="H6532">
        <v>54.853998199999999</v>
      </c>
      <c r="I6532">
        <v>-65.507154999999997</v>
      </c>
      <c r="J6532" s="1" t="str">
        <f t="shared" si="460"/>
        <v>Till</v>
      </c>
      <c r="K6532" s="1" t="str">
        <f t="shared" si="461"/>
        <v>&lt;63 micron</v>
      </c>
      <c r="L6532">
        <v>0.1</v>
      </c>
      <c r="M6532">
        <v>2.83</v>
      </c>
      <c r="N6532">
        <v>6</v>
      </c>
      <c r="O6532">
        <v>60</v>
      </c>
      <c r="P6532">
        <v>0.25</v>
      </c>
      <c r="Q6532">
        <v>1</v>
      </c>
      <c r="R6532">
        <v>0.43</v>
      </c>
      <c r="S6532">
        <v>0.25</v>
      </c>
      <c r="T6532">
        <v>18</v>
      </c>
      <c r="U6532">
        <v>79</v>
      </c>
      <c r="V6532">
        <v>77</v>
      </c>
      <c r="W6532">
        <v>4.97</v>
      </c>
      <c r="X6532">
        <v>10</v>
      </c>
      <c r="Y6532">
        <v>0.5</v>
      </c>
      <c r="Z6532">
        <v>0.14000000000000001</v>
      </c>
      <c r="AA6532">
        <v>10</v>
      </c>
      <c r="AB6532">
        <v>1.17</v>
      </c>
      <c r="AC6532">
        <v>415</v>
      </c>
      <c r="AD6532">
        <v>0.5</v>
      </c>
      <c r="AE6532">
        <v>0.01</v>
      </c>
      <c r="AF6532">
        <v>39</v>
      </c>
      <c r="AG6532">
        <v>560</v>
      </c>
      <c r="AH6532">
        <v>6</v>
      </c>
      <c r="AI6532">
        <v>1</v>
      </c>
      <c r="AJ6532">
        <v>5</v>
      </c>
      <c r="AK6532">
        <v>13</v>
      </c>
      <c r="AL6532">
        <v>0.2</v>
      </c>
      <c r="AM6532">
        <v>5</v>
      </c>
      <c r="AN6532">
        <v>5</v>
      </c>
      <c r="AO6532">
        <v>82</v>
      </c>
      <c r="AP6532">
        <v>5</v>
      </c>
      <c r="AQ6532">
        <v>72</v>
      </c>
    </row>
    <row r="6533" spans="1:43" hidden="1" x14ac:dyDescent="0.25">
      <c r="A6533" t="s">
        <v>23196</v>
      </c>
      <c r="B6533" t="s">
        <v>23197</v>
      </c>
      <c r="C6533" s="1" t="str">
        <f t="shared" si="462"/>
        <v>21:0134</v>
      </c>
      <c r="D6533" s="1" t="str">
        <f t="shared" si="463"/>
        <v>21:0078</v>
      </c>
      <c r="E6533" t="s">
        <v>23198</v>
      </c>
      <c r="F6533" t="s">
        <v>23199</v>
      </c>
      <c r="H6533">
        <v>54.429862700000001</v>
      </c>
      <c r="I6533">
        <v>-67.063133199999996</v>
      </c>
      <c r="J6533" s="1" t="str">
        <f t="shared" si="460"/>
        <v>Till</v>
      </c>
      <c r="K6533" s="1" t="str">
        <f t="shared" si="461"/>
        <v>&lt;63 micron</v>
      </c>
      <c r="L6533">
        <v>0.1</v>
      </c>
      <c r="M6533">
        <v>2.98</v>
      </c>
      <c r="N6533">
        <v>1</v>
      </c>
      <c r="O6533">
        <v>120</v>
      </c>
      <c r="P6533">
        <v>0.25</v>
      </c>
      <c r="Q6533">
        <v>1</v>
      </c>
      <c r="R6533">
        <v>0.19</v>
      </c>
      <c r="S6533">
        <v>0.25</v>
      </c>
      <c r="T6533">
        <v>23</v>
      </c>
      <c r="U6533">
        <v>170</v>
      </c>
      <c r="V6533">
        <v>64</v>
      </c>
      <c r="W6533">
        <v>3.8</v>
      </c>
      <c r="X6533">
        <v>10</v>
      </c>
      <c r="Y6533">
        <v>0.5</v>
      </c>
      <c r="Z6533">
        <v>0.37</v>
      </c>
      <c r="AA6533">
        <v>20</v>
      </c>
      <c r="AB6533">
        <v>1.49</v>
      </c>
      <c r="AC6533">
        <v>285</v>
      </c>
      <c r="AD6533">
        <v>0.5</v>
      </c>
      <c r="AE6533">
        <v>0.01</v>
      </c>
      <c r="AF6533">
        <v>86</v>
      </c>
      <c r="AG6533">
        <v>440</v>
      </c>
      <c r="AH6533">
        <v>6</v>
      </c>
      <c r="AI6533">
        <v>1</v>
      </c>
      <c r="AJ6533">
        <v>8</v>
      </c>
      <c r="AK6533">
        <v>11</v>
      </c>
      <c r="AL6533">
        <v>0.22</v>
      </c>
      <c r="AM6533">
        <v>5</v>
      </c>
      <c r="AN6533">
        <v>5</v>
      </c>
      <c r="AO6533">
        <v>97</v>
      </c>
      <c r="AP6533">
        <v>5</v>
      </c>
      <c r="AQ6533">
        <v>58</v>
      </c>
    </row>
    <row r="6534" spans="1:43" hidden="1" x14ac:dyDescent="0.25">
      <c r="A6534" t="s">
        <v>23200</v>
      </c>
      <c r="B6534" t="s">
        <v>23201</v>
      </c>
      <c r="C6534" s="1" t="str">
        <f t="shared" si="462"/>
        <v>21:0134</v>
      </c>
      <c r="D6534" s="1" t="str">
        <f t="shared" si="463"/>
        <v>21:0078</v>
      </c>
      <c r="E6534" t="s">
        <v>23202</v>
      </c>
      <c r="F6534" t="s">
        <v>23203</v>
      </c>
      <c r="H6534">
        <v>54.448320500000001</v>
      </c>
      <c r="I6534">
        <v>-67.241185200000004</v>
      </c>
      <c r="J6534" s="1" t="str">
        <f t="shared" si="460"/>
        <v>Till</v>
      </c>
      <c r="K6534" s="1" t="str">
        <f t="shared" si="461"/>
        <v>&lt;63 micron</v>
      </c>
      <c r="L6534">
        <v>0.1</v>
      </c>
      <c r="M6534">
        <v>2.04</v>
      </c>
      <c r="N6534">
        <v>1</v>
      </c>
      <c r="O6534">
        <v>90</v>
      </c>
      <c r="P6534">
        <v>0.25</v>
      </c>
      <c r="Q6534">
        <v>1</v>
      </c>
      <c r="R6534">
        <v>0.23</v>
      </c>
      <c r="S6534">
        <v>0.25</v>
      </c>
      <c r="T6534">
        <v>15</v>
      </c>
      <c r="U6534">
        <v>116</v>
      </c>
      <c r="V6534">
        <v>33</v>
      </c>
      <c r="W6534">
        <v>2.8</v>
      </c>
      <c r="X6534">
        <v>5</v>
      </c>
      <c r="Y6534">
        <v>0.5</v>
      </c>
      <c r="Z6534">
        <v>0.26</v>
      </c>
      <c r="AA6534">
        <v>30</v>
      </c>
      <c r="AB6534">
        <v>0.97</v>
      </c>
      <c r="AC6534">
        <v>215</v>
      </c>
      <c r="AD6534">
        <v>0.5</v>
      </c>
      <c r="AE6534">
        <v>0.02</v>
      </c>
      <c r="AF6534">
        <v>53</v>
      </c>
      <c r="AG6534">
        <v>630</v>
      </c>
      <c r="AH6534">
        <v>4</v>
      </c>
      <c r="AI6534">
        <v>1</v>
      </c>
      <c r="AJ6534">
        <v>5</v>
      </c>
      <c r="AK6534">
        <v>11</v>
      </c>
      <c r="AL6534">
        <v>0.15</v>
      </c>
      <c r="AM6534">
        <v>5</v>
      </c>
      <c r="AN6534">
        <v>5</v>
      </c>
      <c r="AO6534">
        <v>73</v>
      </c>
      <c r="AP6534">
        <v>5</v>
      </c>
      <c r="AQ6534">
        <v>40</v>
      </c>
    </row>
    <row r="6535" spans="1:43" hidden="1" x14ac:dyDescent="0.25">
      <c r="A6535" t="s">
        <v>23204</v>
      </c>
      <c r="B6535" t="s">
        <v>23205</v>
      </c>
      <c r="C6535" s="1" t="str">
        <f t="shared" si="462"/>
        <v>21:0134</v>
      </c>
      <c r="D6535" s="1" t="str">
        <f t="shared" si="463"/>
        <v>21:0078</v>
      </c>
      <c r="E6535" t="s">
        <v>23206</v>
      </c>
      <c r="F6535" t="s">
        <v>23207</v>
      </c>
      <c r="H6535">
        <v>54.410659500000001</v>
      </c>
      <c r="I6535">
        <v>-67.310602500000002</v>
      </c>
      <c r="J6535" s="1" t="str">
        <f t="shared" si="460"/>
        <v>Till</v>
      </c>
      <c r="K6535" s="1" t="str">
        <f t="shared" si="461"/>
        <v>&lt;63 micron</v>
      </c>
      <c r="L6535">
        <v>0.1</v>
      </c>
      <c r="M6535">
        <v>1.41</v>
      </c>
      <c r="N6535">
        <v>1</v>
      </c>
      <c r="O6535">
        <v>60</v>
      </c>
      <c r="P6535">
        <v>0.25</v>
      </c>
      <c r="Q6535">
        <v>1</v>
      </c>
      <c r="R6535">
        <v>0.22</v>
      </c>
      <c r="S6535">
        <v>0.25</v>
      </c>
      <c r="T6535">
        <v>10</v>
      </c>
      <c r="U6535">
        <v>88</v>
      </c>
      <c r="V6535">
        <v>20</v>
      </c>
      <c r="W6535">
        <v>2.21</v>
      </c>
      <c r="X6535">
        <v>5</v>
      </c>
      <c r="Y6535">
        <v>0.5</v>
      </c>
      <c r="Z6535">
        <v>0.19</v>
      </c>
      <c r="AA6535">
        <v>30</v>
      </c>
      <c r="AB6535">
        <v>0.67</v>
      </c>
      <c r="AC6535">
        <v>170</v>
      </c>
      <c r="AD6535">
        <v>0.5</v>
      </c>
      <c r="AE6535">
        <v>0.01</v>
      </c>
      <c r="AF6535">
        <v>30</v>
      </c>
      <c r="AG6535">
        <v>650</v>
      </c>
      <c r="AH6535">
        <v>6</v>
      </c>
      <c r="AI6535">
        <v>1</v>
      </c>
      <c r="AJ6535">
        <v>4</v>
      </c>
      <c r="AK6535">
        <v>8</v>
      </c>
      <c r="AL6535">
        <v>0.11</v>
      </c>
      <c r="AM6535">
        <v>5</v>
      </c>
      <c r="AN6535">
        <v>5</v>
      </c>
      <c r="AO6535">
        <v>59</v>
      </c>
      <c r="AP6535">
        <v>5</v>
      </c>
      <c r="AQ6535">
        <v>26</v>
      </c>
    </row>
    <row r="6536" spans="1:43" hidden="1" x14ac:dyDescent="0.25">
      <c r="A6536" t="s">
        <v>23208</v>
      </c>
      <c r="B6536" t="s">
        <v>23209</v>
      </c>
      <c r="C6536" s="1" t="str">
        <f t="shared" si="462"/>
        <v>21:0134</v>
      </c>
      <c r="D6536" s="1" t="str">
        <f t="shared" si="463"/>
        <v>21:0078</v>
      </c>
      <c r="E6536" t="s">
        <v>23210</v>
      </c>
      <c r="F6536" t="s">
        <v>23211</v>
      </c>
      <c r="H6536">
        <v>54.357477500000002</v>
      </c>
      <c r="I6536">
        <v>-67.365112600000003</v>
      </c>
      <c r="J6536" s="1" t="str">
        <f t="shared" si="460"/>
        <v>Till</v>
      </c>
      <c r="K6536" s="1" t="str">
        <f t="shared" si="461"/>
        <v>&lt;63 micron</v>
      </c>
      <c r="L6536">
        <v>0.1</v>
      </c>
      <c r="M6536">
        <v>2.5</v>
      </c>
      <c r="N6536">
        <v>1</v>
      </c>
      <c r="O6536">
        <v>90</v>
      </c>
      <c r="P6536">
        <v>0.25</v>
      </c>
      <c r="Q6536">
        <v>1</v>
      </c>
      <c r="R6536">
        <v>0.15</v>
      </c>
      <c r="S6536">
        <v>0.25</v>
      </c>
      <c r="T6536">
        <v>14</v>
      </c>
      <c r="U6536">
        <v>105</v>
      </c>
      <c r="V6536">
        <v>39</v>
      </c>
      <c r="W6536">
        <v>2.54</v>
      </c>
      <c r="X6536">
        <v>5</v>
      </c>
      <c r="Y6536">
        <v>0.5</v>
      </c>
      <c r="Z6536">
        <v>0.28999999999999998</v>
      </c>
      <c r="AA6536">
        <v>20</v>
      </c>
      <c r="AB6536">
        <v>0.82</v>
      </c>
      <c r="AC6536">
        <v>175</v>
      </c>
      <c r="AD6536">
        <v>0.5</v>
      </c>
      <c r="AE6536">
        <v>0.01</v>
      </c>
      <c r="AF6536">
        <v>42</v>
      </c>
      <c r="AG6536">
        <v>530</v>
      </c>
      <c r="AH6536">
        <v>4</v>
      </c>
      <c r="AI6536">
        <v>1</v>
      </c>
      <c r="AJ6536">
        <v>4</v>
      </c>
      <c r="AK6536">
        <v>7</v>
      </c>
      <c r="AL6536">
        <v>0.15</v>
      </c>
      <c r="AM6536">
        <v>5</v>
      </c>
      <c r="AN6536">
        <v>5</v>
      </c>
      <c r="AO6536">
        <v>64</v>
      </c>
      <c r="AP6536">
        <v>5</v>
      </c>
      <c r="AQ6536">
        <v>34</v>
      </c>
    </row>
    <row r="6537" spans="1:43" hidden="1" x14ac:dyDescent="0.25">
      <c r="A6537" t="s">
        <v>23212</v>
      </c>
      <c r="B6537" t="s">
        <v>23213</v>
      </c>
      <c r="C6537" s="1" t="str">
        <f t="shared" si="462"/>
        <v>21:0134</v>
      </c>
      <c r="D6537" s="1" t="str">
        <f t="shared" si="463"/>
        <v>21:0078</v>
      </c>
      <c r="E6537" t="s">
        <v>23214</v>
      </c>
      <c r="F6537" t="s">
        <v>23215</v>
      </c>
      <c r="H6537">
        <v>54.359025299999999</v>
      </c>
      <c r="I6537">
        <v>-67.220378400000001</v>
      </c>
      <c r="J6537" s="1" t="str">
        <f t="shared" si="460"/>
        <v>Till</v>
      </c>
      <c r="K6537" s="1" t="str">
        <f t="shared" si="461"/>
        <v>&lt;63 micron</v>
      </c>
      <c r="L6537">
        <v>0.1</v>
      </c>
      <c r="M6537">
        <v>2.42</v>
      </c>
      <c r="N6537">
        <v>1</v>
      </c>
      <c r="O6537">
        <v>50</v>
      </c>
      <c r="P6537">
        <v>0.25</v>
      </c>
      <c r="Q6537">
        <v>1</v>
      </c>
      <c r="R6537">
        <v>0.1</v>
      </c>
      <c r="S6537">
        <v>0.25</v>
      </c>
      <c r="T6537">
        <v>11</v>
      </c>
      <c r="U6537">
        <v>104</v>
      </c>
      <c r="V6537">
        <v>26</v>
      </c>
      <c r="W6537">
        <v>2.58</v>
      </c>
      <c r="X6537">
        <v>5</v>
      </c>
      <c r="Y6537">
        <v>0.5</v>
      </c>
      <c r="Z6537">
        <v>0.17</v>
      </c>
      <c r="AA6537">
        <v>20</v>
      </c>
      <c r="AB6537">
        <v>0.72</v>
      </c>
      <c r="AC6537">
        <v>160</v>
      </c>
      <c r="AD6537">
        <v>0.5</v>
      </c>
      <c r="AE6537">
        <v>0.01</v>
      </c>
      <c r="AF6537">
        <v>34</v>
      </c>
      <c r="AG6537">
        <v>290</v>
      </c>
      <c r="AH6537">
        <v>8</v>
      </c>
      <c r="AI6537">
        <v>1</v>
      </c>
      <c r="AJ6537">
        <v>5</v>
      </c>
      <c r="AK6537">
        <v>6</v>
      </c>
      <c r="AL6537">
        <v>0.15</v>
      </c>
      <c r="AM6537">
        <v>5</v>
      </c>
      <c r="AN6537">
        <v>5</v>
      </c>
      <c r="AO6537">
        <v>64</v>
      </c>
      <c r="AP6537">
        <v>5</v>
      </c>
      <c r="AQ6537">
        <v>28</v>
      </c>
    </row>
    <row r="6538" spans="1:43" hidden="1" x14ac:dyDescent="0.25">
      <c r="A6538" t="s">
        <v>23216</v>
      </c>
      <c r="B6538" t="s">
        <v>23217</v>
      </c>
      <c r="C6538" s="1" t="str">
        <f t="shared" si="462"/>
        <v>21:0134</v>
      </c>
      <c r="D6538" s="1" t="str">
        <f t="shared" si="463"/>
        <v>21:0078</v>
      </c>
      <c r="E6538" t="s">
        <v>23218</v>
      </c>
      <c r="F6538" t="s">
        <v>23219</v>
      </c>
      <c r="H6538">
        <v>54.309484500000003</v>
      </c>
      <c r="I6538">
        <v>-67.339346899999995</v>
      </c>
      <c r="J6538" s="1" t="str">
        <f t="shared" si="460"/>
        <v>Till</v>
      </c>
      <c r="K6538" s="1" t="str">
        <f t="shared" si="461"/>
        <v>&lt;63 micron</v>
      </c>
      <c r="L6538">
        <v>0.1</v>
      </c>
      <c r="M6538">
        <v>1.32</v>
      </c>
      <c r="N6538">
        <v>1</v>
      </c>
      <c r="O6538">
        <v>70</v>
      </c>
      <c r="P6538">
        <v>0.25</v>
      </c>
      <c r="Q6538">
        <v>1</v>
      </c>
      <c r="R6538">
        <v>0.19</v>
      </c>
      <c r="S6538">
        <v>0.25</v>
      </c>
      <c r="T6538">
        <v>10</v>
      </c>
      <c r="U6538">
        <v>84</v>
      </c>
      <c r="V6538">
        <v>31</v>
      </c>
      <c r="W6538">
        <v>2.0099999999999998</v>
      </c>
      <c r="X6538">
        <v>5</v>
      </c>
      <c r="Y6538">
        <v>0.5</v>
      </c>
      <c r="Z6538">
        <v>0.17</v>
      </c>
      <c r="AA6538">
        <v>30</v>
      </c>
      <c r="AB6538">
        <v>0.6</v>
      </c>
      <c r="AC6538">
        <v>160</v>
      </c>
      <c r="AD6538">
        <v>0.5</v>
      </c>
      <c r="AE6538">
        <v>0.01</v>
      </c>
      <c r="AF6538">
        <v>34</v>
      </c>
      <c r="AG6538">
        <v>520</v>
      </c>
      <c r="AH6538">
        <v>4</v>
      </c>
      <c r="AI6538">
        <v>1</v>
      </c>
      <c r="AJ6538">
        <v>4</v>
      </c>
      <c r="AK6538">
        <v>9</v>
      </c>
      <c r="AL6538">
        <v>0.11</v>
      </c>
      <c r="AM6538">
        <v>5</v>
      </c>
      <c r="AN6538">
        <v>5</v>
      </c>
      <c r="AO6538">
        <v>51</v>
      </c>
      <c r="AP6538">
        <v>5</v>
      </c>
      <c r="AQ6538">
        <v>26</v>
      </c>
    </row>
    <row r="6539" spans="1:43" hidden="1" x14ac:dyDescent="0.25">
      <c r="A6539" t="s">
        <v>23220</v>
      </c>
      <c r="B6539" t="s">
        <v>23221</v>
      </c>
      <c r="C6539" s="1" t="str">
        <f t="shared" si="462"/>
        <v>21:0134</v>
      </c>
      <c r="D6539" s="1" t="str">
        <f t="shared" si="463"/>
        <v>21:0078</v>
      </c>
      <c r="E6539" t="s">
        <v>23222</v>
      </c>
      <c r="F6539" t="s">
        <v>23223</v>
      </c>
      <c r="H6539">
        <v>53.371328300000002</v>
      </c>
      <c r="I6539">
        <v>-63.317838600000002</v>
      </c>
      <c r="J6539" s="1" t="str">
        <f t="shared" si="460"/>
        <v>Till</v>
      </c>
      <c r="K6539" s="1" t="str">
        <f t="shared" si="461"/>
        <v>&lt;63 micron</v>
      </c>
      <c r="L6539">
        <v>0.1</v>
      </c>
      <c r="M6539">
        <v>1.91</v>
      </c>
      <c r="N6539">
        <v>1</v>
      </c>
      <c r="O6539">
        <v>280</v>
      </c>
      <c r="P6539">
        <v>0.25</v>
      </c>
      <c r="Q6539">
        <v>1</v>
      </c>
      <c r="R6539">
        <v>0.6</v>
      </c>
      <c r="S6539">
        <v>0.25</v>
      </c>
      <c r="T6539">
        <v>13</v>
      </c>
      <c r="U6539">
        <v>39</v>
      </c>
      <c r="V6539">
        <v>44</v>
      </c>
      <c r="W6539">
        <v>2.89</v>
      </c>
      <c r="X6539">
        <v>10</v>
      </c>
      <c r="Y6539">
        <v>0.5</v>
      </c>
      <c r="Z6539">
        <v>0.91</v>
      </c>
      <c r="AA6539">
        <v>70</v>
      </c>
      <c r="AB6539">
        <v>1.1200000000000001</v>
      </c>
      <c r="AC6539">
        <v>595</v>
      </c>
      <c r="AD6539">
        <v>0.5</v>
      </c>
      <c r="AE6539">
        <v>0.03</v>
      </c>
      <c r="AF6539">
        <v>20</v>
      </c>
      <c r="AG6539">
        <v>990</v>
      </c>
      <c r="AH6539">
        <v>2</v>
      </c>
      <c r="AI6539">
        <v>4</v>
      </c>
      <c r="AJ6539">
        <v>7</v>
      </c>
      <c r="AK6539">
        <v>38</v>
      </c>
      <c r="AL6539">
        <v>0.2</v>
      </c>
      <c r="AM6539">
        <v>5</v>
      </c>
      <c r="AN6539">
        <v>5</v>
      </c>
      <c r="AO6539">
        <v>58</v>
      </c>
      <c r="AP6539">
        <v>5</v>
      </c>
      <c r="AQ6539">
        <v>82</v>
      </c>
    </row>
    <row r="6540" spans="1:43" hidden="1" x14ac:dyDescent="0.25">
      <c r="A6540" t="s">
        <v>23224</v>
      </c>
      <c r="B6540" t="s">
        <v>23225</v>
      </c>
      <c r="C6540" s="1" t="str">
        <f t="shared" si="462"/>
        <v>21:0134</v>
      </c>
      <c r="D6540" s="1" t="str">
        <f t="shared" si="463"/>
        <v>21:0078</v>
      </c>
      <c r="E6540" t="s">
        <v>23226</v>
      </c>
      <c r="F6540" t="s">
        <v>23227</v>
      </c>
      <c r="H6540">
        <v>54.279275499999997</v>
      </c>
      <c r="I6540">
        <v>-67.365139099999993</v>
      </c>
      <c r="J6540" s="1" t="str">
        <f t="shared" si="460"/>
        <v>Till</v>
      </c>
      <c r="K6540" s="1" t="str">
        <f t="shared" si="461"/>
        <v>&lt;63 micron</v>
      </c>
      <c r="L6540">
        <v>0.1</v>
      </c>
      <c r="M6540">
        <v>2.0299999999999998</v>
      </c>
      <c r="N6540">
        <v>1</v>
      </c>
      <c r="O6540">
        <v>70</v>
      </c>
      <c r="P6540">
        <v>0.25</v>
      </c>
      <c r="Q6540">
        <v>1</v>
      </c>
      <c r="R6540">
        <v>0.2</v>
      </c>
      <c r="S6540">
        <v>0.25</v>
      </c>
      <c r="T6540">
        <v>14</v>
      </c>
      <c r="U6540">
        <v>103</v>
      </c>
      <c r="V6540">
        <v>48</v>
      </c>
      <c r="W6540">
        <v>2.72</v>
      </c>
      <c r="X6540">
        <v>5</v>
      </c>
      <c r="Y6540">
        <v>0.5</v>
      </c>
      <c r="Z6540">
        <v>0.24</v>
      </c>
      <c r="AA6540">
        <v>30</v>
      </c>
      <c r="AB6540">
        <v>0.91</v>
      </c>
      <c r="AC6540">
        <v>220</v>
      </c>
      <c r="AD6540">
        <v>0.5</v>
      </c>
      <c r="AE6540">
        <v>0.01</v>
      </c>
      <c r="AF6540">
        <v>44</v>
      </c>
      <c r="AG6540">
        <v>530</v>
      </c>
      <c r="AH6540">
        <v>6</v>
      </c>
      <c r="AI6540">
        <v>1</v>
      </c>
      <c r="AJ6540">
        <v>6</v>
      </c>
      <c r="AK6540">
        <v>8</v>
      </c>
      <c r="AL6540">
        <v>0.15</v>
      </c>
      <c r="AM6540">
        <v>5</v>
      </c>
      <c r="AN6540">
        <v>5</v>
      </c>
      <c r="AO6540">
        <v>70</v>
      </c>
      <c r="AP6540">
        <v>5</v>
      </c>
      <c r="AQ6540">
        <v>44</v>
      </c>
    </row>
    <row r="6541" spans="1:43" hidden="1" x14ac:dyDescent="0.25">
      <c r="A6541" t="s">
        <v>23228</v>
      </c>
      <c r="B6541" t="s">
        <v>23229</v>
      </c>
      <c r="C6541" s="1" t="str">
        <f t="shared" si="462"/>
        <v>21:0134</v>
      </c>
      <c r="D6541" s="1" t="str">
        <f t="shared" si="463"/>
        <v>21:0078</v>
      </c>
      <c r="E6541" t="s">
        <v>23230</v>
      </c>
      <c r="F6541" t="s">
        <v>23231</v>
      </c>
      <c r="H6541">
        <v>54.345758600000003</v>
      </c>
      <c r="I6541">
        <v>-67.430196300000006</v>
      </c>
      <c r="J6541" s="1" t="str">
        <f t="shared" si="460"/>
        <v>Till</v>
      </c>
      <c r="K6541" s="1" t="str">
        <f t="shared" si="461"/>
        <v>&lt;63 micron</v>
      </c>
      <c r="L6541">
        <v>0.1</v>
      </c>
      <c r="M6541">
        <v>1.39</v>
      </c>
      <c r="N6541">
        <v>1</v>
      </c>
      <c r="O6541">
        <v>70</v>
      </c>
      <c r="P6541">
        <v>0.25</v>
      </c>
      <c r="Q6541">
        <v>1</v>
      </c>
      <c r="R6541">
        <v>0.18</v>
      </c>
      <c r="S6541">
        <v>0.25</v>
      </c>
      <c r="T6541">
        <v>9</v>
      </c>
      <c r="U6541">
        <v>81</v>
      </c>
      <c r="V6541">
        <v>21</v>
      </c>
      <c r="W6541">
        <v>2.06</v>
      </c>
      <c r="X6541">
        <v>5</v>
      </c>
      <c r="Y6541">
        <v>0.5</v>
      </c>
      <c r="Z6541">
        <v>0.19</v>
      </c>
      <c r="AA6541">
        <v>30</v>
      </c>
      <c r="AB6541">
        <v>0.61</v>
      </c>
      <c r="AC6541">
        <v>165</v>
      </c>
      <c r="AD6541">
        <v>0.5</v>
      </c>
      <c r="AE6541">
        <v>0.01</v>
      </c>
      <c r="AF6541">
        <v>30</v>
      </c>
      <c r="AG6541">
        <v>430</v>
      </c>
      <c r="AH6541">
        <v>4</v>
      </c>
      <c r="AI6541">
        <v>1</v>
      </c>
      <c r="AJ6541">
        <v>4</v>
      </c>
      <c r="AK6541">
        <v>12</v>
      </c>
      <c r="AL6541">
        <v>0.11</v>
      </c>
      <c r="AM6541">
        <v>5</v>
      </c>
      <c r="AN6541">
        <v>5</v>
      </c>
      <c r="AO6541">
        <v>54</v>
      </c>
      <c r="AP6541">
        <v>5</v>
      </c>
      <c r="AQ6541">
        <v>24</v>
      </c>
    </row>
    <row r="6542" spans="1:43" hidden="1" x14ac:dyDescent="0.25">
      <c r="A6542" t="s">
        <v>23232</v>
      </c>
      <c r="B6542" t="s">
        <v>23233</v>
      </c>
      <c r="C6542" s="1" t="str">
        <f t="shared" si="462"/>
        <v>21:0134</v>
      </c>
      <c r="D6542" s="1" t="str">
        <f t="shared" si="463"/>
        <v>21:0078</v>
      </c>
      <c r="E6542" t="s">
        <v>23234</v>
      </c>
      <c r="F6542" t="s">
        <v>23235</v>
      </c>
      <c r="H6542">
        <v>54.438570300000002</v>
      </c>
      <c r="I6542">
        <v>-67.594728399999994</v>
      </c>
      <c r="J6542" s="1" t="str">
        <f t="shared" si="460"/>
        <v>Till</v>
      </c>
      <c r="K6542" s="1" t="str">
        <f t="shared" si="461"/>
        <v>&lt;63 micron</v>
      </c>
      <c r="L6542">
        <v>0.1</v>
      </c>
      <c r="M6542">
        <v>1.96</v>
      </c>
      <c r="N6542">
        <v>1</v>
      </c>
      <c r="O6542">
        <v>80</v>
      </c>
      <c r="P6542">
        <v>0.25</v>
      </c>
      <c r="Q6542">
        <v>1</v>
      </c>
      <c r="R6542">
        <v>0.22</v>
      </c>
      <c r="S6542">
        <v>0.25</v>
      </c>
      <c r="T6542">
        <v>13</v>
      </c>
      <c r="U6542">
        <v>96</v>
      </c>
      <c r="V6542">
        <v>28</v>
      </c>
      <c r="W6542">
        <v>2.4900000000000002</v>
      </c>
      <c r="X6542">
        <v>5</v>
      </c>
      <c r="Y6542">
        <v>0.5</v>
      </c>
      <c r="Z6542">
        <v>0.26</v>
      </c>
      <c r="AA6542">
        <v>30</v>
      </c>
      <c r="AB6542">
        <v>0.78</v>
      </c>
      <c r="AC6542">
        <v>210</v>
      </c>
      <c r="AD6542">
        <v>0.5</v>
      </c>
      <c r="AE6542">
        <v>0.01</v>
      </c>
      <c r="AF6542">
        <v>37</v>
      </c>
      <c r="AG6542">
        <v>630</v>
      </c>
      <c r="AH6542">
        <v>6</v>
      </c>
      <c r="AI6542">
        <v>1</v>
      </c>
      <c r="AJ6542">
        <v>5</v>
      </c>
      <c r="AK6542">
        <v>11</v>
      </c>
      <c r="AL6542">
        <v>0.14000000000000001</v>
      </c>
      <c r="AM6542">
        <v>5</v>
      </c>
      <c r="AN6542">
        <v>5</v>
      </c>
      <c r="AO6542">
        <v>66</v>
      </c>
      <c r="AP6542">
        <v>5</v>
      </c>
      <c r="AQ6542">
        <v>36</v>
      </c>
    </row>
    <row r="6543" spans="1:43" hidden="1" x14ac:dyDescent="0.25">
      <c r="A6543" t="s">
        <v>23236</v>
      </c>
      <c r="B6543" t="s">
        <v>23237</v>
      </c>
      <c r="C6543" s="1" t="str">
        <f t="shared" si="462"/>
        <v>21:0134</v>
      </c>
      <c r="D6543" s="1" t="str">
        <f t="shared" si="463"/>
        <v>21:0078</v>
      </c>
      <c r="E6543" t="s">
        <v>23238</v>
      </c>
      <c r="F6543" t="s">
        <v>23239</v>
      </c>
      <c r="H6543">
        <v>54.4796458</v>
      </c>
      <c r="I6543">
        <v>-67.571712099999999</v>
      </c>
      <c r="J6543" s="1" t="str">
        <f t="shared" si="460"/>
        <v>Till</v>
      </c>
      <c r="K6543" s="1" t="str">
        <f t="shared" si="461"/>
        <v>&lt;63 micron</v>
      </c>
      <c r="L6543">
        <v>0.1</v>
      </c>
      <c r="M6543">
        <v>2.76</v>
      </c>
      <c r="N6543">
        <v>2</v>
      </c>
      <c r="O6543">
        <v>120</v>
      </c>
      <c r="P6543">
        <v>0.25</v>
      </c>
      <c r="Q6543">
        <v>1</v>
      </c>
      <c r="R6543">
        <v>0.2</v>
      </c>
      <c r="S6543">
        <v>0.25</v>
      </c>
      <c r="T6543">
        <v>17</v>
      </c>
      <c r="U6543">
        <v>130</v>
      </c>
      <c r="V6543">
        <v>44</v>
      </c>
      <c r="W6543">
        <v>3.32</v>
      </c>
      <c r="X6543">
        <v>5</v>
      </c>
      <c r="Y6543">
        <v>0.5</v>
      </c>
      <c r="Z6543">
        <v>0.41</v>
      </c>
      <c r="AA6543">
        <v>30</v>
      </c>
      <c r="AB6543">
        <v>1.1599999999999999</v>
      </c>
      <c r="AC6543">
        <v>245</v>
      </c>
      <c r="AD6543">
        <v>0.5</v>
      </c>
      <c r="AE6543">
        <v>0.01</v>
      </c>
      <c r="AF6543">
        <v>57</v>
      </c>
      <c r="AG6543">
        <v>530</v>
      </c>
      <c r="AH6543">
        <v>6</v>
      </c>
      <c r="AI6543">
        <v>1</v>
      </c>
      <c r="AJ6543">
        <v>7</v>
      </c>
      <c r="AK6543">
        <v>12</v>
      </c>
      <c r="AL6543">
        <v>0.2</v>
      </c>
      <c r="AM6543">
        <v>5</v>
      </c>
      <c r="AN6543">
        <v>5</v>
      </c>
      <c r="AO6543">
        <v>88</v>
      </c>
      <c r="AP6543">
        <v>5</v>
      </c>
      <c r="AQ6543">
        <v>54</v>
      </c>
    </row>
    <row r="6544" spans="1:43" hidden="1" x14ac:dyDescent="0.25">
      <c r="A6544" t="s">
        <v>23240</v>
      </c>
      <c r="B6544" t="s">
        <v>23241</v>
      </c>
      <c r="C6544" s="1" t="str">
        <f t="shared" si="462"/>
        <v>21:0134</v>
      </c>
      <c r="D6544" s="1" t="str">
        <f t="shared" si="463"/>
        <v>21:0078</v>
      </c>
      <c r="E6544" t="s">
        <v>23242</v>
      </c>
      <c r="F6544" t="s">
        <v>23243</v>
      </c>
      <c r="H6544">
        <v>54.561029599999998</v>
      </c>
      <c r="I6544">
        <v>-67.465246399999998</v>
      </c>
      <c r="J6544" s="1" t="str">
        <f t="shared" si="460"/>
        <v>Till</v>
      </c>
      <c r="K6544" s="1" t="str">
        <f t="shared" si="461"/>
        <v>&lt;63 micron</v>
      </c>
      <c r="L6544">
        <v>0.1</v>
      </c>
      <c r="M6544">
        <v>1.1399999999999999</v>
      </c>
      <c r="N6544">
        <v>1</v>
      </c>
      <c r="O6544">
        <v>80</v>
      </c>
      <c r="P6544">
        <v>0.25</v>
      </c>
      <c r="Q6544">
        <v>1</v>
      </c>
      <c r="R6544">
        <v>0.25</v>
      </c>
      <c r="S6544">
        <v>0.25</v>
      </c>
      <c r="T6544">
        <v>12</v>
      </c>
      <c r="U6544">
        <v>75</v>
      </c>
      <c r="V6544">
        <v>21</v>
      </c>
      <c r="W6544">
        <v>2.2799999999999998</v>
      </c>
      <c r="X6544">
        <v>5</v>
      </c>
      <c r="Y6544">
        <v>0.5</v>
      </c>
      <c r="Z6544">
        <v>0.18</v>
      </c>
      <c r="AA6544">
        <v>30</v>
      </c>
      <c r="AB6544">
        <v>0.68</v>
      </c>
      <c r="AC6544">
        <v>225</v>
      </c>
      <c r="AD6544">
        <v>0.5</v>
      </c>
      <c r="AE6544">
        <v>0.01</v>
      </c>
      <c r="AF6544">
        <v>26</v>
      </c>
      <c r="AG6544">
        <v>630</v>
      </c>
      <c r="AH6544">
        <v>4</v>
      </c>
      <c r="AI6544">
        <v>1</v>
      </c>
      <c r="AJ6544">
        <v>5</v>
      </c>
      <c r="AK6544">
        <v>13</v>
      </c>
      <c r="AL6544">
        <v>0.11</v>
      </c>
      <c r="AM6544">
        <v>5</v>
      </c>
      <c r="AN6544">
        <v>5</v>
      </c>
      <c r="AO6544">
        <v>57</v>
      </c>
      <c r="AP6544">
        <v>5</v>
      </c>
      <c r="AQ6544">
        <v>26</v>
      </c>
    </row>
    <row r="6545" spans="1:43" hidden="1" x14ac:dyDescent="0.25">
      <c r="A6545" t="s">
        <v>23244</v>
      </c>
      <c r="B6545" t="s">
        <v>23245</v>
      </c>
      <c r="C6545" s="1" t="str">
        <f t="shared" si="462"/>
        <v>21:0134</v>
      </c>
      <c r="D6545" s="1" t="str">
        <f t="shared" si="463"/>
        <v>21:0078</v>
      </c>
      <c r="E6545" t="s">
        <v>23246</v>
      </c>
      <c r="F6545" t="s">
        <v>23247</v>
      </c>
      <c r="H6545">
        <v>54.518845599999999</v>
      </c>
      <c r="I6545">
        <v>-67.700126600000004</v>
      </c>
      <c r="J6545" s="1" t="str">
        <f t="shared" si="460"/>
        <v>Till</v>
      </c>
      <c r="K6545" s="1" t="str">
        <f t="shared" si="461"/>
        <v>&lt;63 micron</v>
      </c>
      <c r="L6545">
        <v>0.1</v>
      </c>
      <c r="M6545">
        <v>1.04</v>
      </c>
      <c r="N6545">
        <v>1</v>
      </c>
      <c r="O6545">
        <v>60</v>
      </c>
      <c r="P6545">
        <v>0.25</v>
      </c>
      <c r="Q6545">
        <v>1</v>
      </c>
      <c r="R6545">
        <v>0.25</v>
      </c>
      <c r="S6545">
        <v>0.25</v>
      </c>
      <c r="T6545">
        <v>8</v>
      </c>
      <c r="U6545">
        <v>67</v>
      </c>
      <c r="V6545">
        <v>16</v>
      </c>
      <c r="W6545">
        <v>2.08</v>
      </c>
      <c r="X6545">
        <v>5</v>
      </c>
      <c r="Y6545">
        <v>0.5</v>
      </c>
      <c r="Z6545">
        <v>0.2</v>
      </c>
      <c r="AA6545">
        <v>40</v>
      </c>
      <c r="AB6545">
        <v>0.56000000000000005</v>
      </c>
      <c r="AC6545">
        <v>185</v>
      </c>
      <c r="AD6545">
        <v>0.5</v>
      </c>
      <c r="AE6545">
        <v>0.01</v>
      </c>
      <c r="AF6545">
        <v>23</v>
      </c>
      <c r="AG6545">
        <v>650</v>
      </c>
      <c r="AH6545">
        <v>4</v>
      </c>
      <c r="AI6545">
        <v>1</v>
      </c>
      <c r="AJ6545">
        <v>4</v>
      </c>
      <c r="AK6545">
        <v>16</v>
      </c>
      <c r="AL6545">
        <v>0.1</v>
      </c>
      <c r="AM6545">
        <v>5</v>
      </c>
      <c r="AN6545">
        <v>5</v>
      </c>
      <c r="AO6545">
        <v>51</v>
      </c>
      <c r="AP6545">
        <v>5</v>
      </c>
      <c r="AQ6545">
        <v>24</v>
      </c>
    </row>
    <row r="6546" spans="1:43" hidden="1" x14ac:dyDescent="0.25">
      <c r="A6546" t="s">
        <v>23248</v>
      </c>
      <c r="B6546" t="s">
        <v>23249</v>
      </c>
      <c r="C6546" s="1" t="str">
        <f t="shared" si="462"/>
        <v>21:0134</v>
      </c>
      <c r="D6546" s="1" t="str">
        <f t="shared" si="463"/>
        <v>21:0078</v>
      </c>
      <c r="E6546" t="s">
        <v>23250</v>
      </c>
      <c r="F6546" t="s">
        <v>23251</v>
      </c>
      <c r="H6546">
        <v>54.3685221</v>
      </c>
      <c r="I6546">
        <v>-67.764910499999999</v>
      </c>
      <c r="J6546" s="1" t="str">
        <f t="shared" si="460"/>
        <v>Till</v>
      </c>
      <c r="K6546" s="1" t="str">
        <f t="shared" si="461"/>
        <v>&lt;63 micron</v>
      </c>
      <c r="L6546">
        <v>0.1</v>
      </c>
      <c r="M6546">
        <v>1.24</v>
      </c>
      <c r="N6546">
        <v>1</v>
      </c>
      <c r="O6546">
        <v>70</v>
      </c>
      <c r="P6546">
        <v>0.25</v>
      </c>
      <c r="Q6546">
        <v>1</v>
      </c>
      <c r="R6546">
        <v>0.19</v>
      </c>
      <c r="S6546">
        <v>0.25</v>
      </c>
      <c r="T6546">
        <v>10</v>
      </c>
      <c r="U6546">
        <v>70</v>
      </c>
      <c r="V6546">
        <v>16</v>
      </c>
      <c r="W6546">
        <v>1.83</v>
      </c>
      <c r="X6546">
        <v>5</v>
      </c>
      <c r="Y6546">
        <v>0.5</v>
      </c>
      <c r="Z6546">
        <v>0.19</v>
      </c>
      <c r="AA6546">
        <v>30</v>
      </c>
      <c r="AB6546">
        <v>0.5</v>
      </c>
      <c r="AC6546">
        <v>170</v>
      </c>
      <c r="AD6546">
        <v>0.5</v>
      </c>
      <c r="AE6546">
        <v>0.01</v>
      </c>
      <c r="AF6546">
        <v>25</v>
      </c>
      <c r="AG6546">
        <v>570</v>
      </c>
      <c r="AH6546">
        <v>2</v>
      </c>
      <c r="AI6546">
        <v>1</v>
      </c>
      <c r="AJ6546">
        <v>3</v>
      </c>
      <c r="AK6546">
        <v>10</v>
      </c>
      <c r="AL6546">
        <v>0.1</v>
      </c>
      <c r="AM6546">
        <v>5</v>
      </c>
      <c r="AN6546">
        <v>5</v>
      </c>
      <c r="AO6546">
        <v>48</v>
      </c>
      <c r="AP6546">
        <v>5</v>
      </c>
      <c r="AQ6546">
        <v>22</v>
      </c>
    </row>
    <row r="6547" spans="1:43" hidden="1" x14ac:dyDescent="0.25">
      <c r="A6547" t="s">
        <v>23252</v>
      </c>
      <c r="B6547" t="s">
        <v>23253</v>
      </c>
      <c r="C6547" s="1" t="str">
        <f t="shared" si="462"/>
        <v>21:0134</v>
      </c>
      <c r="D6547" s="1" t="str">
        <f t="shared" si="463"/>
        <v>21:0078</v>
      </c>
      <c r="E6547" t="s">
        <v>23254</v>
      </c>
      <c r="F6547" t="s">
        <v>23255</v>
      </c>
      <c r="H6547">
        <v>54.313229900000003</v>
      </c>
      <c r="I6547">
        <v>-67.720448000000005</v>
      </c>
      <c r="J6547" s="1" t="str">
        <f t="shared" si="460"/>
        <v>Till</v>
      </c>
      <c r="K6547" s="1" t="str">
        <f t="shared" si="461"/>
        <v>&lt;63 micron</v>
      </c>
      <c r="L6547">
        <v>0.1</v>
      </c>
      <c r="M6547">
        <v>2.77</v>
      </c>
      <c r="N6547">
        <v>1</v>
      </c>
      <c r="O6547">
        <v>130</v>
      </c>
      <c r="P6547">
        <v>0.25</v>
      </c>
      <c r="Q6547">
        <v>1</v>
      </c>
      <c r="R6547">
        <v>0.14000000000000001</v>
      </c>
      <c r="S6547">
        <v>0.25</v>
      </c>
      <c r="T6547">
        <v>15</v>
      </c>
      <c r="U6547">
        <v>125</v>
      </c>
      <c r="V6547">
        <v>37</v>
      </c>
      <c r="W6547">
        <v>3.03</v>
      </c>
      <c r="X6547">
        <v>5</v>
      </c>
      <c r="Y6547">
        <v>0.5</v>
      </c>
      <c r="Z6547">
        <v>0.42</v>
      </c>
      <c r="AA6547">
        <v>30</v>
      </c>
      <c r="AB6547">
        <v>0.99</v>
      </c>
      <c r="AC6547">
        <v>220</v>
      </c>
      <c r="AD6547">
        <v>0.5</v>
      </c>
      <c r="AE6547">
        <v>0.01</v>
      </c>
      <c r="AF6547">
        <v>50</v>
      </c>
      <c r="AG6547">
        <v>380</v>
      </c>
      <c r="AH6547">
        <v>6</v>
      </c>
      <c r="AI6547">
        <v>1</v>
      </c>
      <c r="AJ6547">
        <v>6</v>
      </c>
      <c r="AK6547">
        <v>10</v>
      </c>
      <c r="AL6547">
        <v>0.2</v>
      </c>
      <c r="AM6547">
        <v>5</v>
      </c>
      <c r="AN6547">
        <v>5</v>
      </c>
      <c r="AO6547">
        <v>81</v>
      </c>
      <c r="AP6547">
        <v>5</v>
      </c>
      <c r="AQ6547">
        <v>48</v>
      </c>
    </row>
    <row r="6548" spans="1:43" hidden="1" x14ac:dyDescent="0.25">
      <c r="A6548" t="s">
        <v>23256</v>
      </c>
      <c r="B6548" t="s">
        <v>23257</v>
      </c>
      <c r="C6548" s="1" t="str">
        <f t="shared" si="462"/>
        <v>21:0134</v>
      </c>
      <c r="D6548" s="1" t="str">
        <f t="shared" si="463"/>
        <v>21:0078</v>
      </c>
      <c r="E6548" t="s">
        <v>23258</v>
      </c>
      <c r="F6548" t="s">
        <v>23259</v>
      </c>
      <c r="H6548">
        <v>54.231842999999998</v>
      </c>
      <c r="I6548">
        <v>-67.520444100000006</v>
      </c>
      <c r="J6548" s="1" t="str">
        <f t="shared" si="460"/>
        <v>Till</v>
      </c>
      <c r="K6548" s="1" t="str">
        <f t="shared" si="461"/>
        <v>&lt;63 micron</v>
      </c>
      <c r="L6548">
        <v>0.1</v>
      </c>
      <c r="M6548">
        <v>1.35</v>
      </c>
      <c r="N6548">
        <v>1</v>
      </c>
      <c r="O6548">
        <v>50</v>
      </c>
      <c r="P6548">
        <v>0.25</v>
      </c>
      <c r="Q6548">
        <v>1</v>
      </c>
      <c r="R6548">
        <v>0.18</v>
      </c>
      <c r="S6548">
        <v>0.25</v>
      </c>
      <c r="T6548">
        <v>9</v>
      </c>
      <c r="U6548">
        <v>71</v>
      </c>
      <c r="V6548">
        <v>19</v>
      </c>
      <c r="W6548">
        <v>1.65</v>
      </c>
      <c r="X6548">
        <v>5</v>
      </c>
      <c r="Y6548">
        <v>0.5</v>
      </c>
      <c r="Z6548">
        <v>0.13</v>
      </c>
      <c r="AA6548">
        <v>30</v>
      </c>
      <c r="AB6548">
        <v>0.54</v>
      </c>
      <c r="AC6548">
        <v>150</v>
      </c>
      <c r="AD6548">
        <v>0.5</v>
      </c>
      <c r="AE6548">
        <v>0.02</v>
      </c>
      <c r="AF6548">
        <v>28</v>
      </c>
      <c r="AG6548">
        <v>470</v>
      </c>
      <c r="AH6548">
        <v>2</v>
      </c>
      <c r="AI6548">
        <v>1</v>
      </c>
      <c r="AJ6548">
        <v>4</v>
      </c>
      <c r="AK6548">
        <v>8</v>
      </c>
      <c r="AL6548">
        <v>0.11</v>
      </c>
      <c r="AM6548">
        <v>5</v>
      </c>
      <c r="AN6548">
        <v>5</v>
      </c>
      <c r="AO6548">
        <v>45</v>
      </c>
      <c r="AP6548">
        <v>5</v>
      </c>
      <c r="AQ6548">
        <v>20</v>
      </c>
    </row>
    <row r="6549" spans="1:43" hidden="1" x14ac:dyDescent="0.25">
      <c r="A6549" t="s">
        <v>23260</v>
      </c>
      <c r="B6549" t="s">
        <v>23261</v>
      </c>
      <c r="C6549" s="1" t="str">
        <f t="shared" si="462"/>
        <v>21:0134</v>
      </c>
      <c r="D6549" s="1" t="str">
        <f t="shared" si="463"/>
        <v>21:0078</v>
      </c>
      <c r="E6549" t="s">
        <v>23262</v>
      </c>
      <c r="F6549" t="s">
        <v>23263</v>
      </c>
      <c r="H6549">
        <v>54.3069001</v>
      </c>
      <c r="I6549">
        <v>-67.221091299999998</v>
      </c>
      <c r="J6549" s="1" t="str">
        <f t="shared" ref="J6549:J6612" si="464">HYPERLINK("http://geochem.nrcan.gc.ca/cdogs/content/kwd/kwd020044_e.htm", "Till")</f>
        <v>Till</v>
      </c>
      <c r="K6549" s="1" t="str">
        <f t="shared" si="461"/>
        <v>&lt;63 micron</v>
      </c>
      <c r="L6549">
        <v>0.1</v>
      </c>
      <c r="M6549">
        <v>1.27</v>
      </c>
      <c r="N6549">
        <v>1</v>
      </c>
      <c r="O6549">
        <v>60</v>
      </c>
      <c r="P6549">
        <v>0.25</v>
      </c>
      <c r="Q6549">
        <v>1</v>
      </c>
      <c r="R6549">
        <v>0.16</v>
      </c>
      <c r="S6549">
        <v>0.25</v>
      </c>
      <c r="T6549">
        <v>9</v>
      </c>
      <c r="U6549">
        <v>74</v>
      </c>
      <c r="V6549">
        <v>21</v>
      </c>
      <c r="W6549">
        <v>1.9</v>
      </c>
      <c r="X6549">
        <v>5</v>
      </c>
      <c r="Y6549">
        <v>1</v>
      </c>
      <c r="Z6549">
        <v>0.14000000000000001</v>
      </c>
      <c r="AA6549">
        <v>20</v>
      </c>
      <c r="AB6549">
        <v>0.54</v>
      </c>
      <c r="AC6549">
        <v>150</v>
      </c>
      <c r="AD6549">
        <v>0.5</v>
      </c>
      <c r="AE6549">
        <v>0.01</v>
      </c>
      <c r="AF6549">
        <v>29</v>
      </c>
      <c r="AG6549">
        <v>410</v>
      </c>
      <c r="AH6549">
        <v>4</v>
      </c>
      <c r="AI6549">
        <v>1</v>
      </c>
      <c r="AJ6549">
        <v>4</v>
      </c>
      <c r="AK6549">
        <v>10</v>
      </c>
      <c r="AL6549">
        <v>0.1</v>
      </c>
      <c r="AM6549">
        <v>5</v>
      </c>
      <c r="AN6549">
        <v>5</v>
      </c>
      <c r="AO6549">
        <v>46</v>
      </c>
      <c r="AP6549">
        <v>5</v>
      </c>
      <c r="AQ6549">
        <v>22</v>
      </c>
    </row>
    <row r="6550" spans="1:43" hidden="1" x14ac:dyDescent="0.25">
      <c r="A6550" t="s">
        <v>23264</v>
      </c>
      <c r="B6550" t="s">
        <v>23265</v>
      </c>
      <c r="C6550" s="1" t="str">
        <f t="shared" si="462"/>
        <v>21:0134</v>
      </c>
      <c r="D6550" s="1" t="str">
        <f t="shared" si="463"/>
        <v>21:0078</v>
      </c>
      <c r="E6550" t="s">
        <v>23266</v>
      </c>
      <c r="F6550" t="s">
        <v>23267</v>
      </c>
      <c r="H6550">
        <v>53.140010500000002</v>
      </c>
      <c r="I6550">
        <v>-63.416297999999998</v>
      </c>
      <c r="J6550" s="1" t="str">
        <f t="shared" si="464"/>
        <v>Till</v>
      </c>
      <c r="K6550" s="1" t="str">
        <f t="shared" si="461"/>
        <v>&lt;63 micron</v>
      </c>
      <c r="L6550">
        <v>0.1</v>
      </c>
      <c r="M6550">
        <v>1.05</v>
      </c>
      <c r="N6550">
        <v>1</v>
      </c>
      <c r="O6550">
        <v>40</v>
      </c>
      <c r="P6550">
        <v>0.25</v>
      </c>
      <c r="Q6550">
        <v>1</v>
      </c>
      <c r="R6550">
        <v>0.43</v>
      </c>
      <c r="S6550">
        <v>0.25</v>
      </c>
      <c r="T6550">
        <v>7</v>
      </c>
      <c r="U6550">
        <v>37</v>
      </c>
      <c r="V6550">
        <v>17</v>
      </c>
      <c r="W6550">
        <v>2.65</v>
      </c>
      <c r="X6550">
        <v>10</v>
      </c>
      <c r="Y6550">
        <v>0.5</v>
      </c>
      <c r="Z6550">
        <v>0.13</v>
      </c>
      <c r="AA6550">
        <v>70</v>
      </c>
      <c r="AB6550">
        <v>0.32</v>
      </c>
      <c r="AC6550">
        <v>210</v>
      </c>
      <c r="AD6550">
        <v>0.5</v>
      </c>
      <c r="AE6550">
        <v>0.02</v>
      </c>
      <c r="AF6550">
        <v>12</v>
      </c>
      <c r="AG6550">
        <v>1190</v>
      </c>
      <c r="AH6550">
        <v>4</v>
      </c>
      <c r="AI6550">
        <v>1</v>
      </c>
      <c r="AJ6550">
        <v>5</v>
      </c>
      <c r="AK6550">
        <v>17</v>
      </c>
      <c r="AL6550">
        <v>0.11</v>
      </c>
      <c r="AM6550">
        <v>5</v>
      </c>
      <c r="AN6550">
        <v>5</v>
      </c>
      <c r="AO6550">
        <v>59</v>
      </c>
      <c r="AP6550">
        <v>5</v>
      </c>
      <c r="AQ6550">
        <v>18</v>
      </c>
    </row>
    <row r="6551" spans="1:43" hidden="1" x14ac:dyDescent="0.25">
      <c r="A6551" t="s">
        <v>23268</v>
      </c>
      <c r="B6551" t="s">
        <v>23269</v>
      </c>
      <c r="C6551" s="1" t="str">
        <f t="shared" si="462"/>
        <v>21:0134</v>
      </c>
      <c r="D6551" s="1" t="str">
        <f t="shared" si="463"/>
        <v>21:0078</v>
      </c>
      <c r="E6551" t="s">
        <v>23270</v>
      </c>
      <c r="F6551" t="s">
        <v>23271</v>
      </c>
      <c r="H6551">
        <v>54.340418200000002</v>
      </c>
      <c r="I6551">
        <v>-67.119646900000006</v>
      </c>
      <c r="J6551" s="1" t="str">
        <f t="shared" si="464"/>
        <v>Till</v>
      </c>
      <c r="K6551" s="1" t="str">
        <f t="shared" si="461"/>
        <v>&lt;63 micron</v>
      </c>
      <c r="L6551">
        <v>0.1</v>
      </c>
      <c r="M6551">
        <v>1.52</v>
      </c>
      <c r="N6551">
        <v>1</v>
      </c>
      <c r="O6551">
        <v>60</v>
      </c>
      <c r="P6551">
        <v>0.25</v>
      </c>
      <c r="Q6551">
        <v>1</v>
      </c>
      <c r="R6551">
        <v>0.19</v>
      </c>
      <c r="S6551">
        <v>0.25</v>
      </c>
      <c r="T6551">
        <v>12</v>
      </c>
      <c r="U6551">
        <v>82</v>
      </c>
      <c r="V6551">
        <v>26</v>
      </c>
      <c r="W6551">
        <v>2.13</v>
      </c>
      <c r="X6551">
        <v>5</v>
      </c>
      <c r="Y6551">
        <v>0.5</v>
      </c>
      <c r="Z6551">
        <v>0.17</v>
      </c>
      <c r="AA6551">
        <v>20</v>
      </c>
      <c r="AB6551">
        <v>0.66</v>
      </c>
      <c r="AC6551">
        <v>185</v>
      </c>
      <c r="AD6551">
        <v>0.5</v>
      </c>
      <c r="AE6551">
        <v>0.01</v>
      </c>
      <c r="AF6551">
        <v>32</v>
      </c>
      <c r="AG6551">
        <v>590</v>
      </c>
      <c r="AH6551">
        <v>2</v>
      </c>
      <c r="AI6551">
        <v>1</v>
      </c>
      <c r="AJ6551">
        <v>4</v>
      </c>
      <c r="AK6551">
        <v>7</v>
      </c>
      <c r="AL6551">
        <v>0.11</v>
      </c>
      <c r="AM6551">
        <v>5</v>
      </c>
      <c r="AN6551">
        <v>5</v>
      </c>
      <c r="AO6551">
        <v>54</v>
      </c>
      <c r="AP6551">
        <v>5</v>
      </c>
      <c r="AQ6551">
        <v>32</v>
      </c>
    </row>
    <row r="6552" spans="1:43" hidden="1" x14ac:dyDescent="0.25">
      <c r="A6552" t="s">
        <v>23272</v>
      </c>
      <c r="B6552" t="s">
        <v>23273</v>
      </c>
      <c r="C6552" s="1" t="str">
        <f t="shared" si="462"/>
        <v>21:0134</v>
      </c>
      <c r="D6552" s="1" t="str">
        <f t="shared" si="463"/>
        <v>21:0078</v>
      </c>
      <c r="E6552" t="s">
        <v>23274</v>
      </c>
      <c r="F6552" t="s">
        <v>23275</v>
      </c>
      <c r="H6552">
        <v>54.335378499999997</v>
      </c>
      <c r="I6552">
        <v>-67.029117299999996</v>
      </c>
      <c r="J6552" s="1" t="str">
        <f t="shared" si="464"/>
        <v>Till</v>
      </c>
      <c r="K6552" s="1" t="str">
        <f t="shared" si="461"/>
        <v>&lt;63 micron</v>
      </c>
      <c r="L6552">
        <v>0.1</v>
      </c>
      <c r="M6552">
        <v>1.87</v>
      </c>
      <c r="N6552">
        <v>1</v>
      </c>
      <c r="O6552">
        <v>40</v>
      </c>
      <c r="P6552">
        <v>0.25</v>
      </c>
      <c r="Q6552">
        <v>1</v>
      </c>
      <c r="R6552">
        <v>0.13</v>
      </c>
      <c r="S6552">
        <v>0.25</v>
      </c>
      <c r="T6552">
        <v>8</v>
      </c>
      <c r="U6552">
        <v>84</v>
      </c>
      <c r="V6552">
        <v>23</v>
      </c>
      <c r="W6552">
        <v>2.1800000000000002</v>
      </c>
      <c r="X6552">
        <v>5</v>
      </c>
      <c r="Y6552">
        <v>0.5</v>
      </c>
      <c r="Z6552">
        <v>0.12</v>
      </c>
      <c r="AA6552">
        <v>20</v>
      </c>
      <c r="AB6552">
        <v>0.57999999999999996</v>
      </c>
      <c r="AC6552">
        <v>140</v>
      </c>
      <c r="AD6552">
        <v>0.5</v>
      </c>
      <c r="AE6552">
        <v>0.01</v>
      </c>
      <c r="AF6552">
        <v>28</v>
      </c>
      <c r="AG6552">
        <v>550</v>
      </c>
      <c r="AH6552">
        <v>4</v>
      </c>
      <c r="AI6552">
        <v>1</v>
      </c>
      <c r="AJ6552">
        <v>4</v>
      </c>
      <c r="AK6552">
        <v>6</v>
      </c>
      <c r="AL6552">
        <v>0.1</v>
      </c>
      <c r="AM6552">
        <v>5</v>
      </c>
      <c r="AN6552">
        <v>5</v>
      </c>
      <c r="AO6552">
        <v>53</v>
      </c>
      <c r="AP6552">
        <v>5</v>
      </c>
      <c r="AQ6552">
        <v>26</v>
      </c>
    </row>
    <row r="6553" spans="1:43" hidden="1" x14ac:dyDescent="0.25">
      <c r="A6553" t="s">
        <v>23276</v>
      </c>
      <c r="B6553" t="s">
        <v>23277</v>
      </c>
      <c r="C6553" s="1" t="str">
        <f t="shared" si="462"/>
        <v>21:0134</v>
      </c>
      <c r="D6553" s="1" t="str">
        <f t="shared" si="463"/>
        <v>21:0078</v>
      </c>
      <c r="E6553" t="s">
        <v>23278</v>
      </c>
      <c r="F6553" t="s">
        <v>23279</v>
      </c>
      <c r="H6553">
        <v>54.300095800000001</v>
      </c>
      <c r="I6553">
        <v>-67.070763600000006</v>
      </c>
      <c r="J6553" s="1" t="str">
        <f t="shared" si="464"/>
        <v>Till</v>
      </c>
      <c r="K6553" s="1" t="str">
        <f t="shared" si="461"/>
        <v>&lt;63 micron</v>
      </c>
      <c r="L6553">
        <v>0.1</v>
      </c>
      <c r="M6553">
        <v>1.99</v>
      </c>
      <c r="N6553">
        <v>1</v>
      </c>
      <c r="O6553">
        <v>30</v>
      </c>
      <c r="P6553">
        <v>0.25</v>
      </c>
      <c r="Q6553">
        <v>1</v>
      </c>
      <c r="R6553">
        <v>0.11</v>
      </c>
      <c r="S6553">
        <v>0.25</v>
      </c>
      <c r="T6553">
        <v>8</v>
      </c>
      <c r="U6553">
        <v>89</v>
      </c>
      <c r="V6553">
        <v>23</v>
      </c>
      <c r="W6553">
        <v>2.38</v>
      </c>
      <c r="X6553">
        <v>5</v>
      </c>
      <c r="Y6553">
        <v>0.5</v>
      </c>
      <c r="Z6553">
        <v>0.1</v>
      </c>
      <c r="AA6553">
        <v>20</v>
      </c>
      <c r="AB6553">
        <v>0.6</v>
      </c>
      <c r="AC6553">
        <v>140</v>
      </c>
      <c r="AD6553">
        <v>0.5</v>
      </c>
      <c r="AE6553">
        <v>0.01</v>
      </c>
      <c r="AF6553">
        <v>27</v>
      </c>
      <c r="AG6553">
        <v>360</v>
      </c>
      <c r="AH6553">
        <v>4</v>
      </c>
      <c r="AI6553">
        <v>1</v>
      </c>
      <c r="AJ6553">
        <v>4</v>
      </c>
      <c r="AK6553">
        <v>5</v>
      </c>
      <c r="AL6553">
        <v>0.11</v>
      </c>
      <c r="AM6553">
        <v>5</v>
      </c>
      <c r="AN6553">
        <v>5</v>
      </c>
      <c r="AO6553">
        <v>57</v>
      </c>
      <c r="AP6553">
        <v>5</v>
      </c>
      <c r="AQ6553">
        <v>24</v>
      </c>
    </row>
    <row r="6554" spans="1:43" hidden="1" x14ac:dyDescent="0.25">
      <c r="A6554" t="s">
        <v>23280</v>
      </c>
      <c r="B6554" t="s">
        <v>23281</v>
      </c>
      <c r="C6554" s="1" t="str">
        <f t="shared" si="462"/>
        <v>21:0134</v>
      </c>
      <c r="D6554" s="1" t="str">
        <f t="shared" si="463"/>
        <v>21:0078</v>
      </c>
      <c r="E6554" t="s">
        <v>23282</v>
      </c>
      <c r="F6554" t="s">
        <v>23283</v>
      </c>
      <c r="H6554">
        <v>54.259847100000002</v>
      </c>
      <c r="I6554">
        <v>-67.083389600000004</v>
      </c>
      <c r="J6554" s="1" t="str">
        <f t="shared" si="464"/>
        <v>Till</v>
      </c>
      <c r="K6554" s="1" t="str">
        <f t="shared" si="461"/>
        <v>&lt;63 micron</v>
      </c>
      <c r="L6554">
        <v>0.1</v>
      </c>
      <c r="M6554">
        <v>2.15</v>
      </c>
      <c r="N6554">
        <v>1</v>
      </c>
      <c r="O6554">
        <v>90</v>
      </c>
      <c r="P6554">
        <v>0.25</v>
      </c>
      <c r="Q6554">
        <v>1</v>
      </c>
      <c r="R6554">
        <v>0.15</v>
      </c>
      <c r="S6554">
        <v>0.25</v>
      </c>
      <c r="T6554">
        <v>15</v>
      </c>
      <c r="U6554">
        <v>110</v>
      </c>
      <c r="V6554">
        <v>30</v>
      </c>
      <c r="W6554">
        <v>2.5099999999999998</v>
      </c>
      <c r="X6554">
        <v>5</v>
      </c>
      <c r="Y6554">
        <v>0.5</v>
      </c>
      <c r="Z6554">
        <v>0.24</v>
      </c>
      <c r="AA6554">
        <v>20</v>
      </c>
      <c r="AB6554">
        <v>0.85</v>
      </c>
      <c r="AC6554">
        <v>190</v>
      </c>
      <c r="AD6554">
        <v>0.5</v>
      </c>
      <c r="AE6554">
        <v>0.01</v>
      </c>
      <c r="AF6554">
        <v>45</v>
      </c>
      <c r="AG6554">
        <v>420</v>
      </c>
      <c r="AH6554">
        <v>4</v>
      </c>
      <c r="AI6554">
        <v>1</v>
      </c>
      <c r="AJ6554">
        <v>5</v>
      </c>
      <c r="AK6554">
        <v>8</v>
      </c>
      <c r="AL6554">
        <v>0.15</v>
      </c>
      <c r="AM6554">
        <v>5</v>
      </c>
      <c r="AN6554">
        <v>5</v>
      </c>
      <c r="AO6554">
        <v>68</v>
      </c>
      <c r="AP6554">
        <v>5</v>
      </c>
      <c r="AQ6554">
        <v>30</v>
      </c>
    </row>
    <row r="6555" spans="1:43" hidden="1" x14ac:dyDescent="0.25">
      <c r="A6555" t="s">
        <v>23284</v>
      </c>
      <c r="B6555" t="s">
        <v>23285</v>
      </c>
      <c r="C6555" s="1" t="str">
        <f t="shared" si="462"/>
        <v>21:0134</v>
      </c>
      <c r="D6555" s="1" t="str">
        <f t="shared" si="463"/>
        <v>21:0078</v>
      </c>
      <c r="E6555" t="s">
        <v>23286</v>
      </c>
      <c r="F6555" t="s">
        <v>23287</v>
      </c>
      <c r="H6555">
        <v>54.259939799999998</v>
      </c>
      <c r="I6555">
        <v>-66.978974399999998</v>
      </c>
      <c r="J6555" s="1" t="str">
        <f t="shared" si="464"/>
        <v>Till</v>
      </c>
      <c r="K6555" s="1" t="str">
        <f t="shared" si="461"/>
        <v>&lt;63 micron</v>
      </c>
      <c r="L6555">
        <v>0.1</v>
      </c>
      <c r="M6555">
        <v>1.59</v>
      </c>
      <c r="N6555">
        <v>1</v>
      </c>
      <c r="O6555">
        <v>90</v>
      </c>
      <c r="P6555">
        <v>0.25</v>
      </c>
      <c r="Q6555">
        <v>1</v>
      </c>
      <c r="R6555">
        <v>0.21</v>
      </c>
      <c r="S6555">
        <v>0.25</v>
      </c>
      <c r="T6555">
        <v>11</v>
      </c>
      <c r="U6555">
        <v>102</v>
      </c>
      <c r="V6555">
        <v>36</v>
      </c>
      <c r="W6555">
        <v>2.38</v>
      </c>
      <c r="X6555">
        <v>5</v>
      </c>
      <c r="Y6555">
        <v>0.5</v>
      </c>
      <c r="Z6555">
        <v>0.25</v>
      </c>
      <c r="AA6555">
        <v>30</v>
      </c>
      <c r="AB6555">
        <v>0.81</v>
      </c>
      <c r="AC6555">
        <v>185</v>
      </c>
      <c r="AD6555">
        <v>0.5</v>
      </c>
      <c r="AE6555">
        <v>0.01</v>
      </c>
      <c r="AF6555">
        <v>44</v>
      </c>
      <c r="AG6555">
        <v>440</v>
      </c>
      <c r="AH6555">
        <v>4</v>
      </c>
      <c r="AI6555">
        <v>1</v>
      </c>
      <c r="AJ6555">
        <v>6</v>
      </c>
      <c r="AK6555">
        <v>14</v>
      </c>
      <c r="AL6555">
        <v>0.14000000000000001</v>
      </c>
      <c r="AM6555">
        <v>5</v>
      </c>
      <c r="AN6555">
        <v>5</v>
      </c>
      <c r="AO6555">
        <v>62</v>
      </c>
      <c r="AP6555">
        <v>5</v>
      </c>
      <c r="AQ6555">
        <v>36</v>
      </c>
    </row>
    <row r="6556" spans="1:43" hidden="1" x14ac:dyDescent="0.25">
      <c r="A6556" t="s">
        <v>23288</v>
      </c>
      <c r="B6556" t="s">
        <v>23289</v>
      </c>
      <c r="C6556" s="1" t="str">
        <f t="shared" si="462"/>
        <v>21:0134</v>
      </c>
      <c r="D6556" s="1" t="str">
        <f t="shared" si="463"/>
        <v>21:0078</v>
      </c>
      <c r="E6556" t="s">
        <v>23290</v>
      </c>
      <c r="F6556" t="s">
        <v>23291</v>
      </c>
      <c r="H6556">
        <v>54.312274500000001</v>
      </c>
      <c r="I6556">
        <v>-66.885706499999998</v>
      </c>
      <c r="J6556" s="1" t="str">
        <f t="shared" si="464"/>
        <v>Till</v>
      </c>
      <c r="K6556" s="1" t="str">
        <f t="shared" si="461"/>
        <v>&lt;63 micron</v>
      </c>
      <c r="L6556">
        <v>0.1</v>
      </c>
      <c r="M6556">
        <v>1.97</v>
      </c>
      <c r="N6556">
        <v>4</v>
      </c>
      <c r="O6556">
        <v>80</v>
      </c>
      <c r="P6556">
        <v>0.25</v>
      </c>
      <c r="Q6556">
        <v>1</v>
      </c>
      <c r="R6556">
        <v>0.18</v>
      </c>
      <c r="S6556">
        <v>0.25</v>
      </c>
      <c r="T6556">
        <v>15</v>
      </c>
      <c r="U6556">
        <v>112</v>
      </c>
      <c r="V6556">
        <v>36</v>
      </c>
      <c r="W6556">
        <v>2.73</v>
      </c>
      <c r="X6556">
        <v>5</v>
      </c>
      <c r="Y6556">
        <v>0.5</v>
      </c>
      <c r="Z6556">
        <v>0.22</v>
      </c>
      <c r="AA6556">
        <v>20</v>
      </c>
      <c r="AB6556">
        <v>0.9</v>
      </c>
      <c r="AC6556">
        <v>220</v>
      </c>
      <c r="AD6556">
        <v>0.5</v>
      </c>
      <c r="AE6556">
        <v>0.02</v>
      </c>
      <c r="AF6556">
        <v>46</v>
      </c>
      <c r="AG6556">
        <v>470</v>
      </c>
      <c r="AH6556">
        <v>6</v>
      </c>
      <c r="AI6556">
        <v>1</v>
      </c>
      <c r="AJ6556">
        <v>6</v>
      </c>
      <c r="AK6556">
        <v>9</v>
      </c>
      <c r="AL6556">
        <v>0.14000000000000001</v>
      </c>
      <c r="AM6556">
        <v>5</v>
      </c>
      <c r="AN6556">
        <v>5</v>
      </c>
      <c r="AO6556">
        <v>68</v>
      </c>
      <c r="AP6556">
        <v>5</v>
      </c>
      <c r="AQ6556">
        <v>40</v>
      </c>
    </row>
    <row r="6557" spans="1:43" hidden="1" x14ac:dyDescent="0.25">
      <c r="A6557" t="s">
        <v>23292</v>
      </c>
      <c r="B6557" t="s">
        <v>23293</v>
      </c>
      <c r="C6557" s="1" t="str">
        <f t="shared" si="462"/>
        <v>21:0134</v>
      </c>
      <c r="D6557" s="1" t="str">
        <f t="shared" si="463"/>
        <v>21:0078</v>
      </c>
      <c r="E6557" t="s">
        <v>23294</v>
      </c>
      <c r="F6557" t="s">
        <v>23295</v>
      </c>
      <c r="H6557">
        <v>54.3546744</v>
      </c>
      <c r="I6557">
        <v>-66.8943029</v>
      </c>
      <c r="J6557" s="1" t="str">
        <f t="shared" si="464"/>
        <v>Till</v>
      </c>
      <c r="K6557" s="1" t="str">
        <f t="shared" si="461"/>
        <v>&lt;63 micron</v>
      </c>
      <c r="L6557">
        <v>0.1</v>
      </c>
      <c r="M6557">
        <v>1.69</v>
      </c>
      <c r="N6557">
        <v>1</v>
      </c>
      <c r="O6557">
        <v>70</v>
      </c>
      <c r="P6557">
        <v>0.25</v>
      </c>
      <c r="Q6557">
        <v>1</v>
      </c>
      <c r="R6557">
        <v>0.19</v>
      </c>
      <c r="S6557">
        <v>0.25</v>
      </c>
      <c r="T6557">
        <v>13</v>
      </c>
      <c r="U6557">
        <v>98</v>
      </c>
      <c r="V6557">
        <v>37</v>
      </c>
      <c r="W6557">
        <v>2.6</v>
      </c>
      <c r="X6557">
        <v>5</v>
      </c>
      <c r="Y6557">
        <v>0.5</v>
      </c>
      <c r="Z6557">
        <v>0.18</v>
      </c>
      <c r="AA6557">
        <v>30</v>
      </c>
      <c r="AB6557">
        <v>0.8</v>
      </c>
      <c r="AC6557">
        <v>215</v>
      </c>
      <c r="AD6557">
        <v>0.5</v>
      </c>
      <c r="AE6557">
        <v>0.01</v>
      </c>
      <c r="AF6557">
        <v>34</v>
      </c>
      <c r="AG6557">
        <v>490</v>
      </c>
      <c r="AH6557">
        <v>4</v>
      </c>
      <c r="AI6557">
        <v>1</v>
      </c>
      <c r="AJ6557">
        <v>6</v>
      </c>
      <c r="AK6557">
        <v>10</v>
      </c>
      <c r="AL6557">
        <v>0.14000000000000001</v>
      </c>
      <c r="AM6557">
        <v>5</v>
      </c>
      <c r="AN6557">
        <v>5</v>
      </c>
      <c r="AO6557">
        <v>65</v>
      </c>
      <c r="AP6557">
        <v>5</v>
      </c>
      <c r="AQ6557">
        <v>30</v>
      </c>
    </row>
    <row r="6558" spans="1:43" hidden="1" x14ac:dyDescent="0.25">
      <c r="A6558" t="s">
        <v>23296</v>
      </c>
      <c r="B6558" t="s">
        <v>23297</v>
      </c>
      <c r="C6558" s="1" t="str">
        <f t="shared" si="462"/>
        <v>21:0134</v>
      </c>
      <c r="D6558" s="1" t="str">
        <f t="shared" si="463"/>
        <v>21:0078</v>
      </c>
      <c r="E6558" t="s">
        <v>23298</v>
      </c>
      <c r="F6558" t="s">
        <v>23299</v>
      </c>
      <c r="H6558">
        <v>54.695548299999999</v>
      </c>
      <c r="I6558">
        <v>-67.011698899999999</v>
      </c>
      <c r="J6558" s="1" t="str">
        <f t="shared" si="464"/>
        <v>Till</v>
      </c>
      <c r="K6558" s="1" t="str">
        <f t="shared" si="461"/>
        <v>&lt;63 micron</v>
      </c>
      <c r="L6558">
        <v>0.2</v>
      </c>
      <c r="M6558">
        <v>2.81</v>
      </c>
      <c r="N6558">
        <v>6</v>
      </c>
      <c r="O6558">
        <v>80</v>
      </c>
      <c r="P6558">
        <v>0.5</v>
      </c>
      <c r="Q6558">
        <v>1</v>
      </c>
      <c r="R6558">
        <v>0.04</v>
      </c>
      <c r="S6558">
        <v>0.25</v>
      </c>
      <c r="T6558">
        <v>18</v>
      </c>
      <c r="U6558">
        <v>140</v>
      </c>
      <c r="V6558">
        <v>42</v>
      </c>
      <c r="W6558">
        <v>9.18</v>
      </c>
      <c r="X6558">
        <v>10</v>
      </c>
      <c r="Y6558">
        <v>0.5</v>
      </c>
      <c r="Z6558">
        <v>0.22</v>
      </c>
      <c r="AA6558">
        <v>20</v>
      </c>
      <c r="AB6558">
        <v>1.2</v>
      </c>
      <c r="AC6558">
        <v>485</v>
      </c>
      <c r="AD6558">
        <v>1</v>
      </c>
      <c r="AE6558">
        <v>0.01</v>
      </c>
      <c r="AF6558">
        <v>55</v>
      </c>
      <c r="AG6558">
        <v>450</v>
      </c>
      <c r="AH6558">
        <v>4</v>
      </c>
      <c r="AI6558">
        <v>1</v>
      </c>
      <c r="AJ6558">
        <v>6</v>
      </c>
      <c r="AK6558">
        <v>9</v>
      </c>
      <c r="AL6558">
        <v>0.16</v>
      </c>
      <c r="AM6558">
        <v>5</v>
      </c>
      <c r="AN6558">
        <v>5</v>
      </c>
      <c r="AO6558">
        <v>101</v>
      </c>
      <c r="AP6558">
        <v>5</v>
      </c>
      <c r="AQ6558">
        <v>60</v>
      </c>
    </row>
    <row r="6559" spans="1:43" hidden="1" x14ac:dyDescent="0.25">
      <c r="A6559" t="s">
        <v>23300</v>
      </c>
      <c r="B6559" t="s">
        <v>23301</v>
      </c>
      <c r="C6559" s="1" t="str">
        <f t="shared" si="462"/>
        <v>21:0134</v>
      </c>
      <c r="D6559" s="1" t="str">
        <f t="shared" si="463"/>
        <v>21:0078</v>
      </c>
      <c r="E6559" t="s">
        <v>23302</v>
      </c>
      <c r="F6559" t="s">
        <v>23303</v>
      </c>
      <c r="H6559">
        <v>54.700844199999999</v>
      </c>
      <c r="I6559">
        <v>-67.061104900000004</v>
      </c>
      <c r="J6559" s="1" t="str">
        <f t="shared" si="464"/>
        <v>Till</v>
      </c>
      <c r="K6559" s="1" t="str">
        <f t="shared" ref="K6559:K6622" si="465">HYPERLINK("http://geochem.nrcan.gc.ca/cdogs/content/kwd/kwd080004_e.htm", "&lt;63 micron")</f>
        <v>&lt;63 micron</v>
      </c>
      <c r="L6559">
        <v>0.1</v>
      </c>
      <c r="M6559">
        <v>2.4</v>
      </c>
      <c r="N6559">
        <v>1</v>
      </c>
      <c r="O6559">
        <v>70</v>
      </c>
      <c r="P6559">
        <v>0.25</v>
      </c>
      <c r="Q6559">
        <v>1</v>
      </c>
      <c r="R6559">
        <v>0.16</v>
      </c>
      <c r="S6559">
        <v>0.25</v>
      </c>
      <c r="T6559">
        <v>20</v>
      </c>
      <c r="U6559">
        <v>137</v>
      </c>
      <c r="V6559">
        <v>46</v>
      </c>
      <c r="W6559">
        <v>4.13</v>
      </c>
      <c r="X6559">
        <v>10</v>
      </c>
      <c r="Y6559">
        <v>0.5</v>
      </c>
      <c r="Z6559">
        <v>0.19</v>
      </c>
      <c r="AA6559">
        <v>30</v>
      </c>
      <c r="AB6559">
        <v>1.57</v>
      </c>
      <c r="AC6559">
        <v>400</v>
      </c>
      <c r="AD6559">
        <v>0.5</v>
      </c>
      <c r="AE6559">
        <v>0.01</v>
      </c>
      <c r="AF6559">
        <v>59</v>
      </c>
      <c r="AG6559">
        <v>430</v>
      </c>
      <c r="AH6559">
        <v>6</v>
      </c>
      <c r="AI6559">
        <v>1</v>
      </c>
      <c r="AJ6559">
        <v>7</v>
      </c>
      <c r="AK6559">
        <v>7</v>
      </c>
      <c r="AL6559">
        <v>0.16</v>
      </c>
      <c r="AM6559">
        <v>5</v>
      </c>
      <c r="AN6559">
        <v>5</v>
      </c>
      <c r="AO6559">
        <v>100</v>
      </c>
      <c r="AP6559">
        <v>5</v>
      </c>
      <c r="AQ6559">
        <v>68</v>
      </c>
    </row>
    <row r="6560" spans="1:43" hidden="1" x14ac:dyDescent="0.25">
      <c r="A6560" t="s">
        <v>23304</v>
      </c>
      <c r="B6560" t="s">
        <v>23305</v>
      </c>
      <c r="C6560" s="1" t="str">
        <f t="shared" si="462"/>
        <v>21:0134</v>
      </c>
      <c r="D6560" s="1" t="str">
        <f t="shared" si="463"/>
        <v>21:0078</v>
      </c>
      <c r="E6560" t="s">
        <v>23306</v>
      </c>
      <c r="F6560" t="s">
        <v>23307</v>
      </c>
      <c r="H6560">
        <v>54.738336799999999</v>
      </c>
      <c r="I6560">
        <v>-67.101254999999995</v>
      </c>
      <c r="J6560" s="1" t="str">
        <f t="shared" si="464"/>
        <v>Till</v>
      </c>
      <c r="K6560" s="1" t="str">
        <f t="shared" si="465"/>
        <v>&lt;63 micron</v>
      </c>
      <c r="L6560">
        <v>0.1</v>
      </c>
      <c r="M6560">
        <v>2.7</v>
      </c>
      <c r="N6560">
        <v>4</v>
      </c>
      <c r="O6560">
        <v>70</v>
      </c>
      <c r="P6560">
        <v>0.25</v>
      </c>
      <c r="Q6560">
        <v>1</v>
      </c>
      <c r="R6560">
        <v>0.09</v>
      </c>
      <c r="S6560">
        <v>0.25</v>
      </c>
      <c r="T6560">
        <v>19</v>
      </c>
      <c r="U6560">
        <v>131</v>
      </c>
      <c r="V6560">
        <v>52</v>
      </c>
      <c r="W6560">
        <v>4.6500000000000004</v>
      </c>
      <c r="X6560">
        <v>10</v>
      </c>
      <c r="Y6560">
        <v>0.5</v>
      </c>
      <c r="Z6560">
        <v>0.22</v>
      </c>
      <c r="AA6560">
        <v>20</v>
      </c>
      <c r="AB6560">
        <v>1.32</v>
      </c>
      <c r="AC6560">
        <v>410</v>
      </c>
      <c r="AD6560">
        <v>1</v>
      </c>
      <c r="AE6560">
        <v>0.01</v>
      </c>
      <c r="AF6560">
        <v>57</v>
      </c>
      <c r="AG6560">
        <v>400</v>
      </c>
      <c r="AH6560">
        <v>6</v>
      </c>
      <c r="AI6560">
        <v>1</v>
      </c>
      <c r="AJ6560">
        <v>6</v>
      </c>
      <c r="AK6560">
        <v>6</v>
      </c>
      <c r="AL6560">
        <v>0.16</v>
      </c>
      <c r="AM6560">
        <v>5</v>
      </c>
      <c r="AN6560">
        <v>10</v>
      </c>
      <c r="AO6560">
        <v>90</v>
      </c>
      <c r="AP6560">
        <v>5</v>
      </c>
      <c r="AQ6560">
        <v>66</v>
      </c>
    </row>
    <row r="6561" spans="1:43" hidden="1" x14ac:dyDescent="0.25">
      <c r="A6561" t="s">
        <v>23308</v>
      </c>
      <c r="B6561" t="s">
        <v>23309</v>
      </c>
      <c r="C6561" s="1" t="str">
        <f t="shared" si="462"/>
        <v>21:0134</v>
      </c>
      <c r="D6561" s="1" t="str">
        <f t="shared" si="463"/>
        <v>21:0078</v>
      </c>
      <c r="E6561" t="s">
        <v>23310</v>
      </c>
      <c r="F6561" t="s">
        <v>23311</v>
      </c>
      <c r="H6561">
        <v>53.177969400000002</v>
      </c>
      <c r="I6561">
        <v>-63.480997100000003</v>
      </c>
      <c r="J6561" s="1" t="str">
        <f t="shared" si="464"/>
        <v>Till</v>
      </c>
      <c r="K6561" s="1" t="str">
        <f t="shared" si="465"/>
        <v>&lt;63 micron</v>
      </c>
      <c r="L6561">
        <v>0.1</v>
      </c>
      <c r="M6561">
        <v>0.76</v>
      </c>
      <c r="N6561">
        <v>4</v>
      </c>
      <c r="O6561">
        <v>60</v>
      </c>
      <c r="P6561">
        <v>0.25</v>
      </c>
      <c r="Q6561">
        <v>1</v>
      </c>
      <c r="R6561">
        <v>0.42</v>
      </c>
      <c r="S6561">
        <v>0.25</v>
      </c>
      <c r="T6561">
        <v>6</v>
      </c>
      <c r="U6561">
        <v>32</v>
      </c>
      <c r="V6561">
        <v>50</v>
      </c>
      <c r="W6561">
        <v>2.76</v>
      </c>
      <c r="X6561">
        <v>20</v>
      </c>
      <c r="Y6561">
        <v>0.5</v>
      </c>
      <c r="Z6561">
        <v>0.19</v>
      </c>
      <c r="AA6561">
        <v>90</v>
      </c>
      <c r="AB6561">
        <v>0.37</v>
      </c>
      <c r="AC6561">
        <v>265</v>
      </c>
      <c r="AD6561">
        <v>0.5</v>
      </c>
      <c r="AE6561">
        <v>0.02</v>
      </c>
      <c r="AF6561">
        <v>12</v>
      </c>
      <c r="AG6561">
        <v>1070</v>
      </c>
      <c r="AH6561">
        <v>4</v>
      </c>
      <c r="AI6561">
        <v>2</v>
      </c>
      <c r="AJ6561">
        <v>4</v>
      </c>
      <c r="AK6561">
        <v>16</v>
      </c>
      <c r="AL6561">
        <v>0.09</v>
      </c>
      <c r="AM6561">
        <v>5</v>
      </c>
      <c r="AN6561">
        <v>5</v>
      </c>
      <c r="AO6561">
        <v>60</v>
      </c>
      <c r="AP6561">
        <v>5</v>
      </c>
      <c r="AQ6561">
        <v>30</v>
      </c>
    </row>
    <row r="6562" spans="1:43" hidden="1" x14ac:dyDescent="0.25">
      <c r="A6562" t="s">
        <v>23312</v>
      </c>
      <c r="B6562" t="s">
        <v>23313</v>
      </c>
      <c r="C6562" s="1" t="str">
        <f t="shared" si="462"/>
        <v>21:0134</v>
      </c>
      <c r="D6562" s="1" t="str">
        <f t="shared" si="463"/>
        <v>21:0078</v>
      </c>
      <c r="E6562" t="s">
        <v>23314</v>
      </c>
      <c r="F6562" t="s">
        <v>23315</v>
      </c>
      <c r="H6562">
        <v>54.797203400000001</v>
      </c>
      <c r="I6562">
        <v>-67.188734600000004</v>
      </c>
      <c r="J6562" s="1" t="str">
        <f t="shared" si="464"/>
        <v>Till</v>
      </c>
      <c r="K6562" s="1" t="str">
        <f t="shared" si="465"/>
        <v>&lt;63 micron</v>
      </c>
      <c r="L6562">
        <v>0.2</v>
      </c>
      <c r="M6562">
        <v>2.19</v>
      </c>
      <c r="N6562">
        <v>10</v>
      </c>
      <c r="O6562">
        <v>80</v>
      </c>
      <c r="P6562">
        <v>0.5</v>
      </c>
      <c r="Q6562">
        <v>1</v>
      </c>
      <c r="R6562">
        <v>0.1</v>
      </c>
      <c r="S6562">
        <v>0.25</v>
      </c>
      <c r="T6562">
        <v>18</v>
      </c>
      <c r="U6562">
        <v>64</v>
      </c>
      <c r="V6562">
        <v>55</v>
      </c>
      <c r="W6562">
        <v>6.58</v>
      </c>
      <c r="X6562">
        <v>5</v>
      </c>
      <c r="Y6562">
        <v>0.5</v>
      </c>
      <c r="Z6562">
        <v>0.21</v>
      </c>
      <c r="AA6562">
        <v>20</v>
      </c>
      <c r="AB6562">
        <v>0.75</v>
      </c>
      <c r="AC6562">
        <v>1395</v>
      </c>
      <c r="AD6562">
        <v>1</v>
      </c>
      <c r="AE6562">
        <v>0.01</v>
      </c>
      <c r="AF6562">
        <v>44</v>
      </c>
      <c r="AG6562">
        <v>470</v>
      </c>
      <c r="AH6562">
        <v>10</v>
      </c>
      <c r="AI6562">
        <v>1</v>
      </c>
      <c r="AJ6562">
        <v>3</v>
      </c>
      <c r="AK6562">
        <v>5</v>
      </c>
      <c r="AL6562">
        <v>0.1</v>
      </c>
      <c r="AM6562">
        <v>5</v>
      </c>
      <c r="AN6562">
        <v>5</v>
      </c>
      <c r="AO6562">
        <v>55</v>
      </c>
      <c r="AP6562">
        <v>5</v>
      </c>
      <c r="AQ6562">
        <v>72</v>
      </c>
    </row>
    <row r="6563" spans="1:43" hidden="1" x14ac:dyDescent="0.25">
      <c r="A6563" t="s">
        <v>23316</v>
      </c>
      <c r="B6563" t="s">
        <v>23317</v>
      </c>
      <c r="C6563" s="1" t="str">
        <f t="shared" ref="C6563:C6626" si="466">HYPERLINK("http://geochem.nrcan.gc.ca/cdogs/content/bdl/bdl210134_e.htm", "21:0134")</f>
        <v>21:0134</v>
      </c>
      <c r="D6563" s="1" t="str">
        <f t="shared" ref="D6563:D6626" si="467">HYPERLINK("http://geochem.nrcan.gc.ca/cdogs/content/svy/svy210078_e.htm", "21:0078")</f>
        <v>21:0078</v>
      </c>
      <c r="E6563" t="s">
        <v>23318</v>
      </c>
      <c r="F6563" t="s">
        <v>23319</v>
      </c>
      <c r="H6563">
        <v>54.8375828</v>
      </c>
      <c r="I6563">
        <v>-67.244555899999995</v>
      </c>
      <c r="J6563" s="1" t="str">
        <f t="shared" si="464"/>
        <v>Till</v>
      </c>
      <c r="K6563" s="1" t="str">
        <f t="shared" si="465"/>
        <v>&lt;63 micron</v>
      </c>
      <c r="L6563">
        <v>0.2</v>
      </c>
      <c r="M6563">
        <v>2.86</v>
      </c>
      <c r="N6563">
        <v>14</v>
      </c>
      <c r="O6563">
        <v>70</v>
      </c>
      <c r="P6563">
        <v>0.5</v>
      </c>
      <c r="Q6563">
        <v>1</v>
      </c>
      <c r="R6563">
        <v>7.0000000000000007E-2</v>
      </c>
      <c r="S6563">
        <v>0.25</v>
      </c>
      <c r="T6563">
        <v>11</v>
      </c>
      <c r="U6563">
        <v>71</v>
      </c>
      <c r="V6563">
        <v>56</v>
      </c>
      <c r="W6563">
        <v>7.23</v>
      </c>
      <c r="X6563">
        <v>5</v>
      </c>
      <c r="Y6563">
        <v>0.5</v>
      </c>
      <c r="Z6563">
        <v>0.22</v>
      </c>
      <c r="AA6563">
        <v>10</v>
      </c>
      <c r="AB6563">
        <v>0.74</v>
      </c>
      <c r="AC6563">
        <v>765</v>
      </c>
      <c r="AD6563">
        <v>2</v>
      </c>
      <c r="AE6563">
        <v>0.01</v>
      </c>
      <c r="AF6563">
        <v>33</v>
      </c>
      <c r="AG6563">
        <v>390</v>
      </c>
      <c r="AH6563">
        <v>14</v>
      </c>
      <c r="AI6563">
        <v>2</v>
      </c>
      <c r="AJ6563">
        <v>3</v>
      </c>
      <c r="AK6563">
        <v>4</v>
      </c>
      <c r="AL6563">
        <v>0.09</v>
      </c>
      <c r="AM6563">
        <v>5</v>
      </c>
      <c r="AN6563">
        <v>5</v>
      </c>
      <c r="AO6563">
        <v>60</v>
      </c>
      <c r="AP6563">
        <v>5</v>
      </c>
      <c r="AQ6563">
        <v>78</v>
      </c>
    </row>
    <row r="6564" spans="1:43" hidden="1" x14ac:dyDescent="0.25">
      <c r="A6564" t="s">
        <v>23320</v>
      </c>
      <c r="B6564" t="s">
        <v>23321</v>
      </c>
      <c r="C6564" s="1" t="str">
        <f t="shared" si="466"/>
        <v>21:0134</v>
      </c>
      <c r="D6564" s="1" t="str">
        <f t="shared" si="467"/>
        <v>21:0078</v>
      </c>
      <c r="E6564" t="s">
        <v>23322</v>
      </c>
      <c r="F6564" t="s">
        <v>23323</v>
      </c>
      <c r="H6564">
        <v>54.828526199999999</v>
      </c>
      <c r="I6564">
        <v>-67.179549199999997</v>
      </c>
      <c r="J6564" s="1" t="str">
        <f t="shared" si="464"/>
        <v>Till</v>
      </c>
      <c r="K6564" s="1" t="str">
        <f t="shared" si="465"/>
        <v>&lt;63 micron</v>
      </c>
      <c r="L6564">
        <v>0.1</v>
      </c>
      <c r="M6564">
        <v>2.85</v>
      </c>
      <c r="N6564">
        <v>8</v>
      </c>
      <c r="O6564">
        <v>70</v>
      </c>
      <c r="P6564">
        <v>0.5</v>
      </c>
      <c r="Q6564">
        <v>1</v>
      </c>
      <c r="R6564">
        <v>0.04</v>
      </c>
      <c r="S6564">
        <v>0.25</v>
      </c>
      <c r="T6564">
        <v>17</v>
      </c>
      <c r="U6564">
        <v>82</v>
      </c>
      <c r="V6564">
        <v>39</v>
      </c>
      <c r="W6564">
        <v>7.65</v>
      </c>
      <c r="X6564">
        <v>5</v>
      </c>
      <c r="Y6564">
        <v>1</v>
      </c>
      <c r="Z6564">
        <v>0.19</v>
      </c>
      <c r="AA6564">
        <v>20</v>
      </c>
      <c r="AB6564">
        <v>0.73</v>
      </c>
      <c r="AC6564">
        <v>1175</v>
      </c>
      <c r="AD6564">
        <v>1</v>
      </c>
      <c r="AE6564">
        <v>0.01</v>
      </c>
      <c r="AF6564">
        <v>34</v>
      </c>
      <c r="AG6564">
        <v>420</v>
      </c>
      <c r="AH6564">
        <v>12</v>
      </c>
      <c r="AI6564">
        <v>1</v>
      </c>
      <c r="AJ6564">
        <v>4</v>
      </c>
      <c r="AK6564">
        <v>5</v>
      </c>
      <c r="AL6564">
        <v>0.1</v>
      </c>
      <c r="AM6564">
        <v>5</v>
      </c>
      <c r="AN6564">
        <v>5</v>
      </c>
      <c r="AO6564">
        <v>61</v>
      </c>
      <c r="AP6564">
        <v>5</v>
      </c>
      <c r="AQ6564">
        <v>68</v>
      </c>
    </row>
    <row r="6565" spans="1:43" hidden="1" x14ac:dyDescent="0.25">
      <c r="A6565" t="s">
        <v>23324</v>
      </c>
      <c r="B6565" t="s">
        <v>23325</v>
      </c>
      <c r="C6565" s="1" t="str">
        <f t="shared" si="466"/>
        <v>21:0134</v>
      </c>
      <c r="D6565" s="1" t="str">
        <f t="shared" si="467"/>
        <v>21:0078</v>
      </c>
      <c r="E6565" t="s">
        <v>23326</v>
      </c>
      <c r="F6565" t="s">
        <v>23327</v>
      </c>
      <c r="H6565">
        <v>54.8536608</v>
      </c>
      <c r="I6565">
        <v>-67.061565700000003</v>
      </c>
      <c r="J6565" s="1" t="str">
        <f t="shared" si="464"/>
        <v>Till</v>
      </c>
      <c r="K6565" s="1" t="str">
        <f t="shared" si="465"/>
        <v>&lt;63 micron</v>
      </c>
      <c r="L6565">
        <v>0.1</v>
      </c>
      <c r="M6565">
        <v>2.2000000000000002</v>
      </c>
      <c r="N6565">
        <v>14</v>
      </c>
      <c r="O6565">
        <v>60</v>
      </c>
      <c r="P6565">
        <v>0.5</v>
      </c>
      <c r="Q6565">
        <v>2</v>
      </c>
      <c r="R6565">
        <v>0.04</v>
      </c>
      <c r="S6565">
        <v>0.25</v>
      </c>
      <c r="T6565">
        <v>14</v>
      </c>
      <c r="U6565">
        <v>38</v>
      </c>
      <c r="V6565">
        <v>62</v>
      </c>
      <c r="W6565">
        <v>7.35</v>
      </c>
      <c r="X6565">
        <v>5</v>
      </c>
      <c r="Y6565">
        <v>0.5</v>
      </c>
      <c r="Z6565">
        <v>0.18</v>
      </c>
      <c r="AA6565">
        <v>20</v>
      </c>
      <c r="AB6565">
        <v>0.61</v>
      </c>
      <c r="AC6565">
        <v>1065</v>
      </c>
      <c r="AD6565">
        <v>2</v>
      </c>
      <c r="AE6565">
        <v>0.01</v>
      </c>
      <c r="AF6565">
        <v>37</v>
      </c>
      <c r="AG6565">
        <v>440</v>
      </c>
      <c r="AH6565">
        <v>16</v>
      </c>
      <c r="AI6565">
        <v>1</v>
      </c>
      <c r="AJ6565">
        <v>3</v>
      </c>
      <c r="AK6565">
        <v>4</v>
      </c>
      <c r="AL6565">
        <v>0.06</v>
      </c>
      <c r="AM6565">
        <v>5</v>
      </c>
      <c r="AN6565">
        <v>5</v>
      </c>
      <c r="AO6565">
        <v>42</v>
      </c>
      <c r="AP6565">
        <v>5</v>
      </c>
      <c r="AQ6565">
        <v>92</v>
      </c>
    </row>
    <row r="6566" spans="1:43" hidden="1" x14ac:dyDescent="0.25">
      <c r="A6566" t="s">
        <v>23328</v>
      </c>
      <c r="B6566" t="s">
        <v>23329</v>
      </c>
      <c r="C6566" s="1" t="str">
        <f t="shared" si="466"/>
        <v>21:0134</v>
      </c>
      <c r="D6566" s="1" t="str">
        <f t="shared" si="467"/>
        <v>21:0078</v>
      </c>
      <c r="E6566" t="s">
        <v>23330</v>
      </c>
      <c r="F6566" t="s">
        <v>23331</v>
      </c>
      <c r="H6566">
        <v>54.986102799999998</v>
      </c>
      <c r="I6566">
        <v>-66.6237797</v>
      </c>
      <c r="J6566" s="1" t="str">
        <f t="shared" si="464"/>
        <v>Till</v>
      </c>
      <c r="K6566" s="1" t="str">
        <f t="shared" si="465"/>
        <v>&lt;63 micron</v>
      </c>
      <c r="L6566">
        <v>0.1</v>
      </c>
      <c r="M6566">
        <v>2.2799999999999998</v>
      </c>
      <c r="N6566">
        <v>10</v>
      </c>
      <c r="O6566">
        <v>70</v>
      </c>
      <c r="P6566">
        <v>0.5</v>
      </c>
      <c r="Q6566">
        <v>2</v>
      </c>
      <c r="R6566">
        <v>0.22</v>
      </c>
      <c r="S6566">
        <v>0.25</v>
      </c>
      <c r="T6566">
        <v>15</v>
      </c>
      <c r="U6566">
        <v>59</v>
      </c>
      <c r="V6566">
        <v>59</v>
      </c>
      <c r="W6566">
        <v>7.42</v>
      </c>
      <c r="X6566">
        <v>5</v>
      </c>
      <c r="Y6566">
        <v>0.5</v>
      </c>
      <c r="Z6566">
        <v>0.15</v>
      </c>
      <c r="AA6566">
        <v>20</v>
      </c>
      <c r="AB6566">
        <v>0.81</v>
      </c>
      <c r="AC6566">
        <v>1005</v>
      </c>
      <c r="AD6566">
        <v>0.5</v>
      </c>
      <c r="AE6566">
        <v>0.01</v>
      </c>
      <c r="AF6566">
        <v>42</v>
      </c>
      <c r="AG6566">
        <v>240</v>
      </c>
      <c r="AH6566">
        <v>8</v>
      </c>
      <c r="AI6566">
        <v>2</v>
      </c>
      <c r="AJ6566">
        <v>5</v>
      </c>
      <c r="AK6566">
        <v>12</v>
      </c>
      <c r="AL6566">
        <v>0.1</v>
      </c>
      <c r="AM6566">
        <v>5</v>
      </c>
      <c r="AN6566">
        <v>5</v>
      </c>
      <c r="AO6566">
        <v>73</v>
      </c>
      <c r="AP6566">
        <v>5</v>
      </c>
      <c r="AQ6566">
        <v>82</v>
      </c>
    </row>
    <row r="6567" spans="1:43" hidden="1" x14ac:dyDescent="0.25">
      <c r="A6567" t="s">
        <v>23332</v>
      </c>
      <c r="B6567" t="s">
        <v>23333</v>
      </c>
      <c r="C6567" s="1" t="str">
        <f t="shared" si="466"/>
        <v>21:0134</v>
      </c>
      <c r="D6567" s="1" t="str">
        <f t="shared" si="467"/>
        <v>21:0078</v>
      </c>
      <c r="E6567" t="s">
        <v>23334</v>
      </c>
      <c r="F6567" t="s">
        <v>23335</v>
      </c>
      <c r="H6567">
        <v>54.938939499999996</v>
      </c>
      <c r="I6567">
        <v>-66.6484217</v>
      </c>
      <c r="J6567" s="1" t="str">
        <f t="shared" si="464"/>
        <v>Till</v>
      </c>
      <c r="K6567" s="1" t="str">
        <f t="shared" si="465"/>
        <v>&lt;63 micron</v>
      </c>
      <c r="L6567">
        <v>0.1</v>
      </c>
      <c r="M6567">
        <v>2.52</v>
      </c>
      <c r="N6567">
        <v>16</v>
      </c>
      <c r="O6567">
        <v>90</v>
      </c>
      <c r="P6567">
        <v>1</v>
      </c>
      <c r="Q6567">
        <v>1</v>
      </c>
      <c r="R6567">
        <v>0.06</v>
      </c>
      <c r="S6567">
        <v>0.25</v>
      </c>
      <c r="T6567">
        <v>10</v>
      </c>
      <c r="U6567">
        <v>40</v>
      </c>
      <c r="V6567">
        <v>49</v>
      </c>
      <c r="W6567">
        <v>9.7799999999999994</v>
      </c>
      <c r="X6567">
        <v>5</v>
      </c>
      <c r="Y6567">
        <v>0.5</v>
      </c>
      <c r="Z6567">
        <v>0.26</v>
      </c>
      <c r="AA6567">
        <v>20</v>
      </c>
      <c r="AB6567">
        <v>0.64</v>
      </c>
      <c r="AC6567">
        <v>1395</v>
      </c>
      <c r="AD6567">
        <v>1</v>
      </c>
      <c r="AE6567">
        <v>0.01</v>
      </c>
      <c r="AF6567">
        <v>27</v>
      </c>
      <c r="AG6567">
        <v>260</v>
      </c>
      <c r="AH6567">
        <v>6</v>
      </c>
      <c r="AI6567">
        <v>1</v>
      </c>
      <c r="AJ6567">
        <v>4</v>
      </c>
      <c r="AK6567">
        <v>7</v>
      </c>
      <c r="AL6567">
        <v>0.04</v>
      </c>
      <c r="AM6567">
        <v>5</v>
      </c>
      <c r="AN6567">
        <v>10</v>
      </c>
      <c r="AO6567">
        <v>72</v>
      </c>
      <c r="AP6567">
        <v>5</v>
      </c>
      <c r="AQ6567">
        <v>82</v>
      </c>
    </row>
    <row r="6568" spans="1:43" hidden="1" x14ac:dyDescent="0.25">
      <c r="A6568" t="s">
        <v>23336</v>
      </c>
      <c r="B6568" t="s">
        <v>23337</v>
      </c>
      <c r="C6568" s="1" t="str">
        <f t="shared" si="466"/>
        <v>21:0134</v>
      </c>
      <c r="D6568" s="1" t="str">
        <f t="shared" si="467"/>
        <v>21:0078</v>
      </c>
      <c r="E6568" t="s">
        <v>23338</v>
      </c>
      <c r="F6568" t="s">
        <v>23339</v>
      </c>
      <c r="H6568">
        <v>54.885067999999997</v>
      </c>
      <c r="I6568">
        <v>-66.515905200000006</v>
      </c>
      <c r="J6568" s="1" t="str">
        <f t="shared" si="464"/>
        <v>Till</v>
      </c>
      <c r="K6568" s="1" t="str">
        <f t="shared" si="465"/>
        <v>&lt;63 micron</v>
      </c>
      <c r="L6568">
        <v>0.1</v>
      </c>
      <c r="M6568">
        <v>2.2400000000000002</v>
      </c>
      <c r="N6568">
        <v>16</v>
      </c>
      <c r="O6568">
        <v>60</v>
      </c>
      <c r="P6568">
        <v>0.5</v>
      </c>
      <c r="Q6568">
        <v>1</v>
      </c>
      <c r="R6568">
        <v>0.04</v>
      </c>
      <c r="S6568">
        <v>0.25</v>
      </c>
      <c r="T6568">
        <v>13</v>
      </c>
      <c r="U6568">
        <v>40</v>
      </c>
      <c r="V6568">
        <v>52</v>
      </c>
      <c r="W6568">
        <v>9.26</v>
      </c>
      <c r="X6568">
        <v>5</v>
      </c>
      <c r="Y6568">
        <v>1</v>
      </c>
      <c r="Z6568">
        <v>0.19</v>
      </c>
      <c r="AA6568">
        <v>20</v>
      </c>
      <c r="AB6568">
        <v>0.56000000000000005</v>
      </c>
      <c r="AC6568">
        <v>1350</v>
      </c>
      <c r="AD6568">
        <v>2</v>
      </c>
      <c r="AE6568">
        <v>0.01</v>
      </c>
      <c r="AF6568">
        <v>32</v>
      </c>
      <c r="AG6568">
        <v>300</v>
      </c>
      <c r="AH6568">
        <v>10</v>
      </c>
      <c r="AI6568">
        <v>1</v>
      </c>
      <c r="AJ6568">
        <v>4</v>
      </c>
      <c r="AK6568">
        <v>8</v>
      </c>
      <c r="AL6568">
        <v>0.06</v>
      </c>
      <c r="AM6568">
        <v>5</v>
      </c>
      <c r="AN6568">
        <v>5</v>
      </c>
      <c r="AO6568">
        <v>71</v>
      </c>
      <c r="AP6568">
        <v>5</v>
      </c>
      <c r="AQ6568">
        <v>82</v>
      </c>
    </row>
    <row r="6569" spans="1:43" hidden="1" x14ac:dyDescent="0.25">
      <c r="A6569" t="s">
        <v>23340</v>
      </c>
      <c r="B6569" t="s">
        <v>23341</v>
      </c>
      <c r="C6569" s="1" t="str">
        <f t="shared" si="466"/>
        <v>21:0134</v>
      </c>
      <c r="D6569" s="1" t="str">
        <f t="shared" si="467"/>
        <v>21:0078</v>
      </c>
      <c r="E6569" t="s">
        <v>23342</v>
      </c>
      <c r="F6569" t="s">
        <v>23343</v>
      </c>
      <c r="H6569">
        <v>54.470498800000001</v>
      </c>
      <c r="I6569">
        <v>-66.340436400000002</v>
      </c>
      <c r="J6569" s="1" t="str">
        <f t="shared" si="464"/>
        <v>Till</v>
      </c>
      <c r="K6569" s="1" t="str">
        <f t="shared" si="465"/>
        <v>&lt;63 micron</v>
      </c>
      <c r="L6569">
        <v>0.1</v>
      </c>
      <c r="M6569">
        <v>1.78</v>
      </c>
      <c r="N6569">
        <v>10</v>
      </c>
      <c r="O6569">
        <v>60</v>
      </c>
      <c r="P6569">
        <v>0.5</v>
      </c>
      <c r="Q6569">
        <v>1</v>
      </c>
      <c r="R6569">
        <v>0.11</v>
      </c>
      <c r="S6569">
        <v>0.25</v>
      </c>
      <c r="T6569">
        <v>14</v>
      </c>
      <c r="U6569">
        <v>43</v>
      </c>
      <c r="V6569">
        <v>34</v>
      </c>
      <c r="W6569">
        <v>7.51</v>
      </c>
      <c r="X6569">
        <v>5</v>
      </c>
      <c r="Y6569">
        <v>0.5</v>
      </c>
      <c r="Z6569">
        <v>0.11</v>
      </c>
      <c r="AA6569">
        <v>20</v>
      </c>
      <c r="AB6569">
        <v>0.54</v>
      </c>
      <c r="AC6569">
        <v>1255</v>
      </c>
      <c r="AD6569">
        <v>1</v>
      </c>
      <c r="AE6569">
        <v>5.0000000000000001E-3</v>
      </c>
      <c r="AF6569">
        <v>32</v>
      </c>
      <c r="AG6569">
        <v>290</v>
      </c>
      <c r="AH6569">
        <v>6</v>
      </c>
      <c r="AI6569">
        <v>1</v>
      </c>
      <c r="AJ6569">
        <v>3</v>
      </c>
      <c r="AK6569">
        <v>6</v>
      </c>
      <c r="AL6569">
        <v>0.08</v>
      </c>
      <c r="AM6569">
        <v>5</v>
      </c>
      <c r="AN6569">
        <v>5</v>
      </c>
      <c r="AO6569">
        <v>54</v>
      </c>
      <c r="AP6569">
        <v>5</v>
      </c>
      <c r="AQ6569">
        <v>70</v>
      </c>
    </row>
    <row r="6570" spans="1:43" hidden="1" x14ac:dyDescent="0.25">
      <c r="A6570" t="s">
        <v>23344</v>
      </c>
      <c r="B6570" t="s">
        <v>23345</v>
      </c>
      <c r="C6570" s="1" t="str">
        <f t="shared" si="466"/>
        <v>21:0134</v>
      </c>
      <c r="D6570" s="1" t="str">
        <f t="shared" si="467"/>
        <v>21:0078</v>
      </c>
      <c r="E6570" t="s">
        <v>23346</v>
      </c>
      <c r="F6570" t="s">
        <v>23347</v>
      </c>
      <c r="H6570">
        <v>53.941425600000002</v>
      </c>
      <c r="I6570">
        <v>-66.575384799999995</v>
      </c>
      <c r="J6570" s="1" t="str">
        <f t="shared" si="464"/>
        <v>Till</v>
      </c>
      <c r="K6570" s="1" t="str">
        <f t="shared" si="465"/>
        <v>&lt;63 micron</v>
      </c>
      <c r="L6570">
        <v>0.1</v>
      </c>
      <c r="M6570">
        <v>1.1499999999999999</v>
      </c>
      <c r="N6570">
        <v>1</v>
      </c>
      <c r="O6570">
        <v>30</v>
      </c>
      <c r="P6570">
        <v>0.25</v>
      </c>
      <c r="Q6570">
        <v>1</v>
      </c>
      <c r="R6570">
        <v>0.18</v>
      </c>
      <c r="S6570">
        <v>0.25</v>
      </c>
      <c r="T6570">
        <v>8</v>
      </c>
      <c r="U6570">
        <v>86</v>
      </c>
      <c r="V6570">
        <v>27</v>
      </c>
      <c r="W6570">
        <v>1.81</v>
      </c>
      <c r="X6570">
        <v>5</v>
      </c>
      <c r="Y6570">
        <v>0.5</v>
      </c>
      <c r="Z6570">
        <v>0.06</v>
      </c>
      <c r="AA6570">
        <v>30</v>
      </c>
      <c r="AB6570">
        <v>0.57999999999999996</v>
      </c>
      <c r="AC6570">
        <v>160</v>
      </c>
      <c r="AD6570">
        <v>0.5</v>
      </c>
      <c r="AE6570">
        <v>0.01</v>
      </c>
      <c r="AF6570">
        <v>32</v>
      </c>
      <c r="AG6570">
        <v>510</v>
      </c>
      <c r="AH6570">
        <v>6</v>
      </c>
      <c r="AI6570">
        <v>1</v>
      </c>
      <c r="AJ6570">
        <v>4</v>
      </c>
      <c r="AK6570">
        <v>9</v>
      </c>
      <c r="AL6570">
        <v>0.08</v>
      </c>
      <c r="AM6570">
        <v>5</v>
      </c>
      <c r="AN6570">
        <v>5</v>
      </c>
      <c r="AO6570">
        <v>48</v>
      </c>
      <c r="AP6570">
        <v>5</v>
      </c>
      <c r="AQ6570">
        <v>28</v>
      </c>
    </row>
    <row r="6571" spans="1:43" hidden="1" x14ac:dyDescent="0.25">
      <c r="A6571" t="s">
        <v>23348</v>
      </c>
      <c r="B6571" t="s">
        <v>23349</v>
      </c>
      <c r="C6571" s="1" t="str">
        <f t="shared" si="466"/>
        <v>21:0134</v>
      </c>
      <c r="D6571" s="1" t="str">
        <f t="shared" si="467"/>
        <v>21:0078</v>
      </c>
      <c r="E6571" t="s">
        <v>23350</v>
      </c>
      <c r="F6571" t="s">
        <v>23351</v>
      </c>
      <c r="H6571">
        <v>53.798323600000003</v>
      </c>
      <c r="I6571">
        <v>-66.6125112</v>
      </c>
      <c r="J6571" s="1" t="str">
        <f t="shared" si="464"/>
        <v>Till</v>
      </c>
      <c r="K6571" s="1" t="str">
        <f t="shared" si="465"/>
        <v>&lt;63 micron</v>
      </c>
      <c r="L6571">
        <v>0.1</v>
      </c>
      <c r="M6571">
        <v>0.97</v>
      </c>
      <c r="N6571">
        <v>1</v>
      </c>
      <c r="O6571">
        <v>20</v>
      </c>
      <c r="P6571">
        <v>0.25</v>
      </c>
      <c r="Q6571">
        <v>1</v>
      </c>
      <c r="R6571">
        <v>0.33</v>
      </c>
      <c r="S6571">
        <v>0.25</v>
      </c>
      <c r="T6571">
        <v>6</v>
      </c>
      <c r="U6571">
        <v>74</v>
      </c>
      <c r="V6571">
        <v>13</v>
      </c>
      <c r="W6571">
        <v>1.88</v>
      </c>
      <c r="X6571">
        <v>5</v>
      </c>
      <c r="Y6571">
        <v>0.5</v>
      </c>
      <c r="Z6571">
        <v>0.04</v>
      </c>
      <c r="AA6571">
        <v>30</v>
      </c>
      <c r="AB6571">
        <v>0.43</v>
      </c>
      <c r="AC6571">
        <v>125</v>
      </c>
      <c r="AD6571">
        <v>0.5</v>
      </c>
      <c r="AE6571">
        <v>0.01</v>
      </c>
      <c r="AF6571">
        <v>17</v>
      </c>
      <c r="AG6571">
        <v>1020</v>
      </c>
      <c r="AH6571">
        <v>4</v>
      </c>
      <c r="AI6571">
        <v>1</v>
      </c>
      <c r="AJ6571">
        <v>3</v>
      </c>
      <c r="AK6571">
        <v>13</v>
      </c>
      <c r="AL6571">
        <v>0.08</v>
      </c>
      <c r="AM6571">
        <v>5</v>
      </c>
      <c r="AN6571">
        <v>5</v>
      </c>
      <c r="AO6571">
        <v>52</v>
      </c>
      <c r="AP6571">
        <v>5</v>
      </c>
      <c r="AQ6571">
        <v>16</v>
      </c>
    </row>
    <row r="6572" spans="1:43" hidden="1" x14ac:dyDescent="0.25">
      <c r="A6572" t="s">
        <v>23352</v>
      </c>
      <c r="B6572" t="s">
        <v>23353</v>
      </c>
      <c r="C6572" s="1" t="str">
        <f t="shared" si="466"/>
        <v>21:0134</v>
      </c>
      <c r="D6572" s="1" t="str">
        <f t="shared" si="467"/>
        <v>21:0078</v>
      </c>
      <c r="E6572" t="s">
        <v>23354</v>
      </c>
      <c r="F6572" t="s">
        <v>23355</v>
      </c>
      <c r="H6572">
        <v>53.129378600000003</v>
      </c>
      <c r="I6572">
        <v>-63.1725894</v>
      </c>
      <c r="J6572" s="1" t="str">
        <f t="shared" si="464"/>
        <v>Till</v>
      </c>
      <c r="K6572" s="1" t="str">
        <f t="shared" si="465"/>
        <v>&lt;63 micron</v>
      </c>
      <c r="L6572">
        <v>0.1</v>
      </c>
      <c r="M6572">
        <v>0.56999999999999995</v>
      </c>
      <c r="N6572">
        <v>1</v>
      </c>
      <c r="O6572">
        <v>50</v>
      </c>
      <c r="P6572">
        <v>0.25</v>
      </c>
      <c r="Q6572">
        <v>1</v>
      </c>
      <c r="R6572">
        <v>0.39</v>
      </c>
      <c r="S6572">
        <v>0.25</v>
      </c>
      <c r="T6572">
        <v>5</v>
      </c>
      <c r="U6572">
        <v>29</v>
      </c>
      <c r="V6572">
        <v>20</v>
      </c>
      <c r="W6572">
        <v>2.42</v>
      </c>
      <c r="X6572">
        <v>10</v>
      </c>
      <c r="Y6572">
        <v>0.5</v>
      </c>
      <c r="Z6572">
        <v>0.13</v>
      </c>
      <c r="AA6572">
        <v>70</v>
      </c>
      <c r="AB6572">
        <v>0.25</v>
      </c>
      <c r="AC6572">
        <v>180</v>
      </c>
      <c r="AD6572">
        <v>0.5</v>
      </c>
      <c r="AE6572">
        <v>0.02</v>
      </c>
      <c r="AF6572">
        <v>9</v>
      </c>
      <c r="AG6572">
        <v>910</v>
      </c>
      <c r="AH6572">
        <v>1</v>
      </c>
      <c r="AI6572">
        <v>2</v>
      </c>
      <c r="AJ6572">
        <v>3</v>
      </c>
      <c r="AK6572">
        <v>15</v>
      </c>
      <c r="AL6572">
        <v>0.09</v>
      </c>
      <c r="AM6572">
        <v>5</v>
      </c>
      <c r="AN6572">
        <v>5</v>
      </c>
      <c r="AO6572">
        <v>53</v>
      </c>
      <c r="AP6572">
        <v>5</v>
      </c>
      <c r="AQ6572">
        <v>18</v>
      </c>
    </row>
    <row r="6573" spans="1:43" hidden="1" x14ac:dyDescent="0.25">
      <c r="A6573" t="s">
        <v>23356</v>
      </c>
      <c r="B6573" t="s">
        <v>23357</v>
      </c>
      <c r="C6573" s="1" t="str">
        <f t="shared" si="466"/>
        <v>21:0134</v>
      </c>
      <c r="D6573" s="1" t="str">
        <f t="shared" si="467"/>
        <v>21:0078</v>
      </c>
      <c r="E6573" t="s">
        <v>23358</v>
      </c>
      <c r="F6573" t="s">
        <v>23359</v>
      </c>
      <c r="H6573">
        <v>53.645547200000003</v>
      </c>
      <c r="I6573">
        <v>-66.707413399999993</v>
      </c>
      <c r="J6573" s="1" t="str">
        <f t="shared" si="464"/>
        <v>Till</v>
      </c>
      <c r="K6573" s="1" t="str">
        <f t="shared" si="465"/>
        <v>&lt;63 micron</v>
      </c>
      <c r="L6573">
        <v>0.1</v>
      </c>
      <c r="M6573">
        <v>2.02</v>
      </c>
      <c r="N6573">
        <v>1</v>
      </c>
      <c r="O6573">
        <v>90</v>
      </c>
      <c r="P6573">
        <v>0.25</v>
      </c>
      <c r="Q6573">
        <v>1</v>
      </c>
      <c r="R6573">
        <v>0.38</v>
      </c>
      <c r="S6573">
        <v>0.25</v>
      </c>
      <c r="T6573">
        <v>13</v>
      </c>
      <c r="U6573">
        <v>83</v>
      </c>
      <c r="V6573">
        <v>29</v>
      </c>
      <c r="W6573">
        <v>3.55</v>
      </c>
      <c r="X6573">
        <v>5</v>
      </c>
      <c r="Y6573">
        <v>0.5</v>
      </c>
      <c r="Z6573">
        <v>0.22</v>
      </c>
      <c r="AA6573">
        <v>20</v>
      </c>
      <c r="AB6573">
        <v>1.1499999999999999</v>
      </c>
      <c r="AC6573">
        <v>205</v>
      </c>
      <c r="AD6573">
        <v>0.5</v>
      </c>
      <c r="AE6573">
        <v>0.01</v>
      </c>
      <c r="AF6573">
        <v>32</v>
      </c>
      <c r="AG6573">
        <v>1460</v>
      </c>
      <c r="AH6573">
        <v>2</v>
      </c>
      <c r="AI6573">
        <v>1</v>
      </c>
      <c r="AJ6573">
        <v>6</v>
      </c>
      <c r="AK6573">
        <v>14</v>
      </c>
      <c r="AL6573">
        <v>0.2</v>
      </c>
      <c r="AM6573">
        <v>5</v>
      </c>
      <c r="AN6573">
        <v>5</v>
      </c>
      <c r="AO6573">
        <v>87</v>
      </c>
      <c r="AP6573">
        <v>5</v>
      </c>
      <c r="AQ6573">
        <v>52</v>
      </c>
    </row>
    <row r="6574" spans="1:43" hidden="1" x14ac:dyDescent="0.25">
      <c r="A6574" t="s">
        <v>23360</v>
      </c>
      <c r="B6574" t="s">
        <v>23361</v>
      </c>
      <c r="C6574" s="1" t="str">
        <f t="shared" si="466"/>
        <v>21:0134</v>
      </c>
      <c r="D6574" s="1" t="str">
        <f t="shared" si="467"/>
        <v>21:0078</v>
      </c>
      <c r="E6574" t="s">
        <v>23362</v>
      </c>
      <c r="F6574" t="s">
        <v>23363</v>
      </c>
      <c r="H6574">
        <v>53.8934584</v>
      </c>
      <c r="I6574">
        <v>-66.891704700000005</v>
      </c>
      <c r="J6574" s="1" t="str">
        <f t="shared" si="464"/>
        <v>Till</v>
      </c>
      <c r="K6574" s="1" t="str">
        <f t="shared" si="465"/>
        <v>&lt;63 micron</v>
      </c>
      <c r="L6574">
        <v>0.1</v>
      </c>
      <c r="M6574">
        <v>2.25</v>
      </c>
      <c r="N6574">
        <v>1</v>
      </c>
      <c r="O6574">
        <v>130</v>
      </c>
      <c r="P6574">
        <v>0.25</v>
      </c>
      <c r="Q6574">
        <v>1</v>
      </c>
      <c r="R6574">
        <v>0.21</v>
      </c>
      <c r="S6574">
        <v>0.25</v>
      </c>
      <c r="T6574">
        <v>14</v>
      </c>
      <c r="U6574">
        <v>120</v>
      </c>
      <c r="V6574">
        <v>39</v>
      </c>
      <c r="W6574">
        <v>2.87</v>
      </c>
      <c r="X6574">
        <v>5</v>
      </c>
      <c r="Y6574">
        <v>0.5</v>
      </c>
      <c r="Z6574">
        <v>0.35</v>
      </c>
      <c r="AA6574">
        <v>30</v>
      </c>
      <c r="AB6574">
        <v>0.92</v>
      </c>
      <c r="AC6574">
        <v>200</v>
      </c>
      <c r="AD6574">
        <v>0.5</v>
      </c>
      <c r="AE6574">
        <v>0.01</v>
      </c>
      <c r="AF6574">
        <v>47</v>
      </c>
      <c r="AG6574">
        <v>620</v>
      </c>
      <c r="AH6574">
        <v>6</v>
      </c>
      <c r="AI6574">
        <v>1</v>
      </c>
      <c r="AJ6574">
        <v>6</v>
      </c>
      <c r="AK6574">
        <v>11</v>
      </c>
      <c r="AL6574">
        <v>0.18</v>
      </c>
      <c r="AM6574">
        <v>5</v>
      </c>
      <c r="AN6574">
        <v>5</v>
      </c>
      <c r="AO6574">
        <v>79</v>
      </c>
      <c r="AP6574">
        <v>5</v>
      </c>
      <c r="AQ6574">
        <v>46</v>
      </c>
    </row>
    <row r="6575" spans="1:43" hidden="1" x14ac:dyDescent="0.25">
      <c r="A6575" t="s">
        <v>23364</v>
      </c>
      <c r="B6575" t="s">
        <v>23365</v>
      </c>
      <c r="C6575" s="1" t="str">
        <f t="shared" si="466"/>
        <v>21:0134</v>
      </c>
      <c r="D6575" s="1" t="str">
        <f t="shared" si="467"/>
        <v>21:0078</v>
      </c>
      <c r="E6575" t="s">
        <v>23366</v>
      </c>
      <c r="F6575" t="s">
        <v>23367</v>
      </c>
      <c r="H6575">
        <v>53.971196399999997</v>
      </c>
      <c r="I6575">
        <v>-66.864905199999995</v>
      </c>
      <c r="J6575" s="1" t="str">
        <f t="shared" si="464"/>
        <v>Till</v>
      </c>
      <c r="K6575" s="1" t="str">
        <f t="shared" si="465"/>
        <v>&lt;63 micron</v>
      </c>
      <c r="L6575">
        <v>0.1</v>
      </c>
      <c r="M6575">
        <v>1.76</v>
      </c>
      <c r="N6575">
        <v>1</v>
      </c>
      <c r="O6575">
        <v>80</v>
      </c>
      <c r="P6575">
        <v>0.25</v>
      </c>
      <c r="Q6575">
        <v>2</v>
      </c>
      <c r="R6575">
        <v>0.2</v>
      </c>
      <c r="S6575">
        <v>0.25</v>
      </c>
      <c r="T6575">
        <v>13</v>
      </c>
      <c r="U6575">
        <v>69</v>
      </c>
      <c r="V6575">
        <v>39</v>
      </c>
      <c r="W6575">
        <v>2.15</v>
      </c>
      <c r="X6575">
        <v>10</v>
      </c>
      <c r="Y6575">
        <v>0.5</v>
      </c>
      <c r="Z6575">
        <v>0.17</v>
      </c>
      <c r="AA6575">
        <v>20</v>
      </c>
      <c r="AB6575">
        <v>0.59</v>
      </c>
      <c r="AC6575">
        <v>180</v>
      </c>
      <c r="AD6575">
        <v>0.5</v>
      </c>
      <c r="AE6575">
        <v>0.02</v>
      </c>
      <c r="AF6575">
        <v>36</v>
      </c>
      <c r="AG6575">
        <v>650</v>
      </c>
      <c r="AH6575">
        <v>2</v>
      </c>
      <c r="AI6575">
        <v>4</v>
      </c>
      <c r="AJ6575">
        <v>4</v>
      </c>
      <c r="AK6575">
        <v>8</v>
      </c>
      <c r="AL6575">
        <v>0.11</v>
      </c>
      <c r="AM6575">
        <v>5</v>
      </c>
      <c r="AN6575">
        <v>5</v>
      </c>
      <c r="AO6575">
        <v>52</v>
      </c>
      <c r="AP6575">
        <v>5</v>
      </c>
      <c r="AQ6575">
        <v>34</v>
      </c>
    </row>
    <row r="6576" spans="1:43" hidden="1" x14ac:dyDescent="0.25">
      <c r="A6576" t="s">
        <v>23368</v>
      </c>
      <c r="B6576" t="s">
        <v>23369</v>
      </c>
      <c r="C6576" s="1" t="str">
        <f t="shared" si="466"/>
        <v>21:0134</v>
      </c>
      <c r="D6576" s="1" t="str">
        <f t="shared" si="467"/>
        <v>21:0078</v>
      </c>
      <c r="E6576" t="s">
        <v>23370</v>
      </c>
      <c r="F6576" t="s">
        <v>23371</v>
      </c>
      <c r="H6576">
        <v>54.297426600000001</v>
      </c>
      <c r="I6576">
        <v>-66.760447900000003</v>
      </c>
      <c r="J6576" s="1" t="str">
        <f t="shared" si="464"/>
        <v>Till</v>
      </c>
      <c r="K6576" s="1" t="str">
        <f t="shared" si="465"/>
        <v>&lt;63 micron</v>
      </c>
      <c r="L6576">
        <v>0.1</v>
      </c>
      <c r="M6576">
        <v>2.0699999999999998</v>
      </c>
      <c r="N6576">
        <v>1</v>
      </c>
      <c r="O6576">
        <v>120</v>
      </c>
      <c r="P6576">
        <v>0.25</v>
      </c>
      <c r="Q6576">
        <v>1</v>
      </c>
      <c r="R6576">
        <v>0.18</v>
      </c>
      <c r="S6576">
        <v>0.25</v>
      </c>
      <c r="T6576">
        <v>18</v>
      </c>
      <c r="U6576">
        <v>123</v>
      </c>
      <c r="V6576">
        <v>45</v>
      </c>
      <c r="W6576">
        <v>2.75</v>
      </c>
      <c r="X6576">
        <v>5</v>
      </c>
      <c r="Y6576">
        <v>0.5</v>
      </c>
      <c r="Z6576">
        <v>0.27</v>
      </c>
      <c r="AA6576">
        <v>20</v>
      </c>
      <c r="AB6576">
        <v>0.98</v>
      </c>
      <c r="AC6576">
        <v>230</v>
      </c>
      <c r="AD6576">
        <v>0.5</v>
      </c>
      <c r="AE6576">
        <v>0.02</v>
      </c>
      <c r="AF6576">
        <v>57</v>
      </c>
      <c r="AG6576">
        <v>570</v>
      </c>
      <c r="AH6576">
        <v>6</v>
      </c>
      <c r="AI6576">
        <v>1</v>
      </c>
      <c r="AJ6576">
        <v>5</v>
      </c>
      <c r="AK6576">
        <v>9</v>
      </c>
      <c r="AL6576">
        <v>0.15</v>
      </c>
      <c r="AM6576">
        <v>5</v>
      </c>
      <c r="AN6576">
        <v>5</v>
      </c>
      <c r="AO6576">
        <v>74</v>
      </c>
      <c r="AP6576">
        <v>5</v>
      </c>
      <c r="AQ6576">
        <v>46</v>
      </c>
    </row>
    <row r="6577" spans="1:43" hidden="1" x14ac:dyDescent="0.25">
      <c r="A6577" t="s">
        <v>23372</v>
      </c>
      <c r="B6577" t="s">
        <v>23373</v>
      </c>
      <c r="C6577" s="1" t="str">
        <f t="shared" si="466"/>
        <v>21:0134</v>
      </c>
      <c r="D6577" s="1" t="str">
        <f t="shared" si="467"/>
        <v>21:0078</v>
      </c>
      <c r="E6577" t="s">
        <v>23374</v>
      </c>
      <c r="F6577" t="s">
        <v>23375</v>
      </c>
      <c r="H6577">
        <v>54.466692199999997</v>
      </c>
      <c r="I6577">
        <v>-68.220211599999999</v>
      </c>
      <c r="J6577" s="1" t="str">
        <f t="shared" si="464"/>
        <v>Till</v>
      </c>
      <c r="K6577" s="1" t="str">
        <f t="shared" si="465"/>
        <v>&lt;63 micron</v>
      </c>
      <c r="L6577">
        <v>0.1</v>
      </c>
      <c r="M6577">
        <v>1.98</v>
      </c>
      <c r="N6577">
        <v>1</v>
      </c>
      <c r="O6577">
        <v>70</v>
      </c>
      <c r="P6577">
        <v>0.25</v>
      </c>
      <c r="Q6577">
        <v>1</v>
      </c>
      <c r="R6577">
        <v>0.19</v>
      </c>
      <c r="S6577">
        <v>0.25</v>
      </c>
      <c r="T6577">
        <v>9</v>
      </c>
      <c r="U6577">
        <v>76</v>
      </c>
      <c r="V6577">
        <v>20</v>
      </c>
      <c r="W6577">
        <v>2.59</v>
      </c>
      <c r="X6577">
        <v>5</v>
      </c>
      <c r="Y6577">
        <v>0.5</v>
      </c>
      <c r="Z6577">
        <v>0.28000000000000003</v>
      </c>
      <c r="AA6577">
        <v>30</v>
      </c>
      <c r="AB6577">
        <v>0.76</v>
      </c>
      <c r="AC6577">
        <v>185</v>
      </c>
      <c r="AD6577">
        <v>0.5</v>
      </c>
      <c r="AE6577">
        <v>0.01</v>
      </c>
      <c r="AF6577">
        <v>25</v>
      </c>
      <c r="AG6577">
        <v>700</v>
      </c>
      <c r="AH6577">
        <v>4</v>
      </c>
      <c r="AI6577">
        <v>1</v>
      </c>
      <c r="AJ6577">
        <v>4</v>
      </c>
      <c r="AK6577">
        <v>8</v>
      </c>
      <c r="AL6577">
        <v>0.14000000000000001</v>
      </c>
      <c r="AM6577">
        <v>5</v>
      </c>
      <c r="AN6577">
        <v>5</v>
      </c>
      <c r="AO6577">
        <v>61</v>
      </c>
      <c r="AP6577">
        <v>5</v>
      </c>
      <c r="AQ6577">
        <v>30</v>
      </c>
    </row>
    <row r="6578" spans="1:43" hidden="1" x14ac:dyDescent="0.25">
      <c r="A6578" t="s">
        <v>23376</v>
      </c>
      <c r="B6578" t="s">
        <v>23377</v>
      </c>
      <c r="C6578" s="1" t="str">
        <f t="shared" si="466"/>
        <v>21:0134</v>
      </c>
      <c r="D6578" s="1" t="str">
        <f t="shared" si="467"/>
        <v>21:0078</v>
      </c>
      <c r="E6578" t="s">
        <v>23378</v>
      </c>
      <c r="F6578" t="s">
        <v>23379</v>
      </c>
      <c r="H6578">
        <v>54.374235499999998</v>
      </c>
      <c r="I6578">
        <v>-68.617598099999995</v>
      </c>
      <c r="J6578" s="1" t="str">
        <f t="shared" si="464"/>
        <v>Till</v>
      </c>
      <c r="K6578" s="1" t="str">
        <f t="shared" si="465"/>
        <v>&lt;63 micron</v>
      </c>
      <c r="L6578">
        <v>0.1</v>
      </c>
      <c r="M6578">
        <v>1.52</v>
      </c>
      <c r="N6578">
        <v>1</v>
      </c>
      <c r="O6578">
        <v>60</v>
      </c>
      <c r="P6578">
        <v>0.25</v>
      </c>
      <c r="Q6578">
        <v>1</v>
      </c>
      <c r="R6578">
        <v>0.24</v>
      </c>
      <c r="S6578">
        <v>0.25</v>
      </c>
      <c r="T6578">
        <v>8</v>
      </c>
      <c r="U6578">
        <v>63</v>
      </c>
      <c r="V6578">
        <v>15</v>
      </c>
      <c r="W6578">
        <v>2.09</v>
      </c>
      <c r="X6578">
        <v>5</v>
      </c>
      <c r="Y6578">
        <v>0.5</v>
      </c>
      <c r="Z6578">
        <v>0.25</v>
      </c>
      <c r="AA6578">
        <v>40</v>
      </c>
      <c r="AB6578">
        <v>0.6</v>
      </c>
      <c r="AC6578">
        <v>180</v>
      </c>
      <c r="AD6578">
        <v>0.5</v>
      </c>
      <c r="AE6578">
        <v>0.02</v>
      </c>
      <c r="AF6578">
        <v>20</v>
      </c>
      <c r="AG6578">
        <v>770</v>
      </c>
      <c r="AH6578">
        <v>6</v>
      </c>
      <c r="AI6578">
        <v>1</v>
      </c>
      <c r="AJ6578">
        <v>4</v>
      </c>
      <c r="AK6578">
        <v>10</v>
      </c>
      <c r="AL6578">
        <v>0.11</v>
      </c>
      <c r="AM6578">
        <v>5</v>
      </c>
      <c r="AN6578">
        <v>5</v>
      </c>
      <c r="AO6578">
        <v>50</v>
      </c>
      <c r="AP6578">
        <v>5</v>
      </c>
      <c r="AQ6578">
        <v>24</v>
      </c>
    </row>
    <row r="6579" spans="1:43" hidden="1" x14ac:dyDescent="0.25">
      <c r="A6579" t="s">
        <v>23380</v>
      </c>
      <c r="B6579" t="s">
        <v>23381</v>
      </c>
      <c r="C6579" s="1" t="str">
        <f t="shared" si="466"/>
        <v>21:0134</v>
      </c>
      <c r="D6579" s="1" t="str">
        <f t="shared" si="467"/>
        <v>21:0078</v>
      </c>
      <c r="E6579" t="s">
        <v>23382</v>
      </c>
      <c r="F6579" t="s">
        <v>23383</v>
      </c>
      <c r="H6579">
        <v>54.373040699999997</v>
      </c>
      <c r="I6579">
        <v>-68.968584100000001</v>
      </c>
      <c r="J6579" s="1" t="str">
        <f t="shared" si="464"/>
        <v>Till</v>
      </c>
      <c r="K6579" s="1" t="str">
        <f t="shared" si="465"/>
        <v>&lt;63 micron</v>
      </c>
      <c r="L6579">
        <v>0.1</v>
      </c>
      <c r="M6579">
        <v>1.01</v>
      </c>
      <c r="N6579">
        <v>2</v>
      </c>
      <c r="O6579">
        <v>40</v>
      </c>
      <c r="P6579">
        <v>0.25</v>
      </c>
      <c r="Q6579">
        <v>1</v>
      </c>
      <c r="R6579">
        <v>0.26</v>
      </c>
      <c r="S6579">
        <v>0.25</v>
      </c>
      <c r="T6579">
        <v>7</v>
      </c>
      <c r="U6579">
        <v>51</v>
      </c>
      <c r="V6579">
        <v>12</v>
      </c>
      <c r="W6579">
        <v>1.59</v>
      </c>
      <c r="X6579">
        <v>5</v>
      </c>
      <c r="Y6579">
        <v>0.5</v>
      </c>
      <c r="Z6579">
        <v>0.19</v>
      </c>
      <c r="AA6579">
        <v>30</v>
      </c>
      <c r="AB6579">
        <v>0.48</v>
      </c>
      <c r="AC6579">
        <v>170</v>
      </c>
      <c r="AD6579">
        <v>0.5</v>
      </c>
      <c r="AE6579">
        <v>0.02</v>
      </c>
      <c r="AF6579">
        <v>23</v>
      </c>
      <c r="AG6579">
        <v>830</v>
      </c>
      <c r="AH6579">
        <v>2</v>
      </c>
      <c r="AI6579">
        <v>1</v>
      </c>
      <c r="AJ6579">
        <v>3</v>
      </c>
      <c r="AK6579">
        <v>8</v>
      </c>
      <c r="AL6579">
        <v>7.0000000000000007E-2</v>
      </c>
      <c r="AM6579">
        <v>5</v>
      </c>
      <c r="AN6579">
        <v>5</v>
      </c>
      <c r="AO6579">
        <v>37</v>
      </c>
      <c r="AP6579">
        <v>5</v>
      </c>
      <c r="AQ6579">
        <v>18</v>
      </c>
    </row>
    <row r="6580" spans="1:43" hidden="1" x14ac:dyDescent="0.25">
      <c r="A6580" t="s">
        <v>23384</v>
      </c>
      <c r="B6580" t="s">
        <v>23385</v>
      </c>
      <c r="C6580" s="1" t="str">
        <f t="shared" si="466"/>
        <v>21:0134</v>
      </c>
      <c r="D6580" s="1" t="str">
        <f t="shared" si="467"/>
        <v>21:0078</v>
      </c>
      <c r="E6580" t="s">
        <v>23386</v>
      </c>
      <c r="F6580" t="s">
        <v>23387</v>
      </c>
      <c r="H6580">
        <v>54.316240399999998</v>
      </c>
      <c r="I6580">
        <v>-69.211512099999993</v>
      </c>
      <c r="J6580" s="1" t="str">
        <f t="shared" si="464"/>
        <v>Till</v>
      </c>
      <c r="K6580" s="1" t="str">
        <f t="shared" si="465"/>
        <v>&lt;63 micron</v>
      </c>
      <c r="L6580">
        <v>0.1</v>
      </c>
      <c r="M6580">
        <v>0.56999999999999995</v>
      </c>
      <c r="N6580">
        <v>1</v>
      </c>
      <c r="O6580">
        <v>30</v>
      </c>
      <c r="P6580">
        <v>0.25</v>
      </c>
      <c r="Q6580">
        <v>1</v>
      </c>
      <c r="R6580">
        <v>0.31</v>
      </c>
      <c r="S6580">
        <v>0.25</v>
      </c>
      <c r="T6580">
        <v>5</v>
      </c>
      <c r="U6580">
        <v>40</v>
      </c>
      <c r="V6580">
        <v>8</v>
      </c>
      <c r="W6580">
        <v>1.27</v>
      </c>
      <c r="X6580">
        <v>5</v>
      </c>
      <c r="Y6580">
        <v>0.5</v>
      </c>
      <c r="Z6580">
        <v>0.14000000000000001</v>
      </c>
      <c r="AA6580">
        <v>40</v>
      </c>
      <c r="AB6580">
        <v>0.31</v>
      </c>
      <c r="AC6580">
        <v>145</v>
      </c>
      <c r="AD6580">
        <v>0.5</v>
      </c>
      <c r="AE6580">
        <v>0.01</v>
      </c>
      <c r="AF6580">
        <v>16</v>
      </c>
      <c r="AG6580">
        <v>960</v>
      </c>
      <c r="AH6580">
        <v>4</v>
      </c>
      <c r="AI6580">
        <v>1</v>
      </c>
      <c r="AJ6580">
        <v>3</v>
      </c>
      <c r="AK6580">
        <v>9</v>
      </c>
      <c r="AL6580">
        <v>0.04</v>
      </c>
      <c r="AM6580">
        <v>5</v>
      </c>
      <c r="AN6580">
        <v>5</v>
      </c>
      <c r="AO6580">
        <v>31</v>
      </c>
      <c r="AP6580">
        <v>5</v>
      </c>
      <c r="AQ6580">
        <v>12</v>
      </c>
    </row>
    <row r="6581" spans="1:43" hidden="1" x14ac:dyDescent="0.25">
      <c r="A6581" t="s">
        <v>23388</v>
      </c>
      <c r="B6581" t="s">
        <v>23389</v>
      </c>
      <c r="C6581" s="1" t="str">
        <f t="shared" si="466"/>
        <v>21:0134</v>
      </c>
      <c r="D6581" s="1" t="str">
        <f t="shared" si="467"/>
        <v>21:0078</v>
      </c>
      <c r="E6581" t="s">
        <v>23390</v>
      </c>
      <c r="F6581" t="s">
        <v>23391</v>
      </c>
      <c r="H6581">
        <v>54.203677300000003</v>
      </c>
      <c r="I6581">
        <v>-69.312119800000005</v>
      </c>
      <c r="J6581" s="1" t="str">
        <f t="shared" si="464"/>
        <v>Till</v>
      </c>
      <c r="K6581" s="1" t="str">
        <f t="shared" si="465"/>
        <v>&lt;63 micron</v>
      </c>
      <c r="L6581">
        <v>0.1</v>
      </c>
      <c r="M6581">
        <v>0.99</v>
      </c>
      <c r="N6581">
        <v>1</v>
      </c>
      <c r="O6581">
        <v>60</v>
      </c>
      <c r="P6581">
        <v>0.25</v>
      </c>
      <c r="Q6581">
        <v>1</v>
      </c>
      <c r="R6581">
        <v>0.28000000000000003</v>
      </c>
      <c r="S6581">
        <v>0.25</v>
      </c>
      <c r="T6581">
        <v>8</v>
      </c>
      <c r="U6581">
        <v>57</v>
      </c>
      <c r="V6581">
        <v>19</v>
      </c>
      <c r="W6581">
        <v>1.65</v>
      </c>
      <c r="X6581">
        <v>5</v>
      </c>
      <c r="Y6581">
        <v>0.5</v>
      </c>
      <c r="Z6581">
        <v>0.25</v>
      </c>
      <c r="AA6581">
        <v>30</v>
      </c>
      <c r="AB6581">
        <v>0.49</v>
      </c>
      <c r="AC6581">
        <v>160</v>
      </c>
      <c r="AD6581">
        <v>0.5</v>
      </c>
      <c r="AE6581">
        <v>0.01</v>
      </c>
      <c r="AF6581">
        <v>27</v>
      </c>
      <c r="AG6581">
        <v>900</v>
      </c>
      <c r="AH6581">
        <v>4</v>
      </c>
      <c r="AI6581">
        <v>1</v>
      </c>
      <c r="AJ6581">
        <v>3</v>
      </c>
      <c r="AK6581">
        <v>9</v>
      </c>
      <c r="AL6581">
        <v>0.08</v>
      </c>
      <c r="AM6581">
        <v>5</v>
      </c>
      <c r="AN6581">
        <v>5</v>
      </c>
      <c r="AO6581">
        <v>41</v>
      </c>
      <c r="AP6581">
        <v>5</v>
      </c>
      <c r="AQ6581">
        <v>20</v>
      </c>
    </row>
    <row r="6582" spans="1:43" hidden="1" x14ac:dyDescent="0.25">
      <c r="A6582" t="s">
        <v>23392</v>
      </c>
      <c r="B6582" t="s">
        <v>23393</v>
      </c>
      <c r="C6582" s="1" t="str">
        <f t="shared" si="466"/>
        <v>21:0134</v>
      </c>
      <c r="D6582" s="1" t="str">
        <f t="shared" si="467"/>
        <v>21:0078</v>
      </c>
      <c r="E6582" t="s">
        <v>23394</v>
      </c>
      <c r="F6582" t="s">
        <v>23395</v>
      </c>
      <c r="H6582">
        <v>54.099697900000002</v>
      </c>
      <c r="I6582">
        <v>-68.829633599999994</v>
      </c>
      <c r="J6582" s="1" t="str">
        <f t="shared" si="464"/>
        <v>Till</v>
      </c>
      <c r="K6582" s="1" t="str">
        <f t="shared" si="465"/>
        <v>&lt;63 micron</v>
      </c>
      <c r="L6582">
        <v>0.1</v>
      </c>
      <c r="M6582">
        <v>2.1</v>
      </c>
      <c r="N6582">
        <v>1</v>
      </c>
      <c r="O6582">
        <v>80</v>
      </c>
      <c r="P6582">
        <v>0.25</v>
      </c>
      <c r="Q6582">
        <v>1</v>
      </c>
      <c r="R6582">
        <v>0.2</v>
      </c>
      <c r="S6582">
        <v>0.25</v>
      </c>
      <c r="T6582">
        <v>10</v>
      </c>
      <c r="U6582">
        <v>79</v>
      </c>
      <c r="V6582">
        <v>16</v>
      </c>
      <c r="W6582">
        <v>2.33</v>
      </c>
      <c r="X6582">
        <v>5</v>
      </c>
      <c r="Y6582">
        <v>0.5</v>
      </c>
      <c r="Z6582">
        <v>0.41</v>
      </c>
      <c r="AA6582">
        <v>20</v>
      </c>
      <c r="AB6582">
        <v>0.73</v>
      </c>
      <c r="AC6582">
        <v>185</v>
      </c>
      <c r="AD6582">
        <v>0.5</v>
      </c>
      <c r="AE6582">
        <v>0.01</v>
      </c>
      <c r="AF6582">
        <v>28</v>
      </c>
      <c r="AG6582">
        <v>760</v>
      </c>
      <c r="AH6582">
        <v>4</v>
      </c>
      <c r="AI6582">
        <v>1</v>
      </c>
      <c r="AJ6582">
        <v>6</v>
      </c>
      <c r="AK6582">
        <v>8</v>
      </c>
      <c r="AL6582">
        <v>0.14000000000000001</v>
      </c>
      <c r="AM6582">
        <v>5</v>
      </c>
      <c r="AN6582">
        <v>5</v>
      </c>
      <c r="AO6582">
        <v>56</v>
      </c>
      <c r="AP6582">
        <v>5</v>
      </c>
      <c r="AQ6582">
        <v>42</v>
      </c>
    </row>
    <row r="6583" spans="1:43" hidden="1" x14ac:dyDescent="0.25">
      <c r="A6583" t="s">
        <v>23396</v>
      </c>
      <c r="B6583" t="s">
        <v>23397</v>
      </c>
      <c r="C6583" s="1" t="str">
        <f t="shared" si="466"/>
        <v>21:0134</v>
      </c>
      <c r="D6583" s="1" t="str">
        <f t="shared" si="467"/>
        <v>21:0078</v>
      </c>
      <c r="E6583" t="s">
        <v>23398</v>
      </c>
      <c r="F6583" t="s">
        <v>23399</v>
      </c>
      <c r="H6583">
        <v>53.486812200000003</v>
      </c>
      <c r="I6583">
        <v>-64.501023399999994</v>
      </c>
      <c r="J6583" s="1" t="str">
        <f t="shared" si="464"/>
        <v>Till</v>
      </c>
      <c r="K6583" s="1" t="str">
        <f t="shared" si="465"/>
        <v>&lt;63 micron</v>
      </c>
      <c r="L6583">
        <v>0.1</v>
      </c>
      <c r="M6583">
        <v>0.67</v>
      </c>
      <c r="N6583">
        <v>1</v>
      </c>
      <c r="O6583">
        <v>60</v>
      </c>
      <c r="P6583">
        <v>0.25</v>
      </c>
      <c r="Q6583">
        <v>1</v>
      </c>
      <c r="R6583">
        <v>0.52</v>
      </c>
      <c r="S6583">
        <v>0.25</v>
      </c>
      <c r="T6583">
        <v>7</v>
      </c>
      <c r="U6583">
        <v>30</v>
      </c>
      <c r="V6583">
        <v>12</v>
      </c>
      <c r="W6583">
        <v>1.9</v>
      </c>
      <c r="X6583">
        <v>5</v>
      </c>
      <c r="Y6583">
        <v>0.5</v>
      </c>
      <c r="Z6583">
        <v>0.11</v>
      </c>
      <c r="AA6583">
        <v>30</v>
      </c>
      <c r="AB6583">
        <v>0.32</v>
      </c>
      <c r="AC6583">
        <v>170</v>
      </c>
      <c r="AD6583">
        <v>0.5</v>
      </c>
      <c r="AE6583">
        <v>0.03</v>
      </c>
      <c r="AF6583">
        <v>10</v>
      </c>
      <c r="AG6583">
        <v>960</v>
      </c>
      <c r="AH6583">
        <v>2</v>
      </c>
      <c r="AI6583">
        <v>2</v>
      </c>
      <c r="AJ6583">
        <v>2</v>
      </c>
      <c r="AK6583">
        <v>25</v>
      </c>
      <c r="AL6583">
        <v>7.0000000000000007E-2</v>
      </c>
      <c r="AM6583">
        <v>5</v>
      </c>
      <c r="AN6583">
        <v>5</v>
      </c>
      <c r="AO6583">
        <v>33</v>
      </c>
      <c r="AP6583">
        <v>5</v>
      </c>
      <c r="AQ6583">
        <v>24</v>
      </c>
    </row>
    <row r="6584" spans="1:43" hidden="1" x14ac:dyDescent="0.25">
      <c r="A6584" t="s">
        <v>23400</v>
      </c>
      <c r="B6584" t="s">
        <v>23401</v>
      </c>
      <c r="C6584" s="1" t="str">
        <f t="shared" si="466"/>
        <v>21:0134</v>
      </c>
      <c r="D6584" s="1" t="str">
        <f t="shared" si="467"/>
        <v>21:0078</v>
      </c>
      <c r="E6584" t="s">
        <v>23402</v>
      </c>
      <c r="F6584" t="s">
        <v>23403</v>
      </c>
      <c r="H6584">
        <v>54.046322799999999</v>
      </c>
      <c r="I6584">
        <v>-68.428180100000006</v>
      </c>
      <c r="J6584" s="1" t="str">
        <f t="shared" si="464"/>
        <v>Till</v>
      </c>
      <c r="K6584" s="1" t="str">
        <f t="shared" si="465"/>
        <v>&lt;63 micron</v>
      </c>
      <c r="L6584">
        <v>0.1</v>
      </c>
      <c r="M6584">
        <v>0.96</v>
      </c>
      <c r="N6584">
        <v>1</v>
      </c>
      <c r="O6584">
        <v>40</v>
      </c>
      <c r="P6584">
        <v>0.25</v>
      </c>
      <c r="Q6584">
        <v>1</v>
      </c>
      <c r="R6584">
        <v>0.24</v>
      </c>
      <c r="S6584">
        <v>0.25</v>
      </c>
      <c r="T6584">
        <v>7</v>
      </c>
      <c r="U6584">
        <v>50</v>
      </c>
      <c r="V6584">
        <v>12</v>
      </c>
      <c r="W6584">
        <v>1.46</v>
      </c>
      <c r="X6584">
        <v>5</v>
      </c>
      <c r="Y6584">
        <v>0.5</v>
      </c>
      <c r="Z6584">
        <v>0.18</v>
      </c>
      <c r="AA6584">
        <v>30</v>
      </c>
      <c r="AB6584">
        <v>0.37</v>
      </c>
      <c r="AC6584">
        <v>145</v>
      </c>
      <c r="AD6584">
        <v>0.5</v>
      </c>
      <c r="AE6584">
        <v>0.01</v>
      </c>
      <c r="AF6584">
        <v>17</v>
      </c>
      <c r="AG6584">
        <v>870</v>
      </c>
      <c r="AH6584">
        <v>4</v>
      </c>
      <c r="AI6584">
        <v>1</v>
      </c>
      <c r="AJ6584">
        <v>3</v>
      </c>
      <c r="AK6584">
        <v>7</v>
      </c>
      <c r="AL6584">
        <v>7.0000000000000007E-2</v>
      </c>
      <c r="AM6584">
        <v>5</v>
      </c>
      <c r="AN6584">
        <v>5</v>
      </c>
      <c r="AO6584">
        <v>40</v>
      </c>
      <c r="AP6584">
        <v>5</v>
      </c>
      <c r="AQ6584">
        <v>18</v>
      </c>
    </row>
    <row r="6585" spans="1:43" hidden="1" x14ac:dyDescent="0.25">
      <c r="A6585" t="s">
        <v>23404</v>
      </c>
      <c r="B6585" t="s">
        <v>23405</v>
      </c>
      <c r="C6585" s="1" t="str">
        <f t="shared" si="466"/>
        <v>21:0134</v>
      </c>
      <c r="D6585" s="1" t="str">
        <f t="shared" si="467"/>
        <v>21:0078</v>
      </c>
      <c r="E6585" t="s">
        <v>23406</v>
      </c>
      <c r="F6585" t="s">
        <v>23407</v>
      </c>
      <c r="H6585">
        <v>54.128242100000001</v>
      </c>
      <c r="I6585">
        <v>-68.027639600000001</v>
      </c>
      <c r="J6585" s="1" t="str">
        <f t="shared" si="464"/>
        <v>Till</v>
      </c>
      <c r="K6585" s="1" t="str">
        <f t="shared" si="465"/>
        <v>&lt;63 micron</v>
      </c>
      <c r="L6585">
        <v>0.1</v>
      </c>
      <c r="M6585">
        <v>1.79</v>
      </c>
      <c r="N6585">
        <v>1</v>
      </c>
      <c r="O6585">
        <v>90</v>
      </c>
      <c r="P6585">
        <v>0.25</v>
      </c>
      <c r="Q6585">
        <v>1</v>
      </c>
      <c r="R6585">
        <v>0.24</v>
      </c>
      <c r="S6585">
        <v>0.25</v>
      </c>
      <c r="T6585">
        <v>9</v>
      </c>
      <c r="U6585">
        <v>69</v>
      </c>
      <c r="V6585">
        <v>21</v>
      </c>
      <c r="W6585">
        <v>2.09</v>
      </c>
      <c r="X6585">
        <v>5</v>
      </c>
      <c r="Y6585">
        <v>0.5</v>
      </c>
      <c r="Z6585">
        <v>0.3</v>
      </c>
      <c r="AA6585">
        <v>30</v>
      </c>
      <c r="AB6585">
        <v>0.63</v>
      </c>
      <c r="AC6585">
        <v>195</v>
      </c>
      <c r="AD6585">
        <v>0.5</v>
      </c>
      <c r="AE6585">
        <v>0.02</v>
      </c>
      <c r="AF6585">
        <v>25</v>
      </c>
      <c r="AG6585">
        <v>850</v>
      </c>
      <c r="AH6585">
        <v>4</v>
      </c>
      <c r="AI6585">
        <v>1</v>
      </c>
      <c r="AJ6585">
        <v>4</v>
      </c>
      <c r="AK6585">
        <v>10</v>
      </c>
      <c r="AL6585">
        <v>0.11</v>
      </c>
      <c r="AM6585">
        <v>5</v>
      </c>
      <c r="AN6585">
        <v>5</v>
      </c>
      <c r="AO6585">
        <v>50</v>
      </c>
      <c r="AP6585">
        <v>5</v>
      </c>
      <c r="AQ6585">
        <v>30</v>
      </c>
    </row>
    <row r="6586" spans="1:43" hidden="1" x14ac:dyDescent="0.25">
      <c r="A6586" t="s">
        <v>23408</v>
      </c>
      <c r="B6586" t="s">
        <v>23409</v>
      </c>
      <c r="C6586" s="1" t="str">
        <f t="shared" si="466"/>
        <v>21:0134</v>
      </c>
      <c r="D6586" s="1" t="str">
        <f t="shared" si="467"/>
        <v>21:0078</v>
      </c>
      <c r="E6586" t="s">
        <v>23410</v>
      </c>
      <c r="F6586" t="s">
        <v>23411</v>
      </c>
      <c r="H6586">
        <v>55.053018799999997</v>
      </c>
      <c r="I6586">
        <v>-67.568593699999994</v>
      </c>
      <c r="J6586" s="1" t="str">
        <f t="shared" si="464"/>
        <v>Till</v>
      </c>
      <c r="K6586" s="1" t="str">
        <f t="shared" si="465"/>
        <v>&lt;63 micron</v>
      </c>
      <c r="L6586">
        <v>0.1</v>
      </c>
      <c r="M6586">
        <v>2.72</v>
      </c>
      <c r="N6586">
        <v>10</v>
      </c>
      <c r="O6586">
        <v>130</v>
      </c>
      <c r="P6586">
        <v>0.5</v>
      </c>
      <c r="Q6586">
        <v>1</v>
      </c>
      <c r="R6586">
        <v>0.06</v>
      </c>
      <c r="S6586">
        <v>0.25</v>
      </c>
      <c r="T6586">
        <v>17</v>
      </c>
      <c r="U6586">
        <v>83</v>
      </c>
      <c r="V6586">
        <v>51</v>
      </c>
      <c r="W6586">
        <v>9.16</v>
      </c>
      <c r="X6586">
        <v>5</v>
      </c>
      <c r="Y6586">
        <v>0.5</v>
      </c>
      <c r="Z6586">
        <v>0.31</v>
      </c>
      <c r="AA6586">
        <v>20</v>
      </c>
      <c r="AB6586">
        <v>0.82</v>
      </c>
      <c r="AC6586">
        <v>1695</v>
      </c>
      <c r="AD6586">
        <v>1</v>
      </c>
      <c r="AE6586">
        <v>0.01</v>
      </c>
      <c r="AF6586">
        <v>47</v>
      </c>
      <c r="AG6586">
        <v>280</v>
      </c>
      <c r="AH6586">
        <v>18</v>
      </c>
      <c r="AI6586">
        <v>1</v>
      </c>
      <c r="AJ6586">
        <v>4</v>
      </c>
      <c r="AK6586">
        <v>8</v>
      </c>
      <c r="AL6586">
        <v>0.13</v>
      </c>
      <c r="AM6586">
        <v>5</v>
      </c>
      <c r="AN6586">
        <v>10</v>
      </c>
      <c r="AO6586">
        <v>76</v>
      </c>
      <c r="AP6586">
        <v>5</v>
      </c>
      <c r="AQ6586">
        <v>110</v>
      </c>
    </row>
    <row r="6587" spans="1:43" hidden="1" x14ac:dyDescent="0.25">
      <c r="A6587" t="s">
        <v>23412</v>
      </c>
      <c r="B6587" t="s">
        <v>23413</v>
      </c>
      <c r="C6587" s="1" t="str">
        <f t="shared" si="466"/>
        <v>21:0134</v>
      </c>
      <c r="D6587" s="1" t="str">
        <f t="shared" si="467"/>
        <v>21:0078</v>
      </c>
      <c r="E6587" t="s">
        <v>23414</v>
      </c>
      <c r="F6587" t="s">
        <v>23415</v>
      </c>
      <c r="H6587">
        <v>55.065125299999998</v>
      </c>
      <c r="I6587">
        <v>-67.6855987</v>
      </c>
      <c r="J6587" s="1" t="str">
        <f t="shared" si="464"/>
        <v>Till</v>
      </c>
      <c r="K6587" s="1" t="str">
        <f t="shared" si="465"/>
        <v>&lt;63 micron</v>
      </c>
      <c r="L6587">
        <v>0.1</v>
      </c>
      <c r="M6587">
        <v>2.78</v>
      </c>
      <c r="N6587">
        <v>6</v>
      </c>
      <c r="O6587">
        <v>200</v>
      </c>
      <c r="P6587">
        <v>0.5</v>
      </c>
      <c r="Q6587">
        <v>2</v>
      </c>
      <c r="R6587">
        <v>0.16</v>
      </c>
      <c r="S6587">
        <v>0.25</v>
      </c>
      <c r="T6587">
        <v>17</v>
      </c>
      <c r="U6587">
        <v>114</v>
      </c>
      <c r="V6587">
        <v>52</v>
      </c>
      <c r="W6587">
        <v>8.0500000000000007</v>
      </c>
      <c r="X6587">
        <v>10</v>
      </c>
      <c r="Y6587">
        <v>0.5</v>
      </c>
      <c r="Z6587">
        <v>0.54</v>
      </c>
      <c r="AA6587">
        <v>20</v>
      </c>
      <c r="AB6587">
        <v>1.1499999999999999</v>
      </c>
      <c r="AC6587">
        <v>1355</v>
      </c>
      <c r="AD6587">
        <v>0.5</v>
      </c>
      <c r="AE6587">
        <v>0.01</v>
      </c>
      <c r="AF6587">
        <v>57</v>
      </c>
      <c r="AG6587">
        <v>420</v>
      </c>
      <c r="AH6587">
        <v>10</v>
      </c>
      <c r="AI6587">
        <v>1</v>
      </c>
      <c r="AJ6587">
        <v>7</v>
      </c>
      <c r="AK6587">
        <v>21</v>
      </c>
      <c r="AL6587">
        <v>0.2</v>
      </c>
      <c r="AM6587">
        <v>5</v>
      </c>
      <c r="AN6587">
        <v>5</v>
      </c>
      <c r="AO6587">
        <v>97</v>
      </c>
      <c r="AP6587">
        <v>5</v>
      </c>
      <c r="AQ6587">
        <v>94</v>
      </c>
    </row>
    <row r="6588" spans="1:43" hidden="1" x14ac:dyDescent="0.25">
      <c r="A6588" t="s">
        <v>23416</v>
      </c>
      <c r="B6588" t="s">
        <v>23417</v>
      </c>
      <c r="C6588" s="1" t="str">
        <f t="shared" si="466"/>
        <v>21:0134</v>
      </c>
      <c r="D6588" s="1" t="str">
        <f t="shared" si="467"/>
        <v>21:0078</v>
      </c>
      <c r="E6588" t="s">
        <v>23418</v>
      </c>
      <c r="F6588" t="s">
        <v>23419</v>
      </c>
      <c r="H6588">
        <v>55.036847999999999</v>
      </c>
      <c r="I6588">
        <v>-67.9165189</v>
      </c>
      <c r="J6588" s="1" t="str">
        <f t="shared" si="464"/>
        <v>Till</v>
      </c>
      <c r="K6588" s="1" t="str">
        <f t="shared" si="465"/>
        <v>&lt;63 micron</v>
      </c>
      <c r="L6588">
        <v>0.1</v>
      </c>
      <c r="M6588">
        <v>1.95</v>
      </c>
      <c r="N6588">
        <v>1</v>
      </c>
      <c r="O6588">
        <v>90</v>
      </c>
      <c r="P6588">
        <v>0.25</v>
      </c>
      <c r="Q6588">
        <v>1</v>
      </c>
      <c r="R6588">
        <v>0.12</v>
      </c>
      <c r="S6588">
        <v>0.25</v>
      </c>
      <c r="T6588">
        <v>14</v>
      </c>
      <c r="U6588">
        <v>81</v>
      </c>
      <c r="V6588">
        <v>31</v>
      </c>
      <c r="W6588">
        <v>4.66</v>
      </c>
      <c r="X6588">
        <v>5</v>
      </c>
      <c r="Y6588">
        <v>0.5</v>
      </c>
      <c r="Z6588">
        <v>0.32</v>
      </c>
      <c r="AA6588">
        <v>10</v>
      </c>
      <c r="AB6588">
        <v>0.75</v>
      </c>
      <c r="AC6588">
        <v>465</v>
      </c>
      <c r="AD6588">
        <v>0.5</v>
      </c>
      <c r="AE6588">
        <v>0.01</v>
      </c>
      <c r="AF6588">
        <v>33</v>
      </c>
      <c r="AG6588">
        <v>450</v>
      </c>
      <c r="AH6588">
        <v>4</v>
      </c>
      <c r="AI6588">
        <v>1</v>
      </c>
      <c r="AJ6588">
        <v>4</v>
      </c>
      <c r="AK6588">
        <v>9</v>
      </c>
      <c r="AL6588">
        <v>0.15</v>
      </c>
      <c r="AM6588">
        <v>5</v>
      </c>
      <c r="AN6588">
        <v>5</v>
      </c>
      <c r="AO6588">
        <v>64</v>
      </c>
      <c r="AP6588">
        <v>5</v>
      </c>
      <c r="AQ6588">
        <v>54</v>
      </c>
    </row>
    <row r="6589" spans="1:43" hidden="1" x14ac:dyDescent="0.25">
      <c r="A6589" t="s">
        <v>23420</v>
      </c>
      <c r="B6589" t="s">
        <v>23421</v>
      </c>
      <c r="C6589" s="1" t="str">
        <f t="shared" si="466"/>
        <v>21:0134</v>
      </c>
      <c r="D6589" s="1" t="str">
        <f t="shared" si="467"/>
        <v>21:0078</v>
      </c>
      <c r="E6589" t="s">
        <v>23422</v>
      </c>
      <c r="F6589" t="s">
        <v>23423</v>
      </c>
      <c r="H6589">
        <v>55.074245300000001</v>
      </c>
      <c r="I6589">
        <v>-67.981290400000006</v>
      </c>
      <c r="J6589" s="1" t="str">
        <f t="shared" si="464"/>
        <v>Till</v>
      </c>
      <c r="K6589" s="1" t="str">
        <f t="shared" si="465"/>
        <v>&lt;63 micron</v>
      </c>
      <c r="L6589">
        <v>0.1</v>
      </c>
      <c r="M6589">
        <v>2.33</v>
      </c>
      <c r="N6589">
        <v>2</v>
      </c>
      <c r="O6589">
        <v>110</v>
      </c>
      <c r="P6589">
        <v>0.25</v>
      </c>
      <c r="Q6589">
        <v>1</v>
      </c>
      <c r="R6589">
        <v>0.14000000000000001</v>
      </c>
      <c r="S6589">
        <v>0.25</v>
      </c>
      <c r="T6589">
        <v>16</v>
      </c>
      <c r="U6589">
        <v>110</v>
      </c>
      <c r="V6589">
        <v>51</v>
      </c>
      <c r="W6589">
        <v>3.97</v>
      </c>
      <c r="X6589">
        <v>5</v>
      </c>
      <c r="Y6589">
        <v>0.5</v>
      </c>
      <c r="Z6589">
        <v>0.42</v>
      </c>
      <c r="AA6589">
        <v>20</v>
      </c>
      <c r="AB6589">
        <v>0.91</v>
      </c>
      <c r="AC6589">
        <v>330</v>
      </c>
      <c r="AD6589">
        <v>0.5</v>
      </c>
      <c r="AE6589">
        <v>0.01</v>
      </c>
      <c r="AF6589">
        <v>51</v>
      </c>
      <c r="AG6589">
        <v>460</v>
      </c>
      <c r="AH6589">
        <v>6</v>
      </c>
      <c r="AI6589">
        <v>1</v>
      </c>
      <c r="AJ6589">
        <v>5</v>
      </c>
      <c r="AK6589">
        <v>9</v>
      </c>
      <c r="AL6589">
        <v>0.19</v>
      </c>
      <c r="AM6589">
        <v>5</v>
      </c>
      <c r="AN6589">
        <v>5</v>
      </c>
      <c r="AO6589">
        <v>83</v>
      </c>
      <c r="AP6589">
        <v>5</v>
      </c>
      <c r="AQ6589">
        <v>60</v>
      </c>
    </row>
    <row r="6590" spans="1:43" hidden="1" x14ac:dyDescent="0.25">
      <c r="A6590" t="s">
        <v>23424</v>
      </c>
      <c r="B6590" t="s">
        <v>23425</v>
      </c>
      <c r="C6590" s="1" t="str">
        <f t="shared" si="466"/>
        <v>21:0134</v>
      </c>
      <c r="D6590" s="1" t="str">
        <f t="shared" si="467"/>
        <v>21:0078</v>
      </c>
      <c r="E6590" t="s">
        <v>23426</v>
      </c>
      <c r="F6590" t="s">
        <v>23427</v>
      </c>
      <c r="H6590">
        <v>55.088768399999999</v>
      </c>
      <c r="I6590">
        <v>-68.115677399999996</v>
      </c>
      <c r="J6590" s="1" t="str">
        <f t="shared" si="464"/>
        <v>Till</v>
      </c>
      <c r="K6590" s="1" t="str">
        <f t="shared" si="465"/>
        <v>&lt;63 micron</v>
      </c>
      <c r="L6590">
        <v>0.1</v>
      </c>
      <c r="M6590">
        <v>1.87</v>
      </c>
      <c r="N6590">
        <v>1</v>
      </c>
      <c r="O6590">
        <v>100</v>
      </c>
      <c r="P6590">
        <v>0.25</v>
      </c>
      <c r="Q6590">
        <v>1</v>
      </c>
      <c r="R6590">
        <v>0.14000000000000001</v>
      </c>
      <c r="S6590">
        <v>0.25</v>
      </c>
      <c r="T6590">
        <v>13</v>
      </c>
      <c r="U6590">
        <v>92</v>
      </c>
      <c r="V6590">
        <v>33</v>
      </c>
      <c r="W6590">
        <v>3.18</v>
      </c>
      <c r="X6590">
        <v>5</v>
      </c>
      <c r="Y6590">
        <v>0.5</v>
      </c>
      <c r="Z6590">
        <v>0.31</v>
      </c>
      <c r="AA6590">
        <v>30</v>
      </c>
      <c r="AB6590">
        <v>0.74</v>
      </c>
      <c r="AC6590">
        <v>245</v>
      </c>
      <c r="AD6590">
        <v>0.5</v>
      </c>
      <c r="AE6590">
        <v>0.01</v>
      </c>
      <c r="AF6590">
        <v>39</v>
      </c>
      <c r="AG6590">
        <v>460</v>
      </c>
      <c r="AH6590">
        <v>4</v>
      </c>
      <c r="AI6590">
        <v>1</v>
      </c>
      <c r="AJ6590">
        <v>4</v>
      </c>
      <c r="AK6590">
        <v>8</v>
      </c>
      <c r="AL6590">
        <v>0.15</v>
      </c>
      <c r="AM6590">
        <v>5</v>
      </c>
      <c r="AN6590">
        <v>5</v>
      </c>
      <c r="AO6590">
        <v>68</v>
      </c>
      <c r="AP6590">
        <v>5</v>
      </c>
      <c r="AQ6590">
        <v>38</v>
      </c>
    </row>
    <row r="6591" spans="1:43" hidden="1" x14ac:dyDescent="0.25">
      <c r="A6591" t="s">
        <v>23428</v>
      </c>
      <c r="B6591" t="s">
        <v>23429</v>
      </c>
      <c r="C6591" s="1" t="str">
        <f t="shared" si="466"/>
        <v>21:0134</v>
      </c>
      <c r="D6591" s="1" t="str">
        <f t="shared" si="467"/>
        <v>21:0078</v>
      </c>
      <c r="E6591" t="s">
        <v>23430</v>
      </c>
      <c r="F6591" t="s">
        <v>23431</v>
      </c>
      <c r="H6591">
        <v>55.174208399999998</v>
      </c>
      <c r="I6591">
        <v>-68.126348500000006</v>
      </c>
      <c r="J6591" s="1" t="str">
        <f t="shared" si="464"/>
        <v>Till</v>
      </c>
      <c r="K6591" s="1" t="str">
        <f t="shared" si="465"/>
        <v>&lt;63 micron</v>
      </c>
      <c r="L6591">
        <v>0.1</v>
      </c>
      <c r="M6591">
        <v>0.89</v>
      </c>
      <c r="N6591">
        <v>1</v>
      </c>
      <c r="O6591">
        <v>50</v>
      </c>
      <c r="P6591">
        <v>0.25</v>
      </c>
      <c r="Q6591">
        <v>1</v>
      </c>
      <c r="R6591">
        <v>0.1</v>
      </c>
      <c r="S6591">
        <v>0.25</v>
      </c>
      <c r="T6591">
        <v>8</v>
      </c>
      <c r="U6591">
        <v>56</v>
      </c>
      <c r="V6591">
        <v>14</v>
      </c>
      <c r="W6591">
        <v>1.92</v>
      </c>
      <c r="X6591">
        <v>5</v>
      </c>
      <c r="Y6591">
        <v>0.5</v>
      </c>
      <c r="Z6591">
        <v>0.14000000000000001</v>
      </c>
      <c r="AA6591">
        <v>20</v>
      </c>
      <c r="AB6591">
        <v>0.33</v>
      </c>
      <c r="AC6591">
        <v>135</v>
      </c>
      <c r="AD6591">
        <v>0.5</v>
      </c>
      <c r="AE6591">
        <v>0.01</v>
      </c>
      <c r="AF6591">
        <v>19</v>
      </c>
      <c r="AG6591">
        <v>360</v>
      </c>
      <c r="AH6591">
        <v>2</v>
      </c>
      <c r="AI6591">
        <v>1</v>
      </c>
      <c r="AJ6591">
        <v>2</v>
      </c>
      <c r="AK6591">
        <v>6</v>
      </c>
      <c r="AL6591">
        <v>7.0000000000000007E-2</v>
      </c>
      <c r="AM6591">
        <v>5</v>
      </c>
      <c r="AN6591">
        <v>5</v>
      </c>
      <c r="AO6591">
        <v>42</v>
      </c>
      <c r="AP6591">
        <v>5</v>
      </c>
      <c r="AQ6591">
        <v>16</v>
      </c>
    </row>
    <row r="6592" spans="1:43" hidden="1" x14ac:dyDescent="0.25">
      <c r="A6592" t="s">
        <v>23432</v>
      </c>
      <c r="B6592" t="s">
        <v>23433</v>
      </c>
      <c r="C6592" s="1" t="str">
        <f t="shared" si="466"/>
        <v>21:0134</v>
      </c>
      <c r="D6592" s="1" t="str">
        <f t="shared" si="467"/>
        <v>21:0078</v>
      </c>
      <c r="E6592" t="s">
        <v>23434</v>
      </c>
      <c r="F6592" t="s">
        <v>23435</v>
      </c>
      <c r="H6592">
        <v>55.253076499999999</v>
      </c>
      <c r="I6592">
        <v>-68.096312600000005</v>
      </c>
      <c r="J6592" s="1" t="str">
        <f t="shared" si="464"/>
        <v>Till</v>
      </c>
      <c r="K6592" s="1" t="str">
        <f t="shared" si="465"/>
        <v>&lt;63 micron</v>
      </c>
      <c r="L6592">
        <v>0.1</v>
      </c>
      <c r="M6592">
        <v>2.15</v>
      </c>
      <c r="N6592">
        <v>1</v>
      </c>
      <c r="O6592">
        <v>90</v>
      </c>
      <c r="P6592">
        <v>0.25</v>
      </c>
      <c r="Q6592">
        <v>1</v>
      </c>
      <c r="R6592">
        <v>0.09</v>
      </c>
      <c r="S6592">
        <v>0.25</v>
      </c>
      <c r="T6592">
        <v>14</v>
      </c>
      <c r="U6592">
        <v>97</v>
      </c>
      <c r="V6592">
        <v>42</v>
      </c>
      <c r="W6592">
        <v>3.28</v>
      </c>
      <c r="X6592">
        <v>5</v>
      </c>
      <c r="Y6592">
        <v>0.5</v>
      </c>
      <c r="Z6592">
        <v>0.3</v>
      </c>
      <c r="AA6592">
        <v>20</v>
      </c>
      <c r="AB6592">
        <v>0.72</v>
      </c>
      <c r="AC6592">
        <v>265</v>
      </c>
      <c r="AD6592">
        <v>0.5</v>
      </c>
      <c r="AE6592">
        <v>0.01</v>
      </c>
      <c r="AF6592">
        <v>40</v>
      </c>
      <c r="AG6592">
        <v>330</v>
      </c>
      <c r="AH6592">
        <v>6</v>
      </c>
      <c r="AI6592">
        <v>1</v>
      </c>
      <c r="AJ6592">
        <v>4</v>
      </c>
      <c r="AK6592">
        <v>7</v>
      </c>
      <c r="AL6592">
        <v>0.16</v>
      </c>
      <c r="AM6592">
        <v>5</v>
      </c>
      <c r="AN6592">
        <v>5</v>
      </c>
      <c r="AO6592">
        <v>71</v>
      </c>
      <c r="AP6592">
        <v>5</v>
      </c>
      <c r="AQ6592">
        <v>38</v>
      </c>
    </row>
    <row r="6593" spans="1:43" hidden="1" x14ac:dyDescent="0.25">
      <c r="A6593" t="s">
        <v>23436</v>
      </c>
      <c r="B6593" t="s">
        <v>23437</v>
      </c>
      <c r="C6593" s="1" t="str">
        <f t="shared" si="466"/>
        <v>21:0134</v>
      </c>
      <c r="D6593" s="1" t="str">
        <f t="shared" si="467"/>
        <v>21:0078</v>
      </c>
      <c r="E6593" t="s">
        <v>23438</v>
      </c>
      <c r="F6593" t="s">
        <v>23439</v>
      </c>
      <c r="H6593">
        <v>55.252777299999998</v>
      </c>
      <c r="I6593">
        <v>-67.847740799999997</v>
      </c>
      <c r="J6593" s="1" t="str">
        <f t="shared" si="464"/>
        <v>Till</v>
      </c>
      <c r="K6593" s="1" t="str">
        <f t="shared" si="465"/>
        <v>&lt;63 micron</v>
      </c>
      <c r="L6593">
        <v>0.1</v>
      </c>
      <c r="M6593">
        <v>2.2400000000000002</v>
      </c>
      <c r="N6593">
        <v>4</v>
      </c>
      <c r="O6593">
        <v>130</v>
      </c>
      <c r="P6593">
        <v>0.25</v>
      </c>
      <c r="Q6593">
        <v>1</v>
      </c>
      <c r="R6593">
        <v>0.15</v>
      </c>
      <c r="S6593">
        <v>0.25</v>
      </c>
      <c r="T6593">
        <v>17</v>
      </c>
      <c r="U6593">
        <v>105</v>
      </c>
      <c r="V6593">
        <v>40</v>
      </c>
      <c r="W6593">
        <v>4.5</v>
      </c>
      <c r="X6593">
        <v>5</v>
      </c>
      <c r="Y6593">
        <v>0.5</v>
      </c>
      <c r="Z6593">
        <v>0.38</v>
      </c>
      <c r="AA6593">
        <v>20</v>
      </c>
      <c r="AB6593">
        <v>0.91</v>
      </c>
      <c r="AC6593">
        <v>535</v>
      </c>
      <c r="AD6593">
        <v>0.5</v>
      </c>
      <c r="AE6593">
        <v>0.01</v>
      </c>
      <c r="AF6593">
        <v>48</v>
      </c>
      <c r="AG6593">
        <v>470</v>
      </c>
      <c r="AH6593">
        <v>8</v>
      </c>
      <c r="AI6593">
        <v>1</v>
      </c>
      <c r="AJ6593">
        <v>5</v>
      </c>
      <c r="AK6593">
        <v>14</v>
      </c>
      <c r="AL6593">
        <v>0.19</v>
      </c>
      <c r="AM6593">
        <v>5</v>
      </c>
      <c r="AN6593">
        <v>5</v>
      </c>
      <c r="AO6593">
        <v>79</v>
      </c>
      <c r="AP6593">
        <v>5</v>
      </c>
      <c r="AQ6593">
        <v>52</v>
      </c>
    </row>
    <row r="6594" spans="1:43" hidden="1" x14ac:dyDescent="0.25">
      <c r="A6594" t="s">
        <v>23440</v>
      </c>
      <c r="B6594" t="s">
        <v>23441</v>
      </c>
      <c r="C6594" s="1" t="str">
        <f t="shared" si="466"/>
        <v>21:0134</v>
      </c>
      <c r="D6594" s="1" t="str">
        <f t="shared" si="467"/>
        <v>21:0078</v>
      </c>
      <c r="E6594" t="s">
        <v>23442</v>
      </c>
      <c r="F6594" t="s">
        <v>23443</v>
      </c>
      <c r="H6594">
        <v>53.3994523</v>
      </c>
      <c r="I6594">
        <v>-64.513743000000005</v>
      </c>
      <c r="J6594" s="1" t="str">
        <f t="shared" si="464"/>
        <v>Till</v>
      </c>
      <c r="K6594" s="1" t="str">
        <f t="shared" si="465"/>
        <v>&lt;63 micron</v>
      </c>
      <c r="L6594">
        <v>0.1</v>
      </c>
      <c r="M6594">
        <v>1.06</v>
      </c>
      <c r="N6594">
        <v>4</v>
      </c>
      <c r="O6594">
        <v>70</v>
      </c>
      <c r="P6594">
        <v>0.25</v>
      </c>
      <c r="Q6594">
        <v>2</v>
      </c>
      <c r="R6594">
        <v>0.46</v>
      </c>
      <c r="S6594">
        <v>0.25</v>
      </c>
      <c r="T6594">
        <v>7</v>
      </c>
      <c r="U6594">
        <v>27</v>
      </c>
      <c r="V6594">
        <v>18</v>
      </c>
      <c r="W6594">
        <v>1.98</v>
      </c>
      <c r="X6594">
        <v>5</v>
      </c>
      <c r="Y6594">
        <v>0.5</v>
      </c>
      <c r="Z6594">
        <v>0.14000000000000001</v>
      </c>
      <c r="AA6594">
        <v>20</v>
      </c>
      <c r="AB6594">
        <v>0.36</v>
      </c>
      <c r="AC6594">
        <v>205</v>
      </c>
      <c r="AD6594">
        <v>0.5</v>
      </c>
      <c r="AE6594">
        <v>0.02</v>
      </c>
      <c r="AF6594">
        <v>12</v>
      </c>
      <c r="AG6594">
        <v>1060</v>
      </c>
      <c r="AH6594">
        <v>6</v>
      </c>
      <c r="AI6594">
        <v>2</v>
      </c>
      <c r="AJ6594">
        <v>2</v>
      </c>
      <c r="AK6594">
        <v>21</v>
      </c>
      <c r="AL6594">
        <v>0.08</v>
      </c>
      <c r="AM6594">
        <v>5</v>
      </c>
      <c r="AN6594">
        <v>5</v>
      </c>
      <c r="AO6594">
        <v>33</v>
      </c>
      <c r="AP6594">
        <v>5</v>
      </c>
      <c r="AQ6594">
        <v>26</v>
      </c>
    </row>
    <row r="6595" spans="1:43" hidden="1" x14ac:dyDescent="0.25">
      <c r="A6595" t="s">
        <v>23444</v>
      </c>
      <c r="B6595" t="s">
        <v>23445</v>
      </c>
      <c r="C6595" s="1" t="str">
        <f t="shared" si="466"/>
        <v>21:0134</v>
      </c>
      <c r="D6595" s="1" t="str">
        <f t="shared" si="467"/>
        <v>21:0078</v>
      </c>
      <c r="E6595" t="s">
        <v>23446</v>
      </c>
      <c r="F6595" t="s">
        <v>23447</v>
      </c>
      <c r="H6595">
        <v>55.260748399999997</v>
      </c>
      <c r="I6595">
        <v>-67.779848900000005</v>
      </c>
      <c r="J6595" s="1" t="str">
        <f t="shared" si="464"/>
        <v>Till</v>
      </c>
      <c r="K6595" s="1" t="str">
        <f t="shared" si="465"/>
        <v>&lt;63 micron</v>
      </c>
      <c r="L6595">
        <v>0.1</v>
      </c>
      <c r="M6595">
        <v>3.31</v>
      </c>
      <c r="N6595">
        <v>8</v>
      </c>
      <c r="O6595">
        <v>70</v>
      </c>
      <c r="P6595">
        <v>0.5</v>
      </c>
      <c r="Q6595">
        <v>1</v>
      </c>
      <c r="R6595">
        <v>0.09</v>
      </c>
      <c r="S6595">
        <v>0.25</v>
      </c>
      <c r="T6595">
        <v>16</v>
      </c>
      <c r="U6595">
        <v>105</v>
      </c>
      <c r="V6595">
        <v>99</v>
      </c>
      <c r="W6595">
        <v>5.95</v>
      </c>
      <c r="X6595">
        <v>10</v>
      </c>
      <c r="Y6595">
        <v>0.5</v>
      </c>
      <c r="Z6595">
        <v>0.34</v>
      </c>
      <c r="AA6595">
        <v>20</v>
      </c>
      <c r="AB6595">
        <v>0.78</v>
      </c>
      <c r="AC6595">
        <v>550</v>
      </c>
      <c r="AD6595">
        <v>33</v>
      </c>
      <c r="AE6595">
        <v>0.01</v>
      </c>
      <c r="AF6595">
        <v>53</v>
      </c>
      <c r="AG6595">
        <v>450</v>
      </c>
      <c r="AH6595">
        <v>8</v>
      </c>
      <c r="AI6595">
        <v>1</v>
      </c>
      <c r="AJ6595">
        <v>5</v>
      </c>
      <c r="AK6595">
        <v>8</v>
      </c>
      <c r="AL6595">
        <v>0.17</v>
      </c>
      <c r="AM6595">
        <v>5</v>
      </c>
      <c r="AN6595">
        <v>5</v>
      </c>
      <c r="AO6595">
        <v>72</v>
      </c>
      <c r="AP6595">
        <v>5</v>
      </c>
      <c r="AQ6595">
        <v>56</v>
      </c>
    </row>
    <row r="6596" spans="1:43" hidden="1" x14ac:dyDescent="0.25">
      <c r="A6596" t="s">
        <v>23448</v>
      </c>
      <c r="B6596" t="s">
        <v>23449</v>
      </c>
      <c r="C6596" s="1" t="str">
        <f t="shared" si="466"/>
        <v>21:0134</v>
      </c>
      <c r="D6596" s="1" t="str">
        <f t="shared" si="467"/>
        <v>21:0078</v>
      </c>
      <c r="E6596" t="s">
        <v>23450</v>
      </c>
      <c r="F6596" t="s">
        <v>23451</v>
      </c>
      <c r="H6596">
        <v>55.270708499999998</v>
      </c>
      <c r="I6596">
        <v>-67.666221100000001</v>
      </c>
      <c r="J6596" s="1" t="str">
        <f t="shared" si="464"/>
        <v>Till</v>
      </c>
      <c r="K6596" s="1" t="str">
        <f t="shared" si="465"/>
        <v>&lt;63 micron</v>
      </c>
      <c r="L6596">
        <v>0.1</v>
      </c>
      <c r="M6596">
        <v>2.89</v>
      </c>
      <c r="N6596">
        <v>6</v>
      </c>
      <c r="O6596">
        <v>130</v>
      </c>
      <c r="P6596">
        <v>0.5</v>
      </c>
      <c r="Q6596">
        <v>1</v>
      </c>
      <c r="R6596">
        <v>0.08</v>
      </c>
      <c r="S6596">
        <v>0.25</v>
      </c>
      <c r="T6596">
        <v>15</v>
      </c>
      <c r="U6596">
        <v>98</v>
      </c>
      <c r="V6596">
        <v>42</v>
      </c>
      <c r="W6596">
        <v>8.07</v>
      </c>
      <c r="X6596">
        <v>10</v>
      </c>
      <c r="Y6596">
        <v>0.5</v>
      </c>
      <c r="Z6596">
        <v>0.42</v>
      </c>
      <c r="AA6596">
        <v>20</v>
      </c>
      <c r="AB6596">
        <v>0.91</v>
      </c>
      <c r="AC6596">
        <v>1245</v>
      </c>
      <c r="AD6596">
        <v>0.5</v>
      </c>
      <c r="AE6596">
        <v>0.01</v>
      </c>
      <c r="AF6596">
        <v>45</v>
      </c>
      <c r="AG6596">
        <v>340</v>
      </c>
      <c r="AH6596">
        <v>12</v>
      </c>
      <c r="AI6596">
        <v>2</v>
      </c>
      <c r="AJ6596">
        <v>5</v>
      </c>
      <c r="AK6596">
        <v>9</v>
      </c>
      <c r="AL6596">
        <v>0.15</v>
      </c>
      <c r="AM6596">
        <v>5</v>
      </c>
      <c r="AN6596">
        <v>5</v>
      </c>
      <c r="AO6596">
        <v>72</v>
      </c>
      <c r="AP6596">
        <v>5</v>
      </c>
      <c r="AQ6596">
        <v>76</v>
      </c>
    </row>
    <row r="6597" spans="1:43" hidden="1" x14ac:dyDescent="0.25">
      <c r="A6597" t="s">
        <v>23452</v>
      </c>
      <c r="B6597" t="s">
        <v>23453</v>
      </c>
      <c r="C6597" s="1" t="str">
        <f t="shared" si="466"/>
        <v>21:0134</v>
      </c>
      <c r="D6597" s="1" t="str">
        <f t="shared" si="467"/>
        <v>21:0078</v>
      </c>
      <c r="E6597" t="s">
        <v>23454</v>
      </c>
      <c r="F6597" t="s">
        <v>23455</v>
      </c>
      <c r="H6597">
        <v>55.3319908</v>
      </c>
      <c r="I6597">
        <v>-67.601111200000005</v>
      </c>
      <c r="J6597" s="1" t="str">
        <f t="shared" si="464"/>
        <v>Till</v>
      </c>
      <c r="K6597" s="1" t="str">
        <f t="shared" si="465"/>
        <v>&lt;63 micron</v>
      </c>
      <c r="L6597">
        <v>0.1</v>
      </c>
      <c r="M6597">
        <v>2.89</v>
      </c>
      <c r="N6597">
        <v>10</v>
      </c>
      <c r="O6597">
        <v>90</v>
      </c>
      <c r="P6597">
        <v>0.5</v>
      </c>
      <c r="Q6597">
        <v>1</v>
      </c>
      <c r="R6597">
        <v>0.05</v>
      </c>
      <c r="S6597">
        <v>0.25</v>
      </c>
      <c r="T6597">
        <v>17</v>
      </c>
      <c r="U6597">
        <v>89</v>
      </c>
      <c r="V6597">
        <v>40</v>
      </c>
      <c r="W6597">
        <v>8.8000000000000007</v>
      </c>
      <c r="X6597">
        <v>5</v>
      </c>
      <c r="Y6597">
        <v>1</v>
      </c>
      <c r="Z6597">
        <v>0.31</v>
      </c>
      <c r="AA6597">
        <v>20</v>
      </c>
      <c r="AB6597">
        <v>0.8</v>
      </c>
      <c r="AC6597">
        <v>2030</v>
      </c>
      <c r="AD6597">
        <v>1</v>
      </c>
      <c r="AE6597">
        <v>0.01</v>
      </c>
      <c r="AF6597">
        <v>32</v>
      </c>
      <c r="AG6597">
        <v>290</v>
      </c>
      <c r="AH6597">
        <v>16</v>
      </c>
      <c r="AI6597">
        <v>1</v>
      </c>
      <c r="AJ6597">
        <v>4</v>
      </c>
      <c r="AK6597">
        <v>6</v>
      </c>
      <c r="AL6597">
        <v>0.13</v>
      </c>
      <c r="AM6597">
        <v>5</v>
      </c>
      <c r="AN6597">
        <v>5</v>
      </c>
      <c r="AO6597">
        <v>77</v>
      </c>
      <c r="AP6597">
        <v>5</v>
      </c>
      <c r="AQ6597">
        <v>68</v>
      </c>
    </row>
    <row r="6598" spans="1:43" hidden="1" x14ac:dyDescent="0.25">
      <c r="A6598" t="s">
        <v>23456</v>
      </c>
      <c r="B6598" t="s">
        <v>23457</v>
      </c>
      <c r="C6598" s="1" t="str">
        <f t="shared" si="466"/>
        <v>21:0134</v>
      </c>
      <c r="D6598" s="1" t="str">
        <f t="shared" si="467"/>
        <v>21:0078</v>
      </c>
      <c r="E6598" t="s">
        <v>23458</v>
      </c>
      <c r="F6598" t="s">
        <v>23459</v>
      </c>
      <c r="H6598">
        <v>55.385626299999998</v>
      </c>
      <c r="I6598">
        <v>-67.6560451</v>
      </c>
      <c r="J6598" s="1" t="str">
        <f t="shared" si="464"/>
        <v>Till</v>
      </c>
      <c r="K6598" s="1" t="str">
        <f t="shared" si="465"/>
        <v>&lt;63 micron</v>
      </c>
      <c r="L6598">
        <v>0.1</v>
      </c>
      <c r="M6598">
        <v>2.54</v>
      </c>
      <c r="N6598">
        <v>20</v>
      </c>
      <c r="O6598">
        <v>110</v>
      </c>
      <c r="P6598">
        <v>1</v>
      </c>
      <c r="Q6598">
        <v>1</v>
      </c>
      <c r="R6598">
        <v>0.03</v>
      </c>
      <c r="S6598">
        <v>0.25</v>
      </c>
      <c r="T6598">
        <v>12</v>
      </c>
      <c r="U6598">
        <v>67</v>
      </c>
      <c r="V6598">
        <v>25</v>
      </c>
      <c r="W6598">
        <v>13.65</v>
      </c>
      <c r="X6598">
        <v>5</v>
      </c>
      <c r="Y6598">
        <v>1</v>
      </c>
      <c r="Z6598">
        <v>0.28999999999999998</v>
      </c>
      <c r="AA6598">
        <v>10</v>
      </c>
      <c r="AB6598">
        <v>0.67</v>
      </c>
      <c r="AC6598">
        <v>3470</v>
      </c>
      <c r="AD6598">
        <v>0.5</v>
      </c>
      <c r="AE6598">
        <v>0.01</v>
      </c>
      <c r="AF6598">
        <v>23</v>
      </c>
      <c r="AG6598">
        <v>240</v>
      </c>
      <c r="AH6598">
        <v>8</v>
      </c>
      <c r="AI6598">
        <v>2</v>
      </c>
      <c r="AJ6598">
        <v>4</v>
      </c>
      <c r="AK6598">
        <v>4</v>
      </c>
      <c r="AL6598">
        <v>7.0000000000000007E-2</v>
      </c>
      <c r="AM6598">
        <v>5</v>
      </c>
      <c r="AN6598">
        <v>10</v>
      </c>
      <c r="AO6598">
        <v>53</v>
      </c>
      <c r="AP6598">
        <v>5</v>
      </c>
      <c r="AQ6598">
        <v>50</v>
      </c>
    </row>
    <row r="6599" spans="1:43" hidden="1" x14ac:dyDescent="0.25">
      <c r="A6599" t="s">
        <v>23460</v>
      </c>
      <c r="B6599" t="s">
        <v>23461</v>
      </c>
      <c r="C6599" s="1" t="str">
        <f t="shared" si="466"/>
        <v>21:0134</v>
      </c>
      <c r="D6599" s="1" t="str">
        <f t="shared" si="467"/>
        <v>21:0078</v>
      </c>
      <c r="E6599" t="s">
        <v>23462</v>
      </c>
      <c r="F6599" t="s">
        <v>23463</v>
      </c>
      <c r="H6599">
        <v>55.2394496</v>
      </c>
      <c r="I6599">
        <v>-68.203569700000003</v>
      </c>
      <c r="J6599" s="1" t="str">
        <f t="shared" si="464"/>
        <v>Till</v>
      </c>
      <c r="K6599" s="1" t="str">
        <f t="shared" si="465"/>
        <v>&lt;63 micron</v>
      </c>
      <c r="L6599">
        <v>0.1</v>
      </c>
      <c r="M6599">
        <v>2.0299999999999998</v>
      </c>
      <c r="N6599">
        <v>1</v>
      </c>
      <c r="O6599">
        <v>60</v>
      </c>
      <c r="P6599">
        <v>0.25</v>
      </c>
      <c r="Q6599">
        <v>1</v>
      </c>
      <c r="R6599">
        <v>0.1</v>
      </c>
      <c r="S6599">
        <v>0.25</v>
      </c>
      <c r="T6599">
        <v>9</v>
      </c>
      <c r="U6599">
        <v>81</v>
      </c>
      <c r="V6599">
        <v>27</v>
      </c>
      <c r="W6599">
        <v>2.81</v>
      </c>
      <c r="X6599">
        <v>5</v>
      </c>
      <c r="Y6599">
        <v>0.5</v>
      </c>
      <c r="Z6599">
        <v>0.19</v>
      </c>
      <c r="AA6599">
        <v>30</v>
      </c>
      <c r="AB6599">
        <v>0.57999999999999996</v>
      </c>
      <c r="AC6599">
        <v>185</v>
      </c>
      <c r="AD6599">
        <v>0.5</v>
      </c>
      <c r="AE6599">
        <v>0.01</v>
      </c>
      <c r="AF6599">
        <v>27</v>
      </c>
      <c r="AG6599">
        <v>240</v>
      </c>
      <c r="AH6599">
        <v>6</v>
      </c>
      <c r="AI6599">
        <v>1</v>
      </c>
      <c r="AJ6599">
        <v>4</v>
      </c>
      <c r="AK6599">
        <v>9</v>
      </c>
      <c r="AL6599">
        <v>0.14000000000000001</v>
      </c>
      <c r="AM6599">
        <v>5</v>
      </c>
      <c r="AN6599">
        <v>5</v>
      </c>
      <c r="AO6599">
        <v>60</v>
      </c>
      <c r="AP6599">
        <v>5</v>
      </c>
      <c r="AQ6599">
        <v>24</v>
      </c>
    </row>
    <row r="6600" spans="1:43" hidden="1" x14ac:dyDescent="0.25">
      <c r="A6600" t="s">
        <v>23464</v>
      </c>
      <c r="B6600" t="s">
        <v>23465</v>
      </c>
      <c r="C6600" s="1" t="str">
        <f t="shared" si="466"/>
        <v>21:0134</v>
      </c>
      <c r="D6600" s="1" t="str">
        <f t="shared" si="467"/>
        <v>21:0078</v>
      </c>
      <c r="E6600" t="s">
        <v>23466</v>
      </c>
      <c r="F6600" t="s">
        <v>23467</v>
      </c>
      <c r="H6600">
        <v>55.229953700000003</v>
      </c>
      <c r="I6600">
        <v>-68.433324600000006</v>
      </c>
      <c r="J6600" s="1" t="str">
        <f t="shared" si="464"/>
        <v>Till</v>
      </c>
      <c r="K6600" s="1" t="str">
        <f t="shared" si="465"/>
        <v>&lt;63 micron</v>
      </c>
      <c r="L6600">
        <v>0.1</v>
      </c>
      <c r="M6600">
        <v>2.85</v>
      </c>
      <c r="N6600">
        <v>1</v>
      </c>
      <c r="O6600">
        <v>160</v>
      </c>
      <c r="P6600">
        <v>0.25</v>
      </c>
      <c r="Q6600">
        <v>1</v>
      </c>
      <c r="R6600">
        <v>0.16</v>
      </c>
      <c r="S6600">
        <v>0.25</v>
      </c>
      <c r="T6600">
        <v>18</v>
      </c>
      <c r="U6600">
        <v>120</v>
      </c>
      <c r="V6600">
        <v>52</v>
      </c>
      <c r="W6600">
        <v>3.35</v>
      </c>
      <c r="X6600">
        <v>10</v>
      </c>
      <c r="Y6600">
        <v>0.5</v>
      </c>
      <c r="Z6600">
        <v>0.55000000000000004</v>
      </c>
      <c r="AA6600">
        <v>30</v>
      </c>
      <c r="AB6600">
        <v>1.04</v>
      </c>
      <c r="AC6600">
        <v>265</v>
      </c>
      <c r="AD6600">
        <v>0.5</v>
      </c>
      <c r="AE6600">
        <v>0.01</v>
      </c>
      <c r="AF6600">
        <v>57</v>
      </c>
      <c r="AG6600">
        <v>520</v>
      </c>
      <c r="AH6600">
        <v>8</v>
      </c>
      <c r="AI6600">
        <v>1</v>
      </c>
      <c r="AJ6600">
        <v>6</v>
      </c>
      <c r="AK6600">
        <v>11</v>
      </c>
      <c r="AL6600">
        <v>0.21</v>
      </c>
      <c r="AM6600">
        <v>5</v>
      </c>
      <c r="AN6600">
        <v>5</v>
      </c>
      <c r="AO6600">
        <v>87</v>
      </c>
      <c r="AP6600">
        <v>5</v>
      </c>
      <c r="AQ6600">
        <v>52</v>
      </c>
    </row>
    <row r="6601" spans="1:43" hidden="1" x14ac:dyDescent="0.25">
      <c r="A6601" t="s">
        <v>23468</v>
      </c>
      <c r="B6601" t="s">
        <v>23469</v>
      </c>
      <c r="C6601" s="1" t="str">
        <f t="shared" si="466"/>
        <v>21:0134</v>
      </c>
      <c r="D6601" s="1" t="str">
        <f t="shared" si="467"/>
        <v>21:0078</v>
      </c>
      <c r="E6601" t="s">
        <v>23470</v>
      </c>
      <c r="F6601" t="s">
        <v>23471</v>
      </c>
      <c r="H6601">
        <v>55.414671300000002</v>
      </c>
      <c r="I6601">
        <v>-68.553901999999994</v>
      </c>
      <c r="J6601" s="1" t="str">
        <f t="shared" si="464"/>
        <v>Till</v>
      </c>
      <c r="K6601" s="1" t="str">
        <f t="shared" si="465"/>
        <v>&lt;63 micron</v>
      </c>
      <c r="L6601">
        <v>0.1</v>
      </c>
      <c r="M6601">
        <v>0.72</v>
      </c>
      <c r="N6601">
        <v>1</v>
      </c>
      <c r="O6601">
        <v>30</v>
      </c>
      <c r="P6601">
        <v>0.25</v>
      </c>
      <c r="Q6601">
        <v>1</v>
      </c>
      <c r="R6601">
        <v>0.17</v>
      </c>
      <c r="S6601">
        <v>0.25</v>
      </c>
      <c r="T6601">
        <v>5</v>
      </c>
      <c r="U6601">
        <v>44</v>
      </c>
      <c r="V6601">
        <v>12</v>
      </c>
      <c r="W6601">
        <v>1.71</v>
      </c>
      <c r="X6601">
        <v>5</v>
      </c>
      <c r="Y6601">
        <v>0.5</v>
      </c>
      <c r="Z6601">
        <v>0.12</v>
      </c>
      <c r="AA6601">
        <v>50</v>
      </c>
      <c r="AB6601">
        <v>0.3</v>
      </c>
      <c r="AC6601">
        <v>135</v>
      </c>
      <c r="AD6601">
        <v>0.5</v>
      </c>
      <c r="AE6601">
        <v>0.01</v>
      </c>
      <c r="AF6601">
        <v>14</v>
      </c>
      <c r="AG6601">
        <v>480</v>
      </c>
      <c r="AH6601">
        <v>6</v>
      </c>
      <c r="AI6601">
        <v>1</v>
      </c>
      <c r="AJ6601">
        <v>3</v>
      </c>
      <c r="AK6601">
        <v>9</v>
      </c>
      <c r="AL6601">
        <v>0.06</v>
      </c>
      <c r="AM6601">
        <v>5</v>
      </c>
      <c r="AN6601">
        <v>5</v>
      </c>
      <c r="AO6601">
        <v>36</v>
      </c>
      <c r="AP6601">
        <v>5</v>
      </c>
      <c r="AQ6601">
        <v>14</v>
      </c>
    </row>
    <row r="6602" spans="1:43" hidden="1" x14ac:dyDescent="0.25">
      <c r="A6602" t="s">
        <v>23472</v>
      </c>
      <c r="B6602" t="s">
        <v>23473</v>
      </c>
      <c r="C6602" s="1" t="str">
        <f t="shared" si="466"/>
        <v>21:0134</v>
      </c>
      <c r="D6602" s="1" t="str">
        <f t="shared" si="467"/>
        <v>21:0078</v>
      </c>
      <c r="E6602" t="s">
        <v>23474</v>
      </c>
      <c r="F6602" t="s">
        <v>23475</v>
      </c>
      <c r="H6602">
        <v>55.580337399999998</v>
      </c>
      <c r="I6602">
        <v>-68.655138600000001</v>
      </c>
      <c r="J6602" s="1" t="str">
        <f t="shared" si="464"/>
        <v>Till</v>
      </c>
      <c r="K6602" s="1" t="str">
        <f t="shared" si="465"/>
        <v>&lt;63 micron</v>
      </c>
      <c r="L6602">
        <v>0.1</v>
      </c>
      <c r="M6602">
        <v>0.53</v>
      </c>
      <c r="N6602">
        <v>1</v>
      </c>
      <c r="O6602">
        <v>20</v>
      </c>
      <c r="P6602">
        <v>0.25</v>
      </c>
      <c r="Q6602">
        <v>1</v>
      </c>
      <c r="R6602">
        <v>0.28000000000000003</v>
      </c>
      <c r="S6602">
        <v>0.25</v>
      </c>
      <c r="T6602">
        <v>3</v>
      </c>
      <c r="U6602">
        <v>32</v>
      </c>
      <c r="V6602">
        <v>8</v>
      </c>
      <c r="W6602">
        <v>1.49</v>
      </c>
      <c r="X6602">
        <v>5</v>
      </c>
      <c r="Y6602">
        <v>0.5</v>
      </c>
      <c r="Z6602">
        <v>0.06</v>
      </c>
      <c r="AA6602">
        <v>40</v>
      </c>
      <c r="AB6602">
        <v>0.21</v>
      </c>
      <c r="AC6602">
        <v>110</v>
      </c>
      <c r="AD6602">
        <v>0.5</v>
      </c>
      <c r="AE6602">
        <v>0.01</v>
      </c>
      <c r="AF6602">
        <v>8</v>
      </c>
      <c r="AG6602">
        <v>820</v>
      </c>
      <c r="AH6602">
        <v>4</v>
      </c>
      <c r="AI6602">
        <v>1</v>
      </c>
      <c r="AJ6602">
        <v>2</v>
      </c>
      <c r="AK6602">
        <v>11</v>
      </c>
      <c r="AL6602">
        <v>0.05</v>
      </c>
      <c r="AM6602">
        <v>5</v>
      </c>
      <c r="AN6602">
        <v>5</v>
      </c>
      <c r="AO6602">
        <v>30</v>
      </c>
      <c r="AP6602">
        <v>5</v>
      </c>
      <c r="AQ6602">
        <v>10</v>
      </c>
    </row>
    <row r="6603" spans="1:43" hidden="1" x14ac:dyDescent="0.25">
      <c r="A6603" t="s">
        <v>23476</v>
      </c>
      <c r="B6603" t="s">
        <v>23477</v>
      </c>
      <c r="C6603" s="1" t="str">
        <f t="shared" si="466"/>
        <v>21:0134</v>
      </c>
      <c r="D6603" s="1" t="str">
        <f t="shared" si="467"/>
        <v>21:0078</v>
      </c>
      <c r="E6603" t="s">
        <v>23478</v>
      </c>
      <c r="F6603" t="s">
        <v>23479</v>
      </c>
      <c r="H6603">
        <v>55.5970631</v>
      </c>
      <c r="I6603">
        <v>-68.348706199999995</v>
      </c>
      <c r="J6603" s="1" t="str">
        <f t="shared" si="464"/>
        <v>Till</v>
      </c>
      <c r="K6603" s="1" t="str">
        <f t="shared" si="465"/>
        <v>&lt;63 micron</v>
      </c>
      <c r="L6603">
        <v>0.1</v>
      </c>
      <c r="M6603">
        <v>1.1100000000000001</v>
      </c>
      <c r="N6603">
        <v>1</v>
      </c>
      <c r="O6603">
        <v>10</v>
      </c>
      <c r="P6603">
        <v>0.25</v>
      </c>
      <c r="Q6603">
        <v>1</v>
      </c>
      <c r="R6603">
        <v>0.2</v>
      </c>
      <c r="S6603">
        <v>0.25</v>
      </c>
      <c r="T6603">
        <v>4</v>
      </c>
      <c r="U6603">
        <v>37</v>
      </c>
      <c r="V6603">
        <v>9</v>
      </c>
      <c r="W6603">
        <v>2.09</v>
      </c>
      <c r="X6603">
        <v>5</v>
      </c>
      <c r="Y6603">
        <v>0.5</v>
      </c>
      <c r="Z6603">
        <v>0.04</v>
      </c>
      <c r="AA6603">
        <v>20</v>
      </c>
      <c r="AB6603">
        <v>0.23</v>
      </c>
      <c r="AC6603">
        <v>125</v>
      </c>
      <c r="AD6603">
        <v>0.5</v>
      </c>
      <c r="AE6603">
        <v>0.01</v>
      </c>
      <c r="AF6603">
        <v>11</v>
      </c>
      <c r="AG6603">
        <v>600</v>
      </c>
      <c r="AH6603">
        <v>6</v>
      </c>
      <c r="AI6603">
        <v>1</v>
      </c>
      <c r="AJ6603">
        <v>2</v>
      </c>
      <c r="AK6603">
        <v>8</v>
      </c>
      <c r="AL6603">
        <v>7.0000000000000007E-2</v>
      </c>
      <c r="AM6603">
        <v>5</v>
      </c>
      <c r="AN6603">
        <v>5</v>
      </c>
      <c r="AO6603">
        <v>33</v>
      </c>
      <c r="AP6603">
        <v>5</v>
      </c>
      <c r="AQ6603">
        <v>14</v>
      </c>
    </row>
    <row r="6604" spans="1:43" hidden="1" x14ac:dyDescent="0.25">
      <c r="A6604" t="s">
        <v>23480</v>
      </c>
      <c r="B6604" t="s">
        <v>23481</v>
      </c>
      <c r="C6604" s="1" t="str">
        <f t="shared" si="466"/>
        <v>21:0134</v>
      </c>
      <c r="D6604" s="1" t="str">
        <f t="shared" si="467"/>
        <v>21:0078</v>
      </c>
      <c r="E6604" t="s">
        <v>23482</v>
      </c>
      <c r="F6604" t="s">
        <v>23483</v>
      </c>
      <c r="H6604">
        <v>55.700282000000001</v>
      </c>
      <c r="I6604">
        <v>-68.054219799999998</v>
      </c>
      <c r="J6604" s="1" t="str">
        <f t="shared" si="464"/>
        <v>Till</v>
      </c>
      <c r="K6604" s="1" t="str">
        <f t="shared" si="465"/>
        <v>&lt;63 micron</v>
      </c>
      <c r="L6604">
        <v>0.1</v>
      </c>
      <c r="M6604">
        <v>1.38</v>
      </c>
      <c r="N6604">
        <v>4</v>
      </c>
      <c r="O6604">
        <v>60</v>
      </c>
      <c r="P6604">
        <v>0.5</v>
      </c>
      <c r="Q6604">
        <v>1</v>
      </c>
      <c r="R6604">
        <v>0.24</v>
      </c>
      <c r="S6604">
        <v>0.25</v>
      </c>
      <c r="T6604">
        <v>10</v>
      </c>
      <c r="U6604">
        <v>48</v>
      </c>
      <c r="V6604">
        <v>23</v>
      </c>
      <c r="W6604">
        <v>3.74</v>
      </c>
      <c r="X6604">
        <v>5</v>
      </c>
      <c r="Y6604">
        <v>0.5</v>
      </c>
      <c r="Z6604">
        <v>0.14000000000000001</v>
      </c>
      <c r="AA6604">
        <v>20</v>
      </c>
      <c r="AB6604">
        <v>0.56999999999999995</v>
      </c>
      <c r="AC6604">
        <v>510</v>
      </c>
      <c r="AD6604">
        <v>0.5</v>
      </c>
      <c r="AE6604">
        <v>0.02</v>
      </c>
      <c r="AF6604">
        <v>25</v>
      </c>
      <c r="AG6604">
        <v>510</v>
      </c>
      <c r="AH6604">
        <v>10</v>
      </c>
      <c r="AI6604">
        <v>2</v>
      </c>
      <c r="AJ6604">
        <v>3</v>
      </c>
      <c r="AK6604">
        <v>11</v>
      </c>
      <c r="AL6604">
        <v>0.09</v>
      </c>
      <c r="AM6604">
        <v>5</v>
      </c>
      <c r="AN6604">
        <v>5</v>
      </c>
      <c r="AO6604">
        <v>36</v>
      </c>
      <c r="AP6604">
        <v>5</v>
      </c>
      <c r="AQ6604">
        <v>38</v>
      </c>
    </row>
    <row r="6605" spans="1:43" hidden="1" x14ac:dyDescent="0.25">
      <c r="A6605" t="s">
        <v>23484</v>
      </c>
      <c r="B6605" t="s">
        <v>23485</v>
      </c>
      <c r="C6605" s="1" t="str">
        <f t="shared" si="466"/>
        <v>21:0134</v>
      </c>
      <c r="D6605" s="1" t="str">
        <f t="shared" si="467"/>
        <v>21:0078</v>
      </c>
      <c r="E6605" t="s">
        <v>23486</v>
      </c>
      <c r="F6605" t="s">
        <v>23487</v>
      </c>
      <c r="H6605">
        <v>54.674143100000002</v>
      </c>
      <c r="I6605">
        <v>-59.966398099999999</v>
      </c>
      <c r="J6605" s="1" t="str">
        <f t="shared" si="464"/>
        <v>Till</v>
      </c>
      <c r="K6605" s="1" t="str">
        <f t="shared" si="465"/>
        <v>&lt;63 micron</v>
      </c>
      <c r="L6605">
        <v>0.1</v>
      </c>
      <c r="M6605">
        <v>1.73</v>
      </c>
      <c r="N6605">
        <v>1</v>
      </c>
      <c r="O6605">
        <v>60</v>
      </c>
      <c r="P6605">
        <v>0.25</v>
      </c>
      <c r="Q6605">
        <v>1</v>
      </c>
      <c r="R6605">
        <v>0.47</v>
      </c>
      <c r="S6605">
        <v>0.25</v>
      </c>
      <c r="T6605">
        <v>5</v>
      </c>
      <c r="U6605">
        <v>30</v>
      </c>
      <c r="V6605">
        <v>6</v>
      </c>
      <c r="W6605">
        <v>2.94</v>
      </c>
      <c r="X6605">
        <v>5</v>
      </c>
      <c r="Y6605">
        <v>0.5</v>
      </c>
      <c r="Z6605">
        <v>0.2</v>
      </c>
      <c r="AA6605">
        <v>20</v>
      </c>
      <c r="AB6605">
        <v>0.48</v>
      </c>
      <c r="AC6605">
        <v>205</v>
      </c>
      <c r="AD6605">
        <v>0.5</v>
      </c>
      <c r="AE6605">
        <v>0.01</v>
      </c>
      <c r="AF6605">
        <v>10</v>
      </c>
      <c r="AG6605">
        <v>650</v>
      </c>
      <c r="AH6605">
        <v>12</v>
      </c>
      <c r="AI6605">
        <v>1</v>
      </c>
      <c r="AJ6605">
        <v>3</v>
      </c>
      <c r="AK6605">
        <v>36</v>
      </c>
      <c r="AL6605">
        <v>0.22</v>
      </c>
      <c r="AM6605">
        <v>5</v>
      </c>
      <c r="AN6605">
        <v>5</v>
      </c>
      <c r="AO6605">
        <v>53</v>
      </c>
      <c r="AP6605">
        <v>5</v>
      </c>
      <c r="AQ6605">
        <v>30</v>
      </c>
    </row>
    <row r="6606" spans="1:43" hidden="1" x14ac:dyDescent="0.25">
      <c r="A6606" t="s">
        <v>23488</v>
      </c>
      <c r="B6606" t="s">
        <v>23489</v>
      </c>
      <c r="C6606" s="1" t="str">
        <f t="shared" si="466"/>
        <v>21:0134</v>
      </c>
      <c r="D6606" s="1" t="str">
        <f t="shared" si="467"/>
        <v>21:0078</v>
      </c>
      <c r="E6606" t="s">
        <v>23490</v>
      </c>
      <c r="F6606" t="s">
        <v>23491</v>
      </c>
      <c r="H6606">
        <v>53.1871194</v>
      </c>
      <c r="I6606">
        <v>-64.815349100000006</v>
      </c>
      <c r="J6606" s="1" t="str">
        <f t="shared" si="464"/>
        <v>Till</v>
      </c>
      <c r="K6606" s="1" t="str">
        <f t="shared" si="465"/>
        <v>&lt;63 micron</v>
      </c>
      <c r="L6606">
        <v>0.1</v>
      </c>
      <c r="M6606">
        <v>1.25</v>
      </c>
      <c r="N6606">
        <v>1</v>
      </c>
      <c r="O6606">
        <v>40</v>
      </c>
      <c r="P6606">
        <v>0.25</v>
      </c>
      <c r="Q6606">
        <v>1</v>
      </c>
      <c r="R6606">
        <v>0.32</v>
      </c>
      <c r="S6606">
        <v>0.25</v>
      </c>
      <c r="T6606">
        <v>6</v>
      </c>
      <c r="U6606">
        <v>37</v>
      </c>
      <c r="V6606">
        <v>19</v>
      </c>
      <c r="W6606">
        <v>2.08</v>
      </c>
      <c r="X6606">
        <v>5</v>
      </c>
      <c r="Y6606">
        <v>0.5</v>
      </c>
      <c r="Z6606">
        <v>0.08</v>
      </c>
      <c r="AA6606">
        <v>20</v>
      </c>
      <c r="AB6606">
        <v>0.43</v>
      </c>
      <c r="AC6606">
        <v>140</v>
      </c>
      <c r="AD6606">
        <v>0.5</v>
      </c>
      <c r="AE6606">
        <v>0.02</v>
      </c>
      <c r="AF6606">
        <v>15</v>
      </c>
      <c r="AG6606">
        <v>760</v>
      </c>
      <c r="AH6606">
        <v>4</v>
      </c>
      <c r="AI6606">
        <v>2</v>
      </c>
      <c r="AJ6606">
        <v>3</v>
      </c>
      <c r="AK6606">
        <v>13</v>
      </c>
      <c r="AL6606">
        <v>0.11</v>
      </c>
      <c r="AM6606">
        <v>5</v>
      </c>
      <c r="AN6606">
        <v>5</v>
      </c>
      <c r="AO6606">
        <v>43</v>
      </c>
      <c r="AP6606">
        <v>5</v>
      </c>
      <c r="AQ6606">
        <v>24</v>
      </c>
    </row>
    <row r="6607" spans="1:43" hidden="1" x14ac:dyDescent="0.25">
      <c r="A6607" t="s">
        <v>23492</v>
      </c>
      <c r="B6607" t="s">
        <v>23493</v>
      </c>
      <c r="C6607" s="1" t="str">
        <f t="shared" si="466"/>
        <v>21:0134</v>
      </c>
      <c r="D6607" s="1" t="str">
        <f t="shared" si="467"/>
        <v>21:0078</v>
      </c>
      <c r="E6607" t="s">
        <v>23494</v>
      </c>
      <c r="F6607" t="s">
        <v>23495</v>
      </c>
      <c r="H6607">
        <v>55.768433299999998</v>
      </c>
      <c r="I6607">
        <v>-67.829419599999994</v>
      </c>
      <c r="J6607" s="1" t="str">
        <f t="shared" si="464"/>
        <v>Till</v>
      </c>
      <c r="K6607" s="1" t="str">
        <f t="shared" si="465"/>
        <v>&lt;63 micron</v>
      </c>
      <c r="L6607">
        <v>0.1</v>
      </c>
      <c r="M6607">
        <v>2.1800000000000002</v>
      </c>
      <c r="N6607">
        <v>20</v>
      </c>
      <c r="O6607">
        <v>60</v>
      </c>
      <c r="P6607">
        <v>0.5</v>
      </c>
      <c r="Q6607">
        <v>1</v>
      </c>
      <c r="R6607">
        <v>0.08</v>
      </c>
      <c r="S6607">
        <v>0.25</v>
      </c>
      <c r="T6607">
        <v>28</v>
      </c>
      <c r="U6607">
        <v>53</v>
      </c>
      <c r="V6607">
        <v>53</v>
      </c>
      <c r="W6607">
        <v>7.01</v>
      </c>
      <c r="X6607">
        <v>5</v>
      </c>
      <c r="Y6607">
        <v>0.5</v>
      </c>
      <c r="Z6607">
        <v>0.09</v>
      </c>
      <c r="AA6607">
        <v>30</v>
      </c>
      <c r="AB6607">
        <v>0.78</v>
      </c>
      <c r="AC6607">
        <v>890</v>
      </c>
      <c r="AD6607">
        <v>0.5</v>
      </c>
      <c r="AE6607">
        <v>0.01</v>
      </c>
      <c r="AF6607">
        <v>48</v>
      </c>
      <c r="AG6607">
        <v>250</v>
      </c>
      <c r="AH6607">
        <v>22</v>
      </c>
      <c r="AI6607">
        <v>2</v>
      </c>
      <c r="AJ6607">
        <v>4</v>
      </c>
      <c r="AK6607">
        <v>7</v>
      </c>
      <c r="AL6607">
        <v>0.03</v>
      </c>
      <c r="AM6607">
        <v>5</v>
      </c>
      <c r="AN6607">
        <v>5</v>
      </c>
      <c r="AO6607">
        <v>39</v>
      </c>
      <c r="AP6607">
        <v>5</v>
      </c>
      <c r="AQ6607">
        <v>66</v>
      </c>
    </row>
    <row r="6608" spans="1:43" hidden="1" x14ac:dyDescent="0.25">
      <c r="A6608" t="s">
        <v>23496</v>
      </c>
      <c r="B6608" t="s">
        <v>23497</v>
      </c>
      <c r="C6608" s="1" t="str">
        <f t="shared" si="466"/>
        <v>21:0134</v>
      </c>
      <c r="D6608" s="1" t="str">
        <f t="shared" si="467"/>
        <v>21:0078</v>
      </c>
      <c r="E6608" t="s">
        <v>23498</v>
      </c>
      <c r="F6608" t="s">
        <v>23499</v>
      </c>
      <c r="H6608">
        <v>55.777537100000004</v>
      </c>
      <c r="I6608">
        <v>-67.585193599999997</v>
      </c>
      <c r="J6608" s="1" t="str">
        <f t="shared" si="464"/>
        <v>Till</v>
      </c>
      <c r="K6608" s="1" t="str">
        <f t="shared" si="465"/>
        <v>&lt;63 micron</v>
      </c>
      <c r="L6608">
        <v>0.1</v>
      </c>
      <c r="M6608">
        <v>1.77</v>
      </c>
      <c r="N6608">
        <v>16</v>
      </c>
      <c r="O6608">
        <v>40</v>
      </c>
      <c r="P6608">
        <v>0.5</v>
      </c>
      <c r="Q6608">
        <v>1</v>
      </c>
      <c r="R6608">
        <v>0.15</v>
      </c>
      <c r="S6608">
        <v>0.25</v>
      </c>
      <c r="T6608">
        <v>12</v>
      </c>
      <c r="U6608">
        <v>53</v>
      </c>
      <c r="V6608">
        <v>60</v>
      </c>
      <c r="W6608">
        <v>8.19</v>
      </c>
      <c r="X6608">
        <v>5</v>
      </c>
      <c r="Y6608">
        <v>0.5</v>
      </c>
      <c r="Z6608">
        <v>0.05</v>
      </c>
      <c r="AA6608">
        <v>30</v>
      </c>
      <c r="AB6608">
        <v>0.7</v>
      </c>
      <c r="AC6608">
        <v>560</v>
      </c>
      <c r="AD6608">
        <v>0.5</v>
      </c>
      <c r="AE6608">
        <v>0.01</v>
      </c>
      <c r="AF6608">
        <v>30</v>
      </c>
      <c r="AG6608">
        <v>220</v>
      </c>
      <c r="AH6608">
        <v>16</v>
      </c>
      <c r="AI6608">
        <v>2</v>
      </c>
      <c r="AJ6608">
        <v>6</v>
      </c>
      <c r="AK6608">
        <v>7</v>
      </c>
      <c r="AL6608">
        <v>0.09</v>
      </c>
      <c r="AM6608">
        <v>5</v>
      </c>
      <c r="AN6608">
        <v>5</v>
      </c>
      <c r="AO6608">
        <v>49</v>
      </c>
      <c r="AP6608">
        <v>5</v>
      </c>
      <c r="AQ6608">
        <v>58</v>
      </c>
    </row>
    <row r="6609" spans="1:43" hidden="1" x14ac:dyDescent="0.25">
      <c r="A6609" t="s">
        <v>23500</v>
      </c>
      <c r="B6609" t="s">
        <v>23501</v>
      </c>
      <c r="C6609" s="1" t="str">
        <f t="shared" si="466"/>
        <v>21:0134</v>
      </c>
      <c r="D6609" s="1" t="str">
        <f t="shared" si="467"/>
        <v>21:0078</v>
      </c>
      <c r="E6609" t="s">
        <v>23502</v>
      </c>
      <c r="F6609" t="s">
        <v>23503</v>
      </c>
      <c r="H6609">
        <v>55.677306999999999</v>
      </c>
      <c r="I6609">
        <v>-67.399563799999996</v>
      </c>
      <c r="J6609" s="1" t="str">
        <f t="shared" si="464"/>
        <v>Till</v>
      </c>
      <c r="K6609" s="1" t="str">
        <f t="shared" si="465"/>
        <v>&lt;63 micron</v>
      </c>
      <c r="L6609">
        <v>0.1</v>
      </c>
      <c r="M6609">
        <v>1.82</v>
      </c>
      <c r="N6609">
        <v>8</v>
      </c>
      <c r="O6609">
        <v>70</v>
      </c>
      <c r="P6609">
        <v>0.25</v>
      </c>
      <c r="Q6609">
        <v>1</v>
      </c>
      <c r="R6609">
        <v>0.23</v>
      </c>
      <c r="S6609">
        <v>0.25</v>
      </c>
      <c r="T6609">
        <v>13</v>
      </c>
      <c r="U6609">
        <v>60</v>
      </c>
      <c r="V6609">
        <v>46</v>
      </c>
      <c r="W6609">
        <v>6.21</v>
      </c>
      <c r="X6609">
        <v>5</v>
      </c>
      <c r="Y6609">
        <v>0.5</v>
      </c>
      <c r="Z6609">
        <v>0.1</v>
      </c>
      <c r="AA6609">
        <v>20</v>
      </c>
      <c r="AB6609">
        <v>0.87</v>
      </c>
      <c r="AC6609">
        <v>520</v>
      </c>
      <c r="AD6609">
        <v>0.5</v>
      </c>
      <c r="AE6609">
        <v>0.01</v>
      </c>
      <c r="AF6609">
        <v>33</v>
      </c>
      <c r="AG6609">
        <v>290</v>
      </c>
      <c r="AH6609">
        <v>8</v>
      </c>
      <c r="AI6609">
        <v>2</v>
      </c>
      <c r="AJ6609">
        <v>5</v>
      </c>
      <c r="AK6609">
        <v>9</v>
      </c>
      <c r="AL6609">
        <v>0.09</v>
      </c>
      <c r="AM6609">
        <v>5</v>
      </c>
      <c r="AN6609">
        <v>5</v>
      </c>
      <c r="AO6609">
        <v>57</v>
      </c>
      <c r="AP6609">
        <v>5</v>
      </c>
      <c r="AQ6609">
        <v>54</v>
      </c>
    </row>
    <row r="6610" spans="1:43" hidden="1" x14ac:dyDescent="0.25">
      <c r="A6610" t="s">
        <v>23504</v>
      </c>
      <c r="B6610" t="s">
        <v>23505</v>
      </c>
      <c r="C6610" s="1" t="str">
        <f t="shared" si="466"/>
        <v>21:0134</v>
      </c>
      <c r="D6610" s="1" t="str">
        <f t="shared" si="467"/>
        <v>21:0078</v>
      </c>
      <c r="E6610" t="s">
        <v>23506</v>
      </c>
      <c r="F6610" t="s">
        <v>23507</v>
      </c>
      <c r="H6610">
        <v>54.073435400000001</v>
      </c>
      <c r="I6610">
        <v>-67.365597600000001</v>
      </c>
      <c r="J6610" s="1" t="str">
        <f t="shared" si="464"/>
        <v>Till</v>
      </c>
      <c r="K6610" s="1" t="str">
        <f t="shared" si="465"/>
        <v>&lt;63 micron</v>
      </c>
      <c r="L6610">
        <v>0.1</v>
      </c>
      <c r="M6610">
        <v>1.45</v>
      </c>
      <c r="N6610">
        <v>1</v>
      </c>
      <c r="O6610">
        <v>70</v>
      </c>
      <c r="P6610">
        <v>0.5</v>
      </c>
      <c r="Q6610">
        <v>1</v>
      </c>
      <c r="R6610">
        <v>0.2</v>
      </c>
      <c r="S6610">
        <v>0.25</v>
      </c>
      <c r="T6610">
        <v>12</v>
      </c>
      <c r="U6610">
        <v>89</v>
      </c>
      <c r="V6610">
        <v>21</v>
      </c>
      <c r="W6610">
        <v>2.0299999999999998</v>
      </c>
      <c r="X6610">
        <v>5</v>
      </c>
      <c r="Y6610">
        <v>0.5</v>
      </c>
      <c r="Z6610">
        <v>0.2</v>
      </c>
      <c r="AA6610">
        <v>30</v>
      </c>
      <c r="AB6610">
        <v>0.68</v>
      </c>
      <c r="AC6610">
        <v>185</v>
      </c>
      <c r="AD6610">
        <v>0.5</v>
      </c>
      <c r="AE6610">
        <v>0.02</v>
      </c>
      <c r="AF6610">
        <v>31</v>
      </c>
      <c r="AG6610">
        <v>490</v>
      </c>
      <c r="AH6610">
        <v>8</v>
      </c>
      <c r="AI6610">
        <v>1</v>
      </c>
      <c r="AJ6610">
        <v>5</v>
      </c>
      <c r="AK6610">
        <v>9</v>
      </c>
      <c r="AL6610">
        <v>0.14000000000000001</v>
      </c>
      <c r="AM6610">
        <v>5</v>
      </c>
      <c r="AN6610">
        <v>5</v>
      </c>
      <c r="AO6610">
        <v>60</v>
      </c>
      <c r="AP6610">
        <v>5</v>
      </c>
      <c r="AQ6610">
        <v>24</v>
      </c>
    </row>
    <row r="6611" spans="1:43" hidden="1" x14ac:dyDescent="0.25">
      <c r="A6611" t="s">
        <v>23508</v>
      </c>
      <c r="B6611" t="s">
        <v>23509</v>
      </c>
      <c r="C6611" s="1" t="str">
        <f t="shared" si="466"/>
        <v>21:0134</v>
      </c>
      <c r="D6611" s="1" t="str">
        <f t="shared" si="467"/>
        <v>21:0078</v>
      </c>
      <c r="E6611" t="s">
        <v>23510</v>
      </c>
      <c r="F6611" t="s">
        <v>23511</v>
      </c>
      <c r="H6611">
        <v>54.074894999999998</v>
      </c>
      <c r="I6611">
        <v>-67.276885699999994</v>
      </c>
      <c r="J6611" s="1" t="str">
        <f t="shared" si="464"/>
        <v>Till</v>
      </c>
      <c r="K6611" s="1" t="str">
        <f t="shared" si="465"/>
        <v>&lt;63 micron</v>
      </c>
      <c r="L6611">
        <v>0.1</v>
      </c>
      <c r="M6611">
        <v>1.33</v>
      </c>
      <c r="N6611">
        <v>4</v>
      </c>
      <c r="O6611">
        <v>50</v>
      </c>
      <c r="P6611">
        <v>0.25</v>
      </c>
      <c r="Q6611">
        <v>1</v>
      </c>
      <c r="R6611">
        <v>0.2</v>
      </c>
      <c r="S6611">
        <v>0.25</v>
      </c>
      <c r="T6611">
        <v>10</v>
      </c>
      <c r="U6611">
        <v>73</v>
      </c>
      <c r="V6611">
        <v>24</v>
      </c>
      <c r="W6611">
        <v>1.82</v>
      </c>
      <c r="X6611">
        <v>5</v>
      </c>
      <c r="Y6611">
        <v>0.5</v>
      </c>
      <c r="Z6611">
        <v>0.15</v>
      </c>
      <c r="AA6611">
        <v>30</v>
      </c>
      <c r="AB6611">
        <v>0.53</v>
      </c>
      <c r="AC6611">
        <v>140</v>
      </c>
      <c r="AD6611">
        <v>0.5</v>
      </c>
      <c r="AE6611">
        <v>0.02</v>
      </c>
      <c r="AF6611">
        <v>26</v>
      </c>
      <c r="AG6611">
        <v>590</v>
      </c>
      <c r="AH6611">
        <v>4</v>
      </c>
      <c r="AI6611">
        <v>1</v>
      </c>
      <c r="AJ6611">
        <v>4</v>
      </c>
      <c r="AK6611">
        <v>7</v>
      </c>
      <c r="AL6611">
        <v>0.1</v>
      </c>
      <c r="AM6611">
        <v>5</v>
      </c>
      <c r="AN6611">
        <v>5</v>
      </c>
      <c r="AO6611">
        <v>48</v>
      </c>
      <c r="AP6611">
        <v>5</v>
      </c>
      <c r="AQ6611">
        <v>22</v>
      </c>
    </row>
    <row r="6612" spans="1:43" hidden="1" x14ac:dyDescent="0.25">
      <c r="A6612" t="s">
        <v>23512</v>
      </c>
      <c r="B6612" t="s">
        <v>23513</v>
      </c>
      <c r="C6612" s="1" t="str">
        <f t="shared" si="466"/>
        <v>21:0134</v>
      </c>
      <c r="D6612" s="1" t="str">
        <f t="shared" si="467"/>
        <v>21:0078</v>
      </c>
      <c r="E6612" t="s">
        <v>23514</v>
      </c>
      <c r="F6612" t="s">
        <v>23515</v>
      </c>
      <c r="H6612">
        <v>54.076563399999998</v>
      </c>
      <c r="I6612">
        <v>-67.206500500000004</v>
      </c>
      <c r="J6612" s="1" t="str">
        <f t="shared" si="464"/>
        <v>Till</v>
      </c>
      <c r="K6612" s="1" t="str">
        <f t="shared" si="465"/>
        <v>&lt;63 micron</v>
      </c>
      <c r="L6612">
        <v>0.1</v>
      </c>
      <c r="M6612">
        <v>1.03</v>
      </c>
      <c r="N6612">
        <v>1</v>
      </c>
      <c r="O6612">
        <v>30</v>
      </c>
      <c r="P6612">
        <v>0.25</v>
      </c>
      <c r="Q6612">
        <v>1</v>
      </c>
      <c r="R6612">
        <v>0.19</v>
      </c>
      <c r="S6612">
        <v>0.25</v>
      </c>
      <c r="T6612">
        <v>8</v>
      </c>
      <c r="U6612">
        <v>53</v>
      </c>
      <c r="V6612">
        <v>22</v>
      </c>
      <c r="W6612">
        <v>1.42</v>
      </c>
      <c r="X6612">
        <v>5</v>
      </c>
      <c r="Y6612">
        <v>0.5</v>
      </c>
      <c r="Z6612">
        <v>0.11</v>
      </c>
      <c r="AA6612">
        <v>30</v>
      </c>
      <c r="AB6612">
        <v>0.39</v>
      </c>
      <c r="AC6612">
        <v>115</v>
      </c>
      <c r="AD6612">
        <v>0.5</v>
      </c>
      <c r="AE6612">
        <v>0.02</v>
      </c>
      <c r="AF6612">
        <v>18</v>
      </c>
      <c r="AG6612">
        <v>620</v>
      </c>
      <c r="AH6612">
        <v>6</v>
      </c>
      <c r="AI6612">
        <v>1</v>
      </c>
      <c r="AJ6612">
        <v>3</v>
      </c>
      <c r="AK6612">
        <v>6</v>
      </c>
      <c r="AL6612">
        <v>7.0000000000000007E-2</v>
      </c>
      <c r="AM6612">
        <v>5</v>
      </c>
      <c r="AN6612">
        <v>5</v>
      </c>
      <c r="AO6612">
        <v>36</v>
      </c>
      <c r="AP6612">
        <v>5</v>
      </c>
      <c r="AQ6612">
        <v>16</v>
      </c>
    </row>
    <row r="6613" spans="1:43" hidden="1" x14ac:dyDescent="0.25">
      <c r="A6613" t="s">
        <v>23516</v>
      </c>
      <c r="B6613" t="s">
        <v>23517</v>
      </c>
      <c r="C6613" s="1" t="str">
        <f t="shared" si="466"/>
        <v>21:0134</v>
      </c>
      <c r="D6613" s="1" t="str">
        <f t="shared" si="467"/>
        <v>21:0078</v>
      </c>
      <c r="E6613" t="s">
        <v>23518</v>
      </c>
      <c r="F6613" t="s">
        <v>23519</v>
      </c>
      <c r="H6613">
        <v>54.098018199999999</v>
      </c>
      <c r="I6613">
        <v>-67.139427699999999</v>
      </c>
      <c r="J6613" s="1" t="str">
        <f t="shared" ref="J6613:J6676" si="468">HYPERLINK("http://geochem.nrcan.gc.ca/cdogs/content/kwd/kwd020044_e.htm", "Till")</f>
        <v>Till</v>
      </c>
      <c r="K6613" s="1" t="str">
        <f t="shared" si="465"/>
        <v>&lt;63 micron</v>
      </c>
      <c r="L6613">
        <v>0.1</v>
      </c>
      <c r="M6613">
        <v>2.02</v>
      </c>
      <c r="N6613">
        <v>1</v>
      </c>
      <c r="O6613">
        <v>90</v>
      </c>
      <c r="P6613">
        <v>0.25</v>
      </c>
      <c r="Q6613">
        <v>1</v>
      </c>
      <c r="R6613">
        <v>0.13</v>
      </c>
      <c r="S6613">
        <v>0.25</v>
      </c>
      <c r="T6613">
        <v>13</v>
      </c>
      <c r="U6613">
        <v>103</v>
      </c>
      <c r="V6613">
        <v>40</v>
      </c>
      <c r="W6613">
        <v>2.35</v>
      </c>
      <c r="X6613">
        <v>5</v>
      </c>
      <c r="Y6613">
        <v>0.5</v>
      </c>
      <c r="Z6613">
        <v>0.26</v>
      </c>
      <c r="AA6613">
        <v>30</v>
      </c>
      <c r="AB6613">
        <v>0.77</v>
      </c>
      <c r="AC6613">
        <v>155</v>
      </c>
      <c r="AD6613">
        <v>0.5</v>
      </c>
      <c r="AE6613">
        <v>0.02</v>
      </c>
      <c r="AF6613">
        <v>43</v>
      </c>
      <c r="AG6613">
        <v>380</v>
      </c>
      <c r="AH6613">
        <v>6</v>
      </c>
      <c r="AI6613">
        <v>2</v>
      </c>
      <c r="AJ6613">
        <v>6</v>
      </c>
      <c r="AK6613">
        <v>7</v>
      </c>
      <c r="AL6613">
        <v>0.14000000000000001</v>
      </c>
      <c r="AM6613">
        <v>5</v>
      </c>
      <c r="AN6613">
        <v>5</v>
      </c>
      <c r="AO6613">
        <v>64</v>
      </c>
      <c r="AP6613">
        <v>5</v>
      </c>
      <c r="AQ6613">
        <v>34</v>
      </c>
    </row>
    <row r="6614" spans="1:43" hidden="1" x14ac:dyDescent="0.25">
      <c r="A6614" t="s">
        <v>23520</v>
      </c>
      <c r="B6614" t="s">
        <v>23521</v>
      </c>
      <c r="C6614" s="1" t="str">
        <f t="shared" si="466"/>
        <v>21:0134</v>
      </c>
      <c r="D6614" s="1" t="str">
        <f t="shared" si="467"/>
        <v>21:0078</v>
      </c>
      <c r="E6614" t="s">
        <v>23522</v>
      </c>
      <c r="F6614" t="s">
        <v>23523</v>
      </c>
      <c r="H6614">
        <v>54.035857800000002</v>
      </c>
      <c r="I6614">
        <v>-67.073867100000001</v>
      </c>
      <c r="J6614" s="1" t="str">
        <f t="shared" si="468"/>
        <v>Till</v>
      </c>
      <c r="K6614" s="1" t="str">
        <f t="shared" si="465"/>
        <v>&lt;63 micron</v>
      </c>
      <c r="L6614">
        <v>0.1</v>
      </c>
      <c r="M6614">
        <v>1.62</v>
      </c>
      <c r="N6614">
        <v>1</v>
      </c>
      <c r="O6614">
        <v>100</v>
      </c>
      <c r="P6614">
        <v>0.25</v>
      </c>
      <c r="Q6614">
        <v>2</v>
      </c>
      <c r="R6614">
        <v>0.15</v>
      </c>
      <c r="S6614">
        <v>0.25</v>
      </c>
      <c r="T6614">
        <v>10</v>
      </c>
      <c r="U6614">
        <v>90</v>
      </c>
      <c r="V6614">
        <v>29</v>
      </c>
      <c r="W6614">
        <v>2.0699999999999998</v>
      </c>
      <c r="X6614">
        <v>10</v>
      </c>
      <c r="Y6614">
        <v>0.5</v>
      </c>
      <c r="Z6614">
        <v>0.2</v>
      </c>
      <c r="AA6614">
        <v>40</v>
      </c>
      <c r="AB6614">
        <v>0.69</v>
      </c>
      <c r="AC6614">
        <v>130</v>
      </c>
      <c r="AD6614">
        <v>0.5</v>
      </c>
      <c r="AE6614">
        <v>0.01</v>
      </c>
      <c r="AF6614">
        <v>36</v>
      </c>
      <c r="AG6614">
        <v>400</v>
      </c>
      <c r="AH6614">
        <v>4</v>
      </c>
      <c r="AI6614">
        <v>1</v>
      </c>
      <c r="AJ6614">
        <v>6</v>
      </c>
      <c r="AK6614">
        <v>9</v>
      </c>
      <c r="AL6614">
        <v>0.13</v>
      </c>
      <c r="AM6614">
        <v>5</v>
      </c>
      <c r="AN6614">
        <v>5</v>
      </c>
      <c r="AO6614">
        <v>57</v>
      </c>
      <c r="AP6614">
        <v>5</v>
      </c>
      <c r="AQ6614">
        <v>28</v>
      </c>
    </row>
    <row r="6615" spans="1:43" hidden="1" x14ac:dyDescent="0.25">
      <c r="A6615" t="s">
        <v>23524</v>
      </c>
      <c r="B6615" t="s">
        <v>23525</v>
      </c>
      <c r="C6615" s="1" t="str">
        <f t="shared" si="466"/>
        <v>21:0134</v>
      </c>
      <c r="D6615" s="1" t="str">
        <f t="shared" si="467"/>
        <v>21:0078</v>
      </c>
      <c r="E6615" t="s">
        <v>23526</v>
      </c>
      <c r="F6615" t="s">
        <v>23527</v>
      </c>
      <c r="H6615">
        <v>54.077483700000002</v>
      </c>
      <c r="I6615">
        <v>-67.035250599999998</v>
      </c>
      <c r="J6615" s="1" t="str">
        <f t="shared" si="468"/>
        <v>Till</v>
      </c>
      <c r="K6615" s="1" t="str">
        <f t="shared" si="465"/>
        <v>&lt;63 micron</v>
      </c>
      <c r="L6615">
        <v>0.1</v>
      </c>
      <c r="M6615">
        <v>1.82</v>
      </c>
      <c r="N6615">
        <v>1</v>
      </c>
      <c r="O6615">
        <v>40</v>
      </c>
      <c r="P6615">
        <v>0.5</v>
      </c>
      <c r="Q6615">
        <v>1</v>
      </c>
      <c r="R6615">
        <v>0.16</v>
      </c>
      <c r="S6615">
        <v>0.25</v>
      </c>
      <c r="T6615">
        <v>9</v>
      </c>
      <c r="U6615">
        <v>82</v>
      </c>
      <c r="V6615">
        <v>23</v>
      </c>
      <c r="W6615">
        <v>2.14</v>
      </c>
      <c r="X6615">
        <v>10</v>
      </c>
      <c r="Y6615">
        <v>0.5</v>
      </c>
      <c r="Z6615">
        <v>0.12</v>
      </c>
      <c r="AA6615">
        <v>30</v>
      </c>
      <c r="AB6615">
        <v>0.59</v>
      </c>
      <c r="AC6615">
        <v>130</v>
      </c>
      <c r="AD6615">
        <v>0.5</v>
      </c>
      <c r="AE6615">
        <v>0.01</v>
      </c>
      <c r="AF6615">
        <v>27</v>
      </c>
      <c r="AG6615">
        <v>580</v>
      </c>
      <c r="AH6615">
        <v>8</v>
      </c>
      <c r="AI6615">
        <v>1</v>
      </c>
      <c r="AJ6615">
        <v>4</v>
      </c>
      <c r="AK6615">
        <v>7</v>
      </c>
      <c r="AL6615">
        <v>0.11</v>
      </c>
      <c r="AM6615">
        <v>5</v>
      </c>
      <c r="AN6615">
        <v>5</v>
      </c>
      <c r="AO6615">
        <v>57</v>
      </c>
      <c r="AP6615">
        <v>5</v>
      </c>
      <c r="AQ6615">
        <v>26</v>
      </c>
    </row>
    <row r="6616" spans="1:43" hidden="1" x14ac:dyDescent="0.25">
      <c r="A6616" t="s">
        <v>23528</v>
      </c>
      <c r="B6616" t="s">
        <v>23529</v>
      </c>
      <c r="C6616" s="1" t="str">
        <f t="shared" si="466"/>
        <v>21:0134</v>
      </c>
      <c r="D6616" s="1" t="str">
        <f t="shared" si="467"/>
        <v>21:0078</v>
      </c>
      <c r="E6616" t="s">
        <v>23530</v>
      </c>
      <c r="F6616" t="s">
        <v>23531</v>
      </c>
      <c r="H6616">
        <v>54.080224899999997</v>
      </c>
      <c r="I6616">
        <v>-66.828731700000006</v>
      </c>
      <c r="J6616" s="1" t="str">
        <f t="shared" si="468"/>
        <v>Till</v>
      </c>
      <c r="K6616" s="1" t="str">
        <f t="shared" si="465"/>
        <v>&lt;63 micron</v>
      </c>
      <c r="L6616">
        <v>0.1</v>
      </c>
      <c r="M6616">
        <v>1.74</v>
      </c>
      <c r="N6616">
        <v>4</v>
      </c>
      <c r="O6616">
        <v>50</v>
      </c>
      <c r="P6616">
        <v>0.5</v>
      </c>
      <c r="Q6616">
        <v>1</v>
      </c>
      <c r="R6616">
        <v>0.13</v>
      </c>
      <c r="S6616">
        <v>0.25</v>
      </c>
      <c r="T6616">
        <v>12</v>
      </c>
      <c r="U6616">
        <v>95</v>
      </c>
      <c r="V6616">
        <v>32</v>
      </c>
      <c r="W6616">
        <v>2.2200000000000002</v>
      </c>
      <c r="X6616">
        <v>5</v>
      </c>
      <c r="Y6616">
        <v>0.5</v>
      </c>
      <c r="Z6616">
        <v>0.11</v>
      </c>
      <c r="AA6616">
        <v>30</v>
      </c>
      <c r="AB6616">
        <v>0.68</v>
      </c>
      <c r="AC6616">
        <v>140</v>
      </c>
      <c r="AD6616">
        <v>0.5</v>
      </c>
      <c r="AE6616">
        <v>0.02</v>
      </c>
      <c r="AF6616">
        <v>42</v>
      </c>
      <c r="AG6616">
        <v>310</v>
      </c>
      <c r="AH6616">
        <v>8</v>
      </c>
      <c r="AI6616">
        <v>1</v>
      </c>
      <c r="AJ6616">
        <v>5</v>
      </c>
      <c r="AK6616">
        <v>10</v>
      </c>
      <c r="AL6616">
        <v>0.12</v>
      </c>
      <c r="AM6616">
        <v>5</v>
      </c>
      <c r="AN6616">
        <v>5</v>
      </c>
      <c r="AO6616">
        <v>60</v>
      </c>
      <c r="AP6616">
        <v>5</v>
      </c>
      <c r="AQ6616">
        <v>26</v>
      </c>
    </row>
    <row r="6617" spans="1:43" hidden="1" x14ac:dyDescent="0.25">
      <c r="A6617" t="s">
        <v>23532</v>
      </c>
      <c r="B6617" t="s">
        <v>23533</v>
      </c>
      <c r="C6617" s="1" t="str">
        <f t="shared" si="466"/>
        <v>21:0134</v>
      </c>
      <c r="D6617" s="1" t="str">
        <f t="shared" si="467"/>
        <v>21:0078</v>
      </c>
      <c r="E6617" t="s">
        <v>23534</v>
      </c>
      <c r="F6617" t="s">
        <v>23535</v>
      </c>
      <c r="H6617">
        <v>53.060881999999999</v>
      </c>
      <c r="I6617">
        <v>-64.825681799999998</v>
      </c>
      <c r="J6617" s="1" t="str">
        <f t="shared" si="468"/>
        <v>Till</v>
      </c>
      <c r="K6617" s="1" t="str">
        <f t="shared" si="465"/>
        <v>&lt;63 micron</v>
      </c>
      <c r="L6617">
        <v>0.1</v>
      </c>
      <c r="M6617">
        <v>1.69</v>
      </c>
      <c r="N6617">
        <v>1</v>
      </c>
      <c r="O6617">
        <v>120</v>
      </c>
      <c r="P6617">
        <v>0.25</v>
      </c>
      <c r="Q6617">
        <v>2</v>
      </c>
      <c r="R6617">
        <v>0.45</v>
      </c>
      <c r="S6617">
        <v>0.25</v>
      </c>
      <c r="T6617">
        <v>7</v>
      </c>
      <c r="U6617">
        <v>58</v>
      </c>
      <c r="V6617">
        <v>40</v>
      </c>
      <c r="W6617">
        <v>2.2799999999999998</v>
      </c>
      <c r="X6617">
        <v>10</v>
      </c>
      <c r="Y6617">
        <v>0.5</v>
      </c>
      <c r="Z6617">
        <v>0.14000000000000001</v>
      </c>
      <c r="AA6617">
        <v>20</v>
      </c>
      <c r="AB6617">
        <v>0.51</v>
      </c>
      <c r="AC6617">
        <v>175</v>
      </c>
      <c r="AD6617">
        <v>0.5</v>
      </c>
      <c r="AE6617">
        <v>0.04</v>
      </c>
      <c r="AF6617">
        <v>25</v>
      </c>
      <c r="AG6617">
        <v>940</v>
      </c>
      <c r="AH6617">
        <v>4</v>
      </c>
      <c r="AI6617">
        <v>1</v>
      </c>
      <c r="AJ6617">
        <v>4</v>
      </c>
      <c r="AK6617">
        <v>24</v>
      </c>
      <c r="AL6617">
        <v>0.12</v>
      </c>
      <c r="AM6617">
        <v>5</v>
      </c>
      <c r="AN6617">
        <v>5</v>
      </c>
      <c r="AO6617">
        <v>56</v>
      </c>
      <c r="AP6617">
        <v>5</v>
      </c>
      <c r="AQ6617">
        <v>26</v>
      </c>
    </row>
    <row r="6618" spans="1:43" hidden="1" x14ac:dyDescent="0.25">
      <c r="A6618" t="s">
        <v>23536</v>
      </c>
      <c r="B6618" t="s">
        <v>23537</v>
      </c>
      <c r="C6618" s="1" t="str">
        <f t="shared" si="466"/>
        <v>21:0134</v>
      </c>
      <c r="D6618" s="1" t="str">
        <f t="shared" si="467"/>
        <v>21:0078</v>
      </c>
      <c r="E6618" t="s">
        <v>23538</v>
      </c>
      <c r="F6618" t="s">
        <v>23539</v>
      </c>
      <c r="H6618">
        <v>54.008152500000001</v>
      </c>
      <c r="I6618">
        <v>-66.820278799999997</v>
      </c>
      <c r="J6618" s="1" t="str">
        <f t="shared" si="468"/>
        <v>Till</v>
      </c>
      <c r="K6618" s="1" t="str">
        <f t="shared" si="465"/>
        <v>&lt;63 micron</v>
      </c>
      <c r="L6618">
        <v>0.1</v>
      </c>
      <c r="M6618">
        <v>1.45</v>
      </c>
      <c r="N6618">
        <v>1</v>
      </c>
      <c r="O6618">
        <v>60</v>
      </c>
      <c r="P6618">
        <v>0.25</v>
      </c>
      <c r="Q6618">
        <v>1</v>
      </c>
      <c r="R6618">
        <v>0.16</v>
      </c>
      <c r="S6618">
        <v>0.25</v>
      </c>
      <c r="T6618">
        <v>12</v>
      </c>
      <c r="U6618">
        <v>84</v>
      </c>
      <c r="V6618">
        <v>28</v>
      </c>
      <c r="W6618">
        <v>1.87</v>
      </c>
      <c r="X6618">
        <v>5</v>
      </c>
      <c r="Y6618">
        <v>0.5</v>
      </c>
      <c r="Z6618">
        <v>0.15</v>
      </c>
      <c r="AA6618">
        <v>30</v>
      </c>
      <c r="AB6618">
        <v>0.6</v>
      </c>
      <c r="AC6618">
        <v>155</v>
      </c>
      <c r="AD6618">
        <v>0.5</v>
      </c>
      <c r="AE6618">
        <v>0.02</v>
      </c>
      <c r="AF6618">
        <v>36</v>
      </c>
      <c r="AG6618">
        <v>600</v>
      </c>
      <c r="AH6618">
        <v>2</v>
      </c>
      <c r="AI6618">
        <v>1</v>
      </c>
      <c r="AJ6618">
        <v>5</v>
      </c>
      <c r="AK6618">
        <v>9</v>
      </c>
      <c r="AL6618">
        <v>0.1</v>
      </c>
      <c r="AM6618">
        <v>5</v>
      </c>
      <c r="AN6618">
        <v>5</v>
      </c>
      <c r="AO6618">
        <v>50</v>
      </c>
      <c r="AP6618">
        <v>5</v>
      </c>
      <c r="AQ6618">
        <v>24</v>
      </c>
    </row>
    <row r="6619" spans="1:43" hidden="1" x14ac:dyDescent="0.25">
      <c r="A6619" t="s">
        <v>23540</v>
      </c>
      <c r="B6619" t="s">
        <v>23541</v>
      </c>
      <c r="C6619" s="1" t="str">
        <f t="shared" si="466"/>
        <v>21:0134</v>
      </c>
      <c r="D6619" s="1" t="str">
        <f t="shared" si="467"/>
        <v>21:0078</v>
      </c>
      <c r="E6619" t="s">
        <v>23542</v>
      </c>
      <c r="F6619" t="s">
        <v>23543</v>
      </c>
      <c r="H6619">
        <v>54.010754900000002</v>
      </c>
      <c r="I6619">
        <v>-66.916297299999997</v>
      </c>
      <c r="J6619" s="1" t="str">
        <f t="shared" si="468"/>
        <v>Till</v>
      </c>
      <c r="K6619" s="1" t="str">
        <f t="shared" si="465"/>
        <v>&lt;63 micron</v>
      </c>
      <c r="L6619">
        <v>0.1</v>
      </c>
      <c r="M6619">
        <v>1.76</v>
      </c>
      <c r="N6619">
        <v>1</v>
      </c>
      <c r="O6619">
        <v>90</v>
      </c>
      <c r="P6619">
        <v>0.5</v>
      </c>
      <c r="Q6619">
        <v>1</v>
      </c>
      <c r="R6619">
        <v>0.23</v>
      </c>
      <c r="S6619">
        <v>0.25</v>
      </c>
      <c r="T6619">
        <v>17</v>
      </c>
      <c r="U6619">
        <v>99</v>
      </c>
      <c r="V6619">
        <v>39</v>
      </c>
      <c r="W6619">
        <v>2.33</v>
      </c>
      <c r="X6619">
        <v>5</v>
      </c>
      <c r="Y6619">
        <v>0.5</v>
      </c>
      <c r="Z6619">
        <v>0.25</v>
      </c>
      <c r="AA6619">
        <v>30</v>
      </c>
      <c r="AB6619">
        <v>0.8</v>
      </c>
      <c r="AC6619">
        <v>200</v>
      </c>
      <c r="AD6619">
        <v>0.5</v>
      </c>
      <c r="AE6619">
        <v>0.03</v>
      </c>
      <c r="AF6619">
        <v>49</v>
      </c>
      <c r="AG6619">
        <v>670</v>
      </c>
      <c r="AH6619">
        <v>4</v>
      </c>
      <c r="AI6619">
        <v>1</v>
      </c>
      <c r="AJ6619">
        <v>6</v>
      </c>
      <c r="AK6619">
        <v>13</v>
      </c>
      <c r="AL6619">
        <v>0.14000000000000001</v>
      </c>
      <c r="AM6619">
        <v>5</v>
      </c>
      <c r="AN6619">
        <v>5</v>
      </c>
      <c r="AO6619">
        <v>63</v>
      </c>
      <c r="AP6619">
        <v>5</v>
      </c>
      <c r="AQ6619">
        <v>36</v>
      </c>
    </row>
    <row r="6620" spans="1:43" hidden="1" x14ac:dyDescent="0.25">
      <c r="A6620" t="s">
        <v>23544</v>
      </c>
      <c r="B6620" t="s">
        <v>23545</v>
      </c>
      <c r="C6620" s="1" t="str">
        <f t="shared" si="466"/>
        <v>21:0134</v>
      </c>
      <c r="D6620" s="1" t="str">
        <f t="shared" si="467"/>
        <v>21:0078</v>
      </c>
      <c r="E6620" t="s">
        <v>23546</v>
      </c>
      <c r="F6620" t="s">
        <v>23547</v>
      </c>
      <c r="H6620">
        <v>54.020441499999997</v>
      </c>
      <c r="I6620">
        <v>-67.010462700000005</v>
      </c>
      <c r="J6620" s="1" t="str">
        <f t="shared" si="468"/>
        <v>Till</v>
      </c>
      <c r="K6620" s="1" t="str">
        <f t="shared" si="465"/>
        <v>&lt;63 micron</v>
      </c>
      <c r="L6620">
        <v>0.1</v>
      </c>
      <c r="M6620">
        <v>1.73</v>
      </c>
      <c r="N6620">
        <v>1</v>
      </c>
      <c r="O6620">
        <v>70</v>
      </c>
      <c r="P6620">
        <v>0.5</v>
      </c>
      <c r="Q6620">
        <v>1</v>
      </c>
      <c r="R6620">
        <v>0.18</v>
      </c>
      <c r="S6620">
        <v>0.25</v>
      </c>
      <c r="T6620">
        <v>13</v>
      </c>
      <c r="U6620">
        <v>91</v>
      </c>
      <c r="V6620">
        <v>32</v>
      </c>
      <c r="W6620">
        <v>2.17</v>
      </c>
      <c r="X6620">
        <v>5</v>
      </c>
      <c r="Y6620">
        <v>0.5</v>
      </c>
      <c r="Z6620">
        <v>0.19</v>
      </c>
      <c r="AA6620">
        <v>30</v>
      </c>
      <c r="AB6620">
        <v>0.72</v>
      </c>
      <c r="AC6620">
        <v>170</v>
      </c>
      <c r="AD6620">
        <v>0.5</v>
      </c>
      <c r="AE6620">
        <v>0.02</v>
      </c>
      <c r="AF6620">
        <v>36</v>
      </c>
      <c r="AG6620">
        <v>630</v>
      </c>
      <c r="AH6620">
        <v>8</v>
      </c>
      <c r="AI6620">
        <v>2</v>
      </c>
      <c r="AJ6620">
        <v>6</v>
      </c>
      <c r="AK6620">
        <v>9</v>
      </c>
      <c r="AL6620">
        <v>0.13</v>
      </c>
      <c r="AM6620">
        <v>5</v>
      </c>
      <c r="AN6620">
        <v>5</v>
      </c>
      <c r="AO6620">
        <v>58</v>
      </c>
      <c r="AP6620">
        <v>5</v>
      </c>
      <c r="AQ6620">
        <v>30</v>
      </c>
    </row>
    <row r="6621" spans="1:43" hidden="1" x14ac:dyDescent="0.25">
      <c r="A6621" t="s">
        <v>23548</v>
      </c>
      <c r="B6621" t="s">
        <v>23549</v>
      </c>
      <c r="C6621" s="1" t="str">
        <f t="shared" si="466"/>
        <v>21:0134</v>
      </c>
      <c r="D6621" s="1" t="str">
        <f t="shared" si="467"/>
        <v>21:0078</v>
      </c>
      <c r="E6621" t="s">
        <v>23550</v>
      </c>
      <c r="F6621" t="s">
        <v>23551</v>
      </c>
      <c r="H6621">
        <v>54.014200899999999</v>
      </c>
      <c r="I6621">
        <v>-67.068762899999996</v>
      </c>
      <c r="J6621" s="1" t="str">
        <f t="shared" si="468"/>
        <v>Till</v>
      </c>
      <c r="K6621" s="1" t="str">
        <f t="shared" si="465"/>
        <v>&lt;63 micron</v>
      </c>
      <c r="L6621">
        <v>0.1</v>
      </c>
      <c r="M6621">
        <v>2.17</v>
      </c>
      <c r="N6621">
        <v>1</v>
      </c>
      <c r="O6621">
        <v>100</v>
      </c>
      <c r="P6621">
        <v>0.5</v>
      </c>
      <c r="Q6621">
        <v>1</v>
      </c>
      <c r="R6621">
        <v>0.2</v>
      </c>
      <c r="S6621">
        <v>0.25</v>
      </c>
      <c r="T6621">
        <v>15</v>
      </c>
      <c r="U6621">
        <v>121</v>
      </c>
      <c r="V6621">
        <v>45</v>
      </c>
      <c r="W6621">
        <v>2.72</v>
      </c>
      <c r="X6621">
        <v>5</v>
      </c>
      <c r="Y6621">
        <v>0.5</v>
      </c>
      <c r="Z6621">
        <v>0.3</v>
      </c>
      <c r="AA6621">
        <v>30</v>
      </c>
      <c r="AB6621">
        <v>0.96</v>
      </c>
      <c r="AC6621">
        <v>190</v>
      </c>
      <c r="AD6621">
        <v>1</v>
      </c>
      <c r="AE6621">
        <v>0.02</v>
      </c>
      <c r="AF6621">
        <v>57</v>
      </c>
      <c r="AG6621">
        <v>690</v>
      </c>
      <c r="AH6621">
        <v>6</v>
      </c>
      <c r="AI6621">
        <v>1</v>
      </c>
      <c r="AJ6621">
        <v>7</v>
      </c>
      <c r="AK6621">
        <v>9</v>
      </c>
      <c r="AL6621">
        <v>0.17</v>
      </c>
      <c r="AM6621">
        <v>5</v>
      </c>
      <c r="AN6621">
        <v>5</v>
      </c>
      <c r="AO6621">
        <v>74</v>
      </c>
      <c r="AP6621">
        <v>5</v>
      </c>
      <c r="AQ6621">
        <v>42</v>
      </c>
    </row>
    <row r="6622" spans="1:43" hidden="1" x14ac:dyDescent="0.25">
      <c r="A6622" t="s">
        <v>23552</v>
      </c>
      <c r="B6622" t="s">
        <v>23553</v>
      </c>
      <c r="C6622" s="1" t="str">
        <f t="shared" si="466"/>
        <v>21:0134</v>
      </c>
      <c r="D6622" s="1" t="str">
        <f t="shared" si="467"/>
        <v>21:0078</v>
      </c>
      <c r="E6622" t="s">
        <v>23554</v>
      </c>
      <c r="F6622" t="s">
        <v>23555</v>
      </c>
      <c r="H6622">
        <v>54.206816500000002</v>
      </c>
      <c r="I6622">
        <v>-67.460004400000003</v>
      </c>
      <c r="J6622" s="1" t="str">
        <f t="shared" si="468"/>
        <v>Till</v>
      </c>
      <c r="K6622" s="1" t="str">
        <f t="shared" si="465"/>
        <v>&lt;63 micron</v>
      </c>
      <c r="L6622">
        <v>0.1</v>
      </c>
      <c r="M6622">
        <v>1.4</v>
      </c>
      <c r="N6622">
        <v>1</v>
      </c>
      <c r="O6622">
        <v>50</v>
      </c>
      <c r="P6622">
        <v>0.25</v>
      </c>
      <c r="Q6622">
        <v>1</v>
      </c>
      <c r="R6622">
        <v>0.13</v>
      </c>
      <c r="S6622">
        <v>0.25</v>
      </c>
      <c r="T6622">
        <v>9</v>
      </c>
      <c r="U6622">
        <v>64</v>
      </c>
      <c r="V6622">
        <v>22</v>
      </c>
      <c r="W6622">
        <v>1.72</v>
      </c>
      <c r="X6622">
        <v>5</v>
      </c>
      <c r="Y6622">
        <v>0.5</v>
      </c>
      <c r="Z6622">
        <v>0.14000000000000001</v>
      </c>
      <c r="AA6622">
        <v>40</v>
      </c>
      <c r="AB6622">
        <v>0.47</v>
      </c>
      <c r="AC6622">
        <v>140</v>
      </c>
      <c r="AD6622">
        <v>0.5</v>
      </c>
      <c r="AE6622">
        <v>0.03</v>
      </c>
      <c r="AF6622">
        <v>23</v>
      </c>
      <c r="AG6622">
        <v>380</v>
      </c>
      <c r="AH6622">
        <v>6</v>
      </c>
      <c r="AI6622">
        <v>2</v>
      </c>
      <c r="AJ6622">
        <v>5</v>
      </c>
      <c r="AK6622">
        <v>8</v>
      </c>
      <c r="AL6622">
        <v>0.1</v>
      </c>
      <c r="AM6622">
        <v>5</v>
      </c>
      <c r="AN6622">
        <v>5</v>
      </c>
      <c r="AO6622">
        <v>42</v>
      </c>
      <c r="AP6622">
        <v>5</v>
      </c>
      <c r="AQ6622">
        <v>20</v>
      </c>
    </row>
    <row r="6623" spans="1:43" hidden="1" x14ac:dyDescent="0.25">
      <c r="A6623" t="s">
        <v>23556</v>
      </c>
      <c r="B6623" t="s">
        <v>23557</v>
      </c>
      <c r="C6623" s="1" t="str">
        <f t="shared" si="466"/>
        <v>21:0134</v>
      </c>
      <c r="D6623" s="1" t="str">
        <f t="shared" si="467"/>
        <v>21:0078</v>
      </c>
      <c r="E6623" t="s">
        <v>23558</v>
      </c>
      <c r="F6623" t="s">
        <v>23559</v>
      </c>
      <c r="H6623">
        <v>54.126711</v>
      </c>
      <c r="I6623">
        <v>-67.383395800000002</v>
      </c>
      <c r="J6623" s="1" t="str">
        <f t="shared" si="468"/>
        <v>Till</v>
      </c>
      <c r="K6623" s="1" t="str">
        <f t="shared" ref="K6623:K6686" si="469">HYPERLINK("http://geochem.nrcan.gc.ca/cdogs/content/kwd/kwd080004_e.htm", "&lt;63 micron")</f>
        <v>&lt;63 micron</v>
      </c>
      <c r="L6623">
        <v>0.1</v>
      </c>
      <c r="M6623">
        <v>1.9</v>
      </c>
      <c r="N6623">
        <v>1</v>
      </c>
      <c r="O6623">
        <v>80</v>
      </c>
      <c r="P6623">
        <v>0.25</v>
      </c>
      <c r="Q6623">
        <v>1</v>
      </c>
      <c r="R6623">
        <v>0.19</v>
      </c>
      <c r="S6623">
        <v>0.25</v>
      </c>
      <c r="T6623">
        <v>14</v>
      </c>
      <c r="U6623">
        <v>108</v>
      </c>
      <c r="V6623">
        <v>30</v>
      </c>
      <c r="W6623">
        <v>2.34</v>
      </c>
      <c r="X6623">
        <v>10</v>
      </c>
      <c r="Y6623">
        <v>0.5</v>
      </c>
      <c r="Z6623">
        <v>0.24</v>
      </c>
      <c r="AA6623">
        <v>30</v>
      </c>
      <c r="AB6623">
        <v>0.8</v>
      </c>
      <c r="AC6623">
        <v>195</v>
      </c>
      <c r="AD6623">
        <v>0.5</v>
      </c>
      <c r="AE6623">
        <v>0.02</v>
      </c>
      <c r="AF6623">
        <v>40</v>
      </c>
      <c r="AG6623">
        <v>530</v>
      </c>
      <c r="AH6623">
        <v>6</v>
      </c>
      <c r="AI6623">
        <v>1</v>
      </c>
      <c r="AJ6623">
        <v>6</v>
      </c>
      <c r="AK6623">
        <v>9</v>
      </c>
      <c r="AL6623">
        <v>0.16</v>
      </c>
      <c r="AM6623">
        <v>5</v>
      </c>
      <c r="AN6623">
        <v>5</v>
      </c>
      <c r="AO6623">
        <v>68</v>
      </c>
      <c r="AP6623">
        <v>5</v>
      </c>
      <c r="AQ6623">
        <v>34</v>
      </c>
    </row>
    <row r="6624" spans="1:43" hidden="1" x14ac:dyDescent="0.25">
      <c r="A6624" t="s">
        <v>23560</v>
      </c>
      <c r="B6624" t="s">
        <v>23561</v>
      </c>
      <c r="C6624" s="1" t="str">
        <f t="shared" si="466"/>
        <v>21:0134</v>
      </c>
      <c r="D6624" s="1" t="str">
        <f t="shared" si="467"/>
        <v>21:0078</v>
      </c>
      <c r="E6624" t="s">
        <v>23562</v>
      </c>
      <c r="F6624" t="s">
        <v>23563</v>
      </c>
      <c r="H6624">
        <v>54.027869799999998</v>
      </c>
      <c r="I6624">
        <v>-67.196383800000007</v>
      </c>
      <c r="J6624" s="1" t="str">
        <f t="shared" si="468"/>
        <v>Till</v>
      </c>
      <c r="K6624" s="1" t="str">
        <f t="shared" si="469"/>
        <v>&lt;63 micron</v>
      </c>
      <c r="L6624">
        <v>0.1</v>
      </c>
      <c r="M6624">
        <v>1.47</v>
      </c>
      <c r="N6624">
        <v>1</v>
      </c>
      <c r="O6624">
        <v>70</v>
      </c>
      <c r="P6624">
        <v>0.25</v>
      </c>
      <c r="Q6624">
        <v>1</v>
      </c>
      <c r="R6624">
        <v>0.21</v>
      </c>
      <c r="S6624">
        <v>0.25</v>
      </c>
      <c r="T6624">
        <v>12</v>
      </c>
      <c r="U6624">
        <v>86</v>
      </c>
      <c r="V6624">
        <v>29</v>
      </c>
      <c r="W6624">
        <v>1.99</v>
      </c>
      <c r="X6624">
        <v>5</v>
      </c>
      <c r="Y6624">
        <v>0.5</v>
      </c>
      <c r="Z6624">
        <v>0.21</v>
      </c>
      <c r="AA6624">
        <v>30</v>
      </c>
      <c r="AB6624">
        <v>0.61</v>
      </c>
      <c r="AC6624">
        <v>165</v>
      </c>
      <c r="AD6624">
        <v>0.5</v>
      </c>
      <c r="AE6624">
        <v>0.02</v>
      </c>
      <c r="AF6624">
        <v>34</v>
      </c>
      <c r="AG6624">
        <v>640</v>
      </c>
      <c r="AH6624">
        <v>6</v>
      </c>
      <c r="AI6624">
        <v>2</v>
      </c>
      <c r="AJ6624">
        <v>4</v>
      </c>
      <c r="AK6624">
        <v>8</v>
      </c>
      <c r="AL6624">
        <v>0.12</v>
      </c>
      <c r="AM6624">
        <v>5</v>
      </c>
      <c r="AN6624">
        <v>5</v>
      </c>
      <c r="AO6624">
        <v>54</v>
      </c>
      <c r="AP6624">
        <v>5</v>
      </c>
      <c r="AQ6624">
        <v>24</v>
      </c>
    </row>
    <row r="6625" spans="1:43" hidden="1" x14ac:dyDescent="0.25">
      <c r="A6625" t="s">
        <v>23564</v>
      </c>
      <c r="B6625" t="s">
        <v>23565</v>
      </c>
      <c r="C6625" s="1" t="str">
        <f t="shared" si="466"/>
        <v>21:0134</v>
      </c>
      <c r="D6625" s="1" t="str">
        <f t="shared" si="467"/>
        <v>21:0078</v>
      </c>
      <c r="E6625" t="s">
        <v>23562</v>
      </c>
      <c r="F6625" t="s">
        <v>23566</v>
      </c>
      <c r="H6625">
        <v>54.027869799999998</v>
      </c>
      <c r="I6625">
        <v>-67.196383800000007</v>
      </c>
      <c r="J6625" s="1" t="str">
        <f t="shared" si="468"/>
        <v>Till</v>
      </c>
      <c r="K6625" s="1" t="str">
        <f t="shared" si="469"/>
        <v>&lt;63 micron</v>
      </c>
      <c r="L6625">
        <v>0.1</v>
      </c>
      <c r="M6625">
        <v>1.49</v>
      </c>
      <c r="N6625">
        <v>1</v>
      </c>
      <c r="O6625">
        <v>70</v>
      </c>
      <c r="P6625">
        <v>0.5</v>
      </c>
      <c r="Q6625">
        <v>1</v>
      </c>
      <c r="R6625">
        <v>0.21</v>
      </c>
      <c r="S6625">
        <v>0.25</v>
      </c>
      <c r="T6625">
        <v>12</v>
      </c>
      <c r="U6625">
        <v>85</v>
      </c>
      <c r="V6625">
        <v>29</v>
      </c>
      <c r="W6625">
        <v>2</v>
      </c>
      <c r="X6625">
        <v>5</v>
      </c>
      <c r="Y6625">
        <v>0.5</v>
      </c>
      <c r="Z6625">
        <v>0.2</v>
      </c>
      <c r="AA6625">
        <v>30</v>
      </c>
      <c r="AB6625">
        <v>0.62</v>
      </c>
      <c r="AC6625">
        <v>160</v>
      </c>
      <c r="AD6625">
        <v>0.5</v>
      </c>
      <c r="AE6625">
        <v>0.02</v>
      </c>
      <c r="AF6625">
        <v>32</v>
      </c>
      <c r="AG6625">
        <v>620</v>
      </c>
      <c r="AH6625">
        <v>4</v>
      </c>
      <c r="AI6625">
        <v>1</v>
      </c>
      <c r="AJ6625">
        <v>4</v>
      </c>
      <c r="AK6625">
        <v>8</v>
      </c>
      <c r="AL6625">
        <v>0.12</v>
      </c>
      <c r="AM6625">
        <v>5</v>
      </c>
      <c r="AN6625">
        <v>5</v>
      </c>
      <c r="AO6625">
        <v>55</v>
      </c>
      <c r="AP6625">
        <v>5</v>
      </c>
      <c r="AQ6625">
        <v>26</v>
      </c>
    </row>
    <row r="6626" spans="1:43" hidden="1" x14ac:dyDescent="0.25">
      <c r="A6626" t="s">
        <v>23567</v>
      </c>
      <c r="B6626" t="s">
        <v>23568</v>
      </c>
      <c r="C6626" s="1" t="str">
        <f t="shared" si="466"/>
        <v>21:0134</v>
      </c>
      <c r="D6626" s="1" t="str">
        <f t="shared" si="467"/>
        <v>21:0078</v>
      </c>
      <c r="E6626" t="s">
        <v>23569</v>
      </c>
      <c r="F6626" t="s">
        <v>23570</v>
      </c>
      <c r="H6626">
        <v>54.0044471</v>
      </c>
      <c r="I6626">
        <v>-67.253858300000005</v>
      </c>
      <c r="J6626" s="1" t="str">
        <f t="shared" si="468"/>
        <v>Till</v>
      </c>
      <c r="K6626" s="1" t="str">
        <f t="shared" si="469"/>
        <v>&lt;63 micron</v>
      </c>
      <c r="L6626">
        <v>0.1</v>
      </c>
      <c r="M6626">
        <v>1.58</v>
      </c>
      <c r="N6626">
        <v>2</v>
      </c>
      <c r="O6626">
        <v>100</v>
      </c>
      <c r="P6626">
        <v>0.5</v>
      </c>
      <c r="Q6626">
        <v>1</v>
      </c>
      <c r="R6626">
        <v>0.19</v>
      </c>
      <c r="S6626">
        <v>0.25</v>
      </c>
      <c r="T6626">
        <v>12</v>
      </c>
      <c r="U6626">
        <v>96</v>
      </c>
      <c r="V6626">
        <v>27</v>
      </c>
      <c r="W6626">
        <v>2.15</v>
      </c>
      <c r="X6626">
        <v>5</v>
      </c>
      <c r="Y6626">
        <v>0.5</v>
      </c>
      <c r="Z6626">
        <v>0.25</v>
      </c>
      <c r="AA6626">
        <v>30</v>
      </c>
      <c r="AB6626">
        <v>0.75</v>
      </c>
      <c r="AC6626">
        <v>155</v>
      </c>
      <c r="AD6626">
        <v>0.5</v>
      </c>
      <c r="AE6626">
        <v>0.02</v>
      </c>
      <c r="AF6626">
        <v>32</v>
      </c>
      <c r="AG6626">
        <v>580</v>
      </c>
      <c r="AH6626">
        <v>8</v>
      </c>
      <c r="AI6626">
        <v>1</v>
      </c>
      <c r="AJ6626">
        <v>5</v>
      </c>
      <c r="AK6626">
        <v>8</v>
      </c>
      <c r="AL6626">
        <v>0.14000000000000001</v>
      </c>
      <c r="AM6626">
        <v>5</v>
      </c>
      <c r="AN6626">
        <v>5</v>
      </c>
      <c r="AO6626">
        <v>63</v>
      </c>
      <c r="AP6626">
        <v>5</v>
      </c>
      <c r="AQ6626">
        <v>28</v>
      </c>
    </row>
    <row r="6627" spans="1:43" hidden="1" x14ac:dyDescent="0.25">
      <c r="A6627" t="s">
        <v>23571</v>
      </c>
      <c r="B6627" t="s">
        <v>23572</v>
      </c>
      <c r="C6627" s="1" t="str">
        <f t="shared" ref="C6627:C6690" si="470">HYPERLINK("http://geochem.nrcan.gc.ca/cdogs/content/bdl/bdl210134_e.htm", "21:0134")</f>
        <v>21:0134</v>
      </c>
      <c r="D6627" s="1" t="str">
        <f t="shared" ref="D6627:D6690" si="471">HYPERLINK("http://geochem.nrcan.gc.ca/cdogs/content/svy/svy210078_e.htm", "21:0078")</f>
        <v>21:0078</v>
      </c>
      <c r="E6627" t="s">
        <v>23573</v>
      </c>
      <c r="F6627" t="s">
        <v>23574</v>
      </c>
      <c r="H6627">
        <v>54.0162263</v>
      </c>
      <c r="I6627">
        <v>-67.323578299999994</v>
      </c>
      <c r="J6627" s="1" t="str">
        <f t="shared" si="468"/>
        <v>Till</v>
      </c>
      <c r="K6627" s="1" t="str">
        <f t="shared" si="469"/>
        <v>&lt;63 micron</v>
      </c>
      <c r="L6627">
        <v>0.1</v>
      </c>
      <c r="M6627">
        <v>1.34</v>
      </c>
      <c r="N6627">
        <v>4</v>
      </c>
      <c r="O6627">
        <v>20</v>
      </c>
      <c r="P6627">
        <v>0.25</v>
      </c>
      <c r="Q6627">
        <v>1</v>
      </c>
      <c r="R6627">
        <v>0.21</v>
      </c>
      <c r="S6627">
        <v>0.25</v>
      </c>
      <c r="T6627">
        <v>7</v>
      </c>
      <c r="U6627">
        <v>60</v>
      </c>
      <c r="V6627">
        <v>15</v>
      </c>
      <c r="W6627">
        <v>1.69</v>
      </c>
      <c r="X6627">
        <v>10</v>
      </c>
      <c r="Y6627">
        <v>0.5</v>
      </c>
      <c r="Z6627">
        <v>0.06</v>
      </c>
      <c r="AA6627">
        <v>40</v>
      </c>
      <c r="AB6627">
        <v>0.43</v>
      </c>
      <c r="AC6627">
        <v>120</v>
      </c>
      <c r="AD6627">
        <v>0.5</v>
      </c>
      <c r="AE6627">
        <v>0.01</v>
      </c>
      <c r="AF6627">
        <v>16</v>
      </c>
      <c r="AG6627">
        <v>720</v>
      </c>
      <c r="AH6627">
        <v>8</v>
      </c>
      <c r="AI6627">
        <v>1</v>
      </c>
      <c r="AJ6627">
        <v>4</v>
      </c>
      <c r="AK6627">
        <v>7</v>
      </c>
      <c r="AL6627">
        <v>0.08</v>
      </c>
      <c r="AM6627">
        <v>5</v>
      </c>
      <c r="AN6627">
        <v>5</v>
      </c>
      <c r="AO6627">
        <v>42</v>
      </c>
      <c r="AP6627">
        <v>5</v>
      </c>
      <c r="AQ6627">
        <v>14</v>
      </c>
    </row>
    <row r="6628" spans="1:43" hidden="1" x14ac:dyDescent="0.25">
      <c r="A6628" t="s">
        <v>23575</v>
      </c>
      <c r="B6628" t="s">
        <v>23576</v>
      </c>
      <c r="C6628" s="1" t="str">
        <f t="shared" si="470"/>
        <v>21:0134</v>
      </c>
      <c r="D6628" s="1" t="str">
        <f t="shared" si="471"/>
        <v>21:0078</v>
      </c>
      <c r="E6628" t="s">
        <v>23577</v>
      </c>
      <c r="F6628" t="s">
        <v>23578</v>
      </c>
      <c r="H6628">
        <v>53.047380400000002</v>
      </c>
      <c r="I6628">
        <v>-64.375689600000001</v>
      </c>
      <c r="J6628" s="1" t="str">
        <f t="shared" si="468"/>
        <v>Till</v>
      </c>
      <c r="K6628" s="1" t="str">
        <f t="shared" si="469"/>
        <v>&lt;63 micron</v>
      </c>
      <c r="L6628">
        <v>0.1</v>
      </c>
      <c r="M6628">
        <v>1.34</v>
      </c>
      <c r="N6628">
        <v>1</v>
      </c>
      <c r="O6628">
        <v>40</v>
      </c>
      <c r="P6628">
        <v>0.25</v>
      </c>
      <c r="Q6628">
        <v>1</v>
      </c>
      <c r="R6628">
        <v>0.44</v>
      </c>
      <c r="S6628">
        <v>0.25</v>
      </c>
      <c r="T6628">
        <v>6</v>
      </c>
      <c r="U6628">
        <v>33</v>
      </c>
      <c r="V6628">
        <v>20</v>
      </c>
      <c r="W6628">
        <v>2.15</v>
      </c>
      <c r="X6628">
        <v>10</v>
      </c>
      <c r="Y6628">
        <v>0.5</v>
      </c>
      <c r="Z6628">
        <v>0.11</v>
      </c>
      <c r="AA6628">
        <v>30</v>
      </c>
      <c r="AB6628">
        <v>0.36</v>
      </c>
      <c r="AC6628">
        <v>195</v>
      </c>
      <c r="AD6628">
        <v>0.5</v>
      </c>
      <c r="AE6628">
        <v>0.03</v>
      </c>
      <c r="AF6628">
        <v>13</v>
      </c>
      <c r="AG6628">
        <v>940</v>
      </c>
      <c r="AH6628">
        <v>2</v>
      </c>
      <c r="AI6628">
        <v>1</v>
      </c>
      <c r="AJ6628">
        <v>4</v>
      </c>
      <c r="AK6628">
        <v>16</v>
      </c>
      <c r="AL6628">
        <v>0.11</v>
      </c>
      <c r="AM6628">
        <v>5</v>
      </c>
      <c r="AN6628">
        <v>5</v>
      </c>
      <c r="AO6628">
        <v>44</v>
      </c>
      <c r="AP6628">
        <v>5</v>
      </c>
      <c r="AQ6628">
        <v>20</v>
      </c>
    </row>
    <row r="6629" spans="1:43" hidden="1" x14ac:dyDescent="0.25">
      <c r="A6629" t="s">
        <v>23579</v>
      </c>
      <c r="B6629" t="s">
        <v>23580</v>
      </c>
      <c r="C6629" s="1" t="str">
        <f t="shared" si="470"/>
        <v>21:0134</v>
      </c>
      <c r="D6629" s="1" t="str">
        <f t="shared" si="471"/>
        <v>21:0078</v>
      </c>
      <c r="E6629" t="s">
        <v>23581</v>
      </c>
      <c r="F6629" t="s">
        <v>23582</v>
      </c>
      <c r="H6629">
        <v>54.007043699999997</v>
      </c>
      <c r="I6629">
        <v>-67.442977099999993</v>
      </c>
      <c r="J6629" s="1" t="str">
        <f t="shared" si="468"/>
        <v>Till</v>
      </c>
      <c r="K6629" s="1" t="str">
        <f t="shared" si="469"/>
        <v>&lt;63 micron</v>
      </c>
      <c r="L6629">
        <v>0.1</v>
      </c>
      <c r="M6629">
        <v>1.79</v>
      </c>
      <c r="N6629">
        <v>2</v>
      </c>
      <c r="O6629">
        <v>110</v>
      </c>
      <c r="P6629">
        <v>0.5</v>
      </c>
      <c r="Q6629">
        <v>2</v>
      </c>
      <c r="R6629">
        <v>0.24</v>
      </c>
      <c r="S6629">
        <v>0.25</v>
      </c>
      <c r="T6629">
        <v>12</v>
      </c>
      <c r="U6629">
        <v>100</v>
      </c>
      <c r="V6629">
        <v>30</v>
      </c>
      <c r="W6629">
        <v>2.41</v>
      </c>
      <c r="X6629">
        <v>10</v>
      </c>
      <c r="Y6629">
        <v>0.5</v>
      </c>
      <c r="Z6629">
        <v>0.31</v>
      </c>
      <c r="AA6629">
        <v>40</v>
      </c>
      <c r="AB6629">
        <v>0.83</v>
      </c>
      <c r="AC6629">
        <v>185</v>
      </c>
      <c r="AD6629">
        <v>0.5</v>
      </c>
      <c r="AE6629">
        <v>0.02</v>
      </c>
      <c r="AF6629">
        <v>36</v>
      </c>
      <c r="AG6629">
        <v>710</v>
      </c>
      <c r="AH6629">
        <v>4</v>
      </c>
      <c r="AI6629">
        <v>1</v>
      </c>
      <c r="AJ6629">
        <v>6</v>
      </c>
      <c r="AK6629">
        <v>10</v>
      </c>
      <c r="AL6629">
        <v>0.16</v>
      </c>
      <c r="AM6629">
        <v>5</v>
      </c>
      <c r="AN6629">
        <v>5</v>
      </c>
      <c r="AO6629">
        <v>67</v>
      </c>
      <c r="AP6629">
        <v>5</v>
      </c>
      <c r="AQ6629">
        <v>34</v>
      </c>
    </row>
    <row r="6630" spans="1:43" hidden="1" x14ac:dyDescent="0.25">
      <c r="A6630" t="s">
        <v>23583</v>
      </c>
      <c r="B6630" t="s">
        <v>23584</v>
      </c>
      <c r="C6630" s="1" t="str">
        <f t="shared" si="470"/>
        <v>21:0134</v>
      </c>
      <c r="D6630" s="1" t="str">
        <f t="shared" si="471"/>
        <v>21:0078</v>
      </c>
      <c r="E6630" t="s">
        <v>23585</v>
      </c>
      <c r="F6630" t="s">
        <v>23586</v>
      </c>
      <c r="H6630">
        <v>54.023688700000001</v>
      </c>
      <c r="I6630">
        <v>-67.552271000000005</v>
      </c>
      <c r="J6630" s="1" t="str">
        <f t="shared" si="468"/>
        <v>Till</v>
      </c>
      <c r="K6630" s="1" t="str">
        <f t="shared" si="469"/>
        <v>&lt;63 micron</v>
      </c>
      <c r="L6630">
        <v>0.1</v>
      </c>
      <c r="M6630">
        <v>2.37</v>
      </c>
      <c r="N6630">
        <v>1</v>
      </c>
      <c r="O6630">
        <v>170</v>
      </c>
      <c r="P6630">
        <v>0.5</v>
      </c>
      <c r="Q6630">
        <v>1</v>
      </c>
      <c r="R6630">
        <v>0.24</v>
      </c>
      <c r="S6630">
        <v>0.25</v>
      </c>
      <c r="T6630">
        <v>15</v>
      </c>
      <c r="U6630">
        <v>133</v>
      </c>
      <c r="V6630">
        <v>44</v>
      </c>
      <c r="W6630">
        <v>3.27</v>
      </c>
      <c r="X6630">
        <v>10</v>
      </c>
      <c r="Y6630">
        <v>0.5</v>
      </c>
      <c r="Z6630">
        <v>0.49</v>
      </c>
      <c r="AA6630">
        <v>40</v>
      </c>
      <c r="AB6630">
        <v>1.1200000000000001</v>
      </c>
      <c r="AC6630">
        <v>285</v>
      </c>
      <c r="AD6630">
        <v>0.5</v>
      </c>
      <c r="AE6630">
        <v>0.02</v>
      </c>
      <c r="AF6630">
        <v>50</v>
      </c>
      <c r="AG6630">
        <v>710</v>
      </c>
      <c r="AH6630">
        <v>8</v>
      </c>
      <c r="AI6630">
        <v>2</v>
      </c>
      <c r="AJ6630">
        <v>10</v>
      </c>
      <c r="AK6630">
        <v>14</v>
      </c>
      <c r="AL6630">
        <v>0.21</v>
      </c>
      <c r="AM6630">
        <v>5</v>
      </c>
      <c r="AN6630">
        <v>5</v>
      </c>
      <c r="AO6630">
        <v>85</v>
      </c>
      <c r="AP6630">
        <v>5</v>
      </c>
      <c r="AQ6630">
        <v>58</v>
      </c>
    </row>
    <row r="6631" spans="1:43" hidden="1" x14ac:dyDescent="0.25">
      <c r="A6631" t="s">
        <v>23587</v>
      </c>
      <c r="B6631" t="s">
        <v>23588</v>
      </c>
      <c r="C6631" s="1" t="str">
        <f t="shared" si="470"/>
        <v>21:0134</v>
      </c>
      <c r="D6631" s="1" t="str">
        <f t="shared" si="471"/>
        <v>21:0078</v>
      </c>
      <c r="E6631" t="s">
        <v>23589</v>
      </c>
      <c r="F6631" t="s">
        <v>23590</v>
      </c>
      <c r="H6631">
        <v>54.028123399999998</v>
      </c>
      <c r="I6631">
        <v>-67.623874700000002</v>
      </c>
      <c r="J6631" s="1" t="str">
        <f t="shared" si="468"/>
        <v>Till</v>
      </c>
      <c r="K6631" s="1" t="str">
        <f t="shared" si="469"/>
        <v>&lt;63 micron</v>
      </c>
      <c r="L6631">
        <v>0.1</v>
      </c>
      <c r="M6631">
        <v>0.92</v>
      </c>
      <c r="N6631">
        <v>2</v>
      </c>
      <c r="O6631">
        <v>50</v>
      </c>
      <c r="P6631">
        <v>0.25</v>
      </c>
      <c r="Q6631">
        <v>1</v>
      </c>
      <c r="R6631">
        <v>0.23</v>
      </c>
      <c r="S6631">
        <v>0.25</v>
      </c>
      <c r="T6631">
        <v>7</v>
      </c>
      <c r="U6631">
        <v>56</v>
      </c>
      <c r="V6631">
        <v>13</v>
      </c>
      <c r="W6631">
        <v>1.58</v>
      </c>
      <c r="X6631">
        <v>10</v>
      </c>
      <c r="Y6631">
        <v>0.5</v>
      </c>
      <c r="Z6631">
        <v>0.14000000000000001</v>
      </c>
      <c r="AA6631">
        <v>50</v>
      </c>
      <c r="AB6631">
        <v>0.41</v>
      </c>
      <c r="AC6631">
        <v>150</v>
      </c>
      <c r="AD6631">
        <v>0.5</v>
      </c>
      <c r="AE6631">
        <v>0.02</v>
      </c>
      <c r="AF6631">
        <v>18</v>
      </c>
      <c r="AG6631">
        <v>640</v>
      </c>
      <c r="AH6631">
        <v>6</v>
      </c>
      <c r="AI6631">
        <v>1</v>
      </c>
      <c r="AJ6631">
        <v>4</v>
      </c>
      <c r="AK6631">
        <v>12</v>
      </c>
      <c r="AL6631">
        <v>0.08</v>
      </c>
      <c r="AM6631">
        <v>5</v>
      </c>
      <c r="AN6631">
        <v>5</v>
      </c>
      <c r="AO6631">
        <v>39</v>
      </c>
      <c r="AP6631">
        <v>5</v>
      </c>
      <c r="AQ6631">
        <v>18</v>
      </c>
    </row>
    <row r="6632" spans="1:43" hidden="1" x14ac:dyDescent="0.25">
      <c r="A6632" t="s">
        <v>23591</v>
      </c>
      <c r="B6632" t="s">
        <v>23592</v>
      </c>
      <c r="C6632" s="1" t="str">
        <f t="shared" si="470"/>
        <v>21:0134</v>
      </c>
      <c r="D6632" s="1" t="str">
        <f t="shared" si="471"/>
        <v>21:0078</v>
      </c>
      <c r="E6632" t="s">
        <v>23593</v>
      </c>
      <c r="F6632" t="s">
        <v>23594</v>
      </c>
      <c r="H6632">
        <v>54.044039499999997</v>
      </c>
      <c r="I6632">
        <v>-67.765389099999993</v>
      </c>
      <c r="J6632" s="1" t="str">
        <f t="shared" si="468"/>
        <v>Till</v>
      </c>
      <c r="K6632" s="1" t="str">
        <f t="shared" si="469"/>
        <v>&lt;63 micron</v>
      </c>
      <c r="L6632">
        <v>0.1</v>
      </c>
      <c r="M6632">
        <v>1.06</v>
      </c>
      <c r="N6632">
        <v>1</v>
      </c>
      <c r="O6632">
        <v>30</v>
      </c>
      <c r="P6632">
        <v>0.25</v>
      </c>
      <c r="Q6632">
        <v>1</v>
      </c>
      <c r="R6632">
        <v>0.23</v>
      </c>
      <c r="S6632">
        <v>0.25</v>
      </c>
      <c r="T6632">
        <v>7</v>
      </c>
      <c r="U6632">
        <v>54</v>
      </c>
      <c r="V6632">
        <v>14</v>
      </c>
      <c r="W6632">
        <v>1.47</v>
      </c>
      <c r="X6632">
        <v>5</v>
      </c>
      <c r="Y6632">
        <v>0.5</v>
      </c>
      <c r="Z6632">
        <v>0.15</v>
      </c>
      <c r="AA6632">
        <v>40</v>
      </c>
      <c r="AB6632">
        <v>0.4</v>
      </c>
      <c r="AC6632">
        <v>155</v>
      </c>
      <c r="AD6632">
        <v>0.5</v>
      </c>
      <c r="AE6632">
        <v>0.02</v>
      </c>
      <c r="AF6632">
        <v>17</v>
      </c>
      <c r="AG6632">
        <v>730</v>
      </c>
      <c r="AH6632">
        <v>6</v>
      </c>
      <c r="AI6632">
        <v>1</v>
      </c>
      <c r="AJ6632">
        <v>3</v>
      </c>
      <c r="AK6632">
        <v>8</v>
      </c>
      <c r="AL6632">
        <v>0.08</v>
      </c>
      <c r="AM6632">
        <v>5</v>
      </c>
      <c r="AN6632">
        <v>5</v>
      </c>
      <c r="AO6632">
        <v>38</v>
      </c>
      <c r="AP6632">
        <v>5</v>
      </c>
      <c r="AQ6632">
        <v>18</v>
      </c>
    </row>
    <row r="6633" spans="1:43" hidden="1" x14ac:dyDescent="0.25">
      <c r="A6633" t="s">
        <v>23595</v>
      </c>
      <c r="B6633" t="s">
        <v>23596</v>
      </c>
      <c r="C6633" s="1" t="str">
        <f t="shared" si="470"/>
        <v>21:0134</v>
      </c>
      <c r="D6633" s="1" t="str">
        <f t="shared" si="471"/>
        <v>21:0078</v>
      </c>
      <c r="E6633" t="s">
        <v>23597</v>
      </c>
      <c r="F6633" t="s">
        <v>23598</v>
      </c>
      <c r="H6633">
        <v>54.0822091</v>
      </c>
      <c r="I6633">
        <v>-67.637372099999993</v>
      </c>
      <c r="J6633" s="1" t="str">
        <f t="shared" si="468"/>
        <v>Till</v>
      </c>
      <c r="K6633" s="1" t="str">
        <f t="shared" si="469"/>
        <v>&lt;63 micron</v>
      </c>
      <c r="L6633">
        <v>0.1</v>
      </c>
      <c r="M6633">
        <v>1.32</v>
      </c>
      <c r="N6633">
        <v>1</v>
      </c>
      <c r="O6633">
        <v>30</v>
      </c>
      <c r="P6633">
        <v>0.25</v>
      </c>
      <c r="Q6633">
        <v>1</v>
      </c>
      <c r="R6633">
        <v>0.21</v>
      </c>
      <c r="S6633">
        <v>0.25</v>
      </c>
      <c r="T6633">
        <v>5</v>
      </c>
      <c r="U6633">
        <v>58</v>
      </c>
      <c r="V6633">
        <v>15</v>
      </c>
      <c r="W6633">
        <v>1.24</v>
      </c>
      <c r="X6633">
        <v>5</v>
      </c>
      <c r="Y6633">
        <v>0.5</v>
      </c>
      <c r="Z6633">
        <v>0.15</v>
      </c>
      <c r="AA6633">
        <v>40</v>
      </c>
      <c r="AB6633">
        <v>0.48</v>
      </c>
      <c r="AC6633">
        <v>120</v>
      </c>
      <c r="AD6633">
        <v>0.5</v>
      </c>
      <c r="AE6633">
        <v>0.01</v>
      </c>
      <c r="AF6633">
        <v>19</v>
      </c>
      <c r="AG6633">
        <v>660</v>
      </c>
      <c r="AH6633">
        <v>8</v>
      </c>
      <c r="AI6633">
        <v>1</v>
      </c>
      <c r="AJ6633">
        <v>4</v>
      </c>
      <c r="AK6633">
        <v>7</v>
      </c>
      <c r="AL6633">
        <v>0.1</v>
      </c>
      <c r="AM6633">
        <v>5</v>
      </c>
      <c r="AN6633">
        <v>5</v>
      </c>
      <c r="AO6633">
        <v>39</v>
      </c>
      <c r="AP6633">
        <v>5</v>
      </c>
      <c r="AQ6633">
        <v>20</v>
      </c>
    </row>
    <row r="6634" spans="1:43" hidden="1" x14ac:dyDescent="0.25">
      <c r="A6634" t="s">
        <v>23599</v>
      </c>
      <c r="B6634" t="s">
        <v>23600</v>
      </c>
      <c r="C6634" s="1" t="str">
        <f t="shared" si="470"/>
        <v>21:0134</v>
      </c>
      <c r="D6634" s="1" t="str">
        <f t="shared" si="471"/>
        <v>21:0078</v>
      </c>
      <c r="E6634" t="s">
        <v>23601</v>
      </c>
      <c r="F6634" t="s">
        <v>23602</v>
      </c>
      <c r="H6634">
        <v>54.086213200000003</v>
      </c>
      <c r="I6634">
        <v>-67.519515600000005</v>
      </c>
      <c r="J6634" s="1" t="str">
        <f t="shared" si="468"/>
        <v>Till</v>
      </c>
      <c r="K6634" s="1" t="str">
        <f t="shared" si="469"/>
        <v>&lt;63 micron</v>
      </c>
      <c r="L6634">
        <v>0.1</v>
      </c>
      <c r="M6634">
        <v>2.14</v>
      </c>
      <c r="N6634">
        <v>1</v>
      </c>
      <c r="O6634">
        <v>50</v>
      </c>
      <c r="P6634">
        <v>0.5</v>
      </c>
      <c r="Q6634">
        <v>2</v>
      </c>
      <c r="R6634">
        <v>0.13</v>
      </c>
      <c r="S6634">
        <v>0.25</v>
      </c>
      <c r="T6634">
        <v>9</v>
      </c>
      <c r="U6634">
        <v>88</v>
      </c>
      <c r="V6634">
        <v>23</v>
      </c>
      <c r="W6634">
        <v>2.15</v>
      </c>
      <c r="X6634">
        <v>5</v>
      </c>
      <c r="Y6634">
        <v>0.5</v>
      </c>
      <c r="Z6634">
        <v>0.19</v>
      </c>
      <c r="AA6634">
        <v>30</v>
      </c>
      <c r="AB6634">
        <v>0.62</v>
      </c>
      <c r="AC6634">
        <v>135</v>
      </c>
      <c r="AD6634">
        <v>0.5</v>
      </c>
      <c r="AE6634">
        <v>0.01</v>
      </c>
      <c r="AF6634">
        <v>28</v>
      </c>
      <c r="AG6634">
        <v>440</v>
      </c>
      <c r="AH6634">
        <v>10</v>
      </c>
      <c r="AI6634">
        <v>1</v>
      </c>
      <c r="AJ6634">
        <v>5</v>
      </c>
      <c r="AK6634">
        <v>6</v>
      </c>
      <c r="AL6634">
        <v>0.13</v>
      </c>
      <c r="AM6634">
        <v>5</v>
      </c>
      <c r="AN6634">
        <v>5</v>
      </c>
      <c r="AO6634">
        <v>54</v>
      </c>
      <c r="AP6634">
        <v>5</v>
      </c>
      <c r="AQ6634">
        <v>24</v>
      </c>
    </row>
    <row r="6635" spans="1:43" hidden="1" x14ac:dyDescent="0.25">
      <c r="A6635" t="s">
        <v>23603</v>
      </c>
      <c r="B6635" t="s">
        <v>23604</v>
      </c>
      <c r="C6635" s="1" t="str">
        <f t="shared" si="470"/>
        <v>21:0134</v>
      </c>
      <c r="D6635" s="1" t="str">
        <f t="shared" si="471"/>
        <v>21:0078</v>
      </c>
      <c r="E6635" t="s">
        <v>23605</v>
      </c>
      <c r="F6635" t="s">
        <v>23606</v>
      </c>
      <c r="H6635">
        <v>54.124395700000001</v>
      </c>
      <c r="I6635">
        <v>-67.554881600000002</v>
      </c>
      <c r="J6635" s="1" t="str">
        <f t="shared" si="468"/>
        <v>Till</v>
      </c>
      <c r="K6635" s="1" t="str">
        <f t="shared" si="469"/>
        <v>&lt;63 micron</v>
      </c>
      <c r="L6635">
        <v>0.1</v>
      </c>
      <c r="M6635">
        <v>1.29</v>
      </c>
      <c r="N6635">
        <v>1</v>
      </c>
      <c r="O6635">
        <v>40</v>
      </c>
      <c r="P6635">
        <v>0.25</v>
      </c>
      <c r="Q6635">
        <v>1</v>
      </c>
      <c r="R6635">
        <v>0.18</v>
      </c>
      <c r="S6635">
        <v>0.25</v>
      </c>
      <c r="T6635">
        <v>9</v>
      </c>
      <c r="U6635">
        <v>65</v>
      </c>
      <c r="V6635">
        <v>21</v>
      </c>
      <c r="W6635">
        <v>1.56</v>
      </c>
      <c r="X6635">
        <v>5</v>
      </c>
      <c r="Y6635">
        <v>0.5</v>
      </c>
      <c r="Z6635">
        <v>0.14000000000000001</v>
      </c>
      <c r="AA6635">
        <v>30</v>
      </c>
      <c r="AB6635">
        <v>0.46</v>
      </c>
      <c r="AC6635">
        <v>130</v>
      </c>
      <c r="AD6635">
        <v>0.5</v>
      </c>
      <c r="AE6635">
        <v>0.02</v>
      </c>
      <c r="AF6635">
        <v>23</v>
      </c>
      <c r="AG6635">
        <v>620</v>
      </c>
      <c r="AH6635">
        <v>6</v>
      </c>
      <c r="AI6635">
        <v>1</v>
      </c>
      <c r="AJ6635">
        <v>4</v>
      </c>
      <c r="AK6635">
        <v>7</v>
      </c>
      <c r="AL6635">
        <v>0.09</v>
      </c>
      <c r="AM6635">
        <v>5</v>
      </c>
      <c r="AN6635">
        <v>5</v>
      </c>
      <c r="AO6635">
        <v>42</v>
      </c>
      <c r="AP6635">
        <v>5</v>
      </c>
      <c r="AQ6635">
        <v>20</v>
      </c>
    </row>
    <row r="6636" spans="1:43" hidden="1" x14ac:dyDescent="0.25">
      <c r="A6636" t="s">
        <v>23607</v>
      </c>
      <c r="B6636" t="s">
        <v>23608</v>
      </c>
      <c r="C6636" s="1" t="str">
        <f t="shared" si="470"/>
        <v>21:0134</v>
      </c>
      <c r="D6636" s="1" t="str">
        <f t="shared" si="471"/>
        <v>21:0078</v>
      </c>
      <c r="E6636" t="s">
        <v>23609</v>
      </c>
      <c r="F6636" t="s">
        <v>23610</v>
      </c>
      <c r="H6636">
        <v>54.143603200000001</v>
      </c>
      <c r="I6636">
        <v>-67.661382399999994</v>
      </c>
      <c r="J6636" s="1" t="str">
        <f t="shared" si="468"/>
        <v>Till</v>
      </c>
      <c r="K6636" s="1" t="str">
        <f t="shared" si="469"/>
        <v>&lt;63 micron</v>
      </c>
      <c r="L6636">
        <v>0.1</v>
      </c>
      <c r="M6636">
        <v>1.22</v>
      </c>
      <c r="N6636">
        <v>1</v>
      </c>
      <c r="O6636">
        <v>40</v>
      </c>
      <c r="P6636">
        <v>0.25</v>
      </c>
      <c r="Q6636">
        <v>2</v>
      </c>
      <c r="R6636">
        <v>0.16</v>
      </c>
      <c r="S6636">
        <v>0.25</v>
      </c>
      <c r="T6636">
        <v>7</v>
      </c>
      <c r="U6636">
        <v>54</v>
      </c>
      <c r="V6636">
        <v>14</v>
      </c>
      <c r="W6636">
        <v>1.39</v>
      </c>
      <c r="X6636">
        <v>5</v>
      </c>
      <c r="Y6636">
        <v>0.5</v>
      </c>
      <c r="Z6636">
        <v>0.13</v>
      </c>
      <c r="AA6636">
        <v>30</v>
      </c>
      <c r="AB6636">
        <v>0.43</v>
      </c>
      <c r="AC6636">
        <v>120</v>
      </c>
      <c r="AD6636">
        <v>0.5</v>
      </c>
      <c r="AE6636">
        <v>0.02</v>
      </c>
      <c r="AF6636">
        <v>18</v>
      </c>
      <c r="AG6636">
        <v>530</v>
      </c>
      <c r="AH6636">
        <v>2</v>
      </c>
      <c r="AI6636">
        <v>1</v>
      </c>
      <c r="AJ6636">
        <v>3</v>
      </c>
      <c r="AK6636">
        <v>6</v>
      </c>
      <c r="AL6636">
        <v>0.08</v>
      </c>
      <c r="AM6636">
        <v>5</v>
      </c>
      <c r="AN6636">
        <v>5</v>
      </c>
      <c r="AO6636">
        <v>36</v>
      </c>
      <c r="AP6636">
        <v>5</v>
      </c>
      <c r="AQ6636">
        <v>16</v>
      </c>
    </row>
    <row r="6637" spans="1:43" hidden="1" x14ac:dyDescent="0.25">
      <c r="A6637" t="s">
        <v>23611</v>
      </c>
      <c r="B6637" t="s">
        <v>23612</v>
      </c>
      <c r="C6637" s="1" t="str">
        <f t="shared" si="470"/>
        <v>21:0134</v>
      </c>
      <c r="D6637" s="1" t="str">
        <f t="shared" si="471"/>
        <v>21:0078</v>
      </c>
      <c r="E6637" t="s">
        <v>23613</v>
      </c>
      <c r="F6637" t="s">
        <v>23614</v>
      </c>
      <c r="H6637">
        <v>54.174374399999998</v>
      </c>
      <c r="I6637">
        <v>-67.600635299999993</v>
      </c>
      <c r="J6637" s="1" t="str">
        <f t="shared" si="468"/>
        <v>Till</v>
      </c>
      <c r="K6637" s="1" t="str">
        <f t="shared" si="469"/>
        <v>&lt;63 micron</v>
      </c>
      <c r="L6637">
        <v>0.1</v>
      </c>
      <c r="M6637">
        <v>1.44</v>
      </c>
      <c r="N6637">
        <v>6</v>
      </c>
      <c r="O6637">
        <v>60</v>
      </c>
      <c r="P6637">
        <v>0.25</v>
      </c>
      <c r="Q6637">
        <v>1</v>
      </c>
      <c r="R6637">
        <v>0.15</v>
      </c>
      <c r="S6637">
        <v>0.25</v>
      </c>
      <c r="T6637">
        <v>8</v>
      </c>
      <c r="U6637">
        <v>67</v>
      </c>
      <c r="V6637">
        <v>25</v>
      </c>
      <c r="W6637">
        <v>1.7</v>
      </c>
      <c r="X6637">
        <v>5</v>
      </c>
      <c r="Y6637">
        <v>0.5</v>
      </c>
      <c r="Z6637">
        <v>0.21</v>
      </c>
      <c r="AA6637">
        <v>30</v>
      </c>
      <c r="AB6637">
        <v>0.53</v>
      </c>
      <c r="AC6637">
        <v>120</v>
      </c>
      <c r="AD6637">
        <v>0.5</v>
      </c>
      <c r="AE6637">
        <v>0.01</v>
      </c>
      <c r="AF6637">
        <v>24</v>
      </c>
      <c r="AG6637">
        <v>540</v>
      </c>
      <c r="AH6637">
        <v>4</v>
      </c>
      <c r="AI6637">
        <v>1</v>
      </c>
      <c r="AJ6637">
        <v>4</v>
      </c>
      <c r="AK6637">
        <v>6</v>
      </c>
      <c r="AL6637">
        <v>0.09</v>
      </c>
      <c r="AM6637">
        <v>5</v>
      </c>
      <c r="AN6637">
        <v>5</v>
      </c>
      <c r="AO6637">
        <v>44</v>
      </c>
      <c r="AP6637">
        <v>5</v>
      </c>
      <c r="AQ6637">
        <v>22</v>
      </c>
    </row>
    <row r="6638" spans="1:43" hidden="1" x14ac:dyDescent="0.25">
      <c r="A6638" t="s">
        <v>23615</v>
      </c>
      <c r="B6638" t="s">
        <v>23616</v>
      </c>
      <c r="C6638" s="1" t="str">
        <f t="shared" si="470"/>
        <v>21:0134</v>
      </c>
      <c r="D6638" s="1" t="str">
        <f t="shared" si="471"/>
        <v>21:0078</v>
      </c>
      <c r="E6638" t="s">
        <v>23617</v>
      </c>
      <c r="F6638" t="s">
        <v>23618</v>
      </c>
      <c r="H6638">
        <v>54.200031000000003</v>
      </c>
      <c r="I6638">
        <v>-67.2900791</v>
      </c>
      <c r="J6638" s="1" t="str">
        <f t="shared" si="468"/>
        <v>Till</v>
      </c>
      <c r="K6638" s="1" t="str">
        <f t="shared" si="469"/>
        <v>&lt;63 micron</v>
      </c>
      <c r="L6638">
        <v>0.1</v>
      </c>
      <c r="M6638">
        <v>1.69</v>
      </c>
      <c r="N6638">
        <v>6</v>
      </c>
      <c r="O6638">
        <v>20</v>
      </c>
      <c r="P6638">
        <v>0.5</v>
      </c>
      <c r="Q6638">
        <v>2</v>
      </c>
      <c r="R6638">
        <v>0.04</v>
      </c>
      <c r="S6638">
        <v>0.25</v>
      </c>
      <c r="T6638">
        <v>6</v>
      </c>
      <c r="U6638">
        <v>61</v>
      </c>
      <c r="V6638">
        <v>12</v>
      </c>
      <c r="W6638">
        <v>1.77</v>
      </c>
      <c r="X6638">
        <v>5</v>
      </c>
      <c r="Y6638">
        <v>0.5</v>
      </c>
      <c r="Z6638">
        <v>7.0000000000000007E-2</v>
      </c>
      <c r="AA6638">
        <v>20</v>
      </c>
      <c r="AB6638">
        <v>0.34</v>
      </c>
      <c r="AC6638">
        <v>75</v>
      </c>
      <c r="AD6638">
        <v>0.5</v>
      </c>
      <c r="AE6638">
        <v>0.01</v>
      </c>
      <c r="AF6638">
        <v>17</v>
      </c>
      <c r="AG6638">
        <v>500</v>
      </c>
      <c r="AH6638">
        <v>6</v>
      </c>
      <c r="AI6638">
        <v>2</v>
      </c>
      <c r="AJ6638">
        <v>3</v>
      </c>
      <c r="AK6638">
        <v>4</v>
      </c>
      <c r="AL6638">
        <v>0.08</v>
      </c>
      <c r="AM6638">
        <v>5</v>
      </c>
      <c r="AN6638">
        <v>5</v>
      </c>
      <c r="AO6638">
        <v>42</v>
      </c>
      <c r="AP6638">
        <v>5</v>
      </c>
      <c r="AQ6638">
        <v>18</v>
      </c>
    </row>
    <row r="6639" spans="1:43" hidden="1" x14ac:dyDescent="0.25">
      <c r="A6639" t="s">
        <v>23619</v>
      </c>
      <c r="B6639" t="s">
        <v>23620</v>
      </c>
      <c r="C6639" s="1" t="str">
        <f t="shared" si="470"/>
        <v>21:0134</v>
      </c>
      <c r="D6639" s="1" t="str">
        <f t="shared" si="471"/>
        <v>21:0078</v>
      </c>
      <c r="E6639" t="s">
        <v>23621</v>
      </c>
      <c r="F6639" t="s">
        <v>23622</v>
      </c>
      <c r="H6639">
        <v>53.1167266</v>
      </c>
      <c r="I6639">
        <v>-64.325233100000005</v>
      </c>
      <c r="J6639" s="1" t="str">
        <f t="shared" si="468"/>
        <v>Till</v>
      </c>
      <c r="K6639" s="1" t="str">
        <f t="shared" si="469"/>
        <v>&lt;63 micron</v>
      </c>
      <c r="L6639">
        <v>0.1</v>
      </c>
      <c r="M6639">
        <v>1.06</v>
      </c>
      <c r="N6639">
        <v>1</v>
      </c>
      <c r="O6639">
        <v>40</v>
      </c>
      <c r="P6639">
        <v>0.25</v>
      </c>
      <c r="Q6639">
        <v>1</v>
      </c>
      <c r="R6639">
        <v>0.38</v>
      </c>
      <c r="S6639">
        <v>0.25</v>
      </c>
      <c r="T6639">
        <v>9</v>
      </c>
      <c r="U6639">
        <v>35</v>
      </c>
      <c r="V6639">
        <v>24</v>
      </c>
      <c r="W6639">
        <v>2.29</v>
      </c>
      <c r="X6639">
        <v>10</v>
      </c>
      <c r="Y6639">
        <v>0.5</v>
      </c>
      <c r="Z6639">
        <v>0.1</v>
      </c>
      <c r="AA6639">
        <v>30</v>
      </c>
      <c r="AB6639">
        <v>0.41</v>
      </c>
      <c r="AC6639">
        <v>180</v>
      </c>
      <c r="AD6639">
        <v>0.5</v>
      </c>
      <c r="AE6639">
        <v>0.02</v>
      </c>
      <c r="AF6639">
        <v>13</v>
      </c>
      <c r="AG6639">
        <v>1020</v>
      </c>
      <c r="AH6639">
        <v>4</v>
      </c>
      <c r="AI6639">
        <v>2</v>
      </c>
      <c r="AJ6639">
        <v>3</v>
      </c>
      <c r="AK6639">
        <v>17</v>
      </c>
      <c r="AL6639">
        <v>0.09</v>
      </c>
      <c r="AM6639">
        <v>5</v>
      </c>
      <c r="AN6639">
        <v>5</v>
      </c>
      <c r="AO6639">
        <v>38</v>
      </c>
      <c r="AP6639">
        <v>5</v>
      </c>
      <c r="AQ6639">
        <v>24</v>
      </c>
    </row>
    <row r="6640" spans="1:43" hidden="1" x14ac:dyDescent="0.25">
      <c r="A6640" t="s">
        <v>23623</v>
      </c>
      <c r="B6640" t="s">
        <v>23624</v>
      </c>
      <c r="C6640" s="1" t="str">
        <f t="shared" si="470"/>
        <v>21:0134</v>
      </c>
      <c r="D6640" s="1" t="str">
        <f t="shared" si="471"/>
        <v>21:0078</v>
      </c>
      <c r="E6640" t="s">
        <v>23625</v>
      </c>
      <c r="F6640" t="s">
        <v>23626</v>
      </c>
      <c r="H6640">
        <v>54.163816199999999</v>
      </c>
      <c r="I6640">
        <v>-67.210386700000001</v>
      </c>
      <c r="J6640" s="1" t="str">
        <f t="shared" si="468"/>
        <v>Till</v>
      </c>
      <c r="K6640" s="1" t="str">
        <f t="shared" si="469"/>
        <v>&lt;63 micron</v>
      </c>
      <c r="L6640">
        <v>0.1</v>
      </c>
      <c r="M6640">
        <v>1.23</v>
      </c>
      <c r="N6640">
        <v>1</v>
      </c>
      <c r="O6640">
        <v>30</v>
      </c>
      <c r="P6640">
        <v>0.25</v>
      </c>
      <c r="Q6640">
        <v>1</v>
      </c>
      <c r="R6640">
        <v>0.1</v>
      </c>
      <c r="S6640">
        <v>0.25</v>
      </c>
      <c r="T6640">
        <v>7</v>
      </c>
      <c r="U6640">
        <v>65</v>
      </c>
      <c r="V6640">
        <v>23</v>
      </c>
      <c r="W6640">
        <v>1.53</v>
      </c>
      <c r="X6640">
        <v>5</v>
      </c>
      <c r="Y6640">
        <v>0.5</v>
      </c>
      <c r="Z6640">
        <v>0.1</v>
      </c>
      <c r="AA6640">
        <v>30</v>
      </c>
      <c r="AB6640">
        <v>0.41</v>
      </c>
      <c r="AC6640">
        <v>95</v>
      </c>
      <c r="AD6640">
        <v>0.5</v>
      </c>
      <c r="AE6640">
        <v>0.01</v>
      </c>
      <c r="AF6640">
        <v>23</v>
      </c>
      <c r="AG6640">
        <v>310</v>
      </c>
      <c r="AH6640">
        <v>4</v>
      </c>
      <c r="AI6640">
        <v>1</v>
      </c>
      <c r="AJ6640">
        <v>3</v>
      </c>
      <c r="AK6640">
        <v>3</v>
      </c>
      <c r="AL6640">
        <v>0.08</v>
      </c>
      <c r="AM6640">
        <v>5</v>
      </c>
      <c r="AN6640">
        <v>5</v>
      </c>
      <c r="AO6640">
        <v>39</v>
      </c>
      <c r="AP6640">
        <v>5</v>
      </c>
      <c r="AQ6640">
        <v>16</v>
      </c>
    </row>
    <row r="6641" spans="1:43" hidden="1" x14ac:dyDescent="0.25">
      <c r="A6641" t="s">
        <v>23627</v>
      </c>
      <c r="B6641" t="s">
        <v>23628</v>
      </c>
      <c r="C6641" s="1" t="str">
        <f t="shared" si="470"/>
        <v>21:0134</v>
      </c>
      <c r="D6641" s="1" t="str">
        <f t="shared" si="471"/>
        <v>21:0078</v>
      </c>
      <c r="E6641" t="s">
        <v>23629</v>
      </c>
      <c r="F6641" t="s">
        <v>23630</v>
      </c>
      <c r="H6641">
        <v>54.201990100000003</v>
      </c>
      <c r="I6641">
        <v>-67.063073599999996</v>
      </c>
      <c r="J6641" s="1" t="str">
        <f t="shared" si="468"/>
        <v>Till</v>
      </c>
      <c r="K6641" s="1" t="str">
        <f t="shared" si="469"/>
        <v>&lt;63 micron</v>
      </c>
      <c r="L6641">
        <v>0.1</v>
      </c>
      <c r="M6641">
        <v>1.46</v>
      </c>
      <c r="N6641">
        <v>1</v>
      </c>
      <c r="O6641">
        <v>40</v>
      </c>
      <c r="P6641">
        <v>0.25</v>
      </c>
      <c r="Q6641">
        <v>1</v>
      </c>
      <c r="R6641">
        <v>0.11</v>
      </c>
      <c r="S6641">
        <v>0.25</v>
      </c>
      <c r="T6641">
        <v>9</v>
      </c>
      <c r="U6641">
        <v>73</v>
      </c>
      <c r="V6641">
        <v>28</v>
      </c>
      <c r="W6641">
        <v>1.72</v>
      </c>
      <c r="X6641">
        <v>5</v>
      </c>
      <c r="Y6641">
        <v>0.5</v>
      </c>
      <c r="Z6641">
        <v>0.11</v>
      </c>
      <c r="AA6641">
        <v>30</v>
      </c>
      <c r="AB6641">
        <v>0.49</v>
      </c>
      <c r="AC6641">
        <v>110</v>
      </c>
      <c r="AD6641">
        <v>0.5</v>
      </c>
      <c r="AE6641">
        <v>0.02</v>
      </c>
      <c r="AF6641">
        <v>30</v>
      </c>
      <c r="AG6641">
        <v>320</v>
      </c>
      <c r="AH6641">
        <v>12</v>
      </c>
      <c r="AI6641">
        <v>1</v>
      </c>
      <c r="AJ6641">
        <v>4</v>
      </c>
      <c r="AK6641">
        <v>6</v>
      </c>
      <c r="AL6641">
        <v>0.09</v>
      </c>
      <c r="AM6641">
        <v>5</v>
      </c>
      <c r="AN6641">
        <v>5</v>
      </c>
      <c r="AO6641">
        <v>45</v>
      </c>
      <c r="AP6641">
        <v>5</v>
      </c>
      <c r="AQ6641">
        <v>20</v>
      </c>
    </row>
    <row r="6642" spans="1:43" hidden="1" x14ac:dyDescent="0.25">
      <c r="A6642" t="s">
        <v>23631</v>
      </c>
      <c r="B6642" t="s">
        <v>23632</v>
      </c>
      <c r="C6642" s="1" t="str">
        <f t="shared" si="470"/>
        <v>21:0134</v>
      </c>
      <c r="D6642" s="1" t="str">
        <f t="shared" si="471"/>
        <v>21:0078</v>
      </c>
      <c r="E6642" t="s">
        <v>23633</v>
      </c>
      <c r="F6642" t="s">
        <v>23634</v>
      </c>
      <c r="H6642">
        <v>54.133797700000002</v>
      </c>
      <c r="I6642">
        <v>-67.015746199999995</v>
      </c>
      <c r="J6642" s="1" t="str">
        <f t="shared" si="468"/>
        <v>Till</v>
      </c>
      <c r="K6642" s="1" t="str">
        <f t="shared" si="469"/>
        <v>&lt;63 micron</v>
      </c>
      <c r="L6642">
        <v>0.1</v>
      </c>
      <c r="M6642">
        <v>1.96</v>
      </c>
      <c r="N6642">
        <v>6</v>
      </c>
      <c r="O6642">
        <v>130</v>
      </c>
      <c r="P6642">
        <v>0.5</v>
      </c>
      <c r="Q6642">
        <v>1</v>
      </c>
      <c r="R6642">
        <v>0.14000000000000001</v>
      </c>
      <c r="S6642">
        <v>0.25</v>
      </c>
      <c r="T6642">
        <v>18</v>
      </c>
      <c r="U6642">
        <v>119</v>
      </c>
      <c r="V6642">
        <v>60</v>
      </c>
      <c r="W6642">
        <v>2.7</v>
      </c>
      <c r="X6642">
        <v>5</v>
      </c>
      <c r="Y6642">
        <v>0.5</v>
      </c>
      <c r="Z6642">
        <v>0.34</v>
      </c>
      <c r="AA6642">
        <v>30</v>
      </c>
      <c r="AB6642">
        <v>0.85</v>
      </c>
      <c r="AC6642">
        <v>155</v>
      </c>
      <c r="AD6642">
        <v>0.5</v>
      </c>
      <c r="AE6642">
        <v>0.02</v>
      </c>
      <c r="AF6642">
        <v>63</v>
      </c>
      <c r="AG6642">
        <v>420</v>
      </c>
      <c r="AH6642">
        <v>6</v>
      </c>
      <c r="AI6642">
        <v>1</v>
      </c>
      <c r="AJ6642">
        <v>6</v>
      </c>
      <c r="AK6642">
        <v>8</v>
      </c>
      <c r="AL6642">
        <v>0.19</v>
      </c>
      <c r="AM6642">
        <v>5</v>
      </c>
      <c r="AN6642">
        <v>5</v>
      </c>
      <c r="AO6642">
        <v>80</v>
      </c>
      <c r="AP6642">
        <v>5</v>
      </c>
      <c r="AQ6642">
        <v>32</v>
      </c>
    </row>
    <row r="6643" spans="1:43" hidden="1" x14ac:dyDescent="0.25">
      <c r="A6643" t="s">
        <v>23635</v>
      </c>
      <c r="B6643" t="s">
        <v>23636</v>
      </c>
      <c r="C6643" s="1" t="str">
        <f t="shared" si="470"/>
        <v>21:0134</v>
      </c>
      <c r="D6643" s="1" t="str">
        <f t="shared" si="471"/>
        <v>21:0078</v>
      </c>
      <c r="E6643" t="s">
        <v>23637</v>
      </c>
      <c r="F6643" t="s">
        <v>23638</v>
      </c>
      <c r="H6643">
        <v>54.161202199999998</v>
      </c>
      <c r="I6643">
        <v>-66.934782200000001</v>
      </c>
      <c r="J6643" s="1" t="str">
        <f t="shared" si="468"/>
        <v>Till</v>
      </c>
      <c r="K6643" s="1" t="str">
        <f t="shared" si="469"/>
        <v>&lt;63 micron</v>
      </c>
      <c r="L6643">
        <v>0.1</v>
      </c>
      <c r="M6643">
        <v>1.63</v>
      </c>
      <c r="N6643">
        <v>6</v>
      </c>
      <c r="O6643">
        <v>40</v>
      </c>
      <c r="P6643">
        <v>0.5</v>
      </c>
      <c r="Q6643">
        <v>1</v>
      </c>
      <c r="R6643">
        <v>0.14000000000000001</v>
      </c>
      <c r="S6643">
        <v>0.25</v>
      </c>
      <c r="T6643">
        <v>11</v>
      </c>
      <c r="U6643">
        <v>89</v>
      </c>
      <c r="V6643">
        <v>30</v>
      </c>
      <c r="W6643">
        <v>2.04</v>
      </c>
      <c r="X6643">
        <v>5</v>
      </c>
      <c r="Y6643">
        <v>0.5</v>
      </c>
      <c r="Z6643">
        <v>0.13</v>
      </c>
      <c r="AA6643">
        <v>30</v>
      </c>
      <c r="AB6643">
        <v>0.67</v>
      </c>
      <c r="AC6643">
        <v>150</v>
      </c>
      <c r="AD6643">
        <v>0.5</v>
      </c>
      <c r="AE6643">
        <v>0.02</v>
      </c>
      <c r="AF6643">
        <v>34</v>
      </c>
      <c r="AG6643">
        <v>400</v>
      </c>
      <c r="AH6643">
        <v>12</v>
      </c>
      <c r="AI6643">
        <v>1</v>
      </c>
      <c r="AJ6643">
        <v>5</v>
      </c>
      <c r="AK6643">
        <v>7</v>
      </c>
      <c r="AL6643">
        <v>0.11</v>
      </c>
      <c r="AM6643">
        <v>5</v>
      </c>
      <c r="AN6643">
        <v>5</v>
      </c>
      <c r="AO6643">
        <v>52</v>
      </c>
      <c r="AP6643">
        <v>5</v>
      </c>
      <c r="AQ6643">
        <v>26</v>
      </c>
    </row>
    <row r="6644" spans="1:43" hidden="1" x14ac:dyDescent="0.25">
      <c r="A6644" t="s">
        <v>23639</v>
      </c>
      <c r="B6644" t="s">
        <v>23640</v>
      </c>
      <c r="C6644" s="1" t="str">
        <f t="shared" si="470"/>
        <v>21:0134</v>
      </c>
      <c r="D6644" s="1" t="str">
        <f t="shared" si="471"/>
        <v>21:0078</v>
      </c>
      <c r="E6644" t="s">
        <v>23641</v>
      </c>
      <c r="F6644" t="s">
        <v>23642</v>
      </c>
      <c r="H6644">
        <v>54.207244899999999</v>
      </c>
      <c r="I6644">
        <v>-66.894145199999997</v>
      </c>
      <c r="J6644" s="1" t="str">
        <f t="shared" si="468"/>
        <v>Till</v>
      </c>
      <c r="K6644" s="1" t="str">
        <f t="shared" si="469"/>
        <v>&lt;63 micron</v>
      </c>
      <c r="L6644">
        <v>0.1</v>
      </c>
      <c r="M6644">
        <v>1.29</v>
      </c>
      <c r="N6644">
        <v>1</v>
      </c>
      <c r="O6644">
        <v>40</v>
      </c>
      <c r="P6644">
        <v>0.5</v>
      </c>
      <c r="Q6644">
        <v>1</v>
      </c>
      <c r="R6644">
        <v>0.13</v>
      </c>
      <c r="S6644">
        <v>0.25</v>
      </c>
      <c r="T6644">
        <v>10</v>
      </c>
      <c r="U6644">
        <v>78</v>
      </c>
      <c r="V6644">
        <v>33</v>
      </c>
      <c r="W6644">
        <v>1.91</v>
      </c>
      <c r="X6644">
        <v>5</v>
      </c>
      <c r="Y6644">
        <v>0.5</v>
      </c>
      <c r="Z6644">
        <v>0.13</v>
      </c>
      <c r="AA6644">
        <v>30</v>
      </c>
      <c r="AB6644">
        <v>0.59</v>
      </c>
      <c r="AC6644">
        <v>155</v>
      </c>
      <c r="AD6644">
        <v>0.5</v>
      </c>
      <c r="AE6644">
        <v>0.02</v>
      </c>
      <c r="AF6644">
        <v>29</v>
      </c>
      <c r="AG6644">
        <v>320</v>
      </c>
      <c r="AH6644">
        <v>6</v>
      </c>
      <c r="AI6644">
        <v>2</v>
      </c>
      <c r="AJ6644">
        <v>5</v>
      </c>
      <c r="AK6644">
        <v>7</v>
      </c>
      <c r="AL6644">
        <v>0.1</v>
      </c>
      <c r="AM6644">
        <v>5</v>
      </c>
      <c r="AN6644">
        <v>5</v>
      </c>
      <c r="AO6644">
        <v>48</v>
      </c>
      <c r="AP6644">
        <v>5</v>
      </c>
      <c r="AQ6644">
        <v>22</v>
      </c>
    </row>
    <row r="6645" spans="1:43" hidden="1" x14ac:dyDescent="0.25">
      <c r="A6645" t="s">
        <v>23643</v>
      </c>
      <c r="B6645" t="s">
        <v>23644</v>
      </c>
      <c r="C6645" s="1" t="str">
        <f t="shared" si="470"/>
        <v>21:0134</v>
      </c>
      <c r="D6645" s="1" t="str">
        <f t="shared" si="471"/>
        <v>21:0078</v>
      </c>
      <c r="E6645" t="s">
        <v>23645</v>
      </c>
      <c r="F6645" t="s">
        <v>23646</v>
      </c>
      <c r="H6645">
        <v>54.153258800000003</v>
      </c>
      <c r="I6645">
        <v>-66.791215699999995</v>
      </c>
      <c r="J6645" s="1" t="str">
        <f t="shared" si="468"/>
        <v>Till</v>
      </c>
      <c r="K6645" s="1" t="str">
        <f t="shared" si="469"/>
        <v>&lt;63 micron</v>
      </c>
      <c r="L6645">
        <v>0.1</v>
      </c>
      <c r="M6645">
        <v>0.9</v>
      </c>
      <c r="N6645">
        <v>1</v>
      </c>
      <c r="O6645">
        <v>40</v>
      </c>
      <c r="P6645">
        <v>0.25</v>
      </c>
      <c r="Q6645">
        <v>1</v>
      </c>
      <c r="R6645">
        <v>0.18</v>
      </c>
      <c r="S6645">
        <v>0.25</v>
      </c>
      <c r="T6645">
        <v>6</v>
      </c>
      <c r="U6645">
        <v>65</v>
      </c>
      <c r="V6645">
        <v>18</v>
      </c>
      <c r="W6645">
        <v>1.53</v>
      </c>
      <c r="X6645">
        <v>5</v>
      </c>
      <c r="Y6645">
        <v>0.5</v>
      </c>
      <c r="Z6645">
        <v>0.11</v>
      </c>
      <c r="AA6645">
        <v>40</v>
      </c>
      <c r="AB6645">
        <v>0.48</v>
      </c>
      <c r="AC6645">
        <v>130</v>
      </c>
      <c r="AD6645">
        <v>0.5</v>
      </c>
      <c r="AE6645">
        <v>0.01</v>
      </c>
      <c r="AF6645">
        <v>18</v>
      </c>
      <c r="AG6645">
        <v>500</v>
      </c>
      <c r="AH6645">
        <v>4</v>
      </c>
      <c r="AI6645">
        <v>1</v>
      </c>
      <c r="AJ6645">
        <v>5</v>
      </c>
      <c r="AK6645">
        <v>9</v>
      </c>
      <c r="AL6645">
        <v>0.08</v>
      </c>
      <c r="AM6645">
        <v>5</v>
      </c>
      <c r="AN6645">
        <v>5</v>
      </c>
      <c r="AO6645">
        <v>39</v>
      </c>
      <c r="AP6645">
        <v>5</v>
      </c>
      <c r="AQ6645">
        <v>18</v>
      </c>
    </row>
    <row r="6646" spans="1:43" hidden="1" x14ac:dyDescent="0.25">
      <c r="A6646" t="s">
        <v>23647</v>
      </c>
      <c r="B6646" t="s">
        <v>23648</v>
      </c>
      <c r="C6646" s="1" t="str">
        <f t="shared" si="470"/>
        <v>21:0134</v>
      </c>
      <c r="D6646" s="1" t="str">
        <f t="shared" si="471"/>
        <v>21:0078</v>
      </c>
      <c r="E6646" t="s">
        <v>23649</v>
      </c>
      <c r="F6646" t="s">
        <v>23650</v>
      </c>
      <c r="H6646">
        <v>54.2099707</v>
      </c>
      <c r="I6646">
        <v>-66.699237800000006</v>
      </c>
      <c r="J6646" s="1" t="str">
        <f t="shared" si="468"/>
        <v>Till</v>
      </c>
      <c r="K6646" s="1" t="str">
        <f t="shared" si="469"/>
        <v>&lt;63 micron</v>
      </c>
      <c r="L6646">
        <v>0.1</v>
      </c>
      <c r="M6646">
        <v>1.72</v>
      </c>
      <c r="N6646">
        <v>1</v>
      </c>
      <c r="O6646">
        <v>80</v>
      </c>
      <c r="P6646">
        <v>0.5</v>
      </c>
      <c r="Q6646">
        <v>1</v>
      </c>
      <c r="R6646">
        <v>0.15</v>
      </c>
      <c r="S6646">
        <v>0.25</v>
      </c>
      <c r="T6646">
        <v>11</v>
      </c>
      <c r="U6646">
        <v>100</v>
      </c>
      <c r="V6646">
        <v>32</v>
      </c>
      <c r="W6646">
        <v>2.38</v>
      </c>
      <c r="X6646">
        <v>5</v>
      </c>
      <c r="Y6646">
        <v>0.5</v>
      </c>
      <c r="Z6646">
        <v>0.19</v>
      </c>
      <c r="AA6646">
        <v>30</v>
      </c>
      <c r="AB6646">
        <v>0.8</v>
      </c>
      <c r="AC6646">
        <v>180</v>
      </c>
      <c r="AD6646">
        <v>0.5</v>
      </c>
      <c r="AE6646">
        <v>0.02</v>
      </c>
      <c r="AF6646">
        <v>38</v>
      </c>
      <c r="AG6646">
        <v>450</v>
      </c>
      <c r="AH6646">
        <v>8</v>
      </c>
      <c r="AI6646">
        <v>1</v>
      </c>
      <c r="AJ6646">
        <v>6</v>
      </c>
      <c r="AK6646">
        <v>7</v>
      </c>
      <c r="AL6646">
        <v>0.13</v>
      </c>
      <c r="AM6646">
        <v>5</v>
      </c>
      <c r="AN6646">
        <v>5</v>
      </c>
      <c r="AO6646">
        <v>63</v>
      </c>
      <c r="AP6646">
        <v>5</v>
      </c>
      <c r="AQ6646">
        <v>36</v>
      </c>
    </row>
    <row r="6647" spans="1:43" hidden="1" x14ac:dyDescent="0.25">
      <c r="A6647" t="s">
        <v>23651</v>
      </c>
      <c r="B6647" t="s">
        <v>23652</v>
      </c>
      <c r="C6647" s="1" t="str">
        <f t="shared" si="470"/>
        <v>21:0134</v>
      </c>
      <c r="D6647" s="1" t="str">
        <f t="shared" si="471"/>
        <v>21:0078</v>
      </c>
      <c r="E6647" t="s">
        <v>23653</v>
      </c>
      <c r="F6647" t="s">
        <v>23654</v>
      </c>
      <c r="H6647">
        <v>54.188605099999997</v>
      </c>
      <c r="I6647">
        <v>-66.617648799999998</v>
      </c>
      <c r="J6647" s="1" t="str">
        <f t="shared" si="468"/>
        <v>Till</v>
      </c>
      <c r="K6647" s="1" t="str">
        <f t="shared" si="469"/>
        <v>&lt;63 micron</v>
      </c>
      <c r="L6647">
        <v>0.1</v>
      </c>
      <c r="M6647">
        <v>1.64</v>
      </c>
      <c r="N6647">
        <v>6</v>
      </c>
      <c r="O6647">
        <v>40</v>
      </c>
      <c r="P6647">
        <v>0.5</v>
      </c>
      <c r="Q6647">
        <v>1</v>
      </c>
      <c r="R6647">
        <v>0.12</v>
      </c>
      <c r="S6647">
        <v>0.25</v>
      </c>
      <c r="T6647">
        <v>10</v>
      </c>
      <c r="U6647">
        <v>85</v>
      </c>
      <c r="V6647">
        <v>36</v>
      </c>
      <c r="W6647">
        <v>2.23</v>
      </c>
      <c r="X6647">
        <v>5</v>
      </c>
      <c r="Y6647">
        <v>0.5</v>
      </c>
      <c r="Z6647">
        <v>0.13</v>
      </c>
      <c r="AA6647">
        <v>40</v>
      </c>
      <c r="AB6647">
        <v>0.68</v>
      </c>
      <c r="AC6647">
        <v>150</v>
      </c>
      <c r="AD6647">
        <v>1</v>
      </c>
      <c r="AE6647">
        <v>0.01</v>
      </c>
      <c r="AF6647">
        <v>37</v>
      </c>
      <c r="AG6647">
        <v>400</v>
      </c>
      <c r="AH6647">
        <v>4</v>
      </c>
      <c r="AI6647">
        <v>2</v>
      </c>
      <c r="AJ6647">
        <v>5</v>
      </c>
      <c r="AK6647">
        <v>6</v>
      </c>
      <c r="AL6647">
        <v>0.11</v>
      </c>
      <c r="AM6647">
        <v>5</v>
      </c>
      <c r="AN6647">
        <v>5</v>
      </c>
      <c r="AO6647">
        <v>53</v>
      </c>
      <c r="AP6647">
        <v>5</v>
      </c>
      <c r="AQ6647">
        <v>36</v>
      </c>
    </row>
    <row r="6648" spans="1:43" hidden="1" x14ac:dyDescent="0.25">
      <c r="A6648" t="s">
        <v>23655</v>
      </c>
      <c r="B6648" t="s">
        <v>23656</v>
      </c>
      <c r="C6648" s="1" t="str">
        <f t="shared" si="470"/>
        <v>21:0134</v>
      </c>
      <c r="D6648" s="1" t="str">
        <f t="shared" si="471"/>
        <v>21:0078</v>
      </c>
      <c r="E6648" t="s">
        <v>23657</v>
      </c>
      <c r="F6648" t="s">
        <v>23658</v>
      </c>
      <c r="H6648">
        <v>54.135319799999998</v>
      </c>
      <c r="I6648">
        <v>-66.605400399999994</v>
      </c>
      <c r="J6648" s="1" t="str">
        <f t="shared" si="468"/>
        <v>Till</v>
      </c>
      <c r="K6648" s="1" t="str">
        <f t="shared" si="469"/>
        <v>&lt;63 micron</v>
      </c>
      <c r="L6648">
        <v>0.1</v>
      </c>
      <c r="M6648">
        <v>1.05</v>
      </c>
      <c r="N6648">
        <v>4</v>
      </c>
      <c r="O6648">
        <v>40</v>
      </c>
      <c r="P6648">
        <v>0.25</v>
      </c>
      <c r="Q6648">
        <v>2</v>
      </c>
      <c r="R6648">
        <v>0.17</v>
      </c>
      <c r="S6648">
        <v>0.25</v>
      </c>
      <c r="T6648">
        <v>8</v>
      </c>
      <c r="U6648">
        <v>68</v>
      </c>
      <c r="V6648">
        <v>22</v>
      </c>
      <c r="W6648">
        <v>1.68</v>
      </c>
      <c r="X6648">
        <v>5</v>
      </c>
      <c r="Y6648">
        <v>0.5</v>
      </c>
      <c r="Z6648">
        <v>0.11</v>
      </c>
      <c r="AA6648">
        <v>40</v>
      </c>
      <c r="AB6648">
        <v>0.51</v>
      </c>
      <c r="AC6648">
        <v>140</v>
      </c>
      <c r="AD6648">
        <v>0.5</v>
      </c>
      <c r="AE6648">
        <v>0.02</v>
      </c>
      <c r="AF6648">
        <v>24</v>
      </c>
      <c r="AG6648">
        <v>520</v>
      </c>
      <c r="AH6648">
        <v>4</v>
      </c>
      <c r="AI6648">
        <v>1</v>
      </c>
      <c r="AJ6648">
        <v>4</v>
      </c>
      <c r="AK6648">
        <v>7</v>
      </c>
      <c r="AL6648">
        <v>0.08</v>
      </c>
      <c r="AM6648">
        <v>5</v>
      </c>
      <c r="AN6648">
        <v>5</v>
      </c>
      <c r="AO6648">
        <v>44</v>
      </c>
      <c r="AP6648">
        <v>5</v>
      </c>
      <c r="AQ6648">
        <v>22</v>
      </c>
    </row>
    <row r="6649" spans="1:43" hidden="1" x14ac:dyDescent="0.25">
      <c r="A6649" t="s">
        <v>23659</v>
      </c>
      <c r="B6649" t="s">
        <v>23660</v>
      </c>
      <c r="C6649" s="1" t="str">
        <f t="shared" si="470"/>
        <v>21:0134</v>
      </c>
      <c r="D6649" s="1" t="str">
        <f t="shared" si="471"/>
        <v>21:0078</v>
      </c>
      <c r="E6649" t="s">
        <v>23661</v>
      </c>
      <c r="F6649" t="s">
        <v>23662</v>
      </c>
      <c r="H6649">
        <v>53.932752000000001</v>
      </c>
      <c r="I6649">
        <v>-66.981124800000003</v>
      </c>
      <c r="J6649" s="1" t="str">
        <f t="shared" si="468"/>
        <v>Till</v>
      </c>
      <c r="K6649" s="1" t="str">
        <f t="shared" si="469"/>
        <v>&lt;63 micron</v>
      </c>
      <c r="L6649">
        <v>0.1</v>
      </c>
      <c r="M6649">
        <v>1.39</v>
      </c>
      <c r="N6649">
        <v>2</v>
      </c>
      <c r="O6649">
        <v>70</v>
      </c>
      <c r="P6649">
        <v>0.5</v>
      </c>
      <c r="Q6649">
        <v>1</v>
      </c>
      <c r="R6649">
        <v>0.26</v>
      </c>
      <c r="S6649">
        <v>0.25</v>
      </c>
      <c r="T6649">
        <v>11</v>
      </c>
      <c r="U6649">
        <v>83</v>
      </c>
      <c r="V6649">
        <v>21</v>
      </c>
      <c r="W6649">
        <v>2.02</v>
      </c>
      <c r="X6649">
        <v>5</v>
      </c>
      <c r="Y6649">
        <v>0.5</v>
      </c>
      <c r="Z6649">
        <v>0.17</v>
      </c>
      <c r="AA6649">
        <v>30</v>
      </c>
      <c r="AB6649">
        <v>0.6</v>
      </c>
      <c r="AC6649">
        <v>165</v>
      </c>
      <c r="AD6649">
        <v>0.5</v>
      </c>
      <c r="AE6649">
        <v>0.02</v>
      </c>
      <c r="AF6649">
        <v>30</v>
      </c>
      <c r="AG6649">
        <v>870</v>
      </c>
      <c r="AH6649">
        <v>4</v>
      </c>
      <c r="AI6649">
        <v>1</v>
      </c>
      <c r="AJ6649">
        <v>4</v>
      </c>
      <c r="AK6649">
        <v>10</v>
      </c>
      <c r="AL6649">
        <v>0.11</v>
      </c>
      <c r="AM6649">
        <v>5</v>
      </c>
      <c r="AN6649">
        <v>5</v>
      </c>
      <c r="AO6649">
        <v>54</v>
      </c>
      <c r="AP6649">
        <v>5</v>
      </c>
      <c r="AQ6649">
        <v>32</v>
      </c>
    </row>
    <row r="6650" spans="1:43" hidden="1" x14ac:dyDescent="0.25">
      <c r="A6650" t="s">
        <v>23663</v>
      </c>
      <c r="B6650" t="s">
        <v>23664</v>
      </c>
      <c r="C6650" s="1" t="str">
        <f t="shared" si="470"/>
        <v>21:0134</v>
      </c>
      <c r="D6650" s="1" t="str">
        <f t="shared" si="471"/>
        <v>21:0078</v>
      </c>
      <c r="E6650" t="s">
        <v>23665</v>
      </c>
      <c r="F6650" t="s">
        <v>23666</v>
      </c>
      <c r="H6650">
        <v>53.141573999999999</v>
      </c>
      <c r="I6650">
        <v>-64.139870099999996</v>
      </c>
      <c r="J6650" s="1" t="str">
        <f t="shared" si="468"/>
        <v>Till</v>
      </c>
      <c r="K6650" s="1" t="str">
        <f t="shared" si="469"/>
        <v>&lt;63 micron</v>
      </c>
      <c r="L6650">
        <v>0.1</v>
      </c>
      <c r="M6650">
        <v>1.2</v>
      </c>
      <c r="N6650">
        <v>1</v>
      </c>
      <c r="O6650">
        <v>90</v>
      </c>
      <c r="P6650">
        <v>0.25</v>
      </c>
      <c r="Q6650">
        <v>1</v>
      </c>
      <c r="R6650">
        <v>0.53</v>
      </c>
      <c r="S6650">
        <v>0.25</v>
      </c>
      <c r="T6650">
        <v>8</v>
      </c>
      <c r="U6650">
        <v>36</v>
      </c>
      <c r="V6650">
        <v>29</v>
      </c>
      <c r="W6650">
        <v>2.37</v>
      </c>
      <c r="X6650">
        <v>10</v>
      </c>
      <c r="Y6650">
        <v>0.5</v>
      </c>
      <c r="Z6650">
        <v>0.19</v>
      </c>
      <c r="AA6650">
        <v>40</v>
      </c>
      <c r="AB6650">
        <v>0.53</v>
      </c>
      <c r="AC6650">
        <v>270</v>
      </c>
      <c r="AD6650">
        <v>0.5</v>
      </c>
      <c r="AE6650">
        <v>0.03</v>
      </c>
      <c r="AF6650">
        <v>16</v>
      </c>
      <c r="AG6650">
        <v>950</v>
      </c>
      <c r="AH6650">
        <v>6</v>
      </c>
      <c r="AI6650">
        <v>2</v>
      </c>
      <c r="AJ6650">
        <v>4</v>
      </c>
      <c r="AK6650">
        <v>20</v>
      </c>
      <c r="AL6650">
        <v>0.1</v>
      </c>
      <c r="AM6650">
        <v>5</v>
      </c>
      <c r="AN6650">
        <v>5</v>
      </c>
      <c r="AO6650">
        <v>47</v>
      </c>
      <c r="AP6650">
        <v>5</v>
      </c>
      <c r="AQ6650">
        <v>32</v>
      </c>
    </row>
    <row r="6651" spans="1:43" hidden="1" x14ac:dyDescent="0.25">
      <c r="A6651" t="s">
        <v>23667</v>
      </c>
      <c r="B6651" t="s">
        <v>23668</v>
      </c>
      <c r="C6651" s="1" t="str">
        <f t="shared" si="470"/>
        <v>21:0134</v>
      </c>
      <c r="D6651" s="1" t="str">
        <f t="shared" si="471"/>
        <v>21:0078</v>
      </c>
      <c r="E6651" t="s">
        <v>23669</v>
      </c>
      <c r="F6651" t="s">
        <v>23670</v>
      </c>
      <c r="H6651">
        <v>53.910529699999998</v>
      </c>
      <c r="I6651">
        <v>-66.840598299999996</v>
      </c>
      <c r="J6651" s="1" t="str">
        <f t="shared" si="468"/>
        <v>Till</v>
      </c>
      <c r="K6651" s="1" t="str">
        <f t="shared" si="469"/>
        <v>&lt;63 micron</v>
      </c>
      <c r="L6651">
        <v>0.1</v>
      </c>
      <c r="M6651">
        <v>1.07</v>
      </c>
      <c r="N6651">
        <v>2</v>
      </c>
      <c r="O6651">
        <v>40</v>
      </c>
      <c r="P6651">
        <v>0.25</v>
      </c>
      <c r="Q6651">
        <v>1</v>
      </c>
      <c r="R6651">
        <v>0.28000000000000003</v>
      </c>
      <c r="S6651">
        <v>0.25</v>
      </c>
      <c r="T6651">
        <v>10</v>
      </c>
      <c r="U6651">
        <v>76</v>
      </c>
      <c r="V6651">
        <v>24</v>
      </c>
      <c r="W6651">
        <v>2.02</v>
      </c>
      <c r="X6651">
        <v>5</v>
      </c>
      <c r="Y6651">
        <v>0.5</v>
      </c>
      <c r="Z6651">
        <v>0.12</v>
      </c>
      <c r="AA6651">
        <v>30</v>
      </c>
      <c r="AB6651">
        <v>0.55000000000000004</v>
      </c>
      <c r="AC6651">
        <v>145</v>
      </c>
      <c r="AD6651">
        <v>0.5</v>
      </c>
      <c r="AE6651">
        <v>0.01</v>
      </c>
      <c r="AF6651">
        <v>29</v>
      </c>
      <c r="AG6651">
        <v>930</v>
      </c>
      <c r="AH6651">
        <v>6</v>
      </c>
      <c r="AI6651">
        <v>2</v>
      </c>
      <c r="AJ6651">
        <v>3</v>
      </c>
      <c r="AK6651">
        <v>8</v>
      </c>
      <c r="AL6651">
        <v>0.08</v>
      </c>
      <c r="AM6651">
        <v>5</v>
      </c>
      <c r="AN6651">
        <v>5</v>
      </c>
      <c r="AO6651">
        <v>52</v>
      </c>
      <c r="AP6651">
        <v>5</v>
      </c>
      <c r="AQ6651">
        <v>28</v>
      </c>
    </row>
    <row r="6652" spans="1:43" hidden="1" x14ac:dyDescent="0.25">
      <c r="A6652" t="s">
        <v>23671</v>
      </c>
      <c r="B6652" t="s">
        <v>23672</v>
      </c>
      <c r="C6652" s="1" t="str">
        <f t="shared" si="470"/>
        <v>21:0134</v>
      </c>
      <c r="D6652" s="1" t="str">
        <f t="shared" si="471"/>
        <v>21:0078</v>
      </c>
      <c r="E6652" t="s">
        <v>23673</v>
      </c>
      <c r="F6652" t="s">
        <v>23674</v>
      </c>
      <c r="H6652">
        <v>53.861394500000003</v>
      </c>
      <c r="I6652">
        <v>-66.759485499999997</v>
      </c>
      <c r="J6652" s="1" t="str">
        <f t="shared" si="468"/>
        <v>Till</v>
      </c>
      <c r="K6652" s="1" t="str">
        <f t="shared" si="469"/>
        <v>&lt;63 micron</v>
      </c>
      <c r="L6652">
        <v>0.1</v>
      </c>
      <c r="M6652">
        <v>1.51</v>
      </c>
      <c r="N6652">
        <v>4</v>
      </c>
      <c r="O6652">
        <v>60</v>
      </c>
      <c r="P6652">
        <v>0.5</v>
      </c>
      <c r="Q6652">
        <v>1</v>
      </c>
      <c r="R6652">
        <v>0.18</v>
      </c>
      <c r="S6652">
        <v>0.25</v>
      </c>
      <c r="T6652">
        <v>14</v>
      </c>
      <c r="U6652">
        <v>97</v>
      </c>
      <c r="V6652">
        <v>40</v>
      </c>
      <c r="W6652">
        <v>2.33</v>
      </c>
      <c r="X6652">
        <v>5</v>
      </c>
      <c r="Y6652">
        <v>0.5</v>
      </c>
      <c r="Z6652">
        <v>0.17</v>
      </c>
      <c r="AA6652">
        <v>20</v>
      </c>
      <c r="AB6652">
        <v>0.77</v>
      </c>
      <c r="AC6652">
        <v>180</v>
      </c>
      <c r="AD6652">
        <v>0.5</v>
      </c>
      <c r="AE6652">
        <v>0.02</v>
      </c>
      <c r="AF6652">
        <v>52</v>
      </c>
      <c r="AG6652">
        <v>590</v>
      </c>
      <c r="AH6652">
        <v>22</v>
      </c>
      <c r="AI6652">
        <v>2</v>
      </c>
      <c r="AJ6652">
        <v>6</v>
      </c>
      <c r="AK6652">
        <v>8</v>
      </c>
      <c r="AL6652">
        <v>0.11</v>
      </c>
      <c r="AM6652">
        <v>5</v>
      </c>
      <c r="AN6652">
        <v>5</v>
      </c>
      <c r="AO6652">
        <v>58</v>
      </c>
      <c r="AP6652">
        <v>5</v>
      </c>
      <c r="AQ6652">
        <v>46</v>
      </c>
    </row>
    <row r="6653" spans="1:43" hidden="1" x14ac:dyDescent="0.25">
      <c r="A6653" t="s">
        <v>23675</v>
      </c>
      <c r="B6653" t="s">
        <v>23676</v>
      </c>
      <c r="C6653" s="1" t="str">
        <f t="shared" si="470"/>
        <v>21:0134</v>
      </c>
      <c r="D6653" s="1" t="str">
        <f t="shared" si="471"/>
        <v>21:0078</v>
      </c>
      <c r="E6653" t="s">
        <v>23677</v>
      </c>
      <c r="F6653" t="s">
        <v>23678</v>
      </c>
      <c r="H6653">
        <v>53.945590299999999</v>
      </c>
      <c r="I6653">
        <v>-66.695536899999993</v>
      </c>
      <c r="J6653" s="1" t="str">
        <f t="shared" si="468"/>
        <v>Till</v>
      </c>
      <c r="K6653" s="1" t="str">
        <f t="shared" si="469"/>
        <v>&lt;63 micron</v>
      </c>
      <c r="L6653">
        <v>0.1</v>
      </c>
      <c r="M6653">
        <v>1.62</v>
      </c>
      <c r="N6653">
        <v>2</v>
      </c>
      <c r="O6653">
        <v>50</v>
      </c>
      <c r="P6653">
        <v>0.5</v>
      </c>
      <c r="Q6653">
        <v>2</v>
      </c>
      <c r="R6653">
        <v>0.18</v>
      </c>
      <c r="S6653">
        <v>0.25</v>
      </c>
      <c r="T6653">
        <v>11</v>
      </c>
      <c r="U6653">
        <v>91</v>
      </c>
      <c r="V6653">
        <v>36</v>
      </c>
      <c r="W6653">
        <v>2.1800000000000002</v>
      </c>
      <c r="X6653">
        <v>5</v>
      </c>
      <c r="Y6653">
        <v>0.5</v>
      </c>
      <c r="Z6653">
        <v>0.12</v>
      </c>
      <c r="AA6653">
        <v>30</v>
      </c>
      <c r="AB6653">
        <v>0.63</v>
      </c>
      <c r="AC6653">
        <v>150</v>
      </c>
      <c r="AD6653">
        <v>0.5</v>
      </c>
      <c r="AE6653">
        <v>0.02</v>
      </c>
      <c r="AF6653">
        <v>36</v>
      </c>
      <c r="AG6653">
        <v>490</v>
      </c>
      <c r="AH6653">
        <v>6</v>
      </c>
      <c r="AI6653">
        <v>1</v>
      </c>
      <c r="AJ6653">
        <v>5</v>
      </c>
      <c r="AK6653">
        <v>9</v>
      </c>
      <c r="AL6653">
        <v>0.12</v>
      </c>
      <c r="AM6653">
        <v>5</v>
      </c>
      <c r="AN6653">
        <v>5</v>
      </c>
      <c r="AO6653">
        <v>56</v>
      </c>
      <c r="AP6653">
        <v>5</v>
      </c>
      <c r="AQ6653">
        <v>28</v>
      </c>
    </row>
    <row r="6654" spans="1:43" hidden="1" x14ac:dyDescent="0.25">
      <c r="A6654" t="s">
        <v>23679</v>
      </c>
      <c r="B6654" t="s">
        <v>23680</v>
      </c>
      <c r="C6654" s="1" t="str">
        <f t="shared" si="470"/>
        <v>21:0134</v>
      </c>
      <c r="D6654" s="1" t="str">
        <f t="shared" si="471"/>
        <v>21:0078</v>
      </c>
      <c r="E6654" t="s">
        <v>23681</v>
      </c>
      <c r="F6654" t="s">
        <v>23682</v>
      </c>
      <c r="H6654">
        <v>53.975764400000003</v>
      </c>
      <c r="I6654">
        <v>-66.5840654</v>
      </c>
      <c r="J6654" s="1" t="str">
        <f t="shared" si="468"/>
        <v>Till</v>
      </c>
      <c r="K6654" s="1" t="str">
        <f t="shared" si="469"/>
        <v>&lt;63 micron</v>
      </c>
      <c r="L6654">
        <v>0.1</v>
      </c>
      <c r="M6654">
        <v>1.31</v>
      </c>
      <c r="N6654">
        <v>4</v>
      </c>
      <c r="O6654">
        <v>40</v>
      </c>
      <c r="P6654">
        <v>0.5</v>
      </c>
      <c r="Q6654">
        <v>1</v>
      </c>
      <c r="R6654">
        <v>0.16</v>
      </c>
      <c r="S6654">
        <v>0.25</v>
      </c>
      <c r="T6654">
        <v>12</v>
      </c>
      <c r="U6654">
        <v>85</v>
      </c>
      <c r="V6654">
        <v>32</v>
      </c>
      <c r="W6654">
        <v>2.0699999999999998</v>
      </c>
      <c r="X6654">
        <v>5</v>
      </c>
      <c r="Y6654">
        <v>0.5</v>
      </c>
      <c r="Z6654">
        <v>0.12</v>
      </c>
      <c r="AA6654">
        <v>20</v>
      </c>
      <c r="AB6654">
        <v>0.64</v>
      </c>
      <c r="AC6654">
        <v>155</v>
      </c>
      <c r="AD6654">
        <v>0.5</v>
      </c>
      <c r="AE6654">
        <v>0.01</v>
      </c>
      <c r="AF6654">
        <v>41</v>
      </c>
      <c r="AG6654">
        <v>580</v>
      </c>
      <c r="AH6654">
        <v>20</v>
      </c>
      <c r="AI6654">
        <v>1</v>
      </c>
      <c r="AJ6654">
        <v>4</v>
      </c>
      <c r="AK6654">
        <v>7</v>
      </c>
      <c r="AL6654">
        <v>0.08</v>
      </c>
      <c r="AM6654">
        <v>5</v>
      </c>
      <c r="AN6654">
        <v>5</v>
      </c>
      <c r="AO6654">
        <v>51</v>
      </c>
      <c r="AP6654">
        <v>5</v>
      </c>
      <c r="AQ6654">
        <v>38</v>
      </c>
    </row>
    <row r="6655" spans="1:43" hidden="1" x14ac:dyDescent="0.25">
      <c r="A6655" t="s">
        <v>23683</v>
      </c>
      <c r="B6655" t="s">
        <v>23684</v>
      </c>
      <c r="C6655" s="1" t="str">
        <f t="shared" si="470"/>
        <v>21:0134</v>
      </c>
      <c r="D6655" s="1" t="str">
        <f t="shared" si="471"/>
        <v>21:0078</v>
      </c>
      <c r="E6655" t="s">
        <v>23685</v>
      </c>
      <c r="F6655" t="s">
        <v>23686</v>
      </c>
      <c r="H6655">
        <v>53.899708400000002</v>
      </c>
      <c r="I6655">
        <v>-66.602160499999997</v>
      </c>
      <c r="J6655" s="1" t="str">
        <f t="shared" si="468"/>
        <v>Till</v>
      </c>
      <c r="K6655" s="1" t="str">
        <f t="shared" si="469"/>
        <v>&lt;63 micron</v>
      </c>
      <c r="L6655">
        <v>0.1</v>
      </c>
      <c r="M6655">
        <v>1.08</v>
      </c>
      <c r="N6655">
        <v>1</v>
      </c>
      <c r="O6655">
        <v>30</v>
      </c>
      <c r="P6655">
        <v>0.5</v>
      </c>
      <c r="Q6655">
        <v>1</v>
      </c>
      <c r="R6655">
        <v>0.21</v>
      </c>
      <c r="S6655">
        <v>0.25</v>
      </c>
      <c r="T6655">
        <v>7</v>
      </c>
      <c r="U6655">
        <v>71</v>
      </c>
      <c r="V6655">
        <v>27</v>
      </c>
      <c r="W6655">
        <v>1.67</v>
      </c>
      <c r="X6655">
        <v>5</v>
      </c>
      <c r="Y6655">
        <v>0.5</v>
      </c>
      <c r="Z6655">
        <v>0.08</v>
      </c>
      <c r="AA6655">
        <v>30</v>
      </c>
      <c r="AB6655">
        <v>0.45</v>
      </c>
      <c r="AC6655">
        <v>125</v>
      </c>
      <c r="AD6655">
        <v>0.5</v>
      </c>
      <c r="AE6655">
        <v>0.02</v>
      </c>
      <c r="AF6655">
        <v>26</v>
      </c>
      <c r="AG6655">
        <v>650</v>
      </c>
      <c r="AH6655">
        <v>8</v>
      </c>
      <c r="AI6655">
        <v>1</v>
      </c>
      <c r="AJ6655">
        <v>4</v>
      </c>
      <c r="AK6655">
        <v>7</v>
      </c>
      <c r="AL6655">
        <v>0.08</v>
      </c>
      <c r="AM6655">
        <v>5</v>
      </c>
      <c r="AN6655">
        <v>5</v>
      </c>
      <c r="AO6655">
        <v>45</v>
      </c>
      <c r="AP6655">
        <v>5</v>
      </c>
      <c r="AQ6655">
        <v>20</v>
      </c>
    </row>
    <row r="6656" spans="1:43" hidden="1" x14ac:dyDescent="0.25">
      <c r="A6656" t="s">
        <v>23687</v>
      </c>
      <c r="B6656" t="s">
        <v>23688</v>
      </c>
      <c r="C6656" s="1" t="str">
        <f t="shared" si="470"/>
        <v>21:0134</v>
      </c>
      <c r="D6656" s="1" t="str">
        <f t="shared" si="471"/>
        <v>21:0078</v>
      </c>
      <c r="E6656" t="s">
        <v>23689</v>
      </c>
      <c r="F6656" t="s">
        <v>23690</v>
      </c>
      <c r="H6656">
        <v>53.861006000000003</v>
      </c>
      <c r="I6656">
        <v>-67.101685700000004</v>
      </c>
      <c r="J6656" s="1" t="str">
        <f t="shared" si="468"/>
        <v>Till</v>
      </c>
      <c r="K6656" s="1" t="str">
        <f t="shared" si="469"/>
        <v>&lt;63 micron</v>
      </c>
      <c r="L6656">
        <v>0.1</v>
      </c>
      <c r="M6656">
        <v>1.19</v>
      </c>
      <c r="N6656">
        <v>2</v>
      </c>
      <c r="O6656">
        <v>20</v>
      </c>
      <c r="P6656">
        <v>0.25</v>
      </c>
      <c r="Q6656">
        <v>1</v>
      </c>
      <c r="R6656">
        <v>0.2</v>
      </c>
      <c r="S6656">
        <v>0.25</v>
      </c>
      <c r="T6656">
        <v>4</v>
      </c>
      <c r="U6656">
        <v>53</v>
      </c>
      <c r="V6656">
        <v>13</v>
      </c>
      <c r="W6656">
        <v>1.59</v>
      </c>
      <c r="X6656">
        <v>5</v>
      </c>
      <c r="Y6656">
        <v>0.5</v>
      </c>
      <c r="Z6656">
        <v>0.08</v>
      </c>
      <c r="AA6656">
        <v>30</v>
      </c>
      <c r="AB6656">
        <v>0.39</v>
      </c>
      <c r="AC6656">
        <v>100</v>
      </c>
      <c r="AD6656">
        <v>0.5</v>
      </c>
      <c r="AE6656">
        <v>0.01</v>
      </c>
      <c r="AF6656">
        <v>14</v>
      </c>
      <c r="AG6656">
        <v>660</v>
      </c>
      <c r="AH6656">
        <v>6</v>
      </c>
      <c r="AI6656">
        <v>2</v>
      </c>
      <c r="AJ6656">
        <v>3</v>
      </c>
      <c r="AK6656">
        <v>8</v>
      </c>
      <c r="AL6656">
        <v>0.09</v>
      </c>
      <c r="AM6656">
        <v>5</v>
      </c>
      <c r="AN6656">
        <v>5</v>
      </c>
      <c r="AO6656">
        <v>41</v>
      </c>
      <c r="AP6656">
        <v>5</v>
      </c>
      <c r="AQ6656">
        <v>16</v>
      </c>
    </row>
    <row r="6657" spans="1:43" hidden="1" x14ac:dyDescent="0.25">
      <c r="A6657" t="s">
        <v>23691</v>
      </c>
      <c r="B6657" t="s">
        <v>23692</v>
      </c>
      <c r="C6657" s="1" t="str">
        <f t="shared" si="470"/>
        <v>21:0134</v>
      </c>
      <c r="D6657" s="1" t="str">
        <f t="shared" si="471"/>
        <v>21:0078</v>
      </c>
      <c r="E6657" t="s">
        <v>23693</v>
      </c>
      <c r="F6657" t="s">
        <v>23694</v>
      </c>
      <c r="H6657">
        <v>53.929186100000003</v>
      </c>
      <c r="I6657">
        <v>-67.150377899999995</v>
      </c>
      <c r="J6657" s="1" t="str">
        <f t="shared" si="468"/>
        <v>Till</v>
      </c>
      <c r="K6657" s="1" t="str">
        <f t="shared" si="469"/>
        <v>&lt;63 micron</v>
      </c>
      <c r="L6657">
        <v>0.1</v>
      </c>
      <c r="M6657">
        <v>1.7</v>
      </c>
      <c r="N6657">
        <v>2</v>
      </c>
      <c r="O6657">
        <v>90</v>
      </c>
      <c r="P6657">
        <v>0.5</v>
      </c>
      <c r="Q6657">
        <v>1</v>
      </c>
      <c r="R6657">
        <v>0.18</v>
      </c>
      <c r="S6657">
        <v>0.25</v>
      </c>
      <c r="T6657">
        <v>13</v>
      </c>
      <c r="U6657">
        <v>93</v>
      </c>
      <c r="V6657">
        <v>34</v>
      </c>
      <c r="W6657">
        <v>2.27</v>
      </c>
      <c r="X6657">
        <v>5</v>
      </c>
      <c r="Y6657">
        <v>0.5</v>
      </c>
      <c r="Z6657">
        <v>0.27</v>
      </c>
      <c r="AA6657">
        <v>30</v>
      </c>
      <c r="AB6657">
        <v>0.72</v>
      </c>
      <c r="AC6657">
        <v>160</v>
      </c>
      <c r="AD6657">
        <v>0.5</v>
      </c>
      <c r="AE6657">
        <v>0.02</v>
      </c>
      <c r="AF6657">
        <v>37</v>
      </c>
      <c r="AG6657">
        <v>610</v>
      </c>
      <c r="AH6657">
        <v>4</v>
      </c>
      <c r="AI6657">
        <v>1</v>
      </c>
      <c r="AJ6657">
        <v>5</v>
      </c>
      <c r="AK6657">
        <v>8</v>
      </c>
      <c r="AL6657">
        <v>0.14000000000000001</v>
      </c>
      <c r="AM6657">
        <v>5</v>
      </c>
      <c r="AN6657">
        <v>5</v>
      </c>
      <c r="AO6657">
        <v>62</v>
      </c>
      <c r="AP6657">
        <v>5</v>
      </c>
      <c r="AQ6657">
        <v>30</v>
      </c>
    </row>
    <row r="6658" spans="1:43" hidden="1" x14ac:dyDescent="0.25">
      <c r="A6658" t="s">
        <v>23695</v>
      </c>
      <c r="B6658" t="s">
        <v>23696</v>
      </c>
      <c r="C6658" s="1" t="str">
        <f t="shared" si="470"/>
        <v>21:0134</v>
      </c>
      <c r="D6658" s="1" t="str">
        <f t="shared" si="471"/>
        <v>21:0078</v>
      </c>
      <c r="E6658" t="s">
        <v>23697</v>
      </c>
      <c r="F6658" t="s">
        <v>23698</v>
      </c>
      <c r="H6658">
        <v>53.920044599999997</v>
      </c>
      <c r="I6658">
        <v>-67.199514800000003</v>
      </c>
      <c r="J6658" s="1" t="str">
        <f t="shared" si="468"/>
        <v>Till</v>
      </c>
      <c r="K6658" s="1" t="str">
        <f t="shared" si="469"/>
        <v>&lt;63 micron</v>
      </c>
      <c r="L6658">
        <v>0.1</v>
      </c>
      <c r="M6658">
        <v>1.88</v>
      </c>
      <c r="N6658">
        <v>10</v>
      </c>
      <c r="O6658">
        <v>70</v>
      </c>
      <c r="P6658">
        <v>0.5</v>
      </c>
      <c r="Q6658">
        <v>1</v>
      </c>
      <c r="R6658">
        <v>0.18</v>
      </c>
      <c r="S6658">
        <v>0.25</v>
      </c>
      <c r="T6658">
        <v>12</v>
      </c>
      <c r="U6658">
        <v>94</v>
      </c>
      <c r="V6658">
        <v>27</v>
      </c>
      <c r="W6658">
        <v>2.33</v>
      </c>
      <c r="X6658">
        <v>10</v>
      </c>
      <c r="Y6658">
        <v>0.5</v>
      </c>
      <c r="Z6658">
        <v>0.22</v>
      </c>
      <c r="AA6658">
        <v>40</v>
      </c>
      <c r="AB6658">
        <v>0.72</v>
      </c>
      <c r="AC6658">
        <v>175</v>
      </c>
      <c r="AD6658">
        <v>0.5</v>
      </c>
      <c r="AE6658">
        <v>0.02</v>
      </c>
      <c r="AF6658">
        <v>33</v>
      </c>
      <c r="AG6658">
        <v>530</v>
      </c>
      <c r="AH6658">
        <v>8</v>
      </c>
      <c r="AI6658">
        <v>1</v>
      </c>
      <c r="AJ6658">
        <v>6</v>
      </c>
      <c r="AK6658">
        <v>9</v>
      </c>
      <c r="AL6658">
        <v>0.15</v>
      </c>
      <c r="AM6658">
        <v>5</v>
      </c>
      <c r="AN6658">
        <v>5</v>
      </c>
      <c r="AO6658">
        <v>62</v>
      </c>
      <c r="AP6658">
        <v>5</v>
      </c>
      <c r="AQ6658">
        <v>30</v>
      </c>
    </row>
    <row r="6659" spans="1:43" hidden="1" x14ac:dyDescent="0.25">
      <c r="A6659" t="s">
        <v>23699</v>
      </c>
      <c r="B6659" t="s">
        <v>23700</v>
      </c>
      <c r="C6659" s="1" t="str">
        <f t="shared" si="470"/>
        <v>21:0134</v>
      </c>
      <c r="D6659" s="1" t="str">
        <f t="shared" si="471"/>
        <v>21:0078</v>
      </c>
      <c r="E6659" t="s">
        <v>23701</v>
      </c>
      <c r="F6659" t="s">
        <v>23702</v>
      </c>
      <c r="H6659">
        <v>53.960580899999997</v>
      </c>
      <c r="I6659">
        <v>-67.266363499999997</v>
      </c>
      <c r="J6659" s="1" t="str">
        <f t="shared" si="468"/>
        <v>Till</v>
      </c>
      <c r="K6659" s="1" t="str">
        <f t="shared" si="469"/>
        <v>&lt;63 micron</v>
      </c>
      <c r="L6659">
        <v>0.1</v>
      </c>
      <c r="M6659">
        <v>1.93</v>
      </c>
      <c r="N6659">
        <v>14</v>
      </c>
      <c r="O6659">
        <v>80</v>
      </c>
      <c r="P6659">
        <v>0.5</v>
      </c>
      <c r="Q6659">
        <v>1</v>
      </c>
      <c r="R6659">
        <v>0.19</v>
      </c>
      <c r="S6659">
        <v>0.25</v>
      </c>
      <c r="T6659">
        <v>14</v>
      </c>
      <c r="U6659">
        <v>102</v>
      </c>
      <c r="V6659">
        <v>38</v>
      </c>
      <c r="W6659">
        <v>2.54</v>
      </c>
      <c r="X6659">
        <v>10</v>
      </c>
      <c r="Y6659">
        <v>0.5</v>
      </c>
      <c r="Z6659">
        <v>0.27</v>
      </c>
      <c r="AA6659">
        <v>40</v>
      </c>
      <c r="AB6659">
        <v>0.79</v>
      </c>
      <c r="AC6659">
        <v>185</v>
      </c>
      <c r="AD6659">
        <v>0.5</v>
      </c>
      <c r="AE6659">
        <v>0.02</v>
      </c>
      <c r="AF6659">
        <v>41</v>
      </c>
      <c r="AG6659">
        <v>560</v>
      </c>
      <c r="AH6659">
        <v>8</v>
      </c>
      <c r="AI6659">
        <v>1</v>
      </c>
      <c r="AJ6659">
        <v>6</v>
      </c>
      <c r="AK6659">
        <v>9</v>
      </c>
      <c r="AL6659">
        <v>0.15</v>
      </c>
      <c r="AM6659">
        <v>5</v>
      </c>
      <c r="AN6659">
        <v>5</v>
      </c>
      <c r="AO6659">
        <v>66</v>
      </c>
      <c r="AP6659">
        <v>5</v>
      </c>
      <c r="AQ6659">
        <v>34</v>
      </c>
    </row>
    <row r="6660" spans="1:43" hidden="1" x14ac:dyDescent="0.25">
      <c r="A6660" t="s">
        <v>23703</v>
      </c>
      <c r="B6660" t="s">
        <v>23704</v>
      </c>
      <c r="C6660" s="1" t="str">
        <f t="shared" si="470"/>
        <v>21:0134</v>
      </c>
      <c r="D6660" s="1" t="str">
        <f t="shared" si="471"/>
        <v>21:0078</v>
      </c>
      <c r="E6660" t="s">
        <v>23705</v>
      </c>
      <c r="F6660" t="s">
        <v>23706</v>
      </c>
      <c r="H6660">
        <v>53.953944399999997</v>
      </c>
      <c r="I6660">
        <v>-67.370277700000003</v>
      </c>
      <c r="J6660" s="1" t="str">
        <f t="shared" si="468"/>
        <v>Till</v>
      </c>
      <c r="K6660" s="1" t="str">
        <f t="shared" si="469"/>
        <v>&lt;63 micron</v>
      </c>
      <c r="L6660">
        <v>0.1</v>
      </c>
      <c r="M6660">
        <v>1.18</v>
      </c>
      <c r="N6660">
        <v>1</v>
      </c>
      <c r="O6660">
        <v>70</v>
      </c>
      <c r="P6660">
        <v>0.25</v>
      </c>
      <c r="Q6660">
        <v>1</v>
      </c>
      <c r="R6660">
        <v>0.24</v>
      </c>
      <c r="S6660">
        <v>0.25</v>
      </c>
      <c r="T6660">
        <v>9</v>
      </c>
      <c r="U6660">
        <v>82</v>
      </c>
      <c r="V6660">
        <v>21</v>
      </c>
      <c r="W6660">
        <v>2.1</v>
      </c>
      <c r="X6660">
        <v>10</v>
      </c>
      <c r="Y6660">
        <v>0.5</v>
      </c>
      <c r="Z6660">
        <v>0.22</v>
      </c>
      <c r="AA6660">
        <v>60</v>
      </c>
      <c r="AB6660">
        <v>0.63</v>
      </c>
      <c r="AC6660">
        <v>165</v>
      </c>
      <c r="AD6660">
        <v>0.5</v>
      </c>
      <c r="AE6660">
        <v>0.01</v>
      </c>
      <c r="AF6660">
        <v>28</v>
      </c>
      <c r="AG6660">
        <v>630</v>
      </c>
      <c r="AH6660">
        <v>6</v>
      </c>
      <c r="AI6660">
        <v>1</v>
      </c>
      <c r="AJ6660">
        <v>6</v>
      </c>
      <c r="AK6660">
        <v>12</v>
      </c>
      <c r="AL6660">
        <v>0.13</v>
      </c>
      <c r="AM6660">
        <v>5</v>
      </c>
      <c r="AN6660">
        <v>5</v>
      </c>
      <c r="AO6660">
        <v>56</v>
      </c>
      <c r="AP6660">
        <v>5</v>
      </c>
      <c r="AQ6660">
        <v>30</v>
      </c>
    </row>
    <row r="6661" spans="1:43" hidden="1" x14ac:dyDescent="0.25">
      <c r="A6661" t="s">
        <v>23707</v>
      </c>
      <c r="B6661" t="s">
        <v>23708</v>
      </c>
      <c r="C6661" s="1" t="str">
        <f t="shared" si="470"/>
        <v>21:0134</v>
      </c>
      <c r="D6661" s="1" t="str">
        <f t="shared" si="471"/>
        <v>21:0078</v>
      </c>
      <c r="E6661" t="s">
        <v>23709</v>
      </c>
      <c r="F6661" t="s">
        <v>23710</v>
      </c>
      <c r="H6661">
        <v>53.372917999999999</v>
      </c>
      <c r="I6661">
        <v>-64.106198599999999</v>
      </c>
      <c r="J6661" s="1" t="str">
        <f t="shared" si="468"/>
        <v>Till</v>
      </c>
      <c r="K6661" s="1" t="str">
        <f t="shared" si="469"/>
        <v>&lt;63 micron</v>
      </c>
      <c r="L6661">
        <v>0.1</v>
      </c>
      <c r="M6661">
        <v>1.1599999999999999</v>
      </c>
      <c r="N6661">
        <v>1</v>
      </c>
      <c r="O6661">
        <v>30</v>
      </c>
      <c r="P6661">
        <v>0.25</v>
      </c>
      <c r="Q6661">
        <v>1</v>
      </c>
      <c r="R6661">
        <v>0.3</v>
      </c>
      <c r="S6661">
        <v>0.25</v>
      </c>
      <c r="T6661">
        <v>4</v>
      </c>
      <c r="U6661">
        <v>23</v>
      </c>
      <c r="V6661">
        <v>9</v>
      </c>
      <c r="W6661">
        <v>1.85</v>
      </c>
      <c r="X6661">
        <v>10</v>
      </c>
      <c r="Y6661">
        <v>0.5</v>
      </c>
      <c r="Z6661">
        <v>0.08</v>
      </c>
      <c r="AA6661">
        <v>20</v>
      </c>
      <c r="AB6661">
        <v>0.36</v>
      </c>
      <c r="AC6661">
        <v>135</v>
      </c>
      <c r="AD6661">
        <v>0.5</v>
      </c>
      <c r="AE6661">
        <v>0.02</v>
      </c>
      <c r="AF6661">
        <v>7</v>
      </c>
      <c r="AG6661">
        <v>390</v>
      </c>
      <c r="AH6661">
        <v>6</v>
      </c>
      <c r="AI6661">
        <v>2</v>
      </c>
      <c r="AJ6661">
        <v>3</v>
      </c>
      <c r="AK6661">
        <v>21</v>
      </c>
      <c r="AL6661">
        <v>0.17</v>
      </c>
      <c r="AM6661">
        <v>5</v>
      </c>
      <c r="AN6661">
        <v>5</v>
      </c>
      <c r="AO6661">
        <v>42</v>
      </c>
      <c r="AP6661">
        <v>5</v>
      </c>
      <c r="AQ6661">
        <v>20</v>
      </c>
    </row>
    <row r="6662" spans="1:43" hidden="1" x14ac:dyDescent="0.25">
      <c r="A6662" t="s">
        <v>23711</v>
      </c>
      <c r="B6662" t="s">
        <v>23712</v>
      </c>
      <c r="C6662" s="1" t="str">
        <f t="shared" si="470"/>
        <v>21:0134</v>
      </c>
      <c r="D6662" s="1" t="str">
        <f t="shared" si="471"/>
        <v>21:0078</v>
      </c>
      <c r="E6662" t="s">
        <v>23713</v>
      </c>
      <c r="F6662" t="s">
        <v>23714</v>
      </c>
      <c r="H6662">
        <v>53.9463066</v>
      </c>
      <c r="I6662">
        <v>-67.545811700000002</v>
      </c>
      <c r="J6662" s="1" t="str">
        <f t="shared" si="468"/>
        <v>Till</v>
      </c>
      <c r="K6662" s="1" t="str">
        <f t="shared" si="469"/>
        <v>&lt;63 micron</v>
      </c>
      <c r="L6662">
        <v>0.1</v>
      </c>
      <c r="M6662">
        <v>1.72</v>
      </c>
      <c r="N6662">
        <v>1</v>
      </c>
      <c r="O6662">
        <v>100</v>
      </c>
      <c r="P6662">
        <v>0.5</v>
      </c>
      <c r="Q6662">
        <v>1</v>
      </c>
      <c r="R6662">
        <v>0.17</v>
      </c>
      <c r="S6662">
        <v>0.25</v>
      </c>
      <c r="T6662">
        <v>12</v>
      </c>
      <c r="U6662">
        <v>100</v>
      </c>
      <c r="V6662">
        <v>24</v>
      </c>
      <c r="W6662">
        <v>2.46</v>
      </c>
      <c r="X6662">
        <v>10</v>
      </c>
      <c r="Y6662">
        <v>0.5</v>
      </c>
      <c r="Z6662">
        <v>0.31</v>
      </c>
      <c r="AA6662">
        <v>50</v>
      </c>
      <c r="AB6662">
        <v>0.83</v>
      </c>
      <c r="AC6662">
        <v>195</v>
      </c>
      <c r="AD6662">
        <v>0.5</v>
      </c>
      <c r="AE6662">
        <v>0.01</v>
      </c>
      <c r="AF6662">
        <v>35</v>
      </c>
      <c r="AG6662">
        <v>410</v>
      </c>
      <c r="AH6662">
        <v>8</v>
      </c>
      <c r="AI6662">
        <v>1</v>
      </c>
      <c r="AJ6662">
        <v>6</v>
      </c>
      <c r="AK6662">
        <v>11</v>
      </c>
      <c r="AL6662">
        <v>0.17</v>
      </c>
      <c r="AM6662">
        <v>5</v>
      </c>
      <c r="AN6662">
        <v>5</v>
      </c>
      <c r="AO6662">
        <v>69</v>
      </c>
      <c r="AP6662">
        <v>5</v>
      </c>
      <c r="AQ6662">
        <v>34</v>
      </c>
    </row>
    <row r="6663" spans="1:43" hidden="1" x14ac:dyDescent="0.25">
      <c r="A6663" t="s">
        <v>23715</v>
      </c>
      <c r="B6663" t="s">
        <v>23716</v>
      </c>
      <c r="C6663" s="1" t="str">
        <f t="shared" si="470"/>
        <v>21:0134</v>
      </c>
      <c r="D6663" s="1" t="str">
        <f t="shared" si="471"/>
        <v>21:0078</v>
      </c>
      <c r="E6663" t="s">
        <v>23717</v>
      </c>
      <c r="F6663" t="s">
        <v>23718</v>
      </c>
      <c r="H6663">
        <v>53.876938000000003</v>
      </c>
      <c r="I6663">
        <v>-67.533010599999997</v>
      </c>
      <c r="J6663" s="1" t="str">
        <f t="shared" si="468"/>
        <v>Till</v>
      </c>
      <c r="K6663" s="1" t="str">
        <f t="shared" si="469"/>
        <v>&lt;63 micron</v>
      </c>
      <c r="L6663">
        <v>0.1</v>
      </c>
      <c r="M6663">
        <v>0.79</v>
      </c>
      <c r="N6663">
        <v>1</v>
      </c>
      <c r="O6663">
        <v>40</v>
      </c>
      <c r="P6663">
        <v>0.25</v>
      </c>
      <c r="Q6663">
        <v>1</v>
      </c>
      <c r="R6663">
        <v>0.2</v>
      </c>
      <c r="S6663">
        <v>0.25</v>
      </c>
      <c r="T6663">
        <v>6</v>
      </c>
      <c r="U6663">
        <v>50</v>
      </c>
      <c r="V6663">
        <v>13</v>
      </c>
      <c r="W6663">
        <v>1.38</v>
      </c>
      <c r="X6663">
        <v>10</v>
      </c>
      <c r="Y6663">
        <v>0.5</v>
      </c>
      <c r="Z6663">
        <v>0.16</v>
      </c>
      <c r="AA6663">
        <v>60</v>
      </c>
      <c r="AB6663">
        <v>0.39</v>
      </c>
      <c r="AC6663">
        <v>130</v>
      </c>
      <c r="AD6663">
        <v>0.5</v>
      </c>
      <c r="AE6663">
        <v>0.01</v>
      </c>
      <c r="AF6663">
        <v>18</v>
      </c>
      <c r="AG6663">
        <v>570</v>
      </c>
      <c r="AH6663">
        <v>4</v>
      </c>
      <c r="AI6663">
        <v>1</v>
      </c>
      <c r="AJ6663">
        <v>4</v>
      </c>
      <c r="AK6663">
        <v>9</v>
      </c>
      <c r="AL6663">
        <v>0.08</v>
      </c>
      <c r="AM6663">
        <v>5</v>
      </c>
      <c r="AN6663">
        <v>5</v>
      </c>
      <c r="AO6663">
        <v>35</v>
      </c>
      <c r="AP6663">
        <v>5</v>
      </c>
      <c r="AQ6663">
        <v>18</v>
      </c>
    </row>
    <row r="6664" spans="1:43" hidden="1" x14ac:dyDescent="0.25">
      <c r="A6664" t="s">
        <v>23719</v>
      </c>
      <c r="B6664" t="s">
        <v>23720</v>
      </c>
      <c r="C6664" s="1" t="str">
        <f t="shared" si="470"/>
        <v>21:0134</v>
      </c>
      <c r="D6664" s="1" t="str">
        <f t="shared" si="471"/>
        <v>21:0078</v>
      </c>
      <c r="E6664" t="s">
        <v>23721</v>
      </c>
      <c r="F6664" t="s">
        <v>23722</v>
      </c>
      <c r="H6664">
        <v>53.900668099999997</v>
      </c>
      <c r="I6664">
        <v>-67.419540799999993</v>
      </c>
      <c r="J6664" s="1" t="str">
        <f t="shared" si="468"/>
        <v>Till</v>
      </c>
      <c r="K6664" s="1" t="str">
        <f t="shared" si="469"/>
        <v>&lt;63 micron</v>
      </c>
      <c r="L6664">
        <v>0.1</v>
      </c>
      <c r="M6664">
        <v>1.85</v>
      </c>
      <c r="N6664">
        <v>6</v>
      </c>
      <c r="O6664">
        <v>100</v>
      </c>
      <c r="P6664">
        <v>0.5</v>
      </c>
      <c r="Q6664">
        <v>4</v>
      </c>
      <c r="R6664">
        <v>0.13</v>
      </c>
      <c r="S6664">
        <v>0.25</v>
      </c>
      <c r="T6664">
        <v>14</v>
      </c>
      <c r="U6664">
        <v>99</v>
      </c>
      <c r="V6664">
        <v>33</v>
      </c>
      <c r="W6664">
        <v>2.3199999999999998</v>
      </c>
      <c r="X6664">
        <v>5</v>
      </c>
      <c r="Y6664">
        <v>0.5</v>
      </c>
      <c r="Z6664">
        <v>0.31</v>
      </c>
      <c r="AA6664">
        <v>30</v>
      </c>
      <c r="AB6664">
        <v>0.78</v>
      </c>
      <c r="AC6664">
        <v>160</v>
      </c>
      <c r="AD6664">
        <v>0.5</v>
      </c>
      <c r="AE6664">
        <v>0.01</v>
      </c>
      <c r="AF6664">
        <v>43</v>
      </c>
      <c r="AG6664">
        <v>420</v>
      </c>
      <c r="AH6664">
        <v>6</v>
      </c>
      <c r="AI6664">
        <v>1</v>
      </c>
      <c r="AJ6664">
        <v>6</v>
      </c>
      <c r="AK6664">
        <v>7</v>
      </c>
      <c r="AL6664">
        <v>0.17</v>
      </c>
      <c r="AM6664">
        <v>5</v>
      </c>
      <c r="AN6664">
        <v>5</v>
      </c>
      <c r="AO6664">
        <v>65</v>
      </c>
      <c r="AP6664">
        <v>5</v>
      </c>
      <c r="AQ6664">
        <v>34</v>
      </c>
    </row>
    <row r="6665" spans="1:43" hidden="1" x14ac:dyDescent="0.25">
      <c r="A6665" t="s">
        <v>23723</v>
      </c>
      <c r="B6665" t="s">
        <v>23724</v>
      </c>
      <c r="C6665" s="1" t="str">
        <f t="shared" si="470"/>
        <v>21:0134</v>
      </c>
      <c r="D6665" s="1" t="str">
        <f t="shared" si="471"/>
        <v>21:0078</v>
      </c>
      <c r="E6665" t="s">
        <v>23725</v>
      </c>
      <c r="F6665" t="s">
        <v>23726</v>
      </c>
      <c r="H6665">
        <v>54.137693400000003</v>
      </c>
      <c r="I6665">
        <v>-66.063235000000006</v>
      </c>
      <c r="J6665" s="1" t="str">
        <f t="shared" si="468"/>
        <v>Till</v>
      </c>
      <c r="K6665" s="1" t="str">
        <f t="shared" si="469"/>
        <v>&lt;63 micron</v>
      </c>
      <c r="L6665">
        <v>0.1</v>
      </c>
      <c r="M6665">
        <v>0.9</v>
      </c>
      <c r="N6665">
        <v>10</v>
      </c>
      <c r="O6665">
        <v>10</v>
      </c>
      <c r="P6665">
        <v>0.5</v>
      </c>
      <c r="Q6665">
        <v>1</v>
      </c>
      <c r="R6665">
        <v>0.1</v>
      </c>
      <c r="S6665">
        <v>0.25</v>
      </c>
      <c r="T6665">
        <v>4</v>
      </c>
      <c r="U6665">
        <v>26</v>
      </c>
      <c r="V6665">
        <v>12</v>
      </c>
      <c r="W6665">
        <v>2.75</v>
      </c>
      <c r="X6665">
        <v>5</v>
      </c>
      <c r="Y6665">
        <v>0.5</v>
      </c>
      <c r="Z6665">
        <v>0.03</v>
      </c>
      <c r="AA6665">
        <v>20</v>
      </c>
      <c r="AB6665">
        <v>0.27</v>
      </c>
      <c r="AC6665">
        <v>130</v>
      </c>
      <c r="AD6665">
        <v>0.5</v>
      </c>
      <c r="AE6665">
        <v>5.0000000000000001E-3</v>
      </c>
      <c r="AF6665">
        <v>9</v>
      </c>
      <c r="AG6665">
        <v>350</v>
      </c>
      <c r="AH6665">
        <v>4</v>
      </c>
      <c r="AI6665">
        <v>1</v>
      </c>
      <c r="AJ6665">
        <v>2</v>
      </c>
      <c r="AK6665">
        <v>3</v>
      </c>
      <c r="AL6665">
        <v>0.05</v>
      </c>
      <c r="AM6665">
        <v>5</v>
      </c>
      <c r="AN6665">
        <v>5</v>
      </c>
      <c r="AO6665">
        <v>20</v>
      </c>
      <c r="AP6665">
        <v>5</v>
      </c>
      <c r="AQ6665">
        <v>18</v>
      </c>
    </row>
    <row r="6666" spans="1:43" hidden="1" x14ac:dyDescent="0.25">
      <c r="A6666" t="s">
        <v>23727</v>
      </c>
      <c r="B6666" t="s">
        <v>23728</v>
      </c>
      <c r="C6666" s="1" t="str">
        <f t="shared" si="470"/>
        <v>21:0134</v>
      </c>
      <c r="D6666" s="1" t="str">
        <f t="shared" si="471"/>
        <v>21:0078</v>
      </c>
      <c r="E6666" t="s">
        <v>23729</v>
      </c>
      <c r="F6666" t="s">
        <v>23730</v>
      </c>
      <c r="H6666">
        <v>54.118280400000003</v>
      </c>
      <c r="I6666">
        <v>-65.845125300000007</v>
      </c>
      <c r="J6666" s="1" t="str">
        <f t="shared" si="468"/>
        <v>Till</v>
      </c>
      <c r="K6666" s="1" t="str">
        <f t="shared" si="469"/>
        <v>&lt;63 micron</v>
      </c>
      <c r="L6666">
        <v>0.1</v>
      </c>
      <c r="M6666">
        <v>1.1299999999999999</v>
      </c>
      <c r="N6666">
        <v>14</v>
      </c>
      <c r="O6666">
        <v>40</v>
      </c>
      <c r="P6666">
        <v>1</v>
      </c>
      <c r="Q6666">
        <v>1</v>
      </c>
      <c r="R6666">
        <v>0.21</v>
      </c>
      <c r="S6666">
        <v>0.25</v>
      </c>
      <c r="T6666">
        <v>8</v>
      </c>
      <c r="U6666">
        <v>38</v>
      </c>
      <c r="V6666">
        <v>28</v>
      </c>
      <c r="W6666">
        <v>5.74</v>
      </c>
      <c r="X6666">
        <v>5</v>
      </c>
      <c r="Y6666">
        <v>0.5</v>
      </c>
      <c r="Z6666">
        <v>0.1</v>
      </c>
      <c r="AA6666">
        <v>30</v>
      </c>
      <c r="AB6666">
        <v>0.46</v>
      </c>
      <c r="AC6666">
        <v>670</v>
      </c>
      <c r="AD6666">
        <v>1</v>
      </c>
      <c r="AE6666">
        <v>0.01</v>
      </c>
      <c r="AF6666">
        <v>19</v>
      </c>
      <c r="AG6666">
        <v>350</v>
      </c>
      <c r="AH6666">
        <v>12</v>
      </c>
      <c r="AI6666">
        <v>4</v>
      </c>
      <c r="AJ6666">
        <v>3</v>
      </c>
      <c r="AK6666">
        <v>15</v>
      </c>
      <c r="AL6666">
        <v>7.0000000000000007E-2</v>
      </c>
      <c r="AM6666">
        <v>5</v>
      </c>
      <c r="AN6666">
        <v>5</v>
      </c>
      <c r="AO6666">
        <v>36</v>
      </c>
      <c r="AP6666">
        <v>5</v>
      </c>
      <c r="AQ6666">
        <v>52</v>
      </c>
    </row>
    <row r="6667" spans="1:43" hidden="1" x14ac:dyDescent="0.25">
      <c r="A6667" t="s">
        <v>23731</v>
      </c>
      <c r="B6667" t="s">
        <v>23732</v>
      </c>
      <c r="C6667" s="1" t="str">
        <f t="shared" si="470"/>
        <v>21:0134</v>
      </c>
      <c r="D6667" s="1" t="str">
        <f t="shared" si="471"/>
        <v>21:0078</v>
      </c>
      <c r="E6667" t="s">
        <v>23733</v>
      </c>
      <c r="F6667" t="s">
        <v>23734</v>
      </c>
      <c r="H6667">
        <v>54.045737299999999</v>
      </c>
      <c r="I6667">
        <v>-65.635438899999997</v>
      </c>
      <c r="J6667" s="1" t="str">
        <f t="shared" si="468"/>
        <v>Till</v>
      </c>
      <c r="K6667" s="1" t="str">
        <f t="shared" si="469"/>
        <v>&lt;63 micron</v>
      </c>
      <c r="L6667">
        <v>0.1</v>
      </c>
      <c r="M6667">
        <v>1.76</v>
      </c>
      <c r="N6667">
        <v>14</v>
      </c>
      <c r="O6667">
        <v>50</v>
      </c>
      <c r="P6667">
        <v>1</v>
      </c>
      <c r="Q6667">
        <v>1</v>
      </c>
      <c r="R6667">
        <v>0.22</v>
      </c>
      <c r="S6667">
        <v>0.25</v>
      </c>
      <c r="T6667">
        <v>17</v>
      </c>
      <c r="U6667">
        <v>44</v>
      </c>
      <c r="V6667">
        <v>37</v>
      </c>
      <c r="W6667">
        <v>5.24</v>
      </c>
      <c r="X6667">
        <v>5</v>
      </c>
      <c r="Y6667">
        <v>0.5</v>
      </c>
      <c r="Z6667">
        <v>0.06</v>
      </c>
      <c r="AA6667">
        <v>20</v>
      </c>
      <c r="AB6667">
        <v>0.56999999999999995</v>
      </c>
      <c r="AC6667">
        <v>770</v>
      </c>
      <c r="AD6667">
        <v>0.5</v>
      </c>
      <c r="AE6667">
        <v>0.01</v>
      </c>
      <c r="AF6667">
        <v>24</v>
      </c>
      <c r="AG6667">
        <v>690</v>
      </c>
      <c r="AH6667">
        <v>14</v>
      </c>
      <c r="AI6667">
        <v>2</v>
      </c>
      <c r="AJ6667">
        <v>3</v>
      </c>
      <c r="AK6667">
        <v>11</v>
      </c>
      <c r="AL6667">
        <v>7.0000000000000007E-2</v>
      </c>
      <c r="AM6667">
        <v>5</v>
      </c>
      <c r="AN6667">
        <v>5</v>
      </c>
      <c r="AO6667">
        <v>37</v>
      </c>
      <c r="AP6667">
        <v>5</v>
      </c>
      <c r="AQ6667">
        <v>56</v>
      </c>
    </row>
    <row r="6668" spans="1:43" hidden="1" x14ac:dyDescent="0.25">
      <c r="A6668" t="s">
        <v>23735</v>
      </c>
      <c r="B6668" t="s">
        <v>23736</v>
      </c>
      <c r="C6668" s="1" t="str">
        <f t="shared" si="470"/>
        <v>21:0134</v>
      </c>
      <c r="D6668" s="1" t="str">
        <f t="shared" si="471"/>
        <v>21:0078</v>
      </c>
      <c r="E6668" t="s">
        <v>23737</v>
      </c>
      <c r="F6668" t="s">
        <v>23738</v>
      </c>
      <c r="H6668">
        <v>54.057448000000001</v>
      </c>
      <c r="I6668">
        <v>-65.870000099999999</v>
      </c>
      <c r="J6668" s="1" t="str">
        <f t="shared" si="468"/>
        <v>Till</v>
      </c>
      <c r="K6668" s="1" t="str">
        <f t="shared" si="469"/>
        <v>&lt;63 micron</v>
      </c>
      <c r="L6668">
        <v>0.1</v>
      </c>
      <c r="M6668">
        <v>1.71</v>
      </c>
      <c r="N6668">
        <v>8</v>
      </c>
      <c r="O6668">
        <v>70</v>
      </c>
      <c r="P6668">
        <v>0.5</v>
      </c>
      <c r="Q6668">
        <v>2</v>
      </c>
      <c r="R6668">
        <v>0.16</v>
      </c>
      <c r="S6668">
        <v>0.25</v>
      </c>
      <c r="T6668">
        <v>9</v>
      </c>
      <c r="U6668">
        <v>32</v>
      </c>
      <c r="V6668">
        <v>23</v>
      </c>
      <c r="W6668">
        <v>2.96</v>
      </c>
      <c r="X6668">
        <v>10</v>
      </c>
      <c r="Y6668">
        <v>0.5</v>
      </c>
      <c r="Z6668">
        <v>0.11</v>
      </c>
      <c r="AA6668">
        <v>30</v>
      </c>
      <c r="AB6668">
        <v>0.43</v>
      </c>
      <c r="AC6668">
        <v>370</v>
      </c>
      <c r="AD6668">
        <v>0.5</v>
      </c>
      <c r="AE6668">
        <v>0.01</v>
      </c>
      <c r="AF6668">
        <v>15</v>
      </c>
      <c r="AG6668">
        <v>570</v>
      </c>
      <c r="AH6668">
        <v>12</v>
      </c>
      <c r="AI6668">
        <v>1</v>
      </c>
      <c r="AJ6668">
        <v>3</v>
      </c>
      <c r="AK6668">
        <v>8</v>
      </c>
      <c r="AL6668">
        <v>0.08</v>
      </c>
      <c r="AM6668">
        <v>5</v>
      </c>
      <c r="AN6668">
        <v>5</v>
      </c>
      <c r="AO6668">
        <v>35</v>
      </c>
      <c r="AP6668">
        <v>5</v>
      </c>
      <c r="AQ6668">
        <v>60</v>
      </c>
    </row>
    <row r="6669" spans="1:43" hidden="1" x14ac:dyDescent="0.25">
      <c r="A6669" t="s">
        <v>23739</v>
      </c>
      <c r="B6669" t="s">
        <v>23740</v>
      </c>
      <c r="C6669" s="1" t="str">
        <f t="shared" si="470"/>
        <v>21:0134</v>
      </c>
      <c r="D6669" s="1" t="str">
        <f t="shared" si="471"/>
        <v>21:0078</v>
      </c>
      <c r="E6669" t="s">
        <v>23741</v>
      </c>
      <c r="F6669" t="s">
        <v>23742</v>
      </c>
      <c r="H6669">
        <v>53.9601221</v>
      </c>
      <c r="I6669">
        <v>-66.045243200000002</v>
      </c>
      <c r="J6669" s="1" t="str">
        <f t="shared" si="468"/>
        <v>Till</v>
      </c>
      <c r="K6669" s="1" t="str">
        <f t="shared" si="469"/>
        <v>&lt;63 micron</v>
      </c>
      <c r="L6669">
        <v>0.1</v>
      </c>
      <c r="M6669">
        <v>1.1599999999999999</v>
      </c>
      <c r="N6669">
        <v>6</v>
      </c>
      <c r="O6669">
        <v>30</v>
      </c>
      <c r="P6669">
        <v>0.5</v>
      </c>
      <c r="Q6669">
        <v>1</v>
      </c>
      <c r="R6669">
        <v>0.15</v>
      </c>
      <c r="S6669">
        <v>0.25</v>
      </c>
      <c r="T6669">
        <v>13</v>
      </c>
      <c r="U6669">
        <v>48</v>
      </c>
      <c r="V6669">
        <v>18</v>
      </c>
      <c r="W6669">
        <v>2.2999999999999998</v>
      </c>
      <c r="X6669">
        <v>5</v>
      </c>
      <c r="Y6669">
        <v>0.5</v>
      </c>
      <c r="Z6669">
        <v>0.08</v>
      </c>
      <c r="AA6669">
        <v>20</v>
      </c>
      <c r="AB6669">
        <v>0.45</v>
      </c>
      <c r="AC6669">
        <v>370</v>
      </c>
      <c r="AD6669">
        <v>0.5</v>
      </c>
      <c r="AE6669">
        <v>0.01</v>
      </c>
      <c r="AF6669">
        <v>22</v>
      </c>
      <c r="AG6669">
        <v>600</v>
      </c>
      <c r="AH6669">
        <v>6</v>
      </c>
      <c r="AI6669">
        <v>1</v>
      </c>
      <c r="AJ6669">
        <v>3</v>
      </c>
      <c r="AK6669">
        <v>4</v>
      </c>
      <c r="AL6669">
        <v>0.05</v>
      </c>
      <c r="AM6669">
        <v>5</v>
      </c>
      <c r="AN6669">
        <v>5</v>
      </c>
      <c r="AO6669">
        <v>31</v>
      </c>
      <c r="AP6669">
        <v>5</v>
      </c>
      <c r="AQ6669">
        <v>32</v>
      </c>
    </row>
    <row r="6670" spans="1:43" hidden="1" x14ac:dyDescent="0.25">
      <c r="A6670" t="s">
        <v>23743</v>
      </c>
      <c r="B6670" t="s">
        <v>23744</v>
      </c>
      <c r="C6670" s="1" t="str">
        <f t="shared" si="470"/>
        <v>21:0134</v>
      </c>
      <c r="D6670" s="1" t="str">
        <f t="shared" si="471"/>
        <v>21:0078</v>
      </c>
      <c r="E6670" t="s">
        <v>23745</v>
      </c>
      <c r="F6670" t="s">
        <v>23746</v>
      </c>
      <c r="H6670">
        <v>53.875043900000001</v>
      </c>
      <c r="I6670">
        <v>-66.1714609</v>
      </c>
      <c r="J6670" s="1" t="str">
        <f t="shared" si="468"/>
        <v>Till</v>
      </c>
      <c r="K6670" s="1" t="str">
        <f t="shared" si="469"/>
        <v>&lt;63 micron</v>
      </c>
      <c r="L6670">
        <v>0.1</v>
      </c>
      <c r="M6670">
        <v>1.4</v>
      </c>
      <c r="N6670">
        <v>4</v>
      </c>
      <c r="O6670">
        <v>30</v>
      </c>
      <c r="P6670">
        <v>0.5</v>
      </c>
      <c r="Q6670">
        <v>1</v>
      </c>
      <c r="R6670">
        <v>0.06</v>
      </c>
      <c r="S6670">
        <v>0.25</v>
      </c>
      <c r="T6670">
        <v>6</v>
      </c>
      <c r="U6670">
        <v>45</v>
      </c>
      <c r="V6670">
        <v>12</v>
      </c>
      <c r="W6670">
        <v>2.23</v>
      </c>
      <c r="X6670">
        <v>5</v>
      </c>
      <c r="Y6670">
        <v>0.5</v>
      </c>
      <c r="Z6670">
        <v>0.04</v>
      </c>
      <c r="AA6670">
        <v>20</v>
      </c>
      <c r="AB6670">
        <v>0.33</v>
      </c>
      <c r="AC6670">
        <v>155</v>
      </c>
      <c r="AD6670">
        <v>0.5</v>
      </c>
      <c r="AE6670">
        <v>0.01</v>
      </c>
      <c r="AF6670">
        <v>16</v>
      </c>
      <c r="AG6670">
        <v>320</v>
      </c>
      <c r="AH6670">
        <v>8</v>
      </c>
      <c r="AI6670">
        <v>1</v>
      </c>
      <c r="AJ6670">
        <v>3</v>
      </c>
      <c r="AK6670">
        <v>3</v>
      </c>
      <c r="AL6670">
        <v>0.05</v>
      </c>
      <c r="AM6670">
        <v>5</v>
      </c>
      <c r="AN6670">
        <v>5</v>
      </c>
      <c r="AO6670">
        <v>27</v>
      </c>
      <c r="AP6670">
        <v>5</v>
      </c>
      <c r="AQ6670">
        <v>20</v>
      </c>
    </row>
    <row r="6671" spans="1:43" hidden="1" x14ac:dyDescent="0.25">
      <c r="A6671" t="s">
        <v>23747</v>
      </c>
      <c r="B6671" t="s">
        <v>23748</v>
      </c>
      <c r="C6671" s="1" t="str">
        <f t="shared" si="470"/>
        <v>21:0134</v>
      </c>
      <c r="D6671" s="1" t="str">
        <f t="shared" si="471"/>
        <v>21:0078</v>
      </c>
      <c r="E6671" t="s">
        <v>23749</v>
      </c>
      <c r="F6671" t="s">
        <v>23750</v>
      </c>
      <c r="H6671">
        <v>53.892972100000001</v>
      </c>
      <c r="I6671">
        <v>-66.285940400000001</v>
      </c>
      <c r="J6671" s="1" t="str">
        <f t="shared" si="468"/>
        <v>Till</v>
      </c>
      <c r="K6671" s="1" t="str">
        <f t="shared" si="469"/>
        <v>&lt;63 micron</v>
      </c>
      <c r="L6671">
        <v>0.1</v>
      </c>
      <c r="M6671">
        <v>1.4</v>
      </c>
      <c r="N6671">
        <v>4</v>
      </c>
      <c r="O6671">
        <v>20</v>
      </c>
      <c r="P6671">
        <v>0.5</v>
      </c>
      <c r="Q6671">
        <v>1</v>
      </c>
      <c r="R6671">
        <v>0.15</v>
      </c>
      <c r="S6671">
        <v>0.25</v>
      </c>
      <c r="T6671">
        <v>8</v>
      </c>
      <c r="U6671">
        <v>48</v>
      </c>
      <c r="V6671">
        <v>17</v>
      </c>
      <c r="W6671">
        <v>2.31</v>
      </c>
      <c r="X6671">
        <v>5</v>
      </c>
      <c r="Y6671">
        <v>0.5</v>
      </c>
      <c r="Z6671">
        <v>0.05</v>
      </c>
      <c r="AA6671">
        <v>20</v>
      </c>
      <c r="AB6671">
        <v>0.31</v>
      </c>
      <c r="AC6671">
        <v>270</v>
      </c>
      <c r="AD6671">
        <v>0.5</v>
      </c>
      <c r="AE6671">
        <v>0.01</v>
      </c>
      <c r="AF6671">
        <v>17</v>
      </c>
      <c r="AG6671">
        <v>580</v>
      </c>
      <c r="AH6671">
        <v>6</v>
      </c>
      <c r="AI6671">
        <v>1</v>
      </c>
      <c r="AJ6671">
        <v>3</v>
      </c>
      <c r="AK6671">
        <v>4</v>
      </c>
      <c r="AL6671">
        <v>0.04</v>
      </c>
      <c r="AM6671">
        <v>5</v>
      </c>
      <c r="AN6671">
        <v>5</v>
      </c>
      <c r="AO6671">
        <v>26</v>
      </c>
      <c r="AP6671">
        <v>5</v>
      </c>
      <c r="AQ6671">
        <v>24</v>
      </c>
    </row>
    <row r="6672" spans="1:43" hidden="1" x14ac:dyDescent="0.25">
      <c r="A6672" t="s">
        <v>23751</v>
      </c>
      <c r="B6672" t="s">
        <v>23752</v>
      </c>
      <c r="C6672" s="1" t="str">
        <f t="shared" si="470"/>
        <v>21:0134</v>
      </c>
      <c r="D6672" s="1" t="str">
        <f t="shared" si="471"/>
        <v>21:0078</v>
      </c>
      <c r="E6672" t="s">
        <v>23753</v>
      </c>
      <c r="F6672" t="s">
        <v>23754</v>
      </c>
      <c r="H6672">
        <v>53.412725999999999</v>
      </c>
      <c r="I6672">
        <v>-64.173425199999997</v>
      </c>
      <c r="J6672" s="1" t="str">
        <f t="shared" si="468"/>
        <v>Till</v>
      </c>
      <c r="K6672" s="1" t="str">
        <f t="shared" si="469"/>
        <v>&lt;63 micron</v>
      </c>
      <c r="L6672">
        <v>0.1</v>
      </c>
      <c r="M6672">
        <v>0.89</v>
      </c>
      <c r="N6672">
        <v>1</v>
      </c>
      <c r="O6672">
        <v>30</v>
      </c>
      <c r="P6672">
        <v>0.25</v>
      </c>
      <c r="Q6672">
        <v>1</v>
      </c>
      <c r="R6672">
        <v>0.54</v>
      </c>
      <c r="S6672">
        <v>0.25</v>
      </c>
      <c r="T6672">
        <v>6</v>
      </c>
      <c r="U6672">
        <v>29</v>
      </c>
      <c r="V6672">
        <v>21</v>
      </c>
      <c r="W6672">
        <v>1.92</v>
      </c>
      <c r="X6672">
        <v>10</v>
      </c>
      <c r="Y6672">
        <v>0.5</v>
      </c>
      <c r="Z6672">
        <v>0.08</v>
      </c>
      <c r="AA6672">
        <v>30</v>
      </c>
      <c r="AB6672">
        <v>0.28999999999999998</v>
      </c>
      <c r="AC6672">
        <v>210</v>
      </c>
      <c r="AD6672">
        <v>0.5</v>
      </c>
      <c r="AE6672">
        <v>0.02</v>
      </c>
      <c r="AF6672">
        <v>9</v>
      </c>
      <c r="AG6672">
        <v>1090</v>
      </c>
      <c r="AH6672">
        <v>6</v>
      </c>
      <c r="AI6672">
        <v>2</v>
      </c>
      <c r="AJ6672">
        <v>3</v>
      </c>
      <c r="AK6672">
        <v>26</v>
      </c>
      <c r="AL6672">
        <v>0.08</v>
      </c>
      <c r="AM6672">
        <v>5</v>
      </c>
      <c r="AN6672">
        <v>5</v>
      </c>
      <c r="AO6672">
        <v>37</v>
      </c>
      <c r="AP6672">
        <v>5</v>
      </c>
      <c r="AQ6672">
        <v>20</v>
      </c>
    </row>
    <row r="6673" spans="1:43" hidden="1" x14ac:dyDescent="0.25">
      <c r="A6673" t="s">
        <v>23755</v>
      </c>
      <c r="B6673" t="s">
        <v>23756</v>
      </c>
      <c r="C6673" s="1" t="str">
        <f t="shared" si="470"/>
        <v>21:0134</v>
      </c>
      <c r="D6673" s="1" t="str">
        <f t="shared" si="471"/>
        <v>21:0078</v>
      </c>
      <c r="E6673" t="s">
        <v>23757</v>
      </c>
      <c r="F6673" t="s">
        <v>23758</v>
      </c>
      <c r="H6673">
        <v>53.970038000000002</v>
      </c>
      <c r="I6673">
        <v>-66.314481200000003</v>
      </c>
      <c r="J6673" s="1" t="str">
        <f t="shared" si="468"/>
        <v>Till</v>
      </c>
      <c r="K6673" s="1" t="str">
        <f t="shared" si="469"/>
        <v>&lt;63 micron</v>
      </c>
      <c r="L6673">
        <v>0.2</v>
      </c>
      <c r="M6673">
        <v>1.25</v>
      </c>
      <c r="N6673">
        <v>1</v>
      </c>
      <c r="O6673">
        <v>40</v>
      </c>
      <c r="P6673">
        <v>0.5</v>
      </c>
      <c r="Q6673">
        <v>1</v>
      </c>
      <c r="R6673">
        <v>0.16</v>
      </c>
      <c r="S6673">
        <v>0.25</v>
      </c>
      <c r="T6673">
        <v>7</v>
      </c>
      <c r="U6673">
        <v>50</v>
      </c>
      <c r="V6673">
        <v>17</v>
      </c>
      <c r="W6673">
        <v>2.37</v>
      </c>
      <c r="X6673">
        <v>5</v>
      </c>
      <c r="Y6673">
        <v>0.5</v>
      </c>
      <c r="Z6673">
        <v>7.0000000000000007E-2</v>
      </c>
      <c r="AA6673">
        <v>30</v>
      </c>
      <c r="AB6673">
        <v>0.37</v>
      </c>
      <c r="AC6673">
        <v>235</v>
      </c>
      <c r="AD6673">
        <v>0.5</v>
      </c>
      <c r="AE6673">
        <v>0.01</v>
      </c>
      <c r="AF6673">
        <v>18</v>
      </c>
      <c r="AG6673">
        <v>520</v>
      </c>
      <c r="AH6673">
        <v>10</v>
      </c>
      <c r="AI6673">
        <v>1</v>
      </c>
      <c r="AJ6673">
        <v>4</v>
      </c>
      <c r="AK6673">
        <v>7</v>
      </c>
      <c r="AL6673">
        <v>0.06</v>
      </c>
      <c r="AM6673">
        <v>5</v>
      </c>
      <c r="AN6673">
        <v>5</v>
      </c>
      <c r="AO6673">
        <v>30</v>
      </c>
      <c r="AP6673">
        <v>5</v>
      </c>
      <c r="AQ6673">
        <v>32</v>
      </c>
    </row>
    <row r="6674" spans="1:43" hidden="1" x14ac:dyDescent="0.25">
      <c r="A6674" t="s">
        <v>23759</v>
      </c>
      <c r="B6674" t="s">
        <v>23760</v>
      </c>
      <c r="C6674" s="1" t="str">
        <f t="shared" si="470"/>
        <v>21:0134</v>
      </c>
      <c r="D6674" s="1" t="str">
        <f t="shared" si="471"/>
        <v>21:0078</v>
      </c>
      <c r="E6674" t="s">
        <v>23761</v>
      </c>
      <c r="F6674" t="s">
        <v>23762</v>
      </c>
      <c r="H6674">
        <v>53.957874799999999</v>
      </c>
      <c r="I6674">
        <v>-66.214639899999995</v>
      </c>
      <c r="J6674" s="1" t="str">
        <f t="shared" si="468"/>
        <v>Till</v>
      </c>
      <c r="K6674" s="1" t="str">
        <f t="shared" si="469"/>
        <v>&lt;63 micron</v>
      </c>
      <c r="L6674">
        <v>0.1</v>
      </c>
      <c r="M6674">
        <v>1.29</v>
      </c>
      <c r="N6674">
        <v>2</v>
      </c>
      <c r="O6674">
        <v>70</v>
      </c>
      <c r="P6674">
        <v>0.5</v>
      </c>
      <c r="Q6674">
        <v>1</v>
      </c>
      <c r="R6674">
        <v>0.14000000000000001</v>
      </c>
      <c r="S6674">
        <v>0.25</v>
      </c>
      <c r="T6674">
        <v>11</v>
      </c>
      <c r="U6674">
        <v>67</v>
      </c>
      <c r="V6674">
        <v>26</v>
      </c>
      <c r="W6674">
        <v>2.2799999999999998</v>
      </c>
      <c r="X6674">
        <v>5</v>
      </c>
      <c r="Y6674">
        <v>0.5</v>
      </c>
      <c r="Z6674">
        <v>0.14000000000000001</v>
      </c>
      <c r="AA6674">
        <v>30</v>
      </c>
      <c r="AB6674">
        <v>0.59</v>
      </c>
      <c r="AC6674">
        <v>275</v>
      </c>
      <c r="AD6674">
        <v>0.5</v>
      </c>
      <c r="AE6674">
        <v>0.02</v>
      </c>
      <c r="AF6674">
        <v>30</v>
      </c>
      <c r="AG6674">
        <v>510</v>
      </c>
      <c r="AH6674">
        <v>8</v>
      </c>
      <c r="AI6674">
        <v>1</v>
      </c>
      <c r="AJ6674">
        <v>5</v>
      </c>
      <c r="AK6674">
        <v>7</v>
      </c>
      <c r="AL6674">
        <v>0.09</v>
      </c>
      <c r="AM6674">
        <v>5</v>
      </c>
      <c r="AN6674">
        <v>5</v>
      </c>
      <c r="AO6674">
        <v>43</v>
      </c>
      <c r="AP6674">
        <v>5</v>
      </c>
      <c r="AQ6674">
        <v>32</v>
      </c>
    </row>
    <row r="6675" spans="1:43" hidden="1" x14ac:dyDescent="0.25">
      <c r="A6675" t="s">
        <v>23763</v>
      </c>
      <c r="B6675" t="s">
        <v>23764</v>
      </c>
      <c r="C6675" s="1" t="str">
        <f t="shared" si="470"/>
        <v>21:0134</v>
      </c>
      <c r="D6675" s="1" t="str">
        <f t="shared" si="471"/>
        <v>21:0078</v>
      </c>
      <c r="E6675" t="s">
        <v>23765</v>
      </c>
      <c r="F6675" t="s">
        <v>23766</v>
      </c>
      <c r="H6675">
        <v>54.106537299999999</v>
      </c>
      <c r="I6675">
        <v>-66.307190300000002</v>
      </c>
      <c r="J6675" s="1" t="str">
        <f t="shared" si="468"/>
        <v>Till</v>
      </c>
      <c r="K6675" s="1" t="str">
        <f t="shared" si="469"/>
        <v>&lt;63 micron</v>
      </c>
      <c r="L6675">
        <v>0.1</v>
      </c>
      <c r="M6675">
        <v>1.58</v>
      </c>
      <c r="N6675">
        <v>1</v>
      </c>
      <c r="O6675">
        <v>20</v>
      </c>
      <c r="P6675">
        <v>0.5</v>
      </c>
      <c r="Q6675">
        <v>1</v>
      </c>
      <c r="R6675">
        <v>0.14000000000000001</v>
      </c>
      <c r="S6675">
        <v>0.25</v>
      </c>
      <c r="T6675">
        <v>6</v>
      </c>
      <c r="U6675">
        <v>61</v>
      </c>
      <c r="V6675">
        <v>20</v>
      </c>
      <c r="W6675">
        <v>1.69</v>
      </c>
      <c r="X6675">
        <v>5</v>
      </c>
      <c r="Y6675">
        <v>0.5</v>
      </c>
      <c r="Z6675">
        <v>0.09</v>
      </c>
      <c r="AA6675">
        <v>30</v>
      </c>
      <c r="AB6675">
        <v>0.41</v>
      </c>
      <c r="AC6675">
        <v>120</v>
      </c>
      <c r="AD6675">
        <v>0.5</v>
      </c>
      <c r="AE6675">
        <v>0.01</v>
      </c>
      <c r="AF6675">
        <v>19</v>
      </c>
      <c r="AG6675">
        <v>520</v>
      </c>
      <c r="AH6675">
        <v>8</v>
      </c>
      <c r="AI6675">
        <v>1</v>
      </c>
      <c r="AJ6675">
        <v>4</v>
      </c>
      <c r="AK6675">
        <v>5</v>
      </c>
      <c r="AL6675">
        <v>0.08</v>
      </c>
      <c r="AM6675">
        <v>5</v>
      </c>
      <c r="AN6675">
        <v>5</v>
      </c>
      <c r="AO6675">
        <v>35</v>
      </c>
      <c r="AP6675">
        <v>5</v>
      </c>
      <c r="AQ6675">
        <v>22</v>
      </c>
    </row>
    <row r="6676" spans="1:43" hidden="1" x14ac:dyDescent="0.25">
      <c r="A6676" t="s">
        <v>23767</v>
      </c>
      <c r="B6676" t="s">
        <v>23768</v>
      </c>
      <c r="C6676" s="1" t="str">
        <f t="shared" si="470"/>
        <v>21:0134</v>
      </c>
      <c r="D6676" s="1" t="str">
        <f t="shared" si="471"/>
        <v>21:0078</v>
      </c>
      <c r="E6676" t="s">
        <v>23769</v>
      </c>
      <c r="F6676" t="s">
        <v>23770</v>
      </c>
      <c r="H6676">
        <v>54.068805599999997</v>
      </c>
      <c r="I6676">
        <v>-66.348996799999995</v>
      </c>
      <c r="J6676" s="1" t="str">
        <f t="shared" si="468"/>
        <v>Till</v>
      </c>
      <c r="K6676" s="1" t="str">
        <f t="shared" si="469"/>
        <v>&lt;63 micron</v>
      </c>
      <c r="L6676">
        <v>0.1</v>
      </c>
      <c r="M6676">
        <v>1.44</v>
      </c>
      <c r="N6676">
        <v>1</v>
      </c>
      <c r="O6676">
        <v>60</v>
      </c>
      <c r="P6676">
        <v>0.5</v>
      </c>
      <c r="Q6676">
        <v>1</v>
      </c>
      <c r="R6676">
        <v>0.17</v>
      </c>
      <c r="S6676">
        <v>0.25</v>
      </c>
      <c r="T6676">
        <v>13</v>
      </c>
      <c r="U6676">
        <v>78</v>
      </c>
      <c r="V6676">
        <v>36</v>
      </c>
      <c r="W6676">
        <v>2.5099999999999998</v>
      </c>
      <c r="X6676">
        <v>5</v>
      </c>
      <c r="Y6676">
        <v>0.5</v>
      </c>
      <c r="Z6676">
        <v>0.17</v>
      </c>
      <c r="AA6676">
        <v>30</v>
      </c>
      <c r="AB6676">
        <v>0.65</v>
      </c>
      <c r="AC6676">
        <v>255</v>
      </c>
      <c r="AD6676">
        <v>0.5</v>
      </c>
      <c r="AE6676">
        <v>0.01</v>
      </c>
      <c r="AF6676">
        <v>40</v>
      </c>
      <c r="AG6676">
        <v>520</v>
      </c>
      <c r="AH6676">
        <v>4</v>
      </c>
      <c r="AI6676">
        <v>1</v>
      </c>
      <c r="AJ6676">
        <v>5</v>
      </c>
      <c r="AK6676">
        <v>7</v>
      </c>
      <c r="AL6676">
        <v>0.1</v>
      </c>
      <c r="AM6676">
        <v>5</v>
      </c>
      <c r="AN6676">
        <v>5</v>
      </c>
      <c r="AO6676">
        <v>49</v>
      </c>
      <c r="AP6676">
        <v>5</v>
      </c>
      <c r="AQ6676">
        <v>40</v>
      </c>
    </row>
    <row r="6677" spans="1:43" hidden="1" x14ac:dyDescent="0.25">
      <c r="A6677" t="s">
        <v>23771</v>
      </c>
      <c r="B6677" t="s">
        <v>23772</v>
      </c>
      <c r="C6677" s="1" t="str">
        <f t="shared" si="470"/>
        <v>21:0134</v>
      </c>
      <c r="D6677" s="1" t="str">
        <f t="shared" si="471"/>
        <v>21:0078</v>
      </c>
      <c r="E6677" t="s">
        <v>23773</v>
      </c>
      <c r="F6677" t="s">
        <v>23774</v>
      </c>
      <c r="H6677">
        <v>54.054985199999997</v>
      </c>
      <c r="I6677">
        <v>-66.253987199999997</v>
      </c>
      <c r="J6677" s="1" t="str">
        <f t="shared" ref="J6677:J6740" si="472">HYPERLINK("http://geochem.nrcan.gc.ca/cdogs/content/kwd/kwd020044_e.htm", "Till")</f>
        <v>Till</v>
      </c>
      <c r="K6677" s="1" t="str">
        <f t="shared" si="469"/>
        <v>&lt;63 micron</v>
      </c>
      <c r="L6677">
        <v>0.1</v>
      </c>
      <c r="M6677">
        <v>1.44</v>
      </c>
      <c r="N6677">
        <v>4</v>
      </c>
      <c r="O6677">
        <v>20</v>
      </c>
      <c r="P6677">
        <v>0.25</v>
      </c>
      <c r="Q6677">
        <v>1</v>
      </c>
      <c r="R6677">
        <v>0.04</v>
      </c>
      <c r="S6677">
        <v>0.25</v>
      </c>
      <c r="T6677">
        <v>5</v>
      </c>
      <c r="U6677">
        <v>54</v>
      </c>
      <c r="V6677">
        <v>16</v>
      </c>
      <c r="W6677">
        <v>1.92</v>
      </c>
      <c r="X6677">
        <v>5</v>
      </c>
      <c r="Y6677">
        <v>0.5</v>
      </c>
      <c r="Z6677">
        <v>0.06</v>
      </c>
      <c r="AA6677">
        <v>20</v>
      </c>
      <c r="AB6677">
        <v>0.37</v>
      </c>
      <c r="AC6677">
        <v>105</v>
      </c>
      <c r="AD6677">
        <v>0.5</v>
      </c>
      <c r="AE6677">
        <v>0.01</v>
      </c>
      <c r="AF6677">
        <v>17</v>
      </c>
      <c r="AG6677">
        <v>360</v>
      </c>
      <c r="AH6677">
        <v>8</v>
      </c>
      <c r="AI6677">
        <v>1</v>
      </c>
      <c r="AJ6677">
        <v>3</v>
      </c>
      <c r="AK6677">
        <v>3</v>
      </c>
      <c r="AL6677">
        <v>0.06</v>
      </c>
      <c r="AM6677">
        <v>5</v>
      </c>
      <c r="AN6677">
        <v>5</v>
      </c>
      <c r="AO6677">
        <v>34</v>
      </c>
      <c r="AP6677">
        <v>5</v>
      </c>
      <c r="AQ6677">
        <v>20</v>
      </c>
    </row>
    <row r="6678" spans="1:43" hidden="1" x14ac:dyDescent="0.25">
      <c r="A6678" t="s">
        <v>23775</v>
      </c>
      <c r="B6678" t="s">
        <v>23776</v>
      </c>
      <c r="C6678" s="1" t="str">
        <f t="shared" si="470"/>
        <v>21:0134</v>
      </c>
      <c r="D6678" s="1" t="str">
        <f t="shared" si="471"/>
        <v>21:0078</v>
      </c>
      <c r="E6678" t="s">
        <v>23777</v>
      </c>
      <c r="F6678" t="s">
        <v>23778</v>
      </c>
      <c r="H6678">
        <v>54.1272935</v>
      </c>
      <c r="I6678">
        <v>-66.192563500000006</v>
      </c>
      <c r="J6678" s="1" t="str">
        <f t="shared" si="472"/>
        <v>Till</v>
      </c>
      <c r="K6678" s="1" t="str">
        <f t="shared" si="469"/>
        <v>&lt;63 micron</v>
      </c>
      <c r="L6678">
        <v>0.1</v>
      </c>
      <c r="M6678">
        <v>1.58</v>
      </c>
      <c r="N6678">
        <v>14</v>
      </c>
      <c r="O6678">
        <v>60</v>
      </c>
      <c r="P6678">
        <v>0.5</v>
      </c>
      <c r="Q6678">
        <v>1</v>
      </c>
      <c r="R6678">
        <v>0.04</v>
      </c>
      <c r="S6678">
        <v>0.25</v>
      </c>
      <c r="T6678">
        <v>7</v>
      </c>
      <c r="U6678">
        <v>44</v>
      </c>
      <c r="V6678">
        <v>22</v>
      </c>
      <c r="W6678">
        <v>3.22</v>
      </c>
      <c r="X6678">
        <v>5</v>
      </c>
      <c r="Y6678">
        <v>0.5</v>
      </c>
      <c r="Z6678">
        <v>0.06</v>
      </c>
      <c r="AA6678">
        <v>20</v>
      </c>
      <c r="AB6678">
        <v>0.38</v>
      </c>
      <c r="AC6678">
        <v>225</v>
      </c>
      <c r="AD6678">
        <v>0.5</v>
      </c>
      <c r="AE6678">
        <v>0.01</v>
      </c>
      <c r="AF6678">
        <v>16</v>
      </c>
      <c r="AG6678">
        <v>420</v>
      </c>
      <c r="AH6678">
        <v>6</v>
      </c>
      <c r="AI6678">
        <v>1</v>
      </c>
      <c r="AJ6678">
        <v>3</v>
      </c>
      <c r="AK6678">
        <v>3</v>
      </c>
      <c r="AL6678">
        <v>0.05</v>
      </c>
      <c r="AM6678">
        <v>5</v>
      </c>
      <c r="AN6678">
        <v>5</v>
      </c>
      <c r="AO6678">
        <v>29</v>
      </c>
      <c r="AP6678">
        <v>5</v>
      </c>
      <c r="AQ6678">
        <v>30</v>
      </c>
    </row>
    <row r="6679" spans="1:43" hidden="1" x14ac:dyDescent="0.25">
      <c r="A6679" t="s">
        <v>23779</v>
      </c>
      <c r="B6679" t="s">
        <v>23780</v>
      </c>
      <c r="C6679" s="1" t="str">
        <f t="shared" si="470"/>
        <v>21:0134</v>
      </c>
      <c r="D6679" s="1" t="str">
        <f t="shared" si="471"/>
        <v>21:0078</v>
      </c>
      <c r="E6679" t="s">
        <v>23781</v>
      </c>
      <c r="F6679" t="s">
        <v>23782</v>
      </c>
      <c r="H6679">
        <v>54.827234400000002</v>
      </c>
      <c r="I6679">
        <v>-67.027797399999997</v>
      </c>
      <c r="J6679" s="1" t="str">
        <f t="shared" si="472"/>
        <v>Till</v>
      </c>
      <c r="K6679" s="1" t="str">
        <f t="shared" si="469"/>
        <v>&lt;63 micron</v>
      </c>
      <c r="L6679">
        <v>0.1</v>
      </c>
      <c r="M6679">
        <v>1.46</v>
      </c>
      <c r="N6679">
        <v>6</v>
      </c>
      <c r="O6679">
        <v>70</v>
      </c>
      <c r="P6679">
        <v>1</v>
      </c>
      <c r="Q6679">
        <v>1</v>
      </c>
      <c r="R6679">
        <v>0.02</v>
      </c>
      <c r="S6679">
        <v>0.25</v>
      </c>
      <c r="T6679">
        <v>12</v>
      </c>
      <c r="U6679">
        <v>37</v>
      </c>
      <c r="V6679">
        <v>39</v>
      </c>
      <c r="W6679">
        <v>7.42</v>
      </c>
      <c r="X6679">
        <v>5</v>
      </c>
      <c r="Y6679">
        <v>0.5</v>
      </c>
      <c r="Z6679">
        <v>0.14000000000000001</v>
      </c>
      <c r="AA6679">
        <v>30</v>
      </c>
      <c r="AB6679">
        <v>0.48</v>
      </c>
      <c r="AC6679">
        <v>1125</v>
      </c>
      <c r="AD6679">
        <v>2</v>
      </c>
      <c r="AE6679">
        <v>5.0000000000000001E-3</v>
      </c>
      <c r="AF6679">
        <v>24</v>
      </c>
      <c r="AG6679">
        <v>270</v>
      </c>
      <c r="AH6679">
        <v>16</v>
      </c>
      <c r="AI6679">
        <v>4</v>
      </c>
      <c r="AJ6679">
        <v>4</v>
      </c>
      <c r="AK6679">
        <v>4</v>
      </c>
      <c r="AL6679">
        <v>0.04</v>
      </c>
      <c r="AM6679">
        <v>5</v>
      </c>
      <c r="AN6679">
        <v>5</v>
      </c>
      <c r="AO6679">
        <v>36</v>
      </c>
      <c r="AP6679">
        <v>5</v>
      </c>
      <c r="AQ6679">
        <v>58</v>
      </c>
    </row>
    <row r="6680" spans="1:43" hidden="1" x14ac:dyDescent="0.25">
      <c r="A6680" t="s">
        <v>23783</v>
      </c>
      <c r="B6680" t="s">
        <v>23784</v>
      </c>
      <c r="C6680" s="1" t="str">
        <f t="shared" si="470"/>
        <v>21:0134</v>
      </c>
      <c r="D6680" s="1" t="str">
        <f t="shared" si="471"/>
        <v>21:0078</v>
      </c>
      <c r="E6680" t="s">
        <v>23785</v>
      </c>
      <c r="F6680" t="s">
        <v>23786</v>
      </c>
      <c r="H6680">
        <v>54.9759727</v>
      </c>
      <c r="I6680">
        <v>-67.243206000000001</v>
      </c>
      <c r="J6680" s="1" t="str">
        <f t="shared" si="472"/>
        <v>Till</v>
      </c>
      <c r="K6680" s="1" t="str">
        <f t="shared" si="469"/>
        <v>&lt;63 micron</v>
      </c>
      <c r="L6680">
        <v>0.1</v>
      </c>
      <c r="M6680">
        <v>1.51</v>
      </c>
      <c r="N6680">
        <v>26</v>
      </c>
      <c r="O6680">
        <v>70</v>
      </c>
      <c r="P6680">
        <v>1</v>
      </c>
      <c r="Q6680">
        <v>1</v>
      </c>
      <c r="R6680">
        <v>7.0000000000000007E-2</v>
      </c>
      <c r="S6680">
        <v>0.5</v>
      </c>
      <c r="T6680">
        <v>12</v>
      </c>
      <c r="U6680">
        <v>38</v>
      </c>
      <c r="V6680">
        <v>48</v>
      </c>
      <c r="W6680">
        <v>7.86</v>
      </c>
      <c r="X6680">
        <v>5</v>
      </c>
      <c r="Y6680">
        <v>0.5</v>
      </c>
      <c r="Z6680">
        <v>0.18</v>
      </c>
      <c r="AA6680">
        <v>30</v>
      </c>
      <c r="AB6680">
        <v>0.6</v>
      </c>
      <c r="AC6680">
        <v>1760</v>
      </c>
      <c r="AD6680">
        <v>4</v>
      </c>
      <c r="AE6680">
        <v>5.0000000000000001E-3</v>
      </c>
      <c r="AF6680">
        <v>30</v>
      </c>
      <c r="AG6680">
        <v>450</v>
      </c>
      <c r="AH6680">
        <v>20</v>
      </c>
      <c r="AI6680">
        <v>2</v>
      </c>
      <c r="AJ6680">
        <v>3</v>
      </c>
      <c r="AK6680">
        <v>6</v>
      </c>
      <c r="AL6680">
        <v>0.04</v>
      </c>
      <c r="AM6680">
        <v>5</v>
      </c>
      <c r="AN6680">
        <v>5</v>
      </c>
      <c r="AO6680">
        <v>55</v>
      </c>
      <c r="AP6680">
        <v>5</v>
      </c>
      <c r="AQ6680">
        <v>166</v>
      </c>
    </row>
    <row r="6681" spans="1:43" hidden="1" x14ac:dyDescent="0.25">
      <c r="A6681" t="s">
        <v>23787</v>
      </c>
      <c r="B6681" t="s">
        <v>23788</v>
      </c>
      <c r="C6681" s="1" t="str">
        <f t="shared" si="470"/>
        <v>21:0134</v>
      </c>
      <c r="D6681" s="1" t="str">
        <f t="shared" si="471"/>
        <v>21:0078</v>
      </c>
      <c r="E6681" t="s">
        <v>23789</v>
      </c>
      <c r="F6681" t="s">
        <v>23790</v>
      </c>
      <c r="H6681">
        <v>55.015855700000003</v>
      </c>
      <c r="I6681">
        <v>-67.2668781</v>
      </c>
      <c r="J6681" s="1" t="str">
        <f t="shared" si="472"/>
        <v>Till</v>
      </c>
      <c r="K6681" s="1" t="str">
        <f t="shared" si="469"/>
        <v>&lt;63 micron</v>
      </c>
      <c r="L6681">
        <v>0.1</v>
      </c>
      <c r="M6681">
        <v>1.79</v>
      </c>
      <c r="N6681">
        <v>30</v>
      </c>
      <c r="O6681">
        <v>90</v>
      </c>
      <c r="P6681">
        <v>0.25</v>
      </c>
      <c r="Q6681">
        <v>1</v>
      </c>
      <c r="R6681">
        <v>0.02</v>
      </c>
      <c r="S6681">
        <v>0.25</v>
      </c>
      <c r="T6681">
        <v>16</v>
      </c>
      <c r="U6681">
        <v>34</v>
      </c>
      <c r="V6681">
        <v>49</v>
      </c>
      <c r="W6681">
        <v>10.7</v>
      </c>
      <c r="X6681">
        <v>5</v>
      </c>
      <c r="Y6681">
        <v>0.5</v>
      </c>
      <c r="Z6681">
        <v>0.18</v>
      </c>
      <c r="AA6681">
        <v>20</v>
      </c>
      <c r="AB6681">
        <v>0.52</v>
      </c>
      <c r="AC6681">
        <v>3450</v>
      </c>
      <c r="AD6681">
        <v>3</v>
      </c>
      <c r="AE6681">
        <v>5.0000000000000001E-3</v>
      </c>
      <c r="AF6681">
        <v>26</v>
      </c>
      <c r="AG6681">
        <v>370</v>
      </c>
      <c r="AH6681">
        <v>20</v>
      </c>
      <c r="AI6681">
        <v>6</v>
      </c>
      <c r="AJ6681">
        <v>4</v>
      </c>
      <c r="AK6681">
        <v>4</v>
      </c>
      <c r="AL6681">
        <v>0.04</v>
      </c>
      <c r="AM6681">
        <v>5</v>
      </c>
      <c r="AN6681">
        <v>5</v>
      </c>
      <c r="AO6681">
        <v>53</v>
      </c>
      <c r="AP6681">
        <v>5</v>
      </c>
      <c r="AQ6681">
        <v>112</v>
      </c>
    </row>
    <row r="6682" spans="1:43" hidden="1" x14ac:dyDescent="0.25">
      <c r="A6682" t="s">
        <v>23791</v>
      </c>
      <c r="B6682" t="s">
        <v>23792</v>
      </c>
      <c r="C6682" s="1" t="str">
        <f t="shared" si="470"/>
        <v>21:0134</v>
      </c>
      <c r="D6682" s="1" t="str">
        <f t="shared" si="471"/>
        <v>21:0078</v>
      </c>
      <c r="E6682" t="s">
        <v>23793</v>
      </c>
      <c r="F6682" t="s">
        <v>23794</v>
      </c>
      <c r="H6682">
        <v>55.030995799999999</v>
      </c>
      <c r="I6682">
        <v>-67.320993799999997</v>
      </c>
      <c r="J6682" s="1" t="str">
        <f t="shared" si="472"/>
        <v>Till</v>
      </c>
      <c r="K6682" s="1" t="str">
        <f t="shared" si="469"/>
        <v>&lt;63 micron</v>
      </c>
      <c r="L6682">
        <v>0.1</v>
      </c>
      <c r="M6682">
        <v>1.9</v>
      </c>
      <c r="N6682">
        <v>46</v>
      </c>
      <c r="O6682">
        <v>70</v>
      </c>
      <c r="P6682">
        <v>0.25</v>
      </c>
      <c r="Q6682">
        <v>1</v>
      </c>
      <c r="R6682">
        <v>0.02</v>
      </c>
      <c r="S6682">
        <v>0.25</v>
      </c>
      <c r="T6682">
        <v>14</v>
      </c>
      <c r="U6682">
        <v>40</v>
      </c>
      <c r="V6682">
        <v>56</v>
      </c>
      <c r="W6682">
        <v>10.25</v>
      </c>
      <c r="X6682">
        <v>5</v>
      </c>
      <c r="Y6682">
        <v>0.5</v>
      </c>
      <c r="Z6682">
        <v>0.17</v>
      </c>
      <c r="AA6682">
        <v>20</v>
      </c>
      <c r="AB6682">
        <v>0.55000000000000004</v>
      </c>
      <c r="AC6682">
        <v>3030</v>
      </c>
      <c r="AD6682">
        <v>2</v>
      </c>
      <c r="AE6682">
        <v>5.0000000000000001E-3</v>
      </c>
      <c r="AF6682">
        <v>29</v>
      </c>
      <c r="AG6682">
        <v>480</v>
      </c>
      <c r="AH6682">
        <v>28</v>
      </c>
      <c r="AI6682">
        <v>2</v>
      </c>
      <c r="AJ6682">
        <v>3</v>
      </c>
      <c r="AK6682">
        <v>3</v>
      </c>
      <c r="AL6682">
        <v>0.03</v>
      </c>
      <c r="AM6682">
        <v>5</v>
      </c>
      <c r="AN6682">
        <v>5</v>
      </c>
      <c r="AO6682">
        <v>48</v>
      </c>
      <c r="AP6682">
        <v>5</v>
      </c>
      <c r="AQ6682">
        <v>134</v>
      </c>
    </row>
    <row r="6683" spans="1:43" hidden="1" x14ac:dyDescent="0.25">
      <c r="A6683" t="s">
        <v>23795</v>
      </c>
      <c r="B6683" t="s">
        <v>23796</v>
      </c>
      <c r="C6683" s="1" t="str">
        <f t="shared" si="470"/>
        <v>21:0134</v>
      </c>
      <c r="D6683" s="1" t="str">
        <f t="shared" si="471"/>
        <v>21:0078</v>
      </c>
      <c r="E6683" t="s">
        <v>23797</v>
      </c>
      <c r="F6683" t="s">
        <v>23798</v>
      </c>
      <c r="H6683">
        <v>53.504018500000001</v>
      </c>
      <c r="I6683">
        <v>-64.212889300000001</v>
      </c>
      <c r="J6683" s="1" t="str">
        <f t="shared" si="472"/>
        <v>Till</v>
      </c>
      <c r="K6683" s="1" t="str">
        <f t="shared" si="469"/>
        <v>&lt;63 micron</v>
      </c>
      <c r="L6683">
        <v>0.1</v>
      </c>
      <c r="M6683">
        <v>1.51</v>
      </c>
      <c r="N6683">
        <v>1</v>
      </c>
      <c r="O6683">
        <v>200</v>
      </c>
      <c r="P6683">
        <v>0.25</v>
      </c>
      <c r="Q6683">
        <v>1</v>
      </c>
      <c r="R6683">
        <v>0.84</v>
      </c>
      <c r="S6683">
        <v>0.25</v>
      </c>
      <c r="T6683">
        <v>13</v>
      </c>
      <c r="U6683">
        <v>58</v>
      </c>
      <c r="V6683">
        <v>37</v>
      </c>
      <c r="W6683">
        <v>3.25</v>
      </c>
      <c r="X6683">
        <v>10</v>
      </c>
      <c r="Y6683">
        <v>0.5</v>
      </c>
      <c r="Z6683">
        <v>0.61</v>
      </c>
      <c r="AA6683">
        <v>40</v>
      </c>
      <c r="AB6683">
        <v>1.01</v>
      </c>
      <c r="AC6683">
        <v>385</v>
      </c>
      <c r="AD6683">
        <v>0.5</v>
      </c>
      <c r="AE6683">
        <v>0.05</v>
      </c>
      <c r="AF6683">
        <v>24</v>
      </c>
      <c r="AG6683">
        <v>960</v>
      </c>
      <c r="AH6683">
        <v>6</v>
      </c>
      <c r="AI6683">
        <v>2</v>
      </c>
      <c r="AJ6683">
        <v>6</v>
      </c>
      <c r="AK6683">
        <v>48</v>
      </c>
      <c r="AL6683">
        <v>0.15</v>
      </c>
      <c r="AM6683">
        <v>5</v>
      </c>
      <c r="AN6683">
        <v>5</v>
      </c>
      <c r="AO6683">
        <v>73</v>
      </c>
      <c r="AP6683">
        <v>5</v>
      </c>
      <c r="AQ6683">
        <v>64</v>
      </c>
    </row>
    <row r="6684" spans="1:43" hidden="1" x14ac:dyDescent="0.25">
      <c r="A6684" t="s">
        <v>23799</v>
      </c>
      <c r="B6684" t="s">
        <v>23800</v>
      </c>
      <c r="C6684" s="1" t="str">
        <f t="shared" si="470"/>
        <v>21:0134</v>
      </c>
      <c r="D6684" s="1" t="str">
        <f t="shared" si="471"/>
        <v>21:0078</v>
      </c>
      <c r="E6684" t="s">
        <v>23801</v>
      </c>
      <c r="F6684" t="s">
        <v>23802</v>
      </c>
      <c r="H6684">
        <v>55.032380000000003</v>
      </c>
      <c r="I6684">
        <v>-67.356535600000001</v>
      </c>
      <c r="J6684" s="1" t="str">
        <f t="shared" si="472"/>
        <v>Till</v>
      </c>
      <c r="K6684" s="1" t="str">
        <f t="shared" si="469"/>
        <v>&lt;63 micron</v>
      </c>
      <c r="L6684">
        <v>0.1</v>
      </c>
      <c r="M6684">
        <v>1.2</v>
      </c>
      <c r="N6684">
        <v>8</v>
      </c>
      <c r="O6684">
        <v>50</v>
      </c>
      <c r="P6684">
        <v>0.25</v>
      </c>
      <c r="Q6684">
        <v>1</v>
      </c>
      <c r="R6684">
        <v>0.19</v>
      </c>
      <c r="S6684">
        <v>0.25</v>
      </c>
      <c r="T6684">
        <v>9</v>
      </c>
      <c r="U6684">
        <v>45</v>
      </c>
      <c r="V6684">
        <v>30</v>
      </c>
      <c r="W6684">
        <v>9.41</v>
      </c>
      <c r="X6684">
        <v>5</v>
      </c>
      <c r="Y6684">
        <v>0.5</v>
      </c>
      <c r="Z6684">
        <v>0.11</v>
      </c>
      <c r="AA6684">
        <v>20</v>
      </c>
      <c r="AB6684">
        <v>0.5</v>
      </c>
      <c r="AC6684">
        <v>1795</v>
      </c>
      <c r="AD6684">
        <v>0.5</v>
      </c>
      <c r="AE6684">
        <v>5.0000000000000001E-3</v>
      </c>
      <c r="AF6684">
        <v>17</v>
      </c>
      <c r="AG6684">
        <v>330</v>
      </c>
      <c r="AH6684">
        <v>12</v>
      </c>
      <c r="AI6684">
        <v>6</v>
      </c>
      <c r="AJ6684">
        <v>3</v>
      </c>
      <c r="AK6684">
        <v>10</v>
      </c>
      <c r="AL6684">
        <v>0.06</v>
      </c>
      <c r="AM6684">
        <v>5</v>
      </c>
      <c r="AN6684">
        <v>5</v>
      </c>
      <c r="AO6684">
        <v>42</v>
      </c>
      <c r="AP6684">
        <v>5</v>
      </c>
      <c r="AQ6684">
        <v>54</v>
      </c>
    </row>
    <row r="6685" spans="1:43" hidden="1" x14ac:dyDescent="0.25">
      <c r="A6685" t="s">
        <v>23803</v>
      </c>
      <c r="B6685" t="s">
        <v>23804</v>
      </c>
      <c r="C6685" s="1" t="str">
        <f t="shared" si="470"/>
        <v>21:0134</v>
      </c>
      <c r="D6685" s="1" t="str">
        <f t="shared" si="471"/>
        <v>21:0078</v>
      </c>
      <c r="E6685" t="s">
        <v>23805</v>
      </c>
      <c r="F6685" t="s">
        <v>23806</v>
      </c>
      <c r="H6685">
        <v>55.0629937</v>
      </c>
      <c r="I6685">
        <v>-67.2640545</v>
      </c>
      <c r="J6685" s="1" t="str">
        <f t="shared" si="472"/>
        <v>Till</v>
      </c>
      <c r="K6685" s="1" t="str">
        <f t="shared" si="469"/>
        <v>&lt;63 micron</v>
      </c>
      <c r="L6685">
        <v>0.2</v>
      </c>
      <c r="M6685">
        <v>1.57</v>
      </c>
      <c r="N6685">
        <v>30</v>
      </c>
      <c r="O6685">
        <v>90</v>
      </c>
      <c r="P6685">
        <v>0.25</v>
      </c>
      <c r="Q6685">
        <v>1</v>
      </c>
      <c r="R6685">
        <v>0.03</v>
      </c>
      <c r="S6685">
        <v>0.25</v>
      </c>
      <c r="T6685">
        <v>16</v>
      </c>
      <c r="U6685">
        <v>35</v>
      </c>
      <c r="V6685">
        <v>51</v>
      </c>
      <c r="W6685">
        <v>10.45</v>
      </c>
      <c r="X6685">
        <v>5</v>
      </c>
      <c r="Y6685">
        <v>0.5</v>
      </c>
      <c r="Z6685">
        <v>0.15</v>
      </c>
      <c r="AA6685">
        <v>30</v>
      </c>
      <c r="AB6685">
        <v>0.5</v>
      </c>
      <c r="AC6685">
        <v>3420</v>
      </c>
      <c r="AD6685">
        <v>1</v>
      </c>
      <c r="AE6685">
        <v>5.0000000000000001E-3</v>
      </c>
      <c r="AF6685">
        <v>30</v>
      </c>
      <c r="AG6685">
        <v>440</v>
      </c>
      <c r="AH6685">
        <v>20</v>
      </c>
      <c r="AI6685">
        <v>4</v>
      </c>
      <c r="AJ6685">
        <v>4</v>
      </c>
      <c r="AK6685">
        <v>4</v>
      </c>
      <c r="AL6685">
        <v>0.04</v>
      </c>
      <c r="AM6685">
        <v>5</v>
      </c>
      <c r="AN6685">
        <v>5</v>
      </c>
      <c r="AO6685">
        <v>46</v>
      </c>
      <c r="AP6685">
        <v>5</v>
      </c>
      <c r="AQ6685">
        <v>130</v>
      </c>
    </row>
    <row r="6686" spans="1:43" hidden="1" x14ac:dyDescent="0.25">
      <c r="A6686" t="s">
        <v>23807</v>
      </c>
      <c r="B6686" t="s">
        <v>23808</v>
      </c>
      <c r="C6686" s="1" t="str">
        <f t="shared" si="470"/>
        <v>21:0134</v>
      </c>
      <c r="D6686" s="1" t="str">
        <f t="shared" si="471"/>
        <v>21:0078</v>
      </c>
      <c r="E6686" t="s">
        <v>23809</v>
      </c>
      <c r="F6686" t="s">
        <v>23810</v>
      </c>
      <c r="H6686">
        <v>55.102309400000003</v>
      </c>
      <c r="I6686">
        <v>-67.295659799999996</v>
      </c>
      <c r="J6686" s="1" t="str">
        <f t="shared" si="472"/>
        <v>Till</v>
      </c>
      <c r="K6686" s="1" t="str">
        <f t="shared" si="469"/>
        <v>&lt;63 micron</v>
      </c>
      <c r="L6686">
        <v>0.1</v>
      </c>
      <c r="M6686">
        <v>1.33</v>
      </c>
      <c r="N6686">
        <v>24</v>
      </c>
      <c r="O6686">
        <v>40</v>
      </c>
      <c r="P6686">
        <v>0.25</v>
      </c>
      <c r="Q6686">
        <v>1</v>
      </c>
      <c r="R6686">
        <v>0.02</v>
      </c>
      <c r="S6686">
        <v>0.25</v>
      </c>
      <c r="T6686">
        <v>10</v>
      </c>
      <c r="U6686">
        <v>33</v>
      </c>
      <c r="V6686">
        <v>23</v>
      </c>
      <c r="W6686">
        <v>12.2</v>
      </c>
      <c r="X6686">
        <v>5</v>
      </c>
      <c r="Y6686">
        <v>0.5</v>
      </c>
      <c r="Z6686">
        <v>0.09</v>
      </c>
      <c r="AA6686">
        <v>10</v>
      </c>
      <c r="AB6686">
        <v>0.25</v>
      </c>
      <c r="AC6686">
        <v>1040</v>
      </c>
      <c r="AD6686">
        <v>0.5</v>
      </c>
      <c r="AE6686">
        <v>5.0000000000000001E-3</v>
      </c>
      <c r="AF6686">
        <v>14</v>
      </c>
      <c r="AG6686">
        <v>310</v>
      </c>
      <c r="AH6686">
        <v>16</v>
      </c>
      <c r="AI6686">
        <v>6</v>
      </c>
      <c r="AJ6686">
        <v>2</v>
      </c>
      <c r="AK6686">
        <v>3</v>
      </c>
      <c r="AL6686">
        <v>0.02</v>
      </c>
      <c r="AM6686">
        <v>5</v>
      </c>
      <c r="AN6686">
        <v>5</v>
      </c>
      <c r="AO6686">
        <v>37</v>
      </c>
      <c r="AP6686">
        <v>5</v>
      </c>
      <c r="AQ6686">
        <v>42</v>
      </c>
    </row>
    <row r="6687" spans="1:43" hidden="1" x14ac:dyDescent="0.25">
      <c r="A6687" t="s">
        <v>23811</v>
      </c>
      <c r="B6687" t="s">
        <v>23812</v>
      </c>
      <c r="C6687" s="1" t="str">
        <f t="shared" si="470"/>
        <v>21:0134</v>
      </c>
      <c r="D6687" s="1" t="str">
        <f t="shared" si="471"/>
        <v>21:0078</v>
      </c>
      <c r="E6687" t="s">
        <v>23813</v>
      </c>
      <c r="F6687" t="s">
        <v>23814</v>
      </c>
      <c r="H6687">
        <v>55.059404999999998</v>
      </c>
      <c r="I6687">
        <v>-67.395352299999999</v>
      </c>
      <c r="J6687" s="1" t="str">
        <f t="shared" si="472"/>
        <v>Till</v>
      </c>
      <c r="K6687" s="1" t="str">
        <f t="shared" ref="K6687:K6750" si="473">HYPERLINK("http://geochem.nrcan.gc.ca/cdogs/content/kwd/kwd080004_e.htm", "&lt;63 micron")</f>
        <v>&lt;63 micron</v>
      </c>
      <c r="L6687">
        <v>0.1</v>
      </c>
      <c r="M6687">
        <v>1.44</v>
      </c>
      <c r="N6687">
        <v>26</v>
      </c>
      <c r="O6687">
        <v>90</v>
      </c>
      <c r="P6687">
        <v>0.25</v>
      </c>
      <c r="Q6687">
        <v>1</v>
      </c>
      <c r="R6687">
        <v>0.02</v>
      </c>
      <c r="S6687">
        <v>0.25</v>
      </c>
      <c r="T6687">
        <v>14</v>
      </c>
      <c r="U6687">
        <v>37</v>
      </c>
      <c r="V6687">
        <v>38</v>
      </c>
      <c r="W6687">
        <v>10.9</v>
      </c>
      <c r="X6687">
        <v>5</v>
      </c>
      <c r="Y6687">
        <v>0.5</v>
      </c>
      <c r="Z6687">
        <v>0.17</v>
      </c>
      <c r="AA6687">
        <v>30</v>
      </c>
      <c r="AB6687">
        <v>0.44</v>
      </c>
      <c r="AC6687">
        <v>3310</v>
      </c>
      <c r="AD6687">
        <v>1</v>
      </c>
      <c r="AE6687">
        <v>5.0000000000000001E-3</v>
      </c>
      <c r="AF6687">
        <v>27</v>
      </c>
      <c r="AG6687">
        <v>330</v>
      </c>
      <c r="AH6687">
        <v>18</v>
      </c>
      <c r="AI6687">
        <v>2</v>
      </c>
      <c r="AJ6687">
        <v>4</v>
      </c>
      <c r="AK6687">
        <v>4</v>
      </c>
      <c r="AL6687">
        <v>0.05</v>
      </c>
      <c r="AM6687">
        <v>5</v>
      </c>
      <c r="AN6687">
        <v>5</v>
      </c>
      <c r="AO6687">
        <v>43</v>
      </c>
      <c r="AP6687">
        <v>5</v>
      </c>
      <c r="AQ6687">
        <v>82</v>
      </c>
    </row>
    <row r="6688" spans="1:43" hidden="1" x14ac:dyDescent="0.25">
      <c r="A6688" t="s">
        <v>23815</v>
      </c>
      <c r="B6688" t="s">
        <v>23816</v>
      </c>
      <c r="C6688" s="1" t="str">
        <f t="shared" si="470"/>
        <v>21:0134</v>
      </c>
      <c r="D6688" s="1" t="str">
        <f t="shared" si="471"/>
        <v>21:0078</v>
      </c>
      <c r="E6688" t="s">
        <v>23817</v>
      </c>
      <c r="F6688" t="s">
        <v>23818</v>
      </c>
      <c r="H6688">
        <v>55.0484577</v>
      </c>
      <c r="I6688">
        <v>-67.452300500000007</v>
      </c>
      <c r="J6688" s="1" t="str">
        <f t="shared" si="472"/>
        <v>Till</v>
      </c>
      <c r="K6688" s="1" t="str">
        <f t="shared" si="473"/>
        <v>&lt;63 micron</v>
      </c>
      <c r="L6688">
        <v>0.1</v>
      </c>
      <c r="M6688">
        <v>2.4300000000000002</v>
      </c>
      <c r="N6688">
        <v>26</v>
      </c>
      <c r="O6688">
        <v>80</v>
      </c>
      <c r="P6688">
        <v>0.5</v>
      </c>
      <c r="Q6688">
        <v>1</v>
      </c>
      <c r="R6688">
        <v>0.08</v>
      </c>
      <c r="S6688">
        <v>0.25</v>
      </c>
      <c r="T6688">
        <v>14</v>
      </c>
      <c r="U6688">
        <v>80</v>
      </c>
      <c r="V6688">
        <v>36</v>
      </c>
      <c r="W6688">
        <v>8.1300000000000008</v>
      </c>
      <c r="X6688">
        <v>5</v>
      </c>
      <c r="Y6688">
        <v>0.5</v>
      </c>
      <c r="Z6688">
        <v>0.2</v>
      </c>
      <c r="AA6688">
        <v>20</v>
      </c>
      <c r="AB6688">
        <v>0.74</v>
      </c>
      <c r="AC6688">
        <v>1105</v>
      </c>
      <c r="AD6688">
        <v>1</v>
      </c>
      <c r="AE6688">
        <v>0.01</v>
      </c>
      <c r="AF6688">
        <v>28</v>
      </c>
      <c r="AG6688">
        <v>360</v>
      </c>
      <c r="AH6688">
        <v>14</v>
      </c>
      <c r="AI6688">
        <v>2</v>
      </c>
      <c r="AJ6688">
        <v>5</v>
      </c>
      <c r="AK6688">
        <v>6</v>
      </c>
      <c r="AL6688">
        <v>0.13</v>
      </c>
      <c r="AM6688">
        <v>5</v>
      </c>
      <c r="AN6688">
        <v>5</v>
      </c>
      <c r="AO6688">
        <v>65</v>
      </c>
      <c r="AP6688">
        <v>5</v>
      </c>
      <c r="AQ6688">
        <v>68</v>
      </c>
    </row>
    <row r="6689" spans="1:43" hidden="1" x14ac:dyDescent="0.25">
      <c r="A6689" t="s">
        <v>23819</v>
      </c>
      <c r="B6689" t="s">
        <v>23820</v>
      </c>
      <c r="C6689" s="1" t="str">
        <f t="shared" si="470"/>
        <v>21:0134</v>
      </c>
      <c r="D6689" s="1" t="str">
        <f t="shared" si="471"/>
        <v>21:0078</v>
      </c>
      <c r="E6689" t="s">
        <v>23821</v>
      </c>
      <c r="F6689" t="s">
        <v>23822</v>
      </c>
      <c r="H6689">
        <v>55.014703099999998</v>
      </c>
      <c r="I6689">
        <v>-67.429991099999995</v>
      </c>
      <c r="J6689" s="1" t="str">
        <f t="shared" si="472"/>
        <v>Till</v>
      </c>
      <c r="K6689" s="1" t="str">
        <f t="shared" si="473"/>
        <v>&lt;63 micron</v>
      </c>
      <c r="L6689">
        <v>0.1</v>
      </c>
      <c r="M6689">
        <v>2.19</v>
      </c>
      <c r="N6689">
        <v>14</v>
      </c>
      <c r="O6689">
        <v>70</v>
      </c>
      <c r="P6689">
        <v>0.5</v>
      </c>
      <c r="Q6689">
        <v>1</v>
      </c>
      <c r="R6689">
        <v>7.0000000000000007E-2</v>
      </c>
      <c r="S6689">
        <v>0.25</v>
      </c>
      <c r="T6689">
        <v>19</v>
      </c>
      <c r="U6689">
        <v>84</v>
      </c>
      <c r="V6689">
        <v>52</v>
      </c>
      <c r="W6689">
        <v>7.22</v>
      </c>
      <c r="X6689">
        <v>5</v>
      </c>
      <c r="Y6689">
        <v>0.5</v>
      </c>
      <c r="Z6689">
        <v>0.22</v>
      </c>
      <c r="AA6689">
        <v>20</v>
      </c>
      <c r="AB6689">
        <v>0.79</v>
      </c>
      <c r="AC6689">
        <v>1280</v>
      </c>
      <c r="AD6689">
        <v>1</v>
      </c>
      <c r="AE6689">
        <v>0.01</v>
      </c>
      <c r="AF6689">
        <v>39</v>
      </c>
      <c r="AG6689">
        <v>340</v>
      </c>
      <c r="AH6689">
        <v>14</v>
      </c>
      <c r="AI6689">
        <v>2</v>
      </c>
      <c r="AJ6689">
        <v>5</v>
      </c>
      <c r="AK6689">
        <v>5</v>
      </c>
      <c r="AL6689">
        <v>0.13</v>
      </c>
      <c r="AM6689">
        <v>5</v>
      </c>
      <c r="AN6689">
        <v>5</v>
      </c>
      <c r="AO6689">
        <v>68</v>
      </c>
      <c r="AP6689">
        <v>5</v>
      </c>
      <c r="AQ6689">
        <v>72</v>
      </c>
    </row>
    <row r="6690" spans="1:43" hidden="1" x14ac:dyDescent="0.25">
      <c r="A6690" t="s">
        <v>23823</v>
      </c>
      <c r="B6690" t="s">
        <v>23824</v>
      </c>
      <c r="C6690" s="1" t="str">
        <f t="shared" si="470"/>
        <v>21:0134</v>
      </c>
      <c r="D6690" s="1" t="str">
        <f t="shared" si="471"/>
        <v>21:0078</v>
      </c>
      <c r="E6690" t="s">
        <v>23825</v>
      </c>
      <c r="F6690" t="s">
        <v>23826</v>
      </c>
      <c r="H6690">
        <v>54.988857799999998</v>
      </c>
      <c r="I6690">
        <v>-67.394586399999994</v>
      </c>
      <c r="J6690" s="1" t="str">
        <f t="shared" si="472"/>
        <v>Till</v>
      </c>
      <c r="K6690" s="1" t="str">
        <f t="shared" si="473"/>
        <v>&lt;63 micron</v>
      </c>
      <c r="L6690">
        <v>0.4</v>
      </c>
      <c r="M6690">
        <v>2.2200000000000002</v>
      </c>
      <c r="N6690">
        <v>6</v>
      </c>
      <c r="O6690">
        <v>60</v>
      </c>
      <c r="P6690">
        <v>0.5</v>
      </c>
      <c r="Q6690">
        <v>1</v>
      </c>
      <c r="R6690">
        <v>0.06</v>
      </c>
      <c r="S6690">
        <v>0.25</v>
      </c>
      <c r="T6690">
        <v>13</v>
      </c>
      <c r="U6690">
        <v>86</v>
      </c>
      <c r="V6690">
        <v>41</v>
      </c>
      <c r="W6690">
        <v>6.56</v>
      </c>
      <c r="X6690">
        <v>5</v>
      </c>
      <c r="Y6690">
        <v>0.5</v>
      </c>
      <c r="Z6690">
        <v>0.22</v>
      </c>
      <c r="AA6690">
        <v>20</v>
      </c>
      <c r="AB6690">
        <v>0.78</v>
      </c>
      <c r="AC6690">
        <v>850</v>
      </c>
      <c r="AD6690">
        <v>2</v>
      </c>
      <c r="AE6690">
        <v>0.01</v>
      </c>
      <c r="AF6690">
        <v>31</v>
      </c>
      <c r="AG6690">
        <v>380</v>
      </c>
      <c r="AH6690">
        <v>14</v>
      </c>
      <c r="AI6690">
        <v>1</v>
      </c>
      <c r="AJ6690">
        <v>4</v>
      </c>
      <c r="AK6690">
        <v>4</v>
      </c>
      <c r="AL6690">
        <v>0.13</v>
      </c>
      <c r="AM6690">
        <v>5</v>
      </c>
      <c r="AN6690">
        <v>5</v>
      </c>
      <c r="AO6690">
        <v>66</v>
      </c>
      <c r="AP6690">
        <v>5</v>
      </c>
      <c r="AQ6690">
        <v>68</v>
      </c>
    </row>
    <row r="6691" spans="1:43" hidden="1" x14ac:dyDescent="0.25">
      <c r="A6691" t="s">
        <v>23827</v>
      </c>
      <c r="B6691" t="s">
        <v>23828</v>
      </c>
      <c r="C6691" s="1" t="str">
        <f t="shared" ref="C6691:C6754" si="474">HYPERLINK("http://geochem.nrcan.gc.ca/cdogs/content/bdl/bdl210134_e.htm", "21:0134")</f>
        <v>21:0134</v>
      </c>
      <c r="D6691" s="1" t="str">
        <f t="shared" ref="D6691:D6754" si="475">HYPERLINK("http://geochem.nrcan.gc.ca/cdogs/content/svy/svy210078_e.htm", "21:0078")</f>
        <v>21:0078</v>
      </c>
      <c r="E6691" t="s">
        <v>23829</v>
      </c>
      <c r="F6691" t="s">
        <v>23830</v>
      </c>
      <c r="H6691">
        <v>54.963644000000002</v>
      </c>
      <c r="I6691">
        <v>-67.390598800000006</v>
      </c>
      <c r="J6691" s="1" t="str">
        <f t="shared" si="472"/>
        <v>Till</v>
      </c>
      <c r="K6691" s="1" t="str">
        <f t="shared" si="473"/>
        <v>&lt;63 micron</v>
      </c>
      <c r="L6691">
        <v>0.2</v>
      </c>
      <c r="M6691">
        <v>2.56</v>
      </c>
      <c r="N6691">
        <v>6</v>
      </c>
      <c r="O6691">
        <v>110</v>
      </c>
      <c r="P6691">
        <v>0.5</v>
      </c>
      <c r="Q6691">
        <v>1</v>
      </c>
      <c r="R6691">
        <v>0.04</v>
      </c>
      <c r="S6691">
        <v>0.25</v>
      </c>
      <c r="T6691">
        <v>19</v>
      </c>
      <c r="U6691">
        <v>111</v>
      </c>
      <c r="V6691">
        <v>72</v>
      </c>
      <c r="W6691">
        <v>6.53</v>
      </c>
      <c r="X6691">
        <v>5</v>
      </c>
      <c r="Y6691">
        <v>0.5</v>
      </c>
      <c r="Z6691">
        <v>0.43</v>
      </c>
      <c r="AA6691">
        <v>20</v>
      </c>
      <c r="AB6691">
        <v>1.07</v>
      </c>
      <c r="AC6691">
        <v>1065</v>
      </c>
      <c r="AD6691">
        <v>2</v>
      </c>
      <c r="AE6691">
        <v>0.01</v>
      </c>
      <c r="AF6691">
        <v>58</v>
      </c>
      <c r="AG6691">
        <v>320</v>
      </c>
      <c r="AH6691">
        <v>14</v>
      </c>
      <c r="AI6691">
        <v>2</v>
      </c>
      <c r="AJ6691">
        <v>6</v>
      </c>
      <c r="AK6691">
        <v>5</v>
      </c>
      <c r="AL6691">
        <v>0.18</v>
      </c>
      <c r="AM6691">
        <v>5</v>
      </c>
      <c r="AN6691">
        <v>5</v>
      </c>
      <c r="AO6691">
        <v>85</v>
      </c>
      <c r="AP6691">
        <v>5</v>
      </c>
      <c r="AQ6691">
        <v>126</v>
      </c>
    </row>
    <row r="6692" spans="1:43" hidden="1" x14ac:dyDescent="0.25">
      <c r="A6692" t="s">
        <v>23831</v>
      </c>
      <c r="B6692" t="s">
        <v>23832</v>
      </c>
      <c r="C6692" s="1" t="str">
        <f t="shared" si="474"/>
        <v>21:0134</v>
      </c>
      <c r="D6692" s="1" t="str">
        <f t="shared" si="475"/>
        <v>21:0078</v>
      </c>
      <c r="E6692" t="s">
        <v>23833</v>
      </c>
      <c r="F6692" t="s">
        <v>23834</v>
      </c>
      <c r="H6692">
        <v>54.951949300000003</v>
      </c>
      <c r="I6692">
        <v>-67.259875399999999</v>
      </c>
      <c r="J6692" s="1" t="str">
        <f t="shared" si="472"/>
        <v>Till</v>
      </c>
      <c r="K6692" s="1" t="str">
        <f t="shared" si="473"/>
        <v>&lt;63 micron</v>
      </c>
      <c r="L6692">
        <v>0.2</v>
      </c>
      <c r="M6692">
        <v>1.43</v>
      </c>
      <c r="N6692">
        <v>14</v>
      </c>
      <c r="O6692">
        <v>60</v>
      </c>
      <c r="P6692">
        <v>0.5</v>
      </c>
      <c r="Q6692">
        <v>1</v>
      </c>
      <c r="R6692">
        <v>0.04</v>
      </c>
      <c r="S6692">
        <v>1</v>
      </c>
      <c r="T6692">
        <v>13</v>
      </c>
      <c r="U6692">
        <v>33</v>
      </c>
      <c r="V6692">
        <v>46</v>
      </c>
      <c r="W6692">
        <v>9.36</v>
      </c>
      <c r="X6692">
        <v>5</v>
      </c>
      <c r="Y6692">
        <v>0.5</v>
      </c>
      <c r="Z6692">
        <v>0.13</v>
      </c>
      <c r="AA6692">
        <v>30</v>
      </c>
      <c r="AB6692">
        <v>0.5</v>
      </c>
      <c r="AC6692">
        <v>2300</v>
      </c>
      <c r="AD6692">
        <v>4</v>
      </c>
      <c r="AE6692">
        <v>5.0000000000000001E-3</v>
      </c>
      <c r="AF6692">
        <v>27</v>
      </c>
      <c r="AG6692">
        <v>340</v>
      </c>
      <c r="AH6692">
        <v>50</v>
      </c>
      <c r="AI6692">
        <v>4</v>
      </c>
      <c r="AJ6692">
        <v>3</v>
      </c>
      <c r="AK6692">
        <v>4</v>
      </c>
      <c r="AL6692">
        <v>0.05</v>
      </c>
      <c r="AM6692">
        <v>5</v>
      </c>
      <c r="AN6692">
        <v>5</v>
      </c>
      <c r="AO6692">
        <v>41</v>
      </c>
      <c r="AP6692">
        <v>5</v>
      </c>
      <c r="AQ6692">
        <v>172</v>
      </c>
    </row>
    <row r="6693" spans="1:43" hidden="1" x14ac:dyDescent="0.25">
      <c r="A6693" t="s">
        <v>23835</v>
      </c>
      <c r="B6693" t="s">
        <v>23836</v>
      </c>
      <c r="C6693" s="1" t="str">
        <f t="shared" si="474"/>
        <v>21:0134</v>
      </c>
      <c r="D6693" s="1" t="str">
        <f t="shared" si="475"/>
        <v>21:0078</v>
      </c>
      <c r="E6693" t="s">
        <v>23837</v>
      </c>
      <c r="F6693" t="s">
        <v>23838</v>
      </c>
      <c r="H6693">
        <v>54.912414699999999</v>
      </c>
      <c r="I6693">
        <v>-67.323998000000003</v>
      </c>
      <c r="J6693" s="1" t="str">
        <f t="shared" si="472"/>
        <v>Till</v>
      </c>
      <c r="K6693" s="1" t="str">
        <f t="shared" si="473"/>
        <v>&lt;63 micron</v>
      </c>
      <c r="L6693">
        <v>0.1</v>
      </c>
      <c r="M6693">
        <v>2.2000000000000002</v>
      </c>
      <c r="N6693">
        <v>2</v>
      </c>
      <c r="O6693">
        <v>60</v>
      </c>
      <c r="P6693">
        <v>0.5</v>
      </c>
      <c r="Q6693">
        <v>1</v>
      </c>
      <c r="R6693">
        <v>0.06</v>
      </c>
      <c r="S6693">
        <v>0.25</v>
      </c>
      <c r="T6693">
        <v>13</v>
      </c>
      <c r="U6693">
        <v>82</v>
      </c>
      <c r="V6693">
        <v>45</v>
      </c>
      <c r="W6693">
        <v>6.52</v>
      </c>
      <c r="X6693">
        <v>5</v>
      </c>
      <c r="Y6693">
        <v>0.5</v>
      </c>
      <c r="Z6693">
        <v>0.22</v>
      </c>
      <c r="AA6693">
        <v>20</v>
      </c>
      <c r="AB6693">
        <v>0.68</v>
      </c>
      <c r="AC6693">
        <v>955</v>
      </c>
      <c r="AD6693">
        <v>2</v>
      </c>
      <c r="AE6693">
        <v>0.01</v>
      </c>
      <c r="AF6693">
        <v>32</v>
      </c>
      <c r="AG6693">
        <v>430</v>
      </c>
      <c r="AH6693">
        <v>16</v>
      </c>
      <c r="AI6693">
        <v>2</v>
      </c>
      <c r="AJ6693">
        <v>4</v>
      </c>
      <c r="AK6693">
        <v>3</v>
      </c>
      <c r="AL6693">
        <v>0.12</v>
      </c>
      <c r="AM6693">
        <v>5</v>
      </c>
      <c r="AN6693">
        <v>5</v>
      </c>
      <c r="AO6693">
        <v>60</v>
      </c>
      <c r="AP6693">
        <v>5</v>
      </c>
      <c r="AQ6693">
        <v>74</v>
      </c>
    </row>
    <row r="6694" spans="1:43" hidden="1" x14ac:dyDescent="0.25">
      <c r="A6694" t="s">
        <v>23839</v>
      </c>
      <c r="B6694" t="s">
        <v>23840</v>
      </c>
      <c r="C6694" s="1" t="str">
        <f t="shared" si="474"/>
        <v>21:0134</v>
      </c>
      <c r="D6694" s="1" t="str">
        <f t="shared" si="475"/>
        <v>21:0078</v>
      </c>
      <c r="E6694" t="s">
        <v>23841</v>
      </c>
      <c r="F6694" t="s">
        <v>23842</v>
      </c>
      <c r="H6694">
        <v>53.782178999999999</v>
      </c>
      <c r="I6694">
        <v>-63.370639599999997</v>
      </c>
      <c r="J6694" s="1" t="str">
        <f t="shared" si="472"/>
        <v>Till</v>
      </c>
      <c r="K6694" s="1" t="str">
        <f t="shared" si="473"/>
        <v>&lt;63 micron</v>
      </c>
      <c r="L6694">
        <v>0.1</v>
      </c>
      <c r="M6694">
        <v>0.7</v>
      </c>
      <c r="N6694">
        <v>1</v>
      </c>
      <c r="O6694">
        <v>20</v>
      </c>
      <c r="P6694">
        <v>0.25</v>
      </c>
      <c r="Q6694">
        <v>1</v>
      </c>
      <c r="R6694">
        <v>0.61</v>
      </c>
      <c r="S6694">
        <v>0.25</v>
      </c>
      <c r="T6694">
        <v>5</v>
      </c>
      <c r="U6694">
        <v>16</v>
      </c>
      <c r="V6694">
        <v>10</v>
      </c>
      <c r="W6694">
        <v>2.11</v>
      </c>
      <c r="X6694">
        <v>10</v>
      </c>
      <c r="Y6694">
        <v>0.5</v>
      </c>
      <c r="Z6694">
        <v>0.12</v>
      </c>
      <c r="AA6694">
        <v>60</v>
      </c>
      <c r="AB6694">
        <v>0.28999999999999998</v>
      </c>
      <c r="AC6694">
        <v>225</v>
      </c>
      <c r="AD6694">
        <v>0.5</v>
      </c>
      <c r="AE6694">
        <v>0.02</v>
      </c>
      <c r="AF6694">
        <v>5</v>
      </c>
      <c r="AG6694">
        <v>1030</v>
      </c>
      <c r="AH6694">
        <v>6</v>
      </c>
      <c r="AI6694">
        <v>1</v>
      </c>
      <c r="AJ6694">
        <v>3</v>
      </c>
      <c r="AK6694">
        <v>38</v>
      </c>
      <c r="AL6694">
        <v>0.11</v>
      </c>
      <c r="AM6694">
        <v>5</v>
      </c>
      <c r="AN6694">
        <v>5</v>
      </c>
      <c r="AO6694">
        <v>37</v>
      </c>
      <c r="AP6694">
        <v>5</v>
      </c>
      <c r="AQ6694">
        <v>30</v>
      </c>
    </row>
    <row r="6695" spans="1:43" hidden="1" x14ac:dyDescent="0.25">
      <c r="A6695" t="s">
        <v>23843</v>
      </c>
      <c r="B6695" t="s">
        <v>23844</v>
      </c>
      <c r="C6695" s="1" t="str">
        <f t="shared" si="474"/>
        <v>21:0134</v>
      </c>
      <c r="D6695" s="1" t="str">
        <f t="shared" si="475"/>
        <v>21:0078</v>
      </c>
      <c r="E6695" t="s">
        <v>23845</v>
      </c>
      <c r="F6695" t="s">
        <v>23846</v>
      </c>
      <c r="H6695">
        <v>54.890464399999999</v>
      </c>
      <c r="I6695">
        <v>-67.296839700000007</v>
      </c>
      <c r="J6695" s="1" t="str">
        <f t="shared" si="472"/>
        <v>Till</v>
      </c>
      <c r="K6695" s="1" t="str">
        <f t="shared" si="473"/>
        <v>&lt;63 micron</v>
      </c>
      <c r="L6695">
        <v>0.2</v>
      </c>
      <c r="M6695">
        <v>2.25</v>
      </c>
      <c r="N6695">
        <v>10</v>
      </c>
      <c r="O6695">
        <v>80</v>
      </c>
      <c r="P6695">
        <v>0.5</v>
      </c>
      <c r="Q6695">
        <v>1</v>
      </c>
      <c r="R6695">
        <v>0.04</v>
      </c>
      <c r="S6695">
        <v>0.25</v>
      </c>
      <c r="T6695">
        <v>16</v>
      </c>
      <c r="U6695">
        <v>59</v>
      </c>
      <c r="V6695">
        <v>61</v>
      </c>
      <c r="W6695">
        <v>8.17</v>
      </c>
      <c r="X6695">
        <v>5</v>
      </c>
      <c r="Y6695">
        <v>0.5</v>
      </c>
      <c r="Z6695">
        <v>0.22</v>
      </c>
      <c r="AA6695">
        <v>20</v>
      </c>
      <c r="AB6695">
        <v>0.65</v>
      </c>
      <c r="AC6695">
        <v>1530</v>
      </c>
      <c r="AD6695">
        <v>4</v>
      </c>
      <c r="AE6695">
        <v>0.01</v>
      </c>
      <c r="AF6695">
        <v>38</v>
      </c>
      <c r="AG6695">
        <v>350</v>
      </c>
      <c r="AH6695">
        <v>12</v>
      </c>
      <c r="AI6695">
        <v>2</v>
      </c>
      <c r="AJ6695">
        <v>4</v>
      </c>
      <c r="AK6695">
        <v>4</v>
      </c>
      <c r="AL6695">
        <v>0.08</v>
      </c>
      <c r="AM6695">
        <v>5</v>
      </c>
      <c r="AN6695">
        <v>5</v>
      </c>
      <c r="AO6695">
        <v>56</v>
      </c>
      <c r="AP6695">
        <v>5</v>
      </c>
      <c r="AQ6695">
        <v>98</v>
      </c>
    </row>
    <row r="6696" spans="1:43" hidden="1" x14ac:dyDescent="0.25">
      <c r="A6696" t="s">
        <v>23847</v>
      </c>
      <c r="B6696" t="s">
        <v>23848</v>
      </c>
      <c r="C6696" s="1" t="str">
        <f t="shared" si="474"/>
        <v>21:0134</v>
      </c>
      <c r="D6696" s="1" t="str">
        <f t="shared" si="475"/>
        <v>21:0078</v>
      </c>
      <c r="E6696" t="s">
        <v>23849</v>
      </c>
      <c r="F6696" t="s">
        <v>23850</v>
      </c>
      <c r="H6696">
        <v>54.862587400000002</v>
      </c>
      <c r="I6696">
        <v>-67.173340999999994</v>
      </c>
      <c r="J6696" s="1" t="str">
        <f t="shared" si="472"/>
        <v>Till</v>
      </c>
      <c r="K6696" s="1" t="str">
        <f t="shared" si="473"/>
        <v>&lt;63 micron</v>
      </c>
      <c r="L6696">
        <v>0.4</v>
      </c>
      <c r="M6696">
        <v>2.12</v>
      </c>
      <c r="N6696">
        <v>20</v>
      </c>
      <c r="O6696">
        <v>100</v>
      </c>
      <c r="P6696">
        <v>0.25</v>
      </c>
      <c r="Q6696">
        <v>2</v>
      </c>
      <c r="R6696">
        <v>0.02</v>
      </c>
      <c r="S6696">
        <v>0.25</v>
      </c>
      <c r="T6696">
        <v>9</v>
      </c>
      <c r="U6696">
        <v>31</v>
      </c>
      <c r="V6696">
        <v>101</v>
      </c>
      <c r="W6696">
        <v>4.22</v>
      </c>
      <c r="X6696">
        <v>10</v>
      </c>
      <c r="Y6696">
        <v>0.5</v>
      </c>
      <c r="Z6696">
        <v>0.25</v>
      </c>
      <c r="AA6696">
        <v>100</v>
      </c>
      <c r="AB6696">
        <v>0.9</v>
      </c>
      <c r="AC6696">
        <v>695</v>
      </c>
      <c r="AD6696">
        <v>4</v>
      </c>
      <c r="AE6696">
        <v>0.01</v>
      </c>
      <c r="AF6696">
        <v>41</v>
      </c>
      <c r="AG6696">
        <v>190</v>
      </c>
      <c r="AH6696">
        <v>24</v>
      </c>
      <c r="AI6696">
        <v>2</v>
      </c>
      <c r="AJ6696">
        <v>3</v>
      </c>
      <c r="AK6696">
        <v>3</v>
      </c>
      <c r="AL6696">
        <v>0.01</v>
      </c>
      <c r="AM6696">
        <v>5</v>
      </c>
      <c r="AN6696">
        <v>5</v>
      </c>
      <c r="AO6696">
        <v>59</v>
      </c>
      <c r="AP6696">
        <v>5</v>
      </c>
      <c r="AQ6696">
        <v>202</v>
      </c>
    </row>
    <row r="6697" spans="1:43" hidden="1" x14ac:dyDescent="0.25">
      <c r="A6697" t="s">
        <v>23851</v>
      </c>
      <c r="B6697" t="s">
        <v>23852</v>
      </c>
      <c r="C6697" s="1" t="str">
        <f t="shared" si="474"/>
        <v>21:0134</v>
      </c>
      <c r="D6697" s="1" t="str">
        <f t="shared" si="475"/>
        <v>21:0078</v>
      </c>
      <c r="E6697" t="s">
        <v>23853</v>
      </c>
      <c r="F6697" t="s">
        <v>23854</v>
      </c>
      <c r="H6697">
        <v>54.918528299999998</v>
      </c>
      <c r="I6697">
        <v>-66.662097500000002</v>
      </c>
      <c r="J6697" s="1" t="str">
        <f t="shared" si="472"/>
        <v>Till</v>
      </c>
      <c r="K6697" s="1" t="str">
        <f t="shared" si="473"/>
        <v>&lt;63 micron</v>
      </c>
      <c r="L6697">
        <v>0.1</v>
      </c>
      <c r="M6697">
        <v>1.53</v>
      </c>
      <c r="N6697">
        <v>2</v>
      </c>
      <c r="O6697">
        <v>40</v>
      </c>
      <c r="P6697">
        <v>0.5</v>
      </c>
      <c r="Q6697">
        <v>1</v>
      </c>
      <c r="R6697">
        <v>0.08</v>
      </c>
      <c r="S6697">
        <v>0.25</v>
      </c>
      <c r="T6697">
        <v>8</v>
      </c>
      <c r="U6697">
        <v>34</v>
      </c>
      <c r="V6697">
        <v>29</v>
      </c>
      <c r="W6697">
        <v>8.3800000000000008</v>
      </c>
      <c r="X6697">
        <v>5</v>
      </c>
      <c r="Y6697">
        <v>1</v>
      </c>
      <c r="Z6697">
        <v>0.15</v>
      </c>
      <c r="AA6697">
        <v>20</v>
      </c>
      <c r="AB6697">
        <v>0.56999999999999995</v>
      </c>
      <c r="AC6697">
        <v>890</v>
      </c>
      <c r="AD6697">
        <v>2</v>
      </c>
      <c r="AE6697">
        <v>5.0000000000000001E-3</v>
      </c>
      <c r="AF6697">
        <v>20</v>
      </c>
      <c r="AG6697">
        <v>280</v>
      </c>
      <c r="AH6697">
        <v>6</v>
      </c>
      <c r="AI6697">
        <v>4</v>
      </c>
      <c r="AJ6697">
        <v>2</v>
      </c>
      <c r="AK6697">
        <v>6</v>
      </c>
      <c r="AL6697">
        <v>0.06</v>
      </c>
      <c r="AM6697">
        <v>5</v>
      </c>
      <c r="AN6697">
        <v>5</v>
      </c>
      <c r="AO6697">
        <v>41</v>
      </c>
      <c r="AP6697">
        <v>5</v>
      </c>
      <c r="AQ6697">
        <v>60</v>
      </c>
    </row>
    <row r="6698" spans="1:43" hidden="1" x14ac:dyDescent="0.25">
      <c r="A6698" t="s">
        <v>23855</v>
      </c>
      <c r="B6698" t="s">
        <v>23856</v>
      </c>
      <c r="C6698" s="1" t="str">
        <f t="shared" si="474"/>
        <v>21:0134</v>
      </c>
      <c r="D6698" s="1" t="str">
        <f t="shared" si="475"/>
        <v>21:0078</v>
      </c>
      <c r="E6698" t="s">
        <v>23857</v>
      </c>
      <c r="F6698" t="s">
        <v>23858</v>
      </c>
      <c r="H6698">
        <v>54.895684099999997</v>
      </c>
      <c r="I6698">
        <v>-66.665361799999999</v>
      </c>
      <c r="J6698" s="1" t="str">
        <f t="shared" si="472"/>
        <v>Till</v>
      </c>
      <c r="K6698" s="1" t="str">
        <f t="shared" si="473"/>
        <v>&lt;63 micron</v>
      </c>
      <c r="L6698">
        <v>0.1</v>
      </c>
      <c r="M6698">
        <v>2.2599999999999998</v>
      </c>
      <c r="N6698">
        <v>4</v>
      </c>
      <c r="O6698">
        <v>40</v>
      </c>
      <c r="P6698">
        <v>0.5</v>
      </c>
      <c r="Q6698">
        <v>1</v>
      </c>
      <c r="R6698">
        <v>0.04</v>
      </c>
      <c r="S6698">
        <v>0.25</v>
      </c>
      <c r="T6698">
        <v>18</v>
      </c>
      <c r="U6698">
        <v>46</v>
      </c>
      <c r="V6698">
        <v>43</v>
      </c>
      <c r="W6698">
        <v>7.03</v>
      </c>
      <c r="X6698">
        <v>5</v>
      </c>
      <c r="Y6698">
        <v>0.5</v>
      </c>
      <c r="Z6698">
        <v>0.11</v>
      </c>
      <c r="AA6698">
        <v>20</v>
      </c>
      <c r="AB6698">
        <v>0.55000000000000004</v>
      </c>
      <c r="AC6698">
        <v>1030</v>
      </c>
      <c r="AD6698">
        <v>2</v>
      </c>
      <c r="AE6698">
        <v>5.0000000000000001E-3</v>
      </c>
      <c r="AF6698">
        <v>28</v>
      </c>
      <c r="AG6698">
        <v>500</v>
      </c>
      <c r="AH6698">
        <v>14</v>
      </c>
      <c r="AI6698">
        <v>4</v>
      </c>
      <c r="AJ6698">
        <v>3</v>
      </c>
      <c r="AK6698">
        <v>3</v>
      </c>
      <c r="AL6698">
        <v>7.0000000000000007E-2</v>
      </c>
      <c r="AM6698">
        <v>5</v>
      </c>
      <c r="AN6698">
        <v>5</v>
      </c>
      <c r="AO6698">
        <v>48</v>
      </c>
      <c r="AP6698">
        <v>5</v>
      </c>
      <c r="AQ6698">
        <v>126</v>
      </c>
    </row>
    <row r="6699" spans="1:43" hidden="1" x14ac:dyDescent="0.25">
      <c r="A6699" t="s">
        <v>23859</v>
      </c>
      <c r="B6699" t="s">
        <v>23860</v>
      </c>
      <c r="C6699" s="1" t="str">
        <f t="shared" si="474"/>
        <v>21:0134</v>
      </c>
      <c r="D6699" s="1" t="str">
        <f t="shared" si="475"/>
        <v>21:0078</v>
      </c>
      <c r="E6699" t="s">
        <v>23861</v>
      </c>
      <c r="F6699" t="s">
        <v>23862</v>
      </c>
      <c r="H6699">
        <v>54.861779800000001</v>
      </c>
      <c r="I6699">
        <v>-66.564084100000002</v>
      </c>
      <c r="J6699" s="1" t="str">
        <f t="shared" si="472"/>
        <v>Till</v>
      </c>
      <c r="K6699" s="1" t="str">
        <f t="shared" si="473"/>
        <v>&lt;63 micron</v>
      </c>
      <c r="L6699">
        <v>0.2</v>
      </c>
      <c r="M6699">
        <v>1.8</v>
      </c>
      <c r="N6699">
        <v>2</v>
      </c>
      <c r="O6699">
        <v>30</v>
      </c>
      <c r="P6699">
        <v>0.5</v>
      </c>
      <c r="Q6699">
        <v>1</v>
      </c>
      <c r="R6699">
        <v>0.06</v>
      </c>
      <c r="S6699">
        <v>0.25</v>
      </c>
      <c r="T6699">
        <v>9</v>
      </c>
      <c r="U6699">
        <v>33</v>
      </c>
      <c r="V6699">
        <v>31</v>
      </c>
      <c r="W6699">
        <v>6.03</v>
      </c>
      <c r="X6699">
        <v>5</v>
      </c>
      <c r="Y6699">
        <v>0.5</v>
      </c>
      <c r="Z6699">
        <v>0.1</v>
      </c>
      <c r="AA6699">
        <v>20</v>
      </c>
      <c r="AB6699">
        <v>0.45</v>
      </c>
      <c r="AC6699">
        <v>590</v>
      </c>
      <c r="AD6699">
        <v>2</v>
      </c>
      <c r="AE6699">
        <v>5.0000000000000001E-3</v>
      </c>
      <c r="AF6699">
        <v>19</v>
      </c>
      <c r="AG6699">
        <v>390</v>
      </c>
      <c r="AH6699">
        <v>10</v>
      </c>
      <c r="AI6699">
        <v>6</v>
      </c>
      <c r="AJ6699">
        <v>2</v>
      </c>
      <c r="AK6699">
        <v>4</v>
      </c>
      <c r="AL6699">
        <v>0.06</v>
      </c>
      <c r="AM6699">
        <v>5</v>
      </c>
      <c r="AN6699">
        <v>5</v>
      </c>
      <c r="AO6699">
        <v>40</v>
      </c>
      <c r="AP6699">
        <v>5</v>
      </c>
      <c r="AQ6699">
        <v>92</v>
      </c>
    </row>
    <row r="6700" spans="1:43" hidden="1" x14ac:dyDescent="0.25">
      <c r="A6700" t="s">
        <v>23863</v>
      </c>
      <c r="B6700" t="s">
        <v>23864</v>
      </c>
      <c r="C6700" s="1" t="str">
        <f t="shared" si="474"/>
        <v>21:0134</v>
      </c>
      <c r="D6700" s="1" t="str">
        <f t="shared" si="475"/>
        <v>21:0078</v>
      </c>
      <c r="E6700" t="s">
        <v>23865</v>
      </c>
      <c r="F6700" t="s">
        <v>23866</v>
      </c>
      <c r="H6700">
        <v>54.723088099999998</v>
      </c>
      <c r="I6700">
        <v>-66.379829599999994</v>
      </c>
      <c r="J6700" s="1" t="str">
        <f t="shared" si="472"/>
        <v>Till</v>
      </c>
      <c r="K6700" s="1" t="str">
        <f t="shared" si="473"/>
        <v>&lt;63 micron</v>
      </c>
      <c r="L6700">
        <v>0.2</v>
      </c>
      <c r="M6700">
        <v>1.58</v>
      </c>
      <c r="N6700">
        <v>1</v>
      </c>
      <c r="O6700">
        <v>50</v>
      </c>
      <c r="P6700">
        <v>0.25</v>
      </c>
      <c r="Q6700">
        <v>1</v>
      </c>
      <c r="R6700">
        <v>0.18</v>
      </c>
      <c r="S6700">
        <v>0.25</v>
      </c>
      <c r="T6700">
        <v>7</v>
      </c>
      <c r="U6700">
        <v>48</v>
      </c>
      <c r="V6700">
        <v>37</v>
      </c>
      <c r="W6700">
        <v>5.46</v>
      </c>
      <c r="X6700">
        <v>5</v>
      </c>
      <c r="Y6700">
        <v>0.5</v>
      </c>
      <c r="Z6700">
        <v>0.09</v>
      </c>
      <c r="AA6700">
        <v>20</v>
      </c>
      <c r="AB6700">
        <v>0.65</v>
      </c>
      <c r="AC6700">
        <v>510</v>
      </c>
      <c r="AD6700">
        <v>2</v>
      </c>
      <c r="AE6700">
        <v>5.0000000000000001E-3</v>
      </c>
      <c r="AF6700">
        <v>27</v>
      </c>
      <c r="AG6700">
        <v>280</v>
      </c>
      <c r="AH6700">
        <v>6</v>
      </c>
      <c r="AI6700">
        <v>4</v>
      </c>
      <c r="AJ6700">
        <v>4</v>
      </c>
      <c r="AK6700">
        <v>13</v>
      </c>
      <c r="AL6700">
        <v>0.08</v>
      </c>
      <c r="AM6700">
        <v>5</v>
      </c>
      <c r="AN6700">
        <v>5</v>
      </c>
      <c r="AO6700">
        <v>50</v>
      </c>
      <c r="AP6700">
        <v>5</v>
      </c>
      <c r="AQ6700">
        <v>84</v>
      </c>
    </row>
    <row r="6701" spans="1:43" hidden="1" x14ac:dyDescent="0.25">
      <c r="A6701" t="s">
        <v>23867</v>
      </c>
      <c r="B6701" t="s">
        <v>23868</v>
      </c>
      <c r="C6701" s="1" t="str">
        <f t="shared" si="474"/>
        <v>21:0134</v>
      </c>
      <c r="D6701" s="1" t="str">
        <f t="shared" si="475"/>
        <v>21:0078</v>
      </c>
      <c r="E6701" t="s">
        <v>23869</v>
      </c>
      <c r="F6701" t="s">
        <v>23870</v>
      </c>
      <c r="H6701">
        <v>54.801406999999998</v>
      </c>
      <c r="I6701">
        <v>-66.556827299999995</v>
      </c>
      <c r="J6701" s="1" t="str">
        <f t="shared" si="472"/>
        <v>Till</v>
      </c>
      <c r="K6701" s="1" t="str">
        <f t="shared" si="473"/>
        <v>&lt;63 micron</v>
      </c>
      <c r="L6701">
        <v>0.1</v>
      </c>
      <c r="M6701">
        <v>1.43</v>
      </c>
      <c r="N6701">
        <v>2</v>
      </c>
      <c r="O6701">
        <v>30</v>
      </c>
      <c r="P6701">
        <v>0.5</v>
      </c>
      <c r="Q6701">
        <v>2</v>
      </c>
      <c r="R6701">
        <v>0.1</v>
      </c>
      <c r="S6701">
        <v>0.25</v>
      </c>
      <c r="T6701">
        <v>10</v>
      </c>
      <c r="U6701">
        <v>34</v>
      </c>
      <c r="V6701">
        <v>39</v>
      </c>
      <c r="W6701">
        <v>6.01</v>
      </c>
      <c r="X6701">
        <v>5</v>
      </c>
      <c r="Y6701">
        <v>0.5</v>
      </c>
      <c r="Z6701">
        <v>0.1</v>
      </c>
      <c r="AA6701">
        <v>30</v>
      </c>
      <c r="AB6701">
        <v>0.53</v>
      </c>
      <c r="AC6701">
        <v>820</v>
      </c>
      <c r="AD6701">
        <v>1</v>
      </c>
      <c r="AE6701">
        <v>5.0000000000000001E-3</v>
      </c>
      <c r="AF6701">
        <v>22</v>
      </c>
      <c r="AG6701">
        <v>390</v>
      </c>
      <c r="AH6701">
        <v>8</v>
      </c>
      <c r="AI6701">
        <v>2</v>
      </c>
      <c r="AJ6701">
        <v>3</v>
      </c>
      <c r="AK6701">
        <v>5</v>
      </c>
      <c r="AL6701">
        <v>0.08</v>
      </c>
      <c r="AM6701">
        <v>5</v>
      </c>
      <c r="AN6701">
        <v>5</v>
      </c>
      <c r="AO6701">
        <v>39</v>
      </c>
      <c r="AP6701">
        <v>5</v>
      </c>
      <c r="AQ6701">
        <v>94</v>
      </c>
    </row>
    <row r="6702" spans="1:43" hidden="1" x14ac:dyDescent="0.25">
      <c r="A6702" t="s">
        <v>23871</v>
      </c>
      <c r="B6702" t="s">
        <v>23872</v>
      </c>
      <c r="C6702" s="1" t="str">
        <f t="shared" si="474"/>
        <v>21:0134</v>
      </c>
      <c r="D6702" s="1" t="str">
        <f t="shared" si="475"/>
        <v>21:0078</v>
      </c>
      <c r="E6702" t="s">
        <v>23873</v>
      </c>
      <c r="F6702" t="s">
        <v>23874</v>
      </c>
      <c r="H6702">
        <v>54.584054999999999</v>
      </c>
      <c r="I6702">
        <v>-66.802013000000002</v>
      </c>
      <c r="J6702" s="1" t="str">
        <f t="shared" si="472"/>
        <v>Till</v>
      </c>
      <c r="K6702" s="1" t="str">
        <f t="shared" si="473"/>
        <v>&lt;63 micron</v>
      </c>
      <c r="L6702">
        <v>1.4</v>
      </c>
      <c r="M6702">
        <v>2.44</v>
      </c>
      <c r="N6702">
        <v>2</v>
      </c>
      <c r="O6702">
        <v>40</v>
      </c>
      <c r="P6702">
        <v>0.5</v>
      </c>
      <c r="Q6702">
        <v>1</v>
      </c>
      <c r="R6702">
        <v>0.08</v>
      </c>
      <c r="S6702">
        <v>0.25</v>
      </c>
      <c r="T6702">
        <v>17</v>
      </c>
      <c r="U6702">
        <v>96</v>
      </c>
      <c r="V6702">
        <v>40</v>
      </c>
      <c r="W6702">
        <v>6.91</v>
      </c>
      <c r="X6702">
        <v>5</v>
      </c>
      <c r="Y6702">
        <v>0.5</v>
      </c>
      <c r="Z6702">
        <v>0.13</v>
      </c>
      <c r="AA6702">
        <v>20</v>
      </c>
      <c r="AB6702">
        <v>0.83</v>
      </c>
      <c r="AC6702">
        <v>575</v>
      </c>
      <c r="AD6702">
        <v>1</v>
      </c>
      <c r="AE6702">
        <v>0.01</v>
      </c>
      <c r="AF6702">
        <v>39</v>
      </c>
      <c r="AG6702">
        <v>500</v>
      </c>
      <c r="AH6702">
        <v>10</v>
      </c>
      <c r="AI6702">
        <v>1</v>
      </c>
      <c r="AJ6702">
        <v>5</v>
      </c>
      <c r="AK6702">
        <v>6</v>
      </c>
      <c r="AL6702">
        <v>0.09</v>
      </c>
      <c r="AM6702">
        <v>5</v>
      </c>
      <c r="AN6702">
        <v>5</v>
      </c>
      <c r="AO6702">
        <v>58</v>
      </c>
      <c r="AP6702">
        <v>5</v>
      </c>
      <c r="AQ6702">
        <v>108</v>
      </c>
    </row>
    <row r="6703" spans="1:43" hidden="1" x14ac:dyDescent="0.25">
      <c r="A6703" t="s">
        <v>23875</v>
      </c>
      <c r="B6703" t="s">
        <v>23876</v>
      </c>
      <c r="C6703" s="1" t="str">
        <f t="shared" si="474"/>
        <v>21:0134</v>
      </c>
      <c r="D6703" s="1" t="str">
        <f t="shared" si="475"/>
        <v>21:0078</v>
      </c>
      <c r="E6703" t="s">
        <v>23877</v>
      </c>
      <c r="F6703" t="s">
        <v>23878</v>
      </c>
      <c r="H6703">
        <v>54.399687700000001</v>
      </c>
      <c r="I6703">
        <v>-66.700952599999994</v>
      </c>
      <c r="J6703" s="1" t="str">
        <f t="shared" si="472"/>
        <v>Till</v>
      </c>
      <c r="K6703" s="1" t="str">
        <f t="shared" si="473"/>
        <v>&lt;63 micron</v>
      </c>
      <c r="L6703">
        <v>0.2</v>
      </c>
      <c r="M6703">
        <v>1.95</v>
      </c>
      <c r="N6703">
        <v>1</v>
      </c>
      <c r="O6703">
        <v>40</v>
      </c>
      <c r="P6703">
        <v>0.25</v>
      </c>
      <c r="Q6703">
        <v>1</v>
      </c>
      <c r="R6703">
        <v>0.12</v>
      </c>
      <c r="S6703">
        <v>0.25</v>
      </c>
      <c r="T6703">
        <v>6</v>
      </c>
      <c r="U6703">
        <v>95</v>
      </c>
      <c r="V6703">
        <v>18</v>
      </c>
      <c r="W6703">
        <v>3.07</v>
      </c>
      <c r="X6703">
        <v>5</v>
      </c>
      <c r="Y6703">
        <v>0.5</v>
      </c>
      <c r="Z6703">
        <v>0.1</v>
      </c>
      <c r="AA6703">
        <v>20</v>
      </c>
      <c r="AB6703">
        <v>0.65</v>
      </c>
      <c r="AC6703">
        <v>165</v>
      </c>
      <c r="AD6703">
        <v>2</v>
      </c>
      <c r="AE6703">
        <v>0.01</v>
      </c>
      <c r="AF6703">
        <v>23</v>
      </c>
      <c r="AG6703">
        <v>460</v>
      </c>
      <c r="AH6703">
        <v>6</v>
      </c>
      <c r="AI6703">
        <v>1</v>
      </c>
      <c r="AJ6703">
        <v>4</v>
      </c>
      <c r="AK6703">
        <v>6</v>
      </c>
      <c r="AL6703">
        <v>0.13</v>
      </c>
      <c r="AM6703">
        <v>5</v>
      </c>
      <c r="AN6703">
        <v>5</v>
      </c>
      <c r="AO6703">
        <v>62</v>
      </c>
      <c r="AP6703">
        <v>5</v>
      </c>
      <c r="AQ6703">
        <v>42</v>
      </c>
    </row>
    <row r="6704" spans="1:43" hidden="1" x14ac:dyDescent="0.25">
      <c r="A6704" t="s">
        <v>23879</v>
      </c>
      <c r="B6704" t="s">
        <v>23880</v>
      </c>
      <c r="C6704" s="1" t="str">
        <f t="shared" si="474"/>
        <v>21:0134</v>
      </c>
      <c r="D6704" s="1" t="str">
        <f t="shared" si="475"/>
        <v>21:0078</v>
      </c>
      <c r="E6704" t="s">
        <v>23881</v>
      </c>
      <c r="F6704" t="s">
        <v>23882</v>
      </c>
      <c r="H6704">
        <v>54.241306399999999</v>
      </c>
      <c r="I6704">
        <v>-66.468795700000001</v>
      </c>
      <c r="J6704" s="1" t="str">
        <f t="shared" si="472"/>
        <v>Till</v>
      </c>
      <c r="K6704" s="1" t="str">
        <f t="shared" si="473"/>
        <v>&lt;63 micron</v>
      </c>
      <c r="L6704">
        <v>0.2</v>
      </c>
      <c r="M6704">
        <v>1.97</v>
      </c>
      <c r="N6704">
        <v>1</v>
      </c>
      <c r="O6704">
        <v>20</v>
      </c>
      <c r="P6704">
        <v>0.25</v>
      </c>
      <c r="Q6704">
        <v>1</v>
      </c>
      <c r="R6704">
        <v>0.12</v>
      </c>
      <c r="S6704">
        <v>0.25</v>
      </c>
      <c r="T6704">
        <v>8</v>
      </c>
      <c r="U6704">
        <v>61</v>
      </c>
      <c r="V6704">
        <v>21</v>
      </c>
      <c r="W6704">
        <v>2.93</v>
      </c>
      <c r="X6704">
        <v>5</v>
      </c>
      <c r="Y6704">
        <v>0.5</v>
      </c>
      <c r="Z6704">
        <v>7.0000000000000007E-2</v>
      </c>
      <c r="AA6704">
        <v>20</v>
      </c>
      <c r="AB6704">
        <v>0.39</v>
      </c>
      <c r="AC6704">
        <v>370</v>
      </c>
      <c r="AD6704">
        <v>0.5</v>
      </c>
      <c r="AE6704">
        <v>0.01</v>
      </c>
      <c r="AF6704">
        <v>17</v>
      </c>
      <c r="AG6704">
        <v>510</v>
      </c>
      <c r="AH6704">
        <v>2</v>
      </c>
      <c r="AI6704">
        <v>1</v>
      </c>
      <c r="AJ6704">
        <v>4</v>
      </c>
      <c r="AK6704">
        <v>4</v>
      </c>
      <c r="AL6704">
        <v>0.06</v>
      </c>
      <c r="AM6704">
        <v>5</v>
      </c>
      <c r="AN6704">
        <v>5</v>
      </c>
      <c r="AO6704">
        <v>31</v>
      </c>
      <c r="AP6704">
        <v>5</v>
      </c>
      <c r="AQ6704">
        <v>30</v>
      </c>
    </row>
    <row r="6705" spans="1:43" hidden="1" x14ac:dyDescent="0.25">
      <c r="A6705" t="s">
        <v>23883</v>
      </c>
      <c r="B6705" t="s">
        <v>23884</v>
      </c>
      <c r="C6705" s="1" t="str">
        <f t="shared" si="474"/>
        <v>21:0134</v>
      </c>
      <c r="D6705" s="1" t="str">
        <f t="shared" si="475"/>
        <v>21:0078</v>
      </c>
      <c r="E6705" t="s">
        <v>23885</v>
      </c>
      <c r="F6705" t="s">
        <v>23886</v>
      </c>
      <c r="H6705">
        <v>53.837471800000003</v>
      </c>
      <c r="I6705">
        <v>-63.278450200000002</v>
      </c>
      <c r="J6705" s="1" t="str">
        <f t="shared" si="472"/>
        <v>Till</v>
      </c>
      <c r="K6705" s="1" t="str">
        <f t="shared" si="473"/>
        <v>&lt;63 micron</v>
      </c>
      <c r="L6705">
        <v>0.1</v>
      </c>
      <c r="M6705">
        <v>0.61</v>
      </c>
      <c r="N6705">
        <v>1</v>
      </c>
      <c r="O6705">
        <v>30</v>
      </c>
      <c r="P6705">
        <v>0.25</v>
      </c>
      <c r="Q6705">
        <v>2</v>
      </c>
      <c r="R6705">
        <v>0.53</v>
      </c>
      <c r="S6705">
        <v>0.25</v>
      </c>
      <c r="T6705">
        <v>4</v>
      </c>
      <c r="U6705">
        <v>17</v>
      </c>
      <c r="V6705">
        <v>12</v>
      </c>
      <c r="W6705">
        <v>1.64</v>
      </c>
      <c r="X6705">
        <v>5</v>
      </c>
      <c r="Y6705">
        <v>0.5</v>
      </c>
      <c r="Z6705">
        <v>0.08</v>
      </c>
      <c r="AA6705">
        <v>30</v>
      </c>
      <c r="AB6705">
        <v>0.18</v>
      </c>
      <c r="AC6705">
        <v>150</v>
      </c>
      <c r="AD6705">
        <v>0.5</v>
      </c>
      <c r="AE6705">
        <v>0.02</v>
      </c>
      <c r="AF6705">
        <v>4</v>
      </c>
      <c r="AG6705">
        <v>880</v>
      </c>
      <c r="AH6705">
        <v>4</v>
      </c>
      <c r="AI6705">
        <v>2</v>
      </c>
      <c r="AJ6705">
        <v>2</v>
      </c>
      <c r="AK6705">
        <v>35</v>
      </c>
      <c r="AL6705">
        <v>0.09</v>
      </c>
      <c r="AM6705">
        <v>5</v>
      </c>
      <c r="AN6705">
        <v>5</v>
      </c>
      <c r="AO6705">
        <v>32</v>
      </c>
      <c r="AP6705">
        <v>5</v>
      </c>
      <c r="AQ6705">
        <v>14</v>
      </c>
    </row>
    <row r="6706" spans="1:43" hidden="1" x14ac:dyDescent="0.25">
      <c r="A6706" t="s">
        <v>23887</v>
      </c>
      <c r="B6706" t="s">
        <v>23888</v>
      </c>
      <c r="C6706" s="1" t="str">
        <f t="shared" si="474"/>
        <v>21:0134</v>
      </c>
      <c r="D6706" s="1" t="str">
        <f t="shared" si="475"/>
        <v>21:0078</v>
      </c>
      <c r="E6706" t="s">
        <v>23889</v>
      </c>
      <c r="F6706" t="s">
        <v>23890</v>
      </c>
      <c r="H6706">
        <v>54.249879800000002</v>
      </c>
      <c r="I6706">
        <v>-66.167347300000003</v>
      </c>
      <c r="J6706" s="1" t="str">
        <f t="shared" si="472"/>
        <v>Till</v>
      </c>
      <c r="K6706" s="1" t="str">
        <f t="shared" si="473"/>
        <v>&lt;63 micron</v>
      </c>
      <c r="L6706">
        <v>0.1</v>
      </c>
      <c r="M6706">
        <v>1.18</v>
      </c>
      <c r="N6706">
        <v>6</v>
      </c>
      <c r="O6706">
        <v>40</v>
      </c>
      <c r="P6706">
        <v>0.25</v>
      </c>
      <c r="Q6706">
        <v>1</v>
      </c>
      <c r="R6706">
        <v>0.28999999999999998</v>
      </c>
      <c r="S6706">
        <v>0.25</v>
      </c>
      <c r="T6706">
        <v>11</v>
      </c>
      <c r="U6706">
        <v>42</v>
      </c>
      <c r="V6706">
        <v>26</v>
      </c>
      <c r="W6706">
        <v>4.7300000000000004</v>
      </c>
      <c r="X6706">
        <v>5</v>
      </c>
      <c r="Y6706">
        <v>0.5</v>
      </c>
      <c r="Z6706">
        <v>0.11</v>
      </c>
      <c r="AA6706">
        <v>30</v>
      </c>
      <c r="AB6706">
        <v>0.54</v>
      </c>
      <c r="AC6706">
        <v>695</v>
      </c>
      <c r="AD6706">
        <v>2</v>
      </c>
      <c r="AE6706">
        <v>0.01</v>
      </c>
      <c r="AF6706">
        <v>21</v>
      </c>
      <c r="AG6706">
        <v>550</v>
      </c>
      <c r="AH6706">
        <v>12</v>
      </c>
      <c r="AI6706">
        <v>2</v>
      </c>
      <c r="AJ6706">
        <v>3</v>
      </c>
      <c r="AK6706">
        <v>15</v>
      </c>
      <c r="AL6706">
        <v>0.08</v>
      </c>
      <c r="AM6706">
        <v>5</v>
      </c>
      <c r="AN6706">
        <v>5</v>
      </c>
      <c r="AO6706">
        <v>36</v>
      </c>
      <c r="AP6706">
        <v>5</v>
      </c>
      <c r="AQ6706">
        <v>68</v>
      </c>
    </row>
    <row r="6707" spans="1:43" hidden="1" x14ac:dyDescent="0.25">
      <c r="A6707" t="s">
        <v>23891</v>
      </c>
      <c r="B6707" t="s">
        <v>23892</v>
      </c>
      <c r="C6707" s="1" t="str">
        <f t="shared" si="474"/>
        <v>21:0134</v>
      </c>
      <c r="D6707" s="1" t="str">
        <f t="shared" si="475"/>
        <v>21:0078</v>
      </c>
      <c r="E6707" t="s">
        <v>23893</v>
      </c>
      <c r="F6707" t="s">
        <v>23894</v>
      </c>
      <c r="H6707">
        <v>54.278874000000002</v>
      </c>
      <c r="I6707">
        <v>-66.294418300000004</v>
      </c>
      <c r="J6707" s="1" t="str">
        <f t="shared" si="472"/>
        <v>Till</v>
      </c>
      <c r="K6707" s="1" t="str">
        <f t="shared" si="473"/>
        <v>&lt;63 micron</v>
      </c>
      <c r="L6707">
        <v>0.1</v>
      </c>
      <c r="M6707">
        <v>1.64</v>
      </c>
      <c r="N6707">
        <v>1</v>
      </c>
      <c r="O6707">
        <v>20</v>
      </c>
      <c r="P6707">
        <v>0.25</v>
      </c>
      <c r="Q6707">
        <v>6</v>
      </c>
      <c r="R6707">
        <v>7.0000000000000007E-2</v>
      </c>
      <c r="S6707">
        <v>0.25</v>
      </c>
      <c r="T6707">
        <v>9</v>
      </c>
      <c r="U6707">
        <v>39</v>
      </c>
      <c r="V6707">
        <v>21</v>
      </c>
      <c r="W6707">
        <v>4.1900000000000004</v>
      </c>
      <c r="X6707">
        <v>5</v>
      </c>
      <c r="Y6707">
        <v>0.5</v>
      </c>
      <c r="Z6707">
        <v>0.06</v>
      </c>
      <c r="AA6707">
        <v>20</v>
      </c>
      <c r="AB6707">
        <v>0.28999999999999998</v>
      </c>
      <c r="AC6707">
        <v>560</v>
      </c>
      <c r="AD6707">
        <v>1</v>
      </c>
      <c r="AE6707">
        <v>5.0000000000000001E-3</v>
      </c>
      <c r="AF6707">
        <v>10</v>
      </c>
      <c r="AG6707">
        <v>350</v>
      </c>
      <c r="AH6707">
        <v>6</v>
      </c>
      <c r="AI6707">
        <v>2</v>
      </c>
      <c r="AJ6707">
        <v>3</v>
      </c>
      <c r="AK6707">
        <v>3</v>
      </c>
      <c r="AL6707">
        <v>0.06</v>
      </c>
      <c r="AM6707">
        <v>5</v>
      </c>
      <c r="AN6707">
        <v>5</v>
      </c>
      <c r="AO6707">
        <v>25</v>
      </c>
      <c r="AP6707">
        <v>5</v>
      </c>
      <c r="AQ6707">
        <v>24</v>
      </c>
    </row>
    <row r="6708" spans="1:43" hidden="1" x14ac:dyDescent="0.25">
      <c r="A6708" t="s">
        <v>23895</v>
      </c>
      <c r="B6708" t="s">
        <v>23896</v>
      </c>
      <c r="C6708" s="1" t="str">
        <f t="shared" si="474"/>
        <v>21:0134</v>
      </c>
      <c r="D6708" s="1" t="str">
        <f t="shared" si="475"/>
        <v>21:0078</v>
      </c>
      <c r="E6708" t="s">
        <v>23897</v>
      </c>
      <c r="F6708" t="s">
        <v>23898</v>
      </c>
      <c r="H6708">
        <v>54.412865600000003</v>
      </c>
      <c r="I6708">
        <v>-66.504474299999998</v>
      </c>
      <c r="J6708" s="1" t="str">
        <f t="shared" si="472"/>
        <v>Till</v>
      </c>
      <c r="K6708" s="1" t="str">
        <f t="shared" si="473"/>
        <v>&lt;63 micron</v>
      </c>
      <c r="L6708">
        <v>0.1</v>
      </c>
      <c r="M6708">
        <v>2.08</v>
      </c>
      <c r="N6708">
        <v>2</v>
      </c>
      <c r="O6708">
        <v>70</v>
      </c>
      <c r="P6708">
        <v>0.25</v>
      </c>
      <c r="Q6708">
        <v>1</v>
      </c>
      <c r="R6708">
        <v>7.0000000000000007E-2</v>
      </c>
      <c r="S6708">
        <v>0.25</v>
      </c>
      <c r="T6708">
        <v>8</v>
      </c>
      <c r="U6708">
        <v>77</v>
      </c>
      <c r="V6708">
        <v>37</v>
      </c>
      <c r="W6708">
        <v>5.3</v>
      </c>
      <c r="X6708">
        <v>5</v>
      </c>
      <c r="Y6708">
        <v>0.5</v>
      </c>
      <c r="Z6708">
        <v>0.22</v>
      </c>
      <c r="AA6708">
        <v>20</v>
      </c>
      <c r="AB6708">
        <v>0.71</v>
      </c>
      <c r="AC6708">
        <v>575</v>
      </c>
      <c r="AD6708">
        <v>2</v>
      </c>
      <c r="AE6708">
        <v>0.01</v>
      </c>
      <c r="AF6708">
        <v>27</v>
      </c>
      <c r="AG6708">
        <v>450</v>
      </c>
      <c r="AH6708">
        <v>18</v>
      </c>
      <c r="AI6708">
        <v>4</v>
      </c>
      <c r="AJ6708">
        <v>4</v>
      </c>
      <c r="AK6708">
        <v>7</v>
      </c>
      <c r="AL6708">
        <v>0.08</v>
      </c>
      <c r="AM6708">
        <v>5</v>
      </c>
      <c r="AN6708">
        <v>5</v>
      </c>
      <c r="AO6708">
        <v>47</v>
      </c>
      <c r="AP6708">
        <v>5</v>
      </c>
      <c r="AQ6708">
        <v>72</v>
      </c>
    </row>
    <row r="6709" spans="1:43" hidden="1" x14ac:dyDescent="0.25">
      <c r="A6709" t="s">
        <v>23899</v>
      </c>
      <c r="B6709" t="s">
        <v>23900</v>
      </c>
      <c r="C6709" s="1" t="str">
        <f t="shared" si="474"/>
        <v>21:0134</v>
      </c>
      <c r="D6709" s="1" t="str">
        <f t="shared" si="475"/>
        <v>21:0078</v>
      </c>
      <c r="E6709" t="s">
        <v>23901</v>
      </c>
      <c r="F6709" t="s">
        <v>23902</v>
      </c>
      <c r="H6709">
        <v>55.034498900000003</v>
      </c>
      <c r="I6709">
        <v>-66.570834500000004</v>
      </c>
      <c r="J6709" s="1" t="str">
        <f t="shared" si="472"/>
        <v>Till</v>
      </c>
      <c r="K6709" s="1" t="str">
        <f t="shared" si="473"/>
        <v>&lt;63 micron</v>
      </c>
      <c r="L6709">
        <v>0.1</v>
      </c>
      <c r="M6709">
        <v>2.85</v>
      </c>
      <c r="N6709">
        <v>1</v>
      </c>
      <c r="O6709">
        <v>60</v>
      </c>
      <c r="P6709">
        <v>0.5</v>
      </c>
      <c r="Q6709">
        <v>1</v>
      </c>
      <c r="R6709">
        <v>0.22</v>
      </c>
      <c r="S6709">
        <v>0.25</v>
      </c>
      <c r="T6709">
        <v>19</v>
      </c>
      <c r="U6709">
        <v>104</v>
      </c>
      <c r="V6709">
        <v>67</v>
      </c>
      <c r="W6709">
        <v>5.63</v>
      </c>
      <c r="X6709">
        <v>5</v>
      </c>
      <c r="Y6709">
        <v>0.5</v>
      </c>
      <c r="Z6709">
        <v>0.15</v>
      </c>
      <c r="AA6709">
        <v>10</v>
      </c>
      <c r="AB6709">
        <v>1.08</v>
      </c>
      <c r="AC6709">
        <v>470</v>
      </c>
      <c r="AD6709">
        <v>1</v>
      </c>
      <c r="AE6709">
        <v>0.01</v>
      </c>
      <c r="AF6709">
        <v>48</v>
      </c>
      <c r="AG6709">
        <v>300</v>
      </c>
      <c r="AH6709">
        <v>8</v>
      </c>
      <c r="AI6709">
        <v>2</v>
      </c>
      <c r="AJ6709">
        <v>7</v>
      </c>
      <c r="AK6709">
        <v>16</v>
      </c>
      <c r="AL6709">
        <v>0.15</v>
      </c>
      <c r="AM6709">
        <v>5</v>
      </c>
      <c r="AN6709">
        <v>5</v>
      </c>
      <c r="AO6709">
        <v>82</v>
      </c>
      <c r="AP6709">
        <v>5</v>
      </c>
      <c r="AQ6709">
        <v>82</v>
      </c>
    </row>
    <row r="6710" spans="1:43" hidden="1" x14ac:dyDescent="0.25">
      <c r="A6710" t="s">
        <v>23903</v>
      </c>
      <c r="B6710" t="s">
        <v>23904</v>
      </c>
      <c r="C6710" s="1" t="str">
        <f t="shared" si="474"/>
        <v>21:0134</v>
      </c>
      <c r="D6710" s="1" t="str">
        <f t="shared" si="475"/>
        <v>21:0078</v>
      </c>
      <c r="E6710" t="s">
        <v>23905</v>
      </c>
      <c r="F6710" t="s">
        <v>23906</v>
      </c>
      <c r="H6710">
        <v>55.099901600000003</v>
      </c>
      <c r="I6710">
        <v>-66.698548400000007</v>
      </c>
      <c r="J6710" s="1" t="str">
        <f t="shared" si="472"/>
        <v>Till</v>
      </c>
      <c r="K6710" s="1" t="str">
        <f t="shared" si="473"/>
        <v>&lt;63 micron</v>
      </c>
      <c r="L6710">
        <v>0.1</v>
      </c>
      <c r="M6710">
        <v>2.56</v>
      </c>
      <c r="N6710">
        <v>1</v>
      </c>
      <c r="O6710">
        <v>50</v>
      </c>
      <c r="P6710">
        <v>0.5</v>
      </c>
      <c r="Q6710">
        <v>1</v>
      </c>
      <c r="R6710">
        <v>0.14000000000000001</v>
      </c>
      <c r="S6710">
        <v>0.25</v>
      </c>
      <c r="T6710">
        <v>6</v>
      </c>
      <c r="U6710">
        <v>77</v>
      </c>
      <c r="V6710">
        <v>52</v>
      </c>
      <c r="W6710">
        <v>5.77</v>
      </c>
      <c r="X6710">
        <v>5</v>
      </c>
      <c r="Y6710">
        <v>1</v>
      </c>
      <c r="Z6710">
        <v>0.11</v>
      </c>
      <c r="AA6710">
        <v>20</v>
      </c>
      <c r="AB6710">
        <v>0.88</v>
      </c>
      <c r="AC6710">
        <v>220</v>
      </c>
      <c r="AD6710">
        <v>1</v>
      </c>
      <c r="AE6710">
        <v>0.01</v>
      </c>
      <c r="AF6710">
        <v>38</v>
      </c>
      <c r="AG6710">
        <v>360</v>
      </c>
      <c r="AH6710">
        <v>10</v>
      </c>
      <c r="AI6710">
        <v>2</v>
      </c>
      <c r="AJ6710">
        <v>5</v>
      </c>
      <c r="AK6710">
        <v>17</v>
      </c>
      <c r="AL6710">
        <v>0.05</v>
      </c>
      <c r="AM6710">
        <v>5</v>
      </c>
      <c r="AN6710">
        <v>5</v>
      </c>
      <c r="AO6710">
        <v>54</v>
      </c>
      <c r="AP6710">
        <v>5</v>
      </c>
      <c r="AQ6710">
        <v>62</v>
      </c>
    </row>
    <row r="6711" spans="1:43" hidden="1" x14ac:dyDescent="0.25">
      <c r="A6711" t="s">
        <v>23907</v>
      </c>
      <c r="B6711" t="s">
        <v>23908</v>
      </c>
      <c r="C6711" s="1" t="str">
        <f t="shared" si="474"/>
        <v>21:0134</v>
      </c>
      <c r="D6711" s="1" t="str">
        <f t="shared" si="475"/>
        <v>21:0078</v>
      </c>
      <c r="E6711" t="s">
        <v>23909</v>
      </c>
      <c r="F6711" t="s">
        <v>23910</v>
      </c>
      <c r="H6711">
        <v>55.132391400000003</v>
      </c>
      <c r="I6711">
        <v>-66.611963399999993</v>
      </c>
      <c r="J6711" s="1" t="str">
        <f t="shared" si="472"/>
        <v>Till</v>
      </c>
      <c r="K6711" s="1" t="str">
        <f t="shared" si="473"/>
        <v>&lt;63 micron</v>
      </c>
      <c r="L6711">
        <v>0.1</v>
      </c>
      <c r="M6711">
        <v>1.96</v>
      </c>
      <c r="N6711">
        <v>1</v>
      </c>
      <c r="O6711">
        <v>20</v>
      </c>
      <c r="P6711">
        <v>0.25</v>
      </c>
      <c r="Q6711">
        <v>1</v>
      </c>
      <c r="R6711">
        <v>0.25</v>
      </c>
      <c r="S6711">
        <v>0.25</v>
      </c>
      <c r="T6711">
        <v>10</v>
      </c>
      <c r="U6711">
        <v>81</v>
      </c>
      <c r="V6711">
        <v>41</v>
      </c>
      <c r="W6711">
        <v>4.62</v>
      </c>
      <c r="X6711">
        <v>5</v>
      </c>
      <c r="Y6711">
        <v>0.5</v>
      </c>
      <c r="Z6711">
        <v>0.06</v>
      </c>
      <c r="AA6711">
        <v>20</v>
      </c>
      <c r="AB6711">
        <v>0.96</v>
      </c>
      <c r="AC6711">
        <v>305</v>
      </c>
      <c r="AD6711">
        <v>1</v>
      </c>
      <c r="AE6711">
        <v>0.01</v>
      </c>
      <c r="AF6711">
        <v>38</v>
      </c>
      <c r="AG6711">
        <v>160</v>
      </c>
      <c r="AH6711">
        <v>6</v>
      </c>
      <c r="AI6711">
        <v>1</v>
      </c>
      <c r="AJ6711">
        <v>6</v>
      </c>
      <c r="AK6711">
        <v>15</v>
      </c>
      <c r="AL6711">
        <v>0.09</v>
      </c>
      <c r="AM6711">
        <v>5</v>
      </c>
      <c r="AN6711">
        <v>5</v>
      </c>
      <c r="AO6711">
        <v>58</v>
      </c>
      <c r="AP6711">
        <v>5</v>
      </c>
      <c r="AQ6711">
        <v>64</v>
      </c>
    </row>
    <row r="6712" spans="1:43" hidden="1" x14ac:dyDescent="0.25">
      <c r="A6712" t="s">
        <v>23911</v>
      </c>
      <c r="B6712" t="s">
        <v>23912</v>
      </c>
      <c r="C6712" s="1" t="str">
        <f t="shared" si="474"/>
        <v>21:0134</v>
      </c>
      <c r="D6712" s="1" t="str">
        <f t="shared" si="475"/>
        <v>21:0078</v>
      </c>
      <c r="E6712" t="s">
        <v>23913</v>
      </c>
      <c r="F6712" t="s">
        <v>23914</v>
      </c>
      <c r="H6712">
        <v>55.172422099999999</v>
      </c>
      <c r="I6712">
        <v>-66.590727099999995</v>
      </c>
      <c r="J6712" s="1" t="str">
        <f t="shared" si="472"/>
        <v>Till</v>
      </c>
      <c r="K6712" s="1" t="str">
        <f t="shared" si="473"/>
        <v>&lt;63 micron</v>
      </c>
      <c r="L6712">
        <v>0.1</v>
      </c>
      <c r="M6712">
        <v>2.76</v>
      </c>
      <c r="N6712">
        <v>1</v>
      </c>
      <c r="O6712">
        <v>50</v>
      </c>
      <c r="P6712">
        <v>0.5</v>
      </c>
      <c r="Q6712">
        <v>1</v>
      </c>
      <c r="R6712">
        <v>0.27</v>
      </c>
      <c r="S6712">
        <v>0.25</v>
      </c>
      <c r="T6712">
        <v>17</v>
      </c>
      <c r="U6712">
        <v>118</v>
      </c>
      <c r="V6712">
        <v>81</v>
      </c>
      <c r="W6712">
        <v>5.39</v>
      </c>
      <c r="X6712">
        <v>5</v>
      </c>
      <c r="Y6712">
        <v>1</v>
      </c>
      <c r="Z6712">
        <v>0.13</v>
      </c>
      <c r="AA6712">
        <v>10</v>
      </c>
      <c r="AB6712">
        <v>1.21</v>
      </c>
      <c r="AC6712">
        <v>445</v>
      </c>
      <c r="AD6712">
        <v>1</v>
      </c>
      <c r="AE6712">
        <v>0.01</v>
      </c>
      <c r="AF6712">
        <v>60</v>
      </c>
      <c r="AG6712">
        <v>200</v>
      </c>
      <c r="AH6712">
        <v>6</v>
      </c>
      <c r="AI6712">
        <v>4</v>
      </c>
      <c r="AJ6712">
        <v>7</v>
      </c>
      <c r="AK6712">
        <v>12</v>
      </c>
      <c r="AL6712">
        <v>0.16</v>
      </c>
      <c r="AM6712">
        <v>5</v>
      </c>
      <c r="AN6712">
        <v>5</v>
      </c>
      <c r="AO6712">
        <v>84</v>
      </c>
      <c r="AP6712">
        <v>5</v>
      </c>
      <c r="AQ6712">
        <v>88</v>
      </c>
    </row>
    <row r="6713" spans="1:43" hidden="1" x14ac:dyDescent="0.25">
      <c r="A6713" t="s">
        <v>23915</v>
      </c>
      <c r="B6713" t="s">
        <v>23916</v>
      </c>
      <c r="C6713" s="1" t="str">
        <f t="shared" si="474"/>
        <v>21:0134</v>
      </c>
      <c r="D6713" s="1" t="str">
        <f t="shared" si="475"/>
        <v>21:0078</v>
      </c>
      <c r="E6713" t="s">
        <v>23917</v>
      </c>
      <c r="F6713" t="s">
        <v>23918</v>
      </c>
      <c r="H6713">
        <v>55.187677899999997</v>
      </c>
      <c r="I6713">
        <v>-66.635365800000002</v>
      </c>
      <c r="J6713" s="1" t="str">
        <f t="shared" si="472"/>
        <v>Till</v>
      </c>
      <c r="K6713" s="1" t="str">
        <f t="shared" si="473"/>
        <v>&lt;63 micron</v>
      </c>
      <c r="L6713">
        <v>0.1</v>
      </c>
      <c r="M6713">
        <v>2.15</v>
      </c>
      <c r="N6713">
        <v>1</v>
      </c>
      <c r="O6713">
        <v>40</v>
      </c>
      <c r="P6713">
        <v>0.25</v>
      </c>
      <c r="Q6713">
        <v>1</v>
      </c>
      <c r="R6713">
        <v>0.28999999999999998</v>
      </c>
      <c r="S6713">
        <v>0.25</v>
      </c>
      <c r="T6713">
        <v>12</v>
      </c>
      <c r="U6713">
        <v>100</v>
      </c>
      <c r="V6713">
        <v>64</v>
      </c>
      <c r="W6713">
        <v>4.84</v>
      </c>
      <c r="X6713">
        <v>5</v>
      </c>
      <c r="Y6713">
        <v>0.5</v>
      </c>
      <c r="Z6713">
        <v>0.09</v>
      </c>
      <c r="AA6713">
        <v>10</v>
      </c>
      <c r="AB6713">
        <v>0.99</v>
      </c>
      <c r="AC6713">
        <v>315</v>
      </c>
      <c r="AD6713">
        <v>1</v>
      </c>
      <c r="AE6713">
        <v>0.01</v>
      </c>
      <c r="AF6713">
        <v>41</v>
      </c>
      <c r="AG6713">
        <v>230</v>
      </c>
      <c r="AH6713">
        <v>6</v>
      </c>
      <c r="AI6713">
        <v>4</v>
      </c>
      <c r="AJ6713">
        <v>7</v>
      </c>
      <c r="AK6713">
        <v>13</v>
      </c>
      <c r="AL6713">
        <v>0.14000000000000001</v>
      </c>
      <c r="AM6713">
        <v>5</v>
      </c>
      <c r="AN6713">
        <v>5</v>
      </c>
      <c r="AO6713">
        <v>80</v>
      </c>
      <c r="AP6713">
        <v>5</v>
      </c>
      <c r="AQ6713">
        <v>68</v>
      </c>
    </row>
    <row r="6714" spans="1:43" hidden="1" x14ac:dyDescent="0.25">
      <c r="A6714" t="s">
        <v>23919</v>
      </c>
      <c r="B6714" t="s">
        <v>23920</v>
      </c>
      <c r="C6714" s="1" t="str">
        <f t="shared" si="474"/>
        <v>21:0134</v>
      </c>
      <c r="D6714" s="1" t="str">
        <f t="shared" si="475"/>
        <v>21:0078</v>
      </c>
      <c r="E6714" t="s">
        <v>23921</v>
      </c>
      <c r="F6714" t="s">
        <v>23922</v>
      </c>
      <c r="H6714">
        <v>55.184567000000001</v>
      </c>
      <c r="I6714">
        <v>-66.707809900000001</v>
      </c>
      <c r="J6714" s="1" t="str">
        <f t="shared" si="472"/>
        <v>Till</v>
      </c>
      <c r="K6714" s="1" t="str">
        <f t="shared" si="473"/>
        <v>&lt;63 micron</v>
      </c>
      <c r="L6714">
        <v>0.1</v>
      </c>
      <c r="M6714">
        <v>2.58</v>
      </c>
      <c r="N6714">
        <v>1</v>
      </c>
      <c r="O6714">
        <v>40</v>
      </c>
      <c r="P6714">
        <v>0.25</v>
      </c>
      <c r="Q6714">
        <v>1</v>
      </c>
      <c r="R6714">
        <v>0.22</v>
      </c>
      <c r="S6714">
        <v>0.25</v>
      </c>
      <c r="T6714">
        <v>9</v>
      </c>
      <c r="U6714">
        <v>86</v>
      </c>
      <c r="V6714">
        <v>59</v>
      </c>
      <c r="W6714">
        <v>5.27</v>
      </c>
      <c r="X6714">
        <v>5</v>
      </c>
      <c r="Y6714">
        <v>0.5</v>
      </c>
      <c r="Z6714">
        <v>0.12</v>
      </c>
      <c r="AA6714">
        <v>20</v>
      </c>
      <c r="AB6714">
        <v>1.06</v>
      </c>
      <c r="AC6714">
        <v>275</v>
      </c>
      <c r="AD6714">
        <v>1</v>
      </c>
      <c r="AE6714">
        <v>0.01</v>
      </c>
      <c r="AF6714">
        <v>40</v>
      </c>
      <c r="AG6714">
        <v>300</v>
      </c>
      <c r="AH6714">
        <v>10</v>
      </c>
      <c r="AI6714">
        <v>4</v>
      </c>
      <c r="AJ6714">
        <v>7</v>
      </c>
      <c r="AK6714">
        <v>16</v>
      </c>
      <c r="AL6714">
        <v>0.09</v>
      </c>
      <c r="AM6714">
        <v>5</v>
      </c>
      <c r="AN6714">
        <v>5</v>
      </c>
      <c r="AO6714">
        <v>67</v>
      </c>
      <c r="AP6714">
        <v>5</v>
      </c>
      <c r="AQ6714">
        <v>70</v>
      </c>
    </row>
    <row r="6715" spans="1:43" hidden="1" x14ac:dyDescent="0.25">
      <c r="A6715" t="s">
        <v>23923</v>
      </c>
      <c r="B6715" t="s">
        <v>23924</v>
      </c>
      <c r="C6715" s="1" t="str">
        <f t="shared" si="474"/>
        <v>21:0134</v>
      </c>
      <c r="D6715" s="1" t="str">
        <f t="shared" si="475"/>
        <v>21:0078</v>
      </c>
      <c r="E6715" t="s">
        <v>23925</v>
      </c>
      <c r="F6715" t="s">
        <v>23926</v>
      </c>
      <c r="H6715">
        <v>54.692183300000003</v>
      </c>
      <c r="I6715">
        <v>-59.975009300000004</v>
      </c>
      <c r="J6715" s="1" t="str">
        <f t="shared" si="472"/>
        <v>Till</v>
      </c>
      <c r="K6715" s="1" t="str">
        <f t="shared" si="473"/>
        <v>&lt;63 micron</v>
      </c>
      <c r="L6715">
        <v>0.1</v>
      </c>
      <c r="M6715">
        <v>2.31</v>
      </c>
      <c r="N6715">
        <v>1</v>
      </c>
      <c r="O6715">
        <v>40</v>
      </c>
      <c r="P6715">
        <v>0.25</v>
      </c>
      <c r="Q6715">
        <v>1</v>
      </c>
      <c r="R6715">
        <v>0.56000000000000005</v>
      </c>
      <c r="S6715">
        <v>0.25</v>
      </c>
      <c r="T6715">
        <v>5</v>
      </c>
      <c r="U6715">
        <v>28</v>
      </c>
      <c r="V6715">
        <v>11</v>
      </c>
      <c r="W6715">
        <v>2.91</v>
      </c>
      <c r="X6715">
        <v>5</v>
      </c>
      <c r="Y6715">
        <v>1</v>
      </c>
      <c r="Z6715">
        <v>0.16</v>
      </c>
      <c r="AA6715">
        <v>30</v>
      </c>
      <c r="AB6715">
        <v>0.57999999999999996</v>
      </c>
      <c r="AC6715">
        <v>255</v>
      </c>
      <c r="AD6715">
        <v>0.5</v>
      </c>
      <c r="AE6715">
        <v>0.01</v>
      </c>
      <c r="AF6715">
        <v>9</v>
      </c>
      <c r="AG6715">
        <v>720</v>
      </c>
      <c r="AH6715">
        <v>8</v>
      </c>
      <c r="AI6715">
        <v>1</v>
      </c>
      <c r="AJ6715">
        <v>3</v>
      </c>
      <c r="AK6715">
        <v>46</v>
      </c>
      <c r="AL6715">
        <v>0.22</v>
      </c>
      <c r="AM6715">
        <v>5</v>
      </c>
      <c r="AN6715">
        <v>5</v>
      </c>
      <c r="AO6715">
        <v>41</v>
      </c>
      <c r="AP6715">
        <v>5</v>
      </c>
      <c r="AQ6715">
        <v>34</v>
      </c>
    </row>
    <row r="6716" spans="1:43" hidden="1" x14ac:dyDescent="0.25">
      <c r="A6716" t="s">
        <v>23927</v>
      </c>
      <c r="B6716" t="s">
        <v>23928</v>
      </c>
      <c r="C6716" s="1" t="str">
        <f t="shared" si="474"/>
        <v>21:0134</v>
      </c>
      <c r="D6716" s="1" t="str">
        <f t="shared" si="475"/>
        <v>21:0078</v>
      </c>
      <c r="E6716" t="s">
        <v>23929</v>
      </c>
      <c r="F6716" t="s">
        <v>23930</v>
      </c>
      <c r="H6716">
        <v>53.884901900000003</v>
      </c>
      <c r="I6716">
        <v>-63.141097299999998</v>
      </c>
      <c r="J6716" s="1" t="str">
        <f t="shared" si="472"/>
        <v>Till</v>
      </c>
      <c r="K6716" s="1" t="str">
        <f t="shared" si="473"/>
        <v>&lt;63 micron</v>
      </c>
      <c r="L6716">
        <v>0.1</v>
      </c>
      <c r="M6716">
        <v>0.55000000000000004</v>
      </c>
      <c r="N6716">
        <v>2</v>
      </c>
      <c r="O6716">
        <v>30</v>
      </c>
      <c r="P6716">
        <v>0.25</v>
      </c>
      <c r="Q6716">
        <v>2</v>
      </c>
      <c r="R6716">
        <v>0.49</v>
      </c>
      <c r="S6716">
        <v>0.25</v>
      </c>
      <c r="T6716">
        <v>3</v>
      </c>
      <c r="U6716">
        <v>16</v>
      </c>
      <c r="V6716">
        <v>9</v>
      </c>
      <c r="W6716">
        <v>1.47</v>
      </c>
      <c r="X6716">
        <v>5</v>
      </c>
      <c r="Y6716">
        <v>1</v>
      </c>
      <c r="Z6716">
        <v>7.0000000000000007E-2</v>
      </c>
      <c r="AA6716">
        <v>20</v>
      </c>
      <c r="AB6716">
        <v>0.18</v>
      </c>
      <c r="AC6716">
        <v>140</v>
      </c>
      <c r="AD6716">
        <v>0.5</v>
      </c>
      <c r="AE6716">
        <v>0.02</v>
      </c>
      <c r="AF6716">
        <v>4</v>
      </c>
      <c r="AG6716">
        <v>850</v>
      </c>
      <c r="AH6716">
        <v>1</v>
      </c>
      <c r="AI6716">
        <v>4</v>
      </c>
      <c r="AJ6716">
        <v>2</v>
      </c>
      <c r="AK6716">
        <v>30</v>
      </c>
      <c r="AL6716">
        <v>0.09</v>
      </c>
      <c r="AM6716">
        <v>5</v>
      </c>
      <c r="AN6716">
        <v>5</v>
      </c>
      <c r="AO6716">
        <v>30</v>
      </c>
      <c r="AP6716">
        <v>5</v>
      </c>
      <c r="AQ6716">
        <v>14</v>
      </c>
    </row>
    <row r="6717" spans="1:43" hidden="1" x14ac:dyDescent="0.25">
      <c r="A6717" t="s">
        <v>23931</v>
      </c>
      <c r="B6717" t="s">
        <v>23932</v>
      </c>
      <c r="C6717" s="1" t="str">
        <f t="shared" si="474"/>
        <v>21:0134</v>
      </c>
      <c r="D6717" s="1" t="str">
        <f t="shared" si="475"/>
        <v>21:0078</v>
      </c>
      <c r="E6717" t="s">
        <v>23933</v>
      </c>
      <c r="F6717" t="s">
        <v>23934</v>
      </c>
      <c r="H6717">
        <v>55.2542951</v>
      </c>
      <c r="I6717">
        <v>-66.735264999999998</v>
      </c>
      <c r="J6717" s="1" t="str">
        <f t="shared" si="472"/>
        <v>Till</v>
      </c>
      <c r="K6717" s="1" t="str">
        <f t="shared" si="473"/>
        <v>&lt;63 micron</v>
      </c>
      <c r="L6717">
        <v>0.1</v>
      </c>
      <c r="M6717">
        <v>3.05</v>
      </c>
      <c r="N6717">
        <v>2</v>
      </c>
      <c r="O6717">
        <v>50</v>
      </c>
      <c r="P6717">
        <v>0.5</v>
      </c>
      <c r="Q6717">
        <v>1</v>
      </c>
      <c r="R6717">
        <v>0.44</v>
      </c>
      <c r="S6717">
        <v>0.25</v>
      </c>
      <c r="T6717">
        <v>19</v>
      </c>
      <c r="U6717">
        <v>89</v>
      </c>
      <c r="V6717">
        <v>106</v>
      </c>
      <c r="W6717">
        <v>5.51</v>
      </c>
      <c r="X6717">
        <v>5</v>
      </c>
      <c r="Y6717">
        <v>1</v>
      </c>
      <c r="Z6717">
        <v>0.08</v>
      </c>
      <c r="AA6717">
        <v>10</v>
      </c>
      <c r="AB6717">
        <v>1.1599999999999999</v>
      </c>
      <c r="AC6717">
        <v>410</v>
      </c>
      <c r="AD6717">
        <v>0.5</v>
      </c>
      <c r="AE6717">
        <v>0.01</v>
      </c>
      <c r="AF6717">
        <v>53</v>
      </c>
      <c r="AG6717">
        <v>370</v>
      </c>
      <c r="AH6717">
        <v>8</v>
      </c>
      <c r="AI6717">
        <v>1</v>
      </c>
      <c r="AJ6717">
        <v>9</v>
      </c>
      <c r="AK6717">
        <v>16</v>
      </c>
      <c r="AL6717">
        <v>0.12</v>
      </c>
      <c r="AM6717">
        <v>5</v>
      </c>
      <c r="AN6717">
        <v>5</v>
      </c>
      <c r="AO6717">
        <v>92</v>
      </c>
      <c r="AP6717">
        <v>5</v>
      </c>
      <c r="AQ6717">
        <v>116</v>
      </c>
    </row>
    <row r="6718" spans="1:43" hidden="1" x14ac:dyDescent="0.25">
      <c r="A6718" t="s">
        <v>23935</v>
      </c>
      <c r="B6718" t="s">
        <v>23936</v>
      </c>
      <c r="C6718" s="1" t="str">
        <f t="shared" si="474"/>
        <v>21:0134</v>
      </c>
      <c r="D6718" s="1" t="str">
        <f t="shared" si="475"/>
        <v>21:0078</v>
      </c>
      <c r="E6718" t="s">
        <v>23937</v>
      </c>
      <c r="F6718" t="s">
        <v>23938</v>
      </c>
      <c r="H6718">
        <v>55.275256800000001</v>
      </c>
      <c r="I6718">
        <v>-66.702581499999994</v>
      </c>
      <c r="J6718" s="1" t="str">
        <f t="shared" si="472"/>
        <v>Till</v>
      </c>
      <c r="K6718" s="1" t="str">
        <f t="shared" si="473"/>
        <v>&lt;63 micron</v>
      </c>
      <c r="L6718">
        <v>0.1</v>
      </c>
      <c r="M6718">
        <v>2.34</v>
      </c>
      <c r="N6718">
        <v>6</v>
      </c>
      <c r="O6718">
        <v>40</v>
      </c>
      <c r="P6718">
        <v>0.5</v>
      </c>
      <c r="Q6718">
        <v>1</v>
      </c>
      <c r="R6718">
        <v>0.27</v>
      </c>
      <c r="S6718">
        <v>0.25</v>
      </c>
      <c r="T6718">
        <v>14</v>
      </c>
      <c r="U6718">
        <v>82</v>
      </c>
      <c r="V6718">
        <v>57</v>
      </c>
      <c r="W6718">
        <v>5.28</v>
      </c>
      <c r="X6718">
        <v>5</v>
      </c>
      <c r="Y6718">
        <v>0.5</v>
      </c>
      <c r="Z6718">
        <v>0.11</v>
      </c>
      <c r="AA6718">
        <v>20</v>
      </c>
      <c r="AB6718">
        <v>1.05</v>
      </c>
      <c r="AC6718">
        <v>435</v>
      </c>
      <c r="AD6718">
        <v>0.5</v>
      </c>
      <c r="AE6718">
        <v>0.01</v>
      </c>
      <c r="AF6718">
        <v>40</v>
      </c>
      <c r="AG6718">
        <v>200</v>
      </c>
      <c r="AH6718">
        <v>10</v>
      </c>
      <c r="AI6718">
        <v>4</v>
      </c>
      <c r="AJ6718">
        <v>8</v>
      </c>
      <c r="AK6718">
        <v>13</v>
      </c>
      <c r="AL6718">
        <v>0.11</v>
      </c>
      <c r="AM6718">
        <v>5</v>
      </c>
      <c r="AN6718">
        <v>5</v>
      </c>
      <c r="AO6718">
        <v>75</v>
      </c>
      <c r="AP6718">
        <v>5</v>
      </c>
      <c r="AQ6718">
        <v>76</v>
      </c>
    </row>
    <row r="6719" spans="1:43" hidden="1" x14ac:dyDescent="0.25">
      <c r="A6719" t="s">
        <v>23939</v>
      </c>
      <c r="B6719" t="s">
        <v>23940</v>
      </c>
      <c r="C6719" s="1" t="str">
        <f t="shared" si="474"/>
        <v>21:0134</v>
      </c>
      <c r="D6719" s="1" t="str">
        <f t="shared" si="475"/>
        <v>21:0078</v>
      </c>
      <c r="E6719" t="s">
        <v>23941</v>
      </c>
      <c r="F6719" t="s">
        <v>23942</v>
      </c>
      <c r="H6719">
        <v>55.295281000000003</v>
      </c>
      <c r="I6719">
        <v>-66.764434699999995</v>
      </c>
      <c r="J6719" s="1" t="str">
        <f t="shared" si="472"/>
        <v>Till</v>
      </c>
      <c r="K6719" s="1" t="str">
        <f t="shared" si="473"/>
        <v>&lt;63 micron</v>
      </c>
      <c r="L6719">
        <v>0.1</v>
      </c>
      <c r="M6719">
        <v>2.06</v>
      </c>
      <c r="N6719">
        <v>6</v>
      </c>
      <c r="O6719">
        <v>30</v>
      </c>
      <c r="P6719">
        <v>0.25</v>
      </c>
      <c r="Q6719">
        <v>1</v>
      </c>
      <c r="R6719">
        <v>0.56000000000000005</v>
      </c>
      <c r="S6719">
        <v>0.25</v>
      </c>
      <c r="T6719">
        <v>11</v>
      </c>
      <c r="U6719">
        <v>73</v>
      </c>
      <c r="V6719">
        <v>47</v>
      </c>
      <c r="W6719">
        <v>4.43</v>
      </c>
      <c r="X6719">
        <v>5</v>
      </c>
      <c r="Y6719">
        <v>0.5</v>
      </c>
      <c r="Z6719">
        <v>0.06</v>
      </c>
      <c r="AA6719">
        <v>10</v>
      </c>
      <c r="AB6719">
        <v>0.99</v>
      </c>
      <c r="AC6719">
        <v>315</v>
      </c>
      <c r="AD6719">
        <v>0.5</v>
      </c>
      <c r="AE6719">
        <v>0.01</v>
      </c>
      <c r="AF6719">
        <v>39</v>
      </c>
      <c r="AG6719">
        <v>180</v>
      </c>
      <c r="AH6719">
        <v>8</v>
      </c>
      <c r="AI6719">
        <v>2</v>
      </c>
      <c r="AJ6719">
        <v>8</v>
      </c>
      <c r="AK6719">
        <v>13</v>
      </c>
      <c r="AL6719">
        <v>0.17</v>
      </c>
      <c r="AM6719">
        <v>5</v>
      </c>
      <c r="AN6719">
        <v>5</v>
      </c>
      <c r="AO6719">
        <v>71</v>
      </c>
      <c r="AP6719">
        <v>5</v>
      </c>
      <c r="AQ6719">
        <v>58</v>
      </c>
    </row>
    <row r="6720" spans="1:43" hidden="1" x14ac:dyDescent="0.25">
      <c r="A6720" t="s">
        <v>23943</v>
      </c>
      <c r="B6720" t="s">
        <v>23944</v>
      </c>
      <c r="C6720" s="1" t="str">
        <f t="shared" si="474"/>
        <v>21:0134</v>
      </c>
      <c r="D6720" s="1" t="str">
        <f t="shared" si="475"/>
        <v>21:0078</v>
      </c>
      <c r="E6720" t="s">
        <v>23945</v>
      </c>
      <c r="F6720" t="s">
        <v>23946</v>
      </c>
      <c r="H6720">
        <v>55.311053000000001</v>
      </c>
      <c r="I6720">
        <v>-66.694206100000002</v>
      </c>
      <c r="J6720" s="1" t="str">
        <f t="shared" si="472"/>
        <v>Till</v>
      </c>
      <c r="K6720" s="1" t="str">
        <f t="shared" si="473"/>
        <v>&lt;63 micron</v>
      </c>
      <c r="L6720">
        <v>0.1</v>
      </c>
      <c r="M6720">
        <v>3.11</v>
      </c>
      <c r="N6720">
        <v>2</v>
      </c>
      <c r="O6720">
        <v>60</v>
      </c>
      <c r="P6720">
        <v>1</v>
      </c>
      <c r="Q6720">
        <v>1</v>
      </c>
      <c r="R6720">
        <v>0.23</v>
      </c>
      <c r="S6720">
        <v>0.25</v>
      </c>
      <c r="T6720">
        <v>24</v>
      </c>
      <c r="U6720">
        <v>103</v>
      </c>
      <c r="V6720">
        <v>72</v>
      </c>
      <c r="W6720">
        <v>6.74</v>
      </c>
      <c r="X6720">
        <v>5</v>
      </c>
      <c r="Y6720">
        <v>0.5</v>
      </c>
      <c r="Z6720">
        <v>0.16</v>
      </c>
      <c r="AA6720">
        <v>10</v>
      </c>
      <c r="AB6720">
        <v>1.08</v>
      </c>
      <c r="AC6720">
        <v>960</v>
      </c>
      <c r="AD6720">
        <v>1</v>
      </c>
      <c r="AE6720">
        <v>0.01</v>
      </c>
      <c r="AF6720">
        <v>62</v>
      </c>
      <c r="AG6720">
        <v>320</v>
      </c>
      <c r="AH6720">
        <v>12</v>
      </c>
      <c r="AI6720">
        <v>4</v>
      </c>
      <c r="AJ6720">
        <v>8</v>
      </c>
      <c r="AK6720">
        <v>9</v>
      </c>
      <c r="AL6720">
        <v>0.14000000000000001</v>
      </c>
      <c r="AM6720">
        <v>5</v>
      </c>
      <c r="AN6720">
        <v>5</v>
      </c>
      <c r="AO6720">
        <v>87</v>
      </c>
      <c r="AP6720">
        <v>5</v>
      </c>
      <c r="AQ6720">
        <v>104</v>
      </c>
    </row>
    <row r="6721" spans="1:43" hidden="1" x14ac:dyDescent="0.25">
      <c r="A6721" t="s">
        <v>23947</v>
      </c>
      <c r="B6721" t="s">
        <v>23948</v>
      </c>
      <c r="C6721" s="1" t="str">
        <f t="shared" si="474"/>
        <v>21:0134</v>
      </c>
      <c r="D6721" s="1" t="str">
        <f t="shared" si="475"/>
        <v>21:0078</v>
      </c>
      <c r="E6721" t="s">
        <v>23949</v>
      </c>
      <c r="F6721" t="s">
        <v>23950</v>
      </c>
      <c r="H6721">
        <v>55.2509388</v>
      </c>
      <c r="I6721">
        <v>-66.606431599999993</v>
      </c>
      <c r="J6721" s="1" t="str">
        <f t="shared" si="472"/>
        <v>Till</v>
      </c>
      <c r="K6721" s="1" t="str">
        <f t="shared" si="473"/>
        <v>&lt;63 micron</v>
      </c>
      <c r="L6721">
        <v>1.6</v>
      </c>
      <c r="M6721">
        <v>3.33</v>
      </c>
      <c r="N6721">
        <v>1</v>
      </c>
      <c r="O6721">
        <v>30</v>
      </c>
      <c r="P6721">
        <v>0.25</v>
      </c>
      <c r="Q6721">
        <v>1</v>
      </c>
      <c r="R6721">
        <v>0.25</v>
      </c>
      <c r="S6721">
        <v>0.25</v>
      </c>
      <c r="T6721">
        <v>9</v>
      </c>
      <c r="U6721">
        <v>97</v>
      </c>
      <c r="V6721">
        <v>61</v>
      </c>
      <c r="W6721">
        <v>4.6900000000000004</v>
      </c>
      <c r="X6721">
        <v>5</v>
      </c>
      <c r="Y6721">
        <v>1</v>
      </c>
      <c r="Z6721">
        <v>0.1</v>
      </c>
      <c r="AA6721">
        <v>10</v>
      </c>
      <c r="AB6721">
        <v>0.72</v>
      </c>
      <c r="AC6721">
        <v>295</v>
      </c>
      <c r="AD6721">
        <v>1</v>
      </c>
      <c r="AE6721">
        <v>0.01</v>
      </c>
      <c r="AF6721">
        <v>32</v>
      </c>
      <c r="AG6721">
        <v>740</v>
      </c>
      <c r="AH6721">
        <v>6</v>
      </c>
      <c r="AI6721">
        <v>2</v>
      </c>
      <c r="AJ6721">
        <v>6</v>
      </c>
      <c r="AK6721">
        <v>6</v>
      </c>
      <c r="AL6721">
        <v>0.13</v>
      </c>
      <c r="AM6721">
        <v>5</v>
      </c>
      <c r="AN6721">
        <v>5</v>
      </c>
      <c r="AO6721">
        <v>78</v>
      </c>
      <c r="AP6721">
        <v>5</v>
      </c>
      <c r="AQ6721">
        <v>52</v>
      </c>
    </row>
    <row r="6722" spans="1:43" hidden="1" x14ac:dyDescent="0.25">
      <c r="A6722" t="s">
        <v>23951</v>
      </c>
      <c r="B6722" t="s">
        <v>23952</v>
      </c>
      <c r="C6722" s="1" t="str">
        <f t="shared" si="474"/>
        <v>21:0134</v>
      </c>
      <c r="D6722" s="1" t="str">
        <f t="shared" si="475"/>
        <v>21:0078</v>
      </c>
      <c r="E6722" t="s">
        <v>23953</v>
      </c>
      <c r="F6722" t="s">
        <v>23954</v>
      </c>
      <c r="H6722">
        <v>55.190505999999999</v>
      </c>
      <c r="I6722">
        <v>-66.506362699999997</v>
      </c>
      <c r="J6722" s="1" t="str">
        <f t="shared" si="472"/>
        <v>Till</v>
      </c>
      <c r="K6722" s="1" t="str">
        <f t="shared" si="473"/>
        <v>&lt;63 micron</v>
      </c>
      <c r="L6722">
        <v>0.1</v>
      </c>
      <c r="M6722">
        <v>4.22</v>
      </c>
      <c r="N6722">
        <v>8</v>
      </c>
      <c r="O6722">
        <v>30</v>
      </c>
      <c r="P6722">
        <v>0.5</v>
      </c>
      <c r="Q6722">
        <v>1</v>
      </c>
      <c r="R6722">
        <v>0.38</v>
      </c>
      <c r="S6722">
        <v>0.25</v>
      </c>
      <c r="T6722">
        <v>17</v>
      </c>
      <c r="U6722">
        <v>137</v>
      </c>
      <c r="V6722">
        <v>110</v>
      </c>
      <c r="W6722">
        <v>6.15</v>
      </c>
      <c r="X6722">
        <v>5</v>
      </c>
      <c r="Y6722">
        <v>2</v>
      </c>
      <c r="Z6722">
        <v>0.1</v>
      </c>
      <c r="AA6722">
        <v>5</v>
      </c>
      <c r="AB6722">
        <v>1.0900000000000001</v>
      </c>
      <c r="AC6722">
        <v>480</v>
      </c>
      <c r="AD6722">
        <v>1</v>
      </c>
      <c r="AE6722">
        <v>0.01</v>
      </c>
      <c r="AF6722">
        <v>50</v>
      </c>
      <c r="AG6722">
        <v>450</v>
      </c>
      <c r="AH6722">
        <v>6</v>
      </c>
      <c r="AI6722">
        <v>1</v>
      </c>
      <c r="AJ6722">
        <v>9</v>
      </c>
      <c r="AK6722">
        <v>8</v>
      </c>
      <c r="AL6722">
        <v>0.21</v>
      </c>
      <c r="AM6722">
        <v>5</v>
      </c>
      <c r="AN6722">
        <v>5</v>
      </c>
      <c r="AO6722">
        <v>122</v>
      </c>
      <c r="AP6722">
        <v>5</v>
      </c>
      <c r="AQ6722">
        <v>76</v>
      </c>
    </row>
    <row r="6723" spans="1:43" hidden="1" x14ac:dyDescent="0.25">
      <c r="A6723" t="s">
        <v>23955</v>
      </c>
      <c r="B6723" t="s">
        <v>23956</v>
      </c>
      <c r="C6723" s="1" t="str">
        <f t="shared" si="474"/>
        <v>21:0134</v>
      </c>
      <c r="D6723" s="1" t="str">
        <f t="shared" si="475"/>
        <v>21:0078</v>
      </c>
      <c r="E6723" t="s">
        <v>23957</v>
      </c>
      <c r="F6723" t="s">
        <v>23958</v>
      </c>
      <c r="H6723">
        <v>55.153917499999999</v>
      </c>
      <c r="I6723">
        <v>-66.4756809</v>
      </c>
      <c r="J6723" s="1" t="str">
        <f t="shared" si="472"/>
        <v>Till</v>
      </c>
      <c r="K6723" s="1" t="str">
        <f t="shared" si="473"/>
        <v>&lt;63 micron</v>
      </c>
      <c r="L6723">
        <v>0.2</v>
      </c>
      <c r="M6723">
        <v>3.35</v>
      </c>
      <c r="N6723">
        <v>6</v>
      </c>
      <c r="O6723">
        <v>40</v>
      </c>
      <c r="P6723">
        <v>0.5</v>
      </c>
      <c r="Q6723">
        <v>4</v>
      </c>
      <c r="R6723">
        <v>0.41</v>
      </c>
      <c r="S6723">
        <v>0.25</v>
      </c>
      <c r="T6723">
        <v>22</v>
      </c>
      <c r="U6723">
        <v>156</v>
      </c>
      <c r="V6723">
        <v>129</v>
      </c>
      <c r="W6723">
        <v>6.43</v>
      </c>
      <c r="X6723">
        <v>5</v>
      </c>
      <c r="Y6723">
        <v>0.5</v>
      </c>
      <c r="Z6723">
        <v>0.14000000000000001</v>
      </c>
      <c r="AA6723">
        <v>10</v>
      </c>
      <c r="AB6723">
        <v>1.49</v>
      </c>
      <c r="AC6723">
        <v>475</v>
      </c>
      <c r="AD6723">
        <v>1</v>
      </c>
      <c r="AE6723">
        <v>0.01</v>
      </c>
      <c r="AF6723">
        <v>64</v>
      </c>
      <c r="AG6723">
        <v>420</v>
      </c>
      <c r="AH6723">
        <v>4</v>
      </c>
      <c r="AI6723">
        <v>4</v>
      </c>
      <c r="AJ6723">
        <v>9</v>
      </c>
      <c r="AK6723">
        <v>11</v>
      </c>
      <c r="AL6723">
        <v>0.27</v>
      </c>
      <c r="AM6723">
        <v>5</v>
      </c>
      <c r="AN6723">
        <v>5</v>
      </c>
      <c r="AO6723">
        <v>131</v>
      </c>
      <c r="AP6723">
        <v>5</v>
      </c>
      <c r="AQ6723">
        <v>104</v>
      </c>
    </row>
    <row r="6724" spans="1:43" hidden="1" x14ac:dyDescent="0.25">
      <c r="A6724" t="s">
        <v>23959</v>
      </c>
      <c r="B6724" t="s">
        <v>23960</v>
      </c>
      <c r="C6724" s="1" t="str">
        <f t="shared" si="474"/>
        <v>21:0134</v>
      </c>
      <c r="D6724" s="1" t="str">
        <f t="shared" si="475"/>
        <v>21:0078</v>
      </c>
      <c r="E6724" t="s">
        <v>23961</v>
      </c>
      <c r="F6724" t="s">
        <v>23962</v>
      </c>
      <c r="H6724">
        <v>55.144910799999998</v>
      </c>
      <c r="I6724">
        <v>-66.518623199999993</v>
      </c>
      <c r="J6724" s="1" t="str">
        <f t="shared" si="472"/>
        <v>Till</v>
      </c>
      <c r="K6724" s="1" t="str">
        <f t="shared" si="473"/>
        <v>&lt;63 micron</v>
      </c>
      <c r="L6724">
        <v>0.1</v>
      </c>
      <c r="M6724">
        <v>3.47</v>
      </c>
      <c r="N6724">
        <v>12</v>
      </c>
      <c r="O6724">
        <v>40</v>
      </c>
      <c r="P6724">
        <v>0.5</v>
      </c>
      <c r="Q6724">
        <v>1</v>
      </c>
      <c r="R6724">
        <v>0.28999999999999998</v>
      </c>
      <c r="S6724">
        <v>0.25</v>
      </c>
      <c r="T6724">
        <v>21</v>
      </c>
      <c r="U6724">
        <v>123</v>
      </c>
      <c r="V6724">
        <v>121</v>
      </c>
      <c r="W6724">
        <v>6.81</v>
      </c>
      <c r="X6724">
        <v>5</v>
      </c>
      <c r="Y6724">
        <v>1</v>
      </c>
      <c r="Z6724">
        <v>0.14000000000000001</v>
      </c>
      <c r="AA6724">
        <v>10</v>
      </c>
      <c r="AB6724">
        <v>1.36</v>
      </c>
      <c r="AC6724">
        <v>445</v>
      </c>
      <c r="AD6724">
        <v>2</v>
      </c>
      <c r="AE6724">
        <v>0.01</v>
      </c>
      <c r="AF6724">
        <v>55</v>
      </c>
      <c r="AG6724">
        <v>440</v>
      </c>
      <c r="AH6724">
        <v>6</v>
      </c>
      <c r="AI6724">
        <v>6</v>
      </c>
      <c r="AJ6724">
        <v>9</v>
      </c>
      <c r="AK6724">
        <v>8</v>
      </c>
      <c r="AL6724">
        <v>0.19</v>
      </c>
      <c r="AM6724">
        <v>5</v>
      </c>
      <c r="AN6724">
        <v>5</v>
      </c>
      <c r="AO6724">
        <v>119</v>
      </c>
      <c r="AP6724">
        <v>5</v>
      </c>
      <c r="AQ6724">
        <v>88</v>
      </c>
    </row>
    <row r="6725" spans="1:43" hidden="1" x14ac:dyDescent="0.25">
      <c r="A6725" t="s">
        <v>23963</v>
      </c>
      <c r="B6725" t="s">
        <v>23964</v>
      </c>
      <c r="C6725" s="1" t="str">
        <f t="shared" si="474"/>
        <v>21:0134</v>
      </c>
      <c r="D6725" s="1" t="str">
        <f t="shared" si="475"/>
        <v>21:0078</v>
      </c>
      <c r="E6725" t="s">
        <v>23965</v>
      </c>
      <c r="F6725" t="s">
        <v>23966</v>
      </c>
      <c r="H6725">
        <v>55.080580099999999</v>
      </c>
      <c r="I6725">
        <v>-66.450529000000003</v>
      </c>
      <c r="J6725" s="1" t="str">
        <f t="shared" si="472"/>
        <v>Till</v>
      </c>
      <c r="K6725" s="1" t="str">
        <f t="shared" si="473"/>
        <v>&lt;63 micron</v>
      </c>
      <c r="L6725">
        <v>0.1</v>
      </c>
      <c r="M6725">
        <v>3.04</v>
      </c>
      <c r="N6725">
        <v>2</v>
      </c>
      <c r="O6725">
        <v>40</v>
      </c>
      <c r="P6725">
        <v>0.5</v>
      </c>
      <c r="Q6725">
        <v>2</v>
      </c>
      <c r="R6725">
        <v>0.24</v>
      </c>
      <c r="S6725">
        <v>0.25</v>
      </c>
      <c r="T6725">
        <v>17</v>
      </c>
      <c r="U6725">
        <v>126</v>
      </c>
      <c r="V6725">
        <v>103</v>
      </c>
      <c r="W6725">
        <v>6.38</v>
      </c>
      <c r="X6725">
        <v>5</v>
      </c>
      <c r="Y6725">
        <v>0.5</v>
      </c>
      <c r="Z6725">
        <v>0.13</v>
      </c>
      <c r="AA6725">
        <v>10</v>
      </c>
      <c r="AB6725">
        <v>1.25</v>
      </c>
      <c r="AC6725">
        <v>340</v>
      </c>
      <c r="AD6725">
        <v>2</v>
      </c>
      <c r="AE6725">
        <v>0.01</v>
      </c>
      <c r="AF6725">
        <v>51</v>
      </c>
      <c r="AG6725">
        <v>330</v>
      </c>
      <c r="AH6725">
        <v>6</v>
      </c>
      <c r="AI6725">
        <v>4</v>
      </c>
      <c r="AJ6725">
        <v>9</v>
      </c>
      <c r="AK6725">
        <v>9</v>
      </c>
      <c r="AL6725">
        <v>0.21</v>
      </c>
      <c r="AM6725">
        <v>5</v>
      </c>
      <c r="AN6725">
        <v>5</v>
      </c>
      <c r="AO6725">
        <v>116</v>
      </c>
      <c r="AP6725">
        <v>5</v>
      </c>
      <c r="AQ6725">
        <v>74</v>
      </c>
    </row>
    <row r="6726" spans="1:43" hidden="1" x14ac:dyDescent="0.25">
      <c r="A6726" t="s">
        <v>23967</v>
      </c>
      <c r="B6726" t="s">
        <v>23968</v>
      </c>
      <c r="C6726" s="1" t="str">
        <f t="shared" si="474"/>
        <v>21:0134</v>
      </c>
      <c r="D6726" s="1" t="str">
        <f t="shared" si="475"/>
        <v>21:0078</v>
      </c>
      <c r="E6726" t="s">
        <v>23969</v>
      </c>
      <c r="F6726" t="s">
        <v>23970</v>
      </c>
      <c r="H6726">
        <v>55.070209400000003</v>
      </c>
      <c r="I6726">
        <v>-66.3853917</v>
      </c>
      <c r="J6726" s="1" t="str">
        <f t="shared" si="472"/>
        <v>Till</v>
      </c>
      <c r="K6726" s="1" t="str">
        <f t="shared" si="473"/>
        <v>&lt;63 micron</v>
      </c>
      <c r="L6726">
        <v>0.1</v>
      </c>
      <c r="M6726">
        <v>2.58</v>
      </c>
      <c r="N6726">
        <v>6</v>
      </c>
      <c r="O6726">
        <v>40</v>
      </c>
      <c r="P6726">
        <v>0.5</v>
      </c>
      <c r="Q6726">
        <v>2</v>
      </c>
      <c r="R6726">
        <v>0.37</v>
      </c>
      <c r="S6726">
        <v>0.25</v>
      </c>
      <c r="T6726">
        <v>17</v>
      </c>
      <c r="U6726">
        <v>145</v>
      </c>
      <c r="V6726">
        <v>108</v>
      </c>
      <c r="W6726">
        <v>5.97</v>
      </c>
      <c r="X6726">
        <v>5</v>
      </c>
      <c r="Y6726">
        <v>0.5</v>
      </c>
      <c r="Z6726">
        <v>0.12</v>
      </c>
      <c r="AA6726">
        <v>10</v>
      </c>
      <c r="AB6726">
        <v>1.3</v>
      </c>
      <c r="AC6726">
        <v>435</v>
      </c>
      <c r="AD6726">
        <v>1</v>
      </c>
      <c r="AE6726">
        <v>0.01</v>
      </c>
      <c r="AF6726">
        <v>55</v>
      </c>
      <c r="AG6726">
        <v>350</v>
      </c>
      <c r="AH6726">
        <v>4</v>
      </c>
      <c r="AI6726">
        <v>2</v>
      </c>
      <c r="AJ6726">
        <v>9</v>
      </c>
      <c r="AK6726">
        <v>11</v>
      </c>
      <c r="AL6726">
        <v>0.25</v>
      </c>
      <c r="AM6726">
        <v>5</v>
      </c>
      <c r="AN6726">
        <v>5</v>
      </c>
      <c r="AO6726">
        <v>115</v>
      </c>
      <c r="AP6726">
        <v>5</v>
      </c>
      <c r="AQ6726">
        <v>94</v>
      </c>
    </row>
    <row r="6727" spans="1:43" hidden="1" x14ac:dyDescent="0.25">
      <c r="A6727" t="s">
        <v>23971</v>
      </c>
      <c r="B6727" t="s">
        <v>23972</v>
      </c>
      <c r="C6727" s="1" t="str">
        <f t="shared" si="474"/>
        <v>21:0134</v>
      </c>
      <c r="D6727" s="1" t="str">
        <f t="shared" si="475"/>
        <v>21:0078</v>
      </c>
      <c r="E6727" t="s">
        <v>23973</v>
      </c>
      <c r="F6727" t="s">
        <v>23974</v>
      </c>
      <c r="H6727">
        <v>53.895271999999999</v>
      </c>
      <c r="I6727">
        <v>-63.110702099999997</v>
      </c>
      <c r="J6727" s="1" t="str">
        <f t="shared" si="472"/>
        <v>Till</v>
      </c>
      <c r="K6727" s="1" t="str">
        <f t="shared" si="473"/>
        <v>&lt;63 micron</v>
      </c>
      <c r="L6727">
        <v>0.1</v>
      </c>
      <c r="M6727">
        <v>0.75</v>
      </c>
      <c r="N6727">
        <v>1</v>
      </c>
      <c r="O6727">
        <v>40</v>
      </c>
      <c r="P6727">
        <v>0.25</v>
      </c>
      <c r="Q6727">
        <v>4</v>
      </c>
      <c r="R6727">
        <v>0.42</v>
      </c>
      <c r="S6727">
        <v>0.25</v>
      </c>
      <c r="T6727">
        <v>6</v>
      </c>
      <c r="U6727">
        <v>20</v>
      </c>
      <c r="V6727">
        <v>15</v>
      </c>
      <c r="W6727">
        <v>1.73</v>
      </c>
      <c r="X6727">
        <v>5</v>
      </c>
      <c r="Y6727">
        <v>0.5</v>
      </c>
      <c r="Z6727">
        <v>0.09</v>
      </c>
      <c r="AA6727">
        <v>20</v>
      </c>
      <c r="AB6727">
        <v>0.23</v>
      </c>
      <c r="AC6727">
        <v>195</v>
      </c>
      <c r="AD6727">
        <v>0.5</v>
      </c>
      <c r="AE6727">
        <v>0.02</v>
      </c>
      <c r="AF6727">
        <v>8</v>
      </c>
      <c r="AG6727">
        <v>870</v>
      </c>
      <c r="AH6727">
        <v>4</v>
      </c>
      <c r="AI6727">
        <v>2</v>
      </c>
      <c r="AJ6727">
        <v>2</v>
      </c>
      <c r="AK6727">
        <v>22</v>
      </c>
      <c r="AL6727">
        <v>0.08</v>
      </c>
      <c r="AM6727">
        <v>5</v>
      </c>
      <c r="AN6727">
        <v>5</v>
      </c>
      <c r="AO6727">
        <v>31</v>
      </c>
      <c r="AP6727">
        <v>5</v>
      </c>
      <c r="AQ6727">
        <v>18</v>
      </c>
    </row>
    <row r="6728" spans="1:43" hidden="1" x14ac:dyDescent="0.25">
      <c r="A6728" t="s">
        <v>23975</v>
      </c>
      <c r="B6728" t="s">
        <v>23976</v>
      </c>
      <c r="C6728" s="1" t="str">
        <f t="shared" si="474"/>
        <v>21:0134</v>
      </c>
      <c r="D6728" s="1" t="str">
        <f t="shared" si="475"/>
        <v>21:0078</v>
      </c>
      <c r="E6728" t="s">
        <v>23977</v>
      </c>
      <c r="F6728" t="s">
        <v>23978</v>
      </c>
      <c r="H6728">
        <v>54.728955499999998</v>
      </c>
      <c r="I6728">
        <v>-66.048568500000002</v>
      </c>
      <c r="J6728" s="1" t="str">
        <f t="shared" si="472"/>
        <v>Till</v>
      </c>
      <c r="K6728" s="1" t="str">
        <f t="shared" si="473"/>
        <v>&lt;63 micron</v>
      </c>
      <c r="L6728">
        <v>0.1</v>
      </c>
      <c r="M6728">
        <v>2.25</v>
      </c>
      <c r="N6728">
        <v>6</v>
      </c>
      <c r="O6728">
        <v>40</v>
      </c>
      <c r="P6728">
        <v>0.5</v>
      </c>
      <c r="Q6728">
        <v>1</v>
      </c>
      <c r="R6728">
        <v>0.2</v>
      </c>
      <c r="S6728">
        <v>0.25</v>
      </c>
      <c r="T6728">
        <v>13</v>
      </c>
      <c r="U6728">
        <v>56</v>
      </c>
      <c r="V6728">
        <v>37</v>
      </c>
      <c r="W6728">
        <v>5.92</v>
      </c>
      <c r="X6728">
        <v>5</v>
      </c>
      <c r="Y6728">
        <v>0.5</v>
      </c>
      <c r="Z6728">
        <v>0.11</v>
      </c>
      <c r="AA6728">
        <v>20</v>
      </c>
      <c r="AB6728">
        <v>0.69</v>
      </c>
      <c r="AC6728">
        <v>555</v>
      </c>
      <c r="AD6728">
        <v>2</v>
      </c>
      <c r="AE6728">
        <v>0.01</v>
      </c>
      <c r="AF6728">
        <v>29</v>
      </c>
      <c r="AG6728">
        <v>430</v>
      </c>
      <c r="AH6728">
        <v>8</v>
      </c>
      <c r="AI6728">
        <v>2</v>
      </c>
      <c r="AJ6728">
        <v>4</v>
      </c>
      <c r="AK6728">
        <v>6</v>
      </c>
      <c r="AL6728">
        <v>0.09</v>
      </c>
      <c r="AM6728">
        <v>5</v>
      </c>
      <c r="AN6728">
        <v>5</v>
      </c>
      <c r="AO6728">
        <v>57</v>
      </c>
      <c r="AP6728">
        <v>5</v>
      </c>
      <c r="AQ6728">
        <v>86</v>
      </c>
    </row>
    <row r="6729" spans="1:43" hidden="1" x14ac:dyDescent="0.25">
      <c r="A6729" t="s">
        <v>23979</v>
      </c>
      <c r="B6729" t="s">
        <v>23980</v>
      </c>
      <c r="C6729" s="1" t="str">
        <f t="shared" si="474"/>
        <v>21:0134</v>
      </c>
      <c r="D6729" s="1" t="str">
        <f t="shared" si="475"/>
        <v>21:0078</v>
      </c>
      <c r="E6729" t="s">
        <v>23981</v>
      </c>
      <c r="F6729" t="s">
        <v>23982</v>
      </c>
      <c r="H6729">
        <v>54.819046499999999</v>
      </c>
      <c r="I6729">
        <v>-66.093381899999997</v>
      </c>
      <c r="J6729" s="1" t="str">
        <f t="shared" si="472"/>
        <v>Till</v>
      </c>
      <c r="K6729" s="1" t="str">
        <f t="shared" si="473"/>
        <v>&lt;63 micron</v>
      </c>
      <c r="L6729">
        <v>0.2</v>
      </c>
      <c r="M6729">
        <v>2.85</v>
      </c>
      <c r="N6729">
        <v>6</v>
      </c>
      <c r="O6729">
        <v>30</v>
      </c>
      <c r="P6729">
        <v>0.5</v>
      </c>
      <c r="Q6729">
        <v>1</v>
      </c>
      <c r="R6729">
        <v>0.16</v>
      </c>
      <c r="S6729">
        <v>0.25</v>
      </c>
      <c r="T6729">
        <v>16</v>
      </c>
      <c r="U6729">
        <v>77</v>
      </c>
      <c r="V6729">
        <v>60</v>
      </c>
      <c r="W6729">
        <v>5.77</v>
      </c>
      <c r="X6729">
        <v>5</v>
      </c>
      <c r="Y6729">
        <v>0.5</v>
      </c>
      <c r="Z6729">
        <v>0.1</v>
      </c>
      <c r="AA6729">
        <v>10</v>
      </c>
      <c r="AB6729">
        <v>0.88</v>
      </c>
      <c r="AC6729">
        <v>550</v>
      </c>
      <c r="AD6729">
        <v>2</v>
      </c>
      <c r="AE6729">
        <v>0.01</v>
      </c>
      <c r="AF6729">
        <v>37</v>
      </c>
      <c r="AG6729">
        <v>490</v>
      </c>
      <c r="AH6729">
        <v>10</v>
      </c>
      <c r="AI6729">
        <v>1</v>
      </c>
      <c r="AJ6729">
        <v>5</v>
      </c>
      <c r="AK6729">
        <v>7</v>
      </c>
      <c r="AL6729">
        <v>0.1</v>
      </c>
      <c r="AM6729">
        <v>5</v>
      </c>
      <c r="AN6729">
        <v>5</v>
      </c>
      <c r="AO6729">
        <v>76</v>
      </c>
      <c r="AP6729">
        <v>5</v>
      </c>
      <c r="AQ6729">
        <v>100</v>
      </c>
    </row>
    <row r="6730" spans="1:43" hidden="1" x14ac:dyDescent="0.25">
      <c r="A6730" t="s">
        <v>23983</v>
      </c>
      <c r="B6730" t="s">
        <v>23984</v>
      </c>
      <c r="C6730" s="1" t="str">
        <f t="shared" si="474"/>
        <v>21:0134</v>
      </c>
      <c r="D6730" s="1" t="str">
        <f t="shared" si="475"/>
        <v>21:0078</v>
      </c>
      <c r="E6730" t="s">
        <v>23985</v>
      </c>
      <c r="F6730" t="s">
        <v>23986</v>
      </c>
      <c r="H6730">
        <v>54.901582900000001</v>
      </c>
      <c r="I6730">
        <v>-66.085878500000007</v>
      </c>
      <c r="J6730" s="1" t="str">
        <f t="shared" si="472"/>
        <v>Till</v>
      </c>
      <c r="K6730" s="1" t="str">
        <f t="shared" si="473"/>
        <v>&lt;63 micron</v>
      </c>
      <c r="L6730">
        <v>0.1</v>
      </c>
      <c r="M6730">
        <v>2.19</v>
      </c>
      <c r="N6730">
        <v>1</v>
      </c>
      <c r="O6730">
        <v>30</v>
      </c>
      <c r="P6730">
        <v>0.25</v>
      </c>
      <c r="Q6730">
        <v>2</v>
      </c>
      <c r="R6730">
        <v>0.16</v>
      </c>
      <c r="S6730">
        <v>0.5</v>
      </c>
      <c r="T6730">
        <v>13</v>
      </c>
      <c r="U6730">
        <v>60</v>
      </c>
      <c r="V6730">
        <v>51</v>
      </c>
      <c r="W6730">
        <v>5.14</v>
      </c>
      <c r="X6730">
        <v>5</v>
      </c>
      <c r="Y6730">
        <v>0.5</v>
      </c>
      <c r="Z6730">
        <v>0.11</v>
      </c>
      <c r="AA6730">
        <v>20</v>
      </c>
      <c r="AB6730">
        <v>0.79</v>
      </c>
      <c r="AC6730">
        <v>460</v>
      </c>
      <c r="AD6730">
        <v>1</v>
      </c>
      <c r="AE6730">
        <v>0.01</v>
      </c>
      <c r="AF6730">
        <v>37</v>
      </c>
      <c r="AG6730">
        <v>280</v>
      </c>
      <c r="AH6730">
        <v>8</v>
      </c>
      <c r="AI6730">
        <v>4</v>
      </c>
      <c r="AJ6730">
        <v>5</v>
      </c>
      <c r="AK6730">
        <v>8</v>
      </c>
      <c r="AL6730">
        <v>0.1</v>
      </c>
      <c r="AM6730">
        <v>5</v>
      </c>
      <c r="AN6730">
        <v>5</v>
      </c>
      <c r="AO6730">
        <v>64</v>
      </c>
      <c r="AP6730">
        <v>5</v>
      </c>
      <c r="AQ6730">
        <v>80</v>
      </c>
    </row>
    <row r="6731" spans="1:43" hidden="1" x14ac:dyDescent="0.25">
      <c r="A6731" t="s">
        <v>23987</v>
      </c>
      <c r="B6731" t="s">
        <v>23988</v>
      </c>
      <c r="C6731" s="1" t="str">
        <f t="shared" si="474"/>
        <v>21:0134</v>
      </c>
      <c r="D6731" s="1" t="str">
        <f t="shared" si="475"/>
        <v>21:0078</v>
      </c>
      <c r="E6731" t="s">
        <v>23989</v>
      </c>
      <c r="F6731" t="s">
        <v>23990</v>
      </c>
      <c r="H6731">
        <v>54.899021500000003</v>
      </c>
      <c r="I6731">
        <v>-66.017419599999997</v>
      </c>
      <c r="J6731" s="1" t="str">
        <f t="shared" si="472"/>
        <v>Till</v>
      </c>
      <c r="K6731" s="1" t="str">
        <f t="shared" si="473"/>
        <v>&lt;63 micron</v>
      </c>
      <c r="L6731">
        <v>0.2</v>
      </c>
      <c r="M6731">
        <v>2.0299999999999998</v>
      </c>
      <c r="N6731">
        <v>8</v>
      </c>
      <c r="O6731">
        <v>30</v>
      </c>
      <c r="P6731">
        <v>0.25</v>
      </c>
      <c r="Q6731">
        <v>4</v>
      </c>
      <c r="R6731">
        <v>0.22</v>
      </c>
      <c r="S6731">
        <v>0.25</v>
      </c>
      <c r="T6731">
        <v>14</v>
      </c>
      <c r="U6731">
        <v>64</v>
      </c>
      <c r="V6731">
        <v>54</v>
      </c>
      <c r="W6731">
        <v>5.1100000000000003</v>
      </c>
      <c r="X6731">
        <v>5</v>
      </c>
      <c r="Y6731">
        <v>0.5</v>
      </c>
      <c r="Z6731">
        <v>0.09</v>
      </c>
      <c r="AA6731">
        <v>20</v>
      </c>
      <c r="AB6731">
        <v>0.89</v>
      </c>
      <c r="AC6731">
        <v>430</v>
      </c>
      <c r="AD6731">
        <v>1</v>
      </c>
      <c r="AE6731">
        <v>0.01</v>
      </c>
      <c r="AF6731">
        <v>36</v>
      </c>
      <c r="AG6731">
        <v>290</v>
      </c>
      <c r="AH6731">
        <v>8</v>
      </c>
      <c r="AI6731">
        <v>2</v>
      </c>
      <c r="AJ6731">
        <v>6</v>
      </c>
      <c r="AK6731">
        <v>10</v>
      </c>
      <c r="AL6731">
        <v>0.13</v>
      </c>
      <c r="AM6731">
        <v>5</v>
      </c>
      <c r="AN6731">
        <v>5</v>
      </c>
      <c r="AO6731">
        <v>74</v>
      </c>
      <c r="AP6731">
        <v>5</v>
      </c>
      <c r="AQ6731">
        <v>76</v>
      </c>
    </row>
    <row r="6732" spans="1:43" hidden="1" x14ac:dyDescent="0.25">
      <c r="A6732" t="s">
        <v>23991</v>
      </c>
      <c r="B6732" t="s">
        <v>23992</v>
      </c>
      <c r="C6732" s="1" t="str">
        <f t="shared" si="474"/>
        <v>21:0134</v>
      </c>
      <c r="D6732" s="1" t="str">
        <f t="shared" si="475"/>
        <v>21:0078</v>
      </c>
      <c r="E6732" t="s">
        <v>23993</v>
      </c>
      <c r="F6732" t="s">
        <v>23994</v>
      </c>
      <c r="H6732">
        <v>54.913906300000001</v>
      </c>
      <c r="I6732">
        <v>-66.019440099999997</v>
      </c>
      <c r="J6732" s="1" t="str">
        <f t="shared" si="472"/>
        <v>Till</v>
      </c>
      <c r="K6732" s="1" t="str">
        <f t="shared" si="473"/>
        <v>&lt;63 micron</v>
      </c>
      <c r="L6732">
        <v>0.1</v>
      </c>
      <c r="M6732">
        <v>2.2799999999999998</v>
      </c>
      <c r="N6732">
        <v>2</v>
      </c>
      <c r="O6732">
        <v>20</v>
      </c>
      <c r="P6732">
        <v>0.5</v>
      </c>
      <c r="Q6732">
        <v>1</v>
      </c>
      <c r="R6732">
        <v>0.34</v>
      </c>
      <c r="S6732">
        <v>0.25</v>
      </c>
      <c r="T6732">
        <v>16</v>
      </c>
      <c r="U6732">
        <v>225</v>
      </c>
      <c r="V6732">
        <v>45</v>
      </c>
      <c r="W6732">
        <v>6.41</v>
      </c>
      <c r="X6732">
        <v>5</v>
      </c>
      <c r="Y6732">
        <v>1</v>
      </c>
      <c r="Z6732">
        <v>0.06</v>
      </c>
      <c r="AA6732">
        <v>10</v>
      </c>
      <c r="AB6732">
        <v>1.28</v>
      </c>
      <c r="AC6732">
        <v>405</v>
      </c>
      <c r="AD6732">
        <v>1</v>
      </c>
      <c r="AE6732">
        <v>5.0000000000000001E-3</v>
      </c>
      <c r="AF6732">
        <v>65</v>
      </c>
      <c r="AG6732">
        <v>630</v>
      </c>
      <c r="AH6732">
        <v>1</v>
      </c>
      <c r="AI6732">
        <v>1</v>
      </c>
      <c r="AJ6732">
        <v>4</v>
      </c>
      <c r="AK6732">
        <v>9</v>
      </c>
      <c r="AL6732">
        <v>0.31</v>
      </c>
      <c r="AM6732">
        <v>5</v>
      </c>
      <c r="AN6732">
        <v>5</v>
      </c>
      <c r="AO6732">
        <v>109</v>
      </c>
      <c r="AP6732">
        <v>5</v>
      </c>
      <c r="AQ6732">
        <v>52</v>
      </c>
    </row>
    <row r="6733" spans="1:43" hidden="1" x14ac:dyDescent="0.25">
      <c r="A6733" t="s">
        <v>23995</v>
      </c>
      <c r="B6733" t="s">
        <v>23996</v>
      </c>
      <c r="C6733" s="1" t="str">
        <f t="shared" si="474"/>
        <v>21:0134</v>
      </c>
      <c r="D6733" s="1" t="str">
        <f t="shared" si="475"/>
        <v>21:0078</v>
      </c>
      <c r="E6733" t="s">
        <v>23997</v>
      </c>
      <c r="F6733" t="s">
        <v>23998</v>
      </c>
      <c r="H6733">
        <v>54.910476699999997</v>
      </c>
      <c r="I6733">
        <v>-65.953830499999995</v>
      </c>
      <c r="J6733" s="1" t="str">
        <f t="shared" si="472"/>
        <v>Till</v>
      </c>
      <c r="K6733" s="1" t="str">
        <f t="shared" si="473"/>
        <v>&lt;63 micron</v>
      </c>
      <c r="L6733">
        <v>0.1</v>
      </c>
      <c r="M6733">
        <v>3.32</v>
      </c>
      <c r="N6733">
        <v>12</v>
      </c>
      <c r="O6733">
        <v>40</v>
      </c>
      <c r="P6733">
        <v>0.5</v>
      </c>
      <c r="Q6733">
        <v>2</v>
      </c>
      <c r="R6733">
        <v>0.21</v>
      </c>
      <c r="S6733">
        <v>0.25</v>
      </c>
      <c r="T6733">
        <v>12</v>
      </c>
      <c r="U6733">
        <v>130</v>
      </c>
      <c r="V6733">
        <v>83</v>
      </c>
      <c r="W6733">
        <v>6.94</v>
      </c>
      <c r="X6733">
        <v>5</v>
      </c>
      <c r="Y6733">
        <v>0.5</v>
      </c>
      <c r="Z6733">
        <v>0.14000000000000001</v>
      </c>
      <c r="AA6733">
        <v>10</v>
      </c>
      <c r="AB6733">
        <v>1.06</v>
      </c>
      <c r="AC6733">
        <v>370</v>
      </c>
      <c r="AD6733">
        <v>2</v>
      </c>
      <c r="AE6733">
        <v>0.01</v>
      </c>
      <c r="AF6733">
        <v>41</v>
      </c>
      <c r="AG6733">
        <v>570</v>
      </c>
      <c r="AH6733">
        <v>6</v>
      </c>
      <c r="AI6733">
        <v>2</v>
      </c>
      <c r="AJ6733">
        <v>7</v>
      </c>
      <c r="AK6733">
        <v>8</v>
      </c>
      <c r="AL6733">
        <v>0.21</v>
      </c>
      <c r="AM6733">
        <v>5</v>
      </c>
      <c r="AN6733">
        <v>5</v>
      </c>
      <c r="AO6733">
        <v>119</v>
      </c>
      <c r="AP6733">
        <v>5</v>
      </c>
      <c r="AQ6733">
        <v>68</v>
      </c>
    </row>
    <row r="6734" spans="1:43" hidden="1" x14ac:dyDescent="0.25">
      <c r="A6734" t="s">
        <v>23999</v>
      </c>
      <c r="B6734" t="s">
        <v>24000</v>
      </c>
      <c r="C6734" s="1" t="str">
        <f t="shared" si="474"/>
        <v>21:0134</v>
      </c>
      <c r="D6734" s="1" t="str">
        <f t="shared" si="475"/>
        <v>21:0078</v>
      </c>
      <c r="E6734" t="s">
        <v>24001</v>
      </c>
      <c r="F6734" t="s">
        <v>24002</v>
      </c>
      <c r="H6734">
        <v>54.933071200000001</v>
      </c>
      <c r="I6734">
        <v>-65.911769100000001</v>
      </c>
      <c r="J6734" s="1" t="str">
        <f t="shared" si="472"/>
        <v>Till</v>
      </c>
      <c r="K6734" s="1" t="str">
        <f t="shared" si="473"/>
        <v>&lt;63 micron</v>
      </c>
      <c r="L6734">
        <v>0.2</v>
      </c>
      <c r="M6734">
        <v>3</v>
      </c>
      <c r="N6734">
        <v>4</v>
      </c>
      <c r="O6734">
        <v>40</v>
      </c>
      <c r="P6734">
        <v>0.5</v>
      </c>
      <c r="Q6734">
        <v>1</v>
      </c>
      <c r="R6734">
        <v>0.23</v>
      </c>
      <c r="S6734">
        <v>0.25</v>
      </c>
      <c r="T6734">
        <v>13</v>
      </c>
      <c r="U6734">
        <v>122</v>
      </c>
      <c r="V6734">
        <v>86</v>
      </c>
      <c r="W6734">
        <v>6.26</v>
      </c>
      <c r="X6734">
        <v>5</v>
      </c>
      <c r="Y6734">
        <v>0.5</v>
      </c>
      <c r="Z6734">
        <v>0.14000000000000001</v>
      </c>
      <c r="AA6734">
        <v>10</v>
      </c>
      <c r="AB6734">
        <v>1.1000000000000001</v>
      </c>
      <c r="AC6734">
        <v>330</v>
      </c>
      <c r="AD6734">
        <v>1</v>
      </c>
      <c r="AE6734">
        <v>0.01</v>
      </c>
      <c r="AF6734">
        <v>40</v>
      </c>
      <c r="AG6734">
        <v>470</v>
      </c>
      <c r="AH6734">
        <v>6</v>
      </c>
      <c r="AI6734">
        <v>4</v>
      </c>
      <c r="AJ6734">
        <v>7</v>
      </c>
      <c r="AK6734">
        <v>8</v>
      </c>
      <c r="AL6734">
        <v>0.23</v>
      </c>
      <c r="AM6734">
        <v>5</v>
      </c>
      <c r="AN6734">
        <v>5</v>
      </c>
      <c r="AO6734">
        <v>107</v>
      </c>
      <c r="AP6734">
        <v>5</v>
      </c>
      <c r="AQ6734">
        <v>66</v>
      </c>
    </row>
    <row r="6735" spans="1:43" hidden="1" x14ac:dyDescent="0.25">
      <c r="A6735" t="s">
        <v>24003</v>
      </c>
      <c r="B6735" t="s">
        <v>24004</v>
      </c>
      <c r="C6735" s="1" t="str">
        <f t="shared" si="474"/>
        <v>21:0134</v>
      </c>
      <c r="D6735" s="1" t="str">
        <f t="shared" si="475"/>
        <v>21:0078</v>
      </c>
      <c r="E6735" t="s">
        <v>24005</v>
      </c>
      <c r="F6735" t="s">
        <v>24006</v>
      </c>
      <c r="H6735">
        <v>54.908313</v>
      </c>
      <c r="I6735">
        <v>-65.817914500000001</v>
      </c>
      <c r="J6735" s="1" t="str">
        <f t="shared" si="472"/>
        <v>Till</v>
      </c>
      <c r="K6735" s="1" t="str">
        <f t="shared" si="473"/>
        <v>&lt;63 micron</v>
      </c>
      <c r="L6735">
        <v>0.1</v>
      </c>
      <c r="M6735">
        <v>3.3</v>
      </c>
      <c r="N6735">
        <v>4</v>
      </c>
      <c r="O6735">
        <v>40</v>
      </c>
      <c r="P6735">
        <v>0.5</v>
      </c>
      <c r="Q6735">
        <v>1</v>
      </c>
      <c r="R6735">
        <v>0.28000000000000003</v>
      </c>
      <c r="S6735">
        <v>0.25</v>
      </c>
      <c r="T6735">
        <v>14</v>
      </c>
      <c r="U6735">
        <v>130</v>
      </c>
      <c r="V6735">
        <v>105</v>
      </c>
      <c r="W6735">
        <v>6.38</v>
      </c>
      <c r="X6735">
        <v>5</v>
      </c>
      <c r="Y6735">
        <v>0.5</v>
      </c>
      <c r="Z6735">
        <v>0.13</v>
      </c>
      <c r="AA6735">
        <v>10</v>
      </c>
      <c r="AB6735">
        <v>1.28</v>
      </c>
      <c r="AC6735">
        <v>370</v>
      </c>
      <c r="AD6735">
        <v>2</v>
      </c>
      <c r="AE6735">
        <v>0.01</v>
      </c>
      <c r="AF6735">
        <v>44</v>
      </c>
      <c r="AG6735">
        <v>480</v>
      </c>
      <c r="AH6735">
        <v>6</v>
      </c>
      <c r="AI6735">
        <v>4</v>
      </c>
      <c r="AJ6735">
        <v>7</v>
      </c>
      <c r="AK6735">
        <v>8</v>
      </c>
      <c r="AL6735">
        <v>0.24</v>
      </c>
      <c r="AM6735">
        <v>5</v>
      </c>
      <c r="AN6735">
        <v>5</v>
      </c>
      <c r="AO6735">
        <v>107</v>
      </c>
      <c r="AP6735">
        <v>5</v>
      </c>
      <c r="AQ6735">
        <v>72</v>
      </c>
    </row>
    <row r="6736" spans="1:43" hidden="1" x14ac:dyDescent="0.25">
      <c r="A6736" t="s">
        <v>24007</v>
      </c>
      <c r="B6736" t="s">
        <v>24008</v>
      </c>
      <c r="C6736" s="1" t="str">
        <f t="shared" si="474"/>
        <v>21:0134</v>
      </c>
      <c r="D6736" s="1" t="str">
        <f t="shared" si="475"/>
        <v>21:0078</v>
      </c>
      <c r="E6736" t="s">
        <v>24009</v>
      </c>
      <c r="F6736" t="s">
        <v>24010</v>
      </c>
      <c r="H6736">
        <v>54.665091799999999</v>
      </c>
      <c r="I6736">
        <v>-65.639730099999994</v>
      </c>
      <c r="J6736" s="1" t="str">
        <f t="shared" si="472"/>
        <v>Till</v>
      </c>
      <c r="K6736" s="1" t="str">
        <f t="shared" si="473"/>
        <v>&lt;63 micron</v>
      </c>
      <c r="L6736">
        <v>0.2</v>
      </c>
      <c r="M6736">
        <v>1.67</v>
      </c>
      <c r="N6736">
        <v>1</v>
      </c>
      <c r="O6736">
        <v>90</v>
      </c>
      <c r="P6736">
        <v>0.25</v>
      </c>
      <c r="Q6736">
        <v>1</v>
      </c>
      <c r="R6736">
        <v>0.32</v>
      </c>
      <c r="S6736">
        <v>0.25</v>
      </c>
      <c r="T6736">
        <v>15</v>
      </c>
      <c r="U6736">
        <v>70</v>
      </c>
      <c r="V6736">
        <v>46</v>
      </c>
      <c r="W6736">
        <v>4.3</v>
      </c>
      <c r="X6736">
        <v>5</v>
      </c>
      <c r="Y6736">
        <v>0.5</v>
      </c>
      <c r="Z6736">
        <v>0.19</v>
      </c>
      <c r="AA6736">
        <v>20</v>
      </c>
      <c r="AB6736">
        <v>1.1000000000000001</v>
      </c>
      <c r="AC6736">
        <v>555</v>
      </c>
      <c r="AD6736">
        <v>0.5</v>
      </c>
      <c r="AE6736">
        <v>0.01</v>
      </c>
      <c r="AF6736">
        <v>39</v>
      </c>
      <c r="AG6736">
        <v>510</v>
      </c>
      <c r="AH6736">
        <v>6</v>
      </c>
      <c r="AI6736">
        <v>1</v>
      </c>
      <c r="AJ6736">
        <v>4</v>
      </c>
      <c r="AK6736">
        <v>17</v>
      </c>
      <c r="AL6736">
        <v>0.14000000000000001</v>
      </c>
      <c r="AM6736">
        <v>5</v>
      </c>
      <c r="AN6736">
        <v>5</v>
      </c>
      <c r="AO6736">
        <v>54</v>
      </c>
      <c r="AP6736">
        <v>5</v>
      </c>
      <c r="AQ6736">
        <v>68</v>
      </c>
    </row>
    <row r="6737" spans="1:43" hidden="1" x14ac:dyDescent="0.25">
      <c r="A6737" t="s">
        <v>24011</v>
      </c>
      <c r="B6737" t="s">
        <v>24012</v>
      </c>
      <c r="C6737" s="1" t="str">
        <f t="shared" si="474"/>
        <v>21:0134</v>
      </c>
      <c r="D6737" s="1" t="str">
        <f t="shared" si="475"/>
        <v>21:0078</v>
      </c>
      <c r="E6737" t="s">
        <v>24013</v>
      </c>
      <c r="F6737" t="s">
        <v>24014</v>
      </c>
      <c r="H6737">
        <v>54.6043655</v>
      </c>
      <c r="I6737">
        <v>-65.662122100000005</v>
      </c>
      <c r="J6737" s="1" t="str">
        <f t="shared" si="472"/>
        <v>Till</v>
      </c>
      <c r="K6737" s="1" t="str">
        <f t="shared" si="473"/>
        <v>&lt;63 micron</v>
      </c>
      <c r="L6737">
        <v>0.1</v>
      </c>
      <c r="M6737">
        <v>1.66</v>
      </c>
      <c r="N6737">
        <v>2</v>
      </c>
      <c r="O6737">
        <v>40</v>
      </c>
      <c r="P6737">
        <v>0.25</v>
      </c>
      <c r="Q6737">
        <v>2</v>
      </c>
      <c r="R6737">
        <v>0.16</v>
      </c>
      <c r="S6737">
        <v>0.25</v>
      </c>
      <c r="T6737">
        <v>13</v>
      </c>
      <c r="U6737">
        <v>48</v>
      </c>
      <c r="V6737">
        <v>26</v>
      </c>
      <c r="W6737">
        <v>4.5199999999999996</v>
      </c>
      <c r="X6737">
        <v>5</v>
      </c>
      <c r="Y6737">
        <v>0.5</v>
      </c>
      <c r="Z6737">
        <v>0.1</v>
      </c>
      <c r="AA6737">
        <v>20</v>
      </c>
      <c r="AB6737">
        <v>0.71</v>
      </c>
      <c r="AC6737">
        <v>595</v>
      </c>
      <c r="AD6737">
        <v>1</v>
      </c>
      <c r="AE6737">
        <v>0.01</v>
      </c>
      <c r="AF6737">
        <v>23</v>
      </c>
      <c r="AG6737">
        <v>370</v>
      </c>
      <c r="AH6737">
        <v>8</v>
      </c>
      <c r="AI6737">
        <v>2</v>
      </c>
      <c r="AJ6737">
        <v>3</v>
      </c>
      <c r="AK6737">
        <v>9</v>
      </c>
      <c r="AL6737">
        <v>0.1</v>
      </c>
      <c r="AM6737">
        <v>5</v>
      </c>
      <c r="AN6737">
        <v>5</v>
      </c>
      <c r="AO6737">
        <v>43</v>
      </c>
      <c r="AP6737">
        <v>5</v>
      </c>
      <c r="AQ6737">
        <v>60</v>
      </c>
    </row>
    <row r="6738" spans="1:43" hidden="1" x14ac:dyDescent="0.25">
      <c r="A6738" t="s">
        <v>24015</v>
      </c>
      <c r="B6738" t="s">
        <v>24016</v>
      </c>
      <c r="C6738" s="1" t="str">
        <f t="shared" si="474"/>
        <v>21:0134</v>
      </c>
      <c r="D6738" s="1" t="str">
        <f t="shared" si="475"/>
        <v>21:0078</v>
      </c>
      <c r="E6738" t="s">
        <v>24017</v>
      </c>
      <c r="F6738" t="s">
        <v>24018</v>
      </c>
      <c r="H6738">
        <v>53.942061299999999</v>
      </c>
      <c r="I6738">
        <v>-63.016764199999997</v>
      </c>
      <c r="J6738" s="1" t="str">
        <f t="shared" si="472"/>
        <v>Till</v>
      </c>
      <c r="K6738" s="1" t="str">
        <f t="shared" si="473"/>
        <v>&lt;63 micron</v>
      </c>
      <c r="L6738">
        <v>0.1</v>
      </c>
      <c r="M6738">
        <v>0.45</v>
      </c>
      <c r="N6738">
        <v>1</v>
      </c>
      <c r="O6738">
        <v>60</v>
      </c>
      <c r="P6738">
        <v>0.25</v>
      </c>
      <c r="Q6738">
        <v>4</v>
      </c>
      <c r="R6738">
        <v>0.44</v>
      </c>
      <c r="S6738">
        <v>0.25</v>
      </c>
      <c r="T6738">
        <v>6</v>
      </c>
      <c r="U6738">
        <v>18</v>
      </c>
      <c r="V6738">
        <v>14</v>
      </c>
      <c r="W6738">
        <v>2</v>
      </c>
      <c r="X6738">
        <v>5</v>
      </c>
      <c r="Y6738">
        <v>0.5</v>
      </c>
      <c r="Z6738">
        <v>7.0000000000000007E-2</v>
      </c>
      <c r="AA6738">
        <v>20</v>
      </c>
      <c r="AB6738">
        <v>0.22</v>
      </c>
      <c r="AC6738">
        <v>215</v>
      </c>
      <c r="AD6738">
        <v>0.5</v>
      </c>
      <c r="AE6738">
        <v>0.02</v>
      </c>
      <c r="AF6738">
        <v>6</v>
      </c>
      <c r="AG6738">
        <v>830</v>
      </c>
      <c r="AH6738">
        <v>6</v>
      </c>
      <c r="AI6738">
        <v>2</v>
      </c>
      <c r="AJ6738">
        <v>2</v>
      </c>
      <c r="AK6738">
        <v>22</v>
      </c>
      <c r="AL6738">
        <v>0.06</v>
      </c>
      <c r="AM6738">
        <v>5</v>
      </c>
      <c r="AN6738">
        <v>5</v>
      </c>
      <c r="AO6738">
        <v>31</v>
      </c>
      <c r="AP6738">
        <v>5</v>
      </c>
      <c r="AQ6738">
        <v>18</v>
      </c>
    </row>
    <row r="6739" spans="1:43" hidden="1" x14ac:dyDescent="0.25">
      <c r="A6739" t="s">
        <v>24019</v>
      </c>
      <c r="B6739" t="s">
        <v>24020</v>
      </c>
      <c r="C6739" s="1" t="str">
        <f t="shared" si="474"/>
        <v>21:0134</v>
      </c>
      <c r="D6739" s="1" t="str">
        <f t="shared" si="475"/>
        <v>21:0078</v>
      </c>
      <c r="E6739" t="s">
        <v>24021</v>
      </c>
      <c r="F6739" t="s">
        <v>24022</v>
      </c>
      <c r="H6739">
        <v>54.430450299999997</v>
      </c>
      <c r="I6739">
        <v>-65.837426899999997</v>
      </c>
      <c r="J6739" s="1" t="str">
        <f t="shared" si="472"/>
        <v>Till</v>
      </c>
      <c r="K6739" s="1" t="str">
        <f t="shared" si="473"/>
        <v>&lt;63 micron</v>
      </c>
      <c r="L6739">
        <v>0.2</v>
      </c>
      <c r="M6739">
        <v>1.92</v>
      </c>
      <c r="N6739">
        <v>1</v>
      </c>
      <c r="O6739">
        <v>60</v>
      </c>
      <c r="P6739">
        <v>0.25</v>
      </c>
      <c r="Q6739">
        <v>1</v>
      </c>
      <c r="R6739">
        <v>0.1</v>
      </c>
      <c r="S6739">
        <v>0.25</v>
      </c>
      <c r="T6739">
        <v>12</v>
      </c>
      <c r="U6739">
        <v>45</v>
      </c>
      <c r="V6739">
        <v>32</v>
      </c>
      <c r="W6739">
        <v>4.88</v>
      </c>
      <c r="X6739">
        <v>5</v>
      </c>
      <c r="Y6739">
        <v>0.5</v>
      </c>
      <c r="Z6739">
        <v>0.1</v>
      </c>
      <c r="AA6739">
        <v>20</v>
      </c>
      <c r="AB6739">
        <v>0.56999999999999995</v>
      </c>
      <c r="AC6739">
        <v>650</v>
      </c>
      <c r="AD6739">
        <v>0.5</v>
      </c>
      <c r="AE6739">
        <v>5.0000000000000001E-3</v>
      </c>
      <c r="AF6739">
        <v>25</v>
      </c>
      <c r="AG6739">
        <v>360</v>
      </c>
      <c r="AH6739">
        <v>8</v>
      </c>
      <c r="AI6739">
        <v>2</v>
      </c>
      <c r="AJ6739">
        <v>3</v>
      </c>
      <c r="AK6739">
        <v>6</v>
      </c>
      <c r="AL6739">
        <v>0.08</v>
      </c>
      <c r="AM6739">
        <v>5</v>
      </c>
      <c r="AN6739">
        <v>5</v>
      </c>
      <c r="AO6739">
        <v>43</v>
      </c>
      <c r="AP6739">
        <v>5</v>
      </c>
      <c r="AQ6739">
        <v>68</v>
      </c>
    </row>
    <row r="6740" spans="1:43" hidden="1" x14ac:dyDescent="0.25">
      <c r="A6740" t="s">
        <v>24023</v>
      </c>
      <c r="B6740" t="s">
        <v>24024</v>
      </c>
      <c r="C6740" s="1" t="str">
        <f t="shared" si="474"/>
        <v>21:0134</v>
      </c>
      <c r="D6740" s="1" t="str">
        <f t="shared" si="475"/>
        <v>21:0078</v>
      </c>
      <c r="E6740" t="s">
        <v>24025</v>
      </c>
      <c r="F6740" t="s">
        <v>24026</v>
      </c>
      <c r="H6740">
        <v>54.420746000000001</v>
      </c>
      <c r="I6740">
        <v>-65.867591899999994</v>
      </c>
      <c r="J6740" s="1" t="str">
        <f t="shared" si="472"/>
        <v>Till</v>
      </c>
      <c r="K6740" s="1" t="str">
        <f t="shared" si="473"/>
        <v>&lt;63 micron</v>
      </c>
      <c r="L6740">
        <v>0.1</v>
      </c>
      <c r="M6740">
        <v>2.15</v>
      </c>
      <c r="N6740">
        <v>4</v>
      </c>
      <c r="O6740">
        <v>70</v>
      </c>
      <c r="P6740">
        <v>0.25</v>
      </c>
      <c r="Q6740">
        <v>1</v>
      </c>
      <c r="R6740">
        <v>0.11</v>
      </c>
      <c r="S6740">
        <v>0.25</v>
      </c>
      <c r="T6740">
        <v>12</v>
      </c>
      <c r="U6740">
        <v>51</v>
      </c>
      <c r="V6740">
        <v>31</v>
      </c>
      <c r="W6740">
        <v>5.42</v>
      </c>
      <c r="X6740">
        <v>5</v>
      </c>
      <c r="Y6740">
        <v>0.5</v>
      </c>
      <c r="Z6740">
        <v>0.12</v>
      </c>
      <c r="AA6740">
        <v>20</v>
      </c>
      <c r="AB6740">
        <v>0.64</v>
      </c>
      <c r="AC6740">
        <v>760</v>
      </c>
      <c r="AD6740">
        <v>0.5</v>
      </c>
      <c r="AE6740">
        <v>0.01</v>
      </c>
      <c r="AF6740">
        <v>29</v>
      </c>
      <c r="AG6740">
        <v>390</v>
      </c>
      <c r="AH6740">
        <v>8</v>
      </c>
      <c r="AI6740">
        <v>2</v>
      </c>
      <c r="AJ6740">
        <v>4</v>
      </c>
      <c r="AK6740">
        <v>6</v>
      </c>
      <c r="AL6740">
        <v>0.08</v>
      </c>
      <c r="AM6740">
        <v>5</v>
      </c>
      <c r="AN6740">
        <v>5</v>
      </c>
      <c r="AO6740">
        <v>47</v>
      </c>
      <c r="AP6740">
        <v>5</v>
      </c>
      <c r="AQ6740">
        <v>88</v>
      </c>
    </row>
    <row r="6741" spans="1:43" hidden="1" x14ac:dyDescent="0.25">
      <c r="A6741" t="s">
        <v>24027</v>
      </c>
      <c r="B6741" t="s">
        <v>24028</v>
      </c>
      <c r="C6741" s="1" t="str">
        <f t="shared" si="474"/>
        <v>21:0134</v>
      </c>
      <c r="D6741" s="1" t="str">
        <f t="shared" si="475"/>
        <v>21:0078</v>
      </c>
      <c r="E6741" t="s">
        <v>24029</v>
      </c>
      <c r="F6741" t="s">
        <v>24030</v>
      </c>
      <c r="H6741">
        <v>54.382936800000003</v>
      </c>
      <c r="I6741">
        <v>-65.869575699999999</v>
      </c>
      <c r="J6741" s="1" t="str">
        <f t="shared" ref="J6741:J6804" si="476">HYPERLINK("http://geochem.nrcan.gc.ca/cdogs/content/kwd/kwd020044_e.htm", "Till")</f>
        <v>Till</v>
      </c>
      <c r="K6741" s="1" t="str">
        <f t="shared" si="473"/>
        <v>&lt;63 micron</v>
      </c>
      <c r="L6741">
        <v>0.1</v>
      </c>
      <c r="M6741">
        <v>2.1800000000000002</v>
      </c>
      <c r="N6741">
        <v>1</v>
      </c>
      <c r="O6741">
        <v>80</v>
      </c>
      <c r="P6741">
        <v>0.5</v>
      </c>
      <c r="Q6741">
        <v>1</v>
      </c>
      <c r="R6741">
        <v>0.11</v>
      </c>
      <c r="S6741">
        <v>0.25</v>
      </c>
      <c r="T6741">
        <v>15</v>
      </c>
      <c r="U6741">
        <v>51</v>
      </c>
      <c r="V6741">
        <v>31</v>
      </c>
      <c r="W6741">
        <v>6.12</v>
      </c>
      <c r="X6741">
        <v>5</v>
      </c>
      <c r="Y6741">
        <v>0.5</v>
      </c>
      <c r="Z6741">
        <v>0.12</v>
      </c>
      <c r="AA6741">
        <v>20</v>
      </c>
      <c r="AB6741">
        <v>0.62</v>
      </c>
      <c r="AC6741">
        <v>1085</v>
      </c>
      <c r="AD6741">
        <v>1</v>
      </c>
      <c r="AE6741">
        <v>0.01</v>
      </c>
      <c r="AF6741">
        <v>35</v>
      </c>
      <c r="AG6741">
        <v>360</v>
      </c>
      <c r="AH6741">
        <v>8</v>
      </c>
      <c r="AI6741">
        <v>2</v>
      </c>
      <c r="AJ6741">
        <v>4</v>
      </c>
      <c r="AK6741">
        <v>6</v>
      </c>
      <c r="AL6741">
        <v>0.08</v>
      </c>
      <c r="AM6741">
        <v>5</v>
      </c>
      <c r="AN6741">
        <v>5</v>
      </c>
      <c r="AO6741">
        <v>49</v>
      </c>
      <c r="AP6741">
        <v>5</v>
      </c>
      <c r="AQ6741">
        <v>76</v>
      </c>
    </row>
    <row r="6742" spans="1:43" hidden="1" x14ac:dyDescent="0.25">
      <c r="A6742" t="s">
        <v>24031</v>
      </c>
      <c r="B6742" t="s">
        <v>24032</v>
      </c>
      <c r="C6742" s="1" t="str">
        <f t="shared" si="474"/>
        <v>21:0134</v>
      </c>
      <c r="D6742" s="1" t="str">
        <f t="shared" si="475"/>
        <v>21:0078</v>
      </c>
      <c r="E6742" t="s">
        <v>24033</v>
      </c>
      <c r="F6742" t="s">
        <v>24034</v>
      </c>
      <c r="H6742">
        <v>54.361758799999997</v>
      </c>
      <c r="I6742">
        <v>-65.852703199999993</v>
      </c>
      <c r="J6742" s="1" t="str">
        <f t="shared" si="476"/>
        <v>Till</v>
      </c>
      <c r="K6742" s="1" t="str">
        <f t="shared" si="473"/>
        <v>&lt;63 micron</v>
      </c>
      <c r="L6742">
        <v>0.1</v>
      </c>
      <c r="M6742">
        <v>2.04</v>
      </c>
      <c r="N6742">
        <v>6</v>
      </c>
      <c r="O6742">
        <v>70</v>
      </c>
      <c r="P6742">
        <v>0.25</v>
      </c>
      <c r="Q6742">
        <v>1</v>
      </c>
      <c r="R6742">
        <v>0.1</v>
      </c>
      <c r="S6742">
        <v>0.25</v>
      </c>
      <c r="T6742">
        <v>11</v>
      </c>
      <c r="U6742">
        <v>52</v>
      </c>
      <c r="V6742">
        <v>37</v>
      </c>
      <c r="W6742">
        <v>5.7</v>
      </c>
      <c r="X6742">
        <v>5</v>
      </c>
      <c r="Y6742">
        <v>1</v>
      </c>
      <c r="Z6742">
        <v>0.15</v>
      </c>
      <c r="AA6742">
        <v>20</v>
      </c>
      <c r="AB6742">
        <v>0.65</v>
      </c>
      <c r="AC6742">
        <v>750</v>
      </c>
      <c r="AD6742">
        <v>1</v>
      </c>
      <c r="AE6742">
        <v>0.01</v>
      </c>
      <c r="AF6742">
        <v>31</v>
      </c>
      <c r="AG6742">
        <v>360</v>
      </c>
      <c r="AH6742">
        <v>6</v>
      </c>
      <c r="AI6742">
        <v>2</v>
      </c>
      <c r="AJ6742">
        <v>4</v>
      </c>
      <c r="AK6742">
        <v>6</v>
      </c>
      <c r="AL6742">
        <v>0.1</v>
      </c>
      <c r="AM6742">
        <v>5</v>
      </c>
      <c r="AN6742">
        <v>5</v>
      </c>
      <c r="AO6742">
        <v>49</v>
      </c>
      <c r="AP6742">
        <v>5</v>
      </c>
      <c r="AQ6742">
        <v>74</v>
      </c>
    </row>
    <row r="6743" spans="1:43" hidden="1" x14ac:dyDescent="0.25">
      <c r="A6743" t="s">
        <v>24035</v>
      </c>
      <c r="B6743" t="s">
        <v>24036</v>
      </c>
      <c r="C6743" s="1" t="str">
        <f t="shared" si="474"/>
        <v>21:0134</v>
      </c>
      <c r="D6743" s="1" t="str">
        <f t="shared" si="475"/>
        <v>21:0078</v>
      </c>
      <c r="E6743" t="s">
        <v>24037</v>
      </c>
      <c r="F6743" t="s">
        <v>24038</v>
      </c>
      <c r="H6743">
        <v>54.4042314</v>
      </c>
      <c r="I6743">
        <v>-65.955827099999993</v>
      </c>
      <c r="J6743" s="1" t="str">
        <f t="shared" si="476"/>
        <v>Till</v>
      </c>
      <c r="K6743" s="1" t="str">
        <f t="shared" si="473"/>
        <v>&lt;63 micron</v>
      </c>
      <c r="L6743">
        <v>0.1</v>
      </c>
      <c r="M6743">
        <v>2.23</v>
      </c>
      <c r="N6743">
        <v>6</v>
      </c>
      <c r="O6743">
        <v>60</v>
      </c>
      <c r="P6743">
        <v>0.5</v>
      </c>
      <c r="Q6743">
        <v>2</v>
      </c>
      <c r="R6743">
        <v>0.13</v>
      </c>
      <c r="S6743">
        <v>0.25</v>
      </c>
      <c r="T6743">
        <v>14</v>
      </c>
      <c r="U6743">
        <v>54</v>
      </c>
      <c r="V6743">
        <v>36</v>
      </c>
      <c r="W6743">
        <v>5.96</v>
      </c>
      <c r="X6743">
        <v>5</v>
      </c>
      <c r="Y6743">
        <v>0.5</v>
      </c>
      <c r="Z6743">
        <v>0.14000000000000001</v>
      </c>
      <c r="AA6743">
        <v>20</v>
      </c>
      <c r="AB6743">
        <v>0.64</v>
      </c>
      <c r="AC6743">
        <v>870</v>
      </c>
      <c r="AD6743">
        <v>1</v>
      </c>
      <c r="AE6743">
        <v>0.01</v>
      </c>
      <c r="AF6743">
        <v>34</v>
      </c>
      <c r="AG6743">
        <v>430</v>
      </c>
      <c r="AH6743">
        <v>6</v>
      </c>
      <c r="AI6743">
        <v>2</v>
      </c>
      <c r="AJ6743">
        <v>4</v>
      </c>
      <c r="AK6743">
        <v>7</v>
      </c>
      <c r="AL6743">
        <v>0.1</v>
      </c>
      <c r="AM6743">
        <v>5</v>
      </c>
      <c r="AN6743">
        <v>5</v>
      </c>
      <c r="AO6743">
        <v>52</v>
      </c>
      <c r="AP6743">
        <v>5</v>
      </c>
      <c r="AQ6743">
        <v>92</v>
      </c>
    </row>
    <row r="6744" spans="1:43" hidden="1" x14ac:dyDescent="0.25">
      <c r="A6744" t="s">
        <v>24039</v>
      </c>
      <c r="B6744" t="s">
        <v>24040</v>
      </c>
      <c r="C6744" s="1" t="str">
        <f t="shared" si="474"/>
        <v>21:0134</v>
      </c>
      <c r="D6744" s="1" t="str">
        <f t="shared" si="475"/>
        <v>21:0078</v>
      </c>
      <c r="E6744" t="s">
        <v>24041</v>
      </c>
      <c r="F6744" t="s">
        <v>24042</v>
      </c>
      <c r="H6744">
        <v>54.426410599999997</v>
      </c>
      <c r="I6744">
        <v>-65.931209600000003</v>
      </c>
      <c r="J6744" s="1" t="str">
        <f t="shared" si="476"/>
        <v>Till</v>
      </c>
      <c r="K6744" s="1" t="str">
        <f t="shared" si="473"/>
        <v>&lt;63 micron</v>
      </c>
      <c r="L6744">
        <v>0.1</v>
      </c>
      <c r="M6744">
        <v>2.27</v>
      </c>
      <c r="N6744">
        <v>6</v>
      </c>
      <c r="O6744">
        <v>50</v>
      </c>
      <c r="P6744">
        <v>0.5</v>
      </c>
      <c r="Q6744">
        <v>1</v>
      </c>
      <c r="R6744">
        <v>0.14000000000000001</v>
      </c>
      <c r="S6744">
        <v>0.25</v>
      </c>
      <c r="T6744">
        <v>14</v>
      </c>
      <c r="U6744">
        <v>56</v>
      </c>
      <c r="V6744">
        <v>36</v>
      </c>
      <c r="W6744">
        <v>5.97</v>
      </c>
      <c r="X6744">
        <v>5</v>
      </c>
      <c r="Y6744">
        <v>1</v>
      </c>
      <c r="Z6744">
        <v>0.15</v>
      </c>
      <c r="AA6744">
        <v>20</v>
      </c>
      <c r="AB6744">
        <v>0.63</v>
      </c>
      <c r="AC6744">
        <v>910</v>
      </c>
      <c r="AD6744">
        <v>1</v>
      </c>
      <c r="AE6744">
        <v>0.01</v>
      </c>
      <c r="AF6744">
        <v>30</v>
      </c>
      <c r="AG6744">
        <v>430</v>
      </c>
      <c r="AH6744">
        <v>8</v>
      </c>
      <c r="AI6744">
        <v>4</v>
      </c>
      <c r="AJ6744">
        <v>4</v>
      </c>
      <c r="AK6744">
        <v>8</v>
      </c>
      <c r="AL6744">
        <v>0.1</v>
      </c>
      <c r="AM6744">
        <v>5</v>
      </c>
      <c r="AN6744">
        <v>5</v>
      </c>
      <c r="AO6744">
        <v>53</v>
      </c>
      <c r="AP6744">
        <v>5</v>
      </c>
      <c r="AQ6744">
        <v>78</v>
      </c>
    </row>
    <row r="6745" spans="1:43" hidden="1" x14ac:dyDescent="0.25">
      <c r="A6745" t="s">
        <v>24043</v>
      </c>
      <c r="B6745" t="s">
        <v>24044</v>
      </c>
      <c r="C6745" s="1" t="str">
        <f t="shared" si="474"/>
        <v>21:0134</v>
      </c>
      <c r="D6745" s="1" t="str">
        <f t="shared" si="475"/>
        <v>21:0078</v>
      </c>
      <c r="E6745" t="s">
        <v>24045</v>
      </c>
      <c r="F6745" t="s">
        <v>24046</v>
      </c>
      <c r="H6745">
        <v>54.4875726</v>
      </c>
      <c r="I6745">
        <v>-65.855279800000005</v>
      </c>
      <c r="J6745" s="1" t="str">
        <f t="shared" si="476"/>
        <v>Till</v>
      </c>
      <c r="K6745" s="1" t="str">
        <f t="shared" si="473"/>
        <v>&lt;63 micron</v>
      </c>
      <c r="L6745">
        <v>0.1</v>
      </c>
      <c r="M6745">
        <v>2.0499999999999998</v>
      </c>
      <c r="N6745">
        <v>6</v>
      </c>
      <c r="O6745">
        <v>40</v>
      </c>
      <c r="P6745">
        <v>0.25</v>
      </c>
      <c r="Q6745">
        <v>2</v>
      </c>
      <c r="R6745">
        <v>0.15</v>
      </c>
      <c r="S6745">
        <v>0.25</v>
      </c>
      <c r="T6745">
        <v>11</v>
      </c>
      <c r="U6745">
        <v>47</v>
      </c>
      <c r="V6745">
        <v>36</v>
      </c>
      <c r="W6745">
        <v>5.27</v>
      </c>
      <c r="X6745">
        <v>5</v>
      </c>
      <c r="Y6745">
        <v>0.5</v>
      </c>
      <c r="Z6745">
        <v>0.13</v>
      </c>
      <c r="AA6745">
        <v>20</v>
      </c>
      <c r="AB6745">
        <v>0.6</v>
      </c>
      <c r="AC6745">
        <v>635</v>
      </c>
      <c r="AD6745">
        <v>1</v>
      </c>
      <c r="AE6745">
        <v>0.01</v>
      </c>
      <c r="AF6745">
        <v>28</v>
      </c>
      <c r="AG6745">
        <v>410</v>
      </c>
      <c r="AH6745">
        <v>8</v>
      </c>
      <c r="AI6745">
        <v>1</v>
      </c>
      <c r="AJ6745">
        <v>3</v>
      </c>
      <c r="AK6745">
        <v>7</v>
      </c>
      <c r="AL6745">
        <v>0.1</v>
      </c>
      <c r="AM6745">
        <v>5</v>
      </c>
      <c r="AN6745">
        <v>5</v>
      </c>
      <c r="AO6745">
        <v>47</v>
      </c>
      <c r="AP6745">
        <v>5</v>
      </c>
      <c r="AQ6745">
        <v>86</v>
      </c>
    </row>
    <row r="6746" spans="1:43" hidden="1" x14ac:dyDescent="0.25">
      <c r="A6746" t="s">
        <v>24047</v>
      </c>
      <c r="B6746" t="s">
        <v>24048</v>
      </c>
      <c r="C6746" s="1" t="str">
        <f t="shared" si="474"/>
        <v>21:0134</v>
      </c>
      <c r="D6746" s="1" t="str">
        <f t="shared" si="475"/>
        <v>21:0078</v>
      </c>
      <c r="E6746" t="s">
        <v>24049</v>
      </c>
      <c r="F6746" t="s">
        <v>24050</v>
      </c>
      <c r="H6746">
        <v>54.479889499999999</v>
      </c>
      <c r="I6746">
        <v>-65.950474200000002</v>
      </c>
      <c r="J6746" s="1" t="str">
        <f t="shared" si="476"/>
        <v>Till</v>
      </c>
      <c r="K6746" s="1" t="str">
        <f t="shared" si="473"/>
        <v>&lt;63 micron</v>
      </c>
      <c r="L6746">
        <v>0.1</v>
      </c>
      <c r="M6746">
        <v>1.85</v>
      </c>
      <c r="N6746">
        <v>6</v>
      </c>
      <c r="O6746">
        <v>40</v>
      </c>
      <c r="P6746">
        <v>0.25</v>
      </c>
      <c r="Q6746">
        <v>1</v>
      </c>
      <c r="R6746">
        <v>0.16</v>
      </c>
      <c r="S6746">
        <v>0.25</v>
      </c>
      <c r="T6746">
        <v>13</v>
      </c>
      <c r="U6746">
        <v>50</v>
      </c>
      <c r="V6746">
        <v>46</v>
      </c>
      <c r="W6746">
        <v>5.56</v>
      </c>
      <c r="X6746">
        <v>5</v>
      </c>
      <c r="Y6746">
        <v>0.5</v>
      </c>
      <c r="Z6746">
        <v>0.11</v>
      </c>
      <c r="AA6746">
        <v>20</v>
      </c>
      <c r="AB6746">
        <v>0.7</v>
      </c>
      <c r="AC6746">
        <v>680</v>
      </c>
      <c r="AD6746">
        <v>1</v>
      </c>
      <c r="AE6746">
        <v>0.01</v>
      </c>
      <c r="AF6746">
        <v>33</v>
      </c>
      <c r="AG6746">
        <v>370</v>
      </c>
      <c r="AH6746">
        <v>8</v>
      </c>
      <c r="AI6746">
        <v>2</v>
      </c>
      <c r="AJ6746">
        <v>4</v>
      </c>
      <c r="AK6746">
        <v>7</v>
      </c>
      <c r="AL6746">
        <v>0.12</v>
      </c>
      <c r="AM6746">
        <v>5</v>
      </c>
      <c r="AN6746">
        <v>5</v>
      </c>
      <c r="AO6746">
        <v>54</v>
      </c>
      <c r="AP6746">
        <v>5</v>
      </c>
      <c r="AQ6746">
        <v>76</v>
      </c>
    </row>
    <row r="6747" spans="1:43" hidden="1" x14ac:dyDescent="0.25">
      <c r="A6747" t="s">
        <v>24051</v>
      </c>
      <c r="B6747" t="s">
        <v>24052</v>
      </c>
      <c r="C6747" s="1" t="str">
        <f t="shared" si="474"/>
        <v>21:0134</v>
      </c>
      <c r="D6747" s="1" t="str">
        <f t="shared" si="475"/>
        <v>21:0078</v>
      </c>
      <c r="E6747" t="s">
        <v>24053</v>
      </c>
      <c r="F6747" t="s">
        <v>24054</v>
      </c>
      <c r="H6747">
        <v>54.526228199999998</v>
      </c>
      <c r="I6747">
        <v>-65.930628799999994</v>
      </c>
      <c r="J6747" s="1" t="str">
        <f t="shared" si="476"/>
        <v>Till</v>
      </c>
      <c r="K6747" s="1" t="str">
        <f t="shared" si="473"/>
        <v>&lt;63 micron</v>
      </c>
      <c r="L6747">
        <v>0.1</v>
      </c>
      <c r="M6747">
        <v>1.71</v>
      </c>
      <c r="N6747">
        <v>1</v>
      </c>
      <c r="O6747">
        <v>30</v>
      </c>
      <c r="P6747">
        <v>0.25</v>
      </c>
      <c r="Q6747">
        <v>1</v>
      </c>
      <c r="R6747">
        <v>0.15</v>
      </c>
      <c r="S6747">
        <v>0.25</v>
      </c>
      <c r="T6747">
        <v>12</v>
      </c>
      <c r="U6747">
        <v>46</v>
      </c>
      <c r="V6747">
        <v>34</v>
      </c>
      <c r="W6747">
        <v>5.45</v>
      </c>
      <c r="X6747">
        <v>5</v>
      </c>
      <c r="Y6747">
        <v>0.5</v>
      </c>
      <c r="Z6747">
        <v>0.08</v>
      </c>
      <c r="AA6747">
        <v>20</v>
      </c>
      <c r="AB6747">
        <v>0.56000000000000005</v>
      </c>
      <c r="AC6747">
        <v>795</v>
      </c>
      <c r="AD6747">
        <v>1</v>
      </c>
      <c r="AE6747">
        <v>5.0000000000000001E-3</v>
      </c>
      <c r="AF6747">
        <v>27</v>
      </c>
      <c r="AG6747">
        <v>430</v>
      </c>
      <c r="AH6747">
        <v>8</v>
      </c>
      <c r="AI6747">
        <v>2</v>
      </c>
      <c r="AJ6747">
        <v>3</v>
      </c>
      <c r="AK6747">
        <v>6</v>
      </c>
      <c r="AL6747">
        <v>0.1</v>
      </c>
      <c r="AM6747">
        <v>5</v>
      </c>
      <c r="AN6747">
        <v>5</v>
      </c>
      <c r="AO6747">
        <v>47</v>
      </c>
      <c r="AP6747">
        <v>5</v>
      </c>
      <c r="AQ6747">
        <v>74</v>
      </c>
    </row>
    <row r="6748" spans="1:43" hidden="1" x14ac:dyDescent="0.25">
      <c r="A6748" t="s">
        <v>24055</v>
      </c>
      <c r="B6748" t="s">
        <v>24056</v>
      </c>
      <c r="C6748" s="1" t="str">
        <f t="shared" si="474"/>
        <v>21:0134</v>
      </c>
      <c r="D6748" s="1" t="str">
        <f t="shared" si="475"/>
        <v>21:0078</v>
      </c>
      <c r="E6748" t="s">
        <v>24057</v>
      </c>
      <c r="F6748" t="s">
        <v>24058</v>
      </c>
      <c r="H6748">
        <v>54.566280200000001</v>
      </c>
      <c r="I6748">
        <v>-65.947428400000007</v>
      </c>
      <c r="J6748" s="1" t="str">
        <f t="shared" si="476"/>
        <v>Till</v>
      </c>
      <c r="K6748" s="1" t="str">
        <f t="shared" si="473"/>
        <v>&lt;63 micron</v>
      </c>
      <c r="L6748">
        <v>0.2</v>
      </c>
      <c r="M6748">
        <v>1.81</v>
      </c>
      <c r="N6748">
        <v>12</v>
      </c>
      <c r="O6748">
        <v>30</v>
      </c>
      <c r="P6748">
        <v>0.25</v>
      </c>
      <c r="Q6748">
        <v>1</v>
      </c>
      <c r="R6748">
        <v>0.12</v>
      </c>
      <c r="S6748">
        <v>0.25</v>
      </c>
      <c r="T6748">
        <v>12</v>
      </c>
      <c r="U6748">
        <v>48</v>
      </c>
      <c r="V6748">
        <v>46</v>
      </c>
      <c r="W6748">
        <v>5.32</v>
      </c>
      <c r="X6748">
        <v>5</v>
      </c>
      <c r="Y6748">
        <v>0.5</v>
      </c>
      <c r="Z6748">
        <v>0.09</v>
      </c>
      <c r="AA6748">
        <v>20</v>
      </c>
      <c r="AB6748">
        <v>0.63</v>
      </c>
      <c r="AC6748">
        <v>745</v>
      </c>
      <c r="AD6748">
        <v>1</v>
      </c>
      <c r="AE6748">
        <v>5.0000000000000001E-3</v>
      </c>
      <c r="AF6748">
        <v>28</v>
      </c>
      <c r="AG6748">
        <v>330</v>
      </c>
      <c r="AH6748">
        <v>10</v>
      </c>
      <c r="AI6748">
        <v>4</v>
      </c>
      <c r="AJ6748">
        <v>3</v>
      </c>
      <c r="AK6748">
        <v>5</v>
      </c>
      <c r="AL6748">
        <v>0.1</v>
      </c>
      <c r="AM6748">
        <v>5</v>
      </c>
      <c r="AN6748">
        <v>5</v>
      </c>
      <c r="AO6748">
        <v>48</v>
      </c>
      <c r="AP6748">
        <v>5</v>
      </c>
      <c r="AQ6748">
        <v>80</v>
      </c>
    </row>
    <row r="6749" spans="1:43" hidden="1" x14ac:dyDescent="0.25">
      <c r="A6749" t="s">
        <v>24059</v>
      </c>
      <c r="B6749" t="s">
        <v>24060</v>
      </c>
      <c r="C6749" s="1" t="str">
        <f t="shared" si="474"/>
        <v>21:0134</v>
      </c>
      <c r="D6749" s="1" t="str">
        <f t="shared" si="475"/>
        <v>21:0078</v>
      </c>
      <c r="E6749" t="s">
        <v>24061</v>
      </c>
      <c r="F6749" t="s">
        <v>24062</v>
      </c>
      <c r="H6749">
        <v>54.0076739</v>
      </c>
      <c r="I6749">
        <v>-62.989339100000002</v>
      </c>
      <c r="J6749" s="1" t="str">
        <f t="shared" si="476"/>
        <v>Till</v>
      </c>
      <c r="K6749" s="1" t="str">
        <f t="shared" si="473"/>
        <v>&lt;63 micron</v>
      </c>
      <c r="L6749">
        <v>0.1</v>
      </c>
      <c r="M6749">
        <v>0.85</v>
      </c>
      <c r="N6749">
        <v>1</v>
      </c>
      <c r="O6749">
        <v>40</v>
      </c>
      <c r="P6749">
        <v>0.25</v>
      </c>
      <c r="Q6749">
        <v>1</v>
      </c>
      <c r="R6749">
        <v>0.44</v>
      </c>
      <c r="S6749">
        <v>0.25</v>
      </c>
      <c r="T6749">
        <v>6</v>
      </c>
      <c r="U6749">
        <v>26</v>
      </c>
      <c r="V6749">
        <v>32</v>
      </c>
      <c r="W6749">
        <v>2.0699999999999998</v>
      </c>
      <c r="X6749">
        <v>5</v>
      </c>
      <c r="Y6749">
        <v>0.5</v>
      </c>
      <c r="Z6749">
        <v>0.12</v>
      </c>
      <c r="AA6749">
        <v>30</v>
      </c>
      <c r="AB6749">
        <v>0.49</v>
      </c>
      <c r="AC6749">
        <v>305</v>
      </c>
      <c r="AD6749">
        <v>0.5</v>
      </c>
      <c r="AE6749">
        <v>0.02</v>
      </c>
      <c r="AF6749">
        <v>8</v>
      </c>
      <c r="AG6749">
        <v>850</v>
      </c>
      <c r="AH6749">
        <v>4</v>
      </c>
      <c r="AI6749">
        <v>2</v>
      </c>
      <c r="AJ6749">
        <v>2</v>
      </c>
      <c r="AK6749">
        <v>25</v>
      </c>
      <c r="AL6749">
        <v>0.08</v>
      </c>
      <c r="AM6749">
        <v>5</v>
      </c>
      <c r="AN6749">
        <v>5</v>
      </c>
      <c r="AO6749">
        <v>37</v>
      </c>
      <c r="AP6749">
        <v>5</v>
      </c>
      <c r="AQ6749">
        <v>26</v>
      </c>
    </row>
    <row r="6750" spans="1:43" hidden="1" x14ac:dyDescent="0.25">
      <c r="A6750" t="s">
        <v>24063</v>
      </c>
      <c r="B6750" t="s">
        <v>24064</v>
      </c>
      <c r="C6750" s="1" t="str">
        <f t="shared" si="474"/>
        <v>21:0134</v>
      </c>
      <c r="D6750" s="1" t="str">
        <f t="shared" si="475"/>
        <v>21:0078</v>
      </c>
      <c r="E6750" t="s">
        <v>24065</v>
      </c>
      <c r="F6750" t="s">
        <v>24066</v>
      </c>
      <c r="H6750">
        <v>54.530949900000003</v>
      </c>
      <c r="I6750">
        <v>-65.845940100000007</v>
      </c>
      <c r="J6750" s="1" t="str">
        <f t="shared" si="476"/>
        <v>Till</v>
      </c>
      <c r="K6750" s="1" t="str">
        <f t="shared" si="473"/>
        <v>&lt;63 micron</v>
      </c>
      <c r="L6750">
        <v>0.1</v>
      </c>
      <c r="M6750">
        <v>1.64</v>
      </c>
      <c r="N6750">
        <v>16</v>
      </c>
      <c r="O6750">
        <v>30</v>
      </c>
      <c r="P6750">
        <v>0.25</v>
      </c>
      <c r="Q6750">
        <v>2</v>
      </c>
      <c r="R6750">
        <v>0.1</v>
      </c>
      <c r="S6750">
        <v>0.25</v>
      </c>
      <c r="T6750">
        <v>11</v>
      </c>
      <c r="U6750">
        <v>39</v>
      </c>
      <c r="V6750">
        <v>32</v>
      </c>
      <c r="W6750">
        <v>5.15</v>
      </c>
      <c r="X6750">
        <v>5</v>
      </c>
      <c r="Y6750">
        <v>0.5</v>
      </c>
      <c r="Z6750">
        <v>0.09</v>
      </c>
      <c r="AA6750">
        <v>20</v>
      </c>
      <c r="AB6750">
        <v>0.56999999999999995</v>
      </c>
      <c r="AC6750">
        <v>570</v>
      </c>
      <c r="AD6750">
        <v>1</v>
      </c>
      <c r="AE6750">
        <v>0.01</v>
      </c>
      <c r="AF6750">
        <v>24</v>
      </c>
      <c r="AG6750">
        <v>250</v>
      </c>
      <c r="AH6750">
        <v>6</v>
      </c>
      <c r="AI6750">
        <v>2</v>
      </c>
      <c r="AJ6750">
        <v>3</v>
      </c>
      <c r="AK6750">
        <v>6</v>
      </c>
      <c r="AL6750">
        <v>0.09</v>
      </c>
      <c r="AM6750">
        <v>5</v>
      </c>
      <c r="AN6750">
        <v>5</v>
      </c>
      <c r="AO6750">
        <v>43</v>
      </c>
      <c r="AP6750">
        <v>5</v>
      </c>
      <c r="AQ6750">
        <v>60</v>
      </c>
    </row>
    <row r="6751" spans="1:43" hidden="1" x14ac:dyDescent="0.25">
      <c r="A6751" t="s">
        <v>24067</v>
      </c>
      <c r="B6751" t="s">
        <v>24068</v>
      </c>
      <c r="C6751" s="1" t="str">
        <f t="shared" si="474"/>
        <v>21:0134</v>
      </c>
      <c r="D6751" s="1" t="str">
        <f t="shared" si="475"/>
        <v>21:0078</v>
      </c>
      <c r="E6751" t="s">
        <v>24069</v>
      </c>
      <c r="F6751" t="s">
        <v>24070</v>
      </c>
      <c r="H6751">
        <v>54.605024999999998</v>
      </c>
      <c r="I6751">
        <v>-65.906862899999993</v>
      </c>
      <c r="J6751" s="1" t="str">
        <f t="shared" si="476"/>
        <v>Till</v>
      </c>
      <c r="K6751" s="1" t="str">
        <f t="shared" ref="K6751:K6814" si="477">HYPERLINK("http://geochem.nrcan.gc.ca/cdogs/content/kwd/kwd080004_e.htm", "&lt;63 micron")</f>
        <v>&lt;63 micron</v>
      </c>
      <c r="L6751">
        <v>0.1</v>
      </c>
      <c r="M6751">
        <v>2.02</v>
      </c>
      <c r="N6751">
        <v>14</v>
      </c>
      <c r="O6751">
        <v>30</v>
      </c>
      <c r="P6751">
        <v>0.5</v>
      </c>
      <c r="Q6751">
        <v>2</v>
      </c>
      <c r="R6751">
        <v>0.14000000000000001</v>
      </c>
      <c r="S6751">
        <v>0.25</v>
      </c>
      <c r="T6751">
        <v>10</v>
      </c>
      <c r="U6751">
        <v>50</v>
      </c>
      <c r="V6751">
        <v>33</v>
      </c>
      <c r="W6751">
        <v>5.16</v>
      </c>
      <c r="X6751">
        <v>5</v>
      </c>
      <c r="Y6751">
        <v>0.5</v>
      </c>
      <c r="Z6751">
        <v>0.09</v>
      </c>
      <c r="AA6751">
        <v>20</v>
      </c>
      <c r="AB6751">
        <v>0.6</v>
      </c>
      <c r="AC6751">
        <v>510</v>
      </c>
      <c r="AD6751">
        <v>1</v>
      </c>
      <c r="AE6751">
        <v>0.01</v>
      </c>
      <c r="AF6751">
        <v>26</v>
      </c>
      <c r="AG6751">
        <v>370</v>
      </c>
      <c r="AH6751">
        <v>8</v>
      </c>
      <c r="AI6751">
        <v>2</v>
      </c>
      <c r="AJ6751">
        <v>3</v>
      </c>
      <c r="AK6751">
        <v>6</v>
      </c>
      <c r="AL6751">
        <v>0.1</v>
      </c>
      <c r="AM6751">
        <v>5</v>
      </c>
      <c r="AN6751">
        <v>5</v>
      </c>
      <c r="AO6751">
        <v>47</v>
      </c>
      <c r="AP6751">
        <v>5</v>
      </c>
      <c r="AQ6751">
        <v>76</v>
      </c>
    </row>
    <row r="6752" spans="1:43" hidden="1" x14ac:dyDescent="0.25">
      <c r="A6752" t="s">
        <v>24071</v>
      </c>
      <c r="B6752" t="s">
        <v>24072</v>
      </c>
      <c r="C6752" s="1" t="str">
        <f t="shared" si="474"/>
        <v>21:0134</v>
      </c>
      <c r="D6752" s="1" t="str">
        <f t="shared" si="475"/>
        <v>21:0078</v>
      </c>
      <c r="E6752" t="s">
        <v>24073</v>
      </c>
      <c r="F6752" t="s">
        <v>24074</v>
      </c>
      <c r="H6752">
        <v>54.644507699999998</v>
      </c>
      <c r="I6752">
        <v>-65.872475800000004</v>
      </c>
      <c r="J6752" s="1" t="str">
        <f t="shared" si="476"/>
        <v>Till</v>
      </c>
      <c r="K6752" s="1" t="str">
        <f t="shared" si="477"/>
        <v>&lt;63 micron</v>
      </c>
      <c r="L6752">
        <v>0.2</v>
      </c>
      <c r="M6752">
        <v>1.81</v>
      </c>
      <c r="N6752">
        <v>14</v>
      </c>
      <c r="O6752">
        <v>30</v>
      </c>
      <c r="P6752">
        <v>0.25</v>
      </c>
      <c r="Q6752">
        <v>2</v>
      </c>
      <c r="R6752">
        <v>0.14000000000000001</v>
      </c>
      <c r="S6752">
        <v>0.25</v>
      </c>
      <c r="T6752">
        <v>12</v>
      </c>
      <c r="U6752">
        <v>45</v>
      </c>
      <c r="V6752">
        <v>44</v>
      </c>
      <c r="W6752">
        <v>5.48</v>
      </c>
      <c r="X6752">
        <v>5</v>
      </c>
      <c r="Y6752">
        <v>0.5</v>
      </c>
      <c r="Z6752">
        <v>0.1</v>
      </c>
      <c r="AA6752">
        <v>20</v>
      </c>
      <c r="AB6752">
        <v>0.65</v>
      </c>
      <c r="AC6752">
        <v>690</v>
      </c>
      <c r="AD6752">
        <v>2</v>
      </c>
      <c r="AE6752">
        <v>0.01</v>
      </c>
      <c r="AF6752">
        <v>28</v>
      </c>
      <c r="AG6752">
        <v>350</v>
      </c>
      <c r="AH6752">
        <v>8</v>
      </c>
      <c r="AI6752">
        <v>4</v>
      </c>
      <c r="AJ6752">
        <v>3</v>
      </c>
      <c r="AK6752">
        <v>6</v>
      </c>
      <c r="AL6752">
        <v>0.1</v>
      </c>
      <c r="AM6752">
        <v>5</v>
      </c>
      <c r="AN6752">
        <v>5</v>
      </c>
      <c r="AO6752">
        <v>49</v>
      </c>
      <c r="AP6752">
        <v>5</v>
      </c>
      <c r="AQ6752">
        <v>76</v>
      </c>
    </row>
    <row r="6753" spans="1:43" hidden="1" x14ac:dyDescent="0.25">
      <c r="A6753" t="s">
        <v>24075</v>
      </c>
      <c r="B6753" t="s">
        <v>24076</v>
      </c>
      <c r="C6753" s="1" t="str">
        <f t="shared" si="474"/>
        <v>21:0134</v>
      </c>
      <c r="D6753" s="1" t="str">
        <f t="shared" si="475"/>
        <v>21:0078</v>
      </c>
      <c r="E6753" t="s">
        <v>24077</v>
      </c>
      <c r="F6753" t="s">
        <v>24078</v>
      </c>
      <c r="H6753">
        <v>54.683250600000001</v>
      </c>
      <c r="I6753">
        <v>-65.869006799999994</v>
      </c>
      <c r="J6753" s="1" t="str">
        <f t="shared" si="476"/>
        <v>Till</v>
      </c>
      <c r="K6753" s="1" t="str">
        <f t="shared" si="477"/>
        <v>&lt;63 micron</v>
      </c>
      <c r="L6753">
        <v>0.2</v>
      </c>
      <c r="M6753">
        <v>1.86</v>
      </c>
      <c r="N6753">
        <v>12</v>
      </c>
      <c r="O6753">
        <v>40</v>
      </c>
      <c r="P6753">
        <v>0.5</v>
      </c>
      <c r="Q6753">
        <v>1</v>
      </c>
      <c r="R6753">
        <v>0.16</v>
      </c>
      <c r="S6753">
        <v>0.25</v>
      </c>
      <c r="T6753">
        <v>12</v>
      </c>
      <c r="U6753">
        <v>54</v>
      </c>
      <c r="V6753">
        <v>50</v>
      </c>
      <c r="W6753">
        <v>6.12</v>
      </c>
      <c r="X6753">
        <v>5</v>
      </c>
      <c r="Y6753">
        <v>0.5</v>
      </c>
      <c r="Z6753">
        <v>0.12</v>
      </c>
      <c r="AA6753">
        <v>20</v>
      </c>
      <c r="AB6753">
        <v>0.76</v>
      </c>
      <c r="AC6753">
        <v>725</v>
      </c>
      <c r="AD6753">
        <v>2</v>
      </c>
      <c r="AE6753">
        <v>0.01</v>
      </c>
      <c r="AF6753">
        <v>32</v>
      </c>
      <c r="AG6753">
        <v>370</v>
      </c>
      <c r="AH6753">
        <v>8</v>
      </c>
      <c r="AI6753">
        <v>6</v>
      </c>
      <c r="AJ6753">
        <v>4</v>
      </c>
      <c r="AK6753">
        <v>7</v>
      </c>
      <c r="AL6753">
        <v>0.12</v>
      </c>
      <c r="AM6753">
        <v>5</v>
      </c>
      <c r="AN6753">
        <v>5</v>
      </c>
      <c r="AO6753">
        <v>55</v>
      </c>
      <c r="AP6753">
        <v>5</v>
      </c>
      <c r="AQ6753">
        <v>80</v>
      </c>
    </row>
    <row r="6754" spans="1:43" hidden="1" x14ac:dyDescent="0.25">
      <c r="A6754" t="s">
        <v>24079</v>
      </c>
      <c r="B6754" t="s">
        <v>24080</v>
      </c>
      <c r="C6754" s="1" t="str">
        <f t="shared" si="474"/>
        <v>21:0134</v>
      </c>
      <c r="D6754" s="1" t="str">
        <f t="shared" si="475"/>
        <v>21:0078</v>
      </c>
      <c r="E6754" t="s">
        <v>24081</v>
      </c>
      <c r="F6754" t="s">
        <v>24082</v>
      </c>
      <c r="H6754">
        <v>54.742214799999999</v>
      </c>
      <c r="I6754">
        <v>-65.846760099999997</v>
      </c>
      <c r="J6754" s="1" t="str">
        <f t="shared" si="476"/>
        <v>Till</v>
      </c>
      <c r="K6754" s="1" t="str">
        <f t="shared" si="477"/>
        <v>&lt;63 micron</v>
      </c>
      <c r="L6754">
        <v>0.1</v>
      </c>
      <c r="M6754">
        <v>2.04</v>
      </c>
      <c r="N6754">
        <v>10</v>
      </c>
      <c r="O6754">
        <v>60</v>
      </c>
      <c r="P6754">
        <v>0.5</v>
      </c>
      <c r="Q6754">
        <v>2</v>
      </c>
      <c r="R6754">
        <v>0.21</v>
      </c>
      <c r="S6754">
        <v>0.25</v>
      </c>
      <c r="T6754">
        <v>12</v>
      </c>
      <c r="U6754">
        <v>60</v>
      </c>
      <c r="V6754">
        <v>58</v>
      </c>
      <c r="W6754">
        <v>5.31</v>
      </c>
      <c r="X6754">
        <v>5</v>
      </c>
      <c r="Y6754">
        <v>0.5</v>
      </c>
      <c r="Z6754">
        <v>0.14000000000000001</v>
      </c>
      <c r="AA6754">
        <v>20</v>
      </c>
      <c r="AB6754">
        <v>0.85</v>
      </c>
      <c r="AC6754">
        <v>500</v>
      </c>
      <c r="AD6754">
        <v>1</v>
      </c>
      <c r="AE6754">
        <v>0.01</v>
      </c>
      <c r="AF6754">
        <v>36</v>
      </c>
      <c r="AG6754">
        <v>380</v>
      </c>
      <c r="AH6754">
        <v>8</v>
      </c>
      <c r="AI6754">
        <v>2</v>
      </c>
      <c r="AJ6754">
        <v>6</v>
      </c>
      <c r="AK6754">
        <v>9</v>
      </c>
      <c r="AL6754">
        <v>0.12</v>
      </c>
      <c r="AM6754">
        <v>5</v>
      </c>
      <c r="AN6754">
        <v>5</v>
      </c>
      <c r="AO6754">
        <v>61</v>
      </c>
      <c r="AP6754">
        <v>5</v>
      </c>
      <c r="AQ6754">
        <v>82</v>
      </c>
    </row>
    <row r="6755" spans="1:43" hidden="1" x14ac:dyDescent="0.25">
      <c r="A6755" t="s">
        <v>24083</v>
      </c>
      <c r="B6755" t="s">
        <v>24084</v>
      </c>
      <c r="C6755" s="1" t="str">
        <f t="shared" ref="C6755:C6818" si="478">HYPERLINK("http://geochem.nrcan.gc.ca/cdogs/content/bdl/bdl210134_e.htm", "21:0134")</f>
        <v>21:0134</v>
      </c>
      <c r="D6755" s="1" t="str">
        <f t="shared" ref="D6755:D6818" si="479">HYPERLINK("http://geochem.nrcan.gc.ca/cdogs/content/svy/svy210078_e.htm", "21:0078")</f>
        <v>21:0078</v>
      </c>
      <c r="E6755" t="s">
        <v>24085</v>
      </c>
      <c r="F6755" t="s">
        <v>24086</v>
      </c>
      <c r="H6755">
        <v>54.765075099999997</v>
      </c>
      <c r="I6755">
        <v>-65.868580399999999</v>
      </c>
      <c r="J6755" s="1" t="str">
        <f t="shared" si="476"/>
        <v>Till</v>
      </c>
      <c r="K6755" s="1" t="str">
        <f t="shared" si="477"/>
        <v>&lt;63 micron</v>
      </c>
      <c r="L6755">
        <v>0.1</v>
      </c>
      <c r="M6755">
        <v>2.4500000000000002</v>
      </c>
      <c r="N6755">
        <v>6</v>
      </c>
      <c r="O6755">
        <v>60</v>
      </c>
      <c r="P6755">
        <v>0.25</v>
      </c>
      <c r="Q6755">
        <v>1</v>
      </c>
      <c r="R6755">
        <v>0.24</v>
      </c>
      <c r="S6755">
        <v>0.25</v>
      </c>
      <c r="T6755">
        <v>22</v>
      </c>
      <c r="U6755">
        <v>70</v>
      </c>
      <c r="V6755">
        <v>53</v>
      </c>
      <c r="W6755">
        <v>5</v>
      </c>
      <c r="X6755">
        <v>5</v>
      </c>
      <c r="Y6755">
        <v>0.5</v>
      </c>
      <c r="Z6755">
        <v>0.12</v>
      </c>
      <c r="AA6755">
        <v>20</v>
      </c>
      <c r="AB6755">
        <v>0.73</v>
      </c>
      <c r="AC6755">
        <v>835</v>
      </c>
      <c r="AD6755">
        <v>2</v>
      </c>
      <c r="AE6755">
        <v>0.01</v>
      </c>
      <c r="AF6755">
        <v>36</v>
      </c>
      <c r="AG6755">
        <v>390</v>
      </c>
      <c r="AH6755">
        <v>10</v>
      </c>
      <c r="AI6755">
        <v>2</v>
      </c>
      <c r="AJ6755">
        <v>4</v>
      </c>
      <c r="AK6755">
        <v>8</v>
      </c>
      <c r="AL6755">
        <v>0.12</v>
      </c>
      <c r="AM6755">
        <v>5</v>
      </c>
      <c r="AN6755">
        <v>5</v>
      </c>
      <c r="AO6755">
        <v>66</v>
      </c>
      <c r="AP6755">
        <v>5</v>
      </c>
      <c r="AQ6755">
        <v>76</v>
      </c>
    </row>
    <row r="6756" spans="1:43" hidden="1" x14ac:dyDescent="0.25">
      <c r="A6756" t="s">
        <v>24087</v>
      </c>
      <c r="B6756" t="s">
        <v>24088</v>
      </c>
      <c r="C6756" s="1" t="str">
        <f t="shared" si="478"/>
        <v>21:0134</v>
      </c>
      <c r="D6756" s="1" t="str">
        <f t="shared" si="479"/>
        <v>21:0078</v>
      </c>
      <c r="E6756" t="s">
        <v>24089</v>
      </c>
      <c r="F6756" t="s">
        <v>24090</v>
      </c>
      <c r="H6756">
        <v>54.778509999999997</v>
      </c>
      <c r="I6756">
        <v>-65.908418100000006</v>
      </c>
      <c r="J6756" s="1" t="str">
        <f t="shared" si="476"/>
        <v>Till</v>
      </c>
      <c r="K6756" s="1" t="str">
        <f t="shared" si="477"/>
        <v>&lt;63 micron</v>
      </c>
      <c r="L6756">
        <v>0.1</v>
      </c>
      <c r="M6756">
        <v>3.33</v>
      </c>
      <c r="N6756">
        <v>12</v>
      </c>
      <c r="O6756">
        <v>70</v>
      </c>
      <c r="P6756">
        <v>0.25</v>
      </c>
      <c r="Q6756">
        <v>1</v>
      </c>
      <c r="R6756">
        <v>0.22</v>
      </c>
      <c r="S6756">
        <v>0.25</v>
      </c>
      <c r="T6756">
        <v>20</v>
      </c>
      <c r="U6756">
        <v>95</v>
      </c>
      <c r="V6756">
        <v>93</v>
      </c>
      <c r="W6756">
        <v>5.56</v>
      </c>
      <c r="X6756">
        <v>5</v>
      </c>
      <c r="Y6756">
        <v>0.5</v>
      </c>
      <c r="Z6756">
        <v>0.13</v>
      </c>
      <c r="AA6756">
        <v>20</v>
      </c>
      <c r="AB6756">
        <v>2.37</v>
      </c>
      <c r="AC6756">
        <v>430</v>
      </c>
      <c r="AD6756">
        <v>1</v>
      </c>
      <c r="AE6756">
        <v>0.01</v>
      </c>
      <c r="AF6756">
        <v>59</v>
      </c>
      <c r="AG6756">
        <v>310</v>
      </c>
      <c r="AH6756">
        <v>8</v>
      </c>
      <c r="AI6756">
        <v>2</v>
      </c>
      <c r="AJ6756">
        <v>8</v>
      </c>
      <c r="AK6756">
        <v>8</v>
      </c>
      <c r="AL6756">
        <v>0.11</v>
      </c>
      <c r="AM6756">
        <v>5</v>
      </c>
      <c r="AN6756">
        <v>5</v>
      </c>
      <c r="AO6756">
        <v>84</v>
      </c>
      <c r="AP6756">
        <v>5</v>
      </c>
      <c r="AQ6756">
        <v>74</v>
      </c>
    </row>
    <row r="6757" spans="1:43" hidden="1" x14ac:dyDescent="0.25">
      <c r="A6757" t="s">
        <v>24091</v>
      </c>
      <c r="B6757" t="s">
        <v>24092</v>
      </c>
      <c r="C6757" s="1" t="str">
        <f t="shared" si="478"/>
        <v>21:0134</v>
      </c>
      <c r="D6757" s="1" t="str">
        <f t="shared" si="479"/>
        <v>21:0078</v>
      </c>
      <c r="E6757" t="s">
        <v>24093</v>
      </c>
      <c r="F6757" t="s">
        <v>24094</v>
      </c>
      <c r="H6757">
        <v>54.807528499999997</v>
      </c>
      <c r="I6757">
        <v>-65.935409800000002</v>
      </c>
      <c r="J6757" s="1" t="str">
        <f t="shared" si="476"/>
        <v>Till</v>
      </c>
      <c r="K6757" s="1" t="str">
        <f t="shared" si="477"/>
        <v>&lt;63 micron</v>
      </c>
      <c r="L6757">
        <v>0.2</v>
      </c>
      <c r="M6757">
        <v>2.59</v>
      </c>
      <c r="N6757">
        <v>1</v>
      </c>
      <c r="O6757">
        <v>40</v>
      </c>
      <c r="P6757">
        <v>0.25</v>
      </c>
      <c r="Q6757">
        <v>1</v>
      </c>
      <c r="R6757">
        <v>0.32</v>
      </c>
      <c r="S6757">
        <v>0.25</v>
      </c>
      <c r="T6757">
        <v>11</v>
      </c>
      <c r="U6757">
        <v>75</v>
      </c>
      <c r="V6757">
        <v>51</v>
      </c>
      <c r="W6757">
        <v>4.6399999999999997</v>
      </c>
      <c r="X6757">
        <v>5</v>
      </c>
      <c r="Y6757">
        <v>0.5</v>
      </c>
      <c r="Z6757">
        <v>0.09</v>
      </c>
      <c r="AA6757">
        <v>20</v>
      </c>
      <c r="AB6757">
        <v>1</v>
      </c>
      <c r="AC6757">
        <v>275</v>
      </c>
      <c r="AD6757">
        <v>0.5</v>
      </c>
      <c r="AE6757">
        <v>0.01</v>
      </c>
      <c r="AF6757">
        <v>36</v>
      </c>
      <c r="AG6757">
        <v>320</v>
      </c>
      <c r="AH6757">
        <v>6</v>
      </c>
      <c r="AI6757">
        <v>1</v>
      </c>
      <c r="AJ6757">
        <v>6</v>
      </c>
      <c r="AK6757">
        <v>10</v>
      </c>
      <c r="AL6757">
        <v>0.13</v>
      </c>
      <c r="AM6757">
        <v>5</v>
      </c>
      <c r="AN6757">
        <v>5</v>
      </c>
      <c r="AO6757">
        <v>72</v>
      </c>
      <c r="AP6757">
        <v>5</v>
      </c>
      <c r="AQ6757">
        <v>62</v>
      </c>
    </row>
    <row r="6758" spans="1:43" hidden="1" x14ac:dyDescent="0.25">
      <c r="A6758" t="s">
        <v>24095</v>
      </c>
      <c r="B6758" t="s">
        <v>24096</v>
      </c>
      <c r="C6758" s="1" t="str">
        <f t="shared" si="478"/>
        <v>21:0134</v>
      </c>
      <c r="D6758" s="1" t="str">
        <f t="shared" si="479"/>
        <v>21:0078</v>
      </c>
      <c r="E6758" t="s">
        <v>24097</v>
      </c>
      <c r="F6758" t="s">
        <v>24098</v>
      </c>
      <c r="H6758">
        <v>54.805317000000002</v>
      </c>
      <c r="I6758">
        <v>-65.877660199999994</v>
      </c>
      <c r="J6758" s="1" t="str">
        <f t="shared" si="476"/>
        <v>Till</v>
      </c>
      <c r="K6758" s="1" t="str">
        <f t="shared" si="477"/>
        <v>&lt;63 micron</v>
      </c>
      <c r="L6758">
        <v>0.1</v>
      </c>
      <c r="M6758">
        <v>2.58</v>
      </c>
      <c r="N6758">
        <v>14</v>
      </c>
      <c r="O6758">
        <v>50</v>
      </c>
      <c r="P6758">
        <v>0.25</v>
      </c>
      <c r="Q6758">
        <v>1</v>
      </c>
      <c r="R6758">
        <v>0.32</v>
      </c>
      <c r="S6758">
        <v>0.25</v>
      </c>
      <c r="T6758">
        <v>20</v>
      </c>
      <c r="U6758">
        <v>83</v>
      </c>
      <c r="V6758">
        <v>76</v>
      </c>
      <c r="W6758">
        <v>5.07</v>
      </c>
      <c r="X6758">
        <v>5</v>
      </c>
      <c r="Y6758">
        <v>0.5</v>
      </c>
      <c r="Z6758">
        <v>0.09</v>
      </c>
      <c r="AA6758">
        <v>20</v>
      </c>
      <c r="AB6758">
        <v>1.23</v>
      </c>
      <c r="AC6758">
        <v>420</v>
      </c>
      <c r="AD6758">
        <v>2</v>
      </c>
      <c r="AE6758">
        <v>0.01</v>
      </c>
      <c r="AF6758">
        <v>49</v>
      </c>
      <c r="AG6758">
        <v>310</v>
      </c>
      <c r="AH6758">
        <v>6</v>
      </c>
      <c r="AI6758">
        <v>1</v>
      </c>
      <c r="AJ6758">
        <v>6</v>
      </c>
      <c r="AK6758">
        <v>10</v>
      </c>
      <c r="AL6758">
        <v>0.15</v>
      </c>
      <c r="AM6758">
        <v>5</v>
      </c>
      <c r="AN6758">
        <v>5</v>
      </c>
      <c r="AO6758">
        <v>75</v>
      </c>
      <c r="AP6758">
        <v>5</v>
      </c>
      <c r="AQ6758">
        <v>66</v>
      </c>
    </row>
    <row r="6759" spans="1:43" hidden="1" x14ac:dyDescent="0.25">
      <c r="A6759" t="s">
        <v>24099</v>
      </c>
      <c r="B6759" t="s">
        <v>24100</v>
      </c>
      <c r="C6759" s="1" t="str">
        <f t="shared" si="478"/>
        <v>21:0134</v>
      </c>
      <c r="D6759" s="1" t="str">
        <f t="shared" si="479"/>
        <v>21:0078</v>
      </c>
      <c r="E6759" t="s">
        <v>24101</v>
      </c>
      <c r="F6759" t="s">
        <v>24102</v>
      </c>
      <c r="H6759">
        <v>54.870014099999999</v>
      </c>
      <c r="I6759">
        <v>-65.8791552</v>
      </c>
      <c r="J6759" s="1" t="str">
        <f t="shared" si="476"/>
        <v>Till</v>
      </c>
      <c r="K6759" s="1" t="str">
        <f t="shared" si="477"/>
        <v>&lt;63 micron</v>
      </c>
      <c r="L6759">
        <v>0.1</v>
      </c>
      <c r="M6759">
        <v>2.84</v>
      </c>
      <c r="N6759">
        <v>8</v>
      </c>
      <c r="O6759">
        <v>40</v>
      </c>
      <c r="P6759">
        <v>0.25</v>
      </c>
      <c r="Q6759">
        <v>1</v>
      </c>
      <c r="R6759">
        <v>0.24</v>
      </c>
      <c r="S6759">
        <v>0.25</v>
      </c>
      <c r="T6759">
        <v>13</v>
      </c>
      <c r="U6759">
        <v>94</v>
      </c>
      <c r="V6759">
        <v>93</v>
      </c>
      <c r="W6759">
        <v>5.63</v>
      </c>
      <c r="X6759">
        <v>5</v>
      </c>
      <c r="Y6759">
        <v>2</v>
      </c>
      <c r="Z6759">
        <v>0.14000000000000001</v>
      </c>
      <c r="AA6759">
        <v>10</v>
      </c>
      <c r="AB6759">
        <v>1.1000000000000001</v>
      </c>
      <c r="AC6759">
        <v>335</v>
      </c>
      <c r="AD6759">
        <v>1</v>
      </c>
      <c r="AE6759">
        <v>0.01</v>
      </c>
      <c r="AF6759">
        <v>37</v>
      </c>
      <c r="AG6759">
        <v>360</v>
      </c>
      <c r="AH6759">
        <v>6</v>
      </c>
      <c r="AI6759">
        <v>1</v>
      </c>
      <c r="AJ6759">
        <v>7</v>
      </c>
      <c r="AK6759">
        <v>8</v>
      </c>
      <c r="AL6759">
        <v>0.17</v>
      </c>
      <c r="AM6759">
        <v>5</v>
      </c>
      <c r="AN6759">
        <v>5</v>
      </c>
      <c r="AO6759">
        <v>89</v>
      </c>
      <c r="AP6759">
        <v>5</v>
      </c>
      <c r="AQ6759">
        <v>70</v>
      </c>
    </row>
    <row r="6760" spans="1:43" hidden="1" x14ac:dyDescent="0.25">
      <c r="A6760" t="s">
        <v>24103</v>
      </c>
      <c r="B6760" t="s">
        <v>24104</v>
      </c>
      <c r="C6760" s="1" t="str">
        <f t="shared" si="478"/>
        <v>21:0134</v>
      </c>
      <c r="D6760" s="1" t="str">
        <f t="shared" si="479"/>
        <v>21:0078</v>
      </c>
      <c r="E6760" t="s">
        <v>24105</v>
      </c>
      <c r="F6760" t="s">
        <v>24106</v>
      </c>
      <c r="H6760">
        <v>54.013516500000001</v>
      </c>
      <c r="I6760">
        <v>-63.0129929</v>
      </c>
      <c r="J6760" s="1" t="str">
        <f t="shared" si="476"/>
        <v>Till</v>
      </c>
      <c r="K6760" s="1" t="str">
        <f t="shared" si="477"/>
        <v>&lt;63 micron</v>
      </c>
      <c r="L6760">
        <v>0.1</v>
      </c>
      <c r="M6760">
        <v>0.51</v>
      </c>
      <c r="N6760">
        <v>1</v>
      </c>
      <c r="O6760">
        <v>30</v>
      </c>
      <c r="P6760">
        <v>0.25</v>
      </c>
      <c r="Q6760">
        <v>2</v>
      </c>
      <c r="R6760">
        <v>0.43</v>
      </c>
      <c r="S6760">
        <v>0.25</v>
      </c>
      <c r="T6760">
        <v>5</v>
      </c>
      <c r="U6760">
        <v>18</v>
      </c>
      <c r="V6760">
        <v>22</v>
      </c>
      <c r="W6760">
        <v>1.71</v>
      </c>
      <c r="X6760">
        <v>5</v>
      </c>
      <c r="Y6760">
        <v>0.5</v>
      </c>
      <c r="Z6760">
        <v>7.0000000000000007E-2</v>
      </c>
      <c r="AA6760">
        <v>30</v>
      </c>
      <c r="AB6760">
        <v>0.27</v>
      </c>
      <c r="AC6760">
        <v>190</v>
      </c>
      <c r="AD6760">
        <v>0.5</v>
      </c>
      <c r="AE6760">
        <v>0.01</v>
      </c>
      <c r="AF6760">
        <v>4</v>
      </c>
      <c r="AG6760">
        <v>800</v>
      </c>
      <c r="AH6760">
        <v>2</v>
      </c>
      <c r="AI6760">
        <v>2</v>
      </c>
      <c r="AJ6760">
        <v>2</v>
      </c>
      <c r="AK6760">
        <v>20</v>
      </c>
      <c r="AL6760">
        <v>7.0000000000000007E-2</v>
      </c>
      <c r="AM6760">
        <v>5</v>
      </c>
      <c r="AN6760">
        <v>5</v>
      </c>
      <c r="AO6760">
        <v>34</v>
      </c>
      <c r="AP6760">
        <v>5</v>
      </c>
      <c r="AQ6760">
        <v>18</v>
      </c>
    </row>
    <row r="6761" spans="1:43" hidden="1" x14ac:dyDescent="0.25">
      <c r="A6761" t="s">
        <v>24107</v>
      </c>
      <c r="B6761" t="s">
        <v>24108</v>
      </c>
      <c r="C6761" s="1" t="str">
        <f t="shared" si="478"/>
        <v>21:0134</v>
      </c>
      <c r="D6761" s="1" t="str">
        <f t="shared" si="479"/>
        <v>21:0078</v>
      </c>
      <c r="E6761" t="s">
        <v>24109</v>
      </c>
      <c r="F6761" t="s">
        <v>24110</v>
      </c>
      <c r="H6761">
        <v>54.845543399999997</v>
      </c>
      <c r="I6761">
        <v>-65.849366399999994</v>
      </c>
      <c r="J6761" s="1" t="str">
        <f t="shared" si="476"/>
        <v>Till</v>
      </c>
      <c r="K6761" s="1" t="str">
        <f t="shared" si="477"/>
        <v>&lt;63 micron</v>
      </c>
      <c r="L6761">
        <v>0.1</v>
      </c>
      <c r="M6761">
        <v>1.74</v>
      </c>
      <c r="N6761">
        <v>8</v>
      </c>
      <c r="O6761">
        <v>40</v>
      </c>
      <c r="P6761">
        <v>0.25</v>
      </c>
      <c r="Q6761">
        <v>1</v>
      </c>
      <c r="R6761">
        <v>0.46</v>
      </c>
      <c r="S6761">
        <v>0.25</v>
      </c>
      <c r="T6761">
        <v>17</v>
      </c>
      <c r="U6761">
        <v>93</v>
      </c>
      <c r="V6761">
        <v>54</v>
      </c>
      <c r="W6761">
        <v>4.6900000000000004</v>
      </c>
      <c r="X6761">
        <v>5</v>
      </c>
      <c r="Y6761">
        <v>0.5</v>
      </c>
      <c r="Z6761">
        <v>0.06</v>
      </c>
      <c r="AA6761">
        <v>20</v>
      </c>
      <c r="AB6761">
        <v>0.97</v>
      </c>
      <c r="AC6761">
        <v>430</v>
      </c>
      <c r="AD6761">
        <v>0.5</v>
      </c>
      <c r="AE6761">
        <v>0.01</v>
      </c>
      <c r="AF6761">
        <v>39</v>
      </c>
      <c r="AG6761">
        <v>320</v>
      </c>
      <c r="AH6761">
        <v>4</v>
      </c>
      <c r="AI6761">
        <v>1</v>
      </c>
      <c r="AJ6761">
        <v>6</v>
      </c>
      <c r="AK6761">
        <v>12</v>
      </c>
      <c r="AL6761">
        <v>0.22</v>
      </c>
      <c r="AM6761">
        <v>5</v>
      </c>
      <c r="AN6761">
        <v>5</v>
      </c>
      <c r="AO6761">
        <v>80</v>
      </c>
      <c r="AP6761">
        <v>5</v>
      </c>
      <c r="AQ6761">
        <v>50</v>
      </c>
    </row>
    <row r="6762" spans="1:43" hidden="1" x14ac:dyDescent="0.25">
      <c r="A6762" t="s">
        <v>24111</v>
      </c>
      <c r="B6762" t="s">
        <v>24112</v>
      </c>
      <c r="C6762" s="1" t="str">
        <f t="shared" si="478"/>
        <v>21:0134</v>
      </c>
      <c r="D6762" s="1" t="str">
        <f t="shared" si="479"/>
        <v>21:0078</v>
      </c>
      <c r="E6762" t="s">
        <v>24113</v>
      </c>
      <c r="F6762" t="s">
        <v>24114</v>
      </c>
      <c r="H6762">
        <v>54.795036099999997</v>
      </c>
      <c r="I6762">
        <v>-65.817799399999998</v>
      </c>
      <c r="J6762" s="1" t="str">
        <f t="shared" si="476"/>
        <v>Till</v>
      </c>
      <c r="K6762" s="1" t="str">
        <f t="shared" si="477"/>
        <v>&lt;63 micron</v>
      </c>
      <c r="L6762">
        <v>0.2</v>
      </c>
      <c r="M6762">
        <v>1.85</v>
      </c>
      <c r="N6762">
        <v>8</v>
      </c>
      <c r="O6762">
        <v>80</v>
      </c>
      <c r="P6762">
        <v>0.5</v>
      </c>
      <c r="Q6762">
        <v>1</v>
      </c>
      <c r="R6762">
        <v>0.43</v>
      </c>
      <c r="S6762">
        <v>0.25</v>
      </c>
      <c r="T6762">
        <v>15</v>
      </c>
      <c r="U6762">
        <v>78</v>
      </c>
      <c r="V6762">
        <v>61</v>
      </c>
      <c r="W6762">
        <v>4.7300000000000004</v>
      </c>
      <c r="X6762">
        <v>5</v>
      </c>
      <c r="Y6762">
        <v>0.5</v>
      </c>
      <c r="Z6762">
        <v>0.15</v>
      </c>
      <c r="AA6762">
        <v>20</v>
      </c>
      <c r="AB6762">
        <v>1.01</v>
      </c>
      <c r="AC6762">
        <v>565</v>
      </c>
      <c r="AD6762">
        <v>0.5</v>
      </c>
      <c r="AE6762">
        <v>0.01</v>
      </c>
      <c r="AF6762">
        <v>40</v>
      </c>
      <c r="AG6762">
        <v>580</v>
      </c>
      <c r="AH6762">
        <v>6</v>
      </c>
      <c r="AI6762">
        <v>1</v>
      </c>
      <c r="AJ6762">
        <v>6</v>
      </c>
      <c r="AK6762">
        <v>14</v>
      </c>
      <c r="AL6762">
        <v>0.16</v>
      </c>
      <c r="AM6762">
        <v>5</v>
      </c>
      <c r="AN6762">
        <v>5</v>
      </c>
      <c r="AO6762">
        <v>70</v>
      </c>
      <c r="AP6762">
        <v>5</v>
      </c>
      <c r="AQ6762">
        <v>72</v>
      </c>
    </row>
    <row r="6763" spans="1:43" hidden="1" x14ac:dyDescent="0.25">
      <c r="A6763" t="s">
        <v>24115</v>
      </c>
      <c r="B6763" t="s">
        <v>24116</v>
      </c>
      <c r="C6763" s="1" t="str">
        <f t="shared" si="478"/>
        <v>21:0134</v>
      </c>
      <c r="D6763" s="1" t="str">
        <f t="shared" si="479"/>
        <v>21:0078</v>
      </c>
      <c r="E6763" t="s">
        <v>24117</v>
      </c>
      <c r="F6763" t="s">
        <v>24118</v>
      </c>
      <c r="H6763">
        <v>54.779383099999997</v>
      </c>
      <c r="I6763">
        <v>-65.794933900000004</v>
      </c>
      <c r="J6763" s="1" t="str">
        <f t="shared" si="476"/>
        <v>Till</v>
      </c>
      <c r="K6763" s="1" t="str">
        <f t="shared" si="477"/>
        <v>&lt;63 micron</v>
      </c>
      <c r="L6763">
        <v>0.1</v>
      </c>
      <c r="M6763">
        <v>2.68</v>
      </c>
      <c r="N6763">
        <v>8</v>
      </c>
      <c r="O6763">
        <v>70</v>
      </c>
      <c r="P6763">
        <v>0.25</v>
      </c>
      <c r="Q6763">
        <v>1</v>
      </c>
      <c r="R6763">
        <v>0.22</v>
      </c>
      <c r="S6763">
        <v>0.25</v>
      </c>
      <c r="T6763">
        <v>18</v>
      </c>
      <c r="U6763">
        <v>89</v>
      </c>
      <c r="V6763">
        <v>89</v>
      </c>
      <c r="W6763">
        <v>5.49</v>
      </c>
      <c r="X6763">
        <v>5</v>
      </c>
      <c r="Y6763">
        <v>0.5</v>
      </c>
      <c r="Z6763">
        <v>0.19</v>
      </c>
      <c r="AA6763">
        <v>20</v>
      </c>
      <c r="AB6763">
        <v>1.1499999999999999</v>
      </c>
      <c r="AC6763">
        <v>490</v>
      </c>
      <c r="AD6763">
        <v>1</v>
      </c>
      <c r="AE6763">
        <v>0.01</v>
      </c>
      <c r="AF6763">
        <v>48</v>
      </c>
      <c r="AG6763">
        <v>240</v>
      </c>
      <c r="AH6763">
        <v>6</v>
      </c>
      <c r="AI6763">
        <v>2</v>
      </c>
      <c r="AJ6763">
        <v>7</v>
      </c>
      <c r="AK6763">
        <v>9</v>
      </c>
      <c r="AL6763">
        <v>0.17</v>
      </c>
      <c r="AM6763">
        <v>5</v>
      </c>
      <c r="AN6763">
        <v>5</v>
      </c>
      <c r="AO6763">
        <v>81</v>
      </c>
      <c r="AP6763">
        <v>5</v>
      </c>
      <c r="AQ6763">
        <v>84</v>
      </c>
    </row>
    <row r="6764" spans="1:43" hidden="1" x14ac:dyDescent="0.25">
      <c r="A6764" t="s">
        <v>24119</v>
      </c>
      <c r="B6764" t="s">
        <v>24120</v>
      </c>
      <c r="C6764" s="1" t="str">
        <f t="shared" si="478"/>
        <v>21:0134</v>
      </c>
      <c r="D6764" s="1" t="str">
        <f t="shared" si="479"/>
        <v>21:0078</v>
      </c>
      <c r="E6764" t="s">
        <v>24121</v>
      </c>
      <c r="F6764" t="s">
        <v>24122</v>
      </c>
      <c r="H6764">
        <v>55.064929300000003</v>
      </c>
      <c r="I6764">
        <v>-66.111614599999996</v>
      </c>
      <c r="J6764" s="1" t="str">
        <f t="shared" si="476"/>
        <v>Till</v>
      </c>
      <c r="K6764" s="1" t="str">
        <f t="shared" si="477"/>
        <v>&lt;63 micron</v>
      </c>
      <c r="L6764">
        <v>0.1</v>
      </c>
      <c r="M6764">
        <v>2.2200000000000002</v>
      </c>
      <c r="N6764">
        <v>8</v>
      </c>
      <c r="O6764">
        <v>50</v>
      </c>
      <c r="P6764">
        <v>0.25</v>
      </c>
      <c r="Q6764">
        <v>1</v>
      </c>
      <c r="R6764">
        <v>0.55000000000000004</v>
      </c>
      <c r="S6764">
        <v>0.25</v>
      </c>
      <c r="T6764">
        <v>22</v>
      </c>
      <c r="U6764">
        <v>97</v>
      </c>
      <c r="V6764">
        <v>100</v>
      </c>
      <c r="W6764">
        <v>4.63</v>
      </c>
      <c r="X6764">
        <v>5</v>
      </c>
      <c r="Y6764">
        <v>0.5</v>
      </c>
      <c r="Z6764">
        <v>0.12</v>
      </c>
      <c r="AA6764">
        <v>10</v>
      </c>
      <c r="AB6764">
        <v>1.35</v>
      </c>
      <c r="AC6764">
        <v>500</v>
      </c>
      <c r="AD6764">
        <v>0.5</v>
      </c>
      <c r="AE6764">
        <v>0.01</v>
      </c>
      <c r="AF6764">
        <v>44</v>
      </c>
      <c r="AG6764">
        <v>280</v>
      </c>
      <c r="AH6764">
        <v>1</v>
      </c>
      <c r="AI6764">
        <v>1</v>
      </c>
      <c r="AJ6764">
        <v>7</v>
      </c>
      <c r="AK6764">
        <v>13</v>
      </c>
      <c r="AL6764">
        <v>0.31</v>
      </c>
      <c r="AM6764">
        <v>5</v>
      </c>
      <c r="AN6764">
        <v>5</v>
      </c>
      <c r="AO6764">
        <v>103</v>
      </c>
      <c r="AP6764">
        <v>5</v>
      </c>
      <c r="AQ6764">
        <v>62</v>
      </c>
    </row>
    <row r="6765" spans="1:43" hidden="1" x14ac:dyDescent="0.25">
      <c r="A6765" t="s">
        <v>24123</v>
      </c>
      <c r="B6765" t="s">
        <v>24124</v>
      </c>
      <c r="C6765" s="1" t="str">
        <f t="shared" si="478"/>
        <v>21:0134</v>
      </c>
      <c r="D6765" s="1" t="str">
        <f t="shared" si="479"/>
        <v>21:0078</v>
      </c>
      <c r="E6765" t="s">
        <v>24125</v>
      </c>
      <c r="F6765" t="s">
        <v>24126</v>
      </c>
      <c r="H6765">
        <v>54.259451900000002</v>
      </c>
      <c r="I6765">
        <v>-66.005435599999998</v>
      </c>
      <c r="J6765" s="1" t="str">
        <f t="shared" si="476"/>
        <v>Till</v>
      </c>
      <c r="K6765" s="1" t="str">
        <f t="shared" si="477"/>
        <v>&lt;63 micron</v>
      </c>
      <c r="L6765">
        <v>0.1</v>
      </c>
      <c r="M6765">
        <v>1.41</v>
      </c>
      <c r="N6765">
        <v>8</v>
      </c>
      <c r="O6765">
        <v>50</v>
      </c>
      <c r="P6765">
        <v>0.25</v>
      </c>
      <c r="Q6765">
        <v>1</v>
      </c>
      <c r="R6765">
        <v>0.08</v>
      </c>
      <c r="S6765">
        <v>0.25</v>
      </c>
      <c r="T6765">
        <v>14</v>
      </c>
      <c r="U6765">
        <v>25</v>
      </c>
      <c r="V6765">
        <v>28</v>
      </c>
      <c r="W6765">
        <v>6.15</v>
      </c>
      <c r="X6765">
        <v>5</v>
      </c>
      <c r="Y6765">
        <v>0.5</v>
      </c>
      <c r="Z6765">
        <v>0.06</v>
      </c>
      <c r="AA6765">
        <v>30</v>
      </c>
      <c r="AB6765">
        <v>0.4</v>
      </c>
      <c r="AC6765">
        <v>870</v>
      </c>
      <c r="AD6765">
        <v>0.5</v>
      </c>
      <c r="AE6765">
        <v>5.0000000000000001E-3</v>
      </c>
      <c r="AF6765">
        <v>21</v>
      </c>
      <c r="AG6765">
        <v>410</v>
      </c>
      <c r="AH6765">
        <v>8</v>
      </c>
      <c r="AI6765">
        <v>4</v>
      </c>
      <c r="AJ6765">
        <v>3</v>
      </c>
      <c r="AK6765">
        <v>4</v>
      </c>
      <c r="AL6765">
        <v>0.04</v>
      </c>
      <c r="AM6765">
        <v>5</v>
      </c>
      <c r="AN6765">
        <v>5</v>
      </c>
      <c r="AO6765">
        <v>33</v>
      </c>
      <c r="AP6765">
        <v>5</v>
      </c>
      <c r="AQ6765">
        <v>52</v>
      </c>
    </row>
    <row r="6766" spans="1:43" hidden="1" x14ac:dyDescent="0.25">
      <c r="A6766" t="s">
        <v>24127</v>
      </c>
      <c r="B6766" t="s">
        <v>24128</v>
      </c>
      <c r="C6766" s="1" t="str">
        <f t="shared" si="478"/>
        <v>21:0134</v>
      </c>
      <c r="D6766" s="1" t="str">
        <f t="shared" si="479"/>
        <v>21:0078</v>
      </c>
      <c r="E6766" t="s">
        <v>24129</v>
      </c>
      <c r="F6766" t="s">
        <v>24130</v>
      </c>
      <c r="H6766">
        <v>54.944623499999999</v>
      </c>
      <c r="I6766">
        <v>-65.088057199999994</v>
      </c>
      <c r="J6766" s="1" t="str">
        <f t="shared" si="476"/>
        <v>Till</v>
      </c>
      <c r="K6766" s="1" t="str">
        <f t="shared" si="477"/>
        <v>&lt;63 micron</v>
      </c>
      <c r="L6766">
        <v>0.1</v>
      </c>
      <c r="M6766">
        <v>2.0099999999999998</v>
      </c>
      <c r="N6766">
        <v>2</v>
      </c>
      <c r="O6766">
        <v>160</v>
      </c>
      <c r="P6766">
        <v>0.25</v>
      </c>
      <c r="Q6766">
        <v>1</v>
      </c>
      <c r="R6766">
        <v>0.55000000000000004</v>
      </c>
      <c r="S6766">
        <v>0.25</v>
      </c>
      <c r="T6766">
        <v>11</v>
      </c>
      <c r="U6766">
        <v>65</v>
      </c>
      <c r="V6766">
        <v>27</v>
      </c>
      <c r="W6766">
        <v>3.11</v>
      </c>
      <c r="X6766">
        <v>5</v>
      </c>
      <c r="Y6766">
        <v>0.5</v>
      </c>
      <c r="Z6766">
        <v>0.25</v>
      </c>
      <c r="AA6766">
        <v>30</v>
      </c>
      <c r="AB6766">
        <v>0.77</v>
      </c>
      <c r="AC6766">
        <v>195</v>
      </c>
      <c r="AD6766">
        <v>0.5</v>
      </c>
      <c r="AE6766">
        <v>0.02</v>
      </c>
      <c r="AF6766">
        <v>27</v>
      </c>
      <c r="AG6766">
        <v>1820</v>
      </c>
      <c r="AH6766">
        <v>2</v>
      </c>
      <c r="AI6766">
        <v>1</v>
      </c>
      <c r="AJ6766">
        <v>5</v>
      </c>
      <c r="AK6766">
        <v>15</v>
      </c>
      <c r="AL6766">
        <v>0.13</v>
      </c>
      <c r="AM6766">
        <v>5</v>
      </c>
      <c r="AN6766">
        <v>5</v>
      </c>
      <c r="AO6766">
        <v>70</v>
      </c>
      <c r="AP6766">
        <v>5</v>
      </c>
      <c r="AQ6766">
        <v>54</v>
      </c>
    </row>
    <row r="6767" spans="1:43" hidden="1" x14ac:dyDescent="0.25">
      <c r="A6767" t="s">
        <v>24131</v>
      </c>
      <c r="B6767" t="s">
        <v>24132</v>
      </c>
      <c r="C6767" s="1" t="str">
        <f t="shared" si="478"/>
        <v>21:0134</v>
      </c>
      <c r="D6767" s="1" t="str">
        <f t="shared" si="479"/>
        <v>21:0078</v>
      </c>
      <c r="E6767" t="s">
        <v>24133</v>
      </c>
      <c r="F6767" t="s">
        <v>24134</v>
      </c>
      <c r="H6767">
        <v>54.988298700000001</v>
      </c>
      <c r="I6767">
        <v>-64.771450400000006</v>
      </c>
      <c r="J6767" s="1" t="str">
        <f t="shared" si="476"/>
        <v>Till</v>
      </c>
      <c r="K6767" s="1" t="str">
        <f t="shared" si="477"/>
        <v>&lt;63 micron</v>
      </c>
      <c r="L6767">
        <v>0.2</v>
      </c>
      <c r="M6767">
        <v>2.06</v>
      </c>
      <c r="N6767">
        <v>1</v>
      </c>
      <c r="O6767">
        <v>180</v>
      </c>
      <c r="P6767">
        <v>0.25</v>
      </c>
      <c r="Q6767">
        <v>2</v>
      </c>
      <c r="R6767">
        <v>0.7</v>
      </c>
      <c r="S6767">
        <v>0.25</v>
      </c>
      <c r="T6767">
        <v>14</v>
      </c>
      <c r="U6767">
        <v>65</v>
      </c>
      <c r="V6767">
        <v>32</v>
      </c>
      <c r="W6767">
        <v>3.4</v>
      </c>
      <c r="X6767">
        <v>10</v>
      </c>
      <c r="Y6767">
        <v>0.5</v>
      </c>
      <c r="Z6767">
        <v>0.3</v>
      </c>
      <c r="AA6767">
        <v>30</v>
      </c>
      <c r="AB6767">
        <v>0.96</v>
      </c>
      <c r="AC6767">
        <v>270</v>
      </c>
      <c r="AD6767">
        <v>0.5</v>
      </c>
      <c r="AE6767">
        <v>0.02</v>
      </c>
      <c r="AF6767">
        <v>28</v>
      </c>
      <c r="AG6767">
        <v>2060</v>
      </c>
      <c r="AH6767">
        <v>2</v>
      </c>
      <c r="AI6767">
        <v>2</v>
      </c>
      <c r="AJ6767">
        <v>5</v>
      </c>
      <c r="AK6767">
        <v>20</v>
      </c>
      <c r="AL6767">
        <v>0.14000000000000001</v>
      </c>
      <c r="AM6767">
        <v>5</v>
      </c>
      <c r="AN6767">
        <v>5</v>
      </c>
      <c r="AO6767">
        <v>71</v>
      </c>
      <c r="AP6767">
        <v>5</v>
      </c>
      <c r="AQ6767">
        <v>56</v>
      </c>
    </row>
    <row r="6768" spans="1:43" hidden="1" x14ac:dyDescent="0.25">
      <c r="A6768" t="s">
        <v>24135</v>
      </c>
      <c r="B6768" t="s">
        <v>24136</v>
      </c>
      <c r="C6768" s="1" t="str">
        <f t="shared" si="478"/>
        <v>21:0134</v>
      </c>
      <c r="D6768" s="1" t="str">
        <f t="shared" si="479"/>
        <v>21:0078</v>
      </c>
      <c r="E6768" t="s">
        <v>24137</v>
      </c>
      <c r="F6768" t="s">
        <v>24138</v>
      </c>
      <c r="H6768">
        <v>55.0015754</v>
      </c>
      <c r="I6768">
        <v>-64.446815099999995</v>
      </c>
      <c r="J6768" s="1" t="str">
        <f t="shared" si="476"/>
        <v>Till</v>
      </c>
      <c r="K6768" s="1" t="str">
        <f t="shared" si="477"/>
        <v>&lt;63 micron</v>
      </c>
      <c r="L6768">
        <v>0.2</v>
      </c>
      <c r="M6768">
        <v>1.58</v>
      </c>
      <c r="N6768">
        <v>2</v>
      </c>
      <c r="O6768">
        <v>110</v>
      </c>
      <c r="P6768">
        <v>0.25</v>
      </c>
      <c r="Q6768">
        <v>1</v>
      </c>
      <c r="R6768">
        <v>0.84</v>
      </c>
      <c r="S6768">
        <v>0.25</v>
      </c>
      <c r="T6768">
        <v>9</v>
      </c>
      <c r="U6768">
        <v>38</v>
      </c>
      <c r="V6768">
        <v>23</v>
      </c>
      <c r="W6768">
        <v>2.68</v>
      </c>
      <c r="X6768">
        <v>10</v>
      </c>
      <c r="Y6768">
        <v>0.5</v>
      </c>
      <c r="Z6768">
        <v>0.24</v>
      </c>
      <c r="AA6768">
        <v>50</v>
      </c>
      <c r="AB6768">
        <v>0.56999999999999995</v>
      </c>
      <c r="AC6768">
        <v>215</v>
      </c>
      <c r="AD6768">
        <v>0.5</v>
      </c>
      <c r="AE6768">
        <v>0.04</v>
      </c>
      <c r="AF6768">
        <v>14</v>
      </c>
      <c r="AG6768">
        <v>1800</v>
      </c>
      <c r="AH6768">
        <v>4</v>
      </c>
      <c r="AI6768">
        <v>1</v>
      </c>
      <c r="AJ6768">
        <v>5</v>
      </c>
      <c r="AK6768">
        <v>27</v>
      </c>
      <c r="AL6768">
        <v>0.09</v>
      </c>
      <c r="AM6768">
        <v>5</v>
      </c>
      <c r="AN6768">
        <v>5</v>
      </c>
      <c r="AO6768">
        <v>62</v>
      </c>
      <c r="AP6768">
        <v>5</v>
      </c>
      <c r="AQ6768">
        <v>38</v>
      </c>
    </row>
    <row r="6769" spans="1:43" hidden="1" x14ac:dyDescent="0.25">
      <c r="A6769" t="s">
        <v>24139</v>
      </c>
      <c r="B6769" t="s">
        <v>24140</v>
      </c>
      <c r="C6769" s="1" t="str">
        <f t="shared" si="478"/>
        <v>21:0134</v>
      </c>
      <c r="D6769" s="1" t="str">
        <f t="shared" si="479"/>
        <v>21:0078</v>
      </c>
      <c r="E6769" t="s">
        <v>24141</v>
      </c>
      <c r="F6769" t="s">
        <v>24142</v>
      </c>
      <c r="H6769">
        <v>54.982306000000001</v>
      </c>
      <c r="I6769">
        <v>-64.046065100000007</v>
      </c>
      <c r="J6769" s="1" t="str">
        <f t="shared" si="476"/>
        <v>Till</v>
      </c>
      <c r="K6769" s="1" t="str">
        <f t="shared" si="477"/>
        <v>&lt;63 micron</v>
      </c>
      <c r="L6769">
        <v>0.1</v>
      </c>
      <c r="M6769">
        <v>0.83</v>
      </c>
      <c r="N6769">
        <v>2</v>
      </c>
      <c r="O6769">
        <v>60</v>
      </c>
      <c r="P6769">
        <v>0.25</v>
      </c>
      <c r="Q6769">
        <v>2</v>
      </c>
      <c r="R6769">
        <v>0.8</v>
      </c>
      <c r="S6769">
        <v>0.25</v>
      </c>
      <c r="T6769">
        <v>4</v>
      </c>
      <c r="U6769">
        <v>29</v>
      </c>
      <c r="V6769">
        <v>28</v>
      </c>
      <c r="W6769">
        <v>2.09</v>
      </c>
      <c r="X6769">
        <v>5</v>
      </c>
      <c r="Y6769">
        <v>0.5</v>
      </c>
      <c r="Z6769">
        <v>0.14000000000000001</v>
      </c>
      <c r="AA6769">
        <v>30</v>
      </c>
      <c r="AB6769">
        <v>0.42</v>
      </c>
      <c r="AC6769">
        <v>175</v>
      </c>
      <c r="AD6769">
        <v>0.5</v>
      </c>
      <c r="AE6769">
        <v>0.05</v>
      </c>
      <c r="AF6769">
        <v>11</v>
      </c>
      <c r="AG6769">
        <v>1270</v>
      </c>
      <c r="AH6769">
        <v>1</v>
      </c>
      <c r="AI6769">
        <v>2</v>
      </c>
      <c r="AJ6769">
        <v>4</v>
      </c>
      <c r="AK6769">
        <v>35</v>
      </c>
      <c r="AL6769">
        <v>0.06</v>
      </c>
      <c r="AM6769">
        <v>5</v>
      </c>
      <c r="AN6769">
        <v>5</v>
      </c>
      <c r="AO6769">
        <v>54</v>
      </c>
      <c r="AP6769">
        <v>5</v>
      </c>
      <c r="AQ6769">
        <v>22</v>
      </c>
    </row>
    <row r="6770" spans="1:43" hidden="1" x14ac:dyDescent="0.25">
      <c r="A6770" t="s">
        <v>24143</v>
      </c>
      <c r="B6770" t="s">
        <v>24144</v>
      </c>
      <c r="C6770" s="1" t="str">
        <f t="shared" si="478"/>
        <v>21:0134</v>
      </c>
      <c r="D6770" s="1" t="str">
        <f t="shared" si="479"/>
        <v>21:0078</v>
      </c>
      <c r="E6770" t="s">
        <v>24145</v>
      </c>
      <c r="F6770" t="s">
        <v>24146</v>
      </c>
      <c r="H6770">
        <v>54.727500599999999</v>
      </c>
      <c r="I6770">
        <v>-63.3391947</v>
      </c>
      <c r="J6770" s="1" t="str">
        <f t="shared" si="476"/>
        <v>Till</v>
      </c>
      <c r="K6770" s="1" t="str">
        <f t="shared" si="477"/>
        <v>&lt;63 micron</v>
      </c>
      <c r="L6770">
        <v>0.1</v>
      </c>
      <c r="M6770">
        <v>0.94</v>
      </c>
      <c r="N6770">
        <v>1</v>
      </c>
      <c r="O6770">
        <v>70</v>
      </c>
      <c r="P6770">
        <v>0.25</v>
      </c>
      <c r="Q6770">
        <v>2</v>
      </c>
      <c r="R6770">
        <v>0.68</v>
      </c>
      <c r="S6770">
        <v>0.25</v>
      </c>
      <c r="T6770">
        <v>4</v>
      </c>
      <c r="U6770">
        <v>26</v>
      </c>
      <c r="V6770">
        <v>14</v>
      </c>
      <c r="W6770">
        <v>2.6</v>
      </c>
      <c r="X6770">
        <v>10</v>
      </c>
      <c r="Y6770">
        <v>0.5</v>
      </c>
      <c r="Z6770">
        <v>0.11</v>
      </c>
      <c r="AA6770">
        <v>40</v>
      </c>
      <c r="AB6770">
        <v>0.39</v>
      </c>
      <c r="AC6770">
        <v>300</v>
      </c>
      <c r="AD6770">
        <v>0.5</v>
      </c>
      <c r="AE6770">
        <v>0.03</v>
      </c>
      <c r="AF6770">
        <v>10</v>
      </c>
      <c r="AG6770">
        <v>1420</v>
      </c>
      <c r="AH6770">
        <v>1</v>
      </c>
      <c r="AI6770">
        <v>1</v>
      </c>
      <c r="AJ6770">
        <v>6</v>
      </c>
      <c r="AK6770">
        <v>24</v>
      </c>
      <c r="AL6770">
        <v>0.09</v>
      </c>
      <c r="AM6770">
        <v>5</v>
      </c>
      <c r="AN6770">
        <v>5</v>
      </c>
      <c r="AO6770">
        <v>40</v>
      </c>
      <c r="AP6770">
        <v>5</v>
      </c>
      <c r="AQ6770">
        <v>58</v>
      </c>
    </row>
    <row r="6771" spans="1:43" hidden="1" x14ac:dyDescent="0.25">
      <c r="A6771" t="s">
        <v>24147</v>
      </c>
      <c r="B6771" t="s">
        <v>24148</v>
      </c>
      <c r="C6771" s="1" t="str">
        <f t="shared" si="478"/>
        <v>21:0134</v>
      </c>
      <c r="D6771" s="1" t="str">
        <f t="shared" si="479"/>
        <v>21:0078</v>
      </c>
      <c r="E6771" t="s">
        <v>24149</v>
      </c>
      <c r="F6771" t="s">
        <v>24150</v>
      </c>
      <c r="H6771">
        <v>54.087169199999998</v>
      </c>
      <c r="I6771">
        <v>-63.082563499999999</v>
      </c>
      <c r="J6771" s="1" t="str">
        <f t="shared" si="476"/>
        <v>Till</v>
      </c>
      <c r="K6771" s="1" t="str">
        <f t="shared" si="477"/>
        <v>&lt;63 micron</v>
      </c>
      <c r="L6771">
        <v>0.1</v>
      </c>
      <c r="M6771">
        <v>0.54</v>
      </c>
      <c r="N6771">
        <v>1</v>
      </c>
      <c r="O6771">
        <v>20</v>
      </c>
      <c r="P6771">
        <v>0.25</v>
      </c>
      <c r="Q6771">
        <v>1</v>
      </c>
      <c r="R6771">
        <v>0.45</v>
      </c>
      <c r="S6771">
        <v>0.25</v>
      </c>
      <c r="T6771">
        <v>4</v>
      </c>
      <c r="U6771">
        <v>23</v>
      </c>
      <c r="V6771">
        <v>22</v>
      </c>
      <c r="W6771">
        <v>2.0499999999999998</v>
      </c>
      <c r="X6771">
        <v>5</v>
      </c>
      <c r="Y6771">
        <v>0.5</v>
      </c>
      <c r="Z6771">
        <v>0.06</v>
      </c>
      <c r="AA6771">
        <v>30</v>
      </c>
      <c r="AB6771">
        <v>0.27</v>
      </c>
      <c r="AC6771">
        <v>185</v>
      </c>
      <c r="AD6771">
        <v>0.5</v>
      </c>
      <c r="AE6771">
        <v>0.02</v>
      </c>
      <c r="AF6771">
        <v>6</v>
      </c>
      <c r="AG6771">
        <v>860</v>
      </c>
      <c r="AH6771">
        <v>4</v>
      </c>
      <c r="AI6771">
        <v>2</v>
      </c>
      <c r="AJ6771">
        <v>2</v>
      </c>
      <c r="AK6771">
        <v>19</v>
      </c>
      <c r="AL6771">
        <v>0.08</v>
      </c>
      <c r="AM6771">
        <v>5</v>
      </c>
      <c r="AN6771">
        <v>5</v>
      </c>
      <c r="AO6771">
        <v>41</v>
      </c>
      <c r="AP6771">
        <v>5</v>
      </c>
      <c r="AQ6771">
        <v>18</v>
      </c>
    </row>
    <row r="6772" spans="1:43" hidden="1" x14ac:dyDescent="0.25">
      <c r="A6772" t="s">
        <v>24151</v>
      </c>
      <c r="B6772" t="s">
        <v>24152</v>
      </c>
      <c r="C6772" s="1" t="str">
        <f t="shared" si="478"/>
        <v>21:0134</v>
      </c>
      <c r="D6772" s="1" t="str">
        <f t="shared" si="479"/>
        <v>21:0078</v>
      </c>
      <c r="E6772" t="s">
        <v>24153</v>
      </c>
      <c r="F6772" t="s">
        <v>24154</v>
      </c>
      <c r="H6772">
        <v>54.560933900000002</v>
      </c>
      <c r="I6772">
        <v>-63.429052200000001</v>
      </c>
      <c r="J6772" s="1" t="str">
        <f t="shared" si="476"/>
        <v>Till</v>
      </c>
      <c r="K6772" s="1" t="str">
        <f t="shared" si="477"/>
        <v>&lt;63 micron</v>
      </c>
      <c r="L6772">
        <v>0.1</v>
      </c>
      <c r="M6772">
        <v>1.94</v>
      </c>
      <c r="N6772">
        <v>4</v>
      </c>
      <c r="O6772">
        <v>70</v>
      </c>
      <c r="P6772">
        <v>0.25</v>
      </c>
      <c r="Q6772">
        <v>4</v>
      </c>
      <c r="R6772">
        <v>0.48</v>
      </c>
      <c r="S6772">
        <v>0.25</v>
      </c>
      <c r="T6772">
        <v>9</v>
      </c>
      <c r="U6772">
        <v>30</v>
      </c>
      <c r="V6772">
        <v>19</v>
      </c>
      <c r="W6772">
        <v>2.2599999999999998</v>
      </c>
      <c r="X6772">
        <v>5</v>
      </c>
      <c r="Y6772">
        <v>0.5</v>
      </c>
      <c r="Z6772">
        <v>0.11</v>
      </c>
      <c r="AA6772">
        <v>20</v>
      </c>
      <c r="AB6772">
        <v>0.49</v>
      </c>
      <c r="AC6772">
        <v>175</v>
      </c>
      <c r="AD6772">
        <v>0.5</v>
      </c>
      <c r="AE6772">
        <v>0.05</v>
      </c>
      <c r="AF6772">
        <v>20</v>
      </c>
      <c r="AG6772">
        <v>810</v>
      </c>
      <c r="AH6772">
        <v>2</v>
      </c>
      <c r="AI6772">
        <v>1</v>
      </c>
      <c r="AJ6772">
        <v>4</v>
      </c>
      <c r="AK6772">
        <v>21</v>
      </c>
      <c r="AL6772">
        <v>0.12</v>
      </c>
      <c r="AM6772">
        <v>5</v>
      </c>
      <c r="AN6772">
        <v>5</v>
      </c>
      <c r="AO6772">
        <v>51</v>
      </c>
      <c r="AP6772">
        <v>5</v>
      </c>
      <c r="AQ6772">
        <v>34</v>
      </c>
    </row>
    <row r="6773" spans="1:43" hidden="1" x14ac:dyDescent="0.25">
      <c r="A6773" t="s">
        <v>24155</v>
      </c>
      <c r="B6773" t="s">
        <v>24156</v>
      </c>
      <c r="C6773" s="1" t="str">
        <f t="shared" si="478"/>
        <v>21:0134</v>
      </c>
      <c r="D6773" s="1" t="str">
        <f t="shared" si="479"/>
        <v>21:0078</v>
      </c>
      <c r="E6773" t="s">
        <v>24157</v>
      </c>
      <c r="F6773" t="s">
        <v>24158</v>
      </c>
      <c r="H6773">
        <v>54.5629858</v>
      </c>
      <c r="I6773">
        <v>-63.746111399999997</v>
      </c>
      <c r="J6773" s="1" t="str">
        <f t="shared" si="476"/>
        <v>Till</v>
      </c>
      <c r="K6773" s="1" t="str">
        <f t="shared" si="477"/>
        <v>&lt;63 micron</v>
      </c>
      <c r="L6773">
        <v>0.1</v>
      </c>
      <c r="M6773">
        <v>1.53</v>
      </c>
      <c r="N6773">
        <v>1</v>
      </c>
      <c r="O6773">
        <v>50</v>
      </c>
      <c r="P6773">
        <v>0.25</v>
      </c>
      <c r="Q6773">
        <v>2</v>
      </c>
      <c r="R6773">
        <v>0.56000000000000005</v>
      </c>
      <c r="S6773">
        <v>0.25</v>
      </c>
      <c r="T6773">
        <v>7</v>
      </c>
      <c r="U6773">
        <v>18</v>
      </c>
      <c r="V6773">
        <v>9</v>
      </c>
      <c r="W6773">
        <v>1.46</v>
      </c>
      <c r="X6773">
        <v>5</v>
      </c>
      <c r="Y6773">
        <v>0.5</v>
      </c>
      <c r="Z6773">
        <v>0.05</v>
      </c>
      <c r="AA6773">
        <v>20</v>
      </c>
      <c r="AB6773">
        <v>0.33</v>
      </c>
      <c r="AC6773">
        <v>140</v>
      </c>
      <c r="AD6773">
        <v>0.5</v>
      </c>
      <c r="AE6773">
        <v>0.08</v>
      </c>
      <c r="AF6773">
        <v>19</v>
      </c>
      <c r="AG6773">
        <v>850</v>
      </c>
      <c r="AH6773">
        <v>6</v>
      </c>
      <c r="AI6773">
        <v>1</v>
      </c>
      <c r="AJ6773">
        <v>2</v>
      </c>
      <c r="AK6773">
        <v>26</v>
      </c>
      <c r="AL6773">
        <v>7.0000000000000007E-2</v>
      </c>
      <c r="AM6773">
        <v>5</v>
      </c>
      <c r="AN6773">
        <v>5</v>
      </c>
      <c r="AO6773">
        <v>28</v>
      </c>
      <c r="AP6773">
        <v>5</v>
      </c>
      <c r="AQ6773">
        <v>20</v>
      </c>
    </row>
    <row r="6774" spans="1:43" hidden="1" x14ac:dyDescent="0.25">
      <c r="A6774" t="s">
        <v>24159</v>
      </c>
      <c r="B6774" t="s">
        <v>24160</v>
      </c>
      <c r="C6774" s="1" t="str">
        <f t="shared" si="478"/>
        <v>21:0134</v>
      </c>
      <c r="D6774" s="1" t="str">
        <f t="shared" si="479"/>
        <v>21:0078</v>
      </c>
      <c r="E6774" t="s">
        <v>24161</v>
      </c>
      <c r="F6774" t="s">
        <v>24162</v>
      </c>
      <c r="H6774">
        <v>54.812012899999999</v>
      </c>
      <c r="I6774">
        <v>-58.953437600000001</v>
      </c>
      <c r="J6774" s="1" t="str">
        <f t="shared" si="476"/>
        <v>Till</v>
      </c>
      <c r="K6774" s="1" t="str">
        <f t="shared" si="477"/>
        <v>&lt;63 micron</v>
      </c>
      <c r="L6774">
        <v>0.1</v>
      </c>
      <c r="M6774">
        <v>0.72</v>
      </c>
      <c r="N6774">
        <v>2</v>
      </c>
      <c r="O6774">
        <v>10</v>
      </c>
      <c r="P6774">
        <v>0.25</v>
      </c>
      <c r="Q6774">
        <v>2</v>
      </c>
      <c r="R6774">
        <v>0.52</v>
      </c>
      <c r="S6774">
        <v>0.25</v>
      </c>
      <c r="T6774">
        <v>2</v>
      </c>
      <c r="U6774">
        <v>20</v>
      </c>
      <c r="V6774">
        <v>8</v>
      </c>
      <c r="W6774">
        <v>1.78</v>
      </c>
      <c r="X6774">
        <v>5</v>
      </c>
      <c r="Y6774">
        <v>0.5</v>
      </c>
      <c r="Z6774">
        <v>0.04</v>
      </c>
      <c r="AA6774">
        <v>30</v>
      </c>
      <c r="AB6774">
        <v>0.18</v>
      </c>
      <c r="AC6774">
        <v>120</v>
      </c>
      <c r="AD6774">
        <v>0.5</v>
      </c>
      <c r="AE6774">
        <v>0.02</v>
      </c>
      <c r="AF6774">
        <v>3</v>
      </c>
      <c r="AG6774">
        <v>830</v>
      </c>
      <c r="AH6774">
        <v>6</v>
      </c>
      <c r="AI6774">
        <v>1</v>
      </c>
      <c r="AJ6774">
        <v>3</v>
      </c>
      <c r="AK6774">
        <v>23</v>
      </c>
      <c r="AL6774">
        <v>0.11</v>
      </c>
      <c r="AM6774">
        <v>5</v>
      </c>
      <c r="AN6774">
        <v>5</v>
      </c>
      <c r="AO6774">
        <v>35</v>
      </c>
      <c r="AP6774">
        <v>5</v>
      </c>
      <c r="AQ6774">
        <v>14</v>
      </c>
    </row>
    <row r="6775" spans="1:43" hidden="1" x14ac:dyDescent="0.25">
      <c r="A6775" t="s">
        <v>24163</v>
      </c>
      <c r="B6775" t="s">
        <v>24164</v>
      </c>
      <c r="C6775" s="1" t="str">
        <f t="shared" si="478"/>
        <v>21:0134</v>
      </c>
      <c r="D6775" s="1" t="str">
        <f t="shared" si="479"/>
        <v>21:0078</v>
      </c>
      <c r="E6775" t="s">
        <v>24165</v>
      </c>
      <c r="F6775" t="s">
        <v>24166</v>
      </c>
      <c r="H6775">
        <v>54.758972700000001</v>
      </c>
      <c r="I6775">
        <v>-58.838979000000002</v>
      </c>
      <c r="J6775" s="1" t="str">
        <f t="shared" si="476"/>
        <v>Till</v>
      </c>
      <c r="K6775" s="1" t="str">
        <f t="shared" si="477"/>
        <v>&lt;63 micron</v>
      </c>
      <c r="L6775">
        <v>0.2</v>
      </c>
      <c r="M6775">
        <v>0.75</v>
      </c>
      <c r="N6775">
        <v>1</v>
      </c>
      <c r="O6775">
        <v>20</v>
      </c>
      <c r="P6775">
        <v>0.25</v>
      </c>
      <c r="Q6775">
        <v>2</v>
      </c>
      <c r="R6775">
        <v>0.72</v>
      </c>
      <c r="S6775">
        <v>0.25</v>
      </c>
      <c r="T6775">
        <v>2</v>
      </c>
      <c r="U6775">
        <v>15</v>
      </c>
      <c r="V6775">
        <v>13</v>
      </c>
      <c r="W6775">
        <v>1.63</v>
      </c>
      <c r="X6775">
        <v>5</v>
      </c>
      <c r="Y6775">
        <v>0.5</v>
      </c>
      <c r="Z6775">
        <v>0.08</v>
      </c>
      <c r="AA6775">
        <v>30</v>
      </c>
      <c r="AB6775">
        <v>0.23</v>
      </c>
      <c r="AC6775">
        <v>180</v>
      </c>
      <c r="AD6775">
        <v>0.5</v>
      </c>
      <c r="AE6775">
        <v>0.04</v>
      </c>
      <c r="AF6775">
        <v>4</v>
      </c>
      <c r="AG6775">
        <v>1030</v>
      </c>
      <c r="AH6775">
        <v>1</v>
      </c>
      <c r="AI6775">
        <v>1</v>
      </c>
      <c r="AJ6775">
        <v>4</v>
      </c>
      <c r="AK6775">
        <v>30</v>
      </c>
      <c r="AL6775">
        <v>0.11</v>
      </c>
      <c r="AM6775">
        <v>5</v>
      </c>
      <c r="AN6775">
        <v>5</v>
      </c>
      <c r="AO6775">
        <v>33</v>
      </c>
      <c r="AP6775">
        <v>5</v>
      </c>
      <c r="AQ6775">
        <v>16</v>
      </c>
    </row>
    <row r="6776" spans="1:43" hidden="1" x14ac:dyDescent="0.25">
      <c r="A6776" t="s">
        <v>24167</v>
      </c>
      <c r="B6776" t="s">
        <v>24168</v>
      </c>
      <c r="C6776" s="1" t="str">
        <f t="shared" si="478"/>
        <v>21:0134</v>
      </c>
      <c r="D6776" s="1" t="str">
        <f t="shared" si="479"/>
        <v>21:0078</v>
      </c>
      <c r="E6776" t="s">
        <v>24169</v>
      </c>
      <c r="F6776" t="s">
        <v>24170</v>
      </c>
      <c r="H6776">
        <v>54.7588966</v>
      </c>
      <c r="I6776">
        <v>-58.657135699999998</v>
      </c>
      <c r="J6776" s="1" t="str">
        <f t="shared" si="476"/>
        <v>Till</v>
      </c>
      <c r="K6776" s="1" t="str">
        <f t="shared" si="477"/>
        <v>&lt;63 micron</v>
      </c>
      <c r="L6776">
        <v>0.1</v>
      </c>
      <c r="M6776">
        <v>0.65</v>
      </c>
      <c r="N6776">
        <v>1</v>
      </c>
      <c r="O6776">
        <v>20</v>
      </c>
      <c r="P6776">
        <v>0.25</v>
      </c>
      <c r="Q6776">
        <v>4</v>
      </c>
      <c r="R6776">
        <v>0.71</v>
      </c>
      <c r="S6776">
        <v>0.25</v>
      </c>
      <c r="T6776">
        <v>5</v>
      </c>
      <c r="U6776">
        <v>18</v>
      </c>
      <c r="V6776">
        <v>30</v>
      </c>
      <c r="W6776">
        <v>1.87</v>
      </c>
      <c r="X6776">
        <v>5</v>
      </c>
      <c r="Y6776">
        <v>0.5</v>
      </c>
      <c r="Z6776">
        <v>0.1</v>
      </c>
      <c r="AA6776">
        <v>30</v>
      </c>
      <c r="AB6776">
        <v>0.28999999999999998</v>
      </c>
      <c r="AC6776">
        <v>200</v>
      </c>
      <c r="AD6776">
        <v>1</v>
      </c>
      <c r="AE6776">
        <v>0.04</v>
      </c>
      <c r="AF6776">
        <v>9</v>
      </c>
      <c r="AG6776">
        <v>1140</v>
      </c>
      <c r="AH6776">
        <v>6</v>
      </c>
      <c r="AI6776">
        <v>1</v>
      </c>
      <c r="AJ6776">
        <v>3</v>
      </c>
      <c r="AK6776">
        <v>22</v>
      </c>
      <c r="AL6776">
        <v>0.11</v>
      </c>
      <c r="AM6776">
        <v>5</v>
      </c>
      <c r="AN6776">
        <v>5</v>
      </c>
      <c r="AO6776">
        <v>37</v>
      </c>
      <c r="AP6776">
        <v>5</v>
      </c>
      <c r="AQ6776">
        <v>22</v>
      </c>
    </row>
    <row r="6777" spans="1:43" hidden="1" x14ac:dyDescent="0.25">
      <c r="A6777" t="s">
        <v>24171</v>
      </c>
      <c r="B6777" t="s">
        <v>24172</v>
      </c>
      <c r="C6777" s="1" t="str">
        <f t="shared" si="478"/>
        <v>21:0134</v>
      </c>
      <c r="D6777" s="1" t="str">
        <f t="shared" si="479"/>
        <v>21:0078</v>
      </c>
      <c r="E6777" t="s">
        <v>24173</v>
      </c>
      <c r="F6777" t="s">
        <v>24174</v>
      </c>
      <c r="H6777">
        <v>54.741598699999997</v>
      </c>
      <c r="I6777">
        <v>-58.606718100000002</v>
      </c>
      <c r="J6777" s="1" t="str">
        <f t="shared" si="476"/>
        <v>Till</v>
      </c>
      <c r="K6777" s="1" t="str">
        <f t="shared" si="477"/>
        <v>&lt;63 micron</v>
      </c>
      <c r="L6777">
        <v>0.1</v>
      </c>
      <c r="M6777">
        <v>0.6</v>
      </c>
      <c r="N6777">
        <v>2</v>
      </c>
      <c r="O6777">
        <v>10</v>
      </c>
      <c r="P6777">
        <v>0.5</v>
      </c>
      <c r="Q6777">
        <v>2</v>
      </c>
      <c r="R6777">
        <v>0.47</v>
      </c>
      <c r="S6777">
        <v>0.25</v>
      </c>
      <c r="T6777">
        <v>2</v>
      </c>
      <c r="U6777">
        <v>13</v>
      </c>
      <c r="V6777">
        <v>16</v>
      </c>
      <c r="W6777">
        <v>1.62</v>
      </c>
      <c r="X6777">
        <v>5</v>
      </c>
      <c r="Y6777">
        <v>0.5</v>
      </c>
      <c r="Z6777">
        <v>0.04</v>
      </c>
      <c r="AA6777">
        <v>30</v>
      </c>
      <c r="AB6777">
        <v>0.17</v>
      </c>
      <c r="AC6777">
        <v>120</v>
      </c>
      <c r="AD6777">
        <v>0.5</v>
      </c>
      <c r="AE6777">
        <v>0.02</v>
      </c>
      <c r="AF6777">
        <v>3</v>
      </c>
      <c r="AG6777">
        <v>920</v>
      </c>
      <c r="AH6777">
        <v>6</v>
      </c>
      <c r="AI6777">
        <v>1</v>
      </c>
      <c r="AJ6777">
        <v>2</v>
      </c>
      <c r="AK6777">
        <v>16</v>
      </c>
      <c r="AL6777">
        <v>0.1</v>
      </c>
      <c r="AM6777">
        <v>5</v>
      </c>
      <c r="AN6777">
        <v>5</v>
      </c>
      <c r="AO6777">
        <v>32</v>
      </c>
      <c r="AP6777">
        <v>5</v>
      </c>
      <c r="AQ6777">
        <v>12</v>
      </c>
    </row>
    <row r="6778" spans="1:43" hidden="1" x14ac:dyDescent="0.25">
      <c r="A6778" t="s">
        <v>24175</v>
      </c>
      <c r="B6778" t="s">
        <v>24176</v>
      </c>
      <c r="C6778" s="1" t="str">
        <f t="shared" si="478"/>
        <v>21:0134</v>
      </c>
      <c r="D6778" s="1" t="str">
        <f t="shared" si="479"/>
        <v>21:0078</v>
      </c>
      <c r="E6778" t="s">
        <v>24177</v>
      </c>
      <c r="F6778" t="s">
        <v>24178</v>
      </c>
      <c r="H6778">
        <v>54.714070499999998</v>
      </c>
      <c r="I6778">
        <v>-58.358798</v>
      </c>
      <c r="J6778" s="1" t="str">
        <f t="shared" si="476"/>
        <v>Till</v>
      </c>
      <c r="K6778" s="1" t="str">
        <f t="shared" si="477"/>
        <v>&lt;63 micron</v>
      </c>
      <c r="L6778">
        <v>0.2</v>
      </c>
      <c r="M6778">
        <v>0.93</v>
      </c>
      <c r="N6778">
        <v>1</v>
      </c>
      <c r="O6778">
        <v>40</v>
      </c>
      <c r="P6778">
        <v>0.5</v>
      </c>
      <c r="Q6778">
        <v>4</v>
      </c>
      <c r="R6778">
        <v>0.8</v>
      </c>
      <c r="S6778">
        <v>0.25</v>
      </c>
      <c r="T6778">
        <v>4</v>
      </c>
      <c r="U6778">
        <v>17</v>
      </c>
      <c r="V6778">
        <v>33</v>
      </c>
      <c r="W6778">
        <v>1.71</v>
      </c>
      <c r="X6778">
        <v>10</v>
      </c>
      <c r="Y6778">
        <v>0.5</v>
      </c>
      <c r="Z6778">
        <v>0.15</v>
      </c>
      <c r="AA6778">
        <v>40</v>
      </c>
      <c r="AB6778">
        <v>0.37</v>
      </c>
      <c r="AC6778">
        <v>245</v>
      </c>
      <c r="AD6778">
        <v>0.5</v>
      </c>
      <c r="AE6778">
        <v>0.06</v>
      </c>
      <c r="AF6778">
        <v>7</v>
      </c>
      <c r="AG6778">
        <v>1250</v>
      </c>
      <c r="AH6778">
        <v>6</v>
      </c>
      <c r="AI6778">
        <v>1</v>
      </c>
      <c r="AJ6778">
        <v>4</v>
      </c>
      <c r="AK6778">
        <v>27</v>
      </c>
      <c r="AL6778">
        <v>0.11</v>
      </c>
      <c r="AM6778">
        <v>5</v>
      </c>
      <c r="AN6778">
        <v>5</v>
      </c>
      <c r="AO6778">
        <v>35</v>
      </c>
      <c r="AP6778">
        <v>5</v>
      </c>
      <c r="AQ6778">
        <v>26</v>
      </c>
    </row>
    <row r="6779" spans="1:43" hidden="1" x14ac:dyDescent="0.25">
      <c r="A6779" t="s">
        <v>24179</v>
      </c>
      <c r="B6779" t="s">
        <v>24180</v>
      </c>
      <c r="C6779" s="1" t="str">
        <f t="shared" si="478"/>
        <v>21:0134</v>
      </c>
      <c r="D6779" s="1" t="str">
        <f t="shared" si="479"/>
        <v>21:0078</v>
      </c>
      <c r="E6779" t="s">
        <v>24181</v>
      </c>
      <c r="F6779" t="s">
        <v>24182</v>
      </c>
      <c r="H6779">
        <v>54.770789499999999</v>
      </c>
      <c r="I6779">
        <v>-58.080884599999997</v>
      </c>
      <c r="J6779" s="1" t="str">
        <f t="shared" si="476"/>
        <v>Till</v>
      </c>
      <c r="K6779" s="1" t="str">
        <f t="shared" si="477"/>
        <v>&lt;63 micron</v>
      </c>
      <c r="L6779">
        <v>0.2</v>
      </c>
      <c r="M6779">
        <v>0.5</v>
      </c>
      <c r="N6779">
        <v>1</v>
      </c>
      <c r="O6779">
        <v>30</v>
      </c>
      <c r="P6779">
        <v>0.5</v>
      </c>
      <c r="Q6779">
        <v>1</v>
      </c>
      <c r="R6779">
        <v>0.68</v>
      </c>
      <c r="S6779">
        <v>0.25</v>
      </c>
      <c r="T6779">
        <v>3</v>
      </c>
      <c r="U6779">
        <v>18</v>
      </c>
      <c r="V6779">
        <v>13</v>
      </c>
      <c r="W6779">
        <v>1.61</v>
      </c>
      <c r="X6779">
        <v>5</v>
      </c>
      <c r="Y6779">
        <v>0.5</v>
      </c>
      <c r="Z6779">
        <v>7.0000000000000007E-2</v>
      </c>
      <c r="AA6779">
        <v>30</v>
      </c>
      <c r="AB6779">
        <v>0.23</v>
      </c>
      <c r="AC6779">
        <v>155</v>
      </c>
      <c r="AD6779">
        <v>0.5</v>
      </c>
      <c r="AE6779">
        <v>0.03</v>
      </c>
      <c r="AF6779">
        <v>4</v>
      </c>
      <c r="AG6779">
        <v>1150</v>
      </c>
      <c r="AH6779">
        <v>4</v>
      </c>
      <c r="AI6779">
        <v>1</v>
      </c>
      <c r="AJ6779">
        <v>3</v>
      </c>
      <c r="AK6779">
        <v>26</v>
      </c>
      <c r="AL6779">
        <v>0.06</v>
      </c>
      <c r="AM6779">
        <v>5</v>
      </c>
      <c r="AN6779">
        <v>5</v>
      </c>
      <c r="AO6779">
        <v>34</v>
      </c>
      <c r="AP6779">
        <v>5</v>
      </c>
      <c r="AQ6779">
        <v>16</v>
      </c>
    </row>
    <row r="6780" spans="1:43" hidden="1" x14ac:dyDescent="0.25">
      <c r="A6780" t="s">
        <v>24183</v>
      </c>
      <c r="B6780" t="s">
        <v>24184</v>
      </c>
      <c r="C6780" s="1" t="str">
        <f t="shared" si="478"/>
        <v>21:0134</v>
      </c>
      <c r="D6780" s="1" t="str">
        <f t="shared" si="479"/>
        <v>21:0078</v>
      </c>
      <c r="E6780" t="s">
        <v>24185</v>
      </c>
      <c r="F6780" t="s">
        <v>24186</v>
      </c>
      <c r="H6780">
        <v>54.660661699999999</v>
      </c>
      <c r="I6780">
        <v>-58.133771299999999</v>
      </c>
      <c r="J6780" s="1" t="str">
        <f t="shared" si="476"/>
        <v>Till</v>
      </c>
      <c r="K6780" s="1" t="str">
        <f t="shared" si="477"/>
        <v>&lt;63 micron</v>
      </c>
      <c r="L6780">
        <v>0.1</v>
      </c>
      <c r="M6780">
        <v>0.73</v>
      </c>
      <c r="N6780">
        <v>1</v>
      </c>
      <c r="O6780">
        <v>40</v>
      </c>
      <c r="P6780">
        <v>0.5</v>
      </c>
      <c r="Q6780">
        <v>2</v>
      </c>
      <c r="R6780">
        <v>0.65</v>
      </c>
      <c r="S6780">
        <v>0.25</v>
      </c>
      <c r="T6780">
        <v>3</v>
      </c>
      <c r="U6780">
        <v>21</v>
      </c>
      <c r="V6780">
        <v>17</v>
      </c>
      <c r="W6780">
        <v>1.69</v>
      </c>
      <c r="X6780">
        <v>5</v>
      </c>
      <c r="Y6780">
        <v>0.5</v>
      </c>
      <c r="Z6780">
        <v>0.13</v>
      </c>
      <c r="AA6780">
        <v>20</v>
      </c>
      <c r="AB6780">
        <v>0.31</v>
      </c>
      <c r="AC6780">
        <v>180</v>
      </c>
      <c r="AD6780">
        <v>0.5</v>
      </c>
      <c r="AE6780">
        <v>0.03</v>
      </c>
      <c r="AF6780">
        <v>7</v>
      </c>
      <c r="AG6780">
        <v>1340</v>
      </c>
      <c r="AH6780">
        <v>2</v>
      </c>
      <c r="AI6780">
        <v>2</v>
      </c>
      <c r="AJ6780">
        <v>3</v>
      </c>
      <c r="AK6780">
        <v>20</v>
      </c>
      <c r="AL6780">
        <v>0.06</v>
      </c>
      <c r="AM6780">
        <v>5</v>
      </c>
      <c r="AN6780">
        <v>5</v>
      </c>
      <c r="AO6780">
        <v>34</v>
      </c>
      <c r="AP6780">
        <v>5</v>
      </c>
      <c r="AQ6780">
        <v>22</v>
      </c>
    </row>
    <row r="6781" spans="1:43" hidden="1" x14ac:dyDescent="0.25">
      <c r="A6781" t="s">
        <v>24187</v>
      </c>
      <c r="B6781" t="s">
        <v>24188</v>
      </c>
      <c r="C6781" s="1" t="str">
        <f t="shared" si="478"/>
        <v>21:0134</v>
      </c>
      <c r="D6781" s="1" t="str">
        <f t="shared" si="479"/>
        <v>21:0078</v>
      </c>
      <c r="E6781" t="s">
        <v>24189</v>
      </c>
      <c r="F6781" t="s">
        <v>24190</v>
      </c>
      <c r="H6781">
        <v>54.570339599999997</v>
      </c>
      <c r="I6781">
        <v>-58.180759299999998</v>
      </c>
      <c r="J6781" s="1" t="str">
        <f t="shared" si="476"/>
        <v>Till</v>
      </c>
      <c r="K6781" s="1" t="str">
        <f t="shared" si="477"/>
        <v>&lt;63 micron</v>
      </c>
      <c r="L6781">
        <v>0.1</v>
      </c>
      <c r="M6781">
        <v>0.68</v>
      </c>
      <c r="N6781">
        <v>4</v>
      </c>
      <c r="O6781">
        <v>20</v>
      </c>
      <c r="P6781">
        <v>0.25</v>
      </c>
      <c r="Q6781">
        <v>2</v>
      </c>
      <c r="R6781">
        <v>0.52</v>
      </c>
      <c r="S6781">
        <v>0.25</v>
      </c>
      <c r="T6781">
        <v>3</v>
      </c>
      <c r="U6781">
        <v>10</v>
      </c>
      <c r="V6781">
        <v>12</v>
      </c>
      <c r="W6781">
        <v>1.23</v>
      </c>
      <c r="X6781">
        <v>5</v>
      </c>
      <c r="Y6781">
        <v>0.5</v>
      </c>
      <c r="Z6781">
        <v>7.0000000000000007E-2</v>
      </c>
      <c r="AA6781">
        <v>20</v>
      </c>
      <c r="AB6781">
        <v>0.17</v>
      </c>
      <c r="AC6781">
        <v>165</v>
      </c>
      <c r="AD6781">
        <v>0.5</v>
      </c>
      <c r="AE6781">
        <v>0.02</v>
      </c>
      <c r="AF6781">
        <v>2</v>
      </c>
      <c r="AG6781">
        <v>1200</v>
      </c>
      <c r="AH6781">
        <v>2</v>
      </c>
      <c r="AI6781">
        <v>2</v>
      </c>
      <c r="AJ6781">
        <v>2</v>
      </c>
      <c r="AK6781">
        <v>16</v>
      </c>
      <c r="AL6781">
        <v>0.05</v>
      </c>
      <c r="AM6781">
        <v>5</v>
      </c>
      <c r="AN6781">
        <v>5</v>
      </c>
      <c r="AO6781">
        <v>24</v>
      </c>
      <c r="AP6781">
        <v>5</v>
      </c>
      <c r="AQ6781">
        <v>12</v>
      </c>
    </row>
    <row r="6782" spans="1:43" hidden="1" x14ac:dyDescent="0.25">
      <c r="A6782" t="s">
        <v>24191</v>
      </c>
      <c r="B6782" t="s">
        <v>24192</v>
      </c>
      <c r="C6782" s="1" t="str">
        <f t="shared" si="478"/>
        <v>21:0134</v>
      </c>
      <c r="D6782" s="1" t="str">
        <f t="shared" si="479"/>
        <v>21:0078</v>
      </c>
      <c r="E6782" t="s">
        <v>24193</v>
      </c>
      <c r="F6782" t="s">
        <v>24194</v>
      </c>
      <c r="H6782">
        <v>54.153131899999998</v>
      </c>
      <c r="I6782">
        <v>-63.166152699999998</v>
      </c>
      <c r="J6782" s="1" t="str">
        <f t="shared" si="476"/>
        <v>Till</v>
      </c>
      <c r="K6782" s="1" t="str">
        <f t="shared" si="477"/>
        <v>&lt;63 micron</v>
      </c>
      <c r="L6782">
        <v>0.1</v>
      </c>
      <c r="M6782">
        <v>0.96</v>
      </c>
      <c r="N6782">
        <v>1</v>
      </c>
      <c r="O6782">
        <v>70</v>
      </c>
      <c r="P6782">
        <v>0.25</v>
      </c>
      <c r="Q6782">
        <v>1</v>
      </c>
      <c r="R6782">
        <v>0.47</v>
      </c>
      <c r="S6782">
        <v>0.25</v>
      </c>
      <c r="T6782">
        <v>8</v>
      </c>
      <c r="U6782">
        <v>30</v>
      </c>
      <c r="V6782">
        <v>34</v>
      </c>
      <c r="W6782">
        <v>2.34</v>
      </c>
      <c r="X6782">
        <v>5</v>
      </c>
      <c r="Y6782">
        <v>1</v>
      </c>
      <c r="Z6782">
        <v>0.13</v>
      </c>
      <c r="AA6782">
        <v>30</v>
      </c>
      <c r="AB6782">
        <v>0.48</v>
      </c>
      <c r="AC6782">
        <v>285</v>
      </c>
      <c r="AD6782">
        <v>0.5</v>
      </c>
      <c r="AE6782">
        <v>0.03</v>
      </c>
      <c r="AF6782">
        <v>14</v>
      </c>
      <c r="AG6782">
        <v>840</v>
      </c>
      <c r="AH6782">
        <v>4</v>
      </c>
      <c r="AI6782">
        <v>2</v>
      </c>
      <c r="AJ6782">
        <v>3</v>
      </c>
      <c r="AK6782">
        <v>20</v>
      </c>
      <c r="AL6782">
        <v>0.09</v>
      </c>
      <c r="AM6782">
        <v>5</v>
      </c>
      <c r="AN6782">
        <v>5</v>
      </c>
      <c r="AO6782">
        <v>45</v>
      </c>
      <c r="AP6782">
        <v>5</v>
      </c>
      <c r="AQ6782">
        <v>36</v>
      </c>
    </row>
    <row r="6783" spans="1:43" hidden="1" x14ac:dyDescent="0.25">
      <c r="A6783" t="s">
        <v>24195</v>
      </c>
      <c r="B6783" t="s">
        <v>24196</v>
      </c>
      <c r="C6783" s="1" t="str">
        <f t="shared" si="478"/>
        <v>21:0134</v>
      </c>
      <c r="D6783" s="1" t="str">
        <f t="shared" si="479"/>
        <v>21:0078</v>
      </c>
      <c r="E6783" t="s">
        <v>24197</v>
      </c>
      <c r="F6783" t="s">
        <v>24198</v>
      </c>
      <c r="H6783">
        <v>54.5566587</v>
      </c>
      <c r="I6783">
        <v>-58.520572600000001</v>
      </c>
      <c r="J6783" s="1" t="str">
        <f t="shared" si="476"/>
        <v>Till</v>
      </c>
      <c r="K6783" s="1" t="str">
        <f t="shared" si="477"/>
        <v>&lt;63 micron</v>
      </c>
      <c r="L6783">
        <v>0.2</v>
      </c>
      <c r="M6783">
        <v>0.89</v>
      </c>
      <c r="N6783">
        <v>1</v>
      </c>
      <c r="O6783">
        <v>40</v>
      </c>
      <c r="P6783">
        <v>0.25</v>
      </c>
      <c r="Q6783">
        <v>2</v>
      </c>
      <c r="R6783">
        <v>0.63</v>
      </c>
      <c r="S6783">
        <v>0.25</v>
      </c>
      <c r="T6783">
        <v>3</v>
      </c>
      <c r="U6783">
        <v>10</v>
      </c>
      <c r="V6783">
        <v>27</v>
      </c>
      <c r="W6783">
        <v>1.47</v>
      </c>
      <c r="X6783">
        <v>5</v>
      </c>
      <c r="Y6783">
        <v>0.5</v>
      </c>
      <c r="Z6783">
        <v>0.12</v>
      </c>
      <c r="AA6783">
        <v>30</v>
      </c>
      <c r="AB6783">
        <v>0.31</v>
      </c>
      <c r="AC6783">
        <v>220</v>
      </c>
      <c r="AD6783">
        <v>0.5</v>
      </c>
      <c r="AE6783">
        <v>0.04</v>
      </c>
      <c r="AF6783">
        <v>4</v>
      </c>
      <c r="AG6783">
        <v>1040</v>
      </c>
      <c r="AH6783">
        <v>1</v>
      </c>
      <c r="AI6783">
        <v>2</v>
      </c>
      <c r="AJ6783">
        <v>3</v>
      </c>
      <c r="AK6783">
        <v>22</v>
      </c>
      <c r="AL6783">
        <v>7.0000000000000007E-2</v>
      </c>
      <c r="AM6783">
        <v>5</v>
      </c>
      <c r="AN6783">
        <v>5</v>
      </c>
      <c r="AO6783">
        <v>31</v>
      </c>
      <c r="AP6783">
        <v>5</v>
      </c>
      <c r="AQ6783">
        <v>20</v>
      </c>
    </row>
    <row r="6784" spans="1:43" hidden="1" x14ac:dyDescent="0.25">
      <c r="A6784" t="s">
        <v>24199</v>
      </c>
      <c r="B6784" t="s">
        <v>24200</v>
      </c>
      <c r="C6784" s="1" t="str">
        <f t="shared" si="478"/>
        <v>21:0134</v>
      </c>
      <c r="D6784" s="1" t="str">
        <f t="shared" si="479"/>
        <v>21:0078</v>
      </c>
      <c r="E6784" t="s">
        <v>24201</v>
      </c>
      <c r="F6784" t="s">
        <v>24202</v>
      </c>
      <c r="H6784">
        <v>54.654649499999998</v>
      </c>
      <c r="I6784">
        <v>-58.900927099999997</v>
      </c>
      <c r="J6784" s="1" t="str">
        <f t="shared" si="476"/>
        <v>Till</v>
      </c>
      <c r="K6784" s="1" t="str">
        <f t="shared" si="477"/>
        <v>&lt;63 micron</v>
      </c>
      <c r="L6784">
        <v>0.2</v>
      </c>
      <c r="M6784">
        <v>0.66</v>
      </c>
      <c r="N6784">
        <v>2</v>
      </c>
      <c r="O6784">
        <v>10</v>
      </c>
      <c r="P6784">
        <v>0.25</v>
      </c>
      <c r="Q6784">
        <v>2</v>
      </c>
      <c r="R6784">
        <v>0.53</v>
      </c>
      <c r="S6784">
        <v>0.25</v>
      </c>
      <c r="T6784">
        <v>1</v>
      </c>
      <c r="U6784">
        <v>13</v>
      </c>
      <c r="V6784">
        <v>16</v>
      </c>
      <c r="W6784">
        <v>1.42</v>
      </c>
      <c r="X6784">
        <v>5</v>
      </c>
      <c r="Y6784">
        <v>0.5</v>
      </c>
      <c r="Z6784">
        <v>0.04</v>
      </c>
      <c r="AA6784">
        <v>20</v>
      </c>
      <c r="AB6784">
        <v>0.2</v>
      </c>
      <c r="AC6784">
        <v>140</v>
      </c>
      <c r="AD6784">
        <v>0.5</v>
      </c>
      <c r="AE6784">
        <v>0.03</v>
      </c>
      <c r="AF6784">
        <v>3</v>
      </c>
      <c r="AG6784">
        <v>870</v>
      </c>
      <c r="AH6784">
        <v>2</v>
      </c>
      <c r="AI6784">
        <v>2</v>
      </c>
      <c r="AJ6784">
        <v>3</v>
      </c>
      <c r="AK6784">
        <v>19</v>
      </c>
      <c r="AL6784">
        <v>7.0000000000000007E-2</v>
      </c>
      <c r="AM6784">
        <v>5</v>
      </c>
      <c r="AN6784">
        <v>5</v>
      </c>
      <c r="AO6784">
        <v>28</v>
      </c>
      <c r="AP6784">
        <v>5</v>
      </c>
      <c r="AQ6784">
        <v>16</v>
      </c>
    </row>
    <row r="6785" spans="1:43" hidden="1" x14ac:dyDescent="0.25">
      <c r="A6785" t="s">
        <v>24203</v>
      </c>
      <c r="B6785" t="s">
        <v>24204</v>
      </c>
      <c r="C6785" s="1" t="str">
        <f t="shared" si="478"/>
        <v>21:0134</v>
      </c>
      <c r="D6785" s="1" t="str">
        <f t="shared" si="479"/>
        <v>21:0078</v>
      </c>
      <c r="E6785" t="s">
        <v>24205</v>
      </c>
      <c r="F6785" t="s">
        <v>24206</v>
      </c>
      <c r="H6785">
        <v>54.804876200000002</v>
      </c>
      <c r="I6785">
        <v>-59.058903100000002</v>
      </c>
      <c r="J6785" s="1" t="str">
        <f t="shared" si="476"/>
        <v>Till</v>
      </c>
      <c r="K6785" s="1" t="str">
        <f t="shared" si="477"/>
        <v>&lt;63 micron</v>
      </c>
      <c r="L6785">
        <v>0.1</v>
      </c>
      <c r="M6785">
        <v>0.94</v>
      </c>
      <c r="N6785">
        <v>2</v>
      </c>
      <c r="O6785">
        <v>30</v>
      </c>
      <c r="P6785">
        <v>0.25</v>
      </c>
      <c r="Q6785">
        <v>1</v>
      </c>
      <c r="R6785">
        <v>0.79</v>
      </c>
      <c r="S6785">
        <v>0.25</v>
      </c>
      <c r="T6785">
        <v>3</v>
      </c>
      <c r="U6785">
        <v>21</v>
      </c>
      <c r="V6785">
        <v>11</v>
      </c>
      <c r="W6785">
        <v>1.74</v>
      </c>
      <c r="X6785">
        <v>10</v>
      </c>
      <c r="Y6785">
        <v>1</v>
      </c>
      <c r="Z6785">
        <v>0.08</v>
      </c>
      <c r="AA6785">
        <v>30</v>
      </c>
      <c r="AB6785">
        <v>0.28999999999999998</v>
      </c>
      <c r="AC6785">
        <v>190</v>
      </c>
      <c r="AD6785">
        <v>0.5</v>
      </c>
      <c r="AE6785">
        <v>0.05</v>
      </c>
      <c r="AF6785">
        <v>6</v>
      </c>
      <c r="AG6785">
        <v>790</v>
      </c>
      <c r="AH6785">
        <v>2</v>
      </c>
      <c r="AI6785">
        <v>2</v>
      </c>
      <c r="AJ6785">
        <v>4</v>
      </c>
      <c r="AK6785">
        <v>43</v>
      </c>
      <c r="AL6785">
        <v>0.12</v>
      </c>
      <c r="AM6785">
        <v>5</v>
      </c>
      <c r="AN6785">
        <v>5</v>
      </c>
      <c r="AO6785">
        <v>37</v>
      </c>
      <c r="AP6785">
        <v>5</v>
      </c>
      <c r="AQ6785">
        <v>18</v>
      </c>
    </row>
    <row r="6786" spans="1:43" hidden="1" x14ac:dyDescent="0.25">
      <c r="A6786" t="s">
        <v>24207</v>
      </c>
      <c r="B6786" t="s">
        <v>24208</v>
      </c>
      <c r="C6786" s="1" t="str">
        <f t="shared" si="478"/>
        <v>21:0134</v>
      </c>
      <c r="D6786" s="1" t="str">
        <f t="shared" si="479"/>
        <v>21:0078</v>
      </c>
      <c r="E6786" t="s">
        <v>24209</v>
      </c>
      <c r="F6786" t="s">
        <v>24210</v>
      </c>
      <c r="H6786">
        <v>54.731201800000001</v>
      </c>
      <c r="I6786">
        <v>-59.488525600000003</v>
      </c>
      <c r="J6786" s="1" t="str">
        <f t="shared" si="476"/>
        <v>Till</v>
      </c>
      <c r="K6786" s="1" t="str">
        <f t="shared" si="477"/>
        <v>&lt;63 micron</v>
      </c>
      <c r="L6786">
        <v>0.2</v>
      </c>
      <c r="M6786">
        <v>0.81</v>
      </c>
      <c r="N6786">
        <v>2</v>
      </c>
      <c r="O6786">
        <v>50</v>
      </c>
      <c r="P6786">
        <v>0.5</v>
      </c>
      <c r="Q6786">
        <v>2</v>
      </c>
      <c r="R6786">
        <v>0.74</v>
      </c>
      <c r="S6786">
        <v>0.25</v>
      </c>
      <c r="T6786">
        <v>6</v>
      </c>
      <c r="U6786">
        <v>30</v>
      </c>
      <c r="V6786">
        <v>21</v>
      </c>
      <c r="W6786">
        <v>2.14</v>
      </c>
      <c r="X6786">
        <v>10</v>
      </c>
      <c r="Y6786">
        <v>0.5</v>
      </c>
      <c r="Z6786">
        <v>0.13</v>
      </c>
      <c r="AA6786">
        <v>40</v>
      </c>
      <c r="AB6786">
        <v>0.38</v>
      </c>
      <c r="AC6786">
        <v>225</v>
      </c>
      <c r="AD6786">
        <v>0.5</v>
      </c>
      <c r="AE6786">
        <v>0.03</v>
      </c>
      <c r="AF6786">
        <v>9</v>
      </c>
      <c r="AG6786">
        <v>950</v>
      </c>
      <c r="AH6786">
        <v>4</v>
      </c>
      <c r="AI6786">
        <v>2</v>
      </c>
      <c r="AJ6786">
        <v>4</v>
      </c>
      <c r="AK6786">
        <v>42</v>
      </c>
      <c r="AL6786">
        <v>0.12</v>
      </c>
      <c r="AM6786">
        <v>5</v>
      </c>
      <c r="AN6786">
        <v>5</v>
      </c>
      <c r="AO6786">
        <v>42</v>
      </c>
      <c r="AP6786">
        <v>5</v>
      </c>
      <c r="AQ6786">
        <v>32</v>
      </c>
    </row>
    <row r="6787" spans="1:43" hidden="1" x14ac:dyDescent="0.25">
      <c r="A6787" t="s">
        <v>24211</v>
      </c>
      <c r="B6787" t="s">
        <v>24212</v>
      </c>
      <c r="C6787" s="1" t="str">
        <f t="shared" si="478"/>
        <v>21:0134</v>
      </c>
      <c r="D6787" s="1" t="str">
        <f t="shared" si="479"/>
        <v>21:0078</v>
      </c>
      <c r="E6787" t="s">
        <v>24213</v>
      </c>
      <c r="F6787" t="s">
        <v>24214</v>
      </c>
      <c r="H6787">
        <v>54.7776566</v>
      </c>
      <c r="I6787">
        <v>-59.458718599999997</v>
      </c>
      <c r="J6787" s="1" t="str">
        <f t="shared" si="476"/>
        <v>Till</v>
      </c>
      <c r="K6787" s="1" t="str">
        <f t="shared" si="477"/>
        <v>&lt;63 micron</v>
      </c>
      <c r="L6787">
        <v>0.2</v>
      </c>
      <c r="M6787">
        <v>0.89</v>
      </c>
      <c r="N6787">
        <v>1</v>
      </c>
      <c r="O6787">
        <v>30</v>
      </c>
      <c r="P6787">
        <v>1</v>
      </c>
      <c r="Q6787">
        <v>1</v>
      </c>
      <c r="R6787">
        <v>0.51</v>
      </c>
      <c r="S6787">
        <v>0.25</v>
      </c>
      <c r="T6787">
        <v>2</v>
      </c>
      <c r="U6787">
        <v>20</v>
      </c>
      <c r="V6787">
        <v>14</v>
      </c>
      <c r="W6787">
        <v>2.0299999999999998</v>
      </c>
      <c r="X6787">
        <v>10</v>
      </c>
      <c r="Y6787">
        <v>0.5</v>
      </c>
      <c r="Z6787">
        <v>0.11</v>
      </c>
      <c r="AA6787">
        <v>80</v>
      </c>
      <c r="AB6787">
        <v>0.3</v>
      </c>
      <c r="AC6787">
        <v>230</v>
      </c>
      <c r="AD6787">
        <v>1</v>
      </c>
      <c r="AE6787">
        <v>0.02</v>
      </c>
      <c r="AF6787">
        <v>7</v>
      </c>
      <c r="AG6787">
        <v>780</v>
      </c>
      <c r="AH6787">
        <v>18</v>
      </c>
      <c r="AI6787">
        <v>1</v>
      </c>
      <c r="AJ6787">
        <v>3</v>
      </c>
      <c r="AK6787">
        <v>29</v>
      </c>
      <c r="AL6787">
        <v>0.14000000000000001</v>
      </c>
      <c r="AM6787">
        <v>5</v>
      </c>
      <c r="AN6787">
        <v>5</v>
      </c>
      <c r="AO6787">
        <v>31</v>
      </c>
      <c r="AP6787">
        <v>5</v>
      </c>
      <c r="AQ6787">
        <v>56</v>
      </c>
    </row>
    <row r="6788" spans="1:43" hidden="1" x14ac:dyDescent="0.25">
      <c r="A6788" t="s">
        <v>24215</v>
      </c>
      <c r="B6788" t="s">
        <v>24216</v>
      </c>
      <c r="C6788" s="1" t="str">
        <f t="shared" si="478"/>
        <v>21:0134</v>
      </c>
      <c r="D6788" s="1" t="str">
        <f t="shared" si="479"/>
        <v>21:0078</v>
      </c>
      <c r="E6788" t="s">
        <v>24217</v>
      </c>
      <c r="F6788" t="s">
        <v>24218</v>
      </c>
      <c r="H6788">
        <v>54.861877800000002</v>
      </c>
      <c r="I6788">
        <v>-59.141274899999999</v>
      </c>
      <c r="J6788" s="1" t="str">
        <f t="shared" si="476"/>
        <v>Till</v>
      </c>
      <c r="K6788" s="1" t="str">
        <f t="shared" si="477"/>
        <v>&lt;63 micron</v>
      </c>
      <c r="L6788">
        <v>0.1</v>
      </c>
      <c r="M6788">
        <v>0.89</v>
      </c>
      <c r="N6788">
        <v>4</v>
      </c>
      <c r="O6788">
        <v>20</v>
      </c>
      <c r="P6788">
        <v>0.5</v>
      </c>
      <c r="Q6788">
        <v>1</v>
      </c>
      <c r="R6788">
        <v>0.7</v>
      </c>
      <c r="S6788">
        <v>0.25</v>
      </c>
      <c r="T6788">
        <v>3</v>
      </c>
      <c r="U6788">
        <v>29</v>
      </c>
      <c r="V6788">
        <v>22</v>
      </c>
      <c r="W6788">
        <v>2.21</v>
      </c>
      <c r="X6788">
        <v>10</v>
      </c>
      <c r="Y6788">
        <v>0.5</v>
      </c>
      <c r="Z6788">
        <v>7.0000000000000007E-2</v>
      </c>
      <c r="AA6788">
        <v>40</v>
      </c>
      <c r="AB6788">
        <v>0.28999999999999998</v>
      </c>
      <c r="AC6788">
        <v>170</v>
      </c>
      <c r="AD6788">
        <v>0.5</v>
      </c>
      <c r="AE6788">
        <v>0.04</v>
      </c>
      <c r="AF6788">
        <v>7</v>
      </c>
      <c r="AG6788">
        <v>720</v>
      </c>
      <c r="AH6788">
        <v>4</v>
      </c>
      <c r="AI6788">
        <v>2</v>
      </c>
      <c r="AJ6788">
        <v>3</v>
      </c>
      <c r="AK6788">
        <v>36</v>
      </c>
      <c r="AL6788">
        <v>0.12</v>
      </c>
      <c r="AM6788">
        <v>5</v>
      </c>
      <c r="AN6788">
        <v>5</v>
      </c>
      <c r="AO6788">
        <v>46</v>
      </c>
      <c r="AP6788">
        <v>5</v>
      </c>
      <c r="AQ6788">
        <v>28</v>
      </c>
    </row>
    <row r="6789" spans="1:43" hidden="1" x14ac:dyDescent="0.25">
      <c r="A6789" t="s">
        <v>24219</v>
      </c>
      <c r="B6789" t="s">
        <v>24220</v>
      </c>
      <c r="C6789" s="1" t="str">
        <f t="shared" si="478"/>
        <v>21:0134</v>
      </c>
      <c r="D6789" s="1" t="str">
        <f t="shared" si="479"/>
        <v>21:0078</v>
      </c>
      <c r="E6789" t="s">
        <v>24221</v>
      </c>
      <c r="F6789" t="s">
        <v>24222</v>
      </c>
      <c r="H6789">
        <v>54.878836700000001</v>
      </c>
      <c r="I6789">
        <v>-59.198294300000001</v>
      </c>
      <c r="J6789" s="1" t="str">
        <f t="shared" si="476"/>
        <v>Till</v>
      </c>
      <c r="K6789" s="1" t="str">
        <f t="shared" si="477"/>
        <v>&lt;63 micron</v>
      </c>
      <c r="L6789">
        <v>0.1</v>
      </c>
      <c r="M6789">
        <v>0.79</v>
      </c>
      <c r="N6789">
        <v>1</v>
      </c>
      <c r="O6789">
        <v>10</v>
      </c>
      <c r="P6789">
        <v>0.5</v>
      </c>
      <c r="Q6789">
        <v>2</v>
      </c>
      <c r="R6789">
        <v>0.71</v>
      </c>
      <c r="S6789">
        <v>0.25</v>
      </c>
      <c r="T6789">
        <v>4</v>
      </c>
      <c r="U6789">
        <v>23</v>
      </c>
      <c r="V6789">
        <v>16</v>
      </c>
      <c r="W6789">
        <v>2.14</v>
      </c>
      <c r="X6789">
        <v>10</v>
      </c>
      <c r="Y6789">
        <v>0.5</v>
      </c>
      <c r="Z6789">
        <v>0.03</v>
      </c>
      <c r="AA6789">
        <v>40</v>
      </c>
      <c r="AB6789">
        <v>0.23</v>
      </c>
      <c r="AC6789">
        <v>165</v>
      </c>
      <c r="AD6789">
        <v>0.5</v>
      </c>
      <c r="AE6789">
        <v>0.03</v>
      </c>
      <c r="AF6789">
        <v>4</v>
      </c>
      <c r="AG6789">
        <v>910</v>
      </c>
      <c r="AH6789">
        <v>10</v>
      </c>
      <c r="AI6789">
        <v>2</v>
      </c>
      <c r="AJ6789">
        <v>3</v>
      </c>
      <c r="AK6789">
        <v>37</v>
      </c>
      <c r="AL6789">
        <v>0.12</v>
      </c>
      <c r="AM6789">
        <v>5</v>
      </c>
      <c r="AN6789">
        <v>5</v>
      </c>
      <c r="AO6789">
        <v>45</v>
      </c>
      <c r="AP6789">
        <v>5</v>
      </c>
      <c r="AQ6789">
        <v>26</v>
      </c>
    </row>
    <row r="6790" spans="1:43" hidden="1" x14ac:dyDescent="0.25">
      <c r="A6790" t="s">
        <v>24223</v>
      </c>
      <c r="B6790" t="s">
        <v>24224</v>
      </c>
      <c r="C6790" s="1" t="str">
        <f t="shared" si="478"/>
        <v>21:0134</v>
      </c>
      <c r="D6790" s="1" t="str">
        <f t="shared" si="479"/>
        <v>21:0078</v>
      </c>
      <c r="E6790" t="s">
        <v>24225</v>
      </c>
      <c r="F6790" t="s">
        <v>24226</v>
      </c>
      <c r="H6790">
        <v>54.888555799999999</v>
      </c>
      <c r="I6790">
        <v>-59.256517500000001</v>
      </c>
      <c r="J6790" s="1" t="str">
        <f t="shared" si="476"/>
        <v>Till</v>
      </c>
      <c r="K6790" s="1" t="str">
        <f t="shared" si="477"/>
        <v>&lt;63 micron</v>
      </c>
      <c r="L6790">
        <v>0.2</v>
      </c>
      <c r="M6790">
        <v>1.1499999999999999</v>
      </c>
      <c r="N6790">
        <v>1</v>
      </c>
      <c r="O6790">
        <v>40</v>
      </c>
      <c r="P6790">
        <v>0.5</v>
      </c>
      <c r="Q6790">
        <v>2</v>
      </c>
      <c r="R6790">
        <v>0.66</v>
      </c>
      <c r="S6790">
        <v>0.25</v>
      </c>
      <c r="T6790">
        <v>4</v>
      </c>
      <c r="U6790">
        <v>25</v>
      </c>
      <c r="V6790">
        <v>18</v>
      </c>
      <c r="W6790">
        <v>2.11</v>
      </c>
      <c r="X6790">
        <v>10</v>
      </c>
      <c r="Y6790">
        <v>1</v>
      </c>
      <c r="Z6790">
        <v>0.09</v>
      </c>
      <c r="AA6790">
        <v>30</v>
      </c>
      <c r="AB6790">
        <v>0.37</v>
      </c>
      <c r="AC6790">
        <v>220</v>
      </c>
      <c r="AD6790">
        <v>0.5</v>
      </c>
      <c r="AE6790">
        <v>0.04</v>
      </c>
      <c r="AF6790">
        <v>6</v>
      </c>
      <c r="AG6790">
        <v>810</v>
      </c>
      <c r="AH6790">
        <v>8</v>
      </c>
      <c r="AI6790">
        <v>1</v>
      </c>
      <c r="AJ6790">
        <v>4</v>
      </c>
      <c r="AK6790">
        <v>38</v>
      </c>
      <c r="AL6790">
        <v>0.16</v>
      </c>
      <c r="AM6790">
        <v>5</v>
      </c>
      <c r="AN6790">
        <v>5</v>
      </c>
      <c r="AO6790">
        <v>43</v>
      </c>
      <c r="AP6790">
        <v>5</v>
      </c>
      <c r="AQ6790">
        <v>30</v>
      </c>
    </row>
    <row r="6791" spans="1:43" hidden="1" x14ac:dyDescent="0.25">
      <c r="A6791" t="s">
        <v>24227</v>
      </c>
      <c r="B6791" t="s">
        <v>24228</v>
      </c>
      <c r="C6791" s="1" t="str">
        <f t="shared" si="478"/>
        <v>21:0134</v>
      </c>
      <c r="D6791" s="1" t="str">
        <f t="shared" si="479"/>
        <v>21:0078</v>
      </c>
      <c r="E6791" t="s">
        <v>24229</v>
      </c>
      <c r="F6791" t="s">
        <v>24230</v>
      </c>
      <c r="H6791">
        <v>54.896093100000002</v>
      </c>
      <c r="I6791">
        <v>-59.333359000000002</v>
      </c>
      <c r="J6791" s="1" t="str">
        <f t="shared" si="476"/>
        <v>Till</v>
      </c>
      <c r="K6791" s="1" t="str">
        <f t="shared" si="477"/>
        <v>&lt;63 micron</v>
      </c>
      <c r="L6791">
        <v>0.1</v>
      </c>
      <c r="M6791">
        <v>0.71</v>
      </c>
      <c r="N6791">
        <v>4</v>
      </c>
      <c r="O6791">
        <v>10</v>
      </c>
      <c r="P6791">
        <v>0.5</v>
      </c>
      <c r="Q6791">
        <v>1</v>
      </c>
      <c r="R6791">
        <v>0.56999999999999995</v>
      </c>
      <c r="S6791">
        <v>0.25</v>
      </c>
      <c r="T6791">
        <v>3</v>
      </c>
      <c r="U6791">
        <v>21</v>
      </c>
      <c r="V6791">
        <v>11</v>
      </c>
      <c r="W6791">
        <v>1.81</v>
      </c>
      <c r="X6791">
        <v>10</v>
      </c>
      <c r="Y6791">
        <v>0.5</v>
      </c>
      <c r="Z6791">
        <v>0.05</v>
      </c>
      <c r="AA6791">
        <v>50</v>
      </c>
      <c r="AB6791">
        <v>0.22</v>
      </c>
      <c r="AC6791">
        <v>165</v>
      </c>
      <c r="AD6791">
        <v>1</v>
      </c>
      <c r="AE6791">
        <v>0.02</v>
      </c>
      <c r="AF6791">
        <v>7</v>
      </c>
      <c r="AG6791">
        <v>1010</v>
      </c>
      <c r="AH6791">
        <v>14</v>
      </c>
      <c r="AI6791">
        <v>1</v>
      </c>
      <c r="AJ6791">
        <v>3</v>
      </c>
      <c r="AK6791">
        <v>25</v>
      </c>
      <c r="AL6791">
        <v>0.11</v>
      </c>
      <c r="AM6791">
        <v>5</v>
      </c>
      <c r="AN6791">
        <v>5</v>
      </c>
      <c r="AO6791">
        <v>33</v>
      </c>
      <c r="AP6791">
        <v>5</v>
      </c>
      <c r="AQ6791">
        <v>36</v>
      </c>
    </row>
    <row r="6792" spans="1:43" hidden="1" x14ac:dyDescent="0.25">
      <c r="A6792" t="s">
        <v>24231</v>
      </c>
      <c r="B6792" t="s">
        <v>24232</v>
      </c>
      <c r="C6792" s="1" t="str">
        <f t="shared" si="478"/>
        <v>21:0134</v>
      </c>
      <c r="D6792" s="1" t="str">
        <f t="shared" si="479"/>
        <v>21:0078</v>
      </c>
      <c r="E6792" t="s">
        <v>24233</v>
      </c>
      <c r="F6792" t="s">
        <v>24234</v>
      </c>
      <c r="H6792">
        <v>54.979658899999997</v>
      </c>
      <c r="I6792">
        <v>-59.335077400000003</v>
      </c>
      <c r="J6792" s="1" t="str">
        <f t="shared" si="476"/>
        <v>Till</v>
      </c>
      <c r="K6792" s="1" t="str">
        <f t="shared" si="477"/>
        <v>&lt;63 micron</v>
      </c>
      <c r="L6792">
        <v>0.2</v>
      </c>
      <c r="M6792">
        <v>0.59</v>
      </c>
      <c r="N6792">
        <v>2</v>
      </c>
      <c r="O6792">
        <v>10</v>
      </c>
      <c r="P6792">
        <v>0.5</v>
      </c>
      <c r="Q6792">
        <v>1</v>
      </c>
      <c r="R6792">
        <v>0.56999999999999995</v>
      </c>
      <c r="S6792">
        <v>0.25</v>
      </c>
      <c r="T6792">
        <v>3</v>
      </c>
      <c r="U6792">
        <v>16</v>
      </c>
      <c r="V6792">
        <v>16</v>
      </c>
      <c r="W6792">
        <v>2.21</v>
      </c>
      <c r="X6792">
        <v>10</v>
      </c>
      <c r="Y6792">
        <v>0.5</v>
      </c>
      <c r="Z6792">
        <v>0.04</v>
      </c>
      <c r="AA6792">
        <v>60</v>
      </c>
      <c r="AB6792">
        <v>0.22</v>
      </c>
      <c r="AC6792">
        <v>190</v>
      </c>
      <c r="AD6792">
        <v>0.5</v>
      </c>
      <c r="AE6792">
        <v>0.02</v>
      </c>
      <c r="AF6792">
        <v>3</v>
      </c>
      <c r="AG6792">
        <v>770</v>
      </c>
      <c r="AH6792">
        <v>8</v>
      </c>
      <c r="AI6792">
        <v>1</v>
      </c>
      <c r="AJ6792">
        <v>3</v>
      </c>
      <c r="AK6792">
        <v>26</v>
      </c>
      <c r="AL6792">
        <v>0.11</v>
      </c>
      <c r="AM6792">
        <v>5</v>
      </c>
      <c r="AN6792">
        <v>5</v>
      </c>
      <c r="AO6792">
        <v>36</v>
      </c>
      <c r="AP6792">
        <v>5</v>
      </c>
      <c r="AQ6792">
        <v>28</v>
      </c>
    </row>
    <row r="6793" spans="1:43" hidden="1" x14ac:dyDescent="0.25">
      <c r="A6793" t="s">
        <v>24235</v>
      </c>
      <c r="B6793" t="s">
        <v>24236</v>
      </c>
      <c r="C6793" s="1" t="str">
        <f t="shared" si="478"/>
        <v>21:0134</v>
      </c>
      <c r="D6793" s="1" t="str">
        <f t="shared" si="479"/>
        <v>21:0078</v>
      </c>
      <c r="E6793" t="s">
        <v>24237</v>
      </c>
      <c r="F6793" t="s">
        <v>24238</v>
      </c>
      <c r="H6793">
        <v>54.214311700000003</v>
      </c>
      <c r="I6793">
        <v>-63.103527900000003</v>
      </c>
      <c r="J6793" s="1" t="str">
        <f t="shared" si="476"/>
        <v>Till</v>
      </c>
      <c r="K6793" s="1" t="str">
        <f t="shared" si="477"/>
        <v>&lt;63 micron</v>
      </c>
      <c r="L6793">
        <v>0.1</v>
      </c>
      <c r="M6793">
        <v>0.88</v>
      </c>
      <c r="N6793">
        <v>1</v>
      </c>
      <c r="O6793">
        <v>40</v>
      </c>
      <c r="P6793">
        <v>0.25</v>
      </c>
      <c r="Q6793">
        <v>1</v>
      </c>
      <c r="R6793">
        <v>0.56999999999999995</v>
      </c>
      <c r="S6793">
        <v>0.25</v>
      </c>
      <c r="T6793">
        <v>7</v>
      </c>
      <c r="U6793">
        <v>28</v>
      </c>
      <c r="V6793">
        <v>36</v>
      </c>
      <c r="W6793">
        <v>2.2400000000000002</v>
      </c>
      <c r="X6793">
        <v>5</v>
      </c>
      <c r="Y6793">
        <v>0.5</v>
      </c>
      <c r="Z6793">
        <v>0.12</v>
      </c>
      <c r="AA6793">
        <v>30</v>
      </c>
      <c r="AB6793">
        <v>0.46</v>
      </c>
      <c r="AC6793">
        <v>235</v>
      </c>
      <c r="AD6793">
        <v>0.5</v>
      </c>
      <c r="AE6793">
        <v>0.03</v>
      </c>
      <c r="AF6793">
        <v>12</v>
      </c>
      <c r="AG6793">
        <v>990</v>
      </c>
      <c r="AH6793">
        <v>4</v>
      </c>
      <c r="AI6793">
        <v>1</v>
      </c>
      <c r="AJ6793">
        <v>3</v>
      </c>
      <c r="AK6793">
        <v>26</v>
      </c>
      <c r="AL6793">
        <v>0.1</v>
      </c>
      <c r="AM6793">
        <v>5</v>
      </c>
      <c r="AN6793">
        <v>5</v>
      </c>
      <c r="AO6793">
        <v>48</v>
      </c>
      <c r="AP6793">
        <v>5</v>
      </c>
      <c r="AQ6793">
        <v>32</v>
      </c>
    </row>
    <row r="6794" spans="1:43" hidden="1" x14ac:dyDescent="0.25">
      <c r="A6794" t="s">
        <v>24239</v>
      </c>
      <c r="B6794" t="s">
        <v>24240</v>
      </c>
      <c r="C6794" s="1" t="str">
        <f t="shared" si="478"/>
        <v>21:0134</v>
      </c>
      <c r="D6794" s="1" t="str">
        <f t="shared" si="479"/>
        <v>21:0078</v>
      </c>
      <c r="E6794" t="s">
        <v>24241</v>
      </c>
      <c r="F6794" t="s">
        <v>24242</v>
      </c>
      <c r="H6794">
        <v>54.984375399999998</v>
      </c>
      <c r="I6794">
        <v>-59.275954300000002</v>
      </c>
      <c r="J6794" s="1" t="str">
        <f t="shared" si="476"/>
        <v>Till</v>
      </c>
      <c r="K6794" s="1" t="str">
        <f t="shared" si="477"/>
        <v>&lt;63 micron</v>
      </c>
      <c r="L6794">
        <v>0.2</v>
      </c>
      <c r="M6794">
        <v>0.4</v>
      </c>
      <c r="N6794">
        <v>4</v>
      </c>
      <c r="O6794">
        <v>10</v>
      </c>
      <c r="P6794">
        <v>0.5</v>
      </c>
      <c r="Q6794">
        <v>2</v>
      </c>
      <c r="R6794">
        <v>0.45</v>
      </c>
      <c r="S6794">
        <v>0.25</v>
      </c>
      <c r="T6794">
        <v>1</v>
      </c>
      <c r="U6794">
        <v>13</v>
      </c>
      <c r="V6794">
        <v>6</v>
      </c>
      <c r="W6794">
        <v>0.75</v>
      </c>
      <c r="X6794">
        <v>10</v>
      </c>
      <c r="Y6794">
        <v>0.5</v>
      </c>
      <c r="Z6794">
        <v>0.02</v>
      </c>
      <c r="AA6794">
        <v>40</v>
      </c>
      <c r="AB6794">
        <v>0.11</v>
      </c>
      <c r="AC6794">
        <v>95</v>
      </c>
      <c r="AD6794">
        <v>0.5</v>
      </c>
      <c r="AE6794">
        <v>0.01</v>
      </c>
      <c r="AF6794">
        <v>2</v>
      </c>
      <c r="AG6794">
        <v>630</v>
      </c>
      <c r="AH6794">
        <v>6</v>
      </c>
      <c r="AI6794">
        <v>1</v>
      </c>
      <c r="AJ6794">
        <v>2</v>
      </c>
      <c r="AK6794">
        <v>19</v>
      </c>
      <c r="AL6794">
        <v>0.09</v>
      </c>
      <c r="AM6794">
        <v>5</v>
      </c>
      <c r="AN6794">
        <v>5</v>
      </c>
      <c r="AO6794">
        <v>30</v>
      </c>
      <c r="AP6794">
        <v>5</v>
      </c>
      <c r="AQ6794">
        <v>24</v>
      </c>
    </row>
    <row r="6795" spans="1:43" hidden="1" x14ac:dyDescent="0.25">
      <c r="A6795" t="s">
        <v>24243</v>
      </c>
      <c r="B6795" t="s">
        <v>24244</v>
      </c>
      <c r="C6795" s="1" t="str">
        <f t="shared" si="478"/>
        <v>21:0134</v>
      </c>
      <c r="D6795" s="1" t="str">
        <f t="shared" si="479"/>
        <v>21:0078</v>
      </c>
      <c r="E6795" t="s">
        <v>24245</v>
      </c>
      <c r="F6795" t="s">
        <v>24246</v>
      </c>
      <c r="H6795">
        <v>54.888803500000002</v>
      </c>
      <c r="I6795">
        <v>-58.929083599999998</v>
      </c>
      <c r="J6795" s="1" t="str">
        <f t="shared" si="476"/>
        <v>Till</v>
      </c>
      <c r="K6795" s="1" t="str">
        <f t="shared" si="477"/>
        <v>&lt;63 micron</v>
      </c>
      <c r="L6795">
        <v>0.2</v>
      </c>
      <c r="M6795">
        <v>1.23</v>
      </c>
      <c r="N6795">
        <v>1</v>
      </c>
      <c r="O6795">
        <v>10</v>
      </c>
      <c r="P6795">
        <v>0.5</v>
      </c>
      <c r="Q6795">
        <v>1</v>
      </c>
      <c r="R6795">
        <v>0.44</v>
      </c>
      <c r="S6795">
        <v>0.25</v>
      </c>
      <c r="T6795">
        <v>3</v>
      </c>
      <c r="U6795">
        <v>26</v>
      </c>
      <c r="V6795">
        <v>14</v>
      </c>
      <c r="W6795">
        <v>2.0099999999999998</v>
      </c>
      <c r="X6795">
        <v>5</v>
      </c>
      <c r="Y6795">
        <v>1</v>
      </c>
      <c r="Z6795">
        <v>0.02</v>
      </c>
      <c r="AA6795">
        <v>30</v>
      </c>
      <c r="AB6795">
        <v>0.19</v>
      </c>
      <c r="AC6795">
        <v>100</v>
      </c>
      <c r="AD6795">
        <v>0.5</v>
      </c>
      <c r="AE6795">
        <v>0.02</v>
      </c>
      <c r="AF6795">
        <v>6</v>
      </c>
      <c r="AG6795">
        <v>840</v>
      </c>
      <c r="AH6795">
        <v>12</v>
      </c>
      <c r="AI6795">
        <v>2</v>
      </c>
      <c r="AJ6795">
        <v>2</v>
      </c>
      <c r="AK6795">
        <v>19</v>
      </c>
      <c r="AL6795">
        <v>0.1</v>
      </c>
      <c r="AM6795">
        <v>5</v>
      </c>
      <c r="AN6795">
        <v>5</v>
      </c>
      <c r="AO6795">
        <v>39</v>
      </c>
      <c r="AP6795">
        <v>5</v>
      </c>
      <c r="AQ6795">
        <v>14</v>
      </c>
    </row>
    <row r="6796" spans="1:43" hidden="1" x14ac:dyDescent="0.25">
      <c r="A6796" t="s">
        <v>24247</v>
      </c>
      <c r="B6796" t="s">
        <v>24248</v>
      </c>
      <c r="C6796" s="1" t="str">
        <f t="shared" si="478"/>
        <v>21:0134</v>
      </c>
      <c r="D6796" s="1" t="str">
        <f t="shared" si="479"/>
        <v>21:0078</v>
      </c>
      <c r="E6796" t="s">
        <v>24249</v>
      </c>
      <c r="F6796" t="s">
        <v>24250</v>
      </c>
      <c r="H6796">
        <v>54.916950200000002</v>
      </c>
      <c r="I6796">
        <v>-59.0755403</v>
      </c>
      <c r="J6796" s="1" t="str">
        <f t="shared" si="476"/>
        <v>Till</v>
      </c>
      <c r="K6796" s="1" t="str">
        <f t="shared" si="477"/>
        <v>&lt;63 micron</v>
      </c>
      <c r="L6796">
        <v>0.1</v>
      </c>
      <c r="M6796">
        <v>0.56999999999999995</v>
      </c>
      <c r="N6796">
        <v>2</v>
      </c>
      <c r="O6796">
        <v>20</v>
      </c>
      <c r="P6796">
        <v>0.5</v>
      </c>
      <c r="Q6796">
        <v>4</v>
      </c>
      <c r="R6796">
        <v>0.54</v>
      </c>
      <c r="S6796">
        <v>0.25</v>
      </c>
      <c r="T6796">
        <v>5</v>
      </c>
      <c r="U6796">
        <v>23</v>
      </c>
      <c r="V6796">
        <v>22</v>
      </c>
      <c r="W6796">
        <v>1.9</v>
      </c>
      <c r="X6796">
        <v>10</v>
      </c>
      <c r="Y6796">
        <v>0.5</v>
      </c>
      <c r="Z6796">
        <v>0.05</v>
      </c>
      <c r="AA6796">
        <v>40</v>
      </c>
      <c r="AB6796">
        <v>0.23</v>
      </c>
      <c r="AC6796">
        <v>150</v>
      </c>
      <c r="AD6796">
        <v>1</v>
      </c>
      <c r="AE6796">
        <v>0.05</v>
      </c>
      <c r="AF6796">
        <v>7</v>
      </c>
      <c r="AG6796">
        <v>1220</v>
      </c>
      <c r="AH6796">
        <v>12</v>
      </c>
      <c r="AI6796">
        <v>2</v>
      </c>
      <c r="AJ6796">
        <v>2</v>
      </c>
      <c r="AK6796">
        <v>25</v>
      </c>
      <c r="AL6796">
        <v>7.0000000000000007E-2</v>
      </c>
      <c r="AM6796">
        <v>5</v>
      </c>
      <c r="AN6796">
        <v>5</v>
      </c>
      <c r="AO6796">
        <v>36</v>
      </c>
      <c r="AP6796">
        <v>5</v>
      </c>
      <c r="AQ6796">
        <v>44</v>
      </c>
    </row>
    <row r="6797" spans="1:43" hidden="1" x14ac:dyDescent="0.25">
      <c r="A6797" t="s">
        <v>24251</v>
      </c>
      <c r="B6797" t="s">
        <v>24252</v>
      </c>
      <c r="C6797" s="1" t="str">
        <f t="shared" si="478"/>
        <v>21:0134</v>
      </c>
      <c r="D6797" s="1" t="str">
        <f t="shared" si="479"/>
        <v>21:0078</v>
      </c>
      <c r="E6797" t="s">
        <v>24253</v>
      </c>
      <c r="F6797" t="s">
        <v>24254</v>
      </c>
      <c r="H6797">
        <v>54.914210099999998</v>
      </c>
      <c r="I6797">
        <v>-59.1300083</v>
      </c>
      <c r="J6797" s="1" t="str">
        <f t="shared" si="476"/>
        <v>Till</v>
      </c>
      <c r="K6797" s="1" t="str">
        <f t="shared" si="477"/>
        <v>&lt;63 micron</v>
      </c>
      <c r="L6797">
        <v>0.1</v>
      </c>
      <c r="M6797">
        <v>0.87</v>
      </c>
      <c r="N6797">
        <v>2</v>
      </c>
      <c r="O6797">
        <v>30</v>
      </c>
      <c r="P6797">
        <v>0.5</v>
      </c>
      <c r="Q6797">
        <v>2</v>
      </c>
      <c r="R6797">
        <v>0.59</v>
      </c>
      <c r="S6797">
        <v>0.25</v>
      </c>
      <c r="T6797">
        <v>4</v>
      </c>
      <c r="U6797">
        <v>21</v>
      </c>
      <c r="V6797">
        <v>17</v>
      </c>
      <c r="W6797">
        <v>1.92</v>
      </c>
      <c r="X6797">
        <v>5</v>
      </c>
      <c r="Y6797">
        <v>0.5</v>
      </c>
      <c r="Z6797">
        <v>0.06</v>
      </c>
      <c r="AA6797">
        <v>30</v>
      </c>
      <c r="AB6797">
        <v>0.28000000000000003</v>
      </c>
      <c r="AC6797">
        <v>185</v>
      </c>
      <c r="AD6797">
        <v>0.5</v>
      </c>
      <c r="AE6797">
        <v>0.03</v>
      </c>
      <c r="AF6797">
        <v>6</v>
      </c>
      <c r="AG6797">
        <v>730</v>
      </c>
      <c r="AH6797">
        <v>10</v>
      </c>
      <c r="AI6797">
        <v>1</v>
      </c>
      <c r="AJ6797">
        <v>3</v>
      </c>
      <c r="AK6797">
        <v>30</v>
      </c>
      <c r="AL6797">
        <v>0.11</v>
      </c>
      <c r="AM6797">
        <v>5</v>
      </c>
      <c r="AN6797">
        <v>5</v>
      </c>
      <c r="AO6797">
        <v>36</v>
      </c>
      <c r="AP6797">
        <v>5</v>
      </c>
      <c r="AQ6797">
        <v>58</v>
      </c>
    </row>
    <row r="6798" spans="1:43" hidden="1" x14ac:dyDescent="0.25">
      <c r="A6798" t="s">
        <v>24255</v>
      </c>
      <c r="B6798" t="s">
        <v>24256</v>
      </c>
      <c r="C6798" s="1" t="str">
        <f t="shared" si="478"/>
        <v>21:0134</v>
      </c>
      <c r="D6798" s="1" t="str">
        <f t="shared" si="479"/>
        <v>21:0078</v>
      </c>
      <c r="E6798" t="s">
        <v>24257</v>
      </c>
      <c r="F6798" t="s">
        <v>24258</v>
      </c>
      <c r="H6798">
        <v>54.941244599999997</v>
      </c>
      <c r="I6798">
        <v>-59.275079400000003</v>
      </c>
      <c r="J6798" s="1" t="str">
        <f t="shared" si="476"/>
        <v>Till</v>
      </c>
      <c r="K6798" s="1" t="str">
        <f t="shared" si="477"/>
        <v>&lt;63 micron</v>
      </c>
      <c r="L6798">
        <v>0.2</v>
      </c>
      <c r="M6798">
        <v>1.01</v>
      </c>
      <c r="N6798">
        <v>1</v>
      </c>
      <c r="O6798">
        <v>10</v>
      </c>
      <c r="P6798">
        <v>0.5</v>
      </c>
      <c r="Q6798">
        <v>1</v>
      </c>
      <c r="R6798">
        <v>0.56000000000000005</v>
      </c>
      <c r="S6798">
        <v>0.25</v>
      </c>
      <c r="T6798">
        <v>3</v>
      </c>
      <c r="U6798">
        <v>17</v>
      </c>
      <c r="V6798">
        <v>11</v>
      </c>
      <c r="W6798">
        <v>2.21</v>
      </c>
      <c r="X6798">
        <v>10</v>
      </c>
      <c r="Y6798">
        <v>0.5</v>
      </c>
      <c r="Z6798">
        <v>7.0000000000000007E-2</v>
      </c>
      <c r="AA6798">
        <v>40</v>
      </c>
      <c r="AB6798">
        <v>0.23</v>
      </c>
      <c r="AC6798">
        <v>170</v>
      </c>
      <c r="AD6798">
        <v>0.5</v>
      </c>
      <c r="AE6798">
        <v>0.03</v>
      </c>
      <c r="AF6798">
        <v>3</v>
      </c>
      <c r="AG6798">
        <v>810</v>
      </c>
      <c r="AH6798">
        <v>8</v>
      </c>
      <c r="AI6798">
        <v>2</v>
      </c>
      <c r="AJ6798">
        <v>3</v>
      </c>
      <c r="AK6798">
        <v>26</v>
      </c>
      <c r="AL6798">
        <v>0.12</v>
      </c>
      <c r="AM6798">
        <v>5</v>
      </c>
      <c r="AN6798">
        <v>5</v>
      </c>
      <c r="AO6798">
        <v>38</v>
      </c>
      <c r="AP6798">
        <v>5</v>
      </c>
      <c r="AQ6798">
        <v>30</v>
      </c>
    </row>
    <row r="6799" spans="1:43" hidden="1" x14ac:dyDescent="0.25">
      <c r="A6799" t="s">
        <v>24259</v>
      </c>
      <c r="B6799" t="s">
        <v>24260</v>
      </c>
      <c r="C6799" s="1" t="str">
        <f t="shared" si="478"/>
        <v>21:0134</v>
      </c>
      <c r="D6799" s="1" t="str">
        <f t="shared" si="479"/>
        <v>21:0078</v>
      </c>
      <c r="E6799" t="s">
        <v>24261</v>
      </c>
      <c r="F6799" t="s">
        <v>24262</v>
      </c>
      <c r="H6799">
        <v>54.7979506</v>
      </c>
      <c r="I6799">
        <v>-59.341707300000003</v>
      </c>
      <c r="J6799" s="1" t="str">
        <f t="shared" si="476"/>
        <v>Till</v>
      </c>
      <c r="K6799" s="1" t="str">
        <f t="shared" si="477"/>
        <v>&lt;63 micron</v>
      </c>
      <c r="L6799">
        <v>0.1</v>
      </c>
      <c r="M6799">
        <v>0.8</v>
      </c>
      <c r="N6799">
        <v>6</v>
      </c>
      <c r="O6799">
        <v>10</v>
      </c>
      <c r="P6799">
        <v>0.5</v>
      </c>
      <c r="Q6799">
        <v>2</v>
      </c>
      <c r="R6799">
        <v>0.74</v>
      </c>
      <c r="S6799">
        <v>0.25</v>
      </c>
      <c r="T6799">
        <v>4</v>
      </c>
      <c r="U6799">
        <v>32</v>
      </c>
      <c r="V6799">
        <v>26</v>
      </c>
      <c r="W6799">
        <v>2.2200000000000002</v>
      </c>
      <c r="X6799">
        <v>10</v>
      </c>
      <c r="Y6799">
        <v>0.5</v>
      </c>
      <c r="Z6799">
        <v>0.06</v>
      </c>
      <c r="AA6799">
        <v>40</v>
      </c>
      <c r="AB6799">
        <v>0.31</v>
      </c>
      <c r="AC6799">
        <v>175</v>
      </c>
      <c r="AD6799">
        <v>0.5</v>
      </c>
      <c r="AE6799">
        <v>0.03</v>
      </c>
      <c r="AF6799">
        <v>7</v>
      </c>
      <c r="AG6799">
        <v>990</v>
      </c>
      <c r="AH6799">
        <v>4</v>
      </c>
      <c r="AI6799">
        <v>2</v>
      </c>
      <c r="AJ6799">
        <v>3</v>
      </c>
      <c r="AK6799">
        <v>34</v>
      </c>
      <c r="AL6799">
        <v>0.11</v>
      </c>
      <c r="AM6799">
        <v>5</v>
      </c>
      <c r="AN6799">
        <v>5</v>
      </c>
      <c r="AO6799">
        <v>53</v>
      </c>
      <c r="AP6799">
        <v>5</v>
      </c>
      <c r="AQ6799">
        <v>22</v>
      </c>
    </row>
    <row r="6800" spans="1:43" hidden="1" x14ac:dyDescent="0.25">
      <c r="A6800" t="s">
        <v>24263</v>
      </c>
      <c r="B6800" t="s">
        <v>24264</v>
      </c>
      <c r="C6800" s="1" t="str">
        <f t="shared" si="478"/>
        <v>21:0134</v>
      </c>
      <c r="D6800" s="1" t="str">
        <f t="shared" si="479"/>
        <v>21:0078</v>
      </c>
      <c r="E6800" t="s">
        <v>24265</v>
      </c>
      <c r="F6800" t="s">
        <v>24266</v>
      </c>
      <c r="H6800">
        <v>54.719526999999999</v>
      </c>
      <c r="I6800">
        <v>-59.306130699999997</v>
      </c>
      <c r="J6800" s="1" t="str">
        <f t="shared" si="476"/>
        <v>Till</v>
      </c>
      <c r="K6800" s="1" t="str">
        <f t="shared" si="477"/>
        <v>&lt;63 micron</v>
      </c>
      <c r="L6800">
        <v>0.1</v>
      </c>
      <c r="M6800">
        <v>1.06</v>
      </c>
      <c r="N6800">
        <v>1</v>
      </c>
      <c r="O6800">
        <v>20</v>
      </c>
      <c r="P6800">
        <v>0.5</v>
      </c>
      <c r="Q6800">
        <v>2</v>
      </c>
      <c r="R6800">
        <v>0.56999999999999995</v>
      </c>
      <c r="S6800">
        <v>0.25</v>
      </c>
      <c r="T6800">
        <v>4</v>
      </c>
      <c r="U6800">
        <v>28</v>
      </c>
      <c r="V6800">
        <v>20</v>
      </c>
      <c r="W6800">
        <v>2.34</v>
      </c>
      <c r="X6800">
        <v>5</v>
      </c>
      <c r="Y6800">
        <v>0.5</v>
      </c>
      <c r="Z6800">
        <v>7.0000000000000007E-2</v>
      </c>
      <c r="AA6800">
        <v>30</v>
      </c>
      <c r="AB6800">
        <v>0.31</v>
      </c>
      <c r="AC6800">
        <v>135</v>
      </c>
      <c r="AD6800">
        <v>0.5</v>
      </c>
      <c r="AE6800">
        <v>0.02</v>
      </c>
      <c r="AF6800">
        <v>7</v>
      </c>
      <c r="AG6800">
        <v>1050</v>
      </c>
      <c r="AH6800">
        <v>6</v>
      </c>
      <c r="AI6800">
        <v>1</v>
      </c>
      <c r="AJ6800">
        <v>3</v>
      </c>
      <c r="AK6800">
        <v>25</v>
      </c>
      <c r="AL6800">
        <v>0.11</v>
      </c>
      <c r="AM6800">
        <v>5</v>
      </c>
      <c r="AN6800">
        <v>5</v>
      </c>
      <c r="AO6800">
        <v>47</v>
      </c>
      <c r="AP6800">
        <v>5</v>
      </c>
      <c r="AQ6800">
        <v>16</v>
      </c>
    </row>
    <row r="6801" spans="1:43" hidden="1" x14ac:dyDescent="0.25">
      <c r="A6801" t="s">
        <v>24267</v>
      </c>
      <c r="B6801" t="s">
        <v>24268</v>
      </c>
      <c r="C6801" s="1" t="str">
        <f t="shared" si="478"/>
        <v>21:0134</v>
      </c>
      <c r="D6801" s="1" t="str">
        <f t="shared" si="479"/>
        <v>21:0078</v>
      </c>
      <c r="E6801" t="s">
        <v>24269</v>
      </c>
      <c r="F6801" t="s">
        <v>24270</v>
      </c>
      <c r="H6801">
        <v>54.7537217</v>
      </c>
      <c r="I6801">
        <v>-59.000360899999997</v>
      </c>
      <c r="J6801" s="1" t="str">
        <f t="shared" si="476"/>
        <v>Till</v>
      </c>
      <c r="K6801" s="1" t="str">
        <f t="shared" si="477"/>
        <v>&lt;63 micron</v>
      </c>
      <c r="L6801">
        <v>0.2</v>
      </c>
      <c r="M6801">
        <v>0.61</v>
      </c>
      <c r="N6801">
        <v>4</v>
      </c>
      <c r="O6801">
        <v>10</v>
      </c>
      <c r="P6801">
        <v>0.5</v>
      </c>
      <c r="Q6801">
        <v>2</v>
      </c>
      <c r="R6801">
        <v>0.62</v>
      </c>
      <c r="S6801">
        <v>0.25</v>
      </c>
      <c r="T6801">
        <v>3</v>
      </c>
      <c r="U6801">
        <v>28</v>
      </c>
      <c r="V6801">
        <v>9</v>
      </c>
      <c r="W6801">
        <v>2.0699999999999998</v>
      </c>
      <c r="X6801">
        <v>5</v>
      </c>
      <c r="Y6801">
        <v>0.5</v>
      </c>
      <c r="Z6801">
        <v>0.04</v>
      </c>
      <c r="AA6801">
        <v>30</v>
      </c>
      <c r="AB6801">
        <v>0.19</v>
      </c>
      <c r="AC6801">
        <v>140</v>
      </c>
      <c r="AD6801">
        <v>1</v>
      </c>
      <c r="AE6801">
        <v>0.02</v>
      </c>
      <c r="AF6801">
        <v>9</v>
      </c>
      <c r="AG6801">
        <v>1020</v>
      </c>
      <c r="AH6801">
        <v>4</v>
      </c>
      <c r="AI6801">
        <v>1</v>
      </c>
      <c r="AJ6801">
        <v>3</v>
      </c>
      <c r="AK6801">
        <v>27</v>
      </c>
      <c r="AL6801">
        <v>0.1</v>
      </c>
      <c r="AM6801">
        <v>5</v>
      </c>
      <c r="AN6801">
        <v>5</v>
      </c>
      <c r="AO6801">
        <v>40</v>
      </c>
      <c r="AP6801">
        <v>5</v>
      </c>
      <c r="AQ6801">
        <v>14</v>
      </c>
    </row>
    <row r="6802" spans="1:43" hidden="1" x14ac:dyDescent="0.25">
      <c r="A6802" t="s">
        <v>24271</v>
      </c>
      <c r="B6802" t="s">
        <v>24272</v>
      </c>
      <c r="C6802" s="1" t="str">
        <f t="shared" si="478"/>
        <v>21:0134</v>
      </c>
      <c r="D6802" s="1" t="str">
        <f t="shared" si="479"/>
        <v>21:0078</v>
      </c>
      <c r="E6802" t="s">
        <v>24273</v>
      </c>
      <c r="F6802" t="s">
        <v>24274</v>
      </c>
      <c r="H6802">
        <v>54.687866900000003</v>
      </c>
      <c r="I6802">
        <v>-58.959885100000001</v>
      </c>
      <c r="J6802" s="1" t="str">
        <f t="shared" si="476"/>
        <v>Till</v>
      </c>
      <c r="K6802" s="1" t="str">
        <f t="shared" si="477"/>
        <v>&lt;63 micron</v>
      </c>
      <c r="L6802">
        <v>0.1</v>
      </c>
      <c r="M6802">
        <v>1.18</v>
      </c>
      <c r="N6802">
        <v>2</v>
      </c>
      <c r="O6802">
        <v>20</v>
      </c>
      <c r="P6802">
        <v>0.5</v>
      </c>
      <c r="Q6802">
        <v>1</v>
      </c>
      <c r="R6802">
        <v>0.5</v>
      </c>
      <c r="S6802">
        <v>0.25</v>
      </c>
      <c r="T6802">
        <v>3</v>
      </c>
      <c r="U6802">
        <v>16</v>
      </c>
      <c r="V6802">
        <v>12</v>
      </c>
      <c r="W6802">
        <v>1.99</v>
      </c>
      <c r="X6802">
        <v>5</v>
      </c>
      <c r="Y6802">
        <v>0.5</v>
      </c>
      <c r="Z6802">
        <v>0.06</v>
      </c>
      <c r="AA6802">
        <v>30</v>
      </c>
      <c r="AB6802">
        <v>0.35</v>
      </c>
      <c r="AC6802">
        <v>160</v>
      </c>
      <c r="AD6802">
        <v>1</v>
      </c>
      <c r="AE6802">
        <v>0.02</v>
      </c>
      <c r="AF6802">
        <v>4</v>
      </c>
      <c r="AG6802">
        <v>850</v>
      </c>
      <c r="AH6802">
        <v>6</v>
      </c>
      <c r="AI6802">
        <v>1</v>
      </c>
      <c r="AJ6802">
        <v>3</v>
      </c>
      <c r="AK6802">
        <v>23</v>
      </c>
      <c r="AL6802">
        <v>0.13</v>
      </c>
      <c r="AM6802">
        <v>5</v>
      </c>
      <c r="AN6802">
        <v>5</v>
      </c>
      <c r="AO6802">
        <v>35</v>
      </c>
      <c r="AP6802">
        <v>5</v>
      </c>
      <c r="AQ6802">
        <v>20</v>
      </c>
    </row>
    <row r="6803" spans="1:43" hidden="1" x14ac:dyDescent="0.25">
      <c r="A6803" t="s">
        <v>24275</v>
      </c>
      <c r="B6803" t="s">
        <v>24276</v>
      </c>
      <c r="C6803" s="1" t="str">
        <f t="shared" si="478"/>
        <v>21:0134</v>
      </c>
      <c r="D6803" s="1" t="str">
        <f t="shared" si="479"/>
        <v>21:0078</v>
      </c>
      <c r="E6803" t="s">
        <v>24277</v>
      </c>
      <c r="F6803" t="s">
        <v>24278</v>
      </c>
      <c r="H6803">
        <v>54.660577500000002</v>
      </c>
      <c r="I6803">
        <v>-59.138431400000002</v>
      </c>
      <c r="J6803" s="1" t="str">
        <f t="shared" si="476"/>
        <v>Till</v>
      </c>
      <c r="K6803" s="1" t="str">
        <f t="shared" si="477"/>
        <v>&lt;63 micron</v>
      </c>
      <c r="L6803">
        <v>0.2</v>
      </c>
      <c r="M6803">
        <v>0.75</v>
      </c>
      <c r="N6803">
        <v>1</v>
      </c>
      <c r="O6803">
        <v>20</v>
      </c>
      <c r="P6803">
        <v>0.25</v>
      </c>
      <c r="Q6803">
        <v>2</v>
      </c>
      <c r="R6803">
        <v>0.6</v>
      </c>
      <c r="S6803">
        <v>0.25</v>
      </c>
      <c r="T6803">
        <v>1</v>
      </c>
      <c r="U6803">
        <v>17</v>
      </c>
      <c r="V6803">
        <v>10</v>
      </c>
      <c r="W6803">
        <v>1.53</v>
      </c>
      <c r="X6803">
        <v>5</v>
      </c>
      <c r="Y6803">
        <v>0.5</v>
      </c>
      <c r="Z6803">
        <v>0.06</v>
      </c>
      <c r="AA6803">
        <v>30</v>
      </c>
      <c r="AB6803">
        <v>0.18</v>
      </c>
      <c r="AC6803">
        <v>130</v>
      </c>
      <c r="AD6803">
        <v>0.5</v>
      </c>
      <c r="AE6803">
        <v>0.03</v>
      </c>
      <c r="AF6803">
        <v>5</v>
      </c>
      <c r="AG6803">
        <v>1090</v>
      </c>
      <c r="AH6803">
        <v>2</v>
      </c>
      <c r="AI6803">
        <v>2</v>
      </c>
      <c r="AJ6803">
        <v>3</v>
      </c>
      <c r="AK6803">
        <v>25</v>
      </c>
      <c r="AL6803">
        <v>0.09</v>
      </c>
      <c r="AM6803">
        <v>5</v>
      </c>
      <c r="AN6803">
        <v>5</v>
      </c>
      <c r="AO6803">
        <v>29</v>
      </c>
      <c r="AP6803">
        <v>5</v>
      </c>
      <c r="AQ6803">
        <v>14</v>
      </c>
    </row>
    <row r="6804" spans="1:43" hidden="1" x14ac:dyDescent="0.25">
      <c r="A6804" t="s">
        <v>24279</v>
      </c>
      <c r="B6804" t="s">
        <v>24280</v>
      </c>
      <c r="C6804" s="1" t="str">
        <f t="shared" si="478"/>
        <v>21:0134</v>
      </c>
      <c r="D6804" s="1" t="str">
        <f t="shared" si="479"/>
        <v>21:0078</v>
      </c>
      <c r="E6804" t="s">
        <v>24281</v>
      </c>
      <c r="F6804" t="s">
        <v>24282</v>
      </c>
      <c r="H6804">
        <v>54.244007699999997</v>
      </c>
      <c r="I6804">
        <v>-63.007686200000002</v>
      </c>
      <c r="J6804" s="1" t="str">
        <f t="shared" si="476"/>
        <v>Till</v>
      </c>
      <c r="K6804" s="1" t="str">
        <f t="shared" si="477"/>
        <v>&lt;63 micron</v>
      </c>
      <c r="L6804">
        <v>0.1</v>
      </c>
      <c r="M6804">
        <v>1.25</v>
      </c>
      <c r="N6804">
        <v>1</v>
      </c>
      <c r="O6804">
        <v>20</v>
      </c>
      <c r="P6804">
        <v>0.25</v>
      </c>
      <c r="Q6804">
        <v>2</v>
      </c>
      <c r="R6804">
        <v>0.41</v>
      </c>
      <c r="S6804">
        <v>0.25</v>
      </c>
      <c r="T6804">
        <v>3</v>
      </c>
      <c r="U6804">
        <v>24</v>
      </c>
      <c r="V6804">
        <v>12</v>
      </c>
      <c r="W6804">
        <v>1.64</v>
      </c>
      <c r="X6804">
        <v>5</v>
      </c>
      <c r="Y6804">
        <v>0.5</v>
      </c>
      <c r="Z6804">
        <v>0.05</v>
      </c>
      <c r="AA6804">
        <v>20</v>
      </c>
      <c r="AB6804">
        <v>0.25</v>
      </c>
      <c r="AC6804">
        <v>110</v>
      </c>
      <c r="AD6804">
        <v>0.5</v>
      </c>
      <c r="AE6804">
        <v>0.03</v>
      </c>
      <c r="AF6804">
        <v>8</v>
      </c>
      <c r="AG6804">
        <v>810</v>
      </c>
      <c r="AH6804">
        <v>1</v>
      </c>
      <c r="AI6804">
        <v>1</v>
      </c>
      <c r="AJ6804">
        <v>2</v>
      </c>
      <c r="AK6804">
        <v>18</v>
      </c>
      <c r="AL6804">
        <v>0.09</v>
      </c>
      <c r="AM6804">
        <v>5</v>
      </c>
      <c r="AN6804">
        <v>5</v>
      </c>
      <c r="AO6804">
        <v>39</v>
      </c>
      <c r="AP6804">
        <v>5</v>
      </c>
      <c r="AQ6804">
        <v>14</v>
      </c>
    </row>
    <row r="6805" spans="1:43" hidden="1" x14ac:dyDescent="0.25">
      <c r="A6805" t="s">
        <v>24283</v>
      </c>
      <c r="B6805" t="s">
        <v>24284</v>
      </c>
      <c r="C6805" s="1" t="str">
        <f t="shared" si="478"/>
        <v>21:0134</v>
      </c>
      <c r="D6805" s="1" t="str">
        <f t="shared" si="479"/>
        <v>21:0078</v>
      </c>
      <c r="E6805" t="s">
        <v>24285</v>
      </c>
      <c r="F6805" t="s">
        <v>24286</v>
      </c>
      <c r="H6805">
        <v>54.632414300000001</v>
      </c>
      <c r="I6805">
        <v>-59.205130699999998</v>
      </c>
      <c r="J6805" s="1" t="str">
        <f t="shared" ref="J6805:J6868" si="480">HYPERLINK("http://geochem.nrcan.gc.ca/cdogs/content/kwd/kwd020044_e.htm", "Till")</f>
        <v>Till</v>
      </c>
      <c r="K6805" s="1" t="str">
        <f t="shared" si="477"/>
        <v>&lt;63 micron</v>
      </c>
      <c r="L6805">
        <v>0.2</v>
      </c>
      <c r="M6805">
        <v>0.66</v>
      </c>
      <c r="N6805">
        <v>1</v>
      </c>
      <c r="O6805">
        <v>10</v>
      </c>
      <c r="P6805">
        <v>0.25</v>
      </c>
      <c r="Q6805">
        <v>2</v>
      </c>
      <c r="R6805">
        <v>0.56999999999999995</v>
      </c>
      <c r="S6805">
        <v>0.25</v>
      </c>
      <c r="T6805">
        <v>3</v>
      </c>
      <c r="U6805">
        <v>28</v>
      </c>
      <c r="V6805">
        <v>10</v>
      </c>
      <c r="W6805">
        <v>1.49</v>
      </c>
      <c r="X6805">
        <v>5</v>
      </c>
      <c r="Y6805">
        <v>0.5</v>
      </c>
      <c r="Z6805">
        <v>0.06</v>
      </c>
      <c r="AA6805">
        <v>30</v>
      </c>
      <c r="AB6805">
        <v>0.21</v>
      </c>
      <c r="AC6805">
        <v>155</v>
      </c>
      <c r="AD6805">
        <v>0.5</v>
      </c>
      <c r="AE6805">
        <v>0.02</v>
      </c>
      <c r="AF6805">
        <v>14</v>
      </c>
      <c r="AG6805">
        <v>960</v>
      </c>
      <c r="AH6805">
        <v>2</v>
      </c>
      <c r="AI6805">
        <v>1</v>
      </c>
      <c r="AJ6805">
        <v>3</v>
      </c>
      <c r="AK6805">
        <v>25</v>
      </c>
      <c r="AL6805">
        <v>0.1</v>
      </c>
      <c r="AM6805">
        <v>5</v>
      </c>
      <c r="AN6805">
        <v>5</v>
      </c>
      <c r="AO6805">
        <v>30</v>
      </c>
      <c r="AP6805">
        <v>5</v>
      </c>
      <c r="AQ6805">
        <v>14</v>
      </c>
    </row>
    <row r="6806" spans="1:43" hidden="1" x14ac:dyDescent="0.25">
      <c r="A6806" t="s">
        <v>24287</v>
      </c>
      <c r="B6806" t="s">
        <v>24288</v>
      </c>
      <c r="C6806" s="1" t="str">
        <f t="shared" si="478"/>
        <v>21:0134</v>
      </c>
      <c r="D6806" s="1" t="str">
        <f t="shared" si="479"/>
        <v>21:0078</v>
      </c>
      <c r="E6806" t="s">
        <v>24289</v>
      </c>
      <c r="F6806" t="s">
        <v>24290</v>
      </c>
      <c r="H6806">
        <v>54.628295999999999</v>
      </c>
      <c r="I6806">
        <v>-59.375336799999999</v>
      </c>
      <c r="J6806" s="1" t="str">
        <f t="shared" si="480"/>
        <v>Till</v>
      </c>
      <c r="K6806" s="1" t="str">
        <f t="shared" si="477"/>
        <v>&lt;63 micron</v>
      </c>
      <c r="L6806">
        <v>0.1</v>
      </c>
      <c r="M6806">
        <v>0.78</v>
      </c>
      <c r="N6806">
        <v>1</v>
      </c>
      <c r="O6806">
        <v>20</v>
      </c>
      <c r="P6806">
        <v>0.25</v>
      </c>
      <c r="Q6806">
        <v>1</v>
      </c>
      <c r="R6806">
        <v>0.63</v>
      </c>
      <c r="S6806">
        <v>0.25</v>
      </c>
      <c r="T6806">
        <v>2</v>
      </c>
      <c r="U6806">
        <v>14</v>
      </c>
      <c r="V6806">
        <v>5</v>
      </c>
      <c r="W6806">
        <v>1.43</v>
      </c>
      <c r="X6806">
        <v>5</v>
      </c>
      <c r="Y6806">
        <v>0.5</v>
      </c>
      <c r="Z6806">
        <v>0.04</v>
      </c>
      <c r="AA6806">
        <v>30</v>
      </c>
      <c r="AB6806">
        <v>0.17</v>
      </c>
      <c r="AC6806">
        <v>140</v>
      </c>
      <c r="AD6806">
        <v>0.5</v>
      </c>
      <c r="AE6806">
        <v>0.02</v>
      </c>
      <c r="AF6806">
        <v>3</v>
      </c>
      <c r="AG6806">
        <v>1110</v>
      </c>
      <c r="AH6806">
        <v>2</v>
      </c>
      <c r="AI6806">
        <v>2</v>
      </c>
      <c r="AJ6806">
        <v>3</v>
      </c>
      <c r="AK6806">
        <v>30</v>
      </c>
      <c r="AL6806">
        <v>0.11</v>
      </c>
      <c r="AM6806">
        <v>5</v>
      </c>
      <c r="AN6806">
        <v>5</v>
      </c>
      <c r="AO6806">
        <v>28</v>
      </c>
      <c r="AP6806">
        <v>5</v>
      </c>
      <c r="AQ6806">
        <v>12</v>
      </c>
    </row>
    <row r="6807" spans="1:43" hidden="1" x14ac:dyDescent="0.25">
      <c r="A6807" t="s">
        <v>24291</v>
      </c>
      <c r="B6807" t="s">
        <v>24292</v>
      </c>
      <c r="C6807" s="1" t="str">
        <f t="shared" si="478"/>
        <v>21:0134</v>
      </c>
      <c r="D6807" s="1" t="str">
        <f t="shared" si="479"/>
        <v>21:0078</v>
      </c>
      <c r="E6807" t="s">
        <v>24293</v>
      </c>
      <c r="F6807" t="s">
        <v>24294</v>
      </c>
      <c r="H6807">
        <v>54.906049099999997</v>
      </c>
      <c r="I6807">
        <v>-59.282454899999998</v>
      </c>
      <c r="J6807" s="1" t="str">
        <f t="shared" si="480"/>
        <v>Till</v>
      </c>
      <c r="K6807" s="1" t="str">
        <f t="shared" si="477"/>
        <v>&lt;63 micron</v>
      </c>
      <c r="L6807">
        <v>0.1</v>
      </c>
      <c r="M6807">
        <v>0.74</v>
      </c>
      <c r="N6807">
        <v>2</v>
      </c>
      <c r="O6807">
        <v>30</v>
      </c>
      <c r="P6807">
        <v>0.25</v>
      </c>
      <c r="Q6807">
        <v>4</v>
      </c>
      <c r="R6807">
        <v>0.61</v>
      </c>
      <c r="S6807">
        <v>0.25</v>
      </c>
      <c r="T6807">
        <v>3</v>
      </c>
      <c r="U6807">
        <v>19</v>
      </c>
      <c r="V6807">
        <v>16</v>
      </c>
      <c r="W6807">
        <v>2.04</v>
      </c>
      <c r="X6807">
        <v>10</v>
      </c>
      <c r="Y6807">
        <v>0.5</v>
      </c>
      <c r="Z6807">
        <v>0.08</v>
      </c>
      <c r="AA6807">
        <v>50</v>
      </c>
      <c r="AB6807">
        <v>0.25</v>
      </c>
      <c r="AC6807">
        <v>170</v>
      </c>
      <c r="AD6807">
        <v>0.5</v>
      </c>
      <c r="AE6807">
        <v>0.02</v>
      </c>
      <c r="AF6807">
        <v>4</v>
      </c>
      <c r="AG6807">
        <v>1030</v>
      </c>
      <c r="AH6807">
        <v>10</v>
      </c>
      <c r="AI6807">
        <v>2</v>
      </c>
      <c r="AJ6807">
        <v>3</v>
      </c>
      <c r="AK6807">
        <v>28</v>
      </c>
      <c r="AL6807">
        <v>0.11</v>
      </c>
      <c r="AM6807">
        <v>5</v>
      </c>
      <c r="AN6807">
        <v>5</v>
      </c>
      <c r="AO6807">
        <v>38</v>
      </c>
      <c r="AP6807">
        <v>5</v>
      </c>
      <c r="AQ6807">
        <v>40</v>
      </c>
    </row>
    <row r="6808" spans="1:43" hidden="1" x14ac:dyDescent="0.25">
      <c r="A6808" t="s">
        <v>24295</v>
      </c>
      <c r="B6808" t="s">
        <v>24296</v>
      </c>
      <c r="C6808" s="1" t="str">
        <f t="shared" si="478"/>
        <v>21:0134</v>
      </c>
      <c r="D6808" s="1" t="str">
        <f t="shared" si="479"/>
        <v>21:0078</v>
      </c>
      <c r="E6808" t="s">
        <v>24297</v>
      </c>
      <c r="F6808" t="s">
        <v>24298</v>
      </c>
      <c r="H6808">
        <v>55.064982499999999</v>
      </c>
      <c r="I6808">
        <v>-59.291489599999998</v>
      </c>
      <c r="J6808" s="1" t="str">
        <f t="shared" si="480"/>
        <v>Till</v>
      </c>
      <c r="K6808" s="1" t="str">
        <f t="shared" si="477"/>
        <v>&lt;63 micron</v>
      </c>
      <c r="L6808">
        <v>0.1</v>
      </c>
      <c r="M6808">
        <v>0.46</v>
      </c>
      <c r="N6808">
        <v>1</v>
      </c>
      <c r="O6808">
        <v>10</v>
      </c>
      <c r="P6808">
        <v>0.25</v>
      </c>
      <c r="Q6808">
        <v>1</v>
      </c>
      <c r="R6808">
        <v>0.48</v>
      </c>
      <c r="S6808">
        <v>0.25</v>
      </c>
      <c r="T6808">
        <v>2</v>
      </c>
      <c r="U6808">
        <v>22</v>
      </c>
      <c r="V6808">
        <v>15</v>
      </c>
      <c r="W6808">
        <v>2.1</v>
      </c>
      <c r="X6808">
        <v>10</v>
      </c>
      <c r="Y6808">
        <v>0.5</v>
      </c>
      <c r="Z6808">
        <v>0.05</v>
      </c>
      <c r="AA6808">
        <v>50</v>
      </c>
      <c r="AB6808">
        <v>0.19</v>
      </c>
      <c r="AC6808">
        <v>140</v>
      </c>
      <c r="AD6808">
        <v>0.5</v>
      </c>
      <c r="AE6808">
        <v>0.02</v>
      </c>
      <c r="AF6808">
        <v>6</v>
      </c>
      <c r="AG6808">
        <v>760</v>
      </c>
      <c r="AH6808">
        <v>10</v>
      </c>
      <c r="AI6808">
        <v>1</v>
      </c>
      <c r="AJ6808">
        <v>2</v>
      </c>
      <c r="AK6808">
        <v>20</v>
      </c>
      <c r="AL6808">
        <v>0.1</v>
      </c>
      <c r="AM6808">
        <v>5</v>
      </c>
      <c r="AN6808">
        <v>5</v>
      </c>
      <c r="AO6808">
        <v>37</v>
      </c>
      <c r="AP6808">
        <v>5</v>
      </c>
      <c r="AQ6808">
        <v>16</v>
      </c>
    </row>
    <row r="6809" spans="1:43" hidden="1" x14ac:dyDescent="0.25">
      <c r="A6809" t="s">
        <v>24299</v>
      </c>
      <c r="B6809" t="s">
        <v>24300</v>
      </c>
      <c r="C6809" s="1" t="str">
        <f t="shared" si="478"/>
        <v>21:0134</v>
      </c>
      <c r="D6809" s="1" t="str">
        <f t="shared" si="479"/>
        <v>21:0078</v>
      </c>
      <c r="E6809" t="s">
        <v>24301</v>
      </c>
      <c r="F6809" t="s">
        <v>24302</v>
      </c>
      <c r="H6809">
        <v>55.090995499999998</v>
      </c>
      <c r="I6809">
        <v>-59.341560399999999</v>
      </c>
      <c r="J6809" s="1" t="str">
        <f t="shared" si="480"/>
        <v>Till</v>
      </c>
      <c r="K6809" s="1" t="str">
        <f t="shared" si="477"/>
        <v>&lt;63 micron</v>
      </c>
      <c r="L6809">
        <v>0.2</v>
      </c>
      <c r="M6809">
        <v>0.56999999999999995</v>
      </c>
      <c r="N6809">
        <v>1</v>
      </c>
      <c r="O6809">
        <v>20</v>
      </c>
      <c r="P6809">
        <v>0.25</v>
      </c>
      <c r="Q6809">
        <v>2</v>
      </c>
      <c r="R6809">
        <v>0.52</v>
      </c>
      <c r="S6809">
        <v>0.25</v>
      </c>
      <c r="T6809">
        <v>1</v>
      </c>
      <c r="U6809">
        <v>11</v>
      </c>
      <c r="V6809">
        <v>9</v>
      </c>
      <c r="W6809">
        <v>1.59</v>
      </c>
      <c r="X6809">
        <v>10</v>
      </c>
      <c r="Y6809">
        <v>0.5</v>
      </c>
      <c r="Z6809">
        <v>0.04</v>
      </c>
      <c r="AA6809">
        <v>40</v>
      </c>
      <c r="AB6809">
        <v>0.15</v>
      </c>
      <c r="AC6809">
        <v>135</v>
      </c>
      <c r="AD6809">
        <v>0.5</v>
      </c>
      <c r="AE6809">
        <v>0.03</v>
      </c>
      <c r="AF6809">
        <v>3</v>
      </c>
      <c r="AG6809">
        <v>520</v>
      </c>
      <c r="AH6809">
        <v>6</v>
      </c>
      <c r="AI6809">
        <v>1</v>
      </c>
      <c r="AJ6809">
        <v>3</v>
      </c>
      <c r="AK6809">
        <v>23</v>
      </c>
      <c r="AL6809">
        <v>0.12</v>
      </c>
      <c r="AM6809">
        <v>5</v>
      </c>
      <c r="AN6809">
        <v>5</v>
      </c>
      <c r="AO6809">
        <v>29</v>
      </c>
      <c r="AP6809">
        <v>5</v>
      </c>
      <c r="AQ6809">
        <v>14</v>
      </c>
    </row>
    <row r="6810" spans="1:43" hidden="1" x14ac:dyDescent="0.25">
      <c r="A6810" t="s">
        <v>24303</v>
      </c>
      <c r="B6810" t="s">
        <v>24304</v>
      </c>
      <c r="C6810" s="1" t="str">
        <f t="shared" si="478"/>
        <v>21:0134</v>
      </c>
      <c r="D6810" s="1" t="str">
        <f t="shared" si="479"/>
        <v>21:0078</v>
      </c>
      <c r="E6810" t="s">
        <v>24305</v>
      </c>
      <c r="F6810" t="s">
        <v>24306</v>
      </c>
      <c r="H6810">
        <v>55.123406899999999</v>
      </c>
      <c r="I6810">
        <v>-59.5191333</v>
      </c>
      <c r="J6810" s="1" t="str">
        <f t="shared" si="480"/>
        <v>Till</v>
      </c>
      <c r="K6810" s="1" t="str">
        <f t="shared" si="477"/>
        <v>&lt;63 micron</v>
      </c>
      <c r="L6810">
        <v>0.1</v>
      </c>
      <c r="M6810">
        <v>0.81</v>
      </c>
      <c r="N6810">
        <v>1</v>
      </c>
      <c r="O6810">
        <v>10</v>
      </c>
      <c r="P6810">
        <v>0.25</v>
      </c>
      <c r="Q6810">
        <v>1</v>
      </c>
      <c r="R6810">
        <v>0.45</v>
      </c>
      <c r="S6810">
        <v>0.25</v>
      </c>
      <c r="T6810">
        <v>3</v>
      </c>
      <c r="U6810">
        <v>18</v>
      </c>
      <c r="V6810">
        <v>24</v>
      </c>
      <c r="W6810">
        <v>1.39</v>
      </c>
      <c r="X6810">
        <v>5</v>
      </c>
      <c r="Y6810">
        <v>0.5</v>
      </c>
      <c r="Z6810">
        <v>0.04</v>
      </c>
      <c r="AA6810">
        <v>30</v>
      </c>
      <c r="AB6810">
        <v>0.3</v>
      </c>
      <c r="AC6810">
        <v>105</v>
      </c>
      <c r="AD6810">
        <v>0.5</v>
      </c>
      <c r="AE6810">
        <v>0.02</v>
      </c>
      <c r="AF6810">
        <v>7</v>
      </c>
      <c r="AG6810">
        <v>570</v>
      </c>
      <c r="AH6810">
        <v>1</v>
      </c>
      <c r="AI6810">
        <v>1</v>
      </c>
      <c r="AJ6810">
        <v>2</v>
      </c>
      <c r="AK6810">
        <v>28</v>
      </c>
      <c r="AL6810">
        <v>0.1</v>
      </c>
      <c r="AM6810">
        <v>5</v>
      </c>
      <c r="AN6810">
        <v>5</v>
      </c>
      <c r="AO6810">
        <v>30</v>
      </c>
      <c r="AP6810">
        <v>5</v>
      </c>
      <c r="AQ6810">
        <v>12</v>
      </c>
    </row>
    <row r="6811" spans="1:43" hidden="1" x14ac:dyDescent="0.25">
      <c r="A6811" t="s">
        <v>24307</v>
      </c>
      <c r="B6811" t="s">
        <v>24308</v>
      </c>
      <c r="C6811" s="1" t="str">
        <f t="shared" si="478"/>
        <v>21:0134</v>
      </c>
      <c r="D6811" s="1" t="str">
        <f t="shared" si="479"/>
        <v>21:0078</v>
      </c>
      <c r="E6811" t="s">
        <v>24309</v>
      </c>
      <c r="F6811" t="s">
        <v>24310</v>
      </c>
      <c r="H6811">
        <v>55.098857700000003</v>
      </c>
      <c r="I6811">
        <v>-59.9330359</v>
      </c>
      <c r="J6811" s="1" t="str">
        <f t="shared" si="480"/>
        <v>Till</v>
      </c>
      <c r="K6811" s="1" t="str">
        <f t="shared" si="477"/>
        <v>&lt;63 micron</v>
      </c>
      <c r="L6811">
        <v>0.1</v>
      </c>
      <c r="M6811">
        <v>1.1399999999999999</v>
      </c>
      <c r="N6811">
        <v>2</v>
      </c>
      <c r="O6811">
        <v>30</v>
      </c>
      <c r="P6811">
        <v>0.25</v>
      </c>
      <c r="Q6811">
        <v>2</v>
      </c>
      <c r="R6811">
        <v>0.36</v>
      </c>
      <c r="S6811">
        <v>0.25</v>
      </c>
      <c r="T6811">
        <v>6</v>
      </c>
      <c r="U6811">
        <v>21</v>
      </c>
      <c r="V6811">
        <v>22</v>
      </c>
      <c r="W6811">
        <v>2.0099999999999998</v>
      </c>
      <c r="X6811">
        <v>5</v>
      </c>
      <c r="Y6811">
        <v>0.5</v>
      </c>
      <c r="Z6811">
        <v>0.1</v>
      </c>
      <c r="AA6811">
        <v>30</v>
      </c>
      <c r="AB6811">
        <v>0.62</v>
      </c>
      <c r="AC6811">
        <v>180</v>
      </c>
      <c r="AD6811">
        <v>0.5</v>
      </c>
      <c r="AE6811">
        <v>0.02</v>
      </c>
      <c r="AF6811">
        <v>11</v>
      </c>
      <c r="AG6811">
        <v>750</v>
      </c>
      <c r="AH6811">
        <v>2</v>
      </c>
      <c r="AI6811">
        <v>2</v>
      </c>
      <c r="AJ6811">
        <v>3</v>
      </c>
      <c r="AK6811">
        <v>17</v>
      </c>
      <c r="AL6811">
        <v>0.14000000000000001</v>
      </c>
      <c r="AM6811">
        <v>5</v>
      </c>
      <c r="AN6811">
        <v>5</v>
      </c>
      <c r="AO6811">
        <v>35</v>
      </c>
      <c r="AP6811">
        <v>5</v>
      </c>
      <c r="AQ6811">
        <v>38</v>
      </c>
    </row>
    <row r="6812" spans="1:43" hidden="1" x14ac:dyDescent="0.25">
      <c r="A6812" t="s">
        <v>24311</v>
      </c>
      <c r="B6812" t="s">
        <v>24312</v>
      </c>
      <c r="C6812" s="1" t="str">
        <f t="shared" si="478"/>
        <v>21:0134</v>
      </c>
      <c r="D6812" s="1" t="str">
        <f t="shared" si="479"/>
        <v>21:0078</v>
      </c>
      <c r="E6812" t="s">
        <v>24313</v>
      </c>
      <c r="F6812" t="s">
        <v>24314</v>
      </c>
      <c r="H6812">
        <v>55.109890499999999</v>
      </c>
      <c r="I6812">
        <v>-60.075236500000003</v>
      </c>
      <c r="J6812" s="1" t="str">
        <f t="shared" si="480"/>
        <v>Till</v>
      </c>
      <c r="K6812" s="1" t="str">
        <f t="shared" si="477"/>
        <v>&lt;63 micron</v>
      </c>
      <c r="L6812">
        <v>0.1</v>
      </c>
      <c r="M6812">
        <v>2.0699999999999998</v>
      </c>
      <c r="N6812">
        <v>1</v>
      </c>
      <c r="O6812">
        <v>10</v>
      </c>
      <c r="P6812">
        <v>0.25</v>
      </c>
      <c r="Q6812">
        <v>2</v>
      </c>
      <c r="R6812">
        <v>0.28999999999999998</v>
      </c>
      <c r="S6812">
        <v>0.25</v>
      </c>
      <c r="T6812">
        <v>3</v>
      </c>
      <c r="U6812">
        <v>28</v>
      </c>
      <c r="V6812">
        <v>14</v>
      </c>
      <c r="W6812">
        <v>2.52</v>
      </c>
      <c r="X6812">
        <v>5</v>
      </c>
      <c r="Y6812">
        <v>0.5</v>
      </c>
      <c r="Z6812">
        <v>0.04</v>
      </c>
      <c r="AA6812">
        <v>20</v>
      </c>
      <c r="AB6812">
        <v>0.4</v>
      </c>
      <c r="AC6812">
        <v>115</v>
      </c>
      <c r="AD6812">
        <v>0.5</v>
      </c>
      <c r="AE6812">
        <v>0.02</v>
      </c>
      <c r="AF6812">
        <v>8</v>
      </c>
      <c r="AG6812">
        <v>200</v>
      </c>
      <c r="AH6812">
        <v>2</v>
      </c>
      <c r="AI6812">
        <v>1</v>
      </c>
      <c r="AJ6812">
        <v>4</v>
      </c>
      <c r="AK6812">
        <v>18</v>
      </c>
      <c r="AL6812">
        <v>0.22</v>
      </c>
      <c r="AM6812">
        <v>5</v>
      </c>
      <c r="AN6812">
        <v>5</v>
      </c>
      <c r="AO6812">
        <v>47</v>
      </c>
      <c r="AP6812">
        <v>5</v>
      </c>
      <c r="AQ6812">
        <v>24</v>
      </c>
    </row>
    <row r="6813" spans="1:43" hidden="1" x14ac:dyDescent="0.25">
      <c r="A6813" t="s">
        <v>24315</v>
      </c>
      <c r="B6813" t="s">
        <v>24316</v>
      </c>
      <c r="C6813" s="1" t="str">
        <f t="shared" si="478"/>
        <v>21:0134</v>
      </c>
      <c r="D6813" s="1" t="str">
        <f t="shared" si="479"/>
        <v>21:0078</v>
      </c>
      <c r="E6813" t="s">
        <v>24317</v>
      </c>
      <c r="F6813" t="s">
        <v>24318</v>
      </c>
      <c r="H6813">
        <v>55.092715900000002</v>
      </c>
      <c r="I6813">
        <v>-60.2645968</v>
      </c>
      <c r="J6813" s="1" t="str">
        <f t="shared" si="480"/>
        <v>Till</v>
      </c>
      <c r="K6813" s="1" t="str">
        <f t="shared" si="477"/>
        <v>&lt;63 micron</v>
      </c>
      <c r="L6813">
        <v>0.1</v>
      </c>
      <c r="M6813">
        <v>1.67</v>
      </c>
      <c r="N6813">
        <v>1</v>
      </c>
      <c r="O6813">
        <v>10</v>
      </c>
      <c r="P6813">
        <v>0.25</v>
      </c>
      <c r="Q6813">
        <v>2</v>
      </c>
      <c r="R6813">
        <v>0.51</v>
      </c>
      <c r="S6813">
        <v>0.25</v>
      </c>
      <c r="T6813">
        <v>8</v>
      </c>
      <c r="U6813">
        <v>47</v>
      </c>
      <c r="V6813">
        <v>40</v>
      </c>
      <c r="W6813">
        <v>2.2000000000000002</v>
      </c>
      <c r="X6813">
        <v>5</v>
      </c>
      <c r="Y6813">
        <v>0.5</v>
      </c>
      <c r="Z6813">
        <v>0.02</v>
      </c>
      <c r="AA6813">
        <v>10</v>
      </c>
      <c r="AB6813">
        <v>0.74</v>
      </c>
      <c r="AC6813">
        <v>210</v>
      </c>
      <c r="AD6813">
        <v>0.5</v>
      </c>
      <c r="AE6813">
        <v>0.02</v>
      </c>
      <c r="AF6813">
        <v>37</v>
      </c>
      <c r="AG6813">
        <v>330</v>
      </c>
      <c r="AH6813">
        <v>1</v>
      </c>
      <c r="AI6813">
        <v>1</v>
      </c>
      <c r="AJ6813">
        <v>3</v>
      </c>
      <c r="AK6813">
        <v>25</v>
      </c>
      <c r="AL6813">
        <v>0.16</v>
      </c>
      <c r="AM6813">
        <v>5</v>
      </c>
      <c r="AN6813">
        <v>5</v>
      </c>
      <c r="AO6813">
        <v>46</v>
      </c>
      <c r="AP6813">
        <v>5</v>
      </c>
      <c r="AQ6813">
        <v>30</v>
      </c>
    </row>
    <row r="6814" spans="1:43" hidden="1" x14ac:dyDescent="0.25">
      <c r="A6814" t="s">
        <v>24319</v>
      </c>
      <c r="B6814" t="s">
        <v>24320</v>
      </c>
      <c r="C6814" s="1" t="str">
        <f t="shared" si="478"/>
        <v>21:0134</v>
      </c>
      <c r="D6814" s="1" t="str">
        <f t="shared" si="479"/>
        <v>21:0078</v>
      </c>
      <c r="E6814" t="s">
        <v>24321</v>
      </c>
      <c r="F6814" t="s">
        <v>24322</v>
      </c>
      <c r="H6814">
        <v>55.141747600000002</v>
      </c>
      <c r="I6814">
        <v>-60.286352299999997</v>
      </c>
      <c r="J6814" s="1" t="str">
        <f t="shared" si="480"/>
        <v>Till</v>
      </c>
      <c r="K6814" s="1" t="str">
        <f t="shared" si="477"/>
        <v>&lt;63 micron</v>
      </c>
      <c r="L6814">
        <v>0.2</v>
      </c>
      <c r="M6814">
        <v>1.03</v>
      </c>
      <c r="N6814">
        <v>2</v>
      </c>
      <c r="O6814">
        <v>10</v>
      </c>
      <c r="P6814">
        <v>0.25</v>
      </c>
      <c r="Q6814">
        <v>1</v>
      </c>
      <c r="R6814">
        <v>0.5</v>
      </c>
      <c r="S6814">
        <v>0.25</v>
      </c>
      <c r="T6814">
        <v>4</v>
      </c>
      <c r="U6814">
        <v>24</v>
      </c>
      <c r="V6814">
        <v>15</v>
      </c>
      <c r="W6814">
        <v>1.5</v>
      </c>
      <c r="X6814">
        <v>5</v>
      </c>
      <c r="Y6814">
        <v>0.5</v>
      </c>
      <c r="Z6814">
        <v>0.03</v>
      </c>
      <c r="AA6814">
        <v>10</v>
      </c>
      <c r="AB6814">
        <v>0.34</v>
      </c>
      <c r="AC6814">
        <v>150</v>
      </c>
      <c r="AD6814">
        <v>0.5</v>
      </c>
      <c r="AE6814">
        <v>0.02</v>
      </c>
      <c r="AF6814">
        <v>14</v>
      </c>
      <c r="AG6814">
        <v>430</v>
      </c>
      <c r="AH6814">
        <v>4</v>
      </c>
      <c r="AI6814">
        <v>2</v>
      </c>
      <c r="AJ6814">
        <v>3</v>
      </c>
      <c r="AK6814">
        <v>25</v>
      </c>
      <c r="AL6814">
        <v>0.13</v>
      </c>
      <c r="AM6814">
        <v>5</v>
      </c>
      <c r="AN6814">
        <v>5</v>
      </c>
      <c r="AO6814">
        <v>34</v>
      </c>
      <c r="AP6814">
        <v>5</v>
      </c>
      <c r="AQ6814">
        <v>18</v>
      </c>
    </row>
    <row r="6815" spans="1:43" hidden="1" x14ac:dyDescent="0.25">
      <c r="A6815" t="s">
        <v>24323</v>
      </c>
      <c r="B6815" t="s">
        <v>24324</v>
      </c>
      <c r="C6815" s="1" t="str">
        <f t="shared" si="478"/>
        <v>21:0134</v>
      </c>
      <c r="D6815" s="1" t="str">
        <f t="shared" si="479"/>
        <v>21:0078</v>
      </c>
      <c r="E6815" t="s">
        <v>24325</v>
      </c>
      <c r="F6815" t="s">
        <v>24326</v>
      </c>
      <c r="H6815">
        <v>53.375157199999997</v>
      </c>
      <c r="I6815">
        <v>-63.978487700000002</v>
      </c>
      <c r="J6815" s="1" t="str">
        <f t="shared" si="480"/>
        <v>Till</v>
      </c>
      <c r="K6815" s="1" t="str">
        <f t="shared" ref="K6815:K6878" si="481">HYPERLINK("http://geochem.nrcan.gc.ca/cdogs/content/kwd/kwd080004_e.htm", "&lt;63 micron")</f>
        <v>&lt;63 micron</v>
      </c>
      <c r="L6815">
        <v>0.1</v>
      </c>
      <c r="M6815">
        <v>1.1399999999999999</v>
      </c>
      <c r="N6815">
        <v>1</v>
      </c>
      <c r="O6815">
        <v>90</v>
      </c>
      <c r="P6815">
        <v>0.25</v>
      </c>
      <c r="Q6815">
        <v>1</v>
      </c>
      <c r="R6815">
        <v>0.48</v>
      </c>
      <c r="S6815">
        <v>0.25</v>
      </c>
      <c r="T6815">
        <v>6</v>
      </c>
      <c r="U6815">
        <v>32</v>
      </c>
      <c r="V6815">
        <v>28</v>
      </c>
      <c r="W6815">
        <v>1.93</v>
      </c>
      <c r="X6815">
        <v>5</v>
      </c>
      <c r="Y6815">
        <v>0.5</v>
      </c>
      <c r="Z6815">
        <v>0.12</v>
      </c>
      <c r="AA6815">
        <v>30</v>
      </c>
      <c r="AB6815">
        <v>0.39</v>
      </c>
      <c r="AC6815">
        <v>195</v>
      </c>
      <c r="AD6815">
        <v>0.5</v>
      </c>
      <c r="AE6815">
        <v>0.03</v>
      </c>
      <c r="AF6815">
        <v>12</v>
      </c>
      <c r="AG6815">
        <v>890</v>
      </c>
      <c r="AH6815">
        <v>6</v>
      </c>
      <c r="AI6815">
        <v>2</v>
      </c>
      <c r="AJ6815">
        <v>3</v>
      </c>
      <c r="AK6815">
        <v>27</v>
      </c>
      <c r="AL6815">
        <v>0.1</v>
      </c>
      <c r="AM6815">
        <v>5</v>
      </c>
      <c r="AN6815">
        <v>5</v>
      </c>
      <c r="AO6815">
        <v>39</v>
      </c>
      <c r="AP6815">
        <v>5</v>
      </c>
      <c r="AQ6815">
        <v>22</v>
      </c>
    </row>
    <row r="6816" spans="1:43" hidden="1" x14ac:dyDescent="0.25">
      <c r="A6816" t="s">
        <v>24327</v>
      </c>
      <c r="B6816" t="s">
        <v>24328</v>
      </c>
      <c r="C6816" s="1" t="str">
        <f t="shared" si="478"/>
        <v>21:0134</v>
      </c>
      <c r="D6816" s="1" t="str">
        <f t="shared" si="479"/>
        <v>21:0078</v>
      </c>
      <c r="E6816" t="s">
        <v>24329</v>
      </c>
      <c r="F6816" t="s">
        <v>24330</v>
      </c>
      <c r="H6816">
        <v>54.878156799999999</v>
      </c>
      <c r="I6816">
        <v>-60.318135900000001</v>
      </c>
      <c r="J6816" s="1" t="str">
        <f t="shared" si="480"/>
        <v>Till</v>
      </c>
      <c r="K6816" s="1" t="str">
        <f t="shared" si="481"/>
        <v>&lt;63 micron</v>
      </c>
      <c r="L6816">
        <v>0.1</v>
      </c>
      <c r="M6816">
        <v>2.72</v>
      </c>
      <c r="N6816">
        <v>6</v>
      </c>
      <c r="O6816">
        <v>40</v>
      </c>
      <c r="P6816">
        <v>0.25</v>
      </c>
      <c r="Q6816">
        <v>2</v>
      </c>
      <c r="R6816">
        <v>0.44</v>
      </c>
      <c r="S6816">
        <v>0.25</v>
      </c>
      <c r="T6816">
        <v>9</v>
      </c>
      <c r="U6816">
        <v>64</v>
      </c>
      <c r="V6816">
        <v>38</v>
      </c>
      <c r="W6816">
        <v>3.24</v>
      </c>
      <c r="X6816">
        <v>5</v>
      </c>
      <c r="Y6816">
        <v>0.5</v>
      </c>
      <c r="Z6816">
        <v>0.12</v>
      </c>
      <c r="AA6816">
        <v>20</v>
      </c>
      <c r="AB6816">
        <v>0.91</v>
      </c>
      <c r="AC6816">
        <v>270</v>
      </c>
      <c r="AD6816">
        <v>1</v>
      </c>
      <c r="AE6816">
        <v>0.02</v>
      </c>
      <c r="AF6816">
        <v>26</v>
      </c>
      <c r="AG6816">
        <v>360</v>
      </c>
      <c r="AH6816">
        <v>6</v>
      </c>
      <c r="AI6816">
        <v>2</v>
      </c>
      <c r="AJ6816">
        <v>6</v>
      </c>
      <c r="AK6816">
        <v>29</v>
      </c>
      <c r="AL6816">
        <v>0.21</v>
      </c>
      <c r="AM6816">
        <v>5</v>
      </c>
      <c r="AN6816">
        <v>5</v>
      </c>
      <c r="AO6816">
        <v>68</v>
      </c>
      <c r="AP6816">
        <v>5</v>
      </c>
      <c r="AQ6816">
        <v>34</v>
      </c>
    </row>
    <row r="6817" spans="1:43" hidden="1" x14ac:dyDescent="0.25">
      <c r="A6817" t="s">
        <v>24331</v>
      </c>
      <c r="B6817" t="s">
        <v>24332</v>
      </c>
      <c r="C6817" s="1" t="str">
        <f t="shared" si="478"/>
        <v>21:0134</v>
      </c>
      <c r="D6817" s="1" t="str">
        <f t="shared" si="479"/>
        <v>21:0078</v>
      </c>
      <c r="E6817" t="s">
        <v>24333</v>
      </c>
      <c r="F6817" t="s">
        <v>24334</v>
      </c>
      <c r="H6817">
        <v>54.9099675</v>
      </c>
      <c r="I6817">
        <v>-60.024221199999999</v>
      </c>
      <c r="J6817" s="1" t="str">
        <f t="shared" si="480"/>
        <v>Till</v>
      </c>
      <c r="K6817" s="1" t="str">
        <f t="shared" si="481"/>
        <v>&lt;63 micron</v>
      </c>
      <c r="L6817">
        <v>0.1</v>
      </c>
      <c r="M6817">
        <v>2</v>
      </c>
      <c r="N6817">
        <v>2</v>
      </c>
      <c r="O6817">
        <v>20</v>
      </c>
      <c r="P6817">
        <v>0.25</v>
      </c>
      <c r="Q6817">
        <v>2</v>
      </c>
      <c r="R6817">
        <v>0.41</v>
      </c>
      <c r="S6817">
        <v>0.25</v>
      </c>
      <c r="T6817">
        <v>8</v>
      </c>
      <c r="U6817">
        <v>23</v>
      </c>
      <c r="V6817">
        <v>24</v>
      </c>
      <c r="W6817">
        <v>2.16</v>
      </c>
      <c r="X6817">
        <v>5</v>
      </c>
      <c r="Y6817">
        <v>0.5</v>
      </c>
      <c r="Z6817">
        <v>0.05</v>
      </c>
      <c r="AA6817">
        <v>20</v>
      </c>
      <c r="AB6817">
        <v>0.78</v>
      </c>
      <c r="AC6817">
        <v>230</v>
      </c>
      <c r="AD6817">
        <v>1</v>
      </c>
      <c r="AE6817">
        <v>0.02</v>
      </c>
      <c r="AF6817">
        <v>8</v>
      </c>
      <c r="AG6817">
        <v>680</v>
      </c>
      <c r="AH6817">
        <v>4</v>
      </c>
      <c r="AI6817">
        <v>1</v>
      </c>
      <c r="AJ6817">
        <v>3</v>
      </c>
      <c r="AK6817">
        <v>27</v>
      </c>
      <c r="AL6817">
        <v>0.19</v>
      </c>
      <c r="AM6817">
        <v>5</v>
      </c>
      <c r="AN6817">
        <v>5</v>
      </c>
      <c r="AO6817">
        <v>43</v>
      </c>
      <c r="AP6817">
        <v>5</v>
      </c>
      <c r="AQ6817">
        <v>50</v>
      </c>
    </row>
    <row r="6818" spans="1:43" hidden="1" x14ac:dyDescent="0.25">
      <c r="A6818" t="s">
        <v>24335</v>
      </c>
      <c r="B6818" t="s">
        <v>24336</v>
      </c>
      <c r="C6818" s="1" t="str">
        <f t="shared" si="478"/>
        <v>21:0134</v>
      </c>
      <c r="D6818" s="1" t="str">
        <f t="shared" si="479"/>
        <v>21:0078</v>
      </c>
      <c r="E6818" t="s">
        <v>24337</v>
      </c>
      <c r="F6818" t="s">
        <v>24338</v>
      </c>
      <c r="H6818">
        <v>54.935607699999998</v>
      </c>
      <c r="I6818">
        <v>-59.190460199999997</v>
      </c>
      <c r="J6818" s="1" t="str">
        <f t="shared" si="480"/>
        <v>Till</v>
      </c>
      <c r="K6818" s="1" t="str">
        <f t="shared" si="481"/>
        <v>&lt;63 micron</v>
      </c>
      <c r="L6818">
        <v>0.1</v>
      </c>
      <c r="M6818">
        <v>0.66</v>
      </c>
      <c r="N6818">
        <v>4</v>
      </c>
      <c r="O6818">
        <v>5</v>
      </c>
      <c r="P6818">
        <v>0.25</v>
      </c>
      <c r="Q6818">
        <v>2</v>
      </c>
      <c r="R6818">
        <v>0.38</v>
      </c>
      <c r="S6818">
        <v>0.25</v>
      </c>
      <c r="T6818">
        <v>1</v>
      </c>
      <c r="U6818">
        <v>15</v>
      </c>
      <c r="V6818">
        <v>6</v>
      </c>
      <c r="W6818">
        <v>1.94</v>
      </c>
      <c r="X6818">
        <v>5</v>
      </c>
      <c r="Y6818">
        <v>0.5</v>
      </c>
      <c r="Z6818">
        <v>0.02</v>
      </c>
      <c r="AA6818">
        <v>30</v>
      </c>
      <c r="AB6818">
        <v>0.15</v>
      </c>
      <c r="AC6818">
        <v>115</v>
      </c>
      <c r="AD6818">
        <v>0.5</v>
      </c>
      <c r="AE6818">
        <v>0.02</v>
      </c>
      <c r="AF6818">
        <v>2</v>
      </c>
      <c r="AG6818">
        <v>510</v>
      </c>
      <c r="AH6818">
        <v>8</v>
      </c>
      <c r="AI6818">
        <v>2</v>
      </c>
      <c r="AJ6818">
        <v>2</v>
      </c>
      <c r="AK6818">
        <v>19</v>
      </c>
      <c r="AL6818">
        <v>0.11</v>
      </c>
      <c r="AM6818">
        <v>5</v>
      </c>
      <c r="AN6818">
        <v>5</v>
      </c>
      <c r="AO6818">
        <v>33</v>
      </c>
      <c r="AP6818">
        <v>5</v>
      </c>
      <c r="AQ6818">
        <v>20</v>
      </c>
    </row>
    <row r="6819" spans="1:43" hidden="1" x14ac:dyDescent="0.25">
      <c r="A6819" t="s">
        <v>24339</v>
      </c>
      <c r="B6819" t="s">
        <v>24340</v>
      </c>
      <c r="C6819" s="1" t="str">
        <f t="shared" ref="C6819:C6882" si="482">HYPERLINK("http://geochem.nrcan.gc.ca/cdogs/content/bdl/bdl210134_e.htm", "21:0134")</f>
        <v>21:0134</v>
      </c>
      <c r="D6819" s="1" t="str">
        <f t="shared" ref="D6819:D6882" si="483">HYPERLINK("http://geochem.nrcan.gc.ca/cdogs/content/svy/svy210078_e.htm", "21:0078")</f>
        <v>21:0078</v>
      </c>
      <c r="E6819" t="s">
        <v>24341</v>
      </c>
      <c r="F6819" t="s">
        <v>24342</v>
      </c>
      <c r="H6819">
        <v>54.824975899999998</v>
      </c>
      <c r="I6819">
        <v>-59.143993399999999</v>
      </c>
      <c r="J6819" s="1" t="str">
        <f t="shared" si="480"/>
        <v>Till</v>
      </c>
      <c r="K6819" s="1" t="str">
        <f t="shared" si="481"/>
        <v>&lt;63 micron</v>
      </c>
      <c r="L6819">
        <v>0.1</v>
      </c>
      <c r="M6819">
        <v>0.94</v>
      </c>
      <c r="N6819">
        <v>1</v>
      </c>
      <c r="O6819">
        <v>10</v>
      </c>
      <c r="P6819">
        <v>0.25</v>
      </c>
      <c r="Q6819">
        <v>1</v>
      </c>
      <c r="R6819">
        <v>0.56000000000000005</v>
      </c>
      <c r="S6819">
        <v>0.25</v>
      </c>
      <c r="T6819">
        <v>4</v>
      </c>
      <c r="U6819">
        <v>41</v>
      </c>
      <c r="V6819">
        <v>21</v>
      </c>
      <c r="W6819">
        <v>2.2599999999999998</v>
      </c>
      <c r="X6819">
        <v>5</v>
      </c>
      <c r="Y6819">
        <v>0.5</v>
      </c>
      <c r="Z6819">
        <v>0.04</v>
      </c>
      <c r="AA6819">
        <v>30</v>
      </c>
      <c r="AB6819">
        <v>0.28999999999999998</v>
      </c>
      <c r="AC6819">
        <v>120</v>
      </c>
      <c r="AD6819">
        <v>0.5</v>
      </c>
      <c r="AE6819">
        <v>0.03</v>
      </c>
      <c r="AF6819">
        <v>10</v>
      </c>
      <c r="AG6819">
        <v>840</v>
      </c>
      <c r="AH6819">
        <v>4</v>
      </c>
      <c r="AI6819">
        <v>1</v>
      </c>
      <c r="AJ6819">
        <v>3</v>
      </c>
      <c r="AK6819">
        <v>26</v>
      </c>
      <c r="AL6819">
        <v>0.11</v>
      </c>
      <c r="AM6819">
        <v>5</v>
      </c>
      <c r="AN6819">
        <v>5</v>
      </c>
      <c r="AO6819">
        <v>51</v>
      </c>
      <c r="AP6819">
        <v>5</v>
      </c>
      <c r="AQ6819">
        <v>14</v>
      </c>
    </row>
    <row r="6820" spans="1:43" hidden="1" x14ac:dyDescent="0.25">
      <c r="A6820" t="s">
        <v>24343</v>
      </c>
      <c r="B6820" t="s">
        <v>24344</v>
      </c>
      <c r="C6820" s="1" t="str">
        <f t="shared" si="482"/>
        <v>21:0134</v>
      </c>
      <c r="D6820" s="1" t="str">
        <f t="shared" si="483"/>
        <v>21:0078</v>
      </c>
      <c r="E6820" t="s">
        <v>24345</v>
      </c>
      <c r="F6820" t="s">
        <v>24346</v>
      </c>
      <c r="H6820">
        <v>54.703426</v>
      </c>
      <c r="I6820">
        <v>-58.997886000000001</v>
      </c>
      <c r="J6820" s="1" t="str">
        <f t="shared" si="480"/>
        <v>Till</v>
      </c>
      <c r="K6820" s="1" t="str">
        <f t="shared" si="481"/>
        <v>&lt;63 micron</v>
      </c>
      <c r="L6820">
        <v>0.1</v>
      </c>
      <c r="M6820">
        <v>0.88</v>
      </c>
      <c r="N6820">
        <v>1</v>
      </c>
      <c r="O6820">
        <v>10</v>
      </c>
      <c r="P6820">
        <v>0.25</v>
      </c>
      <c r="Q6820">
        <v>4</v>
      </c>
      <c r="R6820">
        <v>0.51</v>
      </c>
      <c r="S6820">
        <v>0.25</v>
      </c>
      <c r="T6820">
        <v>3</v>
      </c>
      <c r="U6820">
        <v>16</v>
      </c>
      <c r="V6820">
        <v>14</v>
      </c>
      <c r="W6820">
        <v>1.71</v>
      </c>
      <c r="X6820">
        <v>5</v>
      </c>
      <c r="Y6820">
        <v>0.5</v>
      </c>
      <c r="Z6820">
        <v>0.06</v>
      </c>
      <c r="AA6820">
        <v>30</v>
      </c>
      <c r="AB6820">
        <v>0.24</v>
      </c>
      <c r="AC6820">
        <v>170</v>
      </c>
      <c r="AD6820">
        <v>1</v>
      </c>
      <c r="AE6820">
        <v>0.03</v>
      </c>
      <c r="AF6820">
        <v>5</v>
      </c>
      <c r="AG6820">
        <v>830</v>
      </c>
      <c r="AH6820">
        <v>10</v>
      </c>
      <c r="AI6820">
        <v>1</v>
      </c>
      <c r="AJ6820">
        <v>3</v>
      </c>
      <c r="AK6820">
        <v>20</v>
      </c>
      <c r="AL6820">
        <v>0.09</v>
      </c>
      <c r="AM6820">
        <v>5</v>
      </c>
      <c r="AN6820">
        <v>5</v>
      </c>
      <c r="AO6820">
        <v>30</v>
      </c>
      <c r="AP6820">
        <v>5</v>
      </c>
      <c r="AQ6820">
        <v>34</v>
      </c>
    </row>
    <row r="6821" spans="1:43" hidden="1" x14ac:dyDescent="0.25">
      <c r="A6821" t="s">
        <v>24347</v>
      </c>
      <c r="B6821" t="s">
        <v>24348</v>
      </c>
      <c r="C6821" s="1" t="str">
        <f t="shared" si="482"/>
        <v>21:0134</v>
      </c>
      <c r="D6821" s="1" t="str">
        <f t="shared" si="483"/>
        <v>21:0078</v>
      </c>
      <c r="E6821" t="s">
        <v>24349</v>
      </c>
      <c r="F6821" t="s">
        <v>24350</v>
      </c>
      <c r="H6821">
        <v>54.558379799999997</v>
      </c>
      <c r="I6821">
        <v>-58.962951799999999</v>
      </c>
      <c r="J6821" s="1" t="str">
        <f t="shared" si="480"/>
        <v>Till</v>
      </c>
      <c r="K6821" s="1" t="str">
        <f t="shared" si="481"/>
        <v>&lt;63 micron</v>
      </c>
      <c r="L6821">
        <v>0.1</v>
      </c>
      <c r="M6821">
        <v>0.51</v>
      </c>
      <c r="N6821">
        <v>2</v>
      </c>
      <c r="O6821">
        <v>10</v>
      </c>
      <c r="P6821">
        <v>0.25</v>
      </c>
      <c r="Q6821">
        <v>2</v>
      </c>
      <c r="R6821">
        <v>0.54</v>
      </c>
      <c r="S6821">
        <v>0.25</v>
      </c>
      <c r="T6821">
        <v>2</v>
      </c>
      <c r="U6821">
        <v>12</v>
      </c>
      <c r="V6821">
        <v>10</v>
      </c>
      <c r="W6821">
        <v>1.1100000000000001</v>
      </c>
      <c r="X6821">
        <v>5</v>
      </c>
      <c r="Y6821">
        <v>0.5</v>
      </c>
      <c r="Z6821">
        <v>0.04</v>
      </c>
      <c r="AA6821">
        <v>20</v>
      </c>
      <c r="AB6821">
        <v>0.13</v>
      </c>
      <c r="AC6821">
        <v>120</v>
      </c>
      <c r="AD6821">
        <v>0.5</v>
      </c>
      <c r="AE6821">
        <v>0.02</v>
      </c>
      <c r="AF6821">
        <v>4</v>
      </c>
      <c r="AG6821">
        <v>1180</v>
      </c>
      <c r="AH6821">
        <v>2</v>
      </c>
      <c r="AI6821">
        <v>1</v>
      </c>
      <c r="AJ6821">
        <v>2</v>
      </c>
      <c r="AK6821">
        <v>21</v>
      </c>
      <c r="AL6821">
        <v>0.05</v>
      </c>
      <c r="AM6821">
        <v>5</v>
      </c>
      <c r="AN6821">
        <v>5</v>
      </c>
      <c r="AO6821">
        <v>22</v>
      </c>
      <c r="AP6821">
        <v>5</v>
      </c>
      <c r="AQ6821">
        <v>8</v>
      </c>
    </row>
    <row r="6822" spans="1:43" hidden="1" x14ac:dyDescent="0.25">
      <c r="A6822" t="s">
        <v>24351</v>
      </c>
      <c r="B6822" t="s">
        <v>24352</v>
      </c>
      <c r="C6822" s="1" t="str">
        <f t="shared" si="482"/>
        <v>21:0134</v>
      </c>
      <c r="D6822" s="1" t="str">
        <f t="shared" si="483"/>
        <v>21:0078</v>
      </c>
      <c r="E6822" t="s">
        <v>24353</v>
      </c>
      <c r="F6822" t="s">
        <v>24354</v>
      </c>
      <c r="H6822">
        <v>54.524496900000003</v>
      </c>
      <c r="I6822">
        <v>-59.350762500000002</v>
      </c>
      <c r="J6822" s="1" t="str">
        <f t="shared" si="480"/>
        <v>Till</v>
      </c>
      <c r="K6822" s="1" t="str">
        <f t="shared" si="481"/>
        <v>&lt;63 micron</v>
      </c>
      <c r="L6822">
        <v>0.1</v>
      </c>
      <c r="M6822">
        <v>0.55000000000000004</v>
      </c>
      <c r="N6822">
        <v>1</v>
      </c>
      <c r="O6822">
        <v>5</v>
      </c>
      <c r="P6822">
        <v>0.25</v>
      </c>
      <c r="Q6822">
        <v>1</v>
      </c>
      <c r="R6822">
        <v>0.54</v>
      </c>
      <c r="S6822">
        <v>0.25</v>
      </c>
      <c r="T6822">
        <v>1</v>
      </c>
      <c r="U6822">
        <v>10</v>
      </c>
      <c r="V6822">
        <v>6</v>
      </c>
      <c r="W6822">
        <v>1.1399999999999999</v>
      </c>
      <c r="X6822">
        <v>5</v>
      </c>
      <c r="Y6822">
        <v>0.5</v>
      </c>
      <c r="Z6822">
        <v>0.02</v>
      </c>
      <c r="AA6822">
        <v>20</v>
      </c>
      <c r="AB6822">
        <v>0.11</v>
      </c>
      <c r="AC6822">
        <v>95</v>
      </c>
      <c r="AD6822">
        <v>0.5</v>
      </c>
      <c r="AE6822">
        <v>0.02</v>
      </c>
      <c r="AF6822">
        <v>4</v>
      </c>
      <c r="AG6822">
        <v>1090</v>
      </c>
      <c r="AH6822">
        <v>1</v>
      </c>
      <c r="AI6822">
        <v>1</v>
      </c>
      <c r="AJ6822">
        <v>2</v>
      </c>
      <c r="AK6822">
        <v>25</v>
      </c>
      <c r="AL6822">
        <v>0.06</v>
      </c>
      <c r="AM6822">
        <v>5</v>
      </c>
      <c r="AN6822">
        <v>5</v>
      </c>
      <c r="AO6822">
        <v>22</v>
      </c>
      <c r="AP6822">
        <v>5</v>
      </c>
      <c r="AQ6822">
        <v>4</v>
      </c>
    </row>
    <row r="6823" spans="1:43" hidden="1" x14ac:dyDescent="0.25">
      <c r="A6823" t="s">
        <v>24355</v>
      </c>
      <c r="B6823" t="s">
        <v>24356</v>
      </c>
      <c r="C6823" s="1" t="str">
        <f t="shared" si="482"/>
        <v>21:0134</v>
      </c>
      <c r="D6823" s="1" t="str">
        <f t="shared" si="483"/>
        <v>21:0078</v>
      </c>
      <c r="E6823" t="s">
        <v>24357</v>
      </c>
      <c r="F6823" t="s">
        <v>24358</v>
      </c>
      <c r="H6823">
        <v>54.609818799999999</v>
      </c>
      <c r="I6823">
        <v>-59.400588300000003</v>
      </c>
      <c r="J6823" s="1" t="str">
        <f t="shared" si="480"/>
        <v>Till</v>
      </c>
      <c r="K6823" s="1" t="str">
        <f t="shared" si="481"/>
        <v>&lt;63 micron</v>
      </c>
      <c r="L6823">
        <v>0.1</v>
      </c>
      <c r="M6823">
        <v>0.64</v>
      </c>
      <c r="N6823">
        <v>1</v>
      </c>
      <c r="O6823">
        <v>30</v>
      </c>
      <c r="P6823">
        <v>0.25</v>
      </c>
      <c r="Q6823">
        <v>4</v>
      </c>
      <c r="R6823">
        <v>0.64</v>
      </c>
      <c r="S6823">
        <v>0.25</v>
      </c>
      <c r="T6823">
        <v>3</v>
      </c>
      <c r="U6823">
        <v>13</v>
      </c>
      <c r="V6823">
        <v>12</v>
      </c>
      <c r="W6823">
        <v>1.65</v>
      </c>
      <c r="X6823">
        <v>5</v>
      </c>
      <c r="Y6823">
        <v>1</v>
      </c>
      <c r="Z6823">
        <v>0.08</v>
      </c>
      <c r="AA6823">
        <v>30</v>
      </c>
      <c r="AB6823">
        <v>0.19</v>
      </c>
      <c r="AC6823">
        <v>145</v>
      </c>
      <c r="AD6823">
        <v>1</v>
      </c>
      <c r="AE6823">
        <v>0.02</v>
      </c>
      <c r="AF6823">
        <v>3</v>
      </c>
      <c r="AG6823">
        <v>1180</v>
      </c>
      <c r="AH6823">
        <v>4</v>
      </c>
      <c r="AI6823">
        <v>1</v>
      </c>
      <c r="AJ6823">
        <v>3</v>
      </c>
      <c r="AK6823">
        <v>27</v>
      </c>
      <c r="AL6823">
        <v>0.09</v>
      </c>
      <c r="AM6823">
        <v>5</v>
      </c>
      <c r="AN6823">
        <v>5</v>
      </c>
      <c r="AO6823">
        <v>31</v>
      </c>
      <c r="AP6823">
        <v>5</v>
      </c>
      <c r="AQ6823">
        <v>14</v>
      </c>
    </row>
    <row r="6824" spans="1:43" hidden="1" x14ac:dyDescent="0.25">
      <c r="A6824" t="s">
        <v>24359</v>
      </c>
      <c r="B6824" t="s">
        <v>24360</v>
      </c>
      <c r="C6824" s="1" t="str">
        <f t="shared" si="482"/>
        <v>21:0134</v>
      </c>
      <c r="D6824" s="1" t="str">
        <f t="shared" si="483"/>
        <v>21:0078</v>
      </c>
      <c r="E6824" t="s">
        <v>24361</v>
      </c>
      <c r="F6824" t="s">
        <v>24362</v>
      </c>
      <c r="H6824">
        <v>54.594187900000001</v>
      </c>
      <c r="I6824">
        <v>-59.633432399999997</v>
      </c>
      <c r="J6824" s="1" t="str">
        <f t="shared" si="480"/>
        <v>Till</v>
      </c>
      <c r="K6824" s="1" t="str">
        <f t="shared" si="481"/>
        <v>&lt;63 micron</v>
      </c>
      <c r="L6824">
        <v>0.2</v>
      </c>
      <c r="M6824">
        <v>1.19</v>
      </c>
      <c r="N6824">
        <v>4</v>
      </c>
      <c r="O6824">
        <v>60</v>
      </c>
      <c r="P6824">
        <v>0.25</v>
      </c>
      <c r="Q6824">
        <v>1</v>
      </c>
      <c r="R6824">
        <v>0.66</v>
      </c>
      <c r="S6824">
        <v>0.25</v>
      </c>
      <c r="T6824">
        <v>4</v>
      </c>
      <c r="U6824">
        <v>22</v>
      </c>
      <c r="V6824">
        <v>17</v>
      </c>
      <c r="W6824">
        <v>2.14</v>
      </c>
      <c r="X6824">
        <v>5</v>
      </c>
      <c r="Y6824">
        <v>0.5</v>
      </c>
      <c r="Z6824">
        <v>0.18</v>
      </c>
      <c r="AA6824">
        <v>30</v>
      </c>
      <c r="AB6824">
        <v>0.45</v>
      </c>
      <c r="AC6824">
        <v>215</v>
      </c>
      <c r="AD6824">
        <v>1</v>
      </c>
      <c r="AE6824">
        <v>0.02</v>
      </c>
      <c r="AF6824">
        <v>9</v>
      </c>
      <c r="AG6824">
        <v>1100</v>
      </c>
      <c r="AH6824">
        <v>8</v>
      </c>
      <c r="AI6824">
        <v>1</v>
      </c>
      <c r="AJ6824">
        <v>4</v>
      </c>
      <c r="AK6824">
        <v>32</v>
      </c>
      <c r="AL6824">
        <v>0.12</v>
      </c>
      <c r="AM6824">
        <v>5</v>
      </c>
      <c r="AN6824">
        <v>5</v>
      </c>
      <c r="AO6824">
        <v>43</v>
      </c>
      <c r="AP6824">
        <v>5</v>
      </c>
      <c r="AQ6824">
        <v>38</v>
      </c>
    </row>
    <row r="6825" spans="1:43" hidden="1" x14ac:dyDescent="0.25">
      <c r="A6825" t="s">
        <v>24363</v>
      </c>
      <c r="B6825" t="s">
        <v>24364</v>
      </c>
      <c r="C6825" s="1" t="str">
        <f t="shared" si="482"/>
        <v>21:0134</v>
      </c>
      <c r="D6825" s="1" t="str">
        <f t="shared" si="483"/>
        <v>21:0078</v>
      </c>
      <c r="E6825" t="s">
        <v>24365</v>
      </c>
      <c r="F6825" t="s">
        <v>24366</v>
      </c>
      <c r="H6825">
        <v>54.702440099999997</v>
      </c>
      <c r="I6825">
        <v>-59.353278899999999</v>
      </c>
      <c r="J6825" s="1" t="str">
        <f t="shared" si="480"/>
        <v>Till</v>
      </c>
      <c r="K6825" s="1" t="str">
        <f t="shared" si="481"/>
        <v>&lt;63 micron</v>
      </c>
      <c r="L6825">
        <v>0.1</v>
      </c>
      <c r="M6825">
        <v>0.96</v>
      </c>
      <c r="N6825">
        <v>1</v>
      </c>
      <c r="O6825">
        <v>40</v>
      </c>
      <c r="P6825">
        <v>0.25</v>
      </c>
      <c r="Q6825">
        <v>2</v>
      </c>
      <c r="R6825">
        <v>0.73</v>
      </c>
      <c r="S6825">
        <v>0.25</v>
      </c>
      <c r="T6825">
        <v>4</v>
      </c>
      <c r="U6825">
        <v>28</v>
      </c>
      <c r="V6825">
        <v>20</v>
      </c>
      <c r="W6825">
        <v>1.76</v>
      </c>
      <c r="X6825">
        <v>5</v>
      </c>
      <c r="Y6825">
        <v>0.5</v>
      </c>
      <c r="Z6825">
        <v>0.08</v>
      </c>
      <c r="AA6825">
        <v>30</v>
      </c>
      <c r="AB6825">
        <v>0.32</v>
      </c>
      <c r="AC6825">
        <v>185</v>
      </c>
      <c r="AD6825">
        <v>0.5</v>
      </c>
      <c r="AE6825">
        <v>0.04</v>
      </c>
      <c r="AF6825">
        <v>10</v>
      </c>
      <c r="AG6825">
        <v>770</v>
      </c>
      <c r="AH6825">
        <v>1</v>
      </c>
      <c r="AI6825">
        <v>2</v>
      </c>
      <c r="AJ6825">
        <v>4</v>
      </c>
      <c r="AK6825">
        <v>39</v>
      </c>
      <c r="AL6825">
        <v>0.13</v>
      </c>
      <c r="AM6825">
        <v>5</v>
      </c>
      <c r="AN6825">
        <v>5</v>
      </c>
      <c r="AO6825">
        <v>37</v>
      </c>
      <c r="AP6825">
        <v>5</v>
      </c>
      <c r="AQ6825">
        <v>24</v>
      </c>
    </row>
    <row r="6826" spans="1:43" hidden="1" x14ac:dyDescent="0.25">
      <c r="A6826" t="s">
        <v>24367</v>
      </c>
      <c r="B6826" t="s">
        <v>24368</v>
      </c>
      <c r="C6826" s="1" t="str">
        <f t="shared" si="482"/>
        <v>21:0134</v>
      </c>
      <c r="D6826" s="1" t="str">
        <f t="shared" si="483"/>
        <v>21:0078</v>
      </c>
      <c r="E6826" t="s">
        <v>24369</v>
      </c>
      <c r="F6826" t="s">
        <v>24370</v>
      </c>
      <c r="H6826">
        <v>54.683008299999997</v>
      </c>
      <c r="I6826">
        <v>-59.942061799999998</v>
      </c>
      <c r="J6826" s="1" t="str">
        <f t="shared" si="480"/>
        <v>Till</v>
      </c>
      <c r="K6826" s="1" t="str">
        <f t="shared" si="481"/>
        <v>&lt;63 micron</v>
      </c>
      <c r="L6826">
        <v>0.1</v>
      </c>
      <c r="M6826">
        <v>1.87</v>
      </c>
      <c r="N6826">
        <v>6</v>
      </c>
      <c r="O6826">
        <v>110</v>
      </c>
      <c r="P6826">
        <v>0.25</v>
      </c>
      <c r="Q6826">
        <v>1</v>
      </c>
      <c r="R6826">
        <v>0.56000000000000005</v>
      </c>
      <c r="S6826">
        <v>0.25</v>
      </c>
      <c r="T6826">
        <v>12</v>
      </c>
      <c r="U6826">
        <v>53</v>
      </c>
      <c r="V6826">
        <v>34</v>
      </c>
      <c r="W6826">
        <v>3.23</v>
      </c>
      <c r="X6826">
        <v>5</v>
      </c>
      <c r="Y6826">
        <v>0.5</v>
      </c>
      <c r="Z6826">
        <v>0.36</v>
      </c>
      <c r="AA6826">
        <v>30</v>
      </c>
      <c r="AB6826">
        <v>0.91</v>
      </c>
      <c r="AC6826">
        <v>295</v>
      </c>
      <c r="AD6826">
        <v>1</v>
      </c>
      <c r="AE6826">
        <v>0.01</v>
      </c>
      <c r="AF6826">
        <v>21</v>
      </c>
      <c r="AG6826">
        <v>710</v>
      </c>
      <c r="AH6826">
        <v>8</v>
      </c>
      <c r="AI6826">
        <v>1</v>
      </c>
      <c r="AJ6826">
        <v>4</v>
      </c>
      <c r="AK6826">
        <v>42</v>
      </c>
      <c r="AL6826">
        <v>0.24</v>
      </c>
      <c r="AM6826">
        <v>5</v>
      </c>
      <c r="AN6826">
        <v>5</v>
      </c>
      <c r="AO6826">
        <v>57</v>
      </c>
      <c r="AP6826">
        <v>5</v>
      </c>
      <c r="AQ6826">
        <v>68</v>
      </c>
    </row>
    <row r="6827" spans="1:43" hidden="1" x14ac:dyDescent="0.25">
      <c r="A6827" t="s">
        <v>24371</v>
      </c>
      <c r="B6827" t="s">
        <v>24372</v>
      </c>
      <c r="C6827" s="1" t="str">
        <f t="shared" si="482"/>
        <v>21:0134</v>
      </c>
      <c r="D6827" s="1" t="str">
        <f t="shared" si="483"/>
        <v>21:0078</v>
      </c>
      <c r="E6827" t="s">
        <v>24373</v>
      </c>
      <c r="F6827" t="s">
        <v>24374</v>
      </c>
      <c r="H6827">
        <v>53.3027607</v>
      </c>
      <c r="I6827">
        <v>-63.955078</v>
      </c>
      <c r="J6827" s="1" t="str">
        <f t="shared" si="480"/>
        <v>Till</v>
      </c>
      <c r="K6827" s="1" t="str">
        <f t="shared" si="481"/>
        <v>&lt;63 micron</v>
      </c>
      <c r="L6827">
        <v>0.1</v>
      </c>
      <c r="M6827">
        <v>1.01</v>
      </c>
      <c r="N6827">
        <v>1</v>
      </c>
      <c r="O6827">
        <v>90</v>
      </c>
      <c r="P6827">
        <v>0.25</v>
      </c>
      <c r="Q6827">
        <v>2</v>
      </c>
      <c r="R6827">
        <v>0.55000000000000004</v>
      </c>
      <c r="S6827">
        <v>0.25</v>
      </c>
      <c r="T6827">
        <v>6</v>
      </c>
      <c r="U6827">
        <v>34</v>
      </c>
      <c r="V6827">
        <v>18</v>
      </c>
      <c r="W6827">
        <v>2.19</v>
      </c>
      <c r="X6827">
        <v>5</v>
      </c>
      <c r="Y6827">
        <v>0.5</v>
      </c>
      <c r="Z6827">
        <v>0.12</v>
      </c>
      <c r="AA6827">
        <v>40</v>
      </c>
      <c r="AB6827">
        <v>0.41</v>
      </c>
      <c r="AC6827">
        <v>225</v>
      </c>
      <c r="AD6827">
        <v>0.5</v>
      </c>
      <c r="AE6827">
        <v>0.03</v>
      </c>
      <c r="AF6827">
        <v>13</v>
      </c>
      <c r="AG6827">
        <v>790</v>
      </c>
      <c r="AH6827">
        <v>4</v>
      </c>
      <c r="AI6827">
        <v>2</v>
      </c>
      <c r="AJ6827">
        <v>4</v>
      </c>
      <c r="AK6827">
        <v>35</v>
      </c>
      <c r="AL6827">
        <v>0.1</v>
      </c>
      <c r="AM6827">
        <v>5</v>
      </c>
      <c r="AN6827">
        <v>5</v>
      </c>
      <c r="AO6827">
        <v>40</v>
      </c>
      <c r="AP6827">
        <v>5</v>
      </c>
      <c r="AQ6827">
        <v>24</v>
      </c>
    </row>
    <row r="6828" spans="1:43" hidden="1" x14ac:dyDescent="0.25">
      <c r="A6828" t="s">
        <v>24375</v>
      </c>
      <c r="B6828" t="s">
        <v>24376</v>
      </c>
      <c r="C6828" s="1" t="str">
        <f t="shared" si="482"/>
        <v>21:0134</v>
      </c>
      <c r="D6828" s="1" t="str">
        <f t="shared" si="483"/>
        <v>21:0078</v>
      </c>
      <c r="E6828" t="s">
        <v>24377</v>
      </c>
      <c r="F6828" t="s">
        <v>24378</v>
      </c>
      <c r="H6828">
        <v>54.888931700000001</v>
      </c>
      <c r="I6828">
        <v>-59.378165899999999</v>
      </c>
      <c r="J6828" s="1" t="str">
        <f t="shared" si="480"/>
        <v>Till</v>
      </c>
      <c r="K6828" s="1" t="str">
        <f t="shared" si="481"/>
        <v>&lt;63 micron</v>
      </c>
      <c r="L6828">
        <v>0.1</v>
      </c>
      <c r="M6828">
        <v>0.74</v>
      </c>
      <c r="N6828">
        <v>8</v>
      </c>
      <c r="O6828">
        <v>20</v>
      </c>
      <c r="P6828">
        <v>0.25</v>
      </c>
      <c r="Q6828">
        <v>4</v>
      </c>
      <c r="R6828">
        <v>0.81</v>
      </c>
      <c r="S6828">
        <v>0.25</v>
      </c>
      <c r="T6828">
        <v>4</v>
      </c>
      <c r="U6828">
        <v>18</v>
      </c>
      <c r="V6828">
        <v>9</v>
      </c>
      <c r="W6828">
        <v>2.16</v>
      </c>
      <c r="X6828">
        <v>5</v>
      </c>
      <c r="Y6828">
        <v>0.5</v>
      </c>
      <c r="Z6828">
        <v>0.04</v>
      </c>
      <c r="AA6828">
        <v>30</v>
      </c>
      <c r="AB6828">
        <v>0.23</v>
      </c>
      <c r="AC6828">
        <v>155</v>
      </c>
      <c r="AD6828">
        <v>0.5</v>
      </c>
      <c r="AE6828">
        <v>0.02</v>
      </c>
      <c r="AF6828">
        <v>3</v>
      </c>
      <c r="AG6828">
        <v>1660</v>
      </c>
      <c r="AH6828">
        <v>6</v>
      </c>
      <c r="AI6828">
        <v>1</v>
      </c>
      <c r="AJ6828">
        <v>3</v>
      </c>
      <c r="AK6828">
        <v>39</v>
      </c>
      <c r="AL6828">
        <v>0.09</v>
      </c>
      <c r="AM6828">
        <v>5</v>
      </c>
      <c r="AN6828">
        <v>5</v>
      </c>
      <c r="AO6828">
        <v>49</v>
      </c>
      <c r="AP6828">
        <v>5</v>
      </c>
      <c r="AQ6828">
        <v>20</v>
      </c>
    </row>
    <row r="6829" spans="1:43" hidden="1" x14ac:dyDescent="0.25">
      <c r="A6829" t="s">
        <v>24379</v>
      </c>
      <c r="B6829" t="s">
        <v>24380</v>
      </c>
      <c r="C6829" s="1" t="str">
        <f t="shared" si="482"/>
        <v>21:0134</v>
      </c>
      <c r="D6829" s="1" t="str">
        <f t="shared" si="483"/>
        <v>21:0078</v>
      </c>
      <c r="E6829" t="s">
        <v>24381</v>
      </c>
      <c r="F6829" t="s">
        <v>24382</v>
      </c>
      <c r="H6829">
        <v>54.893145400000002</v>
      </c>
      <c r="I6829">
        <v>-59.437676099999997</v>
      </c>
      <c r="J6829" s="1" t="str">
        <f t="shared" si="480"/>
        <v>Till</v>
      </c>
      <c r="K6829" s="1" t="str">
        <f t="shared" si="481"/>
        <v>&lt;63 micron</v>
      </c>
      <c r="L6829">
        <v>0.1</v>
      </c>
      <c r="M6829">
        <v>0.68</v>
      </c>
      <c r="N6829">
        <v>6</v>
      </c>
      <c r="O6829">
        <v>40</v>
      </c>
      <c r="P6829">
        <v>0.25</v>
      </c>
      <c r="Q6829">
        <v>1</v>
      </c>
      <c r="R6829">
        <v>0.96</v>
      </c>
      <c r="S6829">
        <v>0.25</v>
      </c>
      <c r="T6829">
        <v>4</v>
      </c>
      <c r="U6829">
        <v>21</v>
      </c>
      <c r="V6829">
        <v>10</v>
      </c>
      <c r="W6829">
        <v>2.4500000000000002</v>
      </c>
      <c r="X6829">
        <v>10</v>
      </c>
      <c r="Y6829">
        <v>0.5</v>
      </c>
      <c r="Z6829">
        <v>0.11</v>
      </c>
      <c r="AA6829">
        <v>40</v>
      </c>
      <c r="AB6829">
        <v>0.38</v>
      </c>
      <c r="AC6829">
        <v>255</v>
      </c>
      <c r="AD6829">
        <v>0.5</v>
      </c>
      <c r="AE6829">
        <v>0.03</v>
      </c>
      <c r="AF6829">
        <v>5</v>
      </c>
      <c r="AG6829">
        <v>1220</v>
      </c>
      <c r="AH6829">
        <v>6</v>
      </c>
      <c r="AI6829">
        <v>2</v>
      </c>
      <c r="AJ6829">
        <v>4</v>
      </c>
      <c r="AK6829">
        <v>53</v>
      </c>
      <c r="AL6829">
        <v>0.12</v>
      </c>
      <c r="AM6829">
        <v>5</v>
      </c>
      <c r="AN6829">
        <v>5</v>
      </c>
      <c r="AO6829">
        <v>47</v>
      </c>
      <c r="AP6829">
        <v>5</v>
      </c>
      <c r="AQ6829">
        <v>30</v>
      </c>
    </row>
    <row r="6830" spans="1:43" hidden="1" x14ac:dyDescent="0.25">
      <c r="A6830" t="s">
        <v>24383</v>
      </c>
      <c r="B6830" t="s">
        <v>24384</v>
      </c>
      <c r="C6830" s="1" t="str">
        <f t="shared" si="482"/>
        <v>21:0134</v>
      </c>
      <c r="D6830" s="1" t="str">
        <f t="shared" si="483"/>
        <v>21:0078</v>
      </c>
      <c r="E6830" t="s">
        <v>24385</v>
      </c>
      <c r="F6830" t="s">
        <v>24386</v>
      </c>
      <c r="H6830">
        <v>54.951421500000002</v>
      </c>
      <c r="I6830">
        <v>-59.489618499999999</v>
      </c>
      <c r="J6830" s="1" t="str">
        <f t="shared" si="480"/>
        <v>Till</v>
      </c>
      <c r="K6830" s="1" t="str">
        <f t="shared" si="481"/>
        <v>&lt;63 micron</v>
      </c>
      <c r="L6830">
        <v>0.2</v>
      </c>
      <c r="M6830">
        <v>0.81</v>
      </c>
      <c r="N6830">
        <v>1</v>
      </c>
      <c r="O6830">
        <v>20</v>
      </c>
      <c r="P6830">
        <v>0.25</v>
      </c>
      <c r="Q6830">
        <v>2</v>
      </c>
      <c r="R6830">
        <v>0.49</v>
      </c>
      <c r="S6830">
        <v>0.25</v>
      </c>
      <c r="T6830">
        <v>2</v>
      </c>
      <c r="U6830">
        <v>15</v>
      </c>
      <c r="V6830">
        <v>13</v>
      </c>
      <c r="W6830">
        <v>2.09</v>
      </c>
      <c r="X6830">
        <v>10</v>
      </c>
      <c r="Y6830">
        <v>0.5</v>
      </c>
      <c r="Z6830">
        <v>0.04</v>
      </c>
      <c r="AA6830">
        <v>80</v>
      </c>
      <c r="AB6830">
        <v>0.23</v>
      </c>
      <c r="AC6830">
        <v>155</v>
      </c>
      <c r="AD6830">
        <v>0.5</v>
      </c>
      <c r="AE6830">
        <v>0.02</v>
      </c>
      <c r="AF6830">
        <v>4</v>
      </c>
      <c r="AG6830">
        <v>560</v>
      </c>
      <c r="AH6830">
        <v>8</v>
      </c>
      <c r="AI6830">
        <v>2</v>
      </c>
      <c r="AJ6830">
        <v>3</v>
      </c>
      <c r="AK6830">
        <v>21</v>
      </c>
      <c r="AL6830">
        <v>0.15</v>
      </c>
      <c r="AM6830">
        <v>5</v>
      </c>
      <c r="AN6830">
        <v>5</v>
      </c>
      <c r="AO6830">
        <v>36</v>
      </c>
      <c r="AP6830">
        <v>5</v>
      </c>
      <c r="AQ6830">
        <v>20</v>
      </c>
    </row>
    <row r="6831" spans="1:43" hidden="1" x14ac:dyDescent="0.25">
      <c r="A6831" t="s">
        <v>24387</v>
      </c>
      <c r="B6831" t="s">
        <v>24388</v>
      </c>
      <c r="C6831" s="1" t="str">
        <f t="shared" si="482"/>
        <v>21:0134</v>
      </c>
      <c r="D6831" s="1" t="str">
        <f t="shared" si="483"/>
        <v>21:0078</v>
      </c>
      <c r="E6831" t="s">
        <v>24389</v>
      </c>
      <c r="F6831" t="s">
        <v>24390</v>
      </c>
      <c r="H6831">
        <v>54.981632500000003</v>
      </c>
      <c r="I6831">
        <v>-59.418028499999998</v>
      </c>
      <c r="J6831" s="1" t="str">
        <f t="shared" si="480"/>
        <v>Till</v>
      </c>
      <c r="K6831" s="1" t="str">
        <f t="shared" si="481"/>
        <v>&lt;63 micron</v>
      </c>
      <c r="L6831">
        <v>0.2</v>
      </c>
      <c r="M6831">
        <v>0.76</v>
      </c>
      <c r="N6831">
        <v>1</v>
      </c>
      <c r="O6831">
        <v>10</v>
      </c>
      <c r="P6831">
        <v>0.25</v>
      </c>
      <c r="Q6831">
        <v>1</v>
      </c>
      <c r="R6831">
        <v>0.68</v>
      </c>
      <c r="S6831">
        <v>0.25</v>
      </c>
      <c r="T6831">
        <v>2</v>
      </c>
      <c r="U6831">
        <v>18</v>
      </c>
      <c r="V6831">
        <v>12</v>
      </c>
      <c r="W6831">
        <v>1.69</v>
      </c>
      <c r="X6831">
        <v>10</v>
      </c>
      <c r="Y6831">
        <v>0.5</v>
      </c>
      <c r="Z6831">
        <v>0.04</v>
      </c>
      <c r="AA6831">
        <v>60</v>
      </c>
      <c r="AB6831">
        <v>0.19</v>
      </c>
      <c r="AC6831">
        <v>145</v>
      </c>
      <c r="AD6831">
        <v>0.5</v>
      </c>
      <c r="AE6831">
        <v>0.04</v>
      </c>
      <c r="AF6831">
        <v>3</v>
      </c>
      <c r="AG6831">
        <v>880</v>
      </c>
      <c r="AH6831">
        <v>6</v>
      </c>
      <c r="AI6831">
        <v>2</v>
      </c>
      <c r="AJ6831">
        <v>4</v>
      </c>
      <c r="AK6831">
        <v>32</v>
      </c>
      <c r="AL6831">
        <v>0.11</v>
      </c>
      <c r="AM6831">
        <v>5</v>
      </c>
      <c r="AN6831">
        <v>5</v>
      </c>
      <c r="AO6831">
        <v>31</v>
      </c>
      <c r="AP6831">
        <v>5</v>
      </c>
      <c r="AQ6831">
        <v>14</v>
      </c>
    </row>
    <row r="6832" spans="1:43" hidden="1" x14ac:dyDescent="0.25">
      <c r="A6832" t="s">
        <v>24391</v>
      </c>
      <c r="B6832" t="s">
        <v>24392</v>
      </c>
      <c r="C6832" s="1" t="str">
        <f t="shared" si="482"/>
        <v>21:0134</v>
      </c>
      <c r="D6832" s="1" t="str">
        <f t="shared" si="483"/>
        <v>21:0078</v>
      </c>
      <c r="E6832" t="s">
        <v>24393</v>
      </c>
      <c r="F6832" t="s">
        <v>24394</v>
      </c>
      <c r="H6832">
        <v>54.907012899999998</v>
      </c>
      <c r="I6832">
        <v>-59.716222299999998</v>
      </c>
      <c r="J6832" s="1" t="str">
        <f t="shared" si="480"/>
        <v>Till</v>
      </c>
      <c r="K6832" s="1" t="str">
        <f t="shared" si="481"/>
        <v>&lt;63 micron</v>
      </c>
      <c r="L6832">
        <v>0.1</v>
      </c>
      <c r="M6832">
        <v>1.02</v>
      </c>
      <c r="N6832">
        <v>2</v>
      </c>
      <c r="O6832">
        <v>20</v>
      </c>
      <c r="P6832">
        <v>0.25</v>
      </c>
      <c r="Q6832">
        <v>2</v>
      </c>
      <c r="R6832">
        <v>0.42</v>
      </c>
      <c r="S6832">
        <v>0.25</v>
      </c>
      <c r="T6832">
        <v>3</v>
      </c>
      <c r="U6832">
        <v>26</v>
      </c>
      <c r="V6832">
        <v>26</v>
      </c>
      <c r="W6832">
        <v>1.73</v>
      </c>
      <c r="X6832">
        <v>5</v>
      </c>
      <c r="Y6832">
        <v>0.5</v>
      </c>
      <c r="Z6832">
        <v>7.0000000000000007E-2</v>
      </c>
      <c r="AA6832">
        <v>30</v>
      </c>
      <c r="AB6832">
        <v>0.35</v>
      </c>
      <c r="AC6832">
        <v>125</v>
      </c>
      <c r="AD6832">
        <v>0.5</v>
      </c>
      <c r="AE6832">
        <v>0.02</v>
      </c>
      <c r="AF6832">
        <v>8</v>
      </c>
      <c r="AG6832">
        <v>520</v>
      </c>
      <c r="AH6832">
        <v>4</v>
      </c>
      <c r="AI6832">
        <v>1</v>
      </c>
      <c r="AJ6832">
        <v>3</v>
      </c>
      <c r="AK6832">
        <v>25</v>
      </c>
      <c r="AL6832">
        <v>0.13</v>
      </c>
      <c r="AM6832">
        <v>5</v>
      </c>
      <c r="AN6832">
        <v>5</v>
      </c>
      <c r="AO6832">
        <v>37</v>
      </c>
      <c r="AP6832">
        <v>5</v>
      </c>
      <c r="AQ6832">
        <v>20</v>
      </c>
    </row>
    <row r="6833" spans="1:43" hidden="1" x14ac:dyDescent="0.25">
      <c r="A6833" t="s">
        <v>24395</v>
      </c>
      <c r="B6833" t="s">
        <v>24396</v>
      </c>
      <c r="C6833" s="1" t="str">
        <f t="shared" si="482"/>
        <v>21:0134</v>
      </c>
      <c r="D6833" s="1" t="str">
        <f t="shared" si="483"/>
        <v>21:0078</v>
      </c>
      <c r="E6833" t="s">
        <v>24397</v>
      </c>
      <c r="F6833" t="s">
        <v>24398</v>
      </c>
      <c r="H6833">
        <v>54.935187200000001</v>
      </c>
      <c r="I6833">
        <v>-59.821171700000001</v>
      </c>
      <c r="J6833" s="1" t="str">
        <f t="shared" si="480"/>
        <v>Till</v>
      </c>
      <c r="K6833" s="1" t="str">
        <f t="shared" si="481"/>
        <v>&lt;63 micron</v>
      </c>
      <c r="L6833">
        <v>0.1</v>
      </c>
      <c r="M6833">
        <v>1.69</v>
      </c>
      <c r="N6833">
        <v>1</v>
      </c>
      <c r="O6833">
        <v>10</v>
      </c>
      <c r="P6833">
        <v>0.25</v>
      </c>
      <c r="Q6833">
        <v>4</v>
      </c>
      <c r="R6833">
        <v>0.49</v>
      </c>
      <c r="S6833">
        <v>0.25</v>
      </c>
      <c r="T6833">
        <v>5</v>
      </c>
      <c r="U6833">
        <v>31</v>
      </c>
      <c r="V6833">
        <v>22</v>
      </c>
      <c r="W6833">
        <v>1.82</v>
      </c>
      <c r="X6833">
        <v>5</v>
      </c>
      <c r="Y6833">
        <v>0.5</v>
      </c>
      <c r="Z6833">
        <v>0.05</v>
      </c>
      <c r="AA6833">
        <v>20</v>
      </c>
      <c r="AB6833">
        <v>0.61</v>
      </c>
      <c r="AC6833">
        <v>150</v>
      </c>
      <c r="AD6833">
        <v>1</v>
      </c>
      <c r="AE6833">
        <v>0.02</v>
      </c>
      <c r="AF6833">
        <v>17</v>
      </c>
      <c r="AG6833">
        <v>470</v>
      </c>
      <c r="AH6833">
        <v>4</v>
      </c>
      <c r="AI6833">
        <v>2</v>
      </c>
      <c r="AJ6833">
        <v>3</v>
      </c>
      <c r="AK6833">
        <v>30</v>
      </c>
      <c r="AL6833">
        <v>0.16</v>
      </c>
      <c r="AM6833">
        <v>5</v>
      </c>
      <c r="AN6833">
        <v>5</v>
      </c>
      <c r="AO6833">
        <v>38</v>
      </c>
      <c r="AP6833">
        <v>5</v>
      </c>
      <c r="AQ6833">
        <v>20</v>
      </c>
    </row>
    <row r="6834" spans="1:43" hidden="1" x14ac:dyDescent="0.25">
      <c r="A6834" t="s">
        <v>24399</v>
      </c>
      <c r="B6834" t="s">
        <v>24400</v>
      </c>
      <c r="C6834" s="1" t="str">
        <f t="shared" si="482"/>
        <v>21:0134</v>
      </c>
      <c r="D6834" s="1" t="str">
        <f t="shared" si="483"/>
        <v>21:0078</v>
      </c>
      <c r="E6834" t="s">
        <v>24401</v>
      </c>
      <c r="F6834" t="s">
        <v>24402</v>
      </c>
      <c r="H6834">
        <v>54.858035999999998</v>
      </c>
      <c r="I6834">
        <v>-59.890585100000003</v>
      </c>
      <c r="J6834" s="1" t="str">
        <f t="shared" si="480"/>
        <v>Till</v>
      </c>
      <c r="K6834" s="1" t="str">
        <f t="shared" si="481"/>
        <v>&lt;63 micron</v>
      </c>
      <c r="L6834">
        <v>0.1</v>
      </c>
      <c r="M6834">
        <v>2.5</v>
      </c>
      <c r="N6834">
        <v>10</v>
      </c>
      <c r="O6834">
        <v>30</v>
      </c>
      <c r="P6834">
        <v>0.25</v>
      </c>
      <c r="Q6834">
        <v>1</v>
      </c>
      <c r="R6834">
        <v>0.44</v>
      </c>
      <c r="S6834">
        <v>0.25</v>
      </c>
      <c r="T6834">
        <v>8</v>
      </c>
      <c r="U6834">
        <v>48</v>
      </c>
      <c r="V6834">
        <v>36</v>
      </c>
      <c r="W6834">
        <v>2.93</v>
      </c>
      <c r="X6834">
        <v>5</v>
      </c>
      <c r="Y6834">
        <v>0.5</v>
      </c>
      <c r="Z6834">
        <v>0.1</v>
      </c>
      <c r="AA6834">
        <v>30</v>
      </c>
      <c r="AB6834">
        <v>0.6</v>
      </c>
      <c r="AC6834">
        <v>185</v>
      </c>
      <c r="AD6834">
        <v>0.5</v>
      </c>
      <c r="AE6834">
        <v>0.02</v>
      </c>
      <c r="AF6834">
        <v>17</v>
      </c>
      <c r="AG6834">
        <v>520</v>
      </c>
      <c r="AH6834">
        <v>6</v>
      </c>
      <c r="AI6834">
        <v>2</v>
      </c>
      <c r="AJ6834">
        <v>5</v>
      </c>
      <c r="AK6834">
        <v>26</v>
      </c>
      <c r="AL6834">
        <v>0.19</v>
      </c>
      <c r="AM6834">
        <v>5</v>
      </c>
      <c r="AN6834">
        <v>5</v>
      </c>
      <c r="AO6834">
        <v>57</v>
      </c>
      <c r="AP6834">
        <v>5</v>
      </c>
      <c r="AQ6834">
        <v>32</v>
      </c>
    </row>
    <row r="6835" spans="1:43" hidden="1" x14ac:dyDescent="0.25">
      <c r="A6835" t="s">
        <v>24403</v>
      </c>
      <c r="B6835" t="s">
        <v>24404</v>
      </c>
      <c r="C6835" s="1" t="str">
        <f t="shared" si="482"/>
        <v>21:0134</v>
      </c>
      <c r="D6835" s="1" t="str">
        <f t="shared" si="483"/>
        <v>21:0078</v>
      </c>
      <c r="E6835" t="s">
        <v>24405</v>
      </c>
      <c r="F6835" t="s">
        <v>24406</v>
      </c>
      <c r="H6835">
        <v>54.745074799999998</v>
      </c>
      <c r="I6835">
        <v>-59.839018000000003</v>
      </c>
      <c r="J6835" s="1" t="str">
        <f t="shared" si="480"/>
        <v>Till</v>
      </c>
      <c r="K6835" s="1" t="str">
        <f t="shared" si="481"/>
        <v>&lt;63 micron</v>
      </c>
      <c r="L6835">
        <v>0.1</v>
      </c>
      <c r="M6835">
        <v>3.34</v>
      </c>
      <c r="N6835">
        <v>4</v>
      </c>
      <c r="O6835">
        <v>40</v>
      </c>
      <c r="P6835">
        <v>0.25</v>
      </c>
      <c r="Q6835">
        <v>4</v>
      </c>
      <c r="R6835">
        <v>0.37</v>
      </c>
      <c r="S6835">
        <v>0.25</v>
      </c>
      <c r="T6835">
        <v>6</v>
      </c>
      <c r="U6835">
        <v>75</v>
      </c>
      <c r="V6835">
        <v>14</v>
      </c>
      <c r="W6835">
        <v>4.41</v>
      </c>
      <c r="X6835">
        <v>5</v>
      </c>
      <c r="Y6835">
        <v>0.5</v>
      </c>
      <c r="Z6835">
        <v>0.15</v>
      </c>
      <c r="AA6835">
        <v>10</v>
      </c>
      <c r="AB6835">
        <v>0.56999999999999995</v>
      </c>
      <c r="AC6835">
        <v>165</v>
      </c>
      <c r="AD6835">
        <v>1</v>
      </c>
      <c r="AE6835">
        <v>0.02</v>
      </c>
      <c r="AF6835">
        <v>14</v>
      </c>
      <c r="AG6835">
        <v>590</v>
      </c>
      <c r="AH6835">
        <v>12</v>
      </c>
      <c r="AI6835">
        <v>2</v>
      </c>
      <c r="AJ6835">
        <v>6</v>
      </c>
      <c r="AK6835">
        <v>21</v>
      </c>
      <c r="AL6835">
        <v>0.33</v>
      </c>
      <c r="AM6835">
        <v>5</v>
      </c>
      <c r="AN6835">
        <v>5</v>
      </c>
      <c r="AO6835">
        <v>83</v>
      </c>
      <c r="AP6835">
        <v>10</v>
      </c>
      <c r="AQ6835">
        <v>30</v>
      </c>
    </row>
    <row r="6836" spans="1:43" hidden="1" x14ac:dyDescent="0.25">
      <c r="A6836" t="s">
        <v>24407</v>
      </c>
      <c r="B6836" t="s">
        <v>24408</v>
      </c>
      <c r="C6836" s="1" t="str">
        <f t="shared" si="482"/>
        <v>21:0134</v>
      </c>
      <c r="D6836" s="1" t="str">
        <f t="shared" si="483"/>
        <v>21:0078</v>
      </c>
      <c r="E6836" t="s">
        <v>24409</v>
      </c>
      <c r="F6836" t="s">
        <v>24410</v>
      </c>
      <c r="H6836">
        <v>54.8127438</v>
      </c>
      <c r="I6836">
        <v>-59.501316199999998</v>
      </c>
      <c r="J6836" s="1" t="str">
        <f t="shared" si="480"/>
        <v>Till</v>
      </c>
      <c r="K6836" s="1" t="str">
        <f t="shared" si="481"/>
        <v>&lt;63 micron</v>
      </c>
      <c r="L6836">
        <v>0.1</v>
      </c>
      <c r="M6836">
        <v>1.39</v>
      </c>
      <c r="N6836">
        <v>4</v>
      </c>
      <c r="O6836">
        <v>20</v>
      </c>
      <c r="P6836">
        <v>0.25</v>
      </c>
      <c r="Q6836">
        <v>2</v>
      </c>
      <c r="R6836">
        <v>0.51</v>
      </c>
      <c r="S6836">
        <v>0.25</v>
      </c>
      <c r="T6836">
        <v>4</v>
      </c>
      <c r="U6836">
        <v>20</v>
      </c>
      <c r="V6836">
        <v>14</v>
      </c>
      <c r="W6836">
        <v>2.5099999999999998</v>
      </c>
      <c r="X6836">
        <v>5</v>
      </c>
      <c r="Y6836">
        <v>0.5</v>
      </c>
      <c r="Z6836">
        <v>0.08</v>
      </c>
      <c r="AA6836">
        <v>30</v>
      </c>
      <c r="AB6836">
        <v>0.5</v>
      </c>
      <c r="AC6836">
        <v>275</v>
      </c>
      <c r="AD6836">
        <v>0.5</v>
      </c>
      <c r="AE6836">
        <v>0.03</v>
      </c>
      <c r="AF6836">
        <v>6</v>
      </c>
      <c r="AG6836">
        <v>640</v>
      </c>
      <c r="AH6836">
        <v>12</v>
      </c>
      <c r="AI6836">
        <v>1</v>
      </c>
      <c r="AJ6836">
        <v>4</v>
      </c>
      <c r="AK6836">
        <v>28</v>
      </c>
      <c r="AL6836">
        <v>0.2</v>
      </c>
      <c r="AM6836">
        <v>5</v>
      </c>
      <c r="AN6836">
        <v>5</v>
      </c>
      <c r="AO6836">
        <v>40</v>
      </c>
      <c r="AP6836">
        <v>5</v>
      </c>
      <c r="AQ6836">
        <v>42</v>
      </c>
    </row>
    <row r="6837" spans="1:43" hidden="1" x14ac:dyDescent="0.25">
      <c r="A6837" t="s">
        <v>24411</v>
      </c>
      <c r="B6837" t="s">
        <v>24412</v>
      </c>
      <c r="C6837" s="1" t="str">
        <f t="shared" si="482"/>
        <v>21:0134</v>
      </c>
      <c r="D6837" s="1" t="str">
        <f t="shared" si="483"/>
        <v>21:0078</v>
      </c>
      <c r="E6837" t="s">
        <v>24413</v>
      </c>
      <c r="F6837" t="s">
        <v>24414</v>
      </c>
      <c r="H6837">
        <v>54.714998700000002</v>
      </c>
      <c r="I6837">
        <v>-58.892880499999997</v>
      </c>
      <c r="J6837" s="1" t="str">
        <f t="shared" si="480"/>
        <v>Till</v>
      </c>
      <c r="K6837" s="1" t="str">
        <f t="shared" si="481"/>
        <v>&lt;63 micron</v>
      </c>
      <c r="L6837">
        <v>0.1</v>
      </c>
      <c r="M6837">
        <v>0.59</v>
      </c>
      <c r="N6837">
        <v>1</v>
      </c>
      <c r="O6837">
        <v>10</v>
      </c>
      <c r="P6837">
        <v>0.25</v>
      </c>
      <c r="Q6837">
        <v>2</v>
      </c>
      <c r="R6837">
        <v>0.49</v>
      </c>
      <c r="S6837">
        <v>0.25</v>
      </c>
      <c r="T6837">
        <v>2</v>
      </c>
      <c r="U6837">
        <v>14</v>
      </c>
      <c r="V6837">
        <v>15</v>
      </c>
      <c r="W6837">
        <v>1.45</v>
      </c>
      <c r="X6837">
        <v>5</v>
      </c>
      <c r="Y6837">
        <v>0.5</v>
      </c>
      <c r="Z6837">
        <v>0.04</v>
      </c>
      <c r="AA6837">
        <v>30</v>
      </c>
      <c r="AB6837">
        <v>0.17</v>
      </c>
      <c r="AC6837">
        <v>145</v>
      </c>
      <c r="AD6837">
        <v>0.5</v>
      </c>
      <c r="AE6837">
        <v>0.03</v>
      </c>
      <c r="AF6837">
        <v>4</v>
      </c>
      <c r="AG6837">
        <v>830</v>
      </c>
      <c r="AH6837">
        <v>6</v>
      </c>
      <c r="AI6837">
        <v>1</v>
      </c>
      <c r="AJ6837">
        <v>3</v>
      </c>
      <c r="AK6837">
        <v>20</v>
      </c>
      <c r="AL6837">
        <v>0.08</v>
      </c>
      <c r="AM6837">
        <v>5</v>
      </c>
      <c r="AN6837">
        <v>5</v>
      </c>
      <c r="AO6837">
        <v>27</v>
      </c>
      <c r="AP6837">
        <v>5</v>
      </c>
      <c r="AQ6837">
        <v>16</v>
      </c>
    </row>
    <row r="6838" spans="1:43" hidden="1" x14ac:dyDescent="0.25">
      <c r="A6838" t="s">
        <v>24415</v>
      </c>
      <c r="B6838" t="s">
        <v>24416</v>
      </c>
      <c r="C6838" s="1" t="str">
        <f t="shared" si="482"/>
        <v>21:0134</v>
      </c>
      <c r="D6838" s="1" t="str">
        <f t="shared" si="483"/>
        <v>21:0078</v>
      </c>
      <c r="E6838" t="s">
        <v>24417</v>
      </c>
      <c r="F6838" t="s">
        <v>24418</v>
      </c>
      <c r="H6838">
        <v>53.228783200000002</v>
      </c>
      <c r="I6838">
        <v>-63.931708399999998</v>
      </c>
      <c r="J6838" s="1" t="str">
        <f t="shared" si="480"/>
        <v>Till</v>
      </c>
      <c r="K6838" s="1" t="str">
        <f t="shared" si="481"/>
        <v>&lt;63 micron</v>
      </c>
      <c r="L6838">
        <v>0.1</v>
      </c>
      <c r="M6838">
        <v>1.29</v>
      </c>
      <c r="N6838">
        <v>1</v>
      </c>
      <c r="O6838">
        <v>70</v>
      </c>
      <c r="P6838">
        <v>0.25</v>
      </c>
      <c r="Q6838">
        <v>1</v>
      </c>
      <c r="R6838">
        <v>0.41</v>
      </c>
      <c r="S6838">
        <v>0.25</v>
      </c>
      <c r="T6838">
        <v>7</v>
      </c>
      <c r="U6838">
        <v>39</v>
      </c>
      <c r="V6838">
        <v>34</v>
      </c>
      <c r="W6838">
        <v>2.3199999999999998</v>
      </c>
      <c r="X6838">
        <v>5</v>
      </c>
      <c r="Y6838">
        <v>0.5</v>
      </c>
      <c r="Z6838">
        <v>0.15</v>
      </c>
      <c r="AA6838">
        <v>30</v>
      </c>
      <c r="AB6838">
        <v>0.46</v>
      </c>
      <c r="AC6838">
        <v>220</v>
      </c>
      <c r="AD6838">
        <v>0.5</v>
      </c>
      <c r="AE6838">
        <v>0.03</v>
      </c>
      <c r="AF6838">
        <v>15</v>
      </c>
      <c r="AG6838">
        <v>950</v>
      </c>
      <c r="AH6838">
        <v>2</v>
      </c>
      <c r="AI6838">
        <v>1</v>
      </c>
      <c r="AJ6838">
        <v>4</v>
      </c>
      <c r="AK6838">
        <v>20</v>
      </c>
      <c r="AL6838">
        <v>0.11</v>
      </c>
      <c r="AM6838">
        <v>5</v>
      </c>
      <c r="AN6838">
        <v>5</v>
      </c>
      <c r="AO6838">
        <v>41</v>
      </c>
      <c r="AP6838">
        <v>5</v>
      </c>
      <c r="AQ6838">
        <v>32</v>
      </c>
    </row>
    <row r="6839" spans="1:43" hidden="1" x14ac:dyDescent="0.25">
      <c r="A6839" t="s">
        <v>24419</v>
      </c>
      <c r="B6839" t="s">
        <v>24420</v>
      </c>
      <c r="C6839" s="1" t="str">
        <f t="shared" si="482"/>
        <v>21:0134</v>
      </c>
      <c r="D6839" s="1" t="str">
        <f t="shared" si="483"/>
        <v>21:0078</v>
      </c>
      <c r="E6839" t="s">
        <v>24421</v>
      </c>
      <c r="F6839" t="s">
        <v>24422</v>
      </c>
      <c r="H6839">
        <v>54.747839499999998</v>
      </c>
      <c r="I6839">
        <v>-58.676882999999997</v>
      </c>
      <c r="J6839" s="1" t="str">
        <f t="shared" si="480"/>
        <v>Till</v>
      </c>
      <c r="K6839" s="1" t="str">
        <f t="shared" si="481"/>
        <v>&lt;63 micron</v>
      </c>
      <c r="L6839">
        <v>0.2</v>
      </c>
      <c r="M6839">
        <v>0.51</v>
      </c>
      <c r="N6839">
        <v>1</v>
      </c>
      <c r="O6839">
        <v>10</v>
      </c>
      <c r="P6839">
        <v>0.25</v>
      </c>
      <c r="Q6839">
        <v>2</v>
      </c>
      <c r="R6839">
        <v>0.54</v>
      </c>
      <c r="S6839">
        <v>0.25</v>
      </c>
      <c r="T6839">
        <v>2</v>
      </c>
      <c r="U6839">
        <v>13</v>
      </c>
      <c r="V6839">
        <v>16</v>
      </c>
      <c r="W6839">
        <v>1.51</v>
      </c>
      <c r="X6839">
        <v>5</v>
      </c>
      <c r="Y6839">
        <v>0.5</v>
      </c>
      <c r="Z6839">
        <v>0.06</v>
      </c>
      <c r="AA6839">
        <v>20</v>
      </c>
      <c r="AB6839">
        <v>0.18</v>
      </c>
      <c r="AC6839">
        <v>125</v>
      </c>
      <c r="AD6839">
        <v>0.5</v>
      </c>
      <c r="AE6839">
        <v>0.03</v>
      </c>
      <c r="AF6839">
        <v>4</v>
      </c>
      <c r="AG6839">
        <v>1100</v>
      </c>
      <c r="AH6839">
        <v>2</v>
      </c>
      <c r="AI6839">
        <v>1</v>
      </c>
      <c r="AJ6839">
        <v>2</v>
      </c>
      <c r="AK6839">
        <v>16</v>
      </c>
      <c r="AL6839">
        <v>7.0000000000000007E-2</v>
      </c>
      <c r="AM6839">
        <v>5</v>
      </c>
      <c r="AN6839">
        <v>5</v>
      </c>
      <c r="AO6839">
        <v>28</v>
      </c>
      <c r="AP6839">
        <v>5</v>
      </c>
      <c r="AQ6839">
        <v>14</v>
      </c>
    </row>
    <row r="6840" spans="1:43" hidden="1" x14ac:dyDescent="0.25">
      <c r="A6840" t="s">
        <v>24423</v>
      </c>
      <c r="B6840" t="s">
        <v>24424</v>
      </c>
      <c r="C6840" s="1" t="str">
        <f t="shared" si="482"/>
        <v>21:0134</v>
      </c>
      <c r="D6840" s="1" t="str">
        <f t="shared" si="483"/>
        <v>21:0078</v>
      </c>
      <c r="E6840" t="s">
        <v>24425</v>
      </c>
      <c r="F6840" t="s">
        <v>24426</v>
      </c>
      <c r="H6840">
        <v>54.742578100000003</v>
      </c>
      <c r="I6840">
        <v>-58.667344499999999</v>
      </c>
      <c r="J6840" s="1" t="str">
        <f t="shared" si="480"/>
        <v>Till</v>
      </c>
      <c r="K6840" s="1" t="str">
        <f t="shared" si="481"/>
        <v>&lt;63 micron</v>
      </c>
      <c r="L6840">
        <v>0.1</v>
      </c>
      <c r="M6840">
        <v>0.78</v>
      </c>
      <c r="N6840">
        <v>1</v>
      </c>
      <c r="O6840">
        <v>30</v>
      </c>
      <c r="P6840">
        <v>0.25</v>
      </c>
      <c r="Q6840">
        <v>1</v>
      </c>
      <c r="R6840">
        <v>0.59</v>
      </c>
      <c r="S6840">
        <v>0.25</v>
      </c>
      <c r="T6840">
        <v>3</v>
      </c>
      <c r="U6840">
        <v>13</v>
      </c>
      <c r="V6840">
        <v>34</v>
      </c>
      <c r="W6840">
        <v>1.67</v>
      </c>
      <c r="X6840">
        <v>5</v>
      </c>
      <c r="Y6840">
        <v>0.5</v>
      </c>
      <c r="Z6840">
        <v>0.12</v>
      </c>
      <c r="AA6840">
        <v>30</v>
      </c>
      <c r="AB6840">
        <v>0.28999999999999998</v>
      </c>
      <c r="AC6840">
        <v>190</v>
      </c>
      <c r="AD6840">
        <v>0.5</v>
      </c>
      <c r="AE6840">
        <v>0.03</v>
      </c>
      <c r="AF6840">
        <v>4</v>
      </c>
      <c r="AG6840">
        <v>1110</v>
      </c>
      <c r="AH6840">
        <v>6</v>
      </c>
      <c r="AI6840">
        <v>2</v>
      </c>
      <c r="AJ6840">
        <v>3</v>
      </c>
      <c r="AK6840">
        <v>19</v>
      </c>
      <c r="AL6840">
        <v>0.09</v>
      </c>
      <c r="AM6840">
        <v>5</v>
      </c>
      <c r="AN6840">
        <v>5</v>
      </c>
      <c r="AO6840">
        <v>32</v>
      </c>
      <c r="AP6840">
        <v>5</v>
      </c>
      <c r="AQ6840">
        <v>24</v>
      </c>
    </row>
    <row r="6841" spans="1:43" hidden="1" x14ac:dyDescent="0.25">
      <c r="A6841" t="s">
        <v>24427</v>
      </c>
      <c r="B6841" t="s">
        <v>24428</v>
      </c>
      <c r="C6841" s="1" t="str">
        <f t="shared" si="482"/>
        <v>21:0134</v>
      </c>
      <c r="D6841" s="1" t="str">
        <f t="shared" si="483"/>
        <v>21:0078</v>
      </c>
      <c r="E6841" t="s">
        <v>24429</v>
      </c>
      <c r="F6841" t="s">
        <v>24430</v>
      </c>
      <c r="H6841">
        <v>54.692156199999999</v>
      </c>
      <c r="I6841">
        <v>-58.538046899999998</v>
      </c>
      <c r="J6841" s="1" t="str">
        <f t="shared" si="480"/>
        <v>Till</v>
      </c>
      <c r="K6841" s="1" t="str">
        <f t="shared" si="481"/>
        <v>&lt;63 micron</v>
      </c>
      <c r="L6841">
        <v>0.2</v>
      </c>
      <c r="M6841">
        <v>0.66</v>
      </c>
      <c r="N6841">
        <v>1</v>
      </c>
      <c r="O6841">
        <v>10</v>
      </c>
      <c r="P6841">
        <v>0.25</v>
      </c>
      <c r="Q6841">
        <v>4</v>
      </c>
      <c r="R6841">
        <v>0.66</v>
      </c>
      <c r="S6841">
        <v>0.25</v>
      </c>
      <c r="T6841">
        <v>4</v>
      </c>
      <c r="U6841">
        <v>12</v>
      </c>
      <c r="V6841">
        <v>20</v>
      </c>
      <c r="W6841">
        <v>1.45</v>
      </c>
      <c r="X6841">
        <v>5</v>
      </c>
      <c r="Y6841">
        <v>1</v>
      </c>
      <c r="Z6841">
        <v>0.08</v>
      </c>
      <c r="AA6841">
        <v>40</v>
      </c>
      <c r="AB6841">
        <v>0.23</v>
      </c>
      <c r="AC6841">
        <v>185</v>
      </c>
      <c r="AD6841">
        <v>0.5</v>
      </c>
      <c r="AE6841">
        <v>0.03</v>
      </c>
      <c r="AF6841">
        <v>3</v>
      </c>
      <c r="AG6841">
        <v>1210</v>
      </c>
      <c r="AH6841">
        <v>6</v>
      </c>
      <c r="AI6841">
        <v>1</v>
      </c>
      <c r="AJ6841">
        <v>3</v>
      </c>
      <c r="AK6841">
        <v>23</v>
      </c>
      <c r="AL6841">
        <v>0.09</v>
      </c>
      <c r="AM6841">
        <v>5</v>
      </c>
      <c r="AN6841">
        <v>5</v>
      </c>
      <c r="AO6841">
        <v>29</v>
      </c>
      <c r="AP6841">
        <v>5</v>
      </c>
      <c r="AQ6841">
        <v>18</v>
      </c>
    </row>
    <row r="6842" spans="1:43" hidden="1" x14ac:dyDescent="0.25">
      <c r="A6842" t="s">
        <v>24431</v>
      </c>
      <c r="B6842" t="s">
        <v>24432</v>
      </c>
      <c r="C6842" s="1" t="str">
        <f t="shared" si="482"/>
        <v>21:0134</v>
      </c>
      <c r="D6842" s="1" t="str">
        <f t="shared" si="483"/>
        <v>21:0078</v>
      </c>
      <c r="E6842" t="s">
        <v>24433</v>
      </c>
      <c r="F6842" t="s">
        <v>24434</v>
      </c>
      <c r="H6842">
        <v>54.657937099999998</v>
      </c>
      <c r="I6842">
        <v>-58.470868400000001</v>
      </c>
      <c r="J6842" s="1" t="str">
        <f t="shared" si="480"/>
        <v>Till</v>
      </c>
      <c r="K6842" s="1" t="str">
        <f t="shared" si="481"/>
        <v>&lt;63 micron</v>
      </c>
      <c r="L6842">
        <v>0.1</v>
      </c>
      <c r="M6842">
        <v>1.01</v>
      </c>
      <c r="N6842">
        <v>1</v>
      </c>
      <c r="O6842">
        <v>20</v>
      </c>
      <c r="P6842">
        <v>0.25</v>
      </c>
      <c r="Q6842">
        <v>4</v>
      </c>
      <c r="R6842">
        <v>0.56000000000000005</v>
      </c>
      <c r="S6842">
        <v>0.25</v>
      </c>
      <c r="T6842">
        <v>2</v>
      </c>
      <c r="U6842">
        <v>15</v>
      </c>
      <c r="V6842">
        <v>115</v>
      </c>
      <c r="W6842">
        <v>1.52</v>
      </c>
      <c r="X6842">
        <v>5</v>
      </c>
      <c r="Y6842">
        <v>0.5</v>
      </c>
      <c r="Z6842">
        <v>7.0000000000000007E-2</v>
      </c>
      <c r="AA6842">
        <v>30</v>
      </c>
      <c r="AB6842">
        <v>0.27</v>
      </c>
      <c r="AC6842">
        <v>200</v>
      </c>
      <c r="AD6842">
        <v>0.5</v>
      </c>
      <c r="AE6842">
        <v>0.03</v>
      </c>
      <c r="AF6842">
        <v>6</v>
      </c>
      <c r="AG6842">
        <v>940</v>
      </c>
      <c r="AH6842">
        <v>4</v>
      </c>
      <c r="AI6842">
        <v>1</v>
      </c>
      <c r="AJ6842">
        <v>3</v>
      </c>
      <c r="AK6842">
        <v>22</v>
      </c>
      <c r="AL6842">
        <v>0.1</v>
      </c>
      <c r="AM6842">
        <v>5</v>
      </c>
      <c r="AN6842">
        <v>5</v>
      </c>
      <c r="AO6842">
        <v>29</v>
      </c>
      <c r="AP6842">
        <v>5</v>
      </c>
      <c r="AQ6842">
        <v>20</v>
      </c>
    </row>
    <row r="6843" spans="1:43" hidden="1" x14ac:dyDescent="0.25">
      <c r="A6843" t="s">
        <v>24435</v>
      </c>
      <c r="B6843" t="s">
        <v>24436</v>
      </c>
      <c r="C6843" s="1" t="str">
        <f t="shared" si="482"/>
        <v>21:0134</v>
      </c>
      <c r="D6843" s="1" t="str">
        <f t="shared" si="483"/>
        <v>21:0078</v>
      </c>
      <c r="E6843" t="s">
        <v>24437</v>
      </c>
      <c r="F6843" t="s">
        <v>24438</v>
      </c>
      <c r="H6843">
        <v>54.675406600000002</v>
      </c>
      <c r="I6843">
        <v>-58.438154699999998</v>
      </c>
      <c r="J6843" s="1" t="str">
        <f t="shared" si="480"/>
        <v>Till</v>
      </c>
      <c r="K6843" s="1" t="str">
        <f t="shared" si="481"/>
        <v>&lt;63 micron</v>
      </c>
      <c r="L6843">
        <v>0.2</v>
      </c>
      <c r="M6843">
        <v>0.56000000000000005</v>
      </c>
      <c r="N6843">
        <v>1</v>
      </c>
      <c r="O6843">
        <v>20</v>
      </c>
      <c r="P6843">
        <v>0.25</v>
      </c>
      <c r="Q6843">
        <v>2</v>
      </c>
      <c r="R6843">
        <v>0.63</v>
      </c>
      <c r="S6843">
        <v>0.25</v>
      </c>
      <c r="T6843">
        <v>3</v>
      </c>
      <c r="U6843">
        <v>15</v>
      </c>
      <c r="V6843">
        <v>19</v>
      </c>
      <c r="W6843">
        <v>1.28</v>
      </c>
      <c r="X6843">
        <v>5</v>
      </c>
      <c r="Y6843">
        <v>0.5</v>
      </c>
      <c r="Z6843">
        <v>7.0000000000000007E-2</v>
      </c>
      <c r="AA6843">
        <v>30</v>
      </c>
      <c r="AB6843">
        <v>0.24</v>
      </c>
      <c r="AC6843">
        <v>175</v>
      </c>
      <c r="AD6843">
        <v>0.5</v>
      </c>
      <c r="AE6843">
        <v>0.03</v>
      </c>
      <c r="AF6843">
        <v>5</v>
      </c>
      <c r="AG6843">
        <v>1090</v>
      </c>
      <c r="AH6843">
        <v>2</v>
      </c>
      <c r="AI6843">
        <v>1</v>
      </c>
      <c r="AJ6843">
        <v>3</v>
      </c>
      <c r="AK6843">
        <v>23</v>
      </c>
      <c r="AL6843">
        <v>7.0000000000000007E-2</v>
      </c>
      <c r="AM6843">
        <v>5</v>
      </c>
      <c r="AN6843">
        <v>5</v>
      </c>
      <c r="AO6843">
        <v>27</v>
      </c>
      <c r="AP6843">
        <v>5</v>
      </c>
      <c r="AQ6843">
        <v>16</v>
      </c>
    </row>
    <row r="6844" spans="1:43" hidden="1" x14ac:dyDescent="0.25">
      <c r="A6844" t="s">
        <v>24439</v>
      </c>
      <c r="B6844" t="s">
        <v>24440</v>
      </c>
      <c r="C6844" s="1" t="str">
        <f t="shared" si="482"/>
        <v>21:0134</v>
      </c>
      <c r="D6844" s="1" t="str">
        <f t="shared" si="483"/>
        <v>21:0078</v>
      </c>
      <c r="E6844" t="s">
        <v>24441</v>
      </c>
      <c r="F6844" t="s">
        <v>24442</v>
      </c>
      <c r="H6844">
        <v>54.618592300000003</v>
      </c>
      <c r="I6844">
        <v>-58.3772977</v>
      </c>
      <c r="J6844" s="1" t="str">
        <f t="shared" si="480"/>
        <v>Till</v>
      </c>
      <c r="K6844" s="1" t="str">
        <f t="shared" si="481"/>
        <v>&lt;63 micron</v>
      </c>
      <c r="L6844">
        <v>0.1</v>
      </c>
      <c r="M6844">
        <v>1.61</v>
      </c>
      <c r="N6844">
        <v>4</v>
      </c>
      <c r="O6844">
        <v>90</v>
      </c>
      <c r="P6844">
        <v>0.25</v>
      </c>
      <c r="Q6844">
        <v>2</v>
      </c>
      <c r="R6844">
        <v>0.73</v>
      </c>
      <c r="S6844">
        <v>0.25</v>
      </c>
      <c r="T6844">
        <v>7</v>
      </c>
      <c r="U6844">
        <v>29</v>
      </c>
      <c r="V6844">
        <v>45</v>
      </c>
      <c r="W6844">
        <v>2.21</v>
      </c>
      <c r="X6844">
        <v>5</v>
      </c>
      <c r="Y6844">
        <v>0.5</v>
      </c>
      <c r="Z6844">
        <v>0.23</v>
      </c>
      <c r="AA6844">
        <v>20</v>
      </c>
      <c r="AB6844">
        <v>0.61</v>
      </c>
      <c r="AC6844">
        <v>285</v>
      </c>
      <c r="AD6844">
        <v>0.5</v>
      </c>
      <c r="AE6844">
        <v>7.0000000000000007E-2</v>
      </c>
      <c r="AF6844">
        <v>10</v>
      </c>
      <c r="AG6844">
        <v>980</v>
      </c>
      <c r="AH6844">
        <v>2</v>
      </c>
      <c r="AI6844">
        <v>1</v>
      </c>
      <c r="AJ6844">
        <v>5</v>
      </c>
      <c r="AK6844">
        <v>31</v>
      </c>
      <c r="AL6844">
        <v>0.17</v>
      </c>
      <c r="AM6844">
        <v>5</v>
      </c>
      <c r="AN6844">
        <v>5</v>
      </c>
      <c r="AO6844">
        <v>50</v>
      </c>
      <c r="AP6844">
        <v>5</v>
      </c>
      <c r="AQ6844">
        <v>32</v>
      </c>
    </row>
    <row r="6845" spans="1:43" hidden="1" x14ac:dyDescent="0.25">
      <c r="A6845" t="s">
        <v>24443</v>
      </c>
      <c r="B6845" t="s">
        <v>24444</v>
      </c>
      <c r="C6845" s="1" t="str">
        <f t="shared" si="482"/>
        <v>21:0134</v>
      </c>
      <c r="D6845" s="1" t="str">
        <f t="shared" si="483"/>
        <v>21:0078</v>
      </c>
      <c r="E6845" t="s">
        <v>24445</v>
      </c>
      <c r="F6845" t="s">
        <v>24446</v>
      </c>
      <c r="H6845">
        <v>54.708901599999997</v>
      </c>
      <c r="I6845">
        <v>-58.760651500000002</v>
      </c>
      <c r="J6845" s="1" t="str">
        <f t="shared" si="480"/>
        <v>Till</v>
      </c>
      <c r="K6845" s="1" t="str">
        <f t="shared" si="481"/>
        <v>&lt;63 micron</v>
      </c>
      <c r="L6845">
        <v>0.1</v>
      </c>
      <c r="M6845">
        <v>1.1100000000000001</v>
      </c>
      <c r="N6845">
        <v>1</v>
      </c>
      <c r="O6845">
        <v>20</v>
      </c>
      <c r="P6845">
        <v>0.25</v>
      </c>
      <c r="Q6845">
        <v>1</v>
      </c>
      <c r="R6845">
        <v>0.59</v>
      </c>
      <c r="S6845">
        <v>0.25</v>
      </c>
      <c r="T6845">
        <v>3</v>
      </c>
      <c r="U6845">
        <v>19</v>
      </c>
      <c r="V6845">
        <v>19</v>
      </c>
      <c r="W6845">
        <v>2.0299999999999998</v>
      </c>
      <c r="X6845">
        <v>5</v>
      </c>
      <c r="Y6845">
        <v>0.5</v>
      </c>
      <c r="Z6845">
        <v>0.08</v>
      </c>
      <c r="AA6845">
        <v>30</v>
      </c>
      <c r="AB6845">
        <v>0.36</v>
      </c>
      <c r="AC6845">
        <v>210</v>
      </c>
      <c r="AD6845">
        <v>0.5</v>
      </c>
      <c r="AE6845">
        <v>0.05</v>
      </c>
      <c r="AF6845">
        <v>7</v>
      </c>
      <c r="AG6845">
        <v>700</v>
      </c>
      <c r="AH6845">
        <v>2</v>
      </c>
      <c r="AI6845">
        <v>1</v>
      </c>
      <c r="AJ6845">
        <v>4</v>
      </c>
      <c r="AK6845">
        <v>19</v>
      </c>
      <c r="AL6845">
        <v>0.13</v>
      </c>
      <c r="AM6845">
        <v>5</v>
      </c>
      <c r="AN6845">
        <v>5</v>
      </c>
      <c r="AO6845">
        <v>38</v>
      </c>
      <c r="AP6845">
        <v>5</v>
      </c>
      <c r="AQ6845">
        <v>24</v>
      </c>
    </row>
    <row r="6846" spans="1:43" hidden="1" x14ac:dyDescent="0.25">
      <c r="A6846" t="s">
        <v>24447</v>
      </c>
      <c r="B6846" t="s">
        <v>24448</v>
      </c>
      <c r="C6846" s="1" t="str">
        <f t="shared" si="482"/>
        <v>21:0134</v>
      </c>
      <c r="D6846" s="1" t="str">
        <f t="shared" si="483"/>
        <v>21:0078</v>
      </c>
      <c r="E6846" t="s">
        <v>24449</v>
      </c>
      <c r="F6846" t="s">
        <v>24450</v>
      </c>
      <c r="H6846">
        <v>54.710353099999999</v>
      </c>
      <c r="I6846">
        <v>-59.408072900000001</v>
      </c>
      <c r="J6846" s="1" t="str">
        <f t="shared" si="480"/>
        <v>Till</v>
      </c>
      <c r="K6846" s="1" t="str">
        <f t="shared" si="481"/>
        <v>&lt;63 micron</v>
      </c>
      <c r="L6846">
        <v>0.2</v>
      </c>
      <c r="M6846">
        <v>0.89</v>
      </c>
      <c r="N6846">
        <v>2</v>
      </c>
      <c r="O6846">
        <v>30</v>
      </c>
      <c r="P6846">
        <v>0.25</v>
      </c>
      <c r="Q6846">
        <v>1</v>
      </c>
      <c r="R6846">
        <v>0.67</v>
      </c>
      <c r="S6846">
        <v>0.25</v>
      </c>
      <c r="T6846">
        <v>3</v>
      </c>
      <c r="U6846">
        <v>24</v>
      </c>
      <c r="V6846">
        <v>19</v>
      </c>
      <c r="W6846">
        <v>1.82</v>
      </c>
      <c r="X6846">
        <v>5</v>
      </c>
      <c r="Y6846">
        <v>1</v>
      </c>
      <c r="Z6846">
        <v>0.1</v>
      </c>
      <c r="AA6846">
        <v>40</v>
      </c>
      <c r="AB6846">
        <v>0.32</v>
      </c>
      <c r="AC6846">
        <v>175</v>
      </c>
      <c r="AD6846">
        <v>0.5</v>
      </c>
      <c r="AE6846">
        <v>0.03</v>
      </c>
      <c r="AF6846">
        <v>6</v>
      </c>
      <c r="AG6846">
        <v>920</v>
      </c>
      <c r="AH6846">
        <v>4</v>
      </c>
      <c r="AI6846">
        <v>2</v>
      </c>
      <c r="AJ6846">
        <v>4</v>
      </c>
      <c r="AK6846">
        <v>37</v>
      </c>
      <c r="AL6846">
        <v>0.14000000000000001</v>
      </c>
      <c r="AM6846">
        <v>5</v>
      </c>
      <c r="AN6846">
        <v>5</v>
      </c>
      <c r="AO6846">
        <v>37</v>
      </c>
      <c r="AP6846">
        <v>5</v>
      </c>
      <c r="AQ6846">
        <v>24</v>
      </c>
    </row>
    <row r="6847" spans="1:43" hidden="1" x14ac:dyDescent="0.25">
      <c r="A6847" t="s">
        <v>24451</v>
      </c>
      <c r="B6847" t="s">
        <v>24452</v>
      </c>
      <c r="C6847" s="1" t="str">
        <f t="shared" si="482"/>
        <v>21:0134</v>
      </c>
      <c r="D6847" s="1" t="str">
        <f t="shared" si="483"/>
        <v>21:0078</v>
      </c>
      <c r="E6847" t="s">
        <v>24453</v>
      </c>
      <c r="F6847" t="s">
        <v>24454</v>
      </c>
      <c r="H6847">
        <v>54.668228399999997</v>
      </c>
      <c r="I6847">
        <v>-59.355953999999997</v>
      </c>
      <c r="J6847" s="1" t="str">
        <f t="shared" si="480"/>
        <v>Till</v>
      </c>
      <c r="K6847" s="1" t="str">
        <f t="shared" si="481"/>
        <v>&lt;63 micron</v>
      </c>
      <c r="L6847">
        <v>0.1</v>
      </c>
      <c r="M6847">
        <v>0.83</v>
      </c>
      <c r="N6847">
        <v>2</v>
      </c>
      <c r="O6847">
        <v>30</v>
      </c>
      <c r="P6847">
        <v>0.25</v>
      </c>
      <c r="Q6847">
        <v>1</v>
      </c>
      <c r="R6847">
        <v>0.65</v>
      </c>
      <c r="S6847">
        <v>0.25</v>
      </c>
      <c r="T6847">
        <v>4</v>
      </c>
      <c r="U6847">
        <v>22</v>
      </c>
      <c r="V6847">
        <v>25</v>
      </c>
      <c r="W6847">
        <v>1.98</v>
      </c>
      <c r="X6847">
        <v>5</v>
      </c>
      <c r="Y6847">
        <v>0.5</v>
      </c>
      <c r="Z6847">
        <v>0.09</v>
      </c>
      <c r="AA6847">
        <v>30</v>
      </c>
      <c r="AB6847">
        <v>0.28000000000000003</v>
      </c>
      <c r="AC6847">
        <v>165</v>
      </c>
      <c r="AD6847">
        <v>0.5</v>
      </c>
      <c r="AE6847">
        <v>0.03</v>
      </c>
      <c r="AF6847">
        <v>8</v>
      </c>
      <c r="AG6847">
        <v>1030</v>
      </c>
      <c r="AH6847">
        <v>1</v>
      </c>
      <c r="AI6847">
        <v>2</v>
      </c>
      <c r="AJ6847">
        <v>3</v>
      </c>
      <c r="AK6847">
        <v>29</v>
      </c>
      <c r="AL6847">
        <v>0.12</v>
      </c>
      <c r="AM6847">
        <v>5</v>
      </c>
      <c r="AN6847">
        <v>5</v>
      </c>
      <c r="AO6847">
        <v>43</v>
      </c>
      <c r="AP6847">
        <v>5</v>
      </c>
      <c r="AQ6847">
        <v>16</v>
      </c>
    </row>
    <row r="6848" spans="1:43" hidden="1" x14ac:dyDescent="0.25">
      <c r="A6848" t="s">
        <v>24455</v>
      </c>
      <c r="B6848" t="s">
        <v>24456</v>
      </c>
      <c r="C6848" s="1" t="str">
        <f t="shared" si="482"/>
        <v>21:0134</v>
      </c>
      <c r="D6848" s="1" t="str">
        <f t="shared" si="483"/>
        <v>21:0078</v>
      </c>
      <c r="E6848" t="s">
        <v>24457</v>
      </c>
      <c r="F6848" t="s">
        <v>24458</v>
      </c>
      <c r="H6848">
        <v>54.647806699999997</v>
      </c>
      <c r="I6848">
        <v>-59.388874800000004</v>
      </c>
      <c r="J6848" s="1" t="str">
        <f t="shared" si="480"/>
        <v>Till</v>
      </c>
      <c r="K6848" s="1" t="str">
        <f t="shared" si="481"/>
        <v>&lt;63 micron</v>
      </c>
      <c r="L6848">
        <v>0.1</v>
      </c>
      <c r="M6848">
        <v>1.1599999999999999</v>
      </c>
      <c r="N6848">
        <v>1</v>
      </c>
      <c r="O6848">
        <v>60</v>
      </c>
      <c r="P6848">
        <v>0.25</v>
      </c>
      <c r="Q6848">
        <v>2</v>
      </c>
      <c r="R6848">
        <v>0.59</v>
      </c>
      <c r="S6848">
        <v>0.25</v>
      </c>
      <c r="T6848">
        <v>9</v>
      </c>
      <c r="U6848">
        <v>32</v>
      </c>
      <c r="V6848">
        <v>24</v>
      </c>
      <c r="W6848">
        <v>2.29</v>
      </c>
      <c r="X6848">
        <v>5</v>
      </c>
      <c r="Y6848">
        <v>0.5</v>
      </c>
      <c r="Z6848">
        <v>0.28000000000000003</v>
      </c>
      <c r="AA6848">
        <v>30</v>
      </c>
      <c r="AB6848">
        <v>0.56999999999999995</v>
      </c>
      <c r="AC6848">
        <v>255</v>
      </c>
      <c r="AD6848">
        <v>0.5</v>
      </c>
      <c r="AE6848">
        <v>0.02</v>
      </c>
      <c r="AF6848">
        <v>11</v>
      </c>
      <c r="AG6848">
        <v>1210</v>
      </c>
      <c r="AH6848">
        <v>6</v>
      </c>
      <c r="AI6848">
        <v>2</v>
      </c>
      <c r="AJ6848">
        <v>3</v>
      </c>
      <c r="AK6848">
        <v>26</v>
      </c>
      <c r="AL6848">
        <v>0.13</v>
      </c>
      <c r="AM6848">
        <v>5</v>
      </c>
      <c r="AN6848">
        <v>5</v>
      </c>
      <c r="AO6848">
        <v>42</v>
      </c>
      <c r="AP6848">
        <v>5</v>
      </c>
      <c r="AQ6848">
        <v>28</v>
      </c>
    </row>
    <row r="6849" spans="1:43" hidden="1" x14ac:dyDescent="0.25">
      <c r="A6849" t="s">
        <v>24459</v>
      </c>
      <c r="B6849" t="s">
        <v>24460</v>
      </c>
      <c r="C6849" s="1" t="str">
        <f t="shared" si="482"/>
        <v>21:0134</v>
      </c>
      <c r="D6849" s="1" t="str">
        <f t="shared" si="483"/>
        <v>21:0078</v>
      </c>
      <c r="E6849" t="s">
        <v>24461</v>
      </c>
      <c r="F6849" t="s">
        <v>24462</v>
      </c>
      <c r="H6849">
        <v>53.026328300000003</v>
      </c>
      <c r="I6849">
        <v>-63.696989899999998</v>
      </c>
      <c r="J6849" s="1" t="str">
        <f t="shared" si="480"/>
        <v>Till</v>
      </c>
      <c r="K6849" s="1" t="str">
        <f t="shared" si="481"/>
        <v>&lt;63 micron</v>
      </c>
      <c r="L6849">
        <v>0.1</v>
      </c>
      <c r="M6849">
        <v>1.05</v>
      </c>
      <c r="N6849">
        <v>1</v>
      </c>
      <c r="O6849">
        <v>60</v>
      </c>
      <c r="P6849">
        <v>0.25</v>
      </c>
      <c r="Q6849">
        <v>1</v>
      </c>
      <c r="R6849">
        <v>0.4</v>
      </c>
      <c r="S6849">
        <v>0.25</v>
      </c>
      <c r="T6849">
        <v>7</v>
      </c>
      <c r="U6849">
        <v>38</v>
      </c>
      <c r="V6849">
        <v>22</v>
      </c>
      <c r="W6849">
        <v>2.54</v>
      </c>
      <c r="X6849">
        <v>5</v>
      </c>
      <c r="Y6849">
        <v>0.5</v>
      </c>
      <c r="Z6849">
        <v>0.17</v>
      </c>
      <c r="AA6849">
        <v>40</v>
      </c>
      <c r="AB6849">
        <v>0.39</v>
      </c>
      <c r="AC6849">
        <v>225</v>
      </c>
      <c r="AD6849">
        <v>0.5</v>
      </c>
      <c r="AE6849">
        <v>0.04</v>
      </c>
      <c r="AF6849">
        <v>13</v>
      </c>
      <c r="AG6849">
        <v>780</v>
      </c>
      <c r="AH6849">
        <v>6</v>
      </c>
      <c r="AI6849">
        <v>2</v>
      </c>
      <c r="AJ6849">
        <v>5</v>
      </c>
      <c r="AK6849">
        <v>15</v>
      </c>
      <c r="AL6849">
        <v>0.13</v>
      </c>
      <c r="AM6849">
        <v>5</v>
      </c>
      <c r="AN6849">
        <v>5</v>
      </c>
      <c r="AO6849">
        <v>58</v>
      </c>
      <c r="AP6849">
        <v>5</v>
      </c>
      <c r="AQ6849">
        <v>22</v>
      </c>
    </row>
    <row r="6850" spans="1:43" hidden="1" x14ac:dyDescent="0.25">
      <c r="A6850" t="s">
        <v>24463</v>
      </c>
      <c r="B6850" t="s">
        <v>24464</v>
      </c>
      <c r="C6850" s="1" t="str">
        <f t="shared" si="482"/>
        <v>21:0134</v>
      </c>
      <c r="D6850" s="1" t="str">
        <f t="shared" si="483"/>
        <v>21:0078</v>
      </c>
      <c r="E6850" t="s">
        <v>24465</v>
      </c>
      <c r="F6850" t="s">
        <v>24466</v>
      </c>
      <c r="H6850">
        <v>54.736032799999997</v>
      </c>
      <c r="I6850">
        <v>-59.558730400000002</v>
      </c>
      <c r="J6850" s="1" t="str">
        <f t="shared" si="480"/>
        <v>Till</v>
      </c>
      <c r="K6850" s="1" t="str">
        <f t="shared" si="481"/>
        <v>&lt;63 micron</v>
      </c>
      <c r="L6850">
        <v>0.1</v>
      </c>
      <c r="M6850">
        <v>1.02</v>
      </c>
      <c r="N6850">
        <v>8</v>
      </c>
      <c r="O6850">
        <v>30</v>
      </c>
      <c r="P6850">
        <v>0.25</v>
      </c>
      <c r="Q6850">
        <v>1</v>
      </c>
      <c r="R6850">
        <v>0.49</v>
      </c>
      <c r="S6850">
        <v>0.25</v>
      </c>
      <c r="T6850">
        <v>4</v>
      </c>
      <c r="U6850">
        <v>43</v>
      </c>
      <c r="V6850">
        <v>18</v>
      </c>
      <c r="W6850">
        <v>2.06</v>
      </c>
      <c r="X6850">
        <v>5</v>
      </c>
      <c r="Y6850">
        <v>0.5</v>
      </c>
      <c r="Z6850">
        <v>0.13</v>
      </c>
      <c r="AA6850">
        <v>20</v>
      </c>
      <c r="AB6850">
        <v>0.48</v>
      </c>
      <c r="AC6850">
        <v>195</v>
      </c>
      <c r="AD6850">
        <v>0.5</v>
      </c>
      <c r="AE6850">
        <v>0.01</v>
      </c>
      <c r="AF6850">
        <v>12</v>
      </c>
      <c r="AG6850">
        <v>780</v>
      </c>
      <c r="AH6850">
        <v>6</v>
      </c>
      <c r="AI6850">
        <v>2</v>
      </c>
      <c r="AJ6850">
        <v>3</v>
      </c>
      <c r="AK6850">
        <v>31</v>
      </c>
      <c r="AL6850">
        <v>0.13</v>
      </c>
      <c r="AM6850">
        <v>5</v>
      </c>
      <c r="AN6850">
        <v>5</v>
      </c>
      <c r="AO6850">
        <v>39</v>
      </c>
      <c r="AP6850">
        <v>5</v>
      </c>
      <c r="AQ6850">
        <v>28</v>
      </c>
    </row>
    <row r="6851" spans="1:43" hidden="1" x14ac:dyDescent="0.25">
      <c r="A6851" t="s">
        <v>24467</v>
      </c>
      <c r="B6851" t="s">
        <v>24468</v>
      </c>
      <c r="C6851" s="1" t="str">
        <f t="shared" si="482"/>
        <v>21:0134</v>
      </c>
      <c r="D6851" s="1" t="str">
        <f t="shared" si="483"/>
        <v>21:0078</v>
      </c>
      <c r="E6851" t="s">
        <v>24469</v>
      </c>
      <c r="F6851" t="s">
        <v>24470</v>
      </c>
      <c r="H6851">
        <v>54.826224099999997</v>
      </c>
      <c r="I6851">
        <v>-59.710795400000002</v>
      </c>
      <c r="J6851" s="1" t="str">
        <f t="shared" si="480"/>
        <v>Till</v>
      </c>
      <c r="K6851" s="1" t="str">
        <f t="shared" si="481"/>
        <v>&lt;63 micron</v>
      </c>
      <c r="L6851">
        <v>0.2</v>
      </c>
      <c r="M6851">
        <v>0.61</v>
      </c>
      <c r="N6851">
        <v>1</v>
      </c>
      <c r="O6851">
        <v>10</v>
      </c>
      <c r="P6851">
        <v>0.25</v>
      </c>
      <c r="Q6851">
        <v>1</v>
      </c>
      <c r="R6851">
        <v>0.33</v>
      </c>
      <c r="S6851">
        <v>0.25</v>
      </c>
      <c r="T6851">
        <v>2</v>
      </c>
      <c r="U6851">
        <v>13</v>
      </c>
      <c r="V6851">
        <v>4</v>
      </c>
      <c r="W6851">
        <v>1.41</v>
      </c>
      <c r="X6851">
        <v>5</v>
      </c>
      <c r="Y6851">
        <v>1</v>
      </c>
      <c r="Z6851">
        <v>0.03</v>
      </c>
      <c r="AA6851">
        <v>30</v>
      </c>
      <c r="AB6851">
        <v>0.14000000000000001</v>
      </c>
      <c r="AC6851">
        <v>125</v>
      </c>
      <c r="AD6851">
        <v>0.5</v>
      </c>
      <c r="AE6851">
        <v>0.02</v>
      </c>
      <c r="AF6851">
        <v>2</v>
      </c>
      <c r="AG6851">
        <v>450</v>
      </c>
      <c r="AH6851">
        <v>14</v>
      </c>
      <c r="AI6851">
        <v>1</v>
      </c>
      <c r="AJ6851">
        <v>2</v>
      </c>
      <c r="AK6851">
        <v>18</v>
      </c>
      <c r="AL6851">
        <v>0.12</v>
      </c>
      <c r="AM6851">
        <v>5</v>
      </c>
      <c r="AN6851">
        <v>5</v>
      </c>
      <c r="AO6851">
        <v>21</v>
      </c>
      <c r="AP6851">
        <v>5</v>
      </c>
      <c r="AQ6851">
        <v>16</v>
      </c>
    </row>
    <row r="6852" spans="1:43" hidden="1" x14ac:dyDescent="0.25">
      <c r="A6852" t="s">
        <v>24471</v>
      </c>
      <c r="B6852" t="s">
        <v>24472</v>
      </c>
      <c r="C6852" s="1" t="str">
        <f t="shared" si="482"/>
        <v>21:0134</v>
      </c>
      <c r="D6852" s="1" t="str">
        <f t="shared" si="483"/>
        <v>21:0078</v>
      </c>
      <c r="E6852" t="s">
        <v>24473</v>
      </c>
      <c r="F6852" t="s">
        <v>24474</v>
      </c>
      <c r="H6852">
        <v>54.893745500000001</v>
      </c>
      <c r="I6852">
        <v>-59.746523699999997</v>
      </c>
      <c r="J6852" s="1" t="str">
        <f t="shared" si="480"/>
        <v>Till</v>
      </c>
      <c r="K6852" s="1" t="str">
        <f t="shared" si="481"/>
        <v>&lt;63 micron</v>
      </c>
      <c r="L6852">
        <v>0.1</v>
      </c>
      <c r="M6852">
        <v>0.81</v>
      </c>
      <c r="N6852">
        <v>4</v>
      </c>
      <c r="O6852">
        <v>40</v>
      </c>
      <c r="P6852">
        <v>0.25</v>
      </c>
      <c r="Q6852">
        <v>1</v>
      </c>
      <c r="R6852">
        <v>0.45</v>
      </c>
      <c r="S6852">
        <v>0.25</v>
      </c>
      <c r="T6852">
        <v>4</v>
      </c>
      <c r="U6852">
        <v>21</v>
      </c>
      <c r="V6852">
        <v>27</v>
      </c>
      <c r="W6852">
        <v>1.59</v>
      </c>
      <c r="X6852">
        <v>5</v>
      </c>
      <c r="Y6852">
        <v>0.5</v>
      </c>
      <c r="Z6852">
        <v>7.0000000000000007E-2</v>
      </c>
      <c r="AA6852">
        <v>30</v>
      </c>
      <c r="AB6852">
        <v>0.32</v>
      </c>
      <c r="AC6852">
        <v>120</v>
      </c>
      <c r="AD6852">
        <v>0.5</v>
      </c>
      <c r="AE6852">
        <v>0.02</v>
      </c>
      <c r="AF6852">
        <v>8</v>
      </c>
      <c r="AG6852">
        <v>780</v>
      </c>
      <c r="AH6852">
        <v>4</v>
      </c>
      <c r="AI6852">
        <v>1</v>
      </c>
      <c r="AJ6852">
        <v>2</v>
      </c>
      <c r="AK6852">
        <v>24</v>
      </c>
      <c r="AL6852">
        <v>0.08</v>
      </c>
      <c r="AM6852">
        <v>5</v>
      </c>
      <c r="AN6852">
        <v>5</v>
      </c>
      <c r="AO6852">
        <v>30</v>
      </c>
      <c r="AP6852">
        <v>5</v>
      </c>
      <c r="AQ6852">
        <v>20</v>
      </c>
    </row>
    <row r="6853" spans="1:43" hidden="1" x14ac:dyDescent="0.25">
      <c r="A6853" t="s">
        <v>24475</v>
      </c>
      <c r="B6853" t="s">
        <v>24476</v>
      </c>
      <c r="C6853" s="1" t="str">
        <f t="shared" si="482"/>
        <v>21:0134</v>
      </c>
      <c r="D6853" s="1" t="str">
        <f t="shared" si="483"/>
        <v>21:0078</v>
      </c>
      <c r="E6853" t="s">
        <v>24477</v>
      </c>
      <c r="F6853" t="s">
        <v>24478</v>
      </c>
      <c r="H6853">
        <v>54.9097115</v>
      </c>
      <c r="I6853">
        <v>-59.418394900000003</v>
      </c>
      <c r="J6853" s="1" t="str">
        <f t="shared" si="480"/>
        <v>Till</v>
      </c>
      <c r="K6853" s="1" t="str">
        <f t="shared" si="481"/>
        <v>&lt;63 micron</v>
      </c>
      <c r="L6853">
        <v>0.2</v>
      </c>
      <c r="M6853">
        <v>0.79</v>
      </c>
      <c r="N6853">
        <v>1</v>
      </c>
      <c r="O6853">
        <v>20</v>
      </c>
      <c r="P6853">
        <v>0.25</v>
      </c>
      <c r="Q6853">
        <v>1</v>
      </c>
      <c r="R6853">
        <v>0.61</v>
      </c>
      <c r="S6853">
        <v>0.25</v>
      </c>
      <c r="T6853">
        <v>3</v>
      </c>
      <c r="U6853">
        <v>17</v>
      </c>
      <c r="V6853">
        <v>18</v>
      </c>
      <c r="W6853">
        <v>2.09</v>
      </c>
      <c r="X6853">
        <v>10</v>
      </c>
      <c r="Y6853">
        <v>0.5</v>
      </c>
      <c r="Z6853">
        <v>0.06</v>
      </c>
      <c r="AA6853">
        <v>60</v>
      </c>
      <c r="AB6853">
        <v>0.3</v>
      </c>
      <c r="AC6853">
        <v>190</v>
      </c>
      <c r="AD6853">
        <v>0.5</v>
      </c>
      <c r="AE6853">
        <v>0.02</v>
      </c>
      <c r="AF6853">
        <v>4</v>
      </c>
      <c r="AG6853">
        <v>790</v>
      </c>
      <c r="AH6853">
        <v>4</v>
      </c>
      <c r="AI6853">
        <v>2</v>
      </c>
      <c r="AJ6853">
        <v>3</v>
      </c>
      <c r="AK6853">
        <v>28</v>
      </c>
      <c r="AL6853">
        <v>0.13</v>
      </c>
      <c r="AM6853">
        <v>5</v>
      </c>
      <c r="AN6853">
        <v>5</v>
      </c>
      <c r="AO6853">
        <v>40</v>
      </c>
      <c r="AP6853">
        <v>5</v>
      </c>
      <c r="AQ6853">
        <v>34</v>
      </c>
    </row>
    <row r="6854" spans="1:43" hidden="1" x14ac:dyDescent="0.25">
      <c r="A6854" t="s">
        <v>24479</v>
      </c>
      <c r="B6854" t="s">
        <v>24480</v>
      </c>
      <c r="C6854" s="1" t="str">
        <f t="shared" si="482"/>
        <v>21:0134</v>
      </c>
      <c r="D6854" s="1" t="str">
        <f t="shared" si="483"/>
        <v>21:0078</v>
      </c>
      <c r="E6854" t="s">
        <v>24481</v>
      </c>
      <c r="F6854" t="s">
        <v>24482</v>
      </c>
      <c r="H6854">
        <v>54.903114299999999</v>
      </c>
      <c r="I6854">
        <v>-59.388361099999997</v>
      </c>
      <c r="J6854" s="1" t="str">
        <f t="shared" si="480"/>
        <v>Till</v>
      </c>
      <c r="K6854" s="1" t="str">
        <f t="shared" si="481"/>
        <v>&lt;63 micron</v>
      </c>
      <c r="L6854">
        <v>0.2</v>
      </c>
      <c r="M6854">
        <v>0.95</v>
      </c>
      <c r="N6854">
        <v>4</v>
      </c>
      <c r="O6854">
        <v>70</v>
      </c>
      <c r="P6854">
        <v>0.25</v>
      </c>
      <c r="Q6854">
        <v>2</v>
      </c>
      <c r="R6854">
        <v>0.81</v>
      </c>
      <c r="S6854">
        <v>0.25</v>
      </c>
      <c r="T6854">
        <v>4</v>
      </c>
      <c r="U6854">
        <v>24</v>
      </c>
      <c r="V6854">
        <v>23</v>
      </c>
      <c r="W6854">
        <v>2.2400000000000002</v>
      </c>
      <c r="X6854">
        <v>10</v>
      </c>
      <c r="Y6854">
        <v>0.5</v>
      </c>
      <c r="Z6854">
        <v>0.16</v>
      </c>
      <c r="AA6854">
        <v>60</v>
      </c>
      <c r="AB6854">
        <v>0.49</v>
      </c>
      <c r="AC6854">
        <v>310</v>
      </c>
      <c r="AD6854">
        <v>0.5</v>
      </c>
      <c r="AE6854">
        <v>0.03</v>
      </c>
      <c r="AF6854">
        <v>7</v>
      </c>
      <c r="AG6854">
        <v>970</v>
      </c>
      <c r="AH6854">
        <v>8</v>
      </c>
      <c r="AI6854">
        <v>2</v>
      </c>
      <c r="AJ6854">
        <v>5</v>
      </c>
      <c r="AK6854">
        <v>43</v>
      </c>
      <c r="AL6854">
        <v>0.13</v>
      </c>
      <c r="AM6854">
        <v>5</v>
      </c>
      <c r="AN6854">
        <v>5</v>
      </c>
      <c r="AO6854">
        <v>40</v>
      </c>
      <c r="AP6854">
        <v>5</v>
      </c>
      <c r="AQ6854">
        <v>60</v>
      </c>
    </row>
    <row r="6855" spans="1:43" hidden="1" x14ac:dyDescent="0.25">
      <c r="A6855" t="s">
        <v>24483</v>
      </c>
      <c r="B6855" t="s">
        <v>24484</v>
      </c>
      <c r="C6855" s="1" t="str">
        <f t="shared" si="482"/>
        <v>21:0134</v>
      </c>
      <c r="D6855" s="1" t="str">
        <f t="shared" si="483"/>
        <v>21:0078</v>
      </c>
      <c r="E6855" t="s">
        <v>24485</v>
      </c>
      <c r="F6855" t="s">
        <v>24486</v>
      </c>
      <c r="H6855">
        <v>54.928590900000003</v>
      </c>
      <c r="I6855">
        <v>-59.372700700000003</v>
      </c>
      <c r="J6855" s="1" t="str">
        <f t="shared" si="480"/>
        <v>Till</v>
      </c>
      <c r="K6855" s="1" t="str">
        <f t="shared" si="481"/>
        <v>&lt;63 micron</v>
      </c>
      <c r="L6855">
        <v>0.2</v>
      </c>
      <c r="M6855">
        <v>0.7</v>
      </c>
      <c r="N6855">
        <v>2</v>
      </c>
      <c r="O6855">
        <v>20</v>
      </c>
      <c r="P6855">
        <v>0.25</v>
      </c>
      <c r="Q6855">
        <v>2</v>
      </c>
      <c r="R6855">
        <v>0.7</v>
      </c>
      <c r="S6855">
        <v>0.25</v>
      </c>
      <c r="T6855">
        <v>3</v>
      </c>
      <c r="U6855">
        <v>15</v>
      </c>
      <c r="V6855">
        <v>11</v>
      </c>
      <c r="W6855">
        <v>2.0499999999999998</v>
      </c>
      <c r="X6855">
        <v>10</v>
      </c>
      <c r="Y6855">
        <v>0.5</v>
      </c>
      <c r="Z6855">
        <v>0.06</v>
      </c>
      <c r="AA6855">
        <v>60</v>
      </c>
      <c r="AB6855">
        <v>0.26</v>
      </c>
      <c r="AC6855">
        <v>200</v>
      </c>
      <c r="AD6855">
        <v>0.5</v>
      </c>
      <c r="AE6855">
        <v>0.03</v>
      </c>
      <c r="AF6855">
        <v>4</v>
      </c>
      <c r="AG6855">
        <v>920</v>
      </c>
      <c r="AH6855">
        <v>8</v>
      </c>
      <c r="AI6855">
        <v>1</v>
      </c>
      <c r="AJ6855">
        <v>3</v>
      </c>
      <c r="AK6855">
        <v>38</v>
      </c>
      <c r="AL6855">
        <v>0.12</v>
      </c>
      <c r="AM6855">
        <v>5</v>
      </c>
      <c r="AN6855">
        <v>5</v>
      </c>
      <c r="AO6855">
        <v>33</v>
      </c>
      <c r="AP6855">
        <v>5</v>
      </c>
      <c r="AQ6855">
        <v>50</v>
      </c>
    </row>
    <row r="6856" spans="1:43" hidden="1" x14ac:dyDescent="0.25">
      <c r="A6856" t="s">
        <v>24487</v>
      </c>
      <c r="B6856" t="s">
        <v>24488</v>
      </c>
      <c r="C6856" s="1" t="str">
        <f t="shared" si="482"/>
        <v>21:0134</v>
      </c>
      <c r="D6856" s="1" t="str">
        <f t="shared" si="483"/>
        <v>21:0078</v>
      </c>
      <c r="E6856" t="s">
        <v>24489</v>
      </c>
      <c r="F6856" t="s">
        <v>24490</v>
      </c>
      <c r="H6856">
        <v>54.9153351</v>
      </c>
      <c r="I6856">
        <v>-59.360998000000002</v>
      </c>
      <c r="J6856" s="1" t="str">
        <f t="shared" si="480"/>
        <v>Till</v>
      </c>
      <c r="K6856" s="1" t="str">
        <f t="shared" si="481"/>
        <v>&lt;63 micron</v>
      </c>
      <c r="L6856">
        <v>0.1</v>
      </c>
      <c r="M6856">
        <v>0.89</v>
      </c>
      <c r="N6856">
        <v>1</v>
      </c>
      <c r="O6856">
        <v>40</v>
      </c>
      <c r="P6856">
        <v>0.25</v>
      </c>
      <c r="Q6856">
        <v>1</v>
      </c>
      <c r="R6856">
        <v>0.76</v>
      </c>
      <c r="S6856">
        <v>0.25</v>
      </c>
      <c r="T6856">
        <v>3</v>
      </c>
      <c r="U6856">
        <v>19</v>
      </c>
      <c r="V6856">
        <v>12</v>
      </c>
      <c r="W6856">
        <v>2.25</v>
      </c>
      <c r="X6856">
        <v>10</v>
      </c>
      <c r="Y6856">
        <v>0.5</v>
      </c>
      <c r="Z6856">
        <v>0.12</v>
      </c>
      <c r="AA6856">
        <v>40</v>
      </c>
      <c r="AB6856">
        <v>0.37</v>
      </c>
      <c r="AC6856">
        <v>205</v>
      </c>
      <c r="AD6856">
        <v>0.5</v>
      </c>
      <c r="AE6856">
        <v>0.03</v>
      </c>
      <c r="AF6856">
        <v>6</v>
      </c>
      <c r="AG6856">
        <v>1130</v>
      </c>
      <c r="AH6856">
        <v>4</v>
      </c>
      <c r="AI6856">
        <v>1</v>
      </c>
      <c r="AJ6856">
        <v>3</v>
      </c>
      <c r="AK6856">
        <v>40</v>
      </c>
      <c r="AL6856">
        <v>0.11</v>
      </c>
      <c r="AM6856">
        <v>5</v>
      </c>
      <c r="AN6856">
        <v>5</v>
      </c>
      <c r="AO6856">
        <v>47</v>
      </c>
      <c r="AP6856">
        <v>5</v>
      </c>
      <c r="AQ6856">
        <v>50</v>
      </c>
    </row>
    <row r="6857" spans="1:43" hidden="1" x14ac:dyDescent="0.25">
      <c r="A6857" t="s">
        <v>24491</v>
      </c>
      <c r="B6857" t="s">
        <v>24492</v>
      </c>
      <c r="C6857" s="1" t="str">
        <f t="shared" si="482"/>
        <v>21:0134</v>
      </c>
      <c r="D6857" s="1" t="str">
        <f t="shared" si="483"/>
        <v>21:0078</v>
      </c>
      <c r="E6857" t="s">
        <v>24493</v>
      </c>
      <c r="F6857" t="s">
        <v>24494</v>
      </c>
      <c r="H6857">
        <v>54.882684099999999</v>
      </c>
      <c r="I6857">
        <v>-59.3294663</v>
      </c>
      <c r="J6857" s="1" t="str">
        <f t="shared" si="480"/>
        <v>Till</v>
      </c>
      <c r="K6857" s="1" t="str">
        <f t="shared" si="481"/>
        <v>&lt;63 micron</v>
      </c>
      <c r="L6857">
        <v>0.1</v>
      </c>
      <c r="M6857">
        <v>0.6</v>
      </c>
      <c r="N6857">
        <v>2</v>
      </c>
      <c r="O6857">
        <v>10</v>
      </c>
      <c r="P6857">
        <v>0.25</v>
      </c>
      <c r="Q6857">
        <v>2</v>
      </c>
      <c r="R6857">
        <v>0.59</v>
      </c>
      <c r="S6857">
        <v>0.25</v>
      </c>
      <c r="T6857">
        <v>2</v>
      </c>
      <c r="U6857">
        <v>14</v>
      </c>
      <c r="V6857">
        <v>8</v>
      </c>
      <c r="W6857">
        <v>1.83</v>
      </c>
      <c r="X6857">
        <v>5</v>
      </c>
      <c r="Y6857">
        <v>0.5</v>
      </c>
      <c r="Z6857">
        <v>0.05</v>
      </c>
      <c r="AA6857">
        <v>40</v>
      </c>
      <c r="AB6857">
        <v>0.2</v>
      </c>
      <c r="AC6857">
        <v>160</v>
      </c>
      <c r="AD6857">
        <v>0.5</v>
      </c>
      <c r="AE6857">
        <v>0.02</v>
      </c>
      <c r="AF6857">
        <v>3</v>
      </c>
      <c r="AG6857">
        <v>940</v>
      </c>
      <c r="AH6857">
        <v>4</v>
      </c>
      <c r="AI6857">
        <v>2</v>
      </c>
      <c r="AJ6857">
        <v>3</v>
      </c>
      <c r="AK6857">
        <v>27</v>
      </c>
      <c r="AL6857">
        <v>0.09</v>
      </c>
      <c r="AM6857">
        <v>5</v>
      </c>
      <c r="AN6857">
        <v>5</v>
      </c>
      <c r="AO6857">
        <v>32</v>
      </c>
      <c r="AP6857">
        <v>5</v>
      </c>
      <c r="AQ6857">
        <v>24</v>
      </c>
    </row>
    <row r="6858" spans="1:43" hidden="1" x14ac:dyDescent="0.25">
      <c r="A6858" t="s">
        <v>24495</v>
      </c>
      <c r="B6858" t="s">
        <v>24496</v>
      </c>
      <c r="C6858" s="1" t="str">
        <f t="shared" si="482"/>
        <v>21:0134</v>
      </c>
      <c r="D6858" s="1" t="str">
        <f t="shared" si="483"/>
        <v>21:0078</v>
      </c>
      <c r="E6858" t="s">
        <v>24497</v>
      </c>
      <c r="F6858" t="s">
        <v>24498</v>
      </c>
      <c r="H6858">
        <v>54.889385900000001</v>
      </c>
      <c r="I6858">
        <v>-59.3080219</v>
      </c>
      <c r="J6858" s="1" t="str">
        <f t="shared" si="480"/>
        <v>Till</v>
      </c>
      <c r="K6858" s="1" t="str">
        <f t="shared" si="481"/>
        <v>&lt;63 micron</v>
      </c>
      <c r="L6858">
        <v>0.2</v>
      </c>
      <c r="M6858">
        <v>0.68</v>
      </c>
      <c r="N6858">
        <v>1</v>
      </c>
      <c r="O6858">
        <v>30</v>
      </c>
      <c r="P6858">
        <v>0.25</v>
      </c>
      <c r="Q6858">
        <v>2</v>
      </c>
      <c r="R6858">
        <v>0.71</v>
      </c>
      <c r="S6858">
        <v>0.25</v>
      </c>
      <c r="T6858">
        <v>2</v>
      </c>
      <c r="U6858">
        <v>18</v>
      </c>
      <c r="V6858">
        <v>10</v>
      </c>
      <c r="W6858">
        <v>1.94</v>
      </c>
      <c r="X6858">
        <v>10</v>
      </c>
      <c r="Y6858">
        <v>0.5</v>
      </c>
      <c r="Z6858">
        <v>7.0000000000000007E-2</v>
      </c>
      <c r="AA6858">
        <v>50</v>
      </c>
      <c r="AB6858">
        <v>0.24</v>
      </c>
      <c r="AC6858">
        <v>185</v>
      </c>
      <c r="AD6858">
        <v>0.5</v>
      </c>
      <c r="AE6858">
        <v>0.03</v>
      </c>
      <c r="AF6858">
        <v>4</v>
      </c>
      <c r="AG6858">
        <v>850</v>
      </c>
      <c r="AH6858">
        <v>6</v>
      </c>
      <c r="AI6858">
        <v>1</v>
      </c>
      <c r="AJ6858">
        <v>4</v>
      </c>
      <c r="AK6858">
        <v>37</v>
      </c>
      <c r="AL6858">
        <v>0.12</v>
      </c>
      <c r="AM6858">
        <v>5</v>
      </c>
      <c r="AN6858">
        <v>5</v>
      </c>
      <c r="AO6858">
        <v>34</v>
      </c>
      <c r="AP6858">
        <v>5</v>
      </c>
      <c r="AQ6858">
        <v>30</v>
      </c>
    </row>
    <row r="6859" spans="1:43" hidden="1" x14ac:dyDescent="0.25">
      <c r="A6859" t="s">
        <v>24499</v>
      </c>
      <c r="B6859" t="s">
        <v>24500</v>
      </c>
      <c r="C6859" s="1" t="str">
        <f t="shared" si="482"/>
        <v>21:0134</v>
      </c>
      <c r="D6859" s="1" t="str">
        <f t="shared" si="483"/>
        <v>21:0078</v>
      </c>
      <c r="E6859" t="s">
        <v>24501</v>
      </c>
      <c r="F6859" t="s">
        <v>24502</v>
      </c>
      <c r="H6859">
        <v>54.723006499999997</v>
      </c>
      <c r="I6859">
        <v>-58.652566499999999</v>
      </c>
      <c r="J6859" s="1" t="str">
        <f t="shared" si="480"/>
        <v>Till</v>
      </c>
      <c r="K6859" s="1" t="str">
        <f t="shared" si="481"/>
        <v>&lt;63 micron</v>
      </c>
      <c r="L6859">
        <v>0.1</v>
      </c>
      <c r="M6859">
        <v>0.54</v>
      </c>
      <c r="N6859">
        <v>1</v>
      </c>
      <c r="O6859">
        <v>20</v>
      </c>
      <c r="P6859">
        <v>0.25</v>
      </c>
      <c r="Q6859">
        <v>1</v>
      </c>
      <c r="R6859">
        <v>0.67</v>
      </c>
      <c r="S6859">
        <v>0.25</v>
      </c>
      <c r="T6859">
        <v>3</v>
      </c>
      <c r="U6859">
        <v>16</v>
      </c>
      <c r="V6859">
        <v>15</v>
      </c>
      <c r="W6859">
        <v>1.59</v>
      </c>
      <c r="X6859">
        <v>5</v>
      </c>
      <c r="Y6859">
        <v>0.5</v>
      </c>
      <c r="Z6859">
        <v>0.08</v>
      </c>
      <c r="AA6859">
        <v>30</v>
      </c>
      <c r="AB6859">
        <v>0.22</v>
      </c>
      <c r="AC6859">
        <v>175</v>
      </c>
      <c r="AD6859">
        <v>0.5</v>
      </c>
      <c r="AE6859">
        <v>0.04</v>
      </c>
      <c r="AF6859">
        <v>3</v>
      </c>
      <c r="AG6859">
        <v>1040</v>
      </c>
      <c r="AH6859">
        <v>4</v>
      </c>
      <c r="AI6859">
        <v>2</v>
      </c>
      <c r="AJ6859">
        <v>3</v>
      </c>
      <c r="AK6859">
        <v>24</v>
      </c>
      <c r="AL6859">
        <v>0.09</v>
      </c>
      <c r="AM6859">
        <v>5</v>
      </c>
      <c r="AN6859">
        <v>5</v>
      </c>
      <c r="AO6859">
        <v>31</v>
      </c>
      <c r="AP6859">
        <v>5</v>
      </c>
      <c r="AQ6859">
        <v>20</v>
      </c>
    </row>
    <row r="6860" spans="1:43" hidden="1" x14ac:dyDescent="0.25">
      <c r="A6860" t="s">
        <v>24503</v>
      </c>
      <c r="B6860" t="s">
        <v>24504</v>
      </c>
      <c r="C6860" s="1" t="str">
        <f t="shared" si="482"/>
        <v>21:0134</v>
      </c>
      <c r="D6860" s="1" t="str">
        <f t="shared" si="483"/>
        <v>21:0078</v>
      </c>
      <c r="E6860" t="s">
        <v>24505</v>
      </c>
      <c r="F6860" t="s">
        <v>24506</v>
      </c>
      <c r="H6860">
        <v>53.024140000000003</v>
      </c>
      <c r="I6860">
        <v>-63.5583071</v>
      </c>
      <c r="J6860" s="1" t="str">
        <f t="shared" si="480"/>
        <v>Till</v>
      </c>
      <c r="K6860" s="1" t="str">
        <f t="shared" si="481"/>
        <v>&lt;63 micron</v>
      </c>
      <c r="L6860">
        <v>0.1</v>
      </c>
      <c r="M6860">
        <v>1.37</v>
      </c>
      <c r="N6860">
        <v>1</v>
      </c>
      <c r="O6860">
        <v>30</v>
      </c>
      <c r="P6860">
        <v>0.25</v>
      </c>
      <c r="Q6860">
        <v>1</v>
      </c>
      <c r="R6860">
        <v>0.28000000000000003</v>
      </c>
      <c r="S6860">
        <v>0.25</v>
      </c>
      <c r="T6860">
        <v>6</v>
      </c>
      <c r="U6860">
        <v>37</v>
      </c>
      <c r="V6860">
        <v>20</v>
      </c>
      <c r="W6860">
        <v>2.2799999999999998</v>
      </c>
      <c r="X6860">
        <v>5</v>
      </c>
      <c r="Y6860">
        <v>0.5</v>
      </c>
      <c r="Z6860">
        <v>0.1</v>
      </c>
      <c r="AA6860">
        <v>40</v>
      </c>
      <c r="AB6860">
        <v>0.31</v>
      </c>
      <c r="AC6860">
        <v>160</v>
      </c>
      <c r="AD6860">
        <v>0.5</v>
      </c>
      <c r="AE6860">
        <v>0.02</v>
      </c>
      <c r="AF6860">
        <v>12</v>
      </c>
      <c r="AG6860">
        <v>740</v>
      </c>
      <c r="AH6860">
        <v>6</v>
      </c>
      <c r="AI6860">
        <v>1</v>
      </c>
      <c r="AJ6860">
        <v>4</v>
      </c>
      <c r="AK6860">
        <v>9</v>
      </c>
      <c r="AL6860">
        <v>0.11</v>
      </c>
      <c r="AM6860">
        <v>5</v>
      </c>
      <c r="AN6860">
        <v>5</v>
      </c>
      <c r="AO6860">
        <v>49</v>
      </c>
      <c r="AP6860">
        <v>5</v>
      </c>
      <c r="AQ6860">
        <v>16</v>
      </c>
    </row>
    <row r="6861" spans="1:43" hidden="1" x14ac:dyDescent="0.25">
      <c r="A6861" t="s">
        <v>24507</v>
      </c>
      <c r="B6861" t="s">
        <v>24508</v>
      </c>
      <c r="C6861" s="1" t="str">
        <f t="shared" si="482"/>
        <v>21:0134</v>
      </c>
      <c r="D6861" s="1" t="str">
        <f t="shared" si="483"/>
        <v>21:0078</v>
      </c>
      <c r="E6861" t="s">
        <v>24509</v>
      </c>
      <c r="F6861" t="s">
        <v>24510</v>
      </c>
      <c r="H6861">
        <v>54.6940484</v>
      </c>
      <c r="I6861">
        <v>-58.600184800000001</v>
      </c>
      <c r="J6861" s="1" t="str">
        <f t="shared" si="480"/>
        <v>Till</v>
      </c>
      <c r="K6861" s="1" t="str">
        <f t="shared" si="481"/>
        <v>&lt;63 micron</v>
      </c>
      <c r="L6861">
        <v>0.1</v>
      </c>
      <c r="M6861">
        <v>0.93</v>
      </c>
      <c r="N6861">
        <v>1</v>
      </c>
      <c r="O6861">
        <v>40</v>
      </c>
      <c r="P6861">
        <v>0.25</v>
      </c>
      <c r="Q6861">
        <v>2</v>
      </c>
      <c r="R6861">
        <v>0.77</v>
      </c>
      <c r="S6861">
        <v>0.25</v>
      </c>
      <c r="T6861">
        <v>3</v>
      </c>
      <c r="U6861">
        <v>14</v>
      </c>
      <c r="V6861">
        <v>23</v>
      </c>
      <c r="W6861">
        <v>1.65</v>
      </c>
      <c r="X6861">
        <v>5</v>
      </c>
      <c r="Y6861">
        <v>1</v>
      </c>
      <c r="Z6861">
        <v>0.15</v>
      </c>
      <c r="AA6861">
        <v>30</v>
      </c>
      <c r="AB6861">
        <v>0.36</v>
      </c>
      <c r="AC6861">
        <v>245</v>
      </c>
      <c r="AD6861">
        <v>0.5</v>
      </c>
      <c r="AE6861">
        <v>0.06</v>
      </c>
      <c r="AF6861">
        <v>4</v>
      </c>
      <c r="AG6861">
        <v>920</v>
      </c>
      <c r="AH6861">
        <v>2</v>
      </c>
      <c r="AI6861">
        <v>2</v>
      </c>
      <c r="AJ6861">
        <v>4</v>
      </c>
      <c r="AK6861">
        <v>29</v>
      </c>
      <c r="AL6861">
        <v>0.1</v>
      </c>
      <c r="AM6861">
        <v>5</v>
      </c>
      <c r="AN6861">
        <v>5</v>
      </c>
      <c r="AO6861">
        <v>35</v>
      </c>
      <c r="AP6861">
        <v>5</v>
      </c>
      <c r="AQ6861">
        <v>24</v>
      </c>
    </row>
    <row r="6862" spans="1:43" hidden="1" x14ac:dyDescent="0.25">
      <c r="A6862" t="s">
        <v>24511</v>
      </c>
      <c r="B6862" t="s">
        <v>24512</v>
      </c>
      <c r="C6862" s="1" t="str">
        <f t="shared" si="482"/>
        <v>21:0134</v>
      </c>
      <c r="D6862" s="1" t="str">
        <f t="shared" si="483"/>
        <v>21:0078</v>
      </c>
      <c r="E6862" t="s">
        <v>24513</v>
      </c>
      <c r="F6862" t="s">
        <v>24514</v>
      </c>
      <c r="H6862">
        <v>54.665292399999998</v>
      </c>
      <c r="I6862">
        <v>-58.380428000000002</v>
      </c>
      <c r="J6862" s="1" t="str">
        <f t="shared" si="480"/>
        <v>Till</v>
      </c>
      <c r="K6862" s="1" t="str">
        <f t="shared" si="481"/>
        <v>&lt;63 micron</v>
      </c>
      <c r="L6862">
        <v>0.1</v>
      </c>
      <c r="M6862">
        <v>0.84</v>
      </c>
      <c r="N6862">
        <v>1</v>
      </c>
      <c r="O6862">
        <v>30</v>
      </c>
      <c r="P6862">
        <v>0.25</v>
      </c>
      <c r="Q6862">
        <v>1</v>
      </c>
      <c r="R6862">
        <v>0.71</v>
      </c>
      <c r="S6862">
        <v>0.25</v>
      </c>
      <c r="T6862">
        <v>4</v>
      </c>
      <c r="U6862">
        <v>23</v>
      </c>
      <c r="V6862">
        <v>15</v>
      </c>
      <c r="W6862">
        <v>1.74</v>
      </c>
      <c r="X6862">
        <v>5</v>
      </c>
      <c r="Y6862">
        <v>0.5</v>
      </c>
      <c r="Z6862">
        <v>0.14000000000000001</v>
      </c>
      <c r="AA6862">
        <v>30</v>
      </c>
      <c r="AB6862">
        <v>0.34</v>
      </c>
      <c r="AC6862">
        <v>230</v>
      </c>
      <c r="AD6862">
        <v>0.5</v>
      </c>
      <c r="AE6862">
        <v>0.04</v>
      </c>
      <c r="AF6862">
        <v>6</v>
      </c>
      <c r="AG6862">
        <v>1180</v>
      </c>
      <c r="AH6862">
        <v>4</v>
      </c>
      <c r="AI6862">
        <v>1</v>
      </c>
      <c r="AJ6862">
        <v>4</v>
      </c>
      <c r="AK6862">
        <v>24</v>
      </c>
      <c r="AL6862">
        <v>0.1</v>
      </c>
      <c r="AM6862">
        <v>5</v>
      </c>
      <c r="AN6862">
        <v>5</v>
      </c>
      <c r="AO6862">
        <v>32</v>
      </c>
      <c r="AP6862">
        <v>5</v>
      </c>
      <c r="AQ6862">
        <v>22</v>
      </c>
    </row>
    <row r="6863" spans="1:43" hidden="1" x14ac:dyDescent="0.25">
      <c r="A6863" t="s">
        <v>24515</v>
      </c>
      <c r="B6863" t="s">
        <v>24516</v>
      </c>
      <c r="C6863" s="1" t="str">
        <f t="shared" si="482"/>
        <v>21:0134</v>
      </c>
      <c r="D6863" s="1" t="str">
        <f t="shared" si="483"/>
        <v>21:0078</v>
      </c>
      <c r="E6863" t="s">
        <v>24517</v>
      </c>
      <c r="F6863" t="s">
        <v>24518</v>
      </c>
      <c r="H6863">
        <v>54.652023200000002</v>
      </c>
      <c r="I6863">
        <v>-58.279227800000001</v>
      </c>
      <c r="J6863" s="1" t="str">
        <f t="shared" si="480"/>
        <v>Till</v>
      </c>
      <c r="K6863" s="1" t="str">
        <f t="shared" si="481"/>
        <v>&lt;63 micron</v>
      </c>
      <c r="L6863">
        <v>0.1</v>
      </c>
      <c r="M6863">
        <v>0.65</v>
      </c>
      <c r="N6863">
        <v>4</v>
      </c>
      <c r="O6863">
        <v>30</v>
      </c>
      <c r="P6863">
        <v>0.25</v>
      </c>
      <c r="Q6863">
        <v>1</v>
      </c>
      <c r="R6863">
        <v>0.73</v>
      </c>
      <c r="S6863">
        <v>0.25</v>
      </c>
      <c r="T6863">
        <v>3</v>
      </c>
      <c r="U6863">
        <v>18</v>
      </c>
      <c r="V6863">
        <v>22</v>
      </c>
      <c r="W6863">
        <v>1.62</v>
      </c>
      <c r="X6863">
        <v>5</v>
      </c>
      <c r="Y6863">
        <v>0.5</v>
      </c>
      <c r="Z6863">
        <v>0.1</v>
      </c>
      <c r="AA6863">
        <v>30</v>
      </c>
      <c r="AB6863">
        <v>0.28000000000000003</v>
      </c>
      <c r="AC6863">
        <v>185</v>
      </c>
      <c r="AD6863">
        <v>0.5</v>
      </c>
      <c r="AE6863">
        <v>0.04</v>
      </c>
      <c r="AF6863">
        <v>6</v>
      </c>
      <c r="AG6863">
        <v>1370</v>
      </c>
      <c r="AH6863">
        <v>4</v>
      </c>
      <c r="AI6863">
        <v>1</v>
      </c>
      <c r="AJ6863">
        <v>3</v>
      </c>
      <c r="AK6863">
        <v>27</v>
      </c>
      <c r="AL6863">
        <v>0.08</v>
      </c>
      <c r="AM6863">
        <v>5</v>
      </c>
      <c r="AN6863">
        <v>5</v>
      </c>
      <c r="AO6863">
        <v>35</v>
      </c>
      <c r="AP6863">
        <v>5</v>
      </c>
      <c r="AQ6863">
        <v>18</v>
      </c>
    </row>
    <row r="6864" spans="1:43" hidden="1" x14ac:dyDescent="0.25">
      <c r="A6864" t="s">
        <v>24519</v>
      </c>
      <c r="B6864" t="s">
        <v>24520</v>
      </c>
      <c r="C6864" s="1" t="str">
        <f t="shared" si="482"/>
        <v>21:0134</v>
      </c>
      <c r="D6864" s="1" t="str">
        <f t="shared" si="483"/>
        <v>21:0078</v>
      </c>
      <c r="E6864" t="s">
        <v>24521</v>
      </c>
      <c r="F6864" t="s">
        <v>24522</v>
      </c>
      <c r="H6864">
        <v>54.724599499999997</v>
      </c>
      <c r="I6864">
        <v>-58.120027100000001</v>
      </c>
      <c r="J6864" s="1" t="str">
        <f t="shared" si="480"/>
        <v>Till</v>
      </c>
      <c r="K6864" s="1" t="str">
        <f t="shared" si="481"/>
        <v>&lt;63 micron</v>
      </c>
      <c r="L6864">
        <v>0.2</v>
      </c>
      <c r="M6864">
        <v>0.73</v>
      </c>
      <c r="N6864">
        <v>1</v>
      </c>
      <c r="O6864">
        <v>20</v>
      </c>
      <c r="P6864">
        <v>0.25</v>
      </c>
      <c r="Q6864">
        <v>6</v>
      </c>
      <c r="R6864">
        <v>0.57999999999999996</v>
      </c>
      <c r="S6864">
        <v>0.25</v>
      </c>
      <c r="T6864">
        <v>3</v>
      </c>
      <c r="U6864">
        <v>21</v>
      </c>
      <c r="V6864">
        <v>16</v>
      </c>
      <c r="W6864">
        <v>1.67</v>
      </c>
      <c r="X6864">
        <v>5</v>
      </c>
      <c r="Y6864">
        <v>0.5</v>
      </c>
      <c r="Z6864">
        <v>0.08</v>
      </c>
      <c r="AA6864">
        <v>20</v>
      </c>
      <c r="AB6864">
        <v>0.25</v>
      </c>
      <c r="AC6864">
        <v>135</v>
      </c>
      <c r="AD6864">
        <v>0.5</v>
      </c>
      <c r="AE6864">
        <v>0.03</v>
      </c>
      <c r="AF6864">
        <v>6</v>
      </c>
      <c r="AG6864">
        <v>1200</v>
      </c>
      <c r="AH6864">
        <v>4</v>
      </c>
      <c r="AI6864">
        <v>1</v>
      </c>
      <c r="AJ6864">
        <v>2</v>
      </c>
      <c r="AK6864">
        <v>20</v>
      </c>
      <c r="AL6864">
        <v>0.08</v>
      </c>
      <c r="AM6864">
        <v>5</v>
      </c>
      <c r="AN6864">
        <v>5</v>
      </c>
      <c r="AO6864">
        <v>37</v>
      </c>
      <c r="AP6864">
        <v>5</v>
      </c>
      <c r="AQ6864">
        <v>14</v>
      </c>
    </row>
    <row r="6865" spans="1:43" hidden="1" x14ac:dyDescent="0.25">
      <c r="A6865" t="s">
        <v>24523</v>
      </c>
      <c r="B6865" t="s">
        <v>24524</v>
      </c>
      <c r="C6865" s="1" t="str">
        <f t="shared" si="482"/>
        <v>21:0134</v>
      </c>
      <c r="D6865" s="1" t="str">
        <f t="shared" si="483"/>
        <v>21:0078</v>
      </c>
      <c r="E6865" t="s">
        <v>24525</v>
      </c>
      <c r="F6865" t="s">
        <v>24526</v>
      </c>
      <c r="H6865">
        <v>54.700133200000003</v>
      </c>
      <c r="I6865">
        <v>-58.041764100000002</v>
      </c>
      <c r="J6865" s="1" t="str">
        <f t="shared" si="480"/>
        <v>Till</v>
      </c>
      <c r="K6865" s="1" t="str">
        <f t="shared" si="481"/>
        <v>&lt;63 micron</v>
      </c>
      <c r="L6865">
        <v>0.2</v>
      </c>
      <c r="M6865">
        <v>0.99</v>
      </c>
      <c r="N6865">
        <v>1</v>
      </c>
      <c r="O6865">
        <v>40</v>
      </c>
      <c r="P6865">
        <v>0.25</v>
      </c>
      <c r="Q6865">
        <v>1</v>
      </c>
      <c r="R6865">
        <v>0.67</v>
      </c>
      <c r="S6865">
        <v>0.25</v>
      </c>
      <c r="T6865">
        <v>3</v>
      </c>
      <c r="U6865">
        <v>18</v>
      </c>
      <c r="V6865">
        <v>29</v>
      </c>
      <c r="W6865">
        <v>1.78</v>
      </c>
      <c r="X6865">
        <v>5</v>
      </c>
      <c r="Y6865">
        <v>0.5</v>
      </c>
      <c r="Z6865">
        <v>0.11</v>
      </c>
      <c r="AA6865">
        <v>30</v>
      </c>
      <c r="AB6865">
        <v>0.35</v>
      </c>
      <c r="AC6865">
        <v>220</v>
      </c>
      <c r="AD6865">
        <v>0.5</v>
      </c>
      <c r="AE6865">
        <v>0.05</v>
      </c>
      <c r="AF6865">
        <v>7</v>
      </c>
      <c r="AG6865">
        <v>1080</v>
      </c>
      <c r="AH6865">
        <v>4</v>
      </c>
      <c r="AI6865">
        <v>2</v>
      </c>
      <c r="AJ6865">
        <v>4</v>
      </c>
      <c r="AK6865">
        <v>22</v>
      </c>
      <c r="AL6865">
        <v>0.11</v>
      </c>
      <c r="AM6865">
        <v>5</v>
      </c>
      <c r="AN6865">
        <v>5</v>
      </c>
      <c r="AO6865">
        <v>37</v>
      </c>
      <c r="AP6865">
        <v>5</v>
      </c>
      <c r="AQ6865">
        <v>22</v>
      </c>
    </row>
    <row r="6866" spans="1:43" hidden="1" x14ac:dyDescent="0.25">
      <c r="A6866" t="s">
        <v>24527</v>
      </c>
      <c r="B6866" t="s">
        <v>24528</v>
      </c>
      <c r="C6866" s="1" t="str">
        <f t="shared" si="482"/>
        <v>21:0134</v>
      </c>
      <c r="D6866" s="1" t="str">
        <f t="shared" si="483"/>
        <v>21:0078</v>
      </c>
      <c r="E6866" t="s">
        <v>24529</v>
      </c>
      <c r="F6866" t="s">
        <v>24530</v>
      </c>
      <c r="H6866">
        <v>54.622301499999999</v>
      </c>
      <c r="I6866">
        <v>-57.999504799999997</v>
      </c>
      <c r="J6866" s="1" t="str">
        <f t="shared" si="480"/>
        <v>Till</v>
      </c>
      <c r="K6866" s="1" t="str">
        <f t="shared" si="481"/>
        <v>&lt;63 micron</v>
      </c>
      <c r="L6866">
        <v>0.2</v>
      </c>
      <c r="M6866">
        <v>0.83</v>
      </c>
      <c r="N6866">
        <v>1</v>
      </c>
      <c r="O6866">
        <v>30</v>
      </c>
      <c r="P6866">
        <v>0.25</v>
      </c>
      <c r="Q6866">
        <v>2</v>
      </c>
      <c r="R6866">
        <v>0.54</v>
      </c>
      <c r="S6866">
        <v>0.25</v>
      </c>
      <c r="T6866">
        <v>3</v>
      </c>
      <c r="U6866">
        <v>13</v>
      </c>
      <c r="V6866">
        <v>25</v>
      </c>
      <c r="W6866">
        <v>1.53</v>
      </c>
      <c r="X6866">
        <v>5</v>
      </c>
      <c r="Y6866">
        <v>0.5</v>
      </c>
      <c r="Z6866">
        <v>0.12</v>
      </c>
      <c r="AA6866">
        <v>30</v>
      </c>
      <c r="AB6866">
        <v>0.3</v>
      </c>
      <c r="AC6866">
        <v>200</v>
      </c>
      <c r="AD6866">
        <v>0.5</v>
      </c>
      <c r="AE6866">
        <v>0.03</v>
      </c>
      <c r="AF6866">
        <v>4</v>
      </c>
      <c r="AG6866">
        <v>1050</v>
      </c>
      <c r="AH6866">
        <v>1</v>
      </c>
      <c r="AI6866">
        <v>2</v>
      </c>
      <c r="AJ6866">
        <v>3</v>
      </c>
      <c r="AK6866">
        <v>16</v>
      </c>
      <c r="AL6866">
        <v>0.08</v>
      </c>
      <c r="AM6866">
        <v>5</v>
      </c>
      <c r="AN6866">
        <v>5</v>
      </c>
      <c r="AO6866">
        <v>30</v>
      </c>
      <c r="AP6866">
        <v>5</v>
      </c>
      <c r="AQ6866">
        <v>20</v>
      </c>
    </row>
    <row r="6867" spans="1:43" hidden="1" x14ac:dyDescent="0.25">
      <c r="A6867" t="s">
        <v>24531</v>
      </c>
      <c r="B6867" t="s">
        <v>24532</v>
      </c>
      <c r="C6867" s="1" t="str">
        <f t="shared" si="482"/>
        <v>21:0134</v>
      </c>
      <c r="D6867" s="1" t="str">
        <f t="shared" si="483"/>
        <v>21:0078</v>
      </c>
      <c r="E6867" t="s">
        <v>24533</v>
      </c>
      <c r="F6867" t="s">
        <v>24534</v>
      </c>
      <c r="H6867">
        <v>54.706012100000002</v>
      </c>
      <c r="I6867">
        <v>-58.273165599999999</v>
      </c>
      <c r="J6867" s="1" t="str">
        <f t="shared" si="480"/>
        <v>Till</v>
      </c>
      <c r="K6867" s="1" t="str">
        <f t="shared" si="481"/>
        <v>&lt;63 micron</v>
      </c>
      <c r="L6867">
        <v>0.1</v>
      </c>
      <c r="M6867">
        <v>0.4</v>
      </c>
      <c r="N6867">
        <v>2</v>
      </c>
      <c r="O6867">
        <v>10</v>
      </c>
      <c r="P6867">
        <v>0.25</v>
      </c>
      <c r="Q6867">
        <v>1</v>
      </c>
      <c r="R6867">
        <v>0.59</v>
      </c>
      <c r="S6867">
        <v>0.25</v>
      </c>
      <c r="T6867">
        <v>2</v>
      </c>
      <c r="U6867">
        <v>13</v>
      </c>
      <c r="V6867">
        <v>13</v>
      </c>
      <c r="W6867">
        <v>1.29</v>
      </c>
      <c r="X6867">
        <v>5</v>
      </c>
      <c r="Y6867">
        <v>0.5</v>
      </c>
      <c r="Z6867">
        <v>0.05</v>
      </c>
      <c r="AA6867">
        <v>30</v>
      </c>
      <c r="AB6867">
        <v>0.17</v>
      </c>
      <c r="AC6867">
        <v>125</v>
      </c>
      <c r="AD6867">
        <v>0.5</v>
      </c>
      <c r="AE6867">
        <v>0.03</v>
      </c>
      <c r="AF6867">
        <v>3</v>
      </c>
      <c r="AG6867">
        <v>1240</v>
      </c>
      <c r="AH6867">
        <v>1</v>
      </c>
      <c r="AI6867">
        <v>2</v>
      </c>
      <c r="AJ6867">
        <v>2</v>
      </c>
      <c r="AK6867">
        <v>19</v>
      </c>
      <c r="AL6867">
        <v>0.06</v>
      </c>
      <c r="AM6867">
        <v>5</v>
      </c>
      <c r="AN6867">
        <v>5</v>
      </c>
      <c r="AO6867">
        <v>26</v>
      </c>
      <c r="AP6867">
        <v>5</v>
      </c>
      <c r="AQ6867">
        <v>12</v>
      </c>
    </row>
    <row r="6868" spans="1:43" hidden="1" x14ac:dyDescent="0.25">
      <c r="A6868" t="s">
        <v>24535</v>
      </c>
      <c r="B6868" t="s">
        <v>24536</v>
      </c>
      <c r="C6868" s="1" t="str">
        <f t="shared" si="482"/>
        <v>21:0134</v>
      </c>
      <c r="D6868" s="1" t="str">
        <f t="shared" si="483"/>
        <v>21:0078</v>
      </c>
      <c r="E6868" t="s">
        <v>24537</v>
      </c>
      <c r="F6868" t="s">
        <v>24538</v>
      </c>
      <c r="H6868">
        <v>54.715462500000001</v>
      </c>
      <c r="I6868">
        <v>-58.470620199999999</v>
      </c>
      <c r="J6868" s="1" t="str">
        <f t="shared" si="480"/>
        <v>Till</v>
      </c>
      <c r="K6868" s="1" t="str">
        <f t="shared" si="481"/>
        <v>&lt;63 micron</v>
      </c>
      <c r="L6868">
        <v>0.1</v>
      </c>
      <c r="M6868">
        <v>0.51</v>
      </c>
      <c r="N6868">
        <v>1</v>
      </c>
      <c r="O6868">
        <v>10</v>
      </c>
      <c r="P6868">
        <v>0.25</v>
      </c>
      <c r="Q6868">
        <v>2</v>
      </c>
      <c r="R6868">
        <v>0.6</v>
      </c>
      <c r="S6868">
        <v>0.25</v>
      </c>
      <c r="T6868">
        <v>2</v>
      </c>
      <c r="U6868">
        <v>19</v>
      </c>
      <c r="V6868">
        <v>18</v>
      </c>
      <c r="W6868">
        <v>1.43</v>
      </c>
      <c r="X6868">
        <v>5</v>
      </c>
      <c r="Y6868">
        <v>0.5</v>
      </c>
      <c r="Z6868">
        <v>0.05</v>
      </c>
      <c r="AA6868">
        <v>30</v>
      </c>
      <c r="AB6868">
        <v>0.17</v>
      </c>
      <c r="AC6868">
        <v>145</v>
      </c>
      <c r="AD6868">
        <v>0.5</v>
      </c>
      <c r="AE6868">
        <v>0.03</v>
      </c>
      <c r="AF6868">
        <v>7</v>
      </c>
      <c r="AG6868">
        <v>1200</v>
      </c>
      <c r="AH6868">
        <v>10</v>
      </c>
      <c r="AI6868">
        <v>2</v>
      </c>
      <c r="AJ6868">
        <v>2</v>
      </c>
      <c r="AK6868">
        <v>21</v>
      </c>
      <c r="AL6868">
        <v>7.0000000000000007E-2</v>
      </c>
      <c r="AM6868">
        <v>5</v>
      </c>
      <c r="AN6868">
        <v>5</v>
      </c>
      <c r="AO6868">
        <v>27</v>
      </c>
      <c r="AP6868">
        <v>5</v>
      </c>
      <c r="AQ6868">
        <v>16</v>
      </c>
    </row>
    <row r="6869" spans="1:43" hidden="1" x14ac:dyDescent="0.25">
      <c r="A6869" t="s">
        <v>24539</v>
      </c>
      <c r="B6869" t="s">
        <v>24540</v>
      </c>
      <c r="C6869" s="1" t="str">
        <f t="shared" si="482"/>
        <v>21:0134</v>
      </c>
      <c r="D6869" s="1" t="str">
        <f t="shared" si="483"/>
        <v>21:0078</v>
      </c>
      <c r="E6869" t="s">
        <v>24541</v>
      </c>
      <c r="F6869" t="s">
        <v>24542</v>
      </c>
      <c r="H6869">
        <v>54.8164418</v>
      </c>
      <c r="I6869">
        <v>-58.720188</v>
      </c>
      <c r="J6869" s="1" t="str">
        <f t="shared" ref="J6869:J6932" si="484">HYPERLINK("http://geochem.nrcan.gc.ca/cdogs/content/kwd/kwd020044_e.htm", "Till")</f>
        <v>Till</v>
      </c>
      <c r="K6869" s="1" t="str">
        <f t="shared" si="481"/>
        <v>&lt;63 micron</v>
      </c>
      <c r="L6869">
        <v>0.1</v>
      </c>
      <c r="M6869">
        <v>0.52</v>
      </c>
      <c r="N6869">
        <v>1</v>
      </c>
      <c r="O6869">
        <v>10</v>
      </c>
      <c r="P6869">
        <v>0.25</v>
      </c>
      <c r="Q6869">
        <v>2</v>
      </c>
      <c r="R6869">
        <v>0.55000000000000004</v>
      </c>
      <c r="S6869">
        <v>0.25</v>
      </c>
      <c r="T6869">
        <v>2</v>
      </c>
      <c r="U6869">
        <v>15</v>
      </c>
      <c r="V6869">
        <v>12</v>
      </c>
      <c r="W6869">
        <v>1.92</v>
      </c>
      <c r="X6869">
        <v>5</v>
      </c>
      <c r="Y6869">
        <v>0.5</v>
      </c>
      <c r="Z6869">
        <v>0.04</v>
      </c>
      <c r="AA6869">
        <v>20</v>
      </c>
      <c r="AB6869">
        <v>0.18</v>
      </c>
      <c r="AC6869">
        <v>145</v>
      </c>
      <c r="AD6869">
        <v>0.5</v>
      </c>
      <c r="AE6869">
        <v>0.03</v>
      </c>
      <c r="AF6869">
        <v>3</v>
      </c>
      <c r="AG6869">
        <v>890</v>
      </c>
      <c r="AH6869">
        <v>2</v>
      </c>
      <c r="AI6869">
        <v>2</v>
      </c>
      <c r="AJ6869">
        <v>2</v>
      </c>
      <c r="AK6869">
        <v>22</v>
      </c>
      <c r="AL6869">
        <v>7.0000000000000007E-2</v>
      </c>
      <c r="AM6869">
        <v>5</v>
      </c>
      <c r="AN6869">
        <v>5</v>
      </c>
      <c r="AO6869">
        <v>34</v>
      </c>
      <c r="AP6869">
        <v>5</v>
      </c>
      <c r="AQ6869">
        <v>14</v>
      </c>
    </row>
    <row r="6870" spans="1:43" hidden="1" x14ac:dyDescent="0.25">
      <c r="A6870" t="s">
        <v>24543</v>
      </c>
      <c r="B6870" t="s">
        <v>24544</v>
      </c>
      <c r="C6870" s="1" t="str">
        <f t="shared" si="482"/>
        <v>21:0134</v>
      </c>
      <c r="D6870" s="1" t="str">
        <f t="shared" si="483"/>
        <v>21:0078</v>
      </c>
      <c r="E6870" t="s">
        <v>24545</v>
      </c>
      <c r="F6870" t="s">
        <v>24546</v>
      </c>
      <c r="H6870">
        <v>55.052542699999997</v>
      </c>
      <c r="I6870">
        <v>-59.185877300000001</v>
      </c>
      <c r="J6870" s="1" t="str">
        <f t="shared" si="484"/>
        <v>Till</v>
      </c>
      <c r="K6870" s="1" t="str">
        <f t="shared" si="481"/>
        <v>&lt;63 micron</v>
      </c>
      <c r="L6870">
        <v>0.2</v>
      </c>
      <c r="M6870">
        <v>0.54</v>
      </c>
      <c r="N6870">
        <v>1</v>
      </c>
      <c r="O6870">
        <v>20</v>
      </c>
      <c r="P6870">
        <v>0.25</v>
      </c>
      <c r="Q6870">
        <v>2</v>
      </c>
      <c r="R6870">
        <v>0.51</v>
      </c>
      <c r="S6870">
        <v>0.25</v>
      </c>
      <c r="T6870">
        <v>2</v>
      </c>
      <c r="U6870">
        <v>15</v>
      </c>
      <c r="V6870">
        <v>12</v>
      </c>
      <c r="W6870">
        <v>2.17</v>
      </c>
      <c r="X6870">
        <v>10</v>
      </c>
      <c r="Y6870">
        <v>1</v>
      </c>
      <c r="Z6870">
        <v>0.03</v>
      </c>
      <c r="AA6870">
        <v>40</v>
      </c>
      <c r="AB6870">
        <v>0.17</v>
      </c>
      <c r="AC6870">
        <v>210</v>
      </c>
      <c r="AD6870">
        <v>0.5</v>
      </c>
      <c r="AE6870">
        <v>0.02</v>
      </c>
      <c r="AF6870">
        <v>3</v>
      </c>
      <c r="AG6870">
        <v>520</v>
      </c>
      <c r="AH6870">
        <v>8</v>
      </c>
      <c r="AI6870">
        <v>2</v>
      </c>
      <c r="AJ6870">
        <v>2</v>
      </c>
      <c r="AK6870">
        <v>21</v>
      </c>
      <c r="AL6870">
        <v>0.11</v>
      </c>
      <c r="AM6870">
        <v>5</v>
      </c>
      <c r="AN6870">
        <v>5</v>
      </c>
      <c r="AO6870">
        <v>32</v>
      </c>
      <c r="AP6870">
        <v>5</v>
      </c>
      <c r="AQ6870">
        <v>48</v>
      </c>
    </row>
    <row r="6871" spans="1:43" hidden="1" x14ac:dyDescent="0.25">
      <c r="A6871" t="s">
        <v>24547</v>
      </c>
      <c r="B6871" t="s">
        <v>24548</v>
      </c>
      <c r="C6871" s="1" t="str">
        <f t="shared" si="482"/>
        <v>21:0134</v>
      </c>
      <c r="D6871" s="1" t="str">
        <f t="shared" si="483"/>
        <v>21:0078</v>
      </c>
      <c r="E6871" t="s">
        <v>24549</v>
      </c>
      <c r="F6871" t="s">
        <v>24550</v>
      </c>
      <c r="H6871">
        <v>53.177725199999998</v>
      </c>
      <c r="I6871">
        <v>-63.359806900000002</v>
      </c>
      <c r="J6871" s="1" t="str">
        <f t="shared" si="484"/>
        <v>Till</v>
      </c>
      <c r="K6871" s="1" t="str">
        <f t="shared" si="481"/>
        <v>&lt;63 micron</v>
      </c>
      <c r="L6871">
        <v>0.1</v>
      </c>
      <c r="M6871">
        <v>1</v>
      </c>
      <c r="N6871">
        <v>1</v>
      </c>
      <c r="O6871">
        <v>30</v>
      </c>
      <c r="P6871">
        <v>0.25</v>
      </c>
      <c r="Q6871">
        <v>1</v>
      </c>
      <c r="R6871">
        <v>0.36</v>
      </c>
      <c r="S6871">
        <v>0.25</v>
      </c>
      <c r="T6871">
        <v>6</v>
      </c>
      <c r="U6871">
        <v>29</v>
      </c>
      <c r="V6871">
        <v>19</v>
      </c>
      <c r="W6871">
        <v>2.23</v>
      </c>
      <c r="X6871">
        <v>10</v>
      </c>
      <c r="Y6871">
        <v>0.5</v>
      </c>
      <c r="Z6871">
        <v>0.08</v>
      </c>
      <c r="AA6871">
        <v>40</v>
      </c>
      <c r="AB6871">
        <v>0.24</v>
      </c>
      <c r="AC6871">
        <v>155</v>
      </c>
      <c r="AD6871">
        <v>0.5</v>
      </c>
      <c r="AE6871">
        <v>0.02</v>
      </c>
      <c r="AF6871">
        <v>10</v>
      </c>
      <c r="AG6871">
        <v>1050</v>
      </c>
      <c r="AH6871">
        <v>2</v>
      </c>
      <c r="AI6871">
        <v>4</v>
      </c>
      <c r="AJ6871">
        <v>4</v>
      </c>
      <c r="AK6871">
        <v>14</v>
      </c>
      <c r="AL6871">
        <v>0.1</v>
      </c>
      <c r="AM6871">
        <v>5</v>
      </c>
      <c r="AN6871">
        <v>5</v>
      </c>
      <c r="AO6871">
        <v>53</v>
      </c>
      <c r="AP6871">
        <v>5</v>
      </c>
      <c r="AQ6871">
        <v>14</v>
      </c>
    </row>
    <row r="6872" spans="1:43" hidden="1" x14ac:dyDescent="0.25">
      <c r="A6872" t="s">
        <v>24551</v>
      </c>
      <c r="B6872" t="s">
        <v>24552</v>
      </c>
      <c r="C6872" s="1" t="str">
        <f t="shared" si="482"/>
        <v>21:0134</v>
      </c>
      <c r="D6872" s="1" t="str">
        <f t="shared" si="483"/>
        <v>21:0078</v>
      </c>
      <c r="E6872" t="s">
        <v>24553</v>
      </c>
      <c r="F6872" t="s">
        <v>24554</v>
      </c>
      <c r="H6872">
        <v>55.003388000000001</v>
      </c>
      <c r="I6872">
        <v>-59.119090499999999</v>
      </c>
      <c r="J6872" s="1" t="str">
        <f t="shared" si="484"/>
        <v>Till</v>
      </c>
      <c r="K6872" s="1" t="str">
        <f t="shared" si="481"/>
        <v>&lt;63 micron</v>
      </c>
      <c r="L6872">
        <v>0.2</v>
      </c>
      <c r="M6872">
        <v>0.4</v>
      </c>
      <c r="N6872">
        <v>1</v>
      </c>
      <c r="O6872">
        <v>10</v>
      </c>
      <c r="P6872">
        <v>0.25</v>
      </c>
      <c r="Q6872">
        <v>1</v>
      </c>
      <c r="R6872">
        <v>0.53</v>
      </c>
      <c r="S6872">
        <v>0.25</v>
      </c>
      <c r="T6872">
        <v>1</v>
      </c>
      <c r="U6872">
        <v>14</v>
      </c>
      <c r="V6872">
        <v>16</v>
      </c>
      <c r="W6872">
        <v>1.92</v>
      </c>
      <c r="X6872">
        <v>10</v>
      </c>
      <c r="Y6872">
        <v>0.5</v>
      </c>
      <c r="Z6872">
        <v>0.02</v>
      </c>
      <c r="AA6872">
        <v>50</v>
      </c>
      <c r="AB6872">
        <v>0.13</v>
      </c>
      <c r="AC6872">
        <v>180</v>
      </c>
      <c r="AD6872">
        <v>0.5</v>
      </c>
      <c r="AE6872">
        <v>0.02</v>
      </c>
      <c r="AF6872">
        <v>3</v>
      </c>
      <c r="AG6872">
        <v>660</v>
      </c>
      <c r="AH6872">
        <v>12</v>
      </c>
      <c r="AI6872">
        <v>1</v>
      </c>
      <c r="AJ6872">
        <v>2</v>
      </c>
      <c r="AK6872">
        <v>27</v>
      </c>
      <c r="AL6872">
        <v>0.1</v>
      </c>
      <c r="AM6872">
        <v>5</v>
      </c>
      <c r="AN6872">
        <v>5</v>
      </c>
      <c r="AO6872">
        <v>27</v>
      </c>
      <c r="AP6872">
        <v>5</v>
      </c>
      <c r="AQ6872">
        <v>50</v>
      </c>
    </row>
    <row r="6873" spans="1:43" hidden="1" x14ac:dyDescent="0.25">
      <c r="A6873" t="s">
        <v>24555</v>
      </c>
      <c r="B6873" t="s">
        <v>24556</v>
      </c>
      <c r="C6873" s="1" t="str">
        <f t="shared" si="482"/>
        <v>21:0134</v>
      </c>
      <c r="D6873" s="1" t="str">
        <f t="shared" si="483"/>
        <v>21:0078</v>
      </c>
      <c r="E6873" t="s">
        <v>24557</v>
      </c>
      <c r="F6873" t="s">
        <v>24558</v>
      </c>
      <c r="H6873">
        <v>55.002003100000003</v>
      </c>
      <c r="I6873">
        <v>-59.197201399999997</v>
      </c>
      <c r="J6873" s="1" t="str">
        <f t="shared" si="484"/>
        <v>Till</v>
      </c>
      <c r="K6873" s="1" t="str">
        <f t="shared" si="481"/>
        <v>&lt;63 micron</v>
      </c>
      <c r="L6873">
        <v>0.1</v>
      </c>
      <c r="M6873">
        <v>0.53</v>
      </c>
      <c r="N6873">
        <v>4</v>
      </c>
      <c r="O6873">
        <v>10</v>
      </c>
      <c r="P6873">
        <v>0.25</v>
      </c>
      <c r="Q6873">
        <v>1</v>
      </c>
      <c r="R6873">
        <v>0.64</v>
      </c>
      <c r="S6873">
        <v>0.25</v>
      </c>
      <c r="T6873">
        <v>2</v>
      </c>
      <c r="U6873">
        <v>15</v>
      </c>
      <c r="V6873">
        <v>15</v>
      </c>
      <c r="W6873">
        <v>2.2200000000000002</v>
      </c>
      <c r="X6873">
        <v>10</v>
      </c>
      <c r="Y6873">
        <v>1</v>
      </c>
      <c r="Z6873">
        <v>0.03</v>
      </c>
      <c r="AA6873">
        <v>60</v>
      </c>
      <c r="AB6873">
        <v>0.19</v>
      </c>
      <c r="AC6873">
        <v>230</v>
      </c>
      <c r="AD6873">
        <v>0.5</v>
      </c>
      <c r="AE6873">
        <v>0.02</v>
      </c>
      <c r="AF6873">
        <v>4</v>
      </c>
      <c r="AG6873">
        <v>680</v>
      </c>
      <c r="AH6873">
        <v>16</v>
      </c>
      <c r="AI6873">
        <v>2</v>
      </c>
      <c r="AJ6873">
        <v>3</v>
      </c>
      <c r="AK6873">
        <v>25</v>
      </c>
      <c r="AL6873">
        <v>0.14000000000000001</v>
      </c>
      <c r="AM6873">
        <v>5</v>
      </c>
      <c r="AN6873">
        <v>5</v>
      </c>
      <c r="AO6873">
        <v>30</v>
      </c>
      <c r="AP6873">
        <v>5</v>
      </c>
      <c r="AQ6873">
        <v>42</v>
      </c>
    </row>
    <row r="6874" spans="1:43" hidden="1" x14ac:dyDescent="0.25">
      <c r="A6874" t="s">
        <v>24559</v>
      </c>
      <c r="B6874" t="s">
        <v>24560</v>
      </c>
      <c r="C6874" s="1" t="str">
        <f t="shared" si="482"/>
        <v>21:0134</v>
      </c>
      <c r="D6874" s="1" t="str">
        <f t="shared" si="483"/>
        <v>21:0078</v>
      </c>
      <c r="E6874" t="s">
        <v>24561</v>
      </c>
      <c r="F6874" t="s">
        <v>24562</v>
      </c>
      <c r="H6874">
        <v>55.004052100000003</v>
      </c>
      <c r="I6874">
        <v>-59.328675199999999</v>
      </c>
      <c r="J6874" s="1" t="str">
        <f t="shared" si="484"/>
        <v>Till</v>
      </c>
      <c r="K6874" s="1" t="str">
        <f t="shared" si="481"/>
        <v>&lt;63 micron</v>
      </c>
      <c r="L6874">
        <v>0.2</v>
      </c>
      <c r="M6874">
        <v>0.78</v>
      </c>
      <c r="N6874">
        <v>2</v>
      </c>
      <c r="O6874">
        <v>10</v>
      </c>
      <c r="P6874">
        <v>0.25</v>
      </c>
      <c r="Q6874">
        <v>1</v>
      </c>
      <c r="R6874">
        <v>0.81</v>
      </c>
      <c r="S6874">
        <v>0.25</v>
      </c>
      <c r="T6874">
        <v>2</v>
      </c>
      <c r="U6874">
        <v>20</v>
      </c>
      <c r="V6874">
        <v>19</v>
      </c>
      <c r="W6874">
        <v>2.11</v>
      </c>
      <c r="X6874">
        <v>5</v>
      </c>
      <c r="Y6874">
        <v>0.5</v>
      </c>
      <c r="Z6874">
        <v>0.03</v>
      </c>
      <c r="AA6874">
        <v>40</v>
      </c>
      <c r="AB6874">
        <v>0.24</v>
      </c>
      <c r="AC6874">
        <v>180</v>
      </c>
      <c r="AD6874">
        <v>0.5</v>
      </c>
      <c r="AE6874">
        <v>0.03</v>
      </c>
      <c r="AF6874">
        <v>3</v>
      </c>
      <c r="AG6874">
        <v>430</v>
      </c>
      <c r="AH6874">
        <v>6</v>
      </c>
      <c r="AI6874">
        <v>2</v>
      </c>
      <c r="AJ6874">
        <v>4</v>
      </c>
      <c r="AK6874">
        <v>47</v>
      </c>
      <c r="AL6874">
        <v>0.2</v>
      </c>
      <c r="AM6874">
        <v>5</v>
      </c>
      <c r="AN6874">
        <v>5</v>
      </c>
      <c r="AO6874">
        <v>43</v>
      </c>
      <c r="AP6874">
        <v>5</v>
      </c>
      <c r="AQ6874">
        <v>18</v>
      </c>
    </row>
    <row r="6875" spans="1:43" hidden="1" x14ac:dyDescent="0.25">
      <c r="A6875" t="s">
        <v>24563</v>
      </c>
      <c r="B6875" t="s">
        <v>24564</v>
      </c>
      <c r="C6875" s="1" t="str">
        <f t="shared" si="482"/>
        <v>21:0134</v>
      </c>
      <c r="D6875" s="1" t="str">
        <f t="shared" si="483"/>
        <v>21:0078</v>
      </c>
      <c r="E6875" t="s">
        <v>24565</v>
      </c>
      <c r="F6875" t="s">
        <v>24566</v>
      </c>
      <c r="H6875">
        <v>54.958189099999998</v>
      </c>
      <c r="I6875">
        <v>-59.2338618</v>
      </c>
      <c r="J6875" s="1" t="str">
        <f t="shared" si="484"/>
        <v>Till</v>
      </c>
      <c r="K6875" s="1" t="str">
        <f t="shared" si="481"/>
        <v>&lt;63 micron</v>
      </c>
      <c r="L6875">
        <v>0.2</v>
      </c>
      <c r="M6875">
        <v>0.63</v>
      </c>
      <c r="N6875">
        <v>2</v>
      </c>
      <c r="O6875">
        <v>10</v>
      </c>
      <c r="P6875">
        <v>0.25</v>
      </c>
      <c r="Q6875">
        <v>1</v>
      </c>
      <c r="R6875">
        <v>0.52</v>
      </c>
      <c r="S6875">
        <v>0.25</v>
      </c>
      <c r="T6875">
        <v>2</v>
      </c>
      <c r="U6875">
        <v>16</v>
      </c>
      <c r="V6875">
        <v>11</v>
      </c>
      <c r="W6875">
        <v>1.46</v>
      </c>
      <c r="X6875">
        <v>10</v>
      </c>
      <c r="Y6875">
        <v>0.5</v>
      </c>
      <c r="Z6875">
        <v>0.03</v>
      </c>
      <c r="AA6875">
        <v>40</v>
      </c>
      <c r="AB6875">
        <v>0.19</v>
      </c>
      <c r="AC6875">
        <v>130</v>
      </c>
      <c r="AD6875">
        <v>0.5</v>
      </c>
      <c r="AE6875">
        <v>0.02</v>
      </c>
      <c r="AF6875">
        <v>3</v>
      </c>
      <c r="AG6875">
        <v>680</v>
      </c>
      <c r="AH6875">
        <v>12</v>
      </c>
      <c r="AI6875">
        <v>1</v>
      </c>
      <c r="AJ6875">
        <v>3</v>
      </c>
      <c r="AK6875">
        <v>26</v>
      </c>
      <c r="AL6875">
        <v>0.14000000000000001</v>
      </c>
      <c r="AM6875">
        <v>5</v>
      </c>
      <c r="AN6875">
        <v>5</v>
      </c>
      <c r="AO6875">
        <v>33</v>
      </c>
      <c r="AP6875">
        <v>5</v>
      </c>
      <c r="AQ6875">
        <v>42</v>
      </c>
    </row>
    <row r="6876" spans="1:43" hidden="1" x14ac:dyDescent="0.25">
      <c r="A6876" t="s">
        <v>24567</v>
      </c>
      <c r="B6876" t="s">
        <v>24568</v>
      </c>
      <c r="C6876" s="1" t="str">
        <f t="shared" si="482"/>
        <v>21:0134</v>
      </c>
      <c r="D6876" s="1" t="str">
        <f t="shared" si="483"/>
        <v>21:0078</v>
      </c>
      <c r="E6876" t="s">
        <v>24569</v>
      </c>
      <c r="F6876" t="s">
        <v>24570</v>
      </c>
      <c r="H6876">
        <v>54.919490000000003</v>
      </c>
      <c r="I6876">
        <v>-59.236400199999999</v>
      </c>
      <c r="J6876" s="1" t="str">
        <f t="shared" si="484"/>
        <v>Till</v>
      </c>
      <c r="K6876" s="1" t="str">
        <f t="shared" si="481"/>
        <v>&lt;63 micron</v>
      </c>
      <c r="L6876">
        <v>0.1</v>
      </c>
      <c r="M6876">
        <v>0.71</v>
      </c>
      <c r="N6876">
        <v>2</v>
      </c>
      <c r="O6876">
        <v>10</v>
      </c>
      <c r="P6876">
        <v>0.5</v>
      </c>
      <c r="Q6876">
        <v>2</v>
      </c>
      <c r="R6876">
        <v>0.64</v>
      </c>
      <c r="S6876">
        <v>0.25</v>
      </c>
      <c r="T6876">
        <v>3</v>
      </c>
      <c r="U6876">
        <v>33</v>
      </c>
      <c r="V6876">
        <v>12</v>
      </c>
      <c r="W6876">
        <v>2.19</v>
      </c>
      <c r="X6876">
        <v>5</v>
      </c>
      <c r="Y6876">
        <v>0.5</v>
      </c>
      <c r="Z6876">
        <v>0.04</v>
      </c>
      <c r="AA6876">
        <v>60</v>
      </c>
      <c r="AB6876">
        <v>0.25</v>
      </c>
      <c r="AC6876">
        <v>175</v>
      </c>
      <c r="AD6876">
        <v>1</v>
      </c>
      <c r="AE6876">
        <v>0.03</v>
      </c>
      <c r="AF6876">
        <v>12</v>
      </c>
      <c r="AG6876">
        <v>910</v>
      </c>
      <c r="AH6876">
        <v>20</v>
      </c>
      <c r="AI6876">
        <v>1</v>
      </c>
      <c r="AJ6876">
        <v>3</v>
      </c>
      <c r="AK6876">
        <v>32</v>
      </c>
      <c r="AL6876">
        <v>0.12</v>
      </c>
      <c r="AM6876">
        <v>5</v>
      </c>
      <c r="AN6876">
        <v>5</v>
      </c>
      <c r="AO6876">
        <v>35</v>
      </c>
      <c r="AP6876">
        <v>5</v>
      </c>
      <c r="AQ6876">
        <v>36</v>
      </c>
    </row>
    <row r="6877" spans="1:43" hidden="1" x14ac:dyDescent="0.25">
      <c r="A6877" t="s">
        <v>24571</v>
      </c>
      <c r="B6877" t="s">
        <v>24572</v>
      </c>
      <c r="C6877" s="1" t="str">
        <f t="shared" si="482"/>
        <v>21:0134</v>
      </c>
      <c r="D6877" s="1" t="str">
        <f t="shared" si="483"/>
        <v>21:0078</v>
      </c>
      <c r="E6877" t="s">
        <v>24573</v>
      </c>
      <c r="F6877" t="s">
        <v>24574</v>
      </c>
      <c r="H6877">
        <v>54.960336699999999</v>
      </c>
      <c r="I6877">
        <v>-59.113701499999998</v>
      </c>
      <c r="J6877" s="1" t="str">
        <f t="shared" si="484"/>
        <v>Till</v>
      </c>
      <c r="K6877" s="1" t="str">
        <f t="shared" si="481"/>
        <v>&lt;63 micron</v>
      </c>
      <c r="L6877">
        <v>0.1</v>
      </c>
      <c r="M6877">
        <v>0.78</v>
      </c>
      <c r="N6877">
        <v>1</v>
      </c>
      <c r="O6877">
        <v>30</v>
      </c>
      <c r="P6877">
        <v>0.5</v>
      </c>
      <c r="Q6877">
        <v>1</v>
      </c>
      <c r="R6877">
        <v>0.6</v>
      </c>
      <c r="S6877">
        <v>0.25</v>
      </c>
      <c r="T6877">
        <v>2</v>
      </c>
      <c r="U6877">
        <v>20</v>
      </c>
      <c r="V6877">
        <v>15</v>
      </c>
      <c r="W6877">
        <v>2.19</v>
      </c>
      <c r="X6877">
        <v>5</v>
      </c>
      <c r="Y6877">
        <v>0.5</v>
      </c>
      <c r="Z6877">
        <v>0.04</v>
      </c>
      <c r="AA6877">
        <v>60</v>
      </c>
      <c r="AB6877">
        <v>0.25</v>
      </c>
      <c r="AC6877">
        <v>215</v>
      </c>
      <c r="AD6877">
        <v>0.5</v>
      </c>
      <c r="AE6877">
        <v>0.03</v>
      </c>
      <c r="AF6877">
        <v>4</v>
      </c>
      <c r="AG6877">
        <v>750</v>
      </c>
      <c r="AH6877">
        <v>10</v>
      </c>
      <c r="AI6877">
        <v>1</v>
      </c>
      <c r="AJ6877">
        <v>3</v>
      </c>
      <c r="AK6877">
        <v>29</v>
      </c>
      <c r="AL6877">
        <v>0.13</v>
      </c>
      <c r="AM6877">
        <v>5</v>
      </c>
      <c r="AN6877">
        <v>5</v>
      </c>
      <c r="AO6877">
        <v>31</v>
      </c>
      <c r="AP6877">
        <v>5</v>
      </c>
      <c r="AQ6877">
        <v>44</v>
      </c>
    </row>
    <row r="6878" spans="1:43" hidden="1" x14ac:dyDescent="0.25">
      <c r="A6878" t="s">
        <v>24575</v>
      </c>
      <c r="B6878" t="s">
        <v>24576</v>
      </c>
      <c r="C6878" s="1" t="str">
        <f t="shared" si="482"/>
        <v>21:0134</v>
      </c>
      <c r="D6878" s="1" t="str">
        <f t="shared" si="483"/>
        <v>21:0078</v>
      </c>
      <c r="E6878" t="s">
        <v>24577</v>
      </c>
      <c r="F6878" t="s">
        <v>24578</v>
      </c>
      <c r="H6878">
        <v>54.984638500000003</v>
      </c>
      <c r="I6878">
        <v>-59.005570400000003</v>
      </c>
      <c r="J6878" s="1" t="str">
        <f t="shared" si="484"/>
        <v>Till</v>
      </c>
      <c r="K6878" s="1" t="str">
        <f t="shared" si="481"/>
        <v>&lt;63 micron</v>
      </c>
      <c r="L6878">
        <v>0.1</v>
      </c>
      <c r="M6878">
        <v>1.08</v>
      </c>
      <c r="N6878">
        <v>4</v>
      </c>
      <c r="O6878">
        <v>20</v>
      </c>
      <c r="P6878">
        <v>0.25</v>
      </c>
      <c r="Q6878">
        <v>1</v>
      </c>
      <c r="R6878">
        <v>0.37</v>
      </c>
      <c r="S6878">
        <v>0.25</v>
      </c>
      <c r="T6878">
        <v>4</v>
      </c>
      <c r="U6878">
        <v>25</v>
      </c>
      <c r="V6878">
        <v>12</v>
      </c>
      <c r="W6878">
        <v>1.91</v>
      </c>
      <c r="X6878">
        <v>5</v>
      </c>
      <c r="Y6878">
        <v>0.5</v>
      </c>
      <c r="Z6878">
        <v>0.02</v>
      </c>
      <c r="AA6878">
        <v>30</v>
      </c>
      <c r="AB6878">
        <v>0.3</v>
      </c>
      <c r="AC6878">
        <v>130</v>
      </c>
      <c r="AD6878">
        <v>0.5</v>
      </c>
      <c r="AE6878">
        <v>0.02</v>
      </c>
      <c r="AF6878">
        <v>13</v>
      </c>
      <c r="AG6878">
        <v>370</v>
      </c>
      <c r="AH6878">
        <v>10</v>
      </c>
      <c r="AI6878">
        <v>1</v>
      </c>
      <c r="AJ6878">
        <v>2</v>
      </c>
      <c r="AK6878">
        <v>25</v>
      </c>
      <c r="AL6878">
        <v>0.17</v>
      </c>
      <c r="AM6878">
        <v>5</v>
      </c>
      <c r="AN6878">
        <v>5</v>
      </c>
      <c r="AO6878">
        <v>38</v>
      </c>
      <c r="AP6878">
        <v>5</v>
      </c>
      <c r="AQ6878">
        <v>18</v>
      </c>
    </row>
    <row r="6879" spans="1:43" hidden="1" x14ac:dyDescent="0.25">
      <c r="A6879" t="s">
        <v>24579</v>
      </c>
      <c r="B6879" t="s">
        <v>24580</v>
      </c>
      <c r="C6879" s="1" t="str">
        <f t="shared" si="482"/>
        <v>21:0134</v>
      </c>
      <c r="D6879" s="1" t="str">
        <f t="shared" si="483"/>
        <v>21:0078</v>
      </c>
      <c r="E6879" t="s">
        <v>24581</v>
      </c>
      <c r="F6879" t="s">
        <v>24582</v>
      </c>
      <c r="H6879">
        <v>54.935357799999998</v>
      </c>
      <c r="I6879">
        <v>-58.940676500000002</v>
      </c>
      <c r="J6879" s="1" t="str">
        <f t="shared" si="484"/>
        <v>Till</v>
      </c>
      <c r="K6879" s="1" t="str">
        <f t="shared" ref="K6879:K6942" si="485">HYPERLINK("http://geochem.nrcan.gc.ca/cdogs/content/kwd/kwd080004_e.htm", "&lt;63 micron")</f>
        <v>&lt;63 micron</v>
      </c>
      <c r="L6879">
        <v>0.1</v>
      </c>
      <c r="M6879">
        <v>0.81</v>
      </c>
      <c r="N6879">
        <v>1</v>
      </c>
      <c r="O6879">
        <v>10</v>
      </c>
      <c r="P6879">
        <v>0.25</v>
      </c>
      <c r="Q6879">
        <v>1</v>
      </c>
      <c r="R6879">
        <v>0.46</v>
      </c>
      <c r="S6879">
        <v>0.25</v>
      </c>
      <c r="T6879">
        <v>3</v>
      </c>
      <c r="U6879">
        <v>29</v>
      </c>
      <c r="V6879">
        <v>22</v>
      </c>
      <c r="W6879">
        <v>2.12</v>
      </c>
      <c r="X6879">
        <v>5</v>
      </c>
      <c r="Y6879">
        <v>0.5</v>
      </c>
      <c r="Z6879">
        <v>0.03</v>
      </c>
      <c r="AA6879">
        <v>40</v>
      </c>
      <c r="AB6879">
        <v>0.25</v>
      </c>
      <c r="AC6879">
        <v>115</v>
      </c>
      <c r="AD6879">
        <v>0.5</v>
      </c>
      <c r="AE6879">
        <v>0.02</v>
      </c>
      <c r="AF6879">
        <v>7</v>
      </c>
      <c r="AG6879">
        <v>660</v>
      </c>
      <c r="AH6879">
        <v>6</v>
      </c>
      <c r="AI6879">
        <v>1</v>
      </c>
      <c r="AJ6879">
        <v>2</v>
      </c>
      <c r="AK6879">
        <v>24</v>
      </c>
      <c r="AL6879">
        <v>0.12</v>
      </c>
      <c r="AM6879">
        <v>5</v>
      </c>
      <c r="AN6879">
        <v>5</v>
      </c>
      <c r="AO6879">
        <v>47</v>
      </c>
      <c r="AP6879">
        <v>5</v>
      </c>
      <c r="AQ6879">
        <v>14</v>
      </c>
    </row>
    <row r="6880" spans="1:43" hidden="1" x14ac:dyDescent="0.25">
      <c r="A6880" t="s">
        <v>24583</v>
      </c>
      <c r="B6880" t="s">
        <v>24584</v>
      </c>
      <c r="C6880" s="1" t="str">
        <f t="shared" si="482"/>
        <v>21:0134</v>
      </c>
      <c r="D6880" s="1" t="str">
        <f t="shared" si="483"/>
        <v>21:0078</v>
      </c>
      <c r="E6880" t="s">
        <v>24585</v>
      </c>
      <c r="F6880" t="s">
        <v>24586</v>
      </c>
      <c r="H6880">
        <v>54.8824173</v>
      </c>
      <c r="I6880">
        <v>-58.935014600000002</v>
      </c>
      <c r="J6880" s="1" t="str">
        <f t="shared" si="484"/>
        <v>Till</v>
      </c>
      <c r="K6880" s="1" t="str">
        <f t="shared" si="485"/>
        <v>&lt;63 micron</v>
      </c>
      <c r="L6880">
        <v>0.1</v>
      </c>
      <c r="M6880">
        <v>1.18</v>
      </c>
      <c r="N6880">
        <v>1</v>
      </c>
      <c r="O6880">
        <v>10</v>
      </c>
      <c r="P6880">
        <v>0.25</v>
      </c>
      <c r="Q6880">
        <v>1</v>
      </c>
      <c r="R6880">
        <v>0.42</v>
      </c>
      <c r="S6880">
        <v>0.25</v>
      </c>
      <c r="T6880">
        <v>3</v>
      </c>
      <c r="U6880">
        <v>29</v>
      </c>
      <c r="V6880">
        <v>19</v>
      </c>
      <c r="W6880">
        <v>2.25</v>
      </c>
      <c r="X6880">
        <v>5</v>
      </c>
      <c r="Y6880">
        <v>0.5</v>
      </c>
      <c r="Z6880">
        <v>0.02</v>
      </c>
      <c r="AA6880">
        <v>30</v>
      </c>
      <c r="AB6880">
        <v>0.2</v>
      </c>
      <c r="AC6880">
        <v>95</v>
      </c>
      <c r="AD6880">
        <v>0.5</v>
      </c>
      <c r="AE6880">
        <v>0.02</v>
      </c>
      <c r="AF6880">
        <v>7</v>
      </c>
      <c r="AG6880">
        <v>770</v>
      </c>
      <c r="AH6880">
        <v>6</v>
      </c>
      <c r="AI6880">
        <v>1</v>
      </c>
      <c r="AJ6880">
        <v>3</v>
      </c>
      <c r="AK6880">
        <v>19</v>
      </c>
      <c r="AL6880">
        <v>0.11</v>
      </c>
      <c r="AM6880">
        <v>5</v>
      </c>
      <c r="AN6880">
        <v>5</v>
      </c>
      <c r="AO6880">
        <v>45</v>
      </c>
      <c r="AP6880">
        <v>5</v>
      </c>
      <c r="AQ6880">
        <v>14</v>
      </c>
    </row>
    <row r="6881" spans="1:43" hidden="1" x14ac:dyDescent="0.25">
      <c r="A6881" t="s">
        <v>24587</v>
      </c>
      <c r="B6881" t="s">
        <v>24588</v>
      </c>
      <c r="C6881" s="1" t="str">
        <f t="shared" si="482"/>
        <v>21:0134</v>
      </c>
      <c r="D6881" s="1" t="str">
        <f t="shared" si="483"/>
        <v>21:0078</v>
      </c>
      <c r="E6881" t="s">
        <v>24589</v>
      </c>
      <c r="F6881" t="s">
        <v>24590</v>
      </c>
      <c r="H6881">
        <v>54.9039231</v>
      </c>
      <c r="I6881">
        <v>-58.939165000000003</v>
      </c>
      <c r="J6881" s="1" t="str">
        <f t="shared" si="484"/>
        <v>Till</v>
      </c>
      <c r="K6881" s="1" t="str">
        <f t="shared" si="485"/>
        <v>&lt;63 micron</v>
      </c>
      <c r="L6881">
        <v>0.1</v>
      </c>
      <c r="M6881">
        <v>0.65</v>
      </c>
      <c r="N6881">
        <v>2</v>
      </c>
      <c r="O6881">
        <v>20</v>
      </c>
      <c r="P6881">
        <v>0.25</v>
      </c>
      <c r="Q6881">
        <v>2</v>
      </c>
      <c r="R6881">
        <v>0.56999999999999995</v>
      </c>
      <c r="S6881">
        <v>0.25</v>
      </c>
      <c r="T6881">
        <v>4</v>
      </c>
      <c r="U6881">
        <v>36</v>
      </c>
      <c r="V6881">
        <v>32</v>
      </c>
      <c r="W6881">
        <v>2.17</v>
      </c>
      <c r="X6881">
        <v>5</v>
      </c>
      <c r="Y6881">
        <v>0.5</v>
      </c>
      <c r="Z6881">
        <v>0.04</v>
      </c>
      <c r="AA6881">
        <v>40</v>
      </c>
      <c r="AB6881">
        <v>0.3</v>
      </c>
      <c r="AC6881">
        <v>125</v>
      </c>
      <c r="AD6881">
        <v>0.5</v>
      </c>
      <c r="AE6881">
        <v>0.03</v>
      </c>
      <c r="AF6881">
        <v>13</v>
      </c>
      <c r="AG6881">
        <v>860</v>
      </c>
      <c r="AH6881">
        <v>8</v>
      </c>
      <c r="AI6881">
        <v>1</v>
      </c>
      <c r="AJ6881">
        <v>2</v>
      </c>
      <c r="AK6881">
        <v>27</v>
      </c>
      <c r="AL6881">
        <v>0.09</v>
      </c>
      <c r="AM6881">
        <v>5</v>
      </c>
      <c r="AN6881">
        <v>5</v>
      </c>
      <c r="AO6881">
        <v>48</v>
      </c>
      <c r="AP6881">
        <v>5</v>
      </c>
      <c r="AQ6881">
        <v>24</v>
      </c>
    </row>
    <row r="6882" spans="1:43" hidden="1" x14ac:dyDescent="0.25">
      <c r="A6882" t="s">
        <v>24591</v>
      </c>
      <c r="B6882" t="s">
        <v>24592</v>
      </c>
      <c r="C6882" s="1" t="str">
        <f t="shared" si="482"/>
        <v>21:0134</v>
      </c>
      <c r="D6882" s="1" t="str">
        <f t="shared" si="483"/>
        <v>21:0078</v>
      </c>
      <c r="E6882" t="s">
        <v>24593</v>
      </c>
      <c r="F6882" t="s">
        <v>24594</v>
      </c>
      <c r="H6882">
        <v>53.237523099999997</v>
      </c>
      <c r="I6882">
        <v>-63.421356500000002</v>
      </c>
      <c r="J6882" s="1" t="str">
        <f t="shared" si="484"/>
        <v>Till</v>
      </c>
      <c r="K6882" s="1" t="str">
        <f t="shared" si="485"/>
        <v>&lt;63 micron</v>
      </c>
      <c r="L6882">
        <v>0.1</v>
      </c>
      <c r="M6882">
        <v>1.22</v>
      </c>
      <c r="N6882">
        <v>1</v>
      </c>
      <c r="O6882">
        <v>40</v>
      </c>
      <c r="P6882">
        <v>0.25</v>
      </c>
      <c r="Q6882">
        <v>1</v>
      </c>
      <c r="R6882">
        <v>0.47</v>
      </c>
      <c r="S6882">
        <v>0.25</v>
      </c>
      <c r="T6882">
        <v>5</v>
      </c>
      <c r="U6882">
        <v>30</v>
      </c>
      <c r="V6882">
        <v>26</v>
      </c>
      <c r="W6882">
        <v>2.31</v>
      </c>
      <c r="X6882">
        <v>10</v>
      </c>
      <c r="Y6882">
        <v>0.5</v>
      </c>
      <c r="Z6882">
        <v>0.1</v>
      </c>
      <c r="AA6882">
        <v>50</v>
      </c>
      <c r="AB6882">
        <v>0.3</v>
      </c>
      <c r="AC6882">
        <v>175</v>
      </c>
      <c r="AD6882">
        <v>0.5</v>
      </c>
      <c r="AE6882">
        <v>0.02</v>
      </c>
      <c r="AF6882">
        <v>9</v>
      </c>
      <c r="AG6882">
        <v>1240</v>
      </c>
      <c r="AH6882">
        <v>4</v>
      </c>
      <c r="AI6882">
        <v>4</v>
      </c>
      <c r="AJ6882">
        <v>4</v>
      </c>
      <c r="AK6882">
        <v>16</v>
      </c>
      <c r="AL6882">
        <v>0.1</v>
      </c>
      <c r="AM6882">
        <v>5</v>
      </c>
      <c r="AN6882">
        <v>5</v>
      </c>
      <c r="AO6882">
        <v>56</v>
      </c>
      <c r="AP6882">
        <v>5</v>
      </c>
      <c r="AQ6882">
        <v>20</v>
      </c>
    </row>
    <row r="6883" spans="1:43" hidden="1" x14ac:dyDescent="0.25">
      <c r="A6883" t="s">
        <v>24595</v>
      </c>
      <c r="B6883" t="s">
        <v>24596</v>
      </c>
      <c r="C6883" s="1" t="str">
        <f t="shared" ref="C6883:C6946" si="486">HYPERLINK("http://geochem.nrcan.gc.ca/cdogs/content/bdl/bdl210134_e.htm", "21:0134")</f>
        <v>21:0134</v>
      </c>
      <c r="D6883" s="1" t="str">
        <f t="shared" ref="D6883:D6946" si="487">HYPERLINK("http://geochem.nrcan.gc.ca/cdogs/content/svy/svy210078_e.htm", "21:0078")</f>
        <v>21:0078</v>
      </c>
      <c r="E6883" t="s">
        <v>24597</v>
      </c>
      <c r="F6883" t="s">
        <v>24598</v>
      </c>
      <c r="H6883">
        <v>54.896382199999998</v>
      </c>
      <c r="I6883">
        <v>-58.904493199999997</v>
      </c>
      <c r="J6883" s="1" t="str">
        <f t="shared" si="484"/>
        <v>Till</v>
      </c>
      <c r="K6883" s="1" t="str">
        <f t="shared" si="485"/>
        <v>&lt;63 micron</v>
      </c>
      <c r="L6883">
        <v>0.1</v>
      </c>
      <c r="M6883">
        <v>0.86</v>
      </c>
      <c r="N6883">
        <v>1</v>
      </c>
      <c r="O6883">
        <v>20</v>
      </c>
      <c r="P6883">
        <v>0.5</v>
      </c>
      <c r="Q6883">
        <v>2</v>
      </c>
      <c r="R6883">
        <v>0.57999999999999996</v>
      </c>
      <c r="S6883">
        <v>0.25</v>
      </c>
      <c r="T6883">
        <v>3</v>
      </c>
      <c r="U6883">
        <v>25</v>
      </c>
      <c r="V6883">
        <v>18</v>
      </c>
      <c r="W6883">
        <v>2.0499999999999998</v>
      </c>
      <c r="X6883">
        <v>5</v>
      </c>
      <c r="Y6883">
        <v>0.5</v>
      </c>
      <c r="Z6883">
        <v>0.04</v>
      </c>
      <c r="AA6883">
        <v>50</v>
      </c>
      <c r="AB6883">
        <v>0.26</v>
      </c>
      <c r="AC6883">
        <v>145</v>
      </c>
      <c r="AD6883">
        <v>0.5</v>
      </c>
      <c r="AE6883">
        <v>0.03</v>
      </c>
      <c r="AF6883">
        <v>7</v>
      </c>
      <c r="AG6883">
        <v>850</v>
      </c>
      <c r="AH6883">
        <v>8</v>
      </c>
      <c r="AI6883">
        <v>1</v>
      </c>
      <c r="AJ6883">
        <v>3</v>
      </c>
      <c r="AK6883">
        <v>30</v>
      </c>
      <c r="AL6883">
        <v>0.13</v>
      </c>
      <c r="AM6883">
        <v>5</v>
      </c>
      <c r="AN6883">
        <v>5</v>
      </c>
      <c r="AO6883">
        <v>41</v>
      </c>
      <c r="AP6883">
        <v>5</v>
      </c>
      <c r="AQ6883">
        <v>28</v>
      </c>
    </row>
    <row r="6884" spans="1:43" hidden="1" x14ac:dyDescent="0.25">
      <c r="A6884" t="s">
        <v>24599</v>
      </c>
      <c r="B6884" t="s">
        <v>24600</v>
      </c>
      <c r="C6884" s="1" t="str">
        <f t="shared" si="486"/>
        <v>21:0134</v>
      </c>
      <c r="D6884" s="1" t="str">
        <f t="shared" si="487"/>
        <v>21:0078</v>
      </c>
      <c r="E6884" t="s">
        <v>24601</v>
      </c>
      <c r="F6884" t="s">
        <v>24602</v>
      </c>
      <c r="H6884">
        <v>54.868845700000001</v>
      </c>
      <c r="I6884">
        <v>-58.940598700000002</v>
      </c>
      <c r="J6884" s="1" t="str">
        <f t="shared" si="484"/>
        <v>Till</v>
      </c>
      <c r="K6884" s="1" t="str">
        <f t="shared" si="485"/>
        <v>&lt;63 micron</v>
      </c>
      <c r="L6884">
        <v>0.1</v>
      </c>
      <c r="M6884">
        <v>0.82</v>
      </c>
      <c r="N6884">
        <v>2</v>
      </c>
      <c r="O6884">
        <v>10</v>
      </c>
      <c r="P6884">
        <v>0.25</v>
      </c>
      <c r="Q6884">
        <v>2</v>
      </c>
      <c r="R6884">
        <v>0.75</v>
      </c>
      <c r="S6884">
        <v>0.25</v>
      </c>
      <c r="T6884">
        <v>3</v>
      </c>
      <c r="U6884">
        <v>29</v>
      </c>
      <c r="V6884">
        <v>33</v>
      </c>
      <c r="W6884">
        <v>2.16</v>
      </c>
      <c r="X6884">
        <v>5</v>
      </c>
      <c r="Y6884">
        <v>0.5</v>
      </c>
      <c r="Z6884">
        <v>0.04</v>
      </c>
      <c r="AA6884">
        <v>40</v>
      </c>
      <c r="AB6884">
        <v>0.3</v>
      </c>
      <c r="AC6884">
        <v>155</v>
      </c>
      <c r="AD6884">
        <v>0.5</v>
      </c>
      <c r="AE6884">
        <v>0.04</v>
      </c>
      <c r="AF6884">
        <v>7</v>
      </c>
      <c r="AG6884">
        <v>940</v>
      </c>
      <c r="AH6884">
        <v>6</v>
      </c>
      <c r="AI6884">
        <v>1</v>
      </c>
      <c r="AJ6884">
        <v>3</v>
      </c>
      <c r="AK6884">
        <v>42</v>
      </c>
      <c r="AL6884">
        <v>0.13</v>
      </c>
      <c r="AM6884">
        <v>5</v>
      </c>
      <c r="AN6884">
        <v>5</v>
      </c>
      <c r="AO6884">
        <v>46</v>
      </c>
      <c r="AP6884">
        <v>5</v>
      </c>
      <c r="AQ6884">
        <v>22</v>
      </c>
    </row>
    <row r="6885" spans="1:43" hidden="1" x14ac:dyDescent="0.25">
      <c r="A6885" t="s">
        <v>24603</v>
      </c>
      <c r="B6885" t="s">
        <v>24604</v>
      </c>
      <c r="C6885" s="1" t="str">
        <f t="shared" si="486"/>
        <v>21:0134</v>
      </c>
      <c r="D6885" s="1" t="str">
        <f t="shared" si="487"/>
        <v>21:0078</v>
      </c>
      <c r="E6885" t="s">
        <v>24605</v>
      </c>
      <c r="F6885" t="s">
        <v>24606</v>
      </c>
      <c r="H6885">
        <v>54.943872599999999</v>
      </c>
      <c r="I6885">
        <v>-59.130013699999999</v>
      </c>
      <c r="J6885" s="1" t="str">
        <f t="shared" si="484"/>
        <v>Till</v>
      </c>
      <c r="K6885" s="1" t="str">
        <f t="shared" si="485"/>
        <v>&lt;63 micron</v>
      </c>
      <c r="L6885">
        <v>0.1</v>
      </c>
      <c r="M6885">
        <v>1.03</v>
      </c>
      <c r="N6885">
        <v>4</v>
      </c>
      <c r="O6885">
        <v>30</v>
      </c>
      <c r="P6885">
        <v>0.25</v>
      </c>
      <c r="Q6885">
        <v>1</v>
      </c>
      <c r="R6885">
        <v>0.7</v>
      </c>
      <c r="S6885">
        <v>0.25</v>
      </c>
      <c r="T6885">
        <v>4</v>
      </c>
      <c r="U6885">
        <v>30</v>
      </c>
      <c r="V6885">
        <v>26</v>
      </c>
      <c r="W6885">
        <v>2.2799999999999998</v>
      </c>
      <c r="X6885">
        <v>10</v>
      </c>
      <c r="Y6885">
        <v>0.5</v>
      </c>
      <c r="Z6885">
        <v>7.0000000000000007E-2</v>
      </c>
      <c r="AA6885">
        <v>40</v>
      </c>
      <c r="AB6885">
        <v>0.37</v>
      </c>
      <c r="AC6885">
        <v>240</v>
      </c>
      <c r="AD6885">
        <v>0.5</v>
      </c>
      <c r="AE6885">
        <v>0.03</v>
      </c>
      <c r="AF6885">
        <v>11</v>
      </c>
      <c r="AG6885">
        <v>1120</v>
      </c>
      <c r="AH6885">
        <v>14</v>
      </c>
      <c r="AI6885">
        <v>4</v>
      </c>
      <c r="AJ6885">
        <v>4</v>
      </c>
      <c r="AK6885">
        <v>38</v>
      </c>
      <c r="AL6885">
        <v>0.14000000000000001</v>
      </c>
      <c r="AM6885">
        <v>5</v>
      </c>
      <c r="AN6885">
        <v>5</v>
      </c>
      <c r="AO6885">
        <v>43</v>
      </c>
      <c r="AP6885">
        <v>5</v>
      </c>
      <c r="AQ6885">
        <v>48</v>
      </c>
    </row>
    <row r="6886" spans="1:43" hidden="1" x14ac:dyDescent="0.25">
      <c r="A6886" t="s">
        <v>24607</v>
      </c>
      <c r="B6886" t="s">
        <v>24608</v>
      </c>
      <c r="C6886" s="1" t="str">
        <f t="shared" si="486"/>
        <v>21:0134</v>
      </c>
      <c r="D6886" s="1" t="str">
        <f t="shared" si="487"/>
        <v>21:0078</v>
      </c>
      <c r="E6886" t="s">
        <v>24609</v>
      </c>
      <c r="F6886" t="s">
        <v>24610</v>
      </c>
      <c r="H6886">
        <v>54.957628499999998</v>
      </c>
      <c r="I6886">
        <v>-59.062016</v>
      </c>
      <c r="J6886" s="1" t="str">
        <f t="shared" si="484"/>
        <v>Till</v>
      </c>
      <c r="K6886" s="1" t="str">
        <f t="shared" si="485"/>
        <v>&lt;63 micron</v>
      </c>
      <c r="L6886">
        <v>0.1</v>
      </c>
      <c r="M6886">
        <v>0.68</v>
      </c>
      <c r="N6886">
        <v>1</v>
      </c>
      <c r="O6886">
        <v>10</v>
      </c>
      <c r="P6886">
        <v>0.5</v>
      </c>
      <c r="Q6886">
        <v>2</v>
      </c>
      <c r="R6886">
        <v>0.44</v>
      </c>
      <c r="S6886">
        <v>0.25</v>
      </c>
      <c r="T6886">
        <v>2</v>
      </c>
      <c r="U6886">
        <v>22</v>
      </c>
      <c r="V6886">
        <v>21</v>
      </c>
      <c r="W6886">
        <v>1.98</v>
      </c>
      <c r="X6886">
        <v>5</v>
      </c>
      <c r="Y6886">
        <v>0.5</v>
      </c>
      <c r="Z6886">
        <v>0.02</v>
      </c>
      <c r="AA6886">
        <v>50</v>
      </c>
      <c r="AB6886">
        <v>0.22</v>
      </c>
      <c r="AC6886">
        <v>135</v>
      </c>
      <c r="AD6886">
        <v>0.5</v>
      </c>
      <c r="AE6886">
        <v>0.02</v>
      </c>
      <c r="AF6886">
        <v>6</v>
      </c>
      <c r="AG6886">
        <v>510</v>
      </c>
      <c r="AH6886">
        <v>10</v>
      </c>
      <c r="AI6886">
        <v>1</v>
      </c>
      <c r="AJ6886">
        <v>2</v>
      </c>
      <c r="AK6886">
        <v>22</v>
      </c>
      <c r="AL6886">
        <v>0.12</v>
      </c>
      <c r="AM6886">
        <v>5</v>
      </c>
      <c r="AN6886">
        <v>5</v>
      </c>
      <c r="AO6886">
        <v>35</v>
      </c>
      <c r="AP6886">
        <v>5</v>
      </c>
      <c r="AQ6886">
        <v>26</v>
      </c>
    </row>
    <row r="6887" spans="1:43" hidden="1" x14ac:dyDescent="0.25">
      <c r="A6887" t="s">
        <v>24611</v>
      </c>
      <c r="B6887" t="s">
        <v>24612</v>
      </c>
      <c r="C6887" s="1" t="str">
        <f t="shared" si="486"/>
        <v>21:0134</v>
      </c>
      <c r="D6887" s="1" t="str">
        <f t="shared" si="487"/>
        <v>21:0078</v>
      </c>
      <c r="E6887" t="s">
        <v>24613</v>
      </c>
      <c r="F6887" t="s">
        <v>24614</v>
      </c>
      <c r="H6887">
        <v>54.901895400000001</v>
      </c>
      <c r="I6887">
        <v>-59.062288199999998</v>
      </c>
      <c r="J6887" s="1" t="str">
        <f t="shared" si="484"/>
        <v>Till</v>
      </c>
      <c r="K6887" s="1" t="str">
        <f t="shared" si="485"/>
        <v>&lt;63 micron</v>
      </c>
      <c r="L6887">
        <v>0.1</v>
      </c>
      <c r="M6887">
        <v>1.55</v>
      </c>
      <c r="N6887">
        <v>2</v>
      </c>
      <c r="O6887">
        <v>60</v>
      </c>
      <c r="P6887">
        <v>0.5</v>
      </c>
      <c r="Q6887">
        <v>1</v>
      </c>
      <c r="R6887">
        <v>0.48</v>
      </c>
      <c r="S6887">
        <v>0.25</v>
      </c>
      <c r="T6887">
        <v>9</v>
      </c>
      <c r="U6887">
        <v>232</v>
      </c>
      <c r="V6887">
        <v>38</v>
      </c>
      <c r="W6887">
        <v>2.79</v>
      </c>
      <c r="X6887">
        <v>5</v>
      </c>
      <c r="Y6887">
        <v>0.5</v>
      </c>
      <c r="Z6887">
        <v>0.23</v>
      </c>
      <c r="AA6887">
        <v>40</v>
      </c>
      <c r="AB6887">
        <v>1.0900000000000001</v>
      </c>
      <c r="AC6887">
        <v>210</v>
      </c>
      <c r="AD6887">
        <v>0.5</v>
      </c>
      <c r="AE6887">
        <v>0.02</v>
      </c>
      <c r="AF6887">
        <v>47</v>
      </c>
      <c r="AG6887">
        <v>550</v>
      </c>
      <c r="AH6887">
        <v>14</v>
      </c>
      <c r="AI6887">
        <v>1</v>
      </c>
      <c r="AJ6887">
        <v>3</v>
      </c>
      <c r="AK6887">
        <v>28</v>
      </c>
      <c r="AL6887">
        <v>0.24</v>
      </c>
      <c r="AM6887">
        <v>5</v>
      </c>
      <c r="AN6887">
        <v>5</v>
      </c>
      <c r="AO6887">
        <v>65</v>
      </c>
      <c r="AP6887">
        <v>5</v>
      </c>
      <c r="AQ6887">
        <v>36</v>
      </c>
    </row>
    <row r="6888" spans="1:43" hidden="1" x14ac:dyDescent="0.25">
      <c r="A6888" t="s">
        <v>24615</v>
      </c>
      <c r="B6888" t="s">
        <v>24616</v>
      </c>
      <c r="C6888" s="1" t="str">
        <f t="shared" si="486"/>
        <v>21:0134</v>
      </c>
      <c r="D6888" s="1" t="str">
        <f t="shared" si="487"/>
        <v>21:0078</v>
      </c>
      <c r="E6888" t="s">
        <v>24617</v>
      </c>
      <c r="F6888" t="s">
        <v>24618</v>
      </c>
      <c r="H6888">
        <v>54.870962200000001</v>
      </c>
      <c r="I6888">
        <v>-59.084088199999997</v>
      </c>
      <c r="J6888" s="1" t="str">
        <f t="shared" si="484"/>
        <v>Till</v>
      </c>
      <c r="K6888" s="1" t="str">
        <f t="shared" si="485"/>
        <v>&lt;63 micron</v>
      </c>
      <c r="L6888">
        <v>0.2</v>
      </c>
      <c r="M6888">
        <v>0.74</v>
      </c>
      <c r="N6888">
        <v>1</v>
      </c>
      <c r="O6888">
        <v>10</v>
      </c>
      <c r="P6888">
        <v>0.5</v>
      </c>
      <c r="Q6888">
        <v>1</v>
      </c>
      <c r="R6888">
        <v>0.66</v>
      </c>
      <c r="S6888">
        <v>0.25</v>
      </c>
      <c r="T6888">
        <v>3</v>
      </c>
      <c r="U6888">
        <v>34</v>
      </c>
      <c r="V6888">
        <v>23</v>
      </c>
      <c r="W6888">
        <v>2.2999999999999998</v>
      </c>
      <c r="X6888">
        <v>5</v>
      </c>
      <c r="Y6888">
        <v>0.5</v>
      </c>
      <c r="Z6888">
        <v>0.03</v>
      </c>
      <c r="AA6888">
        <v>40</v>
      </c>
      <c r="AB6888">
        <v>0.28000000000000003</v>
      </c>
      <c r="AC6888">
        <v>150</v>
      </c>
      <c r="AD6888">
        <v>0.5</v>
      </c>
      <c r="AE6888">
        <v>0.03</v>
      </c>
      <c r="AF6888">
        <v>8</v>
      </c>
      <c r="AG6888">
        <v>680</v>
      </c>
      <c r="AH6888">
        <v>12</v>
      </c>
      <c r="AI6888">
        <v>1</v>
      </c>
      <c r="AJ6888">
        <v>3</v>
      </c>
      <c r="AK6888">
        <v>38</v>
      </c>
      <c r="AL6888">
        <v>0.14000000000000001</v>
      </c>
      <c r="AM6888">
        <v>5</v>
      </c>
      <c r="AN6888">
        <v>5</v>
      </c>
      <c r="AO6888">
        <v>49</v>
      </c>
      <c r="AP6888">
        <v>5</v>
      </c>
      <c r="AQ6888">
        <v>16</v>
      </c>
    </row>
    <row r="6889" spans="1:43" hidden="1" x14ac:dyDescent="0.25">
      <c r="A6889" t="s">
        <v>24619</v>
      </c>
      <c r="B6889" t="s">
        <v>24620</v>
      </c>
      <c r="C6889" s="1" t="str">
        <f t="shared" si="486"/>
        <v>21:0134</v>
      </c>
      <c r="D6889" s="1" t="str">
        <f t="shared" si="487"/>
        <v>21:0078</v>
      </c>
      <c r="E6889" t="s">
        <v>24621</v>
      </c>
      <c r="F6889" t="s">
        <v>24622</v>
      </c>
      <c r="H6889">
        <v>54.895378700000002</v>
      </c>
      <c r="I6889">
        <v>-59.127455400000002</v>
      </c>
      <c r="J6889" s="1" t="str">
        <f t="shared" si="484"/>
        <v>Till</v>
      </c>
      <c r="K6889" s="1" t="str">
        <f t="shared" si="485"/>
        <v>&lt;63 micron</v>
      </c>
      <c r="L6889">
        <v>0.1</v>
      </c>
      <c r="M6889">
        <v>0.65</v>
      </c>
      <c r="N6889">
        <v>1</v>
      </c>
      <c r="O6889">
        <v>10</v>
      </c>
      <c r="P6889">
        <v>0.5</v>
      </c>
      <c r="Q6889">
        <v>1</v>
      </c>
      <c r="R6889">
        <v>0.62</v>
      </c>
      <c r="S6889">
        <v>0.25</v>
      </c>
      <c r="T6889">
        <v>3</v>
      </c>
      <c r="U6889">
        <v>23</v>
      </c>
      <c r="V6889">
        <v>17</v>
      </c>
      <c r="W6889">
        <v>2.09</v>
      </c>
      <c r="X6889">
        <v>5</v>
      </c>
      <c r="Y6889">
        <v>0.5</v>
      </c>
      <c r="Z6889">
        <v>0.04</v>
      </c>
      <c r="AA6889">
        <v>60</v>
      </c>
      <c r="AB6889">
        <v>0.23</v>
      </c>
      <c r="AC6889">
        <v>165</v>
      </c>
      <c r="AD6889">
        <v>0.5</v>
      </c>
      <c r="AE6889">
        <v>0.03</v>
      </c>
      <c r="AF6889">
        <v>7</v>
      </c>
      <c r="AG6889">
        <v>850</v>
      </c>
      <c r="AH6889">
        <v>14</v>
      </c>
      <c r="AI6889">
        <v>1</v>
      </c>
      <c r="AJ6889">
        <v>3</v>
      </c>
      <c r="AK6889">
        <v>33</v>
      </c>
      <c r="AL6889">
        <v>0.11</v>
      </c>
      <c r="AM6889">
        <v>5</v>
      </c>
      <c r="AN6889">
        <v>5</v>
      </c>
      <c r="AO6889">
        <v>38</v>
      </c>
      <c r="AP6889">
        <v>5</v>
      </c>
      <c r="AQ6889">
        <v>30</v>
      </c>
    </row>
    <row r="6890" spans="1:43" hidden="1" x14ac:dyDescent="0.25">
      <c r="A6890" t="s">
        <v>24623</v>
      </c>
      <c r="B6890" t="s">
        <v>24624</v>
      </c>
      <c r="C6890" s="1" t="str">
        <f t="shared" si="486"/>
        <v>21:0134</v>
      </c>
      <c r="D6890" s="1" t="str">
        <f t="shared" si="487"/>
        <v>21:0078</v>
      </c>
      <c r="E6890" t="s">
        <v>24625</v>
      </c>
      <c r="F6890" t="s">
        <v>24626</v>
      </c>
      <c r="H6890">
        <v>54.8833755</v>
      </c>
      <c r="I6890">
        <v>-59.145532199999998</v>
      </c>
      <c r="J6890" s="1" t="str">
        <f t="shared" si="484"/>
        <v>Till</v>
      </c>
      <c r="K6890" s="1" t="str">
        <f t="shared" si="485"/>
        <v>&lt;63 micron</v>
      </c>
      <c r="L6890">
        <v>0.1</v>
      </c>
      <c r="M6890">
        <v>0.86</v>
      </c>
      <c r="N6890">
        <v>1</v>
      </c>
      <c r="O6890">
        <v>10</v>
      </c>
      <c r="P6890">
        <v>0.5</v>
      </c>
      <c r="Q6890">
        <v>1</v>
      </c>
      <c r="R6890">
        <v>0.49</v>
      </c>
      <c r="S6890">
        <v>0.25</v>
      </c>
      <c r="T6890">
        <v>3</v>
      </c>
      <c r="U6890">
        <v>27</v>
      </c>
      <c r="V6890">
        <v>14</v>
      </c>
      <c r="W6890">
        <v>2.25</v>
      </c>
      <c r="X6890">
        <v>5</v>
      </c>
      <c r="Y6890">
        <v>0.5</v>
      </c>
      <c r="Z6890">
        <v>0.03</v>
      </c>
      <c r="AA6890">
        <v>60</v>
      </c>
      <c r="AB6890">
        <v>0.24</v>
      </c>
      <c r="AC6890">
        <v>160</v>
      </c>
      <c r="AD6890">
        <v>1</v>
      </c>
      <c r="AE6890">
        <v>0.02</v>
      </c>
      <c r="AF6890">
        <v>6</v>
      </c>
      <c r="AG6890">
        <v>800</v>
      </c>
      <c r="AH6890">
        <v>14</v>
      </c>
      <c r="AI6890">
        <v>1</v>
      </c>
      <c r="AJ6890">
        <v>3</v>
      </c>
      <c r="AK6890">
        <v>24</v>
      </c>
      <c r="AL6890">
        <v>0.11</v>
      </c>
      <c r="AM6890">
        <v>5</v>
      </c>
      <c r="AN6890">
        <v>5</v>
      </c>
      <c r="AO6890">
        <v>39</v>
      </c>
      <c r="AP6890">
        <v>5</v>
      </c>
      <c r="AQ6890">
        <v>34</v>
      </c>
    </row>
    <row r="6891" spans="1:43" hidden="1" x14ac:dyDescent="0.25">
      <c r="A6891" t="s">
        <v>24627</v>
      </c>
      <c r="B6891" t="s">
        <v>24628</v>
      </c>
      <c r="C6891" s="1" t="str">
        <f t="shared" si="486"/>
        <v>21:0134</v>
      </c>
      <c r="D6891" s="1" t="str">
        <f t="shared" si="487"/>
        <v>21:0078</v>
      </c>
      <c r="E6891" t="s">
        <v>24629</v>
      </c>
      <c r="F6891" t="s">
        <v>24630</v>
      </c>
      <c r="H6891">
        <v>54.9129887</v>
      </c>
      <c r="I6891">
        <v>-59.198593899999999</v>
      </c>
      <c r="J6891" s="1" t="str">
        <f t="shared" si="484"/>
        <v>Till</v>
      </c>
      <c r="K6891" s="1" t="str">
        <f t="shared" si="485"/>
        <v>&lt;63 micron</v>
      </c>
      <c r="L6891">
        <v>0.1</v>
      </c>
      <c r="M6891">
        <v>0.72</v>
      </c>
      <c r="N6891">
        <v>2</v>
      </c>
      <c r="O6891">
        <v>20</v>
      </c>
      <c r="P6891">
        <v>0.25</v>
      </c>
      <c r="Q6891">
        <v>1</v>
      </c>
      <c r="R6891">
        <v>0.6</v>
      </c>
      <c r="S6891">
        <v>0.25</v>
      </c>
      <c r="T6891">
        <v>3</v>
      </c>
      <c r="U6891">
        <v>25</v>
      </c>
      <c r="V6891">
        <v>17</v>
      </c>
      <c r="W6891">
        <v>1.99</v>
      </c>
      <c r="X6891">
        <v>5</v>
      </c>
      <c r="Y6891">
        <v>0.5</v>
      </c>
      <c r="Z6891">
        <v>0.05</v>
      </c>
      <c r="AA6891">
        <v>40</v>
      </c>
      <c r="AB6891">
        <v>0.24</v>
      </c>
      <c r="AC6891">
        <v>155</v>
      </c>
      <c r="AD6891">
        <v>0.5</v>
      </c>
      <c r="AE6891">
        <v>0.02</v>
      </c>
      <c r="AF6891">
        <v>7</v>
      </c>
      <c r="AG6891">
        <v>1010</v>
      </c>
      <c r="AH6891">
        <v>8</v>
      </c>
      <c r="AI6891">
        <v>1</v>
      </c>
      <c r="AJ6891">
        <v>3</v>
      </c>
      <c r="AK6891">
        <v>30</v>
      </c>
      <c r="AL6891">
        <v>0.1</v>
      </c>
      <c r="AM6891">
        <v>5</v>
      </c>
      <c r="AN6891">
        <v>5</v>
      </c>
      <c r="AO6891">
        <v>37</v>
      </c>
      <c r="AP6891">
        <v>5</v>
      </c>
      <c r="AQ6891">
        <v>20</v>
      </c>
    </row>
    <row r="6892" spans="1:43" hidden="1" x14ac:dyDescent="0.25">
      <c r="A6892" t="s">
        <v>24631</v>
      </c>
      <c r="B6892" t="s">
        <v>24632</v>
      </c>
      <c r="C6892" s="1" t="str">
        <f t="shared" si="486"/>
        <v>21:0134</v>
      </c>
      <c r="D6892" s="1" t="str">
        <f t="shared" si="487"/>
        <v>21:0078</v>
      </c>
      <c r="E6892" t="s">
        <v>24633</v>
      </c>
      <c r="F6892" t="s">
        <v>24634</v>
      </c>
      <c r="H6892">
        <v>54.816019799999999</v>
      </c>
      <c r="I6892">
        <v>-59.383220399999999</v>
      </c>
      <c r="J6892" s="1" t="str">
        <f t="shared" si="484"/>
        <v>Till</v>
      </c>
      <c r="K6892" s="1" t="str">
        <f t="shared" si="485"/>
        <v>&lt;63 micron</v>
      </c>
      <c r="L6892">
        <v>0.1</v>
      </c>
      <c r="M6892">
        <v>0.73</v>
      </c>
      <c r="N6892">
        <v>2</v>
      </c>
      <c r="O6892">
        <v>20</v>
      </c>
      <c r="P6892">
        <v>0.5</v>
      </c>
      <c r="Q6892">
        <v>1</v>
      </c>
      <c r="R6892">
        <v>0.47</v>
      </c>
      <c r="S6892">
        <v>0.25</v>
      </c>
      <c r="T6892">
        <v>2</v>
      </c>
      <c r="U6892">
        <v>16</v>
      </c>
      <c r="V6892">
        <v>7</v>
      </c>
      <c r="W6892">
        <v>1.84</v>
      </c>
      <c r="X6892">
        <v>5</v>
      </c>
      <c r="Y6892">
        <v>0.5</v>
      </c>
      <c r="Z6892">
        <v>0.08</v>
      </c>
      <c r="AA6892">
        <v>60</v>
      </c>
      <c r="AB6892">
        <v>0.24</v>
      </c>
      <c r="AC6892">
        <v>185</v>
      </c>
      <c r="AD6892">
        <v>0.5</v>
      </c>
      <c r="AE6892">
        <v>0.02</v>
      </c>
      <c r="AF6892">
        <v>4</v>
      </c>
      <c r="AG6892">
        <v>740</v>
      </c>
      <c r="AH6892">
        <v>10</v>
      </c>
      <c r="AI6892">
        <v>1</v>
      </c>
      <c r="AJ6892">
        <v>3</v>
      </c>
      <c r="AK6892">
        <v>22</v>
      </c>
      <c r="AL6892">
        <v>0.11</v>
      </c>
      <c r="AM6892">
        <v>5</v>
      </c>
      <c r="AN6892">
        <v>5</v>
      </c>
      <c r="AO6892">
        <v>25</v>
      </c>
      <c r="AP6892">
        <v>5</v>
      </c>
      <c r="AQ6892">
        <v>34</v>
      </c>
    </row>
    <row r="6893" spans="1:43" hidden="1" x14ac:dyDescent="0.25">
      <c r="A6893" t="s">
        <v>24635</v>
      </c>
      <c r="B6893" t="s">
        <v>24636</v>
      </c>
      <c r="C6893" s="1" t="str">
        <f t="shared" si="486"/>
        <v>21:0134</v>
      </c>
      <c r="D6893" s="1" t="str">
        <f t="shared" si="487"/>
        <v>21:0078</v>
      </c>
      <c r="E6893" t="s">
        <v>24637</v>
      </c>
      <c r="F6893" t="s">
        <v>24638</v>
      </c>
      <c r="H6893">
        <v>53.383338100000003</v>
      </c>
      <c r="I6893">
        <v>-63.487427400000001</v>
      </c>
      <c r="J6893" s="1" t="str">
        <f t="shared" si="484"/>
        <v>Till</v>
      </c>
      <c r="K6893" s="1" t="str">
        <f t="shared" si="485"/>
        <v>&lt;63 micron</v>
      </c>
      <c r="L6893">
        <v>0.1</v>
      </c>
      <c r="M6893">
        <v>1.69</v>
      </c>
      <c r="N6893">
        <v>1</v>
      </c>
      <c r="O6893">
        <v>100</v>
      </c>
      <c r="P6893">
        <v>0.25</v>
      </c>
      <c r="Q6893">
        <v>1</v>
      </c>
      <c r="R6893">
        <v>0.32</v>
      </c>
      <c r="S6893">
        <v>0.25</v>
      </c>
      <c r="T6893">
        <v>10</v>
      </c>
      <c r="U6893">
        <v>40</v>
      </c>
      <c r="V6893">
        <v>19</v>
      </c>
      <c r="W6893">
        <v>2.33</v>
      </c>
      <c r="X6893">
        <v>10</v>
      </c>
      <c r="Y6893">
        <v>0.5</v>
      </c>
      <c r="Z6893">
        <v>0.32</v>
      </c>
      <c r="AA6893">
        <v>70</v>
      </c>
      <c r="AB6893">
        <v>0.78</v>
      </c>
      <c r="AC6893">
        <v>360</v>
      </c>
      <c r="AD6893">
        <v>0.5</v>
      </c>
      <c r="AE6893">
        <v>0.02</v>
      </c>
      <c r="AF6893">
        <v>18</v>
      </c>
      <c r="AG6893">
        <v>790</v>
      </c>
      <c r="AH6893">
        <v>2</v>
      </c>
      <c r="AI6893">
        <v>2</v>
      </c>
      <c r="AJ6893">
        <v>7</v>
      </c>
      <c r="AK6893">
        <v>17</v>
      </c>
      <c r="AL6893">
        <v>0.13</v>
      </c>
      <c r="AM6893">
        <v>5</v>
      </c>
      <c r="AN6893">
        <v>5</v>
      </c>
      <c r="AO6893">
        <v>50</v>
      </c>
      <c r="AP6893">
        <v>5</v>
      </c>
      <c r="AQ6893">
        <v>50</v>
      </c>
    </row>
    <row r="6894" spans="1:43" hidden="1" x14ac:dyDescent="0.25">
      <c r="A6894" t="s">
        <v>24639</v>
      </c>
      <c r="B6894" t="s">
        <v>24640</v>
      </c>
      <c r="C6894" s="1" t="str">
        <f t="shared" si="486"/>
        <v>21:0134</v>
      </c>
      <c r="D6894" s="1" t="str">
        <f t="shared" si="487"/>
        <v>21:0078</v>
      </c>
      <c r="E6894" t="s">
        <v>24641</v>
      </c>
      <c r="F6894" t="s">
        <v>24642</v>
      </c>
      <c r="H6894">
        <v>54.819894499999997</v>
      </c>
      <c r="I6894">
        <v>-59.414581300000002</v>
      </c>
      <c r="J6894" s="1" t="str">
        <f t="shared" si="484"/>
        <v>Till</v>
      </c>
      <c r="K6894" s="1" t="str">
        <f t="shared" si="485"/>
        <v>&lt;63 micron</v>
      </c>
      <c r="L6894">
        <v>0.1</v>
      </c>
      <c r="M6894">
        <v>0.81</v>
      </c>
      <c r="N6894">
        <v>1</v>
      </c>
      <c r="O6894">
        <v>10</v>
      </c>
      <c r="P6894">
        <v>0.25</v>
      </c>
      <c r="Q6894">
        <v>1</v>
      </c>
      <c r="R6894">
        <v>0.52</v>
      </c>
      <c r="S6894">
        <v>0.25</v>
      </c>
      <c r="T6894">
        <v>2</v>
      </c>
      <c r="U6894">
        <v>13</v>
      </c>
      <c r="V6894">
        <v>6</v>
      </c>
      <c r="W6894">
        <v>2.08</v>
      </c>
      <c r="X6894">
        <v>5</v>
      </c>
      <c r="Y6894">
        <v>0.5</v>
      </c>
      <c r="Z6894">
        <v>0.06</v>
      </c>
      <c r="AA6894">
        <v>60</v>
      </c>
      <c r="AB6894">
        <v>0.22</v>
      </c>
      <c r="AC6894">
        <v>185</v>
      </c>
      <c r="AD6894">
        <v>1</v>
      </c>
      <c r="AE6894">
        <v>0.02</v>
      </c>
      <c r="AF6894">
        <v>3</v>
      </c>
      <c r="AG6894">
        <v>830</v>
      </c>
      <c r="AH6894">
        <v>14</v>
      </c>
      <c r="AI6894">
        <v>1</v>
      </c>
      <c r="AJ6894">
        <v>3</v>
      </c>
      <c r="AK6894">
        <v>29</v>
      </c>
      <c r="AL6894">
        <v>0.14000000000000001</v>
      </c>
      <c r="AM6894">
        <v>5</v>
      </c>
      <c r="AN6894">
        <v>5</v>
      </c>
      <c r="AO6894">
        <v>25</v>
      </c>
      <c r="AP6894">
        <v>5</v>
      </c>
      <c r="AQ6894">
        <v>26</v>
      </c>
    </row>
    <row r="6895" spans="1:43" hidden="1" x14ac:dyDescent="0.25">
      <c r="A6895" t="s">
        <v>24643</v>
      </c>
      <c r="B6895" t="s">
        <v>24644</v>
      </c>
      <c r="C6895" s="1" t="str">
        <f t="shared" si="486"/>
        <v>21:0134</v>
      </c>
      <c r="D6895" s="1" t="str">
        <f t="shared" si="487"/>
        <v>21:0078</v>
      </c>
      <c r="E6895" t="s">
        <v>24645</v>
      </c>
      <c r="F6895" t="s">
        <v>24646</v>
      </c>
      <c r="H6895">
        <v>54.829160299999998</v>
      </c>
      <c r="I6895">
        <v>-59.489874</v>
      </c>
      <c r="J6895" s="1" t="str">
        <f t="shared" si="484"/>
        <v>Till</v>
      </c>
      <c r="K6895" s="1" t="str">
        <f t="shared" si="485"/>
        <v>&lt;63 micron</v>
      </c>
      <c r="L6895">
        <v>0.1</v>
      </c>
      <c r="M6895">
        <v>1.03</v>
      </c>
      <c r="N6895">
        <v>2</v>
      </c>
      <c r="O6895">
        <v>10</v>
      </c>
      <c r="P6895">
        <v>0.5</v>
      </c>
      <c r="Q6895">
        <v>1</v>
      </c>
      <c r="R6895">
        <v>0.65</v>
      </c>
      <c r="S6895">
        <v>0.25</v>
      </c>
      <c r="T6895">
        <v>3</v>
      </c>
      <c r="U6895">
        <v>15</v>
      </c>
      <c r="V6895">
        <v>13</v>
      </c>
      <c r="W6895">
        <v>2.83</v>
      </c>
      <c r="X6895">
        <v>5</v>
      </c>
      <c r="Y6895">
        <v>0.5</v>
      </c>
      <c r="Z6895">
        <v>0.04</v>
      </c>
      <c r="AA6895">
        <v>60</v>
      </c>
      <c r="AB6895">
        <v>0.33</v>
      </c>
      <c r="AC6895">
        <v>230</v>
      </c>
      <c r="AD6895">
        <v>1</v>
      </c>
      <c r="AE6895">
        <v>0.02</v>
      </c>
      <c r="AF6895">
        <v>4</v>
      </c>
      <c r="AG6895">
        <v>860</v>
      </c>
      <c r="AH6895">
        <v>18</v>
      </c>
      <c r="AI6895">
        <v>1</v>
      </c>
      <c r="AJ6895">
        <v>4</v>
      </c>
      <c r="AK6895">
        <v>34</v>
      </c>
      <c r="AL6895">
        <v>0.22</v>
      </c>
      <c r="AM6895">
        <v>5</v>
      </c>
      <c r="AN6895">
        <v>5</v>
      </c>
      <c r="AO6895">
        <v>38</v>
      </c>
      <c r="AP6895">
        <v>5</v>
      </c>
      <c r="AQ6895">
        <v>30</v>
      </c>
    </row>
    <row r="6896" spans="1:43" hidden="1" x14ac:dyDescent="0.25">
      <c r="A6896" t="s">
        <v>24647</v>
      </c>
      <c r="B6896" t="s">
        <v>24648</v>
      </c>
      <c r="C6896" s="1" t="str">
        <f t="shared" si="486"/>
        <v>21:0134</v>
      </c>
      <c r="D6896" s="1" t="str">
        <f t="shared" si="487"/>
        <v>21:0078</v>
      </c>
      <c r="E6896" t="s">
        <v>24649</v>
      </c>
      <c r="F6896" t="s">
        <v>24650</v>
      </c>
      <c r="H6896">
        <v>54.758295799999999</v>
      </c>
      <c r="I6896">
        <v>-59.482414800000001</v>
      </c>
      <c r="J6896" s="1" t="str">
        <f t="shared" si="484"/>
        <v>Till</v>
      </c>
      <c r="K6896" s="1" t="str">
        <f t="shared" si="485"/>
        <v>&lt;63 micron</v>
      </c>
      <c r="L6896">
        <v>0.1</v>
      </c>
      <c r="M6896">
        <v>0.9</v>
      </c>
      <c r="N6896">
        <v>2</v>
      </c>
      <c r="O6896">
        <v>40</v>
      </c>
      <c r="P6896">
        <v>0.5</v>
      </c>
      <c r="Q6896">
        <v>1</v>
      </c>
      <c r="R6896">
        <v>0.63</v>
      </c>
      <c r="S6896">
        <v>0.25</v>
      </c>
      <c r="T6896">
        <v>5</v>
      </c>
      <c r="U6896">
        <v>31</v>
      </c>
      <c r="V6896">
        <v>16</v>
      </c>
      <c r="W6896">
        <v>2.09</v>
      </c>
      <c r="X6896">
        <v>5</v>
      </c>
      <c r="Y6896">
        <v>0.5</v>
      </c>
      <c r="Z6896">
        <v>0.13</v>
      </c>
      <c r="AA6896">
        <v>50</v>
      </c>
      <c r="AB6896">
        <v>0.43</v>
      </c>
      <c r="AC6896">
        <v>225</v>
      </c>
      <c r="AD6896">
        <v>0.5</v>
      </c>
      <c r="AE6896">
        <v>0.02</v>
      </c>
      <c r="AF6896">
        <v>13</v>
      </c>
      <c r="AG6896">
        <v>880</v>
      </c>
      <c r="AH6896">
        <v>12</v>
      </c>
      <c r="AI6896">
        <v>1</v>
      </c>
      <c r="AJ6896">
        <v>3</v>
      </c>
      <c r="AK6896">
        <v>36</v>
      </c>
      <c r="AL6896">
        <v>0.12</v>
      </c>
      <c r="AM6896">
        <v>5</v>
      </c>
      <c r="AN6896">
        <v>5</v>
      </c>
      <c r="AO6896">
        <v>35</v>
      </c>
      <c r="AP6896">
        <v>5</v>
      </c>
      <c r="AQ6896">
        <v>30</v>
      </c>
    </row>
    <row r="6897" spans="1:43" hidden="1" x14ac:dyDescent="0.25">
      <c r="A6897" t="s">
        <v>24651</v>
      </c>
      <c r="B6897" t="s">
        <v>24652</v>
      </c>
      <c r="C6897" s="1" t="str">
        <f t="shared" si="486"/>
        <v>21:0134</v>
      </c>
      <c r="D6897" s="1" t="str">
        <f t="shared" si="487"/>
        <v>21:0078</v>
      </c>
      <c r="E6897" t="s">
        <v>24653</v>
      </c>
      <c r="F6897" t="s">
        <v>24654</v>
      </c>
      <c r="H6897">
        <v>54.756575499999997</v>
      </c>
      <c r="I6897">
        <v>-59.389054899999998</v>
      </c>
      <c r="J6897" s="1" t="str">
        <f t="shared" si="484"/>
        <v>Till</v>
      </c>
      <c r="K6897" s="1" t="str">
        <f t="shared" si="485"/>
        <v>&lt;63 micron</v>
      </c>
      <c r="L6897">
        <v>0.1</v>
      </c>
      <c r="M6897">
        <v>0.79</v>
      </c>
      <c r="N6897">
        <v>2</v>
      </c>
      <c r="O6897">
        <v>20</v>
      </c>
      <c r="P6897">
        <v>0.25</v>
      </c>
      <c r="Q6897">
        <v>2</v>
      </c>
      <c r="R6897">
        <v>0.62</v>
      </c>
      <c r="S6897">
        <v>0.25</v>
      </c>
      <c r="T6897">
        <v>4</v>
      </c>
      <c r="U6897">
        <v>36</v>
      </c>
      <c r="V6897">
        <v>27</v>
      </c>
      <c r="W6897">
        <v>2.02</v>
      </c>
      <c r="X6897">
        <v>5</v>
      </c>
      <c r="Y6897">
        <v>0.5</v>
      </c>
      <c r="Z6897">
        <v>0.06</v>
      </c>
      <c r="AA6897">
        <v>40</v>
      </c>
      <c r="AB6897">
        <v>0.26</v>
      </c>
      <c r="AC6897">
        <v>155</v>
      </c>
      <c r="AD6897">
        <v>0.5</v>
      </c>
      <c r="AE6897">
        <v>0.03</v>
      </c>
      <c r="AF6897">
        <v>8</v>
      </c>
      <c r="AG6897">
        <v>890</v>
      </c>
      <c r="AH6897">
        <v>2</v>
      </c>
      <c r="AI6897">
        <v>1</v>
      </c>
      <c r="AJ6897">
        <v>3</v>
      </c>
      <c r="AK6897">
        <v>33</v>
      </c>
      <c r="AL6897">
        <v>0.11</v>
      </c>
      <c r="AM6897">
        <v>5</v>
      </c>
      <c r="AN6897">
        <v>5</v>
      </c>
      <c r="AO6897">
        <v>46</v>
      </c>
      <c r="AP6897">
        <v>5</v>
      </c>
      <c r="AQ6897">
        <v>18</v>
      </c>
    </row>
    <row r="6898" spans="1:43" hidden="1" x14ac:dyDescent="0.25">
      <c r="A6898" t="s">
        <v>24655</v>
      </c>
      <c r="B6898" t="s">
        <v>24656</v>
      </c>
      <c r="C6898" s="1" t="str">
        <f t="shared" si="486"/>
        <v>21:0134</v>
      </c>
      <c r="D6898" s="1" t="str">
        <f t="shared" si="487"/>
        <v>21:0078</v>
      </c>
      <c r="E6898" t="s">
        <v>24657</v>
      </c>
      <c r="F6898" t="s">
        <v>24658</v>
      </c>
      <c r="H6898">
        <v>54.773235999999997</v>
      </c>
      <c r="I6898">
        <v>-59.410249</v>
      </c>
      <c r="J6898" s="1" t="str">
        <f t="shared" si="484"/>
        <v>Till</v>
      </c>
      <c r="K6898" s="1" t="str">
        <f t="shared" si="485"/>
        <v>&lt;63 micron</v>
      </c>
      <c r="L6898">
        <v>0.1</v>
      </c>
      <c r="M6898">
        <v>0.66</v>
      </c>
      <c r="N6898">
        <v>6</v>
      </c>
      <c r="O6898">
        <v>10</v>
      </c>
      <c r="P6898">
        <v>0.5</v>
      </c>
      <c r="Q6898">
        <v>2</v>
      </c>
      <c r="R6898">
        <v>0.38</v>
      </c>
      <c r="S6898">
        <v>0.25</v>
      </c>
      <c r="T6898">
        <v>2</v>
      </c>
      <c r="U6898">
        <v>16</v>
      </c>
      <c r="V6898">
        <v>11</v>
      </c>
      <c r="W6898">
        <v>1.99</v>
      </c>
      <c r="X6898">
        <v>10</v>
      </c>
      <c r="Y6898">
        <v>0.5</v>
      </c>
      <c r="Z6898">
        <v>0.04</v>
      </c>
      <c r="AA6898">
        <v>80</v>
      </c>
      <c r="AB6898">
        <v>0.19</v>
      </c>
      <c r="AC6898">
        <v>165</v>
      </c>
      <c r="AD6898">
        <v>1</v>
      </c>
      <c r="AE6898">
        <v>0.01</v>
      </c>
      <c r="AF6898">
        <v>4</v>
      </c>
      <c r="AG6898">
        <v>590</v>
      </c>
      <c r="AH6898">
        <v>14</v>
      </c>
      <c r="AI6898">
        <v>1</v>
      </c>
      <c r="AJ6898">
        <v>2</v>
      </c>
      <c r="AK6898">
        <v>18</v>
      </c>
      <c r="AL6898">
        <v>0.12</v>
      </c>
      <c r="AM6898">
        <v>5</v>
      </c>
      <c r="AN6898">
        <v>5</v>
      </c>
      <c r="AO6898">
        <v>21</v>
      </c>
      <c r="AP6898">
        <v>5</v>
      </c>
      <c r="AQ6898">
        <v>34</v>
      </c>
    </row>
    <row r="6899" spans="1:43" hidden="1" x14ac:dyDescent="0.25">
      <c r="A6899" t="s">
        <v>24659</v>
      </c>
      <c r="B6899" t="s">
        <v>24660</v>
      </c>
      <c r="C6899" s="1" t="str">
        <f t="shared" si="486"/>
        <v>21:0134</v>
      </c>
      <c r="D6899" s="1" t="str">
        <f t="shared" si="487"/>
        <v>21:0078</v>
      </c>
      <c r="E6899" t="s">
        <v>24661</v>
      </c>
      <c r="F6899" t="s">
        <v>24662</v>
      </c>
      <c r="H6899">
        <v>54.769864800000001</v>
      </c>
      <c r="I6899">
        <v>-59.159736199999998</v>
      </c>
      <c r="J6899" s="1" t="str">
        <f t="shared" si="484"/>
        <v>Till</v>
      </c>
      <c r="K6899" s="1" t="str">
        <f t="shared" si="485"/>
        <v>&lt;63 micron</v>
      </c>
      <c r="L6899">
        <v>0.1</v>
      </c>
      <c r="M6899">
        <v>0.64</v>
      </c>
      <c r="N6899">
        <v>2</v>
      </c>
      <c r="O6899">
        <v>20</v>
      </c>
      <c r="P6899">
        <v>0.25</v>
      </c>
      <c r="Q6899">
        <v>1</v>
      </c>
      <c r="R6899">
        <v>0.59</v>
      </c>
      <c r="S6899">
        <v>0.25</v>
      </c>
      <c r="T6899">
        <v>2</v>
      </c>
      <c r="U6899">
        <v>19</v>
      </c>
      <c r="V6899">
        <v>9</v>
      </c>
      <c r="W6899">
        <v>1.64</v>
      </c>
      <c r="X6899">
        <v>5</v>
      </c>
      <c r="Y6899">
        <v>0.5</v>
      </c>
      <c r="Z6899">
        <v>0.04</v>
      </c>
      <c r="AA6899">
        <v>40</v>
      </c>
      <c r="AB6899">
        <v>0.2</v>
      </c>
      <c r="AC6899">
        <v>125</v>
      </c>
      <c r="AD6899">
        <v>0.5</v>
      </c>
      <c r="AE6899">
        <v>0.02</v>
      </c>
      <c r="AF6899">
        <v>4</v>
      </c>
      <c r="AG6899">
        <v>1000</v>
      </c>
      <c r="AH6899">
        <v>6</v>
      </c>
      <c r="AI6899">
        <v>1</v>
      </c>
      <c r="AJ6899">
        <v>3</v>
      </c>
      <c r="AK6899">
        <v>27</v>
      </c>
      <c r="AL6899">
        <v>0.1</v>
      </c>
      <c r="AM6899">
        <v>5</v>
      </c>
      <c r="AN6899">
        <v>5</v>
      </c>
      <c r="AO6899">
        <v>33</v>
      </c>
      <c r="AP6899">
        <v>5</v>
      </c>
      <c r="AQ6899">
        <v>14</v>
      </c>
    </row>
    <row r="6900" spans="1:43" hidden="1" x14ac:dyDescent="0.25">
      <c r="A6900" t="s">
        <v>24663</v>
      </c>
      <c r="B6900" t="s">
        <v>24664</v>
      </c>
      <c r="C6900" s="1" t="str">
        <f t="shared" si="486"/>
        <v>21:0134</v>
      </c>
      <c r="D6900" s="1" t="str">
        <f t="shared" si="487"/>
        <v>21:0078</v>
      </c>
      <c r="E6900" t="s">
        <v>24665</v>
      </c>
      <c r="F6900" t="s">
        <v>24666</v>
      </c>
      <c r="H6900">
        <v>54.924886200000003</v>
      </c>
      <c r="I6900">
        <v>-59.3319033</v>
      </c>
      <c r="J6900" s="1" t="str">
        <f t="shared" si="484"/>
        <v>Till</v>
      </c>
      <c r="K6900" s="1" t="str">
        <f t="shared" si="485"/>
        <v>&lt;63 micron</v>
      </c>
      <c r="L6900">
        <v>0.1</v>
      </c>
      <c r="M6900">
        <v>0.59</v>
      </c>
      <c r="N6900">
        <v>2</v>
      </c>
      <c r="O6900">
        <v>10</v>
      </c>
      <c r="P6900">
        <v>0.5</v>
      </c>
      <c r="Q6900">
        <v>1</v>
      </c>
      <c r="R6900">
        <v>0.69</v>
      </c>
      <c r="S6900">
        <v>0.25</v>
      </c>
      <c r="T6900">
        <v>2</v>
      </c>
      <c r="U6900">
        <v>16</v>
      </c>
      <c r="V6900">
        <v>6</v>
      </c>
      <c r="W6900">
        <v>2.0699999999999998</v>
      </c>
      <c r="X6900">
        <v>10</v>
      </c>
      <c r="Y6900">
        <v>0.5</v>
      </c>
      <c r="Z6900">
        <v>0.03</v>
      </c>
      <c r="AA6900">
        <v>60</v>
      </c>
      <c r="AB6900">
        <v>0.16</v>
      </c>
      <c r="AC6900">
        <v>160</v>
      </c>
      <c r="AD6900">
        <v>0.5</v>
      </c>
      <c r="AE6900">
        <v>0.02</v>
      </c>
      <c r="AF6900">
        <v>3</v>
      </c>
      <c r="AG6900">
        <v>1220</v>
      </c>
      <c r="AH6900">
        <v>10</v>
      </c>
      <c r="AI6900">
        <v>1</v>
      </c>
      <c r="AJ6900">
        <v>3</v>
      </c>
      <c r="AK6900">
        <v>32</v>
      </c>
      <c r="AL6900">
        <v>0.11</v>
      </c>
      <c r="AM6900">
        <v>5</v>
      </c>
      <c r="AN6900">
        <v>5</v>
      </c>
      <c r="AO6900">
        <v>38</v>
      </c>
      <c r="AP6900">
        <v>5</v>
      </c>
      <c r="AQ6900">
        <v>22</v>
      </c>
    </row>
    <row r="6901" spans="1:43" hidden="1" x14ac:dyDescent="0.25">
      <c r="A6901" t="s">
        <v>24667</v>
      </c>
      <c r="B6901" t="s">
        <v>24668</v>
      </c>
      <c r="C6901" s="1" t="str">
        <f t="shared" si="486"/>
        <v>21:0134</v>
      </c>
      <c r="D6901" s="1" t="str">
        <f t="shared" si="487"/>
        <v>21:0078</v>
      </c>
      <c r="E6901" t="s">
        <v>24669</v>
      </c>
      <c r="F6901" t="s">
        <v>24670</v>
      </c>
      <c r="H6901">
        <v>54.944879200000003</v>
      </c>
      <c r="I6901">
        <v>-59.3205685</v>
      </c>
      <c r="J6901" s="1" t="str">
        <f t="shared" si="484"/>
        <v>Till</v>
      </c>
      <c r="K6901" s="1" t="str">
        <f t="shared" si="485"/>
        <v>&lt;63 micron</v>
      </c>
      <c r="L6901">
        <v>0.2</v>
      </c>
      <c r="M6901">
        <v>0.86</v>
      </c>
      <c r="N6901">
        <v>1</v>
      </c>
      <c r="O6901">
        <v>30</v>
      </c>
      <c r="P6901">
        <v>1</v>
      </c>
      <c r="Q6901">
        <v>2</v>
      </c>
      <c r="R6901">
        <v>0.64</v>
      </c>
      <c r="S6901">
        <v>0.25</v>
      </c>
      <c r="T6901">
        <v>3</v>
      </c>
      <c r="U6901">
        <v>18</v>
      </c>
      <c r="V6901">
        <v>9</v>
      </c>
      <c r="W6901">
        <v>2.2400000000000002</v>
      </c>
      <c r="X6901">
        <v>10</v>
      </c>
      <c r="Y6901">
        <v>0.5</v>
      </c>
      <c r="Z6901">
        <v>0.08</v>
      </c>
      <c r="AA6901">
        <v>70</v>
      </c>
      <c r="AB6901">
        <v>0.28999999999999998</v>
      </c>
      <c r="AC6901">
        <v>230</v>
      </c>
      <c r="AD6901">
        <v>0.5</v>
      </c>
      <c r="AE6901">
        <v>0.03</v>
      </c>
      <c r="AF6901">
        <v>5</v>
      </c>
      <c r="AG6901">
        <v>1030</v>
      </c>
      <c r="AH6901">
        <v>8</v>
      </c>
      <c r="AI6901">
        <v>1</v>
      </c>
      <c r="AJ6901">
        <v>4</v>
      </c>
      <c r="AK6901">
        <v>30</v>
      </c>
      <c r="AL6901">
        <v>0.13</v>
      </c>
      <c r="AM6901">
        <v>5</v>
      </c>
      <c r="AN6901">
        <v>5</v>
      </c>
      <c r="AO6901">
        <v>38</v>
      </c>
      <c r="AP6901">
        <v>5</v>
      </c>
      <c r="AQ6901">
        <v>38</v>
      </c>
    </row>
    <row r="6902" spans="1:43" hidden="1" x14ac:dyDescent="0.25">
      <c r="A6902" t="s">
        <v>24671</v>
      </c>
      <c r="B6902" t="s">
        <v>24672</v>
      </c>
      <c r="C6902" s="1" t="str">
        <f t="shared" si="486"/>
        <v>21:0134</v>
      </c>
      <c r="D6902" s="1" t="str">
        <f t="shared" si="487"/>
        <v>21:0078</v>
      </c>
      <c r="E6902" t="s">
        <v>24673</v>
      </c>
      <c r="F6902" t="s">
        <v>24674</v>
      </c>
      <c r="H6902">
        <v>54.9897402</v>
      </c>
      <c r="I6902">
        <v>-59.179336200000002</v>
      </c>
      <c r="J6902" s="1" t="str">
        <f t="shared" si="484"/>
        <v>Till</v>
      </c>
      <c r="K6902" s="1" t="str">
        <f t="shared" si="485"/>
        <v>&lt;63 micron</v>
      </c>
      <c r="L6902">
        <v>0.2</v>
      </c>
      <c r="M6902">
        <v>0.72</v>
      </c>
      <c r="N6902">
        <v>2</v>
      </c>
      <c r="O6902">
        <v>10</v>
      </c>
      <c r="P6902">
        <v>0.5</v>
      </c>
      <c r="Q6902">
        <v>1</v>
      </c>
      <c r="R6902">
        <v>0.33</v>
      </c>
      <c r="S6902">
        <v>0.25</v>
      </c>
      <c r="T6902">
        <v>1</v>
      </c>
      <c r="U6902">
        <v>17</v>
      </c>
      <c r="V6902">
        <v>7</v>
      </c>
      <c r="W6902">
        <v>2.4700000000000002</v>
      </c>
      <c r="X6902">
        <v>5</v>
      </c>
      <c r="Y6902">
        <v>0.5</v>
      </c>
      <c r="Z6902">
        <v>0.01</v>
      </c>
      <c r="AA6902">
        <v>60</v>
      </c>
      <c r="AB6902">
        <v>0.13</v>
      </c>
      <c r="AC6902">
        <v>175</v>
      </c>
      <c r="AD6902">
        <v>0.5</v>
      </c>
      <c r="AE6902">
        <v>0.01</v>
      </c>
      <c r="AF6902">
        <v>3</v>
      </c>
      <c r="AG6902">
        <v>310</v>
      </c>
      <c r="AH6902">
        <v>16</v>
      </c>
      <c r="AI6902">
        <v>1</v>
      </c>
      <c r="AJ6902">
        <v>2</v>
      </c>
      <c r="AK6902">
        <v>14</v>
      </c>
      <c r="AL6902">
        <v>0.16</v>
      </c>
      <c r="AM6902">
        <v>5</v>
      </c>
      <c r="AN6902">
        <v>5</v>
      </c>
      <c r="AO6902">
        <v>29</v>
      </c>
      <c r="AP6902">
        <v>5</v>
      </c>
      <c r="AQ6902">
        <v>38</v>
      </c>
    </row>
    <row r="6903" spans="1:43" hidden="1" x14ac:dyDescent="0.25">
      <c r="A6903" t="s">
        <v>24675</v>
      </c>
      <c r="B6903" t="s">
        <v>24676</v>
      </c>
      <c r="C6903" s="1" t="str">
        <f t="shared" si="486"/>
        <v>21:0134</v>
      </c>
      <c r="D6903" s="1" t="str">
        <f t="shared" si="487"/>
        <v>21:0078</v>
      </c>
      <c r="E6903" t="s">
        <v>24677</v>
      </c>
      <c r="F6903" t="s">
        <v>24678</v>
      </c>
      <c r="H6903">
        <v>55.063697099999999</v>
      </c>
      <c r="I6903">
        <v>-59.358760400000001</v>
      </c>
      <c r="J6903" s="1" t="str">
        <f t="shared" si="484"/>
        <v>Till</v>
      </c>
      <c r="K6903" s="1" t="str">
        <f t="shared" si="485"/>
        <v>&lt;63 micron</v>
      </c>
      <c r="L6903">
        <v>0.1</v>
      </c>
      <c r="M6903">
        <v>0.59</v>
      </c>
      <c r="N6903">
        <v>2</v>
      </c>
      <c r="O6903">
        <v>5</v>
      </c>
      <c r="P6903">
        <v>0.25</v>
      </c>
      <c r="Q6903">
        <v>1</v>
      </c>
      <c r="R6903">
        <v>0.45</v>
      </c>
      <c r="S6903">
        <v>0.25</v>
      </c>
      <c r="T6903">
        <v>1</v>
      </c>
      <c r="U6903">
        <v>18</v>
      </c>
      <c r="V6903">
        <v>5</v>
      </c>
      <c r="W6903">
        <v>1.91</v>
      </c>
      <c r="X6903">
        <v>5</v>
      </c>
      <c r="Y6903">
        <v>0.5</v>
      </c>
      <c r="Z6903">
        <v>0.02</v>
      </c>
      <c r="AA6903">
        <v>60</v>
      </c>
      <c r="AB6903">
        <v>0.12</v>
      </c>
      <c r="AC6903">
        <v>100</v>
      </c>
      <c r="AD6903">
        <v>0.5</v>
      </c>
      <c r="AE6903">
        <v>0.02</v>
      </c>
      <c r="AF6903">
        <v>3</v>
      </c>
      <c r="AG6903">
        <v>670</v>
      </c>
      <c r="AH6903">
        <v>6</v>
      </c>
      <c r="AI6903">
        <v>1</v>
      </c>
      <c r="AJ6903">
        <v>2</v>
      </c>
      <c r="AK6903">
        <v>21</v>
      </c>
      <c r="AL6903">
        <v>0.11</v>
      </c>
      <c r="AM6903">
        <v>5</v>
      </c>
      <c r="AN6903">
        <v>5</v>
      </c>
      <c r="AO6903">
        <v>31</v>
      </c>
      <c r="AP6903">
        <v>5</v>
      </c>
      <c r="AQ6903">
        <v>10</v>
      </c>
    </row>
    <row r="6904" spans="1:43" hidden="1" x14ac:dyDescent="0.25">
      <c r="A6904" t="s">
        <v>24679</v>
      </c>
      <c r="B6904" t="s">
        <v>24680</v>
      </c>
      <c r="C6904" s="1" t="str">
        <f t="shared" si="486"/>
        <v>21:0134</v>
      </c>
      <c r="D6904" s="1" t="str">
        <f t="shared" si="487"/>
        <v>21:0078</v>
      </c>
      <c r="E6904" t="s">
        <v>24681</v>
      </c>
      <c r="F6904" t="s">
        <v>24682</v>
      </c>
      <c r="H6904">
        <v>53.419424800000002</v>
      </c>
      <c r="I6904">
        <v>-63.559297800000003</v>
      </c>
      <c r="J6904" s="1" t="str">
        <f t="shared" si="484"/>
        <v>Till</v>
      </c>
      <c r="K6904" s="1" t="str">
        <f t="shared" si="485"/>
        <v>&lt;63 micron</v>
      </c>
      <c r="L6904">
        <v>0.1</v>
      </c>
      <c r="M6904">
        <v>1.69</v>
      </c>
      <c r="N6904">
        <v>1</v>
      </c>
      <c r="O6904">
        <v>120</v>
      </c>
      <c r="P6904">
        <v>0.25</v>
      </c>
      <c r="Q6904">
        <v>2</v>
      </c>
      <c r="R6904">
        <v>0.56000000000000005</v>
      </c>
      <c r="S6904">
        <v>0.25</v>
      </c>
      <c r="T6904">
        <v>10</v>
      </c>
      <c r="U6904">
        <v>44</v>
      </c>
      <c r="V6904">
        <v>23</v>
      </c>
      <c r="W6904">
        <v>2.66</v>
      </c>
      <c r="X6904">
        <v>10</v>
      </c>
      <c r="Y6904">
        <v>0.5</v>
      </c>
      <c r="Z6904">
        <v>0.39</v>
      </c>
      <c r="AA6904">
        <v>90</v>
      </c>
      <c r="AB6904">
        <v>0.83</v>
      </c>
      <c r="AC6904">
        <v>385</v>
      </c>
      <c r="AD6904">
        <v>0.5</v>
      </c>
      <c r="AE6904">
        <v>0.03</v>
      </c>
      <c r="AF6904">
        <v>17</v>
      </c>
      <c r="AG6904">
        <v>1160</v>
      </c>
      <c r="AH6904">
        <v>1</v>
      </c>
      <c r="AI6904">
        <v>2</v>
      </c>
      <c r="AJ6904">
        <v>8</v>
      </c>
      <c r="AK6904">
        <v>26</v>
      </c>
      <c r="AL6904">
        <v>0.16</v>
      </c>
      <c r="AM6904">
        <v>5</v>
      </c>
      <c r="AN6904">
        <v>5</v>
      </c>
      <c r="AO6904">
        <v>57</v>
      </c>
      <c r="AP6904">
        <v>5</v>
      </c>
      <c r="AQ6904">
        <v>50</v>
      </c>
    </row>
    <row r="6905" spans="1:43" hidden="1" x14ac:dyDescent="0.25">
      <c r="A6905" t="s">
        <v>24683</v>
      </c>
      <c r="B6905" t="s">
        <v>24684</v>
      </c>
      <c r="C6905" s="1" t="str">
        <f t="shared" si="486"/>
        <v>21:0134</v>
      </c>
      <c r="D6905" s="1" t="str">
        <f t="shared" si="487"/>
        <v>21:0078</v>
      </c>
      <c r="E6905" t="s">
        <v>24685</v>
      </c>
      <c r="F6905" t="s">
        <v>24686</v>
      </c>
      <c r="H6905">
        <v>55.043301599999999</v>
      </c>
      <c r="I6905">
        <v>-59.435829900000002</v>
      </c>
      <c r="J6905" s="1" t="str">
        <f t="shared" si="484"/>
        <v>Till</v>
      </c>
      <c r="K6905" s="1" t="str">
        <f t="shared" si="485"/>
        <v>&lt;63 micron</v>
      </c>
      <c r="L6905">
        <v>0.1</v>
      </c>
      <c r="M6905">
        <v>0.46</v>
      </c>
      <c r="N6905">
        <v>4</v>
      </c>
      <c r="O6905">
        <v>10</v>
      </c>
      <c r="P6905">
        <v>0.25</v>
      </c>
      <c r="Q6905">
        <v>1</v>
      </c>
      <c r="R6905">
        <v>0.52</v>
      </c>
      <c r="S6905">
        <v>0.25</v>
      </c>
      <c r="T6905">
        <v>1</v>
      </c>
      <c r="U6905">
        <v>15</v>
      </c>
      <c r="V6905">
        <v>10</v>
      </c>
      <c r="W6905">
        <v>0.94</v>
      </c>
      <c r="X6905">
        <v>5</v>
      </c>
      <c r="Y6905">
        <v>0.5</v>
      </c>
      <c r="Z6905">
        <v>0.02</v>
      </c>
      <c r="AA6905">
        <v>40</v>
      </c>
      <c r="AB6905">
        <v>0.11</v>
      </c>
      <c r="AC6905">
        <v>90</v>
      </c>
      <c r="AD6905">
        <v>0.5</v>
      </c>
      <c r="AE6905">
        <v>0.02</v>
      </c>
      <c r="AF6905">
        <v>2</v>
      </c>
      <c r="AG6905">
        <v>430</v>
      </c>
      <c r="AH6905">
        <v>4</v>
      </c>
      <c r="AI6905">
        <v>1</v>
      </c>
      <c r="AJ6905">
        <v>3</v>
      </c>
      <c r="AK6905">
        <v>26</v>
      </c>
      <c r="AL6905">
        <v>0.13</v>
      </c>
      <c r="AM6905">
        <v>5</v>
      </c>
      <c r="AN6905">
        <v>5</v>
      </c>
      <c r="AO6905">
        <v>28</v>
      </c>
      <c r="AP6905">
        <v>5</v>
      </c>
      <c r="AQ6905">
        <v>10</v>
      </c>
    </row>
    <row r="6906" spans="1:43" hidden="1" x14ac:dyDescent="0.25">
      <c r="A6906" t="s">
        <v>24687</v>
      </c>
      <c r="B6906" t="s">
        <v>24688</v>
      </c>
      <c r="C6906" s="1" t="str">
        <f t="shared" si="486"/>
        <v>21:0134</v>
      </c>
      <c r="D6906" s="1" t="str">
        <f t="shared" si="487"/>
        <v>21:0078</v>
      </c>
      <c r="E6906" t="s">
        <v>24689</v>
      </c>
      <c r="F6906" t="s">
        <v>24690</v>
      </c>
      <c r="H6906">
        <v>54.979636300000003</v>
      </c>
      <c r="I6906">
        <v>-59.516371100000001</v>
      </c>
      <c r="J6906" s="1" t="str">
        <f t="shared" si="484"/>
        <v>Till</v>
      </c>
      <c r="K6906" s="1" t="str">
        <f t="shared" si="485"/>
        <v>&lt;63 micron</v>
      </c>
      <c r="L6906">
        <v>0.1</v>
      </c>
      <c r="M6906">
        <v>0.77</v>
      </c>
      <c r="N6906">
        <v>2</v>
      </c>
      <c r="O6906">
        <v>10</v>
      </c>
      <c r="P6906">
        <v>0.25</v>
      </c>
      <c r="Q6906">
        <v>1</v>
      </c>
      <c r="R6906">
        <v>0.47</v>
      </c>
      <c r="S6906">
        <v>0.25</v>
      </c>
      <c r="T6906">
        <v>1</v>
      </c>
      <c r="U6906">
        <v>17</v>
      </c>
      <c r="V6906">
        <v>6</v>
      </c>
      <c r="W6906">
        <v>2.06</v>
      </c>
      <c r="X6906">
        <v>5</v>
      </c>
      <c r="Y6906">
        <v>0.5</v>
      </c>
      <c r="Z6906">
        <v>0.03</v>
      </c>
      <c r="AA6906">
        <v>40</v>
      </c>
      <c r="AB6906">
        <v>0.19</v>
      </c>
      <c r="AC6906">
        <v>120</v>
      </c>
      <c r="AD6906">
        <v>0.5</v>
      </c>
      <c r="AE6906">
        <v>0.02</v>
      </c>
      <c r="AF6906">
        <v>4</v>
      </c>
      <c r="AG6906">
        <v>440</v>
      </c>
      <c r="AH6906">
        <v>8</v>
      </c>
      <c r="AI6906">
        <v>1</v>
      </c>
      <c r="AJ6906">
        <v>2</v>
      </c>
      <c r="AK6906">
        <v>23</v>
      </c>
      <c r="AL6906">
        <v>0.19</v>
      </c>
      <c r="AM6906">
        <v>5</v>
      </c>
      <c r="AN6906">
        <v>5</v>
      </c>
      <c r="AO6906">
        <v>36</v>
      </c>
      <c r="AP6906">
        <v>5</v>
      </c>
      <c r="AQ6906">
        <v>14</v>
      </c>
    </row>
    <row r="6907" spans="1:43" hidden="1" x14ac:dyDescent="0.25">
      <c r="A6907" t="s">
        <v>24691</v>
      </c>
      <c r="B6907" t="s">
        <v>24692</v>
      </c>
      <c r="C6907" s="1" t="str">
        <f t="shared" si="486"/>
        <v>21:0134</v>
      </c>
      <c r="D6907" s="1" t="str">
        <f t="shared" si="487"/>
        <v>21:0078</v>
      </c>
      <c r="E6907" t="s">
        <v>24693</v>
      </c>
      <c r="F6907" t="s">
        <v>24694</v>
      </c>
      <c r="H6907">
        <v>55.221998200000002</v>
      </c>
      <c r="I6907">
        <v>-60.101610600000001</v>
      </c>
      <c r="J6907" s="1" t="str">
        <f t="shared" si="484"/>
        <v>Till</v>
      </c>
      <c r="K6907" s="1" t="str">
        <f t="shared" si="485"/>
        <v>&lt;63 micron</v>
      </c>
      <c r="L6907">
        <v>0.1</v>
      </c>
      <c r="M6907">
        <v>1.51</v>
      </c>
      <c r="N6907">
        <v>1</v>
      </c>
      <c r="O6907">
        <v>30</v>
      </c>
      <c r="P6907">
        <v>0.25</v>
      </c>
      <c r="Q6907">
        <v>1</v>
      </c>
      <c r="R6907">
        <v>0.59</v>
      </c>
      <c r="S6907">
        <v>0.25</v>
      </c>
      <c r="T6907">
        <v>6</v>
      </c>
      <c r="U6907">
        <v>38</v>
      </c>
      <c r="V6907">
        <v>38</v>
      </c>
      <c r="W6907">
        <v>1.58</v>
      </c>
      <c r="X6907">
        <v>5</v>
      </c>
      <c r="Y6907">
        <v>0.5</v>
      </c>
      <c r="Z6907">
        <v>0.05</v>
      </c>
      <c r="AA6907">
        <v>20</v>
      </c>
      <c r="AB6907">
        <v>0.51</v>
      </c>
      <c r="AC6907">
        <v>170</v>
      </c>
      <c r="AD6907">
        <v>0.5</v>
      </c>
      <c r="AE6907">
        <v>0.03</v>
      </c>
      <c r="AF6907">
        <v>25</v>
      </c>
      <c r="AG6907">
        <v>530</v>
      </c>
      <c r="AH6907">
        <v>4</v>
      </c>
      <c r="AI6907">
        <v>2</v>
      </c>
      <c r="AJ6907">
        <v>4</v>
      </c>
      <c r="AK6907">
        <v>36</v>
      </c>
      <c r="AL6907">
        <v>0.17</v>
      </c>
      <c r="AM6907">
        <v>5</v>
      </c>
      <c r="AN6907">
        <v>5</v>
      </c>
      <c r="AO6907">
        <v>40</v>
      </c>
      <c r="AP6907">
        <v>5</v>
      </c>
      <c r="AQ6907">
        <v>28</v>
      </c>
    </row>
    <row r="6908" spans="1:43" hidden="1" x14ac:dyDescent="0.25">
      <c r="A6908" t="s">
        <v>24695</v>
      </c>
      <c r="B6908" t="s">
        <v>24696</v>
      </c>
      <c r="C6908" s="1" t="str">
        <f t="shared" si="486"/>
        <v>21:0134</v>
      </c>
      <c r="D6908" s="1" t="str">
        <f t="shared" si="487"/>
        <v>21:0078</v>
      </c>
      <c r="E6908" t="s">
        <v>24697</v>
      </c>
      <c r="F6908" t="s">
        <v>24698</v>
      </c>
      <c r="H6908">
        <v>55.203261099999999</v>
      </c>
      <c r="I6908">
        <v>-60.263304900000001</v>
      </c>
      <c r="J6908" s="1" t="str">
        <f t="shared" si="484"/>
        <v>Till</v>
      </c>
      <c r="K6908" s="1" t="str">
        <f t="shared" si="485"/>
        <v>&lt;63 micron</v>
      </c>
      <c r="L6908">
        <v>0.1</v>
      </c>
      <c r="M6908">
        <v>1.4</v>
      </c>
      <c r="N6908">
        <v>1</v>
      </c>
      <c r="O6908">
        <v>5</v>
      </c>
      <c r="P6908">
        <v>0.25</v>
      </c>
      <c r="Q6908">
        <v>1</v>
      </c>
      <c r="R6908">
        <v>0.35</v>
      </c>
      <c r="S6908">
        <v>0.25</v>
      </c>
      <c r="T6908">
        <v>3</v>
      </c>
      <c r="U6908">
        <v>26</v>
      </c>
      <c r="V6908">
        <v>22</v>
      </c>
      <c r="W6908">
        <v>1.69</v>
      </c>
      <c r="X6908">
        <v>5</v>
      </c>
      <c r="Y6908">
        <v>0.5</v>
      </c>
      <c r="Z6908">
        <v>0.02</v>
      </c>
      <c r="AA6908">
        <v>10</v>
      </c>
      <c r="AB6908">
        <v>0.28999999999999998</v>
      </c>
      <c r="AC6908">
        <v>135</v>
      </c>
      <c r="AD6908">
        <v>0.5</v>
      </c>
      <c r="AE6908">
        <v>0.02</v>
      </c>
      <c r="AF6908">
        <v>13</v>
      </c>
      <c r="AG6908">
        <v>190</v>
      </c>
      <c r="AH6908">
        <v>4</v>
      </c>
      <c r="AI6908">
        <v>1</v>
      </c>
      <c r="AJ6908">
        <v>3</v>
      </c>
      <c r="AK6908">
        <v>17</v>
      </c>
      <c r="AL6908">
        <v>0.15</v>
      </c>
      <c r="AM6908">
        <v>5</v>
      </c>
      <c r="AN6908">
        <v>5</v>
      </c>
      <c r="AO6908">
        <v>37</v>
      </c>
      <c r="AP6908">
        <v>5</v>
      </c>
      <c r="AQ6908">
        <v>16</v>
      </c>
    </row>
    <row r="6909" spans="1:43" hidden="1" x14ac:dyDescent="0.25">
      <c r="A6909" t="s">
        <v>24699</v>
      </c>
      <c r="B6909" t="s">
        <v>24700</v>
      </c>
      <c r="C6909" s="1" t="str">
        <f t="shared" si="486"/>
        <v>21:0134</v>
      </c>
      <c r="D6909" s="1" t="str">
        <f t="shared" si="487"/>
        <v>21:0078</v>
      </c>
      <c r="E6909" t="s">
        <v>24701</v>
      </c>
      <c r="F6909" t="s">
        <v>24702</v>
      </c>
      <c r="H6909">
        <v>55.064177399999998</v>
      </c>
      <c r="I6909">
        <v>-60.156896400000001</v>
      </c>
      <c r="J6909" s="1" t="str">
        <f t="shared" si="484"/>
        <v>Till</v>
      </c>
      <c r="K6909" s="1" t="str">
        <f t="shared" si="485"/>
        <v>&lt;63 micron</v>
      </c>
      <c r="L6909">
        <v>0.1</v>
      </c>
      <c r="M6909">
        <v>1.52</v>
      </c>
      <c r="N6909">
        <v>1</v>
      </c>
      <c r="O6909">
        <v>50</v>
      </c>
      <c r="P6909">
        <v>0.5</v>
      </c>
      <c r="Q6909">
        <v>1</v>
      </c>
      <c r="R6909">
        <v>0.55000000000000004</v>
      </c>
      <c r="S6909">
        <v>0.25</v>
      </c>
      <c r="T6909">
        <v>9</v>
      </c>
      <c r="U6909">
        <v>40</v>
      </c>
      <c r="V6909">
        <v>32</v>
      </c>
      <c r="W6909">
        <v>2.2999999999999998</v>
      </c>
      <c r="X6909">
        <v>5</v>
      </c>
      <c r="Y6909">
        <v>0.5</v>
      </c>
      <c r="Z6909">
        <v>0.11</v>
      </c>
      <c r="AA6909">
        <v>40</v>
      </c>
      <c r="AB6909">
        <v>0.73</v>
      </c>
      <c r="AC6909">
        <v>270</v>
      </c>
      <c r="AD6909">
        <v>0.5</v>
      </c>
      <c r="AE6909">
        <v>0.02</v>
      </c>
      <c r="AF6909">
        <v>20</v>
      </c>
      <c r="AG6909">
        <v>760</v>
      </c>
      <c r="AH6909">
        <v>4</v>
      </c>
      <c r="AI6909">
        <v>1</v>
      </c>
      <c r="AJ6909">
        <v>4</v>
      </c>
      <c r="AK6909">
        <v>28</v>
      </c>
      <c r="AL6909">
        <v>0.15</v>
      </c>
      <c r="AM6909">
        <v>5</v>
      </c>
      <c r="AN6909">
        <v>5</v>
      </c>
      <c r="AO6909">
        <v>40</v>
      </c>
      <c r="AP6909">
        <v>5</v>
      </c>
      <c r="AQ6909">
        <v>40</v>
      </c>
    </row>
    <row r="6910" spans="1:43" hidden="1" x14ac:dyDescent="0.25">
      <c r="A6910" t="s">
        <v>24703</v>
      </c>
      <c r="B6910" t="s">
        <v>24704</v>
      </c>
      <c r="C6910" s="1" t="str">
        <f t="shared" si="486"/>
        <v>21:0134</v>
      </c>
      <c r="D6910" s="1" t="str">
        <f t="shared" si="487"/>
        <v>21:0078</v>
      </c>
      <c r="E6910" t="s">
        <v>24705</v>
      </c>
      <c r="F6910" t="s">
        <v>24706</v>
      </c>
      <c r="H6910">
        <v>55.167186399999999</v>
      </c>
      <c r="I6910">
        <v>-60.1794042</v>
      </c>
      <c r="J6910" s="1" t="str">
        <f t="shared" si="484"/>
        <v>Till</v>
      </c>
      <c r="K6910" s="1" t="str">
        <f t="shared" si="485"/>
        <v>&lt;63 micron</v>
      </c>
      <c r="L6910">
        <v>0.1</v>
      </c>
      <c r="M6910">
        <v>1.49</v>
      </c>
      <c r="N6910">
        <v>2</v>
      </c>
      <c r="O6910">
        <v>10</v>
      </c>
      <c r="P6910">
        <v>0.25</v>
      </c>
      <c r="Q6910">
        <v>1</v>
      </c>
      <c r="R6910">
        <v>0.49</v>
      </c>
      <c r="S6910">
        <v>0.25</v>
      </c>
      <c r="T6910">
        <v>6</v>
      </c>
      <c r="U6910">
        <v>38</v>
      </c>
      <c r="V6910">
        <v>21</v>
      </c>
      <c r="W6910">
        <v>1.86</v>
      </c>
      <c r="X6910">
        <v>5</v>
      </c>
      <c r="Y6910">
        <v>0.5</v>
      </c>
      <c r="Z6910">
        <v>0.02</v>
      </c>
      <c r="AA6910">
        <v>20</v>
      </c>
      <c r="AB6910">
        <v>0.48</v>
      </c>
      <c r="AC6910">
        <v>160</v>
      </c>
      <c r="AD6910">
        <v>0.5</v>
      </c>
      <c r="AE6910">
        <v>0.02</v>
      </c>
      <c r="AF6910">
        <v>22</v>
      </c>
      <c r="AG6910">
        <v>180</v>
      </c>
      <c r="AH6910">
        <v>4</v>
      </c>
      <c r="AI6910">
        <v>1</v>
      </c>
      <c r="AJ6910">
        <v>3</v>
      </c>
      <c r="AK6910">
        <v>29</v>
      </c>
      <c r="AL6910">
        <v>0.19</v>
      </c>
      <c r="AM6910">
        <v>5</v>
      </c>
      <c r="AN6910">
        <v>5</v>
      </c>
      <c r="AO6910">
        <v>42</v>
      </c>
      <c r="AP6910">
        <v>5</v>
      </c>
      <c r="AQ6910">
        <v>20</v>
      </c>
    </row>
    <row r="6911" spans="1:43" hidden="1" x14ac:dyDescent="0.25">
      <c r="A6911" t="s">
        <v>24707</v>
      </c>
      <c r="B6911" t="s">
        <v>24708</v>
      </c>
      <c r="C6911" s="1" t="str">
        <f t="shared" si="486"/>
        <v>21:0134</v>
      </c>
      <c r="D6911" s="1" t="str">
        <f t="shared" si="487"/>
        <v>21:0078</v>
      </c>
      <c r="E6911" t="s">
        <v>24709</v>
      </c>
      <c r="F6911" t="s">
        <v>24710</v>
      </c>
      <c r="H6911">
        <v>55.396359199999999</v>
      </c>
      <c r="I6911">
        <v>-60.837503699999999</v>
      </c>
      <c r="J6911" s="1" t="str">
        <f t="shared" si="484"/>
        <v>Till</v>
      </c>
      <c r="K6911" s="1" t="str">
        <f t="shared" si="485"/>
        <v>&lt;63 micron</v>
      </c>
      <c r="L6911">
        <v>0.1</v>
      </c>
      <c r="M6911">
        <v>2.71</v>
      </c>
      <c r="N6911">
        <v>1</v>
      </c>
      <c r="O6911">
        <v>20</v>
      </c>
      <c r="P6911">
        <v>0.25</v>
      </c>
      <c r="Q6911">
        <v>1</v>
      </c>
      <c r="R6911">
        <v>0.76</v>
      </c>
      <c r="S6911">
        <v>0.25</v>
      </c>
      <c r="T6911">
        <v>4</v>
      </c>
      <c r="U6911">
        <v>30</v>
      </c>
      <c r="V6911">
        <v>10</v>
      </c>
      <c r="W6911">
        <v>1.51</v>
      </c>
      <c r="X6911">
        <v>5</v>
      </c>
      <c r="Y6911">
        <v>0.5</v>
      </c>
      <c r="Z6911">
        <v>0.03</v>
      </c>
      <c r="AA6911">
        <v>20</v>
      </c>
      <c r="AB6911">
        <v>0.28999999999999998</v>
      </c>
      <c r="AC6911">
        <v>115</v>
      </c>
      <c r="AD6911">
        <v>0.5</v>
      </c>
      <c r="AE6911">
        <v>0.18</v>
      </c>
      <c r="AF6911">
        <v>12</v>
      </c>
      <c r="AG6911">
        <v>350</v>
      </c>
      <c r="AH6911">
        <v>4</v>
      </c>
      <c r="AI6911">
        <v>1</v>
      </c>
      <c r="AJ6911">
        <v>2</v>
      </c>
      <c r="AK6911">
        <v>49</v>
      </c>
      <c r="AL6911">
        <v>0.1</v>
      </c>
      <c r="AM6911">
        <v>5</v>
      </c>
      <c r="AN6911">
        <v>5</v>
      </c>
      <c r="AO6911">
        <v>40</v>
      </c>
      <c r="AP6911">
        <v>5</v>
      </c>
      <c r="AQ6911">
        <v>12</v>
      </c>
    </row>
    <row r="6912" spans="1:43" hidden="1" x14ac:dyDescent="0.25">
      <c r="A6912" t="s">
        <v>24711</v>
      </c>
      <c r="B6912" t="s">
        <v>24712</v>
      </c>
      <c r="C6912" s="1" t="str">
        <f t="shared" si="486"/>
        <v>21:0134</v>
      </c>
      <c r="D6912" s="1" t="str">
        <f t="shared" si="487"/>
        <v>21:0078</v>
      </c>
      <c r="E6912" t="s">
        <v>24713</v>
      </c>
      <c r="F6912" t="s">
        <v>24714</v>
      </c>
      <c r="H6912">
        <v>55.585894600000003</v>
      </c>
      <c r="I6912">
        <v>-60.882634000000003</v>
      </c>
      <c r="J6912" s="1" t="str">
        <f t="shared" si="484"/>
        <v>Till</v>
      </c>
      <c r="K6912" s="1" t="str">
        <f t="shared" si="485"/>
        <v>&lt;63 micron</v>
      </c>
      <c r="L6912">
        <v>0.1</v>
      </c>
      <c r="M6912">
        <v>0.8</v>
      </c>
      <c r="N6912">
        <v>4</v>
      </c>
      <c r="O6912">
        <v>10</v>
      </c>
      <c r="P6912">
        <v>0.5</v>
      </c>
      <c r="Q6912">
        <v>1</v>
      </c>
      <c r="R6912">
        <v>0.45</v>
      </c>
      <c r="S6912">
        <v>0.25</v>
      </c>
      <c r="T6912">
        <v>3</v>
      </c>
      <c r="U6912">
        <v>20</v>
      </c>
      <c r="V6912">
        <v>6</v>
      </c>
      <c r="W6912">
        <v>1.58</v>
      </c>
      <c r="X6912">
        <v>5</v>
      </c>
      <c r="Y6912">
        <v>0.5</v>
      </c>
      <c r="Z6912">
        <v>0.02</v>
      </c>
      <c r="AA6912">
        <v>50</v>
      </c>
      <c r="AB6912">
        <v>0.19</v>
      </c>
      <c r="AC6912">
        <v>120</v>
      </c>
      <c r="AD6912">
        <v>0.5</v>
      </c>
      <c r="AE6912">
        <v>0.04</v>
      </c>
      <c r="AF6912">
        <v>7</v>
      </c>
      <c r="AG6912">
        <v>830</v>
      </c>
      <c r="AH6912">
        <v>10</v>
      </c>
      <c r="AI6912">
        <v>1</v>
      </c>
      <c r="AJ6912">
        <v>1</v>
      </c>
      <c r="AK6912">
        <v>21</v>
      </c>
      <c r="AL6912">
        <v>7.0000000000000007E-2</v>
      </c>
      <c r="AM6912">
        <v>5</v>
      </c>
      <c r="AN6912">
        <v>5</v>
      </c>
      <c r="AO6912">
        <v>32</v>
      </c>
      <c r="AP6912">
        <v>5</v>
      </c>
      <c r="AQ6912">
        <v>20</v>
      </c>
    </row>
    <row r="6913" spans="1:43" hidden="1" x14ac:dyDescent="0.25">
      <c r="A6913" t="s">
        <v>24715</v>
      </c>
      <c r="B6913" t="s">
        <v>24716</v>
      </c>
      <c r="C6913" s="1" t="str">
        <f t="shared" si="486"/>
        <v>21:0134</v>
      </c>
      <c r="D6913" s="1" t="str">
        <f t="shared" si="487"/>
        <v>21:0078</v>
      </c>
      <c r="E6913" t="s">
        <v>24717</v>
      </c>
      <c r="F6913" t="s">
        <v>24718</v>
      </c>
      <c r="H6913">
        <v>55.600831700000001</v>
      </c>
      <c r="I6913">
        <v>-60.811979899999997</v>
      </c>
      <c r="J6913" s="1" t="str">
        <f t="shared" si="484"/>
        <v>Till</v>
      </c>
      <c r="K6913" s="1" t="str">
        <f t="shared" si="485"/>
        <v>&lt;63 micron</v>
      </c>
      <c r="L6913">
        <v>0.1</v>
      </c>
      <c r="M6913">
        <v>1.73</v>
      </c>
      <c r="N6913">
        <v>1</v>
      </c>
      <c r="O6913">
        <v>90</v>
      </c>
      <c r="P6913">
        <v>0.5</v>
      </c>
      <c r="Q6913">
        <v>1</v>
      </c>
      <c r="R6913">
        <v>0.52</v>
      </c>
      <c r="S6913">
        <v>0.25</v>
      </c>
      <c r="T6913">
        <v>5</v>
      </c>
      <c r="U6913">
        <v>27</v>
      </c>
      <c r="V6913">
        <v>15</v>
      </c>
      <c r="W6913">
        <v>1.87</v>
      </c>
      <c r="X6913">
        <v>10</v>
      </c>
      <c r="Y6913">
        <v>0.5</v>
      </c>
      <c r="Z6913">
        <v>7.0000000000000007E-2</v>
      </c>
      <c r="AA6913">
        <v>60</v>
      </c>
      <c r="AB6913">
        <v>0.33</v>
      </c>
      <c r="AC6913">
        <v>165</v>
      </c>
      <c r="AD6913">
        <v>0.5</v>
      </c>
      <c r="AE6913">
        <v>0.06</v>
      </c>
      <c r="AF6913">
        <v>14</v>
      </c>
      <c r="AG6913">
        <v>830</v>
      </c>
      <c r="AH6913">
        <v>10</v>
      </c>
      <c r="AI6913">
        <v>1</v>
      </c>
      <c r="AJ6913">
        <v>3</v>
      </c>
      <c r="AK6913">
        <v>30</v>
      </c>
      <c r="AL6913">
        <v>0.1</v>
      </c>
      <c r="AM6913">
        <v>5</v>
      </c>
      <c r="AN6913">
        <v>5</v>
      </c>
      <c r="AO6913">
        <v>31</v>
      </c>
      <c r="AP6913">
        <v>5</v>
      </c>
      <c r="AQ6913">
        <v>38</v>
      </c>
    </row>
    <row r="6914" spans="1:43" hidden="1" x14ac:dyDescent="0.25">
      <c r="A6914" t="s">
        <v>24719</v>
      </c>
      <c r="B6914" t="s">
        <v>24720</v>
      </c>
      <c r="C6914" s="1" t="str">
        <f t="shared" si="486"/>
        <v>21:0134</v>
      </c>
      <c r="D6914" s="1" t="str">
        <f t="shared" si="487"/>
        <v>21:0078</v>
      </c>
      <c r="E6914" t="s">
        <v>24721</v>
      </c>
      <c r="F6914" t="s">
        <v>24722</v>
      </c>
      <c r="H6914">
        <v>55.615257100000001</v>
      </c>
      <c r="I6914">
        <v>-60.715890399999999</v>
      </c>
      <c r="J6914" s="1" t="str">
        <f t="shared" si="484"/>
        <v>Till</v>
      </c>
      <c r="K6914" s="1" t="str">
        <f t="shared" si="485"/>
        <v>&lt;63 micron</v>
      </c>
      <c r="L6914">
        <v>0.1</v>
      </c>
      <c r="M6914">
        <v>1.9</v>
      </c>
      <c r="N6914">
        <v>1</v>
      </c>
      <c r="O6914">
        <v>70</v>
      </c>
      <c r="P6914">
        <v>0.25</v>
      </c>
      <c r="Q6914">
        <v>1</v>
      </c>
      <c r="R6914">
        <v>0.77</v>
      </c>
      <c r="S6914">
        <v>0.25</v>
      </c>
      <c r="T6914">
        <v>5</v>
      </c>
      <c r="U6914">
        <v>25</v>
      </c>
      <c r="V6914">
        <v>10</v>
      </c>
      <c r="W6914">
        <v>1.66</v>
      </c>
      <c r="X6914">
        <v>5</v>
      </c>
      <c r="Y6914">
        <v>0.5</v>
      </c>
      <c r="Z6914">
        <v>0.04</v>
      </c>
      <c r="AA6914">
        <v>30</v>
      </c>
      <c r="AB6914">
        <v>0.27</v>
      </c>
      <c r="AC6914">
        <v>135</v>
      </c>
      <c r="AD6914">
        <v>0.5</v>
      </c>
      <c r="AE6914">
        <v>0.16</v>
      </c>
      <c r="AF6914">
        <v>12</v>
      </c>
      <c r="AG6914">
        <v>640</v>
      </c>
      <c r="AH6914">
        <v>2</v>
      </c>
      <c r="AI6914">
        <v>2</v>
      </c>
      <c r="AJ6914">
        <v>2</v>
      </c>
      <c r="AK6914">
        <v>47</v>
      </c>
      <c r="AL6914">
        <v>0.08</v>
      </c>
      <c r="AM6914">
        <v>5</v>
      </c>
      <c r="AN6914">
        <v>5</v>
      </c>
      <c r="AO6914">
        <v>40</v>
      </c>
      <c r="AP6914">
        <v>5</v>
      </c>
      <c r="AQ6914">
        <v>18</v>
      </c>
    </row>
    <row r="6915" spans="1:43" hidden="1" x14ac:dyDescent="0.25">
      <c r="A6915" t="s">
        <v>24723</v>
      </c>
      <c r="B6915" t="s">
        <v>24724</v>
      </c>
      <c r="C6915" s="1" t="str">
        <f t="shared" si="486"/>
        <v>21:0134</v>
      </c>
      <c r="D6915" s="1" t="str">
        <f t="shared" si="487"/>
        <v>21:0078</v>
      </c>
      <c r="E6915" t="s">
        <v>24725</v>
      </c>
      <c r="F6915" t="s">
        <v>24726</v>
      </c>
      <c r="H6915">
        <v>53.464892800000001</v>
      </c>
      <c r="I6915">
        <v>-63.433368700000003</v>
      </c>
      <c r="J6915" s="1" t="str">
        <f t="shared" si="484"/>
        <v>Till</v>
      </c>
      <c r="K6915" s="1" t="str">
        <f t="shared" si="485"/>
        <v>&lt;63 micron</v>
      </c>
      <c r="L6915">
        <v>0.1</v>
      </c>
      <c r="M6915">
        <v>1.49</v>
      </c>
      <c r="N6915">
        <v>1</v>
      </c>
      <c r="O6915">
        <v>130</v>
      </c>
      <c r="P6915">
        <v>0.25</v>
      </c>
      <c r="Q6915">
        <v>1</v>
      </c>
      <c r="R6915">
        <v>0.64</v>
      </c>
      <c r="S6915">
        <v>0.25</v>
      </c>
      <c r="T6915">
        <v>9</v>
      </c>
      <c r="U6915">
        <v>38</v>
      </c>
      <c r="V6915">
        <v>32</v>
      </c>
      <c r="W6915">
        <v>2.33</v>
      </c>
      <c r="X6915">
        <v>10</v>
      </c>
      <c r="Y6915">
        <v>0.5</v>
      </c>
      <c r="Z6915">
        <v>0.28999999999999998</v>
      </c>
      <c r="AA6915">
        <v>60</v>
      </c>
      <c r="AB6915">
        <v>0.61</v>
      </c>
      <c r="AC6915">
        <v>290</v>
      </c>
      <c r="AD6915">
        <v>0.5</v>
      </c>
      <c r="AE6915">
        <v>0.05</v>
      </c>
      <c r="AF6915">
        <v>14</v>
      </c>
      <c r="AG6915">
        <v>1120</v>
      </c>
      <c r="AH6915">
        <v>4</v>
      </c>
      <c r="AI6915">
        <v>2</v>
      </c>
      <c r="AJ6915">
        <v>7</v>
      </c>
      <c r="AK6915">
        <v>29</v>
      </c>
      <c r="AL6915">
        <v>0.13</v>
      </c>
      <c r="AM6915">
        <v>5</v>
      </c>
      <c r="AN6915">
        <v>5</v>
      </c>
      <c r="AO6915">
        <v>58</v>
      </c>
      <c r="AP6915">
        <v>5</v>
      </c>
      <c r="AQ6915">
        <v>34</v>
      </c>
    </row>
    <row r="6916" spans="1:43" hidden="1" x14ac:dyDescent="0.25">
      <c r="A6916" t="s">
        <v>24727</v>
      </c>
      <c r="B6916" t="s">
        <v>24728</v>
      </c>
      <c r="C6916" s="1" t="str">
        <f t="shared" si="486"/>
        <v>21:0134</v>
      </c>
      <c r="D6916" s="1" t="str">
        <f t="shared" si="487"/>
        <v>21:0078</v>
      </c>
      <c r="E6916" t="s">
        <v>24729</v>
      </c>
      <c r="F6916" t="s">
        <v>24730</v>
      </c>
      <c r="H6916">
        <v>55.681219900000002</v>
      </c>
      <c r="I6916">
        <v>-60.686593700000003</v>
      </c>
      <c r="J6916" s="1" t="str">
        <f t="shared" si="484"/>
        <v>Till</v>
      </c>
      <c r="K6916" s="1" t="str">
        <f t="shared" si="485"/>
        <v>&lt;63 micron</v>
      </c>
      <c r="L6916">
        <v>0.1</v>
      </c>
      <c r="M6916">
        <v>1.51</v>
      </c>
      <c r="N6916">
        <v>2</v>
      </c>
      <c r="O6916">
        <v>60</v>
      </c>
      <c r="P6916">
        <v>0.5</v>
      </c>
      <c r="Q6916">
        <v>2</v>
      </c>
      <c r="R6916">
        <v>0.47</v>
      </c>
      <c r="S6916">
        <v>0.25</v>
      </c>
      <c r="T6916">
        <v>5</v>
      </c>
      <c r="U6916">
        <v>24</v>
      </c>
      <c r="V6916">
        <v>17</v>
      </c>
      <c r="W6916">
        <v>1.85</v>
      </c>
      <c r="X6916">
        <v>10</v>
      </c>
      <c r="Y6916">
        <v>0.5</v>
      </c>
      <c r="Z6916">
        <v>0.05</v>
      </c>
      <c r="AA6916">
        <v>50</v>
      </c>
      <c r="AB6916">
        <v>0.26</v>
      </c>
      <c r="AC6916">
        <v>145</v>
      </c>
      <c r="AD6916">
        <v>0.5</v>
      </c>
      <c r="AE6916">
        <v>0.08</v>
      </c>
      <c r="AF6916">
        <v>12</v>
      </c>
      <c r="AG6916">
        <v>550</v>
      </c>
      <c r="AH6916">
        <v>10</v>
      </c>
      <c r="AI6916">
        <v>1</v>
      </c>
      <c r="AJ6916">
        <v>2</v>
      </c>
      <c r="AK6916">
        <v>32</v>
      </c>
      <c r="AL6916">
        <v>0.09</v>
      </c>
      <c r="AM6916">
        <v>5</v>
      </c>
      <c r="AN6916">
        <v>5</v>
      </c>
      <c r="AO6916">
        <v>39</v>
      </c>
      <c r="AP6916">
        <v>5</v>
      </c>
      <c r="AQ6916">
        <v>28</v>
      </c>
    </row>
    <row r="6917" spans="1:43" hidden="1" x14ac:dyDescent="0.25">
      <c r="A6917" t="s">
        <v>24731</v>
      </c>
      <c r="B6917" t="s">
        <v>24732</v>
      </c>
      <c r="C6917" s="1" t="str">
        <f t="shared" si="486"/>
        <v>21:0134</v>
      </c>
      <c r="D6917" s="1" t="str">
        <f t="shared" si="487"/>
        <v>21:0078</v>
      </c>
      <c r="E6917" t="s">
        <v>24733</v>
      </c>
      <c r="F6917" t="s">
        <v>24734</v>
      </c>
      <c r="H6917">
        <v>55.723466299999998</v>
      </c>
      <c r="I6917">
        <v>-60.639505</v>
      </c>
      <c r="J6917" s="1" t="str">
        <f t="shared" si="484"/>
        <v>Till</v>
      </c>
      <c r="K6917" s="1" t="str">
        <f t="shared" si="485"/>
        <v>&lt;63 micron</v>
      </c>
      <c r="L6917">
        <v>0.1</v>
      </c>
      <c r="M6917">
        <v>0.94</v>
      </c>
      <c r="N6917">
        <v>1</v>
      </c>
      <c r="O6917">
        <v>20</v>
      </c>
      <c r="P6917">
        <v>0.25</v>
      </c>
      <c r="Q6917">
        <v>1</v>
      </c>
      <c r="R6917">
        <v>0.54</v>
      </c>
      <c r="S6917">
        <v>0.25</v>
      </c>
      <c r="T6917">
        <v>4</v>
      </c>
      <c r="U6917">
        <v>23</v>
      </c>
      <c r="V6917">
        <v>13</v>
      </c>
      <c r="W6917">
        <v>1.74</v>
      </c>
      <c r="X6917">
        <v>10</v>
      </c>
      <c r="Y6917">
        <v>0.5</v>
      </c>
      <c r="Z6917">
        <v>0.03</v>
      </c>
      <c r="AA6917">
        <v>60</v>
      </c>
      <c r="AB6917">
        <v>0.22</v>
      </c>
      <c r="AC6917">
        <v>140</v>
      </c>
      <c r="AD6917">
        <v>0.5</v>
      </c>
      <c r="AE6917">
        <v>0.08</v>
      </c>
      <c r="AF6917">
        <v>12</v>
      </c>
      <c r="AG6917">
        <v>800</v>
      </c>
      <c r="AH6917">
        <v>10</v>
      </c>
      <c r="AI6917">
        <v>1</v>
      </c>
      <c r="AJ6917">
        <v>2</v>
      </c>
      <c r="AK6917">
        <v>26</v>
      </c>
      <c r="AL6917">
        <v>0.08</v>
      </c>
      <c r="AM6917">
        <v>5</v>
      </c>
      <c r="AN6917">
        <v>5</v>
      </c>
      <c r="AO6917">
        <v>37</v>
      </c>
      <c r="AP6917">
        <v>5</v>
      </c>
      <c r="AQ6917">
        <v>22</v>
      </c>
    </row>
    <row r="6918" spans="1:43" hidden="1" x14ac:dyDescent="0.25">
      <c r="A6918" t="s">
        <v>24735</v>
      </c>
      <c r="B6918" t="s">
        <v>24736</v>
      </c>
      <c r="C6918" s="1" t="str">
        <f t="shared" si="486"/>
        <v>21:0134</v>
      </c>
      <c r="D6918" s="1" t="str">
        <f t="shared" si="487"/>
        <v>21:0078</v>
      </c>
      <c r="E6918" t="s">
        <v>24737</v>
      </c>
      <c r="F6918" t="s">
        <v>24738</v>
      </c>
      <c r="H6918">
        <v>55.7525002</v>
      </c>
      <c r="I6918">
        <v>-60.653688600000002</v>
      </c>
      <c r="J6918" s="1" t="str">
        <f t="shared" si="484"/>
        <v>Till</v>
      </c>
      <c r="K6918" s="1" t="str">
        <f t="shared" si="485"/>
        <v>&lt;63 micron</v>
      </c>
      <c r="L6918">
        <v>0.1</v>
      </c>
      <c r="M6918">
        <v>1.76</v>
      </c>
      <c r="N6918">
        <v>4</v>
      </c>
      <c r="O6918">
        <v>80</v>
      </c>
      <c r="P6918">
        <v>0.5</v>
      </c>
      <c r="Q6918">
        <v>2</v>
      </c>
      <c r="R6918">
        <v>0.71</v>
      </c>
      <c r="S6918">
        <v>0.25</v>
      </c>
      <c r="T6918">
        <v>9</v>
      </c>
      <c r="U6918">
        <v>31</v>
      </c>
      <c r="V6918">
        <v>23</v>
      </c>
      <c r="W6918">
        <v>2.5099999999999998</v>
      </c>
      <c r="X6918">
        <v>10</v>
      </c>
      <c r="Y6918">
        <v>0.5</v>
      </c>
      <c r="Z6918">
        <v>0.16</v>
      </c>
      <c r="AA6918">
        <v>90</v>
      </c>
      <c r="AB6918">
        <v>0.55000000000000004</v>
      </c>
      <c r="AC6918">
        <v>285</v>
      </c>
      <c r="AD6918">
        <v>0.5</v>
      </c>
      <c r="AE6918">
        <v>0.09</v>
      </c>
      <c r="AF6918">
        <v>20</v>
      </c>
      <c r="AG6918">
        <v>1130</v>
      </c>
      <c r="AH6918">
        <v>14</v>
      </c>
      <c r="AI6918">
        <v>1</v>
      </c>
      <c r="AJ6918">
        <v>4</v>
      </c>
      <c r="AK6918">
        <v>37</v>
      </c>
      <c r="AL6918">
        <v>0.11</v>
      </c>
      <c r="AM6918">
        <v>5</v>
      </c>
      <c r="AN6918">
        <v>5</v>
      </c>
      <c r="AO6918">
        <v>41</v>
      </c>
      <c r="AP6918">
        <v>5</v>
      </c>
      <c r="AQ6918">
        <v>56</v>
      </c>
    </row>
    <row r="6919" spans="1:43" hidden="1" x14ac:dyDescent="0.25">
      <c r="A6919" t="s">
        <v>24739</v>
      </c>
      <c r="B6919" t="s">
        <v>24740</v>
      </c>
      <c r="C6919" s="1" t="str">
        <f t="shared" si="486"/>
        <v>21:0134</v>
      </c>
      <c r="D6919" s="1" t="str">
        <f t="shared" si="487"/>
        <v>21:0078</v>
      </c>
      <c r="E6919" t="s">
        <v>24741</v>
      </c>
      <c r="F6919" t="s">
        <v>24742</v>
      </c>
      <c r="H6919">
        <v>55.928933000000001</v>
      </c>
      <c r="I6919">
        <v>-60.764703400000002</v>
      </c>
      <c r="J6919" s="1" t="str">
        <f t="shared" si="484"/>
        <v>Till</v>
      </c>
      <c r="K6919" s="1" t="str">
        <f t="shared" si="485"/>
        <v>&lt;63 micron</v>
      </c>
      <c r="L6919">
        <v>0.1</v>
      </c>
      <c r="M6919">
        <v>0.57999999999999996</v>
      </c>
      <c r="N6919">
        <v>1</v>
      </c>
      <c r="O6919">
        <v>10</v>
      </c>
      <c r="P6919">
        <v>0.25</v>
      </c>
      <c r="Q6919">
        <v>1</v>
      </c>
      <c r="R6919">
        <v>0.36</v>
      </c>
      <c r="S6919">
        <v>0.25</v>
      </c>
      <c r="T6919">
        <v>5</v>
      </c>
      <c r="U6919">
        <v>14</v>
      </c>
      <c r="V6919">
        <v>16</v>
      </c>
      <c r="W6919">
        <v>1.68</v>
      </c>
      <c r="X6919">
        <v>10</v>
      </c>
      <c r="Y6919">
        <v>0.5</v>
      </c>
      <c r="Z6919">
        <v>0.03</v>
      </c>
      <c r="AA6919">
        <v>60</v>
      </c>
      <c r="AB6919">
        <v>0.24</v>
      </c>
      <c r="AC6919">
        <v>135</v>
      </c>
      <c r="AD6919">
        <v>0.5</v>
      </c>
      <c r="AE6919">
        <v>0.02</v>
      </c>
      <c r="AF6919">
        <v>10</v>
      </c>
      <c r="AG6919">
        <v>1030</v>
      </c>
      <c r="AH6919">
        <v>10</v>
      </c>
      <c r="AI6919">
        <v>1</v>
      </c>
      <c r="AJ6919">
        <v>1</v>
      </c>
      <c r="AK6919">
        <v>7</v>
      </c>
      <c r="AL6919">
        <v>0.06</v>
      </c>
      <c r="AM6919">
        <v>5</v>
      </c>
      <c r="AN6919">
        <v>5</v>
      </c>
      <c r="AO6919">
        <v>30</v>
      </c>
      <c r="AP6919">
        <v>5</v>
      </c>
      <c r="AQ6919">
        <v>22</v>
      </c>
    </row>
    <row r="6920" spans="1:43" hidden="1" x14ac:dyDescent="0.25">
      <c r="A6920" t="s">
        <v>24743</v>
      </c>
      <c r="B6920" t="s">
        <v>24744</v>
      </c>
      <c r="C6920" s="1" t="str">
        <f t="shared" si="486"/>
        <v>21:0134</v>
      </c>
      <c r="D6920" s="1" t="str">
        <f t="shared" si="487"/>
        <v>21:0078</v>
      </c>
      <c r="E6920" t="s">
        <v>24745</v>
      </c>
      <c r="F6920" t="s">
        <v>24746</v>
      </c>
      <c r="H6920">
        <v>55.939449799999998</v>
      </c>
      <c r="I6920">
        <v>-60.850568199999998</v>
      </c>
      <c r="J6920" s="1" t="str">
        <f t="shared" si="484"/>
        <v>Till</v>
      </c>
      <c r="K6920" s="1" t="str">
        <f t="shared" si="485"/>
        <v>&lt;63 micron</v>
      </c>
      <c r="L6920">
        <v>0.1</v>
      </c>
      <c r="M6920">
        <v>0.83</v>
      </c>
      <c r="N6920">
        <v>4</v>
      </c>
      <c r="O6920">
        <v>50</v>
      </c>
      <c r="P6920">
        <v>0.25</v>
      </c>
      <c r="Q6920">
        <v>1</v>
      </c>
      <c r="R6920">
        <v>0.39</v>
      </c>
      <c r="S6920">
        <v>0.25</v>
      </c>
      <c r="T6920">
        <v>4</v>
      </c>
      <c r="U6920">
        <v>14</v>
      </c>
      <c r="V6920">
        <v>15</v>
      </c>
      <c r="W6920">
        <v>1.82</v>
      </c>
      <c r="X6920">
        <v>5</v>
      </c>
      <c r="Y6920">
        <v>0.5</v>
      </c>
      <c r="Z6920">
        <v>0.04</v>
      </c>
      <c r="AA6920">
        <v>60</v>
      </c>
      <c r="AB6920">
        <v>0.25</v>
      </c>
      <c r="AC6920">
        <v>140</v>
      </c>
      <c r="AD6920">
        <v>0.5</v>
      </c>
      <c r="AE6920">
        <v>0.03</v>
      </c>
      <c r="AF6920">
        <v>11</v>
      </c>
      <c r="AG6920">
        <v>860</v>
      </c>
      <c r="AH6920">
        <v>10</v>
      </c>
      <c r="AI6920">
        <v>1</v>
      </c>
      <c r="AJ6920">
        <v>2</v>
      </c>
      <c r="AK6920">
        <v>11</v>
      </c>
      <c r="AL6920">
        <v>0.08</v>
      </c>
      <c r="AM6920">
        <v>5</v>
      </c>
      <c r="AN6920">
        <v>5</v>
      </c>
      <c r="AO6920">
        <v>31</v>
      </c>
      <c r="AP6920">
        <v>5</v>
      </c>
      <c r="AQ6920">
        <v>26</v>
      </c>
    </row>
    <row r="6921" spans="1:43" hidden="1" x14ac:dyDescent="0.25">
      <c r="A6921" t="s">
        <v>24747</v>
      </c>
      <c r="B6921" t="s">
        <v>24748</v>
      </c>
      <c r="C6921" s="1" t="str">
        <f t="shared" si="486"/>
        <v>21:0134</v>
      </c>
      <c r="D6921" s="1" t="str">
        <f t="shared" si="487"/>
        <v>21:0078</v>
      </c>
      <c r="E6921" t="s">
        <v>24749</v>
      </c>
      <c r="F6921" t="s">
        <v>24750</v>
      </c>
      <c r="H6921">
        <v>55.869554200000003</v>
      </c>
      <c r="I6921">
        <v>-60.862425299999998</v>
      </c>
      <c r="J6921" s="1" t="str">
        <f t="shared" si="484"/>
        <v>Till</v>
      </c>
      <c r="K6921" s="1" t="str">
        <f t="shared" si="485"/>
        <v>&lt;63 micron</v>
      </c>
      <c r="L6921">
        <v>0.1</v>
      </c>
      <c r="M6921">
        <v>0.56000000000000005</v>
      </c>
      <c r="N6921">
        <v>2</v>
      </c>
      <c r="O6921">
        <v>20</v>
      </c>
      <c r="P6921">
        <v>0.5</v>
      </c>
      <c r="Q6921">
        <v>2</v>
      </c>
      <c r="R6921">
        <v>0.37</v>
      </c>
      <c r="S6921">
        <v>0.25</v>
      </c>
      <c r="T6921">
        <v>8</v>
      </c>
      <c r="U6921">
        <v>11</v>
      </c>
      <c r="V6921">
        <v>8</v>
      </c>
      <c r="W6921">
        <v>1.8</v>
      </c>
      <c r="X6921">
        <v>10</v>
      </c>
      <c r="Y6921">
        <v>0.5</v>
      </c>
      <c r="Z6921">
        <v>0.02</v>
      </c>
      <c r="AA6921">
        <v>70</v>
      </c>
      <c r="AB6921">
        <v>0.27</v>
      </c>
      <c r="AC6921">
        <v>165</v>
      </c>
      <c r="AD6921">
        <v>0.5</v>
      </c>
      <c r="AE6921">
        <v>0.02</v>
      </c>
      <c r="AF6921">
        <v>9</v>
      </c>
      <c r="AG6921">
        <v>1210</v>
      </c>
      <c r="AH6921">
        <v>12</v>
      </c>
      <c r="AI6921">
        <v>1</v>
      </c>
      <c r="AJ6921">
        <v>1</v>
      </c>
      <c r="AK6921">
        <v>7</v>
      </c>
      <c r="AL6921">
        <v>0.06</v>
      </c>
      <c r="AM6921">
        <v>5</v>
      </c>
      <c r="AN6921">
        <v>5</v>
      </c>
      <c r="AO6921">
        <v>27</v>
      </c>
      <c r="AP6921">
        <v>5</v>
      </c>
      <c r="AQ6921">
        <v>26</v>
      </c>
    </row>
    <row r="6922" spans="1:43" hidden="1" x14ac:dyDescent="0.25">
      <c r="A6922" t="s">
        <v>24751</v>
      </c>
      <c r="B6922" t="s">
        <v>24752</v>
      </c>
      <c r="C6922" s="1" t="str">
        <f t="shared" si="486"/>
        <v>21:0134</v>
      </c>
      <c r="D6922" s="1" t="str">
        <f t="shared" si="487"/>
        <v>21:0078</v>
      </c>
      <c r="E6922" t="s">
        <v>24753</v>
      </c>
      <c r="F6922" t="s">
        <v>24754</v>
      </c>
      <c r="H6922">
        <v>55.812902700000002</v>
      </c>
      <c r="I6922">
        <v>-60.809669900000003</v>
      </c>
      <c r="J6922" s="1" t="str">
        <f t="shared" si="484"/>
        <v>Till</v>
      </c>
      <c r="K6922" s="1" t="str">
        <f t="shared" si="485"/>
        <v>&lt;63 micron</v>
      </c>
      <c r="L6922">
        <v>0.1</v>
      </c>
      <c r="M6922">
        <v>0.61</v>
      </c>
      <c r="N6922">
        <v>2</v>
      </c>
      <c r="O6922">
        <v>10</v>
      </c>
      <c r="P6922">
        <v>0.25</v>
      </c>
      <c r="Q6922">
        <v>1</v>
      </c>
      <c r="R6922">
        <v>0.41</v>
      </c>
      <c r="S6922">
        <v>0.25</v>
      </c>
      <c r="T6922">
        <v>3</v>
      </c>
      <c r="U6922">
        <v>8</v>
      </c>
      <c r="V6922">
        <v>6</v>
      </c>
      <c r="W6922">
        <v>1.54</v>
      </c>
      <c r="X6922">
        <v>10</v>
      </c>
      <c r="Y6922">
        <v>0.5</v>
      </c>
      <c r="Z6922">
        <v>0.03</v>
      </c>
      <c r="AA6922">
        <v>90</v>
      </c>
      <c r="AB6922">
        <v>0.19</v>
      </c>
      <c r="AC6922">
        <v>160</v>
      </c>
      <c r="AD6922">
        <v>0.5</v>
      </c>
      <c r="AE6922">
        <v>0.02</v>
      </c>
      <c r="AF6922">
        <v>4</v>
      </c>
      <c r="AG6922">
        <v>1250</v>
      </c>
      <c r="AH6922">
        <v>18</v>
      </c>
      <c r="AI6922">
        <v>1</v>
      </c>
      <c r="AJ6922">
        <v>2</v>
      </c>
      <c r="AK6922">
        <v>8</v>
      </c>
      <c r="AL6922">
        <v>0.06</v>
      </c>
      <c r="AM6922">
        <v>5</v>
      </c>
      <c r="AN6922">
        <v>5</v>
      </c>
      <c r="AO6922">
        <v>20</v>
      </c>
      <c r="AP6922">
        <v>5</v>
      </c>
      <c r="AQ6922">
        <v>32</v>
      </c>
    </row>
    <row r="6923" spans="1:43" hidden="1" x14ac:dyDescent="0.25">
      <c r="A6923" t="s">
        <v>24755</v>
      </c>
      <c r="B6923" t="s">
        <v>24756</v>
      </c>
      <c r="C6923" s="1" t="str">
        <f t="shared" si="486"/>
        <v>21:0134</v>
      </c>
      <c r="D6923" s="1" t="str">
        <f t="shared" si="487"/>
        <v>21:0078</v>
      </c>
      <c r="E6923" t="s">
        <v>24757</v>
      </c>
      <c r="F6923" t="s">
        <v>24758</v>
      </c>
      <c r="H6923">
        <v>55.526107099999997</v>
      </c>
      <c r="I6923">
        <v>-60.855742399999997</v>
      </c>
      <c r="J6923" s="1" t="str">
        <f t="shared" si="484"/>
        <v>Till</v>
      </c>
      <c r="K6923" s="1" t="str">
        <f t="shared" si="485"/>
        <v>&lt;63 micron</v>
      </c>
      <c r="L6923">
        <v>0.1</v>
      </c>
      <c r="M6923">
        <v>1.37</v>
      </c>
      <c r="N6923">
        <v>1</v>
      </c>
      <c r="O6923">
        <v>20</v>
      </c>
      <c r="P6923">
        <v>0.25</v>
      </c>
      <c r="Q6923">
        <v>1</v>
      </c>
      <c r="R6923">
        <v>0.55000000000000004</v>
      </c>
      <c r="S6923">
        <v>0.25</v>
      </c>
      <c r="T6923">
        <v>5</v>
      </c>
      <c r="U6923">
        <v>22</v>
      </c>
      <c r="V6923">
        <v>25</v>
      </c>
      <c r="W6923">
        <v>1.78</v>
      </c>
      <c r="X6923">
        <v>5</v>
      </c>
      <c r="Y6923">
        <v>0.5</v>
      </c>
      <c r="Z6923">
        <v>0.03</v>
      </c>
      <c r="AA6923">
        <v>40</v>
      </c>
      <c r="AB6923">
        <v>0.28999999999999998</v>
      </c>
      <c r="AC6923">
        <v>150</v>
      </c>
      <c r="AD6923">
        <v>0.5</v>
      </c>
      <c r="AE6923">
        <v>0.09</v>
      </c>
      <c r="AF6923">
        <v>13</v>
      </c>
      <c r="AG6923">
        <v>630</v>
      </c>
      <c r="AH6923">
        <v>4</v>
      </c>
      <c r="AI6923">
        <v>1</v>
      </c>
      <c r="AJ6923">
        <v>2</v>
      </c>
      <c r="AK6923">
        <v>30</v>
      </c>
      <c r="AL6923">
        <v>0.08</v>
      </c>
      <c r="AM6923">
        <v>5</v>
      </c>
      <c r="AN6923">
        <v>5</v>
      </c>
      <c r="AO6923">
        <v>39</v>
      </c>
      <c r="AP6923">
        <v>5</v>
      </c>
      <c r="AQ6923">
        <v>22</v>
      </c>
    </row>
    <row r="6924" spans="1:43" hidden="1" x14ac:dyDescent="0.25">
      <c r="A6924" t="s">
        <v>24759</v>
      </c>
      <c r="B6924" t="s">
        <v>24760</v>
      </c>
      <c r="C6924" s="1" t="str">
        <f t="shared" si="486"/>
        <v>21:0134</v>
      </c>
      <c r="D6924" s="1" t="str">
        <f t="shared" si="487"/>
        <v>21:0078</v>
      </c>
      <c r="E6924" t="s">
        <v>24761</v>
      </c>
      <c r="F6924" t="s">
        <v>24762</v>
      </c>
      <c r="H6924">
        <v>55.5347401</v>
      </c>
      <c r="I6924">
        <v>-60.549391</v>
      </c>
      <c r="J6924" s="1" t="str">
        <f t="shared" si="484"/>
        <v>Till</v>
      </c>
      <c r="K6924" s="1" t="str">
        <f t="shared" si="485"/>
        <v>&lt;63 micron</v>
      </c>
      <c r="L6924">
        <v>0.1</v>
      </c>
      <c r="M6924">
        <v>3.41</v>
      </c>
      <c r="N6924">
        <v>16</v>
      </c>
      <c r="O6924">
        <v>110</v>
      </c>
      <c r="P6924">
        <v>0.25</v>
      </c>
      <c r="Q6924">
        <v>2</v>
      </c>
      <c r="R6924">
        <v>0.86</v>
      </c>
      <c r="S6924">
        <v>0.25</v>
      </c>
      <c r="T6924">
        <v>12</v>
      </c>
      <c r="U6924">
        <v>56</v>
      </c>
      <c r="V6924">
        <v>43</v>
      </c>
      <c r="W6924">
        <v>2.95</v>
      </c>
      <c r="X6924">
        <v>10</v>
      </c>
      <c r="Y6924">
        <v>0.5</v>
      </c>
      <c r="Z6924">
        <v>0.23</v>
      </c>
      <c r="AA6924">
        <v>50</v>
      </c>
      <c r="AB6924">
        <v>0.86</v>
      </c>
      <c r="AC6924">
        <v>370</v>
      </c>
      <c r="AD6924">
        <v>0.5</v>
      </c>
      <c r="AE6924">
        <v>0.13</v>
      </c>
      <c r="AF6924">
        <v>37</v>
      </c>
      <c r="AG6924">
        <v>550</v>
      </c>
      <c r="AH6924">
        <v>8</v>
      </c>
      <c r="AI6924">
        <v>4</v>
      </c>
      <c r="AJ6924">
        <v>7</v>
      </c>
      <c r="AK6924">
        <v>64</v>
      </c>
      <c r="AL6924">
        <v>0.15</v>
      </c>
      <c r="AM6924">
        <v>5</v>
      </c>
      <c r="AN6924">
        <v>5</v>
      </c>
      <c r="AO6924">
        <v>52</v>
      </c>
      <c r="AP6924">
        <v>5</v>
      </c>
      <c r="AQ6924">
        <v>92</v>
      </c>
    </row>
    <row r="6925" spans="1:43" hidden="1" x14ac:dyDescent="0.25">
      <c r="A6925" t="s">
        <v>24763</v>
      </c>
      <c r="B6925" t="s">
        <v>24764</v>
      </c>
      <c r="C6925" s="1" t="str">
        <f t="shared" si="486"/>
        <v>21:0134</v>
      </c>
      <c r="D6925" s="1" t="str">
        <f t="shared" si="487"/>
        <v>21:0078</v>
      </c>
      <c r="E6925" t="s">
        <v>24765</v>
      </c>
      <c r="F6925" t="s">
        <v>24766</v>
      </c>
      <c r="H6925">
        <v>55.631503700000003</v>
      </c>
      <c r="I6925">
        <v>-60.533820200000001</v>
      </c>
      <c r="J6925" s="1" t="str">
        <f t="shared" si="484"/>
        <v>Till</v>
      </c>
      <c r="K6925" s="1" t="str">
        <f t="shared" si="485"/>
        <v>&lt;63 micron</v>
      </c>
      <c r="L6925">
        <v>0.1</v>
      </c>
      <c r="M6925">
        <v>1.31</v>
      </c>
      <c r="N6925">
        <v>6</v>
      </c>
      <c r="O6925">
        <v>10</v>
      </c>
      <c r="P6925">
        <v>0.25</v>
      </c>
      <c r="Q6925">
        <v>1</v>
      </c>
      <c r="R6925">
        <v>0.53</v>
      </c>
      <c r="S6925">
        <v>0.25</v>
      </c>
      <c r="T6925">
        <v>4</v>
      </c>
      <c r="U6925">
        <v>26</v>
      </c>
      <c r="V6925">
        <v>8</v>
      </c>
      <c r="W6925">
        <v>1.47</v>
      </c>
      <c r="X6925">
        <v>5</v>
      </c>
      <c r="Y6925">
        <v>0.5</v>
      </c>
      <c r="Z6925">
        <v>0.01</v>
      </c>
      <c r="AA6925">
        <v>20</v>
      </c>
      <c r="AB6925">
        <v>0.21</v>
      </c>
      <c r="AC6925">
        <v>95</v>
      </c>
      <c r="AD6925">
        <v>0.5</v>
      </c>
      <c r="AE6925">
        <v>0.11</v>
      </c>
      <c r="AF6925">
        <v>11</v>
      </c>
      <c r="AG6925">
        <v>300</v>
      </c>
      <c r="AH6925">
        <v>4</v>
      </c>
      <c r="AI6925">
        <v>1</v>
      </c>
      <c r="AJ6925">
        <v>1</v>
      </c>
      <c r="AK6925">
        <v>30</v>
      </c>
      <c r="AL6925">
        <v>7.0000000000000007E-2</v>
      </c>
      <c r="AM6925">
        <v>5</v>
      </c>
      <c r="AN6925">
        <v>5</v>
      </c>
      <c r="AO6925">
        <v>48</v>
      </c>
      <c r="AP6925">
        <v>5</v>
      </c>
      <c r="AQ6925">
        <v>8</v>
      </c>
    </row>
    <row r="6926" spans="1:43" hidden="1" x14ac:dyDescent="0.25">
      <c r="A6926" t="s">
        <v>24767</v>
      </c>
      <c r="B6926" t="s">
        <v>24768</v>
      </c>
      <c r="C6926" s="1" t="str">
        <f t="shared" si="486"/>
        <v>21:0134</v>
      </c>
      <c r="D6926" s="1" t="str">
        <f t="shared" si="487"/>
        <v>21:0078</v>
      </c>
      <c r="E6926" t="s">
        <v>24769</v>
      </c>
      <c r="F6926" t="s">
        <v>24770</v>
      </c>
      <c r="H6926">
        <v>53.4862897</v>
      </c>
      <c r="I6926">
        <v>-63.350325400000003</v>
      </c>
      <c r="J6926" s="1" t="str">
        <f t="shared" si="484"/>
        <v>Till</v>
      </c>
      <c r="K6926" s="1" t="str">
        <f t="shared" si="485"/>
        <v>&lt;63 micron</v>
      </c>
      <c r="L6926">
        <v>0.1</v>
      </c>
      <c r="M6926">
        <v>2.77</v>
      </c>
      <c r="N6926">
        <v>1</v>
      </c>
      <c r="O6926">
        <v>40</v>
      </c>
      <c r="P6926">
        <v>0.25</v>
      </c>
      <c r="Q6926">
        <v>4</v>
      </c>
      <c r="R6926">
        <v>0.4</v>
      </c>
      <c r="S6926">
        <v>0.25</v>
      </c>
      <c r="T6926">
        <v>4</v>
      </c>
      <c r="U6926">
        <v>36</v>
      </c>
      <c r="V6926">
        <v>15</v>
      </c>
      <c r="W6926">
        <v>2.5299999999999998</v>
      </c>
      <c r="X6926">
        <v>5</v>
      </c>
      <c r="Y6926">
        <v>0.5</v>
      </c>
      <c r="Z6926">
        <v>0.12</v>
      </c>
      <c r="AA6926">
        <v>40</v>
      </c>
      <c r="AB6926">
        <v>0.26</v>
      </c>
      <c r="AC6926">
        <v>150</v>
      </c>
      <c r="AD6926">
        <v>1</v>
      </c>
      <c r="AE6926">
        <v>0.02</v>
      </c>
      <c r="AF6926">
        <v>6</v>
      </c>
      <c r="AG6926">
        <v>1540</v>
      </c>
      <c r="AH6926">
        <v>6</v>
      </c>
      <c r="AI6926">
        <v>2</v>
      </c>
      <c r="AJ6926">
        <v>5</v>
      </c>
      <c r="AK6926">
        <v>18</v>
      </c>
      <c r="AL6926">
        <v>0.13</v>
      </c>
      <c r="AM6926">
        <v>5</v>
      </c>
      <c r="AN6926">
        <v>5</v>
      </c>
      <c r="AO6926">
        <v>50</v>
      </c>
      <c r="AP6926">
        <v>5</v>
      </c>
      <c r="AQ6926">
        <v>18</v>
      </c>
    </row>
    <row r="6927" spans="1:43" hidden="1" x14ac:dyDescent="0.25">
      <c r="A6927" t="s">
        <v>24771</v>
      </c>
      <c r="B6927" t="s">
        <v>24772</v>
      </c>
      <c r="C6927" s="1" t="str">
        <f t="shared" si="486"/>
        <v>21:0134</v>
      </c>
      <c r="D6927" s="1" t="str">
        <f t="shared" si="487"/>
        <v>21:0078</v>
      </c>
      <c r="E6927" t="s">
        <v>24773</v>
      </c>
      <c r="F6927" t="s">
        <v>24774</v>
      </c>
      <c r="H6927">
        <v>55.692033600000002</v>
      </c>
      <c r="I6927">
        <v>-60.504548999999997</v>
      </c>
      <c r="J6927" s="1" t="str">
        <f t="shared" si="484"/>
        <v>Till</v>
      </c>
      <c r="K6927" s="1" t="str">
        <f t="shared" si="485"/>
        <v>&lt;63 micron</v>
      </c>
      <c r="L6927">
        <v>0.1</v>
      </c>
      <c r="M6927">
        <v>1.94</v>
      </c>
      <c r="N6927">
        <v>2</v>
      </c>
      <c r="O6927">
        <v>80</v>
      </c>
      <c r="P6927">
        <v>0.25</v>
      </c>
      <c r="Q6927">
        <v>1</v>
      </c>
      <c r="R6927">
        <v>0.56000000000000005</v>
      </c>
      <c r="S6927">
        <v>0.25</v>
      </c>
      <c r="T6927">
        <v>7</v>
      </c>
      <c r="U6927">
        <v>29</v>
      </c>
      <c r="V6927">
        <v>25</v>
      </c>
      <c r="W6927">
        <v>1.79</v>
      </c>
      <c r="X6927">
        <v>5</v>
      </c>
      <c r="Y6927">
        <v>0.5</v>
      </c>
      <c r="Z6927">
        <v>0.05</v>
      </c>
      <c r="AA6927">
        <v>20</v>
      </c>
      <c r="AB6927">
        <v>0.28999999999999998</v>
      </c>
      <c r="AC6927">
        <v>135</v>
      </c>
      <c r="AD6927">
        <v>0.5</v>
      </c>
      <c r="AE6927">
        <v>0.11</v>
      </c>
      <c r="AF6927">
        <v>17</v>
      </c>
      <c r="AG6927">
        <v>470</v>
      </c>
      <c r="AH6927">
        <v>4</v>
      </c>
      <c r="AI6927">
        <v>1</v>
      </c>
      <c r="AJ6927">
        <v>2</v>
      </c>
      <c r="AK6927">
        <v>34</v>
      </c>
      <c r="AL6927">
        <v>0.09</v>
      </c>
      <c r="AM6927">
        <v>5</v>
      </c>
      <c r="AN6927">
        <v>5</v>
      </c>
      <c r="AO6927">
        <v>47</v>
      </c>
      <c r="AP6927">
        <v>5</v>
      </c>
      <c r="AQ6927">
        <v>20</v>
      </c>
    </row>
    <row r="6928" spans="1:43" hidden="1" x14ac:dyDescent="0.25">
      <c r="A6928" t="s">
        <v>24775</v>
      </c>
      <c r="B6928" t="s">
        <v>24776</v>
      </c>
      <c r="C6928" s="1" t="str">
        <f t="shared" si="486"/>
        <v>21:0134</v>
      </c>
      <c r="D6928" s="1" t="str">
        <f t="shared" si="487"/>
        <v>21:0078</v>
      </c>
      <c r="E6928" t="s">
        <v>24777</v>
      </c>
      <c r="F6928" t="s">
        <v>24778</v>
      </c>
      <c r="H6928">
        <v>55.803759700000001</v>
      </c>
      <c r="I6928">
        <v>-60.345793800000003</v>
      </c>
      <c r="J6928" s="1" t="str">
        <f t="shared" si="484"/>
        <v>Till</v>
      </c>
      <c r="K6928" s="1" t="str">
        <f t="shared" si="485"/>
        <v>&lt;63 micron</v>
      </c>
      <c r="L6928">
        <v>0.1</v>
      </c>
      <c r="M6928">
        <v>1.68</v>
      </c>
      <c r="N6928">
        <v>6</v>
      </c>
      <c r="O6928">
        <v>20</v>
      </c>
      <c r="P6928">
        <v>0.25</v>
      </c>
      <c r="Q6928">
        <v>1</v>
      </c>
      <c r="R6928">
        <v>0.51</v>
      </c>
      <c r="S6928">
        <v>0.25</v>
      </c>
      <c r="T6928">
        <v>3</v>
      </c>
      <c r="U6928">
        <v>23</v>
      </c>
      <c r="V6928">
        <v>14</v>
      </c>
      <c r="W6928">
        <v>1.48</v>
      </c>
      <c r="X6928">
        <v>5</v>
      </c>
      <c r="Y6928">
        <v>0.5</v>
      </c>
      <c r="Z6928">
        <v>0.04</v>
      </c>
      <c r="AA6928">
        <v>30</v>
      </c>
      <c r="AB6928">
        <v>0.24</v>
      </c>
      <c r="AC6928">
        <v>115</v>
      </c>
      <c r="AD6928">
        <v>0.5</v>
      </c>
      <c r="AE6928">
        <v>0.11</v>
      </c>
      <c r="AF6928">
        <v>11</v>
      </c>
      <c r="AG6928">
        <v>470</v>
      </c>
      <c r="AH6928">
        <v>4</v>
      </c>
      <c r="AI6928">
        <v>4</v>
      </c>
      <c r="AJ6928">
        <v>2</v>
      </c>
      <c r="AK6928">
        <v>30</v>
      </c>
      <c r="AL6928">
        <v>0.08</v>
      </c>
      <c r="AM6928">
        <v>5</v>
      </c>
      <c r="AN6928">
        <v>5</v>
      </c>
      <c r="AO6928">
        <v>39</v>
      </c>
      <c r="AP6928">
        <v>5</v>
      </c>
      <c r="AQ6928">
        <v>16</v>
      </c>
    </row>
    <row r="6929" spans="1:43" hidden="1" x14ac:dyDescent="0.25">
      <c r="A6929" t="s">
        <v>24779</v>
      </c>
      <c r="B6929" t="s">
        <v>24780</v>
      </c>
      <c r="C6929" s="1" t="str">
        <f t="shared" si="486"/>
        <v>21:0134</v>
      </c>
      <c r="D6929" s="1" t="str">
        <f t="shared" si="487"/>
        <v>21:0078</v>
      </c>
      <c r="E6929" t="s">
        <v>24781</v>
      </c>
      <c r="F6929" t="s">
        <v>24782</v>
      </c>
      <c r="H6929">
        <v>55.754088199999998</v>
      </c>
      <c r="I6929">
        <v>-60.462334900000002</v>
      </c>
      <c r="J6929" s="1" t="str">
        <f t="shared" si="484"/>
        <v>Till</v>
      </c>
      <c r="K6929" s="1" t="str">
        <f t="shared" si="485"/>
        <v>&lt;63 micron</v>
      </c>
      <c r="L6929">
        <v>0.1</v>
      </c>
      <c r="M6929">
        <v>1.89</v>
      </c>
      <c r="N6929">
        <v>1</v>
      </c>
      <c r="O6929">
        <v>40</v>
      </c>
      <c r="P6929">
        <v>0.25</v>
      </c>
      <c r="Q6929">
        <v>1</v>
      </c>
      <c r="R6929">
        <v>0.66</v>
      </c>
      <c r="S6929">
        <v>0.25</v>
      </c>
      <c r="T6929">
        <v>6</v>
      </c>
      <c r="U6929">
        <v>30</v>
      </c>
      <c r="V6929">
        <v>15</v>
      </c>
      <c r="W6929">
        <v>1.93</v>
      </c>
      <c r="X6929">
        <v>5</v>
      </c>
      <c r="Y6929">
        <v>0.5</v>
      </c>
      <c r="Z6929">
        <v>7.0000000000000007E-2</v>
      </c>
      <c r="AA6929">
        <v>30</v>
      </c>
      <c r="AB6929">
        <v>0.32</v>
      </c>
      <c r="AC6929">
        <v>170</v>
      </c>
      <c r="AD6929">
        <v>0.5</v>
      </c>
      <c r="AE6929">
        <v>0.13</v>
      </c>
      <c r="AF6929">
        <v>14</v>
      </c>
      <c r="AG6929">
        <v>680</v>
      </c>
      <c r="AH6929">
        <v>4</v>
      </c>
      <c r="AI6929">
        <v>1</v>
      </c>
      <c r="AJ6929">
        <v>3</v>
      </c>
      <c r="AK6929">
        <v>35</v>
      </c>
      <c r="AL6929">
        <v>0.1</v>
      </c>
      <c r="AM6929">
        <v>5</v>
      </c>
      <c r="AN6929">
        <v>5</v>
      </c>
      <c r="AO6929">
        <v>50</v>
      </c>
      <c r="AP6929">
        <v>5</v>
      </c>
      <c r="AQ6929">
        <v>20</v>
      </c>
    </row>
    <row r="6930" spans="1:43" hidden="1" x14ac:dyDescent="0.25">
      <c r="A6930" t="s">
        <v>24783</v>
      </c>
      <c r="B6930" t="s">
        <v>24784</v>
      </c>
      <c r="C6930" s="1" t="str">
        <f t="shared" si="486"/>
        <v>21:0134</v>
      </c>
      <c r="D6930" s="1" t="str">
        <f t="shared" si="487"/>
        <v>21:0078</v>
      </c>
      <c r="E6930" t="s">
        <v>24785</v>
      </c>
      <c r="F6930" t="s">
        <v>24786</v>
      </c>
      <c r="H6930">
        <v>55.782516700000002</v>
      </c>
      <c r="I6930">
        <v>-60.819350300000004</v>
      </c>
      <c r="J6930" s="1" t="str">
        <f t="shared" si="484"/>
        <v>Till</v>
      </c>
      <c r="K6930" s="1" t="str">
        <f t="shared" si="485"/>
        <v>&lt;63 micron</v>
      </c>
      <c r="L6930">
        <v>0.1</v>
      </c>
      <c r="M6930">
        <v>1.68</v>
      </c>
      <c r="N6930">
        <v>1</v>
      </c>
      <c r="O6930">
        <v>10</v>
      </c>
      <c r="P6930">
        <v>0.5</v>
      </c>
      <c r="Q6930">
        <v>1</v>
      </c>
      <c r="R6930">
        <v>0.46</v>
      </c>
      <c r="S6930">
        <v>0.25</v>
      </c>
      <c r="T6930">
        <v>4</v>
      </c>
      <c r="U6930">
        <v>16</v>
      </c>
      <c r="V6930">
        <v>8</v>
      </c>
      <c r="W6930">
        <v>2.25</v>
      </c>
      <c r="X6930">
        <v>10</v>
      </c>
      <c r="Y6930">
        <v>0.5</v>
      </c>
      <c r="Z6930">
        <v>0.02</v>
      </c>
      <c r="AA6930">
        <v>70</v>
      </c>
      <c r="AB6930">
        <v>0.27</v>
      </c>
      <c r="AC6930">
        <v>155</v>
      </c>
      <c r="AD6930">
        <v>0.5</v>
      </c>
      <c r="AE6930">
        <v>0.02</v>
      </c>
      <c r="AF6930">
        <v>9</v>
      </c>
      <c r="AG6930">
        <v>1660</v>
      </c>
      <c r="AH6930">
        <v>14</v>
      </c>
      <c r="AI6930">
        <v>1</v>
      </c>
      <c r="AJ6930">
        <v>3</v>
      </c>
      <c r="AK6930">
        <v>8</v>
      </c>
      <c r="AL6930">
        <v>7.0000000000000007E-2</v>
      </c>
      <c r="AM6930">
        <v>5</v>
      </c>
      <c r="AN6930">
        <v>5</v>
      </c>
      <c r="AO6930">
        <v>31</v>
      </c>
      <c r="AP6930">
        <v>5</v>
      </c>
      <c r="AQ6930">
        <v>22</v>
      </c>
    </row>
    <row r="6931" spans="1:43" hidden="1" x14ac:dyDescent="0.25">
      <c r="A6931" t="s">
        <v>24787</v>
      </c>
      <c r="B6931" t="s">
        <v>24788</v>
      </c>
      <c r="C6931" s="1" t="str">
        <f t="shared" si="486"/>
        <v>21:0134</v>
      </c>
      <c r="D6931" s="1" t="str">
        <f t="shared" si="487"/>
        <v>21:0078</v>
      </c>
      <c r="E6931" t="s">
        <v>24789</v>
      </c>
      <c r="F6931" t="s">
        <v>24790</v>
      </c>
      <c r="H6931">
        <v>55.696319600000002</v>
      </c>
      <c r="I6931">
        <v>-60.824153099999997</v>
      </c>
      <c r="J6931" s="1" t="str">
        <f t="shared" si="484"/>
        <v>Till</v>
      </c>
      <c r="K6931" s="1" t="str">
        <f t="shared" si="485"/>
        <v>&lt;63 micron</v>
      </c>
      <c r="L6931">
        <v>0.1</v>
      </c>
      <c r="M6931">
        <v>1.64</v>
      </c>
      <c r="N6931">
        <v>1</v>
      </c>
      <c r="O6931">
        <v>60</v>
      </c>
      <c r="P6931">
        <v>1</v>
      </c>
      <c r="Q6931">
        <v>1</v>
      </c>
      <c r="R6931">
        <v>0.47</v>
      </c>
      <c r="S6931">
        <v>0.25</v>
      </c>
      <c r="T6931">
        <v>6</v>
      </c>
      <c r="U6931">
        <v>17</v>
      </c>
      <c r="V6931">
        <v>12</v>
      </c>
      <c r="W6931">
        <v>2.31</v>
      </c>
      <c r="X6931">
        <v>10</v>
      </c>
      <c r="Y6931">
        <v>0.5</v>
      </c>
      <c r="Z6931">
        <v>0.08</v>
      </c>
      <c r="AA6931">
        <v>110</v>
      </c>
      <c r="AB6931">
        <v>0.4</v>
      </c>
      <c r="AC6931">
        <v>195</v>
      </c>
      <c r="AD6931">
        <v>0.5</v>
      </c>
      <c r="AE6931">
        <v>0.04</v>
      </c>
      <c r="AF6931">
        <v>13</v>
      </c>
      <c r="AG6931">
        <v>1110</v>
      </c>
      <c r="AH6931">
        <v>14</v>
      </c>
      <c r="AI6931">
        <v>1</v>
      </c>
      <c r="AJ6931">
        <v>4</v>
      </c>
      <c r="AK6931">
        <v>15</v>
      </c>
      <c r="AL6931">
        <v>0.1</v>
      </c>
      <c r="AM6931">
        <v>5</v>
      </c>
      <c r="AN6931">
        <v>5</v>
      </c>
      <c r="AO6931">
        <v>33</v>
      </c>
      <c r="AP6931">
        <v>5</v>
      </c>
      <c r="AQ6931">
        <v>48</v>
      </c>
    </row>
    <row r="6932" spans="1:43" hidden="1" x14ac:dyDescent="0.25">
      <c r="A6932" t="s">
        <v>24791</v>
      </c>
      <c r="B6932" t="s">
        <v>24792</v>
      </c>
      <c r="C6932" s="1" t="str">
        <f t="shared" si="486"/>
        <v>21:0134</v>
      </c>
      <c r="D6932" s="1" t="str">
        <f t="shared" si="487"/>
        <v>21:0078</v>
      </c>
      <c r="E6932" t="s">
        <v>24793</v>
      </c>
      <c r="F6932" t="s">
        <v>24794</v>
      </c>
      <c r="H6932">
        <v>55.653322299999999</v>
      </c>
      <c r="I6932">
        <v>-60.782029000000001</v>
      </c>
      <c r="J6932" s="1" t="str">
        <f t="shared" si="484"/>
        <v>Till</v>
      </c>
      <c r="K6932" s="1" t="str">
        <f t="shared" si="485"/>
        <v>&lt;63 micron</v>
      </c>
      <c r="L6932">
        <v>0.1</v>
      </c>
      <c r="M6932">
        <v>1.1499999999999999</v>
      </c>
      <c r="N6932">
        <v>1</v>
      </c>
      <c r="O6932">
        <v>20</v>
      </c>
      <c r="P6932">
        <v>1</v>
      </c>
      <c r="Q6932">
        <v>2</v>
      </c>
      <c r="R6932">
        <v>0.43</v>
      </c>
      <c r="S6932">
        <v>0.25</v>
      </c>
      <c r="T6932">
        <v>4</v>
      </c>
      <c r="U6932">
        <v>20</v>
      </c>
      <c r="V6932">
        <v>10</v>
      </c>
      <c r="W6932">
        <v>1.79</v>
      </c>
      <c r="X6932">
        <v>10</v>
      </c>
      <c r="Y6932">
        <v>0.5</v>
      </c>
      <c r="Z6932">
        <v>0.03</v>
      </c>
      <c r="AA6932">
        <v>80</v>
      </c>
      <c r="AB6932">
        <v>0.28000000000000003</v>
      </c>
      <c r="AC6932">
        <v>145</v>
      </c>
      <c r="AD6932">
        <v>0.5</v>
      </c>
      <c r="AE6932">
        <v>0.04</v>
      </c>
      <c r="AF6932">
        <v>10</v>
      </c>
      <c r="AG6932">
        <v>960</v>
      </c>
      <c r="AH6932">
        <v>14</v>
      </c>
      <c r="AI6932">
        <v>1</v>
      </c>
      <c r="AJ6932">
        <v>2</v>
      </c>
      <c r="AK6932">
        <v>16</v>
      </c>
      <c r="AL6932">
        <v>0.08</v>
      </c>
      <c r="AM6932">
        <v>5</v>
      </c>
      <c r="AN6932">
        <v>5</v>
      </c>
      <c r="AO6932">
        <v>32</v>
      </c>
      <c r="AP6932">
        <v>5</v>
      </c>
      <c r="AQ6932">
        <v>28</v>
      </c>
    </row>
    <row r="6933" spans="1:43" hidden="1" x14ac:dyDescent="0.25">
      <c r="A6933" t="s">
        <v>24795</v>
      </c>
      <c r="B6933" t="s">
        <v>24796</v>
      </c>
      <c r="C6933" s="1" t="str">
        <f t="shared" si="486"/>
        <v>21:0134</v>
      </c>
      <c r="D6933" s="1" t="str">
        <f t="shared" si="487"/>
        <v>21:0078</v>
      </c>
      <c r="E6933" t="s">
        <v>24797</v>
      </c>
      <c r="F6933" t="s">
        <v>24798</v>
      </c>
      <c r="H6933">
        <v>55.654028099999998</v>
      </c>
      <c r="I6933">
        <v>-60.8725995</v>
      </c>
      <c r="J6933" s="1" t="str">
        <f t="shared" ref="J6933:J6996" si="488">HYPERLINK("http://geochem.nrcan.gc.ca/cdogs/content/kwd/kwd020044_e.htm", "Till")</f>
        <v>Till</v>
      </c>
      <c r="K6933" s="1" t="str">
        <f t="shared" si="485"/>
        <v>&lt;63 micron</v>
      </c>
      <c r="L6933">
        <v>0.1</v>
      </c>
      <c r="M6933">
        <v>1.23</v>
      </c>
      <c r="N6933">
        <v>4</v>
      </c>
      <c r="O6933">
        <v>30</v>
      </c>
      <c r="P6933">
        <v>0.5</v>
      </c>
      <c r="Q6933">
        <v>1</v>
      </c>
      <c r="R6933">
        <v>0.38</v>
      </c>
      <c r="S6933">
        <v>0.25</v>
      </c>
      <c r="T6933">
        <v>4</v>
      </c>
      <c r="U6933">
        <v>14</v>
      </c>
      <c r="V6933">
        <v>8</v>
      </c>
      <c r="W6933">
        <v>1.71</v>
      </c>
      <c r="X6933">
        <v>10</v>
      </c>
      <c r="Y6933">
        <v>0.5</v>
      </c>
      <c r="Z6933">
        <v>0.04</v>
      </c>
      <c r="AA6933">
        <v>60</v>
      </c>
      <c r="AB6933">
        <v>0.26</v>
      </c>
      <c r="AC6933">
        <v>145</v>
      </c>
      <c r="AD6933">
        <v>0.5</v>
      </c>
      <c r="AE6933">
        <v>0.04</v>
      </c>
      <c r="AF6933">
        <v>10</v>
      </c>
      <c r="AG6933">
        <v>950</v>
      </c>
      <c r="AH6933">
        <v>12</v>
      </c>
      <c r="AI6933">
        <v>1</v>
      </c>
      <c r="AJ6933">
        <v>2</v>
      </c>
      <c r="AK6933">
        <v>11</v>
      </c>
      <c r="AL6933">
        <v>7.0000000000000007E-2</v>
      </c>
      <c r="AM6933">
        <v>5</v>
      </c>
      <c r="AN6933">
        <v>5</v>
      </c>
      <c r="AO6933">
        <v>27</v>
      </c>
      <c r="AP6933">
        <v>5</v>
      </c>
      <c r="AQ6933">
        <v>34</v>
      </c>
    </row>
    <row r="6934" spans="1:43" hidden="1" x14ac:dyDescent="0.25">
      <c r="A6934" t="s">
        <v>24799</v>
      </c>
      <c r="B6934" t="s">
        <v>24800</v>
      </c>
      <c r="C6934" s="1" t="str">
        <f t="shared" si="486"/>
        <v>21:0134</v>
      </c>
      <c r="D6934" s="1" t="str">
        <f t="shared" si="487"/>
        <v>21:0078</v>
      </c>
      <c r="E6934" t="s">
        <v>24801</v>
      </c>
      <c r="F6934" t="s">
        <v>24802</v>
      </c>
      <c r="H6934">
        <v>55.558182000000002</v>
      </c>
      <c r="I6934">
        <v>-60.839723599999999</v>
      </c>
      <c r="J6934" s="1" t="str">
        <f t="shared" si="488"/>
        <v>Till</v>
      </c>
      <c r="K6934" s="1" t="str">
        <f t="shared" si="485"/>
        <v>&lt;63 micron</v>
      </c>
      <c r="L6934">
        <v>0.1</v>
      </c>
      <c r="M6934">
        <v>1.5</v>
      </c>
      <c r="N6934">
        <v>4</v>
      </c>
      <c r="O6934">
        <v>10</v>
      </c>
      <c r="P6934">
        <v>0.25</v>
      </c>
      <c r="Q6934">
        <v>1</v>
      </c>
      <c r="R6934">
        <v>0.36</v>
      </c>
      <c r="S6934">
        <v>0.25</v>
      </c>
      <c r="T6934">
        <v>3</v>
      </c>
      <c r="U6934">
        <v>21</v>
      </c>
      <c r="V6934">
        <v>7</v>
      </c>
      <c r="W6934">
        <v>1.68</v>
      </c>
      <c r="X6934">
        <v>5</v>
      </c>
      <c r="Y6934">
        <v>0.5</v>
      </c>
      <c r="Z6934">
        <v>0.02</v>
      </c>
      <c r="AA6934">
        <v>40</v>
      </c>
      <c r="AB6934">
        <v>0.19</v>
      </c>
      <c r="AC6934">
        <v>110</v>
      </c>
      <c r="AD6934">
        <v>0.5</v>
      </c>
      <c r="AE6934">
        <v>0.05</v>
      </c>
      <c r="AF6934">
        <v>9</v>
      </c>
      <c r="AG6934">
        <v>800</v>
      </c>
      <c r="AH6934">
        <v>8</v>
      </c>
      <c r="AI6934">
        <v>1</v>
      </c>
      <c r="AJ6934">
        <v>2</v>
      </c>
      <c r="AK6934">
        <v>18</v>
      </c>
      <c r="AL6934">
        <v>7.0000000000000007E-2</v>
      </c>
      <c r="AM6934">
        <v>5</v>
      </c>
      <c r="AN6934">
        <v>5</v>
      </c>
      <c r="AO6934">
        <v>35</v>
      </c>
      <c r="AP6934">
        <v>5</v>
      </c>
      <c r="AQ6934">
        <v>18</v>
      </c>
    </row>
    <row r="6935" spans="1:43" hidden="1" x14ac:dyDescent="0.25">
      <c r="A6935" t="s">
        <v>24803</v>
      </c>
      <c r="B6935" t="s">
        <v>24804</v>
      </c>
      <c r="C6935" s="1" t="str">
        <f t="shared" si="486"/>
        <v>21:0134</v>
      </c>
      <c r="D6935" s="1" t="str">
        <f t="shared" si="487"/>
        <v>21:0078</v>
      </c>
      <c r="E6935" t="s">
        <v>24805</v>
      </c>
      <c r="F6935" t="s">
        <v>24806</v>
      </c>
      <c r="H6935">
        <v>55.308032599999997</v>
      </c>
      <c r="I6935">
        <v>-60.2056562</v>
      </c>
      <c r="J6935" s="1" t="str">
        <f t="shared" si="488"/>
        <v>Till</v>
      </c>
      <c r="K6935" s="1" t="str">
        <f t="shared" si="485"/>
        <v>&lt;63 micron</v>
      </c>
      <c r="L6935">
        <v>0.1</v>
      </c>
      <c r="M6935">
        <v>0.98</v>
      </c>
      <c r="N6935">
        <v>2</v>
      </c>
      <c r="O6935">
        <v>5</v>
      </c>
      <c r="P6935">
        <v>0.25</v>
      </c>
      <c r="Q6935">
        <v>1</v>
      </c>
      <c r="R6935">
        <v>0.33</v>
      </c>
      <c r="S6935">
        <v>0.25</v>
      </c>
      <c r="T6935">
        <v>3</v>
      </c>
      <c r="U6935">
        <v>22</v>
      </c>
      <c r="V6935">
        <v>21</v>
      </c>
      <c r="W6935">
        <v>1.23</v>
      </c>
      <c r="X6935">
        <v>5</v>
      </c>
      <c r="Y6935">
        <v>0.5</v>
      </c>
      <c r="Z6935">
        <v>0.01</v>
      </c>
      <c r="AA6935">
        <v>10</v>
      </c>
      <c r="AB6935">
        <v>0.22</v>
      </c>
      <c r="AC6935">
        <v>105</v>
      </c>
      <c r="AD6935">
        <v>0.5</v>
      </c>
      <c r="AE6935">
        <v>0.03</v>
      </c>
      <c r="AF6935">
        <v>9</v>
      </c>
      <c r="AG6935">
        <v>290</v>
      </c>
      <c r="AH6935">
        <v>1</v>
      </c>
      <c r="AI6935">
        <v>1</v>
      </c>
      <c r="AJ6935">
        <v>2</v>
      </c>
      <c r="AK6935">
        <v>16</v>
      </c>
      <c r="AL6935">
        <v>0.1</v>
      </c>
      <c r="AM6935">
        <v>5</v>
      </c>
      <c r="AN6935">
        <v>5</v>
      </c>
      <c r="AO6935">
        <v>35</v>
      </c>
      <c r="AP6935">
        <v>5</v>
      </c>
      <c r="AQ6935">
        <v>12</v>
      </c>
    </row>
    <row r="6936" spans="1:43" hidden="1" x14ac:dyDescent="0.25">
      <c r="A6936" t="s">
        <v>24807</v>
      </c>
      <c r="B6936" t="s">
        <v>24808</v>
      </c>
      <c r="C6936" s="1" t="str">
        <f t="shared" si="486"/>
        <v>21:0134</v>
      </c>
      <c r="D6936" s="1" t="str">
        <f t="shared" si="487"/>
        <v>21:0078</v>
      </c>
      <c r="E6936" t="s">
        <v>24809</v>
      </c>
      <c r="F6936" t="s">
        <v>24810</v>
      </c>
      <c r="H6936">
        <v>55.302251099999999</v>
      </c>
      <c r="I6936">
        <v>-60.349457200000003</v>
      </c>
      <c r="J6936" s="1" t="str">
        <f t="shared" si="488"/>
        <v>Till</v>
      </c>
      <c r="K6936" s="1" t="str">
        <f t="shared" si="485"/>
        <v>&lt;63 micron</v>
      </c>
      <c r="L6936">
        <v>0.1</v>
      </c>
      <c r="M6936">
        <v>1.24</v>
      </c>
      <c r="N6936">
        <v>1</v>
      </c>
      <c r="O6936">
        <v>5</v>
      </c>
      <c r="P6936">
        <v>0.25</v>
      </c>
      <c r="Q6936">
        <v>1</v>
      </c>
      <c r="R6936">
        <v>0.26</v>
      </c>
      <c r="S6936">
        <v>0.25</v>
      </c>
      <c r="T6936">
        <v>2</v>
      </c>
      <c r="U6936">
        <v>21</v>
      </c>
      <c r="V6936">
        <v>8</v>
      </c>
      <c r="W6936">
        <v>1.1599999999999999</v>
      </c>
      <c r="X6936">
        <v>5</v>
      </c>
      <c r="Y6936">
        <v>0.5</v>
      </c>
      <c r="Z6936">
        <v>0.01</v>
      </c>
      <c r="AA6936">
        <v>10</v>
      </c>
      <c r="AB6936">
        <v>0.16</v>
      </c>
      <c r="AC6936">
        <v>80</v>
      </c>
      <c r="AD6936">
        <v>0.5</v>
      </c>
      <c r="AE6936">
        <v>0.03</v>
      </c>
      <c r="AF6936">
        <v>7</v>
      </c>
      <c r="AG6936">
        <v>280</v>
      </c>
      <c r="AH6936">
        <v>1</v>
      </c>
      <c r="AI6936">
        <v>1</v>
      </c>
      <c r="AJ6936">
        <v>1</v>
      </c>
      <c r="AK6936">
        <v>14</v>
      </c>
      <c r="AL6936">
        <v>0.09</v>
      </c>
      <c r="AM6936">
        <v>5</v>
      </c>
      <c r="AN6936">
        <v>5</v>
      </c>
      <c r="AO6936">
        <v>31</v>
      </c>
      <c r="AP6936">
        <v>5</v>
      </c>
      <c r="AQ6936">
        <v>8</v>
      </c>
    </row>
    <row r="6937" spans="1:43" hidden="1" x14ac:dyDescent="0.25">
      <c r="A6937" t="s">
        <v>24811</v>
      </c>
      <c r="B6937" t="s">
        <v>24812</v>
      </c>
      <c r="C6937" s="1" t="str">
        <f t="shared" si="486"/>
        <v>21:0134</v>
      </c>
      <c r="D6937" s="1" t="str">
        <f t="shared" si="487"/>
        <v>21:0078</v>
      </c>
      <c r="E6937" t="s">
        <v>24813</v>
      </c>
      <c r="F6937" t="s">
        <v>24814</v>
      </c>
      <c r="H6937">
        <v>54.695628499999998</v>
      </c>
      <c r="I6937">
        <v>-59.948097500000003</v>
      </c>
      <c r="J6937" s="1" t="str">
        <f t="shared" si="488"/>
        <v>Till</v>
      </c>
      <c r="K6937" s="1" t="str">
        <f t="shared" si="485"/>
        <v>&lt;63 micron</v>
      </c>
      <c r="L6937">
        <v>0.1</v>
      </c>
      <c r="M6937">
        <v>0.92</v>
      </c>
      <c r="N6937">
        <v>1</v>
      </c>
      <c r="O6937">
        <v>30</v>
      </c>
      <c r="P6937">
        <v>0.25</v>
      </c>
      <c r="Q6937">
        <v>1</v>
      </c>
      <c r="R6937">
        <v>0.68</v>
      </c>
      <c r="S6937">
        <v>0.25</v>
      </c>
      <c r="T6937">
        <v>4</v>
      </c>
      <c r="U6937">
        <v>18</v>
      </c>
      <c r="V6937">
        <v>7</v>
      </c>
      <c r="W6937">
        <v>2.02</v>
      </c>
      <c r="X6937">
        <v>5</v>
      </c>
      <c r="Y6937">
        <v>0.5</v>
      </c>
      <c r="Z6937">
        <v>0.14000000000000001</v>
      </c>
      <c r="AA6937">
        <v>20</v>
      </c>
      <c r="AB6937">
        <v>0.28999999999999998</v>
      </c>
      <c r="AC6937">
        <v>185</v>
      </c>
      <c r="AD6937">
        <v>0.5</v>
      </c>
      <c r="AE6937">
        <v>0.02</v>
      </c>
      <c r="AF6937">
        <v>5</v>
      </c>
      <c r="AG6937">
        <v>820</v>
      </c>
      <c r="AH6937">
        <v>6</v>
      </c>
      <c r="AI6937">
        <v>1</v>
      </c>
      <c r="AJ6937">
        <v>2</v>
      </c>
      <c r="AK6937">
        <v>52</v>
      </c>
      <c r="AL6937">
        <v>0.13</v>
      </c>
      <c r="AM6937">
        <v>5</v>
      </c>
      <c r="AN6937">
        <v>5</v>
      </c>
      <c r="AO6937">
        <v>32</v>
      </c>
      <c r="AP6937">
        <v>5</v>
      </c>
      <c r="AQ6937">
        <v>18</v>
      </c>
    </row>
    <row r="6938" spans="1:43" hidden="1" x14ac:dyDescent="0.25">
      <c r="A6938" t="s">
        <v>24815</v>
      </c>
      <c r="B6938" t="s">
        <v>24816</v>
      </c>
      <c r="C6938" s="1" t="str">
        <f t="shared" si="486"/>
        <v>21:0134</v>
      </c>
      <c r="D6938" s="1" t="str">
        <f t="shared" si="487"/>
        <v>21:0078</v>
      </c>
      <c r="E6938" t="s">
        <v>24817</v>
      </c>
      <c r="F6938" t="s">
        <v>24818</v>
      </c>
      <c r="H6938">
        <v>53.510786500000002</v>
      </c>
      <c r="I6938">
        <v>-63.262318399999998</v>
      </c>
      <c r="J6938" s="1" t="str">
        <f t="shared" si="488"/>
        <v>Till</v>
      </c>
      <c r="K6938" s="1" t="str">
        <f t="shared" si="485"/>
        <v>&lt;63 micron</v>
      </c>
      <c r="L6938">
        <v>0.1</v>
      </c>
      <c r="M6938">
        <v>1.1399999999999999</v>
      </c>
      <c r="N6938">
        <v>1</v>
      </c>
      <c r="O6938">
        <v>80</v>
      </c>
      <c r="P6938">
        <v>0.25</v>
      </c>
      <c r="Q6938">
        <v>4</v>
      </c>
      <c r="R6938">
        <v>0.63</v>
      </c>
      <c r="S6938">
        <v>0.25</v>
      </c>
      <c r="T6938">
        <v>7</v>
      </c>
      <c r="U6938">
        <v>24</v>
      </c>
      <c r="V6938">
        <v>20</v>
      </c>
      <c r="W6938">
        <v>1.91</v>
      </c>
      <c r="X6938">
        <v>5</v>
      </c>
      <c r="Y6938">
        <v>0.5</v>
      </c>
      <c r="Z6938">
        <v>0.24</v>
      </c>
      <c r="AA6938">
        <v>40</v>
      </c>
      <c r="AB6938">
        <v>0.44</v>
      </c>
      <c r="AC6938">
        <v>250</v>
      </c>
      <c r="AD6938">
        <v>0.5</v>
      </c>
      <c r="AE6938">
        <v>0.04</v>
      </c>
      <c r="AF6938">
        <v>7</v>
      </c>
      <c r="AG6938">
        <v>990</v>
      </c>
      <c r="AH6938">
        <v>4</v>
      </c>
      <c r="AI6938">
        <v>1</v>
      </c>
      <c r="AJ6938">
        <v>4</v>
      </c>
      <c r="AK6938">
        <v>38</v>
      </c>
      <c r="AL6938">
        <v>0.12</v>
      </c>
      <c r="AM6938">
        <v>5</v>
      </c>
      <c r="AN6938">
        <v>5</v>
      </c>
      <c r="AO6938">
        <v>44</v>
      </c>
      <c r="AP6938">
        <v>5</v>
      </c>
      <c r="AQ6938">
        <v>26</v>
      </c>
    </row>
    <row r="6939" spans="1:43" hidden="1" x14ac:dyDescent="0.25">
      <c r="A6939" t="s">
        <v>24819</v>
      </c>
      <c r="B6939" t="s">
        <v>24820</v>
      </c>
      <c r="C6939" s="1" t="str">
        <f t="shared" si="486"/>
        <v>21:0134</v>
      </c>
      <c r="D6939" s="1" t="str">
        <f t="shared" si="487"/>
        <v>21:0078</v>
      </c>
      <c r="E6939" t="s">
        <v>24821</v>
      </c>
      <c r="F6939" t="s">
        <v>24822</v>
      </c>
      <c r="H6939">
        <v>55.328383299999999</v>
      </c>
      <c r="I6939">
        <v>-60.568451500000002</v>
      </c>
      <c r="J6939" s="1" t="str">
        <f t="shared" si="488"/>
        <v>Till</v>
      </c>
      <c r="K6939" s="1" t="str">
        <f t="shared" si="485"/>
        <v>&lt;63 micron</v>
      </c>
      <c r="L6939">
        <v>0.1</v>
      </c>
      <c r="M6939">
        <v>1.98</v>
      </c>
      <c r="N6939">
        <v>2</v>
      </c>
      <c r="O6939">
        <v>20</v>
      </c>
      <c r="P6939">
        <v>0.25</v>
      </c>
      <c r="Q6939">
        <v>1</v>
      </c>
      <c r="R6939">
        <v>0.64</v>
      </c>
      <c r="S6939">
        <v>0.25</v>
      </c>
      <c r="T6939">
        <v>4</v>
      </c>
      <c r="U6939">
        <v>30</v>
      </c>
      <c r="V6939">
        <v>17</v>
      </c>
      <c r="W6939">
        <v>1.55</v>
      </c>
      <c r="X6939">
        <v>5</v>
      </c>
      <c r="Y6939">
        <v>0.5</v>
      </c>
      <c r="Z6939">
        <v>0.03</v>
      </c>
      <c r="AA6939">
        <v>20</v>
      </c>
      <c r="AB6939">
        <v>0.34</v>
      </c>
      <c r="AC6939">
        <v>110</v>
      </c>
      <c r="AD6939">
        <v>0.5</v>
      </c>
      <c r="AE6939">
        <v>0.13</v>
      </c>
      <c r="AF6939">
        <v>15</v>
      </c>
      <c r="AG6939">
        <v>480</v>
      </c>
      <c r="AH6939">
        <v>4</v>
      </c>
      <c r="AI6939">
        <v>1</v>
      </c>
      <c r="AJ6939">
        <v>1</v>
      </c>
      <c r="AK6939">
        <v>36</v>
      </c>
      <c r="AL6939">
        <v>0.08</v>
      </c>
      <c r="AM6939">
        <v>5</v>
      </c>
      <c r="AN6939">
        <v>5</v>
      </c>
      <c r="AO6939">
        <v>44</v>
      </c>
      <c r="AP6939">
        <v>5</v>
      </c>
      <c r="AQ6939">
        <v>16</v>
      </c>
    </row>
    <row r="6940" spans="1:43" hidden="1" x14ac:dyDescent="0.25">
      <c r="A6940" t="s">
        <v>24823</v>
      </c>
      <c r="B6940" t="s">
        <v>24824</v>
      </c>
      <c r="C6940" s="1" t="str">
        <f t="shared" si="486"/>
        <v>21:0134</v>
      </c>
      <c r="D6940" s="1" t="str">
        <f t="shared" si="487"/>
        <v>21:0078</v>
      </c>
      <c r="E6940" t="s">
        <v>24825</v>
      </c>
      <c r="F6940" t="s">
        <v>24826</v>
      </c>
      <c r="H6940">
        <v>55.353273000000002</v>
      </c>
      <c r="I6940">
        <v>-60.693136699999997</v>
      </c>
      <c r="J6940" s="1" t="str">
        <f t="shared" si="488"/>
        <v>Till</v>
      </c>
      <c r="K6940" s="1" t="str">
        <f t="shared" si="485"/>
        <v>&lt;63 micron</v>
      </c>
      <c r="L6940">
        <v>0.1</v>
      </c>
      <c r="M6940">
        <v>2.62</v>
      </c>
      <c r="N6940">
        <v>1</v>
      </c>
      <c r="O6940">
        <v>30</v>
      </c>
      <c r="P6940">
        <v>0.25</v>
      </c>
      <c r="Q6940">
        <v>1</v>
      </c>
      <c r="R6940">
        <v>0.89</v>
      </c>
      <c r="S6940">
        <v>0.25</v>
      </c>
      <c r="T6940">
        <v>4</v>
      </c>
      <c r="U6940">
        <v>32</v>
      </c>
      <c r="V6940">
        <v>24</v>
      </c>
      <c r="W6940">
        <v>0.91</v>
      </c>
      <c r="X6940">
        <v>5</v>
      </c>
      <c r="Y6940">
        <v>0.5</v>
      </c>
      <c r="Z6940">
        <v>0.03</v>
      </c>
      <c r="AA6940">
        <v>20</v>
      </c>
      <c r="AB6940">
        <v>0.24</v>
      </c>
      <c r="AC6940">
        <v>85</v>
      </c>
      <c r="AD6940">
        <v>0.5</v>
      </c>
      <c r="AE6940">
        <v>0.22</v>
      </c>
      <c r="AF6940">
        <v>19</v>
      </c>
      <c r="AG6940">
        <v>410</v>
      </c>
      <c r="AH6940">
        <v>6</v>
      </c>
      <c r="AI6940">
        <v>1</v>
      </c>
      <c r="AJ6940">
        <v>2</v>
      </c>
      <c r="AK6940">
        <v>54</v>
      </c>
      <c r="AL6940">
        <v>0.09</v>
      </c>
      <c r="AM6940">
        <v>5</v>
      </c>
      <c r="AN6940">
        <v>5</v>
      </c>
      <c r="AO6940">
        <v>30</v>
      </c>
      <c r="AP6940">
        <v>5</v>
      </c>
      <c r="AQ6940">
        <v>16</v>
      </c>
    </row>
    <row r="6941" spans="1:43" hidden="1" x14ac:dyDescent="0.25">
      <c r="A6941" t="s">
        <v>24827</v>
      </c>
      <c r="B6941" t="s">
        <v>24828</v>
      </c>
      <c r="C6941" s="1" t="str">
        <f t="shared" si="486"/>
        <v>21:0134</v>
      </c>
      <c r="D6941" s="1" t="str">
        <f t="shared" si="487"/>
        <v>21:0078</v>
      </c>
      <c r="E6941" t="s">
        <v>24829</v>
      </c>
      <c r="F6941" t="s">
        <v>24830</v>
      </c>
      <c r="H6941">
        <v>55.433081399999999</v>
      </c>
      <c r="I6941">
        <v>-60.731165500000003</v>
      </c>
      <c r="J6941" s="1" t="str">
        <f t="shared" si="488"/>
        <v>Till</v>
      </c>
      <c r="K6941" s="1" t="str">
        <f t="shared" si="485"/>
        <v>&lt;63 micron</v>
      </c>
      <c r="L6941">
        <v>0.1</v>
      </c>
      <c r="M6941">
        <v>1.91</v>
      </c>
      <c r="N6941">
        <v>1</v>
      </c>
      <c r="O6941">
        <v>40</v>
      </c>
      <c r="P6941">
        <v>0.25</v>
      </c>
      <c r="Q6941">
        <v>1</v>
      </c>
      <c r="R6941">
        <v>0.89</v>
      </c>
      <c r="S6941">
        <v>0.25</v>
      </c>
      <c r="T6941">
        <v>5</v>
      </c>
      <c r="U6941">
        <v>29</v>
      </c>
      <c r="V6941">
        <v>20</v>
      </c>
      <c r="W6941">
        <v>1.4</v>
      </c>
      <c r="X6941">
        <v>5</v>
      </c>
      <c r="Y6941">
        <v>0.5</v>
      </c>
      <c r="Z6941">
        <v>0.05</v>
      </c>
      <c r="AA6941">
        <v>30</v>
      </c>
      <c r="AB6941">
        <v>0.26</v>
      </c>
      <c r="AC6941">
        <v>115</v>
      </c>
      <c r="AD6941">
        <v>0.5</v>
      </c>
      <c r="AE6941">
        <v>0.19</v>
      </c>
      <c r="AF6941">
        <v>16</v>
      </c>
      <c r="AG6941">
        <v>450</v>
      </c>
      <c r="AH6941">
        <v>1</v>
      </c>
      <c r="AI6941">
        <v>1</v>
      </c>
      <c r="AJ6941">
        <v>2</v>
      </c>
      <c r="AK6941">
        <v>58</v>
      </c>
      <c r="AL6941">
        <v>0.09</v>
      </c>
      <c r="AM6941">
        <v>5</v>
      </c>
      <c r="AN6941">
        <v>5</v>
      </c>
      <c r="AO6941">
        <v>38</v>
      </c>
      <c r="AP6941">
        <v>5</v>
      </c>
      <c r="AQ6941">
        <v>14</v>
      </c>
    </row>
    <row r="6942" spans="1:43" hidden="1" x14ac:dyDescent="0.25">
      <c r="A6942" t="s">
        <v>24831</v>
      </c>
      <c r="B6942" t="s">
        <v>24832</v>
      </c>
      <c r="C6942" s="1" t="str">
        <f t="shared" si="486"/>
        <v>21:0134</v>
      </c>
      <c r="D6942" s="1" t="str">
        <f t="shared" si="487"/>
        <v>21:0078</v>
      </c>
      <c r="E6942" t="s">
        <v>24833</v>
      </c>
      <c r="F6942" t="s">
        <v>24834</v>
      </c>
      <c r="H6942">
        <v>55.563996199999998</v>
      </c>
      <c r="I6942">
        <v>-60.969454300000002</v>
      </c>
      <c r="J6942" s="1" t="str">
        <f t="shared" si="488"/>
        <v>Till</v>
      </c>
      <c r="K6942" s="1" t="str">
        <f t="shared" si="485"/>
        <v>&lt;63 micron</v>
      </c>
      <c r="L6942">
        <v>0.1</v>
      </c>
      <c r="M6942">
        <v>1.63</v>
      </c>
      <c r="N6942">
        <v>2</v>
      </c>
      <c r="O6942">
        <v>70</v>
      </c>
      <c r="P6942">
        <v>1</v>
      </c>
      <c r="Q6942">
        <v>1</v>
      </c>
      <c r="R6942">
        <v>0.56000000000000005</v>
      </c>
      <c r="S6942">
        <v>0.25</v>
      </c>
      <c r="T6942">
        <v>4</v>
      </c>
      <c r="U6942">
        <v>23</v>
      </c>
      <c r="V6942">
        <v>12</v>
      </c>
      <c r="W6942">
        <v>2.0499999999999998</v>
      </c>
      <c r="X6942">
        <v>10</v>
      </c>
      <c r="Y6942">
        <v>0.5</v>
      </c>
      <c r="Z6942">
        <v>0.04</v>
      </c>
      <c r="AA6942">
        <v>80</v>
      </c>
      <c r="AB6942">
        <v>0.22</v>
      </c>
      <c r="AC6942">
        <v>120</v>
      </c>
      <c r="AD6942">
        <v>0.5</v>
      </c>
      <c r="AE6942">
        <v>7.0000000000000007E-2</v>
      </c>
      <c r="AF6942">
        <v>12</v>
      </c>
      <c r="AG6942">
        <v>1150</v>
      </c>
      <c r="AH6942">
        <v>6</v>
      </c>
      <c r="AI6942">
        <v>1</v>
      </c>
      <c r="AJ6942">
        <v>4</v>
      </c>
      <c r="AK6942">
        <v>29</v>
      </c>
      <c r="AL6942">
        <v>0.09</v>
      </c>
      <c r="AM6942">
        <v>5</v>
      </c>
      <c r="AN6942">
        <v>5</v>
      </c>
      <c r="AO6942">
        <v>33</v>
      </c>
      <c r="AP6942">
        <v>5</v>
      </c>
      <c r="AQ6942">
        <v>46</v>
      </c>
    </row>
    <row r="6943" spans="1:43" hidden="1" x14ac:dyDescent="0.25">
      <c r="A6943" t="s">
        <v>24835</v>
      </c>
      <c r="B6943" t="s">
        <v>24836</v>
      </c>
      <c r="C6943" s="1" t="str">
        <f t="shared" si="486"/>
        <v>21:0134</v>
      </c>
      <c r="D6943" s="1" t="str">
        <f t="shared" si="487"/>
        <v>21:0078</v>
      </c>
      <c r="E6943" t="s">
        <v>24837</v>
      </c>
      <c r="F6943" t="s">
        <v>24838</v>
      </c>
      <c r="H6943">
        <v>55.586599900000003</v>
      </c>
      <c r="I6943">
        <v>-60.923855199999998</v>
      </c>
      <c r="J6943" s="1" t="str">
        <f t="shared" si="488"/>
        <v>Till</v>
      </c>
      <c r="K6943" s="1" t="str">
        <f t="shared" ref="K6943:K7006" si="489">HYPERLINK("http://geochem.nrcan.gc.ca/cdogs/content/kwd/kwd080004_e.htm", "&lt;63 micron")</f>
        <v>&lt;63 micron</v>
      </c>
      <c r="L6943">
        <v>0.1</v>
      </c>
      <c r="M6943">
        <v>0.92</v>
      </c>
      <c r="N6943">
        <v>6</v>
      </c>
      <c r="O6943">
        <v>20</v>
      </c>
      <c r="P6943">
        <v>1</v>
      </c>
      <c r="Q6943">
        <v>1</v>
      </c>
      <c r="R6943">
        <v>0.53</v>
      </c>
      <c r="S6943">
        <v>0.25</v>
      </c>
      <c r="T6943">
        <v>4</v>
      </c>
      <c r="U6943">
        <v>18</v>
      </c>
      <c r="V6943">
        <v>8</v>
      </c>
      <c r="W6943">
        <v>1.75</v>
      </c>
      <c r="X6943">
        <v>10</v>
      </c>
      <c r="Y6943">
        <v>0.5</v>
      </c>
      <c r="Z6943">
        <v>0.03</v>
      </c>
      <c r="AA6943">
        <v>80</v>
      </c>
      <c r="AB6943">
        <v>0.24</v>
      </c>
      <c r="AC6943">
        <v>160</v>
      </c>
      <c r="AD6943">
        <v>0.5</v>
      </c>
      <c r="AE6943">
        <v>0.06</v>
      </c>
      <c r="AF6943">
        <v>9</v>
      </c>
      <c r="AG6943">
        <v>1130</v>
      </c>
      <c r="AH6943">
        <v>10</v>
      </c>
      <c r="AI6943">
        <v>1</v>
      </c>
      <c r="AJ6943">
        <v>2</v>
      </c>
      <c r="AK6943">
        <v>19</v>
      </c>
      <c r="AL6943">
        <v>7.0000000000000007E-2</v>
      </c>
      <c r="AM6943">
        <v>5</v>
      </c>
      <c r="AN6943">
        <v>5</v>
      </c>
      <c r="AO6943">
        <v>29</v>
      </c>
      <c r="AP6943">
        <v>5</v>
      </c>
      <c r="AQ6943">
        <v>34</v>
      </c>
    </row>
    <row r="6944" spans="1:43" hidden="1" x14ac:dyDescent="0.25">
      <c r="A6944" t="s">
        <v>24839</v>
      </c>
      <c r="B6944" t="s">
        <v>24840</v>
      </c>
      <c r="C6944" s="1" t="str">
        <f t="shared" si="486"/>
        <v>21:0134</v>
      </c>
      <c r="D6944" s="1" t="str">
        <f t="shared" si="487"/>
        <v>21:0078</v>
      </c>
      <c r="E6944" t="s">
        <v>24841</v>
      </c>
      <c r="F6944" t="s">
        <v>24842</v>
      </c>
      <c r="H6944">
        <v>55.617673000000003</v>
      </c>
      <c r="I6944">
        <v>-61.182659999999998</v>
      </c>
      <c r="J6944" s="1" t="str">
        <f t="shared" si="488"/>
        <v>Till</v>
      </c>
      <c r="K6944" s="1" t="str">
        <f t="shared" si="489"/>
        <v>&lt;63 micron</v>
      </c>
      <c r="L6944">
        <v>0.1</v>
      </c>
      <c r="M6944">
        <v>1.33</v>
      </c>
      <c r="N6944">
        <v>2</v>
      </c>
      <c r="O6944">
        <v>60</v>
      </c>
      <c r="P6944">
        <v>0.5</v>
      </c>
      <c r="Q6944">
        <v>2</v>
      </c>
      <c r="R6944">
        <v>0.51</v>
      </c>
      <c r="S6944">
        <v>0.25</v>
      </c>
      <c r="T6944">
        <v>7</v>
      </c>
      <c r="U6944">
        <v>28</v>
      </c>
      <c r="V6944">
        <v>17</v>
      </c>
      <c r="W6944">
        <v>2.2200000000000002</v>
      </c>
      <c r="X6944">
        <v>10</v>
      </c>
      <c r="Y6944">
        <v>0.5</v>
      </c>
      <c r="Z6944">
        <v>0.1</v>
      </c>
      <c r="AA6944">
        <v>70</v>
      </c>
      <c r="AB6944">
        <v>0.45</v>
      </c>
      <c r="AC6944">
        <v>195</v>
      </c>
      <c r="AD6944">
        <v>0.5</v>
      </c>
      <c r="AE6944">
        <v>0.04</v>
      </c>
      <c r="AF6944">
        <v>15</v>
      </c>
      <c r="AG6944">
        <v>1280</v>
      </c>
      <c r="AH6944">
        <v>6</v>
      </c>
      <c r="AI6944">
        <v>1</v>
      </c>
      <c r="AJ6944">
        <v>4</v>
      </c>
      <c r="AK6944">
        <v>13</v>
      </c>
      <c r="AL6944">
        <v>0.1</v>
      </c>
      <c r="AM6944">
        <v>5</v>
      </c>
      <c r="AN6944">
        <v>5</v>
      </c>
      <c r="AO6944">
        <v>39</v>
      </c>
      <c r="AP6944">
        <v>5</v>
      </c>
      <c r="AQ6944">
        <v>36</v>
      </c>
    </row>
    <row r="6945" spans="1:43" hidden="1" x14ac:dyDescent="0.25">
      <c r="A6945" t="s">
        <v>24843</v>
      </c>
      <c r="B6945" t="s">
        <v>24844</v>
      </c>
      <c r="C6945" s="1" t="str">
        <f t="shared" si="486"/>
        <v>21:0134</v>
      </c>
      <c r="D6945" s="1" t="str">
        <f t="shared" si="487"/>
        <v>21:0078</v>
      </c>
      <c r="E6945" t="s">
        <v>24845</v>
      </c>
      <c r="F6945" t="s">
        <v>24846</v>
      </c>
      <c r="H6945">
        <v>55.665888899999999</v>
      </c>
      <c r="I6945">
        <v>-61.045274499999998</v>
      </c>
      <c r="J6945" s="1" t="str">
        <f t="shared" si="488"/>
        <v>Till</v>
      </c>
      <c r="K6945" s="1" t="str">
        <f t="shared" si="489"/>
        <v>&lt;63 micron</v>
      </c>
      <c r="L6945">
        <v>0.1</v>
      </c>
      <c r="M6945">
        <v>0.71</v>
      </c>
      <c r="N6945">
        <v>2</v>
      </c>
      <c r="O6945">
        <v>10</v>
      </c>
      <c r="P6945">
        <v>0.5</v>
      </c>
      <c r="Q6945">
        <v>1</v>
      </c>
      <c r="R6945">
        <v>0.33</v>
      </c>
      <c r="S6945">
        <v>0.25</v>
      </c>
      <c r="T6945">
        <v>2</v>
      </c>
      <c r="U6945">
        <v>10</v>
      </c>
      <c r="V6945">
        <v>4</v>
      </c>
      <c r="W6945">
        <v>1.69</v>
      </c>
      <c r="X6945">
        <v>10</v>
      </c>
      <c r="Y6945">
        <v>0.5</v>
      </c>
      <c r="Z6945">
        <v>0.02</v>
      </c>
      <c r="AA6945">
        <v>80</v>
      </c>
      <c r="AB6945">
        <v>0.19</v>
      </c>
      <c r="AC6945">
        <v>140</v>
      </c>
      <c r="AD6945">
        <v>0.5</v>
      </c>
      <c r="AE6945">
        <v>0.02</v>
      </c>
      <c r="AF6945">
        <v>4</v>
      </c>
      <c r="AG6945">
        <v>1020</v>
      </c>
      <c r="AH6945">
        <v>10</v>
      </c>
      <c r="AI6945">
        <v>1</v>
      </c>
      <c r="AJ6945">
        <v>1</v>
      </c>
      <c r="AK6945">
        <v>6</v>
      </c>
      <c r="AL6945">
        <v>0.06</v>
      </c>
      <c r="AM6945">
        <v>5</v>
      </c>
      <c r="AN6945">
        <v>5</v>
      </c>
      <c r="AO6945">
        <v>25</v>
      </c>
      <c r="AP6945">
        <v>5</v>
      </c>
      <c r="AQ6945">
        <v>22</v>
      </c>
    </row>
    <row r="6946" spans="1:43" hidden="1" x14ac:dyDescent="0.25">
      <c r="A6946" t="s">
        <v>24847</v>
      </c>
      <c r="B6946" t="s">
        <v>24848</v>
      </c>
      <c r="C6946" s="1" t="str">
        <f t="shared" si="486"/>
        <v>21:0134</v>
      </c>
      <c r="D6946" s="1" t="str">
        <f t="shared" si="487"/>
        <v>21:0078</v>
      </c>
      <c r="E6946" t="s">
        <v>24849</v>
      </c>
      <c r="F6946" t="s">
        <v>24850</v>
      </c>
      <c r="H6946">
        <v>55.703376800000001</v>
      </c>
      <c r="I6946">
        <v>-61.029078699999999</v>
      </c>
      <c r="J6946" s="1" t="str">
        <f t="shared" si="488"/>
        <v>Till</v>
      </c>
      <c r="K6946" s="1" t="str">
        <f t="shared" si="489"/>
        <v>&lt;63 micron</v>
      </c>
      <c r="L6946">
        <v>0.1</v>
      </c>
      <c r="M6946">
        <v>1.07</v>
      </c>
      <c r="N6946">
        <v>1</v>
      </c>
      <c r="O6946">
        <v>20</v>
      </c>
      <c r="P6946">
        <v>0.5</v>
      </c>
      <c r="Q6946">
        <v>2</v>
      </c>
      <c r="R6946">
        <v>0.38</v>
      </c>
      <c r="S6946">
        <v>0.25</v>
      </c>
      <c r="T6946">
        <v>4</v>
      </c>
      <c r="U6946">
        <v>14</v>
      </c>
      <c r="V6946">
        <v>9</v>
      </c>
      <c r="W6946">
        <v>1.98</v>
      </c>
      <c r="X6946">
        <v>10</v>
      </c>
      <c r="Y6946">
        <v>0.5</v>
      </c>
      <c r="Z6946">
        <v>0.03</v>
      </c>
      <c r="AA6946">
        <v>80</v>
      </c>
      <c r="AB6946">
        <v>0.25</v>
      </c>
      <c r="AC6946">
        <v>165</v>
      </c>
      <c r="AD6946">
        <v>0.5</v>
      </c>
      <c r="AE6946">
        <v>0.03</v>
      </c>
      <c r="AF6946">
        <v>6</v>
      </c>
      <c r="AG6946">
        <v>1060</v>
      </c>
      <c r="AH6946">
        <v>14</v>
      </c>
      <c r="AI6946">
        <v>1</v>
      </c>
      <c r="AJ6946">
        <v>2</v>
      </c>
      <c r="AK6946">
        <v>8</v>
      </c>
      <c r="AL6946">
        <v>0.08</v>
      </c>
      <c r="AM6946">
        <v>5</v>
      </c>
      <c r="AN6946">
        <v>5</v>
      </c>
      <c r="AO6946">
        <v>29</v>
      </c>
      <c r="AP6946">
        <v>5</v>
      </c>
      <c r="AQ6946">
        <v>30</v>
      </c>
    </row>
    <row r="6947" spans="1:43" hidden="1" x14ac:dyDescent="0.25">
      <c r="A6947" t="s">
        <v>24851</v>
      </c>
      <c r="B6947" t="s">
        <v>24852</v>
      </c>
      <c r="C6947" s="1" t="str">
        <f t="shared" ref="C6947:C7010" si="490">HYPERLINK("http://geochem.nrcan.gc.ca/cdogs/content/bdl/bdl210134_e.htm", "21:0134")</f>
        <v>21:0134</v>
      </c>
      <c r="D6947" s="1" t="str">
        <f t="shared" ref="D6947:D7010" si="491">HYPERLINK("http://geochem.nrcan.gc.ca/cdogs/content/svy/svy210078_e.htm", "21:0078")</f>
        <v>21:0078</v>
      </c>
      <c r="E6947" t="s">
        <v>24853</v>
      </c>
      <c r="F6947" t="s">
        <v>24854</v>
      </c>
      <c r="H6947">
        <v>55.758028000000003</v>
      </c>
      <c r="I6947">
        <v>-60.909973800000003</v>
      </c>
      <c r="J6947" s="1" t="str">
        <f t="shared" si="488"/>
        <v>Till</v>
      </c>
      <c r="K6947" s="1" t="str">
        <f t="shared" si="489"/>
        <v>&lt;63 micron</v>
      </c>
      <c r="L6947">
        <v>0.1</v>
      </c>
      <c r="M6947">
        <v>1.05</v>
      </c>
      <c r="N6947">
        <v>2</v>
      </c>
      <c r="O6947">
        <v>10</v>
      </c>
      <c r="P6947">
        <v>0.5</v>
      </c>
      <c r="Q6947">
        <v>2</v>
      </c>
      <c r="R6947">
        <v>0.43</v>
      </c>
      <c r="S6947">
        <v>0.25</v>
      </c>
      <c r="T6947">
        <v>6</v>
      </c>
      <c r="U6947">
        <v>14</v>
      </c>
      <c r="V6947">
        <v>9</v>
      </c>
      <c r="W6947">
        <v>2.08</v>
      </c>
      <c r="X6947">
        <v>10</v>
      </c>
      <c r="Y6947">
        <v>0.5</v>
      </c>
      <c r="Z6947">
        <v>0.02</v>
      </c>
      <c r="AA6947">
        <v>90</v>
      </c>
      <c r="AB6947">
        <v>0.31</v>
      </c>
      <c r="AC6947">
        <v>180</v>
      </c>
      <c r="AD6947">
        <v>0.5</v>
      </c>
      <c r="AE6947">
        <v>0.03</v>
      </c>
      <c r="AF6947">
        <v>10</v>
      </c>
      <c r="AG6947">
        <v>1380</v>
      </c>
      <c r="AH6947">
        <v>8</v>
      </c>
      <c r="AI6947">
        <v>1</v>
      </c>
      <c r="AJ6947">
        <v>2</v>
      </c>
      <c r="AK6947">
        <v>8</v>
      </c>
      <c r="AL6947">
        <v>0.08</v>
      </c>
      <c r="AM6947">
        <v>5</v>
      </c>
      <c r="AN6947">
        <v>5</v>
      </c>
      <c r="AO6947">
        <v>31</v>
      </c>
      <c r="AP6947">
        <v>5</v>
      </c>
      <c r="AQ6947">
        <v>28</v>
      </c>
    </row>
    <row r="6948" spans="1:43" hidden="1" x14ac:dyDescent="0.25">
      <c r="A6948" t="s">
        <v>24855</v>
      </c>
      <c r="B6948" t="s">
        <v>24856</v>
      </c>
      <c r="C6948" s="1" t="str">
        <f t="shared" si="490"/>
        <v>21:0134</v>
      </c>
      <c r="D6948" s="1" t="str">
        <f t="shared" si="491"/>
        <v>21:0078</v>
      </c>
      <c r="E6948" t="s">
        <v>24857</v>
      </c>
      <c r="F6948" t="s">
        <v>24858</v>
      </c>
      <c r="H6948">
        <v>55.7680091</v>
      </c>
      <c r="I6948">
        <v>-60.8121893</v>
      </c>
      <c r="J6948" s="1" t="str">
        <f t="shared" si="488"/>
        <v>Till</v>
      </c>
      <c r="K6948" s="1" t="str">
        <f t="shared" si="489"/>
        <v>&lt;63 micron</v>
      </c>
      <c r="L6948">
        <v>0.1</v>
      </c>
      <c r="M6948">
        <v>0.96</v>
      </c>
      <c r="N6948">
        <v>2</v>
      </c>
      <c r="O6948">
        <v>10</v>
      </c>
      <c r="P6948">
        <v>0.5</v>
      </c>
      <c r="Q6948">
        <v>2</v>
      </c>
      <c r="R6948">
        <v>0.45</v>
      </c>
      <c r="S6948">
        <v>0.25</v>
      </c>
      <c r="T6948">
        <v>4</v>
      </c>
      <c r="U6948">
        <v>14</v>
      </c>
      <c r="V6948">
        <v>8</v>
      </c>
      <c r="W6948">
        <v>1.77</v>
      </c>
      <c r="X6948">
        <v>10</v>
      </c>
      <c r="Y6948">
        <v>0.5</v>
      </c>
      <c r="Z6948">
        <v>0.03</v>
      </c>
      <c r="AA6948">
        <v>60</v>
      </c>
      <c r="AB6948">
        <v>0.24</v>
      </c>
      <c r="AC6948">
        <v>145</v>
      </c>
      <c r="AD6948">
        <v>0.5</v>
      </c>
      <c r="AE6948">
        <v>0.02</v>
      </c>
      <c r="AF6948">
        <v>8</v>
      </c>
      <c r="AG6948">
        <v>1480</v>
      </c>
      <c r="AH6948">
        <v>8</v>
      </c>
      <c r="AI6948">
        <v>1</v>
      </c>
      <c r="AJ6948">
        <v>2</v>
      </c>
      <c r="AK6948">
        <v>8</v>
      </c>
      <c r="AL6948">
        <v>7.0000000000000007E-2</v>
      </c>
      <c r="AM6948">
        <v>5</v>
      </c>
      <c r="AN6948">
        <v>5</v>
      </c>
      <c r="AO6948">
        <v>27</v>
      </c>
      <c r="AP6948">
        <v>5</v>
      </c>
      <c r="AQ6948">
        <v>24</v>
      </c>
    </row>
    <row r="6949" spans="1:43" hidden="1" x14ac:dyDescent="0.25">
      <c r="A6949" t="s">
        <v>24859</v>
      </c>
      <c r="B6949" t="s">
        <v>24860</v>
      </c>
      <c r="C6949" s="1" t="str">
        <f t="shared" si="490"/>
        <v>21:0134</v>
      </c>
      <c r="D6949" s="1" t="str">
        <f t="shared" si="491"/>
        <v>21:0078</v>
      </c>
      <c r="E6949" t="s">
        <v>24861</v>
      </c>
      <c r="F6949" t="s">
        <v>24862</v>
      </c>
      <c r="H6949">
        <v>53.566420800000003</v>
      </c>
      <c r="I6949">
        <v>-63.195858299999998</v>
      </c>
      <c r="J6949" s="1" t="str">
        <f t="shared" si="488"/>
        <v>Till</v>
      </c>
      <c r="K6949" s="1" t="str">
        <f t="shared" si="489"/>
        <v>&lt;63 micron</v>
      </c>
      <c r="L6949">
        <v>0.1</v>
      </c>
      <c r="M6949">
        <v>1.79</v>
      </c>
      <c r="N6949">
        <v>1</v>
      </c>
      <c r="O6949">
        <v>110</v>
      </c>
      <c r="P6949">
        <v>0.25</v>
      </c>
      <c r="Q6949">
        <v>2</v>
      </c>
      <c r="R6949">
        <v>0.43</v>
      </c>
      <c r="S6949">
        <v>0.25</v>
      </c>
      <c r="T6949">
        <v>8</v>
      </c>
      <c r="U6949">
        <v>33</v>
      </c>
      <c r="V6949">
        <v>29</v>
      </c>
      <c r="W6949">
        <v>2.11</v>
      </c>
      <c r="X6949">
        <v>10</v>
      </c>
      <c r="Y6949">
        <v>0.5</v>
      </c>
      <c r="Z6949">
        <v>0.31</v>
      </c>
      <c r="AA6949">
        <v>50</v>
      </c>
      <c r="AB6949">
        <v>0.55000000000000004</v>
      </c>
      <c r="AC6949">
        <v>255</v>
      </c>
      <c r="AD6949">
        <v>0.5</v>
      </c>
      <c r="AE6949">
        <v>0.03</v>
      </c>
      <c r="AF6949">
        <v>12</v>
      </c>
      <c r="AG6949">
        <v>870</v>
      </c>
      <c r="AH6949">
        <v>6</v>
      </c>
      <c r="AI6949">
        <v>2</v>
      </c>
      <c r="AJ6949">
        <v>6</v>
      </c>
      <c r="AK6949">
        <v>24</v>
      </c>
      <c r="AL6949">
        <v>0.16</v>
      </c>
      <c r="AM6949">
        <v>5</v>
      </c>
      <c r="AN6949">
        <v>5</v>
      </c>
      <c r="AO6949">
        <v>45</v>
      </c>
      <c r="AP6949">
        <v>5</v>
      </c>
      <c r="AQ6949">
        <v>34</v>
      </c>
    </row>
    <row r="6950" spans="1:43" hidden="1" x14ac:dyDescent="0.25">
      <c r="A6950" t="s">
        <v>24863</v>
      </c>
      <c r="B6950" t="s">
        <v>24864</v>
      </c>
      <c r="C6950" s="1" t="str">
        <f t="shared" si="490"/>
        <v>21:0134</v>
      </c>
      <c r="D6950" s="1" t="str">
        <f t="shared" si="491"/>
        <v>21:0078</v>
      </c>
      <c r="E6950" t="s">
        <v>24865</v>
      </c>
      <c r="F6950" t="s">
        <v>24866</v>
      </c>
      <c r="H6950">
        <v>55.826676200000001</v>
      </c>
      <c r="I6950">
        <v>-60.877552199999997</v>
      </c>
      <c r="J6950" s="1" t="str">
        <f t="shared" si="488"/>
        <v>Till</v>
      </c>
      <c r="K6950" s="1" t="str">
        <f t="shared" si="489"/>
        <v>&lt;63 micron</v>
      </c>
      <c r="L6950">
        <v>0.1</v>
      </c>
      <c r="M6950">
        <v>0.52</v>
      </c>
      <c r="N6950">
        <v>2</v>
      </c>
      <c r="O6950">
        <v>10</v>
      </c>
      <c r="P6950">
        <v>0.5</v>
      </c>
      <c r="Q6950">
        <v>1</v>
      </c>
      <c r="R6950">
        <v>0.38</v>
      </c>
      <c r="S6950">
        <v>0.25</v>
      </c>
      <c r="T6950">
        <v>3</v>
      </c>
      <c r="U6950">
        <v>9</v>
      </c>
      <c r="V6950">
        <v>7</v>
      </c>
      <c r="W6950">
        <v>1.73</v>
      </c>
      <c r="X6950">
        <v>10</v>
      </c>
      <c r="Y6950">
        <v>0.5</v>
      </c>
      <c r="Z6950">
        <v>0.02</v>
      </c>
      <c r="AA6950">
        <v>110</v>
      </c>
      <c r="AB6950">
        <v>0.22</v>
      </c>
      <c r="AC6950">
        <v>165</v>
      </c>
      <c r="AD6950">
        <v>0.5</v>
      </c>
      <c r="AE6950">
        <v>0.02</v>
      </c>
      <c r="AF6950">
        <v>4</v>
      </c>
      <c r="AG6950">
        <v>1150</v>
      </c>
      <c r="AH6950">
        <v>14</v>
      </c>
      <c r="AI6950">
        <v>1</v>
      </c>
      <c r="AJ6950">
        <v>2</v>
      </c>
      <c r="AK6950">
        <v>7</v>
      </c>
      <c r="AL6950">
        <v>7.0000000000000007E-2</v>
      </c>
      <c r="AM6950">
        <v>5</v>
      </c>
      <c r="AN6950">
        <v>5</v>
      </c>
      <c r="AO6950">
        <v>25</v>
      </c>
      <c r="AP6950">
        <v>5</v>
      </c>
      <c r="AQ6950">
        <v>28</v>
      </c>
    </row>
    <row r="6951" spans="1:43" hidden="1" x14ac:dyDescent="0.25">
      <c r="A6951" t="s">
        <v>24867</v>
      </c>
      <c r="B6951" t="s">
        <v>24868</v>
      </c>
      <c r="C6951" s="1" t="str">
        <f t="shared" si="490"/>
        <v>21:0134</v>
      </c>
      <c r="D6951" s="1" t="str">
        <f t="shared" si="491"/>
        <v>21:0078</v>
      </c>
      <c r="E6951" t="s">
        <v>24869</v>
      </c>
      <c r="F6951" t="s">
        <v>24870</v>
      </c>
      <c r="H6951">
        <v>55.827393399999998</v>
      </c>
      <c r="I6951">
        <v>-60.973312999999997</v>
      </c>
      <c r="J6951" s="1" t="str">
        <f t="shared" si="488"/>
        <v>Till</v>
      </c>
      <c r="K6951" s="1" t="str">
        <f t="shared" si="489"/>
        <v>&lt;63 micron</v>
      </c>
      <c r="L6951">
        <v>0.1</v>
      </c>
      <c r="M6951">
        <v>0.5</v>
      </c>
      <c r="N6951">
        <v>1</v>
      </c>
      <c r="O6951">
        <v>20</v>
      </c>
      <c r="P6951">
        <v>0.5</v>
      </c>
      <c r="Q6951">
        <v>1</v>
      </c>
      <c r="R6951">
        <v>0.23</v>
      </c>
      <c r="S6951">
        <v>0.25</v>
      </c>
      <c r="T6951">
        <v>2</v>
      </c>
      <c r="U6951">
        <v>7</v>
      </c>
      <c r="V6951">
        <v>7</v>
      </c>
      <c r="W6951">
        <v>1.49</v>
      </c>
      <c r="X6951">
        <v>10</v>
      </c>
      <c r="Y6951">
        <v>0.5</v>
      </c>
      <c r="Z6951">
        <v>0.02</v>
      </c>
      <c r="AA6951">
        <v>110</v>
      </c>
      <c r="AB6951">
        <v>0.15</v>
      </c>
      <c r="AC6951">
        <v>130</v>
      </c>
      <c r="AD6951">
        <v>0.5</v>
      </c>
      <c r="AE6951">
        <v>0.02</v>
      </c>
      <c r="AF6951">
        <v>2</v>
      </c>
      <c r="AG6951">
        <v>640</v>
      </c>
      <c r="AH6951">
        <v>20</v>
      </c>
      <c r="AI6951">
        <v>1</v>
      </c>
      <c r="AJ6951">
        <v>1</v>
      </c>
      <c r="AK6951">
        <v>5</v>
      </c>
      <c r="AL6951">
        <v>7.0000000000000007E-2</v>
      </c>
      <c r="AM6951">
        <v>5</v>
      </c>
      <c r="AN6951">
        <v>5</v>
      </c>
      <c r="AO6951">
        <v>18</v>
      </c>
      <c r="AP6951">
        <v>5</v>
      </c>
      <c r="AQ6951">
        <v>32</v>
      </c>
    </row>
    <row r="6952" spans="1:43" hidden="1" x14ac:dyDescent="0.25">
      <c r="A6952" t="s">
        <v>24871</v>
      </c>
      <c r="B6952" t="s">
        <v>24872</v>
      </c>
      <c r="C6952" s="1" t="str">
        <f t="shared" si="490"/>
        <v>21:0134</v>
      </c>
      <c r="D6952" s="1" t="str">
        <f t="shared" si="491"/>
        <v>21:0078</v>
      </c>
      <c r="E6952" t="s">
        <v>24873</v>
      </c>
      <c r="F6952" t="s">
        <v>24874</v>
      </c>
      <c r="H6952">
        <v>55.7833325</v>
      </c>
      <c r="I6952">
        <v>-60.918187699999997</v>
      </c>
      <c r="J6952" s="1" t="str">
        <f t="shared" si="488"/>
        <v>Till</v>
      </c>
      <c r="K6952" s="1" t="str">
        <f t="shared" si="489"/>
        <v>&lt;63 micron</v>
      </c>
      <c r="L6952">
        <v>0.1</v>
      </c>
      <c r="M6952">
        <v>1.45</v>
      </c>
      <c r="N6952">
        <v>1</v>
      </c>
      <c r="O6952">
        <v>10</v>
      </c>
      <c r="P6952">
        <v>0.5</v>
      </c>
      <c r="Q6952">
        <v>1</v>
      </c>
      <c r="R6952">
        <v>0.33</v>
      </c>
      <c r="S6952">
        <v>0.25</v>
      </c>
      <c r="T6952">
        <v>3</v>
      </c>
      <c r="U6952">
        <v>12</v>
      </c>
      <c r="V6952">
        <v>8</v>
      </c>
      <c r="W6952">
        <v>2.16</v>
      </c>
      <c r="X6952">
        <v>10</v>
      </c>
      <c r="Y6952">
        <v>0.5</v>
      </c>
      <c r="Z6952">
        <v>0.02</v>
      </c>
      <c r="AA6952">
        <v>80</v>
      </c>
      <c r="AB6952">
        <v>0.21</v>
      </c>
      <c r="AC6952">
        <v>155</v>
      </c>
      <c r="AD6952">
        <v>1</v>
      </c>
      <c r="AE6952">
        <v>0.02</v>
      </c>
      <c r="AF6952">
        <v>4</v>
      </c>
      <c r="AG6952">
        <v>1160</v>
      </c>
      <c r="AH6952">
        <v>18</v>
      </c>
      <c r="AI6952">
        <v>1</v>
      </c>
      <c r="AJ6952">
        <v>2</v>
      </c>
      <c r="AK6952">
        <v>6</v>
      </c>
      <c r="AL6952">
        <v>0.08</v>
      </c>
      <c r="AM6952">
        <v>5</v>
      </c>
      <c r="AN6952">
        <v>5</v>
      </c>
      <c r="AO6952">
        <v>24</v>
      </c>
      <c r="AP6952">
        <v>5</v>
      </c>
      <c r="AQ6952">
        <v>26</v>
      </c>
    </row>
    <row r="6953" spans="1:43" hidden="1" x14ac:dyDescent="0.25">
      <c r="A6953" t="s">
        <v>24875</v>
      </c>
      <c r="B6953" t="s">
        <v>24876</v>
      </c>
      <c r="C6953" s="1" t="str">
        <f t="shared" si="490"/>
        <v>21:0134</v>
      </c>
      <c r="D6953" s="1" t="str">
        <f t="shared" si="491"/>
        <v>21:0078</v>
      </c>
      <c r="E6953" t="s">
        <v>24877</v>
      </c>
      <c r="F6953" t="s">
        <v>24878</v>
      </c>
      <c r="H6953">
        <v>54.7864529</v>
      </c>
      <c r="I6953">
        <v>-59.969482900000003</v>
      </c>
      <c r="J6953" s="1" t="str">
        <f t="shared" si="488"/>
        <v>Till</v>
      </c>
      <c r="K6953" s="1" t="str">
        <f t="shared" si="489"/>
        <v>&lt;63 micron</v>
      </c>
      <c r="L6953">
        <v>0.1</v>
      </c>
      <c r="M6953">
        <v>1.85</v>
      </c>
      <c r="N6953">
        <v>6</v>
      </c>
      <c r="O6953">
        <v>70</v>
      </c>
      <c r="P6953">
        <v>0.25</v>
      </c>
      <c r="Q6953">
        <v>2</v>
      </c>
      <c r="R6953">
        <v>0.53</v>
      </c>
      <c r="S6953">
        <v>0.25</v>
      </c>
      <c r="T6953">
        <v>10</v>
      </c>
      <c r="U6953">
        <v>53</v>
      </c>
      <c r="V6953">
        <v>70</v>
      </c>
      <c r="W6953">
        <v>2.92</v>
      </c>
      <c r="X6953">
        <v>10</v>
      </c>
      <c r="Y6953">
        <v>0.5</v>
      </c>
      <c r="Z6953">
        <v>0.13</v>
      </c>
      <c r="AA6953">
        <v>30</v>
      </c>
      <c r="AB6953">
        <v>0.81</v>
      </c>
      <c r="AC6953">
        <v>260</v>
      </c>
      <c r="AD6953">
        <v>0.5</v>
      </c>
      <c r="AE6953">
        <v>0.02</v>
      </c>
      <c r="AF6953">
        <v>24</v>
      </c>
      <c r="AG6953">
        <v>810</v>
      </c>
      <c r="AH6953">
        <v>6</v>
      </c>
      <c r="AI6953">
        <v>1</v>
      </c>
      <c r="AJ6953">
        <v>5</v>
      </c>
      <c r="AK6953">
        <v>28</v>
      </c>
      <c r="AL6953">
        <v>0.17</v>
      </c>
      <c r="AM6953">
        <v>5</v>
      </c>
      <c r="AN6953">
        <v>5</v>
      </c>
      <c r="AO6953">
        <v>59</v>
      </c>
      <c r="AP6953">
        <v>5</v>
      </c>
      <c r="AQ6953">
        <v>50</v>
      </c>
    </row>
    <row r="6954" spans="1:43" hidden="1" x14ac:dyDescent="0.25">
      <c r="A6954" t="s">
        <v>24879</v>
      </c>
      <c r="B6954" t="s">
        <v>24880</v>
      </c>
      <c r="C6954" s="1" t="str">
        <f t="shared" si="490"/>
        <v>21:0134</v>
      </c>
      <c r="D6954" s="1" t="str">
        <f t="shared" si="491"/>
        <v>21:0078</v>
      </c>
      <c r="E6954" t="s">
        <v>24881</v>
      </c>
      <c r="F6954" t="s">
        <v>24882</v>
      </c>
      <c r="H6954">
        <v>54.777886299999999</v>
      </c>
      <c r="I6954">
        <v>-60.139699800000002</v>
      </c>
      <c r="J6954" s="1" t="str">
        <f t="shared" si="488"/>
        <v>Till</v>
      </c>
      <c r="K6954" s="1" t="str">
        <f t="shared" si="489"/>
        <v>&lt;63 micron</v>
      </c>
      <c r="L6954">
        <v>0.1</v>
      </c>
      <c r="M6954">
        <v>1.69</v>
      </c>
      <c r="N6954">
        <v>6</v>
      </c>
      <c r="O6954">
        <v>60</v>
      </c>
      <c r="P6954">
        <v>0.25</v>
      </c>
      <c r="Q6954">
        <v>1</v>
      </c>
      <c r="R6954">
        <v>0.61</v>
      </c>
      <c r="S6954">
        <v>0.25</v>
      </c>
      <c r="T6954">
        <v>9</v>
      </c>
      <c r="U6954">
        <v>50</v>
      </c>
      <c r="V6954">
        <v>37</v>
      </c>
      <c r="W6954">
        <v>2.5299999999999998</v>
      </c>
      <c r="X6954">
        <v>10</v>
      </c>
      <c r="Y6954">
        <v>0.5</v>
      </c>
      <c r="Z6954">
        <v>0.14000000000000001</v>
      </c>
      <c r="AA6954">
        <v>30</v>
      </c>
      <c r="AB6954">
        <v>0.8</v>
      </c>
      <c r="AC6954">
        <v>265</v>
      </c>
      <c r="AD6954">
        <v>0.5</v>
      </c>
      <c r="AE6954">
        <v>0.02</v>
      </c>
      <c r="AF6954">
        <v>22</v>
      </c>
      <c r="AG6954">
        <v>810</v>
      </c>
      <c r="AH6954">
        <v>6</v>
      </c>
      <c r="AI6954">
        <v>1</v>
      </c>
      <c r="AJ6954">
        <v>4</v>
      </c>
      <c r="AK6954">
        <v>49</v>
      </c>
      <c r="AL6954">
        <v>0.2</v>
      </c>
      <c r="AM6954">
        <v>5</v>
      </c>
      <c r="AN6954">
        <v>5</v>
      </c>
      <c r="AO6954">
        <v>52</v>
      </c>
      <c r="AP6954">
        <v>5</v>
      </c>
      <c r="AQ6954">
        <v>38</v>
      </c>
    </row>
    <row r="6955" spans="1:43" hidden="1" x14ac:dyDescent="0.25">
      <c r="A6955" t="s">
        <v>24883</v>
      </c>
      <c r="B6955" t="s">
        <v>24884</v>
      </c>
      <c r="C6955" s="1" t="str">
        <f t="shared" si="490"/>
        <v>21:0134</v>
      </c>
      <c r="D6955" s="1" t="str">
        <f t="shared" si="491"/>
        <v>21:0078</v>
      </c>
      <c r="E6955" t="s">
        <v>24885</v>
      </c>
      <c r="F6955" t="s">
        <v>24886</v>
      </c>
      <c r="H6955">
        <v>54.544688200000003</v>
      </c>
      <c r="I6955">
        <v>-60.241103600000002</v>
      </c>
      <c r="J6955" s="1" t="str">
        <f t="shared" si="488"/>
        <v>Till</v>
      </c>
      <c r="K6955" s="1" t="str">
        <f t="shared" si="489"/>
        <v>&lt;63 micron</v>
      </c>
      <c r="L6955">
        <v>0.1</v>
      </c>
      <c r="M6955">
        <v>1.82</v>
      </c>
      <c r="N6955">
        <v>8</v>
      </c>
      <c r="O6955">
        <v>70</v>
      </c>
      <c r="P6955">
        <v>0.5</v>
      </c>
      <c r="Q6955">
        <v>2</v>
      </c>
      <c r="R6955">
        <v>0.42</v>
      </c>
      <c r="S6955">
        <v>0.25</v>
      </c>
      <c r="T6955">
        <v>8</v>
      </c>
      <c r="U6955">
        <v>27</v>
      </c>
      <c r="V6955">
        <v>17</v>
      </c>
      <c r="W6955">
        <v>2.34</v>
      </c>
      <c r="X6955">
        <v>5</v>
      </c>
      <c r="Y6955">
        <v>0.5</v>
      </c>
      <c r="Z6955">
        <v>0.25</v>
      </c>
      <c r="AA6955">
        <v>30</v>
      </c>
      <c r="AB6955">
        <v>0.6</v>
      </c>
      <c r="AC6955">
        <v>320</v>
      </c>
      <c r="AD6955">
        <v>0.5</v>
      </c>
      <c r="AE6955">
        <v>0.02</v>
      </c>
      <c r="AF6955">
        <v>13</v>
      </c>
      <c r="AG6955">
        <v>770</v>
      </c>
      <c r="AH6955">
        <v>10</v>
      </c>
      <c r="AI6955">
        <v>1</v>
      </c>
      <c r="AJ6955">
        <v>4</v>
      </c>
      <c r="AK6955">
        <v>33</v>
      </c>
      <c r="AL6955">
        <v>0.17</v>
      </c>
      <c r="AM6955">
        <v>5</v>
      </c>
      <c r="AN6955">
        <v>5</v>
      </c>
      <c r="AO6955">
        <v>38</v>
      </c>
      <c r="AP6955">
        <v>5</v>
      </c>
      <c r="AQ6955">
        <v>38</v>
      </c>
    </row>
    <row r="6956" spans="1:43" hidden="1" x14ac:dyDescent="0.25">
      <c r="A6956" t="s">
        <v>24887</v>
      </c>
      <c r="B6956" t="s">
        <v>24888</v>
      </c>
      <c r="C6956" s="1" t="str">
        <f t="shared" si="490"/>
        <v>21:0134</v>
      </c>
      <c r="D6956" s="1" t="str">
        <f t="shared" si="491"/>
        <v>21:0078</v>
      </c>
      <c r="E6956" t="s">
        <v>24889</v>
      </c>
      <c r="F6956" t="s">
        <v>24890</v>
      </c>
      <c r="H6956">
        <v>54.475421400000002</v>
      </c>
      <c r="I6956">
        <v>-60.123811099999998</v>
      </c>
      <c r="J6956" s="1" t="str">
        <f t="shared" si="488"/>
        <v>Till</v>
      </c>
      <c r="K6956" s="1" t="str">
        <f t="shared" si="489"/>
        <v>&lt;63 micron</v>
      </c>
      <c r="L6956">
        <v>0.1</v>
      </c>
      <c r="M6956">
        <v>1.35</v>
      </c>
      <c r="N6956">
        <v>4</v>
      </c>
      <c r="O6956">
        <v>90</v>
      </c>
      <c r="P6956">
        <v>0.5</v>
      </c>
      <c r="Q6956">
        <v>2</v>
      </c>
      <c r="R6956">
        <v>0.56999999999999995</v>
      </c>
      <c r="S6956">
        <v>0.25</v>
      </c>
      <c r="T6956">
        <v>6</v>
      </c>
      <c r="U6956">
        <v>25</v>
      </c>
      <c r="V6956">
        <v>15</v>
      </c>
      <c r="W6956">
        <v>2.2000000000000002</v>
      </c>
      <c r="X6956">
        <v>10</v>
      </c>
      <c r="Y6956">
        <v>0.5</v>
      </c>
      <c r="Z6956">
        <v>0.23</v>
      </c>
      <c r="AA6956">
        <v>40</v>
      </c>
      <c r="AB6956">
        <v>0.54</v>
      </c>
      <c r="AC6956">
        <v>260</v>
      </c>
      <c r="AD6956">
        <v>0.5</v>
      </c>
      <c r="AE6956">
        <v>0.02</v>
      </c>
      <c r="AF6956">
        <v>11</v>
      </c>
      <c r="AG6956">
        <v>940</v>
      </c>
      <c r="AH6956">
        <v>10</v>
      </c>
      <c r="AI6956">
        <v>1</v>
      </c>
      <c r="AJ6956">
        <v>4</v>
      </c>
      <c r="AK6956">
        <v>43</v>
      </c>
      <c r="AL6956">
        <v>0.18</v>
      </c>
      <c r="AM6956">
        <v>5</v>
      </c>
      <c r="AN6956">
        <v>5</v>
      </c>
      <c r="AO6956">
        <v>42</v>
      </c>
      <c r="AP6956">
        <v>5</v>
      </c>
      <c r="AQ6956">
        <v>34</v>
      </c>
    </row>
    <row r="6957" spans="1:43" hidden="1" x14ac:dyDescent="0.25">
      <c r="A6957" t="s">
        <v>24891</v>
      </c>
      <c r="B6957" t="s">
        <v>24892</v>
      </c>
      <c r="C6957" s="1" t="str">
        <f t="shared" si="490"/>
        <v>21:0134</v>
      </c>
      <c r="D6957" s="1" t="str">
        <f t="shared" si="491"/>
        <v>21:0078</v>
      </c>
      <c r="E6957" t="s">
        <v>24893</v>
      </c>
      <c r="F6957" t="s">
        <v>24894</v>
      </c>
      <c r="H6957">
        <v>54.5052916</v>
      </c>
      <c r="I6957">
        <v>-59.749754199999998</v>
      </c>
      <c r="J6957" s="1" t="str">
        <f t="shared" si="488"/>
        <v>Till</v>
      </c>
      <c r="K6957" s="1" t="str">
        <f t="shared" si="489"/>
        <v>&lt;63 micron</v>
      </c>
      <c r="L6957">
        <v>0.1</v>
      </c>
      <c r="M6957">
        <v>0.79</v>
      </c>
      <c r="N6957">
        <v>2</v>
      </c>
      <c r="O6957">
        <v>20</v>
      </c>
      <c r="P6957">
        <v>0.25</v>
      </c>
      <c r="Q6957">
        <v>1</v>
      </c>
      <c r="R6957">
        <v>0.65</v>
      </c>
      <c r="S6957">
        <v>0.25</v>
      </c>
      <c r="T6957">
        <v>2</v>
      </c>
      <c r="U6957">
        <v>16</v>
      </c>
      <c r="V6957">
        <v>7</v>
      </c>
      <c r="W6957">
        <v>1.59</v>
      </c>
      <c r="X6957">
        <v>5</v>
      </c>
      <c r="Y6957">
        <v>0.5</v>
      </c>
      <c r="Z6957">
        <v>0.06</v>
      </c>
      <c r="AA6957">
        <v>30</v>
      </c>
      <c r="AB6957">
        <v>0.19</v>
      </c>
      <c r="AC6957">
        <v>155</v>
      </c>
      <c r="AD6957">
        <v>0.5</v>
      </c>
      <c r="AE6957">
        <v>0.02</v>
      </c>
      <c r="AF6957">
        <v>4</v>
      </c>
      <c r="AG6957">
        <v>1300</v>
      </c>
      <c r="AH6957">
        <v>4</v>
      </c>
      <c r="AI6957">
        <v>1</v>
      </c>
      <c r="AJ6957">
        <v>3</v>
      </c>
      <c r="AK6957">
        <v>33</v>
      </c>
      <c r="AL6957">
        <v>0.1</v>
      </c>
      <c r="AM6957">
        <v>5</v>
      </c>
      <c r="AN6957">
        <v>5</v>
      </c>
      <c r="AO6957">
        <v>30</v>
      </c>
      <c r="AP6957">
        <v>5</v>
      </c>
      <c r="AQ6957">
        <v>12</v>
      </c>
    </row>
    <row r="6958" spans="1:43" hidden="1" x14ac:dyDescent="0.25">
      <c r="A6958" t="s">
        <v>24895</v>
      </c>
      <c r="B6958" t="s">
        <v>24896</v>
      </c>
      <c r="C6958" s="1" t="str">
        <f t="shared" si="490"/>
        <v>21:0134</v>
      </c>
      <c r="D6958" s="1" t="str">
        <f t="shared" si="491"/>
        <v>21:0078</v>
      </c>
      <c r="E6958" t="s">
        <v>24897</v>
      </c>
      <c r="F6958" t="s">
        <v>24898</v>
      </c>
      <c r="H6958">
        <v>54.584860300000003</v>
      </c>
      <c r="I6958">
        <v>-60.4535415</v>
      </c>
      <c r="J6958" s="1" t="str">
        <f t="shared" si="488"/>
        <v>Till</v>
      </c>
      <c r="K6958" s="1" t="str">
        <f t="shared" si="489"/>
        <v>&lt;63 micron</v>
      </c>
      <c r="L6958">
        <v>0.1</v>
      </c>
      <c r="M6958">
        <v>2.16</v>
      </c>
      <c r="N6958">
        <v>1</v>
      </c>
      <c r="O6958">
        <v>80</v>
      </c>
      <c r="P6958">
        <v>0.5</v>
      </c>
      <c r="Q6958">
        <v>2</v>
      </c>
      <c r="R6958">
        <v>0.56000000000000005</v>
      </c>
      <c r="S6958">
        <v>0.25</v>
      </c>
      <c r="T6958">
        <v>8</v>
      </c>
      <c r="U6958">
        <v>52</v>
      </c>
      <c r="V6958">
        <v>28</v>
      </c>
      <c r="W6958">
        <v>2.85</v>
      </c>
      <c r="X6958">
        <v>10</v>
      </c>
      <c r="Y6958">
        <v>0.5</v>
      </c>
      <c r="Z6958">
        <v>0.19</v>
      </c>
      <c r="AA6958">
        <v>40</v>
      </c>
      <c r="AB6958">
        <v>0.74</v>
      </c>
      <c r="AC6958">
        <v>275</v>
      </c>
      <c r="AD6958">
        <v>0.5</v>
      </c>
      <c r="AE6958">
        <v>0.02</v>
      </c>
      <c r="AF6958">
        <v>21</v>
      </c>
      <c r="AG6958">
        <v>720</v>
      </c>
      <c r="AH6958">
        <v>8</v>
      </c>
      <c r="AI6958">
        <v>1</v>
      </c>
      <c r="AJ6958">
        <v>4</v>
      </c>
      <c r="AK6958">
        <v>43</v>
      </c>
      <c r="AL6958">
        <v>0.2</v>
      </c>
      <c r="AM6958">
        <v>5</v>
      </c>
      <c r="AN6958">
        <v>5</v>
      </c>
      <c r="AO6958">
        <v>53</v>
      </c>
      <c r="AP6958">
        <v>5</v>
      </c>
      <c r="AQ6958">
        <v>36</v>
      </c>
    </row>
    <row r="6959" spans="1:43" hidden="1" x14ac:dyDescent="0.25">
      <c r="A6959" t="s">
        <v>24899</v>
      </c>
      <c r="B6959" t="s">
        <v>24900</v>
      </c>
      <c r="C6959" s="1" t="str">
        <f t="shared" si="490"/>
        <v>21:0134</v>
      </c>
      <c r="D6959" s="1" t="str">
        <f t="shared" si="491"/>
        <v>21:0078</v>
      </c>
      <c r="E6959" t="s">
        <v>24901</v>
      </c>
      <c r="F6959" t="s">
        <v>24902</v>
      </c>
      <c r="H6959">
        <v>54.569018100000001</v>
      </c>
      <c r="I6959">
        <v>-60.448340899999998</v>
      </c>
      <c r="J6959" s="1" t="str">
        <f t="shared" si="488"/>
        <v>Till</v>
      </c>
      <c r="K6959" s="1" t="str">
        <f t="shared" si="489"/>
        <v>&lt;63 micron</v>
      </c>
      <c r="L6959">
        <v>0.1</v>
      </c>
      <c r="M6959">
        <v>2.88</v>
      </c>
      <c r="N6959">
        <v>14</v>
      </c>
      <c r="O6959">
        <v>100</v>
      </c>
      <c r="P6959">
        <v>1</v>
      </c>
      <c r="Q6959">
        <v>2</v>
      </c>
      <c r="R6959">
        <v>0.44</v>
      </c>
      <c r="S6959">
        <v>0.25</v>
      </c>
      <c r="T6959">
        <v>11</v>
      </c>
      <c r="U6959">
        <v>88</v>
      </c>
      <c r="V6959">
        <v>48</v>
      </c>
      <c r="W6959">
        <v>3.49</v>
      </c>
      <c r="X6959">
        <v>10</v>
      </c>
      <c r="Y6959">
        <v>0.5</v>
      </c>
      <c r="Z6959">
        <v>0.26</v>
      </c>
      <c r="AA6959">
        <v>40</v>
      </c>
      <c r="AB6959">
        <v>1.06</v>
      </c>
      <c r="AC6959">
        <v>345</v>
      </c>
      <c r="AD6959">
        <v>0.5</v>
      </c>
      <c r="AE6959">
        <v>0.02</v>
      </c>
      <c r="AF6959">
        <v>36</v>
      </c>
      <c r="AG6959">
        <v>420</v>
      </c>
      <c r="AH6959">
        <v>18</v>
      </c>
      <c r="AI6959">
        <v>1</v>
      </c>
      <c r="AJ6959">
        <v>6</v>
      </c>
      <c r="AK6959">
        <v>41</v>
      </c>
      <c r="AL6959">
        <v>0.22</v>
      </c>
      <c r="AM6959">
        <v>5</v>
      </c>
      <c r="AN6959">
        <v>5</v>
      </c>
      <c r="AO6959">
        <v>55</v>
      </c>
      <c r="AP6959">
        <v>5</v>
      </c>
      <c r="AQ6959">
        <v>56</v>
      </c>
    </row>
    <row r="6960" spans="1:43" hidden="1" x14ac:dyDescent="0.25">
      <c r="A6960" t="s">
        <v>24903</v>
      </c>
      <c r="B6960" t="s">
        <v>24904</v>
      </c>
      <c r="C6960" s="1" t="str">
        <f t="shared" si="490"/>
        <v>21:0134</v>
      </c>
      <c r="D6960" s="1" t="str">
        <f t="shared" si="491"/>
        <v>21:0078</v>
      </c>
      <c r="E6960" t="s">
        <v>24905</v>
      </c>
      <c r="F6960" t="s">
        <v>24906</v>
      </c>
      <c r="H6960">
        <v>53.617128700000002</v>
      </c>
      <c r="I6960">
        <v>-63.2376632</v>
      </c>
      <c r="J6960" s="1" t="str">
        <f t="shared" si="488"/>
        <v>Till</v>
      </c>
      <c r="K6960" s="1" t="str">
        <f t="shared" si="489"/>
        <v>&lt;63 micron</v>
      </c>
      <c r="L6960">
        <v>0.1</v>
      </c>
      <c r="M6960">
        <v>2.2599999999999998</v>
      </c>
      <c r="N6960">
        <v>1</v>
      </c>
      <c r="O6960">
        <v>160</v>
      </c>
      <c r="P6960">
        <v>0.25</v>
      </c>
      <c r="Q6960">
        <v>1</v>
      </c>
      <c r="R6960">
        <v>0.56999999999999995</v>
      </c>
      <c r="S6960">
        <v>0.25</v>
      </c>
      <c r="T6960">
        <v>9</v>
      </c>
      <c r="U6960">
        <v>39</v>
      </c>
      <c r="V6960">
        <v>39</v>
      </c>
      <c r="W6960">
        <v>2.46</v>
      </c>
      <c r="X6960">
        <v>10</v>
      </c>
      <c r="Y6960">
        <v>0.5</v>
      </c>
      <c r="Z6960">
        <v>0.42</v>
      </c>
      <c r="AA6960">
        <v>50</v>
      </c>
      <c r="AB6960">
        <v>0.67</v>
      </c>
      <c r="AC6960">
        <v>295</v>
      </c>
      <c r="AD6960">
        <v>0.5</v>
      </c>
      <c r="AE6960">
        <v>0.04</v>
      </c>
      <c r="AF6960">
        <v>17</v>
      </c>
      <c r="AG6960">
        <v>1090</v>
      </c>
      <c r="AH6960">
        <v>2</v>
      </c>
      <c r="AI6960">
        <v>1</v>
      </c>
      <c r="AJ6960">
        <v>7</v>
      </c>
      <c r="AK6960">
        <v>33</v>
      </c>
      <c r="AL6960">
        <v>0.17</v>
      </c>
      <c r="AM6960">
        <v>5</v>
      </c>
      <c r="AN6960">
        <v>5</v>
      </c>
      <c r="AO6960">
        <v>56</v>
      </c>
      <c r="AP6960">
        <v>5</v>
      </c>
      <c r="AQ6960">
        <v>40</v>
      </c>
    </row>
    <row r="6961" spans="1:43" hidden="1" x14ac:dyDescent="0.25">
      <c r="A6961" t="s">
        <v>24907</v>
      </c>
      <c r="B6961" t="s">
        <v>24908</v>
      </c>
      <c r="C6961" s="1" t="str">
        <f t="shared" si="490"/>
        <v>21:0134</v>
      </c>
      <c r="D6961" s="1" t="str">
        <f t="shared" si="491"/>
        <v>21:0078</v>
      </c>
      <c r="E6961" t="s">
        <v>24909</v>
      </c>
      <c r="F6961" t="s">
        <v>24910</v>
      </c>
      <c r="H6961">
        <v>54.532251100000003</v>
      </c>
      <c r="I6961">
        <v>-61.0302851</v>
      </c>
      <c r="J6961" s="1" t="str">
        <f t="shared" si="488"/>
        <v>Till</v>
      </c>
      <c r="K6961" s="1" t="str">
        <f t="shared" si="489"/>
        <v>&lt;63 micron</v>
      </c>
      <c r="L6961">
        <v>0.1</v>
      </c>
      <c r="M6961">
        <v>1.89</v>
      </c>
      <c r="N6961">
        <v>10</v>
      </c>
      <c r="O6961">
        <v>150</v>
      </c>
      <c r="P6961">
        <v>1</v>
      </c>
      <c r="Q6961">
        <v>2</v>
      </c>
      <c r="R6961">
        <v>0.54</v>
      </c>
      <c r="S6961">
        <v>0.25</v>
      </c>
      <c r="T6961">
        <v>12</v>
      </c>
      <c r="U6961">
        <v>38</v>
      </c>
      <c r="V6961">
        <v>31</v>
      </c>
      <c r="W6961">
        <v>3.53</v>
      </c>
      <c r="X6961">
        <v>10</v>
      </c>
      <c r="Y6961">
        <v>0.5</v>
      </c>
      <c r="Z6961">
        <v>0.15</v>
      </c>
      <c r="AA6961">
        <v>30</v>
      </c>
      <c r="AB6961">
        <v>0.99</v>
      </c>
      <c r="AC6961">
        <v>530</v>
      </c>
      <c r="AD6961">
        <v>0.5</v>
      </c>
      <c r="AE6961">
        <v>0.02</v>
      </c>
      <c r="AF6961">
        <v>26</v>
      </c>
      <c r="AG6961">
        <v>880</v>
      </c>
      <c r="AH6961">
        <v>12</v>
      </c>
      <c r="AI6961">
        <v>1</v>
      </c>
      <c r="AJ6961">
        <v>6</v>
      </c>
      <c r="AK6961">
        <v>27</v>
      </c>
      <c r="AL6961">
        <v>0.17</v>
      </c>
      <c r="AM6961">
        <v>5</v>
      </c>
      <c r="AN6961">
        <v>5</v>
      </c>
      <c r="AO6961">
        <v>55</v>
      </c>
      <c r="AP6961">
        <v>5</v>
      </c>
      <c r="AQ6961">
        <v>56</v>
      </c>
    </row>
    <row r="6962" spans="1:43" hidden="1" x14ac:dyDescent="0.25">
      <c r="A6962" t="s">
        <v>24911</v>
      </c>
      <c r="B6962" t="s">
        <v>24912</v>
      </c>
      <c r="C6962" s="1" t="str">
        <f t="shared" si="490"/>
        <v>21:0134</v>
      </c>
      <c r="D6962" s="1" t="str">
        <f t="shared" si="491"/>
        <v>21:0078</v>
      </c>
      <c r="E6962" t="s">
        <v>24913</v>
      </c>
      <c r="F6962" t="s">
        <v>24914</v>
      </c>
      <c r="H6962">
        <v>55.040559100000003</v>
      </c>
      <c r="I6962">
        <v>-59.1007046</v>
      </c>
      <c r="J6962" s="1" t="str">
        <f t="shared" si="488"/>
        <v>Till</v>
      </c>
      <c r="K6962" s="1" t="str">
        <f t="shared" si="489"/>
        <v>&lt;63 micron</v>
      </c>
      <c r="L6962">
        <v>0.1</v>
      </c>
      <c r="M6962">
        <v>0.47</v>
      </c>
      <c r="N6962">
        <v>4</v>
      </c>
      <c r="O6962">
        <v>20</v>
      </c>
      <c r="P6962">
        <v>0.5</v>
      </c>
      <c r="Q6962">
        <v>1</v>
      </c>
      <c r="R6962">
        <v>0.43</v>
      </c>
      <c r="S6962">
        <v>0.25</v>
      </c>
      <c r="T6962">
        <v>1</v>
      </c>
      <c r="U6962">
        <v>13</v>
      </c>
      <c r="V6962">
        <v>11</v>
      </c>
      <c r="W6962">
        <v>2.74</v>
      </c>
      <c r="X6962">
        <v>10</v>
      </c>
      <c r="Y6962">
        <v>0.5</v>
      </c>
      <c r="Z6962">
        <v>0.01</v>
      </c>
      <c r="AA6962">
        <v>60</v>
      </c>
      <c r="AB6962">
        <v>0.13</v>
      </c>
      <c r="AC6962">
        <v>245</v>
      </c>
      <c r="AD6962">
        <v>0.5</v>
      </c>
      <c r="AE6962">
        <v>0.01</v>
      </c>
      <c r="AF6962">
        <v>3</v>
      </c>
      <c r="AG6962">
        <v>470</v>
      </c>
      <c r="AH6962">
        <v>14</v>
      </c>
      <c r="AI6962">
        <v>1</v>
      </c>
      <c r="AJ6962">
        <v>2</v>
      </c>
      <c r="AK6962">
        <v>15</v>
      </c>
      <c r="AL6962">
        <v>0.12</v>
      </c>
      <c r="AM6962">
        <v>5</v>
      </c>
      <c r="AN6962">
        <v>5</v>
      </c>
      <c r="AO6962">
        <v>21</v>
      </c>
      <c r="AP6962">
        <v>5</v>
      </c>
      <c r="AQ6962">
        <v>60</v>
      </c>
    </row>
    <row r="6963" spans="1:43" hidden="1" x14ac:dyDescent="0.25">
      <c r="A6963" t="s">
        <v>24915</v>
      </c>
      <c r="B6963" t="s">
        <v>24916</v>
      </c>
      <c r="C6963" s="1" t="str">
        <f t="shared" si="490"/>
        <v>21:0134</v>
      </c>
      <c r="D6963" s="1" t="str">
        <f t="shared" si="491"/>
        <v>21:0078</v>
      </c>
      <c r="E6963" t="s">
        <v>24917</v>
      </c>
      <c r="F6963" t="s">
        <v>24918</v>
      </c>
      <c r="H6963">
        <v>55.084833600000003</v>
      </c>
      <c r="I6963">
        <v>-59.034081</v>
      </c>
      <c r="J6963" s="1" t="str">
        <f t="shared" si="488"/>
        <v>Till</v>
      </c>
      <c r="K6963" s="1" t="str">
        <f t="shared" si="489"/>
        <v>&lt;63 micron</v>
      </c>
      <c r="L6963">
        <v>0.1</v>
      </c>
      <c r="M6963">
        <v>0.78</v>
      </c>
      <c r="N6963">
        <v>1</v>
      </c>
      <c r="O6963">
        <v>10</v>
      </c>
      <c r="P6963">
        <v>1</v>
      </c>
      <c r="Q6963">
        <v>2</v>
      </c>
      <c r="R6963">
        <v>0.45</v>
      </c>
      <c r="S6963">
        <v>0.25</v>
      </c>
      <c r="T6963">
        <v>3</v>
      </c>
      <c r="U6963">
        <v>30</v>
      </c>
      <c r="V6963">
        <v>13</v>
      </c>
      <c r="W6963">
        <v>2.34</v>
      </c>
      <c r="X6963">
        <v>10</v>
      </c>
      <c r="Y6963">
        <v>0.5</v>
      </c>
      <c r="Z6963">
        <v>0.03</v>
      </c>
      <c r="AA6963">
        <v>100</v>
      </c>
      <c r="AB6963">
        <v>0.27</v>
      </c>
      <c r="AC6963">
        <v>210</v>
      </c>
      <c r="AD6963">
        <v>1</v>
      </c>
      <c r="AE6963">
        <v>0.02</v>
      </c>
      <c r="AF6963">
        <v>9</v>
      </c>
      <c r="AG6963">
        <v>510</v>
      </c>
      <c r="AH6963">
        <v>16</v>
      </c>
      <c r="AI6963">
        <v>1</v>
      </c>
      <c r="AJ6963">
        <v>3</v>
      </c>
      <c r="AK6963">
        <v>25</v>
      </c>
      <c r="AL6963">
        <v>0.15</v>
      </c>
      <c r="AM6963">
        <v>5</v>
      </c>
      <c r="AN6963">
        <v>5</v>
      </c>
      <c r="AO6963">
        <v>41</v>
      </c>
      <c r="AP6963">
        <v>5</v>
      </c>
      <c r="AQ6963">
        <v>70</v>
      </c>
    </row>
    <row r="6964" spans="1:43" hidden="1" x14ac:dyDescent="0.25">
      <c r="A6964" t="s">
        <v>24919</v>
      </c>
      <c r="B6964" t="s">
        <v>24920</v>
      </c>
      <c r="C6964" s="1" t="str">
        <f t="shared" si="490"/>
        <v>21:0134</v>
      </c>
      <c r="D6964" s="1" t="str">
        <f t="shared" si="491"/>
        <v>21:0078</v>
      </c>
      <c r="E6964" t="s">
        <v>24921</v>
      </c>
      <c r="F6964" t="s">
        <v>24922</v>
      </c>
      <c r="H6964">
        <v>55.130022799999999</v>
      </c>
      <c r="I6964">
        <v>-59.019122000000003</v>
      </c>
      <c r="J6964" s="1" t="str">
        <f t="shared" si="488"/>
        <v>Till</v>
      </c>
      <c r="K6964" s="1" t="str">
        <f t="shared" si="489"/>
        <v>&lt;63 micron</v>
      </c>
      <c r="L6964">
        <v>0.1</v>
      </c>
      <c r="M6964">
        <v>0.68</v>
      </c>
      <c r="N6964">
        <v>2</v>
      </c>
      <c r="O6964">
        <v>50</v>
      </c>
      <c r="P6964">
        <v>0.5</v>
      </c>
      <c r="Q6964">
        <v>2</v>
      </c>
      <c r="R6964">
        <v>0.4</v>
      </c>
      <c r="S6964">
        <v>0.25</v>
      </c>
      <c r="T6964">
        <v>3</v>
      </c>
      <c r="U6964">
        <v>14</v>
      </c>
      <c r="V6964">
        <v>11</v>
      </c>
      <c r="W6964">
        <v>2.37</v>
      </c>
      <c r="X6964">
        <v>10</v>
      </c>
      <c r="Y6964">
        <v>0.5</v>
      </c>
      <c r="Z6964">
        <v>0.03</v>
      </c>
      <c r="AA6964">
        <v>40</v>
      </c>
      <c r="AB6964">
        <v>0.18</v>
      </c>
      <c r="AC6964">
        <v>315</v>
      </c>
      <c r="AD6964">
        <v>0.5</v>
      </c>
      <c r="AE6964">
        <v>0.02</v>
      </c>
      <c r="AF6964">
        <v>4</v>
      </c>
      <c r="AG6964">
        <v>480</v>
      </c>
      <c r="AH6964">
        <v>14</v>
      </c>
      <c r="AI6964">
        <v>1</v>
      </c>
      <c r="AJ6964">
        <v>2</v>
      </c>
      <c r="AK6964">
        <v>20</v>
      </c>
      <c r="AL6964">
        <v>0.11</v>
      </c>
      <c r="AM6964">
        <v>5</v>
      </c>
      <c r="AN6964">
        <v>5</v>
      </c>
      <c r="AO6964">
        <v>32</v>
      </c>
      <c r="AP6964">
        <v>5</v>
      </c>
      <c r="AQ6964">
        <v>66</v>
      </c>
    </row>
    <row r="6965" spans="1:43" hidden="1" x14ac:dyDescent="0.25">
      <c r="A6965" t="s">
        <v>24923</v>
      </c>
      <c r="B6965" t="s">
        <v>24924</v>
      </c>
      <c r="C6965" s="1" t="str">
        <f t="shared" si="490"/>
        <v>21:0134</v>
      </c>
      <c r="D6965" s="1" t="str">
        <f t="shared" si="491"/>
        <v>21:0078</v>
      </c>
      <c r="E6965" t="s">
        <v>24925</v>
      </c>
      <c r="F6965" t="s">
        <v>24926</v>
      </c>
      <c r="H6965">
        <v>55.1502865</v>
      </c>
      <c r="I6965">
        <v>-59.243011500000001</v>
      </c>
      <c r="J6965" s="1" t="str">
        <f t="shared" si="488"/>
        <v>Till</v>
      </c>
      <c r="K6965" s="1" t="str">
        <f t="shared" si="489"/>
        <v>&lt;63 micron</v>
      </c>
      <c r="L6965">
        <v>0.1</v>
      </c>
      <c r="M6965">
        <v>0.7</v>
      </c>
      <c r="N6965">
        <v>1</v>
      </c>
      <c r="O6965">
        <v>10</v>
      </c>
      <c r="P6965">
        <v>0.5</v>
      </c>
      <c r="Q6965">
        <v>1</v>
      </c>
      <c r="R6965">
        <v>0.4</v>
      </c>
      <c r="S6965">
        <v>0.25</v>
      </c>
      <c r="T6965">
        <v>2</v>
      </c>
      <c r="U6965">
        <v>19</v>
      </c>
      <c r="V6965">
        <v>11</v>
      </c>
      <c r="W6965">
        <v>2</v>
      </c>
      <c r="X6965">
        <v>10</v>
      </c>
      <c r="Y6965">
        <v>0.5</v>
      </c>
      <c r="Z6965">
        <v>0.03</v>
      </c>
      <c r="AA6965">
        <v>60</v>
      </c>
      <c r="AB6965">
        <v>0.16</v>
      </c>
      <c r="AC6965">
        <v>120</v>
      </c>
      <c r="AD6965">
        <v>9</v>
      </c>
      <c r="AE6965">
        <v>0.01</v>
      </c>
      <c r="AF6965">
        <v>6</v>
      </c>
      <c r="AG6965">
        <v>640</v>
      </c>
      <c r="AH6965">
        <v>14</v>
      </c>
      <c r="AI6965">
        <v>1</v>
      </c>
      <c r="AJ6965">
        <v>2</v>
      </c>
      <c r="AK6965">
        <v>18</v>
      </c>
      <c r="AL6965">
        <v>0.14000000000000001</v>
      </c>
      <c r="AM6965">
        <v>5</v>
      </c>
      <c r="AN6965">
        <v>5</v>
      </c>
      <c r="AO6965">
        <v>36</v>
      </c>
      <c r="AP6965">
        <v>5</v>
      </c>
      <c r="AQ6965">
        <v>28</v>
      </c>
    </row>
    <row r="6966" spans="1:43" hidden="1" x14ac:dyDescent="0.25">
      <c r="A6966" t="s">
        <v>24927</v>
      </c>
      <c r="B6966" t="s">
        <v>24928</v>
      </c>
      <c r="C6966" s="1" t="str">
        <f t="shared" si="490"/>
        <v>21:0134</v>
      </c>
      <c r="D6966" s="1" t="str">
        <f t="shared" si="491"/>
        <v>21:0078</v>
      </c>
      <c r="E6966" t="s">
        <v>24929</v>
      </c>
      <c r="F6966" t="s">
        <v>24930</v>
      </c>
      <c r="H6966">
        <v>55.124963399999999</v>
      </c>
      <c r="I6966">
        <v>-59.304333499999998</v>
      </c>
      <c r="J6966" s="1" t="str">
        <f t="shared" si="488"/>
        <v>Till</v>
      </c>
      <c r="K6966" s="1" t="str">
        <f t="shared" si="489"/>
        <v>&lt;63 micron</v>
      </c>
      <c r="L6966">
        <v>0.1</v>
      </c>
      <c r="M6966">
        <v>0.69</v>
      </c>
      <c r="N6966">
        <v>2</v>
      </c>
      <c r="O6966">
        <v>20</v>
      </c>
      <c r="P6966">
        <v>0.25</v>
      </c>
      <c r="Q6966">
        <v>1</v>
      </c>
      <c r="R6966">
        <v>0.39</v>
      </c>
      <c r="S6966">
        <v>0.25</v>
      </c>
      <c r="T6966">
        <v>2</v>
      </c>
      <c r="U6966">
        <v>19</v>
      </c>
      <c r="V6966">
        <v>7</v>
      </c>
      <c r="W6966">
        <v>1.61</v>
      </c>
      <c r="X6966">
        <v>5</v>
      </c>
      <c r="Y6966">
        <v>0.5</v>
      </c>
      <c r="Z6966">
        <v>0.05</v>
      </c>
      <c r="AA6966">
        <v>40</v>
      </c>
      <c r="AB6966">
        <v>0.21</v>
      </c>
      <c r="AC6966">
        <v>145</v>
      </c>
      <c r="AD6966">
        <v>0.5</v>
      </c>
      <c r="AE6966">
        <v>0.02</v>
      </c>
      <c r="AF6966">
        <v>5</v>
      </c>
      <c r="AG6966">
        <v>540</v>
      </c>
      <c r="AH6966">
        <v>8</v>
      </c>
      <c r="AI6966">
        <v>1</v>
      </c>
      <c r="AJ6966">
        <v>2</v>
      </c>
      <c r="AK6966">
        <v>19</v>
      </c>
      <c r="AL6966">
        <v>0.13</v>
      </c>
      <c r="AM6966">
        <v>5</v>
      </c>
      <c r="AN6966">
        <v>5</v>
      </c>
      <c r="AO6966">
        <v>31</v>
      </c>
      <c r="AP6966">
        <v>5</v>
      </c>
      <c r="AQ6966">
        <v>18</v>
      </c>
    </row>
    <row r="6967" spans="1:43" hidden="1" x14ac:dyDescent="0.25">
      <c r="A6967" t="s">
        <v>24931</v>
      </c>
      <c r="B6967" t="s">
        <v>24932</v>
      </c>
      <c r="C6967" s="1" t="str">
        <f t="shared" si="490"/>
        <v>21:0134</v>
      </c>
      <c r="D6967" s="1" t="str">
        <f t="shared" si="491"/>
        <v>21:0078</v>
      </c>
      <c r="E6967" t="s">
        <v>24933</v>
      </c>
      <c r="F6967" t="s">
        <v>24934</v>
      </c>
      <c r="H6967">
        <v>55.019255899999997</v>
      </c>
      <c r="I6967">
        <v>-59.6815663</v>
      </c>
      <c r="J6967" s="1" t="str">
        <f t="shared" si="488"/>
        <v>Till</v>
      </c>
      <c r="K6967" s="1" t="str">
        <f t="shared" si="489"/>
        <v>&lt;63 micron</v>
      </c>
      <c r="L6967">
        <v>0.1</v>
      </c>
      <c r="M6967">
        <v>1.26</v>
      </c>
      <c r="N6967">
        <v>2</v>
      </c>
      <c r="O6967">
        <v>10</v>
      </c>
      <c r="P6967">
        <v>0.25</v>
      </c>
      <c r="Q6967">
        <v>1</v>
      </c>
      <c r="R6967">
        <v>0.4</v>
      </c>
      <c r="S6967">
        <v>0.25</v>
      </c>
      <c r="T6967">
        <v>4</v>
      </c>
      <c r="U6967">
        <v>26</v>
      </c>
      <c r="V6967">
        <v>24</v>
      </c>
      <c r="W6967">
        <v>1.68</v>
      </c>
      <c r="X6967">
        <v>5</v>
      </c>
      <c r="Y6967">
        <v>0.5</v>
      </c>
      <c r="Z6967">
        <v>0.05</v>
      </c>
      <c r="AA6967">
        <v>30</v>
      </c>
      <c r="AB6967">
        <v>0.42</v>
      </c>
      <c r="AC6967">
        <v>140</v>
      </c>
      <c r="AD6967">
        <v>0.5</v>
      </c>
      <c r="AE6967">
        <v>0.02</v>
      </c>
      <c r="AF6967">
        <v>11</v>
      </c>
      <c r="AG6967">
        <v>510</v>
      </c>
      <c r="AH6967">
        <v>4</v>
      </c>
      <c r="AI6967">
        <v>1</v>
      </c>
      <c r="AJ6967">
        <v>3</v>
      </c>
      <c r="AK6967">
        <v>21</v>
      </c>
      <c r="AL6967">
        <v>0.14000000000000001</v>
      </c>
      <c r="AM6967">
        <v>5</v>
      </c>
      <c r="AN6967">
        <v>5</v>
      </c>
      <c r="AO6967">
        <v>35</v>
      </c>
      <c r="AP6967">
        <v>5</v>
      </c>
      <c r="AQ6967">
        <v>18</v>
      </c>
    </row>
    <row r="6968" spans="1:43" hidden="1" x14ac:dyDescent="0.25">
      <c r="A6968" t="s">
        <v>24935</v>
      </c>
      <c r="B6968" t="s">
        <v>24936</v>
      </c>
      <c r="C6968" s="1" t="str">
        <f t="shared" si="490"/>
        <v>21:0134</v>
      </c>
      <c r="D6968" s="1" t="str">
        <f t="shared" si="491"/>
        <v>21:0078</v>
      </c>
      <c r="E6968" t="s">
        <v>24937</v>
      </c>
      <c r="F6968" t="s">
        <v>24938</v>
      </c>
      <c r="H6968">
        <v>54.960763800000002</v>
      </c>
      <c r="I6968">
        <v>-59.918271900000001</v>
      </c>
      <c r="J6968" s="1" t="str">
        <f t="shared" si="488"/>
        <v>Till</v>
      </c>
      <c r="K6968" s="1" t="str">
        <f t="shared" si="489"/>
        <v>&lt;63 micron</v>
      </c>
      <c r="L6968">
        <v>0.1</v>
      </c>
      <c r="M6968">
        <v>2.0099999999999998</v>
      </c>
      <c r="N6968">
        <v>1</v>
      </c>
      <c r="O6968">
        <v>40</v>
      </c>
      <c r="P6968">
        <v>0.5</v>
      </c>
      <c r="Q6968">
        <v>2</v>
      </c>
      <c r="R6968">
        <v>0.37</v>
      </c>
      <c r="S6968">
        <v>0.25</v>
      </c>
      <c r="T6968">
        <v>9</v>
      </c>
      <c r="U6968">
        <v>25</v>
      </c>
      <c r="V6968">
        <v>11</v>
      </c>
      <c r="W6968">
        <v>2.78</v>
      </c>
      <c r="X6968">
        <v>10</v>
      </c>
      <c r="Y6968">
        <v>0.5</v>
      </c>
      <c r="Z6968">
        <v>0.13</v>
      </c>
      <c r="AA6968">
        <v>30</v>
      </c>
      <c r="AB6968">
        <v>0.83</v>
      </c>
      <c r="AC6968">
        <v>295</v>
      </c>
      <c r="AD6968">
        <v>0.5</v>
      </c>
      <c r="AE6968">
        <v>0.02</v>
      </c>
      <c r="AF6968">
        <v>13</v>
      </c>
      <c r="AG6968">
        <v>650</v>
      </c>
      <c r="AH6968">
        <v>10</v>
      </c>
      <c r="AI6968">
        <v>1</v>
      </c>
      <c r="AJ6968">
        <v>3</v>
      </c>
      <c r="AK6968">
        <v>25</v>
      </c>
      <c r="AL6968">
        <v>0.2</v>
      </c>
      <c r="AM6968">
        <v>5</v>
      </c>
      <c r="AN6968">
        <v>5</v>
      </c>
      <c r="AO6968">
        <v>45</v>
      </c>
      <c r="AP6968">
        <v>5</v>
      </c>
      <c r="AQ6968">
        <v>54</v>
      </c>
    </row>
    <row r="6969" spans="1:43" hidden="1" x14ac:dyDescent="0.25">
      <c r="A6969" t="s">
        <v>24939</v>
      </c>
      <c r="B6969" t="s">
        <v>24940</v>
      </c>
      <c r="C6969" s="1" t="str">
        <f t="shared" si="490"/>
        <v>21:0134</v>
      </c>
      <c r="D6969" s="1" t="str">
        <f t="shared" si="491"/>
        <v>21:0078</v>
      </c>
      <c r="E6969" t="s">
        <v>24941</v>
      </c>
      <c r="F6969" t="s">
        <v>24942</v>
      </c>
      <c r="H6969">
        <v>54.853494499999996</v>
      </c>
      <c r="I6969">
        <v>-59.530324499999999</v>
      </c>
      <c r="J6969" s="1" t="str">
        <f t="shared" si="488"/>
        <v>Till</v>
      </c>
      <c r="K6969" s="1" t="str">
        <f t="shared" si="489"/>
        <v>&lt;63 micron</v>
      </c>
      <c r="L6969">
        <v>0.1</v>
      </c>
      <c r="M6969">
        <v>1.1000000000000001</v>
      </c>
      <c r="N6969">
        <v>8</v>
      </c>
      <c r="O6969">
        <v>30</v>
      </c>
      <c r="P6969">
        <v>0.5</v>
      </c>
      <c r="Q6969">
        <v>2</v>
      </c>
      <c r="R6969">
        <v>0.81</v>
      </c>
      <c r="S6969">
        <v>0.25</v>
      </c>
      <c r="T6969">
        <v>4</v>
      </c>
      <c r="U6969">
        <v>21</v>
      </c>
      <c r="V6969">
        <v>6</v>
      </c>
      <c r="W6969">
        <v>2.5499999999999998</v>
      </c>
      <c r="X6969">
        <v>10</v>
      </c>
      <c r="Y6969">
        <v>0.5</v>
      </c>
      <c r="Z6969">
        <v>0.13</v>
      </c>
      <c r="AA6969">
        <v>80</v>
      </c>
      <c r="AB6969">
        <v>0.37</v>
      </c>
      <c r="AC6969">
        <v>295</v>
      </c>
      <c r="AD6969">
        <v>0.5</v>
      </c>
      <c r="AE6969">
        <v>0.03</v>
      </c>
      <c r="AF6969">
        <v>6</v>
      </c>
      <c r="AG6969">
        <v>1570</v>
      </c>
      <c r="AH6969">
        <v>22</v>
      </c>
      <c r="AI6969">
        <v>1</v>
      </c>
      <c r="AJ6969">
        <v>5</v>
      </c>
      <c r="AK6969">
        <v>27</v>
      </c>
      <c r="AL6969">
        <v>0.14000000000000001</v>
      </c>
      <c r="AM6969">
        <v>5</v>
      </c>
      <c r="AN6969">
        <v>5</v>
      </c>
      <c r="AO6969">
        <v>34</v>
      </c>
      <c r="AP6969">
        <v>5</v>
      </c>
      <c r="AQ6969">
        <v>44</v>
      </c>
    </row>
    <row r="6970" spans="1:43" hidden="1" x14ac:dyDescent="0.25">
      <c r="A6970" t="s">
        <v>24943</v>
      </c>
      <c r="B6970" t="s">
        <v>24944</v>
      </c>
      <c r="C6970" s="1" t="str">
        <f t="shared" si="490"/>
        <v>21:0134</v>
      </c>
      <c r="D6970" s="1" t="str">
        <f t="shared" si="491"/>
        <v>21:0078</v>
      </c>
      <c r="E6970" t="s">
        <v>24945</v>
      </c>
      <c r="F6970" t="s">
        <v>24946</v>
      </c>
      <c r="H6970">
        <v>53.038915199999998</v>
      </c>
      <c r="I6970">
        <v>-66.332491599999997</v>
      </c>
      <c r="J6970" s="1" t="str">
        <f t="shared" si="488"/>
        <v>Till</v>
      </c>
      <c r="K6970" s="1" t="str">
        <f t="shared" si="489"/>
        <v>&lt;63 micron</v>
      </c>
      <c r="L6970">
        <v>0.1</v>
      </c>
      <c r="M6970">
        <v>1.24</v>
      </c>
      <c r="N6970">
        <v>1</v>
      </c>
      <c r="O6970">
        <v>160</v>
      </c>
      <c r="P6970">
        <v>0.25</v>
      </c>
      <c r="Q6970">
        <v>1</v>
      </c>
      <c r="R6970">
        <v>0.48</v>
      </c>
      <c r="S6970">
        <v>0.25</v>
      </c>
      <c r="T6970">
        <v>8</v>
      </c>
      <c r="U6970">
        <v>56</v>
      </c>
      <c r="V6970">
        <v>40</v>
      </c>
      <c r="W6970">
        <v>2.89</v>
      </c>
      <c r="X6970">
        <v>10</v>
      </c>
      <c r="Y6970">
        <v>0.5</v>
      </c>
      <c r="Z6970">
        <v>0.33</v>
      </c>
      <c r="AA6970">
        <v>40</v>
      </c>
      <c r="AB6970">
        <v>0.55000000000000004</v>
      </c>
      <c r="AC6970">
        <v>420</v>
      </c>
      <c r="AD6970">
        <v>1</v>
      </c>
      <c r="AE6970">
        <v>0.03</v>
      </c>
      <c r="AF6970">
        <v>23</v>
      </c>
      <c r="AG6970">
        <v>980</v>
      </c>
      <c r="AH6970">
        <v>4</v>
      </c>
      <c r="AI6970">
        <v>2</v>
      </c>
      <c r="AJ6970">
        <v>6</v>
      </c>
      <c r="AK6970">
        <v>22</v>
      </c>
      <c r="AL6970">
        <v>0.09</v>
      </c>
      <c r="AM6970">
        <v>5</v>
      </c>
      <c r="AN6970">
        <v>5</v>
      </c>
      <c r="AO6970">
        <v>44</v>
      </c>
      <c r="AP6970">
        <v>5</v>
      </c>
      <c r="AQ6970">
        <v>48</v>
      </c>
    </row>
    <row r="6971" spans="1:43" hidden="1" x14ac:dyDescent="0.25">
      <c r="A6971" t="s">
        <v>24947</v>
      </c>
      <c r="B6971" t="s">
        <v>24948</v>
      </c>
      <c r="C6971" s="1" t="str">
        <f t="shared" si="490"/>
        <v>21:0134</v>
      </c>
      <c r="D6971" s="1" t="str">
        <f t="shared" si="491"/>
        <v>21:0078</v>
      </c>
      <c r="E6971" t="s">
        <v>24949</v>
      </c>
      <c r="F6971" t="s">
        <v>24950</v>
      </c>
      <c r="H6971">
        <v>53.575202099999998</v>
      </c>
      <c r="I6971">
        <v>-63.498303999999997</v>
      </c>
      <c r="J6971" s="1" t="str">
        <f t="shared" si="488"/>
        <v>Till</v>
      </c>
      <c r="K6971" s="1" t="str">
        <f t="shared" si="489"/>
        <v>&lt;63 micron</v>
      </c>
      <c r="L6971">
        <v>0.1</v>
      </c>
      <c r="M6971">
        <v>1.43</v>
      </c>
      <c r="N6971">
        <v>1</v>
      </c>
      <c r="O6971">
        <v>90</v>
      </c>
      <c r="P6971">
        <v>0.25</v>
      </c>
      <c r="Q6971">
        <v>1</v>
      </c>
      <c r="R6971">
        <v>0.67</v>
      </c>
      <c r="S6971">
        <v>0.25</v>
      </c>
      <c r="T6971">
        <v>8</v>
      </c>
      <c r="U6971">
        <v>32</v>
      </c>
      <c r="V6971">
        <v>27</v>
      </c>
      <c r="W6971">
        <v>2.15</v>
      </c>
      <c r="X6971">
        <v>5</v>
      </c>
      <c r="Y6971">
        <v>0.5</v>
      </c>
      <c r="Z6971">
        <v>0.27</v>
      </c>
      <c r="AA6971">
        <v>30</v>
      </c>
      <c r="AB6971">
        <v>0.5</v>
      </c>
      <c r="AC6971">
        <v>240</v>
      </c>
      <c r="AD6971">
        <v>0.5</v>
      </c>
      <c r="AE6971">
        <v>0.05</v>
      </c>
      <c r="AF6971">
        <v>11</v>
      </c>
      <c r="AG6971">
        <v>1130</v>
      </c>
      <c r="AH6971">
        <v>4</v>
      </c>
      <c r="AI6971">
        <v>2</v>
      </c>
      <c r="AJ6971">
        <v>4</v>
      </c>
      <c r="AK6971">
        <v>38</v>
      </c>
      <c r="AL6971">
        <v>0.12</v>
      </c>
      <c r="AM6971">
        <v>5</v>
      </c>
      <c r="AN6971">
        <v>5</v>
      </c>
      <c r="AO6971">
        <v>49</v>
      </c>
      <c r="AP6971">
        <v>5</v>
      </c>
      <c r="AQ6971">
        <v>28</v>
      </c>
    </row>
    <row r="6972" spans="1:43" hidden="1" x14ac:dyDescent="0.25">
      <c r="A6972" t="s">
        <v>24951</v>
      </c>
      <c r="B6972" t="s">
        <v>24952</v>
      </c>
      <c r="C6972" s="1" t="str">
        <f t="shared" si="490"/>
        <v>21:0134</v>
      </c>
      <c r="D6972" s="1" t="str">
        <f t="shared" si="491"/>
        <v>21:0078</v>
      </c>
      <c r="E6972" t="s">
        <v>24953</v>
      </c>
      <c r="F6972" t="s">
        <v>24954</v>
      </c>
      <c r="H6972">
        <v>53.309429899999998</v>
      </c>
      <c r="I6972">
        <v>-66.714968799999994</v>
      </c>
      <c r="J6972" s="1" t="str">
        <f t="shared" si="488"/>
        <v>Till</v>
      </c>
      <c r="K6972" s="1" t="str">
        <f t="shared" si="489"/>
        <v>&lt;63 micron</v>
      </c>
      <c r="L6972">
        <v>0.1</v>
      </c>
      <c r="M6972">
        <v>1.95</v>
      </c>
      <c r="N6972">
        <v>2</v>
      </c>
      <c r="O6972">
        <v>100</v>
      </c>
      <c r="P6972">
        <v>0.25</v>
      </c>
      <c r="Q6972">
        <v>2</v>
      </c>
      <c r="R6972">
        <v>0.34</v>
      </c>
      <c r="S6972">
        <v>0.25</v>
      </c>
      <c r="T6972">
        <v>12</v>
      </c>
      <c r="U6972">
        <v>109</v>
      </c>
      <c r="V6972">
        <v>24</v>
      </c>
      <c r="W6972">
        <v>2.83</v>
      </c>
      <c r="X6972">
        <v>10</v>
      </c>
      <c r="Y6972">
        <v>0.5</v>
      </c>
      <c r="Z6972">
        <v>0.32</v>
      </c>
      <c r="AA6972">
        <v>20</v>
      </c>
      <c r="AB6972">
        <v>1.03</v>
      </c>
      <c r="AC6972">
        <v>265</v>
      </c>
      <c r="AD6972">
        <v>0.5</v>
      </c>
      <c r="AE6972">
        <v>0.02</v>
      </c>
      <c r="AF6972">
        <v>33</v>
      </c>
      <c r="AG6972">
        <v>870</v>
      </c>
      <c r="AH6972">
        <v>4</v>
      </c>
      <c r="AI6972">
        <v>4</v>
      </c>
      <c r="AJ6972">
        <v>5</v>
      </c>
      <c r="AK6972">
        <v>38</v>
      </c>
      <c r="AL6972">
        <v>0.16</v>
      </c>
      <c r="AM6972">
        <v>5</v>
      </c>
      <c r="AN6972">
        <v>5</v>
      </c>
      <c r="AO6972">
        <v>66</v>
      </c>
      <c r="AP6972">
        <v>5</v>
      </c>
      <c r="AQ6972">
        <v>44</v>
      </c>
    </row>
    <row r="6973" spans="1:43" hidden="1" x14ac:dyDescent="0.25">
      <c r="A6973" t="s">
        <v>24955</v>
      </c>
      <c r="B6973" t="s">
        <v>24956</v>
      </c>
      <c r="C6973" s="1" t="str">
        <f t="shared" si="490"/>
        <v>21:0134</v>
      </c>
      <c r="D6973" s="1" t="str">
        <f t="shared" si="491"/>
        <v>21:0078</v>
      </c>
      <c r="E6973" t="s">
        <v>24957</v>
      </c>
      <c r="F6973" t="s">
        <v>24958</v>
      </c>
      <c r="H6973">
        <v>53.398871900000003</v>
      </c>
      <c r="I6973">
        <v>-66.690617099999997</v>
      </c>
      <c r="J6973" s="1" t="str">
        <f t="shared" si="488"/>
        <v>Till</v>
      </c>
      <c r="K6973" s="1" t="str">
        <f t="shared" si="489"/>
        <v>&lt;63 micron</v>
      </c>
      <c r="L6973">
        <v>0.4</v>
      </c>
      <c r="M6973">
        <v>1.28</v>
      </c>
      <c r="N6973">
        <v>4</v>
      </c>
      <c r="O6973">
        <v>60</v>
      </c>
      <c r="P6973">
        <v>0.25</v>
      </c>
      <c r="Q6973">
        <v>2</v>
      </c>
      <c r="R6973">
        <v>0.33</v>
      </c>
      <c r="S6973">
        <v>0.25</v>
      </c>
      <c r="T6973">
        <v>11</v>
      </c>
      <c r="U6973">
        <v>119</v>
      </c>
      <c r="V6973">
        <v>20</v>
      </c>
      <c r="W6973">
        <v>2.68</v>
      </c>
      <c r="X6973">
        <v>5</v>
      </c>
      <c r="Y6973">
        <v>0.5</v>
      </c>
      <c r="Z6973">
        <v>0.13</v>
      </c>
      <c r="AA6973">
        <v>40</v>
      </c>
      <c r="AB6973">
        <v>0.61</v>
      </c>
      <c r="AC6973">
        <v>185</v>
      </c>
      <c r="AD6973">
        <v>0.5</v>
      </c>
      <c r="AE6973">
        <v>0.02</v>
      </c>
      <c r="AF6973">
        <v>28</v>
      </c>
      <c r="AG6973">
        <v>980</v>
      </c>
      <c r="AH6973">
        <v>4</v>
      </c>
      <c r="AI6973">
        <v>2</v>
      </c>
      <c r="AJ6973">
        <v>4</v>
      </c>
      <c r="AK6973">
        <v>18</v>
      </c>
      <c r="AL6973">
        <v>0.1</v>
      </c>
      <c r="AM6973">
        <v>5</v>
      </c>
      <c r="AN6973">
        <v>5</v>
      </c>
      <c r="AO6973">
        <v>74</v>
      </c>
      <c r="AP6973">
        <v>5</v>
      </c>
      <c r="AQ6973">
        <v>28</v>
      </c>
    </row>
    <row r="6974" spans="1:43" hidden="1" x14ac:dyDescent="0.25">
      <c r="A6974" t="s">
        <v>24959</v>
      </c>
      <c r="B6974" t="s">
        <v>24960</v>
      </c>
      <c r="C6974" s="1" t="str">
        <f t="shared" si="490"/>
        <v>21:0134</v>
      </c>
      <c r="D6974" s="1" t="str">
        <f t="shared" si="491"/>
        <v>21:0078</v>
      </c>
      <c r="E6974" t="s">
        <v>24961</v>
      </c>
      <c r="F6974" t="s">
        <v>24962</v>
      </c>
      <c r="H6974">
        <v>53.4325501</v>
      </c>
      <c r="I6974">
        <v>-66.807726400000007</v>
      </c>
      <c r="J6974" s="1" t="str">
        <f t="shared" si="488"/>
        <v>Till</v>
      </c>
      <c r="K6974" s="1" t="str">
        <f t="shared" si="489"/>
        <v>&lt;63 micron</v>
      </c>
      <c r="L6974">
        <v>0.2</v>
      </c>
      <c r="M6974">
        <v>2.1800000000000002</v>
      </c>
      <c r="N6974">
        <v>1</v>
      </c>
      <c r="O6974">
        <v>50</v>
      </c>
      <c r="P6974">
        <v>0.25</v>
      </c>
      <c r="Q6974">
        <v>1</v>
      </c>
      <c r="R6974">
        <v>0.28000000000000003</v>
      </c>
      <c r="S6974">
        <v>0.25</v>
      </c>
      <c r="T6974">
        <v>10</v>
      </c>
      <c r="U6974">
        <v>123</v>
      </c>
      <c r="V6974">
        <v>21</v>
      </c>
      <c r="W6974">
        <v>3.04</v>
      </c>
      <c r="X6974">
        <v>5</v>
      </c>
      <c r="Y6974">
        <v>0.5</v>
      </c>
      <c r="Z6974">
        <v>0.13</v>
      </c>
      <c r="AA6974">
        <v>30</v>
      </c>
      <c r="AB6974">
        <v>0.84</v>
      </c>
      <c r="AC6974">
        <v>180</v>
      </c>
      <c r="AD6974">
        <v>0.5</v>
      </c>
      <c r="AE6974">
        <v>0.01</v>
      </c>
      <c r="AF6974">
        <v>33</v>
      </c>
      <c r="AG6974">
        <v>850</v>
      </c>
      <c r="AH6974">
        <v>8</v>
      </c>
      <c r="AI6974">
        <v>1</v>
      </c>
      <c r="AJ6974">
        <v>6</v>
      </c>
      <c r="AK6974">
        <v>16</v>
      </c>
      <c r="AL6974">
        <v>0.14000000000000001</v>
      </c>
      <c r="AM6974">
        <v>5</v>
      </c>
      <c r="AN6974">
        <v>5</v>
      </c>
      <c r="AO6974">
        <v>73</v>
      </c>
      <c r="AP6974">
        <v>5</v>
      </c>
      <c r="AQ6974">
        <v>42</v>
      </c>
    </row>
    <row r="6975" spans="1:43" hidden="1" x14ac:dyDescent="0.25">
      <c r="A6975" t="s">
        <v>24963</v>
      </c>
      <c r="B6975" t="s">
        <v>24964</v>
      </c>
      <c r="C6975" s="1" t="str">
        <f t="shared" si="490"/>
        <v>21:0134</v>
      </c>
      <c r="D6975" s="1" t="str">
        <f t="shared" si="491"/>
        <v>21:0078</v>
      </c>
      <c r="E6975" t="s">
        <v>24965</v>
      </c>
      <c r="F6975" t="s">
        <v>24966</v>
      </c>
      <c r="H6975">
        <v>53.5019092</v>
      </c>
      <c r="I6975">
        <v>-66.864465499999994</v>
      </c>
      <c r="J6975" s="1" t="str">
        <f t="shared" si="488"/>
        <v>Till</v>
      </c>
      <c r="K6975" s="1" t="str">
        <f t="shared" si="489"/>
        <v>&lt;63 micron</v>
      </c>
      <c r="L6975">
        <v>0.4</v>
      </c>
      <c r="M6975">
        <v>1.96</v>
      </c>
      <c r="N6975">
        <v>6</v>
      </c>
      <c r="O6975">
        <v>40</v>
      </c>
      <c r="P6975">
        <v>0.25</v>
      </c>
      <c r="Q6975">
        <v>1</v>
      </c>
      <c r="R6975">
        <v>0.33</v>
      </c>
      <c r="S6975">
        <v>0.25</v>
      </c>
      <c r="T6975">
        <v>9</v>
      </c>
      <c r="U6975">
        <v>109</v>
      </c>
      <c r="V6975">
        <v>17</v>
      </c>
      <c r="W6975">
        <v>3.05</v>
      </c>
      <c r="X6975">
        <v>5</v>
      </c>
      <c r="Y6975">
        <v>0.5</v>
      </c>
      <c r="Z6975">
        <v>0.1</v>
      </c>
      <c r="AA6975">
        <v>30</v>
      </c>
      <c r="AB6975">
        <v>0.7</v>
      </c>
      <c r="AC6975">
        <v>155</v>
      </c>
      <c r="AD6975">
        <v>0.5</v>
      </c>
      <c r="AE6975">
        <v>0.01</v>
      </c>
      <c r="AF6975">
        <v>27</v>
      </c>
      <c r="AG6975">
        <v>1210</v>
      </c>
      <c r="AH6975">
        <v>4</v>
      </c>
      <c r="AI6975">
        <v>1</v>
      </c>
      <c r="AJ6975">
        <v>4</v>
      </c>
      <c r="AK6975">
        <v>14</v>
      </c>
      <c r="AL6975">
        <v>0.11</v>
      </c>
      <c r="AM6975">
        <v>5</v>
      </c>
      <c r="AN6975">
        <v>5</v>
      </c>
      <c r="AO6975">
        <v>71</v>
      </c>
      <c r="AP6975">
        <v>5</v>
      </c>
      <c r="AQ6975">
        <v>32</v>
      </c>
    </row>
    <row r="6976" spans="1:43" hidden="1" x14ac:dyDescent="0.25">
      <c r="A6976" t="s">
        <v>24967</v>
      </c>
      <c r="B6976" t="s">
        <v>24968</v>
      </c>
      <c r="C6976" s="1" t="str">
        <f t="shared" si="490"/>
        <v>21:0134</v>
      </c>
      <c r="D6976" s="1" t="str">
        <f t="shared" si="491"/>
        <v>21:0078</v>
      </c>
      <c r="E6976" t="s">
        <v>24969</v>
      </c>
      <c r="F6976" t="s">
        <v>24970</v>
      </c>
      <c r="H6976">
        <v>53.621815900000001</v>
      </c>
      <c r="I6976">
        <v>-66.882618199999996</v>
      </c>
      <c r="J6976" s="1" t="str">
        <f t="shared" si="488"/>
        <v>Till</v>
      </c>
      <c r="K6976" s="1" t="str">
        <f t="shared" si="489"/>
        <v>&lt;63 micron</v>
      </c>
      <c r="L6976">
        <v>0.2</v>
      </c>
      <c r="M6976">
        <v>1.34</v>
      </c>
      <c r="N6976">
        <v>4</v>
      </c>
      <c r="O6976">
        <v>50</v>
      </c>
      <c r="P6976">
        <v>0.25</v>
      </c>
      <c r="Q6976">
        <v>1</v>
      </c>
      <c r="R6976">
        <v>0.33</v>
      </c>
      <c r="S6976">
        <v>0.25</v>
      </c>
      <c r="T6976">
        <v>8</v>
      </c>
      <c r="U6976">
        <v>124</v>
      </c>
      <c r="V6976">
        <v>22</v>
      </c>
      <c r="W6976">
        <v>2.46</v>
      </c>
      <c r="X6976">
        <v>5</v>
      </c>
      <c r="Y6976">
        <v>0.5</v>
      </c>
      <c r="Z6976">
        <v>0.12</v>
      </c>
      <c r="AA6976">
        <v>30</v>
      </c>
      <c r="AB6976">
        <v>0.66</v>
      </c>
      <c r="AC6976">
        <v>120</v>
      </c>
      <c r="AD6976">
        <v>0.5</v>
      </c>
      <c r="AE6976">
        <v>0.01</v>
      </c>
      <c r="AF6976">
        <v>30</v>
      </c>
      <c r="AG6976">
        <v>1070</v>
      </c>
      <c r="AH6976">
        <v>4</v>
      </c>
      <c r="AI6976">
        <v>1</v>
      </c>
      <c r="AJ6976">
        <v>4</v>
      </c>
      <c r="AK6976">
        <v>11</v>
      </c>
      <c r="AL6976">
        <v>0.11</v>
      </c>
      <c r="AM6976">
        <v>5</v>
      </c>
      <c r="AN6976">
        <v>5</v>
      </c>
      <c r="AO6976">
        <v>68</v>
      </c>
      <c r="AP6976">
        <v>5</v>
      </c>
      <c r="AQ6976">
        <v>28</v>
      </c>
    </row>
    <row r="6977" spans="1:43" hidden="1" x14ac:dyDescent="0.25">
      <c r="A6977" t="s">
        <v>24971</v>
      </c>
      <c r="B6977" t="s">
        <v>24972</v>
      </c>
      <c r="C6977" s="1" t="str">
        <f t="shared" si="490"/>
        <v>21:0134</v>
      </c>
      <c r="D6977" s="1" t="str">
        <f t="shared" si="491"/>
        <v>21:0078</v>
      </c>
      <c r="E6977" t="s">
        <v>24973</v>
      </c>
      <c r="F6977" t="s">
        <v>24974</v>
      </c>
      <c r="H6977">
        <v>53.731729600000001</v>
      </c>
      <c r="I6977">
        <v>-66.948338300000003</v>
      </c>
      <c r="J6977" s="1" t="str">
        <f t="shared" si="488"/>
        <v>Till</v>
      </c>
      <c r="K6977" s="1" t="str">
        <f t="shared" si="489"/>
        <v>&lt;63 micron</v>
      </c>
      <c r="L6977">
        <v>0.2</v>
      </c>
      <c r="M6977">
        <v>1.29</v>
      </c>
      <c r="N6977">
        <v>1</v>
      </c>
      <c r="O6977">
        <v>40</v>
      </c>
      <c r="P6977">
        <v>0.25</v>
      </c>
      <c r="Q6977">
        <v>1</v>
      </c>
      <c r="R6977">
        <v>0.33</v>
      </c>
      <c r="S6977">
        <v>0.25</v>
      </c>
      <c r="T6977">
        <v>8</v>
      </c>
      <c r="U6977">
        <v>83</v>
      </c>
      <c r="V6977">
        <v>17</v>
      </c>
      <c r="W6977">
        <v>2.04</v>
      </c>
      <c r="X6977">
        <v>5</v>
      </c>
      <c r="Y6977">
        <v>0.5</v>
      </c>
      <c r="Z6977">
        <v>0.14000000000000001</v>
      </c>
      <c r="AA6977">
        <v>30</v>
      </c>
      <c r="AB6977">
        <v>0.55000000000000004</v>
      </c>
      <c r="AC6977">
        <v>130</v>
      </c>
      <c r="AD6977">
        <v>0.5</v>
      </c>
      <c r="AE6977">
        <v>0.03</v>
      </c>
      <c r="AF6977">
        <v>22</v>
      </c>
      <c r="AG6977">
        <v>990</v>
      </c>
      <c r="AH6977">
        <v>2</v>
      </c>
      <c r="AI6977">
        <v>1</v>
      </c>
      <c r="AJ6977">
        <v>3</v>
      </c>
      <c r="AK6977">
        <v>11</v>
      </c>
      <c r="AL6977">
        <v>0.1</v>
      </c>
      <c r="AM6977">
        <v>5</v>
      </c>
      <c r="AN6977">
        <v>5</v>
      </c>
      <c r="AO6977">
        <v>51</v>
      </c>
      <c r="AP6977">
        <v>5</v>
      </c>
      <c r="AQ6977">
        <v>24</v>
      </c>
    </row>
    <row r="6978" spans="1:43" hidden="1" x14ac:dyDescent="0.25">
      <c r="A6978" t="s">
        <v>24975</v>
      </c>
      <c r="B6978" t="s">
        <v>24976</v>
      </c>
      <c r="C6978" s="1" t="str">
        <f t="shared" si="490"/>
        <v>21:0134</v>
      </c>
      <c r="D6978" s="1" t="str">
        <f t="shared" si="491"/>
        <v>21:0078</v>
      </c>
      <c r="E6978" t="s">
        <v>24977</v>
      </c>
      <c r="F6978" t="s">
        <v>24978</v>
      </c>
      <c r="H6978">
        <v>53.642792800000002</v>
      </c>
      <c r="I6978">
        <v>-66.799860699999996</v>
      </c>
      <c r="J6978" s="1" t="str">
        <f t="shared" si="488"/>
        <v>Till</v>
      </c>
      <c r="K6978" s="1" t="str">
        <f t="shared" si="489"/>
        <v>&lt;63 micron</v>
      </c>
      <c r="L6978">
        <v>0.2</v>
      </c>
      <c r="M6978">
        <v>1.82</v>
      </c>
      <c r="N6978">
        <v>2</v>
      </c>
      <c r="O6978">
        <v>40</v>
      </c>
      <c r="P6978">
        <v>0.25</v>
      </c>
      <c r="Q6978">
        <v>1</v>
      </c>
      <c r="R6978">
        <v>0.25</v>
      </c>
      <c r="S6978">
        <v>0.25</v>
      </c>
      <c r="T6978">
        <v>8</v>
      </c>
      <c r="U6978">
        <v>104</v>
      </c>
      <c r="V6978">
        <v>21</v>
      </c>
      <c r="W6978">
        <v>2.4</v>
      </c>
      <c r="X6978">
        <v>5</v>
      </c>
      <c r="Y6978">
        <v>0.5</v>
      </c>
      <c r="Z6978">
        <v>0.12</v>
      </c>
      <c r="AA6978">
        <v>20</v>
      </c>
      <c r="AB6978">
        <v>0.67</v>
      </c>
      <c r="AC6978">
        <v>115</v>
      </c>
      <c r="AD6978">
        <v>0.5</v>
      </c>
      <c r="AE6978">
        <v>0.01</v>
      </c>
      <c r="AF6978">
        <v>29</v>
      </c>
      <c r="AG6978">
        <v>920</v>
      </c>
      <c r="AH6978">
        <v>4</v>
      </c>
      <c r="AI6978">
        <v>2</v>
      </c>
      <c r="AJ6978">
        <v>4</v>
      </c>
      <c r="AK6978">
        <v>7</v>
      </c>
      <c r="AL6978">
        <v>0.11</v>
      </c>
      <c r="AM6978">
        <v>5</v>
      </c>
      <c r="AN6978">
        <v>5</v>
      </c>
      <c r="AO6978">
        <v>58</v>
      </c>
      <c r="AP6978">
        <v>5</v>
      </c>
      <c r="AQ6978">
        <v>30</v>
      </c>
    </row>
    <row r="6979" spans="1:43" hidden="1" x14ac:dyDescent="0.25">
      <c r="A6979" t="s">
        <v>24979</v>
      </c>
      <c r="B6979" t="s">
        <v>24980</v>
      </c>
      <c r="C6979" s="1" t="str">
        <f t="shared" si="490"/>
        <v>21:0134</v>
      </c>
      <c r="D6979" s="1" t="str">
        <f t="shared" si="491"/>
        <v>21:0078</v>
      </c>
      <c r="E6979" t="s">
        <v>24981</v>
      </c>
      <c r="F6979" t="s">
        <v>24982</v>
      </c>
      <c r="H6979">
        <v>53.7466656</v>
      </c>
      <c r="I6979">
        <v>-66.777740699999995</v>
      </c>
      <c r="J6979" s="1" t="str">
        <f t="shared" si="488"/>
        <v>Till</v>
      </c>
      <c r="K6979" s="1" t="str">
        <f t="shared" si="489"/>
        <v>&lt;63 micron</v>
      </c>
      <c r="L6979">
        <v>0.4</v>
      </c>
      <c r="M6979">
        <v>1.75</v>
      </c>
      <c r="N6979">
        <v>1</v>
      </c>
      <c r="O6979">
        <v>30</v>
      </c>
      <c r="P6979">
        <v>0.25</v>
      </c>
      <c r="Q6979">
        <v>1</v>
      </c>
      <c r="R6979">
        <v>0.25</v>
      </c>
      <c r="S6979">
        <v>0.25</v>
      </c>
      <c r="T6979">
        <v>8</v>
      </c>
      <c r="U6979">
        <v>99</v>
      </c>
      <c r="V6979">
        <v>19</v>
      </c>
      <c r="W6979">
        <v>2.63</v>
      </c>
      <c r="X6979">
        <v>5</v>
      </c>
      <c r="Y6979">
        <v>0.5</v>
      </c>
      <c r="Z6979">
        <v>0.08</v>
      </c>
      <c r="AA6979">
        <v>20</v>
      </c>
      <c r="AB6979">
        <v>0.64</v>
      </c>
      <c r="AC6979">
        <v>115</v>
      </c>
      <c r="AD6979">
        <v>1</v>
      </c>
      <c r="AE6979">
        <v>0.01</v>
      </c>
      <c r="AF6979">
        <v>29</v>
      </c>
      <c r="AG6979">
        <v>920</v>
      </c>
      <c r="AH6979">
        <v>2</v>
      </c>
      <c r="AI6979">
        <v>2</v>
      </c>
      <c r="AJ6979">
        <v>4</v>
      </c>
      <c r="AK6979">
        <v>7</v>
      </c>
      <c r="AL6979">
        <v>0.11</v>
      </c>
      <c r="AM6979">
        <v>5</v>
      </c>
      <c r="AN6979">
        <v>5</v>
      </c>
      <c r="AO6979">
        <v>58</v>
      </c>
      <c r="AP6979">
        <v>5</v>
      </c>
      <c r="AQ6979">
        <v>28</v>
      </c>
    </row>
    <row r="6980" spans="1:43" hidden="1" x14ac:dyDescent="0.25">
      <c r="A6980" t="s">
        <v>24983</v>
      </c>
      <c r="B6980" t="s">
        <v>24984</v>
      </c>
      <c r="C6980" s="1" t="str">
        <f t="shared" si="490"/>
        <v>21:0134</v>
      </c>
      <c r="D6980" s="1" t="str">
        <f t="shared" si="491"/>
        <v>21:0078</v>
      </c>
      <c r="E6980" t="s">
        <v>24985</v>
      </c>
      <c r="F6980" t="s">
        <v>24986</v>
      </c>
      <c r="H6980">
        <v>53.011528400000003</v>
      </c>
      <c r="I6980">
        <v>-66.704661599999994</v>
      </c>
      <c r="J6980" s="1" t="str">
        <f t="shared" si="488"/>
        <v>Till</v>
      </c>
      <c r="K6980" s="1" t="str">
        <f t="shared" si="489"/>
        <v>&lt;63 micron</v>
      </c>
      <c r="L6980">
        <v>0.6</v>
      </c>
      <c r="M6980">
        <v>1.64</v>
      </c>
      <c r="N6980">
        <v>1</v>
      </c>
      <c r="O6980">
        <v>290</v>
      </c>
      <c r="P6980">
        <v>0.25</v>
      </c>
      <c r="Q6980">
        <v>1</v>
      </c>
      <c r="R6980">
        <v>0.35</v>
      </c>
      <c r="S6980">
        <v>0.25</v>
      </c>
      <c r="T6980">
        <v>17</v>
      </c>
      <c r="U6980">
        <v>94</v>
      </c>
      <c r="V6980">
        <v>56</v>
      </c>
      <c r="W6980">
        <v>5.39</v>
      </c>
      <c r="X6980">
        <v>5</v>
      </c>
      <c r="Y6980">
        <v>0.5</v>
      </c>
      <c r="Z6980">
        <v>0.62</v>
      </c>
      <c r="AA6980">
        <v>30</v>
      </c>
      <c r="AB6980">
        <v>1.03</v>
      </c>
      <c r="AC6980">
        <v>1330</v>
      </c>
      <c r="AD6980">
        <v>1</v>
      </c>
      <c r="AE6980">
        <v>0.02</v>
      </c>
      <c r="AF6980">
        <v>55</v>
      </c>
      <c r="AG6980">
        <v>1090</v>
      </c>
      <c r="AH6980">
        <v>8</v>
      </c>
      <c r="AI6980">
        <v>1</v>
      </c>
      <c r="AJ6980">
        <v>5</v>
      </c>
      <c r="AK6980">
        <v>22</v>
      </c>
      <c r="AL6980">
        <v>0.13</v>
      </c>
      <c r="AM6980">
        <v>5</v>
      </c>
      <c r="AN6980">
        <v>5</v>
      </c>
      <c r="AO6980">
        <v>45</v>
      </c>
      <c r="AP6980">
        <v>5</v>
      </c>
      <c r="AQ6980">
        <v>62</v>
      </c>
    </row>
    <row r="6981" spans="1:43" hidden="1" x14ac:dyDescent="0.25">
      <c r="A6981" t="s">
        <v>24987</v>
      </c>
      <c r="B6981" t="s">
        <v>24988</v>
      </c>
      <c r="C6981" s="1" t="str">
        <f t="shared" si="490"/>
        <v>21:0134</v>
      </c>
      <c r="D6981" s="1" t="str">
        <f t="shared" si="491"/>
        <v>21:0078</v>
      </c>
      <c r="E6981" t="s">
        <v>24989</v>
      </c>
      <c r="F6981" t="s">
        <v>24990</v>
      </c>
      <c r="H6981">
        <v>53.045140600000003</v>
      </c>
      <c r="I6981">
        <v>-66.5947046</v>
      </c>
      <c r="J6981" s="1" t="str">
        <f t="shared" si="488"/>
        <v>Till</v>
      </c>
      <c r="K6981" s="1" t="str">
        <f t="shared" si="489"/>
        <v>&lt;63 micron</v>
      </c>
      <c r="L6981">
        <v>0.8</v>
      </c>
      <c r="M6981">
        <v>1.36</v>
      </c>
      <c r="N6981">
        <v>1</v>
      </c>
      <c r="O6981">
        <v>140</v>
      </c>
      <c r="P6981">
        <v>0.25</v>
      </c>
      <c r="Q6981">
        <v>1</v>
      </c>
      <c r="R6981">
        <v>0.48</v>
      </c>
      <c r="S6981">
        <v>0.25</v>
      </c>
      <c r="T6981">
        <v>13</v>
      </c>
      <c r="U6981">
        <v>58</v>
      </c>
      <c r="V6981">
        <v>43</v>
      </c>
      <c r="W6981">
        <v>5.24</v>
      </c>
      <c r="X6981">
        <v>5</v>
      </c>
      <c r="Y6981">
        <v>0.5</v>
      </c>
      <c r="Z6981">
        <v>0.44</v>
      </c>
      <c r="AA6981">
        <v>30</v>
      </c>
      <c r="AB6981">
        <v>0.78</v>
      </c>
      <c r="AC6981">
        <v>950</v>
      </c>
      <c r="AD6981">
        <v>1</v>
      </c>
      <c r="AE6981">
        <v>0.02</v>
      </c>
      <c r="AF6981">
        <v>30</v>
      </c>
      <c r="AG6981">
        <v>1220</v>
      </c>
      <c r="AH6981">
        <v>4</v>
      </c>
      <c r="AI6981">
        <v>1</v>
      </c>
      <c r="AJ6981">
        <v>3</v>
      </c>
      <c r="AK6981">
        <v>18</v>
      </c>
      <c r="AL6981">
        <v>0.11</v>
      </c>
      <c r="AM6981">
        <v>5</v>
      </c>
      <c r="AN6981">
        <v>5</v>
      </c>
      <c r="AO6981">
        <v>43</v>
      </c>
      <c r="AP6981">
        <v>5</v>
      </c>
      <c r="AQ6981">
        <v>60</v>
      </c>
    </row>
    <row r="6982" spans="1:43" hidden="1" x14ac:dyDescent="0.25">
      <c r="A6982" t="s">
        <v>24991</v>
      </c>
      <c r="B6982" t="s">
        <v>24992</v>
      </c>
      <c r="C6982" s="1" t="str">
        <f t="shared" si="490"/>
        <v>21:0134</v>
      </c>
      <c r="D6982" s="1" t="str">
        <f t="shared" si="491"/>
        <v>21:0078</v>
      </c>
      <c r="E6982" t="s">
        <v>24993</v>
      </c>
      <c r="F6982" t="s">
        <v>24994</v>
      </c>
      <c r="H6982">
        <v>53.503995500000002</v>
      </c>
      <c r="I6982">
        <v>-64.215150399999999</v>
      </c>
      <c r="J6982" s="1" t="str">
        <f t="shared" si="488"/>
        <v>Till</v>
      </c>
      <c r="K6982" s="1" t="str">
        <f t="shared" si="489"/>
        <v>&lt;63 micron</v>
      </c>
      <c r="L6982">
        <v>0.1</v>
      </c>
      <c r="M6982">
        <v>1.47</v>
      </c>
      <c r="N6982">
        <v>1</v>
      </c>
      <c r="O6982">
        <v>200</v>
      </c>
      <c r="P6982">
        <v>0.25</v>
      </c>
      <c r="Q6982">
        <v>1</v>
      </c>
      <c r="R6982">
        <v>0.9</v>
      </c>
      <c r="S6982">
        <v>0.25</v>
      </c>
      <c r="T6982">
        <v>10</v>
      </c>
      <c r="U6982">
        <v>44</v>
      </c>
      <c r="V6982">
        <v>31</v>
      </c>
      <c r="W6982">
        <v>2.83</v>
      </c>
      <c r="X6982">
        <v>10</v>
      </c>
      <c r="Y6982">
        <v>1</v>
      </c>
      <c r="Z6982">
        <v>0.6</v>
      </c>
      <c r="AA6982">
        <v>60</v>
      </c>
      <c r="AB6982">
        <v>0.94</v>
      </c>
      <c r="AC6982">
        <v>400</v>
      </c>
      <c r="AD6982">
        <v>1</v>
      </c>
      <c r="AE6982">
        <v>0.06</v>
      </c>
      <c r="AF6982">
        <v>15</v>
      </c>
      <c r="AG6982">
        <v>850</v>
      </c>
      <c r="AH6982">
        <v>6</v>
      </c>
      <c r="AI6982">
        <v>2</v>
      </c>
      <c r="AJ6982">
        <v>6</v>
      </c>
      <c r="AK6982">
        <v>49</v>
      </c>
      <c r="AL6982">
        <v>0.17</v>
      </c>
      <c r="AM6982">
        <v>5</v>
      </c>
      <c r="AN6982">
        <v>5</v>
      </c>
      <c r="AO6982">
        <v>64</v>
      </c>
      <c r="AP6982">
        <v>5</v>
      </c>
      <c r="AQ6982">
        <v>52</v>
      </c>
    </row>
    <row r="6983" spans="1:43" hidden="1" x14ac:dyDescent="0.25">
      <c r="A6983" t="s">
        <v>24995</v>
      </c>
      <c r="B6983" t="s">
        <v>24996</v>
      </c>
      <c r="C6983" s="1" t="str">
        <f t="shared" si="490"/>
        <v>21:0134</v>
      </c>
      <c r="D6983" s="1" t="str">
        <f t="shared" si="491"/>
        <v>21:0078</v>
      </c>
      <c r="E6983" t="s">
        <v>24997</v>
      </c>
      <c r="F6983" t="s">
        <v>24998</v>
      </c>
      <c r="H6983">
        <v>53.039292199999998</v>
      </c>
      <c r="I6983">
        <v>-66.648437000000001</v>
      </c>
      <c r="J6983" s="1" t="str">
        <f t="shared" si="488"/>
        <v>Till</v>
      </c>
      <c r="K6983" s="1" t="str">
        <f t="shared" si="489"/>
        <v>&lt;63 micron</v>
      </c>
      <c r="L6983">
        <v>0.6</v>
      </c>
      <c r="M6983">
        <v>2.4</v>
      </c>
      <c r="N6983">
        <v>1</v>
      </c>
      <c r="O6983">
        <v>310</v>
      </c>
      <c r="P6983">
        <v>0.25</v>
      </c>
      <c r="Q6983">
        <v>1</v>
      </c>
      <c r="R6983">
        <v>0.39</v>
      </c>
      <c r="S6983">
        <v>0.25</v>
      </c>
      <c r="T6983">
        <v>16</v>
      </c>
      <c r="U6983">
        <v>122</v>
      </c>
      <c r="V6983">
        <v>52</v>
      </c>
      <c r="W6983">
        <v>5.8</v>
      </c>
      <c r="X6983">
        <v>5</v>
      </c>
      <c r="Y6983">
        <v>0.5</v>
      </c>
      <c r="Z6983">
        <v>1.0900000000000001</v>
      </c>
      <c r="AA6983">
        <v>30</v>
      </c>
      <c r="AB6983">
        <v>1.53</v>
      </c>
      <c r="AC6983">
        <v>1225</v>
      </c>
      <c r="AD6983">
        <v>1</v>
      </c>
      <c r="AE6983">
        <v>0.02</v>
      </c>
      <c r="AF6983">
        <v>60</v>
      </c>
      <c r="AG6983">
        <v>850</v>
      </c>
      <c r="AH6983">
        <v>10</v>
      </c>
      <c r="AI6983">
        <v>1</v>
      </c>
      <c r="AJ6983">
        <v>6</v>
      </c>
      <c r="AK6983">
        <v>27</v>
      </c>
      <c r="AL6983">
        <v>0.19</v>
      </c>
      <c r="AM6983">
        <v>5</v>
      </c>
      <c r="AN6983">
        <v>5</v>
      </c>
      <c r="AO6983">
        <v>60</v>
      </c>
      <c r="AP6983">
        <v>5</v>
      </c>
      <c r="AQ6983">
        <v>84</v>
      </c>
    </row>
    <row r="6984" spans="1:43" hidden="1" x14ac:dyDescent="0.25">
      <c r="A6984" t="s">
        <v>24999</v>
      </c>
      <c r="B6984" t="s">
        <v>25000</v>
      </c>
      <c r="C6984" s="1" t="str">
        <f t="shared" si="490"/>
        <v>21:0134</v>
      </c>
      <c r="D6984" s="1" t="str">
        <f t="shared" si="491"/>
        <v>21:0078</v>
      </c>
      <c r="E6984" t="s">
        <v>25001</v>
      </c>
      <c r="F6984" t="s">
        <v>25002</v>
      </c>
      <c r="H6984">
        <v>53.045413500000002</v>
      </c>
      <c r="I6984">
        <v>-66.550823899999997</v>
      </c>
      <c r="J6984" s="1" t="str">
        <f t="shared" si="488"/>
        <v>Till</v>
      </c>
      <c r="K6984" s="1" t="str">
        <f t="shared" si="489"/>
        <v>&lt;63 micron</v>
      </c>
      <c r="L6984">
        <v>1.2</v>
      </c>
      <c r="M6984">
        <v>1.79</v>
      </c>
      <c r="N6984">
        <v>6</v>
      </c>
      <c r="O6984">
        <v>170</v>
      </c>
      <c r="P6984">
        <v>0.25</v>
      </c>
      <c r="Q6984">
        <v>1</v>
      </c>
      <c r="R6984">
        <v>0.35</v>
      </c>
      <c r="S6984">
        <v>0.25</v>
      </c>
      <c r="T6984">
        <v>15</v>
      </c>
      <c r="U6984">
        <v>88</v>
      </c>
      <c r="V6984">
        <v>47</v>
      </c>
      <c r="W6984">
        <v>6.22</v>
      </c>
      <c r="X6984">
        <v>5</v>
      </c>
      <c r="Y6984">
        <v>0.5</v>
      </c>
      <c r="Z6984">
        <v>0.65</v>
      </c>
      <c r="AA6984">
        <v>30</v>
      </c>
      <c r="AB6984">
        <v>1.03</v>
      </c>
      <c r="AC6984">
        <v>1390</v>
      </c>
      <c r="AD6984">
        <v>2</v>
      </c>
      <c r="AE6984">
        <v>0.02</v>
      </c>
      <c r="AF6984">
        <v>44</v>
      </c>
      <c r="AG6984">
        <v>820</v>
      </c>
      <c r="AH6984">
        <v>14</v>
      </c>
      <c r="AI6984">
        <v>1</v>
      </c>
      <c r="AJ6984">
        <v>5</v>
      </c>
      <c r="AK6984">
        <v>27</v>
      </c>
      <c r="AL6984">
        <v>0.15</v>
      </c>
      <c r="AM6984">
        <v>5</v>
      </c>
      <c r="AN6984">
        <v>5</v>
      </c>
      <c r="AO6984">
        <v>50</v>
      </c>
      <c r="AP6984">
        <v>5</v>
      </c>
      <c r="AQ6984">
        <v>86</v>
      </c>
    </row>
    <row r="6985" spans="1:43" hidden="1" x14ac:dyDescent="0.25">
      <c r="A6985" t="s">
        <v>25003</v>
      </c>
      <c r="B6985" t="s">
        <v>25004</v>
      </c>
      <c r="C6985" s="1" t="str">
        <f t="shared" si="490"/>
        <v>21:0134</v>
      </c>
      <c r="D6985" s="1" t="str">
        <f t="shared" si="491"/>
        <v>21:0078</v>
      </c>
      <c r="E6985" t="s">
        <v>25005</v>
      </c>
      <c r="F6985" t="s">
        <v>25006</v>
      </c>
      <c r="H6985">
        <v>53.065339299999998</v>
      </c>
      <c r="I6985">
        <v>-66.497297900000007</v>
      </c>
      <c r="J6985" s="1" t="str">
        <f t="shared" si="488"/>
        <v>Till</v>
      </c>
      <c r="K6985" s="1" t="str">
        <f t="shared" si="489"/>
        <v>&lt;63 micron</v>
      </c>
      <c r="L6985">
        <v>0.8</v>
      </c>
      <c r="M6985">
        <v>1.52</v>
      </c>
      <c r="N6985">
        <v>10</v>
      </c>
      <c r="O6985">
        <v>120</v>
      </c>
      <c r="P6985">
        <v>0.25</v>
      </c>
      <c r="Q6985">
        <v>2</v>
      </c>
      <c r="R6985">
        <v>0.4</v>
      </c>
      <c r="S6985">
        <v>0.25</v>
      </c>
      <c r="T6985">
        <v>13</v>
      </c>
      <c r="U6985">
        <v>75</v>
      </c>
      <c r="V6985">
        <v>45</v>
      </c>
      <c r="W6985">
        <v>5.38</v>
      </c>
      <c r="X6985">
        <v>5</v>
      </c>
      <c r="Y6985">
        <v>0.5</v>
      </c>
      <c r="Z6985">
        <v>0.38</v>
      </c>
      <c r="AA6985">
        <v>30</v>
      </c>
      <c r="AB6985">
        <v>0.74</v>
      </c>
      <c r="AC6985">
        <v>945</v>
      </c>
      <c r="AD6985">
        <v>2</v>
      </c>
      <c r="AE6985">
        <v>0.01</v>
      </c>
      <c r="AF6985">
        <v>38</v>
      </c>
      <c r="AG6985">
        <v>1050</v>
      </c>
      <c r="AH6985">
        <v>16</v>
      </c>
      <c r="AI6985">
        <v>1</v>
      </c>
      <c r="AJ6985">
        <v>4</v>
      </c>
      <c r="AK6985">
        <v>18</v>
      </c>
      <c r="AL6985">
        <v>0.11</v>
      </c>
      <c r="AM6985">
        <v>5</v>
      </c>
      <c r="AN6985">
        <v>5</v>
      </c>
      <c r="AO6985">
        <v>45</v>
      </c>
      <c r="AP6985">
        <v>5</v>
      </c>
      <c r="AQ6985">
        <v>76</v>
      </c>
    </row>
    <row r="6986" spans="1:43" hidden="1" x14ac:dyDescent="0.25">
      <c r="A6986" t="s">
        <v>25007</v>
      </c>
      <c r="B6986" t="s">
        <v>25008</v>
      </c>
      <c r="C6986" s="1" t="str">
        <f t="shared" si="490"/>
        <v>21:0134</v>
      </c>
      <c r="D6986" s="1" t="str">
        <f t="shared" si="491"/>
        <v>21:0078</v>
      </c>
      <c r="E6986" t="s">
        <v>25009</v>
      </c>
      <c r="F6986" t="s">
        <v>25010</v>
      </c>
      <c r="H6986">
        <v>52.964413999999998</v>
      </c>
      <c r="I6986">
        <v>-66.709393599999999</v>
      </c>
      <c r="J6986" s="1" t="str">
        <f t="shared" si="488"/>
        <v>Till</v>
      </c>
      <c r="K6986" s="1" t="str">
        <f t="shared" si="489"/>
        <v>&lt;63 micron</v>
      </c>
      <c r="L6986">
        <v>0.8</v>
      </c>
      <c r="M6986">
        <v>1.59</v>
      </c>
      <c r="N6986">
        <v>1</v>
      </c>
      <c r="O6986">
        <v>220</v>
      </c>
      <c r="P6986">
        <v>0.25</v>
      </c>
      <c r="Q6986">
        <v>1</v>
      </c>
      <c r="R6986">
        <v>0.24</v>
      </c>
      <c r="S6986">
        <v>0.25</v>
      </c>
      <c r="T6986">
        <v>17</v>
      </c>
      <c r="U6986">
        <v>116</v>
      </c>
      <c r="V6986">
        <v>36</v>
      </c>
      <c r="W6986">
        <v>7.15</v>
      </c>
      <c r="X6986">
        <v>5</v>
      </c>
      <c r="Y6986">
        <v>0.5</v>
      </c>
      <c r="Z6986">
        <v>0.53</v>
      </c>
      <c r="AA6986">
        <v>30</v>
      </c>
      <c r="AB6986">
        <v>0.96</v>
      </c>
      <c r="AC6986">
        <v>2430</v>
      </c>
      <c r="AD6986">
        <v>0.5</v>
      </c>
      <c r="AE6986">
        <v>0.11</v>
      </c>
      <c r="AF6986">
        <v>61</v>
      </c>
      <c r="AG6986">
        <v>1400</v>
      </c>
      <c r="AH6986">
        <v>18</v>
      </c>
      <c r="AI6986">
        <v>1</v>
      </c>
      <c r="AJ6986">
        <v>5</v>
      </c>
      <c r="AK6986">
        <v>21</v>
      </c>
      <c r="AL6986">
        <v>0.12</v>
      </c>
      <c r="AM6986">
        <v>5</v>
      </c>
      <c r="AN6986">
        <v>5</v>
      </c>
      <c r="AO6986">
        <v>47</v>
      </c>
      <c r="AP6986">
        <v>5</v>
      </c>
      <c r="AQ6986">
        <v>48</v>
      </c>
    </row>
    <row r="6987" spans="1:43" hidden="1" x14ac:dyDescent="0.25">
      <c r="A6987" t="s">
        <v>25011</v>
      </c>
      <c r="B6987" t="s">
        <v>25012</v>
      </c>
      <c r="C6987" s="1" t="str">
        <f t="shared" si="490"/>
        <v>21:0134</v>
      </c>
      <c r="D6987" s="1" t="str">
        <f t="shared" si="491"/>
        <v>21:0078</v>
      </c>
      <c r="E6987" t="s">
        <v>25013</v>
      </c>
      <c r="F6987" t="s">
        <v>25014</v>
      </c>
      <c r="H6987">
        <v>52.949693799999999</v>
      </c>
      <c r="I6987">
        <v>-66.777014199999996</v>
      </c>
      <c r="J6987" s="1" t="str">
        <f t="shared" si="488"/>
        <v>Till</v>
      </c>
      <c r="K6987" s="1" t="str">
        <f t="shared" si="489"/>
        <v>&lt;63 micron</v>
      </c>
      <c r="L6987">
        <v>1.6</v>
      </c>
      <c r="M6987">
        <v>1.2</v>
      </c>
      <c r="N6987">
        <v>4</v>
      </c>
      <c r="O6987">
        <v>210</v>
      </c>
      <c r="P6987">
        <v>0.25</v>
      </c>
      <c r="Q6987">
        <v>1</v>
      </c>
      <c r="R6987">
        <v>0.16</v>
      </c>
      <c r="S6987">
        <v>0.25</v>
      </c>
      <c r="T6987">
        <v>13</v>
      </c>
      <c r="U6987">
        <v>51</v>
      </c>
      <c r="V6987">
        <v>24</v>
      </c>
      <c r="W6987">
        <v>12.05</v>
      </c>
      <c r="X6987">
        <v>5</v>
      </c>
      <c r="Y6987">
        <v>0.5</v>
      </c>
      <c r="Z6987">
        <v>0.36</v>
      </c>
      <c r="AA6987">
        <v>20</v>
      </c>
      <c r="AB6987">
        <v>0.56000000000000005</v>
      </c>
      <c r="AC6987">
        <v>3390</v>
      </c>
      <c r="AD6987">
        <v>1</v>
      </c>
      <c r="AE6987">
        <v>0.01</v>
      </c>
      <c r="AF6987">
        <v>31</v>
      </c>
      <c r="AG6987">
        <v>810</v>
      </c>
      <c r="AH6987">
        <v>2</v>
      </c>
      <c r="AI6987">
        <v>1</v>
      </c>
      <c r="AJ6987">
        <v>3</v>
      </c>
      <c r="AK6987">
        <v>12</v>
      </c>
      <c r="AL6987">
        <v>0.08</v>
      </c>
      <c r="AM6987">
        <v>5</v>
      </c>
      <c r="AN6987">
        <v>5</v>
      </c>
      <c r="AO6987">
        <v>31</v>
      </c>
      <c r="AP6987">
        <v>5</v>
      </c>
      <c r="AQ6987">
        <v>38</v>
      </c>
    </row>
    <row r="6988" spans="1:43" hidden="1" x14ac:dyDescent="0.25">
      <c r="A6988" t="s">
        <v>25015</v>
      </c>
      <c r="B6988" t="s">
        <v>25016</v>
      </c>
      <c r="C6988" s="1" t="str">
        <f t="shared" si="490"/>
        <v>21:0134</v>
      </c>
      <c r="D6988" s="1" t="str">
        <f t="shared" si="491"/>
        <v>21:0078</v>
      </c>
      <c r="E6988" t="s">
        <v>25017</v>
      </c>
      <c r="F6988" t="s">
        <v>25018</v>
      </c>
      <c r="H6988">
        <v>53.423839899999997</v>
      </c>
      <c r="I6988">
        <v>-66.376168800000002</v>
      </c>
      <c r="J6988" s="1" t="str">
        <f t="shared" si="488"/>
        <v>Till</v>
      </c>
      <c r="K6988" s="1" t="str">
        <f t="shared" si="489"/>
        <v>&lt;63 micron</v>
      </c>
      <c r="L6988">
        <v>0.6</v>
      </c>
      <c r="M6988">
        <v>1.79</v>
      </c>
      <c r="N6988">
        <v>6</v>
      </c>
      <c r="O6988">
        <v>40</v>
      </c>
      <c r="P6988">
        <v>0.25</v>
      </c>
      <c r="Q6988">
        <v>2</v>
      </c>
      <c r="R6988">
        <v>0.41</v>
      </c>
      <c r="S6988">
        <v>0.25</v>
      </c>
      <c r="T6988">
        <v>12</v>
      </c>
      <c r="U6988">
        <v>159</v>
      </c>
      <c r="V6988">
        <v>54</v>
      </c>
      <c r="W6988">
        <v>3.57</v>
      </c>
      <c r="X6988">
        <v>5</v>
      </c>
      <c r="Y6988">
        <v>0.5</v>
      </c>
      <c r="Z6988">
        <v>0.14000000000000001</v>
      </c>
      <c r="AA6988">
        <v>30</v>
      </c>
      <c r="AB6988">
        <v>0.79</v>
      </c>
      <c r="AC6988">
        <v>305</v>
      </c>
      <c r="AD6988">
        <v>1</v>
      </c>
      <c r="AE6988">
        <v>0.01</v>
      </c>
      <c r="AF6988">
        <v>51</v>
      </c>
      <c r="AG6988">
        <v>1250</v>
      </c>
      <c r="AH6988">
        <v>12</v>
      </c>
      <c r="AI6988">
        <v>1</v>
      </c>
      <c r="AJ6988">
        <v>4</v>
      </c>
      <c r="AK6988">
        <v>21</v>
      </c>
      <c r="AL6988">
        <v>0.16</v>
      </c>
      <c r="AM6988">
        <v>5</v>
      </c>
      <c r="AN6988">
        <v>5</v>
      </c>
      <c r="AO6988">
        <v>63</v>
      </c>
      <c r="AP6988">
        <v>5</v>
      </c>
      <c r="AQ6988">
        <v>74</v>
      </c>
    </row>
    <row r="6989" spans="1:43" hidden="1" x14ac:dyDescent="0.25">
      <c r="A6989" t="s">
        <v>25019</v>
      </c>
      <c r="B6989" t="s">
        <v>25020</v>
      </c>
      <c r="C6989" s="1" t="str">
        <f t="shared" si="490"/>
        <v>21:0134</v>
      </c>
      <c r="D6989" s="1" t="str">
        <f t="shared" si="491"/>
        <v>21:0078</v>
      </c>
      <c r="E6989" t="s">
        <v>25021</v>
      </c>
      <c r="F6989" t="s">
        <v>25022</v>
      </c>
      <c r="H6989">
        <v>53.414807600000003</v>
      </c>
      <c r="I6989">
        <v>-66.065194599999998</v>
      </c>
      <c r="J6989" s="1" t="str">
        <f t="shared" si="488"/>
        <v>Till</v>
      </c>
      <c r="K6989" s="1" t="str">
        <f t="shared" si="489"/>
        <v>&lt;63 micron</v>
      </c>
      <c r="L6989">
        <v>0.2</v>
      </c>
      <c r="M6989">
        <v>0.89</v>
      </c>
      <c r="N6989">
        <v>1</v>
      </c>
      <c r="O6989">
        <v>50</v>
      </c>
      <c r="P6989">
        <v>0.25</v>
      </c>
      <c r="Q6989">
        <v>2</v>
      </c>
      <c r="R6989">
        <v>0.43</v>
      </c>
      <c r="S6989">
        <v>0.25</v>
      </c>
      <c r="T6989">
        <v>8</v>
      </c>
      <c r="U6989">
        <v>72</v>
      </c>
      <c r="V6989">
        <v>22</v>
      </c>
      <c r="W6989">
        <v>2.37</v>
      </c>
      <c r="X6989">
        <v>5</v>
      </c>
      <c r="Y6989">
        <v>0.5</v>
      </c>
      <c r="Z6989">
        <v>0.14000000000000001</v>
      </c>
      <c r="AA6989">
        <v>30</v>
      </c>
      <c r="AB6989">
        <v>0.57999999999999996</v>
      </c>
      <c r="AC6989">
        <v>250</v>
      </c>
      <c r="AD6989">
        <v>0.5</v>
      </c>
      <c r="AE6989">
        <v>7.0000000000000007E-2</v>
      </c>
      <c r="AF6989">
        <v>27</v>
      </c>
      <c r="AG6989">
        <v>1330</v>
      </c>
      <c r="AH6989">
        <v>8</v>
      </c>
      <c r="AI6989">
        <v>1</v>
      </c>
      <c r="AJ6989">
        <v>3</v>
      </c>
      <c r="AK6989">
        <v>22</v>
      </c>
      <c r="AL6989">
        <v>0.08</v>
      </c>
      <c r="AM6989">
        <v>5</v>
      </c>
      <c r="AN6989">
        <v>5</v>
      </c>
      <c r="AO6989">
        <v>39</v>
      </c>
      <c r="AP6989">
        <v>5</v>
      </c>
      <c r="AQ6989">
        <v>40</v>
      </c>
    </row>
    <row r="6990" spans="1:43" hidden="1" x14ac:dyDescent="0.25">
      <c r="A6990" t="s">
        <v>25023</v>
      </c>
      <c r="B6990" t="s">
        <v>25024</v>
      </c>
      <c r="C6990" s="1" t="str">
        <f t="shared" si="490"/>
        <v>21:0134</v>
      </c>
      <c r="D6990" s="1" t="str">
        <f t="shared" si="491"/>
        <v>21:0078</v>
      </c>
      <c r="E6990" t="s">
        <v>25025</v>
      </c>
      <c r="F6990" t="s">
        <v>25026</v>
      </c>
      <c r="H6990">
        <v>53.498106200000002</v>
      </c>
      <c r="I6990">
        <v>-66.125782799999996</v>
      </c>
      <c r="J6990" s="1" t="str">
        <f t="shared" si="488"/>
        <v>Till</v>
      </c>
      <c r="K6990" s="1" t="str">
        <f t="shared" si="489"/>
        <v>&lt;63 micron</v>
      </c>
      <c r="L6990">
        <v>0.4</v>
      </c>
      <c r="M6990">
        <v>1.33</v>
      </c>
      <c r="N6990">
        <v>1</v>
      </c>
      <c r="O6990">
        <v>40</v>
      </c>
      <c r="P6990">
        <v>0.25</v>
      </c>
      <c r="Q6990">
        <v>1</v>
      </c>
      <c r="R6990">
        <v>0.28000000000000003</v>
      </c>
      <c r="S6990">
        <v>0.25</v>
      </c>
      <c r="T6990">
        <v>10</v>
      </c>
      <c r="U6990">
        <v>106</v>
      </c>
      <c r="V6990">
        <v>40</v>
      </c>
      <c r="W6990">
        <v>3</v>
      </c>
      <c r="X6990">
        <v>5</v>
      </c>
      <c r="Y6990">
        <v>0.5</v>
      </c>
      <c r="Z6990">
        <v>0.14000000000000001</v>
      </c>
      <c r="AA6990">
        <v>30</v>
      </c>
      <c r="AB6990">
        <v>0.77</v>
      </c>
      <c r="AC6990">
        <v>285</v>
      </c>
      <c r="AD6990">
        <v>1</v>
      </c>
      <c r="AE6990">
        <v>7.0000000000000007E-2</v>
      </c>
      <c r="AF6990">
        <v>44</v>
      </c>
      <c r="AG6990">
        <v>1350</v>
      </c>
      <c r="AH6990">
        <v>8</v>
      </c>
      <c r="AI6990">
        <v>1</v>
      </c>
      <c r="AJ6990">
        <v>3</v>
      </c>
      <c r="AK6990">
        <v>15</v>
      </c>
      <c r="AL6990">
        <v>0.09</v>
      </c>
      <c r="AM6990">
        <v>5</v>
      </c>
      <c r="AN6990">
        <v>5</v>
      </c>
      <c r="AO6990">
        <v>41</v>
      </c>
      <c r="AP6990">
        <v>5</v>
      </c>
      <c r="AQ6990">
        <v>60</v>
      </c>
    </row>
    <row r="6991" spans="1:43" hidden="1" x14ac:dyDescent="0.25">
      <c r="A6991" t="s">
        <v>25027</v>
      </c>
      <c r="B6991" t="s">
        <v>25028</v>
      </c>
      <c r="C6991" s="1" t="str">
        <f t="shared" si="490"/>
        <v>21:0134</v>
      </c>
      <c r="D6991" s="1" t="str">
        <f t="shared" si="491"/>
        <v>21:0078</v>
      </c>
      <c r="E6991" t="s">
        <v>25029</v>
      </c>
      <c r="F6991" t="s">
        <v>25030</v>
      </c>
      <c r="H6991">
        <v>53.5645946</v>
      </c>
      <c r="I6991">
        <v>-66.0865273</v>
      </c>
      <c r="J6991" s="1" t="str">
        <f t="shared" si="488"/>
        <v>Till</v>
      </c>
      <c r="K6991" s="1" t="str">
        <f t="shared" si="489"/>
        <v>&lt;63 micron</v>
      </c>
      <c r="L6991">
        <v>0.2</v>
      </c>
      <c r="M6991">
        <v>1.1599999999999999</v>
      </c>
      <c r="N6991">
        <v>6</v>
      </c>
      <c r="O6991">
        <v>40</v>
      </c>
      <c r="P6991">
        <v>0.25</v>
      </c>
      <c r="Q6991">
        <v>2</v>
      </c>
      <c r="R6991">
        <v>0.23</v>
      </c>
      <c r="S6991">
        <v>0.25</v>
      </c>
      <c r="T6991">
        <v>6</v>
      </c>
      <c r="U6991">
        <v>47</v>
      </c>
      <c r="V6991">
        <v>25</v>
      </c>
      <c r="W6991">
        <v>2.0099999999999998</v>
      </c>
      <c r="X6991">
        <v>5</v>
      </c>
      <c r="Y6991">
        <v>0.5</v>
      </c>
      <c r="Z6991">
        <v>0.08</v>
      </c>
      <c r="AA6991">
        <v>20</v>
      </c>
      <c r="AB6991">
        <v>0.54</v>
      </c>
      <c r="AC6991">
        <v>215</v>
      </c>
      <c r="AD6991">
        <v>1</v>
      </c>
      <c r="AE6991">
        <v>0.09</v>
      </c>
      <c r="AF6991">
        <v>28</v>
      </c>
      <c r="AG6991">
        <v>1300</v>
      </c>
      <c r="AH6991">
        <v>80</v>
      </c>
      <c r="AI6991">
        <v>1</v>
      </c>
      <c r="AJ6991">
        <v>2</v>
      </c>
      <c r="AK6991">
        <v>12</v>
      </c>
      <c r="AL6991">
        <v>0.04</v>
      </c>
      <c r="AM6991">
        <v>5</v>
      </c>
      <c r="AN6991">
        <v>5</v>
      </c>
      <c r="AO6991">
        <v>18</v>
      </c>
      <c r="AP6991">
        <v>5</v>
      </c>
      <c r="AQ6991">
        <v>278</v>
      </c>
    </row>
    <row r="6992" spans="1:43" hidden="1" x14ac:dyDescent="0.25">
      <c r="A6992" t="s">
        <v>25031</v>
      </c>
      <c r="B6992" t="s">
        <v>25032</v>
      </c>
      <c r="C6992" s="1" t="str">
        <f t="shared" si="490"/>
        <v>21:0134</v>
      </c>
      <c r="D6992" s="1" t="str">
        <f t="shared" si="491"/>
        <v>21:0078</v>
      </c>
      <c r="E6992" t="s">
        <v>25033</v>
      </c>
      <c r="F6992" t="s">
        <v>25034</v>
      </c>
      <c r="H6992">
        <v>53.648751699999998</v>
      </c>
      <c r="I6992">
        <v>-66.071631999999994</v>
      </c>
      <c r="J6992" s="1" t="str">
        <f t="shared" si="488"/>
        <v>Till</v>
      </c>
      <c r="K6992" s="1" t="str">
        <f t="shared" si="489"/>
        <v>&lt;63 micron</v>
      </c>
      <c r="L6992">
        <v>0.4</v>
      </c>
      <c r="M6992">
        <v>2</v>
      </c>
      <c r="N6992">
        <v>10</v>
      </c>
      <c r="O6992">
        <v>80</v>
      </c>
      <c r="P6992">
        <v>0.5</v>
      </c>
      <c r="Q6992">
        <v>1</v>
      </c>
      <c r="R6992">
        <v>0.2</v>
      </c>
      <c r="S6992">
        <v>0.25</v>
      </c>
      <c r="T6992">
        <v>5</v>
      </c>
      <c r="U6992">
        <v>49</v>
      </c>
      <c r="V6992">
        <v>10</v>
      </c>
      <c r="W6992">
        <v>3.06</v>
      </c>
      <c r="X6992">
        <v>5</v>
      </c>
      <c r="Y6992">
        <v>0.5</v>
      </c>
      <c r="Z6992">
        <v>0.11</v>
      </c>
      <c r="AA6992">
        <v>30</v>
      </c>
      <c r="AB6992">
        <v>0.46</v>
      </c>
      <c r="AC6992">
        <v>250</v>
      </c>
      <c r="AD6992">
        <v>0.5</v>
      </c>
      <c r="AE6992">
        <v>0.01</v>
      </c>
      <c r="AF6992">
        <v>13</v>
      </c>
      <c r="AG6992">
        <v>570</v>
      </c>
      <c r="AH6992">
        <v>16</v>
      </c>
      <c r="AI6992">
        <v>1</v>
      </c>
      <c r="AJ6992">
        <v>3</v>
      </c>
      <c r="AK6992">
        <v>8</v>
      </c>
      <c r="AL6992">
        <v>0.08</v>
      </c>
      <c r="AM6992">
        <v>5</v>
      </c>
      <c r="AN6992">
        <v>5</v>
      </c>
      <c r="AO6992">
        <v>34</v>
      </c>
      <c r="AP6992">
        <v>5</v>
      </c>
      <c r="AQ6992">
        <v>40</v>
      </c>
    </row>
    <row r="6993" spans="1:43" hidden="1" x14ac:dyDescent="0.25">
      <c r="A6993" t="s">
        <v>25035</v>
      </c>
      <c r="B6993" t="s">
        <v>25036</v>
      </c>
      <c r="C6993" s="1" t="str">
        <f t="shared" si="490"/>
        <v>21:0134</v>
      </c>
      <c r="D6993" s="1" t="str">
        <f t="shared" si="491"/>
        <v>21:0078</v>
      </c>
      <c r="E6993" t="s">
        <v>25037</v>
      </c>
      <c r="F6993" t="s">
        <v>25038</v>
      </c>
      <c r="H6993">
        <v>53.831552700000003</v>
      </c>
      <c r="I6993">
        <v>-64.588144999999997</v>
      </c>
      <c r="J6993" s="1" t="str">
        <f t="shared" si="488"/>
        <v>Till</v>
      </c>
      <c r="K6993" s="1" t="str">
        <f t="shared" si="489"/>
        <v>&lt;63 micron</v>
      </c>
      <c r="L6993">
        <v>0.1</v>
      </c>
      <c r="M6993">
        <v>0.95</v>
      </c>
      <c r="N6993">
        <v>1</v>
      </c>
      <c r="O6993">
        <v>20</v>
      </c>
      <c r="P6993">
        <v>0.25</v>
      </c>
      <c r="Q6993">
        <v>2</v>
      </c>
      <c r="R6993">
        <v>0.37</v>
      </c>
      <c r="S6993">
        <v>0.25</v>
      </c>
      <c r="T6993">
        <v>9</v>
      </c>
      <c r="U6993">
        <v>36</v>
      </c>
      <c r="V6993">
        <v>14</v>
      </c>
      <c r="W6993">
        <v>3.17</v>
      </c>
      <c r="X6993">
        <v>5</v>
      </c>
      <c r="Y6993">
        <v>0.5</v>
      </c>
      <c r="Z6993">
        <v>0.06</v>
      </c>
      <c r="AA6993">
        <v>30</v>
      </c>
      <c r="AB6993">
        <v>0.33</v>
      </c>
      <c r="AC6993">
        <v>275</v>
      </c>
      <c r="AD6993">
        <v>0.5</v>
      </c>
      <c r="AE6993">
        <v>0.02</v>
      </c>
      <c r="AF6993">
        <v>13</v>
      </c>
      <c r="AG6993">
        <v>970</v>
      </c>
      <c r="AH6993">
        <v>2</v>
      </c>
      <c r="AI6993">
        <v>2</v>
      </c>
      <c r="AJ6993">
        <v>2</v>
      </c>
      <c r="AK6993">
        <v>16</v>
      </c>
      <c r="AL6993">
        <v>0.08</v>
      </c>
      <c r="AM6993">
        <v>5</v>
      </c>
      <c r="AN6993">
        <v>5</v>
      </c>
      <c r="AO6993">
        <v>40</v>
      </c>
      <c r="AP6993">
        <v>5</v>
      </c>
      <c r="AQ6993">
        <v>26</v>
      </c>
    </row>
    <row r="6994" spans="1:43" hidden="1" x14ac:dyDescent="0.25">
      <c r="A6994" t="s">
        <v>25039</v>
      </c>
      <c r="B6994" t="s">
        <v>25040</v>
      </c>
      <c r="C6994" s="1" t="str">
        <f t="shared" si="490"/>
        <v>21:0134</v>
      </c>
      <c r="D6994" s="1" t="str">
        <f t="shared" si="491"/>
        <v>21:0078</v>
      </c>
      <c r="E6994" t="s">
        <v>25041</v>
      </c>
      <c r="F6994" t="s">
        <v>25042</v>
      </c>
      <c r="H6994">
        <v>53.552599700000002</v>
      </c>
      <c r="I6994">
        <v>-66.264014000000003</v>
      </c>
      <c r="J6994" s="1" t="str">
        <f t="shared" si="488"/>
        <v>Till</v>
      </c>
      <c r="K6994" s="1" t="str">
        <f t="shared" si="489"/>
        <v>&lt;63 micron</v>
      </c>
      <c r="L6994">
        <v>0.4</v>
      </c>
      <c r="M6994">
        <v>1.82</v>
      </c>
      <c r="N6994">
        <v>2</v>
      </c>
      <c r="O6994">
        <v>70</v>
      </c>
      <c r="P6994">
        <v>0.5</v>
      </c>
      <c r="Q6994">
        <v>1</v>
      </c>
      <c r="R6994">
        <v>0.19</v>
      </c>
      <c r="S6994">
        <v>0.25</v>
      </c>
      <c r="T6994">
        <v>10</v>
      </c>
      <c r="U6994">
        <v>93</v>
      </c>
      <c r="V6994">
        <v>21</v>
      </c>
      <c r="W6994">
        <v>2.85</v>
      </c>
      <c r="X6994">
        <v>5</v>
      </c>
      <c r="Y6994">
        <v>0.5</v>
      </c>
      <c r="Z6994">
        <v>0.13</v>
      </c>
      <c r="AA6994">
        <v>30</v>
      </c>
      <c r="AB6994">
        <v>0.39</v>
      </c>
      <c r="AC6994">
        <v>580</v>
      </c>
      <c r="AD6994">
        <v>1</v>
      </c>
      <c r="AE6994">
        <v>0.21</v>
      </c>
      <c r="AF6994">
        <v>35</v>
      </c>
      <c r="AG6994">
        <v>1800</v>
      </c>
      <c r="AH6994">
        <v>18</v>
      </c>
      <c r="AI6994">
        <v>1</v>
      </c>
      <c r="AJ6994">
        <v>3</v>
      </c>
      <c r="AK6994">
        <v>14</v>
      </c>
      <c r="AL6994">
        <v>7.0000000000000007E-2</v>
      </c>
      <c r="AM6994">
        <v>5</v>
      </c>
      <c r="AN6994">
        <v>5</v>
      </c>
      <c r="AO6994">
        <v>34</v>
      </c>
      <c r="AP6994">
        <v>5</v>
      </c>
      <c r="AQ6994">
        <v>58</v>
      </c>
    </row>
    <row r="6995" spans="1:43" hidden="1" x14ac:dyDescent="0.25">
      <c r="A6995" t="s">
        <v>25043</v>
      </c>
      <c r="B6995" t="s">
        <v>25044</v>
      </c>
      <c r="C6995" s="1" t="str">
        <f t="shared" si="490"/>
        <v>21:0134</v>
      </c>
      <c r="D6995" s="1" t="str">
        <f t="shared" si="491"/>
        <v>21:0078</v>
      </c>
      <c r="E6995" t="s">
        <v>25045</v>
      </c>
      <c r="F6995" t="s">
        <v>25046</v>
      </c>
      <c r="H6995">
        <v>53.559255999999998</v>
      </c>
      <c r="I6995">
        <v>-66.401008500000003</v>
      </c>
      <c r="J6995" s="1" t="str">
        <f t="shared" si="488"/>
        <v>Till</v>
      </c>
      <c r="K6995" s="1" t="str">
        <f t="shared" si="489"/>
        <v>&lt;63 micron</v>
      </c>
      <c r="L6995">
        <v>0.4</v>
      </c>
      <c r="M6995">
        <v>1.18</v>
      </c>
      <c r="N6995">
        <v>1</v>
      </c>
      <c r="O6995">
        <v>20</v>
      </c>
      <c r="P6995">
        <v>0.25</v>
      </c>
      <c r="Q6995">
        <v>1</v>
      </c>
      <c r="R6995">
        <v>0.22</v>
      </c>
      <c r="S6995">
        <v>0.25</v>
      </c>
      <c r="T6995">
        <v>8</v>
      </c>
      <c r="U6995">
        <v>96</v>
      </c>
      <c r="V6995">
        <v>16</v>
      </c>
      <c r="W6995">
        <v>2.64</v>
      </c>
      <c r="X6995">
        <v>5</v>
      </c>
      <c r="Y6995">
        <v>0.5</v>
      </c>
      <c r="Z6995">
        <v>0.06</v>
      </c>
      <c r="AA6995">
        <v>30</v>
      </c>
      <c r="AB6995">
        <v>0.26</v>
      </c>
      <c r="AC6995">
        <v>305</v>
      </c>
      <c r="AD6995">
        <v>0.5</v>
      </c>
      <c r="AE6995">
        <v>0.12</v>
      </c>
      <c r="AF6995">
        <v>24</v>
      </c>
      <c r="AG6995">
        <v>1430</v>
      </c>
      <c r="AH6995">
        <v>12</v>
      </c>
      <c r="AI6995">
        <v>1</v>
      </c>
      <c r="AJ6995">
        <v>3</v>
      </c>
      <c r="AK6995">
        <v>9</v>
      </c>
      <c r="AL6995">
        <v>0.06</v>
      </c>
      <c r="AM6995">
        <v>5</v>
      </c>
      <c r="AN6995">
        <v>5</v>
      </c>
      <c r="AO6995">
        <v>47</v>
      </c>
      <c r="AP6995">
        <v>5</v>
      </c>
      <c r="AQ6995">
        <v>26</v>
      </c>
    </row>
    <row r="6996" spans="1:43" hidden="1" x14ac:dyDescent="0.25">
      <c r="A6996" t="s">
        <v>25047</v>
      </c>
      <c r="B6996" t="s">
        <v>25048</v>
      </c>
      <c r="C6996" s="1" t="str">
        <f t="shared" si="490"/>
        <v>21:0134</v>
      </c>
      <c r="D6996" s="1" t="str">
        <f t="shared" si="491"/>
        <v>21:0078</v>
      </c>
      <c r="E6996" t="s">
        <v>25049</v>
      </c>
      <c r="F6996" t="s">
        <v>25050</v>
      </c>
      <c r="H6996">
        <v>53.623165100000001</v>
      </c>
      <c r="I6996">
        <v>-66.531680499999993</v>
      </c>
      <c r="J6996" s="1" t="str">
        <f t="shared" si="488"/>
        <v>Till</v>
      </c>
      <c r="K6996" s="1" t="str">
        <f t="shared" si="489"/>
        <v>&lt;63 micron</v>
      </c>
      <c r="L6996">
        <v>0.2</v>
      </c>
      <c r="M6996">
        <v>1.1499999999999999</v>
      </c>
      <c r="N6996">
        <v>1</v>
      </c>
      <c r="O6996">
        <v>20</v>
      </c>
      <c r="P6996">
        <v>0.25</v>
      </c>
      <c r="Q6996">
        <v>2</v>
      </c>
      <c r="R6996">
        <v>0.23</v>
      </c>
      <c r="S6996">
        <v>0.25</v>
      </c>
      <c r="T6996">
        <v>6</v>
      </c>
      <c r="U6996">
        <v>88</v>
      </c>
      <c r="V6996">
        <v>16</v>
      </c>
      <c r="W6996">
        <v>2.17</v>
      </c>
      <c r="X6996">
        <v>5</v>
      </c>
      <c r="Y6996">
        <v>0.5</v>
      </c>
      <c r="Z6996">
        <v>0.08</v>
      </c>
      <c r="AA6996">
        <v>30</v>
      </c>
      <c r="AB6996">
        <v>0.52</v>
      </c>
      <c r="AC6996">
        <v>185</v>
      </c>
      <c r="AD6996">
        <v>0.5</v>
      </c>
      <c r="AE6996">
        <v>0.1</v>
      </c>
      <c r="AF6996">
        <v>23</v>
      </c>
      <c r="AG6996">
        <v>1490</v>
      </c>
      <c r="AH6996">
        <v>4</v>
      </c>
      <c r="AI6996">
        <v>1</v>
      </c>
      <c r="AJ6996">
        <v>4</v>
      </c>
      <c r="AK6996">
        <v>11</v>
      </c>
      <c r="AL6996">
        <v>0.08</v>
      </c>
      <c r="AM6996">
        <v>5</v>
      </c>
      <c r="AN6996">
        <v>5</v>
      </c>
      <c r="AO6996">
        <v>47</v>
      </c>
      <c r="AP6996">
        <v>5</v>
      </c>
      <c r="AQ6996">
        <v>26</v>
      </c>
    </row>
    <row r="6997" spans="1:43" hidden="1" x14ac:dyDescent="0.25">
      <c r="A6997" t="s">
        <v>25051</v>
      </c>
      <c r="B6997" t="s">
        <v>25052</v>
      </c>
      <c r="C6997" s="1" t="str">
        <f t="shared" si="490"/>
        <v>21:0134</v>
      </c>
      <c r="D6997" s="1" t="str">
        <f t="shared" si="491"/>
        <v>21:0078</v>
      </c>
      <c r="E6997" t="s">
        <v>25053</v>
      </c>
      <c r="F6997" t="s">
        <v>25054</v>
      </c>
      <c r="H6997">
        <v>53.570705400000001</v>
      </c>
      <c r="I6997">
        <v>-66.516614899999993</v>
      </c>
      <c r="J6997" s="1" t="str">
        <f t="shared" ref="J6997:J7060" si="492">HYPERLINK("http://geochem.nrcan.gc.ca/cdogs/content/kwd/kwd020044_e.htm", "Till")</f>
        <v>Till</v>
      </c>
      <c r="K6997" s="1" t="str">
        <f t="shared" si="489"/>
        <v>&lt;63 micron</v>
      </c>
      <c r="L6997">
        <v>0.4</v>
      </c>
      <c r="M6997">
        <v>1.42</v>
      </c>
      <c r="N6997">
        <v>1</v>
      </c>
      <c r="O6997">
        <v>40</v>
      </c>
      <c r="P6997">
        <v>0.5</v>
      </c>
      <c r="Q6997">
        <v>1</v>
      </c>
      <c r="R6997">
        <v>0.21</v>
      </c>
      <c r="S6997">
        <v>0.25</v>
      </c>
      <c r="T6997">
        <v>10</v>
      </c>
      <c r="U6997">
        <v>77</v>
      </c>
      <c r="V6997">
        <v>44</v>
      </c>
      <c r="W6997">
        <v>2.39</v>
      </c>
      <c r="X6997">
        <v>5</v>
      </c>
      <c r="Y6997">
        <v>0.5</v>
      </c>
      <c r="Z6997">
        <v>0.11</v>
      </c>
      <c r="AA6997">
        <v>30</v>
      </c>
      <c r="AB6997">
        <v>0.36</v>
      </c>
      <c r="AC6997">
        <v>285</v>
      </c>
      <c r="AD6997">
        <v>1</v>
      </c>
      <c r="AE6997">
        <v>0.01</v>
      </c>
      <c r="AF6997">
        <v>23</v>
      </c>
      <c r="AG6997">
        <v>800</v>
      </c>
      <c r="AH6997">
        <v>30</v>
      </c>
      <c r="AI6997">
        <v>1</v>
      </c>
      <c r="AJ6997">
        <v>3</v>
      </c>
      <c r="AK6997">
        <v>10</v>
      </c>
      <c r="AL6997">
        <v>0.09</v>
      </c>
      <c r="AM6997">
        <v>5</v>
      </c>
      <c r="AN6997">
        <v>5</v>
      </c>
      <c r="AO6997">
        <v>50</v>
      </c>
      <c r="AP6997">
        <v>5</v>
      </c>
      <c r="AQ6997">
        <v>86</v>
      </c>
    </row>
    <row r="6998" spans="1:43" hidden="1" x14ac:dyDescent="0.25">
      <c r="A6998" t="s">
        <v>25055</v>
      </c>
      <c r="B6998" t="s">
        <v>25056</v>
      </c>
      <c r="C6998" s="1" t="str">
        <f t="shared" si="490"/>
        <v>21:0134</v>
      </c>
      <c r="D6998" s="1" t="str">
        <f t="shared" si="491"/>
        <v>21:0078</v>
      </c>
      <c r="E6998" t="s">
        <v>25057</v>
      </c>
      <c r="F6998" t="s">
        <v>25058</v>
      </c>
      <c r="H6998">
        <v>53.660570100000001</v>
      </c>
      <c r="I6998">
        <v>-66.558101600000001</v>
      </c>
      <c r="J6998" s="1" t="str">
        <f t="shared" si="492"/>
        <v>Till</v>
      </c>
      <c r="K6998" s="1" t="str">
        <f t="shared" si="489"/>
        <v>&lt;63 micron</v>
      </c>
      <c r="L6998">
        <v>0.6</v>
      </c>
      <c r="M6998">
        <v>1.62</v>
      </c>
      <c r="N6998">
        <v>1</v>
      </c>
      <c r="O6998">
        <v>20</v>
      </c>
      <c r="P6998">
        <v>0.25</v>
      </c>
      <c r="Q6998">
        <v>1</v>
      </c>
      <c r="R6998">
        <v>0.1</v>
      </c>
      <c r="S6998">
        <v>0.25</v>
      </c>
      <c r="T6998">
        <v>7</v>
      </c>
      <c r="U6998">
        <v>88</v>
      </c>
      <c r="V6998">
        <v>17</v>
      </c>
      <c r="W6998">
        <v>4.0199999999999996</v>
      </c>
      <c r="X6998">
        <v>5</v>
      </c>
      <c r="Y6998">
        <v>0.5</v>
      </c>
      <c r="Z6998">
        <v>0.03</v>
      </c>
      <c r="AA6998">
        <v>30</v>
      </c>
      <c r="AB6998">
        <v>0.36</v>
      </c>
      <c r="AC6998">
        <v>535</v>
      </c>
      <c r="AD6998">
        <v>0.5</v>
      </c>
      <c r="AE6998">
        <v>0.06</v>
      </c>
      <c r="AF6998">
        <v>21</v>
      </c>
      <c r="AG6998">
        <v>1010</v>
      </c>
      <c r="AH6998">
        <v>4</v>
      </c>
      <c r="AI6998">
        <v>1</v>
      </c>
      <c r="AJ6998">
        <v>4</v>
      </c>
      <c r="AK6998">
        <v>9</v>
      </c>
      <c r="AL6998">
        <v>0.08</v>
      </c>
      <c r="AM6998">
        <v>5</v>
      </c>
      <c r="AN6998">
        <v>5</v>
      </c>
      <c r="AO6998">
        <v>49</v>
      </c>
      <c r="AP6998">
        <v>5</v>
      </c>
      <c r="AQ6998">
        <v>20</v>
      </c>
    </row>
    <row r="6999" spans="1:43" hidden="1" x14ac:dyDescent="0.25">
      <c r="A6999" t="s">
        <v>25059</v>
      </c>
      <c r="B6999" t="s">
        <v>25060</v>
      </c>
      <c r="C6999" s="1" t="str">
        <f t="shared" si="490"/>
        <v>21:0134</v>
      </c>
      <c r="D6999" s="1" t="str">
        <f t="shared" si="491"/>
        <v>21:0078</v>
      </c>
      <c r="E6999" t="s">
        <v>25061</v>
      </c>
      <c r="F6999" t="s">
        <v>25062</v>
      </c>
      <c r="H6999">
        <v>53.235124399999997</v>
      </c>
      <c r="I6999">
        <v>-65.999724000000001</v>
      </c>
      <c r="J6999" s="1" t="str">
        <f t="shared" si="492"/>
        <v>Till</v>
      </c>
      <c r="K6999" s="1" t="str">
        <f t="shared" si="489"/>
        <v>&lt;63 micron</v>
      </c>
      <c r="L6999">
        <v>0.6</v>
      </c>
      <c r="M6999">
        <v>1.36</v>
      </c>
      <c r="N6999">
        <v>4</v>
      </c>
      <c r="O6999">
        <v>240</v>
      </c>
      <c r="P6999">
        <v>0.25</v>
      </c>
      <c r="Q6999">
        <v>1</v>
      </c>
      <c r="R6999">
        <v>0.69</v>
      </c>
      <c r="S6999">
        <v>0.25</v>
      </c>
      <c r="T6999">
        <v>15</v>
      </c>
      <c r="U6999">
        <v>78</v>
      </c>
      <c r="V6999">
        <v>151</v>
      </c>
      <c r="W6999">
        <v>3.28</v>
      </c>
      <c r="X6999">
        <v>5</v>
      </c>
      <c r="Y6999">
        <v>0.5</v>
      </c>
      <c r="Z6999">
        <v>0.3</v>
      </c>
      <c r="AA6999">
        <v>40</v>
      </c>
      <c r="AB6999">
        <v>0.89</v>
      </c>
      <c r="AC6999">
        <v>545</v>
      </c>
      <c r="AD6999">
        <v>1</v>
      </c>
      <c r="AE6999">
        <v>0.04</v>
      </c>
      <c r="AF6999">
        <v>43</v>
      </c>
      <c r="AG6999">
        <v>1880</v>
      </c>
      <c r="AH6999">
        <v>16</v>
      </c>
      <c r="AI6999">
        <v>2</v>
      </c>
      <c r="AJ6999">
        <v>4</v>
      </c>
      <c r="AK6999">
        <v>55</v>
      </c>
      <c r="AL6999">
        <v>0.13</v>
      </c>
      <c r="AM6999">
        <v>5</v>
      </c>
      <c r="AN6999">
        <v>5</v>
      </c>
      <c r="AO6999">
        <v>72</v>
      </c>
      <c r="AP6999">
        <v>5</v>
      </c>
      <c r="AQ6999">
        <v>68</v>
      </c>
    </row>
    <row r="7000" spans="1:43" hidden="1" x14ac:dyDescent="0.25">
      <c r="A7000" t="s">
        <v>25063</v>
      </c>
      <c r="B7000" t="s">
        <v>25064</v>
      </c>
      <c r="C7000" s="1" t="str">
        <f t="shared" si="490"/>
        <v>21:0134</v>
      </c>
      <c r="D7000" s="1" t="str">
        <f t="shared" si="491"/>
        <v>21:0078</v>
      </c>
      <c r="E7000" t="s">
        <v>25065</v>
      </c>
      <c r="F7000" t="s">
        <v>25066</v>
      </c>
      <c r="H7000">
        <v>53.235016299999998</v>
      </c>
      <c r="I7000">
        <v>-66.0025792</v>
      </c>
      <c r="J7000" s="1" t="str">
        <f t="shared" si="492"/>
        <v>Till</v>
      </c>
      <c r="K7000" s="1" t="str">
        <f t="shared" si="489"/>
        <v>&lt;63 micron</v>
      </c>
      <c r="L7000">
        <v>0.8</v>
      </c>
      <c r="M7000">
        <v>1.74</v>
      </c>
      <c r="N7000">
        <v>4</v>
      </c>
      <c r="O7000">
        <v>410</v>
      </c>
      <c r="P7000">
        <v>0.25</v>
      </c>
      <c r="Q7000">
        <v>1</v>
      </c>
      <c r="R7000">
        <v>0.87</v>
      </c>
      <c r="S7000">
        <v>0.25</v>
      </c>
      <c r="T7000">
        <v>26</v>
      </c>
      <c r="U7000">
        <v>117</v>
      </c>
      <c r="V7000">
        <v>381</v>
      </c>
      <c r="W7000">
        <v>3.94</v>
      </c>
      <c r="X7000">
        <v>5</v>
      </c>
      <c r="Y7000">
        <v>0.5</v>
      </c>
      <c r="Z7000">
        <v>0.49</v>
      </c>
      <c r="AA7000">
        <v>40</v>
      </c>
      <c r="AB7000">
        <v>1.55</v>
      </c>
      <c r="AC7000">
        <v>635</v>
      </c>
      <c r="AD7000">
        <v>0.5</v>
      </c>
      <c r="AE7000">
        <v>0.06</v>
      </c>
      <c r="AF7000">
        <v>102</v>
      </c>
      <c r="AG7000">
        <v>2120</v>
      </c>
      <c r="AH7000">
        <v>14</v>
      </c>
      <c r="AI7000">
        <v>1</v>
      </c>
      <c r="AJ7000">
        <v>6</v>
      </c>
      <c r="AK7000">
        <v>80</v>
      </c>
      <c r="AL7000">
        <v>0.19</v>
      </c>
      <c r="AM7000">
        <v>5</v>
      </c>
      <c r="AN7000">
        <v>5</v>
      </c>
      <c r="AO7000">
        <v>86</v>
      </c>
      <c r="AP7000">
        <v>5</v>
      </c>
      <c r="AQ7000">
        <v>92</v>
      </c>
    </row>
    <row r="7001" spans="1:43" hidden="1" x14ac:dyDescent="0.25">
      <c r="A7001" t="s">
        <v>25067</v>
      </c>
      <c r="B7001" t="s">
        <v>25068</v>
      </c>
      <c r="C7001" s="1" t="str">
        <f t="shared" si="490"/>
        <v>21:0134</v>
      </c>
      <c r="D7001" s="1" t="str">
        <f t="shared" si="491"/>
        <v>21:0078</v>
      </c>
      <c r="E7001" t="s">
        <v>25069</v>
      </c>
      <c r="F7001" t="s">
        <v>25070</v>
      </c>
      <c r="H7001">
        <v>53.199097399999999</v>
      </c>
      <c r="I7001">
        <v>-66.055253699999994</v>
      </c>
      <c r="J7001" s="1" t="str">
        <f t="shared" si="492"/>
        <v>Till</v>
      </c>
      <c r="K7001" s="1" t="str">
        <f t="shared" si="489"/>
        <v>&lt;63 micron</v>
      </c>
      <c r="L7001">
        <v>0.4</v>
      </c>
      <c r="M7001">
        <v>1.04</v>
      </c>
      <c r="N7001">
        <v>2</v>
      </c>
      <c r="O7001">
        <v>140</v>
      </c>
      <c r="P7001">
        <v>0.25</v>
      </c>
      <c r="Q7001">
        <v>1</v>
      </c>
      <c r="R7001">
        <v>0.43</v>
      </c>
      <c r="S7001">
        <v>0.25</v>
      </c>
      <c r="T7001">
        <v>8</v>
      </c>
      <c r="U7001">
        <v>67</v>
      </c>
      <c r="V7001">
        <v>54</v>
      </c>
      <c r="W7001">
        <v>2.44</v>
      </c>
      <c r="X7001">
        <v>5</v>
      </c>
      <c r="Y7001">
        <v>0.5</v>
      </c>
      <c r="Z7001">
        <v>0.18</v>
      </c>
      <c r="AA7001">
        <v>30</v>
      </c>
      <c r="AB7001">
        <v>0.49</v>
      </c>
      <c r="AC7001">
        <v>255</v>
      </c>
      <c r="AD7001">
        <v>0.5</v>
      </c>
      <c r="AE7001">
        <v>0.02</v>
      </c>
      <c r="AF7001">
        <v>23</v>
      </c>
      <c r="AG7001">
        <v>1340</v>
      </c>
      <c r="AH7001">
        <v>4</v>
      </c>
      <c r="AI7001">
        <v>1</v>
      </c>
      <c r="AJ7001">
        <v>3</v>
      </c>
      <c r="AK7001">
        <v>25</v>
      </c>
      <c r="AL7001">
        <v>0.1</v>
      </c>
      <c r="AM7001">
        <v>5</v>
      </c>
      <c r="AN7001">
        <v>5</v>
      </c>
      <c r="AO7001">
        <v>47</v>
      </c>
      <c r="AP7001">
        <v>5</v>
      </c>
      <c r="AQ7001">
        <v>40</v>
      </c>
    </row>
    <row r="7002" spans="1:43" hidden="1" x14ac:dyDescent="0.25">
      <c r="A7002" t="s">
        <v>25071</v>
      </c>
      <c r="B7002" t="s">
        <v>25072</v>
      </c>
      <c r="C7002" s="1" t="str">
        <f t="shared" si="490"/>
        <v>21:0134</v>
      </c>
      <c r="D7002" s="1" t="str">
        <f t="shared" si="491"/>
        <v>21:0078</v>
      </c>
      <c r="E7002" t="s">
        <v>25073</v>
      </c>
      <c r="F7002" t="s">
        <v>25074</v>
      </c>
      <c r="H7002">
        <v>53.145788899999999</v>
      </c>
      <c r="I7002">
        <v>-66.096295299999994</v>
      </c>
      <c r="J7002" s="1" t="str">
        <f t="shared" si="492"/>
        <v>Till</v>
      </c>
      <c r="K7002" s="1" t="str">
        <f t="shared" si="489"/>
        <v>&lt;63 micron</v>
      </c>
      <c r="L7002">
        <v>0.4</v>
      </c>
      <c r="M7002">
        <v>1.23</v>
      </c>
      <c r="N7002">
        <v>1</v>
      </c>
      <c r="O7002">
        <v>70</v>
      </c>
      <c r="P7002">
        <v>0.25</v>
      </c>
      <c r="Q7002">
        <v>1</v>
      </c>
      <c r="R7002">
        <v>0.43</v>
      </c>
      <c r="S7002">
        <v>0.25</v>
      </c>
      <c r="T7002">
        <v>13</v>
      </c>
      <c r="U7002">
        <v>81</v>
      </c>
      <c r="V7002">
        <v>43</v>
      </c>
      <c r="W7002">
        <v>2.72</v>
      </c>
      <c r="X7002">
        <v>5</v>
      </c>
      <c r="Y7002">
        <v>0.5</v>
      </c>
      <c r="Z7002">
        <v>0.19</v>
      </c>
      <c r="AA7002">
        <v>30</v>
      </c>
      <c r="AB7002">
        <v>0.55000000000000004</v>
      </c>
      <c r="AC7002">
        <v>390</v>
      </c>
      <c r="AD7002">
        <v>0.5</v>
      </c>
      <c r="AE7002">
        <v>0.03</v>
      </c>
      <c r="AF7002">
        <v>29</v>
      </c>
      <c r="AG7002">
        <v>1360</v>
      </c>
      <c r="AH7002">
        <v>8</v>
      </c>
      <c r="AI7002">
        <v>1</v>
      </c>
      <c r="AJ7002">
        <v>3</v>
      </c>
      <c r="AK7002">
        <v>19</v>
      </c>
      <c r="AL7002">
        <v>0.11</v>
      </c>
      <c r="AM7002">
        <v>5</v>
      </c>
      <c r="AN7002">
        <v>5</v>
      </c>
      <c r="AO7002">
        <v>50</v>
      </c>
      <c r="AP7002">
        <v>5</v>
      </c>
      <c r="AQ7002">
        <v>52</v>
      </c>
    </row>
    <row r="7003" spans="1:43" hidden="1" x14ac:dyDescent="0.25">
      <c r="A7003" t="s">
        <v>25075</v>
      </c>
      <c r="B7003" t="s">
        <v>25076</v>
      </c>
      <c r="C7003" s="1" t="str">
        <f t="shared" si="490"/>
        <v>21:0134</v>
      </c>
      <c r="D7003" s="1" t="str">
        <f t="shared" si="491"/>
        <v>21:0078</v>
      </c>
      <c r="E7003" t="s">
        <v>25077</v>
      </c>
      <c r="F7003" t="s">
        <v>25078</v>
      </c>
      <c r="H7003">
        <v>53.116549999999997</v>
      </c>
      <c r="I7003">
        <v>-66.151623499999999</v>
      </c>
      <c r="J7003" s="1" t="str">
        <f t="shared" si="492"/>
        <v>Till</v>
      </c>
      <c r="K7003" s="1" t="str">
        <f t="shared" si="489"/>
        <v>&lt;63 micron</v>
      </c>
      <c r="L7003">
        <v>0.4</v>
      </c>
      <c r="M7003">
        <v>0.71</v>
      </c>
      <c r="N7003">
        <v>4</v>
      </c>
      <c r="O7003">
        <v>30</v>
      </c>
      <c r="P7003">
        <v>0.25</v>
      </c>
      <c r="Q7003">
        <v>2</v>
      </c>
      <c r="R7003">
        <v>0.43</v>
      </c>
      <c r="S7003">
        <v>0.25</v>
      </c>
      <c r="T7003">
        <v>8</v>
      </c>
      <c r="U7003">
        <v>75</v>
      </c>
      <c r="V7003">
        <v>33</v>
      </c>
      <c r="W7003">
        <v>2.23</v>
      </c>
      <c r="X7003">
        <v>5</v>
      </c>
      <c r="Y7003">
        <v>0.5</v>
      </c>
      <c r="Z7003">
        <v>0.12</v>
      </c>
      <c r="AA7003">
        <v>30</v>
      </c>
      <c r="AB7003">
        <v>0.43</v>
      </c>
      <c r="AC7003">
        <v>285</v>
      </c>
      <c r="AD7003">
        <v>0.5</v>
      </c>
      <c r="AE7003">
        <v>0.04</v>
      </c>
      <c r="AF7003">
        <v>23</v>
      </c>
      <c r="AG7003">
        <v>1510</v>
      </c>
      <c r="AH7003">
        <v>2</v>
      </c>
      <c r="AI7003">
        <v>1</v>
      </c>
      <c r="AJ7003">
        <v>3</v>
      </c>
      <c r="AK7003">
        <v>18</v>
      </c>
      <c r="AL7003">
        <v>7.0000000000000007E-2</v>
      </c>
      <c r="AM7003">
        <v>5</v>
      </c>
      <c r="AN7003">
        <v>5</v>
      </c>
      <c r="AO7003">
        <v>44</v>
      </c>
      <c r="AP7003">
        <v>5</v>
      </c>
      <c r="AQ7003">
        <v>32</v>
      </c>
    </row>
    <row r="7004" spans="1:43" hidden="1" x14ac:dyDescent="0.25">
      <c r="A7004" t="s">
        <v>25079</v>
      </c>
      <c r="B7004" t="s">
        <v>25080</v>
      </c>
      <c r="C7004" s="1" t="str">
        <f t="shared" si="490"/>
        <v>21:0134</v>
      </c>
      <c r="D7004" s="1" t="str">
        <f t="shared" si="491"/>
        <v>21:0078</v>
      </c>
      <c r="E7004" t="s">
        <v>25081</v>
      </c>
      <c r="F7004" t="s">
        <v>25082</v>
      </c>
      <c r="H7004">
        <v>53.514416500000003</v>
      </c>
      <c r="I7004">
        <v>-63.959062099999997</v>
      </c>
      <c r="J7004" s="1" t="str">
        <f t="shared" si="492"/>
        <v>Till</v>
      </c>
      <c r="K7004" s="1" t="str">
        <f t="shared" si="489"/>
        <v>&lt;63 micron</v>
      </c>
      <c r="L7004">
        <v>0.1</v>
      </c>
      <c r="M7004">
        <v>0.94</v>
      </c>
      <c r="N7004">
        <v>1</v>
      </c>
      <c r="O7004">
        <v>90</v>
      </c>
      <c r="P7004">
        <v>0.25</v>
      </c>
      <c r="Q7004">
        <v>1</v>
      </c>
      <c r="R7004">
        <v>0.65</v>
      </c>
      <c r="S7004">
        <v>0.25</v>
      </c>
      <c r="T7004">
        <v>9</v>
      </c>
      <c r="U7004">
        <v>33</v>
      </c>
      <c r="V7004">
        <v>36</v>
      </c>
      <c r="W7004">
        <v>2.16</v>
      </c>
      <c r="X7004">
        <v>5</v>
      </c>
      <c r="Y7004">
        <v>0.5</v>
      </c>
      <c r="Z7004">
        <v>0.25</v>
      </c>
      <c r="AA7004">
        <v>30</v>
      </c>
      <c r="AB7004">
        <v>0.5</v>
      </c>
      <c r="AC7004">
        <v>255</v>
      </c>
      <c r="AD7004">
        <v>1</v>
      </c>
      <c r="AE7004">
        <v>0.04</v>
      </c>
      <c r="AF7004">
        <v>11</v>
      </c>
      <c r="AG7004">
        <v>990</v>
      </c>
      <c r="AH7004">
        <v>4</v>
      </c>
      <c r="AI7004">
        <v>2</v>
      </c>
      <c r="AJ7004">
        <v>4</v>
      </c>
      <c r="AK7004">
        <v>33</v>
      </c>
      <c r="AL7004">
        <v>0.1</v>
      </c>
      <c r="AM7004">
        <v>5</v>
      </c>
      <c r="AN7004">
        <v>5</v>
      </c>
      <c r="AO7004">
        <v>47</v>
      </c>
      <c r="AP7004">
        <v>5</v>
      </c>
      <c r="AQ7004">
        <v>30</v>
      </c>
    </row>
    <row r="7005" spans="1:43" hidden="1" x14ac:dyDescent="0.25">
      <c r="A7005" t="s">
        <v>25083</v>
      </c>
      <c r="B7005" t="s">
        <v>25084</v>
      </c>
      <c r="C7005" s="1" t="str">
        <f t="shared" si="490"/>
        <v>21:0134</v>
      </c>
      <c r="D7005" s="1" t="str">
        <f t="shared" si="491"/>
        <v>21:0078</v>
      </c>
      <c r="E7005" t="s">
        <v>25085</v>
      </c>
      <c r="F7005" t="s">
        <v>25086</v>
      </c>
      <c r="H7005">
        <v>53.084650600000003</v>
      </c>
      <c r="I7005">
        <v>-66.182854599999999</v>
      </c>
      <c r="J7005" s="1" t="str">
        <f t="shared" si="492"/>
        <v>Till</v>
      </c>
      <c r="K7005" s="1" t="str">
        <f t="shared" si="489"/>
        <v>&lt;63 micron</v>
      </c>
      <c r="L7005">
        <v>0.4</v>
      </c>
      <c r="M7005">
        <v>1.31</v>
      </c>
      <c r="N7005">
        <v>4</v>
      </c>
      <c r="O7005">
        <v>100</v>
      </c>
      <c r="P7005">
        <v>0.25</v>
      </c>
      <c r="Q7005">
        <v>2</v>
      </c>
      <c r="R7005">
        <v>0.43</v>
      </c>
      <c r="S7005">
        <v>0.25</v>
      </c>
      <c r="T7005">
        <v>9</v>
      </c>
      <c r="U7005">
        <v>94</v>
      </c>
      <c r="V7005">
        <v>45</v>
      </c>
      <c r="W7005">
        <v>3.13</v>
      </c>
      <c r="X7005">
        <v>5</v>
      </c>
      <c r="Y7005">
        <v>0.5</v>
      </c>
      <c r="Z7005">
        <v>0.21</v>
      </c>
      <c r="AA7005">
        <v>50</v>
      </c>
      <c r="AB7005">
        <v>0.61</v>
      </c>
      <c r="AC7005">
        <v>360</v>
      </c>
      <c r="AD7005">
        <v>1</v>
      </c>
      <c r="AE7005">
        <v>0.02</v>
      </c>
      <c r="AF7005">
        <v>33</v>
      </c>
      <c r="AG7005">
        <v>1150</v>
      </c>
      <c r="AH7005">
        <v>6</v>
      </c>
      <c r="AI7005">
        <v>1</v>
      </c>
      <c r="AJ7005">
        <v>6</v>
      </c>
      <c r="AK7005">
        <v>24</v>
      </c>
      <c r="AL7005">
        <v>0.14000000000000001</v>
      </c>
      <c r="AM7005">
        <v>5</v>
      </c>
      <c r="AN7005">
        <v>5</v>
      </c>
      <c r="AO7005">
        <v>54</v>
      </c>
      <c r="AP7005">
        <v>5</v>
      </c>
      <c r="AQ7005">
        <v>56</v>
      </c>
    </row>
    <row r="7006" spans="1:43" hidden="1" x14ac:dyDescent="0.25">
      <c r="A7006" t="s">
        <v>25087</v>
      </c>
      <c r="B7006" t="s">
        <v>25088</v>
      </c>
      <c r="C7006" s="1" t="str">
        <f t="shared" si="490"/>
        <v>21:0134</v>
      </c>
      <c r="D7006" s="1" t="str">
        <f t="shared" si="491"/>
        <v>21:0078</v>
      </c>
      <c r="E7006" t="s">
        <v>25089</v>
      </c>
      <c r="F7006" t="s">
        <v>25090</v>
      </c>
      <c r="H7006">
        <v>53.066452900000002</v>
      </c>
      <c r="I7006">
        <v>-66.2158412</v>
      </c>
      <c r="J7006" s="1" t="str">
        <f t="shared" si="492"/>
        <v>Till</v>
      </c>
      <c r="K7006" s="1" t="str">
        <f t="shared" si="489"/>
        <v>&lt;63 micron</v>
      </c>
      <c r="L7006">
        <v>0.2</v>
      </c>
      <c r="M7006">
        <v>0.8</v>
      </c>
      <c r="N7006">
        <v>1</v>
      </c>
      <c r="O7006">
        <v>40</v>
      </c>
      <c r="P7006">
        <v>0.25</v>
      </c>
      <c r="Q7006">
        <v>2</v>
      </c>
      <c r="R7006">
        <v>0.43</v>
      </c>
      <c r="S7006">
        <v>0.25</v>
      </c>
      <c r="T7006">
        <v>8</v>
      </c>
      <c r="U7006">
        <v>66</v>
      </c>
      <c r="V7006">
        <v>27</v>
      </c>
      <c r="W7006">
        <v>2.41</v>
      </c>
      <c r="X7006">
        <v>5</v>
      </c>
      <c r="Y7006">
        <v>0.5</v>
      </c>
      <c r="Z7006">
        <v>0.1</v>
      </c>
      <c r="AA7006">
        <v>30</v>
      </c>
      <c r="AB7006">
        <v>0.33</v>
      </c>
      <c r="AC7006">
        <v>305</v>
      </c>
      <c r="AD7006">
        <v>0.5</v>
      </c>
      <c r="AE7006">
        <v>0.02</v>
      </c>
      <c r="AF7006">
        <v>21</v>
      </c>
      <c r="AG7006">
        <v>1260</v>
      </c>
      <c r="AH7006">
        <v>6</v>
      </c>
      <c r="AI7006">
        <v>1</v>
      </c>
      <c r="AJ7006">
        <v>3</v>
      </c>
      <c r="AK7006">
        <v>20</v>
      </c>
      <c r="AL7006">
        <v>0.08</v>
      </c>
      <c r="AM7006">
        <v>5</v>
      </c>
      <c r="AN7006">
        <v>5</v>
      </c>
      <c r="AO7006">
        <v>44</v>
      </c>
      <c r="AP7006">
        <v>5</v>
      </c>
      <c r="AQ7006">
        <v>28</v>
      </c>
    </row>
    <row r="7007" spans="1:43" hidden="1" x14ac:dyDescent="0.25">
      <c r="A7007" t="s">
        <v>25091</v>
      </c>
      <c r="B7007" t="s">
        <v>25092</v>
      </c>
      <c r="C7007" s="1" t="str">
        <f t="shared" si="490"/>
        <v>21:0134</v>
      </c>
      <c r="D7007" s="1" t="str">
        <f t="shared" si="491"/>
        <v>21:0078</v>
      </c>
      <c r="E7007" t="s">
        <v>25093</v>
      </c>
      <c r="F7007" t="s">
        <v>25094</v>
      </c>
      <c r="H7007">
        <v>53.0555874</v>
      </c>
      <c r="I7007">
        <v>-66.259078000000002</v>
      </c>
      <c r="J7007" s="1" t="str">
        <f t="shared" si="492"/>
        <v>Till</v>
      </c>
      <c r="K7007" s="1" t="str">
        <f t="shared" ref="K7007:K7070" si="493">HYPERLINK("http://geochem.nrcan.gc.ca/cdogs/content/kwd/kwd080004_e.htm", "&lt;63 micron")</f>
        <v>&lt;63 micron</v>
      </c>
      <c r="L7007">
        <v>0.8</v>
      </c>
      <c r="M7007">
        <v>1.19</v>
      </c>
      <c r="N7007">
        <v>8</v>
      </c>
      <c r="O7007">
        <v>90</v>
      </c>
      <c r="P7007">
        <v>0.25</v>
      </c>
      <c r="Q7007">
        <v>1</v>
      </c>
      <c r="R7007">
        <v>0.57999999999999996</v>
      </c>
      <c r="S7007">
        <v>0.25</v>
      </c>
      <c r="T7007">
        <v>17</v>
      </c>
      <c r="U7007">
        <v>113</v>
      </c>
      <c r="V7007">
        <v>58</v>
      </c>
      <c r="W7007">
        <v>3.94</v>
      </c>
      <c r="X7007">
        <v>5</v>
      </c>
      <c r="Y7007">
        <v>0.5</v>
      </c>
      <c r="Z7007">
        <v>0.27</v>
      </c>
      <c r="AA7007">
        <v>50</v>
      </c>
      <c r="AB7007">
        <v>0.55000000000000004</v>
      </c>
      <c r="AC7007">
        <v>740</v>
      </c>
      <c r="AD7007">
        <v>2</v>
      </c>
      <c r="AE7007">
        <v>7.0000000000000007E-2</v>
      </c>
      <c r="AF7007">
        <v>45</v>
      </c>
      <c r="AG7007">
        <v>1610</v>
      </c>
      <c r="AH7007">
        <v>14</v>
      </c>
      <c r="AI7007">
        <v>1</v>
      </c>
      <c r="AJ7007">
        <v>4</v>
      </c>
      <c r="AK7007">
        <v>21</v>
      </c>
      <c r="AL7007">
        <v>0.09</v>
      </c>
      <c r="AM7007">
        <v>5</v>
      </c>
      <c r="AN7007">
        <v>5</v>
      </c>
      <c r="AO7007">
        <v>45</v>
      </c>
      <c r="AP7007">
        <v>5</v>
      </c>
      <c r="AQ7007">
        <v>56</v>
      </c>
    </row>
    <row r="7008" spans="1:43" hidden="1" x14ac:dyDescent="0.25">
      <c r="A7008" t="s">
        <v>25095</v>
      </c>
      <c r="B7008" t="s">
        <v>25096</v>
      </c>
      <c r="C7008" s="1" t="str">
        <f t="shared" si="490"/>
        <v>21:0134</v>
      </c>
      <c r="D7008" s="1" t="str">
        <f t="shared" si="491"/>
        <v>21:0078</v>
      </c>
      <c r="E7008" t="s">
        <v>25097</v>
      </c>
      <c r="F7008" t="s">
        <v>25098</v>
      </c>
      <c r="H7008">
        <v>53.107844100000001</v>
      </c>
      <c r="I7008">
        <v>-65.458461200000002</v>
      </c>
      <c r="J7008" s="1" t="str">
        <f t="shared" si="492"/>
        <v>Till</v>
      </c>
      <c r="K7008" s="1" t="str">
        <f t="shared" si="493"/>
        <v>&lt;63 micron</v>
      </c>
      <c r="L7008">
        <v>0.6</v>
      </c>
      <c r="M7008">
        <v>1.08</v>
      </c>
      <c r="N7008">
        <v>6</v>
      </c>
      <c r="O7008">
        <v>70</v>
      </c>
      <c r="P7008">
        <v>0.25</v>
      </c>
      <c r="Q7008">
        <v>2</v>
      </c>
      <c r="R7008">
        <v>0.55000000000000004</v>
      </c>
      <c r="S7008">
        <v>0.25</v>
      </c>
      <c r="T7008">
        <v>14</v>
      </c>
      <c r="U7008">
        <v>43</v>
      </c>
      <c r="V7008">
        <v>44</v>
      </c>
      <c r="W7008">
        <v>3.47</v>
      </c>
      <c r="X7008">
        <v>5</v>
      </c>
      <c r="Y7008">
        <v>0.5</v>
      </c>
      <c r="Z7008">
        <v>0.2</v>
      </c>
      <c r="AA7008">
        <v>40</v>
      </c>
      <c r="AB7008">
        <v>0.4</v>
      </c>
      <c r="AC7008">
        <v>585</v>
      </c>
      <c r="AD7008">
        <v>1</v>
      </c>
      <c r="AE7008">
        <v>0.02</v>
      </c>
      <c r="AF7008">
        <v>18</v>
      </c>
      <c r="AG7008">
        <v>1370</v>
      </c>
      <c r="AH7008">
        <v>10</v>
      </c>
      <c r="AI7008">
        <v>1</v>
      </c>
      <c r="AJ7008">
        <v>4</v>
      </c>
      <c r="AK7008">
        <v>19</v>
      </c>
      <c r="AL7008">
        <v>0.08</v>
      </c>
      <c r="AM7008">
        <v>5</v>
      </c>
      <c r="AN7008">
        <v>5</v>
      </c>
      <c r="AO7008">
        <v>37</v>
      </c>
      <c r="AP7008">
        <v>5</v>
      </c>
      <c r="AQ7008">
        <v>42</v>
      </c>
    </row>
    <row r="7009" spans="1:43" hidden="1" x14ac:dyDescent="0.25">
      <c r="A7009" t="s">
        <v>25099</v>
      </c>
      <c r="B7009" t="s">
        <v>25100</v>
      </c>
      <c r="C7009" s="1" t="str">
        <f t="shared" si="490"/>
        <v>21:0134</v>
      </c>
      <c r="D7009" s="1" t="str">
        <f t="shared" si="491"/>
        <v>21:0078</v>
      </c>
      <c r="E7009" t="s">
        <v>25101</v>
      </c>
      <c r="F7009" t="s">
        <v>25102</v>
      </c>
      <c r="H7009">
        <v>53.056588599999998</v>
      </c>
      <c r="I7009">
        <v>-66.411990599999996</v>
      </c>
      <c r="J7009" s="1" t="str">
        <f t="shared" si="492"/>
        <v>Till</v>
      </c>
      <c r="K7009" s="1" t="str">
        <f t="shared" si="493"/>
        <v>&lt;63 micron</v>
      </c>
      <c r="L7009">
        <v>0.6</v>
      </c>
      <c r="M7009">
        <v>1.17</v>
      </c>
      <c r="N7009">
        <v>1</v>
      </c>
      <c r="O7009">
        <v>120</v>
      </c>
      <c r="P7009">
        <v>0.25</v>
      </c>
      <c r="Q7009">
        <v>1</v>
      </c>
      <c r="R7009">
        <v>0.56999999999999995</v>
      </c>
      <c r="S7009">
        <v>0.25</v>
      </c>
      <c r="T7009">
        <v>10</v>
      </c>
      <c r="U7009">
        <v>49</v>
      </c>
      <c r="V7009">
        <v>57</v>
      </c>
      <c r="W7009">
        <v>3.28</v>
      </c>
      <c r="X7009">
        <v>5</v>
      </c>
      <c r="Y7009">
        <v>0.5</v>
      </c>
      <c r="Z7009">
        <v>0.31</v>
      </c>
      <c r="AA7009">
        <v>50</v>
      </c>
      <c r="AB7009">
        <v>0.52</v>
      </c>
      <c r="AC7009">
        <v>460</v>
      </c>
      <c r="AD7009">
        <v>2</v>
      </c>
      <c r="AE7009">
        <v>0.04</v>
      </c>
      <c r="AF7009">
        <v>30</v>
      </c>
      <c r="AG7009">
        <v>1110</v>
      </c>
      <c r="AH7009">
        <v>4</v>
      </c>
      <c r="AI7009">
        <v>1</v>
      </c>
      <c r="AJ7009">
        <v>5</v>
      </c>
      <c r="AK7009">
        <v>25</v>
      </c>
      <c r="AL7009">
        <v>0.1</v>
      </c>
      <c r="AM7009">
        <v>5</v>
      </c>
      <c r="AN7009">
        <v>5</v>
      </c>
      <c r="AO7009">
        <v>40</v>
      </c>
      <c r="AP7009">
        <v>5</v>
      </c>
      <c r="AQ7009">
        <v>52</v>
      </c>
    </row>
    <row r="7010" spans="1:43" hidden="1" x14ac:dyDescent="0.25">
      <c r="A7010" t="s">
        <v>25103</v>
      </c>
      <c r="B7010" t="s">
        <v>25104</v>
      </c>
      <c r="C7010" s="1" t="str">
        <f t="shared" si="490"/>
        <v>21:0134</v>
      </c>
      <c r="D7010" s="1" t="str">
        <f t="shared" si="491"/>
        <v>21:0078</v>
      </c>
      <c r="E7010" t="s">
        <v>25105</v>
      </c>
      <c r="F7010" t="s">
        <v>25106</v>
      </c>
      <c r="H7010">
        <v>53.475717899999999</v>
      </c>
      <c r="I7010">
        <v>-66.367841200000001</v>
      </c>
      <c r="J7010" s="1" t="str">
        <f t="shared" si="492"/>
        <v>Till</v>
      </c>
      <c r="K7010" s="1" t="str">
        <f t="shared" si="493"/>
        <v>&lt;63 micron</v>
      </c>
      <c r="L7010">
        <v>1.4</v>
      </c>
      <c r="M7010">
        <v>1.87</v>
      </c>
      <c r="N7010">
        <v>8</v>
      </c>
      <c r="O7010">
        <v>30</v>
      </c>
      <c r="P7010">
        <v>0.5</v>
      </c>
      <c r="Q7010">
        <v>1</v>
      </c>
      <c r="R7010">
        <v>0.28999999999999998</v>
      </c>
      <c r="S7010">
        <v>0.25</v>
      </c>
      <c r="T7010">
        <v>19</v>
      </c>
      <c r="U7010">
        <v>170</v>
      </c>
      <c r="V7010">
        <v>81</v>
      </c>
      <c r="W7010">
        <v>3.99</v>
      </c>
      <c r="X7010">
        <v>5</v>
      </c>
      <c r="Y7010">
        <v>0.5</v>
      </c>
      <c r="Z7010">
        <v>0.12</v>
      </c>
      <c r="AA7010">
        <v>30</v>
      </c>
      <c r="AB7010">
        <v>1.06</v>
      </c>
      <c r="AC7010">
        <v>465</v>
      </c>
      <c r="AD7010">
        <v>1</v>
      </c>
      <c r="AE7010">
        <v>0.11</v>
      </c>
      <c r="AF7010">
        <v>82</v>
      </c>
      <c r="AG7010">
        <v>1180</v>
      </c>
      <c r="AH7010">
        <v>24</v>
      </c>
      <c r="AI7010">
        <v>1</v>
      </c>
      <c r="AJ7010">
        <v>4</v>
      </c>
      <c r="AK7010">
        <v>16</v>
      </c>
      <c r="AL7010">
        <v>0.19</v>
      </c>
      <c r="AM7010">
        <v>5</v>
      </c>
      <c r="AN7010">
        <v>5</v>
      </c>
      <c r="AO7010">
        <v>63</v>
      </c>
      <c r="AP7010">
        <v>5</v>
      </c>
      <c r="AQ7010">
        <v>138</v>
      </c>
    </row>
    <row r="7011" spans="1:43" hidden="1" x14ac:dyDescent="0.25">
      <c r="A7011" t="s">
        <v>25107</v>
      </c>
      <c r="B7011" t="s">
        <v>25108</v>
      </c>
      <c r="C7011" s="1" t="str">
        <f t="shared" ref="C7011:C7074" si="494">HYPERLINK("http://geochem.nrcan.gc.ca/cdogs/content/bdl/bdl210134_e.htm", "21:0134")</f>
        <v>21:0134</v>
      </c>
      <c r="D7011" s="1" t="str">
        <f t="shared" ref="D7011:D7074" si="495">HYPERLINK("http://geochem.nrcan.gc.ca/cdogs/content/svy/svy210078_e.htm", "21:0078")</f>
        <v>21:0078</v>
      </c>
      <c r="E7011" t="s">
        <v>25109</v>
      </c>
      <c r="F7011" t="s">
        <v>25110</v>
      </c>
      <c r="H7011">
        <v>52.950787900000002</v>
      </c>
      <c r="I7011">
        <v>-66.816602599999996</v>
      </c>
      <c r="J7011" s="1" t="str">
        <f t="shared" si="492"/>
        <v>Till</v>
      </c>
      <c r="K7011" s="1" t="str">
        <f t="shared" si="493"/>
        <v>&lt;63 micron</v>
      </c>
      <c r="L7011">
        <v>2</v>
      </c>
      <c r="M7011">
        <v>1.35</v>
      </c>
      <c r="N7011">
        <v>18</v>
      </c>
      <c r="O7011">
        <v>190</v>
      </c>
      <c r="P7011">
        <v>0.25</v>
      </c>
      <c r="Q7011">
        <v>1</v>
      </c>
      <c r="R7011">
        <v>0.42</v>
      </c>
      <c r="S7011">
        <v>0.25</v>
      </c>
      <c r="T7011">
        <v>22</v>
      </c>
      <c r="U7011">
        <v>67</v>
      </c>
      <c r="V7011">
        <v>83</v>
      </c>
      <c r="W7011">
        <v>11.7</v>
      </c>
      <c r="X7011">
        <v>5</v>
      </c>
      <c r="Y7011">
        <v>0.5</v>
      </c>
      <c r="Z7011">
        <v>0.35</v>
      </c>
      <c r="AA7011">
        <v>40</v>
      </c>
      <c r="AB7011">
        <v>0.78</v>
      </c>
      <c r="AC7011">
        <v>3600</v>
      </c>
      <c r="AD7011">
        <v>1</v>
      </c>
      <c r="AE7011">
        <v>0.01</v>
      </c>
      <c r="AF7011">
        <v>63</v>
      </c>
      <c r="AG7011">
        <v>1030</v>
      </c>
      <c r="AH7011">
        <v>26</v>
      </c>
      <c r="AI7011">
        <v>1</v>
      </c>
      <c r="AJ7011">
        <v>6</v>
      </c>
      <c r="AK7011">
        <v>17</v>
      </c>
      <c r="AL7011">
        <v>0.1</v>
      </c>
      <c r="AM7011">
        <v>5</v>
      </c>
      <c r="AN7011">
        <v>5</v>
      </c>
      <c r="AO7011">
        <v>48</v>
      </c>
      <c r="AP7011">
        <v>5</v>
      </c>
      <c r="AQ7011">
        <v>80</v>
      </c>
    </row>
    <row r="7012" spans="1:43" hidden="1" x14ac:dyDescent="0.25">
      <c r="A7012" t="s">
        <v>25111</v>
      </c>
      <c r="B7012" t="s">
        <v>25112</v>
      </c>
      <c r="C7012" s="1" t="str">
        <f t="shared" si="494"/>
        <v>21:0134</v>
      </c>
      <c r="D7012" s="1" t="str">
        <f t="shared" si="495"/>
        <v>21:0078</v>
      </c>
      <c r="E7012" t="s">
        <v>25113</v>
      </c>
      <c r="F7012" t="s">
        <v>25114</v>
      </c>
      <c r="H7012">
        <v>52.9972548</v>
      </c>
      <c r="I7012">
        <v>-66.825390999999996</v>
      </c>
      <c r="J7012" s="1" t="str">
        <f t="shared" si="492"/>
        <v>Till</v>
      </c>
      <c r="K7012" s="1" t="str">
        <f t="shared" si="493"/>
        <v>&lt;63 micron</v>
      </c>
      <c r="L7012">
        <v>1.6</v>
      </c>
      <c r="M7012">
        <v>2.0299999999999998</v>
      </c>
      <c r="N7012">
        <v>6</v>
      </c>
      <c r="O7012">
        <v>160</v>
      </c>
      <c r="P7012">
        <v>0.5</v>
      </c>
      <c r="Q7012">
        <v>1</v>
      </c>
      <c r="R7012">
        <v>0.18</v>
      </c>
      <c r="S7012">
        <v>0.25</v>
      </c>
      <c r="T7012">
        <v>16</v>
      </c>
      <c r="U7012">
        <v>90</v>
      </c>
      <c r="V7012">
        <v>48</v>
      </c>
      <c r="W7012">
        <v>10.1</v>
      </c>
      <c r="X7012">
        <v>5</v>
      </c>
      <c r="Y7012">
        <v>0.5</v>
      </c>
      <c r="Z7012">
        <v>0.51</v>
      </c>
      <c r="AA7012">
        <v>30</v>
      </c>
      <c r="AB7012">
        <v>0.82</v>
      </c>
      <c r="AC7012">
        <v>3960</v>
      </c>
      <c r="AD7012">
        <v>0.5</v>
      </c>
      <c r="AE7012">
        <v>0.01</v>
      </c>
      <c r="AF7012">
        <v>52</v>
      </c>
      <c r="AG7012">
        <v>760</v>
      </c>
      <c r="AH7012">
        <v>12</v>
      </c>
      <c r="AI7012">
        <v>1</v>
      </c>
      <c r="AJ7012">
        <v>7</v>
      </c>
      <c r="AK7012">
        <v>17</v>
      </c>
      <c r="AL7012">
        <v>0.13</v>
      </c>
      <c r="AM7012">
        <v>5</v>
      </c>
      <c r="AN7012">
        <v>5</v>
      </c>
      <c r="AO7012">
        <v>46</v>
      </c>
      <c r="AP7012">
        <v>5</v>
      </c>
      <c r="AQ7012">
        <v>70</v>
      </c>
    </row>
    <row r="7013" spans="1:43" hidden="1" x14ac:dyDescent="0.25">
      <c r="A7013" t="s">
        <v>25115</v>
      </c>
      <c r="B7013" t="s">
        <v>25116</v>
      </c>
      <c r="C7013" s="1" t="str">
        <f t="shared" si="494"/>
        <v>21:0134</v>
      </c>
      <c r="D7013" s="1" t="str">
        <f t="shared" si="495"/>
        <v>21:0078</v>
      </c>
      <c r="E7013" t="s">
        <v>25117</v>
      </c>
      <c r="F7013" t="s">
        <v>25118</v>
      </c>
      <c r="H7013">
        <v>53.033483199999999</v>
      </c>
      <c r="I7013">
        <v>-66.815214400000002</v>
      </c>
      <c r="J7013" s="1" t="str">
        <f t="shared" si="492"/>
        <v>Till</v>
      </c>
      <c r="K7013" s="1" t="str">
        <f t="shared" si="493"/>
        <v>&lt;63 micron</v>
      </c>
      <c r="L7013">
        <v>1.2</v>
      </c>
      <c r="M7013">
        <v>2.4300000000000002</v>
      </c>
      <c r="N7013">
        <v>4</v>
      </c>
      <c r="O7013">
        <v>190</v>
      </c>
      <c r="P7013">
        <v>0.5</v>
      </c>
      <c r="Q7013">
        <v>2</v>
      </c>
      <c r="R7013">
        <v>0.28000000000000003</v>
      </c>
      <c r="S7013">
        <v>0.25</v>
      </c>
      <c r="T7013">
        <v>16</v>
      </c>
      <c r="U7013">
        <v>117</v>
      </c>
      <c r="V7013">
        <v>42</v>
      </c>
      <c r="W7013">
        <v>6.73</v>
      </c>
      <c r="X7013">
        <v>5</v>
      </c>
      <c r="Y7013">
        <v>0.5</v>
      </c>
      <c r="Z7013">
        <v>0.69</v>
      </c>
      <c r="AA7013">
        <v>30</v>
      </c>
      <c r="AB7013">
        <v>1.1299999999999999</v>
      </c>
      <c r="AC7013">
        <v>2480</v>
      </c>
      <c r="AD7013">
        <v>0.5</v>
      </c>
      <c r="AE7013">
        <v>0.02</v>
      </c>
      <c r="AF7013">
        <v>58</v>
      </c>
      <c r="AG7013">
        <v>870</v>
      </c>
      <c r="AH7013">
        <v>12</v>
      </c>
      <c r="AI7013">
        <v>1</v>
      </c>
      <c r="AJ7013">
        <v>6</v>
      </c>
      <c r="AK7013">
        <v>24</v>
      </c>
      <c r="AL7013">
        <v>0.16</v>
      </c>
      <c r="AM7013">
        <v>5</v>
      </c>
      <c r="AN7013">
        <v>5</v>
      </c>
      <c r="AO7013">
        <v>51</v>
      </c>
      <c r="AP7013">
        <v>5</v>
      </c>
      <c r="AQ7013">
        <v>80</v>
      </c>
    </row>
    <row r="7014" spans="1:43" hidden="1" x14ac:dyDescent="0.25">
      <c r="A7014" t="s">
        <v>25119</v>
      </c>
      <c r="B7014" t="s">
        <v>25120</v>
      </c>
      <c r="C7014" s="1" t="str">
        <f t="shared" si="494"/>
        <v>21:0134</v>
      </c>
      <c r="D7014" s="1" t="str">
        <f t="shared" si="495"/>
        <v>21:0078</v>
      </c>
      <c r="E7014" t="s">
        <v>25121</v>
      </c>
      <c r="F7014" t="s">
        <v>25122</v>
      </c>
      <c r="H7014">
        <v>53.074711399999998</v>
      </c>
      <c r="I7014">
        <v>-66.808049999999994</v>
      </c>
      <c r="J7014" s="1" t="str">
        <f t="shared" si="492"/>
        <v>Till</v>
      </c>
      <c r="K7014" s="1" t="str">
        <f t="shared" si="493"/>
        <v>&lt;63 micron</v>
      </c>
      <c r="L7014">
        <v>0.6</v>
      </c>
      <c r="M7014">
        <v>1.68</v>
      </c>
      <c r="N7014">
        <v>10</v>
      </c>
      <c r="O7014">
        <v>100</v>
      </c>
      <c r="P7014">
        <v>0.25</v>
      </c>
      <c r="Q7014">
        <v>2</v>
      </c>
      <c r="R7014">
        <v>0.32</v>
      </c>
      <c r="S7014">
        <v>0.25</v>
      </c>
      <c r="T7014">
        <v>12</v>
      </c>
      <c r="U7014">
        <v>82</v>
      </c>
      <c r="V7014">
        <v>25</v>
      </c>
      <c r="W7014">
        <v>4.25</v>
      </c>
      <c r="X7014">
        <v>5</v>
      </c>
      <c r="Y7014">
        <v>0.5</v>
      </c>
      <c r="Z7014">
        <v>0.4</v>
      </c>
      <c r="AA7014">
        <v>30</v>
      </c>
      <c r="AB7014">
        <v>0.78</v>
      </c>
      <c r="AC7014">
        <v>980</v>
      </c>
      <c r="AD7014">
        <v>1</v>
      </c>
      <c r="AE7014">
        <v>0.02</v>
      </c>
      <c r="AF7014">
        <v>33</v>
      </c>
      <c r="AG7014">
        <v>960</v>
      </c>
      <c r="AH7014">
        <v>8</v>
      </c>
      <c r="AI7014">
        <v>1</v>
      </c>
      <c r="AJ7014">
        <v>4</v>
      </c>
      <c r="AK7014">
        <v>28</v>
      </c>
      <c r="AL7014">
        <v>0.13</v>
      </c>
      <c r="AM7014">
        <v>5</v>
      </c>
      <c r="AN7014">
        <v>5</v>
      </c>
      <c r="AO7014">
        <v>42</v>
      </c>
      <c r="AP7014">
        <v>5</v>
      </c>
      <c r="AQ7014">
        <v>46</v>
      </c>
    </row>
    <row r="7015" spans="1:43" hidden="1" x14ac:dyDescent="0.25">
      <c r="A7015" t="s">
        <v>25123</v>
      </c>
      <c r="B7015" t="s">
        <v>25124</v>
      </c>
      <c r="C7015" s="1" t="str">
        <f t="shared" si="494"/>
        <v>21:0134</v>
      </c>
      <c r="D7015" s="1" t="str">
        <f t="shared" si="495"/>
        <v>21:0078</v>
      </c>
      <c r="E7015" t="s">
        <v>25125</v>
      </c>
      <c r="F7015" t="s">
        <v>25126</v>
      </c>
      <c r="H7015">
        <v>53.455163300000002</v>
      </c>
      <c r="I7015">
        <v>-63.557122300000003</v>
      </c>
      <c r="J7015" s="1" t="str">
        <f t="shared" si="492"/>
        <v>Till</v>
      </c>
      <c r="K7015" s="1" t="str">
        <f t="shared" si="493"/>
        <v>&lt;63 micron</v>
      </c>
      <c r="L7015">
        <v>0.1</v>
      </c>
      <c r="M7015">
        <v>1.1200000000000001</v>
      </c>
      <c r="N7015">
        <v>1</v>
      </c>
      <c r="O7015">
        <v>130</v>
      </c>
      <c r="P7015">
        <v>0.25</v>
      </c>
      <c r="Q7015">
        <v>1</v>
      </c>
      <c r="R7015">
        <v>0.66</v>
      </c>
      <c r="S7015">
        <v>0.25</v>
      </c>
      <c r="T7015">
        <v>6</v>
      </c>
      <c r="U7015">
        <v>36</v>
      </c>
      <c r="V7015">
        <v>25</v>
      </c>
      <c r="W7015">
        <v>2.11</v>
      </c>
      <c r="X7015">
        <v>5</v>
      </c>
      <c r="Y7015">
        <v>0.5</v>
      </c>
      <c r="Z7015">
        <v>0.27</v>
      </c>
      <c r="AA7015">
        <v>30</v>
      </c>
      <c r="AB7015">
        <v>0.48</v>
      </c>
      <c r="AC7015">
        <v>210</v>
      </c>
      <c r="AD7015">
        <v>0.5</v>
      </c>
      <c r="AE7015">
        <v>0.04</v>
      </c>
      <c r="AF7015">
        <v>13</v>
      </c>
      <c r="AG7015">
        <v>1050</v>
      </c>
      <c r="AH7015">
        <v>4</v>
      </c>
      <c r="AI7015">
        <v>2</v>
      </c>
      <c r="AJ7015">
        <v>4</v>
      </c>
      <c r="AK7015">
        <v>40</v>
      </c>
      <c r="AL7015">
        <v>0.09</v>
      </c>
      <c r="AM7015">
        <v>5</v>
      </c>
      <c r="AN7015">
        <v>5</v>
      </c>
      <c r="AO7015">
        <v>47</v>
      </c>
      <c r="AP7015">
        <v>5</v>
      </c>
      <c r="AQ7015">
        <v>30</v>
      </c>
    </row>
    <row r="7016" spans="1:43" hidden="1" x14ac:dyDescent="0.25">
      <c r="A7016" t="s">
        <v>25127</v>
      </c>
      <c r="B7016" t="s">
        <v>25128</v>
      </c>
      <c r="C7016" s="1" t="str">
        <f t="shared" si="494"/>
        <v>21:0134</v>
      </c>
      <c r="D7016" s="1" t="str">
        <f t="shared" si="495"/>
        <v>21:0078</v>
      </c>
      <c r="E7016" t="s">
        <v>25129</v>
      </c>
      <c r="F7016" t="s">
        <v>25130</v>
      </c>
      <c r="H7016">
        <v>53.113221799999998</v>
      </c>
      <c r="I7016">
        <v>-66.799813900000004</v>
      </c>
      <c r="J7016" s="1" t="str">
        <f t="shared" si="492"/>
        <v>Till</v>
      </c>
      <c r="K7016" s="1" t="str">
        <f t="shared" si="493"/>
        <v>&lt;63 micron</v>
      </c>
      <c r="L7016">
        <v>0.6</v>
      </c>
      <c r="M7016">
        <v>1.43</v>
      </c>
      <c r="N7016">
        <v>8</v>
      </c>
      <c r="O7016">
        <v>120</v>
      </c>
      <c r="P7016">
        <v>0.25</v>
      </c>
      <c r="Q7016">
        <v>2</v>
      </c>
      <c r="R7016">
        <v>0.35</v>
      </c>
      <c r="S7016">
        <v>0.25</v>
      </c>
      <c r="T7016">
        <v>13</v>
      </c>
      <c r="U7016">
        <v>96</v>
      </c>
      <c r="V7016">
        <v>24</v>
      </c>
      <c r="W7016">
        <v>3.84</v>
      </c>
      <c r="X7016">
        <v>5</v>
      </c>
      <c r="Y7016">
        <v>0.5</v>
      </c>
      <c r="Z7016">
        <v>0.48</v>
      </c>
      <c r="AA7016">
        <v>40</v>
      </c>
      <c r="AB7016">
        <v>0.81</v>
      </c>
      <c r="AC7016">
        <v>905</v>
      </c>
      <c r="AD7016">
        <v>1</v>
      </c>
      <c r="AE7016">
        <v>0.04</v>
      </c>
      <c r="AF7016">
        <v>40</v>
      </c>
      <c r="AG7016">
        <v>1200</v>
      </c>
      <c r="AH7016">
        <v>24</v>
      </c>
      <c r="AI7016">
        <v>1</v>
      </c>
      <c r="AJ7016">
        <v>4</v>
      </c>
      <c r="AK7016">
        <v>27</v>
      </c>
      <c r="AL7016">
        <v>0.12</v>
      </c>
      <c r="AM7016">
        <v>5</v>
      </c>
      <c r="AN7016">
        <v>5</v>
      </c>
      <c r="AO7016">
        <v>51</v>
      </c>
      <c r="AP7016">
        <v>5</v>
      </c>
      <c r="AQ7016">
        <v>52</v>
      </c>
    </row>
    <row r="7017" spans="1:43" hidden="1" x14ac:dyDescent="0.25">
      <c r="A7017" t="s">
        <v>25131</v>
      </c>
      <c r="B7017" t="s">
        <v>25132</v>
      </c>
      <c r="C7017" s="1" t="str">
        <f t="shared" si="494"/>
        <v>21:0134</v>
      </c>
      <c r="D7017" s="1" t="str">
        <f t="shared" si="495"/>
        <v>21:0078</v>
      </c>
      <c r="E7017" t="s">
        <v>25133</v>
      </c>
      <c r="F7017" t="s">
        <v>25134</v>
      </c>
      <c r="H7017">
        <v>53.134741200000001</v>
      </c>
      <c r="I7017">
        <v>-66.786902499999997</v>
      </c>
      <c r="J7017" s="1" t="str">
        <f t="shared" si="492"/>
        <v>Till</v>
      </c>
      <c r="K7017" s="1" t="str">
        <f t="shared" si="493"/>
        <v>&lt;63 micron</v>
      </c>
      <c r="L7017">
        <v>1</v>
      </c>
      <c r="M7017">
        <v>3.05</v>
      </c>
      <c r="N7017">
        <v>18</v>
      </c>
      <c r="O7017">
        <v>130</v>
      </c>
      <c r="P7017">
        <v>0.5</v>
      </c>
      <c r="Q7017">
        <v>1</v>
      </c>
      <c r="R7017">
        <v>0.26</v>
      </c>
      <c r="S7017">
        <v>0.25</v>
      </c>
      <c r="T7017">
        <v>15</v>
      </c>
      <c r="U7017">
        <v>111</v>
      </c>
      <c r="V7017">
        <v>31</v>
      </c>
      <c r="W7017">
        <v>5.03</v>
      </c>
      <c r="X7017">
        <v>5</v>
      </c>
      <c r="Y7017">
        <v>0.5</v>
      </c>
      <c r="Z7017">
        <v>0.48</v>
      </c>
      <c r="AA7017">
        <v>30</v>
      </c>
      <c r="AB7017">
        <v>1.07</v>
      </c>
      <c r="AC7017">
        <v>675</v>
      </c>
      <c r="AD7017">
        <v>1</v>
      </c>
      <c r="AE7017">
        <v>0.01</v>
      </c>
      <c r="AF7017">
        <v>40</v>
      </c>
      <c r="AG7017">
        <v>840</v>
      </c>
      <c r="AH7017">
        <v>8</v>
      </c>
      <c r="AI7017">
        <v>2</v>
      </c>
      <c r="AJ7017">
        <v>5</v>
      </c>
      <c r="AK7017">
        <v>27</v>
      </c>
      <c r="AL7017">
        <v>0.18</v>
      </c>
      <c r="AM7017">
        <v>5</v>
      </c>
      <c r="AN7017">
        <v>5</v>
      </c>
      <c r="AO7017">
        <v>55</v>
      </c>
      <c r="AP7017">
        <v>5</v>
      </c>
      <c r="AQ7017">
        <v>64</v>
      </c>
    </row>
    <row r="7018" spans="1:43" hidden="1" x14ac:dyDescent="0.25">
      <c r="A7018" t="s">
        <v>25135</v>
      </c>
      <c r="B7018" t="s">
        <v>25136</v>
      </c>
      <c r="C7018" s="1" t="str">
        <f t="shared" si="494"/>
        <v>21:0134</v>
      </c>
      <c r="D7018" s="1" t="str">
        <f t="shared" si="495"/>
        <v>21:0078</v>
      </c>
      <c r="E7018" t="s">
        <v>25137</v>
      </c>
      <c r="F7018" t="s">
        <v>25138</v>
      </c>
      <c r="H7018">
        <v>53.573761699999999</v>
      </c>
      <c r="I7018">
        <v>-66.490755399999998</v>
      </c>
      <c r="J7018" s="1" t="str">
        <f t="shared" si="492"/>
        <v>Till</v>
      </c>
      <c r="K7018" s="1" t="str">
        <f t="shared" si="493"/>
        <v>&lt;63 micron</v>
      </c>
      <c r="L7018">
        <v>0.8</v>
      </c>
      <c r="M7018">
        <v>1.61</v>
      </c>
      <c r="N7018">
        <v>14</v>
      </c>
      <c r="O7018">
        <v>40</v>
      </c>
      <c r="P7018">
        <v>0.5</v>
      </c>
      <c r="Q7018">
        <v>2</v>
      </c>
      <c r="R7018">
        <v>0.2</v>
      </c>
      <c r="S7018">
        <v>0.25</v>
      </c>
      <c r="T7018">
        <v>15</v>
      </c>
      <c r="U7018">
        <v>87</v>
      </c>
      <c r="V7018">
        <v>55</v>
      </c>
      <c r="W7018">
        <v>3.68</v>
      </c>
      <c r="X7018">
        <v>5</v>
      </c>
      <c r="Y7018">
        <v>0.5</v>
      </c>
      <c r="Z7018">
        <v>0.11</v>
      </c>
      <c r="AA7018">
        <v>30</v>
      </c>
      <c r="AB7018">
        <v>0.56999999999999995</v>
      </c>
      <c r="AC7018">
        <v>450</v>
      </c>
      <c r="AD7018">
        <v>0.5</v>
      </c>
      <c r="AE7018">
        <v>0.02</v>
      </c>
      <c r="AF7018">
        <v>35</v>
      </c>
      <c r="AG7018">
        <v>510</v>
      </c>
      <c r="AH7018">
        <v>24</v>
      </c>
      <c r="AI7018">
        <v>2</v>
      </c>
      <c r="AJ7018">
        <v>4</v>
      </c>
      <c r="AK7018">
        <v>12</v>
      </c>
      <c r="AL7018">
        <v>0.11</v>
      </c>
      <c r="AM7018">
        <v>5</v>
      </c>
      <c r="AN7018">
        <v>5</v>
      </c>
      <c r="AO7018">
        <v>54</v>
      </c>
      <c r="AP7018">
        <v>5</v>
      </c>
      <c r="AQ7018">
        <v>82</v>
      </c>
    </row>
    <row r="7019" spans="1:43" hidden="1" x14ac:dyDescent="0.25">
      <c r="A7019" t="s">
        <v>25139</v>
      </c>
      <c r="B7019" t="s">
        <v>25140</v>
      </c>
      <c r="C7019" s="1" t="str">
        <f t="shared" si="494"/>
        <v>21:0134</v>
      </c>
      <c r="D7019" s="1" t="str">
        <f t="shared" si="495"/>
        <v>21:0078</v>
      </c>
      <c r="E7019" t="s">
        <v>25141</v>
      </c>
      <c r="F7019" t="s">
        <v>25142</v>
      </c>
      <c r="H7019">
        <v>53.620936</v>
      </c>
      <c r="I7019">
        <v>-66.4259488</v>
      </c>
      <c r="J7019" s="1" t="str">
        <f t="shared" si="492"/>
        <v>Till</v>
      </c>
      <c r="K7019" s="1" t="str">
        <f t="shared" si="493"/>
        <v>&lt;63 micron</v>
      </c>
      <c r="L7019">
        <v>0.4</v>
      </c>
      <c r="M7019">
        <v>1.1599999999999999</v>
      </c>
      <c r="N7019">
        <v>2</v>
      </c>
      <c r="O7019">
        <v>40</v>
      </c>
      <c r="P7019">
        <v>0.5</v>
      </c>
      <c r="Q7019">
        <v>4</v>
      </c>
      <c r="R7019">
        <v>0.21</v>
      </c>
      <c r="S7019">
        <v>0.25</v>
      </c>
      <c r="T7019">
        <v>9</v>
      </c>
      <c r="U7019">
        <v>73</v>
      </c>
      <c r="V7019">
        <v>26</v>
      </c>
      <c r="W7019">
        <v>2.91</v>
      </c>
      <c r="X7019">
        <v>5</v>
      </c>
      <c r="Y7019">
        <v>0.5</v>
      </c>
      <c r="Z7019">
        <v>0.1</v>
      </c>
      <c r="AA7019">
        <v>30</v>
      </c>
      <c r="AB7019">
        <v>0.36</v>
      </c>
      <c r="AC7019">
        <v>425</v>
      </c>
      <c r="AD7019">
        <v>0.5</v>
      </c>
      <c r="AE7019">
        <v>0.03</v>
      </c>
      <c r="AF7019">
        <v>26</v>
      </c>
      <c r="AG7019">
        <v>810</v>
      </c>
      <c r="AH7019">
        <v>10</v>
      </c>
      <c r="AI7019">
        <v>1</v>
      </c>
      <c r="AJ7019">
        <v>4</v>
      </c>
      <c r="AK7019">
        <v>11</v>
      </c>
      <c r="AL7019">
        <v>0.08</v>
      </c>
      <c r="AM7019">
        <v>5</v>
      </c>
      <c r="AN7019">
        <v>5</v>
      </c>
      <c r="AO7019">
        <v>46</v>
      </c>
      <c r="AP7019">
        <v>5</v>
      </c>
      <c r="AQ7019">
        <v>36</v>
      </c>
    </row>
    <row r="7020" spans="1:43" hidden="1" x14ac:dyDescent="0.25">
      <c r="A7020" t="s">
        <v>25143</v>
      </c>
      <c r="B7020" t="s">
        <v>25144</v>
      </c>
      <c r="C7020" s="1" t="str">
        <f t="shared" si="494"/>
        <v>21:0134</v>
      </c>
      <c r="D7020" s="1" t="str">
        <f t="shared" si="495"/>
        <v>21:0078</v>
      </c>
      <c r="E7020" t="s">
        <v>25145</v>
      </c>
      <c r="F7020" t="s">
        <v>25146</v>
      </c>
      <c r="H7020">
        <v>53.518156099999999</v>
      </c>
      <c r="I7020">
        <v>-66.371846000000005</v>
      </c>
      <c r="J7020" s="1" t="str">
        <f t="shared" si="492"/>
        <v>Till</v>
      </c>
      <c r="K7020" s="1" t="str">
        <f t="shared" si="493"/>
        <v>&lt;63 micron</v>
      </c>
      <c r="L7020">
        <v>0.1</v>
      </c>
      <c r="M7020">
        <v>1.53</v>
      </c>
      <c r="N7020">
        <v>1</v>
      </c>
      <c r="O7020">
        <v>40</v>
      </c>
      <c r="P7020">
        <v>0.25</v>
      </c>
      <c r="Q7020">
        <v>1</v>
      </c>
      <c r="R7020">
        <v>0.19</v>
      </c>
      <c r="S7020">
        <v>0.25</v>
      </c>
      <c r="T7020">
        <v>13</v>
      </c>
      <c r="U7020">
        <v>61</v>
      </c>
      <c r="V7020">
        <v>39</v>
      </c>
      <c r="W7020">
        <v>2.6</v>
      </c>
      <c r="X7020">
        <v>5</v>
      </c>
      <c r="Y7020">
        <v>0.5</v>
      </c>
      <c r="Z7020">
        <v>0.11</v>
      </c>
      <c r="AA7020">
        <v>30</v>
      </c>
      <c r="AB7020">
        <v>0.42</v>
      </c>
      <c r="AC7020">
        <v>370</v>
      </c>
      <c r="AD7020">
        <v>1</v>
      </c>
      <c r="AE7020">
        <v>0.01</v>
      </c>
      <c r="AF7020">
        <v>27</v>
      </c>
      <c r="AG7020">
        <v>660</v>
      </c>
      <c r="AH7020">
        <v>20</v>
      </c>
      <c r="AI7020">
        <v>2</v>
      </c>
      <c r="AJ7020">
        <v>3</v>
      </c>
      <c r="AK7020">
        <v>9</v>
      </c>
      <c r="AL7020">
        <v>7.0000000000000007E-2</v>
      </c>
      <c r="AM7020">
        <v>5</v>
      </c>
      <c r="AN7020">
        <v>5</v>
      </c>
      <c r="AO7020">
        <v>38</v>
      </c>
      <c r="AP7020">
        <v>5</v>
      </c>
      <c r="AQ7020">
        <v>58</v>
      </c>
    </row>
    <row r="7021" spans="1:43" hidden="1" x14ac:dyDescent="0.25">
      <c r="A7021" t="s">
        <v>25147</v>
      </c>
      <c r="B7021" t="s">
        <v>25148</v>
      </c>
      <c r="C7021" s="1" t="str">
        <f t="shared" si="494"/>
        <v>21:0134</v>
      </c>
      <c r="D7021" s="1" t="str">
        <f t="shared" si="495"/>
        <v>21:0078</v>
      </c>
      <c r="E7021" t="s">
        <v>25149</v>
      </c>
      <c r="F7021" t="s">
        <v>25150</v>
      </c>
      <c r="H7021">
        <v>53.482196000000002</v>
      </c>
      <c r="I7021">
        <v>-66.413264499999997</v>
      </c>
      <c r="J7021" s="1" t="str">
        <f t="shared" si="492"/>
        <v>Till</v>
      </c>
      <c r="K7021" s="1" t="str">
        <f t="shared" si="493"/>
        <v>&lt;63 micron</v>
      </c>
      <c r="L7021">
        <v>0.4</v>
      </c>
      <c r="M7021">
        <v>1.31</v>
      </c>
      <c r="N7021">
        <v>6</v>
      </c>
      <c r="O7021">
        <v>20</v>
      </c>
      <c r="P7021">
        <v>0.25</v>
      </c>
      <c r="Q7021">
        <v>2</v>
      </c>
      <c r="R7021">
        <v>0.46</v>
      </c>
      <c r="S7021">
        <v>0.25</v>
      </c>
      <c r="T7021">
        <v>9</v>
      </c>
      <c r="U7021">
        <v>138</v>
      </c>
      <c r="V7021">
        <v>56</v>
      </c>
      <c r="W7021">
        <v>2.68</v>
      </c>
      <c r="X7021">
        <v>5</v>
      </c>
      <c r="Y7021">
        <v>0.5</v>
      </c>
      <c r="Z7021">
        <v>0.06</v>
      </c>
      <c r="AA7021">
        <v>30</v>
      </c>
      <c r="AB7021">
        <v>0.51</v>
      </c>
      <c r="AC7021">
        <v>255</v>
      </c>
      <c r="AD7021">
        <v>0.5</v>
      </c>
      <c r="AE7021">
        <v>0.01</v>
      </c>
      <c r="AF7021">
        <v>39</v>
      </c>
      <c r="AG7021">
        <v>1240</v>
      </c>
      <c r="AH7021">
        <v>10</v>
      </c>
      <c r="AI7021">
        <v>1</v>
      </c>
      <c r="AJ7021">
        <v>3</v>
      </c>
      <c r="AK7021">
        <v>28</v>
      </c>
      <c r="AL7021">
        <v>0.17</v>
      </c>
      <c r="AM7021">
        <v>5</v>
      </c>
      <c r="AN7021">
        <v>5</v>
      </c>
      <c r="AO7021">
        <v>55</v>
      </c>
      <c r="AP7021">
        <v>5</v>
      </c>
      <c r="AQ7021">
        <v>48</v>
      </c>
    </row>
    <row r="7022" spans="1:43" hidden="1" x14ac:dyDescent="0.25">
      <c r="A7022" t="s">
        <v>25151</v>
      </c>
      <c r="B7022" t="s">
        <v>25152</v>
      </c>
      <c r="C7022" s="1" t="str">
        <f t="shared" si="494"/>
        <v>21:0134</v>
      </c>
      <c r="D7022" s="1" t="str">
        <f t="shared" si="495"/>
        <v>21:0078</v>
      </c>
      <c r="E7022" t="s">
        <v>25153</v>
      </c>
      <c r="F7022" t="s">
        <v>25154</v>
      </c>
      <c r="H7022">
        <v>53.523441900000002</v>
      </c>
      <c r="I7022">
        <v>-66.492225599999998</v>
      </c>
      <c r="J7022" s="1" t="str">
        <f t="shared" si="492"/>
        <v>Till</v>
      </c>
      <c r="K7022" s="1" t="str">
        <f t="shared" si="493"/>
        <v>&lt;63 micron</v>
      </c>
      <c r="L7022">
        <v>0.4</v>
      </c>
      <c r="M7022">
        <v>1.6</v>
      </c>
      <c r="N7022">
        <v>8</v>
      </c>
      <c r="O7022">
        <v>40</v>
      </c>
      <c r="P7022">
        <v>0.5</v>
      </c>
      <c r="Q7022">
        <v>1</v>
      </c>
      <c r="R7022">
        <v>0.28000000000000003</v>
      </c>
      <c r="S7022">
        <v>0.25</v>
      </c>
      <c r="T7022">
        <v>10</v>
      </c>
      <c r="U7022">
        <v>83</v>
      </c>
      <c r="V7022">
        <v>61</v>
      </c>
      <c r="W7022">
        <v>2.42</v>
      </c>
      <c r="X7022">
        <v>5</v>
      </c>
      <c r="Y7022">
        <v>0.5</v>
      </c>
      <c r="Z7022">
        <v>0.15</v>
      </c>
      <c r="AA7022">
        <v>30</v>
      </c>
      <c r="AB7022">
        <v>0.42</v>
      </c>
      <c r="AC7022">
        <v>310</v>
      </c>
      <c r="AD7022">
        <v>2</v>
      </c>
      <c r="AE7022">
        <v>0.01</v>
      </c>
      <c r="AF7022">
        <v>36</v>
      </c>
      <c r="AG7022">
        <v>850</v>
      </c>
      <c r="AH7022">
        <v>26</v>
      </c>
      <c r="AI7022">
        <v>1</v>
      </c>
      <c r="AJ7022">
        <v>4</v>
      </c>
      <c r="AK7022">
        <v>12</v>
      </c>
      <c r="AL7022">
        <v>0.1</v>
      </c>
      <c r="AM7022">
        <v>5</v>
      </c>
      <c r="AN7022">
        <v>5</v>
      </c>
      <c r="AO7022">
        <v>46</v>
      </c>
      <c r="AP7022">
        <v>5</v>
      </c>
      <c r="AQ7022">
        <v>100</v>
      </c>
    </row>
    <row r="7023" spans="1:43" hidden="1" x14ac:dyDescent="0.25">
      <c r="A7023" t="s">
        <v>25155</v>
      </c>
      <c r="B7023" t="s">
        <v>25156</v>
      </c>
      <c r="C7023" s="1" t="str">
        <f t="shared" si="494"/>
        <v>21:0134</v>
      </c>
      <c r="D7023" s="1" t="str">
        <f t="shared" si="495"/>
        <v>21:0078</v>
      </c>
      <c r="E7023" t="s">
        <v>25157</v>
      </c>
      <c r="F7023" t="s">
        <v>25158</v>
      </c>
      <c r="H7023">
        <v>53.472056199999997</v>
      </c>
      <c r="I7023">
        <v>-66.617321899999993</v>
      </c>
      <c r="J7023" s="1" t="str">
        <f t="shared" si="492"/>
        <v>Till</v>
      </c>
      <c r="K7023" s="1" t="str">
        <f t="shared" si="493"/>
        <v>&lt;63 micron</v>
      </c>
      <c r="L7023">
        <v>0.8</v>
      </c>
      <c r="M7023">
        <v>2.1800000000000002</v>
      </c>
      <c r="N7023">
        <v>26</v>
      </c>
      <c r="O7023">
        <v>80</v>
      </c>
      <c r="P7023">
        <v>0.5</v>
      </c>
      <c r="Q7023">
        <v>1</v>
      </c>
      <c r="R7023">
        <v>0.22</v>
      </c>
      <c r="S7023">
        <v>0.25</v>
      </c>
      <c r="T7023">
        <v>17</v>
      </c>
      <c r="U7023">
        <v>81</v>
      </c>
      <c r="V7023">
        <v>109</v>
      </c>
      <c r="W7023">
        <v>2.95</v>
      </c>
      <c r="X7023">
        <v>5</v>
      </c>
      <c r="Y7023">
        <v>0.5</v>
      </c>
      <c r="Z7023">
        <v>0.22</v>
      </c>
      <c r="AA7023">
        <v>40</v>
      </c>
      <c r="AB7023">
        <v>0.72</v>
      </c>
      <c r="AC7023">
        <v>615</v>
      </c>
      <c r="AD7023">
        <v>1</v>
      </c>
      <c r="AE7023">
        <v>0.01</v>
      </c>
      <c r="AF7023">
        <v>50</v>
      </c>
      <c r="AG7023">
        <v>870</v>
      </c>
      <c r="AH7023">
        <v>42</v>
      </c>
      <c r="AI7023">
        <v>2</v>
      </c>
      <c r="AJ7023">
        <v>5</v>
      </c>
      <c r="AK7023">
        <v>11</v>
      </c>
      <c r="AL7023">
        <v>0.1</v>
      </c>
      <c r="AM7023">
        <v>5</v>
      </c>
      <c r="AN7023">
        <v>5</v>
      </c>
      <c r="AO7023">
        <v>45</v>
      </c>
      <c r="AP7023">
        <v>5</v>
      </c>
      <c r="AQ7023">
        <v>146</v>
      </c>
    </row>
    <row r="7024" spans="1:43" hidden="1" x14ac:dyDescent="0.25">
      <c r="A7024" t="s">
        <v>25159</v>
      </c>
      <c r="B7024" t="s">
        <v>25160</v>
      </c>
      <c r="C7024" s="1" t="str">
        <f t="shared" si="494"/>
        <v>21:0134</v>
      </c>
      <c r="D7024" s="1" t="str">
        <f t="shared" si="495"/>
        <v>21:0078</v>
      </c>
      <c r="E7024" t="s">
        <v>25161</v>
      </c>
      <c r="F7024" t="s">
        <v>25162</v>
      </c>
      <c r="H7024">
        <v>53.3636026</v>
      </c>
      <c r="I7024">
        <v>-66.459542200000001</v>
      </c>
      <c r="J7024" s="1" t="str">
        <f t="shared" si="492"/>
        <v>Till</v>
      </c>
      <c r="K7024" s="1" t="str">
        <f t="shared" si="493"/>
        <v>&lt;63 micron</v>
      </c>
      <c r="L7024">
        <v>0.4</v>
      </c>
      <c r="M7024">
        <v>1.46</v>
      </c>
      <c r="N7024">
        <v>2</v>
      </c>
      <c r="O7024">
        <v>30</v>
      </c>
      <c r="P7024">
        <v>0.25</v>
      </c>
      <c r="Q7024">
        <v>2</v>
      </c>
      <c r="R7024">
        <v>0.31</v>
      </c>
      <c r="S7024">
        <v>0.25</v>
      </c>
      <c r="T7024">
        <v>17</v>
      </c>
      <c r="U7024">
        <v>91</v>
      </c>
      <c r="V7024">
        <v>44</v>
      </c>
      <c r="W7024">
        <v>2.48</v>
      </c>
      <c r="X7024">
        <v>5</v>
      </c>
      <c r="Y7024">
        <v>0.5</v>
      </c>
      <c r="Z7024">
        <v>0.11</v>
      </c>
      <c r="AA7024">
        <v>30</v>
      </c>
      <c r="AB7024">
        <v>0.38</v>
      </c>
      <c r="AC7024">
        <v>665</v>
      </c>
      <c r="AD7024">
        <v>1</v>
      </c>
      <c r="AE7024">
        <v>0.01</v>
      </c>
      <c r="AF7024">
        <v>28</v>
      </c>
      <c r="AG7024">
        <v>950</v>
      </c>
      <c r="AH7024">
        <v>16</v>
      </c>
      <c r="AI7024">
        <v>1</v>
      </c>
      <c r="AJ7024">
        <v>3</v>
      </c>
      <c r="AK7024">
        <v>12</v>
      </c>
      <c r="AL7024">
        <v>0.08</v>
      </c>
      <c r="AM7024">
        <v>5</v>
      </c>
      <c r="AN7024">
        <v>5</v>
      </c>
      <c r="AO7024">
        <v>51</v>
      </c>
      <c r="AP7024">
        <v>5</v>
      </c>
      <c r="AQ7024">
        <v>54</v>
      </c>
    </row>
    <row r="7025" spans="1:43" hidden="1" x14ac:dyDescent="0.25">
      <c r="A7025" t="s">
        <v>25163</v>
      </c>
      <c r="B7025" t="s">
        <v>25164</v>
      </c>
      <c r="C7025" s="1" t="str">
        <f t="shared" si="494"/>
        <v>21:0134</v>
      </c>
      <c r="D7025" s="1" t="str">
        <f t="shared" si="495"/>
        <v>21:0078</v>
      </c>
      <c r="E7025" t="s">
        <v>25165</v>
      </c>
      <c r="F7025" t="s">
        <v>25166</v>
      </c>
      <c r="H7025">
        <v>53.366597499999997</v>
      </c>
      <c r="I7025">
        <v>-66.309038799999996</v>
      </c>
      <c r="J7025" s="1" t="str">
        <f t="shared" si="492"/>
        <v>Till</v>
      </c>
      <c r="K7025" s="1" t="str">
        <f t="shared" si="493"/>
        <v>&lt;63 micron</v>
      </c>
      <c r="L7025">
        <v>0.8</v>
      </c>
      <c r="M7025">
        <v>1.57</v>
      </c>
      <c r="N7025">
        <v>22</v>
      </c>
      <c r="O7025">
        <v>130</v>
      </c>
      <c r="P7025">
        <v>0.5</v>
      </c>
      <c r="Q7025">
        <v>2</v>
      </c>
      <c r="R7025">
        <v>0.51</v>
      </c>
      <c r="S7025">
        <v>0.25</v>
      </c>
      <c r="T7025">
        <v>18</v>
      </c>
      <c r="U7025">
        <v>134</v>
      </c>
      <c r="V7025">
        <v>91</v>
      </c>
      <c r="W7025">
        <v>3.99</v>
      </c>
      <c r="X7025">
        <v>5</v>
      </c>
      <c r="Y7025">
        <v>0.5</v>
      </c>
      <c r="Z7025">
        <v>0.34</v>
      </c>
      <c r="AA7025">
        <v>40</v>
      </c>
      <c r="AB7025">
        <v>1.03</v>
      </c>
      <c r="AC7025">
        <v>555</v>
      </c>
      <c r="AD7025">
        <v>4</v>
      </c>
      <c r="AE7025">
        <v>0.02</v>
      </c>
      <c r="AF7025">
        <v>69</v>
      </c>
      <c r="AG7025">
        <v>1460</v>
      </c>
      <c r="AH7025">
        <v>18</v>
      </c>
      <c r="AI7025">
        <v>2</v>
      </c>
      <c r="AJ7025">
        <v>6</v>
      </c>
      <c r="AK7025">
        <v>28</v>
      </c>
      <c r="AL7025">
        <v>0.13</v>
      </c>
      <c r="AM7025">
        <v>5</v>
      </c>
      <c r="AN7025">
        <v>5</v>
      </c>
      <c r="AO7025">
        <v>69</v>
      </c>
      <c r="AP7025">
        <v>5</v>
      </c>
      <c r="AQ7025">
        <v>112</v>
      </c>
    </row>
    <row r="7026" spans="1:43" hidden="1" x14ac:dyDescent="0.25">
      <c r="A7026" t="s">
        <v>25167</v>
      </c>
      <c r="B7026" t="s">
        <v>25168</v>
      </c>
      <c r="C7026" s="1" t="str">
        <f t="shared" si="494"/>
        <v>21:0134</v>
      </c>
      <c r="D7026" s="1" t="str">
        <f t="shared" si="495"/>
        <v>21:0078</v>
      </c>
      <c r="E7026" t="s">
        <v>25169</v>
      </c>
      <c r="F7026" t="s">
        <v>25170</v>
      </c>
      <c r="H7026">
        <v>53.519790100000002</v>
      </c>
      <c r="I7026">
        <v>-63.8098733</v>
      </c>
      <c r="J7026" s="1" t="str">
        <f t="shared" si="492"/>
        <v>Till</v>
      </c>
      <c r="K7026" s="1" t="str">
        <f t="shared" si="493"/>
        <v>&lt;63 micron</v>
      </c>
      <c r="L7026">
        <v>0.1</v>
      </c>
      <c r="M7026">
        <v>0.92</v>
      </c>
      <c r="N7026">
        <v>1</v>
      </c>
      <c r="O7026">
        <v>70</v>
      </c>
      <c r="P7026">
        <v>0.25</v>
      </c>
      <c r="Q7026">
        <v>1</v>
      </c>
      <c r="R7026">
        <v>0.66</v>
      </c>
      <c r="S7026">
        <v>0.25</v>
      </c>
      <c r="T7026">
        <v>10</v>
      </c>
      <c r="U7026">
        <v>34</v>
      </c>
      <c r="V7026">
        <v>39</v>
      </c>
      <c r="W7026">
        <v>2.4</v>
      </c>
      <c r="X7026">
        <v>10</v>
      </c>
      <c r="Y7026">
        <v>0.5</v>
      </c>
      <c r="Z7026">
        <v>0.19</v>
      </c>
      <c r="AA7026">
        <v>40</v>
      </c>
      <c r="AB7026">
        <v>0.36</v>
      </c>
      <c r="AC7026">
        <v>320</v>
      </c>
      <c r="AD7026">
        <v>0.5</v>
      </c>
      <c r="AE7026">
        <v>0.02</v>
      </c>
      <c r="AF7026">
        <v>9</v>
      </c>
      <c r="AG7026">
        <v>1650</v>
      </c>
      <c r="AH7026">
        <v>1</v>
      </c>
      <c r="AI7026">
        <v>2</v>
      </c>
      <c r="AJ7026">
        <v>3</v>
      </c>
      <c r="AK7026">
        <v>25</v>
      </c>
      <c r="AL7026">
        <v>7.0000000000000007E-2</v>
      </c>
      <c r="AM7026">
        <v>5</v>
      </c>
      <c r="AN7026">
        <v>5</v>
      </c>
      <c r="AO7026">
        <v>58</v>
      </c>
      <c r="AP7026">
        <v>5</v>
      </c>
      <c r="AQ7026">
        <v>22</v>
      </c>
    </row>
    <row r="7027" spans="1:43" hidden="1" x14ac:dyDescent="0.25">
      <c r="A7027" t="s">
        <v>25171</v>
      </c>
      <c r="B7027" t="s">
        <v>25172</v>
      </c>
      <c r="C7027" s="1" t="str">
        <f t="shared" si="494"/>
        <v>21:0134</v>
      </c>
      <c r="D7027" s="1" t="str">
        <f t="shared" si="495"/>
        <v>21:0078</v>
      </c>
      <c r="E7027" t="s">
        <v>25173</v>
      </c>
      <c r="F7027" t="s">
        <v>25174</v>
      </c>
      <c r="H7027">
        <v>53.307729000000002</v>
      </c>
      <c r="I7027">
        <v>-66.251194900000002</v>
      </c>
      <c r="J7027" s="1" t="str">
        <f t="shared" si="492"/>
        <v>Till</v>
      </c>
      <c r="K7027" s="1" t="str">
        <f t="shared" si="493"/>
        <v>&lt;63 micron</v>
      </c>
      <c r="L7027">
        <v>0.8</v>
      </c>
      <c r="M7027">
        <v>1.48</v>
      </c>
      <c r="N7027">
        <v>16</v>
      </c>
      <c r="O7027">
        <v>180</v>
      </c>
      <c r="P7027">
        <v>0.5</v>
      </c>
      <c r="Q7027">
        <v>2</v>
      </c>
      <c r="R7027">
        <v>0.56000000000000005</v>
      </c>
      <c r="S7027">
        <v>0.25</v>
      </c>
      <c r="T7027">
        <v>15</v>
      </c>
      <c r="U7027">
        <v>123</v>
      </c>
      <c r="V7027">
        <v>78</v>
      </c>
      <c r="W7027">
        <v>3.8</v>
      </c>
      <c r="X7027">
        <v>5</v>
      </c>
      <c r="Y7027">
        <v>0.5</v>
      </c>
      <c r="Z7027">
        <v>0.47</v>
      </c>
      <c r="AA7027">
        <v>40</v>
      </c>
      <c r="AB7027">
        <v>1.07</v>
      </c>
      <c r="AC7027">
        <v>330</v>
      </c>
      <c r="AD7027">
        <v>4</v>
      </c>
      <c r="AE7027">
        <v>0.02</v>
      </c>
      <c r="AF7027">
        <v>56</v>
      </c>
      <c r="AG7027">
        <v>1220</v>
      </c>
      <c r="AH7027">
        <v>12</v>
      </c>
      <c r="AI7027">
        <v>2</v>
      </c>
      <c r="AJ7027">
        <v>6</v>
      </c>
      <c r="AK7027">
        <v>26</v>
      </c>
      <c r="AL7027">
        <v>0.15</v>
      </c>
      <c r="AM7027">
        <v>5</v>
      </c>
      <c r="AN7027">
        <v>5</v>
      </c>
      <c r="AO7027">
        <v>66</v>
      </c>
      <c r="AP7027">
        <v>5</v>
      </c>
      <c r="AQ7027">
        <v>102</v>
      </c>
    </row>
    <row r="7028" spans="1:43" hidden="1" x14ac:dyDescent="0.25">
      <c r="A7028" t="s">
        <v>25175</v>
      </c>
      <c r="B7028" t="s">
        <v>25176</v>
      </c>
      <c r="C7028" s="1" t="str">
        <f t="shared" si="494"/>
        <v>21:0134</v>
      </c>
      <c r="D7028" s="1" t="str">
        <f t="shared" si="495"/>
        <v>21:0078</v>
      </c>
      <c r="E7028" t="s">
        <v>25177</v>
      </c>
      <c r="F7028" t="s">
        <v>25178</v>
      </c>
      <c r="H7028">
        <v>53.333095200000002</v>
      </c>
      <c r="I7028">
        <v>-66.548476899999997</v>
      </c>
      <c r="J7028" s="1" t="str">
        <f t="shared" si="492"/>
        <v>Till</v>
      </c>
      <c r="K7028" s="1" t="str">
        <f t="shared" si="493"/>
        <v>&lt;63 micron</v>
      </c>
      <c r="L7028">
        <v>0.6</v>
      </c>
      <c r="M7028">
        <v>1.1499999999999999</v>
      </c>
      <c r="N7028">
        <v>6</v>
      </c>
      <c r="O7028">
        <v>70</v>
      </c>
      <c r="P7028">
        <v>0.25</v>
      </c>
      <c r="Q7028">
        <v>2</v>
      </c>
      <c r="R7028">
        <v>0.33</v>
      </c>
      <c r="S7028">
        <v>0.25</v>
      </c>
      <c r="T7028">
        <v>11</v>
      </c>
      <c r="U7028">
        <v>93</v>
      </c>
      <c r="V7028">
        <v>26</v>
      </c>
      <c r="W7028">
        <v>3.96</v>
      </c>
      <c r="X7028">
        <v>5</v>
      </c>
      <c r="Y7028">
        <v>0.5</v>
      </c>
      <c r="Z7028">
        <v>0.19</v>
      </c>
      <c r="AA7028">
        <v>30</v>
      </c>
      <c r="AB7028">
        <v>0.71</v>
      </c>
      <c r="AC7028">
        <v>900</v>
      </c>
      <c r="AD7028">
        <v>0.5</v>
      </c>
      <c r="AE7028">
        <v>0.01</v>
      </c>
      <c r="AF7028">
        <v>31</v>
      </c>
      <c r="AG7028">
        <v>920</v>
      </c>
      <c r="AH7028">
        <v>4</v>
      </c>
      <c r="AI7028">
        <v>1</v>
      </c>
      <c r="AJ7028">
        <v>4</v>
      </c>
      <c r="AK7028">
        <v>26</v>
      </c>
      <c r="AL7028">
        <v>0.1</v>
      </c>
      <c r="AM7028">
        <v>5</v>
      </c>
      <c r="AN7028">
        <v>5</v>
      </c>
      <c r="AO7028">
        <v>61</v>
      </c>
      <c r="AP7028">
        <v>5</v>
      </c>
      <c r="AQ7028">
        <v>52</v>
      </c>
    </row>
    <row r="7029" spans="1:43" hidden="1" x14ac:dyDescent="0.25">
      <c r="A7029" t="s">
        <v>25179</v>
      </c>
      <c r="B7029" t="s">
        <v>25180</v>
      </c>
      <c r="C7029" s="1" t="str">
        <f t="shared" si="494"/>
        <v>21:0134</v>
      </c>
      <c r="D7029" s="1" t="str">
        <f t="shared" si="495"/>
        <v>21:0078</v>
      </c>
      <c r="E7029" t="s">
        <v>25181</v>
      </c>
      <c r="F7029" t="s">
        <v>25182</v>
      </c>
      <c r="H7029">
        <v>53.281843000000002</v>
      </c>
      <c r="I7029">
        <v>-66.548414600000001</v>
      </c>
      <c r="J7029" s="1" t="str">
        <f t="shared" si="492"/>
        <v>Till</v>
      </c>
      <c r="K7029" s="1" t="str">
        <f t="shared" si="493"/>
        <v>&lt;63 micron</v>
      </c>
      <c r="L7029">
        <v>0.8</v>
      </c>
      <c r="M7029">
        <v>1.41</v>
      </c>
      <c r="N7029">
        <v>14</v>
      </c>
      <c r="O7029">
        <v>30</v>
      </c>
      <c r="P7029">
        <v>0.25</v>
      </c>
      <c r="Q7029">
        <v>1</v>
      </c>
      <c r="R7029">
        <v>0.31</v>
      </c>
      <c r="S7029">
        <v>0.25</v>
      </c>
      <c r="T7029">
        <v>28</v>
      </c>
      <c r="U7029">
        <v>108</v>
      </c>
      <c r="V7029">
        <v>33</v>
      </c>
      <c r="W7029">
        <v>5.28</v>
      </c>
      <c r="X7029">
        <v>5</v>
      </c>
      <c r="Y7029">
        <v>0.5</v>
      </c>
      <c r="Z7029">
        <v>0.1</v>
      </c>
      <c r="AA7029">
        <v>40</v>
      </c>
      <c r="AB7029">
        <v>0.46</v>
      </c>
      <c r="AC7029">
        <v>1105</v>
      </c>
      <c r="AD7029">
        <v>0.5</v>
      </c>
      <c r="AE7029">
        <v>0.01</v>
      </c>
      <c r="AF7029">
        <v>25</v>
      </c>
      <c r="AG7029">
        <v>1090</v>
      </c>
      <c r="AH7029">
        <v>12</v>
      </c>
      <c r="AI7029">
        <v>1</v>
      </c>
      <c r="AJ7029">
        <v>3</v>
      </c>
      <c r="AK7029">
        <v>22</v>
      </c>
      <c r="AL7029">
        <v>0.06</v>
      </c>
      <c r="AM7029">
        <v>5</v>
      </c>
      <c r="AN7029">
        <v>5</v>
      </c>
      <c r="AO7029">
        <v>60</v>
      </c>
      <c r="AP7029">
        <v>5</v>
      </c>
      <c r="AQ7029">
        <v>38</v>
      </c>
    </row>
    <row r="7030" spans="1:43" hidden="1" x14ac:dyDescent="0.25">
      <c r="A7030" t="s">
        <v>25183</v>
      </c>
      <c r="B7030" t="s">
        <v>25184</v>
      </c>
      <c r="C7030" s="1" t="str">
        <f t="shared" si="494"/>
        <v>21:0134</v>
      </c>
      <c r="D7030" s="1" t="str">
        <f t="shared" si="495"/>
        <v>21:0078</v>
      </c>
      <c r="E7030" t="s">
        <v>25185</v>
      </c>
      <c r="F7030" t="s">
        <v>25186</v>
      </c>
      <c r="H7030">
        <v>53.127829599999998</v>
      </c>
      <c r="I7030">
        <v>-66.492917800000001</v>
      </c>
      <c r="J7030" s="1" t="str">
        <f t="shared" si="492"/>
        <v>Till</v>
      </c>
      <c r="K7030" s="1" t="str">
        <f t="shared" si="493"/>
        <v>&lt;63 micron</v>
      </c>
      <c r="L7030">
        <v>0.8</v>
      </c>
      <c r="M7030">
        <v>0.92</v>
      </c>
      <c r="N7030">
        <v>2</v>
      </c>
      <c r="O7030">
        <v>30</v>
      </c>
      <c r="P7030">
        <v>0.25</v>
      </c>
      <c r="Q7030">
        <v>2</v>
      </c>
      <c r="R7030">
        <v>0.44</v>
      </c>
      <c r="S7030">
        <v>0.25</v>
      </c>
      <c r="T7030">
        <v>12</v>
      </c>
      <c r="U7030">
        <v>97</v>
      </c>
      <c r="V7030">
        <v>23</v>
      </c>
      <c r="W7030">
        <v>4.9400000000000004</v>
      </c>
      <c r="X7030">
        <v>5</v>
      </c>
      <c r="Y7030">
        <v>0.5</v>
      </c>
      <c r="Z7030">
        <v>0.12</v>
      </c>
      <c r="AA7030">
        <v>60</v>
      </c>
      <c r="AB7030">
        <v>0.38</v>
      </c>
      <c r="AC7030">
        <v>545</v>
      </c>
      <c r="AD7030">
        <v>2</v>
      </c>
      <c r="AE7030">
        <v>0.01</v>
      </c>
      <c r="AF7030">
        <v>22</v>
      </c>
      <c r="AG7030">
        <v>1500</v>
      </c>
      <c r="AH7030">
        <v>6</v>
      </c>
      <c r="AI7030">
        <v>1</v>
      </c>
      <c r="AJ7030">
        <v>3</v>
      </c>
      <c r="AK7030">
        <v>23</v>
      </c>
      <c r="AL7030">
        <v>0.06</v>
      </c>
      <c r="AM7030">
        <v>5</v>
      </c>
      <c r="AN7030">
        <v>5</v>
      </c>
      <c r="AO7030">
        <v>59</v>
      </c>
      <c r="AP7030">
        <v>5</v>
      </c>
      <c r="AQ7030">
        <v>26</v>
      </c>
    </row>
    <row r="7031" spans="1:43" hidden="1" x14ac:dyDescent="0.25">
      <c r="A7031" t="s">
        <v>25187</v>
      </c>
      <c r="B7031" t="s">
        <v>25188</v>
      </c>
      <c r="C7031" s="1" t="str">
        <f t="shared" si="494"/>
        <v>21:0134</v>
      </c>
      <c r="D7031" s="1" t="str">
        <f t="shared" si="495"/>
        <v>21:0078</v>
      </c>
      <c r="E7031" t="s">
        <v>25189</v>
      </c>
      <c r="F7031" t="s">
        <v>25190</v>
      </c>
      <c r="H7031">
        <v>53.135995200000004</v>
      </c>
      <c r="I7031">
        <v>-66.371331400000003</v>
      </c>
      <c r="J7031" s="1" t="str">
        <f t="shared" si="492"/>
        <v>Till</v>
      </c>
      <c r="K7031" s="1" t="str">
        <f t="shared" si="493"/>
        <v>&lt;63 micron</v>
      </c>
      <c r="L7031">
        <v>0.4</v>
      </c>
      <c r="M7031">
        <v>1.33</v>
      </c>
      <c r="N7031">
        <v>1</v>
      </c>
      <c r="O7031">
        <v>70</v>
      </c>
      <c r="P7031">
        <v>0.25</v>
      </c>
      <c r="Q7031">
        <v>1</v>
      </c>
      <c r="R7031">
        <v>0.4</v>
      </c>
      <c r="S7031">
        <v>0.25</v>
      </c>
      <c r="T7031">
        <v>13</v>
      </c>
      <c r="U7031">
        <v>99</v>
      </c>
      <c r="V7031">
        <v>28</v>
      </c>
      <c r="W7031">
        <v>3.34</v>
      </c>
      <c r="X7031">
        <v>5</v>
      </c>
      <c r="Y7031">
        <v>0.5</v>
      </c>
      <c r="Z7031">
        <v>0.2</v>
      </c>
      <c r="AA7031">
        <v>40</v>
      </c>
      <c r="AB7031">
        <v>0.5</v>
      </c>
      <c r="AC7031">
        <v>460</v>
      </c>
      <c r="AD7031">
        <v>0.5</v>
      </c>
      <c r="AE7031">
        <v>0.04</v>
      </c>
      <c r="AF7031">
        <v>27</v>
      </c>
      <c r="AG7031">
        <v>1120</v>
      </c>
      <c r="AH7031">
        <v>6</v>
      </c>
      <c r="AI7031">
        <v>1</v>
      </c>
      <c r="AJ7031">
        <v>3</v>
      </c>
      <c r="AK7031">
        <v>30</v>
      </c>
      <c r="AL7031">
        <v>0.09</v>
      </c>
      <c r="AM7031">
        <v>5</v>
      </c>
      <c r="AN7031">
        <v>5</v>
      </c>
      <c r="AO7031">
        <v>64</v>
      </c>
      <c r="AP7031">
        <v>5</v>
      </c>
      <c r="AQ7031">
        <v>38</v>
      </c>
    </row>
    <row r="7032" spans="1:43" hidden="1" x14ac:dyDescent="0.25">
      <c r="A7032" t="s">
        <v>25191</v>
      </c>
      <c r="B7032" t="s">
        <v>25192</v>
      </c>
      <c r="C7032" s="1" t="str">
        <f t="shared" si="494"/>
        <v>21:0134</v>
      </c>
      <c r="D7032" s="1" t="str">
        <f t="shared" si="495"/>
        <v>21:0078</v>
      </c>
      <c r="E7032" t="s">
        <v>25193</v>
      </c>
      <c r="F7032" t="s">
        <v>25194</v>
      </c>
      <c r="H7032">
        <v>53.212243100000002</v>
      </c>
      <c r="I7032">
        <v>-66.243983299999996</v>
      </c>
      <c r="J7032" s="1" t="str">
        <f t="shared" si="492"/>
        <v>Till</v>
      </c>
      <c r="K7032" s="1" t="str">
        <f t="shared" si="493"/>
        <v>&lt;63 micron</v>
      </c>
      <c r="L7032">
        <v>0.4</v>
      </c>
      <c r="M7032">
        <v>1.02</v>
      </c>
      <c r="N7032">
        <v>6</v>
      </c>
      <c r="O7032">
        <v>40</v>
      </c>
      <c r="P7032">
        <v>0.25</v>
      </c>
      <c r="Q7032">
        <v>1</v>
      </c>
      <c r="R7032">
        <v>0.46</v>
      </c>
      <c r="S7032">
        <v>0.25</v>
      </c>
      <c r="T7032">
        <v>10</v>
      </c>
      <c r="U7032">
        <v>80</v>
      </c>
      <c r="V7032">
        <v>32</v>
      </c>
      <c r="W7032">
        <v>2.68</v>
      </c>
      <c r="X7032">
        <v>5</v>
      </c>
      <c r="Y7032">
        <v>0.5</v>
      </c>
      <c r="Z7032">
        <v>0.12</v>
      </c>
      <c r="AA7032">
        <v>40</v>
      </c>
      <c r="AB7032">
        <v>0.35</v>
      </c>
      <c r="AC7032">
        <v>335</v>
      </c>
      <c r="AD7032">
        <v>1</v>
      </c>
      <c r="AE7032">
        <v>0.02</v>
      </c>
      <c r="AF7032">
        <v>22</v>
      </c>
      <c r="AG7032">
        <v>1330</v>
      </c>
      <c r="AH7032">
        <v>6</v>
      </c>
      <c r="AI7032">
        <v>1</v>
      </c>
      <c r="AJ7032">
        <v>3</v>
      </c>
      <c r="AK7032">
        <v>24</v>
      </c>
      <c r="AL7032">
        <v>0.09</v>
      </c>
      <c r="AM7032">
        <v>5</v>
      </c>
      <c r="AN7032">
        <v>5</v>
      </c>
      <c r="AO7032">
        <v>47</v>
      </c>
      <c r="AP7032">
        <v>5</v>
      </c>
      <c r="AQ7032">
        <v>46</v>
      </c>
    </row>
    <row r="7033" spans="1:43" hidden="1" x14ac:dyDescent="0.25">
      <c r="A7033" t="s">
        <v>25195</v>
      </c>
      <c r="B7033" t="s">
        <v>25196</v>
      </c>
      <c r="C7033" s="1" t="str">
        <f t="shared" si="494"/>
        <v>21:0134</v>
      </c>
      <c r="D7033" s="1" t="str">
        <f t="shared" si="495"/>
        <v>21:0078</v>
      </c>
      <c r="E7033" t="s">
        <v>25197</v>
      </c>
      <c r="F7033" t="s">
        <v>25198</v>
      </c>
      <c r="H7033">
        <v>53.264604800000001</v>
      </c>
      <c r="I7033">
        <v>-66.629633299999995</v>
      </c>
      <c r="J7033" s="1" t="str">
        <f t="shared" si="492"/>
        <v>Till</v>
      </c>
      <c r="K7033" s="1" t="str">
        <f t="shared" si="493"/>
        <v>&lt;63 micron</v>
      </c>
      <c r="L7033">
        <v>1.6</v>
      </c>
      <c r="M7033">
        <v>1.69</v>
      </c>
      <c r="N7033">
        <v>12</v>
      </c>
      <c r="O7033">
        <v>110</v>
      </c>
      <c r="P7033">
        <v>0.5</v>
      </c>
      <c r="Q7033">
        <v>2</v>
      </c>
      <c r="R7033">
        <v>0.35</v>
      </c>
      <c r="S7033">
        <v>0.25</v>
      </c>
      <c r="T7033">
        <v>15</v>
      </c>
      <c r="U7033">
        <v>67</v>
      </c>
      <c r="V7033">
        <v>52</v>
      </c>
      <c r="W7033">
        <v>7.91</v>
      </c>
      <c r="X7033">
        <v>5</v>
      </c>
      <c r="Y7033">
        <v>0.5</v>
      </c>
      <c r="Z7033">
        <v>0.32</v>
      </c>
      <c r="AA7033">
        <v>30</v>
      </c>
      <c r="AB7033">
        <v>0.72</v>
      </c>
      <c r="AC7033">
        <v>1580</v>
      </c>
      <c r="AD7033">
        <v>1</v>
      </c>
      <c r="AE7033">
        <v>0.03</v>
      </c>
      <c r="AF7033">
        <v>37</v>
      </c>
      <c r="AG7033">
        <v>1140</v>
      </c>
      <c r="AH7033">
        <v>6</v>
      </c>
      <c r="AI7033">
        <v>1</v>
      </c>
      <c r="AJ7033">
        <v>4</v>
      </c>
      <c r="AK7033">
        <v>22</v>
      </c>
      <c r="AL7033">
        <v>0.12</v>
      </c>
      <c r="AM7033">
        <v>5</v>
      </c>
      <c r="AN7033">
        <v>5</v>
      </c>
      <c r="AO7033">
        <v>44</v>
      </c>
      <c r="AP7033">
        <v>5</v>
      </c>
      <c r="AQ7033">
        <v>48</v>
      </c>
    </row>
    <row r="7034" spans="1:43" hidden="1" x14ac:dyDescent="0.25">
      <c r="A7034" t="s">
        <v>25199</v>
      </c>
      <c r="B7034" t="s">
        <v>25200</v>
      </c>
      <c r="C7034" s="1" t="str">
        <f t="shared" si="494"/>
        <v>21:0134</v>
      </c>
      <c r="D7034" s="1" t="str">
        <f t="shared" si="495"/>
        <v>21:0078</v>
      </c>
      <c r="E7034" t="s">
        <v>25197</v>
      </c>
      <c r="F7034" t="s">
        <v>25201</v>
      </c>
      <c r="H7034">
        <v>53.264604800000001</v>
      </c>
      <c r="I7034">
        <v>-66.629633299999995</v>
      </c>
      <c r="J7034" s="1" t="str">
        <f t="shared" si="492"/>
        <v>Till</v>
      </c>
      <c r="K7034" s="1" t="str">
        <f t="shared" si="493"/>
        <v>&lt;63 micron</v>
      </c>
      <c r="L7034">
        <v>0.8</v>
      </c>
      <c r="M7034">
        <v>1.8</v>
      </c>
      <c r="N7034">
        <v>8</v>
      </c>
      <c r="O7034">
        <v>160</v>
      </c>
      <c r="P7034">
        <v>0.5</v>
      </c>
      <c r="Q7034">
        <v>2</v>
      </c>
      <c r="R7034">
        <v>0.56000000000000005</v>
      </c>
      <c r="S7034">
        <v>0.25</v>
      </c>
      <c r="T7034">
        <v>18</v>
      </c>
      <c r="U7034">
        <v>78</v>
      </c>
      <c r="V7034">
        <v>54</v>
      </c>
      <c r="W7034">
        <v>5.24</v>
      </c>
      <c r="X7034">
        <v>5</v>
      </c>
      <c r="Y7034">
        <v>0.5</v>
      </c>
      <c r="Z7034">
        <v>0.44</v>
      </c>
      <c r="AA7034">
        <v>40</v>
      </c>
      <c r="AB7034">
        <v>0.79</v>
      </c>
      <c r="AC7034">
        <v>995</v>
      </c>
      <c r="AD7034">
        <v>0.5</v>
      </c>
      <c r="AE7034">
        <v>0.05</v>
      </c>
      <c r="AF7034">
        <v>42</v>
      </c>
      <c r="AG7034">
        <v>1500</v>
      </c>
      <c r="AH7034">
        <v>4</v>
      </c>
      <c r="AI7034">
        <v>1</v>
      </c>
      <c r="AJ7034">
        <v>5</v>
      </c>
      <c r="AK7034">
        <v>26</v>
      </c>
      <c r="AL7034">
        <v>0.13</v>
      </c>
      <c r="AM7034">
        <v>5</v>
      </c>
      <c r="AN7034">
        <v>5</v>
      </c>
      <c r="AO7034">
        <v>44</v>
      </c>
      <c r="AP7034">
        <v>5</v>
      </c>
      <c r="AQ7034">
        <v>52</v>
      </c>
    </row>
    <row r="7035" spans="1:43" hidden="1" x14ac:dyDescent="0.25">
      <c r="A7035" t="s">
        <v>25202</v>
      </c>
      <c r="B7035" t="s">
        <v>25203</v>
      </c>
      <c r="C7035" s="1" t="str">
        <f t="shared" si="494"/>
        <v>21:0134</v>
      </c>
      <c r="D7035" s="1" t="str">
        <f t="shared" si="495"/>
        <v>21:0078</v>
      </c>
      <c r="E7035" t="s">
        <v>25204</v>
      </c>
      <c r="F7035" t="s">
        <v>25205</v>
      </c>
      <c r="H7035">
        <v>52.883466900000002</v>
      </c>
      <c r="I7035">
        <v>-67.140262800000002</v>
      </c>
      <c r="J7035" s="1" t="str">
        <f t="shared" si="492"/>
        <v>Till</v>
      </c>
      <c r="K7035" s="1" t="str">
        <f t="shared" si="493"/>
        <v>&lt;63 micron</v>
      </c>
      <c r="L7035">
        <v>0.2</v>
      </c>
      <c r="M7035">
        <v>1.07</v>
      </c>
      <c r="N7035">
        <v>1</v>
      </c>
      <c r="O7035">
        <v>130</v>
      </c>
      <c r="P7035">
        <v>0.25</v>
      </c>
      <c r="Q7035">
        <v>2</v>
      </c>
      <c r="R7035">
        <v>0.42</v>
      </c>
      <c r="S7035">
        <v>0.25</v>
      </c>
      <c r="T7035">
        <v>8</v>
      </c>
      <c r="U7035">
        <v>70</v>
      </c>
      <c r="V7035">
        <v>30</v>
      </c>
      <c r="W7035">
        <v>1.93</v>
      </c>
      <c r="X7035">
        <v>5</v>
      </c>
      <c r="Y7035">
        <v>0.5</v>
      </c>
      <c r="Z7035">
        <v>0.41</v>
      </c>
      <c r="AA7035">
        <v>40</v>
      </c>
      <c r="AB7035">
        <v>0.62</v>
      </c>
      <c r="AC7035">
        <v>250</v>
      </c>
      <c r="AD7035">
        <v>0.5</v>
      </c>
      <c r="AE7035">
        <v>0.03</v>
      </c>
      <c r="AF7035">
        <v>26</v>
      </c>
      <c r="AG7035">
        <v>1010</v>
      </c>
      <c r="AH7035">
        <v>6</v>
      </c>
      <c r="AI7035">
        <v>1</v>
      </c>
      <c r="AJ7035">
        <v>3</v>
      </c>
      <c r="AK7035">
        <v>44</v>
      </c>
      <c r="AL7035">
        <v>0.08</v>
      </c>
      <c r="AM7035">
        <v>5</v>
      </c>
      <c r="AN7035">
        <v>5</v>
      </c>
      <c r="AO7035">
        <v>35</v>
      </c>
      <c r="AP7035">
        <v>5</v>
      </c>
      <c r="AQ7035">
        <v>26</v>
      </c>
    </row>
    <row r="7036" spans="1:43" hidden="1" x14ac:dyDescent="0.25">
      <c r="A7036" t="s">
        <v>25206</v>
      </c>
      <c r="B7036" t="s">
        <v>25207</v>
      </c>
      <c r="C7036" s="1" t="str">
        <f t="shared" si="494"/>
        <v>21:0134</v>
      </c>
      <c r="D7036" s="1" t="str">
        <f t="shared" si="495"/>
        <v>21:0078</v>
      </c>
      <c r="E7036" t="s">
        <v>25208</v>
      </c>
      <c r="F7036" t="s">
        <v>25209</v>
      </c>
      <c r="H7036">
        <v>52.882776999999997</v>
      </c>
      <c r="I7036">
        <v>-67.153669300000004</v>
      </c>
      <c r="J7036" s="1" t="str">
        <f t="shared" si="492"/>
        <v>Till</v>
      </c>
      <c r="K7036" s="1" t="str">
        <f t="shared" si="493"/>
        <v>&lt;63 micron</v>
      </c>
      <c r="L7036">
        <v>0.2</v>
      </c>
      <c r="M7036">
        <v>0.95</v>
      </c>
      <c r="N7036">
        <v>1</v>
      </c>
      <c r="O7036">
        <v>60</v>
      </c>
      <c r="P7036">
        <v>0.25</v>
      </c>
      <c r="Q7036">
        <v>1</v>
      </c>
      <c r="R7036">
        <v>0.39</v>
      </c>
      <c r="S7036">
        <v>0.25</v>
      </c>
      <c r="T7036">
        <v>5</v>
      </c>
      <c r="U7036">
        <v>61</v>
      </c>
      <c r="V7036">
        <v>16</v>
      </c>
      <c r="W7036">
        <v>1.65</v>
      </c>
      <c r="X7036">
        <v>5</v>
      </c>
      <c r="Y7036">
        <v>0.5</v>
      </c>
      <c r="Z7036">
        <v>0.22</v>
      </c>
      <c r="AA7036">
        <v>30</v>
      </c>
      <c r="AB7036">
        <v>0.43</v>
      </c>
      <c r="AC7036">
        <v>145</v>
      </c>
      <c r="AD7036">
        <v>0.5</v>
      </c>
      <c r="AE7036">
        <v>0.02</v>
      </c>
      <c r="AF7036">
        <v>17</v>
      </c>
      <c r="AG7036">
        <v>1060</v>
      </c>
      <c r="AH7036">
        <v>4</v>
      </c>
      <c r="AI7036">
        <v>1</v>
      </c>
      <c r="AJ7036">
        <v>2</v>
      </c>
      <c r="AK7036">
        <v>40</v>
      </c>
      <c r="AL7036">
        <v>7.0000000000000007E-2</v>
      </c>
      <c r="AM7036">
        <v>5</v>
      </c>
      <c r="AN7036">
        <v>5</v>
      </c>
      <c r="AO7036">
        <v>30</v>
      </c>
      <c r="AP7036">
        <v>5</v>
      </c>
      <c r="AQ7036">
        <v>18</v>
      </c>
    </row>
    <row r="7037" spans="1:43" hidden="1" x14ac:dyDescent="0.25">
      <c r="A7037" t="s">
        <v>25210</v>
      </c>
      <c r="B7037" t="s">
        <v>25211</v>
      </c>
      <c r="C7037" s="1" t="str">
        <f t="shared" si="494"/>
        <v>21:0134</v>
      </c>
      <c r="D7037" s="1" t="str">
        <f t="shared" si="495"/>
        <v>21:0078</v>
      </c>
      <c r="E7037" t="s">
        <v>25212</v>
      </c>
      <c r="F7037" t="s">
        <v>25213</v>
      </c>
      <c r="H7037">
        <v>53.508744800000002</v>
      </c>
      <c r="I7037">
        <v>-63.965718500000001</v>
      </c>
      <c r="J7037" s="1" t="str">
        <f t="shared" si="492"/>
        <v>Till</v>
      </c>
      <c r="K7037" s="1" t="str">
        <f t="shared" si="493"/>
        <v>&lt;63 micron</v>
      </c>
      <c r="L7037">
        <v>0.1</v>
      </c>
      <c r="M7037">
        <v>0.95</v>
      </c>
      <c r="N7037">
        <v>1</v>
      </c>
      <c r="O7037">
        <v>100</v>
      </c>
      <c r="P7037">
        <v>0.25</v>
      </c>
      <c r="Q7037">
        <v>2</v>
      </c>
      <c r="R7037">
        <v>0.76</v>
      </c>
      <c r="S7037">
        <v>0.25</v>
      </c>
      <c r="T7037">
        <v>10</v>
      </c>
      <c r="U7037">
        <v>35</v>
      </c>
      <c r="V7037">
        <v>62</v>
      </c>
      <c r="W7037">
        <v>2.36</v>
      </c>
      <c r="X7037">
        <v>10</v>
      </c>
      <c r="Y7037">
        <v>0.5</v>
      </c>
      <c r="Z7037">
        <v>0.31</v>
      </c>
      <c r="AA7037">
        <v>40</v>
      </c>
      <c r="AB7037">
        <v>0.68</v>
      </c>
      <c r="AC7037">
        <v>275</v>
      </c>
      <c r="AD7037">
        <v>0.5</v>
      </c>
      <c r="AE7037">
        <v>0.02</v>
      </c>
      <c r="AF7037">
        <v>13</v>
      </c>
      <c r="AG7037">
        <v>1360</v>
      </c>
      <c r="AH7037">
        <v>14</v>
      </c>
      <c r="AI7037">
        <v>4</v>
      </c>
      <c r="AJ7037">
        <v>3</v>
      </c>
      <c r="AK7037">
        <v>33</v>
      </c>
      <c r="AL7037">
        <v>0.08</v>
      </c>
      <c r="AM7037">
        <v>5</v>
      </c>
      <c r="AN7037">
        <v>5</v>
      </c>
      <c r="AO7037">
        <v>49</v>
      </c>
      <c r="AP7037">
        <v>5</v>
      </c>
      <c r="AQ7037">
        <v>40</v>
      </c>
    </row>
    <row r="7038" spans="1:43" hidden="1" x14ac:dyDescent="0.25">
      <c r="A7038" t="s">
        <v>25214</v>
      </c>
      <c r="B7038" t="s">
        <v>25215</v>
      </c>
      <c r="C7038" s="1" t="str">
        <f t="shared" si="494"/>
        <v>21:0134</v>
      </c>
      <c r="D7038" s="1" t="str">
        <f t="shared" si="495"/>
        <v>21:0078</v>
      </c>
      <c r="E7038" t="s">
        <v>25216</v>
      </c>
      <c r="F7038" t="s">
        <v>25217</v>
      </c>
      <c r="H7038">
        <v>52.874958700000001</v>
      </c>
      <c r="I7038">
        <v>-67.113878</v>
      </c>
      <c r="J7038" s="1" t="str">
        <f t="shared" si="492"/>
        <v>Till</v>
      </c>
      <c r="K7038" s="1" t="str">
        <f t="shared" si="493"/>
        <v>&lt;63 micron</v>
      </c>
      <c r="L7038">
        <v>1.6</v>
      </c>
      <c r="M7038">
        <v>0.92</v>
      </c>
      <c r="N7038">
        <v>8</v>
      </c>
      <c r="O7038">
        <v>130</v>
      </c>
      <c r="P7038">
        <v>0.25</v>
      </c>
      <c r="Q7038">
        <v>1</v>
      </c>
      <c r="R7038">
        <v>0.46</v>
      </c>
      <c r="S7038">
        <v>0.25</v>
      </c>
      <c r="T7038">
        <v>7</v>
      </c>
      <c r="U7038">
        <v>47</v>
      </c>
      <c r="V7038">
        <v>34</v>
      </c>
      <c r="W7038">
        <v>3.47</v>
      </c>
      <c r="X7038">
        <v>5</v>
      </c>
      <c r="Y7038">
        <v>0.5</v>
      </c>
      <c r="Z7038">
        <v>0.32</v>
      </c>
      <c r="AA7038">
        <v>30</v>
      </c>
      <c r="AB7038">
        <v>0.56000000000000005</v>
      </c>
      <c r="AC7038">
        <v>760</v>
      </c>
      <c r="AD7038">
        <v>0.5</v>
      </c>
      <c r="AE7038">
        <v>0.02</v>
      </c>
      <c r="AF7038">
        <v>21</v>
      </c>
      <c r="AG7038">
        <v>1160</v>
      </c>
      <c r="AH7038">
        <v>2</v>
      </c>
      <c r="AI7038">
        <v>1</v>
      </c>
      <c r="AJ7038">
        <v>3</v>
      </c>
      <c r="AK7038">
        <v>36</v>
      </c>
      <c r="AL7038">
        <v>7.0000000000000007E-2</v>
      </c>
      <c r="AM7038">
        <v>5</v>
      </c>
      <c r="AN7038">
        <v>5</v>
      </c>
      <c r="AO7038">
        <v>28</v>
      </c>
      <c r="AP7038">
        <v>5</v>
      </c>
      <c r="AQ7038">
        <v>26</v>
      </c>
    </row>
    <row r="7039" spans="1:43" hidden="1" x14ac:dyDescent="0.25">
      <c r="A7039" t="s">
        <v>25218</v>
      </c>
      <c r="B7039" t="s">
        <v>25219</v>
      </c>
      <c r="C7039" s="1" t="str">
        <f t="shared" si="494"/>
        <v>21:0134</v>
      </c>
      <c r="D7039" s="1" t="str">
        <f t="shared" si="495"/>
        <v>21:0078</v>
      </c>
      <c r="E7039" t="s">
        <v>25220</v>
      </c>
      <c r="F7039" t="s">
        <v>25221</v>
      </c>
      <c r="H7039">
        <v>52.893839399999997</v>
      </c>
      <c r="I7039">
        <v>-67.058049100000005</v>
      </c>
      <c r="J7039" s="1" t="str">
        <f t="shared" si="492"/>
        <v>Till</v>
      </c>
      <c r="K7039" s="1" t="str">
        <f t="shared" si="493"/>
        <v>&lt;63 micron</v>
      </c>
      <c r="L7039">
        <v>0.6</v>
      </c>
      <c r="M7039">
        <v>1.03</v>
      </c>
      <c r="N7039">
        <v>6</v>
      </c>
      <c r="O7039">
        <v>80</v>
      </c>
      <c r="P7039">
        <v>0.25</v>
      </c>
      <c r="Q7039">
        <v>2</v>
      </c>
      <c r="R7039">
        <v>0.44</v>
      </c>
      <c r="S7039">
        <v>0.25</v>
      </c>
      <c r="T7039">
        <v>9</v>
      </c>
      <c r="U7039">
        <v>52</v>
      </c>
      <c r="V7039">
        <v>24</v>
      </c>
      <c r="W7039">
        <v>3.56</v>
      </c>
      <c r="X7039">
        <v>5</v>
      </c>
      <c r="Y7039">
        <v>0.5</v>
      </c>
      <c r="Z7039">
        <v>0.21</v>
      </c>
      <c r="AA7039">
        <v>30</v>
      </c>
      <c r="AB7039">
        <v>0.44</v>
      </c>
      <c r="AC7039">
        <v>570</v>
      </c>
      <c r="AD7039">
        <v>1</v>
      </c>
      <c r="AE7039">
        <v>0.02</v>
      </c>
      <c r="AF7039">
        <v>20</v>
      </c>
      <c r="AG7039">
        <v>1310</v>
      </c>
      <c r="AH7039">
        <v>8</v>
      </c>
      <c r="AI7039">
        <v>1</v>
      </c>
      <c r="AJ7039">
        <v>3</v>
      </c>
      <c r="AK7039">
        <v>36</v>
      </c>
      <c r="AL7039">
        <v>7.0000000000000007E-2</v>
      </c>
      <c r="AM7039">
        <v>5</v>
      </c>
      <c r="AN7039">
        <v>5</v>
      </c>
      <c r="AO7039">
        <v>31</v>
      </c>
      <c r="AP7039">
        <v>5</v>
      </c>
      <c r="AQ7039">
        <v>22</v>
      </c>
    </row>
    <row r="7040" spans="1:43" hidden="1" x14ac:dyDescent="0.25">
      <c r="A7040" t="s">
        <v>25222</v>
      </c>
      <c r="B7040" t="s">
        <v>25223</v>
      </c>
      <c r="C7040" s="1" t="str">
        <f t="shared" si="494"/>
        <v>21:0134</v>
      </c>
      <c r="D7040" s="1" t="str">
        <f t="shared" si="495"/>
        <v>21:0078</v>
      </c>
      <c r="E7040" t="s">
        <v>25224</v>
      </c>
      <c r="F7040" t="s">
        <v>25225</v>
      </c>
      <c r="H7040">
        <v>52.931685299999998</v>
      </c>
      <c r="I7040">
        <v>-67.008736600000006</v>
      </c>
      <c r="J7040" s="1" t="str">
        <f t="shared" si="492"/>
        <v>Till</v>
      </c>
      <c r="K7040" s="1" t="str">
        <f t="shared" si="493"/>
        <v>&lt;63 micron</v>
      </c>
      <c r="L7040">
        <v>0.6</v>
      </c>
      <c r="M7040">
        <v>1.58</v>
      </c>
      <c r="N7040">
        <v>2</v>
      </c>
      <c r="O7040">
        <v>150</v>
      </c>
      <c r="P7040">
        <v>0.25</v>
      </c>
      <c r="Q7040">
        <v>1</v>
      </c>
      <c r="R7040">
        <v>0.44</v>
      </c>
      <c r="S7040">
        <v>0.25</v>
      </c>
      <c r="T7040">
        <v>15</v>
      </c>
      <c r="U7040">
        <v>151</v>
      </c>
      <c r="V7040">
        <v>46</v>
      </c>
      <c r="W7040">
        <v>4.4000000000000004</v>
      </c>
      <c r="X7040">
        <v>5</v>
      </c>
      <c r="Y7040">
        <v>0.5</v>
      </c>
      <c r="Z7040">
        <v>0.51</v>
      </c>
      <c r="AA7040">
        <v>20</v>
      </c>
      <c r="AB7040">
        <v>0.85</v>
      </c>
      <c r="AC7040">
        <v>690</v>
      </c>
      <c r="AD7040">
        <v>2</v>
      </c>
      <c r="AE7040">
        <v>0.08</v>
      </c>
      <c r="AF7040">
        <v>64</v>
      </c>
      <c r="AG7040">
        <v>1610</v>
      </c>
      <c r="AH7040">
        <v>22</v>
      </c>
      <c r="AI7040">
        <v>1</v>
      </c>
      <c r="AJ7040">
        <v>3</v>
      </c>
      <c r="AK7040">
        <v>31</v>
      </c>
      <c r="AL7040">
        <v>0.11</v>
      </c>
      <c r="AM7040">
        <v>5</v>
      </c>
      <c r="AN7040">
        <v>5</v>
      </c>
      <c r="AO7040">
        <v>37</v>
      </c>
      <c r="AP7040">
        <v>5</v>
      </c>
      <c r="AQ7040">
        <v>38</v>
      </c>
    </row>
    <row r="7041" spans="1:43" hidden="1" x14ac:dyDescent="0.25">
      <c r="A7041" t="s">
        <v>25226</v>
      </c>
      <c r="B7041" t="s">
        <v>25227</v>
      </c>
      <c r="C7041" s="1" t="str">
        <f t="shared" si="494"/>
        <v>21:0134</v>
      </c>
      <c r="D7041" s="1" t="str">
        <f t="shared" si="495"/>
        <v>21:0078</v>
      </c>
      <c r="E7041" t="s">
        <v>25228</v>
      </c>
      <c r="F7041" t="s">
        <v>25229</v>
      </c>
      <c r="H7041">
        <v>52.954801600000003</v>
      </c>
      <c r="I7041">
        <v>-66.9406757</v>
      </c>
      <c r="J7041" s="1" t="str">
        <f t="shared" si="492"/>
        <v>Till</v>
      </c>
      <c r="K7041" s="1" t="str">
        <f t="shared" si="493"/>
        <v>&lt;63 micron</v>
      </c>
      <c r="L7041">
        <v>3.4</v>
      </c>
      <c r="M7041">
        <v>1.87</v>
      </c>
      <c r="N7041">
        <v>18</v>
      </c>
      <c r="O7041">
        <v>190</v>
      </c>
      <c r="P7041">
        <v>0.25</v>
      </c>
      <c r="Q7041">
        <v>1</v>
      </c>
      <c r="R7041">
        <v>0.09</v>
      </c>
      <c r="S7041">
        <v>0.25</v>
      </c>
      <c r="T7041">
        <v>12</v>
      </c>
      <c r="U7041">
        <v>49</v>
      </c>
      <c r="V7041">
        <v>34</v>
      </c>
      <c r="W7041">
        <v>15</v>
      </c>
      <c r="X7041">
        <v>5</v>
      </c>
      <c r="Y7041">
        <v>0.5</v>
      </c>
      <c r="Z7041">
        <v>0.26</v>
      </c>
      <c r="AA7041">
        <v>30</v>
      </c>
      <c r="AB7041">
        <v>0.5</v>
      </c>
      <c r="AC7041">
        <v>9970</v>
      </c>
      <c r="AD7041">
        <v>4</v>
      </c>
      <c r="AE7041">
        <v>5.0000000000000001E-3</v>
      </c>
      <c r="AF7041">
        <v>31</v>
      </c>
      <c r="AG7041">
        <v>690</v>
      </c>
      <c r="AH7041">
        <v>6</v>
      </c>
      <c r="AI7041">
        <v>1</v>
      </c>
      <c r="AJ7041">
        <v>4</v>
      </c>
      <c r="AK7041">
        <v>15</v>
      </c>
      <c r="AL7041">
        <v>0.08</v>
      </c>
      <c r="AM7041">
        <v>5</v>
      </c>
      <c r="AN7041">
        <v>5</v>
      </c>
      <c r="AO7041">
        <v>31</v>
      </c>
      <c r="AP7041">
        <v>5</v>
      </c>
      <c r="AQ7041">
        <v>50</v>
      </c>
    </row>
    <row r="7042" spans="1:43" hidden="1" x14ac:dyDescent="0.25">
      <c r="A7042" t="s">
        <v>25230</v>
      </c>
      <c r="B7042" t="s">
        <v>25231</v>
      </c>
      <c r="C7042" s="1" t="str">
        <f t="shared" si="494"/>
        <v>21:0134</v>
      </c>
      <c r="D7042" s="1" t="str">
        <f t="shared" si="495"/>
        <v>21:0078</v>
      </c>
      <c r="E7042" t="s">
        <v>25232</v>
      </c>
      <c r="F7042" t="s">
        <v>25233</v>
      </c>
      <c r="H7042">
        <v>56.319806900000003</v>
      </c>
      <c r="I7042">
        <v>-63.979857000000003</v>
      </c>
      <c r="J7042" s="1" t="str">
        <f t="shared" si="492"/>
        <v>Till</v>
      </c>
      <c r="K7042" s="1" t="str">
        <f t="shared" si="493"/>
        <v>&lt;63 micron</v>
      </c>
      <c r="L7042">
        <v>0.2</v>
      </c>
      <c r="M7042">
        <v>0.56000000000000005</v>
      </c>
      <c r="N7042">
        <v>2</v>
      </c>
      <c r="O7042">
        <v>30</v>
      </c>
      <c r="P7042">
        <v>6</v>
      </c>
      <c r="Q7042">
        <v>1</v>
      </c>
      <c r="R7042">
        <v>0.52</v>
      </c>
      <c r="S7042">
        <v>0.25</v>
      </c>
      <c r="T7042">
        <v>2</v>
      </c>
      <c r="U7042">
        <v>10</v>
      </c>
      <c r="V7042">
        <v>9</v>
      </c>
      <c r="W7042">
        <v>1.1200000000000001</v>
      </c>
      <c r="X7042">
        <v>5</v>
      </c>
      <c r="Y7042">
        <v>0.5</v>
      </c>
      <c r="Z7042">
        <v>0.08</v>
      </c>
      <c r="AA7042">
        <v>100</v>
      </c>
      <c r="AB7042">
        <v>0.14000000000000001</v>
      </c>
      <c r="AC7042">
        <v>215</v>
      </c>
      <c r="AD7042">
        <v>0.5</v>
      </c>
      <c r="AE7042">
        <v>0.03</v>
      </c>
      <c r="AF7042">
        <v>3</v>
      </c>
      <c r="AG7042">
        <v>660</v>
      </c>
      <c r="AH7042">
        <v>30</v>
      </c>
      <c r="AI7042">
        <v>1</v>
      </c>
      <c r="AJ7042">
        <v>3</v>
      </c>
      <c r="AK7042">
        <v>22</v>
      </c>
      <c r="AL7042">
        <v>0.08</v>
      </c>
      <c r="AM7042">
        <v>5</v>
      </c>
      <c r="AN7042">
        <v>5</v>
      </c>
      <c r="AO7042">
        <v>18</v>
      </c>
      <c r="AP7042">
        <v>5</v>
      </c>
      <c r="AQ7042">
        <v>28</v>
      </c>
    </row>
    <row r="7043" spans="1:43" hidden="1" x14ac:dyDescent="0.25">
      <c r="A7043" t="s">
        <v>25234</v>
      </c>
      <c r="B7043" t="s">
        <v>25235</v>
      </c>
      <c r="C7043" s="1" t="str">
        <f t="shared" si="494"/>
        <v>21:0134</v>
      </c>
      <c r="D7043" s="1" t="str">
        <f t="shared" si="495"/>
        <v>21:0078</v>
      </c>
      <c r="E7043" t="s">
        <v>25236</v>
      </c>
      <c r="F7043" t="s">
        <v>25237</v>
      </c>
      <c r="H7043">
        <v>56.3240798</v>
      </c>
      <c r="I7043">
        <v>-63.950374600000004</v>
      </c>
      <c r="J7043" s="1" t="str">
        <f t="shared" si="492"/>
        <v>Till</v>
      </c>
      <c r="K7043" s="1" t="str">
        <f t="shared" si="493"/>
        <v>&lt;63 micron</v>
      </c>
      <c r="L7043">
        <v>0.2</v>
      </c>
      <c r="M7043">
        <v>0.61</v>
      </c>
      <c r="N7043">
        <v>1</v>
      </c>
      <c r="O7043">
        <v>30</v>
      </c>
      <c r="P7043">
        <v>3.5</v>
      </c>
      <c r="Q7043">
        <v>1</v>
      </c>
      <c r="R7043">
        <v>0.52</v>
      </c>
      <c r="S7043">
        <v>0.25</v>
      </c>
      <c r="T7043">
        <v>2</v>
      </c>
      <c r="U7043">
        <v>11</v>
      </c>
      <c r="V7043">
        <v>7</v>
      </c>
      <c r="W7043">
        <v>1.04</v>
      </c>
      <c r="X7043">
        <v>5</v>
      </c>
      <c r="Y7043">
        <v>0.5</v>
      </c>
      <c r="Z7043">
        <v>0.08</v>
      </c>
      <c r="AA7043">
        <v>70</v>
      </c>
      <c r="AB7043">
        <v>0.14000000000000001</v>
      </c>
      <c r="AC7043">
        <v>140</v>
      </c>
      <c r="AD7043">
        <v>0.5</v>
      </c>
      <c r="AE7043">
        <v>0.04</v>
      </c>
      <c r="AF7043">
        <v>3</v>
      </c>
      <c r="AG7043">
        <v>710</v>
      </c>
      <c r="AH7043">
        <v>26</v>
      </c>
      <c r="AI7043">
        <v>1</v>
      </c>
      <c r="AJ7043">
        <v>3</v>
      </c>
      <c r="AK7043">
        <v>21</v>
      </c>
      <c r="AL7043">
        <v>0.09</v>
      </c>
      <c r="AM7043">
        <v>5</v>
      </c>
      <c r="AN7043">
        <v>5</v>
      </c>
      <c r="AO7043">
        <v>16</v>
      </c>
      <c r="AP7043">
        <v>5</v>
      </c>
      <c r="AQ7043">
        <v>26</v>
      </c>
    </row>
    <row r="7044" spans="1:43" hidden="1" x14ac:dyDescent="0.25">
      <c r="A7044" t="s">
        <v>25238</v>
      </c>
      <c r="B7044" t="s">
        <v>25239</v>
      </c>
      <c r="C7044" s="1" t="str">
        <f t="shared" si="494"/>
        <v>21:0134</v>
      </c>
      <c r="D7044" s="1" t="str">
        <f t="shared" si="495"/>
        <v>21:0078</v>
      </c>
      <c r="E7044" t="s">
        <v>25240</v>
      </c>
      <c r="F7044" t="s">
        <v>25241</v>
      </c>
      <c r="H7044">
        <v>56.363781400000001</v>
      </c>
      <c r="I7044">
        <v>-63.7992043</v>
      </c>
      <c r="J7044" s="1" t="str">
        <f t="shared" si="492"/>
        <v>Till</v>
      </c>
      <c r="K7044" s="1" t="str">
        <f t="shared" si="493"/>
        <v>&lt;63 micron</v>
      </c>
      <c r="L7044">
        <v>0.2</v>
      </c>
      <c r="M7044">
        <v>0.62</v>
      </c>
      <c r="N7044">
        <v>1</v>
      </c>
      <c r="O7044">
        <v>40</v>
      </c>
      <c r="P7044">
        <v>9</v>
      </c>
      <c r="Q7044">
        <v>1</v>
      </c>
      <c r="R7044">
        <v>0.51</v>
      </c>
      <c r="S7044">
        <v>0.25</v>
      </c>
      <c r="T7044">
        <v>2</v>
      </c>
      <c r="U7044">
        <v>12</v>
      </c>
      <c r="V7044">
        <v>8</v>
      </c>
      <c r="W7044">
        <v>1.05</v>
      </c>
      <c r="X7044">
        <v>5</v>
      </c>
      <c r="Y7044">
        <v>0.5</v>
      </c>
      <c r="Z7044">
        <v>0.09</v>
      </c>
      <c r="AA7044">
        <v>90</v>
      </c>
      <c r="AB7044">
        <v>0.14000000000000001</v>
      </c>
      <c r="AC7044">
        <v>135</v>
      </c>
      <c r="AD7044">
        <v>0.5</v>
      </c>
      <c r="AE7044">
        <v>0.03</v>
      </c>
      <c r="AF7044">
        <v>3</v>
      </c>
      <c r="AG7044">
        <v>550</v>
      </c>
      <c r="AH7044">
        <v>28</v>
      </c>
      <c r="AI7044">
        <v>1</v>
      </c>
      <c r="AJ7044">
        <v>3</v>
      </c>
      <c r="AK7044">
        <v>23</v>
      </c>
      <c r="AL7044">
        <v>0.09</v>
      </c>
      <c r="AM7044">
        <v>5</v>
      </c>
      <c r="AN7044">
        <v>5</v>
      </c>
      <c r="AO7044">
        <v>18</v>
      </c>
      <c r="AP7044">
        <v>5</v>
      </c>
      <c r="AQ7044">
        <v>24</v>
      </c>
    </row>
    <row r="7045" spans="1:43" hidden="1" x14ac:dyDescent="0.25">
      <c r="A7045" t="s">
        <v>25242</v>
      </c>
      <c r="B7045" t="s">
        <v>25243</v>
      </c>
      <c r="C7045" s="1" t="str">
        <f t="shared" si="494"/>
        <v>21:0134</v>
      </c>
      <c r="D7045" s="1" t="str">
        <f t="shared" si="495"/>
        <v>21:0078</v>
      </c>
      <c r="E7045" t="s">
        <v>25244</v>
      </c>
      <c r="F7045" t="s">
        <v>25245</v>
      </c>
      <c r="H7045">
        <v>56.378166700000001</v>
      </c>
      <c r="I7045">
        <v>-63.7397542</v>
      </c>
      <c r="J7045" s="1" t="str">
        <f t="shared" si="492"/>
        <v>Till</v>
      </c>
      <c r="K7045" s="1" t="str">
        <f t="shared" si="493"/>
        <v>&lt;63 micron</v>
      </c>
      <c r="L7045">
        <v>0.2</v>
      </c>
      <c r="M7045">
        <v>0.62</v>
      </c>
      <c r="N7045">
        <v>1</v>
      </c>
      <c r="O7045">
        <v>20</v>
      </c>
      <c r="P7045">
        <v>6</v>
      </c>
      <c r="Q7045">
        <v>1</v>
      </c>
      <c r="R7045">
        <v>0.48</v>
      </c>
      <c r="S7045">
        <v>0.25</v>
      </c>
      <c r="T7045">
        <v>1</v>
      </c>
      <c r="U7045">
        <v>10</v>
      </c>
      <c r="V7045">
        <v>8</v>
      </c>
      <c r="W7045">
        <v>1.04</v>
      </c>
      <c r="X7045">
        <v>5</v>
      </c>
      <c r="Y7045">
        <v>0.5</v>
      </c>
      <c r="Z7045">
        <v>0.08</v>
      </c>
      <c r="AA7045">
        <v>80</v>
      </c>
      <c r="AB7045">
        <v>0.12</v>
      </c>
      <c r="AC7045">
        <v>125</v>
      </c>
      <c r="AD7045">
        <v>0.5</v>
      </c>
      <c r="AE7045">
        <v>0.03</v>
      </c>
      <c r="AF7045">
        <v>3</v>
      </c>
      <c r="AG7045">
        <v>600</v>
      </c>
      <c r="AH7045">
        <v>28</v>
      </c>
      <c r="AI7045">
        <v>1</v>
      </c>
      <c r="AJ7045">
        <v>3</v>
      </c>
      <c r="AK7045">
        <v>21</v>
      </c>
      <c r="AL7045">
        <v>0.09</v>
      </c>
      <c r="AM7045">
        <v>5</v>
      </c>
      <c r="AN7045">
        <v>5</v>
      </c>
      <c r="AO7045">
        <v>18</v>
      </c>
      <c r="AP7045">
        <v>5</v>
      </c>
      <c r="AQ7045">
        <v>22</v>
      </c>
    </row>
    <row r="7046" spans="1:43" hidden="1" x14ac:dyDescent="0.25">
      <c r="A7046" t="s">
        <v>25246</v>
      </c>
      <c r="B7046" t="s">
        <v>25247</v>
      </c>
      <c r="C7046" s="1" t="str">
        <f t="shared" si="494"/>
        <v>21:0134</v>
      </c>
      <c r="D7046" s="1" t="str">
        <f t="shared" si="495"/>
        <v>21:0078</v>
      </c>
      <c r="E7046" t="s">
        <v>25248</v>
      </c>
      <c r="F7046" t="s">
        <v>25249</v>
      </c>
      <c r="H7046">
        <v>56.347263599999998</v>
      </c>
      <c r="I7046">
        <v>-63.876846</v>
      </c>
      <c r="J7046" s="1" t="str">
        <f t="shared" si="492"/>
        <v>Till</v>
      </c>
      <c r="K7046" s="1" t="str">
        <f t="shared" si="493"/>
        <v>&lt;63 micron</v>
      </c>
      <c r="L7046">
        <v>0.2</v>
      </c>
      <c r="M7046">
        <v>0.64</v>
      </c>
      <c r="N7046">
        <v>2</v>
      </c>
      <c r="O7046">
        <v>20</v>
      </c>
      <c r="P7046">
        <v>5</v>
      </c>
      <c r="Q7046">
        <v>1</v>
      </c>
      <c r="R7046">
        <v>0.45</v>
      </c>
      <c r="S7046">
        <v>0.25</v>
      </c>
      <c r="T7046">
        <v>2</v>
      </c>
      <c r="U7046">
        <v>11</v>
      </c>
      <c r="V7046">
        <v>6</v>
      </c>
      <c r="W7046">
        <v>1.1000000000000001</v>
      </c>
      <c r="X7046">
        <v>5</v>
      </c>
      <c r="Y7046">
        <v>0.5</v>
      </c>
      <c r="Z7046">
        <v>0.08</v>
      </c>
      <c r="AA7046">
        <v>70</v>
      </c>
      <c r="AB7046">
        <v>0.14000000000000001</v>
      </c>
      <c r="AC7046">
        <v>125</v>
      </c>
      <c r="AD7046">
        <v>0.5</v>
      </c>
      <c r="AE7046">
        <v>0.02</v>
      </c>
      <c r="AF7046">
        <v>3</v>
      </c>
      <c r="AG7046">
        <v>740</v>
      </c>
      <c r="AH7046">
        <v>26</v>
      </c>
      <c r="AI7046">
        <v>1</v>
      </c>
      <c r="AJ7046">
        <v>3</v>
      </c>
      <c r="AK7046">
        <v>18</v>
      </c>
      <c r="AL7046">
        <v>0.08</v>
      </c>
      <c r="AM7046">
        <v>5</v>
      </c>
      <c r="AN7046">
        <v>5</v>
      </c>
      <c r="AO7046">
        <v>20</v>
      </c>
      <c r="AP7046">
        <v>5</v>
      </c>
      <c r="AQ7046">
        <v>28</v>
      </c>
    </row>
    <row r="7047" spans="1:43" hidden="1" x14ac:dyDescent="0.25">
      <c r="A7047" t="s">
        <v>25250</v>
      </c>
      <c r="B7047" t="s">
        <v>25251</v>
      </c>
      <c r="C7047" s="1" t="str">
        <f t="shared" si="494"/>
        <v>21:0134</v>
      </c>
      <c r="D7047" s="1" t="str">
        <f t="shared" si="495"/>
        <v>21:0078</v>
      </c>
      <c r="E7047" t="s">
        <v>25252</v>
      </c>
      <c r="F7047" t="s">
        <v>25253</v>
      </c>
      <c r="H7047">
        <v>56.397833200000001</v>
      </c>
      <c r="I7047">
        <v>-63.694935200000003</v>
      </c>
      <c r="J7047" s="1" t="str">
        <f t="shared" si="492"/>
        <v>Till</v>
      </c>
      <c r="K7047" s="1" t="str">
        <f t="shared" si="493"/>
        <v>&lt;63 micron</v>
      </c>
      <c r="L7047">
        <v>0.2</v>
      </c>
      <c r="M7047">
        <v>0.47</v>
      </c>
      <c r="N7047">
        <v>2</v>
      </c>
      <c r="O7047">
        <v>20</v>
      </c>
      <c r="P7047">
        <v>5</v>
      </c>
      <c r="Q7047">
        <v>1</v>
      </c>
      <c r="R7047">
        <v>0.52</v>
      </c>
      <c r="S7047">
        <v>0.25</v>
      </c>
      <c r="T7047">
        <v>1</v>
      </c>
      <c r="U7047">
        <v>13</v>
      </c>
      <c r="V7047">
        <v>7</v>
      </c>
      <c r="W7047">
        <v>1.03</v>
      </c>
      <c r="X7047">
        <v>5</v>
      </c>
      <c r="Y7047">
        <v>0.5</v>
      </c>
      <c r="Z7047">
        <v>0.06</v>
      </c>
      <c r="AA7047">
        <v>70</v>
      </c>
      <c r="AB7047">
        <v>0.13</v>
      </c>
      <c r="AC7047">
        <v>125</v>
      </c>
      <c r="AD7047">
        <v>0.5</v>
      </c>
      <c r="AE7047">
        <v>0.02</v>
      </c>
      <c r="AF7047">
        <v>3</v>
      </c>
      <c r="AG7047">
        <v>640</v>
      </c>
      <c r="AH7047">
        <v>16</v>
      </c>
      <c r="AI7047">
        <v>1</v>
      </c>
      <c r="AJ7047">
        <v>3</v>
      </c>
      <c r="AK7047">
        <v>24</v>
      </c>
      <c r="AL7047">
        <v>0.08</v>
      </c>
      <c r="AM7047">
        <v>5</v>
      </c>
      <c r="AN7047">
        <v>5</v>
      </c>
      <c r="AO7047">
        <v>20</v>
      </c>
      <c r="AP7047">
        <v>5</v>
      </c>
      <c r="AQ7047">
        <v>18</v>
      </c>
    </row>
    <row r="7048" spans="1:43" hidden="1" x14ac:dyDescent="0.25">
      <c r="A7048" t="s">
        <v>25254</v>
      </c>
      <c r="B7048" t="s">
        <v>25255</v>
      </c>
      <c r="C7048" s="1" t="str">
        <f t="shared" si="494"/>
        <v>21:0134</v>
      </c>
      <c r="D7048" s="1" t="str">
        <f t="shared" si="495"/>
        <v>21:0078</v>
      </c>
      <c r="E7048" t="s">
        <v>25256</v>
      </c>
      <c r="F7048" t="s">
        <v>25257</v>
      </c>
      <c r="H7048">
        <v>54.689377899999997</v>
      </c>
      <c r="I7048">
        <v>-59.912880100000002</v>
      </c>
      <c r="J7048" s="1" t="str">
        <f t="shared" si="492"/>
        <v>Till</v>
      </c>
      <c r="K7048" s="1" t="str">
        <f t="shared" si="493"/>
        <v>&lt;63 micron</v>
      </c>
      <c r="L7048">
        <v>0.1</v>
      </c>
      <c r="M7048">
        <v>2.44</v>
      </c>
      <c r="N7048">
        <v>2</v>
      </c>
      <c r="O7048">
        <v>80</v>
      </c>
      <c r="P7048">
        <v>0.5</v>
      </c>
      <c r="Q7048">
        <v>1</v>
      </c>
      <c r="R7048">
        <v>0.63</v>
      </c>
      <c r="S7048">
        <v>0.25</v>
      </c>
      <c r="T7048">
        <v>10</v>
      </c>
      <c r="U7048">
        <v>41</v>
      </c>
      <c r="V7048">
        <v>24</v>
      </c>
      <c r="W7048">
        <v>3.33</v>
      </c>
      <c r="X7048">
        <v>5</v>
      </c>
      <c r="Y7048">
        <v>0.5</v>
      </c>
      <c r="Z7048">
        <v>0.44</v>
      </c>
      <c r="AA7048">
        <v>30</v>
      </c>
      <c r="AB7048">
        <v>0.95</v>
      </c>
      <c r="AC7048">
        <v>340</v>
      </c>
      <c r="AD7048">
        <v>0.5</v>
      </c>
      <c r="AE7048">
        <v>5.0000000000000001E-3</v>
      </c>
      <c r="AF7048">
        <v>17</v>
      </c>
      <c r="AG7048">
        <v>1290</v>
      </c>
      <c r="AH7048">
        <v>14</v>
      </c>
      <c r="AI7048">
        <v>1</v>
      </c>
      <c r="AJ7048">
        <v>3</v>
      </c>
      <c r="AK7048">
        <v>44</v>
      </c>
      <c r="AL7048">
        <v>0.19</v>
      </c>
      <c r="AM7048">
        <v>5</v>
      </c>
      <c r="AN7048">
        <v>5</v>
      </c>
      <c r="AO7048">
        <v>44</v>
      </c>
      <c r="AP7048">
        <v>5</v>
      </c>
      <c r="AQ7048">
        <v>56</v>
      </c>
    </row>
    <row r="7049" spans="1:43" hidden="1" x14ac:dyDescent="0.25">
      <c r="A7049" t="s">
        <v>25258</v>
      </c>
      <c r="B7049" t="s">
        <v>25259</v>
      </c>
      <c r="C7049" s="1" t="str">
        <f t="shared" si="494"/>
        <v>21:0134</v>
      </c>
      <c r="D7049" s="1" t="str">
        <f t="shared" si="495"/>
        <v>21:0078</v>
      </c>
      <c r="E7049" t="s">
        <v>25260</v>
      </c>
      <c r="F7049" t="s">
        <v>25261</v>
      </c>
      <c r="H7049">
        <v>53.525520299999997</v>
      </c>
      <c r="I7049">
        <v>-64.496733899999995</v>
      </c>
      <c r="J7049" s="1" t="str">
        <f t="shared" si="492"/>
        <v>Till</v>
      </c>
      <c r="K7049" s="1" t="str">
        <f t="shared" si="493"/>
        <v>&lt;63 micron</v>
      </c>
      <c r="L7049">
        <v>0.1</v>
      </c>
      <c r="M7049">
        <v>0.51</v>
      </c>
      <c r="N7049">
        <v>1</v>
      </c>
      <c r="O7049">
        <v>40</v>
      </c>
      <c r="P7049">
        <v>0.25</v>
      </c>
      <c r="Q7049">
        <v>6</v>
      </c>
      <c r="R7049">
        <v>0.41</v>
      </c>
      <c r="S7049">
        <v>0.25</v>
      </c>
      <c r="T7049">
        <v>6</v>
      </c>
      <c r="U7049">
        <v>26</v>
      </c>
      <c r="V7049">
        <v>14</v>
      </c>
      <c r="W7049">
        <v>1.84</v>
      </c>
      <c r="X7049">
        <v>5</v>
      </c>
      <c r="Y7049">
        <v>0.5</v>
      </c>
      <c r="Z7049">
        <v>0.1</v>
      </c>
      <c r="AA7049">
        <v>30</v>
      </c>
      <c r="AB7049">
        <v>0.27</v>
      </c>
      <c r="AC7049">
        <v>145</v>
      </c>
      <c r="AD7049">
        <v>0.5</v>
      </c>
      <c r="AE7049">
        <v>0.02</v>
      </c>
      <c r="AF7049">
        <v>12</v>
      </c>
      <c r="AG7049">
        <v>880</v>
      </c>
      <c r="AH7049">
        <v>4</v>
      </c>
      <c r="AI7049">
        <v>1</v>
      </c>
      <c r="AJ7049">
        <v>2</v>
      </c>
      <c r="AK7049">
        <v>21</v>
      </c>
      <c r="AL7049">
        <v>0.05</v>
      </c>
      <c r="AM7049">
        <v>5</v>
      </c>
      <c r="AN7049">
        <v>5</v>
      </c>
      <c r="AO7049">
        <v>32</v>
      </c>
      <c r="AP7049">
        <v>5</v>
      </c>
      <c r="AQ7049">
        <v>22</v>
      </c>
    </row>
    <row r="7050" spans="1:43" hidden="1" x14ac:dyDescent="0.25">
      <c r="A7050" t="s">
        <v>25262</v>
      </c>
      <c r="B7050" t="s">
        <v>25263</v>
      </c>
      <c r="C7050" s="1" t="str">
        <f t="shared" si="494"/>
        <v>21:0134</v>
      </c>
      <c r="D7050" s="1" t="str">
        <f t="shared" si="495"/>
        <v>21:0078</v>
      </c>
      <c r="E7050" t="s">
        <v>25264</v>
      </c>
      <c r="F7050" t="s">
        <v>25265</v>
      </c>
      <c r="H7050">
        <v>56.410173399999998</v>
      </c>
      <c r="I7050">
        <v>-63.6562658</v>
      </c>
      <c r="J7050" s="1" t="str">
        <f t="shared" si="492"/>
        <v>Till</v>
      </c>
      <c r="K7050" s="1" t="str">
        <f t="shared" si="493"/>
        <v>&lt;63 micron</v>
      </c>
      <c r="L7050">
        <v>0.4</v>
      </c>
      <c r="M7050">
        <v>0.85</v>
      </c>
      <c r="N7050">
        <v>2</v>
      </c>
      <c r="O7050">
        <v>40</v>
      </c>
      <c r="P7050">
        <v>5</v>
      </c>
      <c r="Q7050">
        <v>1</v>
      </c>
      <c r="R7050">
        <v>0.47</v>
      </c>
      <c r="S7050">
        <v>0.25</v>
      </c>
      <c r="T7050">
        <v>3</v>
      </c>
      <c r="U7050">
        <v>16</v>
      </c>
      <c r="V7050">
        <v>14</v>
      </c>
      <c r="W7050">
        <v>1.37</v>
      </c>
      <c r="X7050">
        <v>5</v>
      </c>
      <c r="Y7050">
        <v>0.5</v>
      </c>
      <c r="Z7050">
        <v>0.11</v>
      </c>
      <c r="AA7050">
        <v>60</v>
      </c>
      <c r="AB7050">
        <v>0.25</v>
      </c>
      <c r="AC7050">
        <v>160</v>
      </c>
      <c r="AD7050">
        <v>0.5</v>
      </c>
      <c r="AE7050">
        <v>0.03</v>
      </c>
      <c r="AF7050">
        <v>8</v>
      </c>
      <c r="AG7050">
        <v>680</v>
      </c>
      <c r="AH7050">
        <v>16</v>
      </c>
      <c r="AI7050">
        <v>1</v>
      </c>
      <c r="AJ7050">
        <v>3</v>
      </c>
      <c r="AK7050">
        <v>21</v>
      </c>
      <c r="AL7050">
        <v>0.1</v>
      </c>
      <c r="AM7050">
        <v>5</v>
      </c>
      <c r="AN7050">
        <v>5</v>
      </c>
      <c r="AO7050">
        <v>26</v>
      </c>
      <c r="AP7050">
        <v>5</v>
      </c>
      <c r="AQ7050">
        <v>26</v>
      </c>
    </row>
    <row r="7051" spans="1:43" hidden="1" x14ac:dyDescent="0.25">
      <c r="A7051" t="s">
        <v>25266</v>
      </c>
      <c r="B7051" t="s">
        <v>25267</v>
      </c>
      <c r="C7051" s="1" t="str">
        <f t="shared" si="494"/>
        <v>21:0134</v>
      </c>
      <c r="D7051" s="1" t="str">
        <f t="shared" si="495"/>
        <v>21:0078</v>
      </c>
      <c r="E7051" t="s">
        <v>25268</v>
      </c>
      <c r="F7051" t="s">
        <v>25269</v>
      </c>
      <c r="H7051">
        <v>56.432288100000001</v>
      </c>
      <c r="I7051">
        <v>-63.618946299999998</v>
      </c>
      <c r="J7051" s="1" t="str">
        <f t="shared" si="492"/>
        <v>Till</v>
      </c>
      <c r="K7051" s="1" t="str">
        <f t="shared" si="493"/>
        <v>&lt;63 micron</v>
      </c>
      <c r="L7051">
        <v>0.2</v>
      </c>
      <c r="M7051">
        <v>0.97</v>
      </c>
      <c r="N7051">
        <v>1</v>
      </c>
      <c r="O7051">
        <v>80</v>
      </c>
      <c r="P7051">
        <v>3</v>
      </c>
      <c r="Q7051">
        <v>1</v>
      </c>
      <c r="R7051">
        <v>0.47</v>
      </c>
      <c r="S7051">
        <v>0.25</v>
      </c>
      <c r="T7051">
        <v>8</v>
      </c>
      <c r="U7051">
        <v>20</v>
      </c>
      <c r="V7051">
        <v>44</v>
      </c>
      <c r="W7051">
        <v>1.72</v>
      </c>
      <c r="X7051">
        <v>5</v>
      </c>
      <c r="Y7051">
        <v>0.5</v>
      </c>
      <c r="Z7051">
        <v>0.2</v>
      </c>
      <c r="AA7051">
        <v>50</v>
      </c>
      <c r="AB7051">
        <v>0.36</v>
      </c>
      <c r="AC7051">
        <v>190</v>
      </c>
      <c r="AD7051">
        <v>0.5</v>
      </c>
      <c r="AE7051">
        <v>0.04</v>
      </c>
      <c r="AF7051">
        <v>20</v>
      </c>
      <c r="AG7051">
        <v>770</v>
      </c>
      <c r="AH7051">
        <v>6</v>
      </c>
      <c r="AI7051">
        <v>1</v>
      </c>
      <c r="AJ7051">
        <v>3</v>
      </c>
      <c r="AK7051">
        <v>17</v>
      </c>
      <c r="AL7051">
        <v>0.11</v>
      </c>
      <c r="AM7051">
        <v>5</v>
      </c>
      <c r="AN7051">
        <v>5</v>
      </c>
      <c r="AO7051">
        <v>32</v>
      </c>
      <c r="AP7051">
        <v>5</v>
      </c>
      <c r="AQ7051">
        <v>32</v>
      </c>
    </row>
    <row r="7052" spans="1:43" hidden="1" x14ac:dyDescent="0.25">
      <c r="A7052" t="s">
        <v>25270</v>
      </c>
      <c r="B7052" t="s">
        <v>25271</v>
      </c>
      <c r="C7052" s="1" t="str">
        <f t="shared" si="494"/>
        <v>21:0134</v>
      </c>
      <c r="D7052" s="1" t="str">
        <f t="shared" si="495"/>
        <v>21:0078</v>
      </c>
      <c r="E7052" t="s">
        <v>25272</v>
      </c>
      <c r="F7052" t="s">
        <v>25273</v>
      </c>
      <c r="H7052">
        <v>56.467334800000003</v>
      </c>
      <c r="I7052">
        <v>-63.589896199999998</v>
      </c>
      <c r="J7052" s="1" t="str">
        <f t="shared" si="492"/>
        <v>Till</v>
      </c>
      <c r="K7052" s="1" t="str">
        <f t="shared" si="493"/>
        <v>&lt;63 micron</v>
      </c>
      <c r="L7052">
        <v>0.1</v>
      </c>
      <c r="M7052">
        <v>0.85</v>
      </c>
      <c r="N7052">
        <v>1</v>
      </c>
      <c r="O7052">
        <v>40</v>
      </c>
      <c r="P7052">
        <v>0.5</v>
      </c>
      <c r="Q7052">
        <v>2</v>
      </c>
      <c r="R7052">
        <v>0.49</v>
      </c>
      <c r="S7052">
        <v>0.25</v>
      </c>
      <c r="T7052">
        <v>4</v>
      </c>
      <c r="U7052">
        <v>23</v>
      </c>
      <c r="V7052">
        <v>16</v>
      </c>
      <c r="W7052">
        <v>1.67</v>
      </c>
      <c r="X7052">
        <v>5</v>
      </c>
      <c r="Y7052">
        <v>0.5</v>
      </c>
      <c r="Z7052">
        <v>0.15</v>
      </c>
      <c r="AA7052">
        <v>40</v>
      </c>
      <c r="AB7052">
        <v>0.36</v>
      </c>
      <c r="AC7052">
        <v>160</v>
      </c>
      <c r="AD7052">
        <v>0.5</v>
      </c>
      <c r="AE7052">
        <v>0.08</v>
      </c>
      <c r="AF7052">
        <v>10</v>
      </c>
      <c r="AG7052">
        <v>1240</v>
      </c>
      <c r="AH7052">
        <v>8</v>
      </c>
      <c r="AI7052">
        <v>1</v>
      </c>
      <c r="AJ7052">
        <v>3</v>
      </c>
      <c r="AK7052">
        <v>19</v>
      </c>
      <c r="AL7052">
        <v>0.1</v>
      </c>
      <c r="AM7052">
        <v>5</v>
      </c>
      <c r="AN7052">
        <v>5</v>
      </c>
      <c r="AO7052">
        <v>37</v>
      </c>
      <c r="AP7052">
        <v>5</v>
      </c>
      <c r="AQ7052">
        <v>24</v>
      </c>
    </row>
    <row r="7053" spans="1:43" hidden="1" x14ac:dyDescent="0.25">
      <c r="A7053" t="s">
        <v>25274</v>
      </c>
      <c r="B7053" t="s">
        <v>25275</v>
      </c>
      <c r="C7053" s="1" t="str">
        <f t="shared" si="494"/>
        <v>21:0134</v>
      </c>
      <c r="D7053" s="1" t="str">
        <f t="shared" si="495"/>
        <v>21:0078</v>
      </c>
      <c r="E7053" t="s">
        <v>25276</v>
      </c>
      <c r="F7053" t="s">
        <v>25277</v>
      </c>
      <c r="H7053">
        <v>56.398941999999998</v>
      </c>
      <c r="I7053">
        <v>-63.565428599999997</v>
      </c>
      <c r="J7053" s="1" t="str">
        <f t="shared" si="492"/>
        <v>Till</v>
      </c>
      <c r="K7053" s="1" t="str">
        <f t="shared" si="493"/>
        <v>&lt;63 micron</v>
      </c>
      <c r="L7053">
        <v>0.1</v>
      </c>
      <c r="M7053">
        <v>0.83</v>
      </c>
      <c r="N7053">
        <v>2</v>
      </c>
      <c r="O7053">
        <v>30</v>
      </c>
      <c r="P7053">
        <v>0.25</v>
      </c>
      <c r="Q7053">
        <v>1</v>
      </c>
      <c r="R7053">
        <v>0.47</v>
      </c>
      <c r="S7053">
        <v>0.25</v>
      </c>
      <c r="T7053">
        <v>4</v>
      </c>
      <c r="U7053">
        <v>21</v>
      </c>
      <c r="V7053">
        <v>23</v>
      </c>
      <c r="W7053">
        <v>1.2</v>
      </c>
      <c r="X7053">
        <v>5</v>
      </c>
      <c r="Y7053">
        <v>0.5</v>
      </c>
      <c r="Z7053">
        <v>0.11</v>
      </c>
      <c r="AA7053">
        <v>30</v>
      </c>
      <c r="AB7053">
        <v>0.32</v>
      </c>
      <c r="AC7053">
        <v>120</v>
      </c>
      <c r="AD7053">
        <v>0.5</v>
      </c>
      <c r="AE7053">
        <v>0.02</v>
      </c>
      <c r="AF7053">
        <v>10</v>
      </c>
      <c r="AG7053">
        <v>1060</v>
      </c>
      <c r="AH7053">
        <v>2</v>
      </c>
      <c r="AI7053">
        <v>1</v>
      </c>
      <c r="AJ7053">
        <v>3</v>
      </c>
      <c r="AK7053">
        <v>16</v>
      </c>
      <c r="AL7053">
        <v>0.09</v>
      </c>
      <c r="AM7053">
        <v>5</v>
      </c>
      <c r="AN7053">
        <v>5</v>
      </c>
      <c r="AO7053">
        <v>29</v>
      </c>
      <c r="AP7053">
        <v>5</v>
      </c>
      <c r="AQ7053">
        <v>22</v>
      </c>
    </row>
    <row r="7054" spans="1:43" hidden="1" x14ac:dyDescent="0.25">
      <c r="A7054" t="s">
        <v>25278</v>
      </c>
      <c r="B7054" t="s">
        <v>25279</v>
      </c>
      <c r="C7054" s="1" t="str">
        <f t="shared" si="494"/>
        <v>21:0134</v>
      </c>
      <c r="D7054" s="1" t="str">
        <f t="shared" si="495"/>
        <v>21:0078</v>
      </c>
      <c r="E7054" t="s">
        <v>25280</v>
      </c>
      <c r="F7054" t="s">
        <v>25281</v>
      </c>
      <c r="H7054">
        <v>56.399717699999997</v>
      </c>
      <c r="I7054">
        <v>-63.542677300000001</v>
      </c>
      <c r="J7054" s="1" t="str">
        <f t="shared" si="492"/>
        <v>Till</v>
      </c>
      <c r="K7054" s="1" t="str">
        <f t="shared" si="493"/>
        <v>&lt;63 micron</v>
      </c>
      <c r="L7054">
        <v>0.1</v>
      </c>
      <c r="M7054">
        <v>1.1599999999999999</v>
      </c>
      <c r="N7054">
        <v>4</v>
      </c>
      <c r="O7054">
        <v>60</v>
      </c>
      <c r="P7054">
        <v>0.25</v>
      </c>
      <c r="Q7054">
        <v>1</v>
      </c>
      <c r="R7054">
        <v>0.56999999999999995</v>
      </c>
      <c r="S7054">
        <v>0.25</v>
      </c>
      <c r="T7054">
        <v>11</v>
      </c>
      <c r="U7054">
        <v>28</v>
      </c>
      <c r="V7054">
        <v>54</v>
      </c>
      <c r="W7054">
        <v>2.52</v>
      </c>
      <c r="X7054">
        <v>5</v>
      </c>
      <c r="Y7054">
        <v>0.5</v>
      </c>
      <c r="Z7054">
        <v>0.21</v>
      </c>
      <c r="AA7054">
        <v>40</v>
      </c>
      <c r="AB7054">
        <v>0.64</v>
      </c>
      <c r="AC7054">
        <v>215</v>
      </c>
      <c r="AD7054">
        <v>0.5</v>
      </c>
      <c r="AE7054">
        <v>0.04</v>
      </c>
      <c r="AF7054">
        <v>24</v>
      </c>
      <c r="AG7054">
        <v>880</v>
      </c>
      <c r="AH7054">
        <v>4</v>
      </c>
      <c r="AI7054">
        <v>1</v>
      </c>
      <c r="AJ7054">
        <v>4</v>
      </c>
      <c r="AK7054">
        <v>20</v>
      </c>
      <c r="AL7054">
        <v>0.13</v>
      </c>
      <c r="AM7054">
        <v>5</v>
      </c>
      <c r="AN7054">
        <v>5</v>
      </c>
      <c r="AO7054">
        <v>51</v>
      </c>
      <c r="AP7054">
        <v>5</v>
      </c>
      <c r="AQ7054">
        <v>50</v>
      </c>
    </row>
    <row r="7055" spans="1:43" hidden="1" x14ac:dyDescent="0.25">
      <c r="A7055" t="s">
        <v>25282</v>
      </c>
      <c r="B7055" t="s">
        <v>25283</v>
      </c>
      <c r="C7055" s="1" t="str">
        <f t="shared" si="494"/>
        <v>21:0134</v>
      </c>
      <c r="D7055" s="1" t="str">
        <f t="shared" si="495"/>
        <v>21:0078</v>
      </c>
      <c r="E7055" t="s">
        <v>25284</v>
      </c>
      <c r="F7055" t="s">
        <v>25285</v>
      </c>
      <c r="H7055">
        <v>56.327917200000002</v>
      </c>
      <c r="I7055">
        <v>-64.130141800000004</v>
      </c>
      <c r="J7055" s="1" t="str">
        <f t="shared" si="492"/>
        <v>Till</v>
      </c>
      <c r="K7055" s="1" t="str">
        <f t="shared" si="493"/>
        <v>&lt;63 micron</v>
      </c>
      <c r="L7055">
        <v>0.1</v>
      </c>
      <c r="M7055">
        <v>0.56999999999999995</v>
      </c>
      <c r="N7055">
        <v>1</v>
      </c>
      <c r="O7055">
        <v>20</v>
      </c>
      <c r="P7055">
        <v>1.5</v>
      </c>
      <c r="Q7055">
        <v>1</v>
      </c>
      <c r="R7055">
        <v>0.41</v>
      </c>
      <c r="S7055">
        <v>0.25</v>
      </c>
      <c r="T7055">
        <v>2</v>
      </c>
      <c r="U7055">
        <v>11</v>
      </c>
      <c r="V7055">
        <v>9</v>
      </c>
      <c r="W7055">
        <v>1.01</v>
      </c>
      <c r="X7055">
        <v>5</v>
      </c>
      <c r="Y7055">
        <v>0.5</v>
      </c>
      <c r="Z7055">
        <v>0.1</v>
      </c>
      <c r="AA7055">
        <v>40</v>
      </c>
      <c r="AB7055">
        <v>0.15</v>
      </c>
      <c r="AC7055">
        <v>115</v>
      </c>
      <c r="AD7055">
        <v>0.5</v>
      </c>
      <c r="AE7055">
        <v>0.02</v>
      </c>
      <c r="AF7055">
        <v>4</v>
      </c>
      <c r="AG7055">
        <v>790</v>
      </c>
      <c r="AH7055">
        <v>16</v>
      </c>
      <c r="AI7055">
        <v>1</v>
      </c>
      <c r="AJ7055">
        <v>2</v>
      </c>
      <c r="AK7055">
        <v>16</v>
      </c>
      <c r="AL7055">
        <v>0.06</v>
      </c>
      <c r="AM7055">
        <v>5</v>
      </c>
      <c r="AN7055">
        <v>5</v>
      </c>
      <c r="AO7055">
        <v>18</v>
      </c>
      <c r="AP7055">
        <v>5</v>
      </c>
      <c r="AQ7055">
        <v>24</v>
      </c>
    </row>
    <row r="7056" spans="1:43" hidden="1" x14ac:dyDescent="0.25">
      <c r="A7056" t="s">
        <v>25286</v>
      </c>
      <c r="B7056" t="s">
        <v>25287</v>
      </c>
      <c r="C7056" s="1" t="str">
        <f t="shared" si="494"/>
        <v>21:0134</v>
      </c>
      <c r="D7056" s="1" t="str">
        <f t="shared" si="495"/>
        <v>21:0078</v>
      </c>
      <c r="E7056" t="s">
        <v>25288</v>
      </c>
      <c r="F7056" t="s">
        <v>25289</v>
      </c>
      <c r="H7056">
        <v>56.526909699999997</v>
      </c>
      <c r="I7056">
        <v>-63.381531899999999</v>
      </c>
      <c r="J7056" s="1" t="str">
        <f t="shared" si="492"/>
        <v>Till</v>
      </c>
      <c r="K7056" s="1" t="str">
        <f t="shared" si="493"/>
        <v>&lt;63 micron</v>
      </c>
      <c r="L7056">
        <v>0.1</v>
      </c>
      <c r="M7056">
        <v>0.56000000000000005</v>
      </c>
      <c r="N7056">
        <v>1</v>
      </c>
      <c r="O7056">
        <v>30</v>
      </c>
      <c r="P7056">
        <v>0.25</v>
      </c>
      <c r="Q7056">
        <v>1</v>
      </c>
      <c r="R7056">
        <v>0.43</v>
      </c>
      <c r="S7056">
        <v>0.25</v>
      </c>
      <c r="T7056">
        <v>3</v>
      </c>
      <c r="U7056">
        <v>19</v>
      </c>
      <c r="V7056">
        <v>13</v>
      </c>
      <c r="W7056">
        <v>1.25</v>
      </c>
      <c r="X7056">
        <v>5</v>
      </c>
      <c r="Y7056">
        <v>0.5</v>
      </c>
      <c r="Z7056">
        <v>0.09</v>
      </c>
      <c r="AA7056">
        <v>30</v>
      </c>
      <c r="AB7056">
        <v>0.18</v>
      </c>
      <c r="AC7056">
        <v>95</v>
      </c>
      <c r="AD7056">
        <v>0.5</v>
      </c>
      <c r="AE7056">
        <v>0.03</v>
      </c>
      <c r="AF7056">
        <v>8</v>
      </c>
      <c r="AG7056">
        <v>860</v>
      </c>
      <c r="AH7056">
        <v>4</v>
      </c>
      <c r="AI7056">
        <v>1</v>
      </c>
      <c r="AJ7056">
        <v>2</v>
      </c>
      <c r="AK7056">
        <v>15</v>
      </c>
      <c r="AL7056">
        <v>0.05</v>
      </c>
      <c r="AM7056">
        <v>5</v>
      </c>
      <c r="AN7056">
        <v>5</v>
      </c>
      <c r="AO7056">
        <v>33</v>
      </c>
      <c r="AP7056">
        <v>5</v>
      </c>
      <c r="AQ7056">
        <v>12</v>
      </c>
    </row>
    <row r="7057" spans="1:43" hidden="1" x14ac:dyDescent="0.25">
      <c r="A7057" t="s">
        <v>25290</v>
      </c>
      <c r="B7057" t="s">
        <v>25291</v>
      </c>
      <c r="C7057" s="1" t="str">
        <f t="shared" si="494"/>
        <v>21:0134</v>
      </c>
      <c r="D7057" s="1" t="str">
        <f t="shared" si="495"/>
        <v>21:0078</v>
      </c>
      <c r="E7057" t="s">
        <v>25292</v>
      </c>
      <c r="F7057" t="s">
        <v>25293</v>
      </c>
      <c r="H7057">
        <v>56.546669899999998</v>
      </c>
      <c r="I7057">
        <v>-63.319845899999997</v>
      </c>
      <c r="J7057" s="1" t="str">
        <f t="shared" si="492"/>
        <v>Till</v>
      </c>
      <c r="K7057" s="1" t="str">
        <f t="shared" si="493"/>
        <v>&lt;63 micron</v>
      </c>
      <c r="L7057">
        <v>0.1</v>
      </c>
      <c r="M7057">
        <v>0.62</v>
      </c>
      <c r="N7057">
        <v>1</v>
      </c>
      <c r="O7057">
        <v>30</v>
      </c>
      <c r="P7057">
        <v>0.25</v>
      </c>
      <c r="Q7057">
        <v>1</v>
      </c>
      <c r="R7057">
        <v>0.47</v>
      </c>
      <c r="S7057">
        <v>0.25</v>
      </c>
      <c r="T7057">
        <v>4</v>
      </c>
      <c r="U7057">
        <v>20</v>
      </c>
      <c r="V7057">
        <v>15</v>
      </c>
      <c r="W7057">
        <v>1.43</v>
      </c>
      <c r="X7057">
        <v>5</v>
      </c>
      <c r="Y7057">
        <v>0.5</v>
      </c>
      <c r="Z7057">
        <v>0.09</v>
      </c>
      <c r="AA7057">
        <v>40</v>
      </c>
      <c r="AB7057">
        <v>0.21</v>
      </c>
      <c r="AC7057">
        <v>115</v>
      </c>
      <c r="AD7057">
        <v>0.5</v>
      </c>
      <c r="AE7057">
        <v>0.03</v>
      </c>
      <c r="AF7057">
        <v>10</v>
      </c>
      <c r="AG7057">
        <v>940</v>
      </c>
      <c r="AH7057">
        <v>2</v>
      </c>
      <c r="AI7057">
        <v>1</v>
      </c>
      <c r="AJ7057">
        <v>3</v>
      </c>
      <c r="AK7057">
        <v>16</v>
      </c>
      <c r="AL7057">
        <v>0.06</v>
      </c>
      <c r="AM7057">
        <v>5</v>
      </c>
      <c r="AN7057">
        <v>5</v>
      </c>
      <c r="AO7057">
        <v>36</v>
      </c>
      <c r="AP7057">
        <v>5</v>
      </c>
      <c r="AQ7057">
        <v>14</v>
      </c>
    </row>
    <row r="7058" spans="1:43" hidden="1" x14ac:dyDescent="0.25">
      <c r="A7058" t="s">
        <v>25294</v>
      </c>
      <c r="B7058" t="s">
        <v>25295</v>
      </c>
      <c r="C7058" s="1" t="str">
        <f t="shared" si="494"/>
        <v>21:0134</v>
      </c>
      <c r="D7058" s="1" t="str">
        <f t="shared" si="495"/>
        <v>21:0078</v>
      </c>
      <c r="E7058" t="s">
        <v>25296</v>
      </c>
      <c r="F7058" t="s">
        <v>25297</v>
      </c>
      <c r="H7058">
        <v>56.574013299999997</v>
      </c>
      <c r="I7058">
        <v>-63.268562799999998</v>
      </c>
      <c r="J7058" s="1" t="str">
        <f t="shared" si="492"/>
        <v>Till</v>
      </c>
      <c r="K7058" s="1" t="str">
        <f t="shared" si="493"/>
        <v>&lt;63 micron</v>
      </c>
      <c r="L7058">
        <v>0.1</v>
      </c>
      <c r="M7058">
        <v>0.86</v>
      </c>
      <c r="N7058">
        <v>1</v>
      </c>
      <c r="O7058">
        <v>60</v>
      </c>
      <c r="P7058">
        <v>0.25</v>
      </c>
      <c r="Q7058">
        <v>1</v>
      </c>
      <c r="R7058">
        <v>0.65</v>
      </c>
      <c r="S7058">
        <v>0.25</v>
      </c>
      <c r="T7058">
        <v>6</v>
      </c>
      <c r="U7058">
        <v>25</v>
      </c>
      <c r="V7058">
        <v>21</v>
      </c>
      <c r="W7058">
        <v>1.74</v>
      </c>
      <c r="X7058">
        <v>5</v>
      </c>
      <c r="Y7058">
        <v>0.5</v>
      </c>
      <c r="Z7058">
        <v>0.16</v>
      </c>
      <c r="AA7058">
        <v>50</v>
      </c>
      <c r="AB7058">
        <v>0.34</v>
      </c>
      <c r="AC7058">
        <v>175</v>
      </c>
      <c r="AD7058">
        <v>0.5</v>
      </c>
      <c r="AE7058">
        <v>0.05</v>
      </c>
      <c r="AF7058">
        <v>14</v>
      </c>
      <c r="AG7058">
        <v>980</v>
      </c>
      <c r="AH7058">
        <v>2</v>
      </c>
      <c r="AI7058">
        <v>1</v>
      </c>
      <c r="AJ7058">
        <v>4</v>
      </c>
      <c r="AK7058">
        <v>25</v>
      </c>
      <c r="AL7058">
        <v>0.1</v>
      </c>
      <c r="AM7058">
        <v>5</v>
      </c>
      <c r="AN7058">
        <v>5</v>
      </c>
      <c r="AO7058">
        <v>40</v>
      </c>
      <c r="AP7058">
        <v>5</v>
      </c>
      <c r="AQ7058">
        <v>22</v>
      </c>
    </row>
    <row r="7059" spans="1:43" hidden="1" x14ac:dyDescent="0.25">
      <c r="A7059" t="s">
        <v>25298</v>
      </c>
      <c r="B7059" t="s">
        <v>25299</v>
      </c>
      <c r="C7059" s="1" t="str">
        <f t="shared" si="494"/>
        <v>21:0134</v>
      </c>
      <c r="D7059" s="1" t="str">
        <f t="shared" si="495"/>
        <v>21:0078</v>
      </c>
      <c r="E7059" t="s">
        <v>25300</v>
      </c>
      <c r="F7059" t="s">
        <v>25301</v>
      </c>
      <c r="H7059">
        <v>53.630648899999997</v>
      </c>
      <c r="I7059">
        <v>-64.407822899999999</v>
      </c>
      <c r="J7059" s="1" t="str">
        <f t="shared" si="492"/>
        <v>Till</v>
      </c>
      <c r="K7059" s="1" t="str">
        <f t="shared" si="493"/>
        <v>&lt;63 micron</v>
      </c>
      <c r="L7059">
        <v>0.1</v>
      </c>
      <c r="M7059">
        <v>0.83</v>
      </c>
      <c r="N7059">
        <v>1</v>
      </c>
      <c r="O7059">
        <v>50</v>
      </c>
      <c r="P7059">
        <v>0.25</v>
      </c>
      <c r="Q7059">
        <v>1</v>
      </c>
      <c r="R7059">
        <v>0.5</v>
      </c>
      <c r="S7059">
        <v>0.25</v>
      </c>
      <c r="T7059">
        <v>9</v>
      </c>
      <c r="U7059">
        <v>36</v>
      </c>
      <c r="V7059">
        <v>19</v>
      </c>
      <c r="W7059">
        <v>2.0699999999999998</v>
      </c>
      <c r="X7059">
        <v>5</v>
      </c>
      <c r="Y7059">
        <v>0.5</v>
      </c>
      <c r="Z7059">
        <v>0.12</v>
      </c>
      <c r="AA7059">
        <v>30</v>
      </c>
      <c r="AB7059">
        <v>0.38</v>
      </c>
      <c r="AC7059">
        <v>195</v>
      </c>
      <c r="AD7059">
        <v>0.5</v>
      </c>
      <c r="AE7059">
        <v>0.03</v>
      </c>
      <c r="AF7059">
        <v>13</v>
      </c>
      <c r="AG7059">
        <v>990</v>
      </c>
      <c r="AH7059">
        <v>8</v>
      </c>
      <c r="AI7059">
        <v>2</v>
      </c>
      <c r="AJ7059">
        <v>2</v>
      </c>
      <c r="AK7059">
        <v>32</v>
      </c>
      <c r="AL7059">
        <v>0.08</v>
      </c>
      <c r="AM7059">
        <v>5</v>
      </c>
      <c r="AN7059">
        <v>5</v>
      </c>
      <c r="AO7059">
        <v>39</v>
      </c>
      <c r="AP7059">
        <v>5</v>
      </c>
      <c r="AQ7059">
        <v>24</v>
      </c>
    </row>
    <row r="7060" spans="1:43" hidden="1" x14ac:dyDescent="0.25">
      <c r="A7060" t="s">
        <v>25302</v>
      </c>
      <c r="B7060" t="s">
        <v>25303</v>
      </c>
      <c r="C7060" s="1" t="str">
        <f t="shared" si="494"/>
        <v>21:0134</v>
      </c>
      <c r="D7060" s="1" t="str">
        <f t="shared" si="495"/>
        <v>21:0078</v>
      </c>
      <c r="E7060" t="s">
        <v>25304</v>
      </c>
      <c r="F7060" t="s">
        <v>25305</v>
      </c>
      <c r="H7060">
        <v>56.590814000000002</v>
      </c>
      <c r="I7060">
        <v>-63.246699599999999</v>
      </c>
      <c r="J7060" s="1" t="str">
        <f t="shared" si="492"/>
        <v>Till</v>
      </c>
      <c r="K7060" s="1" t="str">
        <f t="shared" si="493"/>
        <v>&lt;63 micron</v>
      </c>
      <c r="L7060">
        <v>0.1</v>
      </c>
      <c r="M7060">
        <v>0.79</v>
      </c>
      <c r="N7060">
        <v>2</v>
      </c>
      <c r="O7060">
        <v>40</v>
      </c>
      <c r="P7060">
        <v>0.25</v>
      </c>
      <c r="Q7060">
        <v>1</v>
      </c>
      <c r="R7060">
        <v>0.66</v>
      </c>
      <c r="S7060">
        <v>0.25</v>
      </c>
      <c r="T7060">
        <v>7</v>
      </c>
      <c r="U7060">
        <v>26</v>
      </c>
      <c r="V7060">
        <v>25</v>
      </c>
      <c r="W7060">
        <v>1.99</v>
      </c>
      <c r="X7060">
        <v>5</v>
      </c>
      <c r="Y7060">
        <v>0.5</v>
      </c>
      <c r="Z7060">
        <v>0.17</v>
      </c>
      <c r="AA7060">
        <v>40</v>
      </c>
      <c r="AB7060">
        <v>0.42</v>
      </c>
      <c r="AC7060">
        <v>195</v>
      </c>
      <c r="AD7060">
        <v>0.5</v>
      </c>
      <c r="AE7060">
        <v>0.09</v>
      </c>
      <c r="AF7060">
        <v>15</v>
      </c>
      <c r="AG7060">
        <v>1190</v>
      </c>
      <c r="AH7060">
        <v>6</v>
      </c>
      <c r="AI7060">
        <v>1</v>
      </c>
      <c r="AJ7060">
        <v>4</v>
      </c>
      <c r="AK7060">
        <v>20</v>
      </c>
      <c r="AL7060">
        <v>0.08</v>
      </c>
      <c r="AM7060">
        <v>5</v>
      </c>
      <c r="AN7060">
        <v>5</v>
      </c>
      <c r="AO7060">
        <v>47</v>
      </c>
      <c r="AP7060">
        <v>5</v>
      </c>
      <c r="AQ7060">
        <v>22</v>
      </c>
    </row>
    <row r="7061" spans="1:43" hidden="1" x14ac:dyDescent="0.25">
      <c r="A7061" t="s">
        <v>25306</v>
      </c>
      <c r="B7061" t="s">
        <v>25307</v>
      </c>
      <c r="C7061" s="1" t="str">
        <f t="shared" si="494"/>
        <v>21:0134</v>
      </c>
      <c r="D7061" s="1" t="str">
        <f t="shared" si="495"/>
        <v>21:0078</v>
      </c>
      <c r="E7061" t="s">
        <v>25308</v>
      </c>
      <c r="F7061" t="s">
        <v>25309</v>
      </c>
      <c r="H7061">
        <v>56.619784899999999</v>
      </c>
      <c r="I7061">
        <v>-63.289827199999998</v>
      </c>
      <c r="J7061" s="1" t="str">
        <f t="shared" ref="J7061:J7124" si="496">HYPERLINK("http://geochem.nrcan.gc.ca/cdogs/content/kwd/kwd020044_e.htm", "Till")</f>
        <v>Till</v>
      </c>
      <c r="K7061" s="1" t="str">
        <f t="shared" si="493"/>
        <v>&lt;63 micron</v>
      </c>
      <c r="L7061">
        <v>0.1</v>
      </c>
      <c r="M7061">
        <v>1.05</v>
      </c>
      <c r="N7061">
        <v>2</v>
      </c>
      <c r="O7061">
        <v>40</v>
      </c>
      <c r="P7061">
        <v>0.25</v>
      </c>
      <c r="Q7061">
        <v>1</v>
      </c>
      <c r="R7061">
        <v>0.52</v>
      </c>
      <c r="S7061">
        <v>0.25</v>
      </c>
      <c r="T7061">
        <v>5</v>
      </c>
      <c r="U7061">
        <v>26</v>
      </c>
      <c r="V7061">
        <v>14</v>
      </c>
      <c r="W7061">
        <v>1.7</v>
      </c>
      <c r="X7061">
        <v>5</v>
      </c>
      <c r="Y7061">
        <v>0.5</v>
      </c>
      <c r="Z7061">
        <v>0.14000000000000001</v>
      </c>
      <c r="AA7061">
        <v>40</v>
      </c>
      <c r="AB7061">
        <v>0.37</v>
      </c>
      <c r="AC7061">
        <v>155</v>
      </c>
      <c r="AD7061">
        <v>0.5</v>
      </c>
      <c r="AE7061">
        <v>0.03</v>
      </c>
      <c r="AF7061">
        <v>11</v>
      </c>
      <c r="AG7061">
        <v>1050</v>
      </c>
      <c r="AH7061">
        <v>4</v>
      </c>
      <c r="AI7061">
        <v>1</v>
      </c>
      <c r="AJ7061">
        <v>4</v>
      </c>
      <c r="AK7061">
        <v>18</v>
      </c>
      <c r="AL7061">
        <v>0.11</v>
      </c>
      <c r="AM7061">
        <v>5</v>
      </c>
      <c r="AN7061">
        <v>5</v>
      </c>
      <c r="AO7061">
        <v>40</v>
      </c>
      <c r="AP7061">
        <v>5</v>
      </c>
      <c r="AQ7061">
        <v>20</v>
      </c>
    </row>
    <row r="7062" spans="1:43" hidden="1" x14ac:dyDescent="0.25">
      <c r="A7062" t="s">
        <v>25310</v>
      </c>
      <c r="B7062" t="s">
        <v>25311</v>
      </c>
      <c r="C7062" s="1" t="str">
        <f t="shared" si="494"/>
        <v>21:0134</v>
      </c>
      <c r="D7062" s="1" t="str">
        <f t="shared" si="495"/>
        <v>21:0078</v>
      </c>
      <c r="E7062" t="s">
        <v>25312</v>
      </c>
      <c r="F7062" t="s">
        <v>25313</v>
      </c>
      <c r="H7062">
        <v>56.343679700000003</v>
      </c>
      <c r="I7062">
        <v>-64.130849999999995</v>
      </c>
      <c r="J7062" s="1" t="str">
        <f t="shared" si="496"/>
        <v>Till</v>
      </c>
      <c r="K7062" s="1" t="str">
        <f t="shared" si="493"/>
        <v>&lt;63 micron</v>
      </c>
      <c r="L7062">
        <v>0.1</v>
      </c>
      <c r="M7062">
        <v>0.67</v>
      </c>
      <c r="N7062">
        <v>1</v>
      </c>
      <c r="O7062">
        <v>20</v>
      </c>
      <c r="P7062">
        <v>0.25</v>
      </c>
      <c r="Q7062">
        <v>1</v>
      </c>
      <c r="R7062">
        <v>0.44</v>
      </c>
      <c r="S7062">
        <v>0.25</v>
      </c>
      <c r="T7062">
        <v>2</v>
      </c>
      <c r="U7062">
        <v>10</v>
      </c>
      <c r="V7062">
        <v>6</v>
      </c>
      <c r="W7062">
        <v>1.05</v>
      </c>
      <c r="X7062">
        <v>5</v>
      </c>
      <c r="Y7062">
        <v>0.5</v>
      </c>
      <c r="Z7062">
        <v>0.09</v>
      </c>
      <c r="AA7062">
        <v>40</v>
      </c>
      <c r="AB7062">
        <v>0.16</v>
      </c>
      <c r="AC7062">
        <v>115</v>
      </c>
      <c r="AD7062">
        <v>0.5</v>
      </c>
      <c r="AE7062">
        <v>0.02</v>
      </c>
      <c r="AF7062">
        <v>4</v>
      </c>
      <c r="AG7062">
        <v>790</v>
      </c>
      <c r="AH7062">
        <v>4</v>
      </c>
      <c r="AI7062">
        <v>1</v>
      </c>
      <c r="AJ7062">
        <v>3</v>
      </c>
      <c r="AK7062">
        <v>17</v>
      </c>
      <c r="AL7062">
        <v>7.0000000000000007E-2</v>
      </c>
      <c r="AM7062">
        <v>5</v>
      </c>
      <c r="AN7062">
        <v>5</v>
      </c>
      <c r="AO7062">
        <v>18</v>
      </c>
      <c r="AP7062">
        <v>5</v>
      </c>
      <c r="AQ7062">
        <v>14</v>
      </c>
    </row>
    <row r="7063" spans="1:43" hidden="1" x14ac:dyDescent="0.25">
      <c r="A7063" t="s">
        <v>25314</v>
      </c>
      <c r="B7063" t="s">
        <v>25315</v>
      </c>
      <c r="C7063" s="1" t="str">
        <f t="shared" si="494"/>
        <v>21:0134</v>
      </c>
      <c r="D7063" s="1" t="str">
        <f t="shared" si="495"/>
        <v>21:0078</v>
      </c>
      <c r="E7063" t="s">
        <v>25316</v>
      </c>
      <c r="F7063" t="s">
        <v>25317</v>
      </c>
      <c r="H7063">
        <v>56.339621899999997</v>
      </c>
      <c r="I7063">
        <v>-64.1225606</v>
      </c>
      <c r="J7063" s="1" t="str">
        <f t="shared" si="496"/>
        <v>Till</v>
      </c>
      <c r="K7063" s="1" t="str">
        <f t="shared" si="493"/>
        <v>&lt;63 micron</v>
      </c>
      <c r="L7063">
        <v>0.1</v>
      </c>
      <c r="M7063">
        <v>0.61</v>
      </c>
      <c r="N7063">
        <v>1</v>
      </c>
      <c r="O7063">
        <v>20</v>
      </c>
      <c r="P7063">
        <v>0.25</v>
      </c>
      <c r="Q7063">
        <v>1</v>
      </c>
      <c r="R7063">
        <v>0.39</v>
      </c>
      <c r="S7063">
        <v>0.25</v>
      </c>
      <c r="T7063">
        <v>2</v>
      </c>
      <c r="U7063">
        <v>11</v>
      </c>
      <c r="V7063">
        <v>8</v>
      </c>
      <c r="W7063">
        <v>1.0900000000000001</v>
      </c>
      <c r="X7063">
        <v>5</v>
      </c>
      <c r="Y7063">
        <v>0.5</v>
      </c>
      <c r="Z7063">
        <v>0.11</v>
      </c>
      <c r="AA7063">
        <v>40</v>
      </c>
      <c r="AB7063">
        <v>0.16</v>
      </c>
      <c r="AC7063">
        <v>120</v>
      </c>
      <c r="AD7063">
        <v>0.5</v>
      </c>
      <c r="AE7063">
        <v>0.02</v>
      </c>
      <c r="AF7063">
        <v>3</v>
      </c>
      <c r="AG7063">
        <v>850</v>
      </c>
      <c r="AH7063">
        <v>6</v>
      </c>
      <c r="AI7063">
        <v>1</v>
      </c>
      <c r="AJ7063">
        <v>2</v>
      </c>
      <c r="AK7063">
        <v>14</v>
      </c>
      <c r="AL7063">
        <v>0.06</v>
      </c>
      <c r="AM7063">
        <v>5</v>
      </c>
      <c r="AN7063">
        <v>5</v>
      </c>
      <c r="AO7063">
        <v>18</v>
      </c>
      <c r="AP7063">
        <v>5</v>
      </c>
      <c r="AQ7063">
        <v>18</v>
      </c>
    </row>
    <row r="7064" spans="1:43" hidden="1" x14ac:dyDescent="0.25">
      <c r="A7064" t="s">
        <v>25318</v>
      </c>
      <c r="B7064" t="s">
        <v>25319</v>
      </c>
      <c r="C7064" s="1" t="str">
        <f t="shared" si="494"/>
        <v>21:0134</v>
      </c>
      <c r="D7064" s="1" t="str">
        <f t="shared" si="495"/>
        <v>21:0078</v>
      </c>
      <c r="E7064" t="s">
        <v>25320</v>
      </c>
      <c r="F7064" t="s">
        <v>25321</v>
      </c>
      <c r="H7064">
        <v>56.337177500000003</v>
      </c>
      <c r="I7064">
        <v>-64.124591800000005</v>
      </c>
      <c r="J7064" s="1" t="str">
        <f t="shared" si="496"/>
        <v>Till</v>
      </c>
      <c r="K7064" s="1" t="str">
        <f t="shared" si="493"/>
        <v>&lt;63 micron</v>
      </c>
      <c r="L7064">
        <v>0.1</v>
      </c>
      <c r="M7064">
        <v>0.46</v>
      </c>
      <c r="N7064">
        <v>1</v>
      </c>
      <c r="O7064">
        <v>10</v>
      </c>
      <c r="P7064">
        <v>0.25</v>
      </c>
      <c r="Q7064">
        <v>1</v>
      </c>
      <c r="R7064">
        <v>0.35</v>
      </c>
      <c r="S7064">
        <v>0.25</v>
      </c>
      <c r="T7064">
        <v>1</v>
      </c>
      <c r="U7064">
        <v>7</v>
      </c>
      <c r="V7064">
        <v>7</v>
      </c>
      <c r="W7064">
        <v>0.77</v>
      </c>
      <c r="X7064">
        <v>5</v>
      </c>
      <c r="Y7064">
        <v>0.5</v>
      </c>
      <c r="Z7064">
        <v>7.0000000000000007E-2</v>
      </c>
      <c r="AA7064">
        <v>30</v>
      </c>
      <c r="AB7064">
        <v>0.11</v>
      </c>
      <c r="AC7064">
        <v>80</v>
      </c>
      <c r="AD7064">
        <v>0.5</v>
      </c>
      <c r="AE7064">
        <v>0.01</v>
      </c>
      <c r="AF7064">
        <v>2</v>
      </c>
      <c r="AG7064">
        <v>790</v>
      </c>
      <c r="AH7064">
        <v>4</v>
      </c>
      <c r="AI7064">
        <v>1</v>
      </c>
      <c r="AJ7064">
        <v>2</v>
      </c>
      <c r="AK7064">
        <v>12</v>
      </c>
      <c r="AL7064">
        <v>0.05</v>
      </c>
      <c r="AM7064">
        <v>5</v>
      </c>
      <c r="AN7064">
        <v>5</v>
      </c>
      <c r="AO7064">
        <v>13</v>
      </c>
      <c r="AP7064">
        <v>5</v>
      </c>
      <c r="AQ7064">
        <v>12</v>
      </c>
    </row>
    <row r="7065" spans="1:43" hidden="1" x14ac:dyDescent="0.25">
      <c r="A7065" t="s">
        <v>25322</v>
      </c>
      <c r="B7065" t="s">
        <v>25323</v>
      </c>
      <c r="C7065" s="1" t="str">
        <f t="shared" si="494"/>
        <v>21:0134</v>
      </c>
      <c r="D7065" s="1" t="str">
        <f t="shared" si="495"/>
        <v>21:0078</v>
      </c>
      <c r="E7065" t="s">
        <v>25324</v>
      </c>
      <c r="F7065" t="s">
        <v>25325</v>
      </c>
      <c r="H7065">
        <v>56.341408700000002</v>
      </c>
      <c r="I7065">
        <v>-64.103684900000005</v>
      </c>
      <c r="J7065" s="1" t="str">
        <f t="shared" si="496"/>
        <v>Till</v>
      </c>
      <c r="K7065" s="1" t="str">
        <f t="shared" si="493"/>
        <v>&lt;63 micron</v>
      </c>
      <c r="L7065">
        <v>0.1</v>
      </c>
      <c r="M7065">
        <v>0.67</v>
      </c>
      <c r="N7065">
        <v>1</v>
      </c>
      <c r="O7065">
        <v>20</v>
      </c>
      <c r="P7065">
        <v>0.25</v>
      </c>
      <c r="Q7065">
        <v>1</v>
      </c>
      <c r="R7065">
        <v>0.4</v>
      </c>
      <c r="S7065">
        <v>0.25</v>
      </c>
      <c r="T7065">
        <v>2</v>
      </c>
      <c r="U7065">
        <v>11</v>
      </c>
      <c r="V7065">
        <v>7</v>
      </c>
      <c r="W7065">
        <v>1.06</v>
      </c>
      <c r="X7065">
        <v>5</v>
      </c>
      <c r="Y7065">
        <v>0.5</v>
      </c>
      <c r="Z7065">
        <v>0.09</v>
      </c>
      <c r="AA7065">
        <v>40</v>
      </c>
      <c r="AB7065">
        <v>0.16</v>
      </c>
      <c r="AC7065">
        <v>110</v>
      </c>
      <c r="AD7065">
        <v>0.5</v>
      </c>
      <c r="AE7065">
        <v>0.02</v>
      </c>
      <c r="AF7065">
        <v>4</v>
      </c>
      <c r="AG7065">
        <v>880</v>
      </c>
      <c r="AH7065">
        <v>4</v>
      </c>
      <c r="AI7065">
        <v>1</v>
      </c>
      <c r="AJ7065">
        <v>2</v>
      </c>
      <c r="AK7065">
        <v>15</v>
      </c>
      <c r="AL7065">
        <v>0.08</v>
      </c>
      <c r="AM7065">
        <v>5</v>
      </c>
      <c r="AN7065">
        <v>5</v>
      </c>
      <c r="AO7065">
        <v>18</v>
      </c>
      <c r="AP7065">
        <v>5</v>
      </c>
      <c r="AQ7065">
        <v>14</v>
      </c>
    </row>
    <row r="7066" spans="1:43" hidden="1" x14ac:dyDescent="0.25">
      <c r="A7066" t="s">
        <v>25326</v>
      </c>
      <c r="B7066" t="s">
        <v>25327</v>
      </c>
      <c r="C7066" s="1" t="str">
        <f t="shared" si="494"/>
        <v>21:0134</v>
      </c>
      <c r="D7066" s="1" t="str">
        <f t="shared" si="495"/>
        <v>21:0078</v>
      </c>
      <c r="E7066" t="s">
        <v>25328</v>
      </c>
      <c r="F7066" t="s">
        <v>25329</v>
      </c>
      <c r="H7066">
        <v>56.337934300000001</v>
      </c>
      <c r="I7066">
        <v>-64.090158299999999</v>
      </c>
      <c r="J7066" s="1" t="str">
        <f t="shared" si="496"/>
        <v>Till</v>
      </c>
      <c r="K7066" s="1" t="str">
        <f t="shared" si="493"/>
        <v>&lt;63 micron</v>
      </c>
      <c r="L7066">
        <v>0.1</v>
      </c>
      <c r="M7066">
        <v>0.87</v>
      </c>
      <c r="N7066">
        <v>1</v>
      </c>
      <c r="O7066">
        <v>40</v>
      </c>
      <c r="P7066">
        <v>0.5</v>
      </c>
      <c r="Q7066">
        <v>1</v>
      </c>
      <c r="R7066">
        <v>0.44</v>
      </c>
      <c r="S7066">
        <v>0.25</v>
      </c>
      <c r="T7066">
        <v>3</v>
      </c>
      <c r="U7066">
        <v>17</v>
      </c>
      <c r="V7066">
        <v>16</v>
      </c>
      <c r="W7066">
        <v>1.48</v>
      </c>
      <c r="X7066">
        <v>5</v>
      </c>
      <c r="Y7066">
        <v>0.5</v>
      </c>
      <c r="Z7066">
        <v>0.15</v>
      </c>
      <c r="AA7066">
        <v>50</v>
      </c>
      <c r="AB7066">
        <v>0.24</v>
      </c>
      <c r="AC7066">
        <v>170</v>
      </c>
      <c r="AD7066">
        <v>0.5</v>
      </c>
      <c r="AE7066">
        <v>0.02</v>
      </c>
      <c r="AF7066">
        <v>7</v>
      </c>
      <c r="AG7066">
        <v>970</v>
      </c>
      <c r="AH7066">
        <v>10</v>
      </c>
      <c r="AI7066">
        <v>1</v>
      </c>
      <c r="AJ7066">
        <v>3</v>
      </c>
      <c r="AK7066">
        <v>16</v>
      </c>
      <c r="AL7066">
        <v>0.1</v>
      </c>
      <c r="AM7066">
        <v>5</v>
      </c>
      <c r="AN7066">
        <v>5</v>
      </c>
      <c r="AO7066">
        <v>24</v>
      </c>
      <c r="AP7066">
        <v>5</v>
      </c>
      <c r="AQ7066">
        <v>26</v>
      </c>
    </row>
    <row r="7067" spans="1:43" hidden="1" x14ac:dyDescent="0.25">
      <c r="A7067" t="s">
        <v>25330</v>
      </c>
      <c r="B7067" t="s">
        <v>25331</v>
      </c>
      <c r="C7067" s="1" t="str">
        <f t="shared" si="494"/>
        <v>21:0134</v>
      </c>
      <c r="D7067" s="1" t="str">
        <f t="shared" si="495"/>
        <v>21:0078</v>
      </c>
      <c r="E7067" t="s">
        <v>25332</v>
      </c>
      <c r="F7067" t="s">
        <v>25333</v>
      </c>
      <c r="H7067">
        <v>56.327337399999998</v>
      </c>
      <c r="I7067">
        <v>-64.1197746</v>
      </c>
      <c r="J7067" s="1" t="str">
        <f t="shared" si="496"/>
        <v>Till</v>
      </c>
      <c r="K7067" s="1" t="str">
        <f t="shared" si="493"/>
        <v>&lt;63 micron</v>
      </c>
      <c r="L7067">
        <v>0.1</v>
      </c>
      <c r="M7067">
        <v>0.81</v>
      </c>
      <c r="N7067">
        <v>2</v>
      </c>
      <c r="O7067">
        <v>40</v>
      </c>
      <c r="P7067">
        <v>6.5</v>
      </c>
      <c r="Q7067">
        <v>2</v>
      </c>
      <c r="R7067">
        <v>0.47</v>
      </c>
      <c r="S7067">
        <v>0.25</v>
      </c>
      <c r="T7067">
        <v>3</v>
      </c>
      <c r="U7067">
        <v>14</v>
      </c>
      <c r="V7067">
        <v>15</v>
      </c>
      <c r="W7067">
        <v>1.44</v>
      </c>
      <c r="X7067">
        <v>5</v>
      </c>
      <c r="Y7067">
        <v>0.5</v>
      </c>
      <c r="Z7067">
        <v>0.17</v>
      </c>
      <c r="AA7067">
        <v>70</v>
      </c>
      <c r="AB7067">
        <v>0.25</v>
      </c>
      <c r="AC7067">
        <v>175</v>
      </c>
      <c r="AD7067">
        <v>0.5</v>
      </c>
      <c r="AE7067">
        <v>0.03</v>
      </c>
      <c r="AF7067">
        <v>6</v>
      </c>
      <c r="AG7067">
        <v>810</v>
      </c>
      <c r="AH7067">
        <v>18</v>
      </c>
      <c r="AI7067">
        <v>1</v>
      </c>
      <c r="AJ7067">
        <v>3</v>
      </c>
      <c r="AK7067">
        <v>19</v>
      </c>
      <c r="AL7067">
        <v>0.1</v>
      </c>
      <c r="AM7067">
        <v>5</v>
      </c>
      <c r="AN7067">
        <v>5</v>
      </c>
      <c r="AO7067">
        <v>21</v>
      </c>
      <c r="AP7067">
        <v>5</v>
      </c>
      <c r="AQ7067">
        <v>34</v>
      </c>
    </row>
    <row r="7068" spans="1:43" hidden="1" x14ac:dyDescent="0.25">
      <c r="A7068" t="s">
        <v>25334</v>
      </c>
      <c r="B7068" t="s">
        <v>25335</v>
      </c>
      <c r="C7068" s="1" t="str">
        <f t="shared" si="494"/>
        <v>21:0134</v>
      </c>
      <c r="D7068" s="1" t="str">
        <f t="shared" si="495"/>
        <v>21:0078</v>
      </c>
      <c r="E7068" t="s">
        <v>25336</v>
      </c>
      <c r="F7068" t="s">
        <v>25337</v>
      </c>
      <c r="H7068">
        <v>56.341513200000001</v>
      </c>
      <c r="I7068">
        <v>-64.091877999999994</v>
      </c>
      <c r="J7068" s="1" t="str">
        <f t="shared" si="496"/>
        <v>Till</v>
      </c>
      <c r="K7068" s="1" t="str">
        <f t="shared" si="493"/>
        <v>&lt;63 micron</v>
      </c>
      <c r="L7068">
        <v>0.1</v>
      </c>
      <c r="M7068">
        <v>0.62</v>
      </c>
      <c r="N7068">
        <v>4</v>
      </c>
      <c r="O7068">
        <v>30</v>
      </c>
      <c r="P7068">
        <v>0.5</v>
      </c>
      <c r="Q7068">
        <v>1</v>
      </c>
      <c r="R7068">
        <v>0.45</v>
      </c>
      <c r="S7068">
        <v>0.25</v>
      </c>
      <c r="T7068">
        <v>3</v>
      </c>
      <c r="U7068">
        <v>15</v>
      </c>
      <c r="V7068">
        <v>15</v>
      </c>
      <c r="W7068">
        <v>1.17</v>
      </c>
      <c r="X7068">
        <v>5</v>
      </c>
      <c r="Y7068">
        <v>0.5</v>
      </c>
      <c r="Z7068">
        <v>0.11</v>
      </c>
      <c r="AA7068">
        <v>40</v>
      </c>
      <c r="AB7068">
        <v>0.18</v>
      </c>
      <c r="AC7068">
        <v>140</v>
      </c>
      <c r="AD7068">
        <v>0.5</v>
      </c>
      <c r="AE7068">
        <v>0.02</v>
      </c>
      <c r="AF7068">
        <v>5</v>
      </c>
      <c r="AG7068">
        <v>890</v>
      </c>
      <c r="AH7068">
        <v>6</v>
      </c>
      <c r="AI7068">
        <v>1</v>
      </c>
      <c r="AJ7068">
        <v>3</v>
      </c>
      <c r="AK7068">
        <v>17</v>
      </c>
      <c r="AL7068">
        <v>7.0000000000000007E-2</v>
      </c>
      <c r="AM7068">
        <v>5</v>
      </c>
      <c r="AN7068">
        <v>5</v>
      </c>
      <c r="AO7068">
        <v>22</v>
      </c>
      <c r="AP7068">
        <v>5</v>
      </c>
      <c r="AQ7068">
        <v>18</v>
      </c>
    </row>
    <row r="7069" spans="1:43" hidden="1" x14ac:dyDescent="0.25">
      <c r="A7069" t="s">
        <v>25338</v>
      </c>
      <c r="B7069" t="s">
        <v>25339</v>
      </c>
      <c r="C7069" s="1" t="str">
        <f t="shared" si="494"/>
        <v>21:0134</v>
      </c>
      <c r="D7069" s="1" t="str">
        <f t="shared" si="495"/>
        <v>21:0078</v>
      </c>
      <c r="E7069" t="s">
        <v>25340</v>
      </c>
      <c r="F7069" t="s">
        <v>25341</v>
      </c>
      <c r="H7069">
        <v>56.343787399999997</v>
      </c>
      <c r="I7069">
        <v>-64.088707200000002</v>
      </c>
      <c r="J7069" s="1" t="str">
        <f t="shared" si="496"/>
        <v>Till</v>
      </c>
      <c r="K7069" s="1" t="str">
        <f t="shared" si="493"/>
        <v>&lt;63 micron</v>
      </c>
      <c r="L7069">
        <v>0.1</v>
      </c>
      <c r="M7069">
        <v>0.77</v>
      </c>
      <c r="N7069">
        <v>2</v>
      </c>
      <c r="O7069">
        <v>20</v>
      </c>
      <c r="P7069">
        <v>0.25</v>
      </c>
      <c r="Q7069">
        <v>1</v>
      </c>
      <c r="R7069">
        <v>0.36</v>
      </c>
      <c r="S7069">
        <v>0.25</v>
      </c>
      <c r="T7069">
        <v>3</v>
      </c>
      <c r="U7069">
        <v>14</v>
      </c>
      <c r="V7069">
        <v>14</v>
      </c>
      <c r="W7069">
        <v>1.1299999999999999</v>
      </c>
      <c r="X7069">
        <v>5</v>
      </c>
      <c r="Y7069">
        <v>0.5</v>
      </c>
      <c r="Z7069">
        <v>0.08</v>
      </c>
      <c r="AA7069">
        <v>40</v>
      </c>
      <c r="AB7069">
        <v>0.16</v>
      </c>
      <c r="AC7069">
        <v>105</v>
      </c>
      <c r="AD7069">
        <v>0.5</v>
      </c>
      <c r="AE7069">
        <v>0.02</v>
      </c>
      <c r="AF7069">
        <v>6</v>
      </c>
      <c r="AG7069">
        <v>750</v>
      </c>
      <c r="AH7069">
        <v>8</v>
      </c>
      <c r="AI7069">
        <v>1</v>
      </c>
      <c r="AJ7069">
        <v>2</v>
      </c>
      <c r="AK7069">
        <v>15</v>
      </c>
      <c r="AL7069">
        <v>7.0000000000000007E-2</v>
      </c>
      <c r="AM7069">
        <v>5</v>
      </c>
      <c r="AN7069">
        <v>5</v>
      </c>
      <c r="AO7069">
        <v>22</v>
      </c>
      <c r="AP7069">
        <v>5</v>
      </c>
      <c r="AQ7069">
        <v>20</v>
      </c>
    </row>
    <row r="7070" spans="1:43" hidden="1" x14ac:dyDescent="0.25">
      <c r="A7070" t="s">
        <v>25342</v>
      </c>
      <c r="B7070" t="s">
        <v>25343</v>
      </c>
      <c r="C7070" s="1" t="str">
        <f t="shared" si="494"/>
        <v>21:0134</v>
      </c>
      <c r="D7070" s="1" t="str">
        <f t="shared" si="495"/>
        <v>21:0078</v>
      </c>
      <c r="E7070" t="s">
        <v>25344</v>
      </c>
      <c r="F7070" t="s">
        <v>25345</v>
      </c>
      <c r="H7070">
        <v>53.875627100000003</v>
      </c>
      <c r="I7070">
        <v>-63.185552100000002</v>
      </c>
      <c r="J7070" s="1" t="str">
        <f t="shared" si="496"/>
        <v>Till</v>
      </c>
      <c r="K7070" s="1" t="str">
        <f t="shared" si="493"/>
        <v>&lt;63 micron</v>
      </c>
      <c r="L7070">
        <v>0.1</v>
      </c>
      <c r="M7070">
        <v>0.81</v>
      </c>
      <c r="N7070">
        <v>2</v>
      </c>
      <c r="O7070">
        <v>30</v>
      </c>
      <c r="P7070">
        <v>0.25</v>
      </c>
      <c r="Q7070">
        <v>4</v>
      </c>
      <c r="R7070">
        <v>0.61</v>
      </c>
      <c r="S7070">
        <v>0.25</v>
      </c>
      <c r="T7070">
        <v>5</v>
      </c>
      <c r="U7070">
        <v>24</v>
      </c>
      <c r="V7070">
        <v>14</v>
      </c>
      <c r="W7070">
        <v>2.15</v>
      </c>
      <c r="X7070">
        <v>5</v>
      </c>
      <c r="Y7070">
        <v>0.5</v>
      </c>
      <c r="Z7070">
        <v>0.09</v>
      </c>
      <c r="AA7070">
        <v>30</v>
      </c>
      <c r="AB7070">
        <v>0.26</v>
      </c>
      <c r="AC7070">
        <v>240</v>
      </c>
      <c r="AD7070">
        <v>0.5</v>
      </c>
      <c r="AE7070">
        <v>0.03</v>
      </c>
      <c r="AF7070">
        <v>7</v>
      </c>
      <c r="AG7070">
        <v>940</v>
      </c>
      <c r="AH7070">
        <v>6</v>
      </c>
      <c r="AI7070">
        <v>2</v>
      </c>
      <c r="AJ7070">
        <v>3</v>
      </c>
      <c r="AK7070">
        <v>40</v>
      </c>
      <c r="AL7070">
        <v>0.12</v>
      </c>
      <c r="AM7070">
        <v>5</v>
      </c>
      <c r="AN7070">
        <v>5</v>
      </c>
      <c r="AO7070">
        <v>38</v>
      </c>
      <c r="AP7070">
        <v>5</v>
      </c>
      <c r="AQ7070">
        <v>18</v>
      </c>
    </row>
    <row r="7071" spans="1:43" hidden="1" x14ac:dyDescent="0.25">
      <c r="A7071" t="s">
        <v>25346</v>
      </c>
      <c r="B7071" t="s">
        <v>25347</v>
      </c>
      <c r="C7071" s="1" t="str">
        <f t="shared" si="494"/>
        <v>21:0134</v>
      </c>
      <c r="D7071" s="1" t="str">
        <f t="shared" si="495"/>
        <v>21:0078</v>
      </c>
      <c r="E7071" t="s">
        <v>25348</v>
      </c>
      <c r="F7071" t="s">
        <v>25349</v>
      </c>
      <c r="H7071">
        <v>56.370942900000003</v>
      </c>
      <c r="I7071">
        <v>-64.076042599999994</v>
      </c>
      <c r="J7071" s="1" t="str">
        <f t="shared" si="496"/>
        <v>Till</v>
      </c>
      <c r="K7071" s="1" t="str">
        <f t="shared" ref="K7071:K7134" si="497">HYPERLINK("http://geochem.nrcan.gc.ca/cdogs/content/kwd/kwd080004_e.htm", "&lt;63 micron")</f>
        <v>&lt;63 micron</v>
      </c>
      <c r="L7071">
        <v>0.1</v>
      </c>
      <c r="M7071">
        <v>1.02</v>
      </c>
      <c r="N7071">
        <v>2</v>
      </c>
      <c r="O7071">
        <v>50</v>
      </c>
      <c r="P7071">
        <v>0.25</v>
      </c>
      <c r="Q7071">
        <v>1</v>
      </c>
      <c r="R7071">
        <v>0.44</v>
      </c>
      <c r="S7071">
        <v>0.25</v>
      </c>
      <c r="T7071">
        <v>3</v>
      </c>
      <c r="U7071">
        <v>18</v>
      </c>
      <c r="V7071">
        <v>15</v>
      </c>
      <c r="W7071">
        <v>1.41</v>
      </c>
      <c r="X7071">
        <v>5</v>
      </c>
      <c r="Y7071">
        <v>0.5</v>
      </c>
      <c r="Z7071">
        <v>0.15</v>
      </c>
      <c r="AA7071">
        <v>40</v>
      </c>
      <c r="AB7071">
        <v>0.28000000000000003</v>
      </c>
      <c r="AC7071">
        <v>145</v>
      </c>
      <c r="AD7071">
        <v>0.5</v>
      </c>
      <c r="AE7071">
        <v>0.03</v>
      </c>
      <c r="AF7071">
        <v>7</v>
      </c>
      <c r="AG7071">
        <v>790</v>
      </c>
      <c r="AH7071">
        <v>6</v>
      </c>
      <c r="AI7071">
        <v>1</v>
      </c>
      <c r="AJ7071">
        <v>4</v>
      </c>
      <c r="AK7071">
        <v>19</v>
      </c>
      <c r="AL7071">
        <v>0.1</v>
      </c>
      <c r="AM7071">
        <v>5</v>
      </c>
      <c r="AN7071">
        <v>5</v>
      </c>
      <c r="AO7071">
        <v>29</v>
      </c>
      <c r="AP7071">
        <v>5</v>
      </c>
      <c r="AQ7071">
        <v>24</v>
      </c>
    </row>
    <row r="7072" spans="1:43" hidden="1" x14ac:dyDescent="0.25">
      <c r="A7072" t="s">
        <v>25350</v>
      </c>
      <c r="B7072" t="s">
        <v>25351</v>
      </c>
      <c r="C7072" s="1" t="str">
        <f t="shared" si="494"/>
        <v>21:0134</v>
      </c>
      <c r="D7072" s="1" t="str">
        <f t="shared" si="495"/>
        <v>21:0078</v>
      </c>
      <c r="E7072" t="s">
        <v>25352</v>
      </c>
      <c r="F7072" t="s">
        <v>25353</v>
      </c>
      <c r="H7072">
        <v>56.344896300000002</v>
      </c>
      <c r="I7072">
        <v>-64.053953199999995</v>
      </c>
      <c r="J7072" s="1" t="str">
        <f t="shared" si="496"/>
        <v>Till</v>
      </c>
      <c r="K7072" s="1" t="str">
        <f t="shared" si="497"/>
        <v>&lt;63 micron</v>
      </c>
      <c r="L7072">
        <v>0.1</v>
      </c>
      <c r="M7072">
        <v>1.07</v>
      </c>
      <c r="N7072">
        <v>1</v>
      </c>
      <c r="O7072">
        <v>50</v>
      </c>
      <c r="P7072">
        <v>0.5</v>
      </c>
      <c r="Q7072">
        <v>1</v>
      </c>
      <c r="R7072">
        <v>0.42</v>
      </c>
      <c r="S7072">
        <v>0.25</v>
      </c>
      <c r="T7072">
        <v>3</v>
      </c>
      <c r="U7072">
        <v>14</v>
      </c>
      <c r="V7072">
        <v>13</v>
      </c>
      <c r="W7072">
        <v>1.4</v>
      </c>
      <c r="X7072">
        <v>5</v>
      </c>
      <c r="Y7072">
        <v>0.5</v>
      </c>
      <c r="Z7072">
        <v>0.16</v>
      </c>
      <c r="AA7072">
        <v>50</v>
      </c>
      <c r="AB7072">
        <v>0.24</v>
      </c>
      <c r="AC7072">
        <v>165</v>
      </c>
      <c r="AD7072">
        <v>0.5</v>
      </c>
      <c r="AE7072">
        <v>0.03</v>
      </c>
      <c r="AF7072">
        <v>7</v>
      </c>
      <c r="AG7072">
        <v>770</v>
      </c>
      <c r="AH7072">
        <v>8</v>
      </c>
      <c r="AI7072">
        <v>1</v>
      </c>
      <c r="AJ7072">
        <v>3</v>
      </c>
      <c r="AK7072">
        <v>18</v>
      </c>
      <c r="AL7072">
        <v>0.1</v>
      </c>
      <c r="AM7072">
        <v>5</v>
      </c>
      <c r="AN7072">
        <v>5</v>
      </c>
      <c r="AO7072">
        <v>24</v>
      </c>
      <c r="AP7072">
        <v>5</v>
      </c>
      <c r="AQ7072">
        <v>22</v>
      </c>
    </row>
    <row r="7073" spans="1:43" hidden="1" x14ac:dyDescent="0.25">
      <c r="A7073" t="s">
        <v>25354</v>
      </c>
      <c r="B7073" t="s">
        <v>25355</v>
      </c>
      <c r="C7073" s="1" t="str">
        <f t="shared" si="494"/>
        <v>21:0134</v>
      </c>
      <c r="D7073" s="1" t="str">
        <f t="shared" si="495"/>
        <v>21:0078</v>
      </c>
      <c r="E7073" t="s">
        <v>25356</v>
      </c>
      <c r="F7073" t="s">
        <v>25357</v>
      </c>
      <c r="H7073">
        <v>56.318184600000002</v>
      </c>
      <c r="I7073">
        <v>-65.228754600000002</v>
      </c>
      <c r="J7073" s="1" t="str">
        <f t="shared" si="496"/>
        <v>Till</v>
      </c>
      <c r="K7073" s="1" t="str">
        <f t="shared" si="497"/>
        <v>&lt;63 micron</v>
      </c>
      <c r="L7073">
        <v>0.1</v>
      </c>
      <c r="M7073">
        <v>1</v>
      </c>
      <c r="N7073">
        <v>1</v>
      </c>
      <c r="O7073">
        <v>70</v>
      </c>
      <c r="P7073">
        <v>0.25</v>
      </c>
      <c r="Q7073">
        <v>1</v>
      </c>
      <c r="R7073">
        <v>0.78</v>
      </c>
      <c r="S7073">
        <v>0.25</v>
      </c>
      <c r="T7073">
        <v>4</v>
      </c>
      <c r="U7073">
        <v>19</v>
      </c>
      <c r="V7073">
        <v>12</v>
      </c>
      <c r="W7073">
        <v>1.77</v>
      </c>
      <c r="X7073">
        <v>10</v>
      </c>
      <c r="Y7073">
        <v>0.5</v>
      </c>
      <c r="Z7073">
        <v>0.2</v>
      </c>
      <c r="AA7073">
        <v>40</v>
      </c>
      <c r="AB7073">
        <v>0.45</v>
      </c>
      <c r="AC7073">
        <v>205</v>
      </c>
      <c r="AD7073">
        <v>0.5</v>
      </c>
      <c r="AE7073">
        <v>0.03</v>
      </c>
      <c r="AF7073">
        <v>8</v>
      </c>
      <c r="AG7073">
        <v>1240</v>
      </c>
      <c r="AH7073">
        <v>4</v>
      </c>
      <c r="AI7073">
        <v>1</v>
      </c>
      <c r="AJ7073">
        <v>4</v>
      </c>
      <c r="AK7073">
        <v>42</v>
      </c>
      <c r="AL7073">
        <v>0.11</v>
      </c>
      <c r="AM7073">
        <v>5</v>
      </c>
      <c r="AN7073">
        <v>5</v>
      </c>
      <c r="AO7073">
        <v>36</v>
      </c>
      <c r="AP7073">
        <v>5</v>
      </c>
      <c r="AQ7073">
        <v>32</v>
      </c>
    </row>
    <row r="7074" spans="1:43" hidden="1" x14ac:dyDescent="0.25">
      <c r="A7074" t="s">
        <v>25358</v>
      </c>
      <c r="B7074" t="s">
        <v>25359</v>
      </c>
      <c r="C7074" s="1" t="str">
        <f t="shared" si="494"/>
        <v>21:0134</v>
      </c>
      <c r="D7074" s="1" t="str">
        <f t="shared" si="495"/>
        <v>21:0078</v>
      </c>
      <c r="E7074" t="s">
        <v>25360</v>
      </c>
      <c r="F7074" t="s">
        <v>25361</v>
      </c>
      <c r="H7074">
        <v>56.409867400000003</v>
      </c>
      <c r="I7074">
        <v>-65.465114400000004</v>
      </c>
      <c r="J7074" s="1" t="str">
        <f t="shared" si="496"/>
        <v>Till</v>
      </c>
      <c r="K7074" s="1" t="str">
        <f t="shared" si="497"/>
        <v>&lt;63 micron</v>
      </c>
      <c r="L7074">
        <v>0.1</v>
      </c>
      <c r="M7074">
        <v>1.2</v>
      </c>
      <c r="N7074">
        <v>1</v>
      </c>
      <c r="O7074">
        <v>100</v>
      </c>
      <c r="P7074">
        <v>0.25</v>
      </c>
      <c r="Q7074">
        <v>1</v>
      </c>
      <c r="R7074">
        <v>0.82</v>
      </c>
      <c r="S7074">
        <v>0.25</v>
      </c>
      <c r="T7074">
        <v>6</v>
      </c>
      <c r="U7074">
        <v>23</v>
      </c>
      <c r="V7074">
        <v>13</v>
      </c>
      <c r="W7074">
        <v>2.04</v>
      </c>
      <c r="X7074">
        <v>10</v>
      </c>
      <c r="Y7074">
        <v>0.5</v>
      </c>
      <c r="Z7074">
        <v>0.33</v>
      </c>
      <c r="AA7074">
        <v>50</v>
      </c>
      <c r="AB7074">
        <v>0.56000000000000005</v>
      </c>
      <c r="AC7074">
        <v>265</v>
      </c>
      <c r="AD7074">
        <v>0.5</v>
      </c>
      <c r="AE7074">
        <v>0.03</v>
      </c>
      <c r="AF7074">
        <v>9</v>
      </c>
      <c r="AG7074">
        <v>980</v>
      </c>
      <c r="AH7074">
        <v>4</v>
      </c>
      <c r="AI7074">
        <v>2</v>
      </c>
      <c r="AJ7074">
        <v>4</v>
      </c>
      <c r="AK7074">
        <v>42</v>
      </c>
      <c r="AL7074">
        <v>0.11</v>
      </c>
      <c r="AM7074">
        <v>5</v>
      </c>
      <c r="AN7074">
        <v>5</v>
      </c>
      <c r="AO7074">
        <v>41</v>
      </c>
      <c r="AP7074">
        <v>5</v>
      </c>
      <c r="AQ7074">
        <v>44</v>
      </c>
    </row>
    <row r="7075" spans="1:43" hidden="1" x14ac:dyDescent="0.25">
      <c r="A7075" t="s">
        <v>25362</v>
      </c>
      <c r="B7075" t="s">
        <v>25363</v>
      </c>
      <c r="C7075" s="1" t="str">
        <f t="shared" ref="C7075:C7138" si="498">HYPERLINK("http://geochem.nrcan.gc.ca/cdogs/content/bdl/bdl210134_e.htm", "21:0134")</f>
        <v>21:0134</v>
      </c>
      <c r="D7075" s="1" t="str">
        <f t="shared" ref="D7075:D7138" si="499">HYPERLINK("http://geochem.nrcan.gc.ca/cdogs/content/svy/svy210078_e.htm", "21:0078")</f>
        <v>21:0078</v>
      </c>
      <c r="E7075" t="s">
        <v>25364</v>
      </c>
      <c r="F7075" t="s">
        <v>25365</v>
      </c>
      <c r="H7075">
        <v>56.397206300000001</v>
      </c>
      <c r="I7075">
        <v>-65.513725100000002</v>
      </c>
      <c r="J7075" s="1" t="str">
        <f t="shared" si="496"/>
        <v>Till</v>
      </c>
      <c r="K7075" s="1" t="str">
        <f t="shared" si="497"/>
        <v>&lt;63 micron</v>
      </c>
      <c r="L7075">
        <v>0.1</v>
      </c>
      <c r="M7075">
        <v>1.1399999999999999</v>
      </c>
      <c r="N7075">
        <v>2</v>
      </c>
      <c r="O7075">
        <v>80</v>
      </c>
      <c r="P7075">
        <v>0.25</v>
      </c>
      <c r="Q7075">
        <v>1</v>
      </c>
      <c r="R7075">
        <v>0.69</v>
      </c>
      <c r="S7075">
        <v>0.25</v>
      </c>
      <c r="T7075">
        <v>6</v>
      </c>
      <c r="U7075">
        <v>20</v>
      </c>
      <c r="V7075">
        <v>11</v>
      </c>
      <c r="W7075">
        <v>1.86</v>
      </c>
      <c r="X7075">
        <v>10</v>
      </c>
      <c r="Y7075">
        <v>0.5</v>
      </c>
      <c r="Z7075">
        <v>0.27</v>
      </c>
      <c r="AA7075">
        <v>30</v>
      </c>
      <c r="AB7075">
        <v>0.5</v>
      </c>
      <c r="AC7075">
        <v>230</v>
      </c>
      <c r="AD7075">
        <v>0.5</v>
      </c>
      <c r="AE7075">
        <v>0.03</v>
      </c>
      <c r="AF7075">
        <v>9</v>
      </c>
      <c r="AG7075">
        <v>1100</v>
      </c>
      <c r="AH7075">
        <v>6</v>
      </c>
      <c r="AI7075">
        <v>2</v>
      </c>
      <c r="AJ7075">
        <v>4</v>
      </c>
      <c r="AK7075">
        <v>32</v>
      </c>
      <c r="AL7075">
        <v>0.1</v>
      </c>
      <c r="AM7075">
        <v>5</v>
      </c>
      <c r="AN7075">
        <v>5</v>
      </c>
      <c r="AO7075">
        <v>37</v>
      </c>
      <c r="AP7075">
        <v>5</v>
      </c>
      <c r="AQ7075">
        <v>38</v>
      </c>
    </row>
    <row r="7076" spans="1:43" hidden="1" x14ac:dyDescent="0.25">
      <c r="A7076" t="s">
        <v>25366</v>
      </c>
      <c r="B7076" t="s">
        <v>25367</v>
      </c>
      <c r="C7076" s="1" t="str">
        <f t="shared" si="498"/>
        <v>21:0134</v>
      </c>
      <c r="D7076" s="1" t="str">
        <f t="shared" si="499"/>
        <v>21:0078</v>
      </c>
      <c r="E7076" t="s">
        <v>25368</v>
      </c>
      <c r="F7076" t="s">
        <v>25369</v>
      </c>
      <c r="H7076">
        <v>56.394315400000004</v>
      </c>
      <c r="I7076">
        <v>-65.734743199999997</v>
      </c>
      <c r="J7076" s="1" t="str">
        <f t="shared" si="496"/>
        <v>Till</v>
      </c>
      <c r="K7076" s="1" t="str">
        <f t="shared" si="497"/>
        <v>&lt;63 micron</v>
      </c>
      <c r="L7076">
        <v>0.1</v>
      </c>
      <c r="M7076">
        <v>1.18</v>
      </c>
      <c r="N7076">
        <v>1</v>
      </c>
      <c r="O7076">
        <v>80</v>
      </c>
      <c r="P7076">
        <v>0.25</v>
      </c>
      <c r="Q7076">
        <v>1</v>
      </c>
      <c r="R7076">
        <v>0.71</v>
      </c>
      <c r="S7076">
        <v>0.25</v>
      </c>
      <c r="T7076">
        <v>6</v>
      </c>
      <c r="U7076">
        <v>21</v>
      </c>
      <c r="V7076">
        <v>10</v>
      </c>
      <c r="W7076">
        <v>1.8</v>
      </c>
      <c r="X7076">
        <v>10</v>
      </c>
      <c r="Y7076">
        <v>0.5</v>
      </c>
      <c r="Z7076">
        <v>0.24</v>
      </c>
      <c r="AA7076">
        <v>40</v>
      </c>
      <c r="AB7076">
        <v>0.47</v>
      </c>
      <c r="AC7076">
        <v>220</v>
      </c>
      <c r="AD7076">
        <v>0.5</v>
      </c>
      <c r="AE7076">
        <v>0.03</v>
      </c>
      <c r="AF7076">
        <v>9</v>
      </c>
      <c r="AG7076">
        <v>1130</v>
      </c>
      <c r="AH7076">
        <v>2</v>
      </c>
      <c r="AI7076">
        <v>2</v>
      </c>
      <c r="AJ7076">
        <v>4</v>
      </c>
      <c r="AK7076">
        <v>34</v>
      </c>
      <c r="AL7076">
        <v>0.1</v>
      </c>
      <c r="AM7076">
        <v>5</v>
      </c>
      <c r="AN7076">
        <v>5</v>
      </c>
      <c r="AO7076">
        <v>38</v>
      </c>
      <c r="AP7076">
        <v>5</v>
      </c>
      <c r="AQ7076">
        <v>34</v>
      </c>
    </row>
    <row r="7077" spans="1:43" hidden="1" x14ac:dyDescent="0.25">
      <c r="A7077" t="s">
        <v>25370</v>
      </c>
      <c r="B7077" t="s">
        <v>25371</v>
      </c>
      <c r="C7077" s="1" t="str">
        <f t="shared" si="498"/>
        <v>21:0134</v>
      </c>
      <c r="D7077" s="1" t="str">
        <f t="shared" si="499"/>
        <v>21:0078</v>
      </c>
      <c r="E7077" t="s">
        <v>25372</v>
      </c>
      <c r="F7077" t="s">
        <v>25373</v>
      </c>
      <c r="H7077">
        <v>56.58126</v>
      </c>
      <c r="I7077">
        <v>-65.893989899999994</v>
      </c>
      <c r="J7077" s="1" t="str">
        <f t="shared" si="496"/>
        <v>Till</v>
      </c>
      <c r="K7077" s="1" t="str">
        <f t="shared" si="497"/>
        <v>&lt;63 micron</v>
      </c>
      <c r="L7077">
        <v>0.1</v>
      </c>
      <c r="M7077">
        <v>1.07</v>
      </c>
      <c r="N7077">
        <v>1</v>
      </c>
      <c r="O7077">
        <v>100</v>
      </c>
      <c r="P7077">
        <v>0.25</v>
      </c>
      <c r="Q7077">
        <v>1</v>
      </c>
      <c r="R7077">
        <v>0.81</v>
      </c>
      <c r="S7077">
        <v>0.25</v>
      </c>
      <c r="T7077">
        <v>6</v>
      </c>
      <c r="U7077">
        <v>22</v>
      </c>
      <c r="V7077">
        <v>9</v>
      </c>
      <c r="W7077">
        <v>2.0099999999999998</v>
      </c>
      <c r="X7077">
        <v>10</v>
      </c>
      <c r="Y7077">
        <v>0.5</v>
      </c>
      <c r="Z7077">
        <v>0.28000000000000003</v>
      </c>
      <c r="AA7077">
        <v>50</v>
      </c>
      <c r="AB7077">
        <v>0.51</v>
      </c>
      <c r="AC7077">
        <v>230</v>
      </c>
      <c r="AD7077">
        <v>0.5</v>
      </c>
      <c r="AE7077">
        <v>0.03</v>
      </c>
      <c r="AF7077">
        <v>8</v>
      </c>
      <c r="AG7077">
        <v>1430</v>
      </c>
      <c r="AH7077">
        <v>2</v>
      </c>
      <c r="AI7077">
        <v>2</v>
      </c>
      <c r="AJ7077">
        <v>4</v>
      </c>
      <c r="AK7077">
        <v>36</v>
      </c>
      <c r="AL7077">
        <v>0.08</v>
      </c>
      <c r="AM7077">
        <v>5</v>
      </c>
      <c r="AN7077">
        <v>5</v>
      </c>
      <c r="AO7077">
        <v>42</v>
      </c>
      <c r="AP7077">
        <v>5</v>
      </c>
      <c r="AQ7077">
        <v>38</v>
      </c>
    </row>
    <row r="7078" spans="1:43" hidden="1" x14ac:dyDescent="0.25">
      <c r="A7078" t="s">
        <v>25374</v>
      </c>
      <c r="B7078" t="s">
        <v>25375</v>
      </c>
      <c r="C7078" s="1" t="str">
        <f t="shared" si="498"/>
        <v>21:0134</v>
      </c>
      <c r="D7078" s="1" t="str">
        <f t="shared" si="499"/>
        <v>21:0078</v>
      </c>
      <c r="E7078" t="s">
        <v>25376</v>
      </c>
      <c r="F7078" t="s">
        <v>25377</v>
      </c>
      <c r="H7078">
        <v>56.702053499999998</v>
      </c>
      <c r="I7078">
        <v>-65.592824300000004</v>
      </c>
      <c r="J7078" s="1" t="str">
        <f t="shared" si="496"/>
        <v>Till</v>
      </c>
      <c r="K7078" s="1" t="str">
        <f t="shared" si="497"/>
        <v>&lt;63 micron</v>
      </c>
      <c r="L7078">
        <v>0.1</v>
      </c>
      <c r="M7078">
        <v>1.32</v>
      </c>
      <c r="N7078">
        <v>1</v>
      </c>
      <c r="O7078">
        <v>70</v>
      </c>
      <c r="P7078">
        <v>0.25</v>
      </c>
      <c r="Q7078">
        <v>1</v>
      </c>
      <c r="R7078">
        <v>0.65</v>
      </c>
      <c r="S7078">
        <v>0.25</v>
      </c>
      <c r="T7078">
        <v>6</v>
      </c>
      <c r="U7078">
        <v>24</v>
      </c>
      <c r="V7078">
        <v>13</v>
      </c>
      <c r="W7078">
        <v>2</v>
      </c>
      <c r="X7078">
        <v>10</v>
      </c>
      <c r="Y7078">
        <v>0.5</v>
      </c>
      <c r="Z7078">
        <v>0.24</v>
      </c>
      <c r="AA7078">
        <v>40</v>
      </c>
      <c r="AB7078">
        <v>0.54</v>
      </c>
      <c r="AC7078">
        <v>230</v>
      </c>
      <c r="AD7078">
        <v>0.5</v>
      </c>
      <c r="AE7078">
        <v>0.04</v>
      </c>
      <c r="AF7078">
        <v>10</v>
      </c>
      <c r="AG7078">
        <v>1140</v>
      </c>
      <c r="AH7078">
        <v>4</v>
      </c>
      <c r="AI7078">
        <v>1</v>
      </c>
      <c r="AJ7078">
        <v>4</v>
      </c>
      <c r="AK7078">
        <v>31</v>
      </c>
      <c r="AL7078">
        <v>0.1</v>
      </c>
      <c r="AM7078">
        <v>5</v>
      </c>
      <c r="AN7078">
        <v>5</v>
      </c>
      <c r="AO7078">
        <v>40</v>
      </c>
      <c r="AP7078">
        <v>5</v>
      </c>
      <c r="AQ7078">
        <v>36</v>
      </c>
    </row>
    <row r="7079" spans="1:43" hidden="1" x14ac:dyDescent="0.25">
      <c r="A7079" t="s">
        <v>25378</v>
      </c>
      <c r="B7079" t="s">
        <v>25379</v>
      </c>
      <c r="C7079" s="1" t="str">
        <f t="shared" si="498"/>
        <v>21:0134</v>
      </c>
      <c r="D7079" s="1" t="str">
        <f t="shared" si="499"/>
        <v>21:0078</v>
      </c>
      <c r="E7079" t="s">
        <v>25380</v>
      </c>
      <c r="F7079" t="s">
        <v>25381</v>
      </c>
      <c r="H7079">
        <v>53.532082299999999</v>
      </c>
      <c r="I7079">
        <v>-60.883122</v>
      </c>
      <c r="J7079" s="1" t="str">
        <f t="shared" si="496"/>
        <v>Till</v>
      </c>
      <c r="K7079" s="1" t="str">
        <f t="shared" si="497"/>
        <v>&lt;63 micron</v>
      </c>
      <c r="L7079">
        <v>0.1</v>
      </c>
      <c r="M7079">
        <v>1.04</v>
      </c>
      <c r="N7079">
        <v>1</v>
      </c>
      <c r="O7079">
        <v>20</v>
      </c>
      <c r="P7079">
        <v>0.25</v>
      </c>
      <c r="Q7079">
        <v>1</v>
      </c>
      <c r="R7079">
        <v>0.64</v>
      </c>
      <c r="S7079">
        <v>0.25</v>
      </c>
      <c r="T7079">
        <v>4</v>
      </c>
      <c r="U7079">
        <v>38</v>
      </c>
      <c r="V7079">
        <v>0.5</v>
      </c>
      <c r="W7079">
        <v>2.25</v>
      </c>
      <c r="X7079">
        <v>5</v>
      </c>
      <c r="Y7079">
        <v>1</v>
      </c>
      <c r="Z7079">
        <v>7.0000000000000007E-2</v>
      </c>
      <c r="AA7079">
        <v>30</v>
      </c>
      <c r="AB7079">
        <v>0.26</v>
      </c>
      <c r="AC7079">
        <v>240</v>
      </c>
      <c r="AD7079">
        <v>0.5</v>
      </c>
      <c r="AE7079">
        <v>0.05</v>
      </c>
      <c r="AF7079">
        <v>9</v>
      </c>
      <c r="AG7079">
        <v>1130</v>
      </c>
      <c r="AH7079">
        <v>2</v>
      </c>
      <c r="AI7079">
        <v>1</v>
      </c>
      <c r="AJ7079">
        <v>4</v>
      </c>
      <c r="AK7079">
        <v>24</v>
      </c>
      <c r="AL7079">
        <v>0.11</v>
      </c>
      <c r="AM7079">
        <v>5</v>
      </c>
      <c r="AN7079">
        <v>5</v>
      </c>
      <c r="AO7079">
        <v>58</v>
      </c>
      <c r="AP7079">
        <v>5</v>
      </c>
      <c r="AQ7079">
        <v>14</v>
      </c>
    </row>
    <row r="7080" spans="1:43" hidden="1" x14ac:dyDescent="0.25">
      <c r="A7080" t="s">
        <v>25382</v>
      </c>
      <c r="B7080" t="s">
        <v>25383</v>
      </c>
      <c r="C7080" s="1" t="str">
        <f t="shared" si="498"/>
        <v>21:0134</v>
      </c>
      <c r="D7080" s="1" t="str">
        <f t="shared" si="499"/>
        <v>21:0078</v>
      </c>
      <c r="E7080" t="s">
        <v>25384</v>
      </c>
      <c r="F7080" t="s">
        <v>25385</v>
      </c>
      <c r="H7080">
        <v>53.597426499999997</v>
      </c>
      <c r="I7080">
        <v>-60.851895399999997</v>
      </c>
      <c r="J7080" s="1" t="str">
        <f t="shared" si="496"/>
        <v>Till</v>
      </c>
      <c r="K7080" s="1" t="str">
        <f t="shared" si="497"/>
        <v>&lt;63 micron</v>
      </c>
      <c r="L7080">
        <v>0.1</v>
      </c>
      <c r="M7080">
        <v>1.0900000000000001</v>
      </c>
      <c r="N7080">
        <v>1</v>
      </c>
      <c r="O7080">
        <v>50</v>
      </c>
      <c r="P7080">
        <v>0.25</v>
      </c>
      <c r="Q7080">
        <v>1</v>
      </c>
      <c r="R7080">
        <v>0.56999999999999995</v>
      </c>
      <c r="S7080">
        <v>0.25</v>
      </c>
      <c r="T7080">
        <v>4</v>
      </c>
      <c r="U7080">
        <v>31</v>
      </c>
      <c r="V7080">
        <v>9</v>
      </c>
      <c r="W7080">
        <v>2.2000000000000002</v>
      </c>
      <c r="X7080">
        <v>5</v>
      </c>
      <c r="Y7080">
        <v>0.5</v>
      </c>
      <c r="Z7080">
        <v>0.09</v>
      </c>
      <c r="AA7080">
        <v>30</v>
      </c>
      <c r="AB7080">
        <v>0.28999999999999998</v>
      </c>
      <c r="AC7080">
        <v>195</v>
      </c>
      <c r="AD7080">
        <v>0.5</v>
      </c>
      <c r="AE7080">
        <v>0.04</v>
      </c>
      <c r="AF7080">
        <v>11</v>
      </c>
      <c r="AG7080">
        <v>940</v>
      </c>
      <c r="AH7080">
        <v>2</v>
      </c>
      <c r="AI7080">
        <v>1</v>
      </c>
      <c r="AJ7080">
        <v>3</v>
      </c>
      <c r="AK7080">
        <v>32</v>
      </c>
      <c r="AL7080">
        <v>0.13</v>
      </c>
      <c r="AM7080">
        <v>5</v>
      </c>
      <c r="AN7080">
        <v>5</v>
      </c>
      <c r="AO7080">
        <v>54</v>
      </c>
      <c r="AP7080">
        <v>5</v>
      </c>
      <c r="AQ7080">
        <v>18</v>
      </c>
    </row>
    <row r="7081" spans="1:43" hidden="1" x14ac:dyDescent="0.25">
      <c r="A7081" t="s">
        <v>25386</v>
      </c>
      <c r="B7081" t="s">
        <v>25387</v>
      </c>
      <c r="C7081" s="1" t="str">
        <f t="shared" si="498"/>
        <v>21:0134</v>
      </c>
      <c r="D7081" s="1" t="str">
        <f t="shared" si="499"/>
        <v>21:0078</v>
      </c>
      <c r="E7081" t="s">
        <v>25388</v>
      </c>
      <c r="F7081" t="s">
        <v>25389</v>
      </c>
      <c r="H7081">
        <v>53.856493100000002</v>
      </c>
      <c r="I7081">
        <v>-63.205986199999998</v>
      </c>
      <c r="J7081" s="1" t="str">
        <f t="shared" si="496"/>
        <v>Till</v>
      </c>
      <c r="K7081" s="1" t="str">
        <f t="shared" si="497"/>
        <v>&lt;63 micron</v>
      </c>
      <c r="L7081">
        <v>0.1</v>
      </c>
      <c r="M7081">
        <v>0.66</v>
      </c>
      <c r="N7081">
        <v>1</v>
      </c>
      <c r="O7081">
        <v>30</v>
      </c>
      <c r="P7081">
        <v>0.25</v>
      </c>
      <c r="Q7081">
        <v>1</v>
      </c>
      <c r="R7081">
        <v>0.62</v>
      </c>
      <c r="S7081">
        <v>0.25</v>
      </c>
      <c r="T7081">
        <v>4</v>
      </c>
      <c r="U7081">
        <v>18</v>
      </c>
      <c r="V7081">
        <v>13</v>
      </c>
      <c r="W7081">
        <v>1.84</v>
      </c>
      <c r="X7081">
        <v>5</v>
      </c>
      <c r="Y7081">
        <v>0.5</v>
      </c>
      <c r="Z7081">
        <v>0.08</v>
      </c>
      <c r="AA7081">
        <v>30</v>
      </c>
      <c r="AB7081">
        <v>0.22</v>
      </c>
      <c r="AC7081">
        <v>170</v>
      </c>
      <c r="AD7081">
        <v>0.5</v>
      </c>
      <c r="AE7081">
        <v>0.02</v>
      </c>
      <c r="AF7081">
        <v>4</v>
      </c>
      <c r="AG7081">
        <v>910</v>
      </c>
      <c r="AH7081">
        <v>8</v>
      </c>
      <c r="AI7081">
        <v>2</v>
      </c>
      <c r="AJ7081">
        <v>3</v>
      </c>
      <c r="AK7081">
        <v>44</v>
      </c>
      <c r="AL7081">
        <v>0.11</v>
      </c>
      <c r="AM7081">
        <v>5</v>
      </c>
      <c r="AN7081">
        <v>5</v>
      </c>
      <c r="AO7081">
        <v>38</v>
      </c>
      <c r="AP7081">
        <v>5</v>
      </c>
      <c r="AQ7081">
        <v>18</v>
      </c>
    </row>
    <row r="7082" spans="1:43" hidden="1" x14ac:dyDescent="0.25">
      <c r="A7082" t="s">
        <v>25390</v>
      </c>
      <c r="B7082" t="s">
        <v>25391</v>
      </c>
      <c r="C7082" s="1" t="str">
        <f t="shared" si="498"/>
        <v>21:0134</v>
      </c>
      <c r="D7082" s="1" t="str">
        <f t="shared" si="499"/>
        <v>21:0078</v>
      </c>
      <c r="E7082" t="s">
        <v>25392</v>
      </c>
      <c r="F7082" t="s">
        <v>25393</v>
      </c>
      <c r="H7082">
        <v>53.724087500000003</v>
      </c>
      <c r="I7082">
        <v>-60.8461237</v>
      </c>
      <c r="J7082" s="1" t="str">
        <f t="shared" si="496"/>
        <v>Till</v>
      </c>
      <c r="K7082" s="1" t="str">
        <f t="shared" si="497"/>
        <v>&lt;63 micron</v>
      </c>
      <c r="L7082">
        <v>0.1</v>
      </c>
      <c r="M7082">
        <v>0.98</v>
      </c>
      <c r="N7082">
        <v>1</v>
      </c>
      <c r="O7082">
        <v>40</v>
      </c>
      <c r="P7082">
        <v>0.25</v>
      </c>
      <c r="Q7082">
        <v>1</v>
      </c>
      <c r="R7082">
        <v>0.55000000000000004</v>
      </c>
      <c r="S7082">
        <v>0.25</v>
      </c>
      <c r="T7082">
        <v>3</v>
      </c>
      <c r="U7082">
        <v>31</v>
      </c>
      <c r="V7082">
        <v>7</v>
      </c>
      <c r="W7082">
        <v>2.12</v>
      </c>
      <c r="X7082">
        <v>5</v>
      </c>
      <c r="Y7082">
        <v>0.5</v>
      </c>
      <c r="Z7082">
        <v>0.08</v>
      </c>
      <c r="AA7082">
        <v>20</v>
      </c>
      <c r="AB7082">
        <v>0.26</v>
      </c>
      <c r="AC7082">
        <v>185</v>
      </c>
      <c r="AD7082">
        <v>0.5</v>
      </c>
      <c r="AE7082">
        <v>0.03</v>
      </c>
      <c r="AF7082">
        <v>10</v>
      </c>
      <c r="AG7082">
        <v>950</v>
      </c>
      <c r="AH7082">
        <v>4</v>
      </c>
      <c r="AI7082">
        <v>1</v>
      </c>
      <c r="AJ7082">
        <v>3</v>
      </c>
      <c r="AK7082">
        <v>30</v>
      </c>
      <c r="AL7082">
        <v>0.12</v>
      </c>
      <c r="AM7082">
        <v>5</v>
      </c>
      <c r="AN7082">
        <v>5</v>
      </c>
      <c r="AO7082">
        <v>52</v>
      </c>
      <c r="AP7082">
        <v>5</v>
      </c>
      <c r="AQ7082">
        <v>16</v>
      </c>
    </row>
    <row r="7083" spans="1:43" hidden="1" x14ac:dyDescent="0.25">
      <c r="A7083" t="s">
        <v>25394</v>
      </c>
      <c r="B7083" t="s">
        <v>25395</v>
      </c>
      <c r="C7083" s="1" t="str">
        <f t="shared" si="498"/>
        <v>21:0134</v>
      </c>
      <c r="D7083" s="1" t="str">
        <f t="shared" si="499"/>
        <v>21:0078</v>
      </c>
      <c r="E7083" t="s">
        <v>25396</v>
      </c>
      <c r="F7083" t="s">
        <v>25397</v>
      </c>
      <c r="H7083">
        <v>53.913847199999999</v>
      </c>
      <c r="I7083">
        <v>-61.612990400000001</v>
      </c>
      <c r="J7083" s="1" t="str">
        <f t="shared" si="496"/>
        <v>Till</v>
      </c>
      <c r="K7083" s="1" t="str">
        <f t="shared" si="497"/>
        <v>&lt;63 micron</v>
      </c>
      <c r="L7083">
        <v>0.1</v>
      </c>
      <c r="M7083">
        <v>0.99</v>
      </c>
      <c r="N7083">
        <v>1</v>
      </c>
      <c r="O7083">
        <v>60</v>
      </c>
      <c r="P7083">
        <v>0.25</v>
      </c>
      <c r="Q7083">
        <v>1</v>
      </c>
      <c r="R7083">
        <v>0.5</v>
      </c>
      <c r="S7083">
        <v>0.25</v>
      </c>
      <c r="T7083">
        <v>6</v>
      </c>
      <c r="U7083">
        <v>48</v>
      </c>
      <c r="V7083">
        <v>18</v>
      </c>
      <c r="W7083">
        <v>2.5099999999999998</v>
      </c>
      <c r="X7083">
        <v>5</v>
      </c>
      <c r="Y7083">
        <v>1</v>
      </c>
      <c r="Z7083">
        <v>0.13</v>
      </c>
      <c r="AA7083">
        <v>20</v>
      </c>
      <c r="AB7083">
        <v>0.35</v>
      </c>
      <c r="AC7083">
        <v>170</v>
      </c>
      <c r="AD7083">
        <v>0.5</v>
      </c>
      <c r="AE7083">
        <v>0.09</v>
      </c>
      <c r="AF7083">
        <v>18</v>
      </c>
      <c r="AG7083">
        <v>1000</v>
      </c>
      <c r="AH7083">
        <v>8</v>
      </c>
      <c r="AI7083">
        <v>1</v>
      </c>
      <c r="AJ7083">
        <v>3</v>
      </c>
      <c r="AK7083">
        <v>26</v>
      </c>
      <c r="AL7083">
        <v>0.11</v>
      </c>
      <c r="AM7083">
        <v>5</v>
      </c>
      <c r="AN7083">
        <v>5</v>
      </c>
      <c r="AO7083">
        <v>70</v>
      </c>
      <c r="AP7083">
        <v>5</v>
      </c>
      <c r="AQ7083">
        <v>22</v>
      </c>
    </row>
    <row r="7084" spans="1:43" hidden="1" x14ac:dyDescent="0.25">
      <c r="A7084" t="s">
        <v>25398</v>
      </c>
      <c r="B7084" t="s">
        <v>25399</v>
      </c>
      <c r="C7084" s="1" t="str">
        <f t="shared" si="498"/>
        <v>21:0134</v>
      </c>
      <c r="D7084" s="1" t="str">
        <f t="shared" si="499"/>
        <v>21:0078</v>
      </c>
      <c r="E7084" t="s">
        <v>25400</v>
      </c>
      <c r="F7084" t="s">
        <v>25401</v>
      </c>
      <c r="H7084">
        <v>53.946193200000003</v>
      </c>
      <c r="I7084">
        <v>-61.777241699999998</v>
      </c>
      <c r="J7084" s="1" t="str">
        <f t="shared" si="496"/>
        <v>Till</v>
      </c>
      <c r="K7084" s="1" t="str">
        <f t="shared" si="497"/>
        <v>&lt;63 micron</v>
      </c>
      <c r="L7084">
        <v>0.1</v>
      </c>
      <c r="M7084">
        <v>0.69</v>
      </c>
      <c r="N7084">
        <v>1</v>
      </c>
      <c r="O7084">
        <v>60</v>
      </c>
      <c r="P7084">
        <v>0.25</v>
      </c>
      <c r="Q7084">
        <v>1</v>
      </c>
      <c r="R7084">
        <v>0.52</v>
      </c>
      <c r="S7084">
        <v>0.25</v>
      </c>
      <c r="T7084">
        <v>3</v>
      </c>
      <c r="U7084">
        <v>21</v>
      </c>
      <c r="V7084">
        <v>11</v>
      </c>
      <c r="W7084">
        <v>1.98</v>
      </c>
      <c r="X7084">
        <v>5</v>
      </c>
      <c r="Y7084">
        <v>1</v>
      </c>
      <c r="Z7084">
        <v>0.1</v>
      </c>
      <c r="AA7084">
        <v>20</v>
      </c>
      <c r="AB7084">
        <v>0.2</v>
      </c>
      <c r="AC7084">
        <v>145</v>
      </c>
      <c r="AD7084">
        <v>0.5</v>
      </c>
      <c r="AE7084">
        <v>0.02</v>
      </c>
      <c r="AF7084">
        <v>7</v>
      </c>
      <c r="AG7084">
        <v>840</v>
      </c>
      <c r="AH7084">
        <v>4</v>
      </c>
      <c r="AI7084">
        <v>1</v>
      </c>
      <c r="AJ7084">
        <v>2</v>
      </c>
      <c r="AK7084">
        <v>36</v>
      </c>
      <c r="AL7084">
        <v>0.11</v>
      </c>
      <c r="AM7084">
        <v>5</v>
      </c>
      <c r="AN7084">
        <v>5</v>
      </c>
      <c r="AO7084">
        <v>43</v>
      </c>
      <c r="AP7084">
        <v>5</v>
      </c>
      <c r="AQ7084">
        <v>16</v>
      </c>
    </row>
    <row r="7085" spans="1:43" hidden="1" x14ac:dyDescent="0.25">
      <c r="A7085" t="s">
        <v>25402</v>
      </c>
      <c r="B7085" t="s">
        <v>25403</v>
      </c>
      <c r="C7085" s="1" t="str">
        <f t="shared" si="498"/>
        <v>21:0134</v>
      </c>
      <c r="D7085" s="1" t="str">
        <f t="shared" si="499"/>
        <v>21:0078</v>
      </c>
      <c r="E7085" t="s">
        <v>25404</v>
      </c>
      <c r="F7085" t="s">
        <v>25405</v>
      </c>
      <c r="H7085">
        <v>53.811492999999999</v>
      </c>
      <c r="I7085">
        <v>-61.790130099999999</v>
      </c>
      <c r="J7085" s="1" t="str">
        <f t="shared" si="496"/>
        <v>Till</v>
      </c>
      <c r="K7085" s="1" t="str">
        <f t="shared" si="497"/>
        <v>&lt;63 micron</v>
      </c>
      <c r="L7085">
        <v>0.1</v>
      </c>
      <c r="M7085">
        <v>1.1399999999999999</v>
      </c>
      <c r="N7085">
        <v>1</v>
      </c>
      <c r="O7085">
        <v>70</v>
      </c>
      <c r="P7085">
        <v>0.25</v>
      </c>
      <c r="Q7085">
        <v>1</v>
      </c>
      <c r="R7085">
        <v>0.49</v>
      </c>
      <c r="S7085">
        <v>0.25</v>
      </c>
      <c r="T7085">
        <v>5</v>
      </c>
      <c r="U7085">
        <v>64</v>
      </c>
      <c r="V7085">
        <v>41</v>
      </c>
      <c r="W7085">
        <v>2.31</v>
      </c>
      <c r="X7085">
        <v>5</v>
      </c>
      <c r="Y7085">
        <v>1</v>
      </c>
      <c r="Z7085">
        <v>0.15</v>
      </c>
      <c r="AA7085">
        <v>20</v>
      </c>
      <c r="AB7085">
        <v>0.38</v>
      </c>
      <c r="AC7085">
        <v>145</v>
      </c>
      <c r="AD7085">
        <v>0.5</v>
      </c>
      <c r="AE7085">
        <v>0.11</v>
      </c>
      <c r="AF7085">
        <v>34</v>
      </c>
      <c r="AG7085">
        <v>1060</v>
      </c>
      <c r="AH7085">
        <v>8</v>
      </c>
      <c r="AI7085">
        <v>1</v>
      </c>
      <c r="AJ7085">
        <v>3</v>
      </c>
      <c r="AK7085">
        <v>31</v>
      </c>
      <c r="AL7085">
        <v>0.11</v>
      </c>
      <c r="AM7085">
        <v>5</v>
      </c>
      <c r="AN7085">
        <v>5</v>
      </c>
      <c r="AO7085">
        <v>53</v>
      </c>
      <c r="AP7085">
        <v>5</v>
      </c>
      <c r="AQ7085">
        <v>20</v>
      </c>
    </row>
    <row r="7086" spans="1:43" hidden="1" x14ac:dyDescent="0.25">
      <c r="A7086" t="s">
        <v>25406</v>
      </c>
      <c r="B7086" t="s">
        <v>25407</v>
      </c>
      <c r="C7086" s="1" t="str">
        <f t="shared" si="498"/>
        <v>21:0134</v>
      </c>
      <c r="D7086" s="1" t="str">
        <f t="shared" si="499"/>
        <v>21:0078</v>
      </c>
      <c r="E7086" t="s">
        <v>25408</v>
      </c>
      <c r="F7086" t="s">
        <v>25409</v>
      </c>
      <c r="H7086">
        <v>53.685990599999997</v>
      </c>
      <c r="I7086">
        <v>-61.31324</v>
      </c>
      <c r="J7086" s="1" t="str">
        <f t="shared" si="496"/>
        <v>Till</v>
      </c>
      <c r="K7086" s="1" t="str">
        <f t="shared" si="497"/>
        <v>&lt;63 micron</v>
      </c>
      <c r="L7086">
        <v>0.1</v>
      </c>
      <c r="M7086">
        <v>1.28</v>
      </c>
      <c r="N7086">
        <v>1</v>
      </c>
      <c r="O7086">
        <v>30</v>
      </c>
      <c r="P7086">
        <v>0.25</v>
      </c>
      <c r="Q7086">
        <v>1</v>
      </c>
      <c r="R7086">
        <v>0.53</v>
      </c>
      <c r="S7086">
        <v>0.25</v>
      </c>
      <c r="T7086">
        <v>5</v>
      </c>
      <c r="U7086">
        <v>45</v>
      </c>
      <c r="V7086">
        <v>4</v>
      </c>
      <c r="W7086">
        <v>2.67</v>
      </c>
      <c r="X7086">
        <v>5</v>
      </c>
      <c r="Y7086">
        <v>1</v>
      </c>
      <c r="Z7086">
        <v>7.0000000000000007E-2</v>
      </c>
      <c r="AA7086">
        <v>20</v>
      </c>
      <c r="AB7086">
        <v>0.23</v>
      </c>
      <c r="AC7086">
        <v>185</v>
      </c>
      <c r="AD7086">
        <v>0.5</v>
      </c>
      <c r="AE7086">
        <v>0.06</v>
      </c>
      <c r="AF7086">
        <v>15</v>
      </c>
      <c r="AG7086">
        <v>740</v>
      </c>
      <c r="AH7086">
        <v>4</v>
      </c>
      <c r="AI7086">
        <v>1</v>
      </c>
      <c r="AJ7086">
        <v>3</v>
      </c>
      <c r="AK7086">
        <v>30</v>
      </c>
      <c r="AL7086">
        <v>0.14000000000000001</v>
      </c>
      <c r="AM7086">
        <v>5</v>
      </c>
      <c r="AN7086">
        <v>5</v>
      </c>
      <c r="AO7086">
        <v>70</v>
      </c>
      <c r="AP7086">
        <v>5</v>
      </c>
      <c r="AQ7086">
        <v>14</v>
      </c>
    </row>
    <row r="7087" spans="1:43" hidden="1" x14ac:dyDescent="0.25">
      <c r="A7087" t="s">
        <v>25410</v>
      </c>
      <c r="B7087" t="s">
        <v>25411</v>
      </c>
      <c r="C7087" s="1" t="str">
        <f t="shared" si="498"/>
        <v>21:0134</v>
      </c>
      <c r="D7087" s="1" t="str">
        <f t="shared" si="499"/>
        <v>21:0078</v>
      </c>
      <c r="E7087" t="s">
        <v>25412</v>
      </c>
      <c r="F7087" t="s">
        <v>25413</v>
      </c>
      <c r="H7087">
        <v>53.685096399999999</v>
      </c>
      <c r="I7087">
        <v>-61.3135786</v>
      </c>
      <c r="J7087" s="1" t="str">
        <f t="shared" si="496"/>
        <v>Till</v>
      </c>
      <c r="K7087" s="1" t="str">
        <f t="shared" si="497"/>
        <v>&lt;63 micron</v>
      </c>
      <c r="L7087">
        <v>0.1</v>
      </c>
      <c r="M7087">
        <v>1.26</v>
      </c>
      <c r="N7087">
        <v>2</v>
      </c>
      <c r="O7087">
        <v>20</v>
      </c>
      <c r="P7087">
        <v>0.25</v>
      </c>
      <c r="Q7087">
        <v>1</v>
      </c>
      <c r="R7087">
        <v>0.52</v>
      </c>
      <c r="S7087">
        <v>0.25</v>
      </c>
      <c r="T7087">
        <v>4</v>
      </c>
      <c r="U7087">
        <v>47</v>
      </c>
      <c r="V7087">
        <v>8</v>
      </c>
      <c r="W7087">
        <v>2.5499999999999998</v>
      </c>
      <c r="X7087">
        <v>5</v>
      </c>
      <c r="Y7087">
        <v>1</v>
      </c>
      <c r="Z7087">
        <v>7.0000000000000007E-2</v>
      </c>
      <c r="AA7087">
        <v>20</v>
      </c>
      <c r="AB7087">
        <v>0.23</v>
      </c>
      <c r="AC7087">
        <v>190</v>
      </c>
      <c r="AD7087">
        <v>0.5</v>
      </c>
      <c r="AE7087">
        <v>0.05</v>
      </c>
      <c r="AF7087">
        <v>15</v>
      </c>
      <c r="AG7087">
        <v>750</v>
      </c>
      <c r="AH7087">
        <v>4</v>
      </c>
      <c r="AI7087">
        <v>1</v>
      </c>
      <c r="AJ7087">
        <v>3</v>
      </c>
      <c r="AK7087">
        <v>30</v>
      </c>
      <c r="AL7087">
        <v>0.14000000000000001</v>
      </c>
      <c r="AM7087">
        <v>5</v>
      </c>
      <c r="AN7087">
        <v>5</v>
      </c>
      <c r="AO7087">
        <v>72</v>
      </c>
      <c r="AP7087">
        <v>5</v>
      </c>
      <c r="AQ7087">
        <v>14</v>
      </c>
    </row>
    <row r="7088" spans="1:43" hidden="1" x14ac:dyDescent="0.25">
      <c r="A7088" t="s">
        <v>25414</v>
      </c>
      <c r="B7088" t="s">
        <v>25415</v>
      </c>
      <c r="C7088" s="1" t="str">
        <f t="shared" si="498"/>
        <v>21:0134</v>
      </c>
      <c r="D7088" s="1" t="str">
        <f t="shared" si="499"/>
        <v>21:0078</v>
      </c>
      <c r="E7088" t="s">
        <v>25416</v>
      </c>
      <c r="F7088" t="s">
        <v>25417</v>
      </c>
      <c r="H7088">
        <v>53.674451300000001</v>
      </c>
      <c r="I7088">
        <v>-61.362754500000001</v>
      </c>
      <c r="J7088" s="1" t="str">
        <f t="shared" si="496"/>
        <v>Till</v>
      </c>
      <c r="K7088" s="1" t="str">
        <f t="shared" si="497"/>
        <v>&lt;63 micron</v>
      </c>
      <c r="L7088">
        <v>0.1</v>
      </c>
      <c r="M7088">
        <v>1.75</v>
      </c>
      <c r="N7088">
        <v>1</v>
      </c>
      <c r="O7088">
        <v>40</v>
      </c>
      <c r="P7088">
        <v>0.25</v>
      </c>
      <c r="Q7088">
        <v>1</v>
      </c>
      <c r="R7088">
        <v>0.48</v>
      </c>
      <c r="S7088">
        <v>0.25</v>
      </c>
      <c r="T7088">
        <v>4</v>
      </c>
      <c r="U7088">
        <v>42</v>
      </c>
      <c r="V7088">
        <v>21</v>
      </c>
      <c r="W7088">
        <v>2.58</v>
      </c>
      <c r="X7088">
        <v>5</v>
      </c>
      <c r="Y7088">
        <v>0.5</v>
      </c>
      <c r="Z7088">
        <v>0.1</v>
      </c>
      <c r="AA7088">
        <v>30</v>
      </c>
      <c r="AB7088">
        <v>0.33</v>
      </c>
      <c r="AC7088">
        <v>190</v>
      </c>
      <c r="AD7088">
        <v>0.5</v>
      </c>
      <c r="AE7088">
        <v>0.04</v>
      </c>
      <c r="AF7088">
        <v>15</v>
      </c>
      <c r="AG7088">
        <v>710</v>
      </c>
      <c r="AH7088">
        <v>6</v>
      </c>
      <c r="AI7088">
        <v>1</v>
      </c>
      <c r="AJ7088">
        <v>4</v>
      </c>
      <c r="AK7088">
        <v>27</v>
      </c>
      <c r="AL7088">
        <v>0.15</v>
      </c>
      <c r="AM7088">
        <v>5</v>
      </c>
      <c r="AN7088">
        <v>5</v>
      </c>
      <c r="AO7088">
        <v>68</v>
      </c>
      <c r="AP7088">
        <v>5</v>
      </c>
      <c r="AQ7088">
        <v>18</v>
      </c>
    </row>
    <row r="7089" spans="1:43" hidden="1" x14ac:dyDescent="0.25">
      <c r="A7089" t="s">
        <v>25418</v>
      </c>
      <c r="B7089" t="s">
        <v>25419</v>
      </c>
      <c r="C7089" s="1" t="str">
        <f t="shared" si="498"/>
        <v>21:0134</v>
      </c>
      <c r="D7089" s="1" t="str">
        <f t="shared" si="499"/>
        <v>21:0078</v>
      </c>
      <c r="E7089" t="s">
        <v>25420</v>
      </c>
      <c r="F7089" t="s">
        <v>25421</v>
      </c>
      <c r="H7089">
        <v>53.702342600000001</v>
      </c>
      <c r="I7089">
        <v>-61.312585200000001</v>
      </c>
      <c r="J7089" s="1" t="str">
        <f t="shared" si="496"/>
        <v>Till</v>
      </c>
      <c r="K7089" s="1" t="str">
        <f t="shared" si="497"/>
        <v>&lt;63 micron</v>
      </c>
      <c r="L7089">
        <v>0.1</v>
      </c>
      <c r="M7089">
        <v>2.9</v>
      </c>
      <c r="N7089">
        <v>1</v>
      </c>
      <c r="O7089">
        <v>10</v>
      </c>
      <c r="P7089">
        <v>0.25</v>
      </c>
      <c r="Q7089">
        <v>1</v>
      </c>
      <c r="R7089">
        <v>0.27</v>
      </c>
      <c r="S7089">
        <v>0.25</v>
      </c>
      <c r="T7089">
        <v>3</v>
      </c>
      <c r="U7089">
        <v>42</v>
      </c>
      <c r="V7089">
        <v>11</v>
      </c>
      <c r="W7089">
        <v>2.56</v>
      </c>
      <c r="X7089">
        <v>5</v>
      </c>
      <c r="Y7089">
        <v>0.5</v>
      </c>
      <c r="Z7089">
        <v>0.02</v>
      </c>
      <c r="AA7089">
        <v>20</v>
      </c>
      <c r="AB7089">
        <v>0.25</v>
      </c>
      <c r="AC7089">
        <v>130</v>
      </c>
      <c r="AD7089">
        <v>0.5</v>
      </c>
      <c r="AE7089">
        <v>0.02</v>
      </c>
      <c r="AF7089">
        <v>10</v>
      </c>
      <c r="AG7089">
        <v>550</v>
      </c>
      <c r="AH7089">
        <v>6</v>
      </c>
      <c r="AI7089">
        <v>1</v>
      </c>
      <c r="AJ7089">
        <v>5</v>
      </c>
      <c r="AK7089">
        <v>19</v>
      </c>
      <c r="AL7089">
        <v>0.14000000000000001</v>
      </c>
      <c r="AM7089">
        <v>5</v>
      </c>
      <c r="AN7089">
        <v>5</v>
      </c>
      <c r="AO7089">
        <v>60</v>
      </c>
      <c r="AP7089">
        <v>5</v>
      </c>
      <c r="AQ7089">
        <v>14</v>
      </c>
    </row>
    <row r="7090" spans="1:43" hidden="1" x14ac:dyDescent="0.25">
      <c r="A7090" t="s">
        <v>25422</v>
      </c>
      <c r="B7090" t="s">
        <v>25423</v>
      </c>
      <c r="C7090" s="1" t="str">
        <f t="shared" si="498"/>
        <v>21:0134</v>
      </c>
      <c r="D7090" s="1" t="str">
        <f t="shared" si="499"/>
        <v>21:0078</v>
      </c>
      <c r="E7090" t="s">
        <v>25424</v>
      </c>
      <c r="F7090" t="s">
        <v>25425</v>
      </c>
      <c r="H7090">
        <v>53.742328800000003</v>
      </c>
      <c r="I7090">
        <v>-61.2486563</v>
      </c>
      <c r="J7090" s="1" t="str">
        <f t="shared" si="496"/>
        <v>Till</v>
      </c>
      <c r="K7090" s="1" t="str">
        <f t="shared" si="497"/>
        <v>&lt;63 micron</v>
      </c>
      <c r="L7090">
        <v>0.1</v>
      </c>
      <c r="M7090">
        <v>1.08</v>
      </c>
      <c r="N7090">
        <v>1</v>
      </c>
      <c r="O7090">
        <v>30</v>
      </c>
      <c r="P7090">
        <v>0.25</v>
      </c>
      <c r="Q7090">
        <v>1</v>
      </c>
      <c r="R7090">
        <v>0.56000000000000005</v>
      </c>
      <c r="S7090">
        <v>0.25</v>
      </c>
      <c r="T7090">
        <v>4</v>
      </c>
      <c r="U7090">
        <v>36</v>
      </c>
      <c r="V7090">
        <v>7</v>
      </c>
      <c r="W7090">
        <v>2.19</v>
      </c>
      <c r="X7090">
        <v>5</v>
      </c>
      <c r="Y7090">
        <v>1</v>
      </c>
      <c r="Z7090">
        <v>0.08</v>
      </c>
      <c r="AA7090">
        <v>20</v>
      </c>
      <c r="AB7090">
        <v>0.23</v>
      </c>
      <c r="AC7090">
        <v>175</v>
      </c>
      <c r="AD7090">
        <v>0.5</v>
      </c>
      <c r="AE7090">
        <v>0.05</v>
      </c>
      <c r="AF7090">
        <v>12</v>
      </c>
      <c r="AG7090">
        <v>850</v>
      </c>
      <c r="AH7090">
        <v>2</v>
      </c>
      <c r="AI7090">
        <v>1</v>
      </c>
      <c r="AJ7090">
        <v>3</v>
      </c>
      <c r="AK7090">
        <v>30</v>
      </c>
      <c r="AL7090">
        <v>0.11</v>
      </c>
      <c r="AM7090">
        <v>5</v>
      </c>
      <c r="AN7090">
        <v>5</v>
      </c>
      <c r="AO7090">
        <v>60</v>
      </c>
      <c r="AP7090">
        <v>5</v>
      </c>
      <c r="AQ7090">
        <v>14</v>
      </c>
    </row>
    <row r="7091" spans="1:43" hidden="1" x14ac:dyDescent="0.25">
      <c r="A7091" t="s">
        <v>25426</v>
      </c>
      <c r="B7091" t="s">
        <v>25427</v>
      </c>
      <c r="C7091" s="1" t="str">
        <f t="shared" si="498"/>
        <v>21:0134</v>
      </c>
      <c r="D7091" s="1" t="str">
        <f t="shared" si="499"/>
        <v>21:0078</v>
      </c>
      <c r="E7091" t="s">
        <v>25428</v>
      </c>
      <c r="F7091" t="s">
        <v>25429</v>
      </c>
      <c r="H7091">
        <v>53.729112200000003</v>
      </c>
      <c r="I7091">
        <v>-61.242384299999998</v>
      </c>
      <c r="J7091" s="1" t="str">
        <f t="shared" si="496"/>
        <v>Till</v>
      </c>
      <c r="K7091" s="1" t="str">
        <f t="shared" si="497"/>
        <v>&lt;63 micron</v>
      </c>
      <c r="L7091">
        <v>0.1</v>
      </c>
      <c r="M7091">
        <v>1.19</v>
      </c>
      <c r="N7091">
        <v>1</v>
      </c>
      <c r="O7091">
        <v>30</v>
      </c>
      <c r="P7091">
        <v>0.25</v>
      </c>
      <c r="Q7091">
        <v>1</v>
      </c>
      <c r="R7091">
        <v>0.48</v>
      </c>
      <c r="S7091">
        <v>0.25</v>
      </c>
      <c r="T7091">
        <v>3</v>
      </c>
      <c r="U7091">
        <v>37</v>
      </c>
      <c r="V7091">
        <v>8</v>
      </c>
      <c r="W7091">
        <v>2.13</v>
      </c>
      <c r="X7091">
        <v>5</v>
      </c>
      <c r="Y7091">
        <v>0.5</v>
      </c>
      <c r="Z7091">
        <v>0.06</v>
      </c>
      <c r="AA7091">
        <v>20</v>
      </c>
      <c r="AB7091">
        <v>0.22</v>
      </c>
      <c r="AC7091">
        <v>150</v>
      </c>
      <c r="AD7091">
        <v>0.5</v>
      </c>
      <c r="AE7091">
        <v>0.05</v>
      </c>
      <c r="AF7091">
        <v>12</v>
      </c>
      <c r="AG7091">
        <v>760</v>
      </c>
      <c r="AH7091">
        <v>2</v>
      </c>
      <c r="AI7091">
        <v>1</v>
      </c>
      <c r="AJ7091">
        <v>3</v>
      </c>
      <c r="AK7091">
        <v>25</v>
      </c>
      <c r="AL7091">
        <v>0.11</v>
      </c>
      <c r="AM7091">
        <v>5</v>
      </c>
      <c r="AN7091">
        <v>5</v>
      </c>
      <c r="AO7091">
        <v>58</v>
      </c>
      <c r="AP7091">
        <v>5</v>
      </c>
      <c r="AQ7091">
        <v>14</v>
      </c>
    </row>
    <row r="7092" spans="1:43" hidden="1" x14ac:dyDescent="0.25">
      <c r="A7092" t="s">
        <v>25430</v>
      </c>
      <c r="B7092" t="s">
        <v>25431</v>
      </c>
      <c r="C7092" s="1" t="str">
        <f t="shared" si="498"/>
        <v>21:0134</v>
      </c>
      <c r="D7092" s="1" t="str">
        <f t="shared" si="499"/>
        <v>21:0078</v>
      </c>
      <c r="E7092" t="s">
        <v>25432</v>
      </c>
      <c r="F7092" t="s">
        <v>25433</v>
      </c>
      <c r="H7092">
        <v>53.8501482</v>
      </c>
      <c r="I7092">
        <v>-63.234834900000003</v>
      </c>
      <c r="J7092" s="1" t="str">
        <f t="shared" si="496"/>
        <v>Till</v>
      </c>
      <c r="K7092" s="1" t="str">
        <f t="shared" si="497"/>
        <v>&lt;63 micron</v>
      </c>
      <c r="L7092">
        <v>0.1</v>
      </c>
      <c r="M7092">
        <v>0.75</v>
      </c>
      <c r="N7092">
        <v>1</v>
      </c>
      <c r="O7092">
        <v>20</v>
      </c>
      <c r="P7092">
        <v>0.25</v>
      </c>
      <c r="Q7092">
        <v>4</v>
      </c>
      <c r="R7092">
        <v>0.66</v>
      </c>
      <c r="S7092">
        <v>0.25</v>
      </c>
      <c r="T7092">
        <v>6</v>
      </c>
      <c r="U7092">
        <v>22</v>
      </c>
      <c r="V7092">
        <v>15</v>
      </c>
      <c r="W7092">
        <v>2.09</v>
      </c>
      <c r="X7092">
        <v>5</v>
      </c>
      <c r="Y7092">
        <v>0.5</v>
      </c>
      <c r="Z7092">
        <v>0.08</v>
      </c>
      <c r="AA7092">
        <v>30</v>
      </c>
      <c r="AB7092">
        <v>0.23</v>
      </c>
      <c r="AC7092">
        <v>250</v>
      </c>
      <c r="AD7092">
        <v>0.5</v>
      </c>
      <c r="AE7092">
        <v>0.02</v>
      </c>
      <c r="AF7092">
        <v>6</v>
      </c>
      <c r="AG7092">
        <v>900</v>
      </c>
      <c r="AH7092">
        <v>8</v>
      </c>
      <c r="AI7092">
        <v>2</v>
      </c>
      <c r="AJ7092">
        <v>3</v>
      </c>
      <c r="AK7092">
        <v>49</v>
      </c>
      <c r="AL7092">
        <v>0.12</v>
      </c>
      <c r="AM7092">
        <v>5</v>
      </c>
      <c r="AN7092">
        <v>5</v>
      </c>
      <c r="AO7092">
        <v>39</v>
      </c>
      <c r="AP7092">
        <v>5</v>
      </c>
      <c r="AQ7092">
        <v>16</v>
      </c>
    </row>
    <row r="7093" spans="1:43" hidden="1" x14ac:dyDescent="0.25">
      <c r="A7093" t="s">
        <v>25434</v>
      </c>
      <c r="B7093" t="s">
        <v>25435</v>
      </c>
      <c r="C7093" s="1" t="str">
        <f t="shared" si="498"/>
        <v>21:0134</v>
      </c>
      <c r="D7093" s="1" t="str">
        <f t="shared" si="499"/>
        <v>21:0078</v>
      </c>
      <c r="E7093" t="s">
        <v>25436</v>
      </c>
      <c r="F7093" t="s">
        <v>25437</v>
      </c>
      <c r="H7093">
        <v>53.725174099999997</v>
      </c>
      <c r="I7093">
        <v>-61.2558881</v>
      </c>
      <c r="J7093" s="1" t="str">
        <f t="shared" si="496"/>
        <v>Till</v>
      </c>
      <c r="K7093" s="1" t="str">
        <f t="shared" si="497"/>
        <v>&lt;63 micron</v>
      </c>
      <c r="L7093">
        <v>0.1</v>
      </c>
      <c r="M7093">
        <v>1.26</v>
      </c>
      <c r="N7093">
        <v>1</v>
      </c>
      <c r="O7093">
        <v>60</v>
      </c>
      <c r="P7093">
        <v>0.25</v>
      </c>
      <c r="Q7093">
        <v>1</v>
      </c>
      <c r="R7093">
        <v>0.53</v>
      </c>
      <c r="S7093">
        <v>0.25</v>
      </c>
      <c r="T7093">
        <v>4</v>
      </c>
      <c r="U7093">
        <v>37</v>
      </c>
      <c r="V7093">
        <v>15</v>
      </c>
      <c r="W7093">
        <v>2.19</v>
      </c>
      <c r="X7093">
        <v>5</v>
      </c>
      <c r="Y7093">
        <v>1</v>
      </c>
      <c r="Z7093">
        <v>0.12</v>
      </c>
      <c r="AA7093">
        <v>20</v>
      </c>
      <c r="AB7093">
        <v>0.31</v>
      </c>
      <c r="AC7093">
        <v>175</v>
      </c>
      <c r="AD7093">
        <v>0.5</v>
      </c>
      <c r="AE7093">
        <v>0.06</v>
      </c>
      <c r="AF7093">
        <v>15</v>
      </c>
      <c r="AG7093">
        <v>830</v>
      </c>
      <c r="AH7093">
        <v>4</v>
      </c>
      <c r="AI7093">
        <v>1</v>
      </c>
      <c r="AJ7093">
        <v>3</v>
      </c>
      <c r="AK7093">
        <v>28</v>
      </c>
      <c r="AL7093">
        <v>0.11</v>
      </c>
      <c r="AM7093">
        <v>5</v>
      </c>
      <c r="AN7093">
        <v>5</v>
      </c>
      <c r="AO7093">
        <v>58</v>
      </c>
      <c r="AP7093">
        <v>5</v>
      </c>
      <c r="AQ7093">
        <v>20</v>
      </c>
    </row>
    <row r="7094" spans="1:43" hidden="1" x14ac:dyDescent="0.25">
      <c r="A7094" t="s">
        <v>25438</v>
      </c>
      <c r="B7094" t="s">
        <v>25439</v>
      </c>
      <c r="C7094" s="1" t="str">
        <f t="shared" si="498"/>
        <v>21:0134</v>
      </c>
      <c r="D7094" s="1" t="str">
        <f t="shared" si="499"/>
        <v>21:0078</v>
      </c>
      <c r="E7094" t="s">
        <v>25440</v>
      </c>
      <c r="F7094" t="s">
        <v>25441</v>
      </c>
      <c r="H7094">
        <v>53.813385799999999</v>
      </c>
      <c r="I7094">
        <v>-60.992770800000002</v>
      </c>
      <c r="J7094" s="1" t="str">
        <f t="shared" si="496"/>
        <v>Till</v>
      </c>
      <c r="K7094" s="1" t="str">
        <f t="shared" si="497"/>
        <v>&lt;63 micron</v>
      </c>
      <c r="L7094">
        <v>0.1</v>
      </c>
      <c r="M7094">
        <v>0.94</v>
      </c>
      <c r="N7094">
        <v>1</v>
      </c>
      <c r="O7094">
        <v>70</v>
      </c>
      <c r="P7094">
        <v>0.25</v>
      </c>
      <c r="Q7094">
        <v>1</v>
      </c>
      <c r="R7094">
        <v>0.56000000000000005</v>
      </c>
      <c r="S7094">
        <v>0.25</v>
      </c>
      <c r="T7094">
        <v>3</v>
      </c>
      <c r="U7094">
        <v>23</v>
      </c>
      <c r="V7094">
        <v>43</v>
      </c>
      <c r="W7094">
        <v>1.73</v>
      </c>
      <c r="X7094">
        <v>5</v>
      </c>
      <c r="Y7094">
        <v>0.5</v>
      </c>
      <c r="Z7094">
        <v>0.15</v>
      </c>
      <c r="AA7094">
        <v>20</v>
      </c>
      <c r="AB7094">
        <v>0.3</v>
      </c>
      <c r="AC7094">
        <v>195</v>
      </c>
      <c r="AD7094">
        <v>0.5</v>
      </c>
      <c r="AE7094">
        <v>0.03</v>
      </c>
      <c r="AF7094">
        <v>8</v>
      </c>
      <c r="AG7094">
        <v>930</v>
      </c>
      <c r="AH7094">
        <v>2</v>
      </c>
      <c r="AI7094">
        <v>1</v>
      </c>
      <c r="AJ7094">
        <v>2</v>
      </c>
      <c r="AK7094">
        <v>35</v>
      </c>
      <c r="AL7094">
        <v>7.0000000000000007E-2</v>
      </c>
      <c r="AM7094">
        <v>5</v>
      </c>
      <c r="AN7094">
        <v>5</v>
      </c>
      <c r="AO7094">
        <v>39</v>
      </c>
      <c r="AP7094">
        <v>5</v>
      </c>
      <c r="AQ7094">
        <v>18</v>
      </c>
    </row>
    <row r="7095" spans="1:43" hidden="1" x14ac:dyDescent="0.25">
      <c r="A7095" t="s">
        <v>25442</v>
      </c>
      <c r="B7095" t="s">
        <v>25443</v>
      </c>
      <c r="C7095" s="1" t="str">
        <f t="shared" si="498"/>
        <v>21:0134</v>
      </c>
      <c r="D7095" s="1" t="str">
        <f t="shared" si="499"/>
        <v>21:0078</v>
      </c>
      <c r="E7095" t="s">
        <v>25444</v>
      </c>
      <c r="F7095" t="s">
        <v>25445</v>
      </c>
      <c r="H7095">
        <v>53.658313399999997</v>
      </c>
      <c r="I7095">
        <v>-60.924475299999997</v>
      </c>
      <c r="J7095" s="1" t="str">
        <f t="shared" si="496"/>
        <v>Till</v>
      </c>
      <c r="K7095" s="1" t="str">
        <f t="shared" si="497"/>
        <v>&lt;63 micron</v>
      </c>
      <c r="L7095">
        <v>0.1</v>
      </c>
      <c r="M7095">
        <v>1.43</v>
      </c>
      <c r="N7095">
        <v>1</v>
      </c>
      <c r="O7095">
        <v>80</v>
      </c>
      <c r="P7095">
        <v>0.25</v>
      </c>
      <c r="Q7095">
        <v>1</v>
      </c>
      <c r="R7095">
        <v>0.56000000000000005</v>
      </c>
      <c r="S7095">
        <v>0.25</v>
      </c>
      <c r="T7095">
        <v>3</v>
      </c>
      <c r="U7095">
        <v>24</v>
      </c>
      <c r="V7095">
        <v>14</v>
      </c>
      <c r="W7095">
        <v>2.2000000000000002</v>
      </c>
      <c r="X7095">
        <v>5</v>
      </c>
      <c r="Y7095">
        <v>0.5</v>
      </c>
      <c r="Z7095">
        <v>0.14000000000000001</v>
      </c>
      <c r="AA7095">
        <v>30</v>
      </c>
      <c r="AB7095">
        <v>0.35</v>
      </c>
      <c r="AC7095">
        <v>240</v>
      </c>
      <c r="AD7095">
        <v>0.5</v>
      </c>
      <c r="AE7095">
        <v>0.03</v>
      </c>
      <c r="AF7095">
        <v>8</v>
      </c>
      <c r="AG7095">
        <v>1300</v>
      </c>
      <c r="AH7095">
        <v>6</v>
      </c>
      <c r="AI7095">
        <v>1</v>
      </c>
      <c r="AJ7095">
        <v>4</v>
      </c>
      <c r="AK7095">
        <v>22</v>
      </c>
      <c r="AL7095">
        <v>0.12</v>
      </c>
      <c r="AM7095">
        <v>5</v>
      </c>
      <c r="AN7095">
        <v>5</v>
      </c>
      <c r="AO7095">
        <v>42</v>
      </c>
      <c r="AP7095">
        <v>5</v>
      </c>
      <c r="AQ7095">
        <v>30</v>
      </c>
    </row>
    <row r="7096" spans="1:43" hidden="1" x14ac:dyDescent="0.25">
      <c r="A7096" t="s">
        <v>25446</v>
      </c>
      <c r="B7096" t="s">
        <v>25447</v>
      </c>
      <c r="C7096" s="1" t="str">
        <f t="shared" si="498"/>
        <v>21:0134</v>
      </c>
      <c r="D7096" s="1" t="str">
        <f t="shared" si="499"/>
        <v>21:0078</v>
      </c>
      <c r="E7096" t="s">
        <v>25448</v>
      </c>
      <c r="F7096" t="s">
        <v>25449</v>
      </c>
      <c r="H7096">
        <v>53.656759800000003</v>
      </c>
      <c r="I7096">
        <v>-60.876877499999999</v>
      </c>
      <c r="J7096" s="1" t="str">
        <f t="shared" si="496"/>
        <v>Till</v>
      </c>
      <c r="K7096" s="1" t="str">
        <f t="shared" si="497"/>
        <v>&lt;63 micron</v>
      </c>
      <c r="L7096">
        <v>0.1</v>
      </c>
      <c r="M7096">
        <v>0.63</v>
      </c>
      <c r="N7096">
        <v>1</v>
      </c>
      <c r="O7096">
        <v>30</v>
      </c>
      <c r="P7096">
        <v>0.25</v>
      </c>
      <c r="Q7096">
        <v>1</v>
      </c>
      <c r="R7096">
        <v>0.72</v>
      </c>
      <c r="S7096">
        <v>0.25</v>
      </c>
      <c r="T7096">
        <v>3</v>
      </c>
      <c r="U7096">
        <v>31</v>
      </c>
      <c r="V7096">
        <v>6</v>
      </c>
      <c r="W7096">
        <v>1.86</v>
      </c>
      <c r="X7096">
        <v>5</v>
      </c>
      <c r="Y7096">
        <v>0.5</v>
      </c>
      <c r="Z7096">
        <v>0.09</v>
      </c>
      <c r="AA7096">
        <v>40</v>
      </c>
      <c r="AB7096">
        <v>0.23</v>
      </c>
      <c r="AC7096">
        <v>255</v>
      </c>
      <c r="AD7096">
        <v>0.5</v>
      </c>
      <c r="AE7096">
        <v>7.0000000000000007E-2</v>
      </c>
      <c r="AF7096">
        <v>9</v>
      </c>
      <c r="AG7096">
        <v>1500</v>
      </c>
      <c r="AH7096">
        <v>6</v>
      </c>
      <c r="AI7096">
        <v>1</v>
      </c>
      <c r="AJ7096">
        <v>3</v>
      </c>
      <c r="AK7096">
        <v>27</v>
      </c>
      <c r="AL7096">
        <v>7.0000000000000007E-2</v>
      </c>
      <c r="AM7096">
        <v>5</v>
      </c>
      <c r="AN7096">
        <v>5</v>
      </c>
      <c r="AO7096">
        <v>42</v>
      </c>
      <c r="AP7096">
        <v>5</v>
      </c>
      <c r="AQ7096">
        <v>18</v>
      </c>
    </row>
    <row r="7097" spans="1:43" hidden="1" x14ac:dyDescent="0.25">
      <c r="A7097" t="s">
        <v>25450</v>
      </c>
      <c r="B7097" t="s">
        <v>25451</v>
      </c>
      <c r="C7097" s="1" t="str">
        <f t="shared" si="498"/>
        <v>21:0134</v>
      </c>
      <c r="D7097" s="1" t="str">
        <f t="shared" si="499"/>
        <v>21:0078</v>
      </c>
      <c r="E7097" t="s">
        <v>25452</v>
      </c>
      <c r="F7097" t="s">
        <v>25453</v>
      </c>
      <c r="H7097">
        <v>53.110302300000001</v>
      </c>
      <c r="I7097">
        <v>-60.624486300000001</v>
      </c>
      <c r="J7097" s="1" t="str">
        <f t="shared" si="496"/>
        <v>Till</v>
      </c>
      <c r="K7097" s="1" t="str">
        <f t="shared" si="497"/>
        <v>&lt;63 micron</v>
      </c>
      <c r="L7097">
        <v>0.1</v>
      </c>
      <c r="M7097">
        <v>1.75</v>
      </c>
      <c r="N7097">
        <v>4</v>
      </c>
      <c r="O7097">
        <v>120</v>
      </c>
      <c r="P7097">
        <v>0.25</v>
      </c>
      <c r="Q7097">
        <v>1</v>
      </c>
      <c r="R7097">
        <v>0.67</v>
      </c>
      <c r="S7097">
        <v>0.25</v>
      </c>
      <c r="T7097">
        <v>12</v>
      </c>
      <c r="U7097">
        <v>52</v>
      </c>
      <c r="V7097">
        <v>39</v>
      </c>
      <c r="W7097">
        <v>3.99</v>
      </c>
      <c r="X7097">
        <v>5</v>
      </c>
      <c r="Y7097">
        <v>0.5</v>
      </c>
      <c r="Z7097">
        <v>0.21</v>
      </c>
      <c r="AA7097">
        <v>30</v>
      </c>
      <c r="AB7097">
        <v>0.76</v>
      </c>
      <c r="AC7097">
        <v>345</v>
      </c>
      <c r="AD7097">
        <v>0.5</v>
      </c>
      <c r="AE7097">
        <v>0.15</v>
      </c>
      <c r="AF7097">
        <v>21</v>
      </c>
      <c r="AG7097">
        <v>1890</v>
      </c>
      <c r="AH7097">
        <v>8</v>
      </c>
      <c r="AI7097">
        <v>1</v>
      </c>
      <c r="AJ7097">
        <v>5</v>
      </c>
      <c r="AK7097">
        <v>22</v>
      </c>
      <c r="AL7097">
        <v>0.11</v>
      </c>
      <c r="AM7097">
        <v>5</v>
      </c>
      <c r="AN7097">
        <v>5</v>
      </c>
      <c r="AO7097">
        <v>115</v>
      </c>
      <c r="AP7097">
        <v>5</v>
      </c>
      <c r="AQ7097">
        <v>46</v>
      </c>
    </row>
    <row r="7098" spans="1:43" hidden="1" x14ac:dyDescent="0.25">
      <c r="A7098" t="s">
        <v>25454</v>
      </c>
      <c r="B7098" t="s">
        <v>25455</v>
      </c>
      <c r="C7098" s="1" t="str">
        <f t="shared" si="498"/>
        <v>21:0134</v>
      </c>
      <c r="D7098" s="1" t="str">
        <f t="shared" si="499"/>
        <v>21:0078</v>
      </c>
      <c r="E7098" t="s">
        <v>25456</v>
      </c>
      <c r="F7098" t="s">
        <v>25457</v>
      </c>
      <c r="H7098">
        <v>53.0689712</v>
      </c>
      <c r="I7098">
        <v>-60.987281500000002</v>
      </c>
      <c r="J7098" s="1" t="str">
        <f t="shared" si="496"/>
        <v>Till</v>
      </c>
      <c r="K7098" s="1" t="str">
        <f t="shared" si="497"/>
        <v>&lt;63 micron</v>
      </c>
      <c r="L7098">
        <v>0.1</v>
      </c>
      <c r="M7098">
        <v>3.08</v>
      </c>
      <c r="N7098">
        <v>1</v>
      </c>
      <c r="O7098">
        <v>90</v>
      </c>
      <c r="P7098">
        <v>0.5</v>
      </c>
      <c r="Q7098">
        <v>1</v>
      </c>
      <c r="R7098">
        <v>0.4</v>
      </c>
      <c r="S7098">
        <v>0.25</v>
      </c>
      <c r="T7098">
        <v>10</v>
      </c>
      <c r="U7098">
        <v>49</v>
      </c>
      <c r="V7098">
        <v>25</v>
      </c>
      <c r="W7098">
        <v>3.96</v>
      </c>
      <c r="X7098">
        <v>5</v>
      </c>
      <c r="Y7098">
        <v>0.5</v>
      </c>
      <c r="Z7098">
        <v>0.18</v>
      </c>
      <c r="AA7098">
        <v>30</v>
      </c>
      <c r="AB7098">
        <v>0.76</v>
      </c>
      <c r="AC7098">
        <v>345</v>
      </c>
      <c r="AD7098">
        <v>0.5</v>
      </c>
      <c r="AE7098">
        <v>0.03</v>
      </c>
      <c r="AF7098">
        <v>19</v>
      </c>
      <c r="AG7098">
        <v>1350</v>
      </c>
      <c r="AH7098">
        <v>6</v>
      </c>
      <c r="AI7098">
        <v>1</v>
      </c>
      <c r="AJ7098">
        <v>7</v>
      </c>
      <c r="AK7098">
        <v>17</v>
      </c>
      <c r="AL7098">
        <v>0.18</v>
      </c>
      <c r="AM7098">
        <v>5</v>
      </c>
      <c r="AN7098">
        <v>5</v>
      </c>
      <c r="AO7098">
        <v>89</v>
      </c>
      <c r="AP7098">
        <v>5</v>
      </c>
      <c r="AQ7098">
        <v>44</v>
      </c>
    </row>
    <row r="7099" spans="1:43" hidden="1" x14ac:dyDescent="0.25">
      <c r="A7099" t="s">
        <v>25458</v>
      </c>
      <c r="B7099" t="s">
        <v>25459</v>
      </c>
      <c r="C7099" s="1" t="str">
        <f t="shared" si="498"/>
        <v>21:0134</v>
      </c>
      <c r="D7099" s="1" t="str">
        <f t="shared" si="499"/>
        <v>21:0078</v>
      </c>
      <c r="E7099" t="s">
        <v>25456</v>
      </c>
      <c r="F7099" t="s">
        <v>25460</v>
      </c>
      <c r="H7099">
        <v>53.0689712</v>
      </c>
      <c r="I7099">
        <v>-60.987281500000002</v>
      </c>
      <c r="J7099" s="1" t="str">
        <f t="shared" si="496"/>
        <v>Till</v>
      </c>
      <c r="K7099" s="1" t="str">
        <f t="shared" si="497"/>
        <v>&lt;63 micron</v>
      </c>
      <c r="L7099">
        <v>0.1</v>
      </c>
      <c r="M7099">
        <v>2.59</v>
      </c>
      <c r="N7099">
        <v>1</v>
      </c>
      <c r="O7099">
        <v>90</v>
      </c>
      <c r="P7099">
        <v>0.5</v>
      </c>
      <c r="Q7099">
        <v>1</v>
      </c>
      <c r="R7099">
        <v>0.4</v>
      </c>
      <c r="S7099">
        <v>0.25</v>
      </c>
      <c r="T7099">
        <v>10</v>
      </c>
      <c r="U7099">
        <v>47</v>
      </c>
      <c r="V7099">
        <v>23</v>
      </c>
      <c r="W7099">
        <v>3.72</v>
      </c>
      <c r="X7099">
        <v>5</v>
      </c>
      <c r="Y7099">
        <v>0.5</v>
      </c>
      <c r="Z7099">
        <v>0.17</v>
      </c>
      <c r="AA7099">
        <v>30</v>
      </c>
      <c r="AB7099">
        <v>0.71</v>
      </c>
      <c r="AC7099">
        <v>325</v>
      </c>
      <c r="AD7099">
        <v>0.5</v>
      </c>
      <c r="AE7099">
        <v>0.03</v>
      </c>
      <c r="AF7099">
        <v>18</v>
      </c>
      <c r="AG7099">
        <v>1350</v>
      </c>
      <c r="AH7099">
        <v>4</v>
      </c>
      <c r="AI7099">
        <v>1</v>
      </c>
      <c r="AJ7099">
        <v>6</v>
      </c>
      <c r="AK7099">
        <v>16</v>
      </c>
      <c r="AL7099">
        <v>0.17</v>
      </c>
      <c r="AM7099">
        <v>5</v>
      </c>
      <c r="AN7099">
        <v>5</v>
      </c>
      <c r="AO7099">
        <v>86</v>
      </c>
      <c r="AP7099">
        <v>5</v>
      </c>
      <c r="AQ7099">
        <v>42</v>
      </c>
    </row>
    <row r="7100" spans="1:43" hidden="1" x14ac:dyDescent="0.25">
      <c r="A7100" t="s">
        <v>25461</v>
      </c>
      <c r="B7100" t="s">
        <v>25462</v>
      </c>
      <c r="C7100" s="1" t="str">
        <f t="shared" si="498"/>
        <v>21:0134</v>
      </c>
      <c r="D7100" s="1" t="str">
        <f t="shared" si="499"/>
        <v>21:0078</v>
      </c>
      <c r="E7100" t="s">
        <v>25463</v>
      </c>
      <c r="F7100" t="s">
        <v>25464</v>
      </c>
      <c r="H7100">
        <v>53.005540400000001</v>
      </c>
      <c r="I7100">
        <v>-61.076984799999998</v>
      </c>
      <c r="J7100" s="1" t="str">
        <f t="shared" si="496"/>
        <v>Till</v>
      </c>
      <c r="K7100" s="1" t="str">
        <f t="shared" si="497"/>
        <v>&lt;63 micron</v>
      </c>
      <c r="L7100">
        <v>0.1</v>
      </c>
      <c r="M7100">
        <v>1.1299999999999999</v>
      </c>
      <c r="N7100">
        <v>1</v>
      </c>
      <c r="O7100">
        <v>70</v>
      </c>
      <c r="P7100">
        <v>0.25</v>
      </c>
      <c r="Q7100">
        <v>1</v>
      </c>
      <c r="R7100">
        <v>0.43</v>
      </c>
      <c r="S7100">
        <v>0.25</v>
      </c>
      <c r="T7100">
        <v>8</v>
      </c>
      <c r="U7100">
        <v>81</v>
      </c>
      <c r="V7100">
        <v>3</v>
      </c>
      <c r="W7100">
        <v>3.29</v>
      </c>
      <c r="X7100">
        <v>5</v>
      </c>
      <c r="Y7100">
        <v>0.5</v>
      </c>
      <c r="Z7100">
        <v>0.26</v>
      </c>
      <c r="AA7100">
        <v>50</v>
      </c>
      <c r="AB7100">
        <v>0.56999999999999995</v>
      </c>
      <c r="AC7100">
        <v>325</v>
      </c>
      <c r="AD7100">
        <v>0.5</v>
      </c>
      <c r="AE7100">
        <v>7.0000000000000007E-2</v>
      </c>
      <c r="AF7100">
        <v>25</v>
      </c>
      <c r="AG7100">
        <v>1130</v>
      </c>
      <c r="AH7100">
        <v>12</v>
      </c>
      <c r="AI7100">
        <v>1</v>
      </c>
      <c r="AJ7100">
        <v>4</v>
      </c>
      <c r="AK7100">
        <v>16</v>
      </c>
      <c r="AL7100">
        <v>0.1</v>
      </c>
      <c r="AM7100">
        <v>5</v>
      </c>
      <c r="AN7100">
        <v>5</v>
      </c>
      <c r="AO7100">
        <v>72</v>
      </c>
      <c r="AP7100">
        <v>5</v>
      </c>
      <c r="AQ7100">
        <v>42</v>
      </c>
    </row>
    <row r="7101" spans="1:43" hidden="1" x14ac:dyDescent="0.25">
      <c r="A7101" t="s">
        <v>25465</v>
      </c>
      <c r="B7101" t="s">
        <v>25466</v>
      </c>
      <c r="C7101" s="1" t="str">
        <f t="shared" si="498"/>
        <v>21:0134</v>
      </c>
      <c r="D7101" s="1" t="str">
        <f t="shared" si="499"/>
        <v>21:0078</v>
      </c>
      <c r="E7101" t="s">
        <v>25467</v>
      </c>
      <c r="F7101" t="s">
        <v>25468</v>
      </c>
      <c r="H7101">
        <v>53.864591599999997</v>
      </c>
      <c r="I7101">
        <v>-61.889878400000001</v>
      </c>
      <c r="J7101" s="1" t="str">
        <f t="shared" si="496"/>
        <v>Till</v>
      </c>
      <c r="K7101" s="1" t="str">
        <f t="shared" si="497"/>
        <v>&lt;63 micron</v>
      </c>
      <c r="L7101">
        <v>0.1</v>
      </c>
      <c r="M7101">
        <v>0.86</v>
      </c>
      <c r="N7101">
        <v>2</v>
      </c>
      <c r="O7101">
        <v>30</v>
      </c>
      <c r="P7101">
        <v>0.25</v>
      </c>
      <c r="Q7101">
        <v>1</v>
      </c>
      <c r="R7101">
        <v>0.57999999999999996</v>
      </c>
      <c r="S7101">
        <v>0.25</v>
      </c>
      <c r="T7101">
        <v>3</v>
      </c>
      <c r="U7101">
        <v>48</v>
      </c>
      <c r="V7101">
        <v>13</v>
      </c>
      <c r="W7101">
        <v>1.97</v>
      </c>
      <c r="X7101">
        <v>5</v>
      </c>
      <c r="Y7101">
        <v>0.5</v>
      </c>
      <c r="Z7101">
        <v>0.09</v>
      </c>
      <c r="AA7101">
        <v>20</v>
      </c>
      <c r="AB7101">
        <v>0.25</v>
      </c>
      <c r="AC7101">
        <v>160</v>
      </c>
      <c r="AD7101">
        <v>0.5</v>
      </c>
      <c r="AE7101">
        <v>0.08</v>
      </c>
      <c r="AF7101">
        <v>22</v>
      </c>
      <c r="AG7101">
        <v>980</v>
      </c>
      <c r="AH7101">
        <v>8</v>
      </c>
      <c r="AI7101">
        <v>1</v>
      </c>
      <c r="AJ7101">
        <v>3</v>
      </c>
      <c r="AK7101">
        <v>44</v>
      </c>
      <c r="AL7101">
        <v>0.11</v>
      </c>
      <c r="AM7101">
        <v>5</v>
      </c>
      <c r="AN7101">
        <v>5</v>
      </c>
      <c r="AO7101">
        <v>44</v>
      </c>
      <c r="AP7101">
        <v>5</v>
      </c>
      <c r="AQ7101">
        <v>18</v>
      </c>
    </row>
    <row r="7102" spans="1:43" hidden="1" x14ac:dyDescent="0.25">
      <c r="A7102" t="s">
        <v>25469</v>
      </c>
      <c r="B7102" t="s">
        <v>25470</v>
      </c>
      <c r="C7102" s="1" t="str">
        <f t="shared" si="498"/>
        <v>21:0134</v>
      </c>
      <c r="D7102" s="1" t="str">
        <f t="shared" si="499"/>
        <v>21:0078</v>
      </c>
      <c r="E7102" t="s">
        <v>25471</v>
      </c>
      <c r="F7102" t="s">
        <v>25472</v>
      </c>
      <c r="H7102">
        <v>54.358551499999997</v>
      </c>
      <c r="I7102">
        <v>-62.152845999999997</v>
      </c>
      <c r="J7102" s="1" t="str">
        <f t="shared" si="496"/>
        <v>Till</v>
      </c>
      <c r="K7102" s="1" t="str">
        <f t="shared" si="497"/>
        <v>&lt;63 micron</v>
      </c>
      <c r="L7102">
        <v>0.1</v>
      </c>
      <c r="M7102">
        <v>1.3</v>
      </c>
      <c r="N7102">
        <v>1</v>
      </c>
      <c r="O7102">
        <v>80</v>
      </c>
      <c r="P7102">
        <v>0.25</v>
      </c>
      <c r="Q7102">
        <v>1</v>
      </c>
      <c r="R7102">
        <v>0.62</v>
      </c>
      <c r="S7102">
        <v>0.25</v>
      </c>
      <c r="T7102">
        <v>6</v>
      </c>
      <c r="U7102">
        <v>23</v>
      </c>
      <c r="V7102">
        <v>12</v>
      </c>
      <c r="W7102">
        <v>2.41</v>
      </c>
      <c r="X7102">
        <v>5</v>
      </c>
      <c r="Y7102">
        <v>0.5</v>
      </c>
      <c r="Z7102">
        <v>7.0000000000000007E-2</v>
      </c>
      <c r="AA7102">
        <v>20</v>
      </c>
      <c r="AB7102">
        <v>0.45</v>
      </c>
      <c r="AC7102">
        <v>195</v>
      </c>
      <c r="AD7102">
        <v>0.5</v>
      </c>
      <c r="AE7102">
        <v>0.02</v>
      </c>
      <c r="AF7102">
        <v>19</v>
      </c>
      <c r="AG7102">
        <v>770</v>
      </c>
      <c r="AH7102">
        <v>6</v>
      </c>
      <c r="AI7102">
        <v>1</v>
      </c>
      <c r="AJ7102">
        <v>3</v>
      </c>
      <c r="AK7102">
        <v>35</v>
      </c>
      <c r="AL7102">
        <v>0.14000000000000001</v>
      </c>
      <c r="AM7102">
        <v>5</v>
      </c>
      <c r="AN7102">
        <v>5</v>
      </c>
      <c r="AO7102">
        <v>39</v>
      </c>
      <c r="AP7102">
        <v>5</v>
      </c>
      <c r="AQ7102">
        <v>24</v>
      </c>
    </row>
    <row r="7103" spans="1:43" hidden="1" x14ac:dyDescent="0.25">
      <c r="A7103" t="s">
        <v>25473</v>
      </c>
      <c r="B7103" t="s">
        <v>25474</v>
      </c>
      <c r="C7103" s="1" t="str">
        <f t="shared" si="498"/>
        <v>21:0134</v>
      </c>
      <c r="D7103" s="1" t="str">
        <f t="shared" si="499"/>
        <v>21:0078</v>
      </c>
      <c r="E7103" t="s">
        <v>25475</v>
      </c>
      <c r="F7103" t="s">
        <v>25476</v>
      </c>
      <c r="H7103">
        <v>53.8473969</v>
      </c>
      <c r="I7103">
        <v>-63.2614187</v>
      </c>
      <c r="J7103" s="1" t="str">
        <f t="shared" si="496"/>
        <v>Till</v>
      </c>
      <c r="K7103" s="1" t="str">
        <f t="shared" si="497"/>
        <v>&lt;63 micron</v>
      </c>
      <c r="L7103">
        <v>0.1</v>
      </c>
      <c r="M7103">
        <v>0.7</v>
      </c>
      <c r="N7103">
        <v>2</v>
      </c>
      <c r="O7103">
        <v>50</v>
      </c>
      <c r="P7103">
        <v>0.25</v>
      </c>
      <c r="Q7103">
        <v>2</v>
      </c>
      <c r="R7103">
        <v>0.61</v>
      </c>
      <c r="S7103">
        <v>0.25</v>
      </c>
      <c r="T7103">
        <v>4</v>
      </c>
      <c r="U7103">
        <v>19</v>
      </c>
      <c r="V7103">
        <v>14</v>
      </c>
      <c r="W7103">
        <v>1.76</v>
      </c>
      <c r="X7103">
        <v>5</v>
      </c>
      <c r="Y7103">
        <v>0.5</v>
      </c>
      <c r="Z7103">
        <v>0.08</v>
      </c>
      <c r="AA7103">
        <v>30</v>
      </c>
      <c r="AB7103">
        <v>0.2</v>
      </c>
      <c r="AC7103">
        <v>160</v>
      </c>
      <c r="AD7103">
        <v>0.5</v>
      </c>
      <c r="AE7103">
        <v>0.03</v>
      </c>
      <c r="AF7103">
        <v>6</v>
      </c>
      <c r="AG7103">
        <v>840</v>
      </c>
      <c r="AH7103">
        <v>1</v>
      </c>
      <c r="AI7103">
        <v>4</v>
      </c>
      <c r="AJ7103">
        <v>3</v>
      </c>
      <c r="AK7103">
        <v>46</v>
      </c>
      <c r="AL7103">
        <v>0.11</v>
      </c>
      <c r="AM7103">
        <v>5</v>
      </c>
      <c r="AN7103">
        <v>5</v>
      </c>
      <c r="AO7103">
        <v>35</v>
      </c>
      <c r="AP7103">
        <v>5</v>
      </c>
      <c r="AQ7103">
        <v>16</v>
      </c>
    </row>
    <row r="7104" spans="1:43" hidden="1" x14ac:dyDescent="0.25">
      <c r="A7104" t="s">
        <v>25477</v>
      </c>
      <c r="B7104" t="s">
        <v>25478</v>
      </c>
      <c r="C7104" s="1" t="str">
        <f t="shared" si="498"/>
        <v>21:0134</v>
      </c>
      <c r="D7104" s="1" t="str">
        <f t="shared" si="499"/>
        <v>21:0078</v>
      </c>
      <c r="E7104" t="s">
        <v>25479</v>
      </c>
      <c r="F7104" t="s">
        <v>25480</v>
      </c>
      <c r="H7104">
        <v>54.223481300000003</v>
      </c>
      <c r="I7104">
        <v>-62.024005899999999</v>
      </c>
      <c r="J7104" s="1" t="str">
        <f t="shared" si="496"/>
        <v>Till</v>
      </c>
      <c r="K7104" s="1" t="str">
        <f t="shared" si="497"/>
        <v>&lt;63 micron</v>
      </c>
      <c r="L7104">
        <v>0.1</v>
      </c>
      <c r="M7104">
        <v>1.17</v>
      </c>
      <c r="N7104">
        <v>1</v>
      </c>
      <c r="O7104">
        <v>130</v>
      </c>
      <c r="P7104">
        <v>1</v>
      </c>
      <c r="Q7104">
        <v>1</v>
      </c>
      <c r="R7104">
        <v>0.53</v>
      </c>
      <c r="S7104">
        <v>0.25</v>
      </c>
      <c r="T7104">
        <v>4</v>
      </c>
      <c r="U7104">
        <v>16</v>
      </c>
      <c r="V7104">
        <v>9</v>
      </c>
      <c r="W7104">
        <v>2.0099999999999998</v>
      </c>
      <c r="X7104">
        <v>5</v>
      </c>
      <c r="Y7104">
        <v>2</v>
      </c>
      <c r="Z7104">
        <v>0.15</v>
      </c>
      <c r="AA7104">
        <v>30</v>
      </c>
      <c r="AB7104">
        <v>0.31</v>
      </c>
      <c r="AC7104">
        <v>220</v>
      </c>
      <c r="AD7104">
        <v>0.5</v>
      </c>
      <c r="AE7104">
        <v>0.02</v>
      </c>
      <c r="AF7104">
        <v>7</v>
      </c>
      <c r="AG7104">
        <v>800</v>
      </c>
      <c r="AH7104">
        <v>18</v>
      </c>
      <c r="AI7104">
        <v>1</v>
      </c>
      <c r="AJ7104">
        <v>2</v>
      </c>
      <c r="AK7104">
        <v>52</v>
      </c>
      <c r="AL7104">
        <v>0.13</v>
      </c>
      <c r="AM7104">
        <v>5</v>
      </c>
      <c r="AN7104">
        <v>5</v>
      </c>
      <c r="AO7104">
        <v>31</v>
      </c>
      <c r="AP7104">
        <v>5</v>
      </c>
      <c r="AQ7104">
        <v>54</v>
      </c>
    </row>
    <row r="7105" spans="1:43" hidden="1" x14ac:dyDescent="0.25">
      <c r="A7105" t="s">
        <v>25481</v>
      </c>
      <c r="B7105" t="s">
        <v>25482</v>
      </c>
      <c r="C7105" s="1" t="str">
        <f t="shared" si="498"/>
        <v>21:0134</v>
      </c>
      <c r="D7105" s="1" t="str">
        <f t="shared" si="499"/>
        <v>21:0078</v>
      </c>
      <c r="E7105" t="s">
        <v>25483</v>
      </c>
      <c r="F7105" t="s">
        <v>25484</v>
      </c>
      <c r="H7105">
        <v>54.184129499999997</v>
      </c>
      <c r="I7105">
        <v>-62.048378399999997</v>
      </c>
      <c r="J7105" s="1" t="str">
        <f t="shared" si="496"/>
        <v>Till</v>
      </c>
      <c r="K7105" s="1" t="str">
        <f t="shared" si="497"/>
        <v>&lt;63 micron</v>
      </c>
      <c r="L7105">
        <v>0.1</v>
      </c>
      <c r="M7105">
        <v>1.33</v>
      </c>
      <c r="N7105">
        <v>1</v>
      </c>
      <c r="O7105">
        <v>40</v>
      </c>
      <c r="P7105">
        <v>0.5</v>
      </c>
      <c r="Q7105">
        <v>1</v>
      </c>
      <c r="R7105">
        <v>0.5</v>
      </c>
      <c r="S7105">
        <v>0.25</v>
      </c>
      <c r="T7105">
        <v>3</v>
      </c>
      <c r="U7105">
        <v>16</v>
      </c>
      <c r="V7105">
        <v>3</v>
      </c>
      <c r="W7105">
        <v>1.73</v>
      </c>
      <c r="X7105">
        <v>5</v>
      </c>
      <c r="Y7105">
        <v>0.5</v>
      </c>
      <c r="Z7105">
        <v>0.12</v>
      </c>
      <c r="AA7105">
        <v>20</v>
      </c>
      <c r="AB7105">
        <v>0.28000000000000003</v>
      </c>
      <c r="AC7105">
        <v>170</v>
      </c>
      <c r="AD7105">
        <v>0.5</v>
      </c>
      <c r="AE7105">
        <v>0.02</v>
      </c>
      <c r="AF7105">
        <v>6</v>
      </c>
      <c r="AG7105">
        <v>770</v>
      </c>
      <c r="AH7105">
        <v>8</v>
      </c>
      <c r="AI7105">
        <v>2</v>
      </c>
      <c r="AJ7105">
        <v>3</v>
      </c>
      <c r="AK7105">
        <v>51</v>
      </c>
      <c r="AL7105">
        <v>0.13</v>
      </c>
      <c r="AM7105">
        <v>5</v>
      </c>
      <c r="AN7105">
        <v>5</v>
      </c>
      <c r="AO7105">
        <v>30</v>
      </c>
      <c r="AP7105">
        <v>5</v>
      </c>
      <c r="AQ7105">
        <v>28</v>
      </c>
    </row>
    <row r="7106" spans="1:43" hidden="1" x14ac:dyDescent="0.25">
      <c r="A7106" t="s">
        <v>25485</v>
      </c>
      <c r="B7106" t="s">
        <v>25486</v>
      </c>
      <c r="C7106" s="1" t="str">
        <f t="shared" si="498"/>
        <v>21:0134</v>
      </c>
      <c r="D7106" s="1" t="str">
        <f t="shared" si="499"/>
        <v>21:0078</v>
      </c>
      <c r="E7106" t="s">
        <v>25487</v>
      </c>
      <c r="F7106" t="s">
        <v>25488</v>
      </c>
      <c r="H7106">
        <v>54.140766399999997</v>
      </c>
      <c r="I7106">
        <v>-62.125912999999997</v>
      </c>
      <c r="J7106" s="1" t="str">
        <f t="shared" si="496"/>
        <v>Till</v>
      </c>
      <c r="K7106" s="1" t="str">
        <f t="shared" si="497"/>
        <v>&lt;63 micron</v>
      </c>
      <c r="L7106">
        <v>0.1</v>
      </c>
      <c r="M7106">
        <v>0.65</v>
      </c>
      <c r="N7106">
        <v>1</v>
      </c>
      <c r="O7106">
        <v>20</v>
      </c>
      <c r="P7106">
        <v>0.5</v>
      </c>
      <c r="Q7106">
        <v>1</v>
      </c>
      <c r="R7106">
        <v>0.46</v>
      </c>
      <c r="S7106">
        <v>0.25</v>
      </c>
      <c r="T7106">
        <v>2</v>
      </c>
      <c r="U7106">
        <v>17</v>
      </c>
      <c r="V7106">
        <v>3</v>
      </c>
      <c r="W7106">
        <v>1.73</v>
      </c>
      <c r="X7106">
        <v>5</v>
      </c>
      <c r="Y7106">
        <v>0.5</v>
      </c>
      <c r="Z7106">
        <v>0.04</v>
      </c>
      <c r="AA7106">
        <v>30</v>
      </c>
      <c r="AB7106">
        <v>0.15</v>
      </c>
      <c r="AC7106">
        <v>130</v>
      </c>
      <c r="AD7106">
        <v>0.5</v>
      </c>
      <c r="AE7106">
        <v>0.01</v>
      </c>
      <c r="AF7106">
        <v>3</v>
      </c>
      <c r="AG7106">
        <v>690</v>
      </c>
      <c r="AH7106">
        <v>4</v>
      </c>
      <c r="AI7106">
        <v>1</v>
      </c>
      <c r="AJ7106">
        <v>2</v>
      </c>
      <c r="AK7106">
        <v>42</v>
      </c>
      <c r="AL7106">
        <v>0.11</v>
      </c>
      <c r="AM7106">
        <v>5</v>
      </c>
      <c r="AN7106">
        <v>5</v>
      </c>
      <c r="AO7106">
        <v>34</v>
      </c>
      <c r="AP7106">
        <v>5</v>
      </c>
      <c r="AQ7106">
        <v>18</v>
      </c>
    </row>
    <row r="7107" spans="1:43" hidden="1" x14ac:dyDescent="0.25">
      <c r="A7107" t="s">
        <v>25489</v>
      </c>
      <c r="B7107" t="s">
        <v>25490</v>
      </c>
      <c r="C7107" s="1" t="str">
        <f t="shared" si="498"/>
        <v>21:0134</v>
      </c>
      <c r="D7107" s="1" t="str">
        <f t="shared" si="499"/>
        <v>21:0078</v>
      </c>
      <c r="E7107" t="s">
        <v>25491</v>
      </c>
      <c r="F7107" t="s">
        <v>25492</v>
      </c>
      <c r="H7107">
        <v>54.133169000000002</v>
      </c>
      <c r="I7107">
        <v>-62.210099100000001</v>
      </c>
      <c r="J7107" s="1" t="str">
        <f t="shared" si="496"/>
        <v>Till</v>
      </c>
      <c r="K7107" s="1" t="str">
        <f t="shared" si="497"/>
        <v>&lt;63 micron</v>
      </c>
      <c r="L7107">
        <v>0.1</v>
      </c>
      <c r="M7107">
        <v>0.95</v>
      </c>
      <c r="N7107">
        <v>1</v>
      </c>
      <c r="O7107">
        <v>70</v>
      </c>
      <c r="P7107">
        <v>0.5</v>
      </c>
      <c r="Q7107">
        <v>1</v>
      </c>
      <c r="R7107">
        <v>0.51</v>
      </c>
      <c r="S7107">
        <v>0.25</v>
      </c>
      <c r="T7107">
        <v>4</v>
      </c>
      <c r="U7107">
        <v>17</v>
      </c>
      <c r="V7107">
        <v>6</v>
      </c>
      <c r="W7107">
        <v>1.78</v>
      </c>
      <c r="X7107">
        <v>5</v>
      </c>
      <c r="Y7107">
        <v>0.5</v>
      </c>
      <c r="Z7107">
        <v>0.11</v>
      </c>
      <c r="AA7107">
        <v>30</v>
      </c>
      <c r="AB7107">
        <v>0.28000000000000003</v>
      </c>
      <c r="AC7107">
        <v>185</v>
      </c>
      <c r="AD7107">
        <v>0.5</v>
      </c>
      <c r="AE7107">
        <v>0.02</v>
      </c>
      <c r="AF7107">
        <v>6</v>
      </c>
      <c r="AG7107">
        <v>770</v>
      </c>
      <c r="AH7107">
        <v>6</v>
      </c>
      <c r="AI7107">
        <v>1</v>
      </c>
      <c r="AJ7107">
        <v>2</v>
      </c>
      <c r="AK7107">
        <v>48</v>
      </c>
      <c r="AL7107">
        <v>0.12</v>
      </c>
      <c r="AM7107">
        <v>5</v>
      </c>
      <c r="AN7107">
        <v>5</v>
      </c>
      <c r="AO7107">
        <v>32</v>
      </c>
      <c r="AP7107">
        <v>5</v>
      </c>
      <c r="AQ7107">
        <v>26</v>
      </c>
    </row>
    <row r="7108" spans="1:43" hidden="1" x14ac:dyDescent="0.25">
      <c r="A7108" t="s">
        <v>25493</v>
      </c>
      <c r="B7108" t="s">
        <v>25494</v>
      </c>
      <c r="C7108" s="1" t="str">
        <f t="shared" si="498"/>
        <v>21:0134</v>
      </c>
      <c r="D7108" s="1" t="str">
        <f t="shared" si="499"/>
        <v>21:0078</v>
      </c>
      <c r="E7108" t="s">
        <v>25495</v>
      </c>
      <c r="F7108" t="s">
        <v>25496</v>
      </c>
      <c r="H7108">
        <v>53.987246499999998</v>
      </c>
      <c r="I7108">
        <v>-61.935425700000003</v>
      </c>
      <c r="J7108" s="1" t="str">
        <f t="shared" si="496"/>
        <v>Till</v>
      </c>
      <c r="K7108" s="1" t="str">
        <f t="shared" si="497"/>
        <v>&lt;63 micron</v>
      </c>
      <c r="L7108">
        <v>0.1</v>
      </c>
      <c r="M7108">
        <v>0.8</v>
      </c>
      <c r="N7108">
        <v>1</v>
      </c>
      <c r="O7108">
        <v>40</v>
      </c>
      <c r="P7108">
        <v>0.25</v>
      </c>
      <c r="Q7108">
        <v>1</v>
      </c>
      <c r="R7108">
        <v>0.52</v>
      </c>
      <c r="S7108">
        <v>0.25</v>
      </c>
      <c r="T7108">
        <v>3</v>
      </c>
      <c r="U7108">
        <v>33</v>
      </c>
      <c r="V7108">
        <v>11</v>
      </c>
      <c r="W7108">
        <v>1.79</v>
      </c>
      <c r="X7108">
        <v>5</v>
      </c>
      <c r="Y7108">
        <v>0.5</v>
      </c>
      <c r="Z7108">
        <v>0.13</v>
      </c>
      <c r="AA7108">
        <v>20</v>
      </c>
      <c r="AB7108">
        <v>0.31</v>
      </c>
      <c r="AC7108">
        <v>190</v>
      </c>
      <c r="AD7108">
        <v>0.5</v>
      </c>
      <c r="AE7108">
        <v>0.06</v>
      </c>
      <c r="AF7108">
        <v>13</v>
      </c>
      <c r="AG7108">
        <v>860</v>
      </c>
      <c r="AH7108">
        <v>8</v>
      </c>
      <c r="AI7108">
        <v>1</v>
      </c>
      <c r="AJ7108">
        <v>3</v>
      </c>
      <c r="AK7108">
        <v>42</v>
      </c>
      <c r="AL7108">
        <v>0.11</v>
      </c>
      <c r="AM7108">
        <v>5</v>
      </c>
      <c r="AN7108">
        <v>5</v>
      </c>
      <c r="AO7108">
        <v>40</v>
      </c>
      <c r="AP7108">
        <v>5</v>
      </c>
      <c r="AQ7108">
        <v>22</v>
      </c>
    </row>
    <row r="7109" spans="1:43" hidden="1" x14ac:dyDescent="0.25">
      <c r="A7109" t="s">
        <v>25497</v>
      </c>
      <c r="B7109" t="s">
        <v>25498</v>
      </c>
      <c r="C7109" s="1" t="str">
        <f t="shared" si="498"/>
        <v>21:0134</v>
      </c>
      <c r="D7109" s="1" t="str">
        <f t="shared" si="499"/>
        <v>21:0078</v>
      </c>
      <c r="E7109" t="s">
        <v>25499</v>
      </c>
      <c r="F7109" t="s">
        <v>25500</v>
      </c>
      <c r="H7109">
        <v>53.906152599999999</v>
      </c>
      <c r="I7109">
        <v>-61.964127300000001</v>
      </c>
      <c r="J7109" s="1" t="str">
        <f t="shared" si="496"/>
        <v>Till</v>
      </c>
      <c r="K7109" s="1" t="str">
        <f t="shared" si="497"/>
        <v>&lt;63 micron</v>
      </c>
      <c r="L7109">
        <v>0.1</v>
      </c>
      <c r="M7109">
        <v>0.7</v>
      </c>
      <c r="N7109">
        <v>2</v>
      </c>
      <c r="O7109">
        <v>40</v>
      </c>
      <c r="P7109">
        <v>0.25</v>
      </c>
      <c r="Q7109">
        <v>1</v>
      </c>
      <c r="R7109">
        <v>0.55000000000000004</v>
      </c>
      <c r="S7109">
        <v>0.25</v>
      </c>
      <c r="T7109">
        <v>3</v>
      </c>
      <c r="U7109">
        <v>22</v>
      </c>
      <c r="V7109">
        <v>11</v>
      </c>
      <c r="W7109">
        <v>1.99</v>
      </c>
      <c r="X7109">
        <v>5</v>
      </c>
      <c r="Y7109">
        <v>1</v>
      </c>
      <c r="Z7109">
        <v>0.09</v>
      </c>
      <c r="AA7109">
        <v>30</v>
      </c>
      <c r="AB7109">
        <v>0.2</v>
      </c>
      <c r="AC7109">
        <v>165</v>
      </c>
      <c r="AD7109">
        <v>0.5</v>
      </c>
      <c r="AE7109">
        <v>0.01</v>
      </c>
      <c r="AF7109">
        <v>6</v>
      </c>
      <c r="AG7109">
        <v>930</v>
      </c>
      <c r="AH7109">
        <v>6</v>
      </c>
      <c r="AI7109">
        <v>1</v>
      </c>
      <c r="AJ7109">
        <v>2</v>
      </c>
      <c r="AK7109">
        <v>41</v>
      </c>
      <c r="AL7109">
        <v>0.12</v>
      </c>
      <c r="AM7109">
        <v>5</v>
      </c>
      <c r="AN7109">
        <v>5</v>
      </c>
      <c r="AO7109">
        <v>45</v>
      </c>
      <c r="AP7109">
        <v>5</v>
      </c>
      <c r="AQ7109">
        <v>16</v>
      </c>
    </row>
    <row r="7110" spans="1:43" hidden="1" x14ac:dyDescent="0.25">
      <c r="A7110" t="s">
        <v>25501</v>
      </c>
      <c r="B7110" t="s">
        <v>25502</v>
      </c>
      <c r="C7110" s="1" t="str">
        <f t="shared" si="498"/>
        <v>21:0134</v>
      </c>
      <c r="D7110" s="1" t="str">
        <f t="shared" si="499"/>
        <v>21:0078</v>
      </c>
      <c r="E7110" t="s">
        <v>25503</v>
      </c>
      <c r="F7110" t="s">
        <v>25504</v>
      </c>
      <c r="H7110">
        <v>53.8051605</v>
      </c>
      <c r="I7110">
        <v>-62.079297599999997</v>
      </c>
      <c r="J7110" s="1" t="str">
        <f t="shared" si="496"/>
        <v>Till</v>
      </c>
      <c r="K7110" s="1" t="str">
        <f t="shared" si="497"/>
        <v>&lt;63 micron</v>
      </c>
      <c r="L7110">
        <v>0.1</v>
      </c>
      <c r="M7110">
        <v>0.84</v>
      </c>
      <c r="N7110">
        <v>1</v>
      </c>
      <c r="O7110">
        <v>30</v>
      </c>
      <c r="P7110">
        <v>0.25</v>
      </c>
      <c r="Q7110">
        <v>1</v>
      </c>
      <c r="R7110">
        <v>0.57999999999999996</v>
      </c>
      <c r="S7110">
        <v>0.25</v>
      </c>
      <c r="T7110">
        <v>3</v>
      </c>
      <c r="U7110">
        <v>33</v>
      </c>
      <c r="V7110">
        <v>19</v>
      </c>
      <c r="W7110">
        <v>1.93</v>
      </c>
      <c r="X7110">
        <v>5</v>
      </c>
      <c r="Y7110">
        <v>0.5</v>
      </c>
      <c r="Z7110">
        <v>0.11</v>
      </c>
      <c r="AA7110">
        <v>20</v>
      </c>
      <c r="AB7110">
        <v>0.28000000000000003</v>
      </c>
      <c r="AC7110">
        <v>175</v>
      </c>
      <c r="AD7110">
        <v>0.5</v>
      </c>
      <c r="AE7110">
        <v>0.08</v>
      </c>
      <c r="AF7110">
        <v>13</v>
      </c>
      <c r="AG7110">
        <v>1100</v>
      </c>
      <c r="AH7110">
        <v>8</v>
      </c>
      <c r="AI7110">
        <v>1</v>
      </c>
      <c r="AJ7110">
        <v>3</v>
      </c>
      <c r="AK7110">
        <v>49</v>
      </c>
      <c r="AL7110">
        <v>0.11</v>
      </c>
      <c r="AM7110">
        <v>5</v>
      </c>
      <c r="AN7110">
        <v>5</v>
      </c>
      <c r="AO7110">
        <v>41</v>
      </c>
      <c r="AP7110">
        <v>5</v>
      </c>
      <c r="AQ7110">
        <v>20</v>
      </c>
    </row>
    <row r="7111" spans="1:43" hidden="1" x14ac:dyDescent="0.25">
      <c r="A7111" t="s">
        <v>25505</v>
      </c>
      <c r="B7111" t="s">
        <v>25506</v>
      </c>
      <c r="C7111" s="1" t="str">
        <f t="shared" si="498"/>
        <v>21:0134</v>
      </c>
      <c r="D7111" s="1" t="str">
        <f t="shared" si="499"/>
        <v>21:0078</v>
      </c>
      <c r="E7111" t="s">
        <v>25507</v>
      </c>
      <c r="F7111" t="s">
        <v>25508</v>
      </c>
      <c r="H7111">
        <v>53.742667699999998</v>
      </c>
      <c r="I7111">
        <v>-62.175130699999997</v>
      </c>
      <c r="J7111" s="1" t="str">
        <f t="shared" si="496"/>
        <v>Till</v>
      </c>
      <c r="K7111" s="1" t="str">
        <f t="shared" si="497"/>
        <v>&lt;63 micron</v>
      </c>
      <c r="L7111">
        <v>0.1</v>
      </c>
      <c r="M7111">
        <v>0.8</v>
      </c>
      <c r="N7111">
        <v>1</v>
      </c>
      <c r="O7111">
        <v>20</v>
      </c>
      <c r="P7111">
        <v>0.25</v>
      </c>
      <c r="Q7111">
        <v>1</v>
      </c>
      <c r="R7111">
        <v>0.54</v>
      </c>
      <c r="S7111">
        <v>0.25</v>
      </c>
      <c r="T7111">
        <v>3</v>
      </c>
      <c r="U7111">
        <v>23</v>
      </c>
      <c r="V7111">
        <v>18</v>
      </c>
      <c r="W7111">
        <v>1.76</v>
      </c>
      <c r="X7111">
        <v>5</v>
      </c>
      <c r="Y7111">
        <v>1</v>
      </c>
      <c r="Z7111">
        <v>7.0000000000000007E-2</v>
      </c>
      <c r="AA7111">
        <v>20</v>
      </c>
      <c r="AB7111">
        <v>0.24</v>
      </c>
      <c r="AC7111">
        <v>150</v>
      </c>
      <c r="AD7111">
        <v>0.5</v>
      </c>
      <c r="AE7111">
        <v>0.08</v>
      </c>
      <c r="AF7111">
        <v>10</v>
      </c>
      <c r="AG7111">
        <v>980</v>
      </c>
      <c r="AH7111">
        <v>6</v>
      </c>
      <c r="AI7111">
        <v>1</v>
      </c>
      <c r="AJ7111">
        <v>3</v>
      </c>
      <c r="AK7111">
        <v>44</v>
      </c>
      <c r="AL7111">
        <v>0.1</v>
      </c>
      <c r="AM7111">
        <v>5</v>
      </c>
      <c r="AN7111">
        <v>5</v>
      </c>
      <c r="AO7111">
        <v>40</v>
      </c>
      <c r="AP7111">
        <v>5</v>
      </c>
      <c r="AQ7111">
        <v>16</v>
      </c>
    </row>
    <row r="7112" spans="1:43" hidden="1" x14ac:dyDescent="0.25">
      <c r="A7112" t="s">
        <v>25509</v>
      </c>
      <c r="B7112" t="s">
        <v>25510</v>
      </c>
      <c r="C7112" s="1" t="str">
        <f t="shared" si="498"/>
        <v>21:0134</v>
      </c>
      <c r="D7112" s="1" t="str">
        <f t="shared" si="499"/>
        <v>21:0078</v>
      </c>
      <c r="E7112" t="s">
        <v>25511</v>
      </c>
      <c r="F7112" t="s">
        <v>25512</v>
      </c>
      <c r="H7112">
        <v>53.735097500000002</v>
      </c>
      <c r="I7112">
        <v>-62.159360900000003</v>
      </c>
      <c r="J7112" s="1" t="str">
        <f t="shared" si="496"/>
        <v>Till</v>
      </c>
      <c r="K7112" s="1" t="str">
        <f t="shared" si="497"/>
        <v>&lt;63 micron</v>
      </c>
      <c r="L7112">
        <v>0.1</v>
      </c>
      <c r="M7112">
        <v>1.04</v>
      </c>
      <c r="N7112">
        <v>1</v>
      </c>
      <c r="O7112">
        <v>30</v>
      </c>
      <c r="P7112">
        <v>0.25</v>
      </c>
      <c r="Q7112">
        <v>1</v>
      </c>
      <c r="R7112">
        <v>0.52</v>
      </c>
      <c r="S7112">
        <v>0.25</v>
      </c>
      <c r="T7112">
        <v>6</v>
      </c>
      <c r="U7112">
        <v>28</v>
      </c>
      <c r="V7112">
        <v>24</v>
      </c>
      <c r="W7112">
        <v>2.15</v>
      </c>
      <c r="X7112">
        <v>5</v>
      </c>
      <c r="Y7112">
        <v>2</v>
      </c>
      <c r="Z7112">
        <v>0.08</v>
      </c>
      <c r="AA7112">
        <v>20</v>
      </c>
      <c r="AB7112">
        <v>0.3</v>
      </c>
      <c r="AC7112">
        <v>155</v>
      </c>
      <c r="AD7112">
        <v>0.5</v>
      </c>
      <c r="AE7112">
        <v>0.03</v>
      </c>
      <c r="AF7112">
        <v>17</v>
      </c>
      <c r="AG7112">
        <v>890</v>
      </c>
      <c r="AH7112">
        <v>4</v>
      </c>
      <c r="AI7112">
        <v>1</v>
      </c>
      <c r="AJ7112">
        <v>3</v>
      </c>
      <c r="AK7112">
        <v>37</v>
      </c>
      <c r="AL7112">
        <v>0.13</v>
      </c>
      <c r="AM7112">
        <v>5</v>
      </c>
      <c r="AN7112">
        <v>5</v>
      </c>
      <c r="AO7112">
        <v>53</v>
      </c>
      <c r="AP7112">
        <v>5</v>
      </c>
      <c r="AQ7112">
        <v>18</v>
      </c>
    </row>
    <row r="7113" spans="1:43" hidden="1" x14ac:dyDescent="0.25">
      <c r="A7113" t="s">
        <v>25513</v>
      </c>
      <c r="B7113" t="s">
        <v>25514</v>
      </c>
      <c r="C7113" s="1" t="str">
        <f t="shared" si="498"/>
        <v>21:0134</v>
      </c>
      <c r="D7113" s="1" t="str">
        <f t="shared" si="499"/>
        <v>21:0078</v>
      </c>
      <c r="E7113" t="s">
        <v>25515</v>
      </c>
      <c r="F7113" t="s">
        <v>25516</v>
      </c>
      <c r="H7113">
        <v>53.845480299999998</v>
      </c>
      <c r="I7113">
        <v>-60.119306899999998</v>
      </c>
      <c r="J7113" s="1" t="str">
        <f t="shared" si="496"/>
        <v>Till</v>
      </c>
      <c r="K7113" s="1" t="str">
        <f t="shared" si="497"/>
        <v>&lt;63 micron</v>
      </c>
      <c r="L7113">
        <v>0.1</v>
      </c>
      <c r="M7113">
        <v>0.86</v>
      </c>
      <c r="N7113">
        <v>1</v>
      </c>
      <c r="O7113">
        <v>40</v>
      </c>
      <c r="P7113">
        <v>0.25</v>
      </c>
      <c r="Q7113">
        <v>1</v>
      </c>
      <c r="R7113">
        <v>0.61</v>
      </c>
      <c r="S7113">
        <v>0.25</v>
      </c>
      <c r="T7113">
        <v>3</v>
      </c>
      <c r="U7113">
        <v>20</v>
      </c>
      <c r="V7113">
        <v>34</v>
      </c>
      <c r="W7113">
        <v>1.35</v>
      </c>
      <c r="X7113">
        <v>5</v>
      </c>
      <c r="Y7113">
        <v>1</v>
      </c>
      <c r="Z7113">
        <v>0.08</v>
      </c>
      <c r="AA7113">
        <v>20</v>
      </c>
      <c r="AB7113">
        <v>0.28999999999999998</v>
      </c>
      <c r="AC7113">
        <v>195</v>
      </c>
      <c r="AD7113">
        <v>0.5</v>
      </c>
      <c r="AE7113">
        <v>0.09</v>
      </c>
      <c r="AF7113">
        <v>7</v>
      </c>
      <c r="AG7113">
        <v>1070</v>
      </c>
      <c r="AH7113">
        <v>4</v>
      </c>
      <c r="AI7113">
        <v>1</v>
      </c>
      <c r="AJ7113">
        <v>3</v>
      </c>
      <c r="AK7113">
        <v>36</v>
      </c>
      <c r="AL7113">
        <v>0.06</v>
      </c>
      <c r="AM7113">
        <v>5</v>
      </c>
      <c r="AN7113">
        <v>5</v>
      </c>
      <c r="AO7113">
        <v>31</v>
      </c>
      <c r="AP7113">
        <v>5</v>
      </c>
      <c r="AQ7113">
        <v>20</v>
      </c>
    </row>
    <row r="7114" spans="1:43" hidden="1" x14ac:dyDescent="0.25">
      <c r="A7114" t="s">
        <v>25517</v>
      </c>
      <c r="B7114" t="s">
        <v>25518</v>
      </c>
      <c r="C7114" s="1" t="str">
        <f t="shared" si="498"/>
        <v>21:0134</v>
      </c>
      <c r="D7114" s="1" t="str">
        <f t="shared" si="499"/>
        <v>21:0078</v>
      </c>
      <c r="E7114" t="s">
        <v>25519</v>
      </c>
      <c r="F7114" t="s">
        <v>25520</v>
      </c>
      <c r="H7114">
        <v>53.8067882</v>
      </c>
      <c r="I7114">
        <v>-63.3294858</v>
      </c>
      <c r="J7114" s="1" t="str">
        <f t="shared" si="496"/>
        <v>Till</v>
      </c>
      <c r="K7114" s="1" t="str">
        <f t="shared" si="497"/>
        <v>&lt;63 micron</v>
      </c>
      <c r="L7114">
        <v>0.1</v>
      </c>
      <c r="M7114">
        <v>0.88</v>
      </c>
      <c r="N7114">
        <v>1</v>
      </c>
      <c r="O7114">
        <v>30</v>
      </c>
      <c r="P7114">
        <v>0.25</v>
      </c>
      <c r="Q7114">
        <v>2</v>
      </c>
      <c r="R7114">
        <v>0.64</v>
      </c>
      <c r="S7114">
        <v>0.25</v>
      </c>
      <c r="T7114">
        <v>6</v>
      </c>
      <c r="U7114">
        <v>24</v>
      </c>
      <c r="V7114">
        <v>19</v>
      </c>
      <c r="W7114">
        <v>2.06</v>
      </c>
      <c r="X7114">
        <v>5</v>
      </c>
      <c r="Y7114">
        <v>0.5</v>
      </c>
      <c r="Z7114">
        <v>0.1</v>
      </c>
      <c r="AA7114">
        <v>30</v>
      </c>
      <c r="AB7114">
        <v>0.27</v>
      </c>
      <c r="AC7114">
        <v>255</v>
      </c>
      <c r="AD7114">
        <v>0.5</v>
      </c>
      <c r="AE7114">
        <v>0.03</v>
      </c>
      <c r="AF7114">
        <v>6</v>
      </c>
      <c r="AG7114">
        <v>870</v>
      </c>
      <c r="AH7114">
        <v>6</v>
      </c>
      <c r="AI7114">
        <v>2</v>
      </c>
      <c r="AJ7114">
        <v>3</v>
      </c>
      <c r="AK7114">
        <v>50</v>
      </c>
      <c r="AL7114">
        <v>0.11</v>
      </c>
      <c r="AM7114">
        <v>5</v>
      </c>
      <c r="AN7114">
        <v>5</v>
      </c>
      <c r="AO7114">
        <v>38</v>
      </c>
      <c r="AP7114">
        <v>5</v>
      </c>
      <c r="AQ7114">
        <v>20</v>
      </c>
    </row>
    <row r="7115" spans="1:43" hidden="1" x14ac:dyDescent="0.25">
      <c r="A7115" t="s">
        <v>25521</v>
      </c>
      <c r="B7115" t="s">
        <v>25522</v>
      </c>
      <c r="C7115" s="1" t="str">
        <f t="shared" si="498"/>
        <v>21:0134</v>
      </c>
      <c r="D7115" s="1" t="str">
        <f t="shared" si="499"/>
        <v>21:0078</v>
      </c>
      <c r="E7115" t="s">
        <v>25523</v>
      </c>
      <c r="F7115" t="s">
        <v>25524</v>
      </c>
      <c r="H7115">
        <v>53.910713200000004</v>
      </c>
      <c r="I7115">
        <v>-60.003641999999999</v>
      </c>
      <c r="J7115" s="1" t="str">
        <f t="shared" si="496"/>
        <v>Till</v>
      </c>
      <c r="K7115" s="1" t="str">
        <f t="shared" si="497"/>
        <v>&lt;63 micron</v>
      </c>
      <c r="L7115">
        <v>0.1</v>
      </c>
      <c r="M7115">
        <v>0.89</v>
      </c>
      <c r="N7115">
        <v>1</v>
      </c>
      <c r="O7115">
        <v>40</v>
      </c>
      <c r="P7115">
        <v>0.25</v>
      </c>
      <c r="Q7115">
        <v>1</v>
      </c>
      <c r="R7115">
        <v>0.56000000000000005</v>
      </c>
      <c r="S7115">
        <v>0.25</v>
      </c>
      <c r="T7115">
        <v>2</v>
      </c>
      <c r="U7115">
        <v>23</v>
      </c>
      <c r="V7115">
        <v>17</v>
      </c>
      <c r="W7115">
        <v>1.48</v>
      </c>
      <c r="X7115">
        <v>5</v>
      </c>
      <c r="Y7115">
        <v>0.5</v>
      </c>
      <c r="Z7115">
        <v>0.13</v>
      </c>
      <c r="AA7115">
        <v>20</v>
      </c>
      <c r="AB7115">
        <v>0.27</v>
      </c>
      <c r="AC7115">
        <v>195</v>
      </c>
      <c r="AD7115">
        <v>0.5</v>
      </c>
      <c r="AE7115">
        <v>0.1</v>
      </c>
      <c r="AF7115">
        <v>7</v>
      </c>
      <c r="AG7115">
        <v>1440</v>
      </c>
      <c r="AH7115">
        <v>6</v>
      </c>
      <c r="AI7115">
        <v>1</v>
      </c>
      <c r="AJ7115">
        <v>3</v>
      </c>
      <c r="AK7115">
        <v>37</v>
      </c>
      <c r="AL7115">
        <v>0.06</v>
      </c>
      <c r="AM7115">
        <v>5</v>
      </c>
      <c r="AN7115">
        <v>5</v>
      </c>
      <c r="AO7115">
        <v>31</v>
      </c>
      <c r="AP7115">
        <v>5</v>
      </c>
      <c r="AQ7115">
        <v>20</v>
      </c>
    </row>
    <row r="7116" spans="1:43" hidden="1" x14ac:dyDescent="0.25">
      <c r="A7116" t="s">
        <v>25525</v>
      </c>
      <c r="B7116" t="s">
        <v>25526</v>
      </c>
      <c r="C7116" s="1" t="str">
        <f t="shared" si="498"/>
        <v>21:0134</v>
      </c>
      <c r="D7116" s="1" t="str">
        <f t="shared" si="499"/>
        <v>21:0078</v>
      </c>
      <c r="E7116" t="s">
        <v>25527</v>
      </c>
      <c r="F7116" t="s">
        <v>25528</v>
      </c>
      <c r="H7116">
        <v>54.002936800000001</v>
      </c>
      <c r="I7116">
        <v>-59.930182500000001</v>
      </c>
      <c r="J7116" s="1" t="str">
        <f t="shared" si="496"/>
        <v>Till</v>
      </c>
      <c r="K7116" s="1" t="str">
        <f t="shared" si="497"/>
        <v>&lt;63 micron</v>
      </c>
      <c r="L7116">
        <v>0.1</v>
      </c>
      <c r="M7116">
        <v>0.63</v>
      </c>
      <c r="N7116">
        <v>1</v>
      </c>
      <c r="O7116">
        <v>20</v>
      </c>
      <c r="P7116">
        <v>0.25</v>
      </c>
      <c r="Q7116">
        <v>1</v>
      </c>
      <c r="R7116">
        <v>0.71</v>
      </c>
      <c r="S7116">
        <v>0.25</v>
      </c>
      <c r="T7116">
        <v>2</v>
      </c>
      <c r="U7116">
        <v>21</v>
      </c>
      <c r="V7116">
        <v>5</v>
      </c>
      <c r="W7116">
        <v>1.1399999999999999</v>
      </c>
      <c r="X7116">
        <v>5</v>
      </c>
      <c r="Y7116">
        <v>0.5</v>
      </c>
      <c r="Z7116">
        <v>0.06</v>
      </c>
      <c r="AA7116">
        <v>20</v>
      </c>
      <c r="AB7116">
        <v>0.15</v>
      </c>
      <c r="AC7116">
        <v>170</v>
      </c>
      <c r="AD7116">
        <v>0.5</v>
      </c>
      <c r="AE7116">
        <v>0.08</v>
      </c>
      <c r="AF7116">
        <v>8</v>
      </c>
      <c r="AG7116">
        <v>1360</v>
      </c>
      <c r="AH7116">
        <v>6</v>
      </c>
      <c r="AI7116">
        <v>1</v>
      </c>
      <c r="AJ7116">
        <v>3</v>
      </c>
      <c r="AK7116">
        <v>56</v>
      </c>
      <c r="AL7116">
        <v>0.08</v>
      </c>
      <c r="AM7116">
        <v>5</v>
      </c>
      <c r="AN7116">
        <v>5</v>
      </c>
      <c r="AO7116">
        <v>24</v>
      </c>
      <c r="AP7116">
        <v>5</v>
      </c>
      <c r="AQ7116">
        <v>12</v>
      </c>
    </row>
    <row r="7117" spans="1:43" hidden="1" x14ac:dyDescent="0.25">
      <c r="A7117" t="s">
        <v>25529</v>
      </c>
      <c r="B7117" t="s">
        <v>25530</v>
      </c>
      <c r="C7117" s="1" t="str">
        <f t="shared" si="498"/>
        <v>21:0134</v>
      </c>
      <c r="D7117" s="1" t="str">
        <f t="shared" si="499"/>
        <v>21:0078</v>
      </c>
      <c r="E7117" t="s">
        <v>25531</v>
      </c>
      <c r="F7117" t="s">
        <v>25532</v>
      </c>
      <c r="H7117">
        <v>54.055147699999999</v>
      </c>
      <c r="I7117">
        <v>-59.756591100000001</v>
      </c>
      <c r="J7117" s="1" t="str">
        <f t="shared" si="496"/>
        <v>Till</v>
      </c>
      <c r="K7117" s="1" t="str">
        <f t="shared" si="497"/>
        <v>&lt;63 micron</v>
      </c>
      <c r="L7117">
        <v>0.1</v>
      </c>
      <c r="M7117">
        <v>0.89</v>
      </c>
      <c r="N7117">
        <v>2</v>
      </c>
      <c r="O7117">
        <v>60</v>
      </c>
      <c r="P7117">
        <v>0.25</v>
      </c>
      <c r="Q7117">
        <v>1</v>
      </c>
      <c r="R7117">
        <v>0.76</v>
      </c>
      <c r="S7117">
        <v>0.25</v>
      </c>
      <c r="T7117">
        <v>3</v>
      </c>
      <c r="U7117">
        <v>13</v>
      </c>
      <c r="V7117">
        <v>12</v>
      </c>
      <c r="W7117">
        <v>1.66</v>
      </c>
      <c r="X7117">
        <v>5</v>
      </c>
      <c r="Y7117">
        <v>0.5</v>
      </c>
      <c r="Z7117">
        <v>0.14000000000000001</v>
      </c>
      <c r="AA7117">
        <v>20</v>
      </c>
      <c r="AB7117">
        <v>0.37</v>
      </c>
      <c r="AC7117">
        <v>280</v>
      </c>
      <c r="AD7117">
        <v>0.5</v>
      </c>
      <c r="AE7117">
        <v>0.09</v>
      </c>
      <c r="AF7117">
        <v>5</v>
      </c>
      <c r="AG7117">
        <v>1210</v>
      </c>
      <c r="AH7117">
        <v>6</v>
      </c>
      <c r="AI7117">
        <v>1</v>
      </c>
      <c r="AJ7117">
        <v>4</v>
      </c>
      <c r="AK7117">
        <v>41</v>
      </c>
      <c r="AL7117">
        <v>0.08</v>
      </c>
      <c r="AM7117">
        <v>5</v>
      </c>
      <c r="AN7117">
        <v>5</v>
      </c>
      <c r="AO7117">
        <v>32</v>
      </c>
      <c r="AP7117">
        <v>5</v>
      </c>
      <c r="AQ7117">
        <v>30</v>
      </c>
    </row>
    <row r="7118" spans="1:43" hidden="1" x14ac:dyDescent="0.25">
      <c r="A7118" t="s">
        <v>25533</v>
      </c>
      <c r="B7118" t="s">
        <v>25534</v>
      </c>
      <c r="C7118" s="1" t="str">
        <f t="shared" si="498"/>
        <v>21:0134</v>
      </c>
      <c r="D7118" s="1" t="str">
        <f t="shared" si="499"/>
        <v>21:0078</v>
      </c>
      <c r="E7118" t="s">
        <v>25535</v>
      </c>
      <c r="F7118" t="s">
        <v>25536</v>
      </c>
      <c r="H7118">
        <v>54.308731199999997</v>
      </c>
      <c r="I7118">
        <v>-59.820878299999997</v>
      </c>
      <c r="J7118" s="1" t="str">
        <f t="shared" si="496"/>
        <v>Till</v>
      </c>
      <c r="K7118" s="1" t="str">
        <f t="shared" si="497"/>
        <v>&lt;63 micron</v>
      </c>
      <c r="L7118">
        <v>0.1</v>
      </c>
      <c r="M7118">
        <v>0.6</v>
      </c>
      <c r="N7118">
        <v>2</v>
      </c>
      <c r="O7118">
        <v>10</v>
      </c>
      <c r="P7118">
        <v>0.25</v>
      </c>
      <c r="Q7118">
        <v>1</v>
      </c>
      <c r="R7118">
        <v>0.69</v>
      </c>
      <c r="S7118">
        <v>0.25</v>
      </c>
      <c r="T7118">
        <v>2</v>
      </c>
      <c r="U7118">
        <v>16</v>
      </c>
      <c r="V7118">
        <v>8</v>
      </c>
      <c r="W7118">
        <v>1.27</v>
      </c>
      <c r="X7118">
        <v>5</v>
      </c>
      <c r="Y7118">
        <v>1</v>
      </c>
      <c r="Z7118">
        <v>0.06</v>
      </c>
      <c r="AA7118">
        <v>20</v>
      </c>
      <c r="AB7118">
        <v>0.14000000000000001</v>
      </c>
      <c r="AC7118">
        <v>150</v>
      </c>
      <c r="AD7118">
        <v>0.5</v>
      </c>
      <c r="AE7118">
        <v>0.09</v>
      </c>
      <c r="AF7118">
        <v>5</v>
      </c>
      <c r="AG7118">
        <v>1360</v>
      </c>
      <c r="AH7118">
        <v>8</v>
      </c>
      <c r="AI7118">
        <v>1</v>
      </c>
      <c r="AJ7118">
        <v>3</v>
      </c>
      <c r="AK7118">
        <v>46</v>
      </c>
      <c r="AL7118">
        <v>0.09</v>
      </c>
      <c r="AM7118">
        <v>5</v>
      </c>
      <c r="AN7118">
        <v>5</v>
      </c>
      <c r="AO7118">
        <v>25</v>
      </c>
      <c r="AP7118">
        <v>5</v>
      </c>
      <c r="AQ7118">
        <v>12</v>
      </c>
    </row>
    <row r="7119" spans="1:43" hidden="1" x14ac:dyDescent="0.25">
      <c r="A7119" t="s">
        <v>25537</v>
      </c>
      <c r="B7119" t="s">
        <v>25538</v>
      </c>
      <c r="C7119" s="1" t="str">
        <f t="shared" si="498"/>
        <v>21:0134</v>
      </c>
      <c r="D7119" s="1" t="str">
        <f t="shared" si="499"/>
        <v>21:0078</v>
      </c>
      <c r="E7119" t="s">
        <v>25539</v>
      </c>
      <c r="F7119" t="s">
        <v>25540</v>
      </c>
      <c r="H7119">
        <v>54.300795999999998</v>
      </c>
      <c r="I7119">
        <v>-60.070672999999999</v>
      </c>
      <c r="J7119" s="1" t="str">
        <f t="shared" si="496"/>
        <v>Till</v>
      </c>
      <c r="K7119" s="1" t="str">
        <f t="shared" si="497"/>
        <v>&lt;63 micron</v>
      </c>
      <c r="L7119">
        <v>0.1</v>
      </c>
      <c r="M7119">
        <v>0.95</v>
      </c>
      <c r="N7119">
        <v>1</v>
      </c>
      <c r="O7119">
        <v>30</v>
      </c>
      <c r="P7119">
        <v>0.25</v>
      </c>
      <c r="Q7119">
        <v>1</v>
      </c>
      <c r="R7119">
        <v>0.75</v>
      </c>
      <c r="S7119">
        <v>0.25</v>
      </c>
      <c r="T7119">
        <v>3</v>
      </c>
      <c r="U7119">
        <v>13</v>
      </c>
      <c r="V7119">
        <v>1</v>
      </c>
      <c r="W7119">
        <v>1.66</v>
      </c>
      <c r="X7119">
        <v>5</v>
      </c>
      <c r="Y7119">
        <v>0.5</v>
      </c>
      <c r="Z7119">
        <v>0.11</v>
      </c>
      <c r="AA7119">
        <v>20</v>
      </c>
      <c r="AB7119">
        <v>0.22</v>
      </c>
      <c r="AC7119">
        <v>225</v>
      </c>
      <c r="AD7119">
        <v>0.5</v>
      </c>
      <c r="AE7119">
        <v>0.02</v>
      </c>
      <c r="AF7119">
        <v>4</v>
      </c>
      <c r="AG7119">
        <v>1080</v>
      </c>
      <c r="AH7119">
        <v>6</v>
      </c>
      <c r="AI7119">
        <v>1</v>
      </c>
      <c r="AJ7119">
        <v>4</v>
      </c>
      <c r="AK7119">
        <v>49</v>
      </c>
      <c r="AL7119">
        <v>0.13</v>
      </c>
      <c r="AM7119">
        <v>5</v>
      </c>
      <c r="AN7119">
        <v>5</v>
      </c>
      <c r="AO7119">
        <v>30</v>
      </c>
      <c r="AP7119">
        <v>5</v>
      </c>
      <c r="AQ7119">
        <v>20</v>
      </c>
    </row>
    <row r="7120" spans="1:43" hidden="1" x14ac:dyDescent="0.25">
      <c r="A7120" t="s">
        <v>25541</v>
      </c>
      <c r="B7120" t="s">
        <v>25542</v>
      </c>
      <c r="C7120" s="1" t="str">
        <f t="shared" si="498"/>
        <v>21:0134</v>
      </c>
      <c r="D7120" s="1" t="str">
        <f t="shared" si="499"/>
        <v>21:0078</v>
      </c>
      <c r="E7120" t="s">
        <v>25543</v>
      </c>
      <c r="F7120" t="s">
        <v>25544</v>
      </c>
      <c r="H7120">
        <v>54.204141800000002</v>
      </c>
      <c r="I7120">
        <v>-60.488529499999999</v>
      </c>
      <c r="J7120" s="1" t="str">
        <f t="shared" si="496"/>
        <v>Till</v>
      </c>
      <c r="K7120" s="1" t="str">
        <f t="shared" si="497"/>
        <v>&lt;63 micron</v>
      </c>
      <c r="L7120">
        <v>0.1</v>
      </c>
      <c r="M7120">
        <v>0.81</v>
      </c>
      <c r="N7120">
        <v>1</v>
      </c>
      <c r="O7120">
        <v>30</v>
      </c>
      <c r="P7120">
        <v>0.25</v>
      </c>
      <c r="Q7120">
        <v>1</v>
      </c>
      <c r="R7120">
        <v>0.7</v>
      </c>
      <c r="S7120">
        <v>0.25</v>
      </c>
      <c r="T7120">
        <v>3</v>
      </c>
      <c r="U7120">
        <v>14</v>
      </c>
      <c r="V7120">
        <v>0.5</v>
      </c>
      <c r="W7120">
        <v>1.77</v>
      </c>
      <c r="X7120">
        <v>5</v>
      </c>
      <c r="Y7120">
        <v>1</v>
      </c>
      <c r="Z7120">
        <v>0.12</v>
      </c>
      <c r="AA7120">
        <v>20</v>
      </c>
      <c r="AB7120">
        <v>0.23</v>
      </c>
      <c r="AC7120">
        <v>200</v>
      </c>
      <c r="AD7120">
        <v>0.5</v>
      </c>
      <c r="AE7120">
        <v>0.02</v>
      </c>
      <c r="AF7120">
        <v>4</v>
      </c>
      <c r="AG7120">
        <v>920</v>
      </c>
      <c r="AH7120">
        <v>8</v>
      </c>
      <c r="AI7120">
        <v>1</v>
      </c>
      <c r="AJ7120">
        <v>3</v>
      </c>
      <c r="AK7120">
        <v>50</v>
      </c>
      <c r="AL7120">
        <v>0.13</v>
      </c>
      <c r="AM7120">
        <v>5</v>
      </c>
      <c r="AN7120">
        <v>5</v>
      </c>
      <c r="AO7120">
        <v>31</v>
      </c>
      <c r="AP7120">
        <v>5</v>
      </c>
      <c r="AQ7120">
        <v>18</v>
      </c>
    </row>
    <row r="7121" spans="1:43" hidden="1" x14ac:dyDescent="0.25">
      <c r="A7121" t="s">
        <v>25545</v>
      </c>
      <c r="B7121" t="s">
        <v>25546</v>
      </c>
      <c r="C7121" s="1" t="str">
        <f t="shared" si="498"/>
        <v>21:0134</v>
      </c>
      <c r="D7121" s="1" t="str">
        <f t="shared" si="499"/>
        <v>21:0078</v>
      </c>
      <c r="E7121" t="s">
        <v>25547</v>
      </c>
      <c r="F7121" t="s">
        <v>25548</v>
      </c>
      <c r="H7121">
        <v>54.064594200000002</v>
      </c>
      <c r="I7121">
        <v>-60.419778700000002</v>
      </c>
      <c r="J7121" s="1" t="str">
        <f t="shared" si="496"/>
        <v>Till</v>
      </c>
      <c r="K7121" s="1" t="str">
        <f t="shared" si="497"/>
        <v>&lt;63 micron</v>
      </c>
      <c r="L7121">
        <v>0.1</v>
      </c>
      <c r="M7121">
        <v>0.97</v>
      </c>
      <c r="N7121">
        <v>1</v>
      </c>
      <c r="O7121">
        <v>40</v>
      </c>
      <c r="P7121">
        <v>0.25</v>
      </c>
      <c r="Q7121">
        <v>1</v>
      </c>
      <c r="R7121">
        <v>0.73</v>
      </c>
      <c r="S7121">
        <v>0.25</v>
      </c>
      <c r="T7121">
        <v>2</v>
      </c>
      <c r="U7121">
        <v>22</v>
      </c>
      <c r="V7121">
        <v>10</v>
      </c>
      <c r="W7121">
        <v>1.65</v>
      </c>
      <c r="X7121">
        <v>5</v>
      </c>
      <c r="Y7121">
        <v>2</v>
      </c>
      <c r="Z7121">
        <v>0.12</v>
      </c>
      <c r="AA7121">
        <v>20</v>
      </c>
      <c r="AB7121">
        <v>0.28999999999999998</v>
      </c>
      <c r="AC7121">
        <v>185</v>
      </c>
      <c r="AD7121">
        <v>0.5</v>
      </c>
      <c r="AE7121">
        <v>0.02</v>
      </c>
      <c r="AF7121">
        <v>6</v>
      </c>
      <c r="AG7121">
        <v>1080</v>
      </c>
      <c r="AH7121">
        <v>4</v>
      </c>
      <c r="AI7121">
        <v>1</v>
      </c>
      <c r="AJ7121">
        <v>3</v>
      </c>
      <c r="AK7121">
        <v>53</v>
      </c>
      <c r="AL7121">
        <v>0.12</v>
      </c>
      <c r="AM7121">
        <v>5</v>
      </c>
      <c r="AN7121">
        <v>5</v>
      </c>
      <c r="AO7121">
        <v>39</v>
      </c>
      <c r="AP7121">
        <v>5</v>
      </c>
      <c r="AQ7121">
        <v>18</v>
      </c>
    </row>
    <row r="7122" spans="1:43" hidden="1" x14ac:dyDescent="0.25">
      <c r="A7122" t="s">
        <v>25549</v>
      </c>
      <c r="B7122" t="s">
        <v>25550</v>
      </c>
      <c r="C7122" s="1" t="str">
        <f t="shared" si="498"/>
        <v>21:0134</v>
      </c>
      <c r="D7122" s="1" t="str">
        <f t="shared" si="499"/>
        <v>21:0078</v>
      </c>
      <c r="E7122" t="s">
        <v>25551</v>
      </c>
      <c r="F7122" t="s">
        <v>25552</v>
      </c>
      <c r="H7122">
        <v>53.867920300000002</v>
      </c>
      <c r="I7122">
        <v>-60.392658500000003</v>
      </c>
      <c r="J7122" s="1" t="str">
        <f t="shared" si="496"/>
        <v>Till</v>
      </c>
      <c r="K7122" s="1" t="str">
        <f t="shared" si="497"/>
        <v>&lt;63 micron</v>
      </c>
      <c r="L7122">
        <v>0.1</v>
      </c>
      <c r="M7122">
        <v>0.95</v>
      </c>
      <c r="N7122">
        <v>1</v>
      </c>
      <c r="O7122">
        <v>40</v>
      </c>
      <c r="P7122">
        <v>0.25</v>
      </c>
      <c r="Q7122">
        <v>1</v>
      </c>
      <c r="R7122">
        <v>0.71</v>
      </c>
      <c r="S7122">
        <v>0.25</v>
      </c>
      <c r="T7122">
        <v>3</v>
      </c>
      <c r="U7122">
        <v>20</v>
      </c>
      <c r="V7122">
        <v>9</v>
      </c>
      <c r="W7122">
        <v>1.35</v>
      </c>
      <c r="X7122">
        <v>5</v>
      </c>
      <c r="Y7122">
        <v>1</v>
      </c>
      <c r="Z7122">
        <v>0.12</v>
      </c>
      <c r="AA7122">
        <v>20</v>
      </c>
      <c r="AB7122">
        <v>0.3</v>
      </c>
      <c r="AC7122">
        <v>230</v>
      </c>
      <c r="AD7122">
        <v>0.5</v>
      </c>
      <c r="AE7122">
        <v>0.03</v>
      </c>
      <c r="AF7122">
        <v>6</v>
      </c>
      <c r="AG7122">
        <v>1190</v>
      </c>
      <c r="AH7122">
        <v>4</v>
      </c>
      <c r="AI7122">
        <v>1</v>
      </c>
      <c r="AJ7122">
        <v>3</v>
      </c>
      <c r="AK7122">
        <v>52</v>
      </c>
      <c r="AL7122">
        <v>0.09</v>
      </c>
      <c r="AM7122">
        <v>5</v>
      </c>
      <c r="AN7122">
        <v>5</v>
      </c>
      <c r="AO7122">
        <v>31</v>
      </c>
      <c r="AP7122">
        <v>5</v>
      </c>
      <c r="AQ7122">
        <v>20</v>
      </c>
    </row>
    <row r="7123" spans="1:43" hidden="1" x14ac:dyDescent="0.25">
      <c r="A7123" t="s">
        <v>25553</v>
      </c>
      <c r="B7123" t="s">
        <v>25554</v>
      </c>
      <c r="C7123" s="1" t="str">
        <f t="shared" si="498"/>
        <v>21:0134</v>
      </c>
      <c r="D7123" s="1" t="str">
        <f t="shared" si="499"/>
        <v>21:0078</v>
      </c>
      <c r="E7123" t="s">
        <v>25555</v>
      </c>
      <c r="F7123" t="s">
        <v>25556</v>
      </c>
      <c r="H7123">
        <v>53.769899100000004</v>
      </c>
      <c r="I7123">
        <v>-60.462938299999998</v>
      </c>
      <c r="J7123" s="1" t="str">
        <f t="shared" si="496"/>
        <v>Till</v>
      </c>
      <c r="K7123" s="1" t="str">
        <f t="shared" si="497"/>
        <v>&lt;63 micron</v>
      </c>
      <c r="L7123">
        <v>0.1</v>
      </c>
      <c r="M7123">
        <v>1.08</v>
      </c>
      <c r="N7123">
        <v>1</v>
      </c>
      <c r="O7123">
        <v>20</v>
      </c>
      <c r="P7123">
        <v>0.25</v>
      </c>
      <c r="Q7123">
        <v>1</v>
      </c>
      <c r="R7123">
        <v>0.64</v>
      </c>
      <c r="S7123">
        <v>0.25</v>
      </c>
      <c r="T7123">
        <v>2</v>
      </c>
      <c r="U7123">
        <v>16</v>
      </c>
      <c r="V7123">
        <v>0.5</v>
      </c>
      <c r="W7123">
        <v>1.33</v>
      </c>
      <c r="X7123">
        <v>5</v>
      </c>
      <c r="Y7123">
        <v>0.5</v>
      </c>
      <c r="Z7123">
        <v>7.0000000000000007E-2</v>
      </c>
      <c r="AA7123">
        <v>20</v>
      </c>
      <c r="AB7123">
        <v>0.2</v>
      </c>
      <c r="AC7123">
        <v>180</v>
      </c>
      <c r="AD7123">
        <v>0.5</v>
      </c>
      <c r="AE7123">
        <v>0.03</v>
      </c>
      <c r="AF7123">
        <v>3</v>
      </c>
      <c r="AG7123">
        <v>1240</v>
      </c>
      <c r="AH7123">
        <v>4</v>
      </c>
      <c r="AI7123">
        <v>1</v>
      </c>
      <c r="AJ7123">
        <v>3</v>
      </c>
      <c r="AK7123">
        <v>39</v>
      </c>
      <c r="AL7123">
        <v>0.09</v>
      </c>
      <c r="AM7123">
        <v>5</v>
      </c>
      <c r="AN7123">
        <v>5</v>
      </c>
      <c r="AO7123">
        <v>30</v>
      </c>
      <c r="AP7123">
        <v>5</v>
      </c>
      <c r="AQ7123">
        <v>14</v>
      </c>
    </row>
    <row r="7124" spans="1:43" hidden="1" x14ac:dyDescent="0.25">
      <c r="A7124" t="s">
        <v>25557</v>
      </c>
      <c r="B7124" t="s">
        <v>25558</v>
      </c>
      <c r="C7124" s="1" t="str">
        <f t="shared" si="498"/>
        <v>21:0134</v>
      </c>
      <c r="D7124" s="1" t="str">
        <f t="shared" si="499"/>
        <v>21:0078</v>
      </c>
      <c r="E7124" t="s">
        <v>25559</v>
      </c>
      <c r="F7124" t="s">
        <v>25560</v>
      </c>
      <c r="H7124">
        <v>53.586146599999999</v>
      </c>
      <c r="I7124">
        <v>-60.790367799999999</v>
      </c>
      <c r="J7124" s="1" t="str">
        <f t="shared" si="496"/>
        <v>Till</v>
      </c>
      <c r="K7124" s="1" t="str">
        <f t="shared" si="497"/>
        <v>&lt;63 micron</v>
      </c>
      <c r="L7124">
        <v>0.1</v>
      </c>
      <c r="M7124">
        <v>0.66</v>
      </c>
      <c r="N7124">
        <v>1</v>
      </c>
      <c r="O7124">
        <v>30</v>
      </c>
      <c r="P7124">
        <v>0.25</v>
      </c>
      <c r="Q7124">
        <v>1</v>
      </c>
      <c r="R7124">
        <v>0.74</v>
      </c>
      <c r="S7124">
        <v>0.25</v>
      </c>
      <c r="T7124">
        <v>3</v>
      </c>
      <c r="U7124">
        <v>29</v>
      </c>
      <c r="V7124">
        <v>3</v>
      </c>
      <c r="W7124">
        <v>1.67</v>
      </c>
      <c r="X7124">
        <v>5</v>
      </c>
      <c r="Y7124">
        <v>1</v>
      </c>
      <c r="Z7124">
        <v>0.09</v>
      </c>
      <c r="AA7124">
        <v>20</v>
      </c>
      <c r="AB7124">
        <v>0.25</v>
      </c>
      <c r="AC7124">
        <v>210</v>
      </c>
      <c r="AD7124">
        <v>0.5</v>
      </c>
      <c r="AE7124">
        <v>7.0000000000000007E-2</v>
      </c>
      <c r="AF7124">
        <v>8</v>
      </c>
      <c r="AG7124">
        <v>1420</v>
      </c>
      <c r="AH7124">
        <v>4</v>
      </c>
      <c r="AI7124">
        <v>1</v>
      </c>
      <c r="AJ7124">
        <v>3</v>
      </c>
      <c r="AK7124">
        <v>27</v>
      </c>
      <c r="AL7124">
        <v>7.0000000000000007E-2</v>
      </c>
      <c r="AM7124">
        <v>5</v>
      </c>
      <c r="AN7124">
        <v>5</v>
      </c>
      <c r="AO7124">
        <v>42</v>
      </c>
      <c r="AP7124">
        <v>5</v>
      </c>
      <c r="AQ7124">
        <v>16</v>
      </c>
    </row>
    <row r="7125" spans="1:43" hidden="1" x14ac:dyDescent="0.25">
      <c r="A7125" t="s">
        <v>25561</v>
      </c>
      <c r="B7125" t="s">
        <v>25562</v>
      </c>
      <c r="C7125" s="1" t="str">
        <f t="shared" si="498"/>
        <v>21:0134</v>
      </c>
      <c r="D7125" s="1" t="str">
        <f t="shared" si="499"/>
        <v>21:0078</v>
      </c>
      <c r="E7125" t="s">
        <v>25563</v>
      </c>
      <c r="F7125" t="s">
        <v>25564</v>
      </c>
      <c r="H7125">
        <v>53.791435300000003</v>
      </c>
      <c r="I7125">
        <v>-63.355924100000003</v>
      </c>
      <c r="J7125" s="1" t="str">
        <f t="shared" ref="J7125:J7188" si="500">HYPERLINK("http://geochem.nrcan.gc.ca/cdogs/content/kwd/kwd020044_e.htm", "Till")</f>
        <v>Till</v>
      </c>
      <c r="K7125" s="1" t="str">
        <f t="shared" si="497"/>
        <v>&lt;63 micron</v>
      </c>
      <c r="L7125">
        <v>0.1</v>
      </c>
      <c r="M7125">
        <v>0.56999999999999995</v>
      </c>
      <c r="N7125">
        <v>1</v>
      </c>
      <c r="O7125">
        <v>30</v>
      </c>
      <c r="P7125">
        <v>0.25</v>
      </c>
      <c r="Q7125">
        <v>4</v>
      </c>
      <c r="R7125">
        <v>0.57999999999999996</v>
      </c>
      <c r="S7125">
        <v>0.25</v>
      </c>
      <c r="T7125">
        <v>4</v>
      </c>
      <c r="U7125">
        <v>20</v>
      </c>
      <c r="V7125">
        <v>13</v>
      </c>
      <c r="W7125">
        <v>2.02</v>
      </c>
      <c r="X7125">
        <v>5</v>
      </c>
      <c r="Y7125">
        <v>0.5</v>
      </c>
      <c r="Z7125">
        <v>0.09</v>
      </c>
      <c r="AA7125">
        <v>30</v>
      </c>
      <c r="AB7125">
        <v>0.24</v>
      </c>
      <c r="AC7125">
        <v>200</v>
      </c>
      <c r="AD7125">
        <v>0.5</v>
      </c>
      <c r="AE7125">
        <v>0.02</v>
      </c>
      <c r="AF7125">
        <v>5</v>
      </c>
      <c r="AG7125">
        <v>1000</v>
      </c>
      <c r="AH7125">
        <v>8</v>
      </c>
      <c r="AI7125">
        <v>4</v>
      </c>
      <c r="AJ7125">
        <v>3</v>
      </c>
      <c r="AK7125">
        <v>37</v>
      </c>
      <c r="AL7125">
        <v>0.08</v>
      </c>
      <c r="AM7125">
        <v>5</v>
      </c>
      <c r="AN7125">
        <v>5</v>
      </c>
      <c r="AO7125">
        <v>37</v>
      </c>
      <c r="AP7125">
        <v>5</v>
      </c>
      <c r="AQ7125">
        <v>20</v>
      </c>
    </row>
    <row r="7126" spans="1:43" hidden="1" x14ac:dyDescent="0.25">
      <c r="A7126" t="s">
        <v>25565</v>
      </c>
      <c r="B7126" t="s">
        <v>25566</v>
      </c>
      <c r="C7126" s="1" t="str">
        <f t="shared" si="498"/>
        <v>21:0134</v>
      </c>
      <c r="D7126" s="1" t="str">
        <f t="shared" si="499"/>
        <v>21:0078</v>
      </c>
      <c r="E7126" t="s">
        <v>25567</v>
      </c>
      <c r="F7126" t="s">
        <v>25568</v>
      </c>
      <c r="H7126">
        <v>53.495665099999997</v>
      </c>
      <c r="I7126">
        <v>-60.651841699999999</v>
      </c>
      <c r="J7126" s="1" t="str">
        <f t="shared" si="500"/>
        <v>Till</v>
      </c>
      <c r="K7126" s="1" t="str">
        <f t="shared" si="497"/>
        <v>&lt;63 micron</v>
      </c>
      <c r="L7126">
        <v>0.1</v>
      </c>
      <c r="M7126">
        <v>2.17</v>
      </c>
      <c r="N7126">
        <v>1</v>
      </c>
      <c r="O7126">
        <v>30</v>
      </c>
      <c r="P7126">
        <v>0.25</v>
      </c>
      <c r="Q7126">
        <v>1</v>
      </c>
      <c r="R7126">
        <v>0.31</v>
      </c>
      <c r="S7126">
        <v>0.25</v>
      </c>
      <c r="T7126">
        <v>3</v>
      </c>
      <c r="U7126">
        <v>30</v>
      </c>
      <c r="V7126">
        <v>13</v>
      </c>
      <c r="W7126">
        <v>2.15</v>
      </c>
      <c r="X7126">
        <v>5</v>
      </c>
      <c r="Y7126">
        <v>1</v>
      </c>
      <c r="Z7126">
        <v>0.03</v>
      </c>
      <c r="AA7126">
        <v>20</v>
      </c>
      <c r="AB7126">
        <v>0.26</v>
      </c>
      <c r="AC7126">
        <v>125</v>
      </c>
      <c r="AD7126">
        <v>0.5</v>
      </c>
      <c r="AE7126">
        <v>0.01</v>
      </c>
      <c r="AF7126">
        <v>6</v>
      </c>
      <c r="AG7126">
        <v>560</v>
      </c>
      <c r="AH7126">
        <v>4</v>
      </c>
      <c r="AI7126">
        <v>1</v>
      </c>
      <c r="AJ7126">
        <v>4</v>
      </c>
      <c r="AK7126">
        <v>14</v>
      </c>
      <c r="AL7126">
        <v>0.13</v>
      </c>
      <c r="AM7126">
        <v>5</v>
      </c>
      <c r="AN7126">
        <v>5</v>
      </c>
      <c r="AO7126">
        <v>50</v>
      </c>
      <c r="AP7126">
        <v>5</v>
      </c>
      <c r="AQ7126">
        <v>14</v>
      </c>
    </row>
    <row r="7127" spans="1:43" hidden="1" x14ac:dyDescent="0.25">
      <c r="A7127" t="s">
        <v>25569</v>
      </c>
      <c r="B7127" t="s">
        <v>25570</v>
      </c>
      <c r="C7127" s="1" t="str">
        <f t="shared" si="498"/>
        <v>21:0134</v>
      </c>
      <c r="D7127" s="1" t="str">
        <f t="shared" si="499"/>
        <v>21:0078</v>
      </c>
      <c r="E7127" t="s">
        <v>25571</v>
      </c>
      <c r="F7127" t="s">
        <v>25572</v>
      </c>
      <c r="H7127">
        <v>53.517905599999999</v>
      </c>
      <c r="I7127">
        <v>-60.662679500000003</v>
      </c>
      <c r="J7127" s="1" t="str">
        <f t="shared" si="500"/>
        <v>Till</v>
      </c>
      <c r="K7127" s="1" t="str">
        <f t="shared" si="497"/>
        <v>&lt;63 micron</v>
      </c>
      <c r="L7127">
        <v>0.1</v>
      </c>
      <c r="M7127">
        <v>0.79</v>
      </c>
      <c r="N7127">
        <v>1</v>
      </c>
      <c r="O7127">
        <v>50</v>
      </c>
      <c r="P7127">
        <v>0.25</v>
      </c>
      <c r="Q7127">
        <v>1</v>
      </c>
      <c r="R7127">
        <v>0.76</v>
      </c>
      <c r="S7127">
        <v>0.25</v>
      </c>
      <c r="T7127">
        <v>4</v>
      </c>
      <c r="U7127">
        <v>28</v>
      </c>
      <c r="V7127">
        <v>13</v>
      </c>
      <c r="W7127">
        <v>2.09</v>
      </c>
      <c r="X7127">
        <v>5</v>
      </c>
      <c r="Y7127">
        <v>0.5</v>
      </c>
      <c r="Z7127">
        <v>0.11</v>
      </c>
      <c r="AA7127">
        <v>20</v>
      </c>
      <c r="AB7127">
        <v>0.34</v>
      </c>
      <c r="AC7127">
        <v>240</v>
      </c>
      <c r="AD7127">
        <v>0.5</v>
      </c>
      <c r="AE7127">
        <v>7.0000000000000007E-2</v>
      </c>
      <c r="AF7127">
        <v>9</v>
      </c>
      <c r="AG7127">
        <v>1090</v>
      </c>
      <c r="AH7127">
        <v>2</v>
      </c>
      <c r="AI7127">
        <v>1</v>
      </c>
      <c r="AJ7127">
        <v>4</v>
      </c>
      <c r="AK7127">
        <v>27</v>
      </c>
      <c r="AL7127">
        <v>7.0000000000000007E-2</v>
      </c>
      <c r="AM7127">
        <v>5</v>
      </c>
      <c r="AN7127">
        <v>5</v>
      </c>
      <c r="AO7127">
        <v>51</v>
      </c>
      <c r="AP7127">
        <v>5</v>
      </c>
      <c r="AQ7127">
        <v>18</v>
      </c>
    </row>
    <row r="7128" spans="1:43" hidden="1" x14ac:dyDescent="0.25">
      <c r="A7128" t="s">
        <v>25573</v>
      </c>
      <c r="B7128" t="s">
        <v>25574</v>
      </c>
      <c r="C7128" s="1" t="str">
        <f t="shared" si="498"/>
        <v>21:0134</v>
      </c>
      <c r="D7128" s="1" t="str">
        <f t="shared" si="499"/>
        <v>21:0078</v>
      </c>
      <c r="E7128" t="s">
        <v>25575</v>
      </c>
      <c r="F7128" t="s">
        <v>25576</v>
      </c>
      <c r="H7128">
        <v>53.5484382</v>
      </c>
      <c r="I7128">
        <v>-60.754593399999997</v>
      </c>
      <c r="J7128" s="1" t="str">
        <f t="shared" si="500"/>
        <v>Till</v>
      </c>
      <c r="K7128" s="1" t="str">
        <f t="shared" si="497"/>
        <v>&lt;63 micron</v>
      </c>
      <c r="L7128">
        <v>0.1</v>
      </c>
      <c r="M7128">
        <v>0.99</v>
      </c>
      <c r="N7128">
        <v>1</v>
      </c>
      <c r="O7128">
        <v>70</v>
      </c>
      <c r="P7128">
        <v>0.25</v>
      </c>
      <c r="Q7128">
        <v>1</v>
      </c>
      <c r="R7128">
        <v>0.84</v>
      </c>
      <c r="S7128">
        <v>0.25</v>
      </c>
      <c r="T7128">
        <v>6</v>
      </c>
      <c r="U7128">
        <v>38</v>
      </c>
      <c r="V7128">
        <v>11</v>
      </c>
      <c r="W7128">
        <v>2.15</v>
      </c>
      <c r="X7128">
        <v>5</v>
      </c>
      <c r="Y7128">
        <v>0.5</v>
      </c>
      <c r="Z7128">
        <v>0.18</v>
      </c>
      <c r="AA7128">
        <v>30</v>
      </c>
      <c r="AB7128">
        <v>0.44</v>
      </c>
      <c r="AC7128">
        <v>300</v>
      </c>
      <c r="AD7128">
        <v>0.5</v>
      </c>
      <c r="AE7128">
        <v>0.1</v>
      </c>
      <c r="AF7128">
        <v>13</v>
      </c>
      <c r="AG7128">
        <v>1210</v>
      </c>
      <c r="AH7128">
        <v>4</v>
      </c>
      <c r="AI7128">
        <v>1</v>
      </c>
      <c r="AJ7128">
        <v>6</v>
      </c>
      <c r="AK7128">
        <v>30</v>
      </c>
      <c r="AL7128">
        <v>0.08</v>
      </c>
      <c r="AM7128">
        <v>5</v>
      </c>
      <c r="AN7128">
        <v>5</v>
      </c>
      <c r="AO7128">
        <v>53</v>
      </c>
      <c r="AP7128">
        <v>5</v>
      </c>
      <c r="AQ7128">
        <v>24</v>
      </c>
    </row>
    <row r="7129" spans="1:43" hidden="1" x14ac:dyDescent="0.25">
      <c r="A7129" t="s">
        <v>25577</v>
      </c>
      <c r="B7129" t="s">
        <v>25578</v>
      </c>
      <c r="C7129" s="1" t="str">
        <f t="shared" si="498"/>
        <v>21:0134</v>
      </c>
      <c r="D7129" s="1" t="str">
        <f t="shared" si="499"/>
        <v>21:0078</v>
      </c>
      <c r="E7129" t="s">
        <v>25579</v>
      </c>
      <c r="F7129" t="s">
        <v>25580</v>
      </c>
      <c r="H7129">
        <v>52.739614600000003</v>
      </c>
      <c r="I7129">
        <v>-60.298612499999997</v>
      </c>
      <c r="J7129" s="1" t="str">
        <f t="shared" si="500"/>
        <v>Till</v>
      </c>
      <c r="K7129" s="1" t="str">
        <f t="shared" si="497"/>
        <v>&lt;63 micron</v>
      </c>
      <c r="L7129">
        <v>0.1</v>
      </c>
      <c r="M7129">
        <v>1.94</v>
      </c>
      <c r="N7129">
        <v>1</v>
      </c>
      <c r="O7129">
        <v>90</v>
      </c>
      <c r="P7129">
        <v>0.25</v>
      </c>
      <c r="Q7129">
        <v>1</v>
      </c>
      <c r="R7129">
        <v>0.56000000000000005</v>
      </c>
      <c r="S7129">
        <v>0.25</v>
      </c>
      <c r="T7129">
        <v>10</v>
      </c>
      <c r="U7129">
        <v>38</v>
      </c>
      <c r="V7129">
        <v>32</v>
      </c>
      <c r="W7129">
        <v>4.51</v>
      </c>
      <c r="X7129">
        <v>5</v>
      </c>
      <c r="Y7129">
        <v>1</v>
      </c>
      <c r="Z7129">
        <v>0.09</v>
      </c>
      <c r="AA7129">
        <v>20</v>
      </c>
      <c r="AB7129">
        <v>0.57999999999999996</v>
      </c>
      <c r="AC7129">
        <v>275</v>
      </c>
      <c r="AD7129">
        <v>0.5</v>
      </c>
      <c r="AE7129">
        <v>0.03</v>
      </c>
      <c r="AF7129">
        <v>13</v>
      </c>
      <c r="AG7129">
        <v>1610</v>
      </c>
      <c r="AH7129">
        <v>4</v>
      </c>
      <c r="AI7129">
        <v>1</v>
      </c>
      <c r="AJ7129">
        <v>4</v>
      </c>
      <c r="AK7129">
        <v>38</v>
      </c>
      <c r="AL7129">
        <v>0.12</v>
      </c>
      <c r="AM7129">
        <v>5</v>
      </c>
      <c r="AN7129">
        <v>5</v>
      </c>
      <c r="AO7129">
        <v>156</v>
      </c>
      <c r="AP7129">
        <v>5</v>
      </c>
      <c r="AQ7129">
        <v>34</v>
      </c>
    </row>
    <row r="7130" spans="1:43" hidden="1" x14ac:dyDescent="0.25">
      <c r="A7130" t="s">
        <v>25581</v>
      </c>
      <c r="B7130" t="s">
        <v>25582</v>
      </c>
      <c r="C7130" s="1" t="str">
        <f t="shared" si="498"/>
        <v>21:0134</v>
      </c>
      <c r="D7130" s="1" t="str">
        <f t="shared" si="499"/>
        <v>21:0078</v>
      </c>
      <c r="E7130" t="s">
        <v>25583</v>
      </c>
      <c r="F7130" t="s">
        <v>25584</v>
      </c>
      <c r="H7130">
        <v>53.045449599999998</v>
      </c>
      <c r="I7130">
        <v>-61.566920099999997</v>
      </c>
      <c r="J7130" s="1" t="str">
        <f t="shared" si="500"/>
        <v>Till</v>
      </c>
      <c r="K7130" s="1" t="str">
        <f t="shared" si="497"/>
        <v>&lt;63 micron</v>
      </c>
      <c r="L7130">
        <v>0.1</v>
      </c>
      <c r="M7130">
        <v>0.59</v>
      </c>
      <c r="N7130">
        <v>1</v>
      </c>
      <c r="O7130">
        <v>30</v>
      </c>
      <c r="P7130">
        <v>0.25</v>
      </c>
      <c r="Q7130">
        <v>1</v>
      </c>
      <c r="R7130">
        <v>0.31</v>
      </c>
      <c r="S7130">
        <v>0.25</v>
      </c>
      <c r="T7130">
        <v>5</v>
      </c>
      <c r="U7130">
        <v>68</v>
      </c>
      <c r="V7130">
        <v>13</v>
      </c>
      <c r="W7130">
        <v>3.24</v>
      </c>
      <c r="X7130">
        <v>5</v>
      </c>
      <c r="Y7130">
        <v>0.5</v>
      </c>
      <c r="Z7130">
        <v>0.08</v>
      </c>
      <c r="AA7130">
        <v>60</v>
      </c>
      <c r="AB7130">
        <v>0.2</v>
      </c>
      <c r="AC7130">
        <v>200</v>
      </c>
      <c r="AD7130">
        <v>0.5</v>
      </c>
      <c r="AE7130">
        <v>0.02</v>
      </c>
      <c r="AF7130">
        <v>13</v>
      </c>
      <c r="AG7130">
        <v>880</v>
      </c>
      <c r="AH7130">
        <v>4</v>
      </c>
      <c r="AI7130">
        <v>1</v>
      </c>
      <c r="AJ7130">
        <v>2</v>
      </c>
      <c r="AK7130">
        <v>13</v>
      </c>
      <c r="AL7130">
        <v>0.1</v>
      </c>
      <c r="AM7130">
        <v>5</v>
      </c>
      <c r="AN7130">
        <v>5</v>
      </c>
      <c r="AO7130">
        <v>68</v>
      </c>
      <c r="AP7130">
        <v>5</v>
      </c>
      <c r="AQ7130">
        <v>18</v>
      </c>
    </row>
    <row r="7131" spans="1:43" hidden="1" x14ac:dyDescent="0.25">
      <c r="A7131" t="s">
        <v>25585</v>
      </c>
      <c r="B7131" t="s">
        <v>25586</v>
      </c>
      <c r="C7131" s="1" t="str">
        <f t="shared" si="498"/>
        <v>21:0134</v>
      </c>
      <c r="D7131" s="1" t="str">
        <f t="shared" si="499"/>
        <v>21:0078</v>
      </c>
      <c r="E7131" t="s">
        <v>25587</v>
      </c>
      <c r="F7131" t="s">
        <v>25588</v>
      </c>
      <c r="H7131">
        <v>53.483462000000003</v>
      </c>
      <c r="I7131">
        <v>-62.390400200000002</v>
      </c>
      <c r="J7131" s="1" t="str">
        <f t="shared" si="500"/>
        <v>Till</v>
      </c>
      <c r="K7131" s="1" t="str">
        <f t="shared" si="497"/>
        <v>&lt;63 micron</v>
      </c>
      <c r="L7131">
        <v>0.1</v>
      </c>
      <c r="M7131">
        <v>1.0900000000000001</v>
      </c>
      <c r="N7131">
        <v>1</v>
      </c>
      <c r="O7131">
        <v>40</v>
      </c>
      <c r="P7131">
        <v>0.25</v>
      </c>
      <c r="Q7131">
        <v>1</v>
      </c>
      <c r="R7131">
        <v>0.59</v>
      </c>
      <c r="S7131">
        <v>0.25</v>
      </c>
      <c r="T7131">
        <v>4</v>
      </c>
      <c r="U7131">
        <v>38</v>
      </c>
      <c r="V7131">
        <v>12</v>
      </c>
      <c r="W7131">
        <v>2.21</v>
      </c>
      <c r="X7131">
        <v>5</v>
      </c>
      <c r="Y7131">
        <v>0.5</v>
      </c>
      <c r="Z7131">
        <v>0.09</v>
      </c>
      <c r="AA7131">
        <v>30</v>
      </c>
      <c r="AB7131">
        <v>0.3</v>
      </c>
      <c r="AC7131">
        <v>205</v>
      </c>
      <c r="AD7131">
        <v>0.5</v>
      </c>
      <c r="AE7131">
        <v>0.02</v>
      </c>
      <c r="AF7131">
        <v>13</v>
      </c>
      <c r="AG7131">
        <v>850</v>
      </c>
      <c r="AH7131">
        <v>4</v>
      </c>
      <c r="AI7131">
        <v>1</v>
      </c>
      <c r="AJ7131">
        <v>4</v>
      </c>
      <c r="AK7131">
        <v>47</v>
      </c>
      <c r="AL7131">
        <v>0.14000000000000001</v>
      </c>
      <c r="AM7131">
        <v>5</v>
      </c>
      <c r="AN7131">
        <v>5</v>
      </c>
      <c r="AO7131">
        <v>55</v>
      </c>
      <c r="AP7131">
        <v>5</v>
      </c>
      <c r="AQ7131">
        <v>16</v>
      </c>
    </row>
    <row r="7132" spans="1:43" hidden="1" x14ac:dyDescent="0.25">
      <c r="A7132" t="s">
        <v>25589</v>
      </c>
      <c r="B7132" t="s">
        <v>25590</v>
      </c>
      <c r="C7132" s="1" t="str">
        <f t="shared" si="498"/>
        <v>21:0134</v>
      </c>
      <c r="D7132" s="1" t="str">
        <f t="shared" si="499"/>
        <v>21:0078</v>
      </c>
      <c r="E7132" t="s">
        <v>25591</v>
      </c>
      <c r="F7132" t="s">
        <v>25592</v>
      </c>
      <c r="H7132">
        <v>53.472107600000001</v>
      </c>
      <c r="I7132">
        <v>-62.814657099999998</v>
      </c>
      <c r="J7132" s="1" t="str">
        <f t="shared" si="500"/>
        <v>Till</v>
      </c>
      <c r="K7132" s="1" t="str">
        <f t="shared" si="497"/>
        <v>&lt;63 micron</v>
      </c>
      <c r="L7132">
        <v>0.1</v>
      </c>
      <c r="M7132">
        <v>1.1499999999999999</v>
      </c>
      <c r="N7132">
        <v>1</v>
      </c>
      <c r="O7132">
        <v>60</v>
      </c>
      <c r="P7132">
        <v>0.25</v>
      </c>
      <c r="Q7132">
        <v>1</v>
      </c>
      <c r="R7132">
        <v>0.63</v>
      </c>
      <c r="S7132">
        <v>0.25</v>
      </c>
      <c r="T7132">
        <v>6</v>
      </c>
      <c r="U7132">
        <v>54</v>
      </c>
      <c r="V7132">
        <v>7</v>
      </c>
      <c r="W7132">
        <v>2.34</v>
      </c>
      <c r="X7132">
        <v>5</v>
      </c>
      <c r="Y7132">
        <v>0.5</v>
      </c>
      <c r="Z7132">
        <v>0.21</v>
      </c>
      <c r="AA7132">
        <v>30</v>
      </c>
      <c r="AB7132">
        <v>0.49</v>
      </c>
      <c r="AC7132">
        <v>260</v>
      </c>
      <c r="AD7132">
        <v>0.5</v>
      </c>
      <c r="AE7132">
        <v>0.1</v>
      </c>
      <c r="AF7132">
        <v>20</v>
      </c>
      <c r="AG7132">
        <v>1230</v>
      </c>
      <c r="AH7132">
        <v>6</v>
      </c>
      <c r="AI7132">
        <v>1</v>
      </c>
      <c r="AJ7132">
        <v>4</v>
      </c>
      <c r="AK7132">
        <v>40</v>
      </c>
      <c r="AL7132">
        <v>0.11</v>
      </c>
      <c r="AM7132">
        <v>5</v>
      </c>
      <c r="AN7132">
        <v>5</v>
      </c>
      <c r="AO7132">
        <v>52</v>
      </c>
      <c r="AP7132">
        <v>5</v>
      </c>
      <c r="AQ7132">
        <v>28</v>
      </c>
    </row>
    <row r="7133" spans="1:43" hidden="1" x14ac:dyDescent="0.25">
      <c r="A7133" t="s">
        <v>25593</v>
      </c>
      <c r="B7133" t="s">
        <v>25594</v>
      </c>
      <c r="C7133" s="1" t="str">
        <f t="shared" si="498"/>
        <v>21:0134</v>
      </c>
      <c r="D7133" s="1" t="str">
        <f t="shared" si="499"/>
        <v>21:0078</v>
      </c>
      <c r="E7133" t="s">
        <v>25595</v>
      </c>
      <c r="F7133" t="s">
        <v>25596</v>
      </c>
      <c r="H7133">
        <v>52.925968599999997</v>
      </c>
      <c r="I7133">
        <v>-65.072762900000001</v>
      </c>
      <c r="J7133" s="1" t="str">
        <f t="shared" si="500"/>
        <v>Till</v>
      </c>
      <c r="K7133" s="1" t="str">
        <f t="shared" si="497"/>
        <v>&lt;63 micron</v>
      </c>
      <c r="L7133">
        <v>0.1</v>
      </c>
      <c r="M7133">
        <v>0.95</v>
      </c>
      <c r="N7133">
        <v>1</v>
      </c>
      <c r="O7133">
        <v>60</v>
      </c>
      <c r="P7133">
        <v>0.25</v>
      </c>
      <c r="Q7133">
        <v>1</v>
      </c>
      <c r="R7133">
        <v>0.74</v>
      </c>
      <c r="S7133">
        <v>0.25</v>
      </c>
      <c r="T7133">
        <v>5</v>
      </c>
      <c r="U7133">
        <v>60</v>
      </c>
      <c r="V7133">
        <v>6</v>
      </c>
      <c r="W7133">
        <v>2.6</v>
      </c>
      <c r="X7133">
        <v>5</v>
      </c>
      <c r="Y7133">
        <v>1</v>
      </c>
      <c r="Z7133">
        <v>0.16</v>
      </c>
      <c r="AA7133">
        <v>20</v>
      </c>
      <c r="AB7133">
        <v>0.43</v>
      </c>
      <c r="AC7133">
        <v>190</v>
      </c>
      <c r="AD7133">
        <v>0.5</v>
      </c>
      <c r="AE7133">
        <v>0.13</v>
      </c>
      <c r="AF7133">
        <v>19</v>
      </c>
      <c r="AG7133">
        <v>1210</v>
      </c>
      <c r="AH7133">
        <v>6</v>
      </c>
      <c r="AI7133">
        <v>1</v>
      </c>
      <c r="AJ7133">
        <v>4</v>
      </c>
      <c r="AK7133">
        <v>40</v>
      </c>
      <c r="AL7133">
        <v>0.09</v>
      </c>
      <c r="AM7133">
        <v>5</v>
      </c>
      <c r="AN7133">
        <v>5</v>
      </c>
      <c r="AO7133">
        <v>74</v>
      </c>
      <c r="AP7133">
        <v>5</v>
      </c>
      <c r="AQ7133">
        <v>26</v>
      </c>
    </row>
    <row r="7134" spans="1:43" hidden="1" x14ac:dyDescent="0.25">
      <c r="A7134" t="s">
        <v>25597</v>
      </c>
      <c r="B7134" t="s">
        <v>25598</v>
      </c>
      <c r="C7134" s="1" t="str">
        <f t="shared" si="498"/>
        <v>21:0134</v>
      </c>
      <c r="D7134" s="1" t="str">
        <f t="shared" si="499"/>
        <v>21:0078</v>
      </c>
      <c r="E7134" t="s">
        <v>25599</v>
      </c>
      <c r="F7134" t="s">
        <v>25600</v>
      </c>
      <c r="H7134">
        <v>52.7172719</v>
      </c>
      <c r="I7134">
        <v>-67.409256400000004</v>
      </c>
      <c r="J7134" s="1" t="str">
        <f t="shared" si="500"/>
        <v>Till</v>
      </c>
      <c r="K7134" s="1" t="str">
        <f t="shared" si="497"/>
        <v>&lt;63 micron</v>
      </c>
      <c r="L7134">
        <v>0.1</v>
      </c>
      <c r="M7134">
        <v>0.56999999999999995</v>
      </c>
      <c r="N7134">
        <v>1</v>
      </c>
      <c r="O7134">
        <v>40</v>
      </c>
      <c r="P7134">
        <v>0.25</v>
      </c>
      <c r="Q7134">
        <v>1</v>
      </c>
      <c r="R7134">
        <v>0.42</v>
      </c>
      <c r="S7134">
        <v>0.25</v>
      </c>
      <c r="T7134">
        <v>6</v>
      </c>
      <c r="U7134">
        <v>91</v>
      </c>
      <c r="V7134">
        <v>20</v>
      </c>
      <c r="W7134">
        <v>1.68</v>
      </c>
      <c r="X7134">
        <v>5</v>
      </c>
      <c r="Y7134">
        <v>0.5</v>
      </c>
      <c r="Z7134">
        <v>0.18</v>
      </c>
      <c r="AA7134">
        <v>20</v>
      </c>
      <c r="AB7134">
        <v>0.3</v>
      </c>
      <c r="AC7134">
        <v>120</v>
      </c>
      <c r="AD7134">
        <v>0.5</v>
      </c>
      <c r="AE7134">
        <v>0.06</v>
      </c>
      <c r="AF7134">
        <v>24</v>
      </c>
      <c r="AG7134">
        <v>1300</v>
      </c>
      <c r="AH7134">
        <v>12</v>
      </c>
      <c r="AI7134">
        <v>1</v>
      </c>
      <c r="AJ7134">
        <v>2</v>
      </c>
      <c r="AK7134">
        <v>36</v>
      </c>
      <c r="AL7134">
        <v>0.04</v>
      </c>
      <c r="AM7134">
        <v>5</v>
      </c>
      <c r="AN7134">
        <v>5</v>
      </c>
      <c r="AO7134">
        <v>43</v>
      </c>
      <c r="AP7134">
        <v>5</v>
      </c>
      <c r="AQ7134">
        <v>16</v>
      </c>
    </row>
    <row r="7135" spans="1:43" hidden="1" x14ac:dyDescent="0.25">
      <c r="A7135" t="s">
        <v>25601</v>
      </c>
      <c r="B7135" t="s">
        <v>25602</v>
      </c>
      <c r="C7135" s="1" t="str">
        <f t="shared" si="498"/>
        <v>21:0134</v>
      </c>
      <c r="D7135" s="1" t="str">
        <f t="shared" si="499"/>
        <v>21:0078</v>
      </c>
      <c r="E7135" t="s">
        <v>25603</v>
      </c>
      <c r="F7135" t="s">
        <v>25604</v>
      </c>
      <c r="H7135">
        <v>53.645365400000003</v>
      </c>
      <c r="I7135">
        <v>-63.671984700000003</v>
      </c>
      <c r="J7135" s="1" t="str">
        <f t="shared" si="500"/>
        <v>Till</v>
      </c>
      <c r="K7135" s="1" t="str">
        <f t="shared" ref="K7135:K7198" si="501">HYPERLINK("http://geochem.nrcan.gc.ca/cdogs/content/kwd/kwd080004_e.htm", "&lt;63 micron")</f>
        <v>&lt;63 micron</v>
      </c>
      <c r="L7135">
        <v>0.1</v>
      </c>
      <c r="M7135">
        <v>0.82</v>
      </c>
      <c r="N7135">
        <v>1</v>
      </c>
      <c r="O7135">
        <v>30</v>
      </c>
      <c r="P7135">
        <v>0.25</v>
      </c>
      <c r="Q7135">
        <v>4</v>
      </c>
      <c r="R7135">
        <v>0.52</v>
      </c>
      <c r="S7135">
        <v>0.25</v>
      </c>
      <c r="T7135">
        <v>7</v>
      </c>
      <c r="U7135">
        <v>29</v>
      </c>
      <c r="V7135">
        <v>15</v>
      </c>
      <c r="W7135">
        <v>1.97</v>
      </c>
      <c r="X7135">
        <v>5</v>
      </c>
      <c r="Y7135">
        <v>0.5</v>
      </c>
      <c r="Z7135">
        <v>0.09</v>
      </c>
      <c r="AA7135">
        <v>20</v>
      </c>
      <c r="AB7135">
        <v>0.28999999999999998</v>
      </c>
      <c r="AC7135">
        <v>205</v>
      </c>
      <c r="AD7135">
        <v>0.5</v>
      </c>
      <c r="AE7135">
        <v>0.02</v>
      </c>
      <c r="AF7135">
        <v>10</v>
      </c>
      <c r="AG7135">
        <v>1080</v>
      </c>
      <c r="AH7135">
        <v>2</v>
      </c>
      <c r="AI7135">
        <v>2</v>
      </c>
      <c r="AJ7135">
        <v>3</v>
      </c>
      <c r="AK7135">
        <v>29</v>
      </c>
      <c r="AL7135">
        <v>0.08</v>
      </c>
      <c r="AM7135">
        <v>5</v>
      </c>
      <c r="AN7135">
        <v>5</v>
      </c>
      <c r="AO7135">
        <v>39</v>
      </c>
      <c r="AP7135">
        <v>5</v>
      </c>
      <c r="AQ7135">
        <v>22</v>
      </c>
    </row>
    <row r="7136" spans="1:43" hidden="1" x14ac:dyDescent="0.25">
      <c r="A7136" t="s">
        <v>25605</v>
      </c>
      <c r="B7136" t="s">
        <v>25606</v>
      </c>
      <c r="C7136" s="1" t="str">
        <f t="shared" si="498"/>
        <v>21:0134</v>
      </c>
      <c r="D7136" s="1" t="str">
        <f t="shared" si="499"/>
        <v>21:0078</v>
      </c>
      <c r="E7136" t="s">
        <v>25607</v>
      </c>
      <c r="F7136" t="s">
        <v>25608</v>
      </c>
      <c r="H7136">
        <v>52.838740799999997</v>
      </c>
      <c r="I7136">
        <v>-67.274469499999995</v>
      </c>
      <c r="J7136" s="1" t="str">
        <f t="shared" si="500"/>
        <v>Till</v>
      </c>
      <c r="K7136" s="1" t="str">
        <f t="shared" si="501"/>
        <v>&lt;63 micron</v>
      </c>
      <c r="L7136">
        <v>0.1</v>
      </c>
      <c r="M7136">
        <v>1</v>
      </c>
      <c r="N7136">
        <v>1</v>
      </c>
      <c r="O7136">
        <v>70</v>
      </c>
      <c r="P7136">
        <v>0.25</v>
      </c>
      <c r="Q7136">
        <v>1</v>
      </c>
      <c r="R7136">
        <v>0.42</v>
      </c>
      <c r="S7136">
        <v>0.25</v>
      </c>
      <c r="T7136">
        <v>9</v>
      </c>
      <c r="U7136">
        <v>106</v>
      </c>
      <c r="V7136">
        <v>14</v>
      </c>
      <c r="W7136">
        <v>1.93</v>
      </c>
      <c r="X7136">
        <v>5</v>
      </c>
      <c r="Y7136">
        <v>0.5</v>
      </c>
      <c r="Z7136">
        <v>0.27</v>
      </c>
      <c r="AA7136">
        <v>20</v>
      </c>
      <c r="AB7136">
        <v>0.53</v>
      </c>
      <c r="AC7136">
        <v>190</v>
      </c>
      <c r="AD7136">
        <v>0.5</v>
      </c>
      <c r="AE7136">
        <v>0.08</v>
      </c>
      <c r="AF7136">
        <v>31</v>
      </c>
      <c r="AG7136">
        <v>1280</v>
      </c>
      <c r="AH7136">
        <v>12</v>
      </c>
      <c r="AI7136">
        <v>1</v>
      </c>
      <c r="AJ7136">
        <v>2</v>
      </c>
      <c r="AK7136">
        <v>45</v>
      </c>
      <c r="AL7136">
        <v>0.06</v>
      </c>
      <c r="AM7136">
        <v>5</v>
      </c>
      <c r="AN7136">
        <v>5</v>
      </c>
      <c r="AO7136">
        <v>48</v>
      </c>
      <c r="AP7136">
        <v>5</v>
      </c>
      <c r="AQ7136">
        <v>22</v>
      </c>
    </row>
    <row r="7137" spans="1:43" hidden="1" x14ac:dyDescent="0.25">
      <c r="A7137" t="s">
        <v>25609</v>
      </c>
      <c r="B7137" t="s">
        <v>25610</v>
      </c>
      <c r="C7137" s="1" t="str">
        <f t="shared" si="498"/>
        <v>21:0134</v>
      </c>
      <c r="D7137" s="1" t="str">
        <f t="shared" si="499"/>
        <v>21:0078</v>
      </c>
      <c r="E7137" t="s">
        <v>25611</v>
      </c>
      <c r="F7137" t="s">
        <v>25612</v>
      </c>
      <c r="H7137">
        <v>53.548579799999999</v>
      </c>
      <c r="I7137">
        <v>-66.957077200000001</v>
      </c>
      <c r="J7137" s="1" t="str">
        <f t="shared" si="500"/>
        <v>Till</v>
      </c>
      <c r="K7137" s="1" t="str">
        <f t="shared" si="501"/>
        <v>&lt;63 micron</v>
      </c>
      <c r="L7137">
        <v>0.1</v>
      </c>
      <c r="M7137">
        <v>1.1599999999999999</v>
      </c>
      <c r="N7137">
        <v>1</v>
      </c>
      <c r="O7137">
        <v>30</v>
      </c>
      <c r="P7137">
        <v>0.25</v>
      </c>
      <c r="Q7137">
        <v>1</v>
      </c>
      <c r="R7137">
        <v>0.28000000000000003</v>
      </c>
      <c r="S7137">
        <v>0.25</v>
      </c>
      <c r="T7137">
        <v>5</v>
      </c>
      <c r="U7137">
        <v>95</v>
      </c>
      <c r="V7137">
        <v>6</v>
      </c>
      <c r="W7137">
        <v>1.81</v>
      </c>
      <c r="X7137">
        <v>5</v>
      </c>
      <c r="Y7137">
        <v>1</v>
      </c>
      <c r="Z7137">
        <v>0.09</v>
      </c>
      <c r="AA7137">
        <v>20</v>
      </c>
      <c r="AB7137">
        <v>0.45</v>
      </c>
      <c r="AC7137">
        <v>90</v>
      </c>
      <c r="AD7137">
        <v>0.5</v>
      </c>
      <c r="AE7137">
        <v>0.01</v>
      </c>
      <c r="AF7137">
        <v>22</v>
      </c>
      <c r="AG7137">
        <v>940</v>
      </c>
      <c r="AH7137">
        <v>4</v>
      </c>
      <c r="AI7137">
        <v>1</v>
      </c>
      <c r="AJ7137">
        <v>3</v>
      </c>
      <c r="AK7137">
        <v>13</v>
      </c>
      <c r="AL7137">
        <v>0.08</v>
      </c>
      <c r="AM7137">
        <v>5</v>
      </c>
      <c r="AN7137">
        <v>5</v>
      </c>
      <c r="AO7137">
        <v>58</v>
      </c>
      <c r="AP7137">
        <v>5</v>
      </c>
      <c r="AQ7137">
        <v>22</v>
      </c>
    </row>
    <row r="7138" spans="1:43" hidden="1" x14ac:dyDescent="0.25">
      <c r="A7138" t="s">
        <v>25613</v>
      </c>
      <c r="B7138" t="s">
        <v>25614</v>
      </c>
      <c r="C7138" s="1" t="str">
        <f t="shared" si="498"/>
        <v>21:0134</v>
      </c>
      <c r="D7138" s="1" t="str">
        <f t="shared" si="499"/>
        <v>21:0078</v>
      </c>
      <c r="E7138" t="s">
        <v>25615</v>
      </c>
      <c r="F7138" t="s">
        <v>25616</v>
      </c>
      <c r="H7138">
        <v>53.637865300000001</v>
      </c>
      <c r="I7138">
        <v>-66.830224200000004</v>
      </c>
      <c r="J7138" s="1" t="str">
        <f t="shared" si="500"/>
        <v>Till</v>
      </c>
      <c r="K7138" s="1" t="str">
        <f t="shared" si="501"/>
        <v>&lt;63 micron</v>
      </c>
      <c r="L7138">
        <v>0.1</v>
      </c>
      <c r="M7138">
        <v>1.65</v>
      </c>
      <c r="N7138">
        <v>1</v>
      </c>
      <c r="O7138">
        <v>70</v>
      </c>
      <c r="P7138">
        <v>0.25</v>
      </c>
      <c r="Q7138">
        <v>1</v>
      </c>
      <c r="R7138">
        <v>0.28000000000000003</v>
      </c>
      <c r="S7138">
        <v>0.25</v>
      </c>
      <c r="T7138">
        <v>10</v>
      </c>
      <c r="U7138">
        <v>110</v>
      </c>
      <c r="V7138">
        <v>11</v>
      </c>
      <c r="W7138">
        <v>2.39</v>
      </c>
      <c r="X7138">
        <v>5</v>
      </c>
      <c r="Y7138">
        <v>0.5</v>
      </c>
      <c r="Z7138">
        <v>0.16</v>
      </c>
      <c r="AA7138">
        <v>20</v>
      </c>
      <c r="AB7138">
        <v>0.69</v>
      </c>
      <c r="AC7138">
        <v>155</v>
      </c>
      <c r="AD7138">
        <v>0.5</v>
      </c>
      <c r="AE7138">
        <v>0.02</v>
      </c>
      <c r="AF7138">
        <v>31</v>
      </c>
      <c r="AG7138">
        <v>770</v>
      </c>
      <c r="AH7138">
        <v>6</v>
      </c>
      <c r="AI7138">
        <v>1</v>
      </c>
      <c r="AJ7138">
        <v>4</v>
      </c>
      <c r="AK7138">
        <v>16</v>
      </c>
      <c r="AL7138">
        <v>0.11</v>
      </c>
      <c r="AM7138">
        <v>5</v>
      </c>
      <c r="AN7138">
        <v>5</v>
      </c>
      <c r="AO7138">
        <v>64</v>
      </c>
      <c r="AP7138">
        <v>5</v>
      </c>
      <c r="AQ7138">
        <v>30</v>
      </c>
    </row>
    <row r="7139" spans="1:43" hidden="1" x14ac:dyDescent="0.25">
      <c r="A7139" t="s">
        <v>25617</v>
      </c>
      <c r="B7139" t="s">
        <v>25618</v>
      </c>
      <c r="C7139" s="1" t="str">
        <f t="shared" ref="C7139:C7202" si="502">HYPERLINK("http://geochem.nrcan.gc.ca/cdogs/content/bdl/bdl210134_e.htm", "21:0134")</f>
        <v>21:0134</v>
      </c>
      <c r="D7139" s="1" t="str">
        <f t="shared" ref="D7139:D7202" si="503">HYPERLINK("http://geochem.nrcan.gc.ca/cdogs/content/svy/svy210078_e.htm", "21:0078")</f>
        <v>21:0078</v>
      </c>
      <c r="E7139" t="s">
        <v>25619</v>
      </c>
      <c r="F7139" t="s">
        <v>25620</v>
      </c>
      <c r="H7139">
        <v>53.715848299999998</v>
      </c>
      <c r="I7139">
        <v>-66.764212900000004</v>
      </c>
      <c r="J7139" s="1" t="str">
        <f t="shared" si="500"/>
        <v>Till</v>
      </c>
      <c r="K7139" s="1" t="str">
        <f t="shared" si="501"/>
        <v>&lt;63 micron</v>
      </c>
      <c r="L7139">
        <v>0.1</v>
      </c>
      <c r="M7139">
        <v>1.75</v>
      </c>
      <c r="N7139">
        <v>2</v>
      </c>
      <c r="O7139">
        <v>60</v>
      </c>
      <c r="P7139">
        <v>0.25</v>
      </c>
      <c r="Q7139">
        <v>1</v>
      </c>
      <c r="R7139">
        <v>0.22</v>
      </c>
      <c r="S7139">
        <v>0.25</v>
      </c>
      <c r="T7139">
        <v>10</v>
      </c>
      <c r="U7139">
        <v>139</v>
      </c>
      <c r="V7139">
        <v>21</v>
      </c>
      <c r="W7139">
        <v>3.06</v>
      </c>
      <c r="X7139">
        <v>5</v>
      </c>
      <c r="Y7139">
        <v>0.5</v>
      </c>
      <c r="Z7139">
        <v>0.17</v>
      </c>
      <c r="AA7139">
        <v>20</v>
      </c>
      <c r="AB7139">
        <v>0.87</v>
      </c>
      <c r="AC7139">
        <v>165</v>
      </c>
      <c r="AD7139">
        <v>1</v>
      </c>
      <c r="AE7139">
        <v>0.12</v>
      </c>
      <c r="AF7139">
        <v>43</v>
      </c>
      <c r="AG7139">
        <v>1280</v>
      </c>
      <c r="AH7139">
        <v>8</v>
      </c>
      <c r="AI7139">
        <v>1</v>
      </c>
      <c r="AJ7139">
        <v>4</v>
      </c>
      <c r="AK7139">
        <v>10</v>
      </c>
      <c r="AL7139">
        <v>0.14000000000000001</v>
      </c>
      <c r="AM7139">
        <v>5</v>
      </c>
      <c r="AN7139">
        <v>5</v>
      </c>
      <c r="AO7139">
        <v>79</v>
      </c>
      <c r="AP7139">
        <v>5</v>
      </c>
      <c r="AQ7139">
        <v>36</v>
      </c>
    </row>
    <row r="7140" spans="1:43" hidden="1" x14ac:dyDescent="0.25">
      <c r="A7140" t="s">
        <v>25621</v>
      </c>
      <c r="B7140" t="s">
        <v>25622</v>
      </c>
      <c r="C7140" s="1" t="str">
        <f t="shared" si="502"/>
        <v>21:0134</v>
      </c>
      <c r="D7140" s="1" t="str">
        <f t="shared" si="503"/>
        <v>21:0078</v>
      </c>
      <c r="E7140" t="s">
        <v>25623</v>
      </c>
      <c r="F7140" t="s">
        <v>25624</v>
      </c>
      <c r="H7140">
        <v>53.8279663</v>
      </c>
      <c r="I7140">
        <v>-66.951225899999997</v>
      </c>
      <c r="J7140" s="1" t="str">
        <f t="shared" si="500"/>
        <v>Till</v>
      </c>
      <c r="K7140" s="1" t="str">
        <f t="shared" si="501"/>
        <v>&lt;63 micron</v>
      </c>
      <c r="L7140">
        <v>0.1</v>
      </c>
      <c r="M7140">
        <v>1.26</v>
      </c>
      <c r="N7140">
        <v>1</v>
      </c>
      <c r="O7140">
        <v>30</v>
      </c>
      <c r="P7140">
        <v>0.25</v>
      </c>
      <c r="Q7140">
        <v>1</v>
      </c>
      <c r="R7140">
        <v>0.28000000000000003</v>
      </c>
      <c r="S7140">
        <v>0.25</v>
      </c>
      <c r="T7140">
        <v>7</v>
      </c>
      <c r="U7140">
        <v>83</v>
      </c>
      <c r="V7140">
        <v>12</v>
      </c>
      <c r="W7140">
        <v>2.04</v>
      </c>
      <c r="X7140">
        <v>5</v>
      </c>
      <c r="Y7140">
        <v>0.5</v>
      </c>
      <c r="Z7140">
        <v>0.11</v>
      </c>
      <c r="AA7140">
        <v>30</v>
      </c>
      <c r="AB7140">
        <v>0.53</v>
      </c>
      <c r="AC7140">
        <v>135</v>
      </c>
      <c r="AD7140">
        <v>0.5</v>
      </c>
      <c r="AE7140">
        <v>0.13</v>
      </c>
      <c r="AF7140">
        <v>26</v>
      </c>
      <c r="AG7140">
        <v>1350</v>
      </c>
      <c r="AH7140">
        <v>8</v>
      </c>
      <c r="AI7140">
        <v>1</v>
      </c>
      <c r="AJ7140">
        <v>4</v>
      </c>
      <c r="AK7140">
        <v>10</v>
      </c>
      <c r="AL7140">
        <v>0.08</v>
      </c>
      <c r="AM7140">
        <v>5</v>
      </c>
      <c r="AN7140">
        <v>5</v>
      </c>
      <c r="AO7140">
        <v>52</v>
      </c>
      <c r="AP7140">
        <v>5</v>
      </c>
      <c r="AQ7140">
        <v>24</v>
      </c>
    </row>
    <row r="7141" spans="1:43" hidden="1" x14ac:dyDescent="0.25">
      <c r="A7141" t="s">
        <v>25625</v>
      </c>
      <c r="B7141" t="s">
        <v>25626</v>
      </c>
      <c r="C7141" s="1" t="str">
        <f t="shared" si="502"/>
        <v>21:0134</v>
      </c>
      <c r="D7141" s="1" t="str">
        <f t="shared" si="503"/>
        <v>21:0078</v>
      </c>
      <c r="E7141" t="s">
        <v>25627</v>
      </c>
      <c r="F7141" t="s">
        <v>25628</v>
      </c>
      <c r="H7141">
        <v>53.802802800000002</v>
      </c>
      <c r="I7141">
        <v>-67.0709102</v>
      </c>
      <c r="J7141" s="1" t="str">
        <f t="shared" si="500"/>
        <v>Till</v>
      </c>
      <c r="K7141" s="1" t="str">
        <f t="shared" si="501"/>
        <v>&lt;63 micron</v>
      </c>
      <c r="L7141">
        <v>0.1</v>
      </c>
      <c r="M7141">
        <v>1.31</v>
      </c>
      <c r="N7141">
        <v>1</v>
      </c>
      <c r="O7141">
        <v>20</v>
      </c>
      <c r="P7141">
        <v>0.25</v>
      </c>
      <c r="Q7141">
        <v>1</v>
      </c>
      <c r="R7141">
        <v>0.19</v>
      </c>
      <c r="S7141">
        <v>0.25</v>
      </c>
      <c r="T7141">
        <v>5</v>
      </c>
      <c r="U7141">
        <v>74</v>
      </c>
      <c r="V7141">
        <v>6</v>
      </c>
      <c r="W7141">
        <v>1.85</v>
      </c>
      <c r="X7141">
        <v>5</v>
      </c>
      <c r="Y7141">
        <v>0.5</v>
      </c>
      <c r="Z7141">
        <v>0.1</v>
      </c>
      <c r="AA7141">
        <v>20</v>
      </c>
      <c r="AB7141">
        <v>0.47</v>
      </c>
      <c r="AC7141">
        <v>130</v>
      </c>
      <c r="AD7141">
        <v>0.5</v>
      </c>
      <c r="AE7141">
        <v>0.14000000000000001</v>
      </c>
      <c r="AF7141">
        <v>20</v>
      </c>
      <c r="AG7141">
        <v>1240</v>
      </c>
      <c r="AH7141">
        <v>4</v>
      </c>
      <c r="AI7141">
        <v>1</v>
      </c>
      <c r="AJ7141">
        <v>3</v>
      </c>
      <c r="AK7141">
        <v>10</v>
      </c>
      <c r="AL7141">
        <v>0.09</v>
      </c>
      <c r="AM7141">
        <v>5</v>
      </c>
      <c r="AN7141">
        <v>5</v>
      </c>
      <c r="AO7141">
        <v>46</v>
      </c>
      <c r="AP7141">
        <v>5</v>
      </c>
      <c r="AQ7141">
        <v>20</v>
      </c>
    </row>
    <row r="7142" spans="1:43" hidden="1" x14ac:dyDescent="0.25">
      <c r="A7142" t="s">
        <v>25629</v>
      </c>
      <c r="B7142" t="s">
        <v>25630</v>
      </c>
      <c r="C7142" s="1" t="str">
        <f t="shared" si="502"/>
        <v>21:0134</v>
      </c>
      <c r="D7142" s="1" t="str">
        <f t="shared" si="503"/>
        <v>21:0078</v>
      </c>
      <c r="E7142" t="s">
        <v>25631</v>
      </c>
      <c r="F7142" t="s">
        <v>25632</v>
      </c>
      <c r="H7142">
        <v>53.8249037</v>
      </c>
      <c r="I7142">
        <v>-67.221231700000004</v>
      </c>
      <c r="J7142" s="1" t="str">
        <f t="shared" si="500"/>
        <v>Till</v>
      </c>
      <c r="K7142" s="1" t="str">
        <f t="shared" si="501"/>
        <v>&lt;63 micron</v>
      </c>
      <c r="L7142">
        <v>0.1</v>
      </c>
      <c r="M7142">
        <v>1.29</v>
      </c>
      <c r="N7142">
        <v>1</v>
      </c>
      <c r="O7142">
        <v>40</v>
      </c>
      <c r="P7142">
        <v>0.25</v>
      </c>
      <c r="Q7142">
        <v>1</v>
      </c>
      <c r="R7142">
        <v>0.21</v>
      </c>
      <c r="S7142">
        <v>0.25</v>
      </c>
      <c r="T7142">
        <v>7</v>
      </c>
      <c r="U7142">
        <v>76</v>
      </c>
      <c r="V7142">
        <v>9</v>
      </c>
      <c r="W7142">
        <v>1.93</v>
      </c>
      <c r="X7142">
        <v>5</v>
      </c>
      <c r="Y7142">
        <v>1</v>
      </c>
      <c r="Z7142">
        <v>0.14000000000000001</v>
      </c>
      <c r="AA7142">
        <v>20</v>
      </c>
      <c r="AB7142">
        <v>0.61</v>
      </c>
      <c r="AC7142">
        <v>160</v>
      </c>
      <c r="AD7142">
        <v>0.5</v>
      </c>
      <c r="AE7142">
        <v>0.09</v>
      </c>
      <c r="AF7142">
        <v>23</v>
      </c>
      <c r="AG7142">
        <v>1030</v>
      </c>
      <c r="AH7142">
        <v>6</v>
      </c>
      <c r="AI7142">
        <v>1</v>
      </c>
      <c r="AJ7142">
        <v>4</v>
      </c>
      <c r="AK7142">
        <v>11</v>
      </c>
      <c r="AL7142">
        <v>0.1</v>
      </c>
      <c r="AM7142">
        <v>5</v>
      </c>
      <c r="AN7142">
        <v>5</v>
      </c>
      <c r="AO7142">
        <v>48</v>
      </c>
      <c r="AP7142">
        <v>5</v>
      </c>
      <c r="AQ7142">
        <v>26</v>
      </c>
    </row>
    <row r="7143" spans="1:43" hidden="1" x14ac:dyDescent="0.25">
      <c r="A7143" t="s">
        <v>25633</v>
      </c>
      <c r="B7143" t="s">
        <v>25634</v>
      </c>
      <c r="C7143" s="1" t="str">
        <f t="shared" si="502"/>
        <v>21:0134</v>
      </c>
      <c r="D7143" s="1" t="str">
        <f t="shared" si="503"/>
        <v>21:0078</v>
      </c>
      <c r="E7143" t="s">
        <v>25635</v>
      </c>
      <c r="F7143" t="s">
        <v>25636</v>
      </c>
      <c r="H7143">
        <v>53.864011699999999</v>
      </c>
      <c r="I7143">
        <v>-67.302302600000004</v>
      </c>
      <c r="J7143" s="1" t="str">
        <f t="shared" si="500"/>
        <v>Till</v>
      </c>
      <c r="K7143" s="1" t="str">
        <f t="shared" si="501"/>
        <v>&lt;63 micron</v>
      </c>
      <c r="L7143">
        <v>0.1</v>
      </c>
      <c r="M7143">
        <v>1.06</v>
      </c>
      <c r="N7143">
        <v>1</v>
      </c>
      <c r="O7143">
        <v>40</v>
      </c>
      <c r="P7143">
        <v>0.25</v>
      </c>
      <c r="Q7143">
        <v>1</v>
      </c>
      <c r="R7143">
        <v>0.21</v>
      </c>
      <c r="S7143">
        <v>0.25</v>
      </c>
      <c r="T7143">
        <v>8</v>
      </c>
      <c r="U7143">
        <v>78</v>
      </c>
      <c r="V7143">
        <v>10</v>
      </c>
      <c r="W7143">
        <v>1.72</v>
      </c>
      <c r="X7143">
        <v>5</v>
      </c>
      <c r="Y7143">
        <v>0.5</v>
      </c>
      <c r="Z7143">
        <v>0.16</v>
      </c>
      <c r="AA7143">
        <v>30</v>
      </c>
      <c r="AB7143">
        <v>0.47</v>
      </c>
      <c r="AC7143">
        <v>150</v>
      </c>
      <c r="AD7143">
        <v>0.5</v>
      </c>
      <c r="AE7143">
        <v>0.1</v>
      </c>
      <c r="AF7143">
        <v>26</v>
      </c>
      <c r="AG7143">
        <v>1020</v>
      </c>
      <c r="AH7143">
        <v>10</v>
      </c>
      <c r="AI7143">
        <v>1</v>
      </c>
      <c r="AJ7143">
        <v>3</v>
      </c>
      <c r="AK7143">
        <v>9</v>
      </c>
      <c r="AL7143">
        <v>7.0000000000000007E-2</v>
      </c>
      <c r="AM7143">
        <v>5</v>
      </c>
      <c r="AN7143">
        <v>5</v>
      </c>
      <c r="AO7143">
        <v>46</v>
      </c>
      <c r="AP7143">
        <v>5</v>
      </c>
      <c r="AQ7143">
        <v>22</v>
      </c>
    </row>
    <row r="7144" spans="1:43" hidden="1" x14ac:dyDescent="0.25">
      <c r="A7144" t="s">
        <v>25637</v>
      </c>
      <c r="B7144" t="s">
        <v>25638</v>
      </c>
      <c r="C7144" s="1" t="str">
        <f t="shared" si="502"/>
        <v>21:0134</v>
      </c>
      <c r="D7144" s="1" t="str">
        <f t="shared" si="503"/>
        <v>21:0078</v>
      </c>
      <c r="E7144" t="s">
        <v>25639</v>
      </c>
      <c r="F7144" t="s">
        <v>25640</v>
      </c>
      <c r="H7144">
        <v>53.814341599999999</v>
      </c>
      <c r="I7144">
        <v>-67.4170254</v>
      </c>
      <c r="J7144" s="1" t="str">
        <f t="shared" si="500"/>
        <v>Till</v>
      </c>
      <c r="K7144" s="1" t="str">
        <f t="shared" si="501"/>
        <v>&lt;63 micron</v>
      </c>
      <c r="L7144">
        <v>0.1</v>
      </c>
      <c r="M7144">
        <v>1.45</v>
      </c>
      <c r="N7144">
        <v>2</v>
      </c>
      <c r="O7144">
        <v>60</v>
      </c>
      <c r="P7144">
        <v>0.25</v>
      </c>
      <c r="Q7144">
        <v>1</v>
      </c>
      <c r="R7144">
        <v>0.26</v>
      </c>
      <c r="S7144">
        <v>0.25</v>
      </c>
      <c r="T7144">
        <v>9</v>
      </c>
      <c r="U7144">
        <v>93</v>
      </c>
      <c r="V7144">
        <v>9</v>
      </c>
      <c r="W7144">
        <v>2.1</v>
      </c>
      <c r="X7144">
        <v>5</v>
      </c>
      <c r="Y7144">
        <v>0.5</v>
      </c>
      <c r="Z7144">
        <v>0.23</v>
      </c>
      <c r="AA7144">
        <v>20</v>
      </c>
      <c r="AB7144">
        <v>0.63</v>
      </c>
      <c r="AC7144">
        <v>160</v>
      </c>
      <c r="AD7144">
        <v>0.5</v>
      </c>
      <c r="AE7144">
        <v>0.13</v>
      </c>
      <c r="AF7144">
        <v>30</v>
      </c>
      <c r="AG7144">
        <v>1330</v>
      </c>
      <c r="AH7144">
        <v>6</v>
      </c>
      <c r="AI7144">
        <v>1</v>
      </c>
      <c r="AJ7144">
        <v>4</v>
      </c>
      <c r="AK7144">
        <v>9</v>
      </c>
      <c r="AL7144">
        <v>0.09</v>
      </c>
      <c r="AM7144">
        <v>5</v>
      </c>
      <c r="AN7144">
        <v>5</v>
      </c>
      <c r="AO7144">
        <v>57</v>
      </c>
      <c r="AP7144">
        <v>5</v>
      </c>
      <c r="AQ7144">
        <v>28</v>
      </c>
    </row>
    <row r="7145" spans="1:43" hidden="1" x14ac:dyDescent="0.25">
      <c r="A7145" t="s">
        <v>25641</v>
      </c>
      <c r="B7145" t="s">
        <v>25642</v>
      </c>
      <c r="C7145" s="1" t="str">
        <f t="shared" si="502"/>
        <v>21:0134</v>
      </c>
      <c r="D7145" s="1" t="str">
        <f t="shared" si="503"/>
        <v>21:0078</v>
      </c>
      <c r="E7145" t="s">
        <v>25643</v>
      </c>
      <c r="F7145" t="s">
        <v>25644</v>
      </c>
      <c r="H7145">
        <v>53.844813299999998</v>
      </c>
      <c r="I7145">
        <v>-67.552376699999996</v>
      </c>
      <c r="J7145" s="1" t="str">
        <f t="shared" si="500"/>
        <v>Till</v>
      </c>
      <c r="K7145" s="1" t="str">
        <f t="shared" si="501"/>
        <v>&lt;63 micron</v>
      </c>
      <c r="L7145">
        <v>0.1</v>
      </c>
      <c r="M7145">
        <v>2.2999999999999998</v>
      </c>
      <c r="N7145">
        <v>2</v>
      </c>
      <c r="O7145">
        <v>110</v>
      </c>
      <c r="P7145">
        <v>0.25</v>
      </c>
      <c r="Q7145">
        <v>1</v>
      </c>
      <c r="R7145">
        <v>0.2</v>
      </c>
      <c r="S7145">
        <v>0.25</v>
      </c>
      <c r="T7145">
        <v>13</v>
      </c>
      <c r="U7145">
        <v>109</v>
      </c>
      <c r="V7145">
        <v>22</v>
      </c>
      <c r="W7145">
        <v>2.82</v>
      </c>
      <c r="X7145">
        <v>5</v>
      </c>
      <c r="Y7145">
        <v>0.5</v>
      </c>
      <c r="Z7145">
        <v>0.4</v>
      </c>
      <c r="AA7145">
        <v>30</v>
      </c>
      <c r="AB7145">
        <v>0.99</v>
      </c>
      <c r="AC7145">
        <v>190</v>
      </c>
      <c r="AD7145">
        <v>0.5</v>
      </c>
      <c r="AE7145">
        <v>0.01</v>
      </c>
      <c r="AF7145">
        <v>44</v>
      </c>
      <c r="AG7145">
        <v>570</v>
      </c>
      <c r="AH7145">
        <v>10</v>
      </c>
      <c r="AI7145">
        <v>1</v>
      </c>
      <c r="AJ7145">
        <v>6</v>
      </c>
      <c r="AK7145">
        <v>9</v>
      </c>
      <c r="AL7145">
        <v>0.2</v>
      </c>
      <c r="AM7145">
        <v>5</v>
      </c>
      <c r="AN7145">
        <v>5</v>
      </c>
      <c r="AO7145">
        <v>76</v>
      </c>
      <c r="AP7145">
        <v>5</v>
      </c>
      <c r="AQ7145">
        <v>46</v>
      </c>
    </row>
    <row r="7146" spans="1:43" hidden="1" x14ac:dyDescent="0.25">
      <c r="A7146" t="s">
        <v>25645</v>
      </c>
      <c r="B7146" t="s">
        <v>25646</v>
      </c>
      <c r="C7146" s="1" t="str">
        <f t="shared" si="502"/>
        <v>21:0134</v>
      </c>
      <c r="D7146" s="1" t="str">
        <f t="shared" si="503"/>
        <v>21:0078</v>
      </c>
      <c r="E7146" t="s">
        <v>25647</v>
      </c>
      <c r="F7146" t="s">
        <v>25648</v>
      </c>
      <c r="H7146">
        <v>53.764888300000003</v>
      </c>
      <c r="I7146">
        <v>-65.157649800000002</v>
      </c>
      <c r="J7146" s="1" t="str">
        <f t="shared" si="500"/>
        <v>Till</v>
      </c>
      <c r="K7146" s="1" t="str">
        <f t="shared" si="501"/>
        <v>&lt;63 micron</v>
      </c>
      <c r="L7146">
        <v>0.1</v>
      </c>
      <c r="M7146">
        <v>1.36</v>
      </c>
      <c r="N7146">
        <v>1</v>
      </c>
      <c r="O7146">
        <v>70</v>
      </c>
      <c r="P7146">
        <v>0.25</v>
      </c>
      <c r="Q7146">
        <v>1</v>
      </c>
      <c r="R7146">
        <v>0.39</v>
      </c>
      <c r="S7146">
        <v>0.25</v>
      </c>
      <c r="T7146">
        <v>8</v>
      </c>
      <c r="U7146">
        <v>39</v>
      </c>
      <c r="V7146">
        <v>29</v>
      </c>
      <c r="W7146">
        <v>3.08</v>
      </c>
      <c r="X7146">
        <v>5</v>
      </c>
      <c r="Y7146">
        <v>0.5</v>
      </c>
      <c r="Z7146">
        <v>0.16</v>
      </c>
      <c r="AA7146">
        <v>30</v>
      </c>
      <c r="AB7146">
        <v>0.56999999999999995</v>
      </c>
      <c r="AC7146">
        <v>360</v>
      </c>
      <c r="AD7146">
        <v>1</v>
      </c>
      <c r="AE7146">
        <v>0.02</v>
      </c>
      <c r="AF7146">
        <v>15</v>
      </c>
      <c r="AG7146">
        <v>930</v>
      </c>
      <c r="AH7146">
        <v>4</v>
      </c>
      <c r="AI7146">
        <v>2</v>
      </c>
      <c r="AJ7146">
        <v>3</v>
      </c>
      <c r="AK7146">
        <v>27</v>
      </c>
      <c r="AL7146">
        <v>0.11</v>
      </c>
      <c r="AM7146">
        <v>5</v>
      </c>
      <c r="AN7146">
        <v>5</v>
      </c>
      <c r="AO7146">
        <v>43</v>
      </c>
      <c r="AP7146">
        <v>5</v>
      </c>
      <c r="AQ7146">
        <v>38</v>
      </c>
    </row>
    <row r="7147" spans="1:43" hidden="1" x14ac:dyDescent="0.25">
      <c r="A7147" t="s">
        <v>25649</v>
      </c>
      <c r="B7147" t="s">
        <v>25650</v>
      </c>
      <c r="C7147" s="1" t="str">
        <f t="shared" si="502"/>
        <v>21:0134</v>
      </c>
      <c r="D7147" s="1" t="str">
        <f t="shared" si="503"/>
        <v>21:0078</v>
      </c>
      <c r="E7147" t="s">
        <v>25651</v>
      </c>
      <c r="F7147" t="s">
        <v>25652</v>
      </c>
      <c r="H7147">
        <v>53.767325599999999</v>
      </c>
      <c r="I7147">
        <v>-67.693268900000007</v>
      </c>
      <c r="J7147" s="1" t="str">
        <f t="shared" si="500"/>
        <v>Till</v>
      </c>
      <c r="K7147" s="1" t="str">
        <f t="shared" si="501"/>
        <v>&lt;63 micron</v>
      </c>
      <c r="L7147">
        <v>0.1</v>
      </c>
      <c r="M7147">
        <v>0.48</v>
      </c>
      <c r="N7147">
        <v>1</v>
      </c>
      <c r="O7147">
        <v>20</v>
      </c>
      <c r="P7147">
        <v>0.25</v>
      </c>
      <c r="Q7147">
        <v>1</v>
      </c>
      <c r="R7147">
        <v>0.22</v>
      </c>
      <c r="S7147">
        <v>0.25</v>
      </c>
      <c r="T7147">
        <v>3</v>
      </c>
      <c r="U7147">
        <v>42</v>
      </c>
      <c r="V7147">
        <v>1</v>
      </c>
      <c r="W7147">
        <v>1.06</v>
      </c>
      <c r="X7147">
        <v>5</v>
      </c>
      <c r="Y7147">
        <v>0.5</v>
      </c>
      <c r="Z7147">
        <v>0.09</v>
      </c>
      <c r="AA7147">
        <v>30</v>
      </c>
      <c r="AB7147">
        <v>0.23</v>
      </c>
      <c r="AC7147">
        <v>115</v>
      </c>
      <c r="AD7147">
        <v>0.5</v>
      </c>
      <c r="AE7147">
        <v>7.0000000000000007E-2</v>
      </c>
      <c r="AF7147">
        <v>12</v>
      </c>
      <c r="AG7147">
        <v>860</v>
      </c>
      <c r="AH7147">
        <v>6</v>
      </c>
      <c r="AI7147">
        <v>1</v>
      </c>
      <c r="AJ7147">
        <v>2</v>
      </c>
      <c r="AK7147">
        <v>7</v>
      </c>
      <c r="AL7147">
        <v>0.04</v>
      </c>
      <c r="AM7147">
        <v>5</v>
      </c>
      <c r="AN7147">
        <v>5</v>
      </c>
      <c r="AO7147">
        <v>26</v>
      </c>
      <c r="AP7147">
        <v>5</v>
      </c>
      <c r="AQ7147">
        <v>12</v>
      </c>
    </row>
    <row r="7148" spans="1:43" hidden="1" x14ac:dyDescent="0.25">
      <c r="A7148" t="s">
        <v>25653</v>
      </c>
      <c r="B7148" t="s">
        <v>25654</v>
      </c>
      <c r="C7148" s="1" t="str">
        <f t="shared" si="502"/>
        <v>21:0134</v>
      </c>
      <c r="D7148" s="1" t="str">
        <f t="shared" si="503"/>
        <v>21:0078</v>
      </c>
      <c r="E7148" t="s">
        <v>25655</v>
      </c>
      <c r="F7148" t="s">
        <v>25656</v>
      </c>
      <c r="H7148">
        <v>53.7549092</v>
      </c>
      <c r="I7148">
        <v>-67.443382799999995</v>
      </c>
      <c r="J7148" s="1" t="str">
        <f t="shared" si="500"/>
        <v>Till</v>
      </c>
      <c r="K7148" s="1" t="str">
        <f t="shared" si="501"/>
        <v>&lt;63 micron</v>
      </c>
      <c r="L7148">
        <v>0.1</v>
      </c>
      <c r="M7148">
        <v>0.76</v>
      </c>
      <c r="N7148">
        <v>1</v>
      </c>
      <c r="O7148">
        <v>20</v>
      </c>
      <c r="P7148">
        <v>0.25</v>
      </c>
      <c r="Q7148">
        <v>1</v>
      </c>
      <c r="R7148">
        <v>0.24</v>
      </c>
      <c r="S7148">
        <v>0.25</v>
      </c>
      <c r="T7148">
        <v>4</v>
      </c>
      <c r="U7148">
        <v>54</v>
      </c>
      <c r="V7148">
        <v>3</v>
      </c>
      <c r="W7148">
        <v>1.31</v>
      </c>
      <c r="X7148">
        <v>5</v>
      </c>
      <c r="Y7148">
        <v>0.5</v>
      </c>
      <c r="Z7148">
        <v>0.09</v>
      </c>
      <c r="AA7148">
        <v>30</v>
      </c>
      <c r="AB7148">
        <v>0.28999999999999998</v>
      </c>
      <c r="AC7148">
        <v>100</v>
      </c>
      <c r="AD7148">
        <v>0.5</v>
      </c>
      <c r="AE7148">
        <v>0.08</v>
      </c>
      <c r="AF7148">
        <v>15</v>
      </c>
      <c r="AG7148">
        <v>1160</v>
      </c>
      <c r="AH7148">
        <v>10</v>
      </c>
      <c r="AI7148">
        <v>1</v>
      </c>
      <c r="AJ7148">
        <v>2</v>
      </c>
      <c r="AK7148">
        <v>7</v>
      </c>
      <c r="AL7148">
        <v>0.04</v>
      </c>
      <c r="AM7148">
        <v>5</v>
      </c>
      <c r="AN7148">
        <v>5</v>
      </c>
      <c r="AO7148">
        <v>34</v>
      </c>
      <c r="AP7148">
        <v>5</v>
      </c>
      <c r="AQ7148">
        <v>14</v>
      </c>
    </row>
    <row r="7149" spans="1:43" hidden="1" x14ac:dyDescent="0.25">
      <c r="A7149" t="s">
        <v>25657</v>
      </c>
      <c r="B7149" t="s">
        <v>25658</v>
      </c>
      <c r="C7149" s="1" t="str">
        <f t="shared" si="502"/>
        <v>21:0134</v>
      </c>
      <c r="D7149" s="1" t="str">
        <f t="shared" si="503"/>
        <v>21:0078</v>
      </c>
      <c r="E7149" t="s">
        <v>25659</v>
      </c>
      <c r="F7149" t="s">
        <v>25660</v>
      </c>
      <c r="H7149">
        <v>53.741006900000002</v>
      </c>
      <c r="I7149">
        <v>-67.249956699999998</v>
      </c>
      <c r="J7149" s="1" t="str">
        <f t="shared" si="500"/>
        <v>Till</v>
      </c>
      <c r="K7149" s="1" t="str">
        <f t="shared" si="501"/>
        <v>&lt;63 micron</v>
      </c>
      <c r="L7149">
        <v>0.1</v>
      </c>
      <c r="M7149">
        <v>0.79</v>
      </c>
      <c r="N7149">
        <v>1</v>
      </c>
      <c r="O7149">
        <v>30</v>
      </c>
      <c r="P7149">
        <v>0.25</v>
      </c>
      <c r="Q7149">
        <v>1</v>
      </c>
      <c r="R7149">
        <v>0.26</v>
      </c>
      <c r="S7149">
        <v>0.25</v>
      </c>
      <c r="T7149">
        <v>3</v>
      </c>
      <c r="U7149">
        <v>48</v>
      </c>
      <c r="V7149">
        <v>4</v>
      </c>
      <c r="W7149">
        <v>1.32</v>
      </c>
      <c r="X7149">
        <v>5</v>
      </c>
      <c r="Y7149">
        <v>0.5</v>
      </c>
      <c r="Z7149">
        <v>0.1</v>
      </c>
      <c r="AA7149">
        <v>20</v>
      </c>
      <c r="AB7149">
        <v>0.32</v>
      </c>
      <c r="AC7149">
        <v>110</v>
      </c>
      <c r="AD7149">
        <v>0.5</v>
      </c>
      <c r="AE7149">
        <v>7.0000000000000007E-2</v>
      </c>
      <c r="AF7149">
        <v>14</v>
      </c>
      <c r="AG7149">
        <v>1050</v>
      </c>
      <c r="AH7149">
        <v>4</v>
      </c>
      <c r="AI7149">
        <v>1</v>
      </c>
      <c r="AJ7149">
        <v>2</v>
      </c>
      <c r="AK7149">
        <v>9</v>
      </c>
      <c r="AL7149">
        <v>0.06</v>
      </c>
      <c r="AM7149">
        <v>5</v>
      </c>
      <c r="AN7149">
        <v>5</v>
      </c>
      <c r="AO7149">
        <v>32</v>
      </c>
      <c r="AP7149">
        <v>5</v>
      </c>
      <c r="AQ7149">
        <v>16</v>
      </c>
    </row>
    <row r="7150" spans="1:43" hidden="1" x14ac:dyDescent="0.25">
      <c r="A7150" t="s">
        <v>25661</v>
      </c>
      <c r="B7150" t="s">
        <v>25662</v>
      </c>
      <c r="C7150" s="1" t="str">
        <f t="shared" si="502"/>
        <v>21:0134</v>
      </c>
      <c r="D7150" s="1" t="str">
        <f t="shared" si="503"/>
        <v>21:0078</v>
      </c>
      <c r="E7150" t="s">
        <v>25663</v>
      </c>
      <c r="F7150" t="s">
        <v>25664</v>
      </c>
      <c r="H7150">
        <v>53.744287399999997</v>
      </c>
      <c r="I7150">
        <v>-67.099378799999997</v>
      </c>
      <c r="J7150" s="1" t="str">
        <f t="shared" si="500"/>
        <v>Till</v>
      </c>
      <c r="K7150" s="1" t="str">
        <f t="shared" si="501"/>
        <v>&lt;63 micron</v>
      </c>
      <c r="L7150">
        <v>0.1</v>
      </c>
      <c r="M7150">
        <v>1.34</v>
      </c>
      <c r="N7150">
        <v>1</v>
      </c>
      <c r="O7150">
        <v>30</v>
      </c>
      <c r="P7150">
        <v>0.25</v>
      </c>
      <c r="Q7150">
        <v>1</v>
      </c>
      <c r="R7150">
        <v>0.22</v>
      </c>
      <c r="S7150">
        <v>0.25</v>
      </c>
      <c r="T7150">
        <v>4</v>
      </c>
      <c r="U7150">
        <v>58</v>
      </c>
      <c r="V7150">
        <v>5</v>
      </c>
      <c r="W7150">
        <v>1.63</v>
      </c>
      <c r="X7150">
        <v>5</v>
      </c>
      <c r="Y7150">
        <v>0.5</v>
      </c>
      <c r="Z7150">
        <v>0.1</v>
      </c>
      <c r="AA7150">
        <v>20</v>
      </c>
      <c r="AB7150">
        <v>0.49</v>
      </c>
      <c r="AC7150">
        <v>100</v>
      </c>
      <c r="AD7150">
        <v>0.5</v>
      </c>
      <c r="AE7150">
        <v>0.1</v>
      </c>
      <c r="AF7150">
        <v>19</v>
      </c>
      <c r="AG7150">
        <v>1150</v>
      </c>
      <c r="AH7150">
        <v>6</v>
      </c>
      <c r="AI7150">
        <v>1</v>
      </c>
      <c r="AJ7150">
        <v>3</v>
      </c>
      <c r="AK7150">
        <v>8</v>
      </c>
      <c r="AL7150">
        <v>0.09</v>
      </c>
      <c r="AM7150">
        <v>5</v>
      </c>
      <c r="AN7150">
        <v>5</v>
      </c>
      <c r="AO7150">
        <v>41</v>
      </c>
      <c r="AP7150">
        <v>5</v>
      </c>
      <c r="AQ7150">
        <v>22</v>
      </c>
    </row>
    <row r="7151" spans="1:43" hidden="1" x14ac:dyDescent="0.25">
      <c r="A7151" t="s">
        <v>25665</v>
      </c>
      <c r="B7151" t="s">
        <v>25666</v>
      </c>
      <c r="C7151" s="1" t="str">
        <f t="shared" si="502"/>
        <v>21:0134</v>
      </c>
      <c r="D7151" s="1" t="str">
        <f t="shared" si="503"/>
        <v>21:0078</v>
      </c>
      <c r="E7151" t="s">
        <v>25667</v>
      </c>
      <c r="F7151" t="s">
        <v>25668</v>
      </c>
      <c r="H7151">
        <v>53.097183600000001</v>
      </c>
      <c r="I7151">
        <v>-66.161568500000001</v>
      </c>
      <c r="J7151" s="1" t="str">
        <f t="shared" si="500"/>
        <v>Till</v>
      </c>
      <c r="K7151" s="1" t="str">
        <f t="shared" si="501"/>
        <v>&lt;63 micron</v>
      </c>
      <c r="L7151">
        <v>0.1</v>
      </c>
      <c r="M7151">
        <v>0.82</v>
      </c>
      <c r="N7151">
        <v>2</v>
      </c>
      <c r="O7151">
        <v>40</v>
      </c>
      <c r="P7151">
        <v>0.25</v>
      </c>
      <c r="Q7151">
        <v>1</v>
      </c>
      <c r="R7151">
        <v>0.49</v>
      </c>
      <c r="S7151">
        <v>0.25</v>
      </c>
      <c r="T7151">
        <v>7</v>
      </c>
      <c r="U7151">
        <v>57</v>
      </c>
      <c r="V7151">
        <v>34</v>
      </c>
      <c r="W7151">
        <v>2.62</v>
      </c>
      <c r="X7151">
        <v>5</v>
      </c>
      <c r="Y7151">
        <v>1</v>
      </c>
      <c r="Z7151">
        <v>0.12</v>
      </c>
      <c r="AA7151">
        <v>30</v>
      </c>
      <c r="AB7151">
        <v>0.36</v>
      </c>
      <c r="AC7151">
        <v>315</v>
      </c>
      <c r="AD7151">
        <v>0.5</v>
      </c>
      <c r="AE7151">
        <v>0.02</v>
      </c>
      <c r="AF7151">
        <v>21</v>
      </c>
      <c r="AG7151">
        <v>1220</v>
      </c>
      <c r="AH7151">
        <v>8</v>
      </c>
      <c r="AI7151">
        <v>1</v>
      </c>
      <c r="AJ7151">
        <v>3</v>
      </c>
      <c r="AK7151">
        <v>21</v>
      </c>
      <c r="AL7151">
        <v>0.08</v>
      </c>
      <c r="AM7151">
        <v>5</v>
      </c>
      <c r="AN7151">
        <v>5</v>
      </c>
      <c r="AO7151">
        <v>55</v>
      </c>
      <c r="AP7151">
        <v>5</v>
      </c>
      <c r="AQ7151">
        <v>44</v>
      </c>
    </row>
    <row r="7152" spans="1:43" hidden="1" x14ac:dyDescent="0.25">
      <c r="A7152" t="s">
        <v>25669</v>
      </c>
      <c r="B7152" t="s">
        <v>25670</v>
      </c>
      <c r="C7152" s="1" t="str">
        <f t="shared" si="502"/>
        <v>21:0134</v>
      </c>
      <c r="D7152" s="1" t="str">
        <f t="shared" si="503"/>
        <v>21:0078</v>
      </c>
      <c r="E7152" t="s">
        <v>25671</v>
      </c>
      <c r="F7152" t="s">
        <v>25672</v>
      </c>
      <c r="H7152">
        <v>53.136143500000003</v>
      </c>
      <c r="I7152">
        <v>-66.087974099999997</v>
      </c>
      <c r="J7152" s="1" t="str">
        <f t="shared" si="500"/>
        <v>Till</v>
      </c>
      <c r="K7152" s="1" t="str">
        <f t="shared" si="501"/>
        <v>&lt;63 micron</v>
      </c>
      <c r="L7152">
        <v>0.1</v>
      </c>
      <c r="M7152">
        <v>1.39</v>
      </c>
      <c r="N7152">
        <v>2</v>
      </c>
      <c r="O7152">
        <v>100</v>
      </c>
      <c r="P7152">
        <v>0.25</v>
      </c>
      <c r="Q7152">
        <v>1</v>
      </c>
      <c r="R7152">
        <v>0.55000000000000004</v>
      </c>
      <c r="S7152">
        <v>0.25</v>
      </c>
      <c r="T7152">
        <v>8</v>
      </c>
      <c r="U7152">
        <v>74</v>
      </c>
      <c r="V7152">
        <v>47</v>
      </c>
      <c r="W7152">
        <v>3.04</v>
      </c>
      <c r="X7152">
        <v>5</v>
      </c>
      <c r="Y7152">
        <v>1</v>
      </c>
      <c r="Z7152">
        <v>0.25</v>
      </c>
      <c r="AA7152">
        <v>20</v>
      </c>
      <c r="AB7152">
        <v>0.6</v>
      </c>
      <c r="AC7152">
        <v>225</v>
      </c>
      <c r="AD7152">
        <v>0.5</v>
      </c>
      <c r="AE7152">
        <v>0.02</v>
      </c>
      <c r="AF7152">
        <v>35</v>
      </c>
      <c r="AG7152">
        <v>1150</v>
      </c>
      <c r="AH7152">
        <v>10</v>
      </c>
      <c r="AI7152">
        <v>1</v>
      </c>
      <c r="AJ7152">
        <v>4</v>
      </c>
      <c r="AK7152">
        <v>31</v>
      </c>
      <c r="AL7152">
        <v>0.12</v>
      </c>
      <c r="AM7152">
        <v>5</v>
      </c>
      <c r="AN7152">
        <v>5</v>
      </c>
      <c r="AO7152">
        <v>59</v>
      </c>
      <c r="AP7152">
        <v>5</v>
      </c>
      <c r="AQ7152">
        <v>50</v>
      </c>
    </row>
    <row r="7153" spans="1:43" hidden="1" x14ac:dyDescent="0.25">
      <c r="A7153" t="s">
        <v>25673</v>
      </c>
      <c r="B7153" t="s">
        <v>25674</v>
      </c>
      <c r="C7153" s="1" t="str">
        <f t="shared" si="502"/>
        <v>21:0134</v>
      </c>
      <c r="D7153" s="1" t="str">
        <f t="shared" si="503"/>
        <v>21:0078</v>
      </c>
      <c r="E7153" t="s">
        <v>25675</v>
      </c>
      <c r="F7153" t="s">
        <v>25676</v>
      </c>
      <c r="H7153">
        <v>53.177391299999996</v>
      </c>
      <c r="I7153">
        <v>-66.064824200000004</v>
      </c>
      <c r="J7153" s="1" t="str">
        <f t="shared" si="500"/>
        <v>Till</v>
      </c>
      <c r="K7153" s="1" t="str">
        <f t="shared" si="501"/>
        <v>&lt;63 micron</v>
      </c>
      <c r="L7153">
        <v>0.1</v>
      </c>
      <c r="M7153">
        <v>1.29</v>
      </c>
      <c r="N7153">
        <v>1</v>
      </c>
      <c r="O7153">
        <v>170</v>
      </c>
      <c r="P7153">
        <v>0.25</v>
      </c>
      <c r="Q7153">
        <v>1</v>
      </c>
      <c r="R7153">
        <v>0.65</v>
      </c>
      <c r="S7153">
        <v>0.25</v>
      </c>
      <c r="T7153">
        <v>7</v>
      </c>
      <c r="U7153">
        <v>62</v>
      </c>
      <c r="V7153">
        <v>46</v>
      </c>
      <c r="W7153">
        <v>2.69</v>
      </c>
      <c r="X7153">
        <v>5</v>
      </c>
      <c r="Y7153">
        <v>0.5</v>
      </c>
      <c r="Z7153">
        <v>0.35</v>
      </c>
      <c r="AA7153">
        <v>20</v>
      </c>
      <c r="AB7153">
        <v>0.7</v>
      </c>
      <c r="AC7153">
        <v>335</v>
      </c>
      <c r="AD7153">
        <v>0.5</v>
      </c>
      <c r="AE7153">
        <v>0.04</v>
      </c>
      <c r="AF7153">
        <v>27</v>
      </c>
      <c r="AG7153">
        <v>960</v>
      </c>
      <c r="AH7153">
        <v>6</v>
      </c>
      <c r="AI7153">
        <v>1</v>
      </c>
      <c r="AJ7153">
        <v>4</v>
      </c>
      <c r="AK7153">
        <v>50</v>
      </c>
      <c r="AL7153">
        <v>0.12</v>
      </c>
      <c r="AM7153">
        <v>5</v>
      </c>
      <c r="AN7153">
        <v>5</v>
      </c>
      <c r="AO7153">
        <v>50</v>
      </c>
      <c r="AP7153">
        <v>5</v>
      </c>
      <c r="AQ7153">
        <v>52</v>
      </c>
    </row>
    <row r="7154" spans="1:43" hidden="1" x14ac:dyDescent="0.25">
      <c r="A7154" t="s">
        <v>25677</v>
      </c>
      <c r="B7154" t="s">
        <v>25678</v>
      </c>
      <c r="C7154" s="1" t="str">
        <f t="shared" si="502"/>
        <v>21:0134</v>
      </c>
      <c r="D7154" s="1" t="str">
        <f t="shared" si="503"/>
        <v>21:0078</v>
      </c>
      <c r="E7154" t="s">
        <v>25679</v>
      </c>
      <c r="F7154" t="s">
        <v>25680</v>
      </c>
      <c r="H7154">
        <v>53.275944699999997</v>
      </c>
      <c r="I7154">
        <v>-65.945212100000006</v>
      </c>
      <c r="J7154" s="1" t="str">
        <f t="shared" si="500"/>
        <v>Till</v>
      </c>
      <c r="K7154" s="1" t="str">
        <f t="shared" si="501"/>
        <v>&lt;63 micron</v>
      </c>
      <c r="L7154">
        <v>0.1</v>
      </c>
      <c r="M7154">
        <v>2.57</v>
      </c>
      <c r="N7154">
        <v>1</v>
      </c>
      <c r="O7154">
        <v>310</v>
      </c>
      <c r="P7154">
        <v>0.5</v>
      </c>
      <c r="Q7154">
        <v>1</v>
      </c>
      <c r="R7154">
        <v>0.77</v>
      </c>
      <c r="S7154">
        <v>0.25</v>
      </c>
      <c r="T7154">
        <v>16</v>
      </c>
      <c r="U7154">
        <v>67</v>
      </c>
      <c r="V7154">
        <v>133</v>
      </c>
      <c r="W7154">
        <v>3.67</v>
      </c>
      <c r="X7154">
        <v>5</v>
      </c>
      <c r="Y7154">
        <v>0.5</v>
      </c>
      <c r="Z7154">
        <v>0.4</v>
      </c>
      <c r="AA7154">
        <v>20</v>
      </c>
      <c r="AB7154">
        <v>1.23</v>
      </c>
      <c r="AC7154">
        <v>425</v>
      </c>
      <c r="AD7154">
        <v>0.5</v>
      </c>
      <c r="AE7154">
        <v>0.04</v>
      </c>
      <c r="AF7154">
        <v>46</v>
      </c>
      <c r="AG7154">
        <v>1620</v>
      </c>
      <c r="AH7154">
        <v>6</v>
      </c>
      <c r="AI7154">
        <v>1</v>
      </c>
      <c r="AJ7154">
        <v>6</v>
      </c>
      <c r="AK7154">
        <v>55</v>
      </c>
      <c r="AL7154">
        <v>0.19</v>
      </c>
      <c r="AM7154">
        <v>5</v>
      </c>
      <c r="AN7154">
        <v>5</v>
      </c>
      <c r="AO7154">
        <v>87</v>
      </c>
      <c r="AP7154">
        <v>5</v>
      </c>
      <c r="AQ7154">
        <v>82</v>
      </c>
    </row>
    <row r="7155" spans="1:43" hidden="1" x14ac:dyDescent="0.25">
      <c r="A7155" t="s">
        <v>25681</v>
      </c>
      <c r="B7155" t="s">
        <v>25682</v>
      </c>
      <c r="C7155" s="1" t="str">
        <f t="shared" si="502"/>
        <v>21:0134</v>
      </c>
      <c r="D7155" s="1" t="str">
        <f t="shared" si="503"/>
        <v>21:0078</v>
      </c>
      <c r="E7155" t="s">
        <v>25683</v>
      </c>
      <c r="F7155" t="s">
        <v>25684</v>
      </c>
      <c r="H7155">
        <v>53.169795999999998</v>
      </c>
      <c r="I7155">
        <v>-66.845098500000006</v>
      </c>
      <c r="J7155" s="1" t="str">
        <f t="shared" si="500"/>
        <v>Till</v>
      </c>
      <c r="K7155" s="1" t="str">
        <f t="shared" si="501"/>
        <v>&lt;63 micron</v>
      </c>
      <c r="L7155">
        <v>0.1</v>
      </c>
      <c r="M7155">
        <v>2.11</v>
      </c>
      <c r="N7155">
        <v>6</v>
      </c>
      <c r="O7155">
        <v>80</v>
      </c>
      <c r="P7155">
        <v>0.25</v>
      </c>
      <c r="Q7155">
        <v>1</v>
      </c>
      <c r="R7155">
        <v>0.3</v>
      </c>
      <c r="S7155">
        <v>0.25</v>
      </c>
      <c r="T7155">
        <v>12</v>
      </c>
      <c r="U7155">
        <v>97</v>
      </c>
      <c r="V7155">
        <v>13</v>
      </c>
      <c r="W7155">
        <v>3.36</v>
      </c>
      <c r="X7155">
        <v>5</v>
      </c>
      <c r="Y7155">
        <v>0.5</v>
      </c>
      <c r="Z7155">
        <v>0.37</v>
      </c>
      <c r="AA7155">
        <v>20</v>
      </c>
      <c r="AB7155">
        <v>1</v>
      </c>
      <c r="AC7155">
        <v>450</v>
      </c>
      <c r="AD7155">
        <v>0.5</v>
      </c>
      <c r="AE7155">
        <v>0.01</v>
      </c>
      <c r="AF7155">
        <v>35</v>
      </c>
      <c r="AG7155">
        <v>780</v>
      </c>
      <c r="AH7155">
        <v>16</v>
      </c>
      <c r="AI7155">
        <v>1</v>
      </c>
      <c r="AJ7155">
        <v>4</v>
      </c>
      <c r="AK7155">
        <v>33</v>
      </c>
      <c r="AL7155">
        <v>0.16</v>
      </c>
      <c r="AM7155">
        <v>5</v>
      </c>
      <c r="AN7155">
        <v>5</v>
      </c>
      <c r="AO7155">
        <v>55</v>
      </c>
      <c r="AP7155">
        <v>5</v>
      </c>
      <c r="AQ7155">
        <v>52</v>
      </c>
    </row>
    <row r="7156" spans="1:43" hidden="1" x14ac:dyDescent="0.25">
      <c r="A7156" t="s">
        <v>25685</v>
      </c>
      <c r="B7156" t="s">
        <v>25686</v>
      </c>
      <c r="C7156" s="1" t="str">
        <f t="shared" si="502"/>
        <v>21:0134</v>
      </c>
      <c r="D7156" s="1" t="str">
        <f t="shared" si="503"/>
        <v>21:0078</v>
      </c>
      <c r="E7156" t="s">
        <v>25687</v>
      </c>
      <c r="F7156" t="s">
        <v>25688</v>
      </c>
      <c r="H7156">
        <v>53.240193300000001</v>
      </c>
      <c r="I7156">
        <v>-66.885024900000005</v>
      </c>
      <c r="J7156" s="1" t="str">
        <f t="shared" si="500"/>
        <v>Till</v>
      </c>
      <c r="K7156" s="1" t="str">
        <f t="shared" si="501"/>
        <v>&lt;63 micron</v>
      </c>
      <c r="L7156">
        <v>0.1</v>
      </c>
      <c r="M7156">
        <v>2.44</v>
      </c>
      <c r="N7156">
        <v>1</v>
      </c>
      <c r="O7156">
        <v>90</v>
      </c>
      <c r="P7156">
        <v>0.25</v>
      </c>
      <c r="Q7156">
        <v>1</v>
      </c>
      <c r="R7156">
        <v>0.33</v>
      </c>
      <c r="S7156">
        <v>0.25</v>
      </c>
      <c r="T7156">
        <v>10</v>
      </c>
      <c r="U7156">
        <v>121</v>
      </c>
      <c r="V7156">
        <v>18</v>
      </c>
      <c r="W7156">
        <v>3.25</v>
      </c>
      <c r="X7156">
        <v>5</v>
      </c>
      <c r="Y7156">
        <v>0.5</v>
      </c>
      <c r="Z7156">
        <v>0.43</v>
      </c>
      <c r="AA7156">
        <v>20</v>
      </c>
      <c r="AB7156">
        <v>1.06</v>
      </c>
      <c r="AC7156">
        <v>220</v>
      </c>
      <c r="AD7156">
        <v>1</v>
      </c>
      <c r="AE7156">
        <v>5.0000000000000001E-3</v>
      </c>
      <c r="AF7156">
        <v>37</v>
      </c>
      <c r="AG7156">
        <v>840</v>
      </c>
      <c r="AH7156">
        <v>12</v>
      </c>
      <c r="AI7156">
        <v>1</v>
      </c>
      <c r="AJ7156">
        <v>6</v>
      </c>
      <c r="AK7156">
        <v>31</v>
      </c>
      <c r="AL7156">
        <v>0.19</v>
      </c>
      <c r="AM7156">
        <v>5</v>
      </c>
      <c r="AN7156">
        <v>5</v>
      </c>
      <c r="AO7156">
        <v>73</v>
      </c>
      <c r="AP7156">
        <v>5</v>
      </c>
      <c r="AQ7156">
        <v>48</v>
      </c>
    </row>
    <row r="7157" spans="1:43" hidden="1" x14ac:dyDescent="0.25">
      <c r="A7157" t="s">
        <v>25689</v>
      </c>
      <c r="B7157" t="s">
        <v>25690</v>
      </c>
      <c r="C7157" s="1" t="str">
        <f t="shared" si="502"/>
        <v>21:0134</v>
      </c>
      <c r="D7157" s="1" t="str">
        <f t="shared" si="503"/>
        <v>21:0078</v>
      </c>
      <c r="E7157" t="s">
        <v>25691</v>
      </c>
      <c r="F7157" t="s">
        <v>25692</v>
      </c>
      <c r="H7157">
        <v>54.616344900000001</v>
      </c>
      <c r="I7157">
        <v>-60.3090616</v>
      </c>
      <c r="J7157" s="1" t="str">
        <f t="shared" si="500"/>
        <v>Till</v>
      </c>
      <c r="K7157" s="1" t="str">
        <f t="shared" si="501"/>
        <v>&lt;63 micron</v>
      </c>
      <c r="L7157">
        <v>0.1</v>
      </c>
      <c r="M7157">
        <v>2.25</v>
      </c>
      <c r="N7157">
        <v>8</v>
      </c>
      <c r="O7157">
        <v>90</v>
      </c>
      <c r="P7157">
        <v>0.5</v>
      </c>
      <c r="Q7157">
        <v>1</v>
      </c>
      <c r="R7157">
        <v>0.54</v>
      </c>
      <c r="S7157">
        <v>0.25</v>
      </c>
      <c r="T7157">
        <v>14</v>
      </c>
      <c r="U7157">
        <v>75</v>
      </c>
      <c r="V7157">
        <v>28</v>
      </c>
      <c r="W7157">
        <v>2.92</v>
      </c>
      <c r="X7157">
        <v>5</v>
      </c>
      <c r="Y7157">
        <v>0.5</v>
      </c>
      <c r="Z7157">
        <v>0.24</v>
      </c>
      <c r="AA7157">
        <v>20</v>
      </c>
      <c r="AB7157">
        <v>0.82</v>
      </c>
      <c r="AC7157">
        <v>345</v>
      </c>
      <c r="AD7157">
        <v>0.5</v>
      </c>
      <c r="AE7157">
        <v>0.02</v>
      </c>
      <c r="AF7157">
        <v>30</v>
      </c>
      <c r="AG7157">
        <v>690</v>
      </c>
      <c r="AH7157">
        <v>18</v>
      </c>
      <c r="AI7157">
        <v>1</v>
      </c>
      <c r="AJ7157">
        <v>4</v>
      </c>
      <c r="AK7157">
        <v>45</v>
      </c>
      <c r="AL7157">
        <v>0.2</v>
      </c>
      <c r="AM7157">
        <v>5</v>
      </c>
      <c r="AN7157">
        <v>5</v>
      </c>
      <c r="AO7157">
        <v>55</v>
      </c>
      <c r="AP7157">
        <v>5</v>
      </c>
      <c r="AQ7157">
        <v>52</v>
      </c>
    </row>
    <row r="7158" spans="1:43" hidden="1" x14ac:dyDescent="0.25">
      <c r="A7158" t="s">
        <v>25693</v>
      </c>
      <c r="B7158" t="s">
        <v>25694</v>
      </c>
      <c r="C7158" s="1" t="str">
        <f t="shared" si="502"/>
        <v>21:0134</v>
      </c>
      <c r="D7158" s="1" t="str">
        <f t="shared" si="503"/>
        <v>21:0078</v>
      </c>
      <c r="E7158" t="s">
        <v>25695</v>
      </c>
      <c r="F7158" t="s">
        <v>25696</v>
      </c>
      <c r="H7158">
        <v>54.656558500000003</v>
      </c>
      <c r="I7158">
        <v>-59.913012100000003</v>
      </c>
      <c r="J7158" s="1" t="str">
        <f t="shared" si="500"/>
        <v>Till</v>
      </c>
      <c r="K7158" s="1" t="str">
        <f t="shared" si="501"/>
        <v>&lt;63 micron</v>
      </c>
      <c r="L7158">
        <v>0.1</v>
      </c>
      <c r="M7158">
        <v>2.1800000000000002</v>
      </c>
      <c r="N7158">
        <v>2</v>
      </c>
      <c r="O7158">
        <v>40</v>
      </c>
      <c r="P7158">
        <v>0.5</v>
      </c>
      <c r="Q7158">
        <v>1</v>
      </c>
      <c r="R7158">
        <v>0.54</v>
      </c>
      <c r="S7158">
        <v>0.25</v>
      </c>
      <c r="T7158">
        <v>8</v>
      </c>
      <c r="U7158">
        <v>37</v>
      </c>
      <c r="V7158">
        <v>40</v>
      </c>
      <c r="W7158">
        <v>2.5499999999999998</v>
      </c>
      <c r="X7158">
        <v>5</v>
      </c>
      <c r="Y7158">
        <v>1</v>
      </c>
      <c r="Z7158">
        <v>0.2</v>
      </c>
      <c r="AA7158">
        <v>20</v>
      </c>
      <c r="AB7158">
        <v>0.65</v>
      </c>
      <c r="AC7158">
        <v>210</v>
      </c>
      <c r="AD7158">
        <v>1</v>
      </c>
      <c r="AE7158">
        <v>5.0000000000000001E-3</v>
      </c>
      <c r="AF7158">
        <v>9</v>
      </c>
      <c r="AG7158">
        <v>750</v>
      </c>
      <c r="AH7158">
        <v>8</v>
      </c>
      <c r="AI7158">
        <v>1</v>
      </c>
      <c r="AJ7158">
        <v>4</v>
      </c>
      <c r="AK7158">
        <v>45</v>
      </c>
      <c r="AL7158">
        <v>0.2</v>
      </c>
      <c r="AM7158">
        <v>5</v>
      </c>
      <c r="AN7158">
        <v>5</v>
      </c>
      <c r="AO7158">
        <v>49</v>
      </c>
      <c r="AP7158">
        <v>5</v>
      </c>
      <c r="AQ7158">
        <v>34</v>
      </c>
    </row>
    <row r="7159" spans="1:43" hidden="1" x14ac:dyDescent="0.25">
      <c r="A7159" t="s">
        <v>25697</v>
      </c>
      <c r="B7159" t="s">
        <v>25698</v>
      </c>
      <c r="C7159" s="1" t="str">
        <f t="shared" si="502"/>
        <v>21:0134</v>
      </c>
      <c r="D7159" s="1" t="str">
        <f t="shared" si="503"/>
        <v>21:0078</v>
      </c>
      <c r="E7159" t="s">
        <v>25699</v>
      </c>
      <c r="F7159" t="s">
        <v>25700</v>
      </c>
      <c r="H7159">
        <v>53.616385999999999</v>
      </c>
      <c r="I7159">
        <v>-64.454213699999997</v>
      </c>
      <c r="J7159" s="1" t="str">
        <f t="shared" si="500"/>
        <v>Till</v>
      </c>
      <c r="K7159" s="1" t="str">
        <f t="shared" si="501"/>
        <v>&lt;63 micron</v>
      </c>
      <c r="L7159">
        <v>0.1</v>
      </c>
      <c r="M7159">
        <v>1.5</v>
      </c>
      <c r="N7159">
        <v>1</v>
      </c>
      <c r="O7159">
        <v>240</v>
      </c>
      <c r="P7159">
        <v>0.25</v>
      </c>
      <c r="Q7159">
        <v>4</v>
      </c>
      <c r="R7159">
        <v>0.7</v>
      </c>
      <c r="S7159">
        <v>0.25</v>
      </c>
      <c r="T7159">
        <v>15</v>
      </c>
      <c r="U7159">
        <v>48</v>
      </c>
      <c r="V7159">
        <v>78</v>
      </c>
      <c r="W7159">
        <v>3.36</v>
      </c>
      <c r="X7159">
        <v>5</v>
      </c>
      <c r="Y7159">
        <v>1</v>
      </c>
      <c r="Z7159">
        <v>0.57999999999999996</v>
      </c>
      <c r="AA7159">
        <v>80</v>
      </c>
      <c r="AB7159">
        <v>0.96</v>
      </c>
      <c r="AC7159">
        <v>415</v>
      </c>
      <c r="AD7159">
        <v>0.5</v>
      </c>
      <c r="AE7159">
        <v>0.04</v>
      </c>
      <c r="AF7159">
        <v>24</v>
      </c>
      <c r="AG7159">
        <v>1290</v>
      </c>
      <c r="AH7159">
        <v>14</v>
      </c>
      <c r="AI7159">
        <v>2</v>
      </c>
      <c r="AJ7159">
        <v>3</v>
      </c>
      <c r="AK7159">
        <v>49</v>
      </c>
      <c r="AL7159">
        <v>0.14000000000000001</v>
      </c>
      <c r="AM7159">
        <v>5</v>
      </c>
      <c r="AN7159">
        <v>5</v>
      </c>
      <c r="AO7159">
        <v>60</v>
      </c>
      <c r="AP7159">
        <v>10</v>
      </c>
      <c r="AQ7159">
        <v>82</v>
      </c>
    </row>
    <row r="7160" spans="1:43" hidden="1" x14ac:dyDescent="0.25">
      <c r="A7160" t="s">
        <v>25701</v>
      </c>
      <c r="B7160" t="s">
        <v>25702</v>
      </c>
      <c r="C7160" s="1" t="str">
        <f t="shared" si="502"/>
        <v>21:0134</v>
      </c>
      <c r="D7160" s="1" t="str">
        <f t="shared" si="503"/>
        <v>21:0078</v>
      </c>
      <c r="E7160" t="s">
        <v>25703</v>
      </c>
      <c r="F7160" t="s">
        <v>25704</v>
      </c>
      <c r="H7160">
        <v>53.324148299999997</v>
      </c>
      <c r="I7160">
        <v>-66.838822899999997</v>
      </c>
      <c r="J7160" s="1" t="str">
        <f t="shared" si="500"/>
        <v>Till</v>
      </c>
      <c r="K7160" s="1" t="str">
        <f t="shared" si="501"/>
        <v>&lt;63 micron</v>
      </c>
      <c r="L7160">
        <v>0.1</v>
      </c>
      <c r="M7160">
        <v>1.2</v>
      </c>
      <c r="N7160">
        <v>1</v>
      </c>
      <c r="O7160">
        <v>70</v>
      </c>
      <c r="P7160">
        <v>0.25</v>
      </c>
      <c r="Q7160">
        <v>1</v>
      </c>
      <c r="R7160">
        <v>0.3</v>
      </c>
      <c r="S7160">
        <v>0.25</v>
      </c>
      <c r="T7160">
        <v>8</v>
      </c>
      <c r="U7160">
        <v>101</v>
      </c>
      <c r="V7160">
        <v>7</v>
      </c>
      <c r="W7160">
        <v>2.5</v>
      </c>
      <c r="X7160">
        <v>5</v>
      </c>
      <c r="Y7160">
        <v>0.5</v>
      </c>
      <c r="Z7160">
        <v>0.2</v>
      </c>
      <c r="AA7160">
        <v>40</v>
      </c>
      <c r="AB7160">
        <v>0.78</v>
      </c>
      <c r="AC7160">
        <v>175</v>
      </c>
      <c r="AD7160">
        <v>0.5</v>
      </c>
      <c r="AE7160">
        <v>5.0000000000000001E-3</v>
      </c>
      <c r="AF7160">
        <v>28</v>
      </c>
      <c r="AG7160">
        <v>620</v>
      </c>
      <c r="AH7160">
        <v>8</v>
      </c>
      <c r="AI7160">
        <v>1</v>
      </c>
      <c r="AJ7160">
        <v>5</v>
      </c>
      <c r="AK7160">
        <v>31</v>
      </c>
      <c r="AL7160">
        <v>0.13</v>
      </c>
      <c r="AM7160">
        <v>5</v>
      </c>
      <c r="AN7160">
        <v>5</v>
      </c>
      <c r="AO7160">
        <v>67</v>
      </c>
      <c r="AP7160">
        <v>5</v>
      </c>
      <c r="AQ7160">
        <v>36</v>
      </c>
    </row>
    <row r="7161" spans="1:43" hidden="1" x14ac:dyDescent="0.25">
      <c r="A7161" t="s">
        <v>25705</v>
      </c>
      <c r="B7161" t="s">
        <v>25706</v>
      </c>
      <c r="C7161" s="1" t="str">
        <f t="shared" si="502"/>
        <v>21:0134</v>
      </c>
      <c r="D7161" s="1" t="str">
        <f t="shared" si="503"/>
        <v>21:0078</v>
      </c>
      <c r="E7161" t="s">
        <v>25707</v>
      </c>
      <c r="F7161" t="s">
        <v>25708</v>
      </c>
      <c r="H7161">
        <v>53.402937999999999</v>
      </c>
      <c r="I7161">
        <v>-66.860402800000003</v>
      </c>
      <c r="J7161" s="1" t="str">
        <f t="shared" si="500"/>
        <v>Till</v>
      </c>
      <c r="K7161" s="1" t="str">
        <f t="shared" si="501"/>
        <v>&lt;63 micron</v>
      </c>
      <c r="L7161">
        <v>0.1</v>
      </c>
      <c r="M7161">
        <v>2.16</v>
      </c>
      <c r="N7161">
        <v>1</v>
      </c>
      <c r="O7161">
        <v>80</v>
      </c>
      <c r="P7161">
        <v>0.25</v>
      </c>
      <c r="Q7161">
        <v>1</v>
      </c>
      <c r="R7161">
        <v>0.28000000000000003</v>
      </c>
      <c r="S7161">
        <v>0.25</v>
      </c>
      <c r="T7161">
        <v>13</v>
      </c>
      <c r="U7161">
        <v>134</v>
      </c>
      <c r="V7161">
        <v>15</v>
      </c>
      <c r="W7161">
        <v>3.41</v>
      </c>
      <c r="X7161">
        <v>5</v>
      </c>
      <c r="Y7161">
        <v>0.5</v>
      </c>
      <c r="Z7161">
        <v>0.21</v>
      </c>
      <c r="AA7161">
        <v>20</v>
      </c>
      <c r="AB7161">
        <v>1.23</v>
      </c>
      <c r="AC7161">
        <v>245</v>
      </c>
      <c r="AD7161">
        <v>0.5</v>
      </c>
      <c r="AE7161">
        <v>0.01</v>
      </c>
      <c r="AF7161">
        <v>42</v>
      </c>
      <c r="AG7161">
        <v>650</v>
      </c>
      <c r="AH7161">
        <v>14</v>
      </c>
      <c r="AI7161">
        <v>1</v>
      </c>
      <c r="AJ7161">
        <v>7</v>
      </c>
      <c r="AK7161">
        <v>21</v>
      </c>
      <c r="AL7161">
        <v>0.19</v>
      </c>
      <c r="AM7161">
        <v>5</v>
      </c>
      <c r="AN7161">
        <v>5</v>
      </c>
      <c r="AO7161">
        <v>88</v>
      </c>
      <c r="AP7161">
        <v>5</v>
      </c>
      <c r="AQ7161">
        <v>46</v>
      </c>
    </row>
    <row r="7162" spans="1:43" hidden="1" x14ac:dyDescent="0.25">
      <c r="A7162" t="s">
        <v>25709</v>
      </c>
      <c r="B7162" t="s">
        <v>25710</v>
      </c>
      <c r="C7162" s="1" t="str">
        <f t="shared" si="502"/>
        <v>21:0134</v>
      </c>
      <c r="D7162" s="1" t="str">
        <f t="shared" si="503"/>
        <v>21:0078</v>
      </c>
      <c r="E7162" t="s">
        <v>25711</v>
      </c>
      <c r="F7162" t="s">
        <v>25712</v>
      </c>
      <c r="H7162">
        <v>53.471840100000001</v>
      </c>
      <c r="I7162">
        <v>-66.897621999999998</v>
      </c>
      <c r="J7162" s="1" t="str">
        <f t="shared" si="500"/>
        <v>Till</v>
      </c>
      <c r="K7162" s="1" t="str">
        <f t="shared" si="501"/>
        <v>&lt;63 micron</v>
      </c>
      <c r="L7162">
        <v>0.1</v>
      </c>
      <c r="M7162">
        <v>1.29</v>
      </c>
      <c r="N7162">
        <v>2</v>
      </c>
      <c r="O7162">
        <v>30</v>
      </c>
      <c r="P7162">
        <v>0.25</v>
      </c>
      <c r="Q7162">
        <v>1</v>
      </c>
      <c r="R7162">
        <v>0.2</v>
      </c>
      <c r="S7162">
        <v>0.25</v>
      </c>
      <c r="T7162">
        <v>7</v>
      </c>
      <c r="U7162">
        <v>108</v>
      </c>
      <c r="V7162">
        <v>7</v>
      </c>
      <c r="W7162">
        <v>2.33</v>
      </c>
      <c r="X7162">
        <v>5</v>
      </c>
      <c r="Y7162">
        <v>0.5</v>
      </c>
      <c r="Z7162">
        <v>0.1</v>
      </c>
      <c r="AA7162">
        <v>20</v>
      </c>
      <c r="AB7162">
        <v>0.6</v>
      </c>
      <c r="AC7162">
        <v>120</v>
      </c>
      <c r="AD7162">
        <v>0.5</v>
      </c>
      <c r="AE7162">
        <v>0.1</v>
      </c>
      <c r="AF7162">
        <v>26</v>
      </c>
      <c r="AG7162">
        <v>1050</v>
      </c>
      <c r="AH7162">
        <v>10</v>
      </c>
      <c r="AI7162">
        <v>1</v>
      </c>
      <c r="AJ7162">
        <v>3</v>
      </c>
      <c r="AK7162">
        <v>12</v>
      </c>
      <c r="AL7162">
        <v>0.09</v>
      </c>
      <c r="AM7162">
        <v>5</v>
      </c>
      <c r="AN7162">
        <v>5</v>
      </c>
      <c r="AO7162">
        <v>64</v>
      </c>
      <c r="AP7162">
        <v>5</v>
      </c>
      <c r="AQ7162">
        <v>28</v>
      </c>
    </row>
    <row r="7163" spans="1:43" hidden="1" x14ac:dyDescent="0.25">
      <c r="A7163" t="s">
        <v>25713</v>
      </c>
      <c r="B7163" t="s">
        <v>25714</v>
      </c>
      <c r="C7163" s="1" t="str">
        <f t="shared" si="502"/>
        <v>21:0134</v>
      </c>
      <c r="D7163" s="1" t="str">
        <f t="shared" si="503"/>
        <v>21:0078</v>
      </c>
      <c r="E7163" t="s">
        <v>25715</v>
      </c>
      <c r="F7163" t="s">
        <v>25716</v>
      </c>
      <c r="H7163">
        <v>53.453463200000002</v>
      </c>
      <c r="I7163">
        <v>-66.776673299999999</v>
      </c>
      <c r="J7163" s="1" t="str">
        <f t="shared" si="500"/>
        <v>Till</v>
      </c>
      <c r="K7163" s="1" t="str">
        <f t="shared" si="501"/>
        <v>&lt;63 micron</v>
      </c>
      <c r="L7163">
        <v>0.1</v>
      </c>
      <c r="M7163">
        <v>2.72</v>
      </c>
      <c r="N7163">
        <v>2</v>
      </c>
      <c r="O7163">
        <v>70</v>
      </c>
      <c r="P7163">
        <v>0.25</v>
      </c>
      <c r="Q7163">
        <v>1</v>
      </c>
      <c r="R7163">
        <v>0.33</v>
      </c>
      <c r="S7163">
        <v>0.25</v>
      </c>
      <c r="T7163">
        <v>10</v>
      </c>
      <c r="U7163">
        <v>117</v>
      </c>
      <c r="V7163">
        <v>17</v>
      </c>
      <c r="W7163">
        <v>3.4</v>
      </c>
      <c r="X7163">
        <v>5</v>
      </c>
      <c r="Y7163">
        <v>0.5</v>
      </c>
      <c r="Z7163">
        <v>0.21</v>
      </c>
      <c r="AA7163">
        <v>10</v>
      </c>
      <c r="AB7163">
        <v>0.93</v>
      </c>
      <c r="AC7163">
        <v>190</v>
      </c>
      <c r="AD7163">
        <v>0.5</v>
      </c>
      <c r="AE7163">
        <v>0.02</v>
      </c>
      <c r="AF7163">
        <v>34</v>
      </c>
      <c r="AG7163">
        <v>1220</v>
      </c>
      <c r="AH7163">
        <v>8</v>
      </c>
      <c r="AI7163">
        <v>1</v>
      </c>
      <c r="AJ7163">
        <v>6</v>
      </c>
      <c r="AK7163">
        <v>17</v>
      </c>
      <c r="AL7163">
        <v>0.13</v>
      </c>
      <c r="AM7163">
        <v>5</v>
      </c>
      <c r="AN7163">
        <v>5</v>
      </c>
      <c r="AO7163">
        <v>81</v>
      </c>
      <c r="AP7163">
        <v>5</v>
      </c>
      <c r="AQ7163">
        <v>48</v>
      </c>
    </row>
    <row r="7164" spans="1:43" hidden="1" x14ac:dyDescent="0.25">
      <c r="A7164" t="s">
        <v>25717</v>
      </c>
      <c r="B7164" t="s">
        <v>25718</v>
      </c>
      <c r="C7164" s="1" t="str">
        <f t="shared" si="502"/>
        <v>21:0134</v>
      </c>
      <c r="D7164" s="1" t="str">
        <f t="shared" si="503"/>
        <v>21:0078</v>
      </c>
      <c r="E7164" t="s">
        <v>25719</v>
      </c>
      <c r="F7164" t="s">
        <v>25720</v>
      </c>
      <c r="H7164">
        <v>53.5026248</v>
      </c>
      <c r="I7164">
        <v>-66.630837099999994</v>
      </c>
      <c r="J7164" s="1" t="str">
        <f t="shared" si="500"/>
        <v>Till</v>
      </c>
      <c r="K7164" s="1" t="str">
        <f t="shared" si="501"/>
        <v>&lt;63 micron</v>
      </c>
      <c r="L7164">
        <v>0.1</v>
      </c>
      <c r="M7164">
        <v>1.26</v>
      </c>
      <c r="N7164">
        <v>1</v>
      </c>
      <c r="O7164">
        <v>30</v>
      </c>
      <c r="P7164">
        <v>0.25</v>
      </c>
      <c r="Q7164">
        <v>1</v>
      </c>
      <c r="R7164">
        <v>0.22</v>
      </c>
      <c r="S7164">
        <v>0.25</v>
      </c>
      <c r="T7164">
        <v>8</v>
      </c>
      <c r="U7164">
        <v>118</v>
      </c>
      <c r="V7164">
        <v>13</v>
      </c>
      <c r="W7164">
        <v>2.4500000000000002</v>
      </c>
      <c r="X7164">
        <v>5</v>
      </c>
      <c r="Y7164">
        <v>0.5</v>
      </c>
      <c r="Z7164">
        <v>7.0000000000000007E-2</v>
      </c>
      <c r="AA7164">
        <v>20</v>
      </c>
      <c r="AB7164">
        <v>0.56000000000000005</v>
      </c>
      <c r="AC7164">
        <v>115</v>
      </c>
      <c r="AD7164">
        <v>0.5</v>
      </c>
      <c r="AE7164">
        <v>0.01</v>
      </c>
      <c r="AF7164">
        <v>30</v>
      </c>
      <c r="AG7164">
        <v>820</v>
      </c>
      <c r="AH7164">
        <v>6</v>
      </c>
      <c r="AI7164">
        <v>1</v>
      </c>
      <c r="AJ7164">
        <v>3</v>
      </c>
      <c r="AK7164">
        <v>11</v>
      </c>
      <c r="AL7164">
        <v>7.0000000000000007E-2</v>
      </c>
      <c r="AM7164">
        <v>5</v>
      </c>
      <c r="AN7164">
        <v>5</v>
      </c>
      <c r="AO7164">
        <v>68</v>
      </c>
      <c r="AP7164">
        <v>5</v>
      </c>
      <c r="AQ7164">
        <v>26</v>
      </c>
    </row>
    <row r="7165" spans="1:43" hidden="1" x14ac:dyDescent="0.25">
      <c r="A7165" t="s">
        <v>25721</v>
      </c>
      <c r="B7165" t="s">
        <v>25722</v>
      </c>
      <c r="C7165" s="1" t="str">
        <f t="shared" si="502"/>
        <v>21:0134</v>
      </c>
      <c r="D7165" s="1" t="str">
        <f t="shared" si="503"/>
        <v>21:0078</v>
      </c>
      <c r="E7165" t="s">
        <v>25723</v>
      </c>
      <c r="F7165" t="s">
        <v>25724</v>
      </c>
      <c r="H7165">
        <v>53.404335600000003</v>
      </c>
      <c r="I7165">
        <v>-66.652707100000001</v>
      </c>
      <c r="J7165" s="1" t="str">
        <f t="shared" si="500"/>
        <v>Till</v>
      </c>
      <c r="K7165" s="1" t="str">
        <f t="shared" si="501"/>
        <v>&lt;63 micron</v>
      </c>
      <c r="L7165">
        <v>0.1</v>
      </c>
      <c r="M7165">
        <v>1.18</v>
      </c>
      <c r="N7165">
        <v>1</v>
      </c>
      <c r="O7165">
        <v>30</v>
      </c>
      <c r="P7165">
        <v>0.25</v>
      </c>
      <c r="Q7165">
        <v>1</v>
      </c>
      <c r="R7165">
        <v>0.2</v>
      </c>
      <c r="S7165">
        <v>0.25</v>
      </c>
      <c r="T7165">
        <v>8</v>
      </c>
      <c r="U7165">
        <v>94</v>
      </c>
      <c r="V7165">
        <v>6</v>
      </c>
      <c r="W7165">
        <v>3.13</v>
      </c>
      <c r="X7165">
        <v>5</v>
      </c>
      <c r="Y7165">
        <v>0.5</v>
      </c>
      <c r="Z7165">
        <v>0.06</v>
      </c>
      <c r="AA7165">
        <v>20</v>
      </c>
      <c r="AB7165">
        <v>0.38</v>
      </c>
      <c r="AC7165">
        <v>780</v>
      </c>
      <c r="AD7165">
        <v>0.5</v>
      </c>
      <c r="AE7165">
        <v>0.01</v>
      </c>
      <c r="AF7165">
        <v>20</v>
      </c>
      <c r="AG7165">
        <v>800</v>
      </c>
      <c r="AH7165">
        <v>6</v>
      </c>
      <c r="AI7165">
        <v>1</v>
      </c>
      <c r="AJ7165">
        <v>2</v>
      </c>
      <c r="AK7165">
        <v>13</v>
      </c>
      <c r="AL7165">
        <v>0.05</v>
      </c>
      <c r="AM7165">
        <v>5</v>
      </c>
      <c r="AN7165">
        <v>5</v>
      </c>
      <c r="AO7165">
        <v>60</v>
      </c>
      <c r="AP7165">
        <v>5</v>
      </c>
      <c r="AQ7165">
        <v>26</v>
      </c>
    </row>
    <row r="7166" spans="1:43" hidden="1" x14ac:dyDescent="0.25">
      <c r="A7166" t="s">
        <v>25725</v>
      </c>
      <c r="B7166" t="s">
        <v>25726</v>
      </c>
      <c r="C7166" s="1" t="str">
        <f t="shared" si="502"/>
        <v>21:0134</v>
      </c>
      <c r="D7166" s="1" t="str">
        <f t="shared" si="503"/>
        <v>21:0078</v>
      </c>
      <c r="E7166" t="s">
        <v>25727</v>
      </c>
      <c r="F7166" t="s">
        <v>25728</v>
      </c>
      <c r="H7166">
        <v>53.311251400000003</v>
      </c>
      <c r="I7166">
        <v>-66.720876500000003</v>
      </c>
      <c r="J7166" s="1" t="str">
        <f t="shared" si="500"/>
        <v>Till</v>
      </c>
      <c r="K7166" s="1" t="str">
        <f t="shared" si="501"/>
        <v>&lt;63 micron</v>
      </c>
      <c r="L7166">
        <v>0.1</v>
      </c>
      <c r="M7166">
        <v>2.0699999999999998</v>
      </c>
      <c r="N7166">
        <v>6</v>
      </c>
      <c r="O7166">
        <v>100</v>
      </c>
      <c r="P7166">
        <v>0.25</v>
      </c>
      <c r="Q7166">
        <v>1</v>
      </c>
      <c r="R7166">
        <v>0.45</v>
      </c>
      <c r="S7166">
        <v>0.25</v>
      </c>
      <c r="T7166">
        <v>13</v>
      </c>
      <c r="U7166">
        <v>122</v>
      </c>
      <c r="V7166">
        <v>10</v>
      </c>
      <c r="W7166">
        <v>3.42</v>
      </c>
      <c r="X7166">
        <v>5</v>
      </c>
      <c r="Y7166">
        <v>1</v>
      </c>
      <c r="Z7166">
        <v>0.37</v>
      </c>
      <c r="AA7166">
        <v>20</v>
      </c>
      <c r="AB7166">
        <v>1.23</v>
      </c>
      <c r="AC7166">
        <v>325</v>
      </c>
      <c r="AD7166">
        <v>1</v>
      </c>
      <c r="AE7166">
        <v>0.01</v>
      </c>
      <c r="AF7166">
        <v>37</v>
      </c>
      <c r="AG7166">
        <v>1080</v>
      </c>
      <c r="AH7166">
        <v>14</v>
      </c>
      <c r="AI7166">
        <v>1</v>
      </c>
      <c r="AJ7166">
        <v>5</v>
      </c>
      <c r="AK7166">
        <v>63</v>
      </c>
      <c r="AL7166">
        <v>0.18</v>
      </c>
      <c r="AM7166">
        <v>5</v>
      </c>
      <c r="AN7166">
        <v>5</v>
      </c>
      <c r="AO7166">
        <v>75</v>
      </c>
      <c r="AP7166">
        <v>5</v>
      </c>
      <c r="AQ7166">
        <v>54</v>
      </c>
    </row>
    <row r="7167" spans="1:43" hidden="1" x14ac:dyDescent="0.25">
      <c r="A7167" t="s">
        <v>25729</v>
      </c>
      <c r="B7167" t="s">
        <v>25730</v>
      </c>
      <c r="C7167" s="1" t="str">
        <f t="shared" si="502"/>
        <v>21:0134</v>
      </c>
      <c r="D7167" s="1" t="str">
        <f t="shared" si="503"/>
        <v>21:0078</v>
      </c>
      <c r="E7167" t="s">
        <v>25731</v>
      </c>
      <c r="F7167" t="s">
        <v>25732</v>
      </c>
      <c r="H7167">
        <v>53.170322400000003</v>
      </c>
      <c r="I7167">
        <v>-66.728359600000005</v>
      </c>
      <c r="J7167" s="1" t="str">
        <f t="shared" si="500"/>
        <v>Till</v>
      </c>
      <c r="K7167" s="1" t="str">
        <f t="shared" si="501"/>
        <v>&lt;63 micron</v>
      </c>
      <c r="L7167">
        <v>0.1</v>
      </c>
      <c r="M7167">
        <v>2.17</v>
      </c>
      <c r="N7167">
        <v>10</v>
      </c>
      <c r="O7167">
        <v>110</v>
      </c>
      <c r="P7167">
        <v>0.25</v>
      </c>
      <c r="Q7167">
        <v>1</v>
      </c>
      <c r="R7167">
        <v>0.18</v>
      </c>
      <c r="S7167">
        <v>0.25</v>
      </c>
      <c r="T7167">
        <v>11</v>
      </c>
      <c r="U7167">
        <v>91</v>
      </c>
      <c r="V7167">
        <v>27</v>
      </c>
      <c r="W7167">
        <v>5.55</v>
      </c>
      <c r="X7167">
        <v>5</v>
      </c>
      <c r="Y7167">
        <v>0.5</v>
      </c>
      <c r="Z7167">
        <v>0.54</v>
      </c>
      <c r="AA7167">
        <v>10</v>
      </c>
      <c r="AB7167">
        <v>1.18</v>
      </c>
      <c r="AC7167">
        <v>600</v>
      </c>
      <c r="AD7167">
        <v>1</v>
      </c>
      <c r="AE7167">
        <v>0.14000000000000001</v>
      </c>
      <c r="AF7167">
        <v>39</v>
      </c>
      <c r="AG7167">
        <v>1320</v>
      </c>
      <c r="AH7167">
        <v>22</v>
      </c>
      <c r="AI7167">
        <v>1</v>
      </c>
      <c r="AJ7167">
        <v>3</v>
      </c>
      <c r="AK7167">
        <v>22</v>
      </c>
      <c r="AL7167">
        <v>0.16</v>
      </c>
      <c r="AM7167">
        <v>5</v>
      </c>
      <c r="AN7167">
        <v>5</v>
      </c>
      <c r="AO7167">
        <v>51</v>
      </c>
      <c r="AP7167">
        <v>5</v>
      </c>
      <c r="AQ7167">
        <v>90</v>
      </c>
    </row>
    <row r="7168" spans="1:43" hidden="1" x14ac:dyDescent="0.25">
      <c r="A7168" t="s">
        <v>25733</v>
      </c>
      <c r="B7168" t="s">
        <v>25734</v>
      </c>
      <c r="C7168" s="1" t="str">
        <f t="shared" si="502"/>
        <v>21:0134</v>
      </c>
      <c r="D7168" s="1" t="str">
        <f t="shared" si="503"/>
        <v>21:0078</v>
      </c>
      <c r="E7168" t="s">
        <v>25735</v>
      </c>
      <c r="F7168" t="s">
        <v>25736</v>
      </c>
      <c r="H7168">
        <v>53.456404999999997</v>
      </c>
      <c r="I7168">
        <v>-66.511244700000006</v>
      </c>
      <c r="J7168" s="1" t="str">
        <f t="shared" si="500"/>
        <v>Till</v>
      </c>
      <c r="K7168" s="1" t="str">
        <f t="shared" si="501"/>
        <v>&lt;63 micron</v>
      </c>
      <c r="L7168">
        <v>0.1</v>
      </c>
      <c r="M7168">
        <v>1.1599999999999999</v>
      </c>
      <c r="N7168">
        <v>6</v>
      </c>
      <c r="O7168">
        <v>30</v>
      </c>
      <c r="P7168">
        <v>0.25</v>
      </c>
      <c r="Q7168">
        <v>1</v>
      </c>
      <c r="R7168">
        <v>0.24</v>
      </c>
      <c r="S7168">
        <v>0.25</v>
      </c>
      <c r="T7168">
        <v>12</v>
      </c>
      <c r="U7168">
        <v>102</v>
      </c>
      <c r="V7168">
        <v>38</v>
      </c>
      <c r="W7168">
        <v>2.44</v>
      </c>
      <c r="X7168">
        <v>5</v>
      </c>
      <c r="Y7168">
        <v>0.5</v>
      </c>
      <c r="Z7168">
        <v>0.14000000000000001</v>
      </c>
      <c r="AA7168">
        <v>20</v>
      </c>
      <c r="AB7168">
        <v>0.4</v>
      </c>
      <c r="AC7168">
        <v>300</v>
      </c>
      <c r="AD7168">
        <v>0.5</v>
      </c>
      <c r="AE7168">
        <v>0.18</v>
      </c>
      <c r="AF7168">
        <v>37</v>
      </c>
      <c r="AG7168">
        <v>2040</v>
      </c>
      <c r="AH7168">
        <v>20</v>
      </c>
      <c r="AI7168">
        <v>1</v>
      </c>
      <c r="AJ7168">
        <v>2</v>
      </c>
      <c r="AK7168">
        <v>13</v>
      </c>
      <c r="AL7168">
        <v>0.06</v>
      </c>
      <c r="AM7168">
        <v>5</v>
      </c>
      <c r="AN7168">
        <v>5</v>
      </c>
      <c r="AO7168">
        <v>58</v>
      </c>
      <c r="AP7168">
        <v>5</v>
      </c>
      <c r="AQ7168">
        <v>70</v>
      </c>
    </row>
    <row r="7169" spans="1:43" hidden="1" x14ac:dyDescent="0.25">
      <c r="A7169" t="s">
        <v>25737</v>
      </c>
      <c r="B7169" t="s">
        <v>25738</v>
      </c>
      <c r="C7169" s="1" t="str">
        <f t="shared" si="502"/>
        <v>21:0134</v>
      </c>
      <c r="D7169" s="1" t="str">
        <f t="shared" si="503"/>
        <v>21:0078</v>
      </c>
      <c r="E7169" t="s">
        <v>25739</v>
      </c>
      <c r="F7169" t="s">
        <v>25740</v>
      </c>
      <c r="H7169">
        <v>53.423869600000003</v>
      </c>
      <c r="I7169">
        <v>-66.377521700000003</v>
      </c>
      <c r="J7169" s="1" t="str">
        <f t="shared" si="500"/>
        <v>Till</v>
      </c>
      <c r="K7169" s="1" t="str">
        <f t="shared" si="501"/>
        <v>&lt;63 micron</v>
      </c>
      <c r="L7169">
        <v>0.1</v>
      </c>
      <c r="M7169">
        <v>1.95</v>
      </c>
      <c r="N7169">
        <v>12</v>
      </c>
      <c r="O7169">
        <v>150</v>
      </c>
      <c r="P7169">
        <v>0.25</v>
      </c>
      <c r="Q7169">
        <v>1</v>
      </c>
      <c r="R7169">
        <v>0.54</v>
      </c>
      <c r="S7169">
        <v>0.25</v>
      </c>
      <c r="T7169">
        <v>19</v>
      </c>
      <c r="U7169">
        <v>192</v>
      </c>
      <c r="V7169">
        <v>115</v>
      </c>
      <c r="W7169">
        <v>4.45</v>
      </c>
      <c r="X7169">
        <v>5</v>
      </c>
      <c r="Y7169">
        <v>0.5</v>
      </c>
      <c r="Z7169">
        <v>0.47</v>
      </c>
      <c r="AA7169">
        <v>40</v>
      </c>
      <c r="AB7169">
        <v>1.44</v>
      </c>
      <c r="AC7169">
        <v>570</v>
      </c>
      <c r="AD7169">
        <v>2</v>
      </c>
      <c r="AE7169">
        <v>0.01</v>
      </c>
      <c r="AF7169">
        <v>97</v>
      </c>
      <c r="AG7169">
        <v>1490</v>
      </c>
      <c r="AH7169">
        <v>14</v>
      </c>
      <c r="AI7169">
        <v>1</v>
      </c>
      <c r="AJ7169">
        <v>7</v>
      </c>
      <c r="AK7169">
        <v>40</v>
      </c>
      <c r="AL7169">
        <v>0.17</v>
      </c>
      <c r="AM7169">
        <v>5</v>
      </c>
      <c r="AN7169">
        <v>5</v>
      </c>
      <c r="AO7169">
        <v>88</v>
      </c>
      <c r="AP7169">
        <v>5</v>
      </c>
      <c r="AQ7169">
        <v>102</v>
      </c>
    </row>
    <row r="7170" spans="1:43" hidden="1" x14ac:dyDescent="0.25">
      <c r="A7170" t="s">
        <v>25741</v>
      </c>
      <c r="B7170" t="s">
        <v>25742</v>
      </c>
      <c r="C7170" s="1" t="str">
        <f t="shared" si="502"/>
        <v>21:0134</v>
      </c>
      <c r="D7170" s="1" t="str">
        <f t="shared" si="503"/>
        <v>21:0078</v>
      </c>
      <c r="E7170" t="s">
        <v>25743</v>
      </c>
      <c r="F7170" t="s">
        <v>25744</v>
      </c>
      <c r="H7170">
        <v>53.613436100000001</v>
      </c>
      <c r="I7170">
        <v>-64.321086699999995</v>
      </c>
      <c r="J7170" s="1" t="str">
        <f t="shared" si="500"/>
        <v>Till</v>
      </c>
      <c r="K7170" s="1" t="str">
        <f t="shared" si="501"/>
        <v>&lt;63 micron</v>
      </c>
      <c r="L7170">
        <v>0.1</v>
      </c>
      <c r="M7170">
        <v>0.71</v>
      </c>
      <c r="N7170">
        <v>1</v>
      </c>
      <c r="O7170">
        <v>70</v>
      </c>
      <c r="P7170">
        <v>0.25</v>
      </c>
      <c r="Q7170">
        <v>1</v>
      </c>
      <c r="R7170">
        <v>0.51</v>
      </c>
      <c r="S7170">
        <v>0.25</v>
      </c>
      <c r="T7170">
        <v>7</v>
      </c>
      <c r="U7170">
        <v>34</v>
      </c>
      <c r="V7170">
        <v>30</v>
      </c>
      <c r="W7170">
        <v>1.9</v>
      </c>
      <c r="X7170">
        <v>5</v>
      </c>
      <c r="Y7170">
        <v>0.5</v>
      </c>
      <c r="Z7170">
        <v>0.13</v>
      </c>
      <c r="AA7170">
        <v>30</v>
      </c>
      <c r="AB7170">
        <v>0.34</v>
      </c>
      <c r="AC7170">
        <v>160</v>
      </c>
      <c r="AD7170">
        <v>0.5</v>
      </c>
      <c r="AE7170">
        <v>0.03</v>
      </c>
      <c r="AF7170">
        <v>13</v>
      </c>
      <c r="AG7170">
        <v>1040</v>
      </c>
      <c r="AH7170">
        <v>2</v>
      </c>
      <c r="AI7170">
        <v>2</v>
      </c>
      <c r="AJ7170">
        <v>2</v>
      </c>
      <c r="AK7170">
        <v>28</v>
      </c>
      <c r="AL7170">
        <v>7.0000000000000007E-2</v>
      </c>
      <c r="AM7170">
        <v>5</v>
      </c>
      <c r="AN7170">
        <v>5</v>
      </c>
      <c r="AO7170">
        <v>39</v>
      </c>
      <c r="AP7170">
        <v>5</v>
      </c>
      <c r="AQ7170">
        <v>22</v>
      </c>
    </row>
    <row r="7171" spans="1:43" hidden="1" x14ac:dyDescent="0.25">
      <c r="A7171" t="s">
        <v>25745</v>
      </c>
      <c r="B7171" t="s">
        <v>25746</v>
      </c>
      <c r="C7171" s="1" t="str">
        <f t="shared" si="502"/>
        <v>21:0134</v>
      </c>
      <c r="D7171" s="1" t="str">
        <f t="shared" si="503"/>
        <v>21:0078</v>
      </c>
      <c r="E7171" t="s">
        <v>25747</v>
      </c>
      <c r="F7171" t="s">
        <v>25748</v>
      </c>
      <c r="H7171">
        <v>53.4605003</v>
      </c>
      <c r="I7171">
        <v>-66.286522700000006</v>
      </c>
      <c r="J7171" s="1" t="str">
        <f t="shared" si="500"/>
        <v>Till</v>
      </c>
      <c r="K7171" s="1" t="str">
        <f t="shared" si="501"/>
        <v>&lt;63 micron</v>
      </c>
      <c r="L7171">
        <v>0.1</v>
      </c>
      <c r="M7171">
        <v>1.08</v>
      </c>
      <c r="N7171">
        <v>1</v>
      </c>
      <c r="O7171">
        <v>40</v>
      </c>
      <c r="P7171">
        <v>0.25</v>
      </c>
      <c r="Q7171">
        <v>1</v>
      </c>
      <c r="R7171">
        <v>0.26</v>
      </c>
      <c r="S7171">
        <v>0.25</v>
      </c>
      <c r="T7171">
        <v>10</v>
      </c>
      <c r="U7171">
        <v>89</v>
      </c>
      <c r="V7171">
        <v>25</v>
      </c>
      <c r="W7171">
        <v>2.76</v>
      </c>
      <c r="X7171">
        <v>5</v>
      </c>
      <c r="Y7171">
        <v>0.5</v>
      </c>
      <c r="Z7171">
        <v>0.12</v>
      </c>
      <c r="AA7171">
        <v>10</v>
      </c>
      <c r="AB7171">
        <v>0.47</v>
      </c>
      <c r="AC7171">
        <v>290</v>
      </c>
      <c r="AD7171">
        <v>1</v>
      </c>
      <c r="AE7171">
        <v>0.01</v>
      </c>
      <c r="AF7171">
        <v>28</v>
      </c>
      <c r="AG7171">
        <v>890</v>
      </c>
      <c r="AH7171">
        <v>6</v>
      </c>
      <c r="AI7171">
        <v>1</v>
      </c>
      <c r="AJ7171">
        <v>2</v>
      </c>
      <c r="AK7171">
        <v>16</v>
      </c>
      <c r="AL7171">
        <v>0.09</v>
      </c>
      <c r="AM7171">
        <v>5</v>
      </c>
      <c r="AN7171">
        <v>5</v>
      </c>
      <c r="AO7171">
        <v>48</v>
      </c>
      <c r="AP7171">
        <v>5</v>
      </c>
      <c r="AQ7171">
        <v>40</v>
      </c>
    </row>
    <row r="7172" spans="1:43" hidden="1" x14ac:dyDescent="0.25">
      <c r="A7172" t="s">
        <v>25749</v>
      </c>
      <c r="B7172" t="s">
        <v>25750</v>
      </c>
      <c r="C7172" s="1" t="str">
        <f t="shared" si="502"/>
        <v>21:0134</v>
      </c>
      <c r="D7172" s="1" t="str">
        <f t="shared" si="503"/>
        <v>21:0078</v>
      </c>
      <c r="E7172" t="s">
        <v>25751</v>
      </c>
      <c r="F7172" t="s">
        <v>25752</v>
      </c>
      <c r="H7172">
        <v>53.365089900000001</v>
      </c>
      <c r="I7172">
        <v>-66.242991500000002</v>
      </c>
      <c r="J7172" s="1" t="str">
        <f t="shared" si="500"/>
        <v>Till</v>
      </c>
      <c r="K7172" s="1" t="str">
        <f t="shared" si="501"/>
        <v>&lt;63 micron</v>
      </c>
      <c r="L7172">
        <v>0.1</v>
      </c>
      <c r="M7172">
        <v>1.03</v>
      </c>
      <c r="N7172">
        <v>1</v>
      </c>
      <c r="O7172">
        <v>70</v>
      </c>
      <c r="P7172">
        <v>0.25</v>
      </c>
      <c r="Q7172">
        <v>1</v>
      </c>
      <c r="R7172">
        <v>0.49</v>
      </c>
      <c r="S7172">
        <v>0.25</v>
      </c>
      <c r="T7172">
        <v>6</v>
      </c>
      <c r="U7172">
        <v>52</v>
      </c>
      <c r="V7172">
        <v>17</v>
      </c>
      <c r="W7172">
        <v>2.23</v>
      </c>
      <c r="X7172">
        <v>5</v>
      </c>
      <c r="Y7172">
        <v>0.5</v>
      </c>
      <c r="Z7172">
        <v>0.41</v>
      </c>
      <c r="AA7172">
        <v>60</v>
      </c>
      <c r="AB7172">
        <v>0.54</v>
      </c>
      <c r="AC7172">
        <v>475</v>
      </c>
      <c r="AD7172">
        <v>0.5</v>
      </c>
      <c r="AE7172">
        <v>0.01</v>
      </c>
      <c r="AF7172">
        <v>16</v>
      </c>
      <c r="AG7172">
        <v>760</v>
      </c>
      <c r="AH7172">
        <v>8</v>
      </c>
      <c r="AI7172">
        <v>1</v>
      </c>
      <c r="AJ7172">
        <v>3</v>
      </c>
      <c r="AK7172">
        <v>39</v>
      </c>
      <c r="AL7172">
        <v>0.12</v>
      </c>
      <c r="AM7172">
        <v>5</v>
      </c>
      <c r="AN7172">
        <v>5</v>
      </c>
      <c r="AO7172">
        <v>34</v>
      </c>
      <c r="AP7172">
        <v>5</v>
      </c>
      <c r="AQ7172">
        <v>44</v>
      </c>
    </row>
    <row r="7173" spans="1:43" hidden="1" x14ac:dyDescent="0.25">
      <c r="A7173" t="s">
        <v>25753</v>
      </c>
      <c r="B7173" t="s">
        <v>25754</v>
      </c>
      <c r="C7173" s="1" t="str">
        <f t="shared" si="502"/>
        <v>21:0134</v>
      </c>
      <c r="D7173" s="1" t="str">
        <f t="shared" si="503"/>
        <v>21:0078</v>
      </c>
      <c r="E7173" t="s">
        <v>25755</v>
      </c>
      <c r="F7173" t="s">
        <v>25756</v>
      </c>
      <c r="H7173">
        <v>53.341031100000002</v>
      </c>
      <c r="I7173">
        <v>-66.372247799999997</v>
      </c>
      <c r="J7173" s="1" t="str">
        <f t="shared" si="500"/>
        <v>Till</v>
      </c>
      <c r="K7173" s="1" t="str">
        <f t="shared" si="501"/>
        <v>&lt;63 micron</v>
      </c>
      <c r="L7173">
        <v>0.1</v>
      </c>
      <c r="M7173">
        <v>1.37</v>
      </c>
      <c r="N7173">
        <v>2</v>
      </c>
      <c r="O7173">
        <v>40</v>
      </c>
      <c r="P7173">
        <v>0.25</v>
      </c>
      <c r="Q7173">
        <v>1</v>
      </c>
      <c r="R7173">
        <v>0.3</v>
      </c>
      <c r="S7173">
        <v>0.25</v>
      </c>
      <c r="T7173">
        <v>8</v>
      </c>
      <c r="U7173">
        <v>95</v>
      </c>
      <c r="V7173">
        <v>26</v>
      </c>
      <c r="W7173">
        <v>2.41</v>
      </c>
      <c r="X7173">
        <v>5</v>
      </c>
      <c r="Y7173">
        <v>0.5</v>
      </c>
      <c r="Z7173">
        <v>0.12</v>
      </c>
      <c r="AA7173">
        <v>20</v>
      </c>
      <c r="AB7173">
        <v>0.46</v>
      </c>
      <c r="AC7173">
        <v>245</v>
      </c>
      <c r="AD7173">
        <v>0.5</v>
      </c>
      <c r="AE7173">
        <v>0.01</v>
      </c>
      <c r="AF7173">
        <v>26</v>
      </c>
      <c r="AG7173">
        <v>920</v>
      </c>
      <c r="AH7173">
        <v>10</v>
      </c>
      <c r="AI7173">
        <v>2</v>
      </c>
      <c r="AJ7173">
        <v>2</v>
      </c>
      <c r="AK7173">
        <v>15</v>
      </c>
      <c r="AL7173">
        <v>0.08</v>
      </c>
      <c r="AM7173">
        <v>5</v>
      </c>
      <c r="AN7173">
        <v>5</v>
      </c>
      <c r="AO7173">
        <v>56</v>
      </c>
      <c r="AP7173">
        <v>5</v>
      </c>
      <c r="AQ7173">
        <v>50</v>
      </c>
    </row>
    <row r="7174" spans="1:43" hidden="1" x14ac:dyDescent="0.25">
      <c r="A7174" t="s">
        <v>25757</v>
      </c>
      <c r="B7174" t="s">
        <v>25758</v>
      </c>
      <c r="C7174" s="1" t="str">
        <f t="shared" si="502"/>
        <v>21:0134</v>
      </c>
      <c r="D7174" s="1" t="str">
        <f t="shared" si="503"/>
        <v>21:0078</v>
      </c>
      <c r="E7174" t="s">
        <v>25759</v>
      </c>
      <c r="F7174" t="s">
        <v>25760</v>
      </c>
      <c r="H7174">
        <v>53.250655600000002</v>
      </c>
      <c r="I7174">
        <v>-66.388288799999998</v>
      </c>
      <c r="J7174" s="1" t="str">
        <f t="shared" si="500"/>
        <v>Till</v>
      </c>
      <c r="K7174" s="1" t="str">
        <f t="shared" si="501"/>
        <v>&lt;63 micron</v>
      </c>
      <c r="L7174">
        <v>0.1</v>
      </c>
      <c r="M7174">
        <v>1.1599999999999999</v>
      </c>
      <c r="N7174">
        <v>1</v>
      </c>
      <c r="O7174">
        <v>60</v>
      </c>
      <c r="P7174">
        <v>0.25</v>
      </c>
      <c r="Q7174">
        <v>1</v>
      </c>
      <c r="R7174">
        <v>0.37</v>
      </c>
      <c r="S7174">
        <v>0.25</v>
      </c>
      <c r="T7174">
        <v>12</v>
      </c>
      <c r="U7174">
        <v>83</v>
      </c>
      <c r="V7174">
        <v>13</v>
      </c>
      <c r="W7174">
        <v>3.64</v>
      </c>
      <c r="X7174">
        <v>5</v>
      </c>
      <c r="Y7174">
        <v>0.5</v>
      </c>
      <c r="Z7174">
        <v>0.23</v>
      </c>
      <c r="AA7174">
        <v>20</v>
      </c>
      <c r="AB7174">
        <v>0.57999999999999996</v>
      </c>
      <c r="AC7174">
        <v>570</v>
      </c>
      <c r="AD7174">
        <v>1</v>
      </c>
      <c r="AE7174">
        <v>7.0000000000000007E-2</v>
      </c>
      <c r="AF7174">
        <v>27</v>
      </c>
      <c r="AG7174">
        <v>1280</v>
      </c>
      <c r="AH7174">
        <v>12</v>
      </c>
      <c r="AI7174">
        <v>1</v>
      </c>
      <c r="AJ7174">
        <v>3</v>
      </c>
      <c r="AK7174">
        <v>36</v>
      </c>
      <c r="AL7174">
        <v>0.09</v>
      </c>
      <c r="AM7174">
        <v>5</v>
      </c>
      <c r="AN7174">
        <v>5</v>
      </c>
      <c r="AO7174">
        <v>50</v>
      </c>
      <c r="AP7174">
        <v>5</v>
      </c>
      <c r="AQ7174">
        <v>42</v>
      </c>
    </row>
    <row r="7175" spans="1:43" hidden="1" x14ac:dyDescent="0.25">
      <c r="A7175" t="s">
        <v>25761</v>
      </c>
      <c r="B7175" t="s">
        <v>25762</v>
      </c>
      <c r="C7175" s="1" t="str">
        <f t="shared" si="502"/>
        <v>21:0134</v>
      </c>
      <c r="D7175" s="1" t="str">
        <f t="shared" si="503"/>
        <v>21:0078</v>
      </c>
      <c r="E7175" t="s">
        <v>25763</v>
      </c>
      <c r="F7175" t="s">
        <v>25764</v>
      </c>
      <c r="H7175">
        <v>53.1852558</v>
      </c>
      <c r="I7175">
        <v>-66.449150200000005</v>
      </c>
      <c r="J7175" s="1" t="str">
        <f t="shared" si="500"/>
        <v>Till</v>
      </c>
      <c r="K7175" s="1" t="str">
        <f t="shared" si="501"/>
        <v>&lt;63 micron</v>
      </c>
      <c r="L7175">
        <v>0.1</v>
      </c>
      <c r="M7175">
        <v>1.68</v>
      </c>
      <c r="N7175">
        <v>4</v>
      </c>
      <c r="O7175">
        <v>90</v>
      </c>
      <c r="P7175">
        <v>0.25</v>
      </c>
      <c r="Q7175">
        <v>1</v>
      </c>
      <c r="R7175">
        <v>0.33</v>
      </c>
      <c r="S7175">
        <v>0.25</v>
      </c>
      <c r="T7175">
        <v>11</v>
      </c>
      <c r="U7175">
        <v>78</v>
      </c>
      <c r="V7175">
        <v>21</v>
      </c>
      <c r="W7175">
        <v>3.8</v>
      </c>
      <c r="X7175">
        <v>5</v>
      </c>
      <c r="Y7175">
        <v>0.5</v>
      </c>
      <c r="Z7175">
        <v>0.27</v>
      </c>
      <c r="AA7175">
        <v>20</v>
      </c>
      <c r="AB7175">
        <v>0.66</v>
      </c>
      <c r="AC7175">
        <v>450</v>
      </c>
      <c r="AD7175">
        <v>0.5</v>
      </c>
      <c r="AE7175">
        <v>0.02</v>
      </c>
      <c r="AF7175">
        <v>28</v>
      </c>
      <c r="AG7175">
        <v>880</v>
      </c>
      <c r="AH7175">
        <v>8</v>
      </c>
      <c r="AI7175">
        <v>1</v>
      </c>
      <c r="AJ7175">
        <v>3</v>
      </c>
      <c r="AK7175">
        <v>24</v>
      </c>
      <c r="AL7175">
        <v>0.12</v>
      </c>
      <c r="AM7175">
        <v>5</v>
      </c>
      <c r="AN7175">
        <v>5</v>
      </c>
      <c r="AO7175">
        <v>49</v>
      </c>
      <c r="AP7175">
        <v>5</v>
      </c>
      <c r="AQ7175">
        <v>48</v>
      </c>
    </row>
    <row r="7176" spans="1:43" hidden="1" x14ac:dyDescent="0.25">
      <c r="A7176" t="s">
        <v>25765</v>
      </c>
      <c r="B7176" t="s">
        <v>25766</v>
      </c>
      <c r="C7176" s="1" t="str">
        <f t="shared" si="502"/>
        <v>21:0134</v>
      </c>
      <c r="D7176" s="1" t="str">
        <f t="shared" si="503"/>
        <v>21:0078</v>
      </c>
      <c r="E7176" t="s">
        <v>25767</v>
      </c>
      <c r="F7176" t="s">
        <v>25768</v>
      </c>
      <c r="H7176">
        <v>53.181220099999997</v>
      </c>
      <c r="I7176">
        <v>-66.543685400000001</v>
      </c>
      <c r="J7176" s="1" t="str">
        <f t="shared" si="500"/>
        <v>Till</v>
      </c>
      <c r="K7176" s="1" t="str">
        <f t="shared" si="501"/>
        <v>&lt;63 micron</v>
      </c>
      <c r="L7176">
        <v>0.1</v>
      </c>
      <c r="M7176">
        <v>1.01</v>
      </c>
      <c r="N7176">
        <v>2</v>
      </c>
      <c r="O7176">
        <v>40</v>
      </c>
      <c r="P7176">
        <v>0.25</v>
      </c>
      <c r="Q7176">
        <v>1</v>
      </c>
      <c r="R7176">
        <v>0.35</v>
      </c>
      <c r="S7176">
        <v>0.25</v>
      </c>
      <c r="T7176">
        <v>11</v>
      </c>
      <c r="U7176">
        <v>73</v>
      </c>
      <c r="V7176">
        <v>27</v>
      </c>
      <c r="W7176">
        <v>3.98</v>
      </c>
      <c r="X7176">
        <v>5</v>
      </c>
      <c r="Y7176">
        <v>1</v>
      </c>
      <c r="Z7176">
        <v>0.14000000000000001</v>
      </c>
      <c r="AA7176">
        <v>20</v>
      </c>
      <c r="AB7176">
        <v>0.47</v>
      </c>
      <c r="AC7176">
        <v>885</v>
      </c>
      <c r="AD7176">
        <v>2</v>
      </c>
      <c r="AE7176">
        <v>7.0000000000000007E-2</v>
      </c>
      <c r="AF7176">
        <v>27</v>
      </c>
      <c r="AG7176">
        <v>1340</v>
      </c>
      <c r="AH7176">
        <v>16</v>
      </c>
      <c r="AI7176">
        <v>1</v>
      </c>
      <c r="AJ7176">
        <v>2</v>
      </c>
      <c r="AK7176">
        <v>21</v>
      </c>
      <c r="AL7176">
        <v>0.08</v>
      </c>
      <c r="AM7176">
        <v>5</v>
      </c>
      <c r="AN7176">
        <v>5</v>
      </c>
      <c r="AO7176">
        <v>46</v>
      </c>
      <c r="AP7176">
        <v>5</v>
      </c>
      <c r="AQ7176">
        <v>62</v>
      </c>
    </row>
    <row r="7177" spans="1:43" hidden="1" x14ac:dyDescent="0.25">
      <c r="A7177" t="s">
        <v>25769</v>
      </c>
      <c r="B7177" t="s">
        <v>25770</v>
      </c>
      <c r="C7177" s="1" t="str">
        <f t="shared" si="502"/>
        <v>21:0134</v>
      </c>
      <c r="D7177" s="1" t="str">
        <f t="shared" si="503"/>
        <v>21:0078</v>
      </c>
      <c r="E7177" t="s">
        <v>25771</v>
      </c>
      <c r="F7177" t="s">
        <v>25772</v>
      </c>
      <c r="H7177">
        <v>53.1563126</v>
      </c>
      <c r="I7177">
        <v>-66.655054899999996</v>
      </c>
      <c r="J7177" s="1" t="str">
        <f t="shared" si="500"/>
        <v>Till</v>
      </c>
      <c r="K7177" s="1" t="str">
        <f t="shared" si="501"/>
        <v>&lt;63 micron</v>
      </c>
      <c r="L7177">
        <v>0.1</v>
      </c>
      <c r="M7177">
        <v>2.4300000000000002</v>
      </c>
      <c r="N7177">
        <v>6</v>
      </c>
      <c r="O7177">
        <v>120</v>
      </c>
      <c r="P7177">
        <v>0.25</v>
      </c>
      <c r="Q7177">
        <v>1</v>
      </c>
      <c r="R7177">
        <v>0.27</v>
      </c>
      <c r="S7177">
        <v>0.25</v>
      </c>
      <c r="T7177">
        <v>18</v>
      </c>
      <c r="U7177">
        <v>88</v>
      </c>
      <c r="V7177">
        <v>35</v>
      </c>
      <c r="W7177">
        <v>6.29</v>
      </c>
      <c r="X7177">
        <v>5</v>
      </c>
      <c r="Y7177">
        <v>0.5</v>
      </c>
      <c r="Z7177">
        <v>0.45</v>
      </c>
      <c r="AA7177">
        <v>10</v>
      </c>
      <c r="AB7177">
        <v>1.17</v>
      </c>
      <c r="AC7177">
        <v>845</v>
      </c>
      <c r="AD7177">
        <v>2</v>
      </c>
      <c r="AE7177">
        <v>5.0000000000000001E-3</v>
      </c>
      <c r="AF7177">
        <v>39</v>
      </c>
      <c r="AG7177">
        <v>700</v>
      </c>
      <c r="AH7177">
        <v>22</v>
      </c>
      <c r="AI7177">
        <v>1</v>
      </c>
      <c r="AJ7177">
        <v>4</v>
      </c>
      <c r="AK7177">
        <v>21</v>
      </c>
      <c r="AL7177">
        <v>0.19</v>
      </c>
      <c r="AM7177">
        <v>5</v>
      </c>
      <c r="AN7177">
        <v>5</v>
      </c>
      <c r="AO7177">
        <v>57</v>
      </c>
      <c r="AP7177">
        <v>5</v>
      </c>
      <c r="AQ7177">
        <v>76</v>
      </c>
    </row>
    <row r="7178" spans="1:43" hidden="1" x14ac:dyDescent="0.25">
      <c r="A7178" t="s">
        <v>25773</v>
      </c>
      <c r="B7178" t="s">
        <v>25774</v>
      </c>
      <c r="C7178" s="1" t="str">
        <f t="shared" si="502"/>
        <v>21:0134</v>
      </c>
      <c r="D7178" s="1" t="str">
        <f t="shared" si="503"/>
        <v>21:0078</v>
      </c>
      <c r="E7178" t="s">
        <v>25775</v>
      </c>
      <c r="F7178" t="s">
        <v>25776</v>
      </c>
      <c r="H7178">
        <v>52.748147500000002</v>
      </c>
      <c r="I7178">
        <v>-66.751146399999996</v>
      </c>
      <c r="J7178" s="1" t="str">
        <f t="shared" si="500"/>
        <v>Till</v>
      </c>
      <c r="K7178" s="1" t="str">
        <f t="shared" si="501"/>
        <v>&lt;63 micron</v>
      </c>
      <c r="L7178">
        <v>0.1</v>
      </c>
      <c r="M7178">
        <v>1.1499999999999999</v>
      </c>
      <c r="N7178">
        <v>4</v>
      </c>
      <c r="O7178">
        <v>30</v>
      </c>
      <c r="P7178">
        <v>0.25</v>
      </c>
      <c r="Q7178">
        <v>1</v>
      </c>
      <c r="R7178">
        <v>0.32</v>
      </c>
      <c r="S7178">
        <v>0.25</v>
      </c>
      <c r="T7178">
        <v>6</v>
      </c>
      <c r="U7178">
        <v>42</v>
      </c>
      <c r="V7178">
        <v>17</v>
      </c>
      <c r="W7178">
        <v>4.99</v>
      </c>
      <c r="X7178">
        <v>5</v>
      </c>
      <c r="Y7178">
        <v>0.5</v>
      </c>
      <c r="Z7178">
        <v>0.12</v>
      </c>
      <c r="AA7178">
        <v>10</v>
      </c>
      <c r="AB7178">
        <v>0.48</v>
      </c>
      <c r="AC7178">
        <v>445</v>
      </c>
      <c r="AD7178">
        <v>0.5</v>
      </c>
      <c r="AE7178">
        <v>0.09</v>
      </c>
      <c r="AF7178">
        <v>19</v>
      </c>
      <c r="AG7178">
        <v>1300</v>
      </c>
      <c r="AH7178">
        <v>12</v>
      </c>
      <c r="AI7178">
        <v>1</v>
      </c>
      <c r="AJ7178">
        <v>2</v>
      </c>
      <c r="AK7178">
        <v>18</v>
      </c>
      <c r="AL7178">
        <v>0.06</v>
      </c>
      <c r="AM7178">
        <v>5</v>
      </c>
      <c r="AN7178">
        <v>5</v>
      </c>
      <c r="AO7178">
        <v>27</v>
      </c>
      <c r="AP7178">
        <v>5</v>
      </c>
      <c r="AQ7178">
        <v>26</v>
      </c>
    </row>
    <row r="7179" spans="1:43" hidden="1" x14ac:dyDescent="0.25">
      <c r="A7179" t="s">
        <v>25777</v>
      </c>
      <c r="B7179" t="s">
        <v>25778</v>
      </c>
      <c r="C7179" s="1" t="str">
        <f t="shared" si="502"/>
        <v>21:0134</v>
      </c>
      <c r="D7179" s="1" t="str">
        <f t="shared" si="503"/>
        <v>21:0078</v>
      </c>
      <c r="E7179" t="s">
        <v>25779</v>
      </c>
      <c r="F7179" t="s">
        <v>25780</v>
      </c>
      <c r="H7179">
        <v>52.431415399999999</v>
      </c>
      <c r="I7179">
        <v>-66.835745399999993</v>
      </c>
      <c r="J7179" s="1" t="str">
        <f t="shared" si="500"/>
        <v>Till</v>
      </c>
      <c r="K7179" s="1" t="str">
        <f t="shared" si="501"/>
        <v>&lt;63 micron</v>
      </c>
      <c r="L7179">
        <v>0.1</v>
      </c>
      <c r="M7179">
        <v>1.08</v>
      </c>
      <c r="N7179">
        <v>2</v>
      </c>
      <c r="O7179">
        <v>80</v>
      </c>
      <c r="P7179">
        <v>0.25</v>
      </c>
      <c r="Q7179">
        <v>1</v>
      </c>
      <c r="R7179">
        <v>0.56000000000000005</v>
      </c>
      <c r="S7179">
        <v>0.25</v>
      </c>
      <c r="T7179">
        <v>10</v>
      </c>
      <c r="U7179">
        <v>43</v>
      </c>
      <c r="V7179">
        <v>21</v>
      </c>
      <c r="W7179">
        <v>2.68</v>
      </c>
      <c r="X7179">
        <v>5</v>
      </c>
      <c r="Y7179">
        <v>0.5</v>
      </c>
      <c r="Z7179">
        <v>0.24</v>
      </c>
      <c r="AA7179">
        <v>10</v>
      </c>
      <c r="AB7179">
        <v>0.56999999999999995</v>
      </c>
      <c r="AC7179">
        <v>375</v>
      </c>
      <c r="AD7179">
        <v>0.5</v>
      </c>
      <c r="AE7179">
        <v>0.08</v>
      </c>
      <c r="AF7179">
        <v>26</v>
      </c>
      <c r="AG7179">
        <v>1350</v>
      </c>
      <c r="AH7179">
        <v>12</v>
      </c>
      <c r="AI7179">
        <v>1</v>
      </c>
      <c r="AJ7179">
        <v>3</v>
      </c>
      <c r="AK7179">
        <v>19</v>
      </c>
      <c r="AL7179">
        <v>0.06</v>
      </c>
      <c r="AM7179">
        <v>5</v>
      </c>
      <c r="AN7179">
        <v>5</v>
      </c>
      <c r="AO7179">
        <v>33</v>
      </c>
      <c r="AP7179">
        <v>5</v>
      </c>
      <c r="AQ7179">
        <v>28</v>
      </c>
    </row>
    <row r="7180" spans="1:43" hidden="1" x14ac:dyDescent="0.25">
      <c r="A7180" t="s">
        <v>25781</v>
      </c>
      <c r="B7180" t="s">
        <v>25782</v>
      </c>
      <c r="C7180" s="1" t="str">
        <f t="shared" si="502"/>
        <v>21:0134</v>
      </c>
      <c r="D7180" s="1" t="str">
        <f t="shared" si="503"/>
        <v>21:0078</v>
      </c>
      <c r="E7180" t="s">
        <v>25783</v>
      </c>
      <c r="F7180" t="s">
        <v>25784</v>
      </c>
      <c r="H7180">
        <v>52.340138000000003</v>
      </c>
      <c r="I7180">
        <v>-67.302619500000006</v>
      </c>
      <c r="J7180" s="1" t="str">
        <f t="shared" si="500"/>
        <v>Till</v>
      </c>
      <c r="K7180" s="1" t="str">
        <f t="shared" si="501"/>
        <v>&lt;63 micron</v>
      </c>
      <c r="L7180">
        <v>0.1</v>
      </c>
      <c r="M7180">
        <v>1.63</v>
      </c>
      <c r="N7180">
        <v>4</v>
      </c>
      <c r="O7180">
        <v>80</v>
      </c>
      <c r="P7180">
        <v>0.25</v>
      </c>
      <c r="Q7180">
        <v>1</v>
      </c>
      <c r="R7180">
        <v>0.56000000000000005</v>
      </c>
      <c r="S7180">
        <v>0.25</v>
      </c>
      <c r="T7180">
        <v>7</v>
      </c>
      <c r="U7180">
        <v>69</v>
      </c>
      <c r="V7180">
        <v>7</v>
      </c>
      <c r="W7180">
        <v>2.2599999999999998</v>
      </c>
      <c r="X7180">
        <v>5</v>
      </c>
      <c r="Y7180">
        <v>0.5</v>
      </c>
      <c r="Z7180">
        <v>0.24</v>
      </c>
      <c r="AA7180">
        <v>10</v>
      </c>
      <c r="AB7180">
        <v>0.66</v>
      </c>
      <c r="AC7180">
        <v>225</v>
      </c>
      <c r="AD7180">
        <v>0.5</v>
      </c>
      <c r="AE7180">
        <v>0.13</v>
      </c>
      <c r="AF7180">
        <v>25</v>
      </c>
      <c r="AG7180">
        <v>1610</v>
      </c>
      <c r="AH7180">
        <v>16</v>
      </c>
      <c r="AI7180">
        <v>1</v>
      </c>
      <c r="AJ7180">
        <v>4</v>
      </c>
      <c r="AK7180">
        <v>25</v>
      </c>
      <c r="AL7180">
        <v>0.09</v>
      </c>
      <c r="AM7180">
        <v>5</v>
      </c>
      <c r="AN7180">
        <v>5</v>
      </c>
      <c r="AO7180">
        <v>41</v>
      </c>
      <c r="AP7180">
        <v>5</v>
      </c>
      <c r="AQ7180">
        <v>28</v>
      </c>
    </row>
    <row r="7181" spans="1:43" hidden="1" x14ac:dyDescent="0.25">
      <c r="A7181" t="s">
        <v>25785</v>
      </c>
      <c r="B7181" t="s">
        <v>25786</v>
      </c>
      <c r="C7181" s="1" t="str">
        <f t="shared" si="502"/>
        <v>21:0134</v>
      </c>
      <c r="D7181" s="1" t="str">
        <f t="shared" si="503"/>
        <v>21:0078</v>
      </c>
      <c r="E7181" t="s">
        <v>25787</v>
      </c>
      <c r="F7181" t="s">
        <v>25788</v>
      </c>
      <c r="H7181">
        <v>53.589287800000001</v>
      </c>
      <c r="I7181">
        <v>-64.247062999999997</v>
      </c>
      <c r="J7181" s="1" t="str">
        <f t="shared" si="500"/>
        <v>Till</v>
      </c>
      <c r="K7181" s="1" t="str">
        <f t="shared" si="501"/>
        <v>&lt;63 micron</v>
      </c>
      <c r="L7181">
        <v>0.1</v>
      </c>
      <c r="M7181">
        <v>0.71</v>
      </c>
      <c r="N7181">
        <v>1</v>
      </c>
      <c r="O7181">
        <v>70</v>
      </c>
      <c r="P7181">
        <v>0.25</v>
      </c>
      <c r="Q7181">
        <v>2</v>
      </c>
      <c r="R7181">
        <v>0.53</v>
      </c>
      <c r="S7181">
        <v>0.25</v>
      </c>
      <c r="T7181">
        <v>6</v>
      </c>
      <c r="U7181">
        <v>29</v>
      </c>
      <c r="V7181">
        <v>16</v>
      </c>
      <c r="W7181">
        <v>2.0099999999999998</v>
      </c>
      <c r="X7181">
        <v>10</v>
      </c>
      <c r="Y7181">
        <v>0.5</v>
      </c>
      <c r="Z7181">
        <v>0.16</v>
      </c>
      <c r="AA7181">
        <v>50</v>
      </c>
      <c r="AB7181">
        <v>0.39</v>
      </c>
      <c r="AC7181">
        <v>230</v>
      </c>
      <c r="AD7181">
        <v>0.5</v>
      </c>
      <c r="AE7181">
        <v>0.02</v>
      </c>
      <c r="AF7181">
        <v>11</v>
      </c>
      <c r="AG7181">
        <v>960</v>
      </c>
      <c r="AH7181">
        <v>4</v>
      </c>
      <c r="AI7181">
        <v>1</v>
      </c>
      <c r="AJ7181">
        <v>3</v>
      </c>
      <c r="AK7181">
        <v>33</v>
      </c>
      <c r="AL7181">
        <v>7.0000000000000007E-2</v>
      </c>
      <c r="AM7181">
        <v>5</v>
      </c>
      <c r="AN7181">
        <v>5</v>
      </c>
      <c r="AO7181">
        <v>36</v>
      </c>
      <c r="AP7181">
        <v>5</v>
      </c>
      <c r="AQ7181">
        <v>26</v>
      </c>
    </row>
    <row r="7182" spans="1:43" hidden="1" x14ac:dyDescent="0.25">
      <c r="A7182" t="s">
        <v>25789</v>
      </c>
      <c r="B7182" t="s">
        <v>25790</v>
      </c>
      <c r="C7182" s="1" t="str">
        <f t="shared" si="502"/>
        <v>21:0134</v>
      </c>
      <c r="D7182" s="1" t="str">
        <f t="shared" si="503"/>
        <v>21:0078</v>
      </c>
      <c r="E7182" t="s">
        <v>25791</v>
      </c>
      <c r="F7182" t="s">
        <v>25792</v>
      </c>
      <c r="H7182">
        <v>52.526508399999997</v>
      </c>
      <c r="I7182">
        <v>-67.529512199999999</v>
      </c>
      <c r="J7182" s="1" t="str">
        <f t="shared" si="500"/>
        <v>Till</v>
      </c>
      <c r="K7182" s="1" t="str">
        <f t="shared" si="501"/>
        <v>&lt;63 micron</v>
      </c>
      <c r="L7182">
        <v>0.1</v>
      </c>
      <c r="M7182">
        <v>1.72</v>
      </c>
      <c r="N7182">
        <v>1</v>
      </c>
      <c r="O7182">
        <v>20</v>
      </c>
      <c r="P7182">
        <v>0.25</v>
      </c>
      <c r="Q7182">
        <v>1</v>
      </c>
      <c r="R7182">
        <v>0.32</v>
      </c>
      <c r="S7182">
        <v>0.25</v>
      </c>
      <c r="T7182">
        <v>2</v>
      </c>
      <c r="U7182">
        <v>59</v>
      </c>
      <c r="V7182">
        <v>6</v>
      </c>
      <c r="W7182">
        <v>1.6</v>
      </c>
      <c r="X7182">
        <v>5</v>
      </c>
      <c r="Y7182">
        <v>0.5</v>
      </c>
      <c r="Z7182">
        <v>0.06</v>
      </c>
      <c r="AA7182">
        <v>10</v>
      </c>
      <c r="AB7182">
        <v>0.23</v>
      </c>
      <c r="AC7182">
        <v>65</v>
      </c>
      <c r="AD7182">
        <v>0.5</v>
      </c>
      <c r="AE7182">
        <v>0.19</v>
      </c>
      <c r="AF7182">
        <v>12</v>
      </c>
      <c r="AG7182">
        <v>1810</v>
      </c>
      <c r="AH7182">
        <v>6</v>
      </c>
      <c r="AI7182">
        <v>1</v>
      </c>
      <c r="AJ7182">
        <v>2</v>
      </c>
      <c r="AK7182">
        <v>20</v>
      </c>
      <c r="AL7182">
        <v>0.05</v>
      </c>
      <c r="AM7182">
        <v>5</v>
      </c>
      <c r="AN7182">
        <v>5</v>
      </c>
      <c r="AO7182">
        <v>32</v>
      </c>
      <c r="AP7182">
        <v>5</v>
      </c>
      <c r="AQ7182">
        <v>12</v>
      </c>
    </row>
    <row r="7183" spans="1:43" hidden="1" x14ac:dyDescent="0.25">
      <c r="A7183" t="s">
        <v>25793</v>
      </c>
      <c r="B7183" t="s">
        <v>25794</v>
      </c>
      <c r="C7183" s="1" t="str">
        <f t="shared" si="502"/>
        <v>21:0134</v>
      </c>
      <c r="D7183" s="1" t="str">
        <f t="shared" si="503"/>
        <v>21:0078</v>
      </c>
      <c r="E7183" t="s">
        <v>25795</v>
      </c>
      <c r="F7183" t="s">
        <v>25796</v>
      </c>
      <c r="H7183">
        <v>52.585713800000001</v>
      </c>
      <c r="I7183">
        <v>-67.511440899999997</v>
      </c>
      <c r="J7183" s="1" t="str">
        <f t="shared" si="500"/>
        <v>Till</v>
      </c>
      <c r="K7183" s="1" t="str">
        <f t="shared" si="501"/>
        <v>&lt;63 micron</v>
      </c>
      <c r="L7183">
        <v>0.1</v>
      </c>
      <c r="M7183">
        <v>1.1399999999999999</v>
      </c>
      <c r="N7183">
        <v>1</v>
      </c>
      <c r="O7183">
        <v>30</v>
      </c>
      <c r="P7183">
        <v>0.25</v>
      </c>
      <c r="Q7183">
        <v>1</v>
      </c>
      <c r="R7183">
        <v>0.38</v>
      </c>
      <c r="S7183">
        <v>0.25</v>
      </c>
      <c r="T7183">
        <v>3</v>
      </c>
      <c r="U7183">
        <v>62</v>
      </c>
      <c r="V7183">
        <v>9</v>
      </c>
      <c r="W7183">
        <v>1.52</v>
      </c>
      <c r="X7183">
        <v>5</v>
      </c>
      <c r="Y7183">
        <v>1</v>
      </c>
      <c r="Z7183">
        <v>0.13</v>
      </c>
      <c r="AA7183">
        <v>20</v>
      </c>
      <c r="AB7183">
        <v>0.35</v>
      </c>
      <c r="AC7183">
        <v>95</v>
      </c>
      <c r="AD7183">
        <v>0.5</v>
      </c>
      <c r="AE7183">
        <v>0.01</v>
      </c>
      <c r="AF7183">
        <v>14</v>
      </c>
      <c r="AG7183">
        <v>970</v>
      </c>
      <c r="AH7183">
        <v>2</v>
      </c>
      <c r="AI7183">
        <v>1</v>
      </c>
      <c r="AJ7183">
        <v>2</v>
      </c>
      <c r="AK7183">
        <v>26</v>
      </c>
      <c r="AL7183">
        <v>7.0000000000000007E-2</v>
      </c>
      <c r="AM7183">
        <v>5</v>
      </c>
      <c r="AN7183">
        <v>5</v>
      </c>
      <c r="AO7183">
        <v>41</v>
      </c>
      <c r="AP7183">
        <v>5</v>
      </c>
      <c r="AQ7183">
        <v>16</v>
      </c>
    </row>
    <row r="7184" spans="1:43" hidden="1" x14ac:dyDescent="0.25">
      <c r="A7184" t="s">
        <v>25797</v>
      </c>
      <c r="B7184" t="s">
        <v>25798</v>
      </c>
      <c r="C7184" s="1" t="str">
        <f t="shared" si="502"/>
        <v>21:0134</v>
      </c>
      <c r="D7184" s="1" t="str">
        <f t="shared" si="503"/>
        <v>21:0078</v>
      </c>
      <c r="E7184" t="s">
        <v>25799</v>
      </c>
      <c r="F7184" t="s">
        <v>25800</v>
      </c>
      <c r="H7184">
        <v>52.808799499999999</v>
      </c>
      <c r="I7184">
        <v>-67.756936999999994</v>
      </c>
      <c r="J7184" s="1" t="str">
        <f t="shared" si="500"/>
        <v>Till</v>
      </c>
      <c r="K7184" s="1" t="str">
        <f t="shared" si="501"/>
        <v>&lt;63 micron</v>
      </c>
      <c r="L7184">
        <v>0.1</v>
      </c>
      <c r="M7184">
        <v>0.95</v>
      </c>
      <c r="N7184">
        <v>1</v>
      </c>
      <c r="O7184">
        <v>40</v>
      </c>
      <c r="P7184">
        <v>0.25</v>
      </c>
      <c r="Q7184">
        <v>1</v>
      </c>
      <c r="R7184">
        <v>0.3</v>
      </c>
      <c r="S7184">
        <v>0.25</v>
      </c>
      <c r="T7184">
        <v>6</v>
      </c>
      <c r="U7184">
        <v>77</v>
      </c>
      <c r="V7184">
        <v>14</v>
      </c>
      <c r="W7184">
        <v>1.77</v>
      </c>
      <c r="X7184">
        <v>5</v>
      </c>
      <c r="Y7184">
        <v>0.5</v>
      </c>
      <c r="Z7184">
        <v>0.16</v>
      </c>
      <c r="AA7184">
        <v>20</v>
      </c>
      <c r="AB7184">
        <v>0.45</v>
      </c>
      <c r="AC7184">
        <v>115</v>
      </c>
      <c r="AD7184">
        <v>0.5</v>
      </c>
      <c r="AE7184">
        <v>0.06</v>
      </c>
      <c r="AF7184">
        <v>24</v>
      </c>
      <c r="AG7184">
        <v>890</v>
      </c>
      <c r="AH7184">
        <v>10</v>
      </c>
      <c r="AI7184">
        <v>1</v>
      </c>
      <c r="AJ7184">
        <v>2</v>
      </c>
      <c r="AK7184">
        <v>26</v>
      </c>
      <c r="AL7184">
        <v>0.08</v>
      </c>
      <c r="AM7184">
        <v>5</v>
      </c>
      <c r="AN7184">
        <v>5</v>
      </c>
      <c r="AO7184">
        <v>46</v>
      </c>
      <c r="AP7184">
        <v>5</v>
      </c>
      <c r="AQ7184">
        <v>20</v>
      </c>
    </row>
    <row r="7185" spans="1:43" hidden="1" x14ac:dyDescent="0.25">
      <c r="A7185" t="s">
        <v>25801</v>
      </c>
      <c r="B7185" t="s">
        <v>25802</v>
      </c>
      <c r="C7185" s="1" t="str">
        <f t="shared" si="502"/>
        <v>21:0134</v>
      </c>
      <c r="D7185" s="1" t="str">
        <f t="shared" si="503"/>
        <v>21:0078</v>
      </c>
      <c r="E7185" t="s">
        <v>25803</v>
      </c>
      <c r="F7185" t="s">
        <v>25804</v>
      </c>
      <c r="H7185">
        <v>52.8664749</v>
      </c>
      <c r="I7185">
        <v>-67.386207499999998</v>
      </c>
      <c r="J7185" s="1" t="str">
        <f t="shared" si="500"/>
        <v>Till</v>
      </c>
      <c r="K7185" s="1" t="str">
        <f t="shared" si="501"/>
        <v>&lt;63 micron</v>
      </c>
      <c r="L7185">
        <v>0.1</v>
      </c>
      <c r="M7185">
        <v>1.44</v>
      </c>
      <c r="N7185">
        <v>1</v>
      </c>
      <c r="O7185">
        <v>50</v>
      </c>
      <c r="P7185">
        <v>0.25</v>
      </c>
      <c r="Q7185">
        <v>1</v>
      </c>
      <c r="R7185">
        <v>0.33</v>
      </c>
      <c r="S7185">
        <v>0.25</v>
      </c>
      <c r="T7185">
        <v>7</v>
      </c>
      <c r="U7185">
        <v>107</v>
      </c>
      <c r="V7185">
        <v>15</v>
      </c>
      <c r="W7185">
        <v>2.0299999999999998</v>
      </c>
      <c r="X7185">
        <v>5</v>
      </c>
      <c r="Y7185">
        <v>1</v>
      </c>
      <c r="Z7185">
        <v>0.19</v>
      </c>
      <c r="AA7185">
        <v>10</v>
      </c>
      <c r="AB7185">
        <v>0.65</v>
      </c>
      <c r="AC7185">
        <v>155</v>
      </c>
      <c r="AD7185">
        <v>0.5</v>
      </c>
      <c r="AE7185">
        <v>0.09</v>
      </c>
      <c r="AF7185">
        <v>33</v>
      </c>
      <c r="AG7185">
        <v>1200</v>
      </c>
      <c r="AH7185">
        <v>18</v>
      </c>
      <c r="AI7185">
        <v>1</v>
      </c>
      <c r="AJ7185">
        <v>3</v>
      </c>
      <c r="AK7185">
        <v>30</v>
      </c>
      <c r="AL7185">
        <v>0.09</v>
      </c>
      <c r="AM7185">
        <v>5</v>
      </c>
      <c r="AN7185">
        <v>5</v>
      </c>
      <c r="AO7185">
        <v>54</v>
      </c>
      <c r="AP7185">
        <v>5</v>
      </c>
      <c r="AQ7185">
        <v>32</v>
      </c>
    </row>
    <row r="7186" spans="1:43" hidden="1" x14ac:dyDescent="0.25">
      <c r="A7186" t="s">
        <v>25805</v>
      </c>
      <c r="B7186" t="s">
        <v>25806</v>
      </c>
      <c r="C7186" s="1" t="str">
        <f t="shared" si="502"/>
        <v>21:0134</v>
      </c>
      <c r="D7186" s="1" t="str">
        <f t="shared" si="503"/>
        <v>21:0078</v>
      </c>
      <c r="E7186" t="s">
        <v>25807</v>
      </c>
      <c r="F7186" t="s">
        <v>25808</v>
      </c>
      <c r="H7186">
        <v>52.782575100000003</v>
      </c>
      <c r="I7186">
        <v>-67.371738699999995</v>
      </c>
      <c r="J7186" s="1" t="str">
        <f t="shared" si="500"/>
        <v>Till</v>
      </c>
      <c r="K7186" s="1" t="str">
        <f t="shared" si="501"/>
        <v>&lt;63 micron</v>
      </c>
      <c r="L7186">
        <v>0.1</v>
      </c>
      <c r="M7186">
        <v>0.73</v>
      </c>
      <c r="N7186">
        <v>2</v>
      </c>
      <c r="O7186">
        <v>40</v>
      </c>
      <c r="P7186">
        <v>0.25</v>
      </c>
      <c r="Q7186">
        <v>1</v>
      </c>
      <c r="R7186">
        <v>0.34</v>
      </c>
      <c r="S7186">
        <v>0.25</v>
      </c>
      <c r="T7186">
        <v>2</v>
      </c>
      <c r="U7186">
        <v>68</v>
      </c>
      <c r="V7186">
        <v>12</v>
      </c>
      <c r="W7186">
        <v>1.45</v>
      </c>
      <c r="X7186">
        <v>5</v>
      </c>
      <c r="Y7186">
        <v>0.5</v>
      </c>
      <c r="Z7186">
        <v>0.16</v>
      </c>
      <c r="AA7186">
        <v>20</v>
      </c>
      <c r="AB7186">
        <v>0.28999999999999998</v>
      </c>
      <c r="AC7186">
        <v>100</v>
      </c>
      <c r="AD7186">
        <v>0.5</v>
      </c>
      <c r="AE7186">
        <v>0.02</v>
      </c>
      <c r="AF7186">
        <v>15</v>
      </c>
      <c r="AG7186">
        <v>770</v>
      </c>
      <c r="AH7186">
        <v>4</v>
      </c>
      <c r="AI7186">
        <v>1</v>
      </c>
      <c r="AJ7186">
        <v>2</v>
      </c>
      <c r="AK7186">
        <v>34</v>
      </c>
      <c r="AL7186">
        <v>0.06</v>
      </c>
      <c r="AM7186">
        <v>5</v>
      </c>
      <c r="AN7186">
        <v>5</v>
      </c>
      <c r="AO7186">
        <v>39</v>
      </c>
      <c r="AP7186">
        <v>5</v>
      </c>
      <c r="AQ7186">
        <v>16</v>
      </c>
    </row>
    <row r="7187" spans="1:43" hidden="1" x14ac:dyDescent="0.25">
      <c r="A7187" t="s">
        <v>25809</v>
      </c>
      <c r="B7187" t="s">
        <v>25810</v>
      </c>
      <c r="C7187" s="1" t="str">
        <f t="shared" si="502"/>
        <v>21:0134</v>
      </c>
      <c r="D7187" s="1" t="str">
        <f t="shared" si="503"/>
        <v>21:0078</v>
      </c>
      <c r="E7187" t="s">
        <v>25811</v>
      </c>
      <c r="F7187" t="s">
        <v>25812</v>
      </c>
      <c r="H7187">
        <v>52.7826126</v>
      </c>
      <c r="I7187">
        <v>-67.254296999999994</v>
      </c>
      <c r="J7187" s="1" t="str">
        <f t="shared" si="500"/>
        <v>Till</v>
      </c>
      <c r="K7187" s="1" t="str">
        <f t="shared" si="501"/>
        <v>&lt;63 micron</v>
      </c>
      <c r="L7187">
        <v>0.1</v>
      </c>
      <c r="M7187">
        <v>0.79</v>
      </c>
      <c r="N7187">
        <v>1</v>
      </c>
      <c r="O7187">
        <v>70</v>
      </c>
      <c r="P7187">
        <v>0.25</v>
      </c>
      <c r="Q7187">
        <v>1</v>
      </c>
      <c r="R7187">
        <v>0.43</v>
      </c>
      <c r="S7187">
        <v>0.25</v>
      </c>
      <c r="T7187">
        <v>6</v>
      </c>
      <c r="U7187">
        <v>76</v>
      </c>
      <c r="V7187">
        <v>9</v>
      </c>
      <c r="W7187">
        <v>2.08</v>
      </c>
      <c r="X7187">
        <v>5</v>
      </c>
      <c r="Y7187">
        <v>0.5</v>
      </c>
      <c r="Z7187">
        <v>0.27</v>
      </c>
      <c r="AA7187">
        <v>20</v>
      </c>
      <c r="AB7187">
        <v>0.46</v>
      </c>
      <c r="AC7187">
        <v>230</v>
      </c>
      <c r="AD7187">
        <v>0.5</v>
      </c>
      <c r="AE7187">
        <v>0.04</v>
      </c>
      <c r="AF7187">
        <v>23</v>
      </c>
      <c r="AG7187">
        <v>1200</v>
      </c>
      <c r="AH7187">
        <v>6</v>
      </c>
      <c r="AI7187">
        <v>1</v>
      </c>
      <c r="AJ7187">
        <v>2</v>
      </c>
      <c r="AK7187">
        <v>31</v>
      </c>
      <c r="AL7187">
        <v>0.04</v>
      </c>
      <c r="AM7187">
        <v>5</v>
      </c>
      <c r="AN7187">
        <v>5</v>
      </c>
      <c r="AO7187">
        <v>37</v>
      </c>
      <c r="AP7187">
        <v>5</v>
      </c>
      <c r="AQ7187">
        <v>18</v>
      </c>
    </row>
    <row r="7188" spans="1:43" hidden="1" x14ac:dyDescent="0.25">
      <c r="A7188" t="s">
        <v>25813</v>
      </c>
      <c r="B7188" t="s">
        <v>25814</v>
      </c>
      <c r="C7188" s="1" t="str">
        <f t="shared" si="502"/>
        <v>21:0134</v>
      </c>
      <c r="D7188" s="1" t="str">
        <f t="shared" si="503"/>
        <v>21:0078</v>
      </c>
      <c r="E7188" t="s">
        <v>25815</v>
      </c>
      <c r="F7188" t="s">
        <v>25816</v>
      </c>
      <c r="H7188">
        <v>52.5901955</v>
      </c>
      <c r="I7188">
        <v>-66.791150099999996</v>
      </c>
      <c r="J7188" s="1" t="str">
        <f t="shared" si="500"/>
        <v>Till</v>
      </c>
      <c r="K7188" s="1" t="str">
        <f t="shared" si="501"/>
        <v>&lt;63 micron</v>
      </c>
      <c r="L7188">
        <v>0.1</v>
      </c>
      <c r="M7188">
        <v>1.2</v>
      </c>
      <c r="N7188">
        <v>1</v>
      </c>
      <c r="O7188">
        <v>90</v>
      </c>
      <c r="P7188">
        <v>0.25</v>
      </c>
      <c r="Q7188">
        <v>1</v>
      </c>
      <c r="R7188">
        <v>0.56000000000000005</v>
      </c>
      <c r="S7188">
        <v>0.25</v>
      </c>
      <c r="T7188">
        <v>10</v>
      </c>
      <c r="U7188">
        <v>52</v>
      </c>
      <c r="V7188">
        <v>21</v>
      </c>
      <c r="W7188">
        <v>3.37</v>
      </c>
      <c r="X7188">
        <v>5</v>
      </c>
      <c r="Y7188">
        <v>1</v>
      </c>
      <c r="Z7188">
        <v>0.24</v>
      </c>
      <c r="AA7188">
        <v>20</v>
      </c>
      <c r="AB7188">
        <v>0.69</v>
      </c>
      <c r="AC7188">
        <v>465</v>
      </c>
      <c r="AD7188">
        <v>0.5</v>
      </c>
      <c r="AE7188">
        <v>0.08</v>
      </c>
      <c r="AF7188">
        <v>25</v>
      </c>
      <c r="AG7188">
        <v>1160</v>
      </c>
      <c r="AH7188">
        <v>8</v>
      </c>
      <c r="AI7188">
        <v>1</v>
      </c>
      <c r="AJ7188">
        <v>3</v>
      </c>
      <c r="AK7188">
        <v>25</v>
      </c>
      <c r="AL7188">
        <v>7.0000000000000007E-2</v>
      </c>
      <c r="AM7188">
        <v>5</v>
      </c>
      <c r="AN7188">
        <v>5</v>
      </c>
      <c r="AO7188">
        <v>36</v>
      </c>
      <c r="AP7188">
        <v>5</v>
      </c>
      <c r="AQ7188">
        <v>28</v>
      </c>
    </row>
    <row r="7189" spans="1:43" hidden="1" x14ac:dyDescent="0.25">
      <c r="A7189" t="s">
        <v>25817</v>
      </c>
      <c r="B7189" t="s">
        <v>25818</v>
      </c>
      <c r="C7189" s="1" t="str">
        <f t="shared" si="502"/>
        <v>21:0134</v>
      </c>
      <c r="D7189" s="1" t="str">
        <f t="shared" si="503"/>
        <v>21:0078</v>
      </c>
      <c r="E7189" t="s">
        <v>25819</v>
      </c>
      <c r="F7189" t="s">
        <v>25820</v>
      </c>
      <c r="H7189">
        <v>52.2465653</v>
      </c>
      <c r="I7189">
        <v>-66.675977799999998</v>
      </c>
      <c r="J7189" s="1" t="str">
        <f t="shared" ref="J7189:J7252" si="504">HYPERLINK("http://geochem.nrcan.gc.ca/cdogs/content/kwd/kwd020044_e.htm", "Till")</f>
        <v>Till</v>
      </c>
      <c r="K7189" s="1" t="str">
        <f t="shared" si="501"/>
        <v>&lt;63 micron</v>
      </c>
      <c r="L7189">
        <v>0.1</v>
      </c>
      <c r="M7189">
        <v>1.84</v>
      </c>
      <c r="N7189">
        <v>4</v>
      </c>
      <c r="O7189">
        <v>170</v>
      </c>
      <c r="P7189">
        <v>0.25</v>
      </c>
      <c r="Q7189">
        <v>1</v>
      </c>
      <c r="R7189">
        <v>0.66</v>
      </c>
      <c r="S7189">
        <v>0.25</v>
      </c>
      <c r="T7189">
        <v>8</v>
      </c>
      <c r="U7189">
        <v>38</v>
      </c>
      <c r="V7189">
        <v>28</v>
      </c>
      <c r="W7189">
        <v>3.53</v>
      </c>
      <c r="X7189">
        <v>5</v>
      </c>
      <c r="Y7189">
        <v>0.5</v>
      </c>
      <c r="Z7189">
        <v>0.28999999999999998</v>
      </c>
      <c r="AA7189">
        <v>40</v>
      </c>
      <c r="AB7189">
        <v>0.89</v>
      </c>
      <c r="AC7189">
        <v>455</v>
      </c>
      <c r="AD7189">
        <v>0.5</v>
      </c>
      <c r="AE7189">
        <v>0.12</v>
      </c>
      <c r="AF7189">
        <v>19</v>
      </c>
      <c r="AG7189">
        <v>1050</v>
      </c>
      <c r="AH7189">
        <v>8</v>
      </c>
      <c r="AI7189">
        <v>1</v>
      </c>
      <c r="AJ7189">
        <v>8</v>
      </c>
      <c r="AK7189">
        <v>20</v>
      </c>
      <c r="AL7189">
        <v>0.15</v>
      </c>
      <c r="AM7189">
        <v>5</v>
      </c>
      <c r="AN7189">
        <v>5</v>
      </c>
      <c r="AO7189">
        <v>62</v>
      </c>
      <c r="AP7189">
        <v>5</v>
      </c>
      <c r="AQ7189">
        <v>56</v>
      </c>
    </row>
    <row r="7190" spans="1:43" hidden="1" x14ac:dyDescent="0.25">
      <c r="A7190" t="s">
        <v>25821</v>
      </c>
      <c r="B7190" t="s">
        <v>25822</v>
      </c>
      <c r="C7190" s="1" t="str">
        <f t="shared" si="502"/>
        <v>21:0134</v>
      </c>
      <c r="D7190" s="1" t="str">
        <f t="shared" si="503"/>
        <v>21:0078</v>
      </c>
      <c r="E7190" t="s">
        <v>25823</v>
      </c>
      <c r="F7190" t="s">
        <v>25824</v>
      </c>
      <c r="H7190">
        <v>52.115228000000002</v>
      </c>
      <c r="I7190">
        <v>-66.406730100000004</v>
      </c>
      <c r="J7190" s="1" t="str">
        <f t="shared" si="504"/>
        <v>Till</v>
      </c>
      <c r="K7190" s="1" t="str">
        <f t="shared" si="501"/>
        <v>&lt;63 micron</v>
      </c>
      <c r="L7190">
        <v>0.1</v>
      </c>
      <c r="M7190">
        <v>1.07</v>
      </c>
      <c r="N7190">
        <v>2</v>
      </c>
      <c r="O7190">
        <v>40</v>
      </c>
      <c r="P7190">
        <v>0.25</v>
      </c>
      <c r="Q7190">
        <v>1</v>
      </c>
      <c r="R7190">
        <v>0.69</v>
      </c>
      <c r="S7190">
        <v>0.25</v>
      </c>
      <c r="T7190">
        <v>7</v>
      </c>
      <c r="U7190">
        <v>29</v>
      </c>
      <c r="V7190">
        <v>13</v>
      </c>
      <c r="W7190">
        <v>2.71</v>
      </c>
      <c r="X7190">
        <v>5</v>
      </c>
      <c r="Y7190">
        <v>0.5</v>
      </c>
      <c r="Z7190">
        <v>0.12</v>
      </c>
      <c r="AA7190">
        <v>20</v>
      </c>
      <c r="AB7190">
        <v>0.41</v>
      </c>
      <c r="AC7190">
        <v>345</v>
      </c>
      <c r="AD7190">
        <v>0.5</v>
      </c>
      <c r="AE7190">
        <v>0.08</v>
      </c>
      <c r="AF7190">
        <v>14</v>
      </c>
      <c r="AG7190">
        <v>1400</v>
      </c>
      <c r="AH7190">
        <v>8</v>
      </c>
      <c r="AI7190">
        <v>1</v>
      </c>
      <c r="AJ7190">
        <v>4</v>
      </c>
      <c r="AK7190">
        <v>17</v>
      </c>
      <c r="AL7190">
        <v>0.06</v>
      </c>
      <c r="AM7190">
        <v>5</v>
      </c>
      <c r="AN7190">
        <v>5</v>
      </c>
      <c r="AO7190">
        <v>41</v>
      </c>
      <c r="AP7190">
        <v>5</v>
      </c>
      <c r="AQ7190">
        <v>24</v>
      </c>
    </row>
    <row r="7191" spans="1:43" hidden="1" x14ac:dyDescent="0.25">
      <c r="A7191" t="s">
        <v>25825</v>
      </c>
      <c r="B7191" t="s">
        <v>25826</v>
      </c>
      <c r="C7191" s="1" t="str">
        <f t="shared" si="502"/>
        <v>21:0134</v>
      </c>
      <c r="D7191" s="1" t="str">
        <f t="shared" si="503"/>
        <v>21:0078</v>
      </c>
      <c r="E7191" t="s">
        <v>25827</v>
      </c>
      <c r="F7191" t="s">
        <v>25828</v>
      </c>
      <c r="H7191">
        <v>52.085520600000002</v>
      </c>
      <c r="I7191">
        <v>-66.171081400000006</v>
      </c>
      <c r="J7191" s="1" t="str">
        <f t="shared" si="504"/>
        <v>Till</v>
      </c>
      <c r="K7191" s="1" t="str">
        <f t="shared" si="501"/>
        <v>&lt;63 micron</v>
      </c>
      <c r="L7191">
        <v>0.1</v>
      </c>
      <c r="M7191">
        <v>1.32</v>
      </c>
      <c r="N7191">
        <v>2</v>
      </c>
      <c r="O7191">
        <v>70</v>
      </c>
      <c r="P7191">
        <v>0.25</v>
      </c>
      <c r="Q7191">
        <v>1</v>
      </c>
      <c r="R7191">
        <v>0.8</v>
      </c>
      <c r="S7191">
        <v>0.25</v>
      </c>
      <c r="T7191">
        <v>5</v>
      </c>
      <c r="U7191">
        <v>22</v>
      </c>
      <c r="V7191">
        <v>19</v>
      </c>
      <c r="W7191">
        <v>2.83</v>
      </c>
      <c r="X7191">
        <v>5</v>
      </c>
      <c r="Y7191">
        <v>1</v>
      </c>
      <c r="Z7191">
        <v>0.14000000000000001</v>
      </c>
      <c r="AA7191">
        <v>30</v>
      </c>
      <c r="AB7191">
        <v>0.46</v>
      </c>
      <c r="AC7191">
        <v>360</v>
      </c>
      <c r="AD7191">
        <v>0.5</v>
      </c>
      <c r="AE7191">
        <v>0.06</v>
      </c>
      <c r="AF7191">
        <v>12</v>
      </c>
      <c r="AG7191">
        <v>1250</v>
      </c>
      <c r="AH7191">
        <v>2</v>
      </c>
      <c r="AI7191">
        <v>1</v>
      </c>
      <c r="AJ7191">
        <v>6</v>
      </c>
      <c r="AK7191">
        <v>20</v>
      </c>
      <c r="AL7191">
        <v>0.09</v>
      </c>
      <c r="AM7191">
        <v>5</v>
      </c>
      <c r="AN7191">
        <v>5</v>
      </c>
      <c r="AO7191">
        <v>48</v>
      </c>
      <c r="AP7191">
        <v>5</v>
      </c>
      <c r="AQ7191">
        <v>26</v>
      </c>
    </row>
    <row r="7192" spans="1:43" hidden="1" x14ac:dyDescent="0.25">
      <c r="A7192" t="s">
        <v>25829</v>
      </c>
      <c r="B7192" t="s">
        <v>25830</v>
      </c>
      <c r="C7192" s="1" t="str">
        <f t="shared" si="502"/>
        <v>21:0134</v>
      </c>
      <c r="D7192" s="1" t="str">
        <f t="shared" si="503"/>
        <v>21:0078</v>
      </c>
      <c r="E7192" t="s">
        <v>25831</v>
      </c>
      <c r="F7192" t="s">
        <v>25832</v>
      </c>
      <c r="H7192">
        <v>53.297948699999999</v>
      </c>
      <c r="I7192">
        <v>-62.846177500000003</v>
      </c>
      <c r="J7192" s="1" t="str">
        <f t="shared" si="504"/>
        <v>Till</v>
      </c>
      <c r="K7192" s="1" t="str">
        <f t="shared" si="501"/>
        <v>&lt;63 micron</v>
      </c>
      <c r="L7192">
        <v>0.1</v>
      </c>
      <c r="M7192">
        <v>1.32</v>
      </c>
      <c r="N7192">
        <v>1</v>
      </c>
      <c r="O7192">
        <v>70</v>
      </c>
      <c r="P7192">
        <v>0.25</v>
      </c>
      <c r="Q7192">
        <v>1</v>
      </c>
      <c r="R7192">
        <v>0.56000000000000005</v>
      </c>
      <c r="S7192">
        <v>0.25</v>
      </c>
      <c r="T7192">
        <v>8</v>
      </c>
      <c r="U7192">
        <v>43</v>
      </c>
      <c r="V7192">
        <v>55</v>
      </c>
      <c r="W7192">
        <v>2.4</v>
      </c>
      <c r="X7192">
        <v>10</v>
      </c>
      <c r="Y7192">
        <v>0.5</v>
      </c>
      <c r="Z7192">
        <v>0.19</v>
      </c>
      <c r="AA7192">
        <v>60</v>
      </c>
      <c r="AB7192">
        <v>0.54</v>
      </c>
      <c r="AC7192">
        <v>250</v>
      </c>
      <c r="AD7192">
        <v>0.5</v>
      </c>
      <c r="AE7192">
        <v>0.03</v>
      </c>
      <c r="AF7192">
        <v>16</v>
      </c>
      <c r="AG7192">
        <v>1130</v>
      </c>
      <c r="AH7192">
        <v>2</v>
      </c>
      <c r="AI7192">
        <v>4</v>
      </c>
      <c r="AJ7192">
        <v>6</v>
      </c>
      <c r="AK7192">
        <v>24</v>
      </c>
      <c r="AL7192">
        <v>0.12</v>
      </c>
      <c r="AM7192">
        <v>5</v>
      </c>
      <c r="AN7192">
        <v>5</v>
      </c>
      <c r="AO7192">
        <v>58</v>
      </c>
      <c r="AP7192">
        <v>5</v>
      </c>
      <c r="AQ7192">
        <v>26</v>
      </c>
    </row>
    <row r="7193" spans="1:43" hidden="1" x14ac:dyDescent="0.25">
      <c r="A7193" t="s">
        <v>25833</v>
      </c>
      <c r="B7193" t="s">
        <v>25834</v>
      </c>
      <c r="C7193" s="1" t="str">
        <f t="shared" si="502"/>
        <v>21:0134</v>
      </c>
      <c r="D7193" s="1" t="str">
        <f t="shared" si="503"/>
        <v>21:0078</v>
      </c>
      <c r="E7193" t="s">
        <v>25835</v>
      </c>
      <c r="F7193" t="s">
        <v>25836</v>
      </c>
      <c r="H7193">
        <v>52.0407382</v>
      </c>
      <c r="I7193">
        <v>-66.141535399999995</v>
      </c>
      <c r="J7193" s="1" t="str">
        <f t="shared" si="504"/>
        <v>Till</v>
      </c>
      <c r="K7193" s="1" t="str">
        <f t="shared" si="501"/>
        <v>&lt;63 micron</v>
      </c>
      <c r="L7193">
        <v>0.1</v>
      </c>
      <c r="M7193">
        <v>1.04</v>
      </c>
      <c r="N7193">
        <v>1</v>
      </c>
      <c r="O7193">
        <v>20</v>
      </c>
      <c r="P7193">
        <v>0.25</v>
      </c>
      <c r="Q7193">
        <v>1</v>
      </c>
      <c r="R7193">
        <v>0.63</v>
      </c>
      <c r="S7193">
        <v>0.25</v>
      </c>
      <c r="T7193">
        <v>3</v>
      </c>
      <c r="U7193">
        <v>20</v>
      </c>
      <c r="V7193">
        <v>0.5</v>
      </c>
      <c r="W7193">
        <v>2.37</v>
      </c>
      <c r="X7193">
        <v>5</v>
      </c>
      <c r="Y7193">
        <v>0.5</v>
      </c>
      <c r="Z7193">
        <v>0.06</v>
      </c>
      <c r="AA7193">
        <v>20</v>
      </c>
      <c r="AB7193">
        <v>0.31</v>
      </c>
      <c r="AC7193">
        <v>295</v>
      </c>
      <c r="AD7193">
        <v>0.5</v>
      </c>
      <c r="AE7193">
        <v>0.09</v>
      </c>
      <c r="AF7193">
        <v>8</v>
      </c>
      <c r="AG7193">
        <v>1500</v>
      </c>
      <c r="AH7193">
        <v>126</v>
      </c>
      <c r="AI7193">
        <v>1</v>
      </c>
      <c r="AJ7193">
        <v>4</v>
      </c>
      <c r="AK7193">
        <v>14</v>
      </c>
      <c r="AL7193">
        <v>7.0000000000000007E-2</v>
      </c>
      <c r="AM7193">
        <v>5</v>
      </c>
      <c r="AN7193">
        <v>5</v>
      </c>
      <c r="AO7193">
        <v>39</v>
      </c>
      <c r="AP7193">
        <v>5</v>
      </c>
      <c r="AQ7193">
        <v>22</v>
      </c>
    </row>
    <row r="7194" spans="1:43" hidden="1" x14ac:dyDescent="0.25">
      <c r="A7194" t="s">
        <v>25837</v>
      </c>
      <c r="B7194" t="s">
        <v>25838</v>
      </c>
      <c r="C7194" s="1" t="str">
        <f t="shared" si="502"/>
        <v>21:0134</v>
      </c>
      <c r="D7194" s="1" t="str">
        <f t="shared" si="503"/>
        <v>21:0078</v>
      </c>
      <c r="E7194" t="s">
        <v>25839</v>
      </c>
      <c r="F7194" t="s">
        <v>25840</v>
      </c>
      <c r="H7194">
        <v>52.073114099999998</v>
      </c>
      <c r="I7194">
        <v>-66.004024700000002</v>
      </c>
      <c r="J7194" s="1" t="str">
        <f t="shared" si="504"/>
        <v>Till</v>
      </c>
      <c r="K7194" s="1" t="str">
        <f t="shared" si="501"/>
        <v>&lt;63 micron</v>
      </c>
      <c r="L7194">
        <v>0.1</v>
      </c>
      <c r="M7194">
        <v>0.94</v>
      </c>
      <c r="N7194">
        <v>1</v>
      </c>
      <c r="O7194">
        <v>30</v>
      </c>
      <c r="P7194">
        <v>0.25</v>
      </c>
      <c r="Q7194">
        <v>1</v>
      </c>
      <c r="R7194">
        <v>0.75</v>
      </c>
      <c r="S7194">
        <v>0.25</v>
      </c>
      <c r="T7194">
        <v>3</v>
      </c>
      <c r="U7194">
        <v>25</v>
      </c>
      <c r="V7194">
        <v>3</v>
      </c>
      <c r="W7194">
        <v>2.2400000000000002</v>
      </c>
      <c r="X7194">
        <v>5</v>
      </c>
      <c r="Y7194">
        <v>1</v>
      </c>
      <c r="Z7194">
        <v>0.09</v>
      </c>
      <c r="AA7194">
        <v>20</v>
      </c>
      <c r="AB7194">
        <v>0.33</v>
      </c>
      <c r="AC7194">
        <v>295</v>
      </c>
      <c r="AD7194">
        <v>0.5</v>
      </c>
      <c r="AE7194">
        <v>0.08</v>
      </c>
      <c r="AF7194">
        <v>8</v>
      </c>
      <c r="AG7194">
        <v>1620</v>
      </c>
      <c r="AH7194">
        <v>8</v>
      </c>
      <c r="AI7194">
        <v>1</v>
      </c>
      <c r="AJ7194">
        <v>4</v>
      </c>
      <c r="AK7194">
        <v>29</v>
      </c>
      <c r="AL7194">
        <v>0.08</v>
      </c>
      <c r="AM7194">
        <v>5</v>
      </c>
      <c r="AN7194">
        <v>5</v>
      </c>
      <c r="AO7194">
        <v>45</v>
      </c>
      <c r="AP7194">
        <v>5</v>
      </c>
      <c r="AQ7194">
        <v>18</v>
      </c>
    </row>
    <row r="7195" spans="1:43" hidden="1" x14ac:dyDescent="0.25">
      <c r="A7195" t="s">
        <v>25841</v>
      </c>
      <c r="B7195" t="s">
        <v>25842</v>
      </c>
      <c r="C7195" s="1" t="str">
        <f t="shared" si="502"/>
        <v>21:0134</v>
      </c>
      <c r="D7195" s="1" t="str">
        <f t="shared" si="503"/>
        <v>21:0078</v>
      </c>
      <c r="E7195" t="s">
        <v>25843</v>
      </c>
      <c r="F7195" t="s">
        <v>25844</v>
      </c>
      <c r="H7195">
        <v>52.105998499999998</v>
      </c>
      <c r="I7195">
        <v>-65.843519599999993</v>
      </c>
      <c r="J7195" s="1" t="str">
        <f t="shared" si="504"/>
        <v>Till</v>
      </c>
      <c r="K7195" s="1" t="str">
        <f t="shared" si="501"/>
        <v>&lt;63 micron</v>
      </c>
      <c r="L7195">
        <v>0.1</v>
      </c>
      <c r="M7195">
        <v>1.04</v>
      </c>
      <c r="N7195">
        <v>1</v>
      </c>
      <c r="O7195">
        <v>40</v>
      </c>
      <c r="P7195">
        <v>0.25</v>
      </c>
      <c r="Q7195">
        <v>1</v>
      </c>
      <c r="R7195">
        <v>0.76</v>
      </c>
      <c r="S7195">
        <v>0.25</v>
      </c>
      <c r="T7195">
        <v>4</v>
      </c>
      <c r="U7195">
        <v>28</v>
      </c>
      <c r="V7195">
        <v>16</v>
      </c>
      <c r="W7195">
        <v>2.54</v>
      </c>
      <c r="X7195">
        <v>5</v>
      </c>
      <c r="Y7195">
        <v>1</v>
      </c>
      <c r="Z7195">
        <v>0.12</v>
      </c>
      <c r="AA7195">
        <v>30</v>
      </c>
      <c r="AB7195">
        <v>0.39</v>
      </c>
      <c r="AC7195">
        <v>305</v>
      </c>
      <c r="AD7195">
        <v>0.5</v>
      </c>
      <c r="AE7195">
        <v>0.09</v>
      </c>
      <c r="AF7195">
        <v>13</v>
      </c>
      <c r="AG7195">
        <v>1690</v>
      </c>
      <c r="AH7195">
        <v>6</v>
      </c>
      <c r="AI7195">
        <v>1</v>
      </c>
      <c r="AJ7195">
        <v>5</v>
      </c>
      <c r="AK7195">
        <v>18</v>
      </c>
      <c r="AL7195">
        <v>0.08</v>
      </c>
      <c r="AM7195">
        <v>5</v>
      </c>
      <c r="AN7195">
        <v>5</v>
      </c>
      <c r="AO7195">
        <v>44</v>
      </c>
      <c r="AP7195">
        <v>5</v>
      </c>
      <c r="AQ7195">
        <v>22</v>
      </c>
    </row>
    <row r="7196" spans="1:43" hidden="1" x14ac:dyDescent="0.25">
      <c r="A7196" t="s">
        <v>25845</v>
      </c>
      <c r="B7196" t="s">
        <v>25846</v>
      </c>
      <c r="C7196" s="1" t="str">
        <f t="shared" si="502"/>
        <v>21:0134</v>
      </c>
      <c r="D7196" s="1" t="str">
        <f t="shared" si="503"/>
        <v>21:0078</v>
      </c>
      <c r="E7196" t="s">
        <v>25847</v>
      </c>
      <c r="F7196" t="s">
        <v>25848</v>
      </c>
      <c r="H7196">
        <v>51.998768099999999</v>
      </c>
      <c r="I7196">
        <v>-65.651970500000004</v>
      </c>
      <c r="J7196" s="1" t="str">
        <f t="shared" si="504"/>
        <v>Till</v>
      </c>
      <c r="K7196" s="1" t="str">
        <f t="shared" si="501"/>
        <v>&lt;63 micron</v>
      </c>
      <c r="L7196">
        <v>0.1</v>
      </c>
      <c r="M7196">
        <v>1.2</v>
      </c>
      <c r="N7196">
        <v>2</v>
      </c>
      <c r="O7196">
        <v>70</v>
      </c>
      <c r="P7196">
        <v>0.25</v>
      </c>
      <c r="Q7196">
        <v>1</v>
      </c>
      <c r="R7196">
        <v>0.53</v>
      </c>
      <c r="S7196">
        <v>0.25</v>
      </c>
      <c r="T7196">
        <v>5</v>
      </c>
      <c r="U7196">
        <v>42</v>
      </c>
      <c r="V7196">
        <v>7</v>
      </c>
      <c r="W7196">
        <v>2.72</v>
      </c>
      <c r="X7196">
        <v>5</v>
      </c>
      <c r="Y7196">
        <v>0.5</v>
      </c>
      <c r="Z7196">
        <v>0.14000000000000001</v>
      </c>
      <c r="AA7196">
        <v>20</v>
      </c>
      <c r="AB7196">
        <v>0.43</v>
      </c>
      <c r="AC7196">
        <v>235</v>
      </c>
      <c r="AD7196">
        <v>0.5</v>
      </c>
      <c r="AE7196">
        <v>0.04</v>
      </c>
      <c r="AF7196">
        <v>15</v>
      </c>
      <c r="AG7196">
        <v>810</v>
      </c>
      <c r="AH7196">
        <v>2</v>
      </c>
      <c r="AI7196">
        <v>1</v>
      </c>
      <c r="AJ7196">
        <v>4</v>
      </c>
      <c r="AK7196">
        <v>21</v>
      </c>
      <c r="AL7196">
        <v>0.12</v>
      </c>
      <c r="AM7196">
        <v>5</v>
      </c>
      <c r="AN7196">
        <v>5</v>
      </c>
      <c r="AO7196">
        <v>65</v>
      </c>
      <c r="AP7196">
        <v>5</v>
      </c>
      <c r="AQ7196">
        <v>24</v>
      </c>
    </row>
    <row r="7197" spans="1:43" hidden="1" x14ac:dyDescent="0.25">
      <c r="A7197" t="s">
        <v>25849</v>
      </c>
      <c r="B7197" t="s">
        <v>25850</v>
      </c>
      <c r="C7197" s="1" t="str">
        <f t="shared" si="502"/>
        <v>21:0134</v>
      </c>
      <c r="D7197" s="1" t="str">
        <f t="shared" si="503"/>
        <v>21:0078</v>
      </c>
      <c r="E7197" t="s">
        <v>25851</v>
      </c>
      <c r="F7197" t="s">
        <v>25852</v>
      </c>
      <c r="H7197">
        <v>52.061144200000001</v>
      </c>
      <c r="I7197">
        <v>-65.471687399999993</v>
      </c>
      <c r="J7197" s="1" t="str">
        <f t="shared" si="504"/>
        <v>Till</v>
      </c>
      <c r="K7197" s="1" t="str">
        <f t="shared" si="501"/>
        <v>&lt;63 micron</v>
      </c>
      <c r="L7197">
        <v>0.1</v>
      </c>
      <c r="M7197">
        <v>1.28</v>
      </c>
      <c r="N7197">
        <v>1</v>
      </c>
      <c r="O7197">
        <v>60</v>
      </c>
      <c r="P7197">
        <v>0.25</v>
      </c>
      <c r="Q7197">
        <v>1</v>
      </c>
      <c r="R7197">
        <v>0.64</v>
      </c>
      <c r="S7197">
        <v>0.25</v>
      </c>
      <c r="T7197">
        <v>6</v>
      </c>
      <c r="U7197">
        <v>44</v>
      </c>
      <c r="V7197">
        <v>15</v>
      </c>
      <c r="W7197">
        <v>2.74</v>
      </c>
      <c r="X7197">
        <v>5</v>
      </c>
      <c r="Y7197">
        <v>1</v>
      </c>
      <c r="Z7197">
        <v>0.14000000000000001</v>
      </c>
      <c r="AA7197">
        <v>30</v>
      </c>
      <c r="AB7197">
        <v>0.44</v>
      </c>
      <c r="AC7197">
        <v>245</v>
      </c>
      <c r="AD7197">
        <v>0.5</v>
      </c>
      <c r="AE7197">
        <v>0.1</v>
      </c>
      <c r="AF7197">
        <v>17</v>
      </c>
      <c r="AG7197">
        <v>1390</v>
      </c>
      <c r="AH7197">
        <v>6</v>
      </c>
      <c r="AI7197">
        <v>1</v>
      </c>
      <c r="AJ7197">
        <v>5</v>
      </c>
      <c r="AK7197">
        <v>23</v>
      </c>
      <c r="AL7197">
        <v>0.11</v>
      </c>
      <c r="AM7197">
        <v>5</v>
      </c>
      <c r="AN7197">
        <v>5</v>
      </c>
      <c r="AO7197">
        <v>65</v>
      </c>
      <c r="AP7197">
        <v>5</v>
      </c>
      <c r="AQ7197">
        <v>22</v>
      </c>
    </row>
    <row r="7198" spans="1:43" hidden="1" x14ac:dyDescent="0.25">
      <c r="A7198" t="s">
        <v>25853</v>
      </c>
      <c r="B7198" t="s">
        <v>25854</v>
      </c>
      <c r="C7198" s="1" t="str">
        <f t="shared" si="502"/>
        <v>21:0134</v>
      </c>
      <c r="D7198" s="1" t="str">
        <f t="shared" si="503"/>
        <v>21:0078</v>
      </c>
      <c r="E7198" t="s">
        <v>25855</v>
      </c>
      <c r="F7198" t="s">
        <v>25856</v>
      </c>
      <c r="H7198">
        <v>52.159413399999998</v>
      </c>
      <c r="I7198">
        <v>-65.438089399999996</v>
      </c>
      <c r="J7198" s="1" t="str">
        <f t="shared" si="504"/>
        <v>Till</v>
      </c>
      <c r="K7198" s="1" t="str">
        <f t="shared" si="501"/>
        <v>&lt;63 micron</v>
      </c>
      <c r="L7198">
        <v>0.1</v>
      </c>
      <c r="M7198">
        <v>1.59</v>
      </c>
      <c r="N7198">
        <v>1</v>
      </c>
      <c r="O7198">
        <v>60</v>
      </c>
      <c r="P7198">
        <v>0.25</v>
      </c>
      <c r="Q7198">
        <v>1</v>
      </c>
      <c r="R7198">
        <v>0.46</v>
      </c>
      <c r="S7198">
        <v>0.25</v>
      </c>
      <c r="T7198">
        <v>6</v>
      </c>
      <c r="U7198">
        <v>52</v>
      </c>
      <c r="V7198">
        <v>17</v>
      </c>
      <c r="W7198">
        <v>3.08</v>
      </c>
      <c r="X7198">
        <v>5</v>
      </c>
      <c r="Y7198">
        <v>0.5</v>
      </c>
      <c r="Z7198">
        <v>0.14000000000000001</v>
      </c>
      <c r="AA7198">
        <v>20</v>
      </c>
      <c r="AB7198">
        <v>0.46</v>
      </c>
      <c r="AC7198">
        <v>215</v>
      </c>
      <c r="AD7198">
        <v>0.5</v>
      </c>
      <c r="AE7198">
        <v>0.1</v>
      </c>
      <c r="AF7198">
        <v>21</v>
      </c>
      <c r="AG7198">
        <v>990</v>
      </c>
      <c r="AH7198">
        <v>18</v>
      </c>
      <c r="AI7198">
        <v>1</v>
      </c>
      <c r="AJ7198">
        <v>4</v>
      </c>
      <c r="AK7198">
        <v>19</v>
      </c>
      <c r="AL7198">
        <v>0.12</v>
      </c>
      <c r="AM7198">
        <v>5</v>
      </c>
      <c r="AN7198">
        <v>5</v>
      </c>
      <c r="AO7198">
        <v>74</v>
      </c>
      <c r="AP7198">
        <v>5</v>
      </c>
      <c r="AQ7198">
        <v>22</v>
      </c>
    </row>
    <row r="7199" spans="1:43" hidden="1" x14ac:dyDescent="0.25">
      <c r="A7199" t="s">
        <v>25857</v>
      </c>
      <c r="B7199" t="s">
        <v>25858</v>
      </c>
      <c r="C7199" s="1" t="str">
        <f t="shared" si="502"/>
        <v>21:0134</v>
      </c>
      <c r="D7199" s="1" t="str">
        <f t="shared" si="503"/>
        <v>21:0078</v>
      </c>
      <c r="E7199" t="s">
        <v>25859</v>
      </c>
      <c r="F7199" t="s">
        <v>25860</v>
      </c>
      <c r="H7199">
        <v>52.239052100000002</v>
      </c>
      <c r="I7199">
        <v>-65.346803699999995</v>
      </c>
      <c r="J7199" s="1" t="str">
        <f t="shared" si="504"/>
        <v>Till</v>
      </c>
      <c r="K7199" s="1" t="str">
        <f t="shared" ref="K7199:K7262" si="505">HYPERLINK("http://geochem.nrcan.gc.ca/cdogs/content/kwd/kwd080004_e.htm", "&lt;63 micron")</f>
        <v>&lt;63 micron</v>
      </c>
      <c r="L7199">
        <v>0.1</v>
      </c>
      <c r="M7199">
        <v>1.56</v>
      </c>
      <c r="N7199">
        <v>2</v>
      </c>
      <c r="O7199">
        <v>80</v>
      </c>
      <c r="P7199">
        <v>0.25</v>
      </c>
      <c r="Q7199">
        <v>1</v>
      </c>
      <c r="R7199">
        <v>0.72</v>
      </c>
      <c r="S7199">
        <v>0.25</v>
      </c>
      <c r="T7199">
        <v>6</v>
      </c>
      <c r="U7199">
        <v>44</v>
      </c>
      <c r="V7199">
        <v>9</v>
      </c>
      <c r="W7199">
        <v>2.88</v>
      </c>
      <c r="X7199">
        <v>5</v>
      </c>
      <c r="Y7199">
        <v>0.5</v>
      </c>
      <c r="Z7199">
        <v>0.16</v>
      </c>
      <c r="AA7199">
        <v>20</v>
      </c>
      <c r="AB7199">
        <v>0.53</v>
      </c>
      <c r="AC7199">
        <v>265</v>
      </c>
      <c r="AD7199">
        <v>0.5</v>
      </c>
      <c r="AE7199">
        <v>0.13</v>
      </c>
      <c r="AF7199">
        <v>16</v>
      </c>
      <c r="AG7199">
        <v>1700</v>
      </c>
      <c r="AH7199">
        <v>18</v>
      </c>
      <c r="AI7199">
        <v>1</v>
      </c>
      <c r="AJ7199">
        <v>6</v>
      </c>
      <c r="AK7199">
        <v>26</v>
      </c>
      <c r="AL7199">
        <v>0.11</v>
      </c>
      <c r="AM7199">
        <v>5</v>
      </c>
      <c r="AN7199">
        <v>5</v>
      </c>
      <c r="AO7199">
        <v>75</v>
      </c>
      <c r="AP7199">
        <v>5</v>
      </c>
      <c r="AQ7199">
        <v>26</v>
      </c>
    </row>
    <row r="7200" spans="1:43" hidden="1" x14ac:dyDescent="0.25">
      <c r="A7200" t="s">
        <v>25861</v>
      </c>
      <c r="B7200" t="s">
        <v>25862</v>
      </c>
      <c r="C7200" s="1" t="str">
        <f t="shared" si="502"/>
        <v>21:0134</v>
      </c>
      <c r="D7200" s="1" t="str">
        <f t="shared" si="503"/>
        <v>21:0078</v>
      </c>
      <c r="E7200" t="s">
        <v>25863</v>
      </c>
      <c r="F7200" t="s">
        <v>25864</v>
      </c>
      <c r="H7200">
        <v>52.379765599999999</v>
      </c>
      <c r="I7200">
        <v>-65.183937799999995</v>
      </c>
      <c r="J7200" s="1" t="str">
        <f t="shared" si="504"/>
        <v>Till</v>
      </c>
      <c r="K7200" s="1" t="str">
        <f t="shared" si="505"/>
        <v>&lt;63 micron</v>
      </c>
      <c r="L7200">
        <v>0.1</v>
      </c>
      <c r="M7200">
        <v>2.0299999999999998</v>
      </c>
      <c r="N7200">
        <v>1</v>
      </c>
      <c r="O7200">
        <v>140</v>
      </c>
      <c r="P7200">
        <v>0.25</v>
      </c>
      <c r="Q7200">
        <v>1</v>
      </c>
      <c r="R7200">
        <v>0.76</v>
      </c>
      <c r="S7200">
        <v>0.25</v>
      </c>
      <c r="T7200">
        <v>9</v>
      </c>
      <c r="U7200">
        <v>53</v>
      </c>
      <c r="V7200">
        <v>26</v>
      </c>
      <c r="W7200">
        <v>3.15</v>
      </c>
      <c r="X7200">
        <v>5</v>
      </c>
      <c r="Y7200">
        <v>0.5</v>
      </c>
      <c r="Z7200">
        <v>0.32</v>
      </c>
      <c r="AA7200">
        <v>30</v>
      </c>
      <c r="AB7200">
        <v>0.66</v>
      </c>
      <c r="AC7200">
        <v>365</v>
      </c>
      <c r="AD7200">
        <v>0.5</v>
      </c>
      <c r="AE7200">
        <v>0.08</v>
      </c>
      <c r="AF7200">
        <v>22</v>
      </c>
      <c r="AG7200">
        <v>1180</v>
      </c>
      <c r="AH7200">
        <v>4</v>
      </c>
      <c r="AI7200">
        <v>1</v>
      </c>
      <c r="AJ7200">
        <v>7</v>
      </c>
      <c r="AK7200">
        <v>31</v>
      </c>
      <c r="AL7200">
        <v>0.15</v>
      </c>
      <c r="AM7200">
        <v>5</v>
      </c>
      <c r="AN7200">
        <v>5</v>
      </c>
      <c r="AO7200">
        <v>82</v>
      </c>
      <c r="AP7200">
        <v>5</v>
      </c>
      <c r="AQ7200">
        <v>38</v>
      </c>
    </row>
    <row r="7201" spans="1:43" hidden="1" x14ac:dyDescent="0.25">
      <c r="A7201" t="s">
        <v>25865</v>
      </c>
      <c r="B7201" t="s">
        <v>25866</v>
      </c>
      <c r="C7201" s="1" t="str">
        <f t="shared" si="502"/>
        <v>21:0134</v>
      </c>
      <c r="D7201" s="1" t="str">
        <f t="shared" si="503"/>
        <v>21:0078</v>
      </c>
      <c r="E7201" t="s">
        <v>25867</v>
      </c>
      <c r="F7201" t="s">
        <v>25868</v>
      </c>
      <c r="H7201">
        <v>52.542387400000003</v>
      </c>
      <c r="I7201">
        <v>-65.196408899999994</v>
      </c>
      <c r="J7201" s="1" t="str">
        <f t="shared" si="504"/>
        <v>Till</v>
      </c>
      <c r="K7201" s="1" t="str">
        <f t="shared" si="505"/>
        <v>&lt;63 micron</v>
      </c>
      <c r="L7201">
        <v>0.1</v>
      </c>
      <c r="M7201">
        <v>1.24</v>
      </c>
      <c r="N7201">
        <v>1</v>
      </c>
      <c r="O7201">
        <v>40</v>
      </c>
      <c r="P7201">
        <v>0.25</v>
      </c>
      <c r="Q7201">
        <v>1</v>
      </c>
      <c r="R7201">
        <v>0.44</v>
      </c>
      <c r="S7201">
        <v>0.25</v>
      </c>
      <c r="T7201">
        <v>4</v>
      </c>
      <c r="U7201">
        <v>39</v>
      </c>
      <c r="V7201">
        <v>7</v>
      </c>
      <c r="W7201">
        <v>2.15</v>
      </c>
      <c r="X7201">
        <v>5</v>
      </c>
      <c r="Y7201">
        <v>0.5</v>
      </c>
      <c r="Z7201">
        <v>0.11</v>
      </c>
      <c r="AA7201">
        <v>20</v>
      </c>
      <c r="AB7201">
        <v>0.33</v>
      </c>
      <c r="AC7201">
        <v>145</v>
      </c>
      <c r="AD7201">
        <v>0.5</v>
      </c>
      <c r="AE7201">
        <v>0.1</v>
      </c>
      <c r="AF7201">
        <v>14</v>
      </c>
      <c r="AG7201">
        <v>1320</v>
      </c>
      <c r="AH7201">
        <v>18</v>
      </c>
      <c r="AI7201">
        <v>1</v>
      </c>
      <c r="AJ7201">
        <v>3</v>
      </c>
      <c r="AK7201">
        <v>16</v>
      </c>
      <c r="AL7201">
        <v>0.09</v>
      </c>
      <c r="AM7201">
        <v>5</v>
      </c>
      <c r="AN7201">
        <v>5</v>
      </c>
      <c r="AO7201">
        <v>53</v>
      </c>
      <c r="AP7201">
        <v>5</v>
      </c>
      <c r="AQ7201">
        <v>20</v>
      </c>
    </row>
    <row r="7202" spans="1:43" hidden="1" x14ac:dyDescent="0.25">
      <c r="A7202" t="s">
        <v>25869</v>
      </c>
      <c r="B7202" t="s">
        <v>25870</v>
      </c>
      <c r="C7202" s="1" t="str">
        <f t="shared" si="502"/>
        <v>21:0134</v>
      </c>
      <c r="D7202" s="1" t="str">
        <f t="shared" si="503"/>
        <v>21:0078</v>
      </c>
      <c r="E7202" t="s">
        <v>25871</v>
      </c>
      <c r="F7202" t="s">
        <v>25872</v>
      </c>
      <c r="H7202">
        <v>53.094701399999998</v>
      </c>
      <c r="I7202">
        <v>-66.723461</v>
      </c>
      <c r="J7202" s="1" t="str">
        <f t="shared" si="504"/>
        <v>Till</v>
      </c>
      <c r="K7202" s="1" t="str">
        <f t="shared" si="505"/>
        <v>&lt;63 micron</v>
      </c>
      <c r="L7202">
        <v>0.1</v>
      </c>
      <c r="M7202">
        <v>2.13</v>
      </c>
      <c r="N7202">
        <v>2</v>
      </c>
      <c r="O7202">
        <v>80</v>
      </c>
      <c r="P7202">
        <v>0.25</v>
      </c>
      <c r="Q7202">
        <v>1</v>
      </c>
      <c r="R7202">
        <v>0.2</v>
      </c>
      <c r="S7202">
        <v>0.25</v>
      </c>
      <c r="T7202">
        <v>6</v>
      </c>
      <c r="U7202">
        <v>102</v>
      </c>
      <c r="V7202">
        <v>0.5</v>
      </c>
      <c r="W7202">
        <v>6.08</v>
      </c>
      <c r="X7202">
        <v>5</v>
      </c>
      <c r="Y7202">
        <v>0.5</v>
      </c>
      <c r="Z7202">
        <v>0.3</v>
      </c>
      <c r="AA7202">
        <v>10</v>
      </c>
      <c r="AB7202">
        <v>0.66</v>
      </c>
      <c r="AC7202">
        <v>405</v>
      </c>
      <c r="AD7202">
        <v>0.5</v>
      </c>
      <c r="AE7202">
        <v>0.21</v>
      </c>
      <c r="AF7202">
        <v>28</v>
      </c>
      <c r="AG7202">
        <v>2140</v>
      </c>
      <c r="AH7202">
        <v>18</v>
      </c>
      <c r="AI7202">
        <v>1</v>
      </c>
      <c r="AJ7202">
        <v>2</v>
      </c>
      <c r="AK7202">
        <v>14</v>
      </c>
      <c r="AL7202">
        <v>0.12</v>
      </c>
      <c r="AM7202">
        <v>5</v>
      </c>
      <c r="AN7202">
        <v>5</v>
      </c>
      <c r="AO7202">
        <v>46</v>
      </c>
      <c r="AP7202">
        <v>5</v>
      </c>
      <c r="AQ7202">
        <v>40</v>
      </c>
    </row>
    <row r="7203" spans="1:43" hidden="1" x14ac:dyDescent="0.25">
      <c r="A7203" t="s">
        <v>25873</v>
      </c>
      <c r="B7203" t="s">
        <v>25874</v>
      </c>
      <c r="C7203" s="1" t="str">
        <f t="shared" ref="C7203:C7266" si="506">HYPERLINK("http://geochem.nrcan.gc.ca/cdogs/content/bdl/bdl210134_e.htm", "21:0134")</f>
        <v>21:0134</v>
      </c>
      <c r="D7203" s="1" t="str">
        <f t="shared" ref="D7203:D7266" si="507">HYPERLINK("http://geochem.nrcan.gc.ca/cdogs/content/svy/svy210078_e.htm", "21:0078")</f>
        <v>21:0078</v>
      </c>
      <c r="E7203" t="s">
        <v>25875</v>
      </c>
      <c r="F7203" t="s">
        <v>25876</v>
      </c>
      <c r="H7203">
        <v>53.289714600000003</v>
      </c>
      <c r="I7203">
        <v>-62.7588255</v>
      </c>
      <c r="J7203" s="1" t="str">
        <f t="shared" si="504"/>
        <v>Till</v>
      </c>
      <c r="K7203" s="1" t="str">
        <f t="shared" si="505"/>
        <v>&lt;63 micron</v>
      </c>
      <c r="L7203">
        <v>0.1</v>
      </c>
      <c r="M7203">
        <v>1.03</v>
      </c>
      <c r="N7203">
        <v>1</v>
      </c>
      <c r="O7203">
        <v>70</v>
      </c>
      <c r="P7203">
        <v>0.25</v>
      </c>
      <c r="Q7203">
        <v>1</v>
      </c>
      <c r="R7203">
        <v>0.4</v>
      </c>
      <c r="S7203">
        <v>0.25</v>
      </c>
      <c r="T7203">
        <v>7</v>
      </c>
      <c r="U7203">
        <v>50</v>
      </c>
      <c r="V7203">
        <v>30</v>
      </c>
      <c r="W7203">
        <v>2.2400000000000002</v>
      </c>
      <c r="X7203">
        <v>10</v>
      </c>
      <c r="Y7203">
        <v>0.5</v>
      </c>
      <c r="Z7203">
        <v>0.26</v>
      </c>
      <c r="AA7203">
        <v>60</v>
      </c>
      <c r="AB7203">
        <v>0.52</v>
      </c>
      <c r="AC7203">
        <v>300</v>
      </c>
      <c r="AD7203">
        <v>0.5</v>
      </c>
      <c r="AE7203">
        <v>0.02</v>
      </c>
      <c r="AF7203">
        <v>23</v>
      </c>
      <c r="AG7203">
        <v>890</v>
      </c>
      <c r="AH7203">
        <v>1</v>
      </c>
      <c r="AI7203">
        <v>1</v>
      </c>
      <c r="AJ7203">
        <v>5</v>
      </c>
      <c r="AK7203">
        <v>21</v>
      </c>
      <c r="AL7203">
        <v>0.11</v>
      </c>
      <c r="AM7203">
        <v>5</v>
      </c>
      <c r="AN7203">
        <v>5</v>
      </c>
      <c r="AO7203">
        <v>47</v>
      </c>
      <c r="AP7203">
        <v>5</v>
      </c>
      <c r="AQ7203">
        <v>30</v>
      </c>
    </row>
    <row r="7204" spans="1:43" hidden="1" x14ac:dyDescent="0.25">
      <c r="A7204" t="s">
        <v>25877</v>
      </c>
      <c r="B7204" t="s">
        <v>25878</v>
      </c>
      <c r="C7204" s="1" t="str">
        <f t="shared" si="506"/>
        <v>21:0134</v>
      </c>
      <c r="D7204" s="1" t="str">
        <f t="shared" si="507"/>
        <v>21:0078</v>
      </c>
      <c r="E7204" t="s">
        <v>25879</v>
      </c>
      <c r="F7204" t="s">
        <v>25880</v>
      </c>
      <c r="H7204">
        <v>53.263397400000002</v>
      </c>
      <c r="I7204">
        <v>-66.636748299999994</v>
      </c>
      <c r="J7204" s="1" t="str">
        <f t="shared" si="504"/>
        <v>Till</v>
      </c>
      <c r="K7204" s="1" t="str">
        <f t="shared" si="505"/>
        <v>&lt;63 micron</v>
      </c>
      <c r="L7204">
        <v>0.1</v>
      </c>
      <c r="M7204">
        <v>1.5</v>
      </c>
      <c r="N7204">
        <v>1</v>
      </c>
      <c r="O7204">
        <v>90</v>
      </c>
      <c r="P7204">
        <v>0.25</v>
      </c>
      <c r="Q7204">
        <v>1</v>
      </c>
      <c r="R7204">
        <v>0.3</v>
      </c>
      <c r="S7204">
        <v>0.25</v>
      </c>
      <c r="T7204">
        <v>11</v>
      </c>
      <c r="U7204">
        <v>106</v>
      </c>
      <c r="V7204">
        <v>19</v>
      </c>
      <c r="W7204">
        <v>3.35</v>
      </c>
      <c r="X7204">
        <v>5</v>
      </c>
      <c r="Y7204">
        <v>0.5</v>
      </c>
      <c r="Z7204">
        <v>0.28999999999999998</v>
      </c>
      <c r="AA7204">
        <v>20</v>
      </c>
      <c r="AB7204">
        <v>0.69</v>
      </c>
      <c r="AC7204">
        <v>370</v>
      </c>
      <c r="AD7204">
        <v>0.5</v>
      </c>
      <c r="AE7204">
        <v>0.01</v>
      </c>
      <c r="AF7204">
        <v>29</v>
      </c>
      <c r="AG7204">
        <v>960</v>
      </c>
      <c r="AH7204">
        <v>8</v>
      </c>
      <c r="AI7204">
        <v>1</v>
      </c>
      <c r="AJ7204">
        <v>3</v>
      </c>
      <c r="AK7204">
        <v>24</v>
      </c>
      <c r="AL7204">
        <v>0.1</v>
      </c>
      <c r="AM7204">
        <v>5</v>
      </c>
      <c r="AN7204">
        <v>5</v>
      </c>
      <c r="AO7204">
        <v>56</v>
      </c>
      <c r="AP7204">
        <v>5</v>
      </c>
      <c r="AQ7204">
        <v>36</v>
      </c>
    </row>
    <row r="7205" spans="1:43" hidden="1" x14ac:dyDescent="0.25">
      <c r="A7205" t="s">
        <v>25881</v>
      </c>
      <c r="B7205" t="s">
        <v>25882</v>
      </c>
      <c r="C7205" s="1" t="str">
        <f t="shared" si="506"/>
        <v>21:0134</v>
      </c>
      <c r="D7205" s="1" t="str">
        <f t="shared" si="507"/>
        <v>21:0078</v>
      </c>
      <c r="E7205" t="s">
        <v>25883</v>
      </c>
      <c r="F7205" t="s">
        <v>25884</v>
      </c>
      <c r="H7205">
        <v>53.289218499999997</v>
      </c>
      <c r="I7205">
        <v>-66.557294999999996</v>
      </c>
      <c r="J7205" s="1" t="str">
        <f t="shared" si="504"/>
        <v>Till</v>
      </c>
      <c r="K7205" s="1" t="str">
        <f t="shared" si="505"/>
        <v>&lt;63 micron</v>
      </c>
      <c r="L7205">
        <v>0.1</v>
      </c>
      <c r="M7205">
        <v>1.42</v>
      </c>
      <c r="N7205">
        <v>2</v>
      </c>
      <c r="O7205">
        <v>70</v>
      </c>
      <c r="P7205">
        <v>0.25</v>
      </c>
      <c r="Q7205">
        <v>1</v>
      </c>
      <c r="R7205">
        <v>0.27</v>
      </c>
      <c r="S7205">
        <v>0.25</v>
      </c>
      <c r="T7205">
        <v>11</v>
      </c>
      <c r="U7205">
        <v>95</v>
      </c>
      <c r="V7205">
        <v>16</v>
      </c>
      <c r="W7205">
        <v>4.1399999999999997</v>
      </c>
      <c r="X7205">
        <v>5</v>
      </c>
      <c r="Y7205">
        <v>1</v>
      </c>
      <c r="Z7205">
        <v>0.18</v>
      </c>
      <c r="AA7205">
        <v>20</v>
      </c>
      <c r="AB7205">
        <v>0.59</v>
      </c>
      <c r="AC7205">
        <v>615</v>
      </c>
      <c r="AD7205">
        <v>0.5</v>
      </c>
      <c r="AE7205">
        <v>0.1</v>
      </c>
      <c r="AF7205">
        <v>31</v>
      </c>
      <c r="AG7205">
        <v>1500</v>
      </c>
      <c r="AH7205">
        <v>26</v>
      </c>
      <c r="AI7205">
        <v>1</v>
      </c>
      <c r="AJ7205">
        <v>3</v>
      </c>
      <c r="AK7205">
        <v>22</v>
      </c>
      <c r="AL7205">
        <v>0.08</v>
      </c>
      <c r="AM7205">
        <v>5</v>
      </c>
      <c r="AN7205">
        <v>5</v>
      </c>
      <c r="AO7205">
        <v>57</v>
      </c>
      <c r="AP7205">
        <v>5</v>
      </c>
      <c r="AQ7205">
        <v>42</v>
      </c>
    </row>
    <row r="7206" spans="1:43" hidden="1" x14ac:dyDescent="0.25">
      <c r="A7206" t="s">
        <v>25885</v>
      </c>
      <c r="B7206" t="s">
        <v>25886</v>
      </c>
      <c r="C7206" s="1" t="str">
        <f t="shared" si="506"/>
        <v>21:0134</v>
      </c>
      <c r="D7206" s="1" t="str">
        <f t="shared" si="507"/>
        <v>21:0078</v>
      </c>
      <c r="E7206" t="s">
        <v>25887</v>
      </c>
      <c r="F7206" t="s">
        <v>25888</v>
      </c>
      <c r="H7206">
        <v>53.6687315</v>
      </c>
      <c r="I7206">
        <v>-66.943695399999996</v>
      </c>
      <c r="J7206" s="1" t="str">
        <f t="shared" si="504"/>
        <v>Till</v>
      </c>
      <c r="K7206" s="1" t="str">
        <f t="shared" si="505"/>
        <v>&lt;63 micron</v>
      </c>
      <c r="L7206">
        <v>0.1</v>
      </c>
      <c r="M7206">
        <v>2.0099999999999998</v>
      </c>
      <c r="N7206">
        <v>4</v>
      </c>
      <c r="O7206">
        <v>50</v>
      </c>
      <c r="P7206">
        <v>0.25</v>
      </c>
      <c r="Q7206">
        <v>1</v>
      </c>
      <c r="R7206">
        <v>0.28000000000000003</v>
      </c>
      <c r="S7206">
        <v>0.25</v>
      </c>
      <c r="T7206">
        <v>9</v>
      </c>
      <c r="U7206">
        <v>124</v>
      </c>
      <c r="V7206">
        <v>10</v>
      </c>
      <c r="W7206">
        <v>2.69</v>
      </c>
      <c r="X7206">
        <v>5</v>
      </c>
      <c r="Y7206">
        <v>0.5</v>
      </c>
      <c r="Z7206">
        <v>0.15</v>
      </c>
      <c r="AA7206">
        <v>20</v>
      </c>
      <c r="AB7206">
        <v>0.84</v>
      </c>
      <c r="AC7206">
        <v>170</v>
      </c>
      <c r="AD7206">
        <v>0.5</v>
      </c>
      <c r="AE7206">
        <v>0.14000000000000001</v>
      </c>
      <c r="AF7206">
        <v>37</v>
      </c>
      <c r="AG7206">
        <v>1550</v>
      </c>
      <c r="AH7206">
        <v>60</v>
      </c>
      <c r="AI7206">
        <v>1</v>
      </c>
      <c r="AJ7206">
        <v>4</v>
      </c>
      <c r="AK7206">
        <v>14</v>
      </c>
      <c r="AL7206">
        <v>0.12</v>
      </c>
      <c r="AM7206">
        <v>5</v>
      </c>
      <c r="AN7206">
        <v>5</v>
      </c>
      <c r="AO7206">
        <v>69</v>
      </c>
      <c r="AP7206">
        <v>5</v>
      </c>
      <c r="AQ7206">
        <v>34</v>
      </c>
    </row>
    <row r="7207" spans="1:43" hidden="1" x14ac:dyDescent="0.25">
      <c r="A7207" t="s">
        <v>25889</v>
      </c>
      <c r="B7207" t="s">
        <v>25890</v>
      </c>
      <c r="C7207" s="1" t="str">
        <f t="shared" si="506"/>
        <v>21:0134</v>
      </c>
      <c r="D7207" s="1" t="str">
        <f t="shared" si="507"/>
        <v>21:0078</v>
      </c>
      <c r="E7207" t="s">
        <v>25891</v>
      </c>
      <c r="F7207" t="s">
        <v>25892</v>
      </c>
      <c r="H7207">
        <v>53.659765299999997</v>
      </c>
      <c r="I7207">
        <v>-67.109250099999997</v>
      </c>
      <c r="J7207" s="1" t="str">
        <f t="shared" si="504"/>
        <v>Till</v>
      </c>
      <c r="K7207" s="1" t="str">
        <f t="shared" si="505"/>
        <v>&lt;63 micron</v>
      </c>
      <c r="L7207">
        <v>0.1</v>
      </c>
      <c r="M7207">
        <v>1.07</v>
      </c>
      <c r="N7207">
        <v>1</v>
      </c>
      <c r="O7207">
        <v>30</v>
      </c>
      <c r="P7207">
        <v>0.25</v>
      </c>
      <c r="Q7207">
        <v>1</v>
      </c>
      <c r="R7207">
        <v>0.33</v>
      </c>
      <c r="S7207">
        <v>0.25</v>
      </c>
      <c r="T7207">
        <v>4</v>
      </c>
      <c r="U7207">
        <v>101</v>
      </c>
      <c r="V7207">
        <v>4</v>
      </c>
      <c r="W7207">
        <v>2.1</v>
      </c>
      <c r="X7207">
        <v>5</v>
      </c>
      <c r="Y7207">
        <v>0.5</v>
      </c>
      <c r="Z7207">
        <v>0.1</v>
      </c>
      <c r="AA7207">
        <v>20</v>
      </c>
      <c r="AB7207">
        <v>0.44</v>
      </c>
      <c r="AC7207">
        <v>115</v>
      </c>
      <c r="AD7207">
        <v>0.5</v>
      </c>
      <c r="AE7207">
        <v>0.09</v>
      </c>
      <c r="AF7207">
        <v>21</v>
      </c>
      <c r="AG7207">
        <v>1250</v>
      </c>
      <c r="AH7207">
        <v>12</v>
      </c>
      <c r="AI7207">
        <v>1</v>
      </c>
      <c r="AJ7207">
        <v>3</v>
      </c>
      <c r="AK7207">
        <v>14</v>
      </c>
      <c r="AL7207">
        <v>7.0000000000000007E-2</v>
      </c>
      <c r="AM7207">
        <v>5</v>
      </c>
      <c r="AN7207">
        <v>5</v>
      </c>
      <c r="AO7207">
        <v>62</v>
      </c>
      <c r="AP7207">
        <v>5</v>
      </c>
      <c r="AQ7207">
        <v>20</v>
      </c>
    </row>
    <row r="7208" spans="1:43" hidden="1" x14ac:dyDescent="0.25">
      <c r="A7208" t="s">
        <v>25893</v>
      </c>
      <c r="B7208" t="s">
        <v>25894</v>
      </c>
      <c r="C7208" s="1" t="str">
        <f t="shared" si="506"/>
        <v>21:0134</v>
      </c>
      <c r="D7208" s="1" t="str">
        <f t="shared" si="507"/>
        <v>21:0078</v>
      </c>
      <c r="E7208" t="s">
        <v>25895</v>
      </c>
      <c r="F7208" t="s">
        <v>25896</v>
      </c>
      <c r="H7208">
        <v>53.639353200000002</v>
      </c>
      <c r="I7208">
        <v>-67.244798399999993</v>
      </c>
      <c r="J7208" s="1" t="str">
        <f t="shared" si="504"/>
        <v>Till</v>
      </c>
      <c r="K7208" s="1" t="str">
        <f t="shared" si="505"/>
        <v>&lt;63 micron</v>
      </c>
      <c r="L7208">
        <v>0.1</v>
      </c>
      <c r="M7208">
        <v>1.26</v>
      </c>
      <c r="N7208">
        <v>2</v>
      </c>
      <c r="O7208">
        <v>50</v>
      </c>
      <c r="P7208">
        <v>0.25</v>
      </c>
      <c r="Q7208">
        <v>1</v>
      </c>
      <c r="R7208">
        <v>0.32</v>
      </c>
      <c r="S7208">
        <v>0.25</v>
      </c>
      <c r="T7208">
        <v>7</v>
      </c>
      <c r="U7208">
        <v>95</v>
      </c>
      <c r="V7208">
        <v>6</v>
      </c>
      <c r="W7208">
        <v>2.15</v>
      </c>
      <c r="X7208">
        <v>5</v>
      </c>
      <c r="Y7208">
        <v>0.5</v>
      </c>
      <c r="Z7208">
        <v>0.18</v>
      </c>
      <c r="AA7208">
        <v>20</v>
      </c>
      <c r="AB7208">
        <v>0.53</v>
      </c>
      <c r="AC7208">
        <v>155</v>
      </c>
      <c r="AD7208">
        <v>0.5</v>
      </c>
      <c r="AE7208">
        <v>0.08</v>
      </c>
      <c r="AF7208">
        <v>24</v>
      </c>
      <c r="AG7208">
        <v>1230</v>
      </c>
      <c r="AH7208">
        <v>8</v>
      </c>
      <c r="AI7208">
        <v>1</v>
      </c>
      <c r="AJ7208">
        <v>3</v>
      </c>
      <c r="AK7208">
        <v>14</v>
      </c>
      <c r="AL7208">
        <v>0.08</v>
      </c>
      <c r="AM7208">
        <v>5</v>
      </c>
      <c r="AN7208">
        <v>5</v>
      </c>
      <c r="AO7208">
        <v>59</v>
      </c>
      <c r="AP7208">
        <v>5</v>
      </c>
      <c r="AQ7208">
        <v>26</v>
      </c>
    </row>
    <row r="7209" spans="1:43" hidden="1" x14ac:dyDescent="0.25">
      <c r="A7209" t="s">
        <v>25897</v>
      </c>
      <c r="B7209" t="s">
        <v>25898</v>
      </c>
      <c r="C7209" s="1" t="str">
        <f t="shared" si="506"/>
        <v>21:0134</v>
      </c>
      <c r="D7209" s="1" t="str">
        <f t="shared" si="507"/>
        <v>21:0078</v>
      </c>
      <c r="E7209" t="s">
        <v>25899</v>
      </c>
      <c r="F7209" t="s">
        <v>25900</v>
      </c>
      <c r="H7209">
        <v>53.642176300000003</v>
      </c>
      <c r="I7209">
        <v>-67.374932999999999</v>
      </c>
      <c r="J7209" s="1" t="str">
        <f t="shared" si="504"/>
        <v>Till</v>
      </c>
      <c r="K7209" s="1" t="str">
        <f t="shared" si="505"/>
        <v>&lt;63 micron</v>
      </c>
      <c r="L7209">
        <v>0.1</v>
      </c>
      <c r="M7209">
        <v>1.07</v>
      </c>
      <c r="N7209">
        <v>1</v>
      </c>
      <c r="O7209">
        <v>20</v>
      </c>
      <c r="P7209">
        <v>0.25</v>
      </c>
      <c r="Q7209">
        <v>1</v>
      </c>
      <c r="R7209">
        <v>0.28999999999999998</v>
      </c>
      <c r="S7209">
        <v>0.25</v>
      </c>
      <c r="T7209">
        <v>4</v>
      </c>
      <c r="U7209">
        <v>67</v>
      </c>
      <c r="V7209">
        <v>3</v>
      </c>
      <c r="W7209">
        <v>1.74</v>
      </c>
      <c r="X7209">
        <v>5</v>
      </c>
      <c r="Y7209">
        <v>0.5</v>
      </c>
      <c r="Z7209">
        <v>0.1</v>
      </c>
      <c r="AA7209">
        <v>30</v>
      </c>
      <c r="AB7209">
        <v>0.41</v>
      </c>
      <c r="AC7209">
        <v>120</v>
      </c>
      <c r="AD7209">
        <v>0.5</v>
      </c>
      <c r="AE7209">
        <v>0.1</v>
      </c>
      <c r="AF7209">
        <v>16</v>
      </c>
      <c r="AG7209">
        <v>1250</v>
      </c>
      <c r="AH7209">
        <v>14</v>
      </c>
      <c r="AI7209">
        <v>1</v>
      </c>
      <c r="AJ7209">
        <v>3</v>
      </c>
      <c r="AK7209">
        <v>11</v>
      </c>
      <c r="AL7209">
        <v>0.08</v>
      </c>
      <c r="AM7209">
        <v>5</v>
      </c>
      <c r="AN7209">
        <v>5</v>
      </c>
      <c r="AO7209">
        <v>47</v>
      </c>
      <c r="AP7209">
        <v>5</v>
      </c>
      <c r="AQ7209">
        <v>18</v>
      </c>
    </row>
    <row r="7210" spans="1:43" hidden="1" x14ac:dyDescent="0.25">
      <c r="A7210" t="s">
        <v>25901</v>
      </c>
      <c r="B7210" t="s">
        <v>25902</v>
      </c>
      <c r="C7210" s="1" t="str">
        <f t="shared" si="506"/>
        <v>21:0134</v>
      </c>
      <c r="D7210" s="1" t="str">
        <f t="shared" si="507"/>
        <v>21:0078</v>
      </c>
      <c r="E7210" t="s">
        <v>25903</v>
      </c>
      <c r="F7210" t="s">
        <v>25904</v>
      </c>
      <c r="H7210">
        <v>53.568755400000001</v>
      </c>
      <c r="I7210">
        <v>-67.403128100000004</v>
      </c>
      <c r="J7210" s="1" t="str">
        <f t="shared" si="504"/>
        <v>Till</v>
      </c>
      <c r="K7210" s="1" t="str">
        <f t="shared" si="505"/>
        <v>&lt;63 micron</v>
      </c>
      <c r="L7210">
        <v>0.1</v>
      </c>
      <c r="M7210">
        <v>2.1800000000000002</v>
      </c>
      <c r="N7210">
        <v>1</v>
      </c>
      <c r="O7210">
        <v>90</v>
      </c>
      <c r="P7210">
        <v>0.25</v>
      </c>
      <c r="Q7210">
        <v>1</v>
      </c>
      <c r="R7210">
        <v>0.32</v>
      </c>
      <c r="S7210">
        <v>0.25</v>
      </c>
      <c r="T7210">
        <v>9</v>
      </c>
      <c r="U7210">
        <v>102</v>
      </c>
      <c r="V7210">
        <v>8</v>
      </c>
      <c r="W7210">
        <v>2.39</v>
      </c>
      <c r="X7210">
        <v>5</v>
      </c>
      <c r="Y7210">
        <v>0.5</v>
      </c>
      <c r="Z7210">
        <v>0.25</v>
      </c>
      <c r="AA7210">
        <v>20</v>
      </c>
      <c r="AB7210">
        <v>0.71</v>
      </c>
      <c r="AC7210">
        <v>175</v>
      </c>
      <c r="AD7210">
        <v>0.5</v>
      </c>
      <c r="AE7210">
        <v>0.03</v>
      </c>
      <c r="AF7210">
        <v>29</v>
      </c>
      <c r="AG7210">
        <v>900</v>
      </c>
      <c r="AH7210">
        <v>6</v>
      </c>
      <c r="AI7210">
        <v>1</v>
      </c>
      <c r="AJ7210">
        <v>4</v>
      </c>
      <c r="AK7210">
        <v>19</v>
      </c>
      <c r="AL7210">
        <v>0.13</v>
      </c>
      <c r="AM7210">
        <v>5</v>
      </c>
      <c r="AN7210">
        <v>5</v>
      </c>
      <c r="AO7210">
        <v>62</v>
      </c>
      <c r="AP7210">
        <v>5</v>
      </c>
      <c r="AQ7210">
        <v>36</v>
      </c>
    </row>
    <row r="7211" spans="1:43" hidden="1" x14ac:dyDescent="0.25">
      <c r="A7211" t="s">
        <v>25905</v>
      </c>
      <c r="B7211" t="s">
        <v>25906</v>
      </c>
      <c r="C7211" s="1" t="str">
        <f t="shared" si="506"/>
        <v>21:0134</v>
      </c>
      <c r="D7211" s="1" t="str">
        <f t="shared" si="507"/>
        <v>21:0078</v>
      </c>
      <c r="E7211" t="s">
        <v>25907</v>
      </c>
      <c r="F7211" t="s">
        <v>25908</v>
      </c>
      <c r="H7211">
        <v>53.566718299999998</v>
      </c>
      <c r="I7211">
        <v>-67.256878200000003</v>
      </c>
      <c r="J7211" s="1" t="str">
        <f t="shared" si="504"/>
        <v>Till</v>
      </c>
      <c r="K7211" s="1" t="str">
        <f t="shared" si="505"/>
        <v>&lt;63 micron</v>
      </c>
      <c r="L7211">
        <v>0.1</v>
      </c>
      <c r="M7211">
        <v>1.72</v>
      </c>
      <c r="N7211">
        <v>2</v>
      </c>
      <c r="O7211">
        <v>70</v>
      </c>
      <c r="P7211">
        <v>0.25</v>
      </c>
      <c r="Q7211">
        <v>1</v>
      </c>
      <c r="R7211">
        <v>0.3</v>
      </c>
      <c r="S7211">
        <v>0.25</v>
      </c>
      <c r="T7211">
        <v>9</v>
      </c>
      <c r="U7211">
        <v>126</v>
      </c>
      <c r="V7211">
        <v>15</v>
      </c>
      <c r="W7211">
        <v>2.59</v>
      </c>
      <c r="X7211">
        <v>5</v>
      </c>
      <c r="Y7211">
        <v>0.5</v>
      </c>
      <c r="Z7211">
        <v>0.19</v>
      </c>
      <c r="AA7211">
        <v>20</v>
      </c>
      <c r="AB7211">
        <v>0.72</v>
      </c>
      <c r="AC7211">
        <v>145</v>
      </c>
      <c r="AD7211">
        <v>0.5</v>
      </c>
      <c r="AE7211">
        <v>0.01</v>
      </c>
      <c r="AF7211">
        <v>38</v>
      </c>
      <c r="AG7211">
        <v>950</v>
      </c>
      <c r="AH7211">
        <v>6</v>
      </c>
      <c r="AI7211">
        <v>1</v>
      </c>
      <c r="AJ7211">
        <v>4</v>
      </c>
      <c r="AK7211">
        <v>14</v>
      </c>
      <c r="AL7211">
        <v>0.12</v>
      </c>
      <c r="AM7211">
        <v>5</v>
      </c>
      <c r="AN7211">
        <v>5</v>
      </c>
      <c r="AO7211">
        <v>70</v>
      </c>
      <c r="AP7211">
        <v>5</v>
      </c>
      <c r="AQ7211">
        <v>34</v>
      </c>
    </row>
    <row r="7212" spans="1:43" hidden="1" x14ac:dyDescent="0.25">
      <c r="A7212" t="s">
        <v>25909</v>
      </c>
      <c r="B7212" t="s">
        <v>25910</v>
      </c>
      <c r="C7212" s="1" t="str">
        <f t="shared" si="506"/>
        <v>21:0134</v>
      </c>
      <c r="D7212" s="1" t="str">
        <f t="shared" si="507"/>
        <v>21:0078</v>
      </c>
      <c r="E7212" t="s">
        <v>25911</v>
      </c>
      <c r="F7212" t="s">
        <v>25912</v>
      </c>
      <c r="H7212">
        <v>53.558164699999999</v>
      </c>
      <c r="I7212">
        <v>-67.052039899999997</v>
      </c>
      <c r="J7212" s="1" t="str">
        <f t="shared" si="504"/>
        <v>Till</v>
      </c>
      <c r="K7212" s="1" t="str">
        <f t="shared" si="505"/>
        <v>&lt;63 micron</v>
      </c>
      <c r="L7212">
        <v>0.1</v>
      </c>
      <c r="M7212">
        <v>1.34</v>
      </c>
      <c r="N7212">
        <v>1</v>
      </c>
      <c r="O7212">
        <v>50</v>
      </c>
      <c r="P7212">
        <v>0.25</v>
      </c>
      <c r="Q7212">
        <v>1</v>
      </c>
      <c r="R7212">
        <v>0.28000000000000003</v>
      </c>
      <c r="S7212">
        <v>0.25</v>
      </c>
      <c r="T7212">
        <v>8</v>
      </c>
      <c r="U7212">
        <v>125</v>
      </c>
      <c r="V7212">
        <v>10</v>
      </c>
      <c r="W7212">
        <v>2.35</v>
      </c>
      <c r="X7212">
        <v>5</v>
      </c>
      <c r="Y7212">
        <v>0.5</v>
      </c>
      <c r="Z7212">
        <v>0.16</v>
      </c>
      <c r="AA7212">
        <v>20</v>
      </c>
      <c r="AB7212">
        <v>0.62</v>
      </c>
      <c r="AC7212">
        <v>135</v>
      </c>
      <c r="AD7212">
        <v>0.5</v>
      </c>
      <c r="AE7212">
        <v>0.11</v>
      </c>
      <c r="AF7212">
        <v>32</v>
      </c>
      <c r="AG7212">
        <v>1270</v>
      </c>
      <c r="AH7212">
        <v>12</v>
      </c>
      <c r="AI7212">
        <v>1</v>
      </c>
      <c r="AJ7212">
        <v>3</v>
      </c>
      <c r="AK7212">
        <v>12</v>
      </c>
      <c r="AL7212">
        <v>0.09</v>
      </c>
      <c r="AM7212">
        <v>5</v>
      </c>
      <c r="AN7212">
        <v>5</v>
      </c>
      <c r="AO7212">
        <v>71</v>
      </c>
      <c r="AP7212">
        <v>5</v>
      </c>
      <c r="AQ7212">
        <v>28</v>
      </c>
    </row>
    <row r="7213" spans="1:43" hidden="1" x14ac:dyDescent="0.25">
      <c r="A7213" t="s">
        <v>25913</v>
      </c>
      <c r="B7213" t="s">
        <v>25914</v>
      </c>
      <c r="C7213" s="1" t="str">
        <f t="shared" si="506"/>
        <v>21:0134</v>
      </c>
      <c r="D7213" s="1" t="str">
        <f t="shared" si="507"/>
        <v>21:0078</v>
      </c>
      <c r="E7213" t="s">
        <v>25915</v>
      </c>
      <c r="F7213" t="s">
        <v>25916</v>
      </c>
      <c r="H7213">
        <v>53.389286900000002</v>
      </c>
      <c r="I7213">
        <v>-66.927413099999995</v>
      </c>
      <c r="J7213" s="1" t="str">
        <f t="shared" si="504"/>
        <v>Till</v>
      </c>
      <c r="K7213" s="1" t="str">
        <f t="shared" si="505"/>
        <v>&lt;63 micron</v>
      </c>
      <c r="L7213">
        <v>0.1</v>
      </c>
      <c r="M7213">
        <v>2.0099999999999998</v>
      </c>
      <c r="N7213">
        <v>1</v>
      </c>
      <c r="O7213">
        <v>90</v>
      </c>
      <c r="P7213">
        <v>0.25</v>
      </c>
      <c r="Q7213">
        <v>1</v>
      </c>
      <c r="R7213">
        <v>0.37</v>
      </c>
      <c r="S7213">
        <v>0.25</v>
      </c>
      <c r="T7213">
        <v>14</v>
      </c>
      <c r="U7213">
        <v>121</v>
      </c>
      <c r="V7213">
        <v>13</v>
      </c>
      <c r="W7213">
        <v>3.21</v>
      </c>
      <c r="X7213">
        <v>5</v>
      </c>
      <c r="Y7213">
        <v>0.5</v>
      </c>
      <c r="Z7213">
        <v>0.46</v>
      </c>
      <c r="AA7213">
        <v>30</v>
      </c>
      <c r="AB7213">
        <v>1.1000000000000001</v>
      </c>
      <c r="AC7213">
        <v>365</v>
      </c>
      <c r="AD7213">
        <v>1</v>
      </c>
      <c r="AE7213">
        <v>0.1</v>
      </c>
      <c r="AF7213">
        <v>44</v>
      </c>
      <c r="AG7213">
        <v>1270</v>
      </c>
      <c r="AH7213">
        <v>22</v>
      </c>
      <c r="AI7213">
        <v>1</v>
      </c>
      <c r="AJ7213">
        <v>6</v>
      </c>
      <c r="AK7213">
        <v>39</v>
      </c>
      <c r="AL7213">
        <v>0.15</v>
      </c>
      <c r="AM7213">
        <v>5</v>
      </c>
      <c r="AN7213">
        <v>5</v>
      </c>
      <c r="AO7213">
        <v>72</v>
      </c>
      <c r="AP7213">
        <v>5</v>
      </c>
      <c r="AQ7213">
        <v>50</v>
      </c>
    </row>
    <row r="7214" spans="1:43" hidden="1" x14ac:dyDescent="0.25">
      <c r="A7214" t="s">
        <v>25917</v>
      </c>
      <c r="B7214" t="s">
        <v>25918</v>
      </c>
      <c r="C7214" s="1" t="str">
        <f t="shared" si="506"/>
        <v>21:0134</v>
      </c>
      <c r="D7214" s="1" t="str">
        <f t="shared" si="507"/>
        <v>21:0078</v>
      </c>
      <c r="E7214" t="s">
        <v>25919</v>
      </c>
      <c r="F7214" t="s">
        <v>25920</v>
      </c>
      <c r="H7214">
        <v>53.255825399999999</v>
      </c>
      <c r="I7214">
        <v>-62.543544500000003</v>
      </c>
      <c r="J7214" s="1" t="str">
        <f t="shared" si="504"/>
        <v>Till</v>
      </c>
      <c r="K7214" s="1" t="str">
        <f t="shared" si="505"/>
        <v>&lt;63 micron</v>
      </c>
      <c r="L7214">
        <v>0.1</v>
      </c>
      <c r="M7214">
        <v>0.95</v>
      </c>
      <c r="N7214">
        <v>1</v>
      </c>
      <c r="O7214">
        <v>60</v>
      </c>
      <c r="P7214">
        <v>0.25</v>
      </c>
      <c r="Q7214">
        <v>2</v>
      </c>
      <c r="R7214">
        <v>0.44</v>
      </c>
      <c r="S7214">
        <v>0.25</v>
      </c>
      <c r="T7214">
        <v>6</v>
      </c>
      <c r="U7214">
        <v>93</v>
      </c>
      <c r="V7214">
        <v>16</v>
      </c>
      <c r="W7214">
        <v>2.65</v>
      </c>
      <c r="X7214">
        <v>10</v>
      </c>
      <c r="Y7214">
        <v>0.5</v>
      </c>
      <c r="Z7214">
        <v>0.24</v>
      </c>
      <c r="AA7214">
        <v>70</v>
      </c>
      <c r="AB7214">
        <v>0.56000000000000005</v>
      </c>
      <c r="AC7214">
        <v>275</v>
      </c>
      <c r="AD7214">
        <v>0.5</v>
      </c>
      <c r="AE7214">
        <v>0.02</v>
      </c>
      <c r="AF7214">
        <v>22</v>
      </c>
      <c r="AG7214">
        <v>1030</v>
      </c>
      <c r="AH7214">
        <v>2</v>
      </c>
      <c r="AI7214">
        <v>2</v>
      </c>
      <c r="AJ7214">
        <v>5</v>
      </c>
      <c r="AK7214">
        <v>20</v>
      </c>
      <c r="AL7214">
        <v>0.13</v>
      </c>
      <c r="AM7214">
        <v>5</v>
      </c>
      <c r="AN7214">
        <v>5</v>
      </c>
      <c r="AO7214">
        <v>57</v>
      </c>
      <c r="AP7214">
        <v>5</v>
      </c>
      <c r="AQ7214">
        <v>22</v>
      </c>
    </row>
    <row r="7215" spans="1:43" hidden="1" x14ac:dyDescent="0.25">
      <c r="A7215" t="s">
        <v>25921</v>
      </c>
      <c r="B7215" t="s">
        <v>25922</v>
      </c>
      <c r="C7215" s="1" t="str">
        <f t="shared" si="506"/>
        <v>21:0134</v>
      </c>
      <c r="D7215" s="1" t="str">
        <f t="shared" si="507"/>
        <v>21:0078</v>
      </c>
      <c r="E7215" t="s">
        <v>25923</v>
      </c>
      <c r="F7215" t="s">
        <v>25924</v>
      </c>
      <c r="H7215">
        <v>53.286639200000003</v>
      </c>
      <c r="I7215">
        <v>-66.944542999999996</v>
      </c>
      <c r="J7215" s="1" t="str">
        <f t="shared" si="504"/>
        <v>Till</v>
      </c>
      <c r="K7215" s="1" t="str">
        <f t="shared" si="505"/>
        <v>&lt;63 micron</v>
      </c>
      <c r="L7215">
        <v>0.1</v>
      </c>
      <c r="M7215">
        <v>2.0299999999999998</v>
      </c>
      <c r="N7215">
        <v>1</v>
      </c>
      <c r="O7215">
        <v>50</v>
      </c>
      <c r="P7215">
        <v>0.25</v>
      </c>
      <c r="Q7215">
        <v>1</v>
      </c>
      <c r="R7215">
        <v>0.22</v>
      </c>
      <c r="S7215">
        <v>0.25</v>
      </c>
      <c r="T7215">
        <v>9</v>
      </c>
      <c r="U7215">
        <v>141</v>
      </c>
      <c r="V7215">
        <v>13</v>
      </c>
      <c r="W7215">
        <v>3.24</v>
      </c>
      <c r="X7215">
        <v>5</v>
      </c>
      <c r="Y7215">
        <v>1</v>
      </c>
      <c r="Z7215">
        <v>0.22</v>
      </c>
      <c r="AA7215">
        <v>30</v>
      </c>
      <c r="AB7215">
        <v>1.05</v>
      </c>
      <c r="AC7215">
        <v>210</v>
      </c>
      <c r="AD7215">
        <v>0.5</v>
      </c>
      <c r="AE7215">
        <v>0.21</v>
      </c>
      <c r="AF7215">
        <v>39</v>
      </c>
      <c r="AG7215">
        <v>1830</v>
      </c>
      <c r="AH7215">
        <v>16</v>
      </c>
      <c r="AI7215">
        <v>1</v>
      </c>
      <c r="AJ7215">
        <v>6</v>
      </c>
      <c r="AK7215">
        <v>17</v>
      </c>
      <c r="AL7215">
        <v>0.15</v>
      </c>
      <c r="AM7215">
        <v>5</v>
      </c>
      <c r="AN7215">
        <v>5</v>
      </c>
      <c r="AO7215">
        <v>87</v>
      </c>
      <c r="AP7215">
        <v>5</v>
      </c>
      <c r="AQ7215">
        <v>40</v>
      </c>
    </row>
    <row r="7216" spans="1:43" hidden="1" x14ac:dyDescent="0.25">
      <c r="A7216" t="s">
        <v>25925</v>
      </c>
      <c r="B7216" t="s">
        <v>25926</v>
      </c>
      <c r="C7216" s="1" t="str">
        <f t="shared" si="506"/>
        <v>21:0134</v>
      </c>
      <c r="D7216" s="1" t="str">
        <f t="shared" si="507"/>
        <v>21:0078</v>
      </c>
      <c r="E7216" t="s">
        <v>25927</v>
      </c>
      <c r="F7216" t="s">
        <v>25928</v>
      </c>
      <c r="H7216">
        <v>53.179061400000002</v>
      </c>
      <c r="I7216">
        <v>-66.936674300000007</v>
      </c>
      <c r="J7216" s="1" t="str">
        <f t="shared" si="504"/>
        <v>Till</v>
      </c>
      <c r="K7216" s="1" t="str">
        <f t="shared" si="505"/>
        <v>&lt;63 micron</v>
      </c>
      <c r="L7216">
        <v>0.1</v>
      </c>
      <c r="M7216">
        <v>2.57</v>
      </c>
      <c r="N7216">
        <v>6</v>
      </c>
      <c r="O7216">
        <v>130</v>
      </c>
      <c r="P7216">
        <v>0.25</v>
      </c>
      <c r="Q7216">
        <v>1</v>
      </c>
      <c r="R7216">
        <v>0.28999999999999998</v>
      </c>
      <c r="S7216">
        <v>0.25</v>
      </c>
      <c r="T7216">
        <v>12</v>
      </c>
      <c r="U7216">
        <v>144</v>
      </c>
      <c r="V7216">
        <v>21</v>
      </c>
      <c r="W7216">
        <v>3.43</v>
      </c>
      <c r="X7216">
        <v>5</v>
      </c>
      <c r="Y7216">
        <v>0.5</v>
      </c>
      <c r="Z7216">
        <v>0.45</v>
      </c>
      <c r="AA7216">
        <v>30</v>
      </c>
      <c r="AB7216">
        <v>1.17</v>
      </c>
      <c r="AC7216">
        <v>230</v>
      </c>
      <c r="AD7216">
        <v>1</v>
      </c>
      <c r="AE7216">
        <v>0.01</v>
      </c>
      <c r="AF7216">
        <v>51</v>
      </c>
      <c r="AG7216">
        <v>830</v>
      </c>
      <c r="AH7216">
        <v>10</v>
      </c>
      <c r="AI7216">
        <v>1</v>
      </c>
      <c r="AJ7216">
        <v>8</v>
      </c>
      <c r="AK7216">
        <v>27</v>
      </c>
      <c r="AL7216">
        <v>0.22</v>
      </c>
      <c r="AM7216">
        <v>5</v>
      </c>
      <c r="AN7216">
        <v>5</v>
      </c>
      <c r="AO7216">
        <v>88</v>
      </c>
      <c r="AP7216">
        <v>5</v>
      </c>
      <c r="AQ7216">
        <v>50</v>
      </c>
    </row>
    <row r="7217" spans="1:43" hidden="1" x14ac:dyDescent="0.25">
      <c r="A7217" t="s">
        <v>25929</v>
      </c>
      <c r="B7217" t="s">
        <v>25930</v>
      </c>
      <c r="C7217" s="1" t="str">
        <f t="shared" si="506"/>
        <v>21:0134</v>
      </c>
      <c r="D7217" s="1" t="str">
        <f t="shared" si="507"/>
        <v>21:0078</v>
      </c>
      <c r="E7217" t="s">
        <v>25931</v>
      </c>
      <c r="F7217" t="s">
        <v>25932</v>
      </c>
      <c r="H7217">
        <v>53.0892585</v>
      </c>
      <c r="I7217">
        <v>-66.917080600000006</v>
      </c>
      <c r="J7217" s="1" t="str">
        <f t="shared" si="504"/>
        <v>Till</v>
      </c>
      <c r="K7217" s="1" t="str">
        <f t="shared" si="505"/>
        <v>&lt;63 micron</v>
      </c>
      <c r="L7217">
        <v>0.1</v>
      </c>
      <c r="M7217">
        <v>2.67</v>
      </c>
      <c r="N7217">
        <v>4</v>
      </c>
      <c r="O7217">
        <v>170</v>
      </c>
      <c r="P7217">
        <v>0.25</v>
      </c>
      <c r="Q7217">
        <v>1</v>
      </c>
      <c r="R7217">
        <v>0.36</v>
      </c>
      <c r="S7217">
        <v>0.25</v>
      </c>
      <c r="T7217">
        <v>15</v>
      </c>
      <c r="U7217">
        <v>111</v>
      </c>
      <c r="V7217">
        <v>30</v>
      </c>
      <c r="W7217">
        <v>4.66</v>
      </c>
      <c r="X7217">
        <v>5</v>
      </c>
      <c r="Y7217">
        <v>0.5</v>
      </c>
      <c r="Z7217">
        <v>0.76</v>
      </c>
      <c r="AA7217">
        <v>20</v>
      </c>
      <c r="AB7217">
        <v>1.32</v>
      </c>
      <c r="AC7217">
        <v>925</v>
      </c>
      <c r="AD7217">
        <v>1</v>
      </c>
      <c r="AE7217">
        <v>0.01</v>
      </c>
      <c r="AF7217">
        <v>51</v>
      </c>
      <c r="AG7217">
        <v>860</v>
      </c>
      <c r="AH7217">
        <v>16</v>
      </c>
      <c r="AI7217">
        <v>1</v>
      </c>
      <c r="AJ7217">
        <v>6</v>
      </c>
      <c r="AK7217">
        <v>39</v>
      </c>
      <c r="AL7217">
        <v>0.21</v>
      </c>
      <c r="AM7217">
        <v>5</v>
      </c>
      <c r="AN7217">
        <v>5</v>
      </c>
      <c r="AO7217">
        <v>66</v>
      </c>
      <c r="AP7217">
        <v>5</v>
      </c>
      <c r="AQ7217">
        <v>100</v>
      </c>
    </row>
    <row r="7218" spans="1:43" hidden="1" x14ac:dyDescent="0.25">
      <c r="A7218" t="s">
        <v>25933</v>
      </c>
      <c r="B7218" t="s">
        <v>25934</v>
      </c>
      <c r="C7218" s="1" t="str">
        <f t="shared" si="506"/>
        <v>21:0134</v>
      </c>
      <c r="D7218" s="1" t="str">
        <f t="shared" si="507"/>
        <v>21:0078</v>
      </c>
      <c r="E7218" t="s">
        <v>25935</v>
      </c>
      <c r="F7218" t="s">
        <v>25936</v>
      </c>
      <c r="H7218">
        <v>53.052797699999999</v>
      </c>
      <c r="I7218">
        <v>-67.159530799999999</v>
      </c>
      <c r="J7218" s="1" t="str">
        <f t="shared" si="504"/>
        <v>Till</v>
      </c>
      <c r="K7218" s="1" t="str">
        <f t="shared" si="505"/>
        <v>&lt;63 micron</v>
      </c>
      <c r="L7218">
        <v>0.1</v>
      </c>
      <c r="M7218">
        <v>1.71</v>
      </c>
      <c r="N7218">
        <v>1</v>
      </c>
      <c r="O7218">
        <v>60</v>
      </c>
      <c r="P7218">
        <v>0.25</v>
      </c>
      <c r="Q7218">
        <v>1</v>
      </c>
      <c r="R7218">
        <v>0.27</v>
      </c>
      <c r="S7218">
        <v>0.25</v>
      </c>
      <c r="T7218">
        <v>6</v>
      </c>
      <c r="U7218">
        <v>80</v>
      </c>
      <c r="V7218">
        <v>3</v>
      </c>
      <c r="W7218">
        <v>2.52</v>
      </c>
      <c r="X7218">
        <v>5</v>
      </c>
      <c r="Y7218">
        <v>1</v>
      </c>
      <c r="Z7218">
        <v>0.36</v>
      </c>
      <c r="AA7218">
        <v>30</v>
      </c>
      <c r="AB7218">
        <v>0.84</v>
      </c>
      <c r="AC7218">
        <v>160</v>
      </c>
      <c r="AD7218">
        <v>0.5</v>
      </c>
      <c r="AE7218">
        <v>0.08</v>
      </c>
      <c r="AF7218">
        <v>26</v>
      </c>
      <c r="AG7218">
        <v>860</v>
      </c>
      <c r="AH7218">
        <v>14</v>
      </c>
      <c r="AI7218">
        <v>1</v>
      </c>
      <c r="AJ7218">
        <v>3</v>
      </c>
      <c r="AK7218">
        <v>31</v>
      </c>
      <c r="AL7218">
        <v>0.13</v>
      </c>
      <c r="AM7218">
        <v>5</v>
      </c>
      <c r="AN7218">
        <v>5</v>
      </c>
      <c r="AO7218">
        <v>40</v>
      </c>
      <c r="AP7218">
        <v>5</v>
      </c>
      <c r="AQ7218">
        <v>30</v>
      </c>
    </row>
    <row r="7219" spans="1:43" hidden="1" x14ac:dyDescent="0.25">
      <c r="A7219" t="s">
        <v>25937</v>
      </c>
      <c r="B7219" t="s">
        <v>25938</v>
      </c>
      <c r="C7219" s="1" t="str">
        <f t="shared" si="506"/>
        <v>21:0134</v>
      </c>
      <c r="D7219" s="1" t="str">
        <f t="shared" si="507"/>
        <v>21:0078</v>
      </c>
      <c r="E7219" t="s">
        <v>25939</v>
      </c>
      <c r="F7219" t="s">
        <v>25940</v>
      </c>
      <c r="H7219">
        <v>53.090640999999998</v>
      </c>
      <c r="I7219">
        <v>-67.349219300000001</v>
      </c>
      <c r="J7219" s="1" t="str">
        <f t="shared" si="504"/>
        <v>Till</v>
      </c>
      <c r="K7219" s="1" t="str">
        <f t="shared" si="505"/>
        <v>&lt;63 micron</v>
      </c>
      <c r="L7219">
        <v>0.1</v>
      </c>
      <c r="M7219">
        <v>1.76</v>
      </c>
      <c r="N7219">
        <v>1</v>
      </c>
      <c r="O7219">
        <v>50</v>
      </c>
      <c r="P7219">
        <v>0.25</v>
      </c>
      <c r="Q7219">
        <v>1</v>
      </c>
      <c r="R7219">
        <v>0.26</v>
      </c>
      <c r="S7219">
        <v>0.25</v>
      </c>
      <c r="T7219">
        <v>5</v>
      </c>
      <c r="U7219">
        <v>88</v>
      </c>
      <c r="V7219">
        <v>6</v>
      </c>
      <c r="W7219">
        <v>1.86</v>
      </c>
      <c r="X7219">
        <v>5</v>
      </c>
      <c r="Y7219">
        <v>0.5</v>
      </c>
      <c r="Z7219">
        <v>0.2</v>
      </c>
      <c r="AA7219">
        <v>20</v>
      </c>
      <c r="AB7219">
        <v>0.6</v>
      </c>
      <c r="AC7219">
        <v>125</v>
      </c>
      <c r="AD7219">
        <v>0.5</v>
      </c>
      <c r="AE7219">
        <v>0.01</v>
      </c>
      <c r="AF7219">
        <v>24</v>
      </c>
      <c r="AG7219">
        <v>880</v>
      </c>
      <c r="AH7219">
        <v>6</v>
      </c>
      <c r="AI7219">
        <v>1</v>
      </c>
      <c r="AJ7219">
        <v>3</v>
      </c>
      <c r="AK7219">
        <v>18</v>
      </c>
      <c r="AL7219">
        <v>0.1</v>
      </c>
      <c r="AM7219">
        <v>5</v>
      </c>
      <c r="AN7219">
        <v>5</v>
      </c>
      <c r="AO7219">
        <v>48</v>
      </c>
      <c r="AP7219">
        <v>5</v>
      </c>
      <c r="AQ7219">
        <v>26</v>
      </c>
    </row>
    <row r="7220" spans="1:43" hidden="1" x14ac:dyDescent="0.25">
      <c r="A7220" t="s">
        <v>25941</v>
      </c>
      <c r="B7220" t="s">
        <v>25942</v>
      </c>
      <c r="C7220" s="1" t="str">
        <f t="shared" si="506"/>
        <v>21:0134</v>
      </c>
      <c r="D7220" s="1" t="str">
        <f t="shared" si="507"/>
        <v>21:0078</v>
      </c>
      <c r="E7220" t="s">
        <v>25943</v>
      </c>
      <c r="F7220" t="s">
        <v>25944</v>
      </c>
      <c r="H7220">
        <v>52.974203799999998</v>
      </c>
      <c r="I7220">
        <v>-67.254032600000002</v>
      </c>
      <c r="J7220" s="1" t="str">
        <f t="shared" si="504"/>
        <v>Till</v>
      </c>
      <c r="K7220" s="1" t="str">
        <f t="shared" si="505"/>
        <v>&lt;63 micron</v>
      </c>
      <c r="L7220">
        <v>0.1</v>
      </c>
      <c r="M7220">
        <v>1.75</v>
      </c>
      <c r="N7220">
        <v>1</v>
      </c>
      <c r="O7220">
        <v>90</v>
      </c>
      <c r="P7220">
        <v>0.25</v>
      </c>
      <c r="Q7220">
        <v>1</v>
      </c>
      <c r="R7220">
        <v>0.31</v>
      </c>
      <c r="S7220">
        <v>0.25</v>
      </c>
      <c r="T7220">
        <v>6</v>
      </c>
      <c r="U7220">
        <v>69</v>
      </c>
      <c r="V7220">
        <v>11</v>
      </c>
      <c r="W7220">
        <v>2.17</v>
      </c>
      <c r="X7220">
        <v>5</v>
      </c>
      <c r="Y7220">
        <v>0.5</v>
      </c>
      <c r="Z7220">
        <v>0.36</v>
      </c>
      <c r="AA7220">
        <v>10</v>
      </c>
      <c r="AB7220">
        <v>0.85</v>
      </c>
      <c r="AC7220">
        <v>185</v>
      </c>
      <c r="AD7220">
        <v>0.5</v>
      </c>
      <c r="AE7220">
        <v>0.01</v>
      </c>
      <c r="AF7220">
        <v>24</v>
      </c>
      <c r="AG7220">
        <v>840</v>
      </c>
      <c r="AH7220">
        <v>6</v>
      </c>
      <c r="AI7220">
        <v>1</v>
      </c>
      <c r="AJ7220">
        <v>2</v>
      </c>
      <c r="AK7220">
        <v>36</v>
      </c>
      <c r="AL7220">
        <v>0.11</v>
      </c>
      <c r="AM7220">
        <v>5</v>
      </c>
      <c r="AN7220">
        <v>5</v>
      </c>
      <c r="AO7220">
        <v>34</v>
      </c>
      <c r="AP7220">
        <v>5</v>
      </c>
      <c r="AQ7220">
        <v>34</v>
      </c>
    </row>
    <row r="7221" spans="1:43" hidden="1" x14ac:dyDescent="0.25">
      <c r="A7221" t="s">
        <v>25945</v>
      </c>
      <c r="B7221" t="s">
        <v>25946</v>
      </c>
      <c r="C7221" s="1" t="str">
        <f t="shared" si="506"/>
        <v>21:0134</v>
      </c>
      <c r="D7221" s="1" t="str">
        <f t="shared" si="507"/>
        <v>21:0078</v>
      </c>
      <c r="E7221" t="s">
        <v>25947</v>
      </c>
      <c r="F7221" t="s">
        <v>25948</v>
      </c>
      <c r="H7221">
        <v>52.896322900000001</v>
      </c>
      <c r="I7221">
        <v>-67.094811000000007</v>
      </c>
      <c r="J7221" s="1" t="str">
        <f t="shared" si="504"/>
        <v>Till</v>
      </c>
      <c r="K7221" s="1" t="str">
        <f t="shared" si="505"/>
        <v>&lt;63 micron</v>
      </c>
      <c r="L7221">
        <v>0.1</v>
      </c>
      <c r="M7221">
        <v>1.1200000000000001</v>
      </c>
      <c r="N7221">
        <v>1</v>
      </c>
      <c r="O7221">
        <v>80</v>
      </c>
      <c r="P7221">
        <v>0.25</v>
      </c>
      <c r="Q7221">
        <v>1</v>
      </c>
      <c r="R7221">
        <v>0.37</v>
      </c>
      <c r="S7221">
        <v>0.25</v>
      </c>
      <c r="T7221">
        <v>7</v>
      </c>
      <c r="U7221">
        <v>55</v>
      </c>
      <c r="V7221">
        <v>9</v>
      </c>
      <c r="W7221">
        <v>2.2200000000000002</v>
      </c>
      <c r="X7221">
        <v>5</v>
      </c>
      <c r="Y7221">
        <v>0.5</v>
      </c>
      <c r="Z7221">
        <v>0.25</v>
      </c>
      <c r="AA7221">
        <v>10</v>
      </c>
      <c r="AB7221">
        <v>0.53</v>
      </c>
      <c r="AC7221">
        <v>325</v>
      </c>
      <c r="AD7221">
        <v>0.5</v>
      </c>
      <c r="AE7221">
        <v>0.01</v>
      </c>
      <c r="AF7221">
        <v>18</v>
      </c>
      <c r="AG7221">
        <v>1090</v>
      </c>
      <c r="AH7221">
        <v>6</v>
      </c>
      <c r="AI7221">
        <v>1</v>
      </c>
      <c r="AJ7221">
        <v>2</v>
      </c>
      <c r="AK7221">
        <v>36</v>
      </c>
      <c r="AL7221">
        <v>7.0000000000000007E-2</v>
      </c>
      <c r="AM7221">
        <v>5</v>
      </c>
      <c r="AN7221">
        <v>5</v>
      </c>
      <c r="AO7221">
        <v>33</v>
      </c>
      <c r="AP7221">
        <v>5</v>
      </c>
      <c r="AQ7221">
        <v>24</v>
      </c>
    </row>
    <row r="7222" spans="1:43" hidden="1" x14ac:dyDescent="0.25">
      <c r="A7222" t="s">
        <v>25949</v>
      </c>
      <c r="B7222" t="s">
        <v>25950</v>
      </c>
      <c r="C7222" s="1" t="str">
        <f t="shared" si="506"/>
        <v>21:0134</v>
      </c>
      <c r="D7222" s="1" t="str">
        <f t="shared" si="507"/>
        <v>21:0078</v>
      </c>
      <c r="E7222" t="s">
        <v>25951</v>
      </c>
      <c r="F7222" t="s">
        <v>25952</v>
      </c>
      <c r="H7222">
        <v>52.899441699999997</v>
      </c>
      <c r="I7222">
        <v>-66.763232400000007</v>
      </c>
      <c r="J7222" s="1" t="str">
        <f t="shared" si="504"/>
        <v>Till</v>
      </c>
      <c r="K7222" s="1" t="str">
        <f t="shared" si="505"/>
        <v>&lt;63 micron</v>
      </c>
      <c r="L7222">
        <v>0.1</v>
      </c>
      <c r="M7222">
        <v>1.85</v>
      </c>
      <c r="N7222">
        <v>4</v>
      </c>
      <c r="O7222">
        <v>100</v>
      </c>
      <c r="P7222">
        <v>0.5</v>
      </c>
      <c r="Q7222">
        <v>1</v>
      </c>
      <c r="R7222">
        <v>0.2</v>
      </c>
      <c r="S7222">
        <v>0.25</v>
      </c>
      <c r="T7222">
        <v>13</v>
      </c>
      <c r="U7222">
        <v>56</v>
      </c>
      <c r="V7222">
        <v>18</v>
      </c>
      <c r="W7222">
        <v>9.3800000000000008</v>
      </c>
      <c r="X7222">
        <v>5</v>
      </c>
      <c r="Y7222">
        <v>0.5</v>
      </c>
      <c r="Z7222">
        <v>0.32</v>
      </c>
      <c r="AA7222">
        <v>20</v>
      </c>
      <c r="AB7222">
        <v>0.71</v>
      </c>
      <c r="AC7222">
        <v>2600</v>
      </c>
      <c r="AD7222">
        <v>0.5</v>
      </c>
      <c r="AE7222">
        <v>0.02</v>
      </c>
      <c r="AF7222">
        <v>37</v>
      </c>
      <c r="AG7222">
        <v>800</v>
      </c>
      <c r="AH7222">
        <v>6</v>
      </c>
      <c r="AI7222">
        <v>1</v>
      </c>
      <c r="AJ7222">
        <v>5</v>
      </c>
      <c r="AK7222">
        <v>17</v>
      </c>
      <c r="AL7222">
        <v>0.11</v>
      </c>
      <c r="AM7222">
        <v>5</v>
      </c>
      <c r="AN7222">
        <v>5</v>
      </c>
      <c r="AO7222">
        <v>49</v>
      </c>
      <c r="AP7222">
        <v>5</v>
      </c>
      <c r="AQ7222">
        <v>52</v>
      </c>
    </row>
    <row r="7223" spans="1:43" hidden="1" x14ac:dyDescent="0.25">
      <c r="A7223" t="s">
        <v>25953</v>
      </c>
      <c r="B7223" t="s">
        <v>25954</v>
      </c>
      <c r="C7223" s="1" t="str">
        <f t="shared" si="506"/>
        <v>21:0134</v>
      </c>
      <c r="D7223" s="1" t="str">
        <f t="shared" si="507"/>
        <v>21:0078</v>
      </c>
      <c r="E7223" t="s">
        <v>25955</v>
      </c>
      <c r="F7223" t="s">
        <v>25956</v>
      </c>
      <c r="H7223">
        <v>52.859053199999998</v>
      </c>
      <c r="I7223">
        <v>-66.392420999999999</v>
      </c>
      <c r="J7223" s="1" t="str">
        <f t="shared" si="504"/>
        <v>Till</v>
      </c>
      <c r="K7223" s="1" t="str">
        <f t="shared" si="505"/>
        <v>&lt;63 micron</v>
      </c>
      <c r="L7223">
        <v>0.1</v>
      </c>
      <c r="M7223">
        <v>1.41</v>
      </c>
      <c r="N7223">
        <v>4</v>
      </c>
      <c r="O7223">
        <v>60</v>
      </c>
      <c r="P7223">
        <v>0.25</v>
      </c>
      <c r="Q7223">
        <v>1</v>
      </c>
      <c r="R7223">
        <v>0.49</v>
      </c>
      <c r="S7223">
        <v>0.25</v>
      </c>
      <c r="T7223">
        <v>9</v>
      </c>
      <c r="U7223">
        <v>36</v>
      </c>
      <c r="V7223">
        <v>7</v>
      </c>
      <c r="W7223">
        <v>4.12</v>
      </c>
      <c r="X7223">
        <v>5</v>
      </c>
      <c r="Y7223">
        <v>0.5</v>
      </c>
      <c r="Z7223">
        <v>0.2</v>
      </c>
      <c r="AA7223">
        <v>20</v>
      </c>
      <c r="AB7223">
        <v>0.43</v>
      </c>
      <c r="AC7223">
        <v>675</v>
      </c>
      <c r="AD7223">
        <v>0.5</v>
      </c>
      <c r="AE7223">
        <v>0.25</v>
      </c>
      <c r="AF7223">
        <v>16</v>
      </c>
      <c r="AG7223">
        <v>2750</v>
      </c>
      <c r="AH7223">
        <v>6</v>
      </c>
      <c r="AI7223">
        <v>1</v>
      </c>
      <c r="AJ7223">
        <v>3</v>
      </c>
      <c r="AK7223">
        <v>20</v>
      </c>
      <c r="AL7223">
        <v>0.06</v>
      </c>
      <c r="AM7223">
        <v>5</v>
      </c>
      <c r="AN7223">
        <v>5</v>
      </c>
      <c r="AO7223">
        <v>34</v>
      </c>
      <c r="AP7223">
        <v>5</v>
      </c>
      <c r="AQ7223">
        <v>32</v>
      </c>
    </row>
    <row r="7224" spans="1:43" hidden="1" x14ac:dyDescent="0.25">
      <c r="A7224" t="s">
        <v>25957</v>
      </c>
      <c r="B7224" t="s">
        <v>25958</v>
      </c>
      <c r="C7224" s="1" t="str">
        <f t="shared" si="506"/>
        <v>21:0134</v>
      </c>
      <c r="D7224" s="1" t="str">
        <f t="shared" si="507"/>
        <v>21:0078</v>
      </c>
      <c r="E7224" t="s">
        <v>25959</v>
      </c>
      <c r="F7224" t="s">
        <v>25960</v>
      </c>
      <c r="H7224">
        <v>52.997561699999999</v>
      </c>
      <c r="I7224">
        <v>-66.102676500000001</v>
      </c>
      <c r="J7224" s="1" t="str">
        <f t="shared" si="504"/>
        <v>Till</v>
      </c>
      <c r="K7224" s="1" t="str">
        <f t="shared" si="505"/>
        <v>&lt;63 micron</v>
      </c>
      <c r="L7224">
        <v>0.1</v>
      </c>
      <c r="M7224">
        <v>2.0099999999999998</v>
      </c>
      <c r="N7224">
        <v>2</v>
      </c>
      <c r="O7224">
        <v>130</v>
      </c>
      <c r="P7224">
        <v>0.25</v>
      </c>
      <c r="Q7224">
        <v>1</v>
      </c>
      <c r="R7224">
        <v>0.39</v>
      </c>
      <c r="S7224">
        <v>0.25</v>
      </c>
      <c r="T7224">
        <v>11</v>
      </c>
      <c r="U7224">
        <v>74</v>
      </c>
      <c r="V7224">
        <v>34</v>
      </c>
      <c r="W7224">
        <v>2.92</v>
      </c>
      <c r="X7224">
        <v>5</v>
      </c>
      <c r="Y7224">
        <v>1</v>
      </c>
      <c r="Z7224">
        <v>0.34</v>
      </c>
      <c r="AA7224">
        <v>20</v>
      </c>
      <c r="AB7224">
        <v>0.65</v>
      </c>
      <c r="AC7224">
        <v>355</v>
      </c>
      <c r="AD7224">
        <v>0.5</v>
      </c>
      <c r="AE7224">
        <v>0.03</v>
      </c>
      <c r="AF7224">
        <v>31</v>
      </c>
      <c r="AG7224">
        <v>1080</v>
      </c>
      <c r="AH7224">
        <v>8</v>
      </c>
      <c r="AI7224">
        <v>1</v>
      </c>
      <c r="AJ7224">
        <v>4</v>
      </c>
      <c r="AK7224">
        <v>21</v>
      </c>
      <c r="AL7224">
        <v>0.13</v>
      </c>
      <c r="AM7224">
        <v>5</v>
      </c>
      <c r="AN7224">
        <v>5</v>
      </c>
      <c r="AO7224">
        <v>60</v>
      </c>
      <c r="AP7224">
        <v>5</v>
      </c>
      <c r="AQ7224">
        <v>54</v>
      </c>
    </row>
    <row r="7225" spans="1:43" hidden="1" x14ac:dyDescent="0.25">
      <c r="A7225" t="s">
        <v>25961</v>
      </c>
      <c r="B7225" t="s">
        <v>25962</v>
      </c>
      <c r="C7225" s="1" t="str">
        <f t="shared" si="506"/>
        <v>21:0134</v>
      </c>
      <c r="D7225" s="1" t="str">
        <f t="shared" si="507"/>
        <v>21:0078</v>
      </c>
      <c r="E7225" t="s">
        <v>25963</v>
      </c>
      <c r="F7225" t="s">
        <v>25964</v>
      </c>
      <c r="H7225">
        <v>53.251644599999999</v>
      </c>
      <c r="I7225">
        <v>-62.410194099999998</v>
      </c>
      <c r="J7225" s="1" t="str">
        <f t="shared" si="504"/>
        <v>Till</v>
      </c>
      <c r="K7225" s="1" t="str">
        <f t="shared" si="505"/>
        <v>&lt;63 micron</v>
      </c>
      <c r="L7225">
        <v>0.1</v>
      </c>
      <c r="M7225">
        <v>0.64</v>
      </c>
      <c r="N7225">
        <v>1</v>
      </c>
      <c r="O7225">
        <v>50</v>
      </c>
      <c r="P7225">
        <v>0.25</v>
      </c>
      <c r="Q7225">
        <v>1</v>
      </c>
      <c r="R7225">
        <v>0.39</v>
      </c>
      <c r="S7225">
        <v>0.25</v>
      </c>
      <c r="T7225">
        <v>6</v>
      </c>
      <c r="U7225">
        <v>63</v>
      </c>
      <c r="V7225">
        <v>17</v>
      </c>
      <c r="W7225">
        <v>2.56</v>
      </c>
      <c r="X7225">
        <v>10</v>
      </c>
      <c r="Y7225">
        <v>0.5</v>
      </c>
      <c r="Z7225">
        <v>0.19</v>
      </c>
      <c r="AA7225">
        <v>70</v>
      </c>
      <c r="AB7225">
        <v>0.38</v>
      </c>
      <c r="AC7225">
        <v>225</v>
      </c>
      <c r="AD7225">
        <v>0.5</v>
      </c>
      <c r="AE7225">
        <v>0.02</v>
      </c>
      <c r="AF7225">
        <v>15</v>
      </c>
      <c r="AG7225">
        <v>860</v>
      </c>
      <c r="AH7225">
        <v>1</v>
      </c>
      <c r="AI7225">
        <v>2</v>
      </c>
      <c r="AJ7225">
        <v>4</v>
      </c>
      <c r="AK7225">
        <v>18</v>
      </c>
      <c r="AL7225">
        <v>0.1</v>
      </c>
      <c r="AM7225">
        <v>5</v>
      </c>
      <c r="AN7225">
        <v>5</v>
      </c>
      <c r="AO7225">
        <v>52</v>
      </c>
      <c r="AP7225">
        <v>5</v>
      </c>
      <c r="AQ7225">
        <v>22</v>
      </c>
    </row>
    <row r="7226" spans="1:43" hidden="1" x14ac:dyDescent="0.25">
      <c r="A7226" t="s">
        <v>25965</v>
      </c>
      <c r="B7226" t="s">
        <v>25966</v>
      </c>
      <c r="C7226" s="1" t="str">
        <f t="shared" si="506"/>
        <v>21:0134</v>
      </c>
      <c r="D7226" s="1" t="str">
        <f t="shared" si="507"/>
        <v>21:0078</v>
      </c>
      <c r="E7226" t="s">
        <v>25967</v>
      </c>
      <c r="F7226" t="s">
        <v>25968</v>
      </c>
      <c r="H7226">
        <v>52.684565599999999</v>
      </c>
      <c r="I7226">
        <v>-66.046210500000001</v>
      </c>
      <c r="J7226" s="1" t="str">
        <f t="shared" si="504"/>
        <v>Till</v>
      </c>
      <c r="K7226" s="1" t="str">
        <f t="shared" si="505"/>
        <v>&lt;63 micron</v>
      </c>
      <c r="L7226">
        <v>0.1</v>
      </c>
      <c r="M7226">
        <v>1.01</v>
      </c>
      <c r="N7226">
        <v>1</v>
      </c>
      <c r="O7226">
        <v>90</v>
      </c>
      <c r="P7226">
        <v>0.25</v>
      </c>
      <c r="Q7226">
        <v>1</v>
      </c>
      <c r="R7226">
        <v>0.49</v>
      </c>
      <c r="S7226">
        <v>0.25</v>
      </c>
      <c r="T7226">
        <v>5</v>
      </c>
      <c r="U7226">
        <v>50</v>
      </c>
      <c r="V7226">
        <v>17</v>
      </c>
      <c r="W7226">
        <v>2.5499999999999998</v>
      </c>
      <c r="X7226">
        <v>5</v>
      </c>
      <c r="Y7226">
        <v>0.5</v>
      </c>
      <c r="Z7226">
        <v>0.16</v>
      </c>
      <c r="AA7226">
        <v>20</v>
      </c>
      <c r="AB7226">
        <v>0.41</v>
      </c>
      <c r="AC7226">
        <v>230</v>
      </c>
      <c r="AD7226">
        <v>0.5</v>
      </c>
      <c r="AE7226">
        <v>0.03</v>
      </c>
      <c r="AF7226">
        <v>18</v>
      </c>
      <c r="AG7226">
        <v>1040</v>
      </c>
      <c r="AH7226">
        <v>2</v>
      </c>
      <c r="AI7226">
        <v>1</v>
      </c>
      <c r="AJ7226">
        <v>3</v>
      </c>
      <c r="AK7226">
        <v>24</v>
      </c>
      <c r="AL7226">
        <v>0.09</v>
      </c>
      <c r="AM7226">
        <v>5</v>
      </c>
      <c r="AN7226">
        <v>5</v>
      </c>
      <c r="AO7226">
        <v>59</v>
      </c>
      <c r="AP7226">
        <v>5</v>
      </c>
      <c r="AQ7226">
        <v>24</v>
      </c>
    </row>
    <row r="7227" spans="1:43" hidden="1" x14ac:dyDescent="0.25">
      <c r="A7227" t="s">
        <v>25969</v>
      </c>
      <c r="B7227" t="s">
        <v>25970</v>
      </c>
      <c r="C7227" s="1" t="str">
        <f t="shared" si="506"/>
        <v>21:0134</v>
      </c>
      <c r="D7227" s="1" t="str">
        <f t="shared" si="507"/>
        <v>21:0078</v>
      </c>
      <c r="E7227" t="s">
        <v>25971</v>
      </c>
      <c r="F7227" t="s">
        <v>25972</v>
      </c>
      <c r="H7227">
        <v>52.6427543</v>
      </c>
      <c r="I7227">
        <v>-66.194359899999995</v>
      </c>
      <c r="J7227" s="1" t="str">
        <f t="shared" si="504"/>
        <v>Till</v>
      </c>
      <c r="K7227" s="1" t="str">
        <f t="shared" si="505"/>
        <v>&lt;63 micron</v>
      </c>
      <c r="L7227">
        <v>0.1</v>
      </c>
      <c r="M7227">
        <v>1.1100000000000001</v>
      </c>
      <c r="N7227">
        <v>1</v>
      </c>
      <c r="O7227">
        <v>70</v>
      </c>
      <c r="P7227">
        <v>0.25</v>
      </c>
      <c r="Q7227">
        <v>1</v>
      </c>
      <c r="R7227">
        <v>0.7</v>
      </c>
      <c r="S7227">
        <v>0.25</v>
      </c>
      <c r="T7227">
        <v>4</v>
      </c>
      <c r="U7227">
        <v>28</v>
      </c>
      <c r="V7227">
        <v>12</v>
      </c>
      <c r="W7227">
        <v>2.42</v>
      </c>
      <c r="X7227">
        <v>5</v>
      </c>
      <c r="Y7227">
        <v>0.5</v>
      </c>
      <c r="Z7227">
        <v>0.19</v>
      </c>
      <c r="AA7227">
        <v>20</v>
      </c>
      <c r="AB7227">
        <v>0.48</v>
      </c>
      <c r="AC7227">
        <v>305</v>
      </c>
      <c r="AD7227">
        <v>0.5</v>
      </c>
      <c r="AE7227">
        <v>0.08</v>
      </c>
      <c r="AF7227">
        <v>12</v>
      </c>
      <c r="AG7227">
        <v>1370</v>
      </c>
      <c r="AH7227">
        <v>2</v>
      </c>
      <c r="AI7227">
        <v>1</v>
      </c>
      <c r="AJ7227">
        <v>4</v>
      </c>
      <c r="AK7227">
        <v>30</v>
      </c>
      <c r="AL7227">
        <v>0.08</v>
      </c>
      <c r="AM7227">
        <v>5</v>
      </c>
      <c r="AN7227">
        <v>5</v>
      </c>
      <c r="AO7227">
        <v>37</v>
      </c>
      <c r="AP7227">
        <v>5</v>
      </c>
      <c r="AQ7227">
        <v>28</v>
      </c>
    </row>
    <row r="7228" spans="1:43" hidden="1" x14ac:dyDescent="0.25">
      <c r="A7228" t="s">
        <v>25973</v>
      </c>
      <c r="B7228" t="s">
        <v>25974</v>
      </c>
      <c r="C7228" s="1" t="str">
        <f t="shared" si="506"/>
        <v>21:0134</v>
      </c>
      <c r="D7228" s="1" t="str">
        <f t="shared" si="507"/>
        <v>21:0078</v>
      </c>
      <c r="E7228" t="s">
        <v>25975</v>
      </c>
      <c r="F7228" t="s">
        <v>25976</v>
      </c>
      <c r="H7228">
        <v>52.720144500000004</v>
      </c>
      <c r="I7228">
        <v>-66.393468900000002</v>
      </c>
      <c r="J7228" s="1" t="str">
        <f t="shared" si="504"/>
        <v>Till</v>
      </c>
      <c r="K7228" s="1" t="str">
        <f t="shared" si="505"/>
        <v>&lt;63 micron</v>
      </c>
      <c r="L7228">
        <v>0.1</v>
      </c>
      <c r="M7228">
        <v>1.23</v>
      </c>
      <c r="N7228">
        <v>2</v>
      </c>
      <c r="O7228">
        <v>40</v>
      </c>
      <c r="P7228">
        <v>0.25</v>
      </c>
      <c r="Q7228">
        <v>1</v>
      </c>
      <c r="R7228">
        <v>0.51</v>
      </c>
      <c r="S7228">
        <v>0.25</v>
      </c>
      <c r="T7228">
        <v>6</v>
      </c>
      <c r="U7228">
        <v>37</v>
      </c>
      <c r="V7228">
        <v>9</v>
      </c>
      <c r="W7228">
        <v>3.89</v>
      </c>
      <c r="X7228">
        <v>5</v>
      </c>
      <c r="Y7228">
        <v>1</v>
      </c>
      <c r="Z7228">
        <v>0.11</v>
      </c>
      <c r="AA7228">
        <v>20</v>
      </c>
      <c r="AB7228">
        <v>0.43</v>
      </c>
      <c r="AC7228">
        <v>430</v>
      </c>
      <c r="AD7228">
        <v>0.5</v>
      </c>
      <c r="AE7228">
        <v>0.1</v>
      </c>
      <c r="AF7228">
        <v>16</v>
      </c>
      <c r="AG7228">
        <v>1660</v>
      </c>
      <c r="AH7228">
        <v>4</v>
      </c>
      <c r="AI7228">
        <v>1</v>
      </c>
      <c r="AJ7228">
        <v>4</v>
      </c>
      <c r="AK7228">
        <v>22</v>
      </c>
      <c r="AL7228">
        <v>7.0000000000000007E-2</v>
      </c>
      <c r="AM7228">
        <v>5</v>
      </c>
      <c r="AN7228">
        <v>5</v>
      </c>
      <c r="AO7228">
        <v>33</v>
      </c>
      <c r="AP7228">
        <v>5</v>
      </c>
      <c r="AQ7228">
        <v>30</v>
      </c>
    </row>
    <row r="7229" spans="1:43" hidden="1" x14ac:dyDescent="0.25">
      <c r="A7229" t="s">
        <v>25977</v>
      </c>
      <c r="B7229" t="s">
        <v>25978</v>
      </c>
      <c r="C7229" s="1" t="str">
        <f t="shared" si="506"/>
        <v>21:0134</v>
      </c>
      <c r="D7229" s="1" t="str">
        <f t="shared" si="507"/>
        <v>21:0078</v>
      </c>
      <c r="E7229" t="s">
        <v>25979</v>
      </c>
      <c r="F7229" t="s">
        <v>25980</v>
      </c>
      <c r="H7229">
        <v>52.8220472</v>
      </c>
      <c r="I7229">
        <v>-66.666500999999997</v>
      </c>
      <c r="J7229" s="1" t="str">
        <f t="shared" si="504"/>
        <v>Till</v>
      </c>
      <c r="K7229" s="1" t="str">
        <f t="shared" si="505"/>
        <v>&lt;63 micron</v>
      </c>
      <c r="L7229">
        <v>0.1</v>
      </c>
      <c r="M7229">
        <v>1.41</v>
      </c>
      <c r="N7229">
        <v>8</v>
      </c>
      <c r="O7229">
        <v>80</v>
      </c>
      <c r="P7229">
        <v>0.25</v>
      </c>
      <c r="Q7229">
        <v>1</v>
      </c>
      <c r="R7229">
        <v>0.34</v>
      </c>
      <c r="S7229">
        <v>0.25</v>
      </c>
      <c r="T7229">
        <v>12</v>
      </c>
      <c r="U7229">
        <v>55</v>
      </c>
      <c r="V7229">
        <v>12</v>
      </c>
      <c r="W7229">
        <v>8.23</v>
      </c>
      <c r="X7229">
        <v>5</v>
      </c>
      <c r="Y7229">
        <v>2</v>
      </c>
      <c r="Z7229">
        <v>0.21</v>
      </c>
      <c r="AA7229">
        <v>10</v>
      </c>
      <c r="AB7229">
        <v>0.56999999999999995</v>
      </c>
      <c r="AC7229">
        <v>1900</v>
      </c>
      <c r="AD7229">
        <v>0.5</v>
      </c>
      <c r="AE7229">
        <v>0.11</v>
      </c>
      <c r="AF7229">
        <v>33</v>
      </c>
      <c r="AG7229">
        <v>1800</v>
      </c>
      <c r="AH7229">
        <v>12</v>
      </c>
      <c r="AI7229">
        <v>1</v>
      </c>
      <c r="AJ7229">
        <v>3</v>
      </c>
      <c r="AK7229">
        <v>18</v>
      </c>
      <c r="AL7229">
        <v>0.08</v>
      </c>
      <c r="AM7229">
        <v>5</v>
      </c>
      <c r="AN7229">
        <v>5</v>
      </c>
      <c r="AO7229">
        <v>41</v>
      </c>
      <c r="AP7229">
        <v>5</v>
      </c>
      <c r="AQ7229">
        <v>48</v>
      </c>
    </row>
    <row r="7230" spans="1:43" hidden="1" x14ac:dyDescent="0.25">
      <c r="A7230" t="s">
        <v>25981</v>
      </c>
      <c r="B7230" t="s">
        <v>25982</v>
      </c>
      <c r="C7230" s="1" t="str">
        <f t="shared" si="506"/>
        <v>21:0134</v>
      </c>
      <c r="D7230" s="1" t="str">
        <f t="shared" si="507"/>
        <v>21:0078</v>
      </c>
      <c r="E7230" t="s">
        <v>25983</v>
      </c>
      <c r="F7230" t="s">
        <v>25984</v>
      </c>
      <c r="H7230">
        <v>52.825860599999999</v>
      </c>
      <c r="I7230">
        <v>-66.859203199999996</v>
      </c>
      <c r="J7230" s="1" t="str">
        <f t="shared" si="504"/>
        <v>Till</v>
      </c>
      <c r="K7230" s="1" t="str">
        <f t="shared" si="505"/>
        <v>&lt;63 micron</v>
      </c>
      <c r="L7230">
        <v>0.1</v>
      </c>
      <c r="M7230">
        <v>1.05</v>
      </c>
      <c r="N7230">
        <v>1</v>
      </c>
      <c r="O7230">
        <v>80</v>
      </c>
      <c r="P7230">
        <v>0.25</v>
      </c>
      <c r="Q7230">
        <v>1</v>
      </c>
      <c r="R7230">
        <v>0.36</v>
      </c>
      <c r="S7230">
        <v>0.25</v>
      </c>
      <c r="T7230">
        <v>10</v>
      </c>
      <c r="U7230">
        <v>46</v>
      </c>
      <c r="V7230">
        <v>2</v>
      </c>
      <c r="W7230">
        <v>8.11</v>
      </c>
      <c r="X7230">
        <v>5</v>
      </c>
      <c r="Y7230">
        <v>0.5</v>
      </c>
      <c r="Z7230">
        <v>0.18</v>
      </c>
      <c r="AA7230">
        <v>10</v>
      </c>
      <c r="AB7230">
        <v>0.5</v>
      </c>
      <c r="AC7230">
        <v>1730</v>
      </c>
      <c r="AD7230">
        <v>1</v>
      </c>
      <c r="AE7230">
        <v>0.17</v>
      </c>
      <c r="AF7230">
        <v>28</v>
      </c>
      <c r="AG7230">
        <v>2140</v>
      </c>
      <c r="AH7230">
        <v>10</v>
      </c>
      <c r="AI7230">
        <v>1</v>
      </c>
      <c r="AJ7230">
        <v>3</v>
      </c>
      <c r="AK7230">
        <v>34</v>
      </c>
      <c r="AL7230">
        <v>0.04</v>
      </c>
      <c r="AM7230">
        <v>5</v>
      </c>
      <c r="AN7230">
        <v>5</v>
      </c>
      <c r="AO7230">
        <v>35</v>
      </c>
      <c r="AP7230">
        <v>5</v>
      </c>
      <c r="AQ7230">
        <v>44</v>
      </c>
    </row>
    <row r="7231" spans="1:43" hidden="1" x14ac:dyDescent="0.25">
      <c r="A7231" t="s">
        <v>25985</v>
      </c>
      <c r="B7231" t="s">
        <v>25986</v>
      </c>
      <c r="C7231" s="1" t="str">
        <f t="shared" si="506"/>
        <v>21:0134</v>
      </c>
      <c r="D7231" s="1" t="str">
        <f t="shared" si="507"/>
        <v>21:0078</v>
      </c>
      <c r="E7231" t="s">
        <v>25987</v>
      </c>
      <c r="F7231" t="s">
        <v>25988</v>
      </c>
      <c r="H7231">
        <v>52.791573800000002</v>
      </c>
      <c r="I7231">
        <v>-67.0017955</v>
      </c>
      <c r="J7231" s="1" t="str">
        <f t="shared" si="504"/>
        <v>Till</v>
      </c>
      <c r="K7231" s="1" t="str">
        <f t="shared" si="505"/>
        <v>&lt;63 micron</v>
      </c>
      <c r="L7231">
        <v>0.1</v>
      </c>
      <c r="M7231">
        <v>1.1399999999999999</v>
      </c>
      <c r="N7231">
        <v>1</v>
      </c>
      <c r="O7231">
        <v>60</v>
      </c>
      <c r="P7231">
        <v>0.25</v>
      </c>
      <c r="Q7231">
        <v>1</v>
      </c>
      <c r="R7231">
        <v>0.53</v>
      </c>
      <c r="S7231">
        <v>0.25</v>
      </c>
      <c r="T7231">
        <v>6</v>
      </c>
      <c r="U7231">
        <v>56</v>
      </c>
      <c r="V7231">
        <v>10</v>
      </c>
      <c r="W7231">
        <v>2.58</v>
      </c>
      <c r="X7231">
        <v>5</v>
      </c>
      <c r="Y7231">
        <v>0.5</v>
      </c>
      <c r="Z7231">
        <v>0.21</v>
      </c>
      <c r="AA7231">
        <v>10</v>
      </c>
      <c r="AB7231">
        <v>0.49</v>
      </c>
      <c r="AC7231">
        <v>265</v>
      </c>
      <c r="AD7231">
        <v>0.5</v>
      </c>
      <c r="AE7231">
        <v>0.19</v>
      </c>
      <c r="AF7231">
        <v>20</v>
      </c>
      <c r="AG7231">
        <v>2220</v>
      </c>
      <c r="AH7231">
        <v>6</v>
      </c>
      <c r="AI7231">
        <v>1</v>
      </c>
      <c r="AJ7231">
        <v>3</v>
      </c>
      <c r="AK7231">
        <v>43</v>
      </c>
      <c r="AL7231">
        <v>0.06</v>
      </c>
      <c r="AM7231">
        <v>5</v>
      </c>
      <c r="AN7231">
        <v>5</v>
      </c>
      <c r="AO7231">
        <v>32</v>
      </c>
      <c r="AP7231">
        <v>5</v>
      </c>
      <c r="AQ7231">
        <v>26</v>
      </c>
    </row>
    <row r="7232" spans="1:43" hidden="1" x14ac:dyDescent="0.25">
      <c r="A7232" t="s">
        <v>25989</v>
      </c>
      <c r="B7232" t="s">
        <v>25990</v>
      </c>
      <c r="C7232" s="1" t="str">
        <f t="shared" si="506"/>
        <v>21:0134</v>
      </c>
      <c r="D7232" s="1" t="str">
        <f t="shared" si="507"/>
        <v>21:0078</v>
      </c>
      <c r="E7232" t="s">
        <v>25991</v>
      </c>
      <c r="F7232" t="s">
        <v>25992</v>
      </c>
      <c r="H7232">
        <v>52.680248300000002</v>
      </c>
      <c r="I7232">
        <v>-66.872261499999993</v>
      </c>
      <c r="J7232" s="1" t="str">
        <f t="shared" si="504"/>
        <v>Till</v>
      </c>
      <c r="K7232" s="1" t="str">
        <f t="shared" si="505"/>
        <v>&lt;63 micron</v>
      </c>
      <c r="L7232">
        <v>0.1</v>
      </c>
      <c r="M7232">
        <v>0.93</v>
      </c>
      <c r="N7232">
        <v>6</v>
      </c>
      <c r="O7232">
        <v>100</v>
      </c>
      <c r="P7232">
        <v>0.25</v>
      </c>
      <c r="Q7232">
        <v>1</v>
      </c>
      <c r="R7232">
        <v>0.71</v>
      </c>
      <c r="S7232">
        <v>0.25</v>
      </c>
      <c r="T7232">
        <v>9</v>
      </c>
      <c r="U7232">
        <v>47</v>
      </c>
      <c r="V7232">
        <v>14</v>
      </c>
      <c r="W7232">
        <v>4.62</v>
      </c>
      <c r="X7232">
        <v>5</v>
      </c>
      <c r="Y7232">
        <v>0.5</v>
      </c>
      <c r="Z7232">
        <v>0.23</v>
      </c>
      <c r="AA7232">
        <v>20</v>
      </c>
      <c r="AB7232">
        <v>0.68</v>
      </c>
      <c r="AC7232">
        <v>925</v>
      </c>
      <c r="AD7232">
        <v>0.5</v>
      </c>
      <c r="AE7232">
        <v>0.09</v>
      </c>
      <c r="AF7232">
        <v>27</v>
      </c>
      <c r="AG7232">
        <v>1260</v>
      </c>
      <c r="AH7232">
        <v>12</v>
      </c>
      <c r="AI7232">
        <v>1</v>
      </c>
      <c r="AJ7232">
        <v>3</v>
      </c>
      <c r="AK7232">
        <v>42</v>
      </c>
      <c r="AL7232">
        <v>0.06</v>
      </c>
      <c r="AM7232">
        <v>5</v>
      </c>
      <c r="AN7232">
        <v>5</v>
      </c>
      <c r="AO7232">
        <v>36</v>
      </c>
      <c r="AP7232">
        <v>5</v>
      </c>
      <c r="AQ7232">
        <v>36</v>
      </c>
    </row>
    <row r="7233" spans="1:43" hidden="1" x14ac:dyDescent="0.25">
      <c r="A7233" t="s">
        <v>25993</v>
      </c>
      <c r="B7233" t="s">
        <v>25994</v>
      </c>
      <c r="C7233" s="1" t="str">
        <f t="shared" si="506"/>
        <v>21:0134</v>
      </c>
      <c r="D7233" s="1" t="str">
        <f t="shared" si="507"/>
        <v>21:0078</v>
      </c>
      <c r="E7233" t="s">
        <v>25995</v>
      </c>
      <c r="F7233" t="s">
        <v>25996</v>
      </c>
      <c r="H7233">
        <v>53.0411681</v>
      </c>
      <c r="I7233">
        <v>-66.652362800000006</v>
      </c>
      <c r="J7233" s="1" t="str">
        <f t="shared" si="504"/>
        <v>Till</v>
      </c>
      <c r="K7233" s="1" t="str">
        <f t="shared" si="505"/>
        <v>&lt;63 micron</v>
      </c>
      <c r="L7233">
        <v>0.1</v>
      </c>
      <c r="M7233">
        <v>1.85</v>
      </c>
      <c r="N7233">
        <v>2</v>
      </c>
      <c r="O7233">
        <v>220</v>
      </c>
      <c r="P7233">
        <v>0.25</v>
      </c>
      <c r="Q7233">
        <v>1</v>
      </c>
      <c r="R7233">
        <v>0.43</v>
      </c>
      <c r="S7233">
        <v>0.25</v>
      </c>
      <c r="T7233">
        <v>13</v>
      </c>
      <c r="U7233">
        <v>80</v>
      </c>
      <c r="V7233">
        <v>17</v>
      </c>
      <c r="W7233">
        <v>5.41</v>
      </c>
      <c r="X7233">
        <v>5</v>
      </c>
      <c r="Y7233">
        <v>0.5</v>
      </c>
      <c r="Z7233">
        <v>0.66</v>
      </c>
      <c r="AA7233">
        <v>20</v>
      </c>
      <c r="AB7233">
        <v>1.17</v>
      </c>
      <c r="AC7233">
        <v>1190</v>
      </c>
      <c r="AD7233">
        <v>0.5</v>
      </c>
      <c r="AE7233">
        <v>0.02</v>
      </c>
      <c r="AF7233">
        <v>42</v>
      </c>
      <c r="AG7233">
        <v>970</v>
      </c>
      <c r="AH7233">
        <v>14</v>
      </c>
      <c r="AI7233">
        <v>1</v>
      </c>
      <c r="AJ7233">
        <v>4</v>
      </c>
      <c r="AK7233">
        <v>38</v>
      </c>
      <c r="AL7233">
        <v>0.16</v>
      </c>
      <c r="AM7233">
        <v>5</v>
      </c>
      <c r="AN7233">
        <v>5</v>
      </c>
      <c r="AO7233">
        <v>54</v>
      </c>
      <c r="AP7233">
        <v>5</v>
      </c>
      <c r="AQ7233">
        <v>62</v>
      </c>
    </row>
    <row r="7234" spans="1:43" hidden="1" x14ac:dyDescent="0.25">
      <c r="A7234" t="s">
        <v>25997</v>
      </c>
      <c r="B7234" t="s">
        <v>25998</v>
      </c>
      <c r="C7234" s="1" t="str">
        <f t="shared" si="506"/>
        <v>21:0134</v>
      </c>
      <c r="D7234" s="1" t="str">
        <f t="shared" si="507"/>
        <v>21:0078</v>
      </c>
      <c r="E7234" t="s">
        <v>25999</v>
      </c>
      <c r="F7234" t="s">
        <v>26000</v>
      </c>
      <c r="H7234">
        <v>54.043092700000003</v>
      </c>
      <c r="I7234">
        <v>-66.914831599999999</v>
      </c>
      <c r="J7234" s="1" t="str">
        <f t="shared" si="504"/>
        <v>Till</v>
      </c>
      <c r="K7234" s="1" t="str">
        <f t="shared" si="505"/>
        <v>&lt;63 micron</v>
      </c>
      <c r="L7234">
        <v>0.1</v>
      </c>
      <c r="M7234">
        <v>0.85</v>
      </c>
      <c r="N7234">
        <v>2</v>
      </c>
      <c r="O7234">
        <v>40</v>
      </c>
      <c r="P7234">
        <v>0.25</v>
      </c>
      <c r="Q7234">
        <v>1</v>
      </c>
      <c r="R7234">
        <v>0.21</v>
      </c>
      <c r="S7234">
        <v>0.25</v>
      </c>
      <c r="T7234">
        <v>6</v>
      </c>
      <c r="U7234">
        <v>60</v>
      </c>
      <c r="V7234">
        <v>16</v>
      </c>
      <c r="W7234">
        <v>1.65</v>
      </c>
      <c r="X7234">
        <v>5</v>
      </c>
      <c r="Y7234">
        <v>0.5</v>
      </c>
      <c r="Z7234">
        <v>0.13</v>
      </c>
      <c r="AA7234">
        <v>30</v>
      </c>
      <c r="AB7234">
        <v>0.45</v>
      </c>
      <c r="AC7234">
        <v>145</v>
      </c>
      <c r="AD7234">
        <v>0.5</v>
      </c>
      <c r="AE7234">
        <v>0.01</v>
      </c>
      <c r="AF7234">
        <v>23</v>
      </c>
      <c r="AG7234">
        <v>550</v>
      </c>
      <c r="AH7234">
        <v>4</v>
      </c>
      <c r="AI7234">
        <v>1</v>
      </c>
      <c r="AJ7234">
        <v>4</v>
      </c>
      <c r="AK7234">
        <v>10</v>
      </c>
      <c r="AL7234">
        <v>0.08</v>
      </c>
      <c r="AM7234">
        <v>5</v>
      </c>
      <c r="AN7234">
        <v>5</v>
      </c>
      <c r="AO7234">
        <v>41</v>
      </c>
      <c r="AP7234">
        <v>5</v>
      </c>
      <c r="AQ7234">
        <v>24</v>
      </c>
    </row>
    <row r="7235" spans="1:43" hidden="1" x14ac:dyDescent="0.25">
      <c r="A7235" t="s">
        <v>26001</v>
      </c>
      <c r="B7235" t="s">
        <v>26002</v>
      </c>
      <c r="C7235" s="1" t="str">
        <f t="shared" si="506"/>
        <v>21:0134</v>
      </c>
      <c r="D7235" s="1" t="str">
        <f t="shared" si="507"/>
        <v>21:0078</v>
      </c>
      <c r="E7235" t="s">
        <v>26003</v>
      </c>
      <c r="F7235" t="s">
        <v>26004</v>
      </c>
      <c r="H7235">
        <v>54.039135399999999</v>
      </c>
      <c r="I7235">
        <v>-66.922513600000002</v>
      </c>
      <c r="J7235" s="1" t="str">
        <f t="shared" si="504"/>
        <v>Till</v>
      </c>
      <c r="K7235" s="1" t="str">
        <f t="shared" si="505"/>
        <v>&lt;63 micron</v>
      </c>
      <c r="L7235">
        <v>0.1</v>
      </c>
      <c r="M7235">
        <v>2.57</v>
      </c>
      <c r="N7235">
        <v>4</v>
      </c>
      <c r="O7235">
        <v>30</v>
      </c>
      <c r="P7235">
        <v>0.25</v>
      </c>
      <c r="Q7235">
        <v>1</v>
      </c>
      <c r="R7235">
        <v>0.08</v>
      </c>
      <c r="S7235">
        <v>0.25</v>
      </c>
      <c r="T7235">
        <v>6</v>
      </c>
      <c r="U7235">
        <v>114</v>
      </c>
      <c r="V7235">
        <v>8</v>
      </c>
      <c r="W7235">
        <v>2.79</v>
      </c>
      <c r="X7235">
        <v>5</v>
      </c>
      <c r="Y7235">
        <v>0.5</v>
      </c>
      <c r="Z7235">
        <v>0.1</v>
      </c>
      <c r="AA7235">
        <v>20</v>
      </c>
      <c r="AB7235">
        <v>0.45</v>
      </c>
      <c r="AC7235">
        <v>100</v>
      </c>
      <c r="AD7235">
        <v>0.5</v>
      </c>
      <c r="AE7235">
        <v>5.0000000000000001E-3</v>
      </c>
      <c r="AF7235">
        <v>22</v>
      </c>
      <c r="AG7235">
        <v>440</v>
      </c>
      <c r="AH7235">
        <v>6</v>
      </c>
      <c r="AI7235">
        <v>1</v>
      </c>
      <c r="AJ7235">
        <v>4</v>
      </c>
      <c r="AK7235">
        <v>5</v>
      </c>
      <c r="AL7235">
        <v>0.13</v>
      </c>
      <c r="AM7235">
        <v>5</v>
      </c>
      <c r="AN7235">
        <v>5</v>
      </c>
      <c r="AO7235">
        <v>76</v>
      </c>
      <c r="AP7235">
        <v>5</v>
      </c>
      <c r="AQ7235">
        <v>20</v>
      </c>
    </row>
    <row r="7236" spans="1:43" hidden="1" x14ac:dyDescent="0.25">
      <c r="A7236" t="s">
        <v>26005</v>
      </c>
      <c r="B7236" t="s">
        <v>26006</v>
      </c>
      <c r="C7236" s="1" t="str">
        <f t="shared" si="506"/>
        <v>21:0134</v>
      </c>
      <c r="D7236" s="1" t="str">
        <f t="shared" si="507"/>
        <v>21:0078</v>
      </c>
      <c r="E7236" t="s">
        <v>26007</v>
      </c>
      <c r="F7236" t="s">
        <v>26008</v>
      </c>
      <c r="H7236">
        <v>53.220367899999999</v>
      </c>
      <c r="I7236">
        <v>-62.280322099999999</v>
      </c>
      <c r="J7236" s="1" t="str">
        <f t="shared" si="504"/>
        <v>Till</v>
      </c>
      <c r="K7236" s="1" t="str">
        <f t="shared" si="505"/>
        <v>&lt;63 micron</v>
      </c>
      <c r="L7236">
        <v>0.1</v>
      </c>
      <c r="M7236">
        <v>0.63</v>
      </c>
      <c r="N7236">
        <v>1</v>
      </c>
      <c r="O7236">
        <v>20</v>
      </c>
      <c r="P7236">
        <v>0.25</v>
      </c>
      <c r="Q7236">
        <v>2</v>
      </c>
      <c r="R7236">
        <v>0.32</v>
      </c>
      <c r="S7236">
        <v>0.25</v>
      </c>
      <c r="T7236">
        <v>4</v>
      </c>
      <c r="U7236">
        <v>59</v>
      </c>
      <c r="V7236">
        <v>16</v>
      </c>
      <c r="W7236">
        <v>2.34</v>
      </c>
      <c r="X7236">
        <v>10</v>
      </c>
      <c r="Y7236">
        <v>0.5</v>
      </c>
      <c r="Z7236">
        <v>0.09</v>
      </c>
      <c r="AA7236">
        <v>60</v>
      </c>
      <c r="AB7236">
        <v>0.26</v>
      </c>
      <c r="AC7236">
        <v>175</v>
      </c>
      <c r="AD7236">
        <v>0.5</v>
      </c>
      <c r="AE7236">
        <v>0.01</v>
      </c>
      <c r="AF7236">
        <v>13</v>
      </c>
      <c r="AG7236">
        <v>860</v>
      </c>
      <c r="AH7236">
        <v>1</v>
      </c>
      <c r="AI7236">
        <v>2</v>
      </c>
      <c r="AJ7236">
        <v>3</v>
      </c>
      <c r="AK7236">
        <v>14</v>
      </c>
      <c r="AL7236">
        <v>0.1</v>
      </c>
      <c r="AM7236">
        <v>5</v>
      </c>
      <c r="AN7236">
        <v>5</v>
      </c>
      <c r="AO7236">
        <v>47</v>
      </c>
      <c r="AP7236">
        <v>5</v>
      </c>
      <c r="AQ7236">
        <v>14</v>
      </c>
    </row>
    <row r="7237" spans="1:43" hidden="1" x14ac:dyDescent="0.25">
      <c r="A7237" t="s">
        <v>26009</v>
      </c>
      <c r="B7237" t="s">
        <v>26010</v>
      </c>
      <c r="C7237" s="1" t="str">
        <f t="shared" si="506"/>
        <v>21:0134</v>
      </c>
      <c r="D7237" s="1" t="str">
        <f t="shared" si="507"/>
        <v>21:0078</v>
      </c>
      <c r="E7237" t="s">
        <v>26011</v>
      </c>
      <c r="F7237" t="s">
        <v>26012</v>
      </c>
      <c r="H7237">
        <v>54.028454500000002</v>
      </c>
      <c r="I7237">
        <v>-66.910525800000002</v>
      </c>
      <c r="J7237" s="1" t="str">
        <f t="shared" si="504"/>
        <v>Till</v>
      </c>
      <c r="K7237" s="1" t="str">
        <f t="shared" si="505"/>
        <v>&lt;63 micron</v>
      </c>
      <c r="L7237">
        <v>0.1</v>
      </c>
      <c r="M7237">
        <v>1.73</v>
      </c>
      <c r="N7237">
        <v>1</v>
      </c>
      <c r="O7237">
        <v>90</v>
      </c>
      <c r="P7237">
        <v>0.25</v>
      </c>
      <c r="Q7237">
        <v>1</v>
      </c>
      <c r="R7237">
        <v>0.16</v>
      </c>
      <c r="S7237">
        <v>0.25</v>
      </c>
      <c r="T7237">
        <v>9</v>
      </c>
      <c r="U7237">
        <v>95</v>
      </c>
      <c r="V7237">
        <v>25</v>
      </c>
      <c r="W7237">
        <v>2.23</v>
      </c>
      <c r="X7237">
        <v>5</v>
      </c>
      <c r="Y7237">
        <v>0.5</v>
      </c>
      <c r="Z7237">
        <v>0.19</v>
      </c>
      <c r="AA7237">
        <v>20</v>
      </c>
      <c r="AB7237">
        <v>0.7</v>
      </c>
      <c r="AC7237">
        <v>145</v>
      </c>
      <c r="AD7237">
        <v>0.5</v>
      </c>
      <c r="AE7237">
        <v>0.01</v>
      </c>
      <c r="AF7237">
        <v>43</v>
      </c>
      <c r="AG7237">
        <v>450</v>
      </c>
      <c r="AH7237">
        <v>6</v>
      </c>
      <c r="AI7237">
        <v>1</v>
      </c>
      <c r="AJ7237">
        <v>4</v>
      </c>
      <c r="AK7237">
        <v>9</v>
      </c>
      <c r="AL7237">
        <v>0.12</v>
      </c>
      <c r="AM7237">
        <v>5</v>
      </c>
      <c r="AN7237">
        <v>5</v>
      </c>
      <c r="AO7237">
        <v>60</v>
      </c>
      <c r="AP7237">
        <v>5</v>
      </c>
      <c r="AQ7237">
        <v>30</v>
      </c>
    </row>
    <row r="7238" spans="1:43" hidden="1" x14ac:dyDescent="0.25">
      <c r="A7238" t="s">
        <v>26013</v>
      </c>
      <c r="B7238" t="s">
        <v>26014</v>
      </c>
      <c r="C7238" s="1" t="str">
        <f t="shared" si="506"/>
        <v>21:0134</v>
      </c>
      <c r="D7238" s="1" t="str">
        <f t="shared" si="507"/>
        <v>21:0078</v>
      </c>
      <c r="E7238" t="s">
        <v>26015</v>
      </c>
      <c r="F7238" t="s">
        <v>26016</v>
      </c>
      <c r="H7238">
        <v>54.038777400000001</v>
      </c>
      <c r="I7238">
        <v>-66.914818699999998</v>
      </c>
      <c r="J7238" s="1" t="str">
        <f t="shared" si="504"/>
        <v>Till</v>
      </c>
      <c r="K7238" s="1" t="str">
        <f t="shared" si="505"/>
        <v>&lt;63 micron</v>
      </c>
      <c r="L7238">
        <v>0.1</v>
      </c>
      <c r="M7238">
        <v>1.78</v>
      </c>
      <c r="N7238">
        <v>1</v>
      </c>
      <c r="O7238">
        <v>60</v>
      </c>
      <c r="P7238">
        <v>0.25</v>
      </c>
      <c r="Q7238">
        <v>1</v>
      </c>
      <c r="R7238">
        <v>0.14000000000000001</v>
      </c>
      <c r="S7238">
        <v>0.25</v>
      </c>
      <c r="T7238">
        <v>9</v>
      </c>
      <c r="U7238">
        <v>86</v>
      </c>
      <c r="V7238">
        <v>29</v>
      </c>
      <c r="W7238">
        <v>2.2400000000000002</v>
      </c>
      <c r="X7238">
        <v>5</v>
      </c>
      <c r="Y7238">
        <v>1</v>
      </c>
      <c r="Z7238">
        <v>0.17</v>
      </c>
      <c r="AA7238">
        <v>20</v>
      </c>
      <c r="AB7238">
        <v>0.65</v>
      </c>
      <c r="AC7238">
        <v>135</v>
      </c>
      <c r="AD7238">
        <v>0.5</v>
      </c>
      <c r="AE7238">
        <v>0.01</v>
      </c>
      <c r="AF7238">
        <v>37</v>
      </c>
      <c r="AG7238">
        <v>420</v>
      </c>
      <c r="AH7238">
        <v>6</v>
      </c>
      <c r="AI7238">
        <v>1</v>
      </c>
      <c r="AJ7238">
        <v>4</v>
      </c>
      <c r="AK7238">
        <v>6</v>
      </c>
      <c r="AL7238">
        <v>0.12</v>
      </c>
      <c r="AM7238">
        <v>5</v>
      </c>
      <c r="AN7238">
        <v>5</v>
      </c>
      <c r="AO7238">
        <v>61</v>
      </c>
      <c r="AP7238">
        <v>5</v>
      </c>
      <c r="AQ7238">
        <v>28</v>
      </c>
    </row>
    <row r="7239" spans="1:43" hidden="1" x14ac:dyDescent="0.25">
      <c r="A7239" t="s">
        <v>26017</v>
      </c>
      <c r="B7239" t="s">
        <v>26018</v>
      </c>
      <c r="C7239" s="1" t="str">
        <f t="shared" si="506"/>
        <v>21:0134</v>
      </c>
      <c r="D7239" s="1" t="str">
        <f t="shared" si="507"/>
        <v>21:0078</v>
      </c>
      <c r="E7239" t="s">
        <v>26019</v>
      </c>
      <c r="F7239" t="s">
        <v>26020</v>
      </c>
      <c r="H7239">
        <v>54.0407157</v>
      </c>
      <c r="I7239">
        <v>-66.904793799999993</v>
      </c>
      <c r="J7239" s="1" t="str">
        <f t="shared" si="504"/>
        <v>Till</v>
      </c>
      <c r="K7239" s="1" t="str">
        <f t="shared" si="505"/>
        <v>&lt;63 micron</v>
      </c>
      <c r="L7239">
        <v>0.1</v>
      </c>
      <c r="M7239">
        <v>1.66</v>
      </c>
      <c r="N7239">
        <v>1</v>
      </c>
      <c r="O7239">
        <v>60</v>
      </c>
      <c r="P7239">
        <v>0.25</v>
      </c>
      <c r="Q7239">
        <v>1</v>
      </c>
      <c r="R7239">
        <v>0.16</v>
      </c>
      <c r="S7239">
        <v>0.25</v>
      </c>
      <c r="T7239">
        <v>11</v>
      </c>
      <c r="U7239">
        <v>83</v>
      </c>
      <c r="V7239">
        <v>25</v>
      </c>
      <c r="W7239">
        <v>2.1</v>
      </c>
      <c r="X7239">
        <v>5</v>
      </c>
      <c r="Y7239">
        <v>0.5</v>
      </c>
      <c r="Z7239">
        <v>0.14000000000000001</v>
      </c>
      <c r="AA7239">
        <v>20</v>
      </c>
      <c r="AB7239">
        <v>0.61</v>
      </c>
      <c r="AC7239">
        <v>160</v>
      </c>
      <c r="AD7239">
        <v>0.5</v>
      </c>
      <c r="AE7239">
        <v>0.01</v>
      </c>
      <c r="AF7239">
        <v>37</v>
      </c>
      <c r="AG7239">
        <v>530</v>
      </c>
      <c r="AH7239">
        <v>6</v>
      </c>
      <c r="AI7239">
        <v>1</v>
      </c>
      <c r="AJ7239">
        <v>4</v>
      </c>
      <c r="AK7239">
        <v>6</v>
      </c>
      <c r="AL7239">
        <v>0.11</v>
      </c>
      <c r="AM7239">
        <v>5</v>
      </c>
      <c r="AN7239">
        <v>5</v>
      </c>
      <c r="AO7239">
        <v>56</v>
      </c>
      <c r="AP7239">
        <v>5</v>
      </c>
      <c r="AQ7239">
        <v>28</v>
      </c>
    </row>
    <row r="7240" spans="1:43" hidden="1" x14ac:dyDescent="0.25">
      <c r="A7240" t="s">
        <v>26021</v>
      </c>
      <c r="B7240" t="s">
        <v>26022</v>
      </c>
      <c r="C7240" s="1" t="str">
        <f t="shared" si="506"/>
        <v>21:0134</v>
      </c>
      <c r="D7240" s="1" t="str">
        <f t="shared" si="507"/>
        <v>21:0078</v>
      </c>
      <c r="E7240" t="s">
        <v>26023</v>
      </c>
      <c r="F7240" t="s">
        <v>26024</v>
      </c>
      <c r="H7240">
        <v>54.037573600000002</v>
      </c>
      <c r="I7240">
        <v>-66.930991399999996</v>
      </c>
      <c r="J7240" s="1" t="str">
        <f t="shared" si="504"/>
        <v>Till</v>
      </c>
      <c r="K7240" s="1" t="str">
        <f t="shared" si="505"/>
        <v>&lt;63 micron</v>
      </c>
      <c r="L7240">
        <v>0.1</v>
      </c>
      <c r="M7240">
        <v>2.4</v>
      </c>
      <c r="N7240">
        <v>1</v>
      </c>
      <c r="O7240">
        <v>70</v>
      </c>
      <c r="P7240">
        <v>0.25</v>
      </c>
      <c r="Q7240">
        <v>1</v>
      </c>
      <c r="R7240">
        <v>0.14000000000000001</v>
      </c>
      <c r="S7240">
        <v>0.25</v>
      </c>
      <c r="T7240">
        <v>10</v>
      </c>
      <c r="U7240">
        <v>118</v>
      </c>
      <c r="V7240">
        <v>31</v>
      </c>
      <c r="W7240">
        <v>2.65</v>
      </c>
      <c r="X7240">
        <v>5</v>
      </c>
      <c r="Y7240">
        <v>0.5</v>
      </c>
      <c r="Z7240">
        <v>0.17</v>
      </c>
      <c r="AA7240">
        <v>20</v>
      </c>
      <c r="AB7240">
        <v>0.85</v>
      </c>
      <c r="AC7240">
        <v>150</v>
      </c>
      <c r="AD7240">
        <v>0.5</v>
      </c>
      <c r="AE7240">
        <v>0.01</v>
      </c>
      <c r="AF7240">
        <v>45</v>
      </c>
      <c r="AG7240">
        <v>450</v>
      </c>
      <c r="AH7240">
        <v>6</v>
      </c>
      <c r="AI7240">
        <v>1</v>
      </c>
      <c r="AJ7240">
        <v>5</v>
      </c>
      <c r="AK7240">
        <v>8</v>
      </c>
      <c r="AL7240">
        <v>0.15</v>
      </c>
      <c r="AM7240">
        <v>5</v>
      </c>
      <c r="AN7240">
        <v>5</v>
      </c>
      <c r="AO7240">
        <v>71</v>
      </c>
      <c r="AP7240">
        <v>5</v>
      </c>
      <c r="AQ7240">
        <v>36</v>
      </c>
    </row>
    <row r="7241" spans="1:43" hidden="1" x14ac:dyDescent="0.25">
      <c r="A7241" t="s">
        <v>26025</v>
      </c>
      <c r="B7241" t="s">
        <v>26026</v>
      </c>
      <c r="C7241" s="1" t="str">
        <f t="shared" si="506"/>
        <v>21:0134</v>
      </c>
      <c r="D7241" s="1" t="str">
        <f t="shared" si="507"/>
        <v>21:0078</v>
      </c>
      <c r="E7241" t="s">
        <v>26027</v>
      </c>
      <c r="F7241" t="s">
        <v>26028</v>
      </c>
      <c r="H7241">
        <v>54.060149199999998</v>
      </c>
      <c r="I7241">
        <v>-66.913442000000003</v>
      </c>
      <c r="J7241" s="1" t="str">
        <f t="shared" si="504"/>
        <v>Till</v>
      </c>
      <c r="K7241" s="1" t="str">
        <f t="shared" si="505"/>
        <v>&lt;63 micron</v>
      </c>
      <c r="L7241">
        <v>0.1</v>
      </c>
      <c r="M7241">
        <v>1.79</v>
      </c>
      <c r="N7241">
        <v>1</v>
      </c>
      <c r="O7241">
        <v>30</v>
      </c>
      <c r="P7241">
        <v>0.25</v>
      </c>
      <c r="Q7241">
        <v>1</v>
      </c>
      <c r="R7241">
        <v>0.11</v>
      </c>
      <c r="S7241">
        <v>0.25</v>
      </c>
      <c r="T7241">
        <v>8</v>
      </c>
      <c r="U7241">
        <v>84</v>
      </c>
      <c r="V7241">
        <v>21</v>
      </c>
      <c r="W7241">
        <v>1.92</v>
      </c>
      <c r="X7241">
        <v>5</v>
      </c>
      <c r="Y7241">
        <v>0.5</v>
      </c>
      <c r="Z7241">
        <v>0.09</v>
      </c>
      <c r="AA7241">
        <v>20</v>
      </c>
      <c r="AB7241">
        <v>0.54</v>
      </c>
      <c r="AC7241">
        <v>130</v>
      </c>
      <c r="AD7241">
        <v>0.5</v>
      </c>
      <c r="AE7241">
        <v>0.01</v>
      </c>
      <c r="AF7241">
        <v>36</v>
      </c>
      <c r="AG7241">
        <v>560</v>
      </c>
      <c r="AH7241">
        <v>6</v>
      </c>
      <c r="AI7241">
        <v>1</v>
      </c>
      <c r="AJ7241">
        <v>4</v>
      </c>
      <c r="AK7241">
        <v>7</v>
      </c>
      <c r="AL7241">
        <v>0.09</v>
      </c>
      <c r="AM7241">
        <v>5</v>
      </c>
      <c r="AN7241">
        <v>5</v>
      </c>
      <c r="AO7241">
        <v>48</v>
      </c>
      <c r="AP7241">
        <v>5</v>
      </c>
      <c r="AQ7241">
        <v>30</v>
      </c>
    </row>
    <row r="7242" spans="1:43" hidden="1" x14ac:dyDescent="0.25">
      <c r="A7242" t="s">
        <v>26029</v>
      </c>
      <c r="B7242" t="s">
        <v>26030</v>
      </c>
      <c r="C7242" s="1" t="str">
        <f t="shared" si="506"/>
        <v>21:0134</v>
      </c>
      <c r="D7242" s="1" t="str">
        <f t="shared" si="507"/>
        <v>21:0078</v>
      </c>
      <c r="E7242" t="s">
        <v>26031</v>
      </c>
      <c r="F7242" t="s">
        <v>26032</v>
      </c>
      <c r="H7242">
        <v>55.053147099999997</v>
      </c>
      <c r="I7242">
        <v>-67.564205900000005</v>
      </c>
      <c r="J7242" s="1" t="str">
        <f t="shared" si="504"/>
        <v>Till</v>
      </c>
      <c r="K7242" s="1" t="str">
        <f t="shared" si="505"/>
        <v>&lt;63 micron</v>
      </c>
      <c r="L7242">
        <v>0.1</v>
      </c>
      <c r="M7242">
        <v>2.37</v>
      </c>
      <c r="N7242">
        <v>14</v>
      </c>
      <c r="O7242">
        <v>70</v>
      </c>
      <c r="P7242">
        <v>0.5</v>
      </c>
      <c r="Q7242">
        <v>1</v>
      </c>
      <c r="R7242">
        <v>0.06</v>
      </c>
      <c r="S7242">
        <v>0.25</v>
      </c>
      <c r="T7242">
        <v>7</v>
      </c>
      <c r="U7242">
        <v>68</v>
      </c>
      <c r="V7242">
        <v>4</v>
      </c>
      <c r="W7242">
        <v>7.46</v>
      </c>
      <c r="X7242">
        <v>5</v>
      </c>
      <c r="Y7242">
        <v>0.5</v>
      </c>
      <c r="Z7242">
        <v>0.17</v>
      </c>
      <c r="AA7242">
        <v>20</v>
      </c>
      <c r="AB7242">
        <v>0.59</v>
      </c>
      <c r="AC7242">
        <v>550</v>
      </c>
      <c r="AD7242">
        <v>2</v>
      </c>
      <c r="AE7242">
        <v>5.0000000000000001E-3</v>
      </c>
      <c r="AF7242">
        <v>22</v>
      </c>
      <c r="AG7242">
        <v>390</v>
      </c>
      <c r="AH7242">
        <v>8</v>
      </c>
      <c r="AI7242">
        <v>1</v>
      </c>
      <c r="AJ7242">
        <v>4</v>
      </c>
      <c r="AK7242">
        <v>6</v>
      </c>
      <c r="AL7242">
        <v>0.1</v>
      </c>
      <c r="AM7242">
        <v>5</v>
      </c>
      <c r="AN7242">
        <v>5</v>
      </c>
      <c r="AO7242">
        <v>62</v>
      </c>
      <c r="AP7242">
        <v>5</v>
      </c>
      <c r="AQ7242">
        <v>52</v>
      </c>
    </row>
    <row r="7243" spans="1:43" hidden="1" x14ac:dyDescent="0.25">
      <c r="A7243" t="s">
        <v>26033</v>
      </c>
      <c r="B7243" t="s">
        <v>26034</v>
      </c>
      <c r="C7243" s="1" t="str">
        <f t="shared" si="506"/>
        <v>21:0134</v>
      </c>
      <c r="D7243" s="1" t="str">
        <f t="shared" si="507"/>
        <v>21:0078</v>
      </c>
      <c r="E7243" t="s">
        <v>26035</v>
      </c>
      <c r="F7243" t="s">
        <v>26036</v>
      </c>
      <c r="H7243">
        <v>55.052055699999997</v>
      </c>
      <c r="I7243">
        <v>-67.555478800000003</v>
      </c>
      <c r="J7243" s="1" t="str">
        <f t="shared" si="504"/>
        <v>Till</v>
      </c>
      <c r="K7243" s="1" t="str">
        <f t="shared" si="505"/>
        <v>&lt;63 micron</v>
      </c>
      <c r="L7243">
        <v>0.1</v>
      </c>
      <c r="M7243">
        <v>2.84</v>
      </c>
      <c r="N7243">
        <v>12</v>
      </c>
      <c r="O7243">
        <v>90</v>
      </c>
      <c r="P7243">
        <v>0.25</v>
      </c>
      <c r="Q7243">
        <v>1</v>
      </c>
      <c r="R7243">
        <v>0.04</v>
      </c>
      <c r="S7243">
        <v>0.25</v>
      </c>
      <c r="T7243">
        <v>16</v>
      </c>
      <c r="U7243">
        <v>83</v>
      </c>
      <c r="V7243">
        <v>42</v>
      </c>
      <c r="W7243">
        <v>8.4</v>
      </c>
      <c r="X7243">
        <v>10</v>
      </c>
      <c r="Y7243">
        <v>1</v>
      </c>
      <c r="Z7243">
        <v>0.23</v>
      </c>
      <c r="AA7243">
        <v>20</v>
      </c>
      <c r="AB7243">
        <v>0.7</v>
      </c>
      <c r="AC7243">
        <v>1465</v>
      </c>
      <c r="AD7243">
        <v>2</v>
      </c>
      <c r="AE7243">
        <v>0.01</v>
      </c>
      <c r="AF7243">
        <v>34</v>
      </c>
      <c r="AG7243">
        <v>330</v>
      </c>
      <c r="AH7243">
        <v>10</v>
      </c>
      <c r="AI7243">
        <v>1</v>
      </c>
      <c r="AJ7243">
        <v>5</v>
      </c>
      <c r="AK7243">
        <v>6</v>
      </c>
      <c r="AL7243">
        <v>0.12</v>
      </c>
      <c r="AM7243">
        <v>5</v>
      </c>
      <c r="AN7243">
        <v>5</v>
      </c>
      <c r="AO7243">
        <v>63</v>
      </c>
      <c r="AP7243">
        <v>30</v>
      </c>
      <c r="AQ7243">
        <v>76</v>
      </c>
    </row>
    <row r="7244" spans="1:43" hidden="1" x14ac:dyDescent="0.25">
      <c r="A7244" t="s">
        <v>26037</v>
      </c>
      <c r="B7244" t="s">
        <v>26038</v>
      </c>
      <c r="C7244" s="1" t="str">
        <f t="shared" si="506"/>
        <v>21:0134</v>
      </c>
      <c r="D7244" s="1" t="str">
        <f t="shared" si="507"/>
        <v>21:0078</v>
      </c>
      <c r="E7244" t="s">
        <v>26039</v>
      </c>
      <c r="F7244" t="s">
        <v>26040</v>
      </c>
      <c r="H7244">
        <v>55.0596994</v>
      </c>
      <c r="I7244">
        <v>-67.555907099999999</v>
      </c>
      <c r="J7244" s="1" t="str">
        <f t="shared" si="504"/>
        <v>Till</v>
      </c>
      <c r="K7244" s="1" t="str">
        <f t="shared" si="505"/>
        <v>&lt;63 micron</v>
      </c>
      <c r="L7244">
        <v>0.1</v>
      </c>
      <c r="M7244">
        <v>2.5</v>
      </c>
      <c r="N7244">
        <v>8</v>
      </c>
      <c r="O7244">
        <v>140</v>
      </c>
      <c r="P7244">
        <v>0.25</v>
      </c>
      <c r="Q7244">
        <v>1</v>
      </c>
      <c r="R7244">
        <v>7.0000000000000007E-2</v>
      </c>
      <c r="S7244">
        <v>0.25</v>
      </c>
      <c r="T7244">
        <v>14</v>
      </c>
      <c r="U7244">
        <v>92</v>
      </c>
      <c r="V7244">
        <v>52</v>
      </c>
      <c r="W7244">
        <v>9.5500000000000007</v>
      </c>
      <c r="X7244">
        <v>10</v>
      </c>
      <c r="Y7244">
        <v>0.5</v>
      </c>
      <c r="Z7244">
        <v>0.37</v>
      </c>
      <c r="AA7244">
        <v>30</v>
      </c>
      <c r="AB7244">
        <v>0.9</v>
      </c>
      <c r="AC7244">
        <v>1580</v>
      </c>
      <c r="AD7244">
        <v>1</v>
      </c>
      <c r="AE7244">
        <v>0.01</v>
      </c>
      <c r="AF7244">
        <v>46</v>
      </c>
      <c r="AG7244">
        <v>380</v>
      </c>
      <c r="AH7244">
        <v>8</v>
      </c>
      <c r="AI7244">
        <v>1</v>
      </c>
      <c r="AJ7244">
        <v>7</v>
      </c>
      <c r="AK7244">
        <v>9</v>
      </c>
      <c r="AL7244">
        <v>0.15</v>
      </c>
      <c r="AM7244">
        <v>5</v>
      </c>
      <c r="AN7244">
        <v>5</v>
      </c>
      <c r="AO7244">
        <v>73</v>
      </c>
      <c r="AP7244">
        <v>30</v>
      </c>
      <c r="AQ7244">
        <v>94</v>
      </c>
    </row>
    <row r="7245" spans="1:43" hidden="1" x14ac:dyDescent="0.25">
      <c r="A7245" t="s">
        <v>26041</v>
      </c>
      <c r="B7245" t="s">
        <v>26042</v>
      </c>
      <c r="C7245" s="1" t="str">
        <f t="shared" si="506"/>
        <v>21:0134</v>
      </c>
      <c r="D7245" s="1" t="str">
        <f t="shared" si="507"/>
        <v>21:0078</v>
      </c>
      <c r="E7245" t="s">
        <v>26043</v>
      </c>
      <c r="F7245" t="s">
        <v>26044</v>
      </c>
      <c r="H7245">
        <v>55.058712999999997</v>
      </c>
      <c r="I7245">
        <v>-67.567528699999997</v>
      </c>
      <c r="J7245" s="1" t="str">
        <f t="shared" si="504"/>
        <v>Till</v>
      </c>
      <c r="K7245" s="1" t="str">
        <f t="shared" si="505"/>
        <v>&lt;63 micron</v>
      </c>
      <c r="L7245">
        <v>0.1</v>
      </c>
      <c r="M7245">
        <v>3.11</v>
      </c>
      <c r="N7245">
        <v>2</v>
      </c>
      <c r="O7245">
        <v>130</v>
      </c>
      <c r="P7245">
        <v>0.25</v>
      </c>
      <c r="Q7245">
        <v>1</v>
      </c>
      <c r="R7245">
        <v>0.05</v>
      </c>
      <c r="S7245">
        <v>0.25</v>
      </c>
      <c r="T7245">
        <v>21</v>
      </c>
      <c r="U7245">
        <v>103</v>
      </c>
      <c r="V7245">
        <v>53</v>
      </c>
      <c r="W7245">
        <v>9.32</v>
      </c>
      <c r="X7245">
        <v>10</v>
      </c>
      <c r="Y7245">
        <v>0.5</v>
      </c>
      <c r="Z7245">
        <v>0.37</v>
      </c>
      <c r="AA7245">
        <v>30</v>
      </c>
      <c r="AB7245">
        <v>0.92</v>
      </c>
      <c r="AC7245">
        <v>2380</v>
      </c>
      <c r="AD7245">
        <v>1</v>
      </c>
      <c r="AE7245">
        <v>0.01</v>
      </c>
      <c r="AF7245">
        <v>42</v>
      </c>
      <c r="AG7245">
        <v>300</v>
      </c>
      <c r="AH7245">
        <v>6</v>
      </c>
      <c r="AI7245">
        <v>1</v>
      </c>
      <c r="AJ7245">
        <v>7</v>
      </c>
      <c r="AK7245">
        <v>7</v>
      </c>
      <c r="AL7245">
        <v>0.16</v>
      </c>
      <c r="AM7245">
        <v>5</v>
      </c>
      <c r="AN7245">
        <v>5</v>
      </c>
      <c r="AO7245">
        <v>78</v>
      </c>
      <c r="AP7245">
        <v>30</v>
      </c>
      <c r="AQ7245">
        <v>94</v>
      </c>
    </row>
    <row r="7246" spans="1:43" hidden="1" x14ac:dyDescent="0.25">
      <c r="A7246" t="s">
        <v>26045</v>
      </c>
      <c r="B7246" t="s">
        <v>26046</v>
      </c>
      <c r="C7246" s="1" t="str">
        <f t="shared" si="506"/>
        <v>21:0134</v>
      </c>
      <c r="D7246" s="1" t="str">
        <f t="shared" si="507"/>
        <v>21:0078</v>
      </c>
      <c r="E7246" t="s">
        <v>23446</v>
      </c>
      <c r="F7246" t="s">
        <v>26047</v>
      </c>
      <c r="H7246">
        <v>55.260748399999997</v>
      </c>
      <c r="I7246">
        <v>-67.779848900000005</v>
      </c>
      <c r="J7246" s="1" t="str">
        <f t="shared" si="504"/>
        <v>Till</v>
      </c>
      <c r="K7246" s="1" t="str">
        <f t="shared" si="505"/>
        <v>&lt;63 micron</v>
      </c>
      <c r="L7246">
        <v>0.1</v>
      </c>
      <c r="M7246">
        <v>3.36</v>
      </c>
      <c r="N7246">
        <v>4</v>
      </c>
      <c r="O7246">
        <v>130</v>
      </c>
      <c r="P7246">
        <v>0.25</v>
      </c>
      <c r="Q7246">
        <v>1</v>
      </c>
      <c r="R7246">
        <v>0.08</v>
      </c>
      <c r="S7246">
        <v>0.25</v>
      </c>
      <c r="T7246">
        <v>17</v>
      </c>
      <c r="U7246">
        <v>125</v>
      </c>
      <c r="V7246">
        <v>49</v>
      </c>
      <c r="W7246">
        <v>6.38</v>
      </c>
      <c r="X7246">
        <v>10</v>
      </c>
      <c r="Y7246">
        <v>0.5</v>
      </c>
      <c r="Z7246">
        <v>0.45</v>
      </c>
      <c r="AA7246">
        <v>30</v>
      </c>
      <c r="AB7246">
        <v>1.03</v>
      </c>
      <c r="AC7246">
        <v>855</v>
      </c>
      <c r="AD7246">
        <v>0.5</v>
      </c>
      <c r="AE7246">
        <v>0.01</v>
      </c>
      <c r="AF7246">
        <v>46</v>
      </c>
      <c r="AG7246">
        <v>400</v>
      </c>
      <c r="AH7246">
        <v>8</v>
      </c>
      <c r="AI7246">
        <v>1</v>
      </c>
      <c r="AJ7246">
        <v>8</v>
      </c>
      <c r="AK7246">
        <v>10</v>
      </c>
      <c r="AL7246">
        <v>0.2</v>
      </c>
      <c r="AM7246">
        <v>5</v>
      </c>
      <c r="AN7246">
        <v>5</v>
      </c>
      <c r="AO7246">
        <v>80</v>
      </c>
      <c r="AP7246">
        <v>20</v>
      </c>
      <c r="AQ7246">
        <v>68</v>
      </c>
    </row>
    <row r="7247" spans="1:43" hidden="1" x14ac:dyDescent="0.25">
      <c r="A7247" t="s">
        <v>26048</v>
      </c>
      <c r="B7247" t="s">
        <v>26049</v>
      </c>
      <c r="C7247" s="1" t="str">
        <f t="shared" si="506"/>
        <v>21:0134</v>
      </c>
      <c r="D7247" s="1" t="str">
        <f t="shared" si="507"/>
        <v>21:0078</v>
      </c>
      <c r="E7247" t="s">
        <v>26050</v>
      </c>
      <c r="F7247" t="s">
        <v>26051</v>
      </c>
      <c r="H7247">
        <v>53.075575800000003</v>
      </c>
      <c r="I7247">
        <v>-61.575174799999999</v>
      </c>
      <c r="J7247" s="1" t="str">
        <f t="shared" si="504"/>
        <v>Till</v>
      </c>
      <c r="K7247" s="1" t="str">
        <f t="shared" si="505"/>
        <v>&lt;63 micron</v>
      </c>
      <c r="L7247">
        <v>0.1</v>
      </c>
      <c r="M7247">
        <v>0.66</v>
      </c>
      <c r="N7247">
        <v>2</v>
      </c>
      <c r="O7247">
        <v>20</v>
      </c>
      <c r="P7247">
        <v>0.25</v>
      </c>
      <c r="Q7247">
        <v>4</v>
      </c>
      <c r="R7247">
        <v>0.32</v>
      </c>
      <c r="S7247">
        <v>0.25</v>
      </c>
      <c r="T7247">
        <v>3</v>
      </c>
      <c r="U7247">
        <v>61</v>
      </c>
      <c r="V7247">
        <v>11</v>
      </c>
      <c r="W7247">
        <v>2.7</v>
      </c>
      <c r="X7247">
        <v>10</v>
      </c>
      <c r="Y7247">
        <v>0.5</v>
      </c>
      <c r="Z7247">
        <v>7.0000000000000007E-2</v>
      </c>
      <c r="AA7247">
        <v>70</v>
      </c>
      <c r="AB7247">
        <v>0.21</v>
      </c>
      <c r="AC7247">
        <v>145</v>
      </c>
      <c r="AD7247">
        <v>0.5</v>
      </c>
      <c r="AE7247">
        <v>0.01</v>
      </c>
      <c r="AF7247">
        <v>10</v>
      </c>
      <c r="AG7247">
        <v>970</v>
      </c>
      <c r="AH7247">
        <v>6</v>
      </c>
      <c r="AI7247">
        <v>2</v>
      </c>
      <c r="AJ7247">
        <v>3</v>
      </c>
      <c r="AK7247">
        <v>13</v>
      </c>
      <c r="AL7247">
        <v>0.12</v>
      </c>
      <c r="AM7247">
        <v>10</v>
      </c>
      <c r="AN7247">
        <v>5</v>
      </c>
      <c r="AO7247">
        <v>55</v>
      </c>
      <c r="AP7247">
        <v>5</v>
      </c>
      <c r="AQ7247">
        <v>12</v>
      </c>
    </row>
    <row r="7248" spans="1:43" hidden="1" x14ac:dyDescent="0.25">
      <c r="A7248" t="s">
        <v>26052</v>
      </c>
      <c r="B7248" t="s">
        <v>26053</v>
      </c>
      <c r="C7248" s="1" t="str">
        <f t="shared" si="506"/>
        <v>21:0134</v>
      </c>
      <c r="D7248" s="1" t="str">
        <f t="shared" si="507"/>
        <v>21:0078</v>
      </c>
      <c r="E7248" t="s">
        <v>26054</v>
      </c>
      <c r="F7248" t="s">
        <v>26055</v>
      </c>
      <c r="H7248">
        <v>55.250877600000003</v>
      </c>
      <c r="I7248">
        <v>-67.772284900000002</v>
      </c>
      <c r="J7248" s="1" t="str">
        <f t="shared" si="504"/>
        <v>Till</v>
      </c>
      <c r="K7248" s="1" t="str">
        <f t="shared" si="505"/>
        <v>&lt;63 micron</v>
      </c>
      <c r="L7248">
        <v>0.1</v>
      </c>
      <c r="M7248">
        <v>3.15</v>
      </c>
      <c r="N7248">
        <v>1</v>
      </c>
      <c r="O7248">
        <v>200</v>
      </c>
      <c r="P7248">
        <v>0.25</v>
      </c>
      <c r="Q7248">
        <v>1</v>
      </c>
      <c r="R7248">
        <v>0.11</v>
      </c>
      <c r="S7248">
        <v>0.25</v>
      </c>
      <c r="T7248">
        <v>15</v>
      </c>
      <c r="U7248">
        <v>127</v>
      </c>
      <c r="V7248">
        <v>45</v>
      </c>
      <c r="W7248">
        <v>6.96</v>
      </c>
      <c r="X7248">
        <v>10</v>
      </c>
      <c r="Y7248">
        <v>0.5</v>
      </c>
      <c r="Z7248">
        <v>0.5</v>
      </c>
      <c r="AA7248">
        <v>40</v>
      </c>
      <c r="AB7248">
        <v>1.03</v>
      </c>
      <c r="AC7248">
        <v>945</v>
      </c>
      <c r="AD7248">
        <v>0.5</v>
      </c>
      <c r="AE7248">
        <v>0.02</v>
      </c>
      <c r="AF7248">
        <v>48</v>
      </c>
      <c r="AG7248">
        <v>200</v>
      </c>
      <c r="AH7248">
        <v>4</v>
      </c>
      <c r="AI7248">
        <v>1</v>
      </c>
      <c r="AJ7248">
        <v>9</v>
      </c>
      <c r="AK7248">
        <v>19</v>
      </c>
      <c r="AL7248">
        <v>0.21</v>
      </c>
      <c r="AM7248">
        <v>5</v>
      </c>
      <c r="AN7248">
        <v>5</v>
      </c>
      <c r="AO7248">
        <v>82</v>
      </c>
      <c r="AP7248">
        <v>30</v>
      </c>
      <c r="AQ7248">
        <v>64</v>
      </c>
    </row>
    <row r="7249" spans="1:43" hidden="1" x14ac:dyDescent="0.25">
      <c r="A7249" t="s">
        <v>26056</v>
      </c>
      <c r="B7249" t="s">
        <v>26057</v>
      </c>
      <c r="C7249" s="1" t="str">
        <f t="shared" si="506"/>
        <v>21:0134</v>
      </c>
      <c r="D7249" s="1" t="str">
        <f t="shared" si="507"/>
        <v>21:0078</v>
      </c>
      <c r="E7249" t="s">
        <v>26058</v>
      </c>
      <c r="F7249" t="s">
        <v>26059</v>
      </c>
      <c r="H7249">
        <v>55.2662811</v>
      </c>
      <c r="I7249">
        <v>-67.803285900000006</v>
      </c>
      <c r="J7249" s="1" t="str">
        <f t="shared" si="504"/>
        <v>Till</v>
      </c>
      <c r="K7249" s="1" t="str">
        <f t="shared" si="505"/>
        <v>&lt;63 micron</v>
      </c>
      <c r="L7249">
        <v>0.1</v>
      </c>
      <c r="M7249">
        <v>2.96</v>
      </c>
      <c r="N7249">
        <v>1</v>
      </c>
      <c r="O7249">
        <v>90</v>
      </c>
      <c r="P7249">
        <v>0.25</v>
      </c>
      <c r="Q7249">
        <v>1</v>
      </c>
      <c r="R7249">
        <v>0.08</v>
      </c>
      <c r="S7249">
        <v>0.25</v>
      </c>
      <c r="T7249">
        <v>13</v>
      </c>
      <c r="U7249">
        <v>102</v>
      </c>
      <c r="V7249">
        <v>46</v>
      </c>
      <c r="W7249">
        <v>6.07</v>
      </c>
      <c r="X7249">
        <v>10</v>
      </c>
      <c r="Y7249">
        <v>0.5</v>
      </c>
      <c r="Z7249">
        <v>0.28000000000000003</v>
      </c>
      <c r="AA7249">
        <v>30</v>
      </c>
      <c r="AB7249">
        <v>0.78</v>
      </c>
      <c r="AC7249">
        <v>540</v>
      </c>
      <c r="AD7249">
        <v>0.5</v>
      </c>
      <c r="AE7249">
        <v>0.01</v>
      </c>
      <c r="AF7249">
        <v>34</v>
      </c>
      <c r="AG7249">
        <v>310</v>
      </c>
      <c r="AH7249">
        <v>8</v>
      </c>
      <c r="AI7249">
        <v>1</v>
      </c>
      <c r="AJ7249">
        <v>6</v>
      </c>
      <c r="AK7249">
        <v>9</v>
      </c>
      <c r="AL7249">
        <v>0.17</v>
      </c>
      <c r="AM7249">
        <v>5</v>
      </c>
      <c r="AN7249">
        <v>5</v>
      </c>
      <c r="AO7249">
        <v>66</v>
      </c>
      <c r="AP7249">
        <v>20</v>
      </c>
      <c r="AQ7249">
        <v>46</v>
      </c>
    </row>
    <row r="7250" spans="1:43" hidden="1" x14ac:dyDescent="0.25">
      <c r="A7250" t="s">
        <v>26060</v>
      </c>
      <c r="B7250" t="s">
        <v>26061</v>
      </c>
      <c r="C7250" s="1" t="str">
        <f t="shared" si="506"/>
        <v>21:0134</v>
      </c>
      <c r="D7250" s="1" t="str">
        <f t="shared" si="507"/>
        <v>21:0078</v>
      </c>
      <c r="E7250" t="s">
        <v>26062</v>
      </c>
      <c r="F7250" t="s">
        <v>26063</v>
      </c>
      <c r="H7250">
        <v>54.908984500000003</v>
      </c>
      <c r="I7250">
        <v>-67.395754499999995</v>
      </c>
      <c r="J7250" s="1" t="str">
        <f t="shared" si="504"/>
        <v>Till</v>
      </c>
      <c r="K7250" s="1" t="str">
        <f t="shared" si="505"/>
        <v>&lt;63 micron</v>
      </c>
      <c r="L7250">
        <v>0.1</v>
      </c>
      <c r="M7250">
        <v>2.77</v>
      </c>
      <c r="N7250">
        <v>2</v>
      </c>
      <c r="O7250">
        <v>70</v>
      </c>
      <c r="P7250">
        <v>0.25</v>
      </c>
      <c r="Q7250">
        <v>1</v>
      </c>
      <c r="R7250">
        <v>7.0000000000000007E-2</v>
      </c>
      <c r="S7250">
        <v>0.25</v>
      </c>
      <c r="T7250">
        <v>15</v>
      </c>
      <c r="U7250">
        <v>116</v>
      </c>
      <c r="V7250">
        <v>53</v>
      </c>
      <c r="W7250">
        <v>6.75</v>
      </c>
      <c r="X7250">
        <v>10</v>
      </c>
      <c r="Y7250">
        <v>0.5</v>
      </c>
      <c r="Z7250">
        <v>0.27</v>
      </c>
      <c r="AA7250">
        <v>20</v>
      </c>
      <c r="AB7250">
        <v>0.85</v>
      </c>
      <c r="AC7250">
        <v>730</v>
      </c>
      <c r="AD7250">
        <v>2</v>
      </c>
      <c r="AE7250">
        <v>0.01</v>
      </c>
      <c r="AF7250">
        <v>40</v>
      </c>
      <c r="AG7250">
        <v>360</v>
      </c>
      <c r="AH7250">
        <v>12</v>
      </c>
      <c r="AI7250">
        <v>1</v>
      </c>
      <c r="AJ7250">
        <v>6</v>
      </c>
      <c r="AK7250">
        <v>5</v>
      </c>
      <c r="AL7250">
        <v>0.18</v>
      </c>
      <c r="AM7250">
        <v>5</v>
      </c>
      <c r="AN7250">
        <v>5</v>
      </c>
      <c r="AO7250">
        <v>88</v>
      </c>
      <c r="AP7250">
        <v>30</v>
      </c>
      <c r="AQ7250">
        <v>72</v>
      </c>
    </row>
    <row r="7251" spans="1:43" hidden="1" x14ac:dyDescent="0.25">
      <c r="A7251" t="s">
        <v>26064</v>
      </c>
      <c r="B7251" t="s">
        <v>26065</v>
      </c>
      <c r="C7251" s="1" t="str">
        <f t="shared" si="506"/>
        <v>21:0134</v>
      </c>
      <c r="D7251" s="1" t="str">
        <f t="shared" si="507"/>
        <v>21:0078</v>
      </c>
      <c r="E7251" t="s">
        <v>26066</v>
      </c>
      <c r="F7251" t="s">
        <v>26067</v>
      </c>
      <c r="H7251">
        <v>54.9028901</v>
      </c>
      <c r="I7251">
        <v>-67.474142000000001</v>
      </c>
      <c r="J7251" s="1" t="str">
        <f t="shared" si="504"/>
        <v>Till</v>
      </c>
      <c r="K7251" s="1" t="str">
        <f t="shared" si="505"/>
        <v>&lt;63 micron</v>
      </c>
      <c r="L7251">
        <v>0.1</v>
      </c>
      <c r="M7251">
        <v>2.34</v>
      </c>
      <c r="N7251">
        <v>12</v>
      </c>
      <c r="O7251">
        <v>130</v>
      </c>
      <c r="P7251">
        <v>0.25</v>
      </c>
      <c r="Q7251">
        <v>1</v>
      </c>
      <c r="R7251">
        <v>0.03</v>
      </c>
      <c r="S7251">
        <v>0.25</v>
      </c>
      <c r="T7251">
        <v>10</v>
      </c>
      <c r="U7251">
        <v>92</v>
      </c>
      <c r="V7251">
        <v>49</v>
      </c>
      <c r="W7251">
        <v>7.95</v>
      </c>
      <c r="X7251">
        <v>10</v>
      </c>
      <c r="Y7251">
        <v>0.5</v>
      </c>
      <c r="Z7251">
        <v>0.28999999999999998</v>
      </c>
      <c r="AA7251">
        <v>30</v>
      </c>
      <c r="AB7251">
        <v>0.8</v>
      </c>
      <c r="AC7251">
        <v>1040</v>
      </c>
      <c r="AD7251">
        <v>2</v>
      </c>
      <c r="AE7251">
        <v>0.01</v>
      </c>
      <c r="AF7251">
        <v>39</v>
      </c>
      <c r="AG7251">
        <v>420</v>
      </c>
      <c r="AH7251">
        <v>6</v>
      </c>
      <c r="AI7251">
        <v>1</v>
      </c>
      <c r="AJ7251">
        <v>7</v>
      </c>
      <c r="AK7251">
        <v>6</v>
      </c>
      <c r="AL7251">
        <v>0.13</v>
      </c>
      <c r="AM7251">
        <v>5</v>
      </c>
      <c r="AN7251">
        <v>5</v>
      </c>
      <c r="AO7251">
        <v>75</v>
      </c>
      <c r="AP7251">
        <v>30</v>
      </c>
      <c r="AQ7251">
        <v>108</v>
      </c>
    </row>
    <row r="7252" spans="1:43" hidden="1" x14ac:dyDescent="0.25">
      <c r="A7252" t="s">
        <v>26068</v>
      </c>
      <c r="B7252" t="s">
        <v>26069</v>
      </c>
      <c r="C7252" s="1" t="str">
        <f t="shared" si="506"/>
        <v>21:0134</v>
      </c>
      <c r="D7252" s="1" t="str">
        <f t="shared" si="507"/>
        <v>21:0078</v>
      </c>
      <c r="E7252" t="s">
        <v>26070</v>
      </c>
      <c r="F7252" t="s">
        <v>26071</v>
      </c>
      <c r="H7252">
        <v>55.161057399999997</v>
      </c>
      <c r="I7252">
        <v>-65.865253999999993</v>
      </c>
      <c r="J7252" s="1" t="str">
        <f t="shared" si="504"/>
        <v>Till</v>
      </c>
      <c r="K7252" s="1" t="str">
        <f t="shared" si="505"/>
        <v>&lt;63 micron</v>
      </c>
      <c r="L7252">
        <v>0.1</v>
      </c>
      <c r="M7252">
        <v>2.84</v>
      </c>
      <c r="N7252">
        <v>4</v>
      </c>
      <c r="O7252">
        <v>20</v>
      </c>
      <c r="P7252">
        <v>0.25</v>
      </c>
      <c r="Q7252">
        <v>1</v>
      </c>
      <c r="R7252">
        <v>0.28999999999999998</v>
      </c>
      <c r="S7252">
        <v>0.25</v>
      </c>
      <c r="T7252">
        <v>28</v>
      </c>
      <c r="U7252">
        <v>193</v>
      </c>
      <c r="V7252">
        <v>143</v>
      </c>
      <c r="W7252">
        <v>5.97</v>
      </c>
      <c r="X7252">
        <v>10</v>
      </c>
      <c r="Y7252">
        <v>0.5</v>
      </c>
      <c r="Z7252">
        <v>0.04</v>
      </c>
      <c r="AA7252">
        <v>10</v>
      </c>
      <c r="AB7252">
        <v>1.46</v>
      </c>
      <c r="AC7252">
        <v>610</v>
      </c>
      <c r="AD7252">
        <v>0.5</v>
      </c>
      <c r="AE7252">
        <v>0.01</v>
      </c>
      <c r="AF7252">
        <v>88</v>
      </c>
      <c r="AG7252">
        <v>350</v>
      </c>
      <c r="AH7252">
        <v>4</v>
      </c>
      <c r="AI7252">
        <v>1</v>
      </c>
      <c r="AJ7252">
        <v>8</v>
      </c>
      <c r="AK7252">
        <v>8</v>
      </c>
      <c r="AL7252">
        <v>0.27</v>
      </c>
      <c r="AM7252">
        <v>5</v>
      </c>
      <c r="AN7252">
        <v>5</v>
      </c>
      <c r="AO7252">
        <v>119</v>
      </c>
      <c r="AP7252">
        <v>30</v>
      </c>
      <c r="AQ7252">
        <v>92</v>
      </c>
    </row>
    <row r="7253" spans="1:43" hidden="1" x14ac:dyDescent="0.25">
      <c r="A7253" t="s">
        <v>26072</v>
      </c>
      <c r="B7253" t="s">
        <v>26073</v>
      </c>
      <c r="C7253" s="1" t="str">
        <f t="shared" si="506"/>
        <v>21:0134</v>
      </c>
      <c r="D7253" s="1" t="str">
        <f t="shared" si="507"/>
        <v>21:0078</v>
      </c>
      <c r="E7253" t="s">
        <v>26074</v>
      </c>
      <c r="F7253" t="s">
        <v>26075</v>
      </c>
      <c r="H7253">
        <v>55.1603055</v>
      </c>
      <c r="I7253">
        <v>-65.864728900000003</v>
      </c>
      <c r="J7253" s="1" t="str">
        <f t="shared" ref="J7253:J7316" si="508">HYPERLINK("http://geochem.nrcan.gc.ca/cdogs/content/kwd/kwd020044_e.htm", "Till")</f>
        <v>Till</v>
      </c>
      <c r="K7253" s="1" t="str">
        <f t="shared" si="505"/>
        <v>&lt;63 micron</v>
      </c>
      <c r="L7253">
        <v>0.1</v>
      </c>
      <c r="M7253">
        <v>2.35</v>
      </c>
      <c r="N7253">
        <v>1</v>
      </c>
      <c r="O7253">
        <v>20</v>
      </c>
      <c r="P7253">
        <v>0.25</v>
      </c>
      <c r="Q7253">
        <v>1</v>
      </c>
      <c r="R7253">
        <v>0.46</v>
      </c>
      <c r="S7253">
        <v>0.25</v>
      </c>
      <c r="T7253">
        <v>19</v>
      </c>
      <c r="U7253">
        <v>94</v>
      </c>
      <c r="V7253">
        <v>96</v>
      </c>
      <c r="W7253">
        <v>4.18</v>
      </c>
      <c r="X7253">
        <v>10</v>
      </c>
      <c r="Y7253">
        <v>0.5</v>
      </c>
      <c r="Z7253">
        <v>0.06</v>
      </c>
      <c r="AA7253">
        <v>10</v>
      </c>
      <c r="AB7253">
        <v>1.18</v>
      </c>
      <c r="AC7253">
        <v>500</v>
      </c>
      <c r="AD7253">
        <v>0.5</v>
      </c>
      <c r="AE7253">
        <v>0.01</v>
      </c>
      <c r="AF7253">
        <v>46</v>
      </c>
      <c r="AG7253">
        <v>200</v>
      </c>
      <c r="AH7253">
        <v>4</v>
      </c>
      <c r="AI7253">
        <v>1</v>
      </c>
      <c r="AJ7253">
        <v>7</v>
      </c>
      <c r="AK7253">
        <v>11</v>
      </c>
      <c r="AL7253">
        <v>0.25</v>
      </c>
      <c r="AM7253">
        <v>5</v>
      </c>
      <c r="AN7253">
        <v>5</v>
      </c>
      <c r="AO7253">
        <v>101</v>
      </c>
      <c r="AP7253">
        <v>20</v>
      </c>
      <c r="AQ7253">
        <v>72</v>
      </c>
    </row>
    <row r="7254" spans="1:43" hidden="1" x14ac:dyDescent="0.25">
      <c r="A7254" t="s">
        <v>26076</v>
      </c>
      <c r="B7254" t="s">
        <v>26077</v>
      </c>
      <c r="C7254" s="1" t="str">
        <f t="shared" si="506"/>
        <v>21:0134</v>
      </c>
      <c r="D7254" s="1" t="str">
        <f t="shared" si="507"/>
        <v>21:0078</v>
      </c>
      <c r="E7254" t="s">
        <v>26078</v>
      </c>
      <c r="F7254" t="s">
        <v>26079</v>
      </c>
      <c r="H7254">
        <v>55.159755199999999</v>
      </c>
      <c r="I7254">
        <v>-65.854090099999993</v>
      </c>
      <c r="J7254" s="1" t="str">
        <f t="shared" si="508"/>
        <v>Till</v>
      </c>
      <c r="K7254" s="1" t="str">
        <f t="shared" si="505"/>
        <v>&lt;63 micron</v>
      </c>
      <c r="L7254">
        <v>0.1</v>
      </c>
      <c r="M7254">
        <v>3.4</v>
      </c>
      <c r="N7254">
        <v>14</v>
      </c>
      <c r="O7254">
        <v>20</v>
      </c>
      <c r="P7254">
        <v>0.25</v>
      </c>
      <c r="Q7254">
        <v>1</v>
      </c>
      <c r="R7254">
        <v>0.37</v>
      </c>
      <c r="S7254">
        <v>0.25</v>
      </c>
      <c r="T7254">
        <v>47</v>
      </c>
      <c r="U7254">
        <v>357</v>
      </c>
      <c r="V7254">
        <v>149</v>
      </c>
      <c r="W7254">
        <v>6.96</v>
      </c>
      <c r="X7254">
        <v>10</v>
      </c>
      <c r="Y7254">
        <v>0.5</v>
      </c>
      <c r="Z7254">
        <v>0.08</v>
      </c>
      <c r="AA7254">
        <v>10</v>
      </c>
      <c r="AB7254">
        <v>2.02</v>
      </c>
      <c r="AC7254">
        <v>985</v>
      </c>
      <c r="AD7254">
        <v>0.5</v>
      </c>
      <c r="AE7254">
        <v>0.01</v>
      </c>
      <c r="AF7254">
        <v>175</v>
      </c>
      <c r="AG7254">
        <v>380</v>
      </c>
      <c r="AH7254">
        <v>1</v>
      </c>
      <c r="AI7254">
        <v>1</v>
      </c>
      <c r="AJ7254">
        <v>11</v>
      </c>
      <c r="AK7254">
        <v>9</v>
      </c>
      <c r="AL7254">
        <v>0.27</v>
      </c>
      <c r="AM7254">
        <v>5</v>
      </c>
      <c r="AN7254">
        <v>5</v>
      </c>
      <c r="AO7254">
        <v>138</v>
      </c>
      <c r="AP7254">
        <v>40</v>
      </c>
      <c r="AQ7254">
        <v>96</v>
      </c>
    </row>
    <row r="7255" spans="1:43" hidden="1" x14ac:dyDescent="0.25">
      <c r="A7255" t="s">
        <v>26080</v>
      </c>
      <c r="B7255" t="s">
        <v>26081</v>
      </c>
      <c r="C7255" s="1" t="str">
        <f t="shared" si="506"/>
        <v>21:0134</v>
      </c>
      <c r="D7255" s="1" t="str">
        <f t="shared" si="507"/>
        <v>21:0078</v>
      </c>
      <c r="E7255" t="s">
        <v>26082</v>
      </c>
      <c r="F7255" t="s">
        <v>26083</v>
      </c>
      <c r="H7255">
        <v>55.167409399999997</v>
      </c>
      <c r="I7255">
        <v>-65.872306499999993</v>
      </c>
      <c r="J7255" s="1" t="str">
        <f t="shared" si="508"/>
        <v>Till</v>
      </c>
      <c r="K7255" s="1" t="str">
        <f t="shared" si="505"/>
        <v>&lt;63 micron</v>
      </c>
      <c r="L7255">
        <v>0.1</v>
      </c>
      <c r="M7255">
        <v>3.66</v>
      </c>
      <c r="N7255">
        <v>6</v>
      </c>
      <c r="O7255">
        <v>30</v>
      </c>
      <c r="P7255">
        <v>0.25</v>
      </c>
      <c r="Q7255">
        <v>1</v>
      </c>
      <c r="R7255">
        <v>0.43</v>
      </c>
      <c r="S7255">
        <v>0.5</v>
      </c>
      <c r="T7255">
        <v>47</v>
      </c>
      <c r="U7255">
        <v>253</v>
      </c>
      <c r="V7255">
        <v>160</v>
      </c>
      <c r="W7255">
        <v>7.14</v>
      </c>
      <c r="X7255">
        <v>10</v>
      </c>
      <c r="Y7255">
        <v>0.5</v>
      </c>
      <c r="Z7255">
        <v>0.08</v>
      </c>
      <c r="AA7255">
        <v>10</v>
      </c>
      <c r="AB7255">
        <v>1.87</v>
      </c>
      <c r="AC7255">
        <v>945</v>
      </c>
      <c r="AD7255">
        <v>0.5</v>
      </c>
      <c r="AE7255">
        <v>0.01</v>
      </c>
      <c r="AF7255">
        <v>139</v>
      </c>
      <c r="AG7255">
        <v>300</v>
      </c>
      <c r="AH7255">
        <v>1</v>
      </c>
      <c r="AI7255">
        <v>2</v>
      </c>
      <c r="AJ7255">
        <v>12</v>
      </c>
      <c r="AK7255">
        <v>12</v>
      </c>
      <c r="AL7255">
        <v>0.28999999999999998</v>
      </c>
      <c r="AM7255">
        <v>5</v>
      </c>
      <c r="AN7255">
        <v>5</v>
      </c>
      <c r="AO7255">
        <v>147</v>
      </c>
      <c r="AP7255">
        <v>40</v>
      </c>
      <c r="AQ7255">
        <v>86</v>
      </c>
    </row>
    <row r="7256" spans="1:43" hidden="1" x14ac:dyDescent="0.25">
      <c r="A7256" t="s">
        <v>26084</v>
      </c>
      <c r="B7256" t="s">
        <v>26085</v>
      </c>
      <c r="C7256" s="1" t="str">
        <f t="shared" si="506"/>
        <v>21:0134</v>
      </c>
      <c r="D7256" s="1" t="str">
        <f t="shared" si="507"/>
        <v>21:0078</v>
      </c>
      <c r="E7256" t="s">
        <v>26086</v>
      </c>
      <c r="F7256" t="s">
        <v>26087</v>
      </c>
      <c r="H7256">
        <v>55.1610534</v>
      </c>
      <c r="I7256">
        <v>-65.878758500000004</v>
      </c>
      <c r="J7256" s="1" t="str">
        <f t="shared" si="508"/>
        <v>Till</v>
      </c>
      <c r="K7256" s="1" t="str">
        <f t="shared" si="505"/>
        <v>&lt;63 micron</v>
      </c>
      <c r="L7256">
        <v>0.1</v>
      </c>
      <c r="M7256">
        <v>3.74</v>
      </c>
      <c r="N7256">
        <v>8</v>
      </c>
      <c r="O7256">
        <v>20</v>
      </c>
      <c r="P7256">
        <v>0.25</v>
      </c>
      <c r="Q7256">
        <v>1</v>
      </c>
      <c r="R7256">
        <v>0.51</v>
      </c>
      <c r="S7256">
        <v>0.25</v>
      </c>
      <c r="T7256">
        <v>43</v>
      </c>
      <c r="U7256">
        <v>343</v>
      </c>
      <c r="V7256">
        <v>133</v>
      </c>
      <c r="W7256">
        <v>7.59</v>
      </c>
      <c r="X7256">
        <v>10</v>
      </c>
      <c r="Y7256">
        <v>0.5</v>
      </c>
      <c r="Z7256">
        <v>0.06</v>
      </c>
      <c r="AA7256">
        <v>10</v>
      </c>
      <c r="AB7256">
        <v>2.35</v>
      </c>
      <c r="AC7256">
        <v>935</v>
      </c>
      <c r="AD7256">
        <v>0.5</v>
      </c>
      <c r="AE7256">
        <v>0.01</v>
      </c>
      <c r="AF7256">
        <v>158</v>
      </c>
      <c r="AG7256">
        <v>220</v>
      </c>
      <c r="AH7256">
        <v>2</v>
      </c>
      <c r="AI7256">
        <v>2</v>
      </c>
      <c r="AJ7256">
        <v>12</v>
      </c>
      <c r="AK7256">
        <v>12</v>
      </c>
      <c r="AL7256">
        <v>0.31</v>
      </c>
      <c r="AM7256">
        <v>5</v>
      </c>
      <c r="AN7256">
        <v>5</v>
      </c>
      <c r="AO7256">
        <v>153</v>
      </c>
      <c r="AP7256">
        <v>50</v>
      </c>
      <c r="AQ7256">
        <v>94</v>
      </c>
    </row>
    <row r="7257" spans="1:43" hidden="1" x14ac:dyDescent="0.25">
      <c r="A7257" t="s">
        <v>26088</v>
      </c>
      <c r="B7257" t="s">
        <v>26089</v>
      </c>
      <c r="C7257" s="1" t="str">
        <f t="shared" si="506"/>
        <v>21:0134</v>
      </c>
      <c r="D7257" s="1" t="str">
        <f t="shared" si="507"/>
        <v>21:0078</v>
      </c>
      <c r="E7257" t="s">
        <v>26090</v>
      </c>
      <c r="F7257" t="s">
        <v>26091</v>
      </c>
      <c r="H7257">
        <v>55.146864100000002</v>
      </c>
      <c r="I7257">
        <v>-65.838648399999997</v>
      </c>
      <c r="J7257" s="1" t="str">
        <f t="shared" si="508"/>
        <v>Till</v>
      </c>
      <c r="K7257" s="1" t="str">
        <f t="shared" si="505"/>
        <v>&lt;63 micron</v>
      </c>
      <c r="L7257">
        <v>0.1</v>
      </c>
      <c r="M7257">
        <v>3.88</v>
      </c>
      <c r="N7257">
        <v>2</v>
      </c>
      <c r="O7257">
        <v>40</v>
      </c>
      <c r="P7257">
        <v>0.25</v>
      </c>
      <c r="Q7257">
        <v>1</v>
      </c>
      <c r="R7257">
        <v>0.6</v>
      </c>
      <c r="S7257">
        <v>0.5</v>
      </c>
      <c r="T7257">
        <v>46</v>
      </c>
      <c r="U7257">
        <v>294</v>
      </c>
      <c r="V7257">
        <v>157</v>
      </c>
      <c r="W7257">
        <v>6.56</v>
      </c>
      <c r="X7257">
        <v>10</v>
      </c>
      <c r="Y7257">
        <v>0.5</v>
      </c>
      <c r="Z7257">
        <v>0.15</v>
      </c>
      <c r="AA7257">
        <v>10</v>
      </c>
      <c r="AB7257">
        <v>1.86</v>
      </c>
      <c r="AC7257">
        <v>830</v>
      </c>
      <c r="AD7257">
        <v>0.5</v>
      </c>
      <c r="AE7257">
        <v>0.01</v>
      </c>
      <c r="AF7257">
        <v>146</v>
      </c>
      <c r="AG7257">
        <v>350</v>
      </c>
      <c r="AH7257">
        <v>2</v>
      </c>
      <c r="AI7257">
        <v>2</v>
      </c>
      <c r="AJ7257">
        <v>12</v>
      </c>
      <c r="AK7257">
        <v>15</v>
      </c>
      <c r="AL7257">
        <v>0.32</v>
      </c>
      <c r="AM7257">
        <v>5</v>
      </c>
      <c r="AN7257">
        <v>5</v>
      </c>
      <c r="AO7257">
        <v>146</v>
      </c>
      <c r="AP7257">
        <v>40</v>
      </c>
      <c r="AQ7257">
        <v>84</v>
      </c>
    </row>
    <row r="7258" spans="1:43" hidden="1" x14ac:dyDescent="0.25">
      <c r="A7258" t="s">
        <v>26092</v>
      </c>
      <c r="B7258" t="s">
        <v>26093</v>
      </c>
      <c r="C7258" s="1" t="str">
        <f t="shared" si="506"/>
        <v>21:0134</v>
      </c>
      <c r="D7258" s="1" t="str">
        <f t="shared" si="507"/>
        <v>21:0078</v>
      </c>
      <c r="E7258" t="s">
        <v>26094</v>
      </c>
      <c r="F7258" t="s">
        <v>26095</v>
      </c>
      <c r="H7258">
        <v>53.548711500000003</v>
      </c>
      <c r="I7258">
        <v>-60.330505600000002</v>
      </c>
      <c r="J7258" s="1" t="str">
        <f t="shared" si="508"/>
        <v>Till</v>
      </c>
      <c r="K7258" s="1" t="str">
        <f t="shared" si="505"/>
        <v>&lt;63 micron</v>
      </c>
      <c r="L7258">
        <v>0.1</v>
      </c>
      <c r="M7258">
        <v>0.8</v>
      </c>
      <c r="N7258">
        <v>1</v>
      </c>
      <c r="O7258">
        <v>70</v>
      </c>
      <c r="P7258">
        <v>0.25</v>
      </c>
      <c r="Q7258">
        <v>2</v>
      </c>
      <c r="R7258">
        <v>0.82</v>
      </c>
      <c r="S7258">
        <v>0.25</v>
      </c>
      <c r="T7258">
        <v>5</v>
      </c>
      <c r="U7258">
        <v>29</v>
      </c>
      <c r="V7258">
        <v>17</v>
      </c>
      <c r="W7258">
        <v>1.96</v>
      </c>
      <c r="X7258">
        <v>5</v>
      </c>
      <c r="Y7258">
        <v>0.5</v>
      </c>
      <c r="Z7258">
        <v>0.13</v>
      </c>
      <c r="AA7258">
        <v>30</v>
      </c>
      <c r="AB7258">
        <v>0.37</v>
      </c>
      <c r="AC7258">
        <v>220</v>
      </c>
      <c r="AD7258">
        <v>0.5</v>
      </c>
      <c r="AE7258">
        <v>0.09</v>
      </c>
      <c r="AF7258">
        <v>10</v>
      </c>
      <c r="AG7258">
        <v>1240</v>
      </c>
      <c r="AH7258">
        <v>2</v>
      </c>
      <c r="AI7258">
        <v>4</v>
      </c>
      <c r="AJ7258">
        <v>4</v>
      </c>
      <c r="AK7258">
        <v>31</v>
      </c>
      <c r="AL7258">
        <v>0.09</v>
      </c>
      <c r="AM7258">
        <v>5</v>
      </c>
      <c r="AN7258">
        <v>5</v>
      </c>
      <c r="AO7258">
        <v>47</v>
      </c>
      <c r="AP7258">
        <v>5</v>
      </c>
      <c r="AQ7258">
        <v>16</v>
      </c>
    </row>
    <row r="7259" spans="1:43" hidden="1" x14ac:dyDescent="0.25">
      <c r="A7259" t="s">
        <v>26096</v>
      </c>
      <c r="B7259" t="s">
        <v>26097</v>
      </c>
      <c r="C7259" s="1" t="str">
        <f t="shared" si="506"/>
        <v>21:0134</v>
      </c>
      <c r="D7259" s="1" t="str">
        <f t="shared" si="507"/>
        <v>21:0078</v>
      </c>
      <c r="E7259" t="s">
        <v>26098</v>
      </c>
      <c r="F7259" t="s">
        <v>26099</v>
      </c>
      <c r="H7259">
        <v>54.691833600000002</v>
      </c>
      <c r="I7259">
        <v>-65.940311300000005</v>
      </c>
      <c r="J7259" s="1" t="str">
        <f t="shared" si="508"/>
        <v>Till</v>
      </c>
      <c r="K7259" s="1" t="str">
        <f t="shared" si="505"/>
        <v>&lt;63 micron</v>
      </c>
      <c r="L7259">
        <v>0.1</v>
      </c>
      <c r="M7259">
        <v>2.9</v>
      </c>
      <c r="N7259">
        <v>12</v>
      </c>
      <c r="O7259">
        <v>40</v>
      </c>
      <c r="P7259">
        <v>0.25</v>
      </c>
      <c r="Q7259">
        <v>1</v>
      </c>
      <c r="R7259">
        <v>0.23</v>
      </c>
      <c r="S7259">
        <v>0.25</v>
      </c>
      <c r="T7259">
        <v>14</v>
      </c>
      <c r="U7259">
        <v>71</v>
      </c>
      <c r="V7259">
        <v>54</v>
      </c>
      <c r="W7259">
        <v>5.93</v>
      </c>
      <c r="X7259">
        <v>10</v>
      </c>
      <c r="Y7259">
        <v>0.5</v>
      </c>
      <c r="Z7259">
        <v>0.18</v>
      </c>
      <c r="AA7259">
        <v>30</v>
      </c>
      <c r="AB7259">
        <v>0.85</v>
      </c>
      <c r="AC7259">
        <v>580</v>
      </c>
      <c r="AD7259">
        <v>1</v>
      </c>
      <c r="AE7259">
        <v>0.01</v>
      </c>
      <c r="AF7259">
        <v>35</v>
      </c>
      <c r="AG7259">
        <v>480</v>
      </c>
      <c r="AH7259">
        <v>14</v>
      </c>
      <c r="AI7259">
        <v>2</v>
      </c>
      <c r="AJ7259">
        <v>6</v>
      </c>
      <c r="AK7259">
        <v>9</v>
      </c>
      <c r="AL7259">
        <v>0.13</v>
      </c>
      <c r="AM7259">
        <v>5</v>
      </c>
      <c r="AN7259">
        <v>5</v>
      </c>
      <c r="AO7259">
        <v>67</v>
      </c>
      <c r="AP7259">
        <v>20</v>
      </c>
      <c r="AQ7259">
        <v>92</v>
      </c>
    </row>
    <row r="7260" spans="1:43" hidden="1" x14ac:dyDescent="0.25">
      <c r="A7260" t="s">
        <v>26100</v>
      </c>
      <c r="B7260" t="s">
        <v>26101</v>
      </c>
      <c r="C7260" s="1" t="str">
        <f t="shared" si="506"/>
        <v>21:0134</v>
      </c>
      <c r="D7260" s="1" t="str">
        <f t="shared" si="507"/>
        <v>21:0078</v>
      </c>
      <c r="E7260" t="s">
        <v>26102</v>
      </c>
      <c r="F7260" t="s">
        <v>26103</v>
      </c>
      <c r="H7260">
        <v>54.6933808</v>
      </c>
      <c r="I7260">
        <v>-65.933981700000004</v>
      </c>
      <c r="J7260" s="1" t="str">
        <f t="shared" si="508"/>
        <v>Till</v>
      </c>
      <c r="K7260" s="1" t="str">
        <f t="shared" si="505"/>
        <v>&lt;63 micron</v>
      </c>
      <c r="L7260">
        <v>0.1</v>
      </c>
      <c r="M7260">
        <v>2.42</v>
      </c>
      <c r="N7260">
        <v>8</v>
      </c>
      <c r="O7260">
        <v>40</v>
      </c>
      <c r="P7260">
        <v>0.25</v>
      </c>
      <c r="Q7260">
        <v>1</v>
      </c>
      <c r="R7260">
        <v>0.19</v>
      </c>
      <c r="S7260">
        <v>0.25</v>
      </c>
      <c r="T7260">
        <v>9</v>
      </c>
      <c r="U7260">
        <v>57</v>
      </c>
      <c r="V7260">
        <v>36</v>
      </c>
      <c r="W7260">
        <v>4.62</v>
      </c>
      <c r="X7260">
        <v>10</v>
      </c>
      <c r="Y7260">
        <v>0.5</v>
      </c>
      <c r="Z7260">
        <v>0.11</v>
      </c>
      <c r="AA7260">
        <v>30</v>
      </c>
      <c r="AB7260">
        <v>0.63</v>
      </c>
      <c r="AC7260">
        <v>210</v>
      </c>
      <c r="AD7260">
        <v>0.5</v>
      </c>
      <c r="AE7260">
        <v>5.0000000000000001E-3</v>
      </c>
      <c r="AF7260">
        <v>25</v>
      </c>
      <c r="AG7260">
        <v>250</v>
      </c>
      <c r="AH7260">
        <v>10</v>
      </c>
      <c r="AI7260">
        <v>1</v>
      </c>
      <c r="AJ7260">
        <v>5</v>
      </c>
      <c r="AK7260">
        <v>8</v>
      </c>
      <c r="AL7260">
        <v>0.13</v>
      </c>
      <c r="AM7260">
        <v>5</v>
      </c>
      <c r="AN7260">
        <v>5</v>
      </c>
      <c r="AO7260">
        <v>62</v>
      </c>
      <c r="AP7260">
        <v>20</v>
      </c>
      <c r="AQ7260">
        <v>66</v>
      </c>
    </row>
    <row r="7261" spans="1:43" hidden="1" x14ac:dyDescent="0.25">
      <c r="A7261" t="s">
        <v>26104</v>
      </c>
      <c r="B7261" t="s">
        <v>26105</v>
      </c>
      <c r="C7261" s="1" t="str">
        <f t="shared" si="506"/>
        <v>21:0134</v>
      </c>
      <c r="D7261" s="1" t="str">
        <f t="shared" si="507"/>
        <v>21:0078</v>
      </c>
      <c r="E7261" t="s">
        <v>26106</v>
      </c>
      <c r="F7261" t="s">
        <v>26107</v>
      </c>
      <c r="H7261">
        <v>54.688147100000002</v>
      </c>
      <c r="I7261">
        <v>-65.945864400000005</v>
      </c>
      <c r="J7261" s="1" t="str">
        <f t="shared" si="508"/>
        <v>Till</v>
      </c>
      <c r="K7261" s="1" t="str">
        <f t="shared" si="505"/>
        <v>&lt;63 micron</v>
      </c>
      <c r="L7261">
        <v>0.2</v>
      </c>
      <c r="M7261">
        <v>2.12</v>
      </c>
      <c r="N7261">
        <v>4</v>
      </c>
      <c r="O7261">
        <v>70</v>
      </c>
      <c r="P7261">
        <v>0.25</v>
      </c>
      <c r="Q7261">
        <v>1</v>
      </c>
      <c r="R7261">
        <v>0.31</v>
      </c>
      <c r="S7261">
        <v>0.25</v>
      </c>
      <c r="T7261">
        <v>18</v>
      </c>
      <c r="U7261">
        <v>64</v>
      </c>
      <c r="V7261">
        <v>94</v>
      </c>
      <c r="W7261">
        <v>5.9</v>
      </c>
      <c r="X7261">
        <v>10</v>
      </c>
      <c r="Y7261">
        <v>0.5</v>
      </c>
      <c r="Z7261">
        <v>0.17</v>
      </c>
      <c r="AA7261">
        <v>70</v>
      </c>
      <c r="AB7261">
        <v>0.82</v>
      </c>
      <c r="AC7261">
        <v>910</v>
      </c>
      <c r="AD7261">
        <v>1</v>
      </c>
      <c r="AE7261">
        <v>0.01</v>
      </c>
      <c r="AF7261">
        <v>45</v>
      </c>
      <c r="AG7261">
        <v>450</v>
      </c>
      <c r="AH7261">
        <v>14</v>
      </c>
      <c r="AI7261">
        <v>1</v>
      </c>
      <c r="AJ7261">
        <v>7</v>
      </c>
      <c r="AK7261">
        <v>15</v>
      </c>
      <c r="AL7261">
        <v>0.14000000000000001</v>
      </c>
      <c r="AM7261">
        <v>5</v>
      </c>
      <c r="AN7261">
        <v>5</v>
      </c>
      <c r="AO7261">
        <v>67</v>
      </c>
      <c r="AP7261">
        <v>20</v>
      </c>
      <c r="AQ7261">
        <v>146</v>
      </c>
    </row>
    <row r="7262" spans="1:43" hidden="1" x14ac:dyDescent="0.25">
      <c r="A7262" t="s">
        <v>26108</v>
      </c>
      <c r="B7262" t="s">
        <v>26109</v>
      </c>
      <c r="C7262" s="1" t="str">
        <f t="shared" si="506"/>
        <v>21:0134</v>
      </c>
      <c r="D7262" s="1" t="str">
        <f t="shared" si="507"/>
        <v>21:0078</v>
      </c>
      <c r="E7262" t="s">
        <v>26110</v>
      </c>
      <c r="F7262" t="s">
        <v>26111</v>
      </c>
      <c r="H7262">
        <v>54.690057000000003</v>
      </c>
      <c r="I7262">
        <v>-65.950503900000001</v>
      </c>
      <c r="J7262" s="1" t="str">
        <f t="shared" si="508"/>
        <v>Till</v>
      </c>
      <c r="K7262" s="1" t="str">
        <f t="shared" si="505"/>
        <v>&lt;63 micron</v>
      </c>
      <c r="L7262">
        <v>0.4</v>
      </c>
      <c r="M7262">
        <v>2.7</v>
      </c>
      <c r="N7262">
        <v>12</v>
      </c>
      <c r="O7262">
        <v>30</v>
      </c>
      <c r="P7262">
        <v>0.25</v>
      </c>
      <c r="Q7262">
        <v>1</v>
      </c>
      <c r="R7262">
        <v>0.22</v>
      </c>
      <c r="S7262">
        <v>0.25</v>
      </c>
      <c r="T7262">
        <v>9</v>
      </c>
      <c r="U7262">
        <v>61</v>
      </c>
      <c r="V7262">
        <v>31</v>
      </c>
      <c r="W7262">
        <v>5.14</v>
      </c>
      <c r="X7262">
        <v>5</v>
      </c>
      <c r="Y7262">
        <v>0.5</v>
      </c>
      <c r="Z7262">
        <v>0.08</v>
      </c>
      <c r="AA7262">
        <v>20</v>
      </c>
      <c r="AB7262">
        <v>0.64</v>
      </c>
      <c r="AC7262">
        <v>425</v>
      </c>
      <c r="AD7262">
        <v>2</v>
      </c>
      <c r="AE7262">
        <v>5.0000000000000001E-3</v>
      </c>
      <c r="AF7262">
        <v>25</v>
      </c>
      <c r="AG7262">
        <v>670</v>
      </c>
      <c r="AH7262">
        <v>8</v>
      </c>
      <c r="AI7262">
        <v>1</v>
      </c>
      <c r="AJ7262">
        <v>4</v>
      </c>
      <c r="AK7262">
        <v>8</v>
      </c>
      <c r="AL7262">
        <v>0.11</v>
      </c>
      <c r="AM7262">
        <v>5</v>
      </c>
      <c r="AN7262">
        <v>5</v>
      </c>
      <c r="AO7262">
        <v>50</v>
      </c>
      <c r="AP7262">
        <v>20</v>
      </c>
      <c r="AQ7262">
        <v>64</v>
      </c>
    </row>
    <row r="7263" spans="1:43" hidden="1" x14ac:dyDescent="0.25">
      <c r="A7263" t="s">
        <v>26112</v>
      </c>
      <c r="B7263" t="s">
        <v>26113</v>
      </c>
      <c r="C7263" s="1" t="str">
        <f t="shared" si="506"/>
        <v>21:0134</v>
      </c>
      <c r="D7263" s="1" t="str">
        <f t="shared" si="507"/>
        <v>21:0078</v>
      </c>
      <c r="E7263" t="s">
        <v>26114</v>
      </c>
      <c r="F7263" t="s">
        <v>26115</v>
      </c>
      <c r="H7263">
        <v>54.516059400000003</v>
      </c>
      <c r="I7263">
        <v>-62.939728100000004</v>
      </c>
      <c r="J7263" s="1" t="str">
        <f t="shared" si="508"/>
        <v>Till</v>
      </c>
      <c r="K7263" s="1" t="str">
        <f t="shared" ref="K7263:K7326" si="509">HYPERLINK("http://geochem.nrcan.gc.ca/cdogs/content/kwd/kwd080004_e.htm", "&lt;63 micron")</f>
        <v>&lt;63 micron</v>
      </c>
      <c r="L7263">
        <v>0.2</v>
      </c>
      <c r="M7263">
        <v>1.98</v>
      </c>
      <c r="N7263">
        <v>1</v>
      </c>
      <c r="O7263">
        <v>70</v>
      </c>
      <c r="P7263">
        <v>0.25</v>
      </c>
      <c r="Q7263">
        <v>1</v>
      </c>
      <c r="R7263">
        <v>0.5</v>
      </c>
      <c r="S7263">
        <v>0.25</v>
      </c>
      <c r="T7263">
        <v>11</v>
      </c>
      <c r="U7263">
        <v>31</v>
      </c>
      <c r="V7263">
        <v>21</v>
      </c>
      <c r="W7263">
        <v>2.14</v>
      </c>
      <c r="X7263">
        <v>10</v>
      </c>
      <c r="Y7263">
        <v>0.5</v>
      </c>
      <c r="Z7263">
        <v>0.13</v>
      </c>
      <c r="AA7263">
        <v>20</v>
      </c>
      <c r="AB7263">
        <v>0.51</v>
      </c>
      <c r="AC7263">
        <v>230</v>
      </c>
      <c r="AD7263">
        <v>0.5</v>
      </c>
      <c r="AE7263">
        <v>0.06</v>
      </c>
      <c r="AF7263">
        <v>20</v>
      </c>
      <c r="AG7263">
        <v>810</v>
      </c>
      <c r="AH7263">
        <v>1</v>
      </c>
      <c r="AI7263">
        <v>1</v>
      </c>
      <c r="AJ7263">
        <v>3</v>
      </c>
      <c r="AK7263">
        <v>23</v>
      </c>
      <c r="AL7263">
        <v>0.11</v>
      </c>
      <c r="AM7263">
        <v>5</v>
      </c>
      <c r="AN7263">
        <v>5</v>
      </c>
      <c r="AO7263">
        <v>50</v>
      </c>
      <c r="AP7263">
        <v>5</v>
      </c>
      <c r="AQ7263">
        <v>26</v>
      </c>
    </row>
    <row r="7264" spans="1:43" hidden="1" x14ac:dyDescent="0.25">
      <c r="A7264" t="s">
        <v>26116</v>
      </c>
      <c r="B7264" t="s">
        <v>26117</v>
      </c>
      <c r="C7264" s="1" t="str">
        <f t="shared" si="506"/>
        <v>21:0134</v>
      </c>
      <c r="D7264" s="1" t="str">
        <f t="shared" si="507"/>
        <v>21:0078</v>
      </c>
      <c r="E7264" t="s">
        <v>26118</v>
      </c>
      <c r="F7264" t="s">
        <v>26119</v>
      </c>
      <c r="H7264">
        <v>54.521186100000001</v>
      </c>
      <c r="I7264">
        <v>-62.949375000000003</v>
      </c>
      <c r="J7264" s="1" t="str">
        <f t="shared" si="508"/>
        <v>Till</v>
      </c>
      <c r="K7264" s="1" t="str">
        <f t="shared" si="509"/>
        <v>&lt;63 micron</v>
      </c>
      <c r="L7264">
        <v>0.1</v>
      </c>
      <c r="M7264">
        <v>2.15</v>
      </c>
      <c r="N7264">
        <v>1</v>
      </c>
      <c r="O7264">
        <v>70</v>
      </c>
      <c r="P7264">
        <v>0.25</v>
      </c>
      <c r="Q7264">
        <v>1</v>
      </c>
      <c r="R7264">
        <v>0.53</v>
      </c>
      <c r="S7264">
        <v>0.25</v>
      </c>
      <c r="T7264">
        <v>10</v>
      </c>
      <c r="U7264">
        <v>33</v>
      </c>
      <c r="V7264">
        <v>21</v>
      </c>
      <c r="W7264">
        <v>2.37</v>
      </c>
      <c r="X7264">
        <v>10</v>
      </c>
      <c r="Y7264">
        <v>0.5</v>
      </c>
      <c r="Z7264">
        <v>0.17</v>
      </c>
      <c r="AA7264">
        <v>30</v>
      </c>
      <c r="AB7264">
        <v>0.59</v>
      </c>
      <c r="AC7264">
        <v>240</v>
      </c>
      <c r="AD7264">
        <v>0.5</v>
      </c>
      <c r="AE7264">
        <v>0.06</v>
      </c>
      <c r="AF7264">
        <v>21</v>
      </c>
      <c r="AG7264">
        <v>900</v>
      </c>
      <c r="AH7264">
        <v>4</v>
      </c>
      <c r="AI7264">
        <v>1</v>
      </c>
      <c r="AJ7264">
        <v>4</v>
      </c>
      <c r="AK7264">
        <v>24</v>
      </c>
      <c r="AL7264">
        <v>0.13</v>
      </c>
      <c r="AM7264">
        <v>5</v>
      </c>
      <c r="AN7264">
        <v>5</v>
      </c>
      <c r="AO7264">
        <v>52</v>
      </c>
      <c r="AP7264">
        <v>5</v>
      </c>
      <c r="AQ7264">
        <v>36</v>
      </c>
    </row>
    <row r="7265" spans="1:43" hidden="1" x14ac:dyDescent="0.25">
      <c r="A7265" t="s">
        <v>26120</v>
      </c>
      <c r="B7265" t="s">
        <v>26121</v>
      </c>
      <c r="C7265" s="1" t="str">
        <f t="shared" si="506"/>
        <v>21:0134</v>
      </c>
      <c r="D7265" s="1" t="str">
        <f t="shared" si="507"/>
        <v>21:0078</v>
      </c>
      <c r="E7265" t="s">
        <v>26122</v>
      </c>
      <c r="F7265" t="s">
        <v>26123</v>
      </c>
      <c r="H7265">
        <v>54.517858199999999</v>
      </c>
      <c r="I7265">
        <v>-62.942814599999998</v>
      </c>
      <c r="J7265" s="1" t="str">
        <f t="shared" si="508"/>
        <v>Till</v>
      </c>
      <c r="K7265" s="1" t="str">
        <f t="shared" si="509"/>
        <v>&lt;63 micron</v>
      </c>
      <c r="L7265">
        <v>0.1</v>
      </c>
      <c r="M7265">
        <v>1.98</v>
      </c>
      <c r="N7265">
        <v>1</v>
      </c>
      <c r="O7265">
        <v>60</v>
      </c>
      <c r="P7265">
        <v>0.25</v>
      </c>
      <c r="Q7265">
        <v>1</v>
      </c>
      <c r="R7265">
        <v>0.42</v>
      </c>
      <c r="S7265">
        <v>0.25</v>
      </c>
      <c r="T7265">
        <v>10</v>
      </c>
      <c r="U7265">
        <v>28</v>
      </c>
      <c r="V7265">
        <v>16</v>
      </c>
      <c r="W7265">
        <v>2.0699999999999998</v>
      </c>
      <c r="X7265">
        <v>5</v>
      </c>
      <c r="Y7265">
        <v>0.5</v>
      </c>
      <c r="Z7265">
        <v>0.13</v>
      </c>
      <c r="AA7265">
        <v>20</v>
      </c>
      <c r="AB7265">
        <v>0.5</v>
      </c>
      <c r="AC7265">
        <v>200</v>
      </c>
      <c r="AD7265">
        <v>0.5</v>
      </c>
      <c r="AE7265">
        <v>0.05</v>
      </c>
      <c r="AF7265">
        <v>20</v>
      </c>
      <c r="AG7265">
        <v>800</v>
      </c>
      <c r="AH7265">
        <v>1</v>
      </c>
      <c r="AI7265">
        <v>1</v>
      </c>
      <c r="AJ7265">
        <v>3</v>
      </c>
      <c r="AK7265">
        <v>20</v>
      </c>
      <c r="AL7265">
        <v>0.1</v>
      </c>
      <c r="AM7265">
        <v>5</v>
      </c>
      <c r="AN7265">
        <v>5</v>
      </c>
      <c r="AO7265">
        <v>45</v>
      </c>
      <c r="AP7265">
        <v>5</v>
      </c>
      <c r="AQ7265">
        <v>28</v>
      </c>
    </row>
    <row r="7266" spans="1:43" hidden="1" x14ac:dyDescent="0.25">
      <c r="A7266" t="s">
        <v>26124</v>
      </c>
      <c r="B7266" t="s">
        <v>26125</v>
      </c>
      <c r="C7266" s="1" t="str">
        <f t="shared" si="506"/>
        <v>21:0134</v>
      </c>
      <c r="D7266" s="1" t="str">
        <f t="shared" si="507"/>
        <v>21:0078</v>
      </c>
      <c r="E7266" t="s">
        <v>26126</v>
      </c>
      <c r="F7266" t="s">
        <v>26127</v>
      </c>
      <c r="H7266">
        <v>54.418286600000002</v>
      </c>
      <c r="I7266">
        <v>-62.286074800000002</v>
      </c>
      <c r="J7266" s="1" t="str">
        <f t="shared" si="508"/>
        <v>Till</v>
      </c>
      <c r="K7266" s="1" t="str">
        <f t="shared" si="509"/>
        <v>&lt;63 micron</v>
      </c>
      <c r="L7266">
        <v>0.1</v>
      </c>
      <c r="M7266">
        <v>1.49</v>
      </c>
      <c r="N7266">
        <v>1</v>
      </c>
      <c r="O7266">
        <v>110</v>
      </c>
      <c r="P7266">
        <v>0.25</v>
      </c>
      <c r="Q7266">
        <v>1</v>
      </c>
      <c r="R7266">
        <v>0.45</v>
      </c>
      <c r="S7266">
        <v>0.25</v>
      </c>
      <c r="T7266">
        <v>8</v>
      </c>
      <c r="U7266">
        <v>27</v>
      </c>
      <c r="V7266">
        <v>24</v>
      </c>
      <c r="W7266">
        <v>2.2799999999999998</v>
      </c>
      <c r="X7266">
        <v>10</v>
      </c>
      <c r="Y7266">
        <v>0.5</v>
      </c>
      <c r="Z7266">
        <v>0.13</v>
      </c>
      <c r="AA7266">
        <v>30</v>
      </c>
      <c r="AB7266">
        <v>0.47</v>
      </c>
      <c r="AC7266">
        <v>260</v>
      </c>
      <c r="AD7266">
        <v>0.5</v>
      </c>
      <c r="AE7266">
        <v>0.03</v>
      </c>
      <c r="AF7266">
        <v>13</v>
      </c>
      <c r="AG7266">
        <v>720</v>
      </c>
      <c r="AH7266">
        <v>8</v>
      </c>
      <c r="AI7266">
        <v>1</v>
      </c>
      <c r="AJ7266">
        <v>4</v>
      </c>
      <c r="AK7266">
        <v>22</v>
      </c>
      <c r="AL7266">
        <v>0.12</v>
      </c>
      <c r="AM7266">
        <v>5</v>
      </c>
      <c r="AN7266">
        <v>5</v>
      </c>
      <c r="AO7266">
        <v>43</v>
      </c>
      <c r="AP7266">
        <v>5</v>
      </c>
      <c r="AQ7266">
        <v>26</v>
      </c>
    </row>
    <row r="7267" spans="1:43" hidden="1" x14ac:dyDescent="0.25">
      <c r="A7267" t="s">
        <v>26128</v>
      </c>
      <c r="B7267" t="s">
        <v>26129</v>
      </c>
      <c r="C7267" s="1" t="str">
        <f t="shared" ref="C7267:C7330" si="510">HYPERLINK("http://geochem.nrcan.gc.ca/cdogs/content/bdl/bdl210134_e.htm", "21:0134")</f>
        <v>21:0134</v>
      </c>
      <c r="D7267" s="1" t="str">
        <f t="shared" ref="D7267:D7330" si="511">HYPERLINK("http://geochem.nrcan.gc.ca/cdogs/content/svy/svy210078_e.htm", "21:0078")</f>
        <v>21:0078</v>
      </c>
      <c r="E7267" t="s">
        <v>26130</v>
      </c>
      <c r="F7267" t="s">
        <v>26131</v>
      </c>
      <c r="H7267">
        <v>54.394345000000001</v>
      </c>
      <c r="I7267">
        <v>-61.400049099999997</v>
      </c>
      <c r="J7267" s="1" t="str">
        <f t="shared" si="508"/>
        <v>Till</v>
      </c>
      <c r="K7267" s="1" t="str">
        <f t="shared" si="509"/>
        <v>&lt;63 micron</v>
      </c>
      <c r="L7267">
        <v>0.1</v>
      </c>
      <c r="M7267">
        <v>1.1299999999999999</v>
      </c>
      <c r="N7267">
        <v>4</v>
      </c>
      <c r="O7267">
        <v>50</v>
      </c>
      <c r="P7267">
        <v>0.25</v>
      </c>
      <c r="Q7267">
        <v>1</v>
      </c>
      <c r="R7267">
        <v>0.57999999999999996</v>
      </c>
      <c r="S7267">
        <v>0.25</v>
      </c>
      <c r="T7267">
        <v>8</v>
      </c>
      <c r="U7267">
        <v>27</v>
      </c>
      <c r="V7267">
        <v>34</v>
      </c>
      <c r="W7267">
        <v>2.29</v>
      </c>
      <c r="X7267">
        <v>5</v>
      </c>
      <c r="Y7267">
        <v>0.5</v>
      </c>
      <c r="Z7267">
        <v>0.04</v>
      </c>
      <c r="AA7267">
        <v>30</v>
      </c>
      <c r="AB7267">
        <v>0.39</v>
      </c>
      <c r="AC7267">
        <v>155</v>
      </c>
      <c r="AD7267">
        <v>0.5</v>
      </c>
      <c r="AE7267">
        <v>0.02</v>
      </c>
      <c r="AF7267">
        <v>19</v>
      </c>
      <c r="AG7267">
        <v>920</v>
      </c>
      <c r="AH7267">
        <v>2</v>
      </c>
      <c r="AI7267">
        <v>1</v>
      </c>
      <c r="AJ7267">
        <v>3</v>
      </c>
      <c r="AK7267">
        <v>26</v>
      </c>
      <c r="AL7267">
        <v>0.12</v>
      </c>
      <c r="AM7267">
        <v>5</v>
      </c>
      <c r="AN7267">
        <v>5</v>
      </c>
      <c r="AO7267">
        <v>42</v>
      </c>
      <c r="AP7267">
        <v>5</v>
      </c>
      <c r="AQ7267">
        <v>24</v>
      </c>
    </row>
    <row r="7268" spans="1:43" hidden="1" x14ac:dyDescent="0.25">
      <c r="A7268" t="s">
        <v>26132</v>
      </c>
      <c r="B7268" t="s">
        <v>26133</v>
      </c>
      <c r="C7268" s="1" t="str">
        <f t="shared" si="510"/>
        <v>21:0134</v>
      </c>
      <c r="D7268" s="1" t="str">
        <f t="shared" si="511"/>
        <v>21:0078</v>
      </c>
      <c r="E7268" t="s">
        <v>26134</v>
      </c>
      <c r="F7268" t="s">
        <v>26135</v>
      </c>
      <c r="H7268">
        <v>54.393706799999997</v>
      </c>
      <c r="I7268">
        <v>-61.4061582</v>
      </c>
      <c r="J7268" s="1" t="str">
        <f t="shared" si="508"/>
        <v>Till</v>
      </c>
      <c r="K7268" s="1" t="str">
        <f t="shared" si="509"/>
        <v>&lt;63 micron</v>
      </c>
      <c r="L7268">
        <v>0.1</v>
      </c>
      <c r="M7268">
        <v>1.03</v>
      </c>
      <c r="N7268">
        <v>1</v>
      </c>
      <c r="O7268">
        <v>70</v>
      </c>
      <c r="P7268">
        <v>0.25</v>
      </c>
      <c r="Q7268">
        <v>1</v>
      </c>
      <c r="R7268">
        <v>0.72</v>
      </c>
      <c r="S7268">
        <v>0.25</v>
      </c>
      <c r="T7268">
        <v>6</v>
      </c>
      <c r="U7268">
        <v>30</v>
      </c>
      <c r="V7268">
        <v>38</v>
      </c>
      <c r="W7268">
        <v>2.63</v>
      </c>
      <c r="X7268">
        <v>5</v>
      </c>
      <c r="Y7268">
        <v>0.5</v>
      </c>
      <c r="Z7268">
        <v>0.03</v>
      </c>
      <c r="AA7268">
        <v>40</v>
      </c>
      <c r="AB7268">
        <v>0.44</v>
      </c>
      <c r="AC7268">
        <v>200</v>
      </c>
      <c r="AD7268">
        <v>0.5</v>
      </c>
      <c r="AE7268">
        <v>0.03</v>
      </c>
      <c r="AF7268">
        <v>20</v>
      </c>
      <c r="AG7268">
        <v>900</v>
      </c>
      <c r="AH7268">
        <v>4</v>
      </c>
      <c r="AI7268">
        <v>1</v>
      </c>
      <c r="AJ7268">
        <v>3</v>
      </c>
      <c r="AK7268">
        <v>34</v>
      </c>
      <c r="AL7268">
        <v>0.11</v>
      </c>
      <c r="AM7268">
        <v>5</v>
      </c>
      <c r="AN7268">
        <v>5</v>
      </c>
      <c r="AO7268">
        <v>46</v>
      </c>
      <c r="AP7268">
        <v>5</v>
      </c>
      <c r="AQ7268">
        <v>24</v>
      </c>
    </row>
    <row r="7269" spans="1:43" hidden="1" x14ac:dyDescent="0.25">
      <c r="A7269" t="s">
        <v>26136</v>
      </c>
      <c r="B7269" t="s">
        <v>26137</v>
      </c>
      <c r="C7269" s="1" t="str">
        <f t="shared" si="510"/>
        <v>21:0134</v>
      </c>
      <c r="D7269" s="1" t="str">
        <f t="shared" si="511"/>
        <v>21:0078</v>
      </c>
      <c r="E7269" t="s">
        <v>26138</v>
      </c>
      <c r="F7269" t="s">
        <v>26139</v>
      </c>
      <c r="H7269">
        <v>53.518676200000002</v>
      </c>
      <c r="I7269">
        <v>-60.314291099999998</v>
      </c>
      <c r="J7269" s="1" t="str">
        <f t="shared" si="508"/>
        <v>Till</v>
      </c>
      <c r="K7269" s="1" t="str">
        <f t="shared" si="509"/>
        <v>&lt;63 micron</v>
      </c>
      <c r="L7269">
        <v>0.1</v>
      </c>
      <c r="M7269">
        <v>1.78</v>
      </c>
      <c r="N7269">
        <v>1</v>
      </c>
      <c r="O7269">
        <v>330</v>
      </c>
      <c r="P7269">
        <v>0.25</v>
      </c>
      <c r="Q7269">
        <v>1</v>
      </c>
      <c r="R7269">
        <v>0.95</v>
      </c>
      <c r="S7269">
        <v>0.25</v>
      </c>
      <c r="T7269">
        <v>8</v>
      </c>
      <c r="U7269">
        <v>38</v>
      </c>
      <c r="V7269">
        <v>20</v>
      </c>
      <c r="W7269">
        <v>2.2200000000000002</v>
      </c>
      <c r="X7269">
        <v>5</v>
      </c>
      <c r="Y7269">
        <v>0.5</v>
      </c>
      <c r="Z7269">
        <v>0.26</v>
      </c>
      <c r="AA7269">
        <v>30</v>
      </c>
      <c r="AB7269">
        <v>0.62</v>
      </c>
      <c r="AC7269">
        <v>295</v>
      </c>
      <c r="AD7269">
        <v>0.5</v>
      </c>
      <c r="AE7269">
        <v>0.14000000000000001</v>
      </c>
      <c r="AF7269">
        <v>18</v>
      </c>
      <c r="AG7269">
        <v>1180</v>
      </c>
      <c r="AH7269">
        <v>1</v>
      </c>
      <c r="AI7269">
        <v>2</v>
      </c>
      <c r="AJ7269">
        <v>7</v>
      </c>
      <c r="AK7269">
        <v>46</v>
      </c>
      <c r="AL7269">
        <v>0.13</v>
      </c>
      <c r="AM7269">
        <v>5</v>
      </c>
      <c r="AN7269">
        <v>5</v>
      </c>
      <c r="AO7269">
        <v>54</v>
      </c>
      <c r="AP7269">
        <v>5</v>
      </c>
      <c r="AQ7269">
        <v>26</v>
      </c>
    </row>
    <row r="7270" spans="1:43" hidden="1" x14ac:dyDescent="0.25">
      <c r="A7270" t="s">
        <v>26140</v>
      </c>
      <c r="B7270" t="s">
        <v>26141</v>
      </c>
      <c r="C7270" s="1" t="str">
        <f t="shared" si="510"/>
        <v>21:0134</v>
      </c>
      <c r="D7270" s="1" t="str">
        <f t="shared" si="511"/>
        <v>21:0078</v>
      </c>
      <c r="E7270" t="s">
        <v>26142</v>
      </c>
      <c r="F7270" t="s">
        <v>26143</v>
      </c>
      <c r="H7270">
        <v>54.488611300000002</v>
      </c>
      <c r="I7270">
        <v>-61.570441000000002</v>
      </c>
      <c r="J7270" s="1" t="str">
        <f t="shared" si="508"/>
        <v>Till</v>
      </c>
      <c r="K7270" s="1" t="str">
        <f t="shared" si="509"/>
        <v>&lt;63 micron</v>
      </c>
      <c r="L7270">
        <v>0.1</v>
      </c>
      <c r="M7270">
        <v>1.5</v>
      </c>
      <c r="N7270">
        <v>1</v>
      </c>
      <c r="O7270">
        <v>80</v>
      </c>
      <c r="P7270">
        <v>0.25</v>
      </c>
      <c r="Q7270">
        <v>1</v>
      </c>
      <c r="R7270">
        <v>0.48</v>
      </c>
      <c r="S7270">
        <v>0.25</v>
      </c>
      <c r="T7270">
        <v>8</v>
      </c>
      <c r="U7270">
        <v>27</v>
      </c>
      <c r="V7270">
        <v>21</v>
      </c>
      <c r="W7270">
        <v>2.46</v>
      </c>
      <c r="X7270">
        <v>5</v>
      </c>
      <c r="Y7270">
        <v>0.5</v>
      </c>
      <c r="Z7270">
        <v>0.2</v>
      </c>
      <c r="AA7270">
        <v>30</v>
      </c>
      <c r="AB7270">
        <v>0.51</v>
      </c>
      <c r="AC7270">
        <v>340</v>
      </c>
      <c r="AD7270">
        <v>0.5</v>
      </c>
      <c r="AE7270">
        <v>0.02</v>
      </c>
      <c r="AF7270">
        <v>15</v>
      </c>
      <c r="AG7270">
        <v>760</v>
      </c>
      <c r="AH7270">
        <v>6</v>
      </c>
      <c r="AI7270">
        <v>1</v>
      </c>
      <c r="AJ7270">
        <v>4</v>
      </c>
      <c r="AK7270">
        <v>25</v>
      </c>
      <c r="AL7270">
        <v>0.12</v>
      </c>
      <c r="AM7270">
        <v>5</v>
      </c>
      <c r="AN7270">
        <v>5</v>
      </c>
      <c r="AO7270">
        <v>39</v>
      </c>
      <c r="AP7270">
        <v>5</v>
      </c>
      <c r="AQ7270">
        <v>28</v>
      </c>
    </row>
    <row r="7271" spans="1:43" hidden="1" x14ac:dyDescent="0.25">
      <c r="A7271" t="s">
        <v>26144</v>
      </c>
      <c r="B7271" t="s">
        <v>26145</v>
      </c>
      <c r="C7271" s="1" t="str">
        <f t="shared" si="510"/>
        <v>21:0134</v>
      </c>
      <c r="D7271" s="1" t="str">
        <f t="shared" si="511"/>
        <v>21:0078</v>
      </c>
      <c r="E7271" t="s">
        <v>26146</v>
      </c>
      <c r="F7271" t="s">
        <v>26147</v>
      </c>
      <c r="H7271">
        <v>54.490328599999998</v>
      </c>
      <c r="I7271">
        <v>-61.578872599999997</v>
      </c>
      <c r="J7271" s="1" t="str">
        <f t="shared" si="508"/>
        <v>Till</v>
      </c>
      <c r="K7271" s="1" t="str">
        <f t="shared" si="509"/>
        <v>&lt;63 micron</v>
      </c>
      <c r="L7271">
        <v>0.2</v>
      </c>
      <c r="M7271">
        <v>2.1800000000000002</v>
      </c>
      <c r="N7271">
        <v>1</v>
      </c>
      <c r="O7271">
        <v>140</v>
      </c>
      <c r="P7271">
        <v>0.25</v>
      </c>
      <c r="Q7271">
        <v>1</v>
      </c>
      <c r="R7271">
        <v>0.52</v>
      </c>
      <c r="S7271">
        <v>0.25</v>
      </c>
      <c r="T7271">
        <v>11</v>
      </c>
      <c r="U7271">
        <v>32</v>
      </c>
      <c r="V7271">
        <v>38</v>
      </c>
      <c r="W7271">
        <v>3.02</v>
      </c>
      <c r="X7271">
        <v>10</v>
      </c>
      <c r="Y7271">
        <v>0.5</v>
      </c>
      <c r="Z7271">
        <v>0.32</v>
      </c>
      <c r="AA7271">
        <v>30</v>
      </c>
      <c r="AB7271">
        <v>0.76</v>
      </c>
      <c r="AC7271">
        <v>435</v>
      </c>
      <c r="AD7271">
        <v>0.5</v>
      </c>
      <c r="AE7271">
        <v>0.03</v>
      </c>
      <c r="AF7271">
        <v>23</v>
      </c>
      <c r="AG7271">
        <v>840</v>
      </c>
      <c r="AH7271">
        <v>6</v>
      </c>
      <c r="AI7271">
        <v>1</v>
      </c>
      <c r="AJ7271">
        <v>6</v>
      </c>
      <c r="AK7271">
        <v>29</v>
      </c>
      <c r="AL7271">
        <v>0.16</v>
      </c>
      <c r="AM7271">
        <v>5</v>
      </c>
      <c r="AN7271">
        <v>5</v>
      </c>
      <c r="AO7271">
        <v>45</v>
      </c>
      <c r="AP7271">
        <v>5</v>
      </c>
      <c r="AQ7271">
        <v>44</v>
      </c>
    </row>
    <row r="7272" spans="1:43" hidden="1" x14ac:dyDescent="0.25">
      <c r="A7272" t="s">
        <v>26148</v>
      </c>
      <c r="B7272" t="s">
        <v>26149</v>
      </c>
      <c r="C7272" s="1" t="str">
        <f t="shared" si="510"/>
        <v>21:0134</v>
      </c>
      <c r="D7272" s="1" t="str">
        <f t="shared" si="511"/>
        <v>21:0078</v>
      </c>
      <c r="E7272" t="s">
        <v>26150</v>
      </c>
      <c r="F7272" t="s">
        <v>26151</v>
      </c>
      <c r="H7272">
        <v>54.486693500000001</v>
      </c>
      <c r="I7272">
        <v>-61.567883500000001</v>
      </c>
      <c r="J7272" s="1" t="str">
        <f t="shared" si="508"/>
        <v>Till</v>
      </c>
      <c r="K7272" s="1" t="str">
        <f t="shared" si="509"/>
        <v>&lt;63 micron</v>
      </c>
      <c r="L7272">
        <v>0.1</v>
      </c>
      <c r="M7272">
        <v>1.92</v>
      </c>
      <c r="N7272">
        <v>1</v>
      </c>
      <c r="O7272">
        <v>80</v>
      </c>
      <c r="P7272">
        <v>0.25</v>
      </c>
      <c r="Q7272">
        <v>1</v>
      </c>
      <c r="R7272">
        <v>0.49</v>
      </c>
      <c r="S7272">
        <v>0.25</v>
      </c>
      <c r="T7272">
        <v>10</v>
      </c>
      <c r="U7272">
        <v>30</v>
      </c>
      <c r="V7272">
        <v>33</v>
      </c>
      <c r="W7272">
        <v>3.05</v>
      </c>
      <c r="X7272">
        <v>5</v>
      </c>
      <c r="Y7272">
        <v>0.5</v>
      </c>
      <c r="Z7272">
        <v>0.2</v>
      </c>
      <c r="AA7272">
        <v>30</v>
      </c>
      <c r="AB7272">
        <v>0.56999999999999995</v>
      </c>
      <c r="AC7272">
        <v>410</v>
      </c>
      <c r="AD7272">
        <v>0.5</v>
      </c>
      <c r="AE7272">
        <v>0.03</v>
      </c>
      <c r="AF7272">
        <v>17</v>
      </c>
      <c r="AG7272">
        <v>760</v>
      </c>
      <c r="AH7272">
        <v>6</v>
      </c>
      <c r="AI7272">
        <v>1</v>
      </c>
      <c r="AJ7272">
        <v>5</v>
      </c>
      <c r="AK7272">
        <v>27</v>
      </c>
      <c r="AL7272">
        <v>0.16</v>
      </c>
      <c r="AM7272">
        <v>5</v>
      </c>
      <c r="AN7272">
        <v>5</v>
      </c>
      <c r="AO7272">
        <v>45</v>
      </c>
      <c r="AP7272">
        <v>5</v>
      </c>
      <c r="AQ7272">
        <v>30</v>
      </c>
    </row>
    <row r="7273" spans="1:43" hidden="1" x14ac:dyDescent="0.25">
      <c r="A7273" t="s">
        <v>26152</v>
      </c>
      <c r="B7273" t="s">
        <v>26153</v>
      </c>
      <c r="C7273" s="1" t="str">
        <f t="shared" si="510"/>
        <v>21:0134</v>
      </c>
      <c r="D7273" s="1" t="str">
        <f t="shared" si="511"/>
        <v>21:0078</v>
      </c>
      <c r="E7273" t="s">
        <v>26154</v>
      </c>
      <c r="F7273" t="s">
        <v>26155</v>
      </c>
      <c r="H7273">
        <v>54.481470799999997</v>
      </c>
      <c r="I7273">
        <v>-61.736317499999998</v>
      </c>
      <c r="J7273" s="1" t="str">
        <f t="shared" si="508"/>
        <v>Till</v>
      </c>
      <c r="K7273" s="1" t="str">
        <f t="shared" si="509"/>
        <v>&lt;63 micron</v>
      </c>
      <c r="L7273">
        <v>0.1</v>
      </c>
      <c r="M7273">
        <v>1.3</v>
      </c>
      <c r="N7273">
        <v>1</v>
      </c>
      <c r="O7273">
        <v>80</v>
      </c>
      <c r="P7273">
        <v>0.25</v>
      </c>
      <c r="Q7273">
        <v>1</v>
      </c>
      <c r="R7273">
        <v>0.51</v>
      </c>
      <c r="S7273">
        <v>0.25</v>
      </c>
      <c r="T7273">
        <v>6</v>
      </c>
      <c r="U7273">
        <v>23</v>
      </c>
      <c r="V7273">
        <v>19</v>
      </c>
      <c r="W7273">
        <v>2.29</v>
      </c>
      <c r="X7273">
        <v>5</v>
      </c>
      <c r="Y7273">
        <v>0.5</v>
      </c>
      <c r="Z7273">
        <v>0.06</v>
      </c>
      <c r="AA7273">
        <v>30</v>
      </c>
      <c r="AB7273">
        <v>0.46</v>
      </c>
      <c r="AC7273">
        <v>190</v>
      </c>
      <c r="AD7273">
        <v>0.5</v>
      </c>
      <c r="AE7273">
        <v>0.02</v>
      </c>
      <c r="AF7273">
        <v>14</v>
      </c>
      <c r="AG7273">
        <v>680</v>
      </c>
      <c r="AH7273">
        <v>6</v>
      </c>
      <c r="AI7273">
        <v>1</v>
      </c>
      <c r="AJ7273">
        <v>4</v>
      </c>
      <c r="AK7273">
        <v>27</v>
      </c>
      <c r="AL7273">
        <v>0.14000000000000001</v>
      </c>
      <c r="AM7273">
        <v>5</v>
      </c>
      <c r="AN7273">
        <v>5</v>
      </c>
      <c r="AO7273">
        <v>36</v>
      </c>
      <c r="AP7273">
        <v>5</v>
      </c>
      <c r="AQ7273">
        <v>20</v>
      </c>
    </row>
    <row r="7274" spans="1:43" hidden="1" x14ac:dyDescent="0.25">
      <c r="A7274" t="s">
        <v>26156</v>
      </c>
      <c r="B7274" t="s">
        <v>26157</v>
      </c>
      <c r="C7274" s="1" t="str">
        <f t="shared" si="510"/>
        <v>21:0134</v>
      </c>
      <c r="D7274" s="1" t="str">
        <f t="shared" si="511"/>
        <v>21:0078</v>
      </c>
      <c r="E7274" t="s">
        <v>26158</v>
      </c>
      <c r="F7274" t="s">
        <v>26159</v>
      </c>
      <c r="H7274">
        <v>54.480796900000001</v>
      </c>
      <c r="I7274">
        <v>-61.7363383</v>
      </c>
      <c r="J7274" s="1" t="str">
        <f t="shared" si="508"/>
        <v>Till</v>
      </c>
      <c r="K7274" s="1" t="str">
        <f t="shared" si="509"/>
        <v>&lt;63 micron</v>
      </c>
      <c r="L7274">
        <v>0.1</v>
      </c>
      <c r="M7274">
        <v>1.33</v>
      </c>
      <c r="N7274">
        <v>1</v>
      </c>
      <c r="O7274">
        <v>100</v>
      </c>
      <c r="P7274">
        <v>0.25</v>
      </c>
      <c r="Q7274">
        <v>1</v>
      </c>
      <c r="R7274">
        <v>0.55000000000000004</v>
      </c>
      <c r="S7274">
        <v>0.25</v>
      </c>
      <c r="T7274">
        <v>7</v>
      </c>
      <c r="U7274">
        <v>27</v>
      </c>
      <c r="V7274">
        <v>23</v>
      </c>
      <c r="W7274">
        <v>2.5499999999999998</v>
      </c>
      <c r="X7274">
        <v>5</v>
      </c>
      <c r="Y7274">
        <v>0.5</v>
      </c>
      <c r="Z7274">
        <v>0.08</v>
      </c>
      <c r="AA7274">
        <v>30</v>
      </c>
      <c r="AB7274">
        <v>0.48</v>
      </c>
      <c r="AC7274">
        <v>210</v>
      </c>
      <c r="AD7274">
        <v>0.5</v>
      </c>
      <c r="AE7274">
        <v>0.02</v>
      </c>
      <c r="AF7274">
        <v>16</v>
      </c>
      <c r="AG7274">
        <v>780</v>
      </c>
      <c r="AH7274">
        <v>6</v>
      </c>
      <c r="AI7274">
        <v>1</v>
      </c>
      <c r="AJ7274">
        <v>5</v>
      </c>
      <c r="AK7274">
        <v>30</v>
      </c>
      <c r="AL7274">
        <v>0.15</v>
      </c>
      <c r="AM7274">
        <v>5</v>
      </c>
      <c r="AN7274">
        <v>5</v>
      </c>
      <c r="AO7274">
        <v>42</v>
      </c>
      <c r="AP7274">
        <v>5</v>
      </c>
      <c r="AQ7274">
        <v>26</v>
      </c>
    </row>
    <row r="7275" spans="1:43" hidden="1" x14ac:dyDescent="0.25">
      <c r="A7275" t="s">
        <v>26160</v>
      </c>
      <c r="B7275" t="s">
        <v>26161</v>
      </c>
      <c r="C7275" s="1" t="str">
        <f t="shared" si="510"/>
        <v>21:0134</v>
      </c>
      <c r="D7275" s="1" t="str">
        <f t="shared" si="511"/>
        <v>21:0078</v>
      </c>
      <c r="E7275" t="s">
        <v>26162</v>
      </c>
      <c r="F7275" t="s">
        <v>26163</v>
      </c>
      <c r="H7275">
        <v>54.482009900000001</v>
      </c>
      <c r="I7275">
        <v>-61.736300900000003</v>
      </c>
      <c r="J7275" s="1" t="str">
        <f t="shared" si="508"/>
        <v>Till</v>
      </c>
      <c r="K7275" s="1" t="str">
        <f t="shared" si="509"/>
        <v>&lt;63 micron</v>
      </c>
      <c r="L7275">
        <v>0.1</v>
      </c>
      <c r="M7275">
        <v>1.07</v>
      </c>
      <c r="N7275">
        <v>2</v>
      </c>
      <c r="O7275">
        <v>100</v>
      </c>
      <c r="P7275">
        <v>0.25</v>
      </c>
      <c r="Q7275">
        <v>1</v>
      </c>
      <c r="R7275">
        <v>0.57999999999999996</v>
      </c>
      <c r="S7275">
        <v>0.25</v>
      </c>
      <c r="T7275">
        <v>6</v>
      </c>
      <c r="U7275">
        <v>24</v>
      </c>
      <c r="V7275">
        <v>21</v>
      </c>
      <c r="W7275">
        <v>2.44</v>
      </c>
      <c r="X7275">
        <v>5</v>
      </c>
      <c r="Y7275">
        <v>0.5</v>
      </c>
      <c r="Z7275">
        <v>0.06</v>
      </c>
      <c r="AA7275">
        <v>30</v>
      </c>
      <c r="AB7275">
        <v>0.47</v>
      </c>
      <c r="AC7275">
        <v>200</v>
      </c>
      <c r="AD7275">
        <v>0.5</v>
      </c>
      <c r="AE7275">
        <v>0.02</v>
      </c>
      <c r="AF7275">
        <v>15</v>
      </c>
      <c r="AG7275">
        <v>800</v>
      </c>
      <c r="AH7275">
        <v>4</v>
      </c>
      <c r="AI7275">
        <v>1</v>
      </c>
      <c r="AJ7275">
        <v>4</v>
      </c>
      <c r="AK7275">
        <v>30</v>
      </c>
      <c r="AL7275">
        <v>0.12</v>
      </c>
      <c r="AM7275">
        <v>5</v>
      </c>
      <c r="AN7275">
        <v>5</v>
      </c>
      <c r="AO7275">
        <v>38</v>
      </c>
      <c r="AP7275">
        <v>5</v>
      </c>
      <c r="AQ7275">
        <v>24</v>
      </c>
    </row>
    <row r="7276" spans="1:43" hidden="1" x14ac:dyDescent="0.25">
      <c r="A7276" t="s">
        <v>26164</v>
      </c>
      <c r="B7276" t="s">
        <v>26165</v>
      </c>
      <c r="C7276" s="1" t="str">
        <f t="shared" si="510"/>
        <v>21:0134</v>
      </c>
      <c r="D7276" s="1" t="str">
        <f t="shared" si="511"/>
        <v>21:0078</v>
      </c>
      <c r="E7276" t="s">
        <v>26166</v>
      </c>
      <c r="F7276" t="s">
        <v>26167</v>
      </c>
      <c r="H7276">
        <v>54.471431600000003</v>
      </c>
      <c r="I7276">
        <v>-61.756303099999997</v>
      </c>
      <c r="J7276" s="1" t="str">
        <f t="shared" si="508"/>
        <v>Till</v>
      </c>
      <c r="K7276" s="1" t="str">
        <f t="shared" si="509"/>
        <v>&lt;63 micron</v>
      </c>
      <c r="L7276">
        <v>0.1</v>
      </c>
      <c r="M7276">
        <v>1.88</v>
      </c>
      <c r="N7276">
        <v>1</v>
      </c>
      <c r="O7276">
        <v>30</v>
      </c>
      <c r="P7276">
        <v>0.25</v>
      </c>
      <c r="Q7276">
        <v>1</v>
      </c>
      <c r="R7276">
        <v>0.42</v>
      </c>
      <c r="S7276">
        <v>0.25</v>
      </c>
      <c r="T7276">
        <v>4</v>
      </c>
      <c r="U7276">
        <v>23</v>
      </c>
      <c r="V7276">
        <v>14</v>
      </c>
      <c r="W7276">
        <v>2.56</v>
      </c>
      <c r="X7276">
        <v>5</v>
      </c>
      <c r="Y7276">
        <v>0.5</v>
      </c>
      <c r="Z7276">
        <v>0.04</v>
      </c>
      <c r="AA7276">
        <v>30</v>
      </c>
      <c r="AB7276">
        <v>0.35</v>
      </c>
      <c r="AC7276">
        <v>150</v>
      </c>
      <c r="AD7276">
        <v>0.5</v>
      </c>
      <c r="AE7276">
        <v>0.02</v>
      </c>
      <c r="AF7276">
        <v>10</v>
      </c>
      <c r="AG7276">
        <v>530</v>
      </c>
      <c r="AH7276">
        <v>6</v>
      </c>
      <c r="AI7276">
        <v>1</v>
      </c>
      <c r="AJ7276">
        <v>4</v>
      </c>
      <c r="AK7276">
        <v>20</v>
      </c>
      <c r="AL7276">
        <v>0.18</v>
      </c>
      <c r="AM7276">
        <v>5</v>
      </c>
      <c r="AN7276">
        <v>5</v>
      </c>
      <c r="AO7276">
        <v>39</v>
      </c>
      <c r="AP7276">
        <v>5</v>
      </c>
      <c r="AQ7276">
        <v>16</v>
      </c>
    </row>
    <row r="7277" spans="1:43" hidden="1" x14ac:dyDescent="0.25">
      <c r="A7277" t="s">
        <v>26168</v>
      </c>
      <c r="B7277" t="s">
        <v>26169</v>
      </c>
      <c r="C7277" s="1" t="str">
        <f t="shared" si="510"/>
        <v>21:0134</v>
      </c>
      <c r="D7277" s="1" t="str">
        <f t="shared" si="511"/>
        <v>21:0078</v>
      </c>
      <c r="E7277" t="s">
        <v>26170</v>
      </c>
      <c r="F7277" t="s">
        <v>26171</v>
      </c>
      <c r="H7277">
        <v>54.475235599999998</v>
      </c>
      <c r="I7277">
        <v>-61.733114299999997</v>
      </c>
      <c r="J7277" s="1" t="str">
        <f t="shared" si="508"/>
        <v>Till</v>
      </c>
      <c r="K7277" s="1" t="str">
        <f t="shared" si="509"/>
        <v>&lt;63 micron</v>
      </c>
      <c r="L7277">
        <v>0.1</v>
      </c>
      <c r="M7277">
        <v>1.67</v>
      </c>
      <c r="N7277">
        <v>1</v>
      </c>
      <c r="O7277">
        <v>50</v>
      </c>
      <c r="P7277">
        <v>0.25</v>
      </c>
      <c r="Q7277">
        <v>1</v>
      </c>
      <c r="R7277">
        <v>0.48</v>
      </c>
      <c r="S7277">
        <v>0.25</v>
      </c>
      <c r="T7277">
        <v>7</v>
      </c>
      <c r="U7277">
        <v>25</v>
      </c>
      <c r="V7277">
        <v>26</v>
      </c>
      <c r="W7277">
        <v>2.56</v>
      </c>
      <c r="X7277">
        <v>5</v>
      </c>
      <c r="Y7277">
        <v>0.5</v>
      </c>
      <c r="Z7277">
        <v>0.05</v>
      </c>
      <c r="AA7277">
        <v>30</v>
      </c>
      <c r="AB7277">
        <v>0.5</v>
      </c>
      <c r="AC7277">
        <v>210</v>
      </c>
      <c r="AD7277">
        <v>0.5</v>
      </c>
      <c r="AE7277">
        <v>0.02</v>
      </c>
      <c r="AF7277">
        <v>15</v>
      </c>
      <c r="AG7277">
        <v>700</v>
      </c>
      <c r="AH7277">
        <v>4</v>
      </c>
      <c r="AI7277">
        <v>1</v>
      </c>
      <c r="AJ7277">
        <v>4</v>
      </c>
      <c r="AK7277">
        <v>24</v>
      </c>
      <c r="AL7277">
        <v>0.16</v>
      </c>
      <c r="AM7277">
        <v>5</v>
      </c>
      <c r="AN7277">
        <v>5</v>
      </c>
      <c r="AO7277">
        <v>40</v>
      </c>
      <c r="AP7277">
        <v>5</v>
      </c>
      <c r="AQ7277">
        <v>22</v>
      </c>
    </row>
    <row r="7278" spans="1:43" hidden="1" x14ac:dyDescent="0.25">
      <c r="A7278" t="s">
        <v>26172</v>
      </c>
      <c r="B7278" t="s">
        <v>26173</v>
      </c>
      <c r="C7278" s="1" t="str">
        <f t="shared" si="510"/>
        <v>21:0134</v>
      </c>
      <c r="D7278" s="1" t="str">
        <f t="shared" si="511"/>
        <v>21:0078</v>
      </c>
      <c r="E7278" t="s">
        <v>26174</v>
      </c>
      <c r="F7278" t="s">
        <v>26175</v>
      </c>
      <c r="H7278">
        <v>54.487057299999996</v>
      </c>
      <c r="I7278">
        <v>-61.733366400000001</v>
      </c>
      <c r="J7278" s="1" t="str">
        <f t="shared" si="508"/>
        <v>Till</v>
      </c>
      <c r="K7278" s="1" t="str">
        <f t="shared" si="509"/>
        <v>&lt;63 micron</v>
      </c>
      <c r="L7278">
        <v>0.2</v>
      </c>
      <c r="M7278">
        <v>1.52</v>
      </c>
      <c r="N7278">
        <v>1</v>
      </c>
      <c r="O7278">
        <v>70</v>
      </c>
      <c r="P7278">
        <v>0.25</v>
      </c>
      <c r="Q7278">
        <v>1</v>
      </c>
      <c r="R7278">
        <v>0.54</v>
      </c>
      <c r="S7278">
        <v>0.25</v>
      </c>
      <c r="T7278">
        <v>9</v>
      </c>
      <c r="U7278">
        <v>25</v>
      </c>
      <c r="V7278">
        <v>27</v>
      </c>
      <c r="W7278">
        <v>2.5099999999999998</v>
      </c>
      <c r="X7278">
        <v>5</v>
      </c>
      <c r="Y7278">
        <v>0.5</v>
      </c>
      <c r="Z7278">
        <v>0.04</v>
      </c>
      <c r="AA7278">
        <v>40</v>
      </c>
      <c r="AB7278">
        <v>0.48</v>
      </c>
      <c r="AC7278">
        <v>250</v>
      </c>
      <c r="AD7278">
        <v>0.5</v>
      </c>
      <c r="AE7278">
        <v>0.02</v>
      </c>
      <c r="AF7278">
        <v>16</v>
      </c>
      <c r="AG7278">
        <v>820</v>
      </c>
      <c r="AH7278">
        <v>2</v>
      </c>
      <c r="AI7278">
        <v>1</v>
      </c>
      <c r="AJ7278">
        <v>4</v>
      </c>
      <c r="AK7278">
        <v>25</v>
      </c>
      <c r="AL7278">
        <v>0.15</v>
      </c>
      <c r="AM7278">
        <v>5</v>
      </c>
      <c r="AN7278">
        <v>5</v>
      </c>
      <c r="AO7278">
        <v>39</v>
      </c>
      <c r="AP7278">
        <v>5</v>
      </c>
      <c r="AQ7278">
        <v>22</v>
      </c>
    </row>
    <row r="7279" spans="1:43" hidden="1" x14ac:dyDescent="0.25">
      <c r="A7279" t="s">
        <v>26176</v>
      </c>
      <c r="B7279" t="s">
        <v>26177</v>
      </c>
      <c r="C7279" s="1" t="str">
        <f t="shared" si="510"/>
        <v>21:0134</v>
      </c>
      <c r="D7279" s="1" t="str">
        <f t="shared" si="511"/>
        <v>21:0078</v>
      </c>
      <c r="E7279" t="s">
        <v>26178</v>
      </c>
      <c r="F7279" t="s">
        <v>26179</v>
      </c>
      <c r="H7279">
        <v>54.851388300000004</v>
      </c>
      <c r="I7279">
        <v>-61.498443100000003</v>
      </c>
      <c r="J7279" s="1" t="str">
        <f t="shared" si="508"/>
        <v>Till</v>
      </c>
      <c r="K7279" s="1" t="str">
        <f t="shared" si="509"/>
        <v>&lt;63 micron</v>
      </c>
      <c r="L7279">
        <v>0.1</v>
      </c>
      <c r="M7279">
        <v>7.64</v>
      </c>
      <c r="N7279">
        <v>1</v>
      </c>
      <c r="O7279">
        <v>90</v>
      </c>
      <c r="P7279">
        <v>0.25</v>
      </c>
      <c r="Q7279">
        <v>1</v>
      </c>
      <c r="R7279">
        <v>2.71</v>
      </c>
      <c r="S7279">
        <v>0.25</v>
      </c>
      <c r="T7279">
        <v>11</v>
      </c>
      <c r="U7279">
        <v>22</v>
      </c>
      <c r="V7279">
        <v>20</v>
      </c>
      <c r="W7279">
        <v>1.87</v>
      </c>
      <c r="X7279">
        <v>10</v>
      </c>
      <c r="Y7279">
        <v>4</v>
      </c>
      <c r="Z7279">
        <v>0.05</v>
      </c>
      <c r="AA7279">
        <v>10</v>
      </c>
      <c r="AB7279">
        <v>0.65</v>
      </c>
      <c r="AC7279">
        <v>145</v>
      </c>
      <c r="AD7279">
        <v>2</v>
      </c>
      <c r="AE7279">
        <v>0.56999999999999995</v>
      </c>
      <c r="AF7279">
        <v>38</v>
      </c>
      <c r="AG7279">
        <v>170</v>
      </c>
      <c r="AH7279">
        <v>1</v>
      </c>
      <c r="AI7279">
        <v>8</v>
      </c>
      <c r="AJ7279">
        <v>2</v>
      </c>
      <c r="AK7279">
        <v>233</v>
      </c>
      <c r="AL7279">
        <v>0.04</v>
      </c>
      <c r="AM7279">
        <v>5</v>
      </c>
      <c r="AN7279">
        <v>5</v>
      </c>
      <c r="AO7279">
        <v>20</v>
      </c>
      <c r="AP7279">
        <v>5</v>
      </c>
      <c r="AQ7279">
        <v>16</v>
      </c>
    </row>
    <row r="7280" spans="1:43" hidden="1" x14ac:dyDescent="0.25">
      <c r="A7280" t="s">
        <v>26180</v>
      </c>
      <c r="B7280" t="s">
        <v>26181</v>
      </c>
      <c r="C7280" s="1" t="str">
        <f t="shared" si="510"/>
        <v>21:0134</v>
      </c>
      <c r="D7280" s="1" t="str">
        <f t="shared" si="511"/>
        <v>21:0078</v>
      </c>
      <c r="E7280" t="s">
        <v>26182</v>
      </c>
      <c r="F7280" t="s">
        <v>26183</v>
      </c>
      <c r="H7280">
        <v>53.450638499999997</v>
      </c>
      <c r="I7280">
        <v>-60.327624499999999</v>
      </c>
      <c r="J7280" s="1" t="str">
        <f t="shared" si="508"/>
        <v>Till</v>
      </c>
      <c r="K7280" s="1" t="str">
        <f t="shared" si="509"/>
        <v>&lt;63 micron</v>
      </c>
      <c r="L7280">
        <v>0.1</v>
      </c>
      <c r="M7280">
        <v>0.69</v>
      </c>
      <c r="N7280">
        <v>1</v>
      </c>
      <c r="O7280">
        <v>40</v>
      </c>
      <c r="P7280">
        <v>0.25</v>
      </c>
      <c r="Q7280">
        <v>1</v>
      </c>
      <c r="R7280">
        <v>0.71</v>
      </c>
      <c r="S7280">
        <v>0.25</v>
      </c>
      <c r="T7280">
        <v>3</v>
      </c>
      <c r="U7280">
        <v>27</v>
      </c>
      <c r="V7280">
        <v>13</v>
      </c>
      <c r="W7280">
        <v>1.78</v>
      </c>
      <c r="X7280">
        <v>5</v>
      </c>
      <c r="Y7280">
        <v>0.5</v>
      </c>
      <c r="Z7280">
        <v>0.08</v>
      </c>
      <c r="AA7280">
        <v>30</v>
      </c>
      <c r="AB7280">
        <v>0.25</v>
      </c>
      <c r="AC7280">
        <v>170</v>
      </c>
      <c r="AD7280">
        <v>0.5</v>
      </c>
      <c r="AE7280">
        <v>7.0000000000000007E-2</v>
      </c>
      <c r="AF7280">
        <v>7</v>
      </c>
      <c r="AG7280">
        <v>1300</v>
      </c>
      <c r="AH7280">
        <v>4</v>
      </c>
      <c r="AI7280">
        <v>2</v>
      </c>
      <c r="AJ7280">
        <v>3</v>
      </c>
      <c r="AK7280">
        <v>28</v>
      </c>
      <c r="AL7280">
        <v>7.0000000000000007E-2</v>
      </c>
      <c r="AM7280">
        <v>5</v>
      </c>
      <c r="AN7280">
        <v>5</v>
      </c>
      <c r="AO7280">
        <v>44</v>
      </c>
      <c r="AP7280">
        <v>5</v>
      </c>
      <c r="AQ7280">
        <v>10</v>
      </c>
    </row>
    <row r="7281" spans="1:43" hidden="1" x14ac:dyDescent="0.25">
      <c r="A7281" t="s">
        <v>26184</v>
      </c>
      <c r="B7281" t="s">
        <v>26185</v>
      </c>
      <c r="C7281" s="1" t="str">
        <f t="shared" si="510"/>
        <v>21:0134</v>
      </c>
      <c r="D7281" s="1" t="str">
        <f t="shared" si="511"/>
        <v>21:0078</v>
      </c>
      <c r="E7281" t="s">
        <v>26186</v>
      </c>
      <c r="F7281" t="s">
        <v>26187</v>
      </c>
      <c r="H7281">
        <v>54.850098500000001</v>
      </c>
      <c r="I7281">
        <v>-61.503163999999998</v>
      </c>
      <c r="J7281" s="1" t="str">
        <f t="shared" si="508"/>
        <v>Till</v>
      </c>
      <c r="K7281" s="1" t="str">
        <f t="shared" si="509"/>
        <v>&lt;63 micron</v>
      </c>
      <c r="L7281">
        <v>0.1</v>
      </c>
      <c r="M7281">
        <v>7.68</v>
      </c>
      <c r="N7281">
        <v>1</v>
      </c>
      <c r="O7281">
        <v>80</v>
      </c>
      <c r="P7281">
        <v>0.25</v>
      </c>
      <c r="Q7281">
        <v>1</v>
      </c>
      <c r="R7281">
        <v>2.56</v>
      </c>
      <c r="S7281">
        <v>0.25</v>
      </c>
      <c r="T7281">
        <v>13</v>
      </c>
      <c r="U7281">
        <v>22</v>
      </c>
      <c r="V7281">
        <v>22</v>
      </c>
      <c r="W7281">
        <v>1.84</v>
      </c>
      <c r="X7281">
        <v>10</v>
      </c>
      <c r="Y7281">
        <v>3</v>
      </c>
      <c r="Z7281">
        <v>0.06</v>
      </c>
      <c r="AA7281">
        <v>10</v>
      </c>
      <c r="AB7281">
        <v>0.67</v>
      </c>
      <c r="AC7281">
        <v>175</v>
      </c>
      <c r="AD7281">
        <v>0.5</v>
      </c>
      <c r="AE7281">
        <v>0.63</v>
      </c>
      <c r="AF7281">
        <v>40</v>
      </c>
      <c r="AG7281">
        <v>250</v>
      </c>
      <c r="AH7281">
        <v>1</v>
      </c>
      <c r="AI7281">
        <v>4</v>
      </c>
      <c r="AJ7281">
        <v>2</v>
      </c>
      <c r="AK7281">
        <v>167</v>
      </c>
      <c r="AL7281">
        <v>0.03</v>
      </c>
      <c r="AM7281">
        <v>5</v>
      </c>
      <c r="AN7281">
        <v>5</v>
      </c>
      <c r="AO7281">
        <v>20</v>
      </c>
      <c r="AP7281">
        <v>10</v>
      </c>
      <c r="AQ7281">
        <v>16</v>
      </c>
    </row>
    <row r="7282" spans="1:43" hidden="1" x14ac:dyDescent="0.25">
      <c r="A7282" t="s">
        <v>26188</v>
      </c>
      <c r="B7282" t="s">
        <v>26189</v>
      </c>
      <c r="C7282" s="1" t="str">
        <f t="shared" si="510"/>
        <v>21:0134</v>
      </c>
      <c r="D7282" s="1" t="str">
        <f t="shared" si="511"/>
        <v>21:0078</v>
      </c>
      <c r="E7282" t="s">
        <v>26190</v>
      </c>
      <c r="F7282" t="s">
        <v>26191</v>
      </c>
      <c r="H7282">
        <v>54.850878199999997</v>
      </c>
      <c r="I7282">
        <v>-61.500798600000003</v>
      </c>
      <c r="J7282" s="1" t="str">
        <f t="shared" si="508"/>
        <v>Till</v>
      </c>
      <c r="K7282" s="1" t="str">
        <f t="shared" si="509"/>
        <v>&lt;63 micron</v>
      </c>
      <c r="L7282">
        <v>0.1</v>
      </c>
      <c r="M7282">
        <v>7.94</v>
      </c>
      <c r="N7282">
        <v>1</v>
      </c>
      <c r="O7282">
        <v>70</v>
      </c>
      <c r="P7282">
        <v>0.25</v>
      </c>
      <c r="Q7282">
        <v>1</v>
      </c>
      <c r="R7282">
        <v>2.72</v>
      </c>
      <c r="S7282">
        <v>0.25</v>
      </c>
      <c r="T7282">
        <v>11</v>
      </c>
      <c r="U7282">
        <v>18</v>
      </c>
      <c r="V7282">
        <v>16</v>
      </c>
      <c r="W7282">
        <v>1.52</v>
      </c>
      <c r="X7282">
        <v>10</v>
      </c>
      <c r="Y7282">
        <v>1</v>
      </c>
      <c r="Z7282">
        <v>0.05</v>
      </c>
      <c r="AA7282">
        <v>10</v>
      </c>
      <c r="AB7282">
        <v>0.53</v>
      </c>
      <c r="AC7282">
        <v>150</v>
      </c>
      <c r="AD7282">
        <v>0.5</v>
      </c>
      <c r="AE7282">
        <v>0.64</v>
      </c>
      <c r="AF7282">
        <v>30</v>
      </c>
      <c r="AG7282">
        <v>190</v>
      </c>
      <c r="AH7282">
        <v>1</v>
      </c>
      <c r="AI7282">
        <v>2</v>
      </c>
      <c r="AJ7282">
        <v>1</v>
      </c>
      <c r="AK7282">
        <v>174</v>
      </c>
      <c r="AL7282">
        <v>0.02</v>
      </c>
      <c r="AM7282">
        <v>5</v>
      </c>
      <c r="AN7282">
        <v>5</v>
      </c>
      <c r="AO7282">
        <v>18</v>
      </c>
      <c r="AP7282">
        <v>5</v>
      </c>
      <c r="AQ7282">
        <v>12</v>
      </c>
    </row>
    <row r="7283" spans="1:43" hidden="1" x14ac:dyDescent="0.25">
      <c r="A7283" t="s">
        <v>26192</v>
      </c>
      <c r="B7283" t="s">
        <v>26193</v>
      </c>
      <c r="C7283" s="1" t="str">
        <f t="shared" si="510"/>
        <v>21:0134</v>
      </c>
      <c r="D7283" s="1" t="str">
        <f t="shared" si="511"/>
        <v>21:0078</v>
      </c>
      <c r="E7283" t="s">
        <v>26194</v>
      </c>
      <c r="F7283" t="s">
        <v>26195</v>
      </c>
      <c r="H7283">
        <v>54.852773999999997</v>
      </c>
      <c r="I7283">
        <v>-61.490602899999999</v>
      </c>
      <c r="J7283" s="1" t="str">
        <f t="shared" si="508"/>
        <v>Till</v>
      </c>
      <c r="K7283" s="1" t="str">
        <f t="shared" si="509"/>
        <v>&lt;63 micron</v>
      </c>
      <c r="L7283">
        <v>0.1</v>
      </c>
      <c r="M7283">
        <v>7.84</v>
      </c>
      <c r="N7283">
        <v>1</v>
      </c>
      <c r="O7283">
        <v>90</v>
      </c>
      <c r="P7283">
        <v>0.25</v>
      </c>
      <c r="Q7283">
        <v>1</v>
      </c>
      <c r="R7283">
        <v>2.3199999999999998</v>
      </c>
      <c r="S7283">
        <v>0.25</v>
      </c>
      <c r="T7283">
        <v>14</v>
      </c>
      <c r="U7283">
        <v>28</v>
      </c>
      <c r="V7283">
        <v>22</v>
      </c>
      <c r="W7283">
        <v>2.06</v>
      </c>
      <c r="X7283">
        <v>10</v>
      </c>
      <c r="Y7283">
        <v>1</v>
      </c>
      <c r="Z7283">
        <v>0.05</v>
      </c>
      <c r="AA7283">
        <v>10</v>
      </c>
      <c r="AB7283">
        <v>0.61</v>
      </c>
      <c r="AC7283">
        <v>180</v>
      </c>
      <c r="AD7283">
        <v>0.5</v>
      </c>
      <c r="AE7283">
        <v>0.5</v>
      </c>
      <c r="AF7283">
        <v>41</v>
      </c>
      <c r="AG7283">
        <v>170</v>
      </c>
      <c r="AH7283">
        <v>1</v>
      </c>
      <c r="AI7283">
        <v>4</v>
      </c>
      <c r="AJ7283">
        <v>3</v>
      </c>
      <c r="AK7283">
        <v>230</v>
      </c>
      <c r="AL7283">
        <v>0.03</v>
      </c>
      <c r="AM7283">
        <v>5</v>
      </c>
      <c r="AN7283">
        <v>5</v>
      </c>
      <c r="AO7283">
        <v>25</v>
      </c>
      <c r="AP7283">
        <v>5</v>
      </c>
      <c r="AQ7283">
        <v>16</v>
      </c>
    </row>
    <row r="7284" spans="1:43" hidden="1" x14ac:dyDescent="0.25">
      <c r="A7284" t="s">
        <v>26196</v>
      </c>
      <c r="B7284" t="s">
        <v>26197</v>
      </c>
      <c r="C7284" s="1" t="str">
        <f t="shared" si="510"/>
        <v>21:0134</v>
      </c>
      <c r="D7284" s="1" t="str">
        <f t="shared" si="511"/>
        <v>21:0078</v>
      </c>
      <c r="E7284" t="s">
        <v>26198</v>
      </c>
      <c r="F7284" t="s">
        <v>26199</v>
      </c>
      <c r="H7284">
        <v>54.851968900000003</v>
      </c>
      <c r="I7284">
        <v>-61.4945272</v>
      </c>
      <c r="J7284" s="1" t="str">
        <f t="shared" si="508"/>
        <v>Till</v>
      </c>
      <c r="K7284" s="1" t="str">
        <f t="shared" si="509"/>
        <v>&lt;63 micron</v>
      </c>
      <c r="L7284">
        <v>0.1</v>
      </c>
      <c r="M7284">
        <v>7.72</v>
      </c>
      <c r="N7284">
        <v>1</v>
      </c>
      <c r="O7284">
        <v>60</v>
      </c>
      <c r="P7284">
        <v>0.25</v>
      </c>
      <c r="Q7284">
        <v>1</v>
      </c>
      <c r="R7284">
        <v>2.1800000000000002</v>
      </c>
      <c r="S7284">
        <v>0.25</v>
      </c>
      <c r="T7284">
        <v>9</v>
      </c>
      <c r="U7284">
        <v>16</v>
      </c>
      <c r="V7284">
        <v>14</v>
      </c>
      <c r="W7284">
        <v>1.41</v>
      </c>
      <c r="X7284">
        <v>10</v>
      </c>
      <c r="Y7284">
        <v>2</v>
      </c>
      <c r="Z7284">
        <v>0.04</v>
      </c>
      <c r="AA7284">
        <v>10</v>
      </c>
      <c r="AB7284">
        <v>0.48</v>
      </c>
      <c r="AC7284">
        <v>100</v>
      </c>
      <c r="AD7284">
        <v>0.5</v>
      </c>
      <c r="AE7284">
        <v>0.5</v>
      </c>
      <c r="AF7284">
        <v>25</v>
      </c>
      <c r="AG7284">
        <v>330</v>
      </c>
      <c r="AH7284">
        <v>2</v>
      </c>
      <c r="AI7284">
        <v>2</v>
      </c>
      <c r="AJ7284">
        <v>1</v>
      </c>
      <c r="AK7284">
        <v>124</v>
      </c>
      <c r="AL7284">
        <v>0.02</v>
      </c>
      <c r="AM7284">
        <v>5</v>
      </c>
      <c r="AN7284">
        <v>5</v>
      </c>
      <c r="AO7284">
        <v>17</v>
      </c>
      <c r="AP7284">
        <v>5</v>
      </c>
      <c r="AQ7284">
        <v>12</v>
      </c>
    </row>
    <row r="7285" spans="1:43" hidden="1" x14ac:dyDescent="0.25">
      <c r="A7285" t="s">
        <v>26200</v>
      </c>
      <c r="B7285" t="s">
        <v>26201</v>
      </c>
      <c r="C7285" s="1" t="str">
        <f t="shared" si="510"/>
        <v>21:0134</v>
      </c>
      <c r="D7285" s="1" t="str">
        <f t="shared" si="511"/>
        <v>21:0078</v>
      </c>
      <c r="E7285" t="s">
        <v>26202</v>
      </c>
      <c r="F7285" t="s">
        <v>26203</v>
      </c>
      <c r="H7285">
        <v>54.850647500000001</v>
      </c>
      <c r="I7285">
        <v>-61.394884900000001</v>
      </c>
      <c r="J7285" s="1" t="str">
        <f t="shared" si="508"/>
        <v>Till</v>
      </c>
      <c r="K7285" s="1" t="str">
        <f t="shared" si="509"/>
        <v>&lt;63 micron</v>
      </c>
      <c r="L7285">
        <v>0.1</v>
      </c>
      <c r="M7285">
        <v>6.29</v>
      </c>
      <c r="N7285">
        <v>1</v>
      </c>
      <c r="O7285">
        <v>110</v>
      </c>
      <c r="P7285">
        <v>0.25</v>
      </c>
      <c r="Q7285">
        <v>1</v>
      </c>
      <c r="R7285">
        <v>1.39</v>
      </c>
      <c r="S7285">
        <v>0.25</v>
      </c>
      <c r="T7285">
        <v>10</v>
      </c>
      <c r="U7285">
        <v>22</v>
      </c>
      <c r="V7285">
        <v>16</v>
      </c>
      <c r="W7285">
        <v>1.54</v>
      </c>
      <c r="X7285">
        <v>10</v>
      </c>
      <c r="Y7285">
        <v>0.5</v>
      </c>
      <c r="Z7285">
        <v>0.04</v>
      </c>
      <c r="AA7285">
        <v>10</v>
      </c>
      <c r="AB7285">
        <v>0.4</v>
      </c>
      <c r="AC7285">
        <v>95</v>
      </c>
      <c r="AD7285">
        <v>0.5</v>
      </c>
      <c r="AE7285">
        <v>0.38</v>
      </c>
      <c r="AF7285">
        <v>27</v>
      </c>
      <c r="AG7285">
        <v>270</v>
      </c>
      <c r="AH7285">
        <v>1</v>
      </c>
      <c r="AI7285">
        <v>4</v>
      </c>
      <c r="AJ7285">
        <v>2</v>
      </c>
      <c r="AK7285">
        <v>88</v>
      </c>
      <c r="AL7285">
        <v>0.04</v>
      </c>
      <c r="AM7285">
        <v>5</v>
      </c>
      <c r="AN7285">
        <v>5</v>
      </c>
      <c r="AO7285">
        <v>28</v>
      </c>
      <c r="AP7285">
        <v>5</v>
      </c>
      <c r="AQ7285">
        <v>12</v>
      </c>
    </row>
    <row r="7286" spans="1:43" hidden="1" x14ac:dyDescent="0.25">
      <c r="A7286" t="s">
        <v>26204</v>
      </c>
      <c r="B7286" t="s">
        <v>26205</v>
      </c>
      <c r="C7286" s="1" t="str">
        <f t="shared" si="510"/>
        <v>21:0134</v>
      </c>
      <c r="D7286" s="1" t="str">
        <f t="shared" si="511"/>
        <v>21:0078</v>
      </c>
      <c r="E7286" t="s">
        <v>26206</v>
      </c>
      <c r="F7286" t="s">
        <v>26207</v>
      </c>
      <c r="H7286">
        <v>54.858575500000001</v>
      </c>
      <c r="I7286">
        <v>-61.3997113</v>
      </c>
      <c r="J7286" s="1" t="str">
        <f t="shared" si="508"/>
        <v>Till</v>
      </c>
      <c r="K7286" s="1" t="str">
        <f t="shared" si="509"/>
        <v>&lt;63 micron</v>
      </c>
      <c r="L7286">
        <v>0.1</v>
      </c>
      <c r="M7286">
        <v>6.92</v>
      </c>
      <c r="N7286">
        <v>1</v>
      </c>
      <c r="O7286">
        <v>80</v>
      </c>
      <c r="P7286">
        <v>0.25</v>
      </c>
      <c r="Q7286">
        <v>1</v>
      </c>
      <c r="R7286">
        <v>2.16</v>
      </c>
      <c r="S7286">
        <v>0.25</v>
      </c>
      <c r="T7286">
        <v>13</v>
      </c>
      <c r="U7286">
        <v>26</v>
      </c>
      <c r="V7286">
        <v>30</v>
      </c>
      <c r="W7286">
        <v>1.76</v>
      </c>
      <c r="X7286">
        <v>10</v>
      </c>
      <c r="Y7286">
        <v>1</v>
      </c>
      <c r="Z7286">
        <v>7.0000000000000007E-2</v>
      </c>
      <c r="AA7286">
        <v>10</v>
      </c>
      <c r="AB7286">
        <v>0.57999999999999996</v>
      </c>
      <c r="AC7286">
        <v>190</v>
      </c>
      <c r="AD7286">
        <v>0.5</v>
      </c>
      <c r="AE7286">
        <v>0.51</v>
      </c>
      <c r="AF7286">
        <v>34</v>
      </c>
      <c r="AG7286">
        <v>410</v>
      </c>
      <c r="AH7286">
        <v>1</v>
      </c>
      <c r="AI7286">
        <v>4</v>
      </c>
      <c r="AJ7286">
        <v>2</v>
      </c>
      <c r="AK7286">
        <v>146</v>
      </c>
      <c r="AL7286">
        <v>0.04</v>
      </c>
      <c r="AM7286">
        <v>5</v>
      </c>
      <c r="AN7286">
        <v>5</v>
      </c>
      <c r="AO7286">
        <v>26</v>
      </c>
      <c r="AP7286">
        <v>5</v>
      </c>
      <c r="AQ7286">
        <v>20</v>
      </c>
    </row>
    <row r="7287" spans="1:43" hidden="1" x14ac:dyDescent="0.25">
      <c r="A7287" t="s">
        <v>26208</v>
      </c>
      <c r="B7287" t="s">
        <v>26209</v>
      </c>
      <c r="C7287" s="1" t="str">
        <f t="shared" si="510"/>
        <v>21:0134</v>
      </c>
      <c r="D7287" s="1" t="str">
        <f t="shared" si="511"/>
        <v>21:0078</v>
      </c>
      <c r="E7287" t="s">
        <v>26210</v>
      </c>
      <c r="F7287" t="s">
        <v>26211</v>
      </c>
      <c r="H7287">
        <v>54.863534899999998</v>
      </c>
      <c r="I7287">
        <v>-61.407773200000001</v>
      </c>
      <c r="J7287" s="1" t="str">
        <f t="shared" si="508"/>
        <v>Till</v>
      </c>
      <c r="K7287" s="1" t="str">
        <f t="shared" si="509"/>
        <v>&lt;63 micron</v>
      </c>
      <c r="L7287">
        <v>0.1</v>
      </c>
      <c r="M7287">
        <v>8.16</v>
      </c>
      <c r="N7287">
        <v>1</v>
      </c>
      <c r="O7287">
        <v>100</v>
      </c>
      <c r="P7287">
        <v>0.25</v>
      </c>
      <c r="Q7287">
        <v>1</v>
      </c>
      <c r="R7287">
        <v>2.2999999999999998</v>
      </c>
      <c r="S7287">
        <v>0.25</v>
      </c>
      <c r="T7287">
        <v>13</v>
      </c>
      <c r="U7287">
        <v>24</v>
      </c>
      <c r="V7287">
        <v>24</v>
      </c>
      <c r="W7287">
        <v>1.89</v>
      </c>
      <c r="X7287">
        <v>10</v>
      </c>
      <c r="Y7287">
        <v>0.5</v>
      </c>
      <c r="Z7287">
        <v>0.06</v>
      </c>
      <c r="AA7287">
        <v>10</v>
      </c>
      <c r="AB7287">
        <v>0.63</v>
      </c>
      <c r="AC7287">
        <v>195</v>
      </c>
      <c r="AD7287">
        <v>0.5</v>
      </c>
      <c r="AE7287">
        <v>0.53</v>
      </c>
      <c r="AF7287">
        <v>35</v>
      </c>
      <c r="AG7287">
        <v>420</v>
      </c>
      <c r="AH7287">
        <v>1</v>
      </c>
      <c r="AI7287">
        <v>2</v>
      </c>
      <c r="AJ7287">
        <v>2</v>
      </c>
      <c r="AK7287">
        <v>145</v>
      </c>
      <c r="AL7287">
        <v>0.04</v>
      </c>
      <c r="AM7287">
        <v>5</v>
      </c>
      <c r="AN7287">
        <v>5</v>
      </c>
      <c r="AO7287">
        <v>26</v>
      </c>
      <c r="AP7287">
        <v>5</v>
      </c>
      <c r="AQ7287">
        <v>20</v>
      </c>
    </row>
    <row r="7288" spans="1:43" hidden="1" x14ac:dyDescent="0.25">
      <c r="A7288" t="s">
        <v>26212</v>
      </c>
      <c r="B7288" t="s">
        <v>26213</v>
      </c>
      <c r="C7288" s="1" t="str">
        <f t="shared" si="510"/>
        <v>21:0134</v>
      </c>
      <c r="D7288" s="1" t="str">
        <f t="shared" si="511"/>
        <v>21:0078</v>
      </c>
      <c r="E7288" t="s">
        <v>26214</v>
      </c>
      <c r="F7288" t="s">
        <v>26215</v>
      </c>
      <c r="H7288">
        <v>54.857068300000002</v>
      </c>
      <c r="I7288">
        <v>-61.394474000000002</v>
      </c>
      <c r="J7288" s="1" t="str">
        <f t="shared" si="508"/>
        <v>Till</v>
      </c>
      <c r="K7288" s="1" t="str">
        <f t="shared" si="509"/>
        <v>&lt;63 micron</v>
      </c>
      <c r="L7288">
        <v>0.1</v>
      </c>
      <c r="M7288">
        <v>6.29</v>
      </c>
      <c r="N7288">
        <v>1</v>
      </c>
      <c r="O7288">
        <v>80</v>
      </c>
      <c r="P7288">
        <v>0.25</v>
      </c>
      <c r="Q7288">
        <v>1</v>
      </c>
      <c r="R7288">
        <v>1.97</v>
      </c>
      <c r="S7288">
        <v>0.25</v>
      </c>
      <c r="T7288">
        <v>10</v>
      </c>
      <c r="U7288">
        <v>21</v>
      </c>
      <c r="V7288">
        <v>17</v>
      </c>
      <c r="W7288">
        <v>1.49</v>
      </c>
      <c r="X7288">
        <v>10</v>
      </c>
      <c r="Y7288">
        <v>0.5</v>
      </c>
      <c r="Z7288">
        <v>0.06</v>
      </c>
      <c r="AA7288">
        <v>10</v>
      </c>
      <c r="AB7288">
        <v>0.41</v>
      </c>
      <c r="AC7288">
        <v>120</v>
      </c>
      <c r="AD7288">
        <v>0.5</v>
      </c>
      <c r="AE7288">
        <v>0.53</v>
      </c>
      <c r="AF7288">
        <v>24</v>
      </c>
      <c r="AG7288">
        <v>180</v>
      </c>
      <c r="AH7288">
        <v>1</v>
      </c>
      <c r="AI7288">
        <v>1</v>
      </c>
      <c r="AJ7288">
        <v>2</v>
      </c>
      <c r="AK7288">
        <v>124</v>
      </c>
      <c r="AL7288">
        <v>0.04</v>
      </c>
      <c r="AM7288">
        <v>5</v>
      </c>
      <c r="AN7288">
        <v>5</v>
      </c>
      <c r="AO7288">
        <v>26</v>
      </c>
      <c r="AP7288">
        <v>5</v>
      </c>
      <c r="AQ7288">
        <v>14</v>
      </c>
    </row>
    <row r="7289" spans="1:43" hidden="1" x14ac:dyDescent="0.25">
      <c r="A7289" t="s">
        <v>26216</v>
      </c>
      <c r="B7289" t="s">
        <v>26217</v>
      </c>
      <c r="C7289" s="1" t="str">
        <f t="shared" si="510"/>
        <v>21:0134</v>
      </c>
      <c r="D7289" s="1" t="str">
        <f t="shared" si="511"/>
        <v>21:0078</v>
      </c>
      <c r="E7289" t="s">
        <v>26218</v>
      </c>
      <c r="F7289" t="s">
        <v>26219</v>
      </c>
      <c r="H7289">
        <v>55.306578899999998</v>
      </c>
      <c r="I7289">
        <v>-60.648418300000003</v>
      </c>
      <c r="J7289" s="1" t="str">
        <f t="shared" si="508"/>
        <v>Till</v>
      </c>
      <c r="K7289" s="1" t="str">
        <f t="shared" si="509"/>
        <v>&lt;63 micron</v>
      </c>
      <c r="L7289">
        <v>0.1</v>
      </c>
      <c r="M7289">
        <v>2.67</v>
      </c>
      <c r="N7289">
        <v>1</v>
      </c>
      <c r="O7289">
        <v>30</v>
      </c>
      <c r="P7289">
        <v>0.25</v>
      </c>
      <c r="Q7289">
        <v>1</v>
      </c>
      <c r="R7289">
        <v>1.07</v>
      </c>
      <c r="S7289">
        <v>0.25</v>
      </c>
      <c r="T7289">
        <v>4</v>
      </c>
      <c r="U7289">
        <v>31</v>
      </c>
      <c r="V7289">
        <v>13</v>
      </c>
      <c r="W7289">
        <v>1.47</v>
      </c>
      <c r="X7289">
        <v>5</v>
      </c>
      <c r="Y7289">
        <v>0.5</v>
      </c>
      <c r="Z7289">
        <v>0.04</v>
      </c>
      <c r="AA7289">
        <v>20</v>
      </c>
      <c r="AB7289">
        <v>0.33</v>
      </c>
      <c r="AC7289">
        <v>115</v>
      </c>
      <c r="AD7289">
        <v>0.5</v>
      </c>
      <c r="AE7289">
        <v>0.25</v>
      </c>
      <c r="AF7289">
        <v>13</v>
      </c>
      <c r="AG7289">
        <v>450</v>
      </c>
      <c r="AH7289">
        <v>2</v>
      </c>
      <c r="AI7289">
        <v>1</v>
      </c>
      <c r="AJ7289">
        <v>2</v>
      </c>
      <c r="AK7289">
        <v>64</v>
      </c>
      <c r="AL7289">
        <v>0.1</v>
      </c>
      <c r="AM7289">
        <v>5</v>
      </c>
      <c r="AN7289">
        <v>5</v>
      </c>
      <c r="AO7289">
        <v>41</v>
      </c>
      <c r="AP7289">
        <v>5</v>
      </c>
      <c r="AQ7289">
        <v>16</v>
      </c>
    </row>
    <row r="7290" spans="1:43" hidden="1" x14ac:dyDescent="0.25">
      <c r="A7290" t="s">
        <v>26220</v>
      </c>
      <c r="B7290" t="s">
        <v>26221</v>
      </c>
      <c r="C7290" s="1" t="str">
        <f t="shared" si="510"/>
        <v>21:0134</v>
      </c>
      <c r="D7290" s="1" t="str">
        <f t="shared" si="511"/>
        <v>21:0078</v>
      </c>
      <c r="E7290" t="s">
        <v>26222</v>
      </c>
      <c r="F7290" t="s">
        <v>26223</v>
      </c>
      <c r="H7290">
        <v>55.215164700000003</v>
      </c>
      <c r="I7290">
        <v>-60.705066299999999</v>
      </c>
      <c r="J7290" s="1" t="str">
        <f t="shared" si="508"/>
        <v>Till</v>
      </c>
      <c r="K7290" s="1" t="str">
        <f t="shared" si="509"/>
        <v>&lt;63 micron</v>
      </c>
      <c r="L7290">
        <v>0.1</v>
      </c>
      <c r="M7290">
        <v>2.12</v>
      </c>
      <c r="N7290">
        <v>1</v>
      </c>
      <c r="O7290">
        <v>10</v>
      </c>
      <c r="P7290">
        <v>0.25</v>
      </c>
      <c r="Q7290">
        <v>1</v>
      </c>
      <c r="R7290">
        <v>0.53</v>
      </c>
      <c r="S7290">
        <v>0.25</v>
      </c>
      <c r="T7290">
        <v>3</v>
      </c>
      <c r="U7290">
        <v>19</v>
      </c>
      <c r="V7290">
        <v>11</v>
      </c>
      <c r="W7290">
        <v>1.35</v>
      </c>
      <c r="X7290">
        <v>5</v>
      </c>
      <c r="Y7290">
        <v>0.5</v>
      </c>
      <c r="Z7290">
        <v>0.02</v>
      </c>
      <c r="AA7290">
        <v>20</v>
      </c>
      <c r="AB7290">
        <v>0.25</v>
      </c>
      <c r="AC7290">
        <v>100</v>
      </c>
      <c r="AD7290">
        <v>0.5</v>
      </c>
      <c r="AE7290">
        <v>0.12</v>
      </c>
      <c r="AF7290">
        <v>11</v>
      </c>
      <c r="AG7290">
        <v>190</v>
      </c>
      <c r="AH7290">
        <v>2</v>
      </c>
      <c r="AI7290">
        <v>1</v>
      </c>
      <c r="AJ7290">
        <v>2</v>
      </c>
      <c r="AK7290">
        <v>32</v>
      </c>
      <c r="AL7290">
        <v>0.11</v>
      </c>
      <c r="AM7290">
        <v>5</v>
      </c>
      <c r="AN7290">
        <v>5</v>
      </c>
      <c r="AO7290">
        <v>38</v>
      </c>
      <c r="AP7290">
        <v>5</v>
      </c>
      <c r="AQ7290">
        <v>12</v>
      </c>
    </row>
    <row r="7291" spans="1:43" hidden="1" x14ac:dyDescent="0.25">
      <c r="A7291" t="s">
        <v>26224</v>
      </c>
      <c r="B7291" t="s">
        <v>26225</v>
      </c>
      <c r="C7291" s="1" t="str">
        <f t="shared" si="510"/>
        <v>21:0134</v>
      </c>
      <c r="D7291" s="1" t="str">
        <f t="shared" si="511"/>
        <v>21:0078</v>
      </c>
      <c r="E7291" t="s">
        <v>26226</v>
      </c>
      <c r="F7291" t="s">
        <v>26227</v>
      </c>
      <c r="H7291">
        <v>53.434347000000002</v>
      </c>
      <c r="I7291">
        <v>-60.363278000000001</v>
      </c>
      <c r="J7291" s="1" t="str">
        <f t="shared" si="508"/>
        <v>Till</v>
      </c>
      <c r="K7291" s="1" t="str">
        <f t="shared" si="509"/>
        <v>&lt;63 micron</v>
      </c>
      <c r="L7291">
        <v>0.1</v>
      </c>
      <c r="M7291">
        <v>0.85</v>
      </c>
      <c r="N7291">
        <v>1</v>
      </c>
      <c r="O7291">
        <v>70</v>
      </c>
      <c r="P7291">
        <v>0.25</v>
      </c>
      <c r="Q7291">
        <v>2</v>
      </c>
      <c r="R7291">
        <v>0.79</v>
      </c>
      <c r="S7291">
        <v>0.25</v>
      </c>
      <c r="T7291">
        <v>5</v>
      </c>
      <c r="U7291">
        <v>33</v>
      </c>
      <c r="V7291">
        <v>25</v>
      </c>
      <c r="W7291">
        <v>2.04</v>
      </c>
      <c r="X7291">
        <v>5</v>
      </c>
      <c r="Y7291">
        <v>0.5</v>
      </c>
      <c r="Z7291">
        <v>0.15</v>
      </c>
      <c r="AA7291">
        <v>40</v>
      </c>
      <c r="AB7291">
        <v>0.4</v>
      </c>
      <c r="AC7291">
        <v>210</v>
      </c>
      <c r="AD7291">
        <v>0.5</v>
      </c>
      <c r="AE7291">
        <v>0.08</v>
      </c>
      <c r="AF7291">
        <v>10</v>
      </c>
      <c r="AG7291">
        <v>1260</v>
      </c>
      <c r="AH7291">
        <v>1</v>
      </c>
      <c r="AI7291">
        <v>4</v>
      </c>
      <c r="AJ7291">
        <v>4</v>
      </c>
      <c r="AK7291">
        <v>31</v>
      </c>
      <c r="AL7291">
        <v>0.08</v>
      </c>
      <c r="AM7291">
        <v>5</v>
      </c>
      <c r="AN7291">
        <v>5</v>
      </c>
      <c r="AO7291">
        <v>51</v>
      </c>
      <c r="AP7291">
        <v>5</v>
      </c>
      <c r="AQ7291">
        <v>18</v>
      </c>
    </row>
    <row r="7292" spans="1:43" hidden="1" x14ac:dyDescent="0.25">
      <c r="A7292" t="s">
        <v>26228</v>
      </c>
      <c r="B7292" t="s">
        <v>26229</v>
      </c>
      <c r="C7292" s="1" t="str">
        <f t="shared" si="510"/>
        <v>21:0134</v>
      </c>
      <c r="D7292" s="1" t="str">
        <f t="shared" si="511"/>
        <v>21:0078</v>
      </c>
      <c r="E7292" t="s">
        <v>26230</v>
      </c>
      <c r="F7292" t="s">
        <v>26231</v>
      </c>
      <c r="H7292">
        <v>55.199399</v>
      </c>
      <c r="I7292">
        <v>-60.8206919</v>
      </c>
      <c r="J7292" s="1" t="str">
        <f t="shared" si="508"/>
        <v>Till</v>
      </c>
      <c r="K7292" s="1" t="str">
        <f t="shared" si="509"/>
        <v>&lt;63 micron</v>
      </c>
      <c r="L7292">
        <v>0.1</v>
      </c>
      <c r="M7292">
        <v>4.79</v>
      </c>
      <c r="N7292">
        <v>1</v>
      </c>
      <c r="O7292">
        <v>70</v>
      </c>
      <c r="P7292">
        <v>0.25</v>
      </c>
      <c r="Q7292">
        <v>1</v>
      </c>
      <c r="R7292">
        <v>1.63</v>
      </c>
      <c r="S7292">
        <v>0.25</v>
      </c>
      <c r="T7292">
        <v>8</v>
      </c>
      <c r="U7292">
        <v>23</v>
      </c>
      <c r="V7292">
        <v>15</v>
      </c>
      <c r="W7292">
        <v>1.58</v>
      </c>
      <c r="X7292">
        <v>10</v>
      </c>
      <c r="Y7292">
        <v>0.5</v>
      </c>
      <c r="Z7292">
        <v>0.05</v>
      </c>
      <c r="AA7292">
        <v>20</v>
      </c>
      <c r="AB7292">
        <v>0.37</v>
      </c>
      <c r="AC7292">
        <v>135</v>
      </c>
      <c r="AD7292">
        <v>0.5</v>
      </c>
      <c r="AE7292">
        <v>0.42</v>
      </c>
      <c r="AF7292">
        <v>20</v>
      </c>
      <c r="AG7292">
        <v>250</v>
      </c>
      <c r="AH7292">
        <v>1</v>
      </c>
      <c r="AI7292">
        <v>2</v>
      </c>
      <c r="AJ7292">
        <v>2</v>
      </c>
      <c r="AK7292">
        <v>110</v>
      </c>
      <c r="AL7292">
        <v>0.08</v>
      </c>
      <c r="AM7292">
        <v>5</v>
      </c>
      <c r="AN7292">
        <v>5</v>
      </c>
      <c r="AO7292">
        <v>35</v>
      </c>
      <c r="AP7292">
        <v>5</v>
      </c>
      <c r="AQ7292">
        <v>14</v>
      </c>
    </row>
    <row r="7293" spans="1:43" hidden="1" x14ac:dyDescent="0.25">
      <c r="A7293" t="s">
        <v>26232</v>
      </c>
      <c r="B7293" t="s">
        <v>26233</v>
      </c>
      <c r="C7293" s="1" t="str">
        <f t="shared" si="510"/>
        <v>21:0134</v>
      </c>
      <c r="D7293" s="1" t="str">
        <f t="shared" si="511"/>
        <v>21:0078</v>
      </c>
      <c r="E7293" t="s">
        <v>26234</v>
      </c>
      <c r="F7293" t="s">
        <v>26235</v>
      </c>
      <c r="H7293">
        <v>55.274330399999997</v>
      </c>
      <c r="I7293">
        <v>-60.927269000000003</v>
      </c>
      <c r="J7293" s="1" t="str">
        <f t="shared" si="508"/>
        <v>Till</v>
      </c>
      <c r="K7293" s="1" t="str">
        <f t="shared" si="509"/>
        <v>&lt;63 micron</v>
      </c>
      <c r="L7293">
        <v>0.1</v>
      </c>
      <c r="M7293">
        <v>2.95</v>
      </c>
      <c r="N7293">
        <v>1</v>
      </c>
      <c r="O7293">
        <v>20</v>
      </c>
      <c r="P7293">
        <v>0.25</v>
      </c>
      <c r="Q7293">
        <v>1</v>
      </c>
      <c r="R7293">
        <v>0.75</v>
      </c>
      <c r="S7293">
        <v>0.25</v>
      </c>
      <c r="T7293">
        <v>6</v>
      </c>
      <c r="U7293">
        <v>29</v>
      </c>
      <c r="V7293">
        <v>11</v>
      </c>
      <c r="W7293">
        <v>1.61</v>
      </c>
      <c r="X7293">
        <v>10</v>
      </c>
      <c r="Y7293">
        <v>1</v>
      </c>
      <c r="Z7293">
        <v>0.03</v>
      </c>
      <c r="AA7293">
        <v>50</v>
      </c>
      <c r="AB7293">
        <v>0.31</v>
      </c>
      <c r="AC7293">
        <v>110</v>
      </c>
      <c r="AD7293">
        <v>0.5</v>
      </c>
      <c r="AE7293">
        <v>0.2</v>
      </c>
      <c r="AF7293">
        <v>12</v>
      </c>
      <c r="AG7293">
        <v>130</v>
      </c>
      <c r="AH7293">
        <v>2</v>
      </c>
      <c r="AI7293">
        <v>2</v>
      </c>
      <c r="AJ7293">
        <v>3</v>
      </c>
      <c r="AK7293">
        <v>48</v>
      </c>
      <c r="AL7293">
        <v>0.1</v>
      </c>
      <c r="AM7293">
        <v>5</v>
      </c>
      <c r="AN7293">
        <v>5</v>
      </c>
      <c r="AO7293">
        <v>40</v>
      </c>
      <c r="AP7293">
        <v>5</v>
      </c>
      <c r="AQ7293">
        <v>14</v>
      </c>
    </row>
    <row r="7294" spans="1:43" hidden="1" x14ac:dyDescent="0.25">
      <c r="A7294" t="s">
        <v>26236</v>
      </c>
      <c r="B7294" t="s">
        <v>26237</v>
      </c>
      <c r="C7294" s="1" t="str">
        <f t="shared" si="510"/>
        <v>21:0134</v>
      </c>
      <c r="D7294" s="1" t="str">
        <f t="shared" si="511"/>
        <v>21:0078</v>
      </c>
      <c r="E7294" t="s">
        <v>26238</v>
      </c>
      <c r="F7294" t="s">
        <v>26239</v>
      </c>
      <c r="H7294">
        <v>55.152735900000003</v>
      </c>
      <c r="I7294">
        <v>-60.794984599999999</v>
      </c>
      <c r="J7294" s="1" t="str">
        <f t="shared" si="508"/>
        <v>Till</v>
      </c>
      <c r="K7294" s="1" t="str">
        <f t="shared" si="509"/>
        <v>&lt;63 micron</v>
      </c>
      <c r="L7294">
        <v>0.1</v>
      </c>
      <c r="M7294">
        <v>2.4300000000000002</v>
      </c>
      <c r="N7294">
        <v>1</v>
      </c>
      <c r="O7294">
        <v>30</v>
      </c>
      <c r="P7294">
        <v>0.25</v>
      </c>
      <c r="Q7294">
        <v>1</v>
      </c>
      <c r="R7294">
        <v>0.73</v>
      </c>
      <c r="S7294">
        <v>0.25</v>
      </c>
      <c r="T7294">
        <v>7</v>
      </c>
      <c r="U7294">
        <v>34</v>
      </c>
      <c r="V7294">
        <v>18</v>
      </c>
      <c r="W7294">
        <v>1.74</v>
      </c>
      <c r="X7294">
        <v>5</v>
      </c>
      <c r="Y7294">
        <v>0.5</v>
      </c>
      <c r="Z7294">
        <v>0.06</v>
      </c>
      <c r="AA7294">
        <v>20</v>
      </c>
      <c r="AB7294">
        <v>0.39</v>
      </c>
      <c r="AC7294">
        <v>160</v>
      </c>
      <c r="AD7294">
        <v>0.5</v>
      </c>
      <c r="AE7294">
        <v>0.2</v>
      </c>
      <c r="AF7294">
        <v>19</v>
      </c>
      <c r="AG7294">
        <v>980</v>
      </c>
      <c r="AH7294">
        <v>2</v>
      </c>
      <c r="AI7294">
        <v>1</v>
      </c>
      <c r="AJ7294">
        <v>3</v>
      </c>
      <c r="AK7294">
        <v>44</v>
      </c>
      <c r="AL7294">
        <v>0.11</v>
      </c>
      <c r="AM7294">
        <v>5</v>
      </c>
      <c r="AN7294">
        <v>5</v>
      </c>
      <c r="AO7294">
        <v>43</v>
      </c>
      <c r="AP7294">
        <v>5</v>
      </c>
      <c r="AQ7294">
        <v>22</v>
      </c>
    </row>
    <row r="7295" spans="1:43" hidden="1" x14ac:dyDescent="0.25">
      <c r="A7295" t="s">
        <v>26240</v>
      </c>
      <c r="B7295" t="s">
        <v>26241</v>
      </c>
      <c r="C7295" s="1" t="str">
        <f t="shared" si="510"/>
        <v>21:0134</v>
      </c>
      <c r="D7295" s="1" t="str">
        <f t="shared" si="511"/>
        <v>21:0078</v>
      </c>
      <c r="E7295" t="s">
        <v>26242</v>
      </c>
      <c r="F7295" t="s">
        <v>26243</v>
      </c>
      <c r="H7295">
        <v>55.150349200000001</v>
      </c>
      <c r="I7295">
        <v>-60.6574654</v>
      </c>
      <c r="J7295" s="1" t="str">
        <f t="shared" si="508"/>
        <v>Till</v>
      </c>
      <c r="K7295" s="1" t="str">
        <f t="shared" si="509"/>
        <v>&lt;63 micron</v>
      </c>
      <c r="L7295">
        <v>0.1</v>
      </c>
      <c r="M7295">
        <v>2.54</v>
      </c>
      <c r="N7295">
        <v>1</v>
      </c>
      <c r="O7295">
        <v>30</v>
      </c>
      <c r="P7295">
        <v>0.25</v>
      </c>
      <c r="Q7295">
        <v>1</v>
      </c>
      <c r="R7295">
        <v>0.59</v>
      </c>
      <c r="S7295">
        <v>0.25</v>
      </c>
      <c r="T7295">
        <v>5</v>
      </c>
      <c r="U7295">
        <v>28</v>
      </c>
      <c r="V7295">
        <v>21</v>
      </c>
      <c r="W7295">
        <v>1.73</v>
      </c>
      <c r="X7295">
        <v>5</v>
      </c>
      <c r="Y7295">
        <v>0.5</v>
      </c>
      <c r="Z7295">
        <v>0.03</v>
      </c>
      <c r="AA7295">
        <v>20</v>
      </c>
      <c r="AB7295">
        <v>0.33</v>
      </c>
      <c r="AC7295">
        <v>145</v>
      </c>
      <c r="AD7295">
        <v>0.5</v>
      </c>
      <c r="AE7295">
        <v>0.12</v>
      </c>
      <c r="AF7295">
        <v>16</v>
      </c>
      <c r="AG7295">
        <v>210</v>
      </c>
      <c r="AH7295">
        <v>4</v>
      </c>
      <c r="AI7295">
        <v>1</v>
      </c>
      <c r="AJ7295">
        <v>3</v>
      </c>
      <c r="AK7295">
        <v>38</v>
      </c>
      <c r="AL7295">
        <v>0.13</v>
      </c>
      <c r="AM7295">
        <v>5</v>
      </c>
      <c r="AN7295">
        <v>5</v>
      </c>
      <c r="AO7295">
        <v>44</v>
      </c>
      <c r="AP7295">
        <v>5</v>
      </c>
      <c r="AQ7295">
        <v>22</v>
      </c>
    </row>
    <row r="7296" spans="1:43" hidden="1" x14ac:dyDescent="0.25">
      <c r="A7296" t="s">
        <v>26244</v>
      </c>
      <c r="B7296" t="s">
        <v>26245</v>
      </c>
      <c r="C7296" s="1" t="str">
        <f t="shared" si="510"/>
        <v>21:0134</v>
      </c>
      <c r="D7296" s="1" t="str">
        <f t="shared" si="511"/>
        <v>21:0078</v>
      </c>
      <c r="E7296" t="s">
        <v>26246</v>
      </c>
      <c r="F7296" t="s">
        <v>26247</v>
      </c>
      <c r="H7296">
        <v>55.118042099999997</v>
      </c>
      <c r="I7296">
        <v>-60.436963200000001</v>
      </c>
      <c r="J7296" s="1" t="str">
        <f t="shared" si="508"/>
        <v>Till</v>
      </c>
      <c r="K7296" s="1" t="str">
        <f t="shared" si="509"/>
        <v>&lt;63 micron</v>
      </c>
      <c r="L7296">
        <v>0.1</v>
      </c>
      <c r="M7296">
        <v>1.56</v>
      </c>
      <c r="N7296">
        <v>1</v>
      </c>
      <c r="O7296">
        <v>40</v>
      </c>
      <c r="P7296">
        <v>0.25</v>
      </c>
      <c r="Q7296">
        <v>1</v>
      </c>
      <c r="R7296">
        <v>0.47</v>
      </c>
      <c r="S7296">
        <v>0.25</v>
      </c>
      <c r="T7296">
        <v>6</v>
      </c>
      <c r="U7296">
        <v>37</v>
      </c>
      <c r="V7296">
        <v>25</v>
      </c>
      <c r="W7296">
        <v>1.98</v>
      </c>
      <c r="X7296">
        <v>5</v>
      </c>
      <c r="Y7296">
        <v>0.5</v>
      </c>
      <c r="Z7296">
        <v>0.04</v>
      </c>
      <c r="AA7296">
        <v>20</v>
      </c>
      <c r="AB7296">
        <v>0.43</v>
      </c>
      <c r="AC7296">
        <v>185</v>
      </c>
      <c r="AD7296">
        <v>0.5</v>
      </c>
      <c r="AE7296">
        <v>0.03</v>
      </c>
      <c r="AF7296">
        <v>18</v>
      </c>
      <c r="AG7296">
        <v>480</v>
      </c>
      <c r="AH7296">
        <v>4</v>
      </c>
      <c r="AI7296">
        <v>1</v>
      </c>
      <c r="AJ7296">
        <v>4</v>
      </c>
      <c r="AK7296">
        <v>26</v>
      </c>
      <c r="AL7296">
        <v>0.15</v>
      </c>
      <c r="AM7296">
        <v>5</v>
      </c>
      <c r="AN7296">
        <v>5</v>
      </c>
      <c r="AO7296">
        <v>45</v>
      </c>
      <c r="AP7296">
        <v>5</v>
      </c>
      <c r="AQ7296">
        <v>26</v>
      </c>
    </row>
    <row r="7297" spans="1:43" hidden="1" x14ac:dyDescent="0.25">
      <c r="A7297" t="s">
        <v>26248</v>
      </c>
      <c r="B7297" t="s">
        <v>26249</v>
      </c>
      <c r="C7297" s="1" t="str">
        <f t="shared" si="510"/>
        <v>21:0134</v>
      </c>
      <c r="D7297" s="1" t="str">
        <f t="shared" si="511"/>
        <v>21:0078</v>
      </c>
      <c r="E7297" t="s">
        <v>26250</v>
      </c>
      <c r="F7297" t="s">
        <v>26251</v>
      </c>
      <c r="H7297">
        <v>55.09487</v>
      </c>
      <c r="I7297">
        <v>-60.284514600000001</v>
      </c>
      <c r="J7297" s="1" t="str">
        <f t="shared" si="508"/>
        <v>Till</v>
      </c>
      <c r="K7297" s="1" t="str">
        <f t="shared" si="509"/>
        <v>&lt;63 micron</v>
      </c>
      <c r="L7297">
        <v>0.1</v>
      </c>
      <c r="M7297">
        <v>1.85</v>
      </c>
      <c r="N7297">
        <v>1</v>
      </c>
      <c r="O7297">
        <v>10</v>
      </c>
      <c r="P7297">
        <v>0.25</v>
      </c>
      <c r="Q7297">
        <v>1</v>
      </c>
      <c r="R7297">
        <v>0.44</v>
      </c>
      <c r="S7297">
        <v>0.25</v>
      </c>
      <c r="T7297">
        <v>6</v>
      </c>
      <c r="U7297">
        <v>41</v>
      </c>
      <c r="V7297">
        <v>22</v>
      </c>
      <c r="W7297">
        <v>2.0499999999999998</v>
      </c>
      <c r="X7297">
        <v>5</v>
      </c>
      <c r="Y7297">
        <v>0.5</v>
      </c>
      <c r="Z7297">
        <v>0.06</v>
      </c>
      <c r="AA7297">
        <v>20</v>
      </c>
      <c r="AB7297">
        <v>0.52</v>
      </c>
      <c r="AC7297">
        <v>165</v>
      </c>
      <c r="AD7297">
        <v>0.5</v>
      </c>
      <c r="AE7297">
        <v>0.02</v>
      </c>
      <c r="AF7297">
        <v>21</v>
      </c>
      <c r="AG7297">
        <v>330</v>
      </c>
      <c r="AH7297">
        <v>4</v>
      </c>
      <c r="AI7297">
        <v>1</v>
      </c>
      <c r="AJ7297">
        <v>3</v>
      </c>
      <c r="AK7297">
        <v>22</v>
      </c>
      <c r="AL7297">
        <v>0.16</v>
      </c>
      <c r="AM7297">
        <v>5</v>
      </c>
      <c r="AN7297">
        <v>5</v>
      </c>
      <c r="AO7297">
        <v>42</v>
      </c>
      <c r="AP7297">
        <v>5</v>
      </c>
      <c r="AQ7297">
        <v>24</v>
      </c>
    </row>
    <row r="7298" spans="1:43" hidden="1" x14ac:dyDescent="0.25">
      <c r="A7298" t="s">
        <v>26252</v>
      </c>
      <c r="B7298" t="s">
        <v>26253</v>
      </c>
      <c r="C7298" s="1" t="str">
        <f t="shared" si="510"/>
        <v>21:0134</v>
      </c>
      <c r="D7298" s="1" t="str">
        <f t="shared" si="511"/>
        <v>21:0078</v>
      </c>
      <c r="E7298" t="s">
        <v>26254</v>
      </c>
      <c r="F7298" t="s">
        <v>26255</v>
      </c>
      <c r="H7298">
        <v>55.075098099999998</v>
      </c>
      <c r="I7298">
        <v>-59.765208999999999</v>
      </c>
      <c r="J7298" s="1" t="str">
        <f t="shared" si="508"/>
        <v>Till</v>
      </c>
      <c r="K7298" s="1" t="str">
        <f t="shared" si="509"/>
        <v>&lt;63 micron</v>
      </c>
      <c r="L7298">
        <v>0.1</v>
      </c>
      <c r="M7298">
        <v>3.93</v>
      </c>
      <c r="N7298">
        <v>1</v>
      </c>
      <c r="O7298">
        <v>50</v>
      </c>
      <c r="P7298">
        <v>0.5</v>
      </c>
      <c r="Q7298">
        <v>1</v>
      </c>
      <c r="R7298">
        <v>0.35</v>
      </c>
      <c r="S7298">
        <v>0.25</v>
      </c>
      <c r="T7298">
        <v>9</v>
      </c>
      <c r="U7298">
        <v>62</v>
      </c>
      <c r="V7298">
        <v>39</v>
      </c>
      <c r="W7298">
        <v>3.85</v>
      </c>
      <c r="X7298">
        <v>10</v>
      </c>
      <c r="Y7298">
        <v>0.5</v>
      </c>
      <c r="Z7298">
        <v>0.19</v>
      </c>
      <c r="AA7298">
        <v>40</v>
      </c>
      <c r="AB7298">
        <v>0.86</v>
      </c>
      <c r="AC7298">
        <v>265</v>
      </c>
      <c r="AD7298">
        <v>0.5</v>
      </c>
      <c r="AE7298">
        <v>0.02</v>
      </c>
      <c r="AF7298">
        <v>21</v>
      </c>
      <c r="AG7298">
        <v>610</v>
      </c>
      <c r="AH7298">
        <v>6</v>
      </c>
      <c r="AI7298">
        <v>1</v>
      </c>
      <c r="AJ7298">
        <v>6</v>
      </c>
      <c r="AK7298">
        <v>19</v>
      </c>
      <c r="AL7298">
        <v>0.22</v>
      </c>
      <c r="AM7298">
        <v>5</v>
      </c>
      <c r="AN7298">
        <v>5</v>
      </c>
      <c r="AO7298">
        <v>57</v>
      </c>
      <c r="AP7298">
        <v>10</v>
      </c>
      <c r="AQ7298">
        <v>50</v>
      </c>
    </row>
    <row r="7299" spans="1:43" hidden="1" x14ac:dyDescent="0.25">
      <c r="A7299" t="s">
        <v>26256</v>
      </c>
      <c r="B7299" t="s">
        <v>26257</v>
      </c>
      <c r="C7299" s="1" t="str">
        <f t="shared" si="510"/>
        <v>21:0134</v>
      </c>
      <c r="D7299" s="1" t="str">
        <f t="shared" si="511"/>
        <v>21:0078</v>
      </c>
      <c r="E7299" t="s">
        <v>26258</v>
      </c>
      <c r="F7299" t="s">
        <v>26259</v>
      </c>
      <c r="H7299">
        <v>54.669274899999998</v>
      </c>
      <c r="I7299">
        <v>-60.719682400000003</v>
      </c>
      <c r="J7299" s="1" t="str">
        <f t="shared" si="508"/>
        <v>Till</v>
      </c>
      <c r="K7299" s="1" t="str">
        <f t="shared" si="509"/>
        <v>&lt;63 micron</v>
      </c>
      <c r="L7299">
        <v>0.1</v>
      </c>
      <c r="M7299">
        <v>3.26</v>
      </c>
      <c r="N7299">
        <v>2</v>
      </c>
      <c r="O7299">
        <v>100</v>
      </c>
      <c r="P7299">
        <v>0.5</v>
      </c>
      <c r="Q7299">
        <v>1</v>
      </c>
      <c r="R7299">
        <v>0.41</v>
      </c>
      <c r="S7299">
        <v>0.25</v>
      </c>
      <c r="T7299">
        <v>13</v>
      </c>
      <c r="U7299">
        <v>91</v>
      </c>
      <c r="V7299">
        <v>47</v>
      </c>
      <c r="W7299">
        <v>3.56</v>
      </c>
      <c r="X7299">
        <v>10</v>
      </c>
      <c r="Y7299">
        <v>0.5</v>
      </c>
      <c r="Z7299">
        <v>0.19</v>
      </c>
      <c r="AA7299">
        <v>30</v>
      </c>
      <c r="AB7299">
        <v>1.1399999999999999</v>
      </c>
      <c r="AC7299">
        <v>300</v>
      </c>
      <c r="AD7299">
        <v>0.5</v>
      </c>
      <c r="AE7299">
        <v>0.02</v>
      </c>
      <c r="AF7299">
        <v>47</v>
      </c>
      <c r="AG7299">
        <v>590</v>
      </c>
      <c r="AH7299">
        <v>4</v>
      </c>
      <c r="AI7299">
        <v>2</v>
      </c>
      <c r="AJ7299">
        <v>6</v>
      </c>
      <c r="AK7299">
        <v>21</v>
      </c>
      <c r="AL7299">
        <v>0.17</v>
      </c>
      <c r="AM7299">
        <v>5</v>
      </c>
      <c r="AN7299">
        <v>5</v>
      </c>
      <c r="AO7299">
        <v>56</v>
      </c>
      <c r="AP7299">
        <v>10</v>
      </c>
      <c r="AQ7299">
        <v>48</v>
      </c>
    </row>
    <row r="7300" spans="1:43" hidden="1" x14ac:dyDescent="0.25">
      <c r="A7300" t="s">
        <v>26260</v>
      </c>
      <c r="B7300" t="s">
        <v>26261</v>
      </c>
      <c r="C7300" s="1" t="str">
        <f t="shared" si="510"/>
        <v>21:0134</v>
      </c>
      <c r="D7300" s="1" t="str">
        <f t="shared" si="511"/>
        <v>21:0078</v>
      </c>
      <c r="E7300" t="s">
        <v>26262</v>
      </c>
      <c r="F7300" t="s">
        <v>26263</v>
      </c>
      <c r="H7300">
        <v>54.864744000000002</v>
      </c>
      <c r="I7300">
        <v>-60.9174857</v>
      </c>
      <c r="J7300" s="1" t="str">
        <f t="shared" si="508"/>
        <v>Till</v>
      </c>
      <c r="K7300" s="1" t="str">
        <f t="shared" si="509"/>
        <v>&lt;63 micron</v>
      </c>
      <c r="L7300">
        <v>0.1</v>
      </c>
      <c r="M7300">
        <v>3.3</v>
      </c>
      <c r="N7300">
        <v>2</v>
      </c>
      <c r="O7300">
        <v>30</v>
      </c>
      <c r="P7300">
        <v>0.25</v>
      </c>
      <c r="Q7300">
        <v>1</v>
      </c>
      <c r="R7300">
        <v>0.32</v>
      </c>
      <c r="S7300">
        <v>0.25</v>
      </c>
      <c r="T7300">
        <v>27</v>
      </c>
      <c r="U7300">
        <v>103</v>
      </c>
      <c r="V7300">
        <v>173</v>
      </c>
      <c r="W7300">
        <v>3.7</v>
      </c>
      <c r="X7300">
        <v>5</v>
      </c>
      <c r="Y7300">
        <v>0.5</v>
      </c>
      <c r="Z7300">
        <v>0.02</v>
      </c>
      <c r="AA7300">
        <v>40</v>
      </c>
      <c r="AB7300">
        <v>0.73</v>
      </c>
      <c r="AC7300">
        <v>735</v>
      </c>
      <c r="AD7300">
        <v>0.5</v>
      </c>
      <c r="AE7300">
        <v>0.02</v>
      </c>
      <c r="AF7300">
        <v>39</v>
      </c>
      <c r="AG7300">
        <v>200</v>
      </c>
      <c r="AH7300">
        <v>4</v>
      </c>
      <c r="AI7300">
        <v>2</v>
      </c>
      <c r="AJ7300">
        <v>11</v>
      </c>
      <c r="AK7300">
        <v>15</v>
      </c>
      <c r="AL7300">
        <v>0.17</v>
      </c>
      <c r="AM7300">
        <v>5</v>
      </c>
      <c r="AN7300">
        <v>5</v>
      </c>
      <c r="AO7300">
        <v>61</v>
      </c>
      <c r="AP7300">
        <v>10</v>
      </c>
      <c r="AQ7300">
        <v>28</v>
      </c>
    </row>
    <row r="7301" spans="1:43" hidden="1" x14ac:dyDescent="0.25">
      <c r="A7301" t="s">
        <v>26264</v>
      </c>
      <c r="B7301" t="s">
        <v>26265</v>
      </c>
      <c r="C7301" s="1" t="str">
        <f t="shared" si="510"/>
        <v>21:0134</v>
      </c>
      <c r="D7301" s="1" t="str">
        <f t="shared" si="511"/>
        <v>21:0078</v>
      </c>
      <c r="E7301" t="s">
        <v>26266</v>
      </c>
      <c r="F7301" t="s">
        <v>26267</v>
      </c>
      <c r="H7301">
        <v>54.864996599999998</v>
      </c>
      <c r="I7301">
        <v>-60.919108999999999</v>
      </c>
      <c r="J7301" s="1" t="str">
        <f t="shared" si="508"/>
        <v>Till</v>
      </c>
      <c r="K7301" s="1" t="str">
        <f t="shared" si="509"/>
        <v>&lt;63 micron</v>
      </c>
      <c r="L7301">
        <v>0.1</v>
      </c>
      <c r="M7301">
        <v>2.2400000000000002</v>
      </c>
      <c r="N7301">
        <v>1</v>
      </c>
      <c r="O7301">
        <v>60</v>
      </c>
      <c r="P7301">
        <v>0.25</v>
      </c>
      <c r="Q7301">
        <v>1</v>
      </c>
      <c r="R7301">
        <v>0.34</v>
      </c>
      <c r="S7301">
        <v>0.25</v>
      </c>
      <c r="T7301">
        <v>15</v>
      </c>
      <c r="U7301">
        <v>93</v>
      </c>
      <c r="V7301">
        <v>81</v>
      </c>
      <c r="W7301">
        <v>3.24</v>
      </c>
      <c r="X7301">
        <v>5</v>
      </c>
      <c r="Y7301">
        <v>0.5</v>
      </c>
      <c r="Z7301">
        <v>0.04</v>
      </c>
      <c r="AA7301">
        <v>20</v>
      </c>
      <c r="AB7301">
        <v>0.99</v>
      </c>
      <c r="AC7301">
        <v>445</v>
      </c>
      <c r="AD7301">
        <v>0.5</v>
      </c>
      <c r="AE7301">
        <v>0.02</v>
      </c>
      <c r="AF7301">
        <v>40</v>
      </c>
      <c r="AG7301">
        <v>90</v>
      </c>
      <c r="AH7301">
        <v>4</v>
      </c>
      <c r="AI7301">
        <v>1</v>
      </c>
      <c r="AJ7301">
        <v>9</v>
      </c>
      <c r="AK7301">
        <v>19</v>
      </c>
      <c r="AL7301">
        <v>0.18</v>
      </c>
      <c r="AM7301">
        <v>5</v>
      </c>
      <c r="AN7301">
        <v>5</v>
      </c>
      <c r="AO7301">
        <v>62</v>
      </c>
      <c r="AP7301">
        <v>10</v>
      </c>
      <c r="AQ7301">
        <v>38</v>
      </c>
    </row>
    <row r="7302" spans="1:43" hidden="1" x14ac:dyDescent="0.25">
      <c r="A7302" t="s">
        <v>26268</v>
      </c>
      <c r="B7302" t="s">
        <v>26269</v>
      </c>
      <c r="C7302" s="1" t="str">
        <f t="shared" si="510"/>
        <v>21:0134</v>
      </c>
      <c r="D7302" s="1" t="str">
        <f t="shared" si="511"/>
        <v>21:0078</v>
      </c>
      <c r="E7302" t="s">
        <v>26270</v>
      </c>
      <c r="F7302" t="s">
        <v>26271</v>
      </c>
      <c r="H7302">
        <v>53.443892900000002</v>
      </c>
      <c r="I7302">
        <v>-60.558468900000001</v>
      </c>
      <c r="J7302" s="1" t="str">
        <f t="shared" si="508"/>
        <v>Till</v>
      </c>
      <c r="K7302" s="1" t="str">
        <f t="shared" si="509"/>
        <v>&lt;63 micron</v>
      </c>
      <c r="L7302">
        <v>0.1</v>
      </c>
      <c r="M7302">
        <v>1.1299999999999999</v>
      </c>
      <c r="N7302">
        <v>1</v>
      </c>
      <c r="O7302">
        <v>100</v>
      </c>
      <c r="P7302">
        <v>0.25</v>
      </c>
      <c r="Q7302">
        <v>1</v>
      </c>
      <c r="R7302">
        <v>0.68</v>
      </c>
      <c r="S7302">
        <v>0.25</v>
      </c>
      <c r="T7302">
        <v>11</v>
      </c>
      <c r="U7302">
        <v>33</v>
      </c>
      <c r="V7302">
        <v>47</v>
      </c>
      <c r="W7302">
        <v>2.52</v>
      </c>
      <c r="X7302">
        <v>5</v>
      </c>
      <c r="Y7302">
        <v>0.5</v>
      </c>
      <c r="Z7302">
        <v>0.18</v>
      </c>
      <c r="AA7302">
        <v>30</v>
      </c>
      <c r="AB7302">
        <v>0.52</v>
      </c>
      <c r="AC7302">
        <v>245</v>
      </c>
      <c r="AD7302">
        <v>0.5</v>
      </c>
      <c r="AE7302">
        <v>0.04</v>
      </c>
      <c r="AF7302">
        <v>20</v>
      </c>
      <c r="AG7302">
        <v>1310</v>
      </c>
      <c r="AH7302">
        <v>2</v>
      </c>
      <c r="AI7302">
        <v>4</v>
      </c>
      <c r="AJ7302">
        <v>4</v>
      </c>
      <c r="AK7302">
        <v>22</v>
      </c>
      <c r="AL7302">
        <v>0.09</v>
      </c>
      <c r="AM7302">
        <v>5</v>
      </c>
      <c r="AN7302">
        <v>5</v>
      </c>
      <c r="AO7302">
        <v>59</v>
      </c>
      <c r="AP7302">
        <v>5</v>
      </c>
      <c r="AQ7302">
        <v>24</v>
      </c>
    </row>
    <row r="7303" spans="1:43" hidden="1" x14ac:dyDescent="0.25">
      <c r="A7303" t="s">
        <v>26272</v>
      </c>
      <c r="B7303" t="s">
        <v>26273</v>
      </c>
      <c r="C7303" s="1" t="str">
        <f t="shared" si="510"/>
        <v>21:0134</v>
      </c>
      <c r="D7303" s="1" t="str">
        <f t="shared" si="511"/>
        <v>21:0078</v>
      </c>
      <c r="E7303" t="s">
        <v>26274</v>
      </c>
      <c r="F7303" t="s">
        <v>26275</v>
      </c>
      <c r="H7303">
        <v>54.866477000000003</v>
      </c>
      <c r="I7303">
        <v>-60.918954800000002</v>
      </c>
      <c r="J7303" s="1" t="str">
        <f t="shared" si="508"/>
        <v>Till</v>
      </c>
      <c r="K7303" s="1" t="str">
        <f t="shared" si="509"/>
        <v>&lt;63 micron</v>
      </c>
      <c r="L7303">
        <v>0.1</v>
      </c>
      <c r="M7303">
        <v>2.98</v>
      </c>
      <c r="N7303">
        <v>2</v>
      </c>
      <c r="O7303">
        <v>30</v>
      </c>
      <c r="P7303">
        <v>0.25</v>
      </c>
      <c r="Q7303">
        <v>1</v>
      </c>
      <c r="R7303">
        <v>0.37</v>
      </c>
      <c r="S7303">
        <v>0.25</v>
      </c>
      <c r="T7303">
        <v>28</v>
      </c>
      <c r="U7303">
        <v>99</v>
      </c>
      <c r="V7303">
        <v>116</v>
      </c>
      <c r="W7303">
        <v>3.29</v>
      </c>
      <c r="X7303">
        <v>5</v>
      </c>
      <c r="Y7303">
        <v>0.5</v>
      </c>
      <c r="Z7303">
        <v>0.03</v>
      </c>
      <c r="AA7303">
        <v>30</v>
      </c>
      <c r="AB7303">
        <v>0.81</v>
      </c>
      <c r="AC7303">
        <v>900</v>
      </c>
      <c r="AD7303">
        <v>0.5</v>
      </c>
      <c r="AE7303">
        <v>0.03</v>
      </c>
      <c r="AF7303">
        <v>43</v>
      </c>
      <c r="AG7303">
        <v>160</v>
      </c>
      <c r="AH7303">
        <v>4</v>
      </c>
      <c r="AI7303">
        <v>1</v>
      </c>
      <c r="AJ7303">
        <v>13</v>
      </c>
      <c r="AK7303">
        <v>21</v>
      </c>
      <c r="AL7303">
        <v>0.18</v>
      </c>
      <c r="AM7303">
        <v>5</v>
      </c>
      <c r="AN7303">
        <v>5</v>
      </c>
      <c r="AO7303">
        <v>62</v>
      </c>
      <c r="AP7303">
        <v>10</v>
      </c>
      <c r="AQ7303">
        <v>30</v>
      </c>
    </row>
    <row r="7304" spans="1:43" hidden="1" x14ac:dyDescent="0.25">
      <c r="A7304" t="s">
        <v>26276</v>
      </c>
      <c r="B7304" t="s">
        <v>26277</v>
      </c>
      <c r="C7304" s="1" t="str">
        <f t="shared" si="510"/>
        <v>21:0134</v>
      </c>
      <c r="D7304" s="1" t="str">
        <f t="shared" si="511"/>
        <v>21:0078</v>
      </c>
      <c r="E7304" t="s">
        <v>26278</v>
      </c>
      <c r="F7304" t="s">
        <v>26279</v>
      </c>
      <c r="H7304">
        <v>54.865530100000001</v>
      </c>
      <c r="I7304">
        <v>-60.9187698</v>
      </c>
      <c r="J7304" s="1" t="str">
        <f t="shared" si="508"/>
        <v>Till</v>
      </c>
      <c r="K7304" s="1" t="str">
        <f t="shared" si="509"/>
        <v>&lt;63 micron</v>
      </c>
      <c r="L7304">
        <v>0.1</v>
      </c>
      <c r="M7304">
        <v>3.46</v>
      </c>
      <c r="N7304">
        <v>1</v>
      </c>
      <c r="O7304">
        <v>60</v>
      </c>
      <c r="P7304">
        <v>0.25</v>
      </c>
      <c r="Q7304">
        <v>1</v>
      </c>
      <c r="R7304">
        <v>0.46</v>
      </c>
      <c r="S7304">
        <v>0.25</v>
      </c>
      <c r="T7304">
        <v>22</v>
      </c>
      <c r="U7304">
        <v>152</v>
      </c>
      <c r="V7304">
        <v>66</v>
      </c>
      <c r="W7304">
        <v>4.4400000000000004</v>
      </c>
      <c r="X7304">
        <v>5</v>
      </c>
      <c r="Y7304">
        <v>1</v>
      </c>
      <c r="Z7304">
        <v>0.09</v>
      </c>
      <c r="AA7304">
        <v>20</v>
      </c>
      <c r="AB7304">
        <v>1.47</v>
      </c>
      <c r="AC7304">
        <v>570</v>
      </c>
      <c r="AD7304">
        <v>0.5</v>
      </c>
      <c r="AE7304">
        <v>0.02</v>
      </c>
      <c r="AF7304">
        <v>55</v>
      </c>
      <c r="AG7304">
        <v>70</v>
      </c>
      <c r="AH7304">
        <v>6</v>
      </c>
      <c r="AI7304">
        <v>2</v>
      </c>
      <c r="AJ7304">
        <v>10</v>
      </c>
      <c r="AK7304">
        <v>23</v>
      </c>
      <c r="AL7304">
        <v>0.24</v>
      </c>
      <c r="AM7304">
        <v>5</v>
      </c>
      <c r="AN7304">
        <v>5</v>
      </c>
      <c r="AO7304">
        <v>84</v>
      </c>
      <c r="AP7304">
        <v>10</v>
      </c>
      <c r="AQ7304">
        <v>52</v>
      </c>
    </row>
    <row r="7305" spans="1:43" hidden="1" x14ac:dyDescent="0.25">
      <c r="A7305" t="s">
        <v>26280</v>
      </c>
      <c r="B7305" t="s">
        <v>26281</v>
      </c>
      <c r="C7305" s="1" t="str">
        <f t="shared" si="510"/>
        <v>21:0134</v>
      </c>
      <c r="D7305" s="1" t="str">
        <f t="shared" si="511"/>
        <v>21:0078</v>
      </c>
      <c r="E7305" t="s">
        <v>26282</v>
      </c>
      <c r="F7305" t="s">
        <v>26283</v>
      </c>
      <c r="H7305">
        <v>54.869050700000003</v>
      </c>
      <c r="I7305">
        <v>-60.917029800000002</v>
      </c>
      <c r="J7305" s="1" t="str">
        <f t="shared" si="508"/>
        <v>Till</v>
      </c>
      <c r="K7305" s="1" t="str">
        <f t="shared" si="509"/>
        <v>&lt;63 micron</v>
      </c>
      <c r="L7305">
        <v>0.1</v>
      </c>
      <c r="M7305">
        <v>2.95</v>
      </c>
      <c r="N7305">
        <v>1</v>
      </c>
      <c r="O7305">
        <v>20</v>
      </c>
      <c r="P7305">
        <v>0.25</v>
      </c>
      <c r="Q7305">
        <v>1</v>
      </c>
      <c r="R7305">
        <v>0.34</v>
      </c>
      <c r="S7305">
        <v>0.25</v>
      </c>
      <c r="T7305">
        <v>19</v>
      </c>
      <c r="U7305">
        <v>152</v>
      </c>
      <c r="V7305">
        <v>54</v>
      </c>
      <c r="W7305">
        <v>3.4</v>
      </c>
      <c r="X7305">
        <v>5</v>
      </c>
      <c r="Y7305">
        <v>0.5</v>
      </c>
      <c r="Z7305">
        <v>0.02</v>
      </c>
      <c r="AA7305">
        <v>20</v>
      </c>
      <c r="AB7305">
        <v>0.96</v>
      </c>
      <c r="AC7305">
        <v>525</v>
      </c>
      <c r="AD7305">
        <v>0.5</v>
      </c>
      <c r="AE7305">
        <v>0.02</v>
      </c>
      <c r="AF7305">
        <v>50</v>
      </c>
      <c r="AG7305">
        <v>130</v>
      </c>
      <c r="AH7305">
        <v>4</v>
      </c>
      <c r="AI7305">
        <v>1</v>
      </c>
      <c r="AJ7305">
        <v>8</v>
      </c>
      <c r="AK7305">
        <v>21</v>
      </c>
      <c r="AL7305">
        <v>0.19</v>
      </c>
      <c r="AM7305">
        <v>5</v>
      </c>
      <c r="AN7305">
        <v>5</v>
      </c>
      <c r="AO7305">
        <v>64</v>
      </c>
      <c r="AP7305">
        <v>10</v>
      </c>
      <c r="AQ7305">
        <v>30</v>
      </c>
    </row>
    <row r="7306" spans="1:43" hidden="1" x14ac:dyDescent="0.25">
      <c r="A7306" t="s">
        <v>26284</v>
      </c>
      <c r="B7306" t="s">
        <v>26285</v>
      </c>
      <c r="C7306" s="1" t="str">
        <f t="shared" si="510"/>
        <v>21:0134</v>
      </c>
      <c r="D7306" s="1" t="str">
        <f t="shared" si="511"/>
        <v>21:0078</v>
      </c>
      <c r="E7306" t="s">
        <v>26286</v>
      </c>
      <c r="F7306" t="s">
        <v>26287</v>
      </c>
      <c r="H7306">
        <v>54.869834099999999</v>
      </c>
      <c r="I7306">
        <v>-60.918158300000002</v>
      </c>
      <c r="J7306" s="1" t="str">
        <f t="shared" si="508"/>
        <v>Till</v>
      </c>
      <c r="K7306" s="1" t="str">
        <f t="shared" si="509"/>
        <v>&lt;63 micron</v>
      </c>
      <c r="L7306">
        <v>0.1</v>
      </c>
      <c r="M7306">
        <v>2.35</v>
      </c>
      <c r="N7306">
        <v>2</v>
      </c>
      <c r="O7306">
        <v>20</v>
      </c>
      <c r="P7306">
        <v>0.25</v>
      </c>
      <c r="Q7306">
        <v>1</v>
      </c>
      <c r="R7306">
        <v>0.37</v>
      </c>
      <c r="S7306">
        <v>0.25</v>
      </c>
      <c r="T7306">
        <v>9</v>
      </c>
      <c r="U7306">
        <v>58</v>
      </c>
      <c r="V7306">
        <v>37</v>
      </c>
      <c r="W7306">
        <v>2.5099999999999998</v>
      </c>
      <c r="X7306">
        <v>5</v>
      </c>
      <c r="Y7306">
        <v>0.5</v>
      </c>
      <c r="Z7306">
        <v>0.02</v>
      </c>
      <c r="AA7306">
        <v>20</v>
      </c>
      <c r="AB7306">
        <v>0.55000000000000004</v>
      </c>
      <c r="AC7306">
        <v>210</v>
      </c>
      <c r="AD7306">
        <v>0.5</v>
      </c>
      <c r="AE7306">
        <v>0.02</v>
      </c>
      <c r="AF7306">
        <v>23</v>
      </c>
      <c r="AG7306">
        <v>400</v>
      </c>
      <c r="AH7306">
        <v>4</v>
      </c>
      <c r="AI7306">
        <v>1</v>
      </c>
      <c r="AJ7306">
        <v>5</v>
      </c>
      <c r="AK7306">
        <v>19</v>
      </c>
      <c r="AL7306">
        <v>0.15</v>
      </c>
      <c r="AM7306">
        <v>5</v>
      </c>
      <c r="AN7306">
        <v>5</v>
      </c>
      <c r="AO7306">
        <v>47</v>
      </c>
      <c r="AP7306">
        <v>5</v>
      </c>
      <c r="AQ7306">
        <v>24</v>
      </c>
    </row>
    <row r="7307" spans="1:43" hidden="1" x14ac:dyDescent="0.25">
      <c r="A7307" t="s">
        <v>26288</v>
      </c>
      <c r="B7307" t="s">
        <v>26289</v>
      </c>
      <c r="C7307" s="1" t="str">
        <f t="shared" si="510"/>
        <v>21:0134</v>
      </c>
      <c r="D7307" s="1" t="str">
        <f t="shared" si="511"/>
        <v>21:0078</v>
      </c>
      <c r="E7307" t="s">
        <v>26290</v>
      </c>
      <c r="F7307" t="s">
        <v>26291</v>
      </c>
      <c r="H7307">
        <v>54.8737961</v>
      </c>
      <c r="I7307">
        <v>-60.879609199999997</v>
      </c>
      <c r="J7307" s="1" t="str">
        <f t="shared" si="508"/>
        <v>Till</v>
      </c>
      <c r="K7307" s="1" t="str">
        <f t="shared" si="509"/>
        <v>&lt;63 micron</v>
      </c>
      <c r="L7307">
        <v>0.1</v>
      </c>
      <c r="M7307">
        <v>3.38</v>
      </c>
      <c r="N7307">
        <v>1</v>
      </c>
      <c r="O7307">
        <v>30</v>
      </c>
      <c r="P7307">
        <v>0.25</v>
      </c>
      <c r="Q7307">
        <v>1</v>
      </c>
      <c r="R7307">
        <v>0.3</v>
      </c>
      <c r="S7307">
        <v>0.25</v>
      </c>
      <c r="T7307">
        <v>9</v>
      </c>
      <c r="U7307">
        <v>79</v>
      </c>
      <c r="V7307">
        <v>54</v>
      </c>
      <c r="W7307">
        <v>3.08</v>
      </c>
      <c r="X7307">
        <v>5</v>
      </c>
      <c r="Y7307">
        <v>1</v>
      </c>
      <c r="Z7307">
        <v>0.04</v>
      </c>
      <c r="AA7307">
        <v>20</v>
      </c>
      <c r="AB7307">
        <v>0.86</v>
      </c>
      <c r="AC7307">
        <v>250</v>
      </c>
      <c r="AD7307">
        <v>0.5</v>
      </c>
      <c r="AE7307">
        <v>0.02</v>
      </c>
      <c r="AF7307">
        <v>34</v>
      </c>
      <c r="AG7307">
        <v>120</v>
      </c>
      <c r="AH7307">
        <v>6</v>
      </c>
      <c r="AI7307">
        <v>1</v>
      </c>
      <c r="AJ7307">
        <v>7</v>
      </c>
      <c r="AK7307">
        <v>19</v>
      </c>
      <c r="AL7307">
        <v>0.19</v>
      </c>
      <c r="AM7307">
        <v>5</v>
      </c>
      <c r="AN7307">
        <v>5</v>
      </c>
      <c r="AO7307">
        <v>52</v>
      </c>
      <c r="AP7307">
        <v>5</v>
      </c>
      <c r="AQ7307">
        <v>38</v>
      </c>
    </row>
    <row r="7308" spans="1:43" hidden="1" x14ac:dyDescent="0.25">
      <c r="A7308" t="s">
        <v>26292</v>
      </c>
      <c r="B7308" t="s">
        <v>26293</v>
      </c>
      <c r="C7308" s="1" t="str">
        <f t="shared" si="510"/>
        <v>21:0134</v>
      </c>
      <c r="D7308" s="1" t="str">
        <f t="shared" si="511"/>
        <v>21:0078</v>
      </c>
      <c r="E7308" t="s">
        <v>26294</v>
      </c>
      <c r="F7308" t="s">
        <v>26295</v>
      </c>
      <c r="H7308">
        <v>55.102940400000001</v>
      </c>
      <c r="I7308">
        <v>-60.279576900000002</v>
      </c>
      <c r="J7308" s="1" t="str">
        <f t="shared" si="508"/>
        <v>Till</v>
      </c>
      <c r="K7308" s="1" t="str">
        <f t="shared" si="509"/>
        <v>&lt;63 micron</v>
      </c>
      <c r="L7308">
        <v>0.1</v>
      </c>
      <c r="M7308">
        <v>1.64</v>
      </c>
      <c r="N7308">
        <v>1</v>
      </c>
      <c r="O7308">
        <v>20</v>
      </c>
      <c r="P7308">
        <v>0.25</v>
      </c>
      <c r="Q7308">
        <v>1</v>
      </c>
      <c r="R7308">
        <v>0.41</v>
      </c>
      <c r="S7308">
        <v>0.25</v>
      </c>
      <c r="T7308">
        <v>6</v>
      </c>
      <c r="U7308">
        <v>40</v>
      </c>
      <c r="V7308">
        <v>30</v>
      </c>
      <c r="W7308">
        <v>2.0299999999999998</v>
      </c>
      <c r="X7308">
        <v>5</v>
      </c>
      <c r="Y7308">
        <v>0.5</v>
      </c>
      <c r="Z7308">
        <v>0.03</v>
      </c>
      <c r="AA7308">
        <v>20</v>
      </c>
      <c r="AB7308">
        <v>0.54</v>
      </c>
      <c r="AC7308">
        <v>175</v>
      </c>
      <c r="AD7308">
        <v>0.5</v>
      </c>
      <c r="AE7308">
        <v>0.02</v>
      </c>
      <c r="AF7308">
        <v>24</v>
      </c>
      <c r="AG7308">
        <v>330</v>
      </c>
      <c r="AH7308">
        <v>4</v>
      </c>
      <c r="AI7308">
        <v>1</v>
      </c>
      <c r="AJ7308">
        <v>3</v>
      </c>
      <c r="AK7308">
        <v>20</v>
      </c>
      <c r="AL7308">
        <v>0.16</v>
      </c>
      <c r="AM7308">
        <v>5</v>
      </c>
      <c r="AN7308">
        <v>5</v>
      </c>
      <c r="AO7308">
        <v>37</v>
      </c>
      <c r="AP7308">
        <v>5</v>
      </c>
      <c r="AQ7308">
        <v>24</v>
      </c>
    </row>
    <row r="7309" spans="1:43" hidden="1" x14ac:dyDescent="0.25">
      <c r="A7309" t="s">
        <v>26296</v>
      </c>
      <c r="B7309" t="s">
        <v>26297</v>
      </c>
      <c r="C7309" s="1" t="str">
        <f t="shared" si="510"/>
        <v>21:0134</v>
      </c>
      <c r="D7309" s="1" t="str">
        <f t="shared" si="511"/>
        <v>21:0078</v>
      </c>
      <c r="E7309" t="s">
        <v>26294</v>
      </c>
      <c r="F7309" t="s">
        <v>26298</v>
      </c>
      <c r="H7309">
        <v>55.102940400000001</v>
      </c>
      <c r="I7309">
        <v>-60.279576900000002</v>
      </c>
      <c r="J7309" s="1" t="str">
        <f t="shared" si="508"/>
        <v>Till</v>
      </c>
      <c r="K7309" s="1" t="str">
        <f t="shared" si="509"/>
        <v>&lt;63 micron</v>
      </c>
      <c r="L7309">
        <v>0.1</v>
      </c>
      <c r="M7309">
        <v>1.45</v>
      </c>
      <c r="N7309">
        <v>1</v>
      </c>
      <c r="O7309">
        <v>20</v>
      </c>
      <c r="P7309">
        <v>0.25</v>
      </c>
      <c r="Q7309">
        <v>1</v>
      </c>
      <c r="R7309">
        <v>0.54</v>
      </c>
      <c r="S7309">
        <v>0.25</v>
      </c>
      <c r="T7309">
        <v>7</v>
      </c>
      <c r="U7309">
        <v>43</v>
      </c>
      <c r="V7309">
        <v>27</v>
      </c>
      <c r="W7309">
        <v>1.99</v>
      </c>
      <c r="X7309">
        <v>5</v>
      </c>
      <c r="Y7309">
        <v>0.5</v>
      </c>
      <c r="Z7309">
        <v>0.04</v>
      </c>
      <c r="AA7309">
        <v>20</v>
      </c>
      <c r="AB7309">
        <v>0.6</v>
      </c>
      <c r="AC7309">
        <v>200</v>
      </c>
      <c r="AD7309">
        <v>0.5</v>
      </c>
      <c r="AE7309">
        <v>0.02</v>
      </c>
      <c r="AF7309">
        <v>29</v>
      </c>
      <c r="AG7309">
        <v>620</v>
      </c>
      <c r="AH7309">
        <v>2</v>
      </c>
      <c r="AI7309">
        <v>1</v>
      </c>
      <c r="AJ7309">
        <v>3</v>
      </c>
      <c r="AK7309">
        <v>26</v>
      </c>
      <c r="AL7309">
        <v>0.14000000000000001</v>
      </c>
      <c r="AM7309">
        <v>5</v>
      </c>
      <c r="AN7309">
        <v>5</v>
      </c>
      <c r="AO7309">
        <v>38</v>
      </c>
      <c r="AP7309">
        <v>5</v>
      </c>
      <c r="AQ7309">
        <v>26</v>
      </c>
    </row>
    <row r="7310" spans="1:43" hidden="1" x14ac:dyDescent="0.25">
      <c r="A7310" t="s">
        <v>26299</v>
      </c>
      <c r="B7310" t="s">
        <v>26300</v>
      </c>
      <c r="C7310" s="1" t="str">
        <f t="shared" si="510"/>
        <v>21:0134</v>
      </c>
      <c r="D7310" s="1" t="str">
        <f t="shared" si="511"/>
        <v>21:0078</v>
      </c>
      <c r="E7310" t="s">
        <v>26294</v>
      </c>
      <c r="F7310" t="s">
        <v>26301</v>
      </c>
      <c r="H7310">
        <v>55.102940400000001</v>
      </c>
      <c r="I7310">
        <v>-60.279576900000002</v>
      </c>
      <c r="J7310" s="1" t="str">
        <f t="shared" si="508"/>
        <v>Till</v>
      </c>
      <c r="K7310" s="1" t="str">
        <f t="shared" si="509"/>
        <v>&lt;63 micron</v>
      </c>
      <c r="L7310">
        <v>0.1</v>
      </c>
      <c r="M7310">
        <v>2.06</v>
      </c>
      <c r="N7310">
        <v>1</v>
      </c>
      <c r="O7310">
        <v>70</v>
      </c>
      <c r="P7310">
        <v>0.25</v>
      </c>
      <c r="Q7310">
        <v>1</v>
      </c>
      <c r="R7310">
        <v>0.67</v>
      </c>
      <c r="S7310">
        <v>0.25</v>
      </c>
      <c r="T7310">
        <v>12</v>
      </c>
      <c r="U7310">
        <v>65</v>
      </c>
      <c r="V7310">
        <v>31</v>
      </c>
      <c r="W7310">
        <v>2.99</v>
      </c>
      <c r="X7310">
        <v>5</v>
      </c>
      <c r="Y7310">
        <v>0.5</v>
      </c>
      <c r="Z7310">
        <v>0.12</v>
      </c>
      <c r="AA7310">
        <v>20</v>
      </c>
      <c r="AB7310">
        <v>1.1200000000000001</v>
      </c>
      <c r="AC7310">
        <v>350</v>
      </c>
      <c r="AD7310">
        <v>0.5</v>
      </c>
      <c r="AE7310">
        <v>0.03</v>
      </c>
      <c r="AF7310">
        <v>42</v>
      </c>
      <c r="AG7310">
        <v>530</v>
      </c>
      <c r="AH7310">
        <v>2</v>
      </c>
      <c r="AI7310">
        <v>1</v>
      </c>
      <c r="AJ7310">
        <v>6</v>
      </c>
      <c r="AK7310">
        <v>37</v>
      </c>
      <c r="AL7310">
        <v>0.22</v>
      </c>
      <c r="AM7310">
        <v>5</v>
      </c>
      <c r="AN7310">
        <v>5</v>
      </c>
      <c r="AO7310">
        <v>52</v>
      </c>
      <c r="AP7310">
        <v>10</v>
      </c>
      <c r="AQ7310">
        <v>48</v>
      </c>
    </row>
    <row r="7311" spans="1:43" hidden="1" x14ac:dyDescent="0.25">
      <c r="A7311" t="s">
        <v>26302</v>
      </c>
      <c r="B7311" t="s">
        <v>26303</v>
      </c>
      <c r="C7311" s="1" t="str">
        <f t="shared" si="510"/>
        <v>21:0134</v>
      </c>
      <c r="D7311" s="1" t="str">
        <f t="shared" si="511"/>
        <v>21:0078</v>
      </c>
      <c r="E7311" t="s">
        <v>26304</v>
      </c>
      <c r="F7311" t="s">
        <v>26305</v>
      </c>
      <c r="H7311">
        <v>55.1064924</v>
      </c>
      <c r="I7311">
        <v>-60.277610600000003</v>
      </c>
      <c r="J7311" s="1" t="str">
        <f t="shared" si="508"/>
        <v>Till</v>
      </c>
      <c r="K7311" s="1" t="str">
        <f t="shared" si="509"/>
        <v>&lt;63 micron</v>
      </c>
      <c r="L7311">
        <v>0.1</v>
      </c>
      <c r="M7311">
        <v>2.97</v>
      </c>
      <c r="N7311">
        <v>1</v>
      </c>
      <c r="O7311">
        <v>100</v>
      </c>
      <c r="P7311">
        <v>0.25</v>
      </c>
      <c r="Q7311">
        <v>1</v>
      </c>
      <c r="R7311">
        <v>0.56000000000000005</v>
      </c>
      <c r="S7311">
        <v>0.25</v>
      </c>
      <c r="T7311">
        <v>16</v>
      </c>
      <c r="U7311">
        <v>87</v>
      </c>
      <c r="V7311">
        <v>51</v>
      </c>
      <c r="W7311">
        <v>3.76</v>
      </c>
      <c r="X7311">
        <v>5</v>
      </c>
      <c r="Y7311">
        <v>1</v>
      </c>
      <c r="Z7311">
        <v>0.14000000000000001</v>
      </c>
      <c r="AA7311">
        <v>30</v>
      </c>
      <c r="AB7311">
        <v>1.44</v>
      </c>
      <c r="AC7311">
        <v>405</v>
      </c>
      <c r="AD7311">
        <v>0.5</v>
      </c>
      <c r="AE7311">
        <v>0.03</v>
      </c>
      <c r="AF7311">
        <v>55</v>
      </c>
      <c r="AG7311">
        <v>250</v>
      </c>
      <c r="AH7311">
        <v>4</v>
      </c>
      <c r="AI7311">
        <v>2</v>
      </c>
      <c r="AJ7311">
        <v>7</v>
      </c>
      <c r="AK7311">
        <v>33</v>
      </c>
      <c r="AL7311">
        <v>0.25</v>
      </c>
      <c r="AM7311">
        <v>5</v>
      </c>
      <c r="AN7311">
        <v>5</v>
      </c>
      <c r="AO7311">
        <v>63</v>
      </c>
      <c r="AP7311">
        <v>10</v>
      </c>
      <c r="AQ7311">
        <v>58</v>
      </c>
    </row>
    <row r="7312" spans="1:43" hidden="1" x14ac:dyDescent="0.25">
      <c r="A7312" t="s">
        <v>26306</v>
      </c>
      <c r="B7312" t="s">
        <v>26307</v>
      </c>
      <c r="C7312" s="1" t="str">
        <f t="shared" si="510"/>
        <v>21:0134</v>
      </c>
      <c r="D7312" s="1" t="str">
        <f t="shared" si="511"/>
        <v>21:0078</v>
      </c>
      <c r="E7312" t="s">
        <v>26308</v>
      </c>
      <c r="F7312" t="s">
        <v>26309</v>
      </c>
      <c r="H7312">
        <v>55.102890100000003</v>
      </c>
      <c r="I7312">
        <v>-60.273308800000002</v>
      </c>
      <c r="J7312" s="1" t="str">
        <f t="shared" si="508"/>
        <v>Till</v>
      </c>
      <c r="K7312" s="1" t="str">
        <f t="shared" si="509"/>
        <v>&lt;63 micron</v>
      </c>
      <c r="L7312">
        <v>0.1</v>
      </c>
      <c r="M7312">
        <v>2.1</v>
      </c>
      <c r="N7312">
        <v>1</v>
      </c>
      <c r="O7312">
        <v>40</v>
      </c>
      <c r="P7312">
        <v>0.25</v>
      </c>
      <c r="Q7312">
        <v>1</v>
      </c>
      <c r="R7312">
        <v>0.42</v>
      </c>
      <c r="S7312">
        <v>0.25</v>
      </c>
      <c r="T7312">
        <v>9</v>
      </c>
      <c r="U7312">
        <v>52</v>
      </c>
      <c r="V7312">
        <v>38</v>
      </c>
      <c r="W7312">
        <v>2.5099999999999998</v>
      </c>
      <c r="X7312">
        <v>5</v>
      </c>
      <c r="Y7312">
        <v>0.5</v>
      </c>
      <c r="Z7312">
        <v>7.0000000000000007E-2</v>
      </c>
      <c r="AA7312">
        <v>20</v>
      </c>
      <c r="AB7312">
        <v>0.84</v>
      </c>
      <c r="AC7312">
        <v>230</v>
      </c>
      <c r="AD7312">
        <v>0.5</v>
      </c>
      <c r="AE7312">
        <v>0.02</v>
      </c>
      <c r="AF7312">
        <v>31</v>
      </c>
      <c r="AG7312">
        <v>300</v>
      </c>
      <c r="AH7312">
        <v>4</v>
      </c>
      <c r="AI7312">
        <v>1</v>
      </c>
      <c r="AJ7312">
        <v>4</v>
      </c>
      <c r="AK7312">
        <v>20</v>
      </c>
      <c r="AL7312">
        <v>0.19</v>
      </c>
      <c r="AM7312">
        <v>5</v>
      </c>
      <c r="AN7312">
        <v>5</v>
      </c>
      <c r="AO7312">
        <v>45</v>
      </c>
      <c r="AP7312">
        <v>10</v>
      </c>
      <c r="AQ7312">
        <v>38</v>
      </c>
    </row>
    <row r="7313" spans="1:43" hidden="1" x14ac:dyDescent="0.25">
      <c r="A7313" t="s">
        <v>26310</v>
      </c>
      <c r="B7313" t="s">
        <v>26311</v>
      </c>
      <c r="C7313" s="1" t="str">
        <f t="shared" si="510"/>
        <v>21:0134</v>
      </c>
      <c r="D7313" s="1" t="str">
        <f t="shared" si="511"/>
        <v>21:0078</v>
      </c>
      <c r="E7313" t="s">
        <v>26312</v>
      </c>
      <c r="F7313" t="s">
        <v>26313</v>
      </c>
      <c r="H7313">
        <v>53.466330999999997</v>
      </c>
      <c r="I7313">
        <v>-60.600877400000002</v>
      </c>
      <c r="J7313" s="1" t="str">
        <f t="shared" si="508"/>
        <v>Till</v>
      </c>
      <c r="K7313" s="1" t="str">
        <f t="shared" si="509"/>
        <v>&lt;63 micron</v>
      </c>
      <c r="L7313">
        <v>0.1</v>
      </c>
      <c r="M7313">
        <v>0.77</v>
      </c>
      <c r="N7313">
        <v>1</v>
      </c>
      <c r="O7313">
        <v>40</v>
      </c>
      <c r="P7313">
        <v>0.25</v>
      </c>
      <c r="Q7313">
        <v>1</v>
      </c>
      <c r="R7313">
        <v>0.65</v>
      </c>
      <c r="S7313">
        <v>0.25</v>
      </c>
      <c r="T7313">
        <v>4</v>
      </c>
      <c r="U7313">
        <v>31</v>
      </c>
      <c r="V7313">
        <v>22</v>
      </c>
      <c r="W7313">
        <v>2.15</v>
      </c>
      <c r="X7313">
        <v>10</v>
      </c>
      <c r="Y7313">
        <v>0.5</v>
      </c>
      <c r="Z7313">
        <v>0.1</v>
      </c>
      <c r="AA7313">
        <v>40</v>
      </c>
      <c r="AB7313">
        <v>0.31</v>
      </c>
      <c r="AC7313">
        <v>205</v>
      </c>
      <c r="AD7313">
        <v>0.5</v>
      </c>
      <c r="AE7313">
        <v>0.05</v>
      </c>
      <c r="AF7313">
        <v>10</v>
      </c>
      <c r="AG7313">
        <v>1200</v>
      </c>
      <c r="AH7313">
        <v>2</v>
      </c>
      <c r="AI7313">
        <v>1</v>
      </c>
      <c r="AJ7313">
        <v>4</v>
      </c>
      <c r="AK7313">
        <v>22</v>
      </c>
      <c r="AL7313">
        <v>0.08</v>
      </c>
      <c r="AM7313">
        <v>5</v>
      </c>
      <c r="AN7313">
        <v>5</v>
      </c>
      <c r="AO7313">
        <v>52</v>
      </c>
      <c r="AP7313">
        <v>5</v>
      </c>
      <c r="AQ7313">
        <v>14</v>
      </c>
    </row>
    <row r="7314" spans="1:43" hidden="1" x14ac:dyDescent="0.25">
      <c r="A7314" t="s">
        <v>26314</v>
      </c>
      <c r="B7314" t="s">
        <v>26315</v>
      </c>
      <c r="C7314" s="1" t="str">
        <f t="shared" si="510"/>
        <v>21:0134</v>
      </c>
      <c r="D7314" s="1" t="str">
        <f t="shared" si="511"/>
        <v>21:0078</v>
      </c>
      <c r="E7314" t="s">
        <v>26316</v>
      </c>
      <c r="F7314" t="s">
        <v>26317</v>
      </c>
      <c r="H7314">
        <v>55.091968700000002</v>
      </c>
      <c r="I7314">
        <v>-59.1927296</v>
      </c>
      <c r="J7314" s="1" t="str">
        <f t="shared" si="508"/>
        <v>Till</v>
      </c>
      <c r="K7314" s="1" t="str">
        <f t="shared" si="509"/>
        <v>&lt;63 micron</v>
      </c>
      <c r="L7314">
        <v>0.1</v>
      </c>
      <c r="M7314">
        <v>0.56000000000000005</v>
      </c>
      <c r="N7314">
        <v>2</v>
      </c>
      <c r="O7314">
        <v>160</v>
      </c>
      <c r="P7314">
        <v>0.5</v>
      </c>
      <c r="Q7314">
        <v>1</v>
      </c>
      <c r="R7314">
        <v>0.56000000000000005</v>
      </c>
      <c r="S7314">
        <v>0.25</v>
      </c>
      <c r="T7314">
        <v>4</v>
      </c>
      <c r="U7314">
        <v>16</v>
      </c>
      <c r="V7314">
        <v>13</v>
      </c>
      <c r="W7314">
        <v>2.25</v>
      </c>
      <c r="X7314">
        <v>10</v>
      </c>
      <c r="Y7314">
        <v>0.5</v>
      </c>
      <c r="Z7314">
        <v>0.09</v>
      </c>
      <c r="AA7314">
        <v>70</v>
      </c>
      <c r="AB7314">
        <v>0.34</v>
      </c>
      <c r="AC7314">
        <v>280</v>
      </c>
      <c r="AD7314">
        <v>0.5</v>
      </c>
      <c r="AE7314">
        <v>0.03</v>
      </c>
      <c r="AF7314">
        <v>6</v>
      </c>
      <c r="AG7314">
        <v>430</v>
      </c>
      <c r="AH7314">
        <v>18</v>
      </c>
      <c r="AI7314">
        <v>1</v>
      </c>
      <c r="AJ7314">
        <v>3</v>
      </c>
      <c r="AK7314">
        <v>23</v>
      </c>
      <c r="AL7314">
        <v>0.1</v>
      </c>
      <c r="AM7314">
        <v>5</v>
      </c>
      <c r="AN7314">
        <v>5</v>
      </c>
      <c r="AO7314">
        <v>31</v>
      </c>
      <c r="AP7314">
        <v>5</v>
      </c>
      <c r="AQ7314">
        <v>76</v>
      </c>
    </row>
    <row r="7315" spans="1:43" hidden="1" x14ac:dyDescent="0.25">
      <c r="A7315" t="s">
        <v>26318</v>
      </c>
      <c r="B7315" t="s">
        <v>26319</v>
      </c>
      <c r="C7315" s="1" t="str">
        <f t="shared" si="510"/>
        <v>21:0134</v>
      </c>
      <c r="D7315" s="1" t="str">
        <f t="shared" si="511"/>
        <v>21:0078</v>
      </c>
      <c r="E7315" t="s">
        <v>26320</v>
      </c>
      <c r="F7315" t="s">
        <v>26321</v>
      </c>
      <c r="H7315">
        <v>55.622423099999999</v>
      </c>
      <c r="I7315">
        <v>-61.243412200000002</v>
      </c>
      <c r="J7315" s="1" t="str">
        <f t="shared" si="508"/>
        <v>Till</v>
      </c>
      <c r="K7315" s="1" t="str">
        <f t="shared" si="509"/>
        <v>&lt;63 micron</v>
      </c>
      <c r="L7315">
        <v>0.1</v>
      </c>
      <c r="M7315">
        <v>1.24</v>
      </c>
      <c r="N7315">
        <v>1</v>
      </c>
      <c r="O7315">
        <v>10</v>
      </c>
      <c r="P7315">
        <v>0.5</v>
      </c>
      <c r="Q7315">
        <v>1</v>
      </c>
      <c r="R7315">
        <v>0.28000000000000003</v>
      </c>
      <c r="S7315">
        <v>0.25</v>
      </c>
      <c r="T7315">
        <v>2</v>
      </c>
      <c r="U7315">
        <v>13</v>
      </c>
      <c r="V7315">
        <v>5</v>
      </c>
      <c r="W7315">
        <v>1.67</v>
      </c>
      <c r="X7315">
        <v>10</v>
      </c>
      <c r="Y7315">
        <v>0.5</v>
      </c>
      <c r="Z7315">
        <v>0.01</v>
      </c>
      <c r="AA7315">
        <v>70</v>
      </c>
      <c r="AB7315">
        <v>0.2</v>
      </c>
      <c r="AC7315">
        <v>100</v>
      </c>
      <c r="AD7315">
        <v>0.5</v>
      </c>
      <c r="AE7315">
        <v>0.02</v>
      </c>
      <c r="AF7315">
        <v>6</v>
      </c>
      <c r="AG7315">
        <v>850</v>
      </c>
      <c r="AH7315">
        <v>12</v>
      </c>
      <c r="AI7315">
        <v>1</v>
      </c>
      <c r="AJ7315">
        <v>2</v>
      </c>
      <c r="AK7315">
        <v>6</v>
      </c>
      <c r="AL7315">
        <v>0.06</v>
      </c>
      <c r="AM7315">
        <v>5</v>
      </c>
      <c r="AN7315">
        <v>5</v>
      </c>
      <c r="AO7315">
        <v>22</v>
      </c>
      <c r="AP7315">
        <v>5</v>
      </c>
      <c r="AQ7315">
        <v>18</v>
      </c>
    </row>
    <row r="7316" spans="1:43" hidden="1" x14ac:dyDescent="0.25">
      <c r="A7316" t="s">
        <v>26322</v>
      </c>
      <c r="B7316" t="s">
        <v>26323</v>
      </c>
      <c r="C7316" s="1" t="str">
        <f t="shared" si="510"/>
        <v>21:0134</v>
      </c>
      <c r="D7316" s="1" t="str">
        <f t="shared" si="511"/>
        <v>21:0078</v>
      </c>
      <c r="E7316" t="s">
        <v>26324</v>
      </c>
      <c r="F7316" t="s">
        <v>26325</v>
      </c>
      <c r="H7316">
        <v>55.623418200000003</v>
      </c>
      <c r="I7316">
        <v>-61.212777799999998</v>
      </c>
      <c r="J7316" s="1" t="str">
        <f t="shared" si="508"/>
        <v>Till</v>
      </c>
      <c r="K7316" s="1" t="str">
        <f t="shared" si="509"/>
        <v>&lt;63 micron</v>
      </c>
      <c r="L7316">
        <v>0.1</v>
      </c>
      <c r="M7316">
        <v>0.9</v>
      </c>
      <c r="N7316">
        <v>1</v>
      </c>
      <c r="O7316">
        <v>20</v>
      </c>
      <c r="P7316">
        <v>0.5</v>
      </c>
      <c r="Q7316">
        <v>1</v>
      </c>
      <c r="R7316">
        <v>0.43</v>
      </c>
      <c r="S7316">
        <v>0.25</v>
      </c>
      <c r="T7316">
        <v>4</v>
      </c>
      <c r="U7316">
        <v>13</v>
      </c>
      <c r="V7316">
        <v>7</v>
      </c>
      <c r="W7316">
        <v>1.75</v>
      </c>
      <c r="X7316">
        <v>10</v>
      </c>
      <c r="Y7316">
        <v>0.5</v>
      </c>
      <c r="Z7316">
        <v>0.03</v>
      </c>
      <c r="AA7316">
        <v>70</v>
      </c>
      <c r="AB7316">
        <v>0.26</v>
      </c>
      <c r="AC7316">
        <v>160</v>
      </c>
      <c r="AD7316">
        <v>0.5</v>
      </c>
      <c r="AE7316">
        <v>0.03</v>
      </c>
      <c r="AF7316">
        <v>9</v>
      </c>
      <c r="AG7316">
        <v>1180</v>
      </c>
      <c r="AH7316">
        <v>8</v>
      </c>
      <c r="AI7316">
        <v>1</v>
      </c>
      <c r="AJ7316">
        <v>2</v>
      </c>
      <c r="AK7316">
        <v>8</v>
      </c>
      <c r="AL7316">
        <v>0.06</v>
      </c>
      <c r="AM7316">
        <v>5</v>
      </c>
      <c r="AN7316">
        <v>5</v>
      </c>
      <c r="AO7316">
        <v>24</v>
      </c>
      <c r="AP7316">
        <v>5</v>
      </c>
      <c r="AQ7316">
        <v>28</v>
      </c>
    </row>
    <row r="7317" spans="1:43" hidden="1" x14ac:dyDescent="0.25">
      <c r="A7317" t="s">
        <v>26326</v>
      </c>
      <c r="B7317" t="s">
        <v>26327</v>
      </c>
      <c r="C7317" s="1" t="str">
        <f t="shared" si="510"/>
        <v>21:0134</v>
      </c>
      <c r="D7317" s="1" t="str">
        <f t="shared" si="511"/>
        <v>21:0078</v>
      </c>
      <c r="E7317" t="s">
        <v>26328</v>
      </c>
      <c r="F7317" t="s">
        <v>26329</v>
      </c>
      <c r="H7317">
        <v>55.632463000000001</v>
      </c>
      <c r="I7317">
        <v>-61.210570799999999</v>
      </c>
      <c r="J7317" s="1" t="str">
        <f t="shared" ref="J7317:J7380" si="512">HYPERLINK("http://geochem.nrcan.gc.ca/cdogs/content/kwd/kwd020044_e.htm", "Till")</f>
        <v>Till</v>
      </c>
      <c r="K7317" s="1" t="str">
        <f t="shared" si="509"/>
        <v>&lt;63 micron</v>
      </c>
      <c r="L7317">
        <v>0.1</v>
      </c>
      <c r="M7317">
        <v>0.56000000000000005</v>
      </c>
      <c r="N7317">
        <v>1</v>
      </c>
      <c r="O7317">
        <v>10</v>
      </c>
      <c r="P7317">
        <v>0.25</v>
      </c>
      <c r="Q7317">
        <v>1</v>
      </c>
      <c r="R7317">
        <v>0.38</v>
      </c>
      <c r="S7317">
        <v>0.25</v>
      </c>
      <c r="T7317">
        <v>3</v>
      </c>
      <c r="U7317">
        <v>10</v>
      </c>
      <c r="V7317">
        <v>3</v>
      </c>
      <c r="W7317">
        <v>1.59</v>
      </c>
      <c r="X7317">
        <v>10</v>
      </c>
      <c r="Y7317">
        <v>0.5</v>
      </c>
      <c r="Z7317">
        <v>0.02</v>
      </c>
      <c r="AA7317">
        <v>60</v>
      </c>
      <c r="AB7317">
        <v>0.22</v>
      </c>
      <c r="AC7317">
        <v>140</v>
      </c>
      <c r="AD7317">
        <v>0.5</v>
      </c>
      <c r="AE7317">
        <v>0.02</v>
      </c>
      <c r="AF7317">
        <v>6</v>
      </c>
      <c r="AG7317">
        <v>1010</v>
      </c>
      <c r="AH7317">
        <v>8</v>
      </c>
      <c r="AI7317">
        <v>1</v>
      </c>
      <c r="AJ7317">
        <v>1</v>
      </c>
      <c r="AK7317">
        <v>7</v>
      </c>
      <c r="AL7317">
        <v>0.05</v>
      </c>
      <c r="AM7317">
        <v>5</v>
      </c>
      <c r="AN7317">
        <v>5</v>
      </c>
      <c r="AO7317">
        <v>21</v>
      </c>
      <c r="AP7317">
        <v>5</v>
      </c>
      <c r="AQ7317">
        <v>24</v>
      </c>
    </row>
    <row r="7318" spans="1:43" hidden="1" x14ac:dyDescent="0.25">
      <c r="A7318" t="s">
        <v>26330</v>
      </c>
      <c r="B7318" t="s">
        <v>26331</v>
      </c>
      <c r="C7318" s="1" t="str">
        <f t="shared" si="510"/>
        <v>21:0134</v>
      </c>
      <c r="D7318" s="1" t="str">
        <f t="shared" si="511"/>
        <v>21:0078</v>
      </c>
      <c r="E7318" t="s">
        <v>26332</v>
      </c>
      <c r="F7318" t="s">
        <v>26333</v>
      </c>
      <c r="H7318">
        <v>55.616473800000001</v>
      </c>
      <c r="I7318">
        <v>-61.204963300000003</v>
      </c>
      <c r="J7318" s="1" t="str">
        <f t="shared" si="512"/>
        <v>Till</v>
      </c>
      <c r="K7318" s="1" t="str">
        <f t="shared" si="509"/>
        <v>&lt;63 micron</v>
      </c>
      <c r="L7318">
        <v>0.1</v>
      </c>
      <c r="M7318">
        <v>0.84</v>
      </c>
      <c r="N7318">
        <v>1</v>
      </c>
      <c r="O7318">
        <v>20</v>
      </c>
      <c r="P7318">
        <v>0.25</v>
      </c>
      <c r="Q7318">
        <v>1</v>
      </c>
      <c r="R7318">
        <v>0.47</v>
      </c>
      <c r="S7318">
        <v>0.25</v>
      </c>
      <c r="T7318">
        <v>4</v>
      </c>
      <c r="U7318">
        <v>12</v>
      </c>
      <c r="V7318">
        <v>4</v>
      </c>
      <c r="W7318">
        <v>1.75</v>
      </c>
      <c r="X7318">
        <v>10</v>
      </c>
      <c r="Y7318">
        <v>0.5</v>
      </c>
      <c r="Z7318">
        <v>0.03</v>
      </c>
      <c r="AA7318">
        <v>60</v>
      </c>
      <c r="AB7318">
        <v>0.26</v>
      </c>
      <c r="AC7318">
        <v>175</v>
      </c>
      <c r="AD7318">
        <v>1</v>
      </c>
      <c r="AE7318">
        <v>0.03</v>
      </c>
      <c r="AF7318">
        <v>8</v>
      </c>
      <c r="AG7318">
        <v>1340</v>
      </c>
      <c r="AH7318">
        <v>12</v>
      </c>
      <c r="AI7318">
        <v>1</v>
      </c>
      <c r="AJ7318">
        <v>2</v>
      </c>
      <c r="AK7318">
        <v>9</v>
      </c>
      <c r="AL7318">
        <v>0.06</v>
      </c>
      <c r="AM7318">
        <v>5</v>
      </c>
      <c r="AN7318">
        <v>5</v>
      </c>
      <c r="AO7318">
        <v>25</v>
      </c>
      <c r="AP7318">
        <v>5</v>
      </c>
      <c r="AQ7318">
        <v>30</v>
      </c>
    </row>
    <row r="7319" spans="1:43" hidden="1" x14ac:dyDescent="0.25">
      <c r="A7319" t="s">
        <v>26334</v>
      </c>
      <c r="B7319" t="s">
        <v>26335</v>
      </c>
      <c r="C7319" s="1" t="str">
        <f t="shared" si="510"/>
        <v>21:0134</v>
      </c>
      <c r="D7319" s="1" t="str">
        <f t="shared" si="511"/>
        <v>21:0078</v>
      </c>
      <c r="E7319" t="s">
        <v>26336</v>
      </c>
      <c r="F7319" t="s">
        <v>26337</v>
      </c>
      <c r="H7319">
        <v>55.613011700000001</v>
      </c>
      <c r="I7319">
        <v>-61.181049700000003</v>
      </c>
      <c r="J7319" s="1" t="str">
        <f t="shared" si="512"/>
        <v>Till</v>
      </c>
      <c r="K7319" s="1" t="str">
        <f t="shared" si="509"/>
        <v>&lt;63 micron</v>
      </c>
      <c r="L7319">
        <v>0.1</v>
      </c>
      <c r="M7319">
        <v>0.81</v>
      </c>
      <c r="N7319">
        <v>1</v>
      </c>
      <c r="O7319">
        <v>20</v>
      </c>
      <c r="P7319">
        <v>0.25</v>
      </c>
      <c r="Q7319">
        <v>1</v>
      </c>
      <c r="R7319">
        <v>0.49</v>
      </c>
      <c r="S7319">
        <v>0.25</v>
      </c>
      <c r="T7319">
        <v>4</v>
      </c>
      <c r="U7319">
        <v>11</v>
      </c>
      <c r="V7319">
        <v>6</v>
      </c>
      <c r="W7319">
        <v>1.7</v>
      </c>
      <c r="X7319">
        <v>10</v>
      </c>
      <c r="Y7319">
        <v>0.5</v>
      </c>
      <c r="Z7319">
        <v>0.03</v>
      </c>
      <c r="AA7319">
        <v>60</v>
      </c>
      <c r="AB7319">
        <v>0.26</v>
      </c>
      <c r="AC7319">
        <v>160</v>
      </c>
      <c r="AD7319">
        <v>0.5</v>
      </c>
      <c r="AE7319">
        <v>0.03</v>
      </c>
      <c r="AF7319">
        <v>8</v>
      </c>
      <c r="AG7319">
        <v>1400</v>
      </c>
      <c r="AH7319">
        <v>8</v>
      </c>
      <c r="AI7319">
        <v>1</v>
      </c>
      <c r="AJ7319">
        <v>2</v>
      </c>
      <c r="AK7319">
        <v>9</v>
      </c>
      <c r="AL7319">
        <v>0.05</v>
      </c>
      <c r="AM7319">
        <v>5</v>
      </c>
      <c r="AN7319">
        <v>5</v>
      </c>
      <c r="AO7319">
        <v>24</v>
      </c>
      <c r="AP7319">
        <v>5</v>
      </c>
      <c r="AQ7319">
        <v>28</v>
      </c>
    </row>
    <row r="7320" spans="1:43" hidden="1" x14ac:dyDescent="0.25">
      <c r="A7320" t="s">
        <v>26338</v>
      </c>
      <c r="B7320" t="s">
        <v>26339</v>
      </c>
      <c r="C7320" s="1" t="str">
        <f t="shared" si="510"/>
        <v>21:0134</v>
      </c>
      <c r="D7320" s="1" t="str">
        <f t="shared" si="511"/>
        <v>21:0078</v>
      </c>
      <c r="E7320" t="s">
        <v>26340</v>
      </c>
      <c r="F7320" t="s">
        <v>26341</v>
      </c>
      <c r="H7320">
        <v>55.614845699999996</v>
      </c>
      <c r="I7320">
        <v>-61.158813100000003</v>
      </c>
      <c r="J7320" s="1" t="str">
        <f t="shared" si="512"/>
        <v>Till</v>
      </c>
      <c r="K7320" s="1" t="str">
        <f t="shared" si="509"/>
        <v>&lt;63 micron</v>
      </c>
      <c r="L7320">
        <v>0.1</v>
      </c>
      <c r="M7320">
        <v>0.74</v>
      </c>
      <c r="N7320">
        <v>1</v>
      </c>
      <c r="O7320">
        <v>10</v>
      </c>
      <c r="P7320">
        <v>0.25</v>
      </c>
      <c r="Q7320">
        <v>1</v>
      </c>
      <c r="R7320">
        <v>0.47</v>
      </c>
      <c r="S7320">
        <v>0.25</v>
      </c>
      <c r="T7320">
        <v>5</v>
      </c>
      <c r="U7320">
        <v>17</v>
      </c>
      <c r="V7320">
        <v>4</v>
      </c>
      <c r="W7320">
        <v>1.94</v>
      </c>
      <c r="X7320">
        <v>10</v>
      </c>
      <c r="Y7320">
        <v>0.5</v>
      </c>
      <c r="Z7320">
        <v>0.03</v>
      </c>
      <c r="AA7320">
        <v>70</v>
      </c>
      <c r="AB7320">
        <v>0.28000000000000003</v>
      </c>
      <c r="AC7320">
        <v>175</v>
      </c>
      <c r="AD7320">
        <v>0.5</v>
      </c>
      <c r="AE7320">
        <v>0.02</v>
      </c>
      <c r="AF7320">
        <v>9</v>
      </c>
      <c r="AG7320">
        <v>1380</v>
      </c>
      <c r="AH7320">
        <v>12</v>
      </c>
      <c r="AI7320">
        <v>1</v>
      </c>
      <c r="AJ7320">
        <v>1</v>
      </c>
      <c r="AK7320">
        <v>9</v>
      </c>
      <c r="AL7320">
        <v>0.04</v>
      </c>
      <c r="AM7320">
        <v>5</v>
      </c>
      <c r="AN7320">
        <v>5</v>
      </c>
      <c r="AO7320">
        <v>33</v>
      </c>
      <c r="AP7320">
        <v>5</v>
      </c>
      <c r="AQ7320">
        <v>28</v>
      </c>
    </row>
    <row r="7321" spans="1:43" hidden="1" x14ac:dyDescent="0.25">
      <c r="A7321" t="s">
        <v>26342</v>
      </c>
      <c r="B7321" t="s">
        <v>26343</v>
      </c>
      <c r="C7321" s="1" t="str">
        <f t="shared" si="510"/>
        <v>21:0134</v>
      </c>
      <c r="D7321" s="1" t="str">
        <f t="shared" si="511"/>
        <v>21:0078</v>
      </c>
      <c r="E7321" t="s">
        <v>26344</v>
      </c>
      <c r="F7321" t="s">
        <v>26345</v>
      </c>
      <c r="H7321">
        <v>55.615911099999998</v>
      </c>
      <c r="I7321">
        <v>-61.140088499999997</v>
      </c>
      <c r="J7321" s="1" t="str">
        <f t="shared" si="512"/>
        <v>Till</v>
      </c>
      <c r="K7321" s="1" t="str">
        <f t="shared" si="509"/>
        <v>&lt;63 micron</v>
      </c>
      <c r="L7321">
        <v>0.1</v>
      </c>
      <c r="M7321">
        <v>1.22</v>
      </c>
      <c r="N7321">
        <v>1</v>
      </c>
      <c r="O7321">
        <v>30</v>
      </c>
      <c r="P7321">
        <v>0.5</v>
      </c>
      <c r="Q7321">
        <v>1</v>
      </c>
      <c r="R7321">
        <v>0.46</v>
      </c>
      <c r="S7321">
        <v>0.25</v>
      </c>
      <c r="T7321">
        <v>5</v>
      </c>
      <c r="U7321">
        <v>19</v>
      </c>
      <c r="V7321">
        <v>12</v>
      </c>
      <c r="W7321">
        <v>1.9</v>
      </c>
      <c r="X7321">
        <v>10</v>
      </c>
      <c r="Y7321">
        <v>0.5</v>
      </c>
      <c r="Z7321">
        <v>0.05</v>
      </c>
      <c r="AA7321">
        <v>60</v>
      </c>
      <c r="AB7321">
        <v>0.31</v>
      </c>
      <c r="AC7321">
        <v>160</v>
      </c>
      <c r="AD7321">
        <v>0.5</v>
      </c>
      <c r="AE7321">
        <v>0.03</v>
      </c>
      <c r="AF7321">
        <v>11</v>
      </c>
      <c r="AG7321">
        <v>1270</v>
      </c>
      <c r="AH7321">
        <v>12</v>
      </c>
      <c r="AI7321">
        <v>1</v>
      </c>
      <c r="AJ7321">
        <v>2</v>
      </c>
      <c r="AK7321">
        <v>10</v>
      </c>
      <c r="AL7321">
        <v>7.0000000000000007E-2</v>
      </c>
      <c r="AM7321">
        <v>5</v>
      </c>
      <c r="AN7321">
        <v>5</v>
      </c>
      <c r="AO7321">
        <v>28</v>
      </c>
      <c r="AP7321">
        <v>5</v>
      </c>
      <c r="AQ7321">
        <v>36</v>
      </c>
    </row>
    <row r="7322" spans="1:43" hidden="1" x14ac:dyDescent="0.25">
      <c r="A7322" t="s">
        <v>26346</v>
      </c>
      <c r="B7322" t="s">
        <v>26347</v>
      </c>
      <c r="C7322" s="1" t="str">
        <f t="shared" si="510"/>
        <v>21:0134</v>
      </c>
      <c r="D7322" s="1" t="str">
        <f t="shared" si="511"/>
        <v>21:0078</v>
      </c>
      <c r="E7322" t="s">
        <v>26348</v>
      </c>
      <c r="F7322" t="s">
        <v>26349</v>
      </c>
      <c r="H7322">
        <v>55.623147600000003</v>
      </c>
      <c r="I7322">
        <v>-61.1342821</v>
      </c>
      <c r="J7322" s="1" t="str">
        <f t="shared" si="512"/>
        <v>Till</v>
      </c>
      <c r="K7322" s="1" t="str">
        <f t="shared" si="509"/>
        <v>&lt;63 micron</v>
      </c>
      <c r="L7322">
        <v>0.1</v>
      </c>
      <c r="M7322">
        <v>1.29</v>
      </c>
      <c r="N7322">
        <v>1</v>
      </c>
      <c r="O7322">
        <v>10</v>
      </c>
      <c r="P7322">
        <v>0.5</v>
      </c>
      <c r="Q7322">
        <v>1</v>
      </c>
      <c r="R7322">
        <v>0.42</v>
      </c>
      <c r="S7322">
        <v>0.25</v>
      </c>
      <c r="T7322">
        <v>3</v>
      </c>
      <c r="U7322">
        <v>14</v>
      </c>
      <c r="V7322">
        <v>6</v>
      </c>
      <c r="W7322">
        <v>1.97</v>
      </c>
      <c r="X7322">
        <v>10</v>
      </c>
      <c r="Y7322">
        <v>0.5</v>
      </c>
      <c r="Z7322">
        <v>0.03</v>
      </c>
      <c r="AA7322">
        <v>70</v>
      </c>
      <c r="AB7322">
        <v>0.26</v>
      </c>
      <c r="AC7322">
        <v>170</v>
      </c>
      <c r="AD7322">
        <v>0.5</v>
      </c>
      <c r="AE7322">
        <v>0.03</v>
      </c>
      <c r="AF7322">
        <v>7</v>
      </c>
      <c r="AG7322">
        <v>1170</v>
      </c>
      <c r="AH7322">
        <v>18</v>
      </c>
      <c r="AI7322">
        <v>1</v>
      </c>
      <c r="AJ7322">
        <v>2</v>
      </c>
      <c r="AK7322">
        <v>8</v>
      </c>
      <c r="AL7322">
        <v>0.08</v>
      </c>
      <c r="AM7322">
        <v>5</v>
      </c>
      <c r="AN7322">
        <v>5</v>
      </c>
      <c r="AO7322">
        <v>27</v>
      </c>
      <c r="AP7322">
        <v>5</v>
      </c>
      <c r="AQ7322">
        <v>32</v>
      </c>
    </row>
    <row r="7323" spans="1:43" hidden="1" x14ac:dyDescent="0.25">
      <c r="A7323" t="s">
        <v>26350</v>
      </c>
      <c r="B7323" t="s">
        <v>26351</v>
      </c>
      <c r="C7323" s="1" t="str">
        <f t="shared" si="510"/>
        <v>21:0134</v>
      </c>
      <c r="D7323" s="1" t="str">
        <f t="shared" si="511"/>
        <v>21:0078</v>
      </c>
      <c r="E7323" t="s">
        <v>26352</v>
      </c>
      <c r="F7323" t="s">
        <v>26353</v>
      </c>
      <c r="H7323">
        <v>55.630937899999999</v>
      </c>
      <c r="I7323">
        <v>-61.132402800000001</v>
      </c>
      <c r="J7323" s="1" t="str">
        <f t="shared" si="512"/>
        <v>Till</v>
      </c>
      <c r="K7323" s="1" t="str">
        <f t="shared" si="509"/>
        <v>&lt;63 micron</v>
      </c>
      <c r="L7323">
        <v>0.1</v>
      </c>
      <c r="M7323">
        <v>0.87</v>
      </c>
      <c r="N7323">
        <v>1</v>
      </c>
      <c r="O7323">
        <v>20</v>
      </c>
      <c r="P7323">
        <v>0.5</v>
      </c>
      <c r="Q7323">
        <v>1</v>
      </c>
      <c r="R7323">
        <v>0.44</v>
      </c>
      <c r="S7323">
        <v>0.25</v>
      </c>
      <c r="T7323">
        <v>6</v>
      </c>
      <c r="U7323">
        <v>14</v>
      </c>
      <c r="V7323">
        <v>5</v>
      </c>
      <c r="W7323">
        <v>1.91</v>
      </c>
      <c r="X7323">
        <v>10</v>
      </c>
      <c r="Y7323">
        <v>0.5</v>
      </c>
      <c r="Z7323">
        <v>0.03</v>
      </c>
      <c r="AA7323">
        <v>70</v>
      </c>
      <c r="AB7323">
        <v>0.27</v>
      </c>
      <c r="AC7323">
        <v>170</v>
      </c>
      <c r="AD7323">
        <v>2</v>
      </c>
      <c r="AE7323">
        <v>0.02</v>
      </c>
      <c r="AF7323">
        <v>9</v>
      </c>
      <c r="AG7323">
        <v>1280</v>
      </c>
      <c r="AH7323">
        <v>16</v>
      </c>
      <c r="AI7323">
        <v>1</v>
      </c>
      <c r="AJ7323">
        <v>2</v>
      </c>
      <c r="AK7323">
        <v>8</v>
      </c>
      <c r="AL7323">
        <v>0.05</v>
      </c>
      <c r="AM7323">
        <v>5</v>
      </c>
      <c r="AN7323">
        <v>5</v>
      </c>
      <c r="AO7323">
        <v>28</v>
      </c>
      <c r="AP7323">
        <v>5</v>
      </c>
      <c r="AQ7323">
        <v>36</v>
      </c>
    </row>
    <row r="7324" spans="1:43" hidden="1" x14ac:dyDescent="0.25">
      <c r="A7324" t="s">
        <v>26354</v>
      </c>
      <c r="B7324" t="s">
        <v>26355</v>
      </c>
      <c r="C7324" s="1" t="str">
        <f t="shared" si="510"/>
        <v>21:0134</v>
      </c>
      <c r="D7324" s="1" t="str">
        <f t="shared" si="511"/>
        <v>21:0078</v>
      </c>
      <c r="E7324" t="s">
        <v>26356</v>
      </c>
      <c r="F7324" t="s">
        <v>26357</v>
      </c>
      <c r="H7324">
        <v>53.498149499999997</v>
      </c>
      <c r="I7324">
        <v>-60.663917900000001</v>
      </c>
      <c r="J7324" s="1" t="str">
        <f t="shared" si="512"/>
        <v>Till</v>
      </c>
      <c r="K7324" s="1" t="str">
        <f t="shared" si="509"/>
        <v>&lt;63 micron</v>
      </c>
      <c r="L7324">
        <v>0.1</v>
      </c>
      <c r="M7324">
        <v>0.68</v>
      </c>
      <c r="N7324">
        <v>1</v>
      </c>
      <c r="O7324">
        <v>30</v>
      </c>
      <c r="P7324">
        <v>0.25</v>
      </c>
      <c r="Q7324">
        <v>1</v>
      </c>
      <c r="R7324">
        <v>0.68</v>
      </c>
      <c r="S7324">
        <v>0.25</v>
      </c>
      <c r="T7324">
        <v>3</v>
      </c>
      <c r="U7324">
        <v>31</v>
      </c>
      <c r="V7324">
        <v>15</v>
      </c>
      <c r="W7324">
        <v>2.02</v>
      </c>
      <c r="X7324">
        <v>10</v>
      </c>
      <c r="Y7324">
        <v>0.5</v>
      </c>
      <c r="Z7324">
        <v>0.08</v>
      </c>
      <c r="AA7324">
        <v>40</v>
      </c>
      <c r="AB7324">
        <v>0.27</v>
      </c>
      <c r="AC7324">
        <v>205</v>
      </c>
      <c r="AD7324">
        <v>0.5</v>
      </c>
      <c r="AE7324">
        <v>0.05</v>
      </c>
      <c r="AF7324">
        <v>9</v>
      </c>
      <c r="AG7324">
        <v>1240</v>
      </c>
      <c r="AH7324">
        <v>2</v>
      </c>
      <c r="AI7324">
        <v>2</v>
      </c>
      <c r="AJ7324">
        <v>4</v>
      </c>
      <c r="AK7324">
        <v>23</v>
      </c>
      <c r="AL7324">
        <v>0.08</v>
      </c>
      <c r="AM7324">
        <v>5</v>
      </c>
      <c r="AN7324">
        <v>5</v>
      </c>
      <c r="AO7324">
        <v>50</v>
      </c>
      <c r="AP7324">
        <v>5</v>
      </c>
      <c r="AQ7324">
        <v>12</v>
      </c>
    </row>
    <row r="7325" spans="1:43" hidden="1" x14ac:dyDescent="0.25">
      <c r="A7325" t="s">
        <v>26358</v>
      </c>
      <c r="B7325" t="s">
        <v>26359</v>
      </c>
      <c r="C7325" s="1" t="str">
        <f t="shared" si="510"/>
        <v>21:0134</v>
      </c>
      <c r="D7325" s="1" t="str">
        <f t="shared" si="511"/>
        <v>21:0078</v>
      </c>
      <c r="E7325" t="s">
        <v>26360</v>
      </c>
      <c r="F7325" t="s">
        <v>26361</v>
      </c>
      <c r="H7325">
        <v>55.641795000000002</v>
      </c>
      <c r="I7325">
        <v>-61.1430887</v>
      </c>
      <c r="J7325" s="1" t="str">
        <f t="shared" si="512"/>
        <v>Till</v>
      </c>
      <c r="K7325" s="1" t="str">
        <f t="shared" si="509"/>
        <v>&lt;63 micron</v>
      </c>
      <c r="L7325">
        <v>0.1</v>
      </c>
      <c r="M7325">
        <v>0.98</v>
      </c>
      <c r="N7325">
        <v>1</v>
      </c>
      <c r="O7325">
        <v>10</v>
      </c>
      <c r="P7325">
        <v>0.5</v>
      </c>
      <c r="Q7325">
        <v>1</v>
      </c>
      <c r="R7325">
        <v>0.38</v>
      </c>
      <c r="S7325">
        <v>0.25</v>
      </c>
      <c r="T7325">
        <v>3</v>
      </c>
      <c r="U7325">
        <v>14</v>
      </c>
      <c r="V7325">
        <v>11</v>
      </c>
      <c r="W7325">
        <v>1.74</v>
      </c>
      <c r="X7325">
        <v>10</v>
      </c>
      <c r="Y7325">
        <v>0.5</v>
      </c>
      <c r="Z7325">
        <v>0.03</v>
      </c>
      <c r="AA7325">
        <v>80</v>
      </c>
      <c r="AB7325">
        <v>0.25</v>
      </c>
      <c r="AC7325">
        <v>150</v>
      </c>
      <c r="AD7325">
        <v>0.5</v>
      </c>
      <c r="AE7325">
        <v>0.03</v>
      </c>
      <c r="AF7325">
        <v>7</v>
      </c>
      <c r="AG7325">
        <v>940</v>
      </c>
      <c r="AH7325">
        <v>14</v>
      </c>
      <c r="AI7325">
        <v>1</v>
      </c>
      <c r="AJ7325">
        <v>2</v>
      </c>
      <c r="AK7325">
        <v>8</v>
      </c>
      <c r="AL7325">
        <v>0.08</v>
      </c>
      <c r="AM7325">
        <v>5</v>
      </c>
      <c r="AN7325">
        <v>5</v>
      </c>
      <c r="AO7325">
        <v>23</v>
      </c>
      <c r="AP7325">
        <v>5</v>
      </c>
      <c r="AQ7325">
        <v>30</v>
      </c>
    </row>
    <row r="7326" spans="1:43" hidden="1" x14ac:dyDescent="0.25">
      <c r="A7326" t="s">
        <v>26362</v>
      </c>
      <c r="B7326" t="s">
        <v>26363</v>
      </c>
      <c r="C7326" s="1" t="str">
        <f t="shared" si="510"/>
        <v>21:0134</v>
      </c>
      <c r="D7326" s="1" t="str">
        <f t="shared" si="511"/>
        <v>21:0078</v>
      </c>
      <c r="E7326" t="s">
        <v>26364</v>
      </c>
      <c r="F7326" t="s">
        <v>26365</v>
      </c>
      <c r="H7326">
        <v>55.641457500000001</v>
      </c>
      <c r="I7326">
        <v>-61.150493599999997</v>
      </c>
      <c r="J7326" s="1" t="str">
        <f t="shared" si="512"/>
        <v>Till</v>
      </c>
      <c r="K7326" s="1" t="str">
        <f t="shared" si="509"/>
        <v>&lt;63 micron</v>
      </c>
      <c r="L7326">
        <v>0.1</v>
      </c>
      <c r="M7326">
        <v>0.62</v>
      </c>
      <c r="N7326">
        <v>1</v>
      </c>
      <c r="O7326">
        <v>10</v>
      </c>
      <c r="P7326">
        <v>0.25</v>
      </c>
      <c r="Q7326">
        <v>1</v>
      </c>
      <c r="R7326">
        <v>0.41</v>
      </c>
      <c r="S7326">
        <v>0.25</v>
      </c>
      <c r="T7326">
        <v>3</v>
      </c>
      <c r="U7326">
        <v>11</v>
      </c>
      <c r="V7326">
        <v>3</v>
      </c>
      <c r="W7326">
        <v>1.61</v>
      </c>
      <c r="X7326">
        <v>10</v>
      </c>
      <c r="Y7326">
        <v>0.5</v>
      </c>
      <c r="Z7326">
        <v>0.02</v>
      </c>
      <c r="AA7326">
        <v>70</v>
      </c>
      <c r="AB7326">
        <v>0.22</v>
      </c>
      <c r="AC7326">
        <v>135</v>
      </c>
      <c r="AD7326">
        <v>0.5</v>
      </c>
      <c r="AE7326">
        <v>0.02</v>
      </c>
      <c r="AF7326">
        <v>7</v>
      </c>
      <c r="AG7326">
        <v>1120</v>
      </c>
      <c r="AH7326">
        <v>8</v>
      </c>
      <c r="AI7326">
        <v>1</v>
      </c>
      <c r="AJ7326">
        <v>1</v>
      </c>
      <c r="AK7326">
        <v>7</v>
      </c>
      <c r="AL7326">
        <v>0.04</v>
      </c>
      <c r="AM7326">
        <v>5</v>
      </c>
      <c r="AN7326">
        <v>5</v>
      </c>
      <c r="AO7326">
        <v>23</v>
      </c>
      <c r="AP7326">
        <v>5</v>
      </c>
      <c r="AQ7326">
        <v>24</v>
      </c>
    </row>
    <row r="7327" spans="1:43" hidden="1" x14ac:dyDescent="0.25">
      <c r="A7327" t="s">
        <v>26366</v>
      </c>
      <c r="B7327" t="s">
        <v>26367</v>
      </c>
      <c r="C7327" s="1" t="str">
        <f t="shared" si="510"/>
        <v>21:0134</v>
      </c>
      <c r="D7327" s="1" t="str">
        <f t="shared" si="511"/>
        <v>21:0078</v>
      </c>
      <c r="E7327" t="s">
        <v>26368</v>
      </c>
      <c r="F7327" t="s">
        <v>26369</v>
      </c>
      <c r="H7327">
        <v>55.630583299999998</v>
      </c>
      <c r="I7327">
        <v>-61.168480199999998</v>
      </c>
      <c r="J7327" s="1" t="str">
        <f t="shared" si="512"/>
        <v>Till</v>
      </c>
      <c r="K7327" s="1" t="str">
        <f t="shared" ref="K7327:K7390" si="513">HYPERLINK("http://geochem.nrcan.gc.ca/cdogs/content/kwd/kwd080004_e.htm", "&lt;63 micron")</f>
        <v>&lt;63 micron</v>
      </c>
      <c r="L7327">
        <v>0.1</v>
      </c>
      <c r="M7327">
        <v>0.97</v>
      </c>
      <c r="N7327">
        <v>1</v>
      </c>
      <c r="O7327">
        <v>60</v>
      </c>
      <c r="P7327">
        <v>0.5</v>
      </c>
      <c r="Q7327">
        <v>1</v>
      </c>
      <c r="R7327">
        <v>0.41</v>
      </c>
      <c r="S7327">
        <v>0.25</v>
      </c>
      <c r="T7327">
        <v>4</v>
      </c>
      <c r="U7327">
        <v>14</v>
      </c>
      <c r="V7327">
        <v>8</v>
      </c>
      <c r="W7327">
        <v>1.78</v>
      </c>
      <c r="X7327">
        <v>10</v>
      </c>
      <c r="Y7327">
        <v>0.5</v>
      </c>
      <c r="Z7327">
        <v>0.04</v>
      </c>
      <c r="AA7327">
        <v>60</v>
      </c>
      <c r="AB7327">
        <v>0.25</v>
      </c>
      <c r="AC7327">
        <v>155</v>
      </c>
      <c r="AD7327">
        <v>0.5</v>
      </c>
      <c r="AE7327">
        <v>0.02</v>
      </c>
      <c r="AF7327">
        <v>9</v>
      </c>
      <c r="AG7327">
        <v>1210</v>
      </c>
      <c r="AH7327">
        <v>8</v>
      </c>
      <c r="AI7327">
        <v>1</v>
      </c>
      <c r="AJ7327">
        <v>2</v>
      </c>
      <c r="AK7327">
        <v>9</v>
      </c>
      <c r="AL7327">
        <v>0.06</v>
      </c>
      <c r="AM7327">
        <v>5</v>
      </c>
      <c r="AN7327">
        <v>5</v>
      </c>
      <c r="AO7327">
        <v>26</v>
      </c>
      <c r="AP7327">
        <v>5</v>
      </c>
      <c r="AQ7327">
        <v>34</v>
      </c>
    </row>
    <row r="7328" spans="1:43" hidden="1" x14ac:dyDescent="0.25">
      <c r="A7328" t="s">
        <v>26370</v>
      </c>
      <c r="B7328" t="s">
        <v>26371</v>
      </c>
      <c r="C7328" s="1" t="str">
        <f t="shared" si="510"/>
        <v>21:0134</v>
      </c>
      <c r="D7328" s="1" t="str">
        <f t="shared" si="511"/>
        <v>21:0078</v>
      </c>
      <c r="E7328" t="s">
        <v>26372</v>
      </c>
      <c r="F7328" t="s">
        <v>26373</v>
      </c>
      <c r="H7328">
        <v>55.626390399999998</v>
      </c>
      <c r="I7328">
        <v>-61.1645459</v>
      </c>
      <c r="J7328" s="1" t="str">
        <f t="shared" si="512"/>
        <v>Till</v>
      </c>
      <c r="K7328" s="1" t="str">
        <f t="shared" si="513"/>
        <v>&lt;63 micron</v>
      </c>
      <c r="L7328">
        <v>0.1</v>
      </c>
      <c r="M7328">
        <v>1.05</v>
      </c>
      <c r="N7328">
        <v>1</v>
      </c>
      <c r="O7328">
        <v>20</v>
      </c>
      <c r="P7328">
        <v>0.5</v>
      </c>
      <c r="Q7328">
        <v>1</v>
      </c>
      <c r="R7328">
        <v>0.42</v>
      </c>
      <c r="S7328">
        <v>0.25</v>
      </c>
      <c r="T7328">
        <v>4</v>
      </c>
      <c r="U7328">
        <v>14</v>
      </c>
      <c r="V7328">
        <v>9</v>
      </c>
      <c r="W7328">
        <v>1.84</v>
      </c>
      <c r="X7328">
        <v>10</v>
      </c>
      <c r="Y7328">
        <v>0.5</v>
      </c>
      <c r="Z7328">
        <v>0.03</v>
      </c>
      <c r="AA7328">
        <v>70</v>
      </c>
      <c r="AB7328">
        <v>0.28000000000000003</v>
      </c>
      <c r="AC7328">
        <v>160</v>
      </c>
      <c r="AD7328">
        <v>1</v>
      </c>
      <c r="AE7328">
        <v>0.02</v>
      </c>
      <c r="AF7328">
        <v>9</v>
      </c>
      <c r="AG7328">
        <v>1280</v>
      </c>
      <c r="AH7328">
        <v>14</v>
      </c>
      <c r="AI7328">
        <v>1</v>
      </c>
      <c r="AJ7328">
        <v>2</v>
      </c>
      <c r="AK7328">
        <v>8</v>
      </c>
      <c r="AL7328">
        <v>0.06</v>
      </c>
      <c r="AM7328">
        <v>5</v>
      </c>
      <c r="AN7328">
        <v>5</v>
      </c>
      <c r="AO7328">
        <v>25</v>
      </c>
      <c r="AP7328">
        <v>5</v>
      </c>
      <c r="AQ7328">
        <v>38</v>
      </c>
    </row>
    <row r="7329" spans="1:43" hidden="1" x14ac:dyDescent="0.25">
      <c r="A7329" t="s">
        <v>26374</v>
      </c>
      <c r="B7329" t="s">
        <v>26375</v>
      </c>
      <c r="C7329" s="1" t="str">
        <f t="shared" si="510"/>
        <v>21:0134</v>
      </c>
      <c r="D7329" s="1" t="str">
        <f t="shared" si="511"/>
        <v>21:0078</v>
      </c>
      <c r="E7329" t="s">
        <v>26376</v>
      </c>
      <c r="F7329" t="s">
        <v>26377</v>
      </c>
      <c r="H7329">
        <v>55.6302296</v>
      </c>
      <c r="I7329">
        <v>-61.1526906</v>
      </c>
      <c r="J7329" s="1" t="str">
        <f t="shared" si="512"/>
        <v>Till</v>
      </c>
      <c r="K7329" s="1" t="str">
        <f t="shared" si="513"/>
        <v>&lt;63 micron</v>
      </c>
      <c r="L7329">
        <v>0.1</v>
      </c>
      <c r="M7329">
        <v>0.89</v>
      </c>
      <c r="N7329">
        <v>1</v>
      </c>
      <c r="O7329">
        <v>30</v>
      </c>
      <c r="P7329">
        <v>0.5</v>
      </c>
      <c r="Q7329">
        <v>1</v>
      </c>
      <c r="R7329">
        <v>0.46</v>
      </c>
      <c r="S7329">
        <v>0.25</v>
      </c>
      <c r="T7329">
        <v>4</v>
      </c>
      <c r="U7329">
        <v>13</v>
      </c>
      <c r="V7329">
        <v>11</v>
      </c>
      <c r="W7329">
        <v>1.83</v>
      </c>
      <c r="X7329">
        <v>10</v>
      </c>
      <c r="Y7329">
        <v>0.5</v>
      </c>
      <c r="Z7329">
        <v>0.03</v>
      </c>
      <c r="AA7329">
        <v>70</v>
      </c>
      <c r="AB7329">
        <v>0.27</v>
      </c>
      <c r="AC7329">
        <v>155</v>
      </c>
      <c r="AD7329">
        <v>1</v>
      </c>
      <c r="AE7329">
        <v>0.03</v>
      </c>
      <c r="AF7329">
        <v>9</v>
      </c>
      <c r="AG7329">
        <v>1320</v>
      </c>
      <c r="AH7329">
        <v>14</v>
      </c>
      <c r="AI7329">
        <v>1</v>
      </c>
      <c r="AJ7329">
        <v>2</v>
      </c>
      <c r="AK7329">
        <v>9</v>
      </c>
      <c r="AL7329">
        <v>0.06</v>
      </c>
      <c r="AM7329">
        <v>5</v>
      </c>
      <c r="AN7329">
        <v>5</v>
      </c>
      <c r="AO7329">
        <v>25</v>
      </c>
      <c r="AP7329">
        <v>5</v>
      </c>
      <c r="AQ7329">
        <v>54</v>
      </c>
    </row>
    <row r="7330" spans="1:43" hidden="1" x14ac:dyDescent="0.25">
      <c r="A7330" t="s">
        <v>26378</v>
      </c>
      <c r="B7330" t="s">
        <v>26379</v>
      </c>
      <c r="C7330" s="1" t="str">
        <f t="shared" si="510"/>
        <v>21:0134</v>
      </c>
      <c r="D7330" s="1" t="str">
        <f t="shared" si="511"/>
        <v>21:0078</v>
      </c>
      <c r="E7330" t="s">
        <v>26380</v>
      </c>
      <c r="F7330" t="s">
        <v>26381</v>
      </c>
      <c r="H7330">
        <v>55.622348100000004</v>
      </c>
      <c r="I7330">
        <v>-61.158683699999997</v>
      </c>
      <c r="J7330" s="1" t="str">
        <f t="shared" si="512"/>
        <v>Till</v>
      </c>
      <c r="K7330" s="1" t="str">
        <f t="shared" si="513"/>
        <v>&lt;63 micron</v>
      </c>
      <c r="L7330">
        <v>0.1</v>
      </c>
      <c r="M7330">
        <v>0.8</v>
      </c>
      <c r="N7330">
        <v>1</v>
      </c>
      <c r="O7330">
        <v>10</v>
      </c>
      <c r="P7330">
        <v>0.25</v>
      </c>
      <c r="Q7330">
        <v>1</v>
      </c>
      <c r="R7330">
        <v>0.45</v>
      </c>
      <c r="S7330">
        <v>0.25</v>
      </c>
      <c r="T7330">
        <v>4</v>
      </c>
      <c r="U7330">
        <v>13</v>
      </c>
      <c r="V7330">
        <v>3</v>
      </c>
      <c r="W7330">
        <v>1.79</v>
      </c>
      <c r="X7330">
        <v>5</v>
      </c>
      <c r="Y7330">
        <v>0.5</v>
      </c>
      <c r="Z7330">
        <v>0.02</v>
      </c>
      <c r="AA7330">
        <v>60</v>
      </c>
      <c r="AB7330">
        <v>0.26</v>
      </c>
      <c r="AC7330">
        <v>150</v>
      </c>
      <c r="AD7330">
        <v>0.5</v>
      </c>
      <c r="AE7330">
        <v>0.02</v>
      </c>
      <c r="AF7330">
        <v>7</v>
      </c>
      <c r="AG7330">
        <v>1310</v>
      </c>
      <c r="AH7330">
        <v>12</v>
      </c>
      <c r="AI7330">
        <v>1</v>
      </c>
      <c r="AJ7330">
        <v>1</v>
      </c>
      <c r="AK7330">
        <v>8</v>
      </c>
      <c r="AL7330">
        <v>0.06</v>
      </c>
      <c r="AM7330">
        <v>5</v>
      </c>
      <c r="AN7330">
        <v>5</v>
      </c>
      <c r="AO7330">
        <v>27</v>
      </c>
      <c r="AP7330">
        <v>5</v>
      </c>
      <c r="AQ7330">
        <v>26</v>
      </c>
    </row>
    <row r="7331" spans="1:43" hidden="1" x14ac:dyDescent="0.25">
      <c r="A7331" t="s">
        <v>26382</v>
      </c>
      <c r="B7331" t="s">
        <v>26383</v>
      </c>
      <c r="C7331" s="1" t="str">
        <f t="shared" ref="C7331:C7394" si="514">HYPERLINK("http://geochem.nrcan.gc.ca/cdogs/content/bdl/bdl210134_e.htm", "21:0134")</f>
        <v>21:0134</v>
      </c>
      <c r="D7331" s="1" t="str">
        <f t="shared" ref="D7331:D7394" si="515">HYPERLINK("http://geochem.nrcan.gc.ca/cdogs/content/svy/svy210078_e.htm", "21:0078")</f>
        <v>21:0078</v>
      </c>
      <c r="E7331" t="s">
        <v>26384</v>
      </c>
      <c r="F7331" t="s">
        <v>26385</v>
      </c>
      <c r="H7331">
        <v>55.619424600000002</v>
      </c>
      <c r="I7331">
        <v>-61.167507800000003</v>
      </c>
      <c r="J7331" s="1" t="str">
        <f t="shared" si="512"/>
        <v>Till</v>
      </c>
      <c r="K7331" s="1" t="str">
        <f t="shared" si="513"/>
        <v>&lt;63 micron</v>
      </c>
      <c r="L7331">
        <v>0.1</v>
      </c>
      <c r="M7331">
        <v>1.37</v>
      </c>
      <c r="N7331">
        <v>1</v>
      </c>
      <c r="O7331">
        <v>30</v>
      </c>
      <c r="P7331">
        <v>0.25</v>
      </c>
      <c r="Q7331">
        <v>1</v>
      </c>
      <c r="R7331">
        <v>0.49</v>
      </c>
      <c r="S7331">
        <v>0.25</v>
      </c>
      <c r="T7331">
        <v>6</v>
      </c>
      <c r="U7331">
        <v>23</v>
      </c>
      <c r="V7331">
        <v>10</v>
      </c>
      <c r="W7331">
        <v>2.09</v>
      </c>
      <c r="X7331">
        <v>10</v>
      </c>
      <c r="Y7331">
        <v>0.5</v>
      </c>
      <c r="Z7331">
        <v>7.0000000000000007E-2</v>
      </c>
      <c r="AA7331">
        <v>60</v>
      </c>
      <c r="AB7331">
        <v>0.35</v>
      </c>
      <c r="AC7331">
        <v>185</v>
      </c>
      <c r="AD7331">
        <v>1</v>
      </c>
      <c r="AE7331">
        <v>0.03</v>
      </c>
      <c r="AF7331">
        <v>11</v>
      </c>
      <c r="AG7331">
        <v>1240</v>
      </c>
      <c r="AH7331">
        <v>8</v>
      </c>
      <c r="AI7331">
        <v>1</v>
      </c>
      <c r="AJ7331">
        <v>3</v>
      </c>
      <c r="AK7331">
        <v>11</v>
      </c>
      <c r="AL7331">
        <v>0.08</v>
      </c>
      <c r="AM7331">
        <v>5</v>
      </c>
      <c r="AN7331">
        <v>5</v>
      </c>
      <c r="AO7331">
        <v>35</v>
      </c>
      <c r="AP7331">
        <v>5</v>
      </c>
      <c r="AQ7331">
        <v>32</v>
      </c>
    </row>
    <row r="7332" spans="1:43" hidden="1" x14ac:dyDescent="0.25">
      <c r="A7332" t="s">
        <v>26386</v>
      </c>
      <c r="B7332" t="s">
        <v>26387</v>
      </c>
      <c r="C7332" s="1" t="str">
        <f t="shared" si="514"/>
        <v>21:0134</v>
      </c>
      <c r="D7332" s="1" t="str">
        <f t="shared" si="515"/>
        <v>21:0078</v>
      </c>
      <c r="E7332" t="s">
        <v>26388</v>
      </c>
      <c r="F7332" t="s">
        <v>26389</v>
      </c>
      <c r="H7332">
        <v>55.616656999999996</v>
      </c>
      <c r="I7332">
        <v>-61.174767000000003</v>
      </c>
      <c r="J7332" s="1" t="str">
        <f t="shared" si="512"/>
        <v>Till</v>
      </c>
      <c r="K7332" s="1" t="str">
        <f t="shared" si="513"/>
        <v>&lt;63 micron</v>
      </c>
      <c r="L7332">
        <v>0.1</v>
      </c>
      <c r="M7332">
        <v>1.03</v>
      </c>
      <c r="N7332">
        <v>1</v>
      </c>
      <c r="O7332">
        <v>30</v>
      </c>
      <c r="P7332">
        <v>0.5</v>
      </c>
      <c r="Q7332">
        <v>1</v>
      </c>
      <c r="R7332">
        <v>0.5</v>
      </c>
      <c r="S7332">
        <v>0.25</v>
      </c>
      <c r="T7332">
        <v>6</v>
      </c>
      <c r="U7332">
        <v>20</v>
      </c>
      <c r="V7332">
        <v>7</v>
      </c>
      <c r="W7332">
        <v>1.84</v>
      </c>
      <c r="X7332">
        <v>10</v>
      </c>
      <c r="Y7332">
        <v>0.5</v>
      </c>
      <c r="Z7332">
        <v>7.0000000000000007E-2</v>
      </c>
      <c r="AA7332">
        <v>60</v>
      </c>
      <c r="AB7332">
        <v>0.35</v>
      </c>
      <c r="AC7332">
        <v>180</v>
      </c>
      <c r="AD7332">
        <v>0.5</v>
      </c>
      <c r="AE7332">
        <v>0.03</v>
      </c>
      <c r="AF7332">
        <v>14</v>
      </c>
      <c r="AG7332">
        <v>1310</v>
      </c>
      <c r="AH7332">
        <v>12</v>
      </c>
      <c r="AI7332">
        <v>1</v>
      </c>
      <c r="AJ7332">
        <v>2</v>
      </c>
      <c r="AK7332">
        <v>11</v>
      </c>
      <c r="AL7332">
        <v>7.0000000000000007E-2</v>
      </c>
      <c r="AM7332">
        <v>5</v>
      </c>
      <c r="AN7332">
        <v>5</v>
      </c>
      <c r="AO7332">
        <v>27</v>
      </c>
      <c r="AP7332">
        <v>5</v>
      </c>
      <c r="AQ7332">
        <v>34</v>
      </c>
    </row>
    <row r="7333" spans="1:43" hidden="1" x14ac:dyDescent="0.25">
      <c r="A7333" t="s">
        <v>26390</v>
      </c>
      <c r="B7333" t="s">
        <v>26391</v>
      </c>
      <c r="C7333" s="1" t="str">
        <f t="shared" si="514"/>
        <v>21:0134</v>
      </c>
      <c r="D7333" s="1" t="str">
        <f t="shared" si="515"/>
        <v>21:0078</v>
      </c>
      <c r="E7333" t="s">
        <v>26392</v>
      </c>
      <c r="F7333" t="s">
        <v>26393</v>
      </c>
      <c r="H7333">
        <v>55.623818200000002</v>
      </c>
      <c r="I7333">
        <v>-61.172845899999999</v>
      </c>
      <c r="J7333" s="1" t="str">
        <f t="shared" si="512"/>
        <v>Till</v>
      </c>
      <c r="K7333" s="1" t="str">
        <f t="shared" si="513"/>
        <v>&lt;63 micron</v>
      </c>
      <c r="L7333">
        <v>0.1</v>
      </c>
      <c r="M7333">
        <v>1.5</v>
      </c>
      <c r="N7333">
        <v>1</v>
      </c>
      <c r="O7333">
        <v>50</v>
      </c>
      <c r="P7333">
        <v>0.25</v>
      </c>
      <c r="Q7333">
        <v>1</v>
      </c>
      <c r="R7333">
        <v>0.51</v>
      </c>
      <c r="S7333">
        <v>0.25</v>
      </c>
      <c r="T7333">
        <v>6</v>
      </c>
      <c r="U7333">
        <v>29</v>
      </c>
      <c r="V7333">
        <v>21</v>
      </c>
      <c r="W7333">
        <v>2.2200000000000002</v>
      </c>
      <c r="X7333">
        <v>10</v>
      </c>
      <c r="Y7333">
        <v>0.5</v>
      </c>
      <c r="Z7333">
        <v>0.08</v>
      </c>
      <c r="AA7333">
        <v>70</v>
      </c>
      <c r="AB7333">
        <v>0.46</v>
      </c>
      <c r="AC7333">
        <v>195</v>
      </c>
      <c r="AD7333">
        <v>0.5</v>
      </c>
      <c r="AE7333">
        <v>0.03</v>
      </c>
      <c r="AF7333">
        <v>15</v>
      </c>
      <c r="AG7333">
        <v>1340</v>
      </c>
      <c r="AH7333">
        <v>6</v>
      </c>
      <c r="AI7333">
        <v>1</v>
      </c>
      <c r="AJ7333">
        <v>4</v>
      </c>
      <c r="AK7333">
        <v>11</v>
      </c>
      <c r="AL7333">
        <v>0.09</v>
      </c>
      <c r="AM7333">
        <v>5</v>
      </c>
      <c r="AN7333">
        <v>5</v>
      </c>
      <c r="AO7333">
        <v>34</v>
      </c>
      <c r="AP7333">
        <v>5</v>
      </c>
      <c r="AQ7333">
        <v>42</v>
      </c>
    </row>
    <row r="7334" spans="1:43" hidden="1" x14ac:dyDescent="0.25">
      <c r="A7334" t="s">
        <v>26394</v>
      </c>
      <c r="B7334" t="s">
        <v>26395</v>
      </c>
      <c r="C7334" s="1" t="str">
        <f t="shared" si="514"/>
        <v>21:0134</v>
      </c>
      <c r="D7334" s="1" t="str">
        <f t="shared" si="515"/>
        <v>21:0078</v>
      </c>
      <c r="E7334" t="s">
        <v>26396</v>
      </c>
      <c r="F7334" t="s">
        <v>26397</v>
      </c>
      <c r="H7334">
        <v>55.622321900000003</v>
      </c>
      <c r="I7334">
        <v>-61.193165399999998</v>
      </c>
      <c r="J7334" s="1" t="str">
        <f t="shared" si="512"/>
        <v>Till</v>
      </c>
      <c r="K7334" s="1" t="str">
        <f t="shared" si="513"/>
        <v>&lt;63 micron</v>
      </c>
      <c r="L7334">
        <v>0.1</v>
      </c>
      <c r="M7334">
        <v>0.77</v>
      </c>
      <c r="N7334">
        <v>1</v>
      </c>
      <c r="O7334">
        <v>20</v>
      </c>
      <c r="P7334">
        <v>0.5</v>
      </c>
      <c r="Q7334">
        <v>1</v>
      </c>
      <c r="R7334">
        <v>0.39</v>
      </c>
      <c r="S7334">
        <v>0.25</v>
      </c>
      <c r="T7334">
        <v>4</v>
      </c>
      <c r="U7334">
        <v>14</v>
      </c>
      <c r="V7334">
        <v>6</v>
      </c>
      <c r="W7334">
        <v>1.84</v>
      </c>
      <c r="X7334">
        <v>10</v>
      </c>
      <c r="Y7334">
        <v>0.5</v>
      </c>
      <c r="Z7334">
        <v>0.03</v>
      </c>
      <c r="AA7334">
        <v>80</v>
      </c>
      <c r="AB7334">
        <v>0.24</v>
      </c>
      <c r="AC7334">
        <v>160</v>
      </c>
      <c r="AD7334">
        <v>7</v>
      </c>
      <c r="AE7334">
        <v>0.02</v>
      </c>
      <c r="AF7334">
        <v>7</v>
      </c>
      <c r="AG7334">
        <v>1150</v>
      </c>
      <c r="AH7334">
        <v>16</v>
      </c>
      <c r="AI7334">
        <v>1</v>
      </c>
      <c r="AJ7334">
        <v>1</v>
      </c>
      <c r="AK7334">
        <v>7</v>
      </c>
      <c r="AL7334">
        <v>0.05</v>
      </c>
      <c r="AM7334">
        <v>5</v>
      </c>
      <c r="AN7334">
        <v>5</v>
      </c>
      <c r="AO7334">
        <v>25</v>
      </c>
      <c r="AP7334">
        <v>5</v>
      </c>
      <c r="AQ7334">
        <v>42</v>
      </c>
    </row>
    <row r="7335" spans="1:43" hidden="1" x14ac:dyDescent="0.25">
      <c r="A7335" t="s">
        <v>26398</v>
      </c>
      <c r="B7335" t="s">
        <v>26399</v>
      </c>
      <c r="C7335" s="1" t="str">
        <f t="shared" si="514"/>
        <v>21:0134</v>
      </c>
      <c r="D7335" s="1" t="str">
        <f t="shared" si="515"/>
        <v>21:0078</v>
      </c>
      <c r="E7335" t="s">
        <v>26400</v>
      </c>
      <c r="F7335" t="s">
        <v>26401</v>
      </c>
      <c r="H7335">
        <v>53.622809400000001</v>
      </c>
      <c r="I7335">
        <v>-60.602591400000001</v>
      </c>
      <c r="J7335" s="1" t="str">
        <f t="shared" si="512"/>
        <v>Till</v>
      </c>
      <c r="K7335" s="1" t="str">
        <f t="shared" si="513"/>
        <v>&lt;63 micron</v>
      </c>
      <c r="L7335">
        <v>0.1</v>
      </c>
      <c r="M7335">
        <v>0.54</v>
      </c>
      <c r="N7335">
        <v>1</v>
      </c>
      <c r="O7335">
        <v>30</v>
      </c>
      <c r="P7335">
        <v>0.25</v>
      </c>
      <c r="Q7335">
        <v>1</v>
      </c>
      <c r="R7335">
        <v>0.68</v>
      </c>
      <c r="S7335">
        <v>0.25</v>
      </c>
      <c r="T7335">
        <v>7</v>
      </c>
      <c r="U7335">
        <v>16</v>
      </c>
      <c r="V7335">
        <v>14</v>
      </c>
      <c r="W7335">
        <v>1.72</v>
      </c>
      <c r="X7335">
        <v>5</v>
      </c>
      <c r="Y7335">
        <v>0.5</v>
      </c>
      <c r="Z7335">
        <v>0.06</v>
      </c>
      <c r="AA7335">
        <v>40</v>
      </c>
      <c r="AB7335">
        <v>0.19</v>
      </c>
      <c r="AC7335">
        <v>190</v>
      </c>
      <c r="AD7335">
        <v>0.5</v>
      </c>
      <c r="AE7335">
        <v>0.03</v>
      </c>
      <c r="AF7335">
        <v>9</v>
      </c>
      <c r="AG7335">
        <v>1560</v>
      </c>
      <c r="AH7335">
        <v>2</v>
      </c>
      <c r="AI7335">
        <v>4</v>
      </c>
      <c r="AJ7335">
        <v>3</v>
      </c>
      <c r="AK7335">
        <v>24</v>
      </c>
      <c r="AL7335">
        <v>7.0000000000000007E-2</v>
      </c>
      <c r="AM7335">
        <v>5</v>
      </c>
      <c r="AN7335">
        <v>5</v>
      </c>
      <c r="AO7335">
        <v>34</v>
      </c>
      <c r="AP7335">
        <v>5</v>
      </c>
      <c r="AQ7335">
        <v>14</v>
      </c>
    </row>
    <row r="7336" spans="1:43" hidden="1" x14ac:dyDescent="0.25">
      <c r="A7336" t="s">
        <v>26402</v>
      </c>
      <c r="B7336" t="s">
        <v>26403</v>
      </c>
      <c r="C7336" s="1" t="str">
        <f t="shared" si="514"/>
        <v>21:0134</v>
      </c>
      <c r="D7336" s="1" t="str">
        <f t="shared" si="515"/>
        <v>21:0078</v>
      </c>
      <c r="E7336" t="s">
        <v>26404</v>
      </c>
      <c r="F7336" t="s">
        <v>26405</v>
      </c>
      <c r="H7336">
        <v>55.625708799999998</v>
      </c>
      <c r="I7336">
        <v>-61.179111399999996</v>
      </c>
      <c r="J7336" s="1" t="str">
        <f t="shared" si="512"/>
        <v>Till</v>
      </c>
      <c r="K7336" s="1" t="str">
        <f t="shared" si="513"/>
        <v>&lt;63 micron</v>
      </c>
      <c r="L7336">
        <v>0.1</v>
      </c>
      <c r="M7336">
        <v>1.04</v>
      </c>
      <c r="N7336">
        <v>1</v>
      </c>
      <c r="O7336">
        <v>30</v>
      </c>
      <c r="P7336">
        <v>1</v>
      </c>
      <c r="Q7336">
        <v>1</v>
      </c>
      <c r="R7336">
        <v>0.46</v>
      </c>
      <c r="S7336">
        <v>0.25</v>
      </c>
      <c r="T7336">
        <v>5</v>
      </c>
      <c r="U7336">
        <v>14</v>
      </c>
      <c r="V7336">
        <v>12</v>
      </c>
      <c r="W7336">
        <v>1.99</v>
      </c>
      <c r="X7336">
        <v>10</v>
      </c>
      <c r="Y7336">
        <v>0.5</v>
      </c>
      <c r="Z7336">
        <v>0.05</v>
      </c>
      <c r="AA7336">
        <v>90</v>
      </c>
      <c r="AB7336">
        <v>0.27</v>
      </c>
      <c r="AC7336">
        <v>205</v>
      </c>
      <c r="AD7336">
        <v>5</v>
      </c>
      <c r="AE7336">
        <v>0.03</v>
      </c>
      <c r="AF7336">
        <v>9</v>
      </c>
      <c r="AG7336">
        <v>1320</v>
      </c>
      <c r="AH7336">
        <v>24</v>
      </c>
      <c r="AI7336">
        <v>1</v>
      </c>
      <c r="AJ7336">
        <v>2</v>
      </c>
      <c r="AK7336">
        <v>9</v>
      </c>
      <c r="AL7336">
        <v>7.0000000000000007E-2</v>
      </c>
      <c r="AM7336">
        <v>5</v>
      </c>
      <c r="AN7336">
        <v>5</v>
      </c>
      <c r="AO7336">
        <v>24</v>
      </c>
      <c r="AP7336">
        <v>5</v>
      </c>
      <c r="AQ7336">
        <v>64</v>
      </c>
    </row>
    <row r="7337" spans="1:43" hidden="1" x14ac:dyDescent="0.25">
      <c r="A7337" t="s">
        <v>26406</v>
      </c>
      <c r="B7337" t="s">
        <v>26407</v>
      </c>
      <c r="C7337" s="1" t="str">
        <f t="shared" si="514"/>
        <v>21:0134</v>
      </c>
      <c r="D7337" s="1" t="str">
        <f t="shared" si="515"/>
        <v>21:0078</v>
      </c>
      <c r="E7337" t="s">
        <v>26408</v>
      </c>
      <c r="F7337" t="s">
        <v>26409</v>
      </c>
      <c r="H7337">
        <v>55.620390700000002</v>
      </c>
      <c r="I7337">
        <v>-61.154026899999998</v>
      </c>
      <c r="J7337" s="1" t="str">
        <f t="shared" si="512"/>
        <v>Till</v>
      </c>
      <c r="K7337" s="1" t="str">
        <f t="shared" si="513"/>
        <v>&lt;63 micron</v>
      </c>
      <c r="L7337">
        <v>0.1</v>
      </c>
      <c r="M7337">
        <v>1.1299999999999999</v>
      </c>
      <c r="N7337">
        <v>1</v>
      </c>
      <c r="O7337">
        <v>20</v>
      </c>
      <c r="P7337">
        <v>0.5</v>
      </c>
      <c r="Q7337">
        <v>1</v>
      </c>
      <c r="R7337">
        <v>0.53</v>
      </c>
      <c r="S7337">
        <v>0.25</v>
      </c>
      <c r="T7337">
        <v>6</v>
      </c>
      <c r="U7337">
        <v>17</v>
      </c>
      <c r="V7337">
        <v>13</v>
      </c>
      <c r="W7337">
        <v>2.2799999999999998</v>
      </c>
      <c r="X7337">
        <v>10</v>
      </c>
      <c r="Y7337">
        <v>0.5</v>
      </c>
      <c r="Z7337">
        <v>0.06</v>
      </c>
      <c r="AA7337">
        <v>90</v>
      </c>
      <c r="AB7337">
        <v>0.34</v>
      </c>
      <c r="AC7337">
        <v>225</v>
      </c>
      <c r="AD7337">
        <v>3</v>
      </c>
      <c r="AE7337">
        <v>0.03</v>
      </c>
      <c r="AF7337">
        <v>11</v>
      </c>
      <c r="AG7337">
        <v>1540</v>
      </c>
      <c r="AH7337">
        <v>28</v>
      </c>
      <c r="AI7337">
        <v>1</v>
      </c>
      <c r="AJ7337">
        <v>3</v>
      </c>
      <c r="AK7337">
        <v>10</v>
      </c>
      <c r="AL7337">
        <v>7.0000000000000007E-2</v>
      </c>
      <c r="AM7337">
        <v>5</v>
      </c>
      <c r="AN7337">
        <v>5</v>
      </c>
      <c r="AO7337">
        <v>29</v>
      </c>
      <c r="AP7337">
        <v>5</v>
      </c>
      <c r="AQ7337">
        <v>66</v>
      </c>
    </row>
    <row r="7338" spans="1:43" hidden="1" x14ac:dyDescent="0.25">
      <c r="A7338" t="s">
        <v>26410</v>
      </c>
      <c r="B7338" t="s">
        <v>26411</v>
      </c>
      <c r="C7338" s="1" t="str">
        <f t="shared" si="514"/>
        <v>21:0134</v>
      </c>
      <c r="D7338" s="1" t="str">
        <f t="shared" si="515"/>
        <v>21:0078</v>
      </c>
      <c r="E7338" t="s">
        <v>26412</v>
      </c>
      <c r="F7338" t="s">
        <v>26413</v>
      </c>
      <c r="H7338">
        <v>55.620700900000003</v>
      </c>
      <c r="I7338">
        <v>-61.1448009</v>
      </c>
      <c r="J7338" s="1" t="str">
        <f t="shared" si="512"/>
        <v>Till</v>
      </c>
      <c r="K7338" s="1" t="str">
        <f t="shared" si="513"/>
        <v>&lt;63 micron</v>
      </c>
      <c r="L7338">
        <v>0.1</v>
      </c>
      <c r="M7338">
        <v>0.87</v>
      </c>
      <c r="N7338">
        <v>1</v>
      </c>
      <c r="O7338">
        <v>10</v>
      </c>
      <c r="P7338">
        <v>0.5</v>
      </c>
      <c r="Q7338">
        <v>1</v>
      </c>
      <c r="R7338">
        <v>0.48</v>
      </c>
      <c r="S7338">
        <v>0.25</v>
      </c>
      <c r="T7338">
        <v>5</v>
      </c>
      <c r="U7338">
        <v>13</v>
      </c>
      <c r="V7338">
        <v>8</v>
      </c>
      <c r="W7338">
        <v>1.85</v>
      </c>
      <c r="X7338">
        <v>10</v>
      </c>
      <c r="Y7338">
        <v>0.5</v>
      </c>
      <c r="Z7338">
        <v>0.04</v>
      </c>
      <c r="AA7338">
        <v>70</v>
      </c>
      <c r="AB7338">
        <v>0.28000000000000003</v>
      </c>
      <c r="AC7338">
        <v>180</v>
      </c>
      <c r="AD7338">
        <v>0.5</v>
      </c>
      <c r="AE7338">
        <v>0.03</v>
      </c>
      <c r="AF7338">
        <v>9</v>
      </c>
      <c r="AG7338">
        <v>1340</v>
      </c>
      <c r="AH7338">
        <v>14</v>
      </c>
      <c r="AI7338">
        <v>1</v>
      </c>
      <c r="AJ7338">
        <v>2</v>
      </c>
      <c r="AK7338">
        <v>9</v>
      </c>
      <c r="AL7338">
        <v>0.06</v>
      </c>
      <c r="AM7338">
        <v>5</v>
      </c>
      <c r="AN7338">
        <v>5</v>
      </c>
      <c r="AO7338">
        <v>27</v>
      </c>
      <c r="AP7338">
        <v>5</v>
      </c>
      <c r="AQ7338">
        <v>44</v>
      </c>
    </row>
    <row r="7339" spans="1:43" hidden="1" x14ac:dyDescent="0.25">
      <c r="A7339" t="s">
        <v>26414</v>
      </c>
      <c r="B7339" t="s">
        <v>26415</v>
      </c>
      <c r="C7339" s="1" t="str">
        <f t="shared" si="514"/>
        <v>21:0134</v>
      </c>
      <c r="D7339" s="1" t="str">
        <f t="shared" si="515"/>
        <v>21:0078</v>
      </c>
      <c r="E7339" t="s">
        <v>26416</v>
      </c>
      <c r="F7339" t="s">
        <v>26417</v>
      </c>
      <c r="H7339">
        <v>55.624014299999999</v>
      </c>
      <c r="I7339">
        <v>-61.151156399999998</v>
      </c>
      <c r="J7339" s="1" t="str">
        <f t="shared" si="512"/>
        <v>Till</v>
      </c>
      <c r="K7339" s="1" t="str">
        <f t="shared" si="513"/>
        <v>&lt;63 micron</v>
      </c>
      <c r="L7339">
        <v>0.1</v>
      </c>
      <c r="M7339">
        <v>1.0900000000000001</v>
      </c>
      <c r="N7339">
        <v>4</v>
      </c>
      <c r="O7339">
        <v>10</v>
      </c>
      <c r="P7339">
        <v>0.5</v>
      </c>
      <c r="Q7339">
        <v>1</v>
      </c>
      <c r="R7339">
        <v>0.44</v>
      </c>
      <c r="S7339">
        <v>0.25</v>
      </c>
      <c r="T7339">
        <v>6</v>
      </c>
      <c r="U7339">
        <v>16</v>
      </c>
      <c r="V7339">
        <v>13</v>
      </c>
      <c r="W7339">
        <v>2.04</v>
      </c>
      <c r="X7339">
        <v>10</v>
      </c>
      <c r="Y7339">
        <v>0.5</v>
      </c>
      <c r="Z7339">
        <v>0.03</v>
      </c>
      <c r="AA7339">
        <v>90</v>
      </c>
      <c r="AB7339">
        <v>0.32</v>
      </c>
      <c r="AC7339">
        <v>180</v>
      </c>
      <c r="AD7339">
        <v>1</v>
      </c>
      <c r="AE7339">
        <v>0.03</v>
      </c>
      <c r="AF7339">
        <v>10</v>
      </c>
      <c r="AG7339">
        <v>1210</v>
      </c>
      <c r="AH7339">
        <v>12</v>
      </c>
      <c r="AI7339">
        <v>1</v>
      </c>
      <c r="AJ7339">
        <v>2</v>
      </c>
      <c r="AK7339">
        <v>9</v>
      </c>
      <c r="AL7339">
        <v>0.08</v>
      </c>
      <c r="AM7339">
        <v>5</v>
      </c>
      <c r="AN7339">
        <v>5</v>
      </c>
      <c r="AO7339">
        <v>30</v>
      </c>
      <c r="AP7339">
        <v>5</v>
      </c>
      <c r="AQ7339">
        <v>36</v>
      </c>
    </row>
    <row r="7340" spans="1:43" hidden="1" x14ac:dyDescent="0.25">
      <c r="A7340" t="s">
        <v>26418</v>
      </c>
      <c r="B7340" t="s">
        <v>26419</v>
      </c>
      <c r="C7340" s="1" t="str">
        <f t="shared" si="514"/>
        <v>21:0134</v>
      </c>
      <c r="D7340" s="1" t="str">
        <f t="shared" si="515"/>
        <v>21:0078</v>
      </c>
      <c r="E7340" t="s">
        <v>26420</v>
      </c>
      <c r="F7340" t="s">
        <v>26421</v>
      </c>
      <c r="H7340">
        <v>55.615642200000003</v>
      </c>
      <c r="I7340">
        <v>-61.197283800000001</v>
      </c>
      <c r="J7340" s="1" t="str">
        <f t="shared" si="512"/>
        <v>Till</v>
      </c>
      <c r="K7340" s="1" t="str">
        <f t="shared" si="513"/>
        <v>&lt;63 micron</v>
      </c>
      <c r="L7340">
        <v>0.1</v>
      </c>
      <c r="M7340">
        <v>1.05</v>
      </c>
      <c r="N7340">
        <v>1</v>
      </c>
      <c r="O7340">
        <v>20</v>
      </c>
      <c r="P7340">
        <v>0.5</v>
      </c>
      <c r="Q7340">
        <v>1</v>
      </c>
      <c r="R7340">
        <v>0.54</v>
      </c>
      <c r="S7340">
        <v>0.25</v>
      </c>
      <c r="T7340">
        <v>4</v>
      </c>
      <c r="U7340">
        <v>16</v>
      </c>
      <c r="V7340">
        <v>10</v>
      </c>
      <c r="W7340">
        <v>2</v>
      </c>
      <c r="X7340">
        <v>10</v>
      </c>
      <c r="Y7340">
        <v>0.5</v>
      </c>
      <c r="Z7340">
        <v>0.03</v>
      </c>
      <c r="AA7340">
        <v>70</v>
      </c>
      <c r="AB7340">
        <v>0.31</v>
      </c>
      <c r="AC7340">
        <v>175</v>
      </c>
      <c r="AD7340">
        <v>1</v>
      </c>
      <c r="AE7340">
        <v>0.03</v>
      </c>
      <c r="AF7340">
        <v>9</v>
      </c>
      <c r="AG7340">
        <v>1680</v>
      </c>
      <c r="AH7340">
        <v>8</v>
      </c>
      <c r="AI7340">
        <v>1</v>
      </c>
      <c r="AJ7340">
        <v>2</v>
      </c>
      <c r="AK7340">
        <v>10</v>
      </c>
      <c r="AL7340">
        <v>7.0000000000000007E-2</v>
      </c>
      <c r="AM7340">
        <v>5</v>
      </c>
      <c r="AN7340">
        <v>5</v>
      </c>
      <c r="AO7340">
        <v>31</v>
      </c>
      <c r="AP7340">
        <v>5</v>
      </c>
      <c r="AQ7340">
        <v>30</v>
      </c>
    </row>
    <row r="7341" spans="1:43" hidden="1" x14ac:dyDescent="0.25">
      <c r="A7341" t="s">
        <v>26422</v>
      </c>
      <c r="B7341" t="s">
        <v>26423</v>
      </c>
      <c r="C7341" s="1" t="str">
        <f t="shared" si="514"/>
        <v>21:0134</v>
      </c>
      <c r="D7341" s="1" t="str">
        <f t="shared" si="515"/>
        <v>21:0078</v>
      </c>
      <c r="E7341" t="s">
        <v>26424</v>
      </c>
      <c r="F7341" t="s">
        <v>26425</v>
      </c>
      <c r="H7341">
        <v>55.227923199999999</v>
      </c>
      <c r="I7341">
        <v>-66.123324299999993</v>
      </c>
      <c r="J7341" s="1" t="str">
        <f t="shared" si="512"/>
        <v>Till</v>
      </c>
      <c r="K7341" s="1" t="str">
        <f t="shared" si="513"/>
        <v>&lt;63 micron</v>
      </c>
      <c r="L7341">
        <v>0.1</v>
      </c>
      <c r="M7341">
        <v>2.92</v>
      </c>
      <c r="N7341">
        <v>1</v>
      </c>
      <c r="O7341">
        <v>10</v>
      </c>
      <c r="P7341">
        <v>0.25</v>
      </c>
      <c r="Q7341">
        <v>1</v>
      </c>
      <c r="R7341">
        <v>0.18</v>
      </c>
      <c r="S7341">
        <v>0.25</v>
      </c>
      <c r="T7341">
        <v>33</v>
      </c>
      <c r="U7341">
        <v>407</v>
      </c>
      <c r="V7341">
        <v>333</v>
      </c>
      <c r="W7341">
        <v>10.8</v>
      </c>
      <c r="X7341">
        <v>5</v>
      </c>
      <c r="Y7341">
        <v>0.5</v>
      </c>
      <c r="Z7341">
        <v>0.02</v>
      </c>
      <c r="AA7341">
        <v>10</v>
      </c>
      <c r="AB7341">
        <v>2.0499999999999998</v>
      </c>
      <c r="AC7341">
        <v>565</v>
      </c>
      <c r="AD7341">
        <v>3</v>
      </c>
      <c r="AE7341">
        <v>5.0000000000000001E-3</v>
      </c>
      <c r="AF7341">
        <v>188</v>
      </c>
      <c r="AG7341">
        <v>330</v>
      </c>
      <c r="AH7341">
        <v>2</v>
      </c>
      <c r="AI7341">
        <v>1</v>
      </c>
      <c r="AJ7341">
        <v>9</v>
      </c>
      <c r="AK7341">
        <v>6</v>
      </c>
      <c r="AL7341">
        <v>0.17</v>
      </c>
      <c r="AM7341">
        <v>5</v>
      </c>
      <c r="AN7341">
        <v>5</v>
      </c>
      <c r="AO7341">
        <v>123</v>
      </c>
      <c r="AP7341">
        <v>30</v>
      </c>
      <c r="AQ7341">
        <v>76</v>
      </c>
    </row>
    <row r="7342" spans="1:43" hidden="1" x14ac:dyDescent="0.25">
      <c r="A7342" t="s">
        <v>26426</v>
      </c>
      <c r="B7342" t="s">
        <v>26427</v>
      </c>
      <c r="C7342" s="1" t="str">
        <f t="shared" si="514"/>
        <v>21:0134</v>
      </c>
      <c r="D7342" s="1" t="str">
        <f t="shared" si="515"/>
        <v>21:0078</v>
      </c>
      <c r="E7342" t="s">
        <v>26428</v>
      </c>
      <c r="F7342" t="s">
        <v>26429</v>
      </c>
      <c r="H7342">
        <v>55.227425500000003</v>
      </c>
      <c r="I7342">
        <v>-66.125090599999993</v>
      </c>
      <c r="J7342" s="1" t="str">
        <f t="shared" si="512"/>
        <v>Till</v>
      </c>
      <c r="K7342" s="1" t="str">
        <f t="shared" si="513"/>
        <v>&lt;63 micron</v>
      </c>
      <c r="L7342">
        <v>0.1</v>
      </c>
      <c r="M7342">
        <v>3.12</v>
      </c>
      <c r="N7342">
        <v>1</v>
      </c>
      <c r="O7342">
        <v>70</v>
      </c>
      <c r="P7342">
        <v>0.25</v>
      </c>
      <c r="Q7342">
        <v>1</v>
      </c>
      <c r="R7342">
        <v>0.17</v>
      </c>
      <c r="S7342">
        <v>0.25</v>
      </c>
      <c r="T7342">
        <v>28</v>
      </c>
      <c r="U7342">
        <v>333</v>
      </c>
      <c r="V7342">
        <v>602</v>
      </c>
      <c r="W7342">
        <v>13.8</v>
      </c>
      <c r="X7342">
        <v>5</v>
      </c>
      <c r="Y7342">
        <v>1</v>
      </c>
      <c r="Z7342">
        <v>0.37</v>
      </c>
      <c r="AA7342">
        <v>10</v>
      </c>
      <c r="AB7342">
        <v>1.65</v>
      </c>
      <c r="AC7342">
        <v>920</v>
      </c>
      <c r="AD7342">
        <v>5</v>
      </c>
      <c r="AE7342">
        <v>5.0000000000000001E-3</v>
      </c>
      <c r="AF7342">
        <v>200</v>
      </c>
      <c r="AG7342">
        <v>210</v>
      </c>
      <c r="AH7342">
        <v>1</v>
      </c>
      <c r="AI7342">
        <v>2</v>
      </c>
      <c r="AJ7342">
        <v>9</v>
      </c>
      <c r="AK7342">
        <v>8</v>
      </c>
      <c r="AL7342">
        <v>0.22</v>
      </c>
      <c r="AM7342">
        <v>5</v>
      </c>
      <c r="AN7342">
        <v>5</v>
      </c>
      <c r="AO7342">
        <v>138</v>
      </c>
      <c r="AP7342">
        <v>40</v>
      </c>
      <c r="AQ7342">
        <v>66</v>
      </c>
    </row>
    <row r="7343" spans="1:43" hidden="1" x14ac:dyDescent="0.25">
      <c r="A7343" t="s">
        <v>26430</v>
      </c>
      <c r="B7343" t="s">
        <v>26431</v>
      </c>
      <c r="C7343" s="1" t="str">
        <f t="shared" si="514"/>
        <v>21:0134</v>
      </c>
      <c r="D7343" s="1" t="str">
        <f t="shared" si="515"/>
        <v>21:0078</v>
      </c>
      <c r="E7343" t="s">
        <v>26432</v>
      </c>
      <c r="F7343" t="s">
        <v>26433</v>
      </c>
      <c r="H7343">
        <v>55.226735400000003</v>
      </c>
      <c r="I7343">
        <v>-66.126320199999995</v>
      </c>
      <c r="J7343" s="1" t="str">
        <f t="shared" si="512"/>
        <v>Till</v>
      </c>
      <c r="K7343" s="1" t="str">
        <f t="shared" si="513"/>
        <v>&lt;63 micron</v>
      </c>
      <c r="L7343">
        <v>0.1</v>
      </c>
      <c r="M7343">
        <v>3.18</v>
      </c>
      <c r="N7343">
        <v>1</v>
      </c>
      <c r="O7343">
        <v>20</v>
      </c>
      <c r="P7343">
        <v>0.25</v>
      </c>
      <c r="Q7343">
        <v>1</v>
      </c>
      <c r="R7343">
        <v>0.24</v>
      </c>
      <c r="S7343">
        <v>0.25</v>
      </c>
      <c r="T7343">
        <v>33</v>
      </c>
      <c r="U7343">
        <v>397</v>
      </c>
      <c r="V7343">
        <v>345</v>
      </c>
      <c r="W7343">
        <v>10.75</v>
      </c>
      <c r="X7343">
        <v>5</v>
      </c>
      <c r="Y7343">
        <v>0.5</v>
      </c>
      <c r="Z7343">
        <v>0.05</v>
      </c>
      <c r="AA7343">
        <v>20</v>
      </c>
      <c r="AB7343">
        <v>2.11</v>
      </c>
      <c r="AC7343">
        <v>715</v>
      </c>
      <c r="AD7343">
        <v>2</v>
      </c>
      <c r="AE7343">
        <v>5.0000000000000001E-3</v>
      </c>
      <c r="AF7343">
        <v>228</v>
      </c>
      <c r="AG7343">
        <v>340</v>
      </c>
      <c r="AH7343">
        <v>4</v>
      </c>
      <c r="AI7343">
        <v>1</v>
      </c>
      <c r="AJ7343">
        <v>12</v>
      </c>
      <c r="AK7343">
        <v>7</v>
      </c>
      <c r="AL7343">
        <v>0.21</v>
      </c>
      <c r="AM7343">
        <v>5</v>
      </c>
      <c r="AN7343">
        <v>5</v>
      </c>
      <c r="AO7343">
        <v>124</v>
      </c>
      <c r="AP7343">
        <v>40</v>
      </c>
      <c r="AQ7343">
        <v>102</v>
      </c>
    </row>
    <row r="7344" spans="1:43" hidden="1" x14ac:dyDescent="0.25">
      <c r="A7344" t="s">
        <v>26434</v>
      </c>
      <c r="B7344" t="s">
        <v>26435</v>
      </c>
      <c r="C7344" s="1" t="str">
        <f t="shared" si="514"/>
        <v>21:0134</v>
      </c>
      <c r="D7344" s="1" t="str">
        <f t="shared" si="515"/>
        <v>21:0078</v>
      </c>
      <c r="E7344" t="s">
        <v>26436</v>
      </c>
      <c r="F7344" t="s">
        <v>26437</v>
      </c>
      <c r="H7344">
        <v>55.2257344</v>
      </c>
      <c r="I7344">
        <v>-66.129617100000004</v>
      </c>
      <c r="J7344" s="1" t="str">
        <f t="shared" si="512"/>
        <v>Till</v>
      </c>
      <c r="K7344" s="1" t="str">
        <f t="shared" si="513"/>
        <v>&lt;63 micron</v>
      </c>
      <c r="L7344">
        <v>0.1</v>
      </c>
      <c r="M7344">
        <v>2.67</v>
      </c>
      <c r="N7344">
        <v>1</v>
      </c>
      <c r="O7344">
        <v>10</v>
      </c>
      <c r="P7344">
        <v>0.25</v>
      </c>
      <c r="Q7344">
        <v>1</v>
      </c>
      <c r="R7344">
        <v>0.38</v>
      </c>
      <c r="S7344">
        <v>0.25</v>
      </c>
      <c r="T7344">
        <v>33</v>
      </c>
      <c r="U7344">
        <v>279</v>
      </c>
      <c r="V7344">
        <v>119</v>
      </c>
      <c r="W7344">
        <v>7.31</v>
      </c>
      <c r="X7344">
        <v>5</v>
      </c>
      <c r="Y7344">
        <v>0.5</v>
      </c>
      <c r="Z7344">
        <v>0.02</v>
      </c>
      <c r="AA7344">
        <v>10</v>
      </c>
      <c r="AB7344">
        <v>2.08</v>
      </c>
      <c r="AC7344">
        <v>790</v>
      </c>
      <c r="AD7344">
        <v>1</v>
      </c>
      <c r="AE7344">
        <v>0.01</v>
      </c>
      <c r="AF7344">
        <v>141</v>
      </c>
      <c r="AG7344">
        <v>190</v>
      </c>
      <c r="AH7344">
        <v>2</v>
      </c>
      <c r="AI7344">
        <v>1</v>
      </c>
      <c r="AJ7344">
        <v>9</v>
      </c>
      <c r="AK7344">
        <v>9</v>
      </c>
      <c r="AL7344">
        <v>0.23</v>
      </c>
      <c r="AM7344">
        <v>5</v>
      </c>
      <c r="AN7344">
        <v>5</v>
      </c>
      <c r="AO7344">
        <v>112</v>
      </c>
      <c r="AP7344">
        <v>30</v>
      </c>
      <c r="AQ7344">
        <v>80</v>
      </c>
    </row>
    <row r="7345" spans="1:43" hidden="1" x14ac:dyDescent="0.25">
      <c r="A7345" t="s">
        <v>26438</v>
      </c>
      <c r="B7345" t="s">
        <v>26439</v>
      </c>
      <c r="C7345" s="1" t="str">
        <f t="shared" si="514"/>
        <v>21:0134</v>
      </c>
      <c r="D7345" s="1" t="str">
        <f t="shared" si="515"/>
        <v>21:0078</v>
      </c>
      <c r="E7345" t="s">
        <v>26440</v>
      </c>
      <c r="F7345" t="s">
        <v>26441</v>
      </c>
      <c r="H7345">
        <v>55.223982100000001</v>
      </c>
      <c r="I7345">
        <v>-66.131552200000002</v>
      </c>
      <c r="J7345" s="1" t="str">
        <f t="shared" si="512"/>
        <v>Till</v>
      </c>
      <c r="K7345" s="1" t="str">
        <f t="shared" si="513"/>
        <v>&lt;63 micron</v>
      </c>
      <c r="L7345">
        <v>0.1</v>
      </c>
      <c r="M7345">
        <v>3.15</v>
      </c>
      <c r="N7345">
        <v>2</v>
      </c>
      <c r="O7345">
        <v>10</v>
      </c>
      <c r="P7345">
        <v>0.25</v>
      </c>
      <c r="Q7345">
        <v>1</v>
      </c>
      <c r="R7345">
        <v>0.28000000000000003</v>
      </c>
      <c r="S7345">
        <v>0.25</v>
      </c>
      <c r="T7345">
        <v>26</v>
      </c>
      <c r="U7345">
        <v>389</v>
      </c>
      <c r="V7345">
        <v>159</v>
      </c>
      <c r="W7345">
        <v>9.2799999999999994</v>
      </c>
      <c r="X7345">
        <v>5</v>
      </c>
      <c r="Y7345">
        <v>0.5</v>
      </c>
      <c r="Z7345">
        <v>0.02</v>
      </c>
      <c r="AA7345">
        <v>10</v>
      </c>
      <c r="AB7345">
        <v>2.25</v>
      </c>
      <c r="AC7345">
        <v>665</v>
      </c>
      <c r="AD7345">
        <v>1</v>
      </c>
      <c r="AE7345">
        <v>5.0000000000000001E-3</v>
      </c>
      <c r="AF7345">
        <v>126</v>
      </c>
      <c r="AG7345">
        <v>270</v>
      </c>
      <c r="AH7345">
        <v>1</v>
      </c>
      <c r="AI7345">
        <v>1</v>
      </c>
      <c r="AJ7345">
        <v>10</v>
      </c>
      <c r="AK7345">
        <v>8</v>
      </c>
      <c r="AL7345">
        <v>0.19</v>
      </c>
      <c r="AM7345">
        <v>5</v>
      </c>
      <c r="AN7345">
        <v>5</v>
      </c>
      <c r="AO7345">
        <v>120</v>
      </c>
      <c r="AP7345">
        <v>30</v>
      </c>
      <c r="AQ7345">
        <v>96</v>
      </c>
    </row>
    <row r="7346" spans="1:43" hidden="1" x14ac:dyDescent="0.25">
      <c r="A7346" t="s">
        <v>26442</v>
      </c>
      <c r="B7346" t="s">
        <v>26443</v>
      </c>
      <c r="C7346" s="1" t="str">
        <f t="shared" si="514"/>
        <v>21:0134</v>
      </c>
      <c r="D7346" s="1" t="str">
        <f t="shared" si="515"/>
        <v>21:0078</v>
      </c>
      <c r="E7346" t="s">
        <v>26444</v>
      </c>
      <c r="F7346" t="s">
        <v>26445</v>
      </c>
      <c r="H7346">
        <v>53.610621799999997</v>
      </c>
      <c r="I7346">
        <v>-60.668292899999997</v>
      </c>
      <c r="J7346" s="1" t="str">
        <f t="shared" si="512"/>
        <v>Till</v>
      </c>
      <c r="K7346" s="1" t="str">
        <f t="shared" si="513"/>
        <v>&lt;63 micron</v>
      </c>
      <c r="L7346">
        <v>0.1</v>
      </c>
      <c r="M7346">
        <v>0.71</v>
      </c>
      <c r="N7346">
        <v>1</v>
      </c>
      <c r="O7346">
        <v>40</v>
      </c>
      <c r="P7346">
        <v>0.25</v>
      </c>
      <c r="Q7346">
        <v>1</v>
      </c>
      <c r="R7346">
        <v>0.78</v>
      </c>
      <c r="S7346">
        <v>0.25</v>
      </c>
      <c r="T7346">
        <v>3</v>
      </c>
      <c r="U7346">
        <v>20</v>
      </c>
      <c r="V7346">
        <v>17</v>
      </c>
      <c r="W7346">
        <v>1.77</v>
      </c>
      <c r="X7346">
        <v>10</v>
      </c>
      <c r="Y7346">
        <v>0.5</v>
      </c>
      <c r="Z7346">
        <v>0.11</v>
      </c>
      <c r="AA7346">
        <v>50</v>
      </c>
      <c r="AB7346">
        <v>0.28000000000000003</v>
      </c>
      <c r="AC7346">
        <v>225</v>
      </c>
      <c r="AD7346">
        <v>0.5</v>
      </c>
      <c r="AE7346">
        <v>0.04</v>
      </c>
      <c r="AF7346">
        <v>7</v>
      </c>
      <c r="AG7346">
        <v>1550</v>
      </c>
      <c r="AH7346">
        <v>1</v>
      </c>
      <c r="AI7346">
        <v>2</v>
      </c>
      <c r="AJ7346">
        <v>4</v>
      </c>
      <c r="AK7346">
        <v>27</v>
      </c>
      <c r="AL7346">
        <v>0.08</v>
      </c>
      <c r="AM7346">
        <v>5</v>
      </c>
      <c r="AN7346">
        <v>5</v>
      </c>
      <c r="AO7346">
        <v>39</v>
      </c>
      <c r="AP7346">
        <v>5</v>
      </c>
      <c r="AQ7346">
        <v>16</v>
      </c>
    </row>
    <row r="7347" spans="1:43" hidden="1" x14ac:dyDescent="0.25">
      <c r="A7347" t="s">
        <v>26446</v>
      </c>
      <c r="B7347" t="s">
        <v>26447</v>
      </c>
      <c r="C7347" s="1" t="str">
        <f t="shared" si="514"/>
        <v>21:0134</v>
      </c>
      <c r="D7347" s="1" t="str">
        <f t="shared" si="515"/>
        <v>21:0078</v>
      </c>
      <c r="E7347" t="s">
        <v>26448</v>
      </c>
      <c r="F7347" t="s">
        <v>26449</v>
      </c>
      <c r="H7347">
        <v>55.225259600000001</v>
      </c>
      <c r="I7347">
        <v>-66.136178999999998</v>
      </c>
      <c r="J7347" s="1" t="str">
        <f t="shared" si="512"/>
        <v>Till</v>
      </c>
      <c r="K7347" s="1" t="str">
        <f t="shared" si="513"/>
        <v>&lt;63 micron</v>
      </c>
      <c r="L7347">
        <v>0.1</v>
      </c>
      <c r="M7347">
        <v>3.64</v>
      </c>
      <c r="N7347">
        <v>24</v>
      </c>
      <c r="O7347">
        <v>20</v>
      </c>
      <c r="P7347">
        <v>0.25</v>
      </c>
      <c r="Q7347">
        <v>1</v>
      </c>
      <c r="R7347">
        <v>0.21</v>
      </c>
      <c r="S7347">
        <v>0.25</v>
      </c>
      <c r="T7347">
        <v>19</v>
      </c>
      <c r="U7347">
        <v>466</v>
      </c>
      <c r="V7347">
        <v>196</v>
      </c>
      <c r="W7347">
        <v>12.65</v>
      </c>
      <c r="X7347">
        <v>5</v>
      </c>
      <c r="Y7347">
        <v>0.5</v>
      </c>
      <c r="Z7347">
        <v>0.02</v>
      </c>
      <c r="AA7347">
        <v>10</v>
      </c>
      <c r="AB7347">
        <v>2.38</v>
      </c>
      <c r="AC7347">
        <v>535</v>
      </c>
      <c r="AD7347">
        <v>3</v>
      </c>
      <c r="AE7347">
        <v>5.0000000000000001E-3</v>
      </c>
      <c r="AF7347">
        <v>93</v>
      </c>
      <c r="AG7347">
        <v>460</v>
      </c>
      <c r="AH7347">
        <v>8</v>
      </c>
      <c r="AI7347">
        <v>1</v>
      </c>
      <c r="AJ7347">
        <v>10</v>
      </c>
      <c r="AK7347">
        <v>7</v>
      </c>
      <c r="AL7347">
        <v>0.2</v>
      </c>
      <c r="AM7347">
        <v>5</v>
      </c>
      <c r="AN7347">
        <v>5</v>
      </c>
      <c r="AO7347">
        <v>142</v>
      </c>
      <c r="AP7347">
        <v>40</v>
      </c>
      <c r="AQ7347">
        <v>108</v>
      </c>
    </row>
    <row r="7348" spans="1:43" hidden="1" x14ac:dyDescent="0.25">
      <c r="A7348" t="s">
        <v>26450</v>
      </c>
      <c r="B7348" t="s">
        <v>26451</v>
      </c>
      <c r="C7348" s="1" t="str">
        <f t="shared" si="514"/>
        <v>21:0134</v>
      </c>
      <c r="D7348" s="1" t="str">
        <f t="shared" si="515"/>
        <v>21:0078</v>
      </c>
      <c r="E7348" t="s">
        <v>26452</v>
      </c>
      <c r="F7348" t="s">
        <v>26453</v>
      </c>
      <c r="H7348">
        <v>55.226603300000001</v>
      </c>
      <c r="I7348">
        <v>-66.143632699999998</v>
      </c>
      <c r="J7348" s="1" t="str">
        <f t="shared" si="512"/>
        <v>Till</v>
      </c>
      <c r="K7348" s="1" t="str">
        <f t="shared" si="513"/>
        <v>&lt;63 micron</v>
      </c>
      <c r="L7348">
        <v>0.1</v>
      </c>
      <c r="M7348">
        <v>3.74</v>
      </c>
      <c r="N7348">
        <v>1</v>
      </c>
      <c r="O7348">
        <v>20</v>
      </c>
      <c r="P7348">
        <v>0.25</v>
      </c>
      <c r="Q7348">
        <v>1</v>
      </c>
      <c r="R7348">
        <v>0.49</v>
      </c>
      <c r="S7348">
        <v>0.5</v>
      </c>
      <c r="T7348">
        <v>53</v>
      </c>
      <c r="U7348">
        <v>321</v>
      </c>
      <c r="V7348">
        <v>188</v>
      </c>
      <c r="W7348">
        <v>8.31</v>
      </c>
      <c r="X7348">
        <v>5</v>
      </c>
      <c r="Y7348">
        <v>0.5</v>
      </c>
      <c r="Z7348">
        <v>0.02</v>
      </c>
      <c r="AA7348">
        <v>10</v>
      </c>
      <c r="AB7348">
        <v>2.2200000000000002</v>
      </c>
      <c r="AC7348">
        <v>950</v>
      </c>
      <c r="AD7348">
        <v>0.5</v>
      </c>
      <c r="AE7348">
        <v>0.01</v>
      </c>
      <c r="AF7348">
        <v>169</v>
      </c>
      <c r="AG7348">
        <v>270</v>
      </c>
      <c r="AH7348">
        <v>2</v>
      </c>
      <c r="AI7348">
        <v>1</v>
      </c>
      <c r="AJ7348">
        <v>11</v>
      </c>
      <c r="AK7348">
        <v>12</v>
      </c>
      <c r="AL7348">
        <v>0.25</v>
      </c>
      <c r="AM7348">
        <v>5</v>
      </c>
      <c r="AN7348">
        <v>5</v>
      </c>
      <c r="AO7348">
        <v>119</v>
      </c>
      <c r="AP7348">
        <v>30</v>
      </c>
      <c r="AQ7348">
        <v>108</v>
      </c>
    </row>
    <row r="7349" spans="1:43" hidden="1" x14ac:dyDescent="0.25">
      <c r="A7349" t="s">
        <v>26454</v>
      </c>
      <c r="B7349" t="s">
        <v>26455</v>
      </c>
      <c r="C7349" s="1" t="str">
        <f t="shared" si="514"/>
        <v>21:0134</v>
      </c>
      <c r="D7349" s="1" t="str">
        <f t="shared" si="515"/>
        <v>21:0078</v>
      </c>
      <c r="E7349" t="s">
        <v>26456</v>
      </c>
      <c r="F7349" t="s">
        <v>26457</v>
      </c>
      <c r="H7349">
        <v>55.229801899999998</v>
      </c>
      <c r="I7349">
        <v>-66.149695800000003</v>
      </c>
      <c r="J7349" s="1" t="str">
        <f t="shared" si="512"/>
        <v>Till</v>
      </c>
      <c r="K7349" s="1" t="str">
        <f t="shared" si="513"/>
        <v>&lt;63 micron</v>
      </c>
      <c r="L7349">
        <v>0.1</v>
      </c>
      <c r="M7349">
        <v>3.53</v>
      </c>
      <c r="N7349">
        <v>4</v>
      </c>
      <c r="O7349">
        <v>10</v>
      </c>
      <c r="P7349">
        <v>0.25</v>
      </c>
      <c r="Q7349">
        <v>1</v>
      </c>
      <c r="R7349">
        <v>0.3</v>
      </c>
      <c r="S7349">
        <v>0.25</v>
      </c>
      <c r="T7349">
        <v>29</v>
      </c>
      <c r="U7349">
        <v>427</v>
      </c>
      <c r="V7349">
        <v>231</v>
      </c>
      <c r="W7349">
        <v>9.16</v>
      </c>
      <c r="X7349">
        <v>5</v>
      </c>
      <c r="Y7349">
        <v>0.5</v>
      </c>
      <c r="Z7349">
        <v>0.03</v>
      </c>
      <c r="AA7349">
        <v>10</v>
      </c>
      <c r="AB7349">
        <v>2.36</v>
      </c>
      <c r="AC7349">
        <v>615</v>
      </c>
      <c r="AD7349">
        <v>0.5</v>
      </c>
      <c r="AE7349">
        <v>5.0000000000000001E-3</v>
      </c>
      <c r="AF7349">
        <v>140</v>
      </c>
      <c r="AG7349">
        <v>280</v>
      </c>
      <c r="AH7349">
        <v>2</v>
      </c>
      <c r="AI7349">
        <v>2</v>
      </c>
      <c r="AJ7349">
        <v>11</v>
      </c>
      <c r="AK7349">
        <v>9</v>
      </c>
      <c r="AL7349">
        <v>0.18</v>
      </c>
      <c r="AM7349">
        <v>5</v>
      </c>
      <c r="AN7349">
        <v>5</v>
      </c>
      <c r="AO7349">
        <v>129</v>
      </c>
      <c r="AP7349">
        <v>30</v>
      </c>
      <c r="AQ7349">
        <v>94</v>
      </c>
    </row>
    <row r="7350" spans="1:43" hidden="1" x14ac:dyDescent="0.25">
      <c r="A7350" t="s">
        <v>26458</v>
      </c>
      <c r="B7350" t="s">
        <v>26459</v>
      </c>
      <c r="C7350" s="1" t="str">
        <f t="shared" si="514"/>
        <v>21:0134</v>
      </c>
      <c r="D7350" s="1" t="str">
        <f t="shared" si="515"/>
        <v>21:0078</v>
      </c>
      <c r="E7350" t="s">
        <v>26460</v>
      </c>
      <c r="F7350" t="s">
        <v>26461</v>
      </c>
      <c r="H7350">
        <v>55.233510899999999</v>
      </c>
      <c r="I7350">
        <v>-66.150688900000006</v>
      </c>
      <c r="J7350" s="1" t="str">
        <f t="shared" si="512"/>
        <v>Till</v>
      </c>
      <c r="K7350" s="1" t="str">
        <f t="shared" si="513"/>
        <v>&lt;63 micron</v>
      </c>
      <c r="L7350">
        <v>0.1</v>
      </c>
      <c r="M7350">
        <v>2.97</v>
      </c>
      <c r="N7350">
        <v>6</v>
      </c>
      <c r="O7350">
        <v>20</v>
      </c>
      <c r="P7350">
        <v>0.25</v>
      </c>
      <c r="Q7350">
        <v>1</v>
      </c>
      <c r="R7350">
        <v>0.2</v>
      </c>
      <c r="S7350">
        <v>0.25</v>
      </c>
      <c r="T7350">
        <v>15</v>
      </c>
      <c r="U7350">
        <v>399</v>
      </c>
      <c r="V7350">
        <v>197</v>
      </c>
      <c r="W7350">
        <v>11.8</v>
      </c>
      <c r="X7350">
        <v>5</v>
      </c>
      <c r="Y7350">
        <v>0.5</v>
      </c>
      <c r="Z7350">
        <v>0.08</v>
      </c>
      <c r="AA7350">
        <v>10</v>
      </c>
      <c r="AB7350">
        <v>2.08</v>
      </c>
      <c r="AC7350">
        <v>730</v>
      </c>
      <c r="AD7350">
        <v>5</v>
      </c>
      <c r="AE7350">
        <v>5.0000000000000001E-3</v>
      </c>
      <c r="AF7350">
        <v>85</v>
      </c>
      <c r="AG7350">
        <v>440</v>
      </c>
      <c r="AH7350">
        <v>12</v>
      </c>
      <c r="AI7350">
        <v>2</v>
      </c>
      <c r="AJ7350">
        <v>11</v>
      </c>
      <c r="AK7350">
        <v>6</v>
      </c>
      <c r="AL7350">
        <v>0.15</v>
      </c>
      <c r="AM7350">
        <v>5</v>
      </c>
      <c r="AN7350">
        <v>5</v>
      </c>
      <c r="AO7350">
        <v>132</v>
      </c>
      <c r="AP7350">
        <v>40</v>
      </c>
      <c r="AQ7350">
        <v>86</v>
      </c>
    </row>
    <row r="7351" spans="1:43" hidden="1" x14ac:dyDescent="0.25">
      <c r="A7351" t="s">
        <v>26462</v>
      </c>
      <c r="B7351" t="s">
        <v>26463</v>
      </c>
      <c r="C7351" s="1" t="str">
        <f t="shared" si="514"/>
        <v>21:0134</v>
      </c>
      <c r="D7351" s="1" t="str">
        <f t="shared" si="515"/>
        <v>21:0078</v>
      </c>
      <c r="E7351" t="s">
        <v>26464</v>
      </c>
      <c r="F7351" t="s">
        <v>26465</v>
      </c>
      <c r="H7351">
        <v>55.235784700000004</v>
      </c>
      <c r="I7351">
        <v>-66.149896799999993</v>
      </c>
      <c r="J7351" s="1" t="str">
        <f t="shared" si="512"/>
        <v>Till</v>
      </c>
      <c r="K7351" s="1" t="str">
        <f t="shared" si="513"/>
        <v>&lt;63 micron</v>
      </c>
      <c r="L7351">
        <v>0.1</v>
      </c>
      <c r="M7351">
        <v>4.03</v>
      </c>
      <c r="N7351">
        <v>1</v>
      </c>
      <c r="O7351">
        <v>40</v>
      </c>
      <c r="P7351">
        <v>0.25</v>
      </c>
      <c r="Q7351">
        <v>1</v>
      </c>
      <c r="R7351">
        <v>0.39</v>
      </c>
      <c r="S7351">
        <v>0.25</v>
      </c>
      <c r="T7351">
        <v>35</v>
      </c>
      <c r="U7351">
        <v>377</v>
      </c>
      <c r="V7351">
        <v>231</v>
      </c>
      <c r="W7351">
        <v>8.9499999999999993</v>
      </c>
      <c r="X7351">
        <v>5</v>
      </c>
      <c r="Y7351">
        <v>0.5</v>
      </c>
      <c r="Z7351">
        <v>0.04</v>
      </c>
      <c r="AA7351">
        <v>10</v>
      </c>
      <c r="AB7351">
        <v>2.38</v>
      </c>
      <c r="AC7351">
        <v>695</v>
      </c>
      <c r="AD7351">
        <v>0.5</v>
      </c>
      <c r="AE7351">
        <v>0.01</v>
      </c>
      <c r="AF7351">
        <v>222</v>
      </c>
      <c r="AG7351">
        <v>190</v>
      </c>
      <c r="AH7351">
        <v>1</v>
      </c>
      <c r="AI7351">
        <v>1</v>
      </c>
      <c r="AJ7351">
        <v>13</v>
      </c>
      <c r="AK7351">
        <v>11</v>
      </c>
      <c r="AL7351">
        <v>0.23</v>
      </c>
      <c r="AM7351">
        <v>5</v>
      </c>
      <c r="AN7351">
        <v>5</v>
      </c>
      <c r="AO7351">
        <v>123</v>
      </c>
      <c r="AP7351">
        <v>30</v>
      </c>
      <c r="AQ7351">
        <v>104</v>
      </c>
    </row>
    <row r="7352" spans="1:43" hidden="1" x14ac:dyDescent="0.25">
      <c r="A7352" t="s">
        <v>26466</v>
      </c>
      <c r="B7352" t="s">
        <v>26467</v>
      </c>
      <c r="C7352" s="1" t="str">
        <f t="shared" si="514"/>
        <v>21:0134</v>
      </c>
      <c r="D7352" s="1" t="str">
        <f t="shared" si="515"/>
        <v>21:0078</v>
      </c>
      <c r="E7352" t="s">
        <v>26468</v>
      </c>
      <c r="F7352" t="s">
        <v>26469</v>
      </c>
      <c r="H7352">
        <v>55.2366277</v>
      </c>
      <c r="I7352">
        <v>-66.145588200000006</v>
      </c>
      <c r="J7352" s="1" t="str">
        <f t="shared" si="512"/>
        <v>Till</v>
      </c>
      <c r="K7352" s="1" t="str">
        <f t="shared" si="513"/>
        <v>&lt;63 micron</v>
      </c>
      <c r="L7352">
        <v>0.1</v>
      </c>
      <c r="M7352">
        <v>3.01</v>
      </c>
      <c r="N7352">
        <v>1</v>
      </c>
      <c r="O7352">
        <v>20</v>
      </c>
      <c r="P7352">
        <v>0.25</v>
      </c>
      <c r="Q7352">
        <v>1</v>
      </c>
      <c r="R7352">
        <v>0.27</v>
      </c>
      <c r="S7352">
        <v>0.25</v>
      </c>
      <c r="T7352">
        <v>33</v>
      </c>
      <c r="U7352">
        <v>360</v>
      </c>
      <c r="V7352">
        <v>179</v>
      </c>
      <c r="W7352">
        <v>8.6199999999999992</v>
      </c>
      <c r="X7352">
        <v>5</v>
      </c>
      <c r="Y7352">
        <v>0.5</v>
      </c>
      <c r="Z7352">
        <v>0.06</v>
      </c>
      <c r="AA7352">
        <v>10</v>
      </c>
      <c r="AB7352">
        <v>1.96</v>
      </c>
      <c r="AC7352">
        <v>670</v>
      </c>
      <c r="AD7352">
        <v>0.5</v>
      </c>
      <c r="AE7352">
        <v>5.0000000000000001E-3</v>
      </c>
      <c r="AF7352">
        <v>194</v>
      </c>
      <c r="AG7352">
        <v>230</v>
      </c>
      <c r="AH7352">
        <v>1</v>
      </c>
      <c r="AI7352">
        <v>1</v>
      </c>
      <c r="AJ7352">
        <v>8</v>
      </c>
      <c r="AK7352">
        <v>8</v>
      </c>
      <c r="AL7352">
        <v>0.19</v>
      </c>
      <c r="AM7352">
        <v>5</v>
      </c>
      <c r="AN7352">
        <v>5</v>
      </c>
      <c r="AO7352">
        <v>108</v>
      </c>
      <c r="AP7352">
        <v>30</v>
      </c>
      <c r="AQ7352">
        <v>82</v>
      </c>
    </row>
    <row r="7353" spans="1:43" hidden="1" x14ac:dyDescent="0.25">
      <c r="A7353" t="s">
        <v>26470</v>
      </c>
      <c r="B7353" t="s">
        <v>26471</v>
      </c>
      <c r="C7353" s="1" t="str">
        <f t="shared" si="514"/>
        <v>21:0134</v>
      </c>
      <c r="D7353" s="1" t="str">
        <f t="shared" si="515"/>
        <v>21:0078</v>
      </c>
      <c r="E7353" t="s">
        <v>26472</v>
      </c>
      <c r="F7353" t="s">
        <v>26473</v>
      </c>
      <c r="H7353">
        <v>55.235152499999998</v>
      </c>
      <c r="I7353">
        <v>-66.1401872</v>
      </c>
      <c r="J7353" s="1" t="str">
        <f t="shared" si="512"/>
        <v>Till</v>
      </c>
      <c r="K7353" s="1" t="str">
        <f t="shared" si="513"/>
        <v>&lt;63 micron</v>
      </c>
      <c r="L7353">
        <v>0.1</v>
      </c>
      <c r="M7353">
        <v>3.15</v>
      </c>
      <c r="N7353">
        <v>1</v>
      </c>
      <c r="O7353">
        <v>20</v>
      </c>
      <c r="P7353">
        <v>0.25</v>
      </c>
      <c r="Q7353">
        <v>1</v>
      </c>
      <c r="R7353">
        <v>0.2</v>
      </c>
      <c r="S7353">
        <v>0.25</v>
      </c>
      <c r="T7353">
        <v>21</v>
      </c>
      <c r="U7353">
        <v>407</v>
      </c>
      <c r="V7353">
        <v>185</v>
      </c>
      <c r="W7353">
        <v>10.5</v>
      </c>
      <c r="X7353">
        <v>5</v>
      </c>
      <c r="Y7353">
        <v>0.5</v>
      </c>
      <c r="Z7353">
        <v>0.1</v>
      </c>
      <c r="AA7353">
        <v>10</v>
      </c>
      <c r="AB7353">
        <v>1.99</v>
      </c>
      <c r="AC7353">
        <v>730</v>
      </c>
      <c r="AD7353">
        <v>1</v>
      </c>
      <c r="AE7353">
        <v>5.0000000000000001E-3</v>
      </c>
      <c r="AF7353">
        <v>100</v>
      </c>
      <c r="AG7353">
        <v>260</v>
      </c>
      <c r="AH7353">
        <v>1</v>
      </c>
      <c r="AI7353">
        <v>1</v>
      </c>
      <c r="AJ7353">
        <v>9</v>
      </c>
      <c r="AK7353">
        <v>6</v>
      </c>
      <c r="AL7353">
        <v>0.15</v>
      </c>
      <c r="AM7353">
        <v>5</v>
      </c>
      <c r="AN7353">
        <v>5</v>
      </c>
      <c r="AO7353">
        <v>112</v>
      </c>
      <c r="AP7353">
        <v>30</v>
      </c>
      <c r="AQ7353">
        <v>78</v>
      </c>
    </row>
    <row r="7354" spans="1:43" hidden="1" x14ac:dyDescent="0.25">
      <c r="A7354" t="s">
        <v>26474</v>
      </c>
      <c r="B7354" t="s">
        <v>26475</v>
      </c>
      <c r="C7354" s="1" t="str">
        <f t="shared" si="514"/>
        <v>21:0134</v>
      </c>
      <c r="D7354" s="1" t="str">
        <f t="shared" si="515"/>
        <v>21:0078</v>
      </c>
      <c r="E7354" t="s">
        <v>26476</v>
      </c>
      <c r="F7354" t="s">
        <v>26477</v>
      </c>
      <c r="H7354">
        <v>55.233775999999999</v>
      </c>
      <c r="I7354">
        <v>-66.135172900000001</v>
      </c>
      <c r="J7354" s="1" t="str">
        <f t="shared" si="512"/>
        <v>Till</v>
      </c>
      <c r="K7354" s="1" t="str">
        <f t="shared" si="513"/>
        <v>&lt;63 micron</v>
      </c>
      <c r="L7354">
        <v>0.1</v>
      </c>
      <c r="M7354">
        <v>3.7</v>
      </c>
      <c r="N7354">
        <v>4</v>
      </c>
      <c r="O7354">
        <v>20</v>
      </c>
      <c r="P7354">
        <v>0.25</v>
      </c>
      <c r="Q7354">
        <v>1</v>
      </c>
      <c r="R7354">
        <v>0.23</v>
      </c>
      <c r="S7354">
        <v>0.25</v>
      </c>
      <c r="T7354">
        <v>29</v>
      </c>
      <c r="U7354">
        <v>445</v>
      </c>
      <c r="V7354">
        <v>193</v>
      </c>
      <c r="W7354">
        <v>11.35</v>
      </c>
      <c r="X7354">
        <v>5</v>
      </c>
      <c r="Y7354">
        <v>0.5</v>
      </c>
      <c r="Z7354">
        <v>0.09</v>
      </c>
      <c r="AA7354">
        <v>10</v>
      </c>
      <c r="AB7354">
        <v>2.0699999999999998</v>
      </c>
      <c r="AC7354">
        <v>765</v>
      </c>
      <c r="AD7354">
        <v>2</v>
      </c>
      <c r="AE7354">
        <v>5.0000000000000001E-3</v>
      </c>
      <c r="AF7354">
        <v>135</v>
      </c>
      <c r="AG7354">
        <v>320</v>
      </c>
      <c r="AH7354">
        <v>2</v>
      </c>
      <c r="AI7354">
        <v>1</v>
      </c>
      <c r="AJ7354">
        <v>9</v>
      </c>
      <c r="AK7354">
        <v>7</v>
      </c>
      <c r="AL7354">
        <v>0.21</v>
      </c>
      <c r="AM7354">
        <v>5</v>
      </c>
      <c r="AN7354">
        <v>5</v>
      </c>
      <c r="AO7354">
        <v>125</v>
      </c>
      <c r="AP7354">
        <v>40</v>
      </c>
      <c r="AQ7354">
        <v>82</v>
      </c>
    </row>
    <row r="7355" spans="1:43" hidden="1" x14ac:dyDescent="0.25">
      <c r="A7355" t="s">
        <v>26478</v>
      </c>
      <c r="B7355" t="s">
        <v>26479</v>
      </c>
      <c r="C7355" s="1" t="str">
        <f t="shared" si="514"/>
        <v>21:0134</v>
      </c>
      <c r="D7355" s="1" t="str">
        <f t="shared" si="515"/>
        <v>21:0078</v>
      </c>
      <c r="E7355" t="s">
        <v>26480</v>
      </c>
      <c r="F7355" t="s">
        <v>26481</v>
      </c>
      <c r="H7355">
        <v>55.232953500000001</v>
      </c>
      <c r="I7355">
        <v>-66.1269724</v>
      </c>
      <c r="J7355" s="1" t="str">
        <f t="shared" si="512"/>
        <v>Till</v>
      </c>
      <c r="K7355" s="1" t="str">
        <f t="shared" si="513"/>
        <v>&lt;63 micron</v>
      </c>
      <c r="L7355">
        <v>0.1</v>
      </c>
      <c r="M7355">
        <v>2.94</v>
      </c>
      <c r="N7355">
        <v>1</v>
      </c>
      <c r="O7355">
        <v>20</v>
      </c>
      <c r="P7355">
        <v>0.25</v>
      </c>
      <c r="Q7355">
        <v>1</v>
      </c>
      <c r="R7355">
        <v>0.33</v>
      </c>
      <c r="S7355">
        <v>0.25</v>
      </c>
      <c r="T7355">
        <v>22</v>
      </c>
      <c r="U7355">
        <v>363</v>
      </c>
      <c r="V7355">
        <v>177</v>
      </c>
      <c r="W7355">
        <v>9.33</v>
      </c>
      <c r="X7355">
        <v>5</v>
      </c>
      <c r="Y7355">
        <v>0.5</v>
      </c>
      <c r="Z7355">
        <v>0.04</v>
      </c>
      <c r="AA7355">
        <v>10</v>
      </c>
      <c r="AB7355">
        <v>2.06</v>
      </c>
      <c r="AC7355">
        <v>595</v>
      </c>
      <c r="AD7355">
        <v>1</v>
      </c>
      <c r="AE7355">
        <v>5.0000000000000001E-3</v>
      </c>
      <c r="AF7355">
        <v>120</v>
      </c>
      <c r="AG7355">
        <v>260</v>
      </c>
      <c r="AH7355">
        <v>2</v>
      </c>
      <c r="AI7355">
        <v>1</v>
      </c>
      <c r="AJ7355">
        <v>10</v>
      </c>
      <c r="AK7355">
        <v>10</v>
      </c>
      <c r="AL7355">
        <v>0.15</v>
      </c>
      <c r="AM7355">
        <v>5</v>
      </c>
      <c r="AN7355">
        <v>5</v>
      </c>
      <c r="AO7355">
        <v>120</v>
      </c>
      <c r="AP7355">
        <v>30</v>
      </c>
      <c r="AQ7355">
        <v>76</v>
      </c>
    </row>
    <row r="7356" spans="1:43" hidden="1" x14ac:dyDescent="0.25">
      <c r="A7356" t="s">
        <v>26482</v>
      </c>
      <c r="B7356" t="s">
        <v>26483</v>
      </c>
      <c r="C7356" s="1" t="str">
        <f t="shared" si="514"/>
        <v>21:0134</v>
      </c>
      <c r="D7356" s="1" t="str">
        <f t="shared" si="515"/>
        <v>21:0078</v>
      </c>
      <c r="E7356" t="s">
        <v>26484</v>
      </c>
      <c r="F7356" t="s">
        <v>26485</v>
      </c>
      <c r="H7356">
        <v>55.229705899999999</v>
      </c>
      <c r="I7356">
        <v>-66.157127799999998</v>
      </c>
      <c r="J7356" s="1" t="str">
        <f t="shared" si="512"/>
        <v>Till</v>
      </c>
      <c r="K7356" s="1" t="str">
        <f t="shared" si="513"/>
        <v>&lt;63 micron</v>
      </c>
      <c r="L7356">
        <v>0.1</v>
      </c>
      <c r="M7356">
        <v>3.5</v>
      </c>
      <c r="N7356">
        <v>1</v>
      </c>
      <c r="O7356">
        <v>10</v>
      </c>
      <c r="P7356">
        <v>0.25</v>
      </c>
      <c r="Q7356">
        <v>1</v>
      </c>
      <c r="R7356">
        <v>0.22</v>
      </c>
      <c r="S7356">
        <v>0.25</v>
      </c>
      <c r="T7356">
        <v>25</v>
      </c>
      <c r="U7356">
        <v>430</v>
      </c>
      <c r="V7356">
        <v>293</v>
      </c>
      <c r="W7356">
        <v>11.6</v>
      </c>
      <c r="X7356">
        <v>5</v>
      </c>
      <c r="Y7356">
        <v>0.5</v>
      </c>
      <c r="Z7356">
        <v>0.08</v>
      </c>
      <c r="AA7356">
        <v>20</v>
      </c>
      <c r="AB7356">
        <v>2.23</v>
      </c>
      <c r="AC7356">
        <v>500</v>
      </c>
      <c r="AD7356">
        <v>3</v>
      </c>
      <c r="AE7356">
        <v>0.01</v>
      </c>
      <c r="AF7356">
        <v>162</v>
      </c>
      <c r="AG7356">
        <v>400</v>
      </c>
      <c r="AH7356">
        <v>2</v>
      </c>
      <c r="AI7356">
        <v>1</v>
      </c>
      <c r="AJ7356">
        <v>15</v>
      </c>
      <c r="AK7356">
        <v>6</v>
      </c>
      <c r="AL7356">
        <v>0.26</v>
      </c>
      <c r="AM7356">
        <v>5</v>
      </c>
      <c r="AN7356">
        <v>5</v>
      </c>
      <c r="AO7356">
        <v>138</v>
      </c>
      <c r="AP7356">
        <v>40</v>
      </c>
      <c r="AQ7356">
        <v>94</v>
      </c>
    </row>
    <row r="7357" spans="1:43" hidden="1" x14ac:dyDescent="0.25">
      <c r="A7357" t="s">
        <v>26486</v>
      </c>
      <c r="B7357" t="s">
        <v>26487</v>
      </c>
      <c r="C7357" s="1" t="str">
        <f t="shared" si="514"/>
        <v>21:0134</v>
      </c>
      <c r="D7357" s="1" t="str">
        <f t="shared" si="515"/>
        <v>21:0078</v>
      </c>
      <c r="E7357" t="s">
        <v>26488</v>
      </c>
      <c r="F7357" t="s">
        <v>26489</v>
      </c>
      <c r="H7357">
        <v>53.597384900000002</v>
      </c>
      <c r="I7357">
        <v>-60.681113400000001</v>
      </c>
      <c r="J7357" s="1" t="str">
        <f t="shared" si="512"/>
        <v>Till</v>
      </c>
      <c r="K7357" s="1" t="str">
        <f t="shared" si="513"/>
        <v>&lt;63 micron</v>
      </c>
      <c r="L7357">
        <v>0.1</v>
      </c>
      <c r="M7357">
        <v>2.3199999999999998</v>
      </c>
      <c r="N7357">
        <v>1</v>
      </c>
      <c r="O7357">
        <v>90</v>
      </c>
      <c r="P7357">
        <v>0.25</v>
      </c>
      <c r="Q7357">
        <v>2</v>
      </c>
      <c r="R7357">
        <v>0.69</v>
      </c>
      <c r="S7357">
        <v>0.25</v>
      </c>
      <c r="T7357">
        <v>8</v>
      </c>
      <c r="U7357">
        <v>36</v>
      </c>
      <c r="V7357">
        <v>26</v>
      </c>
      <c r="W7357">
        <v>2.64</v>
      </c>
      <c r="X7357">
        <v>5</v>
      </c>
      <c r="Y7357">
        <v>0.5</v>
      </c>
      <c r="Z7357">
        <v>0.18</v>
      </c>
      <c r="AA7357">
        <v>30</v>
      </c>
      <c r="AB7357">
        <v>0.72</v>
      </c>
      <c r="AC7357">
        <v>295</v>
      </c>
      <c r="AD7357">
        <v>0.5</v>
      </c>
      <c r="AE7357">
        <v>0.08</v>
      </c>
      <c r="AF7357">
        <v>15</v>
      </c>
      <c r="AG7357">
        <v>1020</v>
      </c>
      <c r="AH7357">
        <v>4</v>
      </c>
      <c r="AI7357">
        <v>1</v>
      </c>
      <c r="AJ7357">
        <v>8</v>
      </c>
      <c r="AK7357">
        <v>27</v>
      </c>
      <c r="AL7357">
        <v>0.19</v>
      </c>
      <c r="AM7357">
        <v>5</v>
      </c>
      <c r="AN7357">
        <v>5</v>
      </c>
      <c r="AO7357">
        <v>59</v>
      </c>
      <c r="AP7357">
        <v>5</v>
      </c>
      <c r="AQ7357">
        <v>32</v>
      </c>
    </row>
    <row r="7358" spans="1:43" hidden="1" x14ac:dyDescent="0.25">
      <c r="A7358" t="s">
        <v>26490</v>
      </c>
      <c r="B7358" t="s">
        <v>26491</v>
      </c>
      <c r="C7358" s="1" t="str">
        <f t="shared" si="514"/>
        <v>21:0134</v>
      </c>
      <c r="D7358" s="1" t="str">
        <f t="shared" si="515"/>
        <v>21:0078</v>
      </c>
      <c r="E7358" t="s">
        <v>26492</v>
      </c>
      <c r="F7358" t="s">
        <v>26493</v>
      </c>
      <c r="H7358">
        <v>55.230095200000001</v>
      </c>
      <c r="I7358">
        <v>-66.154551499999997</v>
      </c>
      <c r="J7358" s="1" t="str">
        <f t="shared" si="512"/>
        <v>Till</v>
      </c>
      <c r="K7358" s="1" t="str">
        <f t="shared" si="513"/>
        <v>&lt;63 micron</v>
      </c>
      <c r="L7358">
        <v>0.1</v>
      </c>
      <c r="M7358">
        <v>3.49</v>
      </c>
      <c r="N7358">
        <v>1</v>
      </c>
      <c r="O7358">
        <v>20</v>
      </c>
      <c r="P7358">
        <v>0.25</v>
      </c>
      <c r="Q7358">
        <v>1</v>
      </c>
      <c r="R7358">
        <v>0.44</v>
      </c>
      <c r="S7358">
        <v>0.25</v>
      </c>
      <c r="T7358">
        <v>51</v>
      </c>
      <c r="U7358">
        <v>319</v>
      </c>
      <c r="V7358">
        <v>185</v>
      </c>
      <c r="W7358">
        <v>7.44</v>
      </c>
      <c r="X7358">
        <v>5</v>
      </c>
      <c r="Y7358">
        <v>0.5</v>
      </c>
      <c r="Z7358">
        <v>0.02</v>
      </c>
      <c r="AA7358">
        <v>10</v>
      </c>
      <c r="AB7358">
        <v>2.41</v>
      </c>
      <c r="AC7358">
        <v>945</v>
      </c>
      <c r="AD7358">
        <v>0.5</v>
      </c>
      <c r="AE7358">
        <v>0.01</v>
      </c>
      <c r="AF7358">
        <v>201</v>
      </c>
      <c r="AG7358">
        <v>140</v>
      </c>
      <c r="AH7358">
        <v>1</v>
      </c>
      <c r="AI7358">
        <v>1</v>
      </c>
      <c r="AJ7358">
        <v>10</v>
      </c>
      <c r="AK7358">
        <v>11</v>
      </c>
      <c r="AL7358">
        <v>0.25</v>
      </c>
      <c r="AM7358">
        <v>5</v>
      </c>
      <c r="AN7358">
        <v>5</v>
      </c>
      <c r="AO7358">
        <v>118</v>
      </c>
      <c r="AP7358">
        <v>30</v>
      </c>
      <c r="AQ7358">
        <v>98</v>
      </c>
    </row>
    <row r="7359" spans="1:43" hidden="1" x14ac:dyDescent="0.25">
      <c r="A7359" t="s">
        <v>26494</v>
      </c>
      <c r="B7359" t="s">
        <v>26495</v>
      </c>
      <c r="C7359" s="1" t="str">
        <f t="shared" si="514"/>
        <v>21:0134</v>
      </c>
      <c r="D7359" s="1" t="str">
        <f t="shared" si="515"/>
        <v>21:0078</v>
      </c>
      <c r="E7359" t="s">
        <v>26496</v>
      </c>
      <c r="F7359" t="s">
        <v>26497</v>
      </c>
      <c r="H7359">
        <v>55.231565500000002</v>
      </c>
      <c r="I7359">
        <v>-66.152070899999998</v>
      </c>
      <c r="J7359" s="1" t="str">
        <f t="shared" si="512"/>
        <v>Till</v>
      </c>
      <c r="K7359" s="1" t="str">
        <f t="shared" si="513"/>
        <v>&lt;63 micron</v>
      </c>
      <c r="L7359">
        <v>0.1</v>
      </c>
      <c r="M7359">
        <v>3.69</v>
      </c>
      <c r="N7359">
        <v>1</v>
      </c>
      <c r="O7359">
        <v>10</v>
      </c>
      <c r="P7359">
        <v>0.25</v>
      </c>
      <c r="Q7359">
        <v>1</v>
      </c>
      <c r="R7359">
        <v>0.27</v>
      </c>
      <c r="S7359">
        <v>0.5</v>
      </c>
      <c r="T7359">
        <v>37</v>
      </c>
      <c r="U7359">
        <v>408</v>
      </c>
      <c r="V7359">
        <v>218</v>
      </c>
      <c r="W7359">
        <v>9.01</v>
      </c>
      <c r="X7359">
        <v>5</v>
      </c>
      <c r="Y7359">
        <v>0.5</v>
      </c>
      <c r="Z7359">
        <v>0.02</v>
      </c>
      <c r="AA7359">
        <v>10</v>
      </c>
      <c r="AB7359">
        <v>2.2599999999999998</v>
      </c>
      <c r="AC7359">
        <v>650</v>
      </c>
      <c r="AD7359">
        <v>1</v>
      </c>
      <c r="AE7359">
        <v>5.0000000000000001E-3</v>
      </c>
      <c r="AF7359">
        <v>173</v>
      </c>
      <c r="AG7359">
        <v>280</v>
      </c>
      <c r="AH7359">
        <v>2</v>
      </c>
      <c r="AI7359">
        <v>1</v>
      </c>
      <c r="AJ7359">
        <v>9</v>
      </c>
      <c r="AK7359">
        <v>8</v>
      </c>
      <c r="AL7359">
        <v>0.22</v>
      </c>
      <c r="AM7359">
        <v>5</v>
      </c>
      <c r="AN7359">
        <v>5</v>
      </c>
      <c r="AO7359">
        <v>121</v>
      </c>
      <c r="AP7359">
        <v>30</v>
      </c>
      <c r="AQ7359">
        <v>102</v>
      </c>
    </row>
    <row r="7360" spans="1:43" hidden="1" x14ac:dyDescent="0.25">
      <c r="A7360" t="s">
        <v>26498</v>
      </c>
      <c r="B7360" t="s">
        <v>26499</v>
      </c>
      <c r="C7360" s="1" t="str">
        <f t="shared" si="514"/>
        <v>21:0134</v>
      </c>
      <c r="D7360" s="1" t="str">
        <f t="shared" si="515"/>
        <v>21:0078</v>
      </c>
      <c r="E7360" t="s">
        <v>26500</v>
      </c>
      <c r="F7360" t="s">
        <v>26501</v>
      </c>
      <c r="H7360">
        <v>55.2325035</v>
      </c>
      <c r="I7360">
        <v>-66.146827900000005</v>
      </c>
      <c r="J7360" s="1" t="str">
        <f t="shared" si="512"/>
        <v>Till</v>
      </c>
      <c r="K7360" s="1" t="str">
        <f t="shared" si="513"/>
        <v>&lt;63 micron</v>
      </c>
      <c r="L7360">
        <v>0.1</v>
      </c>
      <c r="M7360">
        <v>3.02</v>
      </c>
      <c r="N7360">
        <v>1</v>
      </c>
      <c r="O7360">
        <v>20</v>
      </c>
      <c r="P7360">
        <v>0.25</v>
      </c>
      <c r="Q7360">
        <v>1</v>
      </c>
      <c r="R7360">
        <v>0.27</v>
      </c>
      <c r="S7360">
        <v>0.25</v>
      </c>
      <c r="T7360">
        <v>22</v>
      </c>
      <c r="U7360">
        <v>372</v>
      </c>
      <c r="V7360">
        <v>184</v>
      </c>
      <c r="W7360">
        <v>9.1999999999999993</v>
      </c>
      <c r="X7360">
        <v>10</v>
      </c>
      <c r="Y7360">
        <v>0.5</v>
      </c>
      <c r="Z7360">
        <v>0.06</v>
      </c>
      <c r="AA7360">
        <v>10</v>
      </c>
      <c r="AB7360">
        <v>2.2999999999999998</v>
      </c>
      <c r="AC7360">
        <v>720</v>
      </c>
      <c r="AD7360">
        <v>2</v>
      </c>
      <c r="AE7360">
        <v>5.0000000000000001E-3</v>
      </c>
      <c r="AF7360">
        <v>116</v>
      </c>
      <c r="AG7360">
        <v>320</v>
      </c>
      <c r="AH7360">
        <v>16</v>
      </c>
      <c r="AI7360">
        <v>2</v>
      </c>
      <c r="AJ7360">
        <v>9</v>
      </c>
      <c r="AK7360">
        <v>7</v>
      </c>
      <c r="AL7360">
        <v>0.17</v>
      </c>
      <c r="AM7360">
        <v>5</v>
      </c>
      <c r="AN7360">
        <v>5</v>
      </c>
      <c r="AO7360">
        <v>119</v>
      </c>
      <c r="AP7360">
        <v>40</v>
      </c>
      <c r="AQ7360">
        <v>88</v>
      </c>
    </row>
    <row r="7361" spans="1:43" hidden="1" x14ac:dyDescent="0.25">
      <c r="A7361" t="s">
        <v>26502</v>
      </c>
      <c r="B7361" t="s">
        <v>26503</v>
      </c>
      <c r="C7361" s="1" t="str">
        <f t="shared" si="514"/>
        <v>21:0134</v>
      </c>
      <c r="D7361" s="1" t="str">
        <f t="shared" si="515"/>
        <v>21:0078</v>
      </c>
      <c r="E7361" t="s">
        <v>26504</v>
      </c>
      <c r="F7361" t="s">
        <v>26505</v>
      </c>
      <c r="H7361">
        <v>55.233362100000001</v>
      </c>
      <c r="I7361">
        <v>-66.144721099999998</v>
      </c>
      <c r="J7361" s="1" t="str">
        <f t="shared" si="512"/>
        <v>Till</v>
      </c>
      <c r="K7361" s="1" t="str">
        <f t="shared" si="513"/>
        <v>&lt;63 micron</v>
      </c>
      <c r="L7361">
        <v>0.1</v>
      </c>
      <c r="M7361">
        <v>3.44</v>
      </c>
      <c r="N7361">
        <v>1</v>
      </c>
      <c r="O7361">
        <v>30</v>
      </c>
      <c r="P7361">
        <v>0.25</v>
      </c>
      <c r="Q7361">
        <v>1</v>
      </c>
      <c r="R7361">
        <v>0.14000000000000001</v>
      </c>
      <c r="S7361">
        <v>0.25</v>
      </c>
      <c r="T7361">
        <v>37</v>
      </c>
      <c r="U7361">
        <v>516</v>
      </c>
      <c r="V7361">
        <v>264</v>
      </c>
      <c r="W7361">
        <v>10.85</v>
      </c>
      <c r="X7361">
        <v>5</v>
      </c>
      <c r="Y7361">
        <v>1</v>
      </c>
      <c r="Z7361">
        <v>0.12</v>
      </c>
      <c r="AA7361">
        <v>10</v>
      </c>
      <c r="AB7361">
        <v>2.3199999999999998</v>
      </c>
      <c r="AC7361">
        <v>810</v>
      </c>
      <c r="AD7361">
        <v>2</v>
      </c>
      <c r="AE7361">
        <v>5.0000000000000001E-3</v>
      </c>
      <c r="AF7361">
        <v>143</v>
      </c>
      <c r="AG7361">
        <v>290</v>
      </c>
      <c r="AH7361">
        <v>4</v>
      </c>
      <c r="AI7361">
        <v>1</v>
      </c>
      <c r="AJ7361">
        <v>10</v>
      </c>
      <c r="AK7361">
        <v>5</v>
      </c>
      <c r="AL7361">
        <v>0.17</v>
      </c>
      <c r="AM7361">
        <v>5</v>
      </c>
      <c r="AN7361">
        <v>5</v>
      </c>
      <c r="AO7361">
        <v>120</v>
      </c>
      <c r="AP7361">
        <v>30</v>
      </c>
      <c r="AQ7361">
        <v>88</v>
      </c>
    </row>
    <row r="7362" spans="1:43" hidden="1" x14ac:dyDescent="0.25">
      <c r="A7362" t="s">
        <v>26506</v>
      </c>
      <c r="B7362" t="s">
        <v>26507</v>
      </c>
      <c r="C7362" s="1" t="str">
        <f t="shared" si="514"/>
        <v>21:0134</v>
      </c>
      <c r="D7362" s="1" t="str">
        <f t="shared" si="515"/>
        <v>21:0078</v>
      </c>
      <c r="E7362" t="s">
        <v>26508</v>
      </c>
      <c r="F7362" t="s">
        <v>26509</v>
      </c>
      <c r="H7362">
        <v>55.236984300000003</v>
      </c>
      <c r="I7362">
        <v>-66.141628999999995</v>
      </c>
      <c r="J7362" s="1" t="str">
        <f t="shared" si="512"/>
        <v>Till</v>
      </c>
      <c r="K7362" s="1" t="str">
        <f t="shared" si="513"/>
        <v>&lt;63 micron</v>
      </c>
      <c r="L7362">
        <v>0.1</v>
      </c>
      <c r="M7362">
        <v>2.84</v>
      </c>
      <c r="N7362">
        <v>1</v>
      </c>
      <c r="O7362">
        <v>10</v>
      </c>
      <c r="P7362">
        <v>0.25</v>
      </c>
      <c r="Q7362">
        <v>1</v>
      </c>
      <c r="R7362">
        <v>0.32</v>
      </c>
      <c r="S7362">
        <v>0.25</v>
      </c>
      <c r="T7362">
        <v>30</v>
      </c>
      <c r="U7362">
        <v>389</v>
      </c>
      <c r="V7362">
        <v>181</v>
      </c>
      <c r="W7362">
        <v>9.0399999999999991</v>
      </c>
      <c r="X7362">
        <v>5</v>
      </c>
      <c r="Y7362">
        <v>1</v>
      </c>
      <c r="Z7362">
        <v>0.06</v>
      </c>
      <c r="AA7362">
        <v>10</v>
      </c>
      <c r="AB7362">
        <v>1.96</v>
      </c>
      <c r="AC7362">
        <v>620</v>
      </c>
      <c r="AD7362">
        <v>2</v>
      </c>
      <c r="AE7362">
        <v>5.0000000000000001E-3</v>
      </c>
      <c r="AF7362">
        <v>188</v>
      </c>
      <c r="AG7362">
        <v>230</v>
      </c>
      <c r="AH7362">
        <v>4</v>
      </c>
      <c r="AI7362">
        <v>2</v>
      </c>
      <c r="AJ7362">
        <v>8</v>
      </c>
      <c r="AK7362">
        <v>10</v>
      </c>
      <c r="AL7362">
        <v>0.17</v>
      </c>
      <c r="AM7362">
        <v>5</v>
      </c>
      <c r="AN7362">
        <v>5</v>
      </c>
      <c r="AO7362">
        <v>110</v>
      </c>
      <c r="AP7362">
        <v>30</v>
      </c>
      <c r="AQ7362">
        <v>70</v>
      </c>
    </row>
    <row r="7363" spans="1:43" hidden="1" x14ac:dyDescent="0.25">
      <c r="A7363" t="s">
        <v>26510</v>
      </c>
      <c r="B7363" t="s">
        <v>26511</v>
      </c>
      <c r="C7363" s="1" t="str">
        <f t="shared" si="514"/>
        <v>21:0134</v>
      </c>
      <c r="D7363" s="1" t="str">
        <f t="shared" si="515"/>
        <v>21:0078</v>
      </c>
      <c r="E7363" t="s">
        <v>26512</v>
      </c>
      <c r="F7363" t="s">
        <v>26513</v>
      </c>
      <c r="H7363">
        <v>55.238275100000003</v>
      </c>
      <c r="I7363">
        <v>-66.1391761</v>
      </c>
      <c r="J7363" s="1" t="str">
        <f t="shared" si="512"/>
        <v>Till</v>
      </c>
      <c r="K7363" s="1" t="str">
        <f t="shared" si="513"/>
        <v>&lt;63 micron</v>
      </c>
      <c r="L7363">
        <v>0.1</v>
      </c>
      <c r="M7363">
        <v>3.53</v>
      </c>
      <c r="N7363">
        <v>1</v>
      </c>
      <c r="O7363">
        <v>20</v>
      </c>
      <c r="P7363">
        <v>0.25</v>
      </c>
      <c r="Q7363">
        <v>1</v>
      </c>
      <c r="R7363">
        <v>0.28999999999999998</v>
      </c>
      <c r="S7363">
        <v>0.5</v>
      </c>
      <c r="T7363">
        <v>47</v>
      </c>
      <c r="U7363">
        <v>473</v>
      </c>
      <c r="V7363">
        <v>208</v>
      </c>
      <c r="W7363">
        <v>10.45</v>
      </c>
      <c r="X7363">
        <v>5</v>
      </c>
      <c r="Y7363">
        <v>0.5</v>
      </c>
      <c r="Z7363">
        <v>0.08</v>
      </c>
      <c r="AA7363">
        <v>10</v>
      </c>
      <c r="AB7363">
        <v>2.4300000000000002</v>
      </c>
      <c r="AC7363">
        <v>890</v>
      </c>
      <c r="AD7363">
        <v>1</v>
      </c>
      <c r="AE7363">
        <v>5.0000000000000001E-3</v>
      </c>
      <c r="AF7363">
        <v>229</v>
      </c>
      <c r="AG7363">
        <v>270</v>
      </c>
      <c r="AH7363">
        <v>2</v>
      </c>
      <c r="AI7363">
        <v>2</v>
      </c>
      <c r="AJ7363">
        <v>9</v>
      </c>
      <c r="AK7363">
        <v>9</v>
      </c>
      <c r="AL7363">
        <v>0.17</v>
      </c>
      <c r="AM7363">
        <v>5</v>
      </c>
      <c r="AN7363">
        <v>5</v>
      </c>
      <c r="AO7363">
        <v>119</v>
      </c>
      <c r="AP7363">
        <v>30</v>
      </c>
      <c r="AQ7363">
        <v>94</v>
      </c>
    </row>
    <row r="7364" spans="1:43" hidden="1" x14ac:dyDescent="0.25">
      <c r="A7364" t="s">
        <v>26514</v>
      </c>
      <c r="B7364" t="s">
        <v>26515</v>
      </c>
      <c r="C7364" s="1" t="str">
        <f t="shared" si="514"/>
        <v>21:0134</v>
      </c>
      <c r="D7364" s="1" t="str">
        <f t="shared" si="515"/>
        <v>21:0078</v>
      </c>
      <c r="E7364" t="s">
        <v>26516</v>
      </c>
      <c r="F7364" t="s">
        <v>26517</v>
      </c>
      <c r="H7364">
        <v>55.240369800000003</v>
      </c>
      <c r="I7364">
        <v>-66.136507699999996</v>
      </c>
      <c r="J7364" s="1" t="str">
        <f t="shared" si="512"/>
        <v>Till</v>
      </c>
      <c r="K7364" s="1" t="str">
        <f t="shared" si="513"/>
        <v>&lt;63 micron</v>
      </c>
      <c r="L7364">
        <v>0.1</v>
      </c>
      <c r="M7364">
        <v>2.92</v>
      </c>
      <c r="N7364">
        <v>8</v>
      </c>
      <c r="O7364">
        <v>20</v>
      </c>
      <c r="P7364">
        <v>0.25</v>
      </c>
      <c r="Q7364">
        <v>1</v>
      </c>
      <c r="R7364">
        <v>0.27</v>
      </c>
      <c r="S7364">
        <v>0.25</v>
      </c>
      <c r="T7364">
        <v>24</v>
      </c>
      <c r="U7364">
        <v>355</v>
      </c>
      <c r="V7364">
        <v>170</v>
      </c>
      <c r="W7364">
        <v>9.11</v>
      </c>
      <c r="X7364">
        <v>5</v>
      </c>
      <c r="Y7364">
        <v>1</v>
      </c>
      <c r="Z7364">
        <v>0.14000000000000001</v>
      </c>
      <c r="AA7364">
        <v>10</v>
      </c>
      <c r="AB7364">
        <v>2.06</v>
      </c>
      <c r="AC7364">
        <v>735</v>
      </c>
      <c r="AD7364">
        <v>2</v>
      </c>
      <c r="AE7364">
        <v>5.0000000000000001E-3</v>
      </c>
      <c r="AF7364">
        <v>141</v>
      </c>
      <c r="AG7364">
        <v>250</v>
      </c>
      <c r="AH7364">
        <v>2</v>
      </c>
      <c r="AI7364">
        <v>4</v>
      </c>
      <c r="AJ7364">
        <v>9</v>
      </c>
      <c r="AK7364">
        <v>9</v>
      </c>
      <c r="AL7364">
        <v>0.15</v>
      </c>
      <c r="AM7364">
        <v>5</v>
      </c>
      <c r="AN7364">
        <v>5</v>
      </c>
      <c r="AO7364">
        <v>108</v>
      </c>
      <c r="AP7364">
        <v>30</v>
      </c>
      <c r="AQ7364">
        <v>76</v>
      </c>
    </row>
    <row r="7365" spans="1:43" hidden="1" x14ac:dyDescent="0.25">
      <c r="A7365" t="s">
        <v>26518</v>
      </c>
      <c r="B7365" t="s">
        <v>26519</v>
      </c>
      <c r="C7365" s="1" t="str">
        <f t="shared" si="514"/>
        <v>21:0134</v>
      </c>
      <c r="D7365" s="1" t="str">
        <f t="shared" si="515"/>
        <v>21:0078</v>
      </c>
      <c r="E7365" t="s">
        <v>26520</v>
      </c>
      <c r="F7365" t="s">
        <v>26521</v>
      </c>
      <c r="H7365">
        <v>55.242334</v>
      </c>
      <c r="I7365">
        <v>-66.132117399999998</v>
      </c>
      <c r="J7365" s="1" t="str">
        <f t="shared" si="512"/>
        <v>Till</v>
      </c>
      <c r="K7365" s="1" t="str">
        <f t="shared" si="513"/>
        <v>&lt;63 micron</v>
      </c>
      <c r="L7365">
        <v>0.1</v>
      </c>
      <c r="M7365">
        <v>2.85</v>
      </c>
      <c r="N7365">
        <v>4</v>
      </c>
      <c r="O7365">
        <v>20</v>
      </c>
      <c r="P7365">
        <v>0.25</v>
      </c>
      <c r="Q7365">
        <v>1</v>
      </c>
      <c r="R7365">
        <v>0.31</v>
      </c>
      <c r="S7365">
        <v>0.25</v>
      </c>
      <c r="T7365">
        <v>30</v>
      </c>
      <c r="U7365">
        <v>391</v>
      </c>
      <c r="V7365">
        <v>129</v>
      </c>
      <c r="W7365">
        <v>8.61</v>
      </c>
      <c r="X7365">
        <v>5</v>
      </c>
      <c r="Y7365">
        <v>1</v>
      </c>
      <c r="Z7365">
        <v>0.1</v>
      </c>
      <c r="AA7365">
        <v>10</v>
      </c>
      <c r="AB7365">
        <v>2.64</v>
      </c>
      <c r="AC7365">
        <v>745</v>
      </c>
      <c r="AD7365">
        <v>1</v>
      </c>
      <c r="AE7365">
        <v>5.0000000000000001E-3</v>
      </c>
      <c r="AF7365">
        <v>220</v>
      </c>
      <c r="AG7365">
        <v>230</v>
      </c>
      <c r="AH7365">
        <v>2</v>
      </c>
      <c r="AI7365">
        <v>2</v>
      </c>
      <c r="AJ7365">
        <v>10</v>
      </c>
      <c r="AK7365">
        <v>9</v>
      </c>
      <c r="AL7365">
        <v>0.16</v>
      </c>
      <c r="AM7365">
        <v>5</v>
      </c>
      <c r="AN7365">
        <v>5</v>
      </c>
      <c r="AO7365">
        <v>106</v>
      </c>
      <c r="AP7365">
        <v>30</v>
      </c>
      <c r="AQ7365">
        <v>86</v>
      </c>
    </row>
    <row r="7366" spans="1:43" hidden="1" x14ac:dyDescent="0.25">
      <c r="A7366" t="s">
        <v>26522</v>
      </c>
      <c r="B7366" t="s">
        <v>26523</v>
      </c>
      <c r="C7366" s="1" t="str">
        <f t="shared" si="514"/>
        <v>21:0134</v>
      </c>
      <c r="D7366" s="1" t="str">
        <f t="shared" si="515"/>
        <v>21:0078</v>
      </c>
      <c r="E7366" t="s">
        <v>26524</v>
      </c>
      <c r="F7366" t="s">
        <v>26525</v>
      </c>
      <c r="H7366">
        <v>55.2410614</v>
      </c>
      <c r="I7366">
        <v>-66.129612699999996</v>
      </c>
      <c r="J7366" s="1" t="str">
        <f t="shared" si="512"/>
        <v>Till</v>
      </c>
      <c r="K7366" s="1" t="str">
        <f t="shared" si="513"/>
        <v>&lt;63 micron</v>
      </c>
      <c r="L7366">
        <v>0.1</v>
      </c>
      <c r="M7366">
        <v>2.54</v>
      </c>
      <c r="N7366">
        <v>6</v>
      </c>
      <c r="O7366">
        <v>20</v>
      </c>
      <c r="P7366">
        <v>0.25</v>
      </c>
      <c r="Q7366">
        <v>1</v>
      </c>
      <c r="R7366">
        <v>0.24</v>
      </c>
      <c r="S7366">
        <v>0.25</v>
      </c>
      <c r="T7366">
        <v>37</v>
      </c>
      <c r="U7366">
        <v>351</v>
      </c>
      <c r="V7366">
        <v>108</v>
      </c>
      <c r="W7366">
        <v>8.85</v>
      </c>
      <c r="X7366">
        <v>5</v>
      </c>
      <c r="Y7366">
        <v>1</v>
      </c>
      <c r="Z7366">
        <v>0.06</v>
      </c>
      <c r="AA7366">
        <v>10</v>
      </c>
      <c r="AB7366">
        <v>2.33</v>
      </c>
      <c r="AC7366">
        <v>775</v>
      </c>
      <c r="AD7366">
        <v>2</v>
      </c>
      <c r="AE7366">
        <v>5.0000000000000001E-3</v>
      </c>
      <c r="AF7366">
        <v>244</v>
      </c>
      <c r="AG7366">
        <v>180</v>
      </c>
      <c r="AH7366">
        <v>2</v>
      </c>
      <c r="AI7366">
        <v>1</v>
      </c>
      <c r="AJ7366">
        <v>10</v>
      </c>
      <c r="AK7366">
        <v>7</v>
      </c>
      <c r="AL7366">
        <v>0.15</v>
      </c>
      <c r="AM7366">
        <v>5</v>
      </c>
      <c r="AN7366">
        <v>5</v>
      </c>
      <c r="AO7366">
        <v>94</v>
      </c>
      <c r="AP7366">
        <v>30</v>
      </c>
      <c r="AQ7366">
        <v>72</v>
      </c>
    </row>
    <row r="7367" spans="1:43" hidden="1" x14ac:dyDescent="0.25">
      <c r="A7367" t="s">
        <v>26526</v>
      </c>
      <c r="B7367" t="s">
        <v>26527</v>
      </c>
      <c r="C7367" s="1" t="str">
        <f t="shared" si="514"/>
        <v>21:0134</v>
      </c>
      <c r="D7367" s="1" t="str">
        <f t="shared" si="515"/>
        <v>21:0078</v>
      </c>
      <c r="E7367" t="s">
        <v>26528</v>
      </c>
      <c r="F7367" t="s">
        <v>26529</v>
      </c>
      <c r="H7367">
        <v>55.239637799999997</v>
      </c>
      <c r="I7367">
        <v>-66.124522600000006</v>
      </c>
      <c r="J7367" s="1" t="str">
        <f t="shared" si="512"/>
        <v>Till</v>
      </c>
      <c r="K7367" s="1" t="str">
        <f t="shared" si="513"/>
        <v>&lt;63 micron</v>
      </c>
      <c r="L7367">
        <v>0.1</v>
      </c>
      <c r="M7367">
        <v>2.0699999999999998</v>
      </c>
      <c r="N7367">
        <v>2</v>
      </c>
      <c r="O7367">
        <v>10</v>
      </c>
      <c r="P7367">
        <v>0.25</v>
      </c>
      <c r="Q7367">
        <v>1</v>
      </c>
      <c r="R7367">
        <v>0.28000000000000003</v>
      </c>
      <c r="S7367">
        <v>0.25</v>
      </c>
      <c r="T7367">
        <v>25</v>
      </c>
      <c r="U7367">
        <v>282</v>
      </c>
      <c r="V7367">
        <v>91</v>
      </c>
      <c r="W7367">
        <v>6.4</v>
      </c>
      <c r="X7367">
        <v>5</v>
      </c>
      <c r="Y7367">
        <v>0.5</v>
      </c>
      <c r="Z7367">
        <v>7.0000000000000007E-2</v>
      </c>
      <c r="AA7367">
        <v>10</v>
      </c>
      <c r="AB7367">
        <v>2.0099999999999998</v>
      </c>
      <c r="AC7367">
        <v>570</v>
      </c>
      <c r="AD7367">
        <v>0.5</v>
      </c>
      <c r="AE7367">
        <v>5.0000000000000001E-3</v>
      </c>
      <c r="AF7367">
        <v>170</v>
      </c>
      <c r="AG7367">
        <v>150</v>
      </c>
      <c r="AH7367">
        <v>1</v>
      </c>
      <c r="AI7367">
        <v>1</v>
      </c>
      <c r="AJ7367">
        <v>8</v>
      </c>
      <c r="AK7367">
        <v>7</v>
      </c>
      <c r="AL7367">
        <v>0.16</v>
      </c>
      <c r="AM7367">
        <v>5</v>
      </c>
      <c r="AN7367">
        <v>5</v>
      </c>
      <c r="AO7367">
        <v>79</v>
      </c>
      <c r="AP7367">
        <v>20</v>
      </c>
      <c r="AQ7367">
        <v>74</v>
      </c>
    </row>
    <row r="7368" spans="1:43" hidden="1" x14ac:dyDescent="0.25">
      <c r="A7368" t="s">
        <v>26530</v>
      </c>
      <c r="B7368" t="s">
        <v>26531</v>
      </c>
      <c r="C7368" s="1" t="str">
        <f t="shared" si="514"/>
        <v>21:0134</v>
      </c>
      <c r="D7368" s="1" t="str">
        <f t="shared" si="515"/>
        <v>21:0078</v>
      </c>
      <c r="E7368" t="s">
        <v>26532</v>
      </c>
      <c r="F7368" t="s">
        <v>26533</v>
      </c>
      <c r="H7368">
        <v>53.556998</v>
      </c>
      <c r="I7368">
        <v>-60.684834000000002</v>
      </c>
      <c r="J7368" s="1" t="str">
        <f t="shared" si="512"/>
        <v>Till</v>
      </c>
      <c r="K7368" s="1" t="str">
        <f t="shared" si="513"/>
        <v>&lt;63 micron</v>
      </c>
      <c r="L7368">
        <v>0.1</v>
      </c>
      <c r="M7368">
        <v>1</v>
      </c>
      <c r="N7368">
        <v>1</v>
      </c>
      <c r="O7368">
        <v>90</v>
      </c>
      <c r="P7368">
        <v>0.25</v>
      </c>
      <c r="Q7368">
        <v>1</v>
      </c>
      <c r="R7368">
        <v>0.87</v>
      </c>
      <c r="S7368">
        <v>0.25</v>
      </c>
      <c r="T7368">
        <v>7</v>
      </c>
      <c r="U7368">
        <v>33</v>
      </c>
      <c r="V7368">
        <v>28</v>
      </c>
      <c r="W7368">
        <v>2.15</v>
      </c>
      <c r="X7368">
        <v>5</v>
      </c>
      <c r="Y7368">
        <v>0.5</v>
      </c>
      <c r="Z7368">
        <v>0.2</v>
      </c>
      <c r="AA7368">
        <v>40</v>
      </c>
      <c r="AB7368">
        <v>0.45</v>
      </c>
      <c r="AC7368">
        <v>305</v>
      </c>
      <c r="AD7368">
        <v>0.5</v>
      </c>
      <c r="AE7368">
        <v>0.09</v>
      </c>
      <c r="AF7368">
        <v>12</v>
      </c>
      <c r="AG7368">
        <v>1200</v>
      </c>
      <c r="AH7368">
        <v>4</v>
      </c>
      <c r="AI7368">
        <v>1</v>
      </c>
      <c r="AJ7368">
        <v>6</v>
      </c>
      <c r="AK7368">
        <v>33</v>
      </c>
      <c r="AL7368">
        <v>0.09</v>
      </c>
      <c r="AM7368">
        <v>5</v>
      </c>
      <c r="AN7368">
        <v>5</v>
      </c>
      <c r="AO7368">
        <v>52</v>
      </c>
      <c r="AP7368">
        <v>5</v>
      </c>
      <c r="AQ7368">
        <v>24</v>
      </c>
    </row>
    <row r="7369" spans="1:43" hidden="1" x14ac:dyDescent="0.25">
      <c r="A7369" t="s">
        <v>26534</v>
      </c>
      <c r="B7369" t="s">
        <v>26535</v>
      </c>
      <c r="C7369" s="1" t="str">
        <f t="shared" si="514"/>
        <v>21:0134</v>
      </c>
      <c r="D7369" s="1" t="str">
        <f t="shared" si="515"/>
        <v>21:0078</v>
      </c>
      <c r="E7369" t="s">
        <v>26536</v>
      </c>
      <c r="F7369" t="s">
        <v>26537</v>
      </c>
      <c r="H7369">
        <v>55.237040899999997</v>
      </c>
      <c r="I7369">
        <v>-66.124946399999999</v>
      </c>
      <c r="J7369" s="1" t="str">
        <f t="shared" si="512"/>
        <v>Till</v>
      </c>
      <c r="K7369" s="1" t="str">
        <f t="shared" si="513"/>
        <v>&lt;63 micron</v>
      </c>
      <c r="L7369">
        <v>0.1</v>
      </c>
      <c r="M7369">
        <v>2.06</v>
      </c>
      <c r="N7369">
        <v>6</v>
      </c>
      <c r="O7369">
        <v>10</v>
      </c>
      <c r="P7369">
        <v>0.25</v>
      </c>
      <c r="Q7369">
        <v>1</v>
      </c>
      <c r="R7369">
        <v>0.25</v>
      </c>
      <c r="S7369">
        <v>0.25</v>
      </c>
      <c r="T7369">
        <v>21</v>
      </c>
      <c r="U7369">
        <v>263</v>
      </c>
      <c r="V7369">
        <v>97</v>
      </c>
      <c r="W7369">
        <v>7.8</v>
      </c>
      <c r="X7369">
        <v>5</v>
      </c>
      <c r="Y7369">
        <v>1</v>
      </c>
      <c r="Z7369">
        <v>0.05</v>
      </c>
      <c r="AA7369">
        <v>10</v>
      </c>
      <c r="AB7369">
        <v>1.58</v>
      </c>
      <c r="AC7369">
        <v>580</v>
      </c>
      <c r="AD7369">
        <v>2</v>
      </c>
      <c r="AE7369">
        <v>5.0000000000000001E-3</v>
      </c>
      <c r="AF7369">
        <v>121</v>
      </c>
      <c r="AG7369">
        <v>200</v>
      </c>
      <c r="AH7369">
        <v>4</v>
      </c>
      <c r="AI7369">
        <v>1</v>
      </c>
      <c r="AJ7369">
        <v>8</v>
      </c>
      <c r="AK7369">
        <v>8</v>
      </c>
      <c r="AL7369">
        <v>0.13</v>
      </c>
      <c r="AM7369">
        <v>5</v>
      </c>
      <c r="AN7369">
        <v>5</v>
      </c>
      <c r="AO7369">
        <v>89</v>
      </c>
      <c r="AP7369">
        <v>20</v>
      </c>
      <c r="AQ7369">
        <v>64</v>
      </c>
    </row>
    <row r="7370" spans="1:43" hidden="1" x14ac:dyDescent="0.25">
      <c r="A7370" t="s">
        <v>26538</v>
      </c>
      <c r="B7370" t="s">
        <v>26539</v>
      </c>
      <c r="C7370" s="1" t="str">
        <f t="shared" si="514"/>
        <v>21:0134</v>
      </c>
      <c r="D7370" s="1" t="str">
        <f t="shared" si="515"/>
        <v>21:0078</v>
      </c>
      <c r="E7370" t="s">
        <v>26540</v>
      </c>
      <c r="F7370" t="s">
        <v>26541</v>
      </c>
      <c r="H7370">
        <v>55.237996799999998</v>
      </c>
      <c r="I7370">
        <v>-66.131171300000005</v>
      </c>
      <c r="J7370" s="1" t="str">
        <f t="shared" si="512"/>
        <v>Till</v>
      </c>
      <c r="K7370" s="1" t="str">
        <f t="shared" si="513"/>
        <v>&lt;63 micron</v>
      </c>
      <c r="L7370">
        <v>0.1</v>
      </c>
      <c r="M7370">
        <v>2.93</v>
      </c>
      <c r="N7370">
        <v>1</v>
      </c>
      <c r="O7370">
        <v>30</v>
      </c>
      <c r="P7370">
        <v>0.25</v>
      </c>
      <c r="Q7370">
        <v>1</v>
      </c>
      <c r="R7370">
        <v>0.22</v>
      </c>
      <c r="S7370">
        <v>0.25</v>
      </c>
      <c r="T7370">
        <v>43</v>
      </c>
      <c r="U7370">
        <v>303</v>
      </c>
      <c r="V7370">
        <v>124</v>
      </c>
      <c r="W7370">
        <v>8.89</v>
      </c>
      <c r="X7370">
        <v>5</v>
      </c>
      <c r="Y7370">
        <v>0.5</v>
      </c>
      <c r="Z7370">
        <v>0.2</v>
      </c>
      <c r="AA7370">
        <v>10</v>
      </c>
      <c r="AB7370">
        <v>1.94</v>
      </c>
      <c r="AC7370">
        <v>1050</v>
      </c>
      <c r="AD7370">
        <v>2</v>
      </c>
      <c r="AE7370">
        <v>0.01</v>
      </c>
      <c r="AF7370">
        <v>126</v>
      </c>
      <c r="AG7370">
        <v>270</v>
      </c>
      <c r="AH7370">
        <v>6</v>
      </c>
      <c r="AI7370">
        <v>1</v>
      </c>
      <c r="AJ7370">
        <v>9</v>
      </c>
      <c r="AK7370">
        <v>8</v>
      </c>
      <c r="AL7370">
        <v>0.17</v>
      </c>
      <c r="AM7370">
        <v>5</v>
      </c>
      <c r="AN7370">
        <v>5</v>
      </c>
      <c r="AO7370">
        <v>124</v>
      </c>
      <c r="AP7370">
        <v>20</v>
      </c>
      <c r="AQ7370">
        <v>84</v>
      </c>
    </row>
    <row r="7371" spans="1:43" hidden="1" x14ac:dyDescent="0.25">
      <c r="A7371" t="s">
        <v>26542</v>
      </c>
      <c r="B7371" t="s">
        <v>26543</v>
      </c>
      <c r="C7371" s="1" t="str">
        <f t="shared" si="514"/>
        <v>21:0134</v>
      </c>
      <c r="D7371" s="1" t="str">
        <f t="shared" si="515"/>
        <v>21:0078</v>
      </c>
      <c r="E7371" t="s">
        <v>26544</v>
      </c>
      <c r="F7371" t="s">
        <v>26545</v>
      </c>
      <c r="H7371">
        <v>55.236479899999999</v>
      </c>
      <c r="I7371">
        <v>-66.133562100000006</v>
      </c>
      <c r="J7371" s="1" t="str">
        <f t="shared" si="512"/>
        <v>Till</v>
      </c>
      <c r="K7371" s="1" t="str">
        <f t="shared" si="513"/>
        <v>&lt;63 micron</v>
      </c>
      <c r="L7371">
        <v>0.1</v>
      </c>
      <c r="M7371">
        <v>3.42</v>
      </c>
      <c r="N7371">
        <v>1</v>
      </c>
      <c r="O7371">
        <v>30</v>
      </c>
      <c r="P7371">
        <v>0.25</v>
      </c>
      <c r="Q7371">
        <v>1</v>
      </c>
      <c r="R7371">
        <v>0.23</v>
      </c>
      <c r="S7371">
        <v>0.25</v>
      </c>
      <c r="T7371">
        <v>34</v>
      </c>
      <c r="U7371">
        <v>321</v>
      </c>
      <c r="V7371">
        <v>173</v>
      </c>
      <c r="W7371">
        <v>9.61</v>
      </c>
      <c r="X7371">
        <v>5</v>
      </c>
      <c r="Y7371">
        <v>0.5</v>
      </c>
      <c r="Z7371">
        <v>0.3</v>
      </c>
      <c r="AA7371">
        <v>10</v>
      </c>
      <c r="AB7371">
        <v>1.91</v>
      </c>
      <c r="AC7371">
        <v>840</v>
      </c>
      <c r="AD7371">
        <v>1</v>
      </c>
      <c r="AE7371">
        <v>5.0000000000000001E-3</v>
      </c>
      <c r="AF7371">
        <v>115</v>
      </c>
      <c r="AG7371">
        <v>280</v>
      </c>
      <c r="AH7371">
        <v>8</v>
      </c>
      <c r="AI7371">
        <v>1</v>
      </c>
      <c r="AJ7371">
        <v>8</v>
      </c>
      <c r="AK7371">
        <v>7</v>
      </c>
      <c r="AL7371">
        <v>0.25</v>
      </c>
      <c r="AM7371">
        <v>5</v>
      </c>
      <c r="AN7371">
        <v>5</v>
      </c>
      <c r="AO7371">
        <v>136</v>
      </c>
      <c r="AP7371">
        <v>30</v>
      </c>
      <c r="AQ7371">
        <v>78</v>
      </c>
    </row>
    <row r="7372" spans="1:43" hidden="1" x14ac:dyDescent="0.25">
      <c r="A7372" t="s">
        <v>26546</v>
      </c>
      <c r="B7372" t="s">
        <v>26547</v>
      </c>
      <c r="C7372" s="1" t="str">
        <f t="shared" si="514"/>
        <v>21:0134</v>
      </c>
      <c r="D7372" s="1" t="str">
        <f t="shared" si="515"/>
        <v>21:0078</v>
      </c>
      <c r="E7372" t="s">
        <v>26548</v>
      </c>
      <c r="F7372" t="s">
        <v>26549</v>
      </c>
      <c r="H7372">
        <v>55.230555199999998</v>
      </c>
      <c r="I7372">
        <v>-66.1358295</v>
      </c>
      <c r="J7372" s="1" t="str">
        <f t="shared" si="512"/>
        <v>Till</v>
      </c>
      <c r="K7372" s="1" t="str">
        <f t="shared" si="513"/>
        <v>&lt;63 micron</v>
      </c>
      <c r="L7372">
        <v>0.1</v>
      </c>
      <c r="M7372">
        <v>3.41</v>
      </c>
      <c r="N7372">
        <v>1</v>
      </c>
      <c r="O7372">
        <v>20</v>
      </c>
      <c r="P7372">
        <v>0.25</v>
      </c>
      <c r="Q7372">
        <v>1</v>
      </c>
      <c r="R7372">
        <v>0.3</v>
      </c>
      <c r="S7372">
        <v>0.25</v>
      </c>
      <c r="T7372">
        <v>24</v>
      </c>
      <c r="U7372">
        <v>394</v>
      </c>
      <c r="V7372">
        <v>133</v>
      </c>
      <c r="W7372">
        <v>9.6999999999999993</v>
      </c>
      <c r="X7372">
        <v>5</v>
      </c>
      <c r="Y7372">
        <v>1</v>
      </c>
      <c r="Z7372">
        <v>0.08</v>
      </c>
      <c r="AA7372">
        <v>10</v>
      </c>
      <c r="AB7372">
        <v>1.8</v>
      </c>
      <c r="AC7372">
        <v>620</v>
      </c>
      <c r="AD7372">
        <v>1</v>
      </c>
      <c r="AE7372">
        <v>5.0000000000000001E-3</v>
      </c>
      <c r="AF7372">
        <v>114</v>
      </c>
      <c r="AG7372">
        <v>360</v>
      </c>
      <c r="AH7372">
        <v>4</v>
      </c>
      <c r="AI7372">
        <v>2</v>
      </c>
      <c r="AJ7372">
        <v>9</v>
      </c>
      <c r="AK7372">
        <v>7</v>
      </c>
      <c r="AL7372">
        <v>0.23</v>
      </c>
      <c r="AM7372">
        <v>5</v>
      </c>
      <c r="AN7372">
        <v>5</v>
      </c>
      <c r="AO7372">
        <v>117</v>
      </c>
      <c r="AP7372">
        <v>40</v>
      </c>
      <c r="AQ7372">
        <v>78</v>
      </c>
    </row>
    <row r="7373" spans="1:43" hidden="1" x14ac:dyDescent="0.25">
      <c r="A7373" t="s">
        <v>26550</v>
      </c>
      <c r="B7373" t="s">
        <v>26551</v>
      </c>
      <c r="C7373" s="1" t="str">
        <f t="shared" si="514"/>
        <v>21:0134</v>
      </c>
      <c r="D7373" s="1" t="str">
        <f t="shared" si="515"/>
        <v>21:0078</v>
      </c>
      <c r="E7373" t="s">
        <v>26552</v>
      </c>
      <c r="F7373" t="s">
        <v>26553</v>
      </c>
      <c r="H7373">
        <v>55.230819199999999</v>
      </c>
      <c r="I7373">
        <v>-66.131767400000001</v>
      </c>
      <c r="J7373" s="1" t="str">
        <f t="shared" si="512"/>
        <v>Till</v>
      </c>
      <c r="K7373" s="1" t="str">
        <f t="shared" si="513"/>
        <v>&lt;63 micron</v>
      </c>
      <c r="L7373">
        <v>0.1</v>
      </c>
      <c r="M7373">
        <v>3.79</v>
      </c>
      <c r="N7373">
        <v>1</v>
      </c>
      <c r="O7373">
        <v>30</v>
      </c>
      <c r="P7373">
        <v>0.25</v>
      </c>
      <c r="Q7373">
        <v>1</v>
      </c>
      <c r="R7373">
        <v>0.23</v>
      </c>
      <c r="S7373">
        <v>0.25</v>
      </c>
      <c r="T7373">
        <v>32</v>
      </c>
      <c r="U7373">
        <v>389</v>
      </c>
      <c r="V7373">
        <v>128</v>
      </c>
      <c r="W7373">
        <v>10.3</v>
      </c>
      <c r="X7373">
        <v>5</v>
      </c>
      <c r="Y7373">
        <v>0.5</v>
      </c>
      <c r="Z7373">
        <v>0.08</v>
      </c>
      <c r="AA7373">
        <v>10</v>
      </c>
      <c r="AB7373">
        <v>1.82</v>
      </c>
      <c r="AC7373">
        <v>875</v>
      </c>
      <c r="AD7373">
        <v>2</v>
      </c>
      <c r="AE7373">
        <v>5.0000000000000001E-3</v>
      </c>
      <c r="AF7373">
        <v>124</v>
      </c>
      <c r="AG7373">
        <v>420</v>
      </c>
      <c r="AH7373">
        <v>2</v>
      </c>
      <c r="AI7373">
        <v>2</v>
      </c>
      <c r="AJ7373">
        <v>8</v>
      </c>
      <c r="AK7373">
        <v>6</v>
      </c>
      <c r="AL7373">
        <v>0.25</v>
      </c>
      <c r="AM7373">
        <v>5</v>
      </c>
      <c r="AN7373">
        <v>5</v>
      </c>
      <c r="AO7373">
        <v>118</v>
      </c>
      <c r="AP7373">
        <v>40</v>
      </c>
      <c r="AQ7373">
        <v>74</v>
      </c>
    </row>
    <row r="7374" spans="1:43" hidden="1" x14ac:dyDescent="0.25">
      <c r="A7374" t="s">
        <v>26554</v>
      </c>
      <c r="B7374" t="s">
        <v>26555</v>
      </c>
      <c r="C7374" s="1" t="str">
        <f t="shared" si="514"/>
        <v>21:0134</v>
      </c>
      <c r="D7374" s="1" t="str">
        <f t="shared" si="515"/>
        <v>21:0078</v>
      </c>
      <c r="E7374" t="s">
        <v>26556</v>
      </c>
      <c r="F7374" t="s">
        <v>26557</v>
      </c>
      <c r="H7374">
        <v>55.230754400000002</v>
      </c>
      <c r="I7374">
        <v>-66.129019</v>
      </c>
      <c r="J7374" s="1" t="str">
        <f t="shared" si="512"/>
        <v>Till</v>
      </c>
      <c r="K7374" s="1" t="str">
        <f t="shared" si="513"/>
        <v>&lt;63 micron</v>
      </c>
      <c r="L7374">
        <v>0.1</v>
      </c>
      <c r="M7374">
        <v>3.08</v>
      </c>
      <c r="N7374">
        <v>18</v>
      </c>
      <c r="O7374">
        <v>20</v>
      </c>
      <c r="P7374">
        <v>0.25</v>
      </c>
      <c r="Q7374">
        <v>1</v>
      </c>
      <c r="R7374">
        <v>0.26</v>
      </c>
      <c r="S7374">
        <v>0.25</v>
      </c>
      <c r="T7374">
        <v>41</v>
      </c>
      <c r="U7374">
        <v>297</v>
      </c>
      <c r="V7374">
        <v>172</v>
      </c>
      <c r="W7374">
        <v>8.7799999999999994</v>
      </c>
      <c r="X7374">
        <v>5</v>
      </c>
      <c r="Y7374">
        <v>0.5</v>
      </c>
      <c r="Z7374">
        <v>0.05</v>
      </c>
      <c r="AA7374">
        <v>5</v>
      </c>
      <c r="AB7374">
        <v>1.91</v>
      </c>
      <c r="AC7374">
        <v>655</v>
      </c>
      <c r="AD7374">
        <v>0.5</v>
      </c>
      <c r="AE7374">
        <v>0.01</v>
      </c>
      <c r="AF7374">
        <v>128</v>
      </c>
      <c r="AG7374">
        <v>370</v>
      </c>
      <c r="AH7374">
        <v>10</v>
      </c>
      <c r="AI7374">
        <v>4</v>
      </c>
      <c r="AJ7374">
        <v>8</v>
      </c>
      <c r="AK7374">
        <v>8</v>
      </c>
      <c r="AL7374">
        <v>0.17</v>
      </c>
      <c r="AM7374">
        <v>5</v>
      </c>
      <c r="AN7374">
        <v>5</v>
      </c>
      <c r="AO7374">
        <v>123</v>
      </c>
      <c r="AP7374">
        <v>5</v>
      </c>
      <c r="AQ7374">
        <v>78</v>
      </c>
    </row>
    <row r="7375" spans="1:43" hidden="1" x14ac:dyDescent="0.25">
      <c r="A7375" t="s">
        <v>26558</v>
      </c>
      <c r="B7375" t="s">
        <v>26559</v>
      </c>
      <c r="C7375" s="1" t="str">
        <f t="shared" si="514"/>
        <v>21:0134</v>
      </c>
      <c r="D7375" s="1" t="str">
        <f t="shared" si="515"/>
        <v>21:0078</v>
      </c>
      <c r="E7375" t="s">
        <v>26560</v>
      </c>
      <c r="F7375" t="s">
        <v>26561</v>
      </c>
      <c r="H7375">
        <v>55.230685899999997</v>
      </c>
      <c r="I7375">
        <v>-66.126113500000002</v>
      </c>
      <c r="J7375" s="1" t="str">
        <f t="shared" si="512"/>
        <v>Till</v>
      </c>
      <c r="K7375" s="1" t="str">
        <f t="shared" si="513"/>
        <v>&lt;63 micron</v>
      </c>
      <c r="L7375">
        <v>0.1</v>
      </c>
      <c r="M7375">
        <v>2.79</v>
      </c>
      <c r="N7375">
        <v>12</v>
      </c>
      <c r="O7375">
        <v>20</v>
      </c>
      <c r="P7375">
        <v>0.25</v>
      </c>
      <c r="Q7375">
        <v>1</v>
      </c>
      <c r="R7375">
        <v>0.31</v>
      </c>
      <c r="S7375">
        <v>0.25</v>
      </c>
      <c r="T7375">
        <v>38</v>
      </c>
      <c r="U7375">
        <v>244</v>
      </c>
      <c r="V7375">
        <v>141</v>
      </c>
      <c r="W7375">
        <v>7.32</v>
      </c>
      <c r="X7375">
        <v>5</v>
      </c>
      <c r="Y7375">
        <v>0.5</v>
      </c>
      <c r="Z7375">
        <v>0.09</v>
      </c>
      <c r="AA7375">
        <v>5</v>
      </c>
      <c r="AB7375">
        <v>1.77</v>
      </c>
      <c r="AC7375">
        <v>660</v>
      </c>
      <c r="AD7375">
        <v>0.5</v>
      </c>
      <c r="AE7375">
        <v>0.01</v>
      </c>
      <c r="AF7375">
        <v>137</v>
      </c>
      <c r="AG7375">
        <v>310</v>
      </c>
      <c r="AH7375">
        <v>4</v>
      </c>
      <c r="AI7375">
        <v>2</v>
      </c>
      <c r="AJ7375">
        <v>7</v>
      </c>
      <c r="AK7375">
        <v>8</v>
      </c>
      <c r="AL7375">
        <v>0.23</v>
      </c>
      <c r="AM7375">
        <v>5</v>
      </c>
      <c r="AN7375">
        <v>5</v>
      </c>
      <c r="AO7375">
        <v>105</v>
      </c>
      <c r="AP7375">
        <v>5</v>
      </c>
      <c r="AQ7375">
        <v>76</v>
      </c>
    </row>
    <row r="7376" spans="1:43" hidden="1" x14ac:dyDescent="0.25">
      <c r="A7376" t="s">
        <v>26562</v>
      </c>
      <c r="B7376" t="s">
        <v>26563</v>
      </c>
      <c r="C7376" s="1" t="str">
        <f t="shared" si="514"/>
        <v>21:0134</v>
      </c>
      <c r="D7376" s="1" t="str">
        <f t="shared" si="515"/>
        <v>21:0078</v>
      </c>
      <c r="E7376" t="s">
        <v>26564</v>
      </c>
      <c r="F7376" t="s">
        <v>26565</v>
      </c>
      <c r="H7376">
        <v>55.230516999999999</v>
      </c>
      <c r="I7376">
        <v>-66.118967799999993</v>
      </c>
      <c r="J7376" s="1" t="str">
        <f t="shared" si="512"/>
        <v>Till</v>
      </c>
      <c r="K7376" s="1" t="str">
        <f t="shared" si="513"/>
        <v>&lt;63 micron</v>
      </c>
      <c r="L7376">
        <v>0.1</v>
      </c>
      <c r="M7376">
        <v>3.27</v>
      </c>
      <c r="N7376">
        <v>12</v>
      </c>
      <c r="O7376">
        <v>40</v>
      </c>
      <c r="P7376">
        <v>0.25</v>
      </c>
      <c r="Q7376">
        <v>4</v>
      </c>
      <c r="R7376">
        <v>0.25</v>
      </c>
      <c r="S7376">
        <v>0.25</v>
      </c>
      <c r="T7376">
        <v>92</v>
      </c>
      <c r="U7376">
        <v>342</v>
      </c>
      <c r="V7376">
        <v>174</v>
      </c>
      <c r="W7376">
        <v>9.48</v>
      </c>
      <c r="X7376">
        <v>5</v>
      </c>
      <c r="Y7376">
        <v>0.5</v>
      </c>
      <c r="Z7376">
        <v>0.26</v>
      </c>
      <c r="AA7376">
        <v>5</v>
      </c>
      <c r="AB7376">
        <v>2.44</v>
      </c>
      <c r="AC7376">
        <v>1570</v>
      </c>
      <c r="AD7376">
        <v>0.5</v>
      </c>
      <c r="AE7376">
        <v>0.01</v>
      </c>
      <c r="AF7376">
        <v>201</v>
      </c>
      <c r="AG7376">
        <v>470</v>
      </c>
      <c r="AH7376">
        <v>10</v>
      </c>
      <c r="AI7376">
        <v>2</v>
      </c>
      <c r="AJ7376">
        <v>8</v>
      </c>
      <c r="AK7376">
        <v>7</v>
      </c>
      <c r="AL7376">
        <v>0.24</v>
      </c>
      <c r="AM7376">
        <v>5</v>
      </c>
      <c r="AN7376">
        <v>5</v>
      </c>
      <c r="AO7376">
        <v>107</v>
      </c>
      <c r="AP7376">
        <v>5</v>
      </c>
      <c r="AQ7376">
        <v>80</v>
      </c>
    </row>
    <row r="7377" spans="1:43" hidden="1" x14ac:dyDescent="0.25">
      <c r="A7377" t="s">
        <v>26566</v>
      </c>
      <c r="B7377" t="s">
        <v>26567</v>
      </c>
      <c r="C7377" s="1" t="str">
        <f t="shared" si="514"/>
        <v>21:0134</v>
      </c>
      <c r="D7377" s="1" t="str">
        <f t="shared" si="515"/>
        <v>21:0078</v>
      </c>
      <c r="E7377" t="s">
        <v>26568</v>
      </c>
      <c r="F7377" t="s">
        <v>26569</v>
      </c>
      <c r="H7377">
        <v>55.220807800000003</v>
      </c>
      <c r="I7377">
        <v>-66.088687199999995</v>
      </c>
      <c r="J7377" s="1" t="str">
        <f t="shared" si="512"/>
        <v>Till</v>
      </c>
      <c r="K7377" s="1" t="str">
        <f t="shared" si="513"/>
        <v>&lt;63 micron</v>
      </c>
      <c r="L7377">
        <v>0.1</v>
      </c>
      <c r="M7377">
        <v>3.29</v>
      </c>
      <c r="N7377">
        <v>18</v>
      </c>
      <c r="O7377">
        <v>30</v>
      </c>
      <c r="P7377">
        <v>0.25</v>
      </c>
      <c r="Q7377">
        <v>1</v>
      </c>
      <c r="R7377">
        <v>0.31</v>
      </c>
      <c r="S7377">
        <v>0.25</v>
      </c>
      <c r="T7377">
        <v>42</v>
      </c>
      <c r="U7377">
        <v>307</v>
      </c>
      <c r="V7377">
        <v>187</v>
      </c>
      <c r="W7377">
        <v>10.55</v>
      </c>
      <c r="X7377">
        <v>5</v>
      </c>
      <c r="Y7377">
        <v>0.5</v>
      </c>
      <c r="Z7377">
        <v>0.06</v>
      </c>
      <c r="AA7377">
        <v>10</v>
      </c>
      <c r="AB7377">
        <v>2.11</v>
      </c>
      <c r="AC7377">
        <v>765</v>
      </c>
      <c r="AD7377">
        <v>1</v>
      </c>
      <c r="AE7377">
        <v>0.01</v>
      </c>
      <c r="AF7377">
        <v>140</v>
      </c>
      <c r="AG7377">
        <v>460</v>
      </c>
      <c r="AH7377">
        <v>12</v>
      </c>
      <c r="AI7377">
        <v>4</v>
      </c>
      <c r="AJ7377">
        <v>11</v>
      </c>
      <c r="AK7377">
        <v>11</v>
      </c>
      <c r="AL7377">
        <v>0.22</v>
      </c>
      <c r="AM7377">
        <v>5</v>
      </c>
      <c r="AN7377">
        <v>5</v>
      </c>
      <c r="AO7377">
        <v>145</v>
      </c>
      <c r="AP7377">
        <v>5</v>
      </c>
      <c r="AQ7377">
        <v>102</v>
      </c>
    </row>
    <row r="7378" spans="1:43" hidden="1" x14ac:dyDescent="0.25">
      <c r="A7378" t="s">
        <v>26570</v>
      </c>
      <c r="B7378" t="s">
        <v>26571</v>
      </c>
      <c r="C7378" s="1" t="str">
        <f t="shared" si="514"/>
        <v>21:0134</v>
      </c>
      <c r="D7378" s="1" t="str">
        <f t="shared" si="515"/>
        <v>21:0078</v>
      </c>
      <c r="E7378" t="s">
        <v>26572</v>
      </c>
      <c r="F7378" t="s">
        <v>26573</v>
      </c>
      <c r="H7378">
        <v>55.223051300000002</v>
      </c>
      <c r="I7378">
        <v>-66.107397300000002</v>
      </c>
      <c r="J7378" s="1" t="str">
        <f t="shared" si="512"/>
        <v>Till</v>
      </c>
      <c r="K7378" s="1" t="str">
        <f t="shared" si="513"/>
        <v>&lt;63 micron</v>
      </c>
      <c r="L7378">
        <v>0.1</v>
      </c>
      <c r="M7378">
        <v>2.86</v>
      </c>
      <c r="N7378">
        <v>8</v>
      </c>
      <c r="O7378">
        <v>30</v>
      </c>
      <c r="P7378">
        <v>0.25</v>
      </c>
      <c r="Q7378">
        <v>1</v>
      </c>
      <c r="R7378">
        <v>0.44</v>
      </c>
      <c r="S7378">
        <v>0.25</v>
      </c>
      <c r="T7378">
        <v>38</v>
      </c>
      <c r="U7378">
        <v>314</v>
      </c>
      <c r="V7378">
        <v>160</v>
      </c>
      <c r="W7378">
        <v>8.65</v>
      </c>
      <c r="X7378">
        <v>5</v>
      </c>
      <c r="Y7378">
        <v>1</v>
      </c>
      <c r="Z7378">
        <v>0.05</v>
      </c>
      <c r="AA7378">
        <v>10</v>
      </c>
      <c r="AB7378">
        <v>2.35</v>
      </c>
      <c r="AC7378">
        <v>710</v>
      </c>
      <c r="AD7378">
        <v>0.5</v>
      </c>
      <c r="AE7378">
        <v>0.01</v>
      </c>
      <c r="AF7378">
        <v>173</v>
      </c>
      <c r="AG7378">
        <v>300</v>
      </c>
      <c r="AH7378">
        <v>8</v>
      </c>
      <c r="AI7378">
        <v>4</v>
      </c>
      <c r="AJ7378">
        <v>11</v>
      </c>
      <c r="AK7378">
        <v>13</v>
      </c>
      <c r="AL7378">
        <v>0.21</v>
      </c>
      <c r="AM7378">
        <v>5</v>
      </c>
      <c r="AN7378">
        <v>5</v>
      </c>
      <c r="AO7378">
        <v>129</v>
      </c>
      <c r="AP7378">
        <v>5</v>
      </c>
      <c r="AQ7378">
        <v>90</v>
      </c>
    </row>
    <row r="7379" spans="1:43" hidden="1" x14ac:dyDescent="0.25">
      <c r="A7379" t="s">
        <v>26574</v>
      </c>
      <c r="B7379" t="s">
        <v>26575</v>
      </c>
      <c r="C7379" s="1" t="str">
        <f t="shared" si="514"/>
        <v>21:0134</v>
      </c>
      <c r="D7379" s="1" t="str">
        <f t="shared" si="515"/>
        <v>21:0078</v>
      </c>
      <c r="E7379" t="s">
        <v>26576</v>
      </c>
      <c r="F7379" t="s">
        <v>26577</v>
      </c>
      <c r="H7379">
        <v>54.746022000000004</v>
      </c>
      <c r="I7379">
        <v>-60.401474499999999</v>
      </c>
      <c r="J7379" s="1" t="str">
        <f t="shared" si="512"/>
        <v>Till</v>
      </c>
      <c r="K7379" s="1" t="str">
        <f t="shared" si="513"/>
        <v>&lt;63 micron</v>
      </c>
      <c r="L7379">
        <v>0.1</v>
      </c>
      <c r="M7379">
        <v>3.79</v>
      </c>
      <c r="N7379">
        <v>1</v>
      </c>
      <c r="O7379">
        <v>60</v>
      </c>
      <c r="P7379">
        <v>0.25</v>
      </c>
      <c r="Q7379">
        <v>1</v>
      </c>
      <c r="R7379">
        <v>0.59</v>
      </c>
      <c r="S7379">
        <v>0.25</v>
      </c>
      <c r="T7379">
        <v>14</v>
      </c>
      <c r="U7379">
        <v>88</v>
      </c>
      <c r="V7379">
        <v>38</v>
      </c>
      <c r="W7379">
        <v>3.54</v>
      </c>
      <c r="X7379">
        <v>5</v>
      </c>
      <c r="Y7379">
        <v>0.5</v>
      </c>
      <c r="Z7379">
        <v>0.12</v>
      </c>
      <c r="AA7379">
        <v>10</v>
      </c>
      <c r="AB7379">
        <v>1.0900000000000001</v>
      </c>
      <c r="AC7379">
        <v>300</v>
      </c>
      <c r="AD7379">
        <v>0.5</v>
      </c>
      <c r="AE7379">
        <v>0.02</v>
      </c>
      <c r="AF7379">
        <v>35</v>
      </c>
      <c r="AG7379">
        <v>670</v>
      </c>
      <c r="AH7379">
        <v>6</v>
      </c>
      <c r="AI7379">
        <v>1</v>
      </c>
      <c r="AJ7379">
        <v>6</v>
      </c>
      <c r="AK7379">
        <v>35</v>
      </c>
      <c r="AL7379">
        <v>0.21</v>
      </c>
      <c r="AM7379">
        <v>5</v>
      </c>
      <c r="AN7379">
        <v>5</v>
      </c>
      <c r="AO7379">
        <v>56</v>
      </c>
      <c r="AP7379">
        <v>5</v>
      </c>
      <c r="AQ7379">
        <v>44</v>
      </c>
    </row>
    <row r="7380" spans="1:43" hidden="1" x14ac:dyDescent="0.25">
      <c r="A7380" t="s">
        <v>26578</v>
      </c>
      <c r="B7380" t="s">
        <v>26579</v>
      </c>
      <c r="C7380" s="1" t="str">
        <f t="shared" si="514"/>
        <v>21:0134</v>
      </c>
      <c r="D7380" s="1" t="str">
        <f t="shared" si="515"/>
        <v>21:0078</v>
      </c>
      <c r="E7380" t="s">
        <v>26580</v>
      </c>
      <c r="F7380" t="s">
        <v>26581</v>
      </c>
      <c r="H7380">
        <v>53.608058900000003</v>
      </c>
      <c r="I7380">
        <v>-60.919382800000001</v>
      </c>
      <c r="J7380" s="1" t="str">
        <f t="shared" si="512"/>
        <v>Till</v>
      </c>
      <c r="K7380" s="1" t="str">
        <f t="shared" si="513"/>
        <v>&lt;63 micron</v>
      </c>
      <c r="L7380">
        <v>0.1</v>
      </c>
      <c r="M7380">
        <v>0.95</v>
      </c>
      <c r="N7380">
        <v>1</v>
      </c>
      <c r="O7380">
        <v>70</v>
      </c>
      <c r="P7380">
        <v>0.25</v>
      </c>
      <c r="Q7380">
        <v>1</v>
      </c>
      <c r="R7380">
        <v>0.74</v>
      </c>
      <c r="S7380">
        <v>0.25</v>
      </c>
      <c r="T7380">
        <v>4</v>
      </c>
      <c r="U7380">
        <v>28</v>
      </c>
      <c r="V7380">
        <v>23</v>
      </c>
      <c r="W7380">
        <v>1.78</v>
      </c>
      <c r="X7380">
        <v>5</v>
      </c>
      <c r="Y7380">
        <v>0.5</v>
      </c>
      <c r="Z7380">
        <v>0.15</v>
      </c>
      <c r="AA7380">
        <v>30</v>
      </c>
      <c r="AB7380">
        <v>0.33</v>
      </c>
      <c r="AC7380">
        <v>270</v>
      </c>
      <c r="AD7380">
        <v>0.5</v>
      </c>
      <c r="AE7380">
        <v>0.06</v>
      </c>
      <c r="AF7380">
        <v>9</v>
      </c>
      <c r="AG7380">
        <v>1290</v>
      </c>
      <c r="AH7380">
        <v>1</v>
      </c>
      <c r="AI7380">
        <v>2</v>
      </c>
      <c r="AJ7380">
        <v>4</v>
      </c>
      <c r="AK7380">
        <v>27</v>
      </c>
      <c r="AL7380">
        <v>0.08</v>
      </c>
      <c r="AM7380">
        <v>5</v>
      </c>
      <c r="AN7380">
        <v>5</v>
      </c>
      <c r="AO7380">
        <v>45</v>
      </c>
      <c r="AP7380">
        <v>5</v>
      </c>
      <c r="AQ7380">
        <v>18</v>
      </c>
    </row>
    <row r="7381" spans="1:43" hidden="1" x14ac:dyDescent="0.25">
      <c r="A7381" t="s">
        <v>26582</v>
      </c>
      <c r="B7381" t="s">
        <v>26583</v>
      </c>
      <c r="C7381" s="1" t="str">
        <f t="shared" si="514"/>
        <v>21:0134</v>
      </c>
      <c r="D7381" s="1" t="str">
        <f t="shared" si="515"/>
        <v>21:0078</v>
      </c>
      <c r="E7381" t="s">
        <v>26584</v>
      </c>
      <c r="F7381" t="s">
        <v>26585</v>
      </c>
      <c r="H7381">
        <v>55.225009900000003</v>
      </c>
      <c r="I7381">
        <v>-66.114175799999998</v>
      </c>
      <c r="J7381" s="1" t="str">
        <f t="shared" ref="J7381:J7444" si="516">HYPERLINK("http://geochem.nrcan.gc.ca/cdogs/content/kwd/kwd020044_e.htm", "Till")</f>
        <v>Till</v>
      </c>
      <c r="K7381" s="1" t="str">
        <f t="shared" si="513"/>
        <v>&lt;63 micron</v>
      </c>
      <c r="L7381">
        <v>0.1</v>
      </c>
      <c r="M7381">
        <v>2.52</v>
      </c>
      <c r="N7381">
        <v>20</v>
      </c>
      <c r="O7381">
        <v>10</v>
      </c>
      <c r="P7381">
        <v>0.25</v>
      </c>
      <c r="Q7381">
        <v>4</v>
      </c>
      <c r="R7381">
        <v>0.2</v>
      </c>
      <c r="S7381">
        <v>0.25</v>
      </c>
      <c r="T7381">
        <v>15</v>
      </c>
      <c r="U7381">
        <v>351</v>
      </c>
      <c r="V7381">
        <v>175</v>
      </c>
      <c r="W7381">
        <v>11.5</v>
      </c>
      <c r="X7381">
        <v>5</v>
      </c>
      <c r="Y7381">
        <v>0.5</v>
      </c>
      <c r="Z7381">
        <v>0.03</v>
      </c>
      <c r="AA7381">
        <v>5</v>
      </c>
      <c r="AB7381">
        <v>1.39</v>
      </c>
      <c r="AC7381">
        <v>315</v>
      </c>
      <c r="AD7381">
        <v>2</v>
      </c>
      <c r="AE7381">
        <v>5.0000000000000001E-3</v>
      </c>
      <c r="AF7381">
        <v>72</v>
      </c>
      <c r="AG7381">
        <v>490</v>
      </c>
      <c r="AH7381">
        <v>8</v>
      </c>
      <c r="AI7381">
        <v>8</v>
      </c>
      <c r="AJ7381">
        <v>7</v>
      </c>
      <c r="AK7381">
        <v>6</v>
      </c>
      <c r="AL7381">
        <v>0.18</v>
      </c>
      <c r="AM7381">
        <v>5</v>
      </c>
      <c r="AN7381">
        <v>5</v>
      </c>
      <c r="AO7381">
        <v>172</v>
      </c>
      <c r="AP7381">
        <v>5</v>
      </c>
      <c r="AQ7381">
        <v>54</v>
      </c>
    </row>
    <row r="7382" spans="1:43" hidden="1" x14ac:dyDescent="0.25">
      <c r="A7382" t="s">
        <v>26586</v>
      </c>
      <c r="B7382" t="s">
        <v>26587</v>
      </c>
      <c r="C7382" s="1" t="str">
        <f t="shared" si="514"/>
        <v>21:0134</v>
      </c>
      <c r="D7382" s="1" t="str">
        <f t="shared" si="515"/>
        <v>21:0078</v>
      </c>
      <c r="E7382" t="s">
        <v>26588</v>
      </c>
      <c r="F7382" t="s">
        <v>26589</v>
      </c>
      <c r="H7382">
        <v>55.222803399999997</v>
      </c>
      <c r="I7382">
        <v>-66.117796200000001</v>
      </c>
      <c r="J7382" s="1" t="str">
        <f t="shared" si="516"/>
        <v>Till</v>
      </c>
      <c r="K7382" s="1" t="str">
        <f t="shared" si="513"/>
        <v>&lt;63 micron</v>
      </c>
      <c r="L7382">
        <v>0.1</v>
      </c>
      <c r="M7382">
        <v>3.61</v>
      </c>
      <c r="N7382">
        <v>20</v>
      </c>
      <c r="O7382">
        <v>20</v>
      </c>
      <c r="P7382">
        <v>0.25</v>
      </c>
      <c r="Q7382">
        <v>1</v>
      </c>
      <c r="R7382">
        <v>0.23</v>
      </c>
      <c r="S7382">
        <v>0.25</v>
      </c>
      <c r="T7382">
        <v>54</v>
      </c>
      <c r="U7382">
        <v>522</v>
      </c>
      <c r="V7382">
        <v>213</v>
      </c>
      <c r="W7382">
        <v>11.8</v>
      </c>
      <c r="X7382">
        <v>5</v>
      </c>
      <c r="Y7382">
        <v>0.5</v>
      </c>
      <c r="Z7382">
        <v>0.04</v>
      </c>
      <c r="AA7382">
        <v>5</v>
      </c>
      <c r="AB7382">
        <v>2.39</v>
      </c>
      <c r="AC7382">
        <v>820</v>
      </c>
      <c r="AD7382">
        <v>1</v>
      </c>
      <c r="AE7382">
        <v>5.0000000000000001E-3</v>
      </c>
      <c r="AF7382">
        <v>166</v>
      </c>
      <c r="AG7382">
        <v>470</v>
      </c>
      <c r="AH7382">
        <v>12</v>
      </c>
      <c r="AI7382">
        <v>4</v>
      </c>
      <c r="AJ7382">
        <v>9</v>
      </c>
      <c r="AK7382">
        <v>6</v>
      </c>
      <c r="AL7382">
        <v>0.21</v>
      </c>
      <c r="AM7382">
        <v>5</v>
      </c>
      <c r="AN7382">
        <v>5</v>
      </c>
      <c r="AO7382">
        <v>146</v>
      </c>
      <c r="AP7382">
        <v>5</v>
      </c>
      <c r="AQ7382">
        <v>104</v>
      </c>
    </row>
    <row r="7383" spans="1:43" hidden="1" x14ac:dyDescent="0.25">
      <c r="A7383" t="s">
        <v>26590</v>
      </c>
      <c r="B7383" t="s">
        <v>26591</v>
      </c>
      <c r="C7383" s="1" t="str">
        <f t="shared" si="514"/>
        <v>21:0134</v>
      </c>
      <c r="D7383" s="1" t="str">
        <f t="shared" si="515"/>
        <v>21:0078</v>
      </c>
      <c r="E7383" t="s">
        <v>26592</v>
      </c>
      <c r="F7383" t="s">
        <v>26593</v>
      </c>
      <c r="H7383">
        <v>55.2380554</v>
      </c>
      <c r="I7383">
        <v>-66.156657600000003</v>
      </c>
      <c r="J7383" s="1" t="str">
        <f t="shared" si="516"/>
        <v>Till</v>
      </c>
      <c r="K7383" s="1" t="str">
        <f t="shared" si="513"/>
        <v>&lt;63 micron</v>
      </c>
      <c r="L7383">
        <v>0.1</v>
      </c>
      <c r="M7383">
        <v>2.73</v>
      </c>
      <c r="N7383">
        <v>6</v>
      </c>
      <c r="O7383">
        <v>20</v>
      </c>
      <c r="P7383">
        <v>0.25</v>
      </c>
      <c r="Q7383">
        <v>4</v>
      </c>
      <c r="R7383">
        <v>0.28000000000000003</v>
      </c>
      <c r="S7383">
        <v>0.25</v>
      </c>
      <c r="T7383">
        <v>38</v>
      </c>
      <c r="U7383">
        <v>447</v>
      </c>
      <c r="V7383">
        <v>158</v>
      </c>
      <c r="W7383">
        <v>9.6999999999999993</v>
      </c>
      <c r="X7383">
        <v>5</v>
      </c>
      <c r="Y7383">
        <v>0.5</v>
      </c>
      <c r="Z7383">
        <v>0.1</v>
      </c>
      <c r="AA7383">
        <v>5</v>
      </c>
      <c r="AB7383">
        <v>2.97</v>
      </c>
      <c r="AC7383">
        <v>855</v>
      </c>
      <c r="AD7383">
        <v>0.5</v>
      </c>
      <c r="AE7383">
        <v>5.0000000000000001E-3</v>
      </c>
      <c r="AF7383">
        <v>276</v>
      </c>
      <c r="AG7383">
        <v>340</v>
      </c>
      <c r="AH7383">
        <v>6</v>
      </c>
      <c r="AI7383">
        <v>2</v>
      </c>
      <c r="AJ7383">
        <v>11</v>
      </c>
      <c r="AK7383">
        <v>7</v>
      </c>
      <c r="AL7383">
        <v>0.17</v>
      </c>
      <c r="AM7383">
        <v>5</v>
      </c>
      <c r="AN7383">
        <v>5</v>
      </c>
      <c r="AO7383">
        <v>117</v>
      </c>
      <c r="AP7383">
        <v>5</v>
      </c>
      <c r="AQ7383">
        <v>88</v>
      </c>
    </row>
    <row r="7384" spans="1:43" hidden="1" x14ac:dyDescent="0.25">
      <c r="A7384" t="s">
        <v>26594</v>
      </c>
      <c r="B7384" t="s">
        <v>26595</v>
      </c>
      <c r="C7384" s="1" t="str">
        <f t="shared" si="514"/>
        <v>21:0134</v>
      </c>
      <c r="D7384" s="1" t="str">
        <f t="shared" si="515"/>
        <v>21:0078</v>
      </c>
      <c r="E7384" t="s">
        <v>26596</v>
      </c>
      <c r="F7384" t="s">
        <v>26597</v>
      </c>
      <c r="H7384">
        <v>55.240122999999997</v>
      </c>
      <c r="I7384">
        <v>-66.168232399999994</v>
      </c>
      <c r="J7384" s="1" t="str">
        <f t="shared" si="516"/>
        <v>Till</v>
      </c>
      <c r="K7384" s="1" t="str">
        <f t="shared" si="513"/>
        <v>&lt;63 micron</v>
      </c>
      <c r="L7384">
        <v>0.1</v>
      </c>
      <c r="M7384">
        <v>2.84</v>
      </c>
      <c r="N7384">
        <v>6</v>
      </c>
      <c r="O7384">
        <v>10</v>
      </c>
      <c r="P7384">
        <v>0.25</v>
      </c>
      <c r="Q7384">
        <v>1</v>
      </c>
      <c r="R7384">
        <v>0.43</v>
      </c>
      <c r="S7384">
        <v>0.25</v>
      </c>
      <c r="T7384">
        <v>44</v>
      </c>
      <c r="U7384">
        <v>347</v>
      </c>
      <c r="V7384">
        <v>160</v>
      </c>
      <c r="W7384">
        <v>7.42</v>
      </c>
      <c r="X7384">
        <v>5</v>
      </c>
      <c r="Y7384">
        <v>0.5</v>
      </c>
      <c r="Z7384">
        <v>0.04</v>
      </c>
      <c r="AA7384">
        <v>5</v>
      </c>
      <c r="AB7384">
        <v>2.66</v>
      </c>
      <c r="AC7384">
        <v>780</v>
      </c>
      <c r="AD7384">
        <v>0.5</v>
      </c>
      <c r="AE7384">
        <v>0.01</v>
      </c>
      <c r="AF7384">
        <v>222</v>
      </c>
      <c r="AG7384">
        <v>170</v>
      </c>
      <c r="AH7384">
        <v>8</v>
      </c>
      <c r="AI7384">
        <v>4</v>
      </c>
      <c r="AJ7384">
        <v>9</v>
      </c>
      <c r="AK7384">
        <v>10</v>
      </c>
      <c r="AL7384">
        <v>0.2</v>
      </c>
      <c r="AM7384">
        <v>5</v>
      </c>
      <c r="AN7384">
        <v>5</v>
      </c>
      <c r="AO7384">
        <v>107</v>
      </c>
      <c r="AP7384">
        <v>5</v>
      </c>
      <c r="AQ7384">
        <v>84</v>
      </c>
    </row>
    <row r="7385" spans="1:43" hidden="1" x14ac:dyDescent="0.25">
      <c r="A7385" t="s">
        <v>26598</v>
      </c>
      <c r="B7385" t="s">
        <v>26599</v>
      </c>
      <c r="C7385" s="1" t="str">
        <f t="shared" si="514"/>
        <v>21:0134</v>
      </c>
      <c r="D7385" s="1" t="str">
        <f t="shared" si="515"/>
        <v>21:0078</v>
      </c>
      <c r="E7385" t="s">
        <v>26600</v>
      </c>
      <c r="F7385" t="s">
        <v>26601</v>
      </c>
      <c r="H7385">
        <v>55.234692799999998</v>
      </c>
      <c r="I7385">
        <v>-66.174438300000006</v>
      </c>
      <c r="J7385" s="1" t="str">
        <f t="shared" si="516"/>
        <v>Till</v>
      </c>
      <c r="K7385" s="1" t="str">
        <f t="shared" si="513"/>
        <v>&lt;63 micron</v>
      </c>
      <c r="L7385">
        <v>0.1</v>
      </c>
      <c r="M7385">
        <v>3.6</v>
      </c>
      <c r="N7385">
        <v>1</v>
      </c>
      <c r="O7385">
        <v>10</v>
      </c>
      <c r="P7385">
        <v>0.25</v>
      </c>
      <c r="Q7385">
        <v>4</v>
      </c>
      <c r="R7385">
        <v>0.5</v>
      </c>
      <c r="S7385">
        <v>0.25</v>
      </c>
      <c r="T7385">
        <v>37</v>
      </c>
      <c r="U7385">
        <v>267</v>
      </c>
      <c r="V7385">
        <v>128</v>
      </c>
      <c r="W7385">
        <v>7.61</v>
      </c>
      <c r="X7385">
        <v>5</v>
      </c>
      <c r="Y7385">
        <v>1</v>
      </c>
      <c r="Z7385">
        <v>0.04</v>
      </c>
      <c r="AA7385">
        <v>5</v>
      </c>
      <c r="AB7385">
        <v>2.13</v>
      </c>
      <c r="AC7385">
        <v>605</v>
      </c>
      <c r="AD7385">
        <v>0.5</v>
      </c>
      <c r="AE7385">
        <v>0.01</v>
      </c>
      <c r="AF7385">
        <v>149</v>
      </c>
      <c r="AG7385">
        <v>260</v>
      </c>
      <c r="AH7385">
        <v>4</v>
      </c>
      <c r="AI7385">
        <v>2</v>
      </c>
      <c r="AJ7385">
        <v>9</v>
      </c>
      <c r="AK7385">
        <v>10</v>
      </c>
      <c r="AL7385">
        <v>0.31</v>
      </c>
      <c r="AM7385">
        <v>5</v>
      </c>
      <c r="AN7385">
        <v>5</v>
      </c>
      <c r="AO7385">
        <v>133</v>
      </c>
      <c r="AP7385">
        <v>5</v>
      </c>
      <c r="AQ7385">
        <v>90</v>
      </c>
    </row>
    <row r="7386" spans="1:43" hidden="1" x14ac:dyDescent="0.25">
      <c r="A7386" t="s">
        <v>26602</v>
      </c>
      <c r="B7386" t="s">
        <v>26603</v>
      </c>
      <c r="C7386" s="1" t="str">
        <f t="shared" si="514"/>
        <v>21:0134</v>
      </c>
      <c r="D7386" s="1" t="str">
        <f t="shared" si="515"/>
        <v>21:0078</v>
      </c>
      <c r="E7386" t="s">
        <v>26604</v>
      </c>
      <c r="F7386" t="s">
        <v>26605</v>
      </c>
      <c r="H7386">
        <v>55.245762300000003</v>
      </c>
      <c r="I7386">
        <v>-66.214166500000005</v>
      </c>
      <c r="J7386" s="1" t="str">
        <f t="shared" si="516"/>
        <v>Till</v>
      </c>
      <c r="K7386" s="1" t="str">
        <f t="shared" si="513"/>
        <v>&lt;63 micron</v>
      </c>
      <c r="L7386">
        <v>0.1</v>
      </c>
      <c r="M7386">
        <v>3.28</v>
      </c>
      <c r="N7386">
        <v>2</v>
      </c>
      <c r="O7386">
        <v>10</v>
      </c>
      <c r="P7386">
        <v>0.25</v>
      </c>
      <c r="Q7386">
        <v>1</v>
      </c>
      <c r="R7386">
        <v>0.63</v>
      </c>
      <c r="S7386">
        <v>0.25</v>
      </c>
      <c r="T7386">
        <v>46</v>
      </c>
      <c r="U7386">
        <v>248</v>
      </c>
      <c r="V7386">
        <v>151</v>
      </c>
      <c r="W7386">
        <v>6.48</v>
      </c>
      <c r="X7386">
        <v>5</v>
      </c>
      <c r="Y7386">
        <v>1</v>
      </c>
      <c r="Z7386">
        <v>0.04</v>
      </c>
      <c r="AA7386">
        <v>5</v>
      </c>
      <c r="AB7386">
        <v>2.17</v>
      </c>
      <c r="AC7386">
        <v>820</v>
      </c>
      <c r="AD7386">
        <v>0.5</v>
      </c>
      <c r="AE7386">
        <v>0.01</v>
      </c>
      <c r="AF7386">
        <v>153</v>
      </c>
      <c r="AG7386">
        <v>200</v>
      </c>
      <c r="AH7386">
        <v>2</v>
      </c>
      <c r="AI7386">
        <v>2</v>
      </c>
      <c r="AJ7386">
        <v>9</v>
      </c>
      <c r="AK7386">
        <v>13</v>
      </c>
      <c r="AL7386">
        <v>0.28999999999999998</v>
      </c>
      <c r="AM7386">
        <v>5</v>
      </c>
      <c r="AN7386">
        <v>5</v>
      </c>
      <c r="AO7386">
        <v>121</v>
      </c>
      <c r="AP7386">
        <v>5</v>
      </c>
      <c r="AQ7386">
        <v>76</v>
      </c>
    </row>
    <row r="7387" spans="1:43" hidden="1" x14ac:dyDescent="0.25">
      <c r="A7387" t="s">
        <v>26606</v>
      </c>
      <c r="B7387" t="s">
        <v>26607</v>
      </c>
      <c r="C7387" s="1" t="str">
        <f t="shared" si="514"/>
        <v>21:0134</v>
      </c>
      <c r="D7387" s="1" t="str">
        <f t="shared" si="515"/>
        <v>21:0078</v>
      </c>
      <c r="E7387" t="s">
        <v>26608</v>
      </c>
      <c r="F7387" t="s">
        <v>26609</v>
      </c>
      <c r="H7387">
        <v>55.254424200000003</v>
      </c>
      <c r="I7387">
        <v>-66.201758100000006</v>
      </c>
      <c r="J7387" s="1" t="str">
        <f t="shared" si="516"/>
        <v>Till</v>
      </c>
      <c r="K7387" s="1" t="str">
        <f t="shared" si="513"/>
        <v>&lt;63 micron</v>
      </c>
      <c r="L7387">
        <v>0.1</v>
      </c>
      <c r="M7387">
        <v>2.36</v>
      </c>
      <c r="N7387">
        <v>12</v>
      </c>
      <c r="O7387">
        <v>20</v>
      </c>
      <c r="P7387">
        <v>0.25</v>
      </c>
      <c r="Q7387">
        <v>1</v>
      </c>
      <c r="R7387">
        <v>0.37</v>
      </c>
      <c r="S7387">
        <v>0.25</v>
      </c>
      <c r="T7387">
        <v>85</v>
      </c>
      <c r="U7387">
        <v>469</v>
      </c>
      <c r="V7387">
        <v>92</v>
      </c>
      <c r="W7387">
        <v>10.5</v>
      </c>
      <c r="X7387">
        <v>5</v>
      </c>
      <c r="Y7387">
        <v>0.5</v>
      </c>
      <c r="Z7387">
        <v>0.06</v>
      </c>
      <c r="AA7387">
        <v>5</v>
      </c>
      <c r="AB7387">
        <v>5.6</v>
      </c>
      <c r="AC7387">
        <v>1065</v>
      </c>
      <c r="AD7387">
        <v>0.5</v>
      </c>
      <c r="AE7387">
        <v>0.01</v>
      </c>
      <c r="AF7387">
        <v>530</v>
      </c>
      <c r="AG7387">
        <v>550</v>
      </c>
      <c r="AH7387">
        <v>6</v>
      </c>
      <c r="AI7387">
        <v>2</v>
      </c>
      <c r="AJ7387">
        <v>11</v>
      </c>
      <c r="AK7387">
        <v>7</v>
      </c>
      <c r="AL7387">
        <v>0.15</v>
      </c>
      <c r="AM7387">
        <v>5</v>
      </c>
      <c r="AN7387">
        <v>5</v>
      </c>
      <c r="AO7387">
        <v>81</v>
      </c>
      <c r="AP7387">
        <v>5</v>
      </c>
      <c r="AQ7387">
        <v>98</v>
      </c>
    </row>
    <row r="7388" spans="1:43" hidden="1" x14ac:dyDescent="0.25">
      <c r="A7388" t="s">
        <v>26610</v>
      </c>
      <c r="B7388" t="s">
        <v>26611</v>
      </c>
      <c r="C7388" s="1" t="str">
        <f t="shared" si="514"/>
        <v>21:0134</v>
      </c>
      <c r="D7388" s="1" t="str">
        <f t="shared" si="515"/>
        <v>21:0078</v>
      </c>
      <c r="E7388" t="s">
        <v>26612</v>
      </c>
      <c r="F7388" t="s">
        <v>26613</v>
      </c>
      <c r="H7388">
        <v>55.252243100000001</v>
      </c>
      <c r="I7388">
        <v>-66.202697900000004</v>
      </c>
      <c r="J7388" s="1" t="str">
        <f t="shared" si="516"/>
        <v>Till</v>
      </c>
      <c r="K7388" s="1" t="str">
        <f t="shared" si="513"/>
        <v>&lt;63 micron</v>
      </c>
      <c r="L7388">
        <v>0.1</v>
      </c>
      <c r="M7388">
        <v>3.11</v>
      </c>
      <c r="N7388">
        <v>14</v>
      </c>
      <c r="O7388">
        <v>30</v>
      </c>
      <c r="P7388">
        <v>0.25</v>
      </c>
      <c r="Q7388">
        <v>6</v>
      </c>
      <c r="R7388">
        <v>0.42</v>
      </c>
      <c r="S7388">
        <v>0.25</v>
      </c>
      <c r="T7388">
        <v>55</v>
      </c>
      <c r="U7388">
        <v>342</v>
      </c>
      <c r="V7388">
        <v>151</v>
      </c>
      <c r="W7388">
        <v>7.99</v>
      </c>
      <c r="X7388">
        <v>5</v>
      </c>
      <c r="Y7388">
        <v>0.5</v>
      </c>
      <c r="Z7388">
        <v>7.0000000000000007E-2</v>
      </c>
      <c r="AA7388">
        <v>5</v>
      </c>
      <c r="AB7388">
        <v>2.91</v>
      </c>
      <c r="AC7388">
        <v>865</v>
      </c>
      <c r="AD7388">
        <v>0.5</v>
      </c>
      <c r="AE7388">
        <v>0.01</v>
      </c>
      <c r="AF7388">
        <v>240</v>
      </c>
      <c r="AG7388">
        <v>210</v>
      </c>
      <c r="AH7388">
        <v>10</v>
      </c>
      <c r="AI7388">
        <v>4</v>
      </c>
      <c r="AJ7388">
        <v>10</v>
      </c>
      <c r="AK7388">
        <v>10</v>
      </c>
      <c r="AL7388">
        <v>0.23</v>
      </c>
      <c r="AM7388">
        <v>5</v>
      </c>
      <c r="AN7388">
        <v>5</v>
      </c>
      <c r="AO7388">
        <v>116</v>
      </c>
      <c r="AP7388">
        <v>5</v>
      </c>
      <c r="AQ7388">
        <v>108</v>
      </c>
    </row>
    <row r="7389" spans="1:43" hidden="1" x14ac:dyDescent="0.25">
      <c r="A7389" t="s">
        <v>26614</v>
      </c>
      <c r="B7389" t="s">
        <v>26615</v>
      </c>
      <c r="C7389" s="1" t="str">
        <f t="shared" si="514"/>
        <v>21:0134</v>
      </c>
      <c r="D7389" s="1" t="str">
        <f t="shared" si="515"/>
        <v>21:0078</v>
      </c>
      <c r="E7389" t="s">
        <v>26616</v>
      </c>
      <c r="F7389" t="s">
        <v>26617</v>
      </c>
      <c r="H7389">
        <v>55.256238600000003</v>
      </c>
      <c r="I7389">
        <v>-66.216266700000006</v>
      </c>
      <c r="J7389" s="1" t="str">
        <f t="shared" si="516"/>
        <v>Till</v>
      </c>
      <c r="K7389" s="1" t="str">
        <f t="shared" si="513"/>
        <v>&lt;63 micron</v>
      </c>
      <c r="L7389">
        <v>0.1</v>
      </c>
      <c r="M7389">
        <v>2.99</v>
      </c>
      <c r="N7389">
        <v>12</v>
      </c>
      <c r="O7389">
        <v>20</v>
      </c>
      <c r="P7389">
        <v>0.25</v>
      </c>
      <c r="Q7389">
        <v>1</v>
      </c>
      <c r="R7389">
        <v>0.34</v>
      </c>
      <c r="S7389">
        <v>0.25</v>
      </c>
      <c r="T7389">
        <v>27</v>
      </c>
      <c r="U7389">
        <v>259</v>
      </c>
      <c r="V7389">
        <v>105</v>
      </c>
      <c r="W7389">
        <v>8.8000000000000007</v>
      </c>
      <c r="X7389">
        <v>5</v>
      </c>
      <c r="Y7389">
        <v>0.5</v>
      </c>
      <c r="Z7389">
        <v>0.06</v>
      </c>
      <c r="AA7389">
        <v>5</v>
      </c>
      <c r="AB7389">
        <v>1.52</v>
      </c>
      <c r="AC7389">
        <v>615</v>
      </c>
      <c r="AD7389">
        <v>1</v>
      </c>
      <c r="AE7389">
        <v>0.01</v>
      </c>
      <c r="AF7389">
        <v>88</v>
      </c>
      <c r="AG7389">
        <v>830</v>
      </c>
      <c r="AH7389">
        <v>1</v>
      </c>
      <c r="AI7389">
        <v>6</v>
      </c>
      <c r="AJ7389">
        <v>7</v>
      </c>
      <c r="AK7389">
        <v>8</v>
      </c>
      <c r="AL7389">
        <v>0.35</v>
      </c>
      <c r="AM7389">
        <v>5</v>
      </c>
      <c r="AN7389">
        <v>5</v>
      </c>
      <c r="AO7389">
        <v>137</v>
      </c>
      <c r="AP7389">
        <v>5</v>
      </c>
      <c r="AQ7389">
        <v>64</v>
      </c>
    </row>
    <row r="7390" spans="1:43" hidden="1" x14ac:dyDescent="0.25">
      <c r="A7390" t="s">
        <v>26618</v>
      </c>
      <c r="B7390" t="s">
        <v>26619</v>
      </c>
      <c r="C7390" s="1" t="str">
        <f t="shared" si="514"/>
        <v>21:0134</v>
      </c>
      <c r="D7390" s="1" t="str">
        <f t="shared" si="515"/>
        <v>21:0078</v>
      </c>
      <c r="E7390" t="s">
        <v>26620</v>
      </c>
      <c r="F7390" t="s">
        <v>26621</v>
      </c>
      <c r="H7390">
        <v>55.247410600000002</v>
      </c>
      <c r="I7390">
        <v>-66.199733100000003</v>
      </c>
      <c r="J7390" s="1" t="str">
        <f t="shared" si="516"/>
        <v>Till</v>
      </c>
      <c r="K7390" s="1" t="str">
        <f t="shared" si="513"/>
        <v>&lt;63 micron</v>
      </c>
      <c r="L7390">
        <v>0.1</v>
      </c>
      <c r="M7390">
        <v>3.92</v>
      </c>
      <c r="N7390">
        <v>20</v>
      </c>
      <c r="O7390">
        <v>60</v>
      </c>
      <c r="P7390">
        <v>0.25</v>
      </c>
      <c r="Q7390">
        <v>1</v>
      </c>
      <c r="R7390">
        <v>0.46</v>
      </c>
      <c r="S7390">
        <v>0.25</v>
      </c>
      <c r="T7390">
        <v>60</v>
      </c>
      <c r="U7390">
        <v>442</v>
      </c>
      <c r="V7390">
        <v>210</v>
      </c>
      <c r="W7390">
        <v>10.3</v>
      </c>
      <c r="X7390">
        <v>5</v>
      </c>
      <c r="Y7390">
        <v>0.5</v>
      </c>
      <c r="Z7390">
        <v>0.08</v>
      </c>
      <c r="AA7390">
        <v>20</v>
      </c>
      <c r="AB7390">
        <v>3.21</v>
      </c>
      <c r="AC7390">
        <v>1045</v>
      </c>
      <c r="AD7390">
        <v>0.5</v>
      </c>
      <c r="AE7390">
        <v>0.01</v>
      </c>
      <c r="AF7390">
        <v>265</v>
      </c>
      <c r="AG7390">
        <v>580</v>
      </c>
      <c r="AH7390">
        <v>4</v>
      </c>
      <c r="AI7390">
        <v>6</v>
      </c>
      <c r="AJ7390">
        <v>12</v>
      </c>
      <c r="AK7390">
        <v>15</v>
      </c>
      <c r="AL7390">
        <v>0.25</v>
      </c>
      <c r="AM7390">
        <v>5</v>
      </c>
      <c r="AN7390">
        <v>5</v>
      </c>
      <c r="AO7390">
        <v>142</v>
      </c>
      <c r="AP7390">
        <v>5</v>
      </c>
      <c r="AQ7390">
        <v>152</v>
      </c>
    </row>
    <row r="7391" spans="1:43" hidden="1" x14ac:dyDescent="0.25">
      <c r="A7391" t="s">
        <v>26622</v>
      </c>
      <c r="B7391" t="s">
        <v>26623</v>
      </c>
      <c r="C7391" s="1" t="str">
        <f t="shared" si="514"/>
        <v>21:0134</v>
      </c>
      <c r="D7391" s="1" t="str">
        <f t="shared" si="515"/>
        <v>21:0078</v>
      </c>
      <c r="E7391" t="s">
        <v>26624</v>
      </c>
      <c r="F7391" t="s">
        <v>26625</v>
      </c>
      <c r="H7391">
        <v>53.605730100000002</v>
      </c>
      <c r="I7391">
        <v>-60.789496200000002</v>
      </c>
      <c r="J7391" s="1" t="str">
        <f t="shared" si="516"/>
        <v>Till</v>
      </c>
      <c r="K7391" s="1" t="str">
        <f t="shared" ref="K7391:K7454" si="517">HYPERLINK("http://geochem.nrcan.gc.ca/cdogs/content/kwd/kwd080004_e.htm", "&lt;63 micron")</f>
        <v>&lt;63 micron</v>
      </c>
      <c r="L7391">
        <v>0.1</v>
      </c>
      <c r="M7391">
        <v>0.79</v>
      </c>
      <c r="N7391">
        <v>1</v>
      </c>
      <c r="O7391">
        <v>40</v>
      </c>
      <c r="P7391">
        <v>0.25</v>
      </c>
      <c r="Q7391">
        <v>1</v>
      </c>
      <c r="R7391">
        <v>0.79</v>
      </c>
      <c r="S7391">
        <v>0.25</v>
      </c>
      <c r="T7391">
        <v>4</v>
      </c>
      <c r="U7391">
        <v>25</v>
      </c>
      <c r="V7391">
        <v>15</v>
      </c>
      <c r="W7391">
        <v>1.74</v>
      </c>
      <c r="X7391">
        <v>5</v>
      </c>
      <c r="Y7391">
        <v>0.5</v>
      </c>
      <c r="Z7391">
        <v>0.11</v>
      </c>
      <c r="AA7391">
        <v>40</v>
      </c>
      <c r="AB7391">
        <v>0.28000000000000003</v>
      </c>
      <c r="AC7391">
        <v>240</v>
      </c>
      <c r="AD7391">
        <v>0.5</v>
      </c>
      <c r="AE7391">
        <v>0.06</v>
      </c>
      <c r="AF7391">
        <v>6</v>
      </c>
      <c r="AG7391">
        <v>1440</v>
      </c>
      <c r="AH7391">
        <v>1</v>
      </c>
      <c r="AI7391">
        <v>2</v>
      </c>
      <c r="AJ7391">
        <v>4</v>
      </c>
      <c r="AK7391">
        <v>27</v>
      </c>
      <c r="AL7391">
        <v>7.0000000000000007E-2</v>
      </c>
      <c r="AM7391">
        <v>5</v>
      </c>
      <c r="AN7391">
        <v>5</v>
      </c>
      <c r="AO7391">
        <v>44</v>
      </c>
      <c r="AP7391">
        <v>5</v>
      </c>
      <c r="AQ7391">
        <v>16</v>
      </c>
    </row>
    <row r="7392" spans="1:43" hidden="1" x14ac:dyDescent="0.25">
      <c r="A7392" t="s">
        <v>26626</v>
      </c>
      <c r="B7392" t="s">
        <v>26627</v>
      </c>
      <c r="C7392" s="1" t="str">
        <f t="shared" si="514"/>
        <v>21:0134</v>
      </c>
      <c r="D7392" s="1" t="str">
        <f t="shared" si="515"/>
        <v>21:0078</v>
      </c>
      <c r="E7392" t="s">
        <v>26628</v>
      </c>
      <c r="F7392" t="s">
        <v>26629</v>
      </c>
      <c r="H7392">
        <v>55.252995800000001</v>
      </c>
      <c r="I7392">
        <v>-66.176758899999996</v>
      </c>
      <c r="J7392" s="1" t="str">
        <f t="shared" si="516"/>
        <v>Till</v>
      </c>
      <c r="K7392" s="1" t="str">
        <f t="shared" si="517"/>
        <v>&lt;63 micron</v>
      </c>
      <c r="L7392">
        <v>0.1</v>
      </c>
      <c r="M7392">
        <v>2.83</v>
      </c>
      <c r="N7392">
        <v>6</v>
      </c>
      <c r="O7392">
        <v>10</v>
      </c>
      <c r="P7392">
        <v>0.25</v>
      </c>
      <c r="Q7392">
        <v>1</v>
      </c>
      <c r="R7392">
        <v>0.37</v>
      </c>
      <c r="S7392">
        <v>0.5</v>
      </c>
      <c r="T7392">
        <v>43</v>
      </c>
      <c r="U7392">
        <v>333</v>
      </c>
      <c r="V7392">
        <v>141</v>
      </c>
      <c r="W7392">
        <v>7.33</v>
      </c>
      <c r="X7392">
        <v>5</v>
      </c>
      <c r="Y7392">
        <v>0.5</v>
      </c>
      <c r="Z7392">
        <v>7.0000000000000007E-2</v>
      </c>
      <c r="AA7392">
        <v>5</v>
      </c>
      <c r="AB7392">
        <v>2.29</v>
      </c>
      <c r="AC7392">
        <v>755</v>
      </c>
      <c r="AD7392">
        <v>0.5</v>
      </c>
      <c r="AE7392">
        <v>0.01</v>
      </c>
      <c r="AF7392">
        <v>165</v>
      </c>
      <c r="AG7392">
        <v>220</v>
      </c>
      <c r="AH7392">
        <v>2</v>
      </c>
      <c r="AI7392">
        <v>4</v>
      </c>
      <c r="AJ7392">
        <v>7</v>
      </c>
      <c r="AK7392">
        <v>10</v>
      </c>
      <c r="AL7392">
        <v>0.19</v>
      </c>
      <c r="AM7392">
        <v>5</v>
      </c>
      <c r="AN7392">
        <v>5</v>
      </c>
      <c r="AO7392">
        <v>107</v>
      </c>
      <c r="AP7392">
        <v>5</v>
      </c>
      <c r="AQ7392">
        <v>88</v>
      </c>
    </row>
    <row r="7393" spans="1:43" hidden="1" x14ac:dyDescent="0.25">
      <c r="A7393" t="s">
        <v>26630</v>
      </c>
      <c r="B7393" t="s">
        <v>26631</v>
      </c>
      <c r="C7393" s="1" t="str">
        <f t="shared" si="514"/>
        <v>21:0134</v>
      </c>
      <c r="D7393" s="1" t="str">
        <f t="shared" si="515"/>
        <v>21:0078</v>
      </c>
      <c r="E7393" t="s">
        <v>26632</v>
      </c>
      <c r="F7393" t="s">
        <v>26633</v>
      </c>
      <c r="H7393">
        <v>55.255782199999999</v>
      </c>
      <c r="I7393">
        <v>-66.188443399999997</v>
      </c>
      <c r="J7393" s="1" t="str">
        <f t="shared" si="516"/>
        <v>Till</v>
      </c>
      <c r="K7393" s="1" t="str">
        <f t="shared" si="517"/>
        <v>&lt;63 micron</v>
      </c>
      <c r="L7393">
        <v>0.1</v>
      </c>
      <c r="M7393">
        <v>2.3199999999999998</v>
      </c>
      <c r="N7393">
        <v>10</v>
      </c>
      <c r="O7393">
        <v>20</v>
      </c>
      <c r="P7393">
        <v>0.25</v>
      </c>
      <c r="Q7393">
        <v>1</v>
      </c>
      <c r="R7393">
        <v>0.5</v>
      </c>
      <c r="S7393">
        <v>0.25</v>
      </c>
      <c r="T7393">
        <v>43</v>
      </c>
      <c r="U7393">
        <v>294</v>
      </c>
      <c r="V7393">
        <v>133</v>
      </c>
      <c r="W7393">
        <v>6.95</v>
      </c>
      <c r="X7393">
        <v>5</v>
      </c>
      <c r="Y7393">
        <v>0.5</v>
      </c>
      <c r="Z7393">
        <v>0.08</v>
      </c>
      <c r="AA7393">
        <v>10</v>
      </c>
      <c r="AB7393">
        <v>2.0499999999999998</v>
      </c>
      <c r="AC7393">
        <v>750</v>
      </c>
      <c r="AD7393">
        <v>0.5</v>
      </c>
      <c r="AE7393">
        <v>0.01</v>
      </c>
      <c r="AF7393">
        <v>184</v>
      </c>
      <c r="AG7393">
        <v>230</v>
      </c>
      <c r="AH7393">
        <v>6</v>
      </c>
      <c r="AI7393">
        <v>2</v>
      </c>
      <c r="AJ7393">
        <v>9</v>
      </c>
      <c r="AK7393">
        <v>12</v>
      </c>
      <c r="AL7393">
        <v>0.19</v>
      </c>
      <c r="AM7393">
        <v>5</v>
      </c>
      <c r="AN7393">
        <v>5</v>
      </c>
      <c r="AO7393">
        <v>100</v>
      </c>
      <c r="AP7393">
        <v>5</v>
      </c>
      <c r="AQ7393">
        <v>74</v>
      </c>
    </row>
    <row r="7394" spans="1:43" hidden="1" x14ac:dyDescent="0.25">
      <c r="A7394" t="s">
        <v>26634</v>
      </c>
      <c r="B7394" t="s">
        <v>26635</v>
      </c>
      <c r="C7394" s="1" t="str">
        <f t="shared" si="514"/>
        <v>21:0134</v>
      </c>
      <c r="D7394" s="1" t="str">
        <f t="shared" si="515"/>
        <v>21:0078</v>
      </c>
      <c r="E7394" t="s">
        <v>26636</v>
      </c>
      <c r="F7394" t="s">
        <v>26637</v>
      </c>
      <c r="H7394">
        <v>55.241314000000003</v>
      </c>
      <c r="I7394">
        <v>-66.128886300000005</v>
      </c>
      <c r="J7394" s="1" t="str">
        <f t="shared" si="516"/>
        <v>Till</v>
      </c>
      <c r="K7394" s="1" t="str">
        <f t="shared" si="517"/>
        <v>&lt;63 micron</v>
      </c>
      <c r="L7394">
        <v>0.1</v>
      </c>
      <c r="M7394">
        <v>2.36</v>
      </c>
      <c r="N7394">
        <v>18</v>
      </c>
      <c r="O7394">
        <v>20</v>
      </c>
      <c r="P7394">
        <v>0.25</v>
      </c>
      <c r="Q7394">
        <v>4</v>
      </c>
      <c r="R7394">
        <v>0.35</v>
      </c>
      <c r="S7394">
        <v>0.25</v>
      </c>
      <c r="T7394">
        <v>30</v>
      </c>
      <c r="U7394">
        <v>340</v>
      </c>
      <c r="V7394">
        <v>93</v>
      </c>
      <c r="W7394">
        <v>7.83</v>
      </c>
      <c r="X7394">
        <v>5</v>
      </c>
      <c r="Y7394">
        <v>1</v>
      </c>
      <c r="Z7394">
        <v>0.08</v>
      </c>
      <c r="AA7394">
        <v>5</v>
      </c>
      <c r="AB7394">
        <v>2.4900000000000002</v>
      </c>
      <c r="AC7394">
        <v>650</v>
      </c>
      <c r="AD7394">
        <v>0.5</v>
      </c>
      <c r="AE7394">
        <v>5.0000000000000001E-3</v>
      </c>
      <c r="AF7394">
        <v>201</v>
      </c>
      <c r="AG7394">
        <v>220</v>
      </c>
      <c r="AH7394">
        <v>8</v>
      </c>
      <c r="AI7394">
        <v>2</v>
      </c>
      <c r="AJ7394">
        <v>9</v>
      </c>
      <c r="AK7394">
        <v>9</v>
      </c>
      <c r="AL7394">
        <v>0.14000000000000001</v>
      </c>
      <c r="AM7394">
        <v>5</v>
      </c>
      <c r="AN7394">
        <v>5</v>
      </c>
      <c r="AO7394">
        <v>101</v>
      </c>
      <c r="AP7394">
        <v>5</v>
      </c>
      <c r="AQ7394">
        <v>72</v>
      </c>
    </row>
    <row r="7395" spans="1:43" hidden="1" x14ac:dyDescent="0.25">
      <c r="A7395" t="s">
        <v>26638</v>
      </c>
      <c r="B7395" t="s">
        <v>26639</v>
      </c>
      <c r="C7395" s="1" t="str">
        <f t="shared" ref="C7395:C7458" si="518">HYPERLINK("http://geochem.nrcan.gc.ca/cdogs/content/bdl/bdl210134_e.htm", "21:0134")</f>
        <v>21:0134</v>
      </c>
      <c r="D7395" s="1" t="str">
        <f t="shared" ref="D7395:D7458" si="519">HYPERLINK("http://geochem.nrcan.gc.ca/cdogs/content/svy/svy210078_e.htm", "21:0078")</f>
        <v>21:0078</v>
      </c>
      <c r="E7395" t="s">
        <v>26640</v>
      </c>
      <c r="F7395" t="s">
        <v>26641</v>
      </c>
      <c r="H7395">
        <v>55.244485900000001</v>
      </c>
      <c r="I7395">
        <v>-66.139516400000005</v>
      </c>
      <c r="J7395" s="1" t="str">
        <f t="shared" si="516"/>
        <v>Till</v>
      </c>
      <c r="K7395" s="1" t="str">
        <f t="shared" si="517"/>
        <v>&lt;63 micron</v>
      </c>
      <c r="L7395">
        <v>0.1</v>
      </c>
      <c r="M7395">
        <v>2.95</v>
      </c>
      <c r="N7395">
        <v>10</v>
      </c>
      <c r="O7395">
        <v>30</v>
      </c>
      <c r="P7395">
        <v>0.25</v>
      </c>
      <c r="Q7395">
        <v>4</v>
      </c>
      <c r="R7395">
        <v>0.35</v>
      </c>
      <c r="S7395">
        <v>0.25</v>
      </c>
      <c r="T7395">
        <v>43</v>
      </c>
      <c r="U7395">
        <v>395</v>
      </c>
      <c r="V7395">
        <v>147</v>
      </c>
      <c r="W7395">
        <v>8.92</v>
      </c>
      <c r="X7395">
        <v>5</v>
      </c>
      <c r="Y7395">
        <v>1</v>
      </c>
      <c r="Z7395">
        <v>7.0000000000000007E-2</v>
      </c>
      <c r="AA7395">
        <v>5</v>
      </c>
      <c r="AB7395">
        <v>2.7</v>
      </c>
      <c r="AC7395">
        <v>800</v>
      </c>
      <c r="AD7395">
        <v>0.5</v>
      </c>
      <c r="AE7395">
        <v>0.01</v>
      </c>
      <c r="AF7395">
        <v>256</v>
      </c>
      <c r="AG7395">
        <v>270</v>
      </c>
      <c r="AH7395">
        <v>2</v>
      </c>
      <c r="AI7395">
        <v>4</v>
      </c>
      <c r="AJ7395">
        <v>9</v>
      </c>
      <c r="AK7395">
        <v>9</v>
      </c>
      <c r="AL7395">
        <v>0.19</v>
      </c>
      <c r="AM7395">
        <v>5</v>
      </c>
      <c r="AN7395">
        <v>5</v>
      </c>
      <c r="AO7395">
        <v>119</v>
      </c>
      <c r="AP7395">
        <v>5</v>
      </c>
      <c r="AQ7395">
        <v>74</v>
      </c>
    </row>
    <row r="7396" spans="1:43" hidden="1" x14ac:dyDescent="0.25">
      <c r="A7396" t="s">
        <v>26642</v>
      </c>
      <c r="B7396" t="s">
        <v>26643</v>
      </c>
      <c r="C7396" s="1" t="str">
        <f t="shared" si="518"/>
        <v>21:0134</v>
      </c>
      <c r="D7396" s="1" t="str">
        <f t="shared" si="519"/>
        <v>21:0078</v>
      </c>
      <c r="E7396" t="s">
        <v>26644</v>
      </c>
      <c r="F7396" t="s">
        <v>26645</v>
      </c>
      <c r="H7396">
        <v>55.2418744</v>
      </c>
      <c r="I7396">
        <v>-66.162364699999998</v>
      </c>
      <c r="J7396" s="1" t="str">
        <f t="shared" si="516"/>
        <v>Till</v>
      </c>
      <c r="K7396" s="1" t="str">
        <f t="shared" si="517"/>
        <v>&lt;63 micron</v>
      </c>
      <c r="L7396">
        <v>0.1</v>
      </c>
      <c r="M7396">
        <v>3.22</v>
      </c>
      <c r="N7396">
        <v>1</v>
      </c>
      <c r="O7396">
        <v>30</v>
      </c>
      <c r="P7396">
        <v>0.25</v>
      </c>
      <c r="Q7396">
        <v>1</v>
      </c>
      <c r="R7396">
        <v>0.52</v>
      </c>
      <c r="S7396">
        <v>0.5</v>
      </c>
      <c r="T7396">
        <v>56</v>
      </c>
      <c r="U7396">
        <v>339</v>
      </c>
      <c r="V7396">
        <v>173</v>
      </c>
      <c r="W7396">
        <v>7.8</v>
      </c>
      <c r="X7396">
        <v>5</v>
      </c>
      <c r="Y7396">
        <v>0.5</v>
      </c>
      <c r="Z7396">
        <v>0.05</v>
      </c>
      <c r="AA7396">
        <v>5</v>
      </c>
      <c r="AB7396">
        <v>2.4700000000000002</v>
      </c>
      <c r="AC7396">
        <v>850</v>
      </c>
      <c r="AD7396">
        <v>0.5</v>
      </c>
      <c r="AE7396">
        <v>0.01</v>
      </c>
      <c r="AF7396">
        <v>255</v>
      </c>
      <c r="AG7396">
        <v>220</v>
      </c>
      <c r="AH7396">
        <v>4</v>
      </c>
      <c r="AI7396">
        <v>1</v>
      </c>
      <c r="AJ7396">
        <v>11</v>
      </c>
      <c r="AK7396">
        <v>13</v>
      </c>
      <c r="AL7396">
        <v>0.24</v>
      </c>
      <c r="AM7396">
        <v>5</v>
      </c>
      <c r="AN7396">
        <v>5</v>
      </c>
      <c r="AO7396">
        <v>117</v>
      </c>
      <c r="AP7396">
        <v>5</v>
      </c>
      <c r="AQ7396">
        <v>80</v>
      </c>
    </row>
    <row r="7397" spans="1:43" hidden="1" x14ac:dyDescent="0.25">
      <c r="A7397" t="s">
        <v>26646</v>
      </c>
      <c r="B7397" t="s">
        <v>26647</v>
      </c>
      <c r="C7397" s="1" t="str">
        <f t="shared" si="518"/>
        <v>21:0134</v>
      </c>
      <c r="D7397" s="1" t="str">
        <f t="shared" si="519"/>
        <v>21:0078</v>
      </c>
      <c r="E7397" t="s">
        <v>26648</v>
      </c>
      <c r="F7397" t="s">
        <v>26649</v>
      </c>
      <c r="H7397">
        <v>55.244974200000001</v>
      </c>
      <c r="I7397">
        <v>-66.179766099999995</v>
      </c>
      <c r="J7397" s="1" t="str">
        <f t="shared" si="516"/>
        <v>Till</v>
      </c>
      <c r="K7397" s="1" t="str">
        <f t="shared" si="517"/>
        <v>&lt;63 micron</v>
      </c>
      <c r="L7397">
        <v>0.1</v>
      </c>
      <c r="M7397">
        <v>2.64</v>
      </c>
      <c r="N7397">
        <v>1</v>
      </c>
      <c r="O7397">
        <v>10</v>
      </c>
      <c r="P7397">
        <v>0.25</v>
      </c>
      <c r="Q7397">
        <v>1</v>
      </c>
      <c r="R7397">
        <v>0.52</v>
      </c>
      <c r="S7397">
        <v>0.5</v>
      </c>
      <c r="T7397">
        <v>41</v>
      </c>
      <c r="U7397">
        <v>303</v>
      </c>
      <c r="V7397">
        <v>110</v>
      </c>
      <c r="W7397">
        <v>6.36</v>
      </c>
      <c r="X7397">
        <v>5</v>
      </c>
      <c r="Y7397">
        <v>0.5</v>
      </c>
      <c r="Z7397">
        <v>0.03</v>
      </c>
      <c r="AA7397">
        <v>5</v>
      </c>
      <c r="AB7397">
        <v>2.48</v>
      </c>
      <c r="AC7397">
        <v>710</v>
      </c>
      <c r="AD7397">
        <v>0.5</v>
      </c>
      <c r="AE7397">
        <v>0.01</v>
      </c>
      <c r="AF7397">
        <v>180</v>
      </c>
      <c r="AG7397">
        <v>180</v>
      </c>
      <c r="AH7397">
        <v>1</v>
      </c>
      <c r="AI7397">
        <v>4</v>
      </c>
      <c r="AJ7397">
        <v>8</v>
      </c>
      <c r="AK7397">
        <v>11</v>
      </c>
      <c r="AL7397">
        <v>0.24</v>
      </c>
      <c r="AM7397">
        <v>5</v>
      </c>
      <c r="AN7397">
        <v>5</v>
      </c>
      <c r="AO7397">
        <v>108</v>
      </c>
      <c r="AP7397">
        <v>5</v>
      </c>
      <c r="AQ7397">
        <v>80</v>
      </c>
    </row>
    <row r="7398" spans="1:43" hidden="1" x14ac:dyDescent="0.25">
      <c r="A7398" t="s">
        <v>26650</v>
      </c>
      <c r="B7398" t="s">
        <v>26651</v>
      </c>
      <c r="C7398" s="1" t="str">
        <f t="shared" si="518"/>
        <v>21:0134</v>
      </c>
      <c r="D7398" s="1" t="str">
        <f t="shared" si="519"/>
        <v>21:0078</v>
      </c>
      <c r="E7398" t="s">
        <v>26652</v>
      </c>
      <c r="F7398" t="s">
        <v>26653</v>
      </c>
      <c r="H7398">
        <v>55.245475399999997</v>
      </c>
      <c r="I7398">
        <v>-66.197666600000005</v>
      </c>
      <c r="J7398" s="1" t="str">
        <f t="shared" si="516"/>
        <v>Till</v>
      </c>
      <c r="K7398" s="1" t="str">
        <f t="shared" si="517"/>
        <v>&lt;63 micron</v>
      </c>
      <c r="L7398">
        <v>0.1</v>
      </c>
      <c r="M7398">
        <v>2.95</v>
      </c>
      <c r="N7398">
        <v>1</v>
      </c>
      <c r="O7398">
        <v>40</v>
      </c>
      <c r="P7398">
        <v>0.25</v>
      </c>
      <c r="Q7398">
        <v>1</v>
      </c>
      <c r="R7398">
        <v>0.56999999999999995</v>
      </c>
      <c r="S7398">
        <v>0.5</v>
      </c>
      <c r="T7398">
        <v>65</v>
      </c>
      <c r="U7398">
        <v>281</v>
      </c>
      <c r="V7398">
        <v>425</v>
      </c>
      <c r="W7398">
        <v>8.4</v>
      </c>
      <c r="X7398">
        <v>5</v>
      </c>
      <c r="Y7398">
        <v>0.5</v>
      </c>
      <c r="Z7398">
        <v>0.15</v>
      </c>
      <c r="AA7398">
        <v>10</v>
      </c>
      <c r="AB7398">
        <v>2.27</v>
      </c>
      <c r="AC7398">
        <v>1305</v>
      </c>
      <c r="AD7398">
        <v>0.5</v>
      </c>
      <c r="AE7398">
        <v>0.01</v>
      </c>
      <c r="AF7398">
        <v>242</v>
      </c>
      <c r="AG7398">
        <v>280</v>
      </c>
      <c r="AH7398">
        <v>4</v>
      </c>
      <c r="AI7398">
        <v>2</v>
      </c>
      <c r="AJ7398">
        <v>10</v>
      </c>
      <c r="AK7398">
        <v>13</v>
      </c>
      <c r="AL7398">
        <v>0.26</v>
      </c>
      <c r="AM7398">
        <v>5</v>
      </c>
      <c r="AN7398">
        <v>5</v>
      </c>
      <c r="AO7398">
        <v>109</v>
      </c>
      <c r="AP7398">
        <v>5</v>
      </c>
      <c r="AQ7398">
        <v>124</v>
      </c>
    </row>
    <row r="7399" spans="1:43" hidden="1" x14ac:dyDescent="0.25">
      <c r="A7399" t="s">
        <v>26654</v>
      </c>
      <c r="B7399" t="s">
        <v>26655</v>
      </c>
      <c r="C7399" s="1" t="str">
        <f t="shared" si="518"/>
        <v>21:0134</v>
      </c>
      <c r="D7399" s="1" t="str">
        <f t="shared" si="519"/>
        <v>21:0078</v>
      </c>
      <c r="E7399" t="s">
        <v>26656</v>
      </c>
      <c r="F7399" t="s">
        <v>26657</v>
      </c>
      <c r="H7399">
        <v>55.244452199999998</v>
      </c>
      <c r="I7399">
        <v>-66.196165399999998</v>
      </c>
      <c r="J7399" s="1" t="str">
        <f t="shared" si="516"/>
        <v>Till</v>
      </c>
      <c r="K7399" s="1" t="str">
        <f t="shared" si="517"/>
        <v>&lt;63 micron</v>
      </c>
      <c r="L7399">
        <v>0.1</v>
      </c>
      <c r="M7399">
        <v>3.2</v>
      </c>
      <c r="N7399">
        <v>1</v>
      </c>
      <c r="O7399">
        <v>10</v>
      </c>
      <c r="P7399">
        <v>0.25</v>
      </c>
      <c r="Q7399">
        <v>1</v>
      </c>
      <c r="R7399">
        <v>0.5</v>
      </c>
      <c r="S7399">
        <v>0.5</v>
      </c>
      <c r="T7399">
        <v>43</v>
      </c>
      <c r="U7399">
        <v>271</v>
      </c>
      <c r="V7399">
        <v>134</v>
      </c>
      <c r="W7399">
        <v>6.76</v>
      </c>
      <c r="X7399">
        <v>5</v>
      </c>
      <c r="Y7399">
        <v>0.5</v>
      </c>
      <c r="Z7399">
        <v>0.03</v>
      </c>
      <c r="AA7399">
        <v>5</v>
      </c>
      <c r="AB7399">
        <v>2.15</v>
      </c>
      <c r="AC7399">
        <v>665</v>
      </c>
      <c r="AD7399">
        <v>0.5</v>
      </c>
      <c r="AE7399">
        <v>0.01</v>
      </c>
      <c r="AF7399">
        <v>157</v>
      </c>
      <c r="AG7399">
        <v>220</v>
      </c>
      <c r="AH7399">
        <v>4</v>
      </c>
      <c r="AI7399">
        <v>4</v>
      </c>
      <c r="AJ7399">
        <v>8</v>
      </c>
      <c r="AK7399">
        <v>11</v>
      </c>
      <c r="AL7399">
        <v>0.28999999999999998</v>
      </c>
      <c r="AM7399">
        <v>5</v>
      </c>
      <c r="AN7399">
        <v>5</v>
      </c>
      <c r="AO7399">
        <v>122</v>
      </c>
      <c r="AP7399">
        <v>5</v>
      </c>
      <c r="AQ7399">
        <v>76</v>
      </c>
    </row>
    <row r="7400" spans="1:43" hidden="1" x14ac:dyDescent="0.25">
      <c r="A7400" t="s">
        <v>26658</v>
      </c>
      <c r="B7400" t="s">
        <v>26659</v>
      </c>
      <c r="C7400" s="1" t="str">
        <f t="shared" si="518"/>
        <v>21:0134</v>
      </c>
      <c r="D7400" s="1" t="str">
        <f t="shared" si="519"/>
        <v>21:0078</v>
      </c>
      <c r="E7400" t="s">
        <v>26660</v>
      </c>
      <c r="F7400" t="s">
        <v>26661</v>
      </c>
      <c r="H7400">
        <v>55.246293999999999</v>
      </c>
      <c r="I7400">
        <v>-66.207914500000001</v>
      </c>
      <c r="J7400" s="1" t="str">
        <f t="shared" si="516"/>
        <v>Till</v>
      </c>
      <c r="K7400" s="1" t="str">
        <f t="shared" si="517"/>
        <v>&lt;63 micron</v>
      </c>
      <c r="L7400">
        <v>0.1</v>
      </c>
      <c r="M7400">
        <v>2.6</v>
      </c>
      <c r="N7400">
        <v>6</v>
      </c>
      <c r="O7400">
        <v>10</v>
      </c>
      <c r="P7400">
        <v>0.25</v>
      </c>
      <c r="Q7400">
        <v>1</v>
      </c>
      <c r="R7400">
        <v>0.61</v>
      </c>
      <c r="S7400">
        <v>0.25</v>
      </c>
      <c r="T7400">
        <v>37</v>
      </c>
      <c r="U7400">
        <v>225</v>
      </c>
      <c r="V7400">
        <v>119</v>
      </c>
      <c r="W7400">
        <v>5.66</v>
      </c>
      <c r="X7400">
        <v>5</v>
      </c>
      <c r="Y7400">
        <v>0.5</v>
      </c>
      <c r="Z7400">
        <v>0.02</v>
      </c>
      <c r="AA7400">
        <v>5</v>
      </c>
      <c r="AB7400">
        <v>1.99</v>
      </c>
      <c r="AC7400">
        <v>650</v>
      </c>
      <c r="AD7400">
        <v>0.5</v>
      </c>
      <c r="AE7400">
        <v>0.01</v>
      </c>
      <c r="AF7400">
        <v>128</v>
      </c>
      <c r="AG7400">
        <v>100</v>
      </c>
      <c r="AH7400">
        <v>1</v>
      </c>
      <c r="AI7400">
        <v>4</v>
      </c>
      <c r="AJ7400">
        <v>8</v>
      </c>
      <c r="AK7400">
        <v>12</v>
      </c>
      <c r="AL7400">
        <v>0.25</v>
      </c>
      <c r="AM7400">
        <v>5</v>
      </c>
      <c r="AN7400">
        <v>5</v>
      </c>
      <c r="AO7400">
        <v>102</v>
      </c>
      <c r="AP7400">
        <v>5</v>
      </c>
      <c r="AQ7400">
        <v>60</v>
      </c>
    </row>
    <row r="7401" spans="1:43" hidden="1" x14ac:dyDescent="0.25">
      <c r="A7401" t="s">
        <v>26662</v>
      </c>
      <c r="B7401" t="s">
        <v>26663</v>
      </c>
      <c r="C7401" s="1" t="str">
        <f t="shared" si="518"/>
        <v>21:0134</v>
      </c>
      <c r="D7401" s="1" t="str">
        <f t="shared" si="519"/>
        <v>21:0078</v>
      </c>
      <c r="E7401" t="s">
        <v>26664</v>
      </c>
      <c r="F7401" t="s">
        <v>26665</v>
      </c>
      <c r="H7401">
        <v>55.2411283</v>
      </c>
      <c r="I7401">
        <v>-66.149671499999997</v>
      </c>
      <c r="J7401" s="1" t="str">
        <f t="shared" si="516"/>
        <v>Till</v>
      </c>
      <c r="K7401" s="1" t="str">
        <f t="shared" si="517"/>
        <v>&lt;63 micron</v>
      </c>
      <c r="L7401">
        <v>0.1</v>
      </c>
      <c r="M7401">
        <v>2.1800000000000002</v>
      </c>
      <c r="N7401">
        <v>6</v>
      </c>
      <c r="O7401">
        <v>10</v>
      </c>
      <c r="P7401">
        <v>0.25</v>
      </c>
      <c r="Q7401">
        <v>2</v>
      </c>
      <c r="R7401">
        <v>0.3</v>
      </c>
      <c r="S7401">
        <v>0.25</v>
      </c>
      <c r="T7401">
        <v>33</v>
      </c>
      <c r="U7401">
        <v>341</v>
      </c>
      <c r="V7401">
        <v>122</v>
      </c>
      <c r="W7401">
        <v>7.32</v>
      </c>
      <c r="X7401">
        <v>5</v>
      </c>
      <c r="Y7401">
        <v>0.5</v>
      </c>
      <c r="Z7401">
        <v>0.04</v>
      </c>
      <c r="AA7401">
        <v>5</v>
      </c>
      <c r="AB7401">
        <v>2.36</v>
      </c>
      <c r="AC7401">
        <v>655</v>
      </c>
      <c r="AD7401">
        <v>1</v>
      </c>
      <c r="AE7401">
        <v>5.0000000000000001E-3</v>
      </c>
      <c r="AF7401">
        <v>195</v>
      </c>
      <c r="AG7401">
        <v>220</v>
      </c>
      <c r="AH7401">
        <v>4</v>
      </c>
      <c r="AI7401">
        <v>4</v>
      </c>
      <c r="AJ7401">
        <v>7</v>
      </c>
      <c r="AK7401">
        <v>7</v>
      </c>
      <c r="AL7401">
        <v>0.15</v>
      </c>
      <c r="AM7401">
        <v>5</v>
      </c>
      <c r="AN7401">
        <v>5</v>
      </c>
      <c r="AO7401">
        <v>101</v>
      </c>
      <c r="AP7401">
        <v>5</v>
      </c>
      <c r="AQ7401">
        <v>62</v>
      </c>
    </row>
    <row r="7402" spans="1:43" hidden="1" x14ac:dyDescent="0.25">
      <c r="A7402" t="s">
        <v>26666</v>
      </c>
      <c r="B7402" t="s">
        <v>26667</v>
      </c>
      <c r="C7402" s="1" t="str">
        <f t="shared" si="518"/>
        <v>21:0134</v>
      </c>
      <c r="D7402" s="1" t="str">
        <f t="shared" si="519"/>
        <v>21:0078</v>
      </c>
      <c r="E7402" t="s">
        <v>26668</v>
      </c>
      <c r="F7402" t="s">
        <v>26669</v>
      </c>
      <c r="H7402">
        <v>53.631805499999999</v>
      </c>
      <c r="I7402">
        <v>-60.789645200000002</v>
      </c>
      <c r="J7402" s="1" t="str">
        <f t="shared" si="516"/>
        <v>Till</v>
      </c>
      <c r="K7402" s="1" t="str">
        <f t="shared" si="517"/>
        <v>&lt;63 micron</v>
      </c>
      <c r="L7402">
        <v>0.1</v>
      </c>
      <c r="M7402">
        <v>0.62</v>
      </c>
      <c r="N7402">
        <v>1</v>
      </c>
      <c r="O7402">
        <v>30</v>
      </c>
      <c r="P7402">
        <v>0.25</v>
      </c>
      <c r="Q7402">
        <v>1</v>
      </c>
      <c r="R7402">
        <v>0.66</v>
      </c>
      <c r="S7402">
        <v>0.25</v>
      </c>
      <c r="T7402">
        <v>3</v>
      </c>
      <c r="U7402">
        <v>25</v>
      </c>
      <c r="V7402">
        <v>13</v>
      </c>
      <c r="W7402">
        <v>1.43</v>
      </c>
      <c r="X7402">
        <v>5</v>
      </c>
      <c r="Y7402">
        <v>0.5</v>
      </c>
      <c r="Z7402">
        <v>0.06</v>
      </c>
      <c r="AA7402">
        <v>40</v>
      </c>
      <c r="AB7402">
        <v>0.21</v>
      </c>
      <c r="AC7402">
        <v>165</v>
      </c>
      <c r="AD7402">
        <v>0.5</v>
      </c>
      <c r="AE7402">
        <v>0.03</v>
      </c>
      <c r="AF7402">
        <v>6</v>
      </c>
      <c r="AG7402">
        <v>1560</v>
      </c>
      <c r="AH7402">
        <v>1</v>
      </c>
      <c r="AI7402">
        <v>4</v>
      </c>
      <c r="AJ7402">
        <v>3</v>
      </c>
      <c r="AK7402">
        <v>23</v>
      </c>
      <c r="AL7402">
        <v>0.06</v>
      </c>
      <c r="AM7402">
        <v>5</v>
      </c>
      <c r="AN7402">
        <v>5</v>
      </c>
      <c r="AO7402">
        <v>35</v>
      </c>
      <c r="AP7402">
        <v>5</v>
      </c>
      <c r="AQ7402">
        <v>8</v>
      </c>
    </row>
    <row r="7403" spans="1:43" hidden="1" x14ac:dyDescent="0.25">
      <c r="A7403" t="s">
        <v>26670</v>
      </c>
      <c r="B7403" t="s">
        <v>26671</v>
      </c>
      <c r="C7403" s="1" t="str">
        <f t="shared" si="518"/>
        <v>21:0134</v>
      </c>
      <c r="D7403" s="1" t="str">
        <f t="shared" si="519"/>
        <v>21:0078</v>
      </c>
      <c r="E7403" t="s">
        <v>26672</v>
      </c>
      <c r="F7403" t="s">
        <v>26673</v>
      </c>
      <c r="H7403">
        <v>55.243816199999998</v>
      </c>
      <c r="I7403">
        <v>-66.133977700000003</v>
      </c>
      <c r="J7403" s="1" t="str">
        <f t="shared" si="516"/>
        <v>Till</v>
      </c>
      <c r="K7403" s="1" t="str">
        <f t="shared" si="517"/>
        <v>&lt;63 micron</v>
      </c>
      <c r="L7403">
        <v>0.1</v>
      </c>
      <c r="M7403">
        <v>3.19</v>
      </c>
      <c r="N7403">
        <v>12</v>
      </c>
      <c r="O7403">
        <v>30</v>
      </c>
      <c r="P7403">
        <v>0.25</v>
      </c>
      <c r="Q7403">
        <v>2</v>
      </c>
      <c r="R7403">
        <v>0.2</v>
      </c>
      <c r="S7403">
        <v>0.25</v>
      </c>
      <c r="T7403">
        <v>40</v>
      </c>
      <c r="U7403">
        <v>357</v>
      </c>
      <c r="V7403">
        <v>172</v>
      </c>
      <c r="W7403">
        <v>9.31</v>
      </c>
      <c r="X7403">
        <v>5</v>
      </c>
      <c r="Y7403">
        <v>0.5</v>
      </c>
      <c r="Z7403">
        <v>0.08</v>
      </c>
      <c r="AA7403">
        <v>5</v>
      </c>
      <c r="AB7403">
        <v>2.14</v>
      </c>
      <c r="AC7403">
        <v>735</v>
      </c>
      <c r="AD7403">
        <v>0.5</v>
      </c>
      <c r="AE7403">
        <v>5.0000000000000001E-3</v>
      </c>
      <c r="AF7403">
        <v>187</v>
      </c>
      <c r="AG7403">
        <v>310</v>
      </c>
      <c r="AH7403">
        <v>4</v>
      </c>
      <c r="AI7403">
        <v>2</v>
      </c>
      <c r="AJ7403">
        <v>8</v>
      </c>
      <c r="AK7403">
        <v>5</v>
      </c>
      <c r="AL7403">
        <v>0.19</v>
      </c>
      <c r="AM7403">
        <v>5</v>
      </c>
      <c r="AN7403">
        <v>5</v>
      </c>
      <c r="AO7403">
        <v>117</v>
      </c>
      <c r="AP7403">
        <v>5</v>
      </c>
      <c r="AQ7403">
        <v>82</v>
      </c>
    </row>
    <row r="7404" spans="1:43" hidden="1" x14ac:dyDescent="0.25">
      <c r="A7404" t="s">
        <v>26674</v>
      </c>
      <c r="B7404" t="s">
        <v>26675</v>
      </c>
      <c r="C7404" s="1" t="str">
        <f t="shared" si="518"/>
        <v>21:0134</v>
      </c>
      <c r="D7404" s="1" t="str">
        <f t="shared" si="519"/>
        <v>21:0078</v>
      </c>
      <c r="E7404" t="s">
        <v>26676</v>
      </c>
      <c r="F7404" t="s">
        <v>26677</v>
      </c>
      <c r="H7404">
        <v>55.238688400000001</v>
      </c>
      <c r="I7404">
        <v>-66.122388299999997</v>
      </c>
      <c r="J7404" s="1" t="str">
        <f t="shared" si="516"/>
        <v>Till</v>
      </c>
      <c r="K7404" s="1" t="str">
        <f t="shared" si="517"/>
        <v>&lt;63 micron</v>
      </c>
      <c r="L7404">
        <v>0.1</v>
      </c>
      <c r="M7404">
        <v>2.48</v>
      </c>
      <c r="N7404">
        <v>10</v>
      </c>
      <c r="O7404">
        <v>30</v>
      </c>
      <c r="P7404">
        <v>0.25</v>
      </c>
      <c r="Q7404">
        <v>2</v>
      </c>
      <c r="R7404">
        <v>0.23</v>
      </c>
      <c r="S7404">
        <v>0.25</v>
      </c>
      <c r="T7404">
        <v>31</v>
      </c>
      <c r="U7404">
        <v>358</v>
      </c>
      <c r="V7404">
        <v>124</v>
      </c>
      <c r="W7404">
        <v>8.7100000000000009</v>
      </c>
      <c r="X7404">
        <v>5</v>
      </c>
      <c r="Y7404">
        <v>1</v>
      </c>
      <c r="Z7404">
        <v>0.11</v>
      </c>
      <c r="AA7404">
        <v>10</v>
      </c>
      <c r="AB7404">
        <v>2.48</v>
      </c>
      <c r="AC7404">
        <v>690</v>
      </c>
      <c r="AD7404">
        <v>1</v>
      </c>
      <c r="AE7404">
        <v>5.0000000000000001E-3</v>
      </c>
      <c r="AF7404">
        <v>222</v>
      </c>
      <c r="AG7404">
        <v>290</v>
      </c>
      <c r="AH7404">
        <v>10</v>
      </c>
      <c r="AI7404">
        <v>4</v>
      </c>
      <c r="AJ7404">
        <v>10</v>
      </c>
      <c r="AK7404">
        <v>6</v>
      </c>
      <c r="AL7404">
        <v>0.15</v>
      </c>
      <c r="AM7404">
        <v>5</v>
      </c>
      <c r="AN7404">
        <v>5</v>
      </c>
      <c r="AO7404">
        <v>103</v>
      </c>
      <c r="AP7404">
        <v>5</v>
      </c>
      <c r="AQ7404">
        <v>86</v>
      </c>
    </row>
    <row r="7405" spans="1:43" hidden="1" x14ac:dyDescent="0.25">
      <c r="A7405" t="s">
        <v>26678</v>
      </c>
      <c r="B7405" t="s">
        <v>26679</v>
      </c>
      <c r="C7405" s="1" t="str">
        <f t="shared" si="518"/>
        <v>21:0134</v>
      </c>
      <c r="D7405" s="1" t="str">
        <f t="shared" si="519"/>
        <v>21:0078</v>
      </c>
      <c r="E7405" t="s">
        <v>26680</v>
      </c>
      <c r="F7405" t="s">
        <v>26681</v>
      </c>
      <c r="H7405">
        <v>55.2352141</v>
      </c>
      <c r="I7405">
        <v>-66.112334000000004</v>
      </c>
      <c r="J7405" s="1" t="str">
        <f t="shared" si="516"/>
        <v>Till</v>
      </c>
      <c r="K7405" s="1" t="str">
        <f t="shared" si="517"/>
        <v>&lt;63 micron</v>
      </c>
      <c r="L7405">
        <v>0.1</v>
      </c>
      <c r="M7405">
        <v>1.99</v>
      </c>
      <c r="N7405">
        <v>6</v>
      </c>
      <c r="O7405">
        <v>10</v>
      </c>
      <c r="P7405">
        <v>0.25</v>
      </c>
      <c r="Q7405">
        <v>2</v>
      </c>
      <c r="R7405">
        <v>0.28999999999999998</v>
      </c>
      <c r="S7405">
        <v>0.25</v>
      </c>
      <c r="T7405">
        <v>42</v>
      </c>
      <c r="U7405">
        <v>298</v>
      </c>
      <c r="V7405">
        <v>95</v>
      </c>
      <c r="W7405">
        <v>7.16</v>
      </c>
      <c r="X7405">
        <v>5</v>
      </c>
      <c r="Y7405">
        <v>1</v>
      </c>
      <c r="Z7405">
        <v>7.0000000000000007E-2</v>
      </c>
      <c r="AA7405">
        <v>5</v>
      </c>
      <c r="AB7405">
        <v>2.23</v>
      </c>
      <c r="AC7405">
        <v>760</v>
      </c>
      <c r="AD7405">
        <v>0.5</v>
      </c>
      <c r="AE7405">
        <v>5.0000000000000001E-3</v>
      </c>
      <c r="AF7405">
        <v>285</v>
      </c>
      <c r="AG7405">
        <v>200</v>
      </c>
      <c r="AH7405">
        <v>8</v>
      </c>
      <c r="AI7405">
        <v>4</v>
      </c>
      <c r="AJ7405">
        <v>8</v>
      </c>
      <c r="AK7405">
        <v>7</v>
      </c>
      <c r="AL7405">
        <v>0.16</v>
      </c>
      <c r="AM7405">
        <v>5</v>
      </c>
      <c r="AN7405">
        <v>5</v>
      </c>
      <c r="AO7405">
        <v>86</v>
      </c>
      <c r="AP7405">
        <v>5</v>
      </c>
      <c r="AQ7405">
        <v>66</v>
      </c>
    </row>
    <row r="7406" spans="1:43" hidden="1" x14ac:dyDescent="0.25">
      <c r="A7406" t="s">
        <v>26682</v>
      </c>
      <c r="B7406" t="s">
        <v>26683</v>
      </c>
      <c r="C7406" s="1" t="str">
        <f t="shared" si="518"/>
        <v>21:0134</v>
      </c>
      <c r="D7406" s="1" t="str">
        <f t="shared" si="519"/>
        <v>21:0078</v>
      </c>
      <c r="E7406" t="s">
        <v>26684</v>
      </c>
      <c r="F7406" t="s">
        <v>26685</v>
      </c>
      <c r="H7406">
        <v>55.229475200000003</v>
      </c>
      <c r="I7406">
        <v>-66.099693700000003</v>
      </c>
      <c r="J7406" s="1" t="str">
        <f t="shared" si="516"/>
        <v>Till</v>
      </c>
      <c r="K7406" s="1" t="str">
        <f t="shared" si="517"/>
        <v>&lt;63 micron</v>
      </c>
      <c r="L7406">
        <v>0.1</v>
      </c>
      <c r="M7406">
        <v>2.2799999999999998</v>
      </c>
      <c r="N7406">
        <v>8</v>
      </c>
      <c r="O7406">
        <v>10</v>
      </c>
      <c r="P7406">
        <v>0.25</v>
      </c>
      <c r="Q7406">
        <v>1</v>
      </c>
      <c r="R7406">
        <v>0.32</v>
      </c>
      <c r="S7406">
        <v>0.25</v>
      </c>
      <c r="T7406">
        <v>35</v>
      </c>
      <c r="U7406">
        <v>301</v>
      </c>
      <c r="V7406">
        <v>107</v>
      </c>
      <c r="W7406">
        <v>6.63</v>
      </c>
      <c r="X7406">
        <v>5</v>
      </c>
      <c r="Y7406">
        <v>0.5</v>
      </c>
      <c r="Z7406">
        <v>0.04</v>
      </c>
      <c r="AA7406">
        <v>5</v>
      </c>
      <c r="AB7406">
        <v>2.08</v>
      </c>
      <c r="AC7406">
        <v>680</v>
      </c>
      <c r="AD7406">
        <v>0.5</v>
      </c>
      <c r="AE7406">
        <v>5.0000000000000001E-3</v>
      </c>
      <c r="AF7406">
        <v>228</v>
      </c>
      <c r="AG7406">
        <v>170</v>
      </c>
      <c r="AH7406">
        <v>1</v>
      </c>
      <c r="AI7406">
        <v>1</v>
      </c>
      <c r="AJ7406">
        <v>8</v>
      </c>
      <c r="AK7406">
        <v>9</v>
      </c>
      <c r="AL7406">
        <v>0.18</v>
      </c>
      <c r="AM7406">
        <v>5</v>
      </c>
      <c r="AN7406">
        <v>5</v>
      </c>
      <c r="AO7406">
        <v>100</v>
      </c>
      <c r="AP7406">
        <v>5</v>
      </c>
      <c r="AQ7406">
        <v>70</v>
      </c>
    </row>
    <row r="7407" spans="1:43" hidden="1" x14ac:dyDescent="0.25">
      <c r="A7407" t="s">
        <v>26686</v>
      </c>
      <c r="B7407" t="s">
        <v>26687</v>
      </c>
      <c r="C7407" s="1" t="str">
        <f t="shared" si="518"/>
        <v>21:0134</v>
      </c>
      <c r="D7407" s="1" t="str">
        <f t="shared" si="519"/>
        <v>21:0078</v>
      </c>
      <c r="E7407" t="s">
        <v>26688</v>
      </c>
      <c r="F7407" t="s">
        <v>26689</v>
      </c>
      <c r="H7407">
        <v>55.221297900000003</v>
      </c>
      <c r="I7407">
        <v>-66.101705499999994</v>
      </c>
      <c r="J7407" s="1" t="str">
        <f t="shared" si="516"/>
        <v>Till</v>
      </c>
      <c r="K7407" s="1" t="str">
        <f t="shared" si="517"/>
        <v>&lt;63 micron</v>
      </c>
      <c r="L7407">
        <v>0.1</v>
      </c>
      <c r="M7407">
        <v>3.78</v>
      </c>
      <c r="N7407">
        <v>16</v>
      </c>
      <c r="O7407">
        <v>30</v>
      </c>
      <c r="P7407">
        <v>0.25</v>
      </c>
      <c r="Q7407">
        <v>1</v>
      </c>
      <c r="R7407">
        <v>0.22</v>
      </c>
      <c r="S7407">
        <v>0.25</v>
      </c>
      <c r="T7407">
        <v>37</v>
      </c>
      <c r="U7407">
        <v>320</v>
      </c>
      <c r="V7407">
        <v>236</v>
      </c>
      <c r="W7407">
        <v>11.1</v>
      </c>
      <c r="X7407">
        <v>5</v>
      </c>
      <c r="Y7407">
        <v>0.5</v>
      </c>
      <c r="Z7407">
        <v>0.08</v>
      </c>
      <c r="AA7407">
        <v>5</v>
      </c>
      <c r="AB7407">
        <v>1.77</v>
      </c>
      <c r="AC7407">
        <v>610</v>
      </c>
      <c r="AD7407">
        <v>1</v>
      </c>
      <c r="AE7407">
        <v>5.0000000000000001E-3</v>
      </c>
      <c r="AF7407">
        <v>158</v>
      </c>
      <c r="AG7407">
        <v>510</v>
      </c>
      <c r="AH7407">
        <v>14</v>
      </c>
      <c r="AI7407">
        <v>1</v>
      </c>
      <c r="AJ7407">
        <v>11</v>
      </c>
      <c r="AK7407">
        <v>9</v>
      </c>
      <c r="AL7407">
        <v>0.22</v>
      </c>
      <c r="AM7407">
        <v>5</v>
      </c>
      <c r="AN7407">
        <v>5</v>
      </c>
      <c r="AO7407">
        <v>145</v>
      </c>
      <c r="AP7407">
        <v>5</v>
      </c>
      <c r="AQ7407">
        <v>114</v>
      </c>
    </row>
    <row r="7408" spans="1:43" hidden="1" x14ac:dyDescent="0.25">
      <c r="A7408" t="s">
        <v>26690</v>
      </c>
      <c r="B7408" t="s">
        <v>26691</v>
      </c>
      <c r="C7408" s="1" t="str">
        <f t="shared" si="518"/>
        <v>21:0134</v>
      </c>
      <c r="D7408" s="1" t="str">
        <f t="shared" si="519"/>
        <v>21:0078</v>
      </c>
      <c r="E7408" t="s">
        <v>26692</v>
      </c>
      <c r="F7408" t="s">
        <v>26693</v>
      </c>
      <c r="H7408">
        <v>55.212843499999998</v>
      </c>
      <c r="I7408">
        <v>-66.109082799999996</v>
      </c>
      <c r="J7408" s="1" t="str">
        <f t="shared" si="516"/>
        <v>Till</v>
      </c>
      <c r="K7408" s="1" t="str">
        <f t="shared" si="517"/>
        <v>&lt;63 micron</v>
      </c>
      <c r="L7408">
        <v>0.1</v>
      </c>
      <c r="M7408">
        <v>2.84</v>
      </c>
      <c r="N7408">
        <v>12</v>
      </c>
      <c r="O7408">
        <v>20</v>
      </c>
      <c r="P7408">
        <v>0.25</v>
      </c>
      <c r="Q7408">
        <v>1</v>
      </c>
      <c r="R7408">
        <v>0.43</v>
      </c>
      <c r="S7408">
        <v>0.25</v>
      </c>
      <c r="T7408">
        <v>41</v>
      </c>
      <c r="U7408">
        <v>246</v>
      </c>
      <c r="V7408">
        <v>144</v>
      </c>
      <c r="W7408">
        <v>7.2</v>
      </c>
      <c r="X7408">
        <v>5</v>
      </c>
      <c r="Y7408">
        <v>0.5</v>
      </c>
      <c r="Z7408">
        <v>0.04</v>
      </c>
      <c r="AA7408">
        <v>5</v>
      </c>
      <c r="AB7408">
        <v>1.82</v>
      </c>
      <c r="AC7408">
        <v>745</v>
      </c>
      <c r="AD7408">
        <v>0.5</v>
      </c>
      <c r="AE7408">
        <v>0.01</v>
      </c>
      <c r="AF7408">
        <v>141</v>
      </c>
      <c r="AG7408">
        <v>220</v>
      </c>
      <c r="AH7408">
        <v>2</v>
      </c>
      <c r="AI7408">
        <v>1</v>
      </c>
      <c r="AJ7408">
        <v>10</v>
      </c>
      <c r="AK7408">
        <v>12</v>
      </c>
      <c r="AL7408">
        <v>0.21</v>
      </c>
      <c r="AM7408">
        <v>5</v>
      </c>
      <c r="AN7408">
        <v>5</v>
      </c>
      <c r="AO7408">
        <v>111</v>
      </c>
      <c r="AP7408">
        <v>10</v>
      </c>
      <c r="AQ7408">
        <v>86</v>
      </c>
    </row>
    <row r="7409" spans="1:43" hidden="1" x14ac:dyDescent="0.25">
      <c r="A7409" t="s">
        <v>26694</v>
      </c>
      <c r="B7409" t="s">
        <v>26695</v>
      </c>
      <c r="C7409" s="1" t="str">
        <f t="shared" si="518"/>
        <v>21:0134</v>
      </c>
      <c r="D7409" s="1" t="str">
        <f t="shared" si="519"/>
        <v>21:0078</v>
      </c>
      <c r="E7409" t="s">
        <v>26696</v>
      </c>
      <c r="F7409" t="s">
        <v>26697</v>
      </c>
      <c r="H7409">
        <v>55.2161781</v>
      </c>
      <c r="I7409">
        <v>-66.132271700000004</v>
      </c>
      <c r="J7409" s="1" t="str">
        <f t="shared" si="516"/>
        <v>Till</v>
      </c>
      <c r="K7409" s="1" t="str">
        <f t="shared" si="517"/>
        <v>&lt;63 micron</v>
      </c>
      <c r="L7409">
        <v>0.1</v>
      </c>
      <c r="M7409">
        <v>2.68</v>
      </c>
      <c r="N7409">
        <v>1</v>
      </c>
      <c r="O7409">
        <v>20</v>
      </c>
      <c r="P7409">
        <v>0.25</v>
      </c>
      <c r="Q7409">
        <v>1</v>
      </c>
      <c r="R7409">
        <v>0.57999999999999996</v>
      </c>
      <c r="S7409">
        <v>0.5</v>
      </c>
      <c r="T7409">
        <v>46</v>
      </c>
      <c r="U7409">
        <v>278</v>
      </c>
      <c r="V7409">
        <v>113</v>
      </c>
      <c r="W7409">
        <v>6.85</v>
      </c>
      <c r="X7409">
        <v>5</v>
      </c>
      <c r="Y7409">
        <v>0.5</v>
      </c>
      <c r="Z7409">
        <v>0.04</v>
      </c>
      <c r="AA7409">
        <v>5</v>
      </c>
      <c r="AB7409">
        <v>2.46</v>
      </c>
      <c r="AC7409">
        <v>850</v>
      </c>
      <c r="AD7409">
        <v>0.5</v>
      </c>
      <c r="AE7409">
        <v>0.01</v>
      </c>
      <c r="AF7409">
        <v>196</v>
      </c>
      <c r="AG7409">
        <v>160</v>
      </c>
      <c r="AH7409">
        <v>2</v>
      </c>
      <c r="AI7409">
        <v>2</v>
      </c>
      <c r="AJ7409">
        <v>10</v>
      </c>
      <c r="AK7409">
        <v>14</v>
      </c>
      <c r="AL7409">
        <v>0.26</v>
      </c>
      <c r="AM7409">
        <v>5</v>
      </c>
      <c r="AN7409">
        <v>5</v>
      </c>
      <c r="AO7409">
        <v>117</v>
      </c>
      <c r="AP7409">
        <v>10</v>
      </c>
      <c r="AQ7409">
        <v>78</v>
      </c>
    </row>
    <row r="7410" spans="1:43" hidden="1" x14ac:dyDescent="0.25">
      <c r="A7410" t="s">
        <v>26698</v>
      </c>
      <c r="B7410" t="s">
        <v>26699</v>
      </c>
      <c r="C7410" s="1" t="str">
        <f t="shared" si="518"/>
        <v>21:0134</v>
      </c>
      <c r="D7410" s="1" t="str">
        <f t="shared" si="519"/>
        <v>21:0078</v>
      </c>
      <c r="E7410" t="s">
        <v>26700</v>
      </c>
      <c r="F7410" t="s">
        <v>26701</v>
      </c>
      <c r="H7410">
        <v>55.2394417</v>
      </c>
      <c r="I7410">
        <v>-66.0785111</v>
      </c>
      <c r="J7410" s="1" t="str">
        <f t="shared" si="516"/>
        <v>Till</v>
      </c>
      <c r="K7410" s="1" t="str">
        <f t="shared" si="517"/>
        <v>&lt;63 micron</v>
      </c>
      <c r="L7410">
        <v>0.1</v>
      </c>
      <c r="M7410">
        <v>2.97</v>
      </c>
      <c r="N7410">
        <v>18</v>
      </c>
      <c r="O7410">
        <v>20</v>
      </c>
      <c r="P7410">
        <v>0.25</v>
      </c>
      <c r="Q7410">
        <v>2</v>
      </c>
      <c r="R7410">
        <v>0.28999999999999998</v>
      </c>
      <c r="S7410">
        <v>0.5</v>
      </c>
      <c r="T7410">
        <v>53</v>
      </c>
      <c r="U7410">
        <v>318</v>
      </c>
      <c r="V7410">
        <v>137</v>
      </c>
      <c r="W7410">
        <v>7.42</v>
      </c>
      <c r="X7410">
        <v>5</v>
      </c>
      <c r="Y7410">
        <v>0.5</v>
      </c>
      <c r="Z7410">
        <v>0.06</v>
      </c>
      <c r="AA7410">
        <v>5</v>
      </c>
      <c r="AB7410">
        <v>2.27</v>
      </c>
      <c r="AC7410">
        <v>770</v>
      </c>
      <c r="AD7410">
        <v>0.5</v>
      </c>
      <c r="AE7410">
        <v>0.01</v>
      </c>
      <c r="AF7410">
        <v>221</v>
      </c>
      <c r="AG7410">
        <v>220</v>
      </c>
      <c r="AH7410">
        <v>38</v>
      </c>
      <c r="AI7410">
        <v>4</v>
      </c>
      <c r="AJ7410">
        <v>8</v>
      </c>
      <c r="AK7410">
        <v>8</v>
      </c>
      <c r="AL7410">
        <v>0.19</v>
      </c>
      <c r="AM7410">
        <v>5</v>
      </c>
      <c r="AN7410">
        <v>5</v>
      </c>
      <c r="AO7410">
        <v>114</v>
      </c>
      <c r="AP7410">
        <v>10</v>
      </c>
      <c r="AQ7410">
        <v>112</v>
      </c>
    </row>
    <row r="7411" spans="1:43" hidden="1" x14ac:dyDescent="0.25">
      <c r="A7411" t="s">
        <v>26702</v>
      </c>
      <c r="B7411" t="s">
        <v>26703</v>
      </c>
      <c r="C7411" s="1" t="str">
        <f t="shared" si="518"/>
        <v>21:0134</v>
      </c>
      <c r="D7411" s="1" t="str">
        <f t="shared" si="519"/>
        <v>21:0078</v>
      </c>
      <c r="E7411" t="s">
        <v>26704</v>
      </c>
      <c r="F7411" t="s">
        <v>26705</v>
      </c>
      <c r="H7411">
        <v>55.258431899999998</v>
      </c>
      <c r="I7411">
        <v>-66.103879699999993</v>
      </c>
      <c r="J7411" s="1" t="str">
        <f t="shared" si="516"/>
        <v>Till</v>
      </c>
      <c r="K7411" s="1" t="str">
        <f t="shared" si="517"/>
        <v>&lt;63 micron</v>
      </c>
      <c r="L7411">
        <v>0.1</v>
      </c>
      <c r="M7411">
        <v>3.2</v>
      </c>
      <c r="N7411">
        <v>6</v>
      </c>
      <c r="O7411">
        <v>20</v>
      </c>
      <c r="P7411">
        <v>0.25</v>
      </c>
      <c r="Q7411">
        <v>2</v>
      </c>
      <c r="R7411">
        <v>0.17</v>
      </c>
      <c r="S7411">
        <v>0.5</v>
      </c>
      <c r="T7411">
        <v>36</v>
      </c>
      <c r="U7411">
        <v>330</v>
      </c>
      <c r="V7411">
        <v>154</v>
      </c>
      <c r="W7411">
        <v>7.89</v>
      </c>
      <c r="X7411">
        <v>5</v>
      </c>
      <c r="Y7411">
        <v>0.5</v>
      </c>
      <c r="Z7411">
        <v>0.1</v>
      </c>
      <c r="AA7411">
        <v>5</v>
      </c>
      <c r="AB7411">
        <v>1.99</v>
      </c>
      <c r="AC7411">
        <v>665</v>
      </c>
      <c r="AD7411">
        <v>0.5</v>
      </c>
      <c r="AE7411">
        <v>5.0000000000000001E-3</v>
      </c>
      <c r="AF7411">
        <v>163</v>
      </c>
      <c r="AG7411">
        <v>250</v>
      </c>
      <c r="AH7411">
        <v>10</v>
      </c>
      <c r="AI7411">
        <v>2</v>
      </c>
      <c r="AJ7411">
        <v>8</v>
      </c>
      <c r="AK7411">
        <v>6</v>
      </c>
      <c r="AL7411">
        <v>0.14000000000000001</v>
      </c>
      <c r="AM7411">
        <v>5</v>
      </c>
      <c r="AN7411">
        <v>5</v>
      </c>
      <c r="AO7411">
        <v>104</v>
      </c>
      <c r="AP7411">
        <v>10</v>
      </c>
      <c r="AQ7411">
        <v>92</v>
      </c>
    </row>
    <row r="7412" spans="1:43" hidden="1" x14ac:dyDescent="0.25">
      <c r="A7412" t="s">
        <v>26706</v>
      </c>
      <c r="B7412" t="s">
        <v>26707</v>
      </c>
      <c r="C7412" s="1" t="str">
        <f t="shared" si="518"/>
        <v>21:0134</v>
      </c>
      <c r="D7412" s="1" t="str">
        <f t="shared" si="519"/>
        <v>21:0078</v>
      </c>
      <c r="E7412" t="s">
        <v>26708</v>
      </c>
      <c r="F7412" t="s">
        <v>26709</v>
      </c>
      <c r="H7412">
        <v>55.271762799999998</v>
      </c>
      <c r="I7412">
        <v>-66.125777999999997</v>
      </c>
      <c r="J7412" s="1" t="str">
        <f t="shared" si="516"/>
        <v>Till</v>
      </c>
      <c r="K7412" s="1" t="str">
        <f t="shared" si="517"/>
        <v>&lt;63 micron</v>
      </c>
      <c r="L7412">
        <v>0.1</v>
      </c>
      <c r="M7412">
        <v>2.1</v>
      </c>
      <c r="N7412">
        <v>1</v>
      </c>
      <c r="O7412">
        <v>20</v>
      </c>
      <c r="P7412">
        <v>0.25</v>
      </c>
      <c r="Q7412">
        <v>1</v>
      </c>
      <c r="R7412">
        <v>0.27</v>
      </c>
      <c r="S7412">
        <v>0.5</v>
      </c>
      <c r="T7412">
        <v>28</v>
      </c>
      <c r="U7412">
        <v>212</v>
      </c>
      <c r="V7412">
        <v>86</v>
      </c>
      <c r="W7412">
        <v>5.17</v>
      </c>
      <c r="X7412">
        <v>5</v>
      </c>
      <c r="Y7412">
        <v>0.5</v>
      </c>
      <c r="Z7412">
        <v>0.12</v>
      </c>
      <c r="AA7412">
        <v>20</v>
      </c>
      <c r="AB7412">
        <v>1.83</v>
      </c>
      <c r="AC7412">
        <v>665</v>
      </c>
      <c r="AD7412">
        <v>0.5</v>
      </c>
      <c r="AE7412">
        <v>5.0000000000000001E-3</v>
      </c>
      <c r="AF7412">
        <v>149</v>
      </c>
      <c r="AG7412">
        <v>180</v>
      </c>
      <c r="AH7412">
        <v>16</v>
      </c>
      <c r="AI7412">
        <v>4</v>
      </c>
      <c r="AJ7412">
        <v>8</v>
      </c>
      <c r="AK7412">
        <v>9</v>
      </c>
      <c r="AL7412">
        <v>0.12</v>
      </c>
      <c r="AM7412">
        <v>5</v>
      </c>
      <c r="AN7412">
        <v>5</v>
      </c>
      <c r="AO7412">
        <v>80</v>
      </c>
      <c r="AP7412">
        <v>10</v>
      </c>
      <c r="AQ7412">
        <v>84</v>
      </c>
    </row>
    <row r="7413" spans="1:43" hidden="1" x14ac:dyDescent="0.25">
      <c r="A7413" t="s">
        <v>26710</v>
      </c>
      <c r="B7413" t="s">
        <v>26711</v>
      </c>
      <c r="C7413" s="1" t="str">
        <f t="shared" si="518"/>
        <v>21:0134</v>
      </c>
      <c r="D7413" s="1" t="str">
        <f t="shared" si="519"/>
        <v>21:0078</v>
      </c>
      <c r="E7413" t="s">
        <v>26712</v>
      </c>
      <c r="F7413" t="s">
        <v>26713</v>
      </c>
      <c r="H7413">
        <v>53.292369399999998</v>
      </c>
      <c r="I7413">
        <v>-60.535607800000001</v>
      </c>
      <c r="J7413" s="1" t="str">
        <f t="shared" si="516"/>
        <v>Till</v>
      </c>
      <c r="K7413" s="1" t="str">
        <f t="shared" si="517"/>
        <v>&lt;63 micron</v>
      </c>
      <c r="L7413">
        <v>0.1</v>
      </c>
      <c r="M7413">
        <v>0.88</v>
      </c>
      <c r="N7413">
        <v>1</v>
      </c>
      <c r="O7413">
        <v>50</v>
      </c>
      <c r="P7413">
        <v>0.25</v>
      </c>
      <c r="Q7413">
        <v>2</v>
      </c>
      <c r="R7413">
        <v>0.44</v>
      </c>
      <c r="S7413">
        <v>0.25</v>
      </c>
      <c r="T7413">
        <v>7</v>
      </c>
      <c r="U7413">
        <v>64</v>
      </c>
      <c r="V7413">
        <v>23</v>
      </c>
      <c r="W7413">
        <v>3.34</v>
      </c>
      <c r="X7413">
        <v>10</v>
      </c>
      <c r="Y7413">
        <v>0.5</v>
      </c>
      <c r="Z7413">
        <v>0.1</v>
      </c>
      <c r="AA7413">
        <v>60</v>
      </c>
      <c r="AB7413">
        <v>0.34</v>
      </c>
      <c r="AC7413">
        <v>215</v>
      </c>
      <c r="AD7413">
        <v>0.5</v>
      </c>
      <c r="AE7413">
        <v>0.03</v>
      </c>
      <c r="AF7413">
        <v>13</v>
      </c>
      <c r="AG7413">
        <v>1080</v>
      </c>
      <c r="AH7413">
        <v>18</v>
      </c>
      <c r="AI7413">
        <v>2</v>
      </c>
      <c r="AJ7413">
        <v>4</v>
      </c>
      <c r="AK7413">
        <v>14</v>
      </c>
      <c r="AL7413">
        <v>0.11</v>
      </c>
      <c r="AM7413">
        <v>5</v>
      </c>
      <c r="AN7413">
        <v>5</v>
      </c>
      <c r="AO7413">
        <v>73</v>
      </c>
      <c r="AP7413">
        <v>5</v>
      </c>
      <c r="AQ7413">
        <v>28</v>
      </c>
    </row>
    <row r="7414" spans="1:43" hidden="1" x14ac:dyDescent="0.25">
      <c r="A7414" t="s">
        <v>26714</v>
      </c>
      <c r="B7414" t="s">
        <v>26715</v>
      </c>
      <c r="C7414" s="1" t="str">
        <f t="shared" si="518"/>
        <v>21:0134</v>
      </c>
      <c r="D7414" s="1" t="str">
        <f t="shared" si="519"/>
        <v>21:0078</v>
      </c>
      <c r="E7414" t="s">
        <v>26716</v>
      </c>
      <c r="F7414" t="s">
        <v>26717</v>
      </c>
      <c r="H7414">
        <v>55.261407699999999</v>
      </c>
      <c r="I7414">
        <v>-66.151494700000001</v>
      </c>
      <c r="J7414" s="1" t="str">
        <f t="shared" si="516"/>
        <v>Till</v>
      </c>
      <c r="K7414" s="1" t="str">
        <f t="shared" si="517"/>
        <v>&lt;63 micron</v>
      </c>
      <c r="L7414">
        <v>0.1</v>
      </c>
      <c r="M7414">
        <v>2.1800000000000002</v>
      </c>
      <c r="N7414">
        <v>2</v>
      </c>
      <c r="O7414">
        <v>30</v>
      </c>
      <c r="P7414">
        <v>0.25</v>
      </c>
      <c r="Q7414">
        <v>1</v>
      </c>
      <c r="R7414">
        <v>0.34</v>
      </c>
      <c r="S7414">
        <v>0.5</v>
      </c>
      <c r="T7414">
        <v>34</v>
      </c>
      <c r="U7414">
        <v>230</v>
      </c>
      <c r="V7414">
        <v>110</v>
      </c>
      <c r="W7414">
        <v>5.8</v>
      </c>
      <c r="X7414">
        <v>5</v>
      </c>
      <c r="Y7414">
        <v>0.5</v>
      </c>
      <c r="Z7414">
        <v>0.11</v>
      </c>
      <c r="AA7414">
        <v>10</v>
      </c>
      <c r="AB7414">
        <v>1.7</v>
      </c>
      <c r="AC7414">
        <v>660</v>
      </c>
      <c r="AD7414">
        <v>0.5</v>
      </c>
      <c r="AE7414">
        <v>5.0000000000000001E-3</v>
      </c>
      <c r="AF7414">
        <v>163</v>
      </c>
      <c r="AG7414">
        <v>190</v>
      </c>
      <c r="AH7414">
        <v>8</v>
      </c>
      <c r="AI7414">
        <v>1</v>
      </c>
      <c r="AJ7414">
        <v>9</v>
      </c>
      <c r="AK7414">
        <v>9</v>
      </c>
      <c r="AL7414">
        <v>0.15</v>
      </c>
      <c r="AM7414">
        <v>5</v>
      </c>
      <c r="AN7414">
        <v>5</v>
      </c>
      <c r="AO7414">
        <v>85</v>
      </c>
      <c r="AP7414">
        <v>10</v>
      </c>
      <c r="AQ7414">
        <v>68</v>
      </c>
    </row>
    <row r="7415" spans="1:43" hidden="1" x14ac:dyDescent="0.25">
      <c r="A7415" t="s">
        <v>26718</v>
      </c>
      <c r="B7415" t="s">
        <v>26719</v>
      </c>
      <c r="C7415" s="1" t="str">
        <f t="shared" si="518"/>
        <v>21:0134</v>
      </c>
      <c r="D7415" s="1" t="str">
        <f t="shared" si="519"/>
        <v>21:0078</v>
      </c>
      <c r="E7415" t="s">
        <v>26720</v>
      </c>
      <c r="F7415" t="s">
        <v>26721</v>
      </c>
      <c r="H7415">
        <v>55.258835900000001</v>
      </c>
      <c r="I7415">
        <v>-66.158007299999994</v>
      </c>
      <c r="J7415" s="1" t="str">
        <f t="shared" si="516"/>
        <v>Till</v>
      </c>
      <c r="K7415" s="1" t="str">
        <f t="shared" si="517"/>
        <v>&lt;63 micron</v>
      </c>
      <c r="L7415">
        <v>0.1</v>
      </c>
      <c r="M7415">
        <v>2.19</v>
      </c>
      <c r="N7415">
        <v>12</v>
      </c>
      <c r="O7415">
        <v>30</v>
      </c>
      <c r="P7415">
        <v>0.25</v>
      </c>
      <c r="Q7415">
        <v>1</v>
      </c>
      <c r="R7415">
        <v>0.28000000000000003</v>
      </c>
      <c r="S7415">
        <v>0.25</v>
      </c>
      <c r="T7415">
        <v>32</v>
      </c>
      <c r="U7415">
        <v>244</v>
      </c>
      <c r="V7415">
        <v>107</v>
      </c>
      <c r="W7415">
        <v>5.55</v>
      </c>
      <c r="X7415">
        <v>5</v>
      </c>
      <c r="Y7415">
        <v>0.5</v>
      </c>
      <c r="Z7415">
        <v>0.14000000000000001</v>
      </c>
      <c r="AA7415">
        <v>10</v>
      </c>
      <c r="AB7415">
        <v>1.83</v>
      </c>
      <c r="AC7415">
        <v>575</v>
      </c>
      <c r="AD7415">
        <v>0.5</v>
      </c>
      <c r="AE7415">
        <v>0.01</v>
      </c>
      <c r="AF7415">
        <v>162</v>
      </c>
      <c r="AG7415">
        <v>150</v>
      </c>
      <c r="AH7415">
        <v>4</v>
      </c>
      <c r="AI7415">
        <v>2</v>
      </c>
      <c r="AJ7415">
        <v>8</v>
      </c>
      <c r="AK7415">
        <v>7</v>
      </c>
      <c r="AL7415">
        <v>0.14000000000000001</v>
      </c>
      <c r="AM7415">
        <v>5</v>
      </c>
      <c r="AN7415">
        <v>5</v>
      </c>
      <c r="AO7415">
        <v>79</v>
      </c>
      <c r="AP7415">
        <v>10</v>
      </c>
      <c r="AQ7415">
        <v>64</v>
      </c>
    </row>
    <row r="7416" spans="1:43" hidden="1" x14ac:dyDescent="0.25">
      <c r="A7416" t="s">
        <v>26722</v>
      </c>
      <c r="B7416" t="s">
        <v>26723</v>
      </c>
      <c r="C7416" s="1" t="str">
        <f t="shared" si="518"/>
        <v>21:0134</v>
      </c>
      <c r="D7416" s="1" t="str">
        <f t="shared" si="519"/>
        <v>21:0078</v>
      </c>
      <c r="E7416" t="s">
        <v>26724</v>
      </c>
      <c r="F7416" t="s">
        <v>26725</v>
      </c>
      <c r="H7416">
        <v>55.262606699999999</v>
      </c>
      <c r="I7416">
        <v>-66.168601300000006</v>
      </c>
      <c r="J7416" s="1" t="str">
        <f t="shared" si="516"/>
        <v>Till</v>
      </c>
      <c r="K7416" s="1" t="str">
        <f t="shared" si="517"/>
        <v>&lt;63 micron</v>
      </c>
      <c r="L7416">
        <v>0.1</v>
      </c>
      <c r="M7416">
        <v>2.69</v>
      </c>
      <c r="N7416">
        <v>1</v>
      </c>
      <c r="O7416">
        <v>20</v>
      </c>
      <c r="P7416">
        <v>0.25</v>
      </c>
      <c r="Q7416">
        <v>4</v>
      </c>
      <c r="R7416">
        <v>0.31</v>
      </c>
      <c r="S7416">
        <v>0.5</v>
      </c>
      <c r="T7416">
        <v>39</v>
      </c>
      <c r="U7416">
        <v>277</v>
      </c>
      <c r="V7416">
        <v>130</v>
      </c>
      <c r="W7416">
        <v>6.37</v>
      </c>
      <c r="X7416">
        <v>5</v>
      </c>
      <c r="Y7416">
        <v>0.5</v>
      </c>
      <c r="Z7416">
        <v>0.11</v>
      </c>
      <c r="AA7416">
        <v>10</v>
      </c>
      <c r="AB7416">
        <v>2.11</v>
      </c>
      <c r="AC7416">
        <v>685</v>
      </c>
      <c r="AD7416">
        <v>0.5</v>
      </c>
      <c r="AE7416">
        <v>0.01</v>
      </c>
      <c r="AF7416">
        <v>182</v>
      </c>
      <c r="AG7416">
        <v>170</v>
      </c>
      <c r="AH7416">
        <v>6</v>
      </c>
      <c r="AI7416">
        <v>2</v>
      </c>
      <c r="AJ7416">
        <v>8</v>
      </c>
      <c r="AK7416">
        <v>8</v>
      </c>
      <c r="AL7416">
        <v>0.19</v>
      </c>
      <c r="AM7416">
        <v>5</v>
      </c>
      <c r="AN7416">
        <v>5</v>
      </c>
      <c r="AO7416">
        <v>96</v>
      </c>
      <c r="AP7416">
        <v>10</v>
      </c>
      <c r="AQ7416">
        <v>66</v>
      </c>
    </row>
    <row r="7417" spans="1:43" hidden="1" x14ac:dyDescent="0.25">
      <c r="A7417" t="s">
        <v>26726</v>
      </c>
      <c r="B7417" t="s">
        <v>26727</v>
      </c>
      <c r="C7417" s="1" t="str">
        <f t="shared" si="518"/>
        <v>21:0134</v>
      </c>
      <c r="D7417" s="1" t="str">
        <f t="shared" si="519"/>
        <v>21:0078</v>
      </c>
      <c r="E7417" t="s">
        <v>26728</v>
      </c>
      <c r="F7417" t="s">
        <v>26729</v>
      </c>
      <c r="H7417">
        <v>55.264744299999997</v>
      </c>
      <c r="I7417">
        <v>-66.179798899999994</v>
      </c>
      <c r="J7417" s="1" t="str">
        <f t="shared" si="516"/>
        <v>Till</v>
      </c>
      <c r="K7417" s="1" t="str">
        <f t="shared" si="517"/>
        <v>&lt;63 micron</v>
      </c>
      <c r="L7417">
        <v>0.1</v>
      </c>
      <c r="M7417">
        <v>1.99</v>
      </c>
      <c r="N7417">
        <v>8</v>
      </c>
      <c r="O7417">
        <v>30</v>
      </c>
      <c r="P7417">
        <v>0.25</v>
      </c>
      <c r="Q7417">
        <v>1</v>
      </c>
      <c r="R7417">
        <v>0.23</v>
      </c>
      <c r="S7417">
        <v>0.25</v>
      </c>
      <c r="T7417">
        <v>32</v>
      </c>
      <c r="U7417">
        <v>212</v>
      </c>
      <c r="V7417">
        <v>111</v>
      </c>
      <c r="W7417">
        <v>5.6</v>
      </c>
      <c r="X7417">
        <v>5</v>
      </c>
      <c r="Y7417">
        <v>0.5</v>
      </c>
      <c r="Z7417">
        <v>0.16</v>
      </c>
      <c r="AA7417">
        <v>10</v>
      </c>
      <c r="AB7417">
        <v>1.62</v>
      </c>
      <c r="AC7417">
        <v>620</v>
      </c>
      <c r="AD7417">
        <v>0.5</v>
      </c>
      <c r="AE7417">
        <v>5.0000000000000001E-3</v>
      </c>
      <c r="AF7417">
        <v>145</v>
      </c>
      <c r="AG7417">
        <v>210</v>
      </c>
      <c r="AH7417">
        <v>8</v>
      </c>
      <c r="AI7417">
        <v>2</v>
      </c>
      <c r="AJ7417">
        <v>7</v>
      </c>
      <c r="AK7417">
        <v>6</v>
      </c>
      <c r="AL7417">
        <v>0.13</v>
      </c>
      <c r="AM7417">
        <v>5</v>
      </c>
      <c r="AN7417">
        <v>5</v>
      </c>
      <c r="AO7417">
        <v>75</v>
      </c>
      <c r="AP7417">
        <v>5</v>
      </c>
      <c r="AQ7417">
        <v>66</v>
      </c>
    </row>
    <row r="7418" spans="1:43" hidden="1" x14ac:dyDescent="0.25">
      <c r="A7418" t="s">
        <v>26730</v>
      </c>
      <c r="B7418" t="s">
        <v>26731</v>
      </c>
      <c r="C7418" s="1" t="str">
        <f t="shared" si="518"/>
        <v>21:0134</v>
      </c>
      <c r="D7418" s="1" t="str">
        <f t="shared" si="519"/>
        <v>21:0078</v>
      </c>
      <c r="E7418" t="s">
        <v>26732</v>
      </c>
      <c r="F7418" t="s">
        <v>26733</v>
      </c>
      <c r="H7418">
        <v>55.263449199999997</v>
      </c>
      <c r="I7418">
        <v>-66.1719887</v>
      </c>
      <c r="J7418" s="1" t="str">
        <f t="shared" si="516"/>
        <v>Till</v>
      </c>
      <c r="K7418" s="1" t="str">
        <f t="shared" si="517"/>
        <v>&lt;63 micron</v>
      </c>
      <c r="L7418">
        <v>0.1</v>
      </c>
      <c r="M7418">
        <v>2.6</v>
      </c>
      <c r="N7418">
        <v>12</v>
      </c>
      <c r="O7418">
        <v>30</v>
      </c>
      <c r="P7418">
        <v>0.25</v>
      </c>
      <c r="Q7418">
        <v>1</v>
      </c>
      <c r="R7418">
        <v>0.27</v>
      </c>
      <c r="S7418">
        <v>0.5</v>
      </c>
      <c r="T7418">
        <v>40</v>
      </c>
      <c r="U7418">
        <v>303</v>
      </c>
      <c r="V7418">
        <v>181</v>
      </c>
      <c r="W7418">
        <v>7.03</v>
      </c>
      <c r="X7418">
        <v>5</v>
      </c>
      <c r="Y7418">
        <v>0.5</v>
      </c>
      <c r="Z7418">
        <v>0.19</v>
      </c>
      <c r="AA7418">
        <v>10</v>
      </c>
      <c r="AB7418">
        <v>2.25</v>
      </c>
      <c r="AC7418">
        <v>710</v>
      </c>
      <c r="AD7418">
        <v>0.5</v>
      </c>
      <c r="AE7418">
        <v>0.01</v>
      </c>
      <c r="AF7418">
        <v>245</v>
      </c>
      <c r="AG7418">
        <v>310</v>
      </c>
      <c r="AH7418">
        <v>6</v>
      </c>
      <c r="AI7418">
        <v>2</v>
      </c>
      <c r="AJ7418">
        <v>10</v>
      </c>
      <c r="AK7418">
        <v>7</v>
      </c>
      <c r="AL7418">
        <v>0.15</v>
      </c>
      <c r="AM7418">
        <v>5</v>
      </c>
      <c r="AN7418">
        <v>5</v>
      </c>
      <c r="AO7418">
        <v>93</v>
      </c>
      <c r="AP7418">
        <v>10</v>
      </c>
      <c r="AQ7418">
        <v>86</v>
      </c>
    </row>
    <row r="7419" spans="1:43" hidden="1" x14ac:dyDescent="0.25">
      <c r="A7419" t="s">
        <v>26734</v>
      </c>
      <c r="B7419" t="s">
        <v>26735</v>
      </c>
      <c r="C7419" s="1" t="str">
        <f t="shared" si="518"/>
        <v>21:0134</v>
      </c>
      <c r="D7419" s="1" t="str">
        <f t="shared" si="519"/>
        <v>21:0078</v>
      </c>
      <c r="E7419" t="s">
        <v>26736</v>
      </c>
      <c r="F7419" t="s">
        <v>26737</v>
      </c>
      <c r="H7419">
        <v>55.267069999999997</v>
      </c>
      <c r="I7419">
        <v>-66.182798500000004</v>
      </c>
      <c r="J7419" s="1" t="str">
        <f t="shared" si="516"/>
        <v>Till</v>
      </c>
      <c r="K7419" s="1" t="str">
        <f t="shared" si="517"/>
        <v>&lt;63 micron</v>
      </c>
      <c r="L7419">
        <v>0.1</v>
      </c>
      <c r="M7419">
        <v>2</v>
      </c>
      <c r="N7419">
        <v>4</v>
      </c>
      <c r="O7419">
        <v>20</v>
      </c>
      <c r="P7419">
        <v>0.25</v>
      </c>
      <c r="Q7419">
        <v>1</v>
      </c>
      <c r="R7419">
        <v>0.27</v>
      </c>
      <c r="S7419">
        <v>0.5</v>
      </c>
      <c r="T7419">
        <v>41</v>
      </c>
      <c r="U7419">
        <v>236</v>
      </c>
      <c r="V7419">
        <v>114</v>
      </c>
      <c r="W7419">
        <v>5.79</v>
      </c>
      <c r="X7419">
        <v>5</v>
      </c>
      <c r="Y7419">
        <v>1</v>
      </c>
      <c r="Z7419">
        <v>0.12</v>
      </c>
      <c r="AA7419">
        <v>10</v>
      </c>
      <c r="AB7419">
        <v>1.77</v>
      </c>
      <c r="AC7419">
        <v>710</v>
      </c>
      <c r="AD7419">
        <v>0.5</v>
      </c>
      <c r="AE7419">
        <v>5.0000000000000001E-3</v>
      </c>
      <c r="AF7419">
        <v>174</v>
      </c>
      <c r="AG7419">
        <v>220</v>
      </c>
      <c r="AH7419">
        <v>12</v>
      </c>
      <c r="AI7419">
        <v>2</v>
      </c>
      <c r="AJ7419">
        <v>8</v>
      </c>
      <c r="AK7419">
        <v>7</v>
      </c>
      <c r="AL7419">
        <v>0.14000000000000001</v>
      </c>
      <c r="AM7419">
        <v>5</v>
      </c>
      <c r="AN7419">
        <v>5</v>
      </c>
      <c r="AO7419">
        <v>79</v>
      </c>
      <c r="AP7419">
        <v>10</v>
      </c>
      <c r="AQ7419">
        <v>70</v>
      </c>
    </row>
    <row r="7420" spans="1:43" hidden="1" x14ac:dyDescent="0.25">
      <c r="A7420" t="s">
        <v>26738</v>
      </c>
      <c r="B7420" t="s">
        <v>26739</v>
      </c>
      <c r="C7420" s="1" t="str">
        <f t="shared" si="518"/>
        <v>21:0134</v>
      </c>
      <c r="D7420" s="1" t="str">
        <f t="shared" si="519"/>
        <v>21:0078</v>
      </c>
      <c r="E7420" t="s">
        <v>26740</v>
      </c>
      <c r="F7420" t="s">
        <v>26741</v>
      </c>
      <c r="H7420">
        <v>55.268578300000001</v>
      </c>
      <c r="I7420">
        <v>-66.189744599999997</v>
      </c>
      <c r="J7420" s="1" t="str">
        <f t="shared" si="516"/>
        <v>Till</v>
      </c>
      <c r="K7420" s="1" t="str">
        <f t="shared" si="517"/>
        <v>&lt;63 micron</v>
      </c>
      <c r="L7420">
        <v>0.1</v>
      </c>
      <c r="M7420">
        <v>2.21</v>
      </c>
      <c r="N7420">
        <v>8</v>
      </c>
      <c r="O7420">
        <v>20</v>
      </c>
      <c r="P7420">
        <v>0.25</v>
      </c>
      <c r="Q7420">
        <v>1</v>
      </c>
      <c r="R7420">
        <v>0.3</v>
      </c>
      <c r="S7420">
        <v>0.5</v>
      </c>
      <c r="T7420">
        <v>43</v>
      </c>
      <c r="U7420">
        <v>257</v>
      </c>
      <c r="V7420">
        <v>123</v>
      </c>
      <c r="W7420">
        <v>6.09</v>
      </c>
      <c r="X7420">
        <v>5</v>
      </c>
      <c r="Y7420">
        <v>1</v>
      </c>
      <c r="Z7420">
        <v>0.14000000000000001</v>
      </c>
      <c r="AA7420">
        <v>10</v>
      </c>
      <c r="AB7420">
        <v>1.94</v>
      </c>
      <c r="AC7420">
        <v>750</v>
      </c>
      <c r="AD7420">
        <v>0.5</v>
      </c>
      <c r="AE7420">
        <v>5.0000000000000001E-3</v>
      </c>
      <c r="AF7420">
        <v>188</v>
      </c>
      <c r="AG7420">
        <v>220</v>
      </c>
      <c r="AH7420">
        <v>4</v>
      </c>
      <c r="AI7420">
        <v>2</v>
      </c>
      <c r="AJ7420">
        <v>9</v>
      </c>
      <c r="AK7420">
        <v>8</v>
      </c>
      <c r="AL7420">
        <v>0.15</v>
      </c>
      <c r="AM7420">
        <v>5</v>
      </c>
      <c r="AN7420">
        <v>5</v>
      </c>
      <c r="AO7420">
        <v>84</v>
      </c>
      <c r="AP7420">
        <v>10</v>
      </c>
      <c r="AQ7420">
        <v>74</v>
      </c>
    </row>
    <row r="7421" spans="1:43" hidden="1" x14ac:dyDescent="0.25">
      <c r="A7421" t="s">
        <v>26742</v>
      </c>
      <c r="B7421" t="s">
        <v>26743</v>
      </c>
      <c r="C7421" s="1" t="str">
        <f t="shared" si="518"/>
        <v>21:0134</v>
      </c>
      <c r="D7421" s="1" t="str">
        <f t="shared" si="519"/>
        <v>21:0078</v>
      </c>
      <c r="E7421" t="s">
        <v>26744</v>
      </c>
      <c r="F7421" t="s">
        <v>26745</v>
      </c>
      <c r="H7421">
        <v>55.272377800000001</v>
      </c>
      <c r="I7421">
        <v>-66.200576400000003</v>
      </c>
      <c r="J7421" s="1" t="str">
        <f t="shared" si="516"/>
        <v>Till</v>
      </c>
      <c r="K7421" s="1" t="str">
        <f t="shared" si="517"/>
        <v>&lt;63 micron</v>
      </c>
      <c r="L7421">
        <v>0.1</v>
      </c>
      <c r="M7421">
        <v>2.1800000000000002</v>
      </c>
      <c r="N7421">
        <v>10</v>
      </c>
      <c r="O7421">
        <v>30</v>
      </c>
      <c r="P7421">
        <v>0.25</v>
      </c>
      <c r="Q7421">
        <v>1</v>
      </c>
      <c r="R7421">
        <v>0.34</v>
      </c>
      <c r="S7421">
        <v>0.5</v>
      </c>
      <c r="T7421">
        <v>35</v>
      </c>
      <c r="U7421">
        <v>251</v>
      </c>
      <c r="V7421">
        <v>103</v>
      </c>
      <c r="W7421">
        <v>5.96</v>
      </c>
      <c r="X7421">
        <v>5</v>
      </c>
      <c r="Y7421">
        <v>0.5</v>
      </c>
      <c r="Z7421">
        <v>0.13</v>
      </c>
      <c r="AA7421">
        <v>10</v>
      </c>
      <c r="AB7421">
        <v>1.88</v>
      </c>
      <c r="AC7421">
        <v>690</v>
      </c>
      <c r="AD7421">
        <v>0.5</v>
      </c>
      <c r="AE7421">
        <v>5.0000000000000001E-3</v>
      </c>
      <c r="AF7421">
        <v>161</v>
      </c>
      <c r="AG7421">
        <v>210</v>
      </c>
      <c r="AH7421">
        <v>14</v>
      </c>
      <c r="AI7421">
        <v>2</v>
      </c>
      <c r="AJ7421">
        <v>8</v>
      </c>
      <c r="AK7421">
        <v>10</v>
      </c>
      <c r="AL7421">
        <v>0.16</v>
      </c>
      <c r="AM7421">
        <v>5</v>
      </c>
      <c r="AN7421">
        <v>5</v>
      </c>
      <c r="AO7421">
        <v>86</v>
      </c>
      <c r="AP7421">
        <v>10</v>
      </c>
      <c r="AQ7421">
        <v>72</v>
      </c>
    </row>
    <row r="7422" spans="1:43" hidden="1" x14ac:dyDescent="0.25">
      <c r="A7422" t="s">
        <v>26746</v>
      </c>
      <c r="B7422" t="s">
        <v>26747</v>
      </c>
      <c r="C7422" s="1" t="str">
        <f t="shared" si="518"/>
        <v>21:0134</v>
      </c>
      <c r="D7422" s="1" t="str">
        <f t="shared" si="519"/>
        <v>21:0078</v>
      </c>
      <c r="E7422" t="s">
        <v>26748</v>
      </c>
      <c r="F7422" t="s">
        <v>26749</v>
      </c>
      <c r="H7422">
        <v>55.273679299999998</v>
      </c>
      <c r="I7422">
        <v>-66.212293700000004</v>
      </c>
      <c r="J7422" s="1" t="str">
        <f t="shared" si="516"/>
        <v>Till</v>
      </c>
      <c r="K7422" s="1" t="str">
        <f t="shared" si="517"/>
        <v>&lt;63 micron</v>
      </c>
      <c r="L7422">
        <v>0.1</v>
      </c>
      <c r="M7422">
        <v>2.27</v>
      </c>
      <c r="N7422">
        <v>6</v>
      </c>
      <c r="O7422">
        <v>30</v>
      </c>
      <c r="P7422">
        <v>0.25</v>
      </c>
      <c r="Q7422">
        <v>1</v>
      </c>
      <c r="R7422">
        <v>0.35</v>
      </c>
      <c r="S7422">
        <v>0.5</v>
      </c>
      <c r="T7422">
        <v>36</v>
      </c>
      <c r="U7422">
        <v>257</v>
      </c>
      <c r="V7422">
        <v>113</v>
      </c>
      <c r="W7422">
        <v>6.1</v>
      </c>
      <c r="X7422">
        <v>5</v>
      </c>
      <c r="Y7422">
        <v>0.5</v>
      </c>
      <c r="Z7422">
        <v>0.15</v>
      </c>
      <c r="AA7422">
        <v>10</v>
      </c>
      <c r="AB7422">
        <v>1.91</v>
      </c>
      <c r="AC7422">
        <v>710</v>
      </c>
      <c r="AD7422">
        <v>0.5</v>
      </c>
      <c r="AE7422">
        <v>0.01</v>
      </c>
      <c r="AF7422">
        <v>171</v>
      </c>
      <c r="AG7422">
        <v>300</v>
      </c>
      <c r="AH7422">
        <v>12</v>
      </c>
      <c r="AI7422">
        <v>2</v>
      </c>
      <c r="AJ7422">
        <v>9</v>
      </c>
      <c r="AK7422">
        <v>11</v>
      </c>
      <c r="AL7422">
        <v>0.15</v>
      </c>
      <c r="AM7422">
        <v>5</v>
      </c>
      <c r="AN7422">
        <v>5</v>
      </c>
      <c r="AO7422">
        <v>86</v>
      </c>
      <c r="AP7422">
        <v>10</v>
      </c>
      <c r="AQ7422">
        <v>76</v>
      </c>
    </row>
    <row r="7423" spans="1:43" hidden="1" x14ac:dyDescent="0.25">
      <c r="A7423" t="s">
        <v>26750</v>
      </c>
      <c r="B7423" t="s">
        <v>26751</v>
      </c>
      <c r="C7423" s="1" t="str">
        <f t="shared" si="518"/>
        <v>21:0134</v>
      </c>
      <c r="D7423" s="1" t="str">
        <f t="shared" si="519"/>
        <v>21:0078</v>
      </c>
      <c r="E7423" t="s">
        <v>26752</v>
      </c>
      <c r="F7423" t="s">
        <v>26753</v>
      </c>
      <c r="H7423">
        <v>54.304986200000002</v>
      </c>
      <c r="I7423">
        <v>-60.1403289</v>
      </c>
      <c r="J7423" s="1" t="str">
        <f t="shared" si="516"/>
        <v>Till</v>
      </c>
      <c r="K7423" s="1" t="str">
        <f t="shared" si="517"/>
        <v>&lt;63 micron</v>
      </c>
      <c r="L7423">
        <v>0.1</v>
      </c>
      <c r="M7423">
        <v>0.9</v>
      </c>
      <c r="N7423">
        <v>2</v>
      </c>
      <c r="O7423">
        <v>30</v>
      </c>
      <c r="P7423">
        <v>0.25</v>
      </c>
      <c r="Q7423">
        <v>1</v>
      </c>
      <c r="R7423">
        <v>0.38</v>
      </c>
      <c r="S7423">
        <v>0.25</v>
      </c>
      <c r="T7423">
        <v>3</v>
      </c>
      <c r="U7423">
        <v>11</v>
      </c>
      <c r="V7423">
        <v>9</v>
      </c>
      <c r="W7423">
        <v>1.37</v>
      </c>
      <c r="X7423">
        <v>5</v>
      </c>
      <c r="Y7423">
        <v>0.5</v>
      </c>
      <c r="Z7423">
        <v>0.09</v>
      </c>
      <c r="AA7423">
        <v>20</v>
      </c>
      <c r="AB7423">
        <v>0.22</v>
      </c>
      <c r="AC7423">
        <v>155</v>
      </c>
      <c r="AD7423">
        <v>0.5</v>
      </c>
      <c r="AE7423">
        <v>0.01</v>
      </c>
      <c r="AF7423">
        <v>3</v>
      </c>
      <c r="AG7423">
        <v>930</v>
      </c>
      <c r="AH7423">
        <v>4</v>
      </c>
      <c r="AI7423">
        <v>1</v>
      </c>
      <c r="AJ7423">
        <v>2</v>
      </c>
      <c r="AK7423">
        <v>18</v>
      </c>
      <c r="AL7423">
        <v>7.0000000000000007E-2</v>
      </c>
      <c r="AM7423">
        <v>5</v>
      </c>
      <c r="AN7423">
        <v>5</v>
      </c>
      <c r="AO7423">
        <v>22</v>
      </c>
      <c r="AP7423">
        <v>5</v>
      </c>
      <c r="AQ7423">
        <v>18</v>
      </c>
    </row>
    <row r="7424" spans="1:43" hidden="1" x14ac:dyDescent="0.25">
      <c r="A7424" t="s">
        <v>26754</v>
      </c>
      <c r="B7424" t="s">
        <v>26755</v>
      </c>
      <c r="C7424" s="1" t="str">
        <f t="shared" si="518"/>
        <v>21:0134</v>
      </c>
      <c r="D7424" s="1" t="str">
        <f t="shared" si="519"/>
        <v>21:0078</v>
      </c>
      <c r="E7424" t="s">
        <v>26756</v>
      </c>
      <c r="F7424" t="s">
        <v>26757</v>
      </c>
      <c r="H7424">
        <v>53.297788799999999</v>
      </c>
      <c r="I7424">
        <v>-60.5367964</v>
      </c>
      <c r="J7424" s="1" t="str">
        <f t="shared" si="516"/>
        <v>Till</v>
      </c>
      <c r="K7424" s="1" t="str">
        <f t="shared" si="517"/>
        <v>&lt;63 micron</v>
      </c>
      <c r="L7424">
        <v>0.1</v>
      </c>
      <c r="M7424">
        <v>0.54</v>
      </c>
      <c r="N7424">
        <v>1</v>
      </c>
      <c r="O7424">
        <v>40</v>
      </c>
      <c r="P7424">
        <v>0.25</v>
      </c>
      <c r="Q7424">
        <v>1</v>
      </c>
      <c r="R7424">
        <v>0.56999999999999995</v>
      </c>
      <c r="S7424">
        <v>0.25</v>
      </c>
      <c r="T7424">
        <v>7</v>
      </c>
      <c r="U7424">
        <v>55</v>
      </c>
      <c r="V7424">
        <v>21</v>
      </c>
      <c r="W7424">
        <v>2.91</v>
      </c>
      <c r="X7424">
        <v>10</v>
      </c>
      <c r="Y7424">
        <v>0.5</v>
      </c>
      <c r="Z7424">
        <v>0.09</v>
      </c>
      <c r="AA7424">
        <v>50</v>
      </c>
      <c r="AB7424">
        <v>0.28999999999999998</v>
      </c>
      <c r="AC7424">
        <v>210</v>
      </c>
      <c r="AD7424">
        <v>0.5</v>
      </c>
      <c r="AE7424">
        <v>0.06</v>
      </c>
      <c r="AF7424">
        <v>14</v>
      </c>
      <c r="AG7424">
        <v>1110</v>
      </c>
      <c r="AH7424">
        <v>4</v>
      </c>
      <c r="AI7424">
        <v>2</v>
      </c>
      <c r="AJ7424">
        <v>4</v>
      </c>
      <c r="AK7424">
        <v>18</v>
      </c>
      <c r="AL7424">
        <v>0.08</v>
      </c>
      <c r="AM7424">
        <v>5</v>
      </c>
      <c r="AN7424">
        <v>5</v>
      </c>
      <c r="AO7424">
        <v>56</v>
      </c>
      <c r="AP7424">
        <v>5</v>
      </c>
      <c r="AQ7424">
        <v>16</v>
      </c>
    </row>
    <row r="7425" spans="1:43" hidden="1" x14ac:dyDescent="0.25">
      <c r="A7425" t="s">
        <v>26758</v>
      </c>
      <c r="B7425" t="s">
        <v>26759</v>
      </c>
      <c r="C7425" s="1" t="str">
        <f t="shared" si="518"/>
        <v>21:0134</v>
      </c>
      <c r="D7425" s="1" t="str">
        <f t="shared" si="519"/>
        <v>21:0078</v>
      </c>
      <c r="E7425" t="s">
        <v>24369</v>
      </c>
      <c r="F7425" t="s">
        <v>26760</v>
      </c>
      <c r="H7425">
        <v>54.683008299999997</v>
      </c>
      <c r="I7425">
        <v>-59.942061799999998</v>
      </c>
      <c r="J7425" s="1" t="str">
        <f t="shared" si="516"/>
        <v>Till</v>
      </c>
      <c r="K7425" s="1" t="str">
        <f t="shared" si="517"/>
        <v>&lt;63 micron</v>
      </c>
      <c r="L7425">
        <v>0.1</v>
      </c>
      <c r="M7425">
        <v>2.15</v>
      </c>
      <c r="N7425">
        <v>1</v>
      </c>
      <c r="O7425">
        <v>110</v>
      </c>
      <c r="P7425">
        <v>0.25</v>
      </c>
      <c r="Q7425">
        <v>1</v>
      </c>
      <c r="R7425">
        <v>0.62</v>
      </c>
      <c r="S7425">
        <v>0.25</v>
      </c>
      <c r="T7425">
        <v>10</v>
      </c>
      <c r="U7425">
        <v>54</v>
      </c>
      <c r="V7425">
        <v>36</v>
      </c>
      <c r="W7425">
        <v>3.58</v>
      </c>
      <c r="X7425">
        <v>5</v>
      </c>
      <c r="Y7425">
        <v>1</v>
      </c>
      <c r="Z7425">
        <v>0.42</v>
      </c>
      <c r="AA7425">
        <v>30</v>
      </c>
      <c r="AB7425">
        <v>1.02</v>
      </c>
      <c r="AC7425">
        <v>335</v>
      </c>
      <c r="AD7425">
        <v>1</v>
      </c>
      <c r="AE7425">
        <v>0.01</v>
      </c>
      <c r="AF7425">
        <v>23</v>
      </c>
      <c r="AG7425">
        <v>720</v>
      </c>
      <c r="AH7425">
        <v>8</v>
      </c>
      <c r="AI7425">
        <v>1</v>
      </c>
      <c r="AJ7425">
        <v>4</v>
      </c>
      <c r="AK7425">
        <v>48</v>
      </c>
      <c r="AL7425">
        <v>0.27</v>
      </c>
      <c r="AM7425">
        <v>5</v>
      </c>
      <c r="AN7425">
        <v>5</v>
      </c>
      <c r="AO7425">
        <v>59</v>
      </c>
      <c r="AP7425">
        <v>5</v>
      </c>
      <c r="AQ7425">
        <v>68</v>
      </c>
    </row>
    <row r="7426" spans="1:43" hidden="1" x14ac:dyDescent="0.25">
      <c r="A7426" t="s">
        <v>26761</v>
      </c>
      <c r="B7426" t="s">
        <v>26762</v>
      </c>
      <c r="C7426" s="1" t="str">
        <f t="shared" si="518"/>
        <v>21:0134</v>
      </c>
      <c r="D7426" s="1" t="str">
        <f t="shared" si="519"/>
        <v>21:0078</v>
      </c>
      <c r="E7426" t="s">
        <v>26763</v>
      </c>
      <c r="F7426" t="s">
        <v>26764</v>
      </c>
      <c r="H7426">
        <v>54.822548099999999</v>
      </c>
      <c r="I7426">
        <v>-60.052458700000003</v>
      </c>
      <c r="J7426" s="1" t="str">
        <f t="shared" si="516"/>
        <v>Till</v>
      </c>
      <c r="K7426" s="1" t="str">
        <f t="shared" si="517"/>
        <v>&lt;63 micron</v>
      </c>
      <c r="L7426">
        <v>0.1</v>
      </c>
      <c r="M7426">
        <v>2.02</v>
      </c>
      <c r="N7426">
        <v>1</v>
      </c>
      <c r="O7426">
        <v>40</v>
      </c>
      <c r="P7426">
        <v>0.25</v>
      </c>
      <c r="Q7426">
        <v>1</v>
      </c>
      <c r="R7426">
        <v>0.53</v>
      </c>
      <c r="S7426">
        <v>0.25</v>
      </c>
      <c r="T7426">
        <v>10</v>
      </c>
      <c r="U7426">
        <v>49</v>
      </c>
      <c r="V7426">
        <v>27</v>
      </c>
      <c r="W7426">
        <v>2.4</v>
      </c>
      <c r="X7426">
        <v>5</v>
      </c>
      <c r="Y7426">
        <v>1</v>
      </c>
      <c r="Z7426">
        <v>0.08</v>
      </c>
      <c r="AA7426">
        <v>10</v>
      </c>
      <c r="AB7426">
        <v>0.97</v>
      </c>
      <c r="AC7426">
        <v>250</v>
      </c>
      <c r="AD7426">
        <v>0.5</v>
      </c>
      <c r="AE7426">
        <v>0.01</v>
      </c>
      <c r="AF7426">
        <v>23</v>
      </c>
      <c r="AG7426">
        <v>370</v>
      </c>
      <c r="AH7426">
        <v>6</v>
      </c>
      <c r="AI7426">
        <v>1</v>
      </c>
      <c r="AJ7426">
        <v>3</v>
      </c>
      <c r="AK7426">
        <v>45</v>
      </c>
      <c r="AL7426">
        <v>0.2</v>
      </c>
      <c r="AM7426">
        <v>5</v>
      </c>
      <c r="AN7426">
        <v>5</v>
      </c>
      <c r="AO7426">
        <v>43</v>
      </c>
      <c r="AP7426">
        <v>5</v>
      </c>
      <c r="AQ7426">
        <v>40</v>
      </c>
    </row>
    <row r="7427" spans="1:43" hidden="1" x14ac:dyDescent="0.25">
      <c r="A7427" t="s">
        <v>26765</v>
      </c>
      <c r="B7427" t="s">
        <v>26766</v>
      </c>
      <c r="C7427" s="1" t="str">
        <f t="shared" si="518"/>
        <v>21:0134</v>
      </c>
      <c r="D7427" s="1" t="str">
        <f t="shared" si="519"/>
        <v>21:0078</v>
      </c>
      <c r="E7427" t="s">
        <v>26767</v>
      </c>
      <c r="F7427" t="s">
        <v>26768</v>
      </c>
      <c r="H7427">
        <v>54.619266199999998</v>
      </c>
      <c r="I7427">
        <v>-60.7859914</v>
      </c>
      <c r="J7427" s="1" t="str">
        <f t="shared" si="516"/>
        <v>Till</v>
      </c>
      <c r="K7427" s="1" t="str">
        <f t="shared" si="517"/>
        <v>&lt;63 micron</v>
      </c>
      <c r="L7427">
        <v>0.1</v>
      </c>
      <c r="M7427">
        <v>2.0499999999999998</v>
      </c>
      <c r="N7427">
        <v>2</v>
      </c>
      <c r="O7427">
        <v>80</v>
      </c>
      <c r="P7427">
        <v>0.25</v>
      </c>
      <c r="Q7427">
        <v>1</v>
      </c>
      <c r="R7427">
        <v>0.64</v>
      </c>
      <c r="S7427">
        <v>0.25</v>
      </c>
      <c r="T7427">
        <v>14</v>
      </c>
      <c r="U7427">
        <v>48</v>
      </c>
      <c r="V7427">
        <v>60</v>
      </c>
      <c r="W7427">
        <v>3.45</v>
      </c>
      <c r="X7427">
        <v>5</v>
      </c>
      <c r="Y7427">
        <v>1</v>
      </c>
      <c r="Z7427">
        <v>0.09</v>
      </c>
      <c r="AA7427">
        <v>20</v>
      </c>
      <c r="AB7427">
        <v>1.02</v>
      </c>
      <c r="AC7427">
        <v>400</v>
      </c>
      <c r="AD7427">
        <v>0.5</v>
      </c>
      <c r="AE7427">
        <v>0.03</v>
      </c>
      <c r="AF7427">
        <v>32</v>
      </c>
      <c r="AG7427">
        <v>770</v>
      </c>
      <c r="AH7427">
        <v>4</v>
      </c>
      <c r="AI7427">
        <v>1</v>
      </c>
      <c r="AJ7427">
        <v>4</v>
      </c>
      <c r="AK7427">
        <v>27</v>
      </c>
      <c r="AL7427">
        <v>0.18</v>
      </c>
      <c r="AM7427">
        <v>5</v>
      </c>
      <c r="AN7427">
        <v>5</v>
      </c>
      <c r="AO7427">
        <v>67</v>
      </c>
      <c r="AP7427">
        <v>5</v>
      </c>
      <c r="AQ7427">
        <v>56</v>
      </c>
    </row>
    <row r="7428" spans="1:43" hidden="1" x14ac:dyDescent="0.25">
      <c r="A7428" t="s">
        <v>26769</v>
      </c>
      <c r="B7428" t="s">
        <v>26770</v>
      </c>
      <c r="C7428" s="1" t="str">
        <f t="shared" si="518"/>
        <v>21:0134</v>
      </c>
      <c r="D7428" s="1" t="str">
        <f t="shared" si="519"/>
        <v>21:0078</v>
      </c>
      <c r="E7428" t="s">
        <v>26771</v>
      </c>
      <c r="F7428" t="s">
        <v>26772</v>
      </c>
      <c r="H7428">
        <v>53.532893799999997</v>
      </c>
      <c r="I7428">
        <v>-63.845276200000001</v>
      </c>
      <c r="J7428" s="1" t="str">
        <f t="shared" si="516"/>
        <v>Till</v>
      </c>
      <c r="K7428" s="1" t="str">
        <f t="shared" si="517"/>
        <v>&lt;63 micron</v>
      </c>
      <c r="L7428">
        <v>0.1</v>
      </c>
      <c r="M7428">
        <v>0.94</v>
      </c>
      <c r="N7428">
        <v>2</v>
      </c>
      <c r="O7428">
        <v>90</v>
      </c>
      <c r="P7428">
        <v>0.25</v>
      </c>
      <c r="Q7428">
        <v>1</v>
      </c>
      <c r="R7428">
        <v>0.89</v>
      </c>
      <c r="S7428">
        <v>0.25</v>
      </c>
      <c r="T7428">
        <v>7</v>
      </c>
      <c r="U7428">
        <v>32</v>
      </c>
      <c r="V7428">
        <v>58</v>
      </c>
      <c r="W7428">
        <v>2.27</v>
      </c>
      <c r="X7428">
        <v>5</v>
      </c>
      <c r="Y7428">
        <v>0.5</v>
      </c>
      <c r="Z7428">
        <v>0.18</v>
      </c>
      <c r="AA7428">
        <v>60</v>
      </c>
      <c r="AB7428">
        <v>0.44</v>
      </c>
      <c r="AC7428">
        <v>270</v>
      </c>
      <c r="AD7428">
        <v>0.5</v>
      </c>
      <c r="AE7428">
        <v>0.04</v>
      </c>
      <c r="AF7428">
        <v>12</v>
      </c>
      <c r="AG7428">
        <v>1510</v>
      </c>
      <c r="AH7428">
        <v>2</v>
      </c>
      <c r="AI7428">
        <v>1</v>
      </c>
      <c r="AJ7428">
        <v>5</v>
      </c>
      <c r="AK7428">
        <v>41</v>
      </c>
      <c r="AL7428">
        <v>0.09</v>
      </c>
      <c r="AM7428">
        <v>5</v>
      </c>
      <c r="AN7428">
        <v>5</v>
      </c>
      <c r="AO7428">
        <v>52</v>
      </c>
      <c r="AP7428">
        <v>5</v>
      </c>
      <c r="AQ7428">
        <v>24</v>
      </c>
    </row>
    <row r="7429" spans="1:43" hidden="1" x14ac:dyDescent="0.25">
      <c r="A7429" t="s">
        <v>26773</v>
      </c>
      <c r="B7429" t="s">
        <v>26774</v>
      </c>
      <c r="C7429" s="1" t="str">
        <f t="shared" si="518"/>
        <v>21:0134</v>
      </c>
      <c r="D7429" s="1" t="str">
        <f t="shared" si="519"/>
        <v>21:0078</v>
      </c>
      <c r="E7429" t="s">
        <v>26775</v>
      </c>
      <c r="F7429" t="s">
        <v>26776</v>
      </c>
      <c r="H7429">
        <v>53.585578400000003</v>
      </c>
      <c r="I7429">
        <v>-64.236379200000002</v>
      </c>
      <c r="J7429" s="1" t="str">
        <f t="shared" si="516"/>
        <v>Till</v>
      </c>
      <c r="K7429" s="1" t="str">
        <f t="shared" si="517"/>
        <v>&lt;63 micron</v>
      </c>
      <c r="L7429">
        <v>0.1</v>
      </c>
      <c r="M7429">
        <v>1.7</v>
      </c>
      <c r="N7429">
        <v>1</v>
      </c>
      <c r="O7429">
        <v>60</v>
      </c>
      <c r="P7429">
        <v>0.25</v>
      </c>
      <c r="Q7429">
        <v>1</v>
      </c>
      <c r="R7429">
        <v>0.44</v>
      </c>
      <c r="S7429">
        <v>0.25</v>
      </c>
      <c r="T7429">
        <v>6</v>
      </c>
      <c r="U7429">
        <v>44</v>
      </c>
      <c r="V7429">
        <v>13</v>
      </c>
      <c r="W7429">
        <v>2.5099999999999998</v>
      </c>
      <c r="X7429">
        <v>5</v>
      </c>
      <c r="Y7429">
        <v>0.5</v>
      </c>
      <c r="Z7429">
        <v>0.16</v>
      </c>
      <c r="AA7429">
        <v>30</v>
      </c>
      <c r="AB7429">
        <v>0.43</v>
      </c>
      <c r="AC7429">
        <v>180</v>
      </c>
      <c r="AD7429">
        <v>0.5</v>
      </c>
      <c r="AE7429">
        <v>0.02</v>
      </c>
      <c r="AF7429">
        <v>13</v>
      </c>
      <c r="AG7429">
        <v>860</v>
      </c>
      <c r="AH7429">
        <v>10</v>
      </c>
      <c r="AI7429">
        <v>1</v>
      </c>
      <c r="AJ7429">
        <v>4</v>
      </c>
      <c r="AK7429">
        <v>30</v>
      </c>
      <c r="AL7429">
        <v>0.14000000000000001</v>
      </c>
      <c r="AM7429">
        <v>5</v>
      </c>
      <c r="AN7429">
        <v>5</v>
      </c>
      <c r="AO7429">
        <v>48</v>
      </c>
      <c r="AP7429">
        <v>5</v>
      </c>
      <c r="AQ7429">
        <v>26</v>
      </c>
    </row>
    <row r="7430" spans="1:43" hidden="1" x14ac:dyDescent="0.25">
      <c r="A7430" t="s">
        <v>26777</v>
      </c>
      <c r="B7430" t="s">
        <v>26778</v>
      </c>
      <c r="C7430" s="1" t="str">
        <f t="shared" si="518"/>
        <v>21:0134</v>
      </c>
      <c r="D7430" s="1" t="str">
        <f t="shared" si="519"/>
        <v>21:0078</v>
      </c>
      <c r="E7430" t="s">
        <v>26779</v>
      </c>
      <c r="F7430" t="s">
        <v>26780</v>
      </c>
      <c r="H7430">
        <v>53.518255500000002</v>
      </c>
      <c r="I7430">
        <v>-64.523854</v>
      </c>
      <c r="J7430" s="1" t="str">
        <f t="shared" si="516"/>
        <v>Till</v>
      </c>
      <c r="K7430" s="1" t="str">
        <f t="shared" si="517"/>
        <v>&lt;63 micron</v>
      </c>
      <c r="L7430">
        <v>0.1</v>
      </c>
      <c r="M7430">
        <v>0.63</v>
      </c>
      <c r="N7430">
        <v>1</v>
      </c>
      <c r="O7430">
        <v>50</v>
      </c>
      <c r="P7430">
        <v>0.25</v>
      </c>
      <c r="Q7430">
        <v>1</v>
      </c>
      <c r="R7430">
        <v>0.42</v>
      </c>
      <c r="S7430">
        <v>0.25</v>
      </c>
      <c r="T7430">
        <v>4</v>
      </c>
      <c r="U7430">
        <v>26</v>
      </c>
      <c r="V7430">
        <v>10</v>
      </c>
      <c r="W7430">
        <v>1.8</v>
      </c>
      <c r="X7430">
        <v>5</v>
      </c>
      <c r="Y7430">
        <v>0.5</v>
      </c>
      <c r="Z7430">
        <v>0.11</v>
      </c>
      <c r="AA7430">
        <v>30</v>
      </c>
      <c r="AB7430">
        <v>0.28999999999999998</v>
      </c>
      <c r="AC7430">
        <v>160</v>
      </c>
      <c r="AD7430">
        <v>0.5</v>
      </c>
      <c r="AE7430">
        <v>0.02</v>
      </c>
      <c r="AF7430">
        <v>10</v>
      </c>
      <c r="AG7430">
        <v>920</v>
      </c>
      <c r="AH7430">
        <v>4</v>
      </c>
      <c r="AI7430">
        <v>1</v>
      </c>
      <c r="AJ7430">
        <v>2</v>
      </c>
      <c r="AK7430">
        <v>23</v>
      </c>
      <c r="AL7430">
        <v>7.0000000000000007E-2</v>
      </c>
      <c r="AM7430">
        <v>5</v>
      </c>
      <c r="AN7430">
        <v>5</v>
      </c>
      <c r="AO7430">
        <v>27</v>
      </c>
      <c r="AP7430">
        <v>5</v>
      </c>
      <c r="AQ7430">
        <v>20</v>
      </c>
    </row>
    <row r="7431" spans="1:43" hidden="1" x14ac:dyDescent="0.25">
      <c r="A7431" t="s">
        <v>26781</v>
      </c>
      <c r="B7431" t="s">
        <v>26782</v>
      </c>
      <c r="C7431" s="1" t="str">
        <f t="shared" si="518"/>
        <v>21:0134</v>
      </c>
      <c r="D7431" s="1" t="str">
        <f t="shared" si="519"/>
        <v>21:0078</v>
      </c>
      <c r="E7431" t="s">
        <v>26783</v>
      </c>
      <c r="F7431" t="s">
        <v>26784</v>
      </c>
      <c r="H7431">
        <v>53.901888</v>
      </c>
      <c r="I7431">
        <v>-64.795180900000005</v>
      </c>
      <c r="J7431" s="1" t="str">
        <f t="shared" si="516"/>
        <v>Till</v>
      </c>
      <c r="K7431" s="1" t="str">
        <f t="shared" si="517"/>
        <v>&lt;63 micron</v>
      </c>
      <c r="L7431">
        <v>0.2</v>
      </c>
      <c r="M7431">
        <v>1</v>
      </c>
      <c r="N7431">
        <v>2</v>
      </c>
      <c r="O7431">
        <v>40</v>
      </c>
      <c r="P7431">
        <v>0.25</v>
      </c>
      <c r="Q7431">
        <v>1</v>
      </c>
      <c r="R7431">
        <v>0.31</v>
      </c>
      <c r="S7431">
        <v>0.25</v>
      </c>
      <c r="T7431">
        <v>8</v>
      </c>
      <c r="U7431">
        <v>30</v>
      </c>
      <c r="V7431">
        <v>16</v>
      </c>
      <c r="W7431">
        <v>4.1100000000000003</v>
      </c>
      <c r="X7431">
        <v>5</v>
      </c>
      <c r="Y7431">
        <v>0.5</v>
      </c>
      <c r="Z7431">
        <v>0.08</v>
      </c>
      <c r="AA7431">
        <v>30</v>
      </c>
      <c r="AB7431">
        <v>0.35</v>
      </c>
      <c r="AC7431">
        <v>730</v>
      </c>
      <c r="AD7431">
        <v>0.5</v>
      </c>
      <c r="AE7431">
        <v>0.02</v>
      </c>
      <c r="AF7431">
        <v>15</v>
      </c>
      <c r="AG7431">
        <v>760</v>
      </c>
      <c r="AH7431">
        <v>6</v>
      </c>
      <c r="AI7431">
        <v>1</v>
      </c>
      <c r="AJ7431">
        <v>3</v>
      </c>
      <c r="AK7431">
        <v>15</v>
      </c>
      <c r="AL7431">
        <v>0.09</v>
      </c>
      <c r="AM7431">
        <v>5</v>
      </c>
      <c r="AN7431">
        <v>5</v>
      </c>
      <c r="AO7431">
        <v>34</v>
      </c>
      <c r="AP7431">
        <v>5</v>
      </c>
      <c r="AQ7431">
        <v>28</v>
      </c>
    </row>
    <row r="7432" spans="1:43" hidden="1" x14ac:dyDescent="0.25">
      <c r="A7432" t="s">
        <v>26785</v>
      </c>
      <c r="B7432" t="s">
        <v>26786</v>
      </c>
      <c r="C7432" s="1" t="str">
        <f t="shared" si="518"/>
        <v>21:0134</v>
      </c>
      <c r="D7432" s="1" t="str">
        <f t="shared" si="519"/>
        <v>21:0078</v>
      </c>
      <c r="E7432" t="s">
        <v>26787</v>
      </c>
      <c r="F7432" t="s">
        <v>26788</v>
      </c>
      <c r="H7432">
        <v>53.548372800000003</v>
      </c>
      <c r="I7432">
        <v>-64.047224099999994</v>
      </c>
      <c r="J7432" s="1" t="str">
        <f t="shared" si="516"/>
        <v>Till</v>
      </c>
      <c r="K7432" s="1" t="str">
        <f t="shared" si="517"/>
        <v>&lt;63 micron</v>
      </c>
      <c r="L7432">
        <v>0.2</v>
      </c>
      <c r="M7432">
        <v>1.04</v>
      </c>
      <c r="N7432">
        <v>4</v>
      </c>
      <c r="O7432">
        <v>120</v>
      </c>
      <c r="P7432">
        <v>0.25</v>
      </c>
      <c r="Q7432">
        <v>1</v>
      </c>
      <c r="R7432">
        <v>0.92</v>
      </c>
      <c r="S7432">
        <v>0.25</v>
      </c>
      <c r="T7432">
        <v>9</v>
      </c>
      <c r="U7432">
        <v>36</v>
      </c>
      <c r="V7432">
        <v>35</v>
      </c>
      <c r="W7432">
        <v>2.35</v>
      </c>
      <c r="X7432">
        <v>5</v>
      </c>
      <c r="Y7432">
        <v>0.5</v>
      </c>
      <c r="Z7432">
        <v>0.28999999999999998</v>
      </c>
      <c r="AA7432">
        <v>60</v>
      </c>
      <c r="AB7432">
        <v>0.6</v>
      </c>
      <c r="AC7432">
        <v>325</v>
      </c>
      <c r="AD7432">
        <v>0.5</v>
      </c>
      <c r="AE7432">
        <v>0.04</v>
      </c>
      <c r="AF7432">
        <v>17</v>
      </c>
      <c r="AG7432">
        <v>1340</v>
      </c>
      <c r="AH7432">
        <v>8</v>
      </c>
      <c r="AI7432">
        <v>1</v>
      </c>
      <c r="AJ7432">
        <v>5</v>
      </c>
      <c r="AK7432">
        <v>48</v>
      </c>
      <c r="AL7432">
        <v>0.11</v>
      </c>
      <c r="AM7432">
        <v>5</v>
      </c>
      <c r="AN7432">
        <v>5</v>
      </c>
      <c r="AO7432">
        <v>52</v>
      </c>
      <c r="AP7432">
        <v>5</v>
      </c>
      <c r="AQ7432">
        <v>36</v>
      </c>
    </row>
    <row r="7433" spans="1:43" hidden="1" x14ac:dyDescent="0.25">
      <c r="A7433" t="s">
        <v>26789</v>
      </c>
      <c r="B7433" t="s">
        <v>26790</v>
      </c>
      <c r="C7433" s="1" t="str">
        <f t="shared" si="518"/>
        <v>21:0134</v>
      </c>
      <c r="D7433" s="1" t="str">
        <f t="shared" si="519"/>
        <v>21:0078</v>
      </c>
      <c r="E7433" t="s">
        <v>21279</v>
      </c>
      <c r="F7433" t="s">
        <v>26791</v>
      </c>
      <c r="H7433">
        <v>53.905314599999997</v>
      </c>
      <c r="I7433">
        <v>-64.549480099999997</v>
      </c>
      <c r="J7433" s="1" t="str">
        <f t="shared" si="516"/>
        <v>Till</v>
      </c>
      <c r="K7433" s="1" t="str">
        <f t="shared" si="517"/>
        <v>&lt;63 micron</v>
      </c>
      <c r="L7433">
        <v>0.2</v>
      </c>
      <c r="M7433">
        <v>0.86</v>
      </c>
      <c r="N7433">
        <v>1</v>
      </c>
      <c r="O7433">
        <v>20</v>
      </c>
      <c r="P7433">
        <v>0.25</v>
      </c>
      <c r="Q7433">
        <v>1</v>
      </c>
      <c r="R7433">
        <v>0.31</v>
      </c>
      <c r="S7433">
        <v>0.25</v>
      </c>
      <c r="T7433">
        <v>8</v>
      </c>
      <c r="U7433">
        <v>35</v>
      </c>
      <c r="V7433">
        <v>12</v>
      </c>
      <c r="W7433">
        <v>2.91</v>
      </c>
      <c r="X7433">
        <v>5</v>
      </c>
      <c r="Y7433">
        <v>0.5</v>
      </c>
      <c r="Z7433">
        <v>0.05</v>
      </c>
      <c r="AA7433">
        <v>30</v>
      </c>
      <c r="AB7433">
        <v>0.28999999999999998</v>
      </c>
      <c r="AC7433">
        <v>260</v>
      </c>
      <c r="AD7433">
        <v>0.5</v>
      </c>
      <c r="AE7433">
        <v>0.01</v>
      </c>
      <c r="AF7433">
        <v>14</v>
      </c>
      <c r="AG7433">
        <v>980</v>
      </c>
      <c r="AH7433">
        <v>4</v>
      </c>
      <c r="AI7433">
        <v>1</v>
      </c>
      <c r="AJ7433">
        <v>2</v>
      </c>
      <c r="AK7433">
        <v>12</v>
      </c>
      <c r="AL7433">
        <v>0.06</v>
      </c>
      <c r="AM7433">
        <v>5</v>
      </c>
      <c r="AN7433">
        <v>5</v>
      </c>
      <c r="AO7433">
        <v>34</v>
      </c>
      <c r="AP7433">
        <v>5</v>
      </c>
      <c r="AQ7433">
        <v>24</v>
      </c>
    </row>
    <row r="7434" spans="1:43" hidden="1" x14ac:dyDescent="0.25">
      <c r="A7434" t="s">
        <v>26792</v>
      </c>
      <c r="B7434" t="s">
        <v>26793</v>
      </c>
      <c r="C7434" s="1" t="str">
        <f t="shared" si="518"/>
        <v>21:0134</v>
      </c>
      <c r="D7434" s="1" t="str">
        <f t="shared" si="519"/>
        <v>21:0078</v>
      </c>
      <c r="E7434" t="s">
        <v>21723</v>
      </c>
      <c r="F7434" t="s">
        <v>26794</v>
      </c>
      <c r="H7434">
        <v>53.891421700000002</v>
      </c>
      <c r="I7434">
        <v>-64.961371600000007</v>
      </c>
      <c r="J7434" s="1" t="str">
        <f t="shared" si="516"/>
        <v>Till</v>
      </c>
      <c r="K7434" s="1" t="str">
        <f t="shared" si="517"/>
        <v>&lt;63 micron</v>
      </c>
      <c r="L7434">
        <v>0.1</v>
      </c>
      <c r="M7434">
        <v>1.1200000000000001</v>
      </c>
      <c r="N7434">
        <v>1</v>
      </c>
      <c r="O7434">
        <v>60</v>
      </c>
      <c r="P7434">
        <v>0.25</v>
      </c>
      <c r="Q7434">
        <v>1</v>
      </c>
      <c r="R7434">
        <v>0.33</v>
      </c>
      <c r="S7434">
        <v>0.25</v>
      </c>
      <c r="T7434">
        <v>11</v>
      </c>
      <c r="U7434">
        <v>40</v>
      </c>
      <c r="V7434">
        <v>32</v>
      </c>
      <c r="W7434">
        <v>3.99</v>
      </c>
      <c r="X7434">
        <v>5</v>
      </c>
      <c r="Y7434">
        <v>0.5</v>
      </c>
      <c r="Z7434">
        <v>0.15</v>
      </c>
      <c r="AA7434">
        <v>30</v>
      </c>
      <c r="AB7434">
        <v>0.53</v>
      </c>
      <c r="AC7434">
        <v>425</v>
      </c>
      <c r="AD7434">
        <v>1</v>
      </c>
      <c r="AE7434">
        <v>0.02</v>
      </c>
      <c r="AF7434">
        <v>19</v>
      </c>
      <c r="AG7434">
        <v>790</v>
      </c>
      <c r="AH7434">
        <v>4</v>
      </c>
      <c r="AI7434">
        <v>2</v>
      </c>
      <c r="AJ7434">
        <v>3</v>
      </c>
      <c r="AK7434">
        <v>15</v>
      </c>
      <c r="AL7434">
        <v>0.1</v>
      </c>
      <c r="AM7434">
        <v>5</v>
      </c>
      <c r="AN7434">
        <v>5</v>
      </c>
      <c r="AO7434">
        <v>41</v>
      </c>
      <c r="AP7434">
        <v>5</v>
      </c>
      <c r="AQ7434">
        <v>40</v>
      </c>
    </row>
    <row r="7435" spans="1:43" hidden="1" x14ac:dyDescent="0.25">
      <c r="A7435" t="s">
        <v>26795</v>
      </c>
      <c r="B7435" t="s">
        <v>26796</v>
      </c>
      <c r="C7435" s="1" t="str">
        <f t="shared" si="518"/>
        <v>21:0134</v>
      </c>
      <c r="D7435" s="1" t="str">
        <f t="shared" si="519"/>
        <v>21:0078</v>
      </c>
      <c r="E7435" t="s">
        <v>26797</v>
      </c>
      <c r="F7435" t="s">
        <v>26798</v>
      </c>
      <c r="H7435">
        <v>53.604379999999999</v>
      </c>
      <c r="I7435">
        <v>-64.386546800000005</v>
      </c>
      <c r="J7435" s="1" t="str">
        <f t="shared" si="516"/>
        <v>Till</v>
      </c>
      <c r="K7435" s="1" t="str">
        <f t="shared" si="517"/>
        <v>&lt;63 micron</v>
      </c>
      <c r="L7435">
        <v>0.1</v>
      </c>
      <c r="M7435">
        <v>0.62</v>
      </c>
      <c r="N7435">
        <v>1</v>
      </c>
      <c r="O7435">
        <v>30</v>
      </c>
      <c r="P7435">
        <v>0.25</v>
      </c>
      <c r="Q7435">
        <v>2</v>
      </c>
      <c r="R7435">
        <v>0.46</v>
      </c>
      <c r="S7435">
        <v>0.25</v>
      </c>
      <c r="T7435">
        <v>7</v>
      </c>
      <c r="U7435">
        <v>31</v>
      </c>
      <c r="V7435">
        <v>17</v>
      </c>
      <c r="W7435">
        <v>2.06</v>
      </c>
      <c r="X7435">
        <v>5</v>
      </c>
      <c r="Y7435">
        <v>0.5</v>
      </c>
      <c r="Z7435">
        <v>0.1</v>
      </c>
      <c r="AA7435">
        <v>30</v>
      </c>
      <c r="AB7435">
        <v>0.31</v>
      </c>
      <c r="AC7435">
        <v>175</v>
      </c>
      <c r="AD7435">
        <v>0.5</v>
      </c>
      <c r="AE7435">
        <v>0.02</v>
      </c>
      <c r="AF7435">
        <v>11</v>
      </c>
      <c r="AG7435">
        <v>1110</v>
      </c>
      <c r="AH7435">
        <v>2</v>
      </c>
      <c r="AI7435">
        <v>4</v>
      </c>
      <c r="AJ7435">
        <v>2</v>
      </c>
      <c r="AK7435">
        <v>22</v>
      </c>
      <c r="AL7435">
        <v>0.06</v>
      </c>
      <c r="AM7435">
        <v>5</v>
      </c>
      <c r="AN7435">
        <v>5</v>
      </c>
      <c r="AO7435">
        <v>42</v>
      </c>
      <c r="AP7435">
        <v>5</v>
      </c>
      <c r="AQ7435">
        <v>22</v>
      </c>
    </row>
    <row r="7436" spans="1:43" hidden="1" x14ac:dyDescent="0.25">
      <c r="A7436" t="s">
        <v>26799</v>
      </c>
      <c r="B7436" t="s">
        <v>26800</v>
      </c>
      <c r="C7436" s="1" t="str">
        <f t="shared" si="518"/>
        <v>21:0134</v>
      </c>
      <c r="D7436" s="1" t="str">
        <f t="shared" si="519"/>
        <v>21:0078</v>
      </c>
      <c r="E7436" t="s">
        <v>22119</v>
      </c>
      <c r="F7436" t="s">
        <v>26801</v>
      </c>
      <c r="H7436">
        <v>53.469293</v>
      </c>
      <c r="I7436">
        <v>-64.744783400000003</v>
      </c>
      <c r="J7436" s="1" t="str">
        <f t="shared" si="516"/>
        <v>Till</v>
      </c>
      <c r="K7436" s="1" t="str">
        <f t="shared" si="517"/>
        <v>&lt;63 micron</v>
      </c>
      <c r="L7436">
        <v>0.1</v>
      </c>
      <c r="M7436">
        <v>0.63</v>
      </c>
      <c r="N7436">
        <v>1</v>
      </c>
      <c r="O7436">
        <v>40</v>
      </c>
      <c r="P7436">
        <v>0.25</v>
      </c>
      <c r="Q7436">
        <v>1</v>
      </c>
      <c r="R7436">
        <v>0.41</v>
      </c>
      <c r="S7436">
        <v>0.25</v>
      </c>
      <c r="T7436">
        <v>6</v>
      </c>
      <c r="U7436">
        <v>28</v>
      </c>
      <c r="V7436">
        <v>18</v>
      </c>
      <c r="W7436">
        <v>1.97</v>
      </c>
      <c r="X7436">
        <v>5</v>
      </c>
      <c r="Y7436">
        <v>0.5</v>
      </c>
      <c r="Z7436">
        <v>0.1</v>
      </c>
      <c r="AA7436">
        <v>20</v>
      </c>
      <c r="AB7436">
        <v>0.31</v>
      </c>
      <c r="AC7436">
        <v>190</v>
      </c>
      <c r="AD7436">
        <v>0.5</v>
      </c>
      <c r="AE7436">
        <v>0.02</v>
      </c>
      <c r="AF7436">
        <v>13</v>
      </c>
      <c r="AG7436">
        <v>840</v>
      </c>
      <c r="AH7436">
        <v>4</v>
      </c>
      <c r="AI7436">
        <v>2</v>
      </c>
      <c r="AJ7436">
        <v>2</v>
      </c>
      <c r="AK7436">
        <v>20</v>
      </c>
      <c r="AL7436">
        <v>0.06</v>
      </c>
      <c r="AM7436">
        <v>5</v>
      </c>
      <c r="AN7436">
        <v>5</v>
      </c>
      <c r="AO7436">
        <v>30</v>
      </c>
      <c r="AP7436">
        <v>5</v>
      </c>
      <c r="AQ7436">
        <v>26</v>
      </c>
    </row>
    <row r="7437" spans="1:43" hidden="1" x14ac:dyDescent="0.25">
      <c r="A7437" t="s">
        <v>26802</v>
      </c>
      <c r="B7437" t="s">
        <v>26803</v>
      </c>
      <c r="C7437" s="1" t="str">
        <f t="shared" si="518"/>
        <v>21:0134</v>
      </c>
      <c r="D7437" s="1" t="str">
        <f t="shared" si="519"/>
        <v>21:0078</v>
      </c>
      <c r="E7437" t="s">
        <v>22431</v>
      </c>
      <c r="F7437" t="s">
        <v>26804</v>
      </c>
      <c r="H7437">
        <v>53.588632199999999</v>
      </c>
      <c r="I7437">
        <v>-64.488915599999999</v>
      </c>
      <c r="J7437" s="1" t="str">
        <f t="shared" si="516"/>
        <v>Till</v>
      </c>
      <c r="K7437" s="1" t="str">
        <f t="shared" si="517"/>
        <v>&lt;63 micron</v>
      </c>
      <c r="L7437">
        <v>0.1</v>
      </c>
      <c r="M7437">
        <v>1.08</v>
      </c>
      <c r="N7437">
        <v>1</v>
      </c>
      <c r="O7437">
        <v>50</v>
      </c>
      <c r="P7437">
        <v>0.25</v>
      </c>
      <c r="Q7437">
        <v>2</v>
      </c>
      <c r="R7437">
        <v>0.42</v>
      </c>
      <c r="S7437">
        <v>0.25</v>
      </c>
      <c r="T7437">
        <v>8</v>
      </c>
      <c r="U7437">
        <v>37</v>
      </c>
      <c r="V7437">
        <v>18</v>
      </c>
      <c r="W7437">
        <v>2.23</v>
      </c>
      <c r="X7437">
        <v>5</v>
      </c>
      <c r="Y7437">
        <v>0.5</v>
      </c>
      <c r="Z7437">
        <v>0.13</v>
      </c>
      <c r="AA7437">
        <v>30</v>
      </c>
      <c r="AB7437">
        <v>0.4</v>
      </c>
      <c r="AC7437">
        <v>205</v>
      </c>
      <c r="AD7437">
        <v>0.5</v>
      </c>
      <c r="AE7437">
        <v>0.02</v>
      </c>
      <c r="AF7437">
        <v>12</v>
      </c>
      <c r="AG7437">
        <v>1040</v>
      </c>
      <c r="AH7437">
        <v>12</v>
      </c>
      <c r="AI7437">
        <v>1</v>
      </c>
      <c r="AJ7437">
        <v>2</v>
      </c>
      <c r="AK7437">
        <v>25</v>
      </c>
      <c r="AL7437">
        <v>0.09</v>
      </c>
      <c r="AM7437">
        <v>5</v>
      </c>
      <c r="AN7437">
        <v>5</v>
      </c>
      <c r="AO7437">
        <v>38</v>
      </c>
      <c r="AP7437">
        <v>5</v>
      </c>
      <c r="AQ7437">
        <v>26</v>
      </c>
    </row>
    <row r="7438" spans="1:43" hidden="1" x14ac:dyDescent="0.25">
      <c r="A7438" t="s">
        <v>26805</v>
      </c>
      <c r="B7438" t="s">
        <v>26806</v>
      </c>
      <c r="C7438" s="1" t="str">
        <f t="shared" si="518"/>
        <v>21:0134</v>
      </c>
      <c r="D7438" s="1" t="str">
        <f t="shared" si="519"/>
        <v>21:0078</v>
      </c>
      <c r="E7438" t="s">
        <v>22783</v>
      </c>
      <c r="F7438" t="s">
        <v>26807</v>
      </c>
      <c r="H7438">
        <v>53.446794599999997</v>
      </c>
      <c r="I7438">
        <v>-63.487608199999997</v>
      </c>
      <c r="J7438" s="1" t="str">
        <f t="shared" si="516"/>
        <v>Till</v>
      </c>
      <c r="K7438" s="1" t="str">
        <f t="shared" si="517"/>
        <v>&lt;63 micron</v>
      </c>
      <c r="L7438">
        <v>0.1</v>
      </c>
      <c r="M7438">
        <v>1.43</v>
      </c>
      <c r="N7438">
        <v>1</v>
      </c>
      <c r="O7438">
        <v>160</v>
      </c>
      <c r="P7438">
        <v>0.25</v>
      </c>
      <c r="Q7438">
        <v>1</v>
      </c>
      <c r="R7438">
        <v>0.72</v>
      </c>
      <c r="S7438">
        <v>0.25</v>
      </c>
      <c r="T7438">
        <v>9</v>
      </c>
      <c r="U7438">
        <v>35</v>
      </c>
      <c r="V7438">
        <v>39</v>
      </c>
      <c r="W7438">
        <v>2.5099999999999998</v>
      </c>
      <c r="X7438">
        <v>10</v>
      </c>
      <c r="Y7438">
        <v>0.5</v>
      </c>
      <c r="Z7438">
        <v>0.38</v>
      </c>
      <c r="AA7438">
        <v>60</v>
      </c>
      <c r="AB7438">
        <v>0.71</v>
      </c>
      <c r="AC7438">
        <v>380</v>
      </c>
      <c r="AD7438">
        <v>0.5</v>
      </c>
      <c r="AE7438">
        <v>0.05</v>
      </c>
      <c r="AF7438">
        <v>14</v>
      </c>
      <c r="AG7438">
        <v>1140</v>
      </c>
      <c r="AH7438">
        <v>4</v>
      </c>
      <c r="AI7438">
        <v>2</v>
      </c>
      <c r="AJ7438">
        <v>7</v>
      </c>
      <c r="AK7438">
        <v>38</v>
      </c>
      <c r="AL7438">
        <v>0.15</v>
      </c>
      <c r="AM7438">
        <v>5</v>
      </c>
      <c r="AN7438">
        <v>5</v>
      </c>
      <c r="AO7438">
        <v>55</v>
      </c>
      <c r="AP7438">
        <v>5</v>
      </c>
      <c r="AQ7438">
        <v>42</v>
      </c>
    </row>
    <row r="7439" spans="1:43" hidden="1" x14ac:dyDescent="0.25">
      <c r="A7439" t="s">
        <v>26808</v>
      </c>
      <c r="B7439" t="s">
        <v>26809</v>
      </c>
      <c r="C7439" s="1" t="str">
        <f t="shared" si="518"/>
        <v>21:0134</v>
      </c>
      <c r="D7439" s="1" t="str">
        <f t="shared" si="519"/>
        <v>21:0078</v>
      </c>
      <c r="E7439" t="s">
        <v>23046</v>
      </c>
      <c r="F7439" t="s">
        <v>26810</v>
      </c>
      <c r="H7439">
        <v>53.6706638</v>
      </c>
      <c r="I7439">
        <v>-63.597077200000001</v>
      </c>
      <c r="J7439" s="1" t="str">
        <f t="shared" si="516"/>
        <v>Till</v>
      </c>
      <c r="K7439" s="1" t="str">
        <f t="shared" si="517"/>
        <v>&lt;63 micron</v>
      </c>
      <c r="L7439">
        <v>0.1</v>
      </c>
      <c r="M7439">
        <v>0.89</v>
      </c>
      <c r="N7439">
        <v>1</v>
      </c>
      <c r="O7439">
        <v>50</v>
      </c>
      <c r="P7439">
        <v>0.25</v>
      </c>
      <c r="Q7439">
        <v>1</v>
      </c>
      <c r="R7439">
        <v>0.54</v>
      </c>
      <c r="S7439">
        <v>0.25</v>
      </c>
      <c r="T7439">
        <v>6</v>
      </c>
      <c r="U7439">
        <v>27</v>
      </c>
      <c r="V7439">
        <v>22</v>
      </c>
      <c r="W7439">
        <v>1.98</v>
      </c>
      <c r="X7439">
        <v>5</v>
      </c>
      <c r="Y7439">
        <v>0.5</v>
      </c>
      <c r="Z7439">
        <v>0.14000000000000001</v>
      </c>
      <c r="AA7439">
        <v>30</v>
      </c>
      <c r="AB7439">
        <v>0.31</v>
      </c>
      <c r="AC7439">
        <v>205</v>
      </c>
      <c r="AD7439">
        <v>0.5</v>
      </c>
      <c r="AE7439">
        <v>0.03</v>
      </c>
      <c r="AF7439">
        <v>11</v>
      </c>
      <c r="AG7439">
        <v>1160</v>
      </c>
      <c r="AH7439">
        <v>4</v>
      </c>
      <c r="AI7439">
        <v>1</v>
      </c>
      <c r="AJ7439">
        <v>2</v>
      </c>
      <c r="AK7439">
        <v>28</v>
      </c>
      <c r="AL7439">
        <v>7.0000000000000007E-2</v>
      </c>
      <c r="AM7439">
        <v>5</v>
      </c>
      <c r="AN7439">
        <v>5</v>
      </c>
      <c r="AO7439">
        <v>39</v>
      </c>
      <c r="AP7439">
        <v>5</v>
      </c>
      <c r="AQ7439">
        <v>24</v>
      </c>
    </row>
    <row r="7440" spans="1:43" hidden="1" x14ac:dyDescent="0.25">
      <c r="A7440" t="s">
        <v>26811</v>
      </c>
      <c r="B7440" t="s">
        <v>26812</v>
      </c>
      <c r="C7440" s="1" t="str">
        <f t="shared" si="518"/>
        <v>21:0134</v>
      </c>
      <c r="D7440" s="1" t="str">
        <f t="shared" si="519"/>
        <v>21:0078</v>
      </c>
      <c r="E7440" t="s">
        <v>23753</v>
      </c>
      <c r="F7440" t="s">
        <v>26813</v>
      </c>
      <c r="H7440">
        <v>53.412725999999999</v>
      </c>
      <c r="I7440">
        <v>-64.173425199999997</v>
      </c>
      <c r="J7440" s="1" t="str">
        <f t="shared" si="516"/>
        <v>Till</v>
      </c>
      <c r="K7440" s="1" t="str">
        <f t="shared" si="517"/>
        <v>&lt;63 micron</v>
      </c>
      <c r="L7440">
        <v>0.1</v>
      </c>
      <c r="M7440">
        <v>0.88</v>
      </c>
      <c r="N7440">
        <v>1</v>
      </c>
      <c r="O7440">
        <v>30</v>
      </c>
      <c r="P7440">
        <v>0.25</v>
      </c>
      <c r="Q7440">
        <v>1</v>
      </c>
      <c r="R7440">
        <v>0.53</v>
      </c>
      <c r="S7440">
        <v>0.25</v>
      </c>
      <c r="T7440">
        <v>6</v>
      </c>
      <c r="U7440">
        <v>26</v>
      </c>
      <c r="V7440">
        <v>21</v>
      </c>
      <c r="W7440">
        <v>1.91</v>
      </c>
      <c r="X7440">
        <v>5</v>
      </c>
      <c r="Y7440">
        <v>0.5</v>
      </c>
      <c r="Z7440">
        <v>0.08</v>
      </c>
      <c r="AA7440">
        <v>30</v>
      </c>
      <c r="AB7440">
        <v>0.28999999999999998</v>
      </c>
      <c r="AC7440">
        <v>205</v>
      </c>
      <c r="AD7440">
        <v>0.5</v>
      </c>
      <c r="AE7440">
        <v>0.02</v>
      </c>
      <c r="AF7440">
        <v>10</v>
      </c>
      <c r="AG7440">
        <v>1090</v>
      </c>
      <c r="AH7440">
        <v>2</v>
      </c>
      <c r="AI7440">
        <v>1</v>
      </c>
      <c r="AJ7440">
        <v>3</v>
      </c>
      <c r="AK7440">
        <v>24</v>
      </c>
      <c r="AL7440">
        <v>0.08</v>
      </c>
      <c r="AM7440">
        <v>5</v>
      </c>
      <c r="AN7440">
        <v>5</v>
      </c>
      <c r="AO7440">
        <v>37</v>
      </c>
      <c r="AP7440">
        <v>5</v>
      </c>
      <c r="AQ7440">
        <v>20</v>
      </c>
    </row>
    <row r="7441" spans="1:43" hidden="1" x14ac:dyDescent="0.25">
      <c r="A7441" t="s">
        <v>26814</v>
      </c>
      <c r="B7441" t="s">
        <v>26815</v>
      </c>
      <c r="C7441" s="1" t="str">
        <f t="shared" si="518"/>
        <v>21:0134</v>
      </c>
      <c r="D7441" s="1" t="str">
        <f t="shared" si="519"/>
        <v>21:0078</v>
      </c>
      <c r="E7441" t="s">
        <v>25037</v>
      </c>
      <c r="F7441" t="s">
        <v>26816</v>
      </c>
      <c r="H7441">
        <v>53.831552700000003</v>
      </c>
      <c r="I7441">
        <v>-64.588144999999997</v>
      </c>
      <c r="J7441" s="1" t="str">
        <f t="shared" si="516"/>
        <v>Till</v>
      </c>
      <c r="K7441" s="1" t="str">
        <f t="shared" si="517"/>
        <v>&lt;63 micron</v>
      </c>
      <c r="L7441">
        <v>0.1</v>
      </c>
      <c r="M7441">
        <v>0.92</v>
      </c>
      <c r="N7441">
        <v>1</v>
      </c>
      <c r="O7441">
        <v>20</v>
      </c>
      <c r="P7441">
        <v>0.25</v>
      </c>
      <c r="Q7441">
        <v>1</v>
      </c>
      <c r="R7441">
        <v>0.36</v>
      </c>
      <c r="S7441">
        <v>0.25</v>
      </c>
      <c r="T7441">
        <v>8</v>
      </c>
      <c r="U7441">
        <v>36</v>
      </c>
      <c r="V7441">
        <v>14</v>
      </c>
      <c r="W7441">
        <v>3.12</v>
      </c>
      <c r="X7441">
        <v>5</v>
      </c>
      <c r="Y7441">
        <v>0.5</v>
      </c>
      <c r="Z7441">
        <v>0.06</v>
      </c>
      <c r="AA7441">
        <v>20</v>
      </c>
      <c r="AB7441">
        <v>0.32</v>
      </c>
      <c r="AC7441">
        <v>270</v>
      </c>
      <c r="AD7441">
        <v>0.5</v>
      </c>
      <c r="AE7441">
        <v>0.02</v>
      </c>
      <c r="AF7441">
        <v>13</v>
      </c>
      <c r="AG7441">
        <v>940</v>
      </c>
      <c r="AH7441">
        <v>1</v>
      </c>
      <c r="AI7441">
        <v>4</v>
      </c>
      <c r="AJ7441">
        <v>2</v>
      </c>
      <c r="AK7441">
        <v>15</v>
      </c>
      <c r="AL7441">
        <v>0.08</v>
      </c>
      <c r="AM7441">
        <v>5</v>
      </c>
      <c r="AN7441">
        <v>5</v>
      </c>
      <c r="AO7441">
        <v>39</v>
      </c>
      <c r="AP7441">
        <v>5</v>
      </c>
      <c r="AQ7441">
        <v>26</v>
      </c>
    </row>
    <row r="7442" spans="1:43" hidden="1" x14ac:dyDescent="0.25">
      <c r="A7442" t="s">
        <v>26817</v>
      </c>
      <c r="B7442" t="s">
        <v>26818</v>
      </c>
      <c r="C7442" s="1" t="str">
        <f t="shared" si="518"/>
        <v>21:0134</v>
      </c>
      <c r="D7442" s="1" t="str">
        <f t="shared" si="519"/>
        <v>21:0078</v>
      </c>
      <c r="E7442" t="s">
        <v>25260</v>
      </c>
      <c r="F7442" t="s">
        <v>26819</v>
      </c>
      <c r="H7442">
        <v>53.525520299999997</v>
      </c>
      <c r="I7442">
        <v>-64.496733899999995</v>
      </c>
      <c r="J7442" s="1" t="str">
        <f t="shared" si="516"/>
        <v>Till</v>
      </c>
      <c r="K7442" s="1" t="str">
        <f t="shared" si="517"/>
        <v>&lt;63 micron</v>
      </c>
      <c r="L7442">
        <v>0.1</v>
      </c>
      <c r="M7442">
        <v>0.54</v>
      </c>
      <c r="N7442">
        <v>1</v>
      </c>
      <c r="O7442">
        <v>40</v>
      </c>
      <c r="P7442">
        <v>0.25</v>
      </c>
      <c r="Q7442">
        <v>1</v>
      </c>
      <c r="R7442">
        <v>0.44</v>
      </c>
      <c r="S7442">
        <v>0.25</v>
      </c>
      <c r="T7442">
        <v>5</v>
      </c>
      <c r="U7442">
        <v>28</v>
      </c>
      <c r="V7442">
        <v>14</v>
      </c>
      <c r="W7442">
        <v>1.92</v>
      </c>
      <c r="X7442">
        <v>5</v>
      </c>
      <c r="Y7442">
        <v>0.5</v>
      </c>
      <c r="Z7442">
        <v>0.1</v>
      </c>
      <c r="AA7442">
        <v>30</v>
      </c>
      <c r="AB7442">
        <v>0.28000000000000003</v>
      </c>
      <c r="AC7442">
        <v>150</v>
      </c>
      <c r="AD7442">
        <v>0.5</v>
      </c>
      <c r="AE7442">
        <v>0.02</v>
      </c>
      <c r="AF7442">
        <v>12</v>
      </c>
      <c r="AG7442">
        <v>910</v>
      </c>
      <c r="AH7442">
        <v>2</v>
      </c>
      <c r="AI7442">
        <v>2</v>
      </c>
      <c r="AJ7442">
        <v>2</v>
      </c>
      <c r="AK7442">
        <v>24</v>
      </c>
      <c r="AL7442">
        <v>7.0000000000000007E-2</v>
      </c>
      <c r="AM7442">
        <v>5</v>
      </c>
      <c r="AN7442">
        <v>5</v>
      </c>
      <c r="AO7442">
        <v>34</v>
      </c>
      <c r="AP7442">
        <v>5</v>
      </c>
      <c r="AQ7442">
        <v>22</v>
      </c>
    </row>
    <row r="7443" spans="1:43" hidden="1" x14ac:dyDescent="0.25">
      <c r="A7443" t="s">
        <v>26820</v>
      </c>
      <c r="B7443" t="s">
        <v>26821</v>
      </c>
      <c r="C7443" s="1" t="str">
        <f t="shared" si="518"/>
        <v>21:0134</v>
      </c>
      <c r="D7443" s="1" t="str">
        <f t="shared" si="519"/>
        <v>21:0078</v>
      </c>
      <c r="E7443" t="s">
        <v>25603</v>
      </c>
      <c r="F7443" t="s">
        <v>26822</v>
      </c>
      <c r="H7443">
        <v>53.645365400000003</v>
      </c>
      <c r="I7443">
        <v>-63.671984700000003</v>
      </c>
      <c r="J7443" s="1" t="str">
        <f t="shared" si="516"/>
        <v>Till</v>
      </c>
      <c r="K7443" s="1" t="str">
        <f t="shared" si="517"/>
        <v>&lt;63 micron</v>
      </c>
      <c r="L7443">
        <v>0.1</v>
      </c>
      <c r="M7443">
        <v>0.83</v>
      </c>
      <c r="N7443">
        <v>1</v>
      </c>
      <c r="O7443">
        <v>30</v>
      </c>
      <c r="P7443">
        <v>0.25</v>
      </c>
      <c r="Q7443">
        <v>1</v>
      </c>
      <c r="R7443">
        <v>0.52</v>
      </c>
      <c r="S7443">
        <v>0.25</v>
      </c>
      <c r="T7443">
        <v>6</v>
      </c>
      <c r="U7443">
        <v>29</v>
      </c>
      <c r="V7443">
        <v>15</v>
      </c>
      <c r="W7443">
        <v>1.94</v>
      </c>
      <c r="X7443">
        <v>5</v>
      </c>
      <c r="Y7443">
        <v>0.5</v>
      </c>
      <c r="Z7443">
        <v>0.09</v>
      </c>
      <c r="AA7443">
        <v>20</v>
      </c>
      <c r="AB7443">
        <v>0.28000000000000003</v>
      </c>
      <c r="AC7443">
        <v>205</v>
      </c>
      <c r="AD7443">
        <v>0.5</v>
      </c>
      <c r="AE7443">
        <v>0.03</v>
      </c>
      <c r="AF7443">
        <v>9</v>
      </c>
      <c r="AG7443">
        <v>1080</v>
      </c>
      <c r="AH7443">
        <v>2</v>
      </c>
      <c r="AI7443">
        <v>2</v>
      </c>
      <c r="AJ7443">
        <v>3</v>
      </c>
      <c r="AK7443">
        <v>30</v>
      </c>
      <c r="AL7443">
        <v>0.09</v>
      </c>
      <c r="AM7443">
        <v>5</v>
      </c>
      <c r="AN7443">
        <v>5</v>
      </c>
      <c r="AO7443">
        <v>39</v>
      </c>
      <c r="AP7443">
        <v>5</v>
      </c>
      <c r="AQ7443">
        <v>22</v>
      </c>
    </row>
    <row r="7444" spans="1:43" hidden="1" x14ac:dyDescent="0.25">
      <c r="A7444" t="s">
        <v>26823</v>
      </c>
      <c r="B7444" t="s">
        <v>26824</v>
      </c>
      <c r="C7444" s="1" t="str">
        <f t="shared" si="518"/>
        <v>21:0134</v>
      </c>
      <c r="D7444" s="1" t="str">
        <f t="shared" si="519"/>
        <v>21:0078</v>
      </c>
      <c r="E7444" t="s">
        <v>25875</v>
      </c>
      <c r="F7444" t="s">
        <v>26825</v>
      </c>
      <c r="H7444">
        <v>53.289714600000003</v>
      </c>
      <c r="I7444">
        <v>-62.7588255</v>
      </c>
      <c r="J7444" s="1" t="str">
        <f t="shared" si="516"/>
        <v>Till</v>
      </c>
      <c r="K7444" s="1" t="str">
        <f t="shared" si="517"/>
        <v>&lt;63 micron</v>
      </c>
      <c r="L7444">
        <v>0.1</v>
      </c>
      <c r="M7444">
        <v>1.1499999999999999</v>
      </c>
      <c r="N7444">
        <v>1</v>
      </c>
      <c r="O7444">
        <v>70</v>
      </c>
      <c r="P7444">
        <v>0.25</v>
      </c>
      <c r="Q7444">
        <v>2</v>
      </c>
      <c r="R7444">
        <v>0.46</v>
      </c>
      <c r="S7444">
        <v>0.25</v>
      </c>
      <c r="T7444">
        <v>6</v>
      </c>
      <c r="U7444">
        <v>56</v>
      </c>
      <c r="V7444">
        <v>31</v>
      </c>
      <c r="W7444">
        <v>2.5299999999999998</v>
      </c>
      <c r="X7444">
        <v>10</v>
      </c>
      <c r="Y7444">
        <v>0.5</v>
      </c>
      <c r="Z7444">
        <v>0.28000000000000003</v>
      </c>
      <c r="AA7444">
        <v>70</v>
      </c>
      <c r="AB7444">
        <v>0.55000000000000004</v>
      </c>
      <c r="AC7444">
        <v>335</v>
      </c>
      <c r="AD7444">
        <v>0.5</v>
      </c>
      <c r="AE7444">
        <v>0.03</v>
      </c>
      <c r="AF7444">
        <v>23</v>
      </c>
      <c r="AG7444">
        <v>940</v>
      </c>
      <c r="AH7444">
        <v>2</v>
      </c>
      <c r="AI7444">
        <v>2</v>
      </c>
      <c r="AJ7444">
        <v>6</v>
      </c>
      <c r="AK7444">
        <v>27</v>
      </c>
      <c r="AL7444">
        <v>0.13</v>
      </c>
      <c r="AM7444">
        <v>5</v>
      </c>
      <c r="AN7444">
        <v>5</v>
      </c>
      <c r="AO7444">
        <v>53</v>
      </c>
      <c r="AP7444">
        <v>5</v>
      </c>
      <c r="AQ7444">
        <v>32</v>
      </c>
    </row>
    <row r="7445" spans="1:43" hidden="1" x14ac:dyDescent="0.25">
      <c r="A7445" t="s">
        <v>26826</v>
      </c>
      <c r="B7445" t="s">
        <v>26827</v>
      </c>
      <c r="C7445" s="1" t="str">
        <f t="shared" si="518"/>
        <v>21:0134</v>
      </c>
      <c r="D7445" s="1" t="str">
        <f t="shared" si="519"/>
        <v>21:0078</v>
      </c>
      <c r="E7445" t="s">
        <v>26182</v>
      </c>
      <c r="F7445" t="s">
        <v>26828</v>
      </c>
      <c r="H7445">
        <v>53.450638499999997</v>
      </c>
      <c r="I7445">
        <v>-60.327624499999999</v>
      </c>
      <c r="J7445" s="1" t="str">
        <f t="shared" ref="J7445:J7508" si="520">HYPERLINK("http://geochem.nrcan.gc.ca/cdogs/content/kwd/kwd020044_e.htm", "Till")</f>
        <v>Till</v>
      </c>
      <c r="K7445" s="1" t="str">
        <f t="shared" si="517"/>
        <v>&lt;63 micron</v>
      </c>
      <c r="L7445">
        <v>0.1</v>
      </c>
      <c r="M7445">
        <v>0.68</v>
      </c>
      <c r="N7445">
        <v>1</v>
      </c>
      <c r="O7445">
        <v>40</v>
      </c>
      <c r="P7445">
        <v>0.25</v>
      </c>
      <c r="Q7445">
        <v>1</v>
      </c>
      <c r="R7445">
        <v>0.71</v>
      </c>
      <c r="S7445">
        <v>0.25</v>
      </c>
      <c r="T7445">
        <v>3</v>
      </c>
      <c r="U7445">
        <v>29</v>
      </c>
      <c r="V7445">
        <v>13</v>
      </c>
      <c r="W7445">
        <v>1.77</v>
      </c>
      <c r="X7445">
        <v>5</v>
      </c>
      <c r="Y7445">
        <v>0.5</v>
      </c>
      <c r="Z7445">
        <v>7.0000000000000007E-2</v>
      </c>
      <c r="AA7445">
        <v>30</v>
      </c>
      <c r="AB7445">
        <v>0.25</v>
      </c>
      <c r="AC7445">
        <v>165</v>
      </c>
      <c r="AD7445">
        <v>0.5</v>
      </c>
      <c r="AE7445">
        <v>0.06</v>
      </c>
      <c r="AF7445">
        <v>7</v>
      </c>
      <c r="AG7445">
        <v>1310</v>
      </c>
      <c r="AH7445">
        <v>1</v>
      </c>
      <c r="AI7445">
        <v>2</v>
      </c>
      <c r="AJ7445">
        <v>3</v>
      </c>
      <c r="AK7445">
        <v>27</v>
      </c>
      <c r="AL7445">
        <v>7.0000000000000007E-2</v>
      </c>
      <c r="AM7445">
        <v>5</v>
      </c>
      <c r="AN7445">
        <v>5</v>
      </c>
      <c r="AO7445">
        <v>44</v>
      </c>
      <c r="AP7445">
        <v>5</v>
      </c>
      <c r="AQ7445">
        <v>8</v>
      </c>
    </row>
    <row r="7446" spans="1:43" hidden="1" x14ac:dyDescent="0.25">
      <c r="A7446" t="s">
        <v>26829</v>
      </c>
      <c r="B7446" t="s">
        <v>26830</v>
      </c>
      <c r="C7446" s="1" t="str">
        <f t="shared" si="518"/>
        <v>21:0134</v>
      </c>
      <c r="D7446" s="1" t="str">
        <f t="shared" si="519"/>
        <v>21:0078</v>
      </c>
      <c r="E7446" t="s">
        <v>26831</v>
      </c>
      <c r="F7446" t="s">
        <v>26832</v>
      </c>
      <c r="H7446">
        <v>53.525768499999998</v>
      </c>
      <c r="I7446">
        <v>-64.494856900000002</v>
      </c>
      <c r="J7446" s="1" t="str">
        <f t="shared" si="520"/>
        <v>Till</v>
      </c>
      <c r="K7446" s="1" t="str">
        <f t="shared" si="517"/>
        <v>&lt;63 micron</v>
      </c>
      <c r="L7446">
        <v>0.1</v>
      </c>
      <c r="M7446">
        <v>1.33</v>
      </c>
      <c r="N7446">
        <v>1</v>
      </c>
      <c r="O7446">
        <v>140</v>
      </c>
      <c r="P7446">
        <v>0.25</v>
      </c>
      <c r="Q7446">
        <v>4</v>
      </c>
      <c r="R7446">
        <v>0.68</v>
      </c>
      <c r="S7446">
        <v>0.25</v>
      </c>
      <c r="T7446">
        <v>10</v>
      </c>
      <c r="U7446">
        <v>57</v>
      </c>
      <c r="V7446">
        <v>32</v>
      </c>
      <c r="W7446">
        <v>3.01</v>
      </c>
      <c r="X7446">
        <v>5</v>
      </c>
      <c r="Y7446">
        <v>0.5</v>
      </c>
      <c r="Z7446">
        <v>0.35</v>
      </c>
      <c r="AA7446">
        <v>40</v>
      </c>
      <c r="AB7446">
        <v>0.76</v>
      </c>
      <c r="AC7446">
        <v>315</v>
      </c>
      <c r="AD7446">
        <v>0.5</v>
      </c>
      <c r="AE7446">
        <v>0.04</v>
      </c>
      <c r="AF7446">
        <v>25</v>
      </c>
      <c r="AG7446">
        <v>1200</v>
      </c>
      <c r="AH7446">
        <v>4</v>
      </c>
      <c r="AI7446">
        <v>4</v>
      </c>
      <c r="AJ7446">
        <v>5</v>
      </c>
      <c r="AK7446">
        <v>40</v>
      </c>
      <c r="AL7446">
        <v>0.13</v>
      </c>
      <c r="AM7446">
        <v>5</v>
      </c>
      <c r="AN7446">
        <v>5</v>
      </c>
      <c r="AO7446">
        <v>53</v>
      </c>
      <c r="AP7446">
        <v>5</v>
      </c>
      <c r="AQ7446">
        <v>54</v>
      </c>
    </row>
    <row r="7447" spans="1:43" hidden="1" x14ac:dyDescent="0.25">
      <c r="A7447" t="s">
        <v>26833</v>
      </c>
      <c r="B7447" t="s">
        <v>26834</v>
      </c>
      <c r="C7447" s="1" t="str">
        <f t="shared" si="518"/>
        <v>21:0134</v>
      </c>
      <c r="D7447" s="1" t="str">
        <f t="shared" si="519"/>
        <v>21:0078</v>
      </c>
      <c r="E7447" t="s">
        <v>26444</v>
      </c>
      <c r="F7447" t="s">
        <v>26835</v>
      </c>
      <c r="H7447">
        <v>53.610621799999997</v>
      </c>
      <c r="I7447">
        <v>-60.668292899999997</v>
      </c>
      <c r="J7447" s="1" t="str">
        <f t="shared" si="520"/>
        <v>Till</v>
      </c>
      <c r="K7447" s="1" t="str">
        <f t="shared" si="517"/>
        <v>&lt;63 micron</v>
      </c>
      <c r="L7447">
        <v>0.1</v>
      </c>
      <c r="M7447">
        <v>0.77</v>
      </c>
      <c r="N7447">
        <v>1</v>
      </c>
      <c r="O7447">
        <v>50</v>
      </c>
      <c r="P7447">
        <v>0.25</v>
      </c>
      <c r="Q7447">
        <v>2</v>
      </c>
      <c r="R7447">
        <v>0.83</v>
      </c>
      <c r="S7447">
        <v>0.25</v>
      </c>
      <c r="T7447">
        <v>5</v>
      </c>
      <c r="U7447">
        <v>21</v>
      </c>
      <c r="V7447">
        <v>17</v>
      </c>
      <c r="W7447">
        <v>1.84</v>
      </c>
      <c r="X7447">
        <v>10</v>
      </c>
      <c r="Y7447">
        <v>0.5</v>
      </c>
      <c r="Z7447">
        <v>0.13</v>
      </c>
      <c r="AA7447">
        <v>50</v>
      </c>
      <c r="AB7447">
        <v>0.31</v>
      </c>
      <c r="AC7447">
        <v>255</v>
      </c>
      <c r="AD7447">
        <v>0.5</v>
      </c>
      <c r="AE7447">
        <v>0.06</v>
      </c>
      <c r="AF7447">
        <v>6</v>
      </c>
      <c r="AG7447">
        <v>1480</v>
      </c>
      <c r="AH7447">
        <v>1</v>
      </c>
      <c r="AI7447">
        <v>2</v>
      </c>
      <c r="AJ7447">
        <v>4</v>
      </c>
      <c r="AK7447">
        <v>30</v>
      </c>
      <c r="AL7447">
        <v>0.08</v>
      </c>
      <c r="AM7447">
        <v>5</v>
      </c>
      <c r="AN7447">
        <v>5</v>
      </c>
      <c r="AO7447">
        <v>41</v>
      </c>
      <c r="AP7447">
        <v>5</v>
      </c>
      <c r="AQ7447">
        <v>18</v>
      </c>
    </row>
    <row r="7448" spans="1:43" hidden="1" x14ac:dyDescent="0.25">
      <c r="A7448" t="s">
        <v>26836</v>
      </c>
      <c r="B7448" t="s">
        <v>26837</v>
      </c>
      <c r="C7448" s="1" t="str">
        <f t="shared" si="518"/>
        <v>21:0134</v>
      </c>
      <c r="D7448" s="1" t="str">
        <f t="shared" si="519"/>
        <v>21:0078</v>
      </c>
      <c r="E7448" t="s">
        <v>26624</v>
      </c>
      <c r="F7448" t="s">
        <v>26838</v>
      </c>
      <c r="H7448">
        <v>53.605730100000002</v>
      </c>
      <c r="I7448">
        <v>-60.789496200000002</v>
      </c>
      <c r="J7448" s="1" t="str">
        <f t="shared" si="520"/>
        <v>Till</v>
      </c>
      <c r="K7448" s="1" t="str">
        <f t="shared" si="517"/>
        <v>&lt;63 micron</v>
      </c>
      <c r="L7448">
        <v>0.1</v>
      </c>
      <c r="M7448">
        <v>0.73</v>
      </c>
      <c r="N7448">
        <v>1</v>
      </c>
      <c r="O7448">
        <v>40</v>
      </c>
      <c r="P7448">
        <v>0.25</v>
      </c>
      <c r="Q7448">
        <v>4</v>
      </c>
      <c r="R7448">
        <v>0.73</v>
      </c>
      <c r="S7448">
        <v>0.25</v>
      </c>
      <c r="T7448">
        <v>3</v>
      </c>
      <c r="U7448">
        <v>23</v>
      </c>
      <c r="V7448">
        <v>14</v>
      </c>
      <c r="W7448">
        <v>1.61</v>
      </c>
      <c r="X7448">
        <v>5</v>
      </c>
      <c r="Y7448">
        <v>0.5</v>
      </c>
      <c r="Z7448">
        <v>0.1</v>
      </c>
      <c r="AA7448">
        <v>30</v>
      </c>
      <c r="AB7448">
        <v>0.26</v>
      </c>
      <c r="AC7448">
        <v>220</v>
      </c>
      <c r="AD7448">
        <v>0.5</v>
      </c>
      <c r="AE7448">
        <v>0.05</v>
      </c>
      <c r="AF7448">
        <v>5</v>
      </c>
      <c r="AG7448">
        <v>1350</v>
      </c>
      <c r="AH7448">
        <v>1</v>
      </c>
      <c r="AI7448">
        <v>2</v>
      </c>
      <c r="AJ7448">
        <v>4</v>
      </c>
      <c r="AK7448">
        <v>25</v>
      </c>
      <c r="AL7448">
        <v>0.06</v>
      </c>
      <c r="AM7448">
        <v>5</v>
      </c>
      <c r="AN7448">
        <v>5</v>
      </c>
      <c r="AO7448">
        <v>40</v>
      </c>
      <c r="AP7448">
        <v>5</v>
      </c>
      <c r="AQ7448">
        <v>14</v>
      </c>
    </row>
    <row r="7449" spans="1:43" hidden="1" x14ac:dyDescent="0.25">
      <c r="A7449" t="s">
        <v>26839</v>
      </c>
      <c r="B7449" t="s">
        <v>26840</v>
      </c>
      <c r="C7449" s="1" t="str">
        <f t="shared" si="518"/>
        <v>21:0134</v>
      </c>
      <c r="D7449" s="1" t="str">
        <f t="shared" si="519"/>
        <v>21:0078</v>
      </c>
      <c r="E7449" t="s">
        <v>26841</v>
      </c>
      <c r="F7449" t="s">
        <v>26842</v>
      </c>
      <c r="H7449">
        <v>53.792890800000002</v>
      </c>
      <c r="I7449">
        <v>-65.561851300000001</v>
      </c>
      <c r="J7449" s="1" t="str">
        <f t="shared" si="520"/>
        <v>Till</v>
      </c>
      <c r="K7449" s="1" t="str">
        <f t="shared" si="517"/>
        <v>&lt;63 micron</v>
      </c>
      <c r="L7449">
        <v>0.1</v>
      </c>
      <c r="M7449">
        <v>1.17</v>
      </c>
      <c r="N7449">
        <v>1</v>
      </c>
      <c r="O7449">
        <v>60</v>
      </c>
      <c r="P7449">
        <v>0.25</v>
      </c>
      <c r="Q7449">
        <v>1</v>
      </c>
      <c r="R7449">
        <v>0.31</v>
      </c>
      <c r="S7449">
        <v>0.25</v>
      </c>
      <c r="T7449">
        <v>13</v>
      </c>
      <c r="U7449">
        <v>36</v>
      </c>
      <c r="V7449">
        <v>27</v>
      </c>
      <c r="W7449">
        <v>2.92</v>
      </c>
      <c r="X7449">
        <v>5</v>
      </c>
      <c r="Y7449">
        <v>0.5</v>
      </c>
      <c r="Z7449">
        <v>0.1</v>
      </c>
      <c r="AA7449">
        <v>20</v>
      </c>
      <c r="AB7449">
        <v>0.49</v>
      </c>
      <c r="AC7449">
        <v>335</v>
      </c>
      <c r="AD7449">
        <v>0.5</v>
      </c>
      <c r="AE7449">
        <v>0.02</v>
      </c>
      <c r="AF7449">
        <v>25</v>
      </c>
      <c r="AG7449">
        <v>900</v>
      </c>
      <c r="AH7449">
        <v>6</v>
      </c>
      <c r="AI7449">
        <v>2</v>
      </c>
      <c r="AJ7449">
        <v>3</v>
      </c>
      <c r="AK7449">
        <v>11</v>
      </c>
      <c r="AL7449">
        <v>0.08</v>
      </c>
      <c r="AM7449">
        <v>5</v>
      </c>
      <c r="AN7449">
        <v>5</v>
      </c>
      <c r="AO7449">
        <v>31</v>
      </c>
      <c r="AP7449">
        <v>5</v>
      </c>
      <c r="AQ7449">
        <v>46</v>
      </c>
    </row>
    <row r="7450" spans="1:43" hidden="1" x14ac:dyDescent="0.25">
      <c r="A7450" t="s">
        <v>26843</v>
      </c>
      <c r="B7450" t="s">
        <v>26844</v>
      </c>
      <c r="C7450" s="1" t="str">
        <f t="shared" si="518"/>
        <v>21:0134</v>
      </c>
      <c r="D7450" s="1" t="str">
        <f t="shared" si="519"/>
        <v>21:0078</v>
      </c>
      <c r="E7450" t="s">
        <v>26845</v>
      </c>
      <c r="F7450" t="s">
        <v>26846</v>
      </c>
      <c r="H7450">
        <v>54.731967900000001</v>
      </c>
      <c r="I7450">
        <v>-58.517033599999998</v>
      </c>
      <c r="J7450" s="1" t="str">
        <f t="shared" si="520"/>
        <v>Till</v>
      </c>
      <c r="K7450" s="1" t="str">
        <f t="shared" si="517"/>
        <v>&lt;63 micron</v>
      </c>
      <c r="L7450">
        <v>0.1</v>
      </c>
      <c r="M7450">
        <v>1.1399999999999999</v>
      </c>
      <c r="N7450">
        <v>1</v>
      </c>
      <c r="O7450">
        <v>40</v>
      </c>
      <c r="P7450">
        <v>1</v>
      </c>
      <c r="Q7450">
        <v>1</v>
      </c>
      <c r="R7450">
        <v>0.78</v>
      </c>
      <c r="S7450">
        <v>0.25</v>
      </c>
      <c r="T7450">
        <v>4</v>
      </c>
      <c r="U7450">
        <v>10</v>
      </c>
      <c r="V7450">
        <v>27</v>
      </c>
      <c r="W7450">
        <v>1.93</v>
      </c>
      <c r="X7450">
        <v>5</v>
      </c>
      <c r="Y7450">
        <v>0.5</v>
      </c>
      <c r="Z7450">
        <v>0.15</v>
      </c>
      <c r="AA7450">
        <v>30</v>
      </c>
      <c r="AB7450">
        <v>0.34</v>
      </c>
      <c r="AC7450">
        <v>285</v>
      </c>
      <c r="AD7450">
        <v>0.5</v>
      </c>
      <c r="AE7450">
        <v>0.06</v>
      </c>
      <c r="AF7450">
        <v>3</v>
      </c>
      <c r="AG7450">
        <v>1040</v>
      </c>
      <c r="AH7450">
        <v>12</v>
      </c>
      <c r="AI7450">
        <v>1</v>
      </c>
      <c r="AJ7450">
        <v>3</v>
      </c>
      <c r="AK7450">
        <v>33</v>
      </c>
      <c r="AL7450">
        <v>0.11</v>
      </c>
      <c r="AM7450">
        <v>5</v>
      </c>
      <c r="AN7450">
        <v>5</v>
      </c>
      <c r="AO7450">
        <v>31</v>
      </c>
      <c r="AP7450">
        <v>5</v>
      </c>
      <c r="AQ7450">
        <v>28</v>
      </c>
    </row>
    <row r="7451" spans="1:43" hidden="1" x14ac:dyDescent="0.25">
      <c r="A7451" t="s">
        <v>26847</v>
      </c>
      <c r="B7451" t="s">
        <v>26848</v>
      </c>
      <c r="C7451" s="1" t="str">
        <f t="shared" si="518"/>
        <v>21:0134</v>
      </c>
      <c r="D7451" s="1" t="str">
        <f t="shared" si="519"/>
        <v>21:0078</v>
      </c>
      <c r="E7451" t="s">
        <v>26849</v>
      </c>
      <c r="F7451" t="s">
        <v>26850</v>
      </c>
      <c r="H7451">
        <v>54.096793400000003</v>
      </c>
      <c r="I7451">
        <v>-59.581610599999998</v>
      </c>
      <c r="J7451" s="1" t="str">
        <f t="shared" si="520"/>
        <v>Till</v>
      </c>
      <c r="K7451" s="1" t="str">
        <f t="shared" si="517"/>
        <v>&lt;63 micron</v>
      </c>
      <c r="L7451">
        <v>0.1</v>
      </c>
      <c r="M7451">
        <v>0.89</v>
      </c>
      <c r="N7451">
        <v>1</v>
      </c>
      <c r="O7451">
        <v>60</v>
      </c>
      <c r="P7451">
        <v>0.25</v>
      </c>
      <c r="Q7451">
        <v>1</v>
      </c>
      <c r="R7451">
        <v>0.5</v>
      </c>
      <c r="S7451">
        <v>0.25</v>
      </c>
      <c r="T7451">
        <v>3</v>
      </c>
      <c r="U7451">
        <v>12</v>
      </c>
      <c r="V7451">
        <v>26</v>
      </c>
      <c r="W7451">
        <v>1.41</v>
      </c>
      <c r="X7451">
        <v>5</v>
      </c>
      <c r="Y7451">
        <v>0.5</v>
      </c>
      <c r="Z7451">
        <v>0.09</v>
      </c>
      <c r="AA7451">
        <v>20</v>
      </c>
      <c r="AB7451">
        <v>0.28999999999999998</v>
      </c>
      <c r="AC7451">
        <v>165</v>
      </c>
      <c r="AD7451">
        <v>0.5</v>
      </c>
      <c r="AE7451">
        <v>0.02</v>
      </c>
      <c r="AF7451">
        <v>4</v>
      </c>
      <c r="AG7451">
        <v>1020</v>
      </c>
      <c r="AH7451">
        <v>4</v>
      </c>
      <c r="AI7451">
        <v>1</v>
      </c>
      <c r="AJ7451">
        <v>2</v>
      </c>
      <c r="AK7451">
        <v>25</v>
      </c>
      <c r="AL7451">
        <v>7.0000000000000007E-2</v>
      </c>
      <c r="AM7451">
        <v>5</v>
      </c>
      <c r="AN7451">
        <v>5</v>
      </c>
      <c r="AO7451">
        <v>28</v>
      </c>
      <c r="AP7451">
        <v>5</v>
      </c>
      <c r="AQ7451">
        <v>20</v>
      </c>
    </row>
    <row r="7452" spans="1:43" hidden="1" x14ac:dyDescent="0.25">
      <c r="A7452" t="s">
        <v>26851</v>
      </c>
      <c r="B7452" t="s">
        <v>26852</v>
      </c>
      <c r="C7452" s="1" t="str">
        <f t="shared" si="518"/>
        <v>21:0134</v>
      </c>
      <c r="D7452" s="1" t="str">
        <f t="shared" si="519"/>
        <v>21:0078</v>
      </c>
      <c r="E7452" t="s">
        <v>26853</v>
      </c>
      <c r="F7452" t="s">
        <v>26854</v>
      </c>
      <c r="H7452">
        <v>54.188815200000001</v>
      </c>
      <c r="I7452">
        <v>-59.369357899999997</v>
      </c>
      <c r="J7452" s="1" t="str">
        <f t="shared" si="520"/>
        <v>Till</v>
      </c>
      <c r="K7452" s="1" t="str">
        <f t="shared" si="517"/>
        <v>&lt;63 micron</v>
      </c>
      <c r="L7452">
        <v>0.1</v>
      </c>
      <c r="M7452">
        <v>0.69</v>
      </c>
      <c r="N7452">
        <v>1</v>
      </c>
      <c r="O7452">
        <v>20</v>
      </c>
      <c r="P7452">
        <v>0.25</v>
      </c>
      <c r="Q7452">
        <v>1</v>
      </c>
      <c r="R7452">
        <v>0.62</v>
      </c>
      <c r="S7452">
        <v>0.25</v>
      </c>
      <c r="T7452">
        <v>2</v>
      </c>
      <c r="U7452">
        <v>11</v>
      </c>
      <c r="V7452">
        <v>8</v>
      </c>
      <c r="W7452">
        <v>1.49</v>
      </c>
      <c r="X7452">
        <v>5</v>
      </c>
      <c r="Y7452">
        <v>0.5</v>
      </c>
      <c r="Z7452">
        <v>0.06</v>
      </c>
      <c r="AA7452">
        <v>20</v>
      </c>
      <c r="AB7452">
        <v>0.16</v>
      </c>
      <c r="AC7452">
        <v>150</v>
      </c>
      <c r="AD7452">
        <v>0.5</v>
      </c>
      <c r="AE7452">
        <v>0.02</v>
      </c>
      <c r="AF7452">
        <v>3</v>
      </c>
      <c r="AG7452">
        <v>1430</v>
      </c>
      <c r="AH7452">
        <v>2</v>
      </c>
      <c r="AI7452">
        <v>1</v>
      </c>
      <c r="AJ7452">
        <v>1</v>
      </c>
      <c r="AK7452">
        <v>24</v>
      </c>
      <c r="AL7452">
        <v>7.0000000000000007E-2</v>
      </c>
      <c r="AM7452">
        <v>5</v>
      </c>
      <c r="AN7452">
        <v>5</v>
      </c>
      <c r="AO7452">
        <v>26</v>
      </c>
      <c r="AP7452">
        <v>5</v>
      </c>
      <c r="AQ7452">
        <v>16</v>
      </c>
    </row>
    <row r="7453" spans="1:43" hidden="1" x14ac:dyDescent="0.25">
      <c r="A7453" t="s">
        <v>26855</v>
      </c>
      <c r="B7453" t="s">
        <v>26856</v>
      </c>
      <c r="C7453" s="1" t="str">
        <f t="shared" si="518"/>
        <v>21:0134</v>
      </c>
      <c r="D7453" s="1" t="str">
        <f t="shared" si="519"/>
        <v>21:0078</v>
      </c>
      <c r="E7453" t="s">
        <v>26857</v>
      </c>
      <c r="F7453" t="s">
        <v>26858</v>
      </c>
      <c r="H7453">
        <v>54.209602599999997</v>
      </c>
      <c r="I7453">
        <v>-59.615943899999998</v>
      </c>
      <c r="J7453" s="1" t="str">
        <f t="shared" si="520"/>
        <v>Till</v>
      </c>
      <c r="K7453" s="1" t="str">
        <f t="shared" si="517"/>
        <v>&lt;63 micron</v>
      </c>
      <c r="L7453">
        <v>0.1</v>
      </c>
      <c r="M7453">
        <v>0.6</v>
      </c>
      <c r="N7453">
        <v>1</v>
      </c>
      <c r="O7453">
        <v>30</v>
      </c>
      <c r="P7453">
        <v>0.25</v>
      </c>
      <c r="Q7453">
        <v>1</v>
      </c>
      <c r="R7453">
        <v>0.64</v>
      </c>
      <c r="S7453">
        <v>0.25</v>
      </c>
      <c r="T7453">
        <v>2</v>
      </c>
      <c r="U7453">
        <v>8</v>
      </c>
      <c r="V7453">
        <v>12</v>
      </c>
      <c r="W7453">
        <v>1.23</v>
      </c>
      <c r="X7453">
        <v>5</v>
      </c>
      <c r="Y7453">
        <v>0.5</v>
      </c>
      <c r="Z7453">
        <v>0.09</v>
      </c>
      <c r="AA7453">
        <v>10</v>
      </c>
      <c r="AB7453">
        <v>0.17</v>
      </c>
      <c r="AC7453">
        <v>160</v>
      </c>
      <c r="AD7453">
        <v>0.5</v>
      </c>
      <c r="AE7453">
        <v>0.03</v>
      </c>
      <c r="AF7453">
        <v>2</v>
      </c>
      <c r="AG7453">
        <v>1100</v>
      </c>
      <c r="AH7453">
        <v>2</v>
      </c>
      <c r="AI7453">
        <v>1</v>
      </c>
      <c r="AJ7453">
        <v>2</v>
      </c>
      <c r="AK7453">
        <v>36</v>
      </c>
      <c r="AL7453">
        <v>0.08</v>
      </c>
      <c r="AM7453">
        <v>5</v>
      </c>
      <c r="AN7453">
        <v>5</v>
      </c>
      <c r="AO7453">
        <v>22</v>
      </c>
      <c r="AP7453">
        <v>5</v>
      </c>
      <c r="AQ7453">
        <v>10</v>
      </c>
    </row>
    <row r="7454" spans="1:43" hidden="1" x14ac:dyDescent="0.25">
      <c r="A7454" t="s">
        <v>26859</v>
      </c>
      <c r="B7454" t="s">
        <v>26860</v>
      </c>
      <c r="C7454" s="1" t="str">
        <f t="shared" si="518"/>
        <v>21:0134</v>
      </c>
      <c r="D7454" s="1" t="str">
        <f t="shared" si="519"/>
        <v>21:0078</v>
      </c>
      <c r="E7454" t="s">
        <v>26861</v>
      </c>
      <c r="F7454" t="s">
        <v>26862</v>
      </c>
      <c r="H7454">
        <v>54.292643200000001</v>
      </c>
      <c r="I7454">
        <v>-59.4461643</v>
      </c>
      <c r="J7454" s="1" t="str">
        <f t="shared" si="520"/>
        <v>Till</v>
      </c>
      <c r="K7454" s="1" t="str">
        <f t="shared" si="517"/>
        <v>&lt;63 micron</v>
      </c>
      <c r="L7454">
        <v>0.1</v>
      </c>
      <c r="M7454">
        <v>1.19</v>
      </c>
      <c r="N7454">
        <v>1</v>
      </c>
      <c r="O7454">
        <v>20</v>
      </c>
      <c r="P7454">
        <v>0.25</v>
      </c>
      <c r="Q7454">
        <v>1</v>
      </c>
      <c r="R7454">
        <v>0.38</v>
      </c>
      <c r="S7454">
        <v>0.25</v>
      </c>
      <c r="T7454">
        <v>1</v>
      </c>
      <c r="U7454">
        <v>12</v>
      </c>
      <c r="V7454">
        <v>4</v>
      </c>
      <c r="W7454">
        <v>1.34</v>
      </c>
      <c r="X7454">
        <v>5</v>
      </c>
      <c r="Y7454">
        <v>0.5</v>
      </c>
      <c r="Z7454">
        <v>0.05</v>
      </c>
      <c r="AA7454">
        <v>10</v>
      </c>
      <c r="AB7454">
        <v>0.13</v>
      </c>
      <c r="AC7454">
        <v>110</v>
      </c>
      <c r="AD7454">
        <v>0.5</v>
      </c>
      <c r="AE7454">
        <v>0.01</v>
      </c>
      <c r="AF7454">
        <v>2</v>
      </c>
      <c r="AG7454">
        <v>1190</v>
      </c>
      <c r="AH7454">
        <v>2</v>
      </c>
      <c r="AI7454">
        <v>1</v>
      </c>
      <c r="AJ7454">
        <v>2</v>
      </c>
      <c r="AK7454">
        <v>20</v>
      </c>
      <c r="AL7454">
        <v>0.08</v>
      </c>
      <c r="AM7454">
        <v>5</v>
      </c>
      <c r="AN7454">
        <v>5</v>
      </c>
      <c r="AO7454">
        <v>26</v>
      </c>
      <c r="AP7454">
        <v>5</v>
      </c>
      <c r="AQ7454">
        <v>8</v>
      </c>
    </row>
    <row r="7455" spans="1:43" hidden="1" x14ac:dyDescent="0.25">
      <c r="A7455" t="s">
        <v>26863</v>
      </c>
      <c r="B7455" t="s">
        <v>26864</v>
      </c>
      <c r="C7455" s="1" t="str">
        <f t="shared" si="518"/>
        <v>21:0134</v>
      </c>
      <c r="D7455" s="1" t="str">
        <f t="shared" si="519"/>
        <v>21:0078</v>
      </c>
      <c r="E7455" t="s">
        <v>26865</v>
      </c>
      <c r="F7455" t="s">
        <v>26866</v>
      </c>
      <c r="H7455">
        <v>54.532125100000002</v>
      </c>
      <c r="I7455">
        <v>-59.133257800000003</v>
      </c>
      <c r="J7455" s="1" t="str">
        <f t="shared" si="520"/>
        <v>Till</v>
      </c>
      <c r="K7455" s="1" t="str">
        <f t="shared" ref="K7455:K7518" si="521">HYPERLINK("http://geochem.nrcan.gc.ca/cdogs/content/kwd/kwd080004_e.htm", "&lt;63 micron")</f>
        <v>&lt;63 micron</v>
      </c>
      <c r="L7455">
        <v>0.1</v>
      </c>
      <c r="M7455">
        <v>1.22</v>
      </c>
      <c r="N7455">
        <v>1</v>
      </c>
      <c r="O7455">
        <v>30</v>
      </c>
      <c r="P7455">
        <v>0.25</v>
      </c>
      <c r="Q7455">
        <v>1</v>
      </c>
      <c r="R7455">
        <v>0.52</v>
      </c>
      <c r="S7455">
        <v>0.25</v>
      </c>
      <c r="T7455">
        <v>3</v>
      </c>
      <c r="U7455">
        <v>11</v>
      </c>
      <c r="V7455">
        <v>17</v>
      </c>
      <c r="W7455">
        <v>1.64</v>
      </c>
      <c r="X7455">
        <v>5</v>
      </c>
      <c r="Y7455">
        <v>1</v>
      </c>
      <c r="Z7455">
        <v>0.1</v>
      </c>
      <c r="AA7455">
        <v>20</v>
      </c>
      <c r="AB7455">
        <v>0.28999999999999998</v>
      </c>
      <c r="AC7455">
        <v>185</v>
      </c>
      <c r="AD7455">
        <v>0.5</v>
      </c>
      <c r="AE7455">
        <v>0.03</v>
      </c>
      <c r="AF7455">
        <v>5</v>
      </c>
      <c r="AG7455">
        <v>960</v>
      </c>
      <c r="AH7455">
        <v>2</v>
      </c>
      <c r="AI7455">
        <v>1</v>
      </c>
      <c r="AJ7455">
        <v>3</v>
      </c>
      <c r="AK7455">
        <v>25</v>
      </c>
      <c r="AL7455">
        <v>0.13</v>
      </c>
      <c r="AM7455">
        <v>5</v>
      </c>
      <c r="AN7455">
        <v>5</v>
      </c>
      <c r="AO7455">
        <v>33</v>
      </c>
      <c r="AP7455">
        <v>5</v>
      </c>
      <c r="AQ7455">
        <v>20</v>
      </c>
    </row>
    <row r="7456" spans="1:43" hidden="1" x14ac:dyDescent="0.25">
      <c r="A7456" t="s">
        <v>26867</v>
      </c>
      <c r="B7456" t="s">
        <v>26868</v>
      </c>
      <c r="C7456" s="1" t="str">
        <f t="shared" si="518"/>
        <v>21:0134</v>
      </c>
      <c r="D7456" s="1" t="str">
        <f t="shared" si="519"/>
        <v>21:0078</v>
      </c>
      <c r="E7456" t="s">
        <v>26869</v>
      </c>
      <c r="F7456" t="s">
        <v>26870</v>
      </c>
      <c r="H7456">
        <v>55.554304700000003</v>
      </c>
      <c r="I7456">
        <v>-61.651692199999999</v>
      </c>
      <c r="J7456" s="1" t="str">
        <f t="shared" si="520"/>
        <v>Till</v>
      </c>
      <c r="K7456" s="1" t="str">
        <f t="shared" si="521"/>
        <v>&lt;63 micron</v>
      </c>
      <c r="L7456">
        <v>0.1</v>
      </c>
      <c r="M7456">
        <v>1.52</v>
      </c>
      <c r="N7456">
        <v>1</v>
      </c>
      <c r="O7456">
        <v>70</v>
      </c>
      <c r="P7456">
        <v>1</v>
      </c>
      <c r="Q7456">
        <v>1</v>
      </c>
      <c r="R7456">
        <v>0.44</v>
      </c>
      <c r="S7456">
        <v>0.25</v>
      </c>
      <c r="T7456">
        <v>8</v>
      </c>
      <c r="U7456">
        <v>28</v>
      </c>
      <c r="V7456">
        <v>24</v>
      </c>
      <c r="W7456">
        <v>2.4700000000000002</v>
      </c>
      <c r="X7456">
        <v>10</v>
      </c>
      <c r="Y7456">
        <v>0.5</v>
      </c>
      <c r="Z7456">
        <v>0.12</v>
      </c>
      <c r="AA7456">
        <v>60</v>
      </c>
      <c r="AB7456">
        <v>0.46</v>
      </c>
      <c r="AC7456">
        <v>200</v>
      </c>
      <c r="AD7456">
        <v>1</v>
      </c>
      <c r="AE7456">
        <v>0.04</v>
      </c>
      <c r="AF7456">
        <v>14</v>
      </c>
      <c r="AG7456">
        <v>1020</v>
      </c>
      <c r="AH7456">
        <v>4</v>
      </c>
      <c r="AI7456">
        <v>2</v>
      </c>
      <c r="AJ7456">
        <v>5</v>
      </c>
      <c r="AK7456">
        <v>13</v>
      </c>
      <c r="AL7456">
        <v>0.11</v>
      </c>
      <c r="AM7456">
        <v>5</v>
      </c>
      <c r="AN7456">
        <v>5</v>
      </c>
      <c r="AO7456">
        <v>43</v>
      </c>
      <c r="AP7456">
        <v>5</v>
      </c>
      <c r="AQ7456">
        <v>38</v>
      </c>
    </row>
    <row r="7457" spans="1:43" hidden="1" x14ac:dyDescent="0.25">
      <c r="A7457" t="s">
        <v>26871</v>
      </c>
      <c r="B7457" t="s">
        <v>26872</v>
      </c>
      <c r="C7457" s="1" t="str">
        <f t="shared" si="518"/>
        <v>21:0134</v>
      </c>
      <c r="D7457" s="1" t="str">
        <f t="shared" si="519"/>
        <v>21:0078</v>
      </c>
      <c r="E7457" t="s">
        <v>26873</v>
      </c>
      <c r="F7457" t="s">
        <v>26874</v>
      </c>
      <c r="H7457">
        <v>53.421462599999998</v>
      </c>
      <c r="I7457">
        <v>-63.205352400000002</v>
      </c>
      <c r="J7457" s="1" t="str">
        <f t="shared" si="520"/>
        <v>Till</v>
      </c>
      <c r="K7457" s="1" t="str">
        <f t="shared" si="521"/>
        <v>&lt;63 micron</v>
      </c>
      <c r="L7457">
        <v>0.1</v>
      </c>
      <c r="M7457">
        <v>1.38</v>
      </c>
      <c r="N7457">
        <v>1</v>
      </c>
      <c r="O7457">
        <v>90</v>
      </c>
      <c r="P7457">
        <v>0.25</v>
      </c>
      <c r="Q7457">
        <v>2</v>
      </c>
      <c r="R7457">
        <v>0.54</v>
      </c>
      <c r="S7457">
        <v>0.25</v>
      </c>
      <c r="T7457">
        <v>6</v>
      </c>
      <c r="U7457">
        <v>30</v>
      </c>
      <c r="V7457">
        <v>17</v>
      </c>
      <c r="W7457">
        <v>2.0699999999999998</v>
      </c>
      <c r="X7457">
        <v>10</v>
      </c>
      <c r="Y7457">
        <v>0.5</v>
      </c>
      <c r="Z7457">
        <v>0.21</v>
      </c>
      <c r="AA7457">
        <v>40</v>
      </c>
      <c r="AB7457">
        <v>0.52</v>
      </c>
      <c r="AC7457">
        <v>265</v>
      </c>
      <c r="AD7457">
        <v>0.5</v>
      </c>
      <c r="AE7457">
        <v>0.03</v>
      </c>
      <c r="AF7457">
        <v>9</v>
      </c>
      <c r="AG7457">
        <v>1000</v>
      </c>
      <c r="AH7457">
        <v>2</v>
      </c>
      <c r="AI7457">
        <v>1</v>
      </c>
      <c r="AJ7457">
        <v>6</v>
      </c>
      <c r="AK7457">
        <v>34</v>
      </c>
      <c r="AL7457">
        <v>0.14000000000000001</v>
      </c>
      <c r="AM7457">
        <v>5</v>
      </c>
      <c r="AN7457">
        <v>5</v>
      </c>
      <c r="AO7457">
        <v>47</v>
      </c>
      <c r="AP7457">
        <v>5</v>
      </c>
      <c r="AQ7457">
        <v>28</v>
      </c>
    </row>
    <row r="7458" spans="1:43" hidden="1" x14ac:dyDescent="0.25">
      <c r="A7458" t="s">
        <v>26875</v>
      </c>
      <c r="B7458" t="s">
        <v>26876</v>
      </c>
      <c r="C7458" s="1" t="str">
        <f t="shared" si="518"/>
        <v>21:0134</v>
      </c>
      <c r="D7458" s="1" t="str">
        <f t="shared" si="519"/>
        <v>21:0078</v>
      </c>
      <c r="E7458" t="s">
        <v>26877</v>
      </c>
      <c r="F7458" t="s">
        <v>26878</v>
      </c>
      <c r="H7458">
        <v>55.537142600000003</v>
      </c>
      <c r="I7458">
        <v>-61.7493391</v>
      </c>
      <c r="J7458" s="1" t="str">
        <f t="shared" si="520"/>
        <v>Till</v>
      </c>
      <c r="K7458" s="1" t="str">
        <f t="shared" si="521"/>
        <v>&lt;63 micron</v>
      </c>
      <c r="L7458">
        <v>0.1</v>
      </c>
      <c r="M7458">
        <v>1.59</v>
      </c>
      <c r="N7458">
        <v>1</v>
      </c>
      <c r="O7458">
        <v>70</v>
      </c>
      <c r="P7458">
        <v>0.5</v>
      </c>
      <c r="Q7458">
        <v>1</v>
      </c>
      <c r="R7458">
        <v>0.34</v>
      </c>
      <c r="S7458">
        <v>0.25</v>
      </c>
      <c r="T7458">
        <v>7</v>
      </c>
      <c r="U7458">
        <v>27</v>
      </c>
      <c r="V7458">
        <v>28</v>
      </c>
      <c r="W7458">
        <v>2.21</v>
      </c>
      <c r="X7458">
        <v>10</v>
      </c>
      <c r="Y7458">
        <v>0.5</v>
      </c>
      <c r="Z7458">
        <v>0.12</v>
      </c>
      <c r="AA7458">
        <v>40</v>
      </c>
      <c r="AB7458">
        <v>0.47</v>
      </c>
      <c r="AC7458">
        <v>165</v>
      </c>
      <c r="AD7458">
        <v>0.5</v>
      </c>
      <c r="AE7458">
        <v>0.05</v>
      </c>
      <c r="AF7458">
        <v>19</v>
      </c>
      <c r="AG7458">
        <v>610</v>
      </c>
      <c r="AH7458">
        <v>4</v>
      </c>
      <c r="AI7458">
        <v>2</v>
      </c>
      <c r="AJ7458">
        <v>4</v>
      </c>
      <c r="AK7458">
        <v>13</v>
      </c>
      <c r="AL7458">
        <v>0.1</v>
      </c>
      <c r="AM7458">
        <v>5</v>
      </c>
      <c r="AN7458">
        <v>5</v>
      </c>
      <c r="AO7458">
        <v>42</v>
      </c>
      <c r="AP7458">
        <v>5</v>
      </c>
      <c r="AQ7458">
        <v>34</v>
      </c>
    </row>
    <row r="7459" spans="1:43" hidden="1" x14ac:dyDescent="0.25">
      <c r="A7459" t="s">
        <v>26879</v>
      </c>
      <c r="B7459" t="s">
        <v>26880</v>
      </c>
      <c r="C7459" s="1" t="str">
        <f t="shared" ref="C7459:C7522" si="522">HYPERLINK("http://geochem.nrcan.gc.ca/cdogs/content/bdl/bdl210134_e.htm", "21:0134")</f>
        <v>21:0134</v>
      </c>
      <c r="D7459" s="1" t="str">
        <f t="shared" ref="D7459:D7522" si="523">HYPERLINK("http://geochem.nrcan.gc.ca/cdogs/content/svy/svy210078_e.htm", "21:0078")</f>
        <v>21:0078</v>
      </c>
      <c r="E7459" t="s">
        <v>26881</v>
      </c>
      <c r="F7459" t="s">
        <v>26882</v>
      </c>
      <c r="H7459">
        <v>55.518499800000001</v>
      </c>
      <c r="I7459">
        <v>-61.073972099999999</v>
      </c>
      <c r="J7459" s="1" t="str">
        <f t="shared" si="520"/>
        <v>Till</v>
      </c>
      <c r="K7459" s="1" t="str">
        <f t="shared" si="521"/>
        <v>&lt;63 micron</v>
      </c>
      <c r="L7459">
        <v>0.1</v>
      </c>
      <c r="M7459">
        <v>1.1299999999999999</v>
      </c>
      <c r="N7459">
        <v>2</v>
      </c>
      <c r="O7459">
        <v>20</v>
      </c>
      <c r="P7459">
        <v>1</v>
      </c>
      <c r="Q7459">
        <v>2</v>
      </c>
      <c r="R7459">
        <v>0.49</v>
      </c>
      <c r="S7459">
        <v>0.25</v>
      </c>
      <c r="T7459">
        <v>4</v>
      </c>
      <c r="U7459">
        <v>15</v>
      </c>
      <c r="V7459">
        <v>8</v>
      </c>
      <c r="W7459">
        <v>1.92</v>
      </c>
      <c r="X7459">
        <v>10</v>
      </c>
      <c r="Y7459">
        <v>0.5</v>
      </c>
      <c r="Z7459">
        <v>0.03</v>
      </c>
      <c r="AA7459">
        <v>70</v>
      </c>
      <c r="AB7459">
        <v>0.27</v>
      </c>
      <c r="AC7459">
        <v>165</v>
      </c>
      <c r="AD7459">
        <v>0.5</v>
      </c>
      <c r="AE7459">
        <v>0.05</v>
      </c>
      <c r="AF7459">
        <v>8</v>
      </c>
      <c r="AG7459">
        <v>1210</v>
      </c>
      <c r="AH7459">
        <v>6</v>
      </c>
      <c r="AI7459">
        <v>2</v>
      </c>
      <c r="AJ7459">
        <v>2</v>
      </c>
      <c r="AK7459">
        <v>13</v>
      </c>
      <c r="AL7459">
        <v>0.08</v>
      </c>
      <c r="AM7459">
        <v>5</v>
      </c>
      <c r="AN7459">
        <v>5</v>
      </c>
      <c r="AO7459">
        <v>31</v>
      </c>
      <c r="AP7459">
        <v>5</v>
      </c>
      <c r="AQ7459">
        <v>30</v>
      </c>
    </row>
    <row r="7460" spans="1:43" hidden="1" x14ac:dyDescent="0.25">
      <c r="A7460" t="s">
        <v>26883</v>
      </c>
      <c r="B7460" t="s">
        <v>26884</v>
      </c>
      <c r="C7460" s="1" t="str">
        <f t="shared" si="522"/>
        <v>21:0134</v>
      </c>
      <c r="D7460" s="1" t="str">
        <f t="shared" si="523"/>
        <v>21:0078</v>
      </c>
      <c r="E7460" t="s">
        <v>26885</v>
      </c>
      <c r="F7460" t="s">
        <v>26886</v>
      </c>
      <c r="H7460">
        <v>55.563574099999997</v>
      </c>
      <c r="I7460">
        <v>-61.164859499999999</v>
      </c>
      <c r="J7460" s="1" t="str">
        <f t="shared" si="520"/>
        <v>Till</v>
      </c>
      <c r="K7460" s="1" t="str">
        <f t="shared" si="521"/>
        <v>&lt;63 micron</v>
      </c>
      <c r="L7460">
        <v>0.1</v>
      </c>
      <c r="M7460">
        <v>2.2400000000000002</v>
      </c>
      <c r="N7460">
        <v>1</v>
      </c>
      <c r="O7460">
        <v>80</v>
      </c>
      <c r="P7460">
        <v>0.5</v>
      </c>
      <c r="Q7460">
        <v>1</v>
      </c>
      <c r="R7460">
        <v>0.54</v>
      </c>
      <c r="S7460">
        <v>0.25</v>
      </c>
      <c r="T7460">
        <v>11</v>
      </c>
      <c r="U7460">
        <v>26</v>
      </c>
      <c r="V7460">
        <v>20</v>
      </c>
      <c r="W7460">
        <v>2.4</v>
      </c>
      <c r="X7460">
        <v>5</v>
      </c>
      <c r="Y7460">
        <v>0.5</v>
      </c>
      <c r="Z7460">
        <v>0.09</v>
      </c>
      <c r="AA7460">
        <v>30</v>
      </c>
      <c r="AB7460">
        <v>0.52</v>
      </c>
      <c r="AC7460">
        <v>255</v>
      </c>
      <c r="AD7460">
        <v>0.5</v>
      </c>
      <c r="AE7460">
        <v>0.08</v>
      </c>
      <c r="AF7460">
        <v>19</v>
      </c>
      <c r="AG7460">
        <v>880</v>
      </c>
      <c r="AH7460">
        <v>6</v>
      </c>
      <c r="AI7460">
        <v>2</v>
      </c>
      <c r="AJ7460">
        <v>4</v>
      </c>
      <c r="AK7460">
        <v>22</v>
      </c>
      <c r="AL7460">
        <v>0.1</v>
      </c>
      <c r="AM7460">
        <v>5</v>
      </c>
      <c r="AN7460">
        <v>5</v>
      </c>
      <c r="AO7460">
        <v>45</v>
      </c>
      <c r="AP7460">
        <v>5</v>
      </c>
      <c r="AQ7460">
        <v>52</v>
      </c>
    </row>
    <row r="7461" spans="1:43" hidden="1" x14ac:dyDescent="0.25">
      <c r="A7461" t="s">
        <v>26887</v>
      </c>
      <c r="B7461" t="s">
        <v>26888</v>
      </c>
      <c r="C7461" s="1" t="str">
        <f t="shared" si="522"/>
        <v>21:0134</v>
      </c>
      <c r="D7461" s="1" t="str">
        <f t="shared" si="523"/>
        <v>21:0078</v>
      </c>
      <c r="E7461" t="s">
        <v>26889</v>
      </c>
      <c r="F7461" t="s">
        <v>26890</v>
      </c>
      <c r="H7461">
        <v>55.5236868</v>
      </c>
      <c r="I7461">
        <v>-61.2551171</v>
      </c>
      <c r="J7461" s="1" t="str">
        <f t="shared" si="520"/>
        <v>Till</v>
      </c>
      <c r="K7461" s="1" t="str">
        <f t="shared" si="521"/>
        <v>&lt;63 micron</v>
      </c>
      <c r="L7461">
        <v>0.1</v>
      </c>
      <c r="M7461">
        <v>1.19</v>
      </c>
      <c r="N7461">
        <v>1</v>
      </c>
      <c r="O7461">
        <v>30</v>
      </c>
      <c r="P7461">
        <v>0.25</v>
      </c>
      <c r="Q7461">
        <v>2</v>
      </c>
      <c r="R7461">
        <v>0.52</v>
      </c>
      <c r="S7461">
        <v>0.25</v>
      </c>
      <c r="T7461">
        <v>7</v>
      </c>
      <c r="U7461">
        <v>17</v>
      </c>
      <c r="V7461">
        <v>11</v>
      </c>
      <c r="W7461">
        <v>1.92</v>
      </c>
      <c r="X7461">
        <v>5</v>
      </c>
      <c r="Y7461">
        <v>0.5</v>
      </c>
      <c r="Z7461">
        <v>0.04</v>
      </c>
      <c r="AA7461">
        <v>40</v>
      </c>
      <c r="AB7461">
        <v>0.32</v>
      </c>
      <c r="AC7461">
        <v>200</v>
      </c>
      <c r="AD7461">
        <v>0.5</v>
      </c>
      <c r="AE7461">
        <v>0.05</v>
      </c>
      <c r="AF7461">
        <v>12</v>
      </c>
      <c r="AG7461">
        <v>1320</v>
      </c>
      <c r="AH7461">
        <v>4</v>
      </c>
      <c r="AI7461">
        <v>1</v>
      </c>
      <c r="AJ7461">
        <v>2</v>
      </c>
      <c r="AK7461">
        <v>14</v>
      </c>
      <c r="AL7461">
        <v>0.06</v>
      </c>
      <c r="AM7461">
        <v>5</v>
      </c>
      <c r="AN7461">
        <v>5</v>
      </c>
      <c r="AO7461">
        <v>34</v>
      </c>
      <c r="AP7461">
        <v>5</v>
      </c>
      <c r="AQ7461">
        <v>30</v>
      </c>
    </row>
    <row r="7462" spans="1:43" hidden="1" x14ac:dyDescent="0.25">
      <c r="A7462" t="s">
        <v>26891</v>
      </c>
      <c r="B7462" t="s">
        <v>26892</v>
      </c>
      <c r="C7462" s="1" t="str">
        <f t="shared" si="522"/>
        <v>21:0134</v>
      </c>
      <c r="D7462" s="1" t="str">
        <f t="shared" si="523"/>
        <v>21:0078</v>
      </c>
      <c r="E7462" t="s">
        <v>26893</v>
      </c>
      <c r="F7462" t="s">
        <v>26894</v>
      </c>
      <c r="H7462">
        <v>55.741567699999997</v>
      </c>
      <c r="I7462">
        <v>-61.382405499999997</v>
      </c>
      <c r="J7462" s="1" t="str">
        <f t="shared" si="520"/>
        <v>Till</v>
      </c>
      <c r="K7462" s="1" t="str">
        <f t="shared" si="521"/>
        <v>&lt;63 micron</v>
      </c>
      <c r="L7462">
        <v>0.1</v>
      </c>
      <c r="M7462">
        <v>0.89</v>
      </c>
      <c r="N7462">
        <v>1</v>
      </c>
      <c r="O7462">
        <v>40</v>
      </c>
      <c r="P7462">
        <v>0.5</v>
      </c>
      <c r="Q7462">
        <v>1</v>
      </c>
      <c r="R7462">
        <v>0.46</v>
      </c>
      <c r="S7462">
        <v>0.25</v>
      </c>
      <c r="T7462">
        <v>7</v>
      </c>
      <c r="U7462">
        <v>12</v>
      </c>
      <c r="V7462">
        <v>15</v>
      </c>
      <c r="W7462">
        <v>1.95</v>
      </c>
      <c r="X7462">
        <v>5</v>
      </c>
      <c r="Y7462">
        <v>0.5</v>
      </c>
      <c r="Z7462">
        <v>0.09</v>
      </c>
      <c r="AA7462">
        <v>80</v>
      </c>
      <c r="AB7462">
        <v>0.28999999999999998</v>
      </c>
      <c r="AC7462">
        <v>180</v>
      </c>
      <c r="AD7462">
        <v>0.5</v>
      </c>
      <c r="AE7462">
        <v>0.02</v>
      </c>
      <c r="AF7462">
        <v>8</v>
      </c>
      <c r="AG7462">
        <v>1500</v>
      </c>
      <c r="AH7462">
        <v>8</v>
      </c>
      <c r="AI7462">
        <v>1</v>
      </c>
      <c r="AJ7462">
        <v>2</v>
      </c>
      <c r="AK7462">
        <v>8</v>
      </c>
      <c r="AL7462">
        <v>0.06</v>
      </c>
      <c r="AM7462">
        <v>5</v>
      </c>
      <c r="AN7462">
        <v>5</v>
      </c>
      <c r="AO7462">
        <v>25</v>
      </c>
      <c r="AP7462">
        <v>5</v>
      </c>
      <c r="AQ7462">
        <v>44</v>
      </c>
    </row>
    <row r="7463" spans="1:43" hidden="1" x14ac:dyDescent="0.25">
      <c r="A7463" t="s">
        <v>26895</v>
      </c>
      <c r="B7463" t="s">
        <v>26896</v>
      </c>
      <c r="C7463" s="1" t="str">
        <f t="shared" si="522"/>
        <v>21:0134</v>
      </c>
      <c r="D7463" s="1" t="str">
        <f t="shared" si="523"/>
        <v>21:0078</v>
      </c>
      <c r="E7463" t="s">
        <v>26897</v>
      </c>
      <c r="F7463" t="s">
        <v>26898</v>
      </c>
      <c r="H7463">
        <v>55.473861999999997</v>
      </c>
      <c r="I7463">
        <v>-60.8237679</v>
      </c>
      <c r="J7463" s="1" t="str">
        <f t="shared" si="520"/>
        <v>Till</v>
      </c>
      <c r="K7463" s="1" t="str">
        <f t="shared" si="521"/>
        <v>&lt;63 micron</v>
      </c>
      <c r="L7463">
        <v>0.1</v>
      </c>
      <c r="M7463">
        <v>2.66</v>
      </c>
      <c r="N7463">
        <v>1</v>
      </c>
      <c r="O7463">
        <v>60</v>
      </c>
      <c r="P7463">
        <v>0.25</v>
      </c>
      <c r="Q7463">
        <v>1</v>
      </c>
      <c r="R7463">
        <v>0.66</v>
      </c>
      <c r="S7463">
        <v>0.25</v>
      </c>
      <c r="T7463">
        <v>6</v>
      </c>
      <c r="U7463">
        <v>32</v>
      </c>
      <c r="V7463">
        <v>10</v>
      </c>
      <c r="W7463">
        <v>1.38</v>
      </c>
      <c r="X7463">
        <v>5</v>
      </c>
      <c r="Y7463">
        <v>0.5</v>
      </c>
      <c r="Z7463">
        <v>0.05</v>
      </c>
      <c r="AA7463">
        <v>30</v>
      </c>
      <c r="AB7463">
        <v>0.25</v>
      </c>
      <c r="AC7463">
        <v>85</v>
      </c>
      <c r="AD7463">
        <v>0.5</v>
      </c>
      <c r="AE7463">
        <v>0.14000000000000001</v>
      </c>
      <c r="AF7463">
        <v>16</v>
      </c>
      <c r="AG7463">
        <v>380</v>
      </c>
      <c r="AH7463">
        <v>1</v>
      </c>
      <c r="AI7463">
        <v>1</v>
      </c>
      <c r="AJ7463">
        <v>4</v>
      </c>
      <c r="AK7463">
        <v>48</v>
      </c>
      <c r="AL7463">
        <v>0.11</v>
      </c>
      <c r="AM7463">
        <v>5</v>
      </c>
      <c r="AN7463">
        <v>5</v>
      </c>
      <c r="AO7463">
        <v>43</v>
      </c>
      <c r="AP7463">
        <v>5</v>
      </c>
      <c r="AQ7463">
        <v>22</v>
      </c>
    </row>
    <row r="7464" spans="1:43" hidden="1" x14ac:dyDescent="0.25">
      <c r="A7464" t="s">
        <v>26899</v>
      </c>
      <c r="B7464" t="s">
        <v>26900</v>
      </c>
      <c r="C7464" s="1" t="str">
        <f t="shared" si="522"/>
        <v>21:0134</v>
      </c>
      <c r="D7464" s="1" t="str">
        <f t="shared" si="523"/>
        <v>21:0078</v>
      </c>
      <c r="E7464" t="s">
        <v>26901</v>
      </c>
      <c r="F7464" t="s">
        <v>26902</v>
      </c>
      <c r="H7464">
        <v>55.617243600000002</v>
      </c>
      <c r="I7464">
        <v>-61.806732500000003</v>
      </c>
      <c r="J7464" s="1" t="str">
        <f t="shared" si="520"/>
        <v>Till</v>
      </c>
      <c r="K7464" s="1" t="str">
        <f t="shared" si="521"/>
        <v>&lt;63 micron</v>
      </c>
      <c r="L7464">
        <v>0.1</v>
      </c>
      <c r="M7464">
        <v>1.19</v>
      </c>
      <c r="N7464">
        <v>1</v>
      </c>
      <c r="O7464">
        <v>80</v>
      </c>
      <c r="P7464">
        <v>0.25</v>
      </c>
      <c r="Q7464">
        <v>1</v>
      </c>
      <c r="R7464">
        <v>0.44</v>
      </c>
      <c r="S7464">
        <v>0.25</v>
      </c>
      <c r="T7464">
        <v>6</v>
      </c>
      <c r="U7464">
        <v>19</v>
      </c>
      <c r="V7464">
        <v>17</v>
      </c>
      <c r="W7464">
        <v>2.0499999999999998</v>
      </c>
      <c r="X7464">
        <v>5</v>
      </c>
      <c r="Y7464">
        <v>0.5</v>
      </c>
      <c r="Z7464">
        <v>0.1</v>
      </c>
      <c r="AA7464">
        <v>40</v>
      </c>
      <c r="AB7464">
        <v>0.33</v>
      </c>
      <c r="AC7464">
        <v>175</v>
      </c>
      <c r="AD7464">
        <v>0.5</v>
      </c>
      <c r="AE7464">
        <v>0.03</v>
      </c>
      <c r="AF7464">
        <v>12</v>
      </c>
      <c r="AG7464">
        <v>1070</v>
      </c>
      <c r="AH7464">
        <v>2</v>
      </c>
      <c r="AI7464">
        <v>1</v>
      </c>
      <c r="AJ7464">
        <v>5</v>
      </c>
      <c r="AK7464">
        <v>16</v>
      </c>
      <c r="AL7464">
        <v>0.08</v>
      </c>
      <c r="AM7464">
        <v>5</v>
      </c>
      <c r="AN7464">
        <v>5</v>
      </c>
      <c r="AO7464">
        <v>35</v>
      </c>
      <c r="AP7464">
        <v>5</v>
      </c>
      <c r="AQ7464">
        <v>32</v>
      </c>
    </row>
    <row r="7465" spans="1:43" hidden="1" x14ac:dyDescent="0.25">
      <c r="A7465" t="s">
        <v>26903</v>
      </c>
      <c r="B7465" t="s">
        <v>26904</v>
      </c>
      <c r="C7465" s="1" t="str">
        <f t="shared" si="522"/>
        <v>21:0134</v>
      </c>
      <c r="D7465" s="1" t="str">
        <f t="shared" si="523"/>
        <v>21:0078</v>
      </c>
      <c r="E7465" t="s">
        <v>26905</v>
      </c>
      <c r="F7465" t="s">
        <v>26906</v>
      </c>
      <c r="H7465">
        <v>55.633678000000003</v>
      </c>
      <c r="I7465">
        <v>-61.742692099999999</v>
      </c>
      <c r="J7465" s="1" t="str">
        <f t="shared" si="520"/>
        <v>Till</v>
      </c>
      <c r="K7465" s="1" t="str">
        <f t="shared" si="521"/>
        <v>&lt;63 micron</v>
      </c>
      <c r="L7465">
        <v>0.1</v>
      </c>
      <c r="M7465">
        <v>0.77</v>
      </c>
      <c r="N7465">
        <v>1</v>
      </c>
      <c r="O7465">
        <v>40</v>
      </c>
      <c r="P7465">
        <v>0.25</v>
      </c>
      <c r="Q7465">
        <v>1</v>
      </c>
      <c r="R7465">
        <v>0.48</v>
      </c>
      <c r="S7465">
        <v>0.25</v>
      </c>
      <c r="T7465">
        <v>5</v>
      </c>
      <c r="U7465">
        <v>18</v>
      </c>
      <c r="V7465">
        <v>13</v>
      </c>
      <c r="W7465">
        <v>1.7</v>
      </c>
      <c r="X7465">
        <v>5</v>
      </c>
      <c r="Y7465">
        <v>0.5</v>
      </c>
      <c r="Z7465">
        <v>0.08</v>
      </c>
      <c r="AA7465">
        <v>40</v>
      </c>
      <c r="AB7465">
        <v>0.23</v>
      </c>
      <c r="AC7465">
        <v>150</v>
      </c>
      <c r="AD7465">
        <v>1</v>
      </c>
      <c r="AE7465">
        <v>0.04</v>
      </c>
      <c r="AF7465">
        <v>12</v>
      </c>
      <c r="AG7465">
        <v>1230</v>
      </c>
      <c r="AH7465">
        <v>4</v>
      </c>
      <c r="AI7465">
        <v>1</v>
      </c>
      <c r="AJ7465">
        <v>3</v>
      </c>
      <c r="AK7465">
        <v>11</v>
      </c>
      <c r="AL7465">
        <v>0.05</v>
      </c>
      <c r="AM7465">
        <v>5</v>
      </c>
      <c r="AN7465">
        <v>5</v>
      </c>
      <c r="AO7465">
        <v>27</v>
      </c>
      <c r="AP7465">
        <v>5</v>
      </c>
      <c r="AQ7465">
        <v>24</v>
      </c>
    </row>
    <row r="7466" spans="1:43" hidden="1" x14ac:dyDescent="0.25">
      <c r="A7466" t="s">
        <v>26907</v>
      </c>
      <c r="B7466" t="s">
        <v>26908</v>
      </c>
      <c r="C7466" s="1" t="str">
        <f t="shared" si="522"/>
        <v>21:0134</v>
      </c>
      <c r="D7466" s="1" t="str">
        <f t="shared" si="523"/>
        <v>21:0078</v>
      </c>
      <c r="E7466" t="s">
        <v>26909</v>
      </c>
      <c r="F7466" t="s">
        <v>26910</v>
      </c>
      <c r="H7466">
        <v>55.684068000000003</v>
      </c>
      <c r="I7466">
        <v>-61.688905300000002</v>
      </c>
      <c r="J7466" s="1" t="str">
        <f t="shared" si="520"/>
        <v>Till</v>
      </c>
      <c r="K7466" s="1" t="str">
        <f t="shared" si="521"/>
        <v>&lt;63 micron</v>
      </c>
      <c r="L7466">
        <v>0.1</v>
      </c>
      <c r="M7466">
        <v>0.69</v>
      </c>
      <c r="N7466">
        <v>2</v>
      </c>
      <c r="O7466">
        <v>30</v>
      </c>
      <c r="P7466">
        <v>0.25</v>
      </c>
      <c r="Q7466">
        <v>1</v>
      </c>
      <c r="R7466">
        <v>0.44</v>
      </c>
      <c r="S7466">
        <v>0.25</v>
      </c>
      <c r="T7466">
        <v>4</v>
      </c>
      <c r="U7466">
        <v>10</v>
      </c>
      <c r="V7466">
        <v>8</v>
      </c>
      <c r="W7466">
        <v>1.46</v>
      </c>
      <c r="X7466">
        <v>5</v>
      </c>
      <c r="Y7466">
        <v>0.5</v>
      </c>
      <c r="Z7466">
        <v>0.06</v>
      </c>
      <c r="AA7466">
        <v>70</v>
      </c>
      <c r="AB7466">
        <v>0.17</v>
      </c>
      <c r="AC7466">
        <v>150</v>
      </c>
      <c r="AD7466">
        <v>0.5</v>
      </c>
      <c r="AE7466">
        <v>0.03</v>
      </c>
      <c r="AF7466">
        <v>6</v>
      </c>
      <c r="AG7466">
        <v>1030</v>
      </c>
      <c r="AH7466">
        <v>4</v>
      </c>
      <c r="AI7466">
        <v>1</v>
      </c>
      <c r="AJ7466">
        <v>3</v>
      </c>
      <c r="AK7466">
        <v>11</v>
      </c>
      <c r="AL7466">
        <v>7.0000000000000007E-2</v>
      </c>
      <c r="AM7466">
        <v>5</v>
      </c>
      <c r="AN7466">
        <v>5</v>
      </c>
      <c r="AO7466">
        <v>23</v>
      </c>
      <c r="AP7466">
        <v>5</v>
      </c>
      <c r="AQ7466">
        <v>30</v>
      </c>
    </row>
    <row r="7467" spans="1:43" hidden="1" x14ac:dyDescent="0.25">
      <c r="A7467" t="s">
        <v>26911</v>
      </c>
      <c r="B7467" t="s">
        <v>26912</v>
      </c>
      <c r="C7467" s="1" t="str">
        <f t="shared" si="522"/>
        <v>21:0134</v>
      </c>
      <c r="D7467" s="1" t="str">
        <f t="shared" si="523"/>
        <v>21:0078</v>
      </c>
      <c r="E7467" t="s">
        <v>26913</v>
      </c>
      <c r="F7467" t="s">
        <v>26914</v>
      </c>
      <c r="H7467">
        <v>55.7053206</v>
      </c>
      <c r="I7467">
        <v>-61.684692699999999</v>
      </c>
      <c r="J7467" s="1" t="str">
        <f t="shared" si="520"/>
        <v>Till</v>
      </c>
      <c r="K7467" s="1" t="str">
        <f t="shared" si="521"/>
        <v>&lt;63 micron</v>
      </c>
      <c r="L7467">
        <v>0.1</v>
      </c>
      <c r="M7467">
        <v>0.66</v>
      </c>
      <c r="N7467">
        <v>1</v>
      </c>
      <c r="O7467">
        <v>30</v>
      </c>
      <c r="P7467">
        <v>0.25</v>
      </c>
      <c r="Q7467">
        <v>1</v>
      </c>
      <c r="R7467">
        <v>0.4</v>
      </c>
      <c r="S7467">
        <v>0.25</v>
      </c>
      <c r="T7467">
        <v>3</v>
      </c>
      <c r="U7467">
        <v>16</v>
      </c>
      <c r="V7467">
        <v>10</v>
      </c>
      <c r="W7467">
        <v>1.41</v>
      </c>
      <c r="X7467">
        <v>5</v>
      </c>
      <c r="Y7467">
        <v>0.5</v>
      </c>
      <c r="Z7467">
        <v>0.05</v>
      </c>
      <c r="AA7467">
        <v>50</v>
      </c>
      <c r="AB7467">
        <v>0.18</v>
      </c>
      <c r="AC7467">
        <v>135</v>
      </c>
      <c r="AD7467">
        <v>0.5</v>
      </c>
      <c r="AE7467">
        <v>0.02</v>
      </c>
      <c r="AF7467">
        <v>7</v>
      </c>
      <c r="AG7467">
        <v>1050</v>
      </c>
      <c r="AH7467">
        <v>6</v>
      </c>
      <c r="AI7467">
        <v>1</v>
      </c>
      <c r="AJ7467">
        <v>2</v>
      </c>
      <c r="AK7467">
        <v>9</v>
      </c>
      <c r="AL7467">
        <v>0.06</v>
      </c>
      <c r="AM7467">
        <v>5</v>
      </c>
      <c r="AN7467">
        <v>5</v>
      </c>
      <c r="AO7467">
        <v>23</v>
      </c>
      <c r="AP7467">
        <v>5</v>
      </c>
      <c r="AQ7467">
        <v>22</v>
      </c>
    </row>
    <row r="7468" spans="1:43" hidden="1" x14ac:dyDescent="0.25">
      <c r="A7468" t="s">
        <v>26915</v>
      </c>
      <c r="B7468" t="s">
        <v>26916</v>
      </c>
      <c r="C7468" s="1" t="str">
        <f t="shared" si="522"/>
        <v>21:0134</v>
      </c>
      <c r="D7468" s="1" t="str">
        <f t="shared" si="523"/>
        <v>21:0078</v>
      </c>
      <c r="E7468" t="s">
        <v>26917</v>
      </c>
      <c r="F7468" t="s">
        <v>26918</v>
      </c>
      <c r="H7468">
        <v>53.799846199999998</v>
      </c>
      <c r="I7468">
        <v>-65.487859200000003</v>
      </c>
      <c r="J7468" s="1" t="str">
        <f t="shared" si="520"/>
        <v>Till</v>
      </c>
      <c r="K7468" s="1" t="str">
        <f t="shared" si="521"/>
        <v>&lt;63 micron</v>
      </c>
      <c r="L7468">
        <v>0.1</v>
      </c>
      <c r="M7468">
        <v>1.1599999999999999</v>
      </c>
      <c r="N7468">
        <v>4</v>
      </c>
      <c r="O7468">
        <v>60</v>
      </c>
      <c r="P7468">
        <v>0.25</v>
      </c>
      <c r="Q7468">
        <v>1</v>
      </c>
      <c r="R7468">
        <v>0.35</v>
      </c>
      <c r="S7468">
        <v>0.25</v>
      </c>
      <c r="T7468">
        <v>15</v>
      </c>
      <c r="U7468">
        <v>34</v>
      </c>
      <c r="V7468">
        <v>26</v>
      </c>
      <c r="W7468">
        <v>2.98</v>
      </c>
      <c r="X7468">
        <v>5</v>
      </c>
      <c r="Y7468">
        <v>0.5</v>
      </c>
      <c r="Z7468">
        <v>0.08</v>
      </c>
      <c r="AA7468">
        <v>20</v>
      </c>
      <c r="AB7468">
        <v>0.57999999999999996</v>
      </c>
      <c r="AC7468">
        <v>290</v>
      </c>
      <c r="AD7468">
        <v>0.5</v>
      </c>
      <c r="AE7468">
        <v>0.03</v>
      </c>
      <c r="AF7468">
        <v>44</v>
      </c>
      <c r="AG7468">
        <v>900</v>
      </c>
      <c r="AH7468">
        <v>6</v>
      </c>
      <c r="AI7468">
        <v>2</v>
      </c>
      <c r="AJ7468">
        <v>2</v>
      </c>
      <c r="AK7468">
        <v>12</v>
      </c>
      <c r="AL7468">
        <v>7.0000000000000007E-2</v>
      </c>
      <c r="AM7468">
        <v>5</v>
      </c>
      <c r="AN7468">
        <v>5</v>
      </c>
      <c r="AO7468">
        <v>33</v>
      </c>
      <c r="AP7468">
        <v>5</v>
      </c>
      <c r="AQ7468">
        <v>42</v>
      </c>
    </row>
    <row r="7469" spans="1:43" hidden="1" x14ac:dyDescent="0.25">
      <c r="A7469" t="s">
        <v>26919</v>
      </c>
      <c r="B7469" t="s">
        <v>26920</v>
      </c>
      <c r="C7469" s="1" t="str">
        <f t="shared" si="522"/>
        <v>21:0134</v>
      </c>
      <c r="D7469" s="1" t="str">
        <f t="shared" si="523"/>
        <v>21:0078</v>
      </c>
      <c r="E7469" t="s">
        <v>26921</v>
      </c>
      <c r="F7469" t="s">
        <v>26922</v>
      </c>
      <c r="H7469">
        <v>55.418932099999999</v>
      </c>
      <c r="I7469">
        <v>-61.299234599999998</v>
      </c>
      <c r="J7469" s="1" t="str">
        <f t="shared" si="520"/>
        <v>Till</v>
      </c>
      <c r="K7469" s="1" t="str">
        <f t="shared" si="521"/>
        <v>&lt;63 micron</v>
      </c>
      <c r="L7469">
        <v>0.1</v>
      </c>
      <c r="M7469">
        <v>1.57</v>
      </c>
      <c r="N7469">
        <v>1</v>
      </c>
      <c r="O7469">
        <v>30</v>
      </c>
      <c r="P7469">
        <v>0.25</v>
      </c>
      <c r="Q7469">
        <v>1</v>
      </c>
      <c r="R7469">
        <v>0.54</v>
      </c>
      <c r="S7469">
        <v>0.25</v>
      </c>
      <c r="T7469">
        <v>6</v>
      </c>
      <c r="U7469">
        <v>22</v>
      </c>
      <c r="V7469">
        <v>14</v>
      </c>
      <c r="W7469">
        <v>1.81</v>
      </c>
      <c r="X7469">
        <v>5</v>
      </c>
      <c r="Y7469">
        <v>0.5</v>
      </c>
      <c r="Z7469">
        <v>0.03</v>
      </c>
      <c r="AA7469">
        <v>40</v>
      </c>
      <c r="AB7469">
        <v>0.3</v>
      </c>
      <c r="AC7469">
        <v>140</v>
      </c>
      <c r="AD7469">
        <v>0.5</v>
      </c>
      <c r="AE7469">
        <v>0.08</v>
      </c>
      <c r="AF7469">
        <v>14</v>
      </c>
      <c r="AG7469">
        <v>880</v>
      </c>
      <c r="AH7469">
        <v>6</v>
      </c>
      <c r="AI7469">
        <v>1</v>
      </c>
      <c r="AJ7469">
        <v>2</v>
      </c>
      <c r="AK7469">
        <v>34</v>
      </c>
      <c r="AL7469">
        <v>0.08</v>
      </c>
      <c r="AM7469">
        <v>5</v>
      </c>
      <c r="AN7469">
        <v>5</v>
      </c>
      <c r="AO7469">
        <v>35</v>
      </c>
      <c r="AP7469">
        <v>5</v>
      </c>
      <c r="AQ7469">
        <v>24</v>
      </c>
    </row>
    <row r="7470" spans="1:43" hidden="1" x14ac:dyDescent="0.25">
      <c r="A7470" t="s">
        <v>26923</v>
      </c>
      <c r="B7470" t="s">
        <v>26924</v>
      </c>
      <c r="C7470" s="1" t="str">
        <f t="shared" si="522"/>
        <v>21:0134</v>
      </c>
      <c r="D7470" s="1" t="str">
        <f t="shared" si="523"/>
        <v>21:0078</v>
      </c>
      <c r="E7470" t="s">
        <v>26925</v>
      </c>
      <c r="F7470" t="s">
        <v>26926</v>
      </c>
      <c r="H7470">
        <v>55.629602400000003</v>
      </c>
      <c r="I7470">
        <v>-61.784120100000003</v>
      </c>
      <c r="J7470" s="1" t="str">
        <f t="shared" si="520"/>
        <v>Till</v>
      </c>
      <c r="K7470" s="1" t="str">
        <f t="shared" si="521"/>
        <v>&lt;63 micron</v>
      </c>
      <c r="L7470">
        <v>0.1</v>
      </c>
      <c r="M7470">
        <v>1.05</v>
      </c>
      <c r="N7470">
        <v>1</v>
      </c>
      <c r="O7470">
        <v>60</v>
      </c>
      <c r="P7470">
        <v>0.25</v>
      </c>
      <c r="Q7470">
        <v>1</v>
      </c>
      <c r="R7470">
        <v>0.46</v>
      </c>
      <c r="S7470">
        <v>0.25</v>
      </c>
      <c r="T7470">
        <v>7</v>
      </c>
      <c r="U7470">
        <v>15</v>
      </c>
      <c r="V7470">
        <v>18</v>
      </c>
      <c r="W7470">
        <v>1.91</v>
      </c>
      <c r="X7470">
        <v>5</v>
      </c>
      <c r="Y7470">
        <v>0.5</v>
      </c>
      <c r="Z7470">
        <v>0.11</v>
      </c>
      <c r="AA7470">
        <v>40</v>
      </c>
      <c r="AB7470">
        <v>0.28999999999999998</v>
      </c>
      <c r="AC7470">
        <v>210</v>
      </c>
      <c r="AD7470">
        <v>0.5</v>
      </c>
      <c r="AE7470">
        <v>0.03</v>
      </c>
      <c r="AF7470">
        <v>10</v>
      </c>
      <c r="AG7470">
        <v>1220</v>
      </c>
      <c r="AH7470">
        <v>4</v>
      </c>
      <c r="AI7470">
        <v>1</v>
      </c>
      <c r="AJ7470">
        <v>4</v>
      </c>
      <c r="AK7470">
        <v>12</v>
      </c>
      <c r="AL7470">
        <v>0.08</v>
      </c>
      <c r="AM7470">
        <v>5</v>
      </c>
      <c r="AN7470">
        <v>5</v>
      </c>
      <c r="AO7470">
        <v>31</v>
      </c>
      <c r="AP7470">
        <v>5</v>
      </c>
      <c r="AQ7470">
        <v>36</v>
      </c>
    </row>
    <row r="7471" spans="1:43" hidden="1" x14ac:dyDescent="0.25">
      <c r="A7471" t="s">
        <v>26927</v>
      </c>
      <c r="B7471" t="s">
        <v>26928</v>
      </c>
      <c r="C7471" s="1" t="str">
        <f t="shared" si="522"/>
        <v>21:0134</v>
      </c>
      <c r="D7471" s="1" t="str">
        <f t="shared" si="523"/>
        <v>21:0078</v>
      </c>
      <c r="E7471" t="s">
        <v>26929</v>
      </c>
      <c r="F7471" t="s">
        <v>26930</v>
      </c>
      <c r="H7471">
        <v>55.933560499999999</v>
      </c>
      <c r="I7471">
        <v>-61.9042812</v>
      </c>
      <c r="J7471" s="1" t="str">
        <f t="shared" si="520"/>
        <v>Till</v>
      </c>
      <c r="K7471" s="1" t="str">
        <f t="shared" si="521"/>
        <v>&lt;63 micron</v>
      </c>
      <c r="L7471">
        <v>0.1</v>
      </c>
      <c r="M7471">
        <v>1.07</v>
      </c>
      <c r="N7471">
        <v>1</v>
      </c>
      <c r="O7471">
        <v>10</v>
      </c>
      <c r="P7471">
        <v>0.25</v>
      </c>
      <c r="Q7471">
        <v>1</v>
      </c>
      <c r="R7471">
        <v>0.5</v>
      </c>
      <c r="S7471">
        <v>0.25</v>
      </c>
      <c r="T7471">
        <v>4</v>
      </c>
      <c r="U7471">
        <v>15</v>
      </c>
      <c r="V7471">
        <v>8</v>
      </c>
      <c r="W7471">
        <v>2.35</v>
      </c>
      <c r="X7471">
        <v>5</v>
      </c>
      <c r="Y7471">
        <v>0.5</v>
      </c>
      <c r="Z7471">
        <v>0.03</v>
      </c>
      <c r="AA7471">
        <v>60</v>
      </c>
      <c r="AB7471">
        <v>0.19</v>
      </c>
      <c r="AC7471">
        <v>145</v>
      </c>
      <c r="AD7471">
        <v>0.5</v>
      </c>
      <c r="AE7471">
        <v>0.01</v>
      </c>
      <c r="AF7471">
        <v>4</v>
      </c>
      <c r="AG7471">
        <v>1740</v>
      </c>
      <c r="AH7471">
        <v>6</v>
      </c>
      <c r="AI7471">
        <v>1</v>
      </c>
      <c r="AJ7471">
        <v>2</v>
      </c>
      <c r="AK7471">
        <v>7</v>
      </c>
      <c r="AL7471">
        <v>7.0000000000000007E-2</v>
      </c>
      <c r="AM7471">
        <v>5</v>
      </c>
      <c r="AN7471">
        <v>5</v>
      </c>
      <c r="AO7471">
        <v>39</v>
      </c>
      <c r="AP7471">
        <v>5</v>
      </c>
      <c r="AQ7471">
        <v>40</v>
      </c>
    </row>
    <row r="7472" spans="1:43" hidden="1" x14ac:dyDescent="0.25">
      <c r="A7472" t="s">
        <v>26931</v>
      </c>
      <c r="B7472" t="s">
        <v>26932</v>
      </c>
      <c r="C7472" s="1" t="str">
        <f t="shared" si="522"/>
        <v>21:0134</v>
      </c>
      <c r="D7472" s="1" t="str">
        <f t="shared" si="523"/>
        <v>21:0078</v>
      </c>
      <c r="E7472" t="s">
        <v>26933</v>
      </c>
      <c r="F7472" t="s">
        <v>26934</v>
      </c>
      <c r="H7472">
        <v>55.718666900000002</v>
      </c>
      <c r="I7472">
        <v>-61.145173300000003</v>
      </c>
      <c r="J7472" s="1" t="str">
        <f t="shared" si="520"/>
        <v>Till</v>
      </c>
      <c r="K7472" s="1" t="str">
        <f t="shared" si="521"/>
        <v>&lt;63 micron</v>
      </c>
      <c r="L7472">
        <v>0.1</v>
      </c>
      <c r="M7472">
        <v>0.74</v>
      </c>
      <c r="N7472">
        <v>1</v>
      </c>
      <c r="O7472">
        <v>10</v>
      </c>
      <c r="P7472">
        <v>0.25</v>
      </c>
      <c r="Q7472">
        <v>1</v>
      </c>
      <c r="R7472">
        <v>0.28999999999999998</v>
      </c>
      <c r="S7472">
        <v>0.25</v>
      </c>
      <c r="T7472">
        <v>3</v>
      </c>
      <c r="U7472">
        <v>10</v>
      </c>
      <c r="V7472">
        <v>6</v>
      </c>
      <c r="W7472">
        <v>1.54</v>
      </c>
      <c r="X7472">
        <v>5</v>
      </c>
      <c r="Y7472">
        <v>0.5</v>
      </c>
      <c r="Z7472">
        <v>0.02</v>
      </c>
      <c r="AA7472">
        <v>80</v>
      </c>
      <c r="AB7472">
        <v>0.18</v>
      </c>
      <c r="AC7472">
        <v>135</v>
      </c>
      <c r="AD7472">
        <v>0.5</v>
      </c>
      <c r="AE7472">
        <v>0.02</v>
      </c>
      <c r="AF7472">
        <v>4</v>
      </c>
      <c r="AG7472">
        <v>930</v>
      </c>
      <c r="AH7472">
        <v>12</v>
      </c>
      <c r="AI7472">
        <v>1</v>
      </c>
      <c r="AJ7472">
        <v>1</v>
      </c>
      <c r="AK7472">
        <v>6</v>
      </c>
      <c r="AL7472">
        <v>0.06</v>
      </c>
      <c r="AM7472">
        <v>5</v>
      </c>
      <c r="AN7472">
        <v>5</v>
      </c>
      <c r="AO7472">
        <v>23</v>
      </c>
      <c r="AP7472">
        <v>5</v>
      </c>
      <c r="AQ7472">
        <v>26</v>
      </c>
    </row>
    <row r="7473" spans="1:43" hidden="1" x14ac:dyDescent="0.25">
      <c r="A7473" t="s">
        <v>26935</v>
      </c>
      <c r="B7473" t="s">
        <v>26936</v>
      </c>
      <c r="C7473" s="1" t="str">
        <f t="shared" si="522"/>
        <v>21:0134</v>
      </c>
      <c r="D7473" s="1" t="str">
        <f t="shared" si="523"/>
        <v>21:0078</v>
      </c>
      <c r="E7473" t="s">
        <v>26937</v>
      </c>
      <c r="F7473" t="s">
        <v>26938</v>
      </c>
      <c r="H7473">
        <v>55.787245499999997</v>
      </c>
      <c r="I7473">
        <v>-61.163605599999997</v>
      </c>
      <c r="J7473" s="1" t="str">
        <f t="shared" si="520"/>
        <v>Till</v>
      </c>
      <c r="K7473" s="1" t="str">
        <f t="shared" si="521"/>
        <v>&lt;63 micron</v>
      </c>
      <c r="L7473">
        <v>0.2</v>
      </c>
      <c r="M7473">
        <v>0.51</v>
      </c>
      <c r="N7473">
        <v>4</v>
      </c>
      <c r="O7473">
        <v>10</v>
      </c>
      <c r="P7473">
        <v>0.5</v>
      </c>
      <c r="Q7473">
        <v>1</v>
      </c>
      <c r="R7473">
        <v>0.28000000000000003</v>
      </c>
      <c r="S7473">
        <v>0.25</v>
      </c>
      <c r="T7473">
        <v>2</v>
      </c>
      <c r="U7473">
        <v>8</v>
      </c>
      <c r="V7473">
        <v>5</v>
      </c>
      <c r="W7473">
        <v>1.59</v>
      </c>
      <c r="X7473">
        <v>5</v>
      </c>
      <c r="Y7473">
        <v>0.5</v>
      </c>
      <c r="Z7473">
        <v>0.05</v>
      </c>
      <c r="AA7473">
        <v>110</v>
      </c>
      <c r="AB7473">
        <v>0.15</v>
      </c>
      <c r="AC7473">
        <v>145</v>
      </c>
      <c r="AD7473">
        <v>0.5</v>
      </c>
      <c r="AE7473">
        <v>0.03</v>
      </c>
      <c r="AF7473">
        <v>3</v>
      </c>
      <c r="AG7473">
        <v>780</v>
      </c>
      <c r="AH7473">
        <v>14</v>
      </c>
      <c r="AI7473">
        <v>1</v>
      </c>
      <c r="AJ7473">
        <v>1</v>
      </c>
      <c r="AK7473">
        <v>6</v>
      </c>
      <c r="AL7473">
        <v>7.0000000000000007E-2</v>
      </c>
      <c r="AM7473">
        <v>5</v>
      </c>
      <c r="AN7473">
        <v>5</v>
      </c>
      <c r="AO7473">
        <v>16</v>
      </c>
      <c r="AP7473">
        <v>5</v>
      </c>
      <c r="AQ7473">
        <v>34</v>
      </c>
    </row>
    <row r="7474" spans="1:43" hidden="1" x14ac:dyDescent="0.25">
      <c r="A7474" t="s">
        <v>26939</v>
      </c>
      <c r="B7474" t="s">
        <v>26940</v>
      </c>
      <c r="C7474" s="1" t="str">
        <f t="shared" si="522"/>
        <v>21:0134</v>
      </c>
      <c r="D7474" s="1" t="str">
        <f t="shared" si="523"/>
        <v>21:0078</v>
      </c>
      <c r="E7474" t="s">
        <v>26941</v>
      </c>
      <c r="F7474" t="s">
        <v>26942</v>
      </c>
      <c r="H7474">
        <v>55.538407800000002</v>
      </c>
      <c r="I7474">
        <v>-61.378078100000003</v>
      </c>
      <c r="J7474" s="1" t="str">
        <f t="shared" si="520"/>
        <v>Till</v>
      </c>
      <c r="K7474" s="1" t="str">
        <f t="shared" si="521"/>
        <v>&lt;63 micron</v>
      </c>
      <c r="L7474">
        <v>0.2</v>
      </c>
      <c r="M7474">
        <v>1.58</v>
      </c>
      <c r="N7474">
        <v>1</v>
      </c>
      <c r="O7474">
        <v>90</v>
      </c>
      <c r="P7474">
        <v>0.5</v>
      </c>
      <c r="Q7474">
        <v>1</v>
      </c>
      <c r="R7474">
        <v>0.6</v>
      </c>
      <c r="S7474">
        <v>0.25</v>
      </c>
      <c r="T7474">
        <v>10</v>
      </c>
      <c r="U7474">
        <v>24</v>
      </c>
      <c r="V7474">
        <v>22</v>
      </c>
      <c r="W7474">
        <v>2.44</v>
      </c>
      <c r="X7474">
        <v>5</v>
      </c>
      <c r="Y7474">
        <v>0.5</v>
      </c>
      <c r="Z7474">
        <v>0.11</v>
      </c>
      <c r="AA7474">
        <v>70</v>
      </c>
      <c r="AB7474">
        <v>0.56000000000000005</v>
      </c>
      <c r="AC7474">
        <v>235</v>
      </c>
      <c r="AD7474">
        <v>0.5</v>
      </c>
      <c r="AE7474">
        <v>0.04</v>
      </c>
      <c r="AF7474">
        <v>21</v>
      </c>
      <c r="AG7474">
        <v>1650</v>
      </c>
      <c r="AH7474">
        <v>12</v>
      </c>
      <c r="AI7474">
        <v>1</v>
      </c>
      <c r="AJ7474">
        <v>4</v>
      </c>
      <c r="AK7474">
        <v>14</v>
      </c>
      <c r="AL7474">
        <v>0.09</v>
      </c>
      <c r="AM7474">
        <v>5</v>
      </c>
      <c r="AN7474">
        <v>5</v>
      </c>
      <c r="AO7474">
        <v>42</v>
      </c>
      <c r="AP7474">
        <v>5</v>
      </c>
      <c r="AQ7474">
        <v>50</v>
      </c>
    </row>
    <row r="7475" spans="1:43" hidden="1" x14ac:dyDescent="0.25">
      <c r="A7475" t="s">
        <v>26943</v>
      </c>
      <c r="B7475" t="s">
        <v>26944</v>
      </c>
      <c r="C7475" s="1" t="str">
        <f t="shared" si="522"/>
        <v>21:0134</v>
      </c>
      <c r="D7475" s="1" t="str">
        <f t="shared" si="523"/>
        <v>21:0078</v>
      </c>
      <c r="E7475" t="s">
        <v>26945</v>
      </c>
      <c r="F7475" t="s">
        <v>26946</v>
      </c>
      <c r="H7475">
        <v>55.9566126</v>
      </c>
      <c r="I7475">
        <v>-61.6265298</v>
      </c>
      <c r="J7475" s="1" t="str">
        <f t="shared" si="520"/>
        <v>Till</v>
      </c>
      <c r="K7475" s="1" t="str">
        <f t="shared" si="521"/>
        <v>&lt;63 micron</v>
      </c>
      <c r="L7475">
        <v>0.1</v>
      </c>
      <c r="M7475">
        <v>0.56999999999999995</v>
      </c>
      <c r="N7475">
        <v>1</v>
      </c>
      <c r="O7475">
        <v>40</v>
      </c>
      <c r="P7475">
        <v>0.25</v>
      </c>
      <c r="Q7475">
        <v>1</v>
      </c>
      <c r="R7475">
        <v>0.43</v>
      </c>
      <c r="S7475">
        <v>0.25</v>
      </c>
      <c r="T7475">
        <v>2</v>
      </c>
      <c r="U7475">
        <v>9</v>
      </c>
      <c r="V7475">
        <v>4</v>
      </c>
      <c r="W7475">
        <v>1.69</v>
      </c>
      <c r="X7475">
        <v>5</v>
      </c>
      <c r="Y7475">
        <v>0.5</v>
      </c>
      <c r="Z7475">
        <v>0.03</v>
      </c>
      <c r="AA7475">
        <v>60</v>
      </c>
      <c r="AB7475">
        <v>0.11</v>
      </c>
      <c r="AC7475">
        <v>155</v>
      </c>
      <c r="AD7475">
        <v>0.5</v>
      </c>
      <c r="AE7475">
        <v>0.03</v>
      </c>
      <c r="AF7475">
        <v>3</v>
      </c>
      <c r="AG7475">
        <v>1120</v>
      </c>
      <c r="AH7475">
        <v>8</v>
      </c>
      <c r="AI7475">
        <v>1</v>
      </c>
      <c r="AJ7475">
        <v>2</v>
      </c>
      <c r="AK7475">
        <v>9</v>
      </c>
      <c r="AL7475">
        <v>0.06</v>
      </c>
      <c r="AM7475">
        <v>5</v>
      </c>
      <c r="AN7475">
        <v>5</v>
      </c>
      <c r="AO7475">
        <v>26</v>
      </c>
      <c r="AP7475">
        <v>5</v>
      </c>
      <c r="AQ7475">
        <v>36</v>
      </c>
    </row>
    <row r="7476" spans="1:43" hidden="1" x14ac:dyDescent="0.25">
      <c r="A7476" t="s">
        <v>26947</v>
      </c>
      <c r="B7476" t="s">
        <v>26948</v>
      </c>
      <c r="C7476" s="1" t="str">
        <f t="shared" si="522"/>
        <v>21:0134</v>
      </c>
      <c r="D7476" s="1" t="str">
        <f t="shared" si="523"/>
        <v>21:0078</v>
      </c>
      <c r="E7476" t="s">
        <v>26949</v>
      </c>
      <c r="F7476" t="s">
        <v>26950</v>
      </c>
      <c r="H7476">
        <v>55.866953799999997</v>
      </c>
      <c r="I7476">
        <v>-61.3336459</v>
      </c>
      <c r="J7476" s="1" t="str">
        <f t="shared" si="520"/>
        <v>Till</v>
      </c>
      <c r="K7476" s="1" t="str">
        <f t="shared" si="521"/>
        <v>&lt;63 micron</v>
      </c>
      <c r="L7476">
        <v>0.1</v>
      </c>
      <c r="M7476">
        <v>0.59</v>
      </c>
      <c r="N7476">
        <v>1</v>
      </c>
      <c r="O7476">
        <v>10</v>
      </c>
      <c r="P7476">
        <v>0.25</v>
      </c>
      <c r="Q7476">
        <v>1</v>
      </c>
      <c r="R7476">
        <v>0.22</v>
      </c>
      <c r="S7476">
        <v>0.25</v>
      </c>
      <c r="T7476">
        <v>2</v>
      </c>
      <c r="U7476">
        <v>7</v>
      </c>
      <c r="V7476">
        <v>2</v>
      </c>
      <c r="W7476">
        <v>1.28</v>
      </c>
      <c r="X7476">
        <v>5</v>
      </c>
      <c r="Y7476">
        <v>0.5</v>
      </c>
      <c r="Z7476">
        <v>0.02</v>
      </c>
      <c r="AA7476">
        <v>30</v>
      </c>
      <c r="AB7476">
        <v>0.08</v>
      </c>
      <c r="AC7476">
        <v>95</v>
      </c>
      <c r="AD7476">
        <v>1</v>
      </c>
      <c r="AE7476">
        <v>0.01</v>
      </c>
      <c r="AF7476">
        <v>1</v>
      </c>
      <c r="AG7476">
        <v>710</v>
      </c>
      <c r="AH7476">
        <v>6</v>
      </c>
      <c r="AI7476">
        <v>1</v>
      </c>
      <c r="AJ7476">
        <v>1</v>
      </c>
      <c r="AK7476">
        <v>3</v>
      </c>
      <c r="AL7476">
        <v>0.04</v>
      </c>
      <c r="AM7476">
        <v>5</v>
      </c>
      <c r="AN7476">
        <v>5</v>
      </c>
      <c r="AO7476">
        <v>13</v>
      </c>
      <c r="AP7476">
        <v>5</v>
      </c>
      <c r="AQ7476">
        <v>18</v>
      </c>
    </row>
    <row r="7477" spans="1:43" hidden="1" x14ac:dyDescent="0.25">
      <c r="A7477" t="s">
        <v>26951</v>
      </c>
      <c r="B7477" t="s">
        <v>26952</v>
      </c>
      <c r="C7477" s="1" t="str">
        <f t="shared" si="522"/>
        <v>21:0134</v>
      </c>
      <c r="D7477" s="1" t="str">
        <f t="shared" si="523"/>
        <v>21:0078</v>
      </c>
      <c r="E7477" t="s">
        <v>26953</v>
      </c>
      <c r="F7477" t="s">
        <v>26954</v>
      </c>
      <c r="H7477">
        <v>55.860094599999996</v>
      </c>
      <c r="I7477">
        <v>-61.498917200000001</v>
      </c>
      <c r="J7477" s="1" t="str">
        <f t="shared" si="520"/>
        <v>Till</v>
      </c>
      <c r="K7477" s="1" t="str">
        <f t="shared" si="521"/>
        <v>&lt;63 micron</v>
      </c>
      <c r="L7477">
        <v>0.2</v>
      </c>
      <c r="M7477">
        <v>0.43</v>
      </c>
      <c r="N7477">
        <v>1</v>
      </c>
      <c r="O7477">
        <v>10</v>
      </c>
      <c r="P7477">
        <v>0.25</v>
      </c>
      <c r="Q7477">
        <v>1</v>
      </c>
      <c r="R7477">
        <v>0.18</v>
      </c>
      <c r="S7477">
        <v>0.25</v>
      </c>
      <c r="T7477">
        <v>1</v>
      </c>
      <c r="U7477">
        <v>7</v>
      </c>
      <c r="V7477">
        <v>4</v>
      </c>
      <c r="W7477">
        <v>0.89</v>
      </c>
      <c r="X7477">
        <v>10</v>
      </c>
      <c r="Y7477">
        <v>0.5</v>
      </c>
      <c r="Z7477">
        <v>0.03</v>
      </c>
      <c r="AA7477">
        <v>60</v>
      </c>
      <c r="AB7477">
        <v>0.08</v>
      </c>
      <c r="AC7477">
        <v>50</v>
      </c>
      <c r="AD7477">
        <v>0.5</v>
      </c>
      <c r="AE7477">
        <v>0.02</v>
      </c>
      <c r="AF7477">
        <v>2</v>
      </c>
      <c r="AG7477">
        <v>490</v>
      </c>
      <c r="AH7477">
        <v>14</v>
      </c>
      <c r="AI7477">
        <v>1</v>
      </c>
      <c r="AJ7477">
        <v>2</v>
      </c>
      <c r="AK7477">
        <v>4</v>
      </c>
      <c r="AL7477">
        <v>0.06</v>
      </c>
      <c r="AM7477">
        <v>5</v>
      </c>
      <c r="AN7477">
        <v>5</v>
      </c>
      <c r="AO7477">
        <v>13</v>
      </c>
      <c r="AP7477">
        <v>5</v>
      </c>
      <c r="AQ7477">
        <v>28</v>
      </c>
    </row>
    <row r="7478" spans="1:43" hidden="1" x14ac:dyDescent="0.25">
      <c r="A7478" t="s">
        <v>26955</v>
      </c>
      <c r="B7478" t="s">
        <v>26956</v>
      </c>
      <c r="C7478" s="1" t="str">
        <f t="shared" si="522"/>
        <v>21:0134</v>
      </c>
      <c r="D7478" s="1" t="str">
        <f t="shared" si="523"/>
        <v>21:0078</v>
      </c>
      <c r="E7478" t="s">
        <v>26957</v>
      </c>
      <c r="F7478" t="s">
        <v>26958</v>
      </c>
      <c r="H7478">
        <v>55.4747804</v>
      </c>
      <c r="I7478">
        <v>-61.051578399999997</v>
      </c>
      <c r="J7478" s="1" t="str">
        <f t="shared" si="520"/>
        <v>Till</v>
      </c>
      <c r="K7478" s="1" t="str">
        <f t="shared" si="521"/>
        <v>&lt;63 micron</v>
      </c>
      <c r="L7478">
        <v>0.1</v>
      </c>
      <c r="M7478">
        <v>1.45</v>
      </c>
      <c r="N7478">
        <v>1</v>
      </c>
      <c r="O7478">
        <v>20</v>
      </c>
      <c r="P7478">
        <v>0.25</v>
      </c>
      <c r="Q7478">
        <v>2</v>
      </c>
      <c r="R7478">
        <v>0.55000000000000004</v>
      </c>
      <c r="S7478">
        <v>0.25</v>
      </c>
      <c r="T7478">
        <v>4</v>
      </c>
      <c r="U7478">
        <v>25</v>
      </c>
      <c r="V7478">
        <v>14</v>
      </c>
      <c r="W7478">
        <v>1.73</v>
      </c>
      <c r="X7478">
        <v>5</v>
      </c>
      <c r="Y7478">
        <v>0.5</v>
      </c>
      <c r="Z7478">
        <v>0.04</v>
      </c>
      <c r="AA7478">
        <v>30</v>
      </c>
      <c r="AB7478">
        <v>0.28999999999999998</v>
      </c>
      <c r="AC7478">
        <v>130</v>
      </c>
      <c r="AD7478">
        <v>0.5</v>
      </c>
      <c r="AE7478">
        <v>0.08</v>
      </c>
      <c r="AF7478">
        <v>11</v>
      </c>
      <c r="AG7478">
        <v>820</v>
      </c>
      <c r="AH7478">
        <v>4</v>
      </c>
      <c r="AI7478">
        <v>2</v>
      </c>
      <c r="AJ7478">
        <v>2</v>
      </c>
      <c r="AK7478">
        <v>29</v>
      </c>
      <c r="AL7478">
        <v>0.08</v>
      </c>
      <c r="AM7478">
        <v>5</v>
      </c>
      <c r="AN7478">
        <v>5</v>
      </c>
      <c r="AO7478">
        <v>40</v>
      </c>
      <c r="AP7478">
        <v>5</v>
      </c>
      <c r="AQ7478">
        <v>24</v>
      </c>
    </row>
    <row r="7479" spans="1:43" hidden="1" x14ac:dyDescent="0.25">
      <c r="A7479" t="s">
        <v>26959</v>
      </c>
      <c r="B7479" t="s">
        <v>26960</v>
      </c>
      <c r="C7479" s="1" t="str">
        <f t="shared" si="522"/>
        <v>21:0134</v>
      </c>
      <c r="D7479" s="1" t="str">
        <f t="shared" si="523"/>
        <v>21:0078</v>
      </c>
      <c r="E7479" t="s">
        <v>26841</v>
      </c>
      <c r="F7479" t="s">
        <v>26961</v>
      </c>
      <c r="H7479">
        <v>53.792890800000002</v>
      </c>
      <c r="I7479">
        <v>-65.561851300000001</v>
      </c>
      <c r="J7479" s="1" t="str">
        <f t="shared" si="520"/>
        <v>Till</v>
      </c>
      <c r="K7479" s="1" t="str">
        <f t="shared" si="521"/>
        <v>&lt;63 micron</v>
      </c>
      <c r="L7479">
        <v>0.1</v>
      </c>
      <c r="M7479">
        <v>1.1399999999999999</v>
      </c>
      <c r="N7479">
        <v>2</v>
      </c>
      <c r="O7479">
        <v>60</v>
      </c>
      <c r="P7479">
        <v>0.25</v>
      </c>
      <c r="Q7479">
        <v>1</v>
      </c>
      <c r="R7479">
        <v>0.3</v>
      </c>
      <c r="S7479">
        <v>0.25</v>
      </c>
      <c r="T7479">
        <v>13</v>
      </c>
      <c r="U7479">
        <v>35</v>
      </c>
      <c r="V7479">
        <v>27</v>
      </c>
      <c r="W7479">
        <v>2.87</v>
      </c>
      <c r="X7479">
        <v>5</v>
      </c>
      <c r="Y7479">
        <v>0.5</v>
      </c>
      <c r="Z7479">
        <v>0.09</v>
      </c>
      <c r="AA7479">
        <v>20</v>
      </c>
      <c r="AB7479">
        <v>0.48</v>
      </c>
      <c r="AC7479">
        <v>330</v>
      </c>
      <c r="AD7479">
        <v>0.5</v>
      </c>
      <c r="AE7479">
        <v>0.02</v>
      </c>
      <c r="AF7479">
        <v>24</v>
      </c>
      <c r="AG7479">
        <v>880</v>
      </c>
      <c r="AH7479">
        <v>6</v>
      </c>
      <c r="AI7479">
        <v>2</v>
      </c>
      <c r="AJ7479">
        <v>2</v>
      </c>
      <c r="AK7479">
        <v>10</v>
      </c>
      <c r="AL7479">
        <v>7.0000000000000007E-2</v>
      </c>
      <c r="AM7479">
        <v>5</v>
      </c>
      <c r="AN7479">
        <v>5</v>
      </c>
      <c r="AO7479">
        <v>30</v>
      </c>
      <c r="AP7479">
        <v>5</v>
      </c>
      <c r="AQ7479">
        <v>46</v>
      </c>
    </row>
    <row r="7480" spans="1:43" hidden="1" x14ac:dyDescent="0.25">
      <c r="A7480" t="s">
        <v>26962</v>
      </c>
      <c r="B7480" t="s">
        <v>26963</v>
      </c>
      <c r="C7480" s="1" t="str">
        <f t="shared" si="522"/>
        <v>21:0134</v>
      </c>
      <c r="D7480" s="1" t="str">
        <f t="shared" si="523"/>
        <v>21:0078</v>
      </c>
      <c r="E7480" t="s">
        <v>26964</v>
      </c>
      <c r="F7480" t="s">
        <v>26965</v>
      </c>
      <c r="H7480">
        <v>54.806083299999997</v>
      </c>
      <c r="I7480">
        <v>-60.593708499999998</v>
      </c>
      <c r="J7480" s="1" t="str">
        <f t="shared" si="520"/>
        <v>Till</v>
      </c>
      <c r="K7480" s="1" t="str">
        <f t="shared" si="521"/>
        <v>&lt;63 micron</v>
      </c>
      <c r="L7480">
        <v>0.1</v>
      </c>
      <c r="M7480">
        <v>2.2400000000000002</v>
      </c>
      <c r="N7480">
        <v>8</v>
      </c>
      <c r="O7480">
        <v>30</v>
      </c>
      <c r="P7480">
        <v>0.25</v>
      </c>
      <c r="Q7480">
        <v>2</v>
      </c>
      <c r="R7480">
        <v>0.26</v>
      </c>
      <c r="S7480">
        <v>0.25</v>
      </c>
      <c r="T7480">
        <v>6</v>
      </c>
      <c r="U7480">
        <v>35</v>
      </c>
      <c r="V7480">
        <v>15</v>
      </c>
      <c r="W7480">
        <v>2.61</v>
      </c>
      <c r="X7480">
        <v>5</v>
      </c>
      <c r="Y7480">
        <v>0.5</v>
      </c>
      <c r="Z7480">
        <v>0.05</v>
      </c>
      <c r="AA7480">
        <v>10</v>
      </c>
      <c r="AB7480">
        <v>0.63</v>
      </c>
      <c r="AC7480">
        <v>180</v>
      </c>
      <c r="AD7480">
        <v>0.5</v>
      </c>
      <c r="AE7480">
        <v>0.02</v>
      </c>
      <c r="AF7480">
        <v>17</v>
      </c>
      <c r="AG7480">
        <v>170</v>
      </c>
      <c r="AH7480">
        <v>4</v>
      </c>
      <c r="AI7480">
        <v>2</v>
      </c>
      <c r="AJ7480">
        <v>3</v>
      </c>
      <c r="AK7480">
        <v>12</v>
      </c>
      <c r="AL7480">
        <v>0.14000000000000001</v>
      </c>
      <c r="AM7480">
        <v>5</v>
      </c>
      <c r="AN7480">
        <v>5</v>
      </c>
      <c r="AO7480">
        <v>45</v>
      </c>
      <c r="AP7480">
        <v>5</v>
      </c>
      <c r="AQ7480">
        <v>32</v>
      </c>
    </row>
    <row r="7481" spans="1:43" hidden="1" x14ac:dyDescent="0.25">
      <c r="A7481" t="s">
        <v>26966</v>
      </c>
      <c r="B7481" t="s">
        <v>26967</v>
      </c>
      <c r="C7481" s="1" t="str">
        <f t="shared" si="522"/>
        <v>21:0134</v>
      </c>
      <c r="D7481" s="1" t="str">
        <f t="shared" si="523"/>
        <v>21:0078</v>
      </c>
      <c r="E7481" t="s">
        <v>26968</v>
      </c>
      <c r="F7481" t="s">
        <v>26969</v>
      </c>
      <c r="H7481">
        <v>54.489106700000001</v>
      </c>
      <c r="I7481">
        <v>-60.976004099999997</v>
      </c>
      <c r="J7481" s="1" t="str">
        <f t="shared" si="520"/>
        <v>Till</v>
      </c>
      <c r="K7481" s="1" t="str">
        <f t="shared" si="521"/>
        <v>&lt;63 micron</v>
      </c>
      <c r="L7481">
        <v>0.1</v>
      </c>
      <c r="M7481">
        <v>3.39</v>
      </c>
      <c r="N7481">
        <v>18</v>
      </c>
      <c r="O7481">
        <v>40</v>
      </c>
      <c r="P7481">
        <v>0.25</v>
      </c>
      <c r="Q7481">
        <v>1</v>
      </c>
      <c r="R7481">
        <v>0.26</v>
      </c>
      <c r="S7481">
        <v>0.25</v>
      </c>
      <c r="T7481">
        <v>11</v>
      </c>
      <c r="U7481">
        <v>65</v>
      </c>
      <c r="V7481">
        <v>31</v>
      </c>
      <c r="W7481">
        <v>3.23</v>
      </c>
      <c r="X7481">
        <v>5</v>
      </c>
      <c r="Y7481">
        <v>0.5</v>
      </c>
      <c r="Z7481">
        <v>0.08</v>
      </c>
      <c r="AA7481">
        <v>20</v>
      </c>
      <c r="AB7481">
        <v>0.56999999999999995</v>
      </c>
      <c r="AC7481">
        <v>330</v>
      </c>
      <c r="AD7481">
        <v>1</v>
      </c>
      <c r="AE7481">
        <v>0.01</v>
      </c>
      <c r="AF7481">
        <v>28</v>
      </c>
      <c r="AG7481">
        <v>490</v>
      </c>
      <c r="AH7481">
        <v>14</v>
      </c>
      <c r="AI7481">
        <v>2</v>
      </c>
      <c r="AJ7481">
        <v>5</v>
      </c>
      <c r="AK7481">
        <v>12</v>
      </c>
      <c r="AL7481">
        <v>0.12</v>
      </c>
      <c r="AM7481">
        <v>5</v>
      </c>
      <c r="AN7481">
        <v>5</v>
      </c>
      <c r="AO7481">
        <v>48</v>
      </c>
      <c r="AP7481">
        <v>5</v>
      </c>
      <c r="AQ7481">
        <v>50</v>
      </c>
    </row>
    <row r="7482" spans="1:43" hidden="1" x14ac:dyDescent="0.25">
      <c r="A7482" t="s">
        <v>26970</v>
      </c>
      <c r="B7482" t="s">
        <v>26971</v>
      </c>
      <c r="C7482" s="1" t="str">
        <f t="shared" si="522"/>
        <v>21:0134</v>
      </c>
      <c r="D7482" s="1" t="str">
        <f t="shared" si="523"/>
        <v>21:0078</v>
      </c>
      <c r="E7482" t="s">
        <v>26972</v>
      </c>
      <c r="F7482" t="s">
        <v>26973</v>
      </c>
      <c r="H7482">
        <v>54.053049399999999</v>
      </c>
      <c r="I7482">
        <v>-62.967174200000002</v>
      </c>
      <c r="J7482" s="1" t="str">
        <f t="shared" si="520"/>
        <v>Till</v>
      </c>
      <c r="K7482" s="1" t="str">
        <f t="shared" si="521"/>
        <v>&lt;63 micron</v>
      </c>
      <c r="L7482">
        <v>0.1</v>
      </c>
      <c r="M7482">
        <v>1.46</v>
      </c>
      <c r="N7482">
        <v>1</v>
      </c>
      <c r="O7482">
        <v>40</v>
      </c>
      <c r="P7482">
        <v>0.25</v>
      </c>
      <c r="Q7482">
        <v>1</v>
      </c>
      <c r="R7482">
        <v>0.36</v>
      </c>
      <c r="S7482">
        <v>0.25</v>
      </c>
      <c r="T7482">
        <v>5</v>
      </c>
      <c r="U7482">
        <v>18</v>
      </c>
      <c r="V7482">
        <v>14</v>
      </c>
      <c r="W7482">
        <v>2</v>
      </c>
      <c r="X7482">
        <v>5</v>
      </c>
      <c r="Y7482">
        <v>0.5</v>
      </c>
      <c r="Z7482">
        <v>0.06</v>
      </c>
      <c r="AA7482">
        <v>20</v>
      </c>
      <c r="AB7482">
        <v>0.31</v>
      </c>
      <c r="AC7482">
        <v>150</v>
      </c>
      <c r="AD7482">
        <v>0.5</v>
      </c>
      <c r="AE7482">
        <v>0.02</v>
      </c>
      <c r="AF7482">
        <v>8</v>
      </c>
      <c r="AG7482">
        <v>690</v>
      </c>
      <c r="AH7482">
        <v>6</v>
      </c>
      <c r="AI7482">
        <v>1</v>
      </c>
      <c r="AJ7482">
        <v>3</v>
      </c>
      <c r="AK7482">
        <v>18</v>
      </c>
      <c r="AL7482">
        <v>0.13</v>
      </c>
      <c r="AM7482">
        <v>5</v>
      </c>
      <c r="AN7482">
        <v>5</v>
      </c>
      <c r="AO7482">
        <v>35</v>
      </c>
      <c r="AP7482">
        <v>5</v>
      </c>
      <c r="AQ7482">
        <v>20</v>
      </c>
    </row>
    <row r="7483" spans="1:43" hidden="1" x14ac:dyDescent="0.25">
      <c r="A7483" t="s">
        <v>26974</v>
      </c>
      <c r="B7483" t="s">
        <v>26975</v>
      </c>
      <c r="C7483" s="1" t="str">
        <f t="shared" si="522"/>
        <v>21:0134</v>
      </c>
      <c r="D7483" s="1" t="str">
        <f t="shared" si="523"/>
        <v>21:0078</v>
      </c>
      <c r="E7483" t="s">
        <v>26976</v>
      </c>
      <c r="F7483" t="s">
        <v>26977</v>
      </c>
      <c r="H7483">
        <v>54.106638400000001</v>
      </c>
      <c r="I7483">
        <v>-62.6144113</v>
      </c>
      <c r="J7483" s="1" t="str">
        <f t="shared" si="520"/>
        <v>Till</v>
      </c>
      <c r="K7483" s="1" t="str">
        <f t="shared" si="521"/>
        <v>&lt;63 micron</v>
      </c>
      <c r="L7483">
        <v>0.1</v>
      </c>
      <c r="M7483">
        <v>1.9</v>
      </c>
      <c r="N7483">
        <v>2</v>
      </c>
      <c r="O7483">
        <v>180</v>
      </c>
      <c r="P7483">
        <v>8.5</v>
      </c>
      <c r="Q7483">
        <v>1</v>
      </c>
      <c r="R7483">
        <v>0.38</v>
      </c>
      <c r="S7483">
        <v>0.25</v>
      </c>
      <c r="T7483">
        <v>4</v>
      </c>
      <c r="U7483">
        <v>28</v>
      </c>
      <c r="V7483">
        <v>16</v>
      </c>
      <c r="W7483">
        <v>2.78</v>
      </c>
      <c r="X7483">
        <v>5</v>
      </c>
      <c r="Y7483">
        <v>0.5</v>
      </c>
      <c r="Z7483">
        <v>0.06</v>
      </c>
      <c r="AA7483">
        <v>60</v>
      </c>
      <c r="AB7483">
        <v>0.44</v>
      </c>
      <c r="AC7483">
        <v>220</v>
      </c>
      <c r="AD7483">
        <v>0.5</v>
      </c>
      <c r="AE7483">
        <v>0.01</v>
      </c>
      <c r="AF7483">
        <v>13</v>
      </c>
      <c r="AG7483">
        <v>690</v>
      </c>
      <c r="AH7483">
        <v>20</v>
      </c>
      <c r="AI7483">
        <v>1</v>
      </c>
      <c r="AJ7483">
        <v>3</v>
      </c>
      <c r="AK7483">
        <v>29</v>
      </c>
      <c r="AL7483">
        <v>0.17</v>
      </c>
      <c r="AM7483">
        <v>5</v>
      </c>
      <c r="AN7483">
        <v>5</v>
      </c>
      <c r="AO7483">
        <v>43</v>
      </c>
      <c r="AP7483">
        <v>5</v>
      </c>
      <c r="AQ7483">
        <v>94</v>
      </c>
    </row>
    <row r="7484" spans="1:43" hidden="1" x14ac:dyDescent="0.25">
      <c r="A7484" t="s">
        <v>26978</v>
      </c>
      <c r="B7484" t="s">
        <v>26979</v>
      </c>
      <c r="C7484" s="1" t="str">
        <f t="shared" si="522"/>
        <v>21:0134</v>
      </c>
      <c r="D7484" s="1" t="str">
        <f t="shared" si="523"/>
        <v>21:0078</v>
      </c>
      <c r="E7484" t="s">
        <v>26980</v>
      </c>
      <c r="F7484" t="s">
        <v>26981</v>
      </c>
      <c r="H7484">
        <v>54.310785500000001</v>
      </c>
      <c r="I7484">
        <v>-61.601592599999996</v>
      </c>
      <c r="J7484" s="1" t="str">
        <f t="shared" si="520"/>
        <v>Till</v>
      </c>
      <c r="K7484" s="1" t="str">
        <f t="shared" si="521"/>
        <v>&lt;63 micron</v>
      </c>
      <c r="L7484">
        <v>0.1</v>
      </c>
      <c r="M7484">
        <v>1.48</v>
      </c>
      <c r="N7484">
        <v>1</v>
      </c>
      <c r="O7484">
        <v>80</v>
      </c>
      <c r="P7484">
        <v>0.25</v>
      </c>
      <c r="Q7484">
        <v>1</v>
      </c>
      <c r="R7484">
        <v>0.39</v>
      </c>
      <c r="S7484">
        <v>0.25</v>
      </c>
      <c r="T7484">
        <v>10</v>
      </c>
      <c r="U7484">
        <v>26</v>
      </c>
      <c r="V7484">
        <v>70</v>
      </c>
      <c r="W7484">
        <v>2.59</v>
      </c>
      <c r="X7484">
        <v>5</v>
      </c>
      <c r="Y7484">
        <v>0.5</v>
      </c>
      <c r="Z7484">
        <v>0.09</v>
      </c>
      <c r="AA7484">
        <v>20</v>
      </c>
      <c r="AB7484">
        <v>0.69</v>
      </c>
      <c r="AC7484">
        <v>225</v>
      </c>
      <c r="AD7484">
        <v>0.5</v>
      </c>
      <c r="AE7484">
        <v>0.02</v>
      </c>
      <c r="AF7484">
        <v>18</v>
      </c>
      <c r="AG7484">
        <v>670</v>
      </c>
      <c r="AH7484">
        <v>8</v>
      </c>
      <c r="AI7484">
        <v>2</v>
      </c>
      <c r="AJ7484">
        <v>4</v>
      </c>
      <c r="AK7484">
        <v>19</v>
      </c>
      <c r="AL7484">
        <v>0.12</v>
      </c>
      <c r="AM7484">
        <v>5</v>
      </c>
      <c r="AN7484">
        <v>5</v>
      </c>
      <c r="AO7484">
        <v>41</v>
      </c>
      <c r="AP7484">
        <v>5</v>
      </c>
      <c r="AQ7484">
        <v>44</v>
      </c>
    </row>
    <row r="7485" spans="1:43" hidden="1" x14ac:dyDescent="0.25">
      <c r="A7485" t="s">
        <v>26982</v>
      </c>
      <c r="B7485" t="s">
        <v>26983</v>
      </c>
      <c r="C7485" s="1" t="str">
        <f t="shared" si="522"/>
        <v>21:0134</v>
      </c>
      <c r="D7485" s="1" t="str">
        <f t="shared" si="523"/>
        <v>21:0078</v>
      </c>
      <c r="E7485" t="s">
        <v>26984</v>
      </c>
      <c r="F7485" t="s">
        <v>26985</v>
      </c>
      <c r="H7485">
        <v>54.652233899999999</v>
      </c>
      <c r="I7485">
        <v>-61.172524600000003</v>
      </c>
      <c r="J7485" s="1" t="str">
        <f t="shared" si="520"/>
        <v>Till</v>
      </c>
      <c r="K7485" s="1" t="str">
        <f t="shared" si="521"/>
        <v>&lt;63 micron</v>
      </c>
      <c r="L7485">
        <v>0.1</v>
      </c>
      <c r="M7485">
        <v>0.99</v>
      </c>
      <c r="N7485">
        <v>1</v>
      </c>
      <c r="O7485">
        <v>40</v>
      </c>
      <c r="P7485">
        <v>0.25</v>
      </c>
      <c r="Q7485">
        <v>1</v>
      </c>
      <c r="R7485">
        <v>0.39</v>
      </c>
      <c r="S7485">
        <v>0.25</v>
      </c>
      <c r="T7485">
        <v>6</v>
      </c>
      <c r="U7485">
        <v>29</v>
      </c>
      <c r="V7485">
        <v>19</v>
      </c>
      <c r="W7485">
        <v>1.67</v>
      </c>
      <c r="X7485">
        <v>5</v>
      </c>
      <c r="Y7485">
        <v>0.5</v>
      </c>
      <c r="Z7485">
        <v>0.04</v>
      </c>
      <c r="AA7485">
        <v>10</v>
      </c>
      <c r="AB7485">
        <v>0.38</v>
      </c>
      <c r="AC7485">
        <v>170</v>
      </c>
      <c r="AD7485">
        <v>0.5</v>
      </c>
      <c r="AE7485">
        <v>0.02</v>
      </c>
      <c r="AF7485">
        <v>12</v>
      </c>
      <c r="AG7485">
        <v>500</v>
      </c>
      <c r="AH7485">
        <v>6</v>
      </c>
      <c r="AI7485">
        <v>2</v>
      </c>
      <c r="AJ7485">
        <v>2</v>
      </c>
      <c r="AK7485">
        <v>19</v>
      </c>
      <c r="AL7485">
        <v>0.1</v>
      </c>
      <c r="AM7485">
        <v>5</v>
      </c>
      <c r="AN7485">
        <v>5</v>
      </c>
      <c r="AO7485">
        <v>39</v>
      </c>
      <c r="AP7485">
        <v>5</v>
      </c>
      <c r="AQ7485">
        <v>20</v>
      </c>
    </row>
    <row r="7486" spans="1:43" hidden="1" x14ac:dyDescent="0.25">
      <c r="A7486" t="s">
        <v>26986</v>
      </c>
      <c r="B7486" t="s">
        <v>26987</v>
      </c>
      <c r="C7486" s="1" t="str">
        <f t="shared" si="522"/>
        <v>21:0134</v>
      </c>
      <c r="D7486" s="1" t="str">
        <f t="shared" si="523"/>
        <v>21:0078</v>
      </c>
      <c r="E7486" t="s">
        <v>26988</v>
      </c>
      <c r="F7486" t="s">
        <v>26989</v>
      </c>
      <c r="H7486">
        <v>54.946277600000002</v>
      </c>
      <c r="I7486">
        <v>-61.064737399999999</v>
      </c>
      <c r="J7486" s="1" t="str">
        <f t="shared" si="520"/>
        <v>Till</v>
      </c>
      <c r="K7486" s="1" t="str">
        <f t="shared" si="521"/>
        <v>&lt;63 micron</v>
      </c>
      <c r="L7486">
        <v>0.1</v>
      </c>
      <c r="M7486">
        <v>2.31</v>
      </c>
      <c r="N7486">
        <v>1</v>
      </c>
      <c r="O7486">
        <v>30</v>
      </c>
      <c r="P7486">
        <v>0.25</v>
      </c>
      <c r="Q7486">
        <v>1</v>
      </c>
      <c r="R7486">
        <v>0.54</v>
      </c>
      <c r="S7486">
        <v>0.25</v>
      </c>
      <c r="T7486">
        <v>7</v>
      </c>
      <c r="U7486">
        <v>35</v>
      </c>
      <c r="V7486">
        <v>25</v>
      </c>
      <c r="W7486">
        <v>1.7</v>
      </c>
      <c r="X7486">
        <v>5</v>
      </c>
      <c r="Y7486">
        <v>1</v>
      </c>
      <c r="Z7486">
        <v>0.03</v>
      </c>
      <c r="AA7486">
        <v>10</v>
      </c>
      <c r="AB7486">
        <v>0.47</v>
      </c>
      <c r="AC7486">
        <v>180</v>
      </c>
      <c r="AD7486">
        <v>0.5</v>
      </c>
      <c r="AE7486">
        <v>0.1</v>
      </c>
      <c r="AF7486">
        <v>18</v>
      </c>
      <c r="AG7486">
        <v>430</v>
      </c>
      <c r="AH7486">
        <v>8</v>
      </c>
      <c r="AI7486">
        <v>2</v>
      </c>
      <c r="AJ7486">
        <v>3</v>
      </c>
      <c r="AK7486">
        <v>31</v>
      </c>
      <c r="AL7486">
        <v>0.11</v>
      </c>
      <c r="AM7486">
        <v>5</v>
      </c>
      <c r="AN7486">
        <v>5</v>
      </c>
      <c r="AO7486">
        <v>42</v>
      </c>
      <c r="AP7486">
        <v>5</v>
      </c>
      <c r="AQ7486">
        <v>24</v>
      </c>
    </row>
    <row r="7487" spans="1:43" hidden="1" x14ac:dyDescent="0.25">
      <c r="A7487" t="s">
        <v>26990</v>
      </c>
      <c r="B7487" t="s">
        <v>26991</v>
      </c>
      <c r="C7487" s="1" t="str">
        <f t="shared" si="522"/>
        <v>21:0134</v>
      </c>
      <c r="D7487" s="1" t="str">
        <f t="shared" si="523"/>
        <v>21:0078</v>
      </c>
      <c r="E7487" t="s">
        <v>26992</v>
      </c>
      <c r="F7487" t="s">
        <v>26993</v>
      </c>
      <c r="H7487">
        <v>54.549650700000001</v>
      </c>
      <c r="I7487">
        <v>-61.121063800000002</v>
      </c>
      <c r="J7487" s="1" t="str">
        <f t="shared" si="520"/>
        <v>Till</v>
      </c>
      <c r="K7487" s="1" t="str">
        <f t="shared" si="521"/>
        <v>&lt;63 micron</v>
      </c>
      <c r="L7487">
        <v>0.1</v>
      </c>
      <c r="M7487">
        <v>1.66</v>
      </c>
      <c r="N7487">
        <v>1</v>
      </c>
      <c r="O7487">
        <v>70</v>
      </c>
      <c r="P7487">
        <v>0.25</v>
      </c>
      <c r="Q7487">
        <v>1</v>
      </c>
      <c r="R7487">
        <v>0.45</v>
      </c>
      <c r="S7487">
        <v>0.25</v>
      </c>
      <c r="T7487">
        <v>9</v>
      </c>
      <c r="U7487">
        <v>29</v>
      </c>
      <c r="V7487">
        <v>30</v>
      </c>
      <c r="W7487">
        <v>2.74</v>
      </c>
      <c r="X7487">
        <v>5</v>
      </c>
      <c r="Y7487">
        <v>1</v>
      </c>
      <c r="Z7487">
        <v>0.09</v>
      </c>
      <c r="AA7487">
        <v>20</v>
      </c>
      <c r="AB7487">
        <v>0.56000000000000005</v>
      </c>
      <c r="AC7487">
        <v>280</v>
      </c>
      <c r="AD7487">
        <v>0.5</v>
      </c>
      <c r="AE7487">
        <v>0.02</v>
      </c>
      <c r="AF7487">
        <v>19</v>
      </c>
      <c r="AG7487">
        <v>730</v>
      </c>
      <c r="AH7487">
        <v>6</v>
      </c>
      <c r="AI7487">
        <v>2</v>
      </c>
      <c r="AJ7487">
        <v>4</v>
      </c>
      <c r="AK7487">
        <v>23</v>
      </c>
      <c r="AL7487">
        <v>0.14000000000000001</v>
      </c>
      <c r="AM7487">
        <v>5</v>
      </c>
      <c r="AN7487">
        <v>5</v>
      </c>
      <c r="AO7487">
        <v>43</v>
      </c>
      <c r="AP7487">
        <v>5</v>
      </c>
      <c r="AQ7487">
        <v>32</v>
      </c>
    </row>
    <row r="7488" spans="1:43" hidden="1" x14ac:dyDescent="0.25">
      <c r="A7488" t="s">
        <v>26994</v>
      </c>
      <c r="B7488" t="s">
        <v>26995</v>
      </c>
      <c r="C7488" s="1" t="str">
        <f t="shared" si="522"/>
        <v>21:0134</v>
      </c>
      <c r="D7488" s="1" t="str">
        <f t="shared" si="523"/>
        <v>21:0078</v>
      </c>
      <c r="E7488" t="s">
        <v>26996</v>
      </c>
      <c r="F7488" t="s">
        <v>26997</v>
      </c>
      <c r="H7488">
        <v>54.008573900000002</v>
      </c>
      <c r="I7488">
        <v>-62.531911200000003</v>
      </c>
      <c r="J7488" s="1" t="str">
        <f t="shared" si="520"/>
        <v>Till</v>
      </c>
      <c r="K7488" s="1" t="str">
        <f t="shared" si="521"/>
        <v>&lt;63 micron</v>
      </c>
      <c r="L7488">
        <v>0.1</v>
      </c>
      <c r="M7488">
        <v>0.94</v>
      </c>
      <c r="N7488">
        <v>1</v>
      </c>
      <c r="O7488">
        <v>30</v>
      </c>
      <c r="P7488">
        <v>0.25</v>
      </c>
      <c r="Q7488">
        <v>1</v>
      </c>
      <c r="R7488">
        <v>0.67</v>
      </c>
      <c r="S7488">
        <v>0.25</v>
      </c>
      <c r="T7488">
        <v>4</v>
      </c>
      <c r="U7488">
        <v>19</v>
      </c>
      <c r="V7488">
        <v>13</v>
      </c>
      <c r="W7488">
        <v>1.85</v>
      </c>
      <c r="X7488">
        <v>5</v>
      </c>
      <c r="Y7488">
        <v>0.5</v>
      </c>
      <c r="Z7488">
        <v>0.09</v>
      </c>
      <c r="AA7488">
        <v>40</v>
      </c>
      <c r="AB7488">
        <v>0.21</v>
      </c>
      <c r="AC7488">
        <v>220</v>
      </c>
      <c r="AD7488">
        <v>0.5</v>
      </c>
      <c r="AE7488">
        <v>0.02</v>
      </c>
      <c r="AF7488">
        <v>4</v>
      </c>
      <c r="AG7488">
        <v>840</v>
      </c>
      <c r="AH7488">
        <v>12</v>
      </c>
      <c r="AI7488">
        <v>4</v>
      </c>
      <c r="AJ7488">
        <v>3</v>
      </c>
      <c r="AK7488">
        <v>51</v>
      </c>
      <c r="AL7488">
        <v>0.13</v>
      </c>
      <c r="AM7488">
        <v>5</v>
      </c>
      <c r="AN7488">
        <v>5</v>
      </c>
      <c r="AO7488">
        <v>38</v>
      </c>
      <c r="AP7488">
        <v>5</v>
      </c>
      <c r="AQ7488">
        <v>22</v>
      </c>
    </row>
    <row r="7489" spans="1:43" hidden="1" x14ac:dyDescent="0.25">
      <c r="A7489" t="s">
        <v>26998</v>
      </c>
      <c r="B7489" t="s">
        <v>26999</v>
      </c>
      <c r="C7489" s="1" t="str">
        <f t="shared" si="522"/>
        <v>21:0134</v>
      </c>
      <c r="D7489" s="1" t="str">
        <f t="shared" si="523"/>
        <v>21:0078</v>
      </c>
      <c r="E7489" t="s">
        <v>27000</v>
      </c>
      <c r="F7489" t="s">
        <v>27001</v>
      </c>
      <c r="H7489">
        <v>54.408655099999997</v>
      </c>
      <c r="I7489">
        <v>-61.735013899999998</v>
      </c>
      <c r="J7489" s="1" t="str">
        <f t="shared" si="520"/>
        <v>Till</v>
      </c>
      <c r="K7489" s="1" t="str">
        <f t="shared" si="521"/>
        <v>&lt;63 micron</v>
      </c>
      <c r="L7489">
        <v>0.1</v>
      </c>
      <c r="M7489">
        <v>1.52</v>
      </c>
      <c r="N7489">
        <v>1</v>
      </c>
      <c r="O7489">
        <v>30</v>
      </c>
      <c r="P7489">
        <v>0.25</v>
      </c>
      <c r="Q7489">
        <v>1</v>
      </c>
      <c r="R7489">
        <v>0.39</v>
      </c>
      <c r="S7489">
        <v>0.25</v>
      </c>
      <c r="T7489">
        <v>4</v>
      </c>
      <c r="U7489">
        <v>24</v>
      </c>
      <c r="V7489">
        <v>20</v>
      </c>
      <c r="W7489">
        <v>2.1</v>
      </c>
      <c r="X7489">
        <v>5</v>
      </c>
      <c r="Y7489">
        <v>2</v>
      </c>
      <c r="Z7489">
        <v>7.0000000000000007E-2</v>
      </c>
      <c r="AA7489">
        <v>20</v>
      </c>
      <c r="AB7489">
        <v>0.39</v>
      </c>
      <c r="AC7489">
        <v>155</v>
      </c>
      <c r="AD7489">
        <v>0.5</v>
      </c>
      <c r="AE7489">
        <v>0.02</v>
      </c>
      <c r="AF7489">
        <v>12</v>
      </c>
      <c r="AG7489">
        <v>380</v>
      </c>
      <c r="AH7489">
        <v>4</v>
      </c>
      <c r="AI7489">
        <v>4</v>
      </c>
      <c r="AJ7489">
        <v>3</v>
      </c>
      <c r="AK7489">
        <v>21</v>
      </c>
      <c r="AL7489">
        <v>0.16</v>
      </c>
      <c r="AM7489">
        <v>5</v>
      </c>
      <c r="AN7489">
        <v>5</v>
      </c>
      <c r="AO7489">
        <v>42</v>
      </c>
      <c r="AP7489">
        <v>5</v>
      </c>
      <c r="AQ7489">
        <v>18</v>
      </c>
    </row>
    <row r="7490" spans="1:43" hidden="1" x14ac:dyDescent="0.25">
      <c r="A7490" t="s">
        <v>27002</v>
      </c>
      <c r="B7490" t="s">
        <v>27003</v>
      </c>
      <c r="C7490" s="1" t="str">
        <f t="shared" si="522"/>
        <v>21:0134</v>
      </c>
      <c r="D7490" s="1" t="str">
        <f t="shared" si="523"/>
        <v>21:0078</v>
      </c>
      <c r="E7490" t="s">
        <v>27004</v>
      </c>
      <c r="F7490" t="s">
        <v>27005</v>
      </c>
      <c r="H7490">
        <v>54.788993699999999</v>
      </c>
      <c r="I7490">
        <v>-60.435274800000002</v>
      </c>
      <c r="J7490" s="1" t="str">
        <f t="shared" si="520"/>
        <v>Till</v>
      </c>
      <c r="K7490" s="1" t="str">
        <f t="shared" si="521"/>
        <v>&lt;63 micron</v>
      </c>
      <c r="L7490">
        <v>0.1</v>
      </c>
      <c r="M7490">
        <v>4.7300000000000004</v>
      </c>
      <c r="N7490">
        <v>4</v>
      </c>
      <c r="O7490">
        <v>70</v>
      </c>
      <c r="P7490">
        <v>0.5</v>
      </c>
      <c r="Q7490">
        <v>2</v>
      </c>
      <c r="R7490">
        <v>0.38</v>
      </c>
      <c r="S7490">
        <v>0.25</v>
      </c>
      <c r="T7490">
        <v>12</v>
      </c>
      <c r="U7490">
        <v>76</v>
      </c>
      <c r="V7490">
        <v>78</v>
      </c>
      <c r="W7490">
        <v>4.22</v>
      </c>
      <c r="X7490">
        <v>5</v>
      </c>
      <c r="Y7490">
        <v>1</v>
      </c>
      <c r="Z7490">
        <v>0.16</v>
      </c>
      <c r="AA7490">
        <v>10</v>
      </c>
      <c r="AB7490">
        <v>0.95</v>
      </c>
      <c r="AC7490">
        <v>295</v>
      </c>
      <c r="AD7490">
        <v>0.5</v>
      </c>
      <c r="AE7490">
        <v>0.01</v>
      </c>
      <c r="AF7490">
        <v>32</v>
      </c>
      <c r="AG7490">
        <v>330</v>
      </c>
      <c r="AH7490">
        <v>6</v>
      </c>
      <c r="AI7490">
        <v>1</v>
      </c>
      <c r="AJ7490">
        <v>6</v>
      </c>
      <c r="AK7490">
        <v>27</v>
      </c>
      <c r="AL7490">
        <v>0.19</v>
      </c>
      <c r="AM7490">
        <v>5</v>
      </c>
      <c r="AN7490">
        <v>5</v>
      </c>
      <c r="AO7490">
        <v>66</v>
      </c>
      <c r="AP7490">
        <v>5</v>
      </c>
      <c r="AQ7490">
        <v>42</v>
      </c>
    </row>
    <row r="7491" spans="1:43" hidden="1" x14ac:dyDescent="0.25">
      <c r="A7491" t="s">
        <v>27006</v>
      </c>
      <c r="B7491" t="s">
        <v>27007</v>
      </c>
      <c r="C7491" s="1" t="str">
        <f t="shared" si="522"/>
        <v>21:0134</v>
      </c>
      <c r="D7491" s="1" t="str">
        <f t="shared" si="523"/>
        <v>21:0078</v>
      </c>
      <c r="E7491" t="s">
        <v>27008</v>
      </c>
      <c r="F7491" t="s">
        <v>27009</v>
      </c>
      <c r="H7491">
        <v>53.789381800000001</v>
      </c>
      <c r="I7491">
        <v>-65.640592799999993</v>
      </c>
      <c r="J7491" s="1" t="str">
        <f t="shared" si="520"/>
        <v>Till</v>
      </c>
      <c r="K7491" s="1" t="str">
        <f t="shared" si="521"/>
        <v>&lt;63 micron</v>
      </c>
      <c r="L7491">
        <v>0.1</v>
      </c>
      <c r="M7491">
        <v>1.02</v>
      </c>
      <c r="N7491">
        <v>1</v>
      </c>
      <c r="O7491">
        <v>60</v>
      </c>
      <c r="P7491">
        <v>0.25</v>
      </c>
      <c r="Q7491">
        <v>1</v>
      </c>
      <c r="R7491">
        <v>0.33</v>
      </c>
      <c r="S7491">
        <v>0.25</v>
      </c>
      <c r="T7491">
        <v>13</v>
      </c>
      <c r="U7491">
        <v>32</v>
      </c>
      <c r="V7491">
        <v>22</v>
      </c>
      <c r="W7491">
        <v>2.78</v>
      </c>
      <c r="X7491">
        <v>5</v>
      </c>
      <c r="Y7491">
        <v>0.5</v>
      </c>
      <c r="Z7491">
        <v>0.1</v>
      </c>
      <c r="AA7491">
        <v>20</v>
      </c>
      <c r="AB7491">
        <v>0.44</v>
      </c>
      <c r="AC7491">
        <v>290</v>
      </c>
      <c r="AD7491">
        <v>0.5</v>
      </c>
      <c r="AE7491">
        <v>0.02</v>
      </c>
      <c r="AF7491">
        <v>19</v>
      </c>
      <c r="AG7491">
        <v>980</v>
      </c>
      <c r="AH7491">
        <v>6</v>
      </c>
      <c r="AI7491">
        <v>2</v>
      </c>
      <c r="AJ7491">
        <v>3</v>
      </c>
      <c r="AK7491">
        <v>10</v>
      </c>
      <c r="AL7491">
        <v>7.0000000000000007E-2</v>
      </c>
      <c r="AM7491">
        <v>5</v>
      </c>
      <c r="AN7491">
        <v>5</v>
      </c>
      <c r="AO7491">
        <v>31</v>
      </c>
      <c r="AP7491">
        <v>5</v>
      </c>
      <c r="AQ7491">
        <v>62</v>
      </c>
    </row>
    <row r="7492" spans="1:43" hidden="1" x14ac:dyDescent="0.25">
      <c r="A7492" t="s">
        <v>27010</v>
      </c>
      <c r="B7492" t="s">
        <v>27011</v>
      </c>
      <c r="C7492" s="1" t="str">
        <f t="shared" si="522"/>
        <v>21:0134</v>
      </c>
      <c r="D7492" s="1" t="str">
        <f t="shared" si="523"/>
        <v>21:0078</v>
      </c>
      <c r="E7492" t="s">
        <v>27012</v>
      </c>
      <c r="F7492" t="s">
        <v>27013</v>
      </c>
      <c r="H7492">
        <v>54.443350500000001</v>
      </c>
      <c r="I7492">
        <v>-61.722378399999997</v>
      </c>
      <c r="J7492" s="1" t="str">
        <f t="shared" si="520"/>
        <v>Till</v>
      </c>
      <c r="K7492" s="1" t="str">
        <f t="shared" si="521"/>
        <v>&lt;63 micron</v>
      </c>
      <c r="L7492">
        <v>0.1</v>
      </c>
      <c r="M7492">
        <v>1.6</v>
      </c>
      <c r="N7492">
        <v>4</v>
      </c>
      <c r="O7492">
        <v>160</v>
      </c>
      <c r="P7492">
        <v>0.25</v>
      </c>
      <c r="Q7492">
        <v>2</v>
      </c>
      <c r="R7492">
        <v>0.68</v>
      </c>
      <c r="S7492">
        <v>0.25</v>
      </c>
      <c r="T7492">
        <v>8</v>
      </c>
      <c r="U7492">
        <v>31</v>
      </c>
      <c r="V7492">
        <v>42</v>
      </c>
      <c r="W7492">
        <v>2.89</v>
      </c>
      <c r="X7492">
        <v>5</v>
      </c>
      <c r="Y7492">
        <v>0.5</v>
      </c>
      <c r="Z7492">
        <v>0.2</v>
      </c>
      <c r="AA7492">
        <v>30</v>
      </c>
      <c r="AB7492">
        <v>0.63</v>
      </c>
      <c r="AC7492">
        <v>335</v>
      </c>
      <c r="AD7492">
        <v>0.5</v>
      </c>
      <c r="AE7492">
        <v>0.03</v>
      </c>
      <c r="AF7492">
        <v>21</v>
      </c>
      <c r="AG7492">
        <v>780</v>
      </c>
      <c r="AH7492">
        <v>8</v>
      </c>
      <c r="AI7492">
        <v>2</v>
      </c>
      <c r="AJ7492">
        <v>5</v>
      </c>
      <c r="AK7492">
        <v>39</v>
      </c>
      <c r="AL7492">
        <v>0.14000000000000001</v>
      </c>
      <c r="AM7492">
        <v>5</v>
      </c>
      <c r="AN7492">
        <v>5</v>
      </c>
      <c r="AO7492">
        <v>49</v>
      </c>
      <c r="AP7492">
        <v>5</v>
      </c>
      <c r="AQ7492">
        <v>32</v>
      </c>
    </row>
    <row r="7493" spans="1:43" hidden="1" x14ac:dyDescent="0.25">
      <c r="A7493" t="s">
        <v>27014</v>
      </c>
      <c r="B7493" t="s">
        <v>27015</v>
      </c>
      <c r="C7493" s="1" t="str">
        <f t="shared" si="522"/>
        <v>21:0134</v>
      </c>
      <c r="D7493" s="1" t="str">
        <f t="shared" si="523"/>
        <v>21:0078</v>
      </c>
      <c r="E7493" t="s">
        <v>27016</v>
      </c>
      <c r="F7493" t="s">
        <v>27017</v>
      </c>
      <c r="H7493">
        <v>54.756976899999998</v>
      </c>
      <c r="I7493">
        <v>-60.976255799999997</v>
      </c>
      <c r="J7493" s="1" t="str">
        <f t="shared" si="520"/>
        <v>Till</v>
      </c>
      <c r="K7493" s="1" t="str">
        <f t="shared" si="521"/>
        <v>&lt;63 micron</v>
      </c>
      <c r="L7493">
        <v>0.1</v>
      </c>
      <c r="M7493">
        <v>1.35</v>
      </c>
      <c r="N7493">
        <v>1</v>
      </c>
      <c r="O7493">
        <v>20</v>
      </c>
      <c r="P7493">
        <v>0.25</v>
      </c>
      <c r="Q7493">
        <v>4</v>
      </c>
      <c r="R7493">
        <v>0.45</v>
      </c>
      <c r="S7493">
        <v>0.25</v>
      </c>
      <c r="T7493">
        <v>5</v>
      </c>
      <c r="U7493">
        <v>29</v>
      </c>
      <c r="V7493">
        <v>13</v>
      </c>
      <c r="W7493">
        <v>1.49</v>
      </c>
      <c r="X7493">
        <v>5</v>
      </c>
      <c r="Y7493">
        <v>0.5</v>
      </c>
      <c r="Z7493">
        <v>0.04</v>
      </c>
      <c r="AA7493">
        <v>20</v>
      </c>
      <c r="AB7493">
        <v>0.46</v>
      </c>
      <c r="AC7493">
        <v>155</v>
      </c>
      <c r="AD7493">
        <v>0.5</v>
      </c>
      <c r="AE7493">
        <v>0.03</v>
      </c>
      <c r="AF7493">
        <v>14</v>
      </c>
      <c r="AG7493">
        <v>650</v>
      </c>
      <c r="AH7493">
        <v>8</v>
      </c>
      <c r="AI7493">
        <v>2</v>
      </c>
      <c r="AJ7493">
        <v>3</v>
      </c>
      <c r="AK7493">
        <v>21</v>
      </c>
      <c r="AL7493">
        <v>0.14000000000000001</v>
      </c>
      <c r="AM7493">
        <v>5</v>
      </c>
      <c r="AN7493">
        <v>5</v>
      </c>
      <c r="AO7493">
        <v>36</v>
      </c>
      <c r="AP7493">
        <v>5</v>
      </c>
      <c r="AQ7493">
        <v>26</v>
      </c>
    </row>
    <row r="7494" spans="1:43" hidden="1" x14ac:dyDescent="0.25">
      <c r="A7494" t="s">
        <v>27018</v>
      </c>
      <c r="B7494" t="s">
        <v>27019</v>
      </c>
      <c r="C7494" s="1" t="str">
        <f t="shared" si="522"/>
        <v>21:0134</v>
      </c>
      <c r="D7494" s="1" t="str">
        <f t="shared" si="523"/>
        <v>21:0078</v>
      </c>
      <c r="E7494" t="s">
        <v>27020</v>
      </c>
      <c r="F7494" t="s">
        <v>27021</v>
      </c>
      <c r="H7494">
        <v>54.303654600000002</v>
      </c>
      <c r="I7494">
        <v>-61.938810599999996</v>
      </c>
      <c r="J7494" s="1" t="str">
        <f t="shared" si="520"/>
        <v>Till</v>
      </c>
      <c r="K7494" s="1" t="str">
        <f t="shared" si="521"/>
        <v>&lt;63 micron</v>
      </c>
      <c r="L7494">
        <v>0.1</v>
      </c>
      <c r="M7494">
        <v>1.1299999999999999</v>
      </c>
      <c r="N7494">
        <v>1</v>
      </c>
      <c r="O7494">
        <v>20</v>
      </c>
      <c r="P7494">
        <v>0.25</v>
      </c>
      <c r="Q7494">
        <v>2</v>
      </c>
      <c r="R7494">
        <v>0.39</v>
      </c>
      <c r="S7494">
        <v>0.25</v>
      </c>
      <c r="T7494">
        <v>3</v>
      </c>
      <c r="U7494">
        <v>27</v>
      </c>
      <c r="V7494">
        <v>8</v>
      </c>
      <c r="W7494">
        <v>3.02</v>
      </c>
      <c r="X7494">
        <v>10</v>
      </c>
      <c r="Y7494">
        <v>0.5</v>
      </c>
      <c r="Z7494">
        <v>0.04</v>
      </c>
      <c r="AA7494">
        <v>40</v>
      </c>
      <c r="AB7494">
        <v>0.31</v>
      </c>
      <c r="AC7494">
        <v>155</v>
      </c>
      <c r="AD7494">
        <v>0.5</v>
      </c>
      <c r="AE7494">
        <v>0.01</v>
      </c>
      <c r="AF7494">
        <v>8</v>
      </c>
      <c r="AG7494">
        <v>820</v>
      </c>
      <c r="AH7494">
        <v>8</v>
      </c>
      <c r="AI7494">
        <v>1</v>
      </c>
      <c r="AJ7494">
        <v>3</v>
      </c>
      <c r="AK7494">
        <v>25</v>
      </c>
      <c r="AL7494">
        <v>0.13</v>
      </c>
      <c r="AM7494">
        <v>5</v>
      </c>
      <c r="AN7494">
        <v>5</v>
      </c>
      <c r="AO7494">
        <v>40</v>
      </c>
      <c r="AP7494">
        <v>5</v>
      </c>
      <c r="AQ7494">
        <v>20</v>
      </c>
    </row>
    <row r="7495" spans="1:43" hidden="1" x14ac:dyDescent="0.25">
      <c r="A7495" t="s">
        <v>27022</v>
      </c>
      <c r="B7495" t="s">
        <v>27023</v>
      </c>
      <c r="C7495" s="1" t="str">
        <f t="shared" si="522"/>
        <v>21:0134</v>
      </c>
      <c r="D7495" s="1" t="str">
        <f t="shared" si="523"/>
        <v>21:0078</v>
      </c>
      <c r="E7495" t="s">
        <v>27024</v>
      </c>
      <c r="F7495" t="s">
        <v>27025</v>
      </c>
      <c r="H7495">
        <v>54.858353100000002</v>
      </c>
      <c r="I7495">
        <v>-61.366145400000001</v>
      </c>
      <c r="J7495" s="1" t="str">
        <f t="shared" si="520"/>
        <v>Till</v>
      </c>
      <c r="K7495" s="1" t="str">
        <f t="shared" si="521"/>
        <v>&lt;63 micron</v>
      </c>
      <c r="L7495">
        <v>0.1</v>
      </c>
      <c r="M7495">
        <v>4.0199999999999996</v>
      </c>
      <c r="N7495">
        <v>1</v>
      </c>
      <c r="O7495">
        <v>50</v>
      </c>
      <c r="P7495">
        <v>0.25</v>
      </c>
      <c r="Q7495">
        <v>1</v>
      </c>
      <c r="R7495">
        <v>1.83</v>
      </c>
      <c r="S7495">
        <v>0.25</v>
      </c>
      <c r="T7495">
        <v>6</v>
      </c>
      <c r="U7495">
        <v>16</v>
      </c>
      <c r="V7495">
        <v>12</v>
      </c>
      <c r="W7495">
        <v>1.03</v>
      </c>
      <c r="X7495">
        <v>5</v>
      </c>
      <c r="Y7495">
        <v>0.5</v>
      </c>
      <c r="Z7495">
        <v>0.04</v>
      </c>
      <c r="AA7495">
        <v>5</v>
      </c>
      <c r="AB7495">
        <v>0.28000000000000003</v>
      </c>
      <c r="AC7495">
        <v>85</v>
      </c>
      <c r="AD7495">
        <v>0.5</v>
      </c>
      <c r="AE7495">
        <v>0.44</v>
      </c>
      <c r="AF7495">
        <v>15</v>
      </c>
      <c r="AG7495">
        <v>470</v>
      </c>
      <c r="AH7495">
        <v>1</v>
      </c>
      <c r="AI7495">
        <v>2</v>
      </c>
      <c r="AJ7495">
        <v>1</v>
      </c>
      <c r="AK7495">
        <v>108</v>
      </c>
      <c r="AL7495">
        <v>0.03</v>
      </c>
      <c r="AM7495">
        <v>5</v>
      </c>
      <c r="AN7495">
        <v>5</v>
      </c>
      <c r="AO7495">
        <v>25</v>
      </c>
      <c r="AP7495">
        <v>5</v>
      </c>
      <c r="AQ7495">
        <v>6</v>
      </c>
    </row>
    <row r="7496" spans="1:43" hidden="1" x14ac:dyDescent="0.25">
      <c r="A7496" t="s">
        <v>27026</v>
      </c>
      <c r="B7496" t="s">
        <v>27027</v>
      </c>
      <c r="C7496" s="1" t="str">
        <f t="shared" si="522"/>
        <v>21:0134</v>
      </c>
      <c r="D7496" s="1" t="str">
        <f t="shared" si="523"/>
        <v>21:0078</v>
      </c>
      <c r="E7496" t="s">
        <v>27028</v>
      </c>
      <c r="F7496" t="s">
        <v>27029</v>
      </c>
      <c r="H7496">
        <v>54.720408200000001</v>
      </c>
      <c r="I7496">
        <v>-62.068835999999997</v>
      </c>
      <c r="J7496" s="1" t="str">
        <f t="shared" si="520"/>
        <v>Till</v>
      </c>
      <c r="K7496" s="1" t="str">
        <f t="shared" si="521"/>
        <v>&lt;63 micron</v>
      </c>
      <c r="L7496">
        <v>0.1</v>
      </c>
      <c r="M7496">
        <v>4.3600000000000003</v>
      </c>
      <c r="N7496">
        <v>1</v>
      </c>
      <c r="O7496">
        <v>210</v>
      </c>
      <c r="P7496">
        <v>0.25</v>
      </c>
      <c r="Q7496">
        <v>2</v>
      </c>
      <c r="R7496">
        <v>0.63</v>
      </c>
      <c r="S7496">
        <v>0.25</v>
      </c>
      <c r="T7496">
        <v>17</v>
      </c>
      <c r="U7496">
        <v>51</v>
      </c>
      <c r="V7496">
        <v>35</v>
      </c>
      <c r="W7496">
        <v>2.86</v>
      </c>
      <c r="X7496">
        <v>5</v>
      </c>
      <c r="Y7496">
        <v>0.5</v>
      </c>
      <c r="Z7496">
        <v>0.09</v>
      </c>
      <c r="AA7496">
        <v>20</v>
      </c>
      <c r="AB7496">
        <v>0.78</v>
      </c>
      <c r="AC7496">
        <v>335</v>
      </c>
      <c r="AD7496">
        <v>1</v>
      </c>
      <c r="AE7496">
        <v>0.16</v>
      </c>
      <c r="AF7496">
        <v>41</v>
      </c>
      <c r="AG7496">
        <v>550</v>
      </c>
      <c r="AH7496">
        <v>6</v>
      </c>
      <c r="AI7496">
        <v>1</v>
      </c>
      <c r="AJ7496">
        <v>6</v>
      </c>
      <c r="AK7496">
        <v>62</v>
      </c>
      <c r="AL7496">
        <v>0.08</v>
      </c>
      <c r="AM7496">
        <v>5</v>
      </c>
      <c r="AN7496">
        <v>5</v>
      </c>
      <c r="AO7496">
        <v>60</v>
      </c>
      <c r="AP7496">
        <v>5</v>
      </c>
      <c r="AQ7496">
        <v>32</v>
      </c>
    </row>
    <row r="7497" spans="1:43" hidden="1" x14ac:dyDescent="0.25">
      <c r="A7497" t="s">
        <v>27030</v>
      </c>
      <c r="B7497" t="s">
        <v>27031</v>
      </c>
      <c r="C7497" s="1" t="str">
        <f t="shared" si="522"/>
        <v>21:0134</v>
      </c>
      <c r="D7497" s="1" t="str">
        <f t="shared" si="523"/>
        <v>21:0078</v>
      </c>
      <c r="E7497" t="s">
        <v>27032</v>
      </c>
      <c r="F7497" t="s">
        <v>27033</v>
      </c>
      <c r="H7497">
        <v>54.815107900000001</v>
      </c>
      <c r="I7497">
        <v>-62.054205899999999</v>
      </c>
      <c r="J7497" s="1" t="str">
        <f t="shared" si="520"/>
        <v>Till</v>
      </c>
      <c r="K7497" s="1" t="str">
        <f t="shared" si="521"/>
        <v>&lt;63 micron</v>
      </c>
      <c r="L7497">
        <v>0.1</v>
      </c>
      <c r="M7497">
        <v>4.79</v>
      </c>
      <c r="N7497">
        <v>1</v>
      </c>
      <c r="O7497">
        <v>240</v>
      </c>
      <c r="P7497">
        <v>0.25</v>
      </c>
      <c r="Q7497">
        <v>1</v>
      </c>
      <c r="R7497">
        <v>0.45</v>
      </c>
      <c r="S7497">
        <v>0.25</v>
      </c>
      <c r="T7497">
        <v>18</v>
      </c>
      <c r="U7497">
        <v>63</v>
      </c>
      <c r="V7497">
        <v>54</v>
      </c>
      <c r="W7497">
        <v>3.44</v>
      </c>
      <c r="X7497">
        <v>10</v>
      </c>
      <c r="Y7497">
        <v>0.5</v>
      </c>
      <c r="Z7497">
        <v>0.1</v>
      </c>
      <c r="AA7497">
        <v>20</v>
      </c>
      <c r="AB7497">
        <v>0.94</v>
      </c>
      <c r="AC7497">
        <v>275</v>
      </c>
      <c r="AD7497">
        <v>0.5</v>
      </c>
      <c r="AE7497">
        <v>0.13</v>
      </c>
      <c r="AF7497">
        <v>53</v>
      </c>
      <c r="AG7497">
        <v>360</v>
      </c>
      <c r="AH7497">
        <v>4</v>
      </c>
      <c r="AI7497">
        <v>1</v>
      </c>
      <c r="AJ7497">
        <v>7</v>
      </c>
      <c r="AK7497">
        <v>38</v>
      </c>
      <c r="AL7497">
        <v>0.12</v>
      </c>
      <c r="AM7497">
        <v>5</v>
      </c>
      <c r="AN7497">
        <v>5</v>
      </c>
      <c r="AO7497">
        <v>72</v>
      </c>
      <c r="AP7497">
        <v>10</v>
      </c>
      <c r="AQ7497">
        <v>38</v>
      </c>
    </row>
    <row r="7498" spans="1:43" hidden="1" x14ac:dyDescent="0.25">
      <c r="A7498" t="s">
        <v>27034</v>
      </c>
      <c r="B7498" t="s">
        <v>27035</v>
      </c>
      <c r="C7498" s="1" t="str">
        <f t="shared" si="522"/>
        <v>21:0134</v>
      </c>
      <c r="D7498" s="1" t="str">
        <f t="shared" si="523"/>
        <v>21:0078</v>
      </c>
      <c r="E7498" t="s">
        <v>27036</v>
      </c>
      <c r="F7498" t="s">
        <v>27037</v>
      </c>
      <c r="H7498">
        <v>54.356760999999999</v>
      </c>
      <c r="I7498">
        <v>-61.395739200000001</v>
      </c>
      <c r="J7498" s="1" t="str">
        <f t="shared" si="520"/>
        <v>Till</v>
      </c>
      <c r="K7498" s="1" t="str">
        <f t="shared" si="521"/>
        <v>&lt;63 micron</v>
      </c>
      <c r="L7498">
        <v>0.1</v>
      </c>
      <c r="M7498">
        <v>1.92</v>
      </c>
      <c r="N7498">
        <v>1</v>
      </c>
      <c r="O7498">
        <v>80</v>
      </c>
      <c r="P7498">
        <v>0.25</v>
      </c>
      <c r="Q7498">
        <v>1</v>
      </c>
      <c r="R7498">
        <v>0.55000000000000004</v>
      </c>
      <c r="S7498">
        <v>0.25</v>
      </c>
      <c r="T7498">
        <v>8</v>
      </c>
      <c r="U7498">
        <v>31</v>
      </c>
      <c r="V7498">
        <v>35</v>
      </c>
      <c r="W7498">
        <v>2.88</v>
      </c>
      <c r="X7498">
        <v>5</v>
      </c>
      <c r="Y7498">
        <v>0.5</v>
      </c>
      <c r="Z7498">
        <v>0.06</v>
      </c>
      <c r="AA7498">
        <v>20</v>
      </c>
      <c r="AB7498">
        <v>0.59</v>
      </c>
      <c r="AC7498">
        <v>280</v>
      </c>
      <c r="AD7498">
        <v>0.5</v>
      </c>
      <c r="AE7498">
        <v>0.02</v>
      </c>
      <c r="AF7498">
        <v>19</v>
      </c>
      <c r="AG7498">
        <v>670</v>
      </c>
      <c r="AH7498">
        <v>6</v>
      </c>
      <c r="AI7498">
        <v>1</v>
      </c>
      <c r="AJ7498">
        <v>4</v>
      </c>
      <c r="AK7498">
        <v>27</v>
      </c>
      <c r="AL7498">
        <v>0.18</v>
      </c>
      <c r="AM7498">
        <v>5</v>
      </c>
      <c r="AN7498">
        <v>5</v>
      </c>
      <c r="AO7498">
        <v>51</v>
      </c>
      <c r="AP7498">
        <v>5</v>
      </c>
      <c r="AQ7498">
        <v>22</v>
      </c>
    </row>
    <row r="7499" spans="1:43" hidden="1" x14ac:dyDescent="0.25">
      <c r="A7499" t="s">
        <v>27038</v>
      </c>
      <c r="B7499" t="s">
        <v>27039</v>
      </c>
      <c r="C7499" s="1" t="str">
        <f t="shared" si="522"/>
        <v>21:0134</v>
      </c>
      <c r="D7499" s="1" t="str">
        <f t="shared" si="523"/>
        <v>21:0078</v>
      </c>
      <c r="E7499" t="s">
        <v>27040</v>
      </c>
      <c r="F7499" t="s">
        <v>27041</v>
      </c>
      <c r="H7499">
        <v>54.041467300000001</v>
      </c>
      <c r="I7499">
        <v>-62.623944000000002</v>
      </c>
      <c r="J7499" s="1" t="str">
        <f t="shared" si="520"/>
        <v>Till</v>
      </c>
      <c r="K7499" s="1" t="str">
        <f t="shared" si="521"/>
        <v>&lt;63 micron</v>
      </c>
      <c r="L7499">
        <v>0.2</v>
      </c>
      <c r="M7499">
        <v>0.92</v>
      </c>
      <c r="N7499">
        <v>2</v>
      </c>
      <c r="O7499">
        <v>60</v>
      </c>
      <c r="P7499">
        <v>1</v>
      </c>
      <c r="Q7499">
        <v>1</v>
      </c>
      <c r="R7499">
        <v>0.38</v>
      </c>
      <c r="S7499">
        <v>0.25</v>
      </c>
      <c r="T7499">
        <v>3</v>
      </c>
      <c r="U7499">
        <v>21</v>
      </c>
      <c r="V7499">
        <v>15</v>
      </c>
      <c r="W7499">
        <v>1.91</v>
      </c>
      <c r="X7499">
        <v>10</v>
      </c>
      <c r="Y7499">
        <v>0.5</v>
      </c>
      <c r="Z7499">
        <v>7.0000000000000007E-2</v>
      </c>
      <c r="AA7499">
        <v>50</v>
      </c>
      <c r="AB7499">
        <v>0.25</v>
      </c>
      <c r="AC7499">
        <v>190</v>
      </c>
      <c r="AD7499">
        <v>0.5</v>
      </c>
      <c r="AE7499">
        <v>0.01</v>
      </c>
      <c r="AF7499">
        <v>8</v>
      </c>
      <c r="AG7499">
        <v>540</v>
      </c>
      <c r="AH7499">
        <v>22</v>
      </c>
      <c r="AI7499">
        <v>1</v>
      </c>
      <c r="AJ7499">
        <v>3</v>
      </c>
      <c r="AK7499">
        <v>31</v>
      </c>
      <c r="AL7499">
        <v>0.13</v>
      </c>
      <c r="AM7499">
        <v>5</v>
      </c>
      <c r="AN7499">
        <v>5</v>
      </c>
      <c r="AO7499">
        <v>36</v>
      </c>
      <c r="AP7499">
        <v>5</v>
      </c>
      <c r="AQ7499">
        <v>20</v>
      </c>
    </row>
    <row r="7500" spans="1:43" hidden="1" x14ac:dyDescent="0.25">
      <c r="A7500" t="s">
        <v>27042</v>
      </c>
      <c r="B7500" t="s">
        <v>27043</v>
      </c>
      <c r="C7500" s="1" t="str">
        <f t="shared" si="522"/>
        <v>21:0134</v>
      </c>
      <c r="D7500" s="1" t="str">
        <f t="shared" si="523"/>
        <v>21:0078</v>
      </c>
      <c r="E7500" t="s">
        <v>27044</v>
      </c>
      <c r="F7500" t="s">
        <v>27045</v>
      </c>
      <c r="H7500">
        <v>54.366799399999998</v>
      </c>
      <c r="I7500">
        <v>-62.5513257</v>
      </c>
      <c r="J7500" s="1" t="str">
        <f t="shared" si="520"/>
        <v>Till</v>
      </c>
      <c r="K7500" s="1" t="str">
        <f t="shared" si="521"/>
        <v>&lt;63 micron</v>
      </c>
      <c r="L7500">
        <v>0.1</v>
      </c>
      <c r="M7500">
        <v>1.75</v>
      </c>
      <c r="N7500">
        <v>1</v>
      </c>
      <c r="O7500">
        <v>140</v>
      </c>
      <c r="P7500">
        <v>0.25</v>
      </c>
      <c r="Q7500">
        <v>1</v>
      </c>
      <c r="R7500">
        <v>0.47</v>
      </c>
      <c r="S7500">
        <v>0.25</v>
      </c>
      <c r="T7500">
        <v>8</v>
      </c>
      <c r="U7500">
        <v>30</v>
      </c>
      <c r="V7500">
        <v>28</v>
      </c>
      <c r="W7500">
        <v>2.33</v>
      </c>
      <c r="X7500">
        <v>5</v>
      </c>
      <c r="Y7500">
        <v>0.5</v>
      </c>
      <c r="Z7500">
        <v>0.2</v>
      </c>
      <c r="AA7500">
        <v>20</v>
      </c>
      <c r="AB7500">
        <v>0.6</v>
      </c>
      <c r="AC7500">
        <v>295</v>
      </c>
      <c r="AD7500">
        <v>0.5</v>
      </c>
      <c r="AE7500">
        <v>0.03</v>
      </c>
      <c r="AF7500">
        <v>19</v>
      </c>
      <c r="AG7500">
        <v>760</v>
      </c>
      <c r="AH7500">
        <v>10</v>
      </c>
      <c r="AI7500">
        <v>1</v>
      </c>
      <c r="AJ7500">
        <v>4</v>
      </c>
      <c r="AK7500">
        <v>26</v>
      </c>
      <c r="AL7500">
        <v>0.12</v>
      </c>
      <c r="AM7500">
        <v>5</v>
      </c>
      <c r="AN7500">
        <v>5</v>
      </c>
      <c r="AO7500">
        <v>44</v>
      </c>
      <c r="AP7500">
        <v>5</v>
      </c>
      <c r="AQ7500">
        <v>32</v>
      </c>
    </row>
    <row r="7501" spans="1:43" hidden="1" x14ac:dyDescent="0.25">
      <c r="A7501" t="s">
        <v>27046</v>
      </c>
      <c r="B7501" t="s">
        <v>27047</v>
      </c>
      <c r="C7501" s="1" t="str">
        <f t="shared" si="522"/>
        <v>21:0134</v>
      </c>
      <c r="D7501" s="1" t="str">
        <f t="shared" si="523"/>
        <v>21:0078</v>
      </c>
      <c r="E7501" t="s">
        <v>27048</v>
      </c>
      <c r="F7501" t="s">
        <v>27049</v>
      </c>
      <c r="H7501">
        <v>54.302306600000001</v>
      </c>
      <c r="I7501">
        <v>-61.794760199999999</v>
      </c>
      <c r="J7501" s="1" t="str">
        <f t="shared" si="520"/>
        <v>Till</v>
      </c>
      <c r="K7501" s="1" t="str">
        <f t="shared" si="521"/>
        <v>&lt;63 micron</v>
      </c>
      <c r="L7501">
        <v>0.1</v>
      </c>
      <c r="M7501">
        <v>1.48</v>
      </c>
      <c r="N7501">
        <v>1</v>
      </c>
      <c r="O7501">
        <v>40</v>
      </c>
      <c r="P7501">
        <v>0.5</v>
      </c>
      <c r="Q7501">
        <v>1</v>
      </c>
      <c r="R7501">
        <v>0.45</v>
      </c>
      <c r="S7501">
        <v>0.25</v>
      </c>
      <c r="T7501">
        <v>4</v>
      </c>
      <c r="U7501">
        <v>22</v>
      </c>
      <c r="V7501">
        <v>0.5</v>
      </c>
      <c r="W7501">
        <v>2.92</v>
      </c>
      <c r="X7501">
        <v>5</v>
      </c>
      <c r="Y7501">
        <v>2</v>
      </c>
      <c r="Z7501">
        <v>0.06</v>
      </c>
      <c r="AA7501">
        <v>30</v>
      </c>
      <c r="AB7501">
        <v>0.37</v>
      </c>
      <c r="AC7501">
        <v>200</v>
      </c>
      <c r="AD7501">
        <v>0.5</v>
      </c>
      <c r="AE7501">
        <v>0.01</v>
      </c>
      <c r="AF7501">
        <v>10</v>
      </c>
      <c r="AG7501">
        <v>840</v>
      </c>
      <c r="AH7501">
        <v>6</v>
      </c>
      <c r="AI7501">
        <v>1</v>
      </c>
      <c r="AJ7501">
        <v>2</v>
      </c>
      <c r="AK7501">
        <v>27</v>
      </c>
      <c r="AL7501">
        <v>0.14000000000000001</v>
      </c>
      <c r="AM7501">
        <v>5</v>
      </c>
      <c r="AN7501">
        <v>5</v>
      </c>
      <c r="AO7501">
        <v>42</v>
      </c>
      <c r="AP7501">
        <v>5</v>
      </c>
      <c r="AQ7501">
        <v>28</v>
      </c>
    </row>
    <row r="7502" spans="1:43" hidden="1" x14ac:dyDescent="0.25">
      <c r="A7502" t="s">
        <v>27050</v>
      </c>
      <c r="B7502" t="s">
        <v>27051</v>
      </c>
      <c r="C7502" s="1" t="str">
        <f t="shared" si="522"/>
        <v>21:0134</v>
      </c>
      <c r="D7502" s="1" t="str">
        <f t="shared" si="523"/>
        <v>21:0078</v>
      </c>
      <c r="E7502" t="s">
        <v>27052</v>
      </c>
      <c r="F7502" t="s">
        <v>27053</v>
      </c>
      <c r="H7502">
        <v>53.784925600000001</v>
      </c>
      <c r="I7502">
        <v>-65.719265100000001</v>
      </c>
      <c r="J7502" s="1" t="str">
        <f t="shared" si="520"/>
        <v>Till</v>
      </c>
      <c r="K7502" s="1" t="str">
        <f t="shared" si="521"/>
        <v>&lt;63 micron</v>
      </c>
      <c r="L7502">
        <v>0.1</v>
      </c>
      <c r="M7502">
        <v>0.61</v>
      </c>
      <c r="N7502">
        <v>2</v>
      </c>
      <c r="O7502">
        <v>60</v>
      </c>
      <c r="P7502">
        <v>0.25</v>
      </c>
      <c r="Q7502">
        <v>1</v>
      </c>
      <c r="R7502">
        <v>0.17</v>
      </c>
      <c r="S7502">
        <v>0.25</v>
      </c>
      <c r="T7502">
        <v>6</v>
      </c>
      <c r="U7502">
        <v>28</v>
      </c>
      <c r="V7502">
        <v>14</v>
      </c>
      <c r="W7502">
        <v>2.29</v>
      </c>
      <c r="X7502">
        <v>5</v>
      </c>
      <c r="Y7502">
        <v>0.5</v>
      </c>
      <c r="Z7502">
        <v>7.0000000000000007E-2</v>
      </c>
      <c r="AA7502">
        <v>20</v>
      </c>
      <c r="AB7502">
        <v>0.28000000000000003</v>
      </c>
      <c r="AC7502">
        <v>285</v>
      </c>
      <c r="AD7502">
        <v>0.5</v>
      </c>
      <c r="AE7502">
        <v>0.01</v>
      </c>
      <c r="AF7502">
        <v>12</v>
      </c>
      <c r="AG7502">
        <v>590</v>
      </c>
      <c r="AH7502">
        <v>4</v>
      </c>
      <c r="AI7502">
        <v>1</v>
      </c>
      <c r="AJ7502">
        <v>2</v>
      </c>
      <c r="AK7502">
        <v>6</v>
      </c>
      <c r="AL7502">
        <v>0.03</v>
      </c>
      <c r="AM7502">
        <v>5</v>
      </c>
      <c r="AN7502">
        <v>5</v>
      </c>
      <c r="AO7502">
        <v>23</v>
      </c>
      <c r="AP7502">
        <v>5</v>
      </c>
      <c r="AQ7502">
        <v>22</v>
      </c>
    </row>
    <row r="7503" spans="1:43" hidden="1" x14ac:dyDescent="0.25">
      <c r="A7503" t="s">
        <v>27054</v>
      </c>
      <c r="B7503" t="s">
        <v>27055</v>
      </c>
      <c r="C7503" s="1" t="str">
        <f t="shared" si="522"/>
        <v>21:0134</v>
      </c>
      <c r="D7503" s="1" t="str">
        <f t="shared" si="523"/>
        <v>21:0078</v>
      </c>
      <c r="E7503" t="s">
        <v>27056</v>
      </c>
      <c r="F7503" t="s">
        <v>27057</v>
      </c>
      <c r="H7503">
        <v>54.348858100000001</v>
      </c>
      <c r="I7503">
        <v>-61.7541625</v>
      </c>
      <c r="J7503" s="1" t="str">
        <f t="shared" si="520"/>
        <v>Till</v>
      </c>
      <c r="K7503" s="1" t="str">
        <f t="shared" si="521"/>
        <v>&lt;63 micron</v>
      </c>
      <c r="L7503">
        <v>0.1</v>
      </c>
      <c r="M7503">
        <v>1.7</v>
      </c>
      <c r="N7503">
        <v>1</v>
      </c>
      <c r="O7503">
        <v>140</v>
      </c>
      <c r="P7503">
        <v>1</v>
      </c>
      <c r="Q7503">
        <v>1</v>
      </c>
      <c r="R7503">
        <v>0.36</v>
      </c>
      <c r="S7503">
        <v>0.25</v>
      </c>
      <c r="T7503">
        <v>9</v>
      </c>
      <c r="U7503">
        <v>25</v>
      </c>
      <c r="V7503">
        <v>19</v>
      </c>
      <c r="W7503">
        <v>3.17</v>
      </c>
      <c r="X7503">
        <v>5</v>
      </c>
      <c r="Y7503">
        <v>0.5</v>
      </c>
      <c r="Z7503">
        <v>0.19</v>
      </c>
      <c r="AA7503">
        <v>40</v>
      </c>
      <c r="AB7503">
        <v>0.62</v>
      </c>
      <c r="AC7503">
        <v>380</v>
      </c>
      <c r="AD7503">
        <v>0.5</v>
      </c>
      <c r="AE7503">
        <v>0.02</v>
      </c>
      <c r="AF7503">
        <v>20</v>
      </c>
      <c r="AG7503">
        <v>710</v>
      </c>
      <c r="AH7503">
        <v>18</v>
      </c>
      <c r="AI7503">
        <v>2</v>
      </c>
      <c r="AJ7503">
        <v>3</v>
      </c>
      <c r="AK7503">
        <v>21</v>
      </c>
      <c r="AL7503">
        <v>0.12</v>
      </c>
      <c r="AM7503">
        <v>5</v>
      </c>
      <c r="AN7503">
        <v>5</v>
      </c>
      <c r="AO7503">
        <v>40</v>
      </c>
      <c r="AP7503">
        <v>5</v>
      </c>
      <c r="AQ7503">
        <v>56</v>
      </c>
    </row>
    <row r="7504" spans="1:43" hidden="1" x14ac:dyDescent="0.25">
      <c r="A7504" t="s">
        <v>27058</v>
      </c>
      <c r="B7504" t="s">
        <v>27059</v>
      </c>
      <c r="C7504" s="1" t="str">
        <f t="shared" si="522"/>
        <v>21:0134</v>
      </c>
      <c r="D7504" s="1" t="str">
        <f t="shared" si="523"/>
        <v>21:0078</v>
      </c>
      <c r="E7504" t="s">
        <v>27060</v>
      </c>
      <c r="F7504" t="s">
        <v>27061</v>
      </c>
      <c r="H7504">
        <v>55.026917099999999</v>
      </c>
      <c r="I7504">
        <v>-61.816511800000001</v>
      </c>
      <c r="J7504" s="1" t="str">
        <f t="shared" si="520"/>
        <v>Till</v>
      </c>
      <c r="K7504" s="1" t="str">
        <f t="shared" si="521"/>
        <v>&lt;63 micron</v>
      </c>
      <c r="L7504">
        <v>0.1</v>
      </c>
      <c r="M7504">
        <v>5.64</v>
      </c>
      <c r="N7504">
        <v>2</v>
      </c>
      <c r="O7504">
        <v>100</v>
      </c>
      <c r="P7504">
        <v>0.25</v>
      </c>
      <c r="Q7504">
        <v>1</v>
      </c>
      <c r="R7504">
        <v>1.1200000000000001</v>
      </c>
      <c r="S7504">
        <v>0.25</v>
      </c>
      <c r="T7504">
        <v>14</v>
      </c>
      <c r="U7504">
        <v>39</v>
      </c>
      <c r="V7504">
        <v>46</v>
      </c>
      <c r="W7504">
        <v>2.5499999999999998</v>
      </c>
      <c r="X7504">
        <v>5</v>
      </c>
      <c r="Y7504">
        <v>0.5</v>
      </c>
      <c r="Z7504">
        <v>0.06</v>
      </c>
      <c r="AA7504">
        <v>5</v>
      </c>
      <c r="AB7504">
        <v>0.85</v>
      </c>
      <c r="AC7504">
        <v>270</v>
      </c>
      <c r="AD7504">
        <v>0.5</v>
      </c>
      <c r="AE7504">
        <v>0.26</v>
      </c>
      <c r="AF7504">
        <v>58</v>
      </c>
      <c r="AG7504">
        <v>150</v>
      </c>
      <c r="AH7504">
        <v>1</v>
      </c>
      <c r="AI7504">
        <v>1</v>
      </c>
      <c r="AJ7504">
        <v>4</v>
      </c>
      <c r="AK7504">
        <v>170</v>
      </c>
      <c r="AL7504">
        <v>0.04</v>
      </c>
      <c r="AM7504">
        <v>5</v>
      </c>
      <c r="AN7504">
        <v>5</v>
      </c>
      <c r="AO7504">
        <v>33</v>
      </c>
      <c r="AP7504">
        <v>5</v>
      </c>
      <c r="AQ7504">
        <v>30</v>
      </c>
    </row>
    <row r="7505" spans="1:43" hidden="1" x14ac:dyDescent="0.25">
      <c r="A7505" t="s">
        <v>27062</v>
      </c>
      <c r="B7505" t="s">
        <v>27063</v>
      </c>
      <c r="C7505" s="1" t="str">
        <f t="shared" si="522"/>
        <v>21:0134</v>
      </c>
      <c r="D7505" s="1" t="str">
        <f t="shared" si="523"/>
        <v>21:0078</v>
      </c>
      <c r="E7505" t="s">
        <v>27064</v>
      </c>
      <c r="F7505" t="s">
        <v>27065</v>
      </c>
      <c r="H7505">
        <v>54.804634700000001</v>
      </c>
      <c r="I7505">
        <v>-61.486175199999998</v>
      </c>
      <c r="J7505" s="1" t="str">
        <f t="shared" si="520"/>
        <v>Till</v>
      </c>
      <c r="K7505" s="1" t="str">
        <f t="shared" si="521"/>
        <v>&lt;63 micron</v>
      </c>
      <c r="L7505">
        <v>0.1</v>
      </c>
      <c r="M7505">
        <v>3.87</v>
      </c>
      <c r="N7505">
        <v>2</v>
      </c>
      <c r="O7505">
        <v>60</v>
      </c>
      <c r="P7505">
        <v>0.25</v>
      </c>
      <c r="Q7505">
        <v>1</v>
      </c>
      <c r="R7505">
        <v>1.48</v>
      </c>
      <c r="S7505">
        <v>0.25</v>
      </c>
      <c r="T7505">
        <v>7</v>
      </c>
      <c r="U7505">
        <v>16</v>
      </c>
      <c r="V7505">
        <v>14</v>
      </c>
      <c r="W7505">
        <v>1.41</v>
      </c>
      <c r="X7505">
        <v>5</v>
      </c>
      <c r="Y7505">
        <v>0.5</v>
      </c>
      <c r="Z7505">
        <v>0.04</v>
      </c>
      <c r="AA7505">
        <v>5</v>
      </c>
      <c r="AB7505">
        <v>0.4</v>
      </c>
      <c r="AC7505">
        <v>130</v>
      </c>
      <c r="AD7505">
        <v>0.5</v>
      </c>
      <c r="AE7505">
        <v>0.4</v>
      </c>
      <c r="AF7505">
        <v>22</v>
      </c>
      <c r="AG7505">
        <v>400</v>
      </c>
      <c r="AH7505">
        <v>1</v>
      </c>
      <c r="AI7505">
        <v>1</v>
      </c>
      <c r="AJ7505">
        <v>1</v>
      </c>
      <c r="AK7505">
        <v>105</v>
      </c>
      <c r="AL7505">
        <v>0.04</v>
      </c>
      <c r="AM7505">
        <v>5</v>
      </c>
      <c r="AN7505">
        <v>5</v>
      </c>
      <c r="AO7505">
        <v>30</v>
      </c>
      <c r="AP7505">
        <v>5</v>
      </c>
      <c r="AQ7505">
        <v>18</v>
      </c>
    </row>
    <row r="7506" spans="1:43" hidden="1" x14ac:dyDescent="0.25">
      <c r="A7506" t="s">
        <v>27066</v>
      </c>
      <c r="B7506" t="s">
        <v>27067</v>
      </c>
      <c r="C7506" s="1" t="str">
        <f t="shared" si="522"/>
        <v>21:0134</v>
      </c>
      <c r="D7506" s="1" t="str">
        <f t="shared" si="523"/>
        <v>21:0078</v>
      </c>
      <c r="E7506" t="s">
        <v>27068</v>
      </c>
      <c r="F7506" t="s">
        <v>27069</v>
      </c>
      <c r="H7506">
        <v>54.763738500000002</v>
      </c>
      <c r="I7506">
        <v>-61.102606100000003</v>
      </c>
      <c r="J7506" s="1" t="str">
        <f t="shared" si="520"/>
        <v>Till</v>
      </c>
      <c r="K7506" s="1" t="str">
        <f t="shared" si="521"/>
        <v>&lt;63 micron</v>
      </c>
      <c r="L7506">
        <v>0.1</v>
      </c>
      <c r="M7506">
        <v>1.89</v>
      </c>
      <c r="N7506">
        <v>1</v>
      </c>
      <c r="O7506">
        <v>70</v>
      </c>
      <c r="P7506">
        <v>0.25</v>
      </c>
      <c r="Q7506">
        <v>1</v>
      </c>
      <c r="R7506">
        <v>0.44</v>
      </c>
      <c r="S7506">
        <v>0.25</v>
      </c>
      <c r="T7506">
        <v>10</v>
      </c>
      <c r="U7506">
        <v>44</v>
      </c>
      <c r="V7506">
        <v>13</v>
      </c>
      <c r="W7506">
        <v>2.46</v>
      </c>
      <c r="X7506">
        <v>5</v>
      </c>
      <c r="Y7506">
        <v>0.5</v>
      </c>
      <c r="Z7506">
        <v>0.11</v>
      </c>
      <c r="AA7506">
        <v>10</v>
      </c>
      <c r="AB7506">
        <v>0.64</v>
      </c>
      <c r="AC7506">
        <v>275</v>
      </c>
      <c r="AD7506">
        <v>0.5</v>
      </c>
      <c r="AE7506">
        <v>0.03</v>
      </c>
      <c r="AF7506">
        <v>23</v>
      </c>
      <c r="AG7506">
        <v>850</v>
      </c>
      <c r="AH7506">
        <v>6</v>
      </c>
      <c r="AI7506">
        <v>1</v>
      </c>
      <c r="AJ7506">
        <v>3</v>
      </c>
      <c r="AK7506">
        <v>34</v>
      </c>
      <c r="AL7506">
        <v>0.13</v>
      </c>
      <c r="AM7506">
        <v>5</v>
      </c>
      <c r="AN7506">
        <v>5</v>
      </c>
      <c r="AO7506">
        <v>55</v>
      </c>
      <c r="AP7506">
        <v>5</v>
      </c>
      <c r="AQ7506">
        <v>38</v>
      </c>
    </row>
    <row r="7507" spans="1:43" hidden="1" x14ac:dyDescent="0.25">
      <c r="A7507" t="s">
        <v>27070</v>
      </c>
      <c r="B7507" t="s">
        <v>27071</v>
      </c>
      <c r="C7507" s="1" t="str">
        <f t="shared" si="522"/>
        <v>21:0134</v>
      </c>
      <c r="D7507" s="1" t="str">
        <f t="shared" si="523"/>
        <v>21:0078</v>
      </c>
      <c r="E7507" t="s">
        <v>27072</v>
      </c>
      <c r="F7507" t="s">
        <v>27073</v>
      </c>
      <c r="H7507">
        <v>54.311665499999997</v>
      </c>
      <c r="I7507">
        <v>-61.880189199999997</v>
      </c>
      <c r="J7507" s="1" t="str">
        <f t="shared" si="520"/>
        <v>Till</v>
      </c>
      <c r="K7507" s="1" t="str">
        <f t="shared" si="521"/>
        <v>&lt;63 micron</v>
      </c>
      <c r="L7507">
        <v>0.1</v>
      </c>
      <c r="M7507">
        <v>1.54</v>
      </c>
      <c r="N7507">
        <v>1</v>
      </c>
      <c r="O7507">
        <v>50</v>
      </c>
      <c r="P7507">
        <v>0.5</v>
      </c>
      <c r="Q7507">
        <v>1</v>
      </c>
      <c r="R7507">
        <v>0.31</v>
      </c>
      <c r="S7507">
        <v>0.25</v>
      </c>
      <c r="T7507">
        <v>7</v>
      </c>
      <c r="U7507">
        <v>23</v>
      </c>
      <c r="V7507">
        <v>21</v>
      </c>
      <c r="W7507">
        <v>2.72</v>
      </c>
      <c r="X7507">
        <v>10</v>
      </c>
      <c r="Y7507">
        <v>0.5</v>
      </c>
      <c r="Z7507">
        <v>0.06</v>
      </c>
      <c r="AA7507">
        <v>30</v>
      </c>
      <c r="AB7507">
        <v>0.4</v>
      </c>
      <c r="AC7507">
        <v>170</v>
      </c>
      <c r="AD7507">
        <v>0.5</v>
      </c>
      <c r="AE7507">
        <v>0.02</v>
      </c>
      <c r="AF7507">
        <v>13</v>
      </c>
      <c r="AG7507">
        <v>540</v>
      </c>
      <c r="AH7507">
        <v>12</v>
      </c>
      <c r="AI7507">
        <v>2</v>
      </c>
      <c r="AJ7507">
        <v>3</v>
      </c>
      <c r="AK7507">
        <v>18</v>
      </c>
      <c r="AL7507">
        <v>0.12</v>
      </c>
      <c r="AM7507">
        <v>5</v>
      </c>
      <c r="AN7507">
        <v>5</v>
      </c>
      <c r="AO7507">
        <v>32</v>
      </c>
      <c r="AP7507">
        <v>5</v>
      </c>
      <c r="AQ7507">
        <v>38</v>
      </c>
    </row>
    <row r="7508" spans="1:43" hidden="1" x14ac:dyDescent="0.25">
      <c r="A7508" t="s">
        <v>27074</v>
      </c>
      <c r="B7508" t="s">
        <v>27075</v>
      </c>
      <c r="C7508" s="1" t="str">
        <f t="shared" si="522"/>
        <v>21:0134</v>
      </c>
      <c r="D7508" s="1" t="str">
        <f t="shared" si="523"/>
        <v>21:0078</v>
      </c>
      <c r="E7508" t="s">
        <v>27076</v>
      </c>
      <c r="F7508" t="s">
        <v>27077</v>
      </c>
      <c r="H7508">
        <v>54.392133899999997</v>
      </c>
      <c r="I7508">
        <v>-61.437101499999997</v>
      </c>
      <c r="J7508" s="1" t="str">
        <f t="shared" si="520"/>
        <v>Till</v>
      </c>
      <c r="K7508" s="1" t="str">
        <f t="shared" si="521"/>
        <v>&lt;63 micron</v>
      </c>
      <c r="L7508">
        <v>0.1</v>
      </c>
      <c r="M7508">
        <v>1.23</v>
      </c>
      <c r="N7508">
        <v>1</v>
      </c>
      <c r="O7508">
        <v>70</v>
      </c>
      <c r="P7508">
        <v>0.25</v>
      </c>
      <c r="Q7508">
        <v>1</v>
      </c>
      <c r="R7508">
        <v>0.6</v>
      </c>
      <c r="S7508">
        <v>0.25</v>
      </c>
      <c r="T7508">
        <v>7</v>
      </c>
      <c r="U7508">
        <v>23</v>
      </c>
      <c r="V7508">
        <v>22</v>
      </c>
      <c r="W7508">
        <v>2.23</v>
      </c>
      <c r="X7508">
        <v>5</v>
      </c>
      <c r="Y7508">
        <v>0.5</v>
      </c>
      <c r="Z7508">
        <v>0.04</v>
      </c>
      <c r="AA7508">
        <v>10</v>
      </c>
      <c r="AB7508">
        <v>0.46</v>
      </c>
      <c r="AC7508">
        <v>215</v>
      </c>
      <c r="AD7508">
        <v>0.5</v>
      </c>
      <c r="AE7508">
        <v>0.03</v>
      </c>
      <c r="AF7508">
        <v>19</v>
      </c>
      <c r="AG7508">
        <v>880</v>
      </c>
      <c r="AH7508">
        <v>4</v>
      </c>
      <c r="AI7508">
        <v>1</v>
      </c>
      <c r="AJ7508">
        <v>2</v>
      </c>
      <c r="AK7508">
        <v>38</v>
      </c>
      <c r="AL7508">
        <v>0.11</v>
      </c>
      <c r="AM7508">
        <v>5</v>
      </c>
      <c r="AN7508">
        <v>5</v>
      </c>
      <c r="AO7508">
        <v>42</v>
      </c>
      <c r="AP7508">
        <v>5</v>
      </c>
      <c r="AQ7508">
        <v>24</v>
      </c>
    </row>
    <row r="7509" spans="1:43" hidden="1" x14ac:dyDescent="0.25">
      <c r="A7509" t="s">
        <v>27078</v>
      </c>
      <c r="B7509" t="s">
        <v>27079</v>
      </c>
      <c r="C7509" s="1" t="str">
        <f t="shared" si="522"/>
        <v>21:0134</v>
      </c>
      <c r="D7509" s="1" t="str">
        <f t="shared" si="523"/>
        <v>21:0078</v>
      </c>
      <c r="E7509" t="s">
        <v>27080</v>
      </c>
      <c r="F7509" t="s">
        <v>27081</v>
      </c>
      <c r="H7509">
        <v>54.9031223</v>
      </c>
      <c r="I7509">
        <v>-60.609761499999998</v>
      </c>
      <c r="J7509" s="1" t="str">
        <f t="shared" ref="J7509:J7572" si="524">HYPERLINK("http://geochem.nrcan.gc.ca/cdogs/content/kwd/kwd020044_e.htm", "Till")</f>
        <v>Till</v>
      </c>
      <c r="K7509" s="1" t="str">
        <f t="shared" si="521"/>
        <v>&lt;63 micron</v>
      </c>
      <c r="L7509">
        <v>0.1</v>
      </c>
      <c r="M7509">
        <v>1.69</v>
      </c>
      <c r="N7509">
        <v>2</v>
      </c>
      <c r="O7509">
        <v>30</v>
      </c>
      <c r="P7509">
        <v>0.25</v>
      </c>
      <c r="Q7509">
        <v>1</v>
      </c>
      <c r="R7509">
        <v>0.28999999999999998</v>
      </c>
      <c r="S7509">
        <v>0.25</v>
      </c>
      <c r="T7509">
        <v>7</v>
      </c>
      <c r="U7509">
        <v>35</v>
      </c>
      <c r="V7509">
        <v>10</v>
      </c>
      <c r="W7509">
        <v>2.4700000000000002</v>
      </c>
      <c r="X7509">
        <v>5</v>
      </c>
      <c r="Y7509">
        <v>0.5</v>
      </c>
      <c r="Z7509">
        <v>0.03</v>
      </c>
      <c r="AA7509">
        <v>10</v>
      </c>
      <c r="AB7509">
        <v>0.56000000000000005</v>
      </c>
      <c r="AC7509">
        <v>190</v>
      </c>
      <c r="AD7509">
        <v>0.5</v>
      </c>
      <c r="AE7509">
        <v>0.01</v>
      </c>
      <c r="AF7509">
        <v>22</v>
      </c>
      <c r="AG7509">
        <v>290</v>
      </c>
      <c r="AH7509">
        <v>6</v>
      </c>
      <c r="AI7509">
        <v>1</v>
      </c>
      <c r="AJ7509">
        <v>2</v>
      </c>
      <c r="AK7509">
        <v>29</v>
      </c>
      <c r="AL7509">
        <v>0.13</v>
      </c>
      <c r="AM7509">
        <v>5</v>
      </c>
      <c r="AN7509">
        <v>5</v>
      </c>
      <c r="AO7509">
        <v>48</v>
      </c>
      <c r="AP7509">
        <v>5</v>
      </c>
      <c r="AQ7509">
        <v>26</v>
      </c>
    </row>
    <row r="7510" spans="1:43" hidden="1" x14ac:dyDescent="0.25">
      <c r="A7510" t="s">
        <v>27082</v>
      </c>
      <c r="B7510" t="s">
        <v>27083</v>
      </c>
      <c r="C7510" s="1" t="str">
        <f t="shared" si="522"/>
        <v>21:0134</v>
      </c>
      <c r="D7510" s="1" t="str">
        <f t="shared" si="523"/>
        <v>21:0078</v>
      </c>
      <c r="E7510" t="s">
        <v>27084</v>
      </c>
      <c r="F7510" t="s">
        <v>27085</v>
      </c>
      <c r="H7510">
        <v>54.868780000000001</v>
      </c>
      <c r="I7510">
        <v>-60.765318100000002</v>
      </c>
      <c r="J7510" s="1" t="str">
        <f t="shared" si="524"/>
        <v>Till</v>
      </c>
      <c r="K7510" s="1" t="str">
        <f t="shared" si="521"/>
        <v>&lt;63 micron</v>
      </c>
      <c r="L7510">
        <v>0.1</v>
      </c>
      <c r="M7510">
        <v>2.4</v>
      </c>
      <c r="N7510">
        <v>1</v>
      </c>
      <c r="O7510">
        <v>40</v>
      </c>
      <c r="P7510">
        <v>0.25</v>
      </c>
      <c r="Q7510">
        <v>1</v>
      </c>
      <c r="R7510">
        <v>0.35</v>
      </c>
      <c r="S7510">
        <v>0.25</v>
      </c>
      <c r="T7510">
        <v>8</v>
      </c>
      <c r="U7510">
        <v>39</v>
      </c>
      <c r="V7510">
        <v>10</v>
      </c>
      <c r="W7510">
        <v>3.05</v>
      </c>
      <c r="X7510">
        <v>5</v>
      </c>
      <c r="Y7510">
        <v>1</v>
      </c>
      <c r="Z7510">
        <v>0.08</v>
      </c>
      <c r="AA7510">
        <v>10</v>
      </c>
      <c r="AB7510">
        <v>0.81</v>
      </c>
      <c r="AC7510">
        <v>280</v>
      </c>
      <c r="AD7510">
        <v>0.5</v>
      </c>
      <c r="AE7510">
        <v>0.02</v>
      </c>
      <c r="AF7510">
        <v>23</v>
      </c>
      <c r="AG7510">
        <v>150</v>
      </c>
      <c r="AH7510">
        <v>14</v>
      </c>
      <c r="AI7510">
        <v>1</v>
      </c>
      <c r="AJ7510">
        <v>3</v>
      </c>
      <c r="AK7510">
        <v>33</v>
      </c>
      <c r="AL7510">
        <v>0.19</v>
      </c>
      <c r="AM7510">
        <v>5</v>
      </c>
      <c r="AN7510">
        <v>5</v>
      </c>
      <c r="AO7510">
        <v>52</v>
      </c>
      <c r="AP7510">
        <v>5</v>
      </c>
      <c r="AQ7510">
        <v>50</v>
      </c>
    </row>
    <row r="7511" spans="1:43" hidden="1" x14ac:dyDescent="0.25">
      <c r="A7511" t="s">
        <v>27086</v>
      </c>
      <c r="B7511" t="s">
        <v>27087</v>
      </c>
      <c r="C7511" s="1" t="str">
        <f t="shared" si="522"/>
        <v>21:0134</v>
      </c>
      <c r="D7511" s="1" t="str">
        <f t="shared" si="523"/>
        <v>21:0078</v>
      </c>
      <c r="E7511" t="s">
        <v>27088</v>
      </c>
      <c r="F7511" t="s">
        <v>27089</v>
      </c>
      <c r="H7511">
        <v>54.195813800000003</v>
      </c>
      <c r="I7511">
        <v>-61.375153699999998</v>
      </c>
      <c r="J7511" s="1" t="str">
        <f t="shared" si="524"/>
        <v>Till</v>
      </c>
      <c r="K7511" s="1" t="str">
        <f t="shared" si="521"/>
        <v>&lt;63 micron</v>
      </c>
      <c r="L7511">
        <v>0.1</v>
      </c>
      <c r="M7511">
        <v>1.44</v>
      </c>
      <c r="N7511">
        <v>1</v>
      </c>
      <c r="O7511">
        <v>90</v>
      </c>
      <c r="P7511">
        <v>1</v>
      </c>
      <c r="Q7511">
        <v>1</v>
      </c>
      <c r="R7511">
        <v>0.52</v>
      </c>
      <c r="S7511">
        <v>0.25</v>
      </c>
      <c r="T7511">
        <v>7</v>
      </c>
      <c r="U7511">
        <v>19</v>
      </c>
      <c r="V7511">
        <v>25</v>
      </c>
      <c r="W7511">
        <v>2.29</v>
      </c>
      <c r="X7511">
        <v>5</v>
      </c>
      <c r="Y7511">
        <v>0.5</v>
      </c>
      <c r="Z7511">
        <v>0.18</v>
      </c>
      <c r="AA7511">
        <v>30</v>
      </c>
      <c r="AB7511">
        <v>0.44</v>
      </c>
      <c r="AC7511">
        <v>270</v>
      </c>
      <c r="AD7511">
        <v>0.5</v>
      </c>
      <c r="AE7511">
        <v>0.02</v>
      </c>
      <c r="AF7511">
        <v>14</v>
      </c>
      <c r="AG7511">
        <v>870</v>
      </c>
      <c r="AH7511">
        <v>12</v>
      </c>
      <c r="AI7511">
        <v>1</v>
      </c>
      <c r="AJ7511">
        <v>2</v>
      </c>
      <c r="AK7511">
        <v>50</v>
      </c>
      <c r="AL7511">
        <v>0.14000000000000001</v>
      </c>
      <c r="AM7511">
        <v>5</v>
      </c>
      <c r="AN7511">
        <v>5</v>
      </c>
      <c r="AO7511">
        <v>38</v>
      </c>
      <c r="AP7511">
        <v>5</v>
      </c>
      <c r="AQ7511">
        <v>44</v>
      </c>
    </row>
    <row r="7512" spans="1:43" hidden="1" x14ac:dyDescent="0.25">
      <c r="A7512" t="s">
        <v>27090</v>
      </c>
      <c r="B7512" t="s">
        <v>27091</v>
      </c>
      <c r="C7512" s="1" t="str">
        <f t="shared" si="522"/>
        <v>21:0134</v>
      </c>
      <c r="D7512" s="1" t="str">
        <f t="shared" si="523"/>
        <v>21:0078</v>
      </c>
      <c r="E7512" t="s">
        <v>27092</v>
      </c>
      <c r="F7512" t="s">
        <v>27093</v>
      </c>
      <c r="H7512">
        <v>54.517209899999997</v>
      </c>
      <c r="I7512">
        <v>-60.7358932</v>
      </c>
      <c r="J7512" s="1" t="str">
        <f t="shared" si="524"/>
        <v>Till</v>
      </c>
      <c r="K7512" s="1" t="str">
        <f t="shared" si="521"/>
        <v>&lt;63 micron</v>
      </c>
      <c r="L7512">
        <v>0.1</v>
      </c>
      <c r="M7512">
        <v>2.5</v>
      </c>
      <c r="N7512">
        <v>2</v>
      </c>
      <c r="O7512">
        <v>100</v>
      </c>
      <c r="P7512">
        <v>0.25</v>
      </c>
      <c r="Q7512">
        <v>1</v>
      </c>
      <c r="R7512">
        <v>0.37</v>
      </c>
      <c r="S7512">
        <v>0.25</v>
      </c>
      <c r="T7512">
        <v>9</v>
      </c>
      <c r="U7512">
        <v>57</v>
      </c>
      <c r="V7512">
        <v>23</v>
      </c>
      <c r="W7512">
        <v>3.08</v>
      </c>
      <c r="X7512">
        <v>10</v>
      </c>
      <c r="Y7512">
        <v>0.5</v>
      </c>
      <c r="Z7512">
        <v>0.13</v>
      </c>
      <c r="AA7512">
        <v>20</v>
      </c>
      <c r="AB7512">
        <v>0.69</v>
      </c>
      <c r="AC7512">
        <v>240</v>
      </c>
      <c r="AD7512">
        <v>0.5</v>
      </c>
      <c r="AE7512">
        <v>0.01</v>
      </c>
      <c r="AF7512">
        <v>23</v>
      </c>
      <c r="AG7512">
        <v>260</v>
      </c>
      <c r="AH7512">
        <v>6</v>
      </c>
      <c r="AI7512">
        <v>1</v>
      </c>
      <c r="AJ7512">
        <v>4</v>
      </c>
      <c r="AK7512">
        <v>24</v>
      </c>
      <c r="AL7512">
        <v>0.18</v>
      </c>
      <c r="AM7512">
        <v>5</v>
      </c>
      <c r="AN7512">
        <v>5</v>
      </c>
      <c r="AO7512">
        <v>51</v>
      </c>
      <c r="AP7512">
        <v>5</v>
      </c>
      <c r="AQ7512">
        <v>20</v>
      </c>
    </row>
    <row r="7513" spans="1:43" hidden="1" x14ac:dyDescent="0.25">
      <c r="A7513" t="s">
        <v>27094</v>
      </c>
      <c r="B7513" t="s">
        <v>27095</v>
      </c>
      <c r="C7513" s="1" t="str">
        <f t="shared" si="522"/>
        <v>21:0134</v>
      </c>
      <c r="D7513" s="1" t="str">
        <f t="shared" si="523"/>
        <v>21:0078</v>
      </c>
      <c r="E7513" t="s">
        <v>27096</v>
      </c>
      <c r="F7513" t="s">
        <v>27097</v>
      </c>
      <c r="H7513">
        <v>53.781966199999999</v>
      </c>
      <c r="I7513">
        <v>-65.846602599999997</v>
      </c>
      <c r="J7513" s="1" t="str">
        <f t="shared" si="524"/>
        <v>Till</v>
      </c>
      <c r="K7513" s="1" t="str">
        <f t="shared" si="521"/>
        <v>&lt;63 micron</v>
      </c>
      <c r="L7513">
        <v>0.1</v>
      </c>
      <c r="M7513">
        <v>0.86</v>
      </c>
      <c r="N7513">
        <v>6</v>
      </c>
      <c r="O7513">
        <v>70</v>
      </c>
      <c r="P7513">
        <v>0.25</v>
      </c>
      <c r="Q7513">
        <v>1</v>
      </c>
      <c r="R7513">
        <v>0.18</v>
      </c>
      <c r="S7513">
        <v>0.25</v>
      </c>
      <c r="T7513">
        <v>9</v>
      </c>
      <c r="U7513">
        <v>35</v>
      </c>
      <c r="V7513">
        <v>16</v>
      </c>
      <c r="W7513">
        <v>2.54</v>
      </c>
      <c r="X7513">
        <v>5</v>
      </c>
      <c r="Y7513">
        <v>0.5</v>
      </c>
      <c r="Z7513">
        <v>0.09</v>
      </c>
      <c r="AA7513">
        <v>20</v>
      </c>
      <c r="AB7513">
        <v>0.38</v>
      </c>
      <c r="AC7513">
        <v>420</v>
      </c>
      <c r="AD7513">
        <v>0.5</v>
      </c>
      <c r="AE7513">
        <v>0.01</v>
      </c>
      <c r="AF7513">
        <v>17</v>
      </c>
      <c r="AG7513">
        <v>730</v>
      </c>
      <c r="AH7513">
        <v>8</v>
      </c>
      <c r="AI7513">
        <v>2</v>
      </c>
      <c r="AJ7513">
        <v>2</v>
      </c>
      <c r="AK7513">
        <v>6</v>
      </c>
      <c r="AL7513">
        <v>0.04</v>
      </c>
      <c r="AM7513">
        <v>5</v>
      </c>
      <c r="AN7513">
        <v>5</v>
      </c>
      <c r="AO7513">
        <v>26</v>
      </c>
      <c r="AP7513">
        <v>5</v>
      </c>
      <c r="AQ7513">
        <v>30</v>
      </c>
    </row>
    <row r="7514" spans="1:43" hidden="1" x14ac:dyDescent="0.25">
      <c r="A7514" t="s">
        <v>27098</v>
      </c>
      <c r="B7514" t="s">
        <v>27099</v>
      </c>
      <c r="C7514" s="1" t="str">
        <f t="shared" si="522"/>
        <v>21:0134</v>
      </c>
      <c r="D7514" s="1" t="str">
        <f t="shared" si="523"/>
        <v>21:0078</v>
      </c>
      <c r="E7514" t="s">
        <v>27100</v>
      </c>
      <c r="F7514" t="s">
        <v>27101</v>
      </c>
      <c r="H7514">
        <v>54.130227599999998</v>
      </c>
      <c r="I7514">
        <v>-62.560397899999998</v>
      </c>
      <c r="J7514" s="1" t="str">
        <f t="shared" si="524"/>
        <v>Till</v>
      </c>
      <c r="K7514" s="1" t="str">
        <f t="shared" si="521"/>
        <v>&lt;63 micron</v>
      </c>
      <c r="L7514">
        <v>0.6</v>
      </c>
      <c r="M7514">
        <v>1.31</v>
      </c>
      <c r="N7514">
        <v>1</v>
      </c>
      <c r="O7514">
        <v>280</v>
      </c>
      <c r="P7514">
        <v>14</v>
      </c>
      <c r="Q7514">
        <v>1</v>
      </c>
      <c r="R7514">
        <v>0.49</v>
      </c>
      <c r="S7514">
        <v>0.25</v>
      </c>
      <c r="T7514">
        <v>2</v>
      </c>
      <c r="U7514">
        <v>17</v>
      </c>
      <c r="V7514">
        <v>11</v>
      </c>
      <c r="W7514">
        <v>1.61</v>
      </c>
      <c r="X7514">
        <v>30</v>
      </c>
      <c r="Y7514">
        <v>0.5</v>
      </c>
      <c r="Z7514">
        <v>7.0000000000000007E-2</v>
      </c>
      <c r="AA7514">
        <v>180</v>
      </c>
      <c r="AB7514">
        <v>0.24</v>
      </c>
      <c r="AC7514">
        <v>380</v>
      </c>
      <c r="AD7514">
        <v>1</v>
      </c>
      <c r="AE7514">
        <v>0.04</v>
      </c>
      <c r="AF7514">
        <v>6</v>
      </c>
      <c r="AG7514">
        <v>830</v>
      </c>
      <c r="AH7514">
        <v>46</v>
      </c>
      <c r="AI7514">
        <v>4</v>
      </c>
      <c r="AJ7514">
        <v>3</v>
      </c>
      <c r="AK7514">
        <v>56</v>
      </c>
      <c r="AL7514">
        <v>0.11</v>
      </c>
      <c r="AM7514">
        <v>5</v>
      </c>
      <c r="AN7514">
        <v>5</v>
      </c>
      <c r="AO7514">
        <v>26</v>
      </c>
      <c r="AP7514">
        <v>5</v>
      </c>
      <c r="AQ7514">
        <v>346</v>
      </c>
    </row>
    <row r="7515" spans="1:43" hidden="1" x14ac:dyDescent="0.25">
      <c r="A7515" t="s">
        <v>27102</v>
      </c>
      <c r="B7515" t="s">
        <v>27103</v>
      </c>
      <c r="C7515" s="1" t="str">
        <f t="shared" si="522"/>
        <v>21:0134</v>
      </c>
      <c r="D7515" s="1" t="str">
        <f t="shared" si="523"/>
        <v>21:0078</v>
      </c>
      <c r="E7515" t="s">
        <v>27104</v>
      </c>
      <c r="F7515" t="s">
        <v>27105</v>
      </c>
      <c r="H7515">
        <v>54.334989399999998</v>
      </c>
      <c r="I7515">
        <v>-61.414660099999999</v>
      </c>
      <c r="J7515" s="1" t="str">
        <f t="shared" si="524"/>
        <v>Till</v>
      </c>
      <c r="K7515" s="1" t="str">
        <f t="shared" si="521"/>
        <v>&lt;63 micron</v>
      </c>
      <c r="L7515">
        <v>0.1</v>
      </c>
      <c r="M7515">
        <v>2.9</v>
      </c>
      <c r="N7515">
        <v>2</v>
      </c>
      <c r="O7515">
        <v>40</v>
      </c>
      <c r="P7515">
        <v>0.25</v>
      </c>
      <c r="Q7515">
        <v>1</v>
      </c>
      <c r="R7515">
        <v>0.59</v>
      </c>
      <c r="S7515">
        <v>0.25</v>
      </c>
      <c r="T7515">
        <v>15</v>
      </c>
      <c r="U7515">
        <v>35</v>
      </c>
      <c r="V7515">
        <v>52</v>
      </c>
      <c r="W7515">
        <v>3.66</v>
      </c>
      <c r="X7515">
        <v>10</v>
      </c>
      <c r="Y7515">
        <v>0.5</v>
      </c>
      <c r="Z7515">
        <v>0.04</v>
      </c>
      <c r="AA7515">
        <v>20</v>
      </c>
      <c r="AB7515">
        <v>0.95</v>
      </c>
      <c r="AC7515">
        <v>230</v>
      </c>
      <c r="AD7515">
        <v>0.5</v>
      </c>
      <c r="AE7515">
        <v>0.02</v>
      </c>
      <c r="AF7515">
        <v>37</v>
      </c>
      <c r="AG7515">
        <v>660</v>
      </c>
      <c r="AH7515">
        <v>1</v>
      </c>
      <c r="AI7515">
        <v>1</v>
      </c>
      <c r="AJ7515">
        <v>4</v>
      </c>
      <c r="AK7515">
        <v>23</v>
      </c>
      <c r="AL7515">
        <v>0.15</v>
      </c>
      <c r="AM7515">
        <v>5</v>
      </c>
      <c r="AN7515">
        <v>5</v>
      </c>
      <c r="AO7515">
        <v>54</v>
      </c>
      <c r="AP7515">
        <v>10</v>
      </c>
      <c r="AQ7515">
        <v>30</v>
      </c>
    </row>
    <row r="7516" spans="1:43" hidden="1" x14ac:dyDescent="0.25">
      <c r="A7516" t="s">
        <v>27106</v>
      </c>
      <c r="B7516" t="s">
        <v>27107</v>
      </c>
      <c r="C7516" s="1" t="str">
        <f t="shared" si="522"/>
        <v>21:0134</v>
      </c>
      <c r="D7516" s="1" t="str">
        <f t="shared" si="523"/>
        <v>21:0078</v>
      </c>
      <c r="E7516" t="s">
        <v>27108</v>
      </c>
      <c r="F7516" t="s">
        <v>27109</v>
      </c>
      <c r="H7516">
        <v>54.651643700000001</v>
      </c>
      <c r="I7516">
        <v>-60.966380399999998</v>
      </c>
      <c r="J7516" s="1" t="str">
        <f t="shared" si="524"/>
        <v>Till</v>
      </c>
      <c r="K7516" s="1" t="str">
        <f t="shared" si="521"/>
        <v>&lt;63 micron</v>
      </c>
      <c r="L7516">
        <v>0.1</v>
      </c>
      <c r="M7516">
        <v>1.1100000000000001</v>
      </c>
      <c r="N7516">
        <v>1</v>
      </c>
      <c r="O7516">
        <v>30</v>
      </c>
      <c r="P7516">
        <v>0.25</v>
      </c>
      <c r="Q7516">
        <v>2</v>
      </c>
      <c r="R7516">
        <v>0.45</v>
      </c>
      <c r="S7516">
        <v>0.25</v>
      </c>
      <c r="T7516">
        <v>6</v>
      </c>
      <c r="U7516">
        <v>29</v>
      </c>
      <c r="V7516">
        <v>12</v>
      </c>
      <c r="W7516">
        <v>1.91</v>
      </c>
      <c r="X7516">
        <v>5</v>
      </c>
      <c r="Y7516">
        <v>0.5</v>
      </c>
      <c r="Z7516">
        <v>0.02</v>
      </c>
      <c r="AA7516">
        <v>20</v>
      </c>
      <c r="AB7516">
        <v>0.41</v>
      </c>
      <c r="AC7516">
        <v>185</v>
      </c>
      <c r="AD7516">
        <v>0.5</v>
      </c>
      <c r="AE7516">
        <v>0.03</v>
      </c>
      <c r="AF7516">
        <v>17</v>
      </c>
      <c r="AG7516">
        <v>630</v>
      </c>
      <c r="AH7516">
        <v>4</v>
      </c>
      <c r="AI7516">
        <v>1</v>
      </c>
      <c r="AJ7516">
        <v>3</v>
      </c>
      <c r="AK7516">
        <v>19</v>
      </c>
      <c r="AL7516">
        <v>0.13</v>
      </c>
      <c r="AM7516">
        <v>5</v>
      </c>
      <c r="AN7516">
        <v>5</v>
      </c>
      <c r="AO7516">
        <v>41</v>
      </c>
      <c r="AP7516">
        <v>5</v>
      </c>
      <c r="AQ7516">
        <v>22</v>
      </c>
    </row>
    <row r="7517" spans="1:43" hidden="1" x14ac:dyDescent="0.25">
      <c r="A7517" t="s">
        <v>27110</v>
      </c>
      <c r="B7517" t="s">
        <v>27111</v>
      </c>
      <c r="C7517" s="1" t="str">
        <f t="shared" si="522"/>
        <v>21:0134</v>
      </c>
      <c r="D7517" s="1" t="str">
        <f t="shared" si="523"/>
        <v>21:0078</v>
      </c>
      <c r="E7517" t="s">
        <v>27112</v>
      </c>
      <c r="F7517" t="s">
        <v>27113</v>
      </c>
      <c r="H7517">
        <v>54.945515200000003</v>
      </c>
      <c r="I7517">
        <v>-60.976550799999998</v>
      </c>
      <c r="J7517" s="1" t="str">
        <f t="shared" si="524"/>
        <v>Till</v>
      </c>
      <c r="K7517" s="1" t="str">
        <f t="shared" si="521"/>
        <v>&lt;63 micron</v>
      </c>
      <c r="L7517">
        <v>0.2</v>
      </c>
      <c r="M7517">
        <v>3.1</v>
      </c>
      <c r="N7517">
        <v>6</v>
      </c>
      <c r="O7517">
        <v>90</v>
      </c>
      <c r="P7517">
        <v>0.25</v>
      </c>
      <c r="Q7517">
        <v>2</v>
      </c>
      <c r="R7517">
        <v>0.53</v>
      </c>
      <c r="S7517">
        <v>0.25</v>
      </c>
      <c r="T7517">
        <v>14</v>
      </c>
      <c r="U7517">
        <v>60</v>
      </c>
      <c r="V7517">
        <v>25</v>
      </c>
      <c r="W7517">
        <v>2.9</v>
      </c>
      <c r="X7517">
        <v>10</v>
      </c>
      <c r="Y7517">
        <v>0.5</v>
      </c>
      <c r="Z7517">
        <v>0.11</v>
      </c>
      <c r="AA7517">
        <v>20</v>
      </c>
      <c r="AB7517">
        <v>0.71</v>
      </c>
      <c r="AC7517">
        <v>290</v>
      </c>
      <c r="AD7517">
        <v>0.5</v>
      </c>
      <c r="AE7517">
        <v>0.09</v>
      </c>
      <c r="AF7517">
        <v>33</v>
      </c>
      <c r="AG7517">
        <v>180</v>
      </c>
      <c r="AH7517">
        <v>8</v>
      </c>
      <c r="AI7517">
        <v>2</v>
      </c>
      <c r="AJ7517">
        <v>4</v>
      </c>
      <c r="AK7517">
        <v>31</v>
      </c>
      <c r="AL7517">
        <v>0.2</v>
      </c>
      <c r="AM7517">
        <v>5</v>
      </c>
      <c r="AN7517">
        <v>5</v>
      </c>
      <c r="AO7517">
        <v>64</v>
      </c>
      <c r="AP7517">
        <v>5</v>
      </c>
      <c r="AQ7517">
        <v>38</v>
      </c>
    </row>
    <row r="7518" spans="1:43" hidden="1" x14ac:dyDescent="0.25">
      <c r="A7518" t="s">
        <v>27114</v>
      </c>
      <c r="B7518" t="s">
        <v>27115</v>
      </c>
      <c r="C7518" s="1" t="str">
        <f t="shared" si="522"/>
        <v>21:0134</v>
      </c>
      <c r="D7518" s="1" t="str">
        <f t="shared" si="523"/>
        <v>21:0078</v>
      </c>
      <c r="E7518" t="s">
        <v>27116</v>
      </c>
      <c r="F7518" t="s">
        <v>27117</v>
      </c>
      <c r="H7518">
        <v>54.803992899999997</v>
      </c>
      <c r="I7518">
        <v>-60.810910300000003</v>
      </c>
      <c r="J7518" s="1" t="str">
        <f t="shared" si="524"/>
        <v>Till</v>
      </c>
      <c r="K7518" s="1" t="str">
        <f t="shared" si="521"/>
        <v>&lt;63 micron</v>
      </c>
      <c r="L7518">
        <v>0.1</v>
      </c>
      <c r="M7518">
        <v>1.39</v>
      </c>
      <c r="N7518">
        <v>2</v>
      </c>
      <c r="O7518">
        <v>100</v>
      </c>
      <c r="P7518">
        <v>0.25</v>
      </c>
      <c r="Q7518">
        <v>1</v>
      </c>
      <c r="R7518">
        <v>0.43</v>
      </c>
      <c r="S7518">
        <v>0.25</v>
      </c>
      <c r="T7518">
        <v>8</v>
      </c>
      <c r="U7518">
        <v>49</v>
      </c>
      <c r="V7518">
        <v>18</v>
      </c>
      <c r="W7518">
        <v>2.25</v>
      </c>
      <c r="X7518">
        <v>5</v>
      </c>
      <c r="Y7518">
        <v>0.5</v>
      </c>
      <c r="Z7518">
        <v>0.04</v>
      </c>
      <c r="AA7518">
        <v>20</v>
      </c>
      <c r="AB7518">
        <v>0.71</v>
      </c>
      <c r="AC7518">
        <v>225</v>
      </c>
      <c r="AD7518">
        <v>0.5</v>
      </c>
      <c r="AE7518">
        <v>0.02</v>
      </c>
      <c r="AF7518">
        <v>58</v>
      </c>
      <c r="AG7518">
        <v>520</v>
      </c>
      <c r="AH7518">
        <v>8</v>
      </c>
      <c r="AI7518">
        <v>1</v>
      </c>
      <c r="AJ7518">
        <v>4</v>
      </c>
      <c r="AK7518">
        <v>25</v>
      </c>
      <c r="AL7518">
        <v>0.14000000000000001</v>
      </c>
      <c r="AM7518">
        <v>5</v>
      </c>
      <c r="AN7518">
        <v>5</v>
      </c>
      <c r="AO7518">
        <v>44</v>
      </c>
      <c r="AP7518">
        <v>5</v>
      </c>
      <c r="AQ7518">
        <v>28</v>
      </c>
    </row>
    <row r="7519" spans="1:43" hidden="1" x14ac:dyDescent="0.25">
      <c r="A7519" t="s">
        <v>27118</v>
      </c>
      <c r="B7519" t="s">
        <v>27119</v>
      </c>
      <c r="C7519" s="1" t="str">
        <f t="shared" si="522"/>
        <v>21:0134</v>
      </c>
      <c r="D7519" s="1" t="str">
        <f t="shared" si="523"/>
        <v>21:0078</v>
      </c>
      <c r="E7519" t="s">
        <v>27120</v>
      </c>
      <c r="F7519" t="s">
        <v>27121</v>
      </c>
      <c r="H7519">
        <v>54.511801699999999</v>
      </c>
      <c r="I7519">
        <v>-62.1794048</v>
      </c>
      <c r="J7519" s="1" t="str">
        <f t="shared" si="524"/>
        <v>Till</v>
      </c>
      <c r="K7519" s="1" t="str">
        <f t="shared" ref="K7519:K7582" si="525">HYPERLINK("http://geochem.nrcan.gc.ca/cdogs/content/kwd/kwd080004_e.htm", "&lt;63 micron")</f>
        <v>&lt;63 micron</v>
      </c>
      <c r="L7519">
        <v>0.2</v>
      </c>
      <c r="M7519">
        <v>2.2200000000000002</v>
      </c>
      <c r="N7519">
        <v>4</v>
      </c>
      <c r="O7519">
        <v>220</v>
      </c>
      <c r="P7519">
        <v>0.25</v>
      </c>
      <c r="Q7519">
        <v>1</v>
      </c>
      <c r="R7519">
        <v>0.74</v>
      </c>
      <c r="S7519">
        <v>0.25</v>
      </c>
      <c r="T7519">
        <v>14</v>
      </c>
      <c r="U7519">
        <v>39</v>
      </c>
      <c r="V7519">
        <v>31</v>
      </c>
      <c r="W7519">
        <v>3.56</v>
      </c>
      <c r="X7519">
        <v>10</v>
      </c>
      <c r="Y7519">
        <v>0.5</v>
      </c>
      <c r="Z7519">
        <v>0.27</v>
      </c>
      <c r="AA7519">
        <v>40</v>
      </c>
      <c r="AB7519">
        <v>0.96</v>
      </c>
      <c r="AC7519">
        <v>445</v>
      </c>
      <c r="AD7519">
        <v>0.5</v>
      </c>
      <c r="AE7519">
        <v>0.06</v>
      </c>
      <c r="AF7519">
        <v>30</v>
      </c>
      <c r="AG7519">
        <v>850</v>
      </c>
      <c r="AH7519">
        <v>8</v>
      </c>
      <c r="AI7519">
        <v>1</v>
      </c>
      <c r="AJ7519">
        <v>8</v>
      </c>
      <c r="AK7519">
        <v>41</v>
      </c>
      <c r="AL7519">
        <v>0.17</v>
      </c>
      <c r="AM7519">
        <v>5</v>
      </c>
      <c r="AN7519">
        <v>5</v>
      </c>
      <c r="AO7519">
        <v>58</v>
      </c>
      <c r="AP7519">
        <v>5</v>
      </c>
      <c r="AQ7519">
        <v>56</v>
      </c>
    </row>
    <row r="7520" spans="1:43" hidden="1" x14ac:dyDescent="0.25">
      <c r="A7520" t="s">
        <v>27122</v>
      </c>
      <c r="B7520" t="s">
        <v>27123</v>
      </c>
      <c r="C7520" s="1" t="str">
        <f t="shared" si="522"/>
        <v>21:0134</v>
      </c>
      <c r="D7520" s="1" t="str">
        <f t="shared" si="523"/>
        <v>21:0078</v>
      </c>
      <c r="E7520" t="s">
        <v>27124</v>
      </c>
      <c r="F7520" t="s">
        <v>27125</v>
      </c>
      <c r="H7520">
        <v>54.577371999999997</v>
      </c>
      <c r="I7520">
        <v>-62.173830899999999</v>
      </c>
      <c r="J7520" s="1" t="str">
        <f t="shared" si="524"/>
        <v>Till</v>
      </c>
      <c r="K7520" s="1" t="str">
        <f t="shared" si="525"/>
        <v>&lt;63 micron</v>
      </c>
      <c r="L7520">
        <v>0.1</v>
      </c>
      <c r="M7520">
        <v>2.5499999999999998</v>
      </c>
      <c r="N7520">
        <v>4</v>
      </c>
      <c r="O7520">
        <v>130</v>
      </c>
      <c r="P7520">
        <v>0.25</v>
      </c>
      <c r="Q7520">
        <v>2</v>
      </c>
      <c r="R7520">
        <v>0.34</v>
      </c>
      <c r="S7520">
        <v>0.25</v>
      </c>
      <c r="T7520">
        <v>12</v>
      </c>
      <c r="U7520">
        <v>34</v>
      </c>
      <c r="V7520">
        <v>25</v>
      </c>
      <c r="W7520">
        <v>2.95</v>
      </c>
      <c r="X7520">
        <v>10</v>
      </c>
      <c r="Y7520">
        <v>0.5</v>
      </c>
      <c r="Z7520">
        <v>0.19</v>
      </c>
      <c r="AA7520">
        <v>30</v>
      </c>
      <c r="AB7520">
        <v>0.61</v>
      </c>
      <c r="AC7520">
        <v>270</v>
      </c>
      <c r="AD7520">
        <v>0.5</v>
      </c>
      <c r="AE7520">
        <v>0.03</v>
      </c>
      <c r="AF7520">
        <v>22</v>
      </c>
      <c r="AG7520">
        <v>540</v>
      </c>
      <c r="AH7520">
        <v>8</v>
      </c>
      <c r="AI7520">
        <v>1</v>
      </c>
      <c r="AJ7520">
        <v>5</v>
      </c>
      <c r="AK7520">
        <v>15</v>
      </c>
      <c r="AL7520">
        <v>0.13</v>
      </c>
      <c r="AM7520">
        <v>5</v>
      </c>
      <c r="AN7520">
        <v>5</v>
      </c>
      <c r="AO7520">
        <v>49</v>
      </c>
      <c r="AP7520">
        <v>5</v>
      </c>
      <c r="AQ7520">
        <v>32</v>
      </c>
    </row>
    <row r="7521" spans="1:43" hidden="1" x14ac:dyDescent="0.25">
      <c r="A7521" t="s">
        <v>27126</v>
      </c>
      <c r="B7521" t="s">
        <v>27127</v>
      </c>
      <c r="C7521" s="1" t="str">
        <f t="shared" si="522"/>
        <v>21:0134</v>
      </c>
      <c r="D7521" s="1" t="str">
        <f t="shared" si="523"/>
        <v>21:0078</v>
      </c>
      <c r="E7521" t="s">
        <v>21335</v>
      </c>
      <c r="F7521" t="s">
        <v>27128</v>
      </c>
      <c r="H7521">
        <v>54.325984200000001</v>
      </c>
      <c r="I7521">
        <v>-60.924816300000003</v>
      </c>
      <c r="J7521" s="1" t="str">
        <f t="shared" si="524"/>
        <v>Till</v>
      </c>
      <c r="K7521" s="1" t="str">
        <f t="shared" si="525"/>
        <v>&lt;63 micron</v>
      </c>
      <c r="L7521">
        <v>0.1</v>
      </c>
      <c r="M7521">
        <v>1.18</v>
      </c>
      <c r="N7521">
        <v>2</v>
      </c>
      <c r="O7521">
        <v>60</v>
      </c>
      <c r="P7521">
        <v>0.25</v>
      </c>
      <c r="Q7521">
        <v>1</v>
      </c>
      <c r="R7521">
        <v>0.67</v>
      </c>
      <c r="S7521">
        <v>0.25</v>
      </c>
      <c r="T7521">
        <v>5</v>
      </c>
      <c r="U7521">
        <v>24</v>
      </c>
      <c r="V7521">
        <v>21</v>
      </c>
      <c r="W7521">
        <v>2.4</v>
      </c>
      <c r="X7521">
        <v>5</v>
      </c>
      <c r="Y7521">
        <v>0.5</v>
      </c>
      <c r="Z7521">
        <v>0.1</v>
      </c>
      <c r="AA7521">
        <v>20</v>
      </c>
      <c r="AB7521">
        <v>0.47</v>
      </c>
      <c r="AC7521">
        <v>225</v>
      </c>
      <c r="AD7521">
        <v>0.5</v>
      </c>
      <c r="AE7521">
        <v>0.01</v>
      </c>
      <c r="AF7521">
        <v>10</v>
      </c>
      <c r="AG7521">
        <v>900</v>
      </c>
      <c r="AH7521">
        <v>16</v>
      </c>
      <c r="AI7521">
        <v>1</v>
      </c>
      <c r="AJ7521">
        <v>3</v>
      </c>
      <c r="AK7521">
        <v>63</v>
      </c>
      <c r="AL7521">
        <v>0.16</v>
      </c>
      <c r="AM7521">
        <v>5</v>
      </c>
      <c r="AN7521">
        <v>5</v>
      </c>
      <c r="AO7521">
        <v>40</v>
      </c>
      <c r="AP7521">
        <v>5</v>
      </c>
      <c r="AQ7521">
        <v>32</v>
      </c>
    </row>
    <row r="7522" spans="1:43" hidden="1" x14ac:dyDescent="0.25">
      <c r="A7522" t="s">
        <v>27129</v>
      </c>
      <c r="B7522" t="s">
        <v>27130</v>
      </c>
      <c r="C7522" s="1" t="str">
        <f t="shared" si="522"/>
        <v>21:0134</v>
      </c>
      <c r="D7522" s="1" t="str">
        <f t="shared" si="523"/>
        <v>21:0078</v>
      </c>
      <c r="E7522" t="s">
        <v>21403</v>
      </c>
      <c r="F7522" t="s">
        <v>27131</v>
      </c>
      <c r="H7522">
        <v>54.140578400000003</v>
      </c>
      <c r="I7522">
        <v>-62.319948099999998</v>
      </c>
      <c r="J7522" s="1" t="str">
        <f t="shared" si="524"/>
        <v>Till</v>
      </c>
      <c r="K7522" s="1" t="str">
        <f t="shared" si="525"/>
        <v>&lt;63 micron</v>
      </c>
      <c r="L7522">
        <v>0.1</v>
      </c>
      <c r="M7522">
        <v>0.59</v>
      </c>
      <c r="N7522">
        <v>1</v>
      </c>
      <c r="O7522">
        <v>20</v>
      </c>
      <c r="P7522">
        <v>0.25</v>
      </c>
      <c r="Q7522">
        <v>1</v>
      </c>
      <c r="R7522">
        <v>0.32</v>
      </c>
      <c r="S7522">
        <v>0.25</v>
      </c>
      <c r="T7522">
        <v>1</v>
      </c>
      <c r="U7522">
        <v>15</v>
      </c>
      <c r="V7522">
        <v>0.5</v>
      </c>
      <c r="W7522">
        <v>1.54</v>
      </c>
      <c r="X7522">
        <v>5</v>
      </c>
      <c r="Y7522">
        <v>0.5</v>
      </c>
      <c r="Z7522">
        <v>0.01</v>
      </c>
      <c r="AA7522">
        <v>20</v>
      </c>
      <c r="AB7522">
        <v>0.1</v>
      </c>
      <c r="AC7522">
        <v>75</v>
      </c>
      <c r="AD7522">
        <v>0.5</v>
      </c>
      <c r="AE7522">
        <v>0.01</v>
      </c>
      <c r="AF7522">
        <v>2</v>
      </c>
      <c r="AG7522">
        <v>690</v>
      </c>
      <c r="AH7522">
        <v>8</v>
      </c>
      <c r="AI7522">
        <v>1</v>
      </c>
      <c r="AJ7522">
        <v>1</v>
      </c>
      <c r="AK7522">
        <v>22</v>
      </c>
      <c r="AL7522">
        <v>0.08</v>
      </c>
      <c r="AM7522">
        <v>5</v>
      </c>
      <c r="AN7522">
        <v>5</v>
      </c>
      <c r="AO7522">
        <v>28</v>
      </c>
      <c r="AP7522">
        <v>5</v>
      </c>
      <c r="AQ7522">
        <v>20</v>
      </c>
    </row>
    <row r="7523" spans="1:43" hidden="1" x14ac:dyDescent="0.25">
      <c r="A7523" t="s">
        <v>27132</v>
      </c>
      <c r="B7523" t="s">
        <v>27133</v>
      </c>
      <c r="C7523" s="1" t="str">
        <f t="shared" ref="C7523:C7586" si="526">HYPERLINK("http://geochem.nrcan.gc.ca/cdogs/content/bdl/bdl210134_e.htm", "21:0134")</f>
        <v>21:0134</v>
      </c>
      <c r="D7523" s="1" t="str">
        <f t="shared" ref="D7523:D7586" si="527">HYPERLINK("http://geochem.nrcan.gc.ca/cdogs/content/svy/svy210078_e.htm", "21:0078")</f>
        <v>21:0078</v>
      </c>
      <c r="E7523" t="s">
        <v>21443</v>
      </c>
      <c r="F7523" t="s">
        <v>27134</v>
      </c>
      <c r="H7523">
        <v>54.032876000000002</v>
      </c>
      <c r="I7523">
        <v>-62.102597699999997</v>
      </c>
      <c r="J7523" s="1" t="str">
        <f t="shared" si="524"/>
        <v>Till</v>
      </c>
      <c r="K7523" s="1" t="str">
        <f t="shared" si="525"/>
        <v>&lt;63 micron</v>
      </c>
      <c r="L7523">
        <v>0.1</v>
      </c>
      <c r="M7523">
        <v>0.92</v>
      </c>
      <c r="N7523">
        <v>1</v>
      </c>
      <c r="O7523">
        <v>40</v>
      </c>
      <c r="P7523">
        <v>0.25</v>
      </c>
      <c r="Q7523">
        <v>1</v>
      </c>
      <c r="R7523">
        <v>0.42</v>
      </c>
      <c r="S7523">
        <v>0.25</v>
      </c>
      <c r="T7523">
        <v>2</v>
      </c>
      <c r="U7523">
        <v>18</v>
      </c>
      <c r="V7523">
        <v>10</v>
      </c>
      <c r="W7523">
        <v>1.64</v>
      </c>
      <c r="X7523">
        <v>5</v>
      </c>
      <c r="Y7523">
        <v>0.5</v>
      </c>
      <c r="Z7523">
        <v>0.1</v>
      </c>
      <c r="AA7523">
        <v>30</v>
      </c>
      <c r="AB7523">
        <v>0.25</v>
      </c>
      <c r="AC7523">
        <v>135</v>
      </c>
      <c r="AD7523">
        <v>0.5</v>
      </c>
      <c r="AE7523">
        <v>0.01</v>
      </c>
      <c r="AF7523">
        <v>6</v>
      </c>
      <c r="AG7523">
        <v>750</v>
      </c>
      <c r="AH7523">
        <v>8</v>
      </c>
      <c r="AI7523">
        <v>1</v>
      </c>
      <c r="AJ7523">
        <v>2</v>
      </c>
      <c r="AK7523">
        <v>37</v>
      </c>
      <c r="AL7523">
        <v>0.11</v>
      </c>
      <c r="AM7523">
        <v>5</v>
      </c>
      <c r="AN7523">
        <v>5</v>
      </c>
      <c r="AO7523">
        <v>34</v>
      </c>
      <c r="AP7523">
        <v>5</v>
      </c>
      <c r="AQ7523">
        <v>18</v>
      </c>
    </row>
    <row r="7524" spans="1:43" hidden="1" x14ac:dyDescent="0.25">
      <c r="A7524" t="s">
        <v>27135</v>
      </c>
      <c r="B7524" t="s">
        <v>27136</v>
      </c>
      <c r="C7524" s="1" t="str">
        <f t="shared" si="526"/>
        <v>21:0134</v>
      </c>
      <c r="D7524" s="1" t="str">
        <f t="shared" si="527"/>
        <v>21:0078</v>
      </c>
      <c r="E7524" t="s">
        <v>27137</v>
      </c>
      <c r="F7524" t="s">
        <v>27138</v>
      </c>
      <c r="H7524">
        <v>53.7841728</v>
      </c>
      <c r="I7524">
        <v>-65.9044478</v>
      </c>
      <c r="J7524" s="1" t="str">
        <f t="shared" si="524"/>
        <v>Till</v>
      </c>
      <c r="K7524" s="1" t="str">
        <f t="shared" si="525"/>
        <v>&lt;63 micron</v>
      </c>
      <c r="L7524">
        <v>0.1</v>
      </c>
      <c r="M7524">
        <v>0.66</v>
      </c>
      <c r="N7524">
        <v>1</v>
      </c>
      <c r="O7524">
        <v>150</v>
      </c>
      <c r="P7524">
        <v>0.25</v>
      </c>
      <c r="Q7524">
        <v>1</v>
      </c>
      <c r="R7524">
        <v>0.19</v>
      </c>
      <c r="S7524">
        <v>0.25</v>
      </c>
      <c r="T7524">
        <v>6</v>
      </c>
      <c r="U7524">
        <v>30</v>
      </c>
      <c r="V7524">
        <v>15</v>
      </c>
      <c r="W7524">
        <v>2.1800000000000002</v>
      </c>
      <c r="X7524">
        <v>5</v>
      </c>
      <c r="Y7524">
        <v>0.5</v>
      </c>
      <c r="Z7524">
        <v>0.09</v>
      </c>
      <c r="AA7524">
        <v>20</v>
      </c>
      <c r="AB7524">
        <v>0.37</v>
      </c>
      <c r="AC7524">
        <v>315</v>
      </c>
      <c r="AD7524">
        <v>0.5</v>
      </c>
      <c r="AE7524">
        <v>0.01</v>
      </c>
      <c r="AF7524">
        <v>14</v>
      </c>
      <c r="AG7524">
        <v>640</v>
      </c>
      <c r="AH7524">
        <v>6</v>
      </c>
      <c r="AI7524">
        <v>2</v>
      </c>
      <c r="AJ7524">
        <v>2</v>
      </c>
      <c r="AK7524">
        <v>6</v>
      </c>
      <c r="AL7524">
        <v>0.03</v>
      </c>
      <c r="AM7524">
        <v>5</v>
      </c>
      <c r="AN7524">
        <v>5</v>
      </c>
      <c r="AO7524">
        <v>22</v>
      </c>
      <c r="AP7524">
        <v>5</v>
      </c>
      <c r="AQ7524">
        <v>26</v>
      </c>
    </row>
    <row r="7525" spans="1:43" hidden="1" x14ac:dyDescent="0.25">
      <c r="A7525" t="s">
        <v>27139</v>
      </c>
      <c r="B7525" t="s">
        <v>27140</v>
      </c>
      <c r="C7525" s="1" t="str">
        <f t="shared" si="526"/>
        <v>21:0134</v>
      </c>
      <c r="D7525" s="1" t="str">
        <f t="shared" si="527"/>
        <v>21:0078</v>
      </c>
      <c r="E7525" t="s">
        <v>21527</v>
      </c>
      <c r="F7525" t="s">
        <v>27141</v>
      </c>
      <c r="H7525">
        <v>54.0284908</v>
      </c>
      <c r="I7525">
        <v>-60.902256999999999</v>
      </c>
      <c r="J7525" s="1" t="str">
        <f t="shared" si="524"/>
        <v>Till</v>
      </c>
      <c r="K7525" s="1" t="str">
        <f t="shared" si="525"/>
        <v>&lt;63 micron</v>
      </c>
      <c r="L7525">
        <v>0.1</v>
      </c>
      <c r="M7525">
        <v>0.55000000000000004</v>
      </c>
      <c r="N7525">
        <v>1</v>
      </c>
      <c r="O7525">
        <v>20</v>
      </c>
      <c r="P7525">
        <v>0.25</v>
      </c>
      <c r="Q7525">
        <v>1</v>
      </c>
      <c r="R7525">
        <v>0.54</v>
      </c>
      <c r="S7525">
        <v>0.25</v>
      </c>
      <c r="T7525">
        <v>2</v>
      </c>
      <c r="U7525">
        <v>16</v>
      </c>
      <c r="V7525">
        <v>4</v>
      </c>
      <c r="W7525">
        <v>1.59</v>
      </c>
      <c r="X7525">
        <v>5</v>
      </c>
      <c r="Y7525">
        <v>0.5</v>
      </c>
      <c r="Z7525">
        <v>0.06</v>
      </c>
      <c r="AA7525">
        <v>20</v>
      </c>
      <c r="AB7525">
        <v>0.14000000000000001</v>
      </c>
      <c r="AC7525">
        <v>125</v>
      </c>
      <c r="AD7525">
        <v>0.5</v>
      </c>
      <c r="AE7525">
        <v>0.01</v>
      </c>
      <c r="AF7525">
        <v>4</v>
      </c>
      <c r="AG7525">
        <v>1060</v>
      </c>
      <c r="AH7525">
        <v>4</v>
      </c>
      <c r="AI7525">
        <v>1</v>
      </c>
      <c r="AJ7525">
        <v>2</v>
      </c>
      <c r="AK7525">
        <v>38</v>
      </c>
      <c r="AL7525">
        <v>7.0000000000000007E-2</v>
      </c>
      <c r="AM7525">
        <v>5</v>
      </c>
      <c r="AN7525">
        <v>5</v>
      </c>
      <c r="AO7525">
        <v>32</v>
      </c>
      <c r="AP7525">
        <v>5</v>
      </c>
      <c r="AQ7525">
        <v>12</v>
      </c>
    </row>
    <row r="7526" spans="1:43" hidden="1" x14ac:dyDescent="0.25">
      <c r="A7526" t="s">
        <v>27142</v>
      </c>
      <c r="B7526" t="s">
        <v>27143</v>
      </c>
      <c r="C7526" s="1" t="str">
        <f t="shared" si="526"/>
        <v>21:0134</v>
      </c>
      <c r="D7526" s="1" t="str">
        <f t="shared" si="527"/>
        <v>21:0078</v>
      </c>
      <c r="E7526" t="s">
        <v>21563</v>
      </c>
      <c r="F7526" t="s">
        <v>27144</v>
      </c>
      <c r="H7526">
        <v>54.121617499999999</v>
      </c>
      <c r="I7526">
        <v>-61.624419500000002</v>
      </c>
      <c r="J7526" s="1" t="str">
        <f t="shared" si="524"/>
        <v>Till</v>
      </c>
      <c r="K7526" s="1" t="str">
        <f t="shared" si="525"/>
        <v>&lt;63 micron</v>
      </c>
      <c r="L7526">
        <v>0.1</v>
      </c>
      <c r="M7526">
        <v>1.1100000000000001</v>
      </c>
      <c r="N7526">
        <v>1</v>
      </c>
      <c r="O7526">
        <v>30</v>
      </c>
      <c r="P7526">
        <v>0.25</v>
      </c>
      <c r="Q7526">
        <v>1</v>
      </c>
      <c r="R7526">
        <v>0.43</v>
      </c>
      <c r="S7526">
        <v>0.25</v>
      </c>
      <c r="T7526">
        <v>2</v>
      </c>
      <c r="U7526">
        <v>18</v>
      </c>
      <c r="V7526">
        <v>9</v>
      </c>
      <c r="W7526">
        <v>1.74</v>
      </c>
      <c r="X7526">
        <v>5</v>
      </c>
      <c r="Y7526">
        <v>0.5</v>
      </c>
      <c r="Z7526">
        <v>7.0000000000000007E-2</v>
      </c>
      <c r="AA7526">
        <v>30</v>
      </c>
      <c r="AB7526">
        <v>0.25</v>
      </c>
      <c r="AC7526">
        <v>135</v>
      </c>
      <c r="AD7526">
        <v>0.5</v>
      </c>
      <c r="AE7526">
        <v>0.01</v>
      </c>
      <c r="AF7526">
        <v>5</v>
      </c>
      <c r="AG7526">
        <v>710</v>
      </c>
      <c r="AH7526">
        <v>12</v>
      </c>
      <c r="AI7526">
        <v>1</v>
      </c>
      <c r="AJ7526">
        <v>2</v>
      </c>
      <c r="AK7526">
        <v>60</v>
      </c>
      <c r="AL7526">
        <v>0.14000000000000001</v>
      </c>
      <c r="AM7526">
        <v>5</v>
      </c>
      <c r="AN7526">
        <v>5</v>
      </c>
      <c r="AO7526">
        <v>35</v>
      </c>
      <c r="AP7526">
        <v>5</v>
      </c>
      <c r="AQ7526">
        <v>22</v>
      </c>
    </row>
    <row r="7527" spans="1:43" hidden="1" x14ac:dyDescent="0.25">
      <c r="A7527" t="s">
        <v>27145</v>
      </c>
      <c r="B7527" t="s">
        <v>27146</v>
      </c>
      <c r="C7527" s="1" t="str">
        <f t="shared" si="526"/>
        <v>21:0134</v>
      </c>
      <c r="D7527" s="1" t="str">
        <f t="shared" si="527"/>
        <v>21:0078</v>
      </c>
      <c r="E7527" t="s">
        <v>21571</v>
      </c>
      <c r="F7527" t="s">
        <v>27147</v>
      </c>
      <c r="H7527">
        <v>54.001821100000001</v>
      </c>
      <c r="I7527">
        <v>-61.5276718</v>
      </c>
      <c r="J7527" s="1" t="str">
        <f t="shared" si="524"/>
        <v>Till</v>
      </c>
      <c r="K7527" s="1" t="str">
        <f t="shared" si="525"/>
        <v>&lt;63 micron</v>
      </c>
      <c r="L7527">
        <v>0.1</v>
      </c>
      <c r="M7527">
        <v>1.6</v>
      </c>
      <c r="N7527">
        <v>1</v>
      </c>
      <c r="O7527">
        <v>80</v>
      </c>
      <c r="P7527">
        <v>0.25</v>
      </c>
      <c r="Q7527">
        <v>1</v>
      </c>
      <c r="R7527">
        <v>0.28000000000000003</v>
      </c>
      <c r="S7527">
        <v>0.25</v>
      </c>
      <c r="T7527">
        <v>5</v>
      </c>
      <c r="U7527">
        <v>79</v>
      </c>
      <c r="V7527">
        <v>23</v>
      </c>
      <c r="W7527">
        <v>1.89</v>
      </c>
      <c r="X7527">
        <v>5</v>
      </c>
      <c r="Y7527">
        <v>0.5</v>
      </c>
      <c r="Z7527">
        <v>0.19</v>
      </c>
      <c r="AA7527">
        <v>20</v>
      </c>
      <c r="AB7527">
        <v>0.75</v>
      </c>
      <c r="AC7527">
        <v>185</v>
      </c>
      <c r="AD7527">
        <v>0.5</v>
      </c>
      <c r="AE7527">
        <v>5.0000000000000001E-3</v>
      </c>
      <c r="AF7527">
        <v>26</v>
      </c>
      <c r="AG7527">
        <v>490</v>
      </c>
      <c r="AH7527">
        <v>6</v>
      </c>
      <c r="AI7527">
        <v>1</v>
      </c>
      <c r="AJ7527">
        <v>2</v>
      </c>
      <c r="AK7527">
        <v>48</v>
      </c>
      <c r="AL7527">
        <v>0.15</v>
      </c>
      <c r="AM7527">
        <v>5</v>
      </c>
      <c r="AN7527">
        <v>5</v>
      </c>
      <c r="AO7527">
        <v>41</v>
      </c>
      <c r="AP7527">
        <v>5</v>
      </c>
      <c r="AQ7527">
        <v>32</v>
      </c>
    </row>
    <row r="7528" spans="1:43" hidden="1" x14ac:dyDescent="0.25">
      <c r="A7528" t="s">
        <v>27148</v>
      </c>
      <c r="B7528" t="s">
        <v>27149</v>
      </c>
      <c r="C7528" s="1" t="str">
        <f t="shared" si="526"/>
        <v>21:0134</v>
      </c>
      <c r="D7528" s="1" t="str">
        <f t="shared" si="527"/>
        <v>21:0078</v>
      </c>
      <c r="E7528" t="s">
        <v>21747</v>
      </c>
      <c r="F7528" t="s">
        <v>27150</v>
      </c>
      <c r="H7528">
        <v>54.337317800000001</v>
      </c>
      <c r="I7528">
        <v>-61.151915000000002</v>
      </c>
      <c r="J7528" s="1" t="str">
        <f t="shared" si="524"/>
        <v>Till</v>
      </c>
      <c r="K7528" s="1" t="str">
        <f t="shared" si="525"/>
        <v>&lt;63 micron</v>
      </c>
      <c r="L7528">
        <v>0.1</v>
      </c>
      <c r="M7528">
        <v>1.36</v>
      </c>
      <c r="N7528">
        <v>1</v>
      </c>
      <c r="O7528">
        <v>20</v>
      </c>
      <c r="P7528">
        <v>0.25</v>
      </c>
      <c r="Q7528">
        <v>1</v>
      </c>
      <c r="R7528">
        <v>0.45</v>
      </c>
      <c r="S7528">
        <v>0.25</v>
      </c>
      <c r="T7528">
        <v>4</v>
      </c>
      <c r="U7528">
        <v>24</v>
      </c>
      <c r="V7528">
        <v>1</v>
      </c>
      <c r="W7528">
        <v>2.4900000000000002</v>
      </c>
      <c r="X7528">
        <v>5</v>
      </c>
      <c r="Y7528">
        <v>0.5</v>
      </c>
      <c r="Z7528">
        <v>0.04</v>
      </c>
      <c r="AA7528">
        <v>20</v>
      </c>
      <c r="AB7528">
        <v>0.37</v>
      </c>
      <c r="AC7528">
        <v>155</v>
      </c>
      <c r="AD7528">
        <v>0.5</v>
      </c>
      <c r="AE7528">
        <v>0.01</v>
      </c>
      <c r="AF7528">
        <v>10</v>
      </c>
      <c r="AG7528">
        <v>810</v>
      </c>
      <c r="AH7528">
        <v>4</v>
      </c>
      <c r="AI7528">
        <v>1</v>
      </c>
      <c r="AJ7528">
        <v>2</v>
      </c>
      <c r="AK7528">
        <v>24</v>
      </c>
      <c r="AL7528">
        <v>0.14000000000000001</v>
      </c>
      <c r="AM7528">
        <v>5</v>
      </c>
      <c r="AN7528">
        <v>5</v>
      </c>
      <c r="AO7528">
        <v>41</v>
      </c>
      <c r="AP7528">
        <v>5</v>
      </c>
      <c r="AQ7528">
        <v>20</v>
      </c>
    </row>
    <row r="7529" spans="1:43" hidden="1" x14ac:dyDescent="0.25">
      <c r="A7529" t="s">
        <v>27151</v>
      </c>
      <c r="B7529" t="s">
        <v>27152</v>
      </c>
      <c r="C7529" s="1" t="str">
        <f t="shared" si="526"/>
        <v>21:0134</v>
      </c>
      <c r="D7529" s="1" t="str">
        <f t="shared" si="527"/>
        <v>21:0078</v>
      </c>
      <c r="E7529" t="s">
        <v>21751</v>
      </c>
      <c r="F7529" t="s">
        <v>27153</v>
      </c>
      <c r="H7529">
        <v>54.414706500000001</v>
      </c>
      <c r="I7529">
        <v>-61.085245700000002</v>
      </c>
      <c r="J7529" s="1" t="str">
        <f t="shared" si="524"/>
        <v>Till</v>
      </c>
      <c r="K7529" s="1" t="str">
        <f t="shared" si="525"/>
        <v>&lt;63 micron</v>
      </c>
      <c r="L7529">
        <v>0.1</v>
      </c>
      <c r="M7529">
        <v>2.16</v>
      </c>
      <c r="N7529">
        <v>4</v>
      </c>
      <c r="O7529">
        <v>60</v>
      </c>
      <c r="P7529">
        <v>0.5</v>
      </c>
      <c r="Q7529">
        <v>1</v>
      </c>
      <c r="R7529">
        <v>0.39</v>
      </c>
      <c r="S7529">
        <v>0.25</v>
      </c>
      <c r="T7529">
        <v>12</v>
      </c>
      <c r="U7529">
        <v>137</v>
      </c>
      <c r="V7529">
        <v>23</v>
      </c>
      <c r="W7529">
        <v>2.81</v>
      </c>
      <c r="X7529">
        <v>5</v>
      </c>
      <c r="Y7529">
        <v>0.5</v>
      </c>
      <c r="Z7529">
        <v>0.13</v>
      </c>
      <c r="AA7529">
        <v>20</v>
      </c>
      <c r="AB7529">
        <v>1.23</v>
      </c>
      <c r="AC7529">
        <v>310</v>
      </c>
      <c r="AD7529">
        <v>0.5</v>
      </c>
      <c r="AE7529">
        <v>0.01</v>
      </c>
      <c r="AF7529">
        <v>55</v>
      </c>
      <c r="AG7529">
        <v>870</v>
      </c>
      <c r="AH7529">
        <v>10</v>
      </c>
      <c r="AI7529">
        <v>1</v>
      </c>
      <c r="AJ7529">
        <v>3</v>
      </c>
      <c r="AK7529">
        <v>20</v>
      </c>
      <c r="AL7529">
        <v>0.13</v>
      </c>
      <c r="AM7529">
        <v>5</v>
      </c>
      <c r="AN7529">
        <v>5</v>
      </c>
      <c r="AO7529">
        <v>48</v>
      </c>
      <c r="AP7529">
        <v>5</v>
      </c>
      <c r="AQ7529">
        <v>34</v>
      </c>
    </row>
    <row r="7530" spans="1:43" hidden="1" x14ac:dyDescent="0.25">
      <c r="A7530" t="s">
        <v>27154</v>
      </c>
      <c r="B7530" t="s">
        <v>27155</v>
      </c>
      <c r="C7530" s="1" t="str">
        <f t="shared" si="526"/>
        <v>21:0134</v>
      </c>
      <c r="D7530" s="1" t="str">
        <f t="shared" si="527"/>
        <v>21:0078</v>
      </c>
      <c r="E7530" t="s">
        <v>21783</v>
      </c>
      <c r="F7530" t="s">
        <v>27156</v>
      </c>
      <c r="H7530">
        <v>54.490631899999997</v>
      </c>
      <c r="I7530">
        <v>-60.907216599999998</v>
      </c>
      <c r="J7530" s="1" t="str">
        <f t="shared" si="524"/>
        <v>Till</v>
      </c>
      <c r="K7530" s="1" t="str">
        <f t="shared" si="525"/>
        <v>&lt;63 micron</v>
      </c>
      <c r="L7530">
        <v>0.1</v>
      </c>
      <c r="M7530">
        <v>1.67</v>
      </c>
      <c r="N7530">
        <v>1</v>
      </c>
      <c r="O7530">
        <v>60</v>
      </c>
      <c r="P7530">
        <v>0.25</v>
      </c>
      <c r="Q7530">
        <v>1</v>
      </c>
      <c r="R7530">
        <v>0.56000000000000005</v>
      </c>
      <c r="S7530">
        <v>0.25</v>
      </c>
      <c r="T7530">
        <v>14</v>
      </c>
      <c r="U7530">
        <v>129</v>
      </c>
      <c r="V7530">
        <v>31</v>
      </c>
      <c r="W7530">
        <v>3.25</v>
      </c>
      <c r="X7530">
        <v>5</v>
      </c>
      <c r="Y7530">
        <v>1</v>
      </c>
      <c r="Z7530">
        <v>0.12</v>
      </c>
      <c r="AA7530">
        <v>20</v>
      </c>
      <c r="AB7530">
        <v>1.51</v>
      </c>
      <c r="AC7530">
        <v>320</v>
      </c>
      <c r="AD7530">
        <v>0.5</v>
      </c>
      <c r="AE7530">
        <v>0.01</v>
      </c>
      <c r="AF7530">
        <v>86</v>
      </c>
      <c r="AG7530">
        <v>1190</v>
      </c>
      <c r="AH7530">
        <v>14</v>
      </c>
      <c r="AI7530">
        <v>1</v>
      </c>
      <c r="AJ7530">
        <v>2</v>
      </c>
      <c r="AK7530">
        <v>27</v>
      </c>
      <c r="AL7530">
        <v>0.13</v>
      </c>
      <c r="AM7530">
        <v>5</v>
      </c>
      <c r="AN7530">
        <v>5</v>
      </c>
      <c r="AO7530">
        <v>60</v>
      </c>
      <c r="AP7530">
        <v>5</v>
      </c>
      <c r="AQ7530">
        <v>36</v>
      </c>
    </row>
    <row r="7531" spans="1:43" hidden="1" x14ac:dyDescent="0.25">
      <c r="A7531" t="s">
        <v>27157</v>
      </c>
      <c r="B7531" t="s">
        <v>27158</v>
      </c>
      <c r="C7531" s="1" t="str">
        <f t="shared" si="526"/>
        <v>21:0134</v>
      </c>
      <c r="D7531" s="1" t="str">
        <f t="shared" si="527"/>
        <v>21:0078</v>
      </c>
      <c r="E7531" t="s">
        <v>21879</v>
      </c>
      <c r="F7531" t="s">
        <v>27159</v>
      </c>
      <c r="H7531">
        <v>54.267170999999998</v>
      </c>
      <c r="I7531">
        <v>-60.534612299999999</v>
      </c>
      <c r="J7531" s="1" t="str">
        <f t="shared" si="524"/>
        <v>Till</v>
      </c>
      <c r="K7531" s="1" t="str">
        <f t="shared" si="525"/>
        <v>&lt;63 micron</v>
      </c>
      <c r="L7531">
        <v>0.1</v>
      </c>
      <c r="M7531">
        <v>0.64</v>
      </c>
      <c r="N7531">
        <v>4</v>
      </c>
      <c r="O7531">
        <v>30</v>
      </c>
      <c r="P7531">
        <v>0.25</v>
      </c>
      <c r="Q7531">
        <v>1</v>
      </c>
      <c r="R7531">
        <v>0.64</v>
      </c>
      <c r="S7531">
        <v>0.25</v>
      </c>
      <c r="T7531">
        <v>3</v>
      </c>
      <c r="U7531">
        <v>13</v>
      </c>
      <c r="V7531">
        <v>6</v>
      </c>
      <c r="W7531">
        <v>1.53</v>
      </c>
      <c r="X7531">
        <v>5</v>
      </c>
      <c r="Y7531">
        <v>1</v>
      </c>
      <c r="Z7531">
        <v>0.09</v>
      </c>
      <c r="AA7531">
        <v>20</v>
      </c>
      <c r="AB7531">
        <v>0.2</v>
      </c>
      <c r="AC7531">
        <v>170</v>
      </c>
      <c r="AD7531">
        <v>0.5</v>
      </c>
      <c r="AE7531">
        <v>0.01</v>
      </c>
      <c r="AF7531">
        <v>5</v>
      </c>
      <c r="AG7531">
        <v>1280</v>
      </c>
      <c r="AH7531">
        <v>4</v>
      </c>
      <c r="AI7531">
        <v>1</v>
      </c>
      <c r="AJ7531">
        <v>2</v>
      </c>
      <c r="AK7531">
        <v>36</v>
      </c>
      <c r="AL7531">
        <v>0.1</v>
      </c>
      <c r="AM7531">
        <v>5</v>
      </c>
      <c r="AN7531">
        <v>5</v>
      </c>
      <c r="AO7531">
        <v>26</v>
      </c>
      <c r="AP7531">
        <v>5</v>
      </c>
      <c r="AQ7531">
        <v>16</v>
      </c>
    </row>
    <row r="7532" spans="1:43" hidden="1" x14ac:dyDescent="0.25">
      <c r="A7532" t="s">
        <v>27160</v>
      </c>
      <c r="B7532" t="s">
        <v>27161</v>
      </c>
      <c r="C7532" s="1" t="str">
        <f t="shared" si="526"/>
        <v>21:0134</v>
      </c>
      <c r="D7532" s="1" t="str">
        <f t="shared" si="527"/>
        <v>21:0078</v>
      </c>
      <c r="E7532" t="s">
        <v>21883</v>
      </c>
      <c r="F7532" t="s">
        <v>27162</v>
      </c>
      <c r="H7532">
        <v>54.296753899999999</v>
      </c>
      <c r="I7532">
        <v>-60.371076100000003</v>
      </c>
      <c r="J7532" s="1" t="str">
        <f t="shared" si="524"/>
        <v>Till</v>
      </c>
      <c r="K7532" s="1" t="str">
        <f t="shared" si="525"/>
        <v>&lt;63 micron</v>
      </c>
      <c r="L7532">
        <v>0.1</v>
      </c>
      <c r="M7532">
        <v>0.78</v>
      </c>
      <c r="N7532">
        <v>1</v>
      </c>
      <c r="O7532">
        <v>30</v>
      </c>
      <c r="P7532">
        <v>0.25</v>
      </c>
      <c r="Q7532">
        <v>1</v>
      </c>
      <c r="R7532">
        <v>0.67</v>
      </c>
      <c r="S7532">
        <v>0.25</v>
      </c>
      <c r="T7532">
        <v>2</v>
      </c>
      <c r="U7532">
        <v>8</v>
      </c>
      <c r="V7532">
        <v>8</v>
      </c>
      <c r="W7532">
        <v>1.47</v>
      </c>
      <c r="X7532">
        <v>5</v>
      </c>
      <c r="Y7532">
        <v>0.5</v>
      </c>
      <c r="Z7532">
        <v>0.14000000000000001</v>
      </c>
      <c r="AA7532">
        <v>20</v>
      </c>
      <c r="AB7532">
        <v>0.23</v>
      </c>
      <c r="AC7532">
        <v>195</v>
      </c>
      <c r="AD7532">
        <v>0.5</v>
      </c>
      <c r="AE7532">
        <v>0.02</v>
      </c>
      <c r="AF7532">
        <v>2</v>
      </c>
      <c r="AG7532">
        <v>1260</v>
      </c>
      <c r="AH7532">
        <v>6</v>
      </c>
      <c r="AI7532">
        <v>1</v>
      </c>
      <c r="AJ7532">
        <v>3</v>
      </c>
      <c r="AK7532">
        <v>33</v>
      </c>
      <c r="AL7532">
        <v>0.1</v>
      </c>
      <c r="AM7532">
        <v>5</v>
      </c>
      <c r="AN7532">
        <v>5</v>
      </c>
      <c r="AO7532">
        <v>23</v>
      </c>
      <c r="AP7532">
        <v>5</v>
      </c>
      <c r="AQ7532">
        <v>22</v>
      </c>
    </row>
    <row r="7533" spans="1:43" hidden="1" x14ac:dyDescent="0.25">
      <c r="A7533" t="s">
        <v>27163</v>
      </c>
      <c r="B7533" t="s">
        <v>27164</v>
      </c>
      <c r="C7533" s="1" t="str">
        <f t="shared" si="526"/>
        <v>21:0134</v>
      </c>
      <c r="D7533" s="1" t="str">
        <f t="shared" si="527"/>
        <v>21:0078</v>
      </c>
      <c r="E7533" t="s">
        <v>22099</v>
      </c>
      <c r="F7533" t="s">
        <v>27165</v>
      </c>
      <c r="H7533">
        <v>54.4396439</v>
      </c>
      <c r="I7533">
        <v>-60.6985356</v>
      </c>
      <c r="J7533" s="1" t="str">
        <f t="shared" si="524"/>
        <v>Till</v>
      </c>
      <c r="K7533" s="1" t="str">
        <f t="shared" si="525"/>
        <v>&lt;63 micron</v>
      </c>
      <c r="L7533">
        <v>0.2</v>
      </c>
      <c r="M7533">
        <v>1.71</v>
      </c>
      <c r="N7533">
        <v>1</v>
      </c>
      <c r="O7533">
        <v>60</v>
      </c>
      <c r="P7533">
        <v>0.25</v>
      </c>
      <c r="Q7533">
        <v>1</v>
      </c>
      <c r="R7533">
        <v>0.65</v>
      </c>
      <c r="S7533">
        <v>0.25</v>
      </c>
      <c r="T7533">
        <v>9</v>
      </c>
      <c r="U7533">
        <v>51</v>
      </c>
      <c r="V7533">
        <v>28</v>
      </c>
      <c r="W7533">
        <v>2.66</v>
      </c>
      <c r="X7533">
        <v>10</v>
      </c>
      <c r="Y7533">
        <v>0.5</v>
      </c>
      <c r="Z7533">
        <v>0.16</v>
      </c>
      <c r="AA7533">
        <v>30</v>
      </c>
      <c r="AB7533">
        <v>0.99</v>
      </c>
      <c r="AC7533">
        <v>330</v>
      </c>
      <c r="AD7533">
        <v>0.5</v>
      </c>
      <c r="AE7533">
        <v>0.02</v>
      </c>
      <c r="AF7533">
        <v>17</v>
      </c>
      <c r="AG7533">
        <v>770</v>
      </c>
      <c r="AH7533">
        <v>4</v>
      </c>
      <c r="AI7533">
        <v>4</v>
      </c>
      <c r="AJ7533">
        <v>4</v>
      </c>
      <c r="AK7533">
        <v>73</v>
      </c>
      <c r="AL7533">
        <v>0.2</v>
      </c>
      <c r="AM7533">
        <v>5</v>
      </c>
      <c r="AN7533">
        <v>5</v>
      </c>
      <c r="AO7533">
        <v>45</v>
      </c>
      <c r="AP7533">
        <v>5</v>
      </c>
      <c r="AQ7533">
        <v>40</v>
      </c>
    </row>
    <row r="7534" spans="1:43" hidden="1" x14ac:dyDescent="0.25">
      <c r="A7534" t="s">
        <v>27166</v>
      </c>
      <c r="B7534" t="s">
        <v>27167</v>
      </c>
      <c r="C7534" s="1" t="str">
        <f t="shared" si="526"/>
        <v>21:0134</v>
      </c>
      <c r="D7534" s="1" t="str">
        <f t="shared" si="527"/>
        <v>21:0078</v>
      </c>
      <c r="E7534" t="s">
        <v>27168</v>
      </c>
      <c r="F7534" t="s">
        <v>27169</v>
      </c>
      <c r="H7534">
        <v>53.799810800000003</v>
      </c>
      <c r="I7534">
        <v>-65.999701200000004</v>
      </c>
      <c r="J7534" s="1" t="str">
        <f t="shared" si="524"/>
        <v>Till</v>
      </c>
      <c r="K7534" s="1" t="str">
        <f t="shared" si="525"/>
        <v>&lt;63 micron</v>
      </c>
      <c r="L7534">
        <v>0.1</v>
      </c>
      <c r="M7534">
        <v>0.62</v>
      </c>
      <c r="N7534">
        <v>4</v>
      </c>
      <c r="O7534">
        <v>70</v>
      </c>
      <c r="P7534">
        <v>0.25</v>
      </c>
      <c r="Q7534">
        <v>1</v>
      </c>
      <c r="R7534">
        <v>0.19</v>
      </c>
      <c r="S7534">
        <v>0.25</v>
      </c>
      <c r="T7534">
        <v>4</v>
      </c>
      <c r="U7534">
        <v>30</v>
      </c>
      <c r="V7534">
        <v>10</v>
      </c>
      <c r="W7534">
        <v>2.17</v>
      </c>
      <c r="X7534">
        <v>5</v>
      </c>
      <c r="Y7534">
        <v>0.5</v>
      </c>
      <c r="Z7534">
        <v>0.04</v>
      </c>
      <c r="AA7534">
        <v>20</v>
      </c>
      <c r="AB7534">
        <v>0.26</v>
      </c>
      <c r="AC7534">
        <v>295</v>
      </c>
      <c r="AD7534">
        <v>0.5</v>
      </c>
      <c r="AE7534">
        <v>0.01</v>
      </c>
      <c r="AF7534">
        <v>12</v>
      </c>
      <c r="AG7534">
        <v>630</v>
      </c>
      <c r="AH7534">
        <v>6</v>
      </c>
      <c r="AI7534">
        <v>2</v>
      </c>
      <c r="AJ7534">
        <v>2</v>
      </c>
      <c r="AK7534">
        <v>5</v>
      </c>
      <c r="AL7534">
        <v>0.03</v>
      </c>
      <c r="AM7534">
        <v>5</v>
      </c>
      <c r="AN7534">
        <v>5</v>
      </c>
      <c r="AO7534">
        <v>21</v>
      </c>
      <c r="AP7534">
        <v>5</v>
      </c>
      <c r="AQ7534">
        <v>20</v>
      </c>
    </row>
    <row r="7535" spans="1:43" hidden="1" x14ac:dyDescent="0.25">
      <c r="A7535" t="s">
        <v>27170</v>
      </c>
      <c r="B7535" t="s">
        <v>27171</v>
      </c>
      <c r="C7535" s="1" t="str">
        <f t="shared" si="526"/>
        <v>21:0134</v>
      </c>
      <c r="D7535" s="1" t="str">
        <f t="shared" si="527"/>
        <v>21:0078</v>
      </c>
      <c r="E7535" t="s">
        <v>22151</v>
      </c>
      <c r="F7535" t="s">
        <v>27172</v>
      </c>
      <c r="H7535">
        <v>54.297032700000003</v>
      </c>
      <c r="I7535">
        <v>-62.033485300000002</v>
      </c>
      <c r="J7535" s="1" t="str">
        <f t="shared" si="524"/>
        <v>Till</v>
      </c>
      <c r="K7535" s="1" t="str">
        <f t="shared" si="525"/>
        <v>&lt;63 micron</v>
      </c>
      <c r="L7535">
        <v>0.1</v>
      </c>
      <c r="M7535">
        <v>1.1399999999999999</v>
      </c>
      <c r="N7535">
        <v>1</v>
      </c>
      <c r="O7535">
        <v>20</v>
      </c>
      <c r="P7535">
        <v>0.25</v>
      </c>
      <c r="Q7535">
        <v>1</v>
      </c>
      <c r="R7535">
        <v>0.42</v>
      </c>
      <c r="S7535">
        <v>0.25</v>
      </c>
      <c r="T7535">
        <v>5</v>
      </c>
      <c r="U7535">
        <v>25</v>
      </c>
      <c r="V7535">
        <v>15</v>
      </c>
      <c r="W7535">
        <v>2.1800000000000002</v>
      </c>
      <c r="X7535">
        <v>5</v>
      </c>
      <c r="Y7535">
        <v>0.5</v>
      </c>
      <c r="Z7535">
        <v>0.04</v>
      </c>
      <c r="AA7535">
        <v>20</v>
      </c>
      <c r="AB7535">
        <v>0.28999999999999998</v>
      </c>
      <c r="AC7535">
        <v>215</v>
      </c>
      <c r="AD7535">
        <v>0.5</v>
      </c>
      <c r="AE7535">
        <v>0.02</v>
      </c>
      <c r="AF7535">
        <v>10</v>
      </c>
      <c r="AG7535">
        <v>940</v>
      </c>
      <c r="AH7535">
        <v>1</v>
      </c>
      <c r="AI7535">
        <v>2</v>
      </c>
      <c r="AJ7535">
        <v>2</v>
      </c>
      <c r="AK7535">
        <v>18</v>
      </c>
      <c r="AL7535">
        <v>0.1</v>
      </c>
      <c r="AM7535">
        <v>5</v>
      </c>
      <c r="AN7535">
        <v>5</v>
      </c>
      <c r="AO7535">
        <v>39</v>
      </c>
      <c r="AP7535">
        <v>5</v>
      </c>
      <c r="AQ7535">
        <v>26</v>
      </c>
    </row>
    <row r="7536" spans="1:43" hidden="1" x14ac:dyDescent="0.25">
      <c r="A7536" t="s">
        <v>27173</v>
      </c>
      <c r="B7536" t="s">
        <v>27174</v>
      </c>
      <c r="C7536" s="1" t="str">
        <f t="shared" si="526"/>
        <v>21:0134</v>
      </c>
      <c r="D7536" s="1" t="str">
        <f t="shared" si="527"/>
        <v>21:0078</v>
      </c>
      <c r="E7536" t="s">
        <v>22227</v>
      </c>
      <c r="F7536" t="s">
        <v>27175</v>
      </c>
      <c r="H7536">
        <v>54.7452629</v>
      </c>
      <c r="I7536">
        <v>-66.613199199999997</v>
      </c>
      <c r="J7536" s="1" t="str">
        <f t="shared" si="524"/>
        <v>Till</v>
      </c>
      <c r="K7536" s="1" t="str">
        <f t="shared" si="525"/>
        <v>&lt;63 micron</v>
      </c>
      <c r="L7536">
        <v>0.1</v>
      </c>
      <c r="M7536">
        <v>1.68</v>
      </c>
      <c r="N7536">
        <v>20</v>
      </c>
      <c r="O7536">
        <v>50</v>
      </c>
      <c r="P7536">
        <v>0.25</v>
      </c>
      <c r="Q7536">
        <v>1</v>
      </c>
      <c r="R7536">
        <v>7.0000000000000007E-2</v>
      </c>
      <c r="S7536">
        <v>0.25</v>
      </c>
      <c r="T7536">
        <v>14</v>
      </c>
      <c r="U7536">
        <v>44</v>
      </c>
      <c r="V7536">
        <v>54</v>
      </c>
      <c r="W7536">
        <v>6.42</v>
      </c>
      <c r="X7536">
        <v>5</v>
      </c>
      <c r="Y7536">
        <v>0.5</v>
      </c>
      <c r="Z7536">
        <v>0.11</v>
      </c>
      <c r="AA7536">
        <v>30</v>
      </c>
      <c r="AB7536">
        <v>0.6</v>
      </c>
      <c r="AC7536">
        <v>900</v>
      </c>
      <c r="AD7536">
        <v>0.5</v>
      </c>
      <c r="AE7536">
        <v>5.0000000000000001E-3</v>
      </c>
      <c r="AF7536">
        <v>28</v>
      </c>
      <c r="AG7536">
        <v>330</v>
      </c>
      <c r="AH7536">
        <v>18</v>
      </c>
      <c r="AI7536">
        <v>4</v>
      </c>
      <c r="AJ7536">
        <v>3</v>
      </c>
      <c r="AK7536">
        <v>6</v>
      </c>
      <c r="AL7536">
        <v>0.09</v>
      </c>
      <c r="AM7536">
        <v>5</v>
      </c>
      <c r="AN7536">
        <v>5</v>
      </c>
      <c r="AO7536">
        <v>46</v>
      </c>
      <c r="AP7536">
        <v>5</v>
      </c>
      <c r="AQ7536">
        <v>98</v>
      </c>
    </row>
    <row r="7537" spans="1:43" hidden="1" x14ac:dyDescent="0.25">
      <c r="A7537" t="s">
        <v>27176</v>
      </c>
      <c r="B7537" t="s">
        <v>27177</v>
      </c>
      <c r="C7537" s="1" t="str">
        <f t="shared" si="526"/>
        <v>21:0134</v>
      </c>
      <c r="D7537" s="1" t="str">
        <f t="shared" si="527"/>
        <v>21:0078</v>
      </c>
      <c r="E7537" t="s">
        <v>22323</v>
      </c>
      <c r="F7537" t="s">
        <v>27178</v>
      </c>
      <c r="H7537">
        <v>54.519841900000003</v>
      </c>
      <c r="I7537">
        <v>-66.684935499999995</v>
      </c>
      <c r="J7537" s="1" t="str">
        <f t="shared" si="524"/>
        <v>Till</v>
      </c>
      <c r="K7537" s="1" t="str">
        <f t="shared" si="525"/>
        <v>&lt;63 micron</v>
      </c>
      <c r="L7537">
        <v>0.1</v>
      </c>
      <c r="M7537">
        <v>2.66</v>
      </c>
      <c r="N7537">
        <v>16</v>
      </c>
      <c r="O7537">
        <v>60</v>
      </c>
      <c r="P7537">
        <v>0.25</v>
      </c>
      <c r="Q7537">
        <v>1</v>
      </c>
      <c r="R7537">
        <v>0.09</v>
      </c>
      <c r="S7537">
        <v>0.25</v>
      </c>
      <c r="T7537">
        <v>16</v>
      </c>
      <c r="U7537">
        <v>68</v>
      </c>
      <c r="V7537">
        <v>54</v>
      </c>
      <c r="W7537">
        <v>7.35</v>
      </c>
      <c r="X7537">
        <v>5</v>
      </c>
      <c r="Y7537">
        <v>0.5</v>
      </c>
      <c r="Z7537">
        <v>0.17</v>
      </c>
      <c r="AA7537">
        <v>10</v>
      </c>
      <c r="AB7537">
        <v>0.98</v>
      </c>
      <c r="AC7537">
        <v>640</v>
      </c>
      <c r="AD7537">
        <v>1</v>
      </c>
      <c r="AE7537">
        <v>0.01</v>
      </c>
      <c r="AF7537">
        <v>40</v>
      </c>
      <c r="AG7537">
        <v>350</v>
      </c>
      <c r="AH7537">
        <v>18</v>
      </c>
      <c r="AI7537">
        <v>2</v>
      </c>
      <c r="AJ7537">
        <v>4</v>
      </c>
      <c r="AK7537">
        <v>6</v>
      </c>
      <c r="AL7537">
        <v>0.09</v>
      </c>
      <c r="AM7537">
        <v>5</v>
      </c>
      <c r="AN7537">
        <v>5</v>
      </c>
      <c r="AO7537">
        <v>45</v>
      </c>
      <c r="AP7537">
        <v>5</v>
      </c>
      <c r="AQ7537">
        <v>130</v>
      </c>
    </row>
    <row r="7538" spans="1:43" hidden="1" x14ac:dyDescent="0.25">
      <c r="A7538" t="s">
        <v>27179</v>
      </c>
      <c r="B7538" t="s">
        <v>27180</v>
      </c>
      <c r="C7538" s="1" t="str">
        <f t="shared" si="526"/>
        <v>21:0134</v>
      </c>
      <c r="D7538" s="1" t="str">
        <f t="shared" si="527"/>
        <v>21:0078</v>
      </c>
      <c r="E7538" t="s">
        <v>22339</v>
      </c>
      <c r="F7538" t="s">
        <v>27181</v>
      </c>
      <c r="H7538">
        <v>54.709887100000003</v>
      </c>
      <c r="I7538">
        <v>-66.7517383</v>
      </c>
      <c r="J7538" s="1" t="str">
        <f t="shared" si="524"/>
        <v>Till</v>
      </c>
      <c r="K7538" s="1" t="str">
        <f t="shared" si="525"/>
        <v>&lt;63 micron</v>
      </c>
      <c r="L7538">
        <v>0.1</v>
      </c>
      <c r="M7538">
        <v>1.47</v>
      </c>
      <c r="N7538">
        <v>16</v>
      </c>
      <c r="O7538">
        <v>60</v>
      </c>
      <c r="P7538">
        <v>0.25</v>
      </c>
      <c r="Q7538">
        <v>1</v>
      </c>
      <c r="R7538">
        <v>0.01</v>
      </c>
      <c r="S7538">
        <v>0.25</v>
      </c>
      <c r="T7538">
        <v>12</v>
      </c>
      <c r="U7538">
        <v>27</v>
      </c>
      <c r="V7538">
        <v>37</v>
      </c>
      <c r="W7538">
        <v>7.72</v>
      </c>
      <c r="X7538">
        <v>5</v>
      </c>
      <c r="Y7538">
        <v>0.5</v>
      </c>
      <c r="Z7538">
        <v>0.12</v>
      </c>
      <c r="AA7538">
        <v>20</v>
      </c>
      <c r="AB7538">
        <v>0.37</v>
      </c>
      <c r="AC7538">
        <v>865</v>
      </c>
      <c r="AD7538">
        <v>1</v>
      </c>
      <c r="AE7538">
        <v>5.0000000000000001E-3</v>
      </c>
      <c r="AF7538">
        <v>27</v>
      </c>
      <c r="AG7538">
        <v>400</v>
      </c>
      <c r="AH7538">
        <v>14</v>
      </c>
      <c r="AI7538">
        <v>2</v>
      </c>
      <c r="AJ7538">
        <v>4</v>
      </c>
      <c r="AK7538">
        <v>4</v>
      </c>
      <c r="AL7538">
        <v>0.01</v>
      </c>
      <c r="AM7538">
        <v>5</v>
      </c>
      <c r="AN7538">
        <v>5</v>
      </c>
      <c r="AO7538">
        <v>49</v>
      </c>
      <c r="AP7538">
        <v>5</v>
      </c>
      <c r="AQ7538">
        <v>78</v>
      </c>
    </row>
    <row r="7539" spans="1:43" hidden="1" x14ac:dyDescent="0.25">
      <c r="A7539" t="s">
        <v>27182</v>
      </c>
      <c r="B7539" t="s">
        <v>27183</v>
      </c>
      <c r="C7539" s="1" t="str">
        <f t="shared" si="526"/>
        <v>21:0134</v>
      </c>
      <c r="D7539" s="1" t="str">
        <f t="shared" si="527"/>
        <v>21:0078</v>
      </c>
      <c r="E7539" t="s">
        <v>22495</v>
      </c>
      <c r="F7539" t="s">
        <v>27184</v>
      </c>
      <c r="H7539">
        <v>54.204448499999998</v>
      </c>
      <c r="I7539">
        <v>-65.963009499999998</v>
      </c>
      <c r="J7539" s="1" t="str">
        <f t="shared" si="524"/>
        <v>Till</v>
      </c>
      <c r="K7539" s="1" t="str">
        <f t="shared" si="525"/>
        <v>&lt;63 micron</v>
      </c>
      <c r="L7539">
        <v>0.1</v>
      </c>
      <c r="M7539">
        <v>1.98</v>
      </c>
      <c r="N7539">
        <v>2</v>
      </c>
      <c r="O7539">
        <v>40</v>
      </c>
      <c r="P7539">
        <v>1</v>
      </c>
      <c r="Q7539">
        <v>1</v>
      </c>
      <c r="R7539">
        <v>0.11</v>
      </c>
      <c r="S7539">
        <v>0.25</v>
      </c>
      <c r="T7539">
        <v>10</v>
      </c>
      <c r="U7539">
        <v>35</v>
      </c>
      <c r="V7539">
        <v>27</v>
      </c>
      <c r="W7539">
        <v>5.85</v>
      </c>
      <c r="X7539">
        <v>10</v>
      </c>
      <c r="Y7539">
        <v>0.5</v>
      </c>
      <c r="Z7539">
        <v>7.0000000000000007E-2</v>
      </c>
      <c r="AA7539">
        <v>20</v>
      </c>
      <c r="AB7539">
        <v>0.61</v>
      </c>
      <c r="AC7539">
        <v>435</v>
      </c>
      <c r="AD7539">
        <v>0.5</v>
      </c>
      <c r="AE7539">
        <v>5.0000000000000001E-3</v>
      </c>
      <c r="AF7539">
        <v>19</v>
      </c>
      <c r="AG7539">
        <v>340</v>
      </c>
      <c r="AH7539">
        <v>14</v>
      </c>
      <c r="AI7539">
        <v>4</v>
      </c>
      <c r="AJ7539">
        <v>3</v>
      </c>
      <c r="AK7539">
        <v>4</v>
      </c>
      <c r="AL7539">
        <v>7.0000000000000007E-2</v>
      </c>
      <c r="AM7539">
        <v>5</v>
      </c>
      <c r="AN7539">
        <v>5</v>
      </c>
      <c r="AO7539">
        <v>47</v>
      </c>
      <c r="AP7539">
        <v>5</v>
      </c>
      <c r="AQ7539">
        <v>44</v>
      </c>
    </row>
    <row r="7540" spans="1:43" hidden="1" x14ac:dyDescent="0.25">
      <c r="A7540" t="s">
        <v>27185</v>
      </c>
      <c r="B7540" t="s">
        <v>27186</v>
      </c>
      <c r="C7540" s="1" t="str">
        <f t="shared" si="526"/>
        <v>21:0134</v>
      </c>
      <c r="D7540" s="1" t="str">
        <f t="shared" si="527"/>
        <v>21:0078</v>
      </c>
      <c r="E7540" t="s">
        <v>22583</v>
      </c>
      <c r="F7540" t="s">
        <v>27187</v>
      </c>
      <c r="H7540">
        <v>53.229924599999997</v>
      </c>
      <c r="I7540">
        <v>-67.409935300000001</v>
      </c>
      <c r="J7540" s="1" t="str">
        <f t="shared" si="524"/>
        <v>Till</v>
      </c>
      <c r="K7540" s="1" t="str">
        <f t="shared" si="525"/>
        <v>&lt;63 micron</v>
      </c>
      <c r="L7540">
        <v>0.1</v>
      </c>
      <c r="M7540">
        <v>1.21</v>
      </c>
      <c r="N7540">
        <v>2</v>
      </c>
      <c r="O7540">
        <v>70</v>
      </c>
      <c r="P7540">
        <v>0.25</v>
      </c>
      <c r="Q7540">
        <v>1</v>
      </c>
      <c r="R7540">
        <v>0.26</v>
      </c>
      <c r="S7540">
        <v>0.25</v>
      </c>
      <c r="T7540">
        <v>8</v>
      </c>
      <c r="U7540">
        <v>96</v>
      </c>
      <c r="V7540">
        <v>14</v>
      </c>
      <c r="W7540">
        <v>1.84</v>
      </c>
      <c r="X7540">
        <v>10</v>
      </c>
      <c r="Y7540">
        <v>0.5</v>
      </c>
      <c r="Z7540">
        <v>0.19</v>
      </c>
      <c r="AA7540">
        <v>40</v>
      </c>
      <c r="AB7540">
        <v>0.46</v>
      </c>
      <c r="AC7540">
        <v>135</v>
      </c>
      <c r="AD7540">
        <v>0.5</v>
      </c>
      <c r="AE7540">
        <v>0.02</v>
      </c>
      <c r="AF7540">
        <v>23</v>
      </c>
      <c r="AG7540">
        <v>890</v>
      </c>
      <c r="AH7540">
        <v>4</v>
      </c>
      <c r="AI7540">
        <v>2</v>
      </c>
      <c r="AJ7540">
        <v>3</v>
      </c>
      <c r="AK7540">
        <v>13</v>
      </c>
      <c r="AL7540">
        <v>0.1</v>
      </c>
      <c r="AM7540">
        <v>5</v>
      </c>
      <c r="AN7540">
        <v>5</v>
      </c>
      <c r="AO7540">
        <v>59</v>
      </c>
      <c r="AP7540">
        <v>5</v>
      </c>
      <c r="AQ7540">
        <v>24</v>
      </c>
    </row>
    <row r="7541" spans="1:43" hidden="1" x14ac:dyDescent="0.25">
      <c r="A7541" t="s">
        <v>27188</v>
      </c>
      <c r="B7541" t="s">
        <v>27189</v>
      </c>
      <c r="C7541" s="1" t="str">
        <f t="shared" si="526"/>
        <v>21:0134</v>
      </c>
      <c r="D7541" s="1" t="str">
        <f t="shared" si="527"/>
        <v>21:0078</v>
      </c>
      <c r="E7541" t="s">
        <v>22671</v>
      </c>
      <c r="F7541" t="s">
        <v>27190</v>
      </c>
      <c r="H7541">
        <v>54.428265500000002</v>
      </c>
      <c r="I7541">
        <v>-67.636703699999998</v>
      </c>
      <c r="J7541" s="1" t="str">
        <f t="shared" si="524"/>
        <v>Till</v>
      </c>
      <c r="K7541" s="1" t="str">
        <f t="shared" si="525"/>
        <v>&lt;63 micron</v>
      </c>
      <c r="L7541">
        <v>0.1</v>
      </c>
      <c r="M7541">
        <v>1.48</v>
      </c>
      <c r="N7541">
        <v>1</v>
      </c>
      <c r="O7541">
        <v>80</v>
      </c>
      <c r="P7541">
        <v>0.5</v>
      </c>
      <c r="Q7541">
        <v>6</v>
      </c>
      <c r="R7541">
        <v>0.19</v>
      </c>
      <c r="S7541">
        <v>0.25</v>
      </c>
      <c r="T7541">
        <v>11</v>
      </c>
      <c r="U7541">
        <v>88</v>
      </c>
      <c r="V7541">
        <v>24</v>
      </c>
      <c r="W7541">
        <v>2.14</v>
      </c>
      <c r="X7541">
        <v>5</v>
      </c>
      <c r="Y7541">
        <v>0.5</v>
      </c>
      <c r="Z7541">
        <v>0.24</v>
      </c>
      <c r="AA7541">
        <v>30</v>
      </c>
      <c r="AB7541">
        <v>0.68</v>
      </c>
      <c r="AC7541">
        <v>175</v>
      </c>
      <c r="AD7541">
        <v>0.5</v>
      </c>
      <c r="AE7541">
        <v>0.02</v>
      </c>
      <c r="AF7541">
        <v>33</v>
      </c>
      <c r="AG7541">
        <v>620</v>
      </c>
      <c r="AH7541">
        <v>8</v>
      </c>
      <c r="AI7541">
        <v>1</v>
      </c>
      <c r="AJ7541">
        <v>4</v>
      </c>
      <c r="AK7541">
        <v>9</v>
      </c>
      <c r="AL7541">
        <v>0.12</v>
      </c>
      <c r="AM7541">
        <v>5</v>
      </c>
      <c r="AN7541">
        <v>5</v>
      </c>
      <c r="AO7541">
        <v>59</v>
      </c>
      <c r="AP7541">
        <v>5</v>
      </c>
      <c r="AQ7541">
        <v>30</v>
      </c>
    </row>
    <row r="7542" spans="1:43" hidden="1" x14ac:dyDescent="0.25">
      <c r="A7542" t="s">
        <v>27191</v>
      </c>
      <c r="B7542" t="s">
        <v>27192</v>
      </c>
      <c r="C7542" s="1" t="str">
        <f t="shared" si="526"/>
        <v>21:0134</v>
      </c>
      <c r="D7542" s="1" t="str">
        <f t="shared" si="527"/>
        <v>21:0078</v>
      </c>
      <c r="E7542" t="s">
        <v>22743</v>
      </c>
      <c r="F7542" t="s">
        <v>27193</v>
      </c>
      <c r="H7542">
        <v>55.0500872</v>
      </c>
      <c r="I7542">
        <v>-67.795654299999995</v>
      </c>
      <c r="J7542" s="1" t="str">
        <f t="shared" si="524"/>
        <v>Till</v>
      </c>
      <c r="K7542" s="1" t="str">
        <f t="shared" si="525"/>
        <v>&lt;63 micron</v>
      </c>
      <c r="L7542">
        <v>0.1</v>
      </c>
      <c r="M7542">
        <v>2.1800000000000002</v>
      </c>
      <c r="N7542">
        <v>4</v>
      </c>
      <c r="O7542">
        <v>80</v>
      </c>
      <c r="P7542">
        <v>0.25</v>
      </c>
      <c r="Q7542">
        <v>1</v>
      </c>
      <c r="R7542">
        <v>0.09</v>
      </c>
      <c r="S7542">
        <v>0.25</v>
      </c>
      <c r="T7542">
        <v>10</v>
      </c>
      <c r="U7542">
        <v>82</v>
      </c>
      <c r="V7542">
        <v>34</v>
      </c>
      <c r="W7542">
        <v>5.84</v>
      </c>
      <c r="X7542">
        <v>5</v>
      </c>
      <c r="Y7542">
        <v>0.5</v>
      </c>
      <c r="Z7542">
        <v>0.3</v>
      </c>
      <c r="AA7542">
        <v>20</v>
      </c>
      <c r="AB7542">
        <v>0.78</v>
      </c>
      <c r="AC7542">
        <v>435</v>
      </c>
      <c r="AD7542">
        <v>0.5</v>
      </c>
      <c r="AE7542">
        <v>0.01</v>
      </c>
      <c r="AF7542">
        <v>34</v>
      </c>
      <c r="AG7542">
        <v>400</v>
      </c>
      <c r="AH7542">
        <v>6</v>
      </c>
      <c r="AI7542">
        <v>1</v>
      </c>
      <c r="AJ7542">
        <v>4</v>
      </c>
      <c r="AK7542">
        <v>7</v>
      </c>
      <c r="AL7542">
        <v>0.15</v>
      </c>
      <c r="AM7542">
        <v>5</v>
      </c>
      <c r="AN7542">
        <v>5</v>
      </c>
      <c r="AO7542">
        <v>67</v>
      </c>
      <c r="AP7542">
        <v>5</v>
      </c>
      <c r="AQ7542">
        <v>56</v>
      </c>
    </row>
    <row r="7543" spans="1:43" hidden="1" x14ac:dyDescent="0.25">
      <c r="A7543" t="s">
        <v>27194</v>
      </c>
      <c r="B7543" t="s">
        <v>27195</v>
      </c>
      <c r="C7543" s="1" t="str">
        <f t="shared" si="526"/>
        <v>21:0134</v>
      </c>
      <c r="D7543" s="1" t="str">
        <f t="shared" si="527"/>
        <v>21:0078</v>
      </c>
      <c r="E7543" t="s">
        <v>22779</v>
      </c>
      <c r="F7543" t="s">
        <v>27196</v>
      </c>
      <c r="H7543">
        <v>54.505457</v>
      </c>
      <c r="I7543">
        <v>-66.3767864</v>
      </c>
      <c r="J7543" s="1" t="str">
        <f t="shared" si="524"/>
        <v>Till</v>
      </c>
      <c r="K7543" s="1" t="str">
        <f t="shared" si="525"/>
        <v>&lt;63 micron</v>
      </c>
      <c r="L7543">
        <v>0.1</v>
      </c>
      <c r="M7543">
        <v>0.93</v>
      </c>
      <c r="N7543">
        <v>12</v>
      </c>
      <c r="O7543">
        <v>30</v>
      </c>
      <c r="P7543">
        <v>0.5</v>
      </c>
      <c r="Q7543">
        <v>1</v>
      </c>
      <c r="R7543">
        <v>0.08</v>
      </c>
      <c r="S7543">
        <v>0.25</v>
      </c>
      <c r="T7543">
        <v>10</v>
      </c>
      <c r="U7543">
        <v>24</v>
      </c>
      <c r="V7543">
        <v>21</v>
      </c>
      <c r="W7543">
        <v>7.55</v>
      </c>
      <c r="X7543">
        <v>5</v>
      </c>
      <c r="Y7543">
        <v>0.5</v>
      </c>
      <c r="Z7543">
        <v>7.0000000000000007E-2</v>
      </c>
      <c r="AA7543">
        <v>20</v>
      </c>
      <c r="AB7543">
        <v>0.31</v>
      </c>
      <c r="AC7543">
        <v>1085</v>
      </c>
      <c r="AD7543">
        <v>1</v>
      </c>
      <c r="AE7543">
        <v>5.0000000000000001E-3</v>
      </c>
      <c r="AF7543">
        <v>21</v>
      </c>
      <c r="AG7543">
        <v>230</v>
      </c>
      <c r="AH7543">
        <v>8</v>
      </c>
      <c r="AI7543">
        <v>1</v>
      </c>
      <c r="AJ7543">
        <v>2</v>
      </c>
      <c r="AK7543">
        <v>6</v>
      </c>
      <c r="AL7543">
        <v>0.05</v>
      </c>
      <c r="AM7543">
        <v>5</v>
      </c>
      <c r="AN7543">
        <v>10</v>
      </c>
      <c r="AO7543">
        <v>39</v>
      </c>
      <c r="AP7543">
        <v>5</v>
      </c>
      <c r="AQ7543">
        <v>42</v>
      </c>
    </row>
    <row r="7544" spans="1:43" hidden="1" x14ac:dyDescent="0.25">
      <c r="A7544" t="s">
        <v>27197</v>
      </c>
      <c r="B7544" t="s">
        <v>27198</v>
      </c>
      <c r="C7544" s="1" t="str">
        <f t="shared" si="526"/>
        <v>21:0134</v>
      </c>
      <c r="D7544" s="1" t="str">
        <f t="shared" si="527"/>
        <v>21:0078</v>
      </c>
      <c r="E7544" t="s">
        <v>22831</v>
      </c>
      <c r="F7544" t="s">
        <v>27199</v>
      </c>
      <c r="H7544">
        <v>54.238055099999997</v>
      </c>
      <c r="I7544">
        <v>-66.1236447</v>
      </c>
      <c r="J7544" s="1" t="str">
        <f t="shared" si="524"/>
        <v>Till</v>
      </c>
      <c r="K7544" s="1" t="str">
        <f t="shared" si="525"/>
        <v>&lt;63 micron</v>
      </c>
      <c r="L7544">
        <v>0.1</v>
      </c>
      <c r="M7544">
        <v>2.73</v>
      </c>
      <c r="N7544">
        <v>4</v>
      </c>
      <c r="O7544">
        <v>30</v>
      </c>
      <c r="P7544">
        <v>0.5</v>
      </c>
      <c r="Q7544">
        <v>1</v>
      </c>
      <c r="R7544">
        <v>0.08</v>
      </c>
      <c r="S7544">
        <v>0.25</v>
      </c>
      <c r="T7544">
        <v>8</v>
      </c>
      <c r="U7544">
        <v>37</v>
      </c>
      <c r="V7544">
        <v>18</v>
      </c>
      <c r="W7544">
        <v>5.26</v>
      </c>
      <c r="X7544">
        <v>5</v>
      </c>
      <c r="Y7544">
        <v>1</v>
      </c>
      <c r="Z7544">
        <v>0.04</v>
      </c>
      <c r="AA7544">
        <v>10</v>
      </c>
      <c r="AB7544">
        <v>0.33</v>
      </c>
      <c r="AC7544">
        <v>380</v>
      </c>
      <c r="AD7544">
        <v>0.5</v>
      </c>
      <c r="AE7544">
        <v>5.0000000000000001E-3</v>
      </c>
      <c r="AF7544">
        <v>14</v>
      </c>
      <c r="AG7544">
        <v>470</v>
      </c>
      <c r="AH7544">
        <v>4</v>
      </c>
      <c r="AI7544">
        <v>2</v>
      </c>
      <c r="AJ7544">
        <v>2</v>
      </c>
      <c r="AK7544">
        <v>3</v>
      </c>
      <c r="AL7544">
        <v>0.04</v>
      </c>
      <c r="AM7544">
        <v>5</v>
      </c>
      <c r="AN7544">
        <v>5</v>
      </c>
      <c r="AO7544">
        <v>29</v>
      </c>
      <c r="AP7544">
        <v>5</v>
      </c>
      <c r="AQ7544">
        <v>26</v>
      </c>
    </row>
    <row r="7545" spans="1:43" hidden="1" x14ac:dyDescent="0.25">
      <c r="A7545" t="s">
        <v>27200</v>
      </c>
      <c r="B7545" t="s">
        <v>27201</v>
      </c>
      <c r="C7545" s="1" t="str">
        <f t="shared" si="526"/>
        <v>21:0134</v>
      </c>
      <c r="D7545" s="1" t="str">
        <f t="shared" si="527"/>
        <v>21:0078</v>
      </c>
      <c r="E7545" t="s">
        <v>27202</v>
      </c>
      <c r="F7545" t="s">
        <v>27203</v>
      </c>
      <c r="H7545">
        <v>53.797873699999997</v>
      </c>
      <c r="I7545">
        <v>-66.065788100000006</v>
      </c>
      <c r="J7545" s="1" t="str">
        <f t="shared" si="524"/>
        <v>Till</v>
      </c>
      <c r="K7545" s="1" t="str">
        <f t="shared" si="525"/>
        <v>&lt;63 micron</v>
      </c>
      <c r="L7545">
        <v>0.1</v>
      </c>
      <c r="M7545">
        <v>0.66</v>
      </c>
      <c r="N7545">
        <v>2</v>
      </c>
      <c r="O7545">
        <v>210</v>
      </c>
      <c r="P7545">
        <v>0.25</v>
      </c>
      <c r="Q7545">
        <v>1</v>
      </c>
      <c r="R7545">
        <v>0.22</v>
      </c>
      <c r="S7545">
        <v>0.25</v>
      </c>
      <c r="T7545">
        <v>5</v>
      </c>
      <c r="U7545">
        <v>36</v>
      </c>
      <c r="V7545">
        <v>17</v>
      </c>
      <c r="W7545">
        <v>2.12</v>
      </c>
      <c r="X7545">
        <v>5</v>
      </c>
      <c r="Y7545">
        <v>0.5</v>
      </c>
      <c r="Z7545">
        <v>0.08</v>
      </c>
      <c r="AA7545">
        <v>30</v>
      </c>
      <c r="AB7545">
        <v>0.39</v>
      </c>
      <c r="AC7545">
        <v>390</v>
      </c>
      <c r="AD7545">
        <v>0.5</v>
      </c>
      <c r="AE7545">
        <v>0.01</v>
      </c>
      <c r="AF7545">
        <v>12</v>
      </c>
      <c r="AG7545">
        <v>680</v>
      </c>
      <c r="AH7545">
        <v>4</v>
      </c>
      <c r="AI7545">
        <v>2</v>
      </c>
      <c r="AJ7545">
        <v>3</v>
      </c>
      <c r="AK7545">
        <v>7</v>
      </c>
      <c r="AL7545">
        <v>0.03</v>
      </c>
      <c r="AM7545">
        <v>5</v>
      </c>
      <c r="AN7545">
        <v>5</v>
      </c>
      <c r="AO7545">
        <v>25</v>
      </c>
      <c r="AP7545">
        <v>5</v>
      </c>
      <c r="AQ7545">
        <v>22</v>
      </c>
    </row>
    <row r="7546" spans="1:43" hidden="1" x14ac:dyDescent="0.25">
      <c r="A7546" t="s">
        <v>27204</v>
      </c>
      <c r="B7546" t="s">
        <v>27205</v>
      </c>
      <c r="C7546" s="1" t="str">
        <f t="shared" si="526"/>
        <v>21:0134</v>
      </c>
      <c r="D7546" s="1" t="str">
        <f t="shared" si="527"/>
        <v>21:0078</v>
      </c>
      <c r="E7546" t="s">
        <v>22906</v>
      </c>
      <c r="F7546" t="s">
        <v>27206</v>
      </c>
      <c r="H7546">
        <v>54.561039000000001</v>
      </c>
      <c r="I7546">
        <v>-66.288133900000005</v>
      </c>
      <c r="J7546" s="1" t="str">
        <f t="shared" si="524"/>
        <v>Till</v>
      </c>
      <c r="K7546" s="1" t="str">
        <f t="shared" si="525"/>
        <v>&lt;63 micron</v>
      </c>
      <c r="L7546">
        <v>0.1</v>
      </c>
      <c r="M7546">
        <v>1.59</v>
      </c>
      <c r="N7546">
        <v>10</v>
      </c>
      <c r="O7546">
        <v>60</v>
      </c>
      <c r="P7546">
        <v>0.25</v>
      </c>
      <c r="Q7546">
        <v>1</v>
      </c>
      <c r="R7546">
        <v>0.13</v>
      </c>
      <c r="S7546">
        <v>0.25</v>
      </c>
      <c r="T7546">
        <v>12</v>
      </c>
      <c r="U7546">
        <v>47</v>
      </c>
      <c r="V7546">
        <v>37</v>
      </c>
      <c r="W7546">
        <v>6.32</v>
      </c>
      <c r="X7546">
        <v>5</v>
      </c>
      <c r="Y7546">
        <v>0.5</v>
      </c>
      <c r="Z7546">
        <v>0.11</v>
      </c>
      <c r="AA7546">
        <v>30</v>
      </c>
      <c r="AB7546">
        <v>0.63</v>
      </c>
      <c r="AC7546">
        <v>965</v>
      </c>
      <c r="AD7546">
        <v>1</v>
      </c>
      <c r="AE7546">
        <v>0.01</v>
      </c>
      <c r="AF7546">
        <v>28</v>
      </c>
      <c r="AG7546">
        <v>410</v>
      </c>
      <c r="AH7546">
        <v>1</v>
      </c>
      <c r="AI7546">
        <v>4</v>
      </c>
      <c r="AJ7546">
        <v>5</v>
      </c>
      <c r="AK7546">
        <v>7</v>
      </c>
      <c r="AL7546">
        <v>0.1</v>
      </c>
      <c r="AM7546">
        <v>5</v>
      </c>
      <c r="AN7546">
        <v>5</v>
      </c>
      <c r="AO7546">
        <v>52</v>
      </c>
      <c r="AP7546">
        <v>10</v>
      </c>
      <c r="AQ7546">
        <v>78</v>
      </c>
    </row>
    <row r="7547" spans="1:43" hidden="1" x14ac:dyDescent="0.25">
      <c r="A7547" t="s">
        <v>27207</v>
      </c>
      <c r="B7547" t="s">
        <v>27208</v>
      </c>
      <c r="C7547" s="1" t="str">
        <f t="shared" si="526"/>
        <v>21:0134</v>
      </c>
      <c r="D7547" s="1" t="str">
        <f t="shared" si="527"/>
        <v>21:0078</v>
      </c>
      <c r="E7547" t="s">
        <v>22978</v>
      </c>
      <c r="F7547" t="s">
        <v>27209</v>
      </c>
      <c r="H7547">
        <v>54.245802099999999</v>
      </c>
      <c r="I7547">
        <v>-64.834617399999999</v>
      </c>
      <c r="J7547" s="1" t="str">
        <f t="shared" si="524"/>
        <v>Till</v>
      </c>
      <c r="K7547" s="1" t="str">
        <f t="shared" si="525"/>
        <v>&lt;63 micron</v>
      </c>
      <c r="L7547">
        <v>0.1</v>
      </c>
      <c r="M7547">
        <v>1.91</v>
      </c>
      <c r="N7547">
        <v>1</v>
      </c>
      <c r="O7547">
        <v>100</v>
      </c>
      <c r="P7547">
        <v>0.25</v>
      </c>
      <c r="Q7547">
        <v>1</v>
      </c>
      <c r="R7547">
        <v>0.63</v>
      </c>
      <c r="S7547">
        <v>0.25</v>
      </c>
      <c r="T7547">
        <v>11</v>
      </c>
      <c r="U7547">
        <v>49</v>
      </c>
      <c r="V7547">
        <v>23</v>
      </c>
      <c r="W7547">
        <v>3.02</v>
      </c>
      <c r="X7547">
        <v>5</v>
      </c>
      <c r="Y7547">
        <v>0.5</v>
      </c>
      <c r="Z7547">
        <v>0.18</v>
      </c>
      <c r="AA7547">
        <v>20</v>
      </c>
      <c r="AB7547">
        <v>0.73</v>
      </c>
      <c r="AC7547">
        <v>225</v>
      </c>
      <c r="AD7547">
        <v>0.5</v>
      </c>
      <c r="AE7547">
        <v>0.03</v>
      </c>
      <c r="AF7547">
        <v>22</v>
      </c>
      <c r="AG7547">
        <v>1730</v>
      </c>
      <c r="AH7547">
        <v>2</v>
      </c>
      <c r="AI7547">
        <v>1</v>
      </c>
      <c r="AJ7547">
        <v>4</v>
      </c>
      <c r="AK7547">
        <v>21</v>
      </c>
      <c r="AL7547">
        <v>0.12</v>
      </c>
      <c r="AM7547">
        <v>5</v>
      </c>
      <c r="AN7547">
        <v>5</v>
      </c>
      <c r="AO7547">
        <v>64</v>
      </c>
      <c r="AP7547">
        <v>5</v>
      </c>
      <c r="AQ7547">
        <v>44</v>
      </c>
    </row>
    <row r="7548" spans="1:43" hidden="1" x14ac:dyDescent="0.25">
      <c r="A7548" t="s">
        <v>27210</v>
      </c>
      <c r="B7548" t="s">
        <v>27211</v>
      </c>
      <c r="C7548" s="1" t="str">
        <f t="shared" si="526"/>
        <v>21:0134</v>
      </c>
      <c r="D7548" s="1" t="str">
        <f t="shared" si="527"/>
        <v>21:0078</v>
      </c>
      <c r="E7548" t="s">
        <v>22990</v>
      </c>
      <c r="F7548" t="s">
        <v>27212</v>
      </c>
      <c r="H7548">
        <v>54.723384000000003</v>
      </c>
      <c r="I7548">
        <v>-64.874774000000002</v>
      </c>
      <c r="J7548" s="1" t="str">
        <f t="shared" si="524"/>
        <v>Till</v>
      </c>
      <c r="K7548" s="1" t="str">
        <f t="shared" si="525"/>
        <v>&lt;63 micron</v>
      </c>
      <c r="L7548">
        <v>0.1</v>
      </c>
      <c r="M7548">
        <v>1.64</v>
      </c>
      <c r="N7548">
        <v>2</v>
      </c>
      <c r="O7548">
        <v>60</v>
      </c>
      <c r="P7548">
        <v>0.25</v>
      </c>
      <c r="Q7548">
        <v>1</v>
      </c>
      <c r="R7548">
        <v>0.66</v>
      </c>
      <c r="S7548">
        <v>0.25</v>
      </c>
      <c r="T7548">
        <v>8</v>
      </c>
      <c r="U7548">
        <v>50</v>
      </c>
      <c r="V7548">
        <v>17</v>
      </c>
      <c r="W7548">
        <v>2.52</v>
      </c>
      <c r="X7548">
        <v>10</v>
      </c>
      <c r="Y7548">
        <v>0.5</v>
      </c>
      <c r="Z7548">
        <v>0.11</v>
      </c>
      <c r="AA7548">
        <v>40</v>
      </c>
      <c r="AB7548">
        <v>0.67</v>
      </c>
      <c r="AC7548">
        <v>165</v>
      </c>
      <c r="AD7548">
        <v>0.5</v>
      </c>
      <c r="AE7548">
        <v>0.03</v>
      </c>
      <c r="AF7548">
        <v>16</v>
      </c>
      <c r="AG7548">
        <v>1760</v>
      </c>
      <c r="AH7548">
        <v>2</v>
      </c>
      <c r="AI7548">
        <v>1</v>
      </c>
      <c r="AJ7548">
        <v>4</v>
      </c>
      <c r="AK7548">
        <v>21</v>
      </c>
      <c r="AL7548">
        <v>0.11</v>
      </c>
      <c r="AM7548">
        <v>5</v>
      </c>
      <c r="AN7548">
        <v>5</v>
      </c>
      <c r="AO7548">
        <v>59</v>
      </c>
      <c r="AP7548">
        <v>5</v>
      </c>
      <c r="AQ7548">
        <v>36</v>
      </c>
    </row>
    <row r="7549" spans="1:43" hidden="1" x14ac:dyDescent="0.25">
      <c r="A7549" t="s">
        <v>27213</v>
      </c>
      <c r="B7549" t="s">
        <v>27214</v>
      </c>
      <c r="C7549" s="1" t="str">
        <f t="shared" si="526"/>
        <v>21:0134</v>
      </c>
      <c r="D7549" s="1" t="str">
        <f t="shared" si="527"/>
        <v>21:0078</v>
      </c>
      <c r="E7549" t="s">
        <v>23050</v>
      </c>
      <c r="F7549" t="s">
        <v>27215</v>
      </c>
      <c r="H7549">
        <v>55.180578699999998</v>
      </c>
      <c r="I7549">
        <v>-67.161959300000007</v>
      </c>
      <c r="J7549" s="1" t="str">
        <f t="shared" si="524"/>
        <v>Till</v>
      </c>
      <c r="K7549" s="1" t="str">
        <f t="shared" si="525"/>
        <v>&lt;63 micron</v>
      </c>
      <c r="L7549">
        <v>0.1</v>
      </c>
      <c r="M7549">
        <v>1.82</v>
      </c>
      <c r="N7549">
        <v>6</v>
      </c>
      <c r="O7549">
        <v>60</v>
      </c>
      <c r="P7549">
        <v>0.25</v>
      </c>
      <c r="Q7549">
        <v>1</v>
      </c>
      <c r="R7549">
        <v>0.06</v>
      </c>
      <c r="S7549">
        <v>0.25</v>
      </c>
      <c r="T7549">
        <v>11</v>
      </c>
      <c r="U7549">
        <v>37</v>
      </c>
      <c r="V7549">
        <v>51</v>
      </c>
      <c r="W7549">
        <v>7.26</v>
      </c>
      <c r="X7549">
        <v>10</v>
      </c>
      <c r="Y7549">
        <v>0.5</v>
      </c>
      <c r="Z7549">
        <v>0.17</v>
      </c>
      <c r="AA7549">
        <v>30</v>
      </c>
      <c r="AB7549">
        <v>0.59</v>
      </c>
      <c r="AC7549">
        <v>935</v>
      </c>
      <c r="AD7549">
        <v>2</v>
      </c>
      <c r="AE7549">
        <v>0.01</v>
      </c>
      <c r="AF7549">
        <v>29</v>
      </c>
      <c r="AG7549">
        <v>350</v>
      </c>
      <c r="AH7549">
        <v>4</v>
      </c>
      <c r="AI7549">
        <v>6</v>
      </c>
      <c r="AJ7549">
        <v>4</v>
      </c>
      <c r="AK7549">
        <v>6</v>
      </c>
      <c r="AL7549">
        <v>0.05</v>
      </c>
      <c r="AM7549">
        <v>5</v>
      </c>
      <c r="AN7549">
        <v>5</v>
      </c>
      <c r="AO7549">
        <v>46</v>
      </c>
      <c r="AP7549">
        <v>10</v>
      </c>
      <c r="AQ7549">
        <v>126</v>
      </c>
    </row>
    <row r="7550" spans="1:43" hidden="1" x14ac:dyDescent="0.25">
      <c r="A7550" t="s">
        <v>27216</v>
      </c>
      <c r="B7550" t="s">
        <v>27217</v>
      </c>
      <c r="C7550" s="1" t="str">
        <f t="shared" si="526"/>
        <v>21:0134</v>
      </c>
      <c r="D7550" s="1" t="str">
        <f t="shared" si="527"/>
        <v>21:0078</v>
      </c>
      <c r="E7550" t="s">
        <v>23102</v>
      </c>
      <c r="F7550" t="s">
        <v>27218</v>
      </c>
      <c r="H7550">
        <v>55.462874300000003</v>
      </c>
      <c r="I7550">
        <v>-66.642660800000002</v>
      </c>
      <c r="J7550" s="1" t="str">
        <f t="shared" si="524"/>
        <v>Till</v>
      </c>
      <c r="K7550" s="1" t="str">
        <f t="shared" si="525"/>
        <v>&lt;63 micron</v>
      </c>
      <c r="L7550">
        <v>0.1</v>
      </c>
      <c r="M7550">
        <v>2.66</v>
      </c>
      <c r="N7550">
        <v>4</v>
      </c>
      <c r="O7550">
        <v>40</v>
      </c>
      <c r="P7550">
        <v>0.25</v>
      </c>
      <c r="Q7550">
        <v>1</v>
      </c>
      <c r="R7550">
        <v>0.73</v>
      </c>
      <c r="S7550">
        <v>0.25</v>
      </c>
      <c r="T7550">
        <v>25</v>
      </c>
      <c r="U7550">
        <v>179</v>
      </c>
      <c r="V7550">
        <v>93</v>
      </c>
      <c r="W7550">
        <v>5.0199999999999996</v>
      </c>
      <c r="X7550">
        <v>5</v>
      </c>
      <c r="Y7550">
        <v>0.5</v>
      </c>
      <c r="Z7550">
        <v>0.05</v>
      </c>
      <c r="AA7550">
        <v>10</v>
      </c>
      <c r="AB7550">
        <v>1.55</v>
      </c>
      <c r="AC7550">
        <v>530</v>
      </c>
      <c r="AD7550">
        <v>0.5</v>
      </c>
      <c r="AE7550">
        <v>5.0000000000000001E-3</v>
      </c>
      <c r="AF7550">
        <v>95</v>
      </c>
      <c r="AG7550">
        <v>250</v>
      </c>
      <c r="AH7550">
        <v>2</v>
      </c>
      <c r="AI7550">
        <v>1</v>
      </c>
      <c r="AJ7550">
        <v>7</v>
      </c>
      <c r="AK7550">
        <v>17</v>
      </c>
      <c r="AL7550">
        <v>0.35</v>
      </c>
      <c r="AM7550">
        <v>5</v>
      </c>
      <c r="AN7550">
        <v>5</v>
      </c>
      <c r="AO7550">
        <v>113</v>
      </c>
      <c r="AP7550">
        <v>5</v>
      </c>
      <c r="AQ7550">
        <v>64</v>
      </c>
    </row>
    <row r="7551" spans="1:43" hidden="1" x14ac:dyDescent="0.25">
      <c r="A7551" t="s">
        <v>27219</v>
      </c>
      <c r="B7551" t="s">
        <v>27220</v>
      </c>
      <c r="C7551" s="1" t="str">
        <f t="shared" si="526"/>
        <v>21:0134</v>
      </c>
      <c r="D7551" s="1" t="str">
        <f t="shared" si="527"/>
        <v>21:0078</v>
      </c>
      <c r="E7551" t="s">
        <v>23122</v>
      </c>
      <c r="F7551" t="s">
        <v>27221</v>
      </c>
      <c r="H7551">
        <v>55.154958999999998</v>
      </c>
      <c r="I7551">
        <v>-67.682638100000005</v>
      </c>
      <c r="J7551" s="1" t="str">
        <f t="shared" si="524"/>
        <v>Till</v>
      </c>
      <c r="K7551" s="1" t="str">
        <f t="shared" si="525"/>
        <v>&lt;63 micron</v>
      </c>
      <c r="L7551">
        <v>0.1</v>
      </c>
      <c r="M7551">
        <v>2.62</v>
      </c>
      <c r="N7551">
        <v>4</v>
      </c>
      <c r="O7551">
        <v>150</v>
      </c>
      <c r="P7551">
        <v>0.25</v>
      </c>
      <c r="Q7551">
        <v>1</v>
      </c>
      <c r="R7551">
        <v>0.11</v>
      </c>
      <c r="S7551">
        <v>0.25</v>
      </c>
      <c r="T7551">
        <v>12</v>
      </c>
      <c r="U7551">
        <v>92</v>
      </c>
      <c r="V7551">
        <v>45</v>
      </c>
      <c r="W7551">
        <v>6.65</v>
      </c>
      <c r="X7551">
        <v>10</v>
      </c>
      <c r="Y7551">
        <v>1</v>
      </c>
      <c r="Z7551">
        <v>0.43</v>
      </c>
      <c r="AA7551">
        <v>20</v>
      </c>
      <c r="AB7551">
        <v>0.9</v>
      </c>
      <c r="AC7551">
        <v>755</v>
      </c>
      <c r="AD7551">
        <v>1</v>
      </c>
      <c r="AE7551">
        <v>0.02</v>
      </c>
      <c r="AF7551">
        <v>39</v>
      </c>
      <c r="AG7551">
        <v>360</v>
      </c>
      <c r="AH7551">
        <v>1</v>
      </c>
      <c r="AI7551">
        <v>4</v>
      </c>
      <c r="AJ7551">
        <v>6</v>
      </c>
      <c r="AK7551">
        <v>11</v>
      </c>
      <c r="AL7551">
        <v>0.17</v>
      </c>
      <c r="AM7551">
        <v>5</v>
      </c>
      <c r="AN7551">
        <v>5</v>
      </c>
      <c r="AO7551">
        <v>71</v>
      </c>
      <c r="AP7551">
        <v>10</v>
      </c>
      <c r="AQ7551">
        <v>66</v>
      </c>
    </row>
    <row r="7552" spans="1:43" hidden="1" x14ac:dyDescent="0.25">
      <c r="A7552" t="s">
        <v>27222</v>
      </c>
      <c r="B7552" t="s">
        <v>27223</v>
      </c>
      <c r="C7552" s="1" t="str">
        <f t="shared" si="526"/>
        <v>21:0134</v>
      </c>
      <c r="D7552" s="1" t="str">
        <f t="shared" si="527"/>
        <v>21:0078</v>
      </c>
      <c r="E7552" t="s">
        <v>23150</v>
      </c>
      <c r="F7552" t="s">
        <v>27224</v>
      </c>
      <c r="H7552">
        <v>55.470546900000002</v>
      </c>
      <c r="I7552">
        <v>-67.082050300000006</v>
      </c>
      <c r="J7552" s="1" t="str">
        <f t="shared" si="524"/>
        <v>Till</v>
      </c>
      <c r="K7552" s="1" t="str">
        <f t="shared" si="525"/>
        <v>&lt;63 micron</v>
      </c>
      <c r="L7552">
        <v>0.1</v>
      </c>
      <c r="M7552">
        <v>2.56</v>
      </c>
      <c r="N7552">
        <v>8</v>
      </c>
      <c r="O7552">
        <v>70</v>
      </c>
      <c r="P7552">
        <v>0.5</v>
      </c>
      <c r="Q7552">
        <v>1</v>
      </c>
      <c r="R7552">
        <v>0.37</v>
      </c>
      <c r="S7552">
        <v>0.25</v>
      </c>
      <c r="T7552">
        <v>17</v>
      </c>
      <c r="U7552">
        <v>73</v>
      </c>
      <c r="V7552">
        <v>65</v>
      </c>
      <c r="W7552">
        <v>5.94</v>
      </c>
      <c r="X7552">
        <v>5</v>
      </c>
      <c r="Y7552">
        <v>0.5</v>
      </c>
      <c r="Z7552">
        <v>0.13</v>
      </c>
      <c r="AA7552">
        <v>20</v>
      </c>
      <c r="AB7552">
        <v>1.02</v>
      </c>
      <c r="AC7552">
        <v>720</v>
      </c>
      <c r="AD7552">
        <v>0.5</v>
      </c>
      <c r="AE7552">
        <v>0.01</v>
      </c>
      <c r="AF7552">
        <v>55</v>
      </c>
      <c r="AG7552">
        <v>270</v>
      </c>
      <c r="AH7552">
        <v>10</v>
      </c>
      <c r="AI7552">
        <v>1</v>
      </c>
      <c r="AJ7552">
        <v>8</v>
      </c>
      <c r="AK7552">
        <v>14</v>
      </c>
      <c r="AL7552">
        <v>0.09</v>
      </c>
      <c r="AM7552">
        <v>5</v>
      </c>
      <c r="AN7552">
        <v>5</v>
      </c>
      <c r="AO7552">
        <v>73</v>
      </c>
      <c r="AP7552">
        <v>5</v>
      </c>
      <c r="AQ7552">
        <v>90</v>
      </c>
    </row>
    <row r="7553" spans="1:43" hidden="1" x14ac:dyDescent="0.25">
      <c r="A7553" t="s">
        <v>27225</v>
      </c>
      <c r="B7553" t="s">
        <v>27226</v>
      </c>
      <c r="C7553" s="1" t="str">
        <f t="shared" si="526"/>
        <v>21:0134</v>
      </c>
      <c r="D7553" s="1" t="str">
        <f t="shared" si="527"/>
        <v>21:0078</v>
      </c>
      <c r="E7553" t="s">
        <v>23194</v>
      </c>
      <c r="F7553" t="s">
        <v>27227</v>
      </c>
      <c r="H7553">
        <v>54.853998199999999</v>
      </c>
      <c r="I7553">
        <v>-65.507154999999997</v>
      </c>
      <c r="J7553" s="1" t="str">
        <f t="shared" si="524"/>
        <v>Till</v>
      </c>
      <c r="K7553" s="1" t="str">
        <f t="shared" si="525"/>
        <v>&lt;63 micron</v>
      </c>
      <c r="L7553">
        <v>0.1</v>
      </c>
      <c r="M7553">
        <v>2.79</v>
      </c>
      <c r="N7553">
        <v>6</v>
      </c>
      <c r="O7553">
        <v>50</v>
      </c>
      <c r="P7553">
        <v>0.25</v>
      </c>
      <c r="Q7553">
        <v>1</v>
      </c>
      <c r="R7553">
        <v>0.4</v>
      </c>
      <c r="S7553">
        <v>0.25</v>
      </c>
      <c r="T7553">
        <v>18</v>
      </c>
      <c r="U7553">
        <v>81</v>
      </c>
      <c r="V7553">
        <v>77</v>
      </c>
      <c r="W7553">
        <v>4.8600000000000003</v>
      </c>
      <c r="X7553">
        <v>5</v>
      </c>
      <c r="Y7553">
        <v>0.5</v>
      </c>
      <c r="Z7553">
        <v>0.13</v>
      </c>
      <c r="AA7553">
        <v>10</v>
      </c>
      <c r="AB7553">
        <v>1.17</v>
      </c>
      <c r="AC7553">
        <v>400</v>
      </c>
      <c r="AD7553">
        <v>0.5</v>
      </c>
      <c r="AE7553">
        <v>0.01</v>
      </c>
      <c r="AF7553">
        <v>43</v>
      </c>
      <c r="AG7553">
        <v>540</v>
      </c>
      <c r="AH7553">
        <v>8</v>
      </c>
      <c r="AI7553">
        <v>1</v>
      </c>
      <c r="AJ7553">
        <v>5</v>
      </c>
      <c r="AK7553">
        <v>12</v>
      </c>
      <c r="AL7553">
        <v>0.18</v>
      </c>
      <c r="AM7553">
        <v>5</v>
      </c>
      <c r="AN7553">
        <v>5</v>
      </c>
      <c r="AO7553">
        <v>79</v>
      </c>
      <c r="AP7553">
        <v>5</v>
      </c>
      <c r="AQ7553">
        <v>72</v>
      </c>
    </row>
    <row r="7554" spans="1:43" hidden="1" x14ac:dyDescent="0.25">
      <c r="A7554" t="s">
        <v>27228</v>
      </c>
      <c r="B7554" t="s">
        <v>27229</v>
      </c>
      <c r="C7554" s="1" t="str">
        <f t="shared" si="526"/>
        <v>21:0134</v>
      </c>
      <c r="D7554" s="1" t="str">
        <f t="shared" si="527"/>
        <v>21:0078</v>
      </c>
      <c r="E7554" t="s">
        <v>23202</v>
      </c>
      <c r="F7554" t="s">
        <v>27230</v>
      </c>
      <c r="H7554">
        <v>54.448320500000001</v>
      </c>
      <c r="I7554">
        <v>-67.241185200000004</v>
      </c>
      <c r="J7554" s="1" t="str">
        <f t="shared" si="524"/>
        <v>Till</v>
      </c>
      <c r="K7554" s="1" t="str">
        <f t="shared" si="525"/>
        <v>&lt;63 micron</v>
      </c>
      <c r="L7554">
        <v>0.1</v>
      </c>
      <c r="M7554">
        <v>1.71</v>
      </c>
      <c r="N7554">
        <v>1</v>
      </c>
      <c r="O7554">
        <v>80</v>
      </c>
      <c r="P7554">
        <v>0.25</v>
      </c>
      <c r="Q7554">
        <v>1</v>
      </c>
      <c r="R7554">
        <v>0.21</v>
      </c>
      <c r="S7554">
        <v>0.25</v>
      </c>
      <c r="T7554">
        <v>12</v>
      </c>
      <c r="U7554">
        <v>105</v>
      </c>
      <c r="V7554">
        <v>31</v>
      </c>
      <c r="W7554">
        <v>2.48</v>
      </c>
      <c r="X7554">
        <v>10</v>
      </c>
      <c r="Y7554">
        <v>0.5</v>
      </c>
      <c r="Z7554">
        <v>0.24</v>
      </c>
      <c r="AA7554">
        <v>30</v>
      </c>
      <c r="AB7554">
        <v>0.86</v>
      </c>
      <c r="AC7554">
        <v>185</v>
      </c>
      <c r="AD7554">
        <v>0.5</v>
      </c>
      <c r="AE7554">
        <v>0.02</v>
      </c>
      <c r="AF7554">
        <v>49</v>
      </c>
      <c r="AG7554">
        <v>610</v>
      </c>
      <c r="AH7554">
        <v>2</v>
      </c>
      <c r="AI7554">
        <v>1</v>
      </c>
      <c r="AJ7554">
        <v>5</v>
      </c>
      <c r="AK7554">
        <v>9</v>
      </c>
      <c r="AL7554">
        <v>0.14000000000000001</v>
      </c>
      <c r="AM7554">
        <v>5</v>
      </c>
      <c r="AN7554">
        <v>5</v>
      </c>
      <c r="AO7554">
        <v>65</v>
      </c>
      <c r="AP7554">
        <v>5</v>
      </c>
      <c r="AQ7554">
        <v>40</v>
      </c>
    </row>
    <row r="7555" spans="1:43" hidden="1" x14ac:dyDescent="0.25">
      <c r="A7555" t="s">
        <v>27231</v>
      </c>
      <c r="B7555" t="s">
        <v>27232</v>
      </c>
      <c r="C7555" s="1" t="str">
        <f t="shared" si="526"/>
        <v>21:0134</v>
      </c>
      <c r="D7555" s="1" t="str">
        <f t="shared" si="527"/>
        <v>21:0078</v>
      </c>
      <c r="E7555" t="s">
        <v>27233</v>
      </c>
      <c r="F7555" t="s">
        <v>27234</v>
      </c>
      <c r="H7555">
        <v>54.5720545</v>
      </c>
      <c r="I7555">
        <v>-67.557657899999995</v>
      </c>
      <c r="J7555" s="1" t="str">
        <f t="shared" si="524"/>
        <v>Till</v>
      </c>
      <c r="K7555" s="1" t="str">
        <f t="shared" si="525"/>
        <v>&lt;63 micron</v>
      </c>
      <c r="L7555">
        <v>0.1</v>
      </c>
      <c r="M7555">
        <v>1.71</v>
      </c>
      <c r="N7555">
        <v>1</v>
      </c>
      <c r="O7555">
        <v>110</v>
      </c>
      <c r="P7555">
        <v>0.25</v>
      </c>
      <c r="Q7555">
        <v>1</v>
      </c>
      <c r="R7555">
        <v>0.17</v>
      </c>
      <c r="S7555">
        <v>0.25</v>
      </c>
      <c r="T7555">
        <v>16</v>
      </c>
      <c r="U7555">
        <v>109</v>
      </c>
      <c r="V7555">
        <v>36</v>
      </c>
      <c r="W7555">
        <v>2.64</v>
      </c>
      <c r="X7555">
        <v>10</v>
      </c>
      <c r="Y7555">
        <v>0.5</v>
      </c>
      <c r="Z7555">
        <v>0.35</v>
      </c>
      <c r="AA7555">
        <v>20</v>
      </c>
      <c r="AB7555">
        <v>0.97</v>
      </c>
      <c r="AC7555">
        <v>210</v>
      </c>
      <c r="AD7555">
        <v>0.5</v>
      </c>
      <c r="AE7555">
        <v>0.02</v>
      </c>
      <c r="AF7555">
        <v>42</v>
      </c>
      <c r="AG7555">
        <v>540</v>
      </c>
      <c r="AH7555">
        <v>4</v>
      </c>
      <c r="AI7555">
        <v>2</v>
      </c>
      <c r="AJ7555">
        <v>5</v>
      </c>
      <c r="AK7555">
        <v>6</v>
      </c>
      <c r="AL7555">
        <v>0.18</v>
      </c>
      <c r="AM7555">
        <v>5</v>
      </c>
      <c r="AN7555">
        <v>5</v>
      </c>
      <c r="AO7555">
        <v>73</v>
      </c>
      <c r="AP7555">
        <v>5</v>
      </c>
      <c r="AQ7555">
        <v>48</v>
      </c>
    </row>
    <row r="7556" spans="1:43" hidden="1" x14ac:dyDescent="0.25">
      <c r="A7556" t="s">
        <v>27235</v>
      </c>
      <c r="B7556" t="s">
        <v>27236</v>
      </c>
      <c r="C7556" s="1" t="str">
        <f t="shared" si="526"/>
        <v>21:0134</v>
      </c>
      <c r="D7556" s="1" t="str">
        <f t="shared" si="527"/>
        <v>21:0078</v>
      </c>
      <c r="E7556" t="s">
        <v>27237</v>
      </c>
      <c r="F7556" t="s">
        <v>27238</v>
      </c>
      <c r="H7556">
        <v>53.796359000000002</v>
      </c>
      <c r="I7556">
        <v>-66.114495300000002</v>
      </c>
      <c r="J7556" s="1" t="str">
        <f t="shared" si="524"/>
        <v>Till</v>
      </c>
      <c r="K7556" s="1" t="str">
        <f t="shared" si="525"/>
        <v>&lt;63 micron</v>
      </c>
      <c r="L7556">
        <v>0.1</v>
      </c>
      <c r="M7556">
        <v>1.1499999999999999</v>
      </c>
      <c r="N7556">
        <v>4</v>
      </c>
      <c r="O7556">
        <v>180</v>
      </c>
      <c r="P7556">
        <v>0.25</v>
      </c>
      <c r="Q7556">
        <v>1</v>
      </c>
      <c r="R7556">
        <v>0.15</v>
      </c>
      <c r="S7556">
        <v>0.25</v>
      </c>
      <c r="T7556">
        <v>11</v>
      </c>
      <c r="U7556">
        <v>50</v>
      </c>
      <c r="V7556">
        <v>27</v>
      </c>
      <c r="W7556">
        <v>2.52</v>
      </c>
      <c r="X7556">
        <v>5</v>
      </c>
      <c r="Y7556">
        <v>0.5</v>
      </c>
      <c r="Z7556">
        <v>0.13</v>
      </c>
      <c r="AA7556">
        <v>30</v>
      </c>
      <c r="AB7556">
        <v>0.43</v>
      </c>
      <c r="AC7556">
        <v>390</v>
      </c>
      <c r="AD7556">
        <v>0.5</v>
      </c>
      <c r="AE7556">
        <v>0.02</v>
      </c>
      <c r="AF7556">
        <v>23</v>
      </c>
      <c r="AG7556">
        <v>550</v>
      </c>
      <c r="AH7556">
        <v>8</v>
      </c>
      <c r="AI7556">
        <v>4</v>
      </c>
      <c r="AJ7556">
        <v>4</v>
      </c>
      <c r="AK7556">
        <v>8</v>
      </c>
      <c r="AL7556">
        <v>0.06</v>
      </c>
      <c r="AM7556">
        <v>5</v>
      </c>
      <c r="AN7556">
        <v>5</v>
      </c>
      <c r="AO7556">
        <v>32</v>
      </c>
      <c r="AP7556">
        <v>5</v>
      </c>
      <c r="AQ7556">
        <v>40</v>
      </c>
    </row>
    <row r="7557" spans="1:43" hidden="1" x14ac:dyDescent="0.25">
      <c r="A7557" t="s">
        <v>27239</v>
      </c>
      <c r="B7557" t="s">
        <v>27240</v>
      </c>
      <c r="C7557" s="1" t="str">
        <f t="shared" si="526"/>
        <v>21:0134</v>
      </c>
      <c r="D7557" s="1" t="str">
        <f t="shared" si="527"/>
        <v>21:0078</v>
      </c>
      <c r="E7557" t="s">
        <v>23322</v>
      </c>
      <c r="F7557" t="s">
        <v>27241</v>
      </c>
      <c r="H7557">
        <v>54.828526199999999</v>
      </c>
      <c r="I7557">
        <v>-67.179549199999997</v>
      </c>
      <c r="J7557" s="1" t="str">
        <f t="shared" si="524"/>
        <v>Till</v>
      </c>
      <c r="K7557" s="1" t="str">
        <f t="shared" si="525"/>
        <v>&lt;63 micron</v>
      </c>
      <c r="L7557">
        <v>0.1</v>
      </c>
      <c r="M7557">
        <v>2.46</v>
      </c>
      <c r="N7557">
        <v>8</v>
      </c>
      <c r="O7557">
        <v>60</v>
      </c>
      <c r="P7557">
        <v>1</v>
      </c>
      <c r="Q7557">
        <v>1</v>
      </c>
      <c r="R7557">
        <v>0.05</v>
      </c>
      <c r="S7557">
        <v>0.25</v>
      </c>
      <c r="T7557">
        <v>15</v>
      </c>
      <c r="U7557">
        <v>78</v>
      </c>
      <c r="V7557">
        <v>41</v>
      </c>
      <c r="W7557">
        <v>6.81</v>
      </c>
      <c r="X7557">
        <v>5</v>
      </c>
      <c r="Y7557">
        <v>1</v>
      </c>
      <c r="Z7557">
        <v>0.14000000000000001</v>
      </c>
      <c r="AA7557">
        <v>20</v>
      </c>
      <c r="AB7557">
        <v>0.68</v>
      </c>
      <c r="AC7557">
        <v>1085</v>
      </c>
      <c r="AD7557">
        <v>1</v>
      </c>
      <c r="AE7557">
        <v>0.01</v>
      </c>
      <c r="AF7557">
        <v>32</v>
      </c>
      <c r="AG7557">
        <v>420</v>
      </c>
      <c r="AH7557">
        <v>6</v>
      </c>
      <c r="AI7557">
        <v>2</v>
      </c>
      <c r="AJ7557">
        <v>4</v>
      </c>
      <c r="AK7557">
        <v>4</v>
      </c>
      <c r="AL7557">
        <v>0.09</v>
      </c>
      <c r="AM7557">
        <v>5</v>
      </c>
      <c r="AN7557">
        <v>5</v>
      </c>
      <c r="AO7557">
        <v>52</v>
      </c>
      <c r="AP7557">
        <v>5</v>
      </c>
      <c r="AQ7557">
        <v>70</v>
      </c>
    </row>
    <row r="7558" spans="1:43" hidden="1" x14ac:dyDescent="0.25">
      <c r="A7558" t="s">
        <v>27242</v>
      </c>
      <c r="B7558" t="s">
        <v>27243</v>
      </c>
      <c r="C7558" s="1" t="str">
        <f t="shared" si="526"/>
        <v>21:0134</v>
      </c>
      <c r="D7558" s="1" t="str">
        <f t="shared" si="527"/>
        <v>21:0078</v>
      </c>
      <c r="E7558" t="s">
        <v>23382</v>
      </c>
      <c r="F7558" t="s">
        <v>27244</v>
      </c>
      <c r="H7558">
        <v>54.373040699999997</v>
      </c>
      <c r="I7558">
        <v>-68.968584100000001</v>
      </c>
      <c r="J7558" s="1" t="str">
        <f t="shared" si="524"/>
        <v>Till</v>
      </c>
      <c r="K7558" s="1" t="str">
        <f t="shared" si="525"/>
        <v>&lt;63 micron</v>
      </c>
      <c r="L7558">
        <v>0.1</v>
      </c>
      <c r="M7558">
        <v>0.93</v>
      </c>
      <c r="N7558">
        <v>1</v>
      </c>
      <c r="O7558">
        <v>30</v>
      </c>
      <c r="P7558">
        <v>0.25</v>
      </c>
      <c r="Q7558">
        <v>1</v>
      </c>
      <c r="R7558">
        <v>0.25</v>
      </c>
      <c r="S7558">
        <v>0.25</v>
      </c>
      <c r="T7558">
        <v>7</v>
      </c>
      <c r="U7558">
        <v>49</v>
      </c>
      <c r="V7558">
        <v>11</v>
      </c>
      <c r="W7558">
        <v>1.52</v>
      </c>
      <c r="X7558">
        <v>5</v>
      </c>
      <c r="Y7558">
        <v>0.5</v>
      </c>
      <c r="Z7558">
        <v>0.18</v>
      </c>
      <c r="AA7558">
        <v>30</v>
      </c>
      <c r="AB7558">
        <v>0.44</v>
      </c>
      <c r="AC7558">
        <v>155</v>
      </c>
      <c r="AD7558">
        <v>0.5</v>
      </c>
      <c r="AE7558">
        <v>0.02</v>
      </c>
      <c r="AF7558">
        <v>22</v>
      </c>
      <c r="AG7558">
        <v>840</v>
      </c>
      <c r="AH7558">
        <v>4</v>
      </c>
      <c r="AI7558">
        <v>1</v>
      </c>
      <c r="AJ7558">
        <v>3</v>
      </c>
      <c r="AK7558">
        <v>8</v>
      </c>
      <c r="AL7558">
        <v>7.0000000000000007E-2</v>
      </c>
      <c r="AM7558">
        <v>5</v>
      </c>
      <c r="AN7558">
        <v>5</v>
      </c>
      <c r="AO7558">
        <v>35</v>
      </c>
      <c r="AP7558">
        <v>5</v>
      </c>
      <c r="AQ7558">
        <v>18</v>
      </c>
    </row>
    <row r="7559" spans="1:43" hidden="1" x14ac:dyDescent="0.25">
      <c r="A7559" t="s">
        <v>27245</v>
      </c>
      <c r="B7559" t="s">
        <v>27246</v>
      </c>
      <c r="C7559" s="1" t="str">
        <f t="shared" si="526"/>
        <v>21:0134</v>
      </c>
      <c r="D7559" s="1" t="str">
        <f t="shared" si="527"/>
        <v>21:0078</v>
      </c>
      <c r="E7559" t="s">
        <v>23474</v>
      </c>
      <c r="F7559" t="s">
        <v>27247</v>
      </c>
      <c r="H7559">
        <v>55.580337399999998</v>
      </c>
      <c r="I7559">
        <v>-68.655138600000001</v>
      </c>
      <c r="J7559" s="1" t="str">
        <f t="shared" si="524"/>
        <v>Till</v>
      </c>
      <c r="K7559" s="1" t="str">
        <f t="shared" si="525"/>
        <v>&lt;63 micron</v>
      </c>
      <c r="L7559">
        <v>0.1</v>
      </c>
      <c r="M7559">
        <v>0.56999999999999995</v>
      </c>
      <c r="N7559">
        <v>1</v>
      </c>
      <c r="O7559">
        <v>20</v>
      </c>
      <c r="P7559">
        <v>0.25</v>
      </c>
      <c r="Q7559">
        <v>1</v>
      </c>
      <c r="R7559">
        <v>0.31</v>
      </c>
      <c r="S7559">
        <v>0.25</v>
      </c>
      <c r="T7559">
        <v>3</v>
      </c>
      <c r="U7559">
        <v>34</v>
      </c>
      <c r="V7559">
        <v>8</v>
      </c>
      <c r="W7559">
        <v>1.63</v>
      </c>
      <c r="X7559">
        <v>5</v>
      </c>
      <c r="Y7559">
        <v>0.5</v>
      </c>
      <c r="Z7559">
        <v>0.06</v>
      </c>
      <c r="AA7559">
        <v>50</v>
      </c>
      <c r="AB7559">
        <v>0.22</v>
      </c>
      <c r="AC7559">
        <v>130</v>
      </c>
      <c r="AD7559">
        <v>0.5</v>
      </c>
      <c r="AE7559">
        <v>0.01</v>
      </c>
      <c r="AF7559">
        <v>9</v>
      </c>
      <c r="AG7559">
        <v>850</v>
      </c>
      <c r="AH7559">
        <v>6</v>
      </c>
      <c r="AI7559">
        <v>1</v>
      </c>
      <c r="AJ7559">
        <v>2</v>
      </c>
      <c r="AK7559">
        <v>13</v>
      </c>
      <c r="AL7559">
        <v>0.06</v>
      </c>
      <c r="AM7559">
        <v>5</v>
      </c>
      <c r="AN7559">
        <v>5</v>
      </c>
      <c r="AO7559">
        <v>32</v>
      </c>
      <c r="AP7559">
        <v>5</v>
      </c>
      <c r="AQ7559">
        <v>12</v>
      </c>
    </row>
    <row r="7560" spans="1:43" hidden="1" x14ac:dyDescent="0.25">
      <c r="A7560" t="s">
        <v>27248</v>
      </c>
      <c r="B7560" t="s">
        <v>27249</v>
      </c>
      <c r="C7560" s="1" t="str">
        <f t="shared" si="526"/>
        <v>21:0134</v>
      </c>
      <c r="D7560" s="1" t="str">
        <f t="shared" si="527"/>
        <v>21:0078</v>
      </c>
      <c r="E7560" t="s">
        <v>23605</v>
      </c>
      <c r="F7560" t="s">
        <v>27250</v>
      </c>
      <c r="H7560">
        <v>54.124395700000001</v>
      </c>
      <c r="I7560">
        <v>-67.554881600000002</v>
      </c>
      <c r="J7560" s="1" t="str">
        <f t="shared" si="524"/>
        <v>Till</v>
      </c>
      <c r="K7560" s="1" t="str">
        <f t="shared" si="525"/>
        <v>&lt;63 micron</v>
      </c>
      <c r="L7560">
        <v>0.1</v>
      </c>
      <c r="M7560">
        <v>1.26</v>
      </c>
      <c r="N7560">
        <v>2</v>
      </c>
      <c r="O7560">
        <v>40</v>
      </c>
      <c r="P7560">
        <v>0.25</v>
      </c>
      <c r="Q7560">
        <v>1</v>
      </c>
      <c r="R7560">
        <v>0.18</v>
      </c>
      <c r="S7560">
        <v>0.25</v>
      </c>
      <c r="T7560">
        <v>9</v>
      </c>
      <c r="U7560">
        <v>63</v>
      </c>
      <c r="V7560">
        <v>20</v>
      </c>
      <c r="W7560">
        <v>1.52</v>
      </c>
      <c r="X7560">
        <v>5</v>
      </c>
      <c r="Y7560">
        <v>0.5</v>
      </c>
      <c r="Z7560">
        <v>0.14000000000000001</v>
      </c>
      <c r="AA7560">
        <v>30</v>
      </c>
      <c r="AB7560">
        <v>0.45</v>
      </c>
      <c r="AC7560">
        <v>125</v>
      </c>
      <c r="AD7560">
        <v>0.5</v>
      </c>
      <c r="AE7560">
        <v>0.01</v>
      </c>
      <c r="AF7560">
        <v>23</v>
      </c>
      <c r="AG7560">
        <v>630</v>
      </c>
      <c r="AH7560">
        <v>4</v>
      </c>
      <c r="AI7560">
        <v>1</v>
      </c>
      <c r="AJ7560">
        <v>4</v>
      </c>
      <c r="AK7560">
        <v>6</v>
      </c>
      <c r="AL7560">
        <v>0.09</v>
      </c>
      <c r="AM7560">
        <v>5</v>
      </c>
      <c r="AN7560">
        <v>5</v>
      </c>
      <c r="AO7560">
        <v>41</v>
      </c>
      <c r="AP7560">
        <v>5</v>
      </c>
      <c r="AQ7560">
        <v>18</v>
      </c>
    </row>
    <row r="7561" spans="1:43" hidden="1" x14ac:dyDescent="0.25">
      <c r="A7561" t="s">
        <v>27251</v>
      </c>
      <c r="B7561" t="s">
        <v>27252</v>
      </c>
      <c r="C7561" s="1" t="str">
        <f t="shared" si="526"/>
        <v>21:0134</v>
      </c>
      <c r="D7561" s="1" t="str">
        <f t="shared" si="527"/>
        <v>21:0078</v>
      </c>
      <c r="E7561" t="s">
        <v>23693</v>
      </c>
      <c r="F7561" t="s">
        <v>27253</v>
      </c>
      <c r="H7561">
        <v>53.929186100000003</v>
      </c>
      <c r="I7561">
        <v>-67.150377899999995</v>
      </c>
      <c r="J7561" s="1" t="str">
        <f t="shared" si="524"/>
        <v>Till</v>
      </c>
      <c r="K7561" s="1" t="str">
        <f t="shared" si="525"/>
        <v>&lt;63 micron</v>
      </c>
      <c r="L7561">
        <v>0.1</v>
      </c>
      <c r="M7561">
        <v>1.52</v>
      </c>
      <c r="N7561">
        <v>1</v>
      </c>
      <c r="O7561">
        <v>80</v>
      </c>
      <c r="P7561">
        <v>0.5</v>
      </c>
      <c r="Q7561">
        <v>1</v>
      </c>
      <c r="R7561">
        <v>0.17</v>
      </c>
      <c r="S7561">
        <v>0.25</v>
      </c>
      <c r="T7561">
        <v>11</v>
      </c>
      <c r="U7561">
        <v>86</v>
      </c>
      <c r="V7561">
        <v>30</v>
      </c>
      <c r="W7561">
        <v>2.0699999999999998</v>
      </c>
      <c r="X7561">
        <v>5</v>
      </c>
      <c r="Y7561">
        <v>0.5</v>
      </c>
      <c r="Z7561">
        <v>0.25</v>
      </c>
      <c r="AA7561">
        <v>30</v>
      </c>
      <c r="AB7561">
        <v>0.65</v>
      </c>
      <c r="AC7561">
        <v>145</v>
      </c>
      <c r="AD7561">
        <v>0.5</v>
      </c>
      <c r="AE7561">
        <v>0.02</v>
      </c>
      <c r="AF7561">
        <v>33</v>
      </c>
      <c r="AG7561">
        <v>580</v>
      </c>
      <c r="AH7561">
        <v>4</v>
      </c>
      <c r="AI7561">
        <v>1</v>
      </c>
      <c r="AJ7561">
        <v>4</v>
      </c>
      <c r="AK7561">
        <v>7</v>
      </c>
      <c r="AL7561">
        <v>0.13</v>
      </c>
      <c r="AM7561">
        <v>5</v>
      </c>
      <c r="AN7561">
        <v>5</v>
      </c>
      <c r="AO7561">
        <v>57</v>
      </c>
      <c r="AP7561">
        <v>5</v>
      </c>
      <c r="AQ7561">
        <v>28</v>
      </c>
    </row>
    <row r="7562" spans="1:43" hidden="1" x14ac:dyDescent="0.25">
      <c r="A7562" t="s">
        <v>27254</v>
      </c>
      <c r="B7562" t="s">
        <v>27255</v>
      </c>
      <c r="C7562" s="1" t="str">
        <f t="shared" si="526"/>
        <v>21:0134</v>
      </c>
      <c r="D7562" s="1" t="str">
        <f t="shared" si="527"/>
        <v>21:0078</v>
      </c>
      <c r="E7562" t="s">
        <v>23769</v>
      </c>
      <c r="F7562" t="s">
        <v>27256</v>
      </c>
      <c r="H7562">
        <v>54.068805599999997</v>
      </c>
      <c r="I7562">
        <v>-66.348996799999995</v>
      </c>
      <c r="J7562" s="1" t="str">
        <f t="shared" si="524"/>
        <v>Till</v>
      </c>
      <c r="K7562" s="1" t="str">
        <f t="shared" si="525"/>
        <v>&lt;63 micron</v>
      </c>
      <c r="L7562">
        <v>0.1</v>
      </c>
      <c r="M7562">
        <v>1.34</v>
      </c>
      <c r="N7562">
        <v>6</v>
      </c>
      <c r="O7562">
        <v>60</v>
      </c>
      <c r="P7562">
        <v>0.25</v>
      </c>
      <c r="Q7562">
        <v>1</v>
      </c>
      <c r="R7562">
        <v>0.15</v>
      </c>
      <c r="S7562">
        <v>0.25</v>
      </c>
      <c r="T7562">
        <v>12</v>
      </c>
      <c r="U7562">
        <v>72</v>
      </c>
      <c r="V7562">
        <v>35</v>
      </c>
      <c r="W7562">
        <v>2.33</v>
      </c>
      <c r="X7562">
        <v>5</v>
      </c>
      <c r="Y7562">
        <v>0.5</v>
      </c>
      <c r="Z7562">
        <v>0.16</v>
      </c>
      <c r="AA7562">
        <v>20</v>
      </c>
      <c r="AB7562">
        <v>0.6</v>
      </c>
      <c r="AC7562">
        <v>230</v>
      </c>
      <c r="AD7562">
        <v>0.5</v>
      </c>
      <c r="AE7562">
        <v>0.02</v>
      </c>
      <c r="AF7562">
        <v>38</v>
      </c>
      <c r="AG7562">
        <v>490</v>
      </c>
      <c r="AH7562">
        <v>6</v>
      </c>
      <c r="AI7562">
        <v>1</v>
      </c>
      <c r="AJ7562">
        <v>4</v>
      </c>
      <c r="AK7562">
        <v>6</v>
      </c>
      <c r="AL7562">
        <v>0.1</v>
      </c>
      <c r="AM7562">
        <v>5</v>
      </c>
      <c r="AN7562">
        <v>5</v>
      </c>
      <c r="AO7562">
        <v>46</v>
      </c>
      <c r="AP7562">
        <v>5</v>
      </c>
      <c r="AQ7562">
        <v>38</v>
      </c>
    </row>
    <row r="7563" spans="1:43" hidden="1" x14ac:dyDescent="0.25">
      <c r="A7563" t="s">
        <v>27257</v>
      </c>
      <c r="B7563" t="s">
        <v>27258</v>
      </c>
      <c r="C7563" s="1" t="str">
        <f t="shared" si="526"/>
        <v>21:0134</v>
      </c>
      <c r="D7563" s="1" t="str">
        <f t="shared" si="527"/>
        <v>21:0078</v>
      </c>
      <c r="E7563" t="s">
        <v>23861</v>
      </c>
      <c r="F7563" t="s">
        <v>27259</v>
      </c>
      <c r="H7563">
        <v>54.861779800000001</v>
      </c>
      <c r="I7563">
        <v>-66.564084100000002</v>
      </c>
      <c r="J7563" s="1" t="str">
        <f t="shared" si="524"/>
        <v>Till</v>
      </c>
      <c r="K7563" s="1" t="str">
        <f t="shared" si="525"/>
        <v>&lt;63 micron</v>
      </c>
      <c r="L7563">
        <v>0.1</v>
      </c>
      <c r="M7563">
        <v>1.83</v>
      </c>
      <c r="N7563">
        <v>4</v>
      </c>
      <c r="O7563">
        <v>40</v>
      </c>
      <c r="P7563">
        <v>0.5</v>
      </c>
      <c r="Q7563">
        <v>2</v>
      </c>
      <c r="R7563">
        <v>0.06</v>
      </c>
      <c r="S7563">
        <v>0.25</v>
      </c>
      <c r="T7563">
        <v>10</v>
      </c>
      <c r="U7563">
        <v>34</v>
      </c>
      <c r="V7563">
        <v>31</v>
      </c>
      <c r="W7563">
        <v>6.13</v>
      </c>
      <c r="X7563">
        <v>5</v>
      </c>
      <c r="Y7563">
        <v>0.5</v>
      </c>
      <c r="Z7563">
        <v>0.1</v>
      </c>
      <c r="AA7563">
        <v>20</v>
      </c>
      <c r="AB7563">
        <v>0.46</v>
      </c>
      <c r="AC7563">
        <v>635</v>
      </c>
      <c r="AD7563">
        <v>2</v>
      </c>
      <c r="AE7563">
        <v>5.0000000000000001E-3</v>
      </c>
      <c r="AF7563">
        <v>20</v>
      </c>
      <c r="AG7563">
        <v>390</v>
      </c>
      <c r="AH7563">
        <v>10</v>
      </c>
      <c r="AI7563">
        <v>1</v>
      </c>
      <c r="AJ7563">
        <v>2</v>
      </c>
      <c r="AK7563">
        <v>4</v>
      </c>
      <c r="AL7563">
        <v>0.06</v>
      </c>
      <c r="AM7563">
        <v>5</v>
      </c>
      <c r="AN7563">
        <v>5</v>
      </c>
      <c r="AO7563">
        <v>41</v>
      </c>
      <c r="AP7563">
        <v>5</v>
      </c>
      <c r="AQ7563">
        <v>94</v>
      </c>
    </row>
    <row r="7564" spans="1:43" hidden="1" x14ac:dyDescent="0.25">
      <c r="A7564" t="s">
        <v>27260</v>
      </c>
      <c r="B7564" t="s">
        <v>27261</v>
      </c>
      <c r="C7564" s="1" t="str">
        <f t="shared" si="526"/>
        <v>21:0134</v>
      </c>
      <c r="D7564" s="1" t="str">
        <f t="shared" si="527"/>
        <v>21:0078</v>
      </c>
      <c r="E7564" t="s">
        <v>24001</v>
      </c>
      <c r="F7564" t="s">
        <v>27262</v>
      </c>
      <c r="H7564">
        <v>54.933071200000001</v>
      </c>
      <c r="I7564">
        <v>-65.911769100000001</v>
      </c>
      <c r="J7564" s="1" t="str">
        <f t="shared" si="524"/>
        <v>Till</v>
      </c>
      <c r="K7564" s="1" t="str">
        <f t="shared" si="525"/>
        <v>&lt;63 micron</v>
      </c>
      <c r="L7564">
        <v>0.2</v>
      </c>
      <c r="M7564">
        <v>3.03</v>
      </c>
      <c r="N7564">
        <v>12</v>
      </c>
      <c r="O7564">
        <v>40</v>
      </c>
      <c r="P7564">
        <v>0.5</v>
      </c>
      <c r="Q7564">
        <v>1</v>
      </c>
      <c r="R7564">
        <v>0.24</v>
      </c>
      <c r="S7564">
        <v>0.25</v>
      </c>
      <c r="T7564">
        <v>13</v>
      </c>
      <c r="U7564">
        <v>125</v>
      </c>
      <c r="V7564">
        <v>86</v>
      </c>
      <c r="W7564">
        <v>6.29</v>
      </c>
      <c r="X7564">
        <v>5</v>
      </c>
      <c r="Y7564">
        <v>1</v>
      </c>
      <c r="Z7564">
        <v>0.15</v>
      </c>
      <c r="AA7564">
        <v>10</v>
      </c>
      <c r="AB7564">
        <v>1.1100000000000001</v>
      </c>
      <c r="AC7564">
        <v>330</v>
      </c>
      <c r="AD7564">
        <v>3</v>
      </c>
      <c r="AE7564">
        <v>0.01</v>
      </c>
      <c r="AF7564">
        <v>42</v>
      </c>
      <c r="AG7564">
        <v>450</v>
      </c>
      <c r="AH7564">
        <v>6</v>
      </c>
      <c r="AI7564">
        <v>2</v>
      </c>
      <c r="AJ7564">
        <v>7</v>
      </c>
      <c r="AK7564">
        <v>9</v>
      </c>
      <c r="AL7564">
        <v>0.24</v>
      </c>
      <c r="AM7564">
        <v>5</v>
      </c>
      <c r="AN7564">
        <v>5</v>
      </c>
      <c r="AO7564">
        <v>108</v>
      </c>
      <c r="AP7564">
        <v>5</v>
      </c>
      <c r="AQ7564">
        <v>68</v>
      </c>
    </row>
    <row r="7565" spans="1:43" hidden="1" x14ac:dyDescent="0.25">
      <c r="A7565" t="s">
        <v>27263</v>
      </c>
      <c r="B7565" t="s">
        <v>27264</v>
      </c>
      <c r="C7565" s="1" t="str">
        <f t="shared" si="526"/>
        <v>21:0134</v>
      </c>
      <c r="D7565" s="1" t="str">
        <f t="shared" si="527"/>
        <v>21:0078</v>
      </c>
      <c r="E7565" t="s">
        <v>24005</v>
      </c>
      <c r="F7565" t="s">
        <v>27265</v>
      </c>
      <c r="H7565">
        <v>54.908313</v>
      </c>
      <c r="I7565">
        <v>-65.817914500000001</v>
      </c>
      <c r="J7565" s="1" t="str">
        <f t="shared" si="524"/>
        <v>Till</v>
      </c>
      <c r="K7565" s="1" t="str">
        <f t="shared" si="525"/>
        <v>&lt;63 micron</v>
      </c>
      <c r="L7565">
        <v>0.1</v>
      </c>
      <c r="M7565">
        <v>1.37</v>
      </c>
      <c r="N7565">
        <v>1</v>
      </c>
      <c r="O7565">
        <v>80</v>
      </c>
      <c r="P7565">
        <v>0.25</v>
      </c>
      <c r="Q7565">
        <v>1</v>
      </c>
      <c r="R7565">
        <v>0.19</v>
      </c>
      <c r="S7565">
        <v>0.25</v>
      </c>
      <c r="T7565">
        <v>9</v>
      </c>
      <c r="U7565">
        <v>95</v>
      </c>
      <c r="V7565">
        <v>35</v>
      </c>
      <c r="W7565">
        <v>2.2000000000000002</v>
      </c>
      <c r="X7565">
        <v>5</v>
      </c>
      <c r="Y7565">
        <v>0.5</v>
      </c>
      <c r="Z7565">
        <v>0.24</v>
      </c>
      <c r="AA7565">
        <v>30</v>
      </c>
      <c r="AB7565">
        <v>0.74</v>
      </c>
      <c r="AC7565">
        <v>165</v>
      </c>
      <c r="AD7565">
        <v>0.5</v>
      </c>
      <c r="AE7565">
        <v>0.02</v>
      </c>
      <c r="AF7565">
        <v>40</v>
      </c>
      <c r="AG7565">
        <v>450</v>
      </c>
      <c r="AH7565">
        <v>4</v>
      </c>
      <c r="AI7565">
        <v>1</v>
      </c>
      <c r="AJ7565">
        <v>6</v>
      </c>
      <c r="AK7565">
        <v>13</v>
      </c>
      <c r="AL7565">
        <v>0.13</v>
      </c>
      <c r="AM7565">
        <v>5</v>
      </c>
      <c r="AN7565">
        <v>5</v>
      </c>
      <c r="AO7565">
        <v>58</v>
      </c>
      <c r="AP7565">
        <v>5</v>
      </c>
      <c r="AQ7565">
        <v>34</v>
      </c>
    </row>
    <row r="7566" spans="1:43" hidden="1" x14ac:dyDescent="0.25">
      <c r="A7566" t="s">
        <v>27266</v>
      </c>
      <c r="B7566" t="s">
        <v>27267</v>
      </c>
      <c r="C7566" s="1" t="str">
        <f t="shared" si="526"/>
        <v>21:0134</v>
      </c>
      <c r="D7566" s="1" t="str">
        <f t="shared" si="527"/>
        <v>21:0078</v>
      </c>
      <c r="E7566" t="s">
        <v>24013</v>
      </c>
      <c r="F7566" t="s">
        <v>27268</v>
      </c>
      <c r="H7566">
        <v>54.6043655</v>
      </c>
      <c r="I7566">
        <v>-65.662122100000005</v>
      </c>
      <c r="J7566" s="1" t="str">
        <f t="shared" si="524"/>
        <v>Till</v>
      </c>
      <c r="K7566" s="1" t="str">
        <f t="shared" si="525"/>
        <v>&lt;63 micron</v>
      </c>
      <c r="L7566">
        <v>0.1</v>
      </c>
      <c r="M7566">
        <v>1.66</v>
      </c>
      <c r="N7566">
        <v>2</v>
      </c>
      <c r="O7566">
        <v>40</v>
      </c>
      <c r="P7566">
        <v>0.25</v>
      </c>
      <c r="Q7566">
        <v>1</v>
      </c>
      <c r="R7566">
        <v>0.16</v>
      </c>
      <c r="S7566">
        <v>0.25</v>
      </c>
      <c r="T7566">
        <v>12</v>
      </c>
      <c r="U7566">
        <v>47</v>
      </c>
      <c r="V7566">
        <v>26</v>
      </c>
      <c r="W7566">
        <v>4.4800000000000004</v>
      </c>
      <c r="X7566">
        <v>5</v>
      </c>
      <c r="Y7566">
        <v>0.5</v>
      </c>
      <c r="Z7566">
        <v>0.1</v>
      </c>
      <c r="AA7566">
        <v>20</v>
      </c>
      <c r="AB7566">
        <v>0.71</v>
      </c>
      <c r="AC7566">
        <v>575</v>
      </c>
      <c r="AD7566">
        <v>1</v>
      </c>
      <c r="AE7566">
        <v>0.01</v>
      </c>
      <c r="AF7566">
        <v>24</v>
      </c>
      <c r="AG7566">
        <v>340</v>
      </c>
      <c r="AH7566">
        <v>8</v>
      </c>
      <c r="AI7566">
        <v>4</v>
      </c>
      <c r="AJ7566">
        <v>3</v>
      </c>
      <c r="AK7566">
        <v>8</v>
      </c>
      <c r="AL7566">
        <v>0.1</v>
      </c>
      <c r="AM7566">
        <v>5</v>
      </c>
      <c r="AN7566">
        <v>5</v>
      </c>
      <c r="AO7566">
        <v>42</v>
      </c>
      <c r="AP7566">
        <v>5</v>
      </c>
      <c r="AQ7566">
        <v>60</v>
      </c>
    </row>
    <row r="7567" spans="1:43" hidden="1" x14ac:dyDescent="0.25">
      <c r="A7567" t="s">
        <v>27269</v>
      </c>
      <c r="B7567" t="s">
        <v>27270</v>
      </c>
      <c r="C7567" s="1" t="str">
        <f t="shared" si="526"/>
        <v>21:0134</v>
      </c>
      <c r="D7567" s="1" t="str">
        <f t="shared" si="527"/>
        <v>21:0078</v>
      </c>
      <c r="E7567" t="s">
        <v>27271</v>
      </c>
      <c r="F7567" t="s">
        <v>27272</v>
      </c>
      <c r="H7567">
        <v>53.835338399999998</v>
      </c>
      <c r="I7567">
        <v>-66.403679100000005</v>
      </c>
      <c r="J7567" s="1" t="str">
        <f t="shared" si="524"/>
        <v>Till</v>
      </c>
      <c r="K7567" s="1" t="str">
        <f t="shared" si="525"/>
        <v>&lt;63 micron</v>
      </c>
      <c r="L7567">
        <v>0.1</v>
      </c>
      <c r="M7567">
        <v>0.85</v>
      </c>
      <c r="N7567">
        <v>1</v>
      </c>
      <c r="O7567">
        <v>20</v>
      </c>
      <c r="P7567">
        <v>0.25</v>
      </c>
      <c r="Q7567">
        <v>1</v>
      </c>
      <c r="R7567">
        <v>0.15</v>
      </c>
      <c r="S7567">
        <v>0.25</v>
      </c>
      <c r="T7567">
        <v>8</v>
      </c>
      <c r="U7567">
        <v>54</v>
      </c>
      <c r="V7567">
        <v>23</v>
      </c>
      <c r="W7567">
        <v>2.5</v>
      </c>
      <c r="X7567">
        <v>5</v>
      </c>
      <c r="Y7567">
        <v>0.5</v>
      </c>
      <c r="Z7567">
        <v>7.0000000000000007E-2</v>
      </c>
      <c r="AA7567">
        <v>30</v>
      </c>
      <c r="AB7567">
        <v>0.4</v>
      </c>
      <c r="AC7567">
        <v>330</v>
      </c>
      <c r="AD7567">
        <v>0.5</v>
      </c>
      <c r="AE7567">
        <v>0.01</v>
      </c>
      <c r="AF7567">
        <v>23</v>
      </c>
      <c r="AG7567">
        <v>460</v>
      </c>
      <c r="AH7567">
        <v>10</v>
      </c>
      <c r="AI7567">
        <v>2</v>
      </c>
      <c r="AJ7567">
        <v>3</v>
      </c>
      <c r="AK7567">
        <v>5</v>
      </c>
      <c r="AL7567">
        <v>0.06</v>
      </c>
      <c r="AM7567">
        <v>5</v>
      </c>
      <c r="AN7567">
        <v>5</v>
      </c>
      <c r="AO7567">
        <v>35</v>
      </c>
      <c r="AP7567">
        <v>5</v>
      </c>
      <c r="AQ7567">
        <v>38</v>
      </c>
    </row>
    <row r="7568" spans="1:43" hidden="1" x14ac:dyDescent="0.25">
      <c r="A7568" t="s">
        <v>27273</v>
      </c>
      <c r="B7568" t="s">
        <v>27274</v>
      </c>
      <c r="C7568" s="1" t="str">
        <f t="shared" si="526"/>
        <v>21:0134</v>
      </c>
      <c r="D7568" s="1" t="str">
        <f t="shared" si="527"/>
        <v>21:0078</v>
      </c>
      <c r="E7568" t="s">
        <v>24057</v>
      </c>
      <c r="F7568" t="s">
        <v>27275</v>
      </c>
      <c r="H7568">
        <v>54.566280200000001</v>
      </c>
      <c r="I7568">
        <v>-65.947428400000007</v>
      </c>
      <c r="J7568" s="1" t="str">
        <f t="shared" si="524"/>
        <v>Till</v>
      </c>
      <c r="K7568" s="1" t="str">
        <f t="shared" si="525"/>
        <v>&lt;63 micron</v>
      </c>
      <c r="L7568">
        <v>0.1</v>
      </c>
      <c r="M7568">
        <v>1.88</v>
      </c>
      <c r="N7568">
        <v>10</v>
      </c>
      <c r="O7568">
        <v>30</v>
      </c>
      <c r="P7568">
        <v>0.25</v>
      </c>
      <c r="Q7568">
        <v>1</v>
      </c>
      <c r="R7568">
        <v>0.12</v>
      </c>
      <c r="S7568">
        <v>0.25</v>
      </c>
      <c r="T7568">
        <v>13</v>
      </c>
      <c r="U7568">
        <v>50</v>
      </c>
      <c r="V7568">
        <v>48</v>
      </c>
      <c r="W7568">
        <v>5.54</v>
      </c>
      <c r="X7568">
        <v>5</v>
      </c>
      <c r="Y7568">
        <v>0.5</v>
      </c>
      <c r="Z7568">
        <v>0.1</v>
      </c>
      <c r="AA7568">
        <v>20</v>
      </c>
      <c r="AB7568">
        <v>0.65</v>
      </c>
      <c r="AC7568">
        <v>770</v>
      </c>
      <c r="AD7568">
        <v>1</v>
      </c>
      <c r="AE7568">
        <v>5.0000000000000001E-3</v>
      </c>
      <c r="AF7568">
        <v>30</v>
      </c>
      <c r="AG7568">
        <v>370</v>
      </c>
      <c r="AH7568">
        <v>10</v>
      </c>
      <c r="AI7568">
        <v>2</v>
      </c>
      <c r="AJ7568">
        <v>3</v>
      </c>
      <c r="AK7568">
        <v>6</v>
      </c>
      <c r="AL7568">
        <v>0.11</v>
      </c>
      <c r="AM7568">
        <v>5</v>
      </c>
      <c r="AN7568">
        <v>5</v>
      </c>
      <c r="AO7568">
        <v>50</v>
      </c>
      <c r="AP7568">
        <v>5</v>
      </c>
      <c r="AQ7568">
        <v>82</v>
      </c>
    </row>
    <row r="7569" spans="1:43" hidden="1" x14ac:dyDescent="0.25">
      <c r="A7569" t="s">
        <v>27276</v>
      </c>
      <c r="B7569" t="s">
        <v>27277</v>
      </c>
      <c r="C7569" s="1" t="str">
        <f t="shared" si="526"/>
        <v>21:0134</v>
      </c>
      <c r="D7569" s="1" t="str">
        <f t="shared" si="527"/>
        <v>21:0078</v>
      </c>
      <c r="E7569" t="s">
        <v>24125</v>
      </c>
      <c r="F7569" t="s">
        <v>27278</v>
      </c>
      <c r="H7569">
        <v>54.259451900000002</v>
      </c>
      <c r="I7569">
        <v>-66.005435599999998</v>
      </c>
      <c r="J7569" s="1" t="str">
        <f t="shared" si="524"/>
        <v>Till</v>
      </c>
      <c r="K7569" s="1" t="str">
        <f t="shared" si="525"/>
        <v>&lt;63 micron</v>
      </c>
      <c r="L7569">
        <v>0.1</v>
      </c>
      <c r="M7569">
        <v>1.4</v>
      </c>
      <c r="N7569">
        <v>12</v>
      </c>
      <c r="O7569">
        <v>50</v>
      </c>
      <c r="P7569">
        <v>0.25</v>
      </c>
      <c r="Q7569">
        <v>1</v>
      </c>
      <c r="R7569">
        <v>0.09</v>
      </c>
      <c r="S7569">
        <v>0.25</v>
      </c>
      <c r="T7569">
        <v>13</v>
      </c>
      <c r="U7569">
        <v>24</v>
      </c>
      <c r="V7569">
        <v>27</v>
      </c>
      <c r="W7569">
        <v>6.09</v>
      </c>
      <c r="X7569">
        <v>5</v>
      </c>
      <c r="Y7569">
        <v>0.5</v>
      </c>
      <c r="Z7569">
        <v>0.06</v>
      </c>
      <c r="AA7569">
        <v>30</v>
      </c>
      <c r="AB7569">
        <v>0.39</v>
      </c>
      <c r="AC7569">
        <v>905</v>
      </c>
      <c r="AD7569">
        <v>1</v>
      </c>
      <c r="AE7569">
        <v>5.0000000000000001E-3</v>
      </c>
      <c r="AF7569">
        <v>21</v>
      </c>
      <c r="AG7569">
        <v>460</v>
      </c>
      <c r="AH7569">
        <v>6</v>
      </c>
      <c r="AI7569">
        <v>1</v>
      </c>
      <c r="AJ7569">
        <v>3</v>
      </c>
      <c r="AK7569">
        <v>4</v>
      </c>
      <c r="AL7569">
        <v>0.04</v>
      </c>
      <c r="AM7569">
        <v>5</v>
      </c>
      <c r="AN7569">
        <v>5</v>
      </c>
      <c r="AO7569">
        <v>33</v>
      </c>
      <c r="AP7569">
        <v>5</v>
      </c>
      <c r="AQ7569">
        <v>54</v>
      </c>
    </row>
    <row r="7570" spans="1:43" hidden="1" x14ac:dyDescent="0.25">
      <c r="A7570" t="s">
        <v>27279</v>
      </c>
      <c r="B7570" t="s">
        <v>27280</v>
      </c>
      <c r="C7570" s="1" t="str">
        <f t="shared" si="526"/>
        <v>21:0134</v>
      </c>
      <c r="D7570" s="1" t="str">
        <f t="shared" si="527"/>
        <v>21:0078</v>
      </c>
      <c r="E7570" t="s">
        <v>24201</v>
      </c>
      <c r="F7570" t="s">
        <v>27281</v>
      </c>
      <c r="H7570">
        <v>54.654649499999998</v>
      </c>
      <c r="I7570">
        <v>-58.900927099999997</v>
      </c>
      <c r="J7570" s="1" t="str">
        <f t="shared" si="524"/>
        <v>Till</v>
      </c>
      <c r="K7570" s="1" t="str">
        <f t="shared" si="525"/>
        <v>&lt;63 micron</v>
      </c>
      <c r="L7570">
        <v>0.1</v>
      </c>
      <c r="M7570">
        <v>0.68</v>
      </c>
      <c r="N7570">
        <v>1</v>
      </c>
      <c r="O7570">
        <v>10</v>
      </c>
      <c r="P7570">
        <v>0.25</v>
      </c>
      <c r="Q7570">
        <v>1</v>
      </c>
      <c r="R7570">
        <v>0.55000000000000004</v>
      </c>
      <c r="S7570">
        <v>0.25</v>
      </c>
      <c r="T7570">
        <v>2</v>
      </c>
      <c r="U7570">
        <v>13</v>
      </c>
      <c r="V7570">
        <v>17</v>
      </c>
      <c r="W7570">
        <v>1.48</v>
      </c>
      <c r="X7570">
        <v>5</v>
      </c>
      <c r="Y7570">
        <v>0.5</v>
      </c>
      <c r="Z7570">
        <v>0.04</v>
      </c>
      <c r="AA7570">
        <v>20</v>
      </c>
      <c r="AB7570">
        <v>0.2</v>
      </c>
      <c r="AC7570">
        <v>145</v>
      </c>
      <c r="AD7570">
        <v>0.5</v>
      </c>
      <c r="AE7570">
        <v>0.03</v>
      </c>
      <c r="AF7570">
        <v>4</v>
      </c>
      <c r="AG7570">
        <v>900</v>
      </c>
      <c r="AH7570">
        <v>2</v>
      </c>
      <c r="AI7570">
        <v>1</v>
      </c>
      <c r="AJ7570">
        <v>3</v>
      </c>
      <c r="AK7570">
        <v>21</v>
      </c>
      <c r="AL7570">
        <v>0.09</v>
      </c>
      <c r="AM7570">
        <v>5</v>
      </c>
      <c r="AN7570">
        <v>5</v>
      </c>
      <c r="AO7570">
        <v>30</v>
      </c>
      <c r="AP7570">
        <v>5</v>
      </c>
      <c r="AQ7570">
        <v>16</v>
      </c>
    </row>
    <row r="7571" spans="1:43" hidden="1" x14ac:dyDescent="0.25">
      <c r="A7571" t="s">
        <v>27282</v>
      </c>
      <c r="B7571" t="s">
        <v>27283</v>
      </c>
      <c r="C7571" s="1" t="str">
        <f t="shared" si="526"/>
        <v>21:0134</v>
      </c>
      <c r="D7571" s="1" t="str">
        <f t="shared" si="527"/>
        <v>21:0078</v>
      </c>
      <c r="E7571" t="s">
        <v>24209</v>
      </c>
      <c r="F7571" t="s">
        <v>27284</v>
      </c>
      <c r="H7571">
        <v>54.731201800000001</v>
      </c>
      <c r="I7571">
        <v>-59.488525600000003</v>
      </c>
      <c r="J7571" s="1" t="str">
        <f t="shared" si="524"/>
        <v>Till</v>
      </c>
      <c r="K7571" s="1" t="str">
        <f t="shared" si="525"/>
        <v>&lt;63 micron</v>
      </c>
      <c r="L7571">
        <v>0.2</v>
      </c>
      <c r="M7571">
        <v>0.51</v>
      </c>
      <c r="N7571">
        <v>1</v>
      </c>
      <c r="O7571">
        <v>10</v>
      </c>
      <c r="P7571">
        <v>0.5</v>
      </c>
      <c r="Q7571">
        <v>2</v>
      </c>
      <c r="R7571">
        <v>0.66</v>
      </c>
      <c r="S7571">
        <v>0.25</v>
      </c>
      <c r="T7571">
        <v>3</v>
      </c>
      <c r="U7571">
        <v>15</v>
      </c>
      <c r="V7571">
        <v>19</v>
      </c>
      <c r="W7571">
        <v>2.0699999999999998</v>
      </c>
      <c r="X7571">
        <v>10</v>
      </c>
      <c r="Y7571">
        <v>0.5</v>
      </c>
      <c r="Z7571">
        <v>0.04</v>
      </c>
      <c r="AA7571">
        <v>60</v>
      </c>
      <c r="AB7571">
        <v>0.16</v>
      </c>
      <c r="AC7571">
        <v>215</v>
      </c>
      <c r="AD7571">
        <v>0.5</v>
      </c>
      <c r="AE7571">
        <v>0.02</v>
      </c>
      <c r="AF7571">
        <v>4</v>
      </c>
      <c r="AG7571">
        <v>700</v>
      </c>
      <c r="AH7571">
        <v>14</v>
      </c>
      <c r="AI7571">
        <v>2</v>
      </c>
      <c r="AJ7571">
        <v>3</v>
      </c>
      <c r="AK7571">
        <v>36</v>
      </c>
      <c r="AL7571">
        <v>0.13</v>
      </c>
      <c r="AM7571">
        <v>5</v>
      </c>
      <c r="AN7571">
        <v>5</v>
      </c>
      <c r="AO7571">
        <v>31</v>
      </c>
      <c r="AP7571">
        <v>5</v>
      </c>
      <c r="AQ7571">
        <v>58</v>
      </c>
    </row>
    <row r="7572" spans="1:43" hidden="1" x14ac:dyDescent="0.25">
      <c r="A7572" t="s">
        <v>27285</v>
      </c>
      <c r="B7572" t="s">
        <v>27286</v>
      </c>
      <c r="C7572" s="1" t="str">
        <f t="shared" si="526"/>
        <v>21:0134</v>
      </c>
      <c r="D7572" s="1" t="str">
        <f t="shared" si="527"/>
        <v>21:0078</v>
      </c>
      <c r="E7572" t="s">
        <v>24317</v>
      </c>
      <c r="F7572" t="s">
        <v>27287</v>
      </c>
      <c r="H7572">
        <v>55.092715900000002</v>
      </c>
      <c r="I7572">
        <v>-60.2645968</v>
      </c>
      <c r="J7572" s="1" t="str">
        <f t="shared" si="524"/>
        <v>Till</v>
      </c>
      <c r="K7572" s="1" t="str">
        <f t="shared" si="525"/>
        <v>&lt;63 micron</v>
      </c>
      <c r="L7572">
        <v>0.2</v>
      </c>
      <c r="M7572">
        <v>1.68</v>
      </c>
      <c r="N7572">
        <v>1</v>
      </c>
      <c r="O7572">
        <v>10</v>
      </c>
      <c r="P7572">
        <v>0.25</v>
      </c>
      <c r="Q7572">
        <v>1</v>
      </c>
      <c r="R7572">
        <v>0.51</v>
      </c>
      <c r="S7572">
        <v>0.25</v>
      </c>
      <c r="T7572">
        <v>9</v>
      </c>
      <c r="U7572">
        <v>46</v>
      </c>
      <c r="V7572">
        <v>41</v>
      </c>
      <c r="W7572">
        <v>2.2000000000000002</v>
      </c>
      <c r="X7572">
        <v>5</v>
      </c>
      <c r="Y7572">
        <v>0.5</v>
      </c>
      <c r="Z7572">
        <v>0.02</v>
      </c>
      <c r="AA7572">
        <v>10</v>
      </c>
      <c r="AB7572">
        <v>0.74</v>
      </c>
      <c r="AC7572">
        <v>210</v>
      </c>
      <c r="AD7572">
        <v>0.5</v>
      </c>
      <c r="AE7572">
        <v>0.03</v>
      </c>
      <c r="AF7572">
        <v>37</v>
      </c>
      <c r="AG7572">
        <v>320</v>
      </c>
      <c r="AH7572">
        <v>1</v>
      </c>
      <c r="AI7572">
        <v>1</v>
      </c>
      <c r="AJ7572">
        <v>3</v>
      </c>
      <c r="AK7572">
        <v>25</v>
      </c>
      <c r="AL7572">
        <v>0.16</v>
      </c>
      <c r="AM7572">
        <v>5</v>
      </c>
      <c r="AN7572">
        <v>5</v>
      </c>
      <c r="AO7572">
        <v>46</v>
      </c>
      <c r="AP7572">
        <v>5</v>
      </c>
      <c r="AQ7572">
        <v>30</v>
      </c>
    </row>
    <row r="7573" spans="1:43" hidden="1" x14ac:dyDescent="0.25">
      <c r="A7573" t="s">
        <v>27288</v>
      </c>
      <c r="B7573" t="s">
        <v>27289</v>
      </c>
      <c r="C7573" s="1" t="str">
        <f t="shared" si="526"/>
        <v>21:0134</v>
      </c>
      <c r="D7573" s="1" t="str">
        <f t="shared" si="527"/>
        <v>21:0078</v>
      </c>
      <c r="E7573" t="s">
        <v>24341</v>
      </c>
      <c r="F7573" t="s">
        <v>27290</v>
      </c>
      <c r="H7573">
        <v>54.824975899999998</v>
      </c>
      <c r="I7573">
        <v>-59.143993399999999</v>
      </c>
      <c r="J7573" s="1" t="str">
        <f t="shared" ref="J7573:J7636" si="528">HYPERLINK("http://geochem.nrcan.gc.ca/cdogs/content/kwd/kwd020044_e.htm", "Till")</f>
        <v>Till</v>
      </c>
      <c r="K7573" s="1" t="str">
        <f t="shared" si="525"/>
        <v>&lt;63 micron</v>
      </c>
      <c r="L7573">
        <v>0.1</v>
      </c>
      <c r="M7573">
        <v>0.88</v>
      </c>
      <c r="N7573">
        <v>1</v>
      </c>
      <c r="O7573">
        <v>10</v>
      </c>
      <c r="P7573">
        <v>0.25</v>
      </c>
      <c r="Q7573">
        <v>1</v>
      </c>
      <c r="R7573">
        <v>0.5</v>
      </c>
      <c r="S7573">
        <v>0.25</v>
      </c>
      <c r="T7573">
        <v>4</v>
      </c>
      <c r="U7573">
        <v>38</v>
      </c>
      <c r="V7573">
        <v>20</v>
      </c>
      <c r="W7573">
        <v>2.13</v>
      </c>
      <c r="X7573">
        <v>5</v>
      </c>
      <c r="Y7573">
        <v>0.5</v>
      </c>
      <c r="Z7573">
        <v>0.03</v>
      </c>
      <c r="AA7573">
        <v>30</v>
      </c>
      <c r="AB7573">
        <v>0.26</v>
      </c>
      <c r="AC7573">
        <v>110</v>
      </c>
      <c r="AD7573">
        <v>1</v>
      </c>
      <c r="AE7573">
        <v>0.02</v>
      </c>
      <c r="AF7573">
        <v>9</v>
      </c>
      <c r="AG7573">
        <v>810</v>
      </c>
      <c r="AH7573">
        <v>4</v>
      </c>
      <c r="AI7573">
        <v>2</v>
      </c>
      <c r="AJ7573">
        <v>2</v>
      </c>
      <c r="AK7573">
        <v>22</v>
      </c>
      <c r="AL7573">
        <v>0.09</v>
      </c>
      <c r="AM7573">
        <v>5</v>
      </c>
      <c r="AN7573">
        <v>5</v>
      </c>
      <c r="AO7573">
        <v>47</v>
      </c>
      <c r="AP7573">
        <v>5</v>
      </c>
      <c r="AQ7573">
        <v>12</v>
      </c>
    </row>
    <row r="7574" spans="1:43" hidden="1" x14ac:dyDescent="0.25">
      <c r="A7574" t="s">
        <v>27291</v>
      </c>
      <c r="B7574" t="s">
        <v>27292</v>
      </c>
      <c r="C7574" s="1" t="str">
        <f t="shared" si="526"/>
        <v>21:0134</v>
      </c>
      <c r="D7574" s="1" t="str">
        <f t="shared" si="527"/>
        <v>21:0078</v>
      </c>
      <c r="E7574" t="s">
        <v>24389</v>
      </c>
      <c r="F7574" t="s">
        <v>27293</v>
      </c>
      <c r="H7574">
        <v>54.981632500000003</v>
      </c>
      <c r="I7574">
        <v>-59.418028499999998</v>
      </c>
      <c r="J7574" s="1" t="str">
        <f t="shared" si="528"/>
        <v>Till</v>
      </c>
      <c r="K7574" s="1" t="str">
        <f t="shared" si="525"/>
        <v>&lt;63 micron</v>
      </c>
      <c r="L7574">
        <v>0.1</v>
      </c>
      <c r="M7574">
        <v>0.78</v>
      </c>
      <c r="N7574">
        <v>1</v>
      </c>
      <c r="O7574">
        <v>10</v>
      </c>
      <c r="P7574">
        <v>0.25</v>
      </c>
      <c r="Q7574">
        <v>2</v>
      </c>
      <c r="R7574">
        <v>0.71</v>
      </c>
      <c r="S7574">
        <v>0.25</v>
      </c>
      <c r="T7574">
        <v>2</v>
      </c>
      <c r="U7574">
        <v>17</v>
      </c>
      <c r="V7574">
        <v>12</v>
      </c>
      <c r="W7574">
        <v>1.71</v>
      </c>
      <c r="X7574">
        <v>10</v>
      </c>
      <c r="Y7574">
        <v>0.5</v>
      </c>
      <c r="Z7574">
        <v>0.04</v>
      </c>
      <c r="AA7574">
        <v>60</v>
      </c>
      <c r="AB7574">
        <v>0.2</v>
      </c>
      <c r="AC7574">
        <v>150</v>
      </c>
      <c r="AD7574">
        <v>0.5</v>
      </c>
      <c r="AE7574">
        <v>0.04</v>
      </c>
      <c r="AF7574">
        <v>4</v>
      </c>
      <c r="AG7574">
        <v>840</v>
      </c>
      <c r="AH7574">
        <v>6</v>
      </c>
      <c r="AI7574">
        <v>2</v>
      </c>
      <c r="AJ7574">
        <v>4</v>
      </c>
      <c r="AK7574">
        <v>34</v>
      </c>
      <c r="AL7574">
        <v>0.12</v>
      </c>
      <c r="AM7574">
        <v>5</v>
      </c>
      <c r="AN7574">
        <v>5</v>
      </c>
      <c r="AO7574">
        <v>32</v>
      </c>
      <c r="AP7574">
        <v>5</v>
      </c>
      <c r="AQ7574">
        <v>16</v>
      </c>
    </row>
    <row r="7575" spans="1:43" hidden="1" x14ac:dyDescent="0.25">
      <c r="A7575" t="s">
        <v>27294</v>
      </c>
      <c r="B7575" t="s">
        <v>27295</v>
      </c>
      <c r="C7575" s="1" t="str">
        <f t="shared" si="526"/>
        <v>21:0134</v>
      </c>
      <c r="D7575" s="1" t="str">
        <f t="shared" si="527"/>
        <v>21:0078</v>
      </c>
      <c r="E7575" t="s">
        <v>24473</v>
      </c>
      <c r="F7575" t="s">
        <v>27296</v>
      </c>
      <c r="H7575">
        <v>54.893745500000001</v>
      </c>
      <c r="I7575">
        <v>-59.746523699999997</v>
      </c>
      <c r="J7575" s="1" t="str">
        <f t="shared" si="528"/>
        <v>Till</v>
      </c>
      <c r="K7575" s="1" t="str">
        <f t="shared" si="525"/>
        <v>&lt;63 micron</v>
      </c>
      <c r="L7575">
        <v>0.1</v>
      </c>
      <c r="M7575">
        <v>0.78</v>
      </c>
      <c r="N7575">
        <v>2</v>
      </c>
      <c r="O7575">
        <v>30</v>
      </c>
      <c r="P7575">
        <v>0.25</v>
      </c>
      <c r="Q7575">
        <v>1</v>
      </c>
      <c r="R7575">
        <v>0.45</v>
      </c>
      <c r="S7575">
        <v>0.25</v>
      </c>
      <c r="T7575">
        <v>3</v>
      </c>
      <c r="U7575">
        <v>19</v>
      </c>
      <c r="V7575">
        <v>25</v>
      </c>
      <c r="W7575">
        <v>1.53</v>
      </c>
      <c r="X7575">
        <v>5</v>
      </c>
      <c r="Y7575">
        <v>0.5</v>
      </c>
      <c r="Z7575">
        <v>7.0000000000000007E-2</v>
      </c>
      <c r="AA7575">
        <v>30</v>
      </c>
      <c r="AB7575">
        <v>0.31</v>
      </c>
      <c r="AC7575">
        <v>120</v>
      </c>
      <c r="AD7575">
        <v>0.5</v>
      </c>
      <c r="AE7575">
        <v>0.02</v>
      </c>
      <c r="AF7575">
        <v>8</v>
      </c>
      <c r="AG7575">
        <v>750</v>
      </c>
      <c r="AH7575">
        <v>4</v>
      </c>
      <c r="AI7575">
        <v>2</v>
      </c>
      <c r="AJ7575">
        <v>2</v>
      </c>
      <c r="AK7575">
        <v>25</v>
      </c>
      <c r="AL7575">
        <v>0.08</v>
      </c>
      <c r="AM7575">
        <v>5</v>
      </c>
      <c r="AN7575">
        <v>5</v>
      </c>
      <c r="AO7575">
        <v>29</v>
      </c>
      <c r="AP7575">
        <v>5</v>
      </c>
      <c r="AQ7575">
        <v>18</v>
      </c>
    </row>
    <row r="7576" spans="1:43" hidden="1" x14ac:dyDescent="0.25">
      <c r="A7576" t="s">
        <v>27297</v>
      </c>
      <c r="B7576" t="s">
        <v>27298</v>
      </c>
      <c r="C7576" s="1" t="str">
        <f t="shared" si="526"/>
        <v>21:0134</v>
      </c>
      <c r="D7576" s="1" t="str">
        <f t="shared" si="527"/>
        <v>21:0078</v>
      </c>
      <c r="E7576" t="s">
        <v>24573</v>
      </c>
      <c r="F7576" t="s">
        <v>27299</v>
      </c>
      <c r="H7576">
        <v>54.960336699999999</v>
      </c>
      <c r="I7576">
        <v>-59.113701499999998</v>
      </c>
      <c r="J7576" s="1" t="str">
        <f t="shared" si="528"/>
        <v>Till</v>
      </c>
      <c r="K7576" s="1" t="str">
        <f t="shared" si="525"/>
        <v>&lt;63 micron</v>
      </c>
      <c r="L7576">
        <v>0.1</v>
      </c>
      <c r="M7576">
        <v>0.73</v>
      </c>
      <c r="N7576">
        <v>4</v>
      </c>
      <c r="O7576">
        <v>30</v>
      </c>
      <c r="P7576">
        <v>0.5</v>
      </c>
      <c r="Q7576">
        <v>2</v>
      </c>
      <c r="R7576">
        <v>0.54</v>
      </c>
      <c r="S7576">
        <v>0.25</v>
      </c>
      <c r="T7576">
        <v>2</v>
      </c>
      <c r="U7576">
        <v>18</v>
      </c>
      <c r="V7576">
        <v>16</v>
      </c>
      <c r="W7576">
        <v>2.0299999999999998</v>
      </c>
      <c r="X7576">
        <v>5</v>
      </c>
      <c r="Y7576">
        <v>0.5</v>
      </c>
      <c r="Z7576">
        <v>0.04</v>
      </c>
      <c r="AA7576">
        <v>50</v>
      </c>
      <c r="AB7576">
        <v>0.24</v>
      </c>
      <c r="AC7576">
        <v>200</v>
      </c>
      <c r="AD7576">
        <v>0.5</v>
      </c>
      <c r="AE7576">
        <v>0.02</v>
      </c>
      <c r="AF7576">
        <v>5</v>
      </c>
      <c r="AG7576">
        <v>730</v>
      </c>
      <c r="AH7576">
        <v>8</v>
      </c>
      <c r="AI7576">
        <v>1</v>
      </c>
      <c r="AJ7576">
        <v>3</v>
      </c>
      <c r="AK7576">
        <v>25</v>
      </c>
      <c r="AL7576">
        <v>0.11</v>
      </c>
      <c r="AM7576">
        <v>5</v>
      </c>
      <c r="AN7576">
        <v>5</v>
      </c>
      <c r="AO7576">
        <v>29</v>
      </c>
      <c r="AP7576">
        <v>5</v>
      </c>
      <c r="AQ7576">
        <v>42</v>
      </c>
    </row>
    <row r="7577" spans="1:43" hidden="1" x14ac:dyDescent="0.25">
      <c r="A7577" t="s">
        <v>27300</v>
      </c>
      <c r="B7577" t="s">
        <v>27301</v>
      </c>
      <c r="C7577" s="1" t="str">
        <f t="shared" si="526"/>
        <v>21:0134</v>
      </c>
      <c r="D7577" s="1" t="str">
        <f t="shared" si="527"/>
        <v>21:0078</v>
      </c>
      <c r="E7577" t="s">
        <v>24621</v>
      </c>
      <c r="F7577" t="s">
        <v>27302</v>
      </c>
      <c r="H7577">
        <v>54.895378700000002</v>
      </c>
      <c r="I7577">
        <v>-59.127455400000002</v>
      </c>
      <c r="J7577" s="1" t="str">
        <f t="shared" si="528"/>
        <v>Till</v>
      </c>
      <c r="K7577" s="1" t="str">
        <f t="shared" si="525"/>
        <v>&lt;63 micron</v>
      </c>
      <c r="L7577">
        <v>0.1</v>
      </c>
      <c r="M7577">
        <v>0.64</v>
      </c>
      <c r="N7577">
        <v>2</v>
      </c>
      <c r="O7577">
        <v>10</v>
      </c>
      <c r="P7577">
        <v>0.5</v>
      </c>
      <c r="Q7577">
        <v>1</v>
      </c>
      <c r="R7577">
        <v>0.6</v>
      </c>
      <c r="S7577">
        <v>0.25</v>
      </c>
      <c r="T7577">
        <v>3</v>
      </c>
      <c r="U7577">
        <v>21</v>
      </c>
      <c r="V7577">
        <v>17</v>
      </c>
      <c r="W7577">
        <v>2.06</v>
      </c>
      <c r="X7577">
        <v>5</v>
      </c>
      <c r="Y7577">
        <v>0.5</v>
      </c>
      <c r="Z7577">
        <v>0.04</v>
      </c>
      <c r="AA7577">
        <v>60</v>
      </c>
      <c r="AB7577">
        <v>0.22</v>
      </c>
      <c r="AC7577">
        <v>160</v>
      </c>
      <c r="AD7577">
        <v>0.5</v>
      </c>
      <c r="AE7577">
        <v>0.02</v>
      </c>
      <c r="AF7577">
        <v>6</v>
      </c>
      <c r="AG7577">
        <v>840</v>
      </c>
      <c r="AH7577">
        <v>14</v>
      </c>
      <c r="AI7577">
        <v>1</v>
      </c>
      <c r="AJ7577">
        <v>3</v>
      </c>
      <c r="AK7577">
        <v>31</v>
      </c>
      <c r="AL7577">
        <v>0.1</v>
      </c>
      <c r="AM7577">
        <v>5</v>
      </c>
      <c r="AN7577">
        <v>5</v>
      </c>
      <c r="AO7577">
        <v>37</v>
      </c>
      <c r="AP7577">
        <v>5</v>
      </c>
      <c r="AQ7577">
        <v>30</v>
      </c>
    </row>
    <row r="7578" spans="1:43" hidden="1" x14ac:dyDescent="0.25">
      <c r="A7578" t="s">
        <v>27303</v>
      </c>
      <c r="B7578" t="s">
        <v>27304</v>
      </c>
      <c r="C7578" s="1" t="str">
        <f t="shared" si="526"/>
        <v>21:0134</v>
      </c>
      <c r="D7578" s="1" t="str">
        <f t="shared" si="527"/>
        <v>21:0078</v>
      </c>
      <c r="E7578" t="s">
        <v>27305</v>
      </c>
      <c r="F7578" t="s">
        <v>27306</v>
      </c>
      <c r="H7578">
        <v>54.108239300000001</v>
      </c>
      <c r="I7578">
        <v>-59.571917900000003</v>
      </c>
      <c r="J7578" s="1" t="str">
        <f t="shared" si="528"/>
        <v>Till</v>
      </c>
      <c r="K7578" s="1" t="str">
        <f t="shared" si="525"/>
        <v>&lt;63 micron</v>
      </c>
      <c r="L7578">
        <v>0.1</v>
      </c>
      <c r="M7578">
        <v>0.68</v>
      </c>
      <c r="N7578">
        <v>1</v>
      </c>
      <c r="O7578">
        <v>60</v>
      </c>
      <c r="P7578">
        <v>0.25</v>
      </c>
      <c r="Q7578">
        <v>1</v>
      </c>
      <c r="R7578">
        <v>0.48</v>
      </c>
      <c r="S7578">
        <v>0.25</v>
      </c>
      <c r="T7578">
        <v>2</v>
      </c>
      <c r="U7578">
        <v>10</v>
      </c>
      <c r="V7578">
        <v>17</v>
      </c>
      <c r="W7578">
        <v>1.1000000000000001</v>
      </c>
      <c r="X7578">
        <v>5</v>
      </c>
      <c r="Y7578">
        <v>0.5</v>
      </c>
      <c r="Z7578">
        <v>0.1</v>
      </c>
      <c r="AA7578">
        <v>20</v>
      </c>
      <c r="AB7578">
        <v>0.2</v>
      </c>
      <c r="AC7578">
        <v>140</v>
      </c>
      <c r="AD7578">
        <v>0.5</v>
      </c>
      <c r="AE7578">
        <v>0.03</v>
      </c>
      <c r="AF7578">
        <v>2</v>
      </c>
      <c r="AG7578">
        <v>1040</v>
      </c>
      <c r="AH7578">
        <v>1</v>
      </c>
      <c r="AI7578">
        <v>1</v>
      </c>
      <c r="AJ7578">
        <v>2</v>
      </c>
      <c r="AK7578">
        <v>21</v>
      </c>
      <c r="AL7578">
        <v>0.05</v>
      </c>
      <c r="AM7578">
        <v>5</v>
      </c>
      <c r="AN7578">
        <v>5</v>
      </c>
      <c r="AO7578">
        <v>24</v>
      </c>
      <c r="AP7578">
        <v>5</v>
      </c>
      <c r="AQ7578">
        <v>16</v>
      </c>
    </row>
    <row r="7579" spans="1:43" hidden="1" x14ac:dyDescent="0.25">
      <c r="A7579" t="s">
        <v>27307</v>
      </c>
      <c r="B7579" t="s">
        <v>27308</v>
      </c>
      <c r="C7579" s="1" t="str">
        <f t="shared" si="526"/>
        <v>21:0134</v>
      </c>
      <c r="D7579" s="1" t="str">
        <f t="shared" si="527"/>
        <v>21:0078</v>
      </c>
      <c r="E7579" t="s">
        <v>24689</v>
      </c>
      <c r="F7579" t="s">
        <v>27309</v>
      </c>
      <c r="H7579">
        <v>54.979636300000003</v>
      </c>
      <c r="I7579">
        <v>-59.516371100000001</v>
      </c>
      <c r="J7579" s="1" t="str">
        <f t="shared" si="528"/>
        <v>Till</v>
      </c>
      <c r="K7579" s="1" t="str">
        <f t="shared" si="525"/>
        <v>&lt;63 micron</v>
      </c>
      <c r="L7579">
        <v>0.1</v>
      </c>
      <c r="M7579">
        <v>0.75</v>
      </c>
      <c r="N7579">
        <v>1</v>
      </c>
      <c r="O7579">
        <v>10</v>
      </c>
      <c r="P7579">
        <v>0.25</v>
      </c>
      <c r="Q7579">
        <v>1</v>
      </c>
      <c r="R7579">
        <v>0.48</v>
      </c>
      <c r="S7579">
        <v>0.25</v>
      </c>
      <c r="T7579">
        <v>2</v>
      </c>
      <c r="U7579">
        <v>16</v>
      </c>
      <c r="V7579">
        <v>6</v>
      </c>
      <c r="W7579">
        <v>2.09</v>
      </c>
      <c r="X7579">
        <v>5</v>
      </c>
      <c r="Y7579">
        <v>0.5</v>
      </c>
      <c r="Z7579">
        <v>0.03</v>
      </c>
      <c r="AA7579">
        <v>40</v>
      </c>
      <c r="AB7579">
        <v>0.19</v>
      </c>
      <c r="AC7579">
        <v>120</v>
      </c>
      <c r="AD7579">
        <v>0.5</v>
      </c>
      <c r="AE7579">
        <v>0.02</v>
      </c>
      <c r="AF7579">
        <v>4</v>
      </c>
      <c r="AG7579">
        <v>430</v>
      </c>
      <c r="AH7579">
        <v>8</v>
      </c>
      <c r="AI7579">
        <v>1</v>
      </c>
      <c r="AJ7579">
        <v>2</v>
      </c>
      <c r="AK7579">
        <v>25</v>
      </c>
      <c r="AL7579">
        <v>0.19</v>
      </c>
      <c r="AM7579">
        <v>5</v>
      </c>
      <c r="AN7579">
        <v>5</v>
      </c>
      <c r="AO7579">
        <v>37</v>
      </c>
      <c r="AP7579">
        <v>5</v>
      </c>
      <c r="AQ7579">
        <v>12</v>
      </c>
    </row>
    <row r="7580" spans="1:43" hidden="1" x14ac:dyDescent="0.25">
      <c r="A7580" t="s">
        <v>27310</v>
      </c>
      <c r="B7580" t="s">
        <v>27311</v>
      </c>
      <c r="C7580" s="1" t="str">
        <f t="shared" si="526"/>
        <v>21:0134</v>
      </c>
      <c r="D7580" s="1" t="str">
        <f t="shared" si="527"/>
        <v>21:0078</v>
      </c>
      <c r="E7580" t="s">
        <v>24917</v>
      </c>
      <c r="F7580" t="s">
        <v>27312</v>
      </c>
      <c r="H7580">
        <v>55.084833600000003</v>
      </c>
      <c r="I7580">
        <v>-59.034081</v>
      </c>
      <c r="J7580" s="1" t="str">
        <f t="shared" si="528"/>
        <v>Till</v>
      </c>
      <c r="K7580" s="1" t="str">
        <f t="shared" si="525"/>
        <v>&lt;63 micron</v>
      </c>
      <c r="L7580">
        <v>0.1</v>
      </c>
      <c r="M7580">
        <v>0.74</v>
      </c>
      <c r="N7580">
        <v>1</v>
      </c>
      <c r="O7580">
        <v>10</v>
      </c>
      <c r="P7580">
        <v>1</v>
      </c>
      <c r="Q7580">
        <v>1</v>
      </c>
      <c r="R7580">
        <v>0.44</v>
      </c>
      <c r="S7580">
        <v>0.25</v>
      </c>
      <c r="T7580">
        <v>2</v>
      </c>
      <c r="U7580">
        <v>30</v>
      </c>
      <c r="V7580">
        <v>12</v>
      </c>
      <c r="W7580">
        <v>2.38</v>
      </c>
      <c r="X7580">
        <v>10</v>
      </c>
      <c r="Y7580">
        <v>0.5</v>
      </c>
      <c r="Z7580">
        <v>0.03</v>
      </c>
      <c r="AA7580">
        <v>90</v>
      </c>
      <c r="AB7580">
        <v>0.26</v>
      </c>
      <c r="AC7580">
        <v>210</v>
      </c>
      <c r="AD7580">
        <v>1</v>
      </c>
      <c r="AE7580">
        <v>0.02</v>
      </c>
      <c r="AF7580">
        <v>8</v>
      </c>
      <c r="AG7580">
        <v>530</v>
      </c>
      <c r="AH7580">
        <v>16</v>
      </c>
      <c r="AI7580">
        <v>1</v>
      </c>
      <c r="AJ7580">
        <v>3</v>
      </c>
      <c r="AK7580">
        <v>23</v>
      </c>
      <c r="AL7580">
        <v>0.14000000000000001</v>
      </c>
      <c r="AM7580">
        <v>5</v>
      </c>
      <c r="AN7580">
        <v>5</v>
      </c>
      <c r="AO7580">
        <v>41</v>
      </c>
      <c r="AP7580">
        <v>5</v>
      </c>
      <c r="AQ7580">
        <v>70</v>
      </c>
    </row>
    <row r="7581" spans="1:43" hidden="1" x14ac:dyDescent="0.25">
      <c r="A7581" t="s">
        <v>27313</v>
      </c>
      <c r="B7581" t="s">
        <v>27314</v>
      </c>
      <c r="C7581" s="1" t="str">
        <f t="shared" si="526"/>
        <v>21:0134</v>
      </c>
      <c r="D7581" s="1" t="str">
        <f t="shared" si="527"/>
        <v>21:0078</v>
      </c>
      <c r="E7581" t="s">
        <v>25009</v>
      </c>
      <c r="F7581" t="s">
        <v>27315</v>
      </c>
      <c r="H7581">
        <v>52.964413999999998</v>
      </c>
      <c r="I7581">
        <v>-66.709393599999999</v>
      </c>
      <c r="J7581" s="1" t="str">
        <f t="shared" si="528"/>
        <v>Till</v>
      </c>
      <c r="K7581" s="1" t="str">
        <f t="shared" si="525"/>
        <v>&lt;63 micron</v>
      </c>
      <c r="L7581">
        <v>0.8</v>
      </c>
      <c r="M7581">
        <v>1.53</v>
      </c>
      <c r="N7581">
        <v>2</v>
      </c>
      <c r="O7581">
        <v>210</v>
      </c>
      <c r="P7581">
        <v>0.25</v>
      </c>
      <c r="Q7581">
        <v>1</v>
      </c>
      <c r="R7581">
        <v>0.22</v>
      </c>
      <c r="S7581">
        <v>0.25</v>
      </c>
      <c r="T7581">
        <v>16</v>
      </c>
      <c r="U7581">
        <v>112</v>
      </c>
      <c r="V7581">
        <v>35</v>
      </c>
      <c r="W7581">
        <v>6.86</v>
      </c>
      <c r="X7581">
        <v>5</v>
      </c>
      <c r="Y7581">
        <v>0.5</v>
      </c>
      <c r="Z7581">
        <v>0.51</v>
      </c>
      <c r="AA7581">
        <v>30</v>
      </c>
      <c r="AB7581">
        <v>0.93</v>
      </c>
      <c r="AC7581">
        <v>2410</v>
      </c>
      <c r="AD7581">
        <v>0.5</v>
      </c>
      <c r="AE7581">
        <v>0.11</v>
      </c>
      <c r="AF7581">
        <v>61</v>
      </c>
      <c r="AG7581">
        <v>1360</v>
      </c>
      <c r="AH7581">
        <v>14</v>
      </c>
      <c r="AI7581">
        <v>1</v>
      </c>
      <c r="AJ7581">
        <v>4</v>
      </c>
      <c r="AK7581">
        <v>18</v>
      </c>
      <c r="AL7581">
        <v>0.12</v>
      </c>
      <c r="AM7581">
        <v>5</v>
      </c>
      <c r="AN7581">
        <v>5</v>
      </c>
      <c r="AO7581">
        <v>45</v>
      </c>
      <c r="AP7581">
        <v>5</v>
      </c>
      <c r="AQ7581">
        <v>48</v>
      </c>
    </row>
    <row r="7582" spans="1:43" hidden="1" x14ac:dyDescent="0.25">
      <c r="A7582" t="s">
        <v>27316</v>
      </c>
      <c r="B7582" t="s">
        <v>27317</v>
      </c>
      <c r="C7582" s="1" t="str">
        <f t="shared" si="526"/>
        <v>21:0134</v>
      </c>
      <c r="D7582" s="1" t="str">
        <f t="shared" si="527"/>
        <v>21:0078</v>
      </c>
      <c r="E7582" t="s">
        <v>25021</v>
      </c>
      <c r="F7582" t="s">
        <v>27318</v>
      </c>
      <c r="H7582">
        <v>53.414807600000003</v>
      </c>
      <c r="I7582">
        <v>-66.065194599999998</v>
      </c>
      <c r="J7582" s="1" t="str">
        <f t="shared" si="528"/>
        <v>Till</v>
      </c>
      <c r="K7582" s="1" t="str">
        <f t="shared" si="525"/>
        <v>&lt;63 micron</v>
      </c>
      <c r="L7582">
        <v>0.2</v>
      </c>
      <c r="M7582">
        <v>0.91</v>
      </c>
      <c r="N7582">
        <v>4</v>
      </c>
      <c r="O7582">
        <v>60</v>
      </c>
      <c r="P7582">
        <v>0.25</v>
      </c>
      <c r="Q7582">
        <v>1</v>
      </c>
      <c r="R7582">
        <v>0.43</v>
      </c>
      <c r="S7582">
        <v>0.25</v>
      </c>
      <c r="T7582">
        <v>8</v>
      </c>
      <c r="U7582">
        <v>75</v>
      </c>
      <c r="V7582">
        <v>24</v>
      </c>
      <c r="W7582">
        <v>2.4300000000000002</v>
      </c>
      <c r="X7582">
        <v>5</v>
      </c>
      <c r="Y7582">
        <v>0.5</v>
      </c>
      <c r="Z7582">
        <v>0.14000000000000001</v>
      </c>
      <c r="AA7582">
        <v>30</v>
      </c>
      <c r="AB7582">
        <v>0.6</v>
      </c>
      <c r="AC7582">
        <v>260</v>
      </c>
      <c r="AD7582">
        <v>0.5</v>
      </c>
      <c r="AE7582">
        <v>0.08</v>
      </c>
      <c r="AF7582">
        <v>28</v>
      </c>
      <c r="AG7582">
        <v>1420</v>
      </c>
      <c r="AH7582">
        <v>6</v>
      </c>
      <c r="AI7582">
        <v>1</v>
      </c>
      <c r="AJ7582">
        <v>3</v>
      </c>
      <c r="AK7582">
        <v>22</v>
      </c>
      <c r="AL7582">
        <v>0.08</v>
      </c>
      <c r="AM7582">
        <v>5</v>
      </c>
      <c r="AN7582">
        <v>5</v>
      </c>
      <c r="AO7582">
        <v>42</v>
      </c>
      <c r="AP7582">
        <v>5</v>
      </c>
      <c r="AQ7582">
        <v>42</v>
      </c>
    </row>
    <row r="7583" spans="1:43" hidden="1" x14ac:dyDescent="0.25">
      <c r="A7583" t="s">
        <v>27319</v>
      </c>
      <c r="B7583" t="s">
        <v>27320</v>
      </c>
      <c r="C7583" s="1" t="str">
        <f t="shared" si="526"/>
        <v>21:0134</v>
      </c>
      <c r="D7583" s="1" t="str">
        <f t="shared" si="527"/>
        <v>21:0078</v>
      </c>
      <c r="E7583" t="s">
        <v>25029</v>
      </c>
      <c r="F7583" t="s">
        <v>27321</v>
      </c>
      <c r="H7583">
        <v>53.5645946</v>
      </c>
      <c r="I7583">
        <v>-66.0865273</v>
      </c>
      <c r="J7583" s="1" t="str">
        <f t="shared" si="528"/>
        <v>Till</v>
      </c>
      <c r="K7583" s="1" t="str">
        <f t="shared" ref="K7583:K7646" si="529">HYPERLINK("http://geochem.nrcan.gc.ca/cdogs/content/kwd/kwd080004_e.htm", "&lt;63 micron")</f>
        <v>&lt;63 micron</v>
      </c>
      <c r="L7583">
        <v>0.2</v>
      </c>
      <c r="M7583">
        <v>1.38</v>
      </c>
      <c r="N7583">
        <v>6</v>
      </c>
      <c r="O7583">
        <v>40</v>
      </c>
      <c r="P7583">
        <v>0.25</v>
      </c>
      <c r="Q7583">
        <v>1</v>
      </c>
      <c r="R7583">
        <v>0.24</v>
      </c>
      <c r="S7583">
        <v>0.25</v>
      </c>
      <c r="T7583">
        <v>5</v>
      </c>
      <c r="U7583">
        <v>36</v>
      </c>
      <c r="V7583">
        <v>25</v>
      </c>
      <c r="W7583">
        <v>2.04</v>
      </c>
      <c r="X7583">
        <v>5</v>
      </c>
      <c r="Y7583">
        <v>0.5</v>
      </c>
      <c r="Z7583">
        <v>0.09</v>
      </c>
      <c r="AA7583">
        <v>30</v>
      </c>
      <c r="AB7583">
        <v>0.53</v>
      </c>
      <c r="AC7583">
        <v>190</v>
      </c>
      <c r="AD7583">
        <v>1</v>
      </c>
      <c r="AE7583">
        <v>0.01</v>
      </c>
      <c r="AF7583">
        <v>23</v>
      </c>
      <c r="AG7583">
        <v>890</v>
      </c>
      <c r="AH7583">
        <v>76</v>
      </c>
      <c r="AI7583">
        <v>1</v>
      </c>
      <c r="AJ7583">
        <v>2</v>
      </c>
      <c r="AK7583">
        <v>12</v>
      </c>
      <c r="AL7583">
        <v>0.06</v>
      </c>
      <c r="AM7583">
        <v>5</v>
      </c>
      <c r="AN7583">
        <v>5</v>
      </c>
      <c r="AO7583">
        <v>18</v>
      </c>
      <c r="AP7583">
        <v>5</v>
      </c>
      <c r="AQ7583">
        <v>288</v>
      </c>
    </row>
    <row r="7584" spans="1:43" hidden="1" x14ac:dyDescent="0.25">
      <c r="A7584" t="s">
        <v>27322</v>
      </c>
      <c r="B7584" t="s">
        <v>27323</v>
      </c>
      <c r="C7584" s="1" t="str">
        <f t="shared" si="526"/>
        <v>21:0134</v>
      </c>
      <c r="D7584" s="1" t="str">
        <f t="shared" si="527"/>
        <v>21:0078</v>
      </c>
      <c r="E7584" t="s">
        <v>25077</v>
      </c>
      <c r="F7584" t="s">
        <v>27324</v>
      </c>
      <c r="H7584">
        <v>53.116549999999997</v>
      </c>
      <c r="I7584">
        <v>-66.151623499999999</v>
      </c>
      <c r="J7584" s="1" t="str">
        <f t="shared" si="528"/>
        <v>Till</v>
      </c>
      <c r="K7584" s="1" t="str">
        <f t="shared" si="529"/>
        <v>&lt;63 micron</v>
      </c>
      <c r="L7584">
        <v>0.4</v>
      </c>
      <c r="M7584">
        <v>1.22</v>
      </c>
      <c r="N7584">
        <v>2</v>
      </c>
      <c r="O7584">
        <v>80</v>
      </c>
      <c r="P7584">
        <v>0.25</v>
      </c>
      <c r="Q7584">
        <v>2</v>
      </c>
      <c r="R7584">
        <v>0.44</v>
      </c>
      <c r="S7584">
        <v>0.25</v>
      </c>
      <c r="T7584">
        <v>11</v>
      </c>
      <c r="U7584">
        <v>102</v>
      </c>
      <c r="V7584">
        <v>61</v>
      </c>
      <c r="W7584">
        <v>2.97</v>
      </c>
      <c r="X7584">
        <v>5</v>
      </c>
      <c r="Y7584">
        <v>0.5</v>
      </c>
      <c r="Z7584">
        <v>0.19</v>
      </c>
      <c r="AA7584">
        <v>40</v>
      </c>
      <c r="AB7584">
        <v>0.7</v>
      </c>
      <c r="AC7584">
        <v>400</v>
      </c>
      <c r="AD7584">
        <v>0.5</v>
      </c>
      <c r="AE7584">
        <v>0.02</v>
      </c>
      <c r="AF7584">
        <v>36</v>
      </c>
      <c r="AG7584">
        <v>1290</v>
      </c>
      <c r="AH7584">
        <v>6</v>
      </c>
      <c r="AI7584">
        <v>1</v>
      </c>
      <c r="AJ7584">
        <v>5</v>
      </c>
      <c r="AK7584">
        <v>21</v>
      </c>
      <c r="AL7584">
        <v>0.12</v>
      </c>
      <c r="AM7584">
        <v>5</v>
      </c>
      <c r="AN7584">
        <v>5</v>
      </c>
      <c r="AO7584">
        <v>55</v>
      </c>
      <c r="AP7584">
        <v>5</v>
      </c>
      <c r="AQ7584">
        <v>54</v>
      </c>
    </row>
    <row r="7585" spans="1:43" hidden="1" x14ac:dyDescent="0.25">
      <c r="A7585" t="s">
        <v>27325</v>
      </c>
      <c r="B7585" t="s">
        <v>27326</v>
      </c>
      <c r="C7585" s="1" t="str">
        <f t="shared" si="526"/>
        <v>21:0134</v>
      </c>
      <c r="D7585" s="1" t="str">
        <f t="shared" si="527"/>
        <v>21:0078</v>
      </c>
      <c r="E7585" t="s">
        <v>25113</v>
      </c>
      <c r="F7585" t="s">
        <v>27327</v>
      </c>
      <c r="H7585">
        <v>52.9972548</v>
      </c>
      <c r="I7585">
        <v>-66.825390999999996</v>
      </c>
      <c r="J7585" s="1" t="str">
        <f t="shared" si="528"/>
        <v>Till</v>
      </c>
      <c r="K7585" s="1" t="str">
        <f t="shared" si="529"/>
        <v>&lt;63 micron</v>
      </c>
      <c r="L7585">
        <v>1.4</v>
      </c>
      <c r="M7585">
        <v>2.17</v>
      </c>
      <c r="N7585">
        <v>10</v>
      </c>
      <c r="O7585">
        <v>180</v>
      </c>
      <c r="P7585">
        <v>0.5</v>
      </c>
      <c r="Q7585">
        <v>1</v>
      </c>
      <c r="R7585">
        <v>0.19</v>
      </c>
      <c r="S7585">
        <v>0.25</v>
      </c>
      <c r="T7585">
        <v>17</v>
      </c>
      <c r="U7585">
        <v>99</v>
      </c>
      <c r="V7585">
        <v>49</v>
      </c>
      <c r="W7585">
        <v>10.55</v>
      </c>
      <c r="X7585">
        <v>5</v>
      </c>
      <c r="Y7585">
        <v>0.5</v>
      </c>
      <c r="Z7585">
        <v>0.55000000000000004</v>
      </c>
      <c r="AA7585">
        <v>30</v>
      </c>
      <c r="AB7585">
        <v>0.89</v>
      </c>
      <c r="AC7585">
        <v>4070</v>
      </c>
      <c r="AD7585">
        <v>1</v>
      </c>
      <c r="AE7585">
        <v>0.01</v>
      </c>
      <c r="AF7585">
        <v>56</v>
      </c>
      <c r="AG7585">
        <v>800</v>
      </c>
      <c r="AH7585">
        <v>10</v>
      </c>
      <c r="AI7585">
        <v>1</v>
      </c>
      <c r="AJ7585">
        <v>7</v>
      </c>
      <c r="AK7585">
        <v>18</v>
      </c>
      <c r="AL7585">
        <v>0.14000000000000001</v>
      </c>
      <c r="AM7585">
        <v>5</v>
      </c>
      <c r="AN7585">
        <v>5</v>
      </c>
      <c r="AO7585">
        <v>50</v>
      </c>
      <c r="AP7585">
        <v>5</v>
      </c>
      <c r="AQ7585">
        <v>74</v>
      </c>
    </row>
    <row r="7586" spans="1:43" hidden="1" x14ac:dyDescent="0.25">
      <c r="A7586" t="s">
        <v>27328</v>
      </c>
      <c r="B7586" t="s">
        <v>27329</v>
      </c>
      <c r="C7586" s="1" t="str">
        <f t="shared" si="526"/>
        <v>21:0134</v>
      </c>
      <c r="D7586" s="1" t="str">
        <f t="shared" si="527"/>
        <v>21:0078</v>
      </c>
      <c r="E7586" t="s">
        <v>25177</v>
      </c>
      <c r="F7586" t="s">
        <v>27330</v>
      </c>
      <c r="H7586">
        <v>53.333095200000002</v>
      </c>
      <c r="I7586">
        <v>-66.548476899999997</v>
      </c>
      <c r="J7586" s="1" t="str">
        <f t="shared" si="528"/>
        <v>Till</v>
      </c>
      <c r="K7586" s="1" t="str">
        <f t="shared" si="529"/>
        <v>&lt;63 micron</v>
      </c>
      <c r="L7586">
        <v>0.6</v>
      </c>
      <c r="M7586">
        <v>1.18</v>
      </c>
      <c r="N7586">
        <v>6</v>
      </c>
      <c r="O7586">
        <v>70</v>
      </c>
      <c r="P7586">
        <v>0.25</v>
      </c>
      <c r="Q7586">
        <v>1</v>
      </c>
      <c r="R7586">
        <v>0.34</v>
      </c>
      <c r="S7586">
        <v>0.25</v>
      </c>
      <c r="T7586">
        <v>11</v>
      </c>
      <c r="U7586">
        <v>95</v>
      </c>
      <c r="V7586">
        <v>26</v>
      </c>
      <c r="W7586">
        <v>4.07</v>
      </c>
      <c r="X7586">
        <v>5</v>
      </c>
      <c r="Y7586">
        <v>0.5</v>
      </c>
      <c r="Z7586">
        <v>0.2</v>
      </c>
      <c r="AA7586">
        <v>30</v>
      </c>
      <c r="AB7586">
        <v>0.73</v>
      </c>
      <c r="AC7586">
        <v>920</v>
      </c>
      <c r="AD7586">
        <v>1</v>
      </c>
      <c r="AE7586">
        <v>0.01</v>
      </c>
      <c r="AF7586">
        <v>31</v>
      </c>
      <c r="AG7586">
        <v>930</v>
      </c>
      <c r="AH7586">
        <v>8</v>
      </c>
      <c r="AI7586">
        <v>1</v>
      </c>
      <c r="AJ7586">
        <v>4</v>
      </c>
      <c r="AK7586">
        <v>28</v>
      </c>
      <c r="AL7586">
        <v>0.1</v>
      </c>
      <c r="AM7586">
        <v>5</v>
      </c>
      <c r="AN7586">
        <v>5</v>
      </c>
      <c r="AO7586">
        <v>63</v>
      </c>
      <c r="AP7586">
        <v>5</v>
      </c>
      <c r="AQ7586">
        <v>54</v>
      </c>
    </row>
    <row r="7587" spans="1:43" hidden="1" x14ac:dyDescent="0.25">
      <c r="A7587" t="s">
        <v>27331</v>
      </c>
      <c r="B7587" t="s">
        <v>27332</v>
      </c>
      <c r="C7587" s="1" t="str">
        <f t="shared" ref="C7587:C7650" si="530">HYPERLINK("http://geochem.nrcan.gc.ca/cdogs/content/bdl/bdl210134_e.htm", "21:0134")</f>
        <v>21:0134</v>
      </c>
      <c r="D7587" s="1" t="str">
        <f t="shared" ref="D7587:D7650" si="531">HYPERLINK("http://geochem.nrcan.gc.ca/cdogs/content/svy/svy210078_e.htm", "21:0078")</f>
        <v>21:0078</v>
      </c>
      <c r="E7587" t="s">
        <v>25189</v>
      </c>
      <c r="F7587" t="s">
        <v>27333</v>
      </c>
      <c r="H7587">
        <v>53.135995200000004</v>
      </c>
      <c r="I7587">
        <v>-66.371331400000003</v>
      </c>
      <c r="J7587" s="1" t="str">
        <f t="shared" si="528"/>
        <v>Till</v>
      </c>
      <c r="K7587" s="1" t="str">
        <f t="shared" si="529"/>
        <v>&lt;63 micron</v>
      </c>
      <c r="L7587">
        <v>0.4</v>
      </c>
      <c r="M7587">
        <v>1.1399999999999999</v>
      </c>
      <c r="N7587">
        <v>6</v>
      </c>
      <c r="O7587">
        <v>60</v>
      </c>
      <c r="P7587">
        <v>0.25</v>
      </c>
      <c r="Q7587">
        <v>1</v>
      </c>
      <c r="R7587">
        <v>0.36</v>
      </c>
      <c r="S7587">
        <v>0.25</v>
      </c>
      <c r="T7587">
        <v>11</v>
      </c>
      <c r="U7587">
        <v>92</v>
      </c>
      <c r="V7587">
        <v>23</v>
      </c>
      <c r="W7587">
        <v>2.97</v>
      </c>
      <c r="X7587">
        <v>5</v>
      </c>
      <c r="Y7587">
        <v>0.5</v>
      </c>
      <c r="Z7587">
        <v>0.17</v>
      </c>
      <c r="AA7587">
        <v>30</v>
      </c>
      <c r="AB7587">
        <v>0.44</v>
      </c>
      <c r="AC7587">
        <v>415</v>
      </c>
      <c r="AD7587">
        <v>0.5</v>
      </c>
      <c r="AE7587">
        <v>0.03</v>
      </c>
      <c r="AF7587">
        <v>24</v>
      </c>
      <c r="AG7587">
        <v>1040</v>
      </c>
      <c r="AH7587">
        <v>4</v>
      </c>
      <c r="AI7587">
        <v>1</v>
      </c>
      <c r="AJ7587">
        <v>3</v>
      </c>
      <c r="AK7587">
        <v>25</v>
      </c>
      <c r="AL7587">
        <v>0.08</v>
      </c>
      <c r="AM7587">
        <v>5</v>
      </c>
      <c r="AN7587">
        <v>5</v>
      </c>
      <c r="AO7587">
        <v>60</v>
      </c>
      <c r="AP7587">
        <v>5</v>
      </c>
      <c r="AQ7587">
        <v>32</v>
      </c>
    </row>
    <row r="7588" spans="1:43" hidden="1" x14ac:dyDescent="0.25">
      <c r="A7588" t="s">
        <v>27334</v>
      </c>
      <c r="B7588" t="s">
        <v>27335</v>
      </c>
      <c r="C7588" s="1" t="str">
        <f t="shared" si="530"/>
        <v>21:0134</v>
      </c>
      <c r="D7588" s="1" t="str">
        <f t="shared" si="531"/>
        <v>21:0078</v>
      </c>
      <c r="E7588" t="s">
        <v>25216</v>
      </c>
      <c r="F7588" t="s">
        <v>27336</v>
      </c>
      <c r="H7588">
        <v>52.874958700000001</v>
      </c>
      <c r="I7588">
        <v>-67.113878</v>
      </c>
      <c r="J7588" s="1" t="str">
        <f t="shared" si="528"/>
        <v>Till</v>
      </c>
      <c r="K7588" s="1" t="str">
        <f t="shared" si="529"/>
        <v>&lt;63 micron</v>
      </c>
      <c r="L7588">
        <v>0.2</v>
      </c>
      <c r="M7588">
        <v>0.96</v>
      </c>
      <c r="N7588">
        <v>1</v>
      </c>
      <c r="O7588">
        <v>150</v>
      </c>
      <c r="P7588">
        <v>0.25</v>
      </c>
      <c r="Q7588">
        <v>1</v>
      </c>
      <c r="R7588">
        <v>0.49</v>
      </c>
      <c r="S7588">
        <v>0.25</v>
      </c>
      <c r="T7588">
        <v>7</v>
      </c>
      <c r="U7588">
        <v>47</v>
      </c>
      <c r="V7588">
        <v>27</v>
      </c>
      <c r="W7588">
        <v>3.35</v>
      </c>
      <c r="X7588">
        <v>5</v>
      </c>
      <c r="Y7588">
        <v>0.5</v>
      </c>
      <c r="Z7588">
        <v>0.35</v>
      </c>
      <c r="AA7588">
        <v>20</v>
      </c>
      <c r="AB7588">
        <v>0.62</v>
      </c>
      <c r="AC7588">
        <v>730</v>
      </c>
      <c r="AD7588">
        <v>0.5</v>
      </c>
      <c r="AE7588">
        <v>0.02</v>
      </c>
      <c r="AF7588">
        <v>20</v>
      </c>
      <c r="AG7588">
        <v>1070</v>
      </c>
      <c r="AH7588">
        <v>2</v>
      </c>
      <c r="AI7588">
        <v>2</v>
      </c>
      <c r="AJ7588">
        <v>3</v>
      </c>
      <c r="AK7588">
        <v>37</v>
      </c>
      <c r="AL7588">
        <v>0.06</v>
      </c>
      <c r="AM7588">
        <v>5</v>
      </c>
      <c r="AN7588">
        <v>5</v>
      </c>
      <c r="AO7588">
        <v>30</v>
      </c>
      <c r="AP7588">
        <v>5</v>
      </c>
      <c r="AQ7588">
        <v>30</v>
      </c>
    </row>
    <row r="7589" spans="1:43" hidden="1" x14ac:dyDescent="0.25">
      <c r="A7589" t="s">
        <v>27337</v>
      </c>
      <c r="B7589" t="s">
        <v>27338</v>
      </c>
      <c r="C7589" s="1" t="str">
        <f t="shared" si="530"/>
        <v>21:0134</v>
      </c>
      <c r="D7589" s="1" t="str">
        <f t="shared" si="531"/>
        <v>21:0078</v>
      </c>
      <c r="E7589" t="s">
        <v>27339</v>
      </c>
      <c r="F7589" t="s">
        <v>27340</v>
      </c>
      <c r="H7589">
        <v>54.226723900000003</v>
      </c>
      <c r="I7589">
        <v>-59.315373200000003</v>
      </c>
      <c r="J7589" s="1" t="str">
        <f t="shared" si="528"/>
        <v>Till</v>
      </c>
      <c r="K7589" s="1" t="str">
        <f t="shared" si="529"/>
        <v>&lt;63 micron</v>
      </c>
      <c r="L7589">
        <v>0.1</v>
      </c>
      <c r="M7589">
        <v>0.74</v>
      </c>
      <c r="N7589">
        <v>1</v>
      </c>
      <c r="O7589">
        <v>40</v>
      </c>
      <c r="P7589">
        <v>0.25</v>
      </c>
      <c r="Q7589">
        <v>1</v>
      </c>
      <c r="R7589">
        <v>0.49</v>
      </c>
      <c r="S7589">
        <v>0.25</v>
      </c>
      <c r="T7589">
        <v>3</v>
      </c>
      <c r="U7589">
        <v>15</v>
      </c>
      <c r="V7589">
        <v>22</v>
      </c>
      <c r="W7589">
        <v>1.36</v>
      </c>
      <c r="X7589">
        <v>5</v>
      </c>
      <c r="Y7589">
        <v>0.5</v>
      </c>
      <c r="Z7589">
        <v>0.08</v>
      </c>
      <c r="AA7589">
        <v>20</v>
      </c>
      <c r="AB7589">
        <v>0.23</v>
      </c>
      <c r="AC7589">
        <v>130</v>
      </c>
      <c r="AD7589">
        <v>0.5</v>
      </c>
      <c r="AE7589">
        <v>0.01</v>
      </c>
      <c r="AF7589">
        <v>4</v>
      </c>
      <c r="AG7589">
        <v>1140</v>
      </c>
      <c r="AH7589">
        <v>2</v>
      </c>
      <c r="AI7589">
        <v>1</v>
      </c>
      <c r="AJ7589">
        <v>2</v>
      </c>
      <c r="AK7589">
        <v>23</v>
      </c>
      <c r="AL7589">
        <v>0.06</v>
      </c>
      <c r="AM7589">
        <v>5</v>
      </c>
      <c r="AN7589">
        <v>5</v>
      </c>
      <c r="AO7589">
        <v>33</v>
      </c>
      <c r="AP7589">
        <v>5</v>
      </c>
      <c r="AQ7589">
        <v>16</v>
      </c>
    </row>
    <row r="7590" spans="1:43" hidden="1" x14ac:dyDescent="0.25">
      <c r="A7590" t="s">
        <v>27341</v>
      </c>
      <c r="B7590" t="s">
        <v>27342</v>
      </c>
      <c r="C7590" s="1" t="str">
        <f t="shared" si="530"/>
        <v>21:0134</v>
      </c>
      <c r="D7590" s="1" t="str">
        <f t="shared" si="531"/>
        <v>21:0078</v>
      </c>
      <c r="E7590" t="s">
        <v>25224</v>
      </c>
      <c r="F7590" t="s">
        <v>27343</v>
      </c>
      <c r="H7590">
        <v>52.931685299999998</v>
      </c>
      <c r="I7590">
        <v>-67.008736600000006</v>
      </c>
      <c r="J7590" s="1" t="str">
        <f t="shared" si="528"/>
        <v>Till</v>
      </c>
      <c r="K7590" s="1" t="str">
        <f t="shared" si="529"/>
        <v>&lt;63 micron</v>
      </c>
      <c r="L7590">
        <v>0.8</v>
      </c>
      <c r="M7590">
        <v>1.88</v>
      </c>
      <c r="N7590">
        <v>6</v>
      </c>
      <c r="O7590">
        <v>180</v>
      </c>
      <c r="P7590">
        <v>0.5</v>
      </c>
      <c r="Q7590">
        <v>2</v>
      </c>
      <c r="R7590">
        <v>0.44</v>
      </c>
      <c r="S7590">
        <v>0.25</v>
      </c>
      <c r="T7590">
        <v>14</v>
      </c>
      <c r="U7590">
        <v>80</v>
      </c>
      <c r="V7590">
        <v>44</v>
      </c>
      <c r="W7590">
        <v>4.46</v>
      </c>
      <c r="X7590">
        <v>5</v>
      </c>
      <c r="Y7590">
        <v>0.5</v>
      </c>
      <c r="Z7590">
        <v>0.57999999999999996</v>
      </c>
      <c r="AA7590">
        <v>20</v>
      </c>
      <c r="AB7590">
        <v>0.93</v>
      </c>
      <c r="AC7590">
        <v>695</v>
      </c>
      <c r="AD7590">
        <v>1</v>
      </c>
      <c r="AE7590">
        <v>0.03</v>
      </c>
      <c r="AF7590">
        <v>31</v>
      </c>
      <c r="AG7590">
        <v>1260</v>
      </c>
      <c r="AH7590">
        <v>8</v>
      </c>
      <c r="AI7590">
        <v>1</v>
      </c>
      <c r="AJ7590">
        <v>4</v>
      </c>
      <c r="AK7590">
        <v>32</v>
      </c>
      <c r="AL7590">
        <v>0.13</v>
      </c>
      <c r="AM7590">
        <v>5</v>
      </c>
      <c r="AN7590">
        <v>5</v>
      </c>
      <c r="AO7590">
        <v>40</v>
      </c>
      <c r="AP7590">
        <v>5</v>
      </c>
      <c r="AQ7590">
        <v>40</v>
      </c>
    </row>
    <row r="7591" spans="1:43" hidden="1" x14ac:dyDescent="0.25">
      <c r="A7591" t="s">
        <v>27344</v>
      </c>
      <c r="B7591" t="s">
        <v>27345</v>
      </c>
      <c r="C7591" s="1" t="str">
        <f t="shared" si="530"/>
        <v>21:0134</v>
      </c>
      <c r="D7591" s="1" t="str">
        <f t="shared" si="531"/>
        <v>21:0078</v>
      </c>
      <c r="E7591" t="s">
        <v>25440</v>
      </c>
      <c r="F7591" t="s">
        <v>27346</v>
      </c>
      <c r="H7591">
        <v>53.813385799999999</v>
      </c>
      <c r="I7591">
        <v>-60.992770800000002</v>
      </c>
      <c r="J7591" s="1" t="str">
        <f t="shared" si="528"/>
        <v>Till</v>
      </c>
      <c r="K7591" s="1" t="str">
        <f t="shared" si="529"/>
        <v>&lt;63 micron</v>
      </c>
      <c r="L7591">
        <v>0.1</v>
      </c>
      <c r="M7591">
        <v>0.7</v>
      </c>
      <c r="N7591">
        <v>2</v>
      </c>
      <c r="O7591">
        <v>30</v>
      </c>
      <c r="P7591">
        <v>0.25</v>
      </c>
      <c r="Q7591">
        <v>1</v>
      </c>
      <c r="R7591">
        <v>0.56000000000000005</v>
      </c>
      <c r="S7591">
        <v>0.25</v>
      </c>
      <c r="T7591">
        <v>2</v>
      </c>
      <c r="U7591">
        <v>30</v>
      </c>
      <c r="V7591">
        <v>26</v>
      </c>
      <c r="W7591">
        <v>1.55</v>
      </c>
      <c r="X7591">
        <v>5</v>
      </c>
      <c r="Y7591">
        <v>0.5</v>
      </c>
      <c r="Z7591">
        <v>0.11</v>
      </c>
      <c r="AA7591">
        <v>20</v>
      </c>
      <c r="AB7591">
        <v>0.24</v>
      </c>
      <c r="AC7591">
        <v>175</v>
      </c>
      <c r="AD7591">
        <v>0.5</v>
      </c>
      <c r="AE7591">
        <v>0.11</v>
      </c>
      <c r="AF7591">
        <v>11</v>
      </c>
      <c r="AG7591">
        <v>1550</v>
      </c>
      <c r="AH7591">
        <v>6</v>
      </c>
      <c r="AI7591">
        <v>1</v>
      </c>
      <c r="AJ7591">
        <v>2</v>
      </c>
      <c r="AK7591">
        <v>34</v>
      </c>
      <c r="AL7591">
        <v>0.04</v>
      </c>
      <c r="AM7591">
        <v>5</v>
      </c>
      <c r="AN7591">
        <v>5</v>
      </c>
      <c r="AO7591">
        <v>36</v>
      </c>
      <c r="AP7591">
        <v>5</v>
      </c>
      <c r="AQ7591">
        <v>16</v>
      </c>
    </row>
    <row r="7592" spans="1:43" hidden="1" x14ac:dyDescent="0.25">
      <c r="A7592" t="s">
        <v>27347</v>
      </c>
      <c r="B7592" t="s">
        <v>27348</v>
      </c>
      <c r="C7592" s="1" t="str">
        <f t="shared" si="530"/>
        <v>21:0134</v>
      </c>
      <c r="D7592" s="1" t="str">
        <f t="shared" si="531"/>
        <v>21:0078</v>
      </c>
      <c r="E7592" t="s">
        <v>25567</v>
      </c>
      <c r="F7592" t="s">
        <v>27349</v>
      </c>
      <c r="H7592">
        <v>53.495665099999997</v>
      </c>
      <c r="I7592">
        <v>-60.651841699999999</v>
      </c>
      <c r="J7592" s="1" t="str">
        <f t="shared" si="528"/>
        <v>Till</v>
      </c>
      <c r="K7592" s="1" t="str">
        <f t="shared" si="529"/>
        <v>&lt;63 micron</v>
      </c>
      <c r="L7592">
        <v>0.1</v>
      </c>
      <c r="M7592">
        <v>2.27</v>
      </c>
      <c r="N7592">
        <v>1</v>
      </c>
      <c r="O7592">
        <v>30</v>
      </c>
      <c r="P7592">
        <v>0.25</v>
      </c>
      <c r="Q7592">
        <v>1</v>
      </c>
      <c r="R7592">
        <v>0.31</v>
      </c>
      <c r="S7592">
        <v>0.25</v>
      </c>
      <c r="T7592">
        <v>3</v>
      </c>
      <c r="U7592">
        <v>31</v>
      </c>
      <c r="V7592">
        <v>14</v>
      </c>
      <c r="W7592">
        <v>2.19</v>
      </c>
      <c r="X7592">
        <v>5</v>
      </c>
      <c r="Y7592">
        <v>0.5</v>
      </c>
      <c r="Z7592">
        <v>0.04</v>
      </c>
      <c r="AA7592">
        <v>20</v>
      </c>
      <c r="AB7592">
        <v>0.26</v>
      </c>
      <c r="AC7592">
        <v>125</v>
      </c>
      <c r="AD7592">
        <v>0.5</v>
      </c>
      <c r="AE7592">
        <v>0.01</v>
      </c>
      <c r="AF7592">
        <v>6</v>
      </c>
      <c r="AG7592">
        <v>570</v>
      </c>
      <c r="AH7592">
        <v>4</v>
      </c>
      <c r="AI7592">
        <v>1</v>
      </c>
      <c r="AJ7592">
        <v>4</v>
      </c>
      <c r="AK7592">
        <v>14</v>
      </c>
      <c r="AL7592">
        <v>0.13</v>
      </c>
      <c r="AM7592">
        <v>5</v>
      </c>
      <c r="AN7592">
        <v>5</v>
      </c>
      <c r="AO7592">
        <v>50</v>
      </c>
      <c r="AP7592">
        <v>5</v>
      </c>
      <c r="AQ7592">
        <v>16</v>
      </c>
    </row>
    <row r="7593" spans="1:43" hidden="1" x14ac:dyDescent="0.25">
      <c r="A7593" t="s">
        <v>27350</v>
      </c>
      <c r="B7593" t="s">
        <v>27351</v>
      </c>
      <c r="C7593" s="1" t="str">
        <f t="shared" si="530"/>
        <v>21:0134</v>
      </c>
      <c r="D7593" s="1" t="str">
        <f t="shared" si="531"/>
        <v>21:0078</v>
      </c>
      <c r="E7593" t="s">
        <v>27352</v>
      </c>
      <c r="F7593" t="s">
        <v>27353</v>
      </c>
      <c r="H7593">
        <v>53.054746999999999</v>
      </c>
      <c r="I7593">
        <v>-61.562582800000001</v>
      </c>
      <c r="J7593" s="1" t="str">
        <f t="shared" si="528"/>
        <v>Till</v>
      </c>
      <c r="K7593" s="1" t="str">
        <f t="shared" si="529"/>
        <v>&lt;63 micron</v>
      </c>
      <c r="L7593">
        <v>0.1</v>
      </c>
      <c r="M7593">
        <v>1.24</v>
      </c>
      <c r="N7593">
        <v>1</v>
      </c>
      <c r="O7593">
        <v>70</v>
      </c>
      <c r="P7593">
        <v>0.25</v>
      </c>
      <c r="Q7593">
        <v>1</v>
      </c>
      <c r="R7593">
        <v>0.59</v>
      </c>
      <c r="S7593">
        <v>0.25</v>
      </c>
      <c r="T7593">
        <v>8</v>
      </c>
      <c r="U7593">
        <v>59</v>
      </c>
      <c r="V7593">
        <v>11</v>
      </c>
      <c r="W7593">
        <v>2.78</v>
      </c>
      <c r="X7593">
        <v>5</v>
      </c>
      <c r="Y7593">
        <v>0.5</v>
      </c>
      <c r="Z7593">
        <v>0.24</v>
      </c>
      <c r="AA7593">
        <v>20</v>
      </c>
      <c r="AB7593">
        <v>0.5</v>
      </c>
      <c r="AC7593">
        <v>340</v>
      </c>
      <c r="AD7593">
        <v>0.5</v>
      </c>
      <c r="AE7593">
        <v>0.03</v>
      </c>
      <c r="AF7593">
        <v>21</v>
      </c>
      <c r="AG7593">
        <v>1170</v>
      </c>
      <c r="AH7593">
        <v>8</v>
      </c>
      <c r="AI7593">
        <v>1</v>
      </c>
      <c r="AJ7593">
        <v>3</v>
      </c>
      <c r="AK7593">
        <v>48</v>
      </c>
      <c r="AL7593">
        <v>0.08</v>
      </c>
      <c r="AM7593">
        <v>5</v>
      </c>
      <c r="AN7593">
        <v>5</v>
      </c>
      <c r="AO7593">
        <v>33</v>
      </c>
      <c r="AP7593">
        <v>5</v>
      </c>
      <c r="AQ7593">
        <v>26</v>
      </c>
    </row>
    <row r="7594" spans="1:43" hidden="1" x14ac:dyDescent="0.25">
      <c r="A7594" t="s">
        <v>27354</v>
      </c>
      <c r="B7594" t="s">
        <v>27355</v>
      </c>
      <c r="C7594" s="1" t="str">
        <f t="shared" si="530"/>
        <v>21:0134</v>
      </c>
      <c r="D7594" s="1" t="str">
        <f t="shared" si="531"/>
        <v>21:0078</v>
      </c>
      <c r="E7594" t="s">
        <v>25595</v>
      </c>
      <c r="F7594" t="s">
        <v>27356</v>
      </c>
      <c r="H7594">
        <v>52.925968599999997</v>
      </c>
      <c r="I7594">
        <v>-65.072762900000001</v>
      </c>
      <c r="J7594" s="1" t="str">
        <f t="shared" si="528"/>
        <v>Till</v>
      </c>
      <c r="K7594" s="1" t="str">
        <f t="shared" si="529"/>
        <v>&lt;63 micron</v>
      </c>
      <c r="L7594">
        <v>0.1</v>
      </c>
      <c r="M7594">
        <v>0.93</v>
      </c>
      <c r="N7594">
        <v>1</v>
      </c>
      <c r="O7594">
        <v>60</v>
      </c>
      <c r="P7594">
        <v>0.25</v>
      </c>
      <c r="Q7594">
        <v>1</v>
      </c>
      <c r="R7594">
        <v>0.73</v>
      </c>
      <c r="S7594">
        <v>0.25</v>
      </c>
      <c r="T7594">
        <v>4</v>
      </c>
      <c r="U7594">
        <v>60</v>
      </c>
      <c r="V7594">
        <v>6</v>
      </c>
      <c r="W7594">
        <v>2.59</v>
      </c>
      <c r="X7594">
        <v>5</v>
      </c>
      <c r="Y7594">
        <v>0.5</v>
      </c>
      <c r="Z7594">
        <v>0.16</v>
      </c>
      <c r="AA7594">
        <v>20</v>
      </c>
      <c r="AB7594">
        <v>0.42</v>
      </c>
      <c r="AC7594">
        <v>190</v>
      </c>
      <c r="AD7594">
        <v>0.5</v>
      </c>
      <c r="AE7594">
        <v>0.12</v>
      </c>
      <c r="AF7594">
        <v>18</v>
      </c>
      <c r="AG7594">
        <v>1200</v>
      </c>
      <c r="AH7594">
        <v>6</v>
      </c>
      <c r="AI7594">
        <v>1</v>
      </c>
      <c r="AJ7594">
        <v>4</v>
      </c>
      <c r="AK7594">
        <v>39</v>
      </c>
      <c r="AL7594">
        <v>0.09</v>
      </c>
      <c r="AM7594">
        <v>5</v>
      </c>
      <c r="AN7594">
        <v>5</v>
      </c>
      <c r="AO7594">
        <v>75</v>
      </c>
      <c r="AP7594">
        <v>5</v>
      </c>
      <c r="AQ7594">
        <v>24</v>
      </c>
    </row>
    <row r="7595" spans="1:43" hidden="1" x14ac:dyDescent="0.25">
      <c r="A7595" t="s">
        <v>27357</v>
      </c>
      <c r="B7595" t="s">
        <v>27358</v>
      </c>
      <c r="C7595" s="1" t="str">
        <f t="shared" si="530"/>
        <v>21:0134</v>
      </c>
      <c r="D7595" s="1" t="str">
        <f t="shared" si="531"/>
        <v>21:0078</v>
      </c>
      <c r="E7595" t="s">
        <v>25627</v>
      </c>
      <c r="F7595" t="s">
        <v>27359</v>
      </c>
      <c r="H7595">
        <v>53.802802800000002</v>
      </c>
      <c r="I7595">
        <v>-67.0709102</v>
      </c>
      <c r="J7595" s="1" t="str">
        <f t="shared" si="528"/>
        <v>Till</v>
      </c>
      <c r="K7595" s="1" t="str">
        <f t="shared" si="529"/>
        <v>&lt;63 micron</v>
      </c>
      <c r="L7595">
        <v>0.1</v>
      </c>
      <c r="M7595">
        <v>1.59</v>
      </c>
      <c r="N7595">
        <v>1</v>
      </c>
      <c r="O7595">
        <v>40</v>
      </c>
      <c r="P7595">
        <v>0.25</v>
      </c>
      <c r="Q7595">
        <v>1</v>
      </c>
      <c r="R7595">
        <v>0.2</v>
      </c>
      <c r="S7595">
        <v>0.25</v>
      </c>
      <c r="T7595">
        <v>6</v>
      </c>
      <c r="U7595">
        <v>75</v>
      </c>
      <c r="V7595">
        <v>7</v>
      </c>
      <c r="W7595">
        <v>1.96</v>
      </c>
      <c r="X7595">
        <v>5</v>
      </c>
      <c r="Y7595">
        <v>0.5</v>
      </c>
      <c r="Z7595">
        <v>0.12</v>
      </c>
      <c r="AA7595">
        <v>20</v>
      </c>
      <c r="AB7595">
        <v>0.53</v>
      </c>
      <c r="AC7595">
        <v>140</v>
      </c>
      <c r="AD7595">
        <v>0.5</v>
      </c>
      <c r="AE7595">
        <v>0.02</v>
      </c>
      <c r="AF7595">
        <v>20</v>
      </c>
      <c r="AG7595">
        <v>570</v>
      </c>
      <c r="AH7595">
        <v>6</v>
      </c>
      <c r="AI7595">
        <v>1</v>
      </c>
      <c r="AJ7595">
        <v>4</v>
      </c>
      <c r="AK7595">
        <v>12</v>
      </c>
      <c r="AL7595">
        <v>0.11</v>
      </c>
      <c r="AM7595">
        <v>5</v>
      </c>
      <c r="AN7595">
        <v>5</v>
      </c>
      <c r="AO7595">
        <v>49</v>
      </c>
      <c r="AP7595">
        <v>5</v>
      </c>
      <c r="AQ7595">
        <v>22</v>
      </c>
    </row>
    <row r="7596" spans="1:43" hidden="1" x14ac:dyDescent="0.25">
      <c r="A7596" t="s">
        <v>27360</v>
      </c>
      <c r="B7596" t="s">
        <v>27361</v>
      </c>
      <c r="C7596" s="1" t="str">
        <f t="shared" si="530"/>
        <v>21:0134</v>
      </c>
      <c r="D7596" s="1" t="str">
        <f t="shared" si="531"/>
        <v>21:0078</v>
      </c>
      <c r="E7596" t="s">
        <v>25631</v>
      </c>
      <c r="F7596" t="s">
        <v>27362</v>
      </c>
      <c r="H7596">
        <v>53.8249037</v>
      </c>
      <c r="I7596">
        <v>-67.221231700000004</v>
      </c>
      <c r="J7596" s="1" t="str">
        <f t="shared" si="528"/>
        <v>Till</v>
      </c>
      <c r="K7596" s="1" t="str">
        <f t="shared" si="529"/>
        <v>&lt;63 micron</v>
      </c>
      <c r="L7596">
        <v>0.1</v>
      </c>
      <c r="M7596">
        <v>2.09</v>
      </c>
      <c r="N7596">
        <v>2</v>
      </c>
      <c r="O7596">
        <v>90</v>
      </c>
      <c r="P7596">
        <v>0.25</v>
      </c>
      <c r="Q7596">
        <v>1</v>
      </c>
      <c r="R7596">
        <v>0.24</v>
      </c>
      <c r="S7596">
        <v>0.25</v>
      </c>
      <c r="T7596">
        <v>10</v>
      </c>
      <c r="U7596">
        <v>98</v>
      </c>
      <c r="V7596">
        <v>16</v>
      </c>
      <c r="W7596">
        <v>2.6</v>
      </c>
      <c r="X7596">
        <v>5</v>
      </c>
      <c r="Y7596">
        <v>1</v>
      </c>
      <c r="Z7596">
        <v>0.24</v>
      </c>
      <c r="AA7596">
        <v>30</v>
      </c>
      <c r="AB7596">
        <v>0.88</v>
      </c>
      <c r="AC7596">
        <v>210</v>
      </c>
      <c r="AD7596">
        <v>0.5</v>
      </c>
      <c r="AE7596">
        <v>0.02</v>
      </c>
      <c r="AF7596">
        <v>32</v>
      </c>
      <c r="AG7596">
        <v>600</v>
      </c>
      <c r="AH7596">
        <v>6</v>
      </c>
      <c r="AI7596">
        <v>1</v>
      </c>
      <c r="AJ7596">
        <v>6</v>
      </c>
      <c r="AK7596">
        <v>15</v>
      </c>
      <c r="AL7596">
        <v>0.17</v>
      </c>
      <c r="AM7596">
        <v>5</v>
      </c>
      <c r="AN7596">
        <v>5</v>
      </c>
      <c r="AO7596">
        <v>65</v>
      </c>
      <c r="AP7596">
        <v>5</v>
      </c>
      <c r="AQ7596">
        <v>36</v>
      </c>
    </row>
    <row r="7597" spans="1:43" hidden="1" x14ac:dyDescent="0.25">
      <c r="A7597" t="s">
        <v>27363</v>
      </c>
      <c r="B7597" t="s">
        <v>27364</v>
      </c>
      <c r="C7597" s="1" t="str">
        <f t="shared" si="530"/>
        <v>21:0134</v>
      </c>
      <c r="D7597" s="1" t="str">
        <f t="shared" si="531"/>
        <v>21:0078</v>
      </c>
      <c r="E7597" t="s">
        <v>25775</v>
      </c>
      <c r="F7597" t="s">
        <v>27365</v>
      </c>
      <c r="H7597">
        <v>52.748147500000002</v>
      </c>
      <c r="I7597">
        <v>-66.751146399999996</v>
      </c>
      <c r="J7597" s="1" t="str">
        <f t="shared" si="528"/>
        <v>Till</v>
      </c>
      <c r="K7597" s="1" t="str">
        <f t="shared" si="529"/>
        <v>&lt;63 micron</v>
      </c>
      <c r="L7597">
        <v>0.1</v>
      </c>
      <c r="M7597">
        <v>1.1299999999999999</v>
      </c>
      <c r="N7597">
        <v>2</v>
      </c>
      <c r="O7597">
        <v>30</v>
      </c>
      <c r="P7597">
        <v>0.25</v>
      </c>
      <c r="Q7597">
        <v>1</v>
      </c>
      <c r="R7597">
        <v>0.32</v>
      </c>
      <c r="S7597">
        <v>0.25</v>
      </c>
      <c r="T7597">
        <v>4</v>
      </c>
      <c r="U7597">
        <v>42</v>
      </c>
      <c r="V7597">
        <v>16</v>
      </c>
      <c r="W7597">
        <v>5.24</v>
      </c>
      <c r="X7597">
        <v>5</v>
      </c>
      <c r="Y7597">
        <v>0.5</v>
      </c>
      <c r="Z7597">
        <v>0.13</v>
      </c>
      <c r="AA7597">
        <v>10</v>
      </c>
      <c r="AB7597">
        <v>0.46</v>
      </c>
      <c r="AC7597">
        <v>465</v>
      </c>
      <c r="AD7597">
        <v>0.5</v>
      </c>
      <c r="AE7597">
        <v>0.09</v>
      </c>
      <c r="AF7597">
        <v>20</v>
      </c>
      <c r="AG7597">
        <v>1340</v>
      </c>
      <c r="AH7597">
        <v>14</v>
      </c>
      <c r="AI7597">
        <v>1</v>
      </c>
      <c r="AJ7597">
        <v>2</v>
      </c>
      <c r="AK7597">
        <v>18</v>
      </c>
      <c r="AL7597">
        <v>0.06</v>
      </c>
      <c r="AM7597">
        <v>5</v>
      </c>
      <c r="AN7597">
        <v>5</v>
      </c>
      <c r="AO7597">
        <v>27</v>
      </c>
      <c r="AP7597">
        <v>5</v>
      </c>
      <c r="AQ7597">
        <v>26</v>
      </c>
    </row>
    <row r="7598" spans="1:43" hidden="1" x14ac:dyDescent="0.25">
      <c r="A7598" t="s">
        <v>27366</v>
      </c>
      <c r="B7598" t="s">
        <v>27367</v>
      </c>
      <c r="C7598" s="1" t="str">
        <f t="shared" si="530"/>
        <v>21:0134</v>
      </c>
      <c r="D7598" s="1" t="str">
        <f t="shared" si="531"/>
        <v>21:0078</v>
      </c>
      <c r="E7598" t="s">
        <v>25819</v>
      </c>
      <c r="F7598" t="s">
        <v>27368</v>
      </c>
      <c r="H7598">
        <v>52.2465653</v>
      </c>
      <c r="I7598">
        <v>-66.675977799999998</v>
      </c>
      <c r="J7598" s="1" t="str">
        <f t="shared" si="528"/>
        <v>Till</v>
      </c>
      <c r="K7598" s="1" t="str">
        <f t="shared" si="529"/>
        <v>&lt;63 micron</v>
      </c>
      <c r="L7598">
        <v>0.1</v>
      </c>
      <c r="M7598">
        <v>2.14</v>
      </c>
      <c r="N7598">
        <v>1</v>
      </c>
      <c r="O7598">
        <v>210</v>
      </c>
      <c r="P7598">
        <v>0.5</v>
      </c>
      <c r="Q7598">
        <v>1</v>
      </c>
      <c r="R7598">
        <v>0.69</v>
      </c>
      <c r="S7598">
        <v>0.25</v>
      </c>
      <c r="T7598">
        <v>9</v>
      </c>
      <c r="U7598">
        <v>40</v>
      </c>
      <c r="V7598">
        <v>35</v>
      </c>
      <c r="W7598">
        <v>3.74</v>
      </c>
      <c r="X7598">
        <v>5</v>
      </c>
      <c r="Y7598">
        <v>0.5</v>
      </c>
      <c r="Z7598">
        <v>0.33</v>
      </c>
      <c r="AA7598">
        <v>60</v>
      </c>
      <c r="AB7598">
        <v>0.97</v>
      </c>
      <c r="AC7598">
        <v>465</v>
      </c>
      <c r="AD7598">
        <v>0.5</v>
      </c>
      <c r="AE7598">
        <v>0.05</v>
      </c>
      <c r="AF7598">
        <v>21</v>
      </c>
      <c r="AG7598">
        <v>930</v>
      </c>
      <c r="AH7598">
        <v>4</v>
      </c>
      <c r="AI7598">
        <v>1</v>
      </c>
      <c r="AJ7598">
        <v>9</v>
      </c>
      <c r="AK7598">
        <v>22</v>
      </c>
      <c r="AL7598">
        <v>0.2</v>
      </c>
      <c r="AM7598">
        <v>5</v>
      </c>
      <c r="AN7598">
        <v>5</v>
      </c>
      <c r="AO7598">
        <v>68</v>
      </c>
      <c r="AP7598">
        <v>5</v>
      </c>
      <c r="AQ7598">
        <v>60</v>
      </c>
    </row>
    <row r="7599" spans="1:43" hidden="1" x14ac:dyDescent="0.25">
      <c r="A7599" t="s">
        <v>27369</v>
      </c>
      <c r="B7599" t="s">
        <v>27370</v>
      </c>
      <c r="C7599" s="1" t="str">
        <f t="shared" si="530"/>
        <v>21:0134</v>
      </c>
      <c r="D7599" s="1" t="str">
        <f t="shared" si="531"/>
        <v>21:0078</v>
      </c>
      <c r="E7599" t="s">
        <v>25855</v>
      </c>
      <c r="F7599" t="s">
        <v>27371</v>
      </c>
      <c r="H7599">
        <v>52.159413399999998</v>
      </c>
      <c r="I7599">
        <v>-65.438089399999996</v>
      </c>
      <c r="J7599" s="1" t="str">
        <f t="shared" si="528"/>
        <v>Till</v>
      </c>
      <c r="K7599" s="1" t="str">
        <f t="shared" si="529"/>
        <v>&lt;63 micron</v>
      </c>
      <c r="L7599">
        <v>0.1</v>
      </c>
      <c r="M7599">
        <v>1.61</v>
      </c>
      <c r="N7599">
        <v>2</v>
      </c>
      <c r="O7599">
        <v>60</v>
      </c>
      <c r="P7599">
        <v>0.25</v>
      </c>
      <c r="Q7599">
        <v>1</v>
      </c>
      <c r="R7599">
        <v>0.47</v>
      </c>
      <c r="S7599">
        <v>0.25</v>
      </c>
      <c r="T7599">
        <v>6</v>
      </c>
      <c r="U7599">
        <v>53</v>
      </c>
      <c r="V7599">
        <v>17</v>
      </c>
      <c r="W7599">
        <v>3.12</v>
      </c>
      <c r="X7599">
        <v>5</v>
      </c>
      <c r="Y7599">
        <v>0.5</v>
      </c>
      <c r="Z7599">
        <v>0.15</v>
      </c>
      <c r="AA7599">
        <v>20</v>
      </c>
      <c r="AB7599">
        <v>0.46</v>
      </c>
      <c r="AC7599">
        <v>220</v>
      </c>
      <c r="AD7599">
        <v>0.5</v>
      </c>
      <c r="AE7599">
        <v>0.1</v>
      </c>
      <c r="AF7599">
        <v>22</v>
      </c>
      <c r="AG7599">
        <v>1000</v>
      </c>
      <c r="AH7599">
        <v>18</v>
      </c>
      <c r="AI7599">
        <v>1</v>
      </c>
      <c r="AJ7599">
        <v>4</v>
      </c>
      <c r="AK7599">
        <v>20</v>
      </c>
      <c r="AL7599">
        <v>0.13</v>
      </c>
      <c r="AM7599">
        <v>5</v>
      </c>
      <c r="AN7599">
        <v>5</v>
      </c>
      <c r="AO7599">
        <v>75</v>
      </c>
      <c r="AP7599">
        <v>5</v>
      </c>
      <c r="AQ7599">
        <v>22</v>
      </c>
    </row>
    <row r="7600" spans="1:43" hidden="1" x14ac:dyDescent="0.25">
      <c r="A7600" t="s">
        <v>27372</v>
      </c>
      <c r="B7600" t="s">
        <v>27373</v>
      </c>
      <c r="C7600" s="1" t="str">
        <f t="shared" si="530"/>
        <v>21:0134</v>
      </c>
      <c r="D7600" s="1" t="str">
        <f t="shared" si="531"/>
        <v>21:0078</v>
      </c>
      <c r="E7600" t="s">
        <v>27374</v>
      </c>
      <c r="F7600" t="s">
        <v>27375</v>
      </c>
      <c r="H7600">
        <v>54.816139999999997</v>
      </c>
      <c r="I7600">
        <v>-60.443672200000002</v>
      </c>
      <c r="J7600" s="1" t="str">
        <f t="shared" si="528"/>
        <v>Till</v>
      </c>
      <c r="K7600" s="1" t="str">
        <f t="shared" si="529"/>
        <v>&lt;63 micron</v>
      </c>
      <c r="L7600">
        <v>0.1</v>
      </c>
      <c r="M7600">
        <v>2.6</v>
      </c>
      <c r="N7600">
        <v>4</v>
      </c>
      <c r="O7600">
        <v>160</v>
      </c>
      <c r="P7600">
        <v>0.25</v>
      </c>
      <c r="Q7600">
        <v>1</v>
      </c>
      <c r="R7600">
        <v>0.7</v>
      </c>
      <c r="S7600">
        <v>0.25</v>
      </c>
      <c r="T7600">
        <v>17</v>
      </c>
      <c r="U7600">
        <v>68</v>
      </c>
      <c r="V7600">
        <v>41</v>
      </c>
      <c r="W7600">
        <v>3.93</v>
      </c>
      <c r="X7600">
        <v>5</v>
      </c>
      <c r="Y7600">
        <v>1</v>
      </c>
      <c r="Z7600">
        <v>0.15</v>
      </c>
      <c r="AA7600">
        <v>20</v>
      </c>
      <c r="AB7600">
        <v>1.42</v>
      </c>
      <c r="AC7600">
        <v>525</v>
      </c>
      <c r="AD7600">
        <v>0.5</v>
      </c>
      <c r="AE7600">
        <v>0.03</v>
      </c>
      <c r="AF7600">
        <v>47</v>
      </c>
      <c r="AG7600">
        <v>470</v>
      </c>
      <c r="AH7600">
        <v>10</v>
      </c>
      <c r="AI7600">
        <v>1</v>
      </c>
      <c r="AJ7600">
        <v>7</v>
      </c>
      <c r="AK7600">
        <v>50</v>
      </c>
      <c r="AL7600">
        <v>0.22</v>
      </c>
      <c r="AM7600">
        <v>5</v>
      </c>
      <c r="AN7600">
        <v>5</v>
      </c>
      <c r="AO7600">
        <v>64</v>
      </c>
      <c r="AP7600">
        <v>5</v>
      </c>
      <c r="AQ7600">
        <v>66</v>
      </c>
    </row>
    <row r="7601" spans="1:43" hidden="1" x14ac:dyDescent="0.25">
      <c r="A7601" t="s">
        <v>27376</v>
      </c>
      <c r="B7601" t="s">
        <v>27377</v>
      </c>
      <c r="C7601" s="1" t="str">
        <f t="shared" si="530"/>
        <v>21:0134</v>
      </c>
      <c r="D7601" s="1" t="str">
        <f t="shared" si="531"/>
        <v>21:0078</v>
      </c>
      <c r="E7601" t="s">
        <v>27378</v>
      </c>
      <c r="F7601" t="s">
        <v>27379</v>
      </c>
      <c r="H7601">
        <v>54.227278599999998</v>
      </c>
      <c r="I7601">
        <v>-59.554764300000002</v>
      </c>
      <c r="J7601" s="1" t="str">
        <f t="shared" si="528"/>
        <v>Till</v>
      </c>
      <c r="K7601" s="1" t="str">
        <f t="shared" si="529"/>
        <v>&lt;63 micron</v>
      </c>
      <c r="L7601">
        <v>0.1</v>
      </c>
      <c r="M7601">
        <v>0.89</v>
      </c>
      <c r="N7601">
        <v>1</v>
      </c>
      <c r="O7601">
        <v>30</v>
      </c>
      <c r="P7601">
        <v>0.25</v>
      </c>
      <c r="Q7601">
        <v>1</v>
      </c>
      <c r="R7601">
        <v>0.56000000000000005</v>
      </c>
      <c r="S7601">
        <v>0.25</v>
      </c>
      <c r="T7601">
        <v>3</v>
      </c>
      <c r="U7601">
        <v>14</v>
      </c>
      <c r="V7601">
        <v>28</v>
      </c>
      <c r="W7601">
        <v>1.43</v>
      </c>
      <c r="X7601">
        <v>5</v>
      </c>
      <c r="Y7601">
        <v>0.5</v>
      </c>
      <c r="Z7601">
        <v>7.0000000000000007E-2</v>
      </c>
      <c r="AA7601">
        <v>20</v>
      </c>
      <c r="AB7601">
        <v>0.26</v>
      </c>
      <c r="AC7601">
        <v>155</v>
      </c>
      <c r="AD7601">
        <v>0.5</v>
      </c>
      <c r="AE7601">
        <v>0.02</v>
      </c>
      <c r="AF7601">
        <v>5</v>
      </c>
      <c r="AG7601">
        <v>1200</v>
      </c>
      <c r="AH7601">
        <v>2</v>
      </c>
      <c r="AI7601">
        <v>1</v>
      </c>
      <c r="AJ7601">
        <v>2</v>
      </c>
      <c r="AK7601">
        <v>28</v>
      </c>
      <c r="AL7601">
        <v>0.09</v>
      </c>
      <c r="AM7601">
        <v>5</v>
      </c>
      <c r="AN7601">
        <v>5</v>
      </c>
      <c r="AO7601">
        <v>34</v>
      </c>
      <c r="AP7601">
        <v>5</v>
      </c>
      <c r="AQ7601">
        <v>16</v>
      </c>
    </row>
    <row r="7602" spans="1:43" hidden="1" x14ac:dyDescent="0.25">
      <c r="A7602" t="s">
        <v>27380</v>
      </c>
      <c r="B7602" t="s">
        <v>27381</v>
      </c>
      <c r="C7602" s="1" t="str">
        <f t="shared" si="530"/>
        <v>21:0134</v>
      </c>
      <c r="D7602" s="1" t="str">
        <f t="shared" si="531"/>
        <v>21:0078</v>
      </c>
      <c r="E7602" t="s">
        <v>25935</v>
      </c>
      <c r="F7602" t="s">
        <v>27382</v>
      </c>
      <c r="H7602">
        <v>53.052797699999999</v>
      </c>
      <c r="I7602">
        <v>-67.159530799999999</v>
      </c>
      <c r="J7602" s="1" t="str">
        <f t="shared" si="528"/>
        <v>Till</v>
      </c>
      <c r="K7602" s="1" t="str">
        <f t="shared" si="529"/>
        <v>&lt;63 micron</v>
      </c>
      <c r="L7602">
        <v>0.1</v>
      </c>
      <c r="M7602">
        <v>1.76</v>
      </c>
      <c r="N7602">
        <v>1</v>
      </c>
      <c r="O7602">
        <v>60</v>
      </c>
      <c r="P7602">
        <v>0.25</v>
      </c>
      <c r="Q7602">
        <v>1</v>
      </c>
      <c r="R7602">
        <v>0.26</v>
      </c>
      <c r="S7602">
        <v>0.25</v>
      </c>
      <c r="T7602">
        <v>6</v>
      </c>
      <c r="U7602">
        <v>80</v>
      </c>
      <c r="V7602">
        <v>3</v>
      </c>
      <c r="W7602">
        <v>2.4700000000000002</v>
      </c>
      <c r="X7602">
        <v>5</v>
      </c>
      <c r="Y7602">
        <v>0.5</v>
      </c>
      <c r="Z7602">
        <v>0.35</v>
      </c>
      <c r="AA7602">
        <v>20</v>
      </c>
      <c r="AB7602">
        <v>0.86</v>
      </c>
      <c r="AC7602">
        <v>165</v>
      </c>
      <c r="AD7602">
        <v>0.5</v>
      </c>
      <c r="AE7602">
        <v>0.06</v>
      </c>
      <c r="AF7602">
        <v>25</v>
      </c>
      <c r="AG7602">
        <v>760</v>
      </c>
      <c r="AH7602">
        <v>12</v>
      </c>
      <c r="AI7602">
        <v>1</v>
      </c>
      <c r="AJ7602">
        <v>3</v>
      </c>
      <c r="AK7602">
        <v>29</v>
      </c>
      <c r="AL7602">
        <v>0.13</v>
      </c>
      <c r="AM7602">
        <v>5</v>
      </c>
      <c r="AN7602">
        <v>5</v>
      </c>
      <c r="AO7602">
        <v>41</v>
      </c>
      <c r="AP7602">
        <v>5</v>
      </c>
      <c r="AQ7602">
        <v>30</v>
      </c>
    </row>
    <row r="7603" spans="1:43" hidden="1" x14ac:dyDescent="0.25">
      <c r="A7603" t="s">
        <v>27383</v>
      </c>
      <c r="B7603" t="s">
        <v>27384</v>
      </c>
      <c r="C7603" s="1" t="str">
        <f t="shared" si="530"/>
        <v>21:0134</v>
      </c>
      <c r="D7603" s="1" t="str">
        <f t="shared" si="531"/>
        <v>21:0078</v>
      </c>
      <c r="E7603" t="s">
        <v>25987</v>
      </c>
      <c r="F7603" t="s">
        <v>27385</v>
      </c>
      <c r="H7603">
        <v>52.791573800000002</v>
      </c>
      <c r="I7603">
        <v>-67.0017955</v>
      </c>
      <c r="J7603" s="1" t="str">
        <f t="shared" si="528"/>
        <v>Till</v>
      </c>
      <c r="K7603" s="1" t="str">
        <f t="shared" si="529"/>
        <v>&lt;63 micron</v>
      </c>
      <c r="L7603">
        <v>0.1</v>
      </c>
      <c r="M7603">
        <v>0.84</v>
      </c>
      <c r="N7603">
        <v>1</v>
      </c>
      <c r="O7603">
        <v>40</v>
      </c>
      <c r="P7603">
        <v>0.25</v>
      </c>
      <c r="Q7603">
        <v>1</v>
      </c>
      <c r="R7603">
        <v>0.31</v>
      </c>
      <c r="S7603">
        <v>0.25</v>
      </c>
      <c r="T7603">
        <v>4</v>
      </c>
      <c r="U7603">
        <v>65</v>
      </c>
      <c r="V7603">
        <v>12</v>
      </c>
      <c r="W7603">
        <v>3.12</v>
      </c>
      <c r="X7603">
        <v>5</v>
      </c>
      <c r="Y7603">
        <v>1</v>
      </c>
      <c r="Z7603">
        <v>0.12</v>
      </c>
      <c r="AA7603">
        <v>60</v>
      </c>
      <c r="AB7603">
        <v>0.28000000000000003</v>
      </c>
      <c r="AC7603">
        <v>205</v>
      </c>
      <c r="AD7603">
        <v>0.5</v>
      </c>
      <c r="AE7603">
        <v>0.02</v>
      </c>
      <c r="AF7603">
        <v>14</v>
      </c>
      <c r="AG7603">
        <v>800</v>
      </c>
      <c r="AH7603">
        <v>2</v>
      </c>
      <c r="AI7603">
        <v>1</v>
      </c>
      <c r="AJ7603">
        <v>3</v>
      </c>
      <c r="AK7603">
        <v>13</v>
      </c>
      <c r="AL7603">
        <v>0.13</v>
      </c>
      <c r="AM7603">
        <v>5</v>
      </c>
      <c r="AN7603">
        <v>5</v>
      </c>
      <c r="AO7603">
        <v>69</v>
      </c>
      <c r="AP7603">
        <v>5</v>
      </c>
      <c r="AQ7603">
        <v>20</v>
      </c>
    </row>
    <row r="7604" spans="1:43" hidden="1" x14ac:dyDescent="0.25">
      <c r="A7604" t="s">
        <v>27386</v>
      </c>
      <c r="B7604" t="s">
        <v>27387</v>
      </c>
      <c r="C7604" s="1" t="str">
        <f t="shared" si="530"/>
        <v>21:0134</v>
      </c>
      <c r="D7604" s="1" t="str">
        <f t="shared" si="531"/>
        <v>21:0078</v>
      </c>
      <c r="E7604" t="s">
        <v>26230</v>
      </c>
      <c r="F7604" t="s">
        <v>27388</v>
      </c>
      <c r="H7604">
        <v>55.199399</v>
      </c>
      <c r="I7604">
        <v>-60.8206919</v>
      </c>
      <c r="J7604" s="1" t="str">
        <f t="shared" si="528"/>
        <v>Till</v>
      </c>
      <c r="K7604" s="1" t="str">
        <f t="shared" si="529"/>
        <v>&lt;63 micron</v>
      </c>
      <c r="L7604">
        <v>0.1</v>
      </c>
      <c r="M7604">
        <v>2.14</v>
      </c>
      <c r="N7604">
        <v>2</v>
      </c>
      <c r="O7604">
        <v>20</v>
      </c>
      <c r="P7604">
        <v>0.25</v>
      </c>
      <c r="Q7604">
        <v>1</v>
      </c>
      <c r="R7604">
        <v>1.1100000000000001</v>
      </c>
      <c r="S7604">
        <v>0.25</v>
      </c>
      <c r="T7604">
        <v>4</v>
      </c>
      <c r="U7604">
        <v>29</v>
      </c>
      <c r="V7604">
        <v>4</v>
      </c>
      <c r="W7604">
        <v>1.6</v>
      </c>
      <c r="X7604">
        <v>5</v>
      </c>
      <c r="Y7604">
        <v>1</v>
      </c>
      <c r="Z7604">
        <v>0.03</v>
      </c>
      <c r="AA7604">
        <v>10</v>
      </c>
      <c r="AB7604">
        <v>0.28999999999999998</v>
      </c>
      <c r="AC7604">
        <v>120</v>
      </c>
      <c r="AD7604">
        <v>0.5</v>
      </c>
      <c r="AE7604">
        <v>0.3</v>
      </c>
      <c r="AF7604">
        <v>12</v>
      </c>
      <c r="AG7604">
        <v>700</v>
      </c>
      <c r="AH7604">
        <v>2</v>
      </c>
      <c r="AI7604">
        <v>1</v>
      </c>
      <c r="AJ7604">
        <v>1</v>
      </c>
      <c r="AK7604">
        <v>77</v>
      </c>
      <c r="AL7604">
        <v>0.09</v>
      </c>
      <c r="AM7604">
        <v>5</v>
      </c>
      <c r="AN7604">
        <v>5</v>
      </c>
      <c r="AO7604">
        <v>48</v>
      </c>
      <c r="AP7604">
        <v>5</v>
      </c>
      <c r="AQ7604">
        <v>18</v>
      </c>
    </row>
    <row r="7605" spans="1:43" hidden="1" x14ac:dyDescent="0.25">
      <c r="A7605" t="s">
        <v>27389</v>
      </c>
      <c r="B7605" t="s">
        <v>27390</v>
      </c>
      <c r="C7605" s="1" t="str">
        <f t="shared" si="530"/>
        <v>21:0134</v>
      </c>
      <c r="D7605" s="1" t="str">
        <f t="shared" si="531"/>
        <v>21:0078</v>
      </c>
      <c r="E7605" t="s">
        <v>26688</v>
      </c>
      <c r="F7605" t="s">
        <v>27391</v>
      </c>
      <c r="H7605">
        <v>55.221297900000003</v>
      </c>
      <c r="I7605">
        <v>-66.101705499999994</v>
      </c>
      <c r="J7605" s="1" t="str">
        <f t="shared" si="528"/>
        <v>Till</v>
      </c>
      <c r="K7605" s="1" t="str">
        <f t="shared" si="529"/>
        <v>&lt;63 micron</v>
      </c>
      <c r="L7605">
        <v>0.1</v>
      </c>
      <c r="M7605">
        <v>3.47</v>
      </c>
      <c r="N7605">
        <v>22</v>
      </c>
      <c r="O7605">
        <v>30</v>
      </c>
      <c r="P7605">
        <v>0.25</v>
      </c>
      <c r="Q7605">
        <v>2</v>
      </c>
      <c r="R7605">
        <v>0.23</v>
      </c>
      <c r="S7605">
        <v>0.25</v>
      </c>
      <c r="T7605">
        <v>38</v>
      </c>
      <c r="U7605">
        <v>333</v>
      </c>
      <c r="V7605">
        <v>239</v>
      </c>
      <c r="W7605">
        <v>11.1</v>
      </c>
      <c r="X7605">
        <v>5</v>
      </c>
      <c r="Y7605">
        <v>0.5</v>
      </c>
      <c r="Z7605">
        <v>0.08</v>
      </c>
      <c r="AA7605">
        <v>5</v>
      </c>
      <c r="AB7605">
        <v>1.79</v>
      </c>
      <c r="AC7605">
        <v>590</v>
      </c>
      <c r="AD7605">
        <v>0.5</v>
      </c>
      <c r="AE7605">
        <v>5.0000000000000001E-3</v>
      </c>
      <c r="AF7605">
        <v>148</v>
      </c>
      <c r="AG7605">
        <v>440</v>
      </c>
      <c r="AH7605">
        <v>8</v>
      </c>
      <c r="AI7605">
        <v>2</v>
      </c>
      <c r="AJ7605">
        <v>11</v>
      </c>
      <c r="AK7605">
        <v>8</v>
      </c>
      <c r="AL7605">
        <v>0.2</v>
      </c>
      <c r="AM7605">
        <v>5</v>
      </c>
      <c r="AN7605">
        <v>5</v>
      </c>
      <c r="AO7605">
        <v>135</v>
      </c>
      <c r="AP7605">
        <v>5</v>
      </c>
      <c r="AQ7605">
        <v>106</v>
      </c>
    </row>
    <row r="7606" spans="1:43" hidden="1" x14ac:dyDescent="0.25">
      <c r="A7606" t="s">
        <v>27392</v>
      </c>
      <c r="B7606" t="s">
        <v>27393</v>
      </c>
      <c r="C7606" s="1" t="str">
        <f t="shared" si="530"/>
        <v>21:0134</v>
      </c>
      <c r="D7606" s="1" t="str">
        <f t="shared" si="531"/>
        <v>21:0078</v>
      </c>
      <c r="E7606" t="s">
        <v>27394</v>
      </c>
      <c r="F7606" t="s">
        <v>27395</v>
      </c>
      <c r="H7606">
        <v>54.308501300000003</v>
      </c>
      <c r="I7606">
        <v>-59.561335100000001</v>
      </c>
      <c r="J7606" s="1" t="str">
        <f t="shared" si="528"/>
        <v>Till</v>
      </c>
      <c r="K7606" s="1" t="str">
        <f t="shared" si="529"/>
        <v>&lt;63 micron</v>
      </c>
      <c r="L7606">
        <v>0.1</v>
      </c>
      <c r="M7606">
        <v>0.9</v>
      </c>
      <c r="N7606">
        <v>1</v>
      </c>
      <c r="O7606">
        <v>30</v>
      </c>
      <c r="P7606">
        <v>0.25</v>
      </c>
      <c r="Q7606">
        <v>1</v>
      </c>
      <c r="R7606">
        <v>0.48</v>
      </c>
      <c r="S7606">
        <v>0.25</v>
      </c>
      <c r="T7606">
        <v>2</v>
      </c>
      <c r="U7606">
        <v>11</v>
      </c>
      <c r="V7606">
        <v>20</v>
      </c>
      <c r="W7606">
        <v>1.39</v>
      </c>
      <c r="X7606">
        <v>5</v>
      </c>
      <c r="Y7606">
        <v>0.5</v>
      </c>
      <c r="Z7606">
        <v>0.09</v>
      </c>
      <c r="AA7606">
        <v>20</v>
      </c>
      <c r="AB7606">
        <v>0.2</v>
      </c>
      <c r="AC7606">
        <v>155</v>
      </c>
      <c r="AD7606">
        <v>0.5</v>
      </c>
      <c r="AE7606">
        <v>0.01</v>
      </c>
      <c r="AF7606">
        <v>2</v>
      </c>
      <c r="AG7606">
        <v>1100</v>
      </c>
      <c r="AH7606">
        <v>2</v>
      </c>
      <c r="AI7606">
        <v>1</v>
      </c>
      <c r="AJ7606">
        <v>2</v>
      </c>
      <c r="AK7606">
        <v>24</v>
      </c>
      <c r="AL7606">
        <v>0.1</v>
      </c>
      <c r="AM7606">
        <v>5</v>
      </c>
      <c r="AN7606">
        <v>5</v>
      </c>
      <c r="AO7606">
        <v>28</v>
      </c>
      <c r="AP7606">
        <v>5</v>
      </c>
      <c r="AQ7606">
        <v>14</v>
      </c>
    </row>
    <row r="7607" spans="1:43" hidden="1" x14ac:dyDescent="0.25">
      <c r="A7607" t="s">
        <v>27396</v>
      </c>
      <c r="B7607" t="s">
        <v>27397</v>
      </c>
      <c r="C7607" s="1" t="str">
        <f t="shared" si="530"/>
        <v>21:0134</v>
      </c>
      <c r="D7607" s="1" t="str">
        <f t="shared" si="531"/>
        <v>21:0078</v>
      </c>
      <c r="E7607" t="s">
        <v>27398</v>
      </c>
      <c r="F7607" t="s">
        <v>27399</v>
      </c>
      <c r="H7607">
        <v>54.364424499999998</v>
      </c>
      <c r="I7607">
        <v>-59.6156255</v>
      </c>
      <c r="J7607" s="1" t="str">
        <f t="shared" si="528"/>
        <v>Till</v>
      </c>
      <c r="K7607" s="1" t="str">
        <f t="shared" si="529"/>
        <v>&lt;63 micron</v>
      </c>
      <c r="L7607">
        <v>0.1</v>
      </c>
      <c r="M7607">
        <v>0.72</v>
      </c>
      <c r="N7607">
        <v>2</v>
      </c>
      <c r="O7607">
        <v>10</v>
      </c>
      <c r="P7607">
        <v>0.25</v>
      </c>
      <c r="Q7607">
        <v>1</v>
      </c>
      <c r="R7607">
        <v>0.59</v>
      </c>
      <c r="S7607">
        <v>0.25</v>
      </c>
      <c r="T7607">
        <v>1</v>
      </c>
      <c r="U7607">
        <v>9</v>
      </c>
      <c r="V7607">
        <v>7</v>
      </c>
      <c r="W7607">
        <v>1.19</v>
      </c>
      <c r="X7607">
        <v>5</v>
      </c>
      <c r="Y7607">
        <v>0.5</v>
      </c>
      <c r="Z7607">
        <v>0.04</v>
      </c>
      <c r="AA7607">
        <v>20</v>
      </c>
      <c r="AB7607">
        <v>0.11</v>
      </c>
      <c r="AC7607">
        <v>125</v>
      </c>
      <c r="AD7607">
        <v>0.5</v>
      </c>
      <c r="AE7607">
        <v>0.01</v>
      </c>
      <c r="AF7607">
        <v>2</v>
      </c>
      <c r="AG7607">
        <v>1170</v>
      </c>
      <c r="AH7607">
        <v>2</v>
      </c>
      <c r="AI7607">
        <v>1</v>
      </c>
      <c r="AJ7607">
        <v>2</v>
      </c>
      <c r="AK7607">
        <v>33</v>
      </c>
      <c r="AL7607">
        <v>0.1</v>
      </c>
      <c r="AM7607">
        <v>5</v>
      </c>
      <c r="AN7607">
        <v>5</v>
      </c>
      <c r="AO7607">
        <v>25</v>
      </c>
      <c r="AP7607">
        <v>5</v>
      </c>
      <c r="AQ7607">
        <v>8</v>
      </c>
    </row>
    <row r="7608" spans="1:43" hidden="1" x14ac:dyDescent="0.25">
      <c r="A7608" t="s">
        <v>27400</v>
      </c>
      <c r="B7608" t="s">
        <v>27401</v>
      </c>
      <c r="C7608" s="1" t="str">
        <f t="shared" si="530"/>
        <v>21:0134</v>
      </c>
      <c r="D7608" s="1" t="str">
        <f t="shared" si="531"/>
        <v>21:0078</v>
      </c>
      <c r="E7608" t="s">
        <v>27402</v>
      </c>
      <c r="F7608" t="s">
        <v>27403</v>
      </c>
      <c r="H7608">
        <v>54.342721699999998</v>
      </c>
      <c r="I7608">
        <v>-59.541616599999998</v>
      </c>
      <c r="J7608" s="1" t="str">
        <f t="shared" si="528"/>
        <v>Till</v>
      </c>
      <c r="K7608" s="1" t="str">
        <f t="shared" si="529"/>
        <v>&lt;63 micron</v>
      </c>
      <c r="L7608">
        <v>0.1</v>
      </c>
      <c r="M7608">
        <v>1.6</v>
      </c>
      <c r="N7608">
        <v>2</v>
      </c>
      <c r="O7608">
        <v>20</v>
      </c>
      <c r="P7608">
        <v>0.25</v>
      </c>
      <c r="Q7608">
        <v>1</v>
      </c>
      <c r="R7608">
        <v>0.49</v>
      </c>
      <c r="S7608">
        <v>0.25</v>
      </c>
      <c r="T7608">
        <v>2</v>
      </c>
      <c r="U7608">
        <v>12</v>
      </c>
      <c r="V7608">
        <v>11</v>
      </c>
      <c r="W7608">
        <v>1.76</v>
      </c>
      <c r="X7608">
        <v>5</v>
      </c>
      <c r="Y7608">
        <v>0.5</v>
      </c>
      <c r="Z7608">
        <v>0.09</v>
      </c>
      <c r="AA7608">
        <v>20</v>
      </c>
      <c r="AB7608">
        <v>0.21</v>
      </c>
      <c r="AC7608">
        <v>160</v>
      </c>
      <c r="AD7608">
        <v>0.5</v>
      </c>
      <c r="AE7608">
        <v>0.01</v>
      </c>
      <c r="AF7608">
        <v>3</v>
      </c>
      <c r="AG7608">
        <v>1190</v>
      </c>
      <c r="AH7608">
        <v>2</v>
      </c>
      <c r="AI7608">
        <v>1</v>
      </c>
      <c r="AJ7608">
        <v>2</v>
      </c>
      <c r="AK7608">
        <v>26</v>
      </c>
      <c r="AL7608">
        <v>0.12</v>
      </c>
      <c r="AM7608">
        <v>5</v>
      </c>
      <c r="AN7608">
        <v>5</v>
      </c>
      <c r="AO7608">
        <v>30</v>
      </c>
      <c r="AP7608">
        <v>5</v>
      </c>
      <c r="AQ7608">
        <v>16</v>
      </c>
    </row>
    <row r="7609" spans="1:43" hidden="1" x14ac:dyDescent="0.25">
      <c r="A7609" t="s">
        <v>27404</v>
      </c>
      <c r="B7609" t="s">
        <v>27405</v>
      </c>
      <c r="C7609" s="1" t="str">
        <f t="shared" si="530"/>
        <v>21:0134</v>
      </c>
      <c r="D7609" s="1" t="str">
        <f t="shared" si="531"/>
        <v>21:0078</v>
      </c>
      <c r="E7609" t="s">
        <v>27406</v>
      </c>
      <c r="F7609" t="s">
        <v>27407</v>
      </c>
      <c r="H7609">
        <v>54.385295200000002</v>
      </c>
      <c r="I7609">
        <v>-59.590001299999997</v>
      </c>
      <c r="J7609" s="1" t="str">
        <f t="shared" si="528"/>
        <v>Till</v>
      </c>
      <c r="K7609" s="1" t="str">
        <f t="shared" si="529"/>
        <v>&lt;63 micron</v>
      </c>
      <c r="L7609">
        <v>0.1</v>
      </c>
      <c r="M7609">
        <v>0.7</v>
      </c>
      <c r="N7609">
        <v>1</v>
      </c>
      <c r="O7609">
        <v>20</v>
      </c>
      <c r="P7609">
        <v>0.25</v>
      </c>
      <c r="Q7609">
        <v>1</v>
      </c>
      <c r="R7609">
        <v>0.67</v>
      </c>
      <c r="S7609">
        <v>0.25</v>
      </c>
      <c r="T7609">
        <v>2</v>
      </c>
      <c r="U7609">
        <v>10</v>
      </c>
      <c r="V7609">
        <v>13</v>
      </c>
      <c r="W7609">
        <v>1.36</v>
      </c>
      <c r="X7609">
        <v>5</v>
      </c>
      <c r="Y7609">
        <v>0.5</v>
      </c>
      <c r="Z7609">
        <v>0.08</v>
      </c>
      <c r="AA7609">
        <v>20</v>
      </c>
      <c r="AB7609">
        <v>0.15</v>
      </c>
      <c r="AC7609">
        <v>170</v>
      </c>
      <c r="AD7609">
        <v>0.5</v>
      </c>
      <c r="AE7609">
        <v>0.02</v>
      </c>
      <c r="AF7609">
        <v>2</v>
      </c>
      <c r="AG7609">
        <v>1070</v>
      </c>
      <c r="AH7609">
        <v>4</v>
      </c>
      <c r="AI7609">
        <v>1</v>
      </c>
      <c r="AJ7609">
        <v>2</v>
      </c>
      <c r="AK7609">
        <v>39</v>
      </c>
      <c r="AL7609">
        <v>0.1</v>
      </c>
      <c r="AM7609">
        <v>5</v>
      </c>
      <c r="AN7609">
        <v>5</v>
      </c>
      <c r="AO7609">
        <v>25</v>
      </c>
      <c r="AP7609">
        <v>5</v>
      </c>
      <c r="AQ7609">
        <v>14</v>
      </c>
    </row>
    <row r="7610" spans="1:43" hidden="1" x14ac:dyDescent="0.25">
      <c r="A7610" t="s">
        <v>27408</v>
      </c>
      <c r="B7610" t="s">
        <v>27409</v>
      </c>
      <c r="C7610" s="1" t="str">
        <f t="shared" si="530"/>
        <v>21:0134</v>
      </c>
      <c r="D7610" s="1" t="str">
        <f t="shared" si="531"/>
        <v>21:0078</v>
      </c>
      <c r="E7610" t="s">
        <v>27410</v>
      </c>
      <c r="F7610" t="s">
        <v>27411</v>
      </c>
      <c r="H7610">
        <v>54.700676199999997</v>
      </c>
      <c r="I7610">
        <v>-59.442422399999998</v>
      </c>
      <c r="J7610" s="1" t="str">
        <f t="shared" si="528"/>
        <v>Till</v>
      </c>
      <c r="K7610" s="1" t="str">
        <f t="shared" si="529"/>
        <v>&lt;63 micron</v>
      </c>
      <c r="L7610">
        <v>0.1</v>
      </c>
      <c r="M7610">
        <v>1.41</v>
      </c>
      <c r="N7610">
        <v>1</v>
      </c>
      <c r="O7610">
        <v>60</v>
      </c>
      <c r="P7610">
        <v>0.25</v>
      </c>
      <c r="Q7610">
        <v>1</v>
      </c>
      <c r="R7610">
        <v>0.81</v>
      </c>
      <c r="S7610">
        <v>0.25</v>
      </c>
      <c r="T7610">
        <v>5</v>
      </c>
      <c r="U7610">
        <v>22</v>
      </c>
      <c r="V7610">
        <v>8</v>
      </c>
      <c r="W7610">
        <v>2.36</v>
      </c>
      <c r="X7610">
        <v>5</v>
      </c>
      <c r="Y7610">
        <v>1</v>
      </c>
      <c r="Z7610">
        <v>0.23</v>
      </c>
      <c r="AA7610">
        <v>30</v>
      </c>
      <c r="AB7610">
        <v>0.42</v>
      </c>
      <c r="AC7610">
        <v>275</v>
      </c>
      <c r="AD7610">
        <v>0.5</v>
      </c>
      <c r="AE7610">
        <v>0.09</v>
      </c>
      <c r="AF7610">
        <v>2</v>
      </c>
      <c r="AG7610">
        <v>850</v>
      </c>
      <c r="AH7610">
        <v>6</v>
      </c>
      <c r="AI7610">
        <v>1</v>
      </c>
      <c r="AJ7610">
        <v>3</v>
      </c>
      <c r="AK7610">
        <v>51</v>
      </c>
      <c r="AL7610">
        <v>0.15</v>
      </c>
      <c r="AM7610">
        <v>5</v>
      </c>
      <c r="AN7610">
        <v>5</v>
      </c>
      <c r="AO7610">
        <v>38</v>
      </c>
      <c r="AP7610">
        <v>5</v>
      </c>
      <c r="AQ7610">
        <v>32</v>
      </c>
    </row>
    <row r="7611" spans="1:43" hidden="1" x14ac:dyDescent="0.25">
      <c r="A7611" t="s">
        <v>27412</v>
      </c>
      <c r="B7611" t="s">
        <v>27413</v>
      </c>
      <c r="C7611" s="1" t="str">
        <f t="shared" si="530"/>
        <v>21:0134</v>
      </c>
      <c r="D7611" s="1" t="str">
        <f t="shared" si="531"/>
        <v>21:0078</v>
      </c>
      <c r="E7611" t="s">
        <v>27414</v>
      </c>
      <c r="F7611" t="s">
        <v>27415</v>
      </c>
      <c r="H7611">
        <v>54.700517499999997</v>
      </c>
      <c r="I7611">
        <v>-59.265473999999998</v>
      </c>
      <c r="J7611" s="1" t="str">
        <f t="shared" si="528"/>
        <v>Till</v>
      </c>
      <c r="K7611" s="1" t="str">
        <f t="shared" si="529"/>
        <v>&lt;63 micron</v>
      </c>
      <c r="L7611">
        <v>0.1</v>
      </c>
      <c r="M7611">
        <v>1.9</v>
      </c>
      <c r="N7611">
        <v>1</v>
      </c>
      <c r="O7611">
        <v>60</v>
      </c>
      <c r="P7611">
        <v>0.25</v>
      </c>
      <c r="Q7611">
        <v>1</v>
      </c>
      <c r="R7611">
        <v>0.79</v>
      </c>
      <c r="S7611">
        <v>0.25</v>
      </c>
      <c r="T7611">
        <v>9</v>
      </c>
      <c r="U7611">
        <v>44</v>
      </c>
      <c r="V7611">
        <v>87</v>
      </c>
      <c r="W7611">
        <v>2.48</v>
      </c>
      <c r="X7611">
        <v>5</v>
      </c>
      <c r="Y7611">
        <v>1</v>
      </c>
      <c r="Z7611">
        <v>0.08</v>
      </c>
      <c r="AA7611">
        <v>40</v>
      </c>
      <c r="AB7611">
        <v>0.53</v>
      </c>
      <c r="AC7611">
        <v>195</v>
      </c>
      <c r="AD7611">
        <v>0.5</v>
      </c>
      <c r="AE7611">
        <v>0.08</v>
      </c>
      <c r="AF7611">
        <v>28</v>
      </c>
      <c r="AG7611">
        <v>680</v>
      </c>
      <c r="AH7611">
        <v>4</v>
      </c>
      <c r="AI7611">
        <v>1</v>
      </c>
      <c r="AJ7611">
        <v>3</v>
      </c>
      <c r="AK7611">
        <v>52</v>
      </c>
      <c r="AL7611">
        <v>0.17</v>
      </c>
      <c r="AM7611">
        <v>5</v>
      </c>
      <c r="AN7611">
        <v>5</v>
      </c>
      <c r="AO7611">
        <v>58</v>
      </c>
      <c r="AP7611">
        <v>5</v>
      </c>
      <c r="AQ7611">
        <v>30</v>
      </c>
    </row>
    <row r="7612" spans="1:43" hidden="1" x14ac:dyDescent="0.25">
      <c r="A7612" t="s">
        <v>27416</v>
      </c>
      <c r="B7612" t="s">
        <v>27417</v>
      </c>
      <c r="C7612" s="1" t="str">
        <f t="shared" si="530"/>
        <v>21:0134</v>
      </c>
      <c r="D7612" s="1" t="str">
        <f t="shared" si="531"/>
        <v>21:0078</v>
      </c>
      <c r="E7612" t="s">
        <v>27418</v>
      </c>
      <c r="F7612" t="s">
        <v>27419</v>
      </c>
      <c r="H7612">
        <v>54.089097099999996</v>
      </c>
      <c r="I7612">
        <v>-60.251559200000003</v>
      </c>
      <c r="J7612" s="1" t="str">
        <f t="shared" si="528"/>
        <v>Till</v>
      </c>
      <c r="K7612" s="1" t="str">
        <f t="shared" si="529"/>
        <v>&lt;63 micron</v>
      </c>
      <c r="L7612">
        <v>0.1</v>
      </c>
      <c r="M7612">
        <v>0.69</v>
      </c>
      <c r="N7612">
        <v>1</v>
      </c>
      <c r="O7612">
        <v>20</v>
      </c>
      <c r="P7612">
        <v>0.25</v>
      </c>
      <c r="Q7612">
        <v>1</v>
      </c>
      <c r="R7612">
        <v>0.57999999999999996</v>
      </c>
      <c r="S7612">
        <v>0.25</v>
      </c>
      <c r="T7612">
        <v>2</v>
      </c>
      <c r="U7612">
        <v>12</v>
      </c>
      <c r="V7612">
        <v>10</v>
      </c>
      <c r="W7612">
        <v>1.32</v>
      </c>
      <c r="X7612">
        <v>5</v>
      </c>
      <c r="Y7612">
        <v>0.5</v>
      </c>
      <c r="Z7612">
        <v>0.08</v>
      </c>
      <c r="AA7612">
        <v>20</v>
      </c>
      <c r="AB7612">
        <v>0.15</v>
      </c>
      <c r="AC7612">
        <v>140</v>
      </c>
      <c r="AD7612">
        <v>0.5</v>
      </c>
      <c r="AE7612">
        <v>0.02</v>
      </c>
      <c r="AF7612">
        <v>2</v>
      </c>
      <c r="AG7612">
        <v>980</v>
      </c>
      <c r="AH7612">
        <v>2</v>
      </c>
      <c r="AI7612">
        <v>1</v>
      </c>
      <c r="AJ7612">
        <v>2</v>
      </c>
      <c r="AK7612">
        <v>38</v>
      </c>
      <c r="AL7612">
        <v>0.08</v>
      </c>
      <c r="AM7612">
        <v>5</v>
      </c>
      <c r="AN7612">
        <v>5</v>
      </c>
      <c r="AO7612">
        <v>26</v>
      </c>
      <c r="AP7612">
        <v>5</v>
      </c>
      <c r="AQ7612">
        <v>8</v>
      </c>
    </row>
    <row r="7613" spans="1:43" hidden="1" x14ac:dyDescent="0.25">
      <c r="A7613" t="s">
        <v>27420</v>
      </c>
      <c r="B7613" t="s">
        <v>27421</v>
      </c>
      <c r="C7613" s="1" t="str">
        <f t="shared" si="530"/>
        <v>21:0134</v>
      </c>
      <c r="D7613" s="1" t="str">
        <f t="shared" si="531"/>
        <v>21:0078</v>
      </c>
      <c r="E7613" t="s">
        <v>27422</v>
      </c>
      <c r="F7613" t="s">
        <v>27423</v>
      </c>
      <c r="H7613">
        <v>53.9867542</v>
      </c>
      <c r="I7613">
        <v>-60.258306400000002</v>
      </c>
      <c r="J7613" s="1" t="str">
        <f t="shared" si="528"/>
        <v>Till</v>
      </c>
      <c r="K7613" s="1" t="str">
        <f t="shared" si="529"/>
        <v>&lt;63 micron</v>
      </c>
      <c r="L7613">
        <v>0.1</v>
      </c>
      <c r="M7613">
        <v>1.47</v>
      </c>
      <c r="N7613">
        <v>1</v>
      </c>
      <c r="O7613">
        <v>60</v>
      </c>
      <c r="P7613">
        <v>0.25</v>
      </c>
      <c r="Q7613">
        <v>1</v>
      </c>
      <c r="R7613">
        <v>0.48</v>
      </c>
      <c r="S7613">
        <v>0.25</v>
      </c>
      <c r="T7613">
        <v>3</v>
      </c>
      <c r="U7613">
        <v>12</v>
      </c>
      <c r="V7613">
        <v>34</v>
      </c>
      <c r="W7613">
        <v>1.85</v>
      </c>
      <c r="X7613">
        <v>5</v>
      </c>
      <c r="Y7613">
        <v>0.5</v>
      </c>
      <c r="Z7613">
        <v>0.19</v>
      </c>
      <c r="AA7613">
        <v>20</v>
      </c>
      <c r="AB7613">
        <v>0.31</v>
      </c>
      <c r="AC7613">
        <v>220</v>
      </c>
      <c r="AD7613">
        <v>0.5</v>
      </c>
      <c r="AE7613">
        <v>0.02</v>
      </c>
      <c r="AF7613">
        <v>6</v>
      </c>
      <c r="AG7613">
        <v>970</v>
      </c>
      <c r="AH7613">
        <v>2</v>
      </c>
      <c r="AI7613">
        <v>1</v>
      </c>
      <c r="AJ7613">
        <v>2</v>
      </c>
      <c r="AK7613">
        <v>31</v>
      </c>
      <c r="AL7613">
        <v>0.1</v>
      </c>
      <c r="AM7613">
        <v>5</v>
      </c>
      <c r="AN7613">
        <v>5</v>
      </c>
      <c r="AO7613">
        <v>33</v>
      </c>
      <c r="AP7613">
        <v>5</v>
      </c>
      <c r="AQ7613">
        <v>24</v>
      </c>
    </row>
    <row r="7614" spans="1:43" hidden="1" x14ac:dyDescent="0.25">
      <c r="A7614" t="s">
        <v>27424</v>
      </c>
      <c r="B7614" t="s">
        <v>27425</v>
      </c>
      <c r="C7614" s="1" t="str">
        <f t="shared" si="530"/>
        <v>21:0134</v>
      </c>
      <c r="D7614" s="1" t="str">
        <f t="shared" si="531"/>
        <v>21:0078</v>
      </c>
      <c r="E7614" t="s">
        <v>27426</v>
      </c>
      <c r="F7614" t="s">
        <v>27427</v>
      </c>
      <c r="H7614">
        <v>54.063688900000002</v>
      </c>
      <c r="I7614">
        <v>-60.118732999999999</v>
      </c>
      <c r="J7614" s="1" t="str">
        <f t="shared" si="528"/>
        <v>Till</v>
      </c>
      <c r="K7614" s="1" t="str">
        <f t="shared" si="529"/>
        <v>&lt;63 micron</v>
      </c>
      <c r="L7614">
        <v>0.1</v>
      </c>
      <c r="M7614">
        <v>0.66</v>
      </c>
      <c r="N7614">
        <v>1</v>
      </c>
      <c r="O7614">
        <v>20</v>
      </c>
      <c r="P7614">
        <v>0.25</v>
      </c>
      <c r="Q7614">
        <v>1</v>
      </c>
      <c r="R7614">
        <v>0.61</v>
      </c>
      <c r="S7614">
        <v>0.25</v>
      </c>
      <c r="T7614">
        <v>2</v>
      </c>
      <c r="U7614">
        <v>11</v>
      </c>
      <c r="V7614">
        <v>6</v>
      </c>
      <c r="W7614">
        <v>1.29</v>
      </c>
      <c r="X7614">
        <v>5</v>
      </c>
      <c r="Y7614">
        <v>0.5</v>
      </c>
      <c r="Z7614">
        <v>7.0000000000000007E-2</v>
      </c>
      <c r="AA7614">
        <v>20</v>
      </c>
      <c r="AB7614">
        <v>0.13</v>
      </c>
      <c r="AC7614">
        <v>140</v>
      </c>
      <c r="AD7614">
        <v>0.5</v>
      </c>
      <c r="AE7614">
        <v>0.02</v>
      </c>
      <c r="AF7614">
        <v>2</v>
      </c>
      <c r="AG7614">
        <v>1060</v>
      </c>
      <c r="AH7614">
        <v>2</v>
      </c>
      <c r="AI7614">
        <v>1</v>
      </c>
      <c r="AJ7614">
        <v>2</v>
      </c>
      <c r="AK7614">
        <v>42</v>
      </c>
      <c r="AL7614">
        <v>0.08</v>
      </c>
      <c r="AM7614">
        <v>5</v>
      </c>
      <c r="AN7614">
        <v>5</v>
      </c>
      <c r="AO7614">
        <v>25</v>
      </c>
      <c r="AP7614">
        <v>5</v>
      </c>
      <c r="AQ7614">
        <v>8</v>
      </c>
    </row>
    <row r="7615" spans="1:43" hidden="1" x14ac:dyDescent="0.25">
      <c r="A7615" t="s">
        <v>27428</v>
      </c>
      <c r="B7615" t="s">
        <v>27429</v>
      </c>
      <c r="C7615" s="1" t="str">
        <f t="shared" si="530"/>
        <v>21:0134</v>
      </c>
      <c r="D7615" s="1" t="str">
        <f t="shared" si="531"/>
        <v>21:0078</v>
      </c>
      <c r="E7615" t="s">
        <v>27430</v>
      </c>
      <c r="F7615" t="s">
        <v>27431</v>
      </c>
      <c r="H7615">
        <v>54.866234800000001</v>
      </c>
      <c r="I7615">
        <v>-60.389846400000003</v>
      </c>
      <c r="J7615" s="1" t="str">
        <f t="shared" si="528"/>
        <v>Till</v>
      </c>
      <c r="K7615" s="1" t="str">
        <f t="shared" si="529"/>
        <v>&lt;63 micron</v>
      </c>
      <c r="L7615">
        <v>0.1</v>
      </c>
      <c r="M7615">
        <v>2.62</v>
      </c>
      <c r="N7615">
        <v>2</v>
      </c>
      <c r="O7615">
        <v>30</v>
      </c>
      <c r="P7615">
        <v>0.25</v>
      </c>
      <c r="Q7615">
        <v>1</v>
      </c>
      <c r="R7615">
        <v>0.5</v>
      </c>
      <c r="S7615">
        <v>0.25</v>
      </c>
      <c r="T7615">
        <v>11</v>
      </c>
      <c r="U7615">
        <v>57</v>
      </c>
      <c r="V7615">
        <v>45</v>
      </c>
      <c r="W7615">
        <v>3.25</v>
      </c>
      <c r="X7615">
        <v>5</v>
      </c>
      <c r="Y7615">
        <v>1</v>
      </c>
      <c r="Z7615">
        <v>0.06</v>
      </c>
      <c r="AA7615">
        <v>10</v>
      </c>
      <c r="AB7615">
        <v>1.07</v>
      </c>
      <c r="AC7615">
        <v>295</v>
      </c>
      <c r="AD7615">
        <v>0.5</v>
      </c>
      <c r="AE7615">
        <v>0.02</v>
      </c>
      <c r="AF7615">
        <v>27</v>
      </c>
      <c r="AG7615">
        <v>190</v>
      </c>
      <c r="AH7615">
        <v>4</v>
      </c>
      <c r="AI7615">
        <v>1</v>
      </c>
      <c r="AJ7615">
        <v>5</v>
      </c>
      <c r="AK7615">
        <v>35</v>
      </c>
      <c r="AL7615">
        <v>0.22</v>
      </c>
      <c r="AM7615">
        <v>5</v>
      </c>
      <c r="AN7615">
        <v>5</v>
      </c>
      <c r="AO7615">
        <v>59</v>
      </c>
      <c r="AP7615">
        <v>5</v>
      </c>
      <c r="AQ7615">
        <v>44</v>
      </c>
    </row>
    <row r="7616" spans="1:43" hidden="1" x14ac:dyDescent="0.25">
      <c r="A7616" t="s">
        <v>27432</v>
      </c>
      <c r="B7616" t="s">
        <v>27433</v>
      </c>
      <c r="C7616" s="1" t="str">
        <f t="shared" si="530"/>
        <v>21:0134</v>
      </c>
      <c r="D7616" s="1" t="str">
        <f t="shared" si="531"/>
        <v>21:0078</v>
      </c>
      <c r="E7616" t="s">
        <v>27434</v>
      </c>
      <c r="F7616" t="s">
        <v>27435</v>
      </c>
      <c r="H7616">
        <v>54.076582500000001</v>
      </c>
      <c r="I7616">
        <v>-60.097810099999997</v>
      </c>
      <c r="J7616" s="1" t="str">
        <f t="shared" si="528"/>
        <v>Till</v>
      </c>
      <c r="K7616" s="1" t="str">
        <f t="shared" si="529"/>
        <v>&lt;63 micron</v>
      </c>
      <c r="L7616">
        <v>0.1</v>
      </c>
      <c r="M7616">
        <v>0.67</v>
      </c>
      <c r="N7616">
        <v>1</v>
      </c>
      <c r="O7616">
        <v>20</v>
      </c>
      <c r="P7616">
        <v>0.25</v>
      </c>
      <c r="Q7616">
        <v>1</v>
      </c>
      <c r="R7616">
        <v>0.57999999999999996</v>
      </c>
      <c r="S7616">
        <v>0.25</v>
      </c>
      <c r="T7616">
        <v>1</v>
      </c>
      <c r="U7616">
        <v>10</v>
      </c>
      <c r="V7616">
        <v>8</v>
      </c>
      <c r="W7616">
        <v>1.29</v>
      </c>
      <c r="X7616">
        <v>5</v>
      </c>
      <c r="Y7616">
        <v>1</v>
      </c>
      <c r="Z7616">
        <v>7.0000000000000007E-2</v>
      </c>
      <c r="AA7616">
        <v>20</v>
      </c>
      <c r="AB7616">
        <v>0.13</v>
      </c>
      <c r="AC7616">
        <v>135</v>
      </c>
      <c r="AD7616">
        <v>0.5</v>
      </c>
      <c r="AE7616">
        <v>0.01</v>
      </c>
      <c r="AF7616">
        <v>2</v>
      </c>
      <c r="AG7616">
        <v>1060</v>
      </c>
      <c r="AH7616">
        <v>4</v>
      </c>
      <c r="AI7616">
        <v>1</v>
      </c>
      <c r="AJ7616">
        <v>2</v>
      </c>
      <c r="AK7616">
        <v>39</v>
      </c>
      <c r="AL7616">
        <v>0.08</v>
      </c>
      <c r="AM7616">
        <v>5</v>
      </c>
      <c r="AN7616">
        <v>5</v>
      </c>
      <c r="AO7616">
        <v>25</v>
      </c>
      <c r="AP7616">
        <v>5</v>
      </c>
      <c r="AQ7616">
        <v>12</v>
      </c>
    </row>
    <row r="7617" spans="1:43" hidden="1" x14ac:dyDescent="0.25">
      <c r="A7617" t="s">
        <v>27436</v>
      </c>
      <c r="B7617" t="s">
        <v>27437</v>
      </c>
      <c r="C7617" s="1" t="str">
        <f t="shared" si="530"/>
        <v>21:0134</v>
      </c>
      <c r="D7617" s="1" t="str">
        <f t="shared" si="531"/>
        <v>21:0078</v>
      </c>
      <c r="E7617" t="s">
        <v>27438</v>
      </c>
      <c r="F7617" t="s">
        <v>27439</v>
      </c>
      <c r="H7617">
        <v>54.086158500000003</v>
      </c>
      <c r="I7617">
        <v>-60.103411700000002</v>
      </c>
      <c r="J7617" s="1" t="str">
        <f t="shared" si="528"/>
        <v>Till</v>
      </c>
      <c r="K7617" s="1" t="str">
        <f t="shared" si="529"/>
        <v>&lt;63 micron</v>
      </c>
      <c r="L7617">
        <v>0.1</v>
      </c>
      <c r="M7617">
        <v>0.66</v>
      </c>
      <c r="N7617">
        <v>1</v>
      </c>
      <c r="O7617">
        <v>20</v>
      </c>
      <c r="P7617">
        <v>0.25</v>
      </c>
      <c r="Q7617">
        <v>1</v>
      </c>
      <c r="R7617">
        <v>0.66</v>
      </c>
      <c r="S7617">
        <v>0.25</v>
      </c>
      <c r="T7617">
        <v>1</v>
      </c>
      <c r="U7617">
        <v>11</v>
      </c>
      <c r="V7617">
        <v>11</v>
      </c>
      <c r="W7617">
        <v>1.31</v>
      </c>
      <c r="X7617">
        <v>5</v>
      </c>
      <c r="Y7617">
        <v>0.5</v>
      </c>
      <c r="Z7617">
        <v>0.06</v>
      </c>
      <c r="AA7617">
        <v>20</v>
      </c>
      <c r="AB7617">
        <v>0.13</v>
      </c>
      <c r="AC7617">
        <v>145</v>
      </c>
      <c r="AD7617">
        <v>0.5</v>
      </c>
      <c r="AE7617">
        <v>0.01</v>
      </c>
      <c r="AF7617">
        <v>2</v>
      </c>
      <c r="AG7617">
        <v>1060</v>
      </c>
      <c r="AH7617">
        <v>2</v>
      </c>
      <c r="AI7617">
        <v>1</v>
      </c>
      <c r="AJ7617">
        <v>2</v>
      </c>
      <c r="AK7617">
        <v>46</v>
      </c>
      <c r="AL7617">
        <v>0.09</v>
      </c>
      <c r="AM7617">
        <v>5</v>
      </c>
      <c r="AN7617">
        <v>5</v>
      </c>
      <c r="AO7617">
        <v>26</v>
      </c>
      <c r="AP7617">
        <v>5</v>
      </c>
      <c r="AQ7617">
        <v>10</v>
      </c>
    </row>
    <row r="7618" spans="1:43" hidden="1" x14ac:dyDescent="0.25">
      <c r="A7618" t="s">
        <v>27440</v>
      </c>
      <c r="B7618" t="s">
        <v>27441</v>
      </c>
      <c r="C7618" s="1" t="str">
        <f t="shared" si="530"/>
        <v>21:0134</v>
      </c>
      <c r="D7618" s="1" t="str">
        <f t="shared" si="531"/>
        <v>21:0078</v>
      </c>
      <c r="E7618" t="s">
        <v>27442</v>
      </c>
      <c r="F7618" t="s">
        <v>27443</v>
      </c>
      <c r="H7618">
        <v>54.130787499999997</v>
      </c>
      <c r="I7618">
        <v>-59.848112299999997</v>
      </c>
      <c r="J7618" s="1" t="str">
        <f t="shared" si="528"/>
        <v>Till</v>
      </c>
      <c r="K7618" s="1" t="str">
        <f t="shared" si="529"/>
        <v>&lt;63 micron</v>
      </c>
      <c r="L7618">
        <v>0.1</v>
      </c>
      <c r="M7618">
        <v>1.1499999999999999</v>
      </c>
      <c r="N7618">
        <v>1</v>
      </c>
      <c r="O7618">
        <v>30</v>
      </c>
      <c r="P7618">
        <v>0.25</v>
      </c>
      <c r="Q7618">
        <v>1</v>
      </c>
      <c r="R7618">
        <v>0.45</v>
      </c>
      <c r="S7618">
        <v>0.25</v>
      </c>
      <c r="T7618">
        <v>2</v>
      </c>
      <c r="U7618">
        <v>14</v>
      </c>
      <c r="V7618">
        <v>12</v>
      </c>
      <c r="W7618">
        <v>1.64</v>
      </c>
      <c r="X7618">
        <v>5</v>
      </c>
      <c r="Y7618">
        <v>0.5</v>
      </c>
      <c r="Z7618">
        <v>0.11</v>
      </c>
      <c r="AA7618">
        <v>10</v>
      </c>
      <c r="AB7618">
        <v>0.23</v>
      </c>
      <c r="AC7618">
        <v>175</v>
      </c>
      <c r="AD7618">
        <v>0.5</v>
      </c>
      <c r="AE7618">
        <v>0.01</v>
      </c>
      <c r="AF7618">
        <v>4</v>
      </c>
      <c r="AG7618">
        <v>760</v>
      </c>
      <c r="AH7618">
        <v>2</v>
      </c>
      <c r="AI7618">
        <v>1</v>
      </c>
      <c r="AJ7618">
        <v>2</v>
      </c>
      <c r="AK7618">
        <v>37</v>
      </c>
      <c r="AL7618">
        <v>0.11</v>
      </c>
      <c r="AM7618">
        <v>5</v>
      </c>
      <c r="AN7618">
        <v>5</v>
      </c>
      <c r="AO7618">
        <v>31</v>
      </c>
      <c r="AP7618">
        <v>5</v>
      </c>
      <c r="AQ7618">
        <v>18</v>
      </c>
    </row>
    <row r="7619" spans="1:43" hidden="1" x14ac:dyDescent="0.25">
      <c r="A7619" t="s">
        <v>27444</v>
      </c>
      <c r="B7619" t="s">
        <v>27445</v>
      </c>
      <c r="C7619" s="1" t="str">
        <f t="shared" si="530"/>
        <v>21:0134</v>
      </c>
      <c r="D7619" s="1" t="str">
        <f t="shared" si="531"/>
        <v>21:0078</v>
      </c>
      <c r="E7619" t="s">
        <v>27446</v>
      </c>
      <c r="F7619" t="s">
        <v>27447</v>
      </c>
      <c r="H7619">
        <v>54.503347900000001</v>
      </c>
      <c r="I7619">
        <v>-59.464780099999999</v>
      </c>
      <c r="J7619" s="1" t="str">
        <f t="shared" si="528"/>
        <v>Till</v>
      </c>
      <c r="K7619" s="1" t="str">
        <f t="shared" si="529"/>
        <v>&lt;63 micron</v>
      </c>
      <c r="L7619">
        <v>0.1</v>
      </c>
      <c r="M7619">
        <v>0.47</v>
      </c>
      <c r="N7619">
        <v>1</v>
      </c>
      <c r="O7619">
        <v>30</v>
      </c>
      <c r="P7619">
        <v>0.25</v>
      </c>
      <c r="Q7619">
        <v>1</v>
      </c>
      <c r="R7619">
        <v>0.64</v>
      </c>
      <c r="S7619">
        <v>0.25</v>
      </c>
      <c r="T7619">
        <v>3</v>
      </c>
      <c r="U7619">
        <v>12</v>
      </c>
      <c r="V7619">
        <v>18</v>
      </c>
      <c r="W7619">
        <v>1.71</v>
      </c>
      <c r="X7619">
        <v>5</v>
      </c>
      <c r="Y7619">
        <v>0.5</v>
      </c>
      <c r="Z7619">
        <v>0.12</v>
      </c>
      <c r="AA7619">
        <v>20</v>
      </c>
      <c r="AB7619">
        <v>0.18</v>
      </c>
      <c r="AC7619">
        <v>155</v>
      </c>
      <c r="AD7619">
        <v>0.5</v>
      </c>
      <c r="AE7619">
        <v>0.02</v>
      </c>
      <c r="AF7619">
        <v>4</v>
      </c>
      <c r="AG7619">
        <v>1250</v>
      </c>
      <c r="AH7619">
        <v>4</v>
      </c>
      <c r="AI7619">
        <v>1</v>
      </c>
      <c r="AJ7619">
        <v>1</v>
      </c>
      <c r="AK7619">
        <v>27</v>
      </c>
      <c r="AL7619">
        <v>7.0000000000000007E-2</v>
      </c>
      <c r="AM7619">
        <v>5</v>
      </c>
      <c r="AN7619">
        <v>5</v>
      </c>
      <c r="AO7619">
        <v>28</v>
      </c>
      <c r="AP7619">
        <v>5</v>
      </c>
      <c r="AQ7619">
        <v>16</v>
      </c>
    </row>
    <row r="7620" spans="1:43" hidden="1" x14ac:dyDescent="0.25">
      <c r="A7620" t="s">
        <v>27448</v>
      </c>
      <c r="B7620" t="s">
        <v>27449</v>
      </c>
      <c r="C7620" s="1" t="str">
        <f t="shared" si="530"/>
        <v>21:0134</v>
      </c>
      <c r="D7620" s="1" t="str">
        <f t="shared" si="531"/>
        <v>21:0078</v>
      </c>
      <c r="E7620" t="s">
        <v>27450</v>
      </c>
      <c r="F7620" t="s">
        <v>27451</v>
      </c>
      <c r="H7620">
        <v>54.852919999999997</v>
      </c>
      <c r="I7620">
        <v>-59.5147081</v>
      </c>
      <c r="J7620" s="1" t="str">
        <f t="shared" si="528"/>
        <v>Till</v>
      </c>
      <c r="K7620" s="1" t="str">
        <f t="shared" si="529"/>
        <v>&lt;63 micron</v>
      </c>
      <c r="L7620">
        <v>0.1</v>
      </c>
      <c r="M7620">
        <v>1.18</v>
      </c>
      <c r="N7620">
        <v>1</v>
      </c>
      <c r="O7620">
        <v>20</v>
      </c>
      <c r="P7620">
        <v>0.5</v>
      </c>
      <c r="Q7620">
        <v>1</v>
      </c>
      <c r="R7620">
        <v>0.63</v>
      </c>
      <c r="S7620">
        <v>0.25</v>
      </c>
      <c r="T7620">
        <v>4</v>
      </c>
      <c r="U7620">
        <v>18</v>
      </c>
      <c r="V7620">
        <v>2</v>
      </c>
      <c r="W7620">
        <v>2.36</v>
      </c>
      <c r="X7620">
        <v>5</v>
      </c>
      <c r="Y7620">
        <v>0.5</v>
      </c>
      <c r="Z7620">
        <v>0.12</v>
      </c>
      <c r="AA7620">
        <v>30</v>
      </c>
      <c r="AB7620">
        <v>0.37</v>
      </c>
      <c r="AC7620">
        <v>240</v>
      </c>
      <c r="AD7620">
        <v>0.5</v>
      </c>
      <c r="AE7620">
        <v>0.02</v>
      </c>
      <c r="AF7620">
        <v>4</v>
      </c>
      <c r="AG7620">
        <v>1260</v>
      </c>
      <c r="AH7620">
        <v>16</v>
      </c>
      <c r="AI7620">
        <v>1</v>
      </c>
      <c r="AJ7620">
        <v>2</v>
      </c>
      <c r="AK7620">
        <v>20</v>
      </c>
      <c r="AL7620">
        <v>0.11</v>
      </c>
      <c r="AM7620">
        <v>5</v>
      </c>
      <c r="AN7620">
        <v>5</v>
      </c>
      <c r="AO7620">
        <v>30</v>
      </c>
      <c r="AP7620">
        <v>5</v>
      </c>
      <c r="AQ7620">
        <v>34</v>
      </c>
    </row>
    <row r="7621" spans="1:43" hidden="1" x14ac:dyDescent="0.25">
      <c r="A7621" t="s">
        <v>27452</v>
      </c>
      <c r="B7621" t="s">
        <v>27453</v>
      </c>
      <c r="C7621" s="1" t="str">
        <f t="shared" si="530"/>
        <v>21:0134</v>
      </c>
      <c r="D7621" s="1" t="str">
        <f t="shared" si="531"/>
        <v>21:0078</v>
      </c>
      <c r="E7621" t="s">
        <v>27454</v>
      </c>
      <c r="F7621" t="s">
        <v>27455</v>
      </c>
      <c r="H7621">
        <v>54.815805599999997</v>
      </c>
      <c r="I7621">
        <v>-59.394103200000004</v>
      </c>
      <c r="J7621" s="1" t="str">
        <f t="shared" si="528"/>
        <v>Till</v>
      </c>
      <c r="K7621" s="1" t="str">
        <f t="shared" si="529"/>
        <v>&lt;63 micron</v>
      </c>
      <c r="L7621">
        <v>0.1</v>
      </c>
      <c r="M7621">
        <v>0.75</v>
      </c>
      <c r="N7621">
        <v>2</v>
      </c>
      <c r="O7621">
        <v>20</v>
      </c>
      <c r="P7621">
        <v>0.25</v>
      </c>
      <c r="Q7621">
        <v>1</v>
      </c>
      <c r="R7621">
        <v>0.47</v>
      </c>
      <c r="S7621">
        <v>0.25</v>
      </c>
      <c r="T7621">
        <v>2</v>
      </c>
      <c r="U7621">
        <v>10</v>
      </c>
      <c r="V7621">
        <v>6</v>
      </c>
      <c r="W7621">
        <v>1.93</v>
      </c>
      <c r="X7621">
        <v>5</v>
      </c>
      <c r="Y7621">
        <v>0.5</v>
      </c>
      <c r="Z7621">
        <v>0.09</v>
      </c>
      <c r="AA7621">
        <v>60</v>
      </c>
      <c r="AB7621">
        <v>0.16</v>
      </c>
      <c r="AC7621">
        <v>190</v>
      </c>
      <c r="AD7621">
        <v>1</v>
      </c>
      <c r="AE7621">
        <v>0.03</v>
      </c>
      <c r="AF7621">
        <v>2</v>
      </c>
      <c r="AG7621">
        <v>800</v>
      </c>
      <c r="AH7621">
        <v>14</v>
      </c>
      <c r="AI7621">
        <v>1</v>
      </c>
      <c r="AJ7621">
        <v>1</v>
      </c>
      <c r="AK7621">
        <v>20</v>
      </c>
      <c r="AL7621">
        <v>0.1</v>
      </c>
      <c r="AM7621">
        <v>5</v>
      </c>
      <c r="AN7621">
        <v>5</v>
      </c>
      <c r="AO7621">
        <v>18</v>
      </c>
      <c r="AP7621">
        <v>5</v>
      </c>
      <c r="AQ7621">
        <v>40</v>
      </c>
    </row>
    <row r="7622" spans="1:43" hidden="1" x14ac:dyDescent="0.25">
      <c r="A7622" t="s">
        <v>27456</v>
      </c>
      <c r="B7622" t="s">
        <v>27457</v>
      </c>
      <c r="C7622" s="1" t="str">
        <f t="shared" si="530"/>
        <v>21:0134</v>
      </c>
      <c r="D7622" s="1" t="str">
        <f t="shared" si="531"/>
        <v>21:0078</v>
      </c>
      <c r="E7622" t="s">
        <v>27458</v>
      </c>
      <c r="F7622" t="s">
        <v>27459</v>
      </c>
      <c r="H7622">
        <v>54.810432499999997</v>
      </c>
      <c r="I7622">
        <v>-59.252163600000003</v>
      </c>
      <c r="J7622" s="1" t="str">
        <f t="shared" si="528"/>
        <v>Till</v>
      </c>
      <c r="K7622" s="1" t="str">
        <f t="shared" si="529"/>
        <v>&lt;63 micron</v>
      </c>
      <c r="L7622">
        <v>0.1</v>
      </c>
      <c r="M7622">
        <v>0.72</v>
      </c>
      <c r="N7622">
        <v>1</v>
      </c>
      <c r="O7622">
        <v>20</v>
      </c>
      <c r="P7622">
        <v>0.25</v>
      </c>
      <c r="Q7622">
        <v>1</v>
      </c>
      <c r="R7622">
        <v>0.72</v>
      </c>
      <c r="S7622">
        <v>0.25</v>
      </c>
      <c r="T7622">
        <v>3</v>
      </c>
      <c r="U7622">
        <v>20</v>
      </c>
      <c r="V7622">
        <v>21</v>
      </c>
      <c r="W7622">
        <v>1.94</v>
      </c>
      <c r="X7622">
        <v>5</v>
      </c>
      <c r="Y7622">
        <v>0.5</v>
      </c>
      <c r="Z7622">
        <v>0.08</v>
      </c>
      <c r="AA7622">
        <v>30</v>
      </c>
      <c r="AB7622">
        <v>0.21</v>
      </c>
      <c r="AC7622">
        <v>150</v>
      </c>
      <c r="AD7622">
        <v>0.5</v>
      </c>
      <c r="AE7622">
        <v>0.03</v>
      </c>
      <c r="AF7622">
        <v>5</v>
      </c>
      <c r="AG7622">
        <v>1000</v>
      </c>
      <c r="AH7622">
        <v>4</v>
      </c>
      <c r="AI7622">
        <v>1</v>
      </c>
      <c r="AJ7622">
        <v>2</v>
      </c>
      <c r="AK7622">
        <v>37</v>
      </c>
      <c r="AL7622">
        <v>0.09</v>
      </c>
      <c r="AM7622">
        <v>5</v>
      </c>
      <c r="AN7622">
        <v>5</v>
      </c>
      <c r="AO7622">
        <v>36</v>
      </c>
      <c r="AP7622">
        <v>5</v>
      </c>
      <c r="AQ7622">
        <v>16</v>
      </c>
    </row>
    <row r="7623" spans="1:43" hidden="1" x14ac:dyDescent="0.25">
      <c r="A7623" t="s">
        <v>27460</v>
      </c>
      <c r="B7623" t="s">
        <v>27461</v>
      </c>
      <c r="C7623" s="1" t="str">
        <f t="shared" si="530"/>
        <v>21:0134</v>
      </c>
      <c r="D7623" s="1" t="str">
        <f t="shared" si="531"/>
        <v>21:0078</v>
      </c>
      <c r="E7623" t="s">
        <v>27462</v>
      </c>
      <c r="F7623" t="s">
        <v>27463</v>
      </c>
      <c r="H7623">
        <v>54.753047299999999</v>
      </c>
      <c r="I7623">
        <v>-59.093570700000001</v>
      </c>
      <c r="J7623" s="1" t="str">
        <f t="shared" si="528"/>
        <v>Till</v>
      </c>
      <c r="K7623" s="1" t="str">
        <f t="shared" si="529"/>
        <v>&lt;63 micron</v>
      </c>
      <c r="L7623">
        <v>0.1</v>
      </c>
      <c r="M7623">
        <v>0.62</v>
      </c>
      <c r="N7623">
        <v>1</v>
      </c>
      <c r="O7623">
        <v>10</v>
      </c>
      <c r="P7623">
        <v>0.25</v>
      </c>
      <c r="Q7623">
        <v>1</v>
      </c>
      <c r="R7623">
        <v>0.64</v>
      </c>
      <c r="S7623">
        <v>0.25</v>
      </c>
      <c r="T7623">
        <v>2</v>
      </c>
      <c r="U7623">
        <v>12</v>
      </c>
      <c r="V7623">
        <v>4</v>
      </c>
      <c r="W7623">
        <v>1.63</v>
      </c>
      <c r="X7623">
        <v>5</v>
      </c>
      <c r="Y7623">
        <v>0.5</v>
      </c>
      <c r="Z7623">
        <v>0.04</v>
      </c>
      <c r="AA7623">
        <v>20</v>
      </c>
      <c r="AB7623">
        <v>0.13</v>
      </c>
      <c r="AC7623">
        <v>120</v>
      </c>
      <c r="AD7623">
        <v>0.5</v>
      </c>
      <c r="AE7623">
        <v>0.03</v>
      </c>
      <c r="AF7623">
        <v>2</v>
      </c>
      <c r="AG7623">
        <v>1020</v>
      </c>
      <c r="AH7623">
        <v>2</v>
      </c>
      <c r="AI7623">
        <v>1</v>
      </c>
      <c r="AJ7623">
        <v>2</v>
      </c>
      <c r="AK7623">
        <v>31</v>
      </c>
      <c r="AL7623">
        <v>0.08</v>
      </c>
      <c r="AM7623">
        <v>5</v>
      </c>
      <c r="AN7623">
        <v>5</v>
      </c>
      <c r="AO7623">
        <v>29</v>
      </c>
      <c r="AP7623">
        <v>5</v>
      </c>
      <c r="AQ7623">
        <v>8</v>
      </c>
    </row>
    <row r="7624" spans="1:43" hidden="1" x14ac:dyDescent="0.25">
      <c r="A7624" t="s">
        <v>27464</v>
      </c>
      <c r="B7624" t="s">
        <v>27465</v>
      </c>
      <c r="C7624" s="1" t="str">
        <f t="shared" si="530"/>
        <v>21:0134</v>
      </c>
      <c r="D7624" s="1" t="str">
        <f t="shared" si="531"/>
        <v>21:0078</v>
      </c>
      <c r="E7624" t="s">
        <v>27466</v>
      </c>
      <c r="F7624" t="s">
        <v>27467</v>
      </c>
      <c r="H7624">
        <v>54.6593309</v>
      </c>
      <c r="I7624">
        <v>-59.0546401</v>
      </c>
      <c r="J7624" s="1" t="str">
        <f t="shared" si="528"/>
        <v>Till</v>
      </c>
      <c r="K7624" s="1" t="str">
        <f t="shared" si="529"/>
        <v>&lt;63 micron</v>
      </c>
      <c r="L7624">
        <v>0.1</v>
      </c>
      <c r="M7624">
        <v>0.91</v>
      </c>
      <c r="N7624">
        <v>1</v>
      </c>
      <c r="O7624">
        <v>30</v>
      </c>
      <c r="P7624">
        <v>0.25</v>
      </c>
      <c r="Q7624">
        <v>1</v>
      </c>
      <c r="R7624">
        <v>0.81</v>
      </c>
      <c r="S7624">
        <v>0.25</v>
      </c>
      <c r="T7624">
        <v>3</v>
      </c>
      <c r="U7624">
        <v>16</v>
      </c>
      <c r="V7624">
        <v>11</v>
      </c>
      <c r="W7624">
        <v>1.68</v>
      </c>
      <c r="X7624">
        <v>5</v>
      </c>
      <c r="Y7624">
        <v>0.5</v>
      </c>
      <c r="Z7624">
        <v>0.11</v>
      </c>
      <c r="AA7624">
        <v>20</v>
      </c>
      <c r="AB7624">
        <v>0.27</v>
      </c>
      <c r="AC7624">
        <v>215</v>
      </c>
      <c r="AD7624">
        <v>0.5</v>
      </c>
      <c r="AE7624">
        <v>0.06</v>
      </c>
      <c r="AF7624">
        <v>4</v>
      </c>
      <c r="AG7624">
        <v>880</v>
      </c>
      <c r="AH7624">
        <v>2</v>
      </c>
      <c r="AI7624">
        <v>1</v>
      </c>
      <c r="AJ7624">
        <v>4</v>
      </c>
      <c r="AK7624">
        <v>43</v>
      </c>
      <c r="AL7624">
        <v>0.12</v>
      </c>
      <c r="AM7624">
        <v>5</v>
      </c>
      <c r="AN7624">
        <v>5</v>
      </c>
      <c r="AO7624">
        <v>35</v>
      </c>
      <c r="AP7624">
        <v>5</v>
      </c>
      <c r="AQ7624">
        <v>20</v>
      </c>
    </row>
    <row r="7625" spans="1:43" hidden="1" x14ac:dyDescent="0.25">
      <c r="A7625" t="s">
        <v>27468</v>
      </c>
      <c r="B7625" t="s">
        <v>27469</v>
      </c>
      <c r="C7625" s="1" t="str">
        <f t="shared" si="530"/>
        <v>21:0134</v>
      </c>
      <c r="D7625" s="1" t="str">
        <f t="shared" si="531"/>
        <v>21:0078</v>
      </c>
      <c r="E7625" t="s">
        <v>27470</v>
      </c>
      <c r="F7625" t="s">
        <v>27471</v>
      </c>
      <c r="H7625">
        <v>54.667896300000002</v>
      </c>
      <c r="I7625">
        <v>-58.8286607</v>
      </c>
      <c r="J7625" s="1" t="str">
        <f t="shared" si="528"/>
        <v>Till</v>
      </c>
      <c r="K7625" s="1" t="str">
        <f t="shared" si="529"/>
        <v>&lt;63 micron</v>
      </c>
      <c r="L7625">
        <v>0.1</v>
      </c>
      <c r="M7625">
        <v>0.92</v>
      </c>
      <c r="N7625">
        <v>1</v>
      </c>
      <c r="O7625">
        <v>40</v>
      </c>
      <c r="P7625">
        <v>0.25</v>
      </c>
      <c r="Q7625">
        <v>1</v>
      </c>
      <c r="R7625">
        <v>0.7</v>
      </c>
      <c r="S7625">
        <v>0.25</v>
      </c>
      <c r="T7625">
        <v>4</v>
      </c>
      <c r="U7625">
        <v>13</v>
      </c>
      <c r="V7625">
        <v>13</v>
      </c>
      <c r="W7625">
        <v>1.88</v>
      </c>
      <c r="X7625">
        <v>5</v>
      </c>
      <c r="Y7625">
        <v>0.5</v>
      </c>
      <c r="Z7625">
        <v>0.13</v>
      </c>
      <c r="AA7625">
        <v>20</v>
      </c>
      <c r="AB7625">
        <v>0.28000000000000003</v>
      </c>
      <c r="AC7625">
        <v>240</v>
      </c>
      <c r="AD7625">
        <v>0.5</v>
      </c>
      <c r="AE7625">
        <v>0.05</v>
      </c>
      <c r="AF7625">
        <v>4</v>
      </c>
      <c r="AG7625">
        <v>930</v>
      </c>
      <c r="AH7625">
        <v>4</v>
      </c>
      <c r="AI7625">
        <v>1</v>
      </c>
      <c r="AJ7625">
        <v>3</v>
      </c>
      <c r="AK7625">
        <v>28</v>
      </c>
      <c r="AL7625">
        <v>0.1</v>
      </c>
      <c r="AM7625">
        <v>5</v>
      </c>
      <c r="AN7625">
        <v>5</v>
      </c>
      <c r="AO7625">
        <v>33</v>
      </c>
      <c r="AP7625">
        <v>5</v>
      </c>
      <c r="AQ7625">
        <v>26</v>
      </c>
    </row>
    <row r="7626" spans="1:43" hidden="1" x14ac:dyDescent="0.25">
      <c r="A7626" t="s">
        <v>27472</v>
      </c>
      <c r="B7626" t="s">
        <v>27473</v>
      </c>
      <c r="C7626" s="1" t="str">
        <f t="shared" si="530"/>
        <v>21:0134</v>
      </c>
      <c r="D7626" s="1" t="str">
        <f t="shared" si="531"/>
        <v>21:0078</v>
      </c>
      <c r="E7626" t="s">
        <v>27474</v>
      </c>
      <c r="F7626" t="s">
        <v>27475</v>
      </c>
      <c r="H7626">
        <v>54.834154099999999</v>
      </c>
      <c r="I7626">
        <v>-60.240069699999999</v>
      </c>
      <c r="J7626" s="1" t="str">
        <f t="shared" si="528"/>
        <v>Till</v>
      </c>
      <c r="K7626" s="1" t="str">
        <f t="shared" si="529"/>
        <v>&lt;63 micron</v>
      </c>
      <c r="L7626">
        <v>0.1</v>
      </c>
      <c r="M7626">
        <v>3.26</v>
      </c>
      <c r="N7626">
        <v>1</v>
      </c>
      <c r="O7626">
        <v>30</v>
      </c>
      <c r="P7626">
        <v>0.25</v>
      </c>
      <c r="Q7626">
        <v>1</v>
      </c>
      <c r="R7626">
        <v>0.49</v>
      </c>
      <c r="S7626">
        <v>0.25</v>
      </c>
      <c r="T7626">
        <v>8</v>
      </c>
      <c r="U7626">
        <v>46</v>
      </c>
      <c r="V7626">
        <v>18</v>
      </c>
      <c r="W7626">
        <v>3.25</v>
      </c>
      <c r="X7626">
        <v>5</v>
      </c>
      <c r="Y7626">
        <v>1</v>
      </c>
      <c r="Z7626">
        <v>0.09</v>
      </c>
      <c r="AA7626">
        <v>10</v>
      </c>
      <c r="AB7626">
        <v>0.79</v>
      </c>
      <c r="AC7626">
        <v>250</v>
      </c>
      <c r="AD7626">
        <v>0.5</v>
      </c>
      <c r="AE7626">
        <v>0.01</v>
      </c>
      <c r="AF7626">
        <v>17</v>
      </c>
      <c r="AG7626">
        <v>730</v>
      </c>
      <c r="AH7626">
        <v>4</v>
      </c>
      <c r="AI7626">
        <v>1</v>
      </c>
      <c r="AJ7626">
        <v>4</v>
      </c>
      <c r="AK7626">
        <v>27</v>
      </c>
      <c r="AL7626">
        <v>0.19</v>
      </c>
      <c r="AM7626">
        <v>5</v>
      </c>
      <c r="AN7626">
        <v>5</v>
      </c>
      <c r="AO7626">
        <v>56</v>
      </c>
      <c r="AP7626">
        <v>5</v>
      </c>
      <c r="AQ7626">
        <v>38</v>
      </c>
    </row>
    <row r="7627" spans="1:43" hidden="1" x14ac:dyDescent="0.25">
      <c r="A7627" t="s">
        <v>27476</v>
      </c>
      <c r="B7627" t="s">
        <v>27477</v>
      </c>
      <c r="C7627" s="1" t="str">
        <f t="shared" si="530"/>
        <v>21:0134</v>
      </c>
      <c r="D7627" s="1" t="str">
        <f t="shared" si="531"/>
        <v>21:0078</v>
      </c>
      <c r="E7627" t="s">
        <v>26845</v>
      </c>
      <c r="F7627" t="s">
        <v>27478</v>
      </c>
      <c r="H7627">
        <v>54.731967900000001</v>
      </c>
      <c r="I7627">
        <v>-58.517033599999998</v>
      </c>
      <c r="J7627" s="1" t="str">
        <f t="shared" si="528"/>
        <v>Till</v>
      </c>
      <c r="K7627" s="1" t="str">
        <f t="shared" si="529"/>
        <v>&lt;63 micron</v>
      </c>
      <c r="L7627">
        <v>0.1</v>
      </c>
      <c r="M7627">
        <v>1.1399999999999999</v>
      </c>
      <c r="N7627">
        <v>2</v>
      </c>
      <c r="O7627">
        <v>40</v>
      </c>
      <c r="P7627">
        <v>1</v>
      </c>
      <c r="Q7627">
        <v>1</v>
      </c>
      <c r="R7627">
        <v>0.83</v>
      </c>
      <c r="S7627">
        <v>0.25</v>
      </c>
      <c r="T7627">
        <v>4</v>
      </c>
      <c r="U7627">
        <v>11</v>
      </c>
      <c r="V7627">
        <v>26</v>
      </c>
      <c r="W7627">
        <v>1.96</v>
      </c>
      <c r="X7627">
        <v>5</v>
      </c>
      <c r="Y7627">
        <v>0.5</v>
      </c>
      <c r="Z7627">
        <v>0.15</v>
      </c>
      <c r="AA7627">
        <v>30</v>
      </c>
      <c r="AB7627">
        <v>0.35</v>
      </c>
      <c r="AC7627">
        <v>300</v>
      </c>
      <c r="AD7627">
        <v>0.5</v>
      </c>
      <c r="AE7627">
        <v>7.0000000000000007E-2</v>
      </c>
      <c r="AF7627">
        <v>3</v>
      </c>
      <c r="AG7627">
        <v>1020</v>
      </c>
      <c r="AH7627">
        <v>12</v>
      </c>
      <c r="AI7627">
        <v>1</v>
      </c>
      <c r="AJ7627">
        <v>3</v>
      </c>
      <c r="AK7627">
        <v>37</v>
      </c>
      <c r="AL7627">
        <v>0.12</v>
      </c>
      <c r="AM7627">
        <v>5</v>
      </c>
      <c r="AN7627">
        <v>5</v>
      </c>
      <c r="AO7627">
        <v>33</v>
      </c>
      <c r="AP7627">
        <v>5</v>
      </c>
      <c r="AQ7627">
        <v>28</v>
      </c>
    </row>
    <row r="7628" spans="1:43" hidden="1" x14ac:dyDescent="0.25">
      <c r="A7628" t="s">
        <v>27479</v>
      </c>
      <c r="B7628" t="s">
        <v>27480</v>
      </c>
      <c r="C7628" s="1" t="str">
        <f t="shared" si="530"/>
        <v>21:0134</v>
      </c>
      <c r="D7628" s="1" t="str">
        <f t="shared" si="531"/>
        <v>21:0078</v>
      </c>
      <c r="E7628" t="s">
        <v>27481</v>
      </c>
      <c r="F7628" t="s">
        <v>27482</v>
      </c>
      <c r="H7628">
        <v>54.601430800000003</v>
      </c>
      <c r="I7628">
        <v>-58.636804499999997</v>
      </c>
      <c r="J7628" s="1" t="str">
        <f t="shared" si="528"/>
        <v>Till</v>
      </c>
      <c r="K7628" s="1" t="str">
        <f t="shared" si="529"/>
        <v>&lt;63 micron</v>
      </c>
      <c r="L7628">
        <v>0.1</v>
      </c>
      <c r="M7628">
        <v>0.92</v>
      </c>
      <c r="N7628">
        <v>1</v>
      </c>
      <c r="O7628">
        <v>20</v>
      </c>
      <c r="P7628">
        <v>0.25</v>
      </c>
      <c r="Q7628">
        <v>1</v>
      </c>
      <c r="R7628">
        <v>0.71</v>
      </c>
      <c r="S7628">
        <v>0.25</v>
      </c>
      <c r="T7628">
        <v>1</v>
      </c>
      <c r="U7628">
        <v>8</v>
      </c>
      <c r="V7628">
        <v>9</v>
      </c>
      <c r="W7628">
        <v>1.43</v>
      </c>
      <c r="X7628">
        <v>5</v>
      </c>
      <c r="Y7628">
        <v>1</v>
      </c>
      <c r="Z7628">
        <v>0.06</v>
      </c>
      <c r="AA7628">
        <v>20</v>
      </c>
      <c r="AB7628">
        <v>0.14000000000000001</v>
      </c>
      <c r="AC7628">
        <v>160</v>
      </c>
      <c r="AD7628">
        <v>0.5</v>
      </c>
      <c r="AE7628">
        <v>0.03</v>
      </c>
      <c r="AF7628">
        <v>2</v>
      </c>
      <c r="AG7628">
        <v>1430</v>
      </c>
      <c r="AH7628">
        <v>2</v>
      </c>
      <c r="AI7628">
        <v>1</v>
      </c>
      <c r="AJ7628">
        <v>2</v>
      </c>
      <c r="AK7628">
        <v>26</v>
      </c>
      <c r="AL7628">
        <v>0.09</v>
      </c>
      <c r="AM7628">
        <v>5</v>
      </c>
      <c r="AN7628">
        <v>5</v>
      </c>
      <c r="AO7628">
        <v>27</v>
      </c>
      <c r="AP7628">
        <v>5</v>
      </c>
      <c r="AQ7628">
        <v>10</v>
      </c>
    </row>
    <row r="7629" spans="1:43" hidden="1" x14ac:dyDescent="0.25">
      <c r="A7629" t="s">
        <v>27483</v>
      </c>
      <c r="B7629" t="s">
        <v>27484</v>
      </c>
      <c r="C7629" s="1" t="str">
        <f t="shared" si="530"/>
        <v>21:0134</v>
      </c>
      <c r="D7629" s="1" t="str">
        <f t="shared" si="531"/>
        <v>21:0078</v>
      </c>
      <c r="E7629" t="s">
        <v>27485</v>
      </c>
      <c r="F7629" t="s">
        <v>27486</v>
      </c>
      <c r="H7629">
        <v>54.4669223</v>
      </c>
      <c r="I7629">
        <v>-58.646855500000001</v>
      </c>
      <c r="J7629" s="1" t="str">
        <f t="shared" si="528"/>
        <v>Till</v>
      </c>
      <c r="K7629" s="1" t="str">
        <f t="shared" si="529"/>
        <v>&lt;63 micron</v>
      </c>
      <c r="L7629">
        <v>0.1</v>
      </c>
      <c r="M7629">
        <v>0.93</v>
      </c>
      <c r="N7629">
        <v>1</v>
      </c>
      <c r="O7629">
        <v>60</v>
      </c>
      <c r="P7629">
        <v>0.25</v>
      </c>
      <c r="Q7629">
        <v>1</v>
      </c>
      <c r="R7629">
        <v>0.83</v>
      </c>
      <c r="S7629">
        <v>0.25</v>
      </c>
      <c r="T7629">
        <v>3</v>
      </c>
      <c r="U7629">
        <v>11</v>
      </c>
      <c r="V7629">
        <v>25</v>
      </c>
      <c r="W7629">
        <v>1.7</v>
      </c>
      <c r="X7629">
        <v>5</v>
      </c>
      <c r="Y7629">
        <v>0.5</v>
      </c>
      <c r="Z7629">
        <v>0.16</v>
      </c>
      <c r="AA7629">
        <v>20</v>
      </c>
      <c r="AB7629">
        <v>0.33</v>
      </c>
      <c r="AC7629">
        <v>280</v>
      </c>
      <c r="AD7629">
        <v>0.5</v>
      </c>
      <c r="AE7629">
        <v>7.0000000000000007E-2</v>
      </c>
      <c r="AF7629">
        <v>2</v>
      </c>
      <c r="AG7629">
        <v>1280</v>
      </c>
      <c r="AH7629">
        <v>2</v>
      </c>
      <c r="AI7629">
        <v>1</v>
      </c>
      <c r="AJ7629">
        <v>3</v>
      </c>
      <c r="AK7629">
        <v>34</v>
      </c>
      <c r="AL7629">
        <v>0.08</v>
      </c>
      <c r="AM7629">
        <v>5</v>
      </c>
      <c r="AN7629">
        <v>5</v>
      </c>
      <c r="AO7629">
        <v>35</v>
      </c>
      <c r="AP7629">
        <v>5</v>
      </c>
      <c r="AQ7629">
        <v>24</v>
      </c>
    </row>
    <row r="7630" spans="1:43" hidden="1" x14ac:dyDescent="0.25">
      <c r="A7630" t="s">
        <v>27487</v>
      </c>
      <c r="B7630" t="s">
        <v>27488</v>
      </c>
      <c r="C7630" s="1" t="str">
        <f t="shared" si="530"/>
        <v>21:0134</v>
      </c>
      <c r="D7630" s="1" t="str">
        <f t="shared" si="531"/>
        <v>21:0078</v>
      </c>
      <c r="E7630" t="s">
        <v>27489</v>
      </c>
      <c r="F7630" t="s">
        <v>27490</v>
      </c>
      <c r="H7630">
        <v>54.132567399999999</v>
      </c>
      <c r="I7630">
        <v>-59.652267799999997</v>
      </c>
      <c r="J7630" s="1" t="str">
        <f t="shared" si="528"/>
        <v>Till</v>
      </c>
      <c r="K7630" s="1" t="str">
        <f t="shared" si="529"/>
        <v>&lt;63 micron</v>
      </c>
      <c r="L7630">
        <v>0.1</v>
      </c>
      <c r="M7630">
        <v>0.64</v>
      </c>
      <c r="N7630">
        <v>1</v>
      </c>
      <c r="O7630">
        <v>20</v>
      </c>
      <c r="P7630">
        <v>0.25</v>
      </c>
      <c r="Q7630">
        <v>1</v>
      </c>
      <c r="R7630">
        <v>0.59</v>
      </c>
      <c r="S7630">
        <v>0.25</v>
      </c>
      <c r="T7630">
        <v>2</v>
      </c>
      <c r="U7630">
        <v>11</v>
      </c>
      <c r="V7630">
        <v>9</v>
      </c>
      <c r="W7630">
        <v>1.24</v>
      </c>
      <c r="X7630">
        <v>5</v>
      </c>
      <c r="Y7630">
        <v>0.5</v>
      </c>
      <c r="Z7630">
        <v>0.06</v>
      </c>
      <c r="AA7630">
        <v>20</v>
      </c>
      <c r="AB7630">
        <v>0.14000000000000001</v>
      </c>
      <c r="AC7630">
        <v>155</v>
      </c>
      <c r="AD7630">
        <v>0.5</v>
      </c>
      <c r="AE7630">
        <v>0.02</v>
      </c>
      <c r="AF7630">
        <v>2</v>
      </c>
      <c r="AG7630">
        <v>970</v>
      </c>
      <c r="AH7630">
        <v>4</v>
      </c>
      <c r="AI7630">
        <v>1</v>
      </c>
      <c r="AJ7630">
        <v>2</v>
      </c>
      <c r="AK7630">
        <v>37</v>
      </c>
      <c r="AL7630">
        <v>7.0000000000000007E-2</v>
      </c>
      <c r="AM7630">
        <v>5</v>
      </c>
      <c r="AN7630">
        <v>5</v>
      </c>
      <c r="AO7630">
        <v>25</v>
      </c>
      <c r="AP7630">
        <v>5</v>
      </c>
      <c r="AQ7630">
        <v>10</v>
      </c>
    </row>
    <row r="7631" spans="1:43" hidden="1" x14ac:dyDescent="0.25">
      <c r="A7631" t="s">
        <v>27491</v>
      </c>
      <c r="B7631" t="s">
        <v>27492</v>
      </c>
      <c r="C7631" s="1" t="str">
        <f t="shared" si="530"/>
        <v>21:0134</v>
      </c>
      <c r="D7631" s="1" t="str">
        <f t="shared" si="531"/>
        <v>21:0078</v>
      </c>
      <c r="E7631" t="s">
        <v>26849</v>
      </c>
      <c r="F7631" t="s">
        <v>27493</v>
      </c>
      <c r="H7631">
        <v>54.096793400000003</v>
      </c>
      <c r="I7631">
        <v>-59.581610599999998</v>
      </c>
      <c r="J7631" s="1" t="str">
        <f t="shared" si="528"/>
        <v>Till</v>
      </c>
      <c r="K7631" s="1" t="str">
        <f t="shared" si="529"/>
        <v>&lt;63 micron</v>
      </c>
      <c r="L7631">
        <v>0.1</v>
      </c>
      <c r="M7631">
        <v>1.1100000000000001</v>
      </c>
      <c r="N7631">
        <v>1</v>
      </c>
      <c r="O7631">
        <v>60</v>
      </c>
      <c r="P7631">
        <v>0.25</v>
      </c>
      <c r="Q7631">
        <v>1</v>
      </c>
      <c r="R7631">
        <v>0.68</v>
      </c>
      <c r="S7631">
        <v>0.25</v>
      </c>
      <c r="T7631">
        <v>4</v>
      </c>
      <c r="U7631">
        <v>14</v>
      </c>
      <c r="V7631">
        <v>28</v>
      </c>
      <c r="W7631">
        <v>1.78</v>
      </c>
      <c r="X7631">
        <v>5</v>
      </c>
      <c r="Y7631">
        <v>1</v>
      </c>
      <c r="Z7631">
        <v>0.11</v>
      </c>
      <c r="AA7631">
        <v>20</v>
      </c>
      <c r="AB7631">
        <v>0.33</v>
      </c>
      <c r="AC7631">
        <v>240</v>
      </c>
      <c r="AD7631">
        <v>0.5</v>
      </c>
      <c r="AE7631">
        <v>0.03</v>
      </c>
      <c r="AF7631">
        <v>5</v>
      </c>
      <c r="AG7631">
        <v>960</v>
      </c>
      <c r="AH7631">
        <v>2</v>
      </c>
      <c r="AI7631">
        <v>1</v>
      </c>
      <c r="AJ7631">
        <v>3</v>
      </c>
      <c r="AK7631">
        <v>39</v>
      </c>
      <c r="AL7631">
        <v>0.1</v>
      </c>
      <c r="AM7631">
        <v>5</v>
      </c>
      <c r="AN7631">
        <v>5</v>
      </c>
      <c r="AO7631">
        <v>36</v>
      </c>
      <c r="AP7631">
        <v>5</v>
      </c>
      <c r="AQ7631">
        <v>24</v>
      </c>
    </row>
    <row r="7632" spans="1:43" hidden="1" x14ac:dyDescent="0.25">
      <c r="A7632" t="s">
        <v>27494</v>
      </c>
      <c r="B7632" t="s">
        <v>27495</v>
      </c>
      <c r="C7632" s="1" t="str">
        <f t="shared" si="530"/>
        <v>21:0134</v>
      </c>
      <c r="D7632" s="1" t="str">
        <f t="shared" si="531"/>
        <v>21:0078</v>
      </c>
      <c r="E7632" t="s">
        <v>27496</v>
      </c>
      <c r="F7632" t="s">
        <v>27497</v>
      </c>
      <c r="H7632">
        <v>54.159714600000001</v>
      </c>
      <c r="I7632">
        <v>-59.496983299999997</v>
      </c>
      <c r="J7632" s="1" t="str">
        <f t="shared" si="528"/>
        <v>Till</v>
      </c>
      <c r="K7632" s="1" t="str">
        <f t="shared" si="529"/>
        <v>&lt;63 micron</v>
      </c>
      <c r="L7632">
        <v>0.1</v>
      </c>
      <c r="M7632">
        <v>0.96</v>
      </c>
      <c r="N7632">
        <v>1</v>
      </c>
      <c r="O7632">
        <v>40</v>
      </c>
      <c r="P7632">
        <v>0.25</v>
      </c>
      <c r="Q7632">
        <v>1</v>
      </c>
      <c r="R7632">
        <v>0.41</v>
      </c>
      <c r="S7632">
        <v>0.25</v>
      </c>
      <c r="T7632">
        <v>3</v>
      </c>
      <c r="U7632">
        <v>13</v>
      </c>
      <c r="V7632">
        <v>17</v>
      </c>
      <c r="W7632">
        <v>1.22</v>
      </c>
      <c r="X7632">
        <v>5</v>
      </c>
      <c r="Y7632">
        <v>0.5</v>
      </c>
      <c r="Z7632">
        <v>0.1</v>
      </c>
      <c r="AA7632">
        <v>10</v>
      </c>
      <c r="AB7632">
        <v>0.23</v>
      </c>
      <c r="AC7632">
        <v>140</v>
      </c>
      <c r="AD7632">
        <v>0.5</v>
      </c>
      <c r="AE7632">
        <v>0.02</v>
      </c>
      <c r="AF7632">
        <v>5</v>
      </c>
      <c r="AG7632">
        <v>1040</v>
      </c>
      <c r="AH7632">
        <v>2</v>
      </c>
      <c r="AI7632">
        <v>1</v>
      </c>
      <c r="AJ7632">
        <v>2</v>
      </c>
      <c r="AK7632">
        <v>20</v>
      </c>
      <c r="AL7632">
        <v>0.06</v>
      </c>
      <c r="AM7632">
        <v>5</v>
      </c>
      <c r="AN7632">
        <v>5</v>
      </c>
      <c r="AO7632">
        <v>26</v>
      </c>
      <c r="AP7632">
        <v>5</v>
      </c>
      <c r="AQ7632">
        <v>18</v>
      </c>
    </row>
    <row r="7633" spans="1:43" hidden="1" x14ac:dyDescent="0.25">
      <c r="A7633" t="s">
        <v>27498</v>
      </c>
      <c r="B7633" t="s">
        <v>27499</v>
      </c>
      <c r="C7633" s="1" t="str">
        <f t="shared" si="530"/>
        <v>21:0134</v>
      </c>
      <c r="D7633" s="1" t="str">
        <f t="shared" si="531"/>
        <v>21:0078</v>
      </c>
      <c r="E7633" t="s">
        <v>26853</v>
      </c>
      <c r="F7633" t="s">
        <v>27500</v>
      </c>
      <c r="H7633">
        <v>54.188815200000001</v>
      </c>
      <c r="I7633">
        <v>-59.369357899999997</v>
      </c>
      <c r="J7633" s="1" t="str">
        <f t="shared" si="528"/>
        <v>Till</v>
      </c>
      <c r="K7633" s="1" t="str">
        <f t="shared" si="529"/>
        <v>&lt;63 micron</v>
      </c>
      <c r="L7633">
        <v>0.1</v>
      </c>
      <c r="M7633">
        <v>0.79</v>
      </c>
      <c r="N7633">
        <v>1</v>
      </c>
      <c r="O7633">
        <v>20</v>
      </c>
      <c r="P7633">
        <v>0.25</v>
      </c>
      <c r="Q7633">
        <v>1</v>
      </c>
      <c r="R7633">
        <v>0.63</v>
      </c>
      <c r="S7633">
        <v>0.25</v>
      </c>
      <c r="T7633">
        <v>2</v>
      </c>
      <c r="U7633">
        <v>11</v>
      </c>
      <c r="V7633">
        <v>10</v>
      </c>
      <c r="W7633">
        <v>1.56</v>
      </c>
      <c r="X7633">
        <v>5</v>
      </c>
      <c r="Y7633">
        <v>0.5</v>
      </c>
      <c r="Z7633">
        <v>0.06</v>
      </c>
      <c r="AA7633">
        <v>20</v>
      </c>
      <c r="AB7633">
        <v>0.16</v>
      </c>
      <c r="AC7633">
        <v>150</v>
      </c>
      <c r="AD7633">
        <v>0.5</v>
      </c>
      <c r="AE7633">
        <v>0.02</v>
      </c>
      <c r="AF7633">
        <v>3</v>
      </c>
      <c r="AG7633">
        <v>1490</v>
      </c>
      <c r="AH7633">
        <v>2</v>
      </c>
      <c r="AI7633">
        <v>1</v>
      </c>
      <c r="AJ7633">
        <v>2</v>
      </c>
      <c r="AK7633">
        <v>24</v>
      </c>
      <c r="AL7633">
        <v>7.0000000000000007E-2</v>
      </c>
      <c r="AM7633">
        <v>5</v>
      </c>
      <c r="AN7633">
        <v>5</v>
      </c>
      <c r="AO7633">
        <v>27</v>
      </c>
      <c r="AP7633">
        <v>5</v>
      </c>
      <c r="AQ7633">
        <v>18</v>
      </c>
    </row>
    <row r="7634" spans="1:43" hidden="1" x14ac:dyDescent="0.25">
      <c r="A7634" t="s">
        <v>27501</v>
      </c>
      <c r="B7634" t="s">
        <v>27502</v>
      </c>
      <c r="C7634" s="1" t="str">
        <f t="shared" si="530"/>
        <v>21:0134</v>
      </c>
      <c r="D7634" s="1" t="str">
        <f t="shared" si="531"/>
        <v>21:0078</v>
      </c>
      <c r="E7634" t="s">
        <v>27503</v>
      </c>
      <c r="F7634" t="s">
        <v>27504</v>
      </c>
      <c r="H7634">
        <v>54.105913700000002</v>
      </c>
      <c r="I7634">
        <v>-59.645975900000003</v>
      </c>
      <c r="J7634" s="1" t="str">
        <f t="shared" si="528"/>
        <v>Till</v>
      </c>
      <c r="K7634" s="1" t="str">
        <f t="shared" si="529"/>
        <v>&lt;63 micron</v>
      </c>
      <c r="L7634">
        <v>0.1</v>
      </c>
      <c r="M7634">
        <v>0.81</v>
      </c>
      <c r="N7634">
        <v>1</v>
      </c>
      <c r="O7634">
        <v>30</v>
      </c>
      <c r="P7634">
        <v>0.25</v>
      </c>
      <c r="Q7634">
        <v>1</v>
      </c>
      <c r="R7634">
        <v>0.57999999999999996</v>
      </c>
      <c r="S7634">
        <v>0.25</v>
      </c>
      <c r="T7634">
        <v>2</v>
      </c>
      <c r="U7634">
        <v>11</v>
      </c>
      <c r="V7634">
        <v>8</v>
      </c>
      <c r="W7634">
        <v>1.39</v>
      </c>
      <c r="X7634">
        <v>5</v>
      </c>
      <c r="Y7634">
        <v>0.5</v>
      </c>
      <c r="Z7634">
        <v>7.0000000000000007E-2</v>
      </c>
      <c r="AA7634">
        <v>20</v>
      </c>
      <c r="AB7634">
        <v>0.17</v>
      </c>
      <c r="AC7634">
        <v>160</v>
      </c>
      <c r="AD7634">
        <v>0.5</v>
      </c>
      <c r="AE7634">
        <v>0.02</v>
      </c>
      <c r="AF7634">
        <v>3</v>
      </c>
      <c r="AG7634">
        <v>1230</v>
      </c>
      <c r="AH7634">
        <v>2</v>
      </c>
      <c r="AI7634">
        <v>1</v>
      </c>
      <c r="AJ7634">
        <v>2</v>
      </c>
      <c r="AK7634">
        <v>31</v>
      </c>
      <c r="AL7634">
        <v>0.08</v>
      </c>
      <c r="AM7634">
        <v>5</v>
      </c>
      <c r="AN7634">
        <v>5</v>
      </c>
      <c r="AO7634">
        <v>27</v>
      </c>
      <c r="AP7634">
        <v>5</v>
      </c>
      <c r="AQ7634">
        <v>12</v>
      </c>
    </row>
    <row r="7635" spans="1:43" hidden="1" x14ac:dyDescent="0.25">
      <c r="A7635" t="s">
        <v>27505</v>
      </c>
      <c r="B7635" t="s">
        <v>27506</v>
      </c>
      <c r="C7635" s="1" t="str">
        <f t="shared" si="530"/>
        <v>21:0134</v>
      </c>
      <c r="D7635" s="1" t="str">
        <f t="shared" si="531"/>
        <v>21:0078</v>
      </c>
      <c r="E7635" t="s">
        <v>26857</v>
      </c>
      <c r="F7635" t="s">
        <v>27507</v>
      </c>
      <c r="H7635">
        <v>54.209602599999997</v>
      </c>
      <c r="I7635">
        <v>-59.615943899999998</v>
      </c>
      <c r="J7635" s="1" t="str">
        <f t="shared" si="528"/>
        <v>Till</v>
      </c>
      <c r="K7635" s="1" t="str">
        <f t="shared" si="529"/>
        <v>&lt;63 micron</v>
      </c>
      <c r="L7635">
        <v>0.1</v>
      </c>
      <c r="M7635">
        <v>0.67</v>
      </c>
      <c r="N7635">
        <v>1</v>
      </c>
      <c r="O7635">
        <v>30</v>
      </c>
      <c r="P7635">
        <v>0.25</v>
      </c>
      <c r="Q7635">
        <v>1</v>
      </c>
      <c r="R7635">
        <v>0.59</v>
      </c>
      <c r="S7635">
        <v>0.25</v>
      </c>
      <c r="T7635">
        <v>2</v>
      </c>
      <c r="U7635">
        <v>9</v>
      </c>
      <c r="V7635">
        <v>13</v>
      </c>
      <c r="W7635">
        <v>1.1399999999999999</v>
      </c>
      <c r="X7635">
        <v>5</v>
      </c>
      <c r="Y7635">
        <v>0.5</v>
      </c>
      <c r="Z7635">
        <v>7.0000000000000007E-2</v>
      </c>
      <c r="AA7635">
        <v>20</v>
      </c>
      <c r="AB7635">
        <v>0.18</v>
      </c>
      <c r="AC7635">
        <v>145</v>
      </c>
      <c r="AD7635">
        <v>0.5</v>
      </c>
      <c r="AE7635">
        <v>0.02</v>
      </c>
      <c r="AF7635">
        <v>2</v>
      </c>
      <c r="AG7635">
        <v>1170</v>
      </c>
      <c r="AH7635">
        <v>2</v>
      </c>
      <c r="AI7635">
        <v>1</v>
      </c>
      <c r="AJ7635">
        <v>2</v>
      </c>
      <c r="AK7635">
        <v>31</v>
      </c>
      <c r="AL7635">
        <v>7.0000000000000007E-2</v>
      </c>
      <c r="AM7635">
        <v>5</v>
      </c>
      <c r="AN7635">
        <v>5</v>
      </c>
      <c r="AO7635">
        <v>24</v>
      </c>
      <c r="AP7635">
        <v>5</v>
      </c>
      <c r="AQ7635">
        <v>12</v>
      </c>
    </row>
    <row r="7636" spans="1:43" hidden="1" x14ac:dyDescent="0.25">
      <c r="A7636" t="s">
        <v>27508</v>
      </c>
      <c r="B7636" t="s">
        <v>27509</v>
      </c>
      <c r="C7636" s="1" t="str">
        <f t="shared" si="530"/>
        <v>21:0134</v>
      </c>
      <c r="D7636" s="1" t="str">
        <f t="shared" si="531"/>
        <v>21:0078</v>
      </c>
      <c r="E7636" t="s">
        <v>27510</v>
      </c>
      <c r="F7636" t="s">
        <v>27511</v>
      </c>
      <c r="H7636">
        <v>54.2855518</v>
      </c>
      <c r="I7636">
        <v>-59.734315000000002</v>
      </c>
      <c r="J7636" s="1" t="str">
        <f t="shared" si="528"/>
        <v>Till</v>
      </c>
      <c r="K7636" s="1" t="str">
        <f t="shared" si="529"/>
        <v>&lt;63 micron</v>
      </c>
      <c r="L7636">
        <v>0.1</v>
      </c>
      <c r="M7636">
        <v>0.56999999999999995</v>
      </c>
      <c r="N7636">
        <v>2</v>
      </c>
      <c r="O7636">
        <v>30</v>
      </c>
      <c r="P7636">
        <v>0.25</v>
      </c>
      <c r="Q7636">
        <v>1</v>
      </c>
      <c r="R7636">
        <v>0.64</v>
      </c>
      <c r="S7636">
        <v>0.25</v>
      </c>
      <c r="T7636">
        <v>1</v>
      </c>
      <c r="U7636">
        <v>8</v>
      </c>
      <c r="V7636">
        <v>16</v>
      </c>
      <c r="W7636">
        <v>1.21</v>
      </c>
      <c r="X7636">
        <v>5</v>
      </c>
      <c r="Y7636">
        <v>0.5</v>
      </c>
      <c r="Z7636">
        <v>0.09</v>
      </c>
      <c r="AA7636">
        <v>20</v>
      </c>
      <c r="AB7636">
        <v>0.14000000000000001</v>
      </c>
      <c r="AC7636">
        <v>145</v>
      </c>
      <c r="AD7636">
        <v>0.5</v>
      </c>
      <c r="AE7636">
        <v>0.03</v>
      </c>
      <c r="AF7636">
        <v>1</v>
      </c>
      <c r="AG7636">
        <v>1100</v>
      </c>
      <c r="AH7636">
        <v>2</v>
      </c>
      <c r="AI7636">
        <v>1</v>
      </c>
      <c r="AJ7636">
        <v>2</v>
      </c>
      <c r="AK7636">
        <v>35</v>
      </c>
      <c r="AL7636">
        <v>0.08</v>
      </c>
      <c r="AM7636">
        <v>5</v>
      </c>
      <c r="AN7636">
        <v>5</v>
      </c>
      <c r="AO7636">
        <v>23</v>
      </c>
      <c r="AP7636">
        <v>5</v>
      </c>
      <c r="AQ7636">
        <v>8</v>
      </c>
    </row>
    <row r="7637" spans="1:43" hidden="1" x14ac:dyDescent="0.25">
      <c r="A7637" t="s">
        <v>27512</v>
      </c>
      <c r="B7637" t="s">
        <v>27513</v>
      </c>
      <c r="C7637" s="1" t="str">
        <f t="shared" si="530"/>
        <v>21:0134</v>
      </c>
      <c r="D7637" s="1" t="str">
        <f t="shared" si="531"/>
        <v>21:0078</v>
      </c>
      <c r="E7637" t="s">
        <v>27514</v>
      </c>
      <c r="F7637" t="s">
        <v>27515</v>
      </c>
      <c r="H7637">
        <v>54.845731600000001</v>
      </c>
      <c r="I7637">
        <v>-60.119318300000003</v>
      </c>
      <c r="J7637" s="1" t="str">
        <f t="shared" ref="J7637:J7700" si="532">HYPERLINK("http://geochem.nrcan.gc.ca/cdogs/content/kwd/kwd020044_e.htm", "Till")</f>
        <v>Till</v>
      </c>
      <c r="K7637" s="1" t="str">
        <f t="shared" si="529"/>
        <v>&lt;63 micron</v>
      </c>
      <c r="L7637">
        <v>0.1</v>
      </c>
      <c r="M7637">
        <v>2.33</v>
      </c>
      <c r="N7637">
        <v>1</v>
      </c>
      <c r="O7637">
        <v>10</v>
      </c>
      <c r="P7637">
        <v>0.25</v>
      </c>
      <c r="Q7637">
        <v>1</v>
      </c>
      <c r="R7637">
        <v>0.46</v>
      </c>
      <c r="S7637">
        <v>0.25</v>
      </c>
      <c r="T7637">
        <v>8</v>
      </c>
      <c r="U7637">
        <v>23</v>
      </c>
      <c r="V7637">
        <v>15</v>
      </c>
      <c r="W7637">
        <v>3.11</v>
      </c>
      <c r="X7637">
        <v>5</v>
      </c>
      <c r="Y7637">
        <v>1</v>
      </c>
      <c r="Z7637">
        <v>0.06</v>
      </c>
      <c r="AA7637">
        <v>20</v>
      </c>
      <c r="AB7637">
        <v>0.93</v>
      </c>
      <c r="AC7637">
        <v>295</v>
      </c>
      <c r="AD7637">
        <v>0.5</v>
      </c>
      <c r="AE7637">
        <v>0.01</v>
      </c>
      <c r="AF7637">
        <v>10</v>
      </c>
      <c r="AG7637">
        <v>260</v>
      </c>
      <c r="AH7637">
        <v>6</v>
      </c>
      <c r="AI7637">
        <v>1</v>
      </c>
      <c r="AJ7637">
        <v>3</v>
      </c>
      <c r="AK7637">
        <v>40</v>
      </c>
      <c r="AL7637">
        <v>0.28999999999999998</v>
      </c>
      <c r="AM7637">
        <v>5</v>
      </c>
      <c r="AN7637">
        <v>5</v>
      </c>
      <c r="AO7637">
        <v>53</v>
      </c>
      <c r="AP7637">
        <v>5</v>
      </c>
      <c r="AQ7637">
        <v>54</v>
      </c>
    </row>
    <row r="7638" spans="1:43" hidden="1" x14ac:dyDescent="0.25">
      <c r="A7638" t="s">
        <v>27516</v>
      </c>
      <c r="B7638" t="s">
        <v>27517</v>
      </c>
      <c r="C7638" s="1" t="str">
        <f t="shared" si="530"/>
        <v>21:0134</v>
      </c>
      <c r="D7638" s="1" t="str">
        <f t="shared" si="531"/>
        <v>21:0078</v>
      </c>
      <c r="E7638" t="s">
        <v>27518</v>
      </c>
      <c r="F7638" t="s">
        <v>27519</v>
      </c>
      <c r="H7638">
        <v>54.335728199999998</v>
      </c>
      <c r="I7638">
        <v>-59.673799099999997</v>
      </c>
      <c r="J7638" s="1" t="str">
        <f t="shared" si="532"/>
        <v>Till</v>
      </c>
      <c r="K7638" s="1" t="str">
        <f t="shared" si="529"/>
        <v>&lt;63 micron</v>
      </c>
      <c r="L7638">
        <v>0.1</v>
      </c>
      <c r="M7638">
        <v>0.65</v>
      </c>
      <c r="N7638">
        <v>2</v>
      </c>
      <c r="O7638">
        <v>20</v>
      </c>
      <c r="P7638">
        <v>0.25</v>
      </c>
      <c r="Q7638">
        <v>1</v>
      </c>
      <c r="R7638">
        <v>0.73</v>
      </c>
      <c r="S7638">
        <v>0.25</v>
      </c>
      <c r="T7638">
        <v>2</v>
      </c>
      <c r="U7638">
        <v>9</v>
      </c>
      <c r="V7638">
        <v>21</v>
      </c>
      <c r="W7638">
        <v>1.43</v>
      </c>
      <c r="X7638">
        <v>5</v>
      </c>
      <c r="Y7638">
        <v>0.5</v>
      </c>
      <c r="Z7638">
        <v>0.11</v>
      </c>
      <c r="AA7638">
        <v>20</v>
      </c>
      <c r="AB7638">
        <v>0.16</v>
      </c>
      <c r="AC7638">
        <v>165</v>
      </c>
      <c r="AD7638">
        <v>0.5</v>
      </c>
      <c r="AE7638">
        <v>0.03</v>
      </c>
      <c r="AF7638">
        <v>2</v>
      </c>
      <c r="AG7638">
        <v>1170</v>
      </c>
      <c r="AH7638">
        <v>2</v>
      </c>
      <c r="AI7638">
        <v>1</v>
      </c>
      <c r="AJ7638">
        <v>2</v>
      </c>
      <c r="AK7638">
        <v>41</v>
      </c>
      <c r="AL7638">
        <v>0.09</v>
      </c>
      <c r="AM7638">
        <v>5</v>
      </c>
      <c r="AN7638">
        <v>5</v>
      </c>
      <c r="AO7638">
        <v>25</v>
      </c>
      <c r="AP7638">
        <v>5</v>
      </c>
      <c r="AQ7638">
        <v>10</v>
      </c>
    </row>
    <row r="7639" spans="1:43" hidden="1" x14ac:dyDescent="0.25">
      <c r="A7639" t="s">
        <v>27520</v>
      </c>
      <c r="B7639" t="s">
        <v>27521</v>
      </c>
      <c r="C7639" s="1" t="str">
        <f t="shared" si="530"/>
        <v>21:0134</v>
      </c>
      <c r="D7639" s="1" t="str">
        <f t="shared" si="531"/>
        <v>21:0078</v>
      </c>
      <c r="E7639" t="s">
        <v>26861</v>
      </c>
      <c r="F7639" t="s">
        <v>27522</v>
      </c>
      <c r="H7639">
        <v>54.292643200000001</v>
      </c>
      <c r="I7639">
        <v>-59.4461643</v>
      </c>
      <c r="J7639" s="1" t="str">
        <f t="shared" si="532"/>
        <v>Till</v>
      </c>
      <c r="K7639" s="1" t="str">
        <f t="shared" si="529"/>
        <v>&lt;63 micron</v>
      </c>
      <c r="L7639">
        <v>0.1</v>
      </c>
      <c r="M7639">
        <v>1.04</v>
      </c>
      <c r="N7639">
        <v>1</v>
      </c>
      <c r="O7639">
        <v>10</v>
      </c>
      <c r="P7639">
        <v>0.25</v>
      </c>
      <c r="Q7639">
        <v>1</v>
      </c>
      <c r="R7639">
        <v>0.38</v>
      </c>
      <c r="S7639">
        <v>0.25</v>
      </c>
      <c r="T7639">
        <v>1</v>
      </c>
      <c r="U7639">
        <v>12</v>
      </c>
      <c r="V7639">
        <v>4</v>
      </c>
      <c r="W7639">
        <v>1.3</v>
      </c>
      <c r="X7639">
        <v>5</v>
      </c>
      <c r="Y7639">
        <v>0.5</v>
      </c>
      <c r="Z7639">
        <v>0.04</v>
      </c>
      <c r="AA7639">
        <v>10</v>
      </c>
      <c r="AB7639">
        <v>0.12</v>
      </c>
      <c r="AC7639">
        <v>110</v>
      </c>
      <c r="AD7639">
        <v>0.5</v>
      </c>
      <c r="AE7639">
        <v>0.01</v>
      </c>
      <c r="AF7639">
        <v>2</v>
      </c>
      <c r="AG7639">
        <v>1090</v>
      </c>
      <c r="AH7639">
        <v>2</v>
      </c>
      <c r="AI7639">
        <v>1</v>
      </c>
      <c r="AJ7639">
        <v>2</v>
      </c>
      <c r="AK7639">
        <v>21</v>
      </c>
      <c r="AL7639">
        <v>0.09</v>
      </c>
      <c r="AM7639">
        <v>5</v>
      </c>
      <c r="AN7639">
        <v>5</v>
      </c>
      <c r="AO7639">
        <v>27</v>
      </c>
      <c r="AP7639">
        <v>5</v>
      </c>
      <c r="AQ7639">
        <v>8</v>
      </c>
    </row>
    <row r="7640" spans="1:43" hidden="1" x14ac:dyDescent="0.25">
      <c r="A7640" t="s">
        <v>27523</v>
      </c>
      <c r="B7640" t="s">
        <v>27524</v>
      </c>
      <c r="C7640" s="1" t="str">
        <f t="shared" si="530"/>
        <v>21:0134</v>
      </c>
      <c r="D7640" s="1" t="str">
        <f t="shared" si="531"/>
        <v>21:0078</v>
      </c>
      <c r="E7640" t="s">
        <v>27525</v>
      </c>
      <c r="F7640" t="s">
        <v>27526</v>
      </c>
      <c r="H7640">
        <v>54.246566199999997</v>
      </c>
      <c r="I7640">
        <v>-59.556724000000003</v>
      </c>
      <c r="J7640" s="1" t="str">
        <f t="shared" si="532"/>
        <v>Till</v>
      </c>
      <c r="K7640" s="1" t="str">
        <f t="shared" si="529"/>
        <v>&lt;63 micron</v>
      </c>
      <c r="L7640">
        <v>0.1</v>
      </c>
      <c r="M7640">
        <v>0.67</v>
      </c>
      <c r="N7640">
        <v>1</v>
      </c>
      <c r="O7640">
        <v>30</v>
      </c>
      <c r="P7640">
        <v>0.25</v>
      </c>
      <c r="Q7640">
        <v>1</v>
      </c>
      <c r="R7640">
        <v>0.62</v>
      </c>
      <c r="S7640">
        <v>0.25</v>
      </c>
      <c r="T7640">
        <v>2</v>
      </c>
      <c r="U7640">
        <v>10</v>
      </c>
      <c r="V7640">
        <v>9</v>
      </c>
      <c r="W7640">
        <v>1.19</v>
      </c>
      <c r="X7640">
        <v>5</v>
      </c>
      <c r="Y7640">
        <v>0.5</v>
      </c>
      <c r="Z7640">
        <v>7.0000000000000007E-2</v>
      </c>
      <c r="AA7640">
        <v>20</v>
      </c>
      <c r="AB7640">
        <v>0.15</v>
      </c>
      <c r="AC7640">
        <v>150</v>
      </c>
      <c r="AD7640">
        <v>0.5</v>
      </c>
      <c r="AE7640">
        <v>0.03</v>
      </c>
      <c r="AF7640">
        <v>2</v>
      </c>
      <c r="AG7640">
        <v>1200</v>
      </c>
      <c r="AH7640">
        <v>2</v>
      </c>
      <c r="AI7640">
        <v>1</v>
      </c>
      <c r="AJ7640">
        <v>2</v>
      </c>
      <c r="AK7640">
        <v>31</v>
      </c>
      <c r="AL7640">
        <v>0.08</v>
      </c>
      <c r="AM7640">
        <v>5</v>
      </c>
      <c r="AN7640">
        <v>5</v>
      </c>
      <c r="AO7640">
        <v>24</v>
      </c>
      <c r="AP7640">
        <v>5</v>
      </c>
      <c r="AQ7640">
        <v>10</v>
      </c>
    </row>
    <row r="7641" spans="1:43" hidden="1" x14ac:dyDescent="0.25">
      <c r="A7641" t="s">
        <v>27527</v>
      </c>
      <c r="B7641" t="s">
        <v>27528</v>
      </c>
      <c r="C7641" s="1" t="str">
        <f t="shared" si="530"/>
        <v>21:0134</v>
      </c>
      <c r="D7641" s="1" t="str">
        <f t="shared" si="531"/>
        <v>21:0078</v>
      </c>
      <c r="E7641" t="s">
        <v>27529</v>
      </c>
      <c r="F7641" t="s">
        <v>27530</v>
      </c>
      <c r="H7641">
        <v>54.6530402</v>
      </c>
      <c r="I7641">
        <v>-59.998198000000002</v>
      </c>
      <c r="J7641" s="1" t="str">
        <f t="shared" si="532"/>
        <v>Till</v>
      </c>
      <c r="K7641" s="1" t="str">
        <f t="shared" si="529"/>
        <v>&lt;63 micron</v>
      </c>
      <c r="L7641">
        <v>0.1</v>
      </c>
      <c r="M7641">
        <v>2.76</v>
      </c>
      <c r="N7641">
        <v>4</v>
      </c>
      <c r="O7641">
        <v>140</v>
      </c>
      <c r="P7641">
        <v>0.25</v>
      </c>
      <c r="Q7641">
        <v>1</v>
      </c>
      <c r="R7641">
        <v>0.71</v>
      </c>
      <c r="S7641">
        <v>0.25</v>
      </c>
      <c r="T7641">
        <v>15</v>
      </c>
      <c r="U7641">
        <v>71</v>
      </c>
      <c r="V7641">
        <v>59</v>
      </c>
      <c r="W7641">
        <v>4.16</v>
      </c>
      <c r="X7641">
        <v>5</v>
      </c>
      <c r="Y7641">
        <v>1</v>
      </c>
      <c r="Z7641">
        <v>0.6</v>
      </c>
      <c r="AA7641">
        <v>40</v>
      </c>
      <c r="AB7641">
        <v>1.27</v>
      </c>
      <c r="AC7641">
        <v>505</v>
      </c>
      <c r="AD7641">
        <v>1</v>
      </c>
      <c r="AE7641">
        <v>0.02</v>
      </c>
      <c r="AF7641">
        <v>32</v>
      </c>
      <c r="AG7641">
        <v>910</v>
      </c>
      <c r="AH7641">
        <v>46</v>
      </c>
      <c r="AI7641">
        <v>1</v>
      </c>
      <c r="AJ7641">
        <v>5</v>
      </c>
      <c r="AK7641">
        <v>59</v>
      </c>
      <c r="AL7641">
        <v>0.3</v>
      </c>
      <c r="AM7641">
        <v>5</v>
      </c>
      <c r="AN7641">
        <v>5</v>
      </c>
      <c r="AO7641">
        <v>60</v>
      </c>
      <c r="AP7641">
        <v>5</v>
      </c>
      <c r="AQ7641">
        <v>152</v>
      </c>
    </row>
    <row r="7642" spans="1:43" hidden="1" x14ac:dyDescent="0.25">
      <c r="A7642" t="s">
        <v>27531</v>
      </c>
      <c r="B7642" t="s">
        <v>27532</v>
      </c>
      <c r="C7642" s="1" t="str">
        <f t="shared" si="530"/>
        <v>21:0134</v>
      </c>
      <c r="D7642" s="1" t="str">
        <f t="shared" si="531"/>
        <v>21:0078</v>
      </c>
      <c r="E7642" t="s">
        <v>27533</v>
      </c>
      <c r="F7642" t="s">
        <v>27534</v>
      </c>
      <c r="H7642">
        <v>54.675361299999999</v>
      </c>
      <c r="I7642">
        <v>-59.646128099999999</v>
      </c>
      <c r="J7642" s="1" t="str">
        <f t="shared" si="532"/>
        <v>Till</v>
      </c>
      <c r="K7642" s="1" t="str">
        <f t="shared" si="529"/>
        <v>&lt;63 micron</v>
      </c>
      <c r="L7642">
        <v>0.1</v>
      </c>
      <c r="M7642">
        <v>0.69</v>
      </c>
      <c r="N7642">
        <v>2</v>
      </c>
      <c r="O7642">
        <v>40</v>
      </c>
      <c r="P7642">
        <v>0.25</v>
      </c>
      <c r="Q7642">
        <v>1</v>
      </c>
      <c r="R7642">
        <v>0.56000000000000005</v>
      </c>
      <c r="S7642">
        <v>0.25</v>
      </c>
      <c r="T7642">
        <v>8</v>
      </c>
      <c r="U7642">
        <v>27</v>
      </c>
      <c r="V7642">
        <v>9</v>
      </c>
      <c r="W7642">
        <v>1.98</v>
      </c>
      <c r="X7642">
        <v>5</v>
      </c>
      <c r="Y7642">
        <v>0.5</v>
      </c>
      <c r="Z7642">
        <v>0.1</v>
      </c>
      <c r="AA7642">
        <v>10</v>
      </c>
      <c r="AB7642">
        <v>0.34</v>
      </c>
      <c r="AC7642">
        <v>220</v>
      </c>
      <c r="AD7642">
        <v>0.5</v>
      </c>
      <c r="AE7642">
        <v>0.01</v>
      </c>
      <c r="AF7642">
        <v>18</v>
      </c>
      <c r="AG7642">
        <v>670</v>
      </c>
      <c r="AH7642">
        <v>8</v>
      </c>
      <c r="AI7642">
        <v>1</v>
      </c>
      <c r="AJ7642">
        <v>2</v>
      </c>
      <c r="AK7642">
        <v>35</v>
      </c>
      <c r="AL7642">
        <v>0.12</v>
      </c>
      <c r="AM7642">
        <v>5</v>
      </c>
      <c r="AN7642">
        <v>5</v>
      </c>
      <c r="AO7642">
        <v>34</v>
      </c>
      <c r="AP7642">
        <v>5</v>
      </c>
      <c r="AQ7642">
        <v>30</v>
      </c>
    </row>
    <row r="7643" spans="1:43" hidden="1" x14ac:dyDescent="0.25">
      <c r="A7643" t="s">
        <v>27535</v>
      </c>
      <c r="B7643" t="s">
        <v>27536</v>
      </c>
      <c r="C7643" s="1" t="str">
        <f t="shared" si="530"/>
        <v>21:0134</v>
      </c>
      <c r="D7643" s="1" t="str">
        <f t="shared" si="531"/>
        <v>21:0078</v>
      </c>
      <c r="E7643" t="s">
        <v>27537</v>
      </c>
      <c r="F7643" t="s">
        <v>27538</v>
      </c>
      <c r="H7643">
        <v>54.726206900000001</v>
      </c>
      <c r="I7643">
        <v>-59.512759199999998</v>
      </c>
      <c r="J7643" s="1" t="str">
        <f t="shared" si="532"/>
        <v>Till</v>
      </c>
      <c r="K7643" s="1" t="str">
        <f t="shared" si="529"/>
        <v>&lt;63 micron</v>
      </c>
      <c r="L7643">
        <v>0.1</v>
      </c>
      <c r="M7643">
        <v>1.1299999999999999</v>
      </c>
      <c r="N7643">
        <v>2</v>
      </c>
      <c r="O7643">
        <v>80</v>
      </c>
      <c r="P7643">
        <v>0.25</v>
      </c>
      <c r="Q7643">
        <v>1</v>
      </c>
      <c r="R7643">
        <v>0.71</v>
      </c>
      <c r="S7643">
        <v>0.25</v>
      </c>
      <c r="T7643">
        <v>8</v>
      </c>
      <c r="U7643">
        <v>33</v>
      </c>
      <c r="V7643">
        <v>31</v>
      </c>
      <c r="W7643">
        <v>2.15</v>
      </c>
      <c r="X7643">
        <v>5</v>
      </c>
      <c r="Y7643">
        <v>0.5</v>
      </c>
      <c r="Z7643">
        <v>0.22</v>
      </c>
      <c r="AA7643">
        <v>30</v>
      </c>
      <c r="AB7643">
        <v>0.5</v>
      </c>
      <c r="AC7643">
        <v>290</v>
      </c>
      <c r="AD7643">
        <v>1</v>
      </c>
      <c r="AE7643">
        <v>0.03</v>
      </c>
      <c r="AF7643">
        <v>19</v>
      </c>
      <c r="AG7643">
        <v>990</v>
      </c>
      <c r="AH7643">
        <v>6</v>
      </c>
      <c r="AI7643">
        <v>1</v>
      </c>
      <c r="AJ7643">
        <v>3</v>
      </c>
      <c r="AK7643">
        <v>42</v>
      </c>
      <c r="AL7643">
        <v>0.13</v>
      </c>
      <c r="AM7643">
        <v>5</v>
      </c>
      <c r="AN7643">
        <v>5</v>
      </c>
      <c r="AO7643">
        <v>40</v>
      </c>
      <c r="AP7643">
        <v>5</v>
      </c>
      <c r="AQ7643">
        <v>40</v>
      </c>
    </row>
    <row r="7644" spans="1:43" hidden="1" x14ac:dyDescent="0.25">
      <c r="A7644" t="s">
        <v>27539</v>
      </c>
      <c r="B7644" t="s">
        <v>27540</v>
      </c>
      <c r="C7644" s="1" t="str">
        <f t="shared" si="530"/>
        <v>21:0134</v>
      </c>
      <c r="D7644" s="1" t="str">
        <f t="shared" si="531"/>
        <v>21:0078</v>
      </c>
      <c r="E7644" t="s">
        <v>27541</v>
      </c>
      <c r="F7644" t="s">
        <v>27542</v>
      </c>
      <c r="H7644">
        <v>54.674652299999998</v>
      </c>
      <c r="I7644">
        <v>-59.395103200000001</v>
      </c>
      <c r="J7644" s="1" t="str">
        <f t="shared" si="532"/>
        <v>Till</v>
      </c>
      <c r="K7644" s="1" t="str">
        <f t="shared" si="529"/>
        <v>&lt;63 micron</v>
      </c>
      <c r="L7644">
        <v>0.1</v>
      </c>
      <c r="M7644">
        <v>0.67</v>
      </c>
      <c r="N7644">
        <v>1</v>
      </c>
      <c r="O7644">
        <v>10</v>
      </c>
      <c r="P7644">
        <v>0.25</v>
      </c>
      <c r="Q7644">
        <v>1</v>
      </c>
      <c r="R7644">
        <v>0.54</v>
      </c>
      <c r="S7644">
        <v>0.25</v>
      </c>
      <c r="T7644">
        <v>2</v>
      </c>
      <c r="U7644">
        <v>17</v>
      </c>
      <c r="V7644">
        <v>9</v>
      </c>
      <c r="W7644">
        <v>1.41</v>
      </c>
      <c r="X7644">
        <v>5</v>
      </c>
      <c r="Y7644">
        <v>0.5</v>
      </c>
      <c r="Z7644">
        <v>0.05</v>
      </c>
      <c r="AA7644">
        <v>20</v>
      </c>
      <c r="AB7644">
        <v>0.2</v>
      </c>
      <c r="AC7644">
        <v>120</v>
      </c>
      <c r="AD7644">
        <v>0.5</v>
      </c>
      <c r="AE7644">
        <v>0.02</v>
      </c>
      <c r="AF7644">
        <v>4</v>
      </c>
      <c r="AG7644">
        <v>1040</v>
      </c>
      <c r="AH7644">
        <v>2</v>
      </c>
      <c r="AI7644">
        <v>1</v>
      </c>
      <c r="AJ7644">
        <v>2</v>
      </c>
      <c r="AK7644">
        <v>25</v>
      </c>
      <c r="AL7644">
        <v>0.08</v>
      </c>
      <c r="AM7644">
        <v>5</v>
      </c>
      <c r="AN7644">
        <v>5</v>
      </c>
      <c r="AO7644">
        <v>27</v>
      </c>
      <c r="AP7644">
        <v>5</v>
      </c>
      <c r="AQ7644">
        <v>16</v>
      </c>
    </row>
    <row r="7645" spans="1:43" hidden="1" x14ac:dyDescent="0.25">
      <c r="A7645" t="s">
        <v>27543</v>
      </c>
      <c r="B7645" t="s">
        <v>27544</v>
      </c>
      <c r="C7645" s="1" t="str">
        <f t="shared" si="530"/>
        <v>21:0134</v>
      </c>
      <c r="D7645" s="1" t="str">
        <f t="shared" si="531"/>
        <v>21:0078</v>
      </c>
      <c r="E7645" t="s">
        <v>27545</v>
      </c>
      <c r="F7645" t="s">
        <v>27546</v>
      </c>
      <c r="H7645">
        <v>54.629137499999999</v>
      </c>
      <c r="I7645">
        <v>-59.085654099999999</v>
      </c>
      <c r="J7645" s="1" t="str">
        <f t="shared" si="532"/>
        <v>Till</v>
      </c>
      <c r="K7645" s="1" t="str">
        <f t="shared" si="529"/>
        <v>&lt;63 micron</v>
      </c>
      <c r="L7645">
        <v>0.1</v>
      </c>
      <c r="M7645">
        <v>0.57999999999999996</v>
      </c>
      <c r="N7645">
        <v>1</v>
      </c>
      <c r="O7645">
        <v>10</v>
      </c>
      <c r="P7645">
        <v>0.25</v>
      </c>
      <c r="Q7645">
        <v>1</v>
      </c>
      <c r="R7645">
        <v>0.56000000000000005</v>
      </c>
      <c r="S7645">
        <v>0.25</v>
      </c>
      <c r="T7645">
        <v>2</v>
      </c>
      <c r="U7645">
        <v>11</v>
      </c>
      <c r="V7645">
        <v>5</v>
      </c>
      <c r="W7645">
        <v>1.49</v>
      </c>
      <c r="X7645">
        <v>5</v>
      </c>
      <c r="Y7645">
        <v>0.5</v>
      </c>
      <c r="Z7645">
        <v>0.04</v>
      </c>
      <c r="AA7645">
        <v>20</v>
      </c>
      <c r="AB7645">
        <v>0.13</v>
      </c>
      <c r="AC7645">
        <v>120</v>
      </c>
      <c r="AD7645">
        <v>0.5</v>
      </c>
      <c r="AE7645">
        <v>0.02</v>
      </c>
      <c r="AF7645">
        <v>3</v>
      </c>
      <c r="AG7645">
        <v>1080</v>
      </c>
      <c r="AH7645">
        <v>4</v>
      </c>
      <c r="AI7645">
        <v>1</v>
      </c>
      <c r="AJ7645">
        <v>2</v>
      </c>
      <c r="AK7645">
        <v>23</v>
      </c>
      <c r="AL7645">
        <v>0.08</v>
      </c>
      <c r="AM7645">
        <v>5</v>
      </c>
      <c r="AN7645">
        <v>5</v>
      </c>
      <c r="AO7645">
        <v>26</v>
      </c>
      <c r="AP7645">
        <v>5</v>
      </c>
      <c r="AQ7645">
        <v>10</v>
      </c>
    </row>
    <row r="7646" spans="1:43" hidden="1" x14ac:dyDescent="0.25">
      <c r="A7646" t="s">
        <v>27547</v>
      </c>
      <c r="B7646" t="s">
        <v>27548</v>
      </c>
      <c r="C7646" s="1" t="str">
        <f t="shared" si="530"/>
        <v>21:0134</v>
      </c>
      <c r="D7646" s="1" t="str">
        <f t="shared" si="531"/>
        <v>21:0078</v>
      </c>
      <c r="E7646" t="s">
        <v>26865</v>
      </c>
      <c r="F7646" t="s">
        <v>27549</v>
      </c>
      <c r="H7646">
        <v>54.532125100000002</v>
      </c>
      <c r="I7646">
        <v>-59.133257800000003</v>
      </c>
      <c r="J7646" s="1" t="str">
        <f t="shared" si="532"/>
        <v>Till</v>
      </c>
      <c r="K7646" s="1" t="str">
        <f t="shared" si="529"/>
        <v>&lt;63 micron</v>
      </c>
      <c r="L7646">
        <v>0.1</v>
      </c>
      <c r="M7646">
        <v>1.44</v>
      </c>
      <c r="N7646">
        <v>1</v>
      </c>
      <c r="O7646">
        <v>30</v>
      </c>
      <c r="P7646">
        <v>0.25</v>
      </c>
      <c r="Q7646">
        <v>1</v>
      </c>
      <c r="R7646">
        <v>0.57999999999999996</v>
      </c>
      <c r="S7646">
        <v>0.25</v>
      </c>
      <c r="T7646">
        <v>3</v>
      </c>
      <c r="U7646">
        <v>11</v>
      </c>
      <c r="V7646">
        <v>17</v>
      </c>
      <c r="W7646">
        <v>1.86</v>
      </c>
      <c r="X7646">
        <v>5</v>
      </c>
      <c r="Y7646">
        <v>0.5</v>
      </c>
      <c r="Z7646">
        <v>0.12</v>
      </c>
      <c r="AA7646">
        <v>20</v>
      </c>
      <c r="AB7646">
        <v>0.31</v>
      </c>
      <c r="AC7646">
        <v>210</v>
      </c>
      <c r="AD7646">
        <v>0.5</v>
      </c>
      <c r="AE7646">
        <v>0.04</v>
      </c>
      <c r="AF7646">
        <v>6</v>
      </c>
      <c r="AG7646">
        <v>980</v>
      </c>
      <c r="AH7646">
        <v>2</v>
      </c>
      <c r="AI7646">
        <v>1</v>
      </c>
      <c r="AJ7646">
        <v>3</v>
      </c>
      <c r="AK7646">
        <v>29</v>
      </c>
      <c r="AL7646">
        <v>0.15</v>
      </c>
      <c r="AM7646">
        <v>5</v>
      </c>
      <c r="AN7646">
        <v>5</v>
      </c>
      <c r="AO7646">
        <v>33</v>
      </c>
      <c r="AP7646">
        <v>5</v>
      </c>
      <c r="AQ7646">
        <v>20</v>
      </c>
    </row>
    <row r="7647" spans="1:43" hidden="1" x14ac:dyDescent="0.25">
      <c r="A7647" t="s">
        <v>27550</v>
      </c>
      <c r="B7647" t="s">
        <v>27551</v>
      </c>
      <c r="C7647" s="1" t="str">
        <f t="shared" si="530"/>
        <v>21:0134</v>
      </c>
      <c r="D7647" s="1" t="str">
        <f t="shared" si="531"/>
        <v>21:0078</v>
      </c>
      <c r="E7647" t="s">
        <v>27552</v>
      </c>
      <c r="F7647" t="s">
        <v>27553</v>
      </c>
      <c r="H7647">
        <v>54.370359499999999</v>
      </c>
      <c r="I7647">
        <v>-59.371960299999998</v>
      </c>
      <c r="J7647" s="1" t="str">
        <f t="shared" si="532"/>
        <v>Till</v>
      </c>
      <c r="K7647" s="1" t="str">
        <f t="shared" ref="K7647:K7710" si="533">HYPERLINK("http://geochem.nrcan.gc.ca/cdogs/content/kwd/kwd080004_e.htm", "&lt;63 micron")</f>
        <v>&lt;63 micron</v>
      </c>
      <c r="L7647">
        <v>0.1</v>
      </c>
      <c r="M7647">
        <v>0.63</v>
      </c>
      <c r="N7647">
        <v>1</v>
      </c>
      <c r="O7647">
        <v>20</v>
      </c>
      <c r="P7647">
        <v>0.25</v>
      </c>
      <c r="Q7647">
        <v>1</v>
      </c>
      <c r="R7647">
        <v>0.53</v>
      </c>
      <c r="S7647">
        <v>0.25</v>
      </c>
      <c r="T7647">
        <v>1</v>
      </c>
      <c r="U7647">
        <v>8</v>
      </c>
      <c r="V7647">
        <v>9</v>
      </c>
      <c r="W7647">
        <v>1.01</v>
      </c>
      <c r="X7647">
        <v>5</v>
      </c>
      <c r="Y7647">
        <v>0.5</v>
      </c>
      <c r="Z7647">
        <v>0.06</v>
      </c>
      <c r="AA7647">
        <v>10</v>
      </c>
      <c r="AB7647">
        <v>0.11</v>
      </c>
      <c r="AC7647">
        <v>115</v>
      </c>
      <c r="AD7647">
        <v>0.5</v>
      </c>
      <c r="AE7647">
        <v>0.02</v>
      </c>
      <c r="AF7647">
        <v>2</v>
      </c>
      <c r="AG7647">
        <v>1120</v>
      </c>
      <c r="AH7647">
        <v>2</v>
      </c>
      <c r="AI7647">
        <v>1</v>
      </c>
      <c r="AJ7647">
        <v>2</v>
      </c>
      <c r="AK7647">
        <v>26</v>
      </c>
      <c r="AL7647">
        <v>7.0000000000000007E-2</v>
      </c>
      <c r="AM7647">
        <v>5</v>
      </c>
      <c r="AN7647">
        <v>5</v>
      </c>
      <c r="AO7647">
        <v>19</v>
      </c>
      <c r="AP7647">
        <v>5</v>
      </c>
      <c r="AQ7647">
        <v>8</v>
      </c>
    </row>
    <row r="7648" spans="1:43" hidden="1" x14ac:dyDescent="0.25">
      <c r="A7648" t="s">
        <v>27554</v>
      </c>
      <c r="B7648" t="s">
        <v>27555</v>
      </c>
      <c r="C7648" s="1" t="str">
        <f t="shared" si="530"/>
        <v>21:0134</v>
      </c>
      <c r="D7648" s="1" t="str">
        <f t="shared" si="531"/>
        <v>21:0078</v>
      </c>
      <c r="E7648" t="s">
        <v>26763</v>
      </c>
      <c r="F7648" t="s">
        <v>27556</v>
      </c>
      <c r="H7648">
        <v>54.822548099999999</v>
      </c>
      <c r="I7648">
        <v>-60.052458700000003</v>
      </c>
      <c r="J7648" s="1" t="str">
        <f t="shared" si="532"/>
        <v>Till</v>
      </c>
      <c r="K7648" s="1" t="str">
        <f t="shared" si="533"/>
        <v>&lt;63 micron</v>
      </c>
      <c r="L7648">
        <v>0.1</v>
      </c>
      <c r="M7648">
        <v>2.04</v>
      </c>
      <c r="N7648">
        <v>1</v>
      </c>
      <c r="O7648">
        <v>40</v>
      </c>
      <c r="P7648">
        <v>0.25</v>
      </c>
      <c r="Q7648">
        <v>1</v>
      </c>
      <c r="R7648">
        <v>0.48</v>
      </c>
      <c r="S7648">
        <v>0.25</v>
      </c>
      <c r="T7648">
        <v>10</v>
      </c>
      <c r="U7648">
        <v>49</v>
      </c>
      <c r="V7648">
        <v>27</v>
      </c>
      <c r="W7648">
        <v>2.42</v>
      </c>
      <c r="X7648">
        <v>5</v>
      </c>
      <c r="Y7648">
        <v>1</v>
      </c>
      <c r="Z7648">
        <v>0.08</v>
      </c>
      <c r="AA7648">
        <v>10</v>
      </c>
      <c r="AB7648">
        <v>0.99</v>
      </c>
      <c r="AC7648">
        <v>250</v>
      </c>
      <c r="AD7648">
        <v>0.5</v>
      </c>
      <c r="AE7648">
        <v>0.01</v>
      </c>
      <c r="AF7648">
        <v>23</v>
      </c>
      <c r="AG7648">
        <v>380</v>
      </c>
      <c r="AH7648">
        <v>6</v>
      </c>
      <c r="AI7648">
        <v>1</v>
      </c>
      <c r="AJ7648">
        <v>3</v>
      </c>
      <c r="AK7648">
        <v>40</v>
      </c>
      <c r="AL7648">
        <v>0.2</v>
      </c>
      <c r="AM7648">
        <v>5</v>
      </c>
      <c r="AN7648">
        <v>5</v>
      </c>
      <c r="AO7648">
        <v>42</v>
      </c>
      <c r="AP7648">
        <v>5</v>
      </c>
      <c r="AQ7648">
        <v>40</v>
      </c>
    </row>
    <row r="7649" spans="1:43" hidden="1" x14ac:dyDescent="0.25">
      <c r="A7649" t="s">
        <v>27557</v>
      </c>
      <c r="B7649" t="s">
        <v>27558</v>
      </c>
      <c r="C7649" s="1" t="str">
        <f t="shared" si="530"/>
        <v>21:0134</v>
      </c>
      <c r="D7649" s="1" t="str">
        <f t="shared" si="531"/>
        <v>21:0078</v>
      </c>
      <c r="E7649" t="s">
        <v>27559</v>
      </c>
      <c r="F7649" t="s">
        <v>27560</v>
      </c>
      <c r="H7649">
        <v>54.603990199999998</v>
      </c>
      <c r="I7649">
        <v>-59.836157700000001</v>
      </c>
      <c r="J7649" s="1" t="str">
        <f t="shared" si="532"/>
        <v>Till</v>
      </c>
      <c r="K7649" s="1" t="str">
        <f t="shared" si="533"/>
        <v>&lt;63 micron</v>
      </c>
      <c r="L7649">
        <v>0.1</v>
      </c>
      <c r="M7649">
        <v>1.08</v>
      </c>
      <c r="N7649">
        <v>6</v>
      </c>
      <c r="O7649">
        <v>200</v>
      </c>
      <c r="P7649">
        <v>0.25</v>
      </c>
      <c r="Q7649">
        <v>1</v>
      </c>
      <c r="R7649">
        <v>0.5</v>
      </c>
      <c r="S7649">
        <v>0.25</v>
      </c>
      <c r="T7649">
        <v>11</v>
      </c>
      <c r="U7649">
        <v>73</v>
      </c>
      <c r="V7649">
        <v>28</v>
      </c>
      <c r="W7649">
        <v>2.96</v>
      </c>
      <c r="X7649">
        <v>5</v>
      </c>
      <c r="Y7649">
        <v>1</v>
      </c>
      <c r="Z7649">
        <v>0.37</v>
      </c>
      <c r="AA7649">
        <v>10</v>
      </c>
      <c r="AB7649">
        <v>0.74</v>
      </c>
      <c r="AC7649">
        <v>215</v>
      </c>
      <c r="AD7649">
        <v>0.5</v>
      </c>
      <c r="AE7649">
        <v>0.02</v>
      </c>
      <c r="AF7649">
        <v>32</v>
      </c>
      <c r="AG7649">
        <v>780</v>
      </c>
      <c r="AH7649">
        <v>12</v>
      </c>
      <c r="AI7649">
        <v>1</v>
      </c>
      <c r="AJ7649">
        <v>2</v>
      </c>
      <c r="AK7649">
        <v>43</v>
      </c>
      <c r="AL7649">
        <v>0.18</v>
      </c>
      <c r="AM7649">
        <v>5</v>
      </c>
      <c r="AN7649">
        <v>5</v>
      </c>
      <c r="AO7649">
        <v>48</v>
      </c>
      <c r="AP7649">
        <v>5</v>
      </c>
      <c r="AQ7649">
        <v>28</v>
      </c>
    </row>
    <row r="7650" spans="1:43" hidden="1" x14ac:dyDescent="0.25">
      <c r="A7650" t="s">
        <v>27561</v>
      </c>
      <c r="B7650" t="s">
        <v>27562</v>
      </c>
      <c r="C7650" s="1" t="str">
        <f t="shared" si="530"/>
        <v>21:0134</v>
      </c>
      <c r="D7650" s="1" t="str">
        <f t="shared" si="531"/>
        <v>21:0078</v>
      </c>
      <c r="E7650" t="s">
        <v>27563</v>
      </c>
      <c r="F7650" t="s">
        <v>27564</v>
      </c>
      <c r="H7650">
        <v>54.3394233</v>
      </c>
      <c r="I7650">
        <v>-59.807901800000003</v>
      </c>
      <c r="J7650" s="1" t="str">
        <f t="shared" si="532"/>
        <v>Till</v>
      </c>
      <c r="K7650" s="1" t="str">
        <f t="shared" si="533"/>
        <v>&lt;63 micron</v>
      </c>
      <c r="L7650">
        <v>0.1</v>
      </c>
      <c r="M7650">
        <v>1.05</v>
      </c>
      <c r="N7650">
        <v>1</v>
      </c>
      <c r="O7650">
        <v>30</v>
      </c>
      <c r="P7650">
        <v>0.25</v>
      </c>
      <c r="Q7650">
        <v>1</v>
      </c>
      <c r="R7650">
        <v>0.56999999999999995</v>
      </c>
      <c r="S7650">
        <v>0.25</v>
      </c>
      <c r="T7650">
        <v>2</v>
      </c>
      <c r="U7650">
        <v>10</v>
      </c>
      <c r="V7650">
        <v>12</v>
      </c>
      <c r="W7650">
        <v>1.58</v>
      </c>
      <c r="X7650">
        <v>5</v>
      </c>
      <c r="Y7650">
        <v>0.5</v>
      </c>
      <c r="Z7650">
        <v>0.13</v>
      </c>
      <c r="AA7650">
        <v>20</v>
      </c>
      <c r="AB7650">
        <v>0.23</v>
      </c>
      <c r="AC7650">
        <v>180</v>
      </c>
      <c r="AD7650">
        <v>0.5</v>
      </c>
      <c r="AE7650">
        <v>0.02</v>
      </c>
      <c r="AF7650">
        <v>3</v>
      </c>
      <c r="AG7650">
        <v>1030</v>
      </c>
      <c r="AH7650">
        <v>4</v>
      </c>
      <c r="AI7650">
        <v>1</v>
      </c>
      <c r="AJ7650">
        <v>2</v>
      </c>
      <c r="AK7650">
        <v>31</v>
      </c>
      <c r="AL7650">
        <v>0.11</v>
      </c>
      <c r="AM7650">
        <v>5</v>
      </c>
      <c r="AN7650">
        <v>5</v>
      </c>
      <c r="AO7650">
        <v>27</v>
      </c>
      <c r="AP7650">
        <v>5</v>
      </c>
      <c r="AQ7650">
        <v>16</v>
      </c>
    </row>
    <row r="7651" spans="1:43" hidden="1" x14ac:dyDescent="0.25">
      <c r="A7651" t="s">
        <v>27565</v>
      </c>
      <c r="B7651" t="s">
        <v>27566</v>
      </c>
      <c r="C7651" s="1" t="str">
        <f t="shared" ref="C7651:C7714" si="534">HYPERLINK("http://geochem.nrcan.gc.ca/cdogs/content/bdl/bdl210134_e.htm", "21:0134")</f>
        <v>21:0134</v>
      </c>
      <c r="D7651" s="1" t="str">
        <f t="shared" ref="D7651:D7714" si="535">HYPERLINK("http://geochem.nrcan.gc.ca/cdogs/content/svy/svy210078_e.htm", "21:0078")</f>
        <v>21:0078</v>
      </c>
      <c r="E7651" t="s">
        <v>27567</v>
      </c>
      <c r="F7651" t="s">
        <v>27568</v>
      </c>
      <c r="H7651">
        <v>54.224976699999999</v>
      </c>
      <c r="I7651">
        <v>-59.932087299999999</v>
      </c>
      <c r="J7651" s="1" t="str">
        <f t="shared" si="532"/>
        <v>Till</v>
      </c>
      <c r="K7651" s="1" t="str">
        <f t="shared" si="533"/>
        <v>&lt;63 micron</v>
      </c>
      <c r="L7651">
        <v>0.1</v>
      </c>
      <c r="M7651">
        <v>0.68</v>
      </c>
      <c r="N7651">
        <v>2</v>
      </c>
      <c r="O7651">
        <v>30</v>
      </c>
      <c r="P7651">
        <v>0.25</v>
      </c>
      <c r="Q7651">
        <v>1</v>
      </c>
      <c r="R7651">
        <v>0.57999999999999996</v>
      </c>
      <c r="S7651">
        <v>0.25</v>
      </c>
      <c r="T7651">
        <v>2</v>
      </c>
      <c r="U7651">
        <v>11</v>
      </c>
      <c r="V7651">
        <v>19</v>
      </c>
      <c r="W7651">
        <v>1.23</v>
      </c>
      <c r="X7651">
        <v>5</v>
      </c>
      <c r="Y7651">
        <v>0.5</v>
      </c>
      <c r="Z7651">
        <v>0.1</v>
      </c>
      <c r="AA7651">
        <v>20</v>
      </c>
      <c r="AB7651">
        <v>0.17</v>
      </c>
      <c r="AC7651">
        <v>145</v>
      </c>
      <c r="AD7651">
        <v>0.5</v>
      </c>
      <c r="AE7651">
        <v>0.02</v>
      </c>
      <c r="AF7651">
        <v>2</v>
      </c>
      <c r="AG7651">
        <v>1060</v>
      </c>
      <c r="AH7651">
        <v>2</v>
      </c>
      <c r="AI7651">
        <v>1</v>
      </c>
      <c r="AJ7651">
        <v>2</v>
      </c>
      <c r="AK7651">
        <v>34</v>
      </c>
      <c r="AL7651">
        <v>7.0000000000000007E-2</v>
      </c>
      <c r="AM7651">
        <v>5</v>
      </c>
      <c r="AN7651">
        <v>5</v>
      </c>
      <c r="AO7651">
        <v>26</v>
      </c>
      <c r="AP7651">
        <v>5</v>
      </c>
      <c r="AQ7651">
        <v>12</v>
      </c>
    </row>
    <row r="7652" spans="1:43" hidden="1" x14ac:dyDescent="0.25">
      <c r="A7652" t="s">
        <v>27569</v>
      </c>
      <c r="B7652" t="s">
        <v>27570</v>
      </c>
      <c r="C7652" s="1" t="str">
        <f t="shared" si="534"/>
        <v>21:0134</v>
      </c>
      <c r="D7652" s="1" t="str">
        <f t="shared" si="535"/>
        <v>21:0078</v>
      </c>
      <c r="E7652" t="s">
        <v>27571</v>
      </c>
      <c r="F7652" t="s">
        <v>27572</v>
      </c>
      <c r="H7652">
        <v>54.160762499999997</v>
      </c>
      <c r="I7652">
        <v>-59.929074399999998</v>
      </c>
      <c r="J7652" s="1" t="str">
        <f t="shared" si="532"/>
        <v>Till</v>
      </c>
      <c r="K7652" s="1" t="str">
        <f t="shared" si="533"/>
        <v>&lt;63 micron</v>
      </c>
      <c r="L7652">
        <v>0.1</v>
      </c>
      <c r="M7652">
        <v>1.25</v>
      </c>
      <c r="N7652">
        <v>1</v>
      </c>
      <c r="O7652">
        <v>60</v>
      </c>
      <c r="P7652">
        <v>0.25</v>
      </c>
      <c r="Q7652">
        <v>1</v>
      </c>
      <c r="R7652">
        <v>0.71</v>
      </c>
      <c r="S7652">
        <v>0.25</v>
      </c>
      <c r="T7652">
        <v>4</v>
      </c>
      <c r="U7652">
        <v>14</v>
      </c>
      <c r="V7652">
        <v>29</v>
      </c>
      <c r="W7652">
        <v>1.89</v>
      </c>
      <c r="X7652">
        <v>5</v>
      </c>
      <c r="Y7652">
        <v>1</v>
      </c>
      <c r="Z7652">
        <v>0.18</v>
      </c>
      <c r="AA7652">
        <v>20</v>
      </c>
      <c r="AB7652">
        <v>0.32</v>
      </c>
      <c r="AC7652">
        <v>220</v>
      </c>
      <c r="AD7652">
        <v>0.5</v>
      </c>
      <c r="AE7652">
        <v>0.02</v>
      </c>
      <c r="AF7652">
        <v>4</v>
      </c>
      <c r="AG7652">
        <v>1230</v>
      </c>
      <c r="AH7652">
        <v>4</v>
      </c>
      <c r="AI7652">
        <v>1</v>
      </c>
      <c r="AJ7652">
        <v>3</v>
      </c>
      <c r="AK7652">
        <v>50</v>
      </c>
      <c r="AL7652">
        <v>0.13</v>
      </c>
      <c r="AM7652">
        <v>5</v>
      </c>
      <c r="AN7652">
        <v>5</v>
      </c>
      <c r="AO7652">
        <v>36</v>
      </c>
      <c r="AP7652">
        <v>5</v>
      </c>
      <c r="AQ7652">
        <v>20</v>
      </c>
    </row>
    <row r="7653" spans="1:43" hidden="1" x14ac:dyDescent="0.25">
      <c r="A7653" t="s">
        <v>27573</v>
      </c>
      <c r="B7653" t="s">
        <v>27574</v>
      </c>
      <c r="C7653" s="1" t="str">
        <f t="shared" si="534"/>
        <v>21:0134</v>
      </c>
      <c r="D7653" s="1" t="str">
        <f t="shared" si="535"/>
        <v>21:0078</v>
      </c>
      <c r="E7653" t="s">
        <v>27575</v>
      </c>
      <c r="F7653" t="s">
        <v>27576</v>
      </c>
      <c r="H7653">
        <v>54.159678800000002</v>
      </c>
      <c r="I7653">
        <v>-60.0431223</v>
      </c>
      <c r="J7653" s="1" t="str">
        <f t="shared" si="532"/>
        <v>Till</v>
      </c>
      <c r="K7653" s="1" t="str">
        <f t="shared" si="533"/>
        <v>&lt;63 micron</v>
      </c>
      <c r="L7653">
        <v>0.1</v>
      </c>
      <c r="M7653">
        <v>0.83</v>
      </c>
      <c r="N7653">
        <v>1</v>
      </c>
      <c r="O7653">
        <v>30</v>
      </c>
      <c r="P7653">
        <v>0.25</v>
      </c>
      <c r="Q7653">
        <v>1</v>
      </c>
      <c r="R7653">
        <v>0.54</v>
      </c>
      <c r="S7653">
        <v>0.25</v>
      </c>
      <c r="T7653">
        <v>2</v>
      </c>
      <c r="U7653">
        <v>12</v>
      </c>
      <c r="V7653">
        <v>13</v>
      </c>
      <c r="W7653">
        <v>1.3</v>
      </c>
      <c r="X7653">
        <v>5</v>
      </c>
      <c r="Y7653">
        <v>1</v>
      </c>
      <c r="Z7653">
        <v>0.08</v>
      </c>
      <c r="AA7653">
        <v>20</v>
      </c>
      <c r="AB7653">
        <v>0.19</v>
      </c>
      <c r="AC7653">
        <v>145</v>
      </c>
      <c r="AD7653">
        <v>0.5</v>
      </c>
      <c r="AE7653">
        <v>0.01</v>
      </c>
      <c r="AF7653">
        <v>3</v>
      </c>
      <c r="AG7653">
        <v>980</v>
      </c>
      <c r="AH7653">
        <v>4</v>
      </c>
      <c r="AI7653">
        <v>1</v>
      </c>
      <c r="AJ7653">
        <v>2</v>
      </c>
      <c r="AK7653">
        <v>35</v>
      </c>
      <c r="AL7653">
        <v>0.09</v>
      </c>
      <c r="AM7653">
        <v>5</v>
      </c>
      <c r="AN7653">
        <v>5</v>
      </c>
      <c r="AO7653">
        <v>26</v>
      </c>
      <c r="AP7653">
        <v>5</v>
      </c>
      <c r="AQ7653">
        <v>12</v>
      </c>
    </row>
    <row r="7654" spans="1:43" hidden="1" x14ac:dyDescent="0.25">
      <c r="A7654" t="s">
        <v>27577</v>
      </c>
      <c r="B7654" t="s">
        <v>27578</v>
      </c>
      <c r="C7654" s="1" t="str">
        <f t="shared" si="534"/>
        <v>21:0134</v>
      </c>
      <c r="D7654" s="1" t="str">
        <f t="shared" si="535"/>
        <v>21:0078</v>
      </c>
      <c r="E7654" t="s">
        <v>27579</v>
      </c>
      <c r="F7654" t="s">
        <v>27580</v>
      </c>
      <c r="H7654">
        <v>54.154717699999999</v>
      </c>
      <c r="I7654">
        <v>-60.097857699999999</v>
      </c>
      <c r="J7654" s="1" t="str">
        <f t="shared" si="532"/>
        <v>Till</v>
      </c>
      <c r="K7654" s="1" t="str">
        <f t="shared" si="533"/>
        <v>&lt;63 micron</v>
      </c>
      <c r="L7654">
        <v>0.1</v>
      </c>
      <c r="M7654">
        <v>0.64</v>
      </c>
      <c r="N7654">
        <v>2</v>
      </c>
      <c r="O7654">
        <v>20</v>
      </c>
      <c r="P7654">
        <v>0.25</v>
      </c>
      <c r="Q7654">
        <v>1</v>
      </c>
      <c r="R7654">
        <v>0.56000000000000005</v>
      </c>
      <c r="S7654">
        <v>0.25</v>
      </c>
      <c r="T7654">
        <v>2</v>
      </c>
      <c r="U7654">
        <v>12</v>
      </c>
      <c r="V7654">
        <v>12</v>
      </c>
      <c r="W7654">
        <v>1.27</v>
      </c>
      <c r="X7654">
        <v>5</v>
      </c>
      <c r="Y7654">
        <v>0.5</v>
      </c>
      <c r="Z7654">
        <v>7.0000000000000007E-2</v>
      </c>
      <c r="AA7654">
        <v>20</v>
      </c>
      <c r="AB7654">
        <v>0.16</v>
      </c>
      <c r="AC7654">
        <v>130</v>
      </c>
      <c r="AD7654">
        <v>0.5</v>
      </c>
      <c r="AE7654">
        <v>0.01</v>
      </c>
      <c r="AF7654">
        <v>2</v>
      </c>
      <c r="AG7654">
        <v>1090</v>
      </c>
      <c r="AH7654">
        <v>2</v>
      </c>
      <c r="AI7654">
        <v>1</v>
      </c>
      <c r="AJ7654">
        <v>2</v>
      </c>
      <c r="AK7654">
        <v>32</v>
      </c>
      <c r="AL7654">
        <v>7.0000000000000007E-2</v>
      </c>
      <c r="AM7654">
        <v>5</v>
      </c>
      <c r="AN7654">
        <v>5</v>
      </c>
      <c r="AO7654">
        <v>26</v>
      </c>
      <c r="AP7654">
        <v>5</v>
      </c>
      <c r="AQ7654">
        <v>10</v>
      </c>
    </row>
    <row r="7655" spans="1:43" hidden="1" x14ac:dyDescent="0.25">
      <c r="A7655" t="s">
        <v>27581</v>
      </c>
      <c r="B7655" t="s">
        <v>27582</v>
      </c>
      <c r="C7655" s="1" t="str">
        <f t="shared" si="534"/>
        <v>21:0134</v>
      </c>
      <c r="D7655" s="1" t="str">
        <f t="shared" si="535"/>
        <v>21:0078</v>
      </c>
      <c r="E7655" t="s">
        <v>27583</v>
      </c>
      <c r="F7655" t="s">
        <v>27584</v>
      </c>
      <c r="H7655">
        <v>54.183956100000003</v>
      </c>
      <c r="I7655">
        <v>-60.117269899999997</v>
      </c>
      <c r="J7655" s="1" t="str">
        <f t="shared" si="532"/>
        <v>Till</v>
      </c>
      <c r="K7655" s="1" t="str">
        <f t="shared" si="533"/>
        <v>&lt;63 micron</v>
      </c>
      <c r="L7655">
        <v>0.1</v>
      </c>
      <c r="M7655">
        <v>0.54</v>
      </c>
      <c r="N7655">
        <v>2</v>
      </c>
      <c r="O7655">
        <v>10</v>
      </c>
      <c r="P7655">
        <v>0.25</v>
      </c>
      <c r="Q7655">
        <v>1</v>
      </c>
      <c r="R7655">
        <v>0.6</v>
      </c>
      <c r="S7655">
        <v>0.25</v>
      </c>
      <c r="T7655">
        <v>1</v>
      </c>
      <c r="U7655">
        <v>9</v>
      </c>
      <c r="V7655">
        <v>8</v>
      </c>
      <c r="W7655">
        <v>1.26</v>
      </c>
      <c r="X7655">
        <v>5</v>
      </c>
      <c r="Y7655">
        <v>0.5</v>
      </c>
      <c r="Z7655">
        <v>0.06</v>
      </c>
      <c r="AA7655">
        <v>20</v>
      </c>
      <c r="AB7655">
        <v>0.11</v>
      </c>
      <c r="AC7655">
        <v>115</v>
      </c>
      <c r="AD7655">
        <v>0.5</v>
      </c>
      <c r="AE7655">
        <v>0.02</v>
      </c>
      <c r="AF7655">
        <v>1</v>
      </c>
      <c r="AG7655">
        <v>1020</v>
      </c>
      <c r="AH7655">
        <v>2</v>
      </c>
      <c r="AI7655">
        <v>1</v>
      </c>
      <c r="AJ7655">
        <v>2</v>
      </c>
      <c r="AK7655">
        <v>37</v>
      </c>
      <c r="AL7655">
        <v>0.08</v>
      </c>
      <c r="AM7655">
        <v>5</v>
      </c>
      <c r="AN7655">
        <v>5</v>
      </c>
      <c r="AO7655">
        <v>22</v>
      </c>
      <c r="AP7655">
        <v>5</v>
      </c>
      <c r="AQ7655">
        <v>6</v>
      </c>
    </row>
    <row r="7656" spans="1:43" hidden="1" x14ac:dyDescent="0.25">
      <c r="A7656" t="s">
        <v>27585</v>
      </c>
      <c r="B7656" t="s">
        <v>27586</v>
      </c>
      <c r="C7656" s="1" t="str">
        <f t="shared" si="534"/>
        <v>21:0134</v>
      </c>
      <c r="D7656" s="1" t="str">
        <f t="shared" si="535"/>
        <v>21:0078</v>
      </c>
      <c r="E7656" t="s">
        <v>27587</v>
      </c>
      <c r="F7656" t="s">
        <v>27588</v>
      </c>
      <c r="H7656">
        <v>54.294048500000002</v>
      </c>
      <c r="I7656">
        <v>-60.096513600000002</v>
      </c>
      <c r="J7656" s="1" t="str">
        <f t="shared" si="532"/>
        <v>Till</v>
      </c>
      <c r="K7656" s="1" t="str">
        <f t="shared" si="533"/>
        <v>&lt;63 micron</v>
      </c>
      <c r="L7656">
        <v>0.1</v>
      </c>
      <c r="M7656">
        <v>0.73</v>
      </c>
      <c r="N7656">
        <v>2</v>
      </c>
      <c r="O7656">
        <v>30</v>
      </c>
      <c r="P7656">
        <v>0.25</v>
      </c>
      <c r="Q7656">
        <v>1</v>
      </c>
      <c r="R7656">
        <v>0.49</v>
      </c>
      <c r="S7656">
        <v>0.25</v>
      </c>
      <c r="T7656">
        <v>2</v>
      </c>
      <c r="U7656">
        <v>8</v>
      </c>
      <c r="V7656">
        <v>6</v>
      </c>
      <c r="W7656">
        <v>1.24</v>
      </c>
      <c r="X7656">
        <v>5</v>
      </c>
      <c r="Y7656">
        <v>0.5</v>
      </c>
      <c r="Z7656">
        <v>0.09</v>
      </c>
      <c r="AA7656">
        <v>20</v>
      </c>
      <c r="AB7656">
        <v>0.19</v>
      </c>
      <c r="AC7656">
        <v>150</v>
      </c>
      <c r="AD7656">
        <v>0.5</v>
      </c>
      <c r="AE7656">
        <v>0.01</v>
      </c>
      <c r="AF7656">
        <v>2</v>
      </c>
      <c r="AG7656">
        <v>940</v>
      </c>
      <c r="AH7656">
        <v>6</v>
      </c>
      <c r="AI7656">
        <v>1</v>
      </c>
      <c r="AJ7656">
        <v>2</v>
      </c>
      <c r="AK7656">
        <v>26</v>
      </c>
      <c r="AL7656">
        <v>0.09</v>
      </c>
      <c r="AM7656">
        <v>5</v>
      </c>
      <c r="AN7656">
        <v>5</v>
      </c>
      <c r="AO7656">
        <v>21</v>
      </c>
      <c r="AP7656">
        <v>5</v>
      </c>
      <c r="AQ7656">
        <v>16</v>
      </c>
    </row>
    <row r="7657" spans="1:43" hidden="1" x14ac:dyDescent="0.25">
      <c r="A7657" t="s">
        <v>27589</v>
      </c>
      <c r="B7657" t="s">
        <v>27590</v>
      </c>
      <c r="C7657" s="1" t="str">
        <f t="shared" si="534"/>
        <v>21:0134</v>
      </c>
      <c r="D7657" s="1" t="str">
        <f t="shared" si="535"/>
        <v>21:0078</v>
      </c>
      <c r="E7657" t="s">
        <v>27591</v>
      </c>
      <c r="F7657" t="s">
        <v>27592</v>
      </c>
      <c r="H7657">
        <v>54.371119499999999</v>
      </c>
      <c r="I7657">
        <v>-60.012537199999997</v>
      </c>
      <c r="J7657" s="1" t="str">
        <f t="shared" si="532"/>
        <v>Till</v>
      </c>
      <c r="K7657" s="1" t="str">
        <f t="shared" si="533"/>
        <v>&lt;63 micron</v>
      </c>
      <c r="L7657">
        <v>0.1</v>
      </c>
      <c r="M7657">
        <v>0.78</v>
      </c>
      <c r="N7657">
        <v>1</v>
      </c>
      <c r="O7657">
        <v>20</v>
      </c>
      <c r="P7657">
        <v>0.25</v>
      </c>
      <c r="Q7657">
        <v>1</v>
      </c>
      <c r="R7657">
        <v>0.44</v>
      </c>
      <c r="S7657">
        <v>0.25</v>
      </c>
      <c r="T7657">
        <v>1</v>
      </c>
      <c r="U7657">
        <v>8</v>
      </c>
      <c r="V7657">
        <v>6</v>
      </c>
      <c r="W7657">
        <v>1.38</v>
      </c>
      <c r="X7657">
        <v>5</v>
      </c>
      <c r="Y7657">
        <v>0.5</v>
      </c>
      <c r="Z7657">
        <v>0.08</v>
      </c>
      <c r="AA7657">
        <v>20</v>
      </c>
      <c r="AB7657">
        <v>0.17</v>
      </c>
      <c r="AC7657">
        <v>155</v>
      </c>
      <c r="AD7657">
        <v>0.5</v>
      </c>
      <c r="AE7657">
        <v>0.02</v>
      </c>
      <c r="AF7657">
        <v>2</v>
      </c>
      <c r="AG7657">
        <v>690</v>
      </c>
      <c r="AH7657">
        <v>4</v>
      </c>
      <c r="AI7657">
        <v>1</v>
      </c>
      <c r="AJ7657">
        <v>2</v>
      </c>
      <c r="AK7657">
        <v>27</v>
      </c>
      <c r="AL7657">
        <v>0.08</v>
      </c>
      <c r="AM7657">
        <v>5</v>
      </c>
      <c r="AN7657">
        <v>5</v>
      </c>
      <c r="AO7657">
        <v>19</v>
      </c>
      <c r="AP7657">
        <v>5</v>
      </c>
      <c r="AQ7657">
        <v>14</v>
      </c>
    </row>
    <row r="7658" spans="1:43" hidden="1" x14ac:dyDescent="0.25">
      <c r="A7658" t="s">
        <v>27593</v>
      </c>
      <c r="B7658" t="s">
        <v>27594</v>
      </c>
      <c r="C7658" s="1" t="str">
        <f t="shared" si="534"/>
        <v>21:0134</v>
      </c>
      <c r="D7658" s="1" t="str">
        <f t="shared" si="535"/>
        <v>21:0078</v>
      </c>
      <c r="E7658" t="s">
        <v>27595</v>
      </c>
      <c r="F7658" t="s">
        <v>27596</v>
      </c>
      <c r="H7658">
        <v>54.581506699999998</v>
      </c>
      <c r="I7658">
        <v>-60.0710628</v>
      </c>
      <c r="J7658" s="1" t="str">
        <f t="shared" si="532"/>
        <v>Till</v>
      </c>
      <c r="K7658" s="1" t="str">
        <f t="shared" si="533"/>
        <v>&lt;63 micron</v>
      </c>
      <c r="L7658">
        <v>0.1</v>
      </c>
      <c r="M7658">
        <v>1.34</v>
      </c>
      <c r="N7658">
        <v>1</v>
      </c>
      <c r="O7658">
        <v>60</v>
      </c>
      <c r="P7658">
        <v>0.25</v>
      </c>
      <c r="Q7658">
        <v>1</v>
      </c>
      <c r="R7658">
        <v>0.52</v>
      </c>
      <c r="S7658">
        <v>0.25</v>
      </c>
      <c r="T7658">
        <v>6</v>
      </c>
      <c r="U7658">
        <v>16</v>
      </c>
      <c r="V7658">
        <v>8</v>
      </c>
      <c r="W7658">
        <v>1.9</v>
      </c>
      <c r="X7658">
        <v>5</v>
      </c>
      <c r="Y7658">
        <v>1</v>
      </c>
      <c r="Z7658">
        <v>0.2</v>
      </c>
      <c r="AA7658">
        <v>20</v>
      </c>
      <c r="AB7658">
        <v>0.37</v>
      </c>
      <c r="AC7658">
        <v>250</v>
      </c>
      <c r="AD7658">
        <v>0.5</v>
      </c>
      <c r="AE7658">
        <v>0.02</v>
      </c>
      <c r="AF7658">
        <v>4</v>
      </c>
      <c r="AG7658">
        <v>1030</v>
      </c>
      <c r="AH7658">
        <v>6</v>
      </c>
      <c r="AI7658">
        <v>1</v>
      </c>
      <c r="AJ7658">
        <v>2</v>
      </c>
      <c r="AK7658">
        <v>32</v>
      </c>
      <c r="AL7658">
        <v>0.1</v>
      </c>
      <c r="AM7658">
        <v>5</v>
      </c>
      <c r="AN7658">
        <v>5</v>
      </c>
      <c r="AO7658">
        <v>32</v>
      </c>
      <c r="AP7658">
        <v>5</v>
      </c>
      <c r="AQ7658">
        <v>24</v>
      </c>
    </row>
    <row r="7659" spans="1:43" hidden="1" x14ac:dyDescent="0.25">
      <c r="A7659" t="s">
        <v>27597</v>
      </c>
      <c r="B7659" t="s">
        <v>27598</v>
      </c>
      <c r="C7659" s="1" t="str">
        <f t="shared" si="534"/>
        <v>21:0134</v>
      </c>
      <c r="D7659" s="1" t="str">
        <f t="shared" si="535"/>
        <v>21:0078</v>
      </c>
      <c r="E7659" t="s">
        <v>27599</v>
      </c>
      <c r="F7659" t="s">
        <v>27600</v>
      </c>
      <c r="H7659">
        <v>54.579433000000002</v>
      </c>
      <c r="I7659">
        <v>-59.8785618</v>
      </c>
      <c r="J7659" s="1" t="str">
        <f t="shared" si="532"/>
        <v>Till</v>
      </c>
      <c r="K7659" s="1" t="str">
        <f t="shared" si="533"/>
        <v>&lt;63 micron</v>
      </c>
      <c r="L7659">
        <v>0.1</v>
      </c>
      <c r="M7659">
        <v>1.1599999999999999</v>
      </c>
      <c r="N7659">
        <v>2</v>
      </c>
      <c r="O7659">
        <v>90</v>
      </c>
      <c r="P7659">
        <v>0.25</v>
      </c>
      <c r="Q7659">
        <v>1</v>
      </c>
      <c r="R7659">
        <v>0.81</v>
      </c>
      <c r="S7659">
        <v>0.25</v>
      </c>
      <c r="T7659">
        <v>6</v>
      </c>
      <c r="U7659">
        <v>16</v>
      </c>
      <c r="V7659">
        <v>8</v>
      </c>
      <c r="W7659">
        <v>2.63</v>
      </c>
      <c r="X7659">
        <v>5</v>
      </c>
      <c r="Y7659">
        <v>0.5</v>
      </c>
      <c r="Z7659">
        <v>0.25</v>
      </c>
      <c r="AA7659">
        <v>40</v>
      </c>
      <c r="AB7659">
        <v>0.47</v>
      </c>
      <c r="AC7659">
        <v>300</v>
      </c>
      <c r="AD7659">
        <v>0.5</v>
      </c>
      <c r="AE7659">
        <v>0.03</v>
      </c>
      <c r="AF7659">
        <v>5</v>
      </c>
      <c r="AG7659">
        <v>970</v>
      </c>
      <c r="AH7659">
        <v>10</v>
      </c>
      <c r="AI7659">
        <v>1</v>
      </c>
      <c r="AJ7659">
        <v>3</v>
      </c>
      <c r="AK7659">
        <v>39</v>
      </c>
      <c r="AL7659">
        <v>0.13</v>
      </c>
      <c r="AM7659">
        <v>5</v>
      </c>
      <c r="AN7659">
        <v>5</v>
      </c>
      <c r="AO7659">
        <v>42</v>
      </c>
      <c r="AP7659">
        <v>5</v>
      </c>
      <c r="AQ7659">
        <v>42</v>
      </c>
    </row>
    <row r="7660" spans="1:43" hidden="1" x14ac:dyDescent="0.25">
      <c r="A7660" t="s">
        <v>27601</v>
      </c>
      <c r="B7660" t="s">
        <v>27602</v>
      </c>
      <c r="C7660" s="1" t="str">
        <f t="shared" si="534"/>
        <v>21:0134</v>
      </c>
      <c r="D7660" s="1" t="str">
        <f t="shared" si="535"/>
        <v>21:0078</v>
      </c>
      <c r="E7660" t="s">
        <v>27603</v>
      </c>
      <c r="F7660" t="s">
        <v>27604</v>
      </c>
      <c r="H7660">
        <v>54.569103400000003</v>
      </c>
      <c r="I7660">
        <v>-60.019728399999998</v>
      </c>
      <c r="J7660" s="1" t="str">
        <f t="shared" si="532"/>
        <v>Till</v>
      </c>
      <c r="K7660" s="1" t="str">
        <f t="shared" si="533"/>
        <v>&lt;63 micron</v>
      </c>
      <c r="L7660">
        <v>0.1</v>
      </c>
      <c r="M7660">
        <v>1.56</v>
      </c>
      <c r="N7660">
        <v>1</v>
      </c>
      <c r="O7660">
        <v>60</v>
      </c>
      <c r="P7660">
        <v>0.25</v>
      </c>
      <c r="Q7660">
        <v>1</v>
      </c>
      <c r="R7660">
        <v>0.52</v>
      </c>
      <c r="S7660">
        <v>0.25</v>
      </c>
      <c r="T7660">
        <v>5</v>
      </c>
      <c r="U7660">
        <v>21</v>
      </c>
      <c r="V7660">
        <v>7</v>
      </c>
      <c r="W7660">
        <v>2.13</v>
      </c>
      <c r="X7660">
        <v>5</v>
      </c>
      <c r="Y7660">
        <v>0.5</v>
      </c>
      <c r="Z7660">
        <v>0.15</v>
      </c>
      <c r="AA7660">
        <v>20</v>
      </c>
      <c r="AB7660">
        <v>0.44</v>
      </c>
      <c r="AC7660">
        <v>210</v>
      </c>
      <c r="AD7660">
        <v>0.5</v>
      </c>
      <c r="AE7660">
        <v>0.01</v>
      </c>
      <c r="AF7660">
        <v>8</v>
      </c>
      <c r="AG7660">
        <v>990</v>
      </c>
      <c r="AH7660">
        <v>6</v>
      </c>
      <c r="AI7660">
        <v>1</v>
      </c>
      <c r="AJ7660">
        <v>2</v>
      </c>
      <c r="AK7660">
        <v>32</v>
      </c>
      <c r="AL7660">
        <v>0.13</v>
      </c>
      <c r="AM7660">
        <v>5</v>
      </c>
      <c r="AN7660">
        <v>5</v>
      </c>
      <c r="AO7660">
        <v>33</v>
      </c>
      <c r="AP7660">
        <v>5</v>
      </c>
      <c r="AQ7660">
        <v>28</v>
      </c>
    </row>
    <row r="7661" spans="1:43" hidden="1" x14ac:dyDescent="0.25">
      <c r="A7661" t="s">
        <v>27605</v>
      </c>
      <c r="B7661" t="s">
        <v>27606</v>
      </c>
      <c r="C7661" s="1" t="str">
        <f t="shared" si="534"/>
        <v>21:0134</v>
      </c>
      <c r="D7661" s="1" t="str">
        <f t="shared" si="535"/>
        <v>21:0078</v>
      </c>
      <c r="E7661" t="s">
        <v>27607</v>
      </c>
      <c r="F7661" t="s">
        <v>27608</v>
      </c>
      <c r="H7661">
        <v>54.561169</v>
      </c>
      <c r="I7661">
        <v>-60.137885699999998</v>
      </c>
      <c r="J7661" s="1" t="str">
        <f t="shared" si="532"/>
        <v>Till</v>
      </c>
      <c r="K7661" s="1" t="str">
        <f t="shared" si="533"/>
        <v>&lt;63 micron</v>
      </c>
      <c r="L7661">
        <v>0.1</v>
      </c>
      <c r="M7661">
        <v>1.34</v>
      </c>
      <c r="N7661">
        <v>2</v>
      </c>
      <c r="O7661">
        <v>90</v>
      </c>
      <c r="P7661">
        <v>0.25</v>
      </c>
      <c r="Q7661">
        <v>1</v>
      </c>
      <c r="R7661">
        <v>0.5</v>
      </c>
      <c r="S7661">
        <v>0.25</v>
      </c>
      <c r="T7661">
        <v>8</v>
      </c>
      <c r="U7661">
        <v>20</v>
      </c>
      <c r="V7661">
        <v>14</v>
      </c>
      <c r="W7661">
        <v>2.04</v>
      </c>
      <c r="X7661">
        <v>5</v>
      </c>
      <c r="Y7661">
        <v>0.5</v>
      </c>
      <c r="Z7661">
        <v>0.25</v>
      </c>
      <c r="AA7661">
        <v>20</v>
      </c>
      <c r="AB7661">
        <v>0.49</v>
      </c>
      <c r="AC7661">
        <v>290</v>
      </c>
      <c r="AD7661">
        <v>0.5</v>
      </c>
      <c r="AE7661">
        <v>0.02</v>
      </c>
      <c r="AF7661">
        <v>9</v>
      </c>
      <c r="AG7661">
        <v>820</v>
      </c>
      <c r="AH7661">
        <v>6</v>
      </c>
      <c r="AI7661">
        <v>1</v>
      </c>
      <c r="AJ7661">
        <v>2</v>
      </c>
      <c r="AK7661">
        <v>39</v>
      </c>
      <c r="AL7661">
        <v>0.13</v>
      </c>
      <c r="AM7661">
        <v>5</v>
      </c>
      <c r="AN7661">
        <v>5</v>
      </c>
      <c r="AO7661">
        <v>35</v>
      </c>
      <c r="AP7661">
        <v>5</v>
      </c>
      <c r="AQ7661">
        <v>32</v>
      </c>
    </row>
    <row r="7662" spans="1:43" hidden="1" x14ac:dyDescent="0.25">
      <c r="A7662" t="s">
        <v>27609</v>
      </c>
      <c r="B7662" t="s">
        <v>27610</v>
      </c>
      <c r="C7662" s="1" t="str">
        <f t="shared" si="534"/>
        <v>21:0134</v>
      </c>
      <c r="D7662" s="1" t="str">
        <f t="shared" si="535"/>
        <v>21:0078</v>
      </c>
      <c r="E7662" t="s">
        <v>27611</v>
      </c>
      <c r="F7662" t="s">
        <v>27612</v>
      </c>
      <c r="H7662">
        <v>54.496487000000002</v>
      </c>
      <c r="I7662">
        <v>-60.140093999999998</v>
      </c>
      <c r="J7662" s="1" t="str">
        <f t="shared" si="532"/>
        <v>Till</v>
      </c>
      <c r="K7662" s="1" t="str">
        <f t="shared" si="533"/>
        <v>&lt;63 micron</v>
      </c>
      <c r="L7662">
        <v>0.1</v>
      </c>
      <c r="M7662">
        <v>1.71</v>
      </c>
      <c r="N7662">
        <v>1</v>
      </c>
      <c r="O7662">
        <v>60</v>
      </c>
      <c r="P7662">
        <v>0.25</v>
      </c>
      <c r="Q7662">
        <v>1</v>
      </c>
      <c r="R7662">
        <v>0.62</v>
      </c>
      <c r="S7662">
        <v>0.25</v>
      </c>
      <c r="T7662">
        <v>7</v>
      </c>
      <c r="U7662">
        <v>21</v>
      </c>
      <c r="V7662">
        <v>12</v>
      </c>
      <c r="W7662">
        <v>2.33</v>
      </c>
      <c r="X7662">
        <v>5</v>
      </c>
      <c r="Y7662">
        <v>1</v>
      </c>
      <c r="Z7662">
        <v>0.17</v>
      </c>
      <c r="AA7662">
        <v>20</v>
      </c>
      <c r="AB7662">
        <v>0.52</v>
      </c>
      <c r="AC7662">
        <v>245</v>
      </c>
      <c r="AD7662">
        <v>0.5</v>
      </c>
      <c r="AE7662">
        <v>0.01</v>
      </c>
      <c r="AF7662">
        <v>9</v>
      </c>
      <c r="AG7662">
        <v>980</v>
      </c>
      <c r="AH7662">
        <v>8</v>
      </c>
      <c r="AI7662">
        <v>1</v>
      </c>
      <c r="AJ7662">
        <v>3</v>
      </c>
      <c r="AK7662">
        <v>46</v>
      </c>
      <c r="AL7662">
        <v>0.17</v>
      </c>
      <c r="AM7662">
        <v>5</v>
      </c>
      <c r="AN7662">
        <v>5</v>
      </c>
      <c r="AO7662">
        <v>41</v>
      </c>
      <c r="AP7662">
        <v>5</v>
      </c>
      <c r="AQ7662">
        <v>30</v>
      </c>
    </row>
    <row r="7663" spans="1:43" hidden="1" x14ac:dyDescent="0.25">
      <c r="A7663" t="s">
        <v>27613</v>
      </c>
      <c r="B7663" t="s">
        <v>27614</v>
      </c>
      <c r="C7663" s="1" t="str">
        <f t="shared" si="534"/>
        <v>21:0134</v>
      </c>
      <c r="D7663" s="1" t="str">
        <f t="shared" si="535"/>
        <v>21:0078</v>
      </c>
      <c r="E7663" t="s">
        <v>27615</v>
      </c>
      <c r="F7663" t="s">
        <v>27616</v>
      </c>
      <c r="H7663">
        <v>54.816671900000003</v>
      </c>
      <c r="I7663">
        <v>-59.735841800000003</v>
      </c>
      <c r="J7663" s="1" t="str">
        <f t="shared" si="532"/>
        <v>Till</v>
      </c>
      <c r="K7663" s="1" t="str">
        <f t="shared" si="533"/>
        <v>&lt;63 micron</v>
      </c>
      <c r="L7663">
        <v>0.1</v>
      </c>
      <c r="M7663">
        <v>0.9</v>
      </c>
      <c r="N7663">
        <v>1</v>
      </c>
      <c r="O7663">
        <v>30</v>
      </c>
      <c r="P7663">
        <v>0.25</v>
      </c>
      <c r="Q7663">
        <v>1</v>
      </c>
      <c r="R7663">
        <v>0.66</v>
      </c>
      <c r="S7663">
        <v>0.25</v>
      </c>
      <c r="T7663">
        <v>3</v>
      </c>
      <c r="U7663">
        <v>19</v>
      </c>
      <c r="V7663">
        <v>6</v>
      </c>
      <c r="W7663">
        <v>1.7</v>
      </c>
      <c r="X7663">
        <v>5</v>
      </c>
      <c r="Y7663">
        <v>0.5</v>
      </c>
      <c r="Z7663">
        <v>0.09</v>
      </c>
      <c r="AA7663">
        <v>30</v>
      </c>
      <c r="AB7663">
        <v>0.24</v>
      </c>
      <c r="AC7663">
        <v>175</v>
      </c>
      <c r="AD7663">
        <v>0.5</v>
      </c>
      <c r="AE7663">
        <v>0.03</v>
      </c>
      <c r="AF7663">
        <v>6</v>
      </c>
      <c r="AG7663">
        <v>720</v>
      </c>
      <c r="AH7663">
        <v>14</v>
      </c>
      <c r="AI7663">
        <v>1</v>
      </c>
      <c r="AJ7663">
        <v>2</v>
      </c>
      <c r="AK7663">
        <v>45</v>
      </c>
      <c r="AL7663">
        <v>0.12</v>
      </c>
      <c r="AM7663">
        <v>5</v>
      </c>
      <c r="AN7663">
        <v>5</v>
      </c>
      <c r="AO7663">
        <v>27</v>
      </c>
      <c r="AP7663">
        <v>5</v>
      </c>
      <c r="AQ7663">
        <v>22</v>
      </c>
    </row>
    <row r="7664" spans="1:43" hidden="1" x14ac:dyDescent="0.25">
      <c r="A7664" t="s">
        <v>27617</v>
      </c>
      <c r="B7664" t="s">
        <v>27618</v>
      </c>
      <c r="C7664" s="1" t="str">
        <f t="shared" si="534"/>
        <v>21:0134</v>
      </c>
      <c r="D7664" s="1" t="str">
        <f t="shared" si="535"/>
        <v>21:0078</v>
      </c>
      <c r="E7664" t="s">
        <v>27619</v>
      </c>
      <c r="F7664" t="s">
        <v>27620</v>
      </c>
      <c r="H7664">
        <v>54.840482999999999</v>
      </c>
      <c r="I7664">
        <v>-59.675925399999997</v>
      </c>
      <c r="J7664" s="1" t="str">
        <f t="shared" si="532"/>
        <v>Till</v>
      </c>
      <c r="K7664" s="1" t="str">
        <f t="shared" si="533"/>
        <v>&lt;63 micron</v>
      </c>
      <c r="L7664">
        <v>0.1</v>
      </c>
      <c r="M7664">
        <v>0.66</v>
      </c>
      <c r="N7664">
        <v>1</v>
      </c>
      <c r="O7664">
        <v>10</v>
      </c>
      <c r="P7664">
        <v>0.25</v>
      </c>
      <c r="Q7664">
        <v>1</v>
      </c>
      <c r="R7664">
        <v>0.64</v>
      </c>
      <c r="S7664">
        <v>0.25</v>
      </c>
      <c r="T7664">
        <v>2</v>
      </c>
      <c r="U7664">
        <v>11</v>
      </c>
      <c r="V7664">
        <v>2</v>
      </c>
      <c r="W7664">
        <v>2.19</v>
      </c>
      <c r="X7664">
        <v>5</v>
      </c>
      <c r="Y7664">
        <v>0.5</v>
      </c>
      <c r="Z7664">
        <v>0.05</v>
      </c>
      <c r="AA7664">
        <v>30</v>
      </c>
      <c r="AB7664">
        <v>0.19</v>
      </c>
      <c r="AC7664">
        <v>155</v>
      </c>
      <c r="AD7664">
        <v>0.5</v>
      </c>
      <c r="AE7664">
        <v>0.02</v>
      </c>
      <c r="AF7664">
        <v>2</v>
      </c>
      <c r="AG7664">
        <v>650</v>
      </c>
      <c r="AH7664">
        <v>10</v>
      </c>
      <c r="AI7664">
        <v>1</v>
      </c>
      <c r="AJ7664">
        <v>2</v>
      </c>
      <c r="AK7664">
        <v>28</v>
      </c>
      <c r="AL7664">
        <v>0.14000000000000001</v>
      </c>
      <c r="AM7664">
        <v>5</v>
      </c>
      <c r="AN7664">
        <v>5</v>
      </c>
      <c r="AO7664">
        <v>37</v>
      </c>
      <c r="AP7664">
        <v>5</v>
      </c>
      <c r="AQ7664">
        <v>20</v>
      </c>
    </row>
    <row r="7665" spans="1:43" hidden="1" x14ac:dyDescent="0.25">
      <c r="A7665" t="s">
        <v>27621</v>
      </c>
      <c r="B7665" t="s">
        <v>27622</v>
      </c>
      <c r="C7665" s="1" t="str">
        <f t="shared" si="534"/>
        <v>21:0134</v>
      </c>
      <c r="D7665" s="1" t="str">
        <f t="shared" si="535"/>
        <v>21:0078</v>
      </c>
      <c r="E7665" t="s">
        <v>27623</v>
      </c>
      <c r="F7665" t="s">
        <v>27624</v>
      </c>
      <c r="H7665">
        <v>54.8909831</v>
      </c>
      <c r="I7665">
        <v>-59.585698200000003</v>
      </c>
      <c r="J7665" s="1" t="str">
        <f t="shared" si="532"/>
        <v>Till</v>
      </c>
      <c r="K7665" s="1" t="str">
        <f t="shared" si="533"/>
        <v>&lt;63 micron</v>
      </c>
      <c r="L7665">
        <v>0.1</v>
      </c>
      <c r="M7665">
        <v>0.56000000000000005</v>
      </c>
      <c r="N7665">
        <v>1</v>
      </c>
      <c r="O7665">
        <v>10</v>
      </c>
      <c r="P7665">
        <v>0.25</v>
      </c>
      <c r="Q7665">
        <v>1</v>
      </c>
      <c r="R7665">
        <v>0.7</v>
      </c>
      <c r="S7665">
        <v>0.25</v>
      </c>
      <c r="T7665">
        <v>2</v>
      </c>
      <c r="U7665">
        <v>13</v>
      </c>
      <c r="V7665">
        <v>3</v>
      </c>
      <c r="W7665">
        <v>2.2000000000000002</v>
      </c>
      <c r="X7665">
        <v>5</v>
      </c>
      <c r="Y7665">
        <v>0.5</v>
      </c>
      <c r="Z7665">
        <v>0.06</v>
      </c>
      <c r="AA7665">
        <v>60</v>
      </c>
      <c r="AB7665">
        <v>0.2</v>
      </c>
      <c r="AC7665">
        <v>185</v>
      </c>
      <c r="AD7665">
        <v>0.5</v>
      </c>
      <c r="AE7665">
        <v>0.03</v>
      </c>
      <c r="AF7665">
        <v>3</v>
      </c>
      <c r="AG7665">
        <v>880</v>
      </c>
      <c r="AH7665">
        <v>8</v>
      </c>
      <c r="AI7665">
        <v>1</v>
      </c>
      <c r="AJ7665">
        <v>2</v>
      </c>
      <c r="AK7665">
        <v>30</v>
      </c>
      <c r="AL7665">
        <v>0.11</v>
      </c>
      <c r="AM7665">
        <v>5</v>
      </c>
      <c r="AN7665">
        <v>5</v>
      </c>
      <c r="AO7665">
        <v>32</v>
      </c>
      <c r="AP7665">
        <v>5</v>
      </c>
      <c r="AQ7665">
        <v>22</v>
      </c>
    </row>
    <row r="7666" spans="1:43" hidden="1" x14ac:dyDescent="0.25">
      <c r="A7666" t="s">
        <v>27625</v>
      </c>
      <c r="B7666" t="s">
        <v>27626</v>
      </c>
      <c r="C7666" s="1" t="str">
        <f t="shared" si="534"/>
        <v>21:0134</v>
      </c>
      <c r="D7666" s="1" t="str">
        <f t="shared" si="535"/>
        <v>21:0078</v>
      </c>
      <c r="E7666" t="s">
        <v>27627</v>
      </c>
      <c r="F7666" t="s">
        <v>27628</v>
      </c>
      <c r="H7666">
        <v>55.479773899999998</v>
      </c>
      <c r="I7666">
        <v>-61.097620999999997</v>
      </c>
      <c r="J7666" s="1" t="str">
        <f t="shared" si="532"/>
        <v>Till</v>
      </c>
      <c r="K7666" s="1" t="str">
        <f t="shared" si="533"/>
        <v>&lt;63 micron</v>
      </c>
      <c r="L7666">
        <v>0.1</v>
      </c>
      <c r="M7666">
        <v>2.06</v>
      </c>
      <c r="N7666">
        <v>1</v>
      </c>
      <c r="O7666">
        <v>90</v>
      </c>
      <c r="P7666">
        <v>1</v>
      </c>
      <c r="Q7666">
        <v>1</v>
      </c>
      <c r="R7666">
        <v>0.85</v>
      </c>
      <c r="S7666">
        <v>0.25</v>
      </c>
      <c r="T7666">
        <v>10</v>
      </c>
      <c r="U7666">
        <v>38</v>
      </c>
      <c r="V7666">
        <v>23</v>
      </c>
      <c r="W7666">
        <v>3.04</v>
      </c>
      <c r="X7666">
        <v>10</v>
      </c>
      <c r="Y7666">
        <v>0.5</v>
      </c>
      <c r="Z7666">
        <v>0.3</v>
      </c>
      <c r="AA7666">
        <v>60</v>
      </c>
      <c r="AB7666">
        <v>0.75</v>
      </c>
      <c r="AC7666">
        <v>280</v>
      </c>
      <c r="AD7666">
        <v>0.5</v>
      </c>
      <c r="AE7666">
        <v>0.13</v>
      </c>
      <c r="AF7666">
        <v>19</v>
      </c>
      <c r="AG7666">
        <v>1200</v>
      </c>
      <c r="AH7666">
        <v>8</v>
      </c>
      <c r="AI7666">
        <v>4</v>
      </c>
      <c r="AJ7666">
        <v>7</v>
      </c>
      <c r="AK7666">
        <v>47</v>
      </c>
      <c r="AL7666">
        <v>0.13</v>
      </c>
      <c r="AM7666">
        <v>5</v>
      </c>
      <c r="AN7666">
        <v>5</v>
      </c>
      <c r="AO7666">
        <v>52</v>
      </c>
      <c r="AP7666">
        <v>5</v>
      </c>
      <c r="AQ7666">
        <v>72</v>
      </c>
    </row>
    <row r="7667" spans="1:43" hidden="1" x14ac:dyDescent="0.25">
      <c r="A7667" t="s">
        <v>27629</v>
      </c>
      <c r="B7667" t="s">
        <v>27630</v>
      </c>
      <c r="C7667" s="1" t="str">
        <f t="shared" si="534"/>
        <v>21:0134</v>
      </c>
      <c r="D7667" s="1" t="str">
        <f t="shared" si="535"/>
        <v>21:0078</v>
      </c>
      <c r="E7667" t="s">
        <v>27631</v>
      </c>
      <c r="F7667" t="s">
        <v>27632</v>
      </c>
      <c r="H7667">
        <v>55.4840296</v>
      </c>
      <c r="I7667">
        <v>-61.111264499999997</v>
      </c>
      <c r="J7667" s="1" t="str">
        <f t="shared" si="532"/>
        <v>Till</v>
      </c>
      <c r="K7667" s="1" t="str">
        <f t="shared" si="533"/>
        <v>&lt;63 micron</v>
      </c>
      <c r="L7667">
        <v>0.1</v>
      </c>
      <c r="M7667">
        <v>1.84</v>
      </c>
      <c r="N7667">
        <v>1</v>
      </c>
      <c r="O7667">
        <v>70</v>
      </c>
      <c r="P7667">
        <v>1</v>
      </c>
      <c r="Q7667">
        <v>1</v>
      </c>
      <c r="R7667">
        <v>0.71</v>
      </c>
      <c r="S7667">
        <v>0.25</v>
      </c>
      <c r="T7667">
        <v>8</v>
      </c>
      <c r="U7667">
        <v>30</v>
      </c>
      <c r="V7667">
        <v>19</v>
      </c>
      <c r="W7667">
        <v>2.66</v>
      </c>
      <c r="X7667">
        <v>10</v>
      </c>
      <c r="Y7667">
        <v>0.5</v>
      </c>
      <c r="Z7667">
        <v>0.21</v>
      </c>
      <c r="AA7667">
        <v>70</v>
      </c>
      <c r="AB7667">
        <v>0.56000000000000005</v>
      </c>
      <c r="AC7667">
        <v>205</v>
      </c>
      <c r="AD7667">
        <v>0.5</v>
      </c>
      <c r="AE7667">
        <v>0.08</v>
      </c>
      <c r="AF7667">
        <v>17</v>
      </c>
      <c r="AG7667">
        <v>1490</v>
      </c>
      <c r="AH7667">
        <v>8</v>
      </c>
      <c r="AI7667">
        <v>4</v>
      </c>
      <c r="AJ7667">
        <v>5</v>
      </c>
      <c r="AK7667">
        <v>36</v>
      </c>
      <c r="AL7667">
        <v>0.1</v>
      </c>
      <c r="AM7667">
        <v>5</v>
      </c>
      <c r="AN7667">
        <v>5</v>
      </c>
      <c r="AO7667">
        <v>45</v>
      </c>
      <c r="AP7667">
        <v>5</v>
      </c>
      <c r="AQ7667">
        <v>60</v>
      </c>
    </row>
    <row r="7668" spans="1:43" hidden="1" x14ac:dyDescent="0.25">
      <c r="A7668" t="s">
        <v>27633</v>
      </c>
      <c r="B7668" t="s">
        <v>27634</v>
      </c>
      <c r="C7668" s="1" t="str">
        <f t="shared" si="534"/>
        <v>21:0134</v>
      </c>
      <c r="D7668" s="1" t="str">
        <f t="shared" si="535"/>
        <v>21:0078</v>
      </c>
      <c r="E7668" t="s">
        <v>27635</v>
      </c>
      <c r="F7668" t="s">
        <v>27636</v>
      </c>
      <c r="H7668">
        <v>55.5565985</v>
      </c>
      <c r="I7668">
        <v>-61.110957200000001</v>
      </c>
      <c r="J7668" s="1" t="str">
        <f t="shared" si="532"/>
        <v>Till</v>
      </c>
      <c r="K7668" s="1" t="str">
        <f t="shared" si="533"/>
        <v>&lt;63 micron</v>
      </c>
      <c r="L7668">
        <v>0.1</v>
      </c>
      <c r="M7668">
        <v>0.79</v>
      </c>
      <c r="N7668">
        <v>1</v>
      </c>
      <c r="O7668">
        <v>30</v>
      </c>
      <c r="P7668">
        <v>0.5</v>
      </c>
      <c r="Q7668">
        <v>1</v>
      </c>
      <c r="R7668">
        <v>0.6</v>
      </c>
      <c r="S7668">
        <v>0.25</v>
      </c>
      <c r="T7668">
        <v>6</v>
      </c>
      <c r="U7668">
        <v>16</v>
      </c>
      <c r="V7668">
        <v>12</v>
      </c>
      <c r="W7668">
        <v>2.02</v>
      </c>
      <c r="X7668">
        <v>10</v>
      </c>
      <c r="Y7668">
        <v>0.5</v>
      </c>
      <c r="Z7668">
        <v>0.04</v>
      </c>
      <c r="AA7668">
        <v>60</v>
      </c>
      <c r="AB7668">
        <v>0.33</v>
      </c>
      <c r="AC7668">
        <v>185</v>
      </c>
      <c r="AD7668">
        <v>0.5</v>
      </c>
      <c r="AE7668">
        <v>0.04</v>
      </c>
      <c r="AF7668">
        <v>12</v>
      </c>
      <c r="AG7668">
        <v>1630</v>
      </c>
      <c r="AH7668">
        <v>6</v>
      </c>
      <c r="AI7668">
        <v>2</v>
      </c>
      <c r="AJ7668">
        <v>2</v>
      </c>
      <c r="AK7668">
        <v>12</v>
      </c>
      <c r="AL7668">
        <v>0.05</v>
      </c>
      <c r="AM7668">
        <v>5</v>
      </c>
      <c r="AN7668">
        <v>5</v>
      </c>
      <c r="AO7668">
        <v>36</v>
      </c>
      <c r="AP7668">
        <v>5</v>
      </c>
      <c r="AQ7668">
        <v>32</v>
      </c>
    </row>
    <row r="7669" spans="1:43" hidden="1" x14ac:dyDescent="0.25">
      <c r="A7669" t="s">
        <v>27637</v>
      </c>
      <c r="B7669" t="s">
        <v>27638</v>
      </c>
      <c r="C7669" s="1" t="str">
        <f t="shared" si="534"/>
        <v>21:0134</v>
      </c>
      <c r="D7669" s="1" t="str">
        <f t="shared" si="535"/>
        <v>21:0078</v>
      </c>
      <c r="E7669" t="s">
        <v>27639</v>
      </c>
      <c r="F7669" t="s">
        <v>27640</v>
      </c>
      <c r="H7669">
        <v>55.583199299999997</v>
      </c>
      <c r="I7669">
        <v>-61.285004700000002</v>
      </c>
      <c r="J7669" s="1" t="str">
        <f t="shared" si="532"/>
        <v>Till</v>
      </c>
      <c r="K7669" s="1" t="str">
        <f t="shared" si="533"/>
        <v>&lt;63 micron</v>
      </c>
      <c r="L7669">
        <v>0.1</v>
      </c>
      <c r="M7669">
        <v>0.94</v>
      </c>
      <c r="N7669">
        <v>1</v>
      </c>
      <c r="O7669">
        <v>20</v>
      </c>
      <c r="P7669">
        <v>0.5</v>
      </c>
      <c r="Q7669">
        <v>1</v>
      </c>
      <c r="R7669">
        <v>0.55000000000000004</v>
      </c>
      <c r="S7669">
        <v>0.25</v>
      </c>
      <c r="T7669">
        <v>6</v>
      </c>
      <c r="U7669">
        <v>14</v>
      </c>
      <c r="V7669">
        <v>8</v>
      </c>
      <c r="W7669">
        <v>1.79</v>
      </c>
      <c r="X7669">
        <v>10</v>
      </c>
      <c r="Y7669">
        <v>0.5</v>
      </c>
      <c r="Z7669">
        <v>0.04</v>
      </c>
      <c r="AA7669">
        <v>50</v>
      </c>
      <c r="AB7669">
        <v>0.33</v>
      </c>
      <c r="AC7669">
        <v>160</v>
      </c>
      <c r="AD7669">
        <v>0.5</v>
      </c>
      <c r="AE7669">
        <v>0.03</v>
      </c>
      <c r="AF7669">
        <v>10</v>
      </c>
      <c r="AG7669">
        <v>1620</v>
      </c>
      <c r="AH7669">
        <v>4</v>
      </c>
      <c r="AI7669">
        <v>2</v>
      </c>
      <c r="AJ7669">
        <v>2</v>
      </c>
      <c r="AK7669">
        <v>11</v>
      </c>
      <c r="AL7669">
        <v>0.06</v>
      </c>
      <c r="AM7669">
        <v>5</v>
      </c>
      <c r="AN7669">
        <v>5</v>
      </c>
      <c r="AO7669">
        <v>29</v>
      </c>
      <c r="AP7669">
        <v>5</v>
      </c>
      <c r="AQ7669">
        <v>28</v>
      </c>
    </row>
    <row r="7670" spans="1:43" hidden="1" x14ac:dyDescent="0.25">
      <c r="A7670" t="s">
        <v>27641</v>
      </c>
      <c r="B7670" t="s">
        <v>27642</v>
      </c>
      <c r="C7670" s="1" t="str">
        <f t="shared" si="534"/>
        <v>21:0134</v>
      </c>
      <c r="D7670" s="1" t="str">
        <f t="shared" si="535"/>
        <v>21:0078</v>
      </c>
      <c r="E7670" t="s">
        <v>27643</v>
      </c>
      <c r="F7670" t="s">
        <v>27644</v>
      </c>
      <c r="H7670">
        <v>54.490053199999998</v>
      </c>
      <c r="I7670">
        <v>-60.0965287</v>
      </c>
      <c r="J7670" s="1" t="str">
        <f t="shared" si="532"/>
        <v>Till</v>
      </c>
      <c r="K7670" s="1" t="str">
        <f t="shared" si="533"/>
        <v>&lt;63 micron</v>
      </c>
      <c r="L7670">
        <v>0.1</v>
      </c>
      <c r="M7670">
        <v>2.13</v>
      </c>
      <c r="N7670">
        <v>1</v>
      </c>
      <c r="O7670">
        <v>40</v>
      </c>
      <c r="P7670">
        <v>0.25</v>
      </c>
      <c r="Q7670">
        <v>1</v>
      </c>
      <c r="R7670">
        <v>0.42</v>
      </c>
      <c r="S7670">
        <v>0.25</v>
      </c>
      <c r="T7670">
        <v>5</v>
      </c>
      <c r="U7670">
        <v>15</v>
      </c>
      <c r="V7670">
        <v>8</v>
      </c>
      <c r="W7670">
        <v>2.2200000000000002</v>
      </c>
      <c r="X7670">
        <v>5</v>
      </c>
      <c r="Y7670">
        <v>1</v>
      </c>
      <c r="Z7670">
        <v>0.19</v>
      </c>
      <c r="AA7670">
        <v>20</v>
      </c>
      <c r="AB7670">
        <v>0.39</v>
      </c>
      <c r="AC7670">
        <v>235</v>
      </c>
      <c r="AD7670">
        <v>0.5</v>
      </c>
      <c r="AE7670">
        <v>5.0000000000000001E-3</v>
      </c>
      <c r="AF7670">
        <v>5</v>
      </c>
      <c r="AG7670">
        <v>1270</v>
      </c>
      <c r="AH7670">
        <v>12</v>
      </c>
      <c r="AI7670">
        <v>1</v>
      </c>
      <c r="AJ7670">
        <v>3</v>
      </c>
      <c r="AK7670">
        <v>22</v>
      </c>
      <c r="AL7670">
        <v>0.13</v>
      </c>
      <c r="AM7670">
        <v>5</v>
      </c>
      <c r="AN7670">
        <v>5</v>
      </c>
      <c r="AO7670">
        <v>35</v>
      </c>
      <c r="AP7670">
        <v>5</v>
      </c>
      <c r="AQ7670">
        <v>36</v>
      </c>
    </row>
    <row r="7671" spans="1:43" hidden="1" x14ac:dyDescent="0.25">
      <c r="A7671" t="s">
        <v>27645</v>
      </c>
      <c r="B7671" t="s">
        <v>27646</v>
      </c>
      <c r="C7671" s="1" t="str">
        <f t="shared" si="534"/>
        <v>21:0134</v>
      </c>
      <c r="D7671" s="1" t="str">
        <f t="shared" si="535"/>
        <v>21:0078</v>
      </c>
      <c r="E7671" t="s">
        <v>27647</v>
      </c>
      <c r="F7671" t="s">
        <v>27648</v>
      </c>
      <c r="H7671">
        <v>54.636646399999997</v>
      </c>
      <c r="I7671">
        <v>-60.031525899999998</v>
      </c>
      <c r="J7671" s="1" t="str">
        <f t="shared" si="532"/>
        <v>Till</v>
      </c>
      <c r="K7671" s="1" t="str">
        <f t="shared" si="533"/>
        <v>&lt;63 micron</v>
      </c>
      <c r="L7671">
        <v>0.1</v>
      </c>
      <c r="M7671">
        <v>1.65</v>
      </c>
      <c r="N7671">
        <v>1</v>
      </c>
      <c r="O7671">
        <v>80</v>
      </c>
      <c r="P7671">
        <v>0.25</v>
      </c>
      <c r="Q7671">
        <v>1</v>
      </c>
      <c r="R7671">
        <v>0.65</v>
      </c>
      <c r="S7671">
        <v>0.25</v>
      </c>
      <c r="T7671">
        <v>8</v>
      </c>
      <c r="U7671">
        <v>27</v>
      </c>
      <c r="V7671">
        <v>16</v>
      </c>
      <c r="W7671">
        <v>2.4900000000000002</v>
      </c>
      <c r="X7671">
        <v>5</v>
      </c>
      <c r="Y7671">
        <v>1</v>
      </c>
      <c r="Z7671">
        <v>0.3</v>
      </c>
      <c r="AA7671">
        <v>20</v>
      </c>
      <c r="AB7671">
        <v>0.71</v>
      </c>
      <c r="AC7671">
        <v>320</v>
      </c>
      <c r="AD7671">
        <v>0.5</v>
      </c>
      <c r="AE7671">
        <v>0.01</v>
      </c>
      <c r="AF7671">
        <v>11</v>
      </c>
      <c r="AG7671">
        <v>840</v>
      </c>
      <c r="AH7671">
        <v>6</v>
      </c>
      <c r="AI7671">
        <v>1</v>
      </c>
      <c r="AJ7671">
        <v>4</v>
      </c>
      <c r="AK7671">
        <v>52</v>
      </c>
      <c r="AL7671">
        <v>0.16</v>
      </c>
      <c r="AM7671">
        <v>5</v>
      </c>
      <c r="AN7671">
        <v>5</v>
      </c>
      <c r="AO7671">
        <v>46</v>
      </c>
      <c r="AP7671">
        <v>5</v>
      </c>
      <c r="AQ7671">
        <v>56</v>
      </c>
    </row>
    <row r="7672" spans="1:43" hidden="1" x14ac:dyDescent="0.25">
      <c r="A7672" t="s">
        <v>27649</v>
      </c>
      <c r="B7672" t="s">
        <v>27650</v>
      </c>
      <c r="C7672" s="1" t="str">
        <f t="shared" si="534"/>
        <v>21:0134</v>
      </c>
      <c r="D7672" s="1" t="str">
        <f t="shared" si="535"/>
        <v>21:0078</v>
      </c>
      <c r="E7672" t="s">
        <v>26869</v>
      </c>
      <c r="F7672" t="s">
        <v>27651</v>
      </c>
      <c r="H7672">
        <v>55.554304700000003</v>
      </c>
      <c r="I7672">
        <v>-61.651692199999999</v>
      </c>
      <c r="J7672" s="1" t="str">
        <f t="shared" si="532"/>
        <v>Till</v>
      </c>
      <c r="K7672" s="1" t="str">
        <f t="shared" si="533"/>
        <v>&lt;63 micron</v>
      </c>
      <c r="L7672">
        <v>0.1</v>
      </c>
      <c r="M7672">
        <v>1.48</v>
      </c>
      <c r="N7672">
        <v>1</v>
      </c>
      <c r="O7672">
        <v>70</v>
      </c>
      <c r="P7672">
        <v>0.5</v>
      </c>
      <c r="Q7672">
        <v>1</v>
      </c>
      <c r="R7672">
        <v>0.43</v>
      </c>
      <c r="S7672">
        <v>0.25</v>
      </c>
      <c r="T7672">
        <v>7</v>
      </c>
      <c r="U7672">
        <v>28</v>
      </c>
      <c r="V7672">
        <v>23</v>
      </c>
      <c r="W7672">
        <v>2.4</v>
      </c>
      <c r="X7672">
        <v>10</v>
      </c>
      <c r="Y7672">
        <v>0.5</v>
      </c>
      <c r="Z7672">
        <v>0.11</v>
      </c>
      <c r="AA7672">
        <v>60</v>
      </c>
      <c r="AB7672">
        <v>0.45</v>
      </c>
      <c r="AC7672">
        <v>195</v>
      </c>
      <c r="AD7672">
        <v>1</v>
      </c>
      <c r="AE7672">
        <v>0.03</v>
      </c>
      <c r="AF7672">
        <v>15</v>
      </c>
      <c r="AG7672">
        <v>1030</v>
      </c>
      <c r="AH7672">
        <v>2</v>
      </c>
      <c r="AI7672">
        <v>2</v>
      </c>
      <c r="AJ7672">
        <v>4</v>
      </c>
      <c r="AK7672">
        <v>12</v>
      </c>
      <c r="AL7672">
        <v>0.11</v>
      </c>
      <c r="AM7672">
        <v>5</v>
      </c>
      <c r="AN7672">
        <v>5</v>
      </c>
      <c r="AO7672">
        <v>42</v>
      </c>
      <c r="AP7672">
        <v>5</v>
      </c>
      <c r="AQ7672">
        <v>38</v>
      </c>
    </row>
    <row r="7673" spans="1:43" hidden="1" x14ac:dyDescent="0.25">
      <c r="A7673" t="s">
        <v>27652</v>
      </c>
      <c r="B7673" t="s">
        <v>27653</v>
      </c>
      <c r="C7673" s="1" t="str">
        <f t="shared" si="534"/>
        <v>21:0134</v>
      </c>
      <c r="D7673" s="1" t="str">
        <f t="shared" si="535"/>
        <v>21:0078</v>
      </c>
      <c r="E7673" t="s">
        <v>26877</v>
      </c>
      <c r="F7673" t="s">
        <v>27654</v>
      </c>
      <c r="H7673">
        <v>55.537142600000003</v>
      </c>
      <c r="I7673">
        <v>-61.7493391</v>
      </c>
      <c r="J7673" s="1" t="str">
        <f t="shared" si="532"/>
        <v>Till</v>
      </c>
      <c r="K7673" s="1" t="str">
        <f t="shared" si="533"/>
        <v>&lt;63 micron</v>
      </c>
      <c r="L7673">
        <v>0.1</v>
      </c>
      <c r="M7673">
        <v>1.59</v>
      </c>
      <c r="N7673">
        <v>1</v>
      </c>
      <c r="O7673">
        <v>70</v>
      </c>
      <c r="P7673">
        <v>0.5</v>
      </c>
      <c r="Q7673">
        <v>1</v>
      </c>
      <c r="R7673">
        <v>0.33</v>
      </c>
      <c r="S7673">
        <v>0.25</v>
      </c>
      <c r="T7673">
        <v>8</v>
      </c>
      <c r="U7673">
        <v>27</v>
      </c>
      <c r="V7673">
        <v>28</v>
      </c>
      <c r="W7673">
        <v>2.1800000000000002</v>
      </c>
      <c r="X7673">
        <v>5</v>
      </c>
      <c r="Y7673">
        <v>0.5</v>
      </c>
      <c r="Z7673">
        <v>0.12</v>
      </c>
      <c r="AA7673">
        <v>40</v>
      </c>
      <c r="AB7673">
        <v>0.47</v>
      </c>
      <c r="AC7673">
        <v>160</v>
      </c>
      <c r="AD7673">
        <v>0.5</v>
      </c>
      <c r="AE7673">
        <v>0.05</v>
      </c>
      <c r="AF7673">
        <v>19</v>
      </c>
      <c r="AG7673">
        <v>620</v>
      </c>
      <c r="AH7673">
        <v>4</v>
      </c>
      <c r="AI7673">
        <v>1</v>
      </c>
      <c r="AJ7673">
        <v>4</v>
      </c>
      <c r="AK7673">
        <v>13</v>
      </c>
      <c r="AL7673">
        <v>0.1</v>
      </c>
      <c r="AM7673">
        <v>5</v>
      </c>
      <c r="AN7673">
        <v>5</v>
      </c>
      <c r="AO7673">
        <v>42</v>
      </c>
      <c r="AP7673">
        <v>5</v>
      </c>
      <c r="AQ7673">
        <v>32</v>
      </c>
    </row>
    <row r="7674" spans="1:43" hidden="1" x14ac:dyDescent="0.25">
      <c r="A7674" t="s">
        <v>27655</v>
      </c>
      <c r="B7674" t="s">
        <v>27656</v>
      </c>
      <c r="C7674" s="1" t="str">
        <f t="shared" si="534"/>
        <v>21:0134</v>
      </c>
      <c r="D7674" s="1" t="str">
        <f t="shared" si="535"/>
        <v>21:0078</v>
      </c>
      <c r="E7674" t="s">
        <v>27657</v>
      </c>
      <c r="F7674" t="s">
        <v>27658</v>
      </c>
      <c r="H7674">
        <v>55.593683300000002</v>
      </c>
      <c r="I7674">
        <v>-61.881238500000002</v>
      </c>
      <c r="J7674" s="1" t="str">
        <f t="shared" si="532"/>
        <v>Till</v>
      </c>
      <c r="K7674" s="1" t="str">
        <f t="shared" si="533"/>
        <v>&lt;63 micron</v>
      </c>
      <c r="L7674">
        <v>0.1</v>
      </c>
      <c r="M7674">
        <v>1.1100000000000001</v>
      </c>
      <c r="N7674">
        <v>1</v>
      </c>
      <c r="O7674">
        <v>100</v>
      </c>
      <c r="P7674">
        <v>0.5</v>
      </c>
      <c r="Q7674">
        <v>1</v>
      </c>
      <c r="R7674">
        <v>0.53</v>
      </c>
      <c r="S7674">
        <v>0.25</v>
      </c>
      <c r="T7674">
        <v>10</v>
      </c>
      <c r="U7674">
        <v>17</v>
      </c>
      <c r="V7674">
        <v>20</v>
      </c>
      <c r="W7674">
        <v>2.35</v>
      </c>
      <c r="X7674">
        <v>5</v>
      </c>
      <c r="Y7674">
        <v>0.5</v>
      </c>
      <c r="Z7674">
        <v>0.1</v>
      </c>
      <c r="AA7674">
        <v>40</v>
      </c>
      <c r="AB7674">
        <v>0.34</v>
      </c>
      <c r="AC7674">
        <v>225</v>
      </c>
      <c r="AD7674">
        <v>0.5</v>
      </c>
      <c r="AE7674">
        <v>0.03</v>
      </c>
      <c r="AF7674">
        <v>12</v>
      </c>
      <c r="AG7674">
        <v>1160</v>
      </c>
      <c r="AH7674">
        <v>1</v>
      </c>
      <c r="AI7674">
        <v>2</v>
      </c>
      <c r="AJ7674">
        <v>4</v>
      </c>
      <c r="AK7674">
        <v>14</v>
      </c>
      <c r="AL7674">
        <v>0.09</v>
      </c>
      <c r="AM7674">
        <v>5</v>
      </c>
      <c r="AN7674">
        <v>5</v>
      </c>
      <c r="AO7674">
        <v>40</v>
      </c>
      <c r="AP7674">
        <v>5</v>
      </c>
      <c r="AQ7674">
        <v>32</v>
      </c>
    </row>
    <row r="7675" spans="1:43" hidden="1" x14ac:dyDescent="0.25">
      <c r="A7675" t="s">
        <v>27659</v>
      </c>
      <c r="B7675" t="s">
        <v>27660</v>
      </c>
      <c r="C7675" s="1" t="str">
        <f t="shared" si="534"/>
        <v>21:0134</v>
      </c>
      <c r="D7675" s="1" t="str">
        <f t="shared" si="535"/>
        <v>21:0078</v>
      </c>
      <c r="E7675" t="s">
        <v>27661</v>
      </c>
      <c r="F7675" t="s">
        <v>27662</v>
      </c>
      <c r="H7675">
        <v>55.759082100000001</v>
      </c>
      <c r="I7675">
        <v>-61.887265399999997</v>
      </c>
      <c r="J7675" s="1" t="str">
        <f t="shared" si="532"/>
        <v>Till</v>
      </c>
      <c r="K7675" s="1" t="str">
        <f t="shared" si="533"/>
        <v>&lt;63 micron</v>
      </c>
      <c r="L7675">
        <v>0.1</v>
      </c>
      <c r="M7675">
        <v>0.66</v>
      </c>
      <c r="N7675">
        <v>6</v>
      </c>
      <c r="O7675">
        <v>40</v>
      </c>
      <c r="P7675">
        <v>0.5</v>
      </c>
      <c r="Q7675">
        <v>2</v>
      </c>
      <c r="R7675">
        <v>0.43</v>
      </c>
      <c r="S7675">
        <v>0.25</v>
      </c>
      <c r="T7675">
        <v>4</v>
      </c>
      <c r="U7675">
        <v>13</v>
      </c>
      <c r="V7675">
        <v>10</v>
      </c>
      <c r="W7675">
        <v>1.66</v>
      </c>
      <c r="X7675">
        <v>10</v>
      </c>
      <c r="Y7675">
        <v>0.5</v>
      </c>
      <c r="Z7675">
        <v>0.08</v>
      </c>
      <c r="AA7675">
        <v>60</v>
      </c>
      <c r="AB7675">
        <v>0.21</v>
      </c>
      <c r="AC7675">
        <v>165</v>
      </c>
      <c r="AD7675">
        <v>0.5</v>
      </c>
      <c r="AE7675">
        <v>0.03</v>
      </c>
      <c r="AF7675">
        <v>5</v>
      </c>
      <c r="AG7675">
        <v>860</v>
      </c>
      <c r="AH7675">
        <v>4</v>
      </c>
      <c r="AI7675">
        <v>2</v>
      </c>
      <c r="AJ7675">
        <v>3</v>
      </c>
      <c r="AK7675">
        <v>11</v>
      </c>
      <c r="AL7675">
        <v>0.08</v>
      </c>
      <c r="AM7675">
        <v>5</v>
      </c>
      <c r="AN7675">
        <v>5</v>
      </c>
      <c r="AO7675">
        <v>25</v>
      </c>
      <c r="AP7675">
        <v>5</v>
      </c>
      <c r="AQ7675">
        <v>36</v>
      </c>
    </row>
    <row r="7676" spans="1:43" hidden="1" x14ac:dyDescent="0.25">
      <c r="A7676" t="s">
        <v>27663</v>
      </c>
      <c r="B7676" t="s">
        <v>27664</v>
      </c>
      <c r="C7676" s="1" t="str">
        <f t="shared" si="534"/>
        <v>21:0134</v>
      </c>
      <c r="D7676" s="1" t="str">
        <f t="shared" si="535"/>
        <v>21:0078</v>
      </c>
      <c r="E7676" t="s">
        <v>27665</v>
      </c>
      <c r="F7676" t="s">
        <v>27666</v>
      </c>
      <c r="H7676">
        <v>55.950178200000003</v>
      </c>
      <c r="I7676">
        <v>-61.498635800000002</v>
      </c>
      <c r="J7676" s="1" t="str">
        <f t="shared" si="532"/>
        <v>Till</v>
      </c>
      <c r="K7676" s="1" t="str">
        <f t="shared" si="533"/>
        <v>&lt;63 micron</v>
      </c>
      <c r="L7676">
        <v>0.1</v>
      </c>
      <c r="M7676">
        <v>0.61</v>
      </c>
      <c r="N7676">
        <v>1</v>
      </c>
      <c r="O7676">
        <v>20</v>
      </c>
      <c r="P7676">
        <v>0.5</v>
      </c>
      <c r="Q7676">
        <v>1</v>
      </c>
      <c r="R7676">
        <v>0.46</v>
      </c>
      <c r="S7676">
        <v>0.25</v>
      </c>
      <c r="T7676">
        <v>3</v>
      </c>
      <c r="U7676">
        <v>8</v>
      </c>
      <c r="V7676">
        <v>8</v>
      </c>
      <c r="W7676">
        <v>1.87</v>
      </c>
      <c r="X7676">
        <v>5</v>
      </c>
      <c r="Y7676">
        <v>0.5</v>
      </c>
      <c r="Z7676">
        <v>0.04</v>
      </c>
      <c r="AA7676">
        <v>40</v>
      </c>
      <c r="AB7676">
        <v>0.14000000000000001</v>
      </c>
      <c r="AC7676">
        <v>165</v>
      </c>
      <c r="AD7676">
        <v>0.5</v>
      </c>
      <c r="AE7676">
        <v>0.03</v>
      </c>
      <c r="AF7676">
        <v>2</v>
      </c>
      <c r="AG7676">
        <v>1180</v>
      </c>
      <c r="AH7676">
        <v>4</v>
      </c>
      <c r="AI7676">
        <v>2</v>
      </c>
      <c r="AJ7676">
        <v>2</v>
      </c>
      <c r="AK7676">
        <v>9</v>
      </c>
      <c r="AL7676">
        <v>0.06</v>
      </c>
      <c r="AM7676">
        <v>5</v>
      </c>
      <c r="AN7676">
        <v>5</v>
      </c>
      <c r="AO7676">
        <v>24</v>
      </c>
      <c r="AP7676">
        <v>5</v>
      </c>
      <c r="AQ7676">
        <v>34</v>
      </c>
    </row>
    <row r="7677" spans="1:43" hidden="1" x14ac:dyDescent="0.25">
      <c r="A7677" t="s">
        <v>27667</v>
      </c>
      <c r="B7677" t="s">
        <v>27668</v>
      </c>
      <c r="C7677" s="1" t="str">
        <f t="shared" si="534"/>
        <v>21:0134</v>
      </c>
      <c r="D7677" s="1" t="str">
        <f t="shared" si="535"/>
        <v>21:0078</v>
      </c>
      <c r="E7677" t="s">
        <v>27669</v>
      </c>
      <c r="F7677" t="s">
        <v>27670</v>
      </c>
      <c r="H7677">
        <v>55.866237699999999</v>
      </c>
      <c r="I7677">
        <v>-61.300994899999999</v>
      </c>
      <c r="J7677" s="1" t="str">
        <f t="shared" si="532"/>
        <v>Till</v>
      </c>
      <c r="K7677" s="1" t="str">
        <f t="shared" si="533"/>
        <v>&lt;63 micron</v>
      </c>
      <c r="L7677">
        <v>0.1</v>
      </c>
      <c r="M7677">
        <v>0.64</v>
      </c>
      <c r="N7677">
        <v>1</v>
      </c>
      <c r="O7677">
        <v>40</v>
      </c>
      <c r="P7677">
        <v>0.5</v>
      </c>
      <c r="Q7677">
        <v>1</v>
      </c>
      <c r="R7677">
        <v>0.3</v>
      </c>
      <c r="S7677">
        <v>0.25</v>
      </c>
      <c r="T7677">
        <v>3</v>
      </c>
      <c r="U7677">
        <v>7</v>
      </c>
      <c r="V7677">
        <v>6</v>
      </c>
      <c r="W7677">
        <v>1.66</v>
      </c>
      <c r="X7677">
        <v>10</v>
      </c>
      <c r="Y7677">
        <v>0.5</v>
      </c>
      <c r="Z7677">
        <v>7.0000000000000007E-2</v>
      </c>
      <c r="AA7677">
        <v>70</v>
      </c>
      <c r="AB7677">
        <v>0.12</v>
      </c>
      <c r="AC7677">
        <v>145</v>
      </c>
      <c r="AD7677">
        <v>1</v>
      </c>
      <c r="AE7677">
        <v>0.03</v>
      </c>
      <c r="AF7677">
        <v>2</v>
      </c>
      <c r="AG7677">
        <v>730</v>
      </c>
      <c r="AH7677">
        <v>10</v>
      </c>
      <c r="AI7677">
        <v>2</v>
      </c>
      <c r="AJ7677">
        <v>2</v>
      </c>
      <c r="AK7677">
        <v>7</v>
      </c>
      <c r="AL7677">
        <v>0.08</v>
      </c>
      <c r="AM7677">
        <v>5</v>
      </c>
      <c r="AN7677">
        <v>5</v>
      </c>
      <c r="AO7677">
        <v>17</v>
      </c>
      <c r="AP7677">
        <v>5</v>
      </c>
      <c r="AQ7677">
        <v>32</v>
      </c>
    </row>
    <row r="7678" spans="1:43" hidden="1" x14ac:dyDescent="0.25">
      <c r="A7678" t="s">
        <v>27671</v>
      </c>
      <c r="B7678" t="s">
        <v>27672</v>
      </c>
      <c r="C7678" s="1" t="str">
        <f t="shared" si="534"/>
        <v>21:0134</v>
      </c>
      <c r="D7678" s="1" t="str">
        <f t="shared" si="535"/>
        <v>21:0078</v>
      </c>
      <c r="E7678" t="s">
        <v>27673</v>
      </c>
      <c r="F7678" t="s">
        <v>27674</v>
      </c>
      <c r="H7678">
        <v>55.773417000000002</v>
      </c>
      <c r="I7678">
        <v>-61.053446100000002</v>
      </c>
      <c r="J7678" s="1" t="str">
        <f t="shared" si="532"/>
        <v>Till</v>
      </c>
      <c r="K7678" s="1" t="str">
        <f t="shared" si="533"/>
        <v>&lt;63 micron</v>
      </c>
      <c r="L7678">
        <v>0.1</v>
      </c>
      <c r="M7678">
        <v>0.64</v>
      </c>
      <c r="N7678">
        <v>1</v>
      </c>
      <c r="O7678">
        <v>20</v>
      </c>
      <c r="P7678">
        <v>0.5</v>
      </c>
      <c r="Q7678">
        <v>2</v>
      </c>
      <c r="R7678">
        <v>0.39</v>
      </c>
      <c r="S7678">
        <v>0.25</v>
      </c>
      <c r="T7678">
        <v>4</v>
      </c>
      <c r="U7678">
        <v>7</v>
      </c>
      <c r="V7678">
        <v>9</v>
      </c>
      <c r="W7678">
        <v>1.67</v>
      </c>
      <c r="X7678">
        <v>10</v>
      </c>
      <c r="Y7678">
        <v>0.5</v>
      </c>
      <c r="Z7678">
        <v>0.03</v>
      </c>
      <c r="AA7678">
        <v>100</v>
      </c>
      <c r="AB7678">
        <v>0.2</v>
      </c>
      <c r="AC7678">
        <v>165</v>
      </c>
      <c r="AD7678">
        <v>0.5</v>
      </c>
      <c r="AE7678">
        <v>0.02</v>
      </c>
      <c r="AF7678">
        <v>5</v>
      </c>
      <c r="AG7678">
        <v>1130</v>
      </c>
      <c r="AH7678">
        <v>18</v>
      </c>
      <c r="AI7678">
        <v>2</v>
      </c>
      <c r="AJ7678">
        <v>2</v>
      </c>
      <c r="AK7678">
        <v>8</v>
      </c>
      <c r="AL7678">
        <v>0.06</v>
      </c>
      <c r="AM7678">
        <v>5</v>
      </c>
      <c r="AN7678">
        <v>5</v>
      </c>
      <c r="AO7678">
        <v>22</v>
      </c>
      <c r="AP7678">
        <v>5</v>
      </c>
      <c r="AQ7678">
        <v>42</v>
      </c>
    </row>
    <row r="7679" spans="1:43" hidden="1" x14ac:dyDescent="0.25">
      <c r="A7679" t="s">
        <v>27675</v>
      </c>
      <c r="B7679" t="s">
        <v>27676</v>
      </c>
      <c r="C7679" s="1" t="str">
        <f t="shared" si="534"/>
        <v>21:0134</v>
      </c>
      <c r="D7679" s="1" t="str">
        <f t="shared" si="535"/>
        <v>21:0078</v>
      </c>
      <c r="E7679" t="s">
        <v>27677</v>
      </c>
      <c r="F7679" t="s">
        <v>27678</v>
      </c>
      <c r="H7679">
        <v>55.540919299999999</v>
      </c>
      <c r="I7679">
        <v>-61.056630499999997</v>
      </c>
      <c r="J7679" s="1" t="str">
        <f t="shared" si="532"/>
        <v>Till</v>
      </c>
      <c r="K7679" s="1" t="str">
        <f t="shared" si="533"/>
        <v>&lt;63 micron</v>
      </c>
      <c r="L7679">
        <v>0.1</v>
      </c>
      <c r="M7679">
        <v>0.71</v>
      </c>
      <c r="N7679">
        <v>1</v>
      </c>
      <c r="O7679">
        <v>20</v>
      </c>
      <c r="P7679">
        <v>0.5</v>
      </c>
      <c r="Q7679">
        <v>1</v>
      </c>
      <c r="R7679">
        <v>0.56999999999999995</v>
      </c>
      <c r="S7679">
        <v>0.25</v>
      </c>
      <c r="T7679">
        <v>6</v>
      </c>
      <c r="U7679">
        <v>15</v>
      </c>
      <c r="V7679">
        <v>11</v>
      </c>
      <c r="W7679">
        <v>1.94</v>
      </c>
      <c r="X7679">
        <v>10</v>
      </c>
      <c r="Y7679">
        <v>0.5</v>
      </c>
      <c r="Z7679">
        <v>0.04</v>
      </c>
      <c r="AA7679">
        <v>60</v>
      </c>
      <c r="AB7679">
        <v>0.32</v>
      </c>
      <c r="AC7679">
        <v>180</v>
      </c>
      <c r="AD7679">
        <v>1</v>
      </c>
      <c r="AE7679">
        <v>0.03</v>
      </c>
      <c r="AF7679">
        <v>8</v>
      </c>
      <c r="AG7679">
        <v>1630</v>
      </c>
      <c r="AH7679">
        <v>8</v>
      </c>
      <c r="AI7679">
        <v>2</v>
      </c>
      <c r="AJ7679">
        <v>1</v>
      </c>
      <c r="AK7679">
        <v>11</v>
      </c>
      <c r="AL7679">
        <v>0.05</v>
      </c>
      <c r="AM7679">
        <v>5</v>
      </c>
      <c r="AN7679">
        <v>5</v>
      </c>
      <c r="AO7679">
        <v>35</v>
      </c>
      <c r="AP7679">
        <v>5</v>
      </c>
      <c r="AQ7679">
        <v>38</v>
      </c>
    </row>
    <row r="7680" spans="1:43" hidden="1" x14ac:dyDescent="0.25">
      <c r="A7680" t="s">
        <v>27679</v>
      </c>
      <c r="B7680" t="s">
        <v>27680</v>
      </c>
      <c r="C7680" s="1" t="str">
        <f t="shared" si="534"/>
        <v>21:0134</v>
      </c>
      <c r="D7680" s="1" t="str">
        <f t="shared" si="535"/>
        <v>21:0078</v>
      </c>
      <c r="E7680" t="s">
        <v>27681</v>
      </c>
      <c r="F7680" t="s">
        <v>27682</v>
      </c>
      <c r="H7680">
        <v>55.530529999999999</v>
      </c>
      <c r="I7680">
        <v>-61.067442300000003</v>
      </c>
      <c r="J7680" s="1" t="str">
        <f t="shared" si="532"/>
        <v>Till</v>
      </c>
      <c r="K7680" s="1" t="str">
        <f t="shared" si="533"/>
        <v>&lt;63 micron</v>
      </c>
      <c r="L7680">
        <v>0.1</v>
      </c>
      <c r="M7680">
        <v>0.79</v>
      </c>
      <c r="N7680">
        <v>1</v>
      </c>
      <c r="O7680">
        <v>20</v>
      </c>
      <c r="P7680">
        <v>0.5</v>
      </c>
      <c r="Q7680">
        <v>1</v>
      </c>
      <c r="R7680">
        <v>0.53</v>
      </c>
      <c r="S7680">
        <v>0.25</v>
      </c>
      <c r="T7680">
        <v>6</v>
      </c>
      <c r="U7680">
        <v>15</v>
      </c>
      <c r="V7680">
        <v>8</v>
      </c>
      <c r="W7680">
        <v>1.93</v>
      </c>
      <c r="X7680">
        <v>10</v>
      </c>
      <c r="Y7680">
        <v>0.5</v>
      </c>
      <c r="Z7680">
        <v>0.03</v>
      </c>
      <c r="AA7680">
        <v>60</v>
      </c>
      <c r="AB7680">
        <v>0.31</v>
      </c>
      <c r="AC7680">
        <v>175</v>
      </c>
      <c r="AD7680">
        <v>1</v>
      </c>
      <c r="AE7680">
        <v>0.03</v>
      </c>
      <c r="AF7680">
        <v>9</v>
      </c>
      <c r="AG7680">
        <v>1470</v>
      </c>
      <c r="AH7680">
        <v>4</v>
      </c>
      <c r="AI7680">
        <v>2</v>
      </c>
      <c r="AJ7680">
        <v>1</v>
      </c>
      <c r="AK7680">
        <v>11</v>
      </c>
      <c r="AL7680">
        <v>0.06</v>
      </c>
      <c r="AM7680">
        <v>5</v>
      </c>
      <c r="AN7680">
        <v>5</v>
      </c>
      <c r="AO7680">
        <v>34</v>
      </c>
      <c r="AP7680">
        <v>5</v>
      </c>
      <c r="AQ7680">
        <v>30</v>
      </c>
    </row>
    <row r="7681" spans="1:43" hidden="1" x14ac:dyDescent="0.25">
      <c r="A7681" t="s">
        <v>27683</v>
      </c>
      <c r="B7681" t="s">
        <v>27684</v>
      </c>
      <c r="C7681" s="1" t="str">
        <f t="shared" si="534"/>
        <v>21:0134</v>
      </c>
      <c r="D7681" s="1" t="str">
        <f t="shared" si="535"/>
        <v>21:0078</v>
      </c>
      <c r="E7681" t="s">
        <v>26881</v>
      </c>
      <c r="F7681" t="s">
        <v>27685</v>
      </c>
      <c r="H7681">
        <v>55.518499800000001</v>
      </c>
      <c r="I7681">
        <v>-61.073972099999999</v>
      </c>
      <c r="J7681" s="1" t="str">
        <f t="shared" si="532"/>
        <v>Till</v>
      </c>
      <c r="K7681" s="1" t="str">
        <f t="shared" si="533"/>
        <v>&lt;63 micron</v>
      </c>
      <c r="L7681">
        <v>0.1</v>
      </c>
      <c r="M7681">
        <v>1.1299999999999999</v>
      </c>
      <c r="N7681">
        <v>1</v>
      </c>
      <c r="O7681">
        <v>20</v>
      </c>
      <c r="P7681">
        <v>1</v>
      </c>
      <c r="Q7681">
        <v>1</v>
      </c>
      <c r="R7681">
        <v>0.48</v>
      </c>
      <c r="S7681">
        <v>0.25</v>
      </c>
      <c r="T7681">
        <v>3</v>
      </c>
      <c r="U7681">
        <v>14</v>
      </c>
      <c r="V7681">
        <v>8</v>
      </c>
      <c r="W7681">
        <v>1.9</v>
      </c>
      <c r="X7681">
        <v>10</v>
      </c>
      <c r="Y7681">
        <v>0.5</v>
      </c>
      <c r="Z7681">
        <v>0.03</v>
      </c>
      <c r="AA7681">
        <v>70</v>
      </c>
      <c r="AB7681">
        <v>0.27</v>
      </c>
      <c r="AC7681">
        <v>160</v>
      </c>
      <c r="AD7681">
        <v>0.5</v>
      </c>
      <c r="AE7681">
        <v>0.05</v>
      </c>
      <c r="AF7681">
        <v>6</v>
      </c>
      <c r="AG7681">
        <v>1210</v>
      </c>
      <c r="AH7681">
        <v>12</v>
      </c>
      <c r="AI7681">
        <v>2</v>
      </c>
      <c r="AJ7681">
        <v>2</v>
      </c>
      <c r="AK7681">
        <v>13</v>
      </c>
      <c r="AL7681">
        <v>0.08</v>
      </c>
      <c r="AM7681">
        <v>5</v>
      </c>
      <c r="AN7681">
        <v>5</v>
      </c>
      <c r="AO7681">
        <v>31</v>
      </c>
      <c r="AP7681">
        <v>5</v>
      </c>
      <c r="AQ7681">
        <v>30</v>
      </c>
    </row>
    <row r="7682" spans="1:43" hidden="1" x14ac:dyDescent="0.25">
      <c r="A7682" t="s">
        <v>27686</v>
      </c>
      <c r="B7682" t="s">
        <v>27687</v>
      </c>
      <c r="C7682" s="1" t="str">
        <f t="shared" si="534"/>
        <v>21:0134</v>
      </c>
      <c r="D7682" s="1" t="str">
        <f t="shared" si="535"/>
        <v>21:0078</v>
      </c>
      <c r="E7682" t="s">
        <v>27688</v>
      </c>
      <c r="F7682" t="s">
        <v>27689</v>
      </c>
      <c r="H7682">
        <v>54.682690700000002</v>
      </c>
      <c r="I7682">
        <v>-60.061448200000001</v>
      </c>
      <c r="J7682" s="1" t="str">
        <f t="shared" si="532"/>
        <v>Till</v>
      </c>
      <c r="K7682" s="1" t="str">
        <f t="shared" si="533"/>
        <v>&lt;63 micron</v>
      </c>
      <c r="L7682">
        <v>0.1</v>
      </c>
      <c r="M7682">
        <v>1.61</v>
      </c>
      <c r="N7682">
        <v>2</v>
      </c>
      <c r="O7682">
        <v>60</v>
      </c>
      <c r="P7682">
        <v>0.25</v>
      </c>
      <c r="Q7682">
        <v>1</v>
      </c>
      <c r="R7682">
        <v>0.61</v>
      </c>
      <c r="S7682">
        <v>0.25</v>
      </c>
      <c r="T7682">
        <v>6</v>
      </c>
      <c r="U7682">
        <v>27</v>
      </c>
      <c r="V7682">
        <v>14</v>
      </c>
      <c r="W7682">
        <v>2.97</v>
      </c>
      <c r="X7682">
        <v>5</v>
      </c>
      <c r="Y7682">
        <v>0.5</v>
      </c>
      <c r="Z7682">
        <v>0.23</v>
      </c>
      <c r="AA7682">
        <v>30</v>
      </c>
      <c r="AB7682">
        <v>0.57999999999999996</v>
      </c>
      <c r="AC7682">
        <v>295</v>
      </c>
      <c r="AD7682">
        <v>0.5</v>
      </c>
      <c r="AE7682">
        <v>0.01</v>
      </c>
      <c r="AF7682">
        <v>10</v>
      </c>
      <c r="AG7682">
        <v>780</v>
      </c>
      <c r="AH7682">
        <v>18</v>
      </c>
      <c r="AI7682">
        <v>1</v>
      </c>
      <c r="AJ7682">
        <v>3</v>
      </c>
      <c r="AK7682">
        <v>42</v>
      </c>
      <c r="AL7682">
        <v>0.2</v>
      </c>
      <c r="AM7682">
        <v>5</v>
      </c>
      <c r="AN7682">
        <v>5</v>
      </c>
      <c r="AO7682">
        <v>46</v>
      </c>
      <c r="AP7682">
        <v>5</v>
      </c>
      <c r="AQ7682">
        <v>46</v>
      </c>
    </row>
    <row r="7683" spans="1:43" hidden="1" x14ac:dyDescent="0.25">
      <c r="A7683" t="s">
        <v>27690</v>
      </c>
      <c r="B7683" t="s">
        <v>27691</v>
      </c>
      <c r="C7683" s="1" t="str">
        <f t="shared" si="534"/>
        <v>21:0134</v>
      </c>
      <c r="D7683" s="1" t="str">
        <f t="shared" si="535"/>
        <v>21:0078</v>
      </c>
      <c r="E7683" t="s">
        <v>27692</v>
      </c>
      <c r="F7683" t="s">
        <v>27693</v>
      </c>
      <c r="H7683">
        <v>55.517397500000001</v>
      </c>
      <c r="I7683">
        <v>-61.104122699999998</v>
      </c>
      <c r="J7683" s="1" t="str">
        <f t="shared" si="532"/>
        <v>Till</v>
      </c>
      <c r="K7683" s="1" t="str">
        <f t="shared" si="533"/>
        <v>&lt;63 micron</v>
      </c>
      <c r="L7683">
        <v>0.1</v>
      </c>
      <c r="M7683">
        <v>0.69</v>
      </c>
      <c r="N7683">
        <v>1</v>
      </c>
      <c r="O7683">
        <v>20</v>
      </c>
      <c r="P7683">
        <v>0.5</v>
      </c>
      <c r="Q7683">
        <v>1</v>
      </c>
      <c r="R7683">
        <v>0.59</v>
      </c>
      <c r="S7683">
        <v>0.25</v>
      </c>
      <c r="T7683">
        <v>6</v>
      </c>
      <c r="U7683">
        <v>14</v>
      </c>
      <c r="V7683">
        <v>6</v>
      </c>
      <c r="W7683">
        <v>1.91</v>
      </c>
      <c r="X7683">
        <v>5</v>
      </c>
      <c r="Y7683">
        <v>0.5</v>
      </c>
      <c r="Z7683">
        <v>0.03</v>
      </c>
      <c r="AA7683">
        <v>40</v>
      </c>
      <c r="AB7683">
        <v>0.31</v>
      </c>
      <c r="AC7683">
        <v>190</v>
      </c>
      <c r="AD7683">
        <v>0.5</v>
      </c>
      <c r="AE7683">
        <v>0.04</v>
      </c>
      <c r="AF7683">
        <v>8</v>
      </c>
      <c r="AG7683">
        <v>1570</v>
      </c>
      <c r="AH7683">
        <v>4</v>
      </c>
      <c r="AI7683">
        <v>1</v>
      </c>
      <c r="AJ7683">
        <v>1</v>
      </c>
      <c r="AK7683">
        <v>13</v>
      </c>
      <c r="AL7683">
        <v>0.05</v>
      </c>
      <c r="AM7683">
        <v>5</v>
      </c>
      <c r="AN7683">
        <v>5</v>
      </c>
      <c r="AO7683">
        <v>34</v>
      </c>
      <c r="AP7683">
        <v>5</v>
      </c>
      <c r="AQ7683">
        <v>28</v>
      </c>
    </row>
    <row r="7684" spans="1:43" hidden="1" x14ac:dyDescent="0.25">
      <c r="A7684" t="s">
        <v>27694</v>
      </c>
      <c r="B7684" t="s">
        <v>27695</v>
      </c>
      <c r="C7684" s="1" t="str">
        <f t="shared" si="534"/>
        <v>21:0134</v>
      </c>
      <c r="D7684" s="1" t="str">
        <f t="shared" si="535"/>
        <v>21:0078</v>
      </c>
      <c r="E7684" t="s">
        <v>27696</v>
      </c>
      <c r="F7684" t="s">
        <v>27697</v>
      </c>
      <c r="H7684">
        <v>55.530019600000003</v>
      </c>
      <c r="I7684">
        <v>-61.106684899999998</v>
      </c>
      <c r="J7684" s="1" t="str">
        <f t="shared" si="532"/>
        <v>Till</v>
      </c>
      <c r="K7684" s="1" t="str">
        <f t="shared" si="533"/>
        <v>&lt;63 micron</v>
      </c>
      <c r="L7684">
        <v>0.1</v>
      </c>
      <c r="M7684">
        <v>2.4500000000000002</v>
      </c>
      <c r="N7684">
        <v>1</v>
      </c>
      <c r="O7684">
        <v>40</v>
      </c>
      <c r="P7684">
        <v>0.5</v>
      </c>
      <c r="Q7684">
        <v>1</v>
      </c>
      <c r="R7684">
        <v>0.56000000000000005</v>
      </c>
      <c r="S7684">
        <v>0.25</v>
      </c>
      <c r="T7684">
        <v>11</v>
      </c>
      <c r="U7684">
        <v>29</v>
      </c>
      <c r="V7684">
        <v>16</v>
      </c>
      <c r="W7684">
        <v>2.62</v>
      </c>
      <c r="X7684">
        <v>10</v>
      </c>
      <c r="Y7684">
        <v>0.5</v>
      </c>
      <c r="Z7684">
        <v>7.0000000000000007E-2</v>
      </c>
      <c r="AA7684">
        <v>30</v>
      </c>
      <c r="AB7684">
        <v>0.56999999999999995</v>
      </c>
      <c r="AC7684">
        <v>280</v>
      </c>
      <c r="AD7684">
        <v>2</v>
      </c>
      <c r="AE7684">
        <v>0.08</v>
      </c>
      <c r="AF7684">
        <v>31</v>
      </c>
      <c r="AG7684">
        <v>1330</v>
      </c>
      <c r="AH7684">
        <v>14</v>
      </c>
      <c r="AI7684">
        <v>4</v>
      </c>
      <c r="AJ7684">
        <v>2</v>
      </c>
      <c r="AK7684">
        <v>20</v>
      </c>
      <c r="AL7684">
        <v>0.08</v>
      </c>
      <c r="AM7684">
        <v>5</v>
      </c>
      <c r="AN7684">
        <v>5</v>
      </c>
      <c r="AO7684">
        <v>48</v>
      </c>
      <c r="AP7684">
        <v>5</v>
      </c>
      <c r="AQ7684">
        <v>52</v>
      </c>
    </row>
    <row r="7685" spans="1:43" hidden="1" x14ac:dyDescent="0.25">
      <c r="A7685" t="s">
        <v>27698</v>
      </c>
      <c r="B7685" t="s">
        <v>27699</v>
      </c>
      <c r="C7685" s="1" t="str">
        <f t="shared" si="534"/>
        <v>21:0134</v>
      </c>
      <c r="D7685" s="1" t="str">
        <f t="shared" si="535"/>
        <v>21:0078</v>
      </c>
      <c r="E7685" t="s">
        <v>27700</v>
      </c>
      <c r="F7685" t="s">
        <v>27701</v>
      </c>
      <c r="H7685">
        <v>55.516881300000001</v>
      </c>
      <c r="I7685">
        <v>-61.143747699999999</v>
      </c>
      <c r="J7685" s="1" t="str">
        <f t="shared" si="532"/>
        <v>Till</v>
      </c>
      <c r="K7685" s="1" t="str">
        <f t="shared" si="533"/>
        <v>&lt;63 micron</v>
      </c>
      <c r="L7685">
        <v>0.1</v>
      </c>
      <c r="M7685">
        <v>1.1399999999999999</v>
      </c>
      <c r="N7685">
        <v>1</v>
      </c>
      <c r="O7685">
        <v>30</v>
      </c>
      <c r="P7685">
        <v>0.5</v>
      </c>
      <c r="Q7685">
        <v>1</v>
      </c>
      <c r="R7685">
        <v>0.62</v>
      </c>
      <c r="S7685">
        <v>0.25</v>
      </c>
      <c r="T7685">
        <v>7</v>
      </c>
      <c r="U7685">
        <v>17</v>
      </c>
      <c r="V7685">
        <v>11</v>
      </c>
      <c r="W7685">
        <v>2.11</v>
      </c>
      <c r="X7685">
        <v>10</v>
      </c>
      <c r="Y7685">
        <v>0.5</v>
      </c>
      <c r="Z7685">
        <v>0.06</v>
      </c>
      <c r="AA7685">
        <v>50</v>
      </c>
      <c r="AB7685">
        <v>0.34</v>
      </c>
      <c r="AC7685">
        <v>200</v>
      </c>
      <c r="AD7685">
        <v>0.5</v>
      </c>
      <c r="AE7685">
        <v>0.06</v>
      </c>
      <c r="AF7685">
        <v>17</v>
      </c>
      <c r="AG7685">
        <v>1680</v>
      </c>
      <c r="AH7685">
        <v>6</v>
      </c>
      <c r="AI7685">
        <v>2</v>
      </c>
      <c r="AJ7685">
        <v>2</v>
      </c>
      <c r="AK7685">
        <v>14</v>
      </c>
      <c r="AL7685">
        <v>0.08</v>
      </c>
      <c r="AM7685">
        <v>5</v>
      </c>
      <c r="AN7685">
        <v>5</v>
      </c>
      <c r="AO7685">
        <v>37</v>
      </c>
      <c r="AP7685">
        <v>5</v>
      </c>
      <c r="AQ7685">
        <v>32</v>
      </c>
    </row>
    <row r="7686" spans="1:43" hidden="1" x14ac:dyDescent="0.25">
      <c r="A7686" t="s">
        <v>27702</v>
      </c>
      <c r="B7686" t="s">
        <v>27703</v>
      </c>
      <c r="C7686" s="1" t="str">
        <f t="shared" si="534"/>
        <v>21:0134</v>
      </c>
      <c r="D7686" s="1" t="str">
        <f t="shared" si="535"/>
        <v>21:0078</v>
      </c>
      <c r="E7686" t="s">
        <v>27704</v>
      </c>
      <c r="F7686" t="s">
        <v>27705</v>
      </c>
      <c r="H7686">
        <v>55.542793600000003</v>
      </c>
      <c r="I7686">
        <v>-61.133809599999999</v>
      </c>
      <c r="J7686" s="1" t="str">
        <f t="shared" si="532"/>
        <v>Till</v>
      </c>
      <c r="K7686" s="1" t="str">
        <f t="shared" si="533"/>
        <v>&lt;63 micron</v>
      </c>
      <c r="L7686">
        <v>0.1</v>
      </c>
      <c r="M7686">
        <v>1</v>
      </c>
      <c r="N7686">
        <v>1</v>
      </c>
      <c r="O7686">
        <v>30</v>
      </c>
      <c r="P7686">
        <v>0.5</v>
      </c>
      <c r="Q7686">
        <v>2</v>
      </c>
      <c r="R7686">
        <v>0.6</v>
      </c>
      <c r="S7686">
        <v>0.25</v>
      </c>
      <c r="T7686">
        <v>5</v>
      </c>
      <c r="U7686">
        <v>14</v>
      </c>
      <c r="V7686">
        <v>11</v>
      </c>
      <c r="W7686">
        <v>1.84</v>
      </c>
      <c r="X7686">
        <v>5</v>
      </c>
      <c r="Y7686">
        <v>0.5</v>
      </c>
      <c r="Z7686">
        <v>0.04</v>
      </c>
      <c r="AA7686">
        <v>40</v>
      </c>
      <c r="AB7686">
        <v>0.28000000000000003</v>
      </c>
      <c r="AC7686">
        <v>175</v>
      </c>
      <c r="AD7686">
        <v>0.5</v>
      </c>
      <c r="AE7686">
        <v>0.04</v>
      </c>
      <c r="AF7686">
        <v>10</v>
      </c>
      <c r="AG7686">
        <v>1680</v>
      </c>
      <c r="AH7686">
        <v>4</v>
      </c>
      <c r="AI7686">
        <v>4</v>
      </c>
      <c r="AJ7686">
        <v>2</v>
      </c>
      <c r="AK7686">
        <v>13</v>
      </c>
      <c r="AL7686">
        <v>0.06</v>
      </c>
      <c r="AM7686">
        <v>5</v>
      </c>
      <c r="AN7686">
        <v>5</v>
      </c>
      <c r="AO7686">
        <v>32</v>
      </c>
      <c r="AP7686">
        <v>5</v>
      </c>
      <c r="AQ7686">
        <v>28</v>
      </c>
    </row>
    <row r="7687" spans="1:43" hidden="1" x14ac:dyDescent="0.25">
      <c r="A7687" t="s">
        <v>27706</v>
      </c>
      <c r="B7687" t="s">
        <v>27707</v>
      </c>
      <c r="C7687" s="1" t="str">
        <f t="shared" si="534"/>
        <v>21:0134</v>
      </c>
      <c r="D7687" s="1" t="str">
        <f t="shared" si="535"/>
        <v>21:0078</v>
      </c>
      <c r="E7687" t="s">
        <v>27708</v>
      </c>
      <c r="F7687" t="s">
        <v>27709</v>
      </c>
      <c r="H7687">
        <v>55.550535799999999</v>
      </c>
      <c r="I7687">
        <v>-61.140577</v>
      </c>
      <c r="J7687" s="1" t="str">
        <f t="shared" si="532"/>
        <v>Till</v>
      </c>
      <c r="K7687" s="1" t="str">
        <f t="shared" si="533"/>
        <v>&lt;63 micron</v>
      </c>
      <c r="L7687">
        <v>0.1</v>
      </c>
      <c r="M7687">
        <v>1.38</v>
      </c>
      <c r="N7687">
        <v>1</v>
      </c>
      <c r="O7687">
        <v>20</v>
      </c>
      <c r="P7687">
        <v>1</v>
      </c>
      <c r="Q7687">
        <v>1</v>
      </c>
      <c r="R7687">
        <v>0.56999999999999995</v>
      </c>
      <c r="S7687">
        <v>0.25</v>
      </c>
      <c r="T7687">
        <v>10</v>
      </c>
      <c r="U7687">
        <v>20</v>
      </c>
      <c r="V7687">
        <v>13</v>
      </c>
      <c r="W7687">
        <v>2.48</v>
      </c>
      <c r="X7687">
        <v>10</v>
      </c>
      <c r="Y7687">
        <v>0.5</v>
      </c>
      <c r="Z7687">
        <v>0.06</v>
      </c>
      <c r="AA7687">
        <v>80</v>
      </c>
      <c r="AB7687">
        <v>0.45</v>
      </c>
      <c r="AC7687">
        <v>300</v>
      </c>
      <c r="AD7687">
        <v>1</v>
      </c>
      <c r="AE7687">
        <v>0.04</v>
      </c>
      <c r="AF7687">
        <v>10</v>
      </c>
      <c r="AG7687">
        <v>1640</v>
      </c>
      <c r="AH7687">
        <v>14</v>
      </c>
      <c r="AI7687">
        <v>2</v>
      </c>
      <c r="AJ7687">
        <v>2</v>
      </c>
      <c r="AK7687">
        <v>13</v>
      </c>
      <c r="AL7687">
        <v>7.0000000000000007E-2</v>
      </c>
      <c r="AM7687">
        <v>5</v>
      </c>
      <c r="AN7687">
        <v>5</v>
      </c>
      <c r="AO7687">
        <v>41</v>
      </c>
      <c r="AP7687">
        <v>5</v>
      </c>
      <c r="AQ7687">
        <v>42</v>
      </c>
    </row>
    <row r="7688" spans="1:43" hidden="1" x14ac:dyDescent="0.25">
      <c r="A7688" t="s">
        <v>27710</v>
      </c>
      <c r="B7688" t="s">
        <v>27711</v>
      </c>
      <c r="C7688" s="1" t="str">
        <f t="shared" si="534"/>
        <v>21:0134</v>
      </c>
      <c r="D7688" s="1" t="str">
        <f t="shared" si="535"/>
        <v>21:0078</v>
      </c>
      <c r="E7688" t="s">
        <v>26885</v>
      </c>
      <c r="F7688" t="s">
        <v>27712</v>
      </c>
      <c r="H7688">
        <v>55.563574099999997</v>
      </c>
      <c r="I7688">
        <v>-61.164859499999999</v>
      </c>
      <c r="J7688" s="1" t="str">
        <f t="shared" si="532"/>
        <v>Till</v>
      </c>
      <c r="K7688" s="1" t="str">
        <f t="shared" si="533"/>
        <v>&lt;63 micron</v>
      </c>
      <c r="L7688">
        <v>0.1</v>
      </c>
      <c r="M7688">
        <v>2.2000000000000002</v>
      </c>
      <c r="N7688">
        <v>1</v>
      </c>
      <c r="O7688">
        <v>80</v>
      </c>
      <c r="P7688">
        <v>0.5</v>
      </c>
      <c r="Q7688">
        <v>2</v>
      </c>
      <c r="R7688">
        <v>0.55000000000000004</v>
      </c>
      <c r="S7688">
        <v>0.25</v>
      </c>
      <c r="T7688">
        <v>11</v>
      </c>
      <c r="U7688">
        <v>25</v>
      </c>
      <c r="V7688">
        <v>19</v>
      </c>
      <c r="W7688">
        <v>2.4300000000000002</v>
      </c>
      <c r="X7688">
        <v>5</v>
      </c>
      <c r="Y7688">
        <v>0.5</v>
      </c>
      <c r="Z7688">
        <v>0.08</v>
      </c>
      <c r="AA7688">
        <v>40</v>
      </c>
      <c r="AB7688">
        <v>0.51</v>
      </c>
      <c r="AC7688">
        <v>255</v>
      </c>
      <c r="AD7688">
        <v>1</v>
      </c>
      <c r="AE7688">
        <v>0.08</v>
      </c>
      <c r="AF7688">
        <v>18</v>
      </c>
      <c r="AG7688">
        <v>920</v>
      </c>
      <c r="AH7688">
        <v>4</v>
      </c>
      <c r="AI7688">
        <v>1</v>
      </c>
      <c r="AJ7688">
        <v>4</v>
      </c>
      <c r="AK7688">
        <v>22</v>
      </c>
      <c r="AL7688">
        <v>0.09</v>
      </c>
      <c r="AM7688">
        <v>5</v>
      </c>
      <c r="AN7688">
        <v>5</v>
      </c>
      <c r="AO7688">
        <v>47</v>
      </c>
      <c r="AP7688">
        <v>5</v>
      </c>
      <c r="AQ7688">
        <v>52</v>
      </c>
    </row>
    <row r="7689" spans="1:43" hidden="1" x14ac:dyDescent="0.25">
      <c r="A7689" t="s">
        <v>27713</v>
      </c>
      <c r="B7689" t="s">
        <v>27714</v>
      </c>
      <c r="C7689" s="1" t="str">
        <f t="shared" si="534"/>
        <v>21:0134</v>
      </c>
      <c r="D7689" s="1" t="str">
        <f t="shared" si="535"/>
        <v>21:0078</v>
      </c>
      <c r="E7689" t="s">
        <v>27715</v>
      </c>
      <c r="F7689" t="s">
        <v>27716</v>
      </c>
      <c r="H7689">
        <v>55.551798300000002</v>
      </c>
      <c r="I7689">
        <v>-61.164694699999998</v>
      </c>
      <c r="J7689" s="1" t="str">
        <f t="shared" si="532"/>
        <v>Till</v>
      </c>
      <c r="K7689" s="1" t="str">
        <f t="shared" si="533"/>
        <v>&lt;63 micron</v>
      </c>
      <c r="L7689">
        <v>0.1</v>
      </c>
      <c r="M7689">
        <v>2.27</v>
      </c>
      <c r="N7689">
        <v>1</v>
      </c>
      <c r="O7689">
        <v>130</v>
      </c>
      <c r="P7689">
        <v>0.25</v>
      </c>
      <c r="Q7689">
        <v>1</v>
      </c>
      <c r="R7689">
        <v>0.71</v>
      </c>
      <c r="S7689">
        <v>0.25</v>
      </c>
      <c r="T7689">
        <v>12</v>
      </c>
      <c r="U7689">
        <v>23</v>
      </c>
      <c r="V7689">
        <v>20</v>
      </c>
      <c r="W7689">
        <v>2.52</v>
      </c>
      <c r="X7689">
        <v>5</v>
      </c>
      <c r="Y7689">
        <v>0.5</v>
      </c>
      <c r="Z7689">
        <v>0.1</v>
      </c>
      <c r="AA7689">
        <v>30</v>
      </c>
      <c r="AB7689">
        <v>0.53</v>
      </c>
      <c r="AC7689">
        <v>295</v>
      </c>
      <c r="AD7689">
        <v>1</v>
      </c>
      <c r="AE7689">
        <v>0.12</v>
      </c>
      <c r="AF7689">
        <v>17</v>
      </c>
      <c r="AG7689">
        <v>1030</v>
      </c>
      <c r="AH7689">
        <v>1</v>
      </c>
      <c r="AI7689">
        <v>4</v>
      </c>
      <c r="AJ7689">
        <v>4</v>
      </c>
      <c r="AK7689">
        <v>30</v>
      </c>
      <c r="AL7689">
        <v>0.09</v>
      </c>
      <c r="AM7689">
        <v>5</v>
      </c>
      <c r="AN7689">
        <v>5</v>
      </c>
      <c r="AO7689">
        <v>53</v>
      </c>
      <c r="AP7689">
        <v>5</v>
      </c>
      <c r="AQ7689">
        <v>46</v>
      </c>
    </row>
    <row r="7690" spans="1:43" hidden="1" x14ac:dyDescent="0.25">
      <c r="A7690" t="s">
        <v>27717</v>
      </c>
      <c r="B7690" t="s">
        <v>27718</v>
      </c>
      <c r="C7690" s="1" t="str">
        <f t="shared" si="534"/>
        <v>21:0134</v>
      </c>
      <c r="D7690" s="1" t="str">
        <f t="shared" si="535"/>
        <v>21:0078</v>
      </c>
      <c r="E7690" t="s">
        <v>27719</v>
      </c>
      <c r="F7690" t="s">
        <v>27720</v>
      </c>
      <c r="H7690">
        <v>55.547248400000001</v>
      </c>
      <c r="I7690">
        <v>-61.160943600000003</v>
      </c>
      <c r="J7690" s="1" t="str">
        <f t="shared" si="532"/>
        <v>Till</v>
      </c>
      <c r="K7690" s="1" t="str">
        <f t="shared" si="533"/>
        <v>&lt;63 micron</v>
      </c>
      <c r="L7690">
        <v>0.1</v>
      </c>
      <c r="M7690">
        <v>1.19</v>
      </c>
      <c r="N7690">
        <v>1</v>
      </c>
      <c r="O7690">
        <v>50</v>
      </c>
      <c r="P7690">
        <v>0.5</v>
      </c>
      <c r="Q7690">
        <v>1</v>
      </c>
      <c r="R7690">
        <v>0.63</v>
      </c>
      <c r="S7690">
        <v>0.25</v>
      </c>
      <c r="T7690">
        <v>7</v>
      </c>
      <c r="U7690">
        <v>20</v>
      </c>
      <c r="V7690">
        <v>14</v>
      </c>
      <c r="W7690">
        <v>2.12</v>
      </c>
      <c r="X7690">
        <v>10</v>
      </c>
      <c r="Y7690">
        <v>0.5</v>
      </c>
      <c r="Z7690">
        <v>0.08</v>
      </c>
      <c r="AA7690">
        <v>60</v>
      </c>
      <c r="AB7690">
        <v>0.39</v>
      </c>
      <c r="AC7690">
        <v>240</v>
      </c>
      <c r="AD7690">
        <v>0.5</v>
      </c>
      <c r="AE7690">
        <v>7.0000000000000007E-2</v>
      </c>
      <c r="AF7690">
        <v>13</v>
      </c>
      <c r="AG7690">
        <v>1400</v>
      </c>
      <c r="AH7690">
        <v>6</v>
      </c>
      <c r="AI7690">
        <v>2</v>
      </c>
      <c r="AJ7690">
        <v>3</v>
      </c>
      <c r="AK7690">
        <v>17</v>
      </c>
      <c r="AL7690">
        <v>0.08</v>
      </c>
      <c r="AM7690">
        <v>5</v>
      </c>
      <c r="AN7690">
        <v>5</v>
      </c>
      <c r="AO7690">
        <v>35</v>
      </c>
      <c r="AP7690">
        <v>5</v>
      </c>
      <c r="AQ7690">
        <v>48</v>
      </c>
    </row>
    <row r="7691" spans="1:43" hidden="1" x14ac:dyDescent="0.25">
      <c r="A7691" t="s">
        <v>27721</v>
      </c>
      <c r="B7691" t="s">
        <v>27722</v>
      </c>
      <c r="C7691" s="1" t="str">
        <f t="shared" si="534"/>
        <v>21:0134</v>
      </c>
      <c r="D7691" s="1" t="str">
        <f t="shared" si="535"/>
        <v>21:0078</v>
      </c>
      <c r="E7691" t="s">
        <v>27723</v>
      </c>
      <c r="F7691" t="s">
        <v>27724</v>
      </c>
      <c r="H7691">
        <v>55.536028000000002</v>
      </c>
      <c r="I7691">
        <v>-61.1618633</v>
      </c>
      <c r="J7691" s="1" t="str">
        <f t="shared" si="532"/>
        <v>Till</v>
      </c>
      <c r="K7691" s="1" t="str">
        <f t="shared" si="533"/>
        <v>&lt;63 micron</v>
      </c>
      <c r="L7691">
        <v>0.1</v>
      </c>
      <c r="M7691">
        <v>0.96</v>
      </c>
      <c r="N7691">
        <v>1</v>
      </c>
      <c r="O7691">
        <v>20</v>
      </c>
      <c r="P7691">
        <v>0.5</v>
      </c>
      <c r="Q7691">
        <v>1</v>
      </c>
      <c r="R7691">
        <v>0.63</v>
      </c>
      <c r="S7691">
        <v>0.25</v>
      </c>
      <c r="T7691">
        <v>7</v>
      </c>
      <c r="U7691">
        <v>14</v>
      </c>
      <c r="V7691">
        <v>10</v>
      </c>
      <c r="W7691">
        <v>1.96</v>
      </c>
      <c r="X7691">
        <v>10</v>
      </c>
      <c r="Y7691">
        <v>0.5</v>
      </c>
      <c r="Z7691">
        <v>0.05</v>
      </c>
      <c r="AA7691">
        <v>60</v>
      </c>
      <c r="AB7691">
        <v>0.31</v>
      </c>
      <c r="AC7691">
        <v>200</v>
      </c>
      <c r="AD7691">
        <v>1</v>
      </c>
      <c r="AE7691">
        <v>0.05</v>
      </c>
      <c r="AF7691">
        <v>9</v>
      </c>
      <c r="AG7691">
        <v>1680</v>
      </c>
      <c r="AH7691">
        <v>8</v>
      </c>
      <c r="AI7691">
        <v>2</v>
      </c>
      <c r="AJ7691">
        <v>2</v>
      </c>
      <c r="AK7691">
        <v>14</v>
      </c>
      <c r="AL7691">
        <v>0.06</v>
      </c>
      <c r="AM7691">
        <v>5</v>
      </c>
      <c r="AN7691">
        <v>5</v>
      </c>
      <c r="AO7691">
        <v>32</v>
      </c>
      <c r="AP7691">
        <v>5</v>
      </c>
      <c r="AQ7691">
        <v>36</v>
      </c>
    </row>
    <row r="7692" spans="1:43" hidden="1" x14ac:dyDescent="0.25">
      <c r="A7692" t="s">
        <v>27725</v>
      </c>
      <c r="B7692" t="s">
        <v>27726</v>
      </c>
      <c r="C7692" s="1" t="str">
        <f t="shared" si="534"/>
        <v>21:0134</v>
      </c>
      <c r="D7692" s="1" t="str">
        <f t="shared" si="535"/>
        <v>21:0078</v>
      </c>
      <c r="E7692" t="s">
        <v>27727</v>
      </c>
      <c r="F7692" t="s">
        <v>27728</v>
      </c>
      <c r="H7692">
        <v>55.529634100000003</v>
      </c>
      <c r="I7692">
        <v>-61.155031200000003</v>
      </c>
      <c r="J7692" s="1" t="str">
        <f t="shared" si="532"/>
        <v>Till</v>
      </c>
      <c r="K7692" s="1" t="str">
        <f t="shared" si="533"/>
        <v>&lt;63 micron</v>
      </c>
      <c r="L7692">
        <v>0.1</v>
      </c>
      <c r="M7692">
        <v>0.91</v>
      </c>
      <c r="N7692">
        <v>1</v>
      </c>
      <c r="O7692">
        <v>20</v>
      </c>
      <c r="P7692">
        <v>0.25</v>
      </c>
      <c r="Q7692">
        <v>4</v>
      </c>
      <c r="R7692">
        <v>0.59</v>
      </c>
      <c r="S7692">
        <v>0.25</v>
      </c>
      <c r="T7692">
        <v>6</v>
      </c>
      <c r="U7692">
        <v>14</v>
      </c>
      <c r="V7692">
        <v>7</v>
      </c>
      <c r="W7692">
        <v>1.74</v>
      </c>
      <c r="X7692">
        <v>5</v>
      </c>
      <c r="Y7692">
        <v>0.5</v>
      </c>
      <c r="Z7692">
        <v>0.04</v>
      </c>
      <c r="AA7692">
        <v>40</v>
      </c>
      <c r="AB7692">
        <v>0.28000000000000003</v>
      </c>
      <c r="AC7692">
        <v>165</v>
      </c>
      <c r="AD7692">
        <v>0.5</v>
      </c>
      <c r="AE7692">
        <v>0.05</v>
      </c>
      <c r="AF7692">
        <v>9</v>
      </c>
      <c r="AG7692">
        <v>1590</v>
      </c>
      <c r="AH7692">
        <v>6</v>
      </c>
      <c r="AI7692">
        <v>2</v>
      </c>
      <c r="AJ7692">
        <v>2</v>
      </c>
      <c r="AK7692">
        <v>13</v>
      </c>
      <c r="AL7692">
        <v>0.05</v>
      </c>
      <c r="AM7692">
        <v>5</v>
      </c>
      <c r="AN7692">
        <v>5</v>
      </c>
      <c r="AO7692">
        <v>30</v>
      </c>
      <c r="AP7692">
        <v>5</v>
      </c>
      <c r="AQ7692">
        <v>32</v>
      </c>
    </row>
    <row r="7693" spans="1:43" hidden="1" x14ac:dyDescent="0.25">
      <c r="A7693" t="s">
        <v>27729</v>
      </c>
      <c r="B7693" t="s">
        <v>27730</v>
      </c>
      <c r="C7693" s="1" t="str">
        <f t="shared" si="534"/>
        <v>21:0134</v>
      </c>
      <c r="D7693" s="1" t="str">
        <f t="shared" si="535"/>
        <v>21:0078</v>
      </c>
      <c r="E7693" t="s">
        <v>27731</v>
      </c>
      <c r="F7693" t="s">
        <v>27732</v>
      </c>
      <c r="H7693">
        <v>54.418571800000002</v>
      </c>
      <c r="I7693">
        <v>-60.608770100000001</v>
      </c>
      <c r="J7693" s="1" t="str">
        <f t="shared" si="532"/>
        <v>Till</v>
      </c>
      <c r="K7693" s="1" t="str">
        <f t="shared" si="533"/>
        <v>&lt;63 micron</v>
      </c>
      <c r="L7693">
        <v>0.1</v>
      </c>
      <c r="M7693">
        <v>1.39</v>
      </c>
      <c r="N7693">
        <v>2</v>
      </c>
      <c r="O7693">
        <v>50</v>
      </c>
      <c r="P7693">
        <v>0.25</v>
      </c>
      <c r="Q7693">
        <v>2</v>
      </c>
      <c r="R7693">
        <v>0.52</v>
      </c>
      <c r="S7693">
        <v>0.25</v>
      </c>
      <c r="T7693">
        <v>4</v>
      </c>
      <c r="U7693">
        <v>19</v>
      </c>
      <c r="V7693">
        <v>21</v>
      </c>
      <c r="W7693">
        <v>2.25</v>
      </c>
      <c r="X7693">
        <v>5</v>
      </c>
      <c r="Y7693">
        <v>0.5</v>
      </c>
      <c r="Z7693">
        <v>0.21</v>
      </c>
      <c r="AA7693">
        <v>30</v>
      </c>
      <c r="AB7693">
        <v>0.6</v>
      </c>
      <c r="AC7693">
        <v>290</v>
      </c>
      <c r="AD7693">
        <v>1</v>
      </c>
      <c r="AE7693">
        <v>5.0000000000000001E-3</v>
      </c>
      <c r="AF7693">
        <v>8</v>
      </c>
      <c r="AG7693">
        <v>780</v>
      </c>
      <c r="AH7693">
        <v>18</v>
      </c>
      <c r="AI7693">
        <v>1</v>
      </c>
      <c r="AJ7693">
        <v>2</v>
      </c>
      <c r="AK7693">
        <v>51</v>
      </c>
      <c r="AL7693">
        <v>0.17</v>
      </c>
      <c r="AM7693">
        <v>5</v>
      </c>
      <c r="AN7693">
        <v>5</v>
      </c>
      <c r="AO7693">
        <v>27</v>
      </c>
      <c r="AP7693">
        <v>5</v>
      </c>
      <c r="AQ7693">
        <v>38</v>
      </c>
    </row>
    <row r="7694" spans="1:43" hidden="1" x14ac:dyDescent="0.25">
      <c r="A7694" t="s">
        <v>27733</v>
      </c>
      <c r="B7694" t="s">
        <v>27734</v>
      </c>
      <c r="C7694" s="1" t="str">
        <f t="shared" si="534"/>
        <v>21:0134</v>
      </c>
      <c r="D7694" s="1" t="str">
        <f t="shared" si="535"/>
        <v>21:0078</v>
      </c>
      <c r="E7694" t="s">
        <v>27735</v>
      </c>
      <c r="F7694" t="s">
        <v>27736</v>
      </c>
      <c r="H7694">
        <v>55.516728999999998</v>
      </c>
      <c r="I7694">
        <v>-61.193650300000002</v>
      </c>
      <c r="J7694" s="1" t="str">
        <f t="shared" si="532"/>
        <v>Till</v>
      </c>
      <c r="K7694" s="1" t="str">
        <f t="shared" si="533"/>
        <v>&lt;63 micron</v>
      </c>
      <c r="L7694">
        <v>0.1</v>
      </c>
      <c r="M7694">
        <v>1.08</v>
      </c>
      <c r="N7694">
        <v>1</v>
      </c>
      <c r="O7694">
        <v>20</v>
      </c>
      <c r="P7694">
        <v>0.5</v>
      </c>
      <c r="Q7694">
        <v>2</v>
      </c>
      <c r="R7694">
        <v>0.49</v>
      </c>
      <c r="S7694">
        <v>0.25</v>
      </c>
      <c r="T7694">
        <v>6</v>
      </c>
      <c r="U7694">
        <v>15</v>
      </c>
      <c r="V7694">
        <v>8</v>
      </c>
      <c r="W7694">
        <v>1.86</v>
      </c>
      <c r="X7694">
        <v>5</v>
      </c>
      <c r="Y7694">
        <v>0.5</v>
      </c>
      <c r="Z7694">
        <v>0.03</v>
      </c>
      <c r="AA7694">
        <v>40</v>
      </c>
      <c r="AB7694">
        <v>0.28999999999999998</v>
      </c>
      <c r="AC7694">
        <v>170</v>
      </c>
      <c r="AD7694">
        <v>0.5</v>
      </c>
      <c r="AE7694">
        <v>0.04</v>
      </c>
      <c r="AF7694">
        <v>9</v>
      </c>
      <c r="AG7694">
        <v>1290</v>
      </c>
      <c r="AH7694">
        <v>4</v>
      </c>
      <c r="AI7694">
        <v>2</v>
      </c>
      <c r="AJ7694">
        <v>2</v>
      </c>
      <c r="AK7694">
        <v>11</v>
      </c>
      <c r="AL7694">
        <v>0.06</v>
      </c>
      <c r="AM7694">
        <v>5</v>
      </c>
      <c r="AN7694">
        <v>5</v>
      </c>
      <c r="AO7694">
        <v>34</v>
      </c>
      <c r="AP7694">
        <v>5</v>
      </c>
      <c r="AQ7694">
        <v>22</v>
      </c>
    </row>
    <row r="7695" spans="1:43" hidden="1" x14ac:dyDescent="0.25">
      <c r="A7695" t="s">
        <v>27737</v>
      </c>
      <c r="B7695" t="s">
        <v>27738</v>
      </c>
      <c r="C7695" s="1" t="str">
        <f t="shared" si="534"/>
        <v>21:0134</v>
      </c>
      <c r="D7695" s="1" t="str">
        <f t="shared" si="535"/>
        <v>21:0078</v>
      </c>
      <c r="E7695" t="s">
        <v>27739</v>
      </c>
      <c r="F7695" t="s">
        <v>27740</v>
      </c>
      <c r="H7695">
        <v>55.5298509</v>
      </c>
      <c r="I7695">
        <v>-61.1997833</v>
      </c>
      <c r="J7695" s="1" t="str">
        <f t="shared" si="532"/>
        <v>Till</v>
      </c>
      <c r="K7695" s="1" t="str">
        <f t="shared" si="533"/>
        <v>&lt;63 micron</v>
      </c>
      <c r="L7695">
        <v>0.1</v>
      </c>
      <c r="M7695">
        <v>1.04</v>
      </c>
      <c r="N7695">
        <v>1</v>
      </c>
      <c r="O7695">
        <v>60</v>
      </c>
      <c r="P7695">
        <v>0.5</v>
      </c>
      <c r="Q7695">
        <v>1</v>
      </c>
      <c r="R7695">
        <v>0.63</v>
      </c>
      <c r="S7695">
        <v>0.25</v>
      </c>
      <c r="T7695">
        <v>8</v>
      </c>
      <c r="U7695">
        <v>18</v>
      </c>
      <c r="V7695">
        <v>15</v>
      </c>
      <c r="W7695">
        <v>2.0699999999999998</v>
      </c>
      <c r="X7695">
        <v>10</v>
      </c>
      <c r="Y7695">
        <v>0.5</v>
      </c>
      <c r="Z7695">
        <v>0.06</v>
      </c>
      <c r="AA7695">
        <v>60</v>
      </c>
      <c r="AB7695">
        <v>0.35</v>
      </c>
      <c r="AC7695">
        <v>200</v>
      </c>
      <c r="AD7695">
        <v>0.5</v>
      </c>
      <c r="AE7695">
        <v>0.06</v>
      </c>
      <c r="AF7695">
        <v>12</v>
      </c>
      <c r="AG7695">
        <v>1480</v>
      </c>
      <c r="AH7695">
        <v>2</v>
      </c>
      <c r="AI7695">
        <v>2</v>
      </c>
      <c r="AJ7695">
        <v>3</v>
      </c>
      <c r="AK7695">
        <v>17</v>
      </c>
      <c r="AL7695">
        <v>7.0000000000000007E-2</v>
      </c>
      <c r="AM7695">
        <v>5</v>
      </c>
      <c r="AN7695">
        <v>5</v>
      </c>
      <c r="AO7695">
        <v>36</v>
      </c>
      <c r="AP7695">
        <v>5</v>
      </c>
      <c r="AQ7695">
        <v>38</v>
      </c>
    </row>
    <row r="7696" spans="1:43" hidden="1" x14ac:dyDescent="0.25">
      <c r="A7696" t="s">
        <v>27741</v>
      </c>
      <c r="B7696" t="s">
        <v>27742</v>
      </c>
      <c r="C7696" s="1" t="str">
        <f t="shared" si="534"/>
        <v>21:0134</v>
      </c>
      <c r="D7696" s="1" t="str">
        <f t="shared" si="535"/>
        <v>21:0078</v>
      </c>
      <c r="E7696" t="s">
        <v>27743</v>
      </c>
      <c r="F7696" t="s">
        <v>27744</v>
      </c>
      <c r="H7696">
        <v>55.548699800000001</v>
      </c>
      <c r="I7696">
        <v>-61.198129600000001</v>
      </c>
      <c r="J7696" s="1" t="str">
        <f t="shared" si="532"/>
        <v>Till</v>
      </c>
      <c r="K7696" s="1" t="str">
        <f t="shared" si="533"/>
        <v>&lt;63 micron</v>
      </c>
      <c r="L7696">
        <v>0.1</v>
      </c>
      <c r="M7696">
        <v>1.22</v>
      </c>
      <c r="N7696">
        <v>1</v>
      </c>
      <c r="O7696">
        <v>40</v>
      </c>
      <c r="P7696">
        <v>1</v>
      </c>
      <c r="Q7696">
        <v>1</v>
      </c>
      <c r="R7696">
        <v>0.48</v>
      </c>
      <c r="S7696">
        <v>0.25</v>
      </c>
      <c r="T7696">
        <v>7</v>
      </c>
      <c r="U7696">
        <v>19</v>
      </c>
      <c r="V7696">
        <v>10</v>
      </c>
      <c r="W7696">
        <v>1.93</v>
      </c>
      <c r="X7696">
        <v>10</v>
      </c>
      <c r="Y7696">
        <v>0.5</v>
      </c>
      <c r="Z7696">
        <v>0.06</v>
      </c>
      <c r="AA7696">
        <v>50</v>
      </c>
      <c r="AB7696">
        <v>0.34</v>
      </c>
      <c r="AC7696">
        <v>205</v>
      </c>
      <c r="AD7696">
        <v>0.5</v>
      </c>
      <c r="AE7696">
        <v>0.05</v>
      </c>
      <c r="AF7696">
        <v>12</v>
      </c>
      <c r="AG7696">
        <v>1100</v>
      </c>
      <c r="AH7696">
        <v>20</v>
      </c>
      <c r="AI7696">
        <v>2</v>
      </c>
      <c r="AJ7696">
        <v>2</v>
      </c>
      <c r="AK7696">
        <v>14</v>
      </c>
      <c r="AL7696">
        <v>7.0000000000000007E-2</v>
      </c>
      <c r="AM7696">
        <v>5</v>
      </c>
      <c r="AN7696">
        <v>5</v>
      </c>
      <c r="AO7696">
        <v>34</v>
      </c>
      <c r="AP7696">
        <v>5</v>
      </c>
      <c r="AQ7696">
        <v>42</v>
      </c>
    </row>
    <row r="7697" spans="1:43" hidden="1" x14ac:dyDescent="0.25">
      <c r="A7697" t="s">
        <v>27745</v>
      </c>
      <c r="B7697" t="s">
        <v>27746</v>
      </c>
      <c r="C7697" s="1" t="str">
        <f t="shared" si="534"/>
        <v>21:0134</v>
      </c>
      <c r="D7697" s="1" t="str">
        <f t="shared" si="535"/>
        <v>21:0078</v>
      </c>
      <c r="E7697" t="s">
        <v>27747</v>
      </c>
      <c r="F7697" t="s">
        <v>27748</v>
      </c>
      <c r="H7697">
        <v>55.5623845</v>
      </c>
      <c r="I7697">
        <v>-61.196710500000002</v>
      </c>
      <c r="J7697" s="1" t="str">
        <f t="shared" si="532"/>
        <v>Till</v>
      </c>
      <c r="K7697" s="1" t="str">
        <f t="shared" si="533"/>
        <v>&lt;63 micron</v>
      </c>
      <c r="L7697">
        <v>0.1</v>
      </c>
      <c r="M7697">
        <v>1.39</v>
      </c>
      <c r="N7697">
        <v>1</v>
      </c>
      <c r="O7697">
        <v>40</v>
      </c>
      <c r="P7697">
        <v>1</v>
      </c>
      <c r="Q7697">
        <v>1</v>
      </c>
      <c r="R7697">
        <v>0.59</v>
      </c>
      <c r="S7697">
        <v>0.25</v>
      </c>
      <c r="T7697">
        <v>7</v>
      </c>
      <c r="U7697">
        <v>17</v>
      </c>
      <c r="V7697">
        <v>14</v>
      </c>
      <c r="W7697">
        <v>2.13</v>
      </c>
      <c r="X7697">
        <v>10</v>
      </c>
      <c r="Y7697">
        <v>0.5</v>
      </c>
      <c r="Z7697">
        <v>7.0000000000000007E-2</v>
      </c>
      <c r="AA7697">
        <v>70</v>
      </c>
      <c r="AB7697">
        <v>0.37</v>
      </c>
      <c r="AC7697">
        <v>220</v>
      </c>
      <c r="AD7697">
        <v>0.5</v>
      </c>
      <c r="AE7697">
        <v>7.0000000000000007E-2</v>
      </c>
      <c r="AF7697">
        <v>13</v>
      </c>
      <c r="AG7697">
        <v>1270</v>
      </c>
      <c r="AH7697">
        <v>8</v>
      </c>
      <c r="AI7697">
        <v>2</v>
      </c>
      <c r="AJ7697">
        <v>3</v>
      </c>
      <c r="AK7697">
        <v>16</v>
      </c>
      <c r="AL7697">
        <v>0.09</v>
      </c>
      <c r="AM7697">
        <v>5</v>
      </c>
      <c r="AN7697">
        <v>5</v>
      </c>
      <c r="AO7697">
        <v>33</v>
      </c>
      <c r="AP7697">
        <v>5</v>
      </c>
      <c r="AQ7697">
        <v>48</v>
      </c>
    </row>
    <row r="7698" spans="1:43" hidden="1" x14ac:dyDescent="0.25">
      <c r="A7698" t="s">
        <v>27749</v>
      </c>
      <c r="B7698" t="s">
        <v>27750</v>
      </c>
      <c r="C7698" s="1" t="str">
        <f t="shared" si="534"/>
        <v>21:0134</v>
      </c>
      <c r="D7698" s="1" t="str">
        <f t="shared" si="535"/>
        <v>21:0078</v>
      </c>
      <c r="E7698" t="s">
        <v>27751</v>
      </c>
      <c r="F7698" t="s">
        <v>27752</v>
      </c>
      <c r="H7698">
        <v>55.583242400000003</v>
      </c>
      <c r="I7698">
        <v>-61.194168099999999</v>
      </c>
      <c r="J7698" s="1" t="str">
        <f t="shared" si="532"/>
        <v>Till</v>
      </c>
      <c r="K7698" s="1" t="str">
        <f t="shared" si="533"/>
        <v>&lt;63 micron</v>
      </c>
      <c r="L7698">
        <v>0.1</v>
      </c>
      <c r="M7698">
        <v>0.95</v>
      </c>
      <c r="N7698">
        <v>1</v>
      </c>
      <c r="O7698">
        <v>30</v>
      </c>
      <c r="P7698">
        <v>0.5</v>
      </c>
      <c r="Q7698">
        <v>1</v>
      </c>
      <c r="R7698">
        <v>0.6</v>
      </c>
      <c r="S7698">
        <v>0.25</v>
      </c>
      <c r="T7698">
        <v>7</v>
      </c>
      <c r="U7698">
        <v>13</v>
      </c>
      <c r="V7698">
        <v>15</v>
      </c>
      <c r="W7698">
        <v>1.95</v>
      </c>
      <c r="X7698">
        <v>10</v>
      </c>
      <c r="Y7698">
        <v>0.5</v>
      </c>
      <c r="Z7698">
        <v>7.0000000000000007E-2</v>
      </c>
      <c r="AA7698">
        <v>60</v>
      </c>
      <c r="AB7698">
        <v>0.34</v>
      </c>
      <c r="AC7698">
        <v>205</v>
      </c>
      <c r="AD7698">
        <v>0.5</v>
      </c>
      <c r="AE7698">
        <v>7.0000000000000007E-2</v>
      </c>
      <c r="AF7698">
        <v>15</v>
      </c>
      <c r="AG7698">
        <v>1380</v>
      </c>
      <c r="AH7698">
        <v>8</v>
      </c>
      <c r="AI7698">
        <v>1</v>
      </c>
      <c r="AJ7698">
        <v>2</v>
      </c>
      <c r="AK7698">
        <v>15</v>
      </c>
      <c r="AL7698">
        <v>7.0000000000000007E-2</v>
      </c>
      <c r="AM7698">
        <v>5</v>
      </c>
      <c r="AN7698">
        <v>5</v>
      </c>
      <c r="AO7698">
        <v>30</v>
      </c>
      <c r="AP7698">
        <v>5</v>
      </c>
      <c r="AQ7698">
        <v>36</v>
      </c>
    </row>
    <row r="7699" spans="1:43" hidden="1" x14ac:dyDescent="0.25">
      <c r="A7699" t="s">
        <v>27753</v>
      </c>
      <c r="B7699" t="s">
        <v>27754</v>
      </c>
      <c r="C7699" s="1" t="str">
        <f t="shared" si="534"/>
        <v>21:0134</v>
      </c>
      <c r="D7699" s="1" t="str">
        <f t="shared" si="535"/>
        <v>21:0078</v>
      </c>
      <c r="E7699" t="s">
        <v>27755</v>
      </c>
      <c r="F7699" t="s">
        <v>27756</v>
      </c>
      <c r="H7699">
        <v>55.568728200000002</v>
      </c>
      <c r="I7699">
        <v>-61.140114400000002</v>
      </c>
      <c r="J7699" s="1" t="str">
        <f t="shared" si="532"/>
        <v>Till</v>
      </c>
      <c r="K7699" s="1" t="str">
        <f t="shared" si="533"/>
        <v>&lt;63 micron</v>
      </c>
      <c r="L7699">
        <v>0.1</v>
      </c>
      <c r="M7699">
        <v>1.18</v>
      </c>
      <c r="N7699">
        <v>1</v>
      </c>
      <c r="O7699">
        <v>30</v>
      </c>
      <c r="P7699">
        <v>0.5</v>
      </c>
      <c r="Q7699">
        <v>1</v>
      </c>
      <c r="R7699">
        <v>0.54</v>
      </c>
      <c r="S7699">
        <v>0.25</v>
      </c>
      <c r="T7699">
        <v>8</v>
      </c>
      <c r="U7699">
        <v>16</v>
      </c>
      <c r="V7699">
        <v>12</v>
      </c>
      <c r="W7699">
        <v>1.95</v>
      </c>
      <c r="X7699">
        <v>10</v>
      </c>
      <c r="Y7699">
        <v>0.5</v>
      </c>
      <c r="Z7699">
        <v>0.06</v>
      </c>
      <c r="AA7699">
        <v>60</v>
      </c>
      <c r="AB7699">
        <v>0.32</v>
      </c>
      <c r="AC7699">
        <v>215</v>
      </c>
      <c r="AD7699">
        <v>0.5</v>
      </c>
      <c r="AE7699">
        <v>0.05</v>
      </c>
      <c r="AF7699">
        <v>11</v>
      </c>
      <c r="AG7699">
        <v>1360</v>
      </c>
      <c r="AH7699">
        <v>8</v>
      </c>
      <c r="AI7699">
        <v>2</v>
      </c>
      <c r="AJ7699">
        <v>2</v>
      </c>
      <c r="AK7699">
        <v>13</v>
      </c>
      <c r="AL7699">
        <v>0.06</v>
      </c>
      <c r="AM7699">
        <v>5</v>
      </c>
      <c r="AN7699">
        <v>5</v>
      </c>
      <c r="AO7699">
        <v>32</v>
      </c>
      <c r="AP7699">
        <v>5</v>
      </c>
      <c r="AQ7699">
        <v>38</v>
      </c>
    </row>
    <row r="7700" spans="1:43" hidden="1" x14ac:dyDescent="0.25">
      <c r="A7700" t="s">
        <v>27757</v>
      </c>
      <c r="B7700" t="s">
        <v>27758</v>
      </c>
      <c r="C7700" s="1" t="str">
        <f t="shared" si="534"/>
        <v>21:0134</v>
      </c>
      <c r="D7700" s="1" t="str">
        <f t="shared" si="535"/>
        <v>21:0078</v>
      </c>
      <c r="E7700" t="s">
        <v>27759</v>
      </c>
      <c r="F7700" t="s">
        <v>27760</v>
      </c>
      <c r="H7700">
        <v>55.560893900000003</v>
      </c>
      <c r="I7700">
        <v>-61.142070099999998</v>
      </c>
      <c r="J7700" s="1" t="str">
        <f t="shared" si="532"/>
        <v>Till</v>
      </c>
      <c r="K7700" s="1" t="str">
        <f t="shared" si="533"/>
        <v>&lt;63 micron</v>
      </c>
      <c r="L7700">
        <v>0.1</v>
      </c>
      <c r="M7700">
        <v>1.1100000000000001</v>
      </c>
      <c r="N7700">
        <v>1</v>
      </c>
      <c r="O7700">
        <v>40</v>
      </c>
      <c r="P7700">
        <v>0.5</v>
      </c>
      <c r="Q7700">
        <v>1</v>
      </c>
      <c r="R7700">
        <v>0.65</v>
      </c>
      <c r="S7700">
        <v>0.25</v>
      </c>
      <c r="T7700">
        <v>6</v>
      </c>
      <c r="U7700">
        <v>17</v>
      </c>
      <c r="V7700">
        <v>12</v>
      </c>
      <c r="W7700">
        <v>2.08</v>
      </c>
      <c r="X7700">
        <v>10</v>
      </c>
      <c r="Y7700">
        <v>0.5</v>
      </c>
      <c r="Z7700">
        <v>7.0000000000000007E-2</v>
      </c>
      <c r="AA7700">
        <v>70</v>
      </c>
      <c r="AB7700">
        <v>0.32</v>
      </c>
      <c r="AC7700">
        <v>220</v>
      </c>
      <c r="AD7700">
        <v>0.5</v>
      </c>
      <c r="AE7700">
        <v>0.06</v>
      </c>
      <c r="AF7700">
        <v>10</v>
      </c>
      <c r="AG7700">
        <v>1590</v>
      </c>
      <c r="AH7700">
        <v>12</v>
      </c>
      <c r="AI7700">
        <v>1</v>
      </c>
      <c r="AJ7700">
        <v>3</v>
      </c>
      <c r="AK7700">
        <v>15</v>
      </c>
      <c r="AL7700">
        <v>0.08</v>
      </c>
      <c r="AM7700">
        <v>5</v>
      </c>
      <c r="AN7700">
        <v>5</v>
      </c>
      <c r="AO7700">
        <v>32</v>
      </c>
      <c r="AP7700">
        <v>5</v>
      </c>
      <c r="AQ7700">
        <v>44</v>
      </c>
    </row>
    <row r="7701" spans="1:43" hidden="1" x14ac:dyDescent="0.25">
      <c r="A7701" t="s">
        <v>27761</v>
      </c>
      <c r="B7701" t="s">
        <v>27762</v>
      </c>
      <c r="C7701" s="1" t="str">
        <f t="shared" si="534"/>
        <v>21:0134</v>
      </c>
      <c r="D7701" s="1" t="str">
        <f t="shared" si="535"/>
        <v>21:0078</v>
      </c>
      <c r="E7701" t="s">
        <v>27763</v>
      </c>
      <c r="F7701" t="s">
        <v>27764</v>
      </c>
      <c r="H7701">
        <v>56.0979496</v>
      </c>
      <c r="I7701">
        <v>-61.713139699999999</v>
      </c>
      <c r="J7701" s="1" t="str">
        <f t="shared" ref="J7701:J7764" si="536">HYPERLINK("http://geochem.nrcan.gc.ca/cdogs/content/kwd/kwd020044_e.htm", "Till")</f>
        <v>Till</v>
      </c>
      <c r="K7701" s="1" t="str">
        <f t="shared" si="533"/>
        <v>&lt;63 micron</v>
      </c>
      <c r="L7701">
        <v>0.1</v>
      </c>
      <c r="M7701">
        <v>0.7</v>
      </c>
      <c r="N7701">
        <v>1</v>
      </c>
      <c r="O7701">
        <v>40</v>
      </c>
      <c r="P7701">
        <v>0.25</v>
      </c>
      <c r="Q7701">
        <v>1</v>
      </c>
      <c r="R7701">
        <v>0.6</v>
      </c>
      <c r="S7701">
        <v>0.25</v>
      </c>
      <c r="T7701">
        <v>4</v>
      </c>
      <c r="U7701">
        <v>12</v>
      </c>
      <c r="V7701">
        <v>9</v>
      </c>
      <c r="W7701">
        <v>1.74</v>
      </c>
      <c r="X7701">
        <v>10</v>
      </c>
      <c r="Y7701">
        <v>0.5</v>
      </c>
      <c r="Z7701">
        <v>7.0000000000000007E-2</v>
      </c>
      <c r="AA7701">
        <v>40</v>
      </c>
      <c r="AB7701">
        <v>0.19</v>
      </c>
      <c r="AC7701">
        <v>190</v>
      </c>
      <c r="AD7701">
        <v>0.5</v>
      </c>
      <c r="AE7701">
        <v>0.06</v>
      </c>
      <c r="AF7701">
        <v>5</v>
      </c>
      <c r="AG7701">
        <v>1230</v>
      </c>
      <c r="AH7701">
        <v>1</v>
      </c>
      <c r="AI7701">
        <v>4</v>
      </c>
      <c r="AJ7701">
        <v>3</v>
      </c>
      <c r="AK7701">
        <v>18</v>
      </c>
      <c r="AL7701">
        <v>7.0000000000000007E-2</v>
      </c>
      <c r="AM7701">
        <v>5</v>
      </c>
      <c r="AN7701">
        <v>5</v>
      </c>
      <c r="AO7701">
        <v>26</v>
      </c>
      <c r="AP7701">
        <v>5</v>
      </c>
      <c r="AQ7701">
        <v>30</v>
      </c>
    </row>
    <row r="7702" spans="1:43" hidden="1" x14ac:dyDescent="0.25">
      <c r="A7702" t="s">
        <v>27765</v>
      </c>
      <c r="B7702" t="s">
        <v>27766</v>
      </c>
      <c r="C7702" s="1" t="str">
        <f t="shared" si="534"/>
        <v>21:0134</v>
      </c>
      <c r="D7702" s="1" t="str">
        <f t="shared" si="535"/>
        <v>21:0078</v>
      </c>
      <c r="E7702" t="s">
        <v>27767</v>
      </c>
      <c r="F7702" t="s">
        <v>27768</v>
      </c>
      <c r="H7702">
        <v>55.942748000000002</v>
      </c>
      <c r="I7702">
        <v>-61.7375021</v>
      </c>
      <c r="J7702" s="1" t="str">
        <f t="shared" si="536"/>
        <v>Till</v>
      </c>
      <c r="K7702" s="1" t="str">
        <f t="shared" si="533"/>
        <v>&lt;63 micron</v>
      </c>
      <c r="L7702">
        <v>0.1</v>
      </c>
      <c r="M7702">
        <v>0.62</v>
      </c>
      <c r="N7702">
        <v>1</v>
      </c>
      <c r="O7702">
        <v>20</v>
      </c>
      <c r="P7702">
        <v>0.25</v>
      </c>
      <c r="Q7702">
        <v>2</v>
      </c>
      <c r="R7702">
        <v>0.46</v>
      </c>
      <c r="S7702">
        <v>0.25</v>
      </c>
      <c r="T7702">
        <v>3</v>
      </c>
      <c r="U7702">
        <v>11</v>
      </c>
      <c r="V7702">
        <v>4</v>
      </c>
      <c r="W7702">
        <v>1.88</v>
      </c>
      <c r="X7702">
        <v>10</v>
      </c>
      <c r="Y7702">
        <v>0.5</v>
      </c>
      <c r="Z7702">
        <v>0.04</v>
      </c>
      <c r="AA7702">
        <v>40</v>
      </c>
      <c r="AB7702">
        <v>0.14000000000000001</v>
      </c>
      <c r="AC7702">
        <v>170</v>
      </c>
      <c r="AD7702">
        <v>0.5</v>
      </c>
      <c r="AE7702">
        <v>0.03</v>
      </c>
      <c r="AF7702">
        <v>2</v>
      </c>
      <c r="AG7702">
        <v>1060</v>
      </c>
      <c r="AH7702">
        <v>1</v>
      </c>
      <c r="AI7702">
        <v>2</v>
      </c>
      <c r="AJ7702">
        <v>3</v>
      </c>
      <c r="AK7702">
        <v>10</v>
      </c>
      <c r="AL7702">
        <v>0.08</v>
      </c>
      <c r="AM7702">
        <v>5</v>
      </c>
      <c r="AN7702">
        <v>5</v>
      </c>
      <c r="AO7702">
        <v>29</v>
      </c>
      <c r="AP7702">
        <v>5</v>
      </c>
      <c r="AQ7702">
        <v>28</v>
      </c>
    </row>
    <row r="7703" spans="1:43" hidden="1" x14ac:dyDescent="0.25">
      <c r="A7703" t="s">
        <v>27769</v>
      </c>
      <c r="B7703" t="s">
        <v>27770</v>
      </c>
      <c r="C7703" s="1" t="str">
        <f t="shared" si="534"/>
        <v>21:0134</v>
      </c>
      <c r="D7703" s="1" t="str">
        <f t="shared" si="535"/>
        <v>21:0078</v>
      </c>
      <c r="E7703" t="s">
        <v>27771</v>
      </c>
      <c r="F7703" t="s">
        <v>27772</v>
      </c>
      <c r="H7703">
        <v>55.534908299999998</v>
      </c>
      <c r="I7703">
        <v>-61.226096099999999</v>
      </c>
      <c r="J7703" s="1" t="str">
        <f t="shared" si="536"/>
        <v>Till</v>
      </c>
      <c r="K7703" s="1" t="str">
        <f t="shared" si="533"/>
        <v>&lt;63 micron</v>
      </c>
      <c r="L7703">
        <v>0.1</v>
      </c>
      <c r="M7703">
        <v>1.42</v>
      </c>
      <c r="N7703">
        <v>1</v>
      </c>
      <c r="O7703">
        <v>80</v>
      </c>
      <c r="P7703">
        <v>0.5</v>
      </c>
      <c r="Q7703">
        <v>1</v>
      </c>
      <c r="R7703">
        <v>0.59</v>
      </c>
      <c r="S7703">
        <v>0.25</v>
      </c>
      <c r="T7703">
        <v>10</v>
      </c>
      <c r="U7703">
        <v>24</v>
      </c>
      <c r="V7703">
        <v>21</v>
      </c>
      <c r="W7703">
        <v>2.2999999999999998</v>
      </c>
      <c r="X7703">
        <v>10</v>
      </c>
      <c r="Y7703">
        <v>0.5</v>
      </c>
      <c r="Z7703">
        <v>0.11</v>
      </c>
      <c r="AA7703">
        <v>60</v>
      </c>
      <c r="AB7703">
        <v>0.48</v>
      </c>
      <c r="AC7703">
        <v>245</v>
      </c>
      <c r="AD7703">
        <v>0.5</v>
      </c>
      <c r="AE7703">
        <v>7.0000000000000007E-2</v>
      </c>
      <c r="AF7703">
        <v>19</v>
      </c>
      <c r="AG7703">
        <v>1260</v>
      </c>
      <c r="AH7703">
        <v>8</v>
      </c>
      <c r="AI7703">
        <v>2</v>
      </c>
      <c r="AJ7703">
        <v>3</v>
      </c>
      <c r="AK7703">
        <v>17</v>
      </c>
      <c r="AL7703">
        <v>0.09</v>
      </c>
      <c r="AM7703">
        <v>5</v>
      </c>
      <c r="AN7703">
        <v>5</v>
      </c>
      <c r="AO7703">
        <v>39</v>
      </c>
      <c r="AP7703">
        <v>5</v>
      </c>
      <c r="AQ7703">
        <v>50</v>
      </c>
    </row>
    <row r="7704" spans="1:43" hidden="1" x14ac:dyDescent="0.25">
      <c r="A7704" t="s">
        <v>27773</v>
      </c>
      <c r="B7704" t="s">
        <v>27774</v>
      </c>
      <c r="C7704" s="1" t="str">
        <f t="shared" si="534"/>
        <v>21:0134</v>
      </c>
      <c r="D7704" s="1" t="str">
        <f t="shared" si="535"/>
        <v>21:0078</v>
      </c>
      <c r="E7704" t="s">
        <v>27775</v>
      </c>
      <c r="F7704" t="s">
        <v>27776</v>
      </c>
      <c r="H7704">
        <v>54.640645900000003</v>
      </c>
      <c r="I7704">
        <v>-59.707732</v>
      </c>
      <c r="J7704" s="1" t="str">
        <f t="shared" si="536"/>
        <v>Till</v>
      </c>
      <c r="K7704" s="1" t="str">
        <f t="shared" si="533"/>
        <v>&lt;63 micron</v>
      </c>
      <c r="L7704">
        <v>0.1</v>
      </c>
      <c r="M7704">
        <v>1.52</v>
      </c>
      <c r="N7704">
        <v>1</v>
      </c>
      <c r="O7704">
        <v>60</v>
      </c>
      <c r="P7704">
        <v>0.25</v>
      </c>
      <c r="Q7704">
        <v>1</v>
      </c>
      <c r="R7704">
        <v>0.72</v>
      </c>
      <c r="S7704">
        <v>0.25</v>
      </c>
      <c r="T7704">
        <v>4</v>
      </c>
      <c r="U7704">
        <v>17</v>
      </c>
      <c r="V7704">
        <v>12</v>
      </c>
      <c r="W7704">
        <v>2.4500000000000002</v>
      </c>
      <c r="X7704">
        <v>5</v>
      </c>
      <c r="Y7704">
        <v>0.5</v>
      </c>
      <c r="Z7704">
        <v>0.22</v>
      </c>
      <c r="AA7704">
        <v>30</v>
      </c>
      <c r="AB7704">
        <v>0.47</v>
      </c>
      <c r="AC7704">
        <v>290</v>
      </c>
      <c r="AD7704">
        <v>0.5</v>
      </c>
      <c r="AE7704">
        <v>0.03</v>
      </c>
      <c r="AF7704">
        <v>4</v>
      </c>
      <c r="AG7704">
        <v>1160</v>
      </c>
      <c r="AH7704">
        <v>18</v>
      </c>
      <c r="AI7704">
        <v>1</v>
      </c>
      <c r="AJ7704">
        <v>3</v>
      </c>
      <c r="AK7704">
        <v>40</v>
      </c>
      <c r="AL7704">
        <v>0.16</v>
      </c>
      <c r="AM7704">
        <v>5</v>
      </c>
      <c r="AN7704">
        <v>5</v>
      </c>
      <c r="AO7704">
        <v>39</v>
      </c>
      <c r="AP7704">
        <v>5</v>
      </c>
      <c r="AQ7704">
        <v>48</v>
      </c>
    </row>
    <row r="7705" spans="1:43" hidden="1" x14ac:dyDescent="0.25">
      <c r="A7705" t="s">
        <v>27777</v>
      </c>
      <c r="B7705" t="s">
        <v>27778</v>
      </c>
      <c r="C7705" s="1" t="str">
        <f t="shared" si="534"/>
        <v>21:0134</v>
      </c>
      <c r="D7705" s="1" t="str">
        <f t="shared" si="535"/>
        <v>21:0078</v>
      </c>
      <c r="E7705" t="s">
        <v>26889</v>
      </c>
      <c r="F7705" t="s">
        <v>27779</v>
      </c>
      <c r="H7705">
        <v>55.5236868</v>
      </c>
      <c r="I7705">
        <v>-61.2551171</v>
      </c>
      <c r="J7705" s="1" t="str">
        <f t="shared" si="536"/>
        <v>Till</v>
      </c>
      <c r="K7705" s="1" t="str">
        <f t="shared" si="533"/>
        <v>&lt;63 micron</v>
      </c>
      <c r="L7705">
        <v>0.1</v>
      </c>
      <c r="M7705">
        <v>1.07</v>
      </c>
      <c r="N7705">
        <v>1</v>
      </c>
      <c r="O7705">
        <v>30</v>
      </c>
      <c r="P7705">
        <v>0.25</v>
      </c>
      <c r="Q7705">
        <v>1</v>
      </c>
      <c r="R7705">
        <v>0.47</v>
      </c>
      <c r="S7705">
        <v>0.25</v>
      </c>
      <c r="T7705">
        <v>6</v>
      </c>
      <c r="U7705">
        <v>15</v>
      </c>
      <c r="V7705">
        <v>10</v>
      </c>
      <c r="W7705">
        <v>1.75</v>
      </c>
      <c r="X7705">
        <v>5</v>
      </c>
      <c r="Y7705">
        <v>0.5</v>
      </c>
      <c r="Z7705">
        <v>0.04</v>
      </c>
      <c r="AA7705">
        <v>40</v>
      </c>
      <c r="AB7705">
        <v>0.28999999999999998</v>
      </c>
      <c r="AC7705">
        <v>170</v>
      </c>
      <c r="AD7705">
        <v>0.5</v>
      </c>
      <c r="AE7705">
        <v>0.04</v>
      </c>
      <c r="AF7705">
        <v>11</v>
      </c>
      <c r="AG7705">
        <v>1200</v>
      </c>
      <c r="AH7705">
        <v>6</v>
      </c>
      <c r="AI7705">
        <v>2</v>
      </c>
      <c r="AJ7705">
        <v>2</v>
      </c>
      <c r="AK7705">
        <v>12</v>
      </c>
      <c r="AL7705">
        <v>0.06</v>
      </c>
      <c r="AM7705">
        <v>5</v>
      </c>
      <c r="AN7705">
        <v>5</v>
      </c>
      <c r="AO7705">
        <v>31</v>
      </c>
      <c r="AP7705">
        <v>5</v>
      </c>
      <c r="AQ7705">
        <v>26</v>
      </c>
    </row>
    <row r="7706" spans="1:43" hidden="1" x14ac:dyDescent="0.25">
      <c r="A7706" t="s">
        <v>27780</v>
      </c>
      <c r="B7706" t="s">
        <v>27781</v>
      </c>
      <c r="C7706" s="1" t="str">
        <f t="shared" si="534"/>
        <v>21:0134</v>
      </c>
      <c r="D7706" s="1" t="str">
        <f t="shared" si="535"/>
        <v>21:0078</v>
      </c>
      <c r="E7706" t="s">
        <v>27782</v>
      </c>
      <c r="F7706" t="s">
        <v>27783</v>
      </c>
      <c r="H7706">
        <v>55.632382900000003</v>
      </c>
      <c r="I7706">
        <v>-61.220503299999997</v>
      </c>
      <c r="J7706" s="1" t="str">
        <f t="shared" si="536"/>
        <v>Till</v>
      </c>
      <c r="K7706" s="1" t="str">
        <f t="shared" si="533"/>
        <v>&lt;63 micron</v>
      </c>
      <c r="L7706">
        <v>0.1</v>
      </c>
      <c r="M7706">
        <v>1.18</v>
      </c>
      <c r="N7706">
        <v>1</v>
      </c>
      <c r="O7706">
        <v>50</v>
      </c>
      <c r="P7706">
        <v>0.5</v>
      </c>
      <c r="Q7706">
        <v>1</v>
      </c>
      <c r="R7706">
        <v>0.46</v>
      </c>
      <c r="S7706">
        <v>0.25</v>
      </c>
      <c r="T7706">
        <v>4</v>
      </c>
      <c r="U7706">
        <v>13</v>
      </c>
      <c r="V7706">
        <v>11</v>
      </c>
      <c r="W7706">
        <v>1.83</v>
      </c>
      <c r="X7706">
        <v>5</v>
      </c>
      <c r="Y7706">
        <v>0.5</v>
      </c>
      <c r="Z7706">
        <v>0.05</v>
      </c>
      <c r="AA7706">
        <v>80</v>
      </c>
      <c r="AB7706">
        <v>0.26</v>
      </c>
      <c r="AC7706">
        <v>175</v>
      </c>
      <c r="AD7706">
        <v>0.5</v>
      </c>
      <c r="AE7706">
        <v>0.04</v>
      </c>
      <c r="AF7706">
        <v>10</v>
      </c>
      <c r="AG7706">
        <v>1220</v>
      </c>
      <c r="AH7706">
        <v>8</v>
      </c>
      <c r="AI7706">
        <v>1</v>
      </c>
      <c r="AJ7706">
        <v>3</v>
      </c>
      <c r="AK7706">
        <v>10</v>
      </c>
      <c r="AL7706">
        <v>0.08</v>
      </c>
      <c r="AM7706">
        <v>5</v>
      </c>
      <c r="AN7706">
        <v>5</v>
      </c>
      <c r="AO7706">
        <v>24</v>
      </c>
      <c r="AP7706">
        <v>5</v>
      </c>
      <c r="AQ7706">
        <v>32</v>
      </c>
    </row>
    <row r="7707" spans="1:43" hidden="1" x14ac:dyDescent="0.25">
      <c r="A7707" t="s">
        <v>27784</v>
      </c>
      <c r="B7707" t="s">
        <v>27785</v>
      </c>
      <c r="C7707" s="1" t="str">
        <f t="shared" si="534"/>
        <v>21:0134</v>
      </c>
      <c r="D7707" s="1" t="str">
        <f t="shared" si="535"/>
        <v>21:0078</v>
      </c>
      <c r="E7707" t="s">
        <v>27786</v>
      </c>
      <c r="F7707" t="s">
        <v>27787</v>
      </c>
      <c r="H7707">
        <v>55.700299999999999</v>
      </c>
      <c r="I7707">
        <v>-61.224976400000003</v>
      </c>
      <c r="J7707" s="1" t="str">
        <f t="shared" si="536"/>
        <v>Till</v>
      </c>
      <c r="K7707" s="1" t="str">
        <f t="shared" si="533"/>
        <v>&lt;63 micron</v>
      </c>
      <c r="L7707">
        <v>0.1</v>
      </c>
      <c r="M7707">
        <v>0.92</v>
      </c>
      <c r="N7707">
        <v>1</v>
      </c>
      <c r="O7707">
        <v>10</v>
      </c>
      <c r="P7707">
        <v>0.5</v>
      </c>
      <c r="Q7707">
        <v>1</v>
      </c>
      <c r="R7707">
        <v>0.42</v>
      </c>
      <c r="S7707">
        <v>0.25</v>
      </c>
      <c r="T7707">
        <v>4</v>
      </c>
      <c r="U7707">
        <v>11</v>
      </c>
      <c r="V7707">
        <v>10</v>
      </c>
      <c r="W7707">
        <v>1.84</v>
      </c>
      <c r="X7707">
        <v>5</v>
      </c>
      <c r="Y7707">
        <v>0.5</v>
      </c>
      <c r="Z7707">
        <v>0.03</v>
      </c>
      <c r="AA7707">
        <v>80</v>
      </c>
      <c r="AB7707">
        <v>0.25</v>
      </c>
      <c r="AC7707">
        <v>175</v>
      </c>
      <c r="AD7707">
        <v>0.5</v>
      </c>
      <c r="AE7707">
        <v>0.03</v>
      </c>
      <c r="AF7707">
        <v>5</v>
      </c>
      <c r="AG7707">
        <v>1250</v>
      </c>
      <c r="AH7707">
        <v>14</v>
      </c>
      <c r="AI7707">
        <v>1</v>
      </c>
      <c r="AJ7707">
        <v>2</v>
      </c>
      <c r="AK7707">
        <v>8</v>
      </c>
      <c r="AL7707">
        <v>7.0000000000000007E-2</v>
      </c>
      <c r="AM7707">
        <v>5</v>
      </c>
      <c r="AN7707">
        <v>5</v>
      </c>
      <c r="AO7707">
        <v>25</v>
      </c>
      <c r="AP7707">
        <v>5</v>
      </c>
      <c r="AQ7707">
        <v>44</v>
      </c>
    </row>
    <row r="7708" spans="1:43" hidden="1" x14ac:dyDescent="0.25">
      <c r="A7708" t="s">
        <v>27788</v>
      </c>
      <c r="B7708" t="s">
        <v>27789</v>
      </c>
      <c r="C7708" s="1" t="str">
        <f t="shared" si="534"/>
        <v>21:0134</v>
      </c>
      <c r="D7708" s="1" t="str">
        <f t="shared" si="535"/>
        <v>21:0078</v>
      </c>
      <c r="E7708" t="s">
        <v>27790</v>
      </c>
      <c r="F7708" t="s">
        <v>27791</v>
      </c>
      <c r="H7708">
        <v>55.727012000000002</v>
      </c>
      <c r="I7708">
        <v>-61.2078396</v>
      </c>
      <c r="J7708" s="1" t="str">
        <f t="shared" si="536"/>
        <v>Till</v>
      </c>
      <c r="K7708" s="1" t="str">
        <f t="shared" si="533"/>
        <v>&lt;63 micron</v>
      </c>
      <c r="L7708">
        <v>0.1</v>
      </c>
      <c r="M7708">
        <v>1.01</v>
      </c>
      <c r="N7708">
        <v>2</v>
      </c>
      <c r="O7708">
        <v>20</v>
      </c>
      <c r="P7708">
        <v>0.5</v>
      </c>
      <c r="Q7708">
        <v>1</v>
      </c>
      <c r="R7708">
        <v>0.46</v>
      </c>
      <c r="S7708">
        <v>0.25</v>
      </c>
      <c r="T7708">
        <v>3</v>
      </c>
      <c r="U7708">
        <v>12</v>
      </c>
      <c r="V7708">
        <v>7</v>
      </c>
      <c r="W7708">
        <v>1.96</v>
      </c>
      <c r="X7708">
        <v>5</v>
      </c>
      <c r="Y7708">
        <v>0.5</v>
      </c>
      <c r="Z7708">
        <v>0.03</v>
      </c>
      <c r="AA7708">
        <v>60</v>
      </c>
      <c r="AB7708">
        <v>0.25</v>
      </c>
      <c r="AC7708">
        <v>185</v>
      </c>
      <c r="AD7708">
        <v>0.5</v>
      </c>
      <c r="AE7708">
        <v>0.03</v>
      </c>
      <c r="AF7708">
        <v>6</v>
      </c>
      <c r="AG7708">
        <v>1350</v>
      </c>
      <c r="AH7708">
        <v>12</v>
      </c>
      <c r="AI7708">
        <v>1</v>
      </c>
      <c r="AJ7708">
        <v>3</v>
      </c>
      <c r="AK7708">
        <v>9</v>
      </c>
      <c r="AL7708">
        <v>0.08</v>
      </c>
      <c r="AM7708">
        <v>5</v>
      </c>
      <c r="AN7708">
        <v>5</v>
      </c>
      <c r="AO7708">
        <v>26</v>
      </c>
      <c r="AP7708">
        <v>5</v>
      </c>
      <c r="AQ7708">
        <v>30</v>
      </c>
    </row>
    <row r="7709" spans="1:43" hidden="1" x14ac:dyDescent="0.25">
      <c r="A7709" t="s">
        <v>27792</v>
      </c>
      <c r="B7709" t="s">
        <v>27793</v>
      </c>
      <c r="C7709" s="1" t="str">
        <f t="shared" si="534"/>
        <v>21:0134</v>
      </c>
      <c r="D7709" s="1" t="str">
        <f t="shared" si="535"/>
        <v>21:0078</v>
      </c>
      <c r="E7709" t="s">
        <v>27794</v>
      </c>
      <c r="F7709" t="s">
        <v>27795</v>
      </c>
      <c r="H7709">
        <v>55.737928400000001</v>
      </c>
      <c r="I7709">
        <v>-61.186233000000001</v>
      </c>
      <c r="J7709" s="1" t="str">
        <f t="shared" si="536"/>
        <v>Till</v>
      </c>
      <c r="K7709" s="1" t="str">
        <f t="shared" si="533"/>
        <v>&lt;63 micron</v>
      </c>
      <c r="L7709">
        <v>0.1</v>
      </c>
      <c r="M7709">
        <v>0.8</v>
      </c>
      <c r="N7709">
        <v>2</v>
      </c>
      <c r="O7709">
        <v>10</v>
      </c>
      <c r="P7709">
        <v>0.5</v>
      </c>
      <c r="Q7709">
        <v>1</v>
      </c>
      <c r="R7709">
        <v>0.41</v>
      </c>
      <c r="S7709">
        <v>0.25</v>
      </c>
      <c r="T7709">
        <v>3</v>
      </c>
      <c r="U7709">
        <v>9</v>
      </c>
      <c r="V7709">
        <v>5</v>
      </c>
      <c r="W7709">
        <v>1.72</v>
      </c>
      <c r="X7709">
        <v>5</v>
      </c>
      <c r="Y7709">
        <v>0.5</v>
      </c>
      <c r="Z7709">
        <v>0.02</v>
      </c>
      <c r="AA7709">
        <v>70</v>
      </c>
      <c r="AB7709">
        <v>0.2</v>
      </c>
      <c r="AC7709">
        <v>165</v>
      </c>
      <c r="AD7709">
        <v>0.5</v>
      </c>
      <c r="AE7709">
        <v>0.02</v>
      </c>
      <c r="AF7709">
        <v>5</v>
      </c>
      <c r="AG7709">
        <v>1330</v>
      </c>
      <c r="AH7709">
        <v>14</v>
      </c>
      <c r="AI7709">
        <v>1</v>
      </c>
      <c r="AJ7709">
        <v>2</v>
      </c>
      <c r="AK7709">
        <v>7</v>
      </c>
      <c r="AL7709">
        <v>0.06</v>
      </c>
      <c r="AM7709">
        <v>5</v>
      </c>
      <c r="AN7709">
        <v>5</v>
      </c>
      <c r="AO7709">
        <v>22</v>
      </c>
      <c r="AP7709">
        <v>5</v>
      </c>
      <c r="AQ7709">
        <v>28</v>
      </c>
    </row>
    <row r="7710" spans="1:43" hidden="1" x14ac:dyDescent="0.25">
      <c r="A7710" t="s">
        <v>27796</v>
      </c>
      <c r="B7710" t="s">
        <v>27797</v>
      </c>
      <c r="C7710" s="1" t="str">
        <f t="shared" si="534"/>
        <v>21:0134</v>
      </c>
      <c r="D7710" s="1" t="str">
        <f t="shared" si="535"/>
        <v>21:0078</v>
      </c>
      <c r="E7710" t="s">
        <v>27798</v>
      </c>
      <c r="F7710" t="s">
        <v>27799</v>
      </c>
      <c r="H7710">
        <v>55.734208299999999</v>
      </c>
      <c r="I7710">
        <v>-61.239364799999997</v>
      </c>
      <c r="J7710" s="1" t="str">
        <f t="shared" si="536"/>
        <v>Till</v>
      </c>
      <c r="K7710" s="1" t="str">
        <f t="shared" si="533"/>
        <v>&lt;63 micron</v>
      </c>
      <c r="L7710">
        <v>0.1</v>
      </c>
      <c r="M7710">
        <v>1.44</v>
      </c>
      <c r="N7710">
        <v>2</v>
      </c>
      <c r="O7710">
        <v>20</v>
      </c>
      <c r="P7710">
        <v>1</v>
      </c>
      <c r="Q7710">
        <v>1</v>
      </c>
      <c r="R7710">
        <v>0.32</v>
      </c>
      <c r="S7710">
        <v>0.25</v>
      </c>
      <c r="T7710">
        <v>5</v>
      </c>
      <c r="U7710">
        <v>11</v>
      </c>
      <c r="V7710">
        <v>11</v>
      </c>
      <c r="W7710">
        <v>2.08</v>
      </c>
      <c r="X7710">
        <v>5</v>
      </c>
      <c r="Y7710">
        <v>0.5</v>
      </c>
      <c r="Z7710">
        <v>0.03</v>
      </c>
      <c r="AA7710">
        <v>100</v>
      </c>
      <c r="AB7710">
        <v>0.25</v>
      </c>
      <c r="AC7710">
        <v>195</v>
      </c>
      <c r="AD7710">
        <v>1</v>
      </c>
      <c r="AE7710">
        <v>0.02</v>
      </c>
      <c r="AF7710">
        <v>7</v>
      </c>
      <c r="AG7710">
        <v>1080</v>
      </c>
      <c r="AH7710">
        <v>32</v>
      </c>
      <c r="AI7710">
        <v>1</v>
      </c>
      <c r="AJ7710">
        <v>3</v>
      </c>
      <c r="AK7710">
        <v>6</v>
      </c>
      <c r="AL7710">
        <v>0.08</v>
      </c>
      <c r="AM7710">
        <v>5</v>
      </c>
      <c r="AN7710">
        <v>5</v>
      </c>
      <c r="AO7710">
        <v>23</v>
      </c>
      <c r="AP7710">
        <v>5</v>
      </c>
      <c r="AQ7710">
        <v>72</v>
      </c>
    </row>
    <row r="7711" spans="1:43" hidden="1" x14ac:dyDescent="0.25">
      <c r="A7711" t="s">
        <v>27800</v>
      </c>
      <c r="B7711" t="s">
        <v>27801</v>
      </c>
      <c r="C7711" s="1" t="str">
        <f t="shared" si="534"/>
        <v>21:0134</v>
      </c>
      <c r="D7711" s="1" t="str">
        <f t="shared" si="535"/>
        <v>21:0078</v>
      </c>
      <c r="E7711" t="s">
        <v>27802</v>
      </c>
      <c r="F7711" t="s">
        <v>27803</v>
      </c>
      <c r="H7711">
        <v>55.709203199999997</v>
      </c>
      <c r="I7711">
        <v>-61.250438199999998</v>
      </c>
      <c r="J7711" s="1" t="str">
        <f t="shared" si="536"/>
        <v>Till</v>
      </c>
      <c r="K7711" s="1" t="str">
        <f t="shared" ref="K7711:K7774" si="537">HYPERLINK("http://geochem.nrcan.gc.ca/cdogs/content/kwd/kwd080004_e.htm", "&lt;63 micron")</f>
        <v>&lt;63 micron</v>
      </c>
      <c r="L7711">
        <v>0.1</v>
      </c>
      <c r="M7711">
        <v>0.76</v>
      </c>
      <c r="N7711">
        <v>1</v>
      </c>
      <c r="O7711">
        <v>20</v>
      </c>
      <c r="P7711">
        <v>0.5</v>
      </c>
      <c r="Q7711">
        <v>1</v>
      </c>
      <c r="R7711">
        <v>0.41</v>
      </c>
      <c r="S7711">
        <v>0.25</v>
      </c>
      <c r="T7711">
        <v>3</v>
      </c>
      <c r="U7711">
        <v>9</v>
      </c>
      <c r="V7711">
        <v>6</v>
      </c>
      <c r="W7711">
        <v>1.78</v>
      </c>
      <c r="X7711">
        <v>5</v>
      </c>
      <c r="Y7711">
        <v>0.5</v>
      </c>
      <c r="Z7711">
        <v>0.03</v>
      </c>
      <c r="AA7711">
        <v>70</v>
      </c>
      <c r="AB7711">
        <v>0.22</v>
      </c>
      <c r="AC7711">
        <v>155</v>
      </c>
      <c r="AD7711">
        <v>0.5</v>
      </c>
      <c r="AE7711">
        <v>0.03</v>
      </c>
      <c r="AF7711">
        <v>6</v>
      </c>
      <c r="AG7711">
        <v>1280</v>
      </c>
      <c r="AH7711">
        <v>10</v>
      </c>
      <c r="AI7711">
        <v>1</v>
      </c>
      <c r="AJ7711">
        <v>2</v>
      </c>
      <c r="AK7711">
        <v>8</v>
      </c>
      <c r="AL7711">
        <v>0.06</v>
      </c>
      <c r="AM7711">
        <v>5</v>
      </c>
      <c r="AN7711">
        <v>5</v>
      </c>
      <c r="AO7711">
        <v>25</v>
      </c>
      <c r="AP7711">
        <v>5</v>
      </c>
      <c r="AQ7711">
        <v>28</v>
      </c>
    </row>
    <row r="7712" spans="1:43" hidden="1" x14ac:dyDescent="0.25">
      <c r="A7712" t="s">
        <v>27804</v>
      </c>
      <c r="B7712" t="s">
        <v>27805</v>
      </c>
      <c r="C7712" s="1" t="str">
        <f t="shared" si="534"/>
        <v>21:0134</v>
      </c>
      <c r="D7712" s="1" t="str">
        <f t="shared" si="535"/>
        <v>21:0078</v>
      </c>
      <c r="E7712" t="s">
        <v>27806</v>
      </c>
      <c r="F7712" t="s">
        <v>27807</v>
      </c>
      <c r="H7712">
        <v>55.711911700000002</v>
      </c>
      <c r="I7712">
        <v>-61.315581999999999</v>
      </c>
      <c r="J7712" s="1" t="str">
        <f t="shared" si="536"/>
        <v>Till</v>
      </c>
      <c r="K7712" s="1" t="str">
        <f t="shared" si="537"/>
        <v>&lt;63 micron</v>
      </c>
      <c r="L7712">
        <v>0.1</v>
      </c>
      <c r="M7712">
        <v>0.66</v>
      </c>
      <c r="N7712">
        <v>1</v>
      </c>
      <c r="O7712">
        <v>10</v>
      </c>
      <c r="P7712">
        <v>0.5</v>
      </c>
      <c r="Q7712">
        <v>1</v>
      </c>
      <c r="R7712">
        <v>0.34</v>
      </c>
      <c r="S7712">
        <v>0.25</v>
      </c>
      <c r="T7712">
        <v>3</v>
      </c>
      <c r="U7712">
        <v>7</v>
      </c>
      <c r="V7712">
        <v>6</v>
      </c>
      <c r="W7712">
        <v>1.72</v>
      </c>
      <c r="X7712">
        <v>5</v>
      </c>
      <c r="Y7712">
        <v>0.5</v>
      </c>
      <c r="Z7712">
        <v>0.03</v>
      </c>
      <c r="AA7712">
        <v>60</v>
      </c>
      <c r="AB7712">
        <v>0.18</v>
      </c>
      <c r="AC7712">
        <v>160</v>
      </c>
      <c r="AD7712">
        <v>0.5</v>
      </c>
      <c r="AE7712">
        <v>0.01</v>
      </c>
      <c r="AF7712">
        <v>6</v>
      </c>
      <c r="AG7712">
        <v>1190</v>
      </c>
      <c r="AH7712">
        <v>12</v>
      </c>
      <c r="AI7712">
        <v>2</v>
      </c>
      <c r="AJ7712">
        <v>1</v>
      </c>
      <c r="AK7712">
        <v>6</v>
      </c>
      <c r="AL7712">
        <v>0.04</v>
      </c>
      <c r="AM7712">
        <v>5</v>
      </c>
      <c r="AN7712">
        <v>5</v>
      </c>
      <c r="AO7712">
        <v>19</v>
      </c>
      <c r="AP7712">
        <v>5</v>
      </c>
      <c r="AQ7712">
        <v>30</v>
      </c>
    </row>
    <row r="7713" spans="1:43" hidden="1" x14ac:dyDescent="0.25">
      <c r="A7713" t="s">
        <v>27808</v>
      </c>
      <c r="B7713" t="s">
        <v>27809</v>
      </c>
      <c r="C7713" s="1" t="str">
        <f t="shared" si="534"/>
        <v>21:0134</v>
      </c>
      <c r="D7713" s="1" t="str">
        <f t="shared" si="535"/>
        <v>21:0078</v>
      </c>
      <c r="E7713" t="s">
        <v>26893</v>
      </c>
      <c r="F7713" t="s">
        <v>27810</v>
      </c>
      <c r="H7713">
        <v>55.741567699999997</v>
      </c>
      <c r="I7713">
        <v>-61.382405499999997</v>
      </c>
      <c r="J7713" s="1" t="str">
        <f t="shared" si="536"/>
        <v>Till</v>
      </c>
      <c r="K7713" s="1" t="str">
        <f t="shared" si="537"/>
        <v>&lt;63 micron</v>
      </c>
      <c r="L7713">
        <v>0.1</v>
      </c>
      <c r="M7713">
        <v>0.92</v>
      </c>
      <c r="N7713">
        <v>2</v>
      </c>
      <c r="O7713">
        <v>40</v>
      </c>
      <c r="P7713">
        <v>0.5</v>
      </c>
      <c r="Q7713">
        <v>1</v>
      </c>
      <c r="R7713">
        <v>0.48</v>
      </c>
      <c r="S7713">
        <v>0.25</v>
      </c>
      <c r="T7713">
        <v>7</v>
      </c>
      <c r="U7713">
        <v>13</v>
      </c>
      <c r="V7713">
        <v>15</v>
      </c>
      <c r="W7713">
        <v>2.0699999999999998</v>
      </c>
      <c r="X7713">
        <v>5</v>
      </c>
      <c r="Y7713">
        <v>0.5</v>
      </c>
      <c r="Z7713">
        <v>0.1</v>
      </c>
      <c r="AA7713">
        <v>80</v>
      </c>
      <c r="AB7713">
        <v>0.28999999999999998</v>
      </c>
      <c r="AC7713">
        <v>185</v>
      </c>
      <c r="AD7713">
        <v>0.5</v>
      </c>
      <c r="AE7713">
        <v>0.03</v>
      </c>
      <c r="AF7713">
        <v>8</v>
      </c>
      <c r="AG7713">
        <v>1550</v>
      </c>
      <c r="AH7713">
        <v>12</v>
      </c>
      <c r="AI7713">
        <v>1</v>
      </c>
      <c r="AJ7713">
        <v>3</v>
      </c>
      <c r="AK7713">
        <v>9</v>
      </c>
      <c r="AL7713">
        <v>0.06</v>
      </c>
      <c r="AM7713">
        <v>5</v>
      </c>
      <c r="AN7713">
        <v>5</v>
      </c>
      <c r="AO7713">
        <v>28</v>
      </c>
      <c r="AP7713">
        <v>5</v>
      </c>
      <c r="AQ7713">
        <v>38</v>
      </c>
    </row>
    <row r="7714" spans="1:43" hidden="1" x14ac:dyDescent="0.25">
      <c r="A7714" t="s">
        <v>27811</v>
      </c>
      <c r="B7714" t="s">
        <v>27812</v>
      </c>
      <c r="C7714" s="1" t="str">
        <f t="shared" si="534"/>
        <v>21:0134</v>
      </c>
      <c r="D7714" s="1" t="str">
        <f t="shared" si="535"/>
        <v>21:0078</v>
      </c>
      <c r="E7714" t="s">
        <v>27813</v>
      </c>
      <c r="F7714" t="s">
        <v>27814</v>
      </c>
      <c r="H7714">
        <v>55.731818400000002</v>
      </c>
      <c r="I7714">
        <v>-61.392762599999998</v>
      </c>
      <c r="J7714" s="1" t="str">
        <f t="shared" si="536"/>
        <v>Till</v>
      </c>
      <c r="K7714" s="1" t="str">
        <f t="shared" si="537"/>
        <v>&lt;63 micron</v>
      </c>
      <c r="L7714">
        <v>0.1</v>
      </c>
      <c r="M7714">
        <v>0.51</v>
      </c>
      <c r="N7714">
        <v>1</v>
      </c>
      <c r="O7714">
        <v>10</v>
      </c>
      <c r="P7714">
        <v>0.5</v>
      </c>
      <c r="Q7714">
        <v>2</v>
      </c>
      <c r="R7714">
        <v>0.39</v>
      </c>
      <c r="S7714">
        <v>0.25</v>
      </c>
      <c r="T7714">
        <v>2</v>
      </c>
      <c r="U7714">
        <v>7</v>
      </c>
      <c r="V7714">
        <v>4</v>
      </c>
      <c r="W7714">
        <v>1.43</v>
      </c>
      <c r="X7714">
        <v>5</v>
      </c>
      <c r="Y7714">
        <v>0.5</v>
      </c>
      <c r="Z7714">
        <v>0.02</v>
      </c>
      <c r="AA7714">
        <v>60</v>
      </c>
      <c r="AB7714">
        <v>0.14000000000000001</v>
      </c>
      <c r="AC7714">
        <v>115</v>
      </c>
      <c r="AD7714">
        <v>0.5</v>
      </c>
      <c r="AE7714">
        <v>0.02</v>
      </c>
      <c r="AF7714">
        <v>3</v>
      </c>
      <c r="AG7714">
        <v>1250</v>
      </c>
      <c r="AH7714">
        <v>10</v>
      </c>
      <c r="AI7714">
        <v>1</v>
      </c>
      <c r="AJ7714">
        <v>1</v>
      </c>
      <c r="AK7714">
        <v>7</v>
      </c>
      <c r="AL7714">
        <v>0.04</v>
      </c>
      <c r="AM7714">
        <v>5</v>
      </c>
      <c r="AN7714">
        <v>5</v>
      </c>
      <c r="AO7714">
        <v>19</v>
      </c>
      <c r="AP7714">
        <v>5</v>
      </c>
      <c r="AQ7714">
        <v>20</v>
      </c>
    </row>
    <row r="7715" spans="1:43" hidden="1" x14ac:dyDescent="0.25">
      <c r="A7715" t="s">
        <v>27815</v>
      </c>
      <c r="B7715" t="s">
        <v>27816</v>
      </c>
      <c r="C7715" s="1" t="str">
        <f t="shared" ref="C7715:C7778" si="538">HYPERLINK("http://geochem.nrcan.gc.ca/cdogs/content/bdl/bdl210134_e.htm", "21:0134")</f>
        <v>21:0134</v>
      </c>
      <c r="D7715" s="1" t="str">
        <f t="shared" ref="D7715:D7778" si="539">HYPERLINK("http://geochem.nrcan.gc.ca/cdogs/content/svy/svy210078_e.htm", "21:0078")</f>
        <v>21:0078</v>
      </c>
      <c r="E7715" t="s">
        <v>27817</v>
      </c>
      <c r="F7715" t="s">
        <v>27818</v>
      </c>
      <c r="H7715">
        <v>54.655002000000003</v>
      </c>
      <c r="I7715">
        <v>-60.608852300000002</v>
      </c>
      <c r="J7715" s="1" t="str">
        <f t="shared" si="536"/>
        <v>Till</v>
      </c>
      <c r="K7715" s="1" t="str">
        <f t="shared" si="537"/>
        <v>&lt;63 micron</v>
      </c>
      <c r="L7715">
        <v>0.1</v>
      </c>
      <c r="M7715">
        <v>2.86</v>
      </c>
      <c r="N7715">
        <v>2</v>
      </c>
      <c r="O7715">
        <v>80</v>
      </c>
      <c r="P7715">
        <v>0.25</v>
      </c>
      <c r="Q7715">
        <v>1</v>
      </c>
      <c r="R7715">
        <v>0.42</v>
      </c>
      <c r="S7715">
        <v>0.25</v>
      </c>
      <c r="T7715">
        <v>15</v>
      </c>
      <c r="U7715">
        <v>57</v>
      </c>
      <c r="V7715">
        <v>65</v>
      </c>
      <c r="W7715">
        <v>3.82</v>
      </c>
      <c r="X7715">
        <v>5</v>
      </c>
      <c r="Y7715">
        <v>1</v>
      </c>
      <c r="Z7715">
        <v>0.18</v>
      </c>
      <c r="AA7715">
        <v>10</v>
      </c>
      <c r="AB7715">
        <v>1.07</v>
      </c>
      <c r="AC7715">
        <v>355</v>
      </c>
      <c r="AD7715">
        <v>0.5</v>
      </c>
      <c r="AE7715">
        <v>0.01</v>
      </c>
      <c r="AF7715">
        <v>38</v>
      </c>
      <c r="AG7715">
        <v>70</v>
      </c>
      <c r="AH7715">
        <v>8</v>
      </c>
      <c r="AI7715">
        <v>1</v>
      </c>
      <c r="AJ7715">
        <v>4</v>
      </c>
      <c r="AK7715">
        <v>29</v>
      </c>
      <c r="AL7715">
        <v>0.24</v>
      </c>
      <c r="AM7715">
        <v>5</v>
      </c>
      <c r="AN7715">
        <v>5</v>
      </c>
      <c r="AO7715">
        <v>62</v>
      </c>
      <c r="AP7715">
        <v>5</v>
      </c>
      <c r="AQ7715">
        <v>44</v>
      </c>
    </row>
    <row r="7716" spans="1:43" hidden="1" x14ac:dyDescent="0.25">
      <c r="A7716" t="s">
        <v>27819</v>
      </c>
      <c r="B7716" t="s">
        <v>27820</v>
      </c>
      <c r="C7716" s="1" t="str">
        <f t="shared" si="538"/>
        <v>21:0134</v>
      </c>
      <c r="D7716" s="1" t="str">
        <f t="shared" si="539"/>
        <v>21:0078</v>
      </c>
      <c r="E7716" t="s">
        <v>27821</v>
      </c>
      <c r="F7716" t="s">
        <v>27822</v>
      </c>
      <c r="H7716">
        <v>55.734687399999999</v>
      </c>
      <c r="I7716">
        <v>-61.430471500000003</v>
      </c>
      <c r="J7716" s="1" t="str">
        <f t="shared" si="536"/>
        <v>Till</v>
      </c>
      <c r="K7716" s="1" t="str">
        <f t="shared" si="537"/>
        <v>&lt;63 micron</v>
      </c>
      <c r="L7716">
        <v>0.1</v>
      </c>
      <c r="M7716">
        <v>0.54</v>
      </c>
      <c r="N7716">
        <v>4</v>
      </c>
      <c r="O7716">
        <v>10</v>
      </c>
      <c r="P7716">
        <v>0.5</v>
      </c>
      <c r="Q7716">
        <v>1</v>
      </c>
      <c r="R7716">
        <v>0.41</v>
      </c>
      <c r="S7716">
        <v>0.25</v>
      </c>
      <c r="T7716">
        <v>3</v>
      </c>
      <c r="U7716">
        <v>8</v>
      </c>
      <c r="V7716">
        <v>6</v>
      </c>
      <c r="W7716">
        <v>1.37</v>
      </c>
      <c r="X7716">
        <v>5</v>
      </c>
      <c r="Y7716">
        <v>0.5</v>
      </c>
      <c r="Z7716">
        <v>0.04</v>
      </c>
      <c r="AA7716">
        <v>60</v>
      </c>
      <c r="AB7716">
        <v>0.13</v>
      </c>
      <c r="AC7716">
        <v>120</v>
      </c>
      <c r="AD7716">
        <v>0.5</v>
      </c>
      <c r="AE7716">
        <v>0.02</v>
      </c>
      <c r="AF7716">
        <v>3</v>
      </c>
      <c r="AG7716">
        <v>1270</v>
      </c>
      <c r="AH7716">
        <v>12</v>
      </c>
      <c r="AI7716">
        <v>1</v>
      </c>
      <c r="AJ7716">
        <v>2</v>
      </c>
      <c r="AK7716">
        <v>8</v>
      </c>
      <c r="AL7716">
        <v>0.05</v>
      </c>
      <c r="AM7716">
        <v>5</v>
      </c>
      <c r="AN7716">
        <v>5</v>
      </c>
      <c r="AO7716">
        <v>18</v>
      </c>
      <c r="AP7716">
        <v>5</v>
      </c>
      <c r="AQ7716">
        <v>28</v>
      </c>
    </row>
    <row r="7717" spans="1:43" hidden="1" x14ac:dyDescent="0.25">
      <c r="A7717" t="s">
        <v>27823</v>
      </c>
      <c r="B7717" t="s">
        <v>27824</v>
      </c>
      <c r="C7717" s="1" t="str">
        <f t="shared" si="538"/>
        <v>21:0134</v>
      </c>
      <c r="D7717" s="1" t="str">
        <f t="shared" si="539"/>
        <v>21:0078</v>
      </c>
      <c r="E7717" t="s">
        <v>27825</v>
      </c>
      <c r="F7717" t="s">
        <v>27826</v>
      </c>
      <c r="H7717">
        <v>55.721542599999999</v>
      </c>
      <c r="I7717">
        <v>-61.4497863</v>
      </c>
      <c r="J7717" s="1" t="str">
        <f t="shared" si="536"/>
        <v>Till</v>
      </c>
      <c r="K7717" s="1" t="str">
        <f t="shared" si="537"/>
        <v>&lt;63 micron</v>
      </c>
      <c r="L7717">
        <v>0.1</v>
      </c>
      <c r="M7717">
        <v>0.76</v>
      </c>
      <c r="N7717">
        <v>1</v>
      </c>
      <c r="O7717">
        <v>20</v>
      </c>
      <c r="P7717">
        <v>0.5</v>
      </c>
      <c r="Q7717">
        <v>1</v>
      </c>
      <c r="R7717">
        <v>0.4</v>
      </c>
      <c r="S7717">
        <v>0.25</v>
      </c>
      <c r="T7717">
        <v>4</v>
      </c>
      <c r="U7717">
        <v>10</v>
      </c>
      <c r="V7717">
        <v>7</v>
      </c>
      <c r="W7717">
        <v>1.58</v>
      </c>
      <c r="X7717">
        <v>5</v>
      </c>
      <c r="Y7717">
        <v>0.5</v>
      </c>
      <c r="Z7717">
        <v>0.03</v>
      </c>
      <c r="AA7717">
        <v>70</v>
      </c>
      <c r="AB7717">
        <v>0.15</v>
      </c>
      <c r="AC7717">
        <v>160</v>
      </c>
      <c r="AD7717">
        <v>0.5</v>
      </c>
      <c r="AE7717">
        <v>0.02</v>
      </c>
      <c r="AF7717">
        <v>4</v>
      </c>
      <c r="AG7717">
        <v>1170</v>
      </c>
      <c r="AH7717">
        <v>8</v>
      </c>
      <c r="AI7717">
        <v>1</v>
      </c>
      <c r="AJ7717">
        <v>3</v>
      </c>
      <c r="AK7717">
        <v>9</v>
      </c>
      <c r="AL7717">
        <v>0.06</v>
      </c>
      <c r="AM7717">
        <v>5</v>
      </c>
      <c r="AN7717">
        <v>5</v>
      </c>
      <c r="AO7717">
        <v>22</v>
      </c>
      <c r="AP7717">
        <v>5</v>
      </c>
      <c r="AQ7717">
        <v>22</v>
      </c>
    </row>
    <row r="7718" spans="1:43" hidden="1" x14ac:dyDescent="0.25">
      <c r="A7718" t="s">
        <v>27827</v>
      </c>
      <c r="B7718" t="s">
        <v>27828</v>
      </c>
      <c r="C7718" s="1" t="str">
        <f t="shared" si="538"/>
        <v>21:0134</v>
      </c>
      <c r="D7718" s="1" t="str">
        <f t="shared" si="539"/>
        <v>21:0078</v>
      </c>
      <c r="E7718" t="s">
        <v>27829</v>
      </c>
      <c r="F7718" t="s">
        <v>27830</v>
      </c>
      <c r="H7718">
        <v>55.702080600000002</v>
      </c>
      <c r="I7718">
        <v>-61.456445000000002</v>
      </c>
      <c r="J7718" s="1" t="str">
        <f t="shared" si="536"/>
        <v>Till</v>
      </c>
      <c r="K7718" s="1" t="str">
        <f t="shared" si="537"/>
        <v>&lt;63 micron</v>
      </c>
      <c r="L7718">
        <v>0.1</v>
      </c>
      <c r="M7718">
        <v>0.91</v>
      </c>
      <c r="N7718">
        <v>2</v>
      </c>
      <c r="O7718">
        <v>10</v>
      </c>
      <c r="P7718">
        <v>0.25</v>
      </c>
      <c r="Q7718">
        <v>1</v>
      </c>
      <c r="R7718">
        <v>0.38</v>
      </c>
      <c r="S7718">
        <v>0.25</v>
      </c>
      <c r="T7718">
        <v>3</v>
      </c>
      <c r="U7718">
        <v>9</v>
      </c>
      <c r="V7718">
        <v>4</v>
      </c>
      <c r="W7718">
        <v>1.56</v>
      </c>
      <c r="X7718">
        <v>5</v>
      </c>
      <c r="Y7718">
        <v>0.5</v>
      </c>
      <c r="Z7718">
        <v>0.03</v>
      </c>
      <c r="AA7718">
        <v>50</v>
      </c>
      <c r="AB7718">
        <v>0.14000000000000001</v>
      </c>
      <c r="AC7718">
        <v>135</v>
      </c>
      <c r="AD7718">
        <v>0.5</v>
      </c>
      <c r="AE7718">
        <v>0.02</v>
      </c>
      <c r="AF7718">
        <v>3</v>
      </c>
      <c r="AG7718">
        <v>1110</v>
      </c>
      <c r="AH7718">
        <v>8</v>
      </c>
      <c r="AI7718">
        <v>1</v>
      </c>
      <c r="AJ7718">
        <v>2</v>
      </c>
      <c r="AK7718">
        <v>9</v>
      </c>
      <c r="AL7718">
        <v>7.0000000000000007E-2</v>
      </c>
      <c r="AM7718">
        <v>5</v>
      </c>
      <c r="AN7718">
        <v>5</v>
      </c>
      <c r="AO7718">
        <v>22</v>
      </c>
      <c r="AP7718">
        <v>5</v>
      </c>
      <c r="AQ7718">
        <v>18</v>
      </c>
    </row>
    <row r="7719" spans="1:43" hidden="1" x14ac:dyDescent="0.25">
      <c r="A7719" t="s">
        <v>27831</v>
      </c>
      <c r="B7719" t="s">
        <v>27832</v>
      </c>
      <c r="C7719" s="1" t="str">
        <f t="shared" si="538"/>
        <v>21:0134</v>
      </c>
      <c r="D7719" s="1" t="str">
        <f t="shared" si="539"/>
        <v>21:0078</v>
      </c>
      <c r="E7719" t="s">
        <v>27833</v>
      </c>
      <c r="F7719" t="s">
        <v>27834</v>
      </c>
      <c r="H7719">
        <v>55.699757499999997</v>
      </c>
      <c r="I7719">
        <v>-61.432667500000001</v>
      </c>
      <c r="J7719" s="1" t="str">
        <f t="shared" si="536"/>
        <v>Till</v>
      </c>
      <c r="K7719" s="1" t="str">
        <f t="shared" si="537"/>
        <v>&lt;63 micron</v>
      </c>
      <c r="L7719">
        <v>0.1</v>
      </c>
      <c r="M7719">
        <v>0.91</v>
      </c>
      <c r="N7719">
        <v>1</v>
      </c>
      <c r="O7719">
        <v>10</v>
      </c>
      <c r="P7719">
        <v>0.5</v>
      </c>
      <c r="Q7719">
        <v>1</v>
      </c>
      <c r="R7719">
        <v>0.39</v>
      </c>
      <c r="S7719">
        <v>0.25</v>
      </c>
      <c r="T7719">
        <v>2</v>
      </c>
      <c r="U7719">
        <v>13</v>
      </c>
      <c r="V7719">
        <v>4</v>
      </c>
      <c r="W7719">
        <v>1.58</v>
      </c>
      <c r="X7719">
        <v>5</v>
      </c>
      <c r="Y7719">
        <v>0.5</v>
      </c>
      <c r="Z7719">
        <v>0.02</v>
      </c>
      <c r="AA7719">
        <v>40</v>
      </c>
      <c r="AB7719">
        <v>0.15</v>
      </c>
      <c r="AC7719">
        <v>125</v>
      </c>
      <c r="AD7719">
        <v>0.5</v>
      </c>
      <c r="AE7719">
        <v>0.02</v>
      </c>
      <c r="AF7719">
        <v>3</v>
      </c>
      <c r="AG7719">
        <v>1050</v>
      </c>
      <c r="AH7719">
        <v>14</v>
      </c>
      <c r="AI7719">
        <v>1</v>
      </c>
      <c r="AJ7719">
        <v>3</v>
      </c>
      <c r="AK7719">
        <v>9</v>
      </c>
      <c r="AL7719">
        <v>0.08</v>
      </c>
      <c r="AM7719">
        <v>5</v>
      </c>
      <c r="AN7719">
        <v>5</v>
      </c>
      <c r="AO7719">
        <v>23</v>
      </c>
      <c r="AP7719">
        <v>5</v>
      </c>
      <c r="AQ7719">
        <v>16</v>
      </c>
    </row>
    <row r="7720" spans="1:43" hidden="1" x14ac:dyDescent="0.25">
      <c r="A7720" t="s">
        <v>27835</v>
      </c>
      <c r="B7720" t="s">
        <v>27836</v>
      </c>
      <c r="C7720" s="1" t="str">
        <f t="shared" si="538"/>
        <v>21:0134</v>
      </c>
      <c r="D7720" s="1" t="str">
        <f t="shared" si="539"/>
        <v>21:0078</v>
      </c>
      <c r="E7720" t="s">
        <v>27837</v>
      </c>
      <c r="F7720" t="s">
        <v>27838</v>
      </c>
      <c r="H7720">
        <v>55.681169300000001</v>
      </c>
      <c r="I7720">
        <v>-61.402396000000003</v>
      </c>
      <c r="J7720" s="1" t="str">
        <f t="shared" si="536"/>
        <v>Till</v>
      </c>
      <c r="K7720" s="1" t="str">
        <f t="shared" si="537"/>
        <v>&lt;63 micron</v>
      </c>
      <c r="L7720">
        <v>0.1</v>
      </c>
      <c r="M7720">
        <v>0.98</v>
      </c>
      <c r="N7720">
        <v>1</v>
      </c>
      <c r="O7720">
        <v>30</v>
      </c>
      <c r="P7720">
        <v>0.5</v>
      </c>
      <c r="Q7720">
        <v>1</v>
      </c>
      <c r="R7720">
        <v>0.42</v>
      </c>
      <c r="S7720">
        <v>0.25</v>
      </c>
      <c r="T7720">
        <v>3</v>
      </c>
      <c r="U7720">
        <v>14</v>
      </c>
      <c r="V7720">
        <v>8</v>
      </c>
      <c r="W7720">
        <v>1.81</v>
      </c>
      <c r="X7720">
        <v>5</v>
      </c>
      <c r="Y7720">
        <v>0.5</v>
      </c>
      <c r="Z7720">
        <v>0.04</v>
      </c>
      <c r="AA7720">
        <v>90</v>
      </c>
      <c r="AB7720">
        <v>0.24</v>
      </c>
      <c r="AC7720">
        <v>150</v>
      </c>
      <c r="AD7720">
        <v>0.5</v>
      </c>
      <c r="AE7720">
        <v>0.02</v>
      </c>
      <c r="AF7720">
        <v>6</v>
      </c>
      <c r="AG7720">
        <v>1150</v>
      </c>
      <c r="AH7720">
        <v>16</v>
      </c>
      <c r="AI7720">
        <v>1</v>
      </c>
      <c r="AJ7720">
        <v>3</v>
      </c>
      <c r="AK7720">
        <v>9</v>
      </c>
      <c r="AL7720">
        <v>0.08</v>
      </c>
      <c r="AM7720">
        <v>5</v>
      </c>
      <c r="AN7720">
        <v>5</v>
      </c>
      <c r="AO7720">
        <v>26</v>
      </c>
      <c r="AP7720">
        <v>5</v>
      </c>
      <c r="AQ7720">
        <v>32</v>
      </c>
    </row>
    <row r="7721" spans="1:43" hidden="1" x14ac:dyDescent="0.25">
      <c r="A7721" t="s">
        <v>27839</v>
      </c>
      <c r="B7721" t="s">
        <v>27840</v>
      </c>
      <c r="C7721" s="1" t="str">
        <f t="shared" si="538"/>
        <v>21:0134</v>
      </c>
      <c r="D7721" s="1" t="str">
        <f t="shared" si="539"/>
        <v>21:0078</v>
      </c>
      <c r="E7721" t="s">
        <v>27841</v>
      </c>
      <c r="F7721" t="s">
        <v>27842</v>
      </c>
      <c r="H7721">
        <v>55.670600800000003</v>
      </c>
      <c r="I7721">
        <v>-61.384540600000001</v>
      </c>
      <c r="J7721" s="1" t="str">
        <f t="shared" si="536"/>
        <v>Till</v>
      </c>
      <c r="K7721" s="1" t="str">
        <f t="shared" si="537"/>
        <v>&lt;63 micron</v>
      </c>
      <c r="L7721">
        <v>0.1</v>
      </c>
      <c r="M7721">
        <v>0.7</v>
      </c>
      <c r="N7721">
        <v>2</v>
      </c>
      <c r="O7721">
        <v>20</v>
      </c>
      <c r="P7721">
        <v>0.5</v>
      </c>
      <c r="Q7721">
        <v>1</v>
      </c>
      <c r="R7721">
        <v>0.49</v>
      </c>
      <c r="S7721">
        <v>0.25</v>
      </c>
      <c r="T7721">
        <v>4</v>
      </c>
      <c r="U7721">
        <v>12</v>
      </c>
      <c r="V7721">
        <v>6</v>
      </c>
      <c r="W7721">
        <v>1.74</v>
      </c>
      <c r="X7721">
        <v>5</v>
      </c>
      <c r="Y7721">
        <v>0.5</v>
      </c>
      <c r="Z7721">
        <v>0.04</v>
      </c>
      <c r="AA7721">
        <v>50</v>
      </c>
      <c r="AB7721">
        <v>0.24</v>
      </c>
      <c r="AC7721">
        <v>160</v>
      </c>
      <c r="AD7721">
        <v>0.5</v>
      </c>
      <c r="AE7721">
        <v>0.03</v>
      </c>
      <c r="AF7721">
        <v>7</v>
      </c>
      <c r="AG7721">
        <v>1400</v>
      </c>
      <c r="AH7721">
        <v>12</v>
      </c>
      <c r="AI7721">
        <v>1</v>
      </c>
      <c r="AJ7721">
        <v>2</v>
      </c>
      <c r="AK7721">
        <v>10</v>
      </c>
      <c r="AL7721">
        <v>0.06</v>
      </c>
      <c r="AM7721">
        <v>5</v>
      </c>
      <c r="AN7721">
        <v>5</v>
      </c>
      <c r="AO7721">
        <v>25</v>
      </c>
      <c r="AP7721">
        <v>5</v>
      </c>
      <c r="AQ7721">
        <v>30</v>
      </c>
    </row>
    <row r="7722" spans="1:43" hidden="1" x14ac:dyDescent="0.25">
      <c r="A7722" t="s">
        <v>27843</v>
      </c>
      <c r="B7722" t="s">
        <v>27844</v>
      </c>
      <c r="C7722" s="1" t="str">
        <f t="shared" si="538"/>
        <v>21:0134</v>
      </c>
      <c r="D7722" s="1" t="str">
        <f t="shared" si="539"/>
        <v>21:0078</v>
      </c>
      <c r="E7722" t="s">
        <v>27845</v>
      </c>
      <c r="F7722" t="s">
        <v>27846</v>
      </c>
      <c r="H7722">
        <v>55.638966400000001</v>
      </c>
      <c r="I7722">
        <v>-61.354066400000001</v>
      </c>
      <c r="J7722" s="1" t="str">
        <f t="shared" si="536"/>
        <v>Till</v>
      </c>
      <c r="K7722" s="1" t="str">
        <f t="shared" si="537"/>
        <v>&lt;63 micron</v>
      </c>
      <c r="L7722">
        <v>0.1</v>
      </c>
      <c r="M7722">
        <v>0.85</v>
      </c>
      <c r="N7722">
        <v>1</v>
      </c>
      <c r="O7722">
        <v>10</v>
      </c>
      <c r="P7722">
        <v>0.5</v>
      </c>
      <c r="Q7722">
        <v>1</v>
      </c>
      <c r="R7722">
        <v>0.47</v>
      </c>
      <c r="S7722">
        <v>0.25</v>
      </c>
      <c r="T7722">
        <v>5</v>
      </c>
      <c r="U7722">
        <v>12</v>
      </c>
      <c r="V7722">
        <v>8</v>
      </c>
      <c r="W7722">
        <v>1.98</v>
      </c>
      <c r="X7722">
        <v>5</v>
      </c>
      <c r="Y7722">
        <v>0.5</v>
      </c>
      <c r="Z7722">
        <v>0.04</v>
      </c>
      <c r="AA7722">
        <v>60</v>
      </c>
      <c r="AB7722">
        <v>0.26</v>
      </c>
      <c r="AC7722">
        <v>185</v>
      </c>
      <c r="AD7722">
        <v>0.5</v>
      </c>
      <c r="AE7722">
        <v>0.03</v>
      </c>
      <c r="AF7722">
        <v>8</v>
      </c>
      <c r="AG7722">
        <v>1390</v>
      </c>
      <c r="AH7722">
        <v>8</v>
      </c>
      <c r="AI7722">
        <v>1</v>
      </c>
      <c r="AJ7722">
        <v>2</v>
      </c>
      <c r="AK7722">
        <v>9</v>
      </c>
      <c r="AL7722">
        <v>7.0000000000000007E-2</v>
      </c>
      <c r="AM7722">
        <v>5</v>
      </c>
      <c r="AN7722">
        <v>5</v>
      </c>
      <c r="AO7722">
        <v>28</v>
      </c>
      <c r="AP7722">
        <v>5</v>
      </c>
      <c r="AQ7722">
        <v>24</v>
      </c>
    </row>
    <row r="7723" spans="1:43" hidden="1" x14ac:dyDescent="0.25">
      <c r="A7723" t="s">
        <v>27847</v>
      </c>
      <c r="B7723" t="s">
        <v>27848</v>
      </c>
      <c r="C7723" s="1" t="str">
        <f t="shared" si="538"/>
        <v>21:0134</v>
      </c>
      <c r="D7723" s="1" t="str">
        <f t="shared" si="539"/>
        <v>21:0078</v>
      </c>
      <c r="E7723" t="s">
        <v>27849</v>
      </c>
      <c r="F7723" t="s">
        <v>27850</v>
      </c>
      <c r="H7723">
        <v>55.6147797</v>
      </c>
      <c r="I7723">
        <v>-61.343171099999999</v>
      </c>
      <c r="J7723" s="1" t="str">
        <f t="shared" si="536"/>
        <v>Till</v>
      </c>
      <c r="K7723" s="1" t="str">
        <f t="shared" si="537"/>
        <v>&lt;63 micron</v>
      </c>
      <c r="L7723">
        <v>0.1</v>
      </c>
      <c r="M7723">
        <v>0.76</v>
      </c>
      <c r="N7723">
        <v>1</v>
      </c>
      <c r="O7723">
        <v>10</v>
      </c>
      <c r="P7723">
        <v>0.5</v>
      </c>
      <c r="Q7723">
        <v>1</v>
      </c>
      <c r="R7723">
        <v>0.4</v>
      </c>
      <c r="S7723">
        <v>0.25</v>
      </c>
      <c r="T7723">
        <v>3</v>
      </c>
      <c r="U7723">
        <v>12</v>
      </c>
      <c r="V7723">
        <v>7</v>
      </c>
      <c r="W7723">
        <v>1.71</v>
      </c>
      <c r="X7723">
        <v>5</v>
      </c>
      <c r="Y7723">
        <v>0.5</v>
      </c>
      <c r="Z7723">
        <v>0.02</v>
      </c>
      <c r="AA7723">
        <v>70</v>
      </c>
      <c r="AB7723">
        <v>0.22</v>
      </c>
      <c r="AC7723">
        <v>145</v>
      </c>
      <c r="AD7723">
        <v>0.5</v>
      </c>
      <c r="AE7723">
        <v>0.02</v>
      </c>
      <c r="AF7723">
        <v>7</v>
      </c>
      <c r="AG7723">
        <v>1290</v>
      </c>
      <c r="AH7723">
        <v>14</v>
      </c>
      <c r="AI7723">
        <v>1</v>
      </c>
      <c r="AJ7723">
        <v>2</v>
      </c>
      <c r="AK7723">
        <v>7</v>
      </c>
      <c r="AL7723">
        <v>0.05</v>
      </c>
      <c r="AM7723">
        <v>5</v>
      </c>
      <c r="AN7723">
        <v>5</v>
      </c>
      <c r="AO7723">
        <v>23</v>
      </c>
      <c r="AP7723">
        <v>5</v>
      </c>
      <c r="AQ7723">
        <v>24</v>
      </c>
    </row>
    <row r="7724" spans="1:43" hidden="1" x14ac:dyDescent="0.25">
      <c r="A7724" t="s">
        <v>27851</v>
      </c>
      <c r="B7724" t="s">
        <v>27852</v>
      </c>
      <c r="C7724" s="1" t="str">
        <f t="shared" si="538"/>
        <v>21:0134</v>
      </c>
      <c r="D7724" s="1" t="str">
        <f t="shared" si="539"/>
        <v>21:0078</v>
      </c>
      <c r="E7724" t="s">
        <v>27853</v>
      </c>
      <c r="F7724" t="s">
        <v>27854</v>
      </c>
      <c r="H7724">
        <v>55.592806299999999</v>
      </c>
      <c r="I7724">
        <v>-61.346477800000002</v>
      </c>
      <c r="J7724" s="1" t="str">
        <f t="shared" si="536"/>
        <v>Till</v>
      </c>
      <c r="K7724" s="1" t="str">
        <f t="shared" si="537"/>
        <v>&lt;63 micron</v>
      </c>
      <c r="L7724">
        <v>0.1</v>
      </c>
      <c r="M7724">
        <v>0.73</v>
      </c>
      <c r="N7724">
        <v>2</v>
      </c>
      <c r="O7724">
        <v>10</v>
      </c>
      <c r="P7724">
        <v>0.5</v>
      </c>
      <c r="Q7724">
        <v>2</v>
      </c>
      <c r="R7724">
        <v>0.27</v>
      </c>
      <c r="S7724">
        <v>0.25</v>
      </c>
      <c r="T7724">
        <v>3</v>
      </c>
      <c r="U7724">
        <v>12</v>
      </c>
      <c r="V7724">
        <v>7</v>
      </c>
      <c r="W7724">
        <v>1.43</v>
      </c>
      <c r="X7724">
        <v>5</v>
      </c>
      <c r="Y7724">
        <v>0.5</v>
      </c>
      <c r="Z7724">
        <v>0.03</v>
      </c>
      <c r="AA7724">
        <v>80</v>
      </c>
      <c r="AB7724">
        <v>0.2</v>
      </c>
      <c r="AC7724">
        <v>130</v>
      </c>
      <c r="AD7724">
        <v>0.5</v>
      </c>
      <c r="AE7724">
        <v>0.02</v>
      </c>
      <c r="AF7724">
        <v>8</v>
      </c>
      <c r="AG7724">
        <v>840</v>
      </c>
      <c r="AH7724">
        <v>18</v>
      </c>
      <c r="AI7724">
        <v>1</v>
      </c>
      <c r="AJ7724">
        <v>1</v>
      </c>
      <c r="AK7724">
        <v>6</v>
      </c>
      <c r="AL7724">
        <v>0.05</v>
      </c>
      <c r="AM7724">
        <v>5</v>
      </c>
      <c r="AN7724">
        <v>5</v>
      </c>
      <c r="AO7724">
        <v>19</v>
      </c>
      <c r="AP7724">
        <v>5</v>
      </c>
      <c r="AQ7724">
        <v>26</v>
      </c>
    </row>
    <row r="7725" spans="1:43" hidden="1" x14ac:dyDescent="0.25">
      <c r="A7725" t="s">
        <v>27855</v>
      </c>
      <c r="B7725" t="s">
        <v>27856</v>
      </c>
      <c r="C7725" s="1" t="str">
        <f t="shared" si="538"/>
        <v>21:0134</v>
      </c>
      <c r="D7725" s="1" t="str">
        <f t="shared" si="539"/>
        <v>21:0078</v>
      </c>
      <c r="E7725" t="s">
        <v>27857</v>
      </c>
      <c r="F7725" t="s">
        <v>27858</v>
      </c>
      <c r="H7725">
        <v>55.580914800000002</v>
      </c>
      <c r="I7725">
        <v>-61.3644289</v>
      </c>
      <c r="J7725" s="1" t="str">
        <f t="shared" si="536"/>
        <v>Till</v>
      </c>
      <c r="K7725" s="1" t="str">
        <f t="shared" si="537"/>
        <v>&lt;63 micron</v>
      </c>
      <c r="L7725">
        <v>0.1</v>
      </c>
      <c r="M7725">
        <v>0.84</v>
      </c>
      <c r="N7725">
        <v>1</v>
      </c>
      <c r="O7725">
        <v>10</v>
      </c>
      <c r="P7725">
        <v>0.5</v>
      </c>
      <c r="Q7725">
        <v>1</v>
      </c>
      <c r="R7725">
        <v>0.33</v>
      </c>
      <c r="S7725">
        <v>0.25</v>
      </c>
      <c r="T7725">
        <v>3</v>
      </c>
      <c r="U7725">
        <v>12</v>
      </c>
      <c r="V7725">
        <v>8</v>
      </c>
      <c r="W7725">
        <v>1.53</v>
      </c>
      <c r="X7725">
        <v>5</v>
      </c>
      <c r="Y7725">
        <v>0.5</v>
      </c>
      <c r="Z7725">
        <v>0.03</v>
      </c>
      <c r="AA7725">
        <v>80</v>
      </c>
      <c r="AB7725">
        <v>0.21</v>
      </c>
      <c r="AC7725">
        <v>145</v>
      </c>
      <c r="AD7725">
        <v>0.5</v>
      </c>
      <c r="AE7725">
        <v>0.02</v>
      </c>
      <c r="AF7725">
        <v>8</v>
      </c>
      <c r="AG7725">
        <v>1000</v>
      </c>
      <c r="AH7725">
        <v>16</v>
      </c>
      <c r="AI7725">
        <v>1</v>
      </c>
      <c r="AJ7725">
        <v>2</v>
      </c>
      <c r="AK7725">
        <v>7</v>
      </c>
      <c r="AL7725">
        <v>0.06</v>
      </c>
      <c r="AM7725">
        <v>5</v>
      </c>
      <c r="AN7725">
        <v>5</v>
      </c>
      <c r="AO7725">
        <v>21</v>
      </c>
      <c r="AP7725">
        <v>5</v>
      </c>
      <c r="AQ7725">
        <v>26</v>
      </c>
    </row>
    <row r="7726" spans="1:43" hidden="1" x14ac:dyDescent="0.25">
      <c r="A7726" t="s">
        <v>27859</v>
      </c>
      <c r="B7726" t="s">
        <v>27860</v>
      </c>
      <c r="C7726" s="1" t="str">
        <f t="shared" si="538"/>
        <v>21:0134</v>
      </c>
      <c r="D7726" s="1" t="str">
        <f t="shared" si="539"/>
        <v>21:0078</v>
      </c>
      <c r="E7726" t="s">
        <v>26767</v>
      </c>
      <c r="F7726" t="s">
        <v>27861</v>
      </c>
      <c r="H7726">
        <v>54.619266199999998</v>
      </c>
      <c r="I7726">
        <v>-60.7859914</v>
      </c>
      <c r="J7726" s="1" t="str">
        <f t="shared" si="536"/>
        <v>Till</v>
      </c>
      <c r="K7726" s="1" t="str">
        <f t="shared" si="537"/>
        <v>&lt;63 micron</v>
      </c>
      <c r="L7726">
        <v>0.1</v>
      </c>
      <c r="M7726">
        <v>1.91</v>
      </c>
      <c r="N7726">
        <v>2</v>
      </c>
      <c r="O7726">
        <v>80</v>
      </c>
      <c r="P7726">
        <v>0.25</v>
      </c>
      <c r="Q7726">
        <v>1</v>
      </c>
      <c r="R7726">
        <v>0.61</v>
      </c>
      <c r="S7726">
        <v>0.25</v>
      </c>
      <c r="T7726">
        <v>14</v>
      </c>
      <c r="U7726">
        <v>48</v>
      </c>
      <c r="V7726">
        <v>61</v>
      </c>
      <c r="W7726">
        <v>3.26</v>
      </c>
      <c r="X7726">
        <v>5</v>
      </c>
      <c r="Y7726">
        <v>1</v>
      </c>
      <c r="Z7726">
        <v>0.1</v>
      </c>
      <c r="AA7726">
        <v>20</v>
      </c>
      <c r="AB7726">
        <v>0.91</v>
      </c>
      <c r="AC7726">
        <v>380</v>
      </c>
      <c r="AD7726">
        <v>0.5</v>
      </c>
      <c r="AE7726">
        <v>0.02</v>
      </c>
      <c r="AF7726">
        <v>33</v>
      </c>
      <c r="AG7726">
        <v>730</v>
      </c>
      <c r="AH7726">
        <v>6</v>
      </c>
      <c r="AI7726">
        <v>1</v>
      </c>
      <c r="AJ7726">
        <v>5</v>
      </c>
      <c r="AK7726">
        <v>25</v>
      </c>
      <c r="AL7726">
        <v>0.17</v>
      </c>
      <c r="AM7726">
        <v>5</v>
      </c>
      <c r="AN7726">
        <v>5</v>
      </c>
      <c r="AO7726">
        <v>67</v>
      </c>
      <c r="AP7726">
        <v>5</v>
      </c>
      <c r="AQ7726">
        <v>58</v>
      </c>
    </row>
    <row r="7727" spans="1:43" hidden="1" x14ac:dyDescent="0.25">
      <c r="A7727" t="s">
        <v>27862</v>
      </c>
      <c r="B7727" t="s">
        <v>27863</v>
      </c>
      <c r="C7727" s="1" t="str">
        <f t="shared" si="538"/>
        <v>21:0134</v>
      </c>
      <c r="D7727" s="1" t="str">
        <f t="shared" si="539"/>
        <v>21:0078</v>
      </c>
      <c r="E7727" t="s">
        <v>27864</v>
      </c>
      <c r="F7727" t="s">
        <v>27865</v>
      </c>
      <c r="H7727">
        <v>55.552622900000003</v>
      </c>
      <c r="I7727">
        <v>-61.283561400000004</v>
      </c>
      <c r="J7727" s="1" t="str">
        <f t="shared" si="536"/>
        <v>Till</v>
      </c>
      <c r="K7727" s="1" t="str">
        <f t="shared" si="537"/>
        <v>&lt;63 micron</v>
      </c>
      <c r="L7727">
        <v>0.1</v>
      </c>
      <c r="M7727">
        <v>1.21</v>
      </c>
      <c r="N7727">
        <v>1</v>
      </c>
      <c r="O7727">
        <v>30</v>
      </c>
      <c r="P7727">
        <v>0.25</v>
      </c>
      <c r="Q7727">
        <v>1</v>
      </c>
      <c r="R7727">
        <v>0.45</v>
      </c>
      <c r="S7727">
        <v>0.25</v>
      </c>
      <c r="T7727">
        <v>6</v>
      </c>
      <c r="U7727">
        <v>17</v>
      </c>
      <c r="V7727">
        <v>9</v>
      </c>
      <c r="W7727">
        <v>1.83</v>
      </c>
      <c r="X7727">
        <v>5</v>
      </c>
      <c r="Y7727">
        <v>0.5</v>
      </c>
      <c r="Z7727">
        <v>0.04</v>
      </c>
      <c r="AA7727">
        <v>40</v>
      </c>
      <c r="AB7727">
        <v>0.35</v>
      </c>
      <c r="AC7727">
        <v>165</v>
      </c>
      <c r="AD7727">
        <v>0.5</v>
      </c>
      <c r="AE7727">
        <v>0.03</v>
      </c>
      <c r="AF7727">
        <v>14</v>
      </c>
      <c r="AG7727">
        <v>1310</v>
      </c>
      <c r="AH7727">
        <v>6</v>
      </c>
      <c r="AI7727">
        <v>1</v>
      </c>
      <c r="AJ7727">
        <v>2</v>
      </c>
      <c r="AK7727">
        <v>10</v>
      </c>
      <c r="AL7727">
        <v>0.06</v>
      </c>
      <c r="AM7727">
        <v>5</v>
      </c>
      <c r="AN7727">
        <v>5</v>
      </c>
      <c r="AO7727">
        <v>30</v>
      </c>
      <c r="AP7727">
        <v>5</v>
      </c>
      <c r="AQ7727">
        <v>32</v>
      </c>
    </row>
    <row r="7728" spans="1:43" hidden="1" x14ac:dyDescent="0.25">
      <c r="A7728" t="s">
        <v>27866</v>
      </c>
      <c r="B7728" t="s">
        <v>27867</v>
      </c>
      <c r="C7728" s="1" t="str">
        <f t="shared" si="538"/>
        <v>21:0134</v>
      </c>
      <c r="D7728" s="1" t="str">
        <f t="shared" si="539"/>
        <v>21:0078</v>
      </c>
      <c r="E7728" t="s">
        <v>27868</v>
      </c>
      <c r="F7728" t="s">
        <v>27869</v>
      </c>
      <c r="H7728">
        <v>55.502037999999999</v>
      </c>
      <c r="I7728">
        <v>-61.2030314</v>
      </c>
      <c r="J7728" s="1" t="str">
        <f t="shared" si="536"/>
        <v>Till</v>
      </c>
      <c r="K7728" s="1" t="str">
        <f t="shared" si="537"/>
        <v>&lt;63 micron</v>
      </c>
      <c r="L7728">
        <v>0.1</v>
      </c>
      <c r="M7728">
        <v>1.44</v>
      </c>
      <c r="N7728">
        <v>1</v>
      </c>
      <c r="O7728">
        <v>30</v>
      </c>
      <c r="P7728">
        <v>0.25</v>
      </c>
      <c r="Q7728">
        <v>1</v>
      </c>
      <c r="R7728">
        <v>0.51</v>
      </c>
      <c r="S7728">
        <v>0.25</v>
      </c>
      <c r="T7728">
        <v>6</v>
      </c>
      <c r="U7728">
        <v>16</v>
      </c>
      <c r="V7728">
        <v>10</v>
      </c>
      <c r="W7728">
        <v>1.9</v>
      </c>
      <c r="X7728">
        <v>5</v>
      </c>
      <c r="Y7728">
        <v>0.5</v>
      </c>
      <c r="Z7728">
        <v>0.03</v>
      </c>
      <c r="AA7728">
        <v>60</v>
      </c>
      <c r="AB7728">
        <v>0.31</v>
      </c>
      <c r="AC7728">
        <v>155</v>
      </c>
      <c r="AD7728">
        <v>0.5</v>
      </c>
      <c r="AE7728">
        <v>0.04</v>
      </c>
      <c r="AF7728">
        <v>12</v>
      </c>
      <c r="AG7728">
        <v>1480</v>
      </c>
      <c r="AH7728">
        <v>8</v>
      </c>
      <c r="AI7728">
        <v>1</v>
      </c>
      <c r="AJ7728">
        <v>2</v>
      </c>
      <c r="AK7728">
        <v>11</v>
      </c>
      <c r="AL7728">
        <v>0.06</v>
      </c>
      <c r="AM7728">
        <v>5</v>
      </c>
      <c r="AN7728">
        <v>5</v>
      </c>
      <c r="AO7728">
        <v>31</v>
      </c>
      <c r="AP7728">
        <v>5</v>
      </c>
      <c r="AQ7728">
        <v>30</v>
      </c>
    </row>
    <row r="7729" spans="1:43" hidden="1" x14ac:dyDescent="0.25">
      <c r="A7729" t="s">
        <v>27870</v>
      </c>
      <c r="B7729" t="s">
        <v>27871</v>
      </c>
      <c r="C7729" s="1" t="str">
        <f t="shared" si="538"/>
        <v>21:0134</v>
      </c>
      <c r="D7729" s="1" t="str">
        <f t="shared" si="539"/>
        <v>21:0078</v>
      </c>
      <c r="E7729" t="s">
        <v>27872</v>
      </c>
      <c r="F7729" t="s">
        <v>27873</v>
      </c>
      <c r="H7729">
        <v>55.428402499999997</v>
      </c>
      <c r="I7729">
        <v>-60.987641099999998</v>
      </c>
      <c r="J7729" s="1" t="str">
        <f t="shared" si="536"/>
        <v>Till</v>
      </c>
      <c r="K7729" s="1" t="str">
        <f t="shared" si="537"/>
        <v>&lt;63 micron</v>
      </c>
      <c r="L7729">
        <v>0.1</v>
      </c>
      <c r="M7729">
        <v>1.24</v>
      </c>
      <c r="N7729">
        <v>1</v>
      </c>
      <c r="O7729">
        <v>10</v>
      </c>
      <c r="P7729">
        <v>0.25</v>
      </c>
      <c r="Q7729">
        <v>1</v>
      </c>
      <c r="R7729">
        <v>0.54</v>
      </c>
      <c r="S7729">
        <v>0.25</v>
      </c>
      <c r="T7729">
        <v>3</v>
      </c>
      <c r="U7729">
        <v>18</v>
      </c>
      <c r="V7729">
        <v>8</v>
      </c>
      <c r="W7729">
        <v>1.4</v>
      </c>
      <c r="X7729">
        <v>5</v>
      </c>
      <c r="Y7729">
        <v>0.5</v>
      </c>
      <c r="Z7729">
        <v>0.01</v>
      </c>
      <c r="AA7729">
        <v>30</v>
      </c>
      <c r="AB7729">
        <v>0.2</v>
      </c>
      <c r="AC7729">
        <v>95</v>
      </c>
      <c r="AD7729">
        <v>0.5</v>
      </c>
      <c r="AE7729">
        <v>0.08</v>
      </c>
      <c r="AF7729">
        <v>9</v>
      </c>
      <c r="AG7729">
        <v>740</v>
      </c>
      <c r="AH7729">
        <v>2</v>
      </c>
      <c r="AI7729">
        <v>1</v>
      </c>
      <c r="AJ7729">
        <v>1</v>
      </c>
      <c r="AK7729">
        <v>27</v>
      </c>
      <c r="AL7729">
        <v>0.06</v>
      </c>
      <c r="AM7729">
        <v>5</v>
      </c>
      <c r="AN7729">
        <v>5</v>
      </c>
      <c r="AO7729">
        <v>35</v>
      </c>
      <c r="AP7729">
        <v>5</v>
      </c>
      <c r="AQ7729">
        <v>12</v>
      </c>
    </row>
    <row r="7730" spans="1:43" hidden="1" x14ac:dyDescent="0.25">
      <c r="A7730" t="s">
        <v>27874</v>
      </c>
      <c r="B7730" t="s">
        <v>27875</v>
      </c>
      <c r="C7730" s="1" t="str">
        <f t="shared" si="538"/>
        <v>21:0134</v>
      </c>
      <c r="D7730" s="1" t="str">
        <f t="shared" si="539"/>
        <v>21:0078</v>
      </c>
      <c r="E7730" t="s">
        <v>26897</v>
      </c>
      <c r="F7730" t="s">
        <v>27876</v>
      </c>
      <c r="H7730">
        <v>55.473861999999997</v>
      </c>
      <c r="I7730">
        <v>-60.8237679</v>
      </c>
      <c r="J7730" s="1" t="str">
        <f t="shared" si="536"/>
        <v>Till</v>
      </c>
      <c r="K7730" s="1" t="str">
        <f t="shared" si="537"/>
        <v>&lt;63 micron</v>
      </c>
      <c r="L7730">
        <v>0.1</v>
      </c>
      <c r="M7730">
        <v>2.42</v>
      </c>
      <c r="N7730">
        <v>1</v>
      </c>
      <c r="O7730">
        <v>60</v>
      </c>
      <c r="P7730">
        <v>0.25</v>
      </c>
      <c r="Q7730">
        <v>1</v>
      </c>
      <c r="R7730">
        <v>0.6</v>
      </c>
      <c r="S7730">
        <v>0.25</v>
      </c>
      <c r="T7730">
        <v>6</v>
      </c>
      <c r="U7730">
        <v>30</v>
      </c>
      <c r="V7730">
        <v>9</v>
      </c>
      <c r="W7730">
        <v>1.32</v>
      </c>
      <c r="X7730">
        <v>5</v>
      </c>
      <c r="Y7730">
        <v>0.5</v>
      </c>
      <c r="Z7730">
        <v>0.04</v>
      </c>
      <c r="AA7730">
        <v>30</v>
      </c>
      <c r="AB7730">
        <v>0.23</v>
      </c>
      <c r="AC7730">
        <v>80</v>
      </c>
      <c r="AD7730">
        <v>0.5</v>
      </c>
      <c r="AE7730">
        <v>0.12</v>
      </c>
      <c r="AF7730">
        <v>15</v>
      </c>
      <c r="AG7730">
        <v>360</v>
      </c>
      <c r="AH7730">
        <v>2</v>
      </c>
      <c r="AI7730">
        <v>1</v>
      </c>
      <c r="AJ7730">
        <v>4</v>
      </c>
      <c r="AK7730">
        <v>44</v>
      </c>
      <c r="AL7730">
        <v>0.1</v>
      </c>
      <c r="AM7730">
        <v>5</v>
      </c>
      <c r="AN7730">
        <v>5</v>
      </c>
      <c r="AO7730">
        <v>41</v>
      </c>
      <c r="AP7730">
        <v>5</v>
      </c>
      <c r="AQ7730">
        <v>20</v>
      </c>
    </row>
    <row r="7731" spans="1:43" hidden="1" x14ac:dyDescent="0.25">
      <c r="A7731" t="s">
        <v>27877</v>
      </c>
      <c r="B7731" t="s">
        <v>27878</v>
      </c>
      <c r="C7731" s="1" t="str">
        <f t="shared" si="538"/>
        <v>21:0134</v>
      </c>
      <c r="D7731" s="1" t="str">
        <f t="shared" si="539"/>
        <v>21:0078</v>
      </c>
      <c r="E7731" t="s">
        <v>27879</v>
      </c>
      <c r="F7731" t="s">
        <v>27880</v>
      </c>
      <c r="H7731">
        <v>55.609583399999998</v>
      </c>
      <c r="I7731">
        <v>-60.724953599999999</v>
      </c>
      <c r="J7731" s="1" t="str">
        <f t="shared" si="536"/>
        <v>Till</v>
      </c>
      <c r="K7731" s="1" t="str">
        <f t="shared" si="537"/>
        <v>&lt;63 micron</v>
      </c>
      <c r="L7731">
        <v>0.1</v>
      </c>
      <c r="M7731">
        <v>1.5</v>
      </c>
      <c r="N7731">
        <v>1</v>
      </c>
      <c r="O7731">
        <v>70</v>
      </c>
      <c r="P7731">
        <v>0.25</v>
      </c>
      <c r="Q7731">
        <v>1</v>
      </c>
      <c r="R7731">
        <v>0.66</v>
      </c>
      <c r="S7731">
        <v>0.25</v>
      </c>
      <c r="T7731">
        <v>5</v>
      </c>
      <c r="U7731">
        <v>20</v>
      </c>
      <c r="V7731">
        <v>13</v>
      </c>
      <c r="W7731">
        <v>1.4</v>
      </c>
      <c r="X7731">
        <v>5</v>
      </c>
      <c r="Y7731">
        <v>0.5</v>
      </c>
      <c r="Z7731">
        <v>0.04</v>
      </c>
      <c r="AA7731">
        <v>30</v>
      </c>
      <c r="AB7731">
        <v>0.23</v>
      </c>
      <c r="AC7731">
        <v>115</v>
      </c>
      <c r="AD7731">
        <v>0.5</v>
      </c>
      <c r="AE7731">
        <v>0.12</v>
      </c>
      <c r="AF7731">
        <v>12</v>
      </c>
      <c r="AG7731">
        <v>690</v>
      </c>
      <c r="AH7731">
        <v>1</v>
      </c>
      <c r="AI7731">
        <v>1</v>
      </c>
      <c r="AJ7731">
        <v>2</v>
      </c>
      <c r="AK7731">
        <v>36</v>
      </c>
      <c r="AL7731">
        <v>7.0000000000000007E-2</v>
      </c>
      <c r="AM7731">
        <v>5</v>
      </c>
      <c r="AN7731">
        <v>5</v>
      </c>
      <c r="AO7731">
        <v>34</v>
      </c>
      <c r="AP7731">
        <v>5</v>
      </c>
      <c r="AQ7731">
        <v>16</v>
      </c>
    </row>
    <row r="7732" spans="1:43" hidden="1" x14ac:dyDescent="0.25">
      <c r="A7732" t="s">
        <v>27881</v>
      </c>
      <c r="B7732" t="s">
        <v>27882</v>
      </c>
      <c r="C7732" s="1" t="str">
        <f t="shared" si="538"/>
        <v>21:0134</v>
      </c>
      <c r="D7732" s="1" t="str">
        <f t="shared" si="539"/>
        <v>21:0078</v>
      </c>
      <c r="E7732" t="s">
        <v>27883</v>
      </c>
      <c r="F7732" t="s">
        <v>27884</v>
      </c>
      <c r="H7732">
        <v>55.605432200000003</v>
      </c>
      <c r="I7732">
        <v>-60.805373000000003</v>
      </c>
      <c r="J7732" s="1" t="str">
        <f t="shared" si="536"/>
        <v>Till</v>
      </c>
      <c r="K7732" s="1" t="str">
        <f t="shared" si="537"/>
        <v>&lt;63 micron</v>
      </c>
      <c r="L7732">
        <v>0.1</v>
      </c>
      <c r="M7732">
        <v>0.93</v>
      </c>
      <c r="N7732">
        <v>1</v>
      </c>
      <c r="O7732">
        <v>10</v>
      </c>
      <c r="P7732">
        <v>0.5</v>
      </c>
      <c r="Q7732">
        <v>1</v>
      </c>
      <c r="R7732">
        <v>0.42</v>
      </c>
      <c r="S7732">
        <v>0.25</v>
      </c>
      <c r="T7732">
        <v>4</v>
      </c>
      <c r="U7732">
        <v>17</v>
      </c>
      <c r="V7732">
        <v>10</v>
      </c>
      <c r="W7732">
        <v>1.8</v>
      </c>
      <c r="X7732">
        <v>5</v>
      </c>
      <c r="Y7732">
        <v>0.5</v>
      </c>
      <c r="Z7732">
        <v>0.03</v>
      </c>
      <c r="AA7732">
        <v>80</v>
      </c>
      <c r="AB7732">
        <v>0.19</v>
      </c>
      <c r="AC7732">
        <v>150</v>
      </c>
      <c r="AD7732">
        <v>0.5</v>
      </c>
      <c r="AE7732">
        <v>0.06</v>
      </c>
      <c r="AF7732">
        <v>9</v>
      </c>
      <c r="AG7732">
        <v>630</v>
      </c>
      <c r="AH7732">
        <v>12</v>
      </c>
      <c r="AI7732">
        <v>1</v>
      </c>
      <c r="AJ7732">
        <v>2</v>
      </c>
      <c r="AK7732">
        <v>21</v>
      </c>
      <c r="AL7732">
        <v>0.08</v>
      </c>
      <c r="AM7732">
        <v>5</v>
      </c>
      <c r="AN7732">
        <v>5</v>
      </c>
      <c r="AO7732">
        <v>35</v>
      </c>
      <c r="AP7732">
        <v>5</v>
      </c>
      <c r="AQ7732">
        <v>28</v>
      </c>
    </row>
    <row r="7733" spans="1:43" hidden="1" x14ac:dyDescent="0.25">
      <c r="A7733" t="s">
        <v>27885</v>
      </c>
      <c r="B7733" t="s">
        <v>27886</v>
      </c>
      <c r="C7733" s="1" t="str">
        <f t="shared" si="538"/>
        <v>21:0134</v>
      </c>
      <c r="D7733" s="1" t="str">
        <f t="shared" si="539"/>
        <v>21:0078</v>
      </c>
      <c r="E7733" t="s">
        <v>27887</v>
      </c>
      <c r="F7733" t="s">
        <v>27888</v>
      </c>
      <c r="H7733">
        <v>55.5815196</v>
      </c>
      <c r="I7733">
        <v>-60.942369999999997</v>
      </c>
      <c r="J7733" s="1" t="str">
        <f t="shared" si="536"/>
        <v>Till</v>
      </c>
      <c r="K7733" s="1" t="str">
        <f t="shared" si="537"/>
        <v>&lt;63 micron</v>
      </c>
      <c r="L7733">
        <v>0.1</v>
      </c>
      <c r="M7733">
        <v>0.97</v>
      </c>
      <c r="N7733">
        <v>1</v>
      </c>
      <c r="O7733">
        <v>10</v>
      </c>
      <c r="P7733">
        <v>0.5</v>
      </c>
      <c r="Q7733">
        <v>1</v>
      </c>
      <c r="R7733">
        <v>0.48</v>
      </c>
      <c r="S7733">
        <v>0.25</v>
      </c>
      <c r="T7733">
        <v>4</v>
      </c>
      <c r="U7733">
        <v>19</v>
      </c>
      <c r="V7733">
        <v>5</v>
      </c>
      <c r="W7733">
        <v>1.78</v>
      </c>
      <c r="X7733">
        <v>5</v>
      </c>
      <c r="Y7733">
        <v>0.5</v>
      </c>
      <c r="Z7733">
        <v>0.02</v>
      </c>
      <c r="AA7733">
        <v>80</v>
      </c>
      <c r="AB7733">
        <v>0.23</v>
      </c>
      <c r="AC7733">
        <v>150</v>
      </c>
      <c r="AD7733">
        <v>0.5</v>
      </c>
      <c r="AE7733">
        <v>0.05</v>
      </c>
      <c r="AF7733">
        <v>7</v>
      </c>
      <c r="AG7733">
        <v>1080</v>
      </c>
      <c r="AH7733">
        <v>14</v>
      </c>
      <c r="AI7733">
        <v>1</v>
      </c>
      <c r="AJ7733">
        <v>2</v>
      </c>
      <c r="AK7733">
        <v>16</v>
      </c>
      <c r="AL7733">
        <v>0.08</v>
      </c>
      <c r="AM7733">
        <v>5</v>
      </c>
      <c r="AN7733">
        <v>5</v>
      </c>
      <c r="AO7733">
        <v>33</v>
      </c>
      <c r="AP7733">
        <v>5</v>
      </c>
      <c r="AQ7733">
        <v>26</v>
      </c>
    </row>
    <row r="7734" spans="1:43" hidden="1" x14ac:dyDescent="0.25">
      <c r="A7734" t="s">
        <v>27889</v>
      </c>
      <c r="B7734" t="s">
        <v>27890</v>
      </c>
      <c r="C7734" s="1" t="str">
        <f t="shared" si="538"/>
        <v>21:0134</v>
      </c>
      <c r="D7734" s="1" t="str">
        <f t="shared" si="539"/>
        <v>21:0078</v>
      </c>
      <c r="E7734" t="s">
        <v>27891</v>
      </c>
      <c r="F7734" t="s">
        <v>27892</v>
      </c>
      <c r="H7734">
        <v>55.494353199999999</v>
      </c>
      <c r="I7734">
        <v>-61.739218999999999</v>
      </c>
      <c r="J7734" s="1" t="str">
        <f t="shared" si="536"/>
        <v>Till</v>
      </c>
      <c r="K7734" s="1" t="str">
        <f t="shared" si="537"/>
        <v>&lt;63 micron</v>
      </c>
      <c r="L7734">
        <v>0.1</v>
      </c>
      <c r="M7734">
        <v>1.51</v>
      </c>
      <c r="N7734">
        <v>1</v>
      </c>
      <c r="O7734">
        <v>100</v>
      </c>
      <c r="P7734">
        <v>0.25</v>
      </c>
      <c r="Q7734">
        <v>1</v>
      </c>
      <c r="R7734">
        <v>0.38</v>
      </c>
      <c r="S7734">
        <v>0.25</v>
      </c>
      <c r="T7734">
        <v>10</v>
      </c>
      <c r="U7734">
        <v>42</v>
      </c>
      <c r="V7734">
        <v>36</v>
      </c>
      <c r="W7734">
        <v>2.25</v>
      </c>
      <c r="X7734">
        <v>5</v>
      </c>
      <c r="Y7734">
        <v>0.5</v>
      </c>
      <c r="Z7734">
        <v>0.24</v>
      </c>
      <c r="AA7734">
        <v>50</v>
      </c>
      <c r="AB7734">
        <v>0.56999999999999995</v>
      </c>
      <c r="AC7734">
        <v>205</v>
      </c>
      <c r="AD7734">
        <v>0.5</v>
      </c>
      <c r="AE7734">
        <v>0.05</v>
      </c>
      <c r="AF7734">
        <v>25</v>
      </c>
      <c r="AG7734">
        <v>770</v>
      </c>
      <c r="AH7734">
        <v>4</v>
      </c>
      <c r="AI7734">
        <v>1</v>
      </c>
      <c r="AJ7734">
        <v>4</v>
      </c>
      <c r="AK7734">
        <v>12</v>
      </c>
      <c r="AL7734">
        <v>0.11</v>
      </c>
      <c r="AM7734">
        <v>5</v>
      </c>
      <c r="AN7734">
        <v>5</v>
      </c>
      <c r="AO7734">
        <v>47</v>
      </c>
      <c r="AP7734">
        <v>5</v>
      </c>
      <c r="AQ7734">
        <v>50</v>
      </c>
    </row>
    <row r="7735" spans="1:43" hidden="1" x14ac:dyDescent="0.25">
      <c r="A7735" t="s">
        <v>27893</v>
      </c>
      <c r="B7735" t="s">
        <v>27894</v>
      </c>
      <c r="C7735" s="1" t="str">
        <f t="shared" si="538"/>
        <v>21:0134</v>
      </c>
      <c r="D7735" s="1" t="str">
        <f t="shared" si="539"/>
        <v>21:0078</v>
      </c>
      <c r="E7735" t="s">
        <v>27895</v>
      </c>
      <c r="F7735" t="s">
        <v>27896</v>
      </c>
      <c r="H7735">
        <v>55.617560599999997</v>
      </c>
      <c r="I7735">
        <v>-61.748368499999998</v>
      </c>
      <c r="J7735" s="1" t="str">
        <f t="shared" si="536"/>
        <v>Till</v>
      </c>
      <c r="K7735" s="1" t="str">
        <f t="shared" si="537"/>
        <v>&lt;63 micron</v>
      </c>
      <c r="L7735">
        <v>0.1</v>
      </c>
      <c r="M7735">
        <v>0.8</v>
      </c>
      <c r="N7735">
        <v>1</v>
      </c>
      <c r="O7735">
        <v>30</v>
      </c>
      <c r="P7735">
        <v>0.25</v>
      </c>
      <c r="Q7735">
        <v>1</v>
      </c>
      <c r="R7735">
        <v>0.47</v>
      </c>
      <c r="S7735">
        <v>0.25</v>
      </c>
      <c r="T7735">
        <v>6</v>
      </c>
      <c r="U7735">
        <v>15</v>
      </c>
      <c r="V7735">
        <v>12</v>
      </c>
      <c r="W7735">
        <v>1.76</v>
      </c>
      <c r="X7735">
        <v>5</v>
      </c>
      <c r="Y7735">
        <v>0.5</v>
      </c>
      <c r="Z7735">
        <v>7.0000000000000007E-2</v>
      </c>
      <c r="AA7735">
        <v>50</v>
      </c>
      <c r="AB7735">
        <v>0.24</v>
      </c>
      <c r="AC7735">
        <v>160</v>
      </c>
      <c r="AD7735">
        <v>0.5</v>
      </c>
      <c r="AE7735">
        <v>0.03</v>
      </c>
      <c r="AF7735">
        <v>9</v>
      </c>
      <c r="AG7735">
        <v>1260</v>
      </c>
      <c r="AH7735">
        <v>4</v>
      </c>
      <c r="AI7735">
        <v>1</v>
      </c>
      <c r="AJ7735">
        <v>3</v>
      </c>
      <c r="AK7735">
        <v>11</v>
      </c>
      <c r="AL7735">
        <v>0.06</v>
      </c>
      <c r="AM7735">
        <v>5</v>
      </c>
      <c r="AN7735">
        <v>5</v>
      </c>
      <c r="AO7735">
        <v>30</v>
      </c>
      <c r="AP7735">
        <v>5</v>
      </c>
      <c r="AQ7735">
        <v>26</v>
      </c>
    </row>
    <row r="7736" spans="1:43" hidden="1" x14ac:dyDescent="0.25">
      <c r="A7736" t="s">
        <v>27897</v>
      </c>
      <c r="B7736" t="s">
        <v>27898</v>
      </c>
      <c r="C7736" s="1" t="str">
        <f t="shared" si="538"/>
        <v>21:0134</v>
      </c>
      <c r="D7736" s="1" t="str">
        <f t="shared" si="539"/>
        <v>21:0078</v>
      </c>
      <c r="E7736" t="s">
        <v>27899</v>
      </c>
      <c r="F7736" t="s">
        <v>27900</v>
      </c>
      <c r="H7736">
        <v>55.620539899999997</v>
      </c>
      <c r="I7736">
        <v>-61.7764606</v>
      </c>
      <c r="J7736" s="1" t="str">
        <f t="shared" si="536"/>
        <v>Till</v>
      </c>
      <c r="K7736" s="1" t="str">
        <f t="shared" si="537"/>
        <v>&lt;63 micron</v>
      </c>
      <c r="L7736">
        <v>0.1</v>
      </c>
      <c r="M7736">
        <v>0.85</v>
      </c>
      <c r="N7736">
        <v>1</v>
      </c>
      <c r="O7736">
        <v>20</v>
      </c>
      <c r="P7736">
        <v>0.25</v>
      </c>
      <c r="Q7736">
        <v>1</v>
      </c>
      <c r="R7736">
        <v>0.45</v>
      </c>
      <c r="S7736">
        <v>0.25</v>
      </c>
      <c r="T7736">
        <v>4</v>
      </c>
      <c r="U7736">
        <v>15</v>
      </c>
      <c r="V7736">
        <v>11</v>
      </c>
      <c r="W7736">
        <v>1.79</v>
      </c>
      <c r="X7736">
        <v>5</v>
      </c>
      <c r="Y7736">
        <v>0.5</v>
      </c>
      <c r="Z7736">
        <v>0.04</v>
      </c>
      <c r="AA7736">
        <v>40</v>
      </c>
      <c r="AB7736">
        <v>0.24</v>
      </c>
      <c r="AC7736">
        <v>155</v>
      </c>
      <c r="AD7736">
        <v>0.5</v>
      </c>
      <c r="AE7736">
        <v>0.02</v>
      </c>
      <c r="AF7736">
        <v>7</v>
      </c>
      <c r="AG7736">
        <v>1210</v>
      </c>
      <c r="AH7736">
        <v>2</v>
      </c>
      <c r="AI7736">
        <v>1</v>
      </c>
      <c r="AJ7736">
        <v>3</v>
      </c>
      <c r="AK7736">
        <v>10</v>
      </c>
      <c r="AL7736">
        <v>7.0000000000000007E-2</v>
      </c>
      <c r="AM7736">
        <v>5</v>
      </c>
      <c r="AN7736">
        <v>5</v>
      </c>
      <c r="AO7736">
        <v>29</v>
      </c>
      <c r="AP7736">
        <v>5</v>
      </c>
      <c r="AQ7736">
        <v>20</v>
      </c>
    </row>
    <row r="7737" spans="1:43" hidden="1" x14ac:dyDescent="0.25">
      <c r="A7737" t="s">
        <v>27901</v>
      </c>
      <c r="B7737" t="s">
        <v>27902</v>
      </c>
      <c r="C7737" s="1" t="str">
        <f t="shared" si="538"/>
        <v>21:0134</v>
      </c>
      <c r="D7737" s="1" t="str">
        <f t="shared" si="539"/>
        <v>21:0078</v>
      </c>
      <c r="E7737" t="s">
        <v>27903</v>
      </c>
      <c r="F7737" t="s">
        <v>27904</v>
      </c>
      <c r="H7737">
        <v>54.546181400000002</v>
      </c>
      <c r="I7737">
        <v>-60.845616999999997</v>
      </c>
      <c r="J7737" s="1" t="str">
        <f t="shared" si="536"/>
        <v>Till</v>
      </c>
      <c r="K7737" s="1" t="str">
        <f t="shared" si="537"/>
        <v>&lt;63 micron</v>
      </c>
      <c r="L7737">
        <v>0.1</v>
      </c>
      <c r="M7737">
        <v>2.06</v>
      </c>
      <c r="N7737">
        <v>4</v>
      </c>
      <c r="O7737">
        <v>40</v>
      </c>
      <c r="P7737">
        <v>0.25</v>
      </c>
      <c r="Q7737">
        <v>2</v>
      </c>
      <c r="R7737">
        <v>0.28999999999999998</v>
      </c>
      <c r="S7737">
        <v>0.25</v>
      </c>
      <c r="T7737">
        <v>11</v>
      </c>
      <c r="U7737">
        <v>49</v>
      </c>
      <c r="V7737">
        <v>57</v>
      </c>
      <c r="W7737">
        <v>3.1</v>
      </c>
      <c r="X7737">
        <v>5</v>
      </c>
      <c r="Y7737">
        <v>0.5</v>
      </c>
      <c r="Z7737">
        <v>0.04</v>
      </c>
      <c r="AA7737">
        <v>20</v>
      </c>
      <c r="AB7737">
        <v>0.63</v>
      </c>
      <c r="AC7737">
        <v>205</v>
      </c>
      <c r="AD7737">
        <v>0.5</v>
      </c>
      <c r="AE7737">
        <v>0.01</v>
      </c>
      <c r="AF7737">
        <v>27</v>
      </c>
      <c r="AG7737">
        <v>100</v>
      </c>
      <c r="AH7737">
        <v>6</v>
      </c>
      <c r="AI7737">
        <v>1</v>
      </c>
      <c r="AJ7737">
        <v>4</v>
      </c>
      <c r="AK7737">
        <v>18</v>
      </c>
      <c r="AL7737">
        <v>0.17</v>
      </c>
      <c r="AM7737">
        <v>5</v>
      </c>
      <c r="AN7737">
        <v>5</v>
      </c>
      <c r="AO7737">
        <v>54</v>
      </c>
      <c r="AP7737">
        <v>5</v>
      </c>
      <c r="AQ7737">
        <v>34</v>
      </c>
    </row>
    <row r="7738" spans="1:43" hidden="1" x14ac:dyDescent="0.25">
      <c r="A7738" t="s">
        <v>27905</v>
      </c>
      <c r="B7738" t="s">
        <v>27906</v>
      </c>
      <c r="C7738" s="1" t="str">
        <f t="shared" si="538"/>
        <v>21:0134</v>
      </c>
      <c r="D7738" s="1" t="str">
        <f t="shared" si="539"/>
        <v>21:0078</v>
      </c>
      <c r="E7738" t="s">
        <v>26901</v>
      </c>
      <c r="F7738" t="s">
        <v>27907</v>
      </c>
      <c r="H7738">
        <v>55.617243600000002</v>
      </c>
      <c r="I7738">
        <v>-61.806732500000003</v>
      </c>
      <c r="J7738" s="1" t="str">
        <f t="shared" si="536"/>
        <v>Till</v>
      </c>
      <c r="K7738" s="1" t="str">
        <f t="shared" si="537"/>
        <v>&lt;63 micron</v>
      </c>
      <c r="L7738">
        <v>0.1</v>
      </c>
      <c r="M7738">
        <v>1.22</v>
      </c>
      <c r="N7738">
        <v>1</v>
      </c>
      <c r="O7738">
        <v>80</v>
      </c>
      <c r="P7738">
        <v>0.25</v>
      </c>
      <c r="Q7738">
        <v>1</v>
      </c>
      <c r="R7738">
        <v>0.46</v>
      </c>
      <c r="S7738">
        <v>0.25</v>
      </c>
      <c r="T7738">
        <v>6</v>
      </c>
      <c r="U7738">
        <v>20</v>
      </c>
      <c r="V7738">
        <v>18</v>
      </c>
      <c r="W7738">
        <v>2.12</v>
      </c>
      <c r="X7738">
        <v>5</v>
      </c>
      <c r="Y7738">
        <v>0.5</v>
      </c>
      <c r="Z7738">
        <v>0.1</v>
      </c>
      <c r="AA7738">
        <v>40</v>
      </c>
      <c r="AB7738">
        <v>0.34</v>
      </c>
      <c r="AC7738">
        <v>185</v>
      </c>
      <c r="AD7738">
        <v>0.5</v>
      </c>
      <c r="AE7738">
        <v>0.03</v>
      </c>
      <c r="AF7738">
        <v>13</v>
      </c>
      <c r="AG7738">
        <v>1070</v>
      </c>
      <c r="AH7738">
        <v>6</v>
      </c>
      <c r="AI7738">
        <v>1</v>
      </c>
      <c r="AJ7738">
        <v>6</v>
      </c>
      <c r="AK7738">
        <v>16</v>
      </c>
      <c r="AL7738">
        <v>0.09</v>
      </c>
      <c r="AM7738">
        <v>5</v>
      </c>
      <c r="AN7738">
        <v>5</v>
      </c>
      <c r="AO7738">
        <v>36</v>
      </c>
      <c r="AP7738">
        <v>5</v>
      </c>
      <c r="AQ7738">
        <v>32</v>
      </c>
    </row>
    <row r="7739" spans="1:43" hidden="1" x14ac:dyDescent="0.25">
      <c r="A7739" t="s">
        <v>27908</v>
      </c>
      <c r="B7739" t="s">
        <v>27909</v>
      </c>
      <c r="C7739" s="1" t="str">
        <f t="shared" si="538"/>
        <v>21:0134</v>
      </c>
      <c r="D7739" s="1" t="str">
        <f t="shared" si="539"/>
        <v>21:0078</v>
      </c>
      <c r="E7739" t="s">
        <v>27910</v>
      </c>
      <c r="F7739" t="s">
        <v>27911</v>
      </c>
      <c r="H7739">
        <v>55.643362000000003</v>
      </c>
      <c r="I7739">
        <v>-61.639578</v>
      </c>
      <c r="J7739" s="1" t="str">
        <f t="shared" si="536"/>
        <v>Till</v>
      </c>
      <c r="K7739" s="1" t="str">
        <f t="shared" si="537"/>
        <v>&lt;63 micron</v>
      </c>
      <c r="L7739">
        <v>0.1</v>
      </c>
      <c r="M7739">
        <v>0.91</v>
      </c>
      <c r="N7739">
        <v>1</v>
      </c>
      <c r="O7739">
        <v>40</v>
      </c>
      <c r="P7739">
        <v>0.25</v>
      </c>
      <c r="Q7739">
        <v>1</v>
      </c>
      <c r="R7739">
        <v>0.47</v>
      </c>
      <c r="S7739">
        <v>0.25</v>
      </c>
      <c r="T7739">
        <v>6</v>
      </c>
      <c r="U7739">
        <v>17</v>
      </c>
      <c r="V7739">
        <v>16</v>
      </c>
      <c r="W7739">
        <v>1.96</v>
      </c>
      <c r="X7739">
        <v>5</v>
      </c>
      <c r="Y7739">
        <v>0.5</v>
      </c>
      <c r="Z7739">
        <v>0.09</v>
      </c>
      <c r="AA7739">
        <v>60</v>
      </c>
      <c r="AB7739">
        <v>0.27</v>
      </c>
      <c r="AC7739">
        <v>175</v>
      </c>
      <c r="AD7739">
        <v>0.5</v>
      </c>
      <c r="AE7739">
        <v>0.03</v>
      </c>
      <c r="AF7739">
        <v>11</v>
      </c>
      <c r="AG7739">
        <v>1220</v>
      </c>
      <c r="AH7739">
        <v>6</v>
      </c>
      <c r="AI7739">
        <v>1</v>
      </c>
      <c r="AJ7739">
        <v>3</v>
      </c>
      <c r="AK7739">
        <v>11</v>
      </c>
      <c r="AL7739">
        <v>7.0000000000000007E-2</v>
      </c>
      <c r="AM7739">
        <v>5</v>
      </c>
      <c r="AN7739">
        <v>5</v>
      </c>
      <c r="AO7739">
        <v>31</v>
      </c>
      <c r="AP7739">
        <v>5</v>
      </c>
      <c r="AQ7739">
        <v>32</v>
      </c>
    </row>
    <row r="7740" spans="1:43" hidden="1" x14ac:dyDescent="0.25">
      <c r="A7740" t="s">
        <v>27912</v>
      </c>
      <c r="B7740" t="s">
        <v>27913</v>
      </c>
      <c r="C7740" s="1" t="str">
        <f t="shared" si="538"/>
        <v>21:0134</v>
      </c>
      <c r="D7740" s="1" t="str">
        <f t="shared" si="539"/>
        <v>21:0078</v>
      </c>
      <c r="E7740" t="s">
        <v>27914</v>
      </c>
      <c r="F7740" t="s">
        <v>27915</v>
      </c>
      <c r="H7740">
        <v>55.6362746</v>
      </c>
      <c r="I7740">
        <v>-61.673502999999997</v>
      </c>
      <c r="J7740" s="1" t="str">
        <f t="shared" si="536"/>
        <v>Till</v>
      </c>
      <c r="K7740" s="1" t="str">
        <f t="shared" si="537"/>
        <v>&lt;63 micron</v>
      </c>
      <c r="L7740">
        <v>0.1</v>
      </c>
      <c r="M7740">
        <v>0.99</v>
      </c>
      <c r="N7740">
        <v>1</v>
      </c>
      <c r="O7740">
        <v>30</v>
      </c>
      <c r="P7740">
        <v>0.25</v>
      </c>
      <c r="Q7740">
        <v>1</v>
      </c>
      <c r="R7740">
        <v>0.36</v>
      </c>
      <c r="S7740">
        <v>0.25</v>
      </c>
      <c r="T7740">
        <v>5</v>
      </c>
      <c r="U7740">
        <v>15</v>
      </c>
      <c r="V7740">
        <v>21</v>
      </c>
      <c r="W7740">
        <v>1.9</v>
      </c>
      <c r="X7740">
        <v>5</v>
      </c>
      <c r="Y7740">
        <v>0.5</v>
      </c>
      <c r="Z7740">
        <v>0.08</v>
      </c>
      <c r="AA7740">
        <v>60</v>
      </c>
      <c r="AB7740">
        <v>0.28000000000000003</v>
      </c>
      <c r="AC7740">
        <v>150</v>
      </c>
      <c r="AD7740">
        <v>0.5</v>
      </c>
      <c r="AE7740">
        <v>0.02</v>
      </c>
      <c r="AF7740">
        <v>11</v>
      </c>
      <c r="AG7740">
        <v>1010</v>
      </c>
      <c r="AH7740">
        <v>6</v>
      </c>
      <c r="AI7740">
        <v>1</v>
      </c>
      <c r="AJ7740">
        <v>3</v>
      </c>
      <c r="AK7740">
        <v>8</v>
      </c>
      <c r="AL7740">
        <v>7.0000000000000007E-2</v>
      </c>
      <c r="AM7740">
        <v>5</v>
      </c>
      <c r="AN7740">
        <v>5</v>
      </c>
      <c r="AO7740">
        <v>29</v>
      </c>
      <c r="AP7740">
        <v>5</v>
      </c>
      <c r="AQ7740">
        <v>36</v>
      </c>
    </row>
    <row r="7741" spans="1:43" hidden="1" x14ac:dyDescent="0.25">
      <c r="A7741" t="s">
        <v>27916</v>
      </c>
      <c r="B7741" t="s">
        <v>27917</v>
      </c>
      <c r="C7741" s="1" t="str">
        <f t="shared" si="538"/>
        <v>21:0134</v>
      </c>
      <c r="D7741" s="1" t="str">
        <f t="shared" si="539"/>
        <v>21:0078</v>
      </c>
      <c r="E7741" t="s">
        <v>27918</v>
      </c>
      <c r="F7741" t="s">
        <v>27919</v>
      </c>
      <c r="H7741">
        <v>55.6335427</v>
      </c>
      <c r="I7741">
        <v>-61.703777500000001</v>
      </c>
      <c r="J7741" s="1" t="str">
        <f t="shared" si="536"/>
        <v>Till</v>
      </c>
      <c r="K7741" s="1" t="str">
        <f t="shared" si="537"/>
        <v>&lt;63 micron</v>
      </c>
      <c r="L7741">
        <v>0.1</v>
      </c>
      <c r="M7741">
        <v>1.0900000000000001</v>
      </c>
      <c r="N7741">
        <v>1</v>
      </c>
      <c r="O7741">
        <v>60</v>
      </c>
      <c r="P7741">
        <v>0.25</v>
      </c>
      <c r="Q7741">
        <v>1</v>
      </c>
      <c r="R7741">
        <v>0.4</v>
      </c>
      <c r="S7741">
        <v>0.25</v>
      </c>
      <c r="T7741">
        <v>6</v>
      </c>
      <c r="U7741">
        <v>15</v>
      </c>
      <c r="V7741">
        <v>16</v>
      </c>
      <c r="W7741">
        <v>1.98</v>
      </c>
      <c r="X7741">
        <v>5</v>
      </c>
      <c r="Y7741">
        <v>0.5</v>
      </c>
      <c r="Z7741">
        <v>0.1</v>
      </c>
      <c r="AA7741">
        <v>60</v>
      </c>
      <c r="AB7741">
        <v>0.27</v>
      </c>
      <c r="AC7741">
        <v>160</v>
      </c>
      <c r="AD7741">
        <v>0.5</v>
      </c>
      <c r="AE7741">
        <v>0.03</v>
      </c>
      <c r="AF7741">
        <v>11</v>
      </c>
      <c r="AG7741">
        <v>1130</v>
      </c>
      <c r="AH7741">
        <v>4</v>
      </c>
      <c r="AI7741">
        <v>1</v>
      </c>
      <c r="AJ7741">
        <v>3</v>
      </c>
      <c r="AK7741">
        <v>9</v>
      </c>
      <c r="AL7741">
        <v>7.0000000000000007E-2</v>
      </c>
      <c r="AM7741">
        <v>5</v>
      </c>
      <c r="AN7741">
        <v>5</v>
      </c>
      <c r="AO7741">
        <v>29</v>
      </c>
      <c r="AP7741">
        <v>5</v>
      </c>
      <c r="AQ7741">
        <v>32</v>
      </c>
    </row>
    <row r="7742" spans="1:43" hidden="1" x14ac:dyDescent="0.25">
      <c r="A7742" t="s">
        <v>27920</v>
      </c>
      <c r="B7742" t="s">
        <v>27921</v>
      </c>
      <c r="C7742" s="1" t="str">
        <f t="shared" si="538"/>
        <v>21:0134</v>
      </c>
      <c r="D7742" s="1" t="str">
        <f t="shared" si="539"/>
        <v>21:0078</v>
      </c>
      <c r="E7742" t="s">
        <v>26905</v>
      </c>
      <c r="F7742" t="s">
        <v>27922</v>
      </c>
      <c r="H7742">
        <v>55.633678000000003</v>
      </c>
      <c r="I7742">
        <v>-61.742692099999999</v>
      </c>
      <c r="J7742" s="1" t="str">
        <f t="shared" si="536"/>
        <v>Till</v>
      </c>
      <c r="K7742" s="1" t="str">
        <f t="shared" si="537"/>
        <v>&lt;63 micron</v>
      </c>
      <c r="L7742">
        <v>0.1</v>
      </c>
      <c r="M7742">
        <v>0.66</v>
      </c>
      <c r="N7742">
        <v>1</v>
      </c>
      <c r="O7742">
        <v>30</v>
      </c>
      <c r="P7742">
        <v>0.25</v>
      </c>
      <c r="Q7742">
        <v>1</v>
      </c>
      <c r="R7742">
        <v>0.46</v>
      </c>
      <c r="S7742">
        <v>0.25</v>
      </c>
      <c r="T7742">
        <v>4</v>
      </c>
      <c r="U7742">
        <v>13</v>
      </c>
      <c r="V7742">
        <v>12</v>
      </c>
      <c r="W7742">
        <v>1.68</v>
      </c>
      <c r="X7742">
        <v>5</v>
      </c>
      <c r="Y7742">
        <v>0.5</v>
      </c>
      <c r="Z7742">
        <v>0.05</v>
      </c>
      <c r="AA7742">
        <v>40</v>
      </c>
      <c r="AB7742">
        <v>0.2</v>
      </c>
      <c r="AC7742">
        <v>140</v>
      </c>
      <c r="AD7742">
        <v>0.5</v>
      </c>
      <c r="AE7742">
        <v>0.03</v>
      </c>
      <c r="AF7742">
        <v>9</v>
      </c>
      <c r="AG7742">
        <v>1240</v>
      </c>
      <c r="AH7742">
        <v>2</v>
      </c>
      <c r="AI7742">
        <v>1</v>
      </c>
      <c r="AJ7742">
        <v>2</v>
      </c>
      <c r="AK7742">
        <v>10</v>
      </c>
      <c r="AL7742">
        <v>0.04</v>
      </c>
      <c r="AM7742">
        <v>5</v>
      </c>
      <c r="AN7742">
        <v>5</v>
      </c>
      <c r="AO7742">
        <v>27</v>
      </c>
      <c r="AP7742">
        <v>5</v>
      </c>
      <c r="AQ7742">
        <v>22</v>
      </c>
    </row>
    <row r="7743" spans="1:43" hidden="1" x14ac:dyDescent="0.25">
      <c r="A7743" t="s">
        <v>27923</v>
      </c>
      <c r="B7743" t="s">
        <v>27924</v>
      </c>
      <c r="C7743" s="1" t="str">
        <f t="shared" si="538"/>
        <v>21:0134</v>
      </c>
      <c r="D7743" s="1" t="str">
        <f t="shared" si="539"/>
        <v>21:0078</v>
      </c>
      <c r="E7743" t="s">
        <v>27925</v>
      </c>
      <c r="F7743" t="s">
        <v>27926</v>
      </c>
      <c r="H7743">
        <v>55.648918600000002</v>
      </c>
      <c r="I7743">
        <v>-61.662746200000001</v>
      </c>
      <c r="J7743" s="1" t="str">
        <f t="shared" si="536"/>
        <v>Till</v>
      </c>
      <c r="K7743" s="1" t="str">
        <f t="shared" si="537"/>
        <v>&lt;63 micron</v>
      </c>
      <c r="L7743">
        <v>0.1</v>
      </c>
      <c r="M7743">
        <v>1.54</v>
      </c>
      <c r="N7743">
        <v>1</v>
      </c>
      <c r="O7743">
        <v>90</v>
      </c>
      <c r="P7743">
        <v>0.5</v>
      </c>
      <c r="Q7743">
        <v>1</v>
      </c>
      <c r="R7743">
        <v>0.41</v>
      </c>
      <c r="S7743">
        <v>0.25</v>
      </c>
      <c r="T7743">
        <v>9</v>
      </c>
      <c r="U7743">
        <v>23</v>
      </c>
      <c r="V7743">
        <v>25</v>
      </c>
      <c r="W7743">
        <v>2.29</v>
      </c>
      <c r="X7743">
        <v>5</v>
      </c>
      <c r="Y7743">
        <v>0.5</v>
      </c>
      <c r="Z7743">
        <v>0.15</v>
      </c>
      <c r="AA7743">
        <v>70</v>
      </c>
      <c r="AB7743">
        <v>0.39</v>
      </c>
      <c r="AC7743">
        <v>225</v>
      </c>
      <c r="AD7743">
        <v>1</v>
      </c>
      <c r="AE7743">
        <v>0.03</v>
      </c>
      <c r="AF7743">
        <v>16</v>
      </c>
      <c r="AG7743">
        <v>1100</v>
      </c>
      <c r="AH7743">
        <v>12</v>
      </c>
      <c r="AI7743">
        <v>1</v>
      </c>
      <c r="AJ7743">
        <v>5</v>
      </c>
      <c r="AK7743">
        <v>10</v>
      </c>
      <c r="AL7743">
        <v>0.09</v>
      </c>
      <c r="AM7743">
        <v>5</v>
      </c>
      <c r="AN7743">
        <v>5</v>
      </c>
      <c r="AO7743">
        <v>35</v>
      </c>
      <c r="AP7743">
        <v>5</v>
      </c>
      <c r="AQ7743">
        <v>56</v>
      </c>
    </row>
    <row r="7744" spans="1:43" hidden="1" x14ac:dyDescent="0.25">
      <c r="A7744" t="s">
        <v>27927</v>
      </c>
      <c r="B7744" t="s">
        <v>27928</v>
      </c>
      <c r="C7744" s="1" t="str">
        <f t="shared" si="538"/>
        <v>21:0134</v>
      </c>
      <c r="D7744" s="1" t="str">
        <f t="shared" si="539"/>
        <v>21:0078</v>
      </c>
      <c r="E7744" t="s">
        <v>27929</v>
      </c>
      <c r="F7744" t="s">
        <v>27930</v>
      </c>
      <c r="H7744">
        <v>55.675534499999998</v>
      </c>
      <c r="I7744">
        <v>-61.664223900000003</v>
      </c>
      <c r="J7744" s="1" t="str">
        <f t="shared" si="536"/>
        <v>Till</v>
      </c>
      <c r="K7744" s="1" t="str">
        <f t="shared" si="537"/>
        <v>&lt;63 micron</v>
      </c>
      <c r="L7744">
        <v>0.1</v>
      </c>
      <c r="M7744">
        <v>0.66</v>
      </c>
      <c r="N7744">
        <v>2</v>
      </c>
      <c r="O7744">
        <v>10</v>
      </c>
      <c r="P7744">
        <v>0.25</v>
      </c>
      <c r="Q7744">
        <v>1</v>
      </c>
      <c r="R7744">
        <v>0.31</v>
      </c>
      <c r="S7744">
        <v>0.25</v>
      </c>
      <c r="T7744">
        <v>2</v>
      </c>
      <c r="U7744">
        <v>6</v>
      </c>
      <c r="V7744">
        <v>3</v>
      </c>
      <c r="W7744">
        <v>1.3</v>
      </c>
      <c r="X7744">
        <v>5</v>
      </c>
      <c r="Y7744">
        <v>0.5</v>
      </c>
      <c r="Z7744">
        <v>0.02</v>
      </c>
      <c r="AA7744">
        <v>40</v>
      </c>
      <c r="AB7744">
        <v>0.11</v>
      </c>
      <c r="AC7744">
        <v>95</v>
      </c>
      <c r="AD7744">
        <v>0.5</v>
      </c>
      <c r="AE7744">
        <v>0.01</v>
      </c>
      <c r="AF7744">
        <v>3</v>
      </c>
      <c r="AG7744">
        <v>960</v>
      </c>
      <c r="AH7744">
        <v>4</v>
      </c>
      <c r="AI7744">
        <v>1</v>
      </c>
      <c r="AJ7744">
        <v>2</v>
      </c>
      <c r="AK7744">
        <v>6</v>
      </c>
      <c r="AL7744">
        <v>0.04</v>
      </c>
      <c r="AM7744">
        <v>5</v>
      </c>
      <c r="AN7744">
        <v>5</v>
      </c>
      <c r="AO7744">
        <v>18</v>
      </c>
      <c r="AP7744">
        <v>5</v>
      </c>
      <c r="AQ7744">
        <v>16</v>
      </c>
    </row>
    <row r="7745" spans="1:43" hidden="1" x14ac:dyDescent="0.25">
      <c r="A7745" t="s">
        <v>27931</v>
      </c>
      <c r="B7745" t="s">
        <v>27932</v>
      </c>
      <c r="C7745" s="1" t="str">
        <f t="shared" si="538"/>
        <v>21:0134</v>
      </c>
      <c r="D7745" s="1" t="str">
        <f t="shared" si="539"/>
        <v>21:0078</v>
      </c>
      <c r="E7745" t="s">
        <v>26909</v>
      </c>
      <c r="F7745" t="s">
        <v>27933</v>
      </c>
      <c r="H7745">
        <v>55.684068000000003</v>
      </c>
      <c r="I7745">
        <v>-61.688905300000002</v>
      </c>
      <c r="J7745" s="1" t="str">
        <f t="shared" si="536"/>
        <v>Till</v>
      </c>
      <c r="K7745" s="1" t="str">
        <f t="shared" si="537"/>
        <v>&lt;63 micron</v>
      </c>
      <c r="L7745">
        <v>0.1</v>
      </c>
      <c r="M7745">
        <v>0.66</v>
      </c>
      <c r="N7745">
        <v>1</v>
      </c>
      <c r="O7745">
        <v>30</v>
      </c>
      <c r="P7745">
        <v>0.25</v>
      </c>
      <c r="Q7745">
        <v>1</v>
      </c>
      <c r="R7745">
        <v>0.45</v>
      </c>
      <c r="S7745">
        <v>0.25</v>
      </c>
      <c r="T7745">
        <v>4</v>
      </c>
      <c r="U7745">
        <v>11</v>
      </c>
      <c r="V7745">
        <v>8</v>
      </c>
      <c r="W7745">
        <v>1.47</v>
      </c>
      <c r="X7745">
        <v>5</v>
      </c>
      <c r="Y7745">
        <v>0.5</v>
      </c>
      <c r="Z7745">
        <v>0.06</v>
      </c>
      <c r="AA7745">
        <v>70</v>
      </c>
      <c r="AB7745">
        <v>0.17</v>
      </c>
      <c r="AC7745">
        <v>150</v>
      </c>
      <c r="AD7745">
        <v>0.5</v>
      </c>
      <c r="AE7745">
        <v>0.03</v>
      </c>
      <c r="AF7745">
        <v>6</v>
      </c>
      <c r="AG7745">
        <v>1080</v>
      </c>
      <c r="AH7745">
        <v>6</v>
      </c>
      <c r="AI7745">
        <v>1</v>
      </c>
      <c r="AJ7745">
        <v>3</v>
      </c>
      <c r="AK7745">
        <v>11</v>
      </c>
      <c r="AL7745">
        <v>7.0000000000000007E-2</v>
      </c>
      <c r="AM7745">
        <v>5</v>
      </c>
      <c r="AN7745">
        <v>5</v>
      </c>
      <c r="AO7745">
        <v>23</v>
      </c>
      <c r="AP7745">
        <v>5</v>
      </c>
      <c r="AQ7745">
        <v>30</v>
      </c>
    </row>
    <row r="7746" spans="1:43" hidden="1" x14ac:dyDescent="0.25">
      <c r="A7746" t="s">
        <v>27934</v>
      </c>
      <c r="B7746" t="s">
        <v>27935</v>
      </c>
      <c r="C7746" s="1" t="str">
        <f t="shared" si="538"/>
        <v>21:0134</v>
      </c>
      <c r="D7746" s="1" t="str">
        <f t="shared" si="539"/>
        <v>21:0078</v>
      </c>
      <c r="E7746" t="s">
        <v>27936</v>
      </c>
      <c r="F7746" t="s">
        <v>27937</v>
      </c>
      <c r="H7746">
        <v>55.6800614</v>
      </c>
      <c r="I7746">
        <v>-61.709396599999998</v>
      </c>
      <c r="J7746" s="1" t="str">
        <f t="shared" si="536"/>
        <v>Till</v>
      </c>
      <c r="K7746" s="1" t="str">
        <f t="shared" si="537"/>
        <v>&lt;63 micron</v>
      </c>
      <c r="L7746">
        <v>0.1</v>
      </c>
      <c r="M7746">
        <v>0.84</v>
      </c>
      <c r="N7746">
        <v>6</v>
      </c>
      <c r="O7746">
        <v>30</v>
      </c>
      <c r="P7746">
        <v>0.25</v>
      </c>
      <c r="Q7746">
        <v>1</v>
      </c>
      <c r="R7746">
        <v>0.42</v>
      </c>
      <c r="S7746">
        <v>0.25</v>
      </c>
      <c r="T7746">
        <v>2</v>
      </c>
      <c r="U7746">
        <v>13</v>
      </c>
      <c r="V7746">
        <v>9</v>
      </c>
      <c r="W7746">
        <v>1.52</v>
      </c>
      <c r="X7746">
        <v>5</v>
      </c>
      <c r="Y7746">
        <v>0.5</v>
      </c>
      <c r="Z7746">
        <v>0.04</v>
      </c>
      <c r="AA7746">
        <v>60</v>
      </c>
      <c r="AB7746">
        <v>0.17</v>
      </c>
      <c r="AC7746">
        <v>130</v>
      </c>
      <c r="AD7746">
        <v>0.5</v>
      </c>
      <c r="AE7746">
        <v>0.02</v>
      </c>
      <c r="AF7746">
        <v>5</v>
      </c>
      <c r="AG7746">
        <v>1060</v>
      </c>
      <c r="AH7746">
        <v>4</v>
      </c>
      <c r="AI7746">
        <v>1</v>
      </c>
      <c r="AJ7746">
        <v>3</v>
      </c>
      <c r="AK7746">
        <v>10</v>
      </c>
      <c r="AL7746">
        <v>7.0000000000000007E-2</v>
      </c>
      <c r="AM7746">
        <v>5</v>
      </c>
      <c r="AN7746">
        <v>5</v>
      </c>
      <c r="AO7746">
        <v>24</v>
      </c>
      <c r="AP7746">
        <v>5</v>
      </c>
      <c r="AQ7746">
        <v>26</v>
      </c>
    </row>
    <row r="7747" spans="1:43" hidden="1" x14ac:dyDescent="0.25">
      <c r="A7747" t="s">
        <v>27938</v>
      </c>
      <c r="B7747" t="s">
        <v>27939</v>
      </c>
      <c r="C7747" s="1" t="str">
        <f t="shared" si="538"/>
        <v>21:0134</v>
      </c>
      <c r="D7747" s="1" t="str">
        <f t="shared" si="539"/>
        <v>21:0078</v>
      </c>
      <c r="E7747" t="s">
        <v>27940</v>
      </c>
      <c r="F7747" t="s">
        <v>27941</v>
      </c>
      <c r="H7747">
        <v>55.664805100000002</v>
      </c>
      <c r="I7747">
        <v>-61.754889800000001</v>
      </c>
      <c r="J7747" s="1" t="str">
        <f t="shared" si="536"/>
        <v>Till</v>
      </c>
      <c r="K7747" s="1" t="str">
        <f t="shared" si="537"/>
        <v>&lt;63 micron</v>
      </c>
      <c r="L7747">
        <v>0.1</v>
      </c>
      <c r="M7747">
        <v>0.81</v>
      </c>
      <c r="N7747">
        <v>6</v>
      </c>
      <c r="O7747">
        <v>30</v>
      </c>
      <c r="P7747">
        <v>0.25</v>
      </c>
      <c r="Q7747">
        <v>1</v>
      </c>
      <c r="R7747">
        <v>0.41</v>
      </c>
      <c r="S7747">
        <v>0.25</v>
      </c>
      <c r="T7747">
        <v>4</v>
      </c>
      <c r="U7747">
        <v>13</v>
      </c>
      <c r="V7747">
        <v>9</v>
      </c>
      <c r="W7747">
        <v>1.63</v>
      </c>
      <c r="X7747">
        <v>5</v>
      </c>
      <c r="Y7747">
        <v>0.5</v>
      </c>
      <c r="Z7747">
        <v>0.06</v>
      </c>
      <c r="AA7747">
        <v>40</v>
      </c>
      <c r="AB7747">
        <v>0.18</v>
      </c>
      <c r="AC7747">
        <v>145</v>
      </c>
      <c r="AD7747">
        <v>0.5</v>
      </c>
      <c r="AE7747">
        <v>0.02</v>
      </c>
      <c r="AF7747">
        <v>7</v>
      </c>
      <c r="AG7747">
        <v>1070</v>
      </c>
      <c r="AH7747">
        <v>4</v>
      </c>
      <c r="AI7747">
        <v>1</v>
      </c>
      <c r="AJ7747">
        <v>3</v>
      </c>
      <c r="AK7747">
        <v>10</v>
      </c>
      <c r="AL7747">
        <v>7.0000000000000007E-2</v>
      </c>
      <c r="AM7747">
        <v>5</v>
      </c>
      <c r="AN7747">
        <v>5</v>
      </c>
      <c r="AO7747">
        <v>27</v>
      </c>
      <c r="AP7747">
        <v>5</v>
      </c>
      <c r="AQ7747">
        <v>22</v>
      </c>
    </row>
    <row r="7748" spans="1:43" hidden="1" x14ac:dyDescent="0.25">
      <c r="A7748" t="s">
        <v>27942</v>
      </c>
      <c r="B7748" t="s">
        <v>27943</v>
      </c>
      <c r="C7748" s="1" t="str">
        <f t="shared" si="538"/>
        <v>21:0134</v>
      </c>
      <c r="D7748" s="1" t="str">
        <f t="shared" si="539"/>
        <v>21:0078</v>
      </c>
      <c r="E7748" t="s">
        <v>27944</v>
      </c>
      <c r="F7748" t="s">
        <v>27945</v>
      </c>
      <c r="H7748">
        <v>54.471778100000002</v>
      </c>
      <c r="I7748">
        <v>-60.857247600000001</v>
      </c>
      <c r="J7748" s="1" t="str">
        <f t="shared" si="536"/>
        <v>Till</v>
      </c>
      <c r="K7748" s="1" t="str">
        <f t="shared" si="537"/>
        <v>&lt;63 micron</v>
      </c>
      <c r="L7748">
        <v>0.1</v>
      </c>
      <c r="M7748">
        <v>1.94</v>
      </c>
      <c r="N7748">
        <v>18</v>
      </c>
      <c r="O7748">
        <v>20</v>
      </c>
      <c r="P7748">
        <v>0.25</v>
      </c>
      <c r="Q7748">
        <v>1</v>
      </c>
      <c r="R7748">
        <v>0.39</v>
      </c>
      <c r="S7748">
        <v>0.25</v>
      </c>
      <c r="T7748">
        <v>8</v>
      </c>
      <c r="U7748">
        <v>58</v>
      </c>
      <c r="V7748">
        <v>52</v>
      </c>
      <c r="W7748">
        <v>2.69</v>
      </c>
      <c r="X7748">
        <v>5</v>
      </c>
      <c r="Y7748">
        <v>1</v>
      </c>
      <c r="Z7748">
        <v>0.03</v>
      </c>
      <c r="AA7748">
        <v>10</v>
      </c>
      <c r="AB7748">
        <v>0.72</v>
      </c>
      <c r="AC7748">
        <v>195</v>
      </c>
      <c r="AD7748">
        <v>0.5</v>
      </c>
      <c r="AE7748">
        <v>5.0000000000000001E-3</v>
      </c>
      <c r="AF7748">
        <v>20</v>
      </c>
      <c r="AG7748">
        <v>380</v>
      </c>
      <c r="AH7748">
        <v>18</v>
      </c>
      <c r="AI7748">
        <v>1</v>
      </c>
      <c r="AJ7748">
        <v>3</v>
      </c>
      <c r="AK7748">
        <v>24</v>
      </c>
      <c r="AL7748">
        <v>0.17</v>
      </c>
      <c r="AM7748">
        <v>5</v>
      </c>
      <c r="AN7748">
        <v>5</v>
      </c>
      <c r="AO7748">
        <v>55</v>
      </c>
      <c r="AP7748">
        <v>5</v>
      </c>
      <c r="AQ7748">
        <v>30</v>
      </c>
    </row>
    <row r="7749" spans="1:43" hidden="1" x14ac:dyDescent="0.25">
      <c r="A7749" t="s">
        <v>27946</v>
      </c>
      <c r="B7749" t="s">
        <v>27947</v>
      </c>
      <c r="C7749" s="1" t="str">
        <f t="shared" si="538"/>
        <v>21:0134</v>
      </c>
      <c r="D7749" s="1" t="str">
        <f t="shared" si="539"/>
        <v>21:0078</v>
      </c>
      <c r="E7749" t="s">
        <v>27948</v>
      </c>
      <c r="F7749" t="s">
        <v>27949</v>
      </c>
      <c r="H7749">
        <v>55.658098799999998</v>
      </c>
      <c r="I7749">
        <v>-61.803423799999997</v>
      </c>
      <c r="J7749" s="1" t="str">
        <f t="shared" si="536"/>
        <v>Till</v>
      </c>
      <c r="K7749" s="1" t="str">
        <f t="shared" si="537"/>
        <v>&lt;63 micron</v>
      </c>
      <c r="L7749">
        <v>0.1</v>
      </c>
      <c r="M7749">
        <v>0.93</v>
      </c>
      <c r="N7749">
        <v>2</v>
      </c>
      <c r="O7749">
        <v>50</v>
      </c>
      <c r="P7749">
        <v>0.25</v>
      </c>
      <c r="Q7749">
        <v>1</v>
      </c>
      <c r="R7749">
        <v>0.51</v>
      </c>
      <c r="S7749">
        <v>0.25</v>
      </c>
      <c r="T7749">
        <v>4</v>
      </c>
      <c r="U7749">
        <v>15</v>
      </c>
      <c r="V7749">
        <v>15</v>
      </c>
      <c r="W7749">
        <v>1.94</v>
      </c>
      <c r="X7749">
        <v>5</v>
      </c>
      <c r="Y7749">
        <v>0.5</v>
      </c>
      <c r="Z7749">
        <v>0.1</v>
      </c>
      <c r="AA7749">
        <v>60</v>
      </c>
      <c r="AB7749">
        <v>0.26</v>
      </c>
      <c r="AC7749">
        <v>175</v>
      </c>
      <c r="AD7749">
        <v>0.5</v>
      </c>
      <c r="AE7749">
        <v>0.04</v>
      </c>
      <c r="AF7749">
        <v>9</v>
      </c>
      <c r="AG7749">
        <v>1170</v>
      </c>
      <c r="AH7749">
        <v>4</v>
      </c>
      <c r="AI7749">
        <v>1</v>
      </c>
      <c r="AJ7749">
        <v>4</v>
      </c>
      <c r="AK7749">
        <v>13</v>
      </c>
      <c r="AL7749">
        <v>0.08</v>
      </c>
      <c r="AM7749">
        <v>5</v>
      </c>
      <c r="AN7749">
        <v>5</v>
      </c>
      <c r="AO7749">
        <v>31</v>
      </c>
      <c r="AP7749">
        <v>5</v>
      </c>
      <c r="AQ7749">
        <v>30</v>
      </c>
    </row>
    <row r="7750" spans="1:43" hidden="1" x14ac:dyDescent="0.25">
      <c r="A7750" t="s">
        <v>27950</v>
      </c>
      <c r="B7750" t="s">
        <v>27951</v>
      </c>
      <c r="C7750" s="1" t="str">
        <f t="shared" si="538"/>
        <v>21:0134</v>
      </c>
      <c r="D7750" s="1" t="str">
        <f t="shared" si="539"/>
        <v>21:0078</v>
      </c>
      <c r="E7750" t="s">
        <v>26913</v>
      </c>
      <c r="F7750" t="s">
        <v>27952</v>
      </c>
      <c r="H7750">
        <v>55.7053206</v>
      </c>
      <c r="I7750">
        <v>-61.684692699999999</v>
      </c>
      <c r="J7750" s="1" t="str">
        <f t="shared" si="536"/>
        <v>Till</v>
      </c>
      <c r="K7750" s="1" t="str">
        <f t="shared" si="537"/>
        <v>&lt;63 micron</v>
      </c>
      <c r="L7750">
        <v>0.1</v>
      </c>
      <c r="M7750">
        <v>0.66</v>
      </c>
      <c r="N7750">
        <v>6</v>
      </c>
      <c r="O7750">
        <v>20</v>
      </c>
      <c r="P7750">
        <v>0.25</v>
      </c>
      <c r="Q7750">
        <v>1</v>
      </c>
      <c r="R7750">
        <v>0.42</v>
      </c>
      <c r="S7750">
        <v>0.25</v>
      </c>
      <c r="T7750">
        <v>3</v>
      </c>
      <c r="U7750">
        <v>13</v>
      </c>
      <c r="V7750">
        <v>9</v>
      </c>
      <c r="W7750">
        <v>1.45</v>
      </c>
      <c r="X7750">
        <v>5</v>
      </c>
      <c r="Y7750">
        <v>0.5</v>
      </c>
      <c r="Z7750">
        <v>0.04</v>
      </c>
      <c r="AA7750">
        <v>50</v>
      </c>
      <c r="AB7750">
        <v>0.17</v>
      </c>
      <c r="AC7750">
        <v>140</v>
      </c>
      <c r="AD7750">
        <v>0.5</v>
      </c>
      <c r="AE7750">
        <v>0.02</v>
      </c>
      <c r="AF7750">
        <v>7</v>
      </c>
      <c r="AG7750">
        <v>1060</v>
      </c>
      <c r="AH7750">
        <v>2</v>
      </c>
      <c r="AI7750">
        <v>1</v>
      </c>
      <c r="AJ7750">
        <v>3</v>
      </c>
      <c r="AK7750">
        <v>9</v>
      </c>
      <c r="AL7750">
        <v>0.06</v>
      </c>
      <c r="AM7750">
        <v>5</v>
      </c>
      <c r="AN7750">
        <v>5</v>
      </c>
      <c r="AO7750">
        <v>24</v>
      </c>
      <c r="AP7750">
        <v>5</v>
      </c>
      <c r="AQ7750">
        <v>22</v>
      </c>
    </row>
    <row r="7751" spans="1:43" hidden="1" x14ac:dyDescent="0.25">
      <c r="A7751" t="s">
        <v>27953</v>
      </c>
      <c r="B7751" t="s">
        <v>27954</v>
      </c>
      <c r="C7751" s="1" t="str">
        <f t="shared" si="538"/>
        <v>21:0134</v>
      </c>
      <c r="D7751" s="1" t="str">
        <f t="shared" si="539"/>
        <v>21:0078</v>
      </c>
      <c r="E7751" t="s">
        <v>27955</v>
      </c>
      <c r="F7751" t="s">
        <v>27956</v>
      </c>
      <c r="H7751">
        <v>55.691869099999998</v>
      </c>
      <c r="I7751">
        <v>-61.704235099999998</v>
      </c>
      <c r="J7751" s="1" t="str">
        <f t="shared" si="536"/>
        <v>Till</v>
      </c>
      <c r="K7751" s="1" t="str">
        <f t="shared" si="537"/>
        <v>&lt;63 micron</v>
      </c>
      <c r="L7751">
        <v>0.1</v>
      </c>
      <c r="M7751">
        <v>0.87</v>
      </c>
      <c r="N7751">
        <v>1</v>
      </c>
      <c r="O7751">
        <v>40</v>
      </c>
      <c r="P7751">
        <v>0.25</v>
      </c>
      <c r="Q7751">
        <v>1</v>
      </c>
      <c r="R7751">
        <v>0.41</v>
      </c>
      <c r="S7751">
        <v>0.25</v>
      </c>
      <c r="T7751">
        <v>6</v>
      </c>
      <c r="U7751">
        <v>15</v>
      </c>
      <c r="V7751">
        <v>10</v>
      </c>
      <c r="W7751">
        <v>1.91</v>
      </c>
      <c r="X7751">
        <v>5</v>
      </c>
      <c r="Y7751">
        <v>0.5</v>
      </c>
      <c r="Z7751">
        <v>0.1</v>
      </c>
      <c r="AA7751">
        <v>70</v>
      </c>
      <c r="AB7751">
        <v>0.27</v>
      </c>
      <c r="AC7751">
        <v>175</v>
      </c>
      <c r="AD7751">
        <v>0.5</v>
      </c>
      <c r="AE7751">
        <v>0.03</v>
      </c>
      <c r="AF7751">
        <v>7</v>
      </c>
      <c r="AG7751">
        <v>1100</v>
      </c>
      <c r="AH7751">
        <v>12</v>
      </c>
      <c r="AI7751">
        <v>1</v>
      </c>
      <c r="AJ7751">
        <v>3</v>
      </c>
      <c r="AK7751">
        <v>10</v>
      </c>
      <c r="AL7751">
        <v>7.0000000000000007E-2</v>
      </c>
      <c r="AM7751">
        <v>5</v>
      </c>
      <c r="AN7751">
        <v>5</v>
      </c>
      <c r="AO7751">
        <v>30</v>
      </c>
      <c r="AP7751">
        <v>5</v>
      </c>
      <c r="AQ7751">
        <v>38</v>
      </c>
    </row>
    <row r="7752" spans="1:43" hidden="1" x14ac:dyDescent="0.25">
      <c r="A7752" t="s">
        <v>27957</v>
      </c>
      <c r="B7752" t="s">
        <v>27958</v>
      </c>
      <c r="C7752" s="1" t="str">
        <f t="shared" si="538"/>
        <v>21:0134</v>
      </c>
      <c r="D7752" s="1" t="str">
        <f t="shared" si="539"/>
        <v>21:0078</v>
      </c>
      <c r="E7752" t="s">
        <v>27959</v>
      </c>
      <c r="F7752" t="s">
        <v>27960</v>
      </c>
      <c r="H7752">
        <v>55.684096799999999</v>
      </c>
      <c r="I7752">
        <v>-61.752050199999999</v>
      </c>
      <c r="J7752" s="1" t="str">
        <f t="shared" si="536"/>
        <v>Till</v>
      </c>
      <c r="K7752" s="1" t="str">
        <f t="shared" si="537"/>
        <v>&lt;63 micron</v>
      </c>
      <c r="L7752">
        <v>0.1</v>
      </c>
      <c r="M7752">
        <v>0.78</v>
      </c>
      <c r="N7752">
        <v>1</v>
      </c>
      <c r="O7752">
        <v>20</v>
      </c>
      <c r="P7752">
        <v>0.25</v>
      </c>
      <c r="Q7752">
        <v>1</v>
      </c>
      <c r="R7752">
        <v>0.36</v>
      </c>
      <c r="S7752">
        <v>0.25</v>
      </c>
      <c r="T7752">
        <v>3</v>
      </c>
      <c r="U7752">
        <v>12</v>
      </c>
      <c r="V7752">
        <v>6</v>
      </c>
      <c r="W7752">
        <v>1.38</v>
      </c>
      <c r="X7752">
        <v>5</v>
      </c>
      <c r="Y7752">
        <v>0.5</v>
      </c>
      <c r="Z7752">
        <v>0.04</v>
      </c>
      <c r="AA7752">
        <v>40</v>
      </c>
      <c r="AB7752">
        <v>0.15</v>
      </c>
      <c r="AC7752">
        <v>115</v>
      </c>
      <c r="AD7752">
        <v>0.5</v>
      </c>
      <c r="AE7752">
        <v>0.02</v>
      </c>
      <c r="AF7752">
        <v>6</v>
      </c>
      <c r="AG7752">
        <v>1110</v>
      </c>
      <c r="AH7752">
        <v>4</v>
      </c>
      <c r="AI7752">
        <v>1</v>
      </c>
      <c r="AJ7752">
        <v>2</v>
      </c>
      <c r="AK7752">
        <v>8</v>
      </c>
      <c r="AL7752">
        <v>0.05</v>
      </c>
      <c r="AM7752">
        <v>5</v>
      </c>
      <c r="AN7752">
        <v>5</v>
      </c>
      <c r="AO7752">
        <v>22</v>
      </c>
      <c r="AP7752">
        <v>5</v>
      </c>
      <c r="AQ7752">
        <v>18</v>
      </c>
    </row>
    <row r="7753" spans="1:43" hidden="1" x14ac:dyDescent="0.25">
      <c r="A7753" t="s">
        <v>27961</v>
      </c>
      <c r="B7753" t="s">
        <v>27962</v>
      </c>
      <c r="C7753" s="1" t="str">
        <f t="shared" si="538"/>
        <v>21:0134</v>
      </c>
      <c r="D7753" s="1" t="str">
        <f t="shared" si="539"/>
        <v>21:0078</v>
      </c>
      <c r="E7753" t="s">
        <v>27963</v>
      </c>
      <c r="F7753" t="s">
        <v>27964</v>
      </c>
      <c r="H7753">
        <v>55.699337800000002</v>
      </c>
      <c r="I7753">
        <v>-61.5830561</v>
      </c>
      <c r="J7753" s="1" t="str">
        <f t="shared" si="536"/>
        <v>Till</v>
      </c>
      <c r="K7753" s="1" t="str">
        <f t="shared" si="537"/>
        <v>&lt;63 micron</v>
      </c>
      <c r="L7753">
        <v>0.1</v>
      </c>
      <c r="M7753">
        <v>0.76</v>
      </c>
      <c r="N7753">
        <v>1</v>
      </c>
      <c r="O7753">
        <v>20</v>
      </c>
      <c r="P7753">
        <v>0.25</v>
      </c>
      <c r="Q7753">
        <v>1</v>
      </c>
      <c r="R7753">
        <v>0.35</v>
      </c>
      <c r="S7753">
        <v>0.25</v>
      </c>
      <c r="T7753">
        <v>2</v>
      </c>
      <c r="U7753">
        <v>9</v>
      </c>
      <c r="V7753">
        <v>5</v>
      </c>
      <c r="W7753">
        <v>1.37</v>
      </c>
      <c r="X7753">
        <v>5</v>
      </c>
      <c r="Y7753">
        <v>0.5</v>
      </c>
      <c r="Z7753">
        <v>0.03</v>
      </c>
      <c r="AA7753">
        <v>40</v>
      </c>
      <c r="AB7753">
        <v>0.13</v>
      </c>
      <c r="AC7753">
        <v>100</v>
      </c>
      <c r="AD7753">
        <v>0.5</v>
      </c>
      <c r="AE7753">
        <v>0.01</v>
      </c>
      <c r="AF7753">
        <v>3</v>
      </c>
      <c r="AG7753">
        <v>1230</v>
      </c>
      <c r="AH7753">
        <v>8</v>
      </c>
      <c r="AI7753">
        <v>1</v>
      </c>
      <c r="AJ7753">
        <v>2</v>
      </c>
      <c r="AK7753">
        <v>6</v>
      </c>
      <c r="AL7753">
        <v>0.04</v>
      </c>
      <c r="AM7753">
        <v>5</v>
      </c>
      <c r="AN7753">
        <v>5</v>
      </c>
      <c r="AO7753">
        <v>17</v>
      </c>
      <c r="AP7753">
        <v>5</v>
      </c>
      <c r="AQ7753">
        <v>26</v>
      </c>
    </row>
    <row r="7754" spans="1:43" hidden="1" x14ac:dyDescent="0.25">
      <c r="A7754" t="s">
        <v>27965</v>
      </c>
      <c r="B7754" t="s">
        <v>27966</v>
      </c>
      <c r="C7754" s="1" t="str">
        <f t="shared" si="538"/>
        <v>21:0134</v>
      </c>
      <c r="D7754" s="1" t="str">
        <f t="shared" si="539"/>
        <v>21:0078</v>
      </c>
      <c r="E7754" t="s">
        <v>27967</v>
      </c>
      <c r="F7754" t="s">
        <v>27968</v>
      </c>
      <c r="H7754">
        <v>55.616697799999997</v>
      </c>
      <c r="I7754">
        <v>-61.423915299999997</v>
      </c>
      <c r="J7754" s="1" t="str">
        <f t="shared" si="536"/>
        <v>Till</v>
      </c>
      <c r="K7754" s="1" t="str">
        <f t="shared" si="537"/>
        <v>&lt;63 micron</v>
      </c>
      <c r="L7754">
        <v>0.1</v>
      </c>
      <c r="M7754">
        <v>0.86</v>
      </c>
      <c r="N7754">
        <v>1</v>
      </c>
      <c r="O7754">
        <v>10</v>
      </c>
      <c r="P7754">
        <v>0.5</v>
      </c>
      <c r="Q7754">
        <v>1</v>
      </c>
      <c r="R7754">
        <v>0.38</v>
      </c>
      <c r="S7754">
        <v>0.25</v>
      </c>
      <c r="T7754">
        <v>4</v>
      </c>
      <c r="U7754">
        <v>10</v>
      </c>
      <c r="V7754">
        <v>8</v>
      </c>
      <c r="W7754">
        <v>1.85</v>
      </c>
      <c r="X7754">
        <v>5</v>
      </c>
      <c r="Y7754">
        <v>0.5</v>
      </c>
      <c r="Z7754">
        <v>0.03</v>
      </c>
      <c r="AA7754">
        <v>90</v>
      </c>
      <c r="AB7754">
        <v>0.22</v>
      </c>
      <c r="AC7754">
        <v>160</v>
      </c>
      <c r="AD7754">
        <v>0.5</v>
      </c>
      <c r="AE7754">
        <v>0.02</v>
      </c>
      <c r="AF7754">
        <v>6</v>
      </c>
      <c r="AG7754">
        <v>1180</v>
      </c>
      <c r="AH7754">
        <v>20</v>
      </c>
      <c r="AI7754">
        <v>1</v>
      </c>
      <c r="AJ7754">
        <v>2</v>
      </c>
      <c r="AK7754">
        <v>7</v>
      </c>
      <c r="AL7754">
        <v>7.0000000000000007E-2</v>
      </c>
      <c r="AM7754">
        <v>5</v>
      </c>
      <c r="AN7754">
        <v>5</v>
      </c>
      <c r="AO7754">
        <v>24</v>
      </c>
      <c r="AP7754">
        <v>5</v>
      </c>
      <c r="AQ7754">
        <v>28</v>
      </c>
    </row>
    <row r="7755" spans="1:43" hidden="1" x14ac:dyDescent="0.25">
      <c r="A7755" t="s">
        <v>27969</v>
      </c>
      <c r="B7755" t="s">
        <v>27970</v>
      </c>
      <c r="C7755" s="1" t="str">
        <f t="shared" si="538"/>
        <v>21:0134</v>
      </c>
      <c r="D7755" s="1" t="str">
        <f t="shared" si="539"/>
        <v>21:0078</v>
      </c>
      <c r="E7755" t="s">
        <v>27971</v>
      </c>
      <c r="F7755" t="s">
        <v>27972</v>
      </c>
      <c r="H7755">
        <v>55.5662387</v>
      </c>
      <c r="I7755">
        <v>-61.312703900000002</v>
      </c>
      <c r="J7755" s="1" t="str">
        <f t="shared" si="536"/>
        <v>Till</v>
      </c>
      <c r="K7755" s="1" t="str">
        <f t="shared" si="537"/>
        <v>&lt;63 micron</v>
      </c>
      <c r="L7755">
        <v>0.1</v>
      </c>
      <c r="M7755">
        <v>0.92</v>
      </c>
      <c r="N7755">
        <v>2</v>
      </c>
      <c r="O7755">
        <v>20</v>
      </c>
      <c r="P7755">
        <v>0.25</v>
      </c>
      <c r="Q7755">
        <v>1</v>
      </c>
      <c r="R7755">
        <v>0.48</v>
      </c>
      <c r="S7755">
        <v>0.25</v>
      </c>
      <c r="T7755">
        <v>5</v>
      </c>
      <c r="U7755">
        <v>12</v>
      </c>
      <c r="V7755">
        <v>7</v>
      </c>
      <c r="W7755">
        <v>1.72</v>
      </c>
      <c r="X7755">
        <v>5</v>
      </c>
      <c r="Y7755">
        <v>0.5</v>
      </c>
      <c r="Z7755">
        <v>0.03</v>
      </c>
      <c r="AA7755">
        <v>60</v>
      </c>
      <c r="AB7755">
        <v>0.28000000000000003</v>
      </c>
      <c r="AC7755">
        <v>165</v>
      </c>
      <c r="AD7755">
        <v>0.5</v>
      </c>
      <c r="AE7755">
        <v>0.03</v>
      </c>
      <c r="AF7755">
        <v>10</v>
      </c>
      <c r="AG7755">
        <v>1490</v>
      </c>
      <c r="AH7755">
        <v>6</v>
      </c>
      <c r="AI7755">
        <v>1</v>
      </c>
      <c r="AJ7755">
        <v>2</v>
      </c>
      <c r="AK7755">
        <v>9</v>
      </c>
      <c r="AL7755">
        <v>0.05</v>
      </c>
      <c r="AM7755">
        <v>5</v>
      </c>
      <c r="AN7755">
        <v>5</v>
      </c>
      <c r="AO7755">
        <v>26</v>
      </c>
      <c r="AP7755">
        <v>5</v>
      </c>
      <c r="AQ7755">
        <v>28</v>
      </c>
    </row>
    <row r="7756" spans="1:43" hidden="1" x14ac:dyDescent="0.25">
      <c r="A7756" t="s">
        <v>27973</v>
      </c>
      <c r="B7756" t="s">
        <v>27974</v>
      </c>
      <c r="C7756" s="1" t="str">
        <f t="shared" si="538"/>
        <v>21:0134</v>
      </c>
      <c r="D7756" s="1" t="str">
        <f t="shared" si="539"/>
        <v>21:0078</v>
      </c>
      <c r="E7756" t="s">
        <v>27975</v>
      </c>
      <c r="F7756" t="s">
        <v>27976</v>
      </c>
      <c r="H7756">
        <v>55.604646899999999</v>
      </c>
      <c r="I7756">
        <v>-61.009425899999997</v>
      </c>
      <c r="J7756" s="1" t="str">
        <f t="shared" si="536"/>
        <v>Till</v>
      </c>
      <c r="K7756" s="1" t="str">
        <f t="shared" si="537"/>
        <v>&lt;63 micron</v>
      </c>
      <c r="L7756">
        <v>0.2</v>
      </c>
      <c r="M7756">
        <v>0.94</v>
      </c>
      <c r="N7756">
        <v>1</v>
      </c>
      <c r="O7756">
        <v>40</v>
      </c>
      <c r="P7756">
        <v>0.5</v>
      </c>
      <c r="Q7756">
        <v>1</v>
      </c>
      <c r="R7756">
        <v>0.61</v>
      </c>
      <c r="S7756">
        <v>0.25</v>
      </c>
      <c r="T7756">
        <v>6</v>
      </c>
      <c r="U7756">
        <v>15</v>
      </c>
      <c r="V7756">
        <v>11</v>
      </c>
      <c r="W7756">
        <v>2.13</v>
      </c>
      <c r="X7756">
        <v>5</v>
      </c>
      <c r="Y7756">
        <v>0.5</v>
      </c>
      <c r="Z7756">
        <v>0.06</v>
      </c>
      <c r="AA7756">
        <v>80</v>
      </c>
      <c r="AB7756">
        <v>0.3</v>
      </c>
      <c r="AC7756">
        <v>230</v>
      </c>
      <c r="AD7756">
        <v>1</v>
      </c>
      <c r="AE7756">
        <v>0.05</v>
      </c>
      <c r="AF7756">
        <v>10</v>
      </c>
      <c r="AG7756">
        <v>1660</v>
      </c>
      <c r="AH7756">
        <v>14</v>
      </c>
      <c r="AI7756">
        <v>1</v>
      </c>
      <c r="AJ7756">
        <v>2</v>
      </c>
      <c r="AK7756">
        <v>13</v>
      </c>
      <c r="AL7756">
        <v>0.06</v>
      </c>
      <c r="AM7756">
        <v>5</v>
      </c>
      <c r="AN7756">
        <v>5</v>
      </c>
      <c r="AO7756">
        <v>34</v>
      </c>
      <c r="AP7756">
        <v>5</v>
      </c>
      <c r="AQ7756">
        <v>54</v>
      </c>
    </row>
    <row r="7757" spans="1:43" hidden="1" x14ac:dyDescent="0.25">
      <c r="A7757" t="s">
        <v>27977</v>
      </c>
      <c r="B7757" t="s">
        <v>27978</v>
      </c>
      <c r="C7757" s="1" t="str">
        <f t="shared" si="538"/>
        <v>21:0134</v>
      </c>
      <c r="D7757" s="1" t="str">
        <f t="shared" si="539"/>
        <v>21:0078</v>
      </c>
      <c r="E7757" t="s">
        <v>27979</v>
      </c>
      <c r="F7757" t="s">
        <v>27980</v>
      </c>
      <c r="H7757">
        <v>55.612732299999998</v>
      </c>
      <c r="I7757">
        <v>-60.954630199999997</v>
      </c>
      <c r="J7757" s="1" t="str">
        <f t="shared" si="536"/>
        <v>Till</v>
      </c>
      <c r="K7757" s="1" t="str">
        <f t="shared" si="537"/>
        <v>&lt;63 micron</v>
      </c>
      <c r="L7757">
        <v>0.1</v>
      </c>
      <c r="M7757">
        <v>1.2</v>
      </c>
      <c r="N7757">
        <v>1</v>
      </c>
      <c r="O7757">
        <v>40</v>
      </c>
      <c r="P7757">
        <v>1</v>
      </c>
      <c r="Q7757">
        <v>1</v>
      </c>
      <c r="R7757">
        <v>0.4</v>
      </c>
      <c r="S7757">
        <v>0.25</v>
      </c>
      <c r="T7757">
        <v>4</v>
      </c>
      <c r="U7757">
        <v>11</v>
      </c>
      <c r="V7757">
        <v>7</v>
      </c>
      <c r="W7757">
        <v>1.79</v>
      </c>
      <c r="X7757">
        <v>5</v>
      </c>
      <c r="Y7757">
        <v>0.5</v>
      </c>
      <c r="Z7757">
        <v>0.04</v>
      </c>
      <c r="AA7757">
        <v>110</v>
      </c>
      <c r="AB7757">
        <v>0.26</v>
      </c>
      <c r="AC7757">
        <v>180</v>
      </c>
      <c r="AD7757">
        <v>1</v>
      </c>
      <c r="AE7757">
        <v>0.04</v>
      </c>
      <c r="AF7757">
        <v>8</v>
      </c>
      <c r="AG7757">
        <v>1040</v>
      </c>
      <c r="AH7757">
        <v>22</v>
      </c>
      <c r="AI7757">
        <v>1</v>
      </c>
      <c r="AJ7757">
        <v>2</v>
      </c>
      <c r="AK7757">
        <v>11</v>
      </c>
      <c r="AL7757">
        <v>7.0000000000000007E-2</v>
      </c>
      <c r="AM7757">
        <v>5</v>
      </c>
      <c r="AN7757">
        <v>5</v>
      </c>
      <c r="AO7757">
        <v>24</v>
      </c>
      <c r="AP7757">
        <v>5</v>
      </c>
      <c r="AQ7757">
        <v>58</v>
      </c>
    </row>
    <row r="7758" spans="1:43" hidden="1" x14ac:dyDescent="0.25">
      <c r="A7758" t="s">
        <v>27981</v>
      </c>
      <c r="B7758" t="s">
        <v>27982</v>
      </c>
      <c r="C7758" s="1" t="str">
        <f t="shared" si="538"/>
        <v>21:0134</v>
      </c>
      <c r="D7758" s="1" t="str">
        <f t="shared" si="539"/>
        <v>21:0078</v>
      </c>
      <c r="E7758" t="s">
        <v>27983</v>
      </c>
      <c r="F7758" t="s">
        <v>27984</v>
      </c>
      <c r="H7758">
        <v>55.6094747</v>
      </c>
      <c r="I7758">
        <v>-60.934555400000001</v>
      </c>
      <c r="J7758" s="1" t="str">
        <f t="shared" si="536"/>
        <v>Till</v>
      </c>
      <c r="K7758" s="1" t="str">
        <f t="shared" si="537"/>
        <v>&lt;63 micron</v>
      </c>
      <c r="L7758">
        <v>0.1</v>
      </c>
      <c r="M7758">
        <v>0.8</v>
      </c>
      <c r="N7758">
        <v>1</v>
      </c>
      <c r="O7758">
        <v>10</v>
      </c>
      <c r="P7758">
        <v>0.5</v>
      </c>
      <c r="Q7758">
        <v>1</v>
      </c>
      <c r="R7758">
        <v>0.4</v>
      </c>
      <c r="S7758">
        <v>0.25</v>
      </c>
      <c r="T7758">
        <v>4</v>
      </c>
      <c r="U7758">
        <v>15</v>
      </c>
      <c r="V7758">
        <v>3</v>
      </c>
      <c r="W7758">
        <v>1.6</v>
      </c>
      <c r="X7758">
        <v>5</v>
      </c>
      <c r="Y7758">
        <v>0.5</v>
      </c>
      <c r="Z7758">
        <v>0.03</v>
      </c>
      <c r="AA7758">
        <v>70</v>
      </c>
      <c r="AB7758">
        <v>0.23</v>
      </c>
      <c r="AC7758">
        <v>175</v>
      </c>
      <c r="AD7758">
        <v>0.5</v>
      </c>
      <c r="AE7758">
        <v>0.03</v>
      </c>
      <c r="AF7758">
        <v>8</v>
      </c>
      <c r="AG7758">
        <v>1090</v>
      </c>
      <c r="AH7758">
        <v>12</v>
      </c>
      <c r="AI7758">
        <v>1</v>
      </c>
      <c r="AJ7758">
        <v>1</v>
      </c>
      <c r="AK7758">
        <v>9</v>
      </c>
      <c r="AL7758">
        <v>0.06</v>
      </c>
      <c r="AM7758">
        <v>5</v>
      </c>
      <c r="AN7758">
        <v>5</v>
      </c>
      <c r="AO7758">
        <v>25</v>
      </c>
      <c r="AP7758">
        <v>5</v>
      </c>
      <c r="AQ7758">
        <v>32</v>
      </c>
    </row>
    <row r="7759" spans="1:43" hidden="1" x14ac:dyDescent="0.25">
      <c r="A7759" t="s">
        <v>27985</v>
      </c>
      <c r="B7759" t="s">
        <v>27986</v>
      </c>
      <c r="C7759" s="1" t="str">
        <f t="shared" si="538"/>
        <v>21:0134</v>
      </c>
      <c r="D7759" s="1" t="str">
        <f t="shared" si="539"/>
        <v>21:0078</v>
      </c>
      <c r="E7759" t="s">
        <v>27987</v>
      </c>
      <c r="F7759" t="s">
        <v>27988</v>
      </c>
      <c r="H7759">
        <v>54.384984000000003</v>
      </c>
      <c r="I7759">
        <v>-60.829430899999998</v>
      </c>
      <c r="J7759" s="1" t="str">
        <f t="shared" si="536"/>
        <v>Till</v>
      </c>
      <c r="K7759" s="1" t="str">
        <f t="shared" si="537"/>
        <v>&lt;63 micron</v>
      </c>
      <c r="L7759">
        <v>0.1</v>
      </c>
      <c r="M7759">
        <v>0.84</v>
      </c>
      <c r="N7759">
        <v>8</v>
      </c>
      <c r="O7759">
        <v>40</v>
      </c>
      <c r="P7759">
        <v>0.5</v>
      </c>
      <c r="Q7759">
        <v>1</v>
      </c>
      <c r="R7759">
        <v>0.43</v>
      </c>
      <c r="S7759">
        <v>0.25</v>
      </c>
      <c r="T7759">
        <v>6</v>
      </c>
      <c r="U7759">
        <v>28</v>
      </c>
      <c r="V7759">
        <v>13</v>
      </c>
      <c r="W7759">
        <v>1.8</v>
      </c>
      <c r="X7759">
        <v>5</v>
      </c>
      <c r="Y7759">
        <v>1</v>
      </c>
      <c r="Z7759">
        <v>0.09</v>
      </c>
      <c r="AA7759">
        <v>20</v>
      </c>
      <c r="AB7759">
        <v>0.48</v>
      </c>
      <c r="AC7759">
        <v>275</v>
      </c>
      <c r="AD7759">
        <v>0.5</v>
      </c>
      <c r="AE7759">
        <v>0.01</v>
      </c>
      <c r="AF7759">
        <v>10</v>
      </c>
      <c r="AG7759">
        <v>830</v>
      </c>
      <c r="AH7759">
        <v>10</v>
      </c>
      <c r="AI7759">
        <v>1</v>
      </c>
      <c r="AJ7759">
        <v>2</v>
      </c>
      <c r="AK7759">
        <v>32</v>
      </c>
      <c r="AL7759">
        <v>0.1</v>
      </c>
      <c r="AM7759">
        <v>5</v>
      </c>
      <c r="AN7759">
        <v>5</v>
      </c>
      <c r="AO7759">
        <v>29</v>
      </c>
      <c r="AP7759">
        <v>5</v>
      </c>
      <c r="AQ7759">
        <v>26</v>
      </c>
    </row>
    <row r="7760" spans="1:43" hidden="1" x14ac:dyDescent="0.25">
      <c r="A7760" t="s">
        <v>27989</v>
      </c>
      <c r="B7760" t="s">
        <v>27990</v>
      </c>
      <c r="C7760" s="1" t="str">
        <f t="shared" si="538"/>
        <v>21:0134</v>
      </c>
      <c r="D7760" s="1" t="str">
        <f t="shared" si="539"/>
        <v>21:0078</v>
      </c>
      <c r="E7760" t="s">
        <v>27991</v>
      </c>
      <c r="F7760" t="s">
        <v>27992</v>
      </c>
      <c r="H7760">
        <v>55.603002600000003</v>
      </c>
      <c r="I7760">
        <v>-60.8896503</v>
      </c>
      <c r="J7760" s="1" t="str">
        <f t="shared" si="536"/>
        <v>Till</v>
      </c>
      <c r="K7760" s="1" t="str">
        <f t="shared" si="537"/>
        <v>&lt;63 micron</v>
      </c>
      <c r="L7760">
        <v>0.2</v>
      </c>
      <c r="M7760">
        <v>2.4900000000000002</v>
      </c>
      <c r="N7760">
        <v>1</v>
      </c>
      <c r="O7760">
        <v>70</v>
      </c>
      <c r="P7760">
        <v>0.5</v>
      </c>
      <c r="Q7760">
        <v>1</v>
      </c>
      <c r="R7760">
        <v>0.48</v>
      </c>
      <c r="S7760">
        <v>0.25</v>
      </c>
      <c r="T7760">
        <v>13</v>
      </c>
      <c r="U7760">
        <v>27</v>
      </c>
      <c r="V7760">
        <v>24</v>
      </c>
      <c r="W7760">
        <v>3.75</v>
      </c>
      <c r="X7760">
        <v>5</v>
      </c>
      <c r="Y7760">
        <v>0.5</v>
      </c>
      <c r="Z7760">
        <v>0.11</v>
      </c>
      <c r="AA7760">
        <v>80</v>
      </c>
      <c r="AB7760">
        <v>1.1499999999999999</v>
      </c>
      <c r="AC7760">
        <v>180</v>
      </c>
      <c r="AD7760">
        <v>1</v>
      </c>
      <c r="AE7760">
        <v>0.04</v>
      </c>
      <c r="AF7760">
        <v>22</v>
      </c>
      <c r="AG7760">
        <v>1360</v>
      </c>
      <c r="AH7760">
        <v>22</v>
      </c>
      <c r="AI7760">
        <v>1</v>
      </c>
      <c r="AJ7760">
        <v>4</v>
      </c>
      <c r="AK7760">
        <v>20</v>
      </c>
      <c r="AL7760">
        <v>0.17</v>
      </c>
      <c r="AM7760">
        <v>5</v>
      </c>
      <c r="AN7760">
        <v>5</v>
      </c>
      <c r="AO7760">
        <v>48</v>
      </c>
      <c r="AP7760">
        <v>5</v>
      </c>
      <c r="AQ7760">
        <v>70</v>
      </c>
    </row>
    <row r="7761" spans="1:43" hidden="1" x14ac:dyDescent="0.25">
      <c r="A7761" t="s">
        <v>27993</v>
      </c>
      <c r="B7761" t="s">
        <v>27994</v>
      </c>
      <c r="C7761" s="1" t="str">
        <f t="shared" si="538"/>
        <v>21:0134</v>
      </c>
      <c r="D7761" s="1" t="str">
        <f t="shared" si="539"/>
        <v>21:0078</v>
      </c>
      <c r="E7761" t="s">
        <v>27995</v>
      </c>
      <c r="F7761" t="s">
        <v>27996</v>
      </c>
      <c r="H7761">
        <v>55.590473299999999</v>
      </c>
      <c r="I7761">
        <v>-60.8875454</v>
      </c>
      <c r="J7761" s="1" t="str">
        <f t="shared" si="536"/>
        <v>Till</v>
      </c>
      <c r="K7761" s="1" t="str">
        <f t="shared" si="537"/>
        <v>&lt;63 micron</v>
      </c>
      <c r="L7761">
        <v>0.1</v>
      </c>
      <c r="M7761">
        <v>0.97</v>
      </c>
      <c r="N7761">
        <v>1</v>
      </c>
      <c r="O7761">
        <v>20</v>
      </c>
      <c r="P7761">
        <v>1</v>
      </c>
      <c r="Q7761">
        <v>1</v>
      </c>
      <c r="R7761">
        <v>0.35</v>
      </c>
      <c r="S7761">
        <v>0.25</v>
      </c>
      <c r="T7761">
        <v>3</v>
      </c>
      <c r="U7761">
        <v>14</v>
      </c>
      <c r="V7761">
        <v>8</v>
      </c>
      <c r="W7761">
        <v>1.62</v>
      </c>
      <c r="X7761">
        <v>5</v>
      </c>
      <c r="Y7761">
        <v>0.5</v>
      </c>
      <c r="Z7761">
        <v>0.05</v>
      </c>
      <c r="AA7761">
        <v>70</v>
      </c>
      <c r="AB7761">
        <v>0.24</v>
      </c>
      <c r="AC7761">
        <v>125</v>
      </c>
      <c r="AD7761">
        <v>0.5</v>
      </c>
      <c r="AE7761">
        <v>0.03</v>
      </c>
      <c r="AF7761">
        <v>7</v>
      </c>
      <c r="AG7761">
        <v>1070</v>
      </c>
      <c r="AH7761">
        <v>24</v>
      </c>
      <c r="AI7761">
        <v>1</v>
      </c>
      <c r="AJ7761">
        <v>2</v>
      </c>
      <c r="AK7761">
        <v>11</v>
      </c>
      <c r="AL7761">
        <v>0.06</v>
      </c>
      <c r="AM7761">
        <v>5</v>
      </c>
      <c r="AN7761">
        <v>5</v>
      </c>
      <c r="AO7761">
        <v>24</v>
      </c>
      <c r="AP7761">
        <v>5</v>
      </c>
      <c r="AQ7761">
        <v>46</v>
      </c>
    </row>
    <row r="7762" spans="1:43" hidden="1" x14ac:dyDescent="0.25">
      <c r="A7762" t="s">
        <v>27997</v>
      </c>
      <c r="B7762" t="s">
        <v>27998</v>
      </c>
      <c r="C7762" s="1" t="str">
        <f t="shared" si="538"/>
        <v>21:0134</v>
      </c>
      <c r="D7762" s="1" t="str">
        <f t="shared" si="539"/>
        <v>21:0078</v>
      </c>
      <c r="E7762" t="s">
        <v>27999</v>
      </c>
      <c r="F7762" t="s">
        <v>28000</v>
      </c>
      <c r="H7762">
        <v>55.588228899999997</v>
      </c>
      <c r="I7762">
        <v>-60.967410000000001</v>
      </c>
      <c r="J7762" s="1" t="str">
        <f t="shared" si="536"/>
        <v>Till</v>
      </c>
      <c r="K7762" s="1" t="str">
        <f t="shared" si="537"/>
        <v>&lt;63 micron</v>
      </c>
      <c r="L7762">
        <v>0.1</v>
      </c>
      <c r="M7762">
        <v>0.8</v>
      </c>
      <c r="N7762">
        <v>1</v>
      </c>
      <c r="O7762">
        <v>10</v>
      </c>
      <c r="P7762">
        <v>0.5</v>
      </c>
      <c r="Q7762">
        <v>1</v>
      </c>
      <c r="R7762">
        <v>0.42</v>
      </c>
      <c r="S7762">
        <v>0.25</v>
      </c>
      <c r="T7762">
        <v>4</v>
      </c>
      <c r="U7762">
        <v>19</v>
      </c>
      <c r="V7762">
        <v>3</v>
      </c>
      <c r="W7762">
        <v>1.85</v>
      </c>
      <c r="X7762">
        <v>5</v>
      </c>
      <c r="Y7762">
        <v>0.5</v>
      </c>
      <c r="Z7762">
        <v>0.02</v>
      </c>
      <c r="AA7762">
        <v>90</v>
      </c>
      <c r="AB7762">
        <v>0.23</v>
      </c>
      <c r="AC7762">
        <v>155</v>
      </c>
      <c r="AD7762">
        <v>0.5</v>
      </c>
      <c r="AE7762">
        <v>0.03</v>
      </c>
      <c r="AF7762">
        <v>7</v>
      </c>
      <c r="AG7762">
        <v>1180</v>
      </c>
      <c r="AH7762">
        <v>14</v>
      </c>
      <c r="AI7762">
        <v>1</v>
      </c>
      <c r="AJ7762">
        <v>2</v>
      </c>
      <c r="AK7762">
        <v>11</v>
      </c>
      <c r="AL7762">
        <v>0.06</v>
      </c>
      <c r="AM7762">
        <v>5</v>
      </c>
      <c r="AN7762">
        <v>5</v>
      </c>
      <c r="AO7762">
        <v>34</v>
      </c>
      <c r="AP7762">
        <v>5</v>
      </c>
      <c r="AQ7762">
        <v>28</v>
      </c>
    </row>
    <row r="7763" spans="1:43" hidden="1" x14ac:dyDescent="0.25">
      <c r="A7763" t="s">
        <v>28001</v>
      </c>
      <c r="B7763" t="s">
        <v>28002</v>
      </c>
      <c r="C7763" s="1" t="str">
        <f t="shared" si="538"/>
        <v>21:0134</v>
      </c>
      <c r="D7763" s="1" t="str">
        <f t="shared" si="539"/>
        <v>21:0078</v>
      </c>
      <c r="E7763" t="s">
        <v>28003</v>
      </c>
      <c r="F7763" t="s">
        <v>28004</v>
      </c>
      <c r="H7763">
        <v>55.634266099999998</v>
      </c>
      <c r="I7763">
        <v>-60.925704600000003</v>
      </c>
      <c r="J7763" s="1" t="str">
        <f t="shared" si="536"/>
        <v>Till</v>
      </c>
      <c r="K7763" s="1" t="str">
        <f t="shared" si="537"/>
        <v>&lt;63 micron</v>
      </c>
      <c r="L7763">
        <v>0.1</v>
      </c>
      <c r="M7763">
        <v>0.79</v>
      </c>
      <c r="N7763">
        <v>1</v>
      </c>
      <c r="O7763">
        <v>10</v>
      </c>
      <c r="P7763">
        <v>0.5</v>
      </c>
      <c r="Q7763">
        <v>1</v>
      </c>
      <c r="R7763">
        <v>0.27</v>
      </c>
      <c r="S7763">
        <v>0.25</v>
      </c>
      <c r="T7763">
        <v>2</v>
      </c>
      <c r="U7763">
        <v>10</v>
      </c>
      <c r="V7763">
        <v>3</v>
      </c>
      <c r="W7763">
        <v>1.62</v>
      </c>
      <c r="X7763">
        <v>5</v>
      </c>
      <c r="Y7763">
        <v>0.5</v>
      </c>
      <c r="Z7763">
        <v>0.03</v>
      </c>
      <c r="AA7763">
        <v>80</v>
      </c>
      <c r="AB7763">
        <v>0.18</v>
      </c>
      <c r="AC7763">
        <v>130</v>
      </c>
      <c r="AD7763">
        <v>0.5</v>
      </c>
      <c r="AE7763">
        <v>0.03</v>
      </c>
      <c r="AF7763">
        <v>4</v>
      </c>
      <c r="AG7763">
        <v>690</v>
      </c>
      <c r="AH7763">
        <v>14</v>
      </c>
      <c r="AI7763">
        <v>1</v>
      </c>
      <c r="AJ7763">
        <v>1</v>
      </c>
      <c r="AK7763">
        <v>7</v>
      </c>
      <c r="AL7763">
        <v>0.06</v>
      </c>
      <c r="AM7763">
        <v>5</v>
      </c>
      <c r="AN7763">
        <v>5</v>
      </c>
      <c r="AO7763">
        <v>23</v>
      </c>
      <c r="AP7763">
        <v>5</v>
      </c>
      <c r="AQ7763">
        <v>32</v>
      </c>
    </row>
    <row r="7764" spans="1:43" hidden="1" x14ac:dyDescent="0.25">
      <c r="A7764" t="s">
        <v>28005</v>
      </c>
      <c r="B7764" t="s">
        <v>28006</v>
      </c>
      <c r="C7764" s="1" t="str">
        <f t="shared" si="538"/>
        <v>21:0134</v>
      </c>
      <c r="D7764" s="1" t="str">
        <f t="shared" si="539"/>
        <v>21:0078</v>
      </c>
      <c r="E7764" t="s">
        <v>28007</v>
      </c>
      <c r="F7764" t="s">
        <v>28008</v>
      </c>
      <c r="H7764">
        <v>55.634731299999999</v>
      </c>
      <c r="I7764">
        <v>-60.887150599999998</v>
      </c>
      <c r="J7764" s="1" t="str">
        <f t="shared" si="536"/>
        <v>Till</v>
      </c>
      <c r="K7764" s="1" t="str">
        <f t="shared" si="537"/>
        <v>&lt;63 micron</v>
      </c>
      <c r="L7764">
        <v>0.1</v>
      </c>
      <c r="M7764">
        <v>0.74</v>
      </c>
      <c r="N7764">
        <v>1</v>
      </c>
      <c r="O7764">
        <v>10</v>
      </c>
      <c r="P7764">
        <v>0.5</v>
      </c>
      <c r="Q7764">
        <v>1</v>
      </c>
      <c r="R7764">
        <v>0.37</v>
      </c>
      <c r="S7764">
        <v>0.25</v>
      </c>
      <c r="T7764">
        <v>2</v>
      </c>
      <c r="U7764">
        <v>9</v>
      </c>
      <c r="V7764">
        <v>3</v>
      </c>
      <c r="W7764">
        <v>1.61</v>
      </c>
      <c r="X7764">
        <v>5</v>
      </c>
      <c r="Y7764">
        <v>0.5</v>
      </c>
      <c r="Z7764">
        <v>0.04</v>
      </c>
      <c r="AA7764">
        <v>90</v>
      </c>
      <c r="AB7764">
        <v>0.17</v>
      </c>
      <c r="AC7764">
        <v>125</v>
      </c>
      <c r="AD7764">
        <v>1</v>
      </c>
      <c r="AE7764">
        <v>0.03</v>
      </c>
      <c r="AF7764">
        <v>4</v>
      </c>
      <c r="AG7764">
        <v>1040</v>
      </c>
      <c r="AH7764">
        <v>14</v>
      </c>
      <c r="AI7764">
        <v>1</v>
      </c>
      <c r="AJ7764">
        <v>1</v>
      </c>
      <c r="AK7764">
        <v>8</v>
      </c>
      <c r="AL7764">
        <v>7.0000000000000007E-2</v>
      </c>
      <c r="AM7764">
        <v>5</v>
      </c>
      <c r="AN7764">
        <v>5</v>
      </c>
      <c r="AO7764">
        <v>24</v>
      </c>
      <c r="AP7764">
        <v>5</v>
      </c>
      <c r="AQ7764">
        <v>34</v>
      </c>
    </row>
    <row r="7765" spans="1:43" hidden="1" x14ac:dyDescent="0.25">
      <c r="A7765" t="s">
        <v>28009</v>
      </c>
      <c r="B7765" t="s">
        <v>28010</v>
      </c>
      <c r="C7765" s="1" t="str">
        <f t="shared" si="538"/>
        <v>21:0134</v>
      </c>
      <c r="D7765" s="1" t="str">
        <f t="shared" si="539"/>
        <v>21:0078</v>
      </c>
      <c r="E7765" t="s">
        <v>28011</v>
      </c>
      <c r="F7765" t="s">
        <v>28012</v>
      </c>
      <c r="H7765">
        <v>55.650956000000001</v>
      </c>
      <c r="I7765">
        <v>-60.902966800000002</v>
      </c>
      <c r="J7765" s="1" t="str">
        <f t="shared" ref="J7765:J7828" si="540">HYPERLINK("http://geochem.nrcan.gc.ca/cdogs/content/kwd/kwd020044_e.htm", "Till")</f>
        <v>Till</v>
      </c>
      <c r="K7765" s="1" t="str">
        <f t="shared" si="537"/>
        <v>&lt;63 micron</v>
      </c>
      <c r="L7765">
        <v>0.1</v>
      </c>
      <c r="M7765">
        <v>0.72</v>
      </c>
      <c r="N7765">
        <v>1</v>
      </c>
      <c r="O7765">
        <v>30</v>
      </c>
      <c r="P7765">
        <v>0.5</v>
      </c>
      <c r="Q7765">
        <v>1</v>
      </c>
      <c r="R7765">
        <v>0.27</v>
      </c>
      <c r="S7765">
        <v>0.25</v>
      </c>
      <c r="T7765">
        <v>3</v>
      </c>
      <c r="U7765">
        <v>9</v>
      </c>
      <c r="V7765">
        <v>10</v>
      </c>
      <c r="W7765">
        <v>1.41</v>
      </c>
      <c r="X7765">
        <v>5</v>
      </c>
      <c r="Y7765">
        <v>0.5</v>
      </c>
      <c r="Z7765">
        <v>0.04</v>
      </c>
      <c r="AA7765">
        <v>90</v>
      </c>
      <c r="AB7765">
        <v>0.16</v>
      </c>
      <c r="AC7765">
        <v>125</v>
      </c>
      <c r="AD7765">
        <v>1</v>
      </c>
      <c r="AE7765">
        <v>0.02</v>
      </c>
      <c r="AF7765">
        <v>11</v>
      </c>
      <c r="AG7765">
        <v>820</v>
      </c>
      <c r="AH7765">
        <v>14</v>
      </c>
      <c r="AI7765">
        <v>1</v>
      </c>
      <c r="AJ7765">
        <v>1</v>
      </c>
      <c r="AK7765">
        <v>6</v>
      </c>
      <c r="AL7765">
        <v>0.04</v>
      </c>
      <c r="AM7765">
        <v>5</v>
      </c>
      <c r="AN7765">
        <v>5</v>
      </c>
      <c r="AO7765">
        <v>20</v>
      </c>
      <c r="AP7765">
        <v>5</v>
      </c>
      <c r="AQ7765">
        <v>40</v>
      </c>
    </row>
    <row r="7766" spans="1:43" hidden="1" x14ac:dyDescent="0.25">
      <c r="A7766" t="s">
        <v>28013</v>
      </c>
      <c r="B7766" t="s">
        <v>28014</v>
      </c>
      <c r="C7766" s="1" t="str">
        <f t="shared" si="538"/>
        <v>21:0134</v>
      </c>
      <c r="D7766" s="1" t="str">
        <f t="shared" si="539"/>
        <v>21:0078</v>
      </c>
      <c r="E7766" t="s">
        <v>28015</v>
      </c>
      <c r="F7766" t="s">
        <v>28016</v>
      </c>
      <c r="H7766">
        <v>55.642541999999999</v>
      </c>
      <c r="I7766">
        <v>-60.936788499999999</v>
      </c>
      <c r="J7766" s="1" t="str">
        <f t="shared" si="540"/>
        <v>Till</v>
      </c>
      <c r="K7766" s="1" t="str">
        <f t="shared" si="537"/>
        <v>&lt;63 micron</v>
      </c>
      <c r="L7766">
        <v>0.1</v>
      </c>
      <c r="M7766">
        <v>0.89</v>
      </c>
      <c r="N7766">
        <v>1</v>
      </c>
      <c r="O7766">
        <v>20</v>
      </c>
      <c r="P7766">
        <v>0.5</v>
      </c>
      <c r="Q7766">
        <v>1</v>
      </c>
      <c r="R7766">
        <v>0.22</v>
      </c>
      <c r="S7766">
        <v>0.25</v>
      </c>
      <c r="T7766">
        <v>2</v>
      </c>
      <c r="U7766">
        <v>12</v>
      </c>
      <c r="V7766">
        <v>6</v>
      </c>
      <c r="W7766">
        <v>1.53</v>
      </c>
      <c r="X7766">
        <v>5</v>
      </c>
      <c r="Y7766">
        <v>0.5</v>
      </c>
      <c r="Z7766">
        <v>0.02</v>
      </c>
      <c r="AA7766">
        <v>70</v>
      </c>
      <c r="AB7766">
        <v>0.16</v>
      </c>
      <c r="AC7766">
        <v>125</v>
      </c>
      <c r="AD7766">
        <v>1</v>
      </c>
      <c r="AE7766">
        <v>0.02</v>
      </c>
      <c r="AF7766">
        <v>7</v>
      </c>
      <c r="AG7766">
        <v>800</v>
      </c>
      <c r="AH7766">
        <v>16</v>
      </c>
      <c r="AI7766">
        <v>1</v>
      </c>
      <c r="AJ7766">
        <v>1</v>
      </c>
      <c r="AK7766">
        <v>4</v>
      </c>
      <c r="AL7766">
        <v>0.04</v>
      </c>
      <c r="AM7766">
        <v>5</v>
      </c>
      <c r="AN7766">
        <v>5</v>
      </c>
      <c r="AO7766">
        <v>21</v>
      </c>
      <c r="AP7766">
        <v>5</v>
      </c>
      <c r="AQ7766">
        <v>36</v>
      </c>
    </row>
    <row r="7767" spans="1:43" hidden="1" x14ac:dyDescent="0.25">
      <c r="A7767" t="s">
        <v>28017</v>
      </c>
      <c r="B7767" t="s">
        <v>28018</v>
      </c>
      <c r="C7767" s="1" t="str">
        <f t="shared" si="538"/>
        <v>21:0134</v>
      </c>
      <c r="D7767" s="1" t="str">
        <f t="shared" si="539"/>
        <v>21:0078</v>
      </c>
      <c r="E7767" t="s">
        <v>28019</v>
      </c>
      <c r="F7767" t="s">
        <v>28020</v>
      </c>
      <c r="H7767">
        <v>55.649820200000001</v>
      </c>
      <c r="I7767">
        <v>-60.968989000000001</v>
      </c>
      <c r="J7767" s="1" t="str">
        <f t="shared" si="540"/>
        <v>Till</v>
      </c>
      <c r="K7767" s="1" t="str">
        <f t="shared" si="537"/>
        <v>&lt;63 micron</v>
      </c>
      <c r="L7767">
        <v>0.1</v>
      </c>
      <c r="M7767">
        <v>1.2</v>
      </c>
      <c r="N7767">
        <v>1</v>
      </c>
      <c r="O7767">
        <v>10</v>
      </c>
      <c r="P7767">
        <v>0.5</v>
      </c>
      <c r="Q7767">
        <v>1</v>
      </c>
      <c r="R7767">
        <v>0.23</v>
      </c>
      <c r="S7767">
        <v>0.25</v>
      </c>
      <c r="T7767">
        <v>3</v>
      </c>
      <c r="U7767">
        <v>16</v>
      </c>
      <c r="V7767">
        <v>7</v>
      </c>
      <c r="W7767">
        <v>1.88</v>
      </c>
      <c r="X7767">
        <v>5</v>
      </c>
      <c r="Y7767">
        <v>0.5</v>
      </c>
      <c r="Z7767">
        <v>0.03</v>
      </c>
      <c r="AA7767">
        <v>70</v>
      </c>
      <c r="AB7767">
        <v>0.25</v>
      </c>
      <c r="AC7767">
        <v>110</v>
      </c>
      <c r="AD7767">
        <v>1</v>
      </c>
      <c r="AE7767">
        <v>0.02</v>
      </c>
      <c r="AF7767">
        <v>8</v>
      </c>
      <c r="AG7767">
        <v>700</v>
      </c>
      <c r="AH7767">
        <v>20</v>
      </c>
      <c r="AI7767">
        <v>1</v>
      </c>
      <c r="AJ7767">
        <v>2</v>
      </c>
      <c r="AK7767">
        <v>5</v>
      </c>
      <c r="AL7767">
        <v>0.06</v>
      </c>
      <c r="AM7767">
        <v>5</v>
      </c>
      <c r="AN7767">
        <v>5</v>
      </c>
      <c r="AO7767">
        <v>29</v>
      </c>
      <c r="AP7767">
        <v>5</v>
      </c>
      <c r="AQ7767">
        <v>28</v>
      </c>
    </row>
    <row r="7768" spans="1:43" hidden="1" x14ac:dyDescent="0.25">
      <c r="A7768" t="s">
        <v>28021</v>
      </c>
      <c r="B7768" t="s">
        <v>28022</v>
      </c>
      <c r="C7768" s="1" t="str">
        <f t="shared" si="538"/>
        <v>21:0134</v>
      </c>
      <c r="D7768" s="1" t="str">
        <f t="shared" si="539"/>
        <v>21:0078</v>
      </c>
      <c r="E7768" t="s">
        <v>28023</v>
      </c>
      <c r="F7768" t="s">
        <v>28024</v>
      </c>
      <c r="H7768">
        <v>55.663864799999999</v>
      </c>
      <c r="I7768">
        <v>-61.017153499999999</v>
      </c>
      <c r="J7768" s="1" t="str">
        <f t="shared" si="540"/>
        <v>Till</v>
      </c>
      <c r="K7768" s="1" t="str">
        <f t="shared" si="537"/>
        <v>&lt;63 micron</v>
      </c>
      <c r="L7768">
        <v>0.1</v>
      </c>
      <c r="M7768">
        <v>0.73</v>
      </c>
      <c r="N7768">
        <v>1</v>
      </c>
      <c r="O7768">
        <v>10</v>
      </c>
      <c r="P7768">
        <v>0.5</v>
      </c>
      <c r="Q7768">
        <v>1</v>
      </c>
      <c r="R7768">
        <v>0.3</v>
      </c>
      <c r="S7768">
        <v>0.25</v>
      </c>
      <c r="T7768">
        <v>3</v>
      </c>
      <c r="U7768">
        <v>9</v>
      </c>
      <c r="V7768">
        <v>3</v>
      </c>
      <c r="W7768">
        <v>1.51</v>
      </c>
      <c r="X7768">
        <v>5</v>
      </c>
      <c r="Y7768">
        <v>0.5</v>
      </c>
      <c r="Z7768">
        <v>0.02</v>
      </c>
      <c r="AA7768">
        <v>70</v>
      </c>
      <c r="AB7768">
        <v>0.17</v>
      </c>
      <c r="AC7768">
        <v>125</v>
      </c>
      <c r="AD7768">
        <v>0.5</v>
      </c>
      <c r="AE7768">
        <v>0.02</v>
      </c>
      <c r="AF7768">
        <v>4</v>
      </c>
      <c r="AG7768">
        <v>1010</v>
      </c>
      <c r="AH7768">
        <v>12</v>
      </c>
      <c r="AI7768">
        <v>1</v>
      </c>
      <c r="AJ7768">
        <v>1</v>
      </c>
      <c r="AK7768">
        <v>5</v>
      </c>
      <c r="AL7768">
        <v>0.04</v>
      </c>
      <c r="AM7768">
        <v>5</v>
      </c>
      <c r="AN7768">
        <v>5</v>
      </c>
      <c r="AO7768">
        <v>22</v>
      </c>
      <c r="AP7768">
        <v>5</v>
      </c>
      <c r="AQ7768">
        <v>24</v>
      </c>
    </row>
    <row r="7769" spans="1:43" hidden="1" x14ac:dyDescent="0.25">
      <c r="A7769" t="s">
        <v>28025</v>
      </c>
      <c r="B7769" t="s">
        <v>28026</v>
      </c>
      <c r="C7769" s="1" t="str">
        <f t="shared" si="538"/>
        <v>21:0134</v>
      </c>
      <c r="D7769" s="1" t="str">
        <f t="shared" si="539"/>
        <v>21:0078</v>
      </c>
      <c r="E7769" t="s">
        <v>28027</v>
      </c>
      <c r="F7769" t="s">
        <v>28028</v>
      </c>
      <c r="H7769">
        <v>55.657101500000003</v>
      </c>
      <c r="I7769">
        <v>-61.043725299999998</v>
      </c>
      <c r="J7769" s="1" t="str">
        <f t="shared" si="540"/>
        <v>Till</v>
      </c>
      <c r="K7769" s="1" t="str">
        <f t="shared" si="537"/>
        <v>&lt;63 micron</v>
      </c>
      <c r="L7769">
        <v>0.1</v>
      </c>
      <c r="M7769">
        <v>1.26</v>
      </c>
      <c r="N7769">
        <v>1</v>
      </c>
      <c r="O7769">
        <v>80</v>
      </c>
      <c r="P7769">
        <v>1</v>
      </c>
      <c r="Q7769">
        <v>1</v>
      </c>
      <c r="R7769">
        <v>0.39</v>
      </c>
      <c r="S7769">
        <v>0.25</v>
      </c>
      <c r="T7769">
        <v>4</v>
      </c>
      <c r="U7769">
        <v>10</v>
      </c>
      <c r="V7769">
        <v>8</v>
      </c>
      <c r="W7769">
        <v>1.86</v>
      </c>
      <c r="X7769">
        <v>5</v>
      </c>
      <c r="Y7769">
        <v>0.5</v>
      </c>
      <c r="Z7769">
        <v>0.08</v>
      </c>
      <c r="AA7769">
        <v>100</v>
      </c>
      <c r="AB7769">
        <v>0.22</v>
      </c>
      <c r="AC7769">
        <v>175</v>
      </c>
      <c r="AD7769">
        <v>0.5</v>
      </c>
      <c r="AE7769">
        <v>0.04</v>
      </c>
      <c r="AF7769">
        <v>7</v>
      </c>
      <c r="AG7769">
        <v>1180</v>
      </c>
      <c r="AH7769">
        <v>12</v>
      </c>
      <c r="AI7769">
        <v>1</v>
      </c>
      <c r="AJ7769">
        <v>2</v>
      </c>
      <c r="AK7769">
        <v>8</v>
      </c>
      <c r="AL7769">
        <v>7.0000000000000007E-2</v>
      </c>
      <c r="AM7769">
        <v>5</v>
      </c>
      <c r="AN7769">
        <v>5</v>
      </c>
      <c r="AO7769">
        <v>21</v>
      </c>
      <c r="AP7769">
        <v>5</v>
      </c>
      <c r="AQ7769">
        <v>46</v>
      </c>
    </row>
    <row r="7770" spans="1:43" hidden="1" x14ac:dyDescent="0.25">
      <c r="A7770" t="s">
        <v>28029</v>
      </c>
      <c r="B7770" t="s">
        <v>28030</v>
      </c>
      <c r="C7770" s="1" t="str">
        <f t="shared" si="538"/>
        <v>21:0134</v>
      </c>
      <c r="D7770" s="1" t="str">
        <f t="shared" si="539"/>
        <v>21:0078</v>
      </c>
      <c r="E7770" t="s">
        <v>28031</v>
      </c>
      <c r="F7770" t="s">
        <v>28032</v>
      </c>
      <c r="H7770">
        <v>54.414574100000003</v>
      </c>
      <c r="I7770">
        <v>-60.212859299999998</v>
      </c>
      <c r="J7770" s="1" t="str">
        <f t="shared" si="540"/>
        <v>Till</v>
      </c>
      <c r="K7770" s="1" t="str">
        <f t="shared" si="537"/>
        <v>&lt;63 micron</v>
      </c>
      <c r="L7770">
        <v>0.1</v>
      </c>
      <c r="M7770">
        <v>1.52</v>
      </c>
      <c r="N7770">
        <v>1</v>
      </c>
      <c r="O7770">
        <v>70</v>
      </c>
      <c r="P7770">
        <v>0.25</v>
      </c>
      <c r="Q7770">
        <v>1</v>
      </c>
      <c r="R7770">
        <v>0.43</v>
      </c>
      <c r="S7770">
        <v>0.25</v>
      </c>
      <c r="T7770">
        <v>4</v>
      </c>
      <c r="U7770">
        <v>28</v>
      </c>
      <c r="V7770">
        <v>6</v>
      </c>
      <c r="W7770">
        <v>2.12</v>
      </c>
      <c r="X7770">
        <v>5</v>
      </c>
      <c r="Y7770">
        <v>0.5</v>
      </c>
      <c r="Z7770">
        <v>0.19</v>
      </c>
      <c r="AA7770">
        <v>20</v>
      </c>
      <c r="AB7770">
        <v>0.53</v>
      </c>
      <c r="AC7770">
        <v>195</v>
      </c>
      <c r="AD7770">
        <v>0.5</v>
      </c>
      <c r="AE7770">
        <v>0.01</v>
      </c>
      <c r="AF7770">
        <v>9</v>
      </c>
      <c r="AG7770">
        <v>1040</v>
      </c>
      <c r="AH7770">
        <v>6</v>
      </c>
      <c r="AI7770">
        <v>1</v>
      </c>
      <c r="AJ7770">
        <v>2</v>
      </c>
      <c r="AK7770">
        <v>27</v>
      </c>
      <c r="AL7770">
        <v>0.15</v>
      </c>
      <c r="AM7770">
        <v>5</v>
      </c>
      <c r="AN7770">
        <v>5</v>
      </c>
      <c r="AO7770">
        <v>44</v>
      </c>
      <c r="AP7770">
        <v>5</v>
      </c>
      <c r="AQ7770">
        <v>28</v>
      </c>
    </row>
    <row r="7771" spans="1:43" hidden="1" x14ac:dyDescent="0.25">
      <c r="A7771" t="s">
        <v>28033</v>
      </c>
      <c r="B7771" t="s">
        <v>28034</v>
      </c>
      <c r="C7771" s="1" t="str">
        <f t="shared" si="538"/>
        <v>21:0134</v>
      </c>
      <c r="D7771" s="1" t="str">
        <f t="shared" si="539"/>
        <v>21:0078</v>
      </c>
      <c r="E7771" t="s">
        <v>28035</v>
      </c>
      <c r="F7771" t="s">
        <v>28036</v>
      </c>
      <c r="H7771">
        <v>55.634608399999998</v>
      </c>
      <c r="I7771">
        <v>-61.028164199999999</v>
      </c>
      <c r="J7771" s="1" t="str">
        <f t="shared" si="540"/>
        <v>Till</v>
      </c>
      <c r="K7771" s="1" t="str">
        <f t="shared" si="537"/>
        <v>&lt;63 micron</v>
      </c>
      <c r="L7771">
        <v>0.1</v>
      </c>
      <c r="M7771">
        <v>1.57</v>
      </c>
      <c r="N7771">
        <v>1</v>
      </c>
      <c r="O7771">
        <v>10</v>
      </c>
      <c r="P7771">
        <v>0.5</v>
      </c>
      <c r="Q7771">
        <v>1</v>
      </c>
      <c r="R7771">
        <v>0.23</v>
      </c>
      <c r="S7771">
        <v>0.25</v>
      </c>
      <c r="T7771">
        <v>3</v>
      </c>
      <c r="U7771">
        <v>14</v>
      </c>
      <c r="V7771">
        <v>4</v>
      </c>
      <c r="W7771">
        <v>2.06</v>
      </c>
      <c r="X7771">
        <v>5</v>
      </c>
      <c r="Y7771">
        <v>0.5</v>
      </c>
      <c r="Z7771">
        <v>0.02</v>
      </c>
      <c r="AA7771">
        <v>60</v>
      </c>
      <c r="AB7771">
        <v>0.19</v>
      </c>
      <c r="AC7771">
        <v>130</v>
      </c>
      <c r="AD7771">
        <v>1</v>
      </c>
      <c r="AE7771">
        <v>0.02</v>
      </c>
      <c r="AF7771">
        <v>6</v>
      </c>
      <c r="AG7771">
        <v>940</v>
      </c>
      <c r="AH7771">
        <v>14</v>
      </c>
      <c r="AI7771">
        <v>1</v>
      </c>
      <c r="AJ7771">
        <v>2</v>
      </c>
      <c r="AK7771">
        <v>6</v>
      </c>
      <c r="AL7771">
        <v>0.06</v>
      </c>
      <c r="AM7771">
        <v>5</v>
      </c>
      <c r="AN7771">
        <v>5</v>
      </c>
      <c r="AO7771">
        <v>28</v>
      </c>
      <c r="AP7771">
        <v>5</v>
      </c>
      <c r="AQ7771">
        <v>26</v>
      </c>
    </row>
    <row r="7772" spans="1:43" hidden="1" x14ac:dyDescent="0.25">
      <c r="A7772" t="s">
        <v>28037</v>
      </c>
      <c r="B7772" t="s">
        <v>28038</v>
      </c>
      <c r="C7772" s="1" t="str">
        <f t="shared" si="538"/>
        <v>21:0134</v>
      </c>
      <c r="D7772" s="1" t="str">
        <f t="shared" si="539"/>
        <v>21:0078</v>
      </c>
      <c r="E7772" t="s">
        <v>28039</v>
      </c>
      <c r="F7772" t="s">
        <v>28040</v>
      </c>
      <c r="H7772">
        <v>55.614794600000003</v>
      </c>
      <c r="I7772">
        <v>-61.011690799999997</v>
      </c>
      <c r="J7772" s="1" t="str">
        <f t="shared" si="540"/>
        <v>Till</v>
      </c>
      <c r="K7772" s="1" t="str">
        <f t="shared" si="537"/>
        <v>&lt;63 micron</v>
      </c>
      <c r="L7772">
        <v>0.1</v>
      </c>
      <c r="M7772">
        <v>1.82</v>
      </c>
      <c r="N7772">
        <v>1</v>
      </c>
      <c r="O7772">
        <v>10</v>
      </c>
      <c r="P7772">
        <v>0.5</v>
      </c>
      <c r="Q7772">
        <v>1</v>
      </c>
      <c r="R7772">
        <v>0.35</v>
      </c>
      <c r="S7772">
        <v>0.25</v>
      </c>
      <c r="T7772">
        <v>4</v>
      </c>
      <c r="U7772">
        <v>15</v>
      </c>
      <c r="V7772">
        <v>5</v>
      </c>
      <c r="W7772">
        <v>2.14</v>
      </c>
      <c r="X7772">
        <v>5</v>
      </c>
      <c r="Y7772">
        <v>0.5</v>
      </c>
      <c r="Z7772">
        <v>0.03</v>
      </c>
      <c r="AA7772">
        <v>70</v>
      </c>
      <c r="AB7772">
        <v>0.26</v>
      </c>
      <c r="AC7772">
        <v>145</v>
      </c>
      <c r="AD7772">
        <v>1</v>
      </c>
      <c r="AE7772">
        <v>0.06</v>
      </c>
      <c r="AF7772">
        <v>9</v>
      </c>
      <c r="AG7772">
        <v>1370</v>
      </c>
      <c r="AH7772">
        <v>16</v>
      </c>
      <c r="AI7772">
        <v>1</v>
      </c>
      <c r="AJ7772">
        <v>2</v>
      </c>
      <c r="AK7772">
        <v>8</v>
      </c>
      <c r="AL7772">
        <v>0.06</v>
      </c>
      <c r="AM7772">
        <v>5</v>
      </c>
      <c r="AN7772">
        <v>5</v>
      </c>
      <c r="AO7772">
        <v>29</v>
      </c>
      <c r="AP7772">
        <v>5</v>
      </c>
      <c r="AQ7772">
        <v>36</v>
      </c>
    </row>
    <row r="7773" spans="1:43" hidden="1" x14ac:dyDescent="0.25">
      <c r="A7773" t="s">
        <v>28041</v>
      </c>
      <c r="B7773" t="s">
        <v>28042</v>
      </c>
      <c r="C7773" s="1" t="str">
        <f t="shared" si="538"/>
        <v>21:0134</v>
      </c>
      <c r="D7773" s="1" t="str">
        <f t="shared" si="539"/>
        <v>21:0078</v>
      </c>
      <c r="E7773" t="s">
        <v>28043</v>
      </c>
      <c r="F7773" t="s">
        <v>28044</v>
      </c>
      <c r="H7773">
        <v>55.591542500000003</v>
      </c>
      <c r="I7773">
        <v>-61.018818199999998</v>
      </c>
      <c r="J7773" s="1" t="str">
        <f t="shared" si="540"/>
        <v>Till</v>
      </c>
      <c r="K7773" s="1" t="str">
        <f t="shared" si="537"/>
        <v>&lt;63 micron</v>
      </c>
      <c r="L7773">
        <v>0.2</v>
      </c>
      <c r="M7773">
        <v>1.44</v>
      </c>
      <c r="N7773">
        <v>1</v>
      </c>
      <c r="O7773">
        <v>40</v>
      </c>
      <c r="P7773">
        <v>0.5</v>
      </c>
      <c r="Q7773">
        <v>1</v>
      </c>
      <c r="R7773">
        <v>0.5</v>
      </c>
      <c r="S7773">
        <v>0.25</v>
      </c>
      <c r="T7773">
        <v>6</v>
      </c>
      <c r="U7773">
        <v>18</v>
      </c>
      <c r="V7773">
        <v>15</v>
      </c>
      <c r="W7773">
        <v>2.11</v>
      </c>
      <c r="X7773">
        <v>5</v>
      </c>
      <c r="Y7773">
        <v>0.5</v>
      </c>
      <c r="Z7773">
        <v>7.0000000000000007E-2</v>
      </c>
      <c r="AA7773">
        <v>80</v>
      </c>
      <c r="AB7773">
        <v>0.32</v>
      </c>
      <c r="AC7773">
        <v>175</v>
      </c>
      <c r="AD7773">
        <v>0.5</v>
      </c>
      <c r="AE7773">
        <v>0.05</v>
      </c>
      <c r="AF7773">
        <v>10</v>
      </c>
      <c r="AG7773">
        <v>1340</v>
      </c>
      <c r="AH7773">
        <v>12</v>
      </c>
      <c r="AI7773">
        <v>1</v>
      </c>
      <c r="AJ7773">
        <v>3</v>
      </c>
      <c r="AK7773">
        <v>12</v>
      </c>
      <c r="AL7773">
        <v>0.08</v>
      </c>
      <c r="AM7773">
        <v>5</v>
      </c>
      <c r="AN7773">
        <v>5</v>
      </c>
      <c r="AO7773">
        <v>32</v>
      </c>
      <c r="AP7773">
        <v>5</v>
      </c>
      <c r="AQ7773">
        <v>48</v>
      </c>
    </row>
    <row r="7774" spans="1:43" hidden="1" x14ac:dyDescent="0.25">
      <c r="A7774" t="s">
        <v>28045</v>
      </c>
      <c r="B7774" t="s">
        <v>28046</v>
      </c>
      <c r="C7774" s="1" t="str">
        <f t="shared" si="538"/>
        <v>21:0134</v>
      </c>
      <c r="D7774" s="1" t="str">
        <f t="shared" si="539"/>
        <v>21:0078</v>
      </c>
      <c r="E7774" t="s">
        <v>28047</v>
      </c>
      <c r="F7774" t="s">
        <v>28048</v>
      </c>
      <c r="H7774">
        <v>55.437482799999998</v>
      </c>
      <c r="I7774">
        <v>-61.153008200000002</v>
      </c>
      <c r="J7774" s="1" t="str">
        <f t="shared" si="540"/>
        <v>Till</v>
      </c>
      <c r="K7774" s="1" t="str">
        <f t="shared" si="537"/>
        <v>&lt;63 micron</v>
      </c>
      <c r="L7774">
        <v>0.1</v>
      </c>
      <c r="M7774">
        <v>1.25</v>
      </c>
      <c r="N7774">
        <v>1</v>
      </c>
      <c r="O7774">
        <v>30</v>
      </c>
      <c r="P7774">
        <v>0.25</v>
      </c>
      <c r="Q7774">
        <v>1</v>
      </c>
      <c r="R7774">
        <v>0.6</v>
      </c>
      <c r="S7774">
        <v>0.25</v>
      </c>
      <c r="T7774">
        <v>5</v>
      </c>
      <c r="U7774">
        <v>33</v>
      </c>
      <c r="V7774">
        <v>9</v>
      </c>
      <c r="W7774">
        <v>1.72</v>
      </c>
      <c r="X7774">
        <v>5</v>
      </c>
      <c r="Y7774">
        <v>0.5</v>
      </c>
      <c r="Z7774">
        <v>0.06</v>
      </c>
      <c r="AA7774">
        <v>40</v>
      </c>
      <c r="AB7774">
        <v>0.37</v>
      </c>
      <c r="AC7774">
        <v>150</v>
      </c>
      <c r="AD7774">
        <v>0.5</v>
      </c>
      <c r="AE7774">
        <v>7.0000000000000007E-2</v>
      </c>
      <c r="AF7774">
        <v>13</v>
      </c>
      <c r="AG7774">
        <v>1150</v>
      </c>
      <c r="AH7774">
        <v>4</v>
      </c>
      <c r="AI7774">
        <v>1</v>
      </c>
      <c r="AJ7774">
        <v>2</v>
      </c>
      <c r="AK7774">
        <v>31</v>
      </c>
      <c r="AL7774">
        <v>0.08</v>
      </c>
      <c r="AM7774">
        <v>5</v>
      </c>
      <c r="AN7774">
        <v>5</v>
      </c>
      <c r="AO7774">
        <v>38</v>
      </c>
      <c r="AP7774">
        <v>5</v>
      </c>
      <c r="AQ7774">
        <v>20</v>
      </c>
    </row>
    <row r="7775" spans="1:43" hidden="1" x14ac:dyDescent="0.25">
      <c r="A7775" t="s">
        <v>28049</v>
      </c>
      <c r="B7775" t="s">
        <v>28050</v>
      </c>
      <c r="C7775" s="1" t="str">
        <f t="shared" si="538"/>
        <v>21:0134</v>
      </c>
      <c r="D7775" s="1" t="str">
        <f t="shared" si="539"/>
        <v>21:0078</v>
      </c>
      <c r="E7775" t="s">
        <v>26921</v>
      </c>
      <c r="F7775" t="s">
        <v>28051</v>
      </c>
      <c r="H7775">
        <v>55.418932099999999</v>
      </c>
      <c r="I7775">
        <v>-61.299234599999998</v>
      </c>
      <c r="J7775" s="1" t="str">
        <f t="shared" si="540"/>
        <v>Till</v>
      </c>
      <c r="K7775" s="1" t="str">
        <f t="shared" ref="K7775:K7838" si="541">HYPERLINK("http://geochem.nrcan.gc.ca/cdogs/content/kwd/kwd080004_e.htm", "&lt;63 micron")</f>
        <v>&lt;63 micron</v>
      </c>
      <c r="L7775">
        <v>0.2</v>
      </c>
      <c r="M7775">
        <v>1.61</v>
      </c>
      <c r="N7775">
        <v>1</v>
      </c>
      <c r="O7775">
        <v>30</v>
      </c>
      <c r="P7775">
        <v>0.25</v>
      </c>
      <c r="Q7775">
        <v>1</v>
      </c>
      <c r="R7775">
        <v>0.56000000000000005</v>
      </c>
      <c r="S7775">
        <v>0.25</v>
      </c>
      <c r="T7775">
        <v>6</v>
      </c>
      <c r="U7775">
        <v>24</v>
      </c>
      <c r="V7775">
        <v>14</v>
      </c>
      <c r="W7775">
        <v>1.88</v>
      </c>
      <c r="X7775">
        <v>5</v>
      </c>
      <c r="Y7775">
        <v>0.5</v>
      </c>
      <c r="Z7775">
        <v>0.03</v>
      </c>
      <c r="AA7775">
        <v>40</v>
      </c>
      <c r="AB7775">
        <v>0.3</v>
      </c>
      <c r="AC7775">
        <v>145</v>
      </c>
      <c r="AD7775">
        <v>0.5</v>
      </c>
      <c r="AE7775">
        <v>0.08</v>
      </c>
      <c r="AF7775">
        <v>13</v>
      </c>
      <c r="AG7775">
        <v>940</v>
      </c>
      <c r="AH7775">
        <v>2</v>
      </c>
      <c r="AI7775">
        <v>1</v>
      </c>
      <c r="AJ7775">
        <v>2</v>
      </c>
      <c r="AK7775">
        <v>35</v>
      </c>
      <c r="AL7775">
        <v>0.08</v>
      </c>
      <c r="AM7775">
        <v>5</v>
      </c>
      <c r="AN7775">
        <v>5</v>
      </c>
      <c r="AO7775">
        <v>38</v>
      </c>
      <c r="AP7775">
        <v>5</v>
      </c>
      <c r="AQ7775">
        <v>24</v>
      </c>
    </row>
    <row r="7776" spans="1:43" hidden="1" x14ac:dyDescent="0.25">
      <c r="A7776" t="s">
        <v>28052</v>
      </c>
      <c r="B7776" t="s">
        <v>28053</v>
      </c>
      <c r="C7776" s="1" t="str">
        <f t="shared" si="538"/>
        <v>21:0134</v>
      </c>
      <c r="D7776" s="1" t="str">
        <f t="shared" si="539"/>
        <v>21:0078</v>
      </c>
      <c r="E7776" t="s">
        <v>28054</v>
      </c>
      <c r="F7776" t="s">
        <v>28055</v>
      </c>
      <c r="H7776">
        <v>55.405212300000002</v>
      </c>
      <c r="I7776">
        <v>-61.486196200000002</v>
      </c>
      <c r="J7776" s="1" t="str">
        <f t="shared" si="540"/>
        <v>Till</v>
      </c>
      <c r="K7776" s="1" t="str">
        <f t="shared" si="541"/>
        <v>&lt;63 micron</v>
      </c>
      <c r="L7776">
        <v>0.1</v>
      </c>
      <c r="M7776">
        <v>1.64</v>
      </c>
      <c r="N7776">
        <v>1</v>
      </c>
      <c r="O7776">
        <v>70</v>
      </c>
      <c r="P7776">
        <v>0.25</v>
      </c>
      <c r="Q7776">
        <v>1</v>
      </c>
      <c r="R7776">
        <v>0.63</v>
      </c>
      <c r="S7776">
        <v>0.25</v>
      </c>
      <c r="T7776">
        <v>10</v>
      </c>
      <c r="U7776">
        <v>24</v>
      </c>
      <c r="V7776">
        <v>19</v>
      </c>
      <c r="W7776">
        <v>2.4900000000000002</v>
      </c>
      <c r="X7776">
        <v>5</v>
      </c>
      <c r="Y7776">
        <v>0.5</v>
      </c>
      <c r="Z7776">
        <v>0.09</v>
      </c>
      <c r="AA7776">
        <v>50</v>
      </c>
      <c r="AB7776">
        <v>0.47</v>
      </c>
      <c r="AC7776">
        <v>235</v>
      </c>
      <c r="AD7776">
        <v>0.5</v>
      </c>
      <c r="AE7776">
        <v>7.0000000000000007E-2</v>
      </c>
      <c r="AF7776">
        <v>16</v>
      </c>
      <c r="AG7776">
        <v>1650</v>
      </c>
      <c r="AH7776">
        <v>4</v>
      </c>
      <c r="AI7776">
        <v>1</v>
      </c>
      <c r="AJ7776">
        <v>4</v>
      </c>
      <c r="AK7776">
        <v>18</v>
      </c>
      <c r="AL7776">
        <v>0.08</v>
      </c>
      <c r="AM7776">
        <v>5</v>
      </c>
      <c r="AN7776">
        <v>5</v>
      </c>
      <c r="AO7776">
        <v>41</v>
      </c>
      <c r="AP7776">
        <v>5</v>
      </c>
      <c r="AQ7776">
        <v>44</v>
      </c>
    </row>
    <row r="7777" spans="1:43" hidden="1" x14ac:dyDescent="0.25">
      <c r="A7777" t="s">
        <v>28056</v>
      </c>
      <c r="B7777" t="s">
        <v>28057</v>
      </c>
      <c r="C7777" s="1" t="str">
        <f t="shared" si="538"/>
        <v>21:0134</v>
      </c>
      <c r="D7777" s="1" t="str">
        <f t="shared" si="539"/>
        <v>21:0078</v>
      </c>
      <c r="E7777" t="s">
        <v>28058</v>
      </c>
      <c r="F7777" t="s">
        <v>28059</v>
      </c>
      <c r="H7777">
        <v>55.397655499999999</v>
      </c>
      <c r="I7777">
        <v>-61.606496800000002</v>
      </c>
      <c r="J7777" s="1" t="str">
        <f t="shared" si="540"/>
        <v>Till</v>
      </c>
      <c r="K7777" s="1" t="str">
        <f t="shared" si="541"/>
        <v>&lt;63 micron</v>
      </c>
      <c r="L7777">
        <v>0.1</v>
      </c>
      <c r="M7777">
        <v>0.99</v>
      </c>
      <c r="N7777">
        <v>1</v>
      </c>
      <c r="O7777">
        <v>40</v>
      </c>
      <c r="P7777">
        <v>0.25</v>
      </c>
      <c r="Q7777">
        <v>1</v>
      </c>
      <c r="R7777">
        <v>0.55000000000000004</v>
      </c>
      <c r="S7777">
        <v>0.25</v>
      </c>
      <c r="T7777">
        <v>6</v>
      </c>
      <c r="U7777">
        <v>22</v>
      </c>
      <c r="V7777">
        <v>13</v>
      </c>
      <c r="W7777">
        <v>1.74</v>
      </c>
      <c r="X7777">
        <v>5</v>
      </c>
      <c r="Y7777">
        <v>0.5</v>
      </c>
      <c r="Z7777">
        <v>7.0000000000000007E-2</v>
      </c>
      <c r="AA7777">
        <v>40</v>
      </c>
      <c r="AB7777">
        <v>0.32</v>
      </c>
      <c r="AC7777">
        <v>160</v>
      </c>
      <c r="AD7777">
        <v>0.5</v>
      </c>
      <c r="AE7777">
        <v>7.0000000000000007E-2</v>
      </c>
      <c r="AF7777">
        <v>15</v>
      </c>
      <c r="AG7777">
        <v>990</v>
      </c>
      <c r="AH7777">
        <v>2</v>
      </c>
      <c r="AI7777">
        <v>1</v>
      </c>
      <c r="AJ7777">
        <v>2</v>
      </c>
      <c r="AK7777">
        <v>18</v>
      </c>
      <c r="AL7777">
        <v>0.06</v>
      </c>
      <c r="AM7777">
        <v>5</v>
      </c>
      <c r="AN7777">
        <v>5</v>
      </c>
      <c r="AO7777">
        <v>38</v>
      </c>
      <c r="AP7777">
        <v>5</v>
      </c>
      <c r="AQ7777">
        <v>26</v>
      </c>
    </row>
    <row r="7778" spans="1:43" hidden="1" x14ac:dyDescent="0.25">
      <c r="A7778" t="s">
        <v>28060</v>
      </c>
      <c r="B7778" t="s">
        <v>28061</v>
      </c>
      <c r="C7778" s="1" t="str">
        <f t="shared" si="538"/>
        <v>21:0134</v>
      </c>
      <c r="D7778" s="1" t="str">
        <f t="shared" si="539"/>
        <v>21:0078</v>
      </c>
      <c r="E7778" t="s">
        <v>28062</v>
      </c>
      <c r="F7778" t="s">
        <v>28063</v>
      </c>
      <c r="H7778">
        <v>55.552071699999999</v>
      </c>
      <c r="I7778">
        <v>-61.851508799999998</v>
      </c>
      <c r="J7778" s="1" t="str">
        <f t="shared" si="540"/>
        <v>Till</v>
      </c>
      <c r="K7778" s="1" t="str">
        <f t="shared" si="541"/>
        <v>&lt;63 micron</v>
      </c>
      <c r="L7778">
        <v>0.1</v>
      </c>
      <c r="M7778">
        <v>0.76</v>
      </c>
      <c r="N7778">
        <v>1</v>
      </c>
      <c r="O7778">
        <v>20</v>
      </c>
      <c r="P7778">
        <v>0.25</v>
      </c>
      <c r="Q7778">
        <v>1</v>
      </c>
      <c r="R7778">
        <v>0.47</v>
      </c>
      <c r="S7778">
        <v>0.25</v>
      </c>
      <c r="T7778">
        <v>3</v>
      </c>
      <c r="U7778">
        <v>18</v>
      </c>
      <c r="V7778">
        <v>8</v>
      </c>
      <c r="W7778">
        <v>1.84</v>
      </c>
      <c r="X7778">
        <v>5</v>
      </c>
      <c r="Y7778">
        <v>0.5</v>
      </c>
      <c r="Z7778">
        <v>0.04</v>
      </c>
      <c r="AA7778">
        <v>60</v>
      </c>
      <c r="AB7778">
        <v>0.2</v>
      </c>
      <c r="AC7778">
        <v>140</v>
      </c>
      <c r="AD7778">
        <v>0.5</v>
      </c>
      <c r="AE7778">
        <v>0.03</v>
      </c>
      <c r="AF7778">
        <v>7</v>
      </c>
      <c r="AG7778">
        <v>990</v>
      </c>
      <c r="AH7778">
        <v>6</v>
      </c>
      <c r="AI7778">
        <v>1</v>
      </c>
      <c r="AJ7778">
        <v>3</v>
      </c>
      <c r="AK7778">
        <v>12</v>
      </c>
      <c r="AL7778">
        <v>0.08</v>
      </c>
      <c r="AM7778">
        <v>5</v>
      </c>
      <c r="AN7778">
        <v>5</v>
      </c>
      <c r="AO7778">
        <v>38</v>
      </c>
      <c r="AP7778">
        <v>5</v>
      </c>
      <c r="AQ7778">
        <v>16</v>
      </c>
    </row>
    <row r="7779" spans="1:43" hidden="1" x14ac:dyDescent="0.25">
      <c r="A7779" t="s">
        <v>28064</v>
      </c>
      <c r="B7779" t="s">
        <v>28065</v>
      </c>
      <c r="C7779" s="1" t="str">
        <f t="shared" ref="C7779:C7842" si="542">HYPERLINK("http://geochem.nrcan.gc.ca/cdogs/content/bdl/bdl210134_e.htm", "21:0134")</f>
        <v>21:0134</v>
      </c>
      <c r="D7779" s="1" t="str">
        <f t="shared" ref="D7779:D7842" si="543">HYPERLINK("http://geochem.nrcan.gc.ca/cdogs/content/svy/svy210078_e.htm", "21:0078")</f>
        <v>21:0078</v>
      </c>
      <c r="E7779" t="s">
        <v>26925</v>
      </c>
      <c r="F7779" t="s">
        <v>28066</v>
      </c>
      <c r="H7779">
        <v>55.629602400000003</v>
      </c>
      <c r="I7779">
        <v>-61.784120100000003</v>
      </c>
      <c r="J7779" s="1" t="str">
        <f t="shared" si="540"/>
        <v>Till</v>
      </c>
      <c r="K7779" s="1" t="str">
        <f t="shared" si="541"/>
        <v>&lt;63 micron</v>
      </c>
      <c r="L7779">
        <v>0.1</v>
      </c>
      <c r="M7779">
        <v>0.97</v>
      </c>
      <c r="N7779">
        <v>1</v>
      </c>
      <c r="O7779">
        <v>50</v>
      </c>
      <c r="P7779">
        <v>0.25</v>
      </c>
      <c r="Q7779">
        <v>1</v>
      </c>
      <c r="R7779">
        <v>0.45</v>
      </c>
      <c r="S7779">
        <v>0.25</v>
      </c>
      <c r="T7779">
        <v>7</v>
      </c>
      <c r="U7779">
        <v>15</v>
      </c>
      <c r="V7779">
        <v>15</v>
      </c>
      <c r="W7779">
        <v>1.88</v>
      </c>
      <c r="X7779">
        <v>5</v>
      </c>
      <c r="Y7779">
        <v>0.5</v>
      </c>
      <c r="Z7779">
        <v>0.1</v>
      </c>
      <c r="AA7779">
        <v>50</v>
      </c>
      <c r="AB7779">
        <v>0.26</v>
      </c>
      <c r="AC7779">
        <v>225</v>
      </c>
      <c r="AD7779">
        <v>0.5</v>
      </c>
      <c r="AE7779">
        <v>0.03</v>
      </c>
      <c r="AF7779">
        <v>8</v>
      </c>
      <c r="AG7779">
        <v>1220</v>
      </c>
      <c r="AH7779">
        <v>2</v>
      </c>
      <c r="AI7779">
        <v>1</v>
      </c>
      <c r="AJ7779">
        <v>4</v>
      </c>
      <c r="AK7779">
        <v>11</v>
      </c>
      <c r="AL7779">
        <v>7.0000000000000007E-2</v>
      </c>
      <c r="AM7779">
        <v>5</v>
      </c>
      <c r="AN7779">
        <v>5</v>
      </c>
      <c r="AO7779">
        <v>30</v>
      </c>
      <c r="AP7779">
        <v>5</v>
      </c>
      <c r="AQ7779">
        <v>34</v>
      </c>
    </row>
    <row r="7780" spans="1:43" hidden="1" x14ac:dyDescent="0.25">
      <c r="A7780" t="s">
        <v>28067</v>
      </c>
      <c r="B7780" t="s">
        <v>28068</v>
      </c>
      <c r="C7780" s="1" t="str">
        <f t="shared" si="542"/>
        <v>21:0134</v>
      </c>
      <c r="D7780" s="1" t="str">
        <f t="shared" si="543"/>
        <v>21:0078</v>
      </c>
      <c r="E7780" t="s">
        <v>28069</v>
      </c>
      <c r="F7780" t="s">
        <v>28070</v>
      </c>
      <c r="H7780">
        <v>55.732657000000003</v>
      </c>
      <c r="I7780">
        <v>-61.755438699999999</v>
      </c>
      <c r="J7780" s="1" t="str">
        <f t="shared" si="540"/>
        <v>Till</v>
      </c>
      <c r="K7780" s="1" t="str">
        <f t="shared" si="541"/>
        <v>&lt;63 micron</v>
      </c>
      <c r="L7780">
        <v>0.1</v>
      </c>
      <c r="M7780">
        <v>0.7</v>
      </c>
      <c r="N7780">
        <v>1</v>
      </c>
      <c r="O7780">
        <v>30</v>
      </c>
      <c r="P7780">
        <v>0.25</v>
      </c>
      <c r="Q7780">
        <v>1</v>
      </c>
      <c r="R7780">
        <v>0.35</v>
      </c>
      <c r="S7780">
        <v>0.25</v>
      </c>
      <c r="T7780">
        <v>3</v>
      </c>
      <c r="U7780">
        <v>11</v>
      </c>
      <c r="V7780">
        <v>10</v>
      </c>
      <c r="W7780">
        <v>1.53</v>
      </c>
      <c r="X7780">
        <v>5</v>
      </c>
      <c r="Y7780">
        <v>0.5</v>
      </c>
      <c r="Z7780">
        <v>0.08</v>
      </c>
      <c r="AA7780">
        <v>50</v>
      </c>
      <c r="AB7780">
        <v>0.16</v>
      </c>
      <c r="AC7780">
        <v>240</v>
      </c>
      <c r="AD7780">
        <v>0.5</v>
      </c>
      <c r="AE7780">
        <v>0.03</v>
      </c>
      <c r="AF7780">
        <v>4</v>
      </c>
      <c r="AG7780">
        <v>860</v>
      </c>
      <c r="AH7780">
        <v>6</v>
      </c>
      <c r="AI7780">
        <v>1</v>
      </c>
      <c r="AJ7780">
        <v>3</v>
      </c>
      <c r="AK7780">
        <v>7</v>
      </c>
      <c r="AL7780">
        <v>0.06</v>
      </c>
      <c r="AM7780">
        <v>5</v>
      </c>
      <c r="AN7780">
        <v>5</v>
      </c>
      <c r="AO7780">
        <v>20</v>
      </c>
      <c r="AP7780">
        <v>5</v>
      </c>
      <c r="AQ7780">
        <v>40</v>
      </c>
    </row>
    <row r="7781" spans="1:43" hidden="1" x14ac:dyDescent="0.25">
      <c r="A7781" t="s">
        <v>28071</v>
      </c>
      <c r="B7781" t="s">
        <v>28072</v>
      </c>
      <c r="C7781" s="1" t="str">
        <f t="shared" si="542"/>
        <v>21:0134</v>
      </c>
      <c r="D7781" s="1" t="str">
        <f t="shared" si="543"/>
        <v>21:0078</v>
      </c>
      <c r="E7781" t="s">
        <v>28073</v>
      </c>
      <c r="F7781" t="s">
        <v>28074</v>
      </c>
      <c r="H7781">
        <v>54.5843816</v>
      </c>
      <c r="I7781">
        <v>-59.996866099999998</v>
      </c>
      <c r="J7781" s="1" t="str">
        <f t="shared" si="540"/>
        <v>Till</v>
      </c>
      <c r="K7781" s="1" t="str">
        <f t="shared" si="541"/>
        <v>&lt;63 micron</v>
      </c>
      <c r="L7781">
        <v>0.1</v>
      </c>
      <c r="M7781">
        <v>1.98</v>
      </c>
      <c r="N7781">
        <v>1</v>
      </c>
      <c r="O7781">
        <v>170</v>
      </c>
      <c r="P7781">
        <v>0.5</v>
      </c>
      <c r="Q7781">
        <v>1</v>
      </c>
      <c r="R7781">
        <v>0.72</v>
      </c>
      <c r="S7781">
        <v>0.25</v>
      </c>
      <c r="T7781">
        <v>12</v>
      </c>
      <c r="U7781">
        <v>35</v>
      </c>
      <c r="V7781">
        <v>30</v>
      </c>
      <c r="W7781">
        <v>2.88</v>
      </c>
      <c r="X7781">
        <v>5</v>
      </c>
      <c r="Y7781">
        <v>1</v>
      </c>
      <c r="Z7781">
        <v>0.5</v>
      </c>
      <c r="AA7781">
        <v>20</v>
      </c>
      <c r="AB7781">
        <v>0.93</v>
      </c>
      <c r="AC7781">
        <v>410</v>
      </c>
      <c r="AD7781">
        <v>1</v>
      </c>
      <c r="AE7781">
        <v>0.03</v>
      </c>
      <c r="AF7781">
        <v>16</v>
      </c>
      <c r="AG7781">
        <v>1210</v>
      </c>
      <c r="AH7781">
        <v>10</v>
      </c>
      <c r="AI7781">
        <v>1</v>
      </c>
      <c r="AJ7781">
        <v>4</v>
      </c>
      <c r="AK7781">
        <v>49</v>
      </c>
      <c r="AL7781">
        <v>0.19</v>
      </c>
      <c r="AM7781">
        <v>5</v>
      </c>
      <c r="AN7781">
        <v>5</v>
      </c>
      <c r="AO7781">
        <v>57</v>
      </c>
      <c r="AP7781">
        <v>5</v>
      </c>
      <c r="AQ7781">
        <v>72</v>
      </c>
    </row>
    <row r="7782" spans="1:43" hidden="1" x14ac:dyDescent="0.25">
      <c r="A7782" t="s">
        <v>28075</v>
      </c>
      <c r="B7782" t="s">
        <v>28076</v>
      </c>
      <c r="C7782" s="1" t="str">
        <f t="shared" si="542"/>
        <v>21:0134</v>
      </c>
      <c r="D7782" s="1" t="str">
        <f t="shared" si="543"/>
        <v>21:0078</v>
      </c>
      <c r="E7782" t="s">
        <v>28077</v>
      </c>
      <c r="F7782" t="s">
        <v>28078</v>
      </c>
      <c r="H7782">
        <v>53.528029400000001</v>
      </c>
      <c r="I7782">
        <v>-63.942777800000002</v>
      </c>
      <c r="J7782" s="1" t="str">
        <f t="shared" si="540"/>
        <v>Till</v>
      </c>
      <c r="K7782" s="1" t="str">
        <f t="shared" si="541"/>
        <v>&lt;63 micron</v>
      </c>
      <c r="L7782">
        <v>0.1</v>
      </c>
      <c r="M7782">
        <v>1.2</v>
      </c>
      <c r="N7782">
        <v>2</v>
      </c>
      <c r="O7782">
        <v>170</v>
      </c>
      <c r="P7782">
        <v>0.25</v>
      </c>
      <c r="Q7782">
        <v>2</v>
      </c>
      <c r="R7782">
        <v>0.82</v>
      </c>
      <c r="S7782">
        <v>0.25</v>
      </c>
      <c r="T7782">
        <v>9</v>
      </c>
      <c r="U7782">
        <v>33</v>
      </c>
      <c r="V7782">
        <v>35</v>
      </c>
      <c r="W7782">
        <v>2.72</v>
      </c>
      <c r="X7782">
        <v>5</v>
      </c>
      <c r="Y7782">
        <v>0.5</v>
      </c>
      <c r="Z7782">
        <v>0.45</v>
      </c>
      <c r="AA7782">
        <v>80</v>
      </c>
      <c r="AB7782">
        <v>0.63</v>
      </c>
      <c r="AC7782">
        <v>450</v>
      </c>
      <c r="AD7782">
        <v>0.5</v>
      </c>
      <c r="AE7782">
        <v>0.06</v>
      </c>
      <c r="AF7782">
        <v>14</v>
      </c>
      <c r="AG7782">
        <v>1190</v>
      </c>
      <c r="AH7782">
        <v>2</v>
      </c>
      <c r="AI7782">
        <v>1</v>
      </c>
      <c r="AJ7782">
        <v>6</v>
      </c>
      <c r="AK7782">
        <v>35</v>
      </c>
      <c r="AL7782">
        <v>0.12</v>
      </c>
      <c r="AM7782">
        <v>5</v>
      </c>
      <c r="AN7782">
        <v>5</v>
      </c>
      <c r="AO7782">
        <v>50</v>
      </c>
      <c r="AP7782">
        <v>5</v>
      </c>
      <c r="AQ7782">
        <v>50</v>
      </c>
    </row>
    <row r="7783" spans="1:43" hidden="1" x14ac:dyDescent="0.25">
      <c r="A7783" t="s">
        <v>28079</v>
      </c>
      <c r="B7783" t="s">
        <v>28080</v>
      </c>
      <c r="C7783" s="1" t="str">
        <f t="shared" si="542"/>
        <v>21:0134</v>
      </c>
      <c r="D7783" s="1" t="str">
        <f t="shared" si="543"/>
        <v>21:0078</v>
      </c>
      <c r="E7783" t="s">
        <v>26929</v>
      </c>
      <c r="F7783" t="s">
        <v>28081</v>
      </c>
      <c r="H7783">
        <v>55.933560499999999</v>
      </c>
      <c r="I7783">
        <v>-61.9042812</v>
      </c>
      <c r="J7783" s="1" t="str">
        <f t="shared" si="540"/>
        <v>Till</v>
      </c>
      <c r="K7783" s="1" t="str">
        <f t="shared" si="541"/>
        <v>&lt;63 micron</v>
      </c>
      <c r="L7783">
        <v>0.1</v>
      </c>
      <c r="M7783">
        <v>1.04</v>
      </c>
      <c r="N7783">
        <v>1</v>
      </c>
      <c r="O7783">
        <v>10</v>
      </c>
      <c r="P7783">
        <v>0.25</v>
      </c>
      <c r="Q7783">
        <v>1</v>
      </c>
      <c r="R7783">
        <v>0.47</v>
      </c>
      <c r="S7783">
        <v>0.25</v>
      </c>
      <c r="T7783">
        <v>3</v>
      </c>
      <c r="U7783">
        <v>15</v>
      </c>
      <c r="V7783">
        <v>8</v>
      </c>
      <c r="W7783">
        <v>2.23</v>
      </c>
      <c r="X7783">
        <v>5</v>
      </c>
      <c r="Y7783">
        <v>0.5</v>
      </c>
      <c r="Z7783">
        <v>0.03</v>
      </c>
      <c r="AA7783">
        <v>60</v>
      </c>
      <c r="AB7783">
        <v>0.18</v>
      </c>
      <c r="AC7783">
        <v>140</v>
      </c>
      <c r="AD7783">
        <v>1</v>
      </c>
      <c r="AE7783">
        <v>0.01</v>
      </c>
      <c r="AF7783">
        <v>4</v>
      </c>
      <c r="AG7783">
        <v>1650</v>
      </c>
      <c r="AH7783">
        <v>4</v>
      </c>
      <c r="AI7783">
        <v>1</v>
      </c>
      <c r="AJ7783">
        <v>2</v>
      </c>
      <c r="AK7783">
        <v>7</v>
      </c>
      <c r="AL7783">
        <v>7.0000000000000007E-2</v>
      </c>
      <c r="AM7783">
        <v>5</v>
      </c>
      <c r="AN7783">
        <v>5</v>
      </c>
      <c r="AO7783">
        <v>36</v>
      </c>
      <c r="AP7783">
        <v>5</v>
      </c>
      <c r="AQ7783">
        <v>40</v>
      </c>
    </row>
    <row r="7784" spans="1:43" hidden="1" x14ac:dyDescent="0.25">
      <c r="A7784" t="s">
        <v>28082</v>
      </c>
      <c r="B7784" t="s">
        <v>28083</v>
      </c>
      <c r="C7784" s="1" t="str">
        <f t="shared" si="542"/>
        <v>21:0134</v>
      </c>
      <c r="D7784" s="1" t="str">
        <f t="shared" si="543"/>
        <v>21:0078</v>
      </c>
      <c r="E7784" t="s">
        <v>28084</v>
      </c>
      <c r="F7784" t="s">
        <v>28085</v>
      </c>
      <c r="H7784">
        <v>55.942025800000003</v>
      </c>
      <c r="I7784">
        <v>-61.386866099999999</v>
      </c>
      <c r="J7784" s="1" t="str">
        <f t="shared" si="540"/>
        <v>Till</v>
      </c>
      <c r="K7784" s="1" t="str">
        <f t="shared" si="541"/>
        <v>&lt;63 micron</v>
      </c>
      <c r="L7784">
        <v>0.1</v>
      </c>
      <c r="M7784">
        <v>0.45</v>
      </c>
      <c r="N7784">
        <v>1</v>
      </c>
      <c r="O7784">
        <v>10</v>
      </c>
      <c r="P7784">
        <v>0.25</v>
      </c>
      <c r="Q7784">
        <v>1</v>
      </c>
      <c r="R7784">
        <v>0.28999999999999998</v>
      </c>
      <c r="S7784">
        <v>0.25</v>
      </c>
      <c r="T7784">
        <v>2</v>
      </c>
      <c r="U7784">
        <v>11</v>
      </c>
      <c r="V7784">
        <v>4</v>
      </c>
      <c r="W7784">
        <v>1.83</v>
      </c>
      <c r="X7784">
        <v>5</v>
      </c>
      <c r="Y7784">
        <v>0.5</v>
      </c>
      <c r="Z7784">
        <v>0.02</v>
      </c>
      <c r="AA7784">
        <v>40</v>
      </c>
      <c r="AB7784">
        <v>0.09</v>
      </c>
      <c r="AC7784">
        <v>145</v>
      </c>
      <c r="AD7784">
        <v>0.5</v>
      </c>
      <c r="AE7784">
        <v>0.01</v>
      </c>
      <c r="AF7784">
        <v>3</v>
      </c>
      <c r="AG7784">
        <v>830</v>
      </c>
      <c r="AH7784">
        <v>8</v>
      </c>
      <c r="AI7784">
        <v>1</v>
      </c>
      <c r="AJ7784">
        <v>1</v>
      </c>
      <c r="AK7784">
        <v>5</v>
      </c>
      <c r="AL7784">
        <v>0.04</v>
      </c>
      <c r="AM7784">
        <v>5</v>
      </c>
      <c r="AN7784">
        <v>5</v>
      </c>
      <c r="AO7784">
        <v>29</v>
      </c>
      <c r="AP7784">
        <v>5</v>
      </c>
      <c r="AQ7784">
        <v>32</v>
      </c>
    </row>
    <row r="7785" spans="1:43" hidden="1" x14ac:dyDescent="0.25">
      <c r="A7785" t="s">
        <v>28086</v>
      </c>
      <c r="B7785" t="s">
        <v>28087</v>
      </c>
      <c r="C7785" s="1" t="str">
        <f t="shared" si="542"/>
        <v>21:0134</v>
      </c>
      <c r="D7785" s="1" t="str">
        <f t="shared" si="543"/>
        <v>21:0078</v>
      </c>
      <c r="E7785" t="s">
        <v>28088</v>
      </c>
      <c r="F7785" t="s">
        <v>28089</v>
      </c>
      <c r="H7785">
        <v>55.930765299999997</v>
      </c>
      <c r="I7785">
        <v>-61.367724799999998</v>
      </c>
      <c r="J7785" s="1" t="str">
        <f t="shared" si="540"/>
        <v>Till</v>
      </c>
      <c r="K7785" s="1" t="str">
        <f t="shared" si="541"/>
        <v>&lt;63 micron</v>
      </c>
      <c r="L7785">
        <v>0.1</v>
      </c>
      <c r="M7785">
        <v>0.73</v>
      </c>
      <c r="N7785">
        <v>1</v>
      </c>
      <c r="O7785">
        <v>20</v>
      </c>
      <c r="P7785">
        <v>0.25</v>
      </c>
      <c r="Q7785">
        <v>1</v>
      </c>
      <c r="R7785">
        <v>0.38</v>
      </c>
      <c r="S7785">
        <v>0.25</v>
      </c>
      <c r="T7785">
        <v>1</v>
      </c>
      <c r="U7785">
        <v>10</v>
      </c>
      <c r="V7785">
        <v>4</v>
      </c>
      <c r="W7785">
        <v>1.26</v>
      </c>
      <c r="X7785">
        <v>5</v>
      </c>
      <c r="Y7785">
        <v>0.5</v>
      </c>
      <c r="Z7785">
        <v>0.04</v>
      </c>
      <c r="AA7785">
        <v>60</v>
      </c>
      <c r="AB7785">
        <v>0.12</v>
      </c>
      <c r="AC7785">
        <v>95</v>
      </c>
      <c r="AD7785">
        <v>0.5</v>
      </c>
      <c r="AE7785">
        <v>0.02</v>
      </c>
      <c r="AF7785">
        <v>2</v>
      </c>
      <c r="AG7785">
        <v>930</v>
      </c>
      <c r="AH7785">
        <v>6</v>
      </c>
      <c r="AI7785">
        <v>1</v>
      </c>
      <c r="AJ7785">
        <v>3</v>
      </c>
      <c r="AK7785">
        <v>8</v>
      </c>
      <c r="AL7785">
        <v>0.08</v>
      </c>
      <c r="AM7785">
        <v>5</v>
      </c>
      <c r="AN7785">
        <v>5</v>
      </c>
      <c r="AO7785">
        <v>21</v>
      </c>
      <c r="AP7785">
        <v>5</v>
      </c>
      <c r="AQ7785">
        <v>24</v>
      </c>
    </row>
    <row r="7786" spans="1:43" hidden="1" x14ac:dyDescent="0.25">
      <c r="A7786" t="s">
        <v>28090</v>
      </c>
      <c r="B7786" t="s">
        <v>28091</v>
      </c>
      <c r="C7786" s="1" t="str">
        <f t="shared" si="542"/>
        <v>21:0134</v>
      </c>
      <c r="D7786" s="1" t="str">
        <f t="shared" si="543"/>
        <v>21:0078</v>
      </c>
      <c r="E7786" t="s">
        <v>28092</v>
      </c>
      <c r="F7786" t="s">
        <v>28093</v>
      </c>
      <c r="H7786">
        <v>55.934840000000001</v>
      </c>
      <c r="I7786">
        <v>-61.404374900000001</v>
      </c>
      <c r="J7786" s="1" t="str">
        <f t="shared" si="540"/>
        <v>Till</v>
      </c>
      <c r="K7786" s="1" t="str">
        <f t="shared" si="541"/>
        <v>&lt;63 micron</v>
      </c>
      <c r="L7786">
        <v>0.1</v>
      </c>
      <c r="M7786">
        <v>0.51</v>
      </c>
      <c r="N7786">
        <v>1</v>
      </c>
      <c r="O7786">
        <v>10</v>
      </c>
      <c r="P7786">
        <v>0.25</v>
      </c>
      <c r="Q7786">
        <v>1</v>
      </c>
      <c r="R7786">
        <v>0.23</v>
      </c>
      <c r="S7786">
        <v>0.25</v>
      </c>
      <c r="T7786">
        <v>1</v>
      </c>
      <c r="U7786">
        <v>8</v>
      </c>
      <c r="V7786">
        <v>0.5</v>
      </c>
      <c r="W7786">
        <v>1.33</v>
      </c>
      <c r="X7786">
        <v>5</v>
      </c>
      <c r="Y7786">
        <v>0.5</v>
      </c>
      <c r="Z7786">
        <v>0.02</v>
      </c>
      <c r="AA7786">
        <v>30</v>
      </c>
      <c r="AB7786">
        <v>0.06</v>
      </c>
      <c r="AC7786">
        <v>105</v>
      </c>
      <c r="AD7786">
        <v>0.5</v>
      </c>
      <c r="AE7786">
        <v>0.02</v>
      </c>
      <c r="AF7786">
        <v>1</v>
      </c>
      <c r="AG7786">
        <v>580</v>
      </c>
      <c r="AH7786">
        <v>2</v>
      </c>
      <c r="AI7786">
        <v>1</v>
      </c>
      <c r="AJ7786">
        <v>1</v>
      </c>
      <c r="AK7786">
        <v>4</v>
      </c>
      <c r="AL7786">
        <v>7.0000000000000007E-2</v>
      </c>
      <c r="AM7786">
        <v>5</v>
      </c>
      <c r="AN7786">
        <v>5</v>
      </c>
      <c r="AO7786">
        <v>20</v>
      </c>
      <c r="AP7786">
        <v>5</v>
      </c>
      <c r="AQ7786">
        <v>16</v>
      </c>
    </row>
    <row r="7787" spans="1:43" hidden="1" x14ac:dyDescent="0.25">
      <c r="A7787" t="s">
        <v>28094</v>
      </c>
      <c r="B7787" t="s">
        <v>28095</v>
      </c>
      <c r="C7787" s="1" t="str">
        <f t="shared" si="542"/>
        <v>21:0134</v>
      </c>
      <c r="D7787" s="1" t="str">
        <f t="shared" si="543"/>
        <v>21:0078</v>
      </c>
      <c r="E7787" t="s">
        <v>28096</v>
      </c>
      <c r="F7787" t="s">
        <v>28097</v>
      </c>
      <c r="H7787">
        <v>55.939418699999997</v>
      </c>
      <c r="I7787">
        <v>-61.446215799999997</v>
      </c>
      <c r="J7787" s="1" t="str">
        <f t="shared" si="540"/>
        <v>Till</v>
      </c>
      <c r="K7787" s="1" t="str">
        <f t="shared" si="541"/>
        <v>&lt;63 micron</v>
      </c>
      <c r="L7787">
        <v>0.1</v>
      </c>
      <c r="M7787">
        <v>0.62</v>
      </c>
      <c r="N7787">
        <v>1</v>
      </c>
      <c r="O7787">
        <v>40</v>
      </c>
      <c r="P7787">
        <v>0.25</v>
      </c>
      <c r="Q7787">
        <v>1</v>
      </c>
      <c r="R7787">
        <v>0.56000000000000005</v>
      </c>
      <c r="S7787">
        <v>0.25</v>
      </c>
      <c r="T7787">
        <v>2</v>
      </c>
      <c r="U7787">
        <v>12</v>
      </c>
      <c r="V7787">
        <v>6</v>
      </c>
      <c r="W7787">
        <v>1.96</v>
      </c>
      <c r="X7787">
        <v>5</v>
      </c>
      <c r="Y7787">
        <v>0.5</v>
      </c>
      <c r="Z7787">
        <v>7.0000000000000007E-2</v>
      </c>
      <c r="AA7787">
        <v>80</v>
      </c>
      <c r="AB7787">
        <v>0.17</v>
      </c>
      <c r="AC7787">
        <v>180</v>
      </c>
      <c r="AD7787">
        <v>0.5</v>
      </c>
      <c r="AE7787">
        <v>0.03</v>
      </c>
      <c r="AF7787">
        <v>3</v>
      </c>
      <c r="AG7787">
        <v>1340</v>
      </c>
      <c r="AH7787">
        <v>6</v>
      </c>
      <c r="AI7787">
        <v>1</v>
      </c>
      <c r="AJ7787">
        <v>4</v>
      </c>
      <c r="AK7787">
        <v>13</v>
      </c>
      <c r="AL7787">
        <v>7.0000000000000007E-2</v>
      </c>
      <c r="AM7787">
        <v>5</v>
      </c>
      <c r="AN7787">
        <v>5</v>
      </c>
      <c r="AO7787">
        <v>30</v>
      </c>
      <c r="AP7787">
        <v>5</v>
      </c>
      <c r="AQ7787">
        <v>38</v>
      </c>
    </row>
    <row r="7788" spans="1:43" hidden="1" x14ac:dyDescent="0.25">
      <c r="A7788" t="s">
        <v>28098</v>
      </c>
      <c r="B7788" t="s">
        <v>28099</v>
      </c>
      <c r="C7788" s="1" t="str">
        <f t="shared" si="542"/>
        <v>21:0134</v>
      </c>
      <c r="D7788" s="1" t="str">
        <f t="shared" si="543"/>
        <v>21:0078</v>
      </c>
      <c r="E7788" t="s">
        <v>28100</v>
      </c>
      <c r="F7788" t="s">
        <v>28101</v>
      </c>
      <c r="H7788">
        <v>55.898820100000002</v>
      </c>
      <c r="I7788">
        <v>-61.381462800000001</v>
      </c>
      <c r="J7788" s="1" t="str">
        <f t="shared" si="540"/>
        <v>Till</v>
      </c>
      <c r="K7788" s="1" t="str">
        <f t="shared" si="541"/>
        <v>&lt;63 micron</v>
      </c>
      <c r="L7788">
        <v>0.1</v>
      </c>
      <c r="M7788">
        <v>0.54</v>
      </c>
      <c r="N7788">
        <v>1</v>
      </c>
      <c r="O7788">
        <v>10</v>
      </c>
      <c r="P7788">
        <v>0.25</v>
      </c>
      <c r="Q7788">
        <v>1</v>
      </c>
      <c r="R7788">
        <v>0.24</v>
      </c>
      <c r="S7788">
        <v>0.25</v>
      </c>
      <c r="T7788">
        <v>1</v>
      </c>
      <c r="U7788">
        <v>6</v>
      </c>
      <c r="V7788">
        <v>2</v>
      </c>
      <c r="W7788">
        <v>1.38</v>
      </c>
      <c r="X7788">
        <v>5</v>
      </c>
      <c r="Y7788">
        <v>0.5</v>
      </c>
      <c r="Z7788">
        <v>0.03</v>
      </c>
      <c r="AA7788">
        <v>60</v>
      </c>
      <c r="AB7788">
        <v>7.0000000000000007E-2</v>
      </c>
      <c r="AC7788">
        <v>110</v>
      </c>
      <c r="AD7788">
        <v>0.5</v>
      </c>
      <c r="AE7788">
        <v>0.02</v>
      </c>
      <c r="AF7788">
        <v>1</v>
      </c>
      <c r="AG7788">
        <v>650</v>
      </c>
      <c r="AH7788">
        <v>10</v>
      </c>
      <c r="AI7788">
        <v>1</v>
      </c>
      <c r="AJ7788">
        <v>2</v>
      </c>
      <c r="AK7788">
        <v>4</v>
      </c>
      <c r="AL7788">
        <v>0.06</v>
      </c>
      <c r="AM7788">
        <v>5</v>
      </c>
      <c r="AN7788">
        <v>5</v>
      </c>
      <c r="AO7788">
        <v>16</v>
      </c>
      <c r="AP7788">
        <v>5</v>
      </c>
      <c r="AQ7788">
        <v>26</v>
      </c>
    </row>
    <row r="7789" spans="1:43" hidden="1" x14ac:dyDescent="0.25">
      <c r="A7789" t="s">
        <v>28102</v>
      </c>
      <c r="B7789" t="s">
        <v>28103</v>
      </c>
      <c r="C7789" s="1" t="str">
        <f t="shared" si="542"/>
        <v>21:0134</v>
      </c>
      <c r="D7789" s="1" t="str">
        <f t="shared" si="543"/>
        <v>21:0078</v>
      </c>
      <c r="E7789" t="s">
        <v>28104</v>
      </c>
      <c r="F7789" t="s">
        <v>28105</v>
      </c>
      <c r="H7789">
        <v>55.902873800000002</v>
      </c>
      <c r="I7789">
        <v>-61.331705599999999</v>
      </c>
      <c r="J7789" s="1" t="str">
        <f t="shared" si="540"/>
        <v>Till</v>
      </c>
      <c r="K7789" s="1" t="str">
        <f t="shared" si="541"/>
        <v>&lt;63 micron</v>
      </c>
      <c r="L7789">
        <v>0.1</v>
      </c>
      <c r="M7789">
        <v>1.1200000000000001</v>
      </c>
      <c r="N7789">
        <v>1</v>
      </c>
      <c r="O7789">
        <v>60</v>
      </c>
      <c r="P7789">
        <v>0.5</v>
      </c>
      <c r="Q7789">
        <v>1</v>
      </c>
      <c r="R7789">
        <v>0.44</v>
      </c>
      <c r="S7789">
        <v>0.25</v>
      </c>
      <c r="T7789">
        <v>3</v>
      </c>
      <c r="U7789">
        <v>12</v>
      </c>
      <c r="V7789">
        <v>6</v>
      </c>
      <c r="W7789">
        <v>2.15</v>
      </c>
      <c r="X7789">
        <v>5</v>
      </c>
      <c r="Y7789">
        <v>0.5</v>
      </c>
      <c r="Z7789">
        <v>0.13</v>
      </c>
      <c r="AA7789">
        <v>60</v>
      </c>
      <c r="AB7789">
        <v>0.23</v>
      </c>
      <c r="AC7789">
        <v>230</v>
      </c>
      <c r="AD7789">
        <v>0.5</v>
      </c>
      <c r="AE7789">
        <v>0.05</v>
      </c>
      <c r="AF7789">
        <v>4</v>
      </c>
      <c r="AG7789">
        <v>930</v>
      </c>
      <c r="AH7789">
        <v>6</v>
      </c>
      <c r="AI7789">
        <v>1</v>
      </c>
      <c r="AJ7789">
        <v>4</v>
      </c>
      <c r="AK7789">
        <v>9</v>
      </c>
      <c r="AL7789">
        <v>0.09</v>
      </c>
      <c r="AM7789">
        <v>5</v>
      </c>
      <c r="AN7789">
        <v>5</v>
      </c>
      <c r="AO7789">
        <v>23</v>
      </c>
      <c r="AP7789">
        <v>5</v>
      </c>
      <c r="AQ7789">
        <v>54</v>
      </c>
    </row>
    <row r="7790" spans="1:43" hidden="1" x14ac:dyDescent="0.25">
      <c r="A7790" t="s">
        <v>28106</v>
      </c>
      <c r="B7790" t="s">
        <v>28107</v>
      </c>
      <c r="C7790" s="1" t="str">
        <f t="shared" si="542"/>
        <v>21:0134</v>
      </c>
      <c r="D7790" s="1" t="str">
        <f t="shared" si="543"/>
        <v>21:0078</v>
      </c>
      <c r="E7790" t="s">
        <v>28108</v>
      </c>
      <c r="F7790" t="s">
        <v>28109</v>
      </c>
      <c r="H7790">
        <v>55.8992334</v>
      </c>
      <c r="I7790">
        <v>-61.3118683</v>
      </c>
      <c r="J7790" s="1" t="str">
        <f t="shared" si="540"/>
        <v>Till</v>
      </c>
      <c r="K7790" s="1" t="str">
        <f t="shared" si="541"/>
        <v>&lt;63 micron</v>
      </c>
      <c r="L7790">
        <v>0.1</v>
      </c>
      <c r="M7790">
        <v>0.74</v>
      </c>
      <c r="N7790">
        <v>1</v>
      </c>
      <c r="O7790">
        <v>20</v>
      </c>
      <c r="P7790">
        <v>0.25</v>
      </c>
      <c r="Q7790">
        <v>1</v>
      </c>
      <c r="R7790">
        <v>0.27</v>
      </c>
      <c r="S7790">
        <v>0.25</v>
      </c>
      <c r="T7790">
        <v>2</v>
      </c>
      <c r="U7790">
        <v>10</v>
      </c>
      <c r="V7790">
        <v>4</v>
      </c>
      <c r="W7790">
        <v>1.64</v>
      </c>
      <c r="X7790">
        <v>5</v>
      </c>
      <c r="Y7790">
        <v>0.5</v>
      </c>
      <c r="Z7790">
        <v>0.06</v>
      </c>
      <c r="AA7790">
        <v>60</v>
      </c>
      <c r="AB7790">
        <v>0.14000000000000001</v>
      </c>
      <c r="AC7790">
        <v>120</v>
      </c>
      <c r="AD7790">
        <v>0.5</v>
      </c>
      <c r="AE7790">
        <v>0.02</v>
      </c>
      <c r="AF7790">
        <v>3</v>
      </c>
      <c r="AG7790">
        <v>680</v>
      </c>
      <c r="AH7790">
        <v>8</v>
      </c>
      <c r="AI7790">
        <v>1</v>
      </c>
      <c r="AJ7790">
        <v>2</v>
      </c>
      <c r="AK7790">
        <v>6</v>
      </c>
      <c r="AL7790">
        <v>0.08</v>
      </c>
      <c r="AM7790">
        <v>5</v>
      </c>
      <c r="AN7790">
        <v>5</v>
      </c>
      <c r="AO7790">
        <v>21</v>
      </c>
      <c r="AP7790">
        <v>5</v>
      </c>
      <c r="AQ7790">
        <v>28</v>
      </c>
    </row>
    <row r="7791" spans="1:43" hidden="1" x14ac:dyDescent="0.25">
      <c r="A7791" t="s">
        <v>28110</v>
      </c>
      <c r="B7791" t="s">
        <v>28111</v>
      </c>
      <c r="C7791" s="1" t="str">
        <f t="shared" si="542"/>
        <v>21:0134</v>
      </c>
      <c r="D7791" s="1" t="str">
        <f t="shared" si="543"/>
        <v>21:0078</v>
      </c>
      <c r="E7791" t="s">
        <v>28112</v>
      </c>
      <c r="F7791" t="s">
        <v>28113</v>
      </c>
      <c r="H7791">
        <v>55.897326100000001</v>
      </c>
      <c r="I7791">
        <v>-61.271566</v>
      </c>
      <c r="J7791" s="1" t="str">
        <f t="shared" si="540"/>
        <v>Till</v>
      </c>
      <c r="K7791" s="1" t="str">
        <f t="shared" si="541"/>
        <v>&lt;63 micron</v>
      </c>
      <c r="L7791">
        <v>0.1</v>
      </c>
      <c r="M7791">
        <v>0.32</v>
      </c>
      <c r="N7791">
        <v>1</v>
      </c>
      <c r="O7791">
        <v>10</v>
      </c>
      <c r="P7791">
        <v>0.25</v>
      </c>
      <c r="Q7791">
        <v>1</v>
      </c>
      <c r="R7791">
        <v>0.28999999999999998</v>
      </c>
      <c r="S7791">
        <v>0.25</v>
      </c>
      <c r="T7791">
        <v>1</v>
      </c>
      <c r="U7791">
        <v>6</v>
      </c>
      <c r="V7791">
        <v>1</v>
      </c>
      <c r="W7791">
        <v>1.4</v>
      </c>
      <c r="X7791">
        <v>5</v>
      </c>
      <c r="Y7791">
        <v>0.5</v>
      </c>
      <c r="Z7791">
        <v>0.02</v>
      </c>
      <c r="AA7791">
        <v>60</v>
      </c>
      <c r="AB7791">
        <v>7.0000000000000007E-2</v>
      </c>
      <c r="AC7791">
        <v>110</v>
      </c>
      <c r="AD7791">
        <v>0.5</v>
      </c>
      <c r="AE7791">
        <v>0.02</v>
      </c>
      <c r="AF7791">
        <v>0.5</v>
      </c>
      <c r="AG7791">
        <v>820</v>
      </c>
      <c r="AH7791">
        <v>6</v>
      </c>
      <c r="AI7791">
        <v>1</v>
      </c>
      <c r="AJ7791">
        <v>1</v>
      </c>
      <c r="AK7791">
        <v>5</v>
      </c>
      <c r="AL7791">
        <v>0.04</v>
      </c>
      <c r="AM7791">
        <v>5</v>
      </c>
      <c r="AN7791">
        <v>5</v>
      </c>
      <c r="AO7791">
        <v>18</v>
      </c>
      <c r="AP7791">
        <v>5</v>
      </c>
      <c r="AQ7791">
        <v>20</v>
      </c>
    </row>
    <row r="7792" spans="1:43" hidden="1" x14ac:dyDescent="0.25">
      <c r="A7792" t="s">
        <v>28114</v>
      </c>
      <c r="B7792" t="s">
        <v>28115</v>
      </c>
      <c r="C7792" s="1" t="str">
        <f t="shared" si="542"/>
        <v>21:0134</v>
      </c>
      <c r="D7792" s="1" t="str">
        <f t="shared" si="543"/>
        <v>21:0078</v>
      </c>
      <c r="E7792" t="s">
        <v>28116</v>
      </c>
      <c r="F7792" t="s">
        <v>28117</v>
      </c>
      <c r="H7792">
        <v>55.830088799999999</v>
      </c>
      <c r="I7792">
        <v>-61.1144836</v>
      </c>
      <c r="J7792" s="1" t="str">
        <f t="shared" si="540"/>
        <v>Till</v>
      </c>
      <c r="K7792" s="1" t="str">
        <f t="shared" si="541"/>
        <v>&lt;63 micron</v>
      </c>
      <c r="L7792">
        <v>0.1</v>
      </c>
      <c r="M7792">
        <v>0.57999999999999996</v>
      </c>
      <c r="N7792">
        <v>1</v>
      </c>
      <c r="O7792">
        <v>20</v>
      </c>
      <c r="P7792">
        <v>0.25</v>
      </c>
      <c r="Q7792">
        <v>1</v>
      </c>
      <c r="R7792">
        <v>0.28000000000000003</v>
      </c>
      <c r="S7792">
        <v>0.25</v>
      </c>
      <c r="T7792">
        <v>2</v>
      </c>
      <c r="U7792">
        <v>6</v>
      </c>
      <c r="V7792">
        <v>4</v>
      </c>
      <c r="W7792">
        <v>1.49</v>
      </c>
      <c r="X7792">
        <v>5</v>
      </c>
      <c r="Y7792">
        <v>0.5</v>
      </c>
      <c r="Z7792">
        <v>0.03</v>
      </c>
      <c r="AA7792">
        <v>90</v>
      </c>
      <c r="AB7792">
        <v>0.14000000000000001</v>
      </c>
      <c r="AC7792">
        <v>120</v>
      </c>
      <c r="AD7792">
        <v>0.5</v>
      </c>
      <c r="AE7792">
        <v>0.02</v>
      </c>
      <c r="AF7792">
        <v>5</v>
      </c>
      <c r="AG7792">
        <v>930</v>
      </c>
      <c r="AH7792">
        <v>12</v>
      </c>
      <c r="AI7792">
        <v>1</v>
      </c>
      <c r="AJ7792">
        <v>1</v>
      </c>
      <c r="AK7792">
        <v>4</v>
      </c>
      <c r="AL7792">
        <v>0.06</v>
      </c>
      <c r="AM7792">
        <v>5</v>
      </c>
      <c r="AN7792">
        <v>5</v>
      </c>
      <c r="AO7792">
        <v>16</v>
      </c>
      <c r="AP7792">
        <v>5</v>
      </c>
      <c r="AQ7792">
        <v>26</v>
      </c>
    </row>
    <row r="7793" spans="1:43" hidden="1" x14ac:dyDescent="0.25">
      <c r="A7793" t="s">
        <v>28118</v>
      </c>
      <c r="B7793" t="s">
        <v>28119</v>
      </c>
      <c r="C7793" s="1" t="str">
        <f t="shared" si="542"/>
        <v>21:0134</v>
      </c>
      <c r="D7793" s="1" t="str">
        <f t="shared" si="543"/>
        <v>21:0078</v>
      </c>
      <c r="E7793" t="s">
        <v>28120</v>
      </c>
      <c r="F7793" t="s">
        <v>28121</v>
      </c>
      <c r="H7793">
        <v>53.543947699999997</v>
      </c>
      <c r="I7793">
        <v>-63.906915499999997</v>
      </c>
      <c r="J7793" s="1" t="str">
        <f t="shared" si="540"/>
        <v>Till</v>
      </c>
      <c r="K7793" s="1" t="str">
        <f t="shared" si="541"/>
        <v>&lt;63 micron</v>
      </c>
      <c r="L7793">
        <v>0.1</v>
      </c>
      <c r="M7793">
        <v>1.26</v>
      </c>
      <c r="N7793">
        <v>1</v>
      </c>
      <c r="O7793">
        <v>130</v>
      </c>
      <c r="P7793">
        <v>0.25</v>
      </c>
      <c r="Q7793">
        <v>2</v>
      </c>
      <c r="R7793">
        <v>0.91</v>
      </c>
      <c r="S7793">
        <v>0.25</v>
      </c>
      <c r="T7793">
        <v>12</v>
      </c>
      <c r="U7793">
        <v>40</v>
      </c>
      <c r="V7793">
        <v>37</v>
      </c>
      <c r="W7793">
        <v>2.85</v>
      </c>
      <c r="X7793">
        <v>5</v>
      </c>
      <c r="Y7793">
        <v>0.5</v>
      </c>
      <c r="Z7793">
        <v>0.32</v>
      </c>
      <c r="AA7793">
        <v>60</v>
      </c>
      <c r="AB7793">
        <v>0.65</v>
      </c>
      <c r="AC7793">
        <v>365</v>
      </c>
      <c r="AD7793">
        <v>0.5</v>
      </c>
      <c r="AE7793">
        <v>0.05</v>
      </c>
      <c r="AF7793">
        <v>17</v>
      </c>
      <c r="AG7793">
        <v>1500</v>
      </c>
      <c r="AH7793">
        <v>6</v>
      </c>
      <c r="AI7793">
        <v>1</v>
      </c>
      <c r="AJ7793">
        <v>6</v>
      </c>
      <c r="AK7793">
        <v>32</v>
      </c>
      <c r="AL7793">
        <v>0.12</v>
      </c>
      <c r="AM7793">
        <v>5</v>
      </c>
      <c r="AN7793">
        <v>5</v>
      </c>
      <c r="AO7793">
        <v>58</v>
      </c>
      <c r="AP7793">
        <v>5</v>
      </c>
      <c r="AQ7793">
        <v>40</v>
      </c>
    </row>
    <row r="7794" spans="1:43" hidden="1" x14ac:dyDescent="0.25">
      <c r="A7794" t="s">
        <v>28122</v>
      </c>
      <c r="B7794" t="s">
        <v>28123</v>
      </c>
      <c r="C7794" s="1" t="str">
        <f t="shared" si="542"/>
        <v>21:0134</v>
      </c>
      <c r="D7794" s="1" t="str">
        <f t="shared" si="543"/>
        <v>21:0078</v>
      </c>
      <c r="E7794" t="s">
        <v>28124</v>
      </c>
      <c r="F7794" t="s">
        <v>28125</v>
      </c>
      <c r="H7794">
        <v>55.838207500000003</v>
      </c>
      <c r="I7794">
        <v>-61.146031200000003</v>
      </c>
      <c r="J7794" s="1" t="str">
        <f t="shared" si="540"/>
        <v>Till</v>
      </c>
      <c r="K7794" s="1" t="str">
        <f t="shared" si="541"/>
        <v>&lt;63 micron</v>
      </c>
      <c r="L7794">
        <v>0.1</v>
      </c>
      <c r="M7794">
        <v>0.86</v>
      </c>
      <c r="N7794">
        <v>1</v>
      </c>
      <c r="O7794">
        <v>10</v>
      </c>
      <c r="P7794">
        <v>0.5</v>
      </c>
      <c r="Q7794">
        <v>1</v>
      </c>
      <c r="R7794">
        <v>0.26</v>
      </c>
      <c r="S7794">
        <v>0.25</v>
      </c>
      <c r="T7794">
        <v>3</v>
      </c>
      <c r="U7794">
        <v>9</v>
      </c>
      <c r="V7794">
        <v>5</v>
      </c>
      <c r="W7794">
        <v>1.7</v>
      </c>
      <c r="X7794">
        <v>5</v>
      </c>
      <c r="Y7794">
        <v>0.5</v>
      </c>
      <c r="Z7794">
        <v>0.04</v>
      </c>
      <c r="AA7794">
        <v>80</v>
      </c>
      <c r="AB7794">
        <v>0.2</v>
      </c>
      <c r="AC7794">
        <v>130</v>
      </c>
      <c r="AD7794">
        <v>0.5</v>
      </c>
      <c r="AE7794">
        <v>0.02</v>
      </c>
      <c r="AF7794">
        <v>6</v>
      </c>
      <c r="AG7794">
        <v>880</v>
      </c>
      <c r="AH7794">
        <v>18</v>
      </c>
      <c r="AI7794">
        <v>1</v>
      </c>
      <c r="AJ7794">
        <v>2</v>
      </c>
      <c r="AK7794">
        <v>4</v>
      </c>
      <c r="AL7794">
        <v>0.06</v>
      </c>
      <c r="AM7794">
        <v>5</v>
      </c>
      <c r="AN7794">
        <v>5</v>
      </c>
      <c r="AO7794">
        <v>17</v>
      </c>
      <c r="AP7794">
        <v>5</v>
      </c>
      <c r="AQ7794">
        <v>30</v>
      </c>
    </row>
    <row r="7795" spans="1:43" hidden="1" x14ac:dyDescent="0.25">
      <c r="A7795" t="s">
        <v>28126</v>
      </c>
      <c r="B7795" t="s">
        <v>28127</v>
      </c>
      <c r="C7795" s="1" t="str">
        <f t="shared" si="542"/>
        <v>21:0134</v>
      </c>
      <c r="D7795" s="1" t="str">
        <f t="shared" si="543"/>
        <v>21:0078</v>
      </c>
      <c r="E7795" t="s">
        <v>28128</v>
      </c>
      <c r="F7795" t="s">
        <v>28129</v>
      </c>
      <c r="H7795">
        <v>55.854844</v>
      </c>
      <c r="I7795">
        <v>-61.1950869</v>
      </c>
      <c r="J7795" s="1" t="str">
        <f t="shared" si="540"/>
        <v>Till</v>
      </c>
      <c r="K7795" s="1" t="str">
        <f t="shared" si="541"/>
        <v>&lt;63 micron</v>
      </c>
      <c r="L7795">
        <v>0.2</v>
      </c>
      <c r="M7795">
        <v>0.64</v>
      </c>
      <c r="N7795">
        <v>1</v>
      </c>
      <c r="O7795">
        <v>10</v>
      </c>
      <c r="P7795">
        <v>0.5</v>
      </c>
      <c r="Q7795">
        <v>1</v>
      </c>
      <c r="R7795">
        <v>0.21</v>
      </c>
      <c r="S7795">
        <v>0.25</v>
      </c>
      <c r="T7795">
        <v>3</v>
      </c>
      <c r="U7795">
        <v>6</v>
      </c>
      <c r="V7795">
        <v>7</v>
      </c>
      <c r="W7795">
        <v>1.7</v>
      </c>
      <c r="X7795">
        <v>5</v>
      </c>
      <c r="Y7795">
        <v>0.5</v>
      </c>
      <c r="Z7795">
        <v>0.03</v>
      </c>
      <c r="AA7795">
        <v>110</v>
      </c>
      <c r="AB7795">
        <v>0.17</v>
      </c>
      <c r="AC7795">
        <v>115</v>
      </c>
      <c r="AD7795">
        <v>0.5</v>
      </c>
      <c r="AE7795">
        <v>0.02</v>
      </c>
      <c r="AF7795">
        <v>4</v>
      </c>
      <c r="AG7795">
        <v>690</v>
      </c>
      <c r="AH7795">
        <v>16</v>
      </c>
      <c r="AI7795">
        <v>1</v>
      </c>
      <c r="AJ7795">
        <v>1</v>
      </c>
      <c r="AK7795">
        <v>4</v>
      </c>
      <c r="AL7795">
        <v>0.06</v>
      </c>
      <c r="AM7795">
        <v>5</v>
      </c>
      <c r="AN7795">
        <v>5</v>
      </c>
      <c r="AO7795">
        <v>15</v>
      </c>
      <c r="AP7795">
        <v>5</v>
      </c>
      <c r="AQ7795">
        <v>32</v>
      </c>
    </row>
    <row r="7796" spans="1:43" hidden="1" x14ac:dyDescent="0.25">
      <c r="A7796" t="s">
        <v>28130</v>
      </c>
      <c r="B7796" t="s">
        <v>28131</v>
      </c>
      <c r="C7796" s="1" t="str">
        <f t="shared" si="542"/>
        <v>21:0134</v>
      </c>
      <c r="D7796" s="1" t="str">
        <f t="shared" si="543"/>
        <v>21:0078</v>
      </c>
      <c r="E7796" t="s">
        <v>26933</v>
      </c>
      <c r="F7796" t="s">
        <v>28132</v>
      </c>
      <c r="H7796">
        <v>55.718666900000002</v>
      </c>
      <c r="I7796">
        <v>-61.145173300000003</v>
      </c>
      <c r="J7796" s="1" t="str">
        <f t="shared" si="540"/>
        <v>Till</v>
      </c>
      <c r="K7796" s="1" t="str">
        <f t="shared" si="541"/>
        <v>&lt;63 micron</v>
      </c>
      <c r="L7796">
        <v>0.1</v>
      </c>
      <c r="M7796">
        <v>0.69</v>
      </c>
      <c r="N7796">
        <v>1</v>
      </c>
      <c r="O7796">
        <v>10</v>
      </c>
      <c r="P7796">
        <v>0.25</v>
      </c>
      <c r="Q7796">
        <v>1</v>
      </c>
      <c r="R7796">
        <v>0.28999999999999998</v>
      </c>
      <c r="S7796">
        <v>0.25</v>
      </c>
      <c r="T7796">
        <v>3</v>
      </c>
      <c r="U7796">
        <v>9</v>
      </c>
      <c r="V7796">
        <v>6</v>
      </c>
      <c r="W7796">
        <v>1.49</v>
      </c>
      <c r="X7796">
        <v>5</v>
      </c>
      <c r="Y7796">
        <v>0.5</v>
      </c>
      <c r="Z7796">
        <v>0.02</v>
      </c>
      <c r="AA7796">
        <v>80</v>
      </c>
      <c r="AB7796">
        <v>0.17</v>
      </c>
      <c r="AC7796">
        <v>130</v>
      </c>
      <c r="AD7796">
        <v>0.5</v>
      </c>
      <c r="AE7796">
        <v>0.01</v>
      </c>
      <c r="AF7796">
        <v>3</v>
      </c>
      <c r="AG7796">
        <v>930</v>
      </c>
      <c r="AH7796">
        <v>12</v>
      </c>
      <c r="AI7796">
        <v>1</v>
      </c>
      <c r="AJ7796">
        <v>1</v>
      </c>
      <c r="AK7796">
        <v>5</v>
      </c>
      <c r="AL7796">
        <v>0.06</v>
      </c>
      <c r="AM7796">
        <v>5</v>
      </c>
      <c r="AN7796">
        <v>5</v>
      </c>
      <c r="AO7796">
        <v>21</v>
      </c>
      <c r="AP7796">
        <v>5</v>
      </c>
      <c r="AQ7796">
        <v>24</v>
      </c>
    </row>
    <row r="7797" spans="1:43" hidden="1" x14ac:dyDescent="0.25">
      <c r="A7797" t="s">
        <v>28133</v>
      </c>
      <c r="B7797" t="s">
        <v>28134</v>
      </c>
      <c r="C7797" s="1" t="str">
        <f t="shared" si="542"/>
        <v>21:0134</v>
      </c>
      <c r="D7797" s="1" t="str">
        <f t="shared" si="543"/>
        <v>21:0078</v>
      </c>
      <c r="E7797" t="s">
        <v>28135</v>
      </c>
      <c r="F7797" t="s">
        <v>28136</v>
      </c>
      <c r="H7797">
        <v>55.732589900000001</v>
      </c>
      <c r="I7797">
        <v>-61.115206899999997</v>
      </c>
      <c r="J7797" s="1" t="str">
        <f t="shared" si="540"/>
        <v>Till</v>
      </c>
      <c r="K7797" s="1" t="str">
        <f t="shared" si="541"/>
        <v>&lt;63 micron</v>
      </c>
      <c r="L7797">
        <v>0.1</v>
      </c>
      <c r="M7797">
        <v>0.57999999999999996</v>
      </c>
      <c r="N7797">
        <v>1</v>
      </c>
      <c r="O7797">
        <v>10</v>
      </c>
      <c r="P7797">
        <v>0.25</v>
      </c>
      <c r="Q7797">
        <v>1</v>
      </c>
      <c r="R7797">
        <v>0.35</v>
      </c>
      <c r="S7797">
        <v>0.25</v>
      </c>
      <c r="T7797">
        <v>3</v>
      </c>
      <c r="U7797">
        <v>7</v>
      </c>
      <c r="V7797">
        <v>2</v>
      </c>
      <c r="W7797">
        <v>1.38</v>
      </c>
      <c r="X7797">
        <v>5</v>
      </c>
      <c r="Y7797">
        <v>0.5</v>
      </c>
      <c r="Z7797">
        <v>0.02</v>
      </c>
      <c r="AA7797">
        <v>60</v>
      </c>
      <c r="AB7797">
        <v>0.16</v>
      </c>
      <c r="AC7797">
        <v>125</v>
      </c>
      <c r="AD7797">
        <v>0.5</v>
      </c>
      <c r="AE7797">
        <v>0.02</v>
      </c>
      <c r="AF7797">
        <v>4</v>
      </c>
      <c r="AG7797">
        <v>1090</v>
      </c>
      <c r="AH7797">
        <v>10</v>
      </c>
      <c r="AI7797">
        <v>1</v>
      </c>
      <c r="AJ7797">
        <v>1</v>
      </c>
      <c r="AK7797">
        <v>6</v>
      </c>
      <c r="AL7797">
        <v>0.05</v>
      </c>
      <c r="AM7797">
        <v>5</v>
      </c>
      <c r="AN7797">
        <v>5</v>
      </c>
      <c r="AO7797">
        <v>21</v>
      </c>
      <c r="AP7797">
        <v>5</v>
      </c>
      <c r="AQ7797">
        <v>20</v>
      </c>
    </row>
    <row r="7798" spans="1:43" hidden="1" x14ac:dyDescent="0.25">
      <c r="A7798" t="s">
        <v>28137</v>
      </c>
      <c r="B7798" t="s">
        <v>28138</v>
      </c>
      <c r="C7798" s="1" t="str">
        <f t="shared" si="542"/>
        <v>21:0134</v>
      </c>
      <c r="D7798" s="1" t="str">
        <f t="shared" si="543"/>
        <v>21:0078</v>
      </c>
      <c r="E7798" t="s">
        <v>28139</v>
      </c>
      <c r="F7798" t="s">
        <v>28140</v>
      </c>
      <c r="H7798">
        <v>55.725750499999997</v>
      </c>
      <c r="I7798">
        <v>-61.108768599999998</v>
      </c>
      <c r="J7798" s="1" t="str">
        <f t="shared" si="540"/>
        <v>Till</v>
      </c>
      <c r="K7798" s="1" t="str">
        <f t="shared" si="541"/>
        <v>&lt;63 micron</v>
      </c>
      <c r="L7798">
        <v>0.1</v>
      </c>
      <c r="M7798">
        <v>1.0900000000000001</v>
      </c>
      <c r="N7798">
        <v>1</v>
      </c>
      <c r="O7798">
        <v>10</v>
      </c>
      <c r="P7798">
        <v>0.25</v>
      </c>
      <c r="Q7798">
        <v>1</v>
      </c>
      <c r="R7798">
        <v>0.27</v>
      </c>
      <c r="S7798">
        <v>0.25</v>
      </c>
      <c r="T7798">
        <v>2</v>
      </c>
      <c r="U7798">
        <v>11</v>
      </c>
      <c r="V7798">
        <v>3</v>
      </c>
      <c r="W7798">
        <v>1.76</v>
      </c>
      <c r="X7798">
        <v>5</v>
      </c>
      <c r="Y7798">
        <v>0.5</v>
      </c>
      <c r="Z7798">
        <v>0.02</v>
      </c>
      <c r="AA7798">
        <v>50</v>
      </c>
      <c r="AB7798">
        <v>0.15</v>
      </c>
      <c r="AC7798">
        <v>125</v>
      </c>
      <c r="AD7798">
        <v>0.5</v>
      </c>
      <c r="AE7798">
        <v>0.01</v>
      </c>
      <c r="AF7798">
        <v>4</v>
      </c>
      <c r="AG7798">
        <v>940</v>
      </c>
      <c r="AH7798">
        <v>12</v>
      </c>
      <c r="AI7798">
        <v>1</v>
      </c>
      <c r="AJ7798">
        <v>2</v>
      </c>
      <c r="AK7798">
        <v>4</v>
      </c>
      <c r="AL7798">
        <v>7.0000000000000007E-2</v>
      </c>
      <c r="AM7798">
        <v>5</v>
      </c>
      <c r="AN7798">
        <v>5</v>
      </c>
      <c r="AO7798">
        <v>24</v>
      </c>
      <c r="AP7798">
        <v>5</v>
      </c>
      <c r="AQ7798">
        <v>18</v>
      </c>
    </row>
    <row r="7799" spans="1:43" hidden="1" x14ac:dyDescent="0.25">
      <c r="A7799" t="s">
        <v>28141</v>
      </c>
      <c r="B7799" t="s">
        <v>28142</v>
      </c>
      <c r="C7799" s="1" t="str">
        <f t="shared" si="542"/>
        <v>21:0134</v>
      </c>
      <c r="D7799" s="1" t="str">
        <f t="shared" si="543"/>
        <v>21:0078</v>
      </c>
      <c r="E7799" t="s">
        <v>28143</v>
      </c>
      <c r="F7799" t="s">
        <v>28144</v>
      </c>
      <c r="H7799">
        <v>55.717677399999999</v>
      </c>
      <c r="I7799">
        <v>-61.095227899999998</v>
      </c>
      <c r="J7799" s="1" t="str">
        <f t="shared" si="540"/>
        <v>Till</v>
      </c>
      <c r="K7799" s="1" t="str">
        <f t="shared" si="541"/>
        <v>&lt;63 micron</v>
      </c>
      <c r="L7799">
        <v>0.1</v>
      </c>
      <c r="M7799">
        <v>1.36</v>
      </c>
      <c r="N7799">
        <v>1</v>
      </c>
      <c r="O7799">
        <v>20</v>
      </c>
      <c r="P7799">
        <v>0.25</v>
      </c>
      <c r="Q7799">
        <v>1</v>
      </c>
      <c r="R7799">
        <v>0.41</v>
      </c>
      <c r="S7799">
        <v>0.25</v>
      </c>
      <c r="T7799">
        <v>5</v>
      </c>
      <c r="U7799">
        <v>20</v>
      </c>
      <c r="V7799">
        <v>15</v>
      </c>
      <c r="W7799">
        <v>2.0499999999999998</v>
      </c>
      <c r="X7799">
        <v>5</v>
      </c>
      <c r="Y7799">
        <v>0.5</v>
      </c>
      <c r="Z7799">
        <v>0.06</v>
      </c>
      <c r="AA7799">
        <v>80</v>
      </c>
      <c r="AB7799">
        <v>0.34</v>
      </c>
      <c r="AC7799">
        <v>170</v>
      </c>
      <c r="AD7799">
        <v>0.5</v>
      </c>
      <c r="AE7799">
        <v>0.03</v>
      </c>
      <c r="AF7799">
        <v>11</v>
      </c>
      <c r="AG7799">
        <v>1090</v>
      </c>
      <c r="AH7799">
        <v>14</v>
      </c>
      <c r="AI7799">
        <v>1</v>
      </c>
      <c r="AJ7799">
        <v>3</v>
      </c>
      <c r="AK7799">
        <v>9</v>
      </c>
      <c r="AL7799">
        <v>0.09</v>
      </c>
      <c r="AM7799">
        <v>5</v>
      </c>
      <c r="AN7799">
        <v>5</v>
      </c>
      <c r="AO7799">
        <v>35</v>
      </c>
      <c r="AP7799">
        <v>5</v>
      </c>
      <c r="AQ7799">
        <v>34</v>
      </c>
    </row>
    <row r="7800" spans="1:43" hidden="1" x14ac:dyDescent="0.25">
      <c r="A7800" t="s">
        <v>28145</v>
      </c>
      <c r="B7800" t="s">
        <v>28146</v>
      </c>
      <c r="C7800" s="1" t="str">
        <f t="shared" si="542"/>
        <v>21:0134</v>
      </c>
      <c r="D7800" s="1" t="str">
        <f t="shared" si="543"/>
        <v>21:0078</v>
      </c>
      <c r="E7800" t="s">
        <v>26937</v>
      </c>
      <c r="F7800" t="s">
        <v>28147</v>
      </c>
      <c r="H7800">
        <v>55.787245499999997</v>
      </c>
      <c r="I7800">
        <v>-61.163605599999997</v>
      </c>
      <c r="J7800" s="1" t="str">
        <f t="shared" si="540"/>
        <v>Till</v>
      </c>
      <c r="K7800" s="1" t="str">
        <f t="shared" si="541"/>
        <v>&lt;63 micron</v>
      </c>
      <c r="L7800">
        <v>0.1</v>
      </c>
      <c r="M7800">
        <v>0.5</v>
      </c>
      <c r="N7800">
        <v>1</v>
      </c>
      <c r="O7800">
        <v>10</v>
      </c>
      <c r="P7800">
        <v>0.5</v>
      </c>
      <c r="Q7800">
        <v>1</v>
      </c>
      <c r="R7800">
        <v>0.28000000000000003</v>
      </c>
      <c r="S7800">
        <v>0.25</v>
      </c>
      <c r="T7800">
        <v>2</v>
      </c>
      <c r="U7800">
        <v>7</v>
      </c>
      <c r="V7800">
        <v>6</v>
      </c>
      <c r="W7800">
        <v>1.62</v>
      </c>
      <c r="X7800">
        <v>5</v>
      </c>
      <c r="Y7800">
        <v>0.5</v>
      </c>
      <c r="Z7800">
        <v>0.03</v>
      </c>
      <c r="AA7800">
        <v>110</v>
      </c>
      <c r="AB7800">
        <v>0.15</v>
      </c>
      <c r="AC7800">
        <v>150</v>
      </c>
      <c r="AD7800">
        <v>0.5</v>
      </c>
      <c r="AE7800">
        <v>0.02</v>
      </c>
      <c r="AF7800">
        <v>3</v>
      </c>
      <c r="AG7800">
        <v>800</v>
      </c>
      <c r="AH7800">
        <v>14</v>
      </c>
      <c r="AI7800">
        <v>1</v>
      </c>
      <c r="AJ7800">
        <v>1</v>
      </c>
      <c r="AK7800">
        <v>6</v>
      </c>
      <c r="AL7800">
        <v>0.06</v>
      </c>
      <c r="AM7800">
        <v>5</v>
      </c>
      <c r="AN7800">
        <v>5</v>
      </c>
      <c r="AO7800">
        <v>17</v>
      </c>
      <c r="AP7800">
        <v>5</v>
      </c>
      <c r="AQ7800">
        <v>34</v>
      </c>
    </row>
    <row r="7801" spans="1:43" hidden="1" x14ac:dyDescent="0.25">
      <c r="A7801" t="s">
        <v>28148</v>
      </c>
      <c r="B7801" t="s">
        <v>28149</v>
      </c>
      <c r="C7801" s="1" t="str">
        <f t="shared" si="542"/>
        <v>21:0134</v>
      </c>
      <c r="D7801" s="1" t="str">
        <f t="shared" si="543"/>
        <v>21:0078</v>
      </c>
      <c r="E7801" t="s">
        <v>28150</v>
      </c>
      <c r="F7801" t="s">
        <v>28151</v>
      </c>
      <c r="H7801">
        <v>55.788273699999998</v>
      </c>
      <c r="I7801">
        <v>-61.218184899999997</v>
      </c>
      <c r="J7801" s="1" t="str">
        <f t="shared" si="540"/>
        <v>Till</v>
      </c>
      <c r="K7801" s="1" t="str">
        <f t="shared" si="541"/>
        <v>&lt;63 micron</v>
      </c>
      <c r="L7801">
        <v>0.2</v>
      </c>
      <c r="M7801">
        <v>0.86</v>
      </c>
      <c r="N7801">
        <v>1</v>
      </c>
      <c r="O7801">
        <v>20</v>
      </c>
      <c r="P7801">
        <v>0.5</v>
      </c>
      <c r="Q7801">
        <v>1</v>
      </c>
      <c r="R7801">
        <v>0.28999999999999998</v>
      </c>
      <c r="S7801">
        <v>0.25</v>
      </c>
      <c r="T7801">
        <v>4</v>
      </c>
      <c r="U7801">
        <v>7</v>
      </c>
      <c r="V7801">
        <v>8</v>
      </c>
      <c r="W7801">
        <v>1.83</v>
      </c>
      <c r="X7801">
        <v>5</v>
      </c>
      <c r="Y7801">
        <v>0.5</v>
      </c>
      <c r="Z7801">
        <v>0.05</v>
      </c>
      <c r="AA7801">
        <v>90</v>
      </c>
      <c r="AB7801">
        <v>0.2</v>
      </c>
      <c r="AC7801">
        <v>155</v>
      </c>
      <c r="AD7801">
        <v>0.5</v>
      </c>
      <c r="AE7801">
        <v>0.02</v>
      </c>
      <c r="AF7801">
        <v>4</v>
      </c>
      <c r="AG7801">
        <v>870</v>
      </c>
      <c r="AH7801">
        <v>20</v>
      </c>
      <c r="AI7801">
        <v>1</v>
      </c>
      <c r="AJ7801">
        <v>3</v>
      </c>
      <c r="AK7801">
        <v>6</v>
      </c>
      <c r="AL7801">
        <v>0.08</v>
      </c>
      <c r="AM7801">
        <v>5</v>
      </c>
      <c r="AN7801">
        <v>5</v>
      </c>
      <c r="AO7801">
        <v>21</v>
      </c>
      <c r="AP7801">
        <v>5</v>
      </c>
      <c r="AQ7801">
        <v>32</v>
      </c>
    </row>
    <row r="7802" spans="1:43" hidden="1" x14ac:dyDescent="0.25">
      <c r="A7802" t="s">
        <v>28152</v>
      </c>
      <c r="B7802" t="s">
        <v>28153</v>
      </c>
      <c r="C7802" s="1" t="str">
        <f t="shared" si="542"/>
        <v>21:0134</v>
      </c>
      <c r="D7802" s="1" t="str">
        <f t="shared" si="543"/>
        <v>21:0078</v>
      </c>
      <c r="E7802" t="s">
        <v>28154</v>
      </c>
      <c r="F7802" t="s">
        <v>28155</v>
      </c>
      <c r="H7802">
        <v>55.795020700000002</v>
      </c>
      <c r="I7802">
        <v>-61.234227799999999</v>
      </c>
      <c r="J7802" s="1" t="str">
        <f t="shared" si="540"/>
        <v>Till</v>
      </c>
      <c r="K7802" s="1" t="str">
        <f t="shared" si="541"/>
        <v>&lt;63 micron</v>
      </c>
      <c r="L7802">
        <v>0.1</v>
      </c>
      <c r="M7802">
        <v>0.56000000000000005</v>
      </c>
      <c r="N7802">
        <v>1</v>
      </c>
      <c r="O7802">
        <v>10</v>
      </c>
      <c r="P7802">
        <v>0.25</v>
      </c>
      <c r="Q7802">
        <v>1</v>
      </c>
      <c r="R7802">
        <v>0.31</v>
      </c>
      <c r="S7802">
        <v>0.25</v>
      </c>
      <c r="T7802">
        <v>3</v>
      </c>
      <c r="U7802">
        <v>7</v>
      </c>
      <c r="V7802">
        <v>4</v>
      </c>
      <c r="W7802">
        <v>1.42</v>
      </c>
      <c r="X7802">
        <v>5</v>
      </c>
      <c r="Y7802">
        <v>0.5</v>
      </c>
      <c r="Z7802">
        <v>0.02</v>
      </c>
      <c r="AA7802">
        <v>80</v>
      </c>
      <c r="AB7802">
        <v>0.14000000000000001</v>
      </c>
      <c r="AC7802">
        <v>120</v>
      </c>
      <c r="AD7802">
        <v>0.5</v>
      </c>
      <c r="AE7802">
        <v>0.02</v>
      </c>
      <c r="AF7802">
        <v>3</v>
      </c>
      <c r="AG7802">
        <v>1000</v>
      </c>
      <c r="AH7802">
        <v>14</v>
      </c>
      <c r="AI7802">
        <v>1</v>
      </c>
      <c r="AJ7802">
        <v>1</v>
      </c>
      <c r="AK7802">
        <v>5</v>
      </c>
      <c r="AL7802">
        <v>7.0000000000000007E-2</v>
      </c>
      <c r="AM7802">
        <v>5</v>
      </c>
      <c r="AN7802">
        <v>5</v>
      </c>
      <c r="AO7802">
        <v>18</v>
      </c>
      <c r="AP7802">
        <v>5</v>
      </c>
      <c r="AQ7802">
        <v>22</v>
      </c>
    </row>
    <row r="7803" spans="1:43" hidden="1" x14ac:dyDescent="0.25">
      <c r="A7803" t="s">
        <v>28156</v>
      </c>
      <c r="B7803" t="s">
        <v>28157</v>
      </c>
      <c r="C7803" s="1" t="str">
        <f t="shared" si="542"/>
        <v>21:0134</v>
      </c>
      <c r="D7803" s="1" t="str">
        <f t="shared" si="543"/>
        <v>21:0078</v>
      </c>
      <c r="E7803" t="s">
        <v>28158</v>
      </c>
      <c r="F7803" t="s">
        <v>28159</v>
      </c>
      <c r="H7803">
        <v>55.579715</v>
      </c>
      <c r="I7803">
        <v>-61.153477199999998</v>
      </c>
      <c r="J7803" s="1" t="str">
        <f t="shared" si="540"/>
        <v>Till</v>
      </c>
      <c r="K7803" s="1" t="str">
        <f t="shared" si="541"/>
        <v>&lt;63 micron</v>
      </c>
      <c r="L7803">
        <v>0.1</v>
      </c>
      <c r="M7803">
        <v>1.86</v>
      </c>
      <c r="N7803">
        <v>1</v>
      </c>
      <c r="O7803">
        <v>70</v>
      </c>
      <c r="P7803">
        <v>0.5</v>
      </c>
      <c r="Q7803">
        <v>1</v>
      </c>
      <c r="R7803">
        <v>0.49</v>
      </c>
      <c r="S7803">
        <v>0.25</v>
      </c>
      <c r="T7803">
        <v>5</v>
      </c>
      <c r="U7803">
        <v>20</v>
      </c>
      <c r="V7803">
        <v>12</v>
      </c>
      <c r="W7803">
        <v>2.0099999999999998</v>
      </c>
      <c r="X7803">
        <v>5</v>
      </c>
      <c r="Y7803">
        <v>0.5</v>
      </c>
      <c r="Z7803">
        <v>7.0000000000000007E-2</v>
      </c>
      <c r="AA7803">
        <v>60</v>
      </c>
      <c r="AB7803">
        <v>0.3</v>
      </c>
      <c r="AC7803">
        <v>125</v>
      </c>
      <c r="AD7803">
        <v>0.5</v>
      </c>
      <c r="AE7803">
        <v>0.05</v>
      </c>
      <c r="AF7803">
        <v>14</v>
      </c>
      <c r="AG7803">
        <v>1240</v>
      </c>
      <c r="AH7803">
        <v>8</v>
      </c>
      <c r="AI7803">
        <v>1</v>
      </c>
      <c r="AJ7803">
        <v>4</v>
      </c>
      <c r="AK7803">
        <v>13</v>
      </c>
      <c r="AL7803">
        <v>0.08</v>
      </c>
      <c r="AM7803">
        <v>5</v>
      </c>
      <c r="AN7803">
        <v>5</v>
      </c>
      <c r="AO7803">
        <v>33</v>
      </c>
      <c r="AP7803">
        <v>5</v>
      </c>
      <c r="AQ7803">
        <v>42</v>
      </c>
    </row>
    <row r="7804" spans="1:43" hidden="1" x14ac:dyDescent="0.25">
      <c r="A7804" t="s">
        <v>28160</v>
      </c>
      <c r="B7804" t="s">
        <v>28161</v>
      </c>
      <c r="C7804" s="1" t="str">
        <f t="shared" si="542"/>
        <v>21:0134</v>
      </c>
      <c r="D7804" s="1" t="str">
        <f t="shared" si="543"/>
        <v>21:0078</v>
      </c>
      <c r="E7804" t="s">
        <v>26771</v>
      </c>
      <c r="F7804" t="s">
        <v>28162</v>
      </c>
      <c r="H7804">
        <v>53.532893799999997</v>
      </c>
      <c r="I7804">
        <v>-63.845276200000001</v>
      </c>
      <c r="J7804" s="1" t="str">
        <f t="shared" si="540"/>
        <v>Till</v>
      </c>
      <c r="K7804" s="1" t="str">
        <f t="shared" si="541"/>
        <v>&lt;63 micron</v>
      </c>
      <c r="L7804">
        <v>0.1</v>
      </c>
      <c r="M7804">
        <v>1.01</v>
      </c>
      <c r="N7804">
        <v>1</v>
      </c>
      <c r="O7804">
        <v>90</v>
      </c>
      <c r="P7804">
        <v>0.25</v>
      </c>
      <c r="Q7804">
        <v>2</v>
      </c>
      <c r="R7804">
        <v>0.9</v>
      </c>
      <c r="S7804">
        <v>0.25</v>
      </c>
      <c r="T7804">
        <v>7</v>
      </c>
      <c r="U7804">
        <v>32</v>
      </c>
      <c r="V7804">
        <v>57</v>
      </c>
      <c r="W7804">
        <v>2.2999999999999998</v>
      </c>
      <c r="X7804">
        <v>5</v>
      </c>
      <c r="Y7804">
        <v>0.5</v>
      </c>
      <c r="Z7804">
        <v>0.2</v>
      </c>
      <c r="AA7804">
        <v>60</v>
      </c>
      <c r="AB7804">
        <v>0.46</v>
      </c>
      <c r="AC7804">
        <v>280</v>
      </c>
      <c r="AD7804">
        <v>0.5</v>
      </c>
      <c r="AE7804">
        <v>0.05</v>
      </c>
      <c r="AF7804">
        <v>12</v>
      </c>
      <c r="AG7804">
        <v>1480</v>
      </c>
      <c r="AH7804">
        <v>4</v>
      </c>
      <c r="AI7804">
        <v>1</v>
      </c>
      <c r="AJ7804">
        <v>6</v>
      </c>
      <c r="AK7804">
        <v>43</v>
      </c>
      <c r="AL7804">
        <v>0.1</v>
      </c>
      <c r="AM7804">
        <v>5</v>
      </c>
      <c r="AN7804">
        <v>5</v>
      </c>
      <c r="AO7804">
        <v>53</v>
      </c>
      <c r="AP7804">
        <v>5</v>
      </c>
      <c r="AQ7804">
        <v>24</v>
      </c>
    </row>
    <row r="7805" spans="1:43" hidden="1" x14ac:dyDescent="0.25">
      <c r="A7805" t="s">
        <v>28163</v>
      </c>
      <c r="B7805" t="s">
        <v>28164</v>
      </c>
      <c r="C7805" s="1" t="str">
        <f t="shared" si="542"/>
        <v>21:0134</v>
      </c>
      <c r="D7805" s="1" t="str">
        <f t="shared" si="543"/>
        <v>21:0078</v>
      </c>
      <c r="E7805" t="s">
        <v>26941</v>
      </c>
      <c r="F7805" t="s">
        <v>28165</v>
      </c>
      <c r="H7805">
        <v>55.538407800000002</v>
      </c>
      <c r="I7805">
        <v>-61.378078100000003</v>
      </c>
      <c r="J7805" s="1" t="str">
        <f t="shared" si="540"/>
        <v>Till</v>
      </c>
      <c r="K7805" s="1" t="str">
        <f t="shared" si="541"/>
        <v>&lt;63 micron</v>
      </c>
      <c r="L7805">
        <v>0.1</v>
      </c>
      <c r="M7805">
        <v>1.46</v>
      </c>
      <c r="N7805">
        <v>1</v>
      </c>
      <c r="O7805">
        <v>80</v>
      </c>
      <c r="P7805">
        <v>0.5</v>
      </c>
      <c r="Q7805">
        <v>1</v>
      </c>
      <c r="R7805">
        <v>0.56999999999999995</v>
      </c>
      <c r="S7805">
        <v>0.25</v>
      </c>
      <c r="T7805">
        <v>9</v>
      </c>
      <c r="U7805">
        <v>24</v>
      </c>
      <c r="V7805">
        <v>20</v>
      </c>
      <c r="W7805">
        <v>2.27</v>
      </c>
      <c r="X7805">
        <v>5</v>
      </c>
      <c r="Y7805">
        <v>0.5</v>
      </c>
      <c r="Z7805">
        <v>0.1</v>
      </c>
      <c r="AA7805">
        <v>70</v>
      </c>
      <c r="AB7805">
        <v>0.52</v>
      </c>
      <c r="AC7805">
        <v>215</v>
      </c>
      <c r="AD7805">
        <v>0.5</v>
      </c>
      <c r="AE7805">
        <v>0.04</v>
      </c>
      <c r="AF7805">
        <v>21</v>
      </c>
      <c r="AG7805">
        <v>1590</v>
      </c>
      <c r="AH7805">
        <v>12</v>
      </c>
      <c r="AI7805">
        <v>1</v>
      </c>
      <c r="AJ7805">
        <v>3</v>
      </c>
      <c r="AK7805">
        <v>13</v>
      </c>
      <c r="AL7805">
        <v>0.08</v>
      </c>
      <c r="AM7805">
        <v>5</v>
      </c>
      <c r="AN7805">
        <v>5</v>
      </c>
      <c r="AO7805">
        <v>38</v>
      </c>
      <c r="AP7805">
        <v>5</v>
      </c>
      <c r="AQ7805">
        <v>46</v>
      </c>
    </row>
    <row r="7806" spans="1:43" hidden="1" x14ac:dyDescent="0.25">
      <c r="A7806" t="s">
        <v>28166</v>
      </c>
      <c r="B7806" t="s">
        <v>28167</v>
      </c>
      <c r="C7806" s="1" t="str">
        <f t="shared" si="542"/>
        <v>21:0134</v>
      </c>
      <c r="D7806" s="1" t="str">
        <f t="shared" si="543"/>
        <v>21:0078</v>
      </c>
      <c r="E7806" t="s">
        <v>28168</v>
      </c>
      <c r="F7806" t="s">
        <v>28169</v>
      </c>
      <c r="H7806">
        <v>55.542859900000003</v>
      </c>
      <c r="I7806">
        <v>-61.409197200000001</v>
      </c>
      <c r="J7806" s="1" t="str">
        <f t="shared" si="540"/>
        <v>Till</v>
      </c>
      <c r="K7806" s="1" t="str">
        <f t="shared" si="541"/>
        <v>&lt;63 micron</v>
      </c>
      <c r="L7806">
        <v>0.1</v>
      </c>
      <c r="M7806">
        <v>0.82</v>
      </c>
      <c r="N7806">
        <v>1</v>
      </c>
      <c r="O7806">
        <v>20</v>
      </c>
      <c r="P7806">
        <v>0.25</v>
      </c>
      <c r="Q7806">
        <v>1</v>
      </c>
      <c r="R7806">
        <v>0.44</v>
      </c>
      <c r="S7806">
        <v>0.25</v>
      </c>
      <c r="T7806">
        <v>5</v>
      </c>
      <c r="U7806">
        <v>13</v>
      </c>
      <c r="V7806">
        <v>8</v>
      </c>
      <c r="W7806">
        <v>1.53</v>
      </c>
      <c r="X7806">
        <v>5</v>
      </c>
      <c r="Y7806">
        <v>0.5</v>
      </c>
      <c r="Z7806">
        <v>0.04</v>
      </c>
      <c r="AA7806">
        <v>50</v>
      </c>
      <c r="AB7806">
        <v>0.27</v>
      </c>
      <c r="AC7806">
        <v>140</v>
      </c>
      <c r="AD7806">
        <v>0.5</v>
      </c>
      <c r="AE7806">
        <v>0.02</v>
      </c>
      <c r="AF7806">
        <v>10</v>
      </c>
      <c r="AG7806">
        <v>1280</v>
      </c>
      <c r="AH7806">
        <v>10</v>
      </c>
      <c r="AI7806">
        <v>1</v>
      </c>
      <c r="AJ7806">
        <v>2</v>
      </c>
      <c r="AK7806">
        <v>9</v>
      </c>
      <c r="AL7806">
        <v>0.05</v>
      </c>
      <c r="AM7806">
        <v>5</v>
      </c>
      <c r="AN7806">
        <v>5</v>
      </c>
      <c r="AO7806">
        <v>25</v>
      </c>
      <c r="AP7806">
        <v>5</v>
      </c>
      <c r="AQ7806">
        <v>24</v>
      </c>
    </row>
    <row r="7807" spans="1:43" hidden="1" x14ac:dyDescent="0.25">
      <c r="A7807" t="s">
        <v>28170</v>
      </c>
      <c r="B7807" t="s">
        <v>28171</v>
      </c>
      <c r="C7807" s="1" t="str">
        <f t="shared" si="542"/>
        <v>21:0134</v>
      </c>
      <c r="D7807" s="1" t="str">
        <f t="shared" si="543"/>
        <v>21:0078</v>
      </c>
      <c r="E7807" t="s">
        <v>28172</v>
      </c>
      <c r="F7807" t="s">
        <v>28173</v>
      </c>
      <c r="H7807">
        <v>55.524718800000002</v>
      </c>
      <c r="I7807">
        <v>-61.448741099999999</v>
      </c>
      <c r="J7807" s="1" t="str">
        <f t="shared" si="540"/>
        <v>Till</v>
      </c>
      <c r="K7807" s="1" t="str">
        <f t="shared" si="541"/>
        <v>&lt;63 micron</v>
      </c>
      <c r="L7807">
        <v>0.1</v>
      </c>
      <c r="M7807">
        <v>1.03</v>
      </c>
      <c r="N7807">
        <v>1</v>
      </c>
      <c r="O7807">
        <v>20</v>
      </c>
      <c r="P7807">
        <v>0.5</v>
      </c>
      <c r="Q7807">
        <v>1</v>
      </c>
      <c r="R7807">
        <v>0.42</v>
      </c>
      <c r="S7807">
        <v>0.25</v>
      </c>
      <c r="T7807">
        <v>5</v>
      </c>
      <c r="U7807">
        <v>16</v>
      </c>
      <c r="V7807">
        <v>8</v>
      </c>
      <c r="W7807">
        <v>1.62</v>
      </c>
      <c r="X7807">
        <v>5</v>
      </c>
      <c r="Y7807">
        <v>0.5</v>
      </c>
      <c r="Z7807">
        <v>0.03</v>
      </c>
      <c r="AA7807">
        <v>40</v>
      </c>
      <c r="AB7807">
        <v>0.28000000000000003</v>
      </c>
      <c r="AC7807">
        <v>145</v>
      </c>
      <c r="AD7807">
        <v>0.5</v>
      </c>
      <c r="AE7807">
        <v>0.02</v>
      </c>
      <c r="AF7807">
        <v>10</v>
      </c>
      <c r="AG7807">
        <v>1260</v>
      </c>
      <c r="AH7807">
        <v>8</v>
      </c>
      <c r="AI7807">
        <v>1</v>
      </c>
      <c r="AJ7807">
        <v>2</v>
      </c>
      <c r="AK7807">
        <v>8</v>
      </c>
      <c r="AL7807">
        <v>0.05</v>
      </c>
      <c r="AM7807">
        <v>5</v>
      </c>
      <c r="AN7807">
        <v>5</v>
      </c>
      <c r="AO7807">
        <v>30</v>
      </c>
      <c r="AP7807">
        <v>5</v>
      </c>
      <c r="AQ7807">
        <v>22</v>
      </c>
    </row>
    <row r="7808" spans="1:43" hidden="1" x14ac:dyDescent="0.25">
      <c r="A7808" t="s">
        <v>28174</v>
      </c>
      <c r="B7808" t="s">
        <v>28175</v>
      </c>
      <c r="C7808" s="1" t="str">
        <f t="shared" si="542"/>
        <v>21:0134</v>
      </c>
      <c r="D7808" s="1" t="str">
        <f t="shared" si="543"/>
        <v>21:0078</v>
      </c>
      <c r="E7808" t="s">
        <v>28176</v>
      </c>
      <c r="F7808" t="s">
        <v>28177</v>
      </c>
      <c r="H7808">
        <v>55.531475800000003</v>
      </c>
      <c r="I7808">
        <v>-61.450059799999998</v>
      </c>
      <c r="J7808" s="1" t="str">
        <f t="shared" si="540"/>
        <v>Till</v>
      </c>
      <c r="K7808" s="1" t="str">
        <f t="shared" si="541"/>
        <v>&lt;63 micron</v>
      </c>
      <c r="L7808">
        <v>0.1</v>
      </c>
      <c r="M7808">
        <v>1.17</v>
      </c>
      <c r="N7808">
        <v>1</v>
      </c>
      <c r="O7808">
        <v>30</v>
      </c>
      <c r="P7808">
        <v>0.5</v>
      </c>
      <c r="Q7808">
        <v>1</v>
      </c>
      <c r="R7808">
        <v>0.51</v>
      </c>
      <c r="S7808">
        <v>0.25</v>
      </c>
      <c r="T7808">
        <v>8</v>
      </c>
      <c r="U7808">
        <v>18</v>
      </c>
      <c r="V7808">
        <v>14</v>
      </c>
      <c r="W7808">
        <v>1.91</v>
      </c>
      <c r="X7808">
        <v>5</v>
      </c>
      <c r="Y7808">
        <v>0.5</v>
      </c>
      <c r="Z7808">
        <v>0.06</v>
      </c>
      <c r="AA7808">
        <v>50</v>
      </c>
      <c r="AB7808">
        <v>0.37</v>
      </c>
      <c r="AC7808">
        <v>190</v>
      </c>
      <c r="AD7808">
        <v>0.5</v>
      </c>
      <c r="AE7808">
        <v>0.03</v>
      </c>
      <c r="AF7808">
        <v>15</v>
      </c>
      <c r="AG7808">
        <v>1450</v>
      </c>
      <c r="AH7808">
        <v>10</v>
      </c>
      <c r="AI7808">
        <v>1</v>
      </c>
      <c r="AJ7808">
        <v>2</v>
      </c>
      <c r="AK7808">
        <v>11</v>
      </c>
      <c r="AL7808">
        <v>7.0000000000000007E-2</v>
      </c>
      <c r="AM7808">
        <v>5</v>
      </c>
      <c r="AN7808">
        <v>5</v>
      </c>
      <c r="AO7808">
        <v>33</v>
      </c>
      <c r="AP7808">
        <v>5</v>
      </c>
      <c r="AQ7808">
        <v>36</v>
      </c>
    </row>
    <row r="7809" spans="1:43" hidden="1" x14ac:dyDescent="0.25">
      <c r="A7809" t="s">
        <v>28178</v>
      </c>
      <c r="B7809" t="s">
        <v>28179</v>
      </c>
      <c r="C7809" s="1" t="str">
        <f t="shared" si="542"/>
        <v>21:0134</v>
      </c>
      <c r="D7809" s="1" t="str">
        <f t="shared" si="543"/>
        <v>21:0078</v>
      </c>
      <c r="E7809" t="s">
        <v>28180</v>
      </c>
      <c r="F7809" t="s">
        <v>28181</v>
      </c>
      <c r="H7809">
        <v>55.519897100000001</v>
      </c>
      <c r="I7809">
        <v>-61.494469899999999</v>
      </c>
      <c r="J7809" s="1" t="str">
        <f t="shared" si="540"/>
        <v>Till</v>
      </c>
      <c r="K7809" s="1" t="str">
        <f t="shared" si="541"/>
        <v>&lt;63 micron</v>
      </c>
      <c r="L7809">
        <v>0.1</v>
      </c>
      <c r="M7809">
        <v>1.75</v>
      </c>
      <c r="N7809">
        <v>1</v>
      </c>
      <c r="O7809">
        <v>90</v>
      </c>
      <c r="P7809">
        <v>1.5</v>
      </c>
      <c r="Q7809">
        <v>1</v>
      </c>
      <c r="R7809">
        <v>0.47</v>
      </c>
      <c r="S7809">
        <v>0.25</v>
      </c>
      <c r="T7809">
        <v>10</v>
      </c>
      <c r="U7809">
        <v>15</v>
      </c>
      <c r="V7809">
        <v>21</v>
      </c>
      <c r="W7809">
        <v>2.59</v>
      </c>
      <c r="X7809">
        <v>5</v>
      </c>
      <c r="Y7809">
        <v>0.5</v>
      </c>
      <c r="Z7809">
        <v>0.1</v>
      </c>
      <c r="AA7809">
        <v>80</v>
      </c>
      <c r="AB7809">
        <v>0.47</v>
      </c>
      <c r="AC7809">
        <v>265</v>
      </c>
      <c r="AD7809">
        <v>0.5</v>
      </c>
      <c r="AE7809">
        <v>0.03</v>
      </c>
      <c r="AF7809">
        <v>16</v>
      </c>
      <c r="AG7809">
        <v>1450</v>
      </c>
      <c r="AH7809">
        <v>22</v>
      </c>
      <c r="AI7809">
        <v>1</v>
      </c>
      <c r="AJ7809">
        <v>3</v>
      </c>
      <c r="AK7809">
        <v>10</v>
      </c>
      <c r="AL7809">
        <v>0.1</v>
      </c>
      <c r="AM7809">
        <v>5</v>
      </c>
      <c r="AN7809">
        <v>5</v>
      </c>
      <c r="AO7809">
        <v>28</v>
      </c>
      <c r="AP7809">
        <v>5</v>
      </c>
      <c r="AQ7809">
        <v>80</v>
      </c>
    </row>
    <row r="7810" spans="1:43" hidden="1" x14ac:dyDescent="0.25">
      <c r="A7810" t="s">
        <v>28182</v>
      </c>
      <c r="B7810" t="s">
        <v>28183</v>
      </c>
      <c r="C7810" s="1" t="str">
        <f t="shared" si="542"/>
        <v>21:0134</v>
      </c>
      <c r="D7810" s="1" t="str">
        <f t="shared" si="543"/>
        <v>21:0078</v>
      </c>
      <c r="E7810" t="s">
        <v>28184</v>
      </c>
      <c r="F7810" t="s">
        <v>28185</v>
      </c>
      <c r="H7810">
        <v>55.527542099999998</v>
      </c>
      <c r="I7810">
        <v>-61.4949704</v>
      </c>
      <c r="J7810" s="1" t="str">
        <f t="shared" si="540"/>
        <v>Till</v>
      </c>
      <c r="K7810" s="1" t="str">
        <f t="shared" si="541"/>
        <v>&lt;63 micron</v>
      </c>
      <c r="L7810">
        <v>0.1</v>
      </c>
      <c r="M7810">
        <v>0.86</v>
      </c>
      <c r="N7810">
        <v>1</v>
      </c>
      <c r="O7810">
        <v>30</v>
      </c>
      <c r="P7810">
        <v>0.5</v>
      </c>
      <c r="Q7810">
        <v>1</v>
      </c>
      <c r="R7810">
        <v>0.51</v>
      </c>
      <c r="S7810">
        <v>0.25</v>
      </c>
      <c r="T7810">
        <v>7</v>
      </c>
      <c r="U7810">
        <v>17</v>
      </c>
      <c r="V7810">
        <v>15</v>
      </c>
      <c r="W7810">
        <v>1.75</v>
      </c>
      <c r="X7810">
        <v>5</v>
      </c>
      <c r="Y7810">
        <v>0.5</v>
      </c>
      <c r="Z7810">
        <v>7.0000000000000007E-2</v>
      </c>
      <c r="AA7810">
        <v>60</v>
      </c>
      <c r="AB7810">
        <v>0.34</v>
      </c>
      <c r="AC7810">
        <v>170</v>
      </c>
      <c r="AD7810">
        <v>0.5</v>
      </c>
      <c r="AE7810">
        <v>0.03</v>
      </c>
      <c r="AF7810">
        <v>14</v>
      </c>
      <c r="AG7810">
        <v>1520</v>
      </c>
      <c r="AH7810">
        <v>8</v>
      </c>
      <c r="AI7810">
        <v>1</v>
      </c>
      <c r="AJ7810">
        <v>2</v>
      </c>
      <c r="AK7810">
        <v>10</v>
      </c>
      <c r="AL7810">
        <v>0.05</v>
      </c>
      <c r="AM7810">
        <v>5</v>
      </c>
      <c r="AN7810">
        <v>5</v>
      </c>
      <c r="AO7810">
        <v>29</v>
      </c>
      <c r="AP7810">
        <v>5</v>
      </c>
      <c r="AQ7810">
        <v>36</v>
      </c>
    </row>
    <row r="7811" spans="1:43" hidden="1" x14ac:dyDescent="0.25">
      <c r="A7811" t="s">
        <v>28186</v>
      </c>
      <c r="B7811" t="s">
        <v>28187</v>
      </c>
      <c r="C7811" s="1" t="str">
        <f t="shared" si="542"/>
        <v>21:0134</v>
      </c>
      <c r="D7811" s="1" t="str">
        <f t="shared" si="543"/>
        <v>21:0078</v>
      </c>
      <c r="E7811" t="s">
        <v>28188</v>
      </c>
      <c r="F7811" t="s">
        <v>28189</v>
      </c>
      <c r="H7811">
        <v>55.540146999999997</v>
      </c>
      <c r="I7811">
        <v>-61.496866599999997</v>
      </c>
      <c r="J7811" s="1" t="str">
        <f t="shared" si="540"/>
        <v>Till</v>
      </c>
      <c r="K7811" s="1" t="str">
        <f t="shared" si="541"/>
        <v>&lt;63 micron</v>
      </c>
      <c r="L7811">
        <v>0.1</v>
      </c>
      <c r="M7811">
        <v>0.74</v>
      </c>
      <c r="N7811">
        <v>2</v>
      </c>
      <c r="O7811">
        <v>20</v>
      </c>
      <c r="P7811">
        <v>1</v>
      </c>
      <c r="Q7811">
        <v>1</v>
      </c>
      <c r="R7811">
        <v>0.28999999999999998</v>
      </c>
      <c r="S7811">
        <v>0.25</v>
      </c>
      <c r="T7811">
        <v>4</v>
      </c>
      <c r="U7811">
        <v>14</v>
      </c>
      <c r="V7811">
        <v>11</v>
      </c>
      <c r="W7811">
        <v>1.58</v>
      </c>
      <c r="X7811">
        <v>5</v>
      </c>
      <c r="Y7811">
        <v>0.5</v>
      </c>
      <c r="Z7811">
        <v>0.04</v>
      </c>
      <c r="AA7811">
        <v>90</v>
      </c>
      <c r="AB7811">
        <v>0.24</v>
      </c>
      <c r="AC7811">
        <v>135</v>
      </c>
      <c r="AD7811">
        <v>0.5</v>
      </c>
      <c r="AE7811">
        <v>0.02</v>
      </c>
      <c r="AF7811">
        <v>10</v>
      </c>
      <c r="AG7811">
        <v>760</v>
      </c>
      <c r="AH7811">
        <v>20</v>
      </c>
      <c r="AI7811">
        <v>1</v>
      </c>
      <c r="AJ7811">
        <v>2</v>
      </c>
      <c r="AK7811">
        <v>7</v>
      </c>
      <c r="AL7811">
        <v>0.06</v>
      </c>
      <c r="AM7811">
        <v>5</v>
      </c>
      <c r="AN7811">
        <v>5</v>
      </c>
      <c r="AO7811">
        <v>22</v>
      </c>
      <c r="AP7811">
        <v>5</v>
      </c>
      <c r="AQ7811">
        <v>32</v>
      </c>
    </row>
    <row r="7812" spans="1:43" hidden="1" x14ac:dyDescent="0.25">
      <c r="A7812" t="s">
        <v>28190</v>
      </c>
      <c r="B7812" t="s">
        <v>28191</v>
      </c>
      <c r="C7812" s="1" t="str">
        <f t="shared" si="542"/>
        <v>21:0134</v>
      </c>
      <c r="D7812" s="1" t="str">
        <f t="shared" si="543"/>
        <v>21:0078</v>
      </c>
      <c r="E7812" t="s">
        <v>28192</v>
      </c>
      <c r="F7812" t="s">
        <v>28193</v>
      </c>
      <c r="H7812">
        <v>55.546885799999998</v>
      </c>
      <c r="I7812">
        <v>-61.533858799999997</v>
      </c>
      <c r="J7812" s="1" t="str">
        <f t="shared" si="540"/>
        <v>Till</v>
      </c>
      <c r="K7812" s="1" t="str">
        <f t="shared" si="541"/>
        <v>&lt;63 micron</v>
      </c>
      <c r="L7812">
        <v>0.1</v>
      </c>
      <c r="M7812">
        <v>1.05</v>
      </c>
      <c r="N7812">
        <v>1</v>
      </c>
      <c r="O7812">
        <v>40</v>
      </c>
      <c r="P7812">
        <v>0.25</v>
      </c>
      <c r="Q7812">
        <v>1</v>
      </c>
      <c r="R7812">
        <v>0.43</v>
      </c>
      <c r="S7812">
        <v>0.25</v>
      </c>
      <c r="T7812">
        <v>6</v>
      </c>
      <c r="U7812">
        <v>17</v>
      </c>
      <c r="V7812">
        <v>11</v>
      </c>
      <c r="W7812">
        <v>1.48</v>
      </c>
      <c r="X7812">
        <v>5</v>
      </c>
      <c r="Y7812">
        <v>0.5</v>
      </c>
      <c r="Z7812">
        <v>7.0000000000000007E-2</v>
      </c>
      <c r="AA7812">
        <v>50</v>
      </c>
      <c r="AB7812">
        <v>0.28000000000000003</v>
      </c>
      <c r="AC7812">
        <v>135</v>
      </c>
      <c r="AD7812">
        <v>0.5</v>
      </c>
      <c r="AE7812">
        <v>0.03</v>
      </c>
      <c r="AF7812">
        <v>11</v>
      </c>
      <c r="AG7812">
        <v>1170</v>
      </c>
      <c r="AH7812">
        <v>8</v>
      </c>
      <c r="AI7812">
        <v>1</v>
      </c>
      <c r="AJ7812">
        <v>2</v>
      </c>
      <c r="AK7812">
        <v>10</v>
      </c>
      <c r="AL7812">
        <v>0.06</v>
      </c>
      <c r="AM7812">
        <v>5</v>
      </c>
      <c r="AN7812">
        <v>5</v>
      </c>
      <c r="AO7812">
        <v>27</v>
      </c>
      <c r="AP7812">
        <v>5</v>
      </c>
      <c r="AQ7812">
        <v>22</v>
      </c>
    </row>
    <row r="7813" spans="1:43" hidden="1" x14ac:dyDescent="0.25">
      <c r="A7813" t="s">
        <v>28194</v>
      </c>
      <c r="B7813" t="s">
        <v>28195</v>
      </c>
      <c r="C7813" s="1" t="str">
        <f t="shared" si="542"/>
        <v>21:0134</v>
      </c>
      <c r="D7813" s="1" t="str">
        <f t="shared" si="543"/>
        <v>21:0078</v>
      </c>
      <c r="E7813" t="s">
        <v>28196</v>
      </c>
      <c r="F7813" t="s">
        <v>28197</v>
      </c>
      <c r="H7813">
        <v>55.5707454</v>
      </c>
      <c r="I7813">
        <v>-61.575793099999999</v>
      </c>
      <c r="J7813" s="1" t="str">
        <f t="shared" si="540"/>
        <v>Till</v>
      </c>
      <c r="K7813" s="1" t="str">
        <f t="shared" si="541"/>
        <v>&lt;63 micron</v>
      </c>
      <c r="L7813">
        <v>0.1</v>
      </c>
      <c r="M7813">
        <v>1.34</v>
      </c>
      <c r="N7813">
        <v>4</v>
      </c>
      <c r="O7813">
        <v>100</v>
      </c>
      <c r="P7813">
        <v>0.5</v>
      </c>
      <c r="Q7813">
        <v>2</v>
      </c>
      <c r="R7813">
        <v>0.56999999999999995</v>
      </c>
      <c r="S7813">
        <v>0.25</v>
      </c>
      <c r="T7813">
        <v>10</v>
      </c>
      <c r="U7813">
        <v>23</v>
      </c>
      <c r="V7813">
        <v>29</v>
      </c>
      <c r="W7813">
        <v>2.2999999999999998</v>
      </c>
      <c r="X7813">
        <v>5</v>
      </c>
      <c r="Y7813">
        <v>0.5</v>
      </c>
      <c r="Z7813">
        <v>0.15</v>
      </c>
      <c r="AA7813">
        <v>70</v>
      </c>
      <c r="AB7813">
        <v>0.46</v>
      </c>
      <c r="AC7813">
        <v>235</v>
      </c>
      <c r="AD7813">
        <v>0.5</v>
      </c>
      <c r="AE7813">
        <v>0.04</v>
      </c>
      <c r="AF7813">
        <v>25</v>
      </c>
      <c r="AG7813">
        <v>1440</v>
      </c>
      <c r="AH7813">
        <v>8</v>
      </c>
      <c r="AI7813">
        <v>1</v>
      </c>
      <c r="AJ7813">
        <v>5</v>
      </c>
      <c r="AK7813">
        <v>17</v>
      </c>
      <c r="AL7813">
        <v>0.09</v>
      </c>
      <c r="AM7813">
        <v>5</v>
      </c>
      <c r="AN7813">
        <v>5</v>
      </c>
      <c r="AO7813">
        <v>39</v>
      </c>
      <c r="AP7813">
        <v>5</v>
      </c>
      <c r="AQ7813">
        <v>52</v>
      </c>
    </row>
    <row r="7814" spans="1:43" hidden="1" x14ac:dyDescent="0.25">
      <c r="A7814" t="s">
        <v>28198</v>
      </c>
      <c r="B7814" t="s">
        <v>28199</v>
      </c>
      <c r="C7814" s="1" t="str">
        <f t="shared" si="542"/>
        <v>21:0134</v>
      </c>
      <c r="D7814" s="1" t="str">
        <f t="shared" si="543"/>
        <v>21:0078</v>
      </c>
      <c r="E7814" t="s">
        <v>28200</v>
      </c>
      <c r="F7814" t="s">
        <v>28201</v>
      </c>
      <c r="H7814">
        <v>55.582899900000001</v>
      </c>
      <c r="I7814">
        <v>-61.577733000000002</v>
      </c>
      <c r="J7814" s="1" t="str">
        <f t="shared" si="540"/>
        <v>Till</v>
      </c>
      <c r="K7814" s="1" t="str">
        <f t="shared" si="541"/>
        <v>&lt;63 micron</v>
      </c>
      <c r="L7814">
        <v>0.1</v>
      </c>
      <c r="M7814">
        <v>1.17</v>
      </c>
      <c r="N7814">
        <v>1</v>
      </c>
      <c r="O7814">
        <v>20</v>
      </c>
      <c r="P7814">
        <v>0.25</v>
      </c>
      <c r="Q7814">
        <v>1</v>
      </c>
      <c r="R7814">
        <v>0.47</v>
      </c>
      <c r="S7814">
        <v>0.25</v>
      </c>
      <c r="T7814">
        <v>7</v>
      </c>
      <c r="U7814">
        <v>16</v>
      </c>
      <c r="V7814">
        <v>10</v>
      </c>
      <c r="W7814">
        <v>1.91</v>
      </c>
      <c r="X7814">
        <v>5</v>
      </c>
      <c r="Y7814">
        <v>0.5</v>
      </c>
      <c r="Z7814">
        <v>7.0000000000000007E-2</v>
      </c>
      <c r="AA7814">
        <v>40</v>
      </c>
      <c r="AB7814">
        <v>0.33</v>
      </c>
      <c r="AC7814">
        <v>185</v>
      </c>
      <c r="AD7814">
        <v>0.5</v>
      </c>
      <c r="AE7814">
        <v>0.02</v>
      </c>
      <c r="AF7814">
        <v>10</v>
      </c>
      <c r="AG7814">
        <v>1500</v>
      </c>
      <c r="AH7814">
        <v>4</v>
      </c>
      <c r="AI7814">
        <v>1</v>
      </c>
      <c r="AJ7814">
        <v>2</v>
      </c>
      <c r="AK7814">
        <v>9</v>
      </c>
      <c r="AL7814">
        <v>0.06</v>
      </c>
      <c r="AM7814">
        <v>5</v>
      </c>
      <c r="AN7814">
        <v>5</v>
      </c>
      <c r="AO7814">
        <v>29</v>
      </c>
      <c r="AP7814">
        <v>5</v>
      </c>
      <c r="AQ7814">
        <v>24</v>
      </c>
    </row>
    <row r="7815" spans="1:43" hidden="1" x14ac:dyDescent="0.25">
      <c r="A7815" t="s">
        <v>28202</v>
      </c>
      <c r="B7815" t="s">
        <v>28203</v>
      </c>
      <c r="C7815" s="1" t="str">
        <f t="shared" si="542"/>
        <v>21:0134</v>
      </c>
      <c r="D7815" s="1" t="str">
        <f t="shared" si="543"/>
        <v>21:0078</v>
      </c>
      <c r="E7815" t="s">
        <v>28204</v>
      </c>
      <c r="F7815" t="s">
        <v>28205</v>
      </c>
      <c r="H7815">
        <v>53.486516700000003</v>
      </c>
      <c r="I7815">
        <v>-63.750010699999997</v>
      </c>
      <c r="J7815" s="1" t="str">
        <f t="shared" si="540"/>
        <v>Till</v>
      </c>
      <c r="K7815" s="1" t="str">
        <f t="shared" si="541"/>
        <v>&lt;63 micron</v>
      </c>
      <c r="L7815">
        <v>0.1</v>
      </c>
      <c r="M7815">
        <v>0.68</v>
      </c>
      <c r="N7815">
        <v>4</v>
      </c>
      <c r="O7815">
        <v>30</v>
      </c>
      <c r="P7815">
        <v>0.25</v>
      </c>
      <c r="Q7815">
        <v>1</v>
      </c>
      <c r="R7815">
        <v>0.76</v>
      </c>
      <c r="S7815">
        <v>0.25</v>
      </c>
      <c r="T7815">
        <v>5</v>
      </c>
      <c r="U7815">
        <v>28</v>
      </c>
      <c r="V7815">
        <v>16</v>
      </c>
      <c r="W7815">
        <v>1.77</v>
      </c>
      <c r="X7815">
        <v>5</v>
      </c>
      <c r="Y7815">
        <v>0.5</v>
      </c>
      <c r="Z7815">
        <v>0.09</v>
      </c>
      <c r="AA7815">
        <v>40</v>
      </c>
      <c r="AB7815">
        <v>0.25</v>
      </c>
      <c r="AC7815">
        <v>180</v>
      </c>
      <c r="AD7815">
        <v>0.5</v>
      </c>
      <c r="AE7815">
        <v>0.03</v>
      </c>
      <c r="AF7815">
        <v>9</v>
      </c>
      <c r="AG7815">
        <v>1500</v>
      </c>
      <c r="AH7815">
        <v>6</v>
      </c>
      <c r="AI7815">
        <v>1</v>
      </c>
      <c r="AJ7815">
        <v>4</v>
      </c>
      <c r="AK7815">
        <v>33</v>
      </c>
      <c r="AL7815">
        <v>0.08</v>
      </c>
      <c r="AM7815">
        <v>5</v>
      </c>
      <c r="AN7815">
        <v>5</v>
      </c>
      <c r="AO7815">
        <v>43</v>
      </c>
      <c r="AP7815">
        <v>5</v>
      </c>
      <c r="AQ7815">
        <v>14</v>
      </c>
    </row>
    <row r="7816" spans="1:43" hidden="1" x14ac:dyDescent="0.25">
      <c r="A7816" t="s">
        <v>28206</v>
      </c>
      <c r="B7816" t="s">
        <v>28207</v>
      </c>
      <c r="C7816" s="1" t="str">
        <f t="shared" si="542"/>
        <v>21:0134</v>
      </c>
      <c r="D7816" s="1" t="str">
        <f t="shared" si="543"/>
        <v>21:0078</v>
      </c>
      <c r="E7816" t="s">
        <v>28208</v>
      </c>
      <c r="F7816" t="s">
        <v>28209</v>
      </c>
      <c r="H7816">
        <v>55.594415900000001</v>
      </c>
      <c r="I7816">
        <v>-61.563430699999998</v>
      </c>
      <c r="J7816" s="1" t="str">
        <f t="shared" si="540"/>
        <v>Till</v>
      </c>
      <c r="K7816" s="1" t="str">
        <f t="shared" si="541"/>
        <v>&lt;63 micron</v>
      </c>
      <c r="L7816">
        <v>0.1</v>
      </c>
      <c r="M7816">
        <v>1.06</v>
      </c>
      <c r="N7816">
        <v>1</v>
      </c>
      <c r="O7816">
        <v>40</v>
      </c>
      <c r="P7816">
        <v>0.5</v>
      </c>
      <c r="Q7816">
        <v>1</v>
      </c>
      <c r="R7816">
        <v>0.63</v>
      </c>
      <c r="S7816">
        <v>0.25</v>
      </c>
      <c r="T7816">
        <v>7</v>
      </c>
      <c r="U7816">
        <v>16</v>
      </c>
      <c r="V7816">
        <v>17</v>
      </c>
      <c r="W7816">
        <v>2.34</v>
      </c>
      <c r="X7816">
        <v>5</v>
      </c>
      <c r="Y7816">
        <v>0.5</v>
      </c>
      <c r="Z7816">
        <v>0.06</v>
      </c>
      <c r="AA7816">
        <v>70</v>
      </c>
      <c r="AB7816">
        <v>0.36</v>
      </c>
      <c r="AC7816">
        <v>250</v>
      </c>
      <c r="AD7816">
        <v>0.5</v>
      </c>
      <c r="AE7816">
        <v>0.04</v>
      </c>
      <c r="AF7816">
        <v>13</v>
      </c>
      <c r="AG7816">
        <v>1870</v>
      </c>
      <c r="AH7816">
        <v>8</v>
      </c>
      <c r="AI7816">
        <v>1</v>
      </c>
      <c r="AJ7816">
        <v>3</v>
      </c>
      <c r="AK7816">
        <v>11</v>
      </c>
      <c r="AL7816">
        <v>0.06</v>
      </c>
      <c r="AM7816">
        <v>5</v>
      </c>
      <c r="AN7816">
        <v>5</v>
      </c>
      <c r="AO7816">
        <v>31</v>
      </c>
      <c r="AP7816">
        <v>5</v>
      </c>
      <c r="AQ7816">
        <v>38</v>
      </c>
    </row>
    <row r="7817" spans="1:43" hidden="1" x14ac:dyDescent="0.25">
      <c r="A7817" t="s">
        <v>28210</v>
      </c>
      <c r="B7817" t="s">
        <v>28211</v>
      </c>
      <c r="C7817" s="1" t="str">
        <f t="shared" si="542"/>
        <v>21:0134</v>
      </c>
      <c r="D7817" s="1" t="str">
        <f t="shared" si="543"/>
        <v>21:0078</v>
      </c>
      <c r="E7817" t="s">
        <v>28212</v>
      </c>
      <c r="F7817" t="s">
        <v>28213</v>
      </c>
      <c r="H7817">
        <v>55.603254100000001</v>
      </c>
      <c r="I7817">
        <v>-61.550806100000003</v>
      </c>
      <c r="J7817" s="1" t="str">
        <f t="shared" si="540"/>
        <v>Till</v>
      </c>
      <c r="K7817" s="1" t="str">
        <f t="shared" si="541"/>
        <v>&lt;63 micron</v>
      </c>
      <c r="L7817">
        <v>0.1</v>
      </c>
      <c r="M7817">
        <v>1</v>
      </c>
      <c r="N7817">
        <v>1</v>
      </c>
      <c r="O7817">
        <v>20</v>
      </c>
      <c r="P7817">
        <v>0.25</v>
      </c>
      <c r="Q7817">
        <v>1</v>
      </c>
      <c r="R7817">
        <v>0.66</v>
      </c>
      <c r="S7817">
        <v>0.25</v>
      </c>
      <c r="T7817">
        <v>5</v>
      </c>
      <c r="U7817">
        <v>14</v>
      </c>
      <c r="V7817">
        <v>9</v>
      </c>
      <c r="W7817">
        <v>2.15</v>
      </c>
      <c r="X7817">
        <v>5</v>
      </c>
      <c r="Y7817">
        <v>0.5</v>
      </c>
      <c r="Z7817">
        <v>0.03</v>
      </c>
      <c r="AA7817">
        <v>60</v>
      </c>
      <c r="AB7817">
        <v>0.31</v>
      </c>
      <c r="AC7817">
        <v>195</v>
      </c>
      <c r="AD7817">
        <v>0.5</v>
      </c>
      <c r="AE7817">
        <v>0.03</v>
      </c>
      <c r="AF7817">
        <v>8</v>
      </c>
      <c r="AG7817">
        <v>2230</v>
      </c>
      <c r="AH7817">
        <v>6</v>
      </c>
      <c r="AI7817">
        <v>1</v>
      </c>
      <c r="AJ7817">
        <v>2</v>
      </c>
      <c r="AK7817">
        <v>9</v>
      </c>
      <c r="AL7817">
        <v>0.06</v>
      </c>
      <c r="AM7817">
        <v>5</v>
      </c>
      <c r="AN7817">
        <v>5</v>
      </c>
      <c r="AO7817">
        <v>29</v>
      </c>
      <c r="AP7817">
        <v>5</v>
      </c>
      <c r="AQ7817">
        <v>26</v>
      </c>
    </row>
    <row r="7818" spans="1:43" hidden="1" x14ac:dyDescent="0.25">
      <c r="A7818" t="s">
        <v>28214</v>
      </c>
      <c r="B7818" t="s">
        <v>28215</v>
      </c>
      <c r="C7818" s="1" t="str">
        <f t="shared" si="542"/>
        <v>21:0134</v>
      </c>
      <c r="D7818" s="1" t="str">
        <f t="shared" si="543"/>
        <v>21:0078</v>
      </c>
      <c r="E7818" t="s">
        <v>28216</v>
      </c>
      <c r="F7818" t="s">
        <v>28217</v>
      </c>
      <c r="H7818">
        <v>55.635495599999999</v>
      </c>
      <c r="I7818">
        <v>-61.579800300000002</v>
      </c>
      <c r="J7818" s="1" t="str">
        <f t="shared" si="540"/>
        <v>Till</v>
      </c>
      <c r="K7818" s="1" t="str">
        <f t="shared" si="541"/>
        <v>&lt;63 micron</v>
      </c>
      <c r="L7818">
        <v>0.1</v>
      </c>
      <c r="M7818">
        <v>1.1599999999999999</v>
      </c>
      <c r="N7818">
        <v>1</v>
      </c>
      <c r="O7818">
        <v>10</v>
      </c>
      <c r="P7818">
        <v>0.25</v>
      </c>
      <c r="Q7818">
        <v>1</v>
      </c>
      <c r="R7818">
        <v>0.35</v>
      </c>
      <c r="S7818">
        <v>0.25</v>
      </c>
      <c r="T7818">
        <v>4</v>
      </c>
      <c r="U7818">
        <v>14</v>
      </c>
      <c r="V7818">
        <v>5</v>
      </c>
      <c r="W7818">
        <v>1.8</v>
      </c>
      <c r="X7818">
        <v>5</v>
      </c>
      <c r="Y7818">
        <v>0.5</v>
      </c>
      <c r="Z7818">
        <v>0.02</v>
      </c>
      <c r="AA7818">
        <v>30</v>
      </c>
      <c r="AB7818">
        <v>0.26</v>
      </c>
      <c r="AC7818">
        <v>130</v>
      </c>
      <c r="AD7818">
        <v>0.5</v>
      </c>
      <c r="AE7818">
        <v>0.03</v>
      </c>
      <c r="AF7818">
        <v>7</v>
      </c>
      <c r="AG7818">
        <v>1140</v>
      </c>
      <c r="AH7818">
        <v>4</v>
      </c>
      <c r="AI7818">
        <v>1</v>
      </c>
      <c r="AJ7818">
        <v>2</v>
      </c>
      <c r="AK7818">
        <v>8</v>
      </c>
      <c r="AL7818">
        <v>0.06</v>
      </c>
      <c r="AM7818">
        <v>5</v>
      </c>
      <c r="AN7818">
        <v>5</v>
      </c>
      <c r="AO7818">
        <v>30</v>
      </c>
      <c r="AP7818">
        <v>5</v>
      </c>
      <c r="AQ7818">
        <v>16</v>
      </c>
    </row>
    <row r="7819" spans="1:43" hidden="1" x14ac:dyDescent="0.25">
      <c r="A7819" t="s">
        <v>28218</v>
      </c>
      <c r="B7819" t="s">
        <v>28219</v>
      </c>
      <c r="C7819" s="1" t="str">
        <f t="shared" si="542"/>
        <v>21:0134</v>
      </c>
      <c r="D7819" s="1" t="str">
        <f t="shared" si="543"/>
        <v>21:0078</v>
      </c>
      <c r="E7819" t="s">
        <v>28220</v>
      </c>
      <c r="F7819" t="s">
        <v>28221</v>
      </c>
      <c r="H7819">
        <v>55.633458400000002</v>
      </c>
      <c r="I7819">
        <v>-61.559223000000003</v>
      </c>
      <c r="J7819" s="1" t="str">
        <f t="shared" si="540"/>
        <v>Till</v>
      </c>
      <c r="K7819" s="1" t="str">
        <f t="shared" si="541"/>
        <v>&lt;63 micron</v>
      </c>
      <c r="L7819">
        <v>0.1</v>
      </c>
      <c r="M7819">
        <v>0.99</v>
      </c>
      <c r="N7819">
        <v>1</v>
      </c>
      <c r="O7819">
        <v>30</v>
      </c>
      <c r="P7819">
        <v>0.25</v>
      </c>
      <c r="Q7819">
        <v>1</v>
      </c>
      <c r="R7819">
        <v>0.6</v>
      </c>
      <c r="S7819">
        <v>0.25</v>
      </c>
      <c r="T7819">
        <v>6</v>
      </c>
      <c r="U7819">
        <v>15</v>
      </c>
      <c r="V7819">
        <v>11</v>
      </c>
      <c r="W7819">
        <v>1.96</v>
      </c>
      <c r="X7819">
        <v>5</v>
      </c>
      <c r="Y7819">
        <v>0.5</v>
      </c>
      <c r="Z7819">
        <v>7.0000000000000007E-2</v>
      </c>
      <c r="AA7819">
        <v>40</v>
      </c>
      <c r="AB7819">
        <v>0.33</v>
      </c>
      <c r="AC7819">
        <v>175</v>
      </c>
      <c r="AD7819">
        <v>0.5</v>
      </c>
      <c r="AE7819">
        <v>0.04</v>
      </c>
      <c r="AF7819">
        <v>11</v>
      </c>
      <c r="AG7819">
        <v>1670</v>
      </c>
      <c r="AH7819">
        <v>2</v>
      </c>
      <c r="AI7819">
        <v>1</v>
      </c>
      <c r="AJ7819">
        <v>3</v>
      </c>
      <c r="AK7819">
        <v>12</v>
      </c>
      <c r="AL7819">
        <v>7.0000000000000007E-2</v>
      </c>
      <c r="AM7819">
        <v>5</v>
      </c>
      <c r="AN7819">
        <v>5</v>
      </c>
      <c r="AO7819">
        <v>34</v>
      </c>
      <c r="AP7819">
        <v>5</v>
      </c>
      <c r="AQ7819">
        <v>30</v>
      </c>
    </row>
    <row r="7820" spans="1:43" hidden="1" x14ac:dyDescent="0.25">
      <c r="A7820" t="s">
        <v>28222</v>
      </c>
      <c r="B7820" t="s">
        <v>28223</v>
      </c>
      <c r="C7820" s="1" t="str">
        <f t="shared" si="542"/>
        <v>21:0134</v>
      </c>
      <c r="D7820" s="1" t="str">
        <f t="shared" si="543"/>
        <v>21:0078</v>
      </c>
      <c r="E7820" t="s">
        <v>28224</v>
      </c>
      <c r="F7820" t="s">
        <v>28225</v>
      </c>
      <c r="H7820">
        <v>55.641336600000002</v>
      </c>
      <c r="I7820">
        <v>-61.5414563</v>
      </c>
      <c r="J7820" s="1" t="str">
        <f t="shared" si="540"/>
        <v>Till</v>
      </c>
      <c r="K7820" s="1" t="str">
        <f t="shared" si="541"/>
        <v>&lt;63 micron</v>
      </c>
      <c r="L7820">
        <v>0.1</v>
      </c>
      <c r="M7820">
        <v>0.92</v>
      </c>
      <c r="N7820">
        <v>1</v>
      </c>
      <c r="O7820">
        <v>20</v>
      </c>
      <c r="P7820">
        <v>1</v>
      </c>
      <c r="Q7820">
        <v>1</v>
      </c>
      <c r="R7820">
        <v>0.38</v>
      </c>
      <c r="S7820">
        <v>0.25</v>
      </c>
      <c r="T7820">
        <v>6</v>
      </c>
      <c r="U7820">
        <v>12</v>
      </c>
      <c r="V7820">
        <v>8</v>
      </c>
      <c r="W7820">
        <v>1.98</v>
      </c>
      <c r="X7820">
        <v>5</v>
      </c>
      <c r="Y7820">
        <v>0.5</v>
      </c>
      <c r="Z7820">
        <v>0.04</v>
      </c>
      <c r="AA7820">
        <v>70</v>
      </c>
      <c r="AB7820">
        <v>0.31</v>
      </c>
      <c r="AC7820">
        <v>145</v>
      </c>
      <c r="AD7820">
        <v>0.5</v>
      </c>
      <c r="AE7820">
        <v>0.02</v>
      </c>
      <c r="AF7820">
        <v>9</v>
      </c>
      <c r="AG7820">
        <v>1130</v>
      </c>
      <c r="AH7820">
        <v>18</v>
      </c>
      <c r="AI7820">
        <v>1</v>
      </c>
      <c r="AJ7820">
        <v>2</v>
      </c>
      <c r="AK7820">
        <v>8</v>
      </c>
      <c r="AL7820">
        <v>0.06</v>
      </c>
      <c r="AM7820">
        <v>5</v>
      </c>
      <c r="AN7820">
        <v>5</v>
      </c>
      <c r="AO7820">
        <v>24</v>
      </c>
      <c r="AP7820">
        <v>5</v>
      </c>
      <c r="AQ7820">
        <v>28</v>
      </c>
    </row>
    <row r="7821" spans="1:43" hidden="1" x14ac:dyDescent="0.25">
      <c r="A7821" t="s">
        <v>28226</v>
      </c>
      <c r="B7821" t="s">
        <v>28227</v>
      </c>
      <c r="C7821" s="1" t="str">
        <f t="shared" si="542"/>
        <v>21:0134</v>
      </c>
      <c r="D7821" s="1" t="str">
        <f t="shared" si="543"/>
        <v>21:0078</v>
      </c>
      <c r="E7821" t="s">
        <v>28228</v>
      </c>
      <c r="F7821" t="s">
        <v>28229</v>
      </c>
      <c r="H7821">
        <v>55.638179800000003</v>
      </c>
      <c r="I7821">
        <v>-61.521714299999999</v>
      </c>
      <c r="J7821" s="1" t="str">
        <f t="shared" si="540"/>
        <v>Till</v>
      </c>
      <c r="K7821" s="1" t="str">
        <f t="shared" si="541"/>
        <v>&lt;63 micron</v>
      </c>
      <c r="L7821">
        <v>0.1</v>
      </c>
      <c r="M7821">
        <v>1.18</v>
      </c>
      <c r="N7821">
        <v>1</v>
      </c>
      <c r="O7821">
        <v>20</v>
      </c>
      <c r="P7821">
        <v>0.5</v>
      </c>
      <c r="Q7821">
        <v>1</v>
      </c>
      <c r="R7821">
        <v>0.42</v>
      </c>
      <c r="S7821">
        <v>0.25</v>
      </c>
      <c r="T7821">
        <v>4</v>
      </c>
      <c r="U7821">
        <v>18</v>
      </c>
      <c r="V7821">
        <v>7</v>
      </c>
      <c r="W7821">
        <v>2.02</v>
      </c>
      <c r="X7821">
        <v>5</v>
      </c>
      <c r="Y7821">
        <v>0.5</v>
      </c>
      <c r="Z7821">
        <v>0.03</v>
      </c>
      <c r="AA7821">
        <v>60</v>
      </c>
      <c r="AB7821">
        <v>0.28000000000000003</v>
      </c>
      <c r="AC7821">
        <v>140</v>
      </c>
      <c r="AD7821">
        <v>0.5</v>
      </c>
      <c r="AE7821">
        <v>0.02</v>
      </c>
      <c r="AF7821">
        <v>8</v>
      </c>
      <c r="AG7821">
        <v>1220</v>
      </c>
      <c r="AH7821">
        <v>8</v>
      </c>
      <c r="AI7821">
        <v>1</v>
      </c>
      <c r="AJ7821">
        <v>3</v>
      </c>
      <c r="AK7821">
        <v>9</v>
      </c>
      <c r="AL7821">
        <v>0.08</v>
      </c>
      <c r="AM7821">
        <v>5</v>
      </c>
      <c r="AN7821">
        <v>5</v>
      </c>
      <c r="AO7821">
        <v>34</v>
      </c>
      <c r="AP7821">
        <v>5</v>
      </c>
      <c r="AQ7821">
        <v>22</v>
      </c>
    </row>
    <row r="7822" spans="1:43" hidden="1" x14ac:dyDescent="0.25">
      <c r="A7822" t="s">
        <v>28230</v>
      </c>
      <c r="B7822" t="s">
        <v>28231</v>
      </c>
      <c r="C7822" s="1" t="str">
        <f t="shared" si="542"/>
        <v>21:0134</v>
      </c>
      <c r="D7822" s="1" t="str">
        <f t="shared" si="543"/>
        <v>21:0078</v>
      </c>
      <c r="E7822" t="s">
        <v>28232</v>
      </c>
      <c r="F7822" t="s">
        <v>28233</v>
      </c>
      <c r="H7822">
        <v>55.639247500000003</v>
      </c>
      <c r="I7822">
        <v>-61.480365499999998</v>
      </c>
      <c r="J7822" s="1" t="str">
        <f t="shared" si="540"/>
        <v>Till</v>
      </c>
      <c r="K7822" s="1" t="str">
        <f t="shared" si="541"/>
        <v>&lt;63 micron</v>
      </c>
      <c r="L7822">
        <v>0.1</v>
      </c>
      <c r="M7822">
        <v>1.25</v>
      </c>
      <c r="N7822">
        <v>1</v>
      </c>
      <c r="O7822">
        <v>30</v>
      </c>
      <c r="P7822">
        <v>0.5</v>
      </c>
      <c r="Q7822">
        <v>2</v>
      </c>
      <c r="R7822">
        <v>0.46</v>
      </c>
      <c r="S7822">
        <v>0.25</v>
      </c>
      <c r="T7822">
        <v>8</v>
      </c>
      <c r="U7822">
        <v>16</v>
      </c>
      <c r="V7822">
        <v>17</v>
      </c>
      <c r="W7822">
        <v>2.1800000000000002</v>
      </c>
      <c r="X7822">
        <v>5</v>
      </c>
      <c r="Y7822">
        <v>0.5</v>
      </c>
      <c r="Z7822">
        <v>0.08</v>
      </c>
      <c r="AA7822">
        <v>40</v>
      </c>
      <c r="AB7822">
        <v>0.37</v>
      </c>
      <c r="AC7822">
        <v>190</v>
      </c>
      <c r="AD7822">
        <v>0.5</v>
      </c>
      <c r="AE7822">
        <v>0.03</v>
      </c>
      <c r="AF7822">
        <v>15</v>
      </c>
      <c r="AG7822">
        <v>1510</v>
      </c>
      <c r="AH7822">
        <v>6</v>
      </c>
      <c r="AI7822">
        <v>1</v>
      </c>
      <c r="AJ7822">
        <v>3</v>
      </c>
      <c r="AK7822">
        <v>9</v>
      </c>
      <c r="AL7822">
        <v>7.0000000000000007E-2</v>
      </c>
      <c r="AM7822">
        <v>5</v>
      </c>
      <c r="AN7822">
        <v>5</v>
      </c>
      <c r="AO7822">
        <v>31</v>
      </c>
      <c r="AP7822">
        <v>5</v>
      </c>
      <c r="AQ7822">
        <v>38</v>
      </c>
    </row>
    <row r="7823" spans="1:43" hidden="1" x14ac:dyDescent="0.25">
      <c r="A7823" t="s">
        <v>28234</v>
      </c>
      <c r="B7823" t="s">
        <v>28235</v>
      </c>
      <c r="C7823" s="1" t="str">
        <f t="shared" si="542"/>
        <v>21:0134</v>
      </c>
      <c r="D7823" s="1" t="str">
        <f t="shared" si="543"/>
        <v>21:0078</v>
      </c>
      <c r="E7823" t="s">
        <v>28236</v>
      </c>
      <c r="F7823" t="s">
        <v>28237</v>
      </c>
      <c r="H7823">
        <v>55.639188699999998</v>
      </c>
      <c r="I7823">
        <v>-61.439853599999999</v>
      </c>
      <c r="J7823" s="1" t="str">
        <f t="shared" si="540"/>
        <v>Till</v>
      </c>
      <c r="K7823" s="1" t="str">
        <f t="shared" si="541"/>
        <v>&lt;63 micron</v>
      </c>
      <c r="L7823">
        <v>0.1</v>
      </c>
      <c r="M7823">
        <v>0.56999999999999995</v>
      </c>
      <c r="N7823">
        <v>1</v>
      </c>
      <c r="O7823">
        <v>10</v>
      </c>
      <c r="P7823">
        <v>0.25</v>
      </c>
      <c r="Q7823">
        <v>1</v>
      </c>
      <c r="R7823">
        <v>0.44</v>
      </c>
      <c r="S7823">
        <v>0.25</v>
      </c>
      <c r="T7823">
        <v>3</v>
      </c>
      <c r="U7823">
        <v>10</v>
      </c>
      <c r="V7823">
        <v>6</v>
      </c>
      <c r="W7823">
        <v>1.87</v>
      </c>
      <c r="X7823">
        <v>5</v>
      </c>
      <c r="Y7823">
        <v>0.5</v>
      </c>
      <c r="Z7823">
        <v>0.03</v>
      </c>
      <c r="AA7823">
        <v>50</v>
      </c>
      <c r="AB7823">
        <v>0.17</v>
      </c>
      <c r="AC7823">
        <v>145</v>
      </c>
      <c r="AD7823">
        <v>0.5</v>
      </c>
      <c r="AE7823">
        <v>0.01</v>
      </c>
      <c r="AF7823">
        <v>5</v>
      </c>
      <c r="AG7823">
        <v>1380</v>
      </c>
      <c r="AH7823">
        <v>2</v>
      </c>
      <c r="AI7823">
        <v>1</v>
      </c>
      <c r="AJ7823">
        <v>2</v>
      </c>
      <c r="AK7823">
        <v>9</v>
      </c>
      <c r="AL7823">
        <v>0.06</v>
      </c>
      <c r="AM7823">
        <v>5</v>
      </c>
      <c r="AN7823">
        <v>5</v>
      </c>
      <c r="AO7823">
        <v>29</v>
      </c>
      <c r="AP7823">
        <v>5</v>
      </c>
      <c r="AQ7823">
        <v>20</v>
      </c>
    </row>
    <row r="7824" spans="1:43" hidden="1" x14ac:dyDescent="0.25">
      <c r="A7824" t="s">
        <v>28238</v>
      </c>
      <c r="B7824" t="s">
        <v>28239</v>
      </c>
      <c r="C7824" s="1" t="str">
        <f t="shared" si="542"/>
        <v>21:0134</v>
      </c>
      <c r="D7824" s="1" t="str">
        <f t="shared" si="543"/>
        <v>21:0078</v>
      </c>
      <c r="E7824" t="s">
        <v>28240</v>
      </c>
      <c r="F7824" t="s">
        <v>28241</v>
      </c>
      <c r="H7824">
        <v>55.606069499999997</v>
      </c>
      <c r="I7824">
        <v>-61.468155299999999</v>
      </c>
      <c r="J7824" s="1" t="str">
        <f t="shared" si="540"/>
        <v>Till</v>
      </c>
      <c r="K7824" s="1" t="str">
        <f t="shared" si="541"/>
        <v>&lt;63 micron</v>
      </c>
      <c r="L7824">
        <v>0.1</v>
      </c>
      <c r="M7824">
        <v>1.1299999999999999</v>
      </c>
      <c r="N7824">
        <v>1</v>
      </c>
      <c r="O7824">
        <v>10</v>
      </c>
      <c r="P7824">
        <v>0.25</v>
      </c>
      <c r="Q7824">
        <v>1</v>
      </c>
      <c r="R7824">
        <v>0.47</v>
      </c>
      <c r="S7824">
        <v>0.25</v>
      </c>
      <c r="T7824">
        <v>6</v>
      </c>
      <c r="U7824">
        <v>15</v>
      </c>
      <c r="V7824">
        <v>9</v>
      </c>
      <c r="W7824">
        <v>2.11</v>
      </c>
      <c r="X7824">
        <v>5</v>
      </c>
      <c r="Y7824">
        <v>0.5</v>
      </c>
      <c r="Z7824">
        <v>0.03</v>
      </c>
      <c r="AA7824">
        <v>60</v>
      </c>
      <c r="AB7824">
        <v>0.31</v>
      </c>
      <c r="AC7824">
        <v>180</v>
      </c>
      <c r="AD7824">
        <v>0.5</v>
      </c>
      <c r="AE7824">
        <v>0.02</v>
      </c>
      <c r="AF7824">
        <v>9</v>
      </c>
      <c r="AG7824">
        <v>1510</v>
      </c>
      <c r="AH7824">
        <v>6</v>
      </c>
      <c r="AI7824">
        <v>1</v>
      </c>
      <c r="AJ7824">
        <v>2</v>
      </c>
      <c r="AK7824">
        <v>8</v>
      </c>
      <c r="AL7824">
        <v>0.06</v>
      </c>
      <c r="AM7824">
        <v>5</v>
      </c>
      <c r="AN7824">
        <v>5</v>
      </c>
      <c r="AO7824">
        <v>30</v>
      </c>
      <c r="AP7824">
        <v>5</v>
      </c>
      <c r="AQ7824">
        <v>26</v>
      </c>
    </row>
    <row r="7825" spans="1:43" hidden="1" x14ac:dyDescent="0.25">
      <c r="A7825" t="s">
        <v>28242</v>
      </c>
      <c r="B7825" t="s">
        <v>28243</v>
      </c>
      <c r="C7825" s="1" t="str">
        <f t="shared" si="542"/>
        <v>21:0134</v>
      </c>
      <c r="D7825" s="1" t="str">
        <f t="shared" si="543"/>
        <v>21:0078</v>
      </c>
      <c r="E7825" t="s">
        <v>28244</v>
      </c>
      <c r="F7825" t="s">
        <v>28245</v>
      </c>
      <c r="H7825">
        <v>55.6133308</v>
      </c>
      <c r="I7825">
        <v>-61.455964100000003</v>
      </c>
      <c r="J7825" s="1" t="str">
        <f t="shared" si="540"/>
        <v>Till</v>
      </c>
      <c r="K7825" s="1" t="str">
        <f t="shared" si="541"/>
        <v>&lt;63 micron</v>
      </c>
      <c r="L7825">
        <v>0.1</v>
      </c>
      <c r="M7825">
        <v>0.65</v>
      </c>
      <c r="N7825">
        <v>1</v>
      </c>
      <c r="O7825">
        <v>10</v>
      </c>
      <c r="P7825">
        <v>0.5</v>
      </c>
      <c r="Q7825">
        <v>1</v>
      </c>
      <c r="R7825">
        <v>0.37</v>
      </c>
      <c r="S7825">
        <v>0.25</v>
      </c>
      <c r="T7825">
        <v>4</v>
      </c>
      <c r="U7825">
        <v>11</v>
      </c>
      <c r="V7825">
        <v>4</v>
      </c>
      <c r="W7825">
        <v>1.71</v>
      </c>
      <c r="X7825">
        <v>5</v>
      </c>
      <c r="Y7825">
        <v>0.5</v>
      </c>
      <c r="Z7825">
        <v>0.03</v>
      </c>
      <c r="AA7825">
        <v>60</v>
      </c>
      <c r="AB7825">
        <v>0.23</v>
      </c>
      <c r="AC7825">
        <v>170</v>
      </c>
      <c r="AD7825">
        <v>0.5</v>
      </c>
      <c r="AE7825">
        <v>0.02</v>
      </c>
      <c r="AF7825">
        <v>6</v>
      </c>
      <c r="AG7825">
        <v>1160</v>
      </c>
      <c r="AH7825">
        <v>12</v>
      </c>
      <c r="AI7825">
        <v>1</v>
      </c>
      <c r="AJ7825">
        <v>2</v>
      </c>
      <c r="AK7825">
        <v>6</v>
      </c>
      <c r="AL7825">
        <v>0.04</v>
      </c>
      <c r="AM7825">
        <v>5</v>
      </c>
      <c r="AN7825">
        <v>5</v>
      </c>
      <c r="AO7825">
        <v>22</v>
      </c>
      <c r="AP7825">
        <v>5</v>
      </c>
      <c r="AQ7825">
        <v>22</v>
      </c>
    </row>
    <row r="7826" spans="1:43" hidden="1" x14ac:dyDescent="0.25">
      <c r="A7826" t="s">
        <v>28246</v>
      </c>
      <c r="B7826" t="s">
        <v>28247</v>
      </c>
      <c r="C7826" s="1" t="str">
        <f t="shared" si="542"/>
        <v>21:0134</v>
      </c>
      <c r="D7826" s="1" t="str">
        <f t="shared" si="543"/>
        <v>21:0078</v>
      </c>
      <c r="E7826" t="s">
        <v>28248</v>
      </c>
      <c r="F7826" t="s">
        <v>28249</v>
      </c>
      <c r="H7826">
        <v>53.492018700000003</v>
      </c>
      <c r="I7826">
        <v>-63.761261599999997</v>
      </c>
      <c r="J7826" s="1" t="str">
        <f t="shared" si="540"/>
        <v>Till</v>
      </c>
      <c r="K7826" s="1" t="str">
        <f t="shared" si="541"/>
        <v>&lt;63 micron</v>
      </c>
      <c r="L7826">
        <v>0.1</v>
      </c>
      <c r="M7826">
        <v>1.65</v>
      </c>
      <c r="N7826">
        <v>2</v>
      </c>
      <c r="O7826">
        <v>110</v>
      </c>
      <c r="P7826">
        <v>0.5</v>
      </c>
      <c r="Q7826">
        <v>1</v>
      </c>
      <c r="R7826">
        <v>0.52</v>
      </c>
      <c r="S7826">
        <v>0.25</v>
      </c>
      <c r="T7826">
        <v>8</v>
      </c>
      <c r="U7826">
        <v>44</v>
      </c>
      <c r="V7826">
        <v>43</v>
      </c>
      <c r="W7826">
        <v>2.5499999999999998</v>
      </c>
      <c r="X7826">
        <v>5</v>
      </c>
      <c r="Y7826">
        <v>0.5</v>
      </c>
      <c r="Z7826">
        <v>0.28000000000000003</v>
      </c>
      <c r="AA7826">
        <v>60</v>
      </c>
      <c r="AB7826">
        <v>0.59</v>
      </c>
      <c r="AC7826">
        <v>275</v>
      </c>
      <c r="AD7826">
        <v>0.5</v>
      </c>
      <c r="AE7826">
        <v>0.03</v>
      </c>
      <c r="AF7826">
        <v>16</v>
      </c>
      <c r="AG7826">
        <v>1110</v>
      </c>
      <c r="AH7826">
        <v>6</v>
      </c>
      <c r="AI7826">
        <v>1</v>
      </c>
      <c r="AJ7826">
        <v>6</v>
      </c>
      <c r="AK7826">
        <v>27</v>
      </c>
      <c r="AL7826">
        <v>0.16</v>
      </c>
      <c r="AM7826">
        <v>5</v>
      </c>
      <c r="AN7826">
        <v>5</v>
      </c>
      <c r="AO7826">
        <v>56</v>
      </c>
      <c r="AP7826">
        <v>5</v>
      </c>
      <c r="AQ7826">
        <v>34</v>
      </c>
    </row>
    <row r="7827" spans="1:43" hidden="1" x14ac:dyDescent="0.25">
      <c r="A7827" t="s">
        <v>28250</v>
      </c>
      <c r="B7827" t="s">
        <v>28251</v>
      </c>
      <c r="C7827" s="1" t="str">
        <f t="shared" si="542"/>
        <v>21:0134</v>
      </c>
      <c r="D7827" s="1" t="str">
        <f t="shared" si="543"/>
        <v>21:0078</v>
      </c>
      <c r="E7827" t="s">
        <v>28252</v>
      </c>
      <c r="F7827" t="s">
        <v>28253</v>
      </c>
      <c r="H7827">
        <v>55.5979715</v>
      </c>
      <c r="I7827">
        <v>-61.397049799999998</v>
      </c>
      <c r="J7827" s="1" t="str">
        <f t="shared" si="540"/>
        <v>Till</v>
      </c>
      <c r="K7827" s="1" t="str">
        <f t="shared" si="541"/>
        <v>&lt;63 micron</v>
      </c>
      <c r="L7827">
        <v>0.1</v>
      </c>
      <c r="M7827">
        <v>1.69</v>
      </c>
      <c r="N7827">
        <v>1</v>
      </c>
      <c r="O7827">
        <v>60</v>
      </c>
      <c r="P7827">
        <v>0.5</v>
      </c>
      <c r="Q7827">
        <v>1</v>
      </c>
      <c r="R7827">
        <v>0.56000000000000005</v>
      </c>
      <c r="S7827">
        <v>0.25</v>
      </c>
      <c r="T7827">
        <v>7</v>
      </c>
      <c r="U7827">
        <v>21</v>
      </c>
      <c r="V7827">
        <v>15</v>
      </c>
      <c r="W7827">
        <v>2.35</v>
      </c>
      <c r="X7827">
        <v>5</v>
      </c>
      <c r="Y7827">
        <v>0.5</v>
      </c>
      <c r="Z7827">
        <v>0.09</v>
      </c>
      <c r="AA7827">
        <v>70</v>
      </c>
      <c r="AB7827">
        <v>0.4</v>
      </c>
      <c r="AC7827">
        <v>210</v>
      </c>
      <c r="AD7827">
        <v>0.5</v>
      </c>
      <c r="AE7827">
        <v>0.03</v>
      </c>
      <c r="AF7827">
        <v>12</v>
      </c>
      <c r="AG7827">
        <v>1660</v>
      </c>
      <c r="AH7827">
        <v>16</v>
      </c>
      <c r="AI7827">
        <v>1</v>
      </c>
      <c r="AJ7827">
        <v>4</v>
      </c>
      <c r="AK7827">
        <v>12</v>
      </c>
      <c r="AL7827">
        <v>0.1</v>
      </c>
      <c r="AM7827">
        <v>5</v>
      </c>
      <c r="AN7827">
        <v>5</v>
      </c>
      <c r="AO7827">
        <v>35</v>
      </c>
      <c r="AP7827">
        <v>5</v>
      </c>
      <c r="AQ7827">
        <v>46</v>
      </c>
    </row>
    <row r="7828" spans="1:43" hidden="1" x14ac:dyDescent="0.25">
      <c r="A7828" t="s">
        <v>28254</v>
      </c>
      <c r="B7828" t="s">
        <v>28255</v>
      </c>
      <c r="C7828" s="1" t="str">
        <f t="shared" si="542"/>
        <v>21:0134</v>
      </c>
      <c r="D7828" s="1" t="str">
        <f t="shared" si="543"/>
        <v>21:0078</v>
      </c>
      <c r="E7828" t="s">
        <v>28256</v>
      </c>
      <c r="F7828" t="s">
        <v>28257</v>
      </c>
      <c r="H7828">
        <v>55.596191400000002</v>
      </c>
      <c r="I7828">
        <v>-61.472349000000001</v>
      </c>
      <c r="J7828" s="1" t="str">
        <f t="shared" si="540"/>
        <v>Till</v>
      </c>
      <c r="K7828" s="1" t="str">
        <f t="shared" si="541"/>
        <v>&lt;63 micron</v>
      </c>
      <c r="L7828">
        <v>0.1</v>
      </c>
      <c r="M7828">
        <v>0.99</v>
      </c>
      <c r="N7828">
        <v>1</v>
      </c>
      <c r="O7828">
        <v>20</v>
      </c>
      <c r="P7828">
        <v>0.5</v>
      </c>
      <c r="Q7828">
        <v>1</v>
      </c>
      <c r="R7828">
        <v>0.48</v>
      </c>
      <c r="S7828">
        <v>0.25</v>
      </c>
      <c r="T7828">
        <v>3</v>
      </c>
      <c r="U7828">
        <v>18</v>
      </c>
      <c r="V7828">
        <v>10</v>
      </c>
      <c r="W7828">
        <v>1.66</v>
      </c>
      <c r="X7828">
        <v>5</v>
      </c>
      <c r="Y7828">
        <v>0.5</v>
      </c>
      <c r="Z7828">
        <v>7.0000000000000007E-2</v>
      </c>
      <c r="AA7828">
        <v>70</v>
      </c>
      <c r="AB7828">
        <v>0.26</v>
      </c>
      <c r="AC7828">
        <v>155</v>
      </c>
      <c r="AD7828">
        <v>0.5</v>
      </c>
      <c r="AE7828">
        <v>0.02</v>
      </c>
      <c r="AF7828">
        <v>7</v>
      </c>
      <c r="AG7828">
        <v>1210</v>
      </c>
      <c r="AH7828">
        <v>12</v>
      </c>
      <c r="AI7828">
        <v>1</v>
      </c>
      <c r="AJ7828">
        <v>3</v>
      </c>
      <c r="AK7828">
        <v>13</v>
      </c>
      <c r="AL7828">
        <v>0.08</v>
      </c>
      <c r="AM7828">
        <v>5</v>
      </c>
      <c r="AN7828">
        <v>5</v>
      </c>
      <c r="AO7828">
        <v>31</v>
      </c>
      <c r="AP7828">
        <v>5</v>
      </c>
      <c r="AQ7828">
        <v>26</v>
      </c>
    </row>
    <row r="7829" spans="1:43" hidden="1" x14ac:dyDescent="0.25">
      <c r="A7829" t="s">
        <v>28258</v>
      </c>
      <c r="B7829" t="s">
        <v>28259</v>
      </c>
      <c r="C7829" s="1" t="str">
        <f t="shared" si="542"/>
        <v>21:0134</v>
      </c>
      <c r="D7829" s="1" t="str">
        <f t="shared" si="543"/>
        <v>21:0078</v>
      </c>
      <c r="E7829" t="s">
        <v>28260</v>
      </c>
      <c r="F7829" t="s">
        <v>28261</v>
      </c>
      <c r="H7829">
        <v>55.5809444</v>
      </c>
      <c r="I7829">
        <v>-61.453269300000002</v>
      </c>
      <c r="J7829" s="1" t="str">
        <f t="shared" ref="J7829:J7892" si="544">HYPERLINK("http://geochem.nrcan.gc.ca/cdogs/content/kwd/kwd020044_e.htm", "Till")</f>
        <v>Till</v>
      </c>
      <c r="K7829" s="1" t="str">
        <f t="shared" si="541"/>
        <v>&lt;63 micron</v>
      </c>
      <c r="L7829">
        <v>0.1</v>
      </c>
      <c r="M7829">
        <v>1.1299999999999999</v>
      </c>
      <c r="N7829">
        <v>4</v>
      </c>
      <c r="O7829">
        <v>70</v>
      </c>
      <c r="P7829">
        <v>0.5</v>
      </c>
      <c r="Q7829">
        <v>1</v>
      </c>
      <c r="R7829">
        <v>0.54</v>
      </c>
      <c r="S7829">
        <v>0.25</v>
      </c>
      <c r="T7829">
        <v>7</v>
      </c>
      <c r="U7829">
        <v>18</v>
      </c>
      <c r="V7829">
        <v>16</v>
      </c>
      <c r="W7829">
        <v>2.13</v>
      </c>
      <c r="X7829">
        <v>5</v>
      </c>
      <c r="Y7829">
        <v>0.5</v>
      </c>
      <c r="Z7829">
        <v>7.0000000000000007E-2</v>
      </c>
      <c r="AA7829">
        <v>70</v>
      </c>
      <c r="AB7829">
        <v>0.36</v>
      </c>
      <c r="AC7829">
        <v>215</v>
      </c>
      <c r="AD7829">
        <v>0.5</v>
      </c>
      <c r="AE7829">
        <v>0.03</v>
      </c>
      <c r="AF7829">
        <v>14</v>
      </c>
      <c r="AG7829">
        <v>1640</v>
      </c>
      <c r="AH7829">
        <v>8</v>
      </c>
      <c r="AI7829">
        <v>1</v>
      </c>
      <c r="AJ7829">
        <v>3</v>
      </c>
      <c r="AK7829">
        <v>12</v>
      </c>
      <c r="AL7829">
        <v>0.06</v>
      </c>
      <c r="AM7829">
        <v>5</v>
      </c>
      <c r="AN7829">
        <v>5</v>
      </c>
      <c r="AO7829">
        <v>32</v>
      </c>
      <c r="AP7829">
        <v>5</v>
      </c>
      <c r="AQ7829">
        <v>34</v>
      </c>
    </row>
    <row r="7830" spans="1:43" hidden="1" x14ac:dyDescent="0.25">
      <c r="A7830" t="s">
        <v>28262</v>
      </c>
      <c r="B7830" t="s">
        <v>28263</v>
      </c>
      <c r="C7830" s="1" t="str">
        <f t="shared" si="542"/>
        <v>21:0134</v>
      </c>
      <c r="D7830" s="1" t="str">
        <f t="shared" si="543"/>
        <v>21:0078</v>
      </c>
      <c r="E7830" t="s">
        <v>28264</v>
      </c>
      <c r="F7830" t="s">
        <v>28265</v>
      </c>
      <c r="H7830">
        <v>55.584643</v>
      </c>
      <c r="I7830">
        <v>-61.408699400000003</v>
      </c>
      <c r="J7830" s="1" t="str">
        <f t="shared" si="544"/>
        <v>Till</v>
      </c>
      <c r="K7830" s="1" t="str">
        <f t="shared" si="541"/>
        <v>&lt;63 micron</v>
      </c>
      <c r="L7830">
        <v>0.2</v>
      </c>
      <c r="M7830">
        <v>1.06</v>
      </c>
      <c r="N7830">
        <v>4</v>
      </c>
      <c r="O7830">
        <v>20</v>
      </c>
      <c r="P7830">
        <v>0.5</v>
      </c>
      <c r="Q7830">
        <v>1</v>
      </c>
      <c r="R7830">
        <v>0.46</v>
      </c>
      <c r="S7830">
        <v>0.25</v>
      </c>
      <c r="T7830">
        <v>6</v>
      </c>
      <c r="U7830">
        <v>17</v>
      </c>
      <c r="V7830">
        <v>9</v>
      </c>
      <c r="W7830">
        <v>1.84</v>
      </c>
      <c r="X7830">
        <v>5</v>
      </c>
      <c r="Y7830">
        <v>0.5</v>
      </c>
      <c r="Z7830">
        <v>0.05</v>
      </c>
      <c r="AA7830">
        <v>80</v>
      </c>
      <c r="AB7830">
        <v>0.33</v>
      </c>
      <c r="AC7830">
        <v>190</v>
      </c>
      <c r="AD7830">
        <v>0.5</v>
      </c>
      <c r="AE7830">
        <v>0.03</v>
      </c>
      <c r="AF7830">
        <v>11</v>
      </c>
      <c r="AG7830">
        <v>1410</v>
      </c>
      <c r="AH7830">
        <v>18</v>
      </c>
      <c r="AI7830">
        <v>1</v>
      </c>
      <c r="AJ7830">
        <v>2</v>
      </c>
      <c r="AK7830">
        <v>9</v>
      </c>
      <c r="AL7830">
        <v>7.0000000000000007E-2</v>
      </c>
      <c r="AM7830">
        <v>5</v>
      </c>
      <c r="AN7830">
        <v>5</v>
      </c>
      <c r="AO7830">
        <v>30</v>
      </c>
      <c r="AP7830">
        <v>5</v>
      </c>
      <c r="AQ7830">
        <v>34</v>
      </c>
    </row>
    <row r="7831" spans="1:43" hidden="1" x14ac:dyDescent="0.25">
      <c r="A7831" t="s">
        <v>28266</v>
      </c>
      <c r="B7831" t="s">
        <v>28267</v>
      </c>
      <c r="C7831" s="1" t="str">
        <f t="shared" si="542"/>
        <v>21:0134</v>
      </c>
      <c r="D7831" s="1" t="str">
        <f t="shared" si="543"/>
        <v>21:0078</v>
      </c>
      <c r="E7831" t="s">
        <v>28268</v>
      </c>
      <c r="F7831" t="s">
        <v>28269</v>
      </c>
      <c r="H7831">
        <v>55.541739300000003</v>
      </c>
      <c r="I7831">
        <v>-61.276507000000002</v>
      </c>
      <c r="J7831" s="1" t="str">
        <f t="shared" si="544"/>
        <v>Till</v>
      </c>
      <c r="K7831" s="1" t="str">
        <f t="shared" si="541"/>
        <v>&lt;63 micron</v>
      </c>
      <c r="L7831">
        <v>0.1</v>
      </c>
      <c r="M7831">
        <v>1.19</v>
      </c>
      <c r="N7831">
        <v>1</v>
      </c>
      <c r="O7831">
        <v>40</v>
      </c>
      <c r="P7831">
        <v>0.25</v>
      </c>
      <c r="Q7831">
        <v>1</v>
      </c>
      <c r="R7831">
        <v>0.52</v>
      </c>
      <c r="S7831">
        <v>0.25</v>
      </c>
      <c r="T7831">
        <v>7</v>
      </c>
      <c r="U7831">
        <v>18</v>
      </c>
      <c r="V7831">
        <v>7</v>
      </c>
      <c r="W7831">
        <v>1.95</v>
      </c>
      <c r="X7831">
        <v>5</v>
      </c>
      <c r="Y7831">
        <v>0.5</v>
      </c>
      <c r="Z7831">
        <v>0.08</v>
      </c>
      <c r="AA7831">
        <v>50</v>
      </c>
      <c r="AB7831">
        <v>0.36</v>
      </c>
      <c r="AC7831">
        <v>200</v>
      </c>
      <c r="AD7831">
        <v>0.5</v>
      </c>
      <c r="AE7831">
        <v>0.04</v>
      </c>
      <c r="AF7831">
        <v>12</v>
      </c>
      <c r="AG7831">
        <v>1330</v>
      </c>
      <c r="AH7831">
        <v>8</v>
      </c>
      <c r="AI7831">
        <v>1</v>
      </c>
      <c r="AJ7831">
        <v>3</v>
      </c>
      <c r="AK7831">
        <v>13</v>
      </c>
      <c r="AL7831">
        <v>7.0000000000000007E-2</v>
      </c>
      <c r="AM7831">
        <v>5</v>
      </c>
      <c r="AN7831">
        <v>5</v>
      </c>
      <c r="AO7831">
        <v>35</v>
      </c>
      <c r="AP7831">
        <v>5</v>
      </c>
      <c r="AQ7831">
        <v>32</v>
      </c>
    </row>
    <row r="7832" spans="1:43" hidden="1" x14ac:dyDescent="0.25">
      <c r="A7832" t="s">
        <v>28270</v>
      </c>
      <c r="B7832" t="s">
        <v>28271</v>
      </c>
      <c r="C7832" s="1" t="str">
        <f t="shared" si="542"/>
        <v>21:0134</v>
      </c>
      <c r="D7832" s="1" t="str">
        <f t="shared" si="543"/>
        <v>21:0078</v>
      </c>
      <c r="E7832" t="s">
        <v>28272</v>
      </c>
      <c r="F7832" t="s">
        <v>28273</v>
      </c>
      <c r="H7832">
        <v>55.726159099999997</v>
      </c>
      <c r="I7832">
        <v>-61.671253999999998</v>
      </c>
      <c r="J7832" s="1" t="str">
        <f t="shared" si="544"/>
        <v>Till</v>
      </c>
      <c r="K7832" s="1" t="str">
        <f t="shared" si="541"/>
        <v>&lt;63 micron</v>
      </c>
      <c r="L7832">
        <v>0.1</v>
      </c>
      <c r="M7832">
        <v>0.56000000000000005</v>
      </c>
      <c r="N7832">
        <v>1</v>
      </c>
      <c r="O7832">
        <v>20</v>
      </c>
      <c r="P7832">
        <v>0.25</v>
      </c>
      <c r="Q7832">
        <v>1</v>
      </c>
      <c r="R7832">
        <v>0.39</v>
      </c>
      <c r="S7832">
        <v>0.25</v>
      </c>
      <c r="T7832">
        <v>2</v>
      </c>
      <c r="U7832">
        <v>10</v>
      </c>
      <c r="V7832">
        <v>5</v>
      </c>
      <c r="W7832">
        <v>1.44</v>
      </c>
      <c r="X7832">
        <v>5</v>
      </c>
      <c r="Y7832">
        <v>0.5</v>
      </c>
      <c r="Z7832">
        <v>0.04</v>
      </c>
      <c r="AA7832">
        <v>60</v>
      </c>
      <c r="AB7832">
        <v>0.13</v>
      </c>
      <c r="AC7832">
        <v>145</v>
      </c>
      <c r="AD7832">
        <v>0.5</v>
      </c>
      <c r="AE7832">
        <v>0.03</v>
      </c>
      <c r="AF7832">
        <v>3</v>
      </c>
      <c r="AG7832">
        <v>990</v>
      </c>
      <c r="AH7832">
        <v>8</v>
      </c>
      <c r="AI7832">
        <v>1</v>
      </c>
      <c r="AJ7832">
        <v>2</v>
      </c>
      <c r="AK7832">
        <v>9</v>
      </c>
      <c r="AL7832">
        <v>0.06</v>
      </c>
      <c r="AM7832">
        <v>5</v>
      </c>
      <c r="AN7832">
        <v>5</v>
      </c>
      <c r="AO7832">
        <v>21</v>
      </c>
      <c r="AP7832">
        <v>5</v>
      </c>
      <c r="AQ7832">
        <v>24</v>
      </c>
    </row>
    <row r="7833" spans="1:43" hidden="1" x14ac:dyDescent="0.25">
      <c r="A7833" t="s">
        <v>28274</v>
      </c>
      <c r="B7833" t="s">
        <v>28275</v>
      </c>
      <c r="C7833" s="1" t="str">
        <f t="shared" si="542"/>
        <v>21:0134</v>
      </c>
      <c r="D7833" s="1" t="str">
        <f t="shared" si="543"/>
        <v>21:0078</v>
      </c>
      <c r="E7833" t="s">
        <v>28276</v>
      </c>
      <c r="F7833" t="s">
        <v>28277</v>
      </c>
      <c r="H7833">
        <v>55.718461499999997</v>
      </c>
      <c r="I7833">
        <v>-61.686639200000002</v>
      </c>
      <c r="J7833" s="1" t="str">
        <f t="shared" si="544"/>
        <v>Till</v>
      </c>
      <c r="K7833" s="1" t="str">
        <f t="shared" si="541"/>
        <v>&lt;63 micron</v>
      </c>
      <c r="L7833">
        <v>0.1</v>
      </c>
      <c r="M7833">
        <v>0.76</v>
      </c>
      <c r="N7833">
        <v>1</v>
      </c>
      <c r="O7833">
        <v>20</v>
      </c>
      <c r="P7833">
        <v>0.25</v>
      </c>
      <c r="Q7833">
        <v>1</v>
      </c>
      <c r="R7833">
        <v>0.36</v>
      </c>
      <c r="S7833">
        <v>0.25</v>
      </c>
      <c r="T7833">
        <v>3</v>
      </c>
      <c r="U7833">
        <v>12</v>
      </c>
      <c r="V7833">
        <v>6</v>
      </c>
      <c r="W7833">
        <v>1.57</v>
      </c>
      <c r="X7833">
        <v>5</v>
      </c>
      <c r="Y7833">
        <v>0.5</v>
      </c>
      <c r="Z7833">
        <v>0.04</v>
      </c>
      <c r="AA7833">
        <v>50</v>
      </c>
      <c r="AB7833">
        <v>0.15</v>
      </c>
      <c r="AC7833">
        <v>140</v>
      </c>
      <c r="AD7833">
        <v>0.5</v>
      </c>
      <c r="AE7833">
        <v>0.02</v>
      </c>
      <c r="AF7833">
        <v>4</v>
      </c>
      <c r="AG7833">
        <v>950</v>
      </c>
      <c r="AH7833">
        <v>10</v>
      </c>
      <c r="AI7833">
        <v>1</v>
      </c>
      <c r="AJ7833">
        <v>2</v>
      </c>
      <c r="AK7833">
        <v>8</v>
      </c>
      <c r="AL7833">
        <v>0.08</v>
      </c>
      <c r="AM7833">
        <v>5</v>
      </c>
      <c r="AN7833">
        <v>5</v>
      </c>
      <c r="AO7833">
        <v>25</v>
      </c>
      <c r="AP7833">
        <v>5</v>
      </c>
      <c r="AQ7833">
        <v>22</v>
      </c>
    </row>
    <row r="7834" spans="1:43" hidden="1" x14ac:dyDescent="0.25">
      <c r="A7834" t="s">
        <v>28278</v>
      </c>
      <c r="B7834" t="s">
        <v>28279</v>
      </c>
      <c r="C7834" s="1" t="str">
        <f t="shared" si="542"/>
        <v>21:0134</v>
      </c>
      <c r="D7834" s="1" t="str">
        <f t="shared" si="543"/>
        <v>21:0078</v>
      </c>
      <c r="E7834" t="s">
        <v>28280</v>
      </c>
      <c r="F7834" t="s">
        <v>28281</v>
      </c>
      <c r="H7834">
        <v>55.7057012</v>
      </c>
      <c r="I7834">
        <v>-61.712132599999997</v>
      </c>
      <c r="J7834" s="1" t="str">
        <f t="shared" si="544"/>
        <v>Till</v>
      </c>
      <c r="K7834" s="1" t="str">
        <f t="shared" si="541"/>
        <v>&lt;63 micron</v>
      </c>
      <c r="L7834">
        <v>0.1</v>
      </c>
      <c r="M7834">
        <v>0.75</v>
      </c>
      <c r="N7834">
        <v>1</v>
      </c>
      <c r="O7834">
        <v>30</v>
      </c>
      <c r="P7834">
        <v>0.25</v>
      </c>
      <c r="Q7834">
        <v>1</v>
      </c>
      <c r="R7834">
        <v>0.36</v>
      </c>
      <c r="S7834">
        <v>0.25</v>
      </c>
      <c r="T7834">
        <v>4</v>
      </c>
      <c r="U7834">
        <v>10</v>
      </c>
      <c r="V7834">
        <v>9</v>
      </c>
      <c r="W7834">
        <v>1.56</v>
      </c>
      <c r="X7834">
        <v>5</v>
      </c>
      <c r="Y7834">
        <v>0.5</v>
      </c>
      <c r="Z7834">
        <v>0.06</v>
      </c>
      <c r="AA7834">
        <v>60</v>
      </c>
      <c r="AB7834">
        <v>0.17</v>
      </c>
      <c r="AC7834">
        <v>145</v>
      </c>
      <c r="AD7834">
        <v>0.5</v>
      </c>
      <c r="AE7834">
        <v>0.02</v>
      </c>
      <c r="AF7834">
        <v>5</v>
      </c>
      <c r="AG7834">
        <v>1020</v>
      </c>
      <c r="AH7834">
        <v>8</v>
      </c>
      <c r="AI7834">
        <v>1</v>
      </c>
      <c r="AJ7834">
        <v>3</v>
      </c>
      <c r="AK7834">
        <v>8</v>
      </c>
      <c r="AL7834">
        <v>7.0000000000000007E-2</v>
      </c>
      <c r="AM7834">
        <v>5</v>
      </c>
      <c r="AN7834">
        <v>5</v>
      </c>
      <c r="AO7834">
        <v>25</v>
      </c>
      <c r="AP7834">
        <v>5</v>
      </c>
      <c r="AQ7834">
        <v>24</v>
      </c>
    </row>
    <row r="7835" spans="1:43" hidden="1" x14ac:dyDescent="0.25">
      <c r="A7835" t="s">
        <v>28282</v>
      </c>
      <c r="B7835" t="s">
        <v>28283</v>
      </c>
      <c r="C7835" s="1" t="str">
        <f t="shared" si="542"/>
        <v>21:0134</v>
      </c>
      <c r="D7835" s="1" t="str">
        <f t="shared" si="543"/>
        <v>21:0078</v>
      </c>
      <c r="E7835" t="s">
        <v>28284</v>
      </c>
      <c r="F7835" t="s">
        <v>28285</v>
      </c>
      <c r="H7835">
        <v>55.719387099999999</v>
      </c>
      <c r="I7835">
        <v>-61.731980499999999</v>
      </c>
      <c r="J7835" s="1" t="str">
        <f t="shared" si="544"/>
        <v>Till</v>
      </c>
      <c r="K7835" s="1" t="str">
        <f t="shared" si="541"/>
        <v>&lt;63 micron</v>
      </c>
      <c r="L7835">
        <v>0.1</v>
      </c>
      <c r="M7835">
        <v>1.1100000000000001</v>
      </c>
      <c r="N7835">
        <v>1</v>
      </c>
      <c r="O7835">
        <v>20</v>
      </c>
      <c r="P7835">
        <v>0.25</v>
      </c>
      <c r="Q7835">
        <v>1</v>
      </c>
      <c r="R7835">
        <v>0.3</v>
      </c>
      <c r="S7835">
        <v>0.25</v>
      </c>
      <c r="T7835">
        <v>2</v>
      </c>
      <c r="U7835">
        <v>10</v>
      </c>
      <c r="V7835">
        <v>5</v>
      </c>
      <c r="W7835">
        <v>1.61</v>
      </c>
      <c r="X7835">
        <v>5</v>
      </c>
      <c r="Y7835">
        <v>0.5</v>
      </c>
      <c r="Z7835">
        <v>0.03</v>
      </c>
      <c r="AA7835">
        <v>50</v>
      </c>
      <c r="AB7835">
        <v>0.14000000000000001</v>
      </c>
      <c r="AC7835">
        <v>125</v>
      </c>
      <c r="AD7835">
        <v>0.5</v>
      </c>
      <c r="AE7835">
        <v>0.01</v>
      </c>
      <c r="AF7835">
        <v>3</v>
      </c>
      <c r="AG7835">
        <v>990</v>
      </c>
      <c r="AH7835">
        <v>8</v>
      </c>
      <c r="AI7835">
        <v>1</v>
      </c>
      <c r="AJ7835">
        <v>3</v>
      </c>
      <c r="AK7835">
        <v>6</v>
      </c>
      <c r="AL7835">
        <v>0.06</v>
      </c>
      <c r="AM7835">
        <v>5</v>
      </c>
      <c r="AN7835">
        <v>5</v>
      </c>
      <c r="AO7835">
        <v>19</v>
      </c>
      <c r="AP7835">
        <v>5</v>
      </c>
      <c r="AQ7835">
        <v>30</v>
      </c>
    </row>
    <row r="7836" spans="1:43" hidden="1" x14ac:dyDescent="0.25">
      <c r="A7836" t="s">
        <v>28286</v>
      </c>
      <c r="B7836" t="s">
        <v>28287</v>
      </c>
      <c r="C7836" s="1" t="str">
        <f t="shared" si="542"/>
        <v>21:0134</v>
      </c>
      <c r="D7836" s="1" t="str">
        <f t="shared" si="543"/>
        <v>21:0078</v>
      </c>
      <c r="E7836" t="s">
        <v>28288</v>
      </c>
      <c r="F7836" t="s">
        <v>28289</v>
      </c>
      <c r="H7836">
        <v>55.708080299999999</v>
      </c>
      <c r="I7836">
        <v>-61.746670600000002</v>
      </c>
      <c r="J7836" s="1" t="str">
        <f t="shared" si="544"/>
        <v>Till</v>
      </c>
      <c r="K7836" s="1" t="str">
        <f t="shared" si="541"/>
        <v>&lt;63 micron</v>
      </c>
      <c r="L7836">
        <v>0.1</v>
      </c>
      <c r="M7836">
        <v>0.91</v>
      </c>
      <c r="N7836">
        <v>1</v>
      </c>
      <c r="O7836">
        <v>20</v>
      </c>
      <c r="P7836">
        <v>0.25</v>
      </c>
      <c r="Q7836">
        <v>1</v>
      </c>
      <c r="R7836">
        <v>0.36</v>
      </c>
      <c r="S7836">
        <v>0.25</v>
      </c>
      <c r="T7836">
        <v>3</v>
      </c>
      <c r="U7836">
        <v>10</v>
      </c>
      <c r="V7836">
        <v>7</v>
      </c>
      <c r="W7836">
        <v>1.82</v>
      </c>
      <c r="X7836">
        <v>5</v>
      </c>
      <c r="Y7836">
        <v>0.5</v>
      </c>
      <c r="Z7836">
        <v>0.04</v>
      </c>
      <c r="AA7836">
        <v>50</v>
      </c>
      <c r="AB7836">
        <v>0.19</v>
      </c>
      <c r="AC7836">
        <v>170</v>
      </c>
      <c r="AD7836">
        <v>0.5</v>
      </c>
      <c r="AE7836">
        <v>0.02</v>
      </c>
      <c r="AF7836">
        <v>4</v>
      </c>
      <c r="AG7836">
        <v>980</v>
      </c>
      <c r="AH7836">
        <v>4</v>
      </c>
      <c r="AI7836">
        <v>1</v>
      </c>
      <c r="AJ7836">
        <v>3</v>
      </c>
      <c r="AK7836">
        <v>8</v>
      </c>
      <c r="AL7836">
        <v>7.0000000000000007E-2</v>
      </c>
      <c r="AM7836">
        <v>5</v>
      </c>
      <c r="AN7836">
        <v>5</v>
      </c>
      <c r="AO7836">
        <v>23</v>
      </c>
      <c r="AP7836">
        <v>5</v>
      </c>
      <c r="AQ7836">
        <v>32</v>
      </c>
    </row>
    <row r="7837" spans="1:43" hidden="1" x14ac:dyDescent="0.25">
      <c r="A7837" t="s">
        <v>28290</v>
      </c>
      <c r="B7837" t="s">
        <v>28291</v>
      </c>
      <c r="C7837" s="1" t="str">
        <f t="shared" si="542"/>
        <v>21:0134</v>
      </c>
      <c r="D7837" s="1" t="str">
        <f t="shared" si="543"/>
        <v>21:0078</v>
      </c>
      <c r="E7837" t="s">
        <v>28292</v>
      </c>
      <c r="F7837" t="s">
        <v>28293</v>
      </c>
      <c r="H7837">
        <v>53.475045999999999</v>
      </c>
      <c r="I7837">
        <v>-63.668287200000002</v>
      </c>
      <c r="J7837" s="1" t="str">
        <f t="shared" si="544"/>
        <v>Till</v>
      </c>
      <c r="K7837" s="1" t="str">
        <f t="shared" si="541"/>
        <v>&lt;63 micron</v>
      </c>
      <c r="L7837">
        <v>0.1</v>
      </c>
      <c r="M7837">
        <v>1.19</v>
      </c>
      <c r="N7837">
        <v>1</v>
      </c>
      <c r="O7837">
        <v>120</v>
      </c>
      <c r="P7837">
        <v>0.25</v>
      </c>
      <c r="Q7837">
        <v>1</v>
      </c>
      <c r="R7837">
        <v>0.7</v>
      </c>
      <c r="S7837">
        <v>0.25</v>
      </c>
      <c r="T7837">
        <v>9</v>
      </c>
      <c r="U7837">
        <v>41</v>
      </c>
      <c r="V7837">
        <v>37</v>
      </c>
      <c r="W7837">
        <v>2.46</v>
      </c>
      <c r="X7837">
        <v>5</v>
      </c>
      <c r="Y7837">
        <v>0.5</v>
      </c>
      <c r="Z7837">
        <v>0.35</v>
      </c>
      <c r="AA7837">
        <v>70</v>
      </c>
      <c r="AB7837">
        <v>0.59</v>
      </c>
      <c r="AC7837">
        <v>345</v>
      </c>
      <c r="AD7837">
        <v>0.5</v>
      </c>
      <c r="AE7837">
        <v>0.04</v>
      </c>
      <c r="AF7837">
        <v>16</v>
      </c>
      <c r="AG7837">
        <v>1090</v>
      </c>
      <c r="AH7837">
        <v>2</v>
      </c>
      <c r="AI7837">
        <v>1</v>
      </c>
      <c r="AJ7837">
        <v>7</v>
      </c>
      <c r="AK7837">
        <v>34</v>
      </c>
      <c r="AL7837">
        <v>0.12</v>
      </c>
      <c r="AM7837">
        <v>5</v>
      </c>
      <c r="AN7837">
        <v>5</v>
      </c>
      <c r="AO7837">
        <v>54</v>
      </c>
      <c r="AP7837">
        <v>5</v>
      </c>
      <c r="AQ7837">
        <v>32</v>
      </c>
    </row>
    <row r="7838" spans="1:43" hidden="1" x14ac:dyDescent="0.25">
      <c r="A7838" t="s">
        <v>28294</v>
      </c>
      <c r="B7838" t="s">
        <v>28295</v>
      </c>
      <c r="C7838" s="1" t="str">
        <f t="shared" si="542"/>
        <v>21:0134</v>
      </c>
      <c r="D7838" s="1" t="str">
        <f t="shared" si="543"/>
        <v>21:0078</v>
      </c>
      <c r="E7838" t="s">
        <v>28296</v>
      </c>
      <c r="F7838" t="s">
        <v>28297</v>
      </c>
      <c r="H7838">
        <v>55.721981399999997</v>
      </c>
      <c r="I7838">
        <v>-61.766126900000003</v>
      </c>
      <c r="J7838" s="1" t="str">
        <f t="shared" si="544"/>
        <v>Till</v>
      </c>
      <c r="K7838" s="1" t="str">
        <f t="shared" si="541"/>
        <v>&lt;63 micron</v>
      </c>
      <c r="L7838">
        <v>0.1</v>
      </c>
      <c r="M7838">
        <v>0.7</v>
      </c>
      <c r="N7838">
        <v>1</v>
      </c>
      <c r="O7838">
        <v>10</v>
      </c>
      <c r="P7838">
        <v>0.25</v>
      </c>
      <c r="Q7838">
        <v>1</v>
      </c>
      <c r="R7838">
        <v>0.28000000000000003</v>
      </c>
      <c r="S7838">
        <v>0.25</v>
      </c>
      <c r="T7838">
        <v>2</v>
      </c>
      <c r="U7838">
        <v>10</v>
      </c>
      <c r="V7838">
        <v>3</v>
      </c>
      <c r="W7838">
        <v>1.36</v>
      </c>
      <c r="X7838">
        <v>5</v>
      </c>
      <c r="Y7838">
        <v>0.5</v>
      </c>
      <c r="Z7838">
        <v>0.03</v>
      </c>
      <c r="AA7838">
        <v>40</v>
      </c>
      <c r="AB7838">
        <v>0.1</v>
      </c>
      <c r="AC7838">
        <v>110</v>
      </c>
      <c r="AD7838">
        <v>0.5</v>
      </c>
      <c r="AE7838">
        <v>0.01</v>
      </c>
      <c r="AF7838">
        <v>2</v>
      </c>
      <c r="AG7838">
        <v>820</v>
      </c>
      <c r="AH7838">
        <v>4</v>
      </c>
      <c r="AI7838">
        <v>1</v>
      </c>
      <c r="AJ7838">
        <v>2</v>
      </c>
      <c r="AK7838">
        <v>7</v>
      </c>
      <c r="AL7838">
        <v>0.06</v>
      </c>
      <c r="AM7838">
        <v>5</v>
      </c>
      <c r="AN7838">
        <v>5</v>
      </c>
      <c r="AO7838">
        <v>20</v>
      </c>
      <c r="AP7838">
        <v>5</v>
      </c>
      <c r="AQ7838">
        <v>20</v>
      </c>
    </row>
    <row r="7839" spans="1:43" hidden="1" x14ac:dyDescent="0.25">
      <c r="A7839" t="s">
        <v>28298</v>
      </c>
      <c r="B7839" t="s">
        <v>28299</v>
      </c>
      <c r="C7839" s="1" t="str">
        <f t="shared" si="542"/>
        <v>21:0134</v>
      </c>
      <c r="D7839" s="1" t="str">
        <f t="shared" si="543"/>
        <v>21:0078</v>
      </c>
      <c r="E7839" t="s">
        <v>28300</v>
      </c>
      <c r="F7839" t="s">
        <v>28301</v>
      </c>
      <c r="H7839">
        <v>55.754484499999997</v>
      </c>
      <c r="I7839">
        <v>-61.781433999999997</v>
      </c>
      <c r="J7839" s="1" t="str">
        <f t="shared" si="544"/>
        <v>Till</v>
      </c>
      <c r="K7839" s="1" t="str">
        <f t="shared" ref="K7839:K7902" si="545">HYPERLINK("http://geochem.nrcan.gc.ca/cdogs/content/kwd/kwd080004_e.htm", "&lt;63 micron")</f>
        <v>&lt;63 micron</v>
      </c>
      <c r="L7839">
        <v>0.1</v>
      </c>
      <c r="M7839">
        <v>0.73</v>
      </c>
      <c r="N7839">
        <v>1</v>
      </c>
      <c r="O7839">
        <v>30</v>
      </c>
      <c r="P7839">
        <v>0.5</v>
      </c>
      <c r="Q7839">
        <v>1</v>
      </c>
      <c r="R7839">
        <v>0.28000000000000003</v>
      </c>
      <c r="S7839">
        <v>0.25</v>
      </c>
      <c r="T7839">
        <v>3</v>
      </c>
      <c r="U7839">
        <v>10</v>
      </c>
      <c r="V7839">
        <v>7</v>
      </c>
      <c r="W7839">
        <v>2.02</v>
      </c>
      <c r="X7839">
        <v>5</v>
      </c>
      <c r="Y7839">
        <v>0.5</v>
      </c>
      <c r="Z7839">
        <v>0.06</v>
      </c>
      <c r="AA7839">
        <v>80</v>
      </c>
      <c r="AB7839">
        <v>0.18</v>
      </c>
      <c r="AC7839">
        <v>200</v>
      </c>
      <c r="AD7839">
        <v>0.5</v>
      </c>
      <c r="AE7839">
        <v>0.02</v>
      </c>
      <c r="AF7839">
        <v>3</v>
      </c>
      <c r="AG7839">
        <v>660</v>
      </c>
      <c r="AH7839">
        <v>14</v>
      </c>
      <c r="AI7839">
        <v>1</v>
      </c>
      <c r="AJ7839">
        <v>3</v>
      </c>
      <c r="AK7839">
        <v>7</v>
      </c>
      <c r="AL7839">
        <v>0.08</v>
      </c>
      <c r="AM7839">
        <v>5</v>
      </c>
      <c r="AN7839">
        <v>5</v>
      </c>
      <c r="AO7839">
        <v>24</v>
      </c>
      <c r="AP7839">
        <v>5</v>
      </c>
      <c r="AQ7839">
        <v>52</v>
      </c>
    </row>
    <row r="7840" spans="1:43" hidden="1" x14ac:dyDescent="0.25">
      <c r="A7840" t="s">
        <v>28302</v>
      </c>
      <c r="B7840" t="s">
        <v>28303</v>
      </c>
      <c r="C7840" s="1" t="str">
        <f t="shared" si="542"/>
        <v>21:0134</v>
      </c>
      <c r="D7840" s="1" t="str">
        <f t="shared" si="543"/>
        <v>21:0078</v>
      </c>
      <c r="E7840" t="s">
        <v>28304</v>
      </c>
      <c r="F7840" t="s">
        <v>28305</v>
      </c>
      <c r="H7840">
        <v>55.746657999999996</v>
      </c>
      <c r="I7840">
        <v>-61.718749699999996</v>
      </c>
      <c r="J7840" s="1" t="str">
        <f t="shared" si="544"/>
        <v>Till</v>
      </c>
      <c r="K7840" s="1" t="str">
        <f t="shared" si="545"/>
        <v>&lt;63 micron</v>
      </c>
      <c r="L7840">
        <v>0.1</v>
      </c>
      <c r="M7840">
        <v>0.84</v>
      </c>
      <c r="N7840">
        <v>1</v>
      </c>
      <c r="O7840">
        <v>20</v>
      </c>
      <c r="P7840">
        <v>0.5</v>
      </c>
      <c r="Q7840">
        <v>1</v>
      </c>
      <c r="R7840">
        <v>0.23</v>
      </c>
      <c r="S7840">
        <v>0.25</v>
      </c>
      <c r="T7840">
        <v>2</v>
      </c>
      <c r="U7840">
        <v>12</v>
      </c>
      <c r="V7840">
        <v>8</v>
      </c>
      <c r="W7840">
        <v>1.81</v>
      </c>
      <c r="X7840">
        <v>5</v>
      </c>
      <c r="Y7840">
        <v>0.5</v>
      </c>
      <c r="Z7840">
        <v>0.04</v>
      </c>
      <c r="AA7840">
        <v>70</v>
      </c>
      <c r="AB7840">
        <v>0.19</v>
      </c>
      <c r="AC7840">
        <v>115</v>
      </c>
      <c r="AD7840">
        <v>0.5</v>
      </c>
      <c r="AE7840">
        <v>0.02</v>
      </c>
      <c r="AF7840">
        <v>4</v>
      </c>
      <c r="AG7840">
        <v>510</v>
      </c>
      <c r="AH7840">
        <v>12</v>
      </c>
      <c r="AI7840">
        <v>1</v>
      </c>
      <c r="AJ7840">
        <v>3</v>
      </c>
      <c r="AK7840">
        <v>6</v>
      </c>
      <c r="AL7840">
        <v>0.09</v>
      </c>
      <c r="AM7840">
        <v>5</v>
      </c>
      <c r="AN7840">
        <v>5</v>
      </c>
      <c r="AO7840">
        <v>26</v>
      </c>
      <c r="AP7840">
        <v>5</v>
      </c>
      <c r="AQ7840">
        <v>26</v>
      </c>
    </row>
    <row r="7841" spans="1:43" hidden="1" x14ac:dyDescent="0.25">
      <c r="A7841" t="s">
        <v>28306</v>
      </c>
      <c r="B7841" t="s">
        <v>28307</v>
      </c>
      <c r="C7841" s="1" t="str">
        <f t="shared" si="542"/>
        <v>21:0134</v>
      </c>
      <c r="D7841" s="1" t="str">
        <f t="shared" si="543"/>
        <v>21:0078</v>
      </c>
      <c r="E7841" t="s">
        <v>28308</v>
      </c>
      <c r="F7841" t="s">
        <v>28309</v>
      </c>
      <c r="H7841">
        <v>55.767510600000001</v>
      </c>
      <c r="I7841">
        <v>-61.714877899999998</v>
      </c>
      <c r="J7841" s="1" t="str">
        <f t="shared" si="544"/>
        <v>Till</v>
      </c>
      <c r="K7841" s="1" t="str">
        <f t="shared" si="545"/>
        <v>&lt;63 micron</v>
      </c>
      <c r="L7841">
        <v>0.1</v>
      </c>
      <c r="M7841">
        <v>0.44</v>
      </c>
      <c r="N7841">
        <v>1</v>
      </c>
      <c r="O7841">
        <v>20</v>
      </c>
      <c r="P7841">
        <v>0.5</v>
      </c>
      <c r="Q7841">
        <v>1</v>
      </c>
      <c r="R7841">
        <v>0.28999999999999998</v>
      </c>
      <c r="S7841">
        <v>0.25</v>
      </c>
      <c r="T7841">
        <v>2</v>
      </c>
      <c r="U7841">
        <v>9</v>
      </c>
      <c r="V7841">
        <v>5</v>
      </c>
      <c r="W7841">
        <v>1.52</v>
      </c>
      <c r="X7841">
        <v>5</v>
      </c>
      <c r="Y7841">
        <v>0.5</v>
      </c>
      <c r="Z7841">
        <v>0.04</v>
      </c>
      <c r="AA7841">
        <v>80</v>
      </c>
      <c r="AB7841">
        <v>0.12</v>
      </c>
      <c r="AC7841">
        <v>135</v>
      </c>
      <c r="AD7841">
        <v>0.5</v>
      </c>
      <c r="AE7841">
        <v>0.02</v>
      </c>
      <c r="AF7841">
        <v>4</v>
      </c>
      <c r="AG7841">
        <v>720</v>
      </c>
      <c r="AH7841">
        <v>10</v>
      </c>
      <c r="AI7841">
        <v>1</v>
      </c>
      <c r="AJ7841">
        <v>2</v>
      </c>
      <c r="AK7841">
        <v>6</v>
      </c>
      <c r="AL7841">
        <v>0.05</v>
      </c>
      <c r="AM7841">
        <v>5</v>
      </c>
      <c r="AN7841">
        <v>5</v>
      </c>
      <c r="AO7841">
        <v>18</v>
      </c>
      <c r="AP7841">
        <v>5</v>
      </c>
      <c r="AQ7841">
        <v>38</v>
      </c>
    </row>
    <row r="7842" spans="1:43" hidden="1" x14ac:dyDescent="0.25">
      <c r="A7842" t="s">
        <v>28310</v>
      </c>
      <c r="B7842" t="s">
        <v>28311</v>
      </c>
      <c r="C7842" s="1" t="str">
        <f t="shared" si="542"/>
        <v>21:0134</v>
      </c>
      <c r="D7842" s="1" t="str">
        <f t="shared" si="543"/>
        <v>21:0078</v>
      </c>
      <c r="E7842" t="s">
        <v>28312</v>
      </c>
      <c r="F7842" t="s">
        <v>28313</v>
      </c>
      <c r="H7842">
        <v>55.777200700000002</v>
      </c>
      <c r="I7842">
        <v>-61.717747799999998</v>
      </c>
      <c r="J7842" s="1" t="str">
        <f t="shared" si="544"/>
        <v>Till</v>
      </c>
      <c r="K7842" s="1" t="str">
        <f t="shared" si="545"/>
        <v>&lt;63 micron</v>
      </c>
      <c r="L7842">
        <v>0.1</v>
      </c>
      <c r="M7842">
        <v>0.52</v>
      </c>
      <c r="N7842">
        <v>1</v>
      </c>
      <c r="O7842">
        <v>20</v>
      </c>
      <c r="P7842">
        <v>0.5</v>
      </c>
      <c r="Q7842">
        <v>1</v>
      </c>
      <c r="R7842">
        <v>0.2</v>
      </c>
      <c r="S7842">
        <v>0.25</v>
      </c>
      <c r="T7842">
        <v>2</v>
      </c>
      <c r="U7842">
        <v>7</v>
      </c>
      <c r="V7842">
        <v>6</v>
      </c>
      <c r="W7842">
        <v>1.45</v>
      </c>
      <c r="X7842">
        <v>5</v>
      </c>
      <c r="Y7842">
        <v>0.5</v>
      </c>
      <c r="Z7842">
        <v>0.03</v>
      </c>
      <c r="AA7842">
        <v>70</v>
      </c>
      <c r="AB7842">
        <v>0.1</v>
      </c>
      <c r="AC7842">
        <v>150</v>
      </c>
      <c r="AD7842">
        <v>0.5</v>
      </c>
      <c r="AE7842">
        <v>0.02</v>
      </c>
      <c r="AF7842">
        <v>2</v>
      </c>
      <c r="AG7842">
        <v>500</v>
      </c>
      <c r="AH7842">
        <v>14</v>
      </c>
      <c r="AI7842">
        <v>1</v>
      </c>
      <c r="AJ7842">
        <v>2</v>
      </c>
      <c r="AK7842">
        <v>4</v>
      </c>
      <c r="AL7842">
        <v>0.05</v>
      </c>
      <c r="AM7842">
        <v>5</v>
      </c>
      <c r="AN7842">
        <v>5</v>
      </c>
      <c r="AO7842">
        <v>14</v>
      </c>
      <c r="AP7842">
        <v>5</v>
      </c>
      <c r="AQ7842">
        <v>42</v>
      </c>
    </row>
    <row r="7843" spans="1:43" hidden="1" x14ac:dyDescent="0.25">
      <c r="A7843" t="s">
        <v>28314</v>
      </c>
      <c r="B7843" t="s">
        <v>28315</v>
      </c>
      <c r="C7843" s="1" t="str">
        <f t="shared" ref="C7843:C7906" si="546">HYPERLINK("http://geochem.nrcan.gc.ca/cdogs/content/bdl/bdl210134_e.htm", "21:0134")</f>
        <v>21:0134</v>
      </c>
      <c r="D7843" s="1" t="str">
        <f t="shared" ref="D7843:D7906" si="547">HYPERLINK("http://geochem.nrcan.gc.ca/cdogs/content/svy/svy210078_e.htm", "21:0078")</f>
        <v>21:0078</v>
      </c>
      <c r="E7843" t="s">
        <v>28316</v>
      </c>
      <c r="F7843" t="s">
        <v>28317</v>
      </c>
      <c r="H7843">
        <v>55.785829800000002</v>
      </c>
      <c r="I7843">
        <v>-61.7051053</v>
      </c>
      <c r="J7843" s="1" t="str">
        <f t="shared" si="544"/>
        <v>Till</v>
      </c>
      <c r="K7843" s="1" t="str">
        <f t="shared" si="545"/>
        <v>&lt;63 micron</v>
      </c>
      <c r="L7843">
        <v>0.1</v>
      </c>
      <c r="M7843">
        <v>0.65</v>
      </c>
      <c r="N7843">
        <v>1</v>
      </c>
      <c r="O7843">
        <v>20</v>
      </c>
      <c r="P7843">
        <v>0.5</v>
      </c>
      <c r="Q7843">
        <v>1</v>
      </c>
      <c r="R7843">
        <v>0.23</v>
      </c>
      <c r="S7843">
        <v>0.25</v>
      </c>
      <c r="T7843">
        <v>2</v>
      </c>
      <c r="U7843">
        <v>9</v>
      </c>
      <c r="V7843">
        <v>4</v>
      </c>
      <c r="W7843">
        <v>1.78</v>
      </c>
      <c r="X7843">
        <v>5</v>
      </c>
      <c r="Y7843">
        <v>0.5</v>
      </c>
      <c r="Z7843">
        <v>0.05</v>
      </c>
      <c r="AA7843">
        <v>80</v>
      </c>
      <c r="AB7843">
        <v>0.13</v>
      </c>
      <c r="AC7843">
        <v>150</v>
      </c>
      <c r="AD7843">
        <v>0.5</v>
      </c>
      <c r="AE7843">
        <v>0.02</v>
      </c>
      <c r="AF7843">
        <v>2</v>
      </c>
      <c r="AG7843">
        <v>460</v>
      </c>
      <c r="AH7843">
        <v>16</v>
      </c>
      <c r="AI7843">
        <v>1</v>
      </c>
      <c r="AJ7843">
        <v>2</v>
      </c>
      <c r="AK7843">
        <v>5</v>
      </c>
      <c r="AL7843">
        <v>0.08</v>
      </c>
      <c r="AM7843">
        <v>5</v>
      </c>
      <c r="AN7843">
        <v>5</v>
      </c>
      <c r="AO7843">
        <v>18</v>
      </c>
      <c r="AP7843">
        <v>5</v>
      </c>
      <c r="AQ7843">
        <v>46</v>
      </c>
    </row>
    <row r="7844" spans="1:43" hidden="1" x14ac:dyDescent="0.25">
      <c r="A7844" t="s">
        <v>28318</v>
      </c>
      <c r="B7844" t="s">
        <v>28319</v>
      </c>
      <c r="C7844" s="1" t="str">
        <f t="shared" si="546"/>
        <v>21:0134</v>
      </c>
      <c r="D7844" s="1" t="str">
        <f t="shared" si="547"/>
        <v>21:0078</v>
      </c>
      <c r="E7844" t="s">
        <v>28320</v>
      </c>
      <c r="F7844" t="s">
        <v>28321</v>
      </c>
      <c r="H7844">
        <v>55.794641599999999</v>
      </c>
      <c r="I7844">
        <v>-61.753462900000002</v>
      </c>
      <c r="J7844" s="1" t="str">
        <f t="shared" si="544"/>
        <v>Till</v>
      </c>
      <c r="K7844" s="1" t="str">
        <f t="shared" si="545"/>
        <v>&lt;63 micron</v>
      </c>
      <c r="L7844">
        <v>0.1</v>
      </c>
      <c r="M7844">
        <v>0.5</v>
      </c>
      <c r="N7844">
        <v>1</v>
      </c>
      <c r="O7844">
        <v>20</v>
      </c>
      <c r="P7844">
        <v>0.25</v>
      </c>
      <c r="Q7844">
        <v>1</v>
      </c>
      <c r="R7844">
        <v>0.25</v>
      </c>
      <c r="S7844">
        <v>0.25</v>
      </c>
      <c r="T7844">
        <v>1</v>
      </c>
      <c r="U7844">
        <v>7</v>
      </c>
      <c r="V7844">
        <v>3</v>
      </c>
      <c r="W7844">
        <v>1.39</v>
      </c>
      <c r="X7844">
        <v>5</v>
      </c>
      <c r="Y7844">
        <v>0.5</v>
      </c>
      <c r="Z7844">
        <v>0.03</v>
      </c>
      <c r="AA7844">
        <v>40</v>
      </c>
      <c r="AB7844">
        <v>0.09</v>
      </c>
      <c r="AC7844">
        <v>140</v>
      </c>
      <c r="AD7844">
        <v>0.5</v>
      </c>
      <c r="AE7844">
        <v>0.02</v>
      </c>
      <c r="AF7844">
        <v>2</v>
      </c>
      <c r="AG7844">
        <v>530</v>
      </c>
      <c r="AH7844">
        <v>10</v>
      </c>
      <c r="AI7844">
        <v>1</v>
      </c>
      <c r="AJ7844">
        <v>2</v>
      </c>
      <c r="AK7844">
        <v>6</v>
      </c>
      <c r="AL7844">
        <v>0.06</v>
      </c>
      <c r="AM7844">
        <v>5</v>
      </c>
      <c r="AN7844">
        <v>5</v>
      </c>
      <c r="AO7844">
        <v>16</v>
      </c>
      <c r="AP7844">
        <v>5</v>
      </c>
      <c r="AQ7844">
        <v>30</v>
      </c>
    </row>
    <row r="7845" spans="1:43" hidden="1" x14ac:dyDescent="0.25">
      <c r="A7845" t="s">
        <v>28322</v>
      </c>
      <c r="B7845" t="s">
        <v>28323</v>
      </c>
      <c r="C7845" s="1" t="str">
        <f t="shared" si="546"/>
        <v>21:0134</v>
      </c>
      <c r="D7845" s="1" t="str">
        <f t="shared" si="547"/>
        <v>21:0078</v>
      </c>
      <c r="E7845" t="s">
        <v>28324</v>
      </c>
      <c r="F7845" t="s">
        <v>28325</v>
      </c>
      <c r="H7845">
        <v>55.801980899999997</v>
      </c>
      <c r="I7845">
        <v>-61.768384500000003</v>
      </c>
      <c r="J7845" s="1" t="str">
        <f t="shared" si="544"/>
        <v>Till</v>
      </c>
      <c r="K7845" s="1" t="str">
        <f t="shared" si="545"/>
        <v>&lt;63 micron</v>
      </c>
      <c r="L7845">
        <v>0.1</v>
      </c>
      <c r="M7845">
        <v>0.5</v>
      </c>
      <c r="N7845">
        <v>1</v>
      </c>
      <c r="O7845">
        <v>30</v>
      </c>
      <c r="P7845">
        <v>0.25</v>
      </c>
      <c r="Q7845">
        <v>1</v>
      </c>
      <c r="R7845">
        <v>0.33</v>
      </c>
      <c r="S7845">
        <v>0.25</v>
      </c>
      <c r="T7845">
        <v>2</v>
      </c>
      <c r="U7845">
        <v>9</v>
      </c>
      <c r="V7845">
        <v>4</v>
      </c>
      <c r="W7845">
        <v>1.41</v>
      </c>
      <c r="X7845">
        <v>5</v>
      </c>
      <c r="Y7845">
        <v>0.5</v>
      </c>
      <c r="Z7845">
        <v>7.0000000000000007E-2</v>
      </c>
      <c r="AA7845">
        <v>60</v>
      </c>
      <c r="AB7845">
        <v>0.11</v>
      </c>
      <c r="AC7845">
        <v>145</v>
      </c>
      <c r="AD7845">
        <v>0.5</v>
      </c>
      <c r="AE7845">
        <v>0.03</v>
      </c>
      <c r="AF7845">
        <v>3</v>
      </c>
      <c r="AG7845">
        <v>730</v>
      </c>
      <c r="AH7845">
        <v>6</v>
      </c>
      <c r="AI7845">
        <v>1</v>
      </c>
      <c r="AJ7845">
        <v>2</v>
      </c>
      <c r="AK7845">
        <v>8</v>
      </c>
      <c r="AL7845">
        <v>0.06</v>
      </c>
      <c r="AM7845">
        <v>5</v>
      </c>
      <c r="AN7845">
        <v>5</v>
      </c>
      <c r="AO7845">
        <v>18</v>
      </c>
      <c r="AP7845">
        <v>5</v>
      </c>
      <c r="AQ7845">
        <v>34</v>
      </c>
    </row>
    <row r="7846" spans="1:43" hidden="1" x14ac:dyDescent="0.25">
      <c r="A7846" t="s">
        <v>28326</v>
      </c>
      <c r="B7846" t="s">
        <v>28327</v>
      </c>
      <c r="C7846" s="1" t="str">
        <f t="shared" si="546"/>
        <v>21:0134</v>
      </c>
      <c r="D7846" s="1" t="str">
        <f t="shared" si="547"/>
        <v>21:0078</v>
      </c>
      <c r="E7846" t="s">
        <v>28328</v>
      </c>
      <c r="F7846" t="s">
        <v>28329</v>
      </c>
      <c r="H7846">
        <v>55.813963299999998</v>
      </c>
      <c r="I7846">
        <v>-61.775985499999997</v>
      </c>
      <c r="J7846" s="1" t="str">
        <f t="shared" si="544"/>
        <v>Till</v>
      </c>
      <c r="K7846" s="1" t="str">
        <f t="shared" si="545"/>
        <v>&lt;63 micron</v>
      </c>
      <c r="L7846">
        <v>0.1</v>
      </c>
      <c r="M7846">
        <v>0.56000000000000005</v>
      </c>
      <c r="N7846">
        <v>1</v>
      </c>
      <c r="O7846">
        <v>10</v>
      </c>
      <c r="P7846">
        <v>0.25</v>
      </c>
      <c r="Q7846">
        <v>1</v>
      </c>
      <c r="R7846">
        <v>0.28000000000000003</v>
      </c>
      <c r="S7846">
        <v>0.25</v>
      </c>
      <c r="T7846">
        <v>1</v>
      </c>
      <c r="U7846">
        <v>8</v>
      </c>
      <c r="V7846">
        <v>4</v>
      </c>
      <c r="W7846">
        <v>1.7</v>
      </c>
      <c r="X7846">
        <v>5</v>
      </c>
      <c r="Y7846">
        <v>0.5</v>
      </c>
      <c r="Z7846">
        <v>0.04</v>
      </c>
      <c r="AA7846">
        <v>60</v>
      </c>
      <c r="AB7846">
        <v>0.11</v>
      </c>
      <c r="AC7846">
        <v>135</v>
      </c>
      <c r="AD7846">
        <v>0.5</v>
      </c>
      <c r="AE7846">
        <v>0.02</v>
      </c>
      <c r="AF7846">
        <v>3</v>
      </c>
      <c r="AG7846">
        <v>590</v>
      </c>
      <c r="AH7846">
        <v>8</v>
      </c>
      <c r="AI7846">
        <v>1</v>
      </c>
      <c r="AJ7846">
        <v>2</v>
      </c>
      <c r="AK7846">
        <v>6</v>
      </c>
      <c r="AL7846">
        <v>7.0000000000000007E-2</v>
      </c>
      <c r="AM7846">
        <v>5</v>
      </c>
      <c r="AN7846">
        <v>5</v>
      </c>
      <c r="AO7846">
        <v>19</v>
      </c>
      <c r="AP7846">
        <v>5</v>
      </c>
      <c r="AQ7846">
        <v>30</v>
      </c>
    </row>
    <row r="7847" spans="1:43" hidden="1" x14ac:dyDescent="0.25">
      <c r="A7847" t="s">
        <v>28330</v>
      </c>
      <c r="B7847" t="s">
        <v>28331</v>
      </c>
      <c r="C7847" s="1" t="str">
        <f t="shared" si="546"/>
        <v>21:0134</v>
      </c>
      <c r="D7847" s="1" t="str">
        <f t="shared" si="547"/>
        <v>21:0078</v>
      </c>
      <c r="E7847" t="s">
        <v>28332</v>
      </c>
      <c r="F7847" t="s">
        <v>28333</v>
      </c>
      <c r="H7847">
        <v>55.844441500000002</v>
      </c>
      <c r="I7847">
        <v>-61.746279899999998</v>
      </c>
      <c r="J7847" s="1" t="str">
        <f t="shared" si="544"/>
        <v>Till</v>
      </c>
      <c r="K7847" s="1" t="str">
        <f t="shared" si="545"/>
        <v>&lt;63 micron</v>
      </c>
      <c r="L7847">
        <v>0.1</v>
      </c>
      <c r="M7847">
        <v>0.87</v>
      </c>
      <c r="N7847">
        <v>1</v>
      </c>
      <c r="O7847">
        <v>10</v>
      </c>
      <c r="P7847">
        <v>0.25</v>
      </c>
      <c r="Q7847">
        <v>1</v>
      </c>
      <c r="R7847">
        <v>0.22</v>
      </c>
      <c r="S7847">
        <v>0.25</v>
      </c>
      <c r="T7847">
        <v>2</v>
      </c>
      <c r="U7847">
        <v>13</v>
      </c>
      <c r="V7847">
        <v>3</v>
      </c>
      <c r="W7847">
        <v>1.94</v>
      </c>
      <c r="X7847">
        <v>5</v>
      </c>
      <c r="Y7847">
        <v>0.5</v>
      </c>
      <c r="Z7847">
        <v>0.04</v>
      </c>
      <c r="AA7847">
        <v>50</v>
      </c>
      <c r="AB7847">
        <v>0.17</v>
      </c>
      <c r="AC7847">
        <v>155</v>
      </c>
      <c r="AD7847">
        <v>1</v>
      </c>
      <c r="AE7847">
        <v>0.01</v>
      </c>
      <c r="AF7847">
        <v>4</v>
      </c>
      <c r="AG7847">
        <v>680</v>
      </c>
      <c r="AH7847">
        <v>16</v>
      </c>
      <c r="AI7847">
        <v>1</v>
      </c>
      <c r="AJ7847">
        <v>2</v>
      </c>
      <c r="AK7847">
        <v>5</v>
      </c>
      <c r="AL7847">
        <v>0.08</v>
      </c>
      <c r="AM7847">
        <v>5</v>
      </c>
      <c r="AN7847">
        <v>5</v>
      </c>
      <c r="AO7847">
        <v>29</v>
      </c>
      <c r="AP7847">
        <v>5</v>
      </c>
      <c r="AQ7847">
        <v>34</v>
      </c>
    </row>
    <row r="7848" spans="1:43" hidden="1" x14ac:dyDescent="0.25">
      <c r="A7848" t="s">
        <v>28334</v>
      </c>
      <c r="B7848" t="s">
        <v>28335</v>
      </c>
      <c r="C7848" s="1" t="str">
        <f t="shared" si="546"/>
        <v>21:0134</v>
      </c>
      <c r="D7848" s="1" t="str">
        <f t="shared" si="547"/>
        <v>21:0078</v>
      </c>
      <c r="E7848" t="s">
        <v>28336</v>
      </c>
      <c r="F7848" t="s">
        <v>28337</v>
      </c>
      <c r="H7848">
        <v>53.463686000000003</v>
      </c>
      <c r="I7848">
        <v>-63.606792400000003</v>
      </c>
      <c r="J7848" s="1" t="str">
        <f t="shared" si="544"/>
        <v>Till</v>
      </c>
      <c r="K7848" s="1" t="str">
        <f t="shared" si="545"/>
        <v>&lt;63 micron</v>
      </c>
      <c r="L7848">
        <v>0.1</v>
      </c>
      <c r="M7848">
        <v>1.1299999999999999</v>
      </c>
      <c r="N7848">
        <v>1</v>
      </c>
      <c r="O7848">
        <v>80</v>
      </c>
      <c r="P7848">
        <v>0.25</v>
      </c>
      <c r="Q7848">
        <v>1</v>
      </c>
      <c r="R7848">
        <v>0.65</v>
      </c>
      <c r="S7848">
        <v>0.25</v>
      </c>
      <c r="T7848">
        <v>6</v>
      </c>
      <c r="U7848">
        <v>35</v>
      </c>
      <c r="V7848">
        <v>22</v>
      </c>
      <c r="W7848">
        <v>2.23</v>
      </c>
      <c r="X7848">
        <v>5</v>
      </c>
      <c r="Y7848">
        <v>0.5</v>
      </c>
      <c r="Z7848">
        <v>0.19</v>
      </c>
      <c r="AA7848">
        <v>50</v>
      </c>
      <c r="AB7848">
        <v>0.39</v>
      </c>
      <c r="AC7848">
        <v>240</v>
      </c>
      <c r="AD7848">
        <v>0.5</v>
      </c>
      <c r="AE7848">
        <v>0.04</v>
      </c>
      <c r="AF7848">
        <v>11</v>
      </c>
      <c r="AG7848">
        <v>1170</v>
      </c>
      <c r="AH7848">
        <v>4</v>
      </c>
      <c r="AI7848">
        <v>1</v>
      </c>
      <c r="AJ7848">
        <v>4</v>
      </c>
      <c r="AK7848">
        <v>36</v>
      </c>
      <c r="AL7848">
        <v>0.12</v>
      </c>
      <c r="AM7848">
        <v>5</v>
      </c>
      <c r="AN7848">
        <v>5</v>
      </c>
      <c r="AO7848">
        <v>45</v>
      </c>
      <c r="AP7848">
        <v>5</v>
      </c>
      <c r="AQ7848">
        <v>24</v>
      </c>
    </row>
    <row r="7849" spans="1:43" hidden="1" x14ac:dyDescent="0.25">
      <c r="A7849" t="s">
        <v>28338</v>
      </c>
      <c r="B7849" t="s">
        <v>28339</v>
      </c>
      <c r="C7849" s="1" t="str">
        <f t="shared" si="546"/>
        <v>21:0134</v>
      </c>
      <c r="D7849" s="1" t="str">
        <f t="shared" si="547"/>
        <v>21:0078</v>
      </c>
      <c r="E7849" t="s">
        <v>28340</v>
      </c>
      <c r="F7849" t="s">
        <v>28341</v>
      </c>
      <c r="H7849">
        <v>55.8537429</v>
      </c>
      <c r="I7849">
        <v>-61.733200400000001</v>
      </c>
      <c r="J7849" s="1" t="str">
        <f t="shared" si="544"/>
        <v>Till</v>
      </c>
      <c r="K7849" s="1" t="str">
        <f t="shared" si="545"/>
        <v>&lt;63 micron</v>
      </c>
      <c r="L7849">
        <v>0.1</v>
      </c>
      <c r="M7849">
        <v>0.63</v>
      </c>
      <c r="N7849">
        <v>1</v>
      </c>
      <c r="O7849">
        <v>10</v>
      </c>
      <c r="P7849">
        <v>0.25</v>
      </c>
      <c r="Q7849">
        <v>1</v>
      </c>
      <c r="R7849">
        <v>0.18</v>
      </c>
      <c r="S7849">
        <v>0.25</v>
      </c>
      <c r="T7849">
        <v>1</v>
      </c>
      <c r="U7849">
        <v>9</v>
      </c>
      <c r="V7849">
        <v>2</v>
      </c>
      <c r="W7849">
        <v>1.67</v>
      </c>
      <c r="X7849">
        <v>5</v>
      </c>
      <c r="Y7849">
        <v>0.5</v>
      </c>
      <c r="Z7849">
        <v>0.02</v>
      </c>
      <c r="AA7849">
        <v>30</v>
      </c>
      <c r="AB7849">
        <v>0.1</v>
      </c>
      <c r="AC7849">
        <v>115</v>
      </c>
      <c r="AD7849">
        <v>0.5</v>
      </c>
      <c r="AE7849">
        <v>0.01</v>
      </c>
      <c r="AF7849">
        <v>2</v>
      </c>
      <c r="AG7849">
        <v>540</v>
      </c>
      <c r="AH7849">
        <v>10</v>
      </c>
      <c r="AI7849">
        <v>1</v>
      </c>
      <c r="AJ7849">
        <v>2</v>
      </c>
      <c r="AK7849">
        <v>3</v>
      </c>
      <c r="AL7849">
        <v>0.06</v>
      </c>
      <c r="AM7849">
        <v>5</v>
      </c>
      <c r="AN7849">
        <v>5</v>
      </c>
      <c r="AO7849">
        <v>21</v>
      </c>
      <c r="AP7849">
        <v>5</v>
      </c>
      <c r="AQ7849">
        <v>24</v>
      </c>
    </row>
    <row r="7850" spans="1:43" hidden="1" x14ac:dyDescent="0.25">
      <c r="A7850" t="s">
        <v>28342</v>
      </c>
      <c r="B7850" t="s">
        <v>28343</v>
      </c>
      <c r="C7850" s="1" t="str">
        <f t="shared" si="546"/>
        <v>21:0134</v>
      </c>
      <c r="D7850" s="1" t="str">
        <f t="shared" si="547"/>
        <v>21:0078</v>
      </c>
      <c r="E7850" t="s">
        <v>28344</v>
      </c>
      <c r="F7850" t="s">
        <v>28345</v>
      </c>
      <c r="H7850">
        <v>55.880151900000001</v>
      </c>
      <c r="I7850">
        <v>-61.723548299999997</v>
      </c>
      <c r="J7850" s="1" t="str">
        <f t="shared" si="544"/>
        <v>Till</v>
      </c>
      <c r="K7850" s="1" t="str">
        <f t="shared" si="545"/>
        <v>&lt;63 micron</v>
      </c>
      <c r="L7850">
        <v>0.1</v>
      </c>
      <c r="M7850">
        <v>0.56000000000000005</v>
      </c>
      <c r="N7850">
        <v>1</v>
      </c>
      <c r="O7850">
        <v>10</v>
      </c>
      <c r="P7850">
        <v>0.25</v>
      </c>
      <c r="Q7850">
        <v>1</v>
      </c>
      <c r="R7850">
        <v>0.23</v>
      </c>
      <c r="S7850">
        <v>0.25</v>
      </c>
      <c r="T7850">
        <v>2</v>
      </c>
      <c r="U7850">
        <v>9</v>
      </c>
      <c r="V7850">
        <v>3</v>
      </c>
      <c r="W7850">
        <v>1.38</v>
      </c>
      <c r="X7850">
        <v>5</v>
      </c>
      <c r="Y7850">
        <v>0.5</v>
      </c>
      <c r="Z7850">
        <v>0.03</v>
      </c>
      <c r="AA7850">
        <v>50</v>
      </c>
      <c r="AB7850">
        <v>0.1</v>
      </c>
      <c r="AC7850">
        <v>110</v>
      </c>
      <c r="AD7850">
        <v>0.5</v>
      </c>
      <c r="AE7850">
        <v>0.01</v>
      </c>
      <c r="AF7850">
        <v>2</v>
      </c>
      <c r="AG7850">
        <v>660</v>
      </c>
      <c r="AH7850">
        <v>6</v>
      </c>
      <c r="AI7850">
        <v>1</v>
      </c>
      <c r="AJ7850">
        <v>1</v>
      </c>
      <c r="AK7850">
        <v>4</v>
      </c>
      <c r="AL7850">
        <v>0.04</v>
      </c>
      <c r="AM7850">
        <v>5</v>
      </c>
      <c r="AN7850">
        <v>5</v>
      </c>
      <c r="AO7850">
        <v>18</v>
      </c>
      <c r="AP7850">
        <v>5</v>
      </c>
      <c r="AQ7850">
        <v>22</v>
      </c>
    </row>
    <row r="7851" spans="1:43" hidden="1" x14ac:dyDescent="0.25">
      <c r="A7851" t="s">
        <v>28346</v>
      </c>
      <c r="B7851" t="s">
        <v>28347</v>
      </c>
      <c r="C7851" s="1" t="str">
        <f t="shared" si="546"/>
        <v>21:0134</v>
      </c>
      <c r="D7851" s="1" t="str">
        <f t="shared" si="547"/>
        <v>21:0078</v>
      </c>
      <c r="E7851" t="s">
        <v>28348</v>
      </c>
      <c r="F7851" t="s">
        <v>28349</v>
      </c>
      <c r="H7851">
        <v>55.884664999999998</v>
      </c>
      <c r="I7851">
        <v>-61.747381799999999</v>
      </c>
      <c r="J7851" s="1" t="str">
        <f t="shared" si="544"/>
        <v>Till</v>
      </c>
      <c r="K7851" s="1" t="str">
        <f t="shared" si="545"/>
        <v>&lt;63 micron</v>
      </c>
      <c r="L7851">
        <v>0.1</v>
      </c>
      <c r="M7851">
        <v>0.5</v>
      </c>
      <c r="N7851">
        <v>1</v>
      </c>
      <c r="O7851">
        <v>10</v>
      </c>
      <c r="P7851">
        <v>0.25</v>
      </c>
      <c r="Q7851">
        <v>1</v>
      </c>
      <c r="R7851">
        <v>0.25</v>
      </c>
      <c r="S7851">
        <v>0.25</v>
      </c>
      <c r="T7851">
        <v>1</v>
      </c>
      <c r="U7851">
        <v>7</v>
      </c>
      <c r="V7851">
        <v>3</v>
      </c>
      <c r="W7851">
        <v>1.33</v>
      </c>
      <c r="X7851">
        <v>5</v>
      </c>
      <c r="Y7851">
        <v>0.5</v>
      </c>
      <c r="Z7851">
        <v>0.02</v>
      </c>
      <c r="AA7851">
        <v>60</v>
      </c>
      <c r="AB7851">
        <v>7.0000000000000007E-2</v>
      </c>
      <c r="AC7851">
        <v>115</v>
      </c>
      <c r="AD7851">
        <v>0.5</v>
      </c>
      <c r="AE7851">
        <v>0.01</v>
      </c>
      <c r="AF7851">
        <v>2</v>
      </c>
      <c r="AG7851">
        <v>720</v>
      </c>
      <c r="AH7851">
        <v>8</v>
      </c>
      <c r="AI7851">
        <v>1</v>
      </c>
      <c r="AJ7851">
        <v>1</v>
      </c>
      <c r="AK7851">
        <v>4</v>
      </c>
      <c r="AL7851">
        <v>0.04</v>
      </c>
      <c r="AM7851">
        <v>5</v>
      </c>
      <c r="AN7851">
        <v>5</v>
      </c>
      <c r="AO7851">
        <v>19</v>
      </c>
      <c r="AP7851">
        <v>5</v>
      </c>
      <c r="AQ7851">
        <v>24</v>
      </c>
    </row>
    <row r="7852" spans="1:43" hidden="1" x14ac:dyDescent="0.25">
      <c r="A7852" t="s">
        <v>28350</v>
      </c>
      <c r="B7852" t="s">
        <v>28351</v>
      </c>
      <c r="C7852" s="1" t="str">
        <f t="shared" si="546"/>
        <v>21:0134</v>
      </c>
      <c r="D7852" s="1" t="str">
        <f t="shared" si="547"/>
        <v>21:0078</v>
      </c>
      <c r="E7852" t="s">
        <v>28352</v>
      </c>
      <c r="F7852" t="s">
        <v>28353</v>
      </c>
      <c r="H7852">
        <v>55.894847900000002</v>
      </c>
      <c r="I7852">
        <v>-61.754649899999997</v>
      </c>
      <c r="J7852" s="1" t="str">
        <f t="shared" si="544"/>
        <v>Till</v>
      </c>
      <c r="K7852" s="1" t="str">
        <f t="shared" si="545"/>
        <v>&lt;63 micron</v>
      </c>
      <c r="L7852">
        <v>0.1</v>
      </c>
      <c r="M7852">
        <v>0.6</v>
      </c>
      <c r="N7852">
        <v>1</v>
      </c>
      <c r="O7852">
        <v>10</v>
      </c>
      <c r="P7852">
        <v>0.25</v>
      </c>
      <c r="Q7852">
        <v>1</v>
      </c>
      <c r="R7852">
        <v>0.28000000000000003</v>
      </c>
      <c r="S7852">
        <v>0.25</v>
      </c>
      <c r="T7852">
        <v>1</v>
      </c>
      <c r="U7852">
        <v>7</v>
      </c>
      <c r="V7852">
        <v>2</v>
      </c>
      <c r="W7852">
        <v>1.57</v>
      </c>
      <c r="X7852">
        <v>5</v>
      </c>
      <c r="Y7852">
        <v>0.5</v>
      </c>
      <c r="Z7852">
        <v>0.03</v>
      </c>
      <c r="AA7852">
        <v>30</v>
      </c>
      <c r="AB7852">
        <v>0.09</v>
      </c>
      <c r="AC7852">
        <v>135</v>
      </c>
      <c r="AD7852">
        <v>0.5</v>
      </c>
      <c r="AE7852">
        <v>0.02</v>
      </c>
      <c r="AF7852">
        <v>2</v>
      </c>
      <c r="AG7852">
        <v>820</v>
      </c>
      <c r="AH7852">
        <v>4</v>
      </c>
      <c r="AI7852">
        <v>1</v>
      </c>
      <c r="AJ7852">
        <v>2</v>
      </c>
      <c r="AK7852">
        <v>5</v>
      </c>
      <c r="AL7852">
        <v>0.05</v>
      </c>
      <c r="AM7852">
        <v>5</v>
      </c>
      <c r="AN7852">
        <v>5</v>
      </c>
      <c r="AO7852">
        <v>20</v>
      </c>
      <c r="AP7852">
        <v>5</v>
      </c>
      <c r="AQ7852">
        <v>24</v>
      </c>
    </row>
    <row r="7853" spans="1:43" hidden="1" x14ac:dyDescent="0.25">
      <c r="A7853" t="s">
        <v>28354</v>
      </c>
      <c r="B7853" t="s">
        <v>28355</v>
      </c>
      <c r="C7853" s="1" t="str">
        <f t="shared" si="546"/>
        <v>21:0134</v>
      </c>
      <c r="D7853" s="1" t="str">
        <f t="shared" si="547"/>
        <v>21:0078</v>
      </c>
      <c r="E7853" t="s">
        <v>28356</v>
      </c>
      <c r="F7853" t="s">
        <v>28357</v>
      </c>
      <c r="H7853">
        <v>55.936115999999998</v>
      </c>
      <c r="I7853">
        <v>-61.726111199999998</v>
      </c>
      <c r="J7853" s="1" t="str">
        <f t="shared" si="544"/>
        <v>Till</v>
      </c>
      <c r="K7853" s="1" t="str">
        <f t="shared" si="545"/>
        <v>&lt;63 micron</v>
      </c>
      <c r="L7853">
        <v>0.1</v>
      </c>
      <c r="M7853">
        <v>0.62</v>
      </c>
      <c r="N7853">
        <v>2</v>
      </c>
      <c r="O7853">
        <v>30</v>
      </c>
      <c r="P7853">
        <v>0.25</v>
      </c>
      <c r="Q7853">
        <v>1</v>
      </c>
      <c r="R7853">
        <v>0.44</v>
      </c>
      <c r="S7853">
        <v>0.25</v>
      </c>
      <c r="T7853">
        <v>2</v>
      </c>
      <c r="U7853">
        <v>11</v>
      </c>
      <c r="V7853">
        <v>4</v>
      </c>
      <c r="W7853">
        <v>1.7</v>
      </c>
      <c r="X7853">
        <v>5</v>
      </c>
      <c r="Y7853">
        <v>0.5</v>
      </c>
      <c r="Z7853">
        <v>0.06</v>
      </c>
      <c r="AA7853">
        <v>60</v>
      </c>
      <c r="AB7853">
        <v>0.16</v>
      </c>
      <c r="AC7853">
        <v>135</v>
      </c>
      <c r="AD7853">
        <v>0.5</v>
      </c>
      <c r="AE7853">
        <v>0.02</v>
      </c>
      <c r="AF7853">
        <v>3</v>
      </c>
      <c r="AG7853">
        <v>1100</v>
      </c>
      <c r="AH7853">
        <v>4</v>
      </c>
      <c r="AI7853">
        <v>1</v>
      </c>
      <c r="AJ7853">
        <v>3</v>
      </c>
      <c r="AK7853">
        <v>8</v>
      </c>
      <c r="AL7853">
        <v>7.0000000000000007E-2</v>
      </c>
      <c r="AM7853">
        <v>5</v>
      </c>
      <c r="AN7853">
        <v>5</v>
      </c>
      <c r="AO7853">
        <v>26</v>
      </c>
      <c r="AP7853">
        <v>5</v>
      </c>
      <c r="AQ7853">
        <v>30</v>
      </c>
    </row>
    <row r="7854" spans="1:43" hidden="1" x14ac:dyDescent="0.25">
      <c r="A7854" t="s">
        <v>28358</v>
      </c>
      <c r="B7854" t="s">
        <v>28359</v>
      </c>
      <c r="C7854" s="1" t="str">
        <f t="shared" si="546"/>
        <v>21:0134</v>
      </c>
      <c r="D7854" s="1" t="str">
        <f t="shared" si="547"/>
        <v>21:0078</v>
      </c>
      <c r="E7854" t="s">
        <v>28360</v>
      </c>
      <c r="F7854" t="s">
        <v>28361</v>
      </c>
      <c r="H7854">
        <v>55.941763199999997</v>
      </c>
      <c r="I7854">
        <v>-61.707512899999998</v>
      </c>
      <c r="J7854" s="1" t="str">
        <f t="shared" si="544"/>
        <v>Till</v>
      </c>
      <c r="K7854" s="1" t="str">
        <f t="shared" si="545"/>
        <v>&lt;63 micron</v>
      </c>
      <c r="L7854">
        <v>0.1</v>
      </c>
      <c r="M7854">
        <v>0.77</v>
      </c>
      <c r="N7854">
        <v>1</v>
      </c>
      <c r="O7854">
        <v>20</v>
      </c>
      <c r="P7854">
        <v>0.25</v>
      </c>
      <c r="Q7854">
        <v>1</v>
      </c>
      <c r="R7854">
        <v>0.41</v>
      </c>
      <c r="S7854">
        <v>0.25</v>
      </c>
      <c r="T7854">
        <v>3</v>
      </c>
      <c r="U7854">
        <v>12</v>
      </c>
      <c r="V7854">
        <v>6</v>
      </c>
      <c r="W7854">
        <v>1.94</v>
      </c>
      <c r="X7854">
        <v>5</v>
      </c>
      <c r="Y7854">
        <v>0.5</v>
      </c>
      <c r="Z7854">
        <v>0.04</v>
      </c>
      <c r="AA7854">
        <v>50</v>
      </c>
      <c r="AB7854">
        <v>0.19</v>
      </c>
      <c r="AC7854">
        <v>155</v>
      </c>
      <c r="AD7854">
        <v>0.5</v>
      </c>
      <c r="AE7854">
        <v>0.02</v>
      </c>
      <c r="AF7854">
        <v>3</v>
      </c>
      <c r="AG7854">
        <v>1050</v>
      </c>
      <c r="AH7854">
        <v>6</v>
      </c>
      <c r="AI7854">
        <v>1</v>
      </c>
      <c r="AJ7854">
        <v>3</v>
      </c>
      <c r="AK7854">
        <v>8</v>
      </c>
      <c r="AL7854">
        <v>0.08</v>
      </c>
      <c r="AM7854">
        <v>5</v>
      </c>
      <c r="AN7854">
        <v>5</v>
      </c>
      <c r="AO7854">
        <v>32</v>
      </c>
      <c r="AP7854">
        <v>5</v>
      </c>
      <c r="AQ7854">
        <v>30</v>
      </c>
    </row>
    <row r="7855" spans="1:43" hidden="1" x14ac:dyDescent="0.25">
      <c r="A7855" t="s">
        <v>28362</v>
      </c>
      <c r="B7855" t="s">
        <v>28363</v>
      </c>
      <c r="C7855" s="1" t="str">
        <f t="shared" si="546"/>
        <v>21:0134</v>
      </c>
      <c r="D7855" s="1" t="str">
        <f t="shared" si="547"/>
        <v>21:0078</v>
      </c>
      <c r="E7855" t="s">
        <v>28364</v>
      </c>
      <c r="F7855" t="s">
        <v>28365</v>
      </c>
      <c r="H7855">
        <v>55.946979599999999</v>
      </c>
      <c r="I7855">
        <v>-61.690925300000004</v>
      </c>
      <c r="J7855" s="1" t="str">
        <f t="shared" si="544"/>
        <v>Till</v>
      </c>
      <c r="K7855" s="1" t="str">
        <f t="shared" si="545"/>
        <v>&lt;63 micron</v>
      </c>
      <c r="L7855">
        <v>0.1</v>
      </c>
      <c r="M7855">
        <v>0.72</v>
      </c>
      <c r="N7855">
        <v>1</v>
      </c>
      <c r="O7855">
        <v>20</v>
      </c>
      <c r="P7855">
        <v>0.25</v>
      </c>
      <c r="Q7855">
        <v>1</v>
      </c>
      <c r="R7855">
        <v>0.44</v>
      </c>
      <c r="S7855">
        <v>0.25</v>
      </c>
      <c r="T7855">
        <v>3</v>
      </c>
      <c r="U7855">
        <v>11</v>
      </c>
      <c r="V7855">
        <v>5</v>
      </c>
      <c r="W7855">
        <v>1.94</v>
      </c>
      <c r="X7855">
        <v>5</v>
      </c>
      <c r="Y7855">
        <v>0.5</v>
      </c>
      <c r="Z7855">
        <v>0.05</v>
      </c>
      <c r="AA7855">
        <v>50</v>
      </c>
      <c r="AB7855">
        <v>0.16</v>
      </c>
      <c r="AC7855">
        <v>170</v>
      </c>
      <c r="AD7855">
        <v>0.5</v>
      </c>
      <c r="AE7855">
        <v>0.03</v>
      </c>
      <c r="AF7855">
        <v>3</v>
      </c>
      <c r="AG7855">
        <v>1080</v>
      </c>
      <c r="AH7855">
        <v>4</v>
      </c>
      <c r="AI7855">
        <v>1</v>
      </c>
      <c r="AJ7855">
        <v>3</v>
      </c>
      <c r="AK7855">
        <v>8</v>
      </c>
      <c r="AL7855">
        <v>0.08</v>
      </c>
      <c r="AM7855">
        <v>5</v>
      </c>
      <c r="AN7855">
        <v>5</v>
      </c>
      <c r="AO7855">
        <v>32</v>
      </c>
      <c r="AP7855">
        <v>5</v>
      </c>
      <c r="AQ7855">
        <v>26</v>
      </c>
    </row>
    <row r="7856" spans="1:43" hidden="1" x14ac:dyDescent="0.25">
      <c r="A7856" t="s">
        <v>28366</v>
      </c>
      <c r="B7856" t="s">
        <v>28367</v>
      </c>
      <c r="C7856" s="1" t="str">
        <f t="shared" si="546"/>
        <v>21:0134</v>
      </c>
      <c r="D7856" s="1" t="str">
        <f t="shared" si="547"/>
        <v>21:0078</v>
      </c>
      <c r="E7856" t="s">
        <v>26945</v>
      </c>
      <c r="F7856" t="s">
        <v>28368</v>
      </c>
      <c r="H7856">
        <v>55.9566126</v>
      </c>
      <c r="I7856">
        <v>-61.6265298</v>
      </c>
      <c r="J7856" s="1" t="str">
        <f t="shared" si="544"/>
        <v>Till</v>
      </c>
      <c r="K7856" s="1" t="str">
        <f t="shared" si="545"/>
        <v>&lt;63 micron</v>
      </c>
      <c r="L7856">
        <v>0.1</v>
      </c>
      <c r="M7856">
        <v>0.56000000000000005</v>
      </c>
      <c r="N7856">
        <v>1</v>
      </c>
      <c r="O7856">
        <v>30</v>
      </c>
      <c r="P7856">
        <v>0.25</v>
      </c>
      <c r="Q7856">
        <v>1</v>
      </c>
      <c r="R7856">
        <v>0.43</v>
      </c>
      <c r="S7856">
        <v>0.25</v>
      </c>
      <c r="T7856">
        <v>2</v>
      </c>
      <c r="U7856">
        <v>9</v>
      </c>
      <c r="V7856">
        <v>4</v>
      </c>
      <c r="W7856">
        <v>1.66</v>
      </c>
      <c r="X7856">
        <v>5</v>
      </c>
      <c r="Y7856">
        <v>0.5</v>
      </c>
      <c r="Z7856">
        <v>0.04</v>
      </c>
      <c r="AA7856">
        <v>60</v>
      </c>
      <c r="AB7856">
        <v>0.11</v>
      </c>
      <c r="AC7856">
        <v>155</v>
      </c>
      <c r="AD7856">
        <v>0.5</v>
      </c>
      <c r="AE7856">
        <v>0.03</v>
      </c>
      <c r="AF7856">
        <v>3</v>
      </c>
      <c r="AG7856">
        <v>1120</v>
      </c>
      <c r="AH7856">
        <v>6</v>
      </c>
      <c r="AI7856">
        <v>1</v>
      </c>
      <c r="AJ7856">
        <v>2</v>
      </c>
      <c r="AK7856">
        <v>9</v>
      </c>
      <c r="AL7856">
        <v>0.06</v>
      </c>
      <c r="AM7856">
        <v>5</v>
      </c>
      <c r="AN7856">
        <v>5</v>
      </c>
      <c r="AO7856">
        <v>25</v>
      </c>
      <c r="AP7856">
        <v>5</v>
      </c>
      <c r="AQ7856">
        <v>34</v>
      </c>
    </row>
    <row r="7857" spans="1:43" hidden="1" x14ac:dyDescent="0.25">
      <c r="A7857" t="s">
        <v>28369</v>
      </c>
      <c r="B7857" t="s">
        <v>28370</v>
      </c>
      <c r="C7857" s="1" t="str">
        <f t="shared" si="546"/>
        <v>21:0134</v>
      </c>
      <c r="D7857" s="1" t="str">
        <f t="shared" si="547"/>
        <v>21:0078</v>
      </c>
      <c r="E7857" t="s">
        <v>28371</v>
      </c>
      <c r="F7857" t="s">
        <v>28372</v>
      </c>
      <c r="H7857">
        <v>55.969754100000003</v>
      </c>
      <c r="I7857">
        <v>-61.616450399999998</v>
      </c>
      <c r="J7857" s="1" t="str">
        <f t="shared" si="544"/>
        <v>Till</v>
      </c>
      <c r="K7857" s="1" t="str">
        <f t="shared" si="545"/>
        <v>&lt;63 micron</v>
      </c>
      <c r="L7857">
        <v>0.1</v>
      </c>
      <c r="M7857">
        <v>0.66</v>
      </c>
      <c r="N7857">
        <v>1</v>
      </c>
      <c r="O7857">
        <v>30</v>
      </c>
      <c r="P7857">
        <v>0.5</v>
      </c>
      <c r="Q7857">
        <v>1</v>
      </c>
      <c r="R7857">
        <v>0.47</v>
      </c>
      <c r="S7857">
        <v>0.25</v>
      </c>
      <c r="T7857">
        <v>2</v>
      </c>
      <c r="U7857">
        <v>10</v>
      </c>
      <c r="V7857">
        <v>6</v>
      </c>
      <c r="W7857">
        <v>1.79</v>
      </c>
      <c r="X7857">
        <v>5</v>
      </c>
      <c r="Y7857">
        <v>0.5</v>
      </c>
      <c r="Z7857">
        <v>0.04</v>
      </c>
      <c r="AA7857">
        <v>80</v>
      </c>
      <c r="AB7857">
        <v>0.17</v>
      </c>
      <c r="AC7857">
        <v>115</v>
      </c>
      <c r="AD7857">
        <v>0.5</v>
      </c>
      <c r="AE7857">
        <v>0.02</v>
      </c>
      <c r="AF7857">
        <v>3</v>
      </c>
      <c r="AG7857">
        <v>1240</v>
      </c>
      <c r="AH7857">
        <v>8</v>
      </c>
      <c r="AI7857">
        <v>1</v>
      </c>
      <c r="AJ7857">
        <v>3</v>
      </c>
      <c r="AK7857">
        <v>9</v>
      </c>
      <c r="AL7857">
        <v>7.0000000000000007E-2</v>
      </c>
      <c r="AM7857">
        <v>5</v>
      </c>
      <c r="AN7857">
        <v>5</v>
      </c>
      <c r="AO7857">
        <v>25</v>
      </c>
      <c r="AP7857">
        <v>5</v>
      </c>
      <c r="AQ7857">
        <v>38</v>
      </c>
    </row>
    <row r="7858" spans="1:43" hidden="1" x14ac:dyDescent="0.25">
      <c r="A7858" t="s">
        <v>28373</v>
      </c>
      <c r="B7858" t="s">
        <v>28374</v>
      </c>
      <c r="C7858" s="1" t="str">
        <f t="shared" si="546"/>
        <v>21:0134</v>
      </c>
      <c r="D7858" s="1" t="str">
        <f t="shared" si="547"/>
        <v>21:0078</v>
      </c>
      <c r="E7858" t="s">
        <v>28375</v>
      </c>
      <c r="F7858" t="s">
        <v>28376</v>
      </c>
      <c r="H7858">
        <v>55.975329700000003</v>
      </c>
      <c r="I7858">
        <v>-61.593014400000001</v>
      </c>
      <c r="J7858" s="1" t="str">
        <f t="shared" si="544"/>
        <v>Till</v>
      </c>
      <c r="K7858" s="1" t="str">
        <f t="shared" si="545"/>
        <v>&lt;63 micron</v>
      </c>
      <c r="L7858">
        <v>0.2</v>
      </c>
      <c r="M7858">
        <v>0.88</v>
      </c>
      <c r="N7858">
        <v>1</v>
      </c>
      <c r="O7858">
        <v>20</v>
      </c>
      <c r="P7858">
        <v>0.25</v>
      </c>
      <c r="Q7858">
        <v>1</v>
      </c>
      <c r="R7858">
        <v>0.38</v>
      </c>
      <c r="S7858">
        <v>0.25</v>
      </c>
      <c r="T7858">
        <v>2</v>
      </c>
      <c r="U7858">
        <v>12</v>
      </c>
      <c r="V7858">
        <v>4</v>
      </c>
      <c r="W7858">
        <v>2.0499999999999998</v>
      </c>
      <c r="X7858">
        <v>5</v>
      </c>
      <c r="Y7858">
        <v>0.5</v>
      </c>
      <c r="Z7858">
        <v>0.04</v>
      </c>
      <c r="AA7858">
        <v>60</v>
      </c>
      <c r="AB7858">
        <v>0.18</v>
      </c>
      <c r="AC7858">
        <v>155</v>
      </c>
      <c r="AD7858">
        <v>0.5</v>
      </c>
      <c r="AE7858">
        <v>0.02</v>
      </c>
      <c r="AF7858">
        <v>3</v>
      </c>
      <c r="AG7858">
        <v>890</v>
      </c>
      <c r="AH7858">
        <v>8</v>
      </c>
      <c r="AI7858">
        <v>1</v>
      </c>
      <c r="AJ7858">
        <v>3</v>
      </c>
      <c r="AK7858">
        <v>8</v>
      </c>
      <c r="AL7858">
        <v>0.1</v>
      </c>
      <c r="AM7858">
        <v>5</v>
      </c>
      <c r="AN7858">
        <v>5</v>
      </c>
      <c r="AO7858">
        <v>35</v>
      </c>
      <c r="AP7858">
        <v>5</v>
      </c>
      <c r="AQ7858">
        <v>32</v>
      </c>
    </row>
    <row r="7859" spans="1:43" hidden="1" x14ac:dyDescent="0.25">
      <c r="A7859" t="s">
        <v>28377</v>
      </c>
      <c r="B7859" t="s">
        <v>28378</v>
      </c>
      <c r="C7859" s="1" t="str">
        <f t="shared" si="546"/>
        <v>21:0134</v>
      </c>
      <c r="D7859" s="1" t="str">
        <f t="shared" si="547"/>
        <v>21:0078</v>
      </c>
      <c r="E7859" t="s">
        <v>28379</v>
      </c>
      <c r="F7859" t="s">
        <v>28380</v>
      </c>
      <c r="H7859">
        <v>53.450106099999999</v>
      </c>
      <c r="I7859">
        <v>-63.532815100000001</v>
      </c>
      <c r="J7859" s="1" t="str">
        <f t="shared" si="544"/>
        <v>Till</v>
      </c>
      <c r="K7859" s="1" t="str">
        <f t="shared" si="545"/>
        <v>&lt;63 micron</v>
      </c>
      <c r="L7859">
        <v>0.1</v>
      </c>
      <c r="M7859">
        <v>1.44</v>
      </c>
      <c r="N7859">
        <v>2</v>
      </c>
      <c r="O7859">
        <v>100</v>
      </c>
      <c r="P7859">
        <v>0.25</v>
      </c>
      <c r="Q7859">
        <v>1</v>
      </c>
      <c r="R7859">
        <v>0.5</v>
      </c>
      <c r="S7859">
        <v>0.25</v>
      </c>
      <c r="T7859">
        <v>7</v>
      </c>
      <c r="U7859">
        <v>36</v>
      </c>
      <c r="V7859">
        <v>18</v>
      </c>
      <c r="W7859">
        <v>2.1800000000000002</v>
      </c>
      <c r="X7859">
        <v>5</v>
      </c>
      <c r="Y7859">
        <v>0.5</v>
      </c>
      <c r="Z7859">
        <v>0.22</v>
      </c>
      <c r="AA7859">
        <v>30</v>
      </c>
      <c r="AB7859">
        <v>0.42</v>
      </c>
      <c r="AC7859">
        <v>215</v>
      </c>
      <c r="AD7859">
        <v>0.5</v>
      </c>
      <c r="AE7859">
        <v>0.04</v>
      </c>
      <c r="AF7859">
        <v>14</v>
      </c>
      <c r="AG7859">
        <v>1120</v>
      </c>
      <c r="AH7859">
        <v>4</v>
      </c>
      <c r="AI7859">
        <v>1</v>
      </c>
      <c r="AJ7859">
        <v>4</v>
      </c>
      <c r="AK7859">
        <v>31</v>
      </c>
      <c r="AL7859">
        <v>0.12</v>
      </c>
      <c r="AM7859">
        <v>5</v>
      </c>
      <c r="AN7859">
        <v>5</v>
      </c>
      <c r="AO7859">
        <v>42</v>
      </c>
      <c r="AP7859">
        <v>5</v>
      </c>
      <c r="AQ7859">
        <v>28</v>
      </c>
    </row>
    <row r="7860" spans="1:43" hidden="1" x14ac:dyDescent="0.25">
      <c r="A7860" t="s">
        <v>28381</v>
      </c>
      <c r="B7860" t="s">
        <v>28382</v>
      </c>
      <c r="C7860" s="1" t="str">
        <f t="shared" si="546"/>
        <v>21:0134</v>
      </c>
      <c r="D7860" s="1" t="str">
        <f t="shared" si="547"/>
        <v>21:0078</v>
      </c>
      <c r="E7860" t="s">
        <v>28383</v>
      </c>
      <c r="F7860" t="s">
        <v>28384</v>
      </c>
      <c r="H7860">
        <v>55.966908599999996</v>
      </c>
      <c r="I7860">
        <v>-61.564079700000001</v>
      </c>
      <c r="J7860" s="1" t="str">
        <f t="shared" si="544"/>
        <v>Till</v>
      </c>
      <c r="K7860" s="1" t="str">
        <f t="shared" si="545"/>
        <v>&lt;63 micron</v>
      </c>
      <c r="L7860">
        <v>0.1</v>
      </c>
      <c r="M7860">
        <v>0.99</v>
      </c>
      <c r="N7860">
        <v>1</v>
      </c>
      <c r="O7860">
        <v>10</v>
      </c>
      <c r="P7860">
        <v>0.5</v>
      </c>
      <c r="Q7860">
        <v>1</v>
      </c>
      <c r="R7860">
        <v>0.26</v>
      </c>
      <c r="S7860">
        <v>0.25</v>
      </c>
      <c r="T7860">
        <v>1</v>
      </c>
      <c r="U7860">
        <v>13</v>
      </c>
      <c r="V7860">
        <v>2</v>
      </c>
      <c r="W7860">
        <v>1.28</v>
      </c>
      <c r="X7860">
        <v>5</v>
      </c>
      <c r="Y7860">
        <v>0.5</v>
      </c>
      <c r="Z7860">
        <v>0.03</v>
      </c>
      <c r="AA7860">
        <v>40</v>
      </c>
      <c r="AB7860">
        <v>0.15</v>
      </c>
      <c r="AC7860">
        <v>105</v>
      </c>
      <c r="AD7860">
        <v>0.5</v>
      </c>
      <c r="AE7860">
        <v>0.02</v>
      </c>
      <c r="AF7860">
        <v>3</v>
      </c>
      <c r="AG7860">
        <v>610</v>
      </c>
      <c r="AH7860">
        <v>14</v>
      </c>
      <c r="AI7860">
        <v>1</v>
      </c>
      <c r="AJ7860">
        <v>3</v>
      </c>
      <c r="AK7860">
        <v>6</v>
      </c>
      <c r="AL7860">
        <v>0.11</v>
      </c>
      <c r="AM7860">
        <v>5</v>
      </c>
      <c r="AN7860">
        <v>5</v>
      </c>
      <c r="AO7860">
        <v>25</v>
      </c>
      <c r="AP7860">
        <v>5</v>
      </c>
      <c r="AQ7860">
        <v>22</v>
      </c>
    </row>
    <row r="7861" spans="1:43" hidden="1" x14ac:dyDescent="0.25">
      <c r="A7861" t="s">
        <v>28385</v>
      </c>
      <c r="B7861" t="s">
        <v>28386</v>
      </c>
      <c r="C7861" s="1" t="str">
        <f t="shared" si="546"/>
        <v>21:0134</v>
      </c>
      <c r="D7861" s="1" t="str">
        <f t="shared" si="547"/>
        <v>21:0078</v>
      </c>
      <c r="E7861" t="s">
        <v>28387</v>
      </c>
      <c r="F7861" t="s">
        <v>28388</v>
      </c>
      <c r="H7861">
        <v>55.9588362</v>
      </c>
      <c r="I7861">
        <v>-61.584802500000002</v>
      </c>
      <c r="J7861" s="1" t="str">
        <f t="shared" si="544"/>
        <v>Till</v>
      </c>
      <c r="K7861" s="1" t="str">
        <f t="shared" si="545"/>
        <v>&lt;63 micron</v>
      </c>
      <c r="L7861">
        <v>0.2</v>
      </c>
      <c r="M7861">
        <v>0.7</v>
      </c>
      <c r="N7861">
        <v>1</v>
      </c>
      <c r="O7861">
        <v>20</v>
      </c>
      <c r="P7861">
        <v>0.5</v>
      </c>
      <c r="Q7861">
        <v>1</v>
      </c>
      <c r="R7861">
        <v>0.44</v>
      </c>
      <c r="S7861">
        <v>0.25</v>
      </c>
      <c r="T7861">
        <v>2</v>
      </c>
      <c r="U7861">
        <v>11</v>
      </c>
      <c r="V7861">
        <v>4</v>
      </c>
      <c r="W7861">
        <v>1.74</v>
      </c>
      <c r="X7861">
        <v>5</v>
      </c>
      <c r="Y7861">
        <v>0.5</v>
      </c>
      <c r="Z7861">
        <v>0.05</v>
      </c>
      <c r="AA7861">
        <v>60</v>
      </c>
      <c r="AB7861">
        <v>0.17</v>
      </c>
      <c r="AC7861">
        <v>135</v>
      </c>
      <c r="AD7861">
        <v>0.5</v>
      </c>
      <c r="AE7861">
        <v>0.02</v>
      </c>
      <c r="AF7861">
        <v>3</v>
      </c>
      <c r="AG7861">
        <v>1100</v>
      </c>
      <c r="AH7861">
        <v>6</v>
      </c>
      <c r="AI7861">
        <v>1</v>
      </c>
      <c r="AJ7861">
        <v>3</v>
      </c>
      <c r="AK7861">
        <v>8</v>
      </c>
      <c r="AL7861">
        <v>0.08</v>
      </c>
      <c r="AM7861">
        <v>5</v>
      </c>
      <c r="AN7861">
        <v>5</v>
      </c>
      <c r="AO7861">
        <v>28</v>
      </c>
      <c r="AP7861">
        <v>5</v>
      </c>
      <c r="AQ7861">
        <v>30</v>
      </c>
    </row>
    <row r="7862" spans="1:43" hidden="1" x14ac:dyDescent="0.25">
      <c r="A7862" t="s">
        <v>28389</v>
      </c>
      <c r="B7862" t="s">
        <v>28390</v>
      </c>
      <c r="C7862" s="1" t="str">
        <f t="shared" si="546"/>
        <v>21:0134</v>
      </c>
      <c r="D7862" s="1" t="str">
        <f t="shared" si="547"/>
        <v>21:0078</v>
      </c>
      <c r="E7862" t="s">
        <v>28391</v>
      </c>
      <c r="F7862" t="s">
        <v>28392</v>
      </c>
      <c r="H7862">
        <v>55.687632600000001</v>
      </c>
      <c r="I7862">
        <v>-61.581093199999998</v>
      </c>
      <c r="J7862" s="1" t="str">
        <f t="shared" si="544"/>
        <v>Till</v>
      </c>
      <c r="K7862" s="1" t="str">
        <f t="shared" si="545"/>
        <v>&lt;63 micron</v>
      </c>
      <c r="L7862">
        <v>0.1</v>
      </c>
      <c r="M7862">
        <v>0.77</v>
      </c>
      <c r="N7862">
        <v>1</v>
      </c>
      <c r="O7862">
        <v>10</v>
      </c>
      <c r="P7862">
        <v>0.25</v>
      </c>
      <c r="Q7862">
        <v>2</v>
      </c>
      <c r="R7862">
        <v>0.39</v>
      </c>
      <c r="S7862">
        <v>0.25</v>
      </c>
      <c r="T7862">
        <v>4</v>
      </c>
      <c r="U7862">
        <v>12</v>
      </c>
      <c r="V7862">
        <v>8</v>
      </c>
      <c r="W7862">
        <v>1.8</v>
      </c>
      <c r="X7862">
        <v>5</v>
      </c>
      <c r="Y7862">
        <v>0.5</v>
      </c>
      <c r="Z7862">
        <v>0.03</v>
      </c>
      <c r="AA7862">
        <v>50</v>
      </c>
      <c r="AB7862">
        <v>0.16</v>
      </c>
      <c r="AC7862">
        <v>150</v>
      </c>
      <c r="AD7862">
        <v>0.5</v>
      </c>
      <c r="AE7862">
        <v>0.02</v>
      </c>
      <c r="AF7862">
        <v>3</v>
      </c>
      <c r="AG7862">
        <v>1220</v>
      </c>
      <c r="AH7862">
        <v>2</v>
      </c>
      <c r="AI7862">
        <v>1</v>
      </c>
      <c r="AJ7862">
        <v>3</v>
      </c>
      <c r="AK7862">
        <v>8</v>
      </c>
      <c r="AL7862">
        <v>7.0000000000000007E-2</v>
      </c>
      <c r="AM7862">
        <v>5</v>
      </c>
      <c r="AN7862">
        <v>5</v>
      </c>
      <c r="AO7862">
        <v>30</v>
      </c>
      <c r="AP7862">
        <v>5</v>
      </c>
      <c r="AQ7862">
        <v>20</v>
      </c>
    </row>
    <row r="7863" spans="1:43" hidden="1" x14ac:dyDescent="0.25">
      <c r="A7863" t="s">
        <v>28393</v>
      </c>
      <c r="B7863" t="s">
        <v>28394</v>
      </c>
      <c r="C7863" s="1" t="str">
        <f t="shared" si="546"/>
        <v>21:0134</v>
      </c>
      <c r="D7863" s="1" t="str">
        <f t="shared" si="547"/>
        <v>21:0078</v>
      </c>
      <c r="E7863" t="s">
        <v>28395</v>
      </c>
      <c r="F7863" t="s">
        <v>28396</v>
      </c>
      <c r="H7863">
        <v>55.7022507</v>
      </c>
      <c r="I7863">
        <v>-61.563059000000003</v>
      </c>
      <c r="J7863" s="1" t="str">
        <f t="shared" si="544"/>
        <v>Till</v>
      </c>
      <c r="K7863" s="1" t="str">
        <f t="shared" si="545"/>
        <v>&lt;63 micron</v>
      </c>
      <c r="L7863">
        <v>0.1</v>
      </c>
      <c r="M7863">
        <v>0.87</v>
      </c>
      <c r="N7863">
        <v>1</v>
      </c>
      <c r="O7863">
        <v>10</v>
      </c>
      <c r="P7863">
        <v>0.5</v>
      </c>
      <c r="Q7863">
        <v>1</v>
      </c>
      <c r="R7863">
        <v>0.28999999999999998</v>
      </c>
      <c r="S7863">
        <v>0.25</v>
      </c>
      <c r="T7863">
        <v>3</v>
      </c>
      <c r="U7863">
        <v>7</v>
      </c>
      <c r="V7863">
        <v>6</v>
      </c>
      <c r="W7863">
        <v>1.52</v>
      </c>
      <c r="X7863">
        <v>5</v>
      </c>
      <c r="Y7863">
        <v>0.5</v>
      </c>
      <c r="Z7863">
        <v>0.02</v>
      </c>
      <c r="AA7863">
        <v>70</v>
      </c>
      <c r="AB7863">
        <v>0.13</v>
      </c>
      <c r="AC7863">
        <v>110</v>
      </c>
      <c r="AD7863">
        <v>0.5</v>
      </c>
      <c r="AE7863">
        <v>0.01</v>
      </c>
      <c r="AF7863">
        <v>3</v>
      </c>
      <c r="AG7863">
        <v>1060</v>
      </c>
      <c r="AH7863">
        <v>16</v>
      </c>
      <c r="AI7863">
        <v>1</v>
      </c>
      <c r="AJ7863">
        <v>2</v>
      </c>
      <c r="AK7863">
        <v>6</v>
      </c>
      <c r="AL7863">
        <v>0.05</v>
      </c>
      <c r="AM7863">
        <v>5</v>
      </c>
      <c r="AN7863">
        <v>5</v>
      </c>
      <c r="AO7863">
        <v>19</v>
      </c>
      <c r="AP7863">
        <v>5</v>
      </c>
      <c r="AQ7863">
        <v>28</v>
      </c>
    </row>
    <row r="7864" spans="1:43" hidden="1" x14ac:dyDescent="0.25">
      <c r="A7864" t="s">
        <v>28397</v>
      </c>
      <c r="B7864" t="s">
        <v>28398</v>
      </c>
      <c r="C7864" s="1" t="str">
        <f t="shared" si="546"/>
        <v>21:0134</v>
      </c>
      <c r="D7864" s="1" t="str">
        <f t="shared" si="547"/>
        <v>21:0078</v>
      </c>
      <c r="E7864" t="s">
        <v>28399</v>
      </c>
      <c r="F7864" t="s">
        <v>28400</v>
      </c>
      <c r="H7864">
        <v>55.718957699999997</v>
      </c>
      <c r="I7864">
        <v>-61.550903599999998</v>
      </c>
      <c r="J7864" s="1" t="str">
        <f t="shared" si="544"/>
        <v>Till</v>
      </c>
      <c r="K7864" s="1" t="str">
        <f t="shared" si="545"/>
        <v>&lt;63 micron</v>
      </c>
      <c r="L7864">
        <v>0.1</v>
      </c>
      <c r="M7864">
        <v>0.8</v>
      </c>
      <c r="N7864">
        <v>1</v>
      </c>
      <c r="O7864">
        <v>10</v>
      </c>
      <c r="P7864">
        <v>0.25</v>
      </c>
      <c r="Q7864">
        <v>1</v>
      </c>
      <c r="R7864">
        <v>0.28999999999999998</v>
      </c>
      <c r="S7864">
        <v>0.25</v>
      </c>
      <c r="T7864">
        <v>2</v>
      </c>
      <c r="U7864">
        <v>10</v>
      </c>
      <c r="V7864">
        <v>2</v>
      </c>
      <c r="W7864">
        <v>1.43</v>
      </c>
      <c r="X7864">
        <v>5</v>
      </c>
      <c r="Y7864">
        <v>0.5</v>
      </c>
      <c r="Z7864">
        <v>0.02</v>
      </c>
      <c r="AA7864">
        <v>40</v>
      </c>
      <c r="AB7864">
        <v>0.11</v>
      </c>
      <c r="AC7864">
        <v>100</v>
      </c>
      <c r="AD7864">
        <v>0.5</v>
      </c>
      <c r="AE7864">
        <v>0.01</v>
      </c>
      <c r="AF7864">
        <v>2</v>
      </c>
      <c r="AG7864">
        <v>1050</v>
      </c>
      <c r="AH7864">
        <v>18</v>
      </c>
      <c r="AI7864">
        <v>1</v>
      </c>
      <c r="AJ7864">
        <v>2</v>
      </c>
      <c r="AK7864">
        <v>6</v>
      </c>
      <c r="AL7864">
        <v>0.04</v>
      </c>
      <c r="AM7864">
        <v>5</v>
      </c>
      <c r="AN7864">
        <v>5</v>
      </c>
      <c r="AO7864">
        <v>19</v>
      </c>
      <c r="AP7864">
        <v>5</v>
      </c>
      <c r="AQ7864">
        <v>22</v>
      </c>
    </row>
    <row r="7865" spans="1:43" hidden="1" x14ac:dyDescent="0.25">
      <c r="A7865" t="s">
        <v>28401</v>
      </c>
      <c r="B7865" t="s">
        <v>28402</v>
      </c>
      <c r="C7865" s="1" t="str">
        <f t="shared" si="546"/>
        <v>21:0134</v>
      </c>
      <c r="D7865" s="1" t="str">
        <f t="shared" si="547"/>
        <v>21:0078</v>
      </c>
      <c r="E7865" t="s">
        <v>28403</v>
      </c>
      <c r="F7865" t="s">
        <v>28404</v>
      </c>
      <c r="H7865">
        <v>55.7254869</v>
      </c>
      <c r="I7865">
        <v>-61.533146600000002</v>
      </c>
      <c r="J7865" s="1" t="str">
        <f t="shared" si="544"/>
        <v>Till</v>
      </c>
      <c r="K7865" s="1" t="str">
        <f t="shared" si="545"/>
        <v>&lt;63 micron</v>
      </c>
      <c r="L7865">
        <v>0.2</v>
      </c>
      <c r="M7865">
        <v>0.72</v>
      </c>
      <c r="N7865">
        <v>1</v>
      </c>
      <c r="O7865">
        <v>10</v>
      </c>
      <c r="P7865">
        <v>0.5</v>
      </c>
      <c r="Q7865">
        <v>1</v>
      </c>
      <c r="R7865">
        <v>0.28000000000000003</v>
      </c>
      <c r="S7865">
        <v>0.25</v>
      </c>
      <c r="T7865">
        <v>2</v>
      </c>
      <c r="U7865">
        <v>8</v>
      </c>
      <c r="V7865">
        <v>4</v>
      </c>
      <c r="W7865">
        <v>1.43</v>
      </c>
      <c r="X7865">
        <v>5</v>
      </c>
      <c r="Y7865">
        <v>0.5</v>
      </c>
      <c r="Z7865">
        <v>0.02</v>
      </c>
      <c r="AA7865">
        <v>60</v>
      </c>
      <c r="AB7865">
        <v>0.11</v>
      </c>
      <c r="AC7865">
        <v>105</v>
      </c>
      <c r="AD7865">
        <v>0.5</v>
      </c>
      <c r="AE7865">
        <v>0.01</v>
      </c>
      <c r="AF7865">
        <v>2</v>
      </c>
      <c r="AG7865">
        <v>1050</v>
      </c>
      <c r="AH7865">
        <v>12</v>
      </c>
      <c r="AI7865">
        <v>1</v>
      </c>
      <c r="AJ7865">
        <v>2</v>
      </c>
      <c r="AK7865">
        <v>4</v>
      </c>
      <c r="AL7865">
        <v>0.04</v>
      </c>
      <c r="AM7865">
        <v>5</v>
      </c>
      <c r="AN7865">
        <v>5</v>
      </c>
      <c r="AO7865">
        <v>17</v>
      </c>
      <c r="AP7865">
        <v>5</v>
      </c>
      <c r="AQ7865">
        <v>24</v>
      </c>
    </row>
    <row r="7866" spans="1:43" hidden="1" x14ac:dyDescent="0.25">
      <c r="A7866" t="s">
        <v>28405</v>
      </c>
      <c r="B7866" t="s">
        <v>28406</v>
      </c>
      <c r="C7866" s="1" t="str">
        <f t="shared" si="546"/>
        <v>21:0134</v>
      </c>
      <c r="D7866" s="1" t="str">
        <f t="shared" si="547"/>
        <v>21:0078</v>
      </c>
      <c r="E7866" t="s">
        <v>28407</v>
      </c>
      <c r="F7866" t="s">
        <v>28408</v>
      </c>
      <c r="H7866">
        <v>55.733203500000002</v>
      </c>
      <c r="I7866">
        <v>-61.520912600000003</v>
      </c>
      <c r="J7866" s="1" t="str">
        <f t="shared" si="544"/>
        <v>Till</v>
      </c>
      <c r="K7866" s="1" t="str">
        <f t="shared" si="545"/>
        <v>&lt;63 micron</v>
      </c>
      <c r="L7866">
        <v>0.2</v>
      </c>
      <c r="M7866">
        <v>0.75</v>
      </c>
      <c r="N7866">
        <v>6</v>
      </c>
      <c r="O7866">
        <v>30</v>
      </c>
      <c r="P7866">
        <v>0.5</v>
      </c>
      <c r="Q7866">
        <v>1</v>
      </c>
      <c r="R7866">
        <v>0.36</v>
      </c>
      <c r="S7866">
        <v>0.25</v>
      </c>
      <c r="T7866">
        <v>4</v>
      </c>
      <c r="U7866">
        <v>9</v>
      </c>
      <c r="V7866">
        <v>10</v>
      </c>
      <c r="W7866">
        <v>1.57</v>
      </c>
      <c r="X7866">
        <v>5</v>
      </c>
      <c r="Y7866">
        <v>0.5</v>
      </c>
      <c r="Z7866">
        <v>0.06</v>
      </c>
      <c r="AA7866">
        <v>80</v>
      </c>
      <c r="AB7866">
        <v>0.15</v>
      </c>
      <c r="AC7866">
        <v>150</v>
      </c>
      <c r="AD7866">
        <v>0.5</v>
      </c>
      <c r="AE7866">
        <v>0.02</v>
      </c>
      <c r="AF7866">
        <v>4</v>
      </c>
      <c r="AG7866">
        <v>1060</v>
      </c>
      <c r="AH7866">
        <v>16</v>
      </c>
      <c r="AI7866">
        <v>1</v>
      </c>
      <c r="AJ7866">
        <v>2</v>
      </c>
      <c r="AK7866">
        <v>8</v>
      </c>
      <c r="AL7866">
        <v>0.06</v>
      </c>
      <c r="AM7866">
        <v>5</v>
      </c>
      <c r="AN7866">
        <v>5</v>
      </c>
      <c r="AO7866">
        <v>19</v>
      </c>
      <c r="AP7866">
        <v>5</v>
      </c>
      <c r="AQ7866">
        <v>34</v>
      </c>
    </row>
    <row r="7867" spans="1:43" hidden="1" x14ac:dyDescent="0.25">
      <c r="A7867" t="s">
        <v>28409</v>
      </c>
      <c r="B7867" t="s">
        <v>28410</v>
      </c>
      <c r="C7867" s="1" t="str">
        <f t="shared" si="546"/>
        <v>21:0134</v>
      </c>
      <c r="D7867" s="1" t="str">
        <f t="shared" si="547"/>
        <v>21:0078</v>
      </c>
      <c r="E7867" t="s">
        <v>28411</v>
      </c>
      <c r="F7867" t="s">
        <v>28412</v>
      </c>
      <c r="H7867">
        <v>55.743149899999999</v>
      </c>
      <c r="I7867">
        <v>-61.507393999999998</v>
      </c>
      <c r="J7867" s="1" t="str">
        <f t="shared" si="544"/>
        <v>Till</v>
      </c>
      <c r="K7867" s="1" t="str">
        <f t="shared" si="545"/>
        <v>&lt;63 micron</v>
      </c>
      <c r="L7867">
        <v>0.2</v>
      </c>
      <c r="M7867">
        <v>0.59</v>
      </c>
      <c r="N7867">
        <v>1</v>
      </c>
      <c r="O7867">
        <v>5</v>
      </c>
      <c r="P7867">
        <v>0.5</v>
      </c>
      <c r="Q7867">
        <v>1</v>
      </c>
      <c r="R7867">
        <v>0.28000000000000003</v>
      </c>
      <c r="S7867">
        <v>0.25</v>
      </c>
      <c r="T7867">
        <v>2</v>
      </c>
      <c r="U7867">
        <v>7</v>
      </c>
      <c r="V7867">
        <v>3</v>
      </c>
      <c r="W7867">
        <v>1.21</v>
      </c>
      <c r="X7867">
        <v>5</v>
      </c>
      <c r="Y7867">
        <v>0.5</v>
      </c>
      <c r="Z7867">
        <v>0.02</v>
      </c>
      <c r="AA7867">
        <v>60</v>
      </c>
      <c r="AB7867">
        <v>0.09</v>
      </c>
      <c r="AC7867">
        <v>100</v>
      </c>
      <c r="AD7867">
        <v>0.5</v>
      </c>
      <c r="AE7867">
        <v>0.01</v>
      </c>
      <c r="AF7867">
        <v>1</v>
      </c>
      <c r="AG7867">
        <v>980</v>
      </c>
      <c r="AH7867">
        <v>10</v>
      </c>
      <c r="AI7867">
        <v>1</v>
      </c>
      <c r="AJ7867">
        <v>2</v>
      </c>
      <c r="AK7867">
        <v>5</v>
      </c>
      <c r="AL7867">
        <v>0.04</v>
      </c>
      <c r="AM7867">
        <v>5</v>
      </c>
      <c r="AN7867">
        <v>5</v>
      </c>
      <c r="AO7867">
        <v>16</v>
      </c>
      <c r="AP7867">
        <v>5</v>
      </c>
      <c r="AQ7867">
        <v>20</v>
      </c>
    </row>
    <row r="7868" spans="1:43" hidden="1" x14ac:dyDescent="0.25">
      <c r="A7868" t="s">
        <v>28413</v>
      </c>
      <c r="B7868" t="s">
        <v>28414</v>
      </c>
      <c r="C7868" s="1" t="str">
        <f t="shared" si="546"/>
        <v>21:0134</v>
      </c>
      <c r="D7868" s="1" t="str">
        <f t="shared" si="547"/>
        <v>21:0078</v>
      </c>
      <c r="E7868" t="s">
        <v>28415</v>
      </c>
      <c r="F7868" t="s">
        <v>28416</v>
      </c>
      <c r="H7868">
        <v>55.7602756</v>
      </c>
      <c r="I7868">
        <v>-61.493193099999999</v>
      </c>
      <c r="J7868" s="1" t="str">
        <f t="shared" si="544"/>
        <v>Till</v>
      </c>
      <c r="K7868" s="1" t="str">
        <f t="shared" si="545"/>
        <v>&lt;63 micron</v>
      </c>
      <c r="L7868">
        <v>0.1</v>
      </c>
      <c r="M7868">
        <v>0.62</v>
      </c>
      <c r="N7868">
        <v>1</v>
      </c>
      <c r="O7868">
        <v>10</v>
      </c>
      <c r="P7868">
        <v>0.25</v>
      </c>
      <c r="Q7868">
        <v>1</v>
      </c>
      <c r="R7868">
        <v>0.35</v>
      </c>
      <c r="S7868">
        <v>0.25</v>
      </c>
      <c r="T7868">
        <v>2</v>
      </c>
      <c r="U7868">
        <v>9</v>
      </c>
      <c r="V7868">
        <v>6</v>
      </c>
      <c r="W7868">
        <v>1.51</v>
      </c>
      <c r="X7868">
        <v>10</v>
      </c>
      <c r="Y7868">
        <v>0.5</v>
      </c>
      <c r="Z7868">
        <v>0.02</v>
      </c>
      <c r="AA7868">
        <v>60</v>
      </c>
      <c r="AB7868">
        <v>0.15</v>
      </c>
      <c r="AC7868">
        <v>120</v>
      </c>
      <c r="AD7868">
        <v>0.5</v>
      </c>
      <c r="AE7868">
        <v>0.02</v>
      </c>
      <c r="AF7868">
        <v>3</v>
      </c>
      <c r="AG7868">
        <v>1070</v>
      </c>
      <c r="AH7868">
        <v>10</v>
      </c>
      <c r="AI7868">
        <v>1</v>
      </c>
      <c r="AJ7868">
        <v>2</v>
      </c>
      <c r="AK7868">
        <v>7</v>
      </c>
      <c r="AL7868">
        <v>0.05</v>
      </c>
      <c r="AM7868">
        <v>5</v>
      </c>
      <c r="AN7868">
        <v>5</v>
      </c>
      <c r="AO7868">
        <v>19</v>
      </c>
      <c r="AP7868">
        <v>5</v>
      </c>
      <c r="AQ7868">
        <v>24</v>
      </c>
    </row>
    <row r="7869" spans="1:43" hidden="1" x14ac:dyDescent="0.25">
      <c r="A7869" t="s">
        <v>28417</v>
      </c>
      <c r="B7869" t="s">
        <v>28418</v>
      </c>
      <c r="C7869" s="1" t="str">
        <f t="shared" si="546"/>
        <v>21:0134</v>
      </c>
      <c r="D7869" s="1" t="str">
        <f t="shared" si="547"/>
        <v>21:0078</v>
      </c>
      <c r="E7869" t="s">
        <v>28419</v>
      </c>
      <c r="F7869" t="s">
        <v>28420</v>
      </c>
      <c r="H7869">
        <v>55.769401600000002</v>
      </c>
      <c r="I7869">
        <v>-61.468132300000001</v>
      </c>
      <c r="J7869" s="1" t="str">
        <f t="shared" si="544"/>
        <v>Till</v>
      </c>
      <c r="K7869" s="1" t="str">
        <f t="shared" si="545"/>
        <v>&lt;63 micron</v>
      </c>
      <c r="L7869">
        <v>0.1</v>
      </c>
      <c r="M7869">
        <v>0.56000000000000005</v>
      </c>
      <c r="N7869">
        <v>1</v>
      </c>
      <c r="O7869">
        <v>20</v>
      </c>
      <c r="P7869">
        <v>0.25</v>
      </c>
      <c r="Q7869">
        <v>2</v>
      </c>
      <c r="R7869">
        <v>0.39</v>
      </c>
      <c r="S7869">
        <v>0.25</v>
      </c>
      <c r="T7869">
        <v>3</v>
      </c>
      <c r="U7869">
        <v>9</v>
      </c>
      <c r="V7869">
        <v>7</v>
      </c>
      <c r="W7869">
        <v>1.67</v>
      </c>
      <c r="X7869">
        <v>10</v>
      </c>
      <c r="Y7869">
        <v>0.5</v>
      </c>
      <c r="Z7869">
        <v>0.03</v>
      </c>
      <c r="AA7869">
        <v>60</v>
      </c>
      <c r="AB7869">
        <v>0.16</v>
      </c>
      <c r="AC7869">
        <v>145</v>
      </c>
      <c r="AD7869">
        <v>0.5</v>
      </c>
      <c r="AE7869">
        <v>0.02</v>
      </c>
      <c r="AF7869">
        <v>3</v>
      </c>
      <c r="AG7869">
        <v>1100</v>
      </c>
      <c r="AH7869">
        <v>16</v>
      </c>
      <c r="AI7869">
        <v>1</v>
      </c>
      <c r="AJ7869">
        <v>2</v>
      </c>
      <c r="AK7869">
        <v>8</v>
      </c>
      <c r="AL7869">
        <v>0.06</v>
      </c>
      <c r="AM7869">
        <v>5</v>
      </c>
      <c r="AN7869">
        <v>5</v>
      </c>
      <c r="AO7869">
        <v>20</v>
      </c>
      <c r="AP7869">
        <v>5</v>
      </c>
      <c r="AQ7869">
        <v>34</v>
      </c>
    </row>
    <row r="7870" spans="1:43" hidden="1" x14ac:dyDescent="0.25">
      <c r="A7870" t="s">
        <v>28421</v>
      </c>
      <c r="B7870" t="s">
        <v>28422</v>
      </c>
      <c r="C7870" s="1" t="str">
        <f t="shared" si="546"/>
        <v>21:0134</v>
      </c>
      <c r="D7870" s="1" t="str">
        <f t="shared" si="547"/>
        <v>21:0078</v>
      </c>
      <c r="E7870" t="s">
        <v>28423</v>
      </c>
      <c r="F7870" t="s">
        <v>28424</v>
      </c>
      <c r="H7870">
        <v>53.583990700000001</v>
      </c>
      <c r="I7870">
        <v>-63.8523438</v>
      </c>
      <c r="J7870" s="1" t="str">
        <f t="shared" si="544"/>
        <v>Till</v>
      </c>
      <c r="K7870" s="1" t="str">
        <f t="shared" si="545"/>
        <v>&lt;63 micron</v>
      </c>
      <c r="L7870">
        <v>0.1</v>
      </c>
      <c r="M7870">
        <v>0.55000000000000004</v>
      </c>
      <c r="N7870">
        <v>1</v>
      </c>
      <c r="O7870">
        <v>40</v>
      </c>
      <c r="P7870">
        <v>0.25</v>
      </c>
      <c r="Q7870">
        <v>1</v>
      </c>
      <c r="R7870">
        <v>0.55000000000000004</v>
      </c>
      <c r="S7870">
        <v>0.25</v>
      </c>
      <c r="T7870">
        <v>5</v>
      </c>
      <c r="U7870">
        <v>26</v>
      </c>
      <c r="V7870">
        <v>18</v>
      </c>
      <c r="W7870">
        <v>1.86</v>
      </c>
      <c r="X7870">
        <v>5</v>
      </c>
      <c r="Y7870">
        <v>0.5</v>
      </c>
      <c r="Z7870">
        <v>0.1</v>
      </c>
      <c r="AA7870">
        <v>30</v>
      </c>
      <c r="AB7870">
        <v>0.25</v>
      </c>
      <c r="AC7870">
        <v>155</v>
      </c>
      <c r="AD7870">
        <v>0.5</v>
      </c>
      <c r="AE7870">
        <v>0.02</v>
      </c>
      <c r="AF7870">
        <v>8</v>
      </c>
      <c r="AG7870">
        <v>1220</v>
      </c>
      <c r="AH7870">
        <v>4</v>
      </c>
      <c r="AI7870">
        <v>2</v>
      </c>
      <c r="AJ7870">
        <v>2</v>
      </c>
      <c r="AK7870">
        <v>28</v>
      </c>
      <c r="AL7870">
        <v>7.0000000000000007E-2</v>
      </c>
      <c r="AM7870">
        <v>5</v>
      </c>
      <c r="AN7870">
        <v>5</v>
      </c>
      <c r="AO7870">
        <v>41</v>
      </c>
      <c r="AP7870">
        <v>5</v>
      </c>
      <c r="AQ7870">
        <v>14</v>
      </c>
    </row>
    <row r="7871" spans="1:43" hidden="1" x14ac:dyDescent="0.25">
      <c r="A7871" t="s">
        <v>28425</v>
      </c>
      <c r="B7871" t="s">
        <v>28426</v>
      </c>
      <c r="C7871" s="1" t="str">
        <f t="shared" si="546"/>
        <v>21:0134</v>
      </c>
      <c r="D7871" s="1" t="str">
        <f t="shared" si="547"/>
        <v>21:0078</v>
      </c>
      <c r="E7871" t="s">
        <v>28427</v>
      </c>
      <c r="F7871" t="s">
        <v>28428</v>
      </c>
      <c r="H7871">
        <v>55.775170299999999</v>
      </c>
      <c r="I7871">
        <v>-61.462325700000001</v>
      </c>
      <c r="J7871" s="1" t="str">
        <f t="shared" si="544"/>
        <v>Till</v>
      </c>
      <c r="K7871" s="1" t="str">
        <f t="shared" si="545"/>
        <v>&lt;63 micron</v>
      </c>
      <c r="L7871">
        <v>0.1</v>
      </c>
      <c r="M7871">
        <v>0.56999999999999995</v>
      </c>
      <c r="N7871">
        <v>1</v>
      </c>
      <c r="O7871">
        <v>10</v>
      </c>
      <c r="P7871">
        <v>0.25</v>
      </c>
      <c r="Q7871">
        <v>1</v>
      </c>
      <c r="R7871">
        <v>0.35</v>
      </c>
      <c r="S7871">
        <v>0.25</v>
      </c>
      <c r="T7871">
        <v>2</v>
      </c>
      <c r="U7871">
        <v>10</v>
      </c>
      <c r="V7871">
        <v>6</v>
      </c>
      <c r="W7871">
        <v>1.46</v>
      </c>
      <c r="X7871">
        <v>10</v>
      </c>
      <c r="Y7871">
        <v>0.5</v>
      </c>
      <c r="Z7871">
        <v>0.03</v>
      </c>
      <c r="AA7871">
        <v>40</v>
      </c>
      <c r="AB7871">
        <v>0.14000000000000001</v>
      </c>
      <c r="AC7871">
        <v>130</v>
      </c>
      <c r="AD7871">
        <v>0.5</v>
      </c>
      <c r="AE7871">
        <v>0.02</v>
      </c>
      <c r="AF7871">
        <v>1</v>
      </c>
      <c r="AG7871">
        <v>990</v>
      </c>
      <c r="AH7871">
        <v>6</v>
      </c>
      <c r="AI7871">
        <v>2</v>
      </c>
      <c r="AJ7871">
        <v>2</v>
      </c>
      <c r="AK7871">
        <v>7</v>
      </c>
      <c r="AL7871">
        <v>0.06</v>
      </c>
      <c r="AM7871">
        <v>5</v>
      </c>
      <c r="AN7871">
        <v>5</v>
      </c>
      <c r="AO7871">
        <v>19</v>
      </c>
      <c r="AP7871">
        <v>5</v>
      </c>
      <c r="AQ7871">
        <v>22</v>
      </c>
    </row>
    <row r="7872" spans="1:43" hidden="1" x14ac:dyDescent="0.25">
      <c r="A7872" t="s">
        <v>28429</v>
      </c>
      <c r="B7872" t="s">
        <v>28430</v>
      </c>
      <c r="C7872" s="1" t="str">
        <f t="shared" si="546"/>
        <v>21:0134</v>
      </c>
      <c r="D7872" s="1" t="str">
        <f t="shared" si="547"/>
        <v>21:0078</v>
      </c>
      <c r="E7872" t="s">
        <v>28431</v>
      </c>
      <c r="F7872" t="s">
        <v>28432</v>
      </c>
      <c r="H7872">
        <v>55.781146</v>
      </c>
      <c r="I7872">
        <v>-61.451565899999999</v>
      </c>
      <c r="J7872" s="1" t="str">
        <f t="shared" si="544"/>
        <v>Till</v>
      </c>
      <c r="K7872" s="1" t="str">
        <f t="shared" si="545"/>
        <v>&lt;63 micron</v>
      </c>
      <c r="L7872">
        <v>0.1</v>
      </c>
      <c r="M7872">
        <v>0.59</v>
      </c>
      <c r="N7872">
        <v>1</v>
      </c>
      <c r="O7872">
        <v>20</v>
      </c>
      <c r="P7872">
        <v>0.25</v>
      </c>
      <c r="Q7872">
        <v>1</v>
      </c>
      <c r="R7872">
        <v>0.42</v>
      </c>
      <c r="S7872">
        <v>0.25</v>
      </c>
      <c r="T7872">
        <v>2</v>
      </c>
      <c r="U7872">
        <v>10</v>
      </c>
      <c r="V7872">
        <v>7</v>
      </c>
      <c r="W7872">
        <v>1.56</v>
      </c>
      <c r="X7872">
        <v>10</v>
      </c>
      <c r="Y7872">
        <v>0.5</v>
      </c>
      <c r="Z7872">
        <v>0.03</v>
      </c>
      <c r="AA7872">
        <v>60</v>
      </c>
      <c r="AB7872">
        <v>0.15</v>
      </c>
      <c r="AC7872">
        <v>140</v>
      </c>
      <c r="AD7872">
        <v>0.5</v>
      </c>
      <c r="AE7872">
        <v>0.02</v>
      </c>
      <c r="AF7872">
        <v>2</v>
      </c>
      <c r="AG7872">
        <v>1120</v>
      </c>
      <c r="AH7872">
        <v>12</v>
      </c>
      <c r="AI7872">
        <v>2</v>
      </c>
      <c r="AJ7872">
        <v>2</v>
      </c>
      <c r="AK7872">
        <v>9</v>
      </c>
      <c r="AL7872">
        <v>7.0000000000000007E-2</v>
      </c>
      <c r="AM7872">
        <v>5</v>
      </c>
      <c r="AN7872">
        <v>5</v>
      </c>
      <c r="AO7872">
        <v>20</v>
      </c>
      <c r="AP7872">
        <v>5</v>
      </c>
      <c r="AQ7872">
        <v>28</v>
      </c>
    </row>
    <row r="7873" spans="1:43" hidden="1" x14ac:dyDescent="0.25">
      <c r="A7873" t="s">
        <v>28433</v>
      </c>
      <c r="B7873" t="s">
        <v>28434</v>
      </c>
      <c r="C7873" s="1" t="str">
        <f t="shared" si="546"/>
        <v>21:0134</v>
      </c>
      <c r="D7873" s="1" t="str">
        <f t="shared" si="547"/>
        <v>21:0078</v>
      </c>
      <c r="E7873" t="s">
        <v>28435</v>
      </c>
      <c r="F7873" t="s">
        <v>28436</v>
      </c>
      <c r="H7873">
        <v>55.792532199999997</v>
      </c>
      <c r="I7873">
        <v>-61.431733999999999</v>
      </c>
      <c r="J7873" s="1" t="str">
        <f t="shared" si="544"/>
        <v>Till</v>
      </c>
      <c r="K7873" s="1" t="str">
        <f t="shared" si="545"/>
        <v>&lt;63 micron</v>
      </c>
      <c r="L7873">
        <v>0.1</v>
      </c>
      <c r="M7873">
        <v>0.99</v>
      </c>
      <c r="N7873">
        <v>1</v>
      </c>
      <c r="O7873">
        <v>20</v>
      </c>
      <c r="P7873">
        <v>0.25</v>
      </c>
      <c r="Q7873">
        <v>1</v>
      </c>
      <c r="R7873">
        <v>0.34</v>
      </c>
      <c r="S7873">
        <v>0.25</v>
      </c>
      <c r="T7873">
        <v>3</v>
      </c>
      <c r="U7873">
        <v>10</v>
      </c>
      <c r="V7873">
        <v>7</v>
      </c>
      <c r="W7873">
        <v>1.88</v>
      </c>
      <c r="X7873">
        <v>10</v>
      </c>
      <c r="Y7873">
        <v>0.5</v>
      </c>
      <c r="Z7873">
        <v>0.04</v>
      </c>
      <c r="AA7873">
        <v>60</v>
      </c>
      <c r="AB7873">
        <v>0.24</v>
      </c>
      <c r="AC7873">
        <v>150</v>
      </c>
      <c r="AD7873">
        <v>1</v>
      </c>
      <c r="AE7873">
        <v>0.02</v>
      </c>
      <c r="AF7873">
        <v>5</v>
      </c>
      <c r="AG7873">
        <v>890</v>
      </c>
      <c r="AH7873">
        <v>16</v>
      </c>
      <c r="AI7873">
        <v>2</v>
      </c>
      <c r="AJ7873">
        <v>2</v>
      </c>
      <c r="AK7873">
        <v>7</v>
      </c>
      <c r="AL7873">
        <v>0.08</v>
      </c>
      <c r="AM7873">
        <v>5</v>
      </c>
      <c r="AN7873">
        <v>5</v>
      </c>
      <c r="AO7873">
        <v>20</v>
      </c>
      <c r="AP7873">
        <v>5</v>
      </c>
      <c r="AQ7873">
        <v>32</v>
      </c>
    </row>
    <row r="7874" spans="1:43" hidden="1" x14ac:dyDescent="0.25">
      <c r="A7874" t="s">
        <v>28437</v>
      </c>
      <c r="B7874" t="s">
        <v>28438</v>
      </c>
      <c r="C7874" s="1" t="str">
        <f t="shared" si="546"/>
        <v>21:0134</v>
      </c>
      <c r="D7874" s="1" t="str">
        <f t="shared" si="547"/>
        <v>21:0078</v>
      </c>
      <c r="E7874" t="s">
        <v>28439</v>
      </c>
      <c r="F7874" t="s">
        <v>28440</v>
      </c>
      <c r="H7874">
        <v>55.7999674</v>
      </c>
      <c r="I7874">
        <v>-61.415880100000003</v>
      </c>
      <c r="J7874" s="1" t="str">
        <f t="shared" si="544"/>
        <v>Till</v>
      </c>
      <c r="K7874" s="1" t="str">
        <f t="shared" si="545"/>
        <v>&lt;63 micron</v>
      </c>
      <c r="L7874">
        <v>0.1</v>
      </c>
      <c r="M7874">
        <v>0.85</v>
      </c>
      <c r="N7874">
        <v>1</v>
      </c>
      <c r="O7874">
        <v>10</v>
      </c>
      <c r="P7874">
        <v>0.25</v>
      </c>
      <c r="Q7874">
        <v>1</v>
      </c>
      <c r="R7874">
        <v>0.3</v>
      </c>
      <c r="S7874">
        <v>0.25</v>
      </c>
      <c r="T7874">
        <v>2</v>
      </c>
      <c r="U7874">
        <v>11</v>
      </c>
      <c r="V7874">
        <v>5</v>
      </c>
      <c r="W7874">
        <v>1.69</v>
      </c>
      <c r="X7874">
        <v>10</v>
      </c>
      <c r="Y7874">
        <v>0.5</v>
      </c>
      <c r="Z7874">
        <v>0.02</v>
      </c>
      <c r="AA7874">
        <v>50</v>
      </c>
      <c r="AB7874">
        <v>0.15</v>
      </c>
      <c r="AC7874">
        <v>125</v>
      </c>
      <c r="AD7874">
        <v>0.5</v>
      </c>
      <c r="AE7874">
        <v>0.02</v>
      </c>
      <c r="AF7874">
        <v>3</v>
      </c>
      <c r="AG7874">
        <v>820</v>
      </c>
      <c r="AH7874">
        <v>12</v>
      </c>
      <c r="AI7874">
        <v>1</v>
      </c>
      <c r="AJ7874">
        <v>2</v>
      </c>
      <c r="AK7874">
        <v>7</v>
      </c>
      <c r="AL7874">
        <v>0.08</v>
      </c>
      <c r="AM7874">
        <v>5</v>
      </c>
      <c r="AN7874">
        <v>5</v>
      </c>
      <c r="AO7874">
        <v>20</v>
      </c>
      <c r="AP7874">
        <v>5</v>
      </c>
      <c r="AQ7874">
        <v>22</v>
      </c>
    </row>
    <row r="7875" spans="1:43" hidden="1" x14ac:dyDescent="0.25">
      <c r="A7875" t="s">
        <v>28441</v>
      </c>
      <c r="B7875" t="s">
        <v>28442</v>
      </c>
      <c r="C7875" s="1" t="str">
        <f t="shared" si="546"/>
        <v>21:0134</v>
      </c>
      <c r="D7875" s="1" t="str">
        <f t="shared" si="547"/>
        <v>21:0078</v>
      </c>
      <c r="E7875" t="s">
        <v>28443</v>
      </c>
      <c r="F7875" t="s">
        <v>28444</v>
      </c>
      <c r="H7875">
        <v>55.837661300000001</v>
      </c>
      <c r="I7875">
        <v>-61.377617700000002</v>
      </c>
      <c r="J7875" s="1" t="str">
        <f t="shared" si="544"/>
        <v>Till</v>
      </c>
      <c r="K7875" s="1" t="str">
        <f t="shared" si="545"/>
        <v>&lt;63 micron</v>
      </c>
      <c r="L7875">
        <v>0.2</v>
      </c>
      <c r="M7875">
        <v>0.42</v>
      </c>
      <c r="N7875">
        <v>1</v>
      </c>
      <c r="O7875">
        <v>5</v>
      </c>
      <c r="P7875">
        <v>0.25</v>
      </c>
      <c r="Q7875">
        <v>1</v>
      </c>
      <c r="R7875">
        <v>0.19</v>
      </c>
      <c r="S7875">
        <v>0.25</v>
      </c>
      <c r="T7875">
        <v>1</v>
      </c>
      <c r="U7875">
        <v>8</v>
      </c>
      <c r="V7875">
        <v>6</v>
      </c>
      <c r="W7875">
        <v>1.46</v>
      </c>
      <c r="X7875">
        <v>10</v>
      </c>
      <c r="Y7875">
        <v>0.5</v>
      </c>
      <c r="Z7875">
        <v>0.02</v>
      </c>
      <c r="AA7875">
        <v>60</v>
      </c>
      <c r="AB7875">
        <v>7.0000000000000007E-2</v>
      </c>
      <c r="AC7875">
        <v>125</v>
      </c>
      <c r="AD7875">
        <v>1</v>
      </c>
      <c r="AE7875">
        <v>0.01</v>
      </c>
      <c r="AF7875">
        <v>1</v>
      </c>
      <c r="AG7875">
        <v>500</v>
      </c>
      <c r="AH7875">
        <v>14</v>
      </c>
      <c r="AI7875">
        <v>2</v>
      </c>
      <c r="AJ7875">
        <v>1</v>
      </c>
      <c r="AK7875">
        <v>4</v>
      </c>
      <c r="AL7875">
        <v>0.05</v>
      </c>
      <c r="AM7875">
        <v>5</v>
      </c>
      <c r="AN7875">
        <v>5</v>
      </c>
      <c r="AO7875">
        <v>14</v>
      </c>
      <c r="AP7875">
        <v>5</v>
      </c>
      <c r="AQ7875">
        <v>28</v>
      </c>
    </row>
    <row r="7876" spans="1:43" hidden="1" x14ac:dyDescent="0.25">
      <c r="A7876" t="s">
        <v>28445</v>
      </c>
      <c r="B7876" t="s">
        <v>28446</v>
      </c>
      <c r="C7876" s="1" t="str">
        <f t="shared" si="546"/>
        <v>21:0134</v>
      </c>
      <c r="D7876" s="1" t="str">
        <f t="shared" si="547"/>
        <v>21:0078</v>
      </c>
      <c r="E7876" t="s">
        <v>26949</v>
      </c>
      <c r="F7876" t="s">
        <v>28447</v>
      </c>
      <c r="H7876">
        <v>55.866953799999997</v>
      </c>
      <c r="I7876">
        <v>-61.3336459</v>
      </c>
      <c r="J7876" s="1" t="str">
        <f t="shared" si="544"/>
        <v>Till</v>
      </c>
      <c r="K7876" s="1" t="str">
        <f t="shared" si="545"/>
        <v>&lt;63 micron</v>
      </c>
      <c r="L7876">
        <v>0.1</v>
      </c>
      <c r="M7876">
        <v>0.6</v>
      </c>
      <c r="N7876">
        <v>1</v>
      </c>
      <c r="O7876">
        <v>10</v>
      </c>
      <c r="P7876">
        <v>0.25</v>
      </c>
      <c r="Q7876">
        <v>1</v>
      </c>
      <c r="R7876">
        <v>0.23</v>
      </c>
      <c r="S7876">
        <v>0.25</v>
      </c>
      <c r="T7876">
        <v>1</v>
      </c>
      <c r="U7876">
        <v>9</v>
      </c>
      <c r="V7876">
        <v>3</v>
      </c>
      <c r="W7876">
        <v>1.35</v>
      </c>
      <c r="X7876">
        <v>5</v>
      </c>
      <c r="Y7876">
        <v>0.5</v>
      </c>
      <c r="Z7876">
        <v>0.02</v>
      </c>
      <c r="AA7876">
        <v>30</v>
      </c>
      <c r="AB7876">
        <v>0.08</v>
      </c>
      <c r="AC7876">
        <v>100</v>
      </c>
      <c r="AD7876">
        <v>1</v>
      </c>
      <c r="AE7876">
        <v>0.01</v>
      </c>
      <c r="AF7876">
        <v>1</v>
      </c>
      <c r="AG7876">
        <v>730</v>
      </c>
      <c r="AH7876">
        <v>8</v>
      </c>
      <c r="AI7876">
        <v>1</v>
      </c>
      <c r="AJ7876">
        <v>1</v>
      </c>
      <c r="AK7876">
        <v>4</v>
      </c>
      <c r="AL7876">
        <v>0.05</v>
      </c>
      <c r="AM7876">
        <v>5</v>
      </c>
      <c r="AN7876">
        <v>5</v>
      </c>
      <c r="AO7876">
        <v>13</v>
      </c>
      <c r="AP7876">
        <v>5</v>
      </c>
      <c r="AQ7876">
        <v>18</v>
      </c>
    </row>
    <row r="7877" spans="1:43" hidden="1" x14ac:dyDescent="0.25">
      <c r="A7877" t="s">
        <v>28448</v>
      </c>
      <c r="B7877" t="s">
        <v>28449</v>
      </c>
      <c r="C7877" s="1" t="str">
        <f t="shared" si="546"/>
        <v>21:0134</v>
      </c>
      <c r="D7877" s="1" t="str">
        <f t="shared" si="547"/>
        <v>21:0078</v>
      </c>
      <c r="E7877" t="s">
        <v>28450</v>
      </c>
      <c r="F7877" t="s">
        <v>28451</v>
      </c>
      <c r="H7877">
        <v>55.861046600000002</v>
      </c>
      <c r="I7877">
        <v>-61.312327099999997</v>
      </c>
      <c r="J7877" s="1" t="str">
        <f t="shared" si="544"/>
        <v>Till</v>
      </c>
      <c r="K7877" s="1" t="str">
        <f t="shared" si="545"/>
        <v>&lt;63 micron</v>
      </c>
      <c r="L7877">
        <v>0.1</v>
      </c>
      <c r="M7877">
        <v>0.65</v>
      </c>
      <c r="N7877">
        <v>1</v>
      </c>
      <c r="O7877">
        <v>10</v>
      </c>
      <c r="P7877">
        <v>0.25</v>
      </c>
      <c r="Q7877">
        <v>1</v>
      </c>
      <c r="R7877">
        <v>0.17</v>
      </c>
      <c r="S7877">
        <v>0.25</v>
      </c>
      <c r="T7877">
        <v>0.5</v>
      </c>
      <c r="U7877">
        <v>6</v>
      </c>
      <c r="V7877">
        <v>2</v>
      </c>
      <c r="W7877">
        <v>1.21</v>
      </c>
      <c r="X7877">
        <v>5</v>
      </c>
      <c r="Y7877">
        <v>0.5</v>
      </c>
      <c r="Z7877">
        <v>0.02</v>
      </c>
      <c r="AA7877">
        <v>30</v>
      </c>
      <c r="AB7877">
        <v>0.06</v>
      </c>
      <c r="AC7877">
        <v>75</v>
      </c>
      <c r="AD7877">
        <v>0.5</v>
      </c>
      <c r="AE7877">
        <v>0.01</v>
      </c>
      <c r="AF7877">
        <v>2</v>
      </c>
      <c r="AG7877">
        <v>520</v>
      </c>
      <c r="AH7877">
        <v>10</v>
      </c>
      <c r="AI7877">
        <v>1</v>
      </c>
      <c r="AJ7877">
        <v>1</v>
      </c>
      <c r="AK7877">
        <v>3</v>
      </c>
      <c r="AL7877">
        <v>0.04</v>
      </c>
      <c r="AM7877">
        <v>5</v>
      </c>
      <c r="AN7877">
        <v>5</v>
      </c>
      <c r="AO7877">
        <v>9</v>
      </c>
      <c r="AP7877">
        <v>5</v>
      </c>
      <c r="AQ7877">
        <v>18</v>
      </c>
    </row>
    <row r="7878" spans="1:43" hidden="1" x14ac:dyDescent="0.25">
      <c r="A7878" t="s">
        <v>28452</v>
      </c>
      <c r="B7878" t="s">
        <v>28453</v>
      </c>
      <c r="C7878" s="1" t="str">
        <f t="shared" si="546"/>
        <v>21:0134</v>
      </c>
      <c r="D7878" s="1" t="str">
        <f t="shared" si="547"/>
        <v>21:0078</v>
      </c>
      <c r="E7878" t="s">
        <v>28454</v>
      </c>
      <c r="F7878" t="s">
        <v>28455</v>
      </c>
      <c r="H7878">
        <v>55.818331499999999</v>
      </c>
      <c r="I7878">
        <v>-61.261902900000003</v>
      </c>
      <c r="J7878" s="1" t="str">
        <f t="shared" si="544"/>
        <v>Till</v>
      </c>
      <c r="K7878" s="1" t="str">
        <f t="shared" si="545"/>
        <v>&lt;63 micron</v>
      </c>
      <c r="L7878">
        <v>0.1</v>
      </c>
      <c r="M7878">
        <v>0.85</v>
      </c>
      <c r="N7878">
        <v>1</v>
      </c>
      <c r="O7878">
        <v>10</v>
      </c>
      <c r="P7878">
        <v>0.25</v>
      </c>
      <c r="Q7878">
        <v>1</v>
      </c>
      <c r="R7878">
        <v>0.23</v>
      </c>
      <c r="S7878">
        <v>0.25</v>
      </c>
      <c r="T7878">
        <v>2</v>
      </c>
      <c r="U7878">
        <v>11</v>
      </c>
      <c r="V7878">
        <v>4</v>
      </c>
      <c r="W7878">
        <v>1.66</v>
      </c>
      <c r="X7878">
        <v>10</v>
      </c>
      <c r="Y7878">
        <v>0.5</v>
      </c>
      <c r="Z7878">
        <v>0.02</v>
      </c>
      <c r="AA7878">
        <v>40</v>
      </c>
      <c r="AB7878">
        <v>0.17</v>
      </c>
      <c r="AC7878">
        <v>100</v>
      </c>
      <c r="AD7878">
        <v>0.5</v>
      </c>
      <c r="AE7878">
        <v>0.01</v>
      </c>
      <c r="AF7878">
        <v>3</v>
      </c>
      <c r="AG7878">
        <v>630</v>
      </c>
      <c r="AH7878">
        <v>16</v>
      </c>
      <c r="AI7878">
        <v>2</v>
      </c>
      <c r="AJ7878">
        <v>2</v>
      </c>
      <c r="AK7878">
        <v>5</v>
      </c>
      <c r="AL7878">
        <v>0.08</v>
      </c>
      <c r="AM7878">
        <v>5</v>
      </c>
      <c r="AN7878">
        <v>5</v>
      </c>
      <c r="AO7878">
        <v>24</v>
      </c>
      <c r="AP7878">
        <v>5</v>
      </c>
      <c r="AQ7878">
        <v>20</v>
      </c>
    </row>
    <row r="7879" spans="1:43" hidden="1" x14ac:dyDescent="0.25">
      <c r="A7879" t="s">
        <v>28456</v>
      </c>
      <c r="B7879" t="s">
        <v>28457</v>
      </c>
      <c r="C7879" s="1" t="str">
        <f t="shared" si="546"/>
        <v>21:0134</v>
      </c>
      <c r="D7879" s="1" t="str">
        <f t="shared" si="547"/>
        <v>21:0078</v>
      </c>
      <c r="E7879" t="s">
        <v>28458</v>
      </c>
      <c r="F7879" t="s">
        <v>28459</v>
      </c>
      <c r="H7879">
        <v>55.834875799999999</v>
      </c>
      <c r="I7879">
        <v>-61.209266499999998</v>
      </c>
      <c r="J7879" s="1" t="str">
        <f t="shared" si="544"/>
        <v>Till</v>
      </c>
      <c r="K7879" s="1" t="str">
        <f t="shared" si="545"/>
        <v>&lt;63 micron</v>
      </c>
      <c r="L7879">
        <v>0.1</v>
      </c>
      <c r="M7879">
        <v>0.56999999999999995</v>
      </c>
      <c r="N7879">
        <v>1</v>
      </c>
      <c r="O7879">
        <v>10</v>
      </c>
      <c r="P7879">
        <v>0.25</v>
      </c>
      <c r="Q7879">
        <v>1</v>
      </c>
      <c r="R7879">
        <v>0.28999999999999998</v>
      </c>
      <c r="S7879">
        <v>0.25</v>
      </c>
      <c r="T7879">
        <v>2</v>
      </c>
      <c r="U7879">
        <v>8</v>
      </c>
      <c r="V7879">
        <v>4</v>
      </c>
      <c r="W7879">
        <v>1.51</v>
      </c>
      <c r="X7879">
        <v>10</v>
      </c>
      <c r="Y7879">
        <v>0.5</v>
      </c>
      <c r="Z7879">
        <v>0.02</v>
      </c>
      <c r="AA7879">
        <v>40</v>
      </c>
      <c r="AB7879">
        <v>0.14000000000000001</v>
      </c>
      <c r="AC7879">
        <v>120</v>
      </c>
      <c r="AD7879">
        <v>0.5</v>
      </c>
      <c r="AE7879">
        <v>0.02</v>
      </c>
      <c r="AF7879">
        <v>2</v>
      </c>
      <c r="AG7879">
        <v>860</v>
      </c>
      <c r="AH7879">
        <v>12</v>
      </c>
      <c r="AI7879">
        <v>2</v>
      </c>
      <c r="AJ7879">
        <v>1</v>
      </c>
      <c r="AK7879">
        <v>5</v>
      </c>
      <c r="AL7879">
        <v>0.06</v>
      </c>
      <c r="AM7879">
        <v>5</v>
      </c>
      <c r="AN7879">
        <v>5</v>
      </c>
      <c r="AO7879">
        <v>16</v>
      </c>
      <c r="AP7879">
        <v>5</v>
      </c>
      <c r="AQ7879">
        <v>22</v>
      </c>
    </row>
    <row r="7880" spans="1:43" hidden="1" x14ac:dyDescent="0.25">
      <c r="A7880" t="s">
        <v>28460</v>
      </c>
      <c r="B7880" t="s">
        <v>28461</v>
      </c>
      <c r="C7880" s="1" t="str">
        <f t="shared" si="546"/>
        <v>21:0134</v>
      </c>
      <c r="D7880" s="1" t="str">
        <f t="shared" si="547"/>
        <v>21:0078</v>
      </c>
      <c r="E7880" t="s">
        <v>28462</v>
      </c>
      <c r="F7880" t="s">
        <v>28463</v>
      </c>
      <c r="H7880">
        <v>55.8135087</v>
      </c>
      <c r="I7880">
        <v>-61.003562500000001</v>
      </c>
      <c r="J7880" s="1" t="str">
        <f t="shared" si="544"/>
        <v>Till</v>
      </c>
      <c r="K7880" s="1" t="str">
        <f t="shared" si="545"/>
        <v>&lt;63 micron</v>
      </c>
      <c r="L7880">
        <v>0.1</v>
      </c>
      <c r="M7880">
        <v>0.47</v>
      </c>
      <c r="N7880">
        <v>1</v>
      </c>
      <c r="O7880">
        <v>10</v>
      </c>
      <c r="P7880">
        <v>0.25</v>
      </c>
      <c r="Q7880">
        <v>1</v>
      </c>
      <c r="R7880">
        <v>0.31</v>
      </c>
      <c r="S7880">
        <v>0.25</v>
      </c>
      <c r="T7880">
        <v>1</v>
      </c>
      <c r="U7880">
        <v>7</v>
      </c>
      <c r="V7880">
        <v>4</v>
      </c>
      <c r="W7880">
        <v>1.27</v>
      </c>
      <c r="X7880">
        <v>10</v>
      </c>
      <c r="Y7880">
        <v>0.5</v>
      </c>
      <c r="Z7880">
        <v>0.01</v>
      </c>
      <c r="AA7880">
        <v>70</v>
      </c>
      <c r="AB7880">
        <v>0.13</v>
      </c>
      <c r="AC7880">
        <v>115</v>
      </c>
      <c r="AD7880">
        <v>0.5</v>
      </c>
      <c r="AE7880">
        <v>0.02</v>
      </c>
      <c r="AF7880">
        <v>2</v>
      </c>
      <c r="AG7880">
        <v>890</v>
      </c>
      <c r="AH7880">
        <v>8</v>
      </c>
      <c r="AI7880">
        <v>2</v>
      </c>
      <c r="AJ7880">
        <v>1</v>
      </c>
      <c r="AK7880">
        <v>6</v>
      </c>
      <c r="AL7880">
        <v>0.06</v>
      </c>
      <c r="AM7880">
        <v>5</v>
      </c>
      <c r="AN7880">
        <v>5</v>
      </c>
      <c r="AO7880">
        <v>18</v>
      </c>
      <c r="AP7880">
        <v>5</v>
      </c>
      <c r="AQ7880">
        <v>18</v>
      </c>
    </row>
    <row r="7881" spans="1:43" hidden="1" x14ac:dyDescent="0.25">
      <c r="A7881" t="s">
        <v>28464</v>
      </c>
      <c r="B7881" t="s">
        <v>28465</v>
      </c>
      <c r="C7881" s="1" t="str">
        <f t="shared" si="546"/>
        <v>21:0134</v>
      </c>
      <c r="D7881" s="1" t="str">
        <f t="shared" si="547"/>
        <v>21:0078</v>
      </c>
      <c r="E7881" t="s">
        <v>28466</v>
      </c>
      <c r="F7881" t="s">
        <v>28467</v>
      </c>
      <c r="H7881">
        <v>53.599433500000004</v>
      </c>
      <c r="I7881">
        <v>-63.789495600000002</v>
      </c>
      <c r="J7881" s="1" t="str">
        <f t="shared" si="544"/>
        <v>Till</v>
      </c>
      <c r="K7881" s="1" t="str">
        <f t="shared" si="545"/>
        <v>&lt;63 micron</v>
      </c>
      <c r="L7881">
        <v>0.1</v>
      </c>
      <c r="M7881">
        <v>0.9</v>
      </c>
      <c r="N7881">
        <v>2</v>
      </c>
      <c r="O7881">
        <v>30</v>
      </c>
      <c r="P7881">
        <v>0.25</v>
      </c>
      <c r="Q7881">
        <v>1</v>
      </c>
      <c r="R7881">
        <v>0.55000000000000004</v>
      </c>
      <c r="S7881">
        <v>0.25</v>
      </c>
      <c r="T7881">
        <v>4</v>
      </c>
      <c r="U7881">
        <v>29</v>
      </c>
      <c r="V7881">
        <v>15</v>
      </c>
      <c r="W7881">
        <v>1.99</v>
      </c>
      <c r="X7881">
        <v>5</v>
      </c>
      <c r="Y7881">
        <v>0.5</v>
      </c>
      <c r="Z7881">
        <v>0.1</v>
      </c>
      <c r="AA7881">
        <v>30</v>
      </c>
      <c r="AB7881">
        <v>0.26</v>
      </c>
      <c r="AC7881">
        <v>155</v>
      </c>
      <c r="AD7881">
        <v>0.5</v>
      </c>
      <c r="AE7881">
        <v>0.02</v>
      </c>
      <c r="AF7881">
        <v>10</v>
      </c>
      <c r="AG7881">
        <v>1090</v>
      </c>
      <c r="AH7881">
        <v>6</v>
      </c>
      <c r="AI7881">
        <v>1</v>
      </c>
      <c r="AJ7881">
        <v>3</v>
      </c>
      <c r="AK7881">
        <v>32</v>
      </c>
      <c r="AL7881">
        <v>0.09</v>
      </c>
      <c r="AM7881">
        <v>5</v>
      </c>
      <c r="AN7881">
        <v>5</v>
      </c>
      <c r="AO7881">
        <v>40</v>
      </c>
      <c r="AP7881">
        <v>5</v>
      </c>
      <c r="AQ7881">
        <v>18</v>
      </c>
    </row>
    <row r="7882" spans="1:43" hidden="1" x14ac:dyDescent="0.25">
      <c r="A7882" t="s">
        <v>28468</v>
      </c>
      <c r="B7882" t="s">
        <v>28469</v>
      </c>
      <c r="C7882" s="1" t="str">
        <f t="shared" si="546"/>
        <v>21:0134</v>
      </c>
      <c r="D7882" s="1" t="str">
        <f t="shared" si="547"/>
        <v>21:0078</v>
      </c>
      <c r="E7882" t="s">
        <v>28470</v>
      </c>
      <c r="F7882" t="s">
        <v>28471</v>
      </c>
      <c r="H7882">
        <v>55.8232462</v>
      </c>
      <c r="I7882">
        <v>-60.9807129</v>
      </c>
      <c r="J7882" s="1" t="str">
        <f t="shared" si="544"/>
        <v>Till</v>
      </c>
      <c r="K7882" s="1" t="str">
        <f t="shared" si="545"/>
        <v>&lt;63 micron</v>
      </c>
      <c r="L7882">
        <v>0.2</v>
      </c>
      <c r="M7882">
        <v>0.61</v>
      </c>
      <c r="N7882">
        <v>1</v>
      </c>
      <c r="O7882">
        <v>10</v>
      </c>
      <c r="P7882">
        <v>0.25</v>
      </c>
      <c r="Q7882">
        <v>1</v>
      </c>
      <c r="R7882">
        <v>0.23</v>
      </c>
      <c r="S7882">
        <v>0.25</v>
      </c>
      <c r="T7882">
        <v>2</v>
      </c>
      <c r="U7882">
        <v>9</v>
      </c>
      <c r="V7882">
        <v>6</v>
      </c>
      <c r="W7882">
        <v>1.41</v>
      </c>
      <c r="X7882">
        <v>10</v>
      </c>
      <c r="Y7882">
        <v>0.5</v>
      </c>
      <c r="Z7882">
        <v>0.02</v>
      </c>
      <c r="AA7882">
        <v>90</v>
      </c>
      <c r="AB7882">
        <v>0.16</v>
      </c>
      <c r="AC7882">
        <v>115</v>
      </c>
      <c r="AD7882">
        <v>1</v>
      </c>
      <c r="AE7882">
        <v>0.01</v>
      </c>
      <c r="AF7882">
        <v>3</v>
      </c>
      <c r="AG7882">
        <v>630</v>
      </c>
      <c r="AH7882">
        <v>14</v>
      </c>
      <c r="AI7882">
        <v>1</v>
      </c>
      <c r="AJ7882">
        <v>1</v>
      </c>
      <c r="AK7882">
        <v>5</v>
      </c>
      <c r="AL7882">
        <v>7.0000000000000007E-2</v>
      </c>
      <c r="AM7882">
        <v>5</v>
      </c>
      <c r="AN7882">
        <v>5</v>
      </c>
      <c r="AO7882">
        <v>19</v>
      </c>
      <c r="AP7882">
        <v>5</v>
      </c>
      <c r="AQ7882">
        <v>22</v>
      </c>
    </row>
    <row r="7883" spans="1:43" hidden="1" x14ac:dyDescent="0.25">
      <c r="A7883" t="s">
        <v>28472</v>
      </c>
      <c r="B7883" t="s">
        <v>28473</v>
      </c>
      <c r="C7883" s="1" t="str">
        <f t="shared" si="546"/>
        <v>21:0134</v>
      </c>
      <c r="D7883" s="1" t="str">
        <f t="shared" si="547"/>
        <v>21:0078</v>
      </c>
      <c r="E7883" t="s">
        <v>28474</v>
      </c>
      <c r="F7883" t="s">
        <v>28475</v>
      </c>
      <c r="H7883">
        <v>55.792386700000002</v>
      </c>
      <c r="I7883">
        <v>-61.003447399999999</v>
      </c>
      <c r="J7883" s="1" t="str">
        <f t="shared" si="544"/>
        <v>Till</v>
      </c>
      <c r="K7883" s="1" t="str">
        <f t="shared" si="545"/>
        <v>&lt;63 micron</v>
      </c>
      <c r="L7883">
        <v>0.2</v>
      </c>
      <c r="M7883">
        <v>1.39</v>
      </c>
      <c r="N7883">
        <v>1</v>
      </c>
      <c r="O7883">
        <v>20</v>
      </c>
      <c r="P7883">
        <v>0.25</v>
      </c>
      <c r="Q7883">
        <v>1</v>
      </c>
      <c r="R7883">
        <v>0.28999999999999998</v>
      </c>
      <c r="S7883">
        <v>0.25</v>
      </c>
      <c r="T7883">
        <v>2</v>
      </c>
      <c r="U7883">
        <v>17</v>
      </c>
      <c r="V7883">
        <v>7</v>
      </c>
      <c r="W7883">
        <v>1.6</v>
      </c>
      <c r="X7883">
        <v>10</v>
      </c>
      <c r="Y7883">
        <v>0.5</v>
      </c>
      <c r="Z7883">
        <v>0.04</v>
      </c>
      <c r="AA7883">
        <v>40</v>
      </c>
      <c r="AB7883">
        <v>0.19</v>
      </c>
      <c r="AC7883">
        <v>100</v>
      </c>
      <c r="AD7883">
        <v>0.5</v>
      </c>
      <c r="AE7883">
        <v>0.02</v>
      </c>
      <c r="AF7883">
        <v>4</v>
      </c>
      <c r="AG7883">
        <v>930</v>
      </c>
      <c r="AH7883">
        <v>8</v>
      </c>
      <c r="AI7883">
        <v>1</v>
      </c>
      <c r="AJ7883">
        <v>2</v>
      </c>
      <c r="AK7883">
        <v>6</v>
      </c>
      <c r="AL7883">
        <v>7.0000000000000007E-2</v>
      </c>
      <c r="AM7883">
        <v>5</v>
      </c>
      <c r="AN7883">
        <v>5</v>
      </c>
      <c r="AO7883">
        <v>21</v>
      </c>
      <c r="AP7883">
        <v>5</v>
      </c>
      <c r="AQ7883">
        <v>24</v>
      </c>
    </row>
    <row r="7884" spans="1:43" hidden="1" x14ac:dyDescent="0.25">
      <c r="A7884" t="s">
        <v>28476</v>
      </c>
      <c r="B7884" t="s">
        <v>28477</v>
      </c>
      <c r="C7884" s="1" t="str">
        <f t="shared" si="546"/>
        <v>21:0134</v>
      </c>
      <c r="D7884" s="1" t="str">
        <f t="shared" si="547"/>
        <v>21:0078</v>
      </c>
      <c r="E7884" t="s">
        <v>28478</v>
      </c>
      <c r="F7884" t="s">
        <v>28479</v>
      </c>
      <c r="H7884">
        <v>55.775999300000002</v>
      </c>
      <c r="I7884">
        <v>-61.03219</v>
      </c>
      <c r="J7884" s="1" t="str">
        <f t="shared" si="544"/>
        <v>Till</v>
      </c>
      <c r="K7884" s="1" t="str">
        <f t="shared" si="545"/>
        <v>&lt;63 micron</v>
      </c>
      <c r="L7884">
        <v>0.2</v>
      </c>
      <c r="M7884">
        <v>0.51</v>
      </c>
      <c r="N7884">
        <v>1</v>
      </c>
      <c r="O7884">
        <v>10</v>
      </c>
      <c r="P7884">
        <v>0.25</v>
      </c>
      <c r="Q7884">
        <v>1</v>
      </c>
      <c r="R7884">
        <v>0.36</v>
      </c>
      <c r="S7884">
        <v>0.25</v>
      </c>
      <c r="T7884">
        <v>2</v>
      </c>
      <c r="U7884">
        <v>9</v>
      </c>
      <c r="V7884">
        <v>5</v>
      </c>
      <c r="W7884">
        <v>1.43</v>
      </c>
      <c r="X7884">
        <v>10</v>
      </c>
      <c r="Y7884">
        <v>0.5</v>
      </c>
      <c r="Z7884">
        <v>0.02</v>
      </c>
      <c r="AA7884">
        <v>90</v>
      </c>
      <c r="AB7884">
        <v>0.16</v>
      </c>
      <c r="AC7884">
        <v>145</v>
      </c>
      <c r="AD7884">
        <v>0.5</v>
      </c>
      <c r="AE7884">
        <v>0.02</v>
      </c>
      <c r="AF7884">
        <v>3</v>
      </c>
      <c r="AG7884">
        <v>1090</v>
      </c>
      <c r="AH7884">
        <v>18</v>
      </c>
      <c r="AI7884">
        <v>1</v>
      </c>
      <c r="AJ7884">
        <v>1</v>
      </c>
      <c r="AK7884">
        <v>7</v>
      </c>
      <c r="AL7884">
        <v>0.05</v>
      </c>
      <c r="AM7884">
        <v>5</v>
      </c>
      <c r="AN7884">
        <v>5</v>
      </c>
      <c r="AO7884">
        <v>18</v>
      </c>
      <c r="AP7884">
        <v>5</v>
      </c>
      <c r="AQ7884">
        <v>34</v>
      </c>
    </row>
    <row r="7885" spans="1:43" hidden="1" x14ac:dyDescent="0.25">
      <c r="A7885" t="s">
        <v>28480</v>
      </c>
      <c r="B7885" t="s">
        <v>28481</v>
      </c>
      <c r="C7885" s="1" t="str">
        <f t="shared" si="546"/>
        <v>21:0134</v>
      </c>
      <c r="D7885" s="1" t="str">
        <f t="shared" si="547"/>
        <v>21:0078</v>
      </c>
      <c r="E7885" t="s">
        <v>28482</v>
      </c>
      <c r="F7885" t="s">
        <v>28483</v>
      </c>
      <c r="H7885">
        <v>55.786152899999998</v>
      </c>
      <c r="I7885">
        <v>-61.063177799999998</v>
      </c>
      <c r="J7885" s="1" t="str">
        <f t="shared" si="544"/>
        <v>Till</v>
      </c>
      <c r="K7885" s="1" t="str">
        <f t="shared" si="545"/>
        <v>&lt;63 micron</v>
      </c>
      <c r="L7885">
        <v>0.2</v>
      </c>
      <c r="M7885">
        <v>0.69</v>
      </c>
      <c r="N7885">
        <v>1</v>
      </c>
      <c r="O7885">
        <v>20</v>
      </c>
      <c r="P7885">
        <v>0.25</v>
      </c>
      <c r="Q7885">
        <v>1</v>
      </c>
      <c r="R7885">
        <v>0.33</v>
      </c>
      <c r="S7885">
        <v>0.25</v>
      </c>
      <c r="T7885">
        <v>2</v>
      </c>
      <c r="U7885">
        <v>9</v>
      </c>
      <c r="V7885">
        <v>6</v>
      </c>
      <c r="W7885">
        <v>1.4</v>
      </c>
      <c r="X7885">
        <v>10</v>
      </c>
      <c r="Y7885">
        <v>0.5</v>
      </c>
      <c r="Z7885">
        <v>0.04</v>
      </c>
      <c r="AA7885">
        <v>90</v>
      </c>
      <c r="AB7885">
        <v>0.17</v>
      </c>
      <c r="AC7885">
        <v>135</v>
      </c>
      <c r="AD7885">
        <v>0.5</v>
      </c>
      <c r="AE7885">
        <v>0.03</v>
      </c>
      <c r="AF7885">
        <v>4</v>
      </c>
      <c r="AG7885">
        <v>850</v>
      </c>
      <c r="AH7885">
        <v>12</v>
      </c>
      <c r="AI7885">
        <v>2</v>
      </c>
      <c r="AJ7885">
        <v>1</v>
      </c>
      <c r="AK7885">
        <v>7</v>
      </c>
      <c r="AL7885">
        <v>7.0000000000000007E-2</v>
      </c>
      <c r="AM7885">
        <v>5</v>
      </c>
      <c r="AN7885">
        <v>5</v>
      </c>
      <c r="AO7885">
        <v>18</v>
      </c>
      <c r="AP7885">
        <v>5</v>
      </c>
      <c r="AQ7885">
        <v>30</v>
      </c>
    </row>
    <row r="7886" spans="1:43" hidden="1" x14ac:dyDescent="0.25">
      <c r="A7886" t="s">
        <v>28484</v>
      </c>
      <c r="B7886" t="s">
        <v>28485</v>
      </c>
      <c r="C7886" s="1" t="str">
        <f t="shared" si="546"/>
        <v>21:0134</v>
      </c>
      <c r="D7886" s="1" t="str">
        <f t="shared" si="547"/>
        <v>21:0078</v>
      </c>
      <c r="E7886" t="s">
        <v>28486</v>
      </c>
      <c r="F7886" t="s">
        <v>28487</v>
      </c>
      <c r="H7886">
        <v>55.808481399999998</v>
      </c>
      <c r="I7886">
        <v>-61.026161999999999</v>
      </c>
      <c r="J7886" s="1" t="str">
        <f t="shared" si="544"/>
        <v>Till</v>
      </c>
      <c r="K7886" s="1" t="str">
        <f t="shared" si="545"/>
        <v>&lt;63 micron</v>
      </c>
      <c r="L7886">
        <v>0.2</v>
      </c>
      <c r="M7886">
        <v>0.55000000000000004</v>
      </c>
      <c r="N7886">
        <v>1</v>
      </c>
      <c r="O7886">
        <v>10</v>
      </c>
      <c r="P7886">
        <v>0.25</v>
      </c>
      <c r="Q7886">
        <v>1</v>
      </c>
      <c r="R7886">
        <v>0.34</v>
      </c>
      <c r="S7886">
        <v>0.25</v>
      </c>
      <c r="T7886">
        <v>1</v>
      </c>
      <c r="U7886">
        <v>10</v>
      </c>
      <c r="V7886">
        <v>4</v>
      </c>
      <c r="W7886">
        <v>1.42</v>
      </c>
      <c r="X7886">
        <v>10</v>
      </c>
      <c r="Y7886">
        <v>0.5</v>
      </c>
      <c r="Z7886">
        <v>0.02</v>
      </c>
      <c r="AA7886">
        <v>90</v>
      </c>
      <c r="AB7886">
        <v>0.15</v>
      </c>
      <c r="AC7886">
        <v>130</v>
      </c>
      <c r="AD7886">
        <v>0.5</v>
      </c>
      <c r="AE7886">
        <v>0.02</v>
      </c>
      <c r="AF7886">
        <v>2</v>
      </c>
      <c r="AG7886">
        <v>890</v>
      </c>
      <c r="AH7886">
        <v>16</v>
      </c>
      <c r="AI7886">
        <v>1</v>
      </c>
      <c r="AJ7886">
        <v>1</v>
      </c>
      <c r="AK7886">
        <v>7</v>
      </c>
      <c r="AL7886">
        <v>7.0000000000000007E-2</v>
      </c>
      <c r="AM7886">
        <v>5</v>
      </c>
      <c r="AN7886">
        <v>5</v>
      </c>
      <c r="AO7886">
        <v>18</v>
      </c>
      <c r="AP7886">
        <v>5</v>
      </c>
      <c r="AQ7886">
        <v>24</v>
      </c>
    </row>
    <row r="7887" spans="1:43" hidden="1" x14ac:dyDescent="0.25">
      <c r="A7887" t="s">
        <v>28488</v>
      </c>
      <c r="B7887" t="s">
        <v>28489</v>
      </c>
      <c r="C7887" s="1" t="str">
        <f t="shared" si="546"/>
        <v>21:0134</v>
      </c>
      <c r="D7887" s="1" t="str">
        <f t="shared" si="547"/>
        <v>21:0078</v>
      </c>
      <c r="E7887" t="s">
        <v>28490</v>
      </c>
      <c r="F7887" t="s">
        <v>28491</v>
      </c>
      <c r="H7887">
        <v>55.712151900000002</v>
      </c>
      <c r="I7887">
        <v>-61.015901399999997</v>
      </c>
      <c r="J7887" s="1" t="str">
        <f t="shared" si="544"/>
        <v>Till</v>
      </c>
      <c r="K7887" s="1" t="str">
        <f t="shared" si="545"/>
        <v>&lt;63 micron</v>
      </c>
      <c r="L7887">
        <v>0.1</v>
      </c>
      <c r="M7887">
        <v>0.93</v>
      </c>
      <c r="N7887">
        <v>1</v>
      </c>
      <c r="O7887">
        <v>10</v>
      </c>
      <c r="P7887">
        <v>0.25</v>
      </c>
      <c r="Q7887">
        <v>1</v>
      </c>
      <c r="R7887">
        <v>0.41</v>
      </c>
      <c r="S7887">
        <v>0.25</v>
      </c>
      <c r="T7887">
        <v>3</v>
      </c>
      <c r="U7887">
        <v>13</v>
      </c>
      <c r="V7887">
        <v>7</v>
      </c>
      <c r="W7887">
        <v>1.68</v>
      </c>
      <c r="X7887">
        <v>10</v>
      </c>
      <c r="Y7887">
        <v>0.5</v>
      </c>
      <c r="Z7887">
        <v>0.03</v>
      </c>
      <c r="AA7887">
        <v>60</v>
      </c>
      <c r="AB7887">
        <v>0.19</v>
      </c>
      <c r="AC7887">
        <v>115</v>
      </c>
      <c r="AD7887">
        <v>0.5</v>
      </c>
      <c r="AE7887">
        <v>0.02</v>
      </c>
      <c r="AF7887">
        <v>4</v>
      </c>
      <c r="AG7887">
        <v>1210</v>
      </c>
      <c r="AH7887">
        <v>6</v>
      </c>
      <c r="AI7887">
        <v>1</v>
      </c>
      <c r="AJ7887">
        <v>2</v>
      </c>
      <c r="AK7887">
        <v>7</v>
      </c>
      <c r="AL7887">
        <v>7.0000000000000007E-2</v>
      </c>
      <c r="AM7887">
        <v>5</v>
      </c>
      <c r="AN7887">
        <v>5</v>
      </c>
      <c r="AO7887">
        <v>24</v>
      </c>
      <c r="AP7887">
        <v>5</v>
      </c>
      <c r="AQ7887">
        <v>24</v>
      </c>
    </row>
    <row r="7888" spans="1:43" hidden="1" x14ac:dyDescent="0.25">
      <c r="A7888" t="s">
        <v>28492</v>
      </c>
      <c r="B7888" t="s">
        <v>28493</v>
      </c>
      <c r="C7888" s="1" t="str">
        <f t="shared" si="546"/>
        <v>21:0134</v>
      </c>
      <c r="D7888" s="1" t="str">
        <f t="shared" si="547"/>
        <v>21:0078</v>
      </c>
      <c r="E7888" t="s">
        <v>28494</v>
      </c>
      <c r="F7888" t="s">
        <v>28495</v>
      </c>
      <c r="H7888">
        <v>55.918820199999999</v>
      </c>
      <c r="I7888">
        <v>-61.543854699999997</v>
      </c>
      <c r="J7888" s="1" t="str">
        <f t="shared" si="544"/>
        <v>Till</v>
      </c>
      <c r="K7888" s="1" t="str">
        <f t="shared" si="545"/>
        <v>&lt;63 micron</v>
      </c>
      <c r="L7888">
        <v>0.1</v>
      </c>
      <c r="M7888">
        <v>0.76</v>
      </c>
      <c r="N7888">
        <v>1</v>
      </c>
      <c r="O7888">
        <v>20</v>
      </c>
      <c r="P7888">
        <v>0.25</v>
      </c>
      <c r="Q7888">
        <v>1</v>
      </c>
      <c r="R7888">
        <v>0.35</v>
      </c>
      <c r="S7888">
        <v>0.25</v>
      </c>
      <c r="T7888">
        <v>1</v>
      </c>
      <c r="U7888">
        <v>13</v>
      </c>
      <c r="V7888">
        <v>8</v>
      </c>
      <c r="W7888">
        <v>1.54</v>
      </c>
      <c r="X7888">
        <v>10</v>
      </c>
      <c r="Y7888">
        <v>0.5</v>
      </c>
      <c r="Z7888">
        <v>0.03</v>
      </c>
      <c r="AA7888">
        <v>60</v>
      </c>
      <c r="AB7888">
        <v>0.14000000000000001</v>
      </c>
      <c r="AC7888">
        <v>110</v>
      </c>
      <c r="AD7888">
        <v>0.5</v>
      </c>
      <c r="AE7888">
        <v>0.02</v>
      </c>
      <c r="AF7888">
        <v>2</v>
      </c>
      <c r="AG7888">
        <v>880</v>
      </c>
      <c r="AH7888">
        <v>12</v>
      </c>
      <c r="AI7888">
        <v>2</v>
      </c>
      <c r="AJ7888">
        <v>3</v>
      </c>
      <c r="AK7888">
        <v>8</v>
      </c>
      <c r="AL7888">
        <v>0.09</v>
      </c>
      <c r="AM7888">
        <v>5</v>
      </c>
      <c r="AN7888">
        <v>5</v>
      </c>
      <c r="AO7888">
        <v>22</v>
      </c>
      <c r="AP7888">
        <v>5</v>
      </c>
      <c r="AQ7888">
        <v>26</v>
      </c>
    </row>
    <row r="7889" spans="1:43" hidden="1" x14ac:dyDescent="0.25">
      <c r="A7889" t="s">
        <v>28496</v>
      </c>
      <c r="B7889" t="s">
        <v>28497</v>
      </c>
      <c r="C7889" s="1" t="str">
        <f t="shared" si="546"/>
        <v>21:0134</v>
      </c>
      <c r="D7889" s="1" t="str">
        <f t="shared" si="547"/>
        <v>21:0078</v>
      </c>
      <c r="E7889" t="s">
        <v>28498</v>
      </c>
      <c r="F7889" t="s">
        <v>28499</v>
      </c>
      <c r="H7889">
        <v>55.925052600000001</v>
      </c>
      <c r="I7889">
        <v>-61.558025399999998</v>
      </c>
      <c r="J7889" s="1" t="str">
        <f t="shared" si="544"/>
        <v>Till</v>
      </c>
      <c r="K7889" s="1" t="str">
        <f t="shared" si="545"/>
        <v>&lt;63 micron</v>
      </c>
      <c r="L7889">
        <v>0.1</v>
      </c>
      <c r="M7889">
        <v>0.43</v>
      </c>
      <c r="N7889">
        <v>1</v>
      </c>
      <c r="O7889">
        <v>20</v>
      </c>
      <c r="P7889">
        <v>0.25</v>
      </c>
      <c r="Q7889">
        <v>1</v>
      </c>
      <c r="R7889">
        <v>0.41</v>
      </c>
      <c r="S7889">
        <v>0.25</v>
      </c>
      <c r="T7889">
        <v>2</v>
      </c>
      <c r="U7889">
        <v>12</v>
      </c>
      <c r="V7889">
        <v>5</v>
      </c>
      <c r="W7889">
        <v>1.62</v>
      </c>
      <c r="X7889">
        <v>10</v>
      </c>
      <c r="Y7889">
        <v>0.5</v>
      </c>
      <c r="Z7889">
        <v>0.03</v>
      </c>
      <c r="AA7889">
        <v>60</v>
      </c>
      <c r="AB7889">
        <v>0.12</v>
      </c>
      <c r="AC7889">
        <v>140</v>
      </c>
      <c r="AD7889">
        <v>0.5</v>
      </c>
      <c r="AE7889">
        <v>0.02</v>
      </c>
      <c r="AF7889">
        <v>2</v>
      </c>
      <c r="AG7889">
        <v>1120</v>
      </c>
      <c r="AH7889">
        <v>4</v>
      </c>
      <c r="AI7889">
        <v>2</v>
      </c>
      <c r="AJ7889">
        <v>2</v>
      </c>
      <c r="AK7889">
        <v>8</v>
      </c>
      <c r="AL7889">
        <v>0.06</v>
      </c>
      <c r="AM7889">
        <v>5</v>
      </c>
      <c r="AN7889">
        <v>5</v>
      </c>
      <c r="AO7889">
        <v>24</v>
      </c>
      <c r="AP7889">
        <v>5</v>
      </c>
      <c r="AQ7889">
        <v>28</v>
      </c>
    </row>
    <row r="7890" spans="1:43" hidden="1" x14ac:dyDescent="0.25">
      <c r="A7890" t="s">
        <v>28500</v>
      </c>
      <c r="B7890" t="s">
        <v>28501</v>
      </c>
      <c r="C7890" s="1" t="str">
        <f t="shared" si="546"/>
        <v>21:0134</v>
      </c>
      <c r="D7890" s="1" t="str">
        <f t="shared" si="547"/>
        <v>21:0078</v>
      </c>
      <c r="E7890" t="s">
        <v>28502</v>
      </c>
      <c r="F7890" t="s">
        <v>28503</v>
      </c>
      <c r="H7890">
        <v>55.919661900000001</v>
      </c>
      <c r="I7890">
        <v>-61.577428599999998</v>
      </c>
      <c r="J7890" s="1" t="str">
        <f t="shared" si="544"/>
        <v>Till</v>
      </c>
      <c r="K7890" s="1" t="str">
        <f t="shared" si="545"/>
        <v>&lt;63 micron</v>
      </c>
      <c r="L7890">
        <v>0.2</v>
      </c>
      <c r="M7890">
        <v>1.26</v>
      </c>
      <c r="N7890">
        <v>1</v>
      </c>
      <c r="O7890">
        <v>90</v>
      </c>
      <c r="P7890">
        <v>0.25</v>
      </c>
      <c r="Q7890">
        <v>1</v>
      </c>
      <c r="R7890">
        <v>0.4</v>
      </c>
      <c r="S7890">
        <v>0.25</v>
      </c>
      <c r="T7890">
        <v>4</v>
      </c>
      <c r="U7890">
        <v>17</v>
      </c>
      <c r="V7890">
        <v>11</v>
      </c>
      <c r="W7890">
        <v>2.38</v>
      </c>
      <c r="X7890">
        <v>10</v>
      </c>
      <c r="Y7890">
        <v>0.5</v>
      </c>
      <c r="Z7890">
        <v>0.16</v>
      </c>
      <c r="AA7890">
        <v>80</v>
      </c>
      <c r="AB7890">
        <v>0.3</v>
      </c>
      <c r="AC7890">
        <v>225</v>
      </c>
      <c r="AD7890">
        <v>0.5</v>
      </c>
      <c r="AE7890">
        <v>0.03</v>
      </c>
      <c r="AF7890">
        <v>5</v>
      </c>
      <c r="AG7890">
        <v>930</v>
      </c>
      <c r="AH7890">
        <v>6</v>
      </c>
      <c r="AI7890">
        <v>2</v>
      </c>
      <c r="AJ7890">
        <v>5</v>
      </c>
      <c r="AK7890">
        <v>9</v>
      </c>
      <c r="AL7890">
        <v>0.1</v>
      </c>
      <c r="AM7890">
        <v>5</v>
      </c>
      <c r="AN7890">
        <v>5</v>
      </c>
      <c r="AO7890">
        <v>29</v>
      </c>
      <c r="AP7890">
        <v>5</v>
      </c>
      <c r="AQ7890">
        <v>56</v>
      </c>
    </row>
    <row r="7891" spans="1:43" hidden="1" x14ac:dyDescent="0.25">
      <c r="A7891" t="s">
        <v>28504</v>
      </c>
      <c r="B7891" t="s">
        <v>28505</v>
      </c>
      <c r="C7891" s="1" t="str">
        <f t="shared" si="546"/>
        <v>21:0134</v>
      </c>
      <c r="D7891" s="1" t="str">
        <f t="shared" si="547"/>
        <v>21:0078</v>
      </c>
      <c r="E7891" t="s">
        <v>28506</v>
      </c>
      <c r="F7891" t="s">
        <v>28507</v>
      </c>
      <c r="H7891">
        <v>55.935294399999997</v>
      </c>
      <c r="I7891">
        <v>-61.588862599999999</v>
      </c>
      <c r="J7891" s="1" t="str">
        <f t="shared" si="544"/>
        <v>Till</v>
      </c>
      <c r="K7891" s="1" t="str">
        <f t="shared" si="545"/>
        <v>&lt;63 micron</v>
      </c>
      <c r="L7891">
        <v>0.1</v>
      </c>
      <c r="M7891">
        <v>1.01</v>
      </c>
      <c r="N7891">
        <v>1</v>
      </c>
      <c r="O7891">
        <v>10</v>
      </c>
      <c r="P7891">
        <v>0.25</v>
      </c>
      <c r="Q7891">
        <v>1</v>
      </c>
      <c r="R7891">
        <v>0.24</v>
      </c>
      <c r="S7891">
        <v>0.25</v>
      </c>
      <c r="T7891">
        <v>1</v>
      </c>
      <c r="U7891">
        <v>16</v>
      </c>
      <c r="V7891">
        <v>2</v>
      </c>
      <c r="W7891">
        <v>2.15</v>
      </c>
      <c r="X7891">
        <v>5</v>
      </c>
      <c r="Y7891">
        <v>0.5</v>
      </c>
      <c r="Z7891">
        <v>0.02</v>
      </c>
      <c r="AA7891">
        <v>20</v>
      </c>
      <c r="AB7891">
        <v>0.11</v>
      </c>
      <c r="AC7891">
        <v>95</v>
      </c>
      <c r="AD7891">
        <v>0.5</v>
      </c>
      <c r="AE7891">
        <v>0.02</v>
      </c>
      <c r="AF7891">
        <v>1</v>
      </c>
      <c r="AG7891">
        <v>670</v>
      </c>
      <c r="AH7891">
        <v>4</v>
      </c>
      <c r="AI7891">
        <v>1</v>
      </c>
      <c r="AJ7891">
        <v>3</v>
      </c>
      <c r="AK7891">
        <v>6</v>
      </c>
      <c r="AL7891">
        <v>0.08</v>
      </c>
      <c r="AM7891">
        <v>5</v>
      </c>
      <c r="AN7891">
        <v>5</v>
      </c>
      <c r="AO7891">
        <v>30</v>
      </c>
      <c r="AP7891">
        <v>5</v>
      </c>
      <c r="AQ7891">
        <v>16</v>
      </c>
    </row>
    <row r="7892" spans="1:43" hidden="1" x14ac:dyDescent="0.25">
      <c r="A7892" t="s">
        <v>28508</v>
      </c>
      <c r="B7892" t="s">
        <v>28509</v>
      </c>
      <c r="C7892" s="1" t="str">
        <f t="shared" si="546"/>
        <v>21:0134</v>
      </c>
      <c r="D7892" s="1" t="str">
        <f t="shared" si="547"/>
        <v>21:0078</v>
      </c>
      <c r="E7892" t="s">
        <v>28510</v>
      </c>
      <c r="F7892" t="s">
        <v>28511</v>
      </c>
      <c r="H7892">
        <v>54.1571572</v>
      </c>
      <c r="I7892">
        <v>-60.279218399999998</v>
      </c>
      <c r="J7892" s="1" t="str">
        <f t="shared" si="544"/>
        <v>Till</v>
      </c>
      <c r="K7892" s="1" t="str">
        <f t="shared" si="545"/>
        <v>&lt;63 micron</v>
      </c>
      <c r="L7892">
        <v>0.1</v>
      </c>
      <c r="M7892">
        <v>0.82</v>
      </c>
      <c r="N7892">
        <v>1</v>
      </c>
      <c r="O7892">
        <v>70</v>
      </c>
      <c r="P7892">
        <v>0.25</v>
      </c>
      <c r="Q7892">
        <v>1</v>
      </c>
      <c r="R7892">
        <v>0.62</v>
      </c>
      <c r="S7892">
        <v>0.25</v>
      </c>
      <c r="T7892">
        <v>4</v>
      </c>
      <c r="U7892">
        <v>11</v>
      </c>
      <c r="V7892">
        <v>27</v>
      </c>
      <c r="W7892">
        <v>1.55</v>
      </c>
      <c r="X7892">
        <v>5</v>
      </c>
      <c r="Y7892">
        <v>1</v>
      </c>
      <c r="Z7892">
        <v>0.22</v>
      </c>
      <c r="AA7892">
        <v>20</v>
      </c>
      <c r="AB7892">
        <v>0.33</v>
      </c>
      <c r="AC7892">
        <v>235</v>
      </c>
      <c r="AD7892">
        <v>0.5</v>
      </c>
      <c r="AE7892">
        <v>0.02</v>
      </c>
      <c r="AF7892">
        <v>4</v>
      </c>
      <c r="AG7892">
        <v>900</v>
      </c>
      <c r="AH7892">
        <v>2</v>
      </c>
      <c r="AI7892">
        <v>1</v>
      </c>
      <c r="AJ7892">
        <v>3</v>
      </c>
      <c r="AK7892">
        <v>37</v>
      </c>
      <c r="AL7892">
        <v>0.09</v>
      </c>
      <c r="AM7892">
        <v>5</v>
      </c>
      <c r="AN7892">
        <v>5</v>
      </c>
      <c r="AO7892">
        <v>34</v>
      </c>
      <c r="AP7892">
        <v>5</v>
      </c>
      <c r="AQ7892">
        <v>24</v>
      </c>
    </row>
    <row r="7893" spans="1:43" hidden="1" x14ac:dyDescent="0.25">
      <c r="A7893" t="s">
        <v>28512</v>
      </c>
      <c r="B7893" t="s">
        <v>28513</v>
      </c>
      <c r="C7893" s="1" t="str">
        <f t="shared" si="546"/>
        <v>21:0134</v>
      </c>
      <c r="D7893" s="1" t="str">
        <f t="shared" si="547"/>
        <v>21:0078</v>
      </c>
      <c r="E7893" t="s">
        <v>28514</v>
      </c>
      <c r="F7893" t="s">
        <v>28515</v>
      </c>
      <c r="H7893">
        <v>53.625984299999999</v>
      </c>
      <c r="I7893">
        <v>-63.712575899999997</v>
      </c>
      <c r="J7893" s="1" t="str">
        <f t="shared" ref="J7893:J7956" si="548">HYPERLINK("http://geochem.nrcan.gc.ca/cdogs/content/kwd/kwd020044_e.htm", "Till")</f>
        <v>Till</v>
      </c>
      <c r="K7893" s="1" t="str">
        <f t="shared" si="545"/>
        <v>&lt;63 micron</v>
      </c>
      <c r="L7893">
        <v>0.1</v>
      </c>
      <c r="M7893">
        <v>0.65</v>
      </c>
      <c r="N7893">
        <v>1</v>
      </c>
      <c r="O7893">
        <v>30</v>
      </c>
      <c r="P7893">
        <v>0.25</v>
      </c>
      <c r="Q7893">
        <v>1</v>
      </c>
      <c r="R7893">
        <v>0.51</v>
      </c>
      <c r="S7893">
        <v>0.25</v>
      </c>
      <c r="T7893">
        <v>4</v>
      </c>
      <c r="U7893">
        <v>25</v>
      </c>
      <c r="V7893">
        <v>7</v>
      </c>
      <c r="W7893">
        <v>1.84</v>
      </c>
      <c r="X7893">
        <v>5</v>
      </c>
      <c r="Y7893">
        <v>0.5</v>
      </c>
      <c r="Z7893">
        <v>0.08</v>
      </c>
      <c r="AA7893">
        <v>30</v>
      </c>
      <c r="AB7893">
        <v>0.23</v>
      </c>
      <c r="AC7893">
        <v>155</v>
      </c>
      <c r="AD7893">
        <v>0.5</v>
      </c>
      <c r="AE7893">
        <v>0.02</v>
      </c>
      <c r="AF7893">
        <v>7</v>
      </c>
      <c r="AG7893">
        <v>1110</v>
      </c>
      <c r="AH7893">
        <v>2</v>
      </c>
      <c r="AI7893">
        <v>1</v>
      </c>
      <c r="AJ7893">
        <v>2</v>
      </c>
      <c r="AK7893">
        <v>28</v>
      </c>
      <c r="AL7893">
        <v>7.0000000000000007E-2</v>
      </c>
      <c r="AM7893">
        <v>5</v>
      </c>
      <c r="AN7893">
        <v>5</v>
      </c>
      <c r="AO7893">
        <v>34</v>
      </c>
      <c r="AP7893">
        <v>5</v>
      </c>
      <c r="AQ7893">
        <v>14</v>
      </c>
    </row>
    <row r="7894" spans="1:43" hidden="1" x14ac:dyDescent="0.25">
      <c r="A7894" t="s">
        <v>28516</v>
      </c>
      <c r="B7894" t="s">
        <v>28517</v>
      </c>
      <c r="C7894" s="1" t="str">
        <f t="shared" si="546"/>
        <v>21:0134</v>
      </c>
      <c r="D7894" s="1" t="str">
        <f t="shared" si="547"/>
        <v>21:0078</v>
      </c>
      <c r="E7894" t="s">
        <v>28518</v>
      </c>
      <c r="F7894" t="s">
        <v>28519</v>
      </c>
      <c r="H7894">
        <v>55.923359599999998</v>
      </c>
      <c r="I7894">
        <v>-61.626105500000001</v>
      </c>
      <c r="J7894" s="1" t="str">
        <f t="shared" si="548"/>
        <v>Till</v>
      </c>
      <c r="K7894" s="1" t="str">
        <f t="shared" si="545"/>
        <v>&lt;63 micron</v>
      </c>
      <c r="L7894">
        <v>0.1</v>
      </c>
      <c r="M7894">
        <v>0.69</v>
      </c>
      <c r="N7894">
        <v>1</v>
      </c>
      <c r="O7894">
        <v>20</v>
      </c>
      <c r="P7894">
        <v>0.25</v>
      </c>
      <c r="Q7894">
        <v>1</v>
      </c>
      <c r="R7894">
        <v>0.45</v>
      </c>
      <c r="S7894">
        <v>0.25</v>
      </c>
      <c r="T7894">
        <v>1</v>
      </c>
      <c r="U7894">
        <v>14</v>
      </c>
      <c r="V7894">
        <v>4</v>
      </c>
      <c r="W7894">
        <v>1.83</v>
      </c>
      <c r="X7894">
        <v>10</v>
      </c>
      <c r="Y7894">
        <v>0.5</v>
      </c>
      <c r="Z7894">
        <v>0.04</v>
      </c>
      <c r="AA7894">
        <v>40</v>
      </c>
      <c r="AB7894">
        <v>0.16</v>
      </c>
      <c r="AC7894">
        <v>145</v>
      </c>
      <c r="AD7894">
        <v>0.5</v>
      </c>
      <c r="AE7894">
        <v>0.03</v>
      </c>
      <c r="AF7894">
        <v>3</v>
      </c>
      <c r="AG7894">
        <v>930</v>
      </c>
      <c r="AH7894">
        <v>8</v>
      </c>
      <c r="AI7894">
        <v>2</v>
      </c>
      <c r="AJ7894">
        <v>3</v>
      </c>
      <c r="AK7894">
        <v>9</v>
      </c>
      <c r="AL7894">
        <v>0.08</v>
      </c>
      <c r="AM7894">
        <v>5</v>
      </c>
      <c r="AN7894">
        <v>5</v>
      </c>
      <c r="AO7894">
        <v>27</v>
      </c>
      <c r="AP7894">
        <v>5</v>
      </c>
      <c r="AQ7894">
        <v>28</v>
      </c>
    </row>
    <row r="7895" spans="1:43" hidden="1" x14ac:dyDescent="0.25">
      <c r="A7895" t="s">
        <v>28520</v>
      </c>
      <c r="B7895" t="s">
        <v>28521</v>
      </c>
      <c r="C7895" s="1" t="str">
        <f t="shared" si="546"/>
        <v>21:0134</v>
      </c>
      <c r="D7895" s="1" t="str">
        <f t="shared" si="547"/>
        <v>21:0078</v>
      </c>
      <c r="E7895" t="s">
        <v>28522</v>
      </c>
      <c r="F7895" t="s">
        <v>28523</v>
      </c>
      <c r="H7895">
        <v>55.878201400000002</v>
      </c>
      <c r="I7895">
        <v>-61.586139000000003</v>
      </c>
      <c r="J7895" s="1" t="str">
        <f t="shared" si="548"/>
        <v>Till</v>
      </c>
      <c r="K7895" s="1" t="str">
        <f t="shared" si="545"/>
        <v>&lt;63 micron</v>
      </c>
      <c r="L7895">
        <v>0.1</v>
      </c>
      <c r="M7895">
        <v>0.91</v>
      </c>
      <c r="N7895">
        <v>1</v>
      </c>
      <c r="O7895">
        <v>40</v>
      </c>
      <c r="P7895">
        <v>0.25</v>
      </c>
      <c r="Q7895">
        <v>1</v>
      </c>
      <c r="R7895">
        <v>0.32</v>
      </c>
      <c r="S7895">
        <v>0.25</v>
      </c>
      <c r="T7895">
        <v>2</v>
      </c>
      <c r="U7895">
        <v>14</v>
      </c>
      <c r="V7895">
        <v>8</v>
      </c>
      <c r="W7895">
        <v>1.97</v>
      </c>
      <c r="X7895">
        <v>10</v>
      </c>
      <c r="Y7895">
        <v>0.5</v>
      </c>
      <c r="Z7895">
        <v>0.08</v>
      </c>
      <c r="AA7895">
        <v>50</v>
      </c>
      <c r="AB7895">
        <v>0.18</v>
      </c>
      <c r="AC7895">
        <v>145</v>
      </c>
      <c r="AD7895">
        <v>1</v>
      </c>
      <c r="AE7895">
        <v>0.03</v>
      </c>
      <c r="AF7895">
        <v>4</v>
      </c>
      <c r="AG7895">
        <v>600</v>
      </c>
      <c r="AH7895">
        <v>8</v>
      </c>
      <c r="AI7895">
        <v>1</v>
      </c>
      <c r="AJ7895">
        <v>4</v>
      </c>
      <c r="AK7895">
        <v>7</v>
      </c>
      <c r="AL7895">
        <v>0.09</v>
      </c>
      <c r="AM7895">
        <v>5</v>
      </c>
      <c r="AN7895">
        <v>5</v>
      </c>
      <c r="AO7895">
        <v>22</v>
      </c>
      <c r="AP7895">
        <v>5</v>
      </c>
      <c r="AQ7895">
        <v>46</v>
      </c>
    </row>
    <row r="7896" spans="1:43" hidden="1" x14ac:dyDescent="0.25">
      <c r="A7896" t="s">
        <v>28524</v>
      </c>
      <c r="B7896" t="s">
        <v>28525</v>
      </c>
      <c r="C7896" s="1" t="str">
        <f t="shared" si="546"/>
        <v>21:0134</v>
      </c>
      <c r="D7896" s="1" t="str">
        <f t="shared" si="547"/>
        <v>21:0078</v>
      </c>
      <c r="E7896" t="s">
        <v>28526</v>
      </c>
      <c r="F7896" t="s">
        <v>28527</v>
      </c>
      <c r="H7896">
        <v>55.865090500000001</v>
      </c>
      <c r="I7896">
        <v>-61.618575399999997</v>
      </c>
      <c r="J7896" s="1" t="str">
        <f t="shared" si="548"/>
        <v>Till</v>
      </c>
      <c r="K7896" s="1" t="str">
        <f t="shared" si="545"/>
        <v>&lt;63 micron</v>
      </c>
      <c r="L7896">
        <v>0.1</v>
      </c>
      <c r="M7896">
        <v>0.34</v>
      </c>
      <c r="N7896">
        <v>1</v>
      </c>
      <c r="O7896">
        <v>10</v>
      </c>
      <c r="P7896">
        <v>0.25</v>
      </c>
      <c r="Q7896">
        <v>1</v>
      </c>
      <c r="R7896">
        <v>0.23</v>
      </c>
      <c r="S7896">
        <v>0.25</v>
      </c>
      <c r="T7896">
        <v>0.5</v>
      </c>
      <c r="U7896">
        <v>9</v>
      </c>
      <c r="V7896">
        <v>2</v>
      </c>
      <c r="W7896">
        <v>1.36</v>
      </c>
      <c r="X7896">
        <v>5</v>
      </c>
      <c r="Y7896">
        <v>0.5</v>
      </c>
      <c r="Z7896">
        <v>0.02</v>
      </c>
      <c r="AA7896">
        <v>30</v>
      </c>
      <c r="AB7896">
        <v>0.06</v>
      </c>
      <c r="AC7896">
        <v>110</v>
      </c>
      <c r="AD7896">
        <v>0.5</v>
      </c>
      <c r="AE7896">
        <v>0.02</v>
      </c>
      <c r="AF7896">
        <v>1</v>
      </c>
      <c r="AG7896">
        <v>580</v>
      </c>
      <c r="AH7896">
        <v>6</v>
      </c>
      <c r="AI7896">
        <v>1</v>
      </c>
      <c r="AJ7896">
        <v>1</v>
      </c>
      <c r="AK7896">
        <v>4</v>
      </c>
      <c r="AL7896">
        <v>0.05</v>
      </c>
      <c r="AM7896">
        <v>5</v>
      </c>
      <c r="AN7896">
        <v>5</v>
      </c>
      <c r="AO7896">
        <v>15</v>
      </c>
      <c r="AP7896">
        <v>5</v>
      </c>
      <c r="AQ7896">
        <v>24</v>
      </c>
    </row>
    <row r="7897" spans="1:43" hidden="1" x14ac:dyDescent="0.25">
      <c r="A7897" t="s">
        <v>28528</v>
      </c>
      <c r="B7897" t="s">
        <v>28529</v>
      </c>
      <c r="C7897" s="1" t="str">
        <f t="shared" si="546"/>
        <v>21:0134</v>
      </c>
      <c r="D7897" s="1" t="str">
        <f t="shared" si="547"/>
        <v>21:0078</v>
      </c>
      <c r="E7897" t="s">
        <v>28530</v>
      </c>
      <c r="F7897" t="s">
        <v>28531</v>
      </c>
      <c r="H7897">
        <v>55.861299000000002</v>
      </c>
      <c r="I7897">
        <v>-61.601133699999998</v>
      </c>
      <c r="J7897" s="1" t="str">
        <f t="shared" si="548"/>
        <v>Till</v>
      </c>
      <c r="K7897" s="1" t="str">
        <f t="shared" si="545"/>
        <v>&lt;63 micron</v>
      </c>
      <c r="L7897">
        <v>0.1</v>
      </c>
      <c r="M7897">
        <v>0.4</v>
      </c>
      <c r="N7897">
        <v>1</v>
      </c>
      <c r="O7897">
        <v>10</v>
      </c>
      <c r="P7897">
        <v>0.25</v>
      </c>
      <c r="Q7897">
        <v>1</v>
      </c>
      <c r="R7897">
        <v>0.22</v>
      </c>
      <c r="S7897">
        <v>0.25</v>
      </c>
      <c r="T7897">
        <v>0.5</v>
      </c>
      <c r="U7897">
        <v>9</v>
      </c>
      <c r="V7897">
        <v>4</v>
      </c>
      <c r="W7897">
        <v>1.4</v>
      </c>
      <c r="X7897">
        <v>5</v>
      </c>
      <c r="Y7897">
        <v>0.5</v>
      </c>
      <c r="Z7897">
        <v>0.02</v>
      </c>
      <c r="AA7897">
        <v>40</v>
      </c>
      <c r="AB7897">
        <v>0.08</v>
      </c>
      <c r="AC7897">
        <v>90</v>
      </c>
      <c r="AD7897">
        <v>0.5</v>
      </c>
      <c r="AE7897">
        <v>0.02</v>
      </c>
      <c r="AF7897">
        <v>1</v>
      </c>
      <c r="AG7897">
        <v>510</v>
      </c>
      <c r="AH7897">
        <v>10</v>
      </c>
      <c r="AI7897">
        <v>2</v>
      </c>
      <c r="AJ7897">
        <v>1</v>
      </c>
      <c r="AK7897">
        <v>4</v>
      </c>
      <c r="AL7897">
        <v>0.05</v>
      </c>
      <c r="AM7897">
        <v>5</v>
      </c>
      <c r="AN7897">
        <v>5</v>
      </c>
      <c r="AO7897">
        <v>14</v>
      </c>
      <c r="AP7897">
        <v>5</v>
      </c>
      <c r="AQ7897">
        <v>28</v>
      </c>
    </row>
    <row r="7898" spans="1:43" hidden="1" x14ac:dyDescent="0.25">
      <c r="A7898" t="s">
        <v>28532</v>
      </c>
      <c r="B7898" t="s">
        <v>28533</v>
      </c>
      <c r="C7898" s="1" t="str">
        <f t="shared" si="546"/>
        <v>21:0134</v>
      </c>
      <c r="D7898" s="1" t="str">
        <f t="shared" si="547"/>
        <v>21:0078</v>
      </c>
      <c r="E7898" t="s">
        <v>28534</v>
      </c>
      <c r="F7898" t="s">
        <v>28535</v>
      </c>
      <c r="H7898">
        <v>55.8539168</v>
      </c>
      <c r="I7898">
        <v>-61.584225500000002</v>
      </c>
      <c r="J7898" s="1" t="str">
        <f t="shared" si="548"/>
        <v>Till</v>
      </c>
      <c r="K7898" s="1" t="str">
        <f t="shared" si="545"/>
        <v>&lt;63 micron</v>
      </c>
      <c r="L7898">
        <v>0.2</v>
      </c>
      <c r="M7898">
        <v>0.36</v>
      </c>
      <c r="N7898">
        <v>1</v>
      </c>
      <c r="O7898">
        <v>10</v>
      </c>
      <c r="P7898">
        <v>0.25</v>
      </c>
      <c r="Q7898">
        <v>1</v>
      </c>
      <c r="R7898">
        <v>0.22</v>
      </c>
      <c r="S7898">
        <v>0.25</v>
      </c>
      <c r="T7898">
        <v>1</v>
      </c>
      <c r="U7898">
        <v>7</v>
      </c>
      <c r="V7898">
        <v>2</v>
      </c>
      <c r="W7898">
        <v>1.21</v>
      </c>
      <c r="X7898">
        <v>5</v>
      </c>
      <c r="Y7898">
        <v>0.5</v>
      </c>
      <c r="Z7898">
        <v>0.02</v>
      </c>
      <c r="AA7898">
        <v>30</v>
      </c>
      <c r="AB7898">
        <v>0.06</v>
      </c>
      <c r="AC7898">
        <v>100</v>
      </c>
      <c r="AD7898">
        <v>0.5</v>
      </c>
      <c r="AE7898">
        <v>0.02</v>
      </c>
      <c r="AF7898">
        <v>1</v>
      </c>
      <c r="AG7898">
        <v>570</v>
      </c>
      <c r="AH7898">
        <v>6</v>
      </c>
      <c r="AI7898">
        <v>1</v>
      </c>
      <c r="AJ7898">
        <v>1</v>
      </c>
      <c r="AK7898">
        <v>4</v>
      </c>
      <c r="AL7898">
        <v>0.04</v>
      </c>
      <c r="AM7898">
        <v>5</v>
      </c>
      <c r="AN7898">
        <v>5</v>
      </c>
      <c r="AO7898">
        <v>13</v>
      </c>
      <c r="AP7898">
        <v>5</v>
      </c>
      <c r="AQ7898">
        <v>22</v>
      </c>
    </row>
    <row r="7899" spans="1:43" hidden="1" x14ac:dyDescent="0.25">
      <c r="A7899" t="s">
        <v>28536</v>
      </c>
      <c r="B7899" t="s">
        <v>28537</v>
      </c>
      <c r="C7899" s="1" t="str">
        <f t="shared" si="546"/>
        <v>21:0134</v>
      </c>
      <c r="D7899" s="1" t="str">
        <f t="shared" si="547"/>
        <v>21:0078</v>
      </c>
      <c r="E7899" t="s">
        <v>28538</v>
      </c>
      <c r="F7899" t="s">
        <v>28539</v>
      </c>
      <c r="H7899">
        <v>55.848515999999996</v>
      </c>
      <c r="I7899">
        <v>-61.564056000000001</v>
      </c>
      <c r="J7899" s="1" t="str">
        <f t="shared" si="548"/>
        <v>Till</v>
      </c>
      <c r="K7899" s="1" t="str">
        <f t="shared" si="545"/>
        <v>&lt;63 micron</v>
      </c>
      <c r="L7899">
        <v>0.1</v>
      </c>
      <c r="M7899">
        <v>0.35</v>
      </c>
      <c r="N7899">
        <v>1</v>
      </c>
      <c r="O7899">
        <v>10</v>
      </c>
      <c r="P7899">
        <v>0.25</v>
      </c>
      <c r="Q7899">
        <v>1</v>
      </c>
      <c r="R7899">
        <v>0.2</v>
      </c>
      <c r="S7899">
        <v>0.25</v>
      </c>
      <c r="T7899">
        <v>0.5</v>
      </c>
      <c r="U7899">
        <v>7</v>
      </c>
      <c r="V7899">
        <v>2</v>
      </c>
      <c r="W7899">
        <v>1.1299999999999999</v>
      </c>
      <c r="X7899">
        <v>5</v>
      </c>
      <c r="Y7899">
        <v>0.5</v>
      </c>
      <c r="Z7899">
        <v>0.03</v>
      </c>
      <c r="AA7899">
        <v>40</v>
      </c>
      <c r="AB7899">
        <v>0.06</v>
      </c>
      <c r="AC7899">
        <v>110</v>
      </c>
      <c r="AD7899">
        <v>0.5</v>
      </c>
      <c r="AE7899">
        <v>0.02</v>
      </c>
      <c r="AF7899">
        <v>1</v>
      </c>
      <c r="AG7899">
        <v>500</v>
      </c>
      <c r="AH7899">
        <v>14</v>
      </c>
      <c r="AI7899">
        <v>2</v>
      </c>
      <c r="AJ7899">
        <v>1</v>
      </c>
      <c r="AK7899">
        <v>4</v>
      </c>
      <c r="AL7899">
        <v>0.04</v>
      </c>
      <c r="AM7899">
        <v>5</v>
      </c>
      <c r="AN7899">
        <v>5</v>
      </c>
      <c r="AO7899">
        <v>11</v>
      </c>
      <c r="AP7899">
        <v>5</v>
      </c>
      <c r="AQ7899">
        <v>24</v>
      </c>
    </row>
    <row r="7900" spans="1:43" hidden="1" x14ac:dyDescent="0.25">
      <c r="A7900" t="s">
        <v>28540</v>
      </c>
      <c r="B7900" t="s">
        <v>28541</v>
      </c>
      <c r="C7900" s="1" t="str">
        <f t="shared" si="546"/>
        <v>21:0134</v>
      </c>
      <c r="D7900" s="1" t="str">
        <f t="shared" si="547"/>
        <v>21:0078</v>
      </c>
      <c r="E7900" t="s">
        <v>28542</v>
      </c>
      <c r="F7900" t="s">
        <v>28543</v>
      </c>
      <c r="H7900">
        <v>55.864113400000001</v>
      </c>
      <c r="I7900">
        <v>-61.553093599999997</v>
      </c>
      <c r="J7900" s="1" t="str">
        <f t="shared" si="548"/>
        <v>Till</v>
      </c>
      <c r="K7900" s="1" t="str">
        <f t="shared" si="545"/>
        <v>&lt;63 micron</v>
      </c>
      <c r="L7900">
        <v>0.1</v>
      </c>
      <c r="M7900">
        <v>0.49</v>
      </c>
      <c r="N7900">
        <v>1</v>
      </c>
      <c r="O7900">
        <v>30</v>
      </c>
      <c r="P7900">
        <v>0.25</v>
      </c>
      <c r="Q7900">
        <v>1</v>
      </c>
      <c r="R7900">
        <v>0.23</v>
      </c>
      <c r="S7900">
        <v>0.25</v>
      </c>
      <c r="T7900">
        <v>1</v>
      </c>
      <c r="U7900">
        <v>9</v>
      </c>
      <c r="V7900">
        <v>4</v>
      </c>
      <c r="W7900">
        <v>1.31</v>
      </c>
      <c r="X7900">
        <v>5</v>
      </c>
      <c r="Y7900">
        <v>0.5</v>
      </c>
      <c r="Z7900">
        <v>0.1</v>
      </c>
      <c r="AA7900">
        <v>40</v>
      </c>
      <c r="AB7900">
        <v>7.0000000000000007E-2</v>
      </c>
      <c r="AC7900">
        <v>105</v>
      </c>
      <c r="AD7900">
        <v>1</v>
      </c>
      <c r="AE7900">
        <v>7.0000000000000007E-2</v>
      </c>
      <c r="AF7900">
        <v>1</v>
      </c>
      <c r="AG7900">
        <v>530</v>
      </c>
      <c r="AH7900">
        <v>8</v>
      </c>
      <c r="AI7900">
        <v>2</v>
      </c>
      <c r="AJ7900">
        <v>1</v>
      </c>
      <c r="AK7900">
        <v>8</v>
      </c>
      <c r="AL7900">
        <v>0.05</v>
      </c>
      <c r="AM7900">
        <v>5</v>
      </c>
      <c r="AN7900">
        <v>5</v>
      </c>
      <c r="AO7900">
        <v>14</v>
      </c>
      <c r="AP7900">
        <v>5</v>
      </c>
      <c r="AQ7900">
        <v>26</v>
      </c>
    </row>
    <row r="7901" spans="1:43" hidden="1" x14ac:dyDescent="0.25">
      <c r="A7901" t="s">
        <v>28544</v>
      </c>
      <c r="B7901" t="s">
        <v>28545</v>
      </c>
      <c r="C7901" s="1" t="str">
        <f t="shared" si="546"/>
        <v>21:0134</v>
      </c>
      <c r="D7901" s="1" t="str">
        <f t="shared" si="547"/>
        <v>21:0078</v>
      </c>
      <c r="E7901" t="s">
        <v>26953</v>
      </c>
      <c r="F7901" t="s">
        <v>28546</v>
      </c>
      <c r="H7901">
        <v>55.860094599999996</v>
      </c>
      <c r="I7901">
        <v>-61.498917200000001</v>
      </c>
      <c r="J7901" s="1" t="str">
        <f t="shared" si="548"/>
        <v>Till</v>
      </c>
      <c r="K7901" s="1" t="str">
        <f t="shared" si="545"/>
        <v>&lt;63 micron</v>
      </c>
      <c r="L7901">
        <v>0.2</v>
      </c>
      <c r="M7901">
        <v>0.44</v>
      </c>
      <c r="N7901">
        <v>1</v>
      </c>
      <c r="O7901">
        <v>10</v>
      </c>
      <c r="P7901">
        <v>0.25</v>
      </c>
      <c r="Q7901">
        <v>1</v>
      </c>
      <c r="R7901">
        <v>0.18</v>
      </c>
      <c r="S7901">
        <v>0.25</v>
      </c>
      <c r="T7901">
        <v>0.5</v>
      </c>
      <c r="U7901">
        <v>12</v>
      </c>
      <c r="V7901">
        <v>5</v>
      </c>
      <c r="W7901">
        <v>0.9</v>
      </c>
      <c r="X7901">
        <v>10</v>
      </c>
      <c r="Y7901">
        <v>0.5</v>
      </c>
      <c r="Z7901">
        <v>0.04</v>
      </c>
      <c r="AA7901">
        <v>70</v>
      </c>
      <c r="AB7901">
        <v>0.08</v>
      </c>
      <c r="AC7901">
        <v>50</v>
      </c>
      <c r="AD7901">
        <v>1</v>
      </c>
      <c r="AE7901">
        <v>0.02</v>
      </c>
      <c r="AF7901">
        <v>1</v>
      </c>
      <c r="AG7901">
        <v>480</v>
      </c>
      <c r="AH7901">
        <v>14</v>
      </c>
      <c r="AI7901">
        <v>2</v>
      </c>
      <c r="AJ7901">
        <v>2</v>
      </c>
      <c r="AK7901">
        <v>4</v>
      </c>
      <c r="AL7901">
        <v>0.06</v>
      </c>
      <c r="AM7901">
        <v>5</v>
      </c>
      <c r="AN7901">
        <v>5</v>
      </c>
      <c r="AO7901">
        <v>13</v>
      </c>
      <c r="AP7901">
        <v>5</v>
      </c>
      <c r="AQ7901">
        <v>28</v>
      </c>
    </row>
    <row r="7902" spans="1:43" hidden="1" x14ac:dyDescent="0.25">
      <c r="A7902" t="s">
        <v>28547</v>
      </c>
      <c r="B7902" t="s">
        <v>28548</v>
      </c>
      <c r="C7902" s="1" t="str">
        <f t="shared" si="546"/>
        <v>21:0134</v>
      </c>
      <c r="D7902" s="1" t="str">
        <f t="shared" si="547"/>
        <v>21:0078</v>
      </c>
      <c r="E7902" t="s">
        <v>28549</v>
      </c>
      <c r="F7902" t="s">
        <v>28550</v>
      </c>
      <c r="H7902">
        <v>55.850313499999999</v>
      </c>
      <c r="I7902">
        <v>-61.470860299999998</v>
      </c>
      <c r="J7902" s="1" t="str">
        <f t="shared" si="548"/>
        <v>Till</v>
      </c>
      <c r="K7902" s="1" t="str">
        <f t="shared" si="545"/>
        <v>&lt;63 micron</v>
      </c>
      <c r="L7902">
        <v>0.1</v>
      </c>
      <c r="M7902">
        <v>0.37</v>
      </c>
      <c r="N7902">
        <v>1</v>
      </c>
      <c r="O7902">
        <v>10</v>
      </c>
      <c r="P7902">
        <v>0.25</v>
      </c>
      <c r="Q7902">
        <v>1</v>
      </c>
      <c r="R7902">
        <v>0.18</v>
      </c>
      <c r="S7902">
        <v>0.25</v>
      </c>
      <c r="T7902">
        <v>0.5</v>
      </c>
      <c r="U7902">
        <v>8</v>
      </c>
      <c r="V7902">
        <v>3</v>
      </c>
      <c r="W7902">
        <v>1.33</v>
      </c>
      <c r="X7902">
        <v>10</v>
      </c>
      <c r="Y7902">
        <v>0.5</v>
      </c>
      <c r="Z7902">
        <v>0.05</v>
      </c>
      <c r="AA7902">
        <v>60</v>
      </c>
      <c r="AB7902">
        <v>7.0000000000000007E-2</v>
      </c>
      <c r="AC7902">
        <v>115</v>
      </c>
      <c r="AD7902">
        <v>0.5</v>
      </c>
      <c r="AE7902">
        <v>0.03</v>
      </c>
      <c r="AF7902">
        <v>1</v>
      </c>
      <c r="AG7902">
        <v>450</v>
      </c>
      <c r="AH7902">
        <v>8</v>
      </c>
      <c r="AI7902">
        <v>2</v>
      </c>
      <c r="AJ7902">
        <v>1</v>
      </c>
      <c r="AK7902">
        <v>5</v>
      </c>
      <c r="AL7902">
        <v>0.04</v>
      </c>
      <c r="AM7902">
        <v>5</v>
      </c>
      <c r="AN7902">
        <v>5</v>
      </c>
      <c r="AO7902">
        <v>12</v>
      </c>
      <c r="AP7902">
        <v>5</v>
      </c>
      <c r="AQ7902">
        <v>30</v>
      </c>
    </row>
    <row r="7903" spans="1:43" hidden="1" x14ac:dyDescent="0.25">
      <c r="A7903" t="s">
        <v>28551</v>
      </c>
      <c r="B7903" t="s">
        <v>28552</v>
      </c>
      <c r="C7903" s="1" t="str">
        <f t="shared" si="546"/>
        <v>21:0134</v>
      </c>
      <c r="D7903" s="1" t="str">
        <f t="shared" si="547"/>
        <v>21:0078</v>
      </c>
      <c r="E7903" t="s">
        <v>28553</v>
      </c>
      <c r="F7903" t="s">
        <v>28554</v>
      </c>
      <c r="H7903">
        <v>55.8393753</v>
      </c>
      <c r="I7903">
        <v>-61.472886799999998</v>
      </c>
      <c r="J7903" s="1" t="str">
        <f t="shared" si="548"/>
        <v>Till</v>
      </c>
      <c r="K7903" s="1" t="str">
        <f t="shared" ref="K7903:K7966" si="549">HYPERLINK("http://geochem.nrcan.gc.ca/cdogs/content/kwd/kwd080004_e.htm", "&lt;63 micron")</f>
        <v>&lt;63 micron</v>
      </c>
      <c r="L7903">
        <v>0.1</v>
      </c>
      <c r="M7903">
        <v>0.53</v>
      </c>
      <c r="N7903">
        <v>1</v>
      </c>
      <c r="O7903">
        <v>40</v>
      </c>
      <c r="P7903">
        <v>0.25</v>
      </c>
      <c r="Q7903">
        <v>1</v>
      </c>
      <c r="R7903">
        <v>0.24</v>
      </c>
      <c r="S7903">
        <v>0.25</v>
      </c>
      <c r="T7903">
        <v>1</v>
      </c>
      <c r="U7903">
        <v>10</v>
      </c>
      <c r="V7903">
        <v>4</v>
      </c>
      <c r="W7903">
        <v>1.05</v>
      </c>
      <c r="X7903">
        <v>10</v>
      </c>
      <c r="Y7903">
        <v>0.5</v>
      </c>
      <c r="Z7903">
        <v>0.12</v>
      </c>
      <c r="AA7903">
        <v>60</v>
      </c>
      <c r="AB7903">
        <v>0.09</v>
      </c>
      <c r="AC7903">
        <v>95</v>
      </c>
      <c r="AD7903">
        <v>0.5</v>
      </c>
      <c r="AE7903">
        <v>0.08</v>
      </c>
      <c r="AF7903">
        <v>2</v>
      </c>
      <c r="AG7903">
        <v>530</v>
      </c>
      <c r="AH7903">
        <v>8</v>
      </c>
      <c r="AI7903">
        <v>2</v>
      </c>
      <c r="AJ7903">
        <v>1</v>
      </c>
      <c r="AK7903">
        <v>9</v>
      </c>
      <c r="AL7903">
        <v>0.05</v>
      </c>
      <c r="AM7903">
        <v>5</v>
      </c>
      <c r="AN7903">
        <v>5</v>
      </c>
      <c r="AO7903">
        <v>12</v>
      </c>
      <c r="AP7903">
        <v>5</v>
      </c>
      <c r="AQ7903">
        <v>28</v>
      </c>
    </row>
    <row r="7904" spans="1:43" hidden="1" x14ac:dyDescent="0.25">
      <c r="A7904" t="s">
        <v>28555</v>
      </c>
      <c r="B7904" t="s">
        <v>28556</v>
      </c>
      <c r="C7904" s="1" t="str">
        <f t="shared" si="546"/>
        <v>21:0134</v>
      </c>
      <c r="D7904" s="1" t="str">
        <f t="shared" si="547"/>
        <v>21:0078</v>
      </c>
      <c r="E7904" t="s">
        <v>28557</v>
      </c>
      <c r="F7904" t="s">
        <v>28558</v>
      </c>
      <c r="H7904">
        <v>53.675955199999997</v>
      </c>
      <c r="I7904">
        <v>-63.581255400000003</v>
      </c>
      <c r="J7904" s="1" t="str">
        <f t="shared" si="548"/>
        <v>Till</v>
      </c>
      <c r="K7904" s="1" t="str">
        <f t="shared" si="549"/>
        <v>&lt;63 micron</v>
      </c>
      <c r="L7904">
        <v>0.1</v>
      </c>
      <c r="M7904">
        <v>0.99</v>
      </c>
      <c r="N7904">
        <v>1</v>
      </c>
      <c r="O7904">
        <v>30</v>
      </c>
      <c r="P7904">
        <v>0.25</v>
      </c>
      <c r="Q7904">
        <v>1</v>
      </c>
      <c r="R7904">
        <v>0.57999999999999996</v>
      </c>
      <c r="S7904">
        <v>0.25</v>
      </c>
      <c r="T7904">
        <v>3</v>
      </c>
      <c r="U7904">
        <v>27</v>
      </c>
      <c r="V7904">
        <v>13</v>
      </c>
      <c r="W7904">
        <v>1.81</v>
      </c>
      <c r="X7904">
        <v>5</v>
      </c>
      <c r="Y7904">
        <v>0.5</v>
      </c>
      <c r="Z7904">
        <v>0.09</v>
      </c>
      <c r="AA7904">
        <v>40</v>
      </c>
      <c r="AB7904">
        <v>0.26</v>
      </c>
      <c r="AC7904">
        <v>145</v>
      </c>
      <c r="AD7904">
        <v>0.5</v>
      </c>
      <c r="AE7904">
        <v>0.02</v>
      </c>
      <c r="AF7904">
        <v>8</v>
      </c>
      <c r="AG7904">
        <v>1260</v>
      </c>
      <c r="AH7904">
        <v>2</v>
      </c>
      <c r="AI7904">
        <v>1</v>
      </c>
      <c r="AJ7904">
        <v>3</v>
      </c>
      <c r="AK7904">
        <v>33</v>
      </c>
      <c r="AL7904">
        <v>0.09</v>
      </c>
      <c r="AM7904">
        <v>5</v>
      </c>
      <c r="AN7904">
        <v>5</v>
      </c>
      <c r="AO7904">
        <v>36</v>
      </c>
      <c r="AP7904">
        <v>5</v>
      </c>
      <c r="AQ7904">
        <v>18</v>
      </c>
    </row>
    <row r="7905" spans="1:43" hidden="1" x14ac:dyDescent="0.25">
      <c r="A7905" t="s">
        <v>28559</v>
      </c>
      <c r="B7905" t="s">
        <v>28560</v>
      </c>
      <c r="C7905" s="1" t="str">
        <f t="shared" si="546"/>
        <v>21:0134</v>
      </c>
      <c r="D7905" s="1" t="str">
        <f t="shared" si="547"/>
        <v>21:0078</v>
      </c>
      <c r="E7905" t="s">
        <v>28561</v>
      </c>
      <c r="F7905" t="s">
        <v>28562</v>
      </c>
      <c r="H7905">
        <v>55.847828700000001</v>
      </c>
      <c r="I7905">
        <v>-61.524947300000001</v>
      </c>
      <c r="J7905" s="1" t="str">
        <f t="shared" si="548"/>
        <v>Till</v>
      </c>
      <c r="K7905" s="1" t="str">
        <f t="shared" si="549"/>
        <v>&lt;63 micron</v>
      </c>
      <c r="L7905">
        <v>0.2</v>
      </c>
      <c r="M7905">
        <v>0.59</v>
      </c>
      <c r="N7905">
        <v>1</v>
      </c>
      <c r="O7905">
        <v>10</v>
      </c>
      <c r="P7905">
        <v>0.25</v>
      </c>
      <c r="Q7905">
        <v>1</v>
      </c>
      <c r="R7905">
        <v>0.19</v>
      </c>
      <c r="S7905">
        <v>0.25</v>
      </c>
      <c r="T7905">
        <v>1</v>
      </c>
      <c r="U7905">
        <v>9</v>
      </c>
      <c r="V7905">
        <v>7</v>
      </c>
      <c r="W7905">
        <v>1.5</v>
      </c>
      <c r="X7905">
        <v>10</v>
      </c>
      <c r="Y7905">
        <v>0.5</v>
      </c>
      <c r="Z7905">
        <v>0.04</v>
      </c>
      <c r="AA7905">
        <v>60</v>
      </c>
      <c r="AB7905">
        <v>0.11</v>
      </c>
      <c r="AC7905">
        <v>130</v>
      </c>
      <c r="AD7905">
        <v>1</v>
      </c>
      <c r="AE7905">
        <v>0.02</v>
      </c>
      <c r="AF7905">
        <v>1</v>
      </c>
      <c r="AG7905">
        <v>500</v>
      </c>
      <c r="AH7905">
        <v>12</v>
      </c>
      <c r="AI7905">
        <v>1</v>
      </c>
      <c r="AJ7905">
        <v>2</v>
      </c>
      <c r="AK7905">
        <v>5</v>
      </c>
      <c r="AL7905">
        <v>7.0000000000000007E-2</v>
      </c>
      <c r="AM7905">
        <v>5</v>
      </c>
      <c r="AN7905">
        <v>5</v>
      </c>
      <c r="AO7905">
        <v>17</v>
      </c>
      <c r="AP7905">
        <v>5</v>
      </c>
      <c r="AQ7905">
        <v>30</v>
      </c>
    </row>
    <row r="7906" spans="1:43" hidden="1" x14ac:dyDescent="0.25">
      <c r="A7906" t="s">
        <v>28563</v>
      </c>
      <c r="B7906" t="s">
        <v>28564</v>
      </c>
      <c r="C7906" s="1" t="str">
        <f t="shared" si="546"/>
        <v>21:0134</v>
      </c>
      <c r="D7906" s="1" t="str">
        <f t="shared" si="547"/>
        <v>21:0078</v>
      </c>
      <c r="E7906" t="s">
        <v>28565</v>
      </c>
      <c r="F7906" t="s">
        <v>28566</v>
      </c>
      <c r="H7906">
        <v>55.820791100000001</v>
      </c>
      <c r="I7906">
        <v>-61.575452800000001</v>
      </c>
      <c r="J7906" s="1" t="str">
        <f t="shared" si="548"/>
        <v>Till</v>
      </c>
      <c r="K7906" s="1" t="str">
        <f t="shared" si="549"/>
        <v>&lt;63 micron</v>
      </c>
      <c r="L7906">
        <v>0.2</v>
      </c>
      <c r="M7906">
        <v>1.1399999999999999</v>
      </c>
      <c r="N7906">
        <v>1</v>
      </c>
      <c r="O7906">
        <v>20</v>
      </c>
      <c r="P7906">
        <v>0.25</v>
      </c>
      <c r="Q7906">
        <v>1</v>
      </c>
      <c r="R7906">
        <v>0.26</v>
      </c>
      <c r="S7906">
        <v>0.25</v>
      </c>
      <c r="T7906">
        <v>2</v>
      </c>
      <c r="U7906">
        <v>18</v>
      </c>
      <c r="V7906">
        <v>5</v>
      </c>
      <c r="W7906">
        <v>2.14</v>
      </c>
      <c r="X7906">
        <v>10</v>
      </c>
      <c r="Y7906">
        <v>0.5</v>
      </c>
      <c r="Z7906">
        <v>0.04</v>
      </c>
      <c r="AA7906">
        <v>80</v>
      </c>
      <c r="AB7906">
        <v>0.19</v>
      </c>
      <c r="AC7906">
        <v>120</v>
      </c>
      <c r="AD7906">
        <v>1</v>
      </c>
      <c r="AE7906">
        <v>0.02</v>
      </c>
      <c r="AF7906">
        <v>3</v>
      </c>
      <c r="AG7906">
        <v>570</v>
      </c>
      <c r="AH7906">
        <v>24</v>
      </c>
      <c r="AI7906">
        <v>2</v>
      </c>
      <c r="AJ7906">
        <v>3</v>
      </c>
      <c r="AK7906">
        <v>7</v>
      </c>
      <c r="AL7906">
        <v>0.11</v>
      </c>
      <c r="AM7906">
        <v>5</v>
      </c>
      <c r="AN7906">
        <v>5</v>
      </c>
      <c r="AO7906">
        <v>34</v>
      </c>
      <c r="AP7906">
        <v>5</v>
      </c>
      <c r="AQ7906">
        <v>36</v>
      </c>
    </row>
    <row r="7907" spans="1:43" hidden="1" x14ac:dyDescent="0.25">
      <c r="A7907" t="s">
        <v>28567</v>
      </c>
      <c r="B7907" t="s">
        <v>28568</v>
      </c>
      <c r="C7907" s="1" t="str">
        <f t="shared" ref="C7907:C7970" si="550">HYPERLINK("http://geochem.nrcan.gc.ca/cdogs/content/bdl/bdl210134_e.htm", "21:0134")</f>
        <v>21:0134</v>
      </c>
      <c r="D7907" s="1" t="str">
        <f t="shared" ref="D7907:D7970" si="551">HYPERLINK("http://geochem.nrcan.gc.ca/cdogs/content/svy/svy210078_e.htm", "21:0078")</f>
        <v>21:0078</v>
      </c>
      <c r="E7907" t="s">
        <v>28569</v>
      </c>
      <c r="F7907" t="s">
        <v>28570</v>
      </c>
      <c r="H7907">
        <v>55.811167900000001</v>
      </c>
      <c r="I7907">
        <v>-61.618092599999997</v>
      </c>
      <c r="J7907" s="1" t="str">
        <f t="shared" si="548"/>
        <v>Till</v>
      </c>
      <c r="K7907" s="1" t="str">
        <f t="shared" si="549"/>
        <v>&lt;63 micron</v>
      </c>
      <c r="L7907">
        <v>0.2</v>
      </c>
      <c r="M7907">
        <v>1.31</v>
      </c>
      <c r="N7907">
        <v>2</v>
      </c>
      <c r="O7907">
        <v>20</v>
      </c>
      <c r="P7907">
        <v>0.25</v>
      </c>
      <c r="Q7907">
        <v>1</v>
      </c>
      <c r="R7907">
        <v>0.16</v>
      </c>
      <c r="S7907">
        <v>0.25</v>
      </c>
      <c r="T7907">
        <v>1</v>
      </c>
      <c r="U7907">
        <v>12</v>
      </c>
      <c r="V7907">
        <v>8</v>
      </c>
      <c r="W7907">
        <v>1.86</v>
      </c>
      <c r="X7907">
        <v>10</v>
      </c>
      <c r="Y7907">
        <v>0.5</v>
      </c>
      <c r="Z7907">
        <v>0.04</v>
      </c>
      <c r="AA7907">
        <v>90</v>
      </c>
      <c r="AB7907">
        <v>0.11</v>
      </c>
      <c r="AC7907">
        <v>95</v>
      </c>
      <c r="AD7907">
        <v>1</v>
      </c>
      <c r="AE7907">
        <v>0.03</v>
      </c>
      <c r="AF7907">
        <v>2</v>
      </c>
      <c r="AG7907">
        <v>330</v>
      </c>
      <c r="AH7907">
        <v>32</v>
      </c>
      <c r="AI7907">
        <v>1</v>
      </c>
      <c r="AJ7907">
        <v>3</v>
      </c>
      <c r="AK7907">
        <v>4</v>
      </c>
      <c r="AL7907">
        <v>0.08</v>
      </c>
      <c r="AM7907">
        <v>5</v>
      </c>
      <c r="AN7907">
        <v>5</v>
      </c>
      <c r="AO7907">
        <v>15</v>
      </c>
      <c r="AP7907">
        <v>5</v>
      </c>
      <c r="AQ7907">
        <v>38</v>
      </c>
    </row>
    <row r="7908" spans="1:43" hidden="1" x14ac:dyDescent="0.25">
      <c r="A7908" t="s">
        <v>28571</v>
      </c>
      <c r="B7908" t="s">
        <v>28572</v>
      </c>
      <c r="C7908" s="1" t="str">
        <f t="shared" si="550"/>
        <v>21:0134</v>
      </c>
      <c r="D7908" s="1" t="str">
        <f t="shared" si="551"/>
        <v>21:0078</v>
      </c>
      <c r="E7908" t="s">
        <v>28573</v>
      </c>
      <c r="F7908" t="s">
        <v>28574</v>
      </c>
      <c r="H7908">
        <v>55.802372099999999</v>
      </c>
      <c r="I7908">
        <v>-61.635156100000003</v>
      </c>
      <c r="J7908" s="1" t="str">
        <f t="shared" si="548"/>
        <v>Till</v>
      </c>
      <c r="K7908" s="1" t="str">
        <f t="shared" si="549"/>
        <v>&lt;63 micron</v>
      </c>
      <c r="L7908">
        <v>0.1</v>
      </c>
      <c r="M7908">
        <v>0.87</v>
      </c>
      <c r="N7908">
        <v>1</v>
      </c>
      <c r="O7908">
        <v>20</v>
      </c>
      <c r="P7908">
        <v>0.25</v>
      </c>
      <c r="Q7908">
        <v>1</v>
      </c>
      <c r="R7908">
        <v>0.3</v>
      </c>
      <c r="S7908">
        <v>0.25</v>
      </c>
      <c r="T7908">
        <v>3</v>
      </c>
      <c r="U7908">
        <v>15</v>
      </c>
      <c r="V7908">
        <v>4</v>
      </c>
      <c r="W7908">
        <v>1.57</v>
      </c>
      <c r="X7908">
        <v>5</v>
      </c>
      <c r="Y7908">
        <v>1</v>
      </c>
      <c r="Z7908">
        <v>0.06</v>
      </c>
      <c r="AA7908">
        <v>20</v>
      </c>
      <c r="AB7908">
        <v>0.19</v>
      </c>
      <c r="AC7908">
        <v>120</v>
      </c>
      <c r="AD7908">
        <v>0.5</v>
      </c>
      <c r="AE7908">
        <v>0.02</v>
      </c>
      <c r="AF7908">
        <v>4</v>
      </c>
      <c r="AG7908">
        <v>680</v>
      </c>
      <c r="AH7908">
        <v>8</v>
      </c>
      <c r="AI7908">
        <v>1</v>
      </c>
      <c r="AJ7908">
        <v>3</v>
      </c>
      <c r="AK7908">
        <v>9</v>
      </c>
      <c r="AL7908">
        <v>0.08</v>
      </c>
      <c r="AM7908">
        <v>5</v>
      </c>
      <c r="AN7908">
        <v>5</v>
      </c>
      <c r="AO7908">
        <v>23</v>
      </c>
      <c r="AP7908">
        <v>5</v>
      </c>
      <c r="AQ7908">
        <v>24</v>
      </c>
    </row>
    <row r="7909" spans="1:43" hidden="1" x14ac:dyDescent="0.25">
      <c r="A7909" t="s">
        <v>28575</v>
      </c>
      <c r="B7909" t="s">
        <v>28576</v>
      </c>
      <c r="C7909" s="1" t="str">
        <f t="shared" si="550"/>
        <v>21:0134</v>
      </c>
      <c r="D7909" s="1" t="str">
        <f t="shared" si="551"/>
        <v>21:0078</v>
      </c>
      <c r="E7909" t="s">
        <v>28577</v>
      </c>
      <c r="F7909" t="s">
        <v>28578</v>
      </c>
      <c r="H7909">
        <v>55.782070300000001</v>
      </c>
      <c r="I7909">
        <v>-61.588028399999999</v>
      </c>
      <c r="J7909" s="1" t="str">
        <f t="shared" si="548"/>
        <v>Till</v>
      </c>
      <c r="K7909" s="1" t="str">
        <f t="shared" si="549"/>
        <v>&lt;63 micron</v>
      </c>
      <c r="L7909">
        <v>0.1</v>
      </c>
      <c r="M7909">
        <v>0.93</v>
      </c>
      <c r="N7909">
        <v>1</v>
      </c>
      <c r="O7909">
        <v>20</v>
      </c>
      <c r="P7909">
        <v>0.25</v>
      </c>
      <c r="Q7909">
        <v>1</v>
      </c>
      <c r="R7909">
        <v>0.35</v>
      </c>
      <c r="S7909">
        <v>0.25</v>
      </c>
      <c r="T7909">
        <v>2</v>
      </c>
      <c r="U7909">
        <v>19</v>
      </c>
      <c r="V7909">
        <v>10</v>
      </c>
      <c r="W7909">
        <v>1.58</v>
      </c>
      <c r="X7909">
        <v>10</v>
      </c>
      <c r="Y7909">
        <v>0.5</v>
      </c>
      <c r="Z7909">
        <v>0.04</v>
      </c>
      <c r="AA7909">
        <v>60</v>
      </c>
      <c r="AB7909">
        <v>0.22</v>
      </c>
      <c r="AC7909">
        <v>120</v>
      </c>
      <c r="AD7909">
        <v>0.5</v>
      </c>
      <c r="AE7909">
        <v>0.03</v>
      </c>
      <c r="AF7909">
        <v>3</v>
      </c>
      <c r="AG7909">
        <v>910</v>
      </c>
      <c r="AH7909">
        <v>4</v>
      </c>
      <c r="AI7909">
        <v>2</v>
      </c>
      <c r="AJ7909">
        <v>3</v>
      </c>
      <c r="AK7909">
        <v>9</v>
      </c>
      <c r="AL7909">
        <v>0.09</v>
      </c>
      <c r="AM7909">
        <v>5</v>
      </c>
      <c r="AN7909">
        <v>5</v>
      </c>
      <c r="AO7909">
        <v>29</v>
      </c>
      <c r="AP7909">
        <v>5</v>
      </c>
      <c r="AQ7909">
        <v>24</v>
      </c>
    </row>
    <row r="7910" spans="1:43" hidden="1" x14ac:dyDescent="0.25">
      <c r="A7910" t="s">
        <v>28579</v>
      </c>
      <c r="B7910" t="s">
        <v>28580</v>
      </c>
      <c r="C7910" s="1" t="str">
        <f t="shared" si="550"/>
        <v>21:0134</v>
      </c>
      <c r="D7910" s="1" t="str">
        <f t="shared" si="551"/>
        <v>21:0078</v>
      </c>
      <c r="E7910" t="s">
        <v>28581</v>
      </c>
      <c r="F7910" t="s">
        <v>28582</v>
      </c>
      <c r="H7910">
        <v>55.781404700000003</v>
      </c>
      <c r="I7910">
        <v>-61.569316200000003</v>
      </c>
      <c r="J7910" s="1" t="str">
        <f t="shared" si="548"/>
        <v>Till</v>
      </c>
      <c r="K7910" s="1" t="str">
        <f t="shared" si="549"/>
        <v>&lt;63 micron</v>
      </c>
      <c r="L7910">
        <v>0.1</v>
      </c>
      <c r="M7910">
        <v>0.49</v>
      </c>
      <c r="N7910">
        <v>1</v>
      </c>
      <c r="O7910">
        <v>10</v>
      </c>
      <c r="P7910">
        <v>0.25</v>
      </c>
      <c r="Q7910">
        <v>1</v>
      </c>
      <c r="R7910">
        <v>0.3</v>
      </c>
      <c r="S7910">
        <v>0.25</v>
      </c>
      <c r="T7910">
        <v>2</v>
      </c>
      <c r="U7910">
        <v>9</v>
      </c>
      <c r="V7910">
        <v>2</v>
      </c>
      <c r="W7910">
        <v>1.33</v>
      </c>
      <c r="X7910">
        <v>5</v>
      </c>
      <c r="Y7910">
        <v>0.5</v>
      </c>
      <c r="Z7910">
        <v>0.02</v>
      </c>
      <c r="AA7910">
        <v>30</v>
      </c>
      <c r="AB7910">
        <v>0.09</v>
      </c>
      <c r="AC7910">
        <v>125</v>
      </c>
      <c r="AD7910">
        <v>0.5</v>
      </c>
      <c r="AE7910">
        <v>0.02</v>
      </c>
      <c r="AF7910">
        <v>1</v>
      </c>
      <c r="AG7910">
        <v>770</v>
      </c>
      <c r="AH7910">
        <v>6</v>
      </c>
      <c r="AI7910">
        <v>1</v>
      </c>
      <c r="AJ7910">
        <v>1</v>
      </c>
      <c r="AK7910">
        <v>7</v>
      </c>
      <c r="AL7910">
        <v>0.06</v>
      </c>
      <c r="AM7910">
        <v>5</v>
      </c>
      <c r="AN7910">
        <v>5</v>
      </c>
      <c r="AO7910">
        <v>16</v>
      </c>
      <c r="AP7910">
        <v>5</v>
      </c>
      <c r="AQ7910">
        <v>20</v>
      </c>
    </row>
    <row r="7911" spans="1:43" hidden="1" x14ac:dyDescent="0.25">
      <c r="A7911" t="s">
        <v>28583</v>
      </c>
      <c r="B7911" t="s">
        <v>28584</v>
      </c>
      <c r="C7911" s="1" t="str">
        <f t="shared" si="550"/>
        <v>21:0134</v>
      </c>
      <c r="D7911" s="1" t="str">
        <f t="shared" si="551"/>
        <v>21:0078</v>
      </c>
      <c r="E7911" t="s">
        <v>28585</v>
      </c>
      <c r="F7911" t="s">
        <v>28586</v>
      </c>
      <c r="H7911">
        <v>55.758317499999997</v>
      </c>
      <c r="I7911">
        <v>-61.554623800000002</v>
      </c>
      <c r="J7911" s="1" t="str">
        <f t="shared" si="548"/>
        <v>Till</v>
      </c>
      <c r="K7911" s="1" t="str">
        <f t="shared" si="549"/>
        <v>&lt;63 micron</v>
      </c>
      <c r="L7911">
        <v>0.1</v>
      </c>
      <c r="M7911">
        <v>0.86</v>
      </c>
      <c r="N7911">
        <v>1</v>
      </c>
      <c r="O7911">
        <v>20</v>
      </c>
      <c r="P7911">
        <v>0.25</v>
      </c>
      <c r="Q7911">
        <v>1</v>
      </c>
      <c r="R7911">
        <v>0.38</v>
      </c>
      <c r="S7911">
        <v>0.25</v>
      </c>
      <c r="T7911">
        <v>2</v>
      </c>
      <c r="U7911">
        <v>14</v>
      </c>
      <c r="V7911">
        <v>6</v>
      </c>
      <c r="W7911">
        <v>1.63</v>
      </c>
      <c r="X7911">
        <v>10</v>
      </c>
      <c r="Y7911">
        <v>0.5</v>
      </c>
      <c r="Z7911">
        <v>0.06</v>
      </c>
      <c r="AA7911">
        <v>40</v>
      </c>
      <c r="AB7911">
        <v>0.18</v>
      </c>
      <c r="AC7911">
        <v>140</v>
      </c>
      <c r="AD7911">
        <v>1</v>
      </c>
      <c r="AE7911">
        <v>0.04</v>
      </c>
      <c r="AF7911">
        <v>2</v>
      </c>
      <c r="AG7911">
        <v>860</v>
      </c>
      <c r="AH7911">
        <v>8</v>
      </c>
      <c r="AI7911">
        <v>2</v>
      </c>
      <c r="AJ7911">
        <v>3</v>
      </c>
      <c r="AK7911">
        <v>10</v>
      </c>
      <c r="AL7911">
        <v>0.08</v>
      </c>
      <c r="AM7911">
        <v>5</v>
      </c>
      <c r="AN7911">
        <v>5</v>
      </c>
      <c r="AO7911">
        <v>23</v>
      </c>
      <c r="AP7911">
        <v>5</v>
      </c>
      <c r="AQ7911">
        <v>30</v>
      </c>
    </row>
    <row r="7912" spans="1:43" hidden="1" x14ac:dyDescent="0.25">
      <c r="A7912" t="s">
        <v>28587</v>
      </c>
      <c r="B7912" t="s">
        <v>28588</v>
      </c>
      <c r="C7912" s="1" t="str">
        <f t="shared" si="550"/>
        <v>21:0134</v>
      </c>
      <c r="D7912" s="1" t="str">
        <f t="shared" si="551"/>
        <v>21:0078</v>
      </c>
      <c r="E7912" t="s">
        <v>28589</v>
      </c>
      <c r="F7912" t="s">
        <v>28590</v>
      </c>
      <c r="H7912">
        <v>55.756176500000002</v>
      </c>
      <c r="I7912">
        <v>-61.582988399999998</v>
      </c>
      <c r="J7912" s="1" t="str">
        <f t="shared" si="548"/>
        <v>Till</v>
      </c>
      <c r="K7912" s="1" t="str">
        <f t="shared" si="549"/>
        <v>&lt;63 micron</v>
      </c>
      <c r="L7912">
        <v>0.1</v>
      </c>
      <c r="M7912">
        <v>0.87</v>
      </c>
      <c r="N7912">
        <v>1</v>
      </c>
      <c r="O7912">
        <v>20</v>
      </c>
      <c r="P7912">
        <v>0.25</v>
      </c>
      <c r="Q7912">
        <v>1</v>
      </c>
      <c r="R7912">
        <v>0.28999999999999998</v>
      </c>
      <c r="S7912">
        <v>0.25</v>
      </c>
      <c r="T7912">
        <v>2</v>
      </c>
      <c r="U7912">
        <v>16</v>
      </c>
      <c r="V7912">
        <v>7</v>
      </c>
      <c r="W7912">
        <v>1.81</v>
      </c>
      <c r="X7912">
        <v>10</v>
      </c>
      <c r="Y7912">
        <v>0.5</v>
      </c>
      <c r="Z7912">
        <v>0.04</v>
      </c>
      <c r="AA7912">
        <v>60</v>
      </c>
      <c r="AB7912">
        <v>0.2</v>
      </c>
      <c r="AC7912">
        <v>120</v>
      </c>
      <c r="AD7912">
        <v>0.5</v>
      </c>
      <c r="AE7912">
        <v>0.02</v>
      </c>
      <c r="AF7912">
        <v>4</v>
      </c>
      <c r="AG7912">
        <v>720</v>
      </c>
      <c r="AH7912">
        <v>8</v>
      </c>
      <c r="AI7912">
        <v>2</v>
      </c>
      <c r="AJ7912">
        <v>2</v>
      </c>
      <c r="AK7912">
        <v>8</v>
      </c>
      <c r="AL7912">
        <v>0.08</v>
      </c>
      <c r="AM7912">
        <v>5</v>
      </c>
      <c r="AN7912">
        <v>5</v>
      </c>
      <c r="AO7912">
        <v>27</v>
      </c>
      <c r="AP7912">
        <v>5</v>
      </c>
      <c r="AQ7912">
        <v>24</v>
      </c>
    </row>
    <row r="7913" spans="1:43" hidden="1" x14ac:dyDescent="0.25">
      <c r="A7913" t="s">
        <v>28591</v>
      </c>
      <c r="B7913" t="s">
        <v>28592</v>
      </c>
      <c r="C7913" s="1" t="str">
        <f t="shared" si="550"/>
        <v>21:0134</v>
      </c>
      <c r="D7913" s="1" t="str">
        <f t="shared" si="551"/>
        <v>21:0078</v>
      </c>
      <c r="E7913" t="s">
        <v>28593</v>
      </c>
      <c r="F7913" t="s">
        <v>28594</v>
      </c>
      <c r="H7913">
        <v>55.740859299999997</v>
      </c>
      <c r="I7913">
        <v>-61.599074299999998</v>
      </c>
      <c r="J7913" s="1" t="str">
        <f t="shared" si="548"/>
        <v>Till</v>
      </c>
      <c r="K7913" s="1" t="str">
        <f t="shared" si="549"/>
        <v>&lt;63 micron</v>
      </c>
      <c r="L7913">
        <v>0.1</v>
      </c>
      <c r="M7913">
        <v>0.96</v>
      </c>
      <c r="N7913">
        <v>1</v>
      </c>
      <c r="O7913">
        <v>60</v>
      </c>
      <c r="P7913">
        <v>0.25</v>
      </c>
      <c r="Q7913">
        <v>1</v>
      </c>
      <c r="R7913">
        <v>0.4</v>
      </c>
      <c r="S7913">
        <v>0.25</v>
      </c>
      <c r="T7913">
        <v>4</v>
      </c>
      <c r="U7913">
        <v>12</v>
      </c>
      <c r="V7913">
        <v>12</v>
      </c>
      <c r="W7913">
        <v>1.58</v>
      </c>
      <c r="X7913">
        <v>10</v>
      </c>
      <c r="Y7913">
        <v>0.5</v>
      </c>
      <c r="Z7913">
        <v>0.11</v>
      </c>
      <c r="AA7913">
        <v>50</v>
      </c>
      <c r="AB7913">
        <v>0.21</v>
      </c>
      <c r="AC7913">
        <v>145</v>
      </c>
      <c r="AD7913">
        <v>0.5</v>
      </c>
      <c r="AE7913">
        <v>7.0000000000000007E-2</v>
      </c>
      <c r="AF7913">
        <v>4</v>
      </c>
      <c r="AG7913">
        <v>930</v>
      </c>
      <c r="AH7913">
        <v>8</v>
      </c>
      <c r="AI7913">
        <v>2</v>
      </c>
      <c r="AJ7913">
        <v>3</v>
      </c>
      <c r="AK7913">
        <v>13</v>
      </c>
      <c r="AL7913">
        <v>7.0000000000000007E-2</v>
      </c>
      <c r="AM7913">
        <v>5</v>
      </c>
      <c r="AN7913">
        <v>5</v>
      </c>
      <c r="AO7913">
        <v>24</v>
      </c>
      <c r="AP7913">
        <v>5</v>
      </c>
      <c r="AQ7913">
        <v>28</v>
      </c>
    </row>
    <row r="7914" spans="1:43" hidden="1" x14ac:dyDescent="0.25">
      <c r="A7914" t="s">
        <v>28595</v>
      </c>
      <c r="B7914" t="s">
        <v>28596</v>
      </c>
      <c r="C7914" s="1" t="str">
        <f t="shared" si="550"/>
        <v>21:0134</v>
      </c>
      <c r="D7914" s="1" t="str">
        <f t="shared" si="551"/>
        <v>21:0078</v>
      </c>
      <c r="E7914" t="s">
        <v>28597</v>
      </c>
      <c r="F7914" t="s">
        <v>28598</v>
      </c>
      <c r="H7914">
        <v>55.729038500000001</v>
      </c>
      <c r="I7914">
        <v>-61.606663400000002</v>
      </c>
      <c r="J7914" s="1" t="str">
        <f t="shared" si="548"/>
        <v>Till</v>
      </c>
      <c r="K7914" s="1" t="str">
        <f t="shared" si="549"/>
        <v>&lt;63 micron</v>
      </c>
      <c r="L7914">
        <v>0.2</v>
      </c>
      <c r="M7914">
        <v>0.67</v>
      </c>
      <c r="N7914">
        <v>1</v>
      </c>
      <c r="O7914">
        <v>50</v>
      </c>
      <c r="P7914">
        <v>0.25</v>
      </c>
      <c r="Q7914">
        <v>1</v>
      </c>
      <c r="R7914">
        <v>0.46</v>
      </c>
      <c r="S7914">
        <v>0.25</v>
      </c>
      <c r="T7914">
        <v>3</v>
      </c>
      <c r="U7914">
        <v>13</v>
      </c>
      <c r="V7914">
        <v>10</v>
      </c>
      <c r="W7914">
        <v>1.43</v>
      </c>
      <c r="X7914">
        <v>5</v>
      </c>
      <c r="Y7914">
        <v>0.5</v>
      </c>
      <c r="Z7914">
        <v>0.09</v>
      </c>
      <c r="AA7914">
        <v>40</v>
      </c>
      <c r="AB7914">
        <v>0.17</v>
      </c>
      <c r="AC7914">
        <v>140</v>
      </c>
      <c r="AD7914">
        <v>0.5</v>
      </c>
      <c r="AE7914">
        <v>0.06</v>
      </c>
      <c r="AF7914">
        <v>4</v>
      </c>
      <c r="AG7914">
        <v>1050</v>
      </c>
      <c r="AH7914">
        <v>4</v>
      </c>
      <c r="AI7914">
        <v>2</v>
      </c>
      <c r="AJ7914">
        <v>2</v>
      </c>
      <c r="AK7914">
        <v>15</v>
      </c>
      <c r="AL7914">
        <v>0.06</v>
      </c>
      <c r="AM7914">
        <v>5</v>
      </c>
      <c r="AN7914">
        <v>5</v>
      </c>
      <c r="AO7914">
        <v>25</v>
      </c>
      <c r="AP7914">
        <v>5</v>
      </c>
      <c r="AQ7914">
        <v>20</v>
      </c>
    </row>
    <row r="7915" spans="1:43" hidden="1" x14ac:dyDescent="0.25">
      <c r="A7915" t="s">
        <v>28599</v>
      </c>
      <c r="B7915" t="s">
        <v>28600</v>
      </c>
      <c r="C7915" s="1" t="str">
        <f t="shared" si="550"/>
        <v>21:0134</v>
      </c>
      <c r="D7915" s="1" t="str">
        <f t="shared" si="551"/>
        <v>21:0078</v>
      </c>
      <c r="E7915" t="s">
        <v>28601</v>
      </c>
      <c r="F7915" t="s">
        <v>28602</v>
      </c>
      <c r="H7915">
        <v>53.5480193</v>
      </c>
      <c r="I7915">
        <v>-64.066837000000007</v>
      </c>
      <c r="J7915" s="1" t="str">
        <f t="shared" si="548"/>
        <v>Till</v>
      </c>
      <c r="K7915" s="1" t="str">
        <f t="shared" si="549"/>
        <v>&lt;63 micron</v>
      </c>
      <c r="L7915">
        <v>0.1</v>
      </c>
      <c r="M7915">
        <v>1.23</v>
      </c>
      <c r="N7915">
        <v>6</v>
      </c>
      <c r="O7915">
        <v>70</v>
      </c>
      <c r="P7915">
        <v>0.25</v>
      </c>
      <c r="Q7915">
        <v>1</v>
      </c>
      <c r="R7915">
        <v>0.49</v>
      </c>
      <c r="S7915">
        <v>0.25</v>
      </c>
      <c r="T7915">
        <v>8</v>
      </c>
      <c r="U7915">
        <v>35</v>
      </c>
      <c r="V7915">
        <v>23</v>
      </c>
      <c r="W7915">
        <v>2.31</v>
      </c>
      <c r="X7915">
        <v>5</v>
      </c>
      <c r="Y7915">
        <v>0.5</v>
      </c>
      <c r="Z7915">
        <v>0.17</v>
      </c>
      <c r="AA7915">
        <v>40</v>
      </c>
      <c r="AB7915">
        <v>0.44</v>
      </c>
      <c r="AC7915">
        <v>235</v>
      </c>
      <c r="AD7915">
        <v>0.5</v>
      </c>
      <c r="AE7915">
        <v>0.03</v>
      </c>
      <c r="AF7915">
        <v>14</v>
      </c>
      <c r="AG7915">
        <v>1030</v>
      </c>
      <c r="AH7915">
        <v>8</v>
      </c>
      <c r="AI7915">
        <v>1</v>
      </c>
      <c r="AJ7915">
        <v>3</v>
      </c>
      <c r="AK7915">
        <v>28</v>
      </c>
      <c r="AL7915">
        <v>0.12</v>
      </c>
      <c r="AM7915">
        <v>5</v>
      </c>
      <c r="AN7915">
        <v>5</v>
      </c>
      <c r="AO7915">
        <v>44</v>
      </c>
      <c r="AP7915">
        <v>5</v>
      </c>
      <c r="AQ7915">
        <v>26</v>
      </c>
    </row>
    <row r="7916" spans="1:43" hidden="1" x14ac:dyDescent="0.25">
      <c r="A7916" t="s">
        <v>28603</v>
      </c>
      <c r="B7916" t="s">
        <v>28604</v>
      </c>
      <c r="C7916" s="1" t="str">
        <f t="shared" si="550"/>
        <v>21:0134</v>
      </c>
      <c r="D7916" s="1" t="str">
        <f t="shared" si="551"/>
        <v>21:0078</v>
      </c>
      <c r="E7916" t="s">
        <v>28605</v>
      </c>
      <c r="F7916" t="s">
        <v>28606</v>
      </c>
      <c r="H7916">
        <v>55.556977400000001</v>
      </c>
      <c r="I7916">
        <v>-61.513665000000003</v>
      </c>
      <c r="J7916" s="1" t="str">
        <f t="shared" si="548"/>
        <v>Till</v>
      </c>
      <c r="K7916" s="1" t="str">
        <f t="shared" si="549"/>
        <v>&lt;63 micron</v>
      </c>
      <c r="L7916">
        <v>0.1</v>
      </c>
      <c r="M7916">
        <v>1.01</v>
      </c>
      <c r="N7916">
        <v>1</v>
      </c>
      <c r="O7916">
        <v>20</v>
      </c>
      <c r="P7916">
        <v>0.25</v>
      </c>
      <c r="Q7916">
        <v>1</v>
      </c>
      <c r="R7916">
        <v>0.38</v>
      </c>
      <c r="S7916">
        <v>0.25</v>
      </c>
      <c r="T7916">
        <v>3</v>
      </c>
      <c r="U7916">
        <v>18</v>
      </c>
      <c r="V7916">
        <v>12</v>
      </c>
      <c r="W7916">
        <v>1.59</v>
      </c>
      <c r="X7916">
        <v>10</v>
      </c>
      <c r="Y7916">
        <v>0.5</v>
      </c>
      <c r="Z7916">
        <v>0.04</v>
      </c>
      <c r="AA7916">
        <v>60</v>
      </c>
      <c r="AB7916">
        <v>0.26</v>
      </c>
      <c r="AC7916">
        <v>130</v>
      </c>
      <c r="AD7916">
        <v>0.5</v>
      </c>
      <c r="AE7916">
        <v>0.03</v>
      </c>
      <c r="AF7916">
        <v>7</v>
      </c>
      <c r="AG7916">
        <v>1010</v>
      </c>
      <c r="AH7916">
        <v>10</v>
      </c>
      <c r="AI7916">
        <v>1</v>
      </c>
      <c r="AJ7916">
        <v>2</v>
      </c>
      <c r="AK7916">
        <v>9</v>
      </c>
      <c r="AL7916">
        <v>0.06</v>
      </c>
      <c r="AM7916">
        <v>5</v>
      </c>
      <c r="AN7916">
        <v>5</v>
      </c>
      <c r="AO7916">
        <v>25</v>
      </c>
      <c r="AP7916">
        <v>5</v>
      </c>
      <c r="AQ7916">
        <v>24</v>
      </c>
    </row>
    <row r="7917" spans="1:43" hidden="1" x14ac:dyDescent="0.25">
      <c r="A7917" t="s">
        <v>28607</v>
      </c>
      <c r="B7917" t="s">
        <v>28608</v>
      </c>
      <c r="C7917" s="1" t="str">
        <f t="shared" si="550"/>
        <v>21:0134</v>
      </c>
      <c r="D7917" s="1" t="str">
        <f t="shared" si="551"/>
        <v>21:0078</v>
      </c>
      <c r="E7917" t="s">
        <v>28609</v>
      </c>
      <c r="F7917" t="s">
        <v>28610</v>
      </c>
      <c r="H7917">
        <v>55.583973399999998</v>
      </c>
      <c r="I7917">
        <v>-61.516612299999998</v>
      </c>
      <c r="J7917" s="1" t="str">
        <f t="shared" si="548"/>
        <v>Till</v>
      </c>
      <c r="K7917" s="1" t="str">
        <f t="shared" si="549"/>
        <v>&lt;63 micron</v>
      </c>
      <c r="L7917">
        <v>0.1</v>
      </c>
      <c r="M7917">
        <v>0.73</v>
      </c>
      <c r="N7917">
        <v>1</v>
      </c>
      <c r="O7917">
        <v>20</v>
      </c>
      <c r="P7917">
        <v>0.25</v>
      </c>
      <c r="Q7917">
        <v>1</v>
      </c>
      <c r="R7917">
        <v>0.54</v>
      </c>
      <c r="S7917">
        <v>0.25</v>
      </c>
      <c r="T7917">
        <v>3</v>
      </c>
      <c r="U7917">
        <v>14</v>
      </c>
      <c r="V7917">
        <v>8</v>
      </c>
      <c r="W7917">
        <v>1.65</v>
      </c>
      <c r="X7917">
        <v>10</v>
      </c>
      <c r="Y7917">
        <v>0.5</v>
      </c>
      <c r="Z7917">
        <v>0.03</v>
      </c>
      <c r="AA7917">
        <v>50</v>
      </c>
      <c r="AB7917">
        <v>0.23</v>
      </c>
      <c r="AC7917">
        <v>140</v>
      </c>
      <c r="AD7917">
        <v>0.5</v>
      </c>
      <c r="AE7917">
        <v>0.02</v>
      </c>
      <c r="AF7917">
        <v>6</v>
      </c>
      <c r="AG7917">
        <v>1630</v>
      </c>
      <c r="AH7917">
        <v>6</v>
      </c>
      <c r="AI7917">
        <v>1</v>
      </c>
      <c r="AJ7917">
        <v>2</v>
      </c>
      <c r="AK7917">
        <v>10</v>
      </c>
      <c r="AL7917">
        <v>0.06</v>
      </c>
      <c r="AM7917">
        <v>5</v>
      </c>
      <c r="AN7917">
        <v>5</v>
      </c>
      <c r="AO7917">
        <v>27</v>
      </c>
      <c r="AP7917">
        <v>5</v>
      </c>
      <c r="AQ7917">
        <v>20</v>
      </c>
    </row>
    <row r="7918" spans="1:43" hidden="1" x14ac:dyDescent="0.25">
      <c r="A7918" t="s">
        <v>28611</v>
      </c>
      <c r="B7918" t="s">
        <v>28612</v>
      </c>
      <c r="C7918" s="1" t="str">
        <f t="shared" si="550"/>
        <v>21:0134</v>
      </c>
      <c r="D7918" s="1" t="str">
        <f t="shared" si="551"/>
        <v>21:0078</v>
      </c>
      <c r="E7918" t="s">
        <v>28613</v>
      </c>
      <c r="F7918" t="s">
        <v>28614</v>
      </c>
      <c r="H7918">
        <v>55.585802399999999</v>
      </c>
      <c r="I7918">
        <v>-61.537962800000003</v>
      </c>
      <c r="J7918" s="1" t="str">
        <f t="shared" si="548"/>
        <v>Till</v>
      </c>
      <c r="K7918" s="1" t="str">
        <f t="shared" si="549"/>
        <v>&lt;63 micron</v>
      </c>
      <c r="L7918">
        <v>0.1</v>
      </c>
      <c r="M7918">
        <v>1.3</v>
      </c>
      <c r="N7918">
        <v>2</v>
      </c>
      <c r="O7918">
        <v>60</v>
      </c>
      <c r="P7918">
        <v>0.25</v>
      </c>
      <c r="Q7918">
        <v>1</v>
      </c>
      <c r="R7918">
        <v>0.5</v>
      </c>
      <c r="S7918">
        <v>0.25</v>
      </c>
      <c r="T7918">
        <v>6</v>
      </c>
      <c r="U7918">
        <v>22</v>
      </c>
      <c r="V7918">
        <v>20</v>
      </c>
      <c r="W7918">
        <v>2.0299999999999998</v>
      </c>
      <c r="X7918">
        <v>10</v>
      </c>
      <c r="Y7918">
        <v>0.5</v>
      </c>
      <c r="Z7918">
        <v>0.11</v>
      </c>
      <c r="AA7918">
        <v>60</v>
      </c>
      <c r="AB7918">
        <v>0.39</v>
      </c>
      <c r="AC7918">
        <v>205</v>
      </c>
      <c r="AD7918">
        <v>0.5</v>
      </c>
      <c r="AE7918">
        <v>7.0000000000000007E-2</v>
      </c>
      <c r="AF7918">
        <v>12</v>
      </c>
      <c r="AG7918">
        <v>1210</v>
      </c>
      <c r="AH7918">
        <v>6</v>
      </c>
      <c r="AI7918">
        <v>2</v>
      </c>
      <c r="AJ7918">
        <v>3</v>
      </c>
      <c r="AK7918">
        <v>14</v>
      </c>
      <c r="AL7918">
        <v>0.08</v>
      </c>
      <c r="AM7918">
        <v>5</v>
      </c>
      <c r="AN7918">
        <v>5</v>
      </c>
      <c r="AO7918">
        <v>33</v>
      </c>
      <c r="AP7918">
        <v>5</v>
      </c>
      <c r="AQ7918">
        <v>34</v>
      </c>
    </row>
    <row r="7919" spans="1:43" hidden="1" x14ac:dyDescent="0.25">
      <c r="A7919" t="s">
        <v>28615</v>
      </c>
      <c r="B7919" t="s">
        <v>28616</v>
      </c>
      <c r="C7919" s="1" t="str">
        <f t="shared" si="550"/>
        <v>21:0134</v>
      </c>
      <c r="D7919" s="1" t="str">
        <f t="shared" si="551"/>
        <v>21:0078</v>
      </c>
      <c r="E7919" t="s">
        <v>28617</v>
      </c>
      <c r="F7919" t="s">
        <v>28618</v>
      </c>
      <c r="H7919">
        <v>55.612541100000001</v>
      </c>
      <c r="I7919">
        <v>-61.519503499999999</v>
      </c>
      <c r="J7919" s="1" t="str">
        <f t="shared" si="548"/>
        <v>Till</v>
      </c>
      <c r="K7919" s="1" t="str">
        <f t="shared" si="549"/>
        <v>&lt;63 micron</v>
      </c>
      <c r="L7919">
        <v>0.1</v>
      </c>
      <c r="M7919">
        <v>0.86</v>
      </c>
      <c r="N7919">
        <v>1</v>
      </c>
      <c r="O7919">
        <v>20</v>
      </c>
      <c r="P7919">
        <v>0.25</v>
      </c>
      <c r="Q7919">
        <v>1</v>
      </c>
      <c r="R7919">
        <v>0.56999999999999995</v>
      </c>
      <c r="S7919">
        <v>0.25</v>
      </c>
      <c r="T7919">
        <v>4</v>
      </c>
      <c r="U7919">
        <v>12</v>
      </c>
      <c r="V7919">
        <v>7</v>
      </c>
      <c r="W7919">
        <v>1.68</v>
      </c>
      <c r="X7919">
        <v>5</v>
      </c>
      <c r="Y7919">
        <v>0.5</v>
      </c>
      <c r="Z7919">
        <v>0.03</v>
      </c>
      <c r="AA7919">
        <v>30</v>
      </c>
      <c r="AB7919">
        <v>0.26</v>
      </c>
      <c r="AC7919">
        <v>160</v>
      </c>
      <c r="AD7919">
        <v>0.5</v>
      </c>
      <c r="AE7919">
        <v>0.03</v>
      </c>
      <c r="AF7919">
        <v>7</v>
      </c>
      <c r="AG7919">
        <v>1760</v>
      </c>
      <c r="AH7919">
        <v>4</v>
      </c>
      <c r="AI7919">
        <v>1</v>
      </c>
      <c r="AJ7919">
        <v>2</v>
      </c>
      <c r="AK7919">
        <v>10</v>
      </c>
      <c r="AL7919">
        <v>0.04</v>
      </c>
      <c r="AM7919">
        <v>5</v>
      </c>
      <c r="AN7919">
        <v>5</v>
      </c>
      <c r="AO7919">
        <v>26</v>
      </c>
      <c r="AP7919">
        <v>5</v>
      </c>
      <c r="AQ7919">
        <v>24</v>
      </c>
    </row>
    <row r="7920" spans="1:43" hidden="1" x14ac:dyDescent="0.25">
      <c r="A7920" t="s">
        <v>28619</v>
      </c>
      <c r="B7920" t="s">
        <v>28620</v>
      </c>
      <c r="C7920" s="1" t="str">
        <f t="shared" si="550"/>
        <v>21:0134</v>
      </c>
      <c r="D7920" s="1" t="str">
        <f t="shared" si="551"/>
        <v>21:0078</v>
      </c>
      <c r="E7920" t="s">
        <v>28621</v>
      </c>
      <c r="F7920" t="s">
        <v>28622</v>
      </c>
      <c r="H7920">
        <v>55.693278100000001</v>
      </c>
      <c r="I7920">
        <v>-61.507703599999999</v>
      </c>
      <c r="J7920" s="1" t="str">
        <f t="shared" si="548"/>
        <v>Till</v>
      </c>
      <c r="K7920" s="1" t="str">
        <f t="shared" si="549"/>
        <v>&lt;63 micron</v>
      </c>
      <c r="L7920">
        <v>0.1</v>
      </c>
      <c r="M7920">
        <v>0.75</v>
      </c>
      <c r="N7920">
        <v>1</v>
      </c>
      <c r="O7920">
        <v>10</v>
      </c>
      <c r="P7920">
        <v>0.25</v>
      </c>
      <c r="Q7920">
        <v>2</v>
      </c>
      <c r="R7920">
        <v>0.35</v>
      </c>
      <c r="S7920">
        <v>0.25</v>
      </c>
      <c r="T7920">
        <v>2</v>
      </c>
      <c r="U7920">
        <v>13</v>
      </c>
      <c r="V7920">
        <v>4</v>
      </c>
      <c r="W7920">
        <v>1.56</v>
      </c>
      <c r="X7920">
        <v>5</v>
      </c>
      <c r="Y7920">
        <v>0.5</v>
      </c>
      <c r="Z7920">
        <v>0.02</v>
      </c>
      <c r="AA7920">
        <v>30</v>
      </c>
      <c r="AB7920">
        <v>0.12</v>
      </c>
      <c r="AC7920">
        <v>110</v>
      </c>
      <c r="AD7920">
        <v>0.5</v>
      </c>
      <c r="AE7920">
        <v>0.02</v>
      </c>
      <c r="AF7920">
        <v>2</v>
      </c>
      <c r="AG7920">
        <v>1140</v>
      </c>
      <c r="AH7920">
        <v>2</v>
      </c>
      <c r="AI7920">
        <v>1</v>
      </c>
      <c r="AJ7920">
        <v>2</v>
      </c>
      <c r="AK7920">
        <v>8</v>
      </c>
      <c r="AL7920">
        <v>0.05</v>
      </c>
      <c r="AM7920">
        <v>5</v>
      </c>
      <c r="AN7920">
        <v>5</v>
      </c>
      <c r="AO7920">
        <v>24</v>
      </c>
      <c r="AP7920">
        <v>5</v>
      </c>
      <c r="AQ7920">
        <v>14</v>
      </c>
    </row>
    <row r="7921" spans="1:43" hidden="1" x14ac:dyDescent="0.25">
      <c r="A7921" t="s">
        <v>28623</v>
      </c>
      <c r="B7921" t="s">
        <v>28624</v>
      </c>
      <c r="C7921" s="1" t="str">
        <f t="shared" si="550"/>
        <v>21:0134</v>
      </c>
      <c r="D7921" s="1" t="str">
        <f t="shared" si="551"/>
        <v>21:0078</v>
      </c>
      <c r="E7921" t="s">
        <v>28625</v>
      </c>
      <c r="F7921" t="s">
        <v>28626</v>
      </c>
      <c r="H7921">
        <v>55.716161100000001</v>
      </c>
      <c r="I7921">
        <v>-61.6003562</v>
      </c>
      <c r="J7921" s="1" t="str">
        <f t="shared" si="548"/>
        <v>Till</v>
      </c>
      <c r="K7921" s="1" t="str">
        <f t="shared" si="549"/>
        <v>&lt;63 micron</v>
      </c>
      <c r="L7921">
        <v>0.1</v>
      </c>
      <c r="M7921">
        <v>0.69</v>
      </c>
      <c r="N7921">
        <v>1</v>
      </c>
      <c r="O7921">
        <v>10</v>
      </c>
      <c r="P7921">
        <v>0.25</v>
      </c>
      <c r="Q7921">
        <v>1</v>
      </c>
      <c r="R7921">
        <v>0.36</v>
      </c>
      <c r="S7921">
        <v>0.25</v>
      </c>
      <c r="T7921">
        <v>3</v>
      </c>
      <c r="U7921">
        <v>12</v>
      </c>
      <c r="V7921">
        <v>6</v>
      </c>
      <c r="W7921">
        <v>1.31</v>
      </c>
      <c r="X7921">
        <v>5</v>
      </c>
      <c r="Y7921">
        <v>0.5</v>
      </c>
      <c r="Z7921">
        <v>0.04</v>
      </c>
      <c r="AA7921">
        <v>30</v>
      </c>
      <c r="AB7921">
        <v>0.14000000000000001</v>
      </c>
      <c r="AC7921">
        <v>110</v>
      </c>
      <c r="AD7921">
        <v>0.5</v>
      </c>
      <c r="AE7921">
        <v>0.02</v>
      </c>
      <c r="AF7921">
        <v>3</v>
      </c>
      <c r="AG7921">
        <v>1010</v>
      </c>
      <c r="AH7921">
        <v>12</v>
      </c>
      <c r="AI7921">
        <v>1</v>
      </c>
      <c r="AJ7921">
        <v>2</v>
      </c>
      <c r="AK7921">
        <v>8</v>
      </c>
      <c r="AL7921">
        <v>0.04</v>
      </c>
      <c r="AM7921">
        <v>5</v>
      </c>
      <c r="AN7921">
        <v>5</v>
      </c>
      <c r="AO7921">
        <v>21</v>
      </c>
      <c r="AP7921">
        <v>5</v>
      </c>
      <c r="AQ7921">
        <v>16</v>
      </c>
    </row>
    <row r="7922" spans="1:43" hidden="1" x14ac:dyDescent="0.25">
      <c r="A7922" t="s">
        <v>28627</v>
      </c>
      <c r="B7922" t="s">
        <v>28628</v>
      </c>
      <c r="C7922" s="1" t="str">
        <f t="shared" si="550"/>
        <v>21:0134</v>
      </c>
      <c r="D7922" s="1" t="str">
        <f t="shared" si="551"/>
        <v>21:0078</v>
      </c>
      <c r="E7922" t="s">
        <v>28629</v>
      </c>
      <c r="F7922" t="s">
        <v>28630</v>
      </c>
      <c r="H7922">
        <v>55.728793199999998</v>
      </c>
      <c r="I7922">
        <v>-61.367805400000002</v>
      </c>
      <c r="J7922" s="1" t="str">
        <f t="shared" si="548"/>
        <v>Till</v>
      </c>
      <c r="K7922" s="1" t="str">
        <f t="shared" si="549"/>
        <v>&lt;63 micron</v>
      </c>
      <c r="L7922">
        <v>0.2</v>
      </c>
      <c r="M7922">
        <v>0.52</v>
      </c>
      <c r="N7922">
        <v>1</v>
      </c>
      <c r="O7922">
        <v>10</v>
      </c>
      <c r="P7922">
        <v>0.25</v>
      </c>
      <c r="Q7922">
        <v>1</v>
      </c>
      <c r="R7922">
        <v>0.34</v>
      </c>
      <c r="S7922">
        <v>0.25</v>
      </c>
      <c r="T7922">
        <v>2</v>
      </c>
      <c r="U7922">
        <v>9</v>
      </c>
      <c r="V7922">
        <v>7</v>
      </c>
      <c r="W7922">
        <v>1.41</v>
      </c>
      <c r="X7922">
        <v>10</v>
      </c>
      <c r="Y7922">
        <v>0.5</v>
      </c>
      <c r="Z7922">
        <v>0.02</v>
      </c>
      <c r="AA7922">
        <v>60</v>
      </c>
      <c r="AB7922">
        <v>0.12</v>
      </c>
      <c r="AC7922">
        <v>110</v>
      </c>
      <c r="AD7922">
        <v>0.5</v>
      </c>
      <c r="AE7922">
        <v>0.02</v>
      </c>
      <c r="AF7922">
        <v>3</v>
      </c>
      <c r="AG7922">
        <v>960</v>
      </c>
      <c r="AH7922">
        <v>12</v>
      </c>
      <c r="AI7922">
        <v>1</v>
      </c>
      <c r="AJ7922">
        <v>1</v>
      </c>
      <c r="AK7922">
        <v>7</v>
      </c>
      <c r="AL7922">
        <v>0.04</v>
      </c>
      <c r="AM7922">
        <v>5</v>
      </c>
      <c r="AN7922">
        <v>5</v>
      </c>
      <c r="AO7922">
        <v>21</v>
      </c>
      <c r="AP7922">
        <v>5</v>
      </c>
      <c r="AQ7922">
        <v>22</v>
      </c>
    </row>
    <row r="7923" spans="1:43" hidden="1" x14ac:dyDescent="0.25">
      <c r="A7923" t="s">
        <v>28631</v>
      </c>
      <c r="B7923" t="s">
        <v>28632</v>
      </c>
      <c r="C7923" s="1" t="str">
        <f t="shared" si="550"/>
        <v>21:0134</v>
      </c>
      <c r="D7923" s="1" t="str">
        <f t="shared" si="551"/>
        <v>21:0078</v>
      </c>
      <c r="E7923" t="s">
        <v>28633</v>
      </c>
      <c r="F7923" t="s">
        <v>28634</v>
      </c>
      <c r="H7923">
        <v>55.7202299</v>
      </c>
      <c r="I7923">
        <v>-61.349057000000002</v>
      </c>
      <c r="J7923" s="1" t="str">
        <f t="shared" si="548"/>
        <v>Till</v>
      </c>
      <c r="K7923" s="1" t="str">
        <f t="shared" si="549"/>
        <v>&lt;63 micron</v>
      </c>
      <c r="L7923">
        <v>0.1</v>
      </c>
      <c r="M7923">
        <v>0.68</v>
      </c>
      <c r="N7923">
        <v>1</v>
      </c>
      <c r="O7923">
        <v>20</v>
      </c>
      <c r="P7923">
        <v>0.25</v>
      </c>
      <c r="Q7923">
        <v>1</v>
      </c>
      <c r="R7923">
        <v>0.43</v>
      </c>
      <c r="S7923">
        <v>0.25</v>
      </c>
      <c r="T7923">
        <v>4</v>
      </c>
      <c r="U7923">
        <v>13</v>
      </c>
      <c r="V7923">
        <v>9</v>
      </c>
      <c r="W7923">
        <v>1.8</v>
      </c>
      <c r="X7923">
        <v>10</v>
      </c>
      <c r="Y7923">
        <v>0.5</v>
      </c>
      <c r="Z7923">
        <v>0.05</v>
      </c>
      <c r="AA7923">
        <v>40</v>
      </c>
      <c r="AB7923">
        <v>0.18</v>
      </c>
      <c r="AC7923">
        <v>145</v>
      </c>
      <c r="AD7923">
        <v>0.5</v>
      </c>
      <c r="AE7923">
        <v>0.03</v>
      </c>
      <c r="AF7923">
        <v>4</v>
      </c>
      <c r="AG7923">
        <v>1180</v>
      </c>
      <c r="AH7923">
        <v>10</v>
      </c>
      <c r="AI7923">
        <v>1</v>
      </c>
      <c r="AJ7923">
        <v>2</v>
      </c>
      <c r="AK7923">
        <v>11</v>
      </c>
      <c r="AL7923">
        <v>0.06</v>
      </c>
      <c r="AM7923">
        <v>5</v>
      </c>
      <c r="AN7923">
        <v>5</v>
      </c>
      <c r="AO7923">
        <v>28</v>
      </c>
      <c r="AP7923">
        <v>5</v>
      </c>
      <c r="AQ7923">
        <v>26</v>
      </c>
    </row>
    <row r="7924" spans="1:43" hidden="1" x14ac:dyDescent="0.25">
      <c r="A7924" t="s">
        <v>28635</v>
      </c>
      <c r="B7924" t="s">
        <v>28636</v>
      </c>
      <c r="C7924" s="1" t="str">
        <f t="shared" si="550"/>
        <v>21:0134</v>
      </c>
      <c r="D7924" s="1" t="str">
        <f t="shared" si="551"/>
        <v>21:0078</v>
      </c>
      <c r="E7924" t="s">
        <v>28637</v>
      </c>
      <c r="F7924" t="s">
        <v>28638</v>
      </c>
      <c r="H7924">
        <v>55.727486599999999</v>
      </c>
      <c r="I7924">
        <v>-61.320883000000002</v>
      </c>
      <c r="J7924" s="1" t="str">
        <f t="shared" si="548"/>
        <v>Till</v>
      </c>
      <c r="K7924" s="1" t="str">
        <f t="shared" si="549"/>
        <v>&lt;63 micron</v>
      </c>
      <c r="L7924">
        <v>0.1</v>
      </c>
      <c r="M7924">
        <v>1.1399999999999999</v>
      </c>
      <c r="N7924">
        <v>1</v>
      </c>
      <c r="O7924">
        <v>20</v>
      </c>
      <c r="P7924">
        <v>0.25</v>
      </c>
      <c r="Q7924">
        <v>1</v>
      </c>
      <c r="R7924">
        <v>0.31</v>
      </c>
      <c r="S7924">
        <v>0.25</v>
      </c>
      <c r="T7924">
        <v>3</v>
      </c>
      <c r="U7924">
        <v>19</v>
      </c>
      <c r="V7924">
        <v>7</v>
      </c>
      <c r="W7924">
        <v>1.95</v>
      </c>
      <c r="X7924">
        <v>10</v>
      </c>
      <c r="Y7924">
        <v>0.5</v>
      </c>
      <c r="Z7924">
        <v>0.03</v>
      </c>
      <c r="AA7924">
        <v>40</v>
      </c>
      <c r="AB7924">
        <v>0.23</v>
      </c>
      <c r="AC7924">
        <v>125</v>
      </c>
      <c r="AD7924">
        <v>1</v>
      </c>
      <c r="AE7924">
        <v>0.02</v>
      </c>
      <c r="AF7924">
        <v>4</v>
      </c>
      <c r="AG7924">
        <v>740</v>
      </c>
      <c r="AH7924">
        <v>12</v>
      </c>
      <c r="AI7924">
        <v>2</v>
      </c>
      <c r="AJ7924">
        <v>3</v>
      </c>
      <c r="AK7924">
        <v>8</v>
      </c>
      <c r="AL7924">
        <v>0.1</v>
      </c>
      <c r="AM7924">
        <v>5</v>
      </c>
      <c r="AN7924">
        <v>5</v>
      </c>
      <c r="AO7924">
        <v>33</v>
      </c>
      <c r="AP7924">
        <v>5</v>
      </c>
      <c r="AQ7924">
        <v>26</v>
      </c>
    </row>
    <row r="7925" spans="1:43" hidden="1" x14ac:dyDescent="0.25">
      <c r="A7925" t="s">
        <v>28639</v>
      </c>
      <c r="B7925" t="s">
        <v>28640</v>
      </c>
      <c r="C7925" s="1" t="str">
        <f t="shared" si="550"/>
        <v>21:0134</v>
      </c>
      <c r="D7925" s="1" t="str">
        <f t="shared" si="551"/>
        <v>21:0078</v>
      </c>
      <c r="E7925" t="s">
        <v>28641</v>
      </c>
      <c r="F7925" t="s">
        <v>28642</v>
      </c>
      <c r="H7925">
        <v>55.7448476</v>
      </c>
      <c r="I7925">
        <v>-61.308985</v>
      </c>
      <c r="J7925" s="1" t="str">
        <f t="shared" si="548"/>
        <v>Till</v>
      </c>
      <c r="K7925" s="1" t="str">
        <f t="shared" si="549"/>
        <v>&lt;63 micron</v>
      </c>
      <c r="L7925">
        <v>0.1</v>
      </c>
      <c r="M7925">
        <v>0.61</v>
      </c>
      <c r="N7925">
        <v>1</v>
      </c>
      <c r="O7925">
        <v>10</v>
      </c>
      <c r="P7925">
        <v>0.25</v>
      </c>
      <c r="Q7925">
        <v>1</v>
      </c>
      <c r="R7925">
        <v>0.36</v>
      </c>
      <c r="S7925">
        <v>0.25</v>
      </c>
      <c r="T7925">
        <v>2</v>
      </c>
      <c r="U7925">
        <v>10</v>
      </c>
      <c r="V7925">
        <v>4</v>
      </c>
      <c r="W7925">
        <v>1.41</v>
      </c>
      <c r="X7925">
        <v>10</v>
      </c>
      <c r="Y7925">
        <v>0.5</v>
      </c>
      <c r="Z7925">
        <v>0.03</v>
      </c>
      <c r="AA7925">
        <v>60</v>
      </c>
      <c r="AB7925">
        <v>0.12</v>
      </c>
      <c r="AC7925">
        <v>115</v>
      </c>
      <c r="AD7925">
        <v>0.5</v>
      </c>
      <c r="AE7925">
        <v>0.03</v>
      </c>
      <c r="AF7925">
        <v>2</v>
      </c>
      <c r="AG7925">
        <v>940</v>
      </c>
      <c r="AH7925">
        <v>8</v>
      </c>
      <c r="AI7925">
        <v>1</v>
      </c>
      <c r="AJ7925">
        <v>2</v>
      </c>
      <c r="AK7925">
        <v>9</v>
      </c>
      <c r="AL7925">
        <v>7.0000000000000007E-2</v>
      </c>
      <c r="AM7925">
        <v>5</v>
      </c>
      <c r="AN7925">
        <v>5</v>
      </c>
      <c r="AO7925">
        <v>21</v>
      </c>
      <c r="AP7925">
        <v>5</v>
      </c>
      <c r="AQ7925">
        <v>18</v>
      </c>
    </row>
    <row r="7926" spans="1:43" hidden="1" x14ac:dyDescent="0.25">
      <c r="A7926" t="s">
        <v>28643</v>
      </c>
      <c r="B7926" t="s">
        <v>28644</v>
      </c>
      <c r="C7926" s="1" t="str">
        <f t="shared" si="550"/>
        <v>21:0134</v>
      </c>
      <c r="D7926" s="1" t="str">
        <f t="shared" si="551"/>
        <v>21:0078</v>
      </c>
      <c r="E7926" t="s">
        <v>28645</v>
      </c>
      <c r="F7926" t="s">
        <v>28646</v>
      </c>
      <c r="H7926">
        <v>53.571356399999999</v>
      </c>
      <c r="I7926">
        <v>-64.157434499999994</v>
      </c>
      <c r="J7926" s="1" t="str">
        <f t="shared" si="548"/>
        <v>Till</v>
      </c>
      <c r="K7926" s="1" t="str">
        <f t="shared" si="549"/>
        <v>&lt;63 micron</v>
      </c>
      <c r="L7926">
        <v>0.1</v>
      </c>
      <c r="M7926">
        <v>1.1200000000000001</v>
      </c>
      <c r="N7926">
        <v>4</v>
      </c>
      <c r="O7926">
        <v>40</v>
      </c>
      <c r="P7926">
        <v>0.25</v>
      </c>
      <c r="Q7926">
        <v>1</v>
      </c>
      <c r="R7926">
        <v>0.52</v>
      </c>
      <c r="S7926">
        <v>0.25</v>
      </c>
      <c r="T7926">
        <v>6</v>
      </c>
      <c r="U7926">
        <v>35</v>
      </c>
      <c r="V7926">
        <v>13</v>
      </c>
      <c r="W7926">
        <v>2.2000000000000002</v>
      </c>
      <c r="X7926">
        <v>5</v>
      </c>
      <c r="Y7926">
        <v>0.5</v>
      </c>
      <c r="Z7926">
        <v>0.12</v>
      </c>
      <c r="AA7926">
        <v>30</v>
      </c>
      <c r="AB7926">
        <v>0.36</v>
      </c>
      <c r="AC7926">
        <v>190</v>
      </c>
      <c r="AD7926">
        <v>0.5</v>
      </c>
      <c r="AE7926">
        <v>0.02</v>
      </c>
      <c r="AF7926">
        <v>13</v>
      </c>
      <c r="AG7926">
        <v>1040</v>
      </c>
      <c r="AH7926">
        <v>4</v>
      </c>
      <c r="AI7926">
        <v>1</v>
      </c>
      <c r="AJ7926">
        <v>3</v>
      </c>
      <c r="AK7926">
        <v>32</v>
      </c>
      <c r="AL7926">
        <v>0.1</v>
      </c>
      <c r="AM7926">
        <v>5</v>
      </c>
      <c r="AN7926">
        <v>5</v>
      </c>
      <c r="AO7926">
        <v>40</v>
      </c>
      <c r="AP7926">
        <v>5</v>
      </c>
      <c r="AQ7926">
        <v>22</v>
      </c>
    </row>
    <row r="7927" spans="1:43" hidden="1" x14ac:dyDescent="0.25">
      <c r="A7927" t="s">
        <v>28647</v>
      </c>
      <c r="B7927" t="s">
        <v>28648</v>
      </c>
      <c r="C7927" s="1" t="str">
        <f t="shared" si="550"/>
        <v>21:0134</v>
      </c>
      <c r="D7927" s="1" t="str">
        <f t="shared" si="551"/>
        <v>21:0078</v>
      </c>
      <c r="E7927" t="s">
        <v>28649</v>
      </c>
      <c r="F7927" t="s">
        <v>28650</v>
      </c>
      <c r="H7927">
        <v>55.743989800000001</v>
      </c>
      <c r="I7927">
        <v>-61.2636179</v>
      </c>
      <c r="J7927" s="1" t="str">
        <f t="shared" si="548"/>
        <v>Till</v>
      </c>
      <c r="K7927" s="1" t="str">
        <f t="shared" si="549"/>
        <v>&lt;63 micron</v>
      </c>
      <c r="L7927">
        <v>0.2</v>
      </c>
      <c r="M7927">
        <v>0.45</v>
      </c>
      <c r="N7927">
        <v>1</v>
      </c>
      <c r="O7927">
        <v>10</v>
      </c>
      <c r="P7927">
        <v>0.25</v>
      </c>
      <c r="Q7927">
        <v>1</v>
      </c>
      <c r="R7927">
        <v>0.31</v>
      </c>
      <c r="S7927">
        <v>0.25</v>
      </c>
      <c r="T7927">
        <v>2</v>
      </c>
      <c r="U7927">
        <v>8</v>
      </c>
      <c r="V7927">
        <v>3</v>
      </c>
      <c r="W7927">
        <v>1.29</v>
      </c>
      <c r="X7927">
        <v>10</v>
      </c>
      <c r="Y7927">
        <v>0.5</v>
      </c>
      <c r="Z7927">
        <v>0.02</v>
      </c>
      <c r="AA7927">
        <v>50</v>
      </c>
      <c r="AB7927">
        <v>0.13</v>
      </c>
      <c r="AC7927">
        <v>110</v>
      </c>
      <c r="AD7927">
        <v>0.5</v>
      </c>
      <c r="AE7927">
        <v>0.02</v>
      </c>
      <c r="AF7927">
        <v>2</v>
      </c>
      <c r="AG7927">
        <v>860</v>
      </c>
      <c r="AH7927">
        <v>8</v>
      </c>
      <c r="AI7927">
        <v>2</v>
      </c>
      <c r="AJ7927">
        <v>1</v>
      </c>
      <c r="AK7927">
        <v>7</v>
      </c>
      <c r="AL7927">
        <v>0.05</v>
      </c>
      <c r="AM7927">
        <v>5</v>
      </c>
      <c r="AN7927">
        <v>5</v>
      </c>
      <c r="AO7927">
        <v>17</v>
      </c>
      <c r="AP7927">
        <v>5</v>
      </c>
      <c r="AQ7927">
        <v>22</v>
      </c>
    </row>
    <row r="7928" spans="1:43" hidden="1" x14ac:dyDescent="0.25">
      <c r="A7928" t="s">
        <v>28651</v>
      </c>
      <c r="B7928" t="s">
        <v>28652</v>
      </c>
      <c r="C7928" s="1" t="str">
        <f t="shared" si="550"/>
        <v>21:0134</v>
      </c>
      <c r="D7928" s="1" t="str">
        <f t="shared" si="551"/>
        <v>21:0078</v>
      </c>
      <c r="E7928" t="s">
        <v>28653</v>
      </c>
      <c r="F7928" t="s">
        <v>28654</v>
      </c>
      <c r="H7928">
        <v>55.679743700000003</v>
      </c>
      <c r="I7928">
        <v>-61.112183199999997</v>
      </c>
      <c r="J7928" s="1" t="str">
        <f t="shared" si="548"/>
        <v>Till</v>
      </c>
      <c r="K7928" s="1" t="str">
        <f t="shared" si="549"/>
        <v>&lt;63 micron</v>
      </c>
      <c r="L7928">
        <v>0.2</v>
      </c>
      <c r="M7928">
        <v>1.07</v>
      </c>
      <c r="N7928">
        <v>1</v>
      </c>
      <c r="O7928">
        <v>10</v>
      </c>
      <c r="P7928">
        <v>0.25</v>
      </c>
      <c r="Q7928">
        <v>1</v>
      </c>
      <c r="R7928">
        <v>0.3</v>
      </c>
      <c r="S7928">
        <v>0.25</v>
      </c>
      <c r="T7928">
        <v>2</v>
      </c>
      <c r="U7928">
        <v>13</v>
      </c>
      <c r="V7928">
        <v>6</v>
      </c>
      <c r="W7928">
        <v>1.6</v>
      </c>
      <c r="X7928">
        <v>10</v>
      </c>
      <c r="Y7928">
        <v>0.5</v>
      </c>
      <c r="Z7928">
        <v>0.02</v>
      </c>
      <c r="AA7928">
        <v>40</v>
      </c>
      <c r="AB7928">
        <v>0.19</v>
      </c>
      <c r="AC7928">
        <v>115</v>
      </c>
      <c r="AD7928">
        <v>0.5</v>
      </c>
      <c r="AE7928">
        <v>0.02</v>
      </c>
      <c r="AF7928">
        <v>4</v>
      </c>
      <c r="AG7928">
        <v>950</v>
      </c>
      <c r="AH7928">
        <v>12</v>
      </c>
      <c r="AI7928">
        <v>1</v>
      </c>
      <c r="AJ7928">
        <v>2</v>
      </c>
      <c r="AK7928">
        <v>6</v>
      </c>
      <c r="AL7928">
        <v>7.0000000000000007E-2</v>
      </c>
      <c r="AM7928">
        <v>5</v>
      </c>
      <c r="AN7928">
        <v>5</v>
      </c>
      <c r="AO7928">
        <v>22</v>
      </c>
      <c r="AP7928">
        <v>5</v>
      </c>
      <c r="AQ7928">
        <v>18</v>
      </c>
    </row>
    <row r="7929" spans="1:43" hidden="1" x14ac:dyDescent="0.25">
      <c r="A7929" t="s">
        <v>28655</v>
      </c>
      <c r="B7929" t="s">
        <v>28656</v>
      </c>
      <c r="C7929" s="1" t="str">
        <f t="shared" si="550"/>
        <v>21:0134</v>
      </c>
      <c r="D7929" s="1" t="str">
        <f t="shared" si="551"/>
        <v>21:0078</v>
      </c>
      <c r="E7929" t="s">
        <v>28657</v>
      </c>
      <c r="F7929" t="s">
        <v>28658</v>
      </c>
      <c r="H7929">
        <v>55.652332000000001</v>
      </c>
      <c r="I7929">
        <v>-61.097608200000003</v>
      </c>
      <c r="J7929" s="1" t="str">
        <f t="shared" si="548"/>
        <v>Till</v>
      </c>
      <c r="K7929" s="1" t="str">
        <f t="shared" si="549"/>
        <v>&lt;63 micron</v>
      </c>
      <c r="L7929">
        <v>0.2</v>
      </c>
      <c r="M7929">
        <v>0.85</v>
      </c>
      <c r="N7929">
        <v>4</v>
      </c>
      <c r="O7929">
        <v>10</v>
      </c>
      <c r="P7929">
        <v>0.25</v>
      </c>
      <c r="Q7929">
        <v>2</v>
      </c>
      <c r="R7929">
        <v>0.43</v>
      </c>
      <c r="S7929">
        <v>0.25</v>
      </c>
      <c r="T7929">
        <v>3</v>
      </c>
      <c r="U7929">
        <v>14</v>
      </c>
      <c r="V7929">
        <v>10</v>
      </c>
      <c r="W7929">
        <v>1.89</v>
      </c>
      <c r="X7929">
        <v>10</v>
      </c>
      <c r="Y7929">
        <v>0.5</v>
      </c>
      <c r="Z7929">
        <v>0.03</v>
      </c>
      <c r="AA7929">
        <v>80</v>
      </c>
      <c r="AB7929">
        <v>0.24</v>
      </c>
      <c r="AC7929">
        <v>145</v>
      </c>
      <c r="AD7929">
        <v>1</v>
      </c>
      <c r="AE7929">
        <v>0.02</v>
      </c>
      <c r="AF7929">
        <v>6</v>
      </c>
      <c r="AG7929">
        <v>1300</v>
      </c>
      <c r="AH7929">
        <v>6</v>
      </c>
      <c r="AI7929">
        <v>2</v>
      </c>
      <c r="AJ7929">
        <v>2</v>
      </c>
      <c r="AK7929">
        <v>8</v>
      </c>
      <c r="AL7929">
        <v>7.0000000000000007E-2</v>
      </c>
      <c r="AM7929">
        <v>5</v>
      </c>
      <c r="AN7929">
        <v>5</v>
      </c>
      <c r="AO7929">
        <v>29</v>
      </c>
      <c r="AP7929">
        <v>5</v>
      </c>
      <c r="AQ7929">
        <v>28</v>
      </c>
    </row>
    <row r="7930" spans="1:43" hidden="1" x14ac:dyDescent="0.25">
      <c r="A7930" t="s">
        <v>28659</v>
      </c>
      <c r="B7930" t="s">
        <v>28660</v>
      </c>
      <c r="C7930" s="1" t="str">
        <f t="shared" si="550"/>
        <v>21:0134</v>
      </c>
      <c r="D7930" s="1" t="str">
        <f t="shared" si="551"/>
        <v>21:0078</v>
      </c>
      <c r="E7930" t="s">
        <v>28661</v>
      </c>
      <c r="F7930" t="s">
        <v>28662</v>
      </c>
      <c r="H7930">
        <v>55.628681299999997</v>
      </c>
      <c r="I7930">
        <v>-61.137672700000003</v>
      </c>
      <c r="J7930" s="1" t="str">
        <f t="shared" si="548"/>
        <v>Till</v>
      </c>
      <c r="K7930" s="1" t="str">
        <f t="shared" si="549"/>
        <v>&lt;63 micron</v>
      </c>
      <c r="L7930">
        <v>0.2</v>
      </c>
      <c r="M7930">
        <v>1.05</v>
      </c>
      <c r="N7930">
        <v>1</v>
      </c>
      <c r="O7930">
        <v>40</v>
      </c>
      <c r="P7930">
        <v>0.25</v>
      </c>
      <c r="Q7930">
        <v>4</v>
      </c>
      <c r="R7930">
        <v>0.47</v>
      </c>
      <c r="S7930">
        <v>0.25</v>
      </c>
      <c r="T7930">
        <v>4</v>
      </c>
      <c r="U7930">
        <v>16</v>
      </c>
      <c r="V7930">
        <v>9</v>
      </c>
      <c r="W7930">
        <v>1.94</v>
      </c>
      <c r="X7930">
        <v>10</v>
      </c>
      <c r="Y7930">
        <v>0.5</v>
      </c>
      <c r="Z7930">
        <v>0.04</v>
      </c>
      <c r="AA7930">
        <v>70</v>
      </c>
      <c r="AB7930">
        <v>0.28000000000000003</v>
      </c>
      <c r="AC7930">
        <v>165</v>
      </c>
      <c r="AD7930">
        <v>1</v>
      </c>
      <c r="AE7930">
        <v>0.03</v>
      </c>
      <c r="AF7930">
        <v>8</v>
      </c>
      <c r="AG7930">
        <v>1350</v>
      </c>
      <c r="AH7930">
        <v>14</v>
      </c>
      <c r="AI7930">
        <v>1</v>
      </c>
      <c r="AJ7930">
        <v>2</v>
      </c>
      <c r="AK7930">
        <v>10</v>
      </c>
      <c r="AL7930">
        <v>7.0000000000000007E-2</v>
      </c>
      <c r="AM7930">
        <v>5</v>
      </c>
      <c r="AN7930">
        <v>5</v>
      </c>
      <c r="AO7930">
        <v>29</v>
      </c>
      <c r="AP7930">
        <v>5</v>
      </c>
      <c r="AQ7930">
        <v>46</v>
      </c>
    </row>
    <row r="7931" spans="1:43" hidden="1" x14ac:dyDescent="0.25">
      <c r="A7931" t="s">
        <v>28663</v>
      </c>
      <c r="B7931" t="s">
        <v>28664</v>
      </c>
      <c r="C7931" s="1" t="str">
        <f t="shared" si="550"/>
        <v>21:0134</v>
      </c>
      <c r="D7931" s="1" t="str">
        <f t="shared" si="551"/>
        <v>21:0078</v>
      </c>
      <c r="E7931" t="s">
        <v>28665</v>
      </c>
      <c r="F7931" t="s">
        <v>28666</v>
      </c>
      <c r="H7931">
        <v>55.581393200000001</v>
      </c>
      <c r="I7931">
        <v>-61.116113599999998</v>
      </c>
      <c r="J7931" s="1" t="str">
        <f t="shared" si="548"/>
        <v>Till</v>
      </c>
      <c r="K7931" s="1" t="str">
        <f t="shared" si="549"/>
        <v>&lt;63 micron</v>
      </c>
      <c r="L7931">
        <v>0.1</v>
      </c>
      <c r="M7931">
        <v>0.87</v>
      </c>
      <c r="N7931">
        <v>1</v>
      </c>
      <c r="O7931">
        <v>60</v>
      </c>
      <c r="P7931">
        <v>0.25</v>
      </c>
      <c r="Q7931">
        <v>1</v>
      </c>
      <c r="R7931">
        <v>0.62</v>
      </c>
      <c r="S7931">
        <v>0.25</v>
      </c>
      <c r="T7931">
        <v>4</v>
      </c>
      <c r="U7931">
        <v>16</v>
      </c>
      <c r="V7931">
        <v>9</v>
      </c>
      <c r="W7931">
        <v>1.75</v>
      </c>
      <c r="X7931">
        <v>10</v>
      </c>
      <c r="Y7931">
        <v>0.5</v>
      </c>
      <c r="Z7931">
        <v>0.08</v>
      </c>
      <c r="AA7931">
        <v>60</v>
      </c>
      <c r="AB7931">
        <v>0.28000000000000003</v>
      </c>
      <c r="AC7931">
        <v>165</v>
      </c>
      <c r="AD7931">
        <v>2</v>
      </c>
      <c r="AE7931">
        <v>0.06</v>
      </c>
      <c r="AF7931">
        <v>9</v>
      </c>
      <c r="AG7931">
        <v>1660</v>
      </c>
      <c r="AH7931">
        <v>8</v>
      </c>
      <c r="AI7931">
        <v>2</v>
      </c>
      <c r="AJ7931">
        <v>2</v>
      </c>
      <c r="AK7931">
        <v>15</v>
      </c>
      <c r="AL7931">
        <v>0.05</v>
      </c>
      <c r="AM7931">
        <v>5</v>
      </c>
      <c r="AN7931">
        <v>5</v>
      </c>
      <c r="AO7931">
        <v>27</v>
      </c>
      <c r="AP7931">
        <v>5</v>
      </c>
      <c r="AQ7931">
        <v>40</v>
      </c>
    </row>
    <row r="7932" spans="1:43" hidden="1" x14ac:dyDescent="0.25">
      <c r="A7932" t="s">
        <v>28667</v>
      </c>
      <c r="B7932" t="s">
        <v>28668</v>
      </c>
      <c r="C7932" s="1" t="str">
        <f t="shared" si="550"/>
        <v>21:0134</v>
      </c>
      <c r="D7932" s="1" t="str">
        <f t="shared" si="551"/>
        <v>21:0078</v>
      </c>
      <c r="E7932" t="s">
        <v>28669</v>
      </c>
      <c r="F7932" t="s">
        <v>28670</v>
      </c>
      <c r="H7932">
        <v>55.591878100000002</v>
      </c>
      <c r="I7932">
        <v>-61.082283799999999</v>
      </c>
      <c r="J7932" s="1" t="str">
        <f t="shared" si="548"/>
        <v>Till</v>
      </c>
      <c r="K7932" s="1" t="str">
        <f t="shared" si="549"/>
        <v>&lt;63 micron</v>
      </c>
      <c r="L7932">
        <v>0.2</v>
      </c>
      <c r="M7932">
        <v>1.37</v>
      </c>
      <c r="N7932">
        <v>8</v>
      </c>
      <c r="O7932">
        <v>90</v>
      </c>
      <c r="P7932">
        <v>0.5</v>
      </c>
      <c r="Q7932">
        <v>2</v>
      </c>
      <c r="R7932">
        <v>0.51</v>
      </c>
      <c r="S7932">
        <v>0.25</v>
      </c>
      <c r="T7932">
        <v>5</v>
      </c>
      <c r="U7932">
        <v>18</v>
      </c>
      <c r="V7932">
        <v>15</v>
      </c>
      <c r="W7932">
        <v>2.06</v>
      </c>
      <c r="X7932">
        <v>10</v>
      </c>
      <c r="Y7932">
        <v>0.5</v>
      </c>
      <c r="Z7932">
        <v>0.1</v>
      </c>
      <c r="AA7932">
        <v>70</v>
      </c>
      <c r="AB7932">
        <v>0.35</v>
      </c>
      <c r="AC7932">
        <v>205</v>
      </c>
      <c r="AD7932">
        <v>0.5</v>
      </c>
      <c r="AE7932">
        <v>0.09</v>
      </c>
      <c r="AF7932">
        <v>12</v>
      </c>
      <c r="AG7932">
        <v>1260</v>
      </c>
      <c r="AH7932">
        <v>22</v>
      </c>
      <c r="AI7932">
        <v>2</v>
      </c>
      <c r="AJ7932">
        <v>2</v>
      </c>
      <c r="AK7932">
        <v>17</v>
      </c>
      <c r="AL7932">
        <v>7.0000000000000007E-2</v>
      </c>
      <c r="AM7932">
        <v>5</v>
      </c>
      <c r="AN7932">
        <v>5</v>
      </c>
      <c r="AO7932">
        <v>33</v>
      </c>
      <c r="AP7932">
        <v>5</v>
      </c>
      <c r="AQ7932">
        <v>88</v>
      </c>
    </row>
    <row r="7933" spans="1:43" hidden="1" x14ac:dyDescent="0.25">
      <c r="A7933" t="s">
        <v>28671</v>
      </c>
      <c r="B7933" t="s">
        <v>28672</v>
      </c>
      <c r="C7933" s="1" t="str">
        <f t="shared" si="550"/>
        <v>21:0134</v>
      </c>
      <c r="D7933" s="1" t="str">
        <f t="shared" si="551"/>
        <v>21:0078</v>
      </c>
      <c r="E7933" t="s">
        <v>28673</v>
      </c>
      <c r="F7933" t="s">
        <v>28674</v>
      </c>
      <c r="H7933">
        <v>55.555645699999999</v>
      </c>
      <c r="I7933">
        <v>-61.036084000000002</v>
      </c>
      <c r="J7933" s="1" t="str">
        <f t="shared" si="548"/>
        <v>Till</v>
      </c>
      <c r="K7933" s="1" t="str">
        <f t="shared" si="549"/>
        <v>&lt;63 micron</v>
      </c>
      <c r="L7933">
        <v>0.1</v>
      </c>
      <c r="M7933">
        <v>0.81</v>
      </c>
      <c r="N7933">
        <v>2</v>
      </c>
      <c r="O7933">
        <v>20</v>
      </c>
      <c r="P7933">
        <v>0.25</v>
      </c>
      <c r="Q7933">
        <v>1</v>
      </c>
      <c r="R7933">
        <v>0.54</v>
      </c>
      <c r="S7933">
        <v>0.25</v>
      </c>
      <c r="T7933">
        <v>6</v>
      </c>
      <c r="U7933">
        <v>16</v>
      </c>
      <c r="V7933">
        <v>9</v>
      </c>
      <c r="W7933">
        <v>1.91</v>
      </c>
      <c r="X7933">
        <v>10</v>
      </c>
      <c r="Y7933">
        <v>0.5</v>
      </c>
      <c r="Z7933">
        <v>0.03</v>
      </c>
      <c r="AA7933">
        <v>70</v>
      </c>
      <c r="AB7933">
        <v>0.31</v>
      </c>
      <c r="AC7933">
        <v>165</v>
      </c>
      <c r="AD7933">
        <v>0.5</v>
      </c>
      <c r="AE7933">
        <v>0.04</v>
      </c>
      <c r="AF7933">
        <v>8</v>
      </c>
      <c r="AG7933">
        <v>1570</v>
      </c>
      <c r="AH7933">
        <v>12</v>
      </c>
      <c r="AI7933">
        <v>1</v>
      </c>
      <c r="AJ7933">
        <v>1</v>
      </c>
      <c r="AK7933">
        <v>11</v>
      </c>
      <c r="AL7933">
        <v>0.05</v>
      </c>
      <c r="AM7933">
        <v>5</v>
      </c>
      <c r="AN7933">
        <v>5</v>
      </c>
      <c r="AO7933">
        <v>34</v>
      </c>
      <c r="AP7933">
        <v>5</v>
      </c>
      <c r="AQ7933">
        <v>32</v>
      </c>
    </row>
    <row r="7934" spans="1:43" hidden="1" x14ac:dyDescent="0.25">
      <c r="A7934" t="s">
        <v>28675</v>
      </c>
      <c r="B7934" t="s">
        <v>28676</v>
      </c>
      <c r="C7934" s="1" t="str">
        <f t="shared" si="550"/>
        <v>21:0134</v>
      </c>
      <c r="D7934" s="1" t="str">
        <f t="shared" si="551"/>
        <v>21:0078</v>
      </c>
      <c r="E7934" t="s">
        <v>28677</v>
      </c>
      <c r="F7934" t="s">
        <v>28678</v>
      </c>
      <c r="H7934">
        <v>55.467672</v>
      </c>
      <c r="I7934">
        <v>-61.070913599999997</v>
      </c>
      <c r="J7934" s="1" t="str">
        <f t="shared" si="548"/>
        <v>Till</v>
      </c>
      <c r="K7934" s="1" t="str">
        <f t="shared" si="549"/>
        <v>&lt;63 micron</v>
      </c>
      <c r="L7934">
        <v>0.1</v>
      </c>
      <c r="M7934">
        <v>1.56</v>
      </c>
      <c r="N7934">
        <v>2</v>
      </c>
      <c r="O7934">
        <v>20</v>
      </c>
      <c r="P7934">
        <v>0.25</v>
      </c>
      <c r="Q7934">
        <v>2</v>
      </c>
      <c r="R7934">
        <v>0.53</v>
      </c>
      <c r="S7934">
        <v>0.25</v>
      </c>
      <c r="T7934">
        <v>4</v>
      </c>
      <c r="U7934">
        <v>22</v>
      </c>
      <c r="V7934">
        <v>18</v>
      </c>
      <c r="W7934">
        <v>1.56</v>
      </c>
      <c r="X7934">
        <v>5</v>
      </c>
      <c r="Y7934">
        <v>1</v>
      </c>
      <c r="Z7934">
        <v>0.03</v>
      </c>
      <c r="AA7934">
        <v>30</v>
      </c>
      <c r="AB7934">
        <v>0.28000000000000003</v>
      </c>
      <c r="AC7934">
        <v>110</v>
      </c>
      <c r="AD7934">
        <v>0.5</v>
      </c>
      <c r="AE7934">
        <v>0.08</v>
      </c>
      <c r="AF7934">
        <v>9</v>
      </c>
      <c r="AG7934">
        <v>770</v>
      </c>
      <c r="AH7934">
        <v>2</v>
      </c>
      <c r="AI7934">
        <v>1</v>
      </c>
      <c r="AJ7934">
        <v>2</v>
      </c>
      <c r="AK7934">
        <v>28</v>
      </c>
      <c r="AL7934">
        <v>7.0000000000000007E-2</v>
      </c>
      <c r="AM7934">
        <v>5</v>
      </c>
      <c r="AN7934">
        <v>5</v>
      </c>
      <c r="AO7934">
        <v>34</v>
      </c>
      <c r="AP7934">
        <v>5</v>
      </c>
      <c r="AQ7934">
        <v>18</v>
      </c>
    </row>
    <row r="7935" spans="1:43" hidden="1" x14ac:dyDescent="0.25">
      <c r="A7935" t="s">
        <v>28679</v>
      </c>
      <c r="B7935" t="s">
        <v>28680</v>
      </c>
      <c r="C7935" s="1" t="str">
        <f t="shared" si="550"/>
        <v>21:0134</v>
      </c>
      <c r="D7935" s="1" t="str">
        <f t="shared" si="551"/>
        <v>21:0078</v>
      </c>
      <c r="E7935" t="s">
        <v>26957</v>
      </c>
      <c r="F7935" t="s">
        <v>28681</v>
      </c>
      <c r="H7935">
        <v>55.4747804</v>
      </c>
      <c r="I7935">
        <v>-61.051578399999997</v>
      </c>
      <c r="J7935" s="1" t="str">
        <f t="shared" si="548"/>
        <v>Till</v>
      </c>
      <c r="K7935" s="1" t="str">
        <f t="shared" si="549"/>
        <v>&lt;63 micron</v>
      </c>
      <c r="L7935">
        <v>0.1</v>
      </c>
      <c r="M7935">
        <v>1.44</v>
      </c>
      <c r="N7935">
        <v>4</v>
      </c>
      <c r="O7935">
        <v>20</v>
      </c>
      <c r="P7935">
        <v>0.25</v>
      </c>
      <c r="Q7935">
        <v>2</v>
      </c>
      <c r="R7935">
        <v>0.56000000000000005</v>
      </c>
      <c r="S7935">
        <v>0.25</v>
      </c>
      <c r="T7935">
        <v>4</v>
      </c>
      <c r="U7935">
        <v>26</v>
      </c>
      <c r="V7935">
        <v>14</v>
      </c>
      <c r="W7935">
        <v>1.76</v>
      </c>
      <c r="X7935">
        <v>5</v>
      </c>
      <c r="Y7935">
        <v>0.5</v>
      </c>
      <c r="Z7935">
        <v>0.03</v>
      </c>
      <c r="AA7935">
        <v>30</v>
      </c>
      <c r="AB7935">
        <v>0.28999999999999998</v>
      </c>
      <c r="AC7935">
        <v>135</v>
      </c>
      <c r="AD7935">
        <v>0.5</v>
      </c>
      <c r="AE7935">
        <v>0.08</v>
      </c>
      <c r="AF7935">
        <v>12</v>
      </c>
      <c r="AG7935">
        <v>840</v>
      </c>
      <c r="AH7935">
        <v>6</v>
      </c>
      <c r="AI7935">
        <v>1</v>
      </c>
      <c r="AJ7935">
        <v>2</v>
      </c>
      <c r="AK7935">
        <v>30</v>
      </c>
      <c r="AL7935">
        <v>0.08</v>
      </c>
      <c r="AM7935">
        <v>5</v>
      </c>
      <c r="AN7935">
        <v>5</v>
      </c>
      <c r="AO7935">
        <v>40</v>
      </c>
      <c r="AP7935">
        <v>5</v>
      </c>
      <c r="AQ7935">
        <v>24</v>
      </c>
    </row>
    <row r="7936" spans="1:43" hidden="1" x14ac:dyDescent="0.25">
      <c r="A7936" t="s">
        <v>28682</v>
      </c>
      <c r="B7936" t="s">
        <v>28683</v>
      </c>
      <c r="C7936" s="1" t="str">
        <f t="shared" si="550"/>
        <v>21:0134</v>
      </c>
      <c r="D7936" s="1" t="str">
        <f t="shared" si="551"/>
        <v>21:0078</v>
      </c>
      <c r="E7936" t="s">
        <v>28684</v>
      </c>
      <c r="F7936" t="s">
        <v>28685</v>
      </c>
      <c r="H7936">
        <v>55.490793799999999</v>
      </c>
      <c r="I7936">
        <v>-61.041289900000002</v>
      </c>
      <c r="J7936" s="1" t="str">
        <f t="shared" si="548"/>
        <v>Till</v>
      </c>
      <c r="K7936" s="1" t="str">
        <f t="shared" si="549"/>
        <v>&lt;63 micron</v>
      </c>
      <c r="L7936">
        <v>0.1</v>
      </c>
      <c r="M7936">
        <v>1.3</v>
      </c>
      <c r="N7936">
        <v>1</v>
      </c>
      <c r="O7936">
        <v>20</v>
      </c>
      <c r="P7936">
        <v>0.25</v>
      </c>
      <c r="Q7936">
        <v>1</v>
      </c>
      <c r="R7936">
        <v>0.56999999999999995</v>
      </c>
      <c r="S7936">
        <v>0.25</v>
      </c>
      <c r="T7936">
        <v>3</v>
      </c>
      <c r="U7936">
        <v>23</v>
      </c>
      <c r="V7936">
        <v>8</v>
      </c>
      <c r="W7936">
        <v>1.64</v>
      </c>
      <c r="X7936">
        <v>5</v>
      </c>
      <c r="Y7936">
        <v>0.5</v>
      </c>
      <c r="Z7936">
        <v>0.03</v>
      </c>
      <c r="AA7936">
        <v>30</v>
      </c>
      <c r="AB7936">
        <v>0.24</v>
      </c>
      <c r="AC7936">
        <v>120</v>
      </c>
      <c r="AD7936">
        <v>0.5</v>
      </c>
      <c r="AE7936">
        <v>7.0000000000000007E-2</v>
      </c>
      <c r="AF7936">
        <v>11</v>
      </c>
      <c r="AG7936">
        <v>1160</v>
      </c>
      <c r="AH7936">
        <v>8</v>
      </c>
      <c r="AI7936">
        <v>1</v>
      </c>
      <c r="AJ7936">
        <v>2</v>
      </c>
      <c r="AK7936">
        <v>28</v>
      </c>
      <c r="AL7936">
        <v>7.0000000000000007E-2</v>
      </c>
      <c r="AM7936">
        <v>5</v>
      </c>
      <c r="AN7936">
        <v>5</v>
      </c>
      <c r="AO7936">
        <v>34</v>
      </c>
      <c r="AP7936">
        <v>5</v>
      </c>
      <c r="AQ7936">
        <v>24</v>
      </c>
    </row>
    <row r="7937" spans="1:43" hidden="1" x14ac:dyDescent="0.25">
      <c r="A7937" t="s">
        <v>28686</v>
      </c>
      <c r="B7937" t="s">
        <v>28687</v>
      </c>
      <c r="C7937" s="1" t="str">
        <f t="shared" si="550"/>
        <v>21:0134</v>
      </c>
      <c r="D7937" s="1" t="str">
        <f t="shared" si="551"/>
        <v>21:0078</v>
      </c>
      <c r="E7937" t="s">
        <v>26775</v>
      </c>
      <c r="F7937" t="s">
        <v>28688</v>
      </c>
      <c r="H7937">
        <v>53.585578400000003</v>
      </c>
      <c r="I7937">
        <v>-64.236379200000002</v>
      </c>
      <c r="J7937" s="1" t="str">
        <f t="shared" si="548"/>
        <v>Till</v>
      </c>
      <c r="K7937" s="1" t="str">
        <f t="shared" si="549"/>
        <v>&lt;63 micron</v>
      </c>
      <c r="L7937">
        <v>0.1</v>
      </c>
      <c r="M7937">
        <v>1.68</v>
      </c>
      <c r="N7937">
        <v>2</v>
      </c>
      <c r="O7937">
        <v>60</v>
      </c>
      <c r="P7937">
        <v>0.25</v>
      </c>
      <c r="Q7937">
        <v>2</v>
      </c>
      <c r="R7937">
        <v>0.48</v>
      </c>
      <c r="S7937">
        <v>0.25</v>
      </c>
      <c r="T7937">
        <v>6</v>
      </c>
      <c r="U7937">
        <v>44</v>
      </c>
      <c r="V7937">
        <v>12</v>
      </c>
      <c r="W7937">
        <v>2.5099999999999998</v>
      </c>
      <c r="X7937">
        <v>5</v>
      </c>
      <c r="Y7937">
        <v>0.5</v>
      </c>
      <c r="Z7937">
        <v>0.17</v>
      </c>
      <c r="AA7937">
        <v>30</v>
      </c>
      <c r="AB7937">
        <v>0.44</v>
      </c>
      <c r="AC7937">
        <v>190</v>
      </c>
      <c r="AD7937">
        <v>0.5</v>
      </c>
      <c r="AE7937">
        <v>0.03</v>
      </c>
      <c r="AF7937">
        <v>12</v>
      </c>
      <c r="AG7937">
        <v>870</v>
      </c>
      <c r="AH7937">
        <v>6</v>
      </c>
      <c r="AI7937">
        <v>1</v>
      </c>
      <c r="AJ7937">
        <v>4</v>
      </c>
      <c r="AK7937">
        <v>32</v>
      </c>
      <c r="AL7937">
        <v>0.15</v>
      </c>
      <c r="AM7937">
        <v>5</v>
      </c>
      <c r="AN7937">
        <v>5</v>
      </c>
      <c r="AO7937">
        <v>48</v>
      </c>
      <c r="AP7937">
        <v>5</v>
      </c>
      <c r="AQ7937">
        <v>26</v>
      </c>
    </row>
    <row r="7938" spans="1:43" hidden="1" x14ac:dyDescent="0.25">
      <c r="A7938" t="s">
        <v>28689</v>
      </c>
      <c r="B7938" t="s">
        <v>28690</v>
      </c>
      <c r="C7938" s="1" t="str">
        <f t="shared" si="550"/>
        <v>21:0134</v>
      </c>
      <c r="D7938" s="1" t="str">
        <f t="shared" si="551"/>
        <v>21:0078</v>
      </c>
      <c r="E7938" t="s">
        <v>28691</v>
      </c>
      <c r="F7938" t="s">
        <v>28692</v>
      </c>
      <c r="H7938">
        <v>55.486203699999997</v>
      </c>
      <c r="I7938">
        <v>-61.021336900000001</v>
      </c>
      <c r="J7938" s="1" t="str">
        <f t="shared" si="548"/>
        <v>Till</v>
      </c>
      <c r="K7938" s="1" t="str">
        <f t="shared" si="549"/>
        <v>&lt;63 micron</v>
      </c>
      <c r="L7938">
        <v>0.1</v>
      </c>
      <c r="M7938">
        <v>1.43</v>
      </c>
      <c r="N7938">
        <v>1</v>
      </c>
      <c r="O7938">
        <v>20</v>
      </c>
      <c r="P7938">
        <v>0.25</v>
      </c>
      <c r="Q7938">
        <v>1</v>
      </c>
      <c r="R7938">
        <v>0.62</v>
      </c>
      <c r="S7938">
        <v>0.25</v>
      </c>
      <c r="T7938">
        <v>3</v>
      </c>
      <c r="U7938">
        <v>21</v>
      </c>
      <c r="V7938">
        <v>11</v>
      </c>
      <c r="W7938">
        <v>1.57</v>
      </c>
      <c r="X7938">
        <v>10</v>
      </c>
      <c r="Y7938">
        <v>0.5</v>
      </c>
      <c r="Z7938">
        <v>0.03</v>
      </c>
      <c r="AA7938">
        <v>40</v>
      </c>
      <c r="AB7938">
        <v>0.24</v>
      </c>
      <c r="AC7938">
        <v>110</v>
      </c>
      <c r="AD7938">
        <v>0.5</v>
      </c>
      <c r="AE7938">
        <v>0.09</v>
      </c>
      <c r="AF7938">
        <v>9</v>
      </c>
      <c r="AG7938">
        <v>880</v>
      </c>
      <c r="AH7938">
        <v>4</v>
      </c>
      <c r="AI7938">
        <v>4</v>
      </c>
      <c r="AJ7938">
        <v>2</v>
      </c>
      <c r="AK7938">
        <v>34</v>
      </c>
      <c r="AL7938">
        <v>0.08</v>
      </c>
      <c r="AM7938">
        <v>5</v>
      </c>
      <c r="AN7938">
        <v>5</v>
      </c>
      <c r="AO7938">
        <v>35</v>
      </c>
      <c r="AP7938">
        <v>5</v>
      </c>
      <c r="AQ7938">
        <v>24</v>
      </c>
    </row>
    <row r="7939" spans="1:43" hidden="1" x14ac:dyDescent="0.25">
      <c r="A7939" t="s">
        <v>28693</v>
      </c>
      <c r="B7939" t="s">
        <v>28694</v>
      </c>
      <c r="C7939" s="1" t="str">
        <f t="shared" si="550"/>
        <v>21:0134</v>
      </c>
      <c r="D7939" s="1" t="str">
        <f t="shared" si="551"/>
        <v>21:0078</v>
      </c>
      <c r="E7939" t="s">
        <v>28695</v>
      </c>
      <c r="F7939" t="s">
        <v>28696</v>
      </c>
      <c r="H7939">
        <v>55.488876699999999</v>
      </c>
      <c r="I7939">
        <v>-60.992314700000001</v>
      </c>
      <c r="J7939" s="1" t="str">
        <f t="shared" si="548"/>
        <v>Till</v>
      </c>
      <c r="K7939" s="1" t="str">
        <f t="shared" si="549"/>
        <v>&lt;63 micron</v>
      </c>
      <c r="L7939">
        <v>0.1</v>
      </c>
      <c r="M7939">
        <v>1.49</v>
      </c>
      <c r="N7939">
        <v>2</v>
      </c>
      <c r="O7939">
        <v>30</v>
      </c>
      <c r="P7939">
        <v>0.25</v>
      </c>
      <c r="Q7939">
        <v>1</v>
      </c>
      <c r="R7939">
        <v>0.63</v>
      </c>
      <c r="S7939">
        <v>0.25</v>
      </c>
      <c r="T7939">
        <v>4</v>
      </c>
      <c r="U7939">
        <v>24</v>
      </c>
      <c r="V7939">
        <v>17</v>
      </c>
      <c r="W7939">
        <v>1.7</v>
      </c>
      <c r="X7939">
        <v>10</v>
      </c>
      <c r="Y7939">
        <v>0.5</v>
      </c>
      <c r="Z7939">
        <v>0.04</v>
      </c>
      <c r="AA7939">
        <v>40</v>
      </c>
      <c r="AB7939">
        <v>0.28999999999999998</v>
      </c>
      <c r="AC7939">
        <v>130</v>
      </c>
      <c r="AD7939">
        <v>1</v>
      </c>
      <c r="AE7939">
        <v>0.09</v>
      </c>
      <c r="AF7939">
        <v>11</v>
      </c>
      <c r="AG7939">
        <v>880</v>
      </c>
      <c r="AH7939">
        <v>4</v>
      </c>
      <c r="AI7939">
        <v>4</v>
      </c>
      <c r="AJ7939">
        <v>2</v>
      </c>
      <c r="AK7939">
        <v>35</v>
      </c>
      <c r="AL7939">
        <v>0.08</v>
      </c>
      <c r="AM7939">
        <v>5</v>
      </c>
      <c r="AN7939">
        <v>5</v>
      </c>
      <c r="AO7939">
        <v>38</v>
      </c>
      <c r="AP7939">
        <v>5</v>
      </c>
      <c r="AQ7939">
        <v>24</v>
      </c>
    </row>
    <row r="7940" spans="1:43" hidden="1" x14ac:dyDescent="0.25">
      <c r="A7940" t="s">
        <v>28697</v>
      </c>
      <c r="B7940" t="s">
        <v>28698</v>
      </c>
      <c r="C7940" s="1" t="str">
        <f t="shared" si="550"/>
        <v>21:0134</v>
      </c>
      <c r="D7940" s="1" t="str">
        <f t="shared" si="551"/>
        <v>21:0078</v>
      </c>
      <c r="E7940" t="s">
        <v>28699</v>
      </c>
      <c r="F7940" t="s">
        <v>28700</v>
      </c>
      <c r="H7940">
        <v>55.497081899999998</v>
      </c>
      <c r="I7940">
        <v>-60.972106699999998</v>
      </c>
      <c r="J7940" s="1" t="str">
        <f t="shared" si="548"/>
        <v>Till</v>
      </c>
      <c r="K7940" s="1" t="str">
        <f t="shared" si="549"/>
        <v>&lt;63 micron</v>
      </c>
      <c r="L7940">
        <v>0.1</v>
      </c>
      <c r="M7940">
        <v>1.74</v>
      </c>
      <c r="N7940">
        <v>1</v>
      </c>
      <c r="O7940">
        <v>20</v>
      </c>
      <c r="P7940">
        <v>0.25</v>
      </c>
      <c r="Q7940">
        <v>1</v>
      </c>
      <c r="R7940">
        <v>0.53</v>
      </c>
      <c r="S7940">
        <v>0.25</v>
      </c>
      <c r="T7940">
        <v>6</v>
      </c>
      <c r="U7940">
        <v>29</v>
      </c>
      <c r="V7940">
        <v>23</v>
      </c>
      <c r="W7940">
        <v>2</v>
      </c>
      <c r="X7940">
        <v>10</v>
      </c>
      <c r="Y7940">
        <v>0.5</v>
      </c>
      <c r="Z7940">
        <v>0.03</v>
      </c>
      <c r="AA7940">
        <v>60</v>
      </c>
      <c r="AB7940">
        <v>0.31</v>
      </c>
      <c r="AC7940">
        <v>135</v>
      </c>
      <c r="AD7940">
        <v>0.5</v>
      </c>
      <c r="AE7940">
        <v>7.0000000000000007E-2</v>
      </c>
      <c r="AF7940">
        <v>12</v>
      </c>
      <c r="AG7940">
        <v>860</v>
      </c>
      <c r="AH7940">
        <v>4</v>
      </c>
      <c r="AI7940">
        <v>1</v>
      </c>
      <c r="AJ7940">
        <v>3</v>
      </c>
      <c r="AK7940">
        <v>30</v>
      </c>
      <c r="AL7940">
        <v>0.09</v>
      </c>
      <c r="AM7940">
        <v>5</v>
      </c>
      <c r="AN7940">
        <v>5</v>
      </c>
      <c r="AO7940">
        <v>45</v>
      </c>
      <c r="AP7940">
        <v>5</v>
      </c>
      <c r="AQ7940">
        <v>28</v>
      </c>
    </row>
    <row r="7941" spans="1:43" hidden="1" x14ac:dyDescent="0.25">
      <c r="A7941" t="s">
        <v>28701</v>
      </c>
      <c r="B7941" t="s">
        <v>28702</v>
      </c>
      <c r="C7941" s="1" t="str">
        <f t="shared" si="550"/>
        <v>21:0134</v>
      </c>
      <c r="D7941" s="1" t="str">
        <f t="shared" si="551"/>
        <v>21:0078</v>
      </c>
      <c r="E7941" t="s">
        <v>28703</v>
      </c>
      <c r="F7941" t="s">
        <v>28704</v>
      </c>
      <c r="H7941">
        <v>55.546286899999998</v>
      </c>
      <c r="I7941">
        <v>-60.942308599999997</v>
      </c>
      <c r="J7941" s="1" t="str">
        <f t="shared" si="548"/>
        <v>Till</v>
      </c>
      <c r="K7941" s="1" t="str">
        <f t="shared" si="549"/>
        <v>&lt;63 micron</v>
      </c>
      <c r="L7941">
        <v>0.1</v>
      </c>
      <c r="M7941">
        <v>1.43</v>
      </c>
      <c r="N7941">
        <v>4</v>
      </c>
      <c r="O7941">
        <v>20</v>
      </c>
      <c r="P7941">
        <v>0.25</v>
      </c>
      <c r="Q7941">
        <v>1</v>
      </c>
      <c r="R7941">
        <v>0.51</v>
      </c>
      <c r="S7941">
        <v>0.25</v>
      </c>
      <c r="T7941">
        <v>3</v>
      </c>
      <c r="U7941">
        <v>22</v>
      </c>
      <c r="V7941">
        <v>11</v>
      </c>
      <c r="W7941">
        <v>1.63</v>
      </c>
      <c r="X7941">
        <v>10</v>
      </c>
      <c r="Y7941">
        <v>0.5</v>
      </c>
      <c r="Z7941">
        <v>0.03</v>
      </c>
      <c r="AA7941">
        <v>60</v>
      </c>
      <c r="AB7941">
        <v>0.22</v>
      </c>
      <c r="AC7941">
        <v>100</v>
      </c>
      <c r="AD7941">
        <v>0.5</v>
      </c>
      <c r="AE7941">
        <v>0.06</v>
      </c>
      <c r="AF7941">
        <v>8</v>
      </c>
      <c r="AG7941">
        <v>1130</v>
      </c>
      <c r="AH7941">
        <v>12</v>
      </c>
      <c r="AI7941">
        <v>2</v>
      </c>
      <c r="AJ7941">
        <v>2</v>
      </c>
      <c r="AK7941">
        <v>20</v>
      </c>
      <c r="AL7941">
        <v>0.08</v>
      </c>
      <c r="AM7941">
        <v>5</v>
      </c>
      <c r="AN7941">
        <v>5</v>
      </c>
      <c r="AO7941">
        <v>31</v>
      </c>
      <c r="AP7941">
        <v>5</v>
      </c>
      <c r="AQ7941">
        <v>24</v>
      </c>
    </row>
    <row r="7942" spans="1:43" hidden="1" x14ac:dyDescent="0.25">
      <c r="A7942" t="s">
        <v>28705</v>
      </c>
      <c r="B7942" t="s">
        <v>28706</v>
      </c>
      <c r="C7942" s="1" t="str">
        <f t="shared" si="550"/>
        <v>21:0134</v>
      </c>
      <c r="D7942" s="1" t="str">
        <f t="shared" si="551"/>
        <v>21:0078</v>
      </c>
      <c r="E7942" t="s">
        <v>28707</v>
      </c>
      <c r="F7942" t="s">
        <v>28708</v>
      </c>
      <c r="H7942">
        <v>55.5598654</v>
      </c>
      <c r="I7942">
        <v>-60.969667299999998</v>
      </c>
      <c r="J7942" s="1" t="str">
        <f t="shared" si="548"/>
        <v>Till</v>
      </c>
      <c r="K7942" s="1" t="str">
        <f t="shared" si="549"/>
        <v>&lt;63 micron</v>
      </c>
      <c r="L7942">
        <v>0.1</v>
      </c>
      <c r="M7942">
        <v>1.26</v>
      </c>
      <c r="N7942">
        <v>2</v>
      </c>
      <c r="O7942">
        <v>10</v>
      </c>
      <c r="P7942">
        <v>0.25</v>
      </c>
      <c r="Q7942">
        <v>1</v>
      </c>
      <c r="R7942">
        <v>0.41</v>
      </c>
      <c r="S7942">
        <v>0.25</v>
      </c>
      <c r="T7942">
        <v>3</v>
      </c>
      <c r="U7942">
        <v>22</v>
      </c>
      <c r="V7942">
        <v>9</v>
      </c>
      <c r="W7942">
        <v>1.85</v>
      </c>
      <c r="X7942">
        <v>10</v>
      </c>
      <c r="Y7942">
        <v>0.5</v>
      </c>
      <c r="Z7942">
        <v>0.02</v>
      </c>
      <c r="AA7942">
        <v>50</v>
      </c>
      <c r="AB7942">
        <v>0.25</v>
      </c>
      <c r="AC7942">
        <v>120</v>
      </c>
      <c r="AD7942">
        <v>0.5</v>
      </c>
      <c r="AE7942">
        <v>0.04</v>
      </c>
      <c r="AF7942">
        <v>7</v>
      </c>
      <c r="AG7942">
        <v>1000</v>
      </c>
      <c r="AH7942">
        <v>12</v>
      </c>
      <c r="AI7942">
        <v>1</v>
      </c>
      <c r="AJ7942">
        <v>1</v>
      </c>
      <c r="AK7942">
        <v>15</v>
      </c>
      <c r="AL7942">
        <v>7.0000000000000007E-2</v>
      </c>
      <c r="AM7942">
        <v>5</v>
      </c>
      <c r="AN7942">
        <v>5</v>
      </c>
      <c r="AO7942">
        <v>36</v>
      </c>
      <c r="AP7942">
        <v>5</v>
      </c>
      <c r="AQ7942">
        <v>22</v>
      </c>
    </row>
    <row r="7943" spans="1:43" hidden="1" x14ac:dyDescent="0.25">
      <c r="A7943" t="s">
        <v>28709</v>
      </c>
      <c r="B7943" t="s">
        <v>28710</v>
      </c>
      <c r="C7943" s="1" t="str">
        <f t="shared" si="550"/>
        <v>21:0134</v>
      </c>
      <c r="D7943" s="1" t="str">
        <f t="shared" si="551"/>
        <v>21:0078</v>
      </c>
      <c r="E7943" t="s">
        <v>28711</v>
      </c>
      <c r="F7943" t="s">
        <v>28712</v>
      </c>
      <c r="H7943">
        <v>55.710706700000003</v>
      </c>
      <c r="I7943">
        <v>-60.928421</v>
      </c>
      <c r="J7943" s="1" t="str">
        <f t="shared" si="548"/>
        <v>Till</v>
      </c>
      <c r="K7943" s="1" t="str">
        <f t="shared" si="549"/>
        <v>&lt;63 micron</v>
      </c>
      <c r="L7943">
        <v>0.1</v>
      </c>
      <c r="M7943">
        <v>1.1299999999999999</v>
      </c>
      <c r="N7943">
        <v>1</v>
      </c>
      <c r="O7943">
        <v>10</v>
      </c>
      <c r="P7943">
        <v>0.25</v>
      </c>
      <c r="Q7943">
        <v>1</v>
      </c>
      <c r="R7943">
        <v>0.49</v>
      </c>
      <c r="S7943">
        <v>0.25</v>
      </c>
      <c r="T7943">
        <v>3</v>
      </c>
      <c r="U7943">
        <v>12</v>
      </c>
      <c r="V7943">
        <v>6</v>
      </c>
      <c r="W7943">
        <v>2.0699999999999998</v>
      </c>
      <c r="X7943">
        <v>10</v>
      </c>
      <c r="Y7943">
        <v>0.5</v>
      </c>
      <c r="Z7943">
        <v>0.04</v>
      </c>
      <c r="AA7943">
        <v>50</v>
      </c>
      <c r="AB7943">
        <v>0.22</v>
      </c>
      <c r="AC7943">
        <v>125</v>
      </c>
      <c r="AD7943">
        <v>0.5</v>
      </c>
      <c r="AE7943">
        <v>0.02</v>
      </c>
      <c r="AF7943">
        <v>6</v>
      </c>
      <c r="AG7943">
        <v>2010</v>
      </c>
      <c r="AH7943">
        <v>20</v>
      </c>
      <c r="AI7943">
        <v>2</v>
      </c>
      <c r="AJ7943">
        <v>1</v>
      </c>
      <c r="AK7943">
        <v>7</v>
      </c>
      <c r="AL7943">
        <v>0.05</v>
      </c>
      <c r="AM7943">
        <v>5</v>
      </c>
      <c r="AN7943">
        <v>5</v>
      </c>
      <c r="AO7943">
        <v>30</v>
      </c>
      <c r="AP7943">
        <v>5</v>
      </c>
      <c r="AQ7943">
        <v>40</v>
      </c>
    </row>
    <row r="7944" spans="1:43" hidden="1" x14ac:dyDescent="0.25">
      <c r="A7944" t="s">
        <v>28713</v>
      </c>
      <c r="B7944" t="s">
        <v>28714</v>
      </c>
      <c r="C7944" s="1" t="str">
        <f t="shared" si="550"/>
        <v>21:0134</v>
      </c>
      <c r="D7944" s="1" t="str">
        <f t="shared" si="551"/>
        <v>21:0078</v>
      </c>
      <c r="E7944" t="s">
        <v>28715</v>
      </c>
      <c r="F7944" t="s">
        <v>28716</v>
      </c>
      <c r="H7944">
        <v>55.471625699999997</v>
      </c>
      <c r="I7944">
        <v>-61.137568199999997</v>
      </c>
      <c r="J7944" s="1" t="str">
        <f t="shared" si="548"/>
        <v>Till</v>
      </c>
      <c r="K7944" s="1" t="str">
        <f t="shared" si="549"/>
        <v>&lt;63 micron</v>
      </c>
      <c r="L7944">
        <v>0.1</v>
      </c>
      <c r="M7944">
        <v>1.1299999999999999</v>
      </c>
      <c r="N7944">
        <v>1</v>
      </c>
      <c r="O7944">
        <v>10</v>
      </c>
      <c r="P7944">
        <v>0.25</v>
      </c>
      <c r="Q7944">
        <v>2</v>
      </c>
      <c r="R7944">
        <v>0.2</v>
      </c>
      <c r="S7944">
        <v>0.25</v>
      </c>
      <c r="T7944">
        <v>2</v>
      </c>
      <c r="U7944">
        <v>20</v>
      </c>
      <c r="V7944">
        <v>5</v>
      </c>
      <c r="W7944">
        <v>2.88</v>
      </c>
      <c r="X7944">
        <v>10</v>
      </c>
      <c r="Y7944">
        <v>0.5</v>
      </c>
      <c r="Z7944">
        <v>0.03</v>
      </c>
      <c r="AA7944">
        <v>40</v>
      </c>
      <c r="AB7944">
        <v>0.26</v>
      </c>
      <c r="AC7944">
        <v>105</v>
      </c>
      <c r="AD7944">
        <v>2</v>
      </c>
      <c r="AE7944">
        <v>0.02</v>
      </c>
      <c r="AF7944">
        <v>5</v>
      </c>
      <c r="AG7944">
        <v>530</v>
      </c>
      <c r="AH7944">
        <v>12</v>
      </c>
      <c r="AI7944">
        <v>1</v>
      </c>
      <c r="AJ7944">
        <v>3</v>
      </c>
      <c r="AK7944">
        <v>8</v>
      </c>
      <c r="AL7944">
        <v>0.13</v>
      </c>
      <c r="AM7944">
        <v>5</v>
      </c>
      <c r="AN7944">
        <v>5</v>
      </c>
      <c r="AO7944">
        <v>45</v>
      </c>
      <c r="AP7944">
        <v>5</v>
      </c>
      <c r="AQ7944">
        <v>22</v>
      </c>
    </row>
    <row r="7945" spans="1:43" hidden="1" x14ac:dyDescent="0.25">
      <c r="A7945" t="s">
        <v>28717</v>
      </c>
      <c r="B7945" t="s">
        <v>28718</v>
      </c>
      <c r="C7945" s="1" t="str">
        <f t="shared" si="550"/>
        <v>21:0134</v>
      </c>
      <c r="D7945" s="1" t="str">
        <f t="shared" si="551"/>
        <v>21:0078</v>
      </c>
      <c r="E7945" t="s">
        <v>28719</v>
      </c>
      <c r="F7945" t="s">
        <v>28720</v>
      </c>
      <c r="H7945">
        <v>55.468575399999999</v>
      </c>
      <c r="I7945">
        <v>-61.173703600000003</v>
      </c>
      <c r="J7945" s="1" t="str">
        <f t="shared" si="548"/>
        <v>Till</v>
      </c>
      <c r="K7945" s="1" t="str">
        <f t="shared" si="549"/>
        <v>&lt;63 micron</v>
      </c>
      <c r="L7945">
        <v>0.1</v>
      </c>
      <c r="M7945">
        <v>1.61</v>
      </c>
      <c r="N7945">
        <v>1</v>
      </c>
      <c r="O7945">
        <v>50</v>
      </c>
      <c r="P7945">
        <v>0.5</v>
      </c>
      <c r="Q7945">
        <v>2</v>
      </c>
      <c r="R7945">
        <v>0.5</v>
      </c>
      <c r="S7945">
        <v>0.25</v>
      </c>
      <c r="T7945">
        <v>4</v>
      </c>
      <c r="U7945">
        <v>19</v>
      </c>
      <c r="V7945">
        <v>14</v>
      </c>
      <c r="W7945">
        <v>2.94</v>
      </c>
      <c r="X7945">
        <v>10</v>
      </c>
      <c r="Y7945">
        <v>0.5</v>
      </c>
      <c r="Z7945">
        <v>7.0000000000000007E-2</v>
      </c>
      <c r="AA7945">
        <v>70</v>
      </c>
      <c r="AB7945">
        <v>0.34</v>
      </c>
      <c r="AC7945">
        <v>200</v>
      </c>
      <c r="AD7945">
        <v>2</v>
      </c>
      <c r="AE7945">
        <v>0.03</v>
      </c>
      <c r="AF7945">
        <v>7</v>
      </c>
      <c r="AG7945">
        <v>1590</v>
      </c>
      <c r="AH7945">
        <v>16</v>
      </c>
      <c r="AI7945">
        <v>2</v>
      </c>
      <c r="AJ7945">
        <v>3</v>
      </c>
      <c r="AK7945">
        <v>12</v>
      </c>
      <c r="AL7945">
        <v>0.1</v>
      </c>
      <c r="AM7945">
        <v>5</v>
      </c>
      <c r="AN7945">
        <v>5</v>
      </c>
      <c r="AO7945">
        <v>33</v>
      </c>
      <c r="AP7945">
        <v>5</v>
      </c>
      <c r="AQ7945">
        <v>66</v>
      </c>
    </row>
    <row r="7946" spans="1:43" hidden="1" x14ac:dyDescent="0.25">
      <c r="A7946" t="s">
        <v>28721</v>
      </c>
      <c r="B7946" t="s">
        <v>28722</v>
      </c>
      <c r="C7946" s="1" t="str">
        <f t="shared" si="550"/>
        <v>21:0134</v>
      </c>
      <c r="D7946" s="1" t="str">
        <f t="shared" si="551"/>
        <v>21:0078</v>
      </c>
      <c r="E7946" t="s">
        <v>28723</v>
      </c>
      <c r="F7946" t="s">
        <v>28724</v>
      </c>
      <c r="H7946">
        <v>55.458933399999999</v>
      </c>
      <c r="I7946">
        <v>-61.205386599999997</v>
      </c>
      <c r="J7946" s="1" t="str">
        <f t="shared" si="548"/>
        <v>Till</v>
      </c>
      <c r="K7946" s="1" t="str">
        <f t="shared" si="549"/>
        <v>&lt;63 micron</v>
      </c>
      <c r="L7946">
        <v>0.1</v>
      </c>
      <c r="M7946">
        <v>1.24</v>
      </c>
      <c r="N7946">
        <v>1</v>
      </c>
      <c r="O7946">
        <v>30</v>
      </c>
      <c r="P7946">
        <v>0.25</v>
      </c>
      <c r="Q7946">
        <v>1</v>
      </c>
      <c r="R7946">
        <v>0.64</v>
      </c>
      <c r="S7946">
        <v>0.25</v>
      </c>
      <c r="T7946">
        <v>7</v>
      </c>
      <c r="U7946">
        <v>29</v>
      </c>
      <c r="V7946">
        <v>17</v>
      </c>
      <c r="W7946">
        <v>2.19</v>
      </c>
      <c r="X7946">
        <v>10</v>
      </c>
      <c r="Y7946">
        <v>0.5</v>
      </c>
      <c r="Z7946">
        <v>0.06</v>
      </c>
      <c r="AA7946">
        <v>40</v>
      </c>
      <c r="AB7946">
        <v>0.39</v>
      </c>
      <c r="AC7946">
        <v>165</v>
      </c>
      <c r="AD7946">
        <v>0.5</v>
      </c>
      <c r="AE7946">
        <v>7.0000000000000007E-2</v>
      </c>
      <c r="AF7946">
        <v>14</v>
      </c>
      <c r="AG7946">
        <v>1360</v>
      </c>
      <c r="AH7946">
        <v>4</v>
      </c>
      <c r="AI7946">
        <v>1</v>
      </c>
      <c r="AJ7946">
        <v>3</v>
      </c>
      <c r="AK7946">
        <v>25</v>
      </c>
      <c r="AL7946">
        <v>0.08</v>
      </c>
      <c r="AM7946">
        <v>5</v>
      </c>
      <c r="AN7946">
        <v>5</v>
      </c>
      <c r="AO7946">
        <v>44</v>
      </c>
      <c r="AP7946">
        <v>5</v>
      </c>
      <c r="AQ7946">
        <v>28</v>
      </c>
    </row>
    <row r="7947" spans="1:43" hidden="1" x14ac:dyDescent="0.25">
      <c r="A7947" t="s">
        <v>28725</v>
      </c>
      <c r="B7947" t="s">
        <v>28726</v>
      </c>
      <c r="C7947" s="1" t="str">
        <f t="shared" si="550"/>
        <v>21:0134</v>
      </c>
      <c r="D7947" s="1" t="str">
        <f t="shared" si="551"/>
        <v>21:0078</v>
      </c>
      <c r="E7947" t="s">
        <v>28727</v>
      </c>
      <c r="F7947" t="s">
        <v>28728</v>
      </c>
      <c r="H7947">
        <v>55.472199600000003</v>
      </c>
      <c r="I7947">
        <v>-61.252644600000004</v>
      </c>
      <c r="J7947" s="1" t="str">
        <f t="shared" si="548"/>
        <v>Till</v>
      </c>
      <c r="K7947" s="1" t="str">
        <f t="shared" si="549"/>
        <v>&lt;63 micron</v>
      </c>
      <c r="L7947">
        <v>0.1</v>
      </c>
      <c r="M7947">
        <v>1.68</v>
      </c>
      <c r="N7947">
        <v>2</v>
      </c>
      <c r="O7947">
        <v>30</v>
      </c>
      <c r="P7947">
        <v>0.25</v>
      </c>
      <c r="Q7947">
        <v>2</v>
      </c>
      <c r="R7947">
        <v>0.45</v>
      </c>
      <c r="S7947">
        <v>0.25</v>
      </c>
      <c r="T7947">
        <v>3</v>
      </c>
      <c r="U7947">
        <v>22</v>
      </c>
      <c r="V7947">
        <v>15</v>
      </c>
      <c r="W7947">
        <v>1.81</v>
      </c>
      <c r="X7947">
        <v>10</v>
      </c>
      <c r="Y7947">
        <v>0.5</v>
      </c>
      <c r="Z7947">
        <v>0.03</v>
      </c>
      <c r="AA7947">
        <v>40</v>
      </c>
      <c r="AB7947">
        <v>0.28000000000000003</v>
      </c>
      <c r="AC7947">
        <v>120</v>
      </c>
      <c r="AD7947">
        <v>0.5</v>
      </c>
      <c r="AE7947">
        <v>0.04</v>
      </c>
      <c r="AF7947">
        <v>9</v>
      </c>
      <c r="AG7947">
        <v>1080</v>
      </c>
      <c r="AH7947">
        <v>6</v>
      </c>
      <c r="AI7947">
        <v>2</v>
      </c>
      <c r="AJ7947">
        <v>2</v>
      </c>
      <c r="AK7947">
        <v>15</v>
      </c>
      <c r="AL7947">
        <v>0.09</v>
      </c>
      <c r="AM7947">
        <v>5</v>
      </c>
      <c r="AN7947">
        <v>5</v>
      </c>
      <c r="AO7947">
        <v>33</v>
      </c>
      <c r="AP7947">
        <v>5</v>
      </c>
      <c r="AQ7947">
        <v>22</v>
      </c>
    </row>
    <row r="7948" spans="1:43" hidden="1" x14ac:dyDescent="0.25">
      <c r="A7948" t="s">
        <v>28729</v>
      </c>
      <c r="B7948" t="s">
        <v>28730</v>
      </c>
      <c r="C7948" s="1" t="str">
        <f t="shared" si="550"/>
        <v>21:0134</v>
      </c>
      <c r="D7948" s="1" t="str">
        <f t="shared" si="551"/>
        <v>21:0078</v>
      </c>
      <c r="E7948" t="s">
        <v>28731</v>
      </c>
      <c r="F7948" t="s">
        <v>28732</v>
      </c>
      <c r="H7948">
        <v>53.597507</v>
      </c>
      <c r="I7948">
        <v>-64.264681699999997</v>
      </c>
      <c r="J7948" s="1" t="str">
        <f t="shared" si="548"/>
        <v>Till</v>
      </c>
      <c r="K7948" s="1" t="str">
        <f t="shared" si="549"/>
        <v>&lt;63 micron</v>
      </c>
      <c r="L7948">
        <v>0.2</v>
      </c>
      <c r="M7948">
        <v>1.08</v>
      </c>
      <c r="N7948">
        <v>4</v>
      </c>
      <c r="O7948">
        <v>80</v>
      </c>
      <c r="P7948">
        <v>0.25</v>
      </c>
      <c r="Q7948">
        <v>2</v>
      </c>
      <c r="R7948">
        <v>0.65</v>
      </c>
      <c r="S7948">
        <v>0.25</v>
      </c>
      <c r="T7948">
        <v>10</v>
      </c>
      <c r="U7948">
        <v>37</v>
      </c>
      <c r="V7948">
        <v>37</v>
      </c>
      <c r="W7948">
        <v>2.84</v>
      </c>
      <c r="X7948">
        <v>5</v>
      </c>
      <c r="Y7948">
        <v>0.5</v>
      </c>
      <c r="Z7948">
        <v>0.26</v>
      </c>
      <c r="AA7948">
        <v>40</v>
      </c>
      <c r="AB7948">
        <v>0.56999999999999995</v>
      </c>
      <c r="AC7948">
        <v>310</v>
      </c>
      <c r="AD7948">
        <v>0.5</v>
      </c>
      <c r="AE7948">
        <v>0.03</v>
      </c>
      <c r="AF7948">
        <v>15</v>
      </c>
      <c r="AG7948">
        <v>1090</v>
      </c>
      <c r="AH7948">
        <v>8</v>
      </c>
      <c r="AI7948">
        <v>1</v>
      </c>
      <c r="AJ7948">
        <v>4</v>
      </c>
      <c r="AK7948">
        <v>42</v>
      </c>
      <c r="AL7948">
        <v>0.1</v>
      </c>
      <c r="AM7948">
        <v>5</v>
      </c>
      <c r="AN7948">
        <v>5</v>
      </c>
      <c r="AO7948">
        <v>47</v>
      </c>
      <c r="AP7948">
        <v>5</v>
      </c>
      <c r="AQ7948">
        <v>30</v>
      </c>
    </row>
    <row r="7949" spans="1:43" hidden="1" x14ac:dyDescent="0.25">
      <c r="A7949" t="s">
        <v>28733</v>
      </c>
      <c r="B7949" t="s">
        <v>28734</v>
      </c>
      <c r="C7949" s="1" t="str">
        <f t="shared" si="550"/>
        <v>21:0134</v>
      </c>
      <c r="D7949" s="1" t="str">
        <f t="shared" si="551"/>
        <v>21:0078</v>
      </c>
      <c r="E7949" t="s">
        <v>28735</v>
      </c>
      <c r="F7949" t="s">
        <v>28736</v>
      </c>
      <c r="H7949">
        <v>55.480523400000003</v>
      </c>
      <c r="I7949">
        <v>-61.206779599999997</v>
      </c>
      <c r="J7949" s="1" t="str">
        <f t="shared" si="548"/>
        <v>Till</v>
      </c>
      <c r="K7949" s="1" t="str">
        <f t="shared" si="549"/>
        <v>&lt;63 micron</v>
      </c>
      <c r="L7949">
        <v>0.1</v>
      </c>
      <c r="M7949">
        <v>2.46</v>
      </c>
      <c r="N7949">
        <v>1</v>
      </c>
      <c r="O7949">
        <v>20</v>
      </c>
      <c r="P7949">
        <v>0.25</v>
      </c>
      <c r="Q7949">
        <v>1</v>
      </c>
      <c r="R7949">
        <v>0.38</v>
      </c>
      <c r="S7949">
        <v>0.25</v>
      </c>
      <c r="T7949">
        <v>4</v>
      </c>
      <c r="U7949">
        <v>19</v>
      </c>
      <c r="V7949">
        <v>10</v>
      </c>
      <c r="W7949">
        <v>2.92</v>
      </c>
      <c r="X7949">
        <v>5</v>
      </c>
      <c r="Y7949">
        <v>0.5</v>
      </c>
      <c r="Z7949">
        <v>0.03</v>
      </c>
      <c r="AA7949">
        <v>20</v>
      </c>
      <c r="AB7949">
        <v>0.31</v>
      </c>
      <c r="AC7949">
        <v>115</v>
      </c>
      <c r="AD7949">
        <v>1</v>
      </c>
      <c r="AE7949">
        <v>0.04</v>
      </c>
      <c r="AF7949">
        <v>9</v>
      </c>
      <c r="AG7949">
        <v>2610</v>
      </c>
      <c r="AH7949">
        <v>6</v>
      </c>
      <c r="AI7949">
        <v>2</v>
      </c>
      <c r="AJ7949">
        <v>3</v>
      </c>
      <c r="AK7949">
        <v>11</v>
      </c>
      <c r="AL7949">
        <v>0.08</v>
      </c>
      <c r="AM7949">
        <v>5</v>
      </c>
      <c r="AN7949">
        <v>5</v>
      </c>
      <c r="AO7949">
        <v>42</v>
      </c>
      <c r="AP7949">
        <v>5</v>
      </c>
      <c r="AQ7949">
        <v>36</v>
      </c>
    </row>
    <row r="7950" spans="1:43" hidden="1" x14ac:dyDescent="0.25">
      <c r="A7950" t="s">
        <v>28737</v>
      </c>
      <c r="B7950" t="s">
        <v>28738</v>
      </c>
      <c r="C7950" s="1" t="str">
        <f t="shared" si="550"/>
        <v>21:0134</v>
      </c>
      <c r="D7950" s="1" t="str">
        <f t="shared" si="551"/>
        <v>21:0078</v>
      </c>
      <c r="E7950" t="s">
        <v>28739</v>
      </c>
      <c r="F7950" t="s">
        <v>28740</v>
      </c>
      <c r="H7950">
        <v>55.489302799999997</v>
      </c>
      <c r="I7950">
        <v>-61.177493599999998</v>
      </c>
      <c r="J7950" s="1" t="str">
        <f t="shared" si="548"/>
        <v>Till</v>
      </c>
      <c r="K7950" s="1" t="str">
        <f t="shared" si="549"/>
        <v>&lt;63 micron</v>
      </c>
      <c r="L7950">
        <v>0.1</v>
      </c>
      <c r="M7950">
        <v>1.27</v>
      </c>
      <c r="N7950">
        <v>1</v>
      </c>
      <c r="O7950">
        <v>40</v>
      </c>
      <c r="P7950">
        <v>0.25</v>
      </c>
      <c r="Q7950">
        <v>1</v>
      </c>
      <c r="R7950">
        <v>0.69</v>
      </c>
      <c r="S7950">
        <v>0.25</v>
      </c>
      <c r="T7950">
        <v>7</v>
      </c>
      <c r="U7950">
        <v>25</v>
      </c>
      <c r="V7950">
        <v>16</v>
      </c>
      <c r="W7950">
        <v>2.39</v>
      </c>
      <c r="X7950">
        <v>10</v>
      </c>
      <c r="Y7950">
        <v>0.5</v>
      </c>
      <c r="Z7950">
        <v>0.06</v>
      </c>
      <c r="AA7950">
        <v>40</v>
      </c>
      <c r="AB7950">
        <v>0.39</v>
      </c>
      <c r="AC7950">
        <v>205</v>
      </c>
      <c r="AD7950">
        <v>0.5</v>
      </c>
      <c r="AE7950">
        <v>7.0000000000000007E-2</v>
      </c>
      <c r="AF7950">
        <v>13</v>
      </c>
      <c r="AG7950">
        <v>1730</v>
      </c>
      <c r="AH7950">
        <v>6</v>
      </c>
      <c r="AI7950">
        <v>1</v>
      </c>
      <c r="AJ7950">
        <v>3</v>
      </c>
      <c r="AK7950">
        <v>19</v>
      </c>
      <c r="AL7950">
        <v>0.08</v>
      </c>
      <c r="AM7950">
        <v>5</v>
      </c>
      <c r="AN7950">
        <v>5</v>
      </c>
      <c r="AO7950">
        <v>44</v>
      </c>
      <c r="AP7950">
        <v>5</v>
      </c>
      <c r="AQ7950">
        <v>42</v>
      </c>
    </row>
    <row r="7951" spans="1:43" hidden="1" x14ac:dyDescent="0.25">
      <c r="A7951" t="s">
        <v>28741</v>
      </c>
      <c r="B7951" t="s">
        <v>28742</v>
      </c>
      <c r="C7951" s="1" t="str">
        <f t="shared" si="550"/>
        <v>21:0134</v>
      </c>
      <c r="D7951" s="1" t="str">
        <f t="shared" si="551"/>
        <v>21:0078</v>
      </c>
      <c r="E7951" t="s">
        <v>28743</v>
      </c>
      <c r="F7951" t="s">
        <v>28744</v>
      </c>
      <c r="H7951">
        <v>55.480782499999997</v>
      </c>
      <c r="I7951">
        <v>-61.163643999999998</v>
      </c>
      <c r="J7951" s="1" t="str">
        <f t="shared" si="548"/>
        <v>Till</v>
      </c>
      <c r="K7951" s="1" t="str">
        <f t="shared" si="549"/>
        <v>&lt;63 micron</v>
      </c>
      <c r="L7951">
        <v>0.1</v>
      </c>
      <c r="M7951">
        <v>1.61</v>
      </c>
      <c r="N7951">
        <v>6</v>
      </c>
      <c r="O7951">
        <v>40</v>
      </c>
      <c r="P7951">
        <v>0.5</v>
      </c>
      <c r="Q7951">
        <v>1</v>
      </c>
      <c r="R7951">
        <v>0.72</v>
      </c>
      <c r="S7951">
        <v>0.25</v>
      </c>
      <c r="T7951">
        <v>8</v>
      </c>
      <c r="U7951">
        <v>28</v>
      </c>
      <c r="V7951">
        <v>16</v>
      </c>
      <c r="W7951">
        <v>2.58</v>
      </c>
      <c r="X7951">
        <v>10</v>
      </c>
      <c r="Y7951">
        <v>0.5</v>
      </c>
      <c r="Z7951">
        <v>0.05</v>
      </c>
      <c r="AA7951">
        <v>60</v>
      </c>
      <c r="AB7951">
        <v>0.45</v>
      </c>
      <c r="AC7951">
        <v>190</v>
      </c>
      <c r="AD7951">
        <v>1</v>
      </c>
      <c r="AE7951">
        <v>0.06</v>
      </c>
      <c r="AF7951">
        <v>15</v>
      </c>
      <c r="AG7951">
        <v>1860</v>
      </c>
      <c r="AH7951">
        <v>14</v>
      </c>
      <c r="AI7951">
        <v>2</v>
      </c>
      <c r="AJ7951">
        <v>3</v>
      </c>
      <c r="AK7951">
        <v>20</v>
      </c>
      <c r="AL7951">
        <v>0.09</v>
      </c>
      <c r="AM7951">
        <v>5</v>
      </c>
      <c r="AN7951">
        <v>5</v>
      </c>
      <c r="AO7951">
        <v>48</v>
      </c>
      <c r="AP7951">
        <v>5</v>
      </c>
      <c r="AQ7951">
        <v>46</v>
      </c>
    </row>
    <row r="7952" spans="1:43" hidden="1" x14ac:dyDescent="0.25">
      <c r="A7952" t="s">
        <v>28745</v>
      </c>
      <c r="B7952" t="s">
        <v>28746</v>
      </c>
      <c r="C7952" s="1" t="str">
        <f t="shared" si="550"/>
        <v>21:0134</v>
      </c>
      <c r="D7952" s="1" t="str">
        <f t="shared" si="551"/>
        <v>21:0078</v>
      </c>
      <c r="E7952" t="s">
        <v>28747</v>
      </c>
      <c r="F7952" t="s">
        <v>28748</v>
      </c>
      <c r="H7952">
        <v>55.4850274</v>
      </c>
      <c r="I7952">
        <v>-61.334769799999997</v>
      </c>
      <c r="J7952" s="1" t="str">
        <f t="shared" si="548"/>
        <v>Till</v>
      </c>
      <c r="K7952" s="1" t="str">
        <f t="shared" si="549"/>
        <v>&lt;63 micron</v>
      </c>
      <c r="L7952">
        <v>0.1</v>
      </c>
      <c r="M7952">
        <v>1.56</v>
      </c>
      <c r="N7952">
        <v>1</v>
      </c>
      <c r="O7952">
        <v>80</v>
      </c>
      <c r="P7952">
        <v>0.25</v>
      </c>
      <c r="Q7952">
        <v>2</v>
      </c>
      <c r="R7952">
        <v>0.56999999999999995</v>
      </c>
      <c r="S7952">
        <v>0.25</v>
      </c>
      <c r="T7952">
        <v>9</v>
      </c>
      <c r="U7952">
        <v>24</v>
      </c>
      <c r="V7952">
        <v>17</v>
      </c>
      <c r="W7952">
        <v>2.41</v>
      </c>
      <c r="X7952">
        <v>10</v>
      </c>
      <c r="Y7952">
        <v>0.5</v>
      </c>
      <c r="Z7952">
        <v>0.1</v>
      </c>
      <c r="AA7952">
        <v>50</v>
      </c>
      <c r="AB7952">
        <v>0.45</v>
      </c>
      <c r="AC7952">
        <v>245</v>
      </c>
      <c r="AD7952">
        <v>0.5</v>
      </c>
      <c r="AE7952">
        <v>0.08</v>
      </c>
      <c r="AF7952">
        <v>15</v>
      </c>
      <c r="AG7952">
        <v>1110</v>
      </c>
      <c r="AH7952">
        <v>8</v>
      </c>
      <c r="AI7952">
        <v>2</v>
      </c>
      <c r="AJ7952">
        <v>4</v>
      </c>
      <c r="AK7952">
        <v>19</v>
      </c>
      <c r="AL7952">
        <v>0.1</v>
      </c>
      <c r="AM7952">
        <v>5</v>
      </c>
      <c r="AN7952">
        <v>5</v>
      </c>
      <c r="AO7952">
        <v>43</v>
      </c>
      <c r="AP7952">
        <v>5</v>
      </c>
      <c r="AQ7952">
        <v>42</v>
      </c>
    </row>
    <row r="7953" spans="1:43" hidden="1" x14ac:dyDescent="0.25">
      <c r="A7953" t="s">
        <v>28749</v>
      </c>
      <c r="B7953" t="s">
        <v>28750</v>
      </c>
      <c r="C7953" s="1" t="str">
        <f t="shared" si="550"/>
        <v>21:0134</v>
      </c>
      <c r="D7953" s="1" t="str">
        <f t="shared" si="551"/>
        <v>21:0078</v>
      </c>
      <c r="E7953" t="s">
        <v>28751</v>
      </c>
      <c r="F7953" t="s">
        <v>28752</v>
      </c>
      <c r="H7953">
        <v>55.478166600000002</v>
      </c>
      <c r="I7953">
        <v>-61.477389000000002</v>
      </c>
      <c r="J7953" s="1" t="str">
        <f t="shared" si="548"/>
        <v>Till</v>
      </c>
      <c r="K7953" s="1" t="str">
        <f t="shared" si="549"/>
        <v>&lt;63 micron</v>
      </c>
      <c r="L7953">
        <v>0.2</v>
      </c>
      <c r="M7953">
        <v>0.76</v>
      </c>
      <c r="N7953">
        <v>1</v>
      </c>
      <c r="O7953">
        <v>30</v>
      </c>
      <c r="P7953">
        <v>0.25</v>
      </c>
      <c r="Q7953">
        <v>1</v>
      </c>
      <c r="R7953">
        <v>0.55000000000000004</v>
      </c>
      <c r="S7953">
        <v>0.25</v>
      </c>
      <c r="T7953">
        <v>6</v>
      </c>
      <c r="U7953">
        <v>18</v>
      </c>
      <c r="V7953">
        <v>16</v>
      </c>
      <c r="W7953">
        <v>1.8</v>
      </c>
      <c r="X7953">
        <v>10</v>
      </c>
      <c r="Y7953">
        <v>0.5</v>
      </c>
      <c r="Z7953">
        <v>7.0000000000000007E-2</v>
      </c>
      <c r="AA7953">
        <v>40</v>
      </c>
      <c r="AB7953">
        <v>0.34</v>
      </c>
      <c r="AC7953">
        <v>185</v>
      </c>
      <c r="AD7953">
        <v>0.5</v>
      </c>
      <c r="AE7953">
        <v>0.05</v>
      </c>
      <c r="AF7953">
        <v>15</v>
      </c>
      <c r="AG7953">
        <v>1270</v>
      </c>
      <c r="AH7953">
        <v>4</v>
      </c>
      <c r="AI7953">
        <v>1</v>
      </c>
      <c r="AJ7953">
        <v>2</v>
      </c>
      <c r="AK7953">
        <v>14</v>
      </c>
      <c r="AL7953">
        <v>0.06</v>
      </c>
      <c r="AM7953">
        <v>5</v>
      </c>
      <c r="AN7953">
        <v>5</v>
      </c>
      <c r="AO7953">
        <v>31</v>
      </c>
      <c r="AP7953">
        <v>5</v>
      </c>
      <c r="AQ7953">
        <v>36</v>
      </c>
    </row>
    <row r="7954" spans="1:43" hidden="1" x14ac:dyDescent="0.25">
      <c r="A7954" t="s">
        <v>28753</v>
      </c>
      <c r="B7954" t="s">
        <v>28754</v>
      </c>
      <c r="C7954" s="1" t="str">
        <f t="shared" si="550"/>
        <v>21:0134</v>
      </c>
      <c r="D7954" s="1" t="str">
        <f t="shared" si="551"/>
        <v>21:0078</v>
      </c>
      <c r="E7954" t="s">
        <v>28755</v>
      </c>
      <c r="F7954" t="s">
        <v>28756</v>
      </c>
      <c r="H7954">
        <v>55.474734300000001</v>
      </c>
      <c r="I7954">
        <v>-61.604095899999997</v>
      </c>
      <c r="J7954" s="1" t="str">
        <f t="shared" si="548"/>
        <v>Till</v>
      </c>
      <c r="K7954" s="1" t="str">
        <f t="shared" si="549"/>
        <v>&lt;63 micron</v>
      </c>
      <c r="L7954">
        <v>0.2</v>
      </c>
      <c r="M7954">
        <v>1.36</v>
      </c>
      <c r="N7954">
        <v>1</v>
      </c>
      <c r="O7954">
        <v>70</v>
      </c>
      <c r="P7954">
        <v>0.25</v>
      </c>
      <c r="Q7954">
        <v>1</v>
      </c>
      <c r="R7954">
        <v>0.52</v>
      </c>
      <c r="S7954">
        <v>0.25</v>
      </c>
      <c r="T7954">
        <v>8</v>
      </c>
      <c r="U7954">
        <v>28</v>
      </c>
      <c r="V7954">
        <v>35</v>
      </c>
      <c r="W7954">
        <v>2.13</v>
      </c>
      <c r="X7954">
        <v>10</v>
      </c>
      <c r="Y7954">
        <v>0.5</v>
      </c>
      <c r="Z7954">
        <v>0.11</v>
      </c>
      <c r="AA7954">
        <v>40</v>
      </c>
      <c r="AB7954">
        <v>0.41</v>
      </c>
      <c r="AC7954">
        <v>185</v>
      </c>
      <c r="AD7954">
        <v>0.5</v>
      </c>
      <c r="AE7954">
        <v>0.06</v>
      </c>
      <c r="AF7954">
        <v>22</v>
      </c>
      <c r="AG7954">
        <v>990</v>
      </c>
      <c r="AH7954">
        <v>8</v>
      </c>
      <c r="AI7954">
        <v>1</v>
      </c>
      <c r="AJ7954">
        <v>4</v>
      </c>
      <c r="AK7954">
        <v>19</v>
      </c>
      <c r="AL7954">
        <v>0.09</v>
      </c>
      <c r="AM7954">
        <v>5</v>
      </c>
      <c r="AN7954">
        <v>5</v>
      </c>
      <c r="AO7954">
        <v>40</v>
      </c>
      <c r="AP7954">
        <v>5</v>
      </c>
      <c r="AQ7954">
        <v>42</v>
      </c>
    </row>
    <row r="7955" spans="1:43" hidden="1" x14ac:dyDescent="0.25">
      <c r="A7955" t="s">
        <v>28757</v>
      </c>
      <c r="B7955" t="s">
        <v>28758</v>
      </c>
      <c r="C7955" s="1" t="str">
        <f t="shared" si="550"/>
        <v>21:0134</v>
      </c>
      <c r="D7955" s="1" t="str">
        <f t="shared" si="551"/>
        <v>21:0078</v>
      </c>
      <c r="E7955" t="s">
        <v>28759</v>
      </c>
      <c r="F7955" t="s">
        <v>28760</v>
      </c>
      <c r="H7955">
        <v>55.416015700000003</v>
      </c>
      <c r="I7955">
        <v>-61.724336000000001</v>
      </c>
      <c r="J7955" s="1" t="str">
        <f t="shared" si="548"/>
        <v>Till</v>
      </c>
      <c r="K7955" s="1" t="str">
        <f t="shared" si="549"/>
        <v>&lt;63 micron</v>
      </c>
      <c r="L7955">
        <v>0.1</v>
      </c>
      <c r="M7955">
        <v>1.58</v>
      </c>
      <c r="N7955">
        <v>2</v>
      </c>
      <c r="O7955">
        <v>150</v>
      </c>
      <c r="P7955">
        <v>0.25</v>
      </c>
      <c r="Q7955">
        <v>1</v>
      </c>
      <c r="R7955">
        <v>0.57999999999999996</v>
      </c>
      <c r="S7955">
        <v>0.25</v>
      </c>
      <c r="T7955">
        <v>8</v>
      </c>
      <c r="U7955">
        <v>35</v>
      </c>
      <c r="V7955">
        <v>31</v>
      </c>
      <c r="W7955">
        <v>2.3199999999999998</v>
      </c>
      <c r="X7955">
        <v>10</v>
      </c>
      <c r="Y7955">
        <v>0.5</v>
      </c>
      <c r="Z7955">
        <v>0.18</v>
      </c>
      <c r="AA7955">
        <v>40</v>
      </c>
      <c r="AB7955">
        <v>0.56999999999999995</v>
      </c>
      <c r="AC7955">
        <v>200</v>
      </c>
      <c r="AD7955">
        <v>0.5</v>
      </c>
      <c r="AE7955">
        <v>0.1</v>
      </c>
      <c r="AF7955">
        <v>24</v>
      </c>
      <c r="AG7955">
        <v>940</v>
      </c>
      <c r="AH7955">
        <v>6</v>
      </c>
      <c r="AI7955">
        <v>2</v>
      </c>
      <c r="AJ7955">
        <v>6</v>
      </c>
      <c r="AK7955">
        <v>26</v>
      </c>
      <c r="AL7955">
        <v>0.11</v>
      </c>
      <c r="AM7955">
        <v>5</v>
      </c>
      <c r="AN7955">
        <v>5</v>
      </c>
      <c r="AO7955">
        <v>48</v>
      </c>
      <c r="AP7955">
        <v>5</v>
      </c>
      <c r="AQ7955">
        <v>42</v>
      </c>
    </row>
    <row r="7956" spans="1:43" hidden="1" x14ac:dyDescent="0.25">
      <c r="A7956" t="s">
        <v>28761</v>
      </c>
      <c r="B7956" t="s">
        <v>28762</v>
      </c>
      <c r="C7956" s="1" t="str">
        <f t="shared" si="550"/>
        <v>21:0134</v>
      </c>
      <c r="D7956" s="1" t="str">
        <f t="shared" si="551"/>
        <v>21:0078</v>
      </c>
      <c r="E7956" t="s">
        <v>28763</v>
      </c>
      <c r="F7956" t="s">
        <v>28764</v>
      </c>
      <c r="H7956">
        <v>55.361402200000001</v>
      </c>
      <c r="I7956">
        <v>-61.834946799999997</v>
      </c>
      <c r="J7956" s="1" t="str">
        <f t="shared" si="548"/>
        <v>Till</v>
      </c>
      <c r="K7956" s="1" t="str">
        <f t="shared" si="549"/>
        <v>&lt;63 micron</v>
      </c>
      <c r="L7956">
        <v>0.1</v>
      </c>
      <c r="M7956">
        <v>1.66</v>
      </c>
      <c r="N7956">
        <v>2</v>
      </c>
      <c r="O7956">
        <v>30</v>
      </c>
      <c r="P7956">
        <v>0.25</v>
      </c>
      <c r="Q7956">
        <v>2</v>
      </c>
      <c r="R7956">
        <v>0.52</v>
      </c>
      <c r="S7956">
        <v>0.25</v>
      </c>
      <c r="T7956">
        <v>5</v>
      </c>
      <c r="U7956">
        <v>24</v>
      </c>
      <c r="V7956">
        <v>9</v>
      </c>
      <c r="W7956">
        <v>2.2599999999999998</v>
      </c>
      <c r="X7956">
        <v>10</v>
      </c>
      <c r="Y7956">
        <v>0.5</v>
      </c>
      <c r="Z7956">
        <v>0.04</v>
      </c>
      <c r="AA7956">
        <v>30</v>
      </c>
      <c r="AB7956">
        <v>0.28999999999999998</v>
      </c>
      <c r="AC7956">
        <v>150</v>
      </c>
      <c r="AD7956">
        <v>0.5</v>
      </c>
      <c r="AE7956">
        <v>7.0000000000000007E-2</v>
      </c>
      <c r="AF7956">
        <v>9</v>
      </c>
      <c r="AG7956">
        <v>940</v>
      </c>
      <c r="AH7956">
        <v>4</v>
      </c>
      <c r="AI7956">
        <v>4</v>
      </c>
      <c r="AJ7956">
        <v>3</v>
      </c>
      <c r="AK7956">
        <v>21</v>
      </c>
      <c r="AL7956">
        <v>7.0000000000000007E-2</v>
      </c>
      <c r="AM7956">
        <v>5</v>
      </c>
      <c r="AN7956">
        <v>5</v>
      </c>
      <c r="AO7956">
        <v>54</v>
      </c>
      <c r="AP7956">
        <v>5</v>
      </c>
      <c r="AQ7956">
        <v>24</v>
      </c>
    </row>
    <row r="7957" spans="1:43" hidden="1" x14ac:dyDescent="0.25">
      <c r="A7957" t="s">
        <v>28765</v>
      </c>
      <c r="B7957" t="s">
        <v>28766</v>
      </c>
      <c r="C7957" s="1" t="str">
        <f t="shared" si="550"/>
        <v>21:0134</v>
      </c>
      <c r="D7957" s="1" t="str">
        <f t="shared" si="551"/>
        <v>21:0078</v>
      </c>
      <c r="E7957" t="s">
        <v>28767</v>
      </c>
      <c r="F7957" t="s">
        <v>28768</v>
      </c>
      <c r="H7957">
        <v>55.3804047</v>
      </c>
      <c r="I7957">
        <v>-61.8975218</v>
      </c>
      <c r="J7957" s="1" t="str">
        <f t="shared" ref="J7957:J8020" si="552">HYPERLINK("http://geochem.nrcan.gc.ca/cdogs/content/kwd/kwd020044_e.htm", "Till")</f>
        <v>Till</v>
      </c>
      <c r="K7957" s="1" t="str">
        <f t="shared" si="549"/>
        <v>&lt;63 micron</v>
      </c>
      <c r="L7957">
        <v>0.1</v>
      </c>
      <c r="M7957">
        <v>1.51</v>
      </c>
      <c r="N7957">
        <v>2</v>
      </c>
      <c r="O7957">
        <v>40</v>
      </c>
      <c r="P7957">
        <v>0.25</v>
      </c>
      <c r="Q7957">
        <v>2</v>
      </c>
      <c r="R7957">
        <v>0.49</v>
      </c>
      <c r="S7957">
        <v>0.25</v>
      </c>
      <c r="T7957">
        <v>4</v>
      </c>
      <c r="U7957">
        <v>20</v>
      </c>
      <c r="V7957">
        <v>6</v>
      </c>
      <c r="W7957">
        <v>1.93</v>
      </c>
      <c r="X7957">
        <v>5</v>
      </c>
      <c r="Y7957">
        <v>0.5</v>
      </c>
      <c r="Z7957">
        <v>0.04</v>
      </c>
      <c r="AA7957">
        <v>30</v>
      </c>
      <c r="AB7957">
        <v>0.25</v>
      </c>
      <c r="AC7957">
        <v>130</v>
      </c>
      <c r="AD7957">
        <v>0.5</v>
      </c>
      <c r="AE7957">
        <v>0.06</v>
      </c>
      <c r="AF7957">
        <v>6</v>
      </c>
      <c r="AG7957">
        <v>940</v>
      </c>
      <c r="AH7957">
        <v>2</v>
      </c>
      <c r="AI7957">
        <v>1</v>
      </c>
      <c r="AJ7957">
        <v>3</v>
      </c>
      <c r="AK7957">
        <v>17</v>
      </c>
      <c r="AL7957">
        <v>7.0000000000000007E-2</v>
      </c>
      <c r="AM7957">
        <v>5</v>
      </c>
      <c r="AN7957">
        <v>5</v>
      </c>
      <c r="AO7957">
        <v>39</v>
      </c>
      <c r="AP7957">
        <v>5</v>
      </c>
      <c r="AQ7957">
        <v>26</v>
      </c>
    </row>
    <row r="7958" spans="1:43" hidden="1" x14ac:dyDescent="0.25">
      <c r="A7958" t="s">
        <v>28769</v>
      </c>
      <c r="B7958" t="s">
        <v>28770</v>
      </c>
      <c r="C7958" s="1" t="str">
        <f t="shared" si="550"/>
        <v>21:0134</v>
      </c>
      <c r="D7958" s="1" t="str">
        <f t="shared" si="551"/>
        <v>21:0078</v>
      </c>
      <c r="E7958" t="s">
        <v>28771</v>
      </c>
      <c r="F7958" t="s">
        <v>28772</v>
      </c>
      <c r="H7958">
        <v>55.491281200000003</v>
      </c>
      <c r="I7958">
        <v>-61.962488399999998</v>
      </c>
      <c r="J7958" s="1" t="str">
        <f t="shared" si="552"/>
        <v>Till</v>
      </c>
      <c r="K7958" s="1" t="str">
        <f t="shared" si="549"/>
        <v>&lt;63 micron</v>
      </c>
      <c r="L7958">
        <v>0.1</v>
      </c>
      <c r="M7958">
        <v>0.93</v>
      </c>
      <c r="N7958">
        <v>1</v>
      </c>
      <c r="O7958">
        <v>70</v>
      </c>
      <c r="P7958">
        <v>0.25</v>
      </c>
      <c r="Q7958">
        <v>2</v>
      </c>
      <c r="R7958">
        <v>0.6</v>
      </c>
      <c r="S7958">
        <v>0.25</v>
      </c>
      <c r="T7958">
        <v>5</v>
      </c>
      <c r="U7958">
        <v>24</v>
      </c>
      <c r="V7958">
        <v>22</v>
      </c>
      <c r="W7958">
        <v>2.11</v>
      </c>
      <c r="X7958">
        <v>10</v>
      </c>
      <c r="Y7958">
        <v>0.5</v>
      </c>
      <c r="Z7958">
        <v>0.1</v>
      </c>
      <c r="AA7958">
        <v>40</v>
      </c>
      <c r="AB7958">
        <v>0.38</v>
      </c>
      <c r="AC7958">
        <v>175</v>
      </c>
      <c r="AD7958">
        <v>0.5</v>
      </c>
      <c r="AE7958">
        <v>0.06</v>
      </c>
      <c r="AF7958">
        <v>14</v>
      </c>
      <c r="AG7958">
        <v>890</v>
      </c>
      <c r="AH7958">
        <v>4</v>
      </c>
      <c r="AI7958">
        <v>2</v>
      </c>
      <c r="AJ7958">
        <v>4</v>
      </c>
      <c r="AK7958">
        <v>23</v>
      </c>
      <c r="AL7958">
        <v>0.1</v>
      </c>
      <c r="AM7958">
        <v>5</v>
      </c>
      <c r="AN7958">
        <v>5</v>
      </c>
      <c r="AO7958">
        <v>45</v>
      </c>
      <c r="AP7958">
        <v>5</v>
      </c>
      <c r="AQ7958">
        <v>24</v>
      </c>
    </row>
    <row r="7959" spans="1:43" hidden="1" x14ac:dyDescent="0.25">
      <c r="A7959" t="s">
        <v>28773</v>
      </c>
      <c r="B7959" t="s">
        <v>28774</v>
      </c>
      <c r="C7959" s="1" t="str">
        <f t="shared" si="550"/>
        <v>21:0134</v>
      </c>
      <c r="D7959" s="1" t="str">
        <f t="shared" si="551"/>
        <v>21:0078</v>
      </c>
      <c r="E7959" t="s">
        <v>28775</v>
      </c>
      <c r="F7959" t="s">
        <v>28776</v>
      </c>
      <c r="H7959">
        <v>53.602634700000003</v>
      </c>
      <c r="I7959">
        <v>-64.322412</v>
      </c>
      <c r="J7959" s="1" t="str">
        <f t="shared" si="552"/>
        <v>Till</v>
      </c>
      <c r="K7959" s="1" t="str">
        <f t="shared" si="549"/>
        <v>&lt;63 micron</v>
      </c>
      <c r="L7959">
        <v>0.1</v>
      </c>
      <c r="M7959">
        <v>0.79</v>
      </c>
      <c r="N7959">
        <v>2</v>
      </c>
      <c r="O7959">
        <v>60</v>
      </c>
      <c r="P7959">
        <v>0.25</v>
      </c>
      <c r="Q7959">
        <v>2</v>
      </c>
      <c r="R7959">
        <v>0.52</v>
      </c>
      <c r="S7959">
        <v>0.25</v>
      </c>
      <c r="T7959">
        <v>7</v>
      </c>
      <c r="U7959">
        <v>35</v>
      </c>
      <c r="V7959">
        <v>19</v>
      </c>
      <c r="W7959">
        <v>2.11</v>
      </c>
      <c r="X7959">
        <v>5</v>
      </c>
      <c r="Y7959">
        <v>0.5</v>
      </c>
      <c r="Z7959">
        <v>0.12</v>
      </c>
      <c r="AA7959">
        <v>40</v>
      </c>
      <c r="AB7959">
        <v>0.33</v>
      </c>
      <c r="AC7959">
        <v>190</v>
      </c>
      <c r="AD7959">
        <v>0.5</v>
      </c>
      <c r="AE7959">
        <v>0.03</v>
      </c>
      <c r="AF7959">
        <v>15</v>
      </c>
      <c r="AG7959">
        <v>950</v>
      </c>
      <c r="AH7959">
        <v>6</v>
      </c>
      <c r="AI7959">
        <v>1</v>
      </c>
      <c r="AJ7959">
        <v>3</v>
      </c>
      <c r="AK7959">
        <v>33</v>
      </c>
      <c r="AL7959">
        <v>0.08</v>
      </c>
      <c r="AM7959">
        <v>5</v>
      </c>
      <c r="AN7959">
        <v>5</v>
      </c>
      <c r="AO7959">
        <v>39</v>
      </c>
      <c r="AP7959">
        <v>5</v>
      </c>
      <c r="AQ7959">
        <v>26</v>
      </c>
    </row>
    <row r="7960" spans="1:43" hidden="1" x14ac:dyDescent="0.25">
      <c r="A7960" t="s">
        <v>28777</v>
      </c>
      <c r="B7960" t="s">
        <v>28778</v>
      </c>
      <c r="C7960" s="1" t="str">
        <f t="shared" si="550"/>
        <v>21:0134</v>
      </c>
      <c r="D7960" s="1" t="str">
        <f t="shared" si="551"/>
        <v>21:0078</v>
      </c>
      <c r="E7960" t="s">
        <v>28779</v>
      </c>
      <c r="F7960" t="s">
        <v>28780</v>
      </c>
      <c r="H7960">
        <v>55.596904000000002</v>
      </c>
      <c r="I7960">
        <v>-61.701970099999997</v>
      </c>
      <c r="J7960" s="1" t="str">
        <f t="shared" si="552"/>
        <v>Till</v>
      </c>
      <c r="K7960" s="1" t="str">
        <f t="shared" si="549"/>
        <v>&lt;63 micron</v>
      </c>
      <c r="L7960">
        <v>0.1</v>
      </c>
      <c r="M7960">
        <v>1.21</v>
      </c>
      <c r="N7960">
        <v>2</v>
      </c>
      <c r="O7960">
        <v>50</v>
      </c>
      <c r="P7960">
        <v>0.25</v>
      </c>
      <c r="Q7960">
        <v>1</v>
      </c>
      <c r="R7960">
        <v>0.45</v>
      </c>
      <c r="S7960">
        <v>0.25</v>
      </c>
      <c r="T7960">
        <v>5</v>
      </c>
      <c r="U7960">
        <v>22</v>
      </c>
      <c r="V7960">
        <v>23</v>
      </c>
      <c r="W7960">
        <v>2.04</v>
      </c>
      <c r="X7960">
        <v>10</v>
      </c>
      <c r="Y7960">
        <v>0.5</v>
      </c>
      <c r="Z7960">
        <v>0.1</v>
      </c>
      <c r="AA7960">
        <v>40</v>
      </c>
      <c r="AB7960">
        <v>0.32</v>
      </c>
      <c r="AC7960">
        <v>155</v>
      </c>
      <c r="AD7960">
        <v>0.5</v>
      </c>
      <c r="AE7960">
        <v>0.04</v>
      </c>
      <c r="AF7960">
        <v>12</v>
      </c>
      <c r="AG7960">
        <v>960</v>
      </c>
      <c r="AH7960">
        <v>8</v>
      </c>
      <c r="AI7960">
        <v>1</v>
      </c>
      <c r="AJ7960">
        <v>4</v>
      </c>
      <c r="AK7960">
        <v>13</v>
      </c>
      <c r="AL7960">
        <v>0.09</v>
      </c>
      <c r="AM7960">
        <v>5</v>
      </c>
      <c r="AN7960">
        <v>5</v>
      </c>
      <c r="AO7960">
        <v>37</v>
      </c>
      <c r="AP7960">
        <v>5</v>
      </c>
      <c r="AQ7960">
        <v>32</v>
      </c>
    </row>
    <row r="7961" spans="1:43" hidden="1" x14ac:dyDescent="0.25">
      <c r="A7961" t="s">
        <v>28781</v>
      </c>
      <c r="B7961" t="s">
        <v>28782</v>
      </c>
      <c r="C7961" s="1" t="str">
        <f t="shared" si="550"/>
        <v>21:0134</v>
      </c>
      <c r="D7961" s="1" t="str">
        <f t="shared" si="551"/>
        <v>21:0078</v>
      </c>
      <c r="E7961" t="s">
        <v>28783</v>
      </c>
      <c r="F7961" t="s">
        <v>28784</v>
      </c>
      <c r="H7961">
        <v>55.689106099999997</v>
      </c>
      <c r="I7961">
        <v>-61.925442599999997</v>
      </c>
      <c r="J7961" s="1" t="str">
        <f t="shared" si="552"/>
        <v>Till</v>
      </c>
      <c r="K7961" s="1" t="str">
        <f t="shared" si="549"/>
        <v>&lt;63 micron</v>
      </c>
      <c r="L7961">
        <v>0.1</v>
      </c>
      <c r="M7961">
        <v>0.73</v>
      </c>
      <c r="N7961">
        <v>1</v>
      </c>
      <c r="O7961">
        <v>40</v>
      </c>
      <c r="P7961">
        <v>0.25</v>
      </c>
      <c r="Q7961">
        <v>2</v>
      </c>
      <c r="R7961">
        <v>0.43</v>
      </c>
      <c r="S7961">
        <v>0.25</v>
      </c>
      <c r="T7961">
        <v>4</v>
      </c>
      <c r="U7961">
        <v>14</v>
      </c>
      <c r="V7961">
        <v>11</v>
      </c>
      <c r="W7961">
        <v>1.73</v>
      </c>
      <c r="X7961">
        <v>10</v>
      </c>
      <c r="Y7961">
        <v>0.5</v>
      </c>
      <c r="Z7961">
        <v>0.08</v>
      </c>
      <c r="AA7961">
        <v>50</v>
      </c>
      <c r="AB7961">
        <v>0.2</v>
      </c>
      <c r="AC7961">
        <v>155</v>
      </c>
      <c r="AD7961">
        <v>1</v>
      </c>
      <c r="AE7961">
        <v>0.03</v>
      </c>
      <c r="AF7961">
        <v>5</v>
      </c>
      <c r="AG7961">
        <v>1010</v>
      </c>
      <c r="AH7961">
        <v>6</v>
      </c>
      <c r="AI7961">
        <v>1</v>
      </c>
      <c r="AJ7961">
        <v>3</v>
      </c>
      <c r="AK7961">
        <v>12</v>
      </c>
      <c r="AL7961">
        <v>0.08</v>
      </c>
      <c r="AM7961">
        <v>5</v>
      </c>
      <c r="AN7961">
        <v>5</v>
      </c>
      <c r="AO7961">
        <v>27</v>
      </c>
      <c r="AP7961">
        <v>5</v>
      </c>
      <c r="AQ7961">
        <v>28</v>
      </c>
    </row>
    <row r="7962" spans="1:43" hidden="1" x14ac:dyDescent="0.25">
      <c r="A7962" t="s">
        <v>28785</v>
      </c>
      <c r="B7962" t="s">
        <v>28786</v>
      </c>
      <c r="C7962" s="1" t="str">
        <f t="shared" si="550"/>
        <v>21:0134</v>
      </c>
      <c r="D7962" s="1" t="str">
        <f t="shared" si="551"/>
        <v>21:0078</v>
      </c>
      <c r="E7962" t="s">
        <v>28787</v>
      </c>
      <c r="F7962" t="s">
        <v>28788</v>
      </c>
      <c r="H7962">
        <v>55.794600299999999</v>
      </c>
      <c r="I7962">
        <v>-61.831622699999997</v>
      </c>
      <c r="J7962" s="1" t="str">
        <f t="shared" si="552"/>
        <v>Till</v>
      </c>
      <c r="K7962" s="1" t="str">
        <f t="shared" si="549"/>
        <v>&lt;63 micron</v>
      </c>
      <c r="L7962">
        <v>0.2</v>
      </c>
      <c r="M7962">
        <v>0.64</v>
      </c>
      <c r="N7962">
        <v>1</v>
      </c>
      <c r="O7962">
        <v>10</v>
      </c>
      <c r="P7962">
        <v>0.25</v>
      </c>
      <c r="Q7962">
        <v>2</v>
      </c>
      <c r="R7962">
        <v>0.31</v>
      </c>
      <c r="S7962">
        <v>0.25</v>
      </c>
      <c r="T7962">
        <v>1</v>
      </c>
      <c r="U7962">
        <v>11</v>
      </c>
      <c r="V7962">
        <v>11</v>
      </c>
      <c r="W7962">
        <v>0.83</v>
      </c>
      <c r="X7962">
        <v>10</v>
      </c>
      <c r="Y7962">
        <v>0.5</v>
      </c>
      <c r="Z7962">
        <v>0.04</v>
      </c>
      <c r="AA7962">
        <v>50</v>
      </c>
      <c r="AB7962">
        <v>0.13</v>
      </c>
      <c r="AC7962">
        <v>85</v>
      </c>
      <c r="AD7962">
        <v>1</v>
      </c>
      <c r="AE7962">
        <v>0.02</v>
      </c>
      <c r="AF7962">
        <v>2</v>
      </c>
      <c r="AG7962">
        <v>770</v>
      </c>
      <c r="AH7962">
        <v>8</v>
      </c>
      <c r="AI7962">
        <v>1</v>
      </c>
      <c r="AJ7962">
        <v>3</v>
      </c>
      <c r="AK7962">
        <v>7</v>
      </c>
      <c r="AL7962">
        <v>0.08</v>
      </c>
      <c r="AM7962">
        <v>5</v>
      </c>
      <c r="AN7962">
        <v>5</v>
      </c>
      <c r="AO7962">
        <v>17</v>
      </c>
      <c r="AP7962">
        <v>5</v>
      </c>
      <c r="AQ7962">
        <v>32</v>
      </c>
    </row>
    <row r="7963" spans="1:43" hidden="1" x14ac:dyDescent="0.25">
      <c r="A7963" t="s">
        <v>28789</v>
      </c>
      <c r="B7963" t="s">
        <v>28790</v>
      </c>
      <c r="C7963" s="1" t="str">
        <f t="shared" si="550"/>
        <v>21:0134</v>
      </c>
      <c r="D7963" s="1" t="str">
        <f t="shared" si="551"/>
        <v>21:0078</v>
      </c>
      <c r="E7963" t="s">
        <v>28791</v>
      </c>
      <c r="F7963" t="s">
        <v>28792</v>
      </c>
      <c r="H7963">
        <v>55.816763000000002</v>
      </c>
      <c r="I7963">
        <v>-61.715649200000001</v>
      </c>
      <c r="J7963" s="1" t="str">
        <f t="shared" si="552"/>
        <v>Till</v>
      </c>
      <c r="K7963" s="1" t="str">
        <f t="shared" si="549"/>
        <v>&lt;63 micron</v>
      </c>
      <c r="L7963">
        <v>0.4</v>
      </c>
      <c r="M7963">
        <v>0.37</v>
      </c>
      <c r="N7963">
        <v>2</v>
      </c>
      <c r="O7963">
        <v>30</v>
      </c>
      <c r="P7963">
        <v>0.25</v>
      </c>
      <c r="Q7963">
        <v>1</v>
      </c>
      <c r="R7963">
        <v>0.28000000000000003</v>
      </c>
      <c r="S7963">
        <v>0.25</v>
      </c>
      <c r="T7963">
        <v>1</v>
      </c>
      <c r="U7963">
        <v>10</v>
      </c>
      <c r="V7963">
        <v>6</v>
      </c>
      <c r="W7963">
        <v>1.4</v>
      </c>
      <c r="X7963">
        <v>10</v>
      </c>
      <c r="Y7963">
        <v>0.5</v>
      </c>
      <c r="Z7963">
        <v>0.04</v>
      </c>
      <c r="AA7963">
        <v>70</v>
      </c>
      <c r="AB7963">
        <v>0.09</v>
      </c>
      <c r="AC7963">
        <v>125</v>
      </c>
      <c r="AD7963">
        <v>0.5</v>
      </c>
      <c r="AE7963">
        <v>0.02</v>
      </c>
      <c r="AF7963">
        <v>2</v>
      </c>
      <c r="AG7963">
        <v>590</v>
      </c>
      <c r="AH7963">
        <v>6</v>
      </c>
      <c r="AI7963">
        <v>1</v>
      </c>
      <c r="AJ7963">
        <v>2</v>
      </c>
      <c r="AK7963">
        <v>8</v>
      </c>
      <c r="AL7963">
        <v>0.05</v>
      </c>
      <c r="AM7963">
        <v>5</v>
      </c>
      <c r="AN7963">
        <v>5</v>
      </c>
      <c r="AO7963">
        <v>16</v>
      </c>
      <c r="AP7963">
        <v>5</v>
      </c>
      <c r="AQ7963">
        <v>32</v>
      </c>
    </row>
    <row r="7964" spans="1:43" hidden="1" x14ac:dyDescent="0.25">
      <c r="A7964" t="s">
        <v>28793</v>
      </c>
      <c r="B7964" t="s">
        <v>28794</v>
      </c>
      <c r="C7964" s="1" t="str">
        <f t="shared" si="550"/>
        <v>21:0134</v>
      </c>
      <c r="D7964" s="1" t="str">
        <f t="shared" si="551"/>
        <v>21:0078</v>
      </c>
      <c r="E7964" t="s">
        <v>28795</v>
      </c>
      <c r="F7964" t="s">
        <v>28796</v>
      </c>
      <c r="H7964">
        <v>55.855223899999999</v>
      </c>
      <c r="I7964">
        <v>-61.814228200000002</v>
      </c>
      <c r="J7964" s="1" t="str">
        <f t="shared" si="552"/>
        <v>Till</v>
      </c>
      <c r="K7964" s="1" t="str">
        <f t="shared" si="549"/>
        <v>&lt;63 micron</v>
      </c>
      <c r="L7964">
        <v>0.1</v>
      </c>
      <c r="M7964">
        <v>0.82</v>
      </c>
      <c r="N7964">
        <v>1</v>
      </c>
      <c r="O7964">
        <v>10</v>
      </c>
      <c r="P7964">
        <v>0.25</v>
      </c>
      <c r="Q7964">
        <v>2</v>
      </c>
      <c r="R7964">
        <v>0.27</v>
      </c>
      <c r="S7964">
        <v>0.25</v>
      </c>
      <c r="T7964">
        <v>2</v>
      </c>
      <c r="U7964">
        <v>16</v>
      </c>
      <c r="V7964">
        <v>7</v>
      </c>
      <c r="W7964">
        <v>2.23</v>
      </c>
      <c r="X7964">
        <v>10</v>
      </c>
      <c r="Y7964">
        <v>0.5</v>
      </c>
      <c r="Z7964">
        <v>0.04</v>
      </c>
      <c r="AA7964">
        <v>60</v>
      </c>
      <c r="AB7964">
        <v>0.19</v>
      </c>
      <c r="AC7964">
        <v>135</v>
      </c>
      <c r="AD7964">
        <v>1</v>
      </c>
      <c r="AE7964">
        <v>0.02</v>
      </c>
      <c r="AF7964">
        <v>3</v>
      </c>
      <c r="AG7964">
        <v>560</v>
      </c>
      <c r="AH7964">
        <v>8</v>
      </c>
      <c r="AI7964">
        <v>2</v>
      </c>
      <c r="AJ7964">
        <v>3</v>
      </c>
      <c r="AK7964">
        <v>6</v>
      </c>
      <c r="AL7964">
        <v>0.09</v>
      </c>
      <c r="AM7964">
        <v>5</v>
      </c>
      <c r="AN7964">
        <v>5</v>
      </c>
      <c r="AO7964">
        <v>33</v>
      </c>
      <c r="AP7964">
        <v>5</v>
      </c>
      <c r="AQ7964">
        <v>28</v>
      </c>
    </row>
    <row r="7965" spans="1:43" hidden="1" x14ac:dyDescent="0.25">
      <c r="A7965" t="s">
        <v>28797</v>
      </c>
      <c r="B7965" t="s">
        <v>28798</v>
      </c>
      <c r="C7965" s="1" t="str">
        <f t="shared" si="550"/>
        <v>21:0134</v>
      </c>
      <c r="D7965" s="1" t="str">
        <f t="shared" si="551"/>
        <v>21:0078</v>
      </c>
      <c r="E7965" t="s">
        <v>28799</v>
      </c>
      <c r="F7965" t="s">
        <v>28800</v>
      </c>
      <c r="H7965">
        <v>55.9593493</v>
      </c>
      <c r="I7965">
        <v>-61.807443300000003</v>
      </c>
      <c r="J7965" s="1" t="str">
        <f t="shared" si="552"/>
        <v>Till</v>
      </c>
      <c r="K7965" s="1" t="str">
        <f t="shared" si="549"/>
        <v>&lt;63 micron</v>
      </c>
      <c r="L7965">
        <v>0.1</v>
      </c>
      <c r="M7965">
        <v>0.48</v>
      </c>
      <c r="N7965">
        <v>1</v>
      </c>
      <c r="O7965">
        <v>20</v>
      </c>
      <c r="P7965">
        <v>0.25</v>
      </c>
      <c r="Q7965">
        <v>1</v>
      </c>
      <c r="R7965">
        <v>0.44</v>
      </c>
      <c r="S7965">
        <v>0.25</v>
      </c>
      <c r="T7965">
        <v>2</v>
      </c>
      <c r="U7965">
        <v>11</v>
      </c>
      <c r="V7965">
        <v>3</v>
      </c>
      <c r="W7965">
        <v>1.56</v>
      </c>
      <c r="X7965">
        <v>5</v>
      </c>
      <c r="Y7965">
        <v>0.5</v>
      </c>
      <c r="Z7965">
        <v>0.04</v>
      </c>
      <c r="AA7965">
        <v>30</v>
      </c>
      <c r="AB7965">
        <v>0.1</v>
      </c>
      <c r="AC7965">
        <v>125</v>
      </c>
      <c r="AD7965">
        <v>0.5</v>
      </c>
      <c r="AE7965">
        <v>0.03</v>
      </c>
      <c r="AF7965">
        <v>2</v>
      </c>
      <c r="AG7965">
        <v>1090</v>
      </c>
      <c r="AH7965">
        <v>2</v>
      </c>
      <c r="AI7965">
        <v>2</v>
      </c>
      <c r="AJ7965">
        <v>2</v>
      </c>
      <c r="AK7965">
        <v>9</v>
      </c>
      <c r="AL7965">
        <v>0.06</v>
      </c>
      <c r="AM7965">
        <v>5</v>
      </c>
      <c r="AN7965">
        <v>5</v>
      </c>
      <c r="AO7965">
        <v>25</v>
      </c>
      <c r="AP7965">
        <v>5</v>
      </c>
      <c r="AQ7965">
        <v>20</v>
      </c>
    </row>
    <row r="7966" spans="1:43" hidden="1" x14ac:dyDescent="0.25">
      <c r="A7966" t="s">
        <v>28801</v>
      </c>
      <c r="B7966" t="s">
        <v>28802</v>
      </c>
      <c r="C7966" s="1" t="str">
        <f t="shared" si="550"/>
        <v>21:0134</v>
      </c>
      <c r="D7966" s="1" t="str">
        <f t="shared" si="551"/>
        <v>21:0078</v>
      </c>
      <c r="E7966" t="s">
        <v>28803</v>
      </c>
      <c r="F7966" t="s">
        <v>28804</v>
      </c>
      <c r="H7966">
        <v>55.927808599999999</v>
      </c>
      <c r="I7966">
        <v>-61.667082899999997</v>
      </c>
      <c r="J7966" s="1" t="str">
        <f t="shared" si="552"/>
        <v>Till</v>
      </c>
      <c r="K7966" s="1" t="str">
        <f t="shared" si="549"/>
        <v>&lt;63 micron</v>
      </c>
      <c r="L7966">
        <v>0.2</v>
      </c>
      <c r="M7966">
        <v>0.8</v>
      </c>
      <c r="N7966">
        <v>6</v>
      </c>
      <c r="O7966">
        <v>20</v>
      </c>
      <c r="P7966">
        <v>0.25</v>
      </c>
      <c r="Q7966">
        <v>2</v>
      </c>
      <c r="R7966">
        <v>0.39</v>
      </c>
      <c r="S7966">
        <v>0.25</v>
      </c>
      <c r="T7966">
        <v>1</v>
      </c>
      <c r="U7966">
        <v>13</v>
      </c>
      <c r="V7966">
        <v>6</v>
      </c>
      <c r="W7966">
        <v>1.86</v>
      </c>
      <c r="X7966">
        <v>10</v>
      </c>
      <c r="Y7966">
        <v>0.5</v>
      </c>
      <c r="Z7966">
        <v>0.03</v>
      </c>
      <c r="AA7966">
        <v>30</v>
      </c>
      <c r="AB7966">
        <v>0.12</v>
      </c>
      <c r="AC7966">
        <v>125</v>
      </c>
      <c r="AD7966">
        <v>1</v>
      </c>
      <c r="AE7966">
        <v>0.02</v>
      </c>
      <c r="AF7966">
        <v>2</v>
      </c>
      <c r="AG7966">
        <v>1040</v>
      </c>
      <c r="AH7966">
        <v>1</v>
      </c>
      <c r="AI7966">
        <v>2</v>
      </c>
      <c r="AJ7966">
        <v>3</v>
      </c>
      <c r="AK7966">
        <v>7</v>
      </c>
      <c r="AL7966">
        <v>7.0000000000000007E-2</v>
      </c>
      <c r="AM7966">
        <v>5</v>
      </c>
      <c r="AN7966">
        <v>5</v>
      </c>
      <c r="AO7966">
        <v>26</v>
      </c>
      <c r="AP7966">
        <v>5</v>
      </c>
      <c r="AQ7966">
        <v>26</v>
      </c>
    </row>
    <row r="7967" spans="1:43" hidden="1" x14ac:dyDescent="0.25">
      <c r="A7967" t="s">
        <v>28805</v>
      </c>
      <c r="B7967" t="s">
        <v>28806</v>
      </c>
      <c r="C7967" s="1" t="str">
        <f t="shared" si="550"/>
        <v>21:0134</v>
      </c>
      <c r="D7967" s="1" t="str">
        <f t="shared" si="551"/>
        <v>21:0078</v>
      </c>
      <c r="E7967" t="s">
        <v>28807</v>
      </c>
      <c r="F7967" t="s">
        <v>28808</v>
      </c>
      <c r="H7967">
        <v>55.807652500000003</v>
      </c>
      <c r="I7967">
        <v>-61.282166199999999</v>
      </c>
      <c r="J7967" s="1" t="str">
        <f t="shared" si="552"/>
        <v>Till</v>
      </c>
      <c r="K7967" s="1" t="str">
        <f t="shared" ref="K7967:K8030" si="553">HYPERLINK("http://geochem.nrcan.gc.ca/cdogs/content/kwd/kwd080004_e.htm", "&lt;63 micron")</f>
        <v>&lt;63 micron</v>
      </c>
      <c r="L7967">
        <v>0.2</v>
      </c>
      <c r="M7967">
        <v>0.69</v>
      </c>
      <c r="N7967">
        <v>2</v>
      </c>
      <c r="O7967">
        <v>20</v>
      </c>
      <c r="P7967">
        <v>0.25</v>
      </c>
      <c r="Q7967">
        <v>1</v>
      </c>
      <c r="R7967">
        <v>0.44</v>
      </c>
      <c r="S7967">
        <v>0.25</v>
      </c>
      <c r="T7967">
        <v>3</v>
      </c>
      <c r="U7967">
        <v>9</v>
      </c>
      <c r="V7967">
        <v>6</v>
      </c>
      <c r="W7967">
        <v>1.59</v>
      </c>
      <c r="X7967">
        <v>10</v>
      </c>
      <c r="Y7967">
        <v>0.5</v>
      </c>
      <c r="Z7967">
        <v>0.05</v>
      </c>
      <c r="AA7967">
        <v>50</v>
      </c>
      <c r="AB7967">
        <v>0.2</v>
      </c>
      <c r="AC7967">
        <v>130</v>
      </c>
      <c r="AD7967">
        <v>0.5</v>
      </c>
      <c r="AE7967">
        <v>0.03</v>
      </c>
      <c r="AF7967">
        <v>6</v>
      </c>
      <c r="AG7967">
        <v>1360</v>
      </c>
      <c r="AH7967">
        <v>8</v>
      </c>
      <c r="AI7967">
        <v>2</v>
      </c>
      <c r="AJ7967">
        <v>2</v>
      </c>
      <c r="AK7967">
        <v>8</v>
      </c>
      <c r="AL7967">
        <v>0.06</v>
      </c>
      <c r="AM7967">
        <v>5</v>
      </c>
      <c r="AN7967">
        <v>5</v>
      </c>
      <c r="AO7967">
        <v>19</v>
      </c>
      <c r="AP7967">
        <v>5</v>
      </c>
      <c r="AQ7967">
        <v>26</v>
      </c>
    </row>
    <row r="7968" spans="1:43" hidden="1" x14ac:dyDescent="0.25">
      <c r="A7968" t="s">
        <v>28809</v>
      </c>
      <c r="B7968" t="s">
        <v>28810</v>
      </c>
      <c r="C7968" s="1" t="str">
        <f t="shared" si="550"/>
        <v>21:0134</v>
      </c>
      <c r="D7968" s="1" t="str">
        <f t="shared" si="551"/>
        <v>21:0078</v>
      </c>
      <c r="E7968" t="s">
        <v>28811</v>
      </c>
      <c r="F7968" t="s">
        <v>28812</v>
      </c>
      <c r="H7968">
        <v>55.7818501</v>
      </c>
      <c r="I7968">
        <v>-61.353627099999997</v>
      </c>
      <c r="J7968" s="1" t="str">
        <f t="shared" si="552"/>
        <v>Till</v>
      </c>
      <c r="K7968" s="1" t="str">
        <f t="shared" si="553"/>
        <v>&lt;63 micron</v>
      </c>
      <c r="L7968">
        <v>0.2</v>
      </c>
      <c r="M7968">
        <v>0.56999999999999995</v>
      </c>
      <c r="N7968">
        <v>1</v>
      </c>
      <c r="O7968">
        <v>20</v>
      </c>
      <c r="P7968">
        <v>0.25</v>
      </c>
      <c r="Q7968">
        <v>2</v>
      </c>
      <c r="R7968">
        <v>0.4</v>
      </c>
      <c r="S7968">
        <v>0.25</v>
      </c>
      <c r="T7968">
        <v>3</v>
      </c>
      <c r="U7968">
        <v>8</v>
      </c>
      <c r="V7968">
        <v>7</v>
      </c>
      <c r="W7968">
        <v>1.61</v>
      </c>
      <c r="X7968">
        <v>10</v>
      </c>
      <c r="Y7968">
        <v>0.5</v>
      </c>
      <c r="Z7968">
        <v>0.04</v>
      </c>
      <c r="AA7968">
        <v>60</v>
      </c>
      <c r="AB7968">
        <v>0.17</v>
      </c>
      <c r="AC7968">
        <v>150</v>
      </c>
      <c r="AD7968">
        <v>0.5</v>
      </c>
      <c r="AE7968">
        <v>0.03</v>
      </c>
      <c r="AF7968">
        <v>4</v>
      </c>
      <c r="AG7968">
        <v>1140</v>
      </c>
      <c r="AH7968">
        <v>8</v>
      </c>
      <c r="AI7968">
        <v>2</v>
      </c>
      <c r="AJ7968">
        <v>2</v>
      </c>
      <c r="AK7968">
        <v>8</v>
      </c>
      <c r="AL7968">
        <v>0.08</v>
      </c>
      <c r="AM7968">
        <v>5</v>
      </c>
      <c r="AN7968">
        <v>5</v>
      </c>
      <c r="AO7968">
        <v>19</v>
      </c>
      <c r="AP7968">
        <v>5</v>
      </c>
      <c r="AQ7968">
        <v>22</v>
      </c>
    </row>
    <row r="7969" spans="1:43" hidden="1" x14ac:dyDescent="0.25">
      <c r="A7969" t="s">
        <v>28813</v>
      </c>
      <c r="B7969" t="s">
        <v>28814</v>
      </c>
      <c r="C7969" s="1" t="str">
        <f t="shared" si="550"/>
        <v>21:0134</v>
      </c>
      <c r="D7969" s="1" t="str">
        <f t="shared" si="551"/>
        <v>21:0078</v>
      </c>
      <c r="E7969" t="s">
        <v>28815</v>
      </c>
      <c r="F7969" t="s">
        <v>28816</v>
      </c>
      <c r="H7969">
        <v>55.676901800000003</v>
      </c>
      <c r="I7969">
        <v>-61.348179399999999</v>
      </c>
      <c r="J7969" s="1" t="str">
        <f t="shared" si="552"/>
        <v>Till</v>
      </c>
      <c r="K7969" s="1" t="str">
        <f t="shared" si="553"/>
        <v>&lt;63 micron</v>
      </c>
      <c r="L7969">
        <v>0.2</v>
      </c>
      <c r="M7969">
        <v>0.7</v>
      </c>
      <c r="N7969">
        <v>1</v>
      </c>
      <c r="O7969">
        <v>30</v>
      </c>
      <c r="P7969">
        <v>0.25</v>
      </c>
      <c r="Q7969">
        <v>1</v>
      </c>
      <c r="R7969">
        <v>0.56999999999999995</v>
      </c>
      <c r="S7969">
        <v>0.25</v>
      </c>
      <c r="T7969">
        <v>4</v>
      </c>
      <c r="U7969">
        <v>13</v>
      </c>
      <c r="V7969">
        <v>8</v>
      </c>
      <c r="W7969">
        <v>1.75</v>
      </c>
      <c r="X7969">
        <v>10</v>
      </c>
      <c r="Y7969">
        <v>0.5</v>
      </c>
      <c r="Z7969">
        <v>7.0000000000000007E-2</v>
      </c>
      <c r="AA7969">
        <v>70</v>
      </c>
      <c r="AB7969">
        <v>0.24</v>
      </c>
      <c r="AC7969">
        <v>170</v>
      </c>
      <c r="AD7969">
        <v>0.5</v>
      </c>
      <c r="AE7969">
        <v>0.06</v>
      </c>
      <c r="AF7969">
        <v>4</v>
      </c>
      <c r="AG7969">
        <v>1440</v>
      </c>
      <c r="AH7969">
        <v>12</v>
      </c>
      <c r="AI7969">
        <v>2</v>
      </c>
      <c r="AJ7969">
        <v>2</v>
      </c>
      <c r="AK7969">
        <v>14</v>
      </c>
      <c r="AL7969">
        <v>7.0000000000000007E-2</v>
      </c>
      <c r="AM7969">
        <v>5</v>
      </c>
      <c r="AN7969">
        <v>5</v>
      </c>
      <c r="AO7969">
        <v>27</v>
      </c>
      <c r="AP7969">
        <v>5</v>
      </c>
      <c r="AQ7969">
        <v>28</v>
      </c>
    </row>
    <row r="7970" spans="1:43" hidden="1" x14ac:dyDescent="0.25">
      <c r="A7970" t="s">
        <v>28817</v>
      </c>
      <c r="B7970" t="s">
        <v>28818</v>
      </c>
      <c r="C7970" s="1" t="str">
        <f t="shared" si="550"/>
        <v>21:0134</v>
      </c>
      <c r="D7970" s="1" t="str">
        <f t="shared" si="551"/>
        <v>21:0078</v>
      </c>
      <c r="E7970" t="s">
        <v>28819</v>
      </c>
      <c r="F7970" t="s">
        <v>28820</v>
      </c>
      <c r="H7970">
        <v>53.6075613</v>
      </c>
      <c r="I7970">
        <v>-64.395115000000004</v>
      </c>
      <c r="J7970" s="1" t="str">
        <f t="shared" si="552"/>
        <v>Till</v>
      </c>
      <c r="K7970" s="1" t="str">
        <f t="shared" si="553"/>
        <v>&lt;63 micron</v>
      </c>
      <c r="L7970">
        <v>0.1</v>
      </c>
      <c r="M7970">
        <v>0.83</v>
      </c>
      <c r="N7970">
        <v>2</v>
      </c>
      <c r="O7970">
        <v>70</v>
      </c>
      <c r="P7970">
        <v>0.25</v>
      </c>
      <c r="Q7970">
        <v>2</v>
      </c>
      <c r="R7970">
        <v>0.52</v>
      </c>
      <c r="S7970">
        <v>0.25</v>
      </c>
      <c r="T7970">
        <v>7</v>
      </c>
      <c r="U7970">
        <v>32</v>
      </c>
      <c r="V7970">
        <v>32</v>
      </c>
      <c r="W7970">
        <v>2.36</v>
      </c>
      <c r="X7970">
        <v>5</v>
      </c>
      <c r="Y7970">
        <v>0.5</v>
      </c>
      <c r="Z7970">
        <v>0.14000000000000001</v>
      </c>
      <c r="AA7970">
        <v>50</v>
      </c>
      <c r="AB7970">
        <v>0.39</v>
      </c>
      <c r="AC7970">
        <v>245</v>
      </c>
      <c r="AD7970">
        <v>0.5</v>
      </c>
      <c r="AE7970">
        <v>0.02</v>
      </c>
      <c r="AF7970">
        <v>15</v>
      </c>
      <c r="AG7970">
        <v>1050</v>
      </c>
      <c r="AH7970">
        <v>6</v>
      </c>
      <c r="AI7970">
        <v>1</v>
      </c>
      <c r="AJ7970">
        <v>3</v>
      </c>
      <c r="AK7970">
        <v>32</v>
      </c>
      <c r="AL7970">
        <v>0.09</v>
      </c>
      <c r="AM7970">
        <v>5</v>
      </c>
      <c r="AN7970">
        <v>5</v>
      </c>
      <c r="AO7970">
        <v>39</v>
      </c>
      <c r="AP7970">
        <v>5</v>
      </c>
      <c r="AQ7970">
        <v>30</v>
      </c>
    </row>
    <row r="7971" spans="1:43" hidden="1" x14ac:dyDescent="0.25">
      <c r="A7971" t="s">
        <v>28821</v>
      </c>
      <c r="B7971" t="s">
        <v>28822</v>
      </c>
      <c r="C7971" s="1" t="str">
        <f t="shared" ref="C7971:C8034" si="554">HYPERLINK("http://geochem.nrcan.gc.ca/cdogs/content/bdl/bdl210134_e.htm", "21:0134")</f>
        <v>21:0134</v>
      </c>
      <c r="D7971" s="1" t="str">
        <f t="shared" ref="D7971:D8034" si="555">HYPERLINK("http://geochem.nrcan.gc.ca/cdogs/content/svy/svy210078_e.htm", "21:0078")</f>
        <v>21:0078</v>
      </c>
      <c r="E7971" t="s">
        <v>28823</v>
      </c>
      <c r="F7971" t="s">
        <v>28824</v>
      </c>
      <c r="H7971">
        <v>55.710762899999999</v>
      </c>
      <c r="I7971">
        <v>-61.281328700000003</v>
      </c>
      <c r="J7971" s="1" t="str">
        <f t="shared" si="552"/>
        <v>Till</v>
      </c>
      <c r="K7971" s="1" t="str">
        <f t="shared" si="553"/>
        <v>&lt;63 micron</v>
      </c>
      <c r="L7971">
        <v>0.1</v>
      </c>
      <c r="M7971">
        <v>0.66</v>
      </c>
      <c r="N7971">
        <v>1</v>
      </c>
      <c r="O7971">
        <v>20</v>
      </c>
      <c r="P7971">
        <v>0.25</v>
      </c>
      <c r="Q7971">
        <v>1</v>
      </c>
      <c r="R7971">
        <v>0.51</v>
      </c>
      <c r="S7971">
        <v>0.25</v>
      </c>
      <c r="T7971">
        <v>4</v>
      </c>
      <c r="U7971">
        <v>12</v>
      </c>
      <c r="V7971">
        <v>6</v>
      </c>
      <c r="W7971">
        <v>1.89</v>
      </c>
      <c r="X7971">
        <v>10</v>
      </c>
      <c r="Y7971">
        <v>0.5</v>
      </c>
      <c r="Z7971">
        <v>0.04</v>
      </c>
      <c r="AA7971">
        <v>50</v>
      </c>
      <c r="AB7971">
        <v>0.23</v>
      </c>
      <c r="AC7971">
        <v>175</v>
      </c>
      <c r="AD7971">
        <v>0.5</v>
      </c>
      <c r="AE7971">
        <v>0.03</v>
      </c>
      <c r="AF7971">
        <v>5</v>
      </c>
      <c r="AG7971">
        <v>1460</v>
      </c>
      <c r="AH7971">
        <v>8</v>
      </c>
      <c r="AI7971">
        <v>2</v>
      </c>
      <c r="AJ7971">
        <v>2</v>
      </c>
      <c r="AK7971">
        <v>10</v>
      </c>
      <c r="AL7971">
        <v>7.0000000000000007E-2</v>
      </c>
      <c r="AM7971">
        <v>5</v>
      </c>
      <c r="AN7971">
        <v>5</v>
      </c>
      <c r="AO7971">
        <v>28</v>
      </c>
      <c r="AP7971">
        <v>5</v>
      </c>
      <c r="AQ7971">
        <v>26</v>
      </c>
    </row>
    <row r="7972" spans="1:43" hidden="1" x14ac:dyDescent="0.25">
      <c r="A7972" t="s">
        <v>28825</v>
      </c>
      <c r="B7972" t="s">
        <v>28826</v>
      </c>
      <c r="C7972" s="1" t="str">
        <f t="shared" si="554"/>
        <v>21:0134</v>
      </c>
      <c r="D7972" s="1" t="str">
        <f t="shared" si="555"/>
        <v>21:0078</v>
      </c>
      <c r="E7972" t="s">
        <v>28827</v>
      </c>
      <c r="F7972" t="s">
        <v>28828</v>
      </c>
      <c r="H7972">
        <v>55.759424099999997</v>
      </c>
      <c r="I7972">
        <v>-61.2211748</v>
      </c>
      <c r="J7972" s="1" t="str">
        <f t="shared" si="552"/>
        <v>Till</v>
      </c>
      <c r="K7972" s="1" t="str">
        <f t="shared" si="553"/>
        <v>&lt;63 micron</v>
      </c>
      <c r="L7972">
        <v>0.4</v>
      </c>
      <c r="M7972">
        <v>0.87</v>
      </c>
      <c r="N7972">
        <v>4</v>
      </c>
      <c r="O7972">
        <v>30</v>
      </c>
      <c r="P7972">
        <v>0.25</v>
      </c>
      <c r="Q7972">
        <v>1</v>
      </c>
      <c r="R7972">
        <v>0.35</v>
      </c>
      <c r="S7972">
        <v>0.25</v>
      </c>
      <c r="T7972">
        <v>2</v>
      </c>
      <c r="U7972">
        <v>11</v>
      </c>
      <c r="V7972">
        <v>6</v>
      </c>
      <c r="W7972">
        <v>1.69</v>
      </c>
      <c r="X7972">
        <v>10</v>
      </c>
      <c r="Y7972">
        <v>0.5</v>
      </c>
      <c r="Z7972">
        <v>0.04</v>
      </c>
      <c r="AA7972">
        <v>90</v>
      </c>
      <c r="AB7972">
        <v>0.14000000000000001</v>
      </c>
      <c r="AC7972">
        <v>115</v>
      </c>
      <c r="AD7972">
        <v>0.5</v>
      </c>
      <c r="AE7972">
        <v>0.03</v>
      </c>
      <c r="AF7972">
        <v>3</v>
      </c>
      <c r="AG7972">
        <v>950</v>
      </c>
      <c r="AH7972">
        <v>16</v>
      </c>
      <c r="AI7972">
        <v>1</v>
      </c>
      <c r="AJ7972">
        <v>2</v>
      </c>
      <c r="AK7972">
        <v>8</v>
      </c>
      <c r="AL7972">
        <v>0.08</v>
      </c>
      <c r="AM7972">
        <v>5</v>
      </c>
      <c r="AN7972">
        <v>5</v>
      </c>
      <c r="AO7972">
        <v>22</v>
      </c>
      <c r="AP7972">
        <v>5</v>
      </c>
      <c r="AQ7972">
        <v>28</v>
      </c>
    </row>
    <row r="7973" spans="1:43" hidden="1" x14ac:dyDescent="0.25">
      <c r="A7973" t="s">
        <v>28829</v>
      </c>
      <c r="B7973" t="s">
        <v>28830</v>
      </c>
      <c r="C7973" s="1" t="str">
        <f t="shared" si="554"/>
        <v>21:0134</v>
      </c>
      <c r="D7973" s="1" t="str">
        <f t="shared" si="555"/>
        <v>21:0078</v>
      </c>
      <c r="E7973" t="s">
        <v>28831</v>
      </c>
      <c r="F7973" t="s">
        <v>28832</v>
      </c>
      <c r="H7973">
        <v>55.697779699999998</v>
      </c>
      <c r="I7973">
        <v>-61.130886599999997</v>
      </c>
      <c r="J7973" s="1" t="str">
        <f t="shared" si="552"/>
        <v>Till</v>
      </c>
      <c r="K7973" s="1" t="str">
        <f t="shared" si="553"/>
        <v>&lt;63 micron</v>
      </c>
      <c r="L7973">
        <v>0.2</v>
      </c>
      <c r="M7973">
        <v>1.1499999999999999</v>
      </c>
      <c r="N7973">
        <v>2</v>
      </c>
      <c r="O7973">
        <v>10</v>
      </c>
      <c r="P7973">
        <v>0.25</v>
      </c>
      <c r="Q7973">
        <v>1</v>
      </c>
      <c r="R7973">
        <v>0.45</v>
      </c>
      <c r="S7973">
        <v>0.25</v>
      </c>
      <c r="T7973">
        <v>4</v>
      </c>
      <c r="U7973">
        <v>14</v>
      </c>
      <c r="V7973">
        <v>8</v>
      </c>
      <c r="W7973">
        <v>1.99</v>
      </c>
      <c r="X7973">
        <v>10</v>
      </c>
      <c r="Y7973">
        <v>0.5</v>
      </c>
      <c r="Z7973">
        <v>0.02</v>
      </c>
      <c r="AA7973">
        <v>60</v>
      </c>
      <c r="AB7973">
        <v>0.24</v>
      </c>
      <c r="AC7973">
        <v>150</v>
      </c>
      <c r="AD7973">
        <v>0.5</v>
      </c>
      <c r="AE7973">
        <v>0.02</v>
      </c>
      <c r="AF7973">
        <v>6</v>
      </c>
      <c r="AG7973">
        <v>1400</v>
      </c>
      <c r="AH7973">
        <v>8</v>
      </c>
      <c r="AI7973">
        <v>2</v>
      </c>
      <c r="AJ7973">
        <v>2</v>
      </c>
      <c r="AK7973">
        <v>8</v>
      </c>
      <c r="AL7973">
        <v>7.0000000000000007E-2</v>
      </c>
      <c r="AM7973">
        <v>5</v>
      </c>
      <c r="AN7973">
        <v>5</v>
      </c>
      <c r="AO7973">
        <v>29</v>
      </c>
      <c r="AP7973">
        <v>5</v>
      </c>
      <c r="AQ7973">
        <v>22</v>
      </c>
    </row>
    <row r="7974" spans="1:43" hidden="1" x14ac:dyDescent="0.25">
      <c r="A7974" t="s">
        <v>28833</v>
      </c>
      <c r="B7974" t="s">
        <v>28834</v>
      </c>
      <c r="C7974" s="1" t="str">
        <f t="shared" si="554"/>
        <v>21:0134</v>
      </c>
      <c r="D7974" s="1" t="str">
        <f t="shared" si="555"/>
        <v>21:0078</v>
      </c>
      <c r="E7974" t="s">
        <v>28835</v>
      </c>
      <c r="F7974" t="s">
        <v>28836</v>
      </c>
      <c r="H7974">
        <v>55.626814400000001</v>
      </c>
      <c r="I7974">
        <v>-61.060721999999998</v>
      </c>
      <c r="J7974" s="1" t="str">
        <f t="shared" si="552"/>
        <v>Till</v>
      </c>
      <c r="K7974" s="1" t="str">
        <f t="shared" si="553"/>
        <v>&lt;63 micron</v>
      </c>
      <c r="L7974">
        <v>0.2</v>
      </c>
      <c r="M7974">
        <v>1.25</v>
      </c>
      <c r="N7974">
        <v>1</v>
      </c>
      <c r="O7974">
        <v>30</v>
      </c>
      <c r="P7974">
        <v>0.25</v>
      </c>
      <c r="Q7974">
        <v>1</v>
      </c>
      <c r="R7974">
        <v>0.34</v>
      </c>
      <c r="S7974">
        <v>0.25</v>
      </c>
      <c r="T7974">
        <v>3</v>
      </c>
      <c r="U7974">
        <v>14</v>
      </c>
      <c r="V7974">
        <v>9</v>
      </c>
      <c r="W7974">
        <v>1.96</v>
      </c>
      <c r="X7974">
        <v>10</v>
      </c>
      <c r="Y7974">
        <v>0.5</v>
      </c>
      <c r="Z7974">
        <v>0.03</v>
      </c>
      <c r="AA7974">
        <v>70</v>
      </c>
      <c r="AB7974">
        <v>0.26</v>
      </c>
      <c r="AC7974">
        <v>145</v>
      </c>
      <c r="AD7974">
        <v>1</v>
      </c>
      <c r="AE7974">
        <v>0.02</v>
      </c>
      <c r="AF7974">
        <v>9</v>
      </c>
      <c r="AG7974">
        <v>1100</v>
      </c>
      <c r="AH7974">
        <v>14</v>
      </c>
      <c r="AI7974">
        <v>2</v>
      </c>
      <c r="AJ7974">
        <v>2</v>
      </c>
      <c r="AK7974">
        <v>7</v>
      </c>
      <c r="AL7974">
        <v>7.0000000000000007E-2</v>
      </c>
      <c r="AM7974">
        <v>5</v>
      </c>
      <c r="AN7974">
        <v>5</v>
      </c>
      <c r="AO7974">
        <v>30</v>
      </c>
      <c r="AP7974">
        <v>5</v>
      </c>
      <c r="AQ7974">
        <v>32</v>
      </c>
    </row>
    <row r="7975" spans="1:43" hidden="1" x14ac:dyDescent="0.25">
      <c r="A7975" t="s">
        <v>28837</v>
      </c>
      <c r="B7975" t="s">
        <v>28838</v>
      </c>
      <c r="C7975" s="1" t="str">
        <f t="shared" si="554"/>
        <v>21:0134</v>
      </c>
      <c r="D7975" s="1" t="str">
        <f t="shared" si="555"/>
        <v>21:0078</v>
      </c>
      <c r="E7975" t="s">
        <v>28839</v>
      </c>
      <c r="F7975" t="s">
        <v>28840</v>
      </c>
      <c r="H7975">
        <v>55.5828962</v>
      </c>
      <c r="I7975">
        <v>-61.244559600000002</v>
      </c>
      <c r="J7975" s="1" t="str">
        <f t="shared" si="552"/>
        <v>Till</v>
      </c>
      <c r="K7975" s="1" t="str">
        <f t="shared" si="553"/>
        <v>&lt;63 micron</v>
      </c>
      <c r="L7975">
        <v>0.2</v>
      </c>
      <c r="M7975">
        <v>1.45</v>
      </c>
      <c r="N7975">
        <v>6</v>
      </c>
      <c r="O7975">
        <v>20</v>
      </c>
      <c r="P7975">
        <v>0.25</v>
      </c>
      <c r="Q7975">
        <v>1</v>
      </c>
      <c r="R7975">
        <v>0.42</v>
      </c>
      <c r="S7975">
        <v>0.25</v>
      </c>
      <c r="T7975">
        <v>5</v>
      </c>
      <c r="U7975">
        <v>17</v>
      </c>
      <c r="V7975">
        <v>10</v>
      </c>
      <c r="W7975">
        <v>2.13</v>
      </c>
      <c r="X7975">
        <v>10</v>
      </c>
      <c r="Y7975">
        <v>0.5</v>
      </c>
      <c r="Z7975">
        <v>0.03</v>
      </c>
      <c r="AA7975">
        <v>90</v>
      </c>
      <c r="AB7975">
        <v>0.32</v>
      </c>
      <c r="AC7975">
        <v>150</v>
      </c>
      <c r="AD7975">
        <v>1</v>
      </c>
      <c r="AE7975">
        <v>0.02</v>
      </c>
      <c r="AF7975">
        <v>9</v>
      </c>
      <c r="AG7975">
        <v>1350</v>
      </c>
      <c r="AH7975">
        <v>14</v>
      </c>
      <c r="AI7975">
        <v>2</v>
      </c>
      <c r="AJ7975">
        <v>2</v>
      </c>
      <c r="AK7975">
        <v>8</v>
      </c>
      <c r="AL7975">
        <v>0.06</v>
      </c>
      <c r="AM7975">
        <v>5</v>
      </c>
      <c r="AN7975">
        <v>5</v>
      </c>
      <c r="AO7975">
        <v>32</v>
      </c>
      <c r="AP7975">
        <v>5</v>
      </c>
      <c r="AQ7975">
        <v>28</v>
      </c>
    </row>
    <row r="7976" spans="1:43" hidden="1" x14ac:dyDescent="0.25">
      <c r="A7976" t="s">
        <v>28841</v>
      </c>
      <c r="B7976" t="s">
        <v>28842</v>
      </c>
      <c r="C7976" s="1" t="str">
        <f t="shared" si="554"/>
        <v>21:0134</v>
      </c>
      <c r="D7976" s="1" t="str">
        <f t="shared" si="555"/>
        <v>21:0078</v>
      </c>
      <c r="E7976" t="s">
        <v>28843</v>
      </c>
      <c r="F7976" t="s">
        <v>28844</v>
      </c>
      <c r="H7976">
        <v>55.563044699999999</v>
      </c>
      <c r="I7976">
        <v>-61.232757999999997</v>
      </c>
      <c r="J7976" s="1" t="str">
        <f t="shared" si="552"/>
        <v>Till</v>
      </c>
      <c r="K7976" s="1" t="str">
        <f t="shared" si="553"/>
        <v>&lt;63 micron</v>
      </c>
      <c r="L7976">
        <v>0.2</v>
      </c>
      <c r="M7976">
        <v>1.03</v>
      </c>
      <c r="N7976">
        <v>2</v>
      </c>
      <c r="O7976">
        <v>20</v>
      </c>
      <c r="P7976">
        <v>0.25</v>
      </c>
      <c r="Q7976">
        <v>1</v>
      </c>
      <c r="R7976">
        <v>0.47</v>
      </c>
      <c r="S7976">
        <v>0.25</v>
      </c>
      <c r="T7976">
        <v>4</v>
      </c>
      <c r="U7976">
        <v>15</v>
      </c>
      <c r="V7976">
        <v>8</v>
      </c>
      <c r="W7976">
        <v>1.85</v>
      </c>
      <c r="X7976">
        <v>10</v>
      </c>
      <c r="Y7976">
        <v>0.5</v>
      </c>
      <c r="Z7976">
        <v>0.04</v>
      </c>
      <c r="AA7976">
        <v>60</v>
      </c>
      <c r="AB7976">
        <v>0.3</v>
      </c>
      <c r="AC7976">
        <v>180</v>
      </c>
      <c r="AD7976">
        <v>0.5</v>
      </c>
      <c r="AE7976">
        <v>0.04</v>
      </c>
      <c r="AF7976">
        <v>10</v>
      </c>
      <c r="AG7976">
        <v>1260</v>
      </c>
      <c r="AH7976">
        <v>12</v>
      </c>
      <c r="AI7976">
        <v>2</v>
      </c>
      <c r="AJ7976">
        <v>2</v>
      </c>
      <c r="AK7976">
        <v>11</v>
      </c>
      <c r="AL7976">
        <v>0.06</v>
      </c>
      <c r="AM7976">
        <v>5</v>
      </c>
      <c r="AN7976">
        <v>5</v>
      </c>
      <c r="AO7976">
        <v>27</v>
      </c>
      <c r="AP7976">
        <v>5</v>
      </c>
      <c r="AQ7976">
        <v>42</v>
      </c>
    </row>
    <row r="7977" spans="1:43" hidden="1" x14ac:dyDescent="0.25">
      <c r="A7977" t="s">
        <v>28845</v>
      </c>
      <c r="B7977" t="s">
        <v>28846</v>
      </c>
      <c r="C7977" s="1" t="str">
        <f t="shared" si="554"/>
        <v>21:0134</v>
      </c>
      <c r="D7977" s="1" t="str">
        <f t="shared" si="555"/>
        <v>21:0078</v>
      </c>
      <c r="E7977" t="s">
        <v>28847</v>
      </c>
      <c r="F7977" t="s">
        <v>28848</v>
      </c>
      <c r="H7977">
        <v>55.5520645</v>
      </c>
      <c r="I7977">
        <v>-61.231665200000002</v>
      </c>
      <c r="J7977" s="1" t="str">
        <f t="shared" si="552"/>
        <v>Till</v>
      </c>
      <c r="K7977" s="1" t="str">
        <f t="shared" si="553"/>
        <v>&lt;63 micron</v>
      </c>
      <c r="L7977">
        <v>0.1</v>
      </c>
      <c r="M7977">
        <v>1.57</v>
      </c>
      <c r="N7977">
        <v>8</v>
      </c>
      <c r="O7977">
        <v>80</v>
      </c>
      <c r="P7977">
        <v>0.25</v>
      </c>
      <c r="Q7977">
        <v>1</v>
      </c>
      <c r="R7977">
        <v>0.68</v>
      </c>
      <c r="S7977">
        <v>0.25</v>
      </c>
      <c r="T7977">
        <v>9</v>
      </c>
      <c r="U7977">
        <v>27</v>
      </c>
      <c r="V7977">
        <v>17</v>
      </c>
      <c r="W7977">
        <v>2.52</v>
      </c>
      <c r="X7977">
        <v>10</v>
      </c>
      <c r="Y7977">
        <v>0.5</v>
      </c>
      <c r="Z7977">
        <v>0.12</v>
      </c>
      <c r="AA7977">
        <v>50</v>
      </c>
      <c r="AB7977">
        <v>0.6</v>
      </c>
      <c r="AC7977">
        <v>240</v>
      </c>
      <c r="AD7977">
        <v>0.5</v>
      </c>
      <c r="AE7977">
        <v>7.0000000000000007E-2</v>
      </c>
      <c r="AF7977">
        <v>18</v>
      </c>
      <c r="AG7977">
        <v>1480</v>
      </c>
      <c r="AH7977">
        <v>4</v>
      </c>
      <c r="AI7977">
        <v>4</v>
      </c>
      <c r="AJ7977">
        <v>4</v>
      </c>
      <c r="AK7977">
        <v>19</v>
      </c>
      <c r="AL7977">
        <v>0.1</v>
      </c>
      <c r="AM7977">
        <v>5</v>
      </c>
      <c r="AN7977">
        <v>5</v>
      </c>
      <c r="AO7977">
        <v>44</v>
      </c>
      <c r="AP7977">
        <v>5</v>
      </c>
      <c r="AQ7977">
        <v>42</v>
      </c>
    </row>
    <row r="7978" spans="1:43" hidden="1" x14ac:dyDescent="0.25">
      <c r="A7978" t="s">
        <v>28849</v>
      </c>
      <c r="B7978" t="s">
        <v>28850</v>
      </c>
      <c r="C7978" s="1" t="str">
        <f t="shared" si="554"/>
        <v>21:0134</v>
      </c>
      <c r="D7978" s="1" t="str">
        <f t="shared" si="555"/>
        <v>21:0078</v>
      </c>
      <c r="E7978" t="s">
        <v>28851</v>
      </c>
      <c r="F7978" t="s">
        <v>28852</v>
      </c>
      <c r="H7978">
        <v>55.554446800000001</v>
      </c>
      <c r="I7978">
        <v>-61.079508500000003</v>
      </c>
      <c r="J7978" s="1" t="str">
        <f t="shared" si="552"/>
        <v>Till</v>
      </c>
      <c r="K7978" s="1" t="str">
        <f t="shared" si="553"/>
        <v>&lt;63 micron</v>
      </c>
      <c r="L7978">
        <v>0.2</v>
      </c>
      <c r="M7978">
        <v>0.98</v>
      </c>
      <c r="N7978">
        <v>1</v>
      </c>
      <c r="O7978">
        <v>40</v>
      </c>
      <c r="P7978">
        <v>0.25</v>
      </c>
      <c r="Q7978">
        <v>2</v>
      </c>
      <c r="R7978">
        <v>0.66</v>
      </c>
      <c r="S7978">
        <v>0.25</v>
      </c>
      <c r="T7978">
        <v>6</v>
      </c>
      <c r="U7978">
        <v>18</v>
      </c>
      <c r="V7978">
        <v>14</v>
      </c>
      <c r="W7978">
        <v>2.19</v>
      </c>
      <c r="X7978">
        <v>10</v>
      </c>
      <c r="Y7978">
        <v>0.5</v>
      </c>
      <c r="Z7978">
        <v>0.06</v>
      </c>
      <c r="AA7978">
        <v>70</v>
      </c>
      <c r="AB7978">
        <v>0.34</v>
      </c>
      <c r="AC7978">
        <v>215</v>
      </c>
      <c r="AD7978">
        <v>2</v>
      </c>
      <c r="AE7978">
        <v>0.06</v>
      </c>
      <c r="AF7978">
        <v>10</v>
      </c>
      <c r="AG7978">
        <v>1780</v>
      </c>
      <c r="AH7978">
        <v>6</v>
      </c>
      <c r="AI7978">
        <v>1</v>
      </c>
      <c r="AJ7978">
        <v>2</v>
      </c>
      <c r="AK7978">
        <v>14</v>
      </c>
      <c r="AL7978">
        <v>7.0000000000000007E-2</v>
      </c>
      <c r="AM7978">
        <v>5</v>
      </c>
      <c r="AN7978">
        <v>5</v>
      </c>
      <c r="AO7978">
        <v>37</v>
      </c>
      <c r="AP7978">
        <v>5</v>
      </c>
      <c r="AQ7978">
        <v>38</v>
      </c>
    </row>
    <row r="7979" spans="1:43" hidden="1" x14ac:dyDescent="0.25">
      <c r="A7979" t="s">
        <v>28853</v>
      </c>
      <c r="B7979" t="s">
        <v>28854</v>
      </c>
      <c r="C7979" s="1" t="str">
        <f t="shared" si="554"/>
        <v>21:0134</v>
      </c>
      <c r="D7979" s="1" t="str">
        <f t="shared" si="555"/>
        <v>21:0078</v>
      </c>
      <c r="E7979" t="s">
        <v>28855</v>
      </c>
      <c r="F7979" t="s">
        <v>28856</v>
      </c>
      <c r="H7979">
        <v>54.554048299999998</v>
      </c>
      <c r="I7979">
        <v>-60.021755200000001</v>
      </c>
      <c r="J7979" s="1" t="str">
        <f t="shared" si="552"/>
        <v>Till</v>
      </c>
      <c r="K7979" s="1" t="str">
        <f t="shared" si="553"/>
        <v>&lt;63 micron</v>
      </c>
      <c r="L7979">
        <v>0.2</v>
      </c>
      <c r="M7979">
        <v>1.74</v>
      </c>
      <c r="N7979">
        <v>2</v>
      </c>
      <c r="O7979">
        <v>70</v>
      </c>
      <c r="P7979">
        <v>0.25</v>
      </c>
      <c r="Q7979">
        <v>1</v>
      </c>
      <c r="R7979">
        <v>0.52</v>
      </c>
      <c r="S7979">
        <v>0.25</v>
      </c>
      <c r="T7979">
        <v>4</v>
      </c>
      <c r="U7979">
        <v>25</v>
      </c>
      <c r="V7979">
        <v>15</v>
      </c>
      <c r="W7979">
        <v>2.2200000000000002</v>
      </c>
      <c r="X7979">
        <v>5</v>
      </c>
      <c r="Y7979">
        <v>0.5</v>
      </c>
      <c r="Z7979">
        <v>0.2</v>
      </c>
      <c r="AA7979">
        <v>30</v>
      </c>
      <c r="AB7979">
        <v>0.5</v>
      </c>
      <c r="AC7979">
        <v>225</v>
      </c>
      <c r="AD7979">
        <v>0.5</v>
      </c>
      <c r="AE7979">
        <v>0.02</v>
      </c>
      <c r="AF7979">
        <v>8</v>
      </c>
      <c r="AG7979">
        <v>1060</v>
      </c>
      <c r="AH7979">
        <v>8</v>
      </c>
      <c r="AI7979">
        <v>2</v>
      </c>
      <c r="AJ7979">
        <v>4</v>
      </c>
      <c r="AK7979">
        <v>32</v>
      </c>
      <c r="AL7979">
        <v>0.16</v>
      </c>
      <c r="AM7979">
        <v>5</v>
      </c>
      <c r="AN7979">
        <v>5</v>
      </c>
      <c r="AO7979">
        <v>39</v>
      </c>
      <c r="AP7979">
        <v>5</v>
      </c>
      <c r="AQ7979">
        <v>32</v>
      </c>
    </row>
    <row r="7980" spans="1:43" hidden="1" x14ac:dyDescent="0.25">
      <c r="A7980" t="s">
        <v>28857</v>
      </c>
      <c r="B7980" t="s">
        <v>28858</v>
      </c>
      <c r="C7980" s="1" t="str">
        <f t="shared" si="554"/>
        <v>21:0134</v>
      </c>
      <c r="D7980" s="1" t="str">
        <f t="shared" si="555"/>
        <v>21:0078</v>
      </c>
      <c r="E7980" t="s">
        <v>28859</v>
      </c>
      <c r="F7980" t="s">
        <v>28860</v>
      </c>
      <c r="H7980">
        <v>54.571372099999998</v>
      </c>
      <c r="I7980">
        <v>-59.959235300000003</v>
      </c>
      <c r="J7980" s="1" t="str">
        <f t="shared" si="552"/>
        <v>Till</v>
      </c>
      <c r="K7980" s="1" t="str">
        <f t="shared" si="553"/>
        <v>&lt;63 micron</v>
      </c>
      <c r="L7980">
        <v>0.1</v>
      </c>
      <c r="M7980">
        <v>0.8</v>
      </c>
      <c r="N7980">
        <v>4</v>
      </c>
      <c r="O7980">
        <v>60</v>
      </c>
      <c r="P7980">
        <v>0.25</v>
      </c>
      <c r="Q7980">
        <v>2</v>
      </c>
      <c r="R7980">
        <v>0.53</v>
      </c>
      <c r="S7980">
        <v>0.25</v>
      </c>
      <c r="T7980">
        <v>3</v>
      </c>
      <c r="U7980">
        <v>31</v>
      </c>
      <c r="V7980">
        <v>10</v>
      </c>
      <c r="W7980">
        <v>2.08</v>
      </c>
      <c r="X7980">
        <v>10</v>
      </c>
      <c r="Y7980">
        <v>0.5</v>
      </c>
      <c r="Z7980">
        <v>0.14000000000000001</v>
      </c>
      <c r="AA7980">
        <v>60</v>
      </c>
      <c r="AB7980">
        <v>0.28999999999999998</v>
      </c>
      <c r="AC7980">
        <v>185</v>
      </c>
      <c r="AD7980">
        <v>1</v>
      </c>
      <c r="AE7980">
        <v>0.02</v>
      </c>
      <c r="AF7980">
        <v>7</v>
      </c>
      <c r="AG7980">
        <v>880</v>
      </c>
      <c r="AH7980">
        <v>12</v>
      </c>
      <c r="AI7980">
        <v>1</v>
      </c>
      <c r="AJ7980">
        <v>3</v>
      </c>
      <c r="AK7980">
        <v>26</v>
      </c>
      <c r="AL7980">
        <v>0.12</v>
      </c>
      <c r="AM7980">
        <v>5</v>
      </c>
      <c r="AN7980">
        <v>5</v>
      </c>
      <c r="AO7980">
        <v>34</v>
      </c>
      <c r="AP7980">
        <v>5</v>
      </c>
      <c r="AQ7980">
        <v>28</v>
      </c>
    </row>
    <row r="7981" spans="1:43" hidden="1" x14ac:dyDescent="0.25">
      <c r="A7981" t="s">
        <v>28861</v>
      </c>
      <c r="B7981" t="s">
        <v>28862</v>
      </c>
      <c r="C7981" s="1" t="str">
        <f t="shared" si="554"/>
        <v>21:0134</v>
      </c>
      <c r="D7981" s="1" t="str">
        <f t="shared" si="555"/>
        <v>21:0078</v>
      </c>
      <c r="E7981" t="s">
        <v>28863</v>
      </c>
      <c r="F7981" t="s">
        <v>28864</v>
      </c>
      <c r="H7981">
        <v>53.584037799999997</v>
      </c>
      <c r="I7981">
        <v>-64.496911499999996</v>
      </c>
      <c r="J7981" s="1" t="str">
        <f t="shared" si="552"/>
        <v>Till</v>
      </c>
      <c r="K7981" s="1" t="str">
        <f t="shared" si="553"/>
        <v>&lt;63 micron</v>
      </c>
      <c r="L7981">
        <v>0.2</v>
      </c>
      <c r="M7981">
        <v>1.04</v>
      </c>
      <c r="N7981">
        <v>4</v>
      </c>
      <c r="O7981">
        <v>70</v>
      </c>
      <c r="P7981">
        <v>0.25</v>
      </c>
      <c r="Q7981">
        <v>2</v>
      </c>
      <c r="R7981">
        <v>0.49</v>
      </c>
      <c r="S7981">
        <v>0.25</v>
      </c>
      <c r="T7981">
        <v>9</v>
      </c>
      <c r="U7981">
        <v>42</v>
      </c>
      <c r="V7981">
        <v>20</v>
      </c>
      <c r="W7981">
        <v>2.2799999999999998</v>
      </c>
      <c r="X7981">
        <v>5</v>
      </c>
      <c r="Y7981">
        <v>0.5</v>
      </c>
      <c r="Z7981">
        <v>0.17</v>
      </c>
      <c r="AA7981">
        <v>40</v>
      </c>
      <c r="AB7981">
        <v>0.43</v>
      </c>
      <c r="AC7981">
        <v>260</v>
      </c>
      <c r="AD7981">
        <v>0.5</v>
      </c>
      <c r="AE7981">
        <v>0.03</v>
      </c>
      <c r="AF7981">
        <v>17</v>
      </c>
      <c r="AG7981">
        <v>1070</v>
      </c>
      <c r="AH7981">
        <v>6</v>
      </c>
      <c r="AI7981">
        <v>1</v>
      </c>
      <c r="AJ7981">
        <v>3</v>
      </c>
      <c r="AK7981">
        <v>33</v>
      </c>
      <c r="AL7981">
        <v>0.1</v>
      </c>
      <c r="AM7981">
        <v>5</v>
      </c>
      <c r="AN7981">
        <v>5</v>
      </c>
      <c r="AO7981">
        <v>38</v>
      </c>
      <c r="AP7981">
        <v>5</v>
      </c>
      <c r="AQ7981">
        <v>28</v>
      </c>
    </row>
    <row r="7982" spans="1:43" hidden="1" x14ac:dyDescent="0.25">
      <c r="A7982" t="s">
        <v>28865</v>
      </c>
      <c r="B7982" t="s">
        <v>28866</v>
      </c>
      <c r="C7982" s="1" t="str">
        <f t="shared" si="554"/>
        <v>21:0134</v>
      </c>
      <c r="D7982" s="1" t="str">
        <f t="shared" si="555"/>
        <v>21:0078</v>
      </c>
      <c r="E7982" t="s">
        <v>28867</v>
      </c>
      <c r="F7982" t="s">
        <v>28868</v>
      </c>
      <c r="H7982">
        <v>54.576706899999998</v>
      </c>
      <c r="I7982">
        <v>-59.965348499999998</v>
      </c>
      <c r="J7982" s="1" t="str">
        <f t="shared" si="552"/>
        <v>Till</v>
      </c>
      <c r="K7982" s="1" t="str">
        <f t="shared" si="553"/>
        <v>&lt;63 micron</v>
      </c>
      <c r="L7982">
        <v>0.1</v>
      </c>
      <c r="M7982">
        <v>1.18</v>
      </c>
      <c r="N7982">
        <v>4</v>
      </c>
      <c r="O7982">
        <v>30</v>
      </c>
      <c r="P7982">
        <v>0.25</v>
      </c>
      <c r="Q7982">
        <v>2</v>
      </c>
      <c r="R7982">
        <v>0.44</v>
      </c>
      <c r="S7982">
        <v>0.25</v>
      </c>
      <c r="T7982">
        <v>5</v>
      </c>
      <c r="U7982">
        <v>102</v>
      </c>
      <c r="V7982">
        <v>9</v>
      </c>
      <c r="W7982">
        <v>2.2200000000000002</v>
      </c>
      <c r="X7982">
        <v>5</v>
      </c>
      <c r="Y7982">
        <v>0.5</v>
      </c>
      <c r="Z7982">
        <v>0.11</v>
      </c>
      <c r="AA7982">
        <v>30</v>
      </c>
      <c r="AB7982">
        <v>0.68</v>
      </c>
      <c r="AC7982">
        <v>150</v>
      </c>
      <c r="AD7982">
        <v>1</v>
      </c>
      <c r="AE7982">
        <v>0.02</v>
      </c>
      <c r="AF7982">
        <v>36</v>
      </c>
      <c r="AG7982">
        <v>860</v>
      </c>
      <c r="AH7982">
        <v>14</v>
      </c>
      <c r="AI7982">
        <v>1</v>
      </c>
      <c r="AJ7982">
        <v>3</v>
      </c>
      <c r="AK7982">
        <v>26</v>
      </c>
      <c r="AL7982">
        <v>0.15</v>
      </c>
      <c r="AM7982">
        <v>5</v>
      </c>
      <c r="AN7982">
        <v>5</v>
      </c>
      <c r="AO7982">
        <v>45</v>
      </c>
      <c r="AP7982">
        <v>5</v>
      </c>
      <c r="AQ7982">
        <v>28</v>
      </c>
    </row>
    <row r="7983" spans="1:43" hidden="1" x14ac:dyDescent="0.25">
      <c r="A7983" t="s">
        <v>28869</v>
      </c>
      <c r="B7983" t="s">
        <v>28870</v>
      </c>
      <c r="C7983" s="1" t="str">
        <f t="shared" si="554"/>
        <v>21:0134</v>
      </c>
      <c r="D7983" s="1" t="str">
        <f t="shared" si="555"/>
        <v>21:0078</v>
      </c>
      <c r="E7983" t="s">
        <v>28871</v>
      </c>
      <c r="F7983" t="s">
        <v>28872</v>
      </c>
      <c r="H7983">
        <v>54.582314799999999</v>
      </c>
      <c r="I7983">
        <v>-59.923343799999998</v>
      </c>
      <c r="J7983" s="1" t="str">
        <f t="shared" si="552"/>
        <v>Till</v>
      </c>
      <c r="K7983" s="1" t="str">
        <f t="shared" si="553"/>
        <v>&lt;63 micron</v>
      </c>
      <c r="L7983">
        <v>0.1</v>
      </c>
      <c r="M7983">
        <v>3.17</v>
      </c>
      <c r="N7983">
        <v>4</v>
      </c>
      <c r="O7983">
        <v>350</v>
      </c>
      <c r="P7983">
        <v>0.25</v>
      </c>
      <c r="Q7983">
        <v>4</v>
      </c>
      <c r="R7983">
        <v>0.21</v>
      </c>
      <c r="S7983">
        <v>0.25</v>
      </c>
      <c r="T7983">
        <v>28</v>
      </c>
      <c r="U7983">
        <v>764</v>
      </c>
      <c r="V7983">
        <v>13</v>
      </c>
      <c r="W7983">
        <v>2.63</v>
      </c>
      <c r="X7983">
        <v>5</v>
      </c>
      <c r="Y7983">
        <v>0.5</v>
      </c>
      <c r="Z7983">
        <v>1.08</v>
      </c>
      <c r="AA7983">
        <v>30</v>
      </c>
      <c r="AB7983">
        <v>4.21</v>
      </c>
      <c r="AC7983">
        <v>125</v>
      </c>
      <c r="AD7983">
        <v>0.5</v>
      </c>
      <c r="AE7983">
        <v>7.0000000000000007E-2</v>
      </c>
      <c r="AF7983">
        <v>306</v>
      </c>
      <c r="AG7983">
        <v>260</v>
      </c>
      <c r="AH7983">
        <v>2</v>
      </c>
      <c r="AI7983">
        <v>1</v>
      </c>
      <c r="AJ7983">
        <v>1</v>
      </c>
      <c r="AK7983">
        <v>15</v>
      </c>
      <c r="AL7983">
        <v>0.2</v>
      </c>
      <c r="AM7983">
        <v>5</v>
      </c>
      <c r="AN7983">
        <v>5</v>
      </c>
      <c r="AO7983">
        <v>48</v>
      </c>
      <c r="AP7983">
        <v>5</v>
      </c>
      <c r="AQ7983">
        <v>42</v>
      </c>
    </row>
    <row r="7984" spans="1:43" hidden="1" x14ac:dyDescent="0.25">
      <c r="A7984" t="s">
        <v>28873</v>
      </c>
      <c r="B7984" t="s">
        <v>28874</v>
      </c>
      <c r="C7984" s="1" t="str">
        <f t="shared" si="554"/>
        <v>21:0134</v>
      </c>
      <c r="D7984" s="1" t="str">
        <f t="shared" si="555"/>
        <v>21:0078</v>
      </c>
      <c r="E7984" t="s">
        <v>28875</v>
      </c>
      <c r="F7984" t="s">
        <v>28876</v>
      </c>
      <c r="H7984">
        <v>54.588807000000003</v>
      </c>
      <c r="I7984">
        <v>-59.926285999999998</v>
      </c>
      <c r="J7984" s="1" t="str">
        <f t="shared" si="552"/>
        <v>Till</v>
      </c>
      <c r="K7984" s="1" t="str">
        <f t="shared" si="553"/>
        <v>&lt;63 micron</v>
      </c>
      <c r="L7984">
        <v>0.1</v>
      </c>
      <c r="M7984">
        <v>0.42</v>
      </c>
      <c r="N7984">
        <v>2</v>
      </c>
      <c r="O7984">
        <v>30</v>
      </c>
      <c r="P7984">
        <v>0.25</v>
      </c>
      <c r="Q7984">
        <v>1</v>
      </c>
      <c r="R7984">
        <v>0.53</v>
      </c>
      <c r="S7984">
        <v>0.25</v>
      </c>
      <c r="T7984">
        <v>7</v>
      </c>
      <c r="U7984">
        <v>16</v>
      </c>
      <c r="V7984">
        <v>10</v>
      </c>
      <c r="W7984">
        <v>2.59</v>
      </c>
      <c r="X7984">
        <v>5</v>
      </c>
      <c r="Y7984">
        <v>0.5</v>
      </c>
      <c r="Z7984">
        <v>0.11</v>
      </c>
      <c r="AA7984">
        <v>40</v>
      </c>
      <c r="AB7984">
        <v>0.22</v>
      </c>
      <c r="AC7984">
        <v>260</v>
      </c>
      <c r="AD7984">
        <v>3</v>
      </c>
      <c r="AE7984">
        <v>0.01</v>
      </c>
      <c r="AF7984">
        <v>5</v>
      </c>
      <c r="AG7984">
        <v>1230</v>
      </c>
      <c r="AH7984">
        <v>28</v>
      </c>
      <c r="AI7984">
        <v>2</v>
      </c>
      <c r="AJ7984">
        <v>3</v>
      </c>
      <c r="AK7984">
        <v>22</v>
      </c>
      <c r="AL7984">
        <v>0.1</v>
      </c>
      <c r="AM7984">
        <v>5</v>
      </c>
      <c r="AN7984">
        <v>5</v>
      </c>
      <c r="AO7984">
        <v>50</v>
      </c>
      <c r="AP7984">
        <v>5</v>
      </c>
      <c r="AQ7984">
        <v>28</v>
      </c>
    </row>
    <row r="7985" spans="1:43" hidden="1" x14ac:dyDescent="0.25">
      <c r="A7985" t="s">
        <v>28877</v>
      </c>
      <c r="B7985" t="s">
        <v>28878</v>
      </c>
      <c r="C7985" s="1" t="str">
        <f t="shared" si="554"/>
        <v>21:0134</v>
      </c>
      <c r="D7985" s="1" t="str">
        <f t="shared" si="555"/>
        <v>21:0078</v>
      </c>
      <c r="E7985" t="s">
        <v>28879</v>
      </c>
      <c r="F7985" t="s">
        <v>28880</v>
      </c>
      <c r="H7985">
        <v>54.599748599999998</v>
      </c>
      <c r="I7985">
        <v>-59.912514700000003</v>
      </c>
      <c r="J7985" s="1" t="str">
        <f t="shared" si="552"/>
        <v>Till</v>
      </c>
      <c r="K7985" s="1" t="str">
        <f t="shared" si="553"/>
        <v>&lt;63 micron</v>
      </c>
      <c r="L7985">
        <v>0.1</v>
      </c>
      <c r="M7985">
        <v>1.59</v>
      </c>
      <c r="N7985">
        <v>2</v>
      </c>
      <c r="O7985">
        <v>80</v>
      </c>
      <c r="P7985">
        <v>0.25</v>
      </c>
      <c r="Q7985">
        <v>2</v>
      </c>
      <c r="R7985">
        <v>0.49</v>
      </c>
      <c r="S7985">
        <v>0.25</v>
      </c>
      <c r="T7985">
        <v>8</v>
      </c>
      <c r="U7985">
        <v>53</v>
      </c>
      <c r="V7985">
        <v>22</v>
      </c>
      <c r="W7985">
        <v>2.8</v>
      </c>
      <c r="X7985">
        <v>5</v>
      </c>
      <c r="Y7985">
        <v>1</v>
      </c>
      <c r="Z7985">
        <v>0.27</v>
      </c>
      <c r="AA7985">
        <v>30</v>
      </c>
      <c r="AB7985">
        <v>0.67</v>
      </c>
      <c r="AC7985">
        <v>385</v>
      </c>
      <c r="AD7985">
        <v>2</v>
      </c>
      <c r="AE7985">
        <v>0.02</v>
      </c>
      <c r="AF7985">
        <v>11</v>
      </c>
      <c r="AG7985">
        <v>1130</v>
      </c>
      <c r="AH7985">
        <v>6</v>
      </c>
      <c r="AI7985">
        <v>4</v>
      </c>
      <c r="AJ7985">
        <v>4</v>
      </c>
      <c r="AK7985">
        <v>23</v>
      </c>
      <c r="AL7985">
        <v>0.17</v>
      </c>
      <c r="AM7985">
        <v>5</v>
      </c>
      <c r="AN7985">
        <v>5</v>
      </c>
      <c r="AO7985">
        <v>52</v>
      </c>
      <c r="AP7985">
        <v>5</v>
      </c>
      <c r="AQ7985">
        <v>38</v>
      </c>
    </row>
    <row r="7986" spans="1:43" hidden="1" x14ac:dyDescent="0.25">
      <c r="A7986" t="s">
        <v>28881</v>
      </c>
      <c r="B7986" t="s">
        <v>28882</v>
      </c>
      <c r="C7986" s="1" t="str">
        <f t="shared" si="554"/>
        <v>21:0134</v>
      </c>
      <c r="D7986" s="1" t="str">
        <f t="shared" si="555"/>
        <v>21:0078</v>
      </c>
      <c r="E7986" t="s">
        <v>28883</v>
      </c>
      <c r="F7986" t="s">
        <v>28884</v>
      </c>
      <c r="H7986">
        <v>54.619433399999998</v>
      </c>
      <c r="I7986">
        <v>-59.905245200000003</v>
      </c>
      <c r="J7986" s="1" t="str">
        <f t="shared" si="552"/>
        <v>Till</v>
      </c>
      <c r="K7986" s="1" t="str">
        <f t="shared" si="553"/>
        <v>&lt;63 micron</v>
      </c>
      <c r="L7986">
        <v>0.1</v>
      </c>
      <c r="M7986">
        <v>1.3</v>
      </c>
      <c r="N7986">
        <v>2</v>
      </c>
      <c r="O7986">
        <v>80</v>
      </c>
      <c r="P7986">
        <v>0.25</v>
      </c>
      <c r="Q7986">
        <v>4</v>
      </c>
      <c r="R7986">
        <v>0.79</v>
      </c>
      <c r="S7986">
        <v>0.25</v>
      </c>
      <c r="T7986">
        <v>7</v>
      </c>
      <c r="U7986">
        <v>24</v>
      </c>
      <c r="V7986">
        <v>17</v>
      </c>
      <c r="W7986">
        <v>2.19</v>
      </c>
      <c r="X7986">
        <v>5</v>
      </c>
      <c r="Y7986">
        <v>0.5</v>
      </c>
      <c r="Z7986">
        <v>0.26</v>
      </c>
      <c r="AA7986">
        <v>30</v>
      </c>
      <c r="AB7986">
        <v>0.49</v>
      </c>
      <c r="AC7986">
        <v>290</v>
      </c>
      <c r="AD7986">
        <v>0.5</v>
      </c>
      <c r="AE7986">
        <v>0.05</v>
      </c>
      <c r="AF7986">
        <v>9</v>
      </c>
      <c r="AG7986">
        <v>970</v>
      </c>
      <c r="AH7986">
        <v>10</v>
      </c>
      <c r="AI7986">
        <v>2</v>
      </c>
      <c r="AJ7986">
        <v>4</v>
      </c>
      <c r="AK7986">
        <v>57</v>
      </c>
      <c r="AL7986">
        <v>0.15</v>
      </c>
      <c r="AM7986">
        <v>5</v>
      </c>
      <c r="AN7986">
        <v>5</v>
      </c>
      <c r="AO7986">
        <v>46</v>
      </c>
      <c r="AP7986">
        <v>5</v>
      </c>
      <c r="AQ7986">
        <v>32</v>
      </c>
    </row>
    <row r="7987" spans="1:43" hidden="1" x14ac:dyDescent="0.25">
      <c r="A7987" t="s">
        <v>28885</v>
      </c>
      <c r="B7987" t="s">
        <v>28886</v>
      </c>
      <c r="C7987" s="1" t="str">
        <f t="shared" si="554"/>
        <v>21:0134</v>
      </c>
      <c r="D7987" s="1" t="str">
        <f t="shared" si="555"/>
        <v>21:0078</v>
      </c>
      <c r="E7987" t="s">
        <v>28887</v>
      </c>
      <c r="F7987" t="s">
        <v>28888</v>
      </c>
      <c r="H7987">
        <v>54.614740099999999</v>
      </c>
      <c r="I7987">
        <v>-59.946891800000003</v>
      </c>
      <c r="J7987" s="1" t="str">
        <f t="shared" si="552"/>
        <v>Till</v>
      </c>
      <c r="K7987" s="1" t="str">
        <f t="shared" si="553"/>
        <v>&lt;63 micron</v>
      </c>
      <c r="L7987">
        <v>0.1</v>
      </c>
      <c r="M7987">
        <v>0.85</v>
      </c>
      <c r="N7987">
        <v>1</v>
      </c>
      <c r="O7987">
        <v>40</v>
      </c>
      <c r="P7987">
        <v>0.25</v>
      </c>
      <c r="Q7987">
        <v>1</v>
      </c>
      <c r="R7987">
        <v>0.6</v>
      </c>
      <c r="S7987">
        <v>0.25</v>
      </c>
      <c r="T7987">
        <v>4</v>
      </c>
      <c r="U7987">
        <v>19</v>
      </c>
      <c r="V7987">
        <v>10</v>
      </c>
      <c r="W7987">
        <v>1.87</v>
      </c>
      <c r="X7987">
        <v>10</v>
      </c>
      <c r="Y7987">
        <v>0.5</v>
      </c>
      <c r="Z7987">
        <v>0.16</v>
      </c>
      <c r="AA7987">
        <v>30</v>
      </c>
      <c r="AB7987">
        <v>0.36</v>
      </c>
      <c r="AC7987">
        <v>220</v>
      </c>
      <c r="AD7987">
        <v>0.5</v>
      </c>
      <c r="AE7987">
        <v>0.02</v>
      </c>
      <c r="AF7987">
        <v>6</v>
      </c>
      <c r="AG7987">
        <v>890</v>
      </c>
      <c r="AH7987">
        <v>10</v>
      </c>
      <c r="AI7987">
        <v>2</v>
      </c>
      <c r="AJ7987">
        <v>3</v>
      </c>
      <c r="AK7987">
        <v>39</v>
      </c>
      <c r="AL7987">
        <v>0.13</v>
      </c>
      <c r="AM7987">
        <v>5</v>
      </c>
      <c r="AN7987">
        <v>5</v>
      </c>
      <c r="AO7987">
        <v>39</v>
      </c>
      <c r="AP7987">
        <v>5</v>
      </c>
      <c r="AQ7987">
        <v>24</v>
      </c>
    </row>
    <row r="7988" spans="1:43" hidden="1" x14ac:dyDescent="0.25">
      <c r="A7988" t="s">
        <v>28889</v>
      </c>
      <c r="B7988" t="s">
        <v>28890</v>
      </c>
      <c r="C7988" s="1" t="str">
        <f t="shared" si="554"/>
        <v>21:0134</v>
      </c>
      <c r="D7988" s="1" t="str">
        <f t="shared" si="555"/>
        <v>21:0078</v>
      </c>
      <c r="E7988" t="s">
        <v>28891</v>
      </c>
      <c r="F7988" t="s">
        <v>28892</v>
      </c>
      <c r="H7988">
        <v>54.599314200000002</v>
      </c>
      <c r="I7988">
        <v>-59.982013100000003</v>
      </c>
      <c r="J7988" s="1" t="str">
        <f t="shared" si="552"/>
        <v>Till</v>
      </c>
      <c r="K7988" s="1" t="str">
        <f t="shared" si="553"/>
        <v>&lt;63 micron</v>
      </c>
      <c r="L7988">
        <v>0.1</v>
      </c>
      <c r="M7988">
        <v>1.49</v>
      </c>
      <c r="N7988">
        <v>8</v>
      </c>
      <c r="O7988">
        <v>80</v>
      </c>
      <c r="P7988">
        <v>0.25</v>
      </c>
      <c r="Q7988">
        <v>4</v>
      </c>
      <c r="R7988">
        <v>0.59</v>
      </c>
      <c r="S7988">
        <v>0.25</v>
      </c>
      <c r="T7988">
        <v>6</v>
      </c>
      <c r="U7988">
        <v>22</v>
      </c>
      <c r="V7988">
        <v>21</v>
      </c>
      <c r="W7988">
        <v>2.15</v>
      </c>
      <c r="X7988">
        <v>10</v>
      </c>
      <c r="Y7988">
        <v>0.5</v>
      </c>
      <c r="Z7988">
        <v>0.28000000000000003</v>
      </c>
      <c r="AA7988">
        <v>30</v>
      </c>
      <c r="AB7988">
        <v>0.46</v>
      </c>
      <c r="AC7988">
        <v>275</v>
      </c>
      <c r="AD7988">
        <v>0.5</v>
      </c>
      <c r="AE7988">
        <v>0.04</v>
      </c>
      <c r="AF7988">
        <v>10</v>
      </c>
      <c r="AG7988">
        <v>1190</v>
      </c>
      <c r="AH7988">
        <v>12</v>
      </c>
      <c r="AI7988">
        <v>2</v>
      </c>
      <c r="AJ7988">
        <v>3</v>
      </c>
      <c r="AK7988">
        <v>37</v>
      </c>
      <c r="AL7988">
        <v>0.15</v>
      </c>
      <c r="AM7988">
        <v>5</v>
      </c>
      <c r="AN7988">
        <v>5</v>
      </c>
      <c r="AO7988">
        <v>41</v>
      </c>
      <c r="AP7988">
        <v>5</v>
      </c>
      <c r="AQ7988">
        <v>30</v>
      </c>
    </row>
    <row r="7989" spans="1:43" hidden="1" x14ac:dyDescent="0.25">
      <c r="A7989" t="s">
        <v>28893</v>
      </c>
      <c r="B7989" t="s">
        <v>28894</v>
      </c>
      <c r="C7989" s="1" t="str">
        <f t="shared" si="554"/>
        <v>21:0134</v>
      </c>
      <c r="D7989" s="1" t="str">
        <f t="shared" si="555"/>
        <v>21:0078</v>
      </c>
      <c r="E7989" t="s">
        <v>28895</v>
      </c>
      <c r="F7989" t="s">
        <v>28896</v>
      </c>
      <c r="H7989">
        <v>54.593081699999999</v>
      </c>
      <c r="I7989">
        <v>-60.018595599999998</v>
      </c>
      <c r="J7989" s="1" t="str">
        <f t="shared" si="552"/>
        <v>Till</v>
      </c>
      <c r="K7989" s="1" t="str">
        <f t="shared" si="553"/>
        <v>&lt;63 micron</v>
      </c>
      <c r="L7989">
        <v>0.1</v>
      </c>
      <c r="M7989">
        <v>1.47</v>
      </c>
      <c r="N7989">
        <v>4</v>
      </c>
      <c r="O7989">
        <v>90</v>
      </c>
      <c r="P7989">
        <v>0.25</v>
      </c>
      <c r="Q7989">
        <v>4</v>
      </c>
      <c r="R7989">
        <v>0.6</v>
      </c>
      <c r="S7989">
        <v>0.25</v>
      </c>
      <c r="T7989">
        <v>7</v>
      </c>
      <c r="U7989">
        <v>21</v>
      </c>
      <c r="V7989">
        <v>13</v>
      </c>
      <c r="W7989">
        <v>2.19</v>
      </c>
      <c r="X7989">
        <v>5</v>
      </c>
      <c r="Y7989">
        <v>0.5</v>
      </c>
      <c r="Z7989">
        <v>0.3</v>
      </c>
      <c r="AA7989">
        <v>30</v>
      </c>
      <c r="AB7989">
        <v>0.52</v>
      </c>
      <c r="AC7989">
        <v>315</v>
      </c>
      <c r="AD7989">
        <v>1</v>
      </c>
      <c r="AE7989">
        <v>0.04</v>
      </c>
      <c r="AF7989">
        <v>7</v>
      </c>
      <c r="AG7989">
        <v>1250</v>
      </c>
      <c r="AH7989">
        <v>12</v>
      </c>
      <c r="AI7989">
        <v>2</v>
      </c>
      <c r="AJ7989">
        <v>4</v>
      </c>
      <c r="AK7989">
        <v>36</v>
      </c>
      <c r="AL7989">
        <v>0.15</v>
      </c>
      <c r="AM7989">
        <v>5</v>
      </c>
      <c r="AN7989">
        <v>5</v>
      </c>
      <c r="AO7989">
        <v>43</v>
      </c>
      <c r="AP7989">
        <v>5</v>
      </c>
      <c r="AQ7989">
        <v>36</v>
      </c>
    </row>
    <row r="7990" spans="1:43" hidden="1" x14ac:dyDescent="0.25">
      <c r="A7990" t="s">
        <v>28897</v>
      </c>
      <c r="B7990" t="s">
        <v>28898</v>
      </c>
      <c r="C7990" s="1" t="str">
        <f t="shared" si="554"/>
        <v>21:0134</v>
      </c>
      <c r="D7990" s="1" t="str">
        <f t="shared" si="555"/>
        <v>21:0078</v>
      </c>
      <c r="E7990" t="s">
        <v>28899</v>
      </c>
      <c r="F7990" t="s">
        <v>28900</v>
      </c>
      <c r="H7990">
        <v>54.594601300000001</v>
      </c>
      <c r="I7990">
        <v>-59.950546299999999</v>
      </c>
      <c r="J7990" s="1" t="str">
        <f t="shared" si="552"/>
        <v>Till</v>
      </c>
      <c r="K7990" s="1" t="str">
        <f t="shared" si="553"/>
        <v>&lt;63 micron</v>
      </c>
      <c r="L7990">
        <v>0.1</v>
      </c>
      <c r="M7990">
        <v>0.88</v>
      </c>
      <c r="N7990">
        <v>4</v>
      </c>
      <c r="O7990">
        <v>40</v>
      </c>
      <c r="P7990">
        <v>0.25</v>
      </c>
      <c r="Q7990">
        <v>2</v>
      </c>
      <c r="R7990">
        <v>0.56999999999999995</v>
      </c>
      <c r="S7990">
        <v>0.25</v>
      </c>
      <c r="T7990">
        <v>4</v>
      </c>
      <c r="U7990">
        <v>24</v>
      </c>
      <c r="V7990">
        <v>14</v>
      </c>
      <c r="W7990">
        <v>1.9</v>
      </c>
      <c r="X7990">
        <v>10</v>
      </c>
      <c r="Y7990">
        <v>0.5</v>
      </c>
      <c r="Z7990">
        <v>0.14000000000000001</v>
      </c>
      <c r="AA7990">
        <v>40</v>
      </c>
      <c r="AB7990">
        <v>0.38</v>
      </c>
      <c r="AC7990">
        <v>185</v>
      </c>
      <c r="AD7990">
        <v>0.5</v>
      </c>
      <c r="AE7990">
        <v>0.02</v>
      </c>
      <c r="AF7990">
        <v>8</v>
      </c>
      <c r="AG7990">
        <v>990</v>
      </c>
      <c r="AH7990">
        <v>10</v>
      </c>
      <c r="AI7990">
        <v>1</v>
      </c>
      <c r="AJ7990">
        <v>3</v>
      </c>
      <c r="AK7990">
        <v>29</v>
      </c>
      <c r="AL7990">
        <v>0.12</v>
      </c>
      <c r="AM7990">
        <v>5</v>
      </c>
      <c r="AN7990">
        <v>5</v>
      </c>
      <c r="AO7990">
        <v>35</v>
      </c>
      <c r="AP7990">
        <v>5</v>
      </c>
      <c r="AQ7990">
        <v>34</v>
      </c>
    </row>
    <row r="7991" spans="1:43" hidden="1" x14ac:dyDescent="0.25">
      <c r="A7991" t="s">
        <v>28901</v>
      </c>
      <c r="B7991" t="s">
        <v>28902</v>
      </c>
      <c r="C7991" s="1" t="str">
        <f t="shared" si="554"/>
        <v>21:0134</v>
      </c>
      <c r="D7991" s="1" t="str">
        <f t="shared" si="555"/>
        <v>21:0078</v>
      </c>
      <c r="E7991" t="s">
        <v>28903</v>
      </c>
      <c r="F7991" t="s">
        <v>28904</v>
      </c>
      <c r="H7991">
        <v>54.604490800000001</v>
      </c>
      <c r="I7991">
        <v>-59.979913699999997</v>
      </c>
      <c r="J7991" s="1" t="str">
        <f t="shared" si="552"/>
        <v>Till</v>
      </c>
      <c r="K7991" s="1" t="str">
        <f t="shared" si="553"/>
        <v>&lt;63 micron</v>
      </c>
      <c r="L7991">
        <v>0.1</v>
      </c>
      <c r="M7991">
        <v>1.1299999999999999</v>
      </c>
      <c r="N7991">
        <v>6</v>
      </c>
      <c r="O7991">
        <v>80</v>
      </c>
      <c r="P7991">
        <v>0.25</v>
      </c>
      <c r="Q7991">
        <v>1</v>
      </c>
      <c r="R7991">
        <v>0.61</v>
      </c>
      <c r="S7991">
        <v>0.25</v>
      </c>
      <c r="T7991">
        <v>7</v>
      </c>
      <c r="U7991">
        <v>20</v>
      </c>
      <c r="V7991">
        <v>14</v>
      </c>
      <c r="W7991">
        <v>1.9</v>
      </c>
      <c r="X7991">
        <v>5</v>
      </c>
      <c r="Y7991">
        <v>0.5</v>
      </c>
      <c r="Z7991">
        <v>0.25</v>
      </c>
      <c r="AA7991">
        <v>30</v>
      </c>
      <c r="AB7991">
        <v>0.44</v>
      </c>
      <c r="AC7991">
        <v>270</v>
      </c>
      <c r="AD7991">
        <v>0.5</v>
      </c>
      <c r="AE7991">
        <v>0.04</v>
      </c>
      <c r="AF7991">
        <v>8</v>
      </c>
      <c r="AG7991">
        <v>1030</v>
      </c>
      <c r="AH7991">
        <v>8</v>
      </c>
      <c r="AI7991">
        <v>2</v>
      </c>
      <c r="AJ7991">
        <v>3</v>
      </c>
      <c r="AK7991">
        <v>38</v>
      </c>
      <c r="AL7991">
        <v>0.12</v>
      </c>
      <c r="AM7991">
        <v>5</v>
      </c>
      <c r="AN7991">
        <v>5</v>
      </c>
      <c r="AO7991">
        <v>38</v>
      </c>
      <c r="AP7991">
        <v>5</v>
      </c>
      <c r="AQ7991">
        <v>30</v>
      </c>
    </row>
    <row r="7992" spans="1:43" hidden="1" x14ac:dyDescent="0.25">
      <c r="A7992" t="s">
        <v>28905</v>
      </c>
      <c r="B7992" t="s">
        <v>28906</v>
      </c>
      <c r="C7992" s="1" t="str">
        <f t="shared" si="554"/>
        <v>21:0134</v>
      </c>
      <c r="D7992" s="1" t="str">
        <f t="shared" si="555"/>
        <v>21:0078</v>
      </c>
      <c r="E7992" t="s">
        <v>28907</v>
      </c>
      <c r="F7992" t="s">
        <v>28908</v>
      </c>
      <c r="H7992">
        <v>53.538753700000001</v>
      </c>
      <c r="I7992">
        <v>-64.516591700000006</v>
      </c>
      <c r="J7992" s="1" t="str">
        <f t="shared" si="552"/>
        <v>Till</v>
      </c>
      <c r="K7992" s="1" t="str">
        <f t="shared" si="553"/>
        <v>&lt;63 micron</v>
      </c>
      <c r="L7992">
        <v>0.1</v>
      </c>
      <c r="M7992">
        <v>0.76</v>
      </c>
      <c r="N7992">
        <v>2</v>
      </c>
      <c r="O7992">
        <v>40</v>
      </c>
      <c r="P7992">
        <v>0.25</v>
      </c>
      <c r="Q7992">
        <v>1</v>
      </c>
      <c r="R7992">
        <v>0.49</v>
      </c>
      <c r="S7992">
        <v>0.25</v>
      </c>
      <c r="T7992">
        <v>7</v>
      </c>
      <c r="U7992">
        <v>31</v>
      </c>
      <c r="V7992">
        <v>17</v>
      </c>
      <c r="W7992">
        <v>1.94</v>
      </c>
      <c r="X7992">
        <v>5</v>
      </c>
      <c r="Y7992">
        <v>0.5</v>
      </c>
      <c r="Z7992">
        <v>0.11</v>
      </c>
      <c r="AA7992">
        <v>30</v>
      </c>
      <c r="AB7992">
        <v>0.28000000000000003</v>
      </c>
      <c r="AC7992">
        <v>180</v>
      </c>
      <c r="AD7992">
        <v>0.5</v>
      </c>
      <c r="AE7992">
        <v>0.03</v>
      </c>
      <c r="AF7992">
        <v>14</v>
      </c>
      <c r="AG7992">
        <v>1070</v>
      </c>
      <c r="AH7992">
        <v>6</v>
      </c>
      <c r="AI7992">
        <v>1</v>
      </c>
      <c r="AJ7992">
        <v>3</v>
      </c>
      <c r="AK7992">
        <v>30</v>
      </c>
      <c r="AL7992">
        <v>0.08</v>
      </c>
      <c r="AM7992">
        <v>5</v>
      </c>
      <c r="AN7992">
        <v>5</v>
      </c>
      <c r="AO7992">
        <v>34</v>
      </c>
      <c r="AP7992">
        <v>5</v>
      </c>
      <c r="AQ7992">
        <v>20</v>
      </c>
    </row>
    <row r="7993" spans="1:43" hidden="1" x14ac:dyDescent="0.25">
      <c r="A7993" t="s">
        <v>28909</v>
      </c>
      <c r="B7993" t="s">
        <v>28910</v>
      </c>
      <c r="C7993" s="1" t="str">
        <f t="shared" si="554"/>
        <v>21:0134</v>
      </c>
      <c r="D7993" s="1" t="str">
        <f t="shared" si="555"/>
        <v>21:0078</v>
      </c>
      <c r="E7993" t="s">
        <v>28911</v>
      </c>
      <c r="F7993" t="s">
        <v>28912</v>
      </c>
      <c r="H7993">
        <v>54.611373</v>
      </c>
      <c r="I7993">
        <v>-59.992499100000003</v>
      </c>
      <c r="J7993" s="1" t="str">
        <f t="shared" si="552"/>
        <v>Till</v>
      </c>
      <c r="K7993" s="1" t="str">
        <f t="shared" si="553"/>
        <v>&lt;63 micron</v>
      </c>
      <c r="L7993">
        <v>0.1</v>
      </c>
      <c r="M7993">
        <v>1.27</v>
      </c>
      <c r="N7993">
        <v>2</v>
      </c>
      <c r="O7993">
        <v>90</v>
      </c>
      <c r="P7993">
        <v>0.25</v>
      </c>
      <c r="Q7993">
        <v>4</v>
      </c>
      <c r="R7993">
        <v>0.65</v>
      </c>
      <c r="S7993">
        <v>0.25</v>
      </c>
      <c r="T7993">
        <v>7</v>
      </c>
      <c r="U7993">
        <v>21</v>
      </c>
      <c r="V7993">
        <v>19</v>
      </c>
      <c r="W7993">
        <v>2.21</v>
      </c>
      <c r="X7993">
        <v>10</v>
      </c>
      <c r="Y7993">
        <v>0.5</v>
      </c>
      <c r="Z7993">
        <v>0.31</v>
      </c>
      <c r="AA7993">
        <v>30</v>
      </c>
      <c r="AB7993">
        <v>0.55000000000000004</v>
      </c>
      <c r="AC7993">
        <v>315</v>
      </c>
      <c r="AD7993">
        <v>0.5</v>
      </c>
      <c r="AE7993">
        <v>0.03</v>
      </c>
      <c r="AF7993">
        <v>8</v>
      </c>
      <c r="AG7993">
        <v>980</v>
      </c>
      <c r="AH7993">
        <v>12</v>
      </c>
      <c r="AI7993">
        <v>2</v>
      </c>
      <c r="AJ7993">
        <v>4</v>
      </c>
      <c r="AK7993">
        <v>42</v>
      </c>
      <c r="AL7993">
        <v>0.12</v>
      </c>
      <c r="AM7993">
        <v>5</v>
      </c>
      <c r="AN7993">
        <v>5</v>
      </c>
      <c r="AO7993">
        <v>45</v>
      </c>
      <c r="AP7993">
        <v>5</v>
      </c>
      <c r="AQ7993">
        <v>36</v>
      </c>
    </row>
    <row r="7994" spans="1:43" hidden="1" x14ac:dyDescent="0.25">
      <c r="A7994" t="s">
        <v>28913</v>
      </c>
      <c r="B7994" t="s">
        <v>28914</v>
      </c>
      <c r="C7994" s="1" t="str">
        <f t="shared" si="554"/>
        <v>21:0134</v>
      </c>
      <c r="D7994" s="1" t="str">
        <f t="shared" si="555"/>
        <v>21:0078</v>
      </c>
      <c r="E7994" t="s">
        <v>28915</v>
      </c>
      <c r="F7994" t="s">
        <v>28916</v>
      </c>
      <c r="H7994">
        <v>54.623095499999998</v>
      </c>
      <c r="I7994">
        <v>-60.003383700000001</v>
      </c>
      <c r="J7994" s="1" t="str">
        <f t="shared" si="552"/>
        <v>Till</v>
      </c>
      <c r="K7994" s="1" t="str">
        <f t="shared" si="553"/>
        <v>&lt;63 micron</v>
      </c>
      <c r="L7994">
        <v>0.1</v>
      </c>
      <c r="M7994">
        <v>1.26</v>
      </c>
      <c r="N7994">
        <v>4</v>
      </c>
      <c r="O7994">
        <v>100</v>
      </c>
      <c r="P7994">
        <v>0.25</v>
      </c>
      <c r="Q7994">
        <v>2</v>
      </c>
      <c r="R7994">
        <v>0.51</v>
      </c>
      <c r="S7994">
        <v>0.25</v>
      </c>
      <c r="T7994">
        <v>7</v>
      </c>
      <c r="U7994">
        <v>37</v>
      </c>
      <c r="V7994">
        <v>18</v>
      </c>
      <c r="W7994">
        <v>2.57</v>
      </c>
      <c r="X7994">
        <v>10</v>
      </c>
      <c r="Y7994">
        <v>0.5</v>
      </c>
      <c r="Z7994">
        <v>0.28999999999999998</v>
      </c>
      <c r="AA7994">
        <v>30</v>
      </c>
      <c r="AB7994">
        <v>0.82</v>
      </c>
      <c r="AC7994">
        <v>305</v>
      </c>
      <c r="AD7994">
        <v>0.5</v>
      </c>
      <c r="AE7994">
        <v>0.01</v>
      </c>
      <c r="AF7994">
        <v>12</v>
      </c>
      <c r="AG7994">
        <v>900</v>
      </c>
      <c r="AH7994">
        <v>6</v>
      </c>
      <c r="AI7994">
        <v>2</v>
      </c>
      <c r="AJ7994">
        <v>5</v>
      </c>
      <c r="AK7994">
        <v>40</v>
      </c>
      <c r="AL7994">
        <v>0.14000000000000001</v>
      </c>
      <c r="AM7994">
        <v>5</v>
      </c>
      <c r="AN7994">
        <v>5</v>
      </c>
      <c r="AO7994">
        <v>48</v>
      </c>
      <c r="AP7994">
        <v>5</v>
      </c>
      <c r="AQ7994">
        <v>52</v>
      </c>
    </row>
    <row r="7995" spans="1:43" hidden="1" x14ac:dyDescent="0.25">
      <c r="A7995" t="s">
        <v>28917</v>
      </c>
      <c r="B7995" t="s">
        <v>28918</v>
      </c>
      <c r="C7995" s="1" t="str">
        <f t="shared" si="554"/>
        <v>21:0134</v>
      </c>
      <c r="D7995" s="1" t="str">
        <f t="shared" si="555"/>
        <v>21:0078</v>
      </c>
      <c r="E7995" t="s">
        <v>28915</v>
      </c>
      <c r="F7995" t="s">
        <v>28919</v>
      </c>
      <c r="H7995">
        <v>54.623095499999998</v>
      </c>
      <c r="I7995">
        <v>-60.003383700000001</v>
      </c>
      <c r="J7995" s="1" t="str">
        <f t="shared" si="552"/>
        <v>Till</v>
      </c>
      <c r="K7995" s="1" t="str">
        <f t="shared" si="553"/>
        <v>&lt;63 micron</v>
      </c>
      <c r="L7995">
        <v>0.2</v>
      </c>
      <c r="M7995">
        <v>1.28</v>
      </c>
      <c r="N7995">
        <v>2</v>
      </c>
      <c r="O7995">
        <v>100</v>
      </c>
      <c r="P7995">
        <v>0.25</v>
      </c>
      <c r="Q7995">
        <v>1</v>
      </c>
      <c r="R7995">
        <v>0.54</v>
      </c>
      <c r="S7995">
        <v>0.25</v>
      </c>
      <c r="T7995">
        <v>7</v>
      </c>
      <c r="U7995">
        <v>39</v>
      </c>
      <c r="V7995">
        <v>18</v>
      </c>
      <c r="W7995">
        <v>2.75</v>
      </c>
      <c r="X7995">
        <v>10</v>
      </c>
      <c r="Y7995">
        <v>0.5</v>
      </c>
      <c r="Z7995">
        <v>0.31</v>
      </c>
      <c r="AA7995">
        <v>30</v>
      </c>
      <c r="AB7995">
        <v>0.82</v>
      </c>
      <c r="AC7995">
        <v>320</v>
      </c>
      <c r="AD7995">
        <v>0.5</v>
      </c>
      <c r="AE7995">
        <v>0.01</v>
      </c>
      <c r="AF7995">
        <v>12</v>
      </c>
      <c r="AG7995">
        <v>890</v>
      </c>
      <c r="AH7995">
        <v>8</v>
      </c>
      <c r="AI7995">
        <v>1</v>
      </c>
      <c r="AJ7995">
        <v>6</v>
      </c>
      <c r="AK7995">
        <v>47</v>
      </c>
      <c r="AL7995">
        <v>0.16</v>
      </c>
      <c r="AM7995">
        <v>5</v>
      </c>
      <c r="AN7995">
        <v>5</v>
      </c>
      <c r="AO7995">
        <v>50</v>
      </c>
      <c r="AP7995">
        <v>5</v>
      </c>
      <c r="AQ7995">
        <v>52</v>
      </c>
    </row>
    <row r="7996" spans="1:43" hidden="1" x14ac:dyDescent="0.25">
      <c r="A7996" t="s">
        <v>28920</v>
      </c>
      <c r="B7996" t="s">
        <v>28921</v>
      </c>
      <c r="C7996" s="1" t="str">
        <f t="shared" si="554"/>
        <v>21:0134</v>
      </c>
      <c r="D7996" s="1" t="str">
        <f t="shared" si="555"/>
        <v>21:0078</v>
      </c>
      <c r="E7996" t="s">
        <v>28922</v>
      </c>
      <c r="F7996" t="s">
        <v>28923</v>
      </c>
      <c r="H7996">
        <v>54.6294738</v>
      </c>
      <c r="I7996">
        <v>-60.175082799999998</v>
      </c>
      <c r="J7996" s="1" t="str">
        <f t="shared" si="552"/>
        <v>Till</v>
      </c>
      <c r="K7996" s="1" t="str">
        <f t="shared" si="553"/>
        <v>&lt;63 micron</v>
      </c>
      <c r="L7996">
        <v>0.1</v>
      </c>
      <c r="M7996">
        <v>1.59</v>
      </c>
      <c r="N7996">
        <v>6</v>
      </c>
      <c r="O7996">
        <v>80</v>
      </c>
      <c r="P7996">
        <v>0.25</v>
      </c>
      <c r="Q7996">
        <v>1</v>
      </c>
      <c r="R7996">
        <v>0.5</v>
      </c>
      <c r="S7996">
        <v>0.25</v>
      </c>
      <c r="T7996">
        <v>4</v>
      </c>
      <c r="U7996">
        <v>29</v>
      </c>
      <c r="V7996">
        <v>16</v>
      </c>
      <c r="W7996">
        <v>2.02</v>
      </c>
      <c r="X7996">
        <v>10</v>
      </c>
      <c r="Y7996">
        <v>1</v>
      </c>
      <c r="Z7996">
        <v>0.22</v>
      </c>
      <c r="AA7996">
        <v>30</v>
      </c>
      <c r="AB7996">
        <v>0.51</v>
      </c>
      <c r="AC7996">
        <v>240</v>
      </c>
      <c r="AD7996">
        <v>1</v>
      </c>
      <c r="AE7996">
        <v>0.03</v>
      </c>
      <c r="AF7996">
        <v>10</v>
      </c>
      <c r="AG7996">
        <v>690</v>
      </c>
      <c r="AH7996">
        <v>8</v>
      </c>
      <c r="AI7996">
        <v>2</v>
      </c>
      <c r="AJ7996">
        <v>4</v>
      </c>
      <c r="AK7996">
        <v>43</v>
      </c>
      <c r="AL7996">
        <v>0.17</v>
      </c>
      <c r="AM7996">
        <v>5</v>
      </c>
      <c r="AN7996">
        <v>5</v>
      </c>
      <c r="AO7996">
        <v>37</v>
      </c>
      <c r="AP7996">
        <v>5</v>
      </c>
      <c r="AQ7996">
        <v>34</v>
      </c>
    </row>
    <row r="7997" spans="1:43" hidden="1" x14ac:dyDescent="0.25">
      <c r="A7997" t="s">
        <v>28924</v>
      </c>
      <c r="B7997" t="s">
        <v>28925</v>
      </c>
      <c r="C7997" s="1" t="str">
        <f t="shared" si="554"/>
        <v>21:0134</v>
      </c>
      <c r="D7997" s="1" t="str">
        <f t="shared" si="555"/>
        <v>21:0078</v>
      </c>
      <c r="E7997" t="s">
        <v>28926</v>
      </c>
      <c r="F7997" t="s">
        <v>28927</v>
      </c>
      <c r="H7997">
        <v>54.578071600000001</v>
      </c>
      <c r="I7997">
        <v>-60.306169400000002</v>
      </c>
      <c r="J7997" s="1" t="str">
        <f t="shared" si="552"/>
        <v>Till</v>
      </c>
      <c r="K7997" s="1" t="str">
        <f t="shared" si="553"/>
        <v>&lt;63 micron</v>
      </c>
      <c r="L7997">
        <v>0.1</v>
      </c>
      <c r="M7997">
        <v>1.51</v>
      </c>
      <c r="N7997">
        <v>1</v>
      </c>
      <c r="O7997">
        <v>70</v>
      </c>
      <c r="P7997">
        <v>0.25</v>
      </c>
      <c r="Q7997">
        <v>2</v>
      </c>
      <c r="R7997">
        <v>0.43</v>
      </c>
      <c r="S7997">
        <v>0.25</v>
      </c>
      <c r="T7997">
        <v>4</v>
      </c>
      <c r="U7997">
        <v>19</v>
      </c>
      <c r="V7997">
        <v>13</v>
      </c>
      <c r="W7997">
        <v>1.78</v>
      </c>
      <c r="X7997">
        <v>5</v>
      </c>
      <c r="Y7997">
        <v>0.5</v>
      </c>
      <c r="Z7997">
        <v>0.25</v>
      </c>
      <c r="AA7997">
        <v>30</v>
      </c>
      <c r="AB7997">
        <v>0.4</v>
      </c>
      <c r="AC7997">
        <v>250</v>
      </c>
      <c r="AD7997">
        <v>0.5</v>
      </c>
      <c r="AE7997">
        <v>0.02</v>
      </c>
      <c r="AF7997">
        <v>7</v>
      </c>
      <c r="AG7997">
        <v>870</v>
      </c>
      <c r="AH7997">
        <v>14</v>
      </c>
      <c r="AI7997">
        <v>1</v>
      </c>
      <c r="AJ7997">
        <v>3</v>
      </c>
      <c r="AK7997">
        <v>33</v>
      </c>
      <c r="AL7997">
        <v>0.12</v>
      </c>
      <c r="AM7997">
        <v>5</v>
      </c>
      <c r="AN7997">
        <v>5</v>
      </c>
      <c r="AO7997">
        <v>27</v>
      </c>
      <c r="AP7997">
        <v>5</v>
      </c>
      <c r="AQ7997">
        <v>36</v>
      </c>
    </row>
    <row r="7998" spans="1:43" hidden="1" x14ac:dyDescent="0.25">
      <c r="A7998" t="s">
        <v>28928</v>
      </c>
      <c r="B7998" t="s">
        <v>28929</v>
      </c>
      <c r="C7998" s="1" t="str">
        <f t="shared" si="554"/>
        <v>21:0134</v>
      </c>
      <c r="D7998" s="1" t="str">
        <f t="shared" si="555"/>
        <v>21:0078</v>
      </c>
      <c r="E7998" t="s">
        <v>28930</v>
      </c>
      <c r="F7998" t="s">
        <v>28931</v>
      </c>
      <c r="H7998">
        <v>54.5798834</v>
      </c>
      <c r="I7998">
        <v>-60.231140400000001</v>
      </c>
      <c r="J7998" s="1" t="str">
        <f t="shared" si="552"/>
        <v>Till</v>
      </c>
      <c r="K7998" s="1" t="str">
        <f t="shared" si="553"/>
        <v>&lt;63 micron</v>
      </c>
      <c r="L7998">
        <v>0.1</v>
      </c>
      <c r="M7998">
        <v>1.75</v>
      </c>
      <c r="N7998">
        <v>6</v>
      </c>
      <c r="O7998">
        <v>90</v>
      </c>
      <c r="P7998">
        <v>0.25</v>
      </c>
      <c r="Q7998">
        <v>2</v>
      </c>
      <c r="R7998">
        <v>0.56000000000000005</v>
      </c>
      <c r="S7998">
        <v>0.25</v>
      </c>
      <c r="T7998">
        <v>7</v>
      </c>
      <c r="U7998">
        <v>30</v>
      </c>
      <c r="V7998">
        <v>22</v>
      </c>
      <c r="W7998">
        <v>2.3199999999999998</v>
      </c>
      <c r="X7998">
        <v>10</v>
      </c>
      <c r="Y7998">
        <v>0.5</v>
      </c>
      <c r="Z7998">
        <v>0.31</v>
      </c>
      <c r="AA7998">
        <v>30</v>
      </c>
      <c r="AB7998">
        <v>0.59</v>
      </c>
      <c r="AC7998">
        <v>325</v>
      </c>
      <c r="AD7998">
        <v>0.5</v>
      </c>
      <c r="AE7998">
        <v>0.03</v>
      </c>
      <c r="AF7998">
        <v>10</v>
      </c>
      <c r="AG7998">
        <v>830</v>
      </c>
      <c r="AH7998">
        <v>20</v>
      </c>
      <c r="AI7998">
        <v>2</v>
      </c>
      <c r="AJ7998">
        <v>4</v>
      </c>
      <c r="AK7998">
        <v>44</v>
      </c>
      <c r="AL7998">
        <v>0.17</v>
      </c>
      <c r="AM7998">
        <v>5</v>
      </c>
      <c r="AN7998">
        <v>5</v>
      </c>
      <c r="AO7998">
        <v>42</v>
      </c>
      <c r="AP7998">
        <v>5</v>
      </c>
      <c r="AQ7998">
        <v>72</v>
      </c>
    </row>
    <row r="7999" spans="1:43" hidden="1" x14ac:dyDescent="0.25">
      <c r="A7999" t="s">
        <v>28932</v>
      </c>
      <c r="B7999" t="s">
        <v>28933</v>
      </c>
      <c r="C7999" s="1" t="str">
        <f t="shared" si="554"/>
        <v>21:0134</v>
      </c>
      <c r="D7999" s="1" t="str">
        <f t="shared" si="555"/>
        <v>21:0078</v>
      </c>
      <c r="E7999" t="s">
        <v>28934</v>
      </c>
      <c r="F7999" t="s">
        <v>28935</v>
      </c>
      <c r="H7999">
        <v>54.606796799999998</v>
      </c>
      <c r="I7999">
        <v>-60.158843699999998</v>
      </c>
      <c r="J7999" s="1" t="str">
        <f t="shared" si="552"/>
        <v>Till</v>
      </c>
      <c r="K7999" s="1" t="str">
        <f t="shared" si="553"/>
        <v>&lt;63 micron</v>
      </c>
      <c r="L7999">
        <v>0.1</v>
      </c>
      <c r="M7999">
        <v>1.96</v>
      </c>
      <c r="N7999">
        <v>2</v>
      </c>
      <c r="O7999">
        <v>90</v>
      </c>
      <c r="P7999">
        <v>0.25</v>
      </c>
      <c r="Q7999">
        <v>4</v>
      </c>
      <c r="R7999">
        <v>0.51</v>
      </c>
      <c r="S7999">
        <v>0.25</v>
      </c>
      <c r="T7999">
        <v>7</v>
      </c>
      <c r="U7999">
        <v>25</v>
      </c>
      <c r="V7999">
        <v>19</v>
      </c>
      <c r="W7999">
        <v>2.31</v>
      </c>
      <c r="X7999">
        <v>5</v>
      </c>
      <c r="Y7999">
        <v>0.5</v>
      </c>
      <c r="Z7999">
        <v>0.31</v>
      </c>
      <c r="AA7999">
        <v>30</v>
      </c>
      <c r="AB7999">
        <v>0.53</v>
      </c>
      <c r="AC7999">
        <v>285</v>
      </c>
      <c r="AD7999">
        <v>0.5</v>
      </c>
      <c r="AE7999">
        <v>0.03</v>
      </c>
      <c r="AF7999">
        <v>9</v>
      </c>
      <c r="AG7999">
        <v>810</v>
      </c>
      <c r="AH7999">
        <v>12</v>
      </c>
      <c r="AI7999">
        <v>2</v>
      </c>
      <c r="AJ7999">
        <v>4</v>
      </c>
      <c r="AK7999">
        <v>40</v>
      </c>
      <c r="AL7999">
        <v>0.18</v>
      </c>
      <c r="AM7999">
        <v>5</v>
      </c>
      <c r="AN7999">
        <v>5</v>
      </c>
      <c r="AO7999">
        <v>40</v>
      </c>
      <c r="AP7999">
        <v>5</v>
      </c>
      <c r="AQ7999">
        <v>40</v>
      </c>
    </row>
    <row r="8000" spans="1:43" hidden="1" x14ac:dyDescent="0.25">
      <c r="A8000" t="s">
        <v>28936</v>
      </c>
      <c r="B8000" t="s">
        <v>28937</v>
      </c>
      <c r="C8000" s="1" t="str">
        <f t="shared" si="554"/>
        <v>21:0134</v>
      </c>
      <c r="D8000" s="1" t="str">
        <f t="shared" si="555"/>
        <v>21:0078</v>
      </c>
      <c r="E8000" t="s">
        <v>26964</v>
      </c>
      <c r="F8000" t="s">
        <v>28938</v>
      </c>
      <c r="H8000">
        <v>54.806083299999997</v>
      </c>
      <c r="I8000">
        <v>-60.593708499999998</v>
      </c>
      <c r="J8000" s="1" t="str">
        <f t="shared" si="552"/>
        <v>Till</v>
      </c>
      <c r="K8000" s="1" t="str">
        <f t="shared" si="553"/>
        <v>&lt;63 micron</v>
      </c>
      <c r="L8000">
        <v>0.1</v>
      </c>
      <c r="M8000">
        <v>2.38</v>
      </c>
      <c r="N8000">
        <v>1</v>
      </c>
      <c r="O8000">
        <v>30</v>
      </c>
      <c r="P8000">
        <v>0.25</v>
      </c>
      <c r="Q8000">
        <v>2</v>
      </c>
      <c r="R8000">
        <v>0.33</v>
      </c>
      <c r="S8000">
        <v>0.25</v>
      </c>
      <c r="T8000">
        <v>7</v>
      </c>
      <c r="U8000">
        <v>39</v>
      </c>
      <c r="V8000">
        <v>16</v>
      </c>
      <c r="W8000">
        <v>2.77</v>
      </c>
      <c r="X8000">
        <v>5</v>
      </c>
      <c r="Y8000">
        <v>0.5</v>
      </c>
      <c r="Z8000">
        <v>0.08</v>
      </c>
      <c r="AA8000">
        <v>20</v>
      </c>
      <c r="AB8000">
        <v>0.68</v>
      </c>
      <c r="AC8000">
        <v>200</v>
      </c>
      <c r="AD8000">
        <v>0.5</v>
      </c>
      <c r="AE8000">
        <v>0.02</v>
      </c>
      <c r="AF8000">
        <v>18</v>
      </c>
      <c r="AG8000">
        <v>180</v>
      </c>
      <c r="AH8000">
        <v>8</v>
      </c>
      <c r="AI8000">
        <v>2</v>
      </c>
      <c r="AJ8000">
        <v>4</v>
      </c>
      <c r="AK8000">
        <v>19</v>
      </c>
      <c r="AL8000">
        <v>0.16</v>
      </c>
      <c r="AM8000">
        <v>5</v>
      </c>
      <c r="AN8000">
        <v>5</v>
      </c>
      <c r="AO8000">
        <v>49</v>
      </c>
      <c r="AP8000">
        <v>5</v>
      </c>
      <c r="AQ8000">
        <v>36</v>
      </c>
    </row>
    <row r="8001" spans="1:43" hidden="1" x14ac:dyDescent="0.25">
      <c r="A8001" t="s">
        <v>28939</v>
      </c>
      <c r="B8001" t="s">
        <v>28940</v>
      </c>
      <c r="C8001" s="1" t="str">
        <f t="shared" si="554"/>
        <v>21:0134</v>
      </c>
      <c r="D8001" s="1" t="str">
        <f t="shared" si="555"/>
        <v>21:0078</v>
      </c>
      <c r="E8001" t="s">
        <v>28941</v>
      </c>
      <c r="F8001" t="s">
        <v>28942</v>
      </c>
      <c r="H8001">
        <v>54.854847200000002</v>
      </c>
      <c r="I8001">
        <v>-60.765309700000003</v>
      </c>
      <c r="J8001" s="1" t="str">
        <f t="shared" si="552"/>
        <v>Till</v>
      </c>
      <c r="K8001" s="1" t="str">
        <f t="shared" si="553"/>
        <v>&lt;63 micron</v>
      </c>
      <c r="L8001">
        <v>0.1</v>
      </c>
      <c r="M8001">
        <v>1.34</v>
      </c>
      <c r="N8001">
        <v>8</v>
      </c>
      <c r="O8001">
        <v>40</v>
      </c>
      <c r="P8001">
        <v>0.25</v>
      </c>
      <c r="Q8001">
        <v>1</v>
      </c>
      <c r="R8001">
        <v>0.33</v>
      </c>
      <c r="S8001">
        <v>0.25</v>
      </c>
      <c r="T8001">
        <v>4</v>
      </c>
      <c r="U8001">
        <v>20</v>
      </c>
      <c r="V8001">
        <v>25</v>
      </c>
      <c r="W8001">
        <v>1.88</v>
      </c>
      <c r="X8001">
        <v>5</v>
      </c>
      <c r="Y8001">
        <v>0.5</v>
      </c>
      <c r="Z8001">
        <v>0.11</v>
      </c>
      <c r="AA8001">
        <v>20</v>
      </c>
      <c r="AB8001">
        <v>0.38</v>
      </c>
      <c r="AC8001">
        <v>200</v>
      </c>
      <c r="AD8001">
        <v>0.5</v>
      </c>
      <c r="AE8001">
        <v>0.02</v>
      </c>
      <c r="AF8001">
        <v>10</v>
      </c>
      <c r="AG8001">
        <v>610</v>
      </c>
      <c r="AH8001">
        <v>8</v>
      </c>
      <c r="AI8001">
        <v>2</v>
      </c>
      <c r="AJ8001">
        <v>2</v>
      </c>
      <c r="AK8001">
        <v>16</v>
      </c>
      <c r="AL8001">
        <v>0.11</v>
      </c>
      <c r="AM8001">
        <v>5</v>
      </c>
      <c r="AN8001">
        <v>5</v>
      </c>
      <c r="AO8001">
        <v>33</v>
      </c>
      <c r="AP8001">
        <v>5</v>
      </c>
      <c r="AQ8001">
        <v>32</v>
      </c>
    </row>
    <row r="8002" spans="1:43" hidden="1" x14ac:dyDescent="0.25">
      <c r="A8002" t="s">
        <v>28943</v>
      </c>
      <c r="B8002" t="s">
        <v>28944</v>
      </c>
      <c r="C8002" s="1" t="str">
        <f t="shared" si="554"/>
        <v>21:0134</v>
      </c>
      <c r="D8002" s="1" t="str">
        <f t="shared" si="555"/>
        <v>21:0078</v>
      </c>
      <c r="E8002" t="s">
        <v>28945</v>
      </c>
      <c r="F8002" t="s">
        <v>28946</v>
      </c>
      <c r="H8002">
        <v>54.721343599999997</v>
      </c>
      <c r="I8002">
        <v>-60.828568300000001</v>
      </c>
      <c r="J8002" s="1" t="str">
        <f t="shared" si="552"/>
        <v>Till</v>
      </c>
      <c r="K8002" s="1" t="str">
        <f t="shared" si="553"/>
        <v>&lt;63 micron</v>
      </c>
      <c r="L8002">
        <v>0.1</v>
      </c>
      <c r="M8002">
        <v>1.89</v>
      </c>
      <c r="N8002">
        <v>1</v>
      </c>
      <c r="O8002">
        <v>30</v>
      </c>
      <c r="P8002">
        <v>0.25</v>
      </c>
      <c r="Q8002">
        <v>4</v>
      </c>
      <c r="R8002">
        <v>0.28999999999999998</v>
      </c>
      <c r="S8002">
        <v>0.25</v>
      </c>
      <c r="T8002">
        <v>7</v>
      </c>
      <c r="U8002">
        <v>30</v>
      </c>
      <c r="V8002">
        <v>21</v>
      </c>
      <c r="W8002">
        <v>2.4</v>
      </c>
      <c r="X8002">
        <v>5</v>
      </c>
      <c r="Y8002">
        <v>0.5</v>
      </c>
      <c r="Z8002">
        <v>0.04</v>
      </c>
      <c r="AA8002">
        <v>10</v>
      </c>
      <c r="AB8002">
        <v>0.54</v>
      </c>
      <c r="AC8002">
        <v>190</v>
      </c>
      <c r="AD8002">
        <v>0.5</v>
      </c>
      <c r="AE8002">
        <v>0.02</v>
      </c>
      <c r="AF8002">
        <v>17</v>
      </c>
      <c r="AG8002">
        <v>510</v>
      </c>
      <c r="AH8002">
        <v>10</v>
      </c>
      <c r="AI8002">
        <v>2</v>
      </c>
      <c r="AJ8002">
        <v>4</v>
      </c>
      <c r="AK8002">
        <v>12</v>
      </c>
      <c r="AL8002">
        <v>0.12</v>
      </c>
      <c r="AM8002">
        <v>5</v>
      </c>
      <c r="AN8002">
        <v>5</v>
      </c>
      <c r="AO8002">
        <v>51</v>
      </c>
      <c r="AP8002">
        <v>5</v>
      </c>
      <c r="AQ8002">
        <v>26</v>
      </c>
    </row>
    <row r="8003" spans="1:43" hidden="1" x14ac:dyDescent="0.25">
      <c r="A8003" t="s">
        <v>28947</v>
      </c>
      <c r="B8003" t="s">
        <v>28948</v>
      </c>
      <c r="C8003" s="1" t="str">
        <f t="shared" si="554"/>
        <v>21:0134</v>
      </c>
      <c r="D8003" s="1" t="str">
        <f t="shared" si="555"/>
        <v>21:0078</v>
      </c>
      <c r="E8003" t="s">
        <v>28949</v>
      </c>
      <c r="F8003" t="s">
        <v>28950</v>
      </c>
      <c r="H8003">
        <v>54.510993300000003</v>
      </c>
      <c r="I8003">
        <v>-59.913146599999997</v>
      </c>
      <c r="J8003" s="1" t="str">
        <f t="shared" si="552"/>
        <v>Till</v>
      </c>
      <c r="K8003" s="1" t="str">
        <f t="shared" si="553"/>
        <v>&lt;63 micron</v>
      </c>
      <c r="L8003">
        <v>0.1</v>
      </c>
      <c r="M8003">
        <v>0.84</v>
      </c>
      <c r="N8003">
        <v>1</v>
      </c>
      <c r="O8003">
        <v>50</v>
      </c>
      <c r="P8003">
        <v>0.25</v>
      </c>
      <c r="Q8003">
        <v>1</v>
      </c>
      <c r="R8003">
        <v>0.81</v>
      </c>
      <c r="S8003">
        <v>0.25</v>
      </c>
      <c r="T8003">
        <v>4</v>
      </c>
      <c r="U8003">
        <v>8</v>
      </c>
      <c r="V8003">
        <v>12</v>
      </c>
      <c r="W8003">
        <v>1.91</v>
      </c>
      <c r="X8003">
        <v>5</v>
      </c>
      <c r="Y8003">
        <v>0.5</v>
      </c>
      <c r="Z8003">
        <v>0.19</v>
      </c>
      <c r="AA8003">
        <v>30</v>
      </c>
      <c r="AB8003">
        <v>0.28999999999999998</v>
      </c>
      <c r="AC8003">
        <v>245</v>
      </c>
      <c r="AD8003">
        <v>0.5</v>
      </c>
      <c r="AE8003">
        <v>0.03</v>
      </c>
      <c r="AF8003">
        <v>3</v>
      </c>
      <c r="AG8003">
        <v>1050</v>
      </c>
      <c r="AH8003">
        <v>8</v>
      </c>
      <c r="AI8003">
        <v>1</v>
      </c>
      <c r="AJ8003">
        <v>3</v>
      </c>
      <c r="AK8003">
        <v>47</v>
      </c>
      <c r="AL8003">
        <v>0.12</v>
      </c>
      <c r="AM8003">
        <v>5</v>
      </c>
      <c r="AN8003">
        <v>5</v>
      </c>
      <c r="AO8003">
        <v>32</v>
      </c>
      <c r="AP8003">
        <v>5</v>
      </c>
      <c r="AQ8003">
        <v>24</v>
      </c>
    </row>
    <row r="8004" spans="1:43" hidden="1" x14ac:dyDescent="0.25">
      <c r="A8004" t="s">
        <v>28951</v>
      </c>
      <c r="B8004" t="s">
        <v>28952</v>
      </c>
      <c r="C8004" s="1" t="str">
        <f t="shared" si="554"/>
        <v>21:0134</v>
      </c>
      <c r="D8004" s="1" t="str">
        <f t="shared" si="555"/>
        <v>21:0078</v>
      </c>
      <c r="E8004" t="s">
        <v>26779</v>
      </c>
      <c r="F8004" t="s">
        <v>28953</v>
      </c>
      <c r="H8004">
        <v>53.518255500000002</v>
      </c>
      <c r="I8004">
        <v>-64.523854</v>
      </c>
      <c r="J8004" s="1" t="str">
        <f t="shared" si="552"/>
        <v>Till</v>
      </c>
      <c r="K8004" s="1" t="str">
        <f t="shared" si="553"/>
        <v>&lt;63 micron</v>
      </c>
      <c r="L8004">
        <v>0.1</v>
      </c>
      <c r="M8004">
        <v>0.65</v>
      </c>
      <c r="N8004">
        <v>1</v>
      </c>
      <c r="O8004">
        <v>50</v>
      </c>
      <c r="P8004">
        <v>0.25</v>
      </c>
      <c r="Q8004">
        <v>1</v>
      </c>
      <c r="R8004">
        <v>0.44</v>
      </c>
      <c r="S8004">
        <v>0.25</v>
      </c>
      <c r="T8004">
        <v>4</v>
      </c>
      <c r="U8004">
        <v>26</v>
      </c>
      <c r="V8004">
        <v>10</v>
      </c>
      <c r="W8004">
        <v>1.84</v>
      </c>
      <c r="X8004">
        <v>5</v>
      </c>
      <c r="Y8004">
        <v>0.5</v>
      </c>
      <c r="Z8004">
        <v>0.1</v>
      </c>
      <c r="AA8004">
        <v>30</v>
      </c>
      <c r="AB8004">
        <v>0.3</v>
      </c>
      <c r="AC8004">
        <v>165</v>
      </c>
      <c r="AD8004">
        <v>0.5</v>
      </c>
      <c r="AE8004">
        <v>0.02</v>
      </c>
      <c r="AF8004">
        <v>10</v>
      </c>
      <c r="AG8004">
        <v>910</v>
      </c>
      <c r="AH8004">
        <v>4</v>
      </c>
      <c r="AI8004">
        <v>1</v>
      </c>
      <c r="AJ8004">
        <v>2</v>
      </c>
      <c r="AK8004">
        <v>25</v>
      </c>
      <c r="AL8004">
        <v>7.0000000000000007E-2</v>
      </c>
      <c r="AM8004">
        <v>5</v>
      </c>
      <c r="AN8004">
        <v>5</v>
      </c>
      <c r="AO8004">
        <v>29</v>
      </c>
      <c r="AP8004">
        <v>5</v>
      </c>
      <c r="AQ8004">
        <v>20</v>
      </c>
    </row>
    <row r="8005" spans="1:43" hidden="1" x14ac:dyDescent="0.25">
      <c r="A8005" t="s">
        <v>28954</v>
      </c>
      <c r="B8005" t="s">
        <v>28955</v>
      </c>
      <c r="C8005" s="1" t="str">
        <f t="shared" si="554"/>
        <v>21:0134</v>
      </c>
      <c r="D8005" s="1" t="str">
        <f t="shared" si="555"/>
        <v>21:0078</v>
      </c>
      <c r="E8005" t="s">
        <v>28956</v>
      </c>
      <c r="F8005" t="s">
        <v>28957</v>
      </c>
      <c r="H8005">
        <v>54.666711100000001</v>
      </c>
      <c r="I8005">
        <v>-60.750842800000001</v>
      </c>
      <c r="J8005" s="1" t="str">
        <f t="shared" si="552"/>
        <v>Till</v>
      </c>
      <c r="K8005" s="1" t="str">
        <f t="shared" si="553"/>
        <v>&lt;63 micron</v>
      </c>
      <c r="L8005">
        <v>0.1</v>
      </c>
      <c r="M8005">
        <v>2.75</v>
      </c>
      <c r="N8005">
        <v>14</v>
      </c>
      <c r="O8005">
        <v>60</v>
      </c>
      <c r="P8005">
        <v>0.25</v>
      </c>
      <c r="Q8005">
        <v>2</v>
      </c>
      <c r="R8005">
        <v>0.38</v>
      </c>
      <c r="S8005">
        <v>0.25</v>
      </c>
      <c r="T8005">
        <v>14</v>
      </c>
      <c r="U8005">
        <v>59</v>
      </c>
      <c r="V8005">
        <v>44</v>
      </c>
      <c r="W8005">
        <v>3.65</v>
      </c>
      <c r="X8005">
        <v>5</v>
      </c>
      <c r="Y8005">
        <v>0.5</v>
      </c>
      <c r="Z8005">
        <v>0.15</v>
      </c>
      <c r="AA8005">
        <v>20</v>
      </c>
      <c r="AB8005">
        <v>0.96</v>
      </c>
      <c r="AC8005">
        <v>435</v>
      </c>
      <c r="AD8005">
        <v>0.5</v>
      </c>
      <c r="AE8005">
        <v>0.02</v>
      </c>
      <c r="AF8005">
        <v>41</v>
      </c>
      <c r="AG8005">
        <v>640</v>
      </c>
      <c r="AH8005">
        <v>6</v>
      </c>
      <c r="AI8005">
        <v>2</v>
      </c>
      <c r="AJ8005">
        <v>6</v>
      </c>
      <c r="AK8005">
        <v>17</v>
      </c>
      <c r="AL8005">
        <v>0.14000000000000001</v>
      </c>
      <c r="AM8005">
        <v>5</v>
      </c>
      <c r="AN8005">
        <v>5</v>
      </c>
      <c r="AO8005">
        <v>60</v>
      </c>
      <c r="AP8005">
        <v>5</v>
      </c>
      <c r="AQ8005">
        <v>74</v>
      </c>
    </row>
    <row r="8006" spans="1:43" hidden="1" x14ac:dyDescent="0.25">
      <c r="A8006" t="s">
        <v>28958</v>
      </c>
      <c r="B8006" t="s">
        <v>28959</v>
      </c>
      <c r="C8006" s="1" t="str">
        <f t="shared" si="554"/>
        <v>21:0134</v>
      </c>
      <c r="D8006" s="1" t="str">
        <f t="shared" si="555"/>
        <v>21:0078</v>
      </c>
      <c r="E8006" t="s">
        <v>28960</v>
      </c>
      <c r="F8006" t="s">
        <v>28961</v>
      </c>
      <c r="H8006">
        <v>54.652217899999997</v>
      </c>
      <c r="I8006">
        <v>-60.926046300000003</v>
      </c>
      <c r="J8006" s="1" t="str">
        <f t="shared" si="552"/>
        <v>Till</v>
      </c>
      <c r="K8006" s="1" t="str">
        <f t="shared" si="553"/>
        <v>&lt;63 micron</v>
      </c>
      <c r="L8006">
        <v>0.1</v>
      </c>
      <c r="M8006">
        <v>1.64</v>
      </c>
      <c r="N8006">
        <v>1</v>
      </c>
      <c r="O8006">
        <v>40</v>
      </c>
      <c r="P8006">
        <v>0.25</v>
      </c>
      <c r="Q8006">
        <v>1</v>
      </c>
      <c r="R8006">
        <v>0.4</v>
      </c>
      <c r="S8006">
        <v>0.25</v>
      </c>
      <c r="T8006">
        <v>7</v>
      </c>
      <c r="U8006">
        <v>27</v>
      </c>
      <c r="V8006">
        <v>24</v>
      </c>
      <c r="W8006">
        <v>2.2200000000000002</v>
      </c>
      <c r="X8006">
        <v>5</v>
      </c>
      <c r="Y8006">
        <v>0.5</v>
      </c>
      <c r="Z8006">
        <v>0.05</v>
      </c>
      <c r="AA8006">
        <v>10</v>
      </c>
      <c r="AB8006">
        <v>0.45</v>
      </c>
      <c r="AC8006">
        <v>210</v>
      </c>
      <c r="AD8006">
        <v>0.5</v>
      </c>
      <c r="AE8006">
        <v>0.03</v>
      </c>
      <c r="AF8006">
        <v>14</v>
      </c>
      <c r="AG8006">
        <v>550</v>
      </c>
      <c r="AH8006">
        <v>4</v>
      </c>
      <c r="AI8006">
        <v>1</v>
      </c>
      <c r="AJ8006">
        <v>3</v>
      </c>
      <c r="AK8006">
        <v>17</v>
      </c>
      <c r="AL8006">
        <v>0.13</v>
      </c>
      <c r="AM8006">
        <v>5</v>
      </c>
      <c r="AN8006">
        <v>5</v>
      </c>
      <c r="AO8006">
        <v>51</v>
      </c>
      <c r="AP8006">
        <v>5</v>
      </c>
      <c r="AQ8006">
        <v>24</v>
      </c>
    </row>
    <row r="8007" spans="1:43" hidden="1" x14ac:dyDescent="0.25">
      <c r="A8007" t="s">
        <v>28962</v>
      </c>
      <c r="B8007" t="s">
        <v>28963</v>
      </c>
      <c r="C8007" s="1" t="str">
        <f t="shared" si="554"/>
        <v>21:0134</v>
      </c>
      <c r="D8007" s="1" t="str">
        <f t="shared" si="555"/>
        <v>21:0078</v>
      </c>
      <c r="E8007" t="s">
        <v>28964</v>
      </c>
      <c r="F8007" t="s">
        <v>28965</v>
      </c>
      <c r="H8007">
        <v>54.535030900000002</v>
      </c>
      <c r="I8007">
        <v>-60.875883799999997</v>
      </c>
      <c r="J8007" s="1" t="str">
        <f t="shared" si="552"/>
        <v>Till</v>
      </c>
      <c r="K8007" s="1" t="str">
        <f t="shared" si="553"/>
        <v>&lt;63 micron</v>
      </c>
      <c r="L8007">
        <v>0.1</v>
      </c>
      <c r="M8007">
        <v>1.88</v>
      </c>
      <c r="N8007">
        <v>16</v>
      </c>
      <c r="O8007">
        <v>20</v>
      </c>
      <c r="P8007">
        <v>0.25</v>
      </c>
      <c r="Q8007">
        <v>4</v>
      </c>
      <c r="R8007">
        <v>0.36</v>
      </c>
      <c r="S8007">
        <v>0.25</v>
      </c>
      <c r="T8007">
        <v>11</v>
      </c>
      <c r="U8007">
        <v>35</v>
      </c>
      <c r="V8007">
        <v>32</v>
      </c>
      <c r="W8007">
        <v>2.56</v>
      </c>
      <c r="X8007">
        <v>5</v>
      </c>
      <c r="Y8007">
        <v>0.5</v>
      </c>
      <c r="Z8007">
        <v>0.03</v>
      </c>
      <c r="AA8007">
        <v>10</v>
      </c>
      <c r="AB8007">
        <v>0.61</v>
      </c>
      <c r="AC8007">
        <v>265</v>
      </c>
      <c r="AD8007">
        <v>0.5</v>
      </c>
      <c r="AE8007">
        <v>0.01</v>
      </c>
      <c r="AF8007">
        <v>25</v>
      </c>
      <c r="AG8007">
        <v>580</v>
      </c>
      <c r="AH8007">
        <v>6</v>
      </c>
      <c r="AI8007">
        <v>2</v>
      </c>
      <c r="AJ8007">
        <v>4</v>
      </c>
      <c r="AK8007">
        <v>14</v>
      </c>
      <c r="AL8007">
        <v>0.12</v>
      </c>
      <c r="AM8007">
        <v>5</v>
      </c>
      <c r="AN8007">
        <v>5</v>
      </c>
      <c r="AO8007">
        <v>44</v>
      </c>
      <c r="AP8007">
        <v>5</v>
      </c>
      <c r="AQ8007">
        <v>42</v>
      </c>
    </row>
    <row r="8008" spans="1:43" hidden="1" x14ac:dyDescent="0.25">
      <c r="A8008" t="s">
        <v>28966</v>
      </c>
      <c r="B8008" t="s">
        <v>28967</v>
      </c>
      <c r="C8008" s="1" t="str">
        <f t="shared" si="554"/>
        <v>21:0134</v>
      </c>
      <c r="D8008" s="1" t="str">
        <f t="shared" si="555"/>
        <v>21:0078</v>
      </c>
      <c r="E8008" t="s">
        <v>26968</v>
      </c>
      <c r="F8008" t="s">
        <v>28968</v>
      </c>
      <c r="H8008">
        <v>54.489106700000001</v>
      </c>
      <c r="I8008">
        <v>-60.976004099999997</v>
      </c>
      <c r="J8008" s="1" t="str">
        <f t="shared" si="552"/>
        <v>Till</v>
      </c>
      <c r="K8008" s="1" t="str">
        <f t="shared" si="553"/>
        <v>&lt;63 micron</v>
      </c>
      <c r="L8008">
        <v>0.2</v>
      </c>
      <c r="M8008">
        <v>3.42</v>
      </c>
      <c r="N8008">
        <v>12</v>
      </c>
      <c r="O8008">
        <v>40</v>
      </c>
      <c r="P8008">
        <v>0.25</v>
      </c>
      <c r="Q8008">
        <v>1</v>
      </c>
      <c r="R8008">
        <v>0.26</v>
      </c>
      <c r="S8008">
        <v>0.25</v>
      </c>
      <c r="T8008">
        <v>13</v>
      </c>
      <c r="U8008">
        <v>65</v>
      </c>
      <c r="V8008">
        <v>31</v>
      </c>
      <c r="W8008">
        <v>3.13</v>
      </c>
      <c r="X8008">
        <v>5</v>
      </c>
      <c r="Y8008">
        <v>0.5</v>
      </c>
      <c r="Z8008">
        <v>7.0000000000000007E-2</v>
      </c>
      <c r="AA8008">
        <v>20</v>
      </c>
      <c r="AB8008">
        <v>0.55000000000000004</v>
      </c>
      <c r="AC8008">
        <v>325</v>
      </c>
      <c r="AD8008">
        <v>0.5</v>
      </c>
      <c r="AE8008">
        <v>0.01</v>
      </c>
      <c r="AF8008">
        <v>29</v>
      </c>
      <c r="AG8008">
        <v>490</v>
      </c>
      <c r="AH8008">
        <v>14</v>
      </c>
      <c r="AI8008">
        <v>2</v>
      </c>
      <c r="AJ8008">
        <v>5</v>
      </c>
      <c r="AK8008">
        <v>12</v>
      </c>
      <c r="AL8008">
        <v>0.12</v>
      </c>
      <c r="AM8008">
        <v>5</v>
      </c>
      <c r="AN8008">
        <v>5</v>
      </c>
      <c r="AO8008">
        <v>46</v>
      </c>
      <c r="AP8008">
        <v>5</v>
      </c>
      <c r="AQ8008">
        <v>50</v>
      </c>
    </row>
    <row r="8009" spans="1:43" hidden="1" x14ac:dyDescent="0.25">
      <c r="A8009" t="s">
        <v>28969</v>
      </c>
      <c r="B8009" t="s">
        <v>28970</v>
      </c>
      <c r="C8009" s="1" t="str">
        <f t="shared" si="554"/>
        <v>21:0134</v>
      </c>
      <c r="D8009" s="1" t="str">
        <f t="shared" si="555"/>
        <v>21:0078</v>
      </c>
      <c r="E8009" t="s">
        <v>28971</v>
      </c>
      <c r="F8009" t="s">
        <v>28972</v>
      </c>
      <c r="H8009">
        <v>54.434887400000001</v>
      </c>
      <c r="I8009">
        <v>-60.896182699999997</v>
      </c>
      <c r="J8009" s="1" t="str">
        <f t="shared" si="552"/>
        <v>Till</v>
      </c>
      <c r="K8009" s="1" t="str">
        <f t="shared" si="553"/>
        <v>&lt;63 micron</v>
      </c>
      <c r="L8009">
        <v>0.1</v>
      </c>
      <c r="M8009">
        <v>2.39</v>
      </c>
      <c r="N8009">
        <v>10</v>
      </c>
      <c r="O8009">
        <v>40</v>
      </c>
      <c r="P8009">
        <v>0.25</v>
      </c>
      <c r="Q8009">
        <v>4</v>
      </c>
      <c r="R8009">
        <v>0.43</v>
      </c>
      <c r="S8009">
        <v>0.25</v>
      </c>
      <c r="T8009">
        <v>7</v>
      </c>
      <c r="U8009">
        <v>57</v>
      </c>
      <c r="V8009">
        <v>34</v>
      </c>
      <c r="W8009">
        <v>2.62</v>
      </c>
      <c r="X8009">
        <v>5</v>
      </c>
      <c r="Y8009">
        <v>0.5</v>
      </c>
      <c r="Z8009">
        <v>0.09</v>
      </c>
      <c r="AA8009">
        <v>20</v>
      </c>
      <c r="AB8009">
        <v>0.7</v>
      </c>
      <c r="AC8009">
        <v>205</v>
      </c>
      <c r="AD8009">
        <v>0.5</v>
      </c>
      <c r="AE8009">
        <v>0.02</v>
      </c>
      <c r="AF8009">
        <v>21</v>
      </c>
      <c r="AG8009">
        <v>780</v>
      </c>
      <c r="AH8009">
        <v>8</v>
      </c>
      <c r="AI8009">
        <v>2</v>
      </c>
      <c r="AJ8009">
        <v>4</v>
      </c>
      <c r="AK8009">
        <v>23</v>
      </c>
      <c r="AL8009">
        <v>0.16</v>
      </c>
      <c r="AM8009">
        <v>5</v>
      </c>
      <c r="AN8009">
        <v>5</v>
      </c>
      <c r="AO8009">
        <v>47</v>
      </c>
      <c r="AP8009">
        <v>5</v>
      </c>
      <c r="AQ8009">
        <v>28</v>
      </c>
    </row>
    <row r="8010" spans="1:43" hidden="1" x14ac:dyDescent="0.25">
      <c r="A8010" t="s">
        <v>28973</v>
      </c>
      <c r="B8010" t="s">
        <v>28974</v>
      </c>
      <c r="C8010" s="1" t="str">
        <f t="shared" si="554"/>
        <v>21:0134</v>
      </c>
      <c r="D8010" s="1" t="str">
        <f t="shared" si="555"/>
        <v>21:0078</v>
      </c>
      <c r="E8010" t="s">
        <v>28975</v>
      </c>
      <c r="F8010" t="s">
        <v>28976</v>
      </c>
      <c r="H8010">
        <v>54.471983600000002</v>
      </c>
      <c r="I8010">
        <v>-60.711536799999998</v>
      </c>
      <c r="J8010" s="1" t="str">
        <f t="shared" si="552"/>
        <v>Till</v>
      </c>
      <c r="K8010" s="1" t="str">
        <f t="shared" si="553"/>
        <v>&lt;63 micron</v>
      </c>
      <c r="L8010">
        <v>0.1</v>
      </c>
      <c r="M8010">
        <v>1.85</v>
      </c>
      <c r="N8010">
        <v>1</v>
      </c>
      <c r="O8010">
        <v>100</v>
      </c>
      <c r="P8010">
        <v>0.25</v>
      </c>
      <c r="Q8010">
        <v>2</v>
      </c>
      <c r="R8010">
        <v>0.51</v>
      </c>
      <c r="S8010">
        <v>0.25</v>
      </c>
      <c r="T8010">
        <v>11</v>
      </c>
      <c r="U8010">
        <v>79</v>
      </c>
      <c r="V8010">
        <v>46</v>
      </c>
      <c r="W8010">
        <v>2.63</v>
      </c>
      <c r="X8010">
        <v>5</v>
      </c>
      <c r="Y8010">
        <v>0.5</v>
      </c>
      <c r="Z8010">
        <v>0.24</v>
      </c>
      <c r="AA8010">
        <v>20</v>
      </c>
      <c r="AB8010">
        <v>1.1299999999999999</v>
      </c>
      <c r="AC8010">
        <v>385</v>
      </c>
      <c r="AD8010">
        <v>0.5</v>
      </c>
      <c r="AE8010">
        <v>0.02</v>
      </c>
      <c r="AF8010">
        <v>25</v>
      </c>
      <c r="AG8010">
        <v>730</v>
      </c>
      <c r="AH8010">
        <v>2</v>
      </c>
      <c r="AI8010">
        <v>2</v>
      </c>
      <c r="AJ8010">
        <v>4</v>
      </c>
      <c r="AK8010">
        <v>46</v>
      </c>
      <c r="AL8010">
        <v>0.19</v>
      </c>
      <c r="AM8010">
        <v>5</v>
      </c>
      <c r="AN8010">
        <v>5</v>
      </c>
      <c r="AO8010">
        <v>48</v>
      </c>
      <c r="AP8010">
        <v>5</v>
      </c>
      <c r="AQ8010">
        <v>44</v>
      </c>
    </row>
    <row r="8011" spans="1:43" hidden="1" x14ac:dyDescent="0.25">
      <c r="A8011" t="s">
        <v>28977</v>
      </c>
      <c r="B8011" t="s">
        <v>28978</v>
      </c>
      <c r="C8011" s="1" t="str">
        <f t="shared" si="554"/>
        <v>21:0134</v>
      </c>
      <c r="D8011" s="1" t="str">
        <f t="shared" si="555"/>
        <v>21:0078</v>
      </c>
      <c r="E8011" t="s">
        <v>28979</v>
      </c>
      <c r="F8011" t="s">
        <v>28980</v>
      </c>
      <c r="H8011">
        <v>54.487819799999997</v>
      </c>
      <c r="I8011">
        <v>-60.417887999999998</v>
      </c>
      <c r="J8011" s="1" t="str">
        <f t="shared" si="552"/>
        <v>Till</v>
      </c>
      <c r="K8011" s="1" t="str">
        <f t="shared" si="553"/>
        <v>&lt;63 micron</v>
      </c>
      <c r="L8011">
        <v>0.1</v>
      </c>
      <c r="M8011">
        <v>1.79</v>
      </c>
      <c r="N8011">
        <v>1</v>
      </c>
      <c r="O8011">
        <v>120</v>
      </c>
      <c r="P8011">
        <v>0.25</v>
      </c>
      <c r="Q8011">
        <v>1</v>
      </c>
      <c r="R8011">
        <v>0.54</v>
      </c>
      <c r="S8011">
        <v>0.25</v>
      </c>
      <c r="T8011">
        <v>8</v>
      </c>
      <c r="U8011">
        <v>39</v>
      </c>
      <c r="V8011">
        <v>42</v>
      </c>
      <c r="W8011">
        <v>2.5499999999999998</v>
      </c>
      <c r="X8011">
        <v>5</v>
      </c>
      <c r="Y8011">
        <v>0.5</v>
      </c>
      <c r="Z8011">
        <v>0.39</v>
      </c>
      <c r="AA8011">
        <v>30</v>
      </c>
      <c r="AB8011">
        <v>0.98</v>
      </c>
      <c r="AC8011">
        <v>485</v>
      </c>
      <c r="AD8011">
        <v>0.5</v>
      </c>
      <c r="AE8011">
        <v>0.03</v>
      </c>
      <c r="AF8011">
        <v>15</v>
      </c>
      <c r="AG8011">
        <v>970</v>
      </c>
      <c r="AH8011">
        <v>22</v>
      </c>
      <c r="AI8011">
        <v>2</v>
      </c>
      <c r="AJ8011">
        <v>3</v>
      </c>
      <c r="AK8011">
        <v>50</v>
      </c>
      <c r="AL8011">
        <v>0.15</v>
      </c>
      <c r="AM8011">
        <v>5</v>
      </c>
      <c r="AN8011">
        <v>5</v>
      </c>
      <c r="AO8011">
        <v>38</v>
      </c>
      <c r="AP8011">
        <v>5</v>
      </c>
      <c r="AQ8011">
        <v>60</v>
      </c>
    </row>
    <row r="8012" spans="1:43" hidden="1" x14ac:dyDescent="0.25">
      <c r="A8012" t="s">
        <v>28981</v>
      </c>
      <c r="B8012" t="s">
        <v>28982</v>
      </c>
      <c r="C8012" s="1" t="str">
        <f t="shared" si="554"/>
        <v>21:0134</v>
      </c>
      <c r="D8012" s="1" t="str">
        <f t="shared" si="555"/>
        <v>21:0078</v>
      </c>
      <c r="E8012" t="s">
        <v>28983</v>
      </c>
      <c r="F8012" t="s">
        <v>28984</v>
      </c>
      <c r="H8012">
        <v>54.164208500000001</v>
      </c>
      <c r="I8012">
        <v>-62.603155899999997</v>
      </c>
      <c r="J8012" s="1" t="str">
        <f t="shared" si="552"/>
        <v>Till</v>
      </c>
      <c r="K8012" s="1" t="str">
        <f t="shared" si="553"/>
        <v>&lt;63 micron</v>
      </c>
      <c r="L8012">
        <v>0.1</v>
      </c>
      <c r="M8012">
        <v>1.08</v>
      </c>
      <c r="N8012">
        <v>2</v>
      </c>
      <c r="O8012">
        <v>30</v>
      </c>
      <c r="P8012">
        <v>0.25</v>
      </c>
      <c r="Q8012">
        <v>2</v>
      </c>
      <c r="R8012">
        <v>0.44</v>
      </c>
      <c r="S8012">
        <v>0.25</v>
      </c>
      <c r="T8012">
        <v>6</v>
      </c>
      <c r="U8012">
        <v>22</v>
      </c>
      <c r="V8012">
        <v>20</v>
      </c>
      <c r="W8012">
        <v>2.15</v>
      </c>
      <c r="X8012">
        <v>5</v>
      </c>
      <c r="Y8012">
        <v>0.5</v>
      </c>
      <c r="Z8012">
        <v>7.0000000000000007E-2</v>
      </c>
      <c r="AA8012">
        <v>20</v>
      </c>
      <c r="AB8012">
        <v>0.38</v>
      </c>
      <c r="AC8012">
        <v>200</v>
      </c>
      <c r="AD8012">
        <v>0.5</v>
      </c>
      <c r="AE8012">
        <v>0.02</v>
      </c>
      <c r="AF8012">
        <v>10</v>
      </c>
      <c r="AG8012">
        <v>800</v>
      </c>
      <c r="AH8012">
        <v>6</v>
      </c>
      <c r="AI8012">
        <v>1</v>
      </c>
      <c r="AJ8012">
        <v>3</v>
      </c>
      <c r="AK8012">
        <v>23</v>
      </c>
      <c r="AL8012">
        <v>0.11</v>
      </c>
      <c r="AM8012">
        <v>5</v>
      </c>
      <c r="AN8012">
        <v>5</v>
      </c>
      <c r="AO8012">
        <v>36</v>
      </c>
      <c r="AP8012">
        <v>5</v>
      </c>
      <c r="AQ8012">
        <v>22</v>
      </c>
    </row>
    <row r="8013" spans="1:43" hidden="1" x14ac:dyDescent="0.25">
      <c r="A8013" t="s">
        <v>28985</v>
      </c>
      <c r="B8013" t="s">
        <v>28986</v>
      </c>
      <c r="C8013" s="1" t="str">
        <f t="shared" si="554"/>
        <v>21:0134</v>
      </c>
      <c r="D8013" s="1" t="str">
        <f t="shared" si="555"/>
        <v>21:0078</v>
      </c>
      <c r="E8013" t="s">
        <v>28987</v>
      </c>
      <c r="F8013" t="s">
        <v>28988</v>
      </c>
      <c r="H8013">
        <v>54.227152500000003</v>
      </c>
      <c r="I8013">
        <v>-62.391854899999998</v>
      </c>
      <c r="J8013" s="1" t="str">
        <f t="shared" si="552"/>
        <v>Till</v>
      </c>
      <c r="K8013" s="1" t="str">
        <f t="shared" si="553"/>
        <v>&lt;63 micron</v>
      </c>
      <c r="L8013">
        <v>0.4</v>
      </c>
      <c r="M8013">
        <v>1.02</v>
      </c>
      <c r="N8013">
        <v>4</v>
      </c>
      <c r="O8013">
        <v>70</v>
      </c>
      <c r="P8013">
        <v>3.5</v>
      </c>
      <c r="Q8013">
        <v>2</v>
      </c>
      <c r="R8013">
        <v>0.47</v>
      </c>
      <c r="S8013">
        <v>0.25</v>
      </c>
      <c r="T8013">
        <v>4</v>
      </c>
      <c r="U8013">
        <v>18</v>
      </c>
      <c r="V8013">
        <v>18</v>
      </c>
      <c r="W8013">
        <v>2.27</v>
      </c>
      <c r="X8013">
        <v>20</v>
      </c>
      <c r="Y8013">
        <v>0.5</v>
      </c>
      <c r="Z8013">
        <v>0.12</v>
      </c>
      <c r="AA8013">
        <v>90</v>
      </c>
      <c r="AB8013">
        <v>0.33</v>
      </c>
      <c r="AC8013">
        <v>290</v>
      </c>
      <c r="AD8013">
        <v>1</v>
      </c>
      <c r="AE8013">
        <v>0.02</v>
      </c>
      <c r="AF8013">
        <v>8</v>
      </c>
      <c r="AG8013">
        <v>710</v>
      </c>
      <c r="AH8013">
        <v>30</v>
      </c>
      <c r="AI8013">
        <v>2</v>
      </c>
      <c r="AJ8013">
        <v>3</v>
      </c>
      <c r="AK8013">
        <v>28</v>
      </c>
      <c r="AL8013">
        <v>0.12</v>
      </c>
      <c r="AM8013">
        <v>5</v>
      </c>
      <c r="AN8013">
        <v>5</v>
      </c>
      <c r="AO8013">
        <v>32</v>
      </c>
      <c r="AP8013">
        <v>5</v>
      </c>
      <c r="AQ8013">
        <v>128</v>
      </c>
    </row>
    <row r="8014" spans="1:43" hidden="1" x14ac:dyDescent="0.25">
      <c r="A8014" t="s">
        <v>28989</v>
      </c>
      <c r="B8014" t="s">
        <v>28990</v>
      </c>
      <c r="C8014" s="1" t="str">
        <f t="shared" si="554"/>
        <v>21:0134</v>
      </c>
      <c r="D8014" s="1" t="str">
        <f t="shared" si="555"/>
        <v>21:0078</v>
      </c>
      <c r="E8014" t="s">
        <v>28991</v>
      </c>
      <c r="F8014" t="s">
        <v>28992</v>
      </c>
      <c r="H8014">
        <v>54.223879199999999</v>
      </c>
      <c r="I8014">
        <v>-62.375720899999997</v>
      </c>
      <c r="J8014" s="1" t="str">
        <f t="shared" si="552"/>
        <v>Till</v>
      </c>
      <c r="K8014" s="1" t="str">
        <f t="shared" si="553"/>
        <v>&lt;63 micron</v>
      </c>
      <c r="L8014">
        <v>0.2</v>
      </c>
      <c r="M8014">
        <v>1.57</v>
      </c>
      <c r="N8014">
        <v>6</v>
      </c>
      <c r="O8014">
        <v>10</v>
      </c>
      <c r="P8014">
        <v>0.25</v>
      </c>
      <c r="Q8014">
        <v>2</v>
      </c>
      <c r="R8014">
        <v>0.33</v>
      </c>
      <c r="S8014">
        <v>0.25</v>
      </c>
      <c r="T8014">
        <v>1</v>
      </c>
      <c r="U8014">
        <v>20</v>
      </c>
      <c r="V8014">
        <v>8</v>
      </c>
      <c r="W8014">
        <v>1.87</v>
      </c>
      <c r="X8014">
        <v>5</v>
      </c>
      <c r="Y8014">
        <v>0.5</v>
      </c>
      <c r="Z8014">
        <v>0.04</v>
      </c>
      <c r="AA8014">
        <v>30</v>
      </c>
      <c r="AB8014">
        <v>0.18</v>
      </c>
      <c r="AC8014">
        <v>140</v>
      </c>
      <c r="AD8014">
        <v>0.5</v>
      </c>
      <c r="AE8014">
        <v>0.02</v>
      </c>
      <c r="AF8014">
        <v>3</v>
      </c>
      <c r="AG8014">
        <v>700</v>
      </c>
      <c r="AH8014">
        <v>12</v>
      </c>
      <c r="AI8014">
        <v>2</v>
      </c>
      <c r="AJ8014">
        <v>3</v>
      </c>
      <c r="AK8014">
        <v>21</v>
      </c>
      <c r="AL8014">
        <v>0.13</v>
      </c>
      <c r="AM8014">
        <v>5</v>
      </c>
      <c r="AN8014">
        <v>5</v>
      </c>
      <c r="AO8014">
        <v>32</v>
      </c>
      <c r="AP8014">
        <v>5</v>
      </c>
      <c r="AQ8014">
        <v>32</v>
      </c>
    </row>
    <row r="8015" spans="1:43" hidden="1" x14ac:dyDescent="0.25">
      <c r="A8015" t="s">
        <v>28993</v>
      </c>
      <c r="B8015" t="s">
        <v>28994</v>
      </c>
      <c r="C8015" s="1" t="str">
        <f t="shared" si="554"/>
        <v>21:0134</v>
      </c>
      <c r="D8015" s="1" t="str">
        <f t="shared" si="555"/>
        <v>21:0078</v>
      </c>
      <c r="E8015" t="s">
        <v>28995</v>
      </c>
      <c r="F8015" t="s">
        <v>28996</v>
      </c>
      <c r="H8015">
        <v>53.477543799999999</v>
      </c>
      <c r="I8015">
        <v>-64.702624200000002</v>
      </c>
      <c r="J8015" s="1" t="str">
        <f t="shared" si="552"/>
        <v>Till</v>
      </c>
      <c r="K8015" s="1" t="str">
        <f t="shared" si="553"/>
        <v>&lt;63 micron</v>
      </c>
      <c r="L8015">
        <v>0.1</v>
      </c>
      <c r="M8015">
        <v>0.77</v>
      </c>
      <c r="N8015">
        <v>4</v>
      </c>
      <c r="O8015">
        <v>90</v>
      </c>
      <c r="P8015">
        <v>0.25</v>
      </c>
      <c r="Q8015">
        <v>1</v>
      </c>
      <c r="R8015">
        <v>0.37</v>
      </c>
      <c r="S8015">
        <v>0.25</v>
      </c>
      <c r="T8015">
        <v>6</v>
      </c>
      <c r="U8015">
        <v>31</v>
      </c>
      <c r="V8015">
        <v>13</v>
      </c>
      <c r="W8015">
        <v>2.2000000000000002</v>
      </c>
      <c r="X8015">
        <v>5</v>
      </c>
      <c r="Y8015">
        <v>0.5</v>
      </c>
      <c r="Z8015">
        <v>0.1</v>
      </c>
      <c r="AA8015">
        <v>30</v>
      </c>
      <c r="AB8015">
        <v>0.34</v>
      </c>
      <c r="AC8015">
        <v>250</v>
      </c>
      <c r="AD8015">
        <v>0.5</v>
      </c>
      <c r="AE8015">
        <v>0.02</v>
      </c>
      <c r="AF8015">
        <v>14</v>
      </c>
      <c r="AG8015">
        <v>800</v>
      </c>
      <c r="AH8015">
        <v>8</v>
      </c>
      <c r="AI8015">
        <v>1</v>
      </c>
      <c r="AJ8015">
        <v>3</v>
      </c>
      <c r="AK8015">
        <v>20</v>
      </c>
      <c r="AL8015">
        <v>0.08</v>
      </c>
      <c r="AM8015">
        <v>5</v>
      </c>
      <c r="AN8015">
        <v>5</v>
      </c>
      <c r="AO8015">
        <v>29</v>
      </c>
      <c r="AP8015">
        <v>5</v>
      </c>
      <c r="AQ8015">
        <v>26</v>
      </c>
    </row>
    <row r="8016" spans="1:43" hidden="1" x14ac:dyDescent="0.25">
      <c r="A8016" t="s">
        <v>28997</v>
      </c>
      <c r="B8016" t="s">
        <v>28998</v>
      </c>
      <c r="C8016" s="1" t="str">
        <f t="shared" si="554"/>
        <v>21:0134</v>
      </c>
      <c r="D8016" s="1" t="str">
        <f t="shared" si="555"/>
        <v>21:0078</v>
      </c>
      <c r="E8016" t="s">
        <v>28999</v>
      </c>
      <c r="F8016" t="s">
        <v>29000</v>
      </c>
      <c r="H8016">
        <v>54.229616800000002</v>
      </c>
      <c r="I8016">
        <v>-62.355844599999998</v>
      </c>
      <c r="J8016" s="1" t="str">
        <f t="shared" si="552"/>
        <v>Till</v>
      </c>
      <c r="K8016" s="1" t="str">
        <f t="shared" si="553"/>
        <v>&lt;63 micron</v>
      </c>
      <c r="L8016">
        <v>0.1</v>
      </c>
      <c r="M8016">
        <v>1.5</v>
      </c>
      <c r="N8016">
        <v>1</v>
      </c>
      <c r="O8016">
        <v>130</v>
      </c>
      <c r="P8016">
        <v>5.5</v>
      </c>
      <c r="Q8016">
        <v>1</v>
      </c>
      <c r="R8016">
        <v>0.59</v>
      </c>
      <c r="S8016">
        <v>0.25</v>
      </c>
      <c r="T8016">
        <v>6</v>
      </c>
      <c r="U8016">
        <v>15</v>
      </c>
      <c r="V8016">
        <v>15</v>
      </c>
      <c r="W8016">
        <v>4.4800000000000004</v>
      </c>
      <c r="X8016">
        <v>20</v>
      </c>
      <c r="Y8016">
        <v>0.5</v>
      </c>
      <c r="Z8016">
        <v>0.28000000000000003</v>
      </c>
      <c r="AA8016">
        <v>90</v>
      </c>
      <c r="AB8016">
        <v>0.36</v>
      </c>
      <c r="AC8016">
        <v>575</v>
      </c>
      <c r="AD8016">
        <v>0.5</v>
      </c>
      <c r="AE8016">
        <v>0.02</v>
      </c>
      <c r="AF8016">
        <v>6</v>
      </c>
      <c r="AG8016">
        <v>970</v>
      </c>
      <c r="AH8016">
        <v>42</v>
      </c>
      <c r="AI8016">
        <v>1</v>
      </c>
      <c r="AJ8016">
        <v>7</v>
      </c>
      <c r="AK8016">
        <v>43</v>
      </c>
      <c r="AL8016">
        <v>0.19</v>
      </c>
      <c r="AM8016">
        <v>5</v>
      </c>
      <c r="AN8016">
        <v>5</v>
      </c>
      <c r="AO8016">
        <v>24</v>
      </c>
      <c r="AP8016">
        <v>5</v>
      </c>
      <c r="AQ8016">
        <v>198</v>
      </c>
    </row>
    <row r="8017" spans="1:43" hidden="1" x14ac:dyDescent="0.25">
      <c r="A8017" t="s">
        <v>29001</v>
      </c>
      <c r="B8017" t="s">
        <v>29002</v>
      </c>
      <c r="C8017" s="1" t="str">
        <f t="shared" si="554"/>
        <v>21:0134</v>
      </c>
      <c r="D8017" s="1" t="str">
        <f t="shared" si="555"/>
        <v>21:0078</v>
      </c>
      <c r="E8017" t="s">
        <v>29003</v>
      </c>
      <c r="F8017" t="s">
        <v>29004</v>
      </c>
      <c r="H8017">
        <v>54.241666100000003</v>
      </c>
      <c r="I8017">
        <v>-62.373917499999997</v>
      </c>
      <c r="J8017" s="1" t="str">
        <f t="shared" si="552"/>
        <v>Till</v>
      </c>
      <c r="K8017" s="1" t="str">
        <f t="shared" si="553"/>
        <v>&lt;63 micron</v>
      </c>
      <c r="L8017">
        <v>0.1</v>
      </c>
      <c r="M8017">
        <v>0.76</v>
      </c>
      <c r="N8017">
        <v>1</v>
      </c>
      <c r="O8017">
        <v>40</v>
      </c>
      <c r="P8017">
        <v>2</v>
      </c>
      <c r="Q8017">
        <v>2</v>
      </c>
      <c r="R8017">
        <v>0.45</v>
      </c>
      <c r="S8017">
        <v>0.25</v>
      </c>
      <c r="T8017">
        <v>4</v>
      </c>
      <c r="U8017">
        <v>18</v>
      </c>
      <c r="V8017">
        <v>12</v>
      </c>
      <c r="W8017">
        <v>2.09</v>
      </c>
      <c r="X8017">
        <v>10</v>
      </c>
      <c r="Y8017">
        <v>0.5</v>
      </c>
      <c r="Z8017">
        <v>0.08</v>
      </c>
      <c r="AA8017">
        <v>60</v>
      </c>
      <c r="AB8017">
        <v>0.23</v>
      </c>
      <c r="AC8017">
        <v>200</v>
      </c>
      <c r="AD8017">
        <v>0.5</v>
      </c>
      <c r="AE8017">
        <v>0.01</v>
      </c>
      <c r="AF8017">
        <v>6</v>
      </c>
      <c r="AG8017">
        <v>660</v>
      </c>
      <c r="AH8017">
        <v>16</v>
      </c>
      <c r="AI8017">
        <v>1</v>
      </c>
      <c r="AJ8017">
        <v>2</v>
      </c>
      <c r="AK8017">
        <v>28</v>
      </c>
      <c r="AL8017">
        <v>0.1</v>
      </c>
      <c r="AM8017">
        <v>5</v>
      </c>
      <c r="AN8017">
        <v>5</v>
      </c>
      <c r="AO8017">
        <v>31</v>
      </c>
      <c r="AP8017">
        <v>5</v>
      </c>
      <c r="AQ8017">
        <v>92</v>
      </c>
    </row>
    <row r="8018" spans="1:43" hidden="1" x14ac:dyDescent="0.25">
      <c r="A8018" t="s">
        <v>29005</v>
      </c>
      <c r="B8018" t="s">
        <v>29006</v>
      </c>
      <c r="C8018" s="1" t="str">
        <f t="shared" si="554"/>
        <v>21:0134</v>
      </c>
      <c r="D8018" s="1" t="str">
        <f t="shared" si="555"/>
        <v>21:0078</v>
      </c>
      <c r="E8018" t="s">
        <v>29007</v>
      </c>
      <c r="F8018" t="s">
        <v>29008</v>
      </c>
      <c r="H8018">
        <v>54.240293100000002</v>
      </c>
      <c r="I8018">
        <v>-62.395420799999997</v>
      </c>
      <c r="J8018" s="1" t="str">
        <f t="shared" si="552"/>
        <v>Till</v>
      </c>
      <c r="K8018" s="1" t="str">
        <f t="shared" si="553"/>
        <v>&lt;63 micron</v>
      </c>
      <c r="L8018">
        <v>0.1</v>
      </c>
      <c r="M8018">
        <v>0.9</v>
      </c>
      <c r="N8018">
        <v>1</v>
      </c>
      <c r="O8018">
        <v>20</v>
      </c>
      <c r="P8018">
        <v>0.5</v>
      </c>
      <c r="Q8018">
        <v>2</v>
      </c>
      <c r="R8018">
        <v>0.4</v>
      </c>
      <c r="S8018">
        <v>0.25</v>
      </c>
      <c r="T8018">
        <v>3</v>
      </c>
      <c r="U8018">
        <v>17</v>
      </c>
      <c r="V8018">
        <v>9</v>
      </c>
      <c r="W8018">
        <v>2.0099999999999998</v>
      </c>
      <c r="X8018">
        <v>5</v>
      </c>
      <c r="Y8018">
        <v>0.5</v>
      </c>
      <c r="Z8018">
        <v>7.0000000000000007E-2</v>
      </c>
      <c r="AA8018">
        <v>30</v>
      </c>
      <c r="AB8018">
        <v>0.22</v>
      </c>
      <c r="AC8018">
        <v>160</v>
      </c>
      <c r="AD8018">
        <v>0.5</v>
      </c>
      <c r="AE8018">
        <v>0.02</v>
      </c>
      <c r="AF8018">
        <v>4</v>
      </c>
      <c r="AG8018">
        <v>640</v>
      </c>
      <c r="AH8018">
        <v>14</v>
      </c>
      <c r="AI8018">
        <v>1</v>
      </c>
      <c r="AJ8018">
        <v>2</v>
      </c>
      <c r="AK8018">
        <v>22</v>
      </c>
      <c r="AL8018">
        <v>0.11</v>
      </c>
      <c r="AM8018">
        <v>5</v>
      </c>
      <c r="AN8018">
        <v>5</v>
      </c>
      <c r="AO8018">
        <v>32</v>
      </c>
      <c r="AP8018">
        <v>5</v>
      </c>
      <c r="AQ8018">
        <v>82</v>
      </c>
    </row>
    <row r="8019" spans="1:43" hidden="1" x14ac:dyDescent="0.25">
      <c r="A8019" t="s">
        <v>29009</v>
      </c>
      <c r="B8019" t="s">
        <v>29010</v>
      </c>
      <c r="C8019" s="1" t="str">
        <f t="shared" si="554"/>
        <v>21:0134</v>
      </c>
      <c r="D8019" s="1" t="str">
        <f t="shared" si="555"/>
        <v>21:0078</v>
      </c>
      <c r="E8019" t="s">
        <v>29011</v>
      </c>
      <c r="F8019" t="s">
        <v>29012</v>
      </c>
      <c r="H8019">
        <v>54.243619700000004</v>
      </c>
      <c r="I8019">
        <v>-62.413786999999999</v>
      </c>
      <c r="J8019" s="1" t="str">
        <f t="shared" si="552"/>
        <v>Till</v>
      </c>
      <c r="K8019" s="1" t="str">
        <f t="shared" si="553"/>
        <v>&lt;63 micron</v>
      </c>
      <c r="L8019">
        <v>0.1</v>
      </c>
      <c r="M8019">
        <v>1.1000000000000001</v>
      </c>
      <c r="N8019">
        <v>1</v>
      </c>
      <c r="O8019">
        <v>40</v>
      </c>
      <c r="P8019">
        <v>2</v>
      </c>
      <c r="Q8019">
        <v>1</v>
      </c>
      <c r="R8019">
        <v>0.37</v>
      </c>
      <c r="S8019">
        <v>0.25</v>
      </c>
      <c r="T8019">
        <v>8</v>
      </c>
      <c r="U8019">
        <v>19</v>
      </c>
      <c r="V8019">
        <v>13</v>
      </c>
      <c r="W8019">
        <v>2.5</v>
      </c>
      <c r="X8019">
        <v>10</v>
      </c>
      <c r="Y8019">
        <v>0.5</v>
      </c>
      <c r="Z8019">
        <v>0.09</v>
      </c>
      <c r="AA8019">
        <v>40</v>
      </c>
      <c r="AB8019">
        <v>0.28000000000000003</v>
      </c>
      <c r="AC8019">
        <v>495</v>
      </c>
      <c r="AD8019">
        <v>0.5</v>
      </c>
      <c r="AE8019">
        <v>0.02</v>
      </c>
      <c r="AF8019">
        <v>8</v>
      </c>
      <c r="AG8019">
        <v>720</v>
      </c>
      <c r="AH8019">
        <v>36</v>
      </c>
      <c r="AI8019">
        <v>1</v>
      </c>
      <c r="AJ8019">
        <v>2</v>
      </c>
      <c r="AK8019">
        <v>19</v>
      </c>
      <c r="AL8019">
        <v>0.12</v>
      </c>
      <c r="AM8019">
        <v>5</v>
      </c>
      <c r="AN8019">
        <v>5</v>
      </c>
      <c r="AO8019">
        <v>32</v>
      </c>
      <c r="AP8019">
        <v>5</v>
      </c>
      <c r="AQ8019">
        <v>124</v>
      </c>
    </row>
    <row r="8020" spans="1:43" hidden="1" x14ac:dyDescent="0.25">
      <c r="A8020" t="s">
        <v>29013</v>
      </c>
      <c r="B8020" t="s">
        <v>29014</v>
      </c>
      <c r="C8020" s="1" t="str">
        <f t="shared" si="554"/>
        <v>21:0134</v>
      </c>
      <c r="D8020" s="1" t="str">
        <f t="shared" si="555"/>
        <v>21:0078</v>
      </c>
      <c r="E8020" t="s">
        <v>29015</v>
      </c>
      <c r="F8020" t="s">
        <v>29016</v>
      </c>
      <c r="H8020">
        <v>54.241840699999997</v>
      </c>
      <c r="I8020">
        <v>-62.436677000000003</v>
      </c>
      <c r="J8020" s="1" t="str">
        <f t="shared" si="552"/>
        <v>Till</v>
      </c>
      <c r="K8020" s="1" t="str">
        <f t="shared" si="553"/>
        <v>&lt;63 micron</v>
      </c>
      <c r="L8020">
        <v>0.1</v>
      </c>
      <c r="M8020">
        <v>1.91</v>
      </c>
      <c r="N8020">
        <v>1</v>
      </c>
      <c r="O8020">
        <v>20</v>
      </c>
      <c r="P8020">
        <v>2.5</v>
      </c>
      <c r="Q8020">
        <v>1</v>
      </c>
      <c r="R8020">
        <v>0.26</v>
      </c>
      <c r="S8020">
        <v>0.25</v>
      </c>
      <c r="T8020">
        <v>3</v>
      </c>
      <c r="U8020">
        <v>21</v>
      </c>
      <c r="V8020">
        <v>7</v>
      </c>
      <c r="W8020">
        <v>2.34</v>
      </c>
      <c r="X8020">
        <v>10</v>
      </c>
      <c r="Y8020">
        <v>0.5</v>
      </c>
      <c r="Z8020">
        <v>0.03</v>
      </c>
      <c r="AA8020">
        <v>40</v>
      </c>
      <c r="AB8020">
        <v>0.23</v>
      </c>
      <c r="AC8020">
        <v>150</v>
      </c>
      <c r="AD8020">
        <v>0.5</v>
      </c>
      <c r="AE8020">
        <v>0.01</v>
      </c>
      <c r="AF8020">
        <v>7</v>
      </c>
      <c r="AG8020">
        <v>670</v>
      </c>
      <c r="AH8020">
        <v>48</v>
      </c>
      <c r="AI8020">
        <v>1</v>
      </c>
      <c r="AJ8020">
        <v>3</v>
      </c>
      <c r="AK8020">
        <v>13</v>
      </c>
      <c r="AL8020">
        <v>0.12</v>
      </c>
      <c r="AM8020">
        <v>5</v>
      </c>
      <c r="AN8020">
        <v>5</v>
      </c>
      <c r="AO8020">
        <v>33</v>
      </c>
      <c r="AP8020">
        <v>5</v>
      </c>
      <c r="AQ8020">
        <v>100</v>
      </c>
    </row>
    <row r="8021" spans="1:43" hidden="1" x14ac:dyDescent="0.25">
      <c r="A8021" t="s">
        <v>29017</v>
      </c>
      <c r="B8021" t="s">
        <v>29018</v>
      </c>
      <c r="C8021" s="1" t="str">
        <f t="shared" si="554"/>
        <v>21:0134</v>
      </c>
      <c r="D8021" s="1" t="str">
        <f t="shared" si="555"/>
        <v>21:0078</v>
      </c>
      <c r="E8021" t="s">
        <v>29019</v>
      </c>
      <c r="F8021" t="s">
        <v>29020</v>
      </c>
      <c r="H8021">
        <v>54.232166300000003</v>
      </c>
      <c r="I8021">
        <v>-62.424535599999999</v>
      </c>
      <c r="J8021" s="1" t="str">
        <f t="shared" ref="J8021:J8084" si="556">HYPERLINK("http://geochem.nrcan.gc.ca/cdogs/content/kwd/kwd020044_e.htm", "Till")</f>
        <v>Till</v>
      </c>
      <c r="K8021" s="1" t="str">
        <f t="shared" si="553"/>
        <v>&lt;63 micron</v>
      </c>
      <c r="L8021">
        <v>0.1</v>
      </c>
      <c r="M8021">
        <v>0.7</v>
      </c>
      <c r="N8021">
        <v>2</v>
      </c>
      <c r="O8021">
        <v>20</v>
      </c>
      <c r="P8021">
        <v>1.5</v>
      </c>
      <c r="Q8021">
        <v>2</v>
      </c>
      <c r="R8021">
        <v>0.34</v>
      </c>
      <c r="S8021">
        <v>0.25</v>
      </c>
      <c r="T8021">
        <v>4</v>
      </c>
      <c r="U8021">
        <v>14</v>
      </c>
      <c r="V8021">
        <v>7</v>
      </c>
      <c r="W8021">
        <v>1.87</v>
      </c>
      <c r="X8021">
        <v>10</v>
      </c>
      <c r="Y8021">
        <v>0.5</v>
      </c>
      <c r="Z8021">
        <v>0.08</v>
      </c>
      <c r="AA8021">
        <v>40</v>
      </c>
      <c r="AB8021">
        <v>0.16</v>
      </c>
      <c r="AC8021">
        <v>195</v>
      </c>
      <c r="AD8021">
        <v>0.5</v>
      </c>
      <c r="AE8021">
        <v>0.01</v>
      </c>
      <c r="AF8021">
        <v>5</v>
      </c>
      <c r="AG8021">
        <v>680</v>
      </c>
      <c r="AH8021">
        <v>38</v>
      </c>
      <c r="AI8021">
        <v>2</v>
      </c>
      <c r="AJ8021">
        <v>2</v>
      </c>
      <c r="AK8021">
        <v>17</v>
      </c>
      <c r="AL8021">
        <v>0.08</v>
      </c>
      <c r="AM8021">
        <v>5</v>
      </c>
      <c r="AN8021">
        <v>5</v>
      </c>
      <c r="AO8021">
        <v>28</v>
      </c>
      <c r="AP8021">
        <v>5</v>
      </c>
      <c r="AQ8021">
        <v>136</v>
      </c>
    </row>
    <row r="8022" spans="1:43" hidden="1" x14ac:dyDescent="0.25">
      <c r="A8022" t="s">
        <v>29021</v>
      </c>
      <c r="B8022" t="s">
        <v>29022</v>
      </c>
      <c r="C8022" s="1" t="str">
        <f t="shared" si="554"/>
        <v>21:0134</v>
      </c>
      <c r="D8022" s="1" t="str">
        <f t="shared" si="555"/>
        <v>21:0078</v>
      </c>
      <c r="E8022" t="s">
        <v>29023</v>
      </c>
      <c r="F8022" t="s">
        <v>29024</v>
      </c>
      <c r="H8022">
        <v>54.219287899999998</v>
      </c>
      <c r="I8022">
        <v>-62.428702999999999</v>
      </c>
      <c r="J8022" s="1" t="str">
        <f t="shared" si="556"/>
        <v>Till</v>
      </c>
      <c r="K8022" s="1" t="str">
        <f t="shared" si="553"/>
        <v>&lt;63 micron</v>
      </c>
      <c r="L8022">
        <v>0.2</v>
      </c>
      <c r="M8022">
        <v>0.93</v>
      </c>
      <c r="N8022">
        <v>1</v>
      </c>
      <c r="O8022">
        <v>30</v>
      </c>
      <c r="P8022">
        <v>1</v>
      </c>
      <c r="Q8022">
        <v>1</v>
      </c>
      <c r="R8022">
        <v>0.46</v>
      </c>
      <c r="S8022">
        <v>0.25</v>
      </c>
      <c r="T8022">
        <v>4</v>
      </c>
      <c r="U8022">
        <v>19</v>
      </c>
      <c r="V8022">
        <v>16</v>
      </c>
      <c r="W8022">
        <v>2.16</v>
      </c>
      <c r="X8022">
        <v>10</v>
      </c>
      <c r="Y8022">
        <v>0.5</v>
      </c>
      <c r="Z8022">
        <v>7.0000000000000007E-2</v>
      </c>
      <c r="AA8022">
        <v>40</v>
      </c>
      <c r="AB8022">
        <v>0.23</v>
      </c>
      <c r="AC8022">
        <v>230</v>
      </c>
      <c r="AD8022">
        <v>0.5</v>
      </c>
      <c r="AE8022">
        <v>0.02</v>
      </c>
      <c r="AF8022">
        <v>8</v>
      </c>
      <c r="AG8022">
        <v>830</v>
      </c>
      <c r="AH8022">
        <v>16</v>
      </c>
      <c r="AI8022">
        <v>1</v>
      </c>
      <c r="AJ8022">
        <v>4</v>
      </c>
      <c r="AK8022">
        <v>27</v>
      </c>
      <c r="AL8022">
        <v>0.11</v>
      </c>
      <c r="AM8022">
        <v>5</v>
      </c>
      <c r="AN8022">
        <v>5</v>
      </c>
      <c r="AO8022">
        <v>36</v>
      </c>
      <c r="AP8022">
        <v>5</v>
      </c>
      <c r="AQ8022">
        <v>72</v>
      </c>
    </row>
    <row r="8023" spans="1:43" hidden="1" x14ac:dyDescent="0.25">
      <c r="A8023" t="s">
        <v>29025</v>
      </c>
      <c r="B8023" t="s">
        <v>29026</v>
      </c>
      <c r="C8023" s="1" t="str">
        <f t="shared" si="554"/>
        <v>21:0134</v>
      </c>
      <c r="D8023" s="1" t="str">
        <f t="shared" si="555"/>
        <v>21:0078</v>
      </c>
      <c r="E8023" t="s">
        <v>29027</v>
      </c>
      <c r="F8023" t="s">
        <v>29028</v>
      </c>
      <c r="H8023">
        <v>54.1957041</v>
      </c>
      <c r="I8023">
        <v>-62.450489400000002</v>
      </c>
      <c r="J8023" s="1" t="str">
        <f t="shared" si="556"/>
        <v>Till</v>
      </c>
      <c r="K8023" s="1" t="str">
        <f t="shared" si="553"/>
        <v>&lt;63 micron</v>
      </c>
      <c r="L8023">
        <v>0.1</v>
      </c>
      <c r="M8023">
        <v>1.07</v>
      </c>
      <c r="N8023">
        <v>4</v>
      </c>
      <c r="O8023">
        <v>20</v>
      </c>
      <c r="P8023">
        <v>0.25</v>
      </c>
      <c r="Q8023">
        <v>1</v>
      </c>
      <c r="R8023">
        <v>0.44</v>
      </c>
      <c r="S8023">
        <v>0.25</v>
      </c>
      <c r="T8023">
        <v>3</v>
      </c>
      <c r="U8023">
        <v>18</v>
      </c>
      <c r="V8023">
        <v>6</v>
      </c>
      <c r="W8023">
        <v>2.41</v>
      </c>
      <c r="X8023">
        <v>5</v>
      </c>
      <c r="Y8023">
        <v>0.5</v>
      </c>
      <c r="Z8023">
        <v>0.05</v>
      </c>
      <c r="AA8023">
        <v>40</v>
      </c>
      <c r="AB8023">
        <v>0.17</v>
      </c>
      <c r="AC8023">
        <v>170</v>
      </c>
      <c r="AD8023">
        <v>0.5</v>
      </c>
      <c r="AE8023">
        <v>0.01</v>
      </c>
      <c r="AF8023">
        <v>2</v>
      </c>
      <c r="AG8023">
        <v>840</v>
      </c>
      <c r="AH8023">
        <v>18</v>
      </c>
      <c r="AI8023">
        <v>1</v>
      </c>
      <c r="AJ8023">
        <v>3</v>
      </c>
      <c r="AK8023">
        <v>27</v>
      </c>
      <c r="AL8023">
        <v>0.13</v>
      </c>
      <c r="AM8023">
        <v>5</v>
      </c>
      <c r="AN8023">
        <v>5</v>
      </c>
      <c r="AO8023">
        <v>39</v>
      </c>
      <c r="AP8023">
        <v>5</v>
      </c>
      <c r="AQ8023">
        <v>40</v>
      </c>
    </row>
    <row r="8024" spans="1:43" hidden="1" x14ac:dyDescent="0.25">
      <c r="A8024" t="s">
        <v>29029</v>
      </c>
      <c r="B8024" t="s">
        <v>29030</v>
      </c>
      <c r="C8024" s="1" t="str">
        <f t="shared" si="554"/>
        <v>21:0134</v>
      </c>
      <c r="D8024" s="1" t="str">
        <f t="shared" si="555"/>
        <v>21:0078</v>
      </c>
      <c r="E8024" t="s">
        <v>29031</v>
      </c>
      <c r="F8024" t="s">
        <v>29032</v>
      </c>
      <c r="H8024">
        <v>54.218888800000002</v>
      </c>
      <c r="I8024">
        <v>-62.449336799999998</v>
      </c>
      <c r="J8024" s="1" t="str">
        <f t="shared" si="556"/>
        <v>Till</v>
      </c>
      <c r="K8024" s="1" t="str">
        <f t="shared" si="553"/>
        <v>&lt;63 micron</v>
      </c>
      <c r="L8024">
        <v>0.1</v>
      </c>
      <c r="M8024">
        <v>1.08</v>
      </c>
      <c r="N8024">
        <v>1</v>
      </c>
      <c r="O8024">
        <v>30</v>
      </c>
      <c r="P8024">
        <v>1.5</v>
      </c>
      <c r="Q8024">
        <v>1</v>
      </c>
      <c r="R8024">
        <v>0.32</v>
      </c>
      <c r="S8024">
        <v>0.25</v>
      </c>
      <c r="T8024">
        <v>2</v>
      </c>
      <c r="U8024">
        <v>17</v>
      </c>
      <c r="V8024">
        <v>8</v>
      </c>
      <c r="W8024">
        <v>2.0299999999999998</v>
      </c>
      <c r="X8024">
        <v>10</v>
      </c>
      <c r="Y8024">
        <v>1</v>
      </c>
      <c r="Z8024">
        <v>7.0000000000000007E-2</v>
      </c>
      <c r="AA8024">
        <v>40</v>
      </c>
      <c r="AB8024">
        <v>0.22</v>
      </c>
      <c r="AC8024">
        <v>165</v>
      </c>
      <c r="AD8024">
        <v>0.5</v>
      </c>
      <c r="AE8024">
        <v>0.02</v>
      </c>
      <c r="AF8024">
        <v>6</v>
      </c>
      <c r="AG8024">
        <v>680</v>
      </c>
      <c r="AH8024">
        <v>20</v>
      </c>
      <c r="AI8024">
        <v>1</v>
      </c>
      <c r="AJ8024">
        <v>3</v>
      </c>
      <c r="AK8024">
        <v>22</v>
      </c>
      <c r="AL8024">
        <v>0.12</v>
      </c>
      <c r="AM8024">
        <v>5</v>
      </c>
      <c r="AN8024">
        <v>5</v>
      </c>
      <c r="AO8024">
        <v>30</v>
      </c>
      <c r="AP8024">
        <v>5</v>
      </c>
      <c r="AQ8024">
        <v>56</v>
      </c>
    </row>
    <row r="8025" spans="1:43" hidden="1" x14ac:dyDescent="0.25">
      <c r="A8025" t="s">
        <v>29033</v>
      </c>
      <c r="B8025" t="s">
        <v>29034</v>
      </c>
      <c r="C8025" s="1" t="str">
        <f t="shared" si="554"/>
        <v>21:0134</v>
      </c>
      <c r="D8025" s="1" t="str">
        <f t="shared" si="555"/>
        <v>21:0078</v>
      </c>
      <c r="E8025" t="s">
        <v>29035</v>
      </c>
      <c r="F8025" t="s">
        <v>29036</v>
      </c>
      <c r="H8025">
        <v>54.2330623</v>
      </c>
      <c r="I8025">
        <v>-62.463185600000003</v>
      </c>
      <c r="J8025" s="1" t="str">
        <f t="shared" si="556"/>
        <v>Till</v>
      </c>
      <c r="K8025" s="1" t="str">
        <f t="shared" si="553"/>
        <v>&lt;63 micron</v>
      </c>
      <c r="L8025">
        <v>0.1</v>
      </c>
      <c r="M8025">
        <v>0.3</v>
      </c>
      <c r="N8025">
        <v>1</v>
      </c>
      <c r="O8025">
        <v>5</v>
      </c>
      <c r="P8025">
        <v>0.25</v>
      </c>
      <c r="Q8025">
        <v>1</v>
      </c>
      <c r="R8025">
        <v>0.06</v>
      </c>
      <c r="S8025">
        <v>0.25</v>
      </c>
      <c r="T8025">
        <v>1</v>
      </c>
      <c r="U8025">
        <v>4</v>
      </c>
      <c r="V8025">
        <v>3</v>
      </c>
      <c r="W8025">
        <v>2.4</v>
      </c>
      <c r="X8025">
        <v>10</v>
      </c>
      <c r="Y8025">
        <v>0.5</v>
      </c>
      <c r="Z8025">
        <v>0.03</v>
      </c>
      <c r="AA8025">
        <v>20</v>
      </c>
      <c r="AB8025">
        <v>0.03</v>
      </c>
      <c r="AC8025">
        <v>175</v>
      </c>
      <c r="AD8025">
        <v>0.5</v>
      </c>
      <c r="AE8025">
        <v>5.0000000000000001E-3</v>
      </c>
      <c r="AF8025">
        <v>0.5</v>
      </c>
      <c r="AG8025">
        <v>100</v>
      </c>
      <c r="AH8025">
        <v>64</v>
      </c>
      <c r="AI8025">
        <v>1</v>
      </c>
      <c r="AJ8025">
        <v>0.5</v>
      </c>
      <c r="AK8025">
        <v>7</v>
      </c>
      <c r="AL8025">
        <v>0.2</v>
      </c>
      <c r="AM8025">
        <v>5</v>
      </c>
      <c r="AN8025">
        <v>5</v>
      </c>
      <c r="AO8025">
        <v>20</v>
      </c>
      <c r="AP8025">
        <v>5</v>
      </c>
      <c r="AQ8025">
        <v>26</v>
      </c>
    </row>
    <row r="8026" spans="1:43" hidden="1" x14ac:dyDescent="0.25">
      <c r="A8026" t="s">
        <v>29037</v>
      </c>
      <c r="B8026" t="s">
        <v>29038</v>
      </c>
      <c r="C8026" s="1" t="str">
        <f t="shared" si="554"/>
        <v>21:0134</v>
      </c>
      <c r="D8026" s="1" t="str">
        <f t="shared" si="555"/>
        <v>21:0078</v>
      </c>
      <c r="E8026" t="s">
        <v>29039</v>
      </c>
      <c r="F8026" t="s">
        <v>29040</v>
      </c>
      <c r="H8026">
        <v>53.383915000000002</v>
      </c>
      <c r="I8026">
        <v>-64.683480900000006</v>
      </c>
      <c r="J8026" s="1" t="str">
        <f t="shared" si="556"/>
        <v>Till</v>
      </c>
      <c r="K8026" s="1" t="str">
        <f t="shared" si="553"/>
        <v>&lt;63 micron</v>
      </c>
      <c r="L8026">
        <v>0.1</v>
      </c>
      <c r="M8026">
        <v>0.64</v>
      </c>
      <c r="N8026">
        <v>1</v>
      </c>
      <c r="O8026">
        <v>30</v>
      </c>
      <c r="P8026">
        <v>0.25</v>
      </c>
      <c r="Q8026">
        <v>1</v>
      </c>
      <c r="R8026">
        <v>0.38</v>
      </c>
      <c r="S8026">
        <v>0.25</v>
      </c>
      <c r="T8026">
        <v>4</v>
      </c>
      <c r="U8026">
        <v>26</v>
      </c>
      <c r="V8026">
        <v>10</v>
      </c>
      <c r="W8026">
        <v>1.8</v>
      </c>
      <c r="X8026">
        <v>5</v>
      </c>
      <c r="Y8026">
        <v>0.5</v>
      </c>
      <c r="Z8026">
        <v>0.08</v>
      </c>
      <c r="AA8026">
        <v>30</v>
      </c>
      <c r="AB8026">
        <v>0.28000000000000003</v>
      </c>
      <c r="AC8026">
        <v>180</v>
      </c>
      <c r="AD8026">
        <v>0.5</v>
      </c>
      <c r="AE8026">
        <v>0.02</v>
      </c>
      <c r="AF8026">
        <v>13</v>
      </c>
      <c r="AG8026">
        <v>900</v>
      </c>
      <c r="AH8026">
        <v>2</v>
      </c>
      <c r="AI8026">
        <v>1</v>
      </c>
      <c r="AJ8026">
        <v>2</v>
      </c>
      <c r="AK8026">
        <v>17</v>
      </c>
      <c r="AL8026">
        <v>0.06</v>
      </c>
      <c r="AM8026">
        <v>5</v>
      </c>
      <c r="AN8026">
        <v>5</v>
      </c>
      <c r="AO8026">
        <v>25</v>
      </c>
      <c r="AP8026">
        <v>5</v>
      </c>
      <c r="AQ8026">
        <v>22</v>
      </c>
    </row>
    <row r="8027" spans="1:43" hidden="1" x14ac:dyDescent="0.25">
      <c r="A8027" t="s">
        <v>29041</v>
      </c>
      <c r="B8027" t="s">
        <v>29042</v>
      </c>
      <c r="C8027" s="1" t="str">
        <f t="shared" si="554"/>
        <v>21:0134</v>
      </c>
      <c r="D8027" s="1" t="str">
        <f t="shared" si="555"/>
        <v>21:0078</v>
      </c>
      <c r="E8027" t="s">
        <v>29043</v>
      </c>
      <c r="F8027" t="s">
        <v>29044</v>
      </c>
      <c r="H8027">
        <v>54.226421500000001</v>
      </c>
      <c r="I8027">
        <v>-62.4655731</v>
      </c>
      <c r="J8027" s="1" t="str">
        <f t="shared" si="556"/>
        <v>Till</v>
      </c>
      <c r="K8027" s="1" t="str">
        <f t="shared" si="553"/>
        <v>&lt;63 micron</v>
      </c>
      <c r="L8027">
        <v>0.1</v>
      </c>
      <c r="M8027">
        <v>0.92</v>
      </c>
      <c r="N8027">
        <v>1</v>
      </c>
      <c r="O8027">
        <v>30</v>
      </c>
      <c r="P8027">
        <v>7</v>
      </c>
      <c r="Q8027">
        <v>1</v>
      </c>
      <c r="R8027">
        <v>0.38</v>
      </c>
      <c r="S8027">
        <v>0.25</v>
      </c>
      <c r="T8027">
        <v>4</v>
      </c>
      <c r="U8027">
        <v>12</v>
      </c>
      <c r="V8027">
        <v>11</v>
      </c>
      <c r="W8027">
        <v>2.84</v>
      </c>
      <c r="X8027">
        <v>20</v>
      </c>
      <c r="Y8027">
        <v>0.5</v>
      </c>
      <c r="Z8027">
        <v>0.11</v>
      </c>
      <c r="AA8027">
        <v>90</v>
      </c>
      <c r="AB8027">
        <v>0.28999999999999998</v>
      </c>
      <c r="AC8027">
        <v>680</v>
      </c>
      <c r="AD8027">
        <v>0.5</v>
      </c>
      <c r="AE8027">
        <v>0.02</v>
      </c>
      <c r="AF8027">
        <v>7</v>
      </c>
      <c r="AG8027">
        <v>590</v>
      </c>
      <c r="AH8027">
        <v>30</v>
      </c>
      <c r="AI8027">
        <v>2</v>
      </c>
      <c r="AJ8027">
        <v>3</v>
      </c>
      <c r="AK8027">
        <v>22</v>
      </c>
      <c r="AL8027">
        <v>0.12</v>
      </c>
      <c r="AM8027">
        <v>5</v>
      </c>
      <c r="AN8027">
        <v>5</v>
      </c>
      <c r="AO8027">
        <v>27</v>
      </c>
      <c r="AP8027">
        <v>5</v>
      </c>
      <c r="AQ8027">
        <v>168</v>
      </c>
    </row>
    <row r="8028" spans="1:43" hidden="1" x14ac:dyDescent="0.25">
      <c r="A8028" t="s">
        <v>29045</v>
      </c>
      <c r="B8028" t="s">
        <v>29046</v>
      </c>
      <c r="C8028" s="1" t="str">
        <f t="shared" si="554"/>
        <v>21:0134</v>
      </c>
      <c r="D8028" s="1" t="str">
        <f t="shared" si="555"/>
        <v>21:0078</v>
      </c>
      <c r="E8028" t="s">
        <v>29047</v>
      </c>
      <c r="F8028" t="s">
        <v>29048</v>
      </c>
      <c r="H8028">
        <v>54.214077500000002</v>
      </c>
      <c r="I8028">
        <v>-62.479381500000002</v>
      </c>
      <c r="J8028" s="1" t="str">
        <f t="shared" si="556"/>
        <v>Till</v>
      </c>
      <c r="K8028" s="1" t="str">
        <f t="shared" si="553"/>
        <v>&lt;63 micron</v>
      </c>
      <c r="L8028">
        <v>0.1</v>
      </c>
      <c r="M8028">
        <v>1.1599999999999999</v>
      </c>
      <c r="N8028">
        <v>1</v>
      </c>
      <c r="O8028">
        <v>60</v>
      </c>
      <c r="P8028">
        <v>4</v>
      </c>
      <c r="Q8028">
        <v>4</v>
      </c>
      <c r="R8028">
        <v>0.38</v>
      </c>
      <c r="S8028">
        <v>0.25</v>
      </c>
      <c r="T8028">
        <v>3</v>
      </c>
      <c r="U8028">
        <v>15</v>
      </c>
      <c r="V8028">
        <v>11</v>
      </c>
      <c r="W8028">
        <v>2.0099999999999998</v>
      </c>
      <c r="X8028">
        <v>10</v>
      </c>
      <c r="Y8028">
        <v>0.5</v>
      </c>
      <c r="Z8028">
        <v>0.11</v>
      </c>
      <c r="AA8028">
        <v>70</v>
      </c>
      <c r="AB8028">
        <v>0.25</v>
      </c>
      <c r="AC8028">
        <v>185</v>
      </c>
      <c r="AD8028">
        <v>1</v>
      </c>
      <c r="AE8028">
        <v>0.02</v>
      </c>
      <c r="AF8028">
        <v>6</v>
      </c>
      <c r="AG8028">
        <v>650</v>
      </c>
      <c r="AH8028">
        <v>46</v>
      </c>
      <c r="AI8028">
        <v>2</v>
      </c>
      <c r="AJ8028">
        <v>2</v>
      </c>
      <c r="AK8028">
        <v>27</v>
      </c>
      <c r="AL8028">
        <v>0.12</v>
      </c>
      <c r="AM8028">
        <v>5</v>
      </c>
      <c r="AN8028">
        <v>5</v>
      </c>
      <c r="AO8028">
        <v>27</v>
      </c>
      <c r="AP8028">
        <v>5</v>
      </c>
      <c r="AQ8028">
        <v>140</v>
      </c>
    </row>
    <row r="8029" spans="1:43" hidden="1" x14ac:dyDescent="0.25">
      <c r="A8029" t="s">
        <v>29049</v>
      </c>
      <c r="B8029" t="s">
        <v>29050</v>
      </c>
      <c r="C8029" s="1" t="str">
        <f t="shared" si="554"/>
        <v>21:0134</v>
      </c>
      <c r="D8029" s="1" t="str">
        <f t="shared" si="555"/>
        <v>21:0078</v>
      </c>
      <c r="E8029" t="s">
        <v>29051</v>
      </c>
      <c r="F8029" t="s">
        <v>29052</v>
      </c>
      <c r="H8029">
        <v>54.054577700000003</v>
      </c>
      <c r="I8029">
        <v>-62.742907899999999</v>
      </c>
      <c r="J8029" s="1" t="str">
        <f t="shared" si="556"/>
        <v>Till</v>
      </c>
      <c r="K8029" s="1" t="str">
        <f t="shared" si="553"/>
        <v>&lt;63 micron</v>
      </c>
      <c r="L8029">
        <v>0.1</v>
      </c>
      <c r="M8029">
        <v>0.52</v>
      </c>
      <c r="N8029">
        <v>2</v>
      </c>
      <c r="O8029">
        <v>20</v>
      </c>
      <c r="P8029">
        <v>0.25</v>
      </c>
      <c r="Q8029">
        <v>1</v>
      </c>
      <c r="R8029">
        <v>0.44</v>
      </c>
      <c r="S8029">
        <v>0.25</v>
      </c>
      <c r="T8029">
        <v>2</v>
      </c>
      <c r="U8029">
        <v>15</v>
      </c>
      <c r="V8029">
        <v>14</v>
      </c>
      <c r="W8029">
        <v>1.45</v>
      </c>
      <c r="X8029">
        <v>5</v>
      </c>
      <c r="Y8029">
        <v>0.5</v>
      </c>
      <c r="Z8029">
        <v>0.03</v>
      </c>
      <c r="AA8029">
        <v>30</v>
      </c>
      <c r="AB8029">
        <v>0.15</v>
      </c>
      <c r="AC8029">
        <v>115</v>
      </c>
      <c r="AD8029">
        <v>0.5</v>
      </c>
      <c r="AE8029">
        <v>0.01</v>
      </c>
      <c r="AF8029">
        <v>5</v>
      </c>
      <c r="AG8029">
        <v>540</v>
      </c>
      <c r="AH8029">
        <v>4</v>
      </c>
      <c r="AI8029">
        <v>1</v>
      </c>
      <c r="AJ8029">
        <v>2</v>
      </c>
      <c r="AK8029">
        <v>30</v>
      </c>
      <c r="AL8029">
        <v>0.09</v>
      </c>
      <c r="AM8029">
        <v>5</v>
      </c>
      <c r="AN8029">
        <v>5</v>
      </c>
      <c r="AO8029">
        <v>31</v>
      </c>
      <c r="AP8029">
        <v>5</v>
      </c>
      <c r="AQ8029">
        <v>8</v>
      </c>
    </row>
    <row r="8030" spans="1:43" hidden="1" x14ac:dyDescent="0.25">
      <c r="A8030" t="s">
        <v>29053</v>
      </c>
      <c r="B8030" t="s">
        <v>29054</v>
      </c>
      <c r="C8030" s="1" t="str">
        <f t="shared" si="554"/>
        <v>21:0134</v>
      </c>
      <c r="D8030" s="1" t="str">
        <f t="shared" si="555"/>
        <v>21:0078</v>
      </c>
      <c r="E8030" t="s">
        <v>29055</v>
      </c>
      <c r="F8030" t="s">
        <v>29056</v>
      </c>
      <c r="H8030">
        <v>54.067342799999999</v>
      </c>
      <c r="I8030">
        <v>-62.853319399999997</v>
      </c>
      <c r="J8030" s="1" t="str">
        <f t="shared" si="556"/>
        <v>Till</v>
      </c>
      <c r="K8030" s="1" t="str">
        <f t="shared" si="553"/>
        <v>&lt;63 micron</v>
      </c>
      <c r="L8030">
        <v>0.1</v>
      </c>
      <c r="M8030">
        <v>0.72</v>
      </c>
      <c r="N8030">
        <v>1</v>
      </c>
      <c r="O8030">
        <v>40</v>
      </c>
      <c r="P8030">
        <v>0.25</v>
      </c>
      <c r="Q8030">
        <v>1</v>
      </c>
      <c r="R8030">
        <v>0.46</v>
      </c>
      <c r="S8030">
        <v>0.25</v>
      </c>
      <c r="T8030">
        <v>3</v>
      </c>
      <c r="U8030">
        <v>16</v>
      </c>
      <c r="V8030">
        <v>14</v>
      </c>
      <c r="W8030">
        <v>1.63</v>
      </c>
      <c r="X8030">
        <v>5</v>
      </c>
      <c r="Y8030">
        <v>0.5</v>
      </c>
      <c r="Z8030">
        <v>0.06</v>
      </c>
      <c r="AA8030">
        <v>30</v>
      </c>
      <c r="AB8030">
        <v>0.21</v>
      </c>
      <c r="AC8030">
        <v>155</v>
      </c>
      <c r="AD8030">
        <v>0.5</v>
      </c>
      <c r="AE8030">
        <v>0.02</v>
      </c>
      <c r="AF8030">
        <v>6</v>
      </c>
      <c r="AG8030">
        <v>670</v>
      </c>
      <c r="AH8030">
        <v>4</v>
      </c>
      <c r="AI8030">
        <v>1</v>
      </c>
      <c r="AJ8030">
        <v>3</v>
      </c>
      <c r="AK8030">
        <v>28</v>
      </c>
      <c r="AL8030">
        <v>0.1</v>
      </c>
      <c r="AM8030">
        <v>5</v>
      </c>
      <c r="AN8030">
        <v>5</v>
      </c>
      <c r="AO8030">
        <v>35</v>
      </c>
      <c r="AP8030">
        <v>5</v>
      </c>
      <c r="AQ8030">
        <v>14</v>
      </c>
    </row>
    <row r="8031" spans="1:43" hidden="1" x14ac:dyDescent="0.25">
      <c r="A8031" t="s">
        <v>29057</v>
      </c>
      <c r="B8031" t="s">
        <v>29058</v>
      </c>
      <c r="C8031" s="1" t="str">
        <f t="shared" si="554"/>
        <v>21:0134</v>
      </c>
      <c r="D8031" s="1" t="str">
        <f t="shared" si="555"/>
        <v>21:0078</v>
      </c>
      <c r="E8031" t="s">
        <v>26972</v>
      </c>
      <c r="F8031" t="s">
        <v>29059</v>
      </c>
      <c r="H8031">
        <v>54.053049399999999</v>
      </c>
      <c r="I8031">
        <v>-62.967174200000002</v>
      </c>
      <c r="J8031" s="1" t="str">
        <f t="shared" si="556"/>
        <v>Till</v>
      </c>
      <c r="K8031" s="1" t="str">
        <f t="shared" ref="K8031:K8094" si="557">HYPERLINK("http://geochem.nrcan.gc.ca/cdogs/content/kwd/kwd080004_e.htm", "&lt;63 micron")</f>
        <v>&lt;63 micron</v>
      </c>
      <c r="L8031">
        <v>0.1</v>
      </c>
      <c r="M8031">
        <v>1.45</v>
      </c>
      <c r="N8031">
        <v>1</v>
      </c>
      <c r="O8031">
        <v>40</v>
      </c>
      <c r="P8031">
        <v>0.25</v>
      </c>
      <c r="Q8031">
        <v>2</v>
      </c>
      <c r="R8031">
        <v>0.39</v>
      </c>
      <c r="S8031">
        <v>0.25</v>
      </c>
      <c r="T8031">
        <v>4</v>
      </c>
      <c r="U8031">
        <v>20</v>
      </c>
      <c r="V8031">
        <v>13</v>
      </c>
      <c r="W8031">
        <v>1.95</v>
      </c>
      <c r="X8031">
        <v>5</v>
      </c>
      <c r="Y8031">
        <v>0.5</v>
      </c>
      <c r="Z8031">
        <v>0.06</v>
      </c>
      <c r="AA8031">
        <v>20</v>
      </c>
      <c r="AB8031">
        <v>0.27</v>
      </c>
      <c r="AC8031">
        <v>145</v>
      </c>
      <c r="AD8031">
        <v>0.5</v>
      </c>
      <c r="AE8031">
        <v>0.02</v>
      </c>
      <c r="AF8031">
        <v>8</v>
      </c>
      <c r="AG8031">
        <v>750</v>
      </c>
      <c r="AH8031">
        <v>8</v>
      </c>
      <c r="AI8031">
        <v>1</v>
      </c>
      <c r="AJ8031">
        <v>3</v>
      </c>
      <c r="AK8031">
        <v>21</v>
      </c>
      <c r="AL8031">
        <v>0.14000000000000001</v>
      </c>
      <c r="AM8031">
        <v>5</v>
      </c>
      <c r="AN8031">
        <v>5</v>
      </c>
      <c r="AO8031">
        <v>35</v>
      </c>
      <c r="AP8031">
        <v>5</v>
      </c>
      <c r="AQ8031">
        <v>16</v>
      </c>
    </row>
    <row r="8032" spans="1:43" hidden="1" x14ac:dyDescent="0.25">
      <c r="A8032" t="s">
        <v>29060</v>
      </c>
      <c r="B8032" t="s">
        <v>29061</v>
      </c>
      <c r="C8032" s="1" t="str">
        <f t="shared" si="554"/>
        <v>21:0134</v>
      </c>
      <c r="D8032" s="1" t="str">
        <f t="shared" si="555"/>
        <v>21:0078</v>
      </c>
      <c r="E8032" t="s">
        <v>29062</v>
      </c>
      <c r="F8032" t="s">
        <v>29063</v>
      </c>
      <c r="H8032">
        <v>54.032381399999998</v>
      </c>
      <c r="I8032">
        <v>-62.9702445</v>
      </c>
      <c r="J8032" s="1" t="str">
        <f t="shared" si="556"/>
        <v>Till</v>
      </c>
      <c r="K8032" s="1" t="str">
        <f t="shared" si="557"/>
        <v>&lt;63 micron</v>
      </c>
      <c r="L8032">
        <v>0.1</v>
      </c>
      <c r="M8032">
        <v>0.62</v>
      </c>
      <c r="N8032">
        <v>2</v>
      </c>
      <c r="O8032">
        <v>20</v>
      </c>
      <c r="P8032">
        <v>0.25</v>
      </c>
      <c r="Q8032">
        <v>1</v>
      </c>
      <c r="R8032">
        <v>0.4</v>
      </c>
      <c r="S8032">
        <v>0.25</v>
      </c>
      <c r="T8032">
        <v>4</v>
      </c>
      <c r="U8032">
        <v>16</v>
      </c>
      <c r="V8032">
        <v>22</v>
      </c>
      <c r="W8032">
        <v>1.68</v>
      </c>
      <c r="X8032">
        <v>5</v>
      </c>
      <c r="Y8032">
        <v>0.5</v>
      </c>
      <c r="Z8032">
        <v>0.04</v>
      </c>
      <c r="AA8032">
        <v>20</v>
      </c>
      <c r="AB8032">
        <v>0.21</v>
      </c>
      <c r="AC8032">
        <v>160</v>
      </c>
      <c r="AD8032">
        <v>0.5</v>
      </c>
      <c r="AE8032">
        <v>0.01</v>
      </c>
      <c r="AF8032">
        <v>4</v>
      </c>
      <c r="AG8032">
        <v>810</v>
      </c>
      <c r="AH8032">
        <v>2</v>
      </c>
      <c r="AI8032">
        <v>1</v>
      </c>
      <c r="AJ8032">
        <v>2</v>
      </c>
      <c r="AK8032">
        <v>19</v>
      </c>
      <c r="AL8032">
        <v>0.1</v>
      </c>
      <c r="AM8032">
        <v>5</v>
      </c>
      <c r="AN8032">
        <v>5</v>
      </c>
      <c r="AO8032">
        <v>35</v>
      </c>
      <c r="AP8032">
        <v>5</v>
      </c>
      <c r="AQ8032">
        <v>14</v>
      </c>
    </row>
    <row r="8033" spans="1:43" hidden="1" x14ac:dyDescent="0.25">
      <c r="A8033" t="s">
        <v>29064</v>
      </c>
      <c r="B8033" t="s">
        <v>29065</v>
      </c>
      <c r="C8033" s="1" t="str">
        <f t="shared" si="554"/>
        <v>21:0134</v>
      </c>
      <c r="D8033" s="1" t="str">
        <f t="shared" si="555"/>
        <v>21:0078</v>
      </c>
      <c r="E8033" t="s">
        <v>29066</v>
      </c>
      <c r="F8033" t="s">
        <v>29067</v>
      </c>
      <c r="H8033">
        <v>54.165357100000001</v>
      </c>
      <c r="I8033">
        <v>-62.511090099999997</v>
      </c>
      <c r="J8033" s="1" t="str">
        <f t="shared" si="556"/>
        <v>Till</v>
      </c>
      <c r="K8033" s="1" t="str">
        <f t="shared" si="557"/>
        <v>&lt;63 micron</v>
      </c>
      <c r="L8033">
        <v>0.1</v>
      </c>
      <c r="M8033">
        <v>0.9</v>
      </c>
      <c r="N8033">
        <v>1</v>
      </c>
      <c r="O8033">
        <v>50</v>
      </c>
      <c r="P8033">
        <v>0.25</v>
      </c>
      <c r="Q8033">
        <v>1</v>
      </c>
      <c r="R8033">
        <v>0.41</v>
      </c>
      <c r="S8033">
        <v>0.25</v>
      </c>
      <c r="T8033">
        <v>3</v>
      </c>
      <c r="U8033">
        <v>19</v>
      </c>
      <c r="V8033">
        <v>16</v>
      </c>
      <c r="W8033">
        <v>2.02</v>
      </c>
      <c r="X8033">
        <v>5</v>
      </c>
      <c r="Y8033">
        <v>0.5</v>
      </c>
      <c r="Z8033">
        <v>0.08</v>
      </c>
      <c r="AA8033">
        <v>40</v>
      </c>
      <c r="AB8033">
        <v>0.26</v>
      </c>
      <c r="AC8033">
        <v>230</v>
      </c>
      <c r="AD8033">
        <v>0.5</v>
      </c>
      <c r="AE8033">
        <v>0.02</v>
      </c>
      <c r="AF8033">
        <v>7</v>
      </c>
      <c r="AG8033">
        <v>790</v>
      </c>
      <c r="AH8033">
        <v>14</v>
      </c>
      <c r="AI8033">
        <v>1</v>
      </c>
      <c r="AJ8033">
        <v>2</v>
      </c>
      <c r="AK8033">
        <v>22</v>
      </c>
      <c r="AL8033">
        <v>0.1</v>
      </c>
      <c r="AM8033">
        <v>5</v>
      </c>
      <c r="AN8033">
        <v>5</v>
      </c>
      <c r="AO8033">
        <v>33</v>
      </c>
      <c r="AP8033">
        <v>5</v>
      </c>
      <c r="AQ8033">
        <v>42</v>
      </c>
    </row>
    <row r="8034" spans="1:43" hidden="1" x14ac:dyDescent="0.25">
      <c r="A8034" t="s">
        <v>29068</v>
      </c>
      <c r="B8034" t="s">
        <v>29069</v>
      </c>
      <c r="C8034" s="1" t="str">
        <f t="shared" si="554"/>
        <v>21:0134</v>
      </c>
      <c r="D8034" s="1" t="str">
        <f t="shared" si="555"/>
        <v>21:0078</v>
      </c>
      <c r="E8034" t="s">
        <v>29070</v>
      </c>
      <c r="F8034" t="s">
        <v>29071</v>
      </c>
      <c r="H8034">
        <v>54.2187944</v>
      </c>
      <c r="I8034">
        <v>-62.612294300000002</v>
      </c>
      <c r="J8034" s="1" t="str">
        <f t="shared" si="556"/>
        <v>Till</v>
      </c>
      <c r="K8034" s="1" t="str">
        <f t="shared" si="557"/>
        <v>&lt;63 micron</v>
      </c>
      <c r="L8034">
        <v>0.1</v>
      </c>
      <c r="M8034">
        <v>0.82</v>
      </c>
      <c r="N8034">
        <v>1</v>
      </c>
      <c r="O8034">
        <v>30</v>
      </c>
      <c r="P8034">
        <v>0.25</v>
      </c>
      <c r="Q8034">
        <v>1</v>
      </c>
      <c r="R8034">
        <v>0.25</v>
      </c>
      <c r="S8034">
        <v>0.25</v>
      </c>
      <c r="T8034">
        <v>4</v>
      </c>
      <c r="U8034">
        <v>19</v>
      </c>
      <c r="V8034">
        <v>21</v>
      </c>
      <c r="W8034">
        <v>1.88</v>
      </c>
      <c r="X8034">
        <v>5</v>
      </c>
      <c r="Y8034">
        <v>0.5</v>
      </c>
      <c r="Z8034">
        <v>0.06</v>
      </c>
      <c r="AA8034">
        <v>20</v>
      </c>
      <c r="AB8034">
        <v>0.24</v>
      </c>
      <c r="AC8034">
        <v>120</v>
      </c>
      <c r="AD8034">
        <v>0.5</v>
      </c>
      <c r="AE8034">
        <v>0.02</v>
      </c>
      <c r="AF8034">
        <v>8</v>
      </c>
      <c r="AG8034">
        <v>180</v>
      </c>
      <c r="AH8034">
        <v>6</v>
      </c>
      <c r="AI8034">
        <v>1</v>
      </c>
      <c r="AJ8034">
        <v>2</v>
      </c>
      <c r="AK8034">
        <v>14</v>
      </c>
      <c r="AL8034">
        <v>0.12</v>
      </c>
      <c r="AM8034">
        <v>5</v>
      </c>
      <c r="AN8034">
        <v>5</v>
      </c>
      <c r="AO8034">
        <v>34</v>
      </c>
      <c r="AP8034">
        <v>5</v>
      </c>
      <c r="AQ8034">
        <v>14</v>
      </c>
    </row>
    <row r="8035" spans="1:43" hidden="1" x14ac:dyDescent="0.25">
      <c r="A8035" t="s">
        <v>29072</v>
      </c>
      <c r="B8035" t="s">
        <v>29073</v>
      </c>
      <c r="C8035" s="1" t="str">
        <f t="shared" ref="C8035:C8098" si="558">HYPERLINK("http://geochem.nrcan.gc.ca/cdogs/content/bdl/bdl210134_e.htm", "21:0134")</f>
        <v>21:0134</v>
      </c>
      <c r="D8035" s="1" t="str">
        <f t="shared" ref="D8035:D8098" si="559">HYPERLINK("http://geochem.nrcan.gc.ca/cdogs/content/svy/svy210078_e.htm", "21:0078")</f>
        <v>21:0078</v>
      </c>
      <c r="E8035" t="s">
        <v>29074</v>
      </c>
      <c r="F8035" t="s">
        <v>29075</v>
      </c>
      <c r="H8035">
        <v>54.2423018</v>
      </c>
      <c r="I8035">
        <v>-62.572557500000002</v>
      </c>
      <c r="J8035" s="1" t="str">
        <f t="shared" si="556"/>
        <v>Till</v>
      </c>
      <c r="K8035" s="1" t="str">
        <f t="shared" si="557"/>
        <v>&lt;63 micron</v>
      </c>
      <c r="L8035">
        <v>0.1</v>
      </c>
      <c r="M8035">
        <v>1.1499999999999999</v>
      </c>
      <c r="N8035">
        <v>1</v>
      </c>
      <c r="O8035">
        <v>30</v>
      </c>
      <c r="P8035">
        <v>0.25</v>
      </c>
      <c r="Q8035">
        <v>2</v>
      </c>
      <c r="R8035">
        <v>0.32</v>
      </c>
      <c r="S8035">
        <v>0.25</v>
      </c>
      <c r="T8035">
        <v>4</v>
      </c>
      <c r="U8035">
        <v>15</v>
      </c>
      <c r="V8035">
        <v>15</v>
      </c>
      <c r="W8035">
        <v>1.8</v>
      </c>
      <c r="X8035">
        <v>5</v>
      </c>
      <c r="Y8035">
        <v>0.5</v>
      </c>
      <c r="Z8035">
        <v>0.03</v>
      </c>
      <c r="AA8035">
        <v>20</v>
      </c>
      <c r="AB8035">
        <v>0.3</v>
      </c>
      <c r="AC8035">
        <v>165</v>
      </c>
      <c r="AD8035">
        <v>0.5</v>
      </c>
      <c r="AE8035">
        <v>0.01</v>
      </c>
      <c r="AF8035">
        <v>9</v>
      </c>
      <c r="AG8035">
        <v>720</v>
      </c>
      <c r="AH8035">
        <v>6</v>
      </c>
      <c r="AI8035">
        <v>2</v>
      </c>
      <c r="AJ8035">
        <v>2</v>
      </c>
      <c r="AK8035">
        <v>13</v>
      </c>
      <c r="AL8035">
        <v>0.08</v>
      </c>
      <c r="AM8035">
        <v>5</v>
      </c>
      <c r="AN8035">
        <v>5</v>
      </c>
      <c r="AO8035">
        <v>27</v>
      </c>
      <c r="AP8035">
        <v>5</v>
      </c>
      <c r="AQ8035">
        <v>18</v>
      </c>
    </row>
    <row r="8036" spans="1:43" hidden="1" x14ac:dyDescent="0.25">
      <c r="A8036" t="s">
        <v>29076</v>
      </c>
      <c r="B8036" t="s">
        <v>29077</v>
      </c>
      <c r="C8036" s="1" t="str">
        <f t="shared" si="558"/>
        <v>21:0134</v>
      </c>
      <c r="D8036" s="1" t="str">
        <f t="shared" si="559"/>
        <v>21:0078</v>
      </c>
      <c r="E8036" t="s">
        <v>29078</v>
      </c>
      <c r="F8036" t="s">
        <v>29079</v>
      </c>
      <c r="H8036">
        <v>54.241258700000003</v>
      </c>
      <c r="I8036">
        <v>-62.5329002</v>
      </c>
      <c r="J8036" s="1" t="str">
        <f t="shared" si="556"/>
        <v>Till</v>
      </c>
      <c r="K8036" s="1" t="str">
        <f t="shared" si="557"/>
        <v>&lt;63 micron</v>
      </c>
      <c r="L8036">
        <v>0.1</v>
      </c>
      <c r="M8036">
        <v>1.27</v>
      </c>
      <c r="N8036">
        <v>1</v>
      </c>
      <c r="O8036">
        <v>30</v>
      </c>
      <c r="P8036">
        <v>0.25</v>
      </c>
      <c r="Q8036">
        <v>2</v>
      </c>
      <c r="R8036">
        <v>0.22</v>
      </c>
      <c r="S8036">
        <v>0.25</v>
      </c>
      <c r="T8036">
        <v>4</v>
      </c>
      <c r="U8036">
        <v>14</v>
      </c>
      <c r="V8036">
        <v>15</v>
      </c>
      <c r="W8036">
        <v>1.7</v>
      </c>
      <c r="X8036">
        <v>5</v>
      </c>
      <c r="Y8036">
        <v>0.5</v>
      </c>
      <c r="Z8036">
        <v>0.02</v>
      </c>
      <c r="AA8036">
        <v>20</v>
      </c>
      <c r="AB8036">
        <v>0.22</v>
      </c>
      <c r="AC8036">
        <v>95</v>
      </c>
      <c r="AD8036">
        <v>0.5</v>
      </c>
      <c r="AE8036">
        <v>0.01</v>
      </c>
      <c r="AF8036">
        <v>5</v>
      </c>
      <c r="AG8036">
        <v>370</v>
      </c>
      <c r="AH8036">
        <v>14</v>
      </c>
      <c r="AI8036">
        <v>1</v>
      </c>
      <c r="AJ8036">
        <v>2</v>
      </c>
      <c r="AK8036">
        <v>11</v>
      </c>
      <c r="AL8036">
        <v>0.12</v>
      </c>
      <c r="AM8036">
        <v>5</v>
      </c>
      <c r="AN8036">
        <v>5</v>
      </c>
      <c r="AO8036">
        <v>29</v>
      </c>
      <c r="AP8036">
        <v>5</v>
      </c>
      <c r="AQ8036">
        <v>14</v>
      </c>
    </row>
    <row r="8037" spans="1:43" hidden="1" x14ac:dyDescent="0.25">
      <c r="A8037" t="s">
        <v>29080</v>
      </c>
      <c r="B8037" t="s">
        <v>29081</v>
      </c>
      <c r="C8037" s="1" t="str">
        <f t="shared" si="558"/>
        <v>21:0134</v>
      </c>
      <c r="D8037" s="1" t="str">
        <f t="shared" si="559"/>
        <v>21:0078</v>
      </c>
      <c r="E8037" t="s">
        <v>29082</v>
      </c>
      <c r="F8037" t="s">
        <v>29083</v>
      </c>
      <c r="H8037">
        <v>53.356292199999999</v>
      </c>
      <c r="I8037">
        <v>-64.656322599999996</v>
      </c>
      <c r="J8037" s="1" t="str">
        <f t="shared" si="556"/>
        <v>Till</v>
      </c>
      <c r="K8037" s="1" t="str">
        <f t="shared" si="557"/>
        <v>&lt;63 micron</v>
      </c>
      <c r="L8037">
        <v>0.1</v>
      </c>
      <c r="M8037">
        <v>0.79</v>
      </c>
      <c r="N8037">
        <v>1</v>
      </c>
      <c r="O8037">
        <v>40</v>
      </c>
      <c r="P8037">
        <v>0.25</v>
      </c>
      <c r="Q8037">
        <v>2</v>
      </c>
      <c r="R8037">
        <v>0.45</v>
      </c>
      <c r="S8037">
        <v>0.25</v>
      </c>
      <c r="T8037">
        <v>5</v>
      </c>
      <c r="U8037">
        <v>27</v>
      </c>
      <c r="V8037">
        <v>16</v>
      </c>
      <c r="W8037">
        <v>1.83</v>
      </c>
      <c r="X8037">
        <v>5</v>
      </c>
      <c r="Y8037">
        <v>0.5</v>
      </c>
      <c r="Z8037">
        <v>0.12</v>
      </c>
      <c r="AA8037">
        <v>30</v>
      </c>
      <c r="AB8037">
        <v>0.32</v>
      </c>
      <c r="AC8037">
        <v>205</v>
      </c>
      <c r="AD8037">
        <v>0.5</v>
      </c>
      <c r="AE8037">
        <v>0.03</v>
      </c>
      <c r="AF8037">
        <v>12</v>
      </c>
      <c r="AG8037">
        <v>920</v>
      </c>
      <c r="AH8037">
        <v>4</v>
      </c>
      <c r="AI8037">
        <v>1</v>
      </c>
      <c r="AJ8037">
        <v>3</v>
      </c>
      <c r="AK8037">
        <v>19</v>
      </c>
      <c r="AL8037">
        <v>0.08</v>
      </c>
      <c r="AM8037">
        <v>5</v>
      </c>
      <c r="AN8037">
        <v>5</v>
      </c>
      <c r="AO8037">
        <v>30</v>
      </c>
      <c r="AP8037">
        <v>5</v>
      </c>
      <c r="AQ8037">
        <v>20</v>
      </c>
    </row>
    <row r="8038" spans="1:43" hidden="1" x14ac:dyDescent="0.25">
      <c r="A8038" t="s">
        <v>29084</v>
      </c>
      <c r="B8038" t="s">
        <v>29085</v>
      </c>
      <c r="C8038" s="1" t="str">
        <f t="shared" si="558"/>
        <v>21:0134</v>
      </c>
      <c r="D8038" s="1" t="str">
        <f t="shared" si="559"/>
        <v>21:0078</v>
      </c>
      <c r="E8038" t="s">
        <v>29086</v>
      </c>
      <c r="F8038" t="s">
        <v>29087</v>
      </c>
      <c r="H8038">
        <v>54.243239899999999</v>
      </c>
      <c r="I8038">
        <v>-62.488834099999998</v>
      </c>
      <c r="J8038" s="1" t="str">
        <f t="shared" si="556"/>
        <v>Till</v>
      </c>
      <c r="K8038" s="1" t="str">
        <f t="shared" si="557"/>
        <v>&lt;63 micron</v>
      </c>
      <c r="L8038">
        <v>0.1</v>
      </c>
      <c r="M8038">
        <v>1.23</v>
      </c>
      <c r="N8038">
        <v>1</v>
      </c>
      <c r="O8038">
        <v>10</v>
      </c>
      <c r="P8038">
        <v>0.25</v>
      </c>
      <c r="Q8038">
        <v>4</v>
      </c>
      <c r="R8038">
        <v>0.26</v>
      </c>
      <c r="S8038">
        <v>0.25</v>
      </c>
      <c r="T8038">
        <v>4</v>
      </c>
      <c r="U8038">
        <v>17</v>
      </c>
      <c r="V8038">
        <v>29</v>
      </c>
      <c r="W8038">
        <v>1.83</v>
      </c>
      <c r="X8038">
        <v>5</v>
      </c>
      <c r="Y8038">
        <v>0.5</v>
      </c>
      <c r="Z8038">
        <v>0.02</v>
      </c>
      <c r="AA8038">
        <v>10</v>
      </c>
      <c r="AB8038">
        <v>0.24</v>
      </c>
      <c r="AC8038">
        <v>100</v>
      </c>
      <c r="AD8038">
        <v>0.5</v>
      </c>
      <c r="AE8038">
        <v>0.01</v>
      </c>
      <c r="AF8038">
        <v>7</v>
      </c>
      <c r="AG8038">
        <v>190</v>
      </c>
      <c r="AH8038">
        <v>4</v>
      </c>
      <c r="AI8038">
        <v>2</v>
      </c>
      <c r="AJ8038">
        <v>3</v>
      </c>
      <c r="AK8038">
        <v>15</v>
      </c>
      <c r="AL8038">
        <v>0.15</v>
      </c>
      <c r="AM8038">
        <v>5</v>
      </c>
      <c r="AN8038">
        <v>5</v>
      </c>
      <c r="AO8038">
        <v>33</v>
      </c>
      <c r="AP8038">
        <v>5</v>
      </c>
      <c r="AQ8038">
        <v>12</v>
      </c>
    </row>
    <row r="8039" spans="1:43" hidden="1" x14ac:dyDescent="0.25">
      <c r="A8039" t="s">
        <v>29088</v>
      </c>
      <c r="B8039" t="s">
        <v>29089</v>
      </c>
      <c r="C8039" s="1" t="str">
        <f t="shared" si="558"/>
        <v>21:0134</v>
      </c>
      <c r="D8039" s="1" t="str">
        <f t="shared" si="559"/>
        <v>21:0078</v>
      </c>
      <c r="E8039" t="s">
        <v>29090</v>
      </c>
      <c r="F8039" t="s">
        <v>29091</v>
      </c>
      <c r="H8039">
        <v>54.258828600000001</v>
      </c>
      <c r="I8039">
        <v>-62.436751600000001</v>
      </c>
      <c r="J8039" s="1" t="str">
        <f t="shared" si="556"/>
        <v>Till</v>
      </c>
      <c r="K8039" s="1" t="str">
        <f t="shared" si="557"/>
        <v>&lt;63 micron</v>
      </c>
      <c r="L8039">
        <v>0.1</v>
      </c>
      <c r="M8039">
        <v>1.1200000000000001</v>
      </c>
      <c r="N8039">
        <v>1</v>
      </c>
      <c r="O8039">
        <v>20</v>
      </c>
      <c r="P8039">
        <v>0.25</v>
      </c>
      <c r="Q8039">
        <v>4</v>
      </c>
      <c r="R8039">
        <v>0.34</v>
      </c>
      <c r="S8039">
        <v>0.25</v>
      </c>
      <c r="T8039">
        <v>4</v>
      </c>
      <c r="U8039">
        <v>20</v>
      </c>
      <c r="V8039">
        <v>37</v>
      </c>
      <c r="W8039">
        <v>1.72</v>
      </c>
      <c r="X8039">
        <v>5</v>
      </c>
      <c r="Y8039">
        <v>0.5</v>
      </c>
      <c r="Z8039">
        <v>0.04</v>
      </c>
      <c r="AA8039">
        <v>20</v>
      </c>
      <c r="AB8039">
        <v>0.3</v>
      </c>
      <c r="AC8039">
        <v>120</v>
      </c>
      <c r="AD8039">
        <v>0.5</v>
      </c>
      <c r="AE8039">
        <v>0.01</v>
      </c>
      <c r="AF8039">
        <v>8</v>
      </c>
      <c r="AG8039">
        <v>690</v>
      </c>
      <c r="AH8039">
        <v>4</v>
      </c>
      <c r="AI8039">
        <v>1</v>
      </c>
      <c r="AJ8039">
        <v>3</v>
      </c>
      <c r="AK8039">
        <v>16</v>
      </c>
      <c r="AL8039">
        <v>0.11</v>
      </c>
      <c r="AM8039">
        <v>5</v>
      </c>
      <c r="AN8039">
        <v>5</v>
      </c>
      <c r="AO8039">
        <v>33</v>
      </c>
      <c r="AP8039">
        <v>5</v>
      </c>
      <c r="AQ8039">
        <v>20</v>
      </c>
    </row>
    <row r="8040" spans="1:43" hidden="1" x14ac:dyDescent="0.25">
      <c r="A8040" t="s">
        <v>29092</v>
      </c>
      <c r="B8040" t="s">
        <v>29093</v>
      </c>
      <c r="C8040" s="1" t="str">
        <f t="shared" si="558"/>
        <v>21:0134</v>
      </c>
      <c r="D8040" s="1" t="str">
        <f t="shared" si="559"/>
        <v>21:0078</v>
      </c>
      <c r="E8040" t="s">
        <v>29094</v>
      </c>
      <c r="F8040" t="s">
        <v>29095</v>
      </c>
      <c r="H8040">
        <v>54.249569399999999</v>
      </c>
      <c r="I8040">
        <v>-62.408177100000003</v>
      </c>
      <c r="J8040" s="1" t="str">
        <f t="shared" si="556"/>
        <v>Till</v>
      </c>
      <c r="K8040" s="1" t="str">
        <f t="shared" si="557"/>
        <v>&lt;63 micron</v>
      </c>
      <c r="L8040">
        <v>0.1</v>
      </c>
      <c r="M8040">
        <v>0.7</v>
      </c>
      <c r="N8040">
        <v>1</v>
      </c>
      <c r="O8040">
        <v>10</v>
      </c>
      <c r="P8040">
        <v>1</v>
      </c>
      <c r="Q8040">
        <v>2</v>
      </c>
      <c r="R8040">
        <v>0.38</v>
      </c>
      <c r="S8040">
        <v>0.25</v>
      </c>
      <c r="T8040">
        <v>3</v>
      </c>
      <c r="U8040">
        <v>17</v>
      </c>
      <c r="V8040">
        <v>11</v>
      </c>
      <c r="W8040">
        <v>2.0499999999999998</v>
      </c>
      <c r="X8040">
        <v>5</v>
      </c>
      <c r="Y8040">
        <v>0.5</v>
      </c>
      <c r="Z8040">
        <v>0.05</v>
      </c>
      <c r="AA8040">
        <v>30</v>
      </c>
      <c r="AB8040">
        <v>0.21</v>
      </c>
      <c r="AC8040">
        <v>150</v>
      </c>
      <c r="AD8040">
        <v>0.5</v>
      </c>
      <c r="AE8040">
        <v>0.02</v>
      </c>
      <c r="AF8040">
        <v>6</v>
      </c>
      <c r="AG8040">
        <v>420</v>
      </c>
      <c r="AH8040">
        <v>18</v>
      </c>
      <c r="AI8040">
        <v>1</v>
      </c>
      <c r="AJ8040">
        <v>2</v>
      </c>
      <c r="AK8040">
        <v>23</v>
      </c>
      <c r="AL8040">
        <v>0.13</v>
      </c>
      <c r="AM8040">
        <v>5</v>
      </c>
      <c r="AN8040">
        <v>5</v>
      </c>
      <c r="AO8040">
        <v>34</v>
      </c>
      <c r="AP8040">
        <v>5</v>
      </c>
      <c r="AQ8040">
        <v>44</v>
      </c>
    </row>
    <row r="8041" spans="1:43" hidden="1" x14ac:dyDescent="0.25">
      <c r="A8041" t="s">
        <v>29096</v>
      </c>
      <c r="B8041" t="s">
        <v>29097</v>
      </c>
      <c r="C8041" s="1" t="str">
        <f t="shared" si="558"/>
        <v>21:0134</v>
      </c>
      <c r="D8041" s="1" t="str">
        <f t="shared" si="559"/>
        <v>21:0078</v>
      </c>
      <c r="E8041" t="s">
        <v>29098</v>
      </c>
      <c r="F8041" t="s">
        <v>29099</v>
      </c>
      <c r="H8041">
        <v>54.2573632</v>
      </c>
      <c r="I8041">
        <v>-62.412056300000003</v>
      </c>
      <c r="J8041" s="1" t="str">
        <f t="shared" si="556"/>
        <v>Till</v>
      </c>
      <c r="K8041" s="1" t="str">
        <f t="shared" si="557"/>
        <v>&lt;63 micron</v>
      </c>
      <c r="L8041">
        <v>0.1</v>
      </c>
      <c r="M8041">
        <v>0.78</v>
      </c>
      <c r="N8041">
        <v>2</v>
      </c>
      <c r="O8041">
        <v>40</v>
      </c>
      <c r="P8041">
        <v>0.25</v>
      </c>
      <c r="Q8041">
        <v>2</v>
      </c>
      <c r="R8041">
        <v>0.33</v>
      </c>
      <c r="S8041">
        <v>0.25</v>
      </c>
      <c r="T8041">
        <v>3</v>
      </c>
      <c r="U8041">
        <v>17</v>
      </c>
      <c r="V8041">
        <v>6</v>
      </c>
      <c r="W8041">
        <v>1.84</v>
      </c>
      <c r="X8041">
        <v>5</v>
      </c>
      <c r="Y8041">
        <v>0.5</v>
      </c>
      <c r="Z8041">
        <v>0.04</v>
      </c>
      <c r="AA8041">
        <v>20</v>
      </c>
      <c r="AB8041">
        <v>0.25</v>
      </c>
      <c r="AC8041">
        <v>130</v>
      </c>
      <c r="AD8041">
        <v>0.5</v>
      </c>
      <c r="AE8041">
        <v>0.01</v>
      </c>
      <c r="AF8041">
        <v>7</v>
      </c>
      <c r="AG8041">
        <v>700</v>
      </c>
      <c r="AH8041">
        <v>4</v>
      </c>
      <c r="AI8041">
        <v>1</v>
      </c>
      <c r="AJ8041">
        <v>2</v>
      </c>
      <c r="AK8041">
        <v>19</v>
      </c>
      <c r="AL8041">
        <v>0.1</v>
      </c>
      <c r="AM8041">
        <v>5</v>
      </c>
      <c r="AN8041">
        <v>5</v>
      </c>
      <c r="AO8041">
        <v>34</v>
      </c>
      <c r="AP8041">
        <v>5</v>
      </c>
      <c r="AQ8041">
        <v>18</v>
      </c>
    </row>
    <row r="8042" spans="1:43" hidden="1" x14ac:dyDescent="0.25">
      <c r="A8042" t="s">
        <v>29100</v>
      </c>
      <c r="B8042" t="s">
        <v>29101</v>
      </c>
      <c r="C8042" s="1" t="str">
        <f t="shared" si="558"/>
        <v>21:0134</v>
      </c>
      <c r="D8042" s="1" t="str">
        <f t="shared" si="559"/>
        <v>21:0078</v>
      </c>
      <c r="E8042" t="s">
        <v>29102</v>
      </c>
      <c r="F8042" t="s">
        <v>29103</v>
      </c>
      <c r="H8042">
        <v>54.260246700000003</v>
      </c>
      <c r="I8042">
        <v>-62.369183300000003</v>
      </c>
      <c r="J8042" s="1" t="str">
        <f t="shared" si="556"/>
        <v>Till</v>
      </c>
      <c r="K8042" s="1" t="str">
        <f t="shared" si="557"/>
        <v>&lt;63 micron</v>
      </c>
      <c r="L8042">
        <v>0.1</v>
      </c>
      <c r="M8042">
        <v>1.1200000000000001</v>
      </c>
      <c r="N8042">
        <v>1</v>
      </c>
      <c r="O8042">
        <v>10</v>
      </c>
      <c r="P8042">
        <v>1.5</v>
      </c>
      <c r="Q8042">
        <v>1</v>
      </c>
      <c r="R8042">
        <v>0.27</v>
      </c>
      <c r="S8042">
        <v>0.25</v>
      </c>
      <c r="T8042">
        <v>3</v>
      </c>
      <c r="U8042">
        <v>18</v>
      </c>
      <c r="V8042">
        <v>12</v>
      </c>
      <c r="W8042">
        <v>1.87</v>
      </c>
      <c r="X8042">
        <v>5</v>
      </c>
      <c r="Y8042">
        <v>0.5</v>
      </c>
      <c r="Z8042">
        <v>0.03</v>
      </c>
      <c r="AA8042">
        <v>20</v>
      </c>
      <c r="AB8042">
        <v>0.17</v>
      </c>
      <c r="AC8042">
        <v>105</v>
      </c>
      <c r="AD8042">
        <v>0.5</v>
      </c>
      <c r="AE8042">
        <v>0.01</v>
      </c>
      <c r="AF8042">
        <v>5</v>
      </c>
      <c r="AG8042">
        <v>560</v>
      </c>
      <c r="AH8042">
        <v>10</v>
      </c>
      <c r="AI8042">
        <v>1</v>
      </c>
      <c r="AJ8042">
        <v>2</v>
      </c>
      <c r="AK8042">
        <v>16</v>
      </c>
      <c r="AL8042">
        <v>0.11</v>
      </c>
      <c r="AM8042">
        <v>5</v>
      </c>
      <c r="AN8042">
        <v>5</v>
      </c>
      <c r="AO8042">
        <v>33</v>
      </c>
      <c r="AP8042">
        <v>5</v>
      </c>
      <c r="AQ8042">
        <v>16</v>
      </c>
    </row>
    <row r="8043" spans="1:43" hidden="1" x14ac:dyDescent="0.25">
      <c r="A8043" t="s">
        <v>29104</v>
      </c>
      <c r="B8043" t="s">
        <v>29105</v>
      </c>
      <c r="C8043" s="1" t="str">
        <f t="shared" si="558"/>
        <v>21:0134</v>
      </c>
      <c r="D8043" s="1" t="str">
        <f t="shared" si="559"/>
        <v>21:0078</v>
      </c>
      <c r="E8043" t="s">
        <v>29106</v>
      </c>
      <c r="F8043" t="s">
        <v>29107</v>
      </c>
      <c r="H8043">
        <v>54.254534</v>
      </c>
      <c r="I8043">
        <v>-62.334887199999997</v>
      </c>
      <c r="J8043" s="1" t="str">
        <f t="shared" si="556"/>
        <v>Till</v>
      </c>
      <c r="K8043" s="1" t="str">
        <f t="shared" si="557"/>
        <v>&lt;63 micron</v>
      </c>
      <c r="L8043">
        <v>0.1</v>
      </c>
      <c r="M8043">
        <v>1.1299999999999999</v>
      </c>
      <c r="N8043">
        <v>1</v>
      </c>
      <c r="O8043">
        <v>20</v>
      </c>
      <c r="P8043">
        <v>2</v>
      </c>
      <c r="Q8043">
        <v>1</v>
      </c>
      <c r="R8043">
        <v>0.37</v>
      </c>
      <c r="S8043">
        <v>0.5</v>
      </c>
      <c r="T8043">
        <v>3</v>
      </c>
      <c r="U8043">
        <v>14</v>
      </c>
      <c r="V8043">
        <v>8</v>
      </c>
      <c r="W8043">
        <v>2.06</v>
      </c>
      <c r="X8043">
        <v>10</v>
      </c>
      <c r="Y8043">
        <v>0.5</v>
      </c>
      <c r="Z8043">
        <v>0.1</v>
      </c>
      <c r="AA8043">
        <v>50</v>
      </c>
      <c r="AB8043">
        <v>0.2</v>
      </c>
      <c r="AC8043">
        <v>190</v>
      </c>
      <c r="AD8043">
        <v>1</v>
      </c>
      <c r="AE8043">
        <v>0.01</v>
      </c>
      <c r="AF8043">
        <v>6</v>
      </c>
      <c r="AG8043">
        <v>600</v>
      </c>
      <c r="AH8043">
        <v>60</v>
      </c>
      <c r="AI8043">
        <v>1</v>
      </c>
      <c r="AJ8043">
        <v>3</v>
      </c>
      <c r="AK8043">
        <v>20</v>
      </c>
      <c r="AL8043">
        <v>0.12</v>
      </c>
      <c r="AM8043">
        <v>5</v>
      </c>
      <c r="AN8043">
        <v>5</v>
      </c>
      <c r="AO8043">
        <v>27</v>
      </c>
      <c r="AP8043">
        <v>5</v>
      </c>
      <c r="AQ8043">
        <v>190</v>
      </c>
    </row>
    <row r="8044" spans="1:43" hidden="1" x14ac:dyDescent="0.25">
      <c r="A8044" t="s">
        <v>29108</v>
      </c>
      <c r="B8044" t="s">
        <v>29109</v>
      </c>
      <c r="C8044" s="1" t="str">
        <f t="shared" si="558"/>
        <v>21:0134</v>
      </c>
      <c r="D8044" s="1" t="str">
        <f t="shared" si="559"/>
        <v>21:0078</v>
      </c>
      <c r="E8044" t="s">
        <v>29110</v>
      </c>
      <c r="F8044" t="s">
        <v>29111</v>
      </c>
      <c r="H8044">
        <v>54.238437300000001</v>
      </c>
      <c r="I8044">
        <v>-62.459125999999998</v>
      </c>
      <c r="J8044" s="1" t="str">
        <f t="shared" si="556"/>
        <v>Till</v>
      </c>
      <c r="K8044" s="1" t="str">
        <f t="shared" si="557"/>
        <v>&lt;63 micron</v>
      </c>
      <c r="L8044">
        <v>0.1</v>
      </c>
      <c r="M8044">
        <v>0.65</v>
      </c>
      <c r="N8044">
        <v>1</v>
      </c>
      <c r="O8044">
        <v>30</v>
      </c>
      <c r="P8044">
        <v>2.5</v>
      </c>
      <c r="Q8044">
        <v>2</v>
      </c>
      <c r="R8044">
        <v>0.37</v>
      </c>
      <c r="S8044">
        <v>0.25</v>
      </c>
      <c r="T8044">
        <v>6</v>
      </c>
      <c r="U8044">
        <v>18</v>
      </c>
      <c r="V8044">
        <v>19</v>
      </c>
      <c r="W8044">
        <v>1.87</v>
      </c>
      <c r="X8044">
        <v>5</v>
      </c>
      <c r="Y8044">
        <v>0.5</v>
      </c>
      <c r="Z8044">
        <v>0.05</v>
      </c>
      <c r="AA8044">
        <v>30</v>
      </c>
      <c r="AB8044">
        <v>0.28999999999999998</v>
      </c>
      <c r="AC8044">
        <v>215</v>
      </c>
      <c r="AD8044">
        <v>0.5</v>
      </c>
      <c r="AE8044">
        <v>0.01</v>
      </c>
      <c r="AF8044">
        <v>9</v>
      </c>
      <c r="AG8044">
        <v>610</v>
      </c>
      <c r="AH8044">
        <v>8</v>
      </c>
      <c r="AI8044">
        <v>1</v>
      </c>
      <c r="AJ8044">
        <v>2</v>
      </c>
      <c r="AK8044">
        <v>17</v>
      </c>
      <c r="AL8044">
        <v>0.08</v>
      </c>
      <c r="AM8044">
        <v>5</v>
      </c>
      <c r="AN8044">
        <v>5</v>
      </c>
      <c r="AO8044">
        <v>33</v>
      </c>
      <c r="AP8044">
        <v>5</v>
      </c>
      <c r="AQ8044">
        <v>60</v>
      </c>
    </row>
    <row r="8045" spans="1:43" hidden="1" x14ac:dyDescent="0.25">
      <c r="A8045" t="s">
        <v>29112</v>
      </c>
      <c r="B8045" t="s">
        <v>29113</v>
      </c>
      <c r="C8045" s="1" t="str">
        <f t="shared" si="558"/>
        <v>21:0134</v>
      </c>
      <c r="D8045" s="1" t="str">
        <f t="shared" si="559"/>
        <v>21:0078</v>
      </c>
      <c r="E8045" t="s">
        <v>29114</v>
      </c>
      <c r="F8045" t="s">
        <v>29115</v>
      </c>
      <c r="H8045">
        <v>54.250104899999997</v>
      </c>
      <c r="I8045">
        <v>-62.380696299999997</v>
      </c>
      <c r="J8045" s="1" t="str">
        <f t="shared" si="556"/>
        <v>Till</v>
      </c>
      <c r="K8045" s="1" t="str">
        <f t="shared" si="557"/>
        <v>&lt;63 micron</v>
      </c>
      <c r="L8045">
        <v>0.1</v>
      </c>
      <c r="M8045">
        <v>0.7</v>
      </c>
      <c r="N8045">
        <v>1</v>
      </c>
      <c r="O8045">
        <v>10</v>
      </c>
      <c r="P8045">
        <v>1</v>
      </c>
      <c r="Q8045">
        <v>2</v>
      </c>
      <c r="R8045">
        <v>0.33</v>
      </c>
      <c r="S8045">
        <v>0.25</v>
      </c>
      <c r="T8045">
        <v>2</v>
      </c>
      <c r="U8045">
        <v>11</v>
      </c>
      <c r="V8045">
        <v>8</v>
      </c>
      <c r="W8045">
        <v>2.08</v>
      </c>
      <c r="X8045">
        <v>10</v>
      </c>
      <c r="Y8045">
        <v>0.5</v>
      </c>
      <c r="Z8045">
        <v>0.05</v>
      </c>
      <c r="AA8045">
        <v>50</v>
      </c>
      <c r="AB8045">
        <v>0.15</v>
      </c>
      <c r="AC8045">
        <v>130</v>
      </c>
      <c r="AD8045">
        <v>0.5</v>
      </c>
      <c r="AE8045">
        <v>0.01</v>
      </c>
      <c r="AF8045">
        <v>4</v>
      </c>
      <c r="AG8045">
        <v>680</v>
      </c>
      <c r="AH8045">
        <v>30</v>
      </c>
      <c r="AI8045">
        <v>1</v>
      </c>
      <c r="AJ8045">
        <v>1</v>
      </c>
      <c r="AK8045">
        <v>16</v>
      </c>
      <c r="AL8045">
        <v>0.09</v>
      </c>
      <c r="AM8045">
        <v>5</v>
      </c>
      <c r="AN8045">
        <v>5</v>
      </c>
      <c r="AO8045">
        <v>23</v>
      </c>
      <c r="AP8045">
        <v>5</v>
      </c>
      <c r="AQ8045">
        <v>24</v>
      </c>
    </row>
    <row r="8046" spans="1:43" hidden="1" x14ac:dyDescent="0.25">
      <c r="A8046" t="s">
        <v>29116</v>
      </c>
      <c r="B8046" t="s">
        <v>29117</v>
      </c>
      <c r="C8046" s="1" t="str">
        <f t="shared" si="558"/>
        <v>21:0134</v>
      </c>
      <c r="D8046" s="1" t="str">
        <f t="shared" si="559"/>
        <v>21:0078</v>
      </c>
      <c r="E8046" t="s">
        <v>29118</v>
      </c>
      <c r="F8046" t="s">
        <v>29119</v>
      </c>
      <c r="H8046">
        <v>54.255024900000002</v>
      </c>
      <c r="I8046">
        <v>-62.359055599999998</v>
      </c>
      <c r="J8046" s="1" t="str">
        <f t="shared" si="556"/>
        <v>Till</v>
      </c>
      <c r="K8046" s="1" t="str">
        <f t="shared" si="557"/>
        <v>&lt;63 micron</v>
      </c>
      <c r="L8046">
        <v>0.1</v>
      </c>
      <c r="M8046">
        <v>1.34</v>
      </c>
      <c r="N8046">
        <v>1</v>
      </c>
      <c r="O8046">
        <v>40</v>
      </c>
      <c r="P8046">
        <v>0.5</v>
      </c>
      <c r="Q8046">
        <v>2</v>
      </c>
      <c r="R8046">
        <v>0.41</v>
      </c>
      <c r="S8046">
        <v>0.25</v>
      </c>
      <c r="T8046">
        <v>7</v>
      </c>
      <c r="U8046">
        <v>20</v>
      </c>
      <c r="V8046">
        <v>34</v>
      </c>
      <c r="W8046">
        <v>2.83</v>
      </c>
      <c r="X8046">
        <v>5</v>
      </c>
      <c r="Y8046">
        <v>0.5</v>
      </c>
      <c r="Z8046">
        <v>0.05</v>
      </c>
      <c r="AA8046">
        <v>30</v>
      </c>
      <c r="AB8046">
        <v>0.51</v>
      </c>
      <c r="AC8046">
        <v>245</v>
      </c>
      <c r="AD8046">
        <v>0.5</v>
      </c>
      <c r="AE8046">
        <v>0.01</v>
      </c>
      <c r="AF8046">
        <v>12</v>
      </c>
      <c r="AG8046">
        <v>1010</v>
      </c>
      <c r="AH8046">
        <v>18</v>
      </c>
      <c r="AI8046">
        <v>1</v>
      </c>
      <c r="AJ8046">
        <v>2</v>
      </c>
      <c r="AK8046">
        <v>18</v>
      </c>
      <c r="AL8046">
        <v>0.13</v>
      </c>
      <c r="AM8046">
        <v>5</v>
      </c>
      <c r="AN8046">
        <v>5</v>
      </c>
      <c r="AO8046">
        <v>31</v>
      </c>
      <c r="AP8046">
        <v>5</v>
      </c>
      <c r="AQ8046">
        <v>30</v>
      </c>
    </row>
    <row r="8047" spans="1:43" hidden="1" x14ac:dyDescent="0.25">
      <c r="A8047" t="s">
        <v>29120</v>
      </c>
      <c r="B8047" t="s">
        <v>29121</v>
      </c>
      <c r="C8047" s="1" t="str">
        <f t="shared" si="558"/>
        <v>21:0134</v>
      </c>
      <c r="D8047" s="1" t="str">
        <f t="shared" si="559"/>
        <v>21:0078</v>
      </c>
      <c r="E8047" t="s">
        <v>29122</v>
      </c>
      <c r="F8047" t="s">
        <v>29123</v>
      </c>
      <c r="H8047">
        <v>54.241063799999999</v>
      </c>
      <c r="I8047">
        <v>-62.353518000000001</v>
      </c>
      <c r="J8047" s="1" t="str">
        <f t="shared" si="556"/>
        <v>Till</v>
      </c>
      <c r="K8047" s="1" t="str">
        <f t="shared" si="557"/>
        <v>&lt;63 micron</v>
      </c>
      <c r="L8047">
        <v>0.1</v>
      </c>
      <c r="M8047">
        <v>1.32</v>
      </c>
      <c r="N8047">
        <v>1</v>
      </c>
      <c r="O8047">
        <v>80</v>
      </c>
      <c r="P8047">
        <v>3.5</v>
      </c>
      <c r="Q8047">
        <v>1</v>
      </c>
      <c r="R8047">
        <v>0.33</v>
      </c>
      <c r="S8047">
        <v>0.25</v>
      </c>
      <c r="T8047">
        <v>3</v>
      </c>
      <c r="U8047">
        <v>19</v>
      </c>
      <c r="V8047">
        <v>8</v>
      </c>
      <c r="W8047">
        <v>2.39</v>
      </c>
      <c r="X8047">
        <v>10</v>
      </c>
      <c r="Y8047">
        <v>0.5</v>
      </c>
      <c r="Z8047">
        <v>0.11</v>
      </c>
      <c r="AA8047">
        <v>60</v>
      </c>
      <c r="AB8047">
        <v>0.18</v>
      </c>
      <c r="AC8047">
        <v>220</v>
      </c>
      <c r="AD8047">
        <v>1</v>
      </c>
      <c r="AE8047">
        <v>0.01</v>
      </c>
      <c r="AF8047">
        <v>5</v>
      </c>
      <c r="AG8047">
        <v>620</v>
      </c>
      <c r="AH8047">
        <v>76</v>
      </c>
      <c r="AI8047">
        <v>1</v>
      </c>
      <c r="AJ8047">
        <v>3</v>
      </c>
      <c r="AK8047">
        <v>18</v>
      </c>
      <c r="AL8047">
        <v>0.11</v>
      </c>
      <c r="AM8047">
        <v>5</v>
      </c>
      <c r="AN8047">
        <v>5</v>
      </c>
      <c r="AO8047">
        <v>28</v>
      </c>
      <c r="AP8047">
        <v>5</v>
      </c>
      <c r="AQ8047">
        <v>164</v>
      </c>
    </row>
    <row r="8048" spans="1:43" hidden="1" x14ac:dyDescent="0.25">
      <c r="A8048" t="s">
        <v>29124</v>
      </c>
      <c r="B8048" t="s">
        <v>29125</v>
      </c>
      <c r="C8048" s="1" t="str">
        <f t="shared" si="558"/>
        <v>21:0134</v>
      </c>
      <c r="D8048" s="1" t="str">
        <f t="shared" si="559"/>
        <v>21:0078</v>
      </c>
      <c r="E8048" t="s">
        <v>29126</v>
      </c>
      <c r="F8048" t="s">
        <v>29127</v>
      </c>
      <c r="H8048">
        <v>53.6301366</v>
      </c>
      <c r="I8048">
        <v>-64.505347499999999</v>
      </c>
      <c r="J8048" s="1" t="str">
        <f t="shared" si="556"/>
        <v>Till</v>
      </c>
      <c r="K8048" s="1" t="str">
        <f t="shared" si="557"/>
        <v>&lt;63 micron</v>
      </c>
      <c r="L8048">
        <v>0.2</v>
      </c>
      <c r="M8048">
        <v>1.69</v>
      </c>
      <c r="N8048">
        <v>2</v>
      </c>
      <c r="O8048">
        <v>180</v>
      </c>
      <c r="P8048">
        <v>0.5</v>
      </c>
      <c r="Q8048">
        <v>1</v>
      </c>
      <c r="R8048">
        <v>0.82</v>
      </c>
      <c r="S8048">
        <v>0.25</v>
      </c>
      <c r="T8048">
        <v>19</v>
      </c>
      <c r="U8048">
        <v>115</v>
      </c>
      <c r="V8048">
        <v>93</v>
      </c>
      <c r="W8048">
        <v>3.84</v>
      </c>
      <c r="X8048">
        <v>5</v>
      </c>
      <c r="Y8048">
        <v>0.5</v>
      </c>
      <c r="Z8048">
        <v>0.48</v>
      </c>
      <c r="AA8048">
        <v>120</v>
      </c>
      <c r="AB8048">
        <v>1.42</v>
      </c>
      <c r="AC8048">
        <v>405</v>
      </c>
      <c r="AD8048">
        <v>0.5</v>
      </c>
      <c r="AE8048">
        <v>0.04</v>
      </c>
      <c r="AF8048">
        <v>62</v>
      </c>
      <c r="AG8048">
        <v>1720</v>
      </c>
      <c r="AH8048">
        <v>12</v>
      </c>
      <c r="AI8048">
        <v>2</v>
      </c>
      <c r="AJ8048">
        <v>4</v>
      </c>
      <c r="AK8048">
        <v>51</v>
      </c>
      <c r="AL8048">
        <v>0.13</v>
      </c>
      <c r="AM8048">
        <v>5</v>
      </c>
      <c r="AN8048">
        <v>5</v>
      </c>
      <c r="AO8048">
        <v>72</v>
      </c>
      <c r="AP8048">
        <v>5</v>
      </c>
      <c r="AQ8048">
        <v>88</v>
      </c>
    </row>
    <row r="8049" spans="1:43" hidden="1" x14ac:dyDescent="0.25">
      <c r="A8049" t="s">
        <v>29128</v>
      </c>
      <c r="B8049" t="s">
        <v>29129</v>
      </c>
      <c r="C8049" s="1" t="str">
        <f t="shared" si="558"/>
        <v>21:0134</v>
      </c>
      <c r="D8049" s="1" t="str">
        <f t="shared" si="559"/>
        <v>21:0078</v>
      </c>
      <c r="E8049" t="s">
        <v>29130</v>
      </c>
      <c r="F8049" t="s">
        <v>29131</v>
      </c>
      <c r="H8049">
        <v>54.247557700000002</v>
      </c>
      <c r="I8049">
        <v>-62.341138600000001</v>
      </c>
      <c r="J8049" s="1" t="str">
        <f t="shared" si="556"/>
        <v>Till</v>
      </c>
      <c r="K8049" s="1" t="str">
        <f t="shared" si="557"/>
        <v>&lt;63 micron</v>
      </c>
      <c r="L8049">
        <v>0.1</v>
      </c>
      <c r="M8049">
        <v>1.02</v>
      </c>
      <c r="N8049">
        <v>1</v>
      </c>
      <c r="O8049">
        <v>280</v>
      </c>
      <c r="P8049">
        <v>2</v>
      </c>
      <c r="Q8049">
        <v>1</v>
      </c>
      <c r="R8049">
        <v>0.48</v>
      </c>
      <c r="S8049">
        <v>0.25</v>
      </c>
      <c r="T8049">
        <v>4</v>
      </c>
      <c r="U8049">
        <v>20</v>
      </c>
      <c r="V8049">
        <v>17</v>
      </c>
      <c r="W8049">
        <v>2.23</v>
      </c>
      <c r="X8049">
        <v>10</v>
      </c>
      <c r="Y8049">
        <v>0.5</v>
      </c>
      <c r="Z8049">
        <v>0.08</v>
      </c>
      <c r="AA8049">
        <v>40</v>
      </c>
      <c r="AB8049">
        <v>0.28999999999999998</v>
      </c>
      <c r="AC8049">
        <v>215</v>
      </c>
      <c r="AD8049">
        <v>0.5</v>
      </c>
      <c r="AE8049">
        <v>0.03</v>
      </c>
      <c r="AF8049">
        <v>8</v>
      </c>
      <c r="AG8049">
        <v>680</v>
      </c>
      <c r="AH8049">
        <v>14</v>
      </c>
      <c r="AI8049">
        <v>1</v>
      </c>
      <c r="AJ8049">
        <v>3</v>
      </c>
      <c r="AK8049">
        <v>34</v>
      </c>
      <c r="AL8049">
        <v>0.14000000000000001</v>
      </c>
      <c r="AM8049">
        <v>5</v>
      </c>
      <c r="AN8049">
        <v>5</v>
      </c>
      <c r="AO8049">
        <v>37</v>
      </c>
      <c r="AP8049">
        <v>5</v>
      </c>
      <c r="AQ8049">
        <v>58</v>
      </c>
    </row>
    <row r="8050" spans="1:43" hidden="1" x14ac:dyDescent="0.25">
      <c r="A8050" t="s">
        <v>29132</v>
      </c>
      <c r="B8050" t="s">
        <v>29133</v>
      </c>
      <c r="C8050" s="1" t="str">
        <f t="shared" si="558"/>
        <v>21:0134</v>
      </c>
      <c r="D8050" s="1" t="str">
        <f t="shared" si="559"/>
        <v>21:0078</v>
      </c>
      <c r="E8050" t="s">
        <v>29134</v>
      </c>
      <c r="F8050" t="s">
        <v>29135</v>
      </c>
      <c r="H8050">
        <v>54.237606</v>
      </c>
      <c r="I8050">
        <v>-62.329329000000001</v>
      </c>
      <c r="J8050" s="1" t="str">
        <f t="shared" si="556"/>
        <v>Till</v>
      </c>
      <c r="K8050" s="1" t="str">
        <f t="shared" si="557"/>
        <v>&lt;63 micron</v>
      </c>
      <c r="L8050">
        <v>0.1</v>
      </c>
      <c r="M8050">
        <v>0.85</v>
      </c>
      <c r="N8050">
        <v>1</v>
      </c>
      <c r="O8050">
        <v>20</v>
      </c>
      <c r="P8050">
        <v>1</v>
      </c>
      <c r="Q8050">
        <v>2</v>
      </c>
      <c r="R8050">
        <v>0.44</v>
      </c>
      <c r="S8050">
        <v>0.25</v>
      </c>
      <c r="T8050">
        <v>3</v>
      </c>
      <c r="U8050">
        <v>20</v>
      </c>
      <c r="V8050">
        <v>7</v>
      </c>
      <c r="W8050">
        <v>2.06</v>
      </c>
      <c r="X8050">
        <v>5</v>
      </c>
      <c r="Y8050">
        <v>0.5</v>
      </c>
      <c r="Z8050">
        <v>0.06</v>
      </c>
      <c r="AA8050">
        <v>30</v>
      </c>
      <c r="AB8050">
        <v>0.18</v>
      </c>
      <c r="AC8050">
        <v>170</v>
      </c>
      <c r="AD8050">
        <v>0.5</v>
      </c>
      <c r="AE8050">
        <v>0.01</v>
      </c>
      <c r="AF8050">
        <v>6</v>
      </c>
      <c r="AG8050">
        <v>760</v>
      </c>
      <c r="AH8050">
        <v>20</v>
      </c>
      <c r="AI8050">
        <v>2</v>
      </c>
      <c r="AJ8050">
        <v>2</v>
      </c>
      <c r="AK8050">
        <v>24</v>
      </c>
      <c r="AL8050">
        <v>0.12</v>
      </c>
      <c r="AM8050">
        <v>5</v>
      </c>
      <c r="AN8050">
        <v>5</v>
      </c>
      <c r="AO8050">
        <v>35</v>
      </c>
      <c r="AP8050">
        <v>5</v>
      </c>
      <c r="AQ8050">
        <v>38</v>
      </c>
    </row>
    <row r="8051" spans="1:43" hidden="1" x14ac:dyDescent="0.25">
      <c r="A8051" t="s">
        <v>29136</v>
      </c>
      <c r="B8051" t="s">
        <v>29137</v>
      </c>
      <c r="C8051" s="1" t="str">
        <f t="shared" si="558"/>
        <v>21:0134</v>
      </c>
      <c r="D8051" s="1" t="str">
        <f t="shared" si="559"/>
        <v>21:0078</v>
      </c>
      <c r="E8051" t="s">
        <v>29138</v>
      </c>
      <c r="F8051" t="s">
        <v>29139</v>
      </c>
      <c r="H8051">
        <v>54.221511800000002</v>
      </c>
      <c r="I8051">
        <v>-62.312257500000001</v>
      </c>
      <c r="J8051" s="1" t="str">
        <f t="shared" si="556"/>
        <v>Till</v>
      </c>
      <c r="K8051" s="1" t="str">
        <f t="shared" si="557"/>
        <v>&lt;63 micron</v>
      </c>
      <c r="L8051">
        <v>0.1</v>
      </c>
      <c r="M8051">
        <v>1.24</v>
      </c>
      <c r="N8051">
        <v>2</v>
      </c>
      <c r="O8051">
        <v>60</v>
      </c>
      <c r="P8051">
        <v>1.5</v>
      </c>
      <c r="Q8051">
        <v>1</v>
      </c>
      <c r="R8051">
        <v>0.33</v>
      </c>
      <c r="S8051">
        <v>0.25</v>
      </c>
      <c r="T8051">
        <v>4</v>
      </c>
      <c r="U8051">
        <v>19</v>
      </c>
      <c r="V8051">
        <v>10</v>
      </c>
      <c r="W8051">
        <v>2.19</v>
      </c>
      <c r="X8051">
        <v>10</v>
      </c>
      <c r="Y8051">
        <v>0.5</v>
      </c>
      <c r="Z8051">
        <v>0.13</v>
      </c>
      <c r="AA8051">
        <v>40</v>
      </c>
      <c r="AB8051">
        <v>0.28000000000000003</v>
      </c>
      <c r="AC8051">
        <v>240</v>
      </c>
      <c r="AD8051">
        <v>0.5</v>
      </c>
      <c r="AE8051">
        <v>0.03</v>
      </c>
      <c r="AF8051">
        <v>8</v>
      </c>
      <c r="AG8051">
        <v>660</v>
      </c>
      <c r="AH8051">
        <v>24</v>
      </c>
      <c r="AI8051">
        <v>1</v>
      </c>
      <c r="AJ8051">
        <v>3</v>
      </c>
      <c r="AK8051">
        <v>22</v>
      </c>
      <c r="AL8051">
        <v>0.12</v>
      </c>
      <c r="AM8051">
        <v>5</v>
      </c>
      <c r="AN8051">
        <v>5</v>
      </c>
      <c r="AO8051">
        <v>31</v>
      </c>
      <c r="AP8051">
        <v>5</v>
      </c>
      <c r="AQ8051">
        <v>62</v>
      </c>
    </row>
    <row r="8052" spans="1:43" hidden="1" x14ac:dyDescent="0.25">
      <c r="A8052" t="s">
        <v>29140</v>
      </c>
      <c r="B8052" t="s">
        <v>29141</v>
      </c>
      <c r="C8052" s="1" t="str">
        <f t="shared" si="558"/>
        <v>21:0134</v>
      </c>
      <c r="D8052" s="1" t="str">
        <f t="shared" si="559"/>
        <v>21:0078</v>
      </c>
      <c r="E8052" t="s">
        <v>29142</v>
      </c>
      <c r="F8052" t="s">
        <v>29143</v>
      </c>
      <c r="H8052">
        <v>54.2411557</v>
      </c>
      <c r="I8052">
        <v>-62.305409300000001</v>
      </c>
      <c r="J8052" s="1" t="str">
        <f t="shared" si="556"/>
        <v>Till</v>
      </c>
      <c r="K8052" s="1" t="str">
        <f t="shared" si="557"/>
        <v>&lt;63 micron</v>
      </c>
      <c r="L8052">
        <v>0.1</v>
      </c>
      <c r="M8052">
        <v>1.01</v>
      </c>
      <c r="N8052">
        <v>1</v>
      </c>
      <c r="O8052">
        <v>40</v>
      </c>
      <c r="P8052">
        <v>1</v>
      </c>
      <c r="Q8052">
        <v>1</v>
      </c>
      <c r="R8052">
        <v>0.34</v>
      </c>
      <c r="S8052">
        <v>0.25</v>
      </c>
      <c r="T8052">
        <v>3</v>
      </c>
      <c r="U8052">
        <v>14</v>
      </c>
      <c r="V8052">
        <v>6</v>
      </c>
      <c r="W8052">
        <v>1.87</v>
      </c>
      <c r="X8052">
        <v>5</v>
      </c>
      <c r="Y8052">
        <v>0.5</v>
      </c>
      <c r="Z8052">
        <v>0.1</v>
      </c>
      <c r="AA8052">
        <v>40</v>
      </c>
      <c r="AB8052">
        <v>0.19</v>
      </c>
      <c r="AC8052">
        <v>165</v>
      </c>
      <c r="AD8052">
        <v>6</v>
      </c>
      <c r="AE8052">
        <v>0.02</v>
      </c>
      <c r="AF8052">
        <v>4</v>
      </c>
      <c r="AG8052">
        <v>620</v>
      </c>
      <c r="AH8052">
        <v>28</v>
      </c>
      <c r="AI8052">
        <v>2</v>
      </c>
      <c r="AJ8052">
        <v>2</v>
      </c>
      <c r="AK8052">
        <v>18</v>
      </c>
      <c r="AL8052">
        <v>0.09</v>
      </c>
      <c r="AM8052">
        <v>5</v>
      </c>
      <c r="AN8052">
        <v>5</v>
      </c>
      <c r="AO8052">
        <v>26</v>
      </c>
      <c r="AP8052">
        <v>5</v>
      </c>
      <c r="AQ8052">
        <v>66</v>
      </c>
    </row>
    <row r="8053" spans="1:43" hidden="1" x14ac:dyDescent="0.25">
      <c r="A8053" t="s">
        <v>29144</v>
      </c>
      <c r="B8053" t="s">
        <v>29145</v>
      </c>
      <c r="C8053" s="1" t="str">
        <f t="shared" si="558"/>
        <v>21:0134</v>
      </c>
      <c r="D8053" s="1" t="str">
        <f t="shared" si="559"/>
        <v>21:0078</v>
      </c>
      <c r="E8053" t="s">
        <v>29146</v>
      </c>
      <c r="F8053" t="s">
        <v>29147</v>
      </c>
      <c r="H8053">
        <v>54.275291500000002</v>
      </c>
      <c r="I8053">
        <v>-62.342077099999997</v>
      </c>
      <c r="J8053" s="1" t="str">
        <f t="shared" si="556"/>
        <v>Till</v>
      </c>
      <c r="K8053" s="1" t="str">
        <f t="shared" si="557"/>
        <v>&lt;63 micron</v>
      </c>
      <c r="L8053">
        <v>0.1</v>
      </c>
      <c r="M8053">
        <v>0.76</v>
      </c>
      <c r="N8053">
        <v>4</v>
      </c>
      <c r="O8053">
        <v>470</v>
      </c>
      <c r="P8053">
        <v>0.25</v>
      </c>
      <c r="Q8053">
        <v>2</v>
      </c>
      <c r="R8053">
        <v>0.38</v>
      </c>
      <c r="S8053">
        <v>0.25</v>
      </c>
      <c r="T8053">
        <v>6</v>
      </c>
      <c r="U8053">
        <v>18</v>
      </c>
      <c r="V8053">
        <v>14</v>
      </c>
      <c r="W8053">
        <v>1.75</v>
      </c>
      <c r="X8053">
        <v>5</v>
      </c>
      <c r="Y8053">
        <v>0.5</v>
      </c>
      <c r="Z8053">
        <v>7.0000000000000007E-2</v>
      </c>
      <c r="AA8053">
        <v>20</v>
      </c>
      <c r="AB8053">
        <v>0.25</v>
      </c>
      <c r="AC8053">
        <v>255</v>
      </c>
      <c r="AD8053">
        <v>0.5</v>
      </c>
      <c r="AE8053">
        <v>0.02</v>
      </c>
      <c r="AF8053">
        <v>8</v>
      </c>
      <c r="AG8053">
        <v>780</v>
      </c>
      <c r="AH8053">
        <v>4</v>
      </c>
      <c r="AI8053">
        <v>1</v>
      </c>
      <c r="AJ8053">
        <v>2</v>
      </c>
      <c r="AK8053">
        <v>25</v>
      </c>
      <c r="AL8053">
        <v>0.08</v>
      </c>
      <c r="AM8053">
        <v>5</v>
      </c>
      <c r="AN8053">
        <v>5</v>
      </c>
      <c r="AO8053">
        <v>32</v>
      </c>
      <c r="AP8053">
        <v>5</v>
      </c>
      <c r="AQ8053">
        <v>16</v>
      </c>
    </row>
    <row r="8054" spans="1:43" hidden="1" x14ac:dyDescent="0.25">
      <c r="A8054" t="s">
        <v>29148</v>
      </c>
      <c r="B8054" t="s">
        <v>29149</v>
      </c>
      <c r="C8054" s="1" t="str">
        <f t="shared" si="558"/>
        <v>21:0134</v>
      </c>
      <c r="D8054" s="1" t="str">
        <f t="shared" si="559"/>
        <v>21:0078</v>
      </c>
      <c r="E8054" t="s">
        <v>29150</v>
      </c>
      <c r="F8054" t="s">
        <v>29151</v>
      </c>
      <c r="H8054">
        <v>54.270430500000003</v>
      </c>
      <c r="I8054">
        <v>-62.365802600000002</v>
      </c>
      <c r="J8054" s="1" t="str">
        <f t="shared" si="556"/>
        <v>Till</v>
      </c>
      <c r="K8054" s="1" t="str">
        <f t="shared" si="557"/>
        <v>&lt;63 micron</v>
      </c>
      <c r="L8054">
        <v>0.1</v>
      </c>
      <c r="M8054">
        <v>0.66</v>
      </c>
      <c r="N8054">
        <v>1</v>
      </c>
      <c r="O8054">
        <v>20</v>
      </c>
      <c r="P8054">
        <v>0.25</v>
      </c>
      <c r="Q8054">
        <v>2</v>
      </c>
      <c r="R8054">
        <v>0.37</v>
      </c>
      <c r="S8054">
        <v>0.25</v>
      </c>
      <c r="T8054">
        <v>3</v>
      </c>
      <c r="U8054">
        <v>14</v>
      </c>
      <c r="V8054">
        <v>15</v>
      </c>
      <c r="W8054">
        <v>1.57</v>
      </c>
      <c r="X8054">
        <v>5</v>
      </c>
      <c r="Y8054">
        <v>0.5</v>
      </c>
      <c r="Z8054">
        <v>0.03</v>
      </c>
      <c r="AA8054">
        <v>20</v>
      </c>
      <c r="AB8054">
        <v>0.23</v>
      </c>
      <c r="AC8054">
        <v>125</v>
      </c>
      <c r="AD8054">
        <v>0.5</v>
      </c>
      <c r="AE8054">
        <v>0.01</v>
      </c>
      <c r="AF8054">
        <v>7</v>
      </c>
      <c r="AG8054">
        <v>780</v>
      </c>
      <c r="AH8054">
        <v>2</v>
      </c>
      <c r="AI8054">
        <v>1</v>
      </c>
      <c r="AJ8054">
        <v>1</v>
      </c>
      <c r="AK8054">
        <v>15</v>
      </c>
      <c r="AL8054">
        <v>7.0000000000000007E-2</v>
      </c>
      <c r="AM8054">
        <v>5</v>
      </c>
      <c r="AN8054">
        <v>5</v>
      </c>
      <c r="AO8054">
        <v>29</v>
      </c>
      <c r="AP8054">
        <v>5</v>
      </c>
      <c r="AQ8054">
        <v>12</v>
      </c>
    </row>
    <row r="8055" spans="1:43" hidden="1" x14ac:dyDescent="0.25">
      <c r="A8055" t="s">
        <v>29152</v>
      </c>
      <c r="B8055" t="s">
        <v>29153</v>
      </c>
      <c r="C8055" s="1" t="str">
        <f t="shared" si="558"/>
        <v>21:0134</v>
      </c>
      <c r="D8055" s="1" t="str">
        <f t="shared" si="559"/>
        <v>21:0078</v>
      </c>
      <c r="E8055" t="s">
        <v>29154</v>
      </c>
      <c r="F8055" t="s">
        <v>29155</v>
      </c>
      <c r="H8055">
        <v>54.262451499999997</v>
      </c>
      <c r="I8055">
        <v>-62.336294700000003</v>
      </c>
      <c r="J8055" s="1" t="str">
        <f t="shared" si="556"/>
        <v>Till</v>
      </c>
      <c r="K8055" s="1" t="str">
        <f t="shared" si="557"/>
        <v>&lt;63 micron</v>
      </c>
      <c r="L8055">
        <v>0.1</v>
      </c>
      <c r="M8055">
        <v>1.05</v>
      </c>
      <c r="N8055">
        <v>1</v>
      </c>
      <c r="O8055">
        <v>100</v>
      </c>
      <c r="P8055">
        <v>0.5</v>
      </c>
      <c r="Q8055">
        <v>1</v>
      </c>
      <c r="R8055">
        <v>0.28999999999999998</v>
      </c>
      <c r="S8055">
        <v>0.25</v>
      </c>
      <c r="T8055">
        <v>6</v>
      </c>
      <c r="U8055">
        <v>15</v>
      </c>
      <c r="V8055">
        <v>6</v>
      </c>
      <c r="W8055">
        <v>1.9</v>
      </c>
      <c r="X8055">
        <v>5</v>
      </c>
      <c r="Y8055">
        <v>0.5</v>
      </c>
      <c r="Z8055">
        <v>0.06</v>
      </c>
      <c r="AA8055">
        <v>20</v>
      </c>
      <c r="AB8055">
        <v>0.28000000000000003</v>
      </c>
      <c r="AC8055">
        <v>155</v>
      </c>
      <c r="AD8055">
        <v>0.5</v>
      </c>
      <c r="AE8055">
        <v>0.01</v>
      </c>
      <c r="AF8055">
        <v>8</v>
      </c>
      <c r="AG8055">
        <v>900</v>
      </c>
      <c r="AH8055">
        <v>20</v>
      </c>
      <c r="AI8055">
        <v>1</v>
      </c>
      <c r="AJ8055">
        <v>2</v>
      </c>
      <c r="AK8055">
        <v>13</v>
      </c>
      <c r="AL8055">
        <v>0.08</v>
      </c>
      <c r="AM8055">
        <v>5</v>
      </c>
      <c r="AN8055">
        <v>5</v>
      </c>
      <c r="AO8055">
        <v>24</v>
      </c>
      <c r="AP8055">
        <v>5</v>
      </c>
      <c r="AQ8055">
        <v>20</v>
      </c>
    </row>
    <row r="8056" spans="1:43" hidden="1" x14ac:dyDescent="0.25">
      <c r="A8056" t="s">
        <v>29156</v>
      </c>
      <c r="B8056" t="s">
        <v>29157</v>
      </c>
      <c r="C8056" s="1" t="str">
        <f t="shared" si="558"/>
        <v>21:0134</v>
      </c>
      <c r="D8056" s="1" t="str">
        <f t="shared" si="559"/>
        <v>21:0078</v>
      </c>
      <c r="E8056" t="s">
        <v>29158</v>
      </c>
      <c r="F8056" t="s">
        <v>29159</v>
      </c>
      <c r="H8056">
        <v>54.258641799999999</v>
      </c>
      <c r="I8056">
        <v>-62.298437200000002</v>
      </c>
      <c r="J8056" s="1" t="str">
        <f t="shared" si="556"/>
        <v>Till</v>
      </c>
      <c r="K8056" s="1" t="str">
        <f t="shared" si="557"/>
        <v>&lt;63 micron</v>
      </c>
      <c r="L8056">
        <v>0.1</v>
      </c>
      <c r="M8056">
        <v>0.92</v>
      </c>
      <c r="N8056">
        <v>1</v>
      </c>
      <c r="O8056">
        <v>20</v>
      </c>
      <c r="P8056">
        <v>1</v>
      </c>
      <c r="Q8056">
        <v>1</v>
      </c>
      <c r="R8056">
        <v>0.43</v>
      </c>
      <c r="S8056">
        <v>0.25</v>
      </c>
      <c r="T8056">
        <v>3</v>
      </c>
      <c r="U8056">
        <v>18</v>
      </c>
      <c r="V8056">
        <v>7</v>
      </c>
      <c r="W8056">
        <v>2.09</v>
      </c>
      <c r="X8056">
        <v>10</v>
      </c>
      <c r="Y8056">
        <v>0.5</v>
      </c>
      <c r="Z8056">
        <v>0.08</v>
      </c>
      <c r="AA8056">
        <v>60</v>
      </c>
      <c r="AB8056">
        <v>0.16</v>
      </c>
      <c r="AC8056">
        <v>130</v>
      </c>
      <c r="AD8056">
        <v>0.5</v>
      </c>
      <c r="AE8056">
        <v>0.01</v>
      </c>
      <c r="AF8056">
        <v>3</v>
      </c>
      <c r="AG8056">
        <v>850</v>
      </c>
      <c r="AH8056">
        <v>34</v>
      </c>
      <c r="AI8056">
        <v>1</v>
      </c>
      <c r="AJ8056">
        <v>2</v>
      </c>
      <c r="AK8056">
        <v>21</v>
      </c>
      <c r="AL8056">
        <v>0.1</v>
      </c>
      <c r="AM8056">
        <v>5</v>
      </c>
      <c r="AN8056">
        <v>5</v>
      </c>
      <c r="AO8056">
        <v>32</v>
      </c>
      <c r="AP8056">
        <v>5</v>
      </c>
      <c r="AQ8056">
        <v>38</v>
      </c>
    </row>
    <row r="8057" spans="1:43" hidden="1" x14ac:dyDescent="0.25">
      <c r="A8057" t="s">
        <v>29160</v>
      </c>
      <c r="B8057" t="s">
        <v>29161</v>
      </c>
      <c r="C8057" s="1" t="str">
        <f t="shared" si="558"/>
        <v>21:0134</v>
      </c>
      <c r="D8057" s="1" t="str">
        <f t="shared" si="559"/>
        <v>21:0078</v>
      </c>
      <c r="E8057" t="s">
        <v>29162</v>
      </c>
      <c r="F8057" t="s">
        <v>29163</v>
      </c>
      <c r="H8057">
        <v>54.2497209</v>
      </c>
      <c r="I8057">
        <v>-62.310100300000002</v>
      </c>
      <c r="J8057" s="1" t="str">
        <f t="shared" si="556"/>
        <v>Till</v>
      </c>
      <c r="K8057" s="1" t="str">
        <f t="shared" si="557"/>
        <v>&lt;63 micron</v>
      </c>
      <c r="L8057">
        <v>0.1</v>
      </c>
      <c r="M8057">
        <v>0.9</v>
      </c>
      <c r="N8057">
        <v>4</v>
      </c>
      <c r="O8057">
        <v>50</v>
      </c>
      <c r="P8057">
        <v>1</v>
      </c>
      <c r="Q8057">
        <v>2</v>
      </c>
      <c r="R8057">
        <v>0.35</v>
      </c>
      <c r="S8057">
        <v>0.25</v>
      </c>
      <c r="T8057">
        <v>3</v>
      </c>
      <c r="U8057">
        <v>20</v>
      </c>
      <c r="V8057">
        <v>6</v>
      </c>
      <c r="W8057">
        <v>2.1</v>
      </c>
      <c r="X8057">
        <v>10</v>
      </c>
      <c r="Y8057">
        <v>0.5</v>
      </c>
      <c r="Z8057">
        <v>7.0000000000000007E-2</v>
      </c>
      <c r="AA8057">
        <v>30</v>
      </c>
      <c r="AB8057">
        <v>0.16</v>
      </c>
      <c r="AC8057">
        <v>150</v>
      </c>
      <c r="AD8057">
        <v>0.5</v>
      </c>
      <c r="AE8057">
        <v>0.01</v>
      </c>
      <c r="AF8057">
        <v>4</v>
      </c>
      <c r="AG8057">
        <v>660</v>
      </c>
      <c r="AH8057">
        <v>20</v>
      </c>
      <c r="AI8057">
        <v>1</v>
      </c>
      <c r="AJ8057">
        <v>2</v>
      </c>
      <c r="AK8057">
        <v>20</v>
      </c>
      <c r="AL8057">
        <v>0.1</v>
      </c>
      <c r="AM8057">
        <v>5</v>
      </c>
      <c r="AN8057">
        <v>5</v>
      </c>
      <c r="AO8057">
        <v>36</v>
      </c>
      <c r="AP8057">
        <v>5</v>
      </c>
      <c r="AQ8057">
        <v>42</v>
      </c>
    </row>
    <row r="8058" spans="1:43" hidden="1" x14ac:dyDescent="0.25">
      <c r="A8058" t="s">
        <v>29164</v>
      </c>
      <c r="B8058" t="s">
        <v>29165</v>
      </c>
      <c r="C8058" s="1" t="str">
        <f t="shared" si="558"/>
        <v>21:0134</v>
      </c>
      <c r="D8058" s="1" t="str">
        <f t="shared" si="559"/>
        <v>21:0078</v>
      </c>
      <c r="E8058" t="s">
        <v>29166</v>
      </c>
      <c r="F8058" t="s">
        <v>29167</v>
      </c>
      <c r="H8058">
        <v>54.224976599999998</v>
      </c>
      <c r="I8058">
        <v>-62.282134499999998</v>
      </c>
      <c r="J8058" s="1" t="str">
        <f t="shared" si="556"/>
        <v>Till</v>
      </c>
      <c r="K8058" s="1" t="str">
        <f t="shared" si="557"/>
        <v>&lt;63 micron</v>
      </c>
      <c r="L8058">
        <v>0.1</v>
      </c>
      <c r="M8058">
        <v>1.17</v>
      </c>
      <c r="N8058">
        <v>1</v>
      </c>
      <c r="O8058">
        <v>40</v>
      </c>
      <c r="P8058">
        <v>2</v>
      </c>
      <c r="Q8058">
        <v>2</v>
      </c>
      <c r="R8058">
        <v>0.24</v>
      </c>
      <c r="S8058">
        <v>0.25</v>
      </c>
      <c r="T8058">
        <v>2</v>
      </c>
      <c r="U8058">
        <v>15</v>
      </c>
      <c r="V8058">
        <v>7</v>
      </c>
      <c r="W8058">
        <v>2.09</v>
      </c>
      <c r="X8058">
        <v>10</v>
      </c>
      <c r="Y8058">
        <v>0.5</v>
      </c>
      <c r="Z8058">
        <v>0.09</v>
      </c>
      <c r="AA8058">
        <v>40</v>
      </c>
      <c r="AB8058">
        <v>0.13</v>
      </c>
      <c r="AC8058">
        <v>150</v>
      </c>
      <c r="AD8058">
        <v>2</v>
      </c>
      <c r="AE8058">
        <v>0.01</v>
      </c>
      <c r="AF8058">
        <v>3</v>
      </c>
      <c r="AG8058">
        <v>420</v>
      </c>
      <c r="AH8058">
        <v>34</v>
      </c>
      <c r="AI8058">
        <v>1</v>
      </c>
      <c r="AJ8058">
        <v>2</v>
      </c>
      <c r="AK8058">
        <v>15</v>
      </c>
      <c r="AL8058">
        <v>0.13</v>
      </c>
      <c r="AM8058">
        <v>5</v>
      </c>
      <c r="AN8058">
        <v>5</v>
      </c>
      <c r="AO8058">
        <v>28</v>
      </c>
      <c r="AP8058">
        <v>5</v>
      </c>
      <c r="AQ8058">
        <v>66</v>
      </c>
    </row>
    <row r="8059" spans="1:43" hidden="1" x14ac:dyDescent="0.25">
      <c r="A8059" t="s">
        <v>29168</v>
      </c>
      <c r="B8059" t="s">
        <v>29169</v>
      </c>
      <c r="C8059" s="1" t="str">
        <f t="shared" si="558"/>
        <v>21:0134</v>
      </c>
      <c r="D8059" s="1" t="str">
        <f t="shared" si="559"/>
        <v>21:0078</v>
      </c>
      <c r="E8059" t="s">
        <v>29170</v>
      </c>
      <c r="F8059" t="s">
        <v>29171</v>
      </c>
      <c r="H8059">
        <v>53.730604999999997</v>
      </c>
      <c r="I8059">
        <v>-65.124133400000005</v>
      </c>
      <c r="J8059" s="1" t="str">
        <f t="shared" si="556"/>
        <v>Till</v>
      </c>
      <c r="K8059" s="1" t="str">
        <f t="shared" si="557"/>
        <v>&lt;63 micron</v>
      </c>
      <c r="L8059">
        <v>0.1</v>
      </c>
      <c r="M8059">
        <v>1.49</v>
      </c>
      <c r="N8059">
        <v>1</v>
      </c>
      <c r="O8059">
        <v>70</v>
      </c>
      <c r="P8059">
        <v>0.5</v>
      </c>
      <c r="Q8059">
        <v>1</v>
      </c>
      <c r="R8059">
        <v>0.68</v>
      </c>
      <c r="S8059">
        <v>0.25</v>
      </c>
      <c r="T8059">
        <v>8</v>
      </c>
      <c r="U8059">
        <v>51</v>
      </c>
      <c r="V8059">
        <v>55</v>
      </c>
      <c r="W8059">
        <v>2.8</v>
      </c>
      <c r="X8059">
        <v>5</v>
      </c>
      <c r="Y8059">
        <v>0.5</v>
      </c>
      <c r="Z8059">
        <v>0.2</v>
      </c>
      <c r="AA8059">
        <v>80</v>
      </c>
      <c r="AB8059">
        <v>0.59</v>
      </c>
      <c r="AC8059">
        <v>330</v>
      </c>
      <c r="AD8059">
        <v>0.5</v>
      </c>
      <c r="AE8059">
        <v>0.04</v>
      </c>
      <c r="AF8059">
        <v>18</v>
      </c>
      <c r="AG8059">
        <v>1170</v>
      </c>
      <c r="AH8059">
        <v>2</v>
      </c>
      <c r="AI8059">
        <v>1</v>
      </c>
      <c r="AJ8059">
        <v>8</v>
      </c>
      <c r="AK8059">
        <v>33</v>
      </c>
      <c r="AL8059">
        <v>0.15</v>
      </c>
      <c r="AM8059">
        <v>5</v>
      </c>
      <c r="AN8059">
        <v>5</v>
      </c>
      <c r="AO8059">
        <v>63</v>
      </c>
      <c r="AP8059">
        <v>5</v>
      </c>
      <c r="AQ8059">
        <v>28</v>
      </c>
    </row>
    <row r="8060" spans="1:43" hidden="1" x14ac:dyDescent="0.25">
      <c r="A8060" t="s">
        <v>29172</v>
      </c>
      <c r="B8060" t="s">
        <v>29173</v>
      </c>
      <c r="C8060" s="1" t="str">
        <f t="shared" si="558"/>
        <v>21:0134</v>
      </c>
      <c r="D8060" s="1" t="str">
        <f t="shared" si="559"/>
        <v>21:0078</v>
      </c>
      <c r="E8060" t="s">
        <v>29174</v>
      </c>
      <c r="F8060" t="s">
        <v>29175</v>
      </c>
      <c r="H8060">
        <v>54.196432100000003</v>
      </c>
      <c r="I8060">
        <v>-62.327542800000003</v>
      </c>
      <c r="J8060" s="1" t="str">
        <f t="shared" si="556"/>
        <v>Till</v>
      </c>
      <c r="K8060" s="1" t="str">
        <f t="shared" si="557"/>
        <v>&lt;63 micron</v>
      </c>
      <c r="L8060">
        <v>0.1</v>
      </c>
      <c r="M8060">
        <v>1</v>
      </c>
      <c r="N8060">
        <v>1</v>
      </c>
      <c r="O8060">
        <v>80</v>
      </c>
      <c r="P8060">
        <v>1</v>
      </c>
      <c r="Q8060">
        <v>1</v>
      </c>
      <c r="R8060">
        <v>0.47</v>
      </c>
      <c r="S8060">
        <v>0.25</v>
      </c>
      <c r="T8060">
        <v>3</v>
      </c>
      <c r="U8060">
        <v>16</v>
      </c>
      <c r="V8060">
        <v>11</v>
      </c>
      <c r="W8060">
        <v>2.08</v>
      </c>
      <c r="X8060">
        <v>10</v>
      </c>
      <c r="Y8060">
        <v>0.5</v>
      </c>
      <c r="Z8060">
        <v>0.09</v>
      </c>
      <c r="AA8060">
        <v>40</v>
      </c>
      <c r="AB8060">
        <v>0.28000000000000003</v>
      </c>
      <c r="AC8060">
        <v>180</v>
      </c>
      <c r="AD8060">
        <v>0.5</v>
      </c>
      <c r="AE8060">
        <v>0.02</v>
      </c>
      <c r="AF8060">
        <v>6</v>
      </c>
      <c r="AG8060">
        <v>810</v>
      </c>
      <c r="AH8060">
        <v>14</v>
      </c>
      <c r="AI8060">
        <v>1</v>
      </c>
      <c r="AJ8060">
        <v>3</v>
      </c>
      <c r="AK8060">
        <v>34</v>
      </c>
      <c r="AL8060">
        <v>0.13</v>
      </c>
      <c r="AM8060">
        <v>5</v>
      </c>
      <c r="AN8060">
        <v>5</v>
      </c>
      <c r="AO8060">
        <v>32</v>
      </c>
      <c r="AP8060">
        <v>5</v>
      </c>
      <c r="AQ8060">
        <v>42</v>
      </c>
    </row>
    <row r="8061" spans="1:43" hidden="1" x14ac:dyDescent="0.25">
      <c r="A8061" t="s">
        <v>29176</v>
      </c>
      <c r="B8061" t="s">
        <v>29177</v>
      </c>
      <c r="C8061" s="1" t="str">
        <f t="shared" si="558"/>
        <v>21:0134</v>
      </c>
      <c r="D8061" s="1" t="str">
        <f t="shared" si="559"/>
        <v>21:0078</v>
      </c>
      <c r="E8061" t="s">
        <v>29178</v>
      </c>
      <c r="F8061" t="s">
        <v>29179</v>
      </c>
      <c r="H8061">
        <v>54.185490100000003</v>
      </c>
      <c r="I8061">
        <v>-62.365113000000001</v>
      </c>
      <c r="J8061" s="1" t="str">
        <f t="shared" si="556"/>
        <v>Till</v>
      </c>
      <c r="K8061" s="1" t="str">
        <f t="shared" si="557"/>
        <v>&lt;63 micron</v>
      </c>
      <c r="L8061">
        <v>0.1</v>
      </c>
      <c r="M8061">
        <v>0.96</v>
      </c>
      <c r="N8061">
        <v>2</v>
      </c>
      <c r="O8061">
        <v>40</v>
      </c>
      <c r="P8061">
        <v>1.5</v>
      </c>
      <c r="Q8061">
        <v>4</v>
      </c>
      <c r="R8061">
        <v>0.34</v>
      </c>
      <c r="S8061">
        <v>0.25</v>
      </c>
      <c r="T8061">
        <v>3</v>
      </c>
      <c r="U8061">
        <v>13</v>
      </c>
      <c r="V8061">
        <v>15</v>
      </c>
      <c r="W8061">
        <v>1.66</v>
      </c>
      <c r="X8061">
        <v>10</v>
      </c>
      <c r="Y8061">
        <v>0.5</v>
      </c>
      <c r="Z8061">
        <v>0.08</v>
      </c>
      <c r="AA8061">
        <v>40</v>
      </c>
      <c r="AB8061">
        <v>0.28000000000000003</v>
      </c>
      <c r="AC8061">
        <v>165</v>
      </c>
      <c r="AD8061">
        <v>0.5</v>
      </c>
      <c r="AE8061">
        <v>0.01</v>
      </c>
      <c r="AF8061">
        <v>4</v>
      </c>
      <c r="AG8061">
        <v>790</v>
      </c>
      <c r="AH8061">
        <v>20</v>
      </c>
      <c r="AI8061">
        <v>1</v>
      </c>
      <c r="AJ8061">
        <v>2</v>
      </c>
      <c r="AK8061">
        <v>28</v>
      </c>
      <c r="AL8061">
        <v>0.09</v>
      </c>
      <c r="AM8061">
        <v>5</v>
      </c>
      <c r="AN8061">
        <v>5</v>
      </c>
      <c r="AO8061">
        <v>26</v>
      </c>
      <c r="AP8061">
        <v>5</v>
      </c>
      <c r="AQ8061">
        <v>40</v>
      </c>
    </row>
    <row r="8062" spans="1:43" hidden="1" x14ac:dyDescent="0.25">
      <c r="A8062" t="s">
        <v>29180</v>
      </c>
      <c r="B8062" t="s">
        <v>29181</v>
      </c>
      <c r="C8062" s="1" t="str">
        <f t="shared" si="558"/>
        <v>21:0134</v>
      </c>
      <c r="D8062" s="1" t="str">
        <f t="shared" si="559"/>
        <v>21:0078</v>
      </c>
      <c r="E8062" t="s">
        <v>29182</v>
      </c>
      <c r="F8062" t="s">
        <v>29183</v>
      </c>
      <c r="H8062">
        <v>54.188394000000002</v>
      </c>
      <c r="I8062">
        <v>-62.405988399999998</v>
      </c>
      <c r="J8062" s="1" t="str">
        <f t="shared" si="556"/>
        <v>Till</v>
      </c>
      <c r="K8062" s="1" t="str">
        <f t="shared" si="557"/>
        <v>&lt;63 micron</v>
      </c>
      <c r="L8062">
        <v>0.1</v>
      </c>
      <c r="M8062">
        <v>0.77</v>
      </c>
      <c r="N8062">
        <v>1</v>
      </c>
      <c r="O8062">
        <v>60</v>
      </c>
      <c r="P8062">
        <v>0.5</v>
      </c>
      <c r="Q8062">
        <v>2</v>
      </c>
      <c r="R8062">
        <v>0.45</v>
      </c>
      <c r="S8062">
        <v>0.25</v>
      </c>
      <c r="T8062">
        <v>3</v>
      </c>
      <c r="U8062">
        <v>16</v>
      </c>
      <c r="V8062">
        <v>10</v>
      </c>
      <c r="W8062">
        <v>1.73</v>
      </c>
      <c r="X8062">
        <v>5</v>
      </c>
      <c r="Y8062">
        <v>0.5</v>
      </c>
      <c r="Z8062">
        <v>7.0000000000000007E-2</v>
      </c>
      <c r="AA8062">
        <v>30</v>
      </c>
      <c r="AB8062">
        <v>0.23</v>
      </c>
      <c r="AC8062">
        <v>165</v>
      </c>
      <c r="AD8062">
        <v>0.5</v>
      </c>
      <c r="AE8062">
        <v>0.02</v>
      </c>
      <c r="AF8062">
        <v>6</v>
      </c>
      <c r="AG8062">
        <v>810</v>
      </c>
      <c r="AH8062">
        <v>22</v>
      </c>
      <c r="AI8062">
        <v>1</v>
      </c>
      <c r="AJ8062">
        <v>2</v>
      </c>
      <c r="AK8062">
        <v>25</v>
      </c>
      <c r="AL8062">
        <v>0.1</v>
      </c>
      <c r="AM8062">
        <v>5</v>
      </c>
      <c r="AN8062">
        <v>5</v>
      </c>
      <c r="AO8062">
        <v>27</v>
      </c>
      <c r="AP8062">
        <v>5</v>
      </c>
      <c r="AQ8062">
        <v>46</v>
      </c>
    </row>
    <row r="8063" spans="1:43" hidden="1" x14ac:dyDescent="0.25">
      <c r="A8063" t="s">
        <v>29184</v>
      </c>
      <c r="B8063" t="s">
        <v>29185</v>
      </c>
      <c r="C8063" s="1" t="str">
        <f t="shared" si="558"/>
        <v>21:0134</v>
      </c>
      <c r="D8063" s="1" t="str">
        <f t="shared" si="559"/>
        <v>21:0078</v>
      </c>
      <c r="E8063" t="s">
        <v>29186</v>
      </c>
      <c r="F8063" t="s">
        <v>29187</v>
      </c>
      <c r="H8063">
        <v>54.155134099999998</v>
      </c>
      <c r="I8063">
        <v>-62.433033000000002</v>
      </c>
      <c r="J8063" s="1" t="str">
        <f t="shared" si="556"/>
        <v>Till</v>
      </c>
      <c r="K8063" s="1" t="str">
        <f t="shared" si="557"/>
        <v>&lt;63 micron</v>
      </c>
      <c r="L8063">
        <v>0.1</v>
      </c>
      <c r="M8063">
        <v>0.97</v>
      </c>
      <c r="N8063">
        <v>1</v>
      </c>
      <c r="O8063">
        <v>100</v>
      </c>
      <c r="P8063">
        <v>2</v>
      </c>
      <c r="Q8063">
        <v>2</v>
      </c>
      <c r="R8063">
        <v>0.43</v>
      </c>
      <c r="S8063">
        <v>0.25</v>
      </c>
      <c r="T8063">
        <v>3</v>
      </c>
      <c r="U8063">
        <v>15</v>
      </c>
      <c r="V8063">
        <v>13</v>
      </c>
      <c r="W8063">
        <v>1.67</v>
      </c>
      <c r="X8063">
        <v>20</v>
      </c>
      <c r="Y8063">
        <v>0.5</v>
      </c>
      <c r="Z8063">
        <v>0.04</v>
      </c>
      <c r="AA8063">
        <v>100</v>
      </c>
      <c r="AB8063">
        <v>0.19</v>
      </c>
      <c r="AC8063">
        <v>220</v>
      </c>
      <c r="AD8063">
        <v>0.5</v>
      </c>
      <c r="AE8063">
        <v>0.02</v>
      </c>
      <c r="AF8063">
        <v>6</v>
      </c>
      <c r="AG8063">
        <v>870</v>
      </c>
      <c r="AH8063">
        <v>38</v>
      </c>
      <c r="AI8063">
        <v>1</v>
      </c>
      <c r="AJ8063">
        <v>3</v>
      </c>
      <c r="AK8063">
        <v>35</v>
      </c>
      <c r="AL8063">
        <v>0.1</v>
      </c>
      <c r="AM8063">
        <v>5</v>
      </c>
      <c r="AN8063">
        <v>5</v>
      </c>
      <c r="AO8063">
        <v>29</v>
      </c>
      <c r="AP8063">
        <v>5</v>
      </c>
      <c r="AQ8063">
        <v>138</v>
      </c>
    </row>
    <row r="8064" spans="1:43" hidden="1" x14ac:dyDescent="0.25">
      <c r="A8064" t="s">
        <v>29188</v>
      </c>
      <c r="B8064" t="s">
        <v>29189</v>
      </c>
      <c r="C8064" s="1" t="str">
        <f t="shared" si="558"/>
        <v>21:0134</v>
      </c>
      <c r="D8064" s="1" t="str">
        <f t="shared" si="559"/>
        <v>21:0078</v>
      </c>
      <c r="E8064" t="s">
        <v>29190</v>
      </c>
      <c r="F8064" t="s">
        <v>29191</v>
      </c>
      <c r="H8064">
        <v>54.139653000000003</v>
      </c>
      <c r="I8064">
        <v>-62.545220299999997</v>
      </c>
      <c r="J8064" s="1" t="str">
        <f t="shared" si="556"/>
        <v>Till</v>
      </c>
      <c r="K8064" s="1" t="str">
        <f t="shared" si="557"/>
        <v>&lt;63 micron</v>
      </c>
      <c r="L8064">
        <v>0.6</v>
      </c>
      <c r="M8064">
        <v>1.26</v>
      </c>
      <c r="N8064">
        <v>1</v>
      </c>
      <c r="O8064">
        <v>220</v>
      </c>
      <c r="P8064">
        <v>16</v>
      </c>
      <c r="Q8064">
        <v>2</v>
      </c>
      <c r="R8064">
        <v>0.47</v>
      </c>
      <c r="S8064">
        <v>0.5</v>
      </c>
      <c r="T8064">
        <v>3</v>
      </c>
      <c r="U8064">
        <v>15</v>
      </c>
      <c r="V8064">
        <v>14</v>
      </c>
      <c r="W8064">
        <v>1.56</v>
      </c>
      <c r="X8064">
        <v>50</v>
      </c>
      <c r="Y8064">
        <v>0.5</v>
      </c>
      <c r="Z8064">
        <v>0.13</v>
      </c>
      <c r="AA8064">
        <v>260</v>
      </c>
      <c r="AB8064">
        <v>0.2</v>
      </c>
      <c r="AC8064">
        <v>320</v>
      </c>
      <c r="AD8064">
        <v>0.5</v>
      </c>
      <c r="AE8064">
        <v>0.08</v>
      </c>
      <c r="AF8064">
        <v>4</v>
      </c>
      <c r="AG8064">
        <v>720</v>
      </c>
      <c r="AH8064">
        <v>96</v>
      </c>
      <c r="AI8064">
        <v>1</v>
      </c>
      <c r="AJ8064">
        <v>3</v>
      </c>
      <c r="AK8064">
        <v>74</v>
      </c>
      <c r="AL8064">
        <v>0.11</v>
      </c>
      <c r="AM8064">
        <v>20</v>
      </c>
      <c r="AN8064">
        <v>5</v>
      </c>
      <c r="AO8064">
        <v>22</v>
      </c>
      <c r="AP8064">
        <v>5</v>
      </c>
      <c r="AQ8064">
        <v>430</v>
      </c>
    </row>
    <row r="8065" spans="1:43" hidden="1" x14ac:dyDescent="0.25">
      <c r="A8065" t="s">
        <v>29192</v>
      </c>
      <c r="B8065" t="s">
        <v>29193</v>
      </c>
      <c r="C8065" s="1" t="str">
        <f t="shared" si="558"/>
        <v>21:0134</v>
      </c>
      <c r="D8065" s="1" t="str">
        <f t="shared" si="559"/>
        <v>21:0078</v>
      </c>
      <c r="E8065" t="s">
        <v>29194</v>
      </c>
      <c r="F8065" t="s">
        <v>29195</v>
      </c>
      <c r="H8065">
        <v>54.123138500000003</v>
      </c>
      <c r="I8065">
        <v>-62.736901400000001</v>
      </c>
      <c r="J8065" s="1" t="str">
        <f t="shared" si="556"/>
        <v>Till</v>
      </c>
      <c r="K8065" s="1" t="str">
        <f t="shared" si="557"/>
        <v>&lt;63 micron</v>
      </c>
      <c r="L8065">
        <v>0.1</v>
      </c>
      <c r="M8065">
        <v>0.68</v>
      </c>
      <c r="N8065">
        <v>1</v>
      </c>
      <c r="O8065">
        <v>40</v>
      </c>
      <c r="P8065">
        <v>0.25</v>
      </c>
      <c r="Q8065">
        <v>4</v>
      </c>
      <c r="R8065">
        <v>0.38</v>
      </c>
      <c r="S8065">
        <v>0.25</v>
      </c>
      <c r="T8065">
        <v>2</v>
      </c>
      <c r="U8065">
        <v>16</v>
      </c>
      <c r="V8065">
        <v>8</v>
      </c>
      <c r="W8065">
        <v>1.1000000000000001</v>
      </c>
      <c r="X8065">
        <v>5</v>
      </c>
      <c r="Y8065">
        <v>0.5</v>
      </c>
      <c r="Z8065">
        <v>0.04</v>
      </c>
      <c r="AA8065">
        <v>20</v>
      </c>
      <c r="AB8065">
        <v>0.19</v>
      </c>
      <c r="AC8065">
        <v>90</v>
      </c>
      <c r="AD8065">
        <v>0.5</v>
      </c>
      <c r="AE8065">
        <v>0.01</v>
      </c>
      <c r="AF8065">
        <v>4</v>
      </c>
      <c r="AG8065">
        <v>700</v>
      </c>
      <c r="AH8065">
        <v>6</v>
      </c>
      <c r="AI8065">
        <v>2</v>
      </c>
      <c r="AJ8065">
        <v>2</v>
      </c>
      <c r="AK8065">
        <v>22</v>
      </c>
      <c r="AL8065">
        <v>0.1</v>
      </c>
      <c r="AM8065">
        <v>5</v>
      </c>
      <c r="AN8065">
        <v>5</v>
      </c>
      <c r="AO8065">
        <v>27</v>
      </c>
      <c r="AP8065">
        <v>5</v>
      </c>
      <c r="AQ8065">
        <v>12</v>
      </c>
    </row>
    <row r="8066" spans="1:43" hidden="1" x14ac:dyDescent="0.25">
      <c r="A8066" t="s">
        <v>29196</v>
      </c>
      <c r="B8066" t="s">
        <v>29197</v>
      </c>
      <c r="C8066" s="1" t="str">
        <f t="shared" si="558"/>
        <v>21:0134</v>
      </c>
      <c r="D8066" s="1" t="str">
        <f t="shared" si="559"/>
        <v>21:0078</v>
      </c>
      <c r="E8066" t="s">
        <v>29198</v>
      </c>
      <c r="F8066" t="s">
        <v>29199</v>
      </c>
      <c r="H8066">
        <v>54.166662299999999</v>
      </c>
      <c r="I8066">
        <v>-62.798586999999998</v>
      </c>
      <c r="J8066" s="1" t="str">
        <f t="shared" si="556"/>
        <v>Till</v>
      </c>
      <c r="K8066" s="1" t="str">
        <f t="shared" si="557"/>
        <v>&lt;63 micron</v>
      </c>
      <c r="L8066">
        <v>0.1</v>
      </c>
      <c r="M8066">
        <v>0.84</v>
      </c>
      <c r="N8066">
        <v>1</v>
      </c>
      <c r="O8066">
        <v>20</v>
      </c>
      <c r="P8066">
        <v>0.5</v>
      </c>
      <c r="Q8066">
        <v>2</v>
      </c>
      <c r="R8066">
        <v>0.28999999999999998</v>
      </c>
      <c r="S8066">
        <v>0.25</v>
      </c>
      <c r="T8066">
        <v>4</v>
      </c>
      <c r="U8066">
        <v>17</v>
      </c>
      <c r="V8066">
        <v>23</v>
      </c>
      <c r="W8066">
        <v>1.8</v>
      </c>
      <c r="X8066">
        <v>5</v>
      </c>
      <c r="Y8066">
        <v>0.5</v>
      </c>
      <c r="Z8066">
        <v>0.03</v>
      </c>
      <c r="AA8066">
        <v>20</v>
      </c>
      <c r="AB8066">
        <v>0.27</v>
      </c>
      <c r="AC8066">
        <v>125</v>
      </c>
      <c r="AD8066">
        <v>0.5</v>
      </c>
      <c r="AE8066">
        <v>0.02</v>
      </c>
      <c r="AF8066">
        <v>7</v>
      </c>
      <c r="AG8066">
        <v>470</v>
      </c>
      <c r="AH8066">
        <v>8</v>
      </c>
      <c r="AI8066">
        <v>1</v>
      </c>
      <c r="AJ8066">
        <v>2</v>
      </c>
      <c r="AK8066">
        <v>14</v>
      </c>
      <c r="AL8066">
        <v>0.1</v>
      </c>
      <c r="AM8066">
        <v>5</v>
      </c>
      <c r="AN8066">
        <v>5</v>
      </c>
      <c r="AO8066">
        <v>33</v>
      </c>
      <c r="AP8066">
        <v>5</v>
      </c>
      <c r="AQ8066">
        <v>16</v>
      </c>
    </row>
    <row r="8067" spans="1:43" hidden="1" x14ac:dyDescent="0.25">
      <c r="A8067" t="s">
        <v>29200</v>
      </c>
      <c r="B8067" t="s">
        <v>29201</v>
      </c>
      <c r="C8067" s="1" t="str">
        <f t="shared" si="558"/>
        <v>21:0134</v>
      </c>
      <c r="D8067" s="1" t="str">
        <f t="shared" si="559"/>
        <v>21:0078</v>
      </c>
      <c r="E8067" t="s">
        <v>29202</v>
      </c>
      <c r="F8067" t="s">
        <v>29203</v>
      </c>
      <c r="H8067">
        <v>54.258379099999999</v>
      </c>
      <c r="I8067">
        <v>-62.829609900000001</v>
      </c>
      <c r="J8067" s="1" t="str">
        <f t="shared" si="556"/>
        <v>Till</v>
      </c>
      <c r="K8067" s="1" t="str">
        <f t="shared" si="557"/>
        <v>&lt;63 micron</v>
      </c>
      <c r="L8067">
        <v>0.1</v>
      </c>
      <c r="M8067">
        <v>0.9</v>
      </c>
      <c r="N8067">
        <v>1</v>
      </c>
      <c r="O8067">
        <v>10</v>
      </c>
      <c r="P8067">
        <v>0.25</v>
      </c>
      <c r="Q8067">
        <v>1</v>
      </c>
      <c r="R8067">
        <v>0.27</v>
      </c>
      <c r="S8067">
        <v>0.25</v>
      </c>
      <c r="T8067">
        <v>3</v>
      </c>
      <c r="U8067">
        <v>17</v>
      </c>
      <c r="V8067">
        <v>6</v>
      </c>
      <c r="W8067">
        <v>1.33</v>
      </c>
      <c r="X8067">
        <v>5</v>
      </c>
      <c r="Y8067">
        <v>0.5</v>
      </c>
      <c r="Z8067">
        <v>0.03</v>
      </c>
      <c r="AA8067">
        <v>10</v>
      </c>
      <c r="AB8067">
        <v>0.16</v>
      </c>
      <c r="AC8067">
        <v>95</v>
      </c>
      <c r="AD8067">
        <v>0.5</v>
      </c>
      <c r="AE8067">
        <v>0.02</v>
      </c>
      <c r="AF8067">
        <v>6</v>
      </c>
      <c r="AG8067">
        <v>710</v>
      </c>
      <c r="AH8067">
        <v>2</v>
      </c>
      <c r="AI8067">
        <v>1</v>
      </c>
      <c r="AJ8067">
        <v>1</v>
      </c>
      <c r="AK8067">
        <v>12</v>
      </c>
      <c r="AL8067">
        <v>0.06</v>
      </c>
      <c r="AM8067">
        <v>5</v>
      </c>
      <c r="AN8067">
        <v>5</v>
      </c>
      <c r="AO8067">
        <v>32</v>
      </c>
      <c r="AP8067">
        <v>5</v>
      </c>
      <c r="AQ8067">
        <v>8</v>
      </c>
    </row>
    <row r="8068" spans="1:43" hidden="1" x14ac:dyDescent="0.25">
      <c r="A8068" t="s">
        <v>29204</v>
      </c>
      <c r="B8068" t="s">
        <v>29205</v>
      </c>
      <c r="C8068" s="1" t="str">
        <f t="shared" si="558"/>
        <v>21:0134</v>
      </c>
      <c r="D8068" s="1" t="str">
        <f t="shared" si="559"/>
        <v>21:0078</v>
      </c>
      <c r="E8068" t="s">
        <v>29206</v>
      </c>
      <c r="F8068" t="s">
        <v>29207</v>
      </c>
      <c r="H8068">
        <v>54.3148239</v>
      </c>
      <c r="I8068">
        <v>-62.800011599999998</v>
      </c>
      <c r="J8068" s="1" t="str">
        <f t="shared" si="556"/>
        <v>Till</v>
      </c>
      <c r="K8068" s="1" t="str">
        <f t="shared" si="557"/>
        <v>&lt;63 micron</v>
      </c>
      <c r="L8068">
        <v>0.1</v>
      </c>
      <c r="M8068">
        <v>1.1100000000000001</v>
      </c>
      <c r="N8068">
        <v>1</v>
      </c>
      <c r="O8068">
        <v>30</v>
      </c>
      <c r="P8068">
        <v>0.25</v>
      </c>
      <c r="Q8068">
        <v>2</v>
      </c>
      <c r="R8068">
        <v>0.33</v>
      </c>
      <c r="S8068">
        <v>0.25</v>
      </c>
      <c r="T8068">
        <v>5</v>
      </c>
      <c r="U8068">
        <v>16</v>
      </c>
      <c r="V8068">
        <v>9</v>
      </c>
      <c r="W8068">
        <v>1.38</v>
      </c>
      <c r="X8068">
        <v>5</v>
      </c>
      <c r="Y8068">
        <v>0.5</v>
      </c>
      <c r="Z8068">
        <v>0.04</v>
      </c>
      <c r="AA8068">
        <v>20</v>
      </c>
      <c r="AB8068">
        <v>0.27</v>
      </c>
      <c r="AC8068">
        <v>110</v>
      </c>
      <c r="AD8068">
        <v>0.5</v>
      </c>
      <c r="AE8068">
        <v>0.03</v>
      </c>
      <c r="AF8068">
        <v>8</v>
      </c>
      <c r="AG8068">
        <v>710</v>
      </c>
      <c r="AH8068">
        <v>6</v>
      </c>
      <c r="AI8068">
        <v>1</v>
      </c>
      <c r="AJ8068">
        <v>2</v>
      </c>
      <c r="AK8068">
        <v>16</v>
      </c>
      <c r="AL8068">
        <v>0.08</v>
      </c>
      <c r="AM8068">
        <v>5</v>
      </c>
      <c r="AN8068">
        <v>5</v>
      </c>
      <c r="AO8068">
        <v>32</v>
      </c>
      <c r="AP8068">
        <v>5</v>
      </c>
      <c r="AQ8068">
        <v>16</v>
      </c>
    </row>
    <row r="8069" spans="1:43" hidden="1" x14ac:dyDescent="0.25">
      <c r="A8069" t="s">
        <v>29208</v>
      </c>
      <c r="B8069" t="s">
        <v>29209</v>
      </c>
      <c r="C8069" s="1" t="str">
        <f t="shared" si="558"/>
        <v>21:0134</v>
      </c>
      <c r="D8069" s="1" t="str">
        <f t="shared" si="559"/>
        <v>21:0078</v>
      </c>
      <c r="E8069" t="s">
        <v>29210</v>
      </c>
      <c r="F8069" t="s">
        <v>29211</v>
      </c>
      <c r="H8069">
        <v>54.302542699999997</v>
      </c>
      <c r="I8069">
        <v>-62.578769100000002</v>
      </c>
      <c r="J8069" s="1" t="str">
        <f t="shared" si="556"/>
        <v>Till</v>
      </c>
      <c r="K8069" s="1" t="str">
        <f t="shared" si="557"/>
        <v>&lt;63 micron</v>
      </c>
      <c r="L8069">
        <v>0.1</v>
      </c>
      <c r="M8069">
        <v>1.6</v>
      </c>
      <c r="N8069">
        <v>1</v>
      </c>
      <c r="O8069">
        <v>130</v>
      </c>
      <c r="P8069">
        <v>0.5</v>
      </c>
      <c r="Q8069">
        <v>1</v>
      </c>
      <c r="R8069">
        <v>0.32</v>
      </c>
      <c r="S8069">
        <v>0.25</v>
      </c>
      <c r="T8069">
        <v>9</v>
      </c>
      <c r="U8069">
        <v>23</v>
      </c>
      <c r="V8069">
        <v>43</v>
      </c>
      <c r="W8069">
        <v>2.13</v>
      </c>
      <c r="X8069">
        <v>5</v>
      </c>
      <c r="Y8069">
        <v>0.5</v>
      </c>
      <c r="Z8069">
        <v>0.1</v>
      </c>
      <c r="AA8069">
        <v>20</v>
      </c>
      <c r="AB8069">
        <v>0.47</v>
      </c>
      <c r="AC8069">
        <v>220</v>
      </c>
      <c r="AD8069">
        <v>0.5</v>
      </c>
      <c r="AE8069">
        <v>0.03</v>
      </c>
      <c r="AF8069">
        <v>19</v>
      </c>
      <c r="AG8069">
        <v>590</v>
      </c>
      <c r="AH8069">
        <v>14</v>
      </c>
      <c r="AI8069">
        <v>1</v>
      </c>
      <c r="AJ8069">
        <v>3</v>
      </c>
      <c r="AK8069">
        <v>16</v>
      </c>
      <c r="AL8069">
        <v>0.1</v>
      </c>
      <c r="AM8069">
        <v>5</v>
      </c>
      <c r="AN8069">
        <v>5</v>
      </c>
      <c r="AO8069">
        <v>41</v>
      </c>
      <c r="AP8069">
        <v>5</v>
      </c>
      <c r="AQ8069">
        <v>24</v>
      </c>
    </row>
    <row r="8070" spans="1:43" hidden="1" x14ac:dyDescent="0.25">
      <c r="A8070" t="s">
        <v>29212</v>
      </c>
      <c r="B8070" t="s">
        <v>29213</v>
      </c>
      <c r="C8070" s="1" t="str">
        <f t="shared" si="558"/>
        <v>21:0134</v>
      </c>
      <c r="D8070" s="1" t="str">
        <f t="shared" si="559"/>
        <v>21:0078</v>
      </c>
      <c r="E8070" t="s">
        <v>29214</v>
      </c>
      <c r="F8070" t="s">
        <v>29215</v>
      </c>
      <c r="H8070">
        <v>53.744651500000003</v>
      </c>
      <c r="I8070">
        <v>-65.158129799999998</v>
      </c>
      <c r="J8070" s="1" t="str">
        <f t="shared" si="556"/>
        <v>Till</v>
      </c>
      <c r="K8070" s="1" t="str">
        <f t="shared" si="557"/>
        <v>&lt;63 micron</v>
      </c>
      <c r="L8070">
        <v>0.2</v>
      </c>
      <c r="M8070">
        <v>1.23</v>
      </c>
      <c r="N8070">
        <v>6</v>
      </c>
      <c r="O8070">
        <v>90</v>
      </c>
      <c r="P8070">
        <v>0.5</v>
      </c>
      <c r="Q8070">
        <v>2</v>
      </c>
      <c r="R8070">
        <v>0.39</v>
      </c>
      <c r="S8070">
        <v>0.25</v>
      </c>
      <c r="T8070">
        <v>11</v>
      </c>
      <c r="U8070">
        <v>42</v>
      </c>
      <c r="V8070">
        <v>40</v>
      </c>
      <c r="W8070">
        <v>2.96</v>
      </c>
      <c r="X8070">
        <v>5</v>
      </c>
      <c r="Y8070">
        <v>0.5</v>
      </c>
      <c r="Z8070">
        <v>0.19</v>
      </c>
      <c r="AA8070">
        <v>40</v>
      </c>
      <c r="AB8070">
        <v>0.56000000000000005</v>
      </c>
      <c r="AC8070">
        <v>440</v>
      </c>
      <c r="AD8070">
        <v>0.5</v>
      </c>
      <c r="AE8070">
        <v>0.03</v>
      </c>
      <c r="AF8070">
        <v>20</v>
      </c>
      <c r="AG8070">
        <v>820</v>
      </c>
      <c r="AH8070">
        <v>12</v>
      </c>
      <c r="AI8070">
        <v>2</v>
      </c>
      <c r="AJ8070">
        <v>4</v>
      </c>
      <c r="AK8070">
        <v>26</v>
      </c>
      <c r="AL8070">
        <v>0.1</v>
      </c>
      <c r="AM8070">
        <v>5</v>
      </c>
      <c r="AN8070">
        <v>5</v>
      </c>
      <c r="AO8070">
        <v>39</v>
      </c>
      <c r="AP8070">
        <v>5</v>
      </c>
      <c r="AQ8070">
        <v>40</v>
      </c>
    </row>
    <row r="8071" spans="1:43" hidden="1" x14ac:dyDescent="0.25">
      <c r="A8071" t="s">
        <v>29216</v>
      </c>
      <c r="B8071" t="s">
        <v>29217</v>
      </c>
      <c r="C8071" s="1" t="str">
        <f t="shared" si="558"/>
        <v>21:0134</v>
      </c>
      <c r="D8071" s="1" t="str">
        <f t="shared" si="559"/>
        <v>21:0078</v>
      </c>
      <c r="E8071" t="s">
        <v>29218</v>
      </c>
      <c r="F8071" t="s">
        <v>29219</v>
      </c>
      <c r="H8071">
        <v>54.181421999999998</v>
      </c>
      <c r="I8071">
        <v>-62.603680500000003</v>
      </c>
      <c r="J8071" s="1" t="str">
        <f t="shared" si="556"/>
        <v>Till</v>
      </c>
      <c r="K8071" s="1" t="str">
        <f t="shared" si="557"/>
        <v>&lt;63 micron</v>
      </c>
      <c r="L8071">
        <v>0.1</v>
      </c>
      <c r="M8071">
        <v>1.31</v>
      </c>
      <c r="N8071">
        <v>2</v>
      </c>
      <c r="O8071">
        <v>110</v>
      </c>
      <c r="P8071">
        <v>0.5</v>
      </c>
      <c r="Q8071">
        <v>1</v>
      </c>
      <c r="R8071">
        <v>0.37</v>
      </c>
      <c r="S8071">
        <v>0.25</v>
      </c>
      <c r="T8071">
        <v>7</v>
      </c>
      <c r="U8071">
        <v>24</v>
      </c>
      <c r="V8071">
        <v>32</v>
      </c>
      <c r="W8071">
        <v>2.42</v>
      </c>
      <c r="X8071">
        <v>5</v>
      </c>
      <c r="Y8071">
        <v>0.5</v>
      </c>
      <c r="Z8071">
        <v>0.04</v>
      </c>
      <c r="AA8071">
        <v>20</v>
      </c>
      <c r="AB8071">
        <v>0.4</v>
      </c>
      <c r="AC8071">
        <v>205</v>
      </c>
      <c r="AD8071">
        <v>0.5</v>
      </c>
      <c r="AE8071">
        <v>0.01</v>
      </c>
      <c r="AF8071">
        <v>12</v>
      </c>
      <c r="AG8071">
        <v>780</v>
      </c>
      <c r="AH8071">
        <v>12</v>
      </c>
      <c r="AI8071">
        <v>1</v>
      </c>
      <c r="AJ8071">
        <v>3</v>
      </c>
      <c r="AK8071">
        <v>20</v>
      </c>
      <c r="AL8071">
        <v>0.12</v>
      </c>
      <c r="AM8071">
        <v>5</v>
      </c>
      <c r="AN8071">
        <v>5</v>
      </c>
      <c r="AO8071">
        <v>42</v>
      </c>
      <c r="AP8071">
        <v>5</v>
      </c>
      <c r="AQ8071">
        <v>24</v>
      </c>
    </row>
    <row r="8072" spans="1:43" hidden="1" x14ac:dyDescent="0.25">
      <c r="A8072" t="s">
        <v>29220</v>
      </c>
      <c r="B8072" t="s">
        <v>29221</v>
      </c>
      <c r="C8072" s="1" t="str">
        <f t="shared" si="558"/>
        <v>21:0134</v>
      </c>
      <c r="D8072" s="1" t="str">
        <f t="shared" si="559"/>
        <v>21:0078</v>
      </c>
      <c r="E8072" t="s">
        <v>29222</v>
      </c>
      <c r="F8072" t="s">
        <v>29223</v>
      </c>
      <c r="H8072">
        <v>54.193680499999999</v>
      </c>
      <c r="I8072">
        <v>-62.614598800000003</v>
      </c>
      <c r="J8072" s="1" t="str">
        <f t="shared" si="556"/>
        <v>Till</v>
      </c>
      <c r="K8072" s="1" t="str">
        <f t="shared" si="557"/>
        <v>&lt;63 micron</v>
      </c>
      <c r="L8072">
        <v>0.1</v>
      </c>
      <c r="M8072">
        <v>0.74</v>
      </c>
      <c r="N8072">
        <v>2</v>
      </c>
      <c r="O8072">
        <v>90</v>
      </c>
      <c r="P8072">
        <v>0.25</v>
      </c>
      <c r="Q8072">
        <v>2</v>
      </c>
      <c r="R8072">
        <v>0.45</v>
      </c>
      <c r="S8072">
        <v>0.25</v>
      </c>
      <c r="T8072">
        <v>3</v>
      </c>
      <c r="U8072">
        <v>21</v>
      </c>
      <c r="V8072">
        <v>13</v>
      </c>
      <c r="W8072">
        <v>1.82</v>
      </c>
      <c r="X8072">
        <v>5</v>
      </c>
      <c r="Y8072">
        <v>0.5</v>
      </c>
      <c r="Z8072">
        <v>0.05</v>
      </c>
      <c r="AA8072">
        <v>30</v>
      </c>
      <c r="AB8072">
        <v>0.22</v>
      </c>
      <c r="AC8072">
        <v>135</v>
      </c>
      <c r="AD8072">
        <v>0.5</v>
      </c>
      <c r="AE8072">
        <v>0.02</v>
      </c>
      <c r="AF8072">
        <v>7</v>
      </c>
      <c r="AG8072">
        <v>810</v>
      </c>
      <c r="AH8072">
        <v>4</v>
      </c>
      <c r="AI8072">
        <v>2</v>
      </c>
      <c r="AJ8072">
        <v>3</v>
      </c>
      <c r="AK8072">
        <v>25</v>
      </c>
      <c r="AL8072">
        <v>0.11</v>
      </c>
      <c r="AM8072">
        <v>5</v>
      </c>
      <c r="AN8072">
        <v>5</v>
      </c>
      <c r="AO8072">
        <v>35</v>
      </c>
      <c r="AP8072">
        <v>5</v>
      </c>
      <c r="AQ8072">
        <v>12</v>
      </c>
    </row>
    <row r="8073" spans="1:43" hidden="1" x14ac:dyDescent="0.25">
      <c r="A8073" t="s">
        <v>29224</v>
      </c>
      <c r="B8073" t="s">
        <v>29225</v>
      </c>
      <c r="C8073" s="1" t="str">
        <f t="shared" si="558"/>
        <v>21:0134</v>
      </c>
      <c r="D8073" s="1" t="str">
        <f t="shared" si="559"/>
        <v>21:0078</v>
      </c>
      <c r="E8073" t="s">
        <v>29226</v>
      </c>
      <c r="F8073" t="s">
        <v>29227</v>
      </c>
      <c r="H8073">
        <v>54.2064454</v>
      </c>
      <c r="I8073">
        <v>-62.574385700000001</v>
      </c>
      <c r="J8073" s="1" t="str">
        <f t="shared" si="556"/>
        <v>Till</v>
      </c>
      <c r="K8073" s="1" t="str">
        <f t="shared" si="557"/>
        <v>&lt;63 micron</v>
      </c>
      <c r="L8073">
        <v>0.1</v>
      </c>
      <c r="M8073">
        <v>0.82</v>
      </c>
      <c r="N8073">
        <v>1</v>
      </c>
      <c r="O8073">
        <v>40</v>
      </c>
      <c r="P8073">
        <v>0.25</v>
      </c>
      <c r="Q8073">
        <v>2</v>
      </c>
      <c r="R8073">
        <v>0.41</v>
      </c>
      <c r="S8073">
        <v>0.25</v>
      </c>
      <c r="T8073">
        <v>2</v>
      </c>
      <c r="U8073">
        <v>18</v>
      </c>
      <c r="V8073">
        <v>12</v>
      </c>
      <c r="W8073">
        <v>1.66</v>
      </c>
      <c r="X8073">
        <v>5</v>
      </c>
      <c r="Y8073">
        <v>0.5</v>
      </c>
      <c r="Z8073">
        <v>0.04</v>
      </c>
      <c r="AA8073">
        <v>20</v>
      </c>
      <c r="AB8073">
        <v>0.25</v>
      </c>
      <c r="AC8073">
        <v>105</v>
      </c>
      <c r="AD8073">
        <v>0.5</v>
      </c>
      <c r="AE8073">
        <v>0.02</v>
      </c>
      <c r="AF8073">
        <v>8</v>
      </c>
      <c r="AG8073">
        <v>670</v>
      </c>
      <c r="AH8073">
        <v>6</v>
      </c>
      <c r="AI8073">
        <v>1</v>
      </c>
      <c r="AJ8073">
        <v>2</v>
      </c>
      <c r="AK8073">
        <v>23</v>
      </c>
      <c r="AL8073">
        <v>0.12</v>
      </c>
      <c r="AM8073">
        <v>5</v>
      </c>
      <c r="AN8073">
        <v>5</v>
      </c>
      <c r="AO8073">
        <v>31</v>
      </c>
      <c r="AP8073">
        <v>5</v>
      </c>
      <c r="AQ8073">
        <v>14</v>
      </c>
    </row>
    <row r="8074" spans="1:43" hidden="1" x14ac:dyDescent="0.25">
      <c r="A8074" t="s">
        <v>29228</v>
      </c>
      <c r="B8074" t="s">
        <v>29229</v>
      </c>
      <c r="C8074" s="1" t="str">
        <f t="shared" si="558"/>
        <v>21:0134</v>
      </c>
      <c r="D8074" s="1" t="str">
        <f t="shared" si="559"/>
        <v>21:0078</v>
      </c>
      <c r="E8074" t="s">
        <v>29230</v>
      </c>
      <c r="F8074" t="s">
        <v>29231</v>
      </c>
      <c r="H8074">
        <v>54.196198799999998</v>
      </c>
      <c r="I8074">
        <v>-62.561615400000001</v>
      </c>
      <c r="J8074" s="1" t="str">
        <f t="shared" si="556"/>
        <v>Till</v>
      </c>
      <c r="K8074" s="1" t="str">
        <f t="shared" si="557"/>
        <v>&lt;63 micron</v>
      </c>
      <c r="L8074">
        <v>0.1</v>
      </c>
      <c r="M8074">
        <v>1.08</v>
      </c>
      <c r="N8074">
        <v>1</v>
      </c>
      <c r="O8074">
        <v>70</v>
      </c>
      <c r="P8074">
        <v>0.5</v>
      </c>
      <c r="Q8074">
        <v>1</v>
      </c>
      <c r="R8074">
        <v>0.35</v>
      </c>
      <c r="S8074">
        <v>0.25</v>
      </c>
      <c r="T8074">
        <v>6</v>
      </c>
      <c r="U8074">
        <v>24</v>
      </c>
      <c r="V8074">
        <v>9</v>
      </c>
      <c r="W8074">
        <v>2.23</v>
      </c>
      <c r="X8074">
        <v>5</v>
      </c>
      <c r="Y8074">
        <v>0.5</v>
      </c>
      <c r="Z8074">
        <v>0.03</v>
      </c>
      <c r="AA8074">
        <v>20</v>
      </c>
      <c r="AB8074">
        <v>0.25</v>
      </c>
      <c r="AC8074">
        <v>135</v>
      </c>
      <c r="AD8074">
        <v>0.5</v>
      </c>
      <c r="AE8074">
        <v>0.01</v>
      </c>
      <c r="AF8074">
        <v>9</v>
      </c>
      <c r="AG8074">
        <v>740</v>
      </c>
      <c r="AH8074">
        <v>4</v>
      </c>
      <c r="AI8074">
        <v>1</v>
      </c>
      <c r="AJ8074">
        <v>2</v>
      </c>
      <c r="AK8074">
        <v>18</v>
      </c>
      <c r="AL8074">
        <v>0.11</v>
      </c>
      <c r="AM8074">
        <v>5</v>
      </c>
      <c r="AN8074">
        <v>5</v>
      </c>
      <c r="AO8074">
        <v>46</v>
      </c>
      <c r="AP8074">
        <v>5</v>
      </c>
      <c r="AQ8074">
        <v>12</v>
      </c>
    </row>
    <row r="8075" spans="1:43" hidden="1" x14ac:dyDescent="0.25">
      <c r="A8075" t="s">
        <v>29232</v>
      </c>
      <c r="B8075" t="s">
        <v>29233</v>
      </c>
      <c r="C8075" s="1" t="str">
        <f t="shared" si="558"/>
        <v>21:0134</v>
      </c>
      <c r="D8075" s="1" t="str">
        <f t="shared" si="559"/>
        <v>21:0078</v>
      </c>
      <c r="E8075" t="s">
        <v>29234</v>
      </c>
      <c r="F8075" t="s">
        <v>29235</v>
      </c>
      <c r="H8075">
        <v>54.151871</v>
      </c>
      <c r="I8075">
        <v>-62.5207409</v>
      </c>
      <c r="J8075" s="1" t="str">
        <f t="shared" si="556"/>
        <v>Till</v>
      </c>
      <c r="K8075" s="1" t="str">
        <f t="shared" si="557"/>
        <v>&lt;63 micron</v>
      </c>
      <c r="L8075">
        <v>0.4</v>
      </c>
      <c r="M8075">
        <v>1.1499999999999999</v>
      </c>
      <c r="N8075">
        <v>2</v>
      </c>
      <c r="O8075">
        <v>170</v>
      </c>
      <c r="P8075">
        <v>11</v>
      </c>
      <c r="Q8075">
        <v>1</v>
      </c>
      <c r="R8075">
        <v>0.52</v>
      </c>
      <c r="S8075">
        <v>0.25</v>
      </c>
      <c r="T8075">
        <v>3</v>
      </c>
      <c r="U8075">
        <v>17</v>
      </c>
      <c r="V8075">
        <v>15</v>
      </c>
      <c r="W8075">
        <v>1.66</v>
      </c>
      <c r="X8075">
        <v>30</v>
      </c>
      <c r="Y8075">
        <v>0.5</v>
      </c>
      <c r="Z8075">
        <v>0.08</v>
      </c>
      <c r="AA8075">
        <v>230</v>
      </c>
      <c r="AB8075">
        <v>0.23</v>
      </c>
      <c r="AC8075">
        <v>275</v>
      </c>
      <c r="AD8075">
        <v>0.5</v>
      </c>
      <c r="AE8075">
        <v>0.06</v>
      </c>
      <c r="AF8075">
        <v>7</v>
      </c>
      <c r="AG8075">
        <v>850</v>
      </c>
      <c r="AH8075">
        <v>38</v>
      </c>
      <c r="AI8075">
        <v>1</v>
      </c>
      <c r="AJ8075">
        <v>3</v>
      </c>
      <c r="AK8075">
        <v>42</v>
      </c>
      <c r="AL8075">
        <v>0.1</v>
      </c>
      <c r="AM8075">
        <v>5</v>
      </c>
      <c r="AN8075">
        <v>5</v>
      </c>
      <c r="AO8075">
        <v>27</v>
      </c>
      <c r="AP8075">
        <v>5</v>
      </c>
      <c r="AQ8075">
        <v>408</v>
      </c>
    </row>
    <row r="8076" spans="1:43" hidden="1" x14ac:dyDescent="0.25">
      <c r="A8076" t="s">
        <v>29236</v>
      </c>
      <c r="B8076" t="s">
        <v>29237</v>
      </c>
      <c r="C8076" s="1" t="str">
        <f t="shared" si="558"/>
        <v>21:0134</v>
      </c>
      <c r="D8076" s="1" t="str">
        <f t="shared" si="559"/>
        <v>21:0078</v>
      </c>
      <c r="E8076" t="s">
        <v>29238</v>
      </c>
      <c r="F8076" t="s">
        <v>29239</v>
      </c>
      <c r="H8076">
        <v>54.146364499999997</v>
      </c>
      <c r="I8076">
        <v>-62.4816857</v>
      </c>
      <c r="J8076" s="1" t="str">
        <f t="shared" si="556"/>
        <v>Till</v>
      </c>
      <c r="K8076" s="1" t="str">
        <f t="shared" si="557"/>
        <v>&lt;63 micron</v>
      </c>
      <c r="L8076">
        <v>0.1</v>
      </c>
      <c r="M8076">
        <v>1.38</v>
      </c>
      <c r="N8076">
        <v>1</v>
      </c>
      <c r="O8076">
        <v>230</v>
      </c>
      <c r="P8076">
        <v>7</v>
      </c>
      <c r="Q8076">
        <v>1</v>
      </c>
      <c r="R8076">
        <v>0.42</v>
      </c>
      <c r="S8076">
        <v>0.25</v>
      </c>
      <c r="T8076">
        <v>5</v>
      </c>
      <c r="U8076">
        <v>16</v>
      </c>
      <c r="V8076">
        <v>10</v>
      </c>
      <c r="W8076">
        <v>1.8</v>
      </c>
      <c r="X8076">
        <v>20</v>
      </c>
      <c r="Y8076">
        <v>0.5</v>
      </c>
      <c r="Z8076">
        <v>0.06</v>
      </c>
      <c r="AA8076">
        <v>110</v>
      </c>
      <c r="AB8076">
        <v>0.2</v>
      </c>
      <c r="AC8076">
        <v>515</v>
      </c>
      <c r="AD8076">
        <v>0.5</v>
      </c>
      <c r="AE8076">
        <v>0.02</v>
      </c>
      <c r="AF8076">
        <v>7</v>
      </c>
      <c r="AG8076">
        <v>840</v>
      </c>
      <c r="AH8076">
        <v>60</v>
      </c>
      <c r="AI8076">
        <v>1</v>
      </c>
      <c r="AJ8076">
        <v>3</v>
      </c>
      <c r="AK8076">
        <v>36</v>
      </c>
      <c r="AL8076">
        <v>0.11</v>
      </c>
      <c r="AM8076">
        <v>5</v>
      </c>
      <c r="AN8076">
        <v>5</v>
      </c>
      <c r="AO8076">
        <v>29</v>
      </c>
      <c r="AP8076">
        <v>5</v>
      </c>
      <c r="AQ8076">
        <v>152</v>
      </c>
    </row>
    <row r="8077" spans="1:43" hidden="1" x14ac:dyDescent="0.25">
      <c r="A8077" t="s">
        <v>29240</v>
      </c>
      <c r="B8077" t="s">
        <v>29241</v>
      </c>
      <c r="C8077" s="1" t="str">
        <f t="shared" si="558"/>
        <v>21:0134</v>
      </c>
      <c r="D8077" s="1" t="str">
        <f t="shared" si="559"/>
        <v>21:0078</v>
      </c>
      <c r="E8077" t="s">
        <v>29242</v>
      </c>
      <c r="F8077" t="s">
        <v>29243</v>
      </c>
      <c r="H8077">
        <v>54.132853400000002</v>
      </c>
      <c r="I8077">
        <v>-62.4640214</v>
      </c>
      <c r="J8077" s="1" t="str">
        <f t="shared" si="556"/>
        <v>Till</v>
      </c>
      <c r="K8077" s="1" t="str">
        <f t="shared" si="557"/>
        <v>&lt;63 micron</v>
      </c>
      <c r="L8077">
        <v>0.1</v>
      </c>
      <c r="M8077">
        <v>0.5</v>
      </c>
      <c r="N8077">
        <v>1</v>
      </c>
      <c r="O8077">
        <v>70</v>
      </c>
      <c r="P8077">
        <v>0.5</v>
      </c>
      <c r="Q8077">
        <v>1</v>
      </c>
      <c r="R8077">
        <v>0.43</v>
      </c>
      <c r="S8077">
        <v>0.25</v>
      </c>
      <c r="T8077">
        <v>3</v>
      </c>
      <c r="U8077">
        <v>11</v>
      </c>
      <c r="V8077">
        <v>9</v>
      </c>
      <c r="W8077">
        <v>1.47</v>
      </c>
      <c r="X8077">
        <v>10</v>
      </c>
      <c r="Y8077">
        <v>0.5</v>
      </c>
      <c r="Z8077">
        <v>0.04</v>
      </c>
      <c r="AA8077">
        <v>60</v>
      </c>
      <c r="AB8077">
        <v>0.13</v>
      </c>
      <c r="AC8077">
        <v>125</v>
      </c>
      <c r="AD8077">
        <v>0.5</v>
      </c>
      <c r="AE8077">
        <v>0.01</v>
      </c>
      <c r="AF8077">
        <v>3</v>
      </c>
      <c r="AG8077">
        <v>820</v>
      </c>
      <c r="AH8077">
        <v>12</v>
      </c>
      <c r="AI8077">
        <v>1</v>
      </c>
      <c r="AJ8077">
        <v>2</v>
      </c>
      <c r="AK8077">
        <v>32</v>
      </c>
      <c r="AL8077">
        <v>0.09</v>
      </c>
      <c r="AM8077">
        <v>5</v>
      </c>
      <c r="AN8077">
        <v>5</v>
      </c>
      <c r="AO8077">
        <v>26</v>
      </c>
      <c r="AP8077">
        <v>5</v>
      </c>
      <c r="AQ8077">
        <v>56</v>
      </c>
    </row>
    <row r="8078" spans="1:43" hidden="1" x14ac:dyDescent="0.25">
      <c r="A8078" t="s">
        <v>29244</v>
      </c>
      <c r="B8078" t="s">
        <v>29245</v>
      </c>
      <c r="C8078" s="1" t="str">
        <f t="shared" si="558"/>
        <v>21:0134</v>
      </c>
      <c r="D8078" s="1" t="str">
        <f t="shared" si="559"/>
        <v>21:0078</v>
      </c>
      <c r="E8078" t="s">
        <v>29246</v>
      </c>
      <c r="F8078" t="s">
        <v>29247</v>
      </c>
      <c r="H8078">
        <v>54.121420000000001</v>
      </c>
      <c r="I8078">
        <v>-62.420328699999999</v>
      </c>
      <c r="J8078" s="1" t="str">
        <f t="shared" si="556"/>
        <v>Till</v>
      </c>
      <c r="K8078" s="1" t="str">
        <f t="shared" si="557"/>
        <v>&lt;63 micron</v>
      </c>
      <c r="L8078">
        <v>0.1</v>
      </c>
      <c r="M8078">
        <v>0.76</v>
      </c>
      <c r="N8078">
        <v>1</v>
      </c>
      <c r="O8078">
        <v>30</v>
      </c>
      <c r="P8078">
        <v>0.5</v>
      </c>
      <c r="Q8078">
        <v>1</v>
      </c>
      <c r="R8078">
        <v>0.32</v>
      </c>
      <c r="S8078">
        <v>0.25</v>
      </c>
      <c r="T8078">
        <v>2</v>
      </c>
      <c r="U8078">
        <v>12</v>
      </c>
      <c r="V8078">
        <v>6</v>
      </c>
      <c r="W8078">
        <v>1.43</v>
      </c>
      <c r="X8078">
        <v>5</v>
      </c>
      <c r="Y8078">
        <v>0.5</v>
      </c>
      <c r="Z8078">
        <v>0.03</v>
      </c>
      <c r="AA8078">
        <v>30</v>
      </c>
      <c r="AB8078">
        <v>0.11</v>
      </c>
      <c r="AC8078">
        <v>95</v>
      </c>
      <c r="AD8078">
        <v>0.5</v>
      </c>
      <c r="AE8078">
        <v>0.01</v>
      </c>
      <c r="AF8078">
        <v>3</v>
      </c>
      <c r="AG8078">
        <v>810</v>
      </c>
      <c r="AH8078">
        <v>16</v>
      </c>
      <c r="AI8078">
        <v>1</v>
      </c>
      <c r="AJ8078">
        <v>2</v>
      </c>
      <c r="AK8078">
        <v>24</v>
      </c>
      <c r="AL8078">
        <v>0.08</v>
      </c>
      <c r="AM8078">
        <v>5</v>
      </c>
      <c r="AN8078">
        <v>5</v>
      </c>
      <c r="AO8078">
        <v>24</v>
      </c>
      <c r="AP8078">
        <v>5</v>
      </c>
      <c r="AQ8078">
        <v>34</v>
      </c>
    </row>
    <row r="8079" spans="1:43" hidden="1" x14ac:dyDescent="0.25">
      <c r="A8079" t="s">
        <v>29248</v>
      </c>
      <c r="B8079" t="s">
        <v>29249</v>
      </c>
      <c r="C8079" s="1" t="str">
        <f t="shared" si="558"/>
        <v>21:0134</v>
      </c>
      <c r="D8079" s="1" t="str">
        <f t="shared" si="559"/>
        <v>21:0078</v>
      </c>
      <c r="E8079" t="s">
        <v>29250</v>
      </c>
      <c r="F8079" t="s">
        <v>29251</v>
      </c>
      <c r="H8079">
        <v>54.099814199999997</v>
      </c>
      <c r="I8079">
        <v>-62.431255499999999</v>
      </c>
      <c r="J8079" s="1" t="str">
        <f t="shared" si="556"/>
        <v>Till</v>
      </c>
      <c r="K8079" s="1" t="str">
        <f t="shared" si="557"/>
        <v>&lt;63 micron</v>
      </c>
      <c r="L8079">
        <v>0.1</v>
      </c>
      <c r="M8079">
        <v>0.61</v>
      </c>
      <c r="N8079">
        <v>1</v>
      </c>
      <c r="O8079">
        <v>30</v>
      </c>
      <c r="P8079">
        <v>0.5</v>
      </c>
      <c r="Q8079">
        <v>1</v>
      </c>
      <c r="R8079">
        <v>0.39</v>
      </c>
      <c r="S8079">
        <v>0.25</v>
      </c>
      <c r="T8079">
        <v>3</v>
      </c>
      <c r="U8079">
        <v>22</v>
      </c>
      <c r="V8079">
        <v>10</v>
      </c>
      <c r="W8079">
        <v>2.2799999999999998</v>
      </c>
      <c r="X8079">
        <v>5</v>
      </c>
      <c r="Y8079">
        <v>0.5</v>
      </c>
      <c r="Z8079">
        <v>0.04</v>
      </c>
      <c r="AA8079">
        <v>30</v>
      </c>
      <c r="AB8079">
        <v>0.21</v>
      </c>
      <c r="AC8079">
        <v>120</v>
      </c>
      <c r="AD8079">
        <v>0.5</v>
      </c>
      <c r="AE8079">
        <v>0.01</v>
      </c>
      <c r="AF8079">
        <v>6</v>
      </c>
      <c r="AG8079">
        <v>900</v>
      </c>
      <c r="AH8079">
        <v>10</v>
      </c>
      <c r="AI8079">
        <v>1</v>
      </c>
      <c r="AJ8079">
        <v>2</v>
      </c>
      <c r="AK8079">
        <v>19</v>
      </c>
      <c r="AL8079">
        <v>0.09</v>
      </c>
      <c r="AM8079">
        <v>5</v>
      </c>
      <c r="AN8079">
        <v>5</v>
      </c>
      <c r="AO8079">
        <v>46</v>
      </c>
      <c r="AP8079">
        <v>5</v>
      </c>
      <c r="AQ8079">
        <v>16</v>
      </c>
    </row>
    <row r="8080" spans="1:43" hidden="1" x14ac:dyDescent="0.25">
      <c r="A8080" t="s">
        <v>29252</v>
      </c>
      <c r="B8080" t="s">
        <v>29253</v>
      </c>
      <c r="C8080" s="1" t="str">
        <f t="shared" si="558"/>
        <v>21:0134</v>
      </c>
      <c r="D8080" s="1" t="str">
        <f t="shared" si="559"/>
        <v>21:0078</v>
      </c>
      <c r="E8080" t="s">
        <v>29254</v>
      </c>
      <c r="F8080" t="s">
        <v>29255</v>
      </c>
      <c r="H8080">
        <v>54.166861500000003</v>
      </c>
      <c r="I8080">
        <v>-62.452711299999997</v>
      </c>
      <c r="J8080" s="1" t="str">
        <f t="shared" si="556"/>
        <v>Till</v>
      </c>
      <c r="K8080" s="1" t="str">
        <f t="shared" si="557"/>
        <v>&lt;63 micron</v>
      </c>
      <c r="L8080">
        <v>0.2</v>
      </c>
      <c r="M8080">
        <v>0.97</v>
      </c>
      <c r="N8080">
        <v>1</v>
      </c>
      <c r="O8080">
        <v>30</v>
      </c>
      <c r="P8080">
        <v>1</v>
      </c>
      <c r="Q8080">
        <v>2</v>
      </c>
      <c r="R8080">
        <v>0.35</v>
      </c>
      <c r="S8080">
        <v>0.25</v>
      </c>
      <c r="T8080">
        <v>1</v>
      </c>
      <c r="U8080">
        <v>16</v>
      </c>
      <c r="V8080">
        <v>6</v>
      </c>
      <c r="W8080">
        <v>1.65</v>
      </c>
      <c r="X8080">
        <v>5</v>
      </c>
      <c r="Y8080">
        <v>0.5</v>
      </c>
      <c r="Z8080">
        <v>0.03</v>
      </c>
      <c r="AA8080">
        <v>40</v>
      </c>
      <c r="AB8080">
        <v>0.14000000000000001</v>
      </c>
      <c r="AC8080">
        <v>95</v>
      </c>
      <c r="AD8080">
        <v>0.5</v>
      </c>
      <c r="AE8080">
        <v>0.01</v>
      </c>
      <c r="AF8080">
        <v>4</v>
      </c>
      <c r="AG8080">
        <v>790</v>
      </c>
      <c r="AH8080">
        <v>20</v>
      </c>
      <c r="AI8080">
        <v>1</v>
      </c>
      <c r="AJ8080">
        <v>2</v>
      </c>
      <c r="AK8080">
        <v>15</v>
      </c>
      <c r="AL8080">
        <v>0.09</v>
      </c>
      <c r="AM8080">
        <v>5</v>
      </c>
      <c r="AN8080">
        <v>5</v>
      </c>
      <c r="AO8080">
        <v>28</v>
      </c>
      <c r="AP8080">
        <v>5</v>
      </c>
      <c r="AQ8080">
        <v>26</v>
      </c>
    </row>
    <row r="8081" spans="1:43" hidden="1" x14ac:dyDescent="0.25">
      <c r="A8081" t="s">
        <v>29256</v>
      </c>
      <c r="B8081" t="s">
        <v>29257</v>
      </c>
      <c r="C8081" s="1" t="str">
        <f t="shared" si="558"/>
        <v>21:0134</v>
      </c>
      <c r="D8081" s="1" t="str">
        <f t="shared" si="559"/>
        <v>21:0078</v>
      </c>
      <c r="E8081" t="s">
        <v>29258</v>
      </c>
      <c r="F8081" t="s">
        <v>29259</v>
      </c>
      <c r="H8081">
        <v>53.791308999999998</v>
      </c>
      <c r="I8081">
        <v>-65.034887800000007</v>
      </c>
      <c r="J8081" s="1" t="str">
        <f t="shared" si="556"/>
        <v>Till</v>
      </c>
      <c r="K8081" s="1" t="str">
        <f t="shared" si="557"/>
        <v>&lt;63 micron</v>
      </c>
      <c r="L8081">
        <v>0.2</v>
      </c>
      <c r="M8081">
        <v>1.02</v>
      </c>
      <c r="N8081">
        <v>2</v>
      </c>
      <c r="O8081">
        <v>30</v>
      </c>
      <c r="P8081">
        <v>0.5</v>
      </c>
      <c r="Q8081">
        <v>2</v>
      </c>
      <c r="R8081">
        <v>0.42</v>
      </c>
      <c r="S8081">
        <v>0.25</v>
      </c>
      <c r="T8081">
        <v>8</v>
      </c>
      <c r="U8081">
        <v>39</v>
      </c>
      <c r="V8081">
        <v>19</v>
      </c>
      <c r="W8081">
        <v>3.21</v>
      </c>
      <c r="X8081">
        <v>5</v>
      </c>
      <c r="Y8081">
        <v>0.5</v>
      </c>
      <c r="Z8081">
        <v>0.09</v>
      </c>
      <c r="AA8081">
        <v>40</v>
      </c>
      <c r="AB8081">
        <v>0.51</v>
      </c>
      <c r="AC8081">
        <v>385</v>
      </c>
      <c r="AD8081">
        <v>0.5</v>
      </c>
      <c r="AE8081">
        <v>0.02</v>
      </c>
      <c r="AF8081">
        <v>16</v>
      </c>
      <c r="AG8081">
        <v>970</v>
      </c>
      <c r="AH8081">
        <v>6</v>
      </c>
      <c r="AI8081">
        <v>1</v>
      </c>
      <c r="AJ8081">
        <v>3</v>
      </c>
      <c r="AK8081">
        <v>26</v>
      </c>
      <c r="AL8081">
        <v>0.1</v>
      </c>
      <c r="AM8081">
        <v>5</v>
      </c>
      <c r="AN8081">
        <v>5</v>
      </c>
      <c r="AO8081">
        <v>34</v>
      </c>
      <c r="AP8081">
        <v>5</v>
      </c>
      <c r="AQ8081">
        <v>34</v>
      </c>
    </row>
    <row r="8082" spans="1:43" hidden="1" x14ac:dyDescent="0.25">
      <c r="A8082" t="s">
        <v>29260</v>
      </c>
      <c r="B8082" t="s">
        <v>29261</v>
      </c>
      <c r="C8082" s="1" t="str">
        <f t="shared" si="558"/>
        <v>21:0134</v>
      </c>
      <c r="D8082" s="1" t="str">
        <f t="shared" si="559"/>
        <v>21:0078</v>
      </c>
      <c r="E8082" t="s">
        <v>29262</v>
      </c>
      <c r="F8082" t="s">
        <v>29263</v>
      </c>
      <c r="H8082">
        <v>54.184468899999999</v>
      </c>
      <c r="I8082">
        <v>-62.460599899999998</v>
      </c>
      <c r="J8082" s="1" t="str">
        <f t="shared" si="556"/>
        <v>Till</v>
      </c>
      <c r="K8082" s="1" t="str">
        <f t="shared" si="557"/>
        <v>&lt;63 micron</v>
      </c>
      <c r="L8082">
        <v>0.1</v>
      </c>
      <c r="M8082">
        <v>0.64</v>
      </c>
      <c r="N8082">
        <v>1</v>
      </c>
      <c r="O8082">
        <v>40</v>
      </c>
      <c r="P8082">
        <v>1</v>
      </c>
      <c r="Q8082">
        <v>1</v>
      </c>
      <c r="R8082">
        <v>0.35</v>
      </c>
      <c r="S8082">
        <v>0.25</v>
      </c>
      <c r="T8082">
        <v>2</v>
      </c>
      <c r="U8082">
        <v>13</v>
      </c>
      <c r="V8082">
        <v>9</v>
      </c>
      <c r="W8082">
        <v>1.71</v>
      </c>
      <c r="X8082">
        <v>5</v>
      </c>
      <c r="Y8082">
        <v>0.5</v>
      </c>
      <c r="Z8082">
        <v>0.04</v>
      </c>
      <c r="AA8082">
        <v>40</v>
      </c>
      <c r="AB8082">
        <v>0.21</v>
      </c>
      <c r="AC8082">
        <v>160</v>
      </c>
      <c r="AD8082">
        <v>0.5</v>
      </c>
      <c r="AE8082">
        <v>0.01</v>
      </c>
      <c r="AF8082">
        <v>5</v>
      </c>
      <c r="AG8082">
        <v>750</v>
      </c>
      <c r="AH8082">
        <v>18</v>
      </c>
      <c r="AI8082">
        <v>1</v>
      </c>
      <c r="AJ8082">
        <v>2</v>
      </c>
      <c r="AK8082">
        <v>19</v>
      </c>
      <c r="AL8082">
        <v>0.08</v>
      </c>
      <c r="AM8082">
        <v>5</v>
      </c>
      <c r="AN8082">
        <v>5</v>
      </c>
      <c r="AO8082">
        <v>26</v>
      </c>
      <c r="AP8082">
        <v>5</v>
      </c>
      <c r="AQ8082">
        <v>74</v>
      </c>
    </row>
    <row r="8083" spans="1:43" hidden="1" x14ac:dyDescent="0.25">
      <c r="A8083" t="s">
        <v>29264</v>
      </c>
      <c r="B8083" t="s">
        <v>29265</v>
      </c>
      <c r="C8083" s="1" t="str">
        <f t="shared" si="558"/>
        <v>21:0134</v>
      </c>
      <c r="D8083" s="1" t="str">
        <f t="shared" si="559"/>
        <v>21:0078</v>
      </c>
      <c r="E8083" t="s">
        <v>29266</v>
      </c>
      <c r="F8083" t="s">
        <v>29267</v>
      </c>
      <c r="H8083">
        <v>54.181831799999998</v>
      </c>
      <c r="I8083">
        <v>-62.484692199999998</v>
      </c>
      <c r="J8083" s="1" t="str">
        <f t="shared" si="556"/>
        <v>Till</v>
      </c>
      <c r="K8083" s="1" t="str">
        <f t="shared" si="557"/>
        <v>&lt;63 micron</v>
      </c>
      <c r="L8083">
        <v>0.1</v>
      </c>
      <c r="M8083">
        <v>0.86</v>
      </c>
      <c r="N8083">
        <v>2</v>
      </c>
      <c r="O8083">
        <v>90</v>
      </c>
      <c r="P8083">
        <v>2</v>
      </c>
      <c r="Q8083">
        <v>1</v>
      </c>
      <c r="R8083">
        <v>0.42</v>
      </c>
      <c r="S8083">
        <v>0.25</v>
      </c>
      <c r="T8083">
        <v>5</v>
      </c>
      <c r="U8083">
        <v>19</v>
      </c>
      <c r="V8083">
        <v>18</v>
      </c>
      <c r="W8083">
        <v>2.04</v>
      </c>
      <c r="X8083">
        <v>10</v>
      </c>
      <c r="Y8083">
        <v>0.5</v>
      </c>
      <c r="Z8083">
        <v>0.1</v>
      </c>
      <c r="AA8083">
        <v>50</v>
      </c>
      <c r="AB8083">
        <v>0.33</v>
      </c>
      <c r="AC8083">
        <v>225</v>
      </c>
      <c r="AD8083">
        <v>0.5</v>
      </c>
      <c r="AE8083">
        <v>0.02</v>
      </c>
      <c r="AF8083">
        <v>8</v>
      </c>
      <c r="AG8083">
        <v>830</v>
      </c>
      <c r="AH8083">
        <v>20</v>
      </c>
      <c r="AI8083">
        <v>2</v>
      </c>
      <c r="AJ8083">
        <v>3</v>
      </c>
      <c r="AK8083">
        <v>26</v>
      </c>
      <c r="AL8083">
        <v>0.09</v>
      </c>
      <c r="AM8083">
        <v>5</v>
      </c>
      <c r="AN8083">
        <v>5</v>
      </c>
      <c r="AO8083">
        <v>31</v>
      </c>
      <c r="AP8083">
        <v>5</v>
      </c>
      <c r="AQ8083">
        <v>88</v>
      </c>
    </row>
    <row r="8084" spans="1:43" hidden="1" x14ac:dyDescent="0.25">
      <c r="A8084" t="s">
        <v>29268</v>
      </c>
      <c r="B8084" t="s">
        <v>29269</v>
      </c>
      <c r="C8084" s="1" t="str">
        <f t="shared" si="558"/>
        <v>21:0134</v>
      </c>
      <c r="D8084" s="1" t="str">
        <f t="shared" si="559"/>
        <v>21:0078</v>
      </c>
      <c r="E8084" t="s">
        <v>29270</v>
      </c>
      <c r="F8084" t="s">
        <v>29271</v>
      </c>
      <c r="H8084">
        <v>54.246432499999997</v>
      </c>
      <c r="I8084">
        <v>-62.293196299999998</v>
      </c>
      <c r="J8084" s="1" t="str">
        <f t="shared" si="556"/>
        <v>Till</v>
      </c>
      <c r="K8084" s="1" t="str">
        <f t="shared" si="557"/>
        <v>&lt;63 micron</v>
      </c>
      <c r="L8084">
        <v>0.1</v>
      </c>
      <c r="M8084">
        <v>1.1499999999999999</v>
      </c>
      <c r="N8084">
        <v>1</v>
      </c>
      <c r="O8084">
        <v>30</v>
      </c>
      <c r="P8084">
        <v>1.5</v>
      </c>
      <c r="Q8084">
        <v>1</v>
      </c>
      <c r="R8084">
        <v>0.31</v>
      </c>
      <c r="S8084">
        <v>0.25</v>
      </c>
      <c r="T8084">
        <v>3</v>
      </c>
      <c r="U8084">
        <v>20</v>
      </c>
      <c r="V8084">
        <v>8</v>
      </c>
      <c r="W8084">
        <v>2.0499999999999998</v>
      </c>
      <c r="X8084">
        <v>5</v>
      </c>
      <c r="Y8084">
        <v>0.5</v>
      </c>
      <c r="Z8084">
        <v>0.1</v>
      </c>
      <c r="AA8084">
        <v>40</v>
      </c>
      <c r="AB8084">
        <v>0.23</v>
      </c>
      <c r="AC8084">
        <v>165</v>
      </c>
      <c r="AD8084">
        <v>0.5</v>
      </c>
      <c r="AE8084">
        <v>0.01</v>
      </c>
      <c r="AF8084">
        <v>7</v>
      </c>
      <c r="AG8084">
        <v>590</v>
      </c>
      <c r="AH8084">
        <v>20</v>
      </c>
      <c r="AI8084">
        <v>1</v>
      </c>
      <c r="AJ8084">
        <v>2</v>
      </c>
      <c r="AK8084">
        <v>19</v>
      </c>
      <c r="AL8084">
        <v>0.1</v>
      </c>
      <c r="AM8084">
        <v>5</v>
      </c>
      <c r="AN8084">
        <v>5</v>
      </c>
      <c r="AO8084">
        <v>30</v>
      </c>
      <c r="AP8084">
        <v>5</v>
      </c>
      <c r="AQ8084">
        <v>40</v>
      </c>
    </row>
    <row r="8085" spans="1:43" hidden="1" x14ac:dyDescent="0.25">
      <c r="A8085" t="s">
        <v>29272</v>
      </c>
      <c r="B8085" t="s">
        <v>29273</v>
      </c>
      <c r="C8085" s="1" t="str">
        <f t="shared" si="558"/>
        <v>21:0134</v>
      </c>
      <c r="D8085" s="1" t="str">
        <f t="shared" si="559"/>
        <v>21:0078</v>
      </c>
      <c r="E8085" t="s">
        <v>29274</v>
      </c>
      <c r="F8085" t="s">
        <v>29275</v>
      </c>
      <c r="H8085">
        <v>54.250993200000003</v>
      </c>
      <c r="I8085">
        <v>-62.281683299999997</v>
      </c>
      <c r="J8085" s="1" t="str">
        <f t="shared" ref="J8085:J8148" si="560">HYPERLINK("http://geochem.nrcan.gc.ca/cdogs/content/kwd/kwd020044_e.htm", "Till")</f>
        <v>Till</v>
      </c>
      <c r="K8085" s="1" t="str">
        <f t="shared" si="557"/>
        <v>&lt;63 micron</v>
      </c>
      <c r="L8085">
        <v>0.1</v>
      </c>
      <c r="M8085">
        <v>1.1000000000000001</v>
      </c>
      <c r="N8085">
        <v>1</v>
      </c>
      <c r="O8085">
        <v>70</v>
      </c>
      <c r="P8085">
        <v>2</v>
      </c>
      <c r="Q8085">
        <v>1</v>
      </c>
      <c r="R8085">
        <v>0.34</v>
      </c>
      <c r="S8085">
        <v>0.25</v>
      </c>
      <c r="T8085">
        <v>3</v>
      </c>
      <c r="U8085">
        <v>18</v>
      </c>
      <c r="V8085">
        <v>7</v>
      </c>
      <c r="W8085">
        <v>2.6</v>
      </c>
      <c r="X8085">
        <v>5</v>
      </c>
      <c r="Y8085">
        <v>0.5</v>
      </c>
      <c r="Z8085">
        <v>0.09</v>
      </c>
      <c r="AA8085">
        <v>50</v>
      </c>
      <c r="AB8085">
        <v>0.19</v>
      </c>
      <c r="AC8085">
        <v>210</v>
      </c>
      <c r="AD8085">
        <v>1</v>
      </c>
      <c r="AE8085">
        <v>0.01</v>
      </c>
      <c r="AF8085">
        <v>7</v>
      </c>
      <c r="AG8085">
        <v>650</v>
      </c>
      <c r="AH8085">
        <v>46</v>
      </c>
      <c r="AI8085">
        <v>1</v>
      </c>
      <c r="AJ8085">
        <v>2</v>
      </c>
      <c r="AK8085">
        <v>22</v>
      </c>
      <c r="AL8085">
        <v>0.11</v>
      </c>
      <c r="AM8085">
        <v>5</v>
      </c>
      <c r="AN8085">
        <v>5</v>
      </c>
      <c r="AO8085">
        <v>33</v>
      </c>
      <c r="AP8085">
        <v>5</v>
      </c>
      <c r="AQ8085">
        <v>74</v>
      </c>
    </row>
    <row r="8086" spans="1:43" hidden="1" x14ac:dyDescent="0.25">
      <c r="A8086" t="s">
        <v>29276</v>
      </c>
      <c r="B8086" t="s">
        <v>29277</v>
      </c>
      <c r="C8086" s="1" t="str">
        <f t="shared" si="558"/>
        <v>21:0134</v>
      </c>
      <c r="D8086" s="1" t="str">
        <f t="shared" si="559"/>
        <v>21:0078</v>
      </c>
      <c r="E8086" t="s">
        <v>29278</v>
      </c>
      <c r="F8086" t="s">
        <v>29279</v>
      </c>
      <c r="H8086">
        <v>54.292031799999997</v>
      </c>
      <c r="I8086">
        <v>-62.260841300000003</v>
      </c>
      <c r="J8086" s="1" t="str">
        <f t="shared" si="560"/>
        <v>Till</v>
      </c>
      <c r="K8086" s="1" t="str">
        <f t="shared" si="557"/>
        <v>&lt;63 micron</v>
      </c>
      <c r="L8086">
        <v>0.1</v>
      </c>
      <c r="M8086">
        <v>1.54</v>
      </c>
      <c r="N8086">
        <v>1</v>
      </c>
      <c r="O8086">
        <v>50</v>
      </c>
      <c r="P8086">
        <v>0.25</v>
      </c>
      <c r="Q8086">
        <v>1</v>
      </c>
      <c r="R8086">
        <v>0.41</v>
      </c>
      <c r="S8086">
        <v>0.25</v>
      </c>
      <c r="T8086">
        <v>6</v>
      </c>
      <c r="U8086">
        <v>22</v>
      </c>
      <c r="V8086">
        <v>26</v>
      </c>
      <c r="W8086">
        <v>2.66</v>
      </c>
      <c r="X8086">
        <v>5</v>
      </c>
      <c r="Y8086">
        <v>0.5</v>
      </c>
      <c r="Z8086">
        <v>0.05</v>
      </c>
      <c r="AA8086">
        <v>20</v>
      </c>
      <c r="AB8086">
        <v>0.34</v>
      </c>
      <c r="AC8086">
        <v>175</v>
      </c>
      <c r="AD8086">
        <v>0.5</v>
      </c>
      <c r="AE8086">
        <v>0.01</v>
      </c>
      <c r="AF8086">
        <v>14</v>
      </c>
      <c r="AG8086">
        <v>360</v>
      </c>
      <c r="AH8086">
        <v>6</v>
      </c>
      <c r="AI8086">
        <v>1</v>
      </c>
      <c r="AJ8086">
        <v>3</v>
      </c>
      <c r="AK8086">
        <v>25</v>
      </c>
      <c r="AL8086">
        <v>0.18</v>
      </c>
      <c r="AM8086">
        <v>5</v>
      </c>
      <c r="AN8086">
        <v>5</v>
      </c>
      <c r="AO8086">
        <v>41</v>
      </c>
      <c r="AP8086">
        <v>5</v>
      </c>
      <c r="AQ8086">
        <v>20</v>
      </c>
    </row>
    <row r="8087" spans="1:43" hidden="1" x14ac:dyDescent="0.25">
      <c r="A8087" t="s">
        <v>29280</v>
      </c>
      <c r="B8087" t="s">
        <v>29281</v>
      </c>
      <c r="C8087" s="1" t="str">
        <f t="shared" si="558"/>
        <v>21:0134</v>
      </c>
      <c r="D8087" s="1" t="str">
        <f t="shared" si="559"/>
        <v>21:0078</v>
      </c>
      <c r="E8087" t="s">
        <v>29282</v>
      </c>
      <c r="F8087" t="s">
        <v>29283</v>
      </c>
      <c r="H8087">
        <v>54.268154099999997</v>
      </c>
      <c r="I8087">
        <v>-62.236777099999998</v>
      </c>
      <c r="J8087" s="1" t="str">
        <f t="shared" si="560"/>
        <v>Till</v>
      </c>
      <c r="K8087" s="1" t="str">
        <f t="shared" si="557"/>
        <v>&lt;63 micron</v>
      </c>
      <c r="L8087">
        <v>0.1</v>
      </c>
      <c r="M8087">
        <v>2.0699999999999998</v>
      </c>
      <c r="N8087">
        <v>1</v>
      </c>
      <c r="O8087">
        <v>80</v>
      </c>
      <c r="P8087">
        <v>0.25</v>
      </c>
      <c r="Q8087">
        <v>1</v>
      </c>
      <c r="R8087">
        <v>0.25</v>
      </c>
      <c r="S8087">
        <v>0.25</v>
      </c>
      <c r="T8087">
        <v>7</v>
      </c>
      <c r="U8087">
        <v>25</v>
      </c>
      <c r="V8087">
        <v>12</v>
      </c>
      <c r="W8087">
        <v>2.7</v>
      </c>
      <c r="X8087">
        <v>5</v>
      </c>
      <c r="Y8087">
        <v>0.5</v>
      </c>
      <c r="Z8087">
        <v>0.03</v>
      </c>
      <c r="AA8087">
        <v>10</v>
      </c>
      <c r="AB8087">
        <v>0.34</v>
      </c>
      <c r="AC8087">
        <v>180</v>
      </c>
      <c r="AD8087">
        <v>0.5</v>
      </c>
      <c r="AE8087">
        <v>5.0000000000000001E-3</v>
      </c>
      <c r="AF8087">
        <v>14</v>
      </c>
      <c r="AG8087">
        <v>830</v>
      </c>
      <c r="AH8087">
        <v>6</v>
      </c>
      <c r="AI8087">
        <v>1</v>
      </c>
      <c r="AJ8087">
        <v>3</v>
      </c>
      <c r="AK8087">
        <v>16</v>
      </c>
      <c r="AL8087">
        <v>0.14000000000000001</v>
      </c>
      <c r="AM8087">
        <v>5</v>
      </c>
      <c r="AN8087">
        <v>5</v>
      </c>
      <c r="AO8087">
        <v>40</v>
      </c>
      <c r="AP8087">
        <v>5</v>
      </c>
      <c r="AQ8087">
        <v>22</v>
      </c>
    </row>
    <row r="8088" spans="1:43" hidden="1" x14ac:dyDescent="0.25">
      <c r="A8088" t="s">
        <v>29284</v>
      </c>
      <c r="B8088" t="s">
        <v>29285</v>
      </c>
      <c r="C8088" s="1" t="str">
        <f t="shared" si="558"/>
        <v>21:0134</v>
      </c>
      <c r="D8088" s="1" t="str">
        <f t="shared" si="559"/>
        <v>21:0078</v>
      </c>
      <c r="E8088" t="s">
        <v>29286</v>
      </c>
      <c r="F8088" t="s">
        <v>29287</v>
      </c>
      <c r="H8088">
        <v>54.254266100000002</v>
      </c>
      <c r="I8088">
        <v>-62.258140400000002</v>
      </c>
      <c r="J8088" s="1" t="str">
        <f t="shared" si="560"/>
        <v>Till</v>
      </c>
      <c r="K8088" s="1" t="str">
        <f t="shared" si="557"/>
        <v>&lt;63 micron</v>
      </c>
      <c r="L8088">
        <v>0.1</v>
      </c>
      <c r="M8088">
        <v>1.4</v>
      </c>
      <c r="N8088">
        <v>4</v>
      </c>
      <c r="O8088">
        <v>90</v>
      </c>
      <c r="P8088">
        <v>1.5</v>
      </c>
      <c r="Q8088">
        <v>1</v>
      </c>
      <c r="R8088">
        <v>0.27</v>
      </c>
      <c r="S8088">
        <v>0.25</v>
      </c>
      <c r="T8088">
        <v>2</v>
      </c>
      <c r="U8088">
        <v>19</v>
      </c>
      <c r="V8088">
        <v>8</v>
      </c>
      <c r="W8088">
        <v>2.65</v>
      </c>
      <c r="X8088">
        <v>5</v>
      </c>
      <c r="Y8088">
        <v>0.5</v>
      </c>
      <c r="Z8088">
        <v>0.03</v>
      </c>
      <c r="AA8088">
        <v>40</v>
      </c>
      <c r="AB8088">
        <v>0.18</v>
      </c>
      <c r="AC8088">
        <v>150</v>
      </c>
      <c r="AD8088">
        <v>0.5</v>
      </c>
      <c r="AE8088">
        <v>5.0000000000000001E-3</v>
      </c>
      <c r="AF8088">
        <v>7</v>
      </c>
      <c r="AG8088">
        <v>600</v>
      </c>
      <c r="AH8088">
        <v>44</v>
      </c>
      <c r="AI8088">
        <v>1</v>
      </c>
      <c r="AJ8088">
        <v>2</v>
      </c>
      <c r="AK8088">
        <v>17</v>
      </c>
      <c r="AL8088">
        <v>0.11</v>
      </c>
      <c r="AM8088">
        <v>5</v>
      </c>
      <c r="AN8088">
        <v>5</v>
      </c>
      <c r="AO8088">
        <v>31</v>
      </c>
      <c r="AP8088">
        <v>5</v>
      </c>
      <c r="AQ8088">
        <v>52</v>
      </c>
    </row>
    <row r="8089" spans="1:43" hidden="1" x14ac:dyDescent="0.25">
      <c r="A8089" t="s">
        <v>29288</v>
      </c>
      <c r="B8089" t="s">
        <v>29289</v>
      </c>
      <c r="C8089" s="1" t="str">
        <f t="shared" si="558"/>
        <v>21:0134</v>
      </c>
      <c r="D8089" s="1" t="str">
        <f t="shared" si="559"/>
        <v>21:0078</v>
      </c>
      <c r="E8089" t="s">
        <v>26976</v>
      </c>
      <c r="F8089" t="s">
        <v>29290</v>
      </c>
      <c r="H8089">
        <v>54.106638400000001</v>
      </c>
      <c r="I8089">
        <v>-62.6144113</v>
      </c>
      <c r="J8089" s="1" t="str">
        <f t="shared" si="560"/>
        <v>Till</v>
      </c>
      <c r="K8089" s="1" t="str">
        <f t="shared" si="557"/>
        <v>&lt;63 micron</v>
      </c>
      <c r="L8089">
        <v>0.1</v>
      </c>
      <c r="M8089">
        <v>1.75</v>
      </c>
      <c r="N8089">
        <v>1</v>
      </c>
      <c r="O8089">
        <v>190</v>
      </c>
      <c r="P8089">
        <v>8</v>
      </c>
      <c r="Q8089">
        <v>1</v>
      </c>
      <c r="R8089">
        <v>0.35</v>
      </c>
      <c r="S8089">
        <v>0.25</v>
      </c>
      <c r="T8089">
        <v>4</v>
      </c>
      <c r="U8089">
        <v>30</v>
      </c>
      <c r="V8089">
        <v>16</v>
      </c>
      <c r="W8089">
        <v>2.69</v>
      </c>
      <c r="X8089">
        <v>5</v>
      </c>
      <c r="Y8089">
        <v>0.5</v>
      </c>
      <c r="Z8089">
        <v>0.06</v>
      </c>
      <c r="AA8089">
        <v>60</v>
      </c>
      <c r="AB8089">
        <v>0.41</v>
      </c>
      <c r="AC8089">
        <v>220</v>
      </c>
      <c r="AD8089">
        <v>0.5</v>
      </c>
      <c r="AE8089">
        <v>0.01</v>
      </c>
      <c r="AF8089">
        <v>14</v>
      </c>
      <c r="AG8089">
        <v>660</v>
      </c>
      <c r="AH8089">
        <v>20</v>
      </c>
      <c r="AI8089">
        <v>1</v>
      </c>
      <c r="AJ8089">
        <v>3</v>
      </c>
      <c r="AK8089">
        <v>27</v>
      </c>
      <c r="AL8089">
        <v>0.16</v>
      </c>
      <c r="AM8089">
        <v>5</v>
      </c>
      <c r="AN8089">
        <v>5</v>
      </c>
      <c r="AO8089">
        <v>42</v>
      </c>
      <c r="AP8089">
        <v>5</v>
      </c>
      <c r="AQ8089">
        <v>96</v>
      </c>
    </row>
    <row r="8090" spans="1:43" hidden="1" x14ac:dyDescent="0.25">
      <c r="A8090" t="s">
        <v>29291</v>
      </c>
      <c r="B8090" t="s">
        <v>29292</v>
      </c>
      <c r="C8090" s="1" t="str">
        <f t="shared" si="558"/>
        <v>21:0134</v>
      </c>
      <c r="D8090" s="1" t="str">
        <f t="shared" si="559"/>
        <v>21:0078</v>
      </c>
      <c r="E8090" t="s">
        <v>29293</v>
      </c>
      <c r="F8090" t="s">
        <v>29294</v>
      </c>
      <c r="H8090">
        <v>54.664147200000002</v>
      </c>
      <c r="I8090">
        <v>-61.811895900000003</v>
      </c>
      <c r="J8090" s="1" t="str">
        <f t="shared" si="560"/>
        <v>Till</v>
      </c>
      <c r="K8090" s="1" t="str">
        <f t="shared" si="557"/>
        <v>&lt;63 micron</v>
      </c>
      <c r="L8090">
        <v>0.1</v>
      </c>
      <c r="M8090">
        <v>3.34</v>
      </c>
      <c r="N8090">
        <v>1</v>
      </c>
      <c r="O8090">
        <v>100</v>
      </c>
      <c r="P8090">
        <v>0.25</v>
      </c>
      <c r="Q8090">
        <v>1</v>
      </c>
      <c r="R8090">
        <v>0.25</v>
      </c>
      <c r="S8090">
        <v>0.25</v>
      </c>
      <c r="T8090">
        <v>10</v>
      </c>
      <c r="U8090">
        <v>27</v>
      </c>
      <c r="V8090">
        <v>21</v>
      </c>
      <c r="W8090">
        <v>2.54</v>
      </c>
      <c r="X8090">
        <v>5</v>
      </c>
      <c r="Y8090">
        <v>0.5</v>
      </c>
      <c r="Z8090">
        <v>0.11</v>
      </c>
      <c r="AA8090">
        <v>10</v>
      </c>
      <c r="AB8090">
        <v>0.55000000000000004</v>
      </c>
      <c r="AC8090">
        <v>195</v>
      </c>
      <c r="AD8090">
        <v>0.5</v>
      </c>
      <c r="AE8090">
        <v>0.03</v>
      </c>
      <c r="AF8090">
        <v>21</v>
      </c>
      <c r="AG8090">
        <v>580</v>
      </c>
      <c r="AH8090">
        <v>2</v>
      </c>
      <c r="AI8090">
        <v>1</v>
      </c>
      <c r="AJ8090">
        <v>3</v>
      </c>
      <c r="AK8090">
        <v>13</v>
      </c>
      <c r="AL8090">
        <v>0.09</v>
      </c>
      <c r="AM8090">
        <v>5</v>
      </c>
      <c r="AN8090">
        <v>5</v>
      </c>
      <c r="AO8090">
        <v>47</v>
      </c>
      <c r="AP8090">
        <v>5</v>
      </c>
      <c r="AQ8090">
        <v>26</v>
      </c>
    </row>
    <row r="8091" spans="1:43" hidden="1" x14ac:dyDescent="0.25">
      <c r="A8091" t="s">
        <v>29295</v>
      </c>
      <c r="B8091" t="s">
        <v>29296</v>
      </c>
      <c r="C8091" s="1" t="str">
        <f t="shared" si="558"/>
        <v>21:0134</v>
      </c>
      <c r="D8091" s="1" t="str">
        <f t="shared" si="559"/>
        <v>21:0078</v>
      </c>
      <c r="E8091" t="s">
        <v>29297</v>
      </c>
      <c r="F8091" t="s">
        <v>29298</v>
      </c>
      <c r="H8091">
        <v>54.632490900000001</v>
      </c>
      <c r="I8091">
        <v>-61.310840200000001</v>
      </c>
      <c r="J8091" s="1" t="str">
        <f t="shared" si="560"/>
        <v>Till</v>
      </c>
      <c r="K8091" s="1" t="str">
        <f t="shared" si="557"/>
        <v>&lt;63 micron</v>
      </c>
      <c r="L8091">
        <v>0.1</v>
      </c>
      <c r="M8091">
        <v>1.69</v>
      </c>
      <c r="N8091">
        <v>1</v>
      </c>
      <c r="O8091">
        <v>70</v>
      </c>
      <c r="P8091">
        <v>0.25</v>
      </c>
      <c r="Q8091">
        <v>1</v>
      </c>
      <c r="R8091">
        <v>0.46</v>
      </c>
      <c r="S8091">
        <v>0.25</v>
      </c>
      <c r="T8091">
        <v>9</v>
      </c>
      <c r="U8091">
        <v>24</v>
      </c>
      <c r="V8091">
        <v>15</v>
      </c>
      <c r="W8091">
        <v>2.34</v>
      </c>
      <c r="X8091">
        <v>5</v>
      </c>
      <c r="Y8091">
        <v>0.5</v>
      </c>
      <c r="Z8091">
        <v>0.03</v>
      </c>
      <c r="AA8091">
        <v>20</v>
      </c>
      <c r="AB8091">
        <v>0.38</v>
      </c>
      <c r="AC8091">
        <v>230</v>
      </c>
      <c r="AD8091">
        <v>0.5</v>
      </c>
      <c r="AE8091">
        <v>0.04</v>
      </c>
      <c r="AF8091">
        <v>14</v>
      </c>
      <c r="AG8091">
        <v>600</v>
      </c>
      <c r="AH8091">
        <v>4</v>
      </c>
      <c r="AI8091">
        <v>1</v>
      </c>
      <c r="AJ8091">
        <v>2</v>
      </c>
      <c r="AK8091">
        <v>19</v>
      </c>
      <c r="AL8091">
        <v>0.14000000000000001</v>
      </c>
      <c r="AM8091">
        <v>5</v>
      </c>
      <c r="AN8091">
        <v>5</v>
      </c>
      <c r="AO8091">
        <v>47</v>
      </c>
      <c r="AP8091">
        <v>5</v>
      </c>
      <c r="AQ8091">
        <v>26</v>
      </c>
    </row>
    <row r="8092" spans="1:43" hidden="1" x14ac:dyDescent="0.25">
      <c r="A8092" t="s">
        <v>29299</v>
      </c>
      <c r="B8092" t="s">
        <v>29300</v>
      </c>
      <c r="C8092" s="1" t="str">
        <f t="shared" si="558"/>
        <v>21:0134</v>
      </c>
      <c r="D8092" s="1" t="str">
        <f t="shared" si="559"/>
        <v>21:0078</v>
      </c>
      <c r="E8092" t="s">
        <v>29301</v>
      </c>
      <c r="F8092" t="s">
        <v>29302</v>
      </c>
      <c r="H8092">
        <v>53.827085500000003</v>
      </c>
      <c r="I8092">
        <v>-65.019146599999999</v>
      </c>
      <c r="J8092" s="1" t="str">
        <f t="shared" si="560"/>
        <v>Till</v>
      </c>
      <c r="K8092" s="1" t="str">
        <f t="shared" si="557"/>
        <v>&lt;63 micron</v>
      </c>
      <c r="L8092">
        <v>0.1</v>
      </c>
      <c r="M8092">
        <v>1.5</v>
      </c>
      <c r="N8092">
        <v>2</v>
      </c>
      <c r="O8092">
        <v>70</v>
      </c>
      <c r="P8092">
        <v>0.25</v>
      </c>
      <c r="Q8092">
        <v>2</v>
      </c>
      <c r="R8092">
        <v>0.36</v>
      </c>
      <c r="S8092">
        <v>0.25</v>
      </c>
      <c r="T8092">
        <v>12</v>
      </c>
      <c r="U8092">
        <v>47</v>
      </c>
      <c r="V8092">
        <v>37</v>
      </c>
      <c r="W8092">
        <v>3.34</v>
      </c>
      <c r="X8092">
        <v>5</v>
      </c>
      <c r="Y8092">
        <v>0.5</v>
      </c>
      <c r="Z8092">
        <v>0.18</v>
      </c>
      <c r="AA8092">
        <v>30</v>
      </c>
      <c r="AB8092">
        <v>0.56999999999999995</v>
      </c>
      <c r="AC8092">
        <v>400</v>
      </c>
      <c r="AD8092">
        <v>0.5</v>
      </c>
      <c r="AE8092">
        <v>0.04</v>
      </c>
      <c r="AF8092">
        <v>25</v>
      </c>
      <c r="AG8092">
        <v>800</v>
      </c>
      <c r="AH8092">
        <v>4</v>
      </c>
      <c r="AI8092">
        <v>1</v>
      </c>
      <c r="AJ8092">
        <v>4</v>
      </c>
      <c r="AK8092">
        <v>18</v>
      </c>
      <c r="AL8092">
        <v>0.12</v>
      </c>
      <c r="AM8092">
        <v>5</v>
      </c>
      <c r="AN8092">
        <v>5</v>
      </c>
      <c r="AO8092">
        <v>42</v>
      </c>
      <c r="AP8092">
        <v>5</v>
      </c>
      <c r="AQ8092">
        <v>52</v>
      </c>
    </row>
    <row r="8093" spans="1:43" hidden="1" x14ac:dyDescent="0.25">
      <c r="A8093" t="s">
        <v>29303</v>
      </c>
      <c r="B8093" t="s">
        <v>29304</v>
      </c>
      <c r="C8093" s="1" t="str">
        <f t="shared" si="558"/>
        <v>21:0134</v>
      </c>
      <c r="D8093" s="1" t="str">
        <f t="shared" si="559"/>
        <v>21:0078</v>
      </c>
      <c r="E8093" t="s">
        <v>29305</v>
      </c>
      <c r="F8093" t="s">
        <v>29306</v>
      </c>
      <c r="H8093">
        <v>54.539570099999999</v>
      </c>
      <c r="I8093">
        <v>-60.878430600000002</v>
      </c>
      <c r="J8093" s="1" t="str">
        <f t="shared" si="560"/>
        <v>Till</v>
      </c>
      <c r="K8093" s="1" t="str">
        <f t="shared" si="557"/>
        <v>&lt;63 micron</v>
      </c>
      <c r="L8093">
        <v>0.1</v>
      </c>
      <c r="M8093">
        <v>4.1900000000000004</v>
      </c>
      <c r="N8093">
        <v>14</v>
      </c>
      <c r="O8093">
        <v>100</v>
      </c>
      <c r="P8093">
        <v>0.5</v>
      </c>
      <c r="Q8093">
        <v>1</v>
      </c>
      <c r="R8093">
        <v>0.47</v>
      </c>
      <c r="S8093">
        <v>0.25</v>
      </c>
      <c r="T8093">
        <v>24</v>
      </c>
      <c r="U8093">
        <v>155</v>
      </c>
      <c r="V8093">
        <v>77</v>
      </c>
      <c r="W8093">
        <v>4.3499999999999996</v>
      </c>
      <c r="X8093">
        <v>5</v>
      </c>
      <c r="Y8093">
        <v>0.5</v>
      </c>
      <c r="Z8093">
        <v>0.05</v>
      </c>
      <c r="AA8093">
        <v>20</v>
      </c>
      <c r="AB8093">
        <v>1.51</v>
      </c>
      <c r="AC8093">
        <v>500</v>
      </c>
      <c r="AD8093">
        <v>0.5</v>
      </c>
      <c r="AE8093">
        <v>0.01</v>
      </c>
      <c r="AF8093">
        <v>73</v>
      </c>
      <c r="AG8093">
        <v>710</v>
      </c>
      <c r="AH8093">
        <v>16</v>
      </c>
      <c r="AI8093">
        <v>1</v>
      </c>
      <c r="AJ8093">
        <v>7</v>
      </c>
      <c r="AK8093">
        <v>23</v>
      </c>
      <c r="AL8093">
        <v>0.19</v>
      </c>
      <c r="AM8093">
        <v>5</v>
      </c>
      <c r="AN8093">
        <v>5</v>
      </c>
      <c r="AO8093">
        <v>70</v>
      </c>
      <c r="AP8093">
        <v>5</v>
      </c>
      <c r="AQ8093">
        <v>68</v>
      </c>
    </row>
    <row r="8094" spans="1:43" hidden="1" x14ac:dyDescent="0.25">
      <c r="A8094" t="s">
        <v>29307</v>
      </c>
      <c r="B8094" t="s">
        <v>29308</v>
      </c>
      <c r="C8094" s="1" t="str">
        <f t="shared" si="558"/>
        <v>21:0134</v>
      </c>
      <c r="D8094" s="1" t="str">
        <f t="shared" si="559"/>
        <v>21:0078</v>
      </c>
      <c r="E8094" t="s">
        <v>29309</v>
      </c>
      <c r="F8094" t="s">
        <v>29310</v>
      </c>
      <c r="H8094">
        <v>54.526947700000001</v>
      </c>
      <c r="I8094">
        <v>-60.8968585</v>
      </c>
      <c r="J8094" s="1" t="str">
        <f t="shared" si="560"/>
        <v>Till</v>
      </c>
      <c r="K8094" s="1" t="str">
        <f t="shared" si="557"/>
        <v>&lt;63 micron</v>
      </c>
      <c r="L8094">
        <v>0.1</v>
      </c>
      <c r="M8094">
        <v>3.99</v>
      </c>
      <c r="N8094">
        <v>4</v>
      </c>
      <c r="O8094">
        <v>70</v>
      </c>
      <c r="P8094">
        <v>0.5</v>
      </c>
      <c r="Q8094">
        <v>1</v>
      </c>
      <c r="R8094">
        <v>0.28999999999999998</v>
      </c>
      <c r="S8094">
        <v>0.25</v>
      </c>
      <c r="T8094">
        <v>11</v>
      </c>
      <c r="U8094">
        <v>64</v>
      </c>
      <c r="V8094">
        <v>50</v>
      </c>
      <c r="W8094">
        <v>4.12</v>
      </c>
      <c r="X8094">
        <v>5</v>
      </c>
      <c r="Y8094">
        <v>0.5</v>
      </c>
      <c r="Z8094">
        <v>0.08</v>
      </c>
      <c r="AA8094">
        <v>20</v>
      </c>
      <c r="AB8094">
        <v>0.73</v>
      </c>
      <c r="AC8094">
        <v>195</v>
      </c>
      <c r="AD8094">
        <v>0.5</v>
      </c>
      <c r="AE8094">
        <v>0.01</v>
      </c>
      <c r="AF8094">
        <v>32</v>
      </c>
      <c r="AG8094">
        <v>310</v>
      </c>
      <c r="AH8094">
        <v>12</v>
      </c>
      <c r="AI8094">
        <v>1</v>
      </c>
      <c r="AJ8094">
        <v>8</v>
      </c>
      <c r="AK8094">
        <v>17</v>
      </c>
      <c r="AL8094">
        <v>0.18</v>
      </c>
      <c r="AM8094">
        <v>5</v>
      </c>
      <c r="AN8094">
        <v>5</v>
      </c>
      <c r="AO8094">
        <v>72</v>
      </c>
      <c r="AP8094">
        <v>5</v>
      </c>
      <c r="AQ8094">
        <v>36</v>
      </c>
    </row>
    <row r="8095" spans="1:43" hidden="1" x14ac:dyDescent="0.25">
      <c r="A8095" t="s">
        <v>29311</v>
      </c>
      <c r="B8095" t="s">
        <v>29312</v>
      </c>
      <c r="C8095" s="1" t="str">
        <f t="shared" si="558"/>
        <v>21:0134</v>
      </c>
      <c r="D8095" s="1" t="str">
        <f t="shared" si="559"/>
        <v>21:0078</v>
      </c>
      <c r="E8095" t="s">
        <v>29313</v>
      </c>
      <c r="F8095" t="s">
        <v>29314</v>
      </c>
      <c r="H8095">
        <v>54.5188591</v>
      </c>
      <c r="I8095">
        <v>-60.820788100000001</v>
      </c>
      <c r="J8095" s="1" t="str">
        <f t="shared" si="560"/>
        <v>Till</v>
      </c>
      <c r="K8095" s="1" t="str">
        <f t="shared" ref="K8095:K8158" si="561">HYPERLINK("http://geochem.nrcan.gc.ca/cdogs/content/kwd/kwd080004_e.htm", "&lt;63 micron")</f>
        <v>&lt;63 micron</v>
      </c>
      <c r="L8095">
        <v>0.1</v>
      </c>
      <c r="M8095">
        <v>2.96</v>
      </c>
      <c r="N8095">
        <v>6</v>
      </c>
      <c r="O8095">
        <v>60</v>
      </c>
      <c r="P8095">
        <v>0.25</v>
      </c>
      <c r="Q8095">
        <v>1</v>
      </c>
      <c r="R8095">
        <v>0.31</v>
      </c>
      <c r="S8095">
        <v>0.25</v>
      </c>
      <c r="T8095">
        <v>8</v>
      </c>
      <c r="U8095">
        <v>58</v>
      </c>
      <c r="V8095">
        <v>18</v>
      </c>
      <c r="W8095">
        <v>3.51</v>
      </c>
      <c r="X8095">
        <v>5</v>
      </c>
      <c r="Y8095">
        <v>0.5</v>
      </c>
      <c r="Z8095">
        <v>0.04</v>
      </c>
      <c r="AA8095">
        <v>20</v>
      </c>
      <c r="AB8095">
        <v>0.73</v>
      </c>
      <c r="AC8095">
        <v>200</v>
      </c>
      <c r="AD8095">
        <v>0.5</v>
      </c>
      <c r="AE8095">
        <v>5.0000000000000001E-3</v>
      </c>
      <c r="AF8095">
        <v>27</v>
      </c>
      <c r="AG8095">
        <v>220</v>
      </c>
      <c r="AH8095">
        <v>6</v>
      </c>
      <c r="AI8095">
        <v>1</v>
      </c>
      <c r="AJ8095">
        <v>4</v>
      </c>
      <c r="AK8095">
        <v>20</v>
      </c>
      <c r="AL8095">
        <v>0.16</v>
      </c>
      <c r="AM8095">
        <v>5</v>
      </c>
      <c r="AN8095">
        <v>5</v>
      </c>
      <c r="AO8095">
        <v>49</v>
      </c>
      <c r="AP8095">
        <v>5</v>
      </c>
      <c r="AQ8095">
        <v>30</v>
      </c>
    </row>
    <row r="8096" spans="1:43" hidden="1" x14ac:dyDescent="0.25">
      <c r="A8096" t="s">
        <v>29315</v>
      </c>
      <c r="B8096" t="s">
        <v>29316</v>
      </c>
      <c r="C8096" s="1" t="str">
        <f t="shared" si="558"/>
        <v>21:0134</v>
      </c>
      <c r="D8096" s="1" t="str">
        <f t="shared" si="559"/>
        <v>21:0078</v>
      </c>
      <c r="E8096" t="s">
        <v>29317</v>
      </c>
      <c r="F8096" t="s">
        <v>29318</v>
      </c>
      <c r="H8096">
        <v>54.395210200000001</v>
      </c>
      <c r="I8096">
        <v>-60.978320699999998</v>
      </c>
      <c r="J8096" s="1" t="str">
        <f t="shared" si="560"/>
        <v>Till</v>
      </c>
      <c r="K8096" s="1" t="str">
        <f t="shared" si="561"/>
        <v>&lt;63 micron</v>
      </c>
      <c r="L8096">
        <v>0.1</v>
      </c>
      <c r="M8096">
        <v>2.4</v>
      </c>
      <c r="N8096">
        <v>1</v>
      </c>
      <c r="O8096">
        <v>100</v>
      </c>
      <c r="P8096">
        <v>0.5</v>
      </c>
      <c r="Q8096">
        <v>1</v>
      </c>
      <c r="R8096">
        <v>0.6</v>
      </c>
      <c r="S8096">
        <v>0.25</v>
      </c>
      <c r="T8096">
        <v>12</v>
      </c>
      <c r="U8096">
        <v>50</v>
      </c>
      <c r="V8096">
        <v>37</v>
      </c>
      <c r="W8096">
        <v>3.29</v>
      </c>
      <c r="X8096">
        <v>5</v>
      </c>
      <c r="Y8096">
        <v>0.5</v>
      </c>
      <c r="Z8096">
        <v>0.09</v>
      </c>
      <c r="AA8096">
        <v>20</v>
      </c>
      <c r="AB8096">
        <v>1.04</v>
      </c>
      <c r="AC8096">
        <v>345</v>
      </c>
      <c r="AD8096">
        <v>0.5</v>
      </c>
      <c r="AE8096">
        <v>0.01</v>
      </c>
      <c r="AF8096">
        <v>29</v>
      </c>
      <c r="AG8096">
        <v>830</v>
      </c>
      <c r="AH8096">
        <v>8</v>
      </c>
      <c r="AI8096">
        <v>1</v>
      </c>
      <c r="AJ8096">
        <v>4</v>
      </c>
      <c r="AK8096">
        <v>39</v>
      </c>
      <c r="AL8096">
        <v>0.19</v>
      </c>
      <c r="AM8096">
        <v>5</v>
      </c>
      <c r="AN8096">
        <v>5</v>
      </c>
      <c r="AO8096">
        <v>50</v>
      </c>
      <c r="AP8096">
        <v>5</v>
      </c>
      <c r="AQ8096">
        <v>36</v>
      </c>
    </row>
    <row r="8097" spans="1:43" hidden="1" x14ac:dyDescent="0.25">
      <c r="A8097" t="s">
        <v>29319</v>
      </c>
      <c r="B8097" t="s">
        <v>29320</v>
      </c>
      <c r="C8097" s="1" t="str">
        <f t="shared" si="558"/>
        <v>21:0134</v>
      </c>
      <c r="D8097" s="1" t="str">
        <f t="shared" si="559"/>
        <v>21:0078</v>
      </c>
      <c r="E8097" t="s">
        <v>29321</v>
      </c>
      <c r="F8097" t="s">
        <v>29322</v>
      </c>
      <c r="H8097">
        <v>54.319548500000003</v>
      </c>
      <c r="I8097">
        <v>-61.0069442</v>
      </c>
      <c r="J8097" s="1" t="str">
        <f t="shared" si="560"/>
        <v>Till</v>
      </c>
      <c r="K8097" s="1" t="str">
        <f t="shared" si="561"/>
        <v>&lt;63 micron</v>
      </c>
      <c r="L8097">
        <v>0.1</v>
      </c>
      <c r="M8097">
        <v>1.51</v>
      </c>
      <c r="N8097">
        <v>2</v>
      </c>
      <c r="O8097">
        <v>70</v>
      </c>
      <c r="P8097">
        <v>0.5</v>
      </c>
      <c r="Q8097">
        <v>1</v>
      </c>
      <c r="R8097">
        <v>0.5</v>
      </c>
      <c r="S8097">
        <v>0.25</v>
      </c>
      <c r="T8097">
        <v>8</v>
      </c>
      <c r="U8097">
        <v>27</v>
      </c>
      <c r="V8097">
        <v>20</v>
      </c>
      <c r="W8097">
        <v>2.68</v>
      </c>
      <c r="X8097">
        <v>5</v>
      </c>
      <c r="Y8097">
        <v>0.5</v>
      </c>
      <c r="Z8097">
        <v>0.1</v>
      </c>
      <c r="AA8097">
        <v>20</v>
      </c>
      <c r="AB8097">
        <v>0.61</v>
      </c>
      <c r="AC8097">
        <v>285</v>
      </c>
      <c r="AD8097">
        <v>0.5</v>
      </c>
      <c r="AE8097">
        <v>0.01</v>
      </c>
      <c r="AF8097">
        <v>17</v>
      </c>
      <c r="AG8097">
        <v>850</v>
      </c>
      <c r="AH8097">
        <v>10</v>
      </c>
      <c r="AI8097">
        <v>1</v>
      </c>
      <c r="AJ8097">
        <v>2</v>
      </c>
      <c r="AK8097">
        <v>28</v>
      </c>
      <c r="AL8097">
        <v>0.14000000000000001</v>
      </c>
      <c r="AM8097">
        <v>5</v>
      </c>
      <c r="AN8097">
        <v>5</v>
      </c>
      <c r="AO8097">
        <v>40</v>
      </c>
      <c r="AP8097">
        <v>5</v>
      </c>
      <c r="AQ8097">
        <v>32</v>
      </c>
    </row>
    <row r="8098" spans="1:43" hidden="1" x14ac:dyDescent="0.25">
      <c r="A8098" t="s">
        <v>29323</v>
      </c>
      <c r="B8098" t="s">
        <v>29324</v>
      </c>
      <c r="C8098" s="1" t="str">
        <f t="shared" si="558"/>
        <v>21:0134</v>
      </c>
      <c r="D8098" s="1" t="str">
        <f t="shared" si="559"/>
        <v>21:0078</v>
      </c>
      <c r="E8098" t="s">
        <v>29325</v>
      </c>
      <c r="F8098" t="s">
        <v>29326</v>
      </c>
      <c r="H8098">
        <v>54.278205499999999</v>
      </c>
      <c r="I8098">
        <v>-61.2756039</v>
      </c>
      <c r="J8098" s="1" t="str">
        <f t="shared" si="560"/>
        <v>Till</v>
      </c>
      <c r="K8098" s="1" t="str">
        <f t="shared" si="561"/>
        <v>&lt;63 micron</v>
      </c>
      <c r="L8098">
        <v>0.1</v>
      </c>
      <c r="M8098">
        <v>1.83</v>
      </c>
      <c r="N8098">
        <v>1</v>
      </c>
      <c r="O8098">
        <v>110</v>
      </c>
      <c r="P8098">
        <v>0.5</v>
      </c>
      <c r="Q8098">
        <v>2</v>
      </c>
      <c r="R8098">
        <v>0.75</v>
      </c>
      <c r="S8098">
        <v>0.25</v>
      </c>
      <c r="T8098">
        <v>17</v>
      </c>
      <c r="U8098">
        <v>27</v>
      </c>
      <c r="V8098">
        <v>41</v>
      </c>
      <c r="W8098">
        <v>4.16</v>
      </c>
      <c r="X8098">
        <v>5</v>
      </c>
      <c r="Y8098">
        <v>0.5</v>
      </c>
      <c r="Z8098">
        <v>0.13</v>
      </c>
      <c r="AA8098">
        <v>20</v>
      </c>
      <c r="AB8098">
        <v>1.21</v>
      </c>
      <c r="AC8098">
        <v>455</v>
      </c>
      <c r="AD8098">
        <v>0.5</v>
      </c>
      <c r="AE8098">
        <v>5.0000000000000001E-3</v>
      </c>
      <c r="AF8098">
        <v>25</v>
      </c>
      <c r="AG8098">
        <v>1240</v>
      </c>
      <c r="AH8098">
        <v>6</v>
      </c>
      <c r="AI8098">
        <v>1</v>
      </c>
      <c r="AJ8098">
        <v>4</v>
      </c>
      <c r="AK8098">
        <v>46</v>
      </c>
      <c r="AL8098">
        <v>0.24</v>
      </c>
      <c r="AM8098">
        <v>5</v>
      </c>
      <c r="AN8098">
        <v>5</v>
      </c>
      <c r="AO8098">
        <v>56</v>
      </c>
      <c r="AP8098">
        <v>5</v>
      </c>
      <c r="AQ8098">
        <v>52</v>
      </c>
    </row>
    <row r="8099" spans="1:43" hidden="1" x14ac:dyDescent="0.25">
      <c r="A8099" t="s">
        <v>29327</v>
      </c>
      <c r="B8099" t="s">
        <v>29328</v>
      </c>
      <c r="C8099" s="1" t="str">
        <f t="shared" ref="C8099:C8162" si="562">HYPERLINK("http://geochem.nrcan.gc.ca/cdogs/content/bdl/bdl210134_e.htm", "21:0134")</f>
        <v>21:0134</v>
      </c>
      <c r="D8099" s="1" t="str">
        <f t="shared" ref="D8099:D8162" si="563">HYPERLINK("http://geochem.nrcan.gc.ca/cdogs/content/svy/svy210078_e.htm", "21:0078")</f>
        <v>21:0078</v>
      </c>
      <c r="E8099" t="s">
        <v>29329</v>
      </c>
      <c r="F8099" t="s">
        <v>29330</v>
      </c>
      <c r="H8099">
        <v>54.203608000000003</v>
      </c>
      <c r="I8099">
        <v>-61.490606999999997</v>
      </c>
      <c r="J8099" s="1" t="str">
        <f t="shared" si="560"/>
        <v>Till</v>
      </c>
      <c r="K8099" s="1" t="str">
        <f t="shared" si="561"/>
        <v>&lt;63 micron</v>
      </c>
      <c r="L8099">
        <v>0.1</v>
      </c>
      <c r="M8099">
        <v>1.84</v>
      </c>
      <c r="N8099">
        <v>1</v>
      </c>
      <c r="O8099">
        <v>80</v>
      </c>
      <c r="P8099">
        <v>1</v>
      </c>
      <c r="Q8099">
        <v>1</v>
      </c>
      <c r="R8099">
        <v>0.53</v>
      </c>
      <c r="S8099">
        <v>0.25</v>
      </c>
      <c r="T8099">
        <v>6</v>
      </c>
      <c r="U8099">
        <v>19</v>
      </c>
      <c r="V8099">
        <v>19</v>
      </c>
      <c r="W8099">
        <v>2.2400000000000002</v>
      </c>
      <c r="X8099">
        <v>5</v>
      </c>
      <c r="Y8099">
        <v>0.5</v>
      </c>
      <c r="Z8099">
        <v>0.18</v>
      </c>
      <c r="AA8099">
        <v>30</v>
      </c>
      <c r="AB8099">
        <v>0.37</v>
      </c>
      <c r="AC8099">
        <v>255</v>
      </c>
      <c r="AD8099">
        <v>0.5</v>
      </c>
      <c r="AE8099">
        <v>0.03</v>
      </c>
      <c r="AF8099">
        <v>8</v>
      </c>
      <c r="AG8099">
        <v>890</v>
      </c>
      <c r="AH8099">
        <v>14</v>
      </c>
      <c r="AI8099">
        <v>1</v>
      </c>
      <c r="AJ8099">
        <v>3</v>
      </c>
      <c r="AK8099">
        <v>50</v>
      </c>
      <c r="AL8099">
        <v>0.16</v>
      </c>
      <c r="AM8099">
        <v>5</v>
      </c>
      <c r="AN8099">
        <v>5</v>
      </c>
      <c r="AO8099">
        <v>36</v>
      </c>
      <c r="AP8099">
        <v>5</v>
      </c>
      <c r="AQ8099">
        <v>38</v>
      </c>
    </row>
    <row r="8100" spans="1:43" hidden="1" x14ac:dyDescent="0.25">
      <c r="A8100" t="s">
        <v>29331</v>
      </c>
      <c r="B8100" t="s">
        <v>29332</v>
      </c>
      <c r="C8100" s="1" t="str">
        <f t="shared" si="562"/>
        <v>21:0134</v>
      </c>
      <c r="D8100" s="1" t="str">
        <f t="shared" si="563"/>
        <v>21:0078</v>
      </c>
      <c r="E8100" t="s">
        <v>29333</v>
      </c>
      <c r="F8100" t="s">
        <v>29334</v>
      </c>
      <c r="H8100">
        <v>54.223046099999998</v>
      </c>
      <c r="I8100">
        <v>-61.778278200000003</v>
      </c>
      <c r="J8100" s="1" t="str">
        <f t="shared" si="560"/>
        <v>Till</v>
      </c>
      <c r="K8100" s="1" t="str">
        <f t="shared" si="561"/>
        <v>&lt;63 micron</v>
      </c>
      <c r="L8100">
        <v>0.1</v>
      </c>
      <c r="M8100">
        <v>1.1000000000000001</v>
      </c>
      <c r="N8100">
        <v>1</v>
      </c>
      <c r="O8100">
        <v>80</v>
      </c>
      <c r="P8100">
        <v>0.5</v>
      </c>
      <c r="Q8100">
        <v>1</v>
      </c>
      <c r="R8100">
        <v>0.54</v>
      </c>
      <c r="S8100">
        <v>0.25</v>
      </c>
      <c r="T8100">
        <v>3</v>
      </c>
      <c r="U8100">
        <v>20</v>
      </c>
      <c r="V8100">
        <v>16</v>
      </c>
      <c r="W8100">
        <v>1.88</v>
      </c>
      <c r="X8100">
        <v>5</v>
      </c>
      <c r="Y8100">
        <v>0.5</v>
      </c>
      <c r="Z8100">
        <v>0.1</v>
      </c>
      <c r="AA8100">
        <v>30</v>
      </c>
      <c r="AB8100">
        <v>0.33</v>
      </c>
      <c r="AC8100">
        <v>175</v>
      </c>
      <c r="AD8100">
        <v>0.5</v>
      </c>
      <c r="AE8100">
        <v>0.01</v>
      </c>
      <c r="AF8100">
        <v>9</v>
      </c>
      <c r="AG8100">
        <v>760</v>
      </c>
      <c r="AH8100">
        <v>12</v>
      </c>
      <c r="AI8100">
        <v>1</v>
      </c>
      <c r="AJ8100">
        <v>3</v>
      </c>
      <c r="AK8100">
        <v>51</v>
      </c>
      <c r="AL8100">
        <v>0.15</v>
      </c>
      <c r="AM8100">
        <v>5</v>
      </c>
      <c r="AN8100">
        <v>5</v>
      </c>
      <c r="AO8100">
        <v>35</v>
      </c>
      <c r="AP8100">
        <v>5</v>
      </c>
      <c r="AQ8100">
        <v>34</v>
      </c>
    </row>
    <row r="8101" spans="1:43" hidden="1" x14ac:dyDescent="0.25">
      <c r="A8101" t="s">
        <v>29335</v>
      </c>
      <c r="B8101" t="s">
        <v>29336</v>
      </c>
      <c r="C8101" s="1" t="str">
        <f t="shared" si="562"/>
        <v>21:0134</v>
      </c>
      <c r="D8101" s="1" t="str">
        <f t="shared" si="563"/>
        <v>21:0078</v>
      </c>
      <c r="E8101" t="s">
        <v>29337</v>
      </c>
      <c r="F8101" t="s">
        <v>29338</v>
      </c>
      <c r="H8101">
        <v>54.247254900000001</v>
      </c>
      <c r="I8101">
        <v>-62.063809900000003</v>
      </c>
      <c r="J8101" s="1" t="str">
        <f t="shared" si="560"/>
        <v>Till</v>
      </c>
      <c r="K8101" s="1" t="str">
        <f t="shared" si="561"/>
        <v>&lt;63 micron</v>
      </c>
      <c r="L8101">
        <v>0.1</v>
      </c>
      <c r="M8101">
        <v>1.32</v>
      </c>
      <c r="N8101">
        <v>1</v>
      </c>
      <c r="O8101">
        <v>40</v>
      </c>
      <c r="P8101">
        <v>0.5</v>
      </c>
      <c r="Q8101">
        <v>1</v>
      </c>
      <c r="R8101">
        <v>0.44</v>
      </c>
      <c r="S8101">
        <v>0.25</v>
      </c>
      <c r="T8101">
        <v>4</v>
      </c>
      <c r="U8101">
        <v>19</v>
      </c>
      <c r="V8101">
        <v>28</v>
      </c>
      <c r="W8101">
        <v>2.5</v>
      </c>
      <c r="X8101">
        <v>5</v>
      </c>
      <c r="Y8101">
        <v>0.5</v>
      </c>
      <c r="Z8101">
        <v>0.06</v>
      </c>
      <c r="AA8101">
        <v>20</v>
      </c>
      <c r="AB8101">
        <v>0.4</v>
      </c>
      <c r="AC8101">
        <v>210</v>
      </c>
      <c r="AD8101">
        <v>0.5</v>
      </c>
      <c r="AE8101">
        <v>0.01</v>
      </c>
      <c r="AF8101">
        <v>10</v>
      </c>
      <c r="AG8101">
        <v>380</v>
      </c>
      <c r="AH8101">
        <v>8</v>
      </c>
      <c r="AI8101">
        <v>1</v>
      </c>
      <c r="AJ8101">
        <v>3</v>
      </c>
      <c r="AK8101">
        <v>30</v>
      </c>
      <c r="AL8101">
        <v>0.2</v>
      </c>
      <c r="AM8101">
        <v>5</v>
      </c>
      <c r="AN8101">
        <v>5</v>
      </c>
      <c r="AO8101">
        <v>37</v>
      </c>
      <c r="AP8101">
        <v>5</v>
      </c>
      <c r="AQ8101">
        <v>28</v>
      </c>
    </row>
    <row r="8102" spans="1:43" hidden="1" x14ac:dyDescent="0.25">
      <c r="A8102" t="s">
        <v>29339</v>
      </c>
      <c r="B8102" t="s">
        <v>29340</v>
      </c>
      <c r="C8102" s="1" t="str">
        <f t="shared" si="562"/>
        <v>21:0134</v>
      </c>
      <c r="D8102" s="1" t="str">
        <f t="shared" si="563"/>
        <v>21:0078</v>
      </c>
      <c r="E8102" t="s">
        <v>29341</v>
      </c>
      <c r="F8102" t="s">
        <v>29342</v>
      </c>
      <c r="H8102">
        <v>56.404382099999999</v>
      </c>
      <c r="I8102">
        <v>-63.867625099999998</v>
      </c>
      <c r="J8102" s="1" t="str">
        <f t="shared" si="560"/>
        <v>Till</v>
      </c>
      <c r="K8102" s="1" t="str">
        <f t="shared" si="561"/>
        <v>&lt;63 micron</v>
      </c>
      <c r="L8102">
        <v>0.1</v>
      </c>
      <c r="M8102">
        <v>1.04</v>
      </c>
      <c r="N8102">
        <v>1</v>
      </c>
      <c r="O8102">
        <v>50</v>
      </c>
      <c r="P8102">
        <v>0.25</v>
      </c>
      <c r="Q8102">
        <v>1</v>
      </c>
      <c r="R8102">
        <v>0.56999999999999995</v>
      </c>
      <c r="S8102">
        <v>0.25</v>
      </c>
      <c r="T8102">
        <v>4</v>
      </c>
      <c r="U8102">
        <v>19</v>
      </c>
      <c r="V8102">
        <v>16</v>
      </c>
      <c r="W8102">
        <v>1.56</v>
      </c>
      <c r="X8102">
        <v>5</v>
      </c>
      <c r="Y8102">
        <v>0.5</v>
      </c>
      <c r="Z8102">
        <v>0.11</v>
      </c>
      <c r="AA8102">
        <v>30</v>
      </c>
      <c r="AB8102">
        <v>0.21</v>
      </c>
      <c r="AC8102">
        <v>150</v>
      </c>
      <c r="AD8102">
        <v>0.5</v>
      </c>
      <c r="AE8102">
        <v>0.03</v>
      </c>
      <c r="AF8102">
        <v>7</v>
      </c>
      <c r="AG8102">
        <v>1160</v>
      </c>
      <c r="AH8102">
        <v>4</v>
      </c>
      <c r="AI8102">
        <v>1</v>
      </c>
      <c r="AJ8102">
        <v>3</v>
      </c>
      <c r="AK8102">
        <v>28</v>
      </c>
      <c r="AL8102">
        <v>0.09</v>
      </c>
      <c r="AM8102">
        <v>5</v>
      </c>
      <c r="AN8102">
        <v>5</v>
      </c>
      <c r="AO8102">
        <v>43</v>
      </c>
      <c r="AP8102">
        <v>5</v>
      </c>
      <c r="AQ8102">
        <v>16</v>
      </c>
    </row>
    <row r="8103" spans="1:43" hidden="1" x14ac:dyDescent="0.25">
      <c r="A8103" t="s">
        <v>29343</v>
      </c>
      <c r="B8103" t="s">
        <v>29344</v>
      </c>
      <c r="C8103" s="1" t="str">
        <f t="shared" si="562"/>
        <v>21:0134</v>
      </c>
      <c r="D8103" s="1" t="str">
        <f t="shared" si="563"/>
        <v>21:0078</v>
      </c>
      <c r="E8103" t="s">
        <v>29345</v>
      </c>
      <c r="F8103" t="s">
        <v>29346</v>
      </c>
      <c r="H8103">
        <v>53.319609800000002</v>
      </c>
      <c r="I8103">
        <v>-62.949978799999997</v>
      </c>
      <c r="J8103" s="1" t="str">
        <f t="shared" si="560"/>
        <v>Till</v>
      </c>
      <c r="K8103" s="1" t="str">
        <f t="shared" si="561"/>
        <v>&lt;63 micron</v>
      </c>
      <c r="L8103">
        <v>0.1</v>
      </c>
      <c r="M8103">
        <v>0.73</v>
      </c>
      <c r="N8103">
        <v>2</v>
      </c>
      <c r="O8103">
        <v>50</v>
      </c>
      <c r="P8103">
        <v>0.25</v>
      </c>
      <c r="Q8103">
        <v>1</v>
      </c>
      <c r="R8103">
        <v>0.53</v>
      </c>
      <c r="S8103">
        <v>0.25</v>
      </c>
      <c r="T8103">
        <v>5</v>
      </c>
      <c r="U8103">
        <v>48</v>
      </c>
      <c r="V8103">
        <v>10</v>
      </c>
      <c r="W8103">
        <v>1.94</v>
      </c>
      <c r="X8103">
        <v>5</v>
      </c>
      <c r="Y8103">
        <v>0.5</v>
      </c>
      <c r="Z8103">
        <v>0.16</v>
      </c>
      <c r="AA8103">
        <v>60</v>
      </c>
      <c r="AB8103">
        <v>0.45</v>
      </c>
      <c r="AC8103">
        <v>190</v>
      </c>
      <c r="AD8103">
        <v>0.5</v>
      </c>
      <c r="AE8103">
        <v>0.02</v>
      </c>
      <c r="AF8103">
        <v>24</v>
      </c>
      <c r="AG8103">
        <v>1010</v>
      </c>
      <c r="AH8103">
        <v>2</v>
      </c>
      <c r="AI8103">
        <v>1</v>
      </c>
      <c r="AJ8103">
        <v>4</v>
      </c>
      <c r="AK8103">
        <v>29</v>
      </c>
      <c r="AL8103">
        <v>0.09</v>
      </c>
      <c r="AM8103">
        <v>5</v>
      </c>
      <c r="AN8103">
        <v>5</v>
      </c>
      <c r="AO8103">
        <v>39</v>
      </c>
      <c r="AP8103">
        <v>5</v>
      </c>
      <c r="AQ8103">
        <v>18</v>
      </c>
    </row>
    <row r="8104" spans="1:43" hidden="1" x14ac:dyDescent="0.25">
      <c r="A8104" t="s">
        <v>29347</v>
      </c>
      <c r="B8104" t="s">
        <v>29348</v>
      </c>
      <c r="C8104" s="1" t="str">
        <f t="shared" si="562"/>
        <v>21:0134</v>
      </c>
      <c r="D8104" s="1" t="str">
        <f t="shared" si="563"/>
        <v>21:0078</v>
      </c>
      <c r="E8104" t="s">
        <v>29349</v>
      </c>
      <c r="F8104" t="s">
        <v>29350</v>
      </c>
      <c r="H8104">
        <v>56.487695000000002</v>
      </c>
      <c r="I8104">
        <v>-63.902003399999998</v>
      </c>
      <c r="J8104" s="1" t="str">
        <f t="shared" si="560"/>
        <v>Till</v>
      </c>
      <c r="K8104" s="1" t="str">
        <f t="shared" si="561"/>
        <v>&lt;63 micron</v>
      </c>
      <c r="L8104">
        <v>0.1</v>
      </c>
      <c r="M8104">
        <v>0.76</v>
      </c>
      <c r="N8104">
        <v>1</v>
      </c>
      <c r="O8104">
        <v>40</v>
      </c>
      <c r="P8104">
        <v>0.25</v>
      </c>
      <c r="Q8104">
        <v>1</v>
      </c>
      <c r="R8104">
        <v>0.63</v>
      </c>
      <c r="S8104">
        <v>0.25</v>
      </c>
      <c r="T8104">
        <v>3</v>
      </c>
      <c r="U8104">
        <v>24</v>
      </c>
      <c r="V8104">
        <v>12</v>
      </c>
      <c r="W8104">
        <v>1.46</v>
      </c>
      <c r="X8104">
        <v>5</v>
      </c>
      <c r="Y8104">
        <v>0.5</v>
      </c>
      <c r="Z8104">
        <v>0.1</v>
      </c>
      <c r="AA8104">
        <v>20</v>
      </c>
      <c r="AB8104">
        <v>0.21</v>
      </c>
      <c r="AC8104">
        <v>130</v>
      </c>
      <c r="AD8104">
        <v>0.5</v>
      </c>
      <c r="AE8104">
        <v>0.03</v>
      </c>
      <c r="AF8104">
        <v>7</v>
      </c>
      <c r="AG8104">
        <v>1290</v>
      </c>
      <c r="AH8104">
        <v>4</v>
      </c>
      <c r="AI8104">
        <v>1</v>
      </c>
      <c r="AJ8104">
        <v>2</v>
      </c>
      <c r="AK8104">
        <v>25</v>
      </c>
      <c r="AL8104">
        <v>7.0000000000000007E-2</v>
      </c>
      <c r="AM8104">
        <v>5</v>
      </c>
      <c r="AN8104">
        <v>5</v>
      </c>
      <c r="AO8104">
        <v>47</v>
      </c>
      <c r="AP8104">
        <v>5</v>
      </c>
      <c r="AQ8104">
        <v>12</v>
      </c>
    </row>
    <row r="8105" spans="1:43" hidden="1" x14ac:dyDescent="0.25">
      <c r="A8105" t="s">
        <v>29351</v>
      </c>
      <c r="B8105" t="s">
        <v>29352</v>
      </c>
      <c r="C8105" s="1" t="str">
        <f t="shared" si="562"/>
        <v>21:0134</v>
      </c>
      <c r="D8105" s="1" t="str">
        <f t="shared" si="563"/>
        <v>21:0078</v>
      </c>
      <c r="E8105" t="s">
        <v>29353</v>
      </c>
      <c r="F8105" t="s">
        <v>29354</v>
      </c>
      <c r="H8105">
        <v>56.5494257</v>
      </c>
      <c r="I8105">
        <v>-63.937629399999999</v>
      </c>
      <c r="J8105" s="1" t="str">
        <f t="shared" si="560"/>
        <v>Till</v>
      </c>
      <c r="K8105" s="1" t="str">
        <f t="shared" si="561"/>
        <v>&lt;63 micron</v>
      </c>
      <c r="L8105">
        <v>0.1</v>
      </c>
      <c r="M8105">
        <v>1.07</v>
      </c>
      <c r="N8105">
        <v>1</v>
      </c>
      <c r="O8105">
        <v>70</v>
      </c>
      <c r="P8105">
        <v>0.25</v>
      </c>
      <c r="Q8105">
        <v>1</v>
      </c>
      <c r="R8105">
        <v>0.65</v>
      </c>
      <c r="S8105">
        <v>0.25</v>
      </c>
      <c r="T8105">
        <v>5</v>
      </c>
      <c r="U8105">
        <v>25</v>
      </c>
      <c r="V8105">
        <v>14</v>
      </c>
      <c r="W8105">
        <v>1.71</v>
      </c>
      <c r="X8105">
        <v>5</v>
      </c>
      <c r="Y8105">
        <v>0.5</v>
      </c>
      <c r="Z8105">
        <v>0.22</v>
      </c>
      <c r="AA8105">
        <v>30</v>
      </c>
      <c r="AB8105">
        <v>0.42</v>
      </c>
      <c r="AC8105">
        <v>205</v>
      </c>
      <c r="AD8105">
        <v>0.5</v>
      </c>
      <c r="AE8105">
        <v>0.03</v>
      </c>
      <c r="AF8105">
        <v>11</v>
      </c>
      <c r="AG8105">
        <v>970</v>
      </c>
      <c r="AH8105">
        <v>6</v>
      </c>
      <c r="AI8105">
        <v>1</v>
      </c>
      <c r="AJ8105">
        <v>4</v>
      </c>
      <c r="AK8105">
        <v>30</v>
      </c>
      <c r="AL8105">
        <v>0.1</v>
      </c>
      <c r="AM8105">
        <v>5</v>
      </c>
      <c r="AN8105">
        <v>5</v>
      </c>
      <c r="AO8105">
        <v>37</v>
      </c>
      <c r="AP8105">
        <v>5</v>
      </c>
      <c r="AQ8105">
        <v>26</v>
      </c>
    </row>
    <row r="8106" spans="1:43" hidden="1" x14ac:dyDescent="0.25">
      <c r="A8106" t="s">
        <v>29355</v>
      </c>
      <c r="B8106" t="s">
        <v>29356</v>
      </c>
      <c r="C8106" s="1" t="str">
        <f t="shared" si="562"/>
        <v>21:0134</v>
      </c>
      <c r="D8106" s="1" t="str">
        <f t="shared" si="563"/>
        <v>21:0078</v>
      </c>
      <c r="E8106" t="s">
        <v>29357</v>
      </c>
      <c r="F8106" t="s">
        <v>29358</v>
      </c>
      <c r="H8106">
        <v>56.643301600000001</v>
      </c>
      <c r="I8106">
        <v>-63.997027500000002</v>
      </c>
      <c r="J8106" s="1" t="str">
        <f t="shared" si="560"/>
        <v>Till</v>
      </c>
      <c r="K8106" s="1" t="str">
        <f t="shared" si="561"/>
        <v>&lt;63 micron</v>
      </c>
      <c r="L8106">
        <v>0.1</v>
      </c>
      <c r="M8106">
        <v>1.05</v>
      </c>
      <c r="N8106">
        <v>1</v>
      </c>
      <c r="O8106">
        <v>50</v>
      </c>
      <c r="P8106">
        <v>0.25</v>
      </c>
      <c r="Q8106">
        <v>1</v>
      </c>
      <c r="R8106">
        <v>0.59</v>
      </c>
      <c r="S8106">
        <v>0.25</v>
      </c>
      <c r="T8106">
        <v>6</v>
      </c>
      <c r="U8106">
        <v>23</v>
      </c>
      <c r="V8106">
        <v>14</v>
      </c>
      <c r="W8106">
        <v>1.62</v>
      </c>
      <c r="X8106">
        <v>5</v>
      </c>
      <c r="Y8106">
        <v>0.5</v>
      </c>
      <c r="Z8106">
        <v>0.17</v>
      </c>
      <c r="AA8106">
        <v>20</v>
      </c>
      <c r="AB8106">
        <v>0.45</v>
      </c>
      <c r="AC8106">
        <v>185</v>
      </c>
      <c r="AD8106">
        <v>0.5</v>
      </c>
      <c r="AE8106">
        <v>0.03</v>
      </c>
      <c r="AF8106">
        <v>12</v>
      </c>
      <c r="AG8106">
        <v>990</v>
      </c>
      <c r="AH8106">
        <v>4</v>
      </c>
      <c r="AI8106">
        <v>1</v>
      </c>
      <c r="AJ8106">
        <v>3</v>
      </c>
      <c r="AK8106">
        <v>22</v>
      </c>
      <c r="AL8106">
        <v>0.1</v>
      </c>
      <c r="AM8106">
        <v>5</v>
      </c>
      <c r="AN8106">
        <v>5</v>
      </c>
      <c r="AO8106">
        <v>38</v>
      </c>
      <c r="AP8106">
        <v>5</v>
      </c>
      <c r="AQ8106">
        <v>26</v>
      </c>
    </row>
    <row r="8107" spans="1:43" hidden="1" x14ac:dyDescent="0.25">
      <c r="A8107" t="s">
        <v>29359</v>
      </c>
      <c r="B8107" t="s">
        <v>29360</v>
      </c>
      <c r="C8107" s="1" t="str">
        <f t="shared" si="562"/>
        <v>21:0134</v>
      </c>
      <c r="D8107" s="1" t="str">
        <f t="shared" si="563"/>
        <v>21:0078</v>
      </c>
      <c r="E8107" t="s">
        <v>29361</v>
      </c>
      <c r="F8107" t="s">
        <v>29362</v>
      </c>
      <c r="H8107">
        <v>56.733328499999999</v>
      </c>
      <c r="I8107">
        <v>-64.082768000000002</v>
      </c>
      <c r="J8107" s="1" t="str">
        <f t="shared" si="560"/>
        <v>Till</v>
      </c>
      <c r="K8107" s="1" t="str">
        <f t="shared" si="561"/>
        <v>&lt;63 micron</v>
      </c>
      <c r="L8107">
        <v>0.1</v>
      </c>
      <c r="M8107">
        <v>0.96</v>
      </c>
      <c r="N8107">
        <v>1</v>
      </c>
      <c r="O8107">
        <v>50</v>
      </c>
      <c r="P8107">
        <v>0.25</v>
      </c>
      <c r="Q8107">
        <v>1</v>
      </c>
      <c r="R8107">
        <v>0.7</v>
      </c>
      <c r="S8107">
        <v>0.25</v>
      </c>
      <c r="T8107">
        <v>6</v>
      </c>
      <c r="U8107">
        <v>27</v>
      </c>
      <c r="V8107">
        <v>14</v>
      </c>
      <c r="W8107">
        <v>1.82</v>
      </c>
      <c r="X8107">
        <v>5</v>
      </c>
      <c r="Y8107">
        <v>0.5</v>
      </c>
      <c r="Z8107">
        <v>0.19</v>
      </c>
      <c r="AA8107">
        <v>30</v>
      </c>
      <c r="AB8107">
        <v>0.47</v>
      </c>
      <c r="AC8107">
        <v>205</v>
      </c>
      <c r="AD8107">
        <v>0.5</v>
      </c>
      <c r="AE8107">
        <v>0.03</v>
      </c>
      <c r="AF8107">
        <v>13</v>
      </c>
      <c r="AG8107">
        <v>920</v>
      </c>
      <c r="AH8107">
        <v>4</v>
      </c>
      <c r="AI8107">
        <v>1</v>
      </c>
      <c r="AJ8107">
        <v>4</v>
      </c>
      <c r="AK8107">
        <v>28</v>
      </c>
      <c r="AL8107">
        <v>0.1</v>
      </c>
      <c r="AM8107">
        <v>5</v>
      </c>
      <c r="AN8107">
        <v>5</v>
      </c>
      <c r="AO8107">
        <v>39</v>
      </c>
      <c r="AP8107">
        <v>5</v>
      </c>
      <c r="AQ8107">
        <v>26</v>
      </c>
    </row>
    <row r="8108" spans="1:43" hidden="1" x14ac:dyDescent="0.25">
      <c r="A8108" t="s">
        <v>29363</v>
      </c>
      <c r="B8108" t="s">
        <v>29364</v>
      </c>
      <c r="C8108" s="1" t="str">
        <f t="shared" si="562"/>
        <v>21:0134</v>
      </c>
      <c r="D8108" s="1" t="str">
        <f t="shared" si="563"/>
        <v>21:0078</v>
      </c>
      <c r="E8108" t="s">
        <v>29365</v>
      </c>
      <c r="F8108" t="s">
        <v>29366</v>
      </c>
      <c r="H8108">
        <v>56.7431853</v>
      </c>
      <c r="I8108">
        <v>-64.184421599999993</v>
      </c>
      <c r="J8108" s="1" t="str">
        <f t="shared" si="560"/>
        <v>Till</v>
      </c>
      <c r="K8108" s="1" t="str">
        <f t="shared" si="561"/>
        <v>&lt;63 micron</v>
      </c>
      <c r="L8108">
        <v>0.1</v>
      </c>
      <c r="M8108">
        <v>1.28</v>
      </c>
      <c r="N8108">
        <v>1</v>
      </c>
      <c r="O8108">
        <v>80</v>
      </c>
      <c r="P8108">
        <v>0.25</v>
      </c>
      <c r="Q8108">
        <v>1</v>
      </c>
      <c r="R8108">
        <v>0.76</v>
      </c>
      <c r="S8108">
        <v>0.25</v>
      </c>
      <c r="T8108">
        <v>7</v>
      </c>
      <c r="U8108">
        <v>33</v>
      </c>
      <c r="V8108">
        <v>18</v>
      </c>
      <c r="W8108">
        <v>2.21</v>
      </c>
      <c r="X8108">
        <v>5</v>
      </c>
      <c r="Y8108">
        <v>0.5</v>
      </c>
      <c r="Z8108">
        <v>0.38</v>
      </c>
      <c r="AA8108">
        <v>40</v>
      </c>
      <c r="AB8108">
        <v>0.63</v>
      </c>
      <c r="AC8108">
        <v>275</v>
      </c>
      <c r="AD8108">
        <v>0.5</v>
      </c>
      <c r="AE8108">
        <v>0.04</v>
      </c>
      <c r="AF8108">
        <v>13</v>
      </c>
      <c r="AG8108">
        <v>860</v>
      </c>
      <c r="AH8108">
        <v>4</v>
      </c>
      <c r="AI8108">
        <v>1</v>
      </c>
      <c r="AJ8108">
        <v>6</v>
      </c>
      <c r="AK8108">
        <v>31</v>
      </c>
      <c r="AL8108">
        <v>0.13</v>
      </c>
      <c r="AM8108">
        <v>5</v>
      </c>
      <c r="AN8108">
        <v>5</v>
      </c>
      <c r="AO8108">
        <v>47</v>
      </c>
      <c r="AP8108">
        <v>5</v>
      </c>
      <c r="AQ8108">
        <v>34</v>
      </c>
    </row>
    <row r="8109" spans="1:43" hidden="1" x14ac:dyDescent="0.25">
      <c r="A8109" t="s">
        <v>29367</v>
      </c>
      <c r="B8109" t="s">
        <v>29368</v>
      </c>
      <c r="C8109" s="1" t="str">
        <f t="shared" si="562"/>
        <v>21:0134</v>
      </c>
      <c r="D8109" s="1" t="str">
        <f t="shared" si="563"/>
        <v>21:0078</v>
      </c>
      <c r="E8109" t="s">
        <v>29369</v>
      </c>
      <c r="F8109" t="s">
        <v>29370</v>
      </c>
      <c r="H8109">
        <v>56.857852899999997</v>
      </c>
      <c r="I8109">
        <v>-64.219201600000005</v>
      </c>
      <c r="J8109" s="1" t="str">
        <f t="shared" si="560"/>
        <v>Till</v>
      </c>
      <c r="K8109" s="1" t="str">
        <f t="shared" si="561"/>
        <v>&lt;63 micron</v>
      </c>
      <c r="L8109">
        <v>0.1</v>
      </c>
      <c r="M8109">
        <v>1.37</v>
      </c>
      <c r="N8109">
        <v>1</v>
      </c>
      <c r="O8109">
        <v>80</v>
      </c>
      <c r="P8109">
        <v>0.25</v>
      </c>
      <c r="Q8109">
        <v>1</v>
      </c>
      <c r="R8109">
        <v>0.77</v>
      </c>
      <c r="S8109">
        <v>0.25</v>
      </c>
      <c r="T8109">
        <v>8</v>
      </c>
      <c r="U8109">
        <v>33</v>
      </c>
      <c r="V8109">
        <v>22</v>
      </c>
      <c r="W8109">
        <v>2.04</v>
      </c>
      <c r="X8109">
        <v>5</v>
      </c>
      <c r="Y8109">
        <v>0.5</v>
      </c>
      <c r="Z8109">
        <v>0.28999999999999998</v>
      </c>
      <c r="AA8109">
        <v>30</v>
      </c>
      <c r="AB8109">
        <v>0.66</v>
      </c>
      <c r="AC8109">
        <v>250</v>
      </c>
      <c r="AD8109">
        <v>0.5</v>
      </c>
      <c r="AE8109">
        <v>0.06</v>
      </c>
      <c r="AF8109">
        <v>16</v>
      </c>
      <c r="AG8109">
        <v>950</v>
      </c>
      <c r="AH8109">
        <v>4</v>
      </c>
      <c r="AI8109">
        <v>1</v>
      </c>
      <c r="AJ8109">
        <v>6</v>
      </c>
      <c r="AK8109">
        <v>30</v>
      </c>
      <c r="AL8109">
        <v>0.13</v>
      </c>
      <c r="AM8109">
        <v>5</v>
      </c>
      <c r="AN8109">
        <v>5</v>
      </c>
      <c r="AO8109">
        <v>52</v>
      </c>
      <c r="AP8109">
        <v>5</v>
      </c>
      <c r="AQ8109">
        <v>38</v>
      </c>
    </row>
    <row r="8110" spans="1:43" hidden="1" x14ac:dyDescent="0.25">
      <c r="A8110" t="s">
        <v>29371</v>
      </c>
      <c r="B8110" t="s">
        <v>29372</v>
      </c>
      <c r="C8110" s="1" t="str">
        <f t="shared" si="562"/>
        <v>21:0134</v>
      </c>
      <c r="D8110" s="1" t="str">
        <f t="shared" si="563"/>
        <v>21:0078</v>
      </c>
      <c r="E8110" t="s">
        <v>29373</v>
      </c>
      <c r="F8110" t="s">
        <v>29374</v>
      </c>
      <c r="H8110">
        <v>56.948723299999997</v>
      </c>
      <c r="I8110">
        <v>-64.296154299999998</v>
      </c>
      <c r="J8110" s="1" t="str">
        <f t="shared" si="560"/>
        <v>Till</v>
      </c>
      <c r="K8110" s="1" t="str">
        <f t="shared" si="561"/>
        <v>&lt;63 micron</v>
      </c>
      <c r="L8110">
        <v>0.1</v>
      </c>
      <c r="M8110">
        <v>0.94</v>
      </c>
      <c r="N8110">
        <v>1</v>
      </c>
      <c r="O8110">
        <v>70</v>
      </c>
      <c r="P8110">
        <v>0.25</v>
      </c>
      <c r="Q8110">
        <v>1</v>
      </c>
      <c r="R8110">
        <v>0.75</v>
      </c>
      <c r="S8110">
        <v>0.25</v>
      </c>
      <c r="T8110">
        <v>7</v>
      </c>
      <c r="U8110">
        <v>23</v>
      </c>
      <c r="V8110">
        <v>13</v>
      </c>
      <c r="W8110">
        <v>2.0099999999999998</v>
      </c>
      <c r="X8110">
        <v>5</v>
      </c>
      <c r="Y8110">
        <v>0.5</v>
      </c>
      <c r="Z8110">
        <v>0.24</v>
      </c>
      <c r="AA8110">
        <v>20</v>
      </c>
      <c r="AB8110">
        <v>0.47</v>
      </c>
      <c r="AC8110">
        <v>240</v>
      </c>
      <c r="AD8110">
        <v>0.5</v>
      </c>
      <c r="AE8110">
        <v>0.05</v>
      </c>
      <c r="AF8110">
        <v>10</v>
      </c>
      <c r="AG8110">
        <v>960</v>
      </c>
      <c r="AH8110">
        <v>2</v>
      </c>
      <c r="AI8110">
        <v>1</v>
      </c>
      <c r="AJ8110">
        <v>4</v>
      </c>
      <c r="AK8110">
        <v>24</v>
      </c>
      <c r="AL8110">
        <v>0.09</v>
      </c>
      <c r="AM8110">
        <v>5</v>
      </c>
      <c r="AN8110">
        <v>5</v>
      </c>
      <c r="AO8110">
        <v>46</v>
      </c>
      <c r="AP8110">
        <v>5</v>
      </c>
      <c r="AQ8110">
        <v>26</v>
      </c>
    </row>
    <row r="8111" spans="1:43" hidden="1" x14ac:dyDescent="0.25">
      <c r="A8111" t="s">
        <v>29375</v>
      </c>
      <c r="B8111" t="s">
        <v>29376</v>
      </c>
      <c r="C8111" s="1" t="str">
        <f t="shared" si="562"/>
        <v>21:0134</v>
      </c>
      <c r="D8111" s="1" t="str">
        <f t="shared" si="563"/>
        <v>21:0078</v>
      </c>
      <c r="E8111" t="s">
        <v>29377</v>
      </c>
      <c r="F8111" t="s">
        <v>29378</v>
      </c>
      <c r="H8111">
        <v>56.942208899999997</v>
      </c>
      <c r="I8111">
        <v>-64.478388499999994</v>
      </c>
      <c r="J8111" s="1" t="str">
        <f t="shared" si="560"/>
        <v>Till</v>
      </c>
      <c r="K8111" s="1" t="str">
        <f t="shared" si="561"/>
        <v>&lt;63 micron</v>
      </c>
      <c r="L8111">
        <v>0.1</v>
      </c>
      <c r="M8111">
        <v>1.49</v>
      </c>
      <c r="N8111">
        <v>1</v>
      </c>
      <c r="O8111">
        <v>60</v>
      </c>
      <c r="P8111">
        <v>0.25</v>
      </c>
      <c r="Q8111">
        <v>1</v>
      </c>
      <c r="R8111">
        <v>0.65</v>
      </c>
      <c r="S8111">
        <v>0.25</v>
      </c>
      <c r="T8111">
        <v>8</v>
      </c>
      <c r="U8111">
        <v>35</v>
      </c>
      <c r="V8111">
        <v>18</v>
      </c>
      <c r="W8111">
        <v>2.3199999999999998</v>
      </c>
      <c r="X8111">
        <v>5</v>
      </c>
      <c r="Y8111">
        <v>0.5</v>
      </c>
      <c r="Z8111">
        <v>0.28000000000000003</v>
      </c>
      <c r="AA8111">
        <v>40</v>
      </c>
      <c r="AB8111">
        <v>0.67</v>
      </c>
      <c r="AC8111">
        <v>305</v>
      </c>
      <c r="AD8111">
        <v>0.5</v>
      </c>
      <c r="AE8111">
        <v>0.03</v>
      </c>
      <c r="AF8111">
        <v>24</v>
      </c>
      <c r="AG8111">
        <v>1020</v>
      </c>
      <c r="AH8111">
        <v>6</v>
      </c>
      <c r="AI8111">
        <v>1</v>
      </c>
      <c r="AJ8111">
        <v>6</v>
      </c>
      <c r="AK8111">
        <v>25</v>
      </c>
      <c r="AL8111">
        <v>0.15</v>
      </c>
      <c r="AM8111">
        <v>5</v>
      </c>
      <c r="AN8111">
        <v>5</v>
      </c>
      <c r="AO8111">
        <v>47</v>
      </c>
      <c r="AP8111">
        <v>5</v>
      </c>
      <c r="AQ8111">
        <v>34</v>
      </c>
    </row>
    <row r="8112" spans="1:43" hidden="1" x14ac:dyDescent="0.25">
      <c r="A8112" t="s">
        <v>29379</v>
      </c>
      <c r="B8112" t="s">
        <v>29380</v>
      </c>
      <c r="C8112" s="1" t="str">
        <f t="shared" si="562"/>
        <v>21:0134</v>
      </c>
      <c r="D8112" s="1" t="str">
        <f t="shared" si="563"/>
        <v>21:0078</v>
      </c>
      <c r="E8112" t="s">
        <v>29381</v>
      </c>
      <c r="F8112" t="s">
        <v>29382</v>
      </c>
      <c r="H8112">
        <v>56.907316600000001</v>
      </c>
      <c r="I8112">
        <v>-64.611677499999999</v>
      </c>
      <c r="J8112" s="1" t="str">
        <f t="shared" si="560"/>
        <v>Till</v>
      </c>
      <c r="K8112" s="1" t="str">
        <f t="shared" si="561"/>
        <v>&lt;63 micron</v>
      </c>
      <c r="L8112">
        <v>0.1</v>
      </c>
      <c r="M8112">
        <v>1.27</v>
      </c>
      <c r="N8112">
        <v>1</v>
      </c>
      <c r="O8112">
        <v>70</v>
      </c>
      <c r="P8112">
        <v>0.25</v>
      </c>
      <c r="Q8112">
        <v>1</v>
      </c>
      <c r="R8112">
        <v>0.63</v>
      </c>
      <c r="S8112">
        <v>0.25</v>
      </c>
      <c r="T8112">
        <v>7</v>
      </c>
      <c r="U8112">
        <v>24</v>
      </c>
      <c r="V8112">
        <v>15</v>
      </c>
      <c r="W8112">
        <v>2.2000000000000002</v>
      </c>
      <c r="X8112">
        <v>5</v>
      </c>
      <c r="Y8112">
        <v>0.5</v>
      </c>
      <c r="Z8112">
        <v>0.39</v>
      </c>
      <c r="AA8112">
        <v>20</v>
      </c>
      <c r="AB8112">
        <v>0.54</v>
      </c>
      <c r="AC8112">
        <v>290</v>
      </c>
      <c r="AD8112">
        <v>0.5</v>
      </c>
      <c r="AE8112">
        <v>0.03</v>
      </c>
      <c r="AF8112">
        <v>10</v>
      </c>
      <c r="AG8112">
        <v>980</v>
      </c>
      <c r="AH8112">
        <v>8</v>
      </c>
      <c r="AI8112">
        <v>1</v>
      </c>
      <c r="AJ8112">
        <v>4</v>
      </c>
      <c r="AK8112">
        <v>21</v>
      </c>
      <c r="AL8112">
        <v>0.13</v>
      </c>
      <c r="AM8112">
        <v>5</v>
      </c>
      <c r="AN8112">
        <v>5</v>
      </c>
      <c r="AO8112">
        <v>45</v>
      </c>
      <c r="AP8112">
        <v>5</v>
      </c>
      <c r="AQ8112">
        <v>34</v>
      </c>
    </row>
    <row r="8113" spans="1:43" hidden="1" x14ac:dyDescent="0.25">
      <c r="A8113" t="s">
        <v>29383</v>
      </c>
      <c r="B8113" t="s">
        <v>29384</v>
      </c>
      <c r="C8113" s="1" t="str">
        <f t="shared" si="562"/>
        <v>21:0134</v>
      </c>
      <c r="D8113" s="1" t="str">
        <f t="shared" si="563"/>
        <v>21:0078</v>
      </c>
      <c r="E8113" t="s">
        <v>29385</v>
      </c>
      <c r="F8113" t="s">
        <v>29386</v>
      </c>
      <c r="H8113">
        <v>56.902560200000003</v>
      </c>
      <c r="I8113">
        <v>-64.764192699999995</v>
      </c>
      <c r="J8113" s="1" t="str">
        <f t="shared" si="560"/>
        <v>Till</v>
      </c>
      <c r="K8113" s="1" t="str">
        <f t="shared" si="561"/>
        <v>&lt;63 micron</v>
      </c>
      <c r="L8113">
        <v>0.1</v>
      </c>
      <c r="M8113">
        <v>1.9</v>
      </c>
      <c r="N8113">
        <v>1</v>
      </c>
      <c r="O8113">
        <v>100</v>
      </c>
      <c r="P8113">
        <v>0.25</v>
      </c>
      <c r="Q8113">
        <v>1</v>
      </c>
      <c r="R8113">
        <v>0.6</v>
      </c>
      <c r="S8113">
        <v>0.25</v>
      </c>
      <c r="T8113">
        <v>11</v>
      </c>
      <c r="U8113">
        <v>44</v>
      </c>
      <c r="V8113">
        <v>42</v>
      </c>
      <c r="W8113">
        <v>2.75</v>
      </c>
      <c r="X8113">
        <v>5</v>
      </c>
      <c r="Y8113">
        <v>0.5</v>
      </c>
      <c r="Z8113">
        <v>0.42</v>
      </c>
      <c r="AA8113">
        <v>30</v>
      </c>
      <c r="AB8113">
        <v>0.86</v>
      </c>
      <c r="AC8113">
        <v>350</v>
      </c>
      <c r="AD8113">
        <v>0.5</v>
      </c>
      <c r="AE8113">
        <v>0.04</v>
      </c>
      <c r="AF8113">
        <v>22</v>
      </c>
      <c r="AG8113">
        <v>1030</v>
      </c>
      <c r="AH8113">
        <v>8</v>
      </c>
      <c r="AI8113">
        <v>1</v>
      </c>
      <c r="AJ8113">
        <v>4</v>
      </c>
      <c r="AK8113">
        <v>24</v>
      </c>
      <c r="AL8113">
        <v>0.17</v>
      </c>
      <c r="AM8113">
        <v>5</v>
      </c>
      <c r="AN8113">
        <v>5</v>
      </c>
      <c r="AO8113">
        <v>56</v>
      </c>
      <c r="AP8113">
        <v>5</v>
      </c>
      <c r="AQ8113">
        <v>44</v>
      </c>
    </row>
    <row r="8114" spans="1:43" hidden="1" x14ac:dyDescent="0.25">
      <c r="A8114" t="s">
        <v>29387</v>
      </c>
      <c r="B8114" t="s">
        <v>29388</v>
      </c>
      <c r="C8114" s="1" t="str">
        <f t="shared" si="562"/>
        <v>21:0134</v>
      </c>
      <c r="D8114" s="1" t="str">
        <f t="shared" si="563"/>
        <v>21:0078</v>
      </c>
      <c r="E8114" t="s">
        <v>29389</v>
      </c>
      <c r="F8114" t="s">
        <v>29390</v>
      </c>
      <c r="H8114">
        <v>54.401486800000001</v>
      </c>
      <c r="I8114">
        <v>-59.883031799999998</v>
      </c>
      <c r="J8114" s="1" t="str">
        <f t="shared" si="560"/>
        <v>Till</v>
      </c>
      <c r="K8114" s="1" t="str">
        <f t="shared" si="561"/>
        <v>&lt;63 micron</v>
      </c>
      <c r="L8114">
        <v>0.1</v>
      </c>
      <c r="M8114">
        <v>0.5</v>
      </c>
      <c r="N8114">
        <v>1</v>
      </c>
      <c r="O8114">
        <v>10</v>
      </c>
      <c r="P8114">
        <v>0.25</v>
      </c>
      <c r="Q8114">
        <v>1</v>
      </c>
      <c r="R8114">
        <v>0.48</v>
      </c>
      <c r="S8114">
        <v>0.25</v>
      </c>
      <c r="T8114">
        <v>1</v>
      </c>
      <c r="U8114">
        <v>7</v>
      </c>
      <c r="V8114">
        <v>2</v>
      </c>
      <c r="W8114">
        <v>0.95</v>
      </c>
      <c r="X8114">
        <v>5</v>
      </c>
      <c r="Y8114">
        <v>0.5</v>
      </c>
      <c r="Z8114">
        <v>0.04</v>
      </c>
      <c r="AA8114">
        <v>10</v>
      </c>
      <c r="AB8114">
        <v>0.11</v>
      </c>
      <c r="AC8114">
        <v>105</v>
      </c>
      <c r="AD8114">
        <v>0.5</v>
      </c>
      <c r="AE8114">
        <v>0.01</v>
      </c>
      <c r="AF8114">
        <v>2</v>
      </c>
      <c r="AG8114">
        <v>890</v>
      </c>
      <c r="AH8114">
        <v>2</v>
      </c>
      <c r="AI8114">
        <v>1</v>
      </c>
      <c r="AJ8114">
        <v>2</v>
      </c>
      <c r="AK8114">
        <v>25</v>
      </c>
      <c r="AL8114">
        <v>0.08</v>
      </c>
      <c r="AM8114">
        <v>5</v>
      </c>
      <c r="AN8114">
        <v>5</v>
      </c>
      <c r="AO8114">
        <v>17</v>
      </c>
      <c r="AP8114">
        <v>5</v>
      </c>
      <c r="AQ8114">
        <v>8</v>
      </c>
    </row>
    <row r="8115" spans="1:43" hidden="1" x14ac:dyDescent="0.25">
      <c r="A8115" t="s">
        <v>29391</v>
      </c>
      <c r="B8115" t="s">
        <v>29392</v>
      </c>
      <c r="C8115" s="1" t="str">
        <f t="shared" si="562"/>
        <v>21:0134</v>
      </c>
      <c r="D8115" s="1" t="str">
        <f t="shared" si="563"/>
        <v>21:0078</v>
      </c>
      <c r="E8115" t="s">
        <v>29393</v>
      </c>
      <c r="F8115" t="s">
        <v>29394</v>
      </c>
      <c r="H8115">
        <v>53.341152999999998</v>
      </c>
      <c r="I8115">
        <v>-63.097440900000002</v>
      </c>
      <c r="J8115" s="1" t="str">
        <f t="shared" si="560"/>
        <v>Till</v>
      </c>
      <c r="K8115" s="1" t="str">
        <f t="shared" si="561"/>
        <v>&lt;63 micron</v>
      </c>
      <c r="L8115">
        <v>0.1</v>
      </c>
      <c r="M8115">
        <v>1.33</v>
      </c>
      <c r="N8115">
        <v>2</v>
      </c>
      <c r="O8115">
        <v>80</v>
      </c>
      <c r="P8115">
        <v>0.25</v>
      </c>
      <c r="Q8115">
        <v>2</v>
      </c>
      <c r="R8115">
        <v>0.54</v>
      </c>
      <c r="S8115">
        <v>0.25</v>
      </c>
      <c r="T8115">
        <v>8</v>
      </c>
      <c r="U8115">
        <v>58</v>
      </c>
      <c r="V8115">
        <v>16</v>
      </c>
      <c r="W8115">
        <v>2.54</v>
      </c>
      <c r="X8115">
        <v>5</v>
      </c>
      <c r="Y8115">
        <v>0.5</v>
      </c>
      <c r="Z8115">
        <v>0.25</v>
      </c>
      <c r="AA8115">
        <v>70</v>
      </c>
      <c r="AB8115">
        <v>0.66</v>
      </c>
      <c r="AC8115">
        <v>280</v>
      </c>
      <c r="AD8115">
        <v>0.5</v>
      </c>
      <c r="AE8115">
        <v>0.02</v>
      </c>
      <c r="AF8115">
        <v>28</v>
      </c>
      <c r="AG8115">
        <v>1240</v>
      </c>
      <c r="AH8115">
        <v>4</v>
      </c>
      <c r="AI8115">
        <v>1</v>
      </c>
      <c r="AJ8115">
        <v>5</v>
      </c>
      <c r="AK8115">
        <v>30</v>
      </c>
      <c r="AL8115">
        <v>0.15</v>
      </c>
      <c r="AM8115">
        <v>5</v>
      </c>
      <c r="AN8115">
        <v>5</v>
      </c>
      <c r="AO8115">
        <v>50</v>
      </c>
      <c r="AP8115">
        <v>5</v>
      </c>
      <c r="AQ8115">
        <v>34</v>
      </c>
    </row>
    <row r="8116" spans="1:43" hidden="1" x14ac:dyDescent="0.25">
      <c r="A8116" t="s">
        <v>29395</v>
      </c>
      <c r="B8116" t="s">
        <v>29396</v>
      </c>
      <c r="C8116" s="1" t="str">
        <f t="shared" si="562"/>
        <v>21:0134</v>
      </c>
      <c r="D8116" s="1" t="str">
        <f t="shared" si="563"/>
        <v>21:0078</v>
      </c>
      <c r="E8116" t="s">
        <v>29397</v>
      </c>
      <c r="F8116" t="s">
        <v>29398</v>
      </c>
      <c r="H8116">
        <v>56.868378300000003</v>
      </c>
      <c r="I8116">
        <v>-64.947981799999994</v>
      </c>
      <c r="J8116" s="1" t="str">
        <f t="shared" si="560"/>
        <v>Till</v>
      </c>
      <c r="K8116" s="1" t="str">
        <f t="shared" si="561"/>
        <v>&lt;63 micron</v>
      </c>
      <c r="L8116">
        <v>0.1</v>
      </c>
      <c r="M8116">
        <v>1.41</v>
      </c>
      <c r="N8116">
        <v>1</v>
      </c>
      <c r="O8116">
        <v>110</v>
      </c>
      <c r="P8116">
        <v>0.25</v>
      </c>
      <c r="Q8116">
        <v>1</v>
      </c>
      <c r="R8116">
        <v>0.53</v>
      </c>
      <c r="S8116">
        <v>0.25</v>
      </c>
      <c r="T8116">
        <v>8</v>
      </c>
      <c r="U8116">
        <v>29</v>
      </c>
      <c r="V8116">
        <v>20</v>
      </c>
      <c r="W8116">
        <v>2.19</v>
      </c>
      <c r="X8116">
        <v>5</v>
      </c>
      <c r="Y8116">
        <v>0.5</v>
      </c>
      <c r="Z8116">
        <v>0.34</v>
      </c>
      <c r="AA8116">
        <v>20</v>
      </c>
      <c r="AB8116">
        <v>0.6</v>
      </c>
      <c r="AC8116">
        <v>265</v>
      </c>
      <c r="AD8116">
        <v>0.5</v>
      </c>
      <c r="AE8116">
        <v>0.03</v>
      </c>
      <c r="AF8116">
        <v>15</v>
      </c>
      <c r="AG8116">
        <v>970</v>
      </c>
      <c r="AH8116">
        <v>4</v>
      </c>
      <c r="AI8116">
        <v>1</v>
      </c>
      <c r="AJ8116">
        <v>4</v>
      </c>
      <c r="AK8116">
        <v>18</v>
      </c>
      <c r="AL8116">
        <v>0.13</v>
      </c>
      <c r="AM8116">
        <v>5</v>
      </c>
      <c r="AN8116">
        <v>5</v>
      </c>
      <c r="AO8116">
        <v>48</v>
      </c>
      <c r="AP8116">
        <v>5</v>
      </c>
      <c r="AQ8116">
        <v>34</v>
      </c>
    </row>
    <row r="8117" spans="1:43" hidden="1" x14ac:dyDescent="0.25">
      <c r="A8117" t="s">
        <v>29399</v>
      </c>
      <c r="B8117" t="s">
        <v>29400</v>
      </c>
      <c r="C8117" s="1" t="str">
        <f t="shared" si="562"/>
        <v>21:0134</v>
      </c>
      <c r="D8117" s="1" t="str">
        <f t="shared" si="563"/>
        <v>21:0078</v>
      </c>
      <c r="E8117" t="s">
        <v>29401</v>
      </c>
      <c r="F8117" t="s">
        <v>29402</v>
      </c>
      <c r="H8117">
        <v>56.781151899999998</v>
      </c>
      <c r="I8117">
        <v>-64.771584099999998</v>
      </c>
      <c r="J8117" s="1" t="str">
        <f t="shared" si="560"/>
        <v>Till</v>
      </c>
      <c r="K8117" s="1" t="str">
        <f t="shared" si="561"/>
        <v>&lt;63 micron</v>
      </c>
      <c r="L8117">
        <v>0.1</v>
      </c>
      <c r="M8117">
        <v>0.76</v>
      </c>
      <c r="N8117">
        <v>1</v>
      </c>
      <c r="O8117">
        <v>60</v>
      </c>
      <c r="P8117">
        <v>0.25</v>
      </c>
      <c r="Q8117">
        <v>1</v>
      </c>
      <c r="R8117">
        <v>0.59</v>
      </c>
      <c r="S8117">
        <v>0.25</v>
      </c>
      <c r="T8117">
        <v>5</v>
      </c>
      <c r="U8117">
        <v>23</v>
      </c>
      <c r="V8117">
        <v>10</v>
      </c>
      <c r="W8117">
        <v>1.62</v>
      </c>
      <c r="X8117">
        <v>5</v>
      </c>
      <c r="Y8117">
        <v>0.5</v>
      </c>
      <c r="Z8117">
        <v>0.18</v>
      </c>
      <c r="AA8117">
        <v>20</v>
      </c>
      <c r="AB8117">
        <v>0.36</v>
      </c>
      <c r="AC8117">
        <v>170</v>
      </c>
      <c r="AD8117">
        <v>0.5</v>
      </c>
      <c r="AE8117">
        <v>0.03</v>
      </c>
      <c r="AF8117">
        <v>9</v>
      </c>
      <c r="AG8117">
        <v>1080</v>
      </c>
      <c r="AH8117">
        <v>2</v>
      </c>
      <c r="AI8117">
        <v>1</v>
      </c>
      <c r="AJ8117">
        <v>3</v>
      </c>
      <c r="AK8117">
        <v>18</v>
      </c>
      <c r="AL8117">
        <v>7.0000000000000007E-2</v>
      </c>
      <c r="AM8117">
        <v>5</v>
      </c>
      <c r="AN8117">
        <v>5</v>
      </c>
      <c r="AO8117">
        <v>37</v>
      </c>
      <c r="AP8117">
        <v>5</v>
      </c>
      <c r="AQ8117">
        <v>20</v>
      </c>
    </row>
    <row r="8118" spans="1:43" hidden="1" x14ac:dyDescent="0.25">
      <c r="A8118" t="s">
        <v>29403</v>
      </c>
      <c r="B8118" t="s">
        <v>29404</v>
      </c>
      <c r="C8118" s="1" t="str">
        <f t="shared" si="562"/>
        <v>21:0134</v>
      </c>
      <c r="D8118" s="1" t="str">
        <f t="shared" si="563"/>
        <v>21:0078</v>
      </c>
      <c r="E8118" t="s">
        <v>29405</v>
      </c>
      <c r="F8118" t="s">
        <v>29406</v>
      </c>
      <c r="H8118">
        <v>56.697474200000002</v>
      </c>
      <c r="I8118">
        <v>-64.715387000000007</v>
      </c>
      <c r="J8118" s="1" t="str">
        <f t="shared" si="560"/>
        <v>Till</v>
      </c>
      <c r="K8118" s="1" t="str">
        <f t="shared" si="561"/>
        <v>&lt;63 micron</v>
      </c>
      <c r="L8118">
        <v>0.1</v>
      </c>
      <c r="M8118">
        <v>1.5</v>
      </c>
      <c r="N8118">
        <v>1</v>
      </c>
      <c r="O8118">
        <v>80</v>
      </c>
      <c r="P8118">
        <v>0.25</v>
      </c>
      <c r="Q8118">
        <v>1</v>
      </c>
      <c r="R8118">
        <v>0.55000000000000004</v>
      </c>
      <c r="S8118">
        <v>0.25</v>
      </c>
      <c r="T8118">
        <v>7</v>
      </c>
      <c r="U8118">
        <v>30</v>
      </c>
      <c r="V8118">
        <v>19</v>
      </c>
      <c r="W8118">
        <v>2.08</v>
      </c>
      <c r="X8118">
        <v>5</v>
      </c>
      <c r="Y8118">
        <v>0.5</v>
      </c>
      <c r="Z8118">
        <v>0.31</v>
      </c>
      <c r="AA8118">
        <v>20</v>
      </c>
      <c r="AB8118">
        <v>0.55000000000000004</v>
      </c>
      <c r="AC8118">
        <v>230</v>
      </c>
      <c r="AD8118">
        <v>0.5</v>
      </c>
      <c r="AE8118">
        <v>0.03</v>
      </c>
      <c r="AF8118">
        <v>14</v>
      </c>
      <c r="AG8118">
        <v>1070</v>
      </c>
      <c r="AH8118">
        <v>2</v>
      </c>
      <c r="AI8118">
        <v>1</v>
      </c>
      <c r="AJ8118">
        <v>3</v>
      </c>
      <c r="AK8118">
        <v>19</v>
      </c>
      <c r="AL8118">
        <v>0.11</v>
      </c>
      <c r="AM8118">
        <v>5</v>
      </c>
      <c r="AN8118">
        <v>5</v>
      </c>
      <c r="AO8118">
        <v>44</v>
      </c>
      <c r="AP8118">
        <v>5</v>
      </c>
      <c r="AQ8118">
        <v>30</v>
      </c>
    </row>
    <row r="8119" spans="1:43" hidden="1" x14ac:dyDescent="0.25">
      <c r="A8119" t="s">
        <v>29407</v>
      </c>
      <c r="B8119" t="s">
        <v>29408</v>
      </c>
      <c r="C8119" s="1" t="str">
        <f t="shared" si="562"/>
        <v>21:0134</v>
      </c>
      <c r="D8119" s="1" t="str">
        <f t="shared" si="563"/>
        <v>21:0078</v>
      </c>
      <c r="E8119" t="s">
        <v>29409</v>
      </c>
      <c r="F8119" t="s">
        <v>29410</v>
      </c>
      <c r="H8119">
        <v>56.618696300000003</v>
      </c>
      <c r="I8119">
        <v>-64.693886899999995</v>
      </c>
      <c r="J8119" s="1" t="str">
        <f t="shared" si="560"/>
        <v>Till</v>
      </c>
      <c r="K8119" s="1" t="str">
        <f t="shared" si="561"/>
        <v>&lt;63 micron</v>
      </c>
      <c r="L8119">
        <v>0.1</v>
      </c>
      <c r="M8119">
        <v>1.04</v>
      </c>
      <c r="N8119">
        <v>1</v>
      </c>
      <c r="O8119">
        <v>40</v>
      </c>
      <c r="P8119">
        <v>0.25</v>
      </c>
      <c r="Q8119">
        <v>1</v>
      </c>
      <c r="R8119">
        <v>0.73</v>
      </c>
      <c r="S8119">
        <v>0.25</v>
      </c>
      <c r="T8119">
        <v>7</v>
      </c>
      <c r="U8119">
        <v>27</v>
      </c>
      <c r="V8119">
        <v>22</v>
      </c>
      <c r="W8119">
        <v>1.86</v>
      </c>
      <c r="X8119">
        <v>5</v>
      </c>
      <c r="Y8119">
        <v>0.5</v>
      </c>
      <c r="Z8119">
        <v>0.18</v>
      </c>
      <c r="AA8119">
        <v>20</v>
      </c>
      <c r="AB8119">
        <v>0.56000000000000005</v>
      </c>
      <c r="AC8119">
        <v>210</v>
      </c>
      <c r="AD8119">
        <v>0.5</v>
      </c>
      <c r="AE8119">
        <v>0.04</v>
      </c>
      <c r="AF8119">
        <v>15</v>
      </c>
      <c r="AG8119">
        <v>1030</v>
      </c>
      <c r="AH8119">
        <v>6</v>
      </c>
      <c r="AI8119">
        <v>1</v>
      </c>
      <c r="AJ8119">
        <v>3</v>
      </c>
      <c r="AK8119">
        <v>30</v>
      </c>
      <c r="AL8119">
        <v>0.08</v>
      </c>
      <c r="AM8119">
        <v>5</v>
      </c>
      <c r="AN8119">
        <v>5</v>
      </c>
      <c r="AO8119">
        <v>38</v>
      </c>
      <c r="AP8119">
        <v>5</v>
      </c>
      <c r="AQ8119">
        <v>26</v>
      </c>
    </row>
    <row r="8120" spans="1:43" hidden="1" x14ac:dyDescent="0.25">
      <c r="A8120" t="s">
        <v>29411</v>
      </c>
      <c r="B8120" t="s">
        <v>29412</v>
      </c>
      <c r="C8120" s="1" t="str">
        <f t="shared" si="562"/>
        <v>21:0134</v>
      </c>
      <c r="D8120" s="1" t="str">
        <f t="shared" si="563"/>
        <v>21:0078</v>
      </c>
      <c r="E8120" t="s">
        <v>29413</v>
      </c>
      <c r="F8120" t="s">
        <v>29414</v>
      </c>
      <c r="H8120">
        <v>56.506576299999999</v>
      </c>
      <c r="I8120">
        <v>-64.679138300000005</v>
      </c>
      <c r="J8120" s="1" t="str">
        <f t="shared" si="560"/>
        <v>Till</v>
      </c>
      <c r="K8120" s="1" t="str">
        <f t="shared" si="561"/>
        <v>&lt;63 micron</v>
      </c>
      <c r="L8120">
        <v>0.1</v>
      </c>
      <c r="M8120">
        <v>1.04</v>
      </c>
      <c r="N8120">
        <v>1</v>
      </c>
      <c r="O8120">
        <v>40</v>
      </c>
      <c r="P8120">
        <v>0.25</v>
      </c>
      <c r="Q8120">
        <v>1</v>
      </c>
      <c r="R8120">
        <v>0.6</v>
      </c>
      <c r="S8120">
        <v>0.25</v>
      </c>
      <c r="T8120">
        <v>5</v>
      </c>
      <c r="U8120">
        <v>24</v>
      </c>
      <c r="V8120">
        <v>14</v>
      </c>
      <c r="W8120">
        <v>1.62</v>
      </c>
      <c r="X8120">
        <v>5</v>
      </c>
      <c r="Y8120">
        <v>0.5</v>
      </c>
      <c r="Z8120">
        <v>0.19</v>
      </c>
      <c r="AA8120">
        <v>20</v>
      </c>
      <c r="AB8120">
        <v>0.42</v>
      </c>
      <c r="AC8120">
        <v>200</v>
      </c>
      <c r="AD8120">
        <v>0.5</v>
      </c>
      <c r="AE8120">
        <v>0.03</v>
      </c>
      <c r="AF8120">
        <v>10</v>
      </c>
      <c r="AG8120">
        <v>880</v>
      </c>
      <c r="AH8120">
        <v>4</v>
      </c>
      <c r="AI8120">
        <v>1</v>
      </c>
      <c r="AJ8120">
        <v>3</v>
      </c>
      <c r="AK8120">
        <v>31</v>
      </c>
      <c r="AL8120">
        <v>0.1</v>
      </c>
      <c r="AM8120">
        <v>5</v>
      </c>
      <c r="AN8120">
        <v>5</v>
      </c>
      <c r="AO8120">
        <v>32</v>
      </c>
      <c r="AP8120">
        <v>5</v>
      </c>
      <c r="AQ8120">
        <v>24</v>
      </c>
    </row>
    <row r="8121" spans="1:43" hidden="1" x14ac:dyDescent="0.25">
      <c r="A8121" t="s">
        <v>29415</v>
      </c>
      <c r="B8121" t="s">
        <v>29416</v>
      </c>
      <c r="C8121" s="1" t="str">
        <f t="shared" si="562"/>
        <v>21:0134</v>
      </c>
      <c r="D8121" s="1" t="str">
        <f t="shared" si="563"/>
        <v>21:0078</v>
      </c>
      <c r="E8121" t="s">
        <v>29417</v>
      </c>
      <c r="F8121" t="s">
        <v>29418</v>
      </c>
      <c r="H8121">
        <v>56.435715199999997</v>
      </c>
      <c r="I8121">
        <v>-64.735216600000001</v>
      </c>
      <c r="J8121" s="1" t="str">
        <f t="shared" si="560"/>
        <v>Till</v>
      </c>
      <c r="K8121" s="1" t="str">
        <f t="shared" si="561"/>
        <v>&lt;63 micron</v>
      </c>
      <c r="L8121">
        <v>0.1</v>
      </c>
      <c r="M8121">
        <v>1</v>
      </c>
      <c r="N8121">
        <v>1</v>
      </c>
      <c r="O8121">
        <v>40</v>
      </c>
      <c r="P8121">
        <v>0.25</v>
      </c>
      <c r="Q8121">
        <v>1</v>
      </c>
      <c r="R8121">
        <v>0.75</v>
      </c>
      <c r="S8121">
        <v>0.25</v>
      </c>
      <c r="T8121">
        <v>5</v>
      </c>
      <c r="U8121">
        <v>23</v>
      </c>
      <c r="V8121">
        <v>12</v>
      </c>
      <c r="W8121">
        <v>1.67</v>
      </c>
      <c r="X8121">
        <v>5</v>
      </c>
      <c r="Y8121">
        <v>0.5</v>
      </c>
      <c r="Z8121">
        <v>0.17</v>
      </c>
      <c r="AA8121">
        <v>30</v>
      </c>
      <c r="AB8121">
        <v>0.42</v>
      </c>
      <c r="AC8121">
        <v>210</v>
      </c>
      <c r="AD8121">
        <v>0.5</v>
      </c>
      <c r="AE8121">
        <v>0.03</v>
      </c>
      <c r="AF8121">
        <v>9</v>
      </c>
      <c r="AG8121">
        <v>1060</v>
      </c>
      <c r="AH8121">
        <v>6</v>
      </c>
      <c r="AI8121">
        <v>1</v>
      </c>
      <c r="AJ8121">
        <v>3</v>
      </c>
      <c r="AK8121">
        <v>42</v>
      </c>
      <c r="AL8121">
        <v>0.1</v>
      </c>
      <c r="AM8121">
        <v>5</v>
      </c>
      <c r="AN8121">
        <v>5</v>
      </c>
      <c r="AO8121">
        <v>33</v>
      </c>
      <c r="AP8121">
        <v>5</v>
      </c>
      <c r="AQ8121">
        <v>24</v>
      </c>
    </row>
    <row r="8122" spans="1:43" hidden="1" x14ac:dyDescent="0.25">
      <c r="A8122" t="s">
        <v>29419</v>
      </c>
      <c r="B8122" t="s">
        <v>29420</v>
      </c>
      <c r="C8122" s="1" t="str">
        <f t="shared" si="562"/>
        <v>21:0134</v>
      </c>
      <c r="D8122" s="1" t="str">
        <f t="shared" si="563"/>
        <v>21:0078</v>
      </c>
      <c r="E8122" t="s">
        <v>29421</v>
      </c>
      <c r="F8122" t="s">
        <v>29422</v>
      </c>
      <c r="H8122">
        <v>56.347983300000003</v>
      </c>
      <c r="I8122">
        <v>-64.678638699999993</v>
      </c>
      <c r="J8122" s="1" t="str">
        <f t="shared" si="560"/>
        <v>Till</v>
      </c>
      <c r="K8122" s="1" t="str">
        <f t="shared" si="561"/>
        <v>&lt;63 micron</v>
      </c>
      <c r="L8122">
        <v>0.1</v>
      </c>
      <c r="M8122">
        <v>1.04</v>
      </c>
      <c r="N8122">
        <v>1</v>
      </c>
      <c r="O8122">
        <v>30</v>
      </c>
      <c r="P8122">
        <v>0.25</v>
      </c>
      <c r="Q8122">
        <v>1</v>
      </c>
      <c r="R8122">
        <v>0.57999999999999996</v>
      </c>
      <c r="S8122">
        <v>0.25</v>
      </c>
      <c r="T8122">
        <v>6</v>
      </c>
      <c r="U8122">
        <v>25</v>
      </c>
      <c r="V8122">
        <v>27</v>
      </c>
      <c r="W8122">
        <v>1.92</v>
      </c>
      <c r="X8122">
        <v>5</v>
      </c>
      <c r="Y8122">
        <v>0.5</v>
      </c>
      <c r="Z8122">
        <v>0.18</v>
      </c>
      <c r="AA8122">
        <v>30</v>
      </c>
      <c r="AB8122">
        <v>0.53</v>
      </c>
      <c r="AC8122">
        <v>230</v>
      </c>
      <c r="AD8122">
        <v>0.5</v>
      </c>
      <c r="AE8122">
        <v>0.02</v>
      </c>
      <c r="AF8122">
        <v>11</v>
      </c>
      <c r="AG8122">
        <v>840</v>
      </c>
      <c r="AH8122">
        <v>12</v>
      </c>
      <c r="AI8122">
        <v>1</v>
      </c>
      <c r="AJ8122">
        <v>3</v>
      </c>
      <c r="AK8122">
        <v>30</v>
      </c>
      <c r="AL8122">
        <v>0.11</v>
      </c>
      <c r="AM8122">
        <v>5</v>
      </c>
      <c r="AN8122">
        <v>5</v>
      </c>
      <c r="AO8122">
        <v>36</v>
      </c>
      <c r="AP8122">
        <v>5</v>
      </c>
      <c r="AQ8122">
        <v>30</v>
      </c>
    </row>
    <row r="8123" spans="1:43" hidden="1" x14ac:dyDescent="0.25">
      <c r="A8123" t="s">
        <v>29423</v>
      </c>
      <c r="B8123" t="s">
        <v>29424</v>
      </c>
      <c r="C8123" s="1" t="str">
        <f t="shared" si="562"/>
        <v>21:0134</v>
      </c>
      <c r="D8123" s="1" t="str">
        <f t="shared" si="563"/>
        <v>21:0078</v>
      </c>
      <c r="E8123" t="s">
        <v>29425</v>
      </c>
      <c r="F8123" t="s">
        <v>29426</v>
      </c>
      <c r="H8123">
        <v>56.328803700000002</v>
      </c>
      <c r="I8123">
        <v>-64.600161499999999</v>
      </c>
      <c r="J8123" s="1" t="str">
        <f t="shared" si="560"/>
        <v>Till</v>
      </c>
      <c r="K8123" s="1" t="str">
        <f t="shared" si="561"/>
        <v>&lt;63 micron</v>
      </c>
      <c r="L8123">
        <v>0.1</v>
      </c>
      <c r="M8123">
        <v>0.63</v>
      </c>
      <c r="N8123">
        <v>1</v>
      </c>
      <c r="O8123">
        <v>10</v>
      </c>
      <c r="P8123">
        <v>0.25</v>
      </c>
      <c r="Q8123">
        <v>1</v>
      </c>
      <c r="R8123">
        <v>0.52</v>
      </c>
      <c r="S8123">
        <v>0.25</v>
      </c>
      <c r="T8123">
        <v>3</v>
      </c>
      <c r="U8123">
        <v>16</v>
      </c>
      <c r="V8123">
        <v>13</v>
      </c>
      <c r="W8123">
        <v>1.22</v>
      </c>
      <c r="X8123">
        <v>5</v>
      </c>
      <c r="Y8123">
        <v>0.5</v>
      </c>
      <c r="Z8123">
        <v>0.1</v>
      </c>
      <c r="AA8123">
        <v>20</v>
      </c>
      <c r="AB8123">
        <v>0.28999999999999998</v>
      </c>
      <c r="AC8123">
        <v>150</v>
      </c>
      <c r="AD8123">
        <v>0.5</v>
      </c>
      <c r="AE8123">
        <v>0.01</v>
      </c>
      <c r="AF8123">
        <v>7</v>
      </c>
      <c r="AG8123">
        <v>930</v>
      </c>
      <c r="AH8123">
        <v>4</v>
      </c>
      <c r="AI8123">
        <v>1</v>
      </c>
      <c r="AJ8123">
        <v>2</v>
      </c>
      <c r="AK8123">
        <v>29</v>
      </c>
      <c r="AL8123">
        <v>0.08</v>
      </c>
      <c r="AM8123">
        <v>5</v>
      </c>
      <c r="AN8123">
        <v>5</v>
      </c>
      <c r="AO8123">
        <v>23</v>
      </c>
      <c r="AP8123">
        <v>5</v>
      </c>
      <c r="AQ8123">
        <v>16</v>
      </c>
    </row>
    <row r="8124" spans="1:43" hidden="1" x14ac:dyDescent="0.25">
      <c r="A8124" t="s">
        <v>29427</v>
      </c>
      <c r="B8124" t="s">
        <v>29428</v>
      </c>
      <c r="C8124" s="1" t="str">
        <f t="shared" si="562"/>
        <v>21:0134</v>
      </c>
      <c r="D8124" s="1" t="str">
        <f t="shared" si="563"/>
        <v>21:0078</v>
      </c>
      <c r="E8124" t="s">
        <v>29429</v>
      </c>
      <c r="F8124" t="s">
        <v>29430</v>
      </c>
      <c r="H8124">
        <v>56.328417700000003</v>
      </c>
      <c r="I8124">
        <v>-64.486930700000002</v>
      </c>
      <c r="J8124" s="1" t="str">
        <f t="shared" si="560"/>
        <v>Till</v>
      </c>
      <c r="K8124" s="1" t="str">
        <f t="shared" si="561"/>
        <v>&lt;63 micron</v>
      </c>
      <c r="L8124">
        <v>0.1</v>
      </c>
      <c r="M8124">
        <v>1.25</v>
      </c>
      <c r="N8124">
        <v>1</v>
      </c>
      <c r="O8124">
        <v>90</v>
      </c>
      <c r="P8124">
        <v>0.25</v>
      </c>
      <c r="Q8124">
        <v>1</v>
      </c>
      <c r="R8124">
        <v>0.39</v>
      </c>
      <c r="S8124">
        <v>0.25</v>
      </c>
      <c r="T8124">
        <v>4</v>
      </c>
      <c r="U8124">
        <v>20</v>
      </c>
      <c r="V8124">
        <v>9</v>
      </c>
      <c r="W8124">
        <v>1.82</v>
      </c>
      <c r="X8124">
        <v>5</v>
      </c>
      <c r="Y8124">
        <v>0.5</v>
      </c>
      <c r="Z8124">
        <v>0.4</v>
      </c>
      <c r="AA8124">
        <v>20</v>
      </c>
      <c r="AB8124">
        <v>0.42</v>
      </c>
      <c r="AC8124">
        <v>170</v>
      </c>
      <c r="AD8124">
        <v>0.5</v>
      </c>
      <c r="AE8124">
        <v>0.02</v>
      </c>
      <c r="AF8124">
        <v>10</v>
      </c>
      <c r="AG8124">
        <v>690</v>
      </c>
      <c r="AH8124">
        <v>4</v>
      </c>
      <c r="AI8124">
        <v>1</v>
      </c>
      <c r="AJ8124">
        <v>3</v>
      </c>
      <c r="AK8124">
        <v>19</v>
      </c>
      <c r="AL8124">
        <v>0.12</v>
      </c>
      <c r="AM8124">
        <v>5</v>
      </c>
      <c r="AN8124">
        <v>5</v>
      </c>
      <c r="AO8124">
        <v>28</v>
      </c>
      <c r="AP8124">
        <v>5</v>
      </c>
      <c r="AQ8124">
        <v>28</v>
      </c>
    </row>
    <row r="8125" spans="1:43" hidden="1" x14ac:dyDescent="0.25">
      <c r="A8125" t="s">
        <v>29431</v>
      </c>
      <c r="B8125" t="s">
        <v>29432</v>
      </c>
      <c r="C8125" s="1" t="str">
        <f t="shared" si="562"/>
        <v>21:0134</v>
      </c>
      <c r="D8125" s="1" t="str">
        <f t="shared" si="563"/>
        <v>21:0078</v>
      </c>
      <c r="E8125" t="s">
        <v>29433</v>
      </c>
      <c r="F8125" t="s">
        <v>29434</v>
      </c>
      <c r="H8125">
        <v>56.3281767</v>
      </c>
      <c r="I8125">
        <v>-64.351067799999996</v>
      </c>
      <c r="J8125" s="1" t="str">
        <f t="shared" si="560"/>
        <v>Till</v>
      </c>
      <c r="K8125" s="1" t="str">
        <f t="shared" si="561"/>
        <v>&lt;63 micron</v>
      </c>
      <c r="L8125">
        <v>0.1</v>
      </c>
      <c r="M8125">
        <v>0.55000000000000004</v>
      </c>
      <c r="N8125">
        <v>1</v>
      </c>
      <c r="O8125">
        <v>20</v>
      </c>
      <c r="P8125">
        <v>0.25</v>
      </c>
      <c r="Q8125">
        <v>1</v>
      </c>
      <c r="R8125">
        <v>0.39</v>
      </c>
      <c r="S8125">
        <v>0.25</v>
      </c>
      <c r="T8125">
        <v>1</v>
      </c>
      <c r="U8125">
        <v>9</v>
      </c>
      <c r="V8125">
        <v>10</v>
      </c>
      <c r="W8125">
        <v>0.96</v>
      </c>
      <c r="X8125">
        <v>5</v>
      </c>
      <c r="Y8125">
        <v>0.5</v>
      </c>
      <c r="Z8125">
        <v>0.1</v>
      </c>
      <c r="AA8125">
        <v>20</v>
      </c>
      <c r="AB8125">
        <v>0.14000000000000001</v>
      </c>
      <c r="AC8125">
        <v>100</v>
      </c>
      <c r="AD8125">
        <v>0.5</v>
      </c>
      <c r="AE8125">
        <v>0.01</v>
      </c>
      <c r="AF8125">
        <v>3</v>
      </c>
      <c r="AG8125">
        <v>690</v>
      </c>
      <c r="AH8125">
        <v>4</v>
      </c>
      <c r="AI8125">
        <v>1</v>
      </c>
      <c r="AJ8125">
        <v>1</v>
      </c>
      <c r="AK8125">
        <v>18</v>
      </c>
      <c r="AL8125">
        <v>0.06</v>
      </c>
      <c r="AM8125">
        <v>5</v>
      </c>
      <c r="AN8125">
        <v>5</v>
      </c>
      <c r="AO8125">
        <v>17</v>
      </c>
      <c r="AP8125">
        <v>5</v>
      </c>
      <c r="AQ8125">
        <v>8</v>
      </c>
    </row>
    <row r="8126" spans="1:43" hidden="1" x14ac:dyDescent="0.25">
      <c r="A8126" t="s">
        <v>29435</v>
      </c>
      <c r="B8126" t="s">
        <v>29436</v>
      </c>
      <c r="C8126" s="1" t="str">
        <f t="shared" si="562"/>
        <v>21:0134</v>
      </c>
      <c r="D8126" s="1" t="str">
        <f t="shared" si="563"/>
        <v>21:0078</v>
      </c>
      <c r="E8126" t="s">
        <v>29437</v>
      </c>
      <c r="F8126" t="s">
        <v>29438</v>
      </c>
      <c r="H8126">
        <v>53.401277499999999</v>
      </c>
      <c r="I8126">
        <v>-63.181494999999998</v>
      </c>
      <c r="J8126" s="1" t="str">
        <f t="shared" si="560"/>
        <v>Till</v>
      </c>
      <c r="K8126" s="1" t="str">
        <f t="shared" si="561"/>
        <v>&lt;63 micron</v>
      </c>
      <c r="L8126">
        <v>0.1</v>
      </c>
      <c r="M8126">
        <v>1.84</v>
      </c>
      <c r="N8126">
        <v>1</v>
      </c>
      <c r="O8126">
        <v>90</v>
      </c>
      <c r="P8126">
        <v>0.5</v>
      </c>
      <c r="Q8126">
        <v>1</v>
      </c>
      <c r="R8126">
        <v>0.39</v>
      </c>
      <c r="S8126">
        <v>0.25</v>
      </c>
      <c r="T8126">
        <v>8</v>
      </c>
      <c r="U8126">
        <v>48</v>
      </c>
      <c r="V8126">
        <v>22</v>
      </c>
      <c r="W8126">
        <v>2.71</v>
      </c>
      <c r="X8126">
        <v>5</v>
      </c>
      <c r="Y8126">
        <v>0.5</v>
      </c>
      <c r="Z8126">
        <v>0.24</v>
      </c>
      <c r="AA8126">
        <v>70</v>
      </c>
      <c r="AB8126">
        <v>0.56000000000000005</v>
      </c>
      <c r="AC8126">
        <v>280</v>
      </c>
      <c r="AD8126">
        <v>0.5</v>
      </c>
      <c r="AE8126">
        <v>0.02</v>
      </c>
      <c r="AF8126">
        <v>20</v>
      </c>
      <c r="AG8126">
        <v>1250</v>
      </c>
      <c r="AH8126">
        <v>4</v>
      </c>
      <c r="AI8126">
        <v>1</v>
      </c>
      <c r="AJ8126">
        <v>6</v>
      </c>
      <c r="AK8126">
        <v>24</v>
      </c>
      <c r="AL8126">
        <v>0.16</v>
      </c>
      <c r="AM8126">
        <v>5</v>
      </c>
      <c r="AN8126">
        <v>5</v>
      </c>
      <c r="AO8126">
        <v>55</v>
      </c>
      <c r="AP8126">
        <v>5</v>
      </c>
      <c r="AQ8126">
        <v>34</v>
      </c>
    </row>
    <row r="8127" spans="1:43" hidden="1" x14ac:dyDescent="0.25">
      <c r="A8127" t="s">
        <v>29439</v>
      </c>
      <c r="B8127" t="s">
        <v>29440</v>
      </c>
      <c r="C8127" s="1" t="str">
        <f t="shared" si="562"/>
        <v>21:0134</v>
      </c>
      <c r="D8127" s="1" t="str">
        <f t="shared" si="563"/>
        <v>21:0078</v>
      </c>
      <c r="E8127" t="s">
        <v>29441</v>
      </c>
      <c r="F8127" t="s">
        <v>29442</v>
      </c>
      <c r="H8127">
        <v>56.208838</v>
      </c>
      <c r="I8127">
        <v>-64.056669600000006</v>
      </c>
      <c r="J8127" s="1" t="str">
        <f t="shared" si="560"/>
        <v>Till</v>
      </c>
      <c r="K8127" s="1" t="str">
        <f t="shared" si="561"/>
        <v>&lt;63 micron</v>
      </c>
      <c r="L8127">
        <v>0.1</v>
      </c>
      <c r="M8127">
        <v>1.1399999999999999</v>
      </c>
      <c r="N8127">
        <v>1</v>
      </c>
      <c r="O8127">
        <v>70</v>
      </c>
      <c r="P8127">
        <v>0.5</v>
      </c>
      <c r="Q8127">
        <v>1</v>
      </c>
      <c r="R8127">
        <v>0.73</v>
      </c>
      <c r="S8127">
        <v>0.25</v>
      </c>
      <c r="T8127">
        <v>3</v>
      </c>
      <c r="U8127">
        <v>15</v>
      </c>
      <c r="V8127">
        <v>13</v>
      </c>
      <c r="W8127">
        <v>2.27</v>
      </c>
      <c r="X8127">
        <v>5</v>
      </c>
      <c r="Y8127">
        <v>0.5</v>
      </c>
      <c r="Z8127">
        <v>0.2</v>
      </c>
      <c r="AA8127">
        <v>70</v>
      </c>
      <c r="AB8127">
        <v>0.28999999999999998</v>
      </c>
      <c r="AC8127">
        <v>255</v>
      </c>
      <c r="AD8127">
        <v>1</v>
      </c>
      <c r="AE8127">
        <v>0.04</v>
      </c>
      <c r="AF8127">
        <v>6</v>
      </c>
      <c r="AG8127">
        <v>960</v>
      </c>
      <c r="AH8127">
        <v>12</v>
      </c>
      <c r="AI8127">
        <v>1</v>
      </c>
      <c r="AJ8127">
        <v>6</v>
      </c>
      <c r="AK8127">
        <v>22</v>
      </c>
      <c r="AL8127">
        <v>0.13</v>
      </c>
      <c r="AM8127">
        <v>5</v>
      </c>
      <c r="AN8127">
        <v>5</v>
      </c>
      <c r="AO8127">
        <v>27</v>
      </c>
      <c r="AP8127">
        <v>5</v>
      </c>
      <c r="AQ8127">
        <v>48</v>
      </c>
    </row>
    <row r="8128" spans="1:43" hidden="1" x14ac:dyDescent="0.25">
      <c r="A8128" t="s">
        <v>29443</v>
      </c>
      <c r="B8128" t="s">
        <v>29444</v>
      </c>
      <c r="C8128" s="1" t="str">
        <f t="shared" si="562"/>
        <v>21:0134</v>
      </c>
      <c r="D8128" s="1" t="str">
        <f t="shared" si="563"/>
        <v>21:0078</v>
      </c>
      <c r="E8128" t="s">
        <v>29445</v>
      </c>
      <c r="F8128" t="s">
        <v>29446</v>
      </c>
      <c r="H8128">
        <v>56.3013482</v>
      </c>
      <c r="I8128">
        <v>-63.824889400000004</v>
      </c>
      <c r="J8128" s="1" t="str">
        <f t="shared" si="560"/>
        <v>Till</v>
      </c>
      <c r="K8128" s="1" t="str">
        <f t="shared" si="561"/>
        <v>&lt;63 micron</v>
      </c>
      <c r="L8128">
        <v>0.1</v>
      </c>
      <c r="M8128">
        <v>0.53</v>
      </c>
      <c r="N8128">
        <v>1</v>
      </c>
      <c r="O8128">
        <v>20</v>
      </c>
      <c r="P8128">
        <v>0.5</v>
      </c>
      <c r="Q8128">
        <v>1</v>
      </c>
      <c r="R8128">
        <v>0.51</v>
      </c>
      <c r="S8128">
        <v>0.25</v>
      </c>
      <c r="T8128">
        <v>2</v>
      </c>
      <c r="U8128">
        <v>9</v>
      </c>
      <c r="V8128">
        <v>7</v>
      </c>
      <c r="W8128">
        <v>1.02</v>
      </c>
      <c r="X8128">
        <v>5</v>
      </c>
      <c r="Y8128">
        <v>0.5</v>
      </c>
      <c r="Z8128">
        <v>0.06</v>
      </c>
      <c r="AA8128">
        <v>30</v>
      </c>
      <c r="AB8128">
        <v>0.11</v>
      </c>
      <c r="AC8128">
        <v>115</v>
      </c>
      <c r="AD8128">
        <v>0.5</v>
      </c>
      <c r="AE8128">
        <v>0.02</v>
      </c>
      <c r="AF8128">
        <v>3</v>
      </c>
      <c r="AG8128">
        <v>840</v>
      </c>
      <c r="AH8128">
        <v>6</v>
      </c>
      <c r="AI8128">
        <v>1</v>
      </c>
      <c r="AJ8128">
        <v>2</v>
      </c>
      <c r="AK8128">
        <v>18</v>
      </c>
      <c r="AL8128">
        <v>0.09</v>
      </c>
      <c r="AM8128">
        <v>5</v>
      </c>
      <c r="AN8128">
        <v>5</v>
      </c>
      <c r="AO8128">
        <v>19</v>
      </c>
      <c r="AP8128">
        <v>5</v>
      </c>
      <c r="AQ8128">
        <v>12</v>
      </c>
    </row>
    <row r="8129" spans="1:43" hidden="1" x14ac:dyDescent="0.25">
      <c r="A8129" t="s">
        <v>29447</v>
      </c>
      <c r="B8129" t="s">
        <v>29448</v>
      </c>
      <c r="C8129" s="1" t="str">
        <f t="shared" si="562"/>
        <v>21:0134</v>
      </c>
      <c r="D8129" s="1" t="str">
        <f t="shared" si="563"/>
        <v>21:0078</v>
      </c>
      <c r="E8129" t="s">
        <v>29449</v>
      </c>
      <c r="F8129" t="s">
        <v>29450</v>
      </c>
      <c r="H8129">
        <v>56.1903255</v>
      </c>
      <c r="I8129">
        <v>-63.601758099999998</v>
      </c>
      <c r="J8129" s="1" t="str">
        <f t="shared" si="560"/>
        <v>Till</v>
      </c>
      <c r="K8129" s="1" t="str">
        <f t="shared" si="561"/>
        <v>&lt;63 micron</v>
      </c>
      <c r="L8129">
        <v>0.1</v>
      </c>
      <c r="M8129">
        <v>0.82</v>
      </c>
      <c r="N8129">
        <v>1</v>
      </c>
      <c r="O8129">
        <v>50</v>
      </c>
      <c r="P8129">
        <v>0.25</v>
      </c>
      <c r="Q8129">
        <v>1</v>
      </c>
      <c r="R8129">
        <v>0.61</v>
      </c>
      <c r="S8129">
        <v>0.25</v>
      </c>
      <c r="T8129">
        <v>4</v>
      </c>
      <c r="U8129">
        <v>18</v>
      </c>
      <c r="V8129">
        <v>18</v>
      </c>
      <c r="W8129">
        <v>1.35</v>
      </c>
      <c r="X8129">
        <v>5</v>
      </c>
      <c r="Y8129">
        <v>0.5</v>
      </c>
      <c r="Z8129">
        <v>0.08</v>
      </c>
      <c r="AA8129">
        <v>20</v>
      </c>
      <c r="AB8129">
        <v>0.22</v>
      </c>
      <c r="AC8129">
        <v>155</v>
      </c>
      <c r="AD8129">
        <v>0.5</v>
      </c>
      <c r="AE8129">
        <v>0.03</v>
      </c>
      <c r="AF8129">
        <v>8</v>
      </c>
      <c r="AG8129">
        <v>1060</v>
      </c>
      <c r="AH8129">
        <v>4</v>
      </c>
      <c r="AI8129">
        <v>1</v>
      </c>
      <c r="AJ8129">
        <v>3</v>
      </c>
      <c r="AK8129">
        <v>22</v>
      </c>
      <c r="AL8129">
        <v>0.08</v>
      </c>
      <c r="AM8129">
        <v>5</v>
      </c>
      <c r="AN8129">
        <v>5</v>
      </c>
      <c r="AO8129">
        <v>32</v>
      </c>
      <c r="AP8129">
        <v>5</v>
      </c>
      <c r="AQ8129">
        <v>16</v>
      </c>
    </row>
    <row r="8130" spans="1:43" hidden="1" x14ac:dyDescent="0.25">
      <c r="A8130" t="s">
        <v>29451</v>
      </c>
      <c r="B8130" t="s">
        <v>29452</v>
      </c>
      <c r="C8130" s="1" t="str">
        <f t="shared" si="562"/>
        <v>21:0134</v>
      </c>
      <c r="D8130" s="1" t="str">
        <f t="shared" si="563"/>
        <v>21:0078</v>
      </c>
      <c r="E8130" t="s">
        <v>29453</v>
      </c>
      <c r="F8130" t="s">
        <v>29454</v>
      </c>
      <c r="H8130">
        <v>56.125777200000002</v>
      </c>
      <c r="I8130">
        <v>-63.5717979</v>
      </c>
      <c r="J8130" s="1" t="str">
        <f t="shared" si="560"/>
        <v>Till</v>
      </c>
      <c r="K8130" s="1" t="str">
        <f t="shared" si="561"/>
        <v>&lt;63 micron</v>
      </c>
      <c r="L8130">
        <v>0.1</v>
      </c>
      <c r="M8130">
        <v>0.9</v>
      </c>
      <c r="N8130">
        <v>2</v>
      </c>
      <c r="O8130">
        <v>80</v>
      </c>
      <c r="P8130">
        <v>0.5</v>
      </c>
      <c r="Q8130">
        <v>1</v>
      </c>
      <c r="R8130">
        <v>0.76</v>
      </c>
      <c r="S8130">
        <v>0.25</v>
      </c>
      <c r="T8130">
        <v>7</v>
      </c>
      <c r="U8130">
        <v>21</v>
      </c>
      <c r="V8130">
        <v>19</v>
      </c>
      <c r="W8130">
        <v>1.83</v>
      </c>
      <c r="X8130">
        <v>10</v>
      </c>
      <c r="Y8130">
        <v>0.5</v>
      </c>
      <c r="Z8130">
        <v>0.13</v>
      </c>
      <c r="AA8130">
        <v>40</v>
      </c>
      <c r="AB8130">
        <v>0.35</v>
      </c>
      <c r="AC8130">
        <v>205</v>
      </c>
      <c r="AD8130">
        <v>0.5</v>
      </c>
      <c r="AE8130">
        <v>0.04</v>
      </c>
      <c r="AF8130">
        <v>9</v>
      </c>
      <c r="AG8130">
        <v>1190</v>
      </c>
      <c r="AH8130">
        <v>8</v>
      </c>
      <c r="AI8130">
        <v>2</v>
      </c>
      <c r="AJ8130">
        <v>6</v>
      </c>
      <c r="AK8130">
        <v>21</v>
      </c>
      <c r="AL8130">
        <v>0.09</v>
      </c>
      <c r="AM8130">
        <v>5</v>
      </c>
      <c r="AN8130">
        <v>5</v>
      </c>
      <c r="AO8130">
        <v>40</v>
      </c>
      <c r="AP8130">
        <v>5</v>
      </c>
      <c r="AQ8130">
        <v>30</v>
      </c>
    </row>
    <row r="8131" spans="1:43" hidden="1" x14ac:dyDescent="0.25">
      <c r="A8131" t="s">
        <v>29455</v>
      </c>
      <c r="B8131" t="s">
        <v>29456</v>
      </c>
      <c r="C8131" s="1" t="str">
        <f t="shared" si="562"/>
        <v>21:0134</v>
      </c>
      <c r="D8131" s="1" t="str">
        <f t="shared" si="563"/>
        <v>21:0078</v>
      </c>
      <c r="E8131" t="s">
        <v>29457</v>
      </c>
      <c r="F8131" t="s">
        <v>29458</v>
      </c>
      <c r="H8131">
        <v>56.092398099999997</v>
      </c>
      <c r="I8131">
        <v>-63.600234800000003</v>
      </c>
      <c r="J8131" s="1" t="str">
        <f t="shared" si="560"/>
        <v>Till</v>
      </c>
      <c r="K8131" s="1" t="str">
        <f t="shared" si="561"/>
        <v>&lt;63 micron</v>
      </c>
      <c r="L8131">
        <v>0.1</v>
      </c>
      <c r="M8131">
        <v>1.06</v>
      </c>
      <c r="N8131">
        <v>1</v>
      </c>
      <c r="O8131">
        <v>80</v>
      </c>
      <c r="P8131">
        <v>0.25</v>
      </c>
      <c r="Q8131">
        <v>1</v>
      </c>
      <c r="R8131">
        <v>0.78</v>
      </c>
      <c r="S8131">
        <v>0.25</v>
      </c>
      <c r="T8131">
        <v>4</v>
      </c>
      <c r="U8131">
        <v>19</v>
      </c>
      <c r="V8131">
        <v>12</v>
      </c>
      <c r="W8131">
        <v>1.87</v>
      </c>
      <c r="X8131">
        <v>5</v>
      </c>
      <c r="Y8131">
        <v>0.5</v>
      </c>
      <c r="Z8131">
        <v>0.16</v>
      </c>
      <c r="AA8131">
        <v>50</v>
      </c>
      <c r="AB8131">
        <v>0.36</v>
      </c>
      <c r="AC8131">
        <v>195</v>
      </c>
      <c r="AD8131">
        <v>0.5</v>
      </c>
      <c r="AE8131">
        <v>0.05</v>
      </c>
      <c r="AF8131">
        <v>7</v>
      </c>
      <c r="AG8131">
        <v>1270</v>
      </c>
      <c r="AH8131">
        <v>4</v>
      </c>
      <c r="AI8131">
        <v>1</v>
      </c>
      <c r="AJ8131">
        <v>6</v>
      </c>
      <c r="AK8131">
        <v>21</v>
      </c>
      <c r="AL8131">
        <v>0.1</v>
      </c>
      <c r="AM8131">
        <v>5</v>
      </c>
      <c r="AN8131">
        <v>5</v>
      </c>
      <c r="AO8131">
        <v>32</v>
      </c>
      <c r="AP8131">
        <v>5</v>
      </c>
      <c r="AQ8131">
        <v>34</v>
      </c>
    </row>
    <row r="8132" spans="1:43" hidden="1" x14ac:dyDescent="0.25">
      <c r="A8132" t="s">
        <v>29459</v>
      </c>
      <c r="B8132" t="s">
        <v>29460</v>
      </c>
      <c r="C8132" s="1" t="str">
        <f t="shared" si="562"/>
        <v>21:0134</v>
      </c>
      <c r="D8132" s="1" t="str">
        <f t="shared" si="563"/>
        <v>21:0078</v>
      </c>
      <c r="E8132" t="s">
        <v>29461</v>
      </c>
      <c r="F8132" t="s">
        <v>29462</v>
      </c>
      <c r="H8132">
        <v>55.960822399999998</v>
      </c>
      <c r="I8132">
        <v>-63.486078999999997</v>
      </c>
      <c r="J8132" s="1" t="str">
        <f t="shared" si="560"/>
        <v>Till</v>
      </c>
      <c r="K8132" s="1" t="str">
        <f t="shared" si="561"/>
        <v>&lt;63 micron</v>
      </c>
      <c r="L8132">
        <v>0.1</v>
      </c>
      <c r="M8132">
        <v>1.39</v>
      </c>
      <c r="N8132">
        <v>1</v>
      </c>
      <c r="O8132">
        <v>100</v>
      </c>
      <c r="P8132">
        <v>0.25</v>
      </c>
      <c r="Q8132">
        <v>1</v>
      </c>
      <c r="R8132">
        <v>0.84</v>
      </c>
      <c r="S8132">
        <v>0.25</v>
      </c>
      <c r="T8132">
        <v>8</v>
      </c>
      <c r="U8132">
        <v>20</v>
      </c>
      <c r="V8132">
        <v>19</v>
      </c>
      <c r="W8132">
        <v>2.87</v>
      </c>
      <c r="X8132">
        <v>5</v>
      </c>
      <c r="Y8132">
        <v>0.5</v>
      </c>
      <c r="Z8132">
        <v>0.21</v>
      </c>
      <c r="AA8132">
        <v>60</v>
      </c>
      <c r="AB8132">
        <v>0.46</v>
      </c>
      <c r="AC8132">
        <v>360</v>
      </c>
      <c r="AD8132">
        <v>1</v>
      </c>
      <c r="AE8132">
        <v>7.0000000000000007E-2</v>
      </c>
      <c r="AF8132">
        <v>10</v>
      </c>
      <c r="AG8132">
        <v>1470</v>
      </c>
      <c r="AH8132">
        <v>6</v>
      </c>
      <c r="AI8132">
        <v>1</v>
      </c>
      <c r="AJ8132">
        <v>7</v>
      </c>
      <c r="AK8132">
        <v>19</v>
      </c>
      <c r="AL8132">
        <v>0.13</v>
      </c>
      <c r="AM8132">
        <v>5</v>
      </c>
      <c r="AN8132">
        <v>5</v>
      </c>
      <c r="AO8132">
        <v>39</v>
      </c>
      <c r="AP8132">
        <v>5</v>
      </c>
      <c r="AQ8132">
        <v>56</v>
      </c>
    </row>
    <row r="8133" spans="1:43" hidden="1" x14ac:dyDescent="0.25">
      <c r="A8133" t="s">
        <v>29463</v>
      </c>
      <c r="B8133" t="s">
        <v>29464</v>
      </c>
      <c r="C8133" s="1" t="str">
        <f t="shared" si="562"/>
        <v>21:0134</v>
      </c>
      <c r="D8133" s="1" t="str">
        <f t="shared" si="563"/>
        <v>21:0078</v>
      </c>
      <c r="E8133" t="s">
        <v>29465</v>
      </c>
      <c r="F8133" t="s">
        <v>29466</v>
      </c>
      <c r="H8133">
        <v>55.945727400000003</v>
      </c>
      <c r="I8133">
        <v>-63.642802500000002</v>
      </c>
      <c r="J8133" s="1" t="str">
        <f t="shared" si="560"/>
        <v>Till</v>
      </c>
      <c r="K8133" s="1" t="str">
        <f t="shared" si="561"/>
        <v>&lt;63 micron</v>
      </c>
      <c r="L8133">
        <v>0.1</v>
      </c>
      <c r="M8133">
        <v>1.39</v>
      </c>
      <c r="N8133">
        <v>1</v>
      </c>
      <c r="O8133">
        <v>90</v>
      </c>
      <c r="P8133">
        <v>0.25</v>
      </c>
      <c r="Q8133">
        <v>1</v>
      </c>
      <c r="R8133">
        <v>0.84</v>
      </c>
      <c r="S8133">
        <v>0.25</v>
      </c>
      <c r="T8133">
        <v>6</v>
      </c>
      <c r="U8133">
        <v>22</v>
      </c>
      <c r="V8133">
        <v>13</v>
      </c>
      <c r="W8133">
        <v>2.56</v>
      </c>
      <c r="X8133">
        <v>5</v>
      </c>
      <c r="Y8133">
        <v>0.5</v>
      </c>
      <c r="Z8133">
        <v>0.25</v>
      </c>
      <c r="AA8133">
        <v>70</v>
      </c>
      <c r="AB8133">
        <v>0.45</v>
      </c>
      <c r="AC8133">
        <v>290</v>
      </c>
      <c r="AD8133">
        <v>0.5</v>
      </c>
      <c r="AE8133">
        <v>7.0000000000000007E-2</v>
      </c>
      <c r="AF8133">
        <v>9</v>
      </c>
      <c r="AG8133">
        <v>1240</v>
      </c>
      <c r="AH8133">
        <v>6</v>
      </c>
      <c r="AI8133">
        <v>1</v>
      </c>
      <c r="AJ8133">
        <v>6</v>
      </c>
      <c r="AK8133">
        <v>21</v>
      </c>
      <c r="AL8133">
        <v>0.14000000000000001</v>
      </c>
      <c r="AM8133">
        <v>5</v>
      </c>
      <c r="AN8133">
        <v>5</v>
      </c>
      <c r="AO8133">
        <v>40</v>
      </c>
      <c r="AP8133">
        <v>5</v>
      </c>
      <c r="AQ8133">
        <v>42</v>
      </c>
    </row>
    <row r="8134" spans="1:43" hidden="1" x14ac:dyDescent="0.25">
      <c r="A8134" t="s">
        <v>29467</v>
      </c>
      <c r="B8134" t="s">
        <v>29468</v>
      </c>
      <c r="C8134" s="1" t="str">
        <f t="shared" si="562"/>
        <v>21:0134</v>
      </c>
      <c r="D8134" s="1" t="str">
        <f t="shared" si="563"/>
        <v>21:0078</v>
      </c>
      <c r="E8134" t="s">
        <v>29469</v>
      </c>
      <c r="F8134" t="s">
        <v>29470</v>
      </c>
      <c r="H8134">
        <v>55.9342112</v>
      </c>
      <c r="I8134">
        <v>-63.770668999999998</v>
      </c>
      <c r="J8134" s="1" t="str">
        <f t="shared" si="560"/>
        <v>Till</v>
      </c>
      <c r="K8134" s="1" t="str">
        <f t="shared" si="561"/>
        <v>&lt;63 micron</v>
      </c>
      <c r="L8134">
        <v>0.1</v>
      </c>
      <c r="M8134">
        <v>1.17</v>
      </c>
      <c r="N8134">
        <v>1</v>
      </c>
      <c r="O8134">
        <v>90</v>
      </c>
      <c r="P8134">
        <v>0.25</v>
      </c>
      <c r="Q8134">
        <v>1</v>
      </c>
      <c r="R8134">
        <v>0.9</v>
      </c>
      <c r="S8134">
        <v>0.25</v>
      </c>
      <c r="T8134">
        <v>6</v>
      </c>
      <c r="U8134">
        <v>25</v>
      </c>
      <c r="V8134">
        <v>19</v>
      </c>
      <c r="W8134">
        <v>2.34</v>
      </c>
      <c r="X8134">
        <v>5</v>
      </c>
      <c r="Y8134">
        <v>0.5</v>
      </c>
      <c r="Z8134">
        <v>0.24</v>
      </c>
      <c r="AA8134">
        <v>50</v>
      </c>
      <c r="AB8134">
        <v>0.45</v>
      </c>
      <c r="AC8134">
        <v>255</v>
      </c>
      <c r="AD8134">
        <v>0.5</v>
      </c>
      <c r="AE8134">
        <v>0.06</v>
      </c>
      <c r="AF8134">
        <v>11</v>
      </c>
      <c r="AG8134">
        <v>1430</v>
      </c>
      <c r="AH8134">
        <v>6</v>
      </c>
      <c r="AI8134">
        <v>1</v>
      </c>
      <c r="AJ8134">
        <v>6</v>
      </c>
      <c r="AK8134">
        <v>25</v>
      </c>
      <c r="AL8134">
        <v>0.11</v>
      </c>
      <c r="AM8134">
        <v>5</v>
      </c>
      <c r="AN8134">
        <v>5</v>
      </c>
      <c r="AO8134">
        <v>43</v>
      </c>
      <c r="AP8134">
        <v>5</v>
      </c>
      <c r="AQ8134">
        <v>36</v>
      </c>
    </row>
    <row r="8135" spans="1:43" hidden="1" x14ac:dyDescent="0.25">
      <c r="A8135" t="s">
        <v>29471</v>
      </c>
      <c r="B8135" t="s">
        <v>29472</v>
      </c>
      <c r="C8135" s="1" t="str">
        <f t="shared" si="562"/>
        <v>21:0134</v>
      </c>
      <c r="D8135" s="1" t="str">
        <f t="shared" si="563"/>
        <v>21:0078</v>
      </c>
      <c r="E8135" t="s">
        <v>29473</v>
      </c>
      <c r="F8135" t="s">
        <v>29474</v>
      </c>
      <c r="H8135">
        <v>55.930372499999997</v>
      </c>
      <c r="I8135">
        <v>-64.098705699999996</v>
      </c>
      <c r="J8135" s="1" t="str">
        <f t="shared" si="560"/>
        <v>Till</v>
      </c>
      <c r="K8135" s="1" t="str">
        <f t="shared" si="561"/>
        <v>&lt;63 micron</v>
      </c>
      <c r="L8135">
        <v>0.1</v>
      </c>
      <c r="M8135">
        <v>1.18</v>
      </c>
      <c r="N8135">
        <v>1</v>
      </c>
      <c r="O8135">
        <v>60</v>
      </c>
      <c r="P8135">
        <v>0.25</v>
      </c>
      <c r="Q8135">
        <v>1</v>
      </c>
      <c r="R8135">
        <v>0.56000000000000005</v>
      </c>
      <c r="S8135">
        <v>0.25</v>
      </c>
      <c r="T8135">
        <v>6</v>
      </c>
      <c r="U8135">
        <v>27</v>
      </c>
      <c r="V8135">
        <v>44</v>
      </c>
      <c r="W8135">
        <v>2.0099999999999998</v>
      </c>
      <c r="X8135">
        <v>5</v>
      </c>
      <c r="Y8135">
        <v>0.5</v>
      </c>
      <c r="Z8135">
        <v>0.23</v>
      </c>
      <c r="AA8135">
        <v>40</v>
      </c>
      <c r="AB8135">
        <v>0.41</v>
      </c>
      <c r="AC8135">
        <v>185</v>
      </c>
      <c r="AD8135">
        <v>0.5</v>
      </c>
      <c r="AE8135">
        <v>0.02</v>
      </c>
      <c r="AF8135">
        <v>16</v>
      </c>
      <c r="AG8135">
        <v>1070</v>
      </c>
      <c r="AH8135">
        <v>8</v>
      </c>
      <c r="AI8135">
        <v>1</v>
      </c>
      <c r="AJ8135">
        <v>4</v>
      </c>
      <c r="AK8135">
        <v>18</v>
      </c>
      <c r="AL8135">
        <v>0.12</v>
      </c>
      <c r="AM8135">
        <v>5</v>
      </c>
      <c r="AN8135">
        <v>5</v>
      </c>
      <c r="AO8135">
        <v>42</v>
      </c>
      <c r="AP8135">
        <v>5</v>
      </c>
      <c r="AQ8135">
        <v>28</v>
      </c>
    </row>
    <row r="8136" spans="1:43" hidden="1" x14ac:dyDescent="0.25">
      <c r="A8136" t="s">
        <v>29475</v>
      </c>
      <c r="B8136" t="s">
        <v>29476</v>
      </c>
      <c r="C8136" s="1" t="str">
        <f t="shared" si="562"/>
        <v>21:0134</v>
      </c>
      <c r="D8136" s="1" t="str">
        <f t="shared" si="563"/>
        <v>21:0078</v>
      </c>
      <c r="E8136" t="s">
        <v>29477</v>
      </c>
      <c r="F8136" t="s">
        <v>29478</v>
      </c>
      <c r="H8136">
        <v>55.9868156</v>
      </c>
      <c r="I8136">
        <v>-64.342350400000001</v>
      </c>
      <c r="J8136" s="1" t="str">
        <f t="shared" si="560"/>
        <v>Till</v>
      </c>
      <c r="K8136" s="1" t="str">
        <f t="shared" si="561"/>
        <v>&lt;63 micron</v>
      </c>
      <c r="L8136">
        <v>0.1</v>
      </c>
      <c r="M8136">
        <v>1.1000000000000001</v>
      </c>
      <c r="N8136">
        <v>1</v>
      </c>
      <c r="O8136">
        <v>50</v>
      </c>
      <c r="P8136">
        <v>0.25</v>
      </c>
      <c r="Q8136">
        <v>1</v>
      </c>
      <c r="R8136">
        <v>0.62</v>
      </c>
      <c r="S8136">
        <v>0.25</v>
      </c>
      <c r="T8136">
        <v>6</v>
      </c>
      <c r="U8136">
        <v>28</v>
      </c>
      <c r="V8136">
        <v>24</v>
      </c>
      <c r="W8136">
        <v>1.93</v>
      </c>
      <c r="X8136">
        <v>5</v>
      </c>
      <c r="Y8136">
        <v>0.5</v>
      </c>
      <c r="Z8136">
        <v>0.24</v>
      </c>
      <c r="AA8136">
        <v>30</v>
      </c>
      <c r="AB8136">
        <v>0.4</v>
      </c>
      <c r="AC8136">
        <v>185</v>
      </c>
      <c r="AD8136">
        <v>0.5</v>
      </c>
      <c r="AE8136">
        <v>0.03</v>
      </c>
      <c r="AF8136">
        <v>12</v>
      </c>
      <c r="AG8136">
        <v>1210</v>
      </c>
      <c r="AH8136">
        <v>6</v>
      </c>
      <c r="AI8136">
        <v>1</v>
      </c>
      <c r="AJ8136">
        <v>3</v>
      </c>
      <c r="AK8136">
        <v>22</v>
      </c>
      <c r="AL8136">
        <v>0.11</v>
      </c>
      <c r="AM8136">
        <v>5</v>
      </c>
      <c r="AN8136">
        <v>5</v>
      </c>
      <c r="AO8136">
        <v>39</v>
      </c>
      <c r="AP8136">
        <v>5</v>
      </c>
      <c r="AQ8136">
        <v>26</v>
      </c>
    </row>
    <row r="8137" spans="1:43" hidden="1" x14ac:dyDescent="0.25">
      <c r="A8137" t="s">
        <v>29479</v>
      </c>
      <c r="B8137" t="s">
        <v>29480</v>
      </c>
      <c r="C8137" s="1" t="str">
        <f t="shared" si="562"/>
        <v>21:0134</v>
      </c>
      <c r="D8137" s="1" t="str">
        <f t="shared" si="563"/>
        <v>21:0078</v>
      </c>
      <c r="E8137" t="s">
        <v>29481</v>
      </c>
      <c r="F8137" t="s">
        <v>29482</v>
      </c>
      <c r="H8137">
        <v>53.424052099999997</v>
      </c>
      <c r="I8137">
        <v>-63.298212599999999</v>
      </c>
      <c r="J8137" s="1" t="str">
        <f t="shared" si="560"/>
        <v>Till</v>
      </c>
      <c r="K8137" s="1" t="str">
        <f t="shared" si="561"/>
        <v>&lt;63 micron</v>
      </c>
      <c r="L8137">
        <v>0.1</v>
      </c>
      <c r="M8137">
        <v>1.0900000000000001</v>
      </c>
      <c r="N8137">
        <v>1</v>
      </c>
      <c r="O8137">
        <v>100</v>
      </c>
      <c r="P8137">
        <v>0.25</v>
      </c>
      <c r="Q8137">
        <v>1</v>
      </c>
      <c r="R8137">
        <v>0.67</v>
      </c>
      <c r="S8137">
        <v>0.25</v>
      </c>
      <c r="T8137">
        <v>6</v>
      </c>
      <c r="U8137">
        <v>35</v>
      </c>
      <c r="V8137">
        <v>24</v>
      </c>
      <c r="W8137">
        <v>2.4</v>
      </c>
      <c r="X8137">
        <v>5</v>
      </c>
      <c r="Y8137">
        <v>0.5</v>
      </c>
      <c r="Z8137">
        <v>0.22</v>
      </c>
      <c r="AA8137">
        <v>90</v>
      </c>
      <c r="AB8137">
        <v>0.45</v>
      </c>
      <c r="AC8137">
        <v>310</v>
      </c>
      <c r="AD8137">
        <v>0.5</v>
      </c>
      <c r="AE8137">
        <v>0.03</v>
      </c>
      <c r="AF8137">
        <v>12</v>
      </c>
      <c r="AG8137">
        <v>1320</v>
      </c>
      <c r="AH8137">
        <v>4</v>
      </c>
      <c r="AI8137">
        <v>1</v>
      </c>
      <c r="AJ8137">
        <v>5</v>
      </c>
      <c r="AK8137">
        <v>34</v>
      </c>
      <c r="AL8137">
        <v>0.14000000000000001</v>
      </c>
      <c r="AM8137">
        <v>5</v>
      </c>
      <c r="AN8137">
        <v>5</v>
      </c>
      <c r="AO8137">
        <v>49</v>
      </c>
      <c r="AP8137">
        <v>5</v>
      </c>
      <c r="AQ8137">
        <v>30</v>
      </c>
    </row>
    <row r="8138" spans="1:43" hidden="1" x14ac:dyDescent="0.25">
      <c r="A8138" t="s">
        <v>29483</v>
      </c>
      <c r="B8138" t="s">
        <v>29484</v>
      </c>
      <c r="C8138" s="1" t="str">
        <f t="shared" si="562"/>
        <v>21:0134</v>
      </c>
      <c r="D8138" s="1" t="str">
        <f t="shared" si="563"/>
        <v>21:0078</v>
      </c>
      <c r="E8138" t="s">
        <v>29485</v>
      </c>
      <c r="F8138" t="s">
        <v>29486</v>
      </c>
      <c r="H8138">
        <v>56.080777699999999</v>
      </c>
      <c r="I8138">
        <v>-64.601117400000007</v>
      </c>
      <c r="J8138" s="1" t="str">
        <f t="shared" si="560"/>
        <v>Till</v>
      </c>
      <c r="K8138" s="1" t="str">
        <f t="shared" si="561"/>
        <v>&lt;63 micron</v>
      </c>
      <c r="L8138">
        <v>0.1</v>
      </c>
      <c r="M8138">
        <v>1.3</v>
      </c>
      <c r="N8138">
        <v>1</v>
      </c>
      <c r="O8138">
        <v>50</v>
      </c>
      <c r="P8138">
        <v>0.25</v>
      </c>
      <c r="Q8138">
        <v>1</v>
      </c>
      <c r="R8138">
        <v>0.66</v>
      </c>
      <c r="S8138">
        <v>0.25</v>
      </c>
      <c r="T8138">
        <v>7</v>
      </c>
      <c r="U8138">
        <v>30</v>
      </c>
      <c r="V8138">
        <v>21</v>
      </c>
      <c r="W8138">
        <v>1.93</v>
      </c>
      <c r="X8138">
        <v>5</v>
      </c>
      <c r="Y8138">
        <v>0.5</v>
      </c>
      <c r="Z8138">
        <v>0.19</v>
      </c>
      <c r="AA8138">
        <v>20</v>
      </c>
      <c r="AB8138">
        <v>0.51</v>
      </c>
      <c r="AC8138">
        <v>200</v>
      </c>
      <c r="AD8138">
        <v>0.5</v>
      </c>
      <c r="AE8138">
        <v>0.03</v>
      </c>
      <c r="AF8138">
        <v>15</v>
      </c>
      <c r="AG8138">
        <v>1210</v>
      </c>
      <c r="AH8138">
        <v>2</v>
      </c>
      <c r="AI8138">
        <v>1</v>
      </c>
      <c r="AJ8138">
        <v>3</v>
      </c>
      <c r="AK8138">
        <v>29</v>
      </c>
      <c r="AL8138">
        <v>0.12</v>
      </c>
      <c r="AM8138">
        <v>5</v>
      </c>
      <c r="AN8138">
        <v>5</v>
      </c>
      <c r="AO8138">
        <v>40</v>
      </c>
      <c r="AP8138">
        <v>5</v>
      </c>
      <c r="AQ8138">
        <v>28</v>
      </c>
    </row>
    <row r="8139" spans="1:43" hidden="1" x14ac:dyDescent="0.25">
      <c r="A8139" t="s">
        <v>29487</v>
      </c>
      <c r="B8139" t="s">
        <v>29488</v>
      </c>
      <c r="C8139" s="1" t="str">
        <f t="shared" si="562"/>
        <v>21:0134</v>
      </c>
      <c r="D8139" s="1" t="str">
        <f t="shared" si="563"/>
        <v>21:0078</v>
      </c>
      <c r="E8139" t="s">
        <v>29489</v>
      </c>
      <c r="F8139" t="s">
        <v>29490</v>
      </c>
      <c r="H8139">
        <v>56.151790200000001</v>
      </c>
      <c r="I8139">
        <v>-64.795656100000002</v>
      </c>
      <c r="J8139" s="1" t="str">
        <f t="shared" si="560"/>
        <v>Till</v>
      </c>
      <c r="K8139" s="1" t="str">
        <f t="shared" si="561"/>
        <v>&lt;63 micron</v>
      </c>
      <c r="L8139">
        <v>0.1</v>
      </c>
      <c r="M8139">
        <v>2.09</v>
      </c>
      <c r="N8139">
        <v>1</v>
      </c>
      <c r="O8139">
        <v>150</v>
      </c>
      <c r="P8139">
        <v>0.25</v>
      </c>
      <c r="Q8139">
        <v>1</v>
      </c>
      <c r="R8139">
        <v>0.77</v>
      </c>
      <c r="S8139">
        <v>0.25</v>
      </c>
      <c r="T8139">
        <v>11</v>
      </c>
      <c r="U8139">
        <v>45</v>
      </c>
      <c r="V8139">
        <v>27</v>
      </c>
      <c r="W8139">
        <v>3.02</v>
      </c>
      <c r="X8139">
        <v>5</v>
      </c>
      <c r="Y8139">
        <v>0.5</v>
      </c>
      <c r="Z8139">
        <v>0.38</v>
      </c>
      <c r="AA8139">
        <v>40</v>
      </c>
      <c r="AB8139">
        <v>0.97</v>
      </c>
      <c r="AC8139">
        <v>315</v>
      </c>
      <c r="AD8139">
        <v>0.5</v>
      </c>
      <c r="AE8139">
        <v>0.03</v>
      </c>
      <c r="AF8139">
        <v>26</v>
      </c>
      <c r="AG8139">
        <v>1530</v>
      </c>
      <c r="AH8139">
        <v>6</v>
      </c>
      <c r="AI8139">
        <v>1</v>
      </c>
      <c r="AJ8139">
        <v>6</v>
      </c>
      <c r="AK8139">
        <v>43</v>
      </c>
      <c r="AL8139">
        <v>0.19</v>
      </c>
      <c r="AM8139">
        <v>5</v>
      </c>
      <c r="AN8139">
        <v>5</v>
      </c>
      <c r="AO8139">
        <v>59</v>
      </c>
      <c r="AP8139">
        <v>5</v>
      </c>
      <c r="AQ8139">
        <v>60</v>
      </c>
    </row>
    <row r="8140" spans="1:43" hidden="1" x14ac:dyDescent="0.25">
      <c r="A8140" t="s">
        <v>29491</v>
      </c>
      <c r="B8140" t="s">
        <v>29492</v>
      </c>
      <c r="C8140" s="1" t="str">
        <f t="shared" si="562"/>
        <v>21:0134</v>
      </c>
      <c r="D8140" s="1" t="str">
        <f t="shared" si="563"/>
        <v>21:0078</v>
      </c>
      <c r="E8140" t="s">
        <v>29493</v>
      </c>
      <c r="F8140" t="s">
        <v>29494</v>
      </c>
      <c r="H8140">
        <v>56.1865886</v>
      </c>
      <c r="I8140">
        <v>-64.618411199999997</v>
      </c>
      <c r="J8140" s="1" t="str">
        <f t="shared" si="560"/>
        <v>Till</v>
      </c>
      <c r="K8140" s="1" t="str">
        <f t="shared" si="561"/>
        <v>&lt;63 micron</v>
      </c>
      <c r="L8140">
        <v>0.1</v>
      </c>
      <c r="M8140">
        <v>0.93</v>
      </c>
      <c r="N8140">
        <v>1</v>
      </c>
      <c r="O8140">
        <v>50</v>
      </c>
      <c r="P8140">
        <v>0.25</v>
      </c>
      <c r="Q8140">
        <v>1</v>
      </c>
      <c r="R8140">
        <v>1.01</v>
      </c>
      <c r="S8140">
        <v>0.25</v>
      </c>
      <c r="T8140">
        <v>4</v>
      </c>
      <c r="U8140">
        <v>18</v>
      </c>
      <c r="V8140">
        <v>10</v>
      </c>
      <c r="W8140">
        <v>1.91</v>
      </c>
      <c r="X8140">
        <v>5</v>
      </c>
      <c r="Y8140">
        <v>0.5</v>
      </c>
      <c r="Z8140">
        <v>0.16</v>
      </c>
      <c r="AA8140">
        <v>40</v>
      </c>
      <c r="AB8140">
        <v>0.38</v>
      </c>
      <c r="AC8140">
        <v>225</v>
      </c>
      <c r="AD8140">
        <v>0.5</v>
      </c>
      <c r="AE8140">
        <v>0.03</v>
      </c>
      <c r="AF8140">
        <v>8</v>
      </c>
      <c r="AG8140">
        <v>1250</v>
      </c>
      <c r="AH8140">
        <v>6</v>
      </c>
      <c r="AI8140">
        <v>1</v>
      </c>
      <c r="AJ8140">
        <v>4</v>
      </c>
      <c r="AK8140">
        <v>57</v>
      </c>
      <c r="AL8140">
        <v>0.13</v>
      </c>
      <c r="AM8140">
        <v>5</v>
      </c>
      <c r="AN8140">
        <v>5</v>
      </c>
      <c r="AO8140">
        <v>39</v>
      </c>
      <c r="AP8140">
        <v>5</v>
      </c>
      <c r="AQ8140">
        <v>28</v>
      </c>
    </row>
    <row r="8141" spans="1:43" hidden="1" x14ac:dyDescent="0.25">
      <c r="A8141" t="s">
        <v>29495</v>
      </c>
      <c r="B8141" t="s">
        <v>29496</v>
      </c>
      <c r="C8141" s="1" t="str">
        <f t="shared" si="562"/>
        <v>21:0134</v>
      </c>
      <c r="D8141" s="1" t="str">
        <f t="shared" si="563"/>
        <v>21:0078</v>
      </c>
      <c r="E8141" t="s">
        <v>29497</v>
      </c>
      <c r="F8141" t="s">
        <v>29498</v>
      </c>
      <c r="H8141">
        <v>56.2360258</v>
      </c>
      <c r="I8141">
        <v>-64.547081800000001</v>
      </c>
      <c r="J8141" s="1" t="str">
        <f t="shared" si="560"/>
        <v>Till</v>
      </c>
      <c r="K8141" s="1" t="str">
        <f t="shared" si="561"/>
        <v>&lt;63 micron</v>
      </c>
      <c r="L8141">
        <v>0.1</v>
      </c>
      <c r="M8141">
        <v>1.1499999999999999</v>
      </c>
      <c r="N8141">
        <v>1</v>
      </c>
      <c r="O8141">
        <v>50</v>
      </c>
      <c r="P8141">
        <v>0.25</v>
      </c>
      <c r="Q8141">
        <v>1</v>
      </c>
      <c r="R8141">
        <v>0.81</v>
      </c>
      <c r="S8141">
        <v>0.25</v>
      </c>
      <c r="T8141">
        <v>5</v>
      </c>
      <c r="U8141">
        <v>21</v>
      </c>
      <c r="V8141">
        <v>14</v>
      </c>
      <c r="W8141">
        <v>1.89</v>
      </c>
      <c r="X8141">
        <v>10</v>
      </c>
      <c r="Y8141">
        <v>0.5</v>
      </c>
      <c r="Z8141">
        <v>0.18</v>
      </c>
      <c r="AA8141">
        <v>60</v>
      </c>
      <c r="AB8141">
        <v>0.41</v>
      </c>
      <c r="AC8141">
        <v>240</v>
      </c>
      <c r="AD8141">
        <v>0.5</v>
      </c>
      <c r="AE8141">
        <v>0.03</v>
      </c>
      <c r="AF8141">
        <v>8</v>
      </c>
      <c r="AG8141">
        <v>1050</v>
      </c>
      <c r="AH8141">
        <v>4</v>
      </c>
      <c r="AI8141">
        <v>1</v>
      </c>
      <c r="AJ8141">
        <v>5</v>
      </c>
      <c r="AK8141">
        <v>49</v>
      </c>
      <c r="AL8141">
        <v>0.14000000000000001</v>
      </c>
      <c r="AM8141">
        <v>20</v>
      </c>
      <c r="AN8141">
        <v>5</v>
      </c>
      <c r="AO8141">
        <v>37</v>
      </c>
      <c r="AP8141">
        <v>5</v>
      </c>
      <c r="AQ8141">
        <v>26</v>
      </c>
    </row>
    <row r="8142" spans="1:43" hidden="1" x14ac:dyDescent="0.25">
      <c r="A8142" t="s">
        <v>29499</v>
      </c>
      <c r="B8142" t="s">
        <v>29500</v>
      </c>
      <c r="C8142" s="1" t="str">
        <f t="shared" si="562"/>
        <v>21:0134</v>
      </c>
      <c r="D8142" s="1" t="str">
        <f t="shared" si="563"/>
        <v>21:0078</v>
      </c>
      <c r="E8142" t="s">
        <v>29501</v>
      </c>
      <c r="F8142" t="s">
        <v>29502</v>
      </c>
      <c r="H8142">
        <v>56.271841199999997</v>
      </c>
      <c r="I8142">
        <v>-64.407219100000006</v>
      </c>
      <c r="J8142" s="1" t="str">
        <f t="shared" si="560"/>
        <v>Till</v>
      </c>
      <c r="K8142" s="1" t="str">
        <f t="shared" si="561"/>
        <v>&lt;63 micron</v>
      </c>
      <c r="L8142">
        <v>0.1</v>
      </c>
      <c r="M8142">
        <v>1.57</v>
      </c>
      <c r="N8142">
        <v>1</v>
      </c>
      <c r="O8142">
        <v>100</v>
      </c>
      <c r="P8142">
        <v>0.25</v>
      </c>
      <c r="Q8142">
        <v>1</v>
      </c>
      <c r="R8142">
        <v>0.56000000000000005</v>
      </c>
      <c r="S8142">
        <v>0.25</v>
      </c>
      <c r="T8142">
        <v>7</v>
      </c>
      <c r="U8142">
        <v>31</v>
      </c>
      <c r="V8142">
        <v>25</v>
      </c>
      <c r="W8142">
        <v>2.23</v>
      </c>
      <c r="X8142">
        <v>5</v>
      </c>
      <c r="Y8142">
        <v>0.5</v>
      </c>
      <c r="Z8142">
        <v>0.42</v>
      </c>
      <c r="AA8142">
        <v>40</v>
      </c>
      <c r="AB8142">
        <v>0.55000000000000004</v>
      </c>
      <c r="AC8142">
        <v>270</v>
      </c>
      <c r="AD8142">
        <v>0.5</v>
      </c>
      <c r="AE8142">
        <v>0.02</v>
      </c>
      <c r="AF8142">
        <v>18</v>
      </c>
      <c r="AG8142">
        <v>870</v>
      </c>
      <c r="AH8142">
        <v>12</v>
      </c>
      <c r="AI8142">
        <v>1</v>
      </c>
      <c r="AJ8142">
        <v>4</v>
      </c>
      <c r="AK8142">
        <v>32</v>
      </c>
      <c r="AL8142">
        <v>0.16</v>
      </c>
      <c r="AM8142">
        <v>5</v>
      </c>
      <c r="AN8142">
        <v>5</v>
      </c>
      <c r="AO8142">
        <v>40</v>
      </c>
      <c r="AP8142">
        <v>5</v>
      </c>
      <c r="AQ8142">
        <v>34</v>
      </c>
    </row>
    <row r="8143" spans="1:43" hidden="1" x14ac:dyDescent="0.25">
      <c r="A8143" t="s">
        <v>29503</v>
      </c>
      <c r="B8143" t="s">
        <v>29504</v>
      </c>
      <c r="C8143" s="1" t="str">
        <f t="shared" si="562"/>
        <v>21:0134</v>
      </c>
      <c r="D8143" s="1" t="str">
        <f t="shared" si="563"/>
        <v>21:0078</v>
      </c>
      <c r="E8143" t="s">
        <v>29505</v>
      </c>
      <c r="F8143" t="s">
        <v>29506</v>
      </c>
      <c r="H8143">
        <v>56.273938399999999</v>
      </c>
      <c r="I8143">
        <v>-64.297476200000006</v>
      </c>
      <c r="J8143" s="1" t="str">
        <f t="shared" si="560"/>
        <v>Till</v>
      </c>
      <c r="K8143" s="1" t="str">
        <f t="shared" si="561"/>
        <v>&lt;63 micron</v>
      </c>
      <c r="L8143">
        <v>0.1</v>
      </c>
      <c r="M8143">
        <v>0.78</v>
      </c>
      <c r="N8143">
        <v>1</v>
      </c>
      <c r="O8143">
        <v>40</v>
      </c>
      <c r="P8143">
        <v>0.25</v>
      </c>
      <c r="Q8143">
        <v>1</v>
      </c>
      <c r="R8143">
        <v>0.53</v>
      </c>
      <c r="S8143">
        <v>0.25</v>
      </c>
      <c r="T8143">
        <v>3</v>
      </c>
      <c r="U8143">
        <v>14</v>
      </c>
      <c r="V8143">
        <v>11</v>
      </c>
      <c r="W8143">
        <v>1.44</v>
      </c>
      <c r="X8143">
        <v>5</v>
      </c>
      <c r="Y8143">
        <v>0.5</v>
      </c>
      <c r="Z8143">
        <v>0.19</v>
      </c>
      <c r="AA8143">
        <v>30</v>
      </c>
      <c r="AB8143">
        <v>0.24</v>
      </c>
      <c r="AC8143">
        <v>170</v>
      </c>
      <c r="AD8143">
        <v>0.5</v>
      </c>
      <c r="AE8143">
        <v>0.02</v>
      </c>
      <c r="AF8143">
        <v>5</v>
      </c>
      <c r="AG8143">
        <v>830</v>
      </c>
      <c r="AH8143">
        <v>6</v>
      </c>
      <c r="AI8143">
        <v>1</v>
      </c>
      <c r="AJ8143">
        <v>3</v>
      </c>
      <c r="AK8143">
        <v>25</v>
      </c>
      <c r="AL8143">
        <v>0.09</v>
      </c>
      <c r="AM8143">
        <v>5</v>
      </c>
      <c r="AN8143">
        <v>5</v>
      </c>
      <c r="AO8143">
        <v>23</v>
      </c>
      <c r="AP8143">
        <v>5</v>
      </c>
      <c r="AQ8143">
        <v>24</v>
      </c>
    </row>
    <row r="8144" spans="1:43" hidden="1" x14ac:dyDescent="0.25">
      <c r="A8144" t="s">
        <v>29507</v>
      </c>
      <c r="B8144" t="s">
        <v>29508</v>
      </c>
      <c r="C8144" s="1" t="str">
        <f t="shared" si="562"/>
        <v>21:0134</v>
      </c>
      <c r="D8144" s="1" t="str">
        <f t="shared" si="563"/>
        <v>21:0078</v>
      </c>
      <c r="E8144" t="s">
        <v>29509</v>
      </c>
      <c r="F8144" t="s">
        <v>29510</v>
      </c>
      <c r="H8144">
        <v>56.277672600000002</v>
      </c>
      <c r="I8144">
        <v>-64.194234499999993</v>
      </c>
      <c r="J8144" s="1" t="str">
        <f t="shared" si="560"/>
        <v>Till</v>
      </c>
      <c r="K8144" s="1" t="str">
        <f t="shared" si="561"/>
        <v>&lt;63 micron</v>
      </c>
      <c r="L8144">
        <v>0.1</v>
      </c>
      <c r="M8144">
        <v>0.62</v>
      </c>
      <c r="N8144">
        <v>1</v>
      </c>
      <c r="O8144">
        <v>30</v>
      </c>
      <c r="P8144">
        <v>0.25</v>
      </c>
      <c r="Q8144">
        <v>1</v>
      </c>
      <c r="R8144">
        <v>0.53</v>
      </c>
      <c r="S8144">
        <v>0.25</v>
      </c>
      <c r="T8144">
        <v>2</v>
      </c>
      <c r="U8144">
        <v>9</v>
      </c>
      <c r="V8144">
        <v>6</v>
      </c>
      <c r="W8144">
        <v>1.57</v>
      </c>
      <c r="X8144">
        <v>10</v>
      </c>
      <c r="Y8144">
        <v>0.5</v>
      </c>
      <c r="Z8144">
        <v>0.14000000000000001</v>
      </c>
      <c r="AA8144">
        <v>70</v>
      </c>
      <c r="AB8144">
        <v>0.2</v>
      </c>
      <c r="AC8144">
        <v>175</v>
      </c>
      <c r="AD8144">
        <v>0.5</v>
      </c>
      <c r="AE8144">
        <v>0.02</v>
      </c>
      <c r="AF8144">
        <v>4</v>
      </c>
      <c r="AG8144">
        <v>1020</v>
      </c>
      <c r="AH8144">
        <v>8</v>
      </c>
      <c r="AI8144">
        <v>1</v>
      </c>
      <c r="AJ8144">
        <v>4</v>
      </c>
      <c r="AK8144">
        <v>16</v>
      </c>
      <c r="AL8144">
        <v>0.09</v>
      </c>
      <c r="AM8144">
        <v>30</v>
      </c>
      <c r="AN8144">
        <v>5</v>
      </c>
      <c r="AO8144">
        <v>18</v>
      </c>
      <c r="AP8144">
        <v>5</v>
      </c>
      <c r="AQ8144">
        <v>34</v>
      </c>
    </row>
    <row r="8145" spans="1:43" hidden="1" x14ac:dyDescent="0.25">
      <c r="A8145" t="s">
        <v>29511</v>
      </c>
      <c r="B8145" t="s">
        <v>29512</v>
      </c>
      <c r="C8145" s="1" t="str">
        <f t="shared" si="562"/>
        <v>21:0134</v>
      </c>
      <c r="D8145" s="1" t="str">
        <f t="shared" si="563"/>
        <v>21:0078</v>
      </c>
      <c r="E8145" t="s">
        <v>29513</v>
      </c>
      <c r="F8145" t="s">
        <v>29514</v>
      </c>
      <c r="H8145">
        <v>56.359995499999997</v>
      </c>
      <c r="I8145">
        <v>-64.229176899999999</v>
      </c>
      <c r="J8145" s="1" t="str">
        <f t="shared" si="560"/>
        <v>Till</v>
      </c>
      <c r="K8145" s="1" t="str">
        <f t="shared" si="561"/>
        <v>&lt;63 micron</v>
      </c>
      <c r="L8145">
        <v>0.1</v>
      </c>
      <c r="M8145">
        <v>0.7</v>
      </c>
      <c r="N8145">
        <v>1</v>
      </c>
      <c r="O8145">
        <v>40</v>
      </c>
      <c r="P8145">
        <v>0.25</v>
      </c>
      <c r="Q8145">
        <v>1</v>
      </c>
      <c r="R8145">
        <v>0.37</v>
      </c>
      <c r="S8145">
        <v>0.25</v>
      </c>
      <c r="T8145">
        <v>3</v>
      </c>
      <c r="U8145">
        <v>19</v>
      </c>
      <c r="V8145">
        <v>11</v>
      </c>
      <c r="W8145">
        <v>1.26</v>
      </c>
      <c r="X8145">
        <v>5</v>
      </c>
      <c r="Y8145">
        <v>0.5</v>
      </c>
      <c r="Z8145">
        <v>0.17</v>
      </c>
      <c r="AA8145">
        <v>40</v>
      </c>
      <c r="AB8145">
        <v>0.26</v>
      </c>
      <c r="AC8145">
        <v>135</v>
      </c>
      <c r="AD8145">
        <v>0.5</v>
      </c>
      <c r="AE8145">
        <v>0.01</v>
      </c>
      <c r="AF8145">
        <v>7</v>
      </c>
      <c r="AG8145">
        <v>680</v>
      </c>
      <c r="AH8145">
        <v>6</v>
      </c>
      <c r="AI8145">
        <v>1</v>
      </c>
      <c r="AJ8145">
        <v>3</v>
      </c>
      <c r="AK8145">
        <v>17</v>
      </c>
      <c r="AL8145">
        <v>0.08</v>
      </c>
      <c r="AM8145">
        <v>10</v>
      </c>
      <c r="AN8145">
        <v>5</v>
      </c>
      <c r="AO8145">
        <v>19</v>
      </c>
      <c r="AP8145">
        <v>5</v>
      </c>
      <c r="AQ8145">
        <v>20</v>
      </c>
    </row>
    <row r="8146" spans="1:43" hidden="1" x14ac:dyDescent="0.25">
      <c r="A8146" t="s">
        <v>29515</v>
      </c>
      <c r="B8146" t="s">
        <v>29516</v>
      </c>
      <c r="C8146" s="1" t="str">
        <f t="shared" si="562"/>
        <v>21:0134</v>
      </c>
      <c r="D8146" s="1" t="str">
        <f t="shared" si="563"/>
        <v>21:0078</v>
      </c>
      <c r="E8146" t="s">
        <v>29517</v>
      </c>
      <c r="F8146" t="s">
        <v>29518</v>
      </c>
      <c r="H8146">
        <v>56.344398499999997</v>
      </c>
      <c r="I8146">
        <v>-64.070118600000001</v>
      </c>
      <c r="J8146" s="1" t="str">
        <f t="shared" si="560"/>
        <v>Till</v>
      </c>
      <c r="K8146" s="1" t="str">
        <f t="shared" si="561"/>
        <v>&lt;63 micron</v>
      </c>
      <c r="L8146">
        <v>0.1</v>
      </c>
      <c r="M8146">
        <v>0.68</v>
      </c>
      <c r="N8146">
        <v>1</v>
      </c>
      <c r="O8146">
        <v>30</v>
      </c>
      <c r="P8146">
        <v>0.25</v>
      </c>
      <c r="Q8146">
        <v>1</v>
      </c>
      <c r="R8146">
        <v>0.49</v>
      </c>
      <c r="S8146">
        <v>0.25</v>
      </c>
      <c r="T8146">
        <v>2</v>
      </c>
      <c r="U8146">
        <v>12</v>
      </c>
      <c r="V8146">
        <v>9</v>
      </c>
      <c r="W8146">
        <v>1.17</v>
      </c>
      <c r="X8146">
        <v>5</v>
      </c>
      <c r="Y8146">
        <v>0.5</v>
      </c>
      <c r="Z8146">
        <v>0.1</v>
      </c>
      <c r="AA8146">
        <v>30</v>
      </c>
      <c r="AB8146">
        <v>0.18</v>
      </c>
      <c r="AC8146">
        <v>135</v>
      </c>
      <c r="AD8146">
        <v>0.5</v>
      </c>
      <c r="AE8146">
        <v>0.02</v>
      </c>
      <c r="AF8146">
        <v>4</v>
      </c>
      <c r="AG8146">
        <v>840</v>
      </c>
      <c r="AH8146">
        <v>6</v>
      </c>
      <c r="AI8146">
        <v>1</v>
      </c>
      <c r="AJ8146">
        <v>2</v>
      </c>
      <c r="AK8146">
        <v>23</v>
      </c>
      <c r="AL8146">
        <v>7.0000000000000007E-2</v>
      </c>
      <c r="AM8146">
        <v>5</v>
      </c>
      <c r="AN8146">
        <v>5</v>
      </c>
      <c r="AO8146">
        <v>22</v>
      </c>
      <c r="AP8146">
        <v>5</v>
      </c>
      <c r="AQ8146">
        <v>18</v>
      </c>
    </row>
    <row r="8147" spans="1:43" hidden="1" x14ac:dyDescent="0.25">
      <c r="A8147" t="s">
        <v>29519</v>
      </c>
      <c r="B8147" t="s">
        <v>29520</v>
      </c>
      <c r="C8147" s="1" t="str">
        <f t="shared" si="562"/>
        <v>21:0134</v>
      </c>
      <c r="D8147" s="1" t="str">
        <f t="shared" si="563"/>
        <v>21:0078</v>
      </c>
      <c r="E8147" t="s">
        <v>29521</v>
      </c>
      <c r="F8147" t="s">
        <v>29522</v>
      </c>
      <c r="H8147">
        <v>56.293195699999998</v>
      </c>
      <c r="I8147">
        <v>-64.0686891</v>
      </c>
      <c r="J8147" s="1" t="str">
        <f t="shared" si="560"/>
        <v>Till</v>
      </c>
      <c r="K8147" s="1" t="str">
        <f t="shared" si="561"/>
        <v>&lt;63 micron</v>
      </c>
      <c r="L8147">
        <v>0.1</v>
      </c>
      <c r="M8147">
        <v>1.08</v>
      </c>
      <c r="N8147">
        <v>1</v>
      </c>
      <c r="O8147">
        <v>80</v>
      </c>
      <c r="P8147">
        <v>0.5</v>
      </c>
      <c r="Q8147">
        <v>1</v>
      </c>
      <c r="R8147">
        <v>0.59</v>
      </c>
      <c r="S8147">
        <v>0.25</v>
      </c>
      <c r="T8147">
        <v>3</v>
      </c>
      <c r="U8147">
        <v>15</v>
      </c>
      <c r="V8147">
        <v>10</v>
      </c>
      <c r="W8147">
        <v>1.68</v>
      </c>
      <c r="X8147">
        <v>5</v>
      </c>
      <c r="Y8147">
        <v>0.5</v>
      </c>
      <c r="Z8147">
        <v>0.23</v>
      </c>
      <c r="AA8147">
        <v>40</v>
      </c>
      <c r="AB8147">
        <v>0.28000000000000003</v>
      </c>
      <c r="AC8147">
        <v>205</v>
      </c>
      <c r="AD8147">
        <v>0.5</v>
      </c>
      <c r="AE8147">
        <v>0.03</v>
      </c>
      <c r="AF8147">
        <v>6</v>
      </c>
      <c r="AG8147">
        <v>870</v>
      </c>
      <c r="AH8147">
        <v>8</v>
      </c>
      <c r="AI8147">
        <v>1</v>
      </c>
      <c r="AJ8147">
        <v>4</v>
      </c>
      <c r="AK8147">
        <v>26</v>
      </c>
      <c r="AL8147">
        <v>0.09</v>
      </c>
      <c r="AM8147">
        <v>5</v>
      </c>
      <c r="AN8147">
        <v>5</v>
      </c>
      <c r="AO8147">
        <v>28</v>
      </c>
      <c r="AP8147">
        <v>5</v>
      </c>
      <c r="AQ8147">
        <v>32</v>
      </c>
    </row>
    <row r="8148" spans="1:43" hidden="1" x14ac:dyDescent="0.25">
      <c r="A8148" t="s">
        <v>29523</v>
      </c>
      <c r="B8148" t="s">
        <v>29524</v>
      </c>
      <c r="C8148" s="1" t="str">
        <f t="shared" si="562"/>
        <v>21:0134</v>
      </c>
      <c r="D8148" s="1" t="str">
        <f t="shared" si="563"/>
        <v>21:0078</v>
      </c>
      <c r="E8148" t="s">
        <v>29525</v>
      </c>
      <c r="F8148" t="s">
        <v>29526</v>
      </c>
      <c r="H8148">
        <v>53.4320965</v>
      </c>
      <c r="I8148">
        <v>-63.377434299999997</v>
      </c>
      <c r="J8148" s="1" t="str">
        <f t="shared" si="560"/>
        <v>Till</v>
      </c>
      <c r="K8148" s="1" t="str">
        <f t="shared" si="561"/>
        <v>&lt;63 micron</v>
      </c>
      <c r="L8148">
        <v>0.2</v>
      </c>
      <c r="M8148">
        <v>1.62</v>
      </c>
      <c r="N8148">
        <v>2</v>
      </c>
      <c r="O8148">
        <v>190</v>
      </c>
      <c r="P8148">
        <v>0.5</v>
      </c>
      <c r="Q8148">
        <v>1</v>
      </c>
      <c r="R8148">
        <v>0.8</v>
      </c>
      <c r="S8148">
        <v>0.25</v>
      </c>
      <c r="T8148">
        <v>10</v>
      </c>
      <c r="U8148">
        <v>49</v>
      </c>
      <c r="V8148">
        <v>33</v>
      </c>
      <c r="W8148">
        <v>2.77</v>
      </c>
      <c r="X8148">
        <v>5</v>
      </c>
      <c r="Y8148">
        <v>0.5</v>
      </c>
      <c r="Z8148">
        <v>0.51</v>
      </c>
      <c r="AA8148">
        <v>80</v>
      </c>
      <c r="AB8148">
        <v>0.83</v>
      </c>
      <c r="AC8148">
        <v>405</v>
      </c>
      <c r="AD8148">
        <v>0.5</v>
      </c>
      <c r="AE8148">
        <v>7.0000000000000007E-2</v>
      </c>
      <c r="AF8148">
        <v>21</v>
      </c>
      <c r="AG8148">
        <v>1070</v>
      </c>
      <c r="AH8148">
        <v>4</v>
      </c>
      <c r="AI8148">
        <v>1</v>
      </c>
      <c r="AJ8148">
        <v>8</v>
      </c>
      <c r="AK8148">
        <v>43</v>
      </c>
      <c r="AL8148">
        <v>0.16</v>
      </c>
      <c r="AM8148">
        <v>5</v>
      </c>
      <c r="AN8148">
        <v>5</v>
      </c>
      <c r="AO8148">
        <v>62</v>
      </c>
      <c r="AP8148">
        <v>5</v>
      </c>
      <c r="AQ8148">
        <v>50</v>
      </c>
    </row>
    <row r="8149" spans="1:43" hidden="1" x14ac:dyDescent="0.25">
      <c r="A8149" t="s">
        <v>29527</v>
      </c>
      <c r="B8149" t="s">
        <v>29528</v>
      </c>
      <c r="C8149" s="1" t="str">
        <f t="shared" si="562"/>
        <v>21:0134</v>
      </c>
      <c r="D8149" s="1" t="str">
        <f t="shared" si="563"/>
        <v>21:0078</v>
      </c>
      <c r="E8149" t="s">
        <v>29529</v>
      </c>
      <c r="F8149" t="s">
        <v>29530</v>
      </c>
      <c r="H8149">
        <v>56.322455099999999</v>
      </c>
      <c r="I8149">
        <v>-64.113163900000004</v>
      </c>
      <c r="J8149" s="1" t="str">
        <f t="shared" ref="J8149:J8212" si="564">HYPERLINK("http://geochem.nrcan.gc.ca/cdogs/content/kwd/kwd020044_e.htm", "Till")</f>
        <v>Till</v>
      </c>
      <c r="K8149" s="1" t="str">
        <f t="shared" si="561"/>
        <v>&lt;63 micron</v>
      </c>
      <c r="L8149">
        <v>0.1</v>
      </c>
      <c r="M8149">
        <v>0.59</v>
      </c>
      <c r="N8149">
        <v>2</v>
      </c>
      <c r="O8149">
        <v>20</v>
      </c>
      <c r="P8149">
        <v>1.5</v>
      </c>
      <c r="Q8149">
        <v>1</v>
      </c>
      <c r="R8149">
        <v>0.46</v>
      </c>
      <c r="S8149">
        <v>0.25</v>
      </c>
      <c r="T8149">
        <v>1</v>
      </c>
      <c r="U8149">
        <v>9</v>
      </c>
      <c r="V8149">
        <v>5</v>
      </c>
      <c r="W8149">
        <v>1.03</v>
      </c>
      <c r="X8149">
        <v>5</v>
      </c>
      <c r="Y8149">
        <v>0.5</v>
      </c>
      <c r="Z8149">
        <v>0.09</v>
      </c>
      <c r="AA8149">
        <v>30</v>
      </c>
      <c r="AB8149">
        <v>0.12</v>
      </c>
      <c r="AC8149">
        <v>125</v>
      </c>
      <c r="AD8149">
        <v>0.5</v>
      </c>
      <c r="AE8149">
        <v>0.02</v>
      </c>
      <c r="AF8149">
        <v>3</v>
      </c>
      <c r="AG8149">
        <v>770</v>
      </c>
      <c r="AH8149">
        <v>10</v>
      </c>
      <c r="AI8149">
        <v>1</v>
      </c>
      <c r="AJ8149">
        <v>2</v>
      </c>
      <c r="AK8149">
        <v>20</v>
      </c>
      <c r="AL8149">
        <v>7.0000000000000007E-2</v>
      </c>
      <c r="AM8149">
        <v>5</v>
      </c>
      <c r="AN8149">
        <v>5</v>
      </c>
      <c r="AO8149">
        <v>16</v>
      </c>
      <c r="AP8149">
        <v>5</v>
      </c>
      <c r="AQ8149">
        <v>18</v>
      </c>
    </row>
    <row r="8150" spans="1:43" hidden="1" x14ac:dyDescent="0.25">
      <c r="A8150" t="s">
        <v>29531</v>
      </c>
      <c r="B8150" t="s">
        <v>29532</v>
      </c>
      <c r="C8150" s="1" t="str">
        <f t="shared" si="562"/>
        <v>21:0134</v>
      </c>
      <c r="D8150" s="1" t="str">
        <f t="shared" si="563"/>
        <v>21:0078</v>
      </c>
      <c r="E8150" t="s">
        <v>29533</v>
      </c>
      <c r="F8150" t="s">
        <v>29534</v>
      </c>
      <c r="H8150">
        <v>56.274169200000003</v>
      </c>
      <c r="I8150">
        <v>-63.263959900000003</v>
      </c>
      <c r="J8150" s="1" t="str">
        <f t="shared" si="564"/>
        <v>Till</v>
      </c>
      <c r="K8150" s="1" t="str">
        <f t="shared" si="561"/>
        <v>&lt;63 micron</v>
      </c>
      <c r="L8150">
        <v>0.1</v>
      </c>
      <c r="M8150">
        <v>0.79</v>
      </c>
      <c r="N8150">
        <v>1</v>
      </c>
      <c r="O8150">
        <v>30</v>
      </c>
      <c r="P8150">
        <v>0.25</v>
      </c>
      <c r="Q8150">
        <v>1</v>
      </c>
      <c r="R8150">
        <v>0.56000000000000005</v>
      </c>
      <c r="S8150">
        <v>0.25</v>
      </c>
      <c r="T8150">
        <v>3</v>
      </c>
      <c r="U8150">
        <v>18</v>
      </c>
      <c r="V8150">
        <v>20</v>
      </c>
      <c r="W8150">
        <v>1.43</v>
      </c>
      <c r="X8150">
        <v>5</v>
      </c>
      <c r="Y8150">
        <v>0.5</v>
      </c>
      <c r="Z8150">
        <v>0.08</v>
      </c>
      <c r="AA8150">
        <v>30</v>
      </c>
      <c r="AB8150">
        <v>0.21</v>
      </c>
      <c r="AC8150">
        <v>145</v>
      </c>
      <c r="AD8150">
        <v>0.5</v>
      </c>
      <c r="AE8150">
        <v>0.03</v>
      </c>
      <c r="AF8150">
        <v>9</v>
      </c>
      <c r="AG8150">
        <v>1000</v>
      </c>
      <c r="AH8150">
        <v>4</v>
      </c>
      <c r="AI8150">
        <v>1</v>
      </c>
      <c r="AJ8150">
        <v>3</v>
      </c>
      <c r="AK8150">
        <v>20</v>
      </c>
      <c r="AL8150">
        <v>0.09</v>
      </c>
      <c r="AM8150">
        <v>5</v>
      </c>
      <c r="AN8150">
        <v>5</v>
      </c>
      <c r="AO8150">
        <v>33</v>
      </c>
      <c r="AP8150">
        <v>5</v>
      </c>
      <c r="AQ8150">
        <v>14</v>
      </c>
    </row>
    <row r="8151" spans="1:43" hidden="1" x14ac:dyDescent="0.25">
      <c r="A8151" t="s">
        <v>29535</v>
      </c>
      <c r="B8151" t="s">
        <v>29536</v>
      </c>
      <c r="C8151" s="1" t="str">
        <f t="shared" si="562"/>
        <v>21:0134</v>
      </c>
      <c r="D8151" s="1" t="str">
        <f t="shared" si="563"/>
        <v>21:0078</v>
      </c>
      <c r="E8151" t="s">
        <v>29537</v>
      </c>
      <c r="F8151" t="s">
        <v>29538</v>
      </c>
      <c r="H8151">
        <v>56.276242000000003</v>
      </c>
      <c r="I8151">
        <v>-62.944234399999999</v>
      </c>
      <c r="J8151" s="1" t="str">
        <f t="shared" si="564"/>
        <v>Till</v>
      </c>
      <c r="K8151" s="1" t="str">
        <f t="shared" si="561"/>
        <v>&lt;63 micron</v>
      </c>
      <c r="L8151">
        <v>0.1</v>
      </c>
      <c r="M8151">
        <v>0.72</v>
      </c>
      <c r="N8151">
        <v>1</v>
      </c>
      <c r="O8151">
        <v>20</v>
      </c>
      <c r="P8151">
        <v>0.25</v>
      </c>
      <c r="Q8151">
        <v>1</v>
      </c>
      <c r="R8151">
        <v>0.56000000000000005</v>
      </c>
      <c r="S8151">
        <v>0.25</v>
      </c>
      <c r="T8151">
        <v>5</v>
      </c>
      <c r="U8151">
        <v>19</v>
      </c>
      <c r="V8151">
        <v>15</v>
      </c>
      <c r="W8151">
        <v>1.56</v>
      </c>
      <c r="X8151">
        <v>5</v>
      </c>
      <c r="Y8151">
        <v>0.5</v>
      </c>
      <c r="Z8151">
        <v>7.0000000000000007E-2</v>
      </c>
      <c r="AA8151">
        <v>20</v>
      </c>
      <c r="AB8151">
        <v>0.21</v>
      </c>
      <c r="AC8151">
        <v>135</v>
      </c>
      <c r="AD8151">
        <v>0.5</v>
      </c>
      <c r="AE8151">
        <v>0.04</v>
      </c>
      <c r="AF8151">
        <v>8</v>
      </c>
      <c r="AG8151">
        <v>1000</v>
      </c>
      <c r="AH8151">
        <v>2</v>
      </c>
      <c r="AI8151">
        <v>1</v>
      </c>
      <c r="AJ8151">
        <v>3</v>
      </c>
      <c r="AK8151">
        <v>18</v>
      </c>
      <c r="AL8151">
        <v>0.08</v>
      </c>
      <c r="AM8151">
        <v>5</v>
      </c>
      <c r="AN8151">
        <v>5</v>
      </c>
      <c r="AO8151">
        <v>38</v>
      </c>
      <c r="AP8151">
        <v>5</v>
      </c>
      <c r="AQ8151">
        <v>14</v>
      </c>
    </row>
    <row r="8152" spans="1:43" hidden="1" x14ac:dyDescent="0.25">
      <c r="A8152" t="s">
        <v>29539</v>
      </c>
      <c r="B8152" t="s">
        <v>29540</v>
      </c>
      <c r="C8152" s="1" t="str">
        <f t="shared" si="562"/>
        <v>21:0134</v>
      </c>
      <c r="D8152" s="1" t="str">
        <f t="shared" si="563"/>
        <v>21:0078</v>
      </c>
      <c r="E8152" t="s">
        <v>29541</v>
      </c>
      <c r="F8152" t="s">
        <v>29542</v>
      </c>
      <c r="H8152">
        <v>56.319681799999998</v>
      </c>
      <c r="I8152">
        <v>-62.614357300000002</v>
      </c>
      <c r="J8152" s="1" t="str">
        <f t="shared" si="564"/>
        <v>Till</v>
      </c>
      <c r="K8152" s="1" t="str">
        <f t="shared" si="561"/>
        <v>&lt;63 micron</v>
      </c>
      <c r="L8152">
        <v>0.1</v>
      </c>
      <c r="M8152">
        <v>0.89</v>
      </c>
      <c r="N8152">
        <v>1</v>
      </c>
      <c r="O8152">
        <v>60</v>
      </c>
      <c r="P8152">
        <v>0.25</v>
      </c>
      <c r="Q8152">
        <v>1</v>
      </c>
      <c r="R8152">
        <v>0.5</v>
      </c>
      <c r="S8152">
        <v>0.25</v>
      </c>
      <c r="T8152">
        <v>6</v>
      </c>
      <c r="U8152">
        <v>20</v>
      </c>
      <c r="V8152">
        <v>22</v>
      </c>
      <c r="W8152">
        <v>1.84</v>
      </c>
      <c r="X8152">
        <v>5</v>
      </c>
      <c r="Y8152">
        <v>0.5</v>
      </c>
      <c r="Z8152">
        <v>0.08</v>
      </c>
      <c r="AA8152">
        <v>30</v>
      </c>
      <c r="AB8152">
        <v>0.25</v>
      </c>
      <c r="AC8152">
        <v>150</v>
      </c>
      <c r="AD8152">
        <v>0.5</v>
      </c>
      <c r="AE8152">
        <v>0.03</v>
      </c>
      <c r="AF8152">
        <v>11</v>
      </c>
      <c r="AG8152">
        <v>930</v>
      </c>
      <c r="AH8152">
        <v>4</v>
      </c>
      <c r="AI8152">
        <v>1</v>
      </c>
      <c r="AJ8152">
        <v>3</v>
      </c>
      <c r="AK8152">
        <v>16</v>
      </c>
      <c r="AL8152">
        <v>0.08</v>
      </c>
      <c r="AM8152">
        <v>5</v>
      </c>
      <c r="AN8152">
        <v>5</v>
      </c>
      <c r="AO8152">
        <v>42</v>
      </c>
      <c r="AP8152">
        <v>5</v>
      </c>
      <c r="AQ8152">
        <v>22</v>
      </c>
    </row>
    <row r="8153" spans="1:43" hidden="1" x14ac:dyDescent="0.25">
      <c r="A8153" t="s">
        <v>29543</v>
      </c>
      <c r="B8153" t="s">
        <v>29544</v>
      </c>
      <c r="C8153" s="1" t="str">
        <f t="shared" si="562"/>
        <v>21:0134</v>
      </c>
      <c r="D8153" s="1" t="str">
        <f t="shared" si="563"/>
        <v>21:0078</v>
      </c>
      <c r="E8153" t="s">
        <v>29545</v>
      </c>
      <c r="F8153" t="s">
        <v>29546</v>
      </c>
      <c r="H8153">
        <v>56.305047399999999</v>
      </c>
      <c r="I8153">
        <v>-62.339757300000002</v>
      </c>
      <c r="J8153" s="1" t="str">
        <f t="shared" si="564"/>
        <v>Till</v>
      </c>
      <c r="K8153" s="1" t="str">
        <f t="shared" si="561"/>
        <v>&lt;63 micron</v>
      </c>
      <c r="L8153">
        <v>0.1</v>
      </c>
      <c r="M8153">
        <v>0.92</v>
      </c>
      <c r="N8153">
        <v>1</v>
      </c>
      <c r="O8153">
        <v>70</v>
      </c>
      <c r="P8153">
        <v>0.25</v>
      </c>
      <c r="Q8153">
        <v>1</v>
      </c>
      <c r="R8153">
        <v>0.56000000000000005</v>
      </c>
      <c r="S8153">
        <v>0.25</v>
      </c>
      <c r="T8153">
        <v>4</v>
      </c>
      <c r="U8153">
        <v>15</v>
      </c>
      <c r="V8153">
        <v>13</v>
      </c>
      <c r="W8153">
        <v>2.14</v>
      </c>
      <c r="X8153">
        <v>5</v>
      </c>
      <c r="Y8153">
        <v>0.5</v>
      </c>
      <c r="Z8153">
        <v>0.08</v>
      </c>
      <c r="AA8153">
        <v>50</v>
      </c>
      <c r="AB8153">
        <v>0.23</v>
      </c>
      <c r="AC8153">
        <v>195</v>
      </c>
      <c r="AD8153">
        <v>0.5</v>
      </c>
      <c r="AE8153">
        <v>0.04</v>
      </c>
      <c r="AF8153">
        <v>6</v>
      </c>
      <c r="AG8153">
        <v>1180</v>
      </c>
      <c r="AH8153">
        <v>6</v>
      </c>
      <c r="AI8153">
        <v>1</v>
      </c>
      <c r="AJ8153">
        <v>3</v>
      </c>
      <c r="AK8153">
        <v>13</v>
      </c>
      <c r="AL8153">
        <v>0.08</v>
      </c>
      <c r="AM8153">
        <v>5</v>
      </c>
      <c r="AN8153">
        <v>5</v>
      </c>
      <c r="AO8153">
        <v>35</v>
      </c>
      <c r="AP8153">
        <v>5</v>
      </c>
      <c r="AQ8153">
        <v>40</v>
      </c>
    </row>
    <row r="8154" spans="1:43" hidden="1" x14ac:dyDescent="0.25">
      <c r="A8154" t="s">
        <v>29547</v>
      </c>
      <c r="B8154" t="s">
        <v>29548</v>
      </c>
      <c r="C8154" s="1" t="str">
        <f t="shared" si="562"/>
        <v>21:0134</v>
      </c>
      <c r="D8154" s="1" t="str">
        <f t="shared" si="563"/>
        <v>21:0078</v>
      </c>
      <c r="E8154" t="s">
        <v>29549</v>
      </c>
      <c r="F8154" t="s">
        <v>29550</v>
      </c>
      <c r="H8154">
        <v>56.380018499999998</v>
      </c>
      <c r="I8154">
        <v>-62.419428500000002</v>
      </c>
      <c r="J8154" s="1" t="str">
        <f t="shared" si="564"/>
        <v>Till</v>
      </c>
      <c r="K8154" s="1" t="str">
        <f t="shared" si="561"/>
        <v>&lt;63 micron</v>
      </c>
      <c r="L8154">
        <v>0.1</v>
      </c>
      <c r="M8154">
        <v>0.72</v>
      </c>
      <c r="N8154">
        <v>1</v>
      </c>
      <c r="O8154">
        <v>30</v>
      </c>
      <c r="P8154">
        <v>0.25</v>
      </c>
      <c r="Q8154">
        <v>1</v>
      </c>
      <c r="R8154">
        <v>0.6</v>
      </c>
      <c r="S8154">
        <v>0.25</v>
      </c>
      <c r="T8154">
        <v>4</v>
      </c>
      <c r="U8154">
        <v>22</v>
      </c>
      <c r="V8154">
        <v>9</v>
      </c>
      <c r="W8154">
        <v>1.96</v>
      </c>
      <c r="X8154">
        <v>5</v>
      </c>
      <c r="Y8154">
        <v>0.5</v>
      </c>
      <c r="Z8154">
        <v>0.08</v>
      </c>
      <c r="AA8154">
        <v>30</v>
      </c>
      <c r="AB8154">
        <v>0.22</v>
      </c>
      <c r="AC8154">
        <v>155</v>
      </c>
      <c r="AD8154">
        <v>0.5</v>
      </c>
      <c r="AE8154">
        <v>0.04</v>
      </c>
      <c r="AF8154">
        <v>7</v>
      </c>
      <c r="AG8154">
        <v>1000</v>
      </c>
      <c r="AH8154">
        <v>4</v>
      </c>
      <c r="AI8154">
        <v>1</v>
      </c>
      <c r="AJ8154">
        <v>3</v>
      </c>
      <c r="AK8154">
        <v>20</v>
      </c>
      <c r="AL8154">
        <v>0.09</v>
      </c>
      <c r="AM8154">
        <v>5</v>
      </c>
      <c r="AN8154">
        <v>5</v>
      </c>
      <c r="AO8154">
        <v>47</v>
      </c>
      <c r="AP8154">
        <v>5</v>
      </c>
      <c r="AQ8154">
        <v>18</v>
      </c>
    </row>
    <row r="8155" spans="1:43" hidden="1" x14ac:dyDescent="0.25">
      <c r="A8155" t="s">
        <v>29551</v>
      </c>
      <c r="B8155" t="s">
        <v>29552</v>
      </c>
      <c r="C8155" s="1" t="str">
        <f t="shared" si="562"/>
        <v>21:0134</v>
      </c>
      <c r="D8155" s="1" t="str">
        <f t="shared" si="563"/>
        <v>21:0078</v>
      </c>
      <c r="E8155" t="s">
        <v>29553</v>
      </c>
      <c r="F8155" t="s">
        <v>29554</v>
      </c>
      <c r="H8155">
        <v>56.368176400000003</v>
      </c>
      <c r="I8155">
        <v>-62.607392599999997</v>
      </c>
      <c r="J8155" s="1" t="str">
        <f t="shared" si="564"/>
        <v>Till</v>
      </c>
      <c r="K8155" s="1" t="str">
        <f t="shared" si="561"/>
        <v>&lt;63 micron</v>
      </c>
      <c r="L8155">
        <v>0.1</v>
      </c>
      <c r="M8155">
        <v>0.67</v>
      </c>
      <c r="N8155">
        <v>1</v>
      </c>
      <c r="O8155">
        <v>60</v>
      </c>
      <c r="P8155">
        <v>0.25</v>
      </c>
      <c r="Q8155">
        <v>1</v>
      </c>
      <c r="R8155">
        <v>0.5</v>
      </c>
      <c r="S8155">
        <v>0.25</v>
      </c>
      <c r="T8155">
        <v>2</v>
      </c>
      <c r="U8155">
        <v>19</v>
      </c>
      <c r="V8155">
        <v>12</v>
      </c>
      <c r="W8155">
        <v>1.68</v>
      </c>
      <c r="X8155">
        <v>5</v>
      </c>
      <c r="Y8155">
        <v>0.5</v>
      </c>
      <c r="Z8155">
        <v>0.04</v>
      </c>
      <c r="AA8155">
        <v>30</v>
      </c>
      <c r="AB8155">
        <v>0.16</v>
      </c>
      <c r="AC8155">
        <v>120</v>
      </c>
      <c r="AD8155">
        <v>0.5</v>
      </c>
      <c r="AE8155">
        <v>0.03</v>
      </c>
      <c r="AF8155">
        <v>7</v>
      </c>
      <c r="AG8155">
        <v>930</v>
      </c>
      <c r="AH8155">
        <v>4</v>
      </c>
      <c r="AI8155">
        <v>1</v>
      </c>
      <c r="AJ8155">
        <v>2</v>
      </c>
      <c r="AK8155">
        <v>15</v>
      </c>
      <c r="AL8155">
        <v>7.0000000000000007E-2</v>
      </c>
      <c r="AM8155">
        <v>5</v>
      </c>
      <c r="AN8155">
        <v>5</v>
      </c>
      <c r="AO8155">
        <v>39</v>
      </c>
      <c r="AP8155">
        <v>5</v>
      </c>
      <c r="AQ8155">
        <v>18</v>
      </c>
    </row>
    <row r="8156" spans="1:43" hidden="1" x14ac:dyDescent="0.25">
      <c r="A8156" t="s">
        <v>29555</v>
      </c>
      <c r="B8156" t="s">
        <v>29556</v>
      </c>
      <c r="C8156" s="1" t="str">
        <f t="shared" si="562"/>
        <v>21:0134</v>
      </c>
      <c r="D8156" s="1" t="str">
        <f t="shared" si="563"/>
        <v>21:0078</v>
      </c>
      <c r="E8156" t="s">
        <v>29557</v>
      </c>
      <c r="F8156" t="s">
        <v>29558</v>
      </c>
      <c r="H8156">
        <v>56.352325299999997</v>
      </c>
      <c r="I8156">
        <v>-62.727297900000003</v>
      </c>
      <c r="J8156" s="1" t="str">
        <f t="shared" si="564"/>
        <v>Till</v>
      </c>
      <c r="K8156" s="1" t="str">
        <f t="shared" si="561"/>
        <v>&lt;63 micron</v>
      </c>
      <c r="L8156">
        <v>0.1</v>
      </c>
      <c r="M8156">
        <v>0.9</v>
      </c>
      <c r="N8156">
        <v>1</v>
      </c>
      <c r="O8156">
        <v>120</v>
      </c>
      <c r="P8156">
        <v>0.25</v>
      </c>
      <c r="Q8156">
        <v>1</v>
      </c>
      <c r="R8156">
        <v>0.67</v>
      </c>
      <c r="S8156">
        <v>0.25</v>
      </c>
      <c r="T8156">
        <v>8</v>
      </c>
      <c r="U8156">
        <v>30</v>
      </c>
      <c r="V8156">
        <v>24</v>
      </c>
      <c r="W8156">
        <v>2.2400000000000002</v>
      </c>
      <c r="X8156">
        <v>5</v>
      </c>
      <c r="Y8156">
        <v>0.5</v>
      </c>
      <c r="Z8156">
        <v>0.12</v>
      </c>
      <c r="AA8156">
        <v>40</v>
      </c>
      <c r="AB8156">
        <v>0.43</v>
      </c>
      <c r="AC8156">
        <v>190</v>
      </c>
      <c r="AD8156">
        <v>0.5</v>
      </c>
      <c r="AE8156">
        <v>0.04</v>
      </c>
      <c r="AF8156">
        <v>16</v>
      </c>
      <c r="AG8156">
        <v>1020</v>
      </c>
      <c r="AH8156">
        <v>6</v>
      </c>
      <c r="AI8156">
        <v>1</v>
      </c>
      <c r="AJ8156">
        <v>4</v>
      </c>
      <c r="AK8156">
        <v>34</v>
      </c>
      <c r="AL8156">
        <v>0.08</v>
      </c>
      <c r="AM8156">
        <v>5</v>
      </c>
      <c r="AN8156">
        <v>5</v>
      </c>
      <c r="AO8156">
        <v>48</v>
      </c>
      <c r="AP8156">
        <v>5</v>
      </c>
      <c r="AQ8156">
        <v>40</v>
      </c>
    </row>
    <row r="8157" spans="1:43" hidden="1" x14ac:dyDescent="0.25">
      <c r="A8157" t="s">
        <v>29559</v>
      </c>
      <c r="B8157" t="s">
        <v>29560</v>
      </c>
      <c r="C8157" s="1" t="str">
        <f t="shared" si="562"/>
        <v>21:0134</v>
      </c>
      <c r="D8157" s="1" t="str">
        <f t="shared" si="563"/>
        <v>21:0078</v>
      </c>
      <c r="E8157" t="s">
        <v>29561</v>
      </c>
      <c r="F8157" t="s">
        <v>29562</v>
      </c>
      <c r="H8157">
        <v>56.346240799999997</v>
      </c>
      <c r="I8157">
        <v>-62.847063499999997</v>
      </c>
      <c r="J8157" s="1" t="str">
        <f t="shared" si="564"/>
        <v>Till</v>
      </c>
      <c r="K8157" s="1" t="str">
        <f t="shared" si="561"/>
        <v>&lt;63 micron</v>
      </c>
      <c r="L8157">
        <v>0.1</v>
      </c>
      <c r="M8157">
        <v>0.88</v>
      </c>
      <c r="N8157">
        <v>1</v>
      </c>
      <c r="O8157">
        <v>20</v>
      </c>
      <c r="P8157">
        <v>0.25</v>
      </c>
      <c r="Q8157">
        <v>1</v>
      </c>
      <c r="R8157">
        <v>0.46</v>
      </c>
      <c r="S8157">
        <v>0.25</v>
      </c>
      <c r="T8157">
        <v>4</v>
      </c>
      <c r="U8157">
        <v>22</v>
      </c>
      <c r="V8157">
        <v>16</v>
      </c>
      <c r="W8157">
        <v>2.08</v>
      </c>
      <c r="X8157">
        <v>5</v>
      </c>
      <c r="Y8157">
        <v>0.5</v>
      </c>
      <c r="Z8157">
        <v>7.0000000000000007E-2</v>
      </c>
      <c r="AA8157">
        <v>20</v>
      </c>
      <c r="AB8157">
        <v>0.28000000000000003</v>
      </c>
      <c r="AC8157">
        <v>145</v>
      </c>
      <c r="AD8157">
        <v>0.5</v>
      </c>
      <c r="AE8157">
        <v>0.02</v>
      </c>
      <c r="AF8157">
        <v>9</v>
      </c>
      <c r="AG8157">
        <v>790</v>
      </c>
      <c r="AH8157">
        <v>4</v>
      </c>
      <c r="AI8157">
        <v>1</v>
      </c>
      <c r="AJ8157">
        <v>3</v>
      </c>
      <c r="AK8157">
        <v>15</v>
      </c>
      <c r="AL8157">
        <v>0.1</v>
      </c>
      <c r="AM8157">
        <v>5</v>
      </c>
      <c r="AN8157">
        <v>5</v>
      </c>
      <c r="AO8157">
        <v>44</v>
      </c>
      <c r="AP8157">
        <v>5</v>
      </c>
      <c r="AQ8157">
        <v>20</v>
      </c>
    </row>
    <row r="8158" spans="1:43" hidden="1" x14ac:dyDescent="0.25">
      <c r="A8158" t="s">
        <v>29563</v>
      </c>
      <c r="B8158" t="s">
        <v>29564</v>
      </c>
      <c r="C8158" s="1" t="str">
        <f t="shared" si="562"/>
        <v>21:0134</v>
      </c>
      <c r="D8158" s="1" t="str">
        <f t="shared" si="563"/>
        <v>21:0078</v>
      </c>
      <c r="E8158" t="s">
        <v>29565</v>
      </c>
      <c r="F8158" t="s">
        <v>29566</v>
      </c>
      <c r="H8158">
        <v>56.337345499999998</v>
      </c>
      <c r="I8158">
        <v>-62.981343099999997</v>
      </c>
      <c r="J8158" s="1" t="str">
        <f t="shared" si="564"/>
        <v>Till</v>
      </c>
      <c r="K8158" s="1" t="str">
        <f t="shared" si="561"/>
        <v>&lt;63 micron</v>
      </c>
      <c r="L8158">
        <v>0.1</v>
      </c>
      <c r="M8158">
        <v>0.55000000000000004</v>
      </c>
      <c r="N8158">
        <v>1</v>
      </c>
      <c r="O8158">
        <v>30</v>
      </c>
      <c r="P8158">
        <v>0.25</v>
      </c>
      <c r="Q8158">
        <v>1</v>
      </c>
      <c r="R8158">
        <v>0.47</v>
      </c>
      <c r="S8158">
        <v>0.25</v>
      </c>
      <c r="T8158">
        <v>4</v>
      </c>
      <c r="U8158">
        <v>16</v>
      </c>
      <c r="V8158">
        <v>22</v>
      </c>
      <c r="W8158">
        <v>1.49</v>
      </c>
      <c r="X8158">
        <v>5</v>
      </c>
      <c r="Y8158">
        <v>0.5</v>
      </c>
      <c r="Z8158">
        <v>7.0000000000000007E-2</v>
      </c>
      <c r="AA8158">
        <v>20</v>
      </c>
      <c r="AB8158">
        <v>0.2</v>
      </c>
      <c r="AC8158">
        <v>120</v>
      </c>
      <c r="AD8158">
        <v>0.5</v>
      </c>
      <c r="AE8158">
        <v>0.03</v>
      </c>
      <c r="AF8158">
        <v>9</v>
      </c>
      <c r="AG8158">
        <v>780</v>
      </c>
      <c r="AH8158">
        <v>6</v>
      </c>
      <c r="AI8158">
        <v>1</v>
      </c>
      <c r="AJ8158">
        <v>2</v>
      </c>
      <c r="AK8158">
        <v>15</v>
      </c>
      <c r="AL8158">
        <v>0.06</v>
      </c>
      <c r="AM8158">
        <v>5</v>
      </c>
      <c r="AN8158">
        <v>5</v>
      </c>
      <c r="AO8158">
        <v>31</v>
      </c>
      <c r="AP8158">
        <v>5</v>
      </c>
      <c r="AQ8158">
        <v>16</v>
      </c>
    </row>
    <row r="8159" spans="1:43" hidden="1" x14ac:dyDescent="0.25">
      <c r="A8159" t="s">
        <v>29567</v>
      </c>
      <c r="B8159" t="s">
        <v>29568</v>
      </c>
      <c r="C8159" s="1" t="str">
        <f t="shared" si="562"/>
        <v>21:0134</v>
      </c>
      <c r="D8159" s="1" t="str">
        <f t="shared" si="563"/>
        <v>21:0078</v>
      </c>
      <c r="E8159" t="s">
        <v>29569</v>
      </c>
      <c r="F8159" t="s">
        <v>29570</v>
      </c>
      <c r="H8159">
        <v>53.570865300000001</v>
      </c>
      <c r="I8159">
        <v>-63.865063999999997</v>
      </c>
      <c r="J8159" s="1" t="str">
        <f t="shared" si="564"/>
        <v>Till</v>
      </c>
      <c r="K8159" s="1" t="str">
        <f t="shared" ref="K8159:K8222" si="565">HYPERLINK("http://geochem.nrcan.gc.ca/cdogs/content/kwd/kwd080004_e.htm", "&lt;63 micron")</f>
        <v>&lt;63 micron</v>
      </c>
      <c r="L8159">
        <v>0.1</v>
      </c>
      <c r="M8159">
        <v>0.97</v>
      </c>
      <c r="N8159">
        <v>1</v>
      </c>
      <c r="O8159">
        <v>80</v>
      </c>
      <c r="P8159">
        <v>0.25</v>
      </c>
      <c r="Q8159">
        <v>1</v>
      </c>
      <c r="R8159">
        <v>0.63</v>
      </c>
      <c r="S8159">
        <v>0.25</v>
      </c>
      <c r="T8159">
        <v>7</v>
      </c>
      <c r="U8159">
        <v>36</v>
      </c>
      <c r="V8159">
        <v>31</v>
      </c>
      <c r="W8159">
        <v>2.2799999999999998</v>
      </c>
      <c r="X8159">
        <v>5</v>
      </c>
      <c r="Y8159">
        <v>0.5</v>
      </c>
      <c r="Z8159">
        <v>0.24</v>
      </c>
      <c r="AA8159">
        <v>50</v>
      </c>
      <c r="AB8159">
        <v>0.45</v>
      </c>
      <c r="AC8159">
        <v>240</v>
      </c>
      <c r="AD8159">
        <v>0.5</v>
      </c>
      <c r="AE8159">
        <v>0.03</v>
      </c>
      <c r="AF8159">
        <v>12</v>
      </c>
      <c r="AG8159">
        <v>1170</v>
      </c>
      <c r="AH8159">
        <v>2</v>
      </c>
      <c r="AI8159">
        <v>1</v>
      </c>
      <c r="AJ8159">
        <v>4</v>
      </c>
      <c r="AK8159">
        <v>33</v>
      </c>
      <c r="AL8159">
        <v>0.11</v>
      </c>
      <c r="AM8159">
        <v>5</v>
      </c>
      <c r="AN8159">
        <v>5</v>
      </c>
      <c r="AO8159">
        <v>49</v>
      </c>
      <c r="AP8159">
        <v>5</v>
      </c>
      <c r="AQ8159">
        <v>30</v>
      </c>
    </row>
    <row r="8160" spans="1:43" hidden="1" x14ac:dyDescent="0.25">
      <c r="A8160" t="s">
        <v>29571</v>
      </c>
      <c r="B8160" t="s">
        <v>29572</v>
      </c>
      <c r="C8160" s="1" t="str">
        <f t="shared" si="562"/>
        <v>21:0134</v>
      </c>
      <c r="D8160" s="1" t="str">
        <f t="shared" si="563"/>
        <v>21:0078</v>
      </c>
      <c r="E8160" t="s">
        <v>29573</v>
      </c>
      <c r="F8160" t="s">
        <v>29574</v>
      </c>
      <c r="H8160">
        <v>54.3193196</v>
      </c>
      <c r="I8160">
        <v>-61.9113471</v>
      </c>
      <c r="J8160" s="1" t="str">
        <f t="shared" si="564"/>
        <v>Till</v>
      </c>
      <c r="K8160" s="1" t="str">
        <f t="shared" si="565"/>
        <v>&lt;63 micron</v>
      </c>
      <c r="L8160">
        <v>0.1</v>
      </c>
      <c r="M8160">
        <v>0.94</v>
      </c>
      <c r="N8160">
        <v>1</v>
      </c>
      <c r="O8160">
        <v>30</v>
      </c>
      <c r="P8160">
        <v>0.25</v>
      </c>
      <c r="Q8160">
        <v>1</v>
      </c>
      <c r="R8160">
        <v>0.32</v>
      </c>
      <c r="S8160">
        <v>0.25</v>
      </c>
      <c r="T8160">
        <v>6</v>
      </c>
      <c r="U8160">
        <v>19</v>
      </c>
      <c r="V8160">
        <v>11</v>
      </c>
      <c r="W8160">
        <v>2.04</v>
      </c>
      <c r="X8160">
        <v>5</v>
      </c>
      <c r="Y8160">
        <v>1</v>
      </c>
      <c r="Z8160">
        <v>7.0000000000000007E-2</v>
      </c>
      <c r="AA8160">
        <v>20</v>
      </c>
      <c r="AB8160">
        <v>0.44</v>
      </c>
      <c r="AC8160">
        <v>160</v>
      </c>
      <c r="AD8160">
        <v>0.5</v>
      </c>
      <c r="AE8160">
        <v>0.01</v>
      </c>
      <c r="AF8160">
        <v>13</v>
      </c>
      <c r="AG8160">
        <v>140</v>
      </c>
      <c r="AH8160">
        <v>16</v>
      </c>
      <c r="AI8160">
        <v>4</v>
      </c>
      <c r="AJ8160">
        <v>2</v>
      </c>
      <c r="AK8160">
        <v>24</v>
      </c>
      <c r="AL8160">
        <v>0.22</v>
      </c>
      <c r="AM8160">
        <v>5</v>
      </c>
      <c r="AN8160">
        <v>5</v>
      </c>
      <c r="AO8160">
        <v>35</v>
      </c>
      <c r="AP8160">
        <v>5</v>
      </c>
      <c r="AQ8160">
        <v>30</v>
      </c>
    </row>
    <row r="8161" spans="1:43" hidden="1" x14ac:dyDescent="0.25">
      <c r="A8161" t="s">
        <v>29575</v>
      </c>
      <c r="B8161" t="s">
        <v>29576</v>
      </c>
      <c r="C8161" s="1" t="str">
        <f t="shared" si="562"/>
        <v>21:0134</v>
      </c>
      <c r="D8161" s="1" t="str">
        <f t="shared" si="563"/>
        <v>21:0078</v>
      </c>
      <c r="E8161" t="s">
        <v>29577</v>
      </c>
      <c r="F8161" t="s">
        <v>29578</v>
      </c>
      <c r="H8161">
        <v>54.479519000000003</v>
      </c>
      <c r="I8161">
        <v>-60.952736199999997</v>
      </c>
      <c r="J8161" s="1" t="str">
        <f t="shared" si="564"/>
        <v>Till</v>
      </c>
      <c r="K8161" s="1" t="str">
        <f t="shared" si="565"/>
        <v>&lt;63 micron</v>
      </c>
      <c r="L8161">
        <v>0.1</v>
      </c>
      <c r="M8161">
        <v>2.46</v>
      </c>
      <c r="N8161">
        <v>12</v>
      </c>
      <c r="O8161">
        <v>90</v>
      </c>
      <c r="P8161">
        <v>0.25</v>
      </c>
      <c r="Q8161">
        <v>1</v>
      </c>
      <c r="R8161">
        <v>0.55000000000000004</v>
      </c>
      <c r="S8161">
        <v>0.25</v>
      </c>
      <c r="T8161">
        <v>11</v>
      </c>
      <c r="U8161">
        <v>36</v>
      </c>
      <c r="V8161">
        <v>42</v>
      </c>
      <c r="W8161">
        <v>2.88</v>
      </c>
      <c r="X8161">
        <v>5</v>
      </c>
      <c r="Y8161">
        <v>0.5</v>
      </c>
      <c r="Z8161">
        <v>0.12</v>
      </c>
      <c r="AA8161">
        <v>20</v>
      </c>
      <c r="AB8161">
        <v>0.63</v>
      </c>
      <c r="AC8161">
        <v>230</v>
      </c>
      <c r="AD8161">
        <v>0.5</v>
      </c>
      <c r="AE8161">
        <v>0.02</v>
      </c>
      <c r="AF8161">
        <v>30</v>
      </c>
      <c r="AG8161">
        <v>1050</v>
      </c>
      <c r="AH8161">
        <v>12</v>
      </c>
      <c r="AI8161">
        <v>2</v>
      </c>
      <c r="AJ8161">
        <v>4</v>
      </c>
      <c r="AK8161">
        <v>24</v>
      </c>
      <c r="AL8161">
        <v>0.14000000000000001</v>
      </c>
      <c r="AM8161">
        <v>5</v>
      </c>
      <c r="AN8161">
        <v>5</v>
      </c>
      <c r="AO8161">
        <v>40</v>
      </c>
      <c r="AP8161">
        <v>5</v>
      </c>
      <c r="AQ8161">
        <v>44</v>
      </c>
    </row>
    <row r="8162" spans="1:43" hidden="1" x14ac:dyDescent="0.25">
      <c r="A8162" t="s">
        <v>29579</v>
      </c>
      <c r="B8162" t="s">
        <v>29580</v>
      </c>
      <c r="C8162" s="1" t="str">
        <f t="shared" si="562"/>
        <v>21:0134</v>
      </c>
      <c r="D8162" s="1" t="str">
        <f t="shared" si="563"/>
        <v>21:0078</v>
      </c>
      <c r="E8162" t="s">
        <v>29581</v>
      </c>
      <c r="F8162" t="s">
        <v>29582</v>
      </c>
      <c r="H8162">
        <v>54.619645200000001</v>
      </c>
      <c r="I8162">
        <v>-61.410964499999999</v>
      </c>
      <c r="J8162" s="1" t="str">
        <f t="shared" si="564"/>
        <v>Till</v>
      </c>
      <c r="K8162" s="1" t="str">
        <f t="shared" si="565"/>
        <v>&lt;63 micron</v>
      </c>
      <c r="L8162">
        <v>0.1</v>
      </c>
      <c r="M8162">
        <v>1.17</v>
      </c>
      <c r="N8162">
        <v>1</v>
      </c>
      <c r="O8162">
        <v>30</v>
      </c>
      <c r="P8162">
        <v>0.25</v>
      </c>
      <c r="Q8162">
        <v>1</v>
      </c>
      <c r="R8162">
        <v>0.5</v>
      </c>
      <c r="S8162">
        <v>0.25</v>
      </c>
      <c r="T8162">
        <v>6</v>
      </c>
      <c r="U8162">
        <v>22</v>
      </c>
      <c r="V8162">
        <v>11</v>
      </c>
      <c r="W8162">
        <v>1.79</v>
      </c>
      <c r="X8162">
        <v>5</v>
      </c>
      <c r="Y8162">
        <v>0.5</v>
      </c>
      <c r="Z8162">
        <v>0.05</v>
      </c>
      <c r="AA8162">
        <v>20</v>
      </c>
      <c r="AB8162">
        <v>0.31</v>
      </c>
      <c r="AC8162">
        <v>180</v>
      </c>
      <c r="AD8162">
        <v>0.5</v>
      </c>
      <c r="AE8162">
        <v>7.0000000000000007E-2</v>
      </c>
      <c r="AF8162">
        <v>10</v>
      </c>
      <c r="AG8162">
        <v>650</v>
      </c>
      <c r="AH8162">
        <v>6</v>
      </c>
      <c r="AI8162">
        <v>1</v>
      </c>
      <c r="AJ8162">
        <v>2</v>
      </c>
      <c r="AK8162">
        <v>20</v>
      </c>
      <c r="AL8162">
        <v>0.1</v>
      </c>
      <c r="AM8162">
        <v>5</v>
      </c>
      <c r="AN8162">
        <v>5</v>
      </c>
      <c r="AO8162">
        <v>38</v>
      </c>
      <c r="AP8162">
        <v>5</v>
      </c>
      <c r="AQ8162">
        <v>26</v>
      </c>
    </row>
    <row r="8163" spans="1:43" hidden="1" x14ac:dyDescent="0.25">
      <c r="A8163" t="s">
        <v>29583</v>
      </c>
      <c r="B8163" t="s">
        <v>29584</v>
      </c>
      <c r="C8163" s="1" t="str">
        <f t="shared" ref="C8163:C8226" si="566">HYPERLINK("http://geochem.nrcan.gc.ca/cdogs/content/bdl/bdl210134_e.htm", "21:0134")</f>
        <v>21:0134</v>
      </c>
      <c r="D8163" s="1" t="str">
        <f t="shared" ref="D8163:D8226" si="567">HYPERLINK("http://geochem.nrcan.gc.ca/cdogs/content/svy/svy210078_e.htm", "21:0078")</f>
        <v>21:0078</v>
      </c>
      <c r="E8163" t="s">
        <v>29585</v>
      </c>
      <c r="F8163" t="s">
        <v>29586</v>
      </c>
      <c r="H8163">
        <v>54.448150200000001</v>
      </c>
      <c r="I8163">
        <v>-61.531750700000003</v>
      </c>
      <c r="J8163" s="1" t="str">
        <f t="shared" si="564"/>
        <v>Till</v>
      </c>
      <c r="K8163" s="1" t="str">
        <f t="shared" si="565"/>
        <v>&lt;63 micron</v>
      </c>
      <c r="L8163">
        <v>0.1</v>
      </c>
      <c r="M8163">
        <v>1.62</v>
      </c>
      <c r="N8163">
        <v>1</v>
      </c>
      <c r="O8163">
        <v>120</v>
      </c>
      <c r="P8163">
        <v>0.25</v>
      </c>
      <c r="Q8163">
        <v>1</v>
      </c>
      <c r="R8163">
        <v>0.56999999999999995</v>
      </c>
      <c r="S8163">
        <v>0.25</v>
      </c>
      <c r="T8163">
        <v>8</v>
      </c>
      <c r="U8163">
        <v>28</v>
      </c>
      <c r="V8163">
        <v>26</v>
      </c>
      <c r="W8163">
        <v>2.57</v>
      </c>
      <c r="X8163">
        <v>5</v>
      </c>
      <c r="Y8163">
        <v>0.5</v>
      </c>
      <c r="Z8163">
        <v>0.11</v>
      </c>
      <c r="AA8163">
        <v>20</v>
      </c>
      <c r="AB8163">
        <v>0.55000000000000004</v>
      </c>
      <c r="AC8163">
        <v>200</v>
      </c>
      <c r="AD8163">
        <v>0.5</v>
      </c>
      <c r="AE8163">
        <v>0.02</v>
      </c>
      <c r="AF8163">
        <v>18</v>
      </c>
      <c r="AG8163">
        <v>830</v>
      </c>
      <c r="AH8163">
        <v>4</v>
      </c>
      <c r="AI8163">
        <v>2</v>
      </c>
      <c r="AJ8163">
        <v>4</v>
      </c>
      <c r="AK8163">
        <v>27</v>
      </c>
      <c r="AL8163">
        <v>0.13</v>
      </c>
      <c r="AM8163">
        <v>5</v>
      </c>
      <c r="AN8163">
        <v>5</v>
      </c>
      <c r="AO8163">
        <v>44</v>
      </c>
      <c r="AP8163">
        <v>5</v>
      </c>
      <c r="AQ8163">
        <v>32</v>
      </c>
    </row>
    <row r="8164" spans="1:43" hidden="1" x14ac:dyDescent="0.25">
      <c r="A8164" t="s">
        <v>29587</v>
      </c>
      <c r="B8164" t="s">
        <v>29588</v>
      </c>
      <c r="C8164" s="1" t="str">
        <f t="shared" si="566"/>
        <v>21:0134</v>
      </c>
      <c r="D8164" s="1" t="str">
        <f t="shared" si="567"/>
        <v>21:0078</v>
      </c>
      <c r="E8164" t="s">
        <v>26980</v>
      </c>
      <c r="F8164" t="s">
        <v>29589</v>
      </c>
      <c r="H8164">
        <v>54.310785500000001</v>
      </c>
      <c r="I8164">
        <v>-61.601592599999996</v>
      </c>
      <c r="J8164" s="1" t="str">
        <f t="shared" si="564"/>
        <v>Till</v>
      </c>
      <c r="K8164" s="1" t="str">
        <f t="shared" si="565"/>
        <v>&lt;63 micron</v>
      </c>
      <c r="L8164">
        <v>0.1</v>
      </c>
      <c r="M8164">
        <v>1.43</v>
      </c>
      <c r="N8164">
        <v>1</v>
      </c>
      <c r="O8164">
        <v>80</v>
      </c>
      <c r="P8164">
        <v>0.25</v>
      </c>
      <c r="Q8164">
        <v>1</v>
      </c>
      <c r="R8164">
        <v>0.4</v>
      </c>
      <c r="S8164">
        <v>0.25</v>
      </c>
      <c r="T8164">
        <v>10</v>
      </c>
      <c r="U8164">
        <v>26</v>
      </c>
      <c r="V8164">
        <v>68</v>
      </c>
      <c r="W8164">
        <v>2.54</v>
      </c>
      <c r="X8164">
        <v>5</v>
      </c>
      <c r="Y8164">
        <v>0.5</v>
      </c>
      <c r="Z8164">
        <v>0.09</v>
      </c>
      <c r="AA8164">
        <v>20</v>
      </c>
      <c r="AB8164">
        <v>0.67</v>
      </c>
      <c r="AC8164">
        <v>220</v>
      </c>
      <c r="AD8164">
        <v>0.5</v>
      </c>
      <c r="AE8164">
        <v>0.02</v>
      </c>
      <c r="AF8164">
        <v>18</v>
      </c>
      <c r="AG8164">
        <v>680</v>
      </c>
      <c r="AH8164">
        <v>8</v>
      </c>
      <c r="AI8164">
        <v>2</v>
      </c>
      <c r="AJ8164">
        <v>4</v>
      </c>
      <c r="AK8164">
        <v>20</v>
      </c>
      <c r="AL8164">
        <v>0.12</v>
      </c>
      <c r="AM8164">
        <v>5</v>
      </c>
      <c r="AN8164">
        <v>5</v>
      </c>
      <c r="AO8164">
        <v>40</v>
      </c>
      <c r="AP8164">
        <v>5</v>
      </c>
      <c r="AQ8164">
        <v>42</v>
      </c>
    </row>
    <row r="8165" spans="1:43" hidden="1" x14ac:dyDescent="0.25">
      <c r="A8165" t="s">
        <v>29590</v>
      </c>
      <c r="B8165" t="s">
        <v>29591</v>
      </c>
      <c r="C8165" s="1" t="str">
        <f t="shared" si="566"/>
        <v>21:0134</v>
      </c>
      <c r="D8165" s="1" t="str">
        <f t="shared" si="567"/>
        <v>21:0078</v>
      </c>
      <c r="E8165" t="s">
        <v>26984</v>
      </c>
      <c r="F8165" t="s">
        <v>29592</v>
      </c>
      <c r="H8165">
        <v>54.652233899999999</v>
      </c>
      <c r="I8165">
        <v>-61.172524600000003</v>
      </c>
      <c r="J8165" s="1" t="str">
        <f t="shared" si="564"/>
        <v>Till</v>
      </c>
      <c r="K8165" s="1" t="str">
        <f t="shared" si="565"/>
        <v>&lt;63 micron</v>
      </c>
      <c r="L8165">
        <v>0.1</v>
      </c>
      <c r="M8165">
        <v>1.03</v>
      </c>
      <c r="N8165">
        <v>1</v>
      </c>
      <c r="O8165">
        <v>40</v>
      </c>
      <c r="P8165">
        <v>0.25</v>
      </c>
      <c r="Q8165">
        <v>1</v>
      </c>
      <c r="R8165">
        <v>0.39</v>
      </c>
      <c r="S8165">
        <v>0.25</v>
      </c>
      <c r="T8165">
        <v>6</v>
      </c>
      <c r="U8165">
        <v>29</v>
      </c>
      <c r="V8165">
        <v>20</v>
      </c>
      <c r="W8165">
        <v>1.7</v>
      </c>
      <c r="X8165">
        <v>5</v>
      </c>
      <c r="Y8165">
        <v>0.5</v>
      </c>
      <c r="Z8165">
        <v>0.04</v>
      </c>
      <c r="AA8165">
        <v>10</v>
      </c>
      <c r="AB8165">
        <v>0.39</v>
      </c>
      <c r="AC8165">
        <v>170</v>
      </c>
      <c r="AD8165">
        <v>0.5</v>
      </c>
      <c r="AE8165">
        <v>0.03</v>
      </c>
      <c r="AF8165">
        <v>13</v>
      </c>
      <c r="AG8165">
        <v>500</v>
      </c>
      <c r="AH8165">
        <v>4</v>
      </c>
      <c r="AI8165">
        <v>2</v>
      </c>
      <c r="AJ8165">
        <v>2</v>
      </c>
      <c r="AK8165">
        <v>19</v>
      </c>
      <c r="AL8165">
        <v>0.1</v>
      </c>
      <c r="AM8165">
        <v>5</v>
      </c>
      <c r="AN8165">
        <v>5</v>
      </c>
      <c r="AO8165">
        <v>39</v>
      </c>
      <c r="AP8165">
        <v>5</v>
      </c>
      <c r="AQ8165">
        <v>22</v>
      </c>
    </row>
    <row r="8166" spans="1:43" hidden="1" x14ac:dyDescent="0.25">
      <c r="A8166" t="s">
        <v>29593</v>
      </c>
      <c r="B8166" t="s">
        <v>29594</v>
      </c>
      <c r="C8166" s="1" t="str">
        <f t="shared" si="566"/>
        <v>21:0134</v>
      </c>
      <c r="D8166" s="1" t="str">
        <f t="shared" si="567"/>
        <v>21:0078</v>
      </c>
      <c r="E8166" t="s">
        <v>29595</v>
      </c>
      <c r="F8166" t="s">
        <v>29596</v>
      </c>
      <c r="H8166">
        <v>54.763005300000003</v>
      </c>
      <c r="I8166">
        <v>-61.394082699999998</v>
      </c>
      <c r="J8166" s="1" t="str">
        <f t="shared" si="564"/>
        <v>Till</v>
      </c>
      <c r="K8166" s="1" t="str">
        <f t="shared" si="565"/>
        <v>&lt;63 micron</v>
      </c>
      <c r="L8166">
        <v>0.1</v>
      </c>
      <c r="M8166">
        <v>3.16</v>
      </c>
      <c r="N8166">
        <v>2</v>
      </c>
      <c r="O8166">
        <v>70</v>
      </c>
      <c r="P8166">
        <v>0.25</v>
      </c>
      <c r="Q8166">
        <v>1</v>
      </c>
      <c r="R8166">
        <v>0.83</v>
      </c>
      <c r="S8166">
        <v>0.25</v>
      </c>
      <c r="T8166">
        <v>18</v>
      </c>
      <c r="U8166">
        <v>21</v>
      </c>
      <c r="V8166">
        <v>23</v>
      </c>
      <c r="W8166">
        <v>2.13</v>
      </c>
      <c r="X8166">
        <v>5</v>
      </c>
      <c r="Y8166">
        <v>0.5</v>
      </c>
      <c r="Z8166">
        <v>0.05</v>
      </c>
      <c r="AA8166">
        <v>5</v>
      </c>
      <c r="AB8166">
        <v>0.51</v>
      </c>
      <c r="AC8166">
        <v>265</v>
      </c>
      <c r="AD8166">
        <v>0.5</v>
      </c>
      <c r="AE8166">
        <v>0.21</v>
      </c>
      <c r="AF8166">
        <v>24</v>
      </c>
      <c r="AG8166">
        <v>680</v>
      </c>
      <c r="AH8166">
        <v>4</v>
      </c>
      <c r="AI8166">
        <v>1</v>
      </c>
      <c r="AJ8166">
        <v>2</v>
      </c>
      <c r="AK8166">
        <v>54</v>
      </c>
      <c r="AL8166">
        <v>0.06</v>
      </c>
      <c r="AM8166">
        <v>5</v>
      </c>
      <c r="AN8166">
        <v>5</v>
      </c>
      <c r="AO8166">
        <v>47</v>
      </c>
      <c r="AP8166">
        <v>5</v>
      </c>
      <c r="AQ8166">
        <v>22</v>
      </c>
    </row>
    <row r="8167" spans="1:43" hidden="1" x14ac:dyDescent="0.25">
      <c r="A8167" t="s">
        <v>29597</v>
      </c>
      <c r="B8167" t="s">
        <v>29598</v>
      </c>
      <c r="C8167" s="1" t="str">
        <f t="shared" si="566"/>
        <v>21:0134</v>
      </c>
      <c r="D8167" s="1" t="str">
        <f t="shared" si="567"/>
        <v>21:0078</v>
      </c>
      <c r="E8167" t="s">
        <v>26988</v>
      </c>
      <c r="F8167" t="s">
        <v>29599</v>
      </c>
      <c r="H8167">
        <v>54.946277600000002</v>
      </c>
      <c r="I8167">
        <v>-61.064737399999999</v>
      </c>
      <c r="J8167" s="1" t="str">
        <f t="shared" si="564"/>
        <v>Till</v>
      </c>
      <c r="K8167" s="1" t="str">
        <f t="shared" si="565"/>
        <v>&lt;63 micron</v>
      </c>
      <c r="L8167">
        <v>0.1</v>
      </c>
      <c r="M8167">
        <v>2.36</v>
      </c>
      <c r="N8167">
        <v>1</v>
      </c>
      <c r="O8167">
        <v>30</v>
      </c>
      <c r="P8167">
        <v>0.25</v>
      </c>
      <c r="Q8167">
        <v>1</v>
      </c>
      <c r="R8167">
        <v>0.54</v>
      </c>
      <c r="S8167">
        <v>0.25</v>
      </c>
      <c r="T8167">
        <v>7</v>
      </c>
      <c r="U8167">
        <v>33</v>
      </c>
      <c r="V8167">
        <v>25</v>
      </c>
      <c r="W8167">
        <v>1.73</v>
      </c>
      <c r="X8167">
        <v>5</v>
      </c>
      <c r="Y8167">
        <v>1</v>
      </c>
      <c r="Z8167">
        <v>0.03</v>
      </c>
      <c r="AA8167">
        <v>10</v>
      </c>
      <c r="AB8167">
        <v>0.47</v>
      </c>
      <c r="AC8167">
        <v>180</v>
      </c>
      <c r="AD8167">
        <v>0.5</v>
      </c>
      <c r="AE8167">
        <v>0.09</v>
      </c>
      <c r="AF8167">
        <v>19</v>
      </c>
      <c r="AG8167">
        <v>460</v>
      </c>
      <c r="AH8167">
        <v>8</v>
      </c>
      <c r="AI8167">
        <v>1</v>
      </c>
      <c r="AJ8167">
        <v>3</v>
      </c>
      <c r="AK8167">
        <v>30</v>
      </c>
      <c r="AL8167">
        <v>0.11</v>
      </c>
      <c r="AM8167">
        <v>5</v>
      </c>
      <c r="AN8167">
        <v>5</v>
      </c>
      <c r="AO8167">
        <v>44</v>
      </c>
      <c r="AP8167">
        <v>5</v>
      </c>
      <c r="AQ8167">
        <v>24</v>
      </c>
    </row>
    <row r="8168" spans="1:43" hidden="1" x14ac:dyDescent="0.25">
      <c r="A8168" t="s">
        <v>29600</v>
      </c>
      <c r="B8168" t="s">
        <v>29601</v>
      </c>
      <c r="C8168" s="1" t="str">
        <f t="shared" si="566"/>
        <v>21:0134</v>
      </c>
      <c r="D8168" s="1" t="str">
        <f t="shared" si="567"/>
        <v>21:0078</v>
      </c>
      <c r="E8168" t="s">
        <v>29602</v>
      </c>
      <c r="F8168" t="s">
        <v>29603</v>
      </c>
      <c r="H8168">
        <v>54.603442000000001</v>
      </c>
      <c r="I8168">
        <v>-60.855754099999999</v>
      </c>
      <c r="J8168" s="1" t="str">
        <f t="shared" si="564"/>
        <v>Till</v>
      </c>
      <c r="K8168" s="1" t="str">
        <f t="shared" si="565"/>
        <v>&lt;63 micron</v>
      </c>
      <c r="L8168">
        <v>0.1</v>
      </c>
      <c r="M8168">
        <v>3.38</v>
      </c>
      <c r="N8168">
        <v>6</v>
      </c>
      <c r="O8168">
        <v>50</v>
      </c>
      <c r="P8168">
        <v>0.25</v>
      </c>
      <c r="Q8168">
        <v>1</v>
      </c>
      <c r="R8168">
        <v>0.34</v>
      </c>
      <c r="S8168">
        <v>0.25</v>
      </c>
      <c r="T8168">
        <v>11</v>
      </c>
      <c r="U8168">
        <v>56</v>
      </c>
      <c r="V8168">
        <v>41</v>
      </c>
      <c r="W8168">
        <v>4.01</v>
      </c>
      <c r="X8168">
        <v>5</v>
      </c>
      <c r="Y8168">
        <v>0.5</v>
      </c>
      <c r="Z8168">
        <v>0.08</v>
      </c>
      <c r="AA8168">
        <v>20</v>
      </c>
      <c r="AB8168">
        <v>0.86</v>
      </c>
      <c r="AC8168">
        <v>205</v>
      </c>
      <c r="AD8168">
        <v>0.5</v>
      </c>
      <c r="AE8168">
        <v>0.02</v>
      </c>
      <c r="AF8168">
        <v>28</v>
      </c>
      <c r="AG8168">
        <v>380</v>
      </c>
      <c r="AH8168">
        <v>8</v>
      </c>
      <c r="AI8168">
        <v>2</v>
      </c>
      <c r="AJ8168">
        <v>7</v>
      </c>
      <c r="AK8168">
        <v>17</v>
      </c>
      <c r="AL8168">
        <v>0.17</v>
      </c>
      <c r="AM8168">
        <v>5</v>
      </c>
      <c r="AN8168">
        <v>5</v>
      </c>
      <c r="AO8168">
        <v>67</v>
      </c>
      <c r="AP8168">
        <v>10</v>
      </c>
      <c r="AQ8168">
        <v>42</v>
      </c>
    </row>
    <row r="8169" spans="1:43" hidden="1" x14ac:dyDescent="0.25">
      <c r="A8169" t="s">
        <v>29604</v>
      </c>
      <c r="B8169" t="s">
        <v>29605</v>
      </c>
      <c r="C8169" s="1" t="str">
        <f t="shared" si="566"/>
        <v>21:0134</v>
      </c>
      <c r="D8169" s="1" t="str">
        <f t="shared" si="567"/>
        <v>21:0078</v>
      </c>
      <c r="E8169" t="s">
        <v>26992</v>
      </c>
      <c r="F8169" t="s">
        <v>29606</v>
      </c>
      <c r="H8169">
        <v>54.549650700000001</v>
      </c>
      <c r="I8169">
        <v>-61.121063800000002</v>
      </c>
      <c r="J8169" s="1" t="str">
        <f t="shared" si="564"/>
        <v>Till</v>
      </c>
      <c r="K8169" s="1" t="str">
        <f t="shared" si="565"/>
        <v>&lt;63 micron</v>
      </c>
      <c r="L8169">
        <v>0.1</v>
      </c>
      <c r="M8169">
        <v>1.61</v>
      </c>
      <c r="N8169">
        <v>1</v>
      </c>
      <c r="O8169">
        <v>60</v>
      </c>
      <c r="P8169">
        <v>0.25</v>
      </c>
      <c r="Q8169">
        <v>1</v>
      </c>
      <c r="R8169">
        <v>0.45</v>
      </c>
      <c r="S8169">
        <v>0.25</v>
      </c>
      <c r="T8169">
        <v>9</v>
      </c>
      <c r="U8169">
        <v>28</v>
      </c>
      <c r="V8169">
        <v>28</v>
      </c>
      <c r="W8169">
        <v>2.64</v>
      </c>
      <c r="X8169">
        <v>5</v>
      </c>
      <c r="Y8169">
        <v>0.5</v>
      </c>
      <c r="Z8169">
        <v>0.09</v>
      </c>
      <c r="AA8169">
        <v>20</v>
      </c>
      <c r="AB8169">
        <v>0.53</v>
      </c>
      <c r="AC8169">
        <v>270</v>
      </c>
      <c r="AD8169">
        <v>0.5</v>
      </c>
      <c r="AE8169">
        <v>0.02</v>
      </c>
      <c r="AF8169">
        <v>17</v>
      </c>
      <c r="AG8169">
        <v>720</v>
      </c>
      <c r="AH8169">
        <v>6</v>
      </c>
      <c r="AI8169">
        <v>4</v>
      </c>
      <c r="AJ8169">
        <v>4</v>
      </c>
      <c r="AK8169">
        <v>24</v>
      </c>
      <c r="AL8169">
        <v>0.14000000000000001</v>
      </c>
      <c r="AM8169">
        <v>5</v>
      </c>
      <c r="AN8169">
        <v>5</v>
      </c>
      <c r="AO8169">
        <v>42</v>
      </c>
      <c r="AP8169">
        <v>5</v>
      </c>
      <c r="AQ8169">
        <v>30</v>
      </c>
    </row>
    <row r="8170" spans="1:43" hidden="1" x14ac:dyDescent="0.25">
      <c r="A8170" t="s">
        <v>29607</v>
      </c>
      <c r="B8170" t="s">
        <v>29608</v>
      </c>
      <c r="C8170" s="1" t="str">
        <f t="shared" si="566"/>
        <v>21:0134</v>
      </c>
      <c r="D8170" s="1" t="str">
        <f t="shared" si="567"/>
        <v>21:0078</v>
      </c>
      <c r="E8170" t="s">
        <v>29609</v>
      </c>
      <c r="F8170" t="s">
        <v>29610</v>
      </c>
      <c r="H8170">
        <v>53.7339646</v>
      </c>
      <c r="I8170">
        <v>-63.471241499999998</v>
      </c>
      <c r="J8170" s="1" t="str">
        <f t="shared" si="564"/>
        <v>Till</v>
      </c>
      <c r="K8170" s="1" t="str">
        <f t="shared" si="565"/>
        <v>&lt;63 micron</v>
      </c>
      <c r="L8170">
        <v>0.1</v>
      </c>
      <c r="M8170">
        <v>0.76</v>
      </c>
      <c r="N8170">
        <v>1</v>
      </c>
      <c r="O8170">
        <v>30</v>
      </c>
      <c r="P8170">
        <v>0.25</v>
      </c>
      <c r="Q8170">
        <v>1</v>
      </c>
      <c r="R8170">
        <v>0.59</v>
      </c>
      <c r="S8170">
        <v>0.25</v>
      </c>
      <c r="T8170">
        <v>5</v>
      </c>
      <c r="U8170">
        <v>29</v>
      </c>
      <c r="V8170">
        <v>10</v>
      </c>
      <c r="W8170">
        <v>2.13</v>
      </c>
      <c r="X8170">
        <v>5</v>
      </c>
      <c r="Y8170">
        <v>0.5</v>
      </c>
      <c r="Z8170">
        <v>0.09</v>
      </c>
      <c r="AA8170">
        <v>40</v>
      </c>
      <c r="AB8170">
        <v>0.23</v>
      </c>
      <c r="AC8170">
        <v>180</v>
      </c>
      <c r="AD8170">
        <v>0.5</v>
      </c>
      <c r="AE8170">
        <v>0.02</v>
      </c>
      <c r="AF8170">
        <v>8</v>
      </c>
      <c r="AG8170">
        <v>1270</v>
      </c>
      <c r="AH8170">
        <v>4</v>
      </c>
      <c r="AI8170">
        <v>1</v>
      </c>
      <c r="AJ8170">
        <v>3</v>
      </c>
      <c r="AK8170">
        <v>35</v>
      </c>
      <c r="AL8170">
        <v>0.1</v>
      </c>
      <c r="AM8170">
        <v>5</v>
      </c>
      <c r="AN8170">
        <v>5</v>
      </c>
      <c r="AO8170">
        <v>40</v>
      </c>
      <c r="AP8170">
        <v>5</v>
      </c>
      <c r="AQ8170">
        <v>20</v>
      </c>
    </row>
    <row r="8171" spans="1:43" hidden="1" x14ac:dyDescent="0.25">
      <c r="A8171" t="s">
        <v>29611</v>
      </c>
      <c r="B8171" t="s">
        <v>29612</v>
      </c>
      <c r="C8171" s="1" t="str">
        <f t="shared" si="566"/>
        <v>21:0134</v>
      </c>
      <c r="D8171" s="1" t="str">
        <f t="shared" si="567"/>
        <v>21:0078</v>
      </c>
      <c r="E8171" t="s">
        <v>29613</v>
      </c>
      <c r="F8171" t="s">
        <v>29614</v>
      </c>
      <c r="H8171">
        <v>53.994767199999998</v>
      </c>
      <c r="I8171">
        <v>-62.722372</v>
      </c>
      <c r="J8171" s="1" t="str">
        <f t="shared" si="564"/>
        <v>Till</v>
      </c>
      <c r="K8171" s="1" t="str">
        <f t="shared" si="565"/>
        <v>&lt;63 micron</v>
      </c>
      <c r="L8171">
        <v>0.1</v>
      </c>
      <c r="M8171">
        <v>1.02</v>
      </c>
      <c r="N8171">
        <v>4</v>
      </c>
      <c r="O8171">
        <v>40</v>
      </c>
      <c r="P8171">
        <v>0.25</v>
      </c>
      <c r="Q8171">
        <v>1</v>
      </c>
      <c r="R8171">
        <v>0.63</v>
      </c>
      <c r="S8171">
        <v>0.25</v>
      </c>
      <c r="T8171">
        <v>4</v>
      </c>
      <c r="U8171">
        <v>19</v>
      </c>
      <c r="V8171">
        <v>13</v>
      </c>
      <c r="W8171">
        <v>1.76</v>
      </c>
      <c r="X8171">
        <v>5</v>
      </c>
      <c r="Y8171">
        <v>0.5</v>
      </c>
      <c r="Z8171">
        <v>0.14000000000000001</v>
      </c>
      <c r="AA8171">
        <v>30</v>
      </c>
      <c r="AB8171">
        <v>0.28999999999999998</v>
      </c>
      <c r="AC8171">
        <v>195</v>
      </c>
      <c r="AD8171">
        <v>0.5</v>
      </c>
      <c r="AE8171">
        <v>0.03</v>
      </c>
      <c r="AF8171">
        <v>6</v>
      </c>
      <c r="AG8171">
        <v>750</v>
      </c>
      <c r="AH8171">
        <v>6</v>
      </c>
      <c r="AI8171">
        <v>2</v>
      </c>
      <c r="AJ8171">
        <v>3</v>
      </c>
      <c r="AK8171">
        <v>45</v>
      </c>
      <c r="AL8171">
        <v>0.09</v>
      </c>
      <c r="AM8171">
        <v>5</v>
      </c>
      <c r="AN8171">
        <v>5</v>
      </c>
      <c r="AO8171">
        <v>35</v>
      </c>
      <c r="AP8171">
        <v>5</v>
      </c>
      <c r="AQ8171">
        <v>22</v>
      </c>
    </row>
    <row r="8172" spans="1:43" hidden="1" x14ac:dyDescent="0.25">
      <c r="A8172" t="s">
        <v>29615</v>
      </c>
      <c r="B8172" t="s">
        <v>29616</v>
      </c>
      <c r="C8172" s="1" t="str">
        <f t="shared" si="566"/>
        <v>21:0134</v>
      </c>
      <c r="D8172" s="1" t="str">
        <f t="shared" si="567"/>
        <v>21:0078</v>
      </c>
      <c r="E8172" t="s">
        <v>26996</v>
      </c>
      <c r="F8172" t="s">
        <v>29617</v>
      </c>
      <c r="H8172">
        <v>54.008573900000002</v>
      </c>
      <c r="I8172">
        <v>-62.531911200000003</v>
      </c>
      <c r="J8172" s="1" t="str">
        <f t="shared" si="564"/>
        <v>Till</v>
      </c>
      <c r="K8172" s="1" t="str">
        <f t="shared" si="565"/>
        <v>&lt;63 micron</v>
      </c>
      <c r="L8172">
        <v>0.1</v>
      </c>
      <c r="M8172">
        <v>0.83</v>
      </c>
      <c r="N8172">
        <v>2</v>
      </c>
      <c r="O8172">
        <v>30</v>
      </c>
      <c r="P8172">
        <v>0.25</v>
      </c>
      <c r="Q8172">
        <v>1</v>
      </c>
      <c r="R8172">
        <v>0.56999999999999995</v>
      </c>
      <c r="S8172">
        <v>0.25</v>
      </c>
      <c r="T8172">
        <v>4</v>
      </c>
      <c r="U8172">
        <v>17</v>
      </c>
      <c r="V8172">
        <v>11</v>
      </c>
      <c r="W8172">
        <v>1.68</v>
      </c>
      <c r="X8172">
        <v>5</v>
      </c>
      <c r="Y8172">
        <v>0.5</v>
      </c>
      <c r="Z8172">
        <v>0.08</v>
      </c>
      <c r="AA8172">
        <v>40</v>
      </c>
      <c r="AB8172">
        <v>0.18</v>
      </c>
      <c r="AC8172">
        <v>195</v>
      </c>
      <c r="AD8172">
        <v>0.5</v>
      </c>
      <c r="AE8172">
        <v>0.02</v>
      </c>
      <c r="AF8172">
        <v>3</v>
      </c>
      <c r="AG8172">
        <v>750</v>
      </c>
      <c r="AH8172">
        <v>8</v>
      </c>
      <c r="AI8172">
        <v>2</v>
      </c>
      <c r="AJ8172">
        <v>3</v>
      </c>
      <c r="AK8172">
        <v>41</v>
      </c>
      <c r="AL8172">
        <v>0.1</v>
      </c>
      <c r="AM8172">
        <v>5</v>
      </c>
      <c r="AN8172">
        <v>5</v>
      </c>
      <c r="AO8172">
        <v>34</v>
      </c>
      <c r="AP8172">
        <v>5</v>
      </c>
      <c r="AQ8172">
        <v>20</v>
      </c>
    </row>
    <row r="8173" spans="1:43" hidden="1" x14ac:dyDescent="0.25">
      <c r="A8173" t="s">
        <v>29618</v>
      </c>
      <c r="B8173" t="s">
        <v>29619</v>
      </c>
      <c r="C8173" s="1" t="str">
        <f t="shared" si="566"/>
        <v>21:0134</v>
      </c>
      <c r="D8173" s="1" t="str">
        <f t="shared" si="567"/>
        <v>21:0078</v>
      </c>
      <c r="E8173" t="s">
        <v>29620</v>
      </c>
      <c r="F8173" t="s">
        <v>29621</v>
      </c>
      <c r="H8173">
        <v>54.034882199999998</v>
      </c>
      <c r="I8173">
        <v>-62.481609900000002</v>
      </c>
      <c r="J8173" s="1" t="str">
        <f t="shared" si="564"/>
        <v>Till</v>
      </c>
      <c r="K8173" s="1" t="str">
        <f t="shared" si="565"/>
        <v>&lt;63 micron</v>
      </c>
      <c r="L8173">
        <v>0.1</v>
      </c>
      <c r="M8173">
        <v>0.67</v>
      </c>
      <c r="N8173">
        <v>1</v>
      </c>
      <c r="O8173">
        <v>20</v>
      </c>
      <c r="P8173">
        <v>0.25</v>
      </c>
      <c r="Q8173">
        <v>1</v>
      </c>
      <c r="R8173">
        <v>0.51</v>
      </c>
      <c r="S8173">
        <v>0.25</v>
      </c>
      <c r="T8173">
        <v>3</v>
      </c>
      <c r="U8173">
        <v>15</v>
      </c>
      <c r="V8173">
        <v>7</v>
      </c>
      <c r="W8173">
        <v>1.47</v>
      </c>
      <c r="X8173">
        <v>5</v>
      </c>
      <c r="Y8173">
        <v>0.5</v>
      </c>
      <c r="Z8173">
        <v>0.04</v>
      </c>
      <c r="AA8173">
        <v>40</v>
      </c>
      <c r="AB8173">
        <v>0.14000000000000001</v>
      </c>
      <c r="AC8173">
        <v>120</v>
      </c>
      <c r="AD8173">
        <v>0.5</v>
      </c>
      <c r="AE8173">
        <v>0.02</v>
      </c>
      <c r="AF8173">
        <v>3</v>
      </c>
      <c r="AG8173">
        <v>840</v>
      </c>
      <c r="AH8173">
        <v>28</v>
      </c>
      <c r="AI8173">
        <v>2</v>
      </c>
      <c r="AJ8173">
        <v>2</v>
      </c>
      <c r="AK8173">
        <v>35</v>
      </c>
      <c r="AL8173">
        <v>0.09</v>
      </c>
      <c r="AM8173">
        <v>5</v>
      </c>
      <c r="AN8173">
        <v>5</v>
      </c>
      <c r="AO8173">
        <v>30</v>
      </c>
      <c r="AP8173">
        <v>5</v>
      </c>
      <c r="AQ8173">
        <v>18</v>
      </c>
    </row>
    <row r="8174" spans="1:43" hidden="1" x14ac:dyDescent="0.25">
      <c r="A8174" t="s">
        <v>29622</v>
      </c>
      <c r="B8174" t="s">
        <v>29623</v>
      </c>
      <c r="C8174" s="1" t="str">
        <f t="shared" si="566"/>
        <v>21:0134</v>
      </c>
      <c r="D8174" s="1" t="str">
        <f t="shared" si="567"/>
        <v>21:0078</v>
      </c>
      <c r="E8174" t="s">
        <v>29624</v>
      </c>
      <c r="F8174" t="s">
        <v>29625</v>
      </c>
      <c r="H8174">
        <v>54.095487800000001</v>
      </c>
      <c r="I8174">
        <v>-62.220139899999999</v>
      </c>
      <c r="J8174" s="1" t="str">
        <f t="shared" si="564"/>
        <v>Till</v>
      </c>
      <c r="K8174" s="1" t="str">
        <f t="shared" si="565"/>
        <v>&lt;63 micron</v>
      </c>
      <c r="L8174">
        <v>0.1</v>
      </c>
      <c r="M8174">
        <v>0.62</v>
      </c>
      <c r="N8174">
        <v>1</v>
      </c>
      <c r="O8174">
        <v>20</v>
      </c>
      <c r="P8174">
        <v>0.25</v>
      </c>
      <c r="Q8174">
        <v>2</v>
      </c>
      <c r="R8174">
        <v>0.45</v>
      </c>
      <c r="S8174">
        <v>0.25</v>
      </c>
      <c r="T8174">
        <v>3</v>
      </c>
      <c r="U8174">
        <v>17</v>
      </c>
      <c r="V8174">
        <v>11</v>
      </c>
      <c r="W8174">
        <v>1.58</v>
      </c>
      <c r="X8174">
        <v>5</v>
      </c>
      <c r="Y8174">
        <v>0.5</v>
      </c>
      <c r="Z8174">
        <v>0.06</v>
      </c>
      <c r="AA8174">
        <v>30</v>
      </c>
      <c r="AB8174">
        <v>0.14000000000000001</v>
      </c>
      <c r="AC8174">
        <v>125</v>
      </c>
      <c r="AD8174">
        <v>0.5</v>
      </c>
      <c r="AE8174">
        <v>0.02</v>
      </c>
      <c r="AF8174">
        <v>4</v>
      </c>
      <c r="AG8174">
        <v>720</v>
      </c>
      <c r="AH8174">
        <v>12</v>
      </c>
      <c r="AI8174">
        <v>1</v>
      </c>
      <c r="AJ8174">
        <v>2</v>
      </c>
      <c r="AK8174">
        <v>31</v>
      </c>
      <c r="AL8174">
        <v>0.08</v>
      </c>
      <c r="AM8174">
        <v>5</v>
      </c>
      <c r="AN8174">
        <v>5</v>
      </c>
      <c r="AO8174">
        <v>30</v>
      </c>
      <c r="AP8174">
        <v>5</v>
      </c>
      <c r="AQ8174">
        <v>20</v>
      </c>
    </row>
    <row r="8175" spans="1:43" hidden="1" x14ac:dyDescent="0.25">
      <c r="A8175" t="s">
        <v>29626</v>
      </c>
      <c r="B8175" t="s">
        <v>29627</v>
      </c>
      <c r="C8175" s="1" t="str">
        <f t="shared" si="566"/>
        <v>21:0134</v>
      </c>
      <c r="D8175" s="1" t="str">
        <f t="shared" si="567"/>
        <v>21:0078</v>
      </c>
      <c r="E8175" t="s">
        <v>26142</v>
      </c>
      <c r="F8175" t="s">
        <v>29628</v>
      </c>
      <c r="H8175">
        <v>54.488611300000002</v>
      </c>
      <c r="I8175">
        <v>-61.570441000000002</v>
      </c>
      <c r="J8175" s="1" t="str">
        <f t="shared" si="564"/>
        <v>Till</v>
      </c>
      <c r="K8175" s="1" t="str">
        <f t="shared" si="565"/>
        <v>&lt;63 micron</v>
      </c>
      <c r="L8175">
        <v>0.1</v>
      </c>
      <c r="M8175">
        <v>2.97</v>
      </c>
      <c r="N8175">
        <v>1</v>
      </c>
      <c r="O8175">
        <v>80</v>
      </c>
      <c r="P8175">
        <v>0.25</v>
      </c>
      <c r="Q8175">
        <v>1</v>
      </c>
      <c r="R8175">
        <v>0.47</v>
      </c>
      <c r="S8175">
        <v>0.5</v>
      </c>
      <c r="T8175">
        <v>22</v>
      </c>
      <c r="U8175">
        <v>39</v>
      </c>
      <c r="V8175">
        <v>34</v>
      </c>
      <c r="W8175">
        <v>3.25</v>
      </c>
      <c r="X8175">
        <v>5</v>
      </c>
      <c r="Y8175">
        <v>0.5</v>
      </c>
      <c r="Z8175">
        <v>0.16</v>
      </c>
      <c r="AA8175">
        <v>30</v>
      </c>
      <c r="AB8175">
        <v>0.65</v>
      </c>
      <c r="AC8175">
        <v>885</v>
      </c>
      <c r="AD8175">
        <v>0.5</v>
      </c>
      <c r="AE8175">
        <v>0.03</v>
      </c>
      <c r="AF8175">
        <v>23</v>
      </c>
      <c r="AG8175">
        <v>900</v>
      </c>
      <c r="AH8175">
        <v>16</v>
      </c>
      <c r="AI8175">
        <v>6</v>
      </c>
      <c r="AJ8175">
        <v>5</v>
      </c>
      <c r="AK8175">
        <v>21</v>
      </c>
      <c r="AL8175">
        <v>0.16</v>
      </c>
      <c r="AM8175">
        <v>5</v>
      </c>
      <c r="AN8175">
        <v>5</v>
      </c>
      <c r="AO8175">
        <v>58</v>
      </c>
      <c r="AP8175">
        <v>5</v>
      </c>
      <c r="AQ8175">
        <v>34</v>
      </c>
    </row>
    <row r="8176" spans="1:43" hidden="1" x14ac:dyDescent="0.25">
      <c r="A8176" t="s">
        <v>29629</v>
      </c>
      <c r="B8176" t="s">
        <v>29630</v>
      </c>
      <c r="C8176" s="1" t="str">
        <f t="shared" si="566"/>
        <v>21:0134</v>
      </c>
      <c r="D8176" s="1" t="str">
        <f t="shared" si="567"/>
        <v>21:0078</v>
      </c>
      <c r="E8176" t="s">
        <v>29631</v>
      </c>
      <c r="F8176" t="s">
        <v>29632</v>
      </c>
      <c r="H8176">
        <v>54.423520600000003</v>
      </c>
      <c r="I8176">
        <v>-61.595829500000001</v>
      </c>
      <c r="J8176" s="1" t="str">
        <f t="shared" si="564"/>
        <v>Till</v>
      </c>
      <c r="K8176" s="1" t="str">
        <f t="shared" si="565"/>
        <v>&lt;63 micron</v>
      </c>
      <c r="L8176">
        <v>0.1</v>
      </c>
      <c r="M8176">
        <v>1.82</v>
      </c>
      <c r="N8176">
        <v>1</v>
      </c>
      <c r="O8176">
        <v>50</v>
      </c>
      <c r="P8176">
        <v>0.25</v>
      </c>
      <c r="Q8176">
        <v>1</v>
      </c>
      <c r="R8176">
        <v>0.37</v>
      </c>
      <c r="S8176">
        <v>0.25</v>
      </c>
      <c r="T8176">
        <v>10</v>
      </c>
      <c r="U8176">
        <v>30</v>
      </c>
      <c r="V8176">
        <v>25</v>
      </c>
      <c r="W8176">
        <v>2.4900000000000002</v>
      </c>
      <c r="X8176">
        <v>5</v>
      </c>
      <c r="Y8176">
        <v>1</v>
      </c>
      <c r="Z8176">
        <v>0.08</v>
      </c>
      <c r="AA8176">
        <v>20</v>
      </c>
      <c r="AB8176">
        <v>0.56000000000000005</v>
      </c>
      <c r="AC8176">
        <v>185</v>
      </c>
      <c r="AD8176">
        <v>0.5</v>
      </c>
      <c r="AE8176">
        <v>0.03</v>
      </c>
      <c r="AF8176">
        <v>19</v>
      </c>
      <c r="AG8176">
        <v>630</v>
      </c>
      <c r="AH8176">
        <v>6</v>
      </c>
      <c r="AI8176">
        <v>1</v>
      </c>
      <c r="AJ8176">
        <v>3</v>
      </c>
      <c r="AK8176">
        <v>14</v>
      </c>
      <c r="AL8176">
        <v>0.12</v>
      </c>
      <c r="AM8176">
        <v>5</v>
      </c>
      <c r="AN8176">
        <v>5</v>
      </c>
      <c r="AO8176">
        <v>49</v>
      </c>
      <c r="AP8176">
        <v>5</v>
      </c>
      <c r="AQ8176">
        <v>24</v>
      </c>
    </row>
    <row r="8177" spans="1:43" hidden="1" x14ac:dyDescent="0.25">
      <c r="A8177" t="s">
        <v>29633</v>
      </c>
      <c r="B8177" t="s">
        <v>29634</v>
      </c>
      <c r="C8177" s="1" t="str">
        <f t="shared" si="566"/>
        <v>21:0134</v>
      </c>
      <c r="D8177" s="1" t="str">
        <f t="shared" si="567"/>
        <v>21:0078</v>
      </c>
      <c r="E8177" t="s">
        <v>29635</v>
      </c>
      <c r="F8177" t="s">
        <v>29636</v>
      </c>
      <c r="H8177">
        <v>54.401264400000002</v>
      </c>
      <c r="I8177">
        <v>-61.571940900000001</v>
      </c>
      <c r="J8177" s="1" t="str">
        <f t="shared" si="564"/>
        <v>Till</v>
      </c>
      <c r="K8177" s="1" t="str">
        <f t="shared" si="565"/>
        <v>&lt;63 micron</v>
      </c>
      <c r="L8177">
        <v>0.1</v>
      </c>
      <c r="M8177">
        <v>1.49</v>
      </c>
      <c r="N8177">
        <v>1</v>
      </c>
      <c r="O8177">
        <v>30</v>
      </c>
      <c r="P8177">
        <v>0.25</v>
      </c>
      <c r="Q8177">
        <v>1</v>
      </c>
      <c r="R8177">
        <v>0.5</v>
      </c>
      <c r="S8177">
        <v>0.25</v>
      </c>
      <c r="T8177">
        <v>5</v>
      </c>
      <c r="U8177">
        <v>25</v>
      </c>
      <c r="V8177">
        <v>17</v>
      </c>
      <c r="W8177">
        <v>2.15</v>
      </c>
      <c r="X8177">
        <v>5</v>
      </c>
      <c r="Y8177">
        <v>0.5</v>
      </c>
      <c r="Z8177">
        <v>0.05</v>
      </c>
      <c r="AA8177">
        <v>30</v>
      </c>
      <c r="AB8177">
        <v>0.33</v>
      </c>
      <c r="AC8177">
        <v>160</v>
      </c>
      <c r="AD8177">
        <v>0.5</v>
      </c>
      <c r="AE8177">
        <v>0.02</v>
      </c>
      <c r="AF8177">
        <v>11</v>
      </c>
      <c r="AG8177">
        <v>900</v>
      </c>
      <c r="AH8177">
        <v>4</v>
      </c>
      <c r="AI8177">
        <v>1</v>
      </c>
      <c r="AJ8177">
        <v>3</v>
      </c>
      <c r="AK8177">
        <v>20</v>
      </c>
      <c r="AL8177">
        <v>0.13</v>
      </c>
      <c r="AM8177">
        <v>5</v>
      </c>
      <c r="AN8177">
        <v>5</v>
      </c>
      <c r="AO8177">
        <v>43</v>
      </c>
      <c r="AP8177">
        <v>5</v>
      </c>
      <c r="AQ8177">
        <v>18</v>
      </c>
    </row>
    <row r="8178" spans="1:43" hidden="1" x14ac:dyDescent="0.25">
      <c r="A8178" t="s">
        <v>29637</v>
      </c>
      <c r="B8178" t="s">
        <v>29638</v>
      </c>
      <c r="C8178" s="1" t="str">
        <f t="shared" si="566"/>
        <v>21:0134</v>
      </c>
      <c r="D8178" s="1" t="str">
        <f t="shared" si="567"/>
        <v>21:0078</v>
      </c>
      <c r="E8178" t="s">
        <v>29639</v>
      </c>
      <c r="F8178" t="s">
        <v>29640</v>
      </c>
      <c r="H8178">
        <v>54.367765800000001</v>
      </c>
      <c r="I8178">
        <v>-61.574258200000003</v>
      </c>
      <c r="J8178" s="1" t="str">
        <f t="shared" si="564"/>
        <v>Till</v>
      </c>
      <c r="K8178" s="1" t="str">
        <f t="shared" si="565"/>
        <v>&lt;63 micron</v>
      </c>
      <c r="L8178">
        <v>0.1</v>
      </c>
      <c r="M8178">
        <v>1.62</v>
      </c>
      <c r="N8178">
        <v>1</v>
      </c>
      <c r="O8178">
        <v>100</v>
      </c>
      <c r="P8178">
        <v>0.25</v>
      </c>
      <c r="Q8178">
        <v>2</v>
      </c>
      <c r="R8178">
        <v>0.49</v>
      </c>
      <c r="S8178">
        <v>0.25</v>
      </c>
      <c r="T8178">
        <v>10</v>
      </c>
      <c r="U8178">
        <v>27</v>
      </c>
      <c r="V8178">
        <v>33</v>
      </c>
      <c r="W8178">
        <v>2.8</v>
      </c>
      <c r="X8178">
        <v>5</v>
      </c>
      <c r="Y8178">
        <v>0.5</v>
      </c>
      <c r="Z8178">
        <v>0.13</v>
      </c>
      <c r="AA8178">
        <v>30</v>
      </c>
      <c r="AB8178">
        <v>0.63</v>
      </c>
      <c r="AC8178">
        <v>200</v>
      </c>
      <c r="AD8178">
        <v>0.5</v>
      </c>
      <c r="AE8178">
        <v>0.02</v>
      </c>
      <c r="AF8178">
        <v>21</v>
      </c>
      <c r="AG8178">
        <v>730</v>
      </c>
      <c r="AH8178">
        <v>12</v>
      </c>
      <c r="AI8178">
        <v>1</v>
      </c>
      <c r="AJ8178">
        <v>4</v>
      </c>
      <c r="AK8178">
        <v>25</v>
      </c>
      <c r="AL8178">
        <v>0.14000000000000001</v>
      </c>
      <c r="AM8178">
        <v>5</v>
      </c>
      <c r="AN8178">
        <v>5</v>
      </c>
      <c r="AO8178">
        <v>44</v>
      </c>
      <c r="AP8178">
        <v>5</v>
      </c>
      <c r="AQ8178">
        <v>36</v>
      </c>
    </row>
    <row r="8179" spans="1:43" hidden="1" x14ac:dyDescent="0.25">
      <c r="A8179" t="s">
        <v>29641</v>
      </c>
      <c r="B8179" t="s">
        <v>29642</v>
      </c>
      <c r="C8179" s="1" t="str">
        <f t="shared" si="566"/>
        <v>21:0134</v>
      </c>
      <c r="D8179" s="1" t="str">
        <f t="shared" si="567"/>
        <v>21:0078</v>
      </c>
      <c r="E8179" t="s">
        <v>29643</v>
      </c>
      <c r="F8179" t="s">
        <v>29644</v>
      </c>
      <c r="H8179">
        <v>54.257041299999997</v>
      </c>
      <c r="I8179">
        <v>-61.613774300000003</v>
      </c>
      <c r="J8179" s="1" t="str">
        <f t="shared" si="564"/>
        <v>Till</v>
      </c>
      <c r="K8179" s="1" t="str">
        <f t="shared" si="565"/>
        <v>&lt;63 micron</v>
      </c>
      <c r="L8179">
        <v>0.1</v>
      </c>
      <c r="M8179">
        <v>1.17</v>
      </c>
      <c r="N8179">
        <v>1</v>
      </c>
      <c r="O8179">
        <v>30</v>
      </c>
      <c r="P8179">
        <v>0.25</v>
      </c>
      <c r="Q8179">
        <v>2</v>
      </c>
      <c r="R8179">
        <v>0.38</v>
      </c>
      <c r="S8179">
        <v>0.25</v>
      </c>
      <c r="T8179">
        <v>6</v>
      </c>
      <c r="U8179">
        <v>21</v>
      </c>
      <c r="V8179">
        <v>23</v>
      </c>
      <c r="W8179">
        <v>2.7</v>
      </c>
      <c r="X8179">
        <v>5</v>
      </c>
      <c r="Y8179">
        <v>0.5</v>
      </c>
      <c r="Z8179">
        <v>0.08</v>
      </c>
      <c r="AA8179">
        <v>30</v>
      </c>
      <c r="AB8179">
        <v>0.41</v>
      </c>
      <c r="AC8179">
        <v>165</v>
      </c>
      <c r="AD8179">
        <v>0.5</v>
      </c>
      <c r="AE8179">
        <v>0.01</v>
      </c>
      <c r="AF8179">
        <v>9</v>
      </c>
      <c r="AG8179">
        <v>430</v>
      </c>
      <c r="AH8179">
        <v>6</v>
      </c>
      <c r="AI8179">
        <v>4</v>
      </c>
      <c r="AJ8179">
        <v>3</v>
      </c>
      <c r="AK8179">
        <v>27</v>
      </c>
      <c r="AL8179">
        <v>0.15</v>
      </c>
      <c r="AM8179">
        <v>5</v>
      </c>
      <c r="AN8179">
        <v>5</v>
      </c>
      <c r="AO8179">
        <v>34</v>
      </c>
      <c r="AP8179">
        <v>5</v>
      </c>
      <c r="AQ8179">
        <v>24</v>
      </c>
    </row>
    <row r="8180" spans="1:43" hidden="1" x14ac:dyDescent="0.25">
      <c r="A8180" t="s">
        <v>29645</v>
      </c>
      <c r="B8180" t="s">
        <v>29646</v>
      </c>
      <c r="C8180" s="1" t="str">
        <f t="shared" si="566"/>
        <v>21:0134</v>
      </c>
      <c r="D8180" s="1" t="str">
        <f t="shared" si="567"/>
        <v>21:0078</v>
      </c>
      <c r="E8180" t="s">
        <v>29647</v>
      </c>
      <c r="F8180" t="s">
        <v>29648</v>
      </c>
      <c r="H8180">
        <v>54.251308899999998</v>
      </c>
      <c r="I8180">
        <v>-61.729857799999998</v>
      </c>
      <c r="J8180" s="1" t="str">
        <f t="shared" si="564"/>
        <v>Till</v>
      </c>
      <c r="K8180" s="1" t="str">
        <f t="shared" si="565"/>
        <v>&lt;63 micron</v>
      </c>
      <c r="L8180">
        <v>0.1</v>
      </c>
      <c r="M8180">
        <v>1.19</v>
      </c>
      <c r="N8180">
        <v>1</v>
      </c>
      <c r="O8180">
        <v>110</v>
      </c>
      <c r="P8180">
        <v>0.25</v>
      </c>
      <c r="Q8180">
        <v>1</v>
      </c>
      <c r="R8180">
        <v>0.56999999999999995</v>
      </c>
      <c r="S8180">
        <v>0.25</v>
      </c>
      <c r="T8180">
        <v>6</v>
      </c>
      <c r="U8180">
        <v>22</v>
      </c>
      <c r="V8180">
        <v>28</v>
      </c>
      <c r="W8180">
        <v>2.4</v>
      </c>
      <c r="X8180">
        <v>5</v>
      </c>
      <c r="Y8180">
        <v>0.5</v>
      </c>
      <c r="Z8180">
        <v>0.11</v>
      </c>
      <c r="AA8180">
        <v>50</v>
      </c>
      <c r="AB8180">
        <v>0.47</v>
      </c>
      <c r="AC8180">
        <v>270</v>
      </c>
      <c r="AD8180">
        <v>0.5</v>
      </c>
      <c r="AE8180">
        <v>0.02</v>
      </c>
      <c r="AF8180">
        <v>11</v>
      </c>
      <c r="AG8180">
        <v>800</v>
      </c>
      <c r="AH8180">
        <v>12</v>
      </c>
      <c r="AI8180">
        <v>2</v>
      </c>
      <c r="AJ8180">
        <v>4</v>
      </c>
      <c r="AK8180">
        <v>45</v>
      </c>
      <c r="AL8180">
        <v>0.15</v>
      </c>
      <c r="AM8180">
        <v>5</v>
      </c>
      <c r="AN8180">
        <v>5</v>
      </c>
      <c r="AO8180">
        <v>39</v>
      </c>
      <c r="AP8180">
        <v>5</v>
      </c>
      <c r="AQ8180">
        <v>40</v>
      </c>
    </row>
    <row r="8181" spans="1:43" hidden="1" x14ac:dyDescent="0.25">
      <c r="A8181" t="s">
        <v>29649</v>
      </c>
      <c r="B8181" t="s">
        <v>29650</v>
      </c>
      <c r="C8181" s="1" t="str">
        <f t="shared" si="566"/>
        <v>21:0134</v>
      </c>
      <c r="D8181" s="1" t="str">
        <f t="shared" si="567"/>
        <v>21:0078</v>
      </c>
      <c r="E8181" t="s">
        <v>29651</v>
      </c>
      <c r="F8181" t="s">
        <v>29652</v>
      </c>
      <c r="H8181">
        <v>53.501486</v>
      </c>
      <c r="I8181">
        <v>-64.5136033</v>
      </c>
      <c r="J8181" s="1" t="str">
        <f t="shared" si="564"/>
        <v>Till</v>
      </c>
      <c r="K8181" s="1" t="str">
        <f t="shared" si="565"/>
        <v>&lt;63 micron</v>
      </c>
      <c r="L8181">
        <v>0.2</v>
      </c>
      <c r="M8181">
        <v>0.82</v>
      </c>
      <c r="N8181">
        <v>1</v>
      </c>
      <c r="O8181">
        <v>60</v>
      </c>
      <c r="P8181">
        <v>0.25</v>
      </c>
      <c r="Q8181">
        <v>1</v>
      </c>
      <c r="R8181">
        <v>0.63</v>
      </c>
      <c r="S8181">
        <v>0.25</v>
      </c>
      <c r="T8181">
        <v>6</v>
      </c>
      <c r="U8181">
        <v>31</v>
      </c>
      <c r="V8181">
        <v>26</v>
      </c>
      <c r="W8181">
        <v>1.86</v>
      </c>
      <c r="X8181">
        <v>5</v>
      </c>
      <c r="Y8181">
        <v>0.5</v>
      </c>
      <c r="Z8181">
        <v>0.16</v>
      </c>
      <c r="AA8181">
        <v>50</v>
      </c>
      <c r="AB8181">
        <v>0.39</v>
      </c>
      <c r="AC8181">
        <v>235</v>
      </c>
      <c r="AD8181">
        <v>0.5</v>
      </c>
      <c r="AE8181">
        <v>0.03</v>
      </c>
      <c r="AF8181">
        <v>11</v>
      </c>
      <c r="AG8181">
        <v>1210</v>
      </c>
      <c r="AH8181">
        <v>6</v>
      </c>
      <c r="AI8181">
        <v>1</v>
      </c>
      <c r="AJ8181">
        <v>3</v>
      </c>
      <c r="AK8181">
        <v>35</v>
      </c>
      <c r="AL8181">
        <v>0.08</v>
      </c>
      <c r="AM8181">
        <v>5</v>
      </c>
      <c r="AN8181">
        <v>5</v>
      </c>
      <c r="AO8181">
        <v>35</v>
      </c>
      <c r="AP8181">
        <v>5</v>
      </c>
      <c r="AQ8181">
        <v>58</v>
      </c>
    </row>
    <row r="8182" spans="1:43" hidden="1" x14ac:dyDescent="0.25">
      <c r="A8182" t="s">
        <v>29653</v>
      </c>
      <c r="B8182" t="s">
        <v>29654</v>
      </c>
      <c r="C8182" s="1" t="str">
        <f t="shared" si="566"/>
        <v>21:0134</v>
      </c>
      <c r="D8182" s="1" t="str">
        <f t="shared" si="567"/>
        <v>21:0078</v>
      </c>
      <c r="E8182" t="s">
        <v>29655</v>
      </c>
      <c r="F8182" t="s">
        <v>29656</v>
      </c>
      <c r="H8182">
        <v>54.345298499999998</v>
      </c>
      <c r="I8182">
        <v>-61.714653800000001</v>
      </c>
      <c r="J8182" s="1" t="str">
        <f t="shared" si="564"/>
        <v>Till</v>
      </c>
      <c r="K8182" s="1" t="str">
        <f t="shared" si="565"/>
        <v>&lt;63 micron</v>
      </c>
      <c r="L8182">
        <v>0.1</v>
      </c>
      <c r="M8182">
        <v>3.61</v>
      </c>
      <c r="N8182">
        <v>6</v>
      </c>
      <c r="O8182">
        <v>130</v>
      </c>
      <c r="P8182">
        <v>0.25</v>
      </c>
      <c r="Q8182">
        <v>1</v>
      </c>
      <c r="R8182">
        <v>0.34</v>
      </c>
      <c r="S8182">
        <v>0.25</v>
      </c>
      <c r="T8182">
        <v>14</v>
      </c>
      <c r="U8182">
        <v>34</v>
      </c>
      <c r="V8182">
        <v>38</v>
      </c>
      <c r="W8182">
        <v>3.29</v>
      </c>
      <c r="X8182">
        <v>5</v>
      </c>
      <c r="Y8182">
        <v>0.5</v>
      </c>
      <c r="Z8182">
        <v>0.18</v>
      </c>
      <c r="AA8182">
        <v>30</v>
      </c>
      <c r="AB8182">
        <v>0.76</v>
      </c>
      <c r="AC8182">
        <v>380</v>
      </c>
      <c r="AD8182">
        <v>0.5</v>
      </c>
      <c r="AE8182">
        <v>0.02</v>
      </c>
      <c r="AF8182">
        <v>27</v>
      </c>
      <c r="AG8182">
        <v>840</v>
      </c>
      <c r="AH8182">
        <v>16</v>
      </c>
      <c r="AI8182">
        <v>1</v>
      </c>
      <c r="AJ8182">
        <v>6</v>
      </c>
      <c r="AK8182">
        <v>19</v>
      </c>
      <c r="AL8182">
        <v>0.13</v>
      </c>
      <c r="AM8182">
        <v>5</v>
      </c>
      <c r="AN8182">
        <v>5</v>
      </c>
      <c r="AO8182">
        <v>44</v>
      </c>
      <c r="AP8182">
        <v>5</v>
      </c>
      <c r="AQ8182">
        <v>62</v>
      </c>
    </row>
    <row r="8183" spans="1:43" hidden="1" x14ac:dyDescent="0.25">
      <c r="A8183" t="s">
        <v>29657</v>
      </c>
      <c r="B8183" t="s">
        <v>29658</v>
      </c>
      <c r="C8183" s="1" t="str">
        <f t="shared" si="566"/>
        <v>21:0134</v>
      </c>
      <c r="D8183" s="1" t="str">
        <f t="shared" si="567"/>
        <v>21:0078</v>
      </c>
      <c r="E8183" t="s">
        <v>27000</v>
      </c>
      <c r="F8183" t="s">
        <v>29659</v>
      </c>
      <c r="H8183">
        <v>54.408655099999997</v>
      </c>
      <c r="I8183">
        <v>-61.735013899999998</v>
      </c>
      <c r="J8183" s="1" t="str">
        <f t="shared" si="564"/>
        <v>Till</v>
      </c>
      <c r="K8183" s="1" t="str">
        <f t="shared" si="565"/>
        <v>&lt;63 micron</v>
      </c>
      <c r="L8183">
        <v>0.1</v>
      </c>
      <c r="M8183">
        <v>1.54</v>
      </c>
      <c r="N8183">
        <v>1</v>
      </c>
      <c r="O8183">
        <v>30</v>
      </c>
      <c r="P8183">
        <v>0.25</v>
      </c>
      <c r="Q8183">
        <v>2</v>
      </c>
      <c r="R8183">
        <v>0.4</v>
      </c>
      <c r="S8183">
        <v>0.25</v>
      </c>
      <c r="T8183">
        <v>6</v>
      </c>
      <c r="U8183">
        <v>25</v>
      </c>
      <c r="V8183">
        <v>20</v>
      </c>
      <c r="W8183">
        <v>2.13</v>
      </c>
      <c r="X8183">
        <v>5</v>
      </c>
      <c r="Y8183">
        <v>1</v>
      </c>
      <c r="Z8183">
        <v>7.0000000000000007E-2</v>
      </c>
      <c r="AA8183">
        <v>20</v>
      </c>
      <c r="AB8183">
        <v>0.4</v>
      </c>
      <c r="AC8183">
        <v>160</v>
      </c>
      <c r="AD8183">
        <v>0.5</v>
      </c>
      <c r="AE8183">
        <v>0.02</v>
      </c>
      <c r="AF8183">
        <v>11</v>
      </c>
      <c r="AG8183">
        <v>360</v>
      </c>
      <c r="AH8183">
        <v>2</v>
      </c>
      <c r="AI8183">
        <v>2</v>
      </c>
      <c r="AJ8183">
        <v>3</v>
      </c>
      <c r="AK8183">
        <v>21</v>
      </c>
      <c r="AL8183">
        <v>0.16</v>
      </c>
      <c r="AM8183">
        <v>5</v>
      </c>
      <c r="AN8183">
        <v>5</v>
      </c>
      <c r="AO8183">
        <v>42</v>
      </c>
      <c r="AP8183">
        <v>5</v>
      </c>
      <c r="AQ8183">
        <v>20</v>
      </c>
    </row>
    <row r="8184" spans="1:43" hidden="1" x14ac:dyDescent="0.25">
      <c r="A8184" t="s">
        <v>29660</v>
      </c>
      <c r="B8184" t="s">
        <v>29661</v>
      </c>
      <c r="C8184" s="1" t="str">
        <f t="shared" si="566"/>
        <v>21:0134</v>
      </c>
      <c r="D8184" s="1" t="str">
        <f t="shared" si="567"/>
        <v>21:0078</v>
      </c>
      <c r="E8184" t="s">
        <v>27012</v>
      </c>
      <c r="F8184" t="s">
        <v>29662</v>
      </c>
      <c r="H8184">
        <v>54.443350500000001</v>
      </c>
      <c r="I8184">
        <v>-61.722378399999997</v>
      </c>
      <c r="J8184" s="1" t="str">
        <f t="shared" si="564"/>
        <v>Till</v>
      </c>
      <c r="K8184" s="1" t="str">
        <f t="shared" si="565"/>
        <v>&lt;63 micron</v>
      </c>
      <c r="L8184">
        <v>0.1</v>
      </c>
      <c r="M8184">
        <v>1.49</v>
      </c>
      <c r="N8184">
        <v>1</v>
      </c>
      <c r="O8184">
        <v>150</v>
      </c>
      <c r="P8184">
        <v>0.25</v>
      </c>
      <c r="Q8184">
        <v>1</v>
      </c>
      <c r="R8184">
        <v>0.64</v>
      </c>
      <c r="S8184">
        <v>0.25</v>
      </c>
      <c r="T8184">
        <v>8</v>
      </c>
      <c r="U8184">
        <v>28</v>
      </c>
      <c r="V8184">
        <v>39</v>
      </c>
      <c r="W8184">
        <v>2.73</v>
      </c>
      <c r="X8184">
        <v>5</v>
      </c>
      <c r="Y8184">
        <v>1</v>
      </c>
      <c r="Z8184">
        <v>0.18</v>
      </c>
      <c r="AA8184">
        <v>30</v>
      </c>
      <c r="AB8184">
        <v>0.59</v>
      </c>
      <c r="AC8184">
        <v>310</v>
      </c>
      <c r="AD8184">
        <v>0.5</v>
      </c>
      <c r="AE8184">
        <v>0.03</v>
      </c>
      <c r="AF8184">
        <v>18</v>
      </c>
      <c r="AG8184">
        <v>780</v>
      </c>
      <c r="AH8184">
        <v>4</v>
      </c>
      <c r="AI8184">
        <v>1</v>
      </c>
      <c r="AJ8184">
        <v>5</v>
      </c>
      <c r="AK8184">
        <v>35</v>
      </c>
      <c r="AL8184">
        <v>0.13</v>
      </c>
      <c r="AM8184">
        <v>5</v>
      </c>
      <c r="AN8184">
        <v>5</v>
      </c>
      <c r="AO8184">
        <v>46</v>
      </c>
      <c r="AP8184">
        <v>5</v>
      </c>
      <c r="AQ8184">
        <v>30</v>
      </c>
    </row>
    <row r="8185" spans="1:43" hidden="1" x14ac:dyDescent="0.25">
      <c r="A8185" t="s">
        <v>29663</v>
      </c>
      <c r="B8185" t="s">
        <v>29664</v>
      </c>
      <c r="C8185" s="1" t="str">
        <f t="shared" si="566"/>
        <v>21:0134</v>
      </c>
      <c r="D8185" s="1" t="str">
        <f t="shared" si="567"/>
        <v>21:0078</v>
      </c>
      <c r="E8185" t="s">
        <v>27016</v>
      </c>
      <c r="F8185" t="s">
        <v>29665</v>
      </c>
      <c r="H8185">
        <v>54.756976899999998</v>
      </c>
      <c r="I8185">
        <v>-60.976255799999997</v>
      </c>
      <c r="J8185" s="1" t="str">
        <f t="shared" si="564"/>
        <v>Till</v>
      </c>
      <c r="K8185" s="1" t="str">
        <f t="shared" si="565"/>
        <v>&lt;63 micron</v>
      </c>
      <c r="L8185">
        <v>0.1</v>
      </c>
      <c r="M8185">
        <v>1.4</v>
      </c>
      <c r="N8185">
        <v>1</v>
      </c>
      <c r="O8185">
        <v>20</v>
      </c>
      <c r="P8185">
        <v>0.25</v>
      </c>
      <c r="Q8185">
        <v>1</v>
      </c>
      <c r="R8185">
        <v>0.48</v>
      </c>
      <c r="S8185">
        <v>0.25</v>
      </c>
      <c r="T8185">
        <v>5</v>
      </c>
      <c r="U8185">
        <v>32</v>
      </c>
      <c r="V8185">
        <v>14</v>
      </c>
      <c r="W8185">
        <v>1.59</v>
      </c>
      <c r="X8185">
        <v>5</v>
      </c>
      <c r="Y8185">
        <v>0.5</v>
      </c>
      <c r="Z8185">
        <v>0.04</v>
      </c>
      <c r="AA8185">
        <v>20</v>
      </c>
      <c r="AB8185">
        <v>0.49</v>
      </c>
      <c r="AC8185">
        <v>165</v>
      </c>
      <c r="AD8185">
        <v>0.5</v>
      </c>
      <c r="AE8185">
        <v>0.03</v>
      </c>
      <c r="AF8185">
        <v>14</v>
      </c>
      <c r="AG8185">
        <v>670</v>
      </c>
      <c r="AH8185">
        <v>4</v>
      </c>
      <c r="AI8185">
        <v>2</v>
      </c>
      <c r="AJ8185">
        <v>3</v>
      </c>
      <c r="AK8185">
        <v>22</v>
      </c>
      <c r="AL8185">
        <v>0.15</v>
      </c>
      <c r="AM8185">
        <v>5</v>
      </c>
      <c r="AN8185">
        <v>5</v>
      </c>
      <c r="AO8185">
        <v>38</v>
      </c>
      <c r="AP8185">
        <v>5</v>
      </c>
      <c r="AQ8185">
        <v>28</v>
      </c>
    </row>
    <row r="8186" spans="1:43" hidden="1" x14ac:dyDescent="0.25">
      <c r="A8186" t="s">
        <v>29666</v>
      </c>
      <c r="B8186" t="s">
        <v>29667</v>
      </c>
      <c r="C8186" s="1" t="str">
        <f t="shared" si="566"/>
        <v>21:0134</v>
      </c>
      <c r="D8186" s="1" t="str">
        <f t="shared" si="567"/>
        <v>21:0078</v>
      </c>
      <c r="E8186" t="s">
        <v>29668</v>
      </c>
      <c r="F8186" t="s">
        <v>29669</v>
      </c>
      <c r="H8186">
        <v>54.781868099999997</v>
      </c>
      <c r="I8186">
        <v>-60.906973600000001</v>
      </c>
      <c r="J8186" s="1" t="str">
        <f t="shared" si="564"/>
        <v>Till</v>
      </c>
      <c r="K8186" s="1" t="str">
        <f t="shared" si="565"/>
        <v>&lt;63 micron</v>
      </c>
      <c r="L8186">
        <v>0.1</v>
      </c>
      <c r="M8186">
        <v>1.79</v>
      </c>
      <c r="N8186">
        <v>1</v>
      </c>
      <c r="O8186">
        <v>60</v>
      </c>
      <c r="P8186">
        <v>0.25</v>
      </c>
      <c r="Q8186">
        <v>1</v>
      </c>
      <c r="R8186">
        <v>0.42</v>
      </c>
      <c r="S8186">
        <v>0.25</v>
      </c>
      <c r="T8186">
        <v>8</v>
      </c>
      <c r="U8186">
        <v>35</v>
      </c>
      <c r="V8186">
        <v>19</v>
      </c>
      <c r="W8186">
        <v>2.4300000000000002</v>
      </c>
      <c r="X8186">
        <v>5</v>
      </c>
      <c r="Y8186">
        <v>1</v>
      </c>
      <c r="Z8186">
        <v>0.03</v>
      </c>
      <c r="AA8186">
        <v>20</v>
      </c>
      <c r="AB8186">
        <v>0.75</v>
      </c>
      <c r="AC8186">
        <v>275</v>
      </c>
      <c r="AD8186">
        <v>0.5</v>
      </c>
      <c r="AE8186">
        <v>0.02</v>
      </c>
      <c r="AF8186">
        <v>16</v>
      </c>
      <c r="AG8186">
        <v>240</v>
      </c>
      <c r="AH8186">
        <v>2</v>
      </c>
      <c r="AI8186">
        <v>1</v>
      </c>
      <c r="AJ8186">
        <v>4</v>
      </c>
      <c r="AK8186">
        <v>28</v>
      </c>
      <c r="AL8186">
        <v>0.19</v>
      </c>
      <c r="AM8186">
        <v>5</v>
      </c>
      <c r="AN8186">
        <v>5</v>
      </c>
      <c r="AO8186">
        <v>45</v>
      </c>
      <c r="AP8186">
        <v>5</v>
      </c>
      <c r="AQ8186">
        <v>38</v>
      </c>
    </row>
    <row r="8187" spans="1:43" hidden="1" x14ac:dyDescent="0.25">
      <c r="A8187" t="s">
        <v>29670</v>
      </c>
      <c r="B8187" t="s">
        <v>29671</v>
      </c>
      <c r="C8187" s="1" t="str">
        <f t="shared" si="566"/>
        <v>21:0134</v>
      </c>
      <c r="D8187" s="1" t="str">
        <f t="shared" si="567"/>
        <v>21:0078</v>
      </c>
      <c r="E8187" t="s">
        <v>29672</v>
      </c>
      <c r="F8187" t="s">
        <v>29673</v>
      </c>
      <c r="H8187">
        <v>54.833662699999998</v>
      </c>
      <c r="I8187">
        <v>-60.926483599999997</v>
      </c>
      <c r="J8187" s="1" t="str">
        <f t="shared" si="564"/>
        <v>Till</v>
      </c>
      <c r="K8187" s="1" t="str">
        <f t="shared" si="565"/>
        <v>&lt;63 micron</v>
      </c>
      <c r="L8187">
        <v>0.1</v>
      </c>
      <c r="M8187">
        <v>2.44</v>
      </c>
      <c r="N8187">
        <v>1</v>
      </c>
      <c r="O8187">
        <v>50</v>
      </c>
      <c r="P8187">
        <v>0.25</v>
      </c>
      <c r="Q8187">
        <v>2</v>
      </c>
      <c r="R8187">
        <v>0.34</v>
      </c>
      <c r="S8187">
        <v>0.25</v>
      </c>
      <c r="T8187">
        <v>8</v>
      </c>
      <c r="U8187">
        <v>40</v>
      </c>
      <c r="V8187">
        <v>22</v>
      </c>
      <c r="W8187">
        <v>2.38</v>
      </c>
      <c r="X8187">
        <v>5</v>
      </c>
      <c r="Y8187">
        <v>0.5</v>
      </c>
      <c r="Z8187">
        <v>7.0000000000000007E-2</v>
      </c>
      <c r="AA8187">
        <v>10</v>
      </c>
      <c r="AB8187">
        <v>0.6</v>
      </c>
      <c r="AC8187">
        <v>205</v>
      </c>
      <c r="AD8187">
        <v>0.5</v>
      </c>
      <c r="AE8187">
        <v>0.02</v>
      </c>
      <c r="AF8187">
        <v>20</v>
      </c>
      <c r="AG8187">
        <v>470</v>
      </c>
      <c r="AH8187">
        <v>8</v>
      </c>
      <c r="AI8187">
        <v>2</v>
      </c>
      <c r="AJ8187">
        <v>4</v>
      </c>
      <c r="AK8187">
        <v>17</v>
      </c>
      <c r="AL8187">
        <v>0.16</v>
      </c>
      <c r="AM8187">
        <v>5</v>
      </c>
      <c r="AN8187">
        <v>5</v>
      </c>
      <c r="AO8187">
        <v>45</v>
      </c>
      <c r="AP8187">
        <v>5</v>
      </c>
      <c r="AQ8187">
        <v>32</v>
      </c>
    </row>
    <row r="8188" spans="1:43" hidden="1" x14ac:dyDescent="0.25">
      <c r="A8188" t="s">
        <v>29674</v>
      </c>
      <c r="B8188" t="s">
        <v>29675</v>
      </c>
      <c r="C8188" s="1" t="str">
        <f t="shared" si="566"/>
        <v>21:0134</v>
      </c>
      <c r="D8188" s="1" t="str">
        <f t="shared" si="567"/>
        <v>21:0078</v>
      </c>
      <c r="E8188" t="s">
        <v>29676</v>
      </c>
      <c r="F8188" t="s">
        <v>29677</v>
      </c>
      <c r="H8188">
        <v>54.864376</v>
      </c>
      <c r="I8188">
        <v>-60.870363900000001</v>
      </c>
      <c r="J8188" s="1" t="str">
        <f t="shared" si="564"/>
        <v>Till</v>
      </c>
      <c r="K8188" s="1" t="str">
        <f t="shared" si="565"/>
        <v>&lt;63 micron</v>
      </c>
      <c r="L8188">
        <v>0.1</v>
      </c>
      <c r="M8188">
        <v>2.4300000000000002</v>
      </c>
      <c r="N8188">
        <v>1</v>
      </c>
      <c r="O8188">
        <v>70</v>
      </c>
      <c r="P8188">
        <v>0.25</v>
      </c>
      <c r="Q8188">
        <v>1</v>
      </c>
      <c r="R8188">
        <v>0.36</v>
      </c>
      <c r="S8188">
        <v>0.25</v>
      </c>
      <c r="T8188">
        <v>12</v>
      </c>
      <c r="U8188">
        <v>46</v>
      </c>
      <c r="V8188">
        <v>35</v>
      </c>
      <c r="W8188">
        <v>2.83</v>
      </c>
      <c r="X8188">
        <v>5</v>
      </c>
      <c r="Y8188">
        <v>0.5</v>
      </c>
      <c r="Z8188">
        <v>0.12</v>
      </c>
      <c r="AA8188">
        <v>10</v>
      </c>
      <c r="AB8188">
        <v>0.99</v>
      </c>
      <c r="AC8188">
        <v>325</v>
      </c>
      <c r="AD8188">
        <v>0.5</v>
      </c>
      <c r="AE8188">
        <v>0.02</v>
      </c>
      <c r="AF8188">
        <v>27</v>
      </c>
      <c r="AG8188">
        <v>240</v>
      </c>
      <c r="AH8188">
        <v>4</v>
      </c>
      <c r="AI8188">
        <v>2</v>
      </c>
      <c r="AJ8188">
        <v>4</v>
      </c>
      <c r="AK8188">
        <v>17</v>
      </c>
      <c r="AL8188">
        <v>0.18</v>
      </c>
      <c r="AM8188">
        <v>5</v>
      </c>
      <c r="AN8188">
        <v>5</v>
      </c>
      <c r="AO8188">
        <v>48</v>
      </c>
      <c r="AP8188">
        <v>5</v>
      </c>
      <c r="AQ8188">
        <v>56</v>
      </c>
    </row>
    <row r="8189" spans="1:43" hidden="1" x14ac:dyDescent="0.25">
      <c r="A8189" t="s">
        <v>29678</v>
      </c>
      <c r="B8189" t="s">
        <v>29679</v>
      </c>
      <c r="C8189" s="1" t="str">
        <f t="shared" si="566"/>
        <v>21:0134</v>
      </c>
      <c r="D8189" s="1" t="str">
        <f t="shared" si="567"/>
        <v>21:0078</v>
      </c>
      <c r="E8189" t="s">
        <v>29680</v>
      </c>
      <c r="F8189" t="s">
        <v>29681</v>
      </c>
      <c r="H8189">
        <v>54.9075153</v>
      </c>
      <c r="I8189">
        <v>-60.961687900000001</v>
      </c>
      <c r="J8189" s="1" t="str">
        <f t="shared" si="564"/>
        <v>Till</v>
      </c>
      <c r="K8189" s="1" t="str">
        <f t="shared" si="565"/>
        <v>&lt;63 micron</v>
      </c>
      <c r="L8189">
        <v>0.1</v>
      </c>
      <c r="M8189">
        <v>2.5</v>
      </c>
      <c r="N8189">
        <v>6</v>
      </c>
      <c r="O8189">
        <v>110</v>
      </c>
      <c r="P8189">
        <v>0.25</v>
      </c>
      <c r="Q8189">
        <v>1</v>
      </c>
      <c r="R8189">
        <v>0.43</v>
      </c>
      <c r="S8189">
        <v>0.25</v>
      </c>
      <c r="T8189">
        <v>13</v>
      </c>
      <c r="U8189">
        <v>43</v>
      </c>
      <c r="V8189">
        <v>33</v>
      </c>
      <c r="W8189">
        <v>2.7</v>
      </c>
      <c r="X8189">
        <v>5</v>
      </c>
      <c r="Y8189">
        <v>0.5</v>
      </c>
      <c r="Z8189">
        <v>0.1</v>
      </c>
      <c r="AA8189">
        <v>10</v>
      </c>
      <c r="AB8189">
        <v>0.76</v>
      </c>
      <c r="AC8189">
        <v>305</v>
      </c>
      <c r="AD8189">
        <v>0.5</v>
      </c>
      <c r="AE8189">
        <v>0.04</v>
      </c>
      <c r="AF8189">
        <v>26</v>
      </c>
      <c r="AG8189">
        <v>490</v>
      </c>
      <c r="AH8189">
        <v>12</v>
      </c>
      <c r="AI8189">
        <v>2</v>
      </c>
      <c r="AJ8189">
        <v>5</v>
      </c>
      <c r="AK8189">
        <v>18</v>
      </c>
      <c r="AL8189">
        <v>0.15</v>
      </c>
      <c r="AM8189">
        <v>5</v>
      </c>
      <c r="AN8189">
        <v>5</v>
      </c>
      <c r="AO8189">
        <v>62</v>
      </c>
      <c r="AP8189">
        <v>5</v>
      </c>
      <c r="AQ8189">
        <v>42</v>
      </c>
    </row>
    <row r="8190" spans="1:43" hidden="1" x14ac:dyDescent="0.25">
      <c r="A8190" t="s">
        <v>29682</v>
      </c>
      <c r="B8190" t="s">
        <v>29683</v>
      </c>
      <c r="C8190" s="1" t="str">
        <f t="shared" si="566"/>
        <v>21:0134</v>
      </c>
      <c r="D8190" s="1" t="str">
        <f t="shared" si="567"/>
        <v>21:0078</v>
      </c>
      <c r="E8190" t="s">
        <v>29684</v>
      </c>
      <c r="F8190" t="s">
        <v>29685</v>
      </c>
      <c r="H8190">
        <v>54.986882000000001</v>
      </c>
      <c r="I8190">
        <v>-60.898268299999998</v>
      </c>
      <c r="J8190" s="1" t="str">
        <f t="shared" si="564"/>
        <v>Till</v>
      </c>
      <c r="K8190" s="1" t="str">
        <f t="shared" si="565"/>
        <v>&lt;63 micron</v>
      </c>
      <c r="L8190">
        <v>0.1</v>
      </c>
      <c r="M8190">
        <v>3.05</v>
      </c>
      <c r="N8190">
        <v>1</v>
      </c>
      <c r="O8190">
        <v>40</v>
      </c>
      <c r="P8190">
        <v>0.25</v>
      </c>
      <c r="Q8190">
        <v>1</v>
      </c>
      <c r="R8190">
        <v>0.39</v>
      </c>
      <c r="S8190">
        <v>0.25</v>
      </c>
      <c r="T8190">
        <v>7</v>
      </c>
      <c r="U8190">
        <v>34</v>
      </c>
      <c r="V8190">
        <v>21</v>
      </c>
      <c r="W8190">
        <v>2</v>
      </c>
      <c r="X8190">
        <v>5</v>
      </c>
      <c r="Y8190">
        <v>1</v>
      </c>
      <c r="Z8190">
        <v>0.03</v>
      </c>
      <c r="AA8190">
        <v>10</v>
      </c>
      <c r="AB8190">
        <v>0.45</v>
      </c>
      <c r="AC8190">
        <v>150</v>
      </c>
      <c r="AD8190">
        <v>0.5</v>
      </c>
      <c r="AE8190">
        <v>7.0000000000000007E-2</v>
      </c>
      <c r="AF8190">
        <v>19</v>
      </c>
      <c r="AG8190">
        <v>390</v>
      </c>
      <c r="AH8190">
        <v>4</v>
      </c>
      <c r="AI8190">
        <v>1</v>
      </c>
      <c r="AJ8190">
        <v>3</v>
      </c>
      <c r="AK8190">
        <v>21</v>
      </c>
      <c r="AL8190">
        <v>0.11</v>
      </c>
      <c r="AM8190">
        <v>5</v>
      </c>
      <c r="AN8190">
        <v>5</v>
      </c>
      <c r="AO8190">
        <v>51</v>
      </c>
      <c r="AP8190">
        <v>5</v>
      </c>
      <c r="AQ8190">
        <v>20</v>
      </c>
    </row>
    <row r="8191" spans="1:43" hidden="1" x14ac:dyDescent="0.25">
      <c r="A8191" t="s">
        <v>29686</v>
      </c>
      <c r="B8191" t="s">
        <v>29687</v>
      </c>
      <c r="C8191" s="1" t="str">
        <f t="shared" si="566"/>
        <v>21:0134</v>
      </c>
      <c r="D8191" s="1" t="str">
        <f t="shared" si="567"/>
        <v>21:0078</v>
      </c>
      <c r="E8191" t="s">
        <v>29688</v>
      </c>
      <c r="F8191" t="s">
        <v>29689</v>
      </c>
      <c r="H8191">
        <v>54.9767078</v>
      </c>
      <c r="I8191">
        <v>-60.524903999999999</v>
      </c>
      <c r="J8191" s="1" t="str">
        <f t="shared" si="564"/>
        <v>Till</v>
      </c>
      <c r="K8191" s="1" t="str">
        <f t="shared" si="565"/>
        <v>&lt;63 micron</v>
      </c>
      <c r="L8191">
        <v>0.1</v>
      </c>
      <c r="M8191">
        <v>3.03</v>
      </c>
      <c r="N8191">
        <v>6</v>
      </c>
      <c r="O8191">
        <v>20</v>
      </c>
      <c r="P8191">
        <v>0.25</v>
      </c>
      <c r="Q8191">
        <v>1</v>
      </c>
      <c r="R8191">
        <v>0.27</v>
      </c>
      <c r="S8191">
        <v>0.25</v>
      </c>
      <c r="T8191">
        <v>10</v>
      </c>
      <c r="U8191">
        <v>54</v>
      </c>
      <c r="V8191">
        <v>26</v>
      </c>
      <c r="W8191">
        <v>3.05</v>
      </c>
      <c r="X8191">
        <v>5</v>
      </c>
      <c r="Y8191">
        <v>2</v>
      </c>
      <c r="Z8191">
        <v>0.03</v>
      </c>
      <c r="AA8191">
        <v>10</v>
      </c>
      <c r="AB8191">
        <v>0.67</v>
      </c>
      <c r="AC8191">
        <v>190</v>
      </c>
      <c r="AD8191">
        <v>1</v>
      </c>
      <c r="AE8191">
        <v>0.02</v>
      </c>
      <c r="AF8191">
        <v>34</v>
      </c>
      <c r="AG8191">
        <v>210</v>
      </c>
      <c r="AH8191">
        <v>8</v>
      </c>
      <c r="AI8191">
        <v>2</v>
      </c>
      <c r="AJ8191">
        <v>6</v>
      </c>
      <c r="AK8191">
        <v>13</v>
      </c>
      <c r="AL8191">
        <v>0.17</v>
      </c>
      <c r="AM8191">
        <v>5</v>
      </c>
      <c r="AN8191">
        <v>5</v>
      </c>
      <c r="AO8191">
        <v>55</v>
      </c>
      <c r="AP8191">
        <v>5</v>
      </c>
      <c r="AQ8191">
        <v>28</v>
      </c>
    </row>
    <row r="8192" spans="1:43" hidden="1" x14ac:dyDescent="0.25">
      <c r="A8192" t="s">
        <v>29690</v>
      </c>
      <c r="B8192" t="s">
        <v>29691</v>
      </c>
      <c r="C8192" s="1" t="str">
        <f t="shared" si="566"/>
        <v>21:0134</v>
      </c>
      <c r="D8192" s="1" t="str">
        <f t="shared" si="567"/>
        <v>21:0078</v>
      </c>
      <c r="E8192" t="s">
        <v>29692</v>
      </c>
      <c r="F8192" t="s">
        <v>29693</v>
      </c>
      <c r="H8192">
        <v>53.486897300000003</v>
      </c>
      <c r="I8192">
        <v>-64.494243999999995</v>
      </c>
      <c r="J8192" s="1" t="str">
        <f t="shared" si="564"/>
        <v>Till</v>
      </c>
      <c r="K8192" s="1" t="str">
        <f t="shared" si="565"/>
        <v>&lt;63 micron</v>
      </c>
      <c r="L8192">
        <v>0.2</v>
      </c>
      <c r="M8192">
        <v>1.9</v>
      </c>
      <c r="N8192">
        <v>10</v>
      </c>
      <c r="O8192">
        <v>100</v>
      </c>
      <c r="P8192">
        <v>0.5</v>
      </c>
      <c r="Q8192">
        <v>1</v>
      </c>
      <c r="R8192">
        <v>0.47</v>
      </c>
      <c r="S8192">
        <v>0.25</v>
      </c>
      <c r="T8192">
        <v>12</v>
      </c>
      <c r="U8192">
        <v>44</v>
      </c>
      <c r="V8192">
        <v>23</v>
      </c>
      <c r="W8192">
        <v>2.93</v>
      </c>
      <c r="X8192">
        <v>5</v>
      </c>
      <c r="Y8192">
        <v>0.5</v>
      </c>
      <c r="Z8192">
        <v>0.23</v>
      </c>
      <c r="AA8192">
        <v>40</v>
      </c>
      <c r="AB8192">
        <v>0.69</v>
      </c>
      <c r="AC8192">
        <v>395</v>
      </c>
      <c r="AD8192">
        <v>0.5</v>
      </c>
      <c r="AE8192">
        <v>0.03</v>
      </c>
      <c r="AF8192">
        <v>19</v>
      </c>
      <c r="AG8192">
        <v>930</v>
      </c>
      <c r="AH8192">
        <v>12</v>
      </c>
      <c r="AI8192">
        <v>1</v>
      </c>
      <c r="AJ8192">
        <v>4</v>
      </c>
      <c r="AK8192">
        <v>29</v>
      </c>
      <c r="AL8192">
        <v>0.16</v>
      </c>
      <c r="AM8192">
        <v>5</v>
      </c>
      <c r="AN8192">
        <v>5</v>
      </c>
      <c r="AO8192">
        <v>49</v>
      </c>
      <c r="AP8192">
        <v>5</v>
      </c>
      <c r="AQ8192">
        <v>52</v>
      </c>
    </row>
    <row r="8193" spans="1:43" hidden="1" x14ac:dyDescent="0.25">
      <c r="A8193" t="s">
        <v>29694</v>
      </c>
      <c r="B8193" t="s">
        <v>29695</v>
      </c>
      <c r="C8193" s="1" t="str">
        <f t="shared" si="566"/>
        <v>21:0134</v>
      </c>
      <c r="D8193" s="1" t="str">
        <f t="shared" si="567"/>
        <v>21:0078</v>
      </c>
      <c r="E8193" t="s">
        <v>29696</v>
      </c>
      <c r="F8193" t="s">
        <v>29697</v>
      </c>
      <c r="H8193">
        <v>54.947783600000001</v>
      </c>
      <c r="I8193">
        <v>-60.664503000000003</v>
      </c>
      <c r="J8193" s="1" t="str">
        <f t="shared" si="564"/>
        <v>Till</v>
      </c>
      <c r="K8193" s="1" t="str">
        <f t="shared" si="565"/>
        <v>&lt;63 micron</v>
      </c>
      <c r="L8193">
        <v>0.1</v>
      </c>
      <c r="M8193">
        <v>2</v>
      </c>
      <c r="N8193">
        <v>6</v>
      </c>
      <c r="O8193">
        <v>30</v>
      </c>
      <c r="P8193">
        <v>0.25</v>
      </c>
      <c r="Q8193">
        <v>1</v>
      </c>
      <c r="R8193">
        <v>0.46</v>
      </c>
      <c r="S8193">
        <v>0.25</v>
      </c>
      <c r="T8193">
        <v>10</v>
      </c>
      <c r="U8193">
        <v>44</v>
      </c>
      <c r="V8193">
        <v>19</v>
      </c>
      <c r="W8193">
        <v>2.44</v>
      </c>
      <c r="X8193">
        <v>5</v>
      </c>
      <c r="Y8193">
        <v>0.5</v>
      </c>
      <c r="Z8193">
        <v>0.05</v>
      </c>
      <c r="AA8193">
        <v>10</v>
      </c>
      <c r="AB8193">
        <v>0.77</v>
      </c>
      <c r="AC8193">
        <v>255</v>
      </c>
      <c r="AD8193">
        <v>0.5</v>
      </c>
      <c r="AE8193">
        <v>0.02</v>
      </c>
      <c r="AF8193">
        <v>24</v>
      </c>
      <c r="AG8193">
        <v>190</v>
      </c>
      <c r="AH8193">
        <v>6</v>
      </c>
      <c r="AI8193">
        <v>2</v>
      </c>
      <c r="AJ8193">
        <v>4</v>
      </c>
      <c r="AK8193">
        <v>26</v>
      </c>
      <c r="AL8193">
        <v>0.2</v>
      </c>
      <c r="AM8193">
        <v>5</v>
      </c>
      <c r="AN8193">
        <v>5</v>
      </c>
      <c r="AO8193">
        <v>46</v>
      </c>
      <c r="AP8193">
        <v>5</v>
      </c>
      <c r="AQ8193">
        <v>36</v>
      </c>
    </row>
    <row r="8194" spans="1:43" hidden="1" x14ac:dyDescent="0.25">
      <c r="A8194" t="s">
        <v>29698</v>
      </c>
      <c r="B8194" t="s">
        <v>29699</v>
      </c>
      <c r="C8194" s="1" t="str">
        <f t="shared" si="566"/>
        <v>21:0134</v>
      </c>
      <c r="D8194" s="1" t="str">
        <f t="shared" si="567"/>
        <v>21:0078</v>
      </c>
      <c r="E8194" t="s">
        <v>29700</v>
      </c>
      <c r="F8194" t="s">
        <v>29701</v>
      </c>
      <c r="H8194">
        <v>54.490755</v>
      </c>
      <c r="I8194">
        <v>-61.930491600000003</v>
      </c>
      <c r="J8194" s="1" t="str">
        <f t="shared" si="564"/>
        <v>Till</v>
      </c>
      <c r="K8194" s="1" t="str">
        <f t="shared" si="565"/>
        <v>&lt;63 micron</v>
      </c>
      <c r="L8194">
        <v>0.1</v>
      </c>
      <c r="M8194">
        <v>3.01</v>
      </c>
      <c r="N8194">
        <v>1</v>
      </c>
      <c r="O8194">
        <v>70</v>
      </c>
      <c r="P8194">
        <v>0.25</v>
      </c>
      <c r="Q8194">
        <v>1</v>
      </c>
      <c r="R8194">
        <v>0.41</v>
      </c>
      <c r="S8194">
        <v>0.25</v>
      </c>
      <c r="T8194">
        <v>13</v>
      </c>
      <c r="U8194">
        <v>31</v>
      </c>
      <c r="V8194">
        <v>29</v>
      </c>
      <c r="W8194">
        <v>2.93</v>
      </c>
      <c r="X8194">
        <v>5</v>
      </c>
      <c r="Y8194">
        <v>0.5</v>
      </c>
      <c r="Z8194">
        <v>0.08</v>
      </c>
      <c r="AA8194">
        <v>10</v>
      </c>
      <c r="AB8194">
        <v>0.62</v>
      </c>
      <c r="AC8194">
        <v>215</v>
      </c>
      <c r="AD8194">
        <v>0.5</v>
      </c>
      <c r="AE8194">
        <v>0.03</v>
      </c>
      <c r="AF8194">
        <v>30</v>
      </c>
      <c r="AG8194">
        <v>540</v>
      </c>
      <c r="AH8194">
        <v>4</v>
      </c>
      <c r="AI8194">
        <v>1</v>
      </c>
      <c r="AJ8194">
        <v>4</v>
      </c>
      <c r="AK8194">
        <v>17</v>
      </c>
      <c r="AL8194">
        <v>0.13</v>
      </c>
      <c r="AM8194">
        <v>5</v>
      </c>
      <c r="AN8194">
        <v>5</v>
      </c>
      <c r="AO8194">
        <v>48</v>
      </c>
      <c r="AP8194">
        <v>5</v>
      </c>
      <c r="AQ8194">
        <v>28</v>
      </c>
    </row>
    <row r="8195" spans="1:43" hidden="1" x14ac:dyDescent="0.25">
      <c r="A8195" t="s">
        <v>29702</v>
      </c>
      <c r="B8195" t="s">
        <v>29703</v>
      </c>
      <c r="C8195" s="1" t="str">
        <f t="shared" si="566"/>
        <v>21:0134</v>
      </c>
      <c r="D8195" s="1" t="str">
        <f t="shared" si="567"/>
        <v>21:0078</v>
      </c>
      <c r="E8195" t="s">
        <v>29704</v>
      </c>
      <c r="F8195" t="s">
        <v>29705</v>
      </c>
      <c r="H8195">
        <v>54.452241000000001</v>
      </c>
      <c r="I8195">
        <v>-61.971987200000001</v>
      </c>
      <c r="J8195" s="1" t="str">
        <f t="shared" si="564"/>
        <v>Till</v>
      </c>
      <c r="K8195" s="1" t="str">
        <f t="shared" si="565"/>
        <v>&lt;63 micron</v>
      </c>
      <c r="L8195">
        <v>0.1</v>
      </c>
      <c r="M8195">
        <v>2.0499999999999998</v>
      </c>
      <c r="N8195">
        <v>1</v>
      </c>
      <c r="O8195">
        <v>80</v>
      </c>
      <c r="P8195">
        <v>0.25</v>
      </c>
      <c r="Q8195">
        <v>1</v>
      </c>
      <c r="R8195">
        <v>0.38</v>
      </c>
      <c r="S8195">
        <v>0.25</v>
      </c>
      <c r="T8195">
        <v>8</v>
      </c>
      <c r="U8195">
        <v>28</v>
      </c>
      <c r="V8195">
        <v>30</v>
      </c>
      <c r="W8195">
        <v>2.67</v>
      </c>
      <c r="X8195">
        <v>5</v>
      </c>
      <c r="Y8195">
        <v>1</v>
      </c>
      <c r="Z8195">
        <v>0.17</v>
      </c>
      <c r="AA8195">
        <v>20</v>
      </c>
      <c r="AB8195">
        <v>0.56999999999999995</v>
      </c>
      <c r="AC8195">
        <v>215</v>
      </c>
      <c r="AD8195">
        <v>0.5</v>
      </c>
      <c r="AE8195">
        <v>0.02</v>
      </c>
      <c r="AF8195">
        <v>14</v>
      </c>
      <c r="AG8195">
        <v>530</v>
      </c>
      <c r="AH8195">
        <v>8</v>
      </c>
      <c r="AI8195">
        <v>2</v>
      </c>
      <c r="AJ8195">
        <v>4</v>
      </c>
      <c r="AK8195">
        <v>19</v>
      </c>
      <c r="AL8195">
        <v>0.15</v>
      </c>
      <c r="AM8195">
        <v>5</v>
      </c>
      <c r="AN8195">
        <v>5</v>
      </c>
      <c r="AO8195">
        <v>47</v>
      </c>
      <c r="AP8195">
        <v>5</v>
      </c>
      <c r="AQ8195">
        <v>26</v>
      </c>
    </row>
    <row r="8196" spans="1:43" hidden="1" x14ac:dyDescent="0.25">
      <c r="A8196" t="s">
        <v>29706</v>
      </c>
      <c r="B8196" t="s">
        <v>29707</v>
      </c>
      <c r="C8196" s="1" t="str">
        <f t="shared" si="566"/>
        <v>21:0134</v>
      </c>
      <c r="D8196" s="1" t="str">
        <f t="shared" si="567"/>
        <v>21:0078</v>
      </c>
      <c r="E8196" t="s">
        <v>29708</v>
      </c>
      <c r="F8196" t="s">
        <v>29709</v>
      </c>
      <c r="H8196">
        <v>54.3463286</v>
      </c>
      <c r="I8196">
        <v>-61.989251299999999</v>
      </c>
      <c r="J8196" s="1" t="str">
        <f t="shared" si="564"/>
        <v>Till</v>
      </c>
      <c r="K8196" s="1" t="str">
        <f t="shared" si="565"/>
        <v>&lt;63 micron</v>
      </c>
      <c r="L8196">
        <v>0.1</v>
      </c>
      <c r="M8196">
        <v>2.11</v>
      </c>
      <c r="N8196">
        <v>1</v>
      </c>
      <c r="O8196">
        <v>150</v>
      </c>
      <c r="P8196">
        <v>0.25</v>
      </c>
      <c r="Q8196">
        <v>1</v>
      </c>
      <c r="R8196">
        <v>0.59</v>
      </c>
      <c r="S8196">
        <v>0.25</v>
      </c>
      <c r="T8196">
        <v>12</v>
      </c>
      <c r="U8196">
        <v>30</v>
      </c>
      <c r="V8196">
        <v>51</v>
      </c>
      <c r="W8196">
        <v>2.84</v>
      </c>
      <c r="X8196">
        <v>10</v>
      </c>
      <c r="Y8196">
        <v>0.5</v>
      </c>
      <c r="Z8196">
        <v>0.3</v>
      </c>
      <c r="AA8196">
        <v>40</v>
      </c>
      <c r="AB8196">
        <v>0.75</v>
      </c>
      <c r="AC8196">
        <v>370</v>
      </c>
      <c r="AD8196">
        <v>0.5</v>
      </c>
      <c r="AE8196">
        <v>0.03</v>
      </c>
      <c r="AF8196">
        <v>24</v>
      </c>
      <c r="AG8196">
        <v>890</v>
      </c>
      <c r="AH8196">
        <v>18</v>
      </c>
      <c r="AI8196">
        <v>1</v>
      </c>
      <c r="AJ8196">
        <v>6</v>
      </c>
      <c r="AK8196">
        <v>39</v>
      </c>
      <c r="AL8196">
        <v>0.17</v>
      </c>
      <c r="AM8196">
        <v>5</v>
      </c>
      <c r="AN8196">
        <v>5</v>
      </c>
      <c r="AO8196">
        <v>49</v>
      </c>
      <c r="AP8196">
        <v>5</v>
      </c>
      <c r="AQ8196">
        <v>66</v>
      </c>
    </row>
    <row r="8197" spans="1:43" hidden="1" x14ac:dyDescent="0.25">
      <c r="A8197" t="s">
        <v>29710</v>
      </c>
      <c r="B8197" t="s">
        <v>29711</v>
      </c>
      <c r="C8197" s="1" t="str">
        <f t="shared" si="566"/>
        <v>21:0134</v>
      </c>
      <c r="D8197" s="1" t="str">
        <f t="shared" si="567"/>
        <v>21:0078</v>
      </c>
      <c r="E8197" t="s">
        <v>29712</v>
      </c>
      <c r="F8197" t="s">
        <v>29713</v>
      </c>
      <c r="H8197">
        <v>54.343164999999999</v>
      </c>
      <c r="I8197">
        <v>-61.884717500000001</v>
      </c>
      <c r="J8197" s="1" t="str">
        <f t="shared" si="564"/>
        <v>Till</v>
      </c>
      <c r="K8197" s="1" t="str">
        <f t="shared" si="565"/>
        <v>&lt;63 micron</v>
      </c>
      <c r="L8197">
        <v>0.2</v>
      </c>
      <c r="M8197">
        <v>1.52</v>
      </c>
      <c r="N8197">
        <v>6</v>
      </c>
      <c r="O8197">
        <v>250</v>
      </c>
      <c r="P8197">
        <v>1</v>
      </c>
      <c r="Q8197">
        <v>1</v>
      </c>
      <c r="R8197">
        <v>0.45</v>
      </c>
      <c r="S8197">
        <v>0.25</v>
      </c>
      <c r="T8197">
        <v>9</v>
      </c>
      <c r="U8197">
        <v>26</v>
      </c>
      <c r="V8197">
        <v>23</v>
      </c>
      <c r="W8197">
        <v>2.95</v>
      </c>
      <c r="X8197">
        <v>10</v>
      </c>
      <c r="Y8197">
        <v>0.5</v>
      </c>
      <c r="Z8197">
        <v>0.19</v>
      </c>
      <c r="AA8197">
        <v>40</v>
      </c>
      <c r="AB8197">
        <v>0.77</v>
      </c>
      <c r="AC8197">
        <v>370</v>
      </c>
      <c r="AD8197">
        <v>0.5</v>
      </c>
      <c r="AE8197">
        <v>0.02</v>
      </c>
      <c r="AF8197">
        <v>20</v>
      </c>
      <c r="AG8197">
        <v>530</v>
      </c>
      <c r="AH8197">
        <v>10</v>
      </c>
      <c r="AI8197">
        <v>2</v>
      </c>
      <c r="AJ8197">
        <v>4</v>
      </c>
      <c r="AK8197">
        <v>30</v>
      </c>
      <c r="AL8197">
        <v>0.13</v>
      </c>
      <c r="AM8197">
        <v>5</v>
      </c>
      <c r="AN8197">
        <v>5</v>
      </c>
      <c r="AO8197">
        <v>40</v>
      </c>
      <c r="AP8197">
        <v>5</v>
      </c>
      <c r="AQ8197">
        <v>52</v>
      </c>
    </row>
    <row r="8198" spans="1:43" hidden="1" x14ac:dyDescent="0.25">
      <c r="A8198" t="s">
        <v>29714</v>
      </c>
      <c r="B8198" t="s">
        <v>29715</v>
      </c>
      <c r="C8198" s="1" t="str">
        <f t="shared" si="566"/>
        <v>21:0134</v>
      </c>
      <c r="D8198" s="1" t="str">
        <f t="shared" si="567"/>
        <v>21:0078</v>
      </c>
      <c r="E8198" t="s">
        <v>27020</v>
      </c>
      <c r="F8198" t="s">
        <v>29716</v>
      </c>
      <c r="H8198">
        <v>54.303654600000002</v>
      </c>
      <c r="I8198">
        <v>-61.938810599999996</v>
      </c>
      <c r="J8198" s="1" t="str">
        <f t="shared" si="564"/>
        <v>Till</v>
      </c>
      <c r="K8198" s="1" t="str">
        <f t="shared" si="565"/>
        <v>&lt;63 micron</v>
      </c>
      <c r="L8198">
        <v>0.1</v>
      </c>
      <c r="M8198">
        <v>1.08</v>
      </c>
      <c r="N8198">
        <v>1</v>
      </c>
      <c r="O8198">
        <v>20</v>
      </c>
      <c r="P8198">
        <v>0.25</v>
      </c>
      <c r="Q8198">
        <v>1</v>
      </c>
      <c r="R8198">
        <v>0.37</v>
      </c>
      <c r="S8198">
        <v>0.25</v>
      </c>
      <c r="T8198">
        <v>3</v>
      </c>
      <c r="U8198">
        <v>24</v>
      </c>
      <c r="V8198">
        <v>7</v>
      </c>
      <c r="W8198">
        <v>2.81</v>
      </c>
      <c r="X8198">
        <v>5</v>
      </c>
      <c r="Y8198">
        <v>0.5</v>
      </c>
      <c r="Z8198">
        <v>0.04</v>
      </c>
      <c r="AA8198">
        <v>30</v>
      </c>
      <c r="AB8198">
        <v>0.3</v>
      </c>
      <c r="AC8198">
        <v>150</v>
      </c>
      <c r="AD8198">
        <v>0.5</v>
      </c>
      <c r="AE8198">
        <v>0.01</v>
      </c>
      <c r="AF8198">
        <v>8</v>
      </c>
      <c r="AG8198">
        <v>790</v>
      </c>
      <c r="AH8198">
        <v>8</v>
      </c>
      <c r="AI8198">
        <v>1</v>
      </c>
      <c r="AJ8198">
        <v>3</v>
      </c>
      <c r="AK8198">
        <v>23</v>
      </c>
      <c r="AL8198">
        <v>0.11</v>
      </c>
      <c r="AM8198">
        <v>5</v>
      </c>
      <c r="AN8198">
        <v>5</v>
      </c>
      <c r="AO8198">
        <v>38</v>
      </c>
      <c r="AP8198">
        <v>5</v>
      </c>
      <c r="AQ8198">
        <v>20</v>
      </c>
    </row>
    <row r="8199" spans="1:43" hidden="1" x14ac:dyDescent="0.25">
      <c r="A8199" t="s">
        <v>29717</v>
      </c>
      <c r="B8199" t="s">
        <v>29718</v>
      </c>
      <c r="C8199" s="1" t="str">
        <f t="shared" si="566"/>
        <v>21:0134</v>
      </c>
      <c r="D8199" s="1" t="str">
        <f t="shared" si="567"/>
        <v>21:0078</v>
      </c>
      <c r="E8199" t="s">
        <v>29719</v>
      </c>
      <c r="F8199" t="s">
        <v>29720</v>
      </c>
      <c r="H8199">
        <v>54.258811999999999</v>
      </c>
      <c r="I8199">
        <v>-61.949941699999997</v>
      </c>
      <c r="J8199" s="1" t="str">
        <f t="shared" si="564"/>
        <v>Till</v>
      </c>
      <c r="K8199" s="1" t="str">
        <f t="shared" si="565"/>
        <v>&lt;63 micron</v>
      </c>
      <c r="L8199">
        <v>0.1</v>
      </c>
      <c r="M8199">
        <v>0.71</v>
      </c>
      <c r="N8199">
        <v>1</v>
      </c>
      <c r="O8199">
        <v>30</v>
      </c>
      <c r="P8199">
        <v>0.25</v>
      </c>
      <c r="Q8199">
        <v>1</v>
      </c>
      <c r="R8199">
        <v>0.46</v>
      </c>
      <c r="S8199">
        <v>0.25</v>
      </c>
      <c r="T8199">
        <v>5</v>
      </c>
      <c r="U8199">
        <v>21</v>
      </c>
      <c r="V8199">
        <v>15</v>
      </c>
      <c r="W8199">
        <v>2.11</v>
      </c>
      <c r="X8199">
        <v>5</v>
      </c>
      <c r="Y8199">
        <v>0.5</v>
      </c>
      <c r="Z8199">
        <v>0.05</v>
      </c>
      <c r="AA8199">
        <v>30</v>
      </c>
      <c r="AB8199">
        <v>0.28999999999999998</v>
      </c>
      <c r="AC8199">
        <v>180</v>
      </c>
      <c r="AD8199">
        <v>0.5</v>
      </c>
      <c r="AE8199">
        <v>0.01</v>
      </c>
      <c r="AF8199">
        <v>9</v>
      </c>
      <c r="AG8199">
        <v>760</v>
      </c>
      <c r="AH8199">
        <v>6</v>
      </c>
      <c r="AI8199">
        <v>1</v>
      </c>
      <c r="AJ8199">
        <v>2</v>
      </c>
      <c r="AK8199">
        <v>26</v>
      </c>
      <c r="AL8199">
        <v>0.12</v>
      </c>
      <c r="AM8199">
        <v>5</v>
      </c>
      <c r="AN8199">
        <v>5</v>
      </c>
      <c r="AO8199">
        <v>34</v>
      </c>
      <c r="AP8199">
        <v>5</v>
      </c>
      <c r="AQ8199">
        <v>28</v>
      </c>
    </row>
    <row r="8200" spans="1:43" hidden="1" x14ac:dyDescent="0.25">
      <c r="A8200" t="s">
        <v>29721</v>
      </c>
      <c r="B8200" t="s">
        <v>29722</v>
      </c>
      <c r="C8200" s="1" t="str">
        <f t="shared" si="566"/>
        <v>21:0134</v>
      </c>
      <c r="D8200" s="1" t="str">
        <f t="shared" si="567"/>
        <v>21:0078</v>
      </c>
      <c r="E8200" t="s">
        <v>29723</v>
      </c>
      <c r="F8200" t="s">
        <v>29724</v>
      </c>
      <c r="H8200">
        <v>54.297873299999999</v>
      </c>
      <c r="I8200">
        <v>-61.713442299999997</v>
      </c>
      <c r="J8200" s="1" t="str">
        <f t="shared" si="564"/>
        <v>Till</v>
      </c>
      <c r="K8200" s="1" t="str">
        <f t="shared" si="565"/>
        <v>&lt;63 micron</v>
      </c>
      <c r="L8200">
        <v>0.2</v>
      </c>
      <c r="M8200">
        <v>2.0299999999999998</v>
      </c>
      <c r="N8200">
        <v>2</v>
      </c>
      <c r="O8200">
        <v>90</v>
      </c>
      <c r="P8200">
        <v>0.25</v>
      </c>
      <c r="Q8200">
        <v>1</v>
      </c>
      <c r="R8200">
        <v>0.45</v>
      </c>
      <c r="S8200">
        <v>0.25</v>
      </c>
      <c r="T8200">
        <v>8</v>
      </c>
      <c r="U8200">
        <v>25</v>
      </c>
      <c r="V8200">
        <v>22</v>
      </c>
      <c r="W8200">
        <v>2.5</v>
      </c>
      <c r="X8200">
        <v>5</v>
      </c>
      <c r="Y8200">
        <v>0.5</v>
      </c>
      <c r="Z8200">
        <v>0.27</v>
      </c>
      <c r="AA8200">
        <v>30</v>
      </c>
      <c r="AB8200">
        <v>0.59</v>
      </c>
      <c r="AC8200">
        <v>315</v>
      </c>
      <c r="AD8200">
        <v>0.5</v>
      </c>
      <c r="AE8200">
        <v>0.02</v>
      </c>
      <c r="AF8200">
        <v>14</v>
      </c>
      <c r="AG8200">
        <v>860</v>
      </c>
      <c r="AH8200">
        <v>16</v>
      </c>
      <c r="AI8200">
        <v>1</v>
      </c>
      <c r="AJ8200">
        <v>4</v>
      </c>
      <c r="AK8200">
        <v>32</v>
      </c>
      <c r="AL8200">
        <v>0.16</v>
      </c>
      <c r="AM8200">
        <v>5</v>
      </c>
      <c r="AN8200">
        <v>5</v>
      </c>
      <c r="AO8200">
        <v>39</v>
      </c>
      <c r="AP8200">
        <v>5</v>
      </c>
      <c r="AQ8200">
        <v>58</v>
      </c>
    </row>
    <row r="8201" spans="1:43" hidden="1" x14ac:dyDescent="0.25">
      <c r="A8201" t="s">
        <v>29725</v>
      </c>
      <c r="B8201" t="s">
        <v>29726</v>
      </c>
      <c r="C8201" s="1" t="str">
        <f t="shared" si="566"/>
        <v>21:0134</v>
      </c>
      <c r="D8201" s="1" t="str">
        <f t="shared" si="567"/>
        <v>21:0078</v>
      </c>
      <c r="E8201" t="s">
        <v>29727</v>
      </c>
      <c r="F8201" t="s">
        <v>29728</v>
      </c>
      <c r="H8201">
        <v>54.378876499999997</v>
      </c>
      <c r="I8201">
        <v>-61.835245999999998</v>
      </c>
      <c r="J8201" s="1" t="str">
        <f t="shared" si="564"/>
        <v>Till</v>
      </c>
      <c r="K8201" s="1" t="str">
        <f t="shared" si="565"/>
        <v>&lt;63 micron</v>
      </c>
      <c r="L8201">
        <v>0.1</v>
      </c>
      <c r="M8201">
        <v>1.86</v>
      </c>
      <c r="N8201">
        <v>4</v>
      </c>
      <c r="O8201">
        <v>60</v>
      </c>
      <c r="P8201">
        <v>0.25</v>
      </c>
      <c r="Q8201">
        <v>1</v>
      </c>
      <c r="R8201">
        <v>0.56000000000000005</v>
      </c>
      <c r="S8201">
        <v>0.25</v>
      </c>
      <c r="T8201">
        <v>6</v>
      </c>
      <c r="U8201">
        <v>27</v>
      </c>
      <c r="V8201">
        <v>59</v>
      </c>
      <c r="W8201">
        <v>2.4300000000000002</v>
      </c>
      <c r="X8201">
        <v>5</v>
      </c>
      <c r="Y8201">
        <v>0.5</v>
      </c>
      <c r="Z8201">
        <v>0.13</v>
      </c>
      <c r="AA8201">
        <v>20</v>
      </c>
      <c r="AB8201">
        <v>0.52</v>
      </c>
      <c r="AC8201">
        <v>195</v>
      </c>
      <c r="AD8201">
        <v>0.5</v>
      </c>
      <c r="AE8201">
        <v>0.02</v>
      </c>
      <c r="AF8201">
        <v>15</v>
      </c>
      <c r="AG8201">
        <v>660</v>
      </c>
      <c r="AH8201">
        <v>6</v>
      </c>
      <c r="AI8201">
        <v>1</v>
      </c>
      <c r="AJ8201">
        <v>3</v>
      </c>
      <c r="AK8201">
        <v>18</v>
      </c>
      <c r="AL8201">
        <v>0.13</v>
      </c>
      <c r="AM8201">
        <v>5</v>
      </c>
      <c r="AN8201">
        <v>5</v>
      </c>
      <c r="AO8201">
        <v>40</v>
      </c>
      <c r="AP8201">
        <v>5</v>
      </c>
      <c r="AQ8201">
        <v>28</v>
      </c>
    </row>
    <row r="8202" spans="1:43" hidden="1" x14ac:dyDescent="0.25">
      <c r="A8202" t="s">
        <v>29729</v>
      </c>
      <c r="B8202" t="s">
        <v>29730</v>
      </c>
      <c r="C8202" s="1" t="str">
        <f t="shared" si="566"/>
        <v>21:0134</v>
      </c>
      <c r="D8202" s="1" t="str">
        <f t="shared" si="567"/>
        <v>21:0078</v>
      </c>
      <c r="E8202" t="s">
        <v>29731</v>
      </c>
      <c r="F8202" t="s">
        <v>29732</v>
      </c>
      <c r="H8202">
        <v>54.459705</v>
      </c>
      <c r="I8202">
        <v>-61.852235499999999</v>
      </c>
      <c r="J8202" s="1" t="str">
        <f t="shared" si="564"/>
        <v>Till</v>
      </c>
      <c r="K8202" s="1" t="str">
        <f t="shared" si="565"/>
        <v>&lt;63 micron</v>
      </c>
      <c r="L8202">
        <v>0.1</v>
      </c>
      <c r="M8202">
        <v>2.94</v>
      </c>
      <c r="N8202">
        <v>1</v>
      </c>
      <c r="O8202">
        <v>160</v>
      </c>
      <c r="P8202">
        <v>0.25</v>
      </c>
      <c r="Q8202">
        <v>1</v>
      </c>
      <c r="R8202">
        <v>0.35</v>
      </c>
      <c r="S8202">
        <v>0.25</v>
      </c>
      <c r="T8202">
        <v>10</v>
      </c>
      <c r="U8202">
        <v>29</v>
      </c>
      <c r="V8202">
        <v>31</v>
      </c>
      <c r="W8202">
        <v>2.85</v>
      </c>
      <c r="X8202">
        <v>5</v>
      </c>
      <c r="Y8202">
        <v>0.5</v>
      </c>
      <c r="Z8202">
        <v>0.11</v>
      </c>
      <c r="AA8202">
        <v>10</v>
      </c>
      <c r="AB8202">
        <v>0.65</v>
      </c>
      <c r="AC8202">
        <v>215</v>
      </c>
      <c r="AD8202">
        <v>1</v>
      </c>
      <c r="AE8202">
        <v>0.02</v>
      </c>
      <c r="AF8202">
        <v>22</v>
      </c>
      <c r="AG8202">
        <v>610</v>
      </c>
      <c r="AH8202">
        <v>4</v>
      </c>
      <c r="AI8202">
        <v>1</v>
      </c>
      <c r="AJ8202">
        <v>4</v>
      </c>
      <c r="AK8202">
        <v>15</v>
      </c>
      <c r="AL8202">
        <v>0.12</v>
      </c>
      <c r="AM8202">
        <v>5</v>
      </c>
      <c r="AN8202">
        <v>5</v>
      </c>
      <c r="AO8202">
        <v>42</v>
      </c>
      <c r="AP8202">
        <v>5</v>
      </c>
      <c r="AQ8202">
        <v>26</v>
      </c>
    </row>
    <row r="8203" spans="1:43" hidden="1" x14ac:dyDescent="0.25">
      <c r="A8203" t="s">
        <v>29733</v>
      </c>
      <c r="B8203" t="s">
        <v>29734</v>
      </c>
      <c r="C8203" s="1" t="str">
        <f t="shared" si="566"/>
        <v>21:0134</v>
      </c>
      <c r="D8203" s="1" t="str">
        <f t="shared" si="567"/>
        <v>21:0078</v>
      </c>
      <c r="E8203" t="s">
        <v>29735</v>
      </c>
      <c r="F8203" t="s">
        <v>29736</v>
      </c>
      <c r="H8203">
        <v>53.510972099999996</v>
      </c>
      <c r="I8203">
        <v>-64.516957300000001</v>
      </c>
      <c r="J8203" s="1" t="str">
        <f t="shared" si="564"/>
        <v>Till</v>
      </c>
      <c r="K8203" s="1" t="str">
        <f t="shared" si="565"/>
        <v>&lt;63 micron</v>
      </c>
      <c r="L8203">
        <v>0.1</v>
      </c>
      <c r="M8203">
        <v>0.67</v>
      </c>
      <c r="N8203">
        <v>1</v>
      </c>
      <c r="O8203">
        <v>70</v>
      </c>
      <c r="P8203">
        <v>0.25</v>
      </c>
      <c r="Q8203">
        <v>1</v>
      </c>
      <c r="R8203">
        <v>0.46</v>
      </c>
      <c r="S8203">
        <v>0.25</v>
      </c>
      <c r="T8203">
        <v>6</v>
      </c>
      <c r="U8203">
        <v>29</v>
      </c>
      <c r="V8203">
        <v>12</v>
      </c>
      <c r="W8203">
        <v>1.94</v>
      </c>
      <c r="X8203">
        <v>5</v>
      </c>
      <c r="Y8203">
        <v>0.5</v>
      </c>
      <c r="Z8203">
        <v>0.11</v>
      </c>
      <c r="AA8203">
        <v>30</v>
      </c>
      <c r="AB8203">
        <v>0.3</v>
      </c>
      <c r="AC8203">
        <v>200</v>
      </c>
      <c r="AD8203">
        <v>0.5</v>
      </c>
      <c r="AE8203">
        <v>0.03</v>
      </c>
      <c r="AF8203">
        <v>11</v>
      </c>
      <c r="AG8203">
        <v>900</v>
      </c>
      <c r="AH8203">
        <v>2</v>
      </c>
      <c r="AI8203">
        <v>1</v>
      </c>
      <c r="AJ8203">
        <v>2</v>
      </c>
      <c r="AK8203">
        <v>27</v>
      </c>
      <c r="AL8203">
        <v>0.08</v>
      </c>
      <c r="AM8203">
        <v>5</v>
      </c>
      <c r="AN8203">
        <v>5</v>
      </c>
      <c r="AO8203">
        <v>32</v>
      </c>
      <c r="AP8203">
        <v>5</v>
      </c>
      <c r="AQ8203">
        <v>24</v>
      </c>
    </row>
    <row r="8204" spans="1:43" hidden="1" x14ac:dyDescent="0.25">
      <c r="A8204" t="s">
        <v>29737</v>
      </c>
      <c r="B8204" t="s">
        <v>29738</v>
      </c>
      <c r="C8204" s="1" t="str">
        <f t="shared" si="566"/>
        <v>21:0134</v>
      </c>
      <c r="D8204" s="1" t="str">
        <f t="shared" si="567"/>
        <v>21:0078</v>
      </c>
      <c r="E8204" t="s">
        <v>29739</v>
      </c>
      <c r="F8204" t="s">
        <v>29740</v>
      </c>
      <c r="H8204">
        <v>54.825189999999999</v>
      </c>
      <c r="I8204">
        <v>-61.228546799999997</v>
      </c>
      <c r="J8204" s="1" t="str">
        <f t="shared" si="564"/>
        <v>Till</v>
      </c>
      <c r="K8204" s="1" t="str">
        <f t="shared" si="565"/>
        <v>&lt;63 micron</v>
      </c>
      <c r="L8204">
        <v>0.1</v>
      </c>
      <c r="M8204">
        <v>2.36</v>
      </c>
      <c r="N8204">
        <v>1</v>
      </c>
      <c r="O8204">
        <v>120</v>
      </c>
      <c r="P8204">
        <v>0.25</v>
      </c>
      <c r="Q8204">
        <v>2</v>
      </c>
      <c r="R8204">
        <v>0.55000000000000004</v>
      </c>
      <c r="S8204">
        <v>0.5</v>
      </c>
      <c r="T8204">
        <v>9</v>
      </c>
      <c r="U8204">
        <v>24</v>
      </c>
      <c r="V8204">
        <v>26</v>
      </c>
      <c r="W8204">
        <v>2.0299999999999998</v>
      </c>
      <c r="X8204">
        <v>5</v>
      </c>
      <c r="Y8204">
        <v>0.5</v>
      </c>
      <c r="Z8204">
        <v>0.06</v>
      </c>
      <c r="AA8204">
        <v>10</v>
      </c>
      <c r="AB8204">
        <v>0.35</v>
      </c>
      <c r="AC8204">
        <v>185</v>
      </c>
      <c r="AD8204">
        <v>0.5</v>
      </c>
      <c r="AE8204">
        <v>0.12</v>
      </c>
      <c r="AF8204">
        <v>18</v>
      </c>
      <c r="AG8204">
        <v>560</v>
      </c>
      <c r="AH8204">
        <v>2</v>
      </c>
      <c r="AI8204">
        <v>1</v>
      </c>
      <c r="AJ8204">
        <v>3</v>
      </c>
      <c r="AK8204">
        <v>35</v>
      </c>
      <c r="AL8204">
        <v>0.08</v>
      </c>
      <c r="AM8204">
        <v>5</v>
      </c>
      <c r="AN8204">
        <v>5</v>
      </c>
      <c r="AO8204">
        <v>55</v>
      </c>
      <c r="AP8204">
        <v>5</v>
      </c>
      <c r="AQ8204">
        <v>28</v>
      </c>
    </row>
    <row r="8205" spans="1:43" hidden="1" x14ac:dyDescent="0.25">
      <c r="A8205" t="s">
        <v>29741</v>
      </c>
      <c r="B8205" t="s">
        <v>29742</v>
      </c>
      <c r="C8205" s="1" t="str">
        <f t="shared" si="566"/>
        <v>21:0134</v>
      </c>
      <c r="D8205" s="1" t="str">
        <f t="shared" si="567"/>
        <v>21:0078</v>
      </c>
      <c r="E8205" t="s">
        <v>29743</v>
      </c>
      <c r="F8205" t="s">
        <v>29744</v>
      </c>
      <c r="H8205">
        <v>54.843471700000002</v>
      </c>
      <c r="I8205">
        <v>-61.413080200000003</v>
      </c>
      <c r="J8205" s="1" t="str">
        <f t="shared" si="564"/>
        <v>Till</v>
      </c>
      <c r="K8205" s="1" t="str">
        <f t="shared" si="565"/>
        <v>&lt;63 micron</v>
      </c>
      <c r="L8205">
        <v>0.1</v>
      </c>
      <c r="M8205">
        <v>5.45</v>
      </c>
      <c r="N8205">
        <v>1</v>
      </c>
      <c r="O8205">
        <v>30</v>
      </c>
      <c r="P8205">
        <v>0.25</v>
      </c>
      <c r="Q8205">
        <v>1</v>
      </c>
      <c r="R8205">
        <v>0.98</v>
      </c>
      <c r="S8205">
        <v>0.5</v>
      </c>
      <c r="T8205">
        <v>17</v>
      </c>
      <c r="U8205">
        <v>28</v>
      </c>
      <c r="V8205">
        <v>52</v>
      </c>
      <c r="W8205">
        <v>2.4</v>
      </c>
      <c r="X8205">
        <v>5</v>
      </c>
      <c r="Y8205">
        <v>0.5</v>
      </c>
      <c r="Z8205">
        <v>0.03</v>
      </c>
      <c r="AA8205">
        <v>5</v>
      </c>
      <c r="AB8205">
        <v>0.54</v>
      </c>
      <c r="AC8205">
        <v>135</v>
      </c>
      <c r="AD8205">
        <v>0.5</v>
      </c>
      <c r="AE8205">
        <v>0.28999999999999998</v>
      </c>
      <c r="AF8205">
        <v>51</v>
      </c>
      <c r="AG8205">
        <v>450</v>
      </c>
      <c r="AH8205">
        <v>8</v>
      </c>
      <c r="AI8205">
        <v>1</v>
      </c>
      <c r="AJ8205">
        <v>2</v>
      </c>
      <c r="AK8205">
        <v>68</v>
      </c>
      <c r="AL8205">
        <v>0.04</v>
      </c>
      <c r="AM8205">
        <v>5</v>
      </c>
      <c r="AN8205">
        <v>5</v>
      </c>
      <c r="AO8205">
        <v>68</v>
      </c>
      <c r="AP8205">
        <v>5</v>
      </c>
      <c r="AQ8205">
        <v>24</v>
      </c>
    </row>
    <row r="8206" spans="1:43" hidden="1" x14ac:dyDescent="0.25">
      <c r="A8206" t="s">
        <v>29745</v>
      </c>
      <c r="B8206" t="s">
        <v>29746</v>
      </c>
      <c r="C8206" s="1" t="str">
        <f t="shared" si="566"/>
        <v>21:0134</v>
      </c>
      <c r="D8206" s="1" t="str">
        <f t="shared" si="567"/>
        <v>21:0078</v>
      </c>
      <c r="E8206" t="s">
        <v>27024</v>
      </c>
      <c r="F8206" t="s">
        <v>29747</v>
      </c>
      <c r="H8206">
        <v>54.858353100000002</v>
      </c>
      <c r="I8206">
        <v>-61.366145400000001</v>
      </c>
      <c r="J8206" s="1" t="str">
        <f t="shared" si="564"/>
        <v>Till</v>
      </c>
      <c r="K8206" s="1" t="str">
        <f t="shared" si="565"/>
        <v>&lt;63 micron</v>
      </c>
      <c r="L8206">
        <v>0.1</v>
      </c>
      <c r="M8206">
        <v>3.99</v>
      </c>
      <c r="N8206">
        <v>1</v>
      </c>
      <c r="O8206">
        <v>50</v>
      </c>
      <c r="P8206">
        <v>0.25</v>
      </c>
      <c r="Q8206">
        <v>1</v>
      </c>
      <c r="R8206">
        <v>1.72</v>
      </c>
      <c r="S8206">
        <v>0.25</v>
      </c>
      <c r="T8206">
        <v>6</v>
      </c>
      <c r="U8206">
        <v>18</v>
      </c>
      <c r="V8206">
        <v>12</v>
      </c>
      <c r="W8206">
        <v>1.02</v>
      </c>
      <c r="X8206">
        <v>5</v>
      </c>
      <c r="Y8206">
        <v>0.5</v>
      </c>
      <c r="Z8206">
        <v>0.04</v>
      </c>
      <c r="AA8206">
        <v>5</v>
      </c>
      <c r="AB8206">
        <v>0.28000000000000003</v>
      </c>
      <c r="AC8206">
        <v>85</v>
      </c>
      <c r="AD8206">
        <v>0.5</v>
      </c>
      <c r="AE8206">
        <v>0.43</v>
      </c>
      <c r="AF8206">
        <v>16</v>
      </c>
      <c r="AG8206">
        <v>490</v>
      </c>
      <c r="AH8206">
        <v>2</v>
      </c>
      <c r="AI8206">
        <v>1</v>
      </c>
      <c r="AJ8206">
        <v>1</v>
      </c>
      <c r="AK8206">
        <v>104</v>
      </c>
      <c r="AL8206">
        <v>0.03</v>
      </c>
      <c r="AM8206">
        <v>5</v>
      </c>
      <c r="AN8206">
        <v>5</v>
      </c>
      <c r="AO8206">
        <v>26</v>
      </c>
      <c r="AP8206">
        <v>5</v>
      </c>
      <c r="AQ8206">
        <v>6</v>
      </c>
    </row>
    <row r="8207" spans="1:43" hidden="1" x14ac:dyDescent="0.25">
      <c r="A8207" t="s">
        <v>29748</v>
      </c>
      <c r="B8207" t="s">
        <v>29749</v>
      </c>
      <c r="C8207" s="1" t="str">
        <f t="shared" si="566"/>
        <v>21:0134</v>
      </c>
      <c r="D8207" s="1" t="str">
        <f t="shared" si="567"/>
        <v>21:0078</v>
      </c>
      <c r="E8207" t="s">
        <v>29750</v>
      </c>
      <c r="F8207" t="s">
        <v>29751</v>
      </c>
      <c r="H8207">
        <v>54.986680999999997</v>
      </c>
      <c r="I8207">
        <v>-61.208545100000002</v>
      </c>
      <c r="J8207" s="1" t="str">
        <f t="shared" si="564"/>
        <v>Till</v>
      </c>
      <c r="K8207" s="1" t="str">
        <f t="shared" si="565"/>
        <v>&lt;63 micron</v>
      </c>
      <c r="L8207">
        <v>0.1</v>
      </c>
      <c r="M8207">
        <v>3.2</v>
      </c>
      <c r="N8207">
        <v>1</v>
      </c>
      <c r="O8207">
        <v>50</v>
      </c>
      <c r="P8207">
        <v>0.25</v>
      </c>
      <c r="Q8207">
        <v>1</v>
      </c>
      <c r="R8207">
        <v>1.53</v>
      </c>
      <c r="S8207">
        <v>0.25</v>
      </c>
      <c r="T8207">
        <v>7</v>
      </c>
      <c r="U8207">
        <v>37</v>
      </c>
      <c r="V8207">
        <v>16</v>
      </c>
      <c r="W8207">
        <v>1.83</v>
      </c>
      <c r="X8207">
        <v>5</v>
      </c>
      <c r="Y8207">
        <v>0.5</v>
      </c>
      <c r="Z8207">
        <v>0.04</v>
      </c>
      <c r="AA8207">
        <v>10</v>
      </c>
      <c r="AB8207">
        <v>0.26</v>
      </c>
      <c r="AC8207">
        <v>110</v>
      </c>
      <c r="AD8207">
        <v>0.5</v>
      </c>
      <c r="AE8207">
        <v>0.38</v>
      </c>
      <c r="AF8207">
        <v>16</v>
      </c>
      <c r="AG8207">
        <v>480</v>
      </c>
      <c r="AH8207">
        <v>1</v>
      </c>
      <c r="AI8207">
        <v>1</v>
      </c>
      <c r="AJ8207">
        <v>1</v>
      </c>
      <c r="AK8207">
        <v>89</v>
      </c>
      <c r="AL8207">
        <v>7.0000000000000007E-2</v>
      </c>
      <c r="AM8207">
        <v>5</v>
      </c>
      <c r="AN8207">
        <v>5</v>
      </c>
      <c r="AO8207">
        <v>66</v>
      </c>
      <c r="AP8207">
        <v>5</v>
      </c>
      <c r="AQ8207">
        <v>12</v>
      </c>
    </row>
    <row r="8208" spans="1:43" hidden="1" x14ac:dyDescent="0.25">
      <c r="A8208" t="s">
        <v>29752</v>
      </c>
      <c r="B8208" t="s">
        <v>29753</v>
      </c>
      <c r="C8208" s="1" t="str">
        <f t="shared" si="566"/>
        <v>21:0134</v>
      </c>
      <c r="D8208" s="1" t="str">
        <f t="shared" si="567"/>
        <v>21:0078</v>
      </c>
      <c r="E8208" t="s">
        <v>29754</v>
      </c>
      <c r="F8208" t="s">
        <v>29755</v>
      </c>
      <c r="H8208">
        <v>54.647349400000003</v>
      </c>
      <c r="I8208">
        <v>-61.657867299999999</v>
      </c>
      <c r="J8208" s="1" t="str">
        <f t="shared" si="564"/>
        <v>Till</v>
      </c>
      <c r="K8208" s="1" t="str">
        <f t="shared" si="565"/>
        <v>&lt;63 micron</v>
      </c>
      <c r="L8208">
        <v>0.1</v>
      </c>
      <c r="M8208">
        <v>2.0699999999999998</v>
      </c>
      <c r="N8208">
        <v>1</v>
      </c>
      <c r="O8208">
        <v>140</v>
      </c>
      <c r="P8208">
        <v>0.25</v>
      </c>
      <c r="Q8208">
        <v>1</v>
      </c>
      <c r="R8208">
        <v>0.46</v>
      </c>
      <c r="S8208">
        <v>0.25</v>
      </c>
      <c r="T8208">
        <v>9</v>
      </c>
      <c r="U8208">
        <v>28</v>
      </c>
      <c r="V8208">
        <v>19</v>
      </c>
      <c r="W8208">
        <v>2.33</v>
      </c>
      <c r="X8208">
        <v>5</v>
      </c>
      <c r="Y8208">
        <v>0.5</v>
      </c>
      <c r="Z8208">
        <v>0.12</v>
      </c>
      <c r="AA8208">
        <v>20</v>
      </c>
      <c r="AB8208">
        <v>0.56000000000000005</v>
      </c>
      <c r="AC8208">
        <v>235</v>
      </c>
      <c r="AD8208">
        <v>0.5</v>
      </c>
      <c r="AE8208">
        <v>0.05</v>
      </c>
      <c r="AF8208">
        <v>19</v>
      </c>
      <c r="AG8208">
        <v>590</v>
      </c>
      <c r="AH8208">
        <v>2</v>
      </c>
      <c r="AI8208">
        <v>1</v>
      </c>
      <c r="AJ8208">
        <v>4</v>
      </c>
      <c r="AK8208">
        <v>26</v>
      </c>
      <c r="AL8208">
        <v>0.11</v>
      </c>
      <c r="AM8208">
        <v>5</v>
      </c>
      <c r="AN8208">
        <v>5</v>
      </c>
      <c r="AO8208">
        <v>49</v>
      </c>
      <c r="AP8208">
        <v>5</v>
      </c>
      <c r="AQ8208">
        <v>28</v>
      </c>
    </row>
    <row r="8209" spans="1:43" hidden="1" x14ac:dyDescent="0.25">
      <c r="A8209" t="s">
        <v>29756</v>
      </c>
      <c r="B8209" t="s">
        <v>29757</v>
      </c>
      <c r="C8209" s="1" t="str">
        <f t="shared" si="566"/>
        <v>21:0134</v>
      </c>
      <c r="D8209" s="1" t="str">
        <f t="shared" si="567"/>
        <v>21:0078</v>
      </c>
      <c r="E8209" t="s">
        <v>29758</v>
      </c>
      <c r="F8209" t="s">
        <v>29759</v>
      </c>
      <c r="H8209">
        <v>54.673652599999997</v>
      </c>
      <c r="I8209">
        <v>-61.955922800000003</v>
      </c>
      <c r="J8209" s="1" t="str">
        <f t="shared" si="564"/>
        <v>Till</v>
      </c>
      <c r="K8209" s="1" t="str">
        <f t="shared" si="565"/>
        <v>&lt;63 micron</v>
      </c>
      <c r="L8209">
        <v>0.1</v>
      </c>
      <c r="M8209">
        <v>4.28</v>
      </c>
      <c r="N8209">
        <v>1</v>
      </c>
      <c r="O8209">
        <v>350</v>
      </c>
      <c r="P8209">
        <v>0.25</v>
      </c>
      <c r="Q8209">
        <v>1</v>
      </c>
      <c r="R8209">
        <v>0.41</v>
      </c>
      <c r="S8209">
        <v>0.25</v>
      </c>
      <c r="T8209">
        <v>13</v>
      </c>
      <c r="U8209">
        <v>47</v>
      </c>
      <c r="V8209">
        <v>35</v>
      </c>
      <c r="W8209">
        <v>3.3</v>
      </c>
      <c r="X8209">
        <v>10</v>
      </c>
      <c r="Y8209">
        <v>0.5</v>
      </c>
      <c r="Z8209">
        <v>0.23</v>
      </c>
      <c r="AA8209">
        <v>30</v>
      </c>
      <c r="AB8209">
        <v>0.93</v>
      </c>
      <c r="AC8209">
        <v>355</v>
      </c>
      <c r="AD8209">
        <v>0.5</v>
      </c>
      <c r="AE8209">
        <v>7.0000000000000007E-2</v>
      </c>
      <c r="AF8209">
        <v>34</v>
      </c>
      <c r="AG8209">
        <v>440</v>
      </c>
      <c r="AH8209">
        <v>2</v>
      </c>
      <c r="AI8209">
        <v>1</v>
      </c>
      <c r="AJ8209">
        <v>7</v>
      </c>
      <c r="AK8209">
        <v>31</v>
      </c>
      <c r="AL8209">
        <v>0.12</v>
      </c>
      <c r="AM8209">
        <v>5</v>
      </c>
      <c r="AN8209">
        <v>5</v>
      </c>
      <c r="AO8209">
        <v>61</v>
      </c>
      <c r="AP8209">
        <v>5</v>
      </c>
      <c r="AQ8209">
        <v>38</v>
      </c>
    </row>
    <row r="8210" spans="1:43" hidden="1" x14ac:dyDescent="0.25">
      <c r="A8210" t="s">
        <v>29760</v>
      </c>
      <c r="B8210" t="s">
        <v>29761</v>
      </c>
      <c r="C8210" s="1" t="str">
        <f t="shared" si="566"/>
        <v>21:0134</v>
      </c>
      <c r="D8210" s="1" t="str">
        <f t="shared" si="567"/>
        <v>21:0078</v>
      </c>
      <c r="E8210" t="s">
        <v>27028</v>
      </c>
      <c r="F8210" t="s">
        <v>29762</v>
      </c>
      <c r="H8210">
        <v>54.720408200000001</v>
      </c>
      <c r="I8210">
        <v>-62.068835999999997</v>
      </c>
      <c r="J8210" s="1" t="str">
        <f t="shared" si="564"/>
        <v>Till</v>
      </c>
      <c r="K8210" s="1" t="str">
        <f t="shared" si="565"/>
        <v>&lt;63 micron</v>
      </c>
      <c r="L8210">
        <v>0.1</v>
      </c>
      <c r="M8210">
        <v>4.01</v>
      </c>
      <c r="N8210">
        <v>1</v>
      </c>
      <c r="O8210">
        <v>200</v>
      </c>
      <c r="P8210">
        <v>0.25</v>
      </c>
      <c r="Q8210">
        <v>1</v>
      </c>
      <c r="R8210">
        <v>0.6</v>
      </c>
      <c r="S8210">
        <v>0.25</v>
      </c>
      <c r="T8210">
        <v>18</v>
      </c>
      <c r="U8210">
        <v>50</v>
      </c>
      <c r="V8210">
        <v>32</v>
      </c>
      <c r="W8210">
        <v>2.73</v>
      </c>
      <c r="X8210">
        <v>5</v>
      </c>
      <c r="Y8210">
        <v>0.5</v>
      </c>
      <c r="Z8210">
        <v>0.08</v>
      </c>
      <c r="AA8210">
        <v>20</v>
      </c>
      <c r="AB8210">
        <v>0.73</v>
      </c>
      <c r="AC8210">
        <v>320</v>
      </c>
      <c r="AD8210">
        <v>0.5</v>
      </c>
      <c r="AE8210">
        <v>0.15</v>
      </c>
      <c r="AF8210">
        <v>37</v>
      </c>
      <c r="AG8210">
        <v>540</v>
      </c>
      <c r="AH8210">
        <v>4</v>
      </c>
      <c r="AI8210">
        <v>1</v>
      </c>
      <c r="AJ8210">
        <v>6</v>
      </c>
      <c r="AK8210">
        <v>58</v>
      </c>
      <c r="AL8210">
        <v>0.08</v>
      </c>
      <c r="AM8210">
        <v>5</v>
      </c>
      <c r="AN8210">
        <v>5</v>
      </c>
      <c r="AO8210">
        <v>59</v>
      </c>
      <c r="AP8210">
        <v>5</v>
      </c>
      <c r="AQ8210">
        <v>30</v>
      </c>
    </row>
    <row r="8211" spans="1:43" hidden="1" x14ac:dyDescent="0.25">
      <c r="A8211" t="s">
        <v>29763</v>
      </c>
      <c r="B8211" t="s">
        <v>29764</v>
      </c>
      <c r="C8211" s="1" t="str">
        <f t="shared" si="566"/>
        <v>21:0134</v>
      </c>
      <c r="D8211" s="1" t="str">
        <f t="shared" si="567"/>
        <v>21:0078</v>
      </c>
      <c r="E8211" t="s">
        <v>27032</v>
      </c>
      <c r="F8211" t="s">
        <v>29765</v>
      </c>
      <c r="H8211">
        <v>54.815107900000001</v>
      </c>
      <c r="I8211">
        <v>-62.054205899999999</v>
      </c>
      <c r="J8211" s="1" t="str">
        <f t="shared" si="564"/>
        <v>Till</v>
      </c>
      <c r="K8211" s="1" t="str">
        <f t="shared" si="565"/>
        <v>&lt;63 micron</v>
      </c>
      <c r="L8211">
        <v>0.1</v>
      </c>
      <c r="M8211">
        <v>4.58</v>
      </c>
      <c r="N8211">
        <v>1</v>
      </c>
      <c r="O8211">
        <v>220</v>
      </c>
      <c r="P8211">
        <v>0.25</v>
      </c>
      <c r="Q8211">
        <v>1</v>
      </c>
      <c r="R8211">
        <v>0.48</v>
      </c>
      <c r="S8211">
        <v>0.5</v>
      </c>
      <c r="T8211">
        <v>18</v>
      </c>
      <c r="U8211">
        <v>65</v>
      </c>
      <c r="V8211">
        <v>51</v>
      </c>
      <c r="W8211">
        <v>3.41</v>
      </c>
      <c r="X8211">
        <v>10</v>
      </c>
      <c r="Y8211">
        <v>0.5</v>
      </c>
      <c r="Z8211">
        <v>0.1</v>
      </c>
      <c r="AA8211">
        <v>20</v>
      </c>
      <c r="AB8211">
        <v>0.9</v>
      </c>
      <c r="AC8211">
        <v>270</v>
      </c>
      <c r="AD8211">
        <v>1</v>
      </c>
      <c r="AE8211">
        <v>0.13</v>
      </c>
      <c r="AF8211">
        <v>52</v>
      </c>
      <c r="AG8211">
        <v>340</v>
      </c>
      <c r="AH8211">
        <v>2</v>
      </c>
      <c r="AI8211">
        <v>1</v>
      </c>
      <c r="AJ8211">
        <v>7</v>
      </c>
      <c r="AK8211">
        <v>39</v>
      </c>
      <c r="AL8211">
        <v>0.12</v>
      </c>
      <c r="AM8211">
        <v>5</v>
      </c>
      <c r="AN8211">
        <v>5</v>
      </c>
      <c r="AO8211">
        <v>75</v>
      </c>
      <c r="AP8211">
        <v>10</v>
      </c>
      <c r="AQ8211">
        <v>36</v>
      </c>
    </row>
    <row r="8212" spans="1:43" hidden="1" x14ac:dyDescent="0.25">
      <c r="A8212" t="s">
        <v>29766</v>
      </c>
      <c r="B8212" t="s">
        <v>29767</v>
      </c>
      <c r="C8212" s="1" t="str">
        <f t="shared" si="566"/>
        <v>21:0134</v>
      </c>
      <c r="D8212" s="1" t="str">
        <f t="shared" si="567"/>
        <v>21:0078</v>
      </c>
      <c r="E8212" t="s">
        <v>29768</v>
      </c>
      <c r="F8212" t="s">
        <v>29769</v>
      </c>
      <c r="H8212">
        <v>54.9833018</v>
      </c>
      <c r="I8212">
        <v>-62.133457800000002</v>
      </c>
      <c r="J8212" s="1" t="str">
        <f t="shared" si="564"/>
        <v>Till</v>
      </c>
      <c r="K8212" s="1" t="str">
        <f t="shared" si="565"/>
        <v>&lt;63 micron</v>
      </c>
      <c r="L8212">
        <v>0.1</v>
      </c>
      <c r="M8212">
        <v>6.36</v>
      </c>
      <c r="N8212">
        <v>4</v>
      </c>
      <c r="O8212">
        <v>100</v>
      </c>
      <c r="P8212">
        <v>0.25</v>
      </c>
      <c r="Q8212">
        <v>1</v>
      </c>
      <c r="R8212">
        <v>0.9</v>
      </c>
      <c r="S8212">
        <v>0.25</v>
      </c>
      <c r="T8212">
        <v>20</v>
      </c>
      <c r="U8212">
        <v>44</v>
      </c>
      <c r="V8212">
        <v>52</v>
      </c>
      <c r="W8212">
        <v>2.81</v>
      </c>
      <c r="X8212">
        <v>5</v>
      </c>
      <c r="Y8212">
        <v>0.5</v>
      </c>
      <c r="Z8212">
        <v>0.05</v>
      </c>
      <c r="AA8212">
        <v>5</v>
      </c>
      <c r="AB8212">
        <v>0.83</v>
      </c>
      <c r="AC8212">
        <v>305</v>
      </c>
      <c r="AD8212">
        <v>0.5</v>
      </c>
      <c r="AE8212">
        <v>0.22</v>
      </c>
      <c r="AF8212">
        <v>74</v>
      </c>
      <c r="AG8212">
        <v>150</v>
      </c>
      <c r="AH8212">
        <v>1</v>
      </c>
      <c r="AI8212">
        <v>1</v>
      </c>
      <c r="AJ8212">
        <v>5</v>
      </c>
      <c r="AK8212">
        <v>139</v>
      </c>
      <c r="AL8212">
        <v>0.04</v>
      </c>
      <c r="AM8212">
        <v>5</v>
      </c>
      <c r="AN8212">
        <v>5</v>
      </c>
      <c r="AO8212">
        <v>31</v>
      </c>
      <c r="AP8212">
        <v>10</v>
      </c>
      <c r="AQ8212">
        <v>24</v>
      </c>
    </row>
    <row r="8213" spans="1:43" hidden="1" x14ac:dyDescent="0.25">
      <c r="A8213" t="s">
        <v>29770</v>
      </c>
      <c r="B8213" t="s">
        <v>29771</v>
      </c>
      <c r="C8213" s="1" t="str">
        <f t="shared" si="566"/>
        <v>21:0134</v>
      </c>
      <c r="D8213" s="1" t="str">
        <f t="shared" si="567"/>
        <v>21:0078</v>
      </c>
      <c r="E8213" t="s">
        <v>29772</v>
      </c>
      <c r="F8213" t="s">
        <v>29773</v>
      </c>
      <c r="H8213">
        <v>55.0785014</v>
      </c>
      <c r="I8213">
        <v>-61.9281614</v>
      </c>
      <c r="J8213" s="1" t="str">
        <f t="shared" ref="J8213:J8276" si="568">HYPERLINK("http://geochem.nrcan.gc.ca/cdogs/content/kwd/kwd020044_e.htm", "Till")</f>
        <v>Till</v>
      </c>
      <c r="K8213" s="1" t="str">
        <f t="shared" si="565"/>
        <v>&lt;63 micron</v>
      </c>
      <c r="L8213">
        <v>0.1</v>
      </c>
      <c r="M8213">
        <v>4.12</v>
      </c>
      <c r="N8213">
        <v>1</v>
      </c>
      <c r="O8213">
        <v>90</v>
      </c>
      <c r="P8213">
        <v>0.25</v>
      </c>
      <c r="Q8213">
        <v>1</v>
      </c>
      <c r="R8213">
        <v>0.59</v>
      </c>
      <c r="S8213">
        <v>0.25</v>
      </c>
      <c r="T8213">
        <v>11</v>
      </c>
      <c r="U8213">
        <v>33</v>
      </c>
      <c r="V8213">
        <v>29</v>
      </c>
      <c r="W8213">
        <v>2.09</v>
      </c>
      <c r="X8213">
        <v>5</v>
      </c>
      <c r="Y8213">
        <v>0.5</v>
      </c>
      <c r="Z8213">
        <v>7.0000000000000007E-2</v>
      </c>
      <c r="AA8213">
        <v>10</v>
      </c>
      <c r="AB8213">
        <v>0.67</v>
      </c>
      <c r="AC8213">
        <v>210</v>
      </c>
      <c r="AD8213">
        <v>0.5</v>
      </c>
      <c r="AE8213">
        <v>0.15</v>
      </c>
      <c r="AF8213">
        <v>37</v>
      </c>
      <c r="AG8213">
        <v>240</v>
      </c>
      <c r="AH8213">
        <v>1</v>
      </c>
      <c r="AI8213">
        <v>1</v>
      </c>
      <c r="AJ8213">
        <v>3</v>
      </c>
      <c r="AK8213">
        <v>77</v>
      </c>
      <c r="AL8213">
        <v>0.08</v>
      </c>
      <c r="AM8213">
        <v>5</v>
      </c>
      <c r="AN8213">
        <v>5</v>
      </c>
      <c r="AO8213">
        <v>33</v>
      </c>
      <c r="AP8213">
        <v>5</v>
      </c>
      <c r="AQ8213">
        <v>24</v>
      </c>
    </row>
    <row r="8214" spans="1:43" hidden="1" x14ac:dyDescent="0.25">
      <c r="A8214" t="s">
        <v>29774</v>
      </c>
      <c r="B8214" t="s">
        <v>29775</v>
      </c>
      <c r="C8214" s="1" t="str">
        <f t="shared" si="566"/>
        <v>21:0134</v>
      </c>
      <c r="D8214" s="1" t="str">
        <f t="shared" si="567"/>
        <v>21:0078</v>
      </c>
      <c r="E8214" t="s">
        <v>29776</v>
      </c>
      <c r="F8214" t="s">
        <v>29777</v>
      </c>
      <c r="H8214">
        <v>53.342359999999999</v>
      </c>
      <c r="I8214">
        <v>-64.616876700000006</v>
      </c>
      <c r="J8214" s="1" t="str">
        <f t="shared" si="568"/>
        <v>Till</v>
      </c>
      <c r="K8214" s="1" t="str">
        <f t="shared" si="565"/>
        <v>&lt;63 micron</v>
      </c>
      <c r="L8214">
        <v>0.1</v>
      </c>
      <c r="M8214">
        <v>0.87</v>
      </c>
      <c r="N8214">
        <v>4</v>
      </c>
      <c r="O8214">
        <v>30</v>
      </c>
      <c r="P8214">
        <v>0.25</v>
      </c>
      <c r="Q8214">
        <v>1</v>
      </c>
      <c r="R8214">
        <v>0.44</v>
      </c>
      <c r="S8214">
        <v>0.25</v>
      </c>
      <c r="T8214">
        <v>6</v>
      </c>
      <c r="U8214">
        <v>32</v>
      </c>
      <c r="V8214">
        <v>12</v>
      </c>
      <c r="W8214">
        <v>1.94</v>
      </c>
      <c r="X8214">
        <v>5</v>
      </c>
      <c r="Y8214">
        <v>0.5</v>
      </c>
      <c r="Z8214">
        <v>0.1</v>
      </c>
      <c r="AA8214">
        <v>30</v>
      </c>
      <c r="AB8214">
        <v>0.34</v>
      </c>
      <c r="AC8214">
        <v>200</v>
      </c>
      <c r="AD8214">
        <v>0.5</v>
      </c>
      <c r="AE8214">
        <v>0.02</v>
      </c>
      <c r="AF8214">
        <v>14</v>
      </c>
      <c r="AG8214">
        <v>930</v>
      </c>
      <c r="AH8214">
        <v>2</v>
      </c>
      <c r="AI8214">
        <v>1</v>
      </c>
      <c r="AJ8214">
        <v>3</v>
      </c>
      <c r="AK8214">
        <v>20</v>
      </c>
      <c r="AL8214">
        <v>0.1</v>
      </c>
      <c r="AM8214">
        <v>5</v>
      </c>
      <c r="AN8214">
        <v>5</v>
      </c>
      <c r="AO8214">
        <v>31</v>
      </c>
      <c r="AP8214">
        <v>5</v>
      </c>
      <c r="AQ8214">
        <v>22</v>
      </c>
    </row>
    <row r="8215" spans="1:43" hidden="1" x14ac:dyDescent="0.25">
      <c r="A8215" t="s">
        <v>29778</v>
      </c>
      <c r="B8215" t="s">
        <v>29779</v>
      </c>
      <c r="C8215" s="1" t="str">
        <f t="shared" si="566"/>
        <v>21:0134</v>
      </c>
      <c r="D8215" s="1" t="str">
        <f t="shared" si="567"/>
        <v>21:0078</v>
      </c>
      <c r="E8215" t="s">
        <v>29780</v>
      </c>
      <c r="F8215" t="s">
        <v>29781</v>
      </c>
      <c r="H8215">
        <v>54.979314700000003</v>
      </c>
      <c r="I8215">
        <v>-61.687828199999998</v>
      </c>
      <c r="J8215" s="1" t="str">
        <f t="shared" si="568"/>
        <v>Till</v>
      </c>
      <c r="K8215" s="1" t="str">
        <f t="shared" si="565"/>
        <v>&lt;63 micron</v>
      </c>
      <c r="L8215">
        <v>0.1</v>
      </c>
      <c r="M8215">
        <v>5.5</v>
      </c>
      <c r="N8215">
        <v>1</v>
      </c>
      <c r="O8215">
        <v>110</v>
      </c>
      <c r="P8215">
        <v>0.25</v>
      </c>
      <c r="Q8215">
        <v>1</v>
      </c>
      <c r="R8215">
        <v>1.27</v>
      </c>
      <c r="S8215">
        <v>0.25</v>
      </c>
      <c r="T8215">
        <v>15</v>
      </c>
      <c r="U8215">
        <v>39</v>
      </c>
      <c r="V8215">
        <v>38</v>
      </c>
      <c r="W8215">
        <v>2.74</v>
      </c>
      <c r="X8215">
        <v>5</v>
      </c>
      <c r="Y8215">
        <v>0.5</v>
      </c>
      <c r="Z8215">
        <v>7.0000000000000007E-2</v>
      </c>
      <c r="AA8215">
        <v>10</v>
      </c>
      <c r="AB8215">
        <v>0.94</v>
      </c>
      <c r="AC8215">
        <v>255</v>
      </c>
      <c r="AD8215">
        <v>0.5</v>
      </c>
      <c r="AE8215">
        <v>0.21</v>
      </c>
      <c r="AF8215">
        <v>51</v>
      </c>
      <c r="AG8215">
        <v>330</v>
      </c>
      <c r="AH8215">
        <v>6</v>
      </c>
      <c r="AI8215">
        <v>1</v>
      </c>
      <c r="AJ8215">
        <v>6</v>
      </c>
      <c r="AK8215">
        <v>142</v>
      </c>
      <c r="AL8215">
        <v>0.04</v>
      </c>
      <c r="AM8215">
        <v>5</v>
      </c>
      <c r="AN8215">
        <v>5</v>
      </c>
      <c r="AO8215">
        <v>36</v>
      </c>
      <c r="AP8215">
        <v>10</v>
      </c>
      <c r="AQ8215">
        <v>30</v>
      </c>
    </row>
    <row r="8216" spans="1:43" hidden="1" x14ac:dyDescent="0.25">
      <c r="A8216" t="s">
        <v>29782</v>
      </c>
      <c r="B8216" t="s">
        <v>29783</v>
      </c>
      <c r="C8216" s="1" t="str">
        <f t="shared" si="566"/>
        <v>21:0134</v>
      </c>
      <c r="D8216" s="1" t="str">
        <f t="shared" si="567"/>
        <v>21:0078</v>
      </c>
      <c r="E8216" t="s">
        <v>29784</v>
      </c>
      <c r="F8216" t="s">
        <v>29785</v>
      </c>
      <c r="H8216">
        <v>54.892822899999999</v>
      </c>
      <c r="I8216">
        <v>-61.647762100000001</v>
      </c>
      <c r="J8216" s="1" t="str">
        <f t="shared" si="568"/>
        <v>Till</v>
      </c>
      <c r="K8216" s="1" t="str">
        <f t="shared" si="565"/>
        <v>&lt;63 micron</v>
      </c>
      <c r="L8216">
        <v>0.1</v>
      </c>
      <c r="M8216">
        <v>5.94</v>
      </c>
      <c r="N8216">
        <v>1</v>
      </c>
      <c r="O8216">
        <v>150</v>
      </c>
      <c r="P8216">
        <v>0.25</v>
      </c>
      <c r="Q8216">
        <v>1</v>
      </c>
      <c r="R8216">
        <v>0.83</v>
      </c>
      <c r="S8216">
        <v>0.25</v>
      </c>
      <c r="T8216">
        <v>11</v>
      </c>
      <c r="U8216">
        <v>32</v>
      </c>
      <c r="V8216">
        <v>24</v>
      </c>
      <c r="W8216">
        <v>2.31</v>
      </c>
      <c r="X8216">
        <v>5</v>
      </c>
      <c r="Y8216">
        <v>0.5</v>
      </c>
      <c r="Z8216">
        <v>7.0000000000000007E-2</v>
      </c>
      <c r="AA8216">
        <v>10</v>
      </c>
      <c r="AB8216">
        <v>0.72</v>
      </c>
      <c r="AC8216">
        <v>220</v>
      </c>
      <c r="AD8216">
        <v>0.5</v>
      </c>
      <c r="AE8216">
        <v>0.16</v>
      </c>
      <c r="AF8216">
        <v>34</v>
      </c>
      <c r="AG8216">
        <v>190</v>
      </c>
      <c r="AH8216">
        <v>4</v>
      </c>
      <c r="AI8216">
        <v>1</v>
      </c>
      <c r="AJ8216">
        <v>5</v>
      </c>
      <c r="AK8216">
        <v>136</v>
      </c>
      <c r="AL8216">
        <v>0.05</v>
      </c>
      <c r="AM8216">
        <v>5</v>
      </c>
      <c r="AN8216">
        <v>5</v>
      </c>
      <c r="AO8216">
        <v>32</v>
      </c>
      <c r="AP8216">
        <v>5</v>
      </c>
      <c r="AQ8216">
        <v>22</v>
      </c>
    </row>
    <row r="8217" spans="1:43" hidden="1" x14ac:dyDescent="0.25">
      <c r="A8217" t="s">
        <v>29786</v>
      </c>
      <c r="B8217" t="s">
        <v>29787</v>
      </c>
      <c r="C8217" s="1" t="str">
        <f t="shared" si="566"/>
        <v>21:0134</v>
      </c>
      <c r="D8217" s="1" t="str">
        <f t="shared" si="567"/>
        <v>21:0078</v>
      </c>
      <c r="E8217" t="s">
        <v>29788</v>
      </c>
      <c r="F8217" t="s">
        <v>29789</v>
      </c>
      <c r="H8217">
        <v>54.778502600000003</v>
      </c>
      <c r="I8217">
        <v>-61.498813900000002</v>
      </c>
      <c r="J8217" s="1" t="str">
        <f t="shared" si="568"/>
        <v>Till</v>
      </c>
      <c r="K8217" s="1" t="str">
        <f t="shared" si="565"/>
        <v>&lt;63 micron</v>
      </c>
      <c r="L8217">
        <v>0.1</v>
      </c>
      <c r="M8217">
        <v>3</v>
      </c>
      <c r="N8217">
        <v>2</v>
      </c>
      <c r="O8217">
        <v>130</v>
      </c>
      <c r="P8217">
        <v>0.25</v>
      </c>
      <c r="Q8217">
        <v>1</v>
      </c>
      <c r="R8217">
        <v>0.38</v>
      </c>
      <c r="S8217">
        <v>0.25</v>
      </c>
      <c r="T8217">
        <v>9</v>
      </c>
      <c r="U8217">
        <v>28</v>
      </c>
      <c r="V8217">
        <v>24</v>
      </c>
      <c r="W8217">
        <v>2.29</v>
      </c>
      <c r="X8217">
        <v>5</v>
      </c>
      <c r="Y8217">
        <v>0.5</v>
      </c>
      <c r="Z8217">
        <v>0.1</v>
      </c>
      <c r="AA8217">
        <v>10</v>
      </c>
      <c r="AB8217">
        <v>0.54</v>
      </c>
      <c r="AC8217">
        <v>165</v>
      </c>
      <c r="AD8217">
        <v>0.5</v>
      </c>
      <c r="AE8217">
        <v>0.06</v>
      </c>
      <c r="AF8217">
        <v>25</v>
      </c>
      <c r="AG8217">
        <v>460</v>
      </c>
      <c r="AH8217">
        <v>4</v>
      </c>
      <c r="AI8217">
        <v>1</v>
      </c>
      <c r="AJ8217">
        <v>5</v>
      </c>
      <c r="AK8217">
        <v>40</v>
      </c>
      <c r="AL8217">
        <v>0.08</v>
      </c>
      <c r="AM8217">
        <v>5</v>
      </c>
      <c r="AN8217">
        <v>5</v>
      </c>
      <c r="AO8217">
        <v>42</v>
      </c>
      <c r="AP8217">
        <v>5</v>
      </c>
      <c r="AQ8217">
        <v>26</v>
      </c>
    </row>
    <row r="8218" spans="1:43" hidden="1" x14ac:dyDescent="0.25">
      <c r="A8218" t="s">
        <v>29790</v>
      </c>
      <c r="B8218" t="s">
        <v>29791</v>
      </c>
      <c r="C8218" s="1" t="str">
        <f t="shared" si="566"/>
        <v>21:0134</v>
      </c>
      <c r="D8218" s="1" t="str">
        <f t="shared" si="567"/>
        <v>21:0078</v>
      </c>
      <c r="E8218" t="s">
        <v>29792</v>
      </c>
      <c r="F8218" t="s">
        <v>29793</v>
      </c>
      <c r="H8218">
        <v>54.485405399999998</v>
      </c>
      <c r="I8218">
        <v>-61.108187899999997</v>
      </c>
      <c r="J8218" s="1" t="str">
        <f t="shared" si="568"/>
        <v>Till</v>
      </c>
      <c r="K8218" s="1" t="str">
        <f t="shared" si="565"/>
        <v>&lt;63 micron</v>
      </c>
      <c r="L8218">
        <v>0.1</v>
      </c>
      <c r="M8218">
        <v>2.1</v>
      </c>
      <c r="N8218">
        <v>1</v>
      </c>
      <c r="O8218">
        <v>100</v>
      </c>
      <c r="P8218">
        <v>0.25</v>
      </c>
      <c r="Q8218">
        <v>1</v>
      </c>
      <c r="R8218">
        <v>0.49</v>
      </c>
      <c r="S8218">
        <v>0.25</v>
      </c>
      <c r="T8218">
        <v>17</v>
      </c>
      <c r="U8218">
        <v>52</v>
      </c>
      <c r="V8218">
        <v>48</v>
      </c>
      <c r="W8218">
        <v>3.48</v>
      </c>
      <c r="X8218">
        <v>5</v>
      </c>
      <c r="Y8218">
        <v>0.5</v>
      </c>
      <c r="Z8218">
        <v>0.15</v>
      </c>
      <c r="AA8218">
        <v>20</v>
      </c>
      <c r="AB8218">
        <v>1.06</v>
      </c>
      <c r="AC8218">
        <v>485</v>
      </c>
      <c r="AD8218">
        <v>0.5</v>
      </c>
      <c r="AE8218">
        <v>0.02</v>
      </c>
      <c r="AF8218">
        <v>40</v>
      </c>
      <c r="AG8218">
        <v>860</v>
      </c>
      <c r="AH8218">
        <v>8</v>
      </c>
      <c r="AI8218">
        <v>1</v>
      </c>
      <c r="AJ8218">
        <v>5</v>
      </c>
      <c r="AK8218">
        <v>21</v>
      </c>
      <c r="AL8218">
        <v>0.15</v>
      </c>
      <c r="AM8218">
        <v>5</v>
      </c>
      <c r="AN8218">
        <v>5</v>
      </c>
      <c r="AO8218">
        <v>54</v>
      </c>
      <c r="AP8218">
        <v>5</v>
      </c>
      <c r="AQ8218">
        <v>64</v>
      </c>
    </row>
    <row r="8219" spans="1:43" hidden="1" x14ac:dyDescent="0.25">
      <c r="A8219" t="s">
        <v>29794</v>
      </c>
      <c r="B8219" t="s">
        <v>29795</v>
      </c>
      <c r="C8219" s="1" t="str">
        <f t="shared" si="566"/>
        <v>21:0134</v>
      </c>
      <c r="D8219" s="1" t="str">
        <f t="shared" si="567"/>
        <v>21:0078</v>
      </c>
      <c r="E8219" t="s">
        <v>29796</v>
      </c>
      <c r="F8219" t="s">
        <v>29797</v>
      </c>
      <c r="H8219">
        <v>54.325380000000003</v>
      </c>
      <c r="I8219">
        <v>-61.078249599999999</v>
      </c>
      <c r="J8219" s="1" t="str">
        <f t="shared" si="568"/>
        <v>Till</v>
      </c>
      <c r="K8219" s="1" t="str">
        <f t="shared" si="565"/>
        <v>&lt;63 micron</v>
      </c>
      <c r="L8219">
        <v>0.1</v>
      </c>
      <c r="M8219">
        <v>2.21</v>
      </c>
      <c r="N8219">
        <v>1</v>
      </c>
      <c r="O8219">
        <v>40</v>
      </c>
      <c r="P8219">
        <v>0.25</v>
      </c>
      <c r="Q8219">
        <v>1</v>
      </c>
      <c r="R8219">
        <v>0.43</v>
      </c>
      <c r="S8219">
        <v>0.25</v>
      </c>
      <c r="T8219">
        <v>7</v>
      </c>
      <c r="U8219">
        <v>97</v>
      </c>
      <c r="V8219">
        <v>36</v>
      </c>
      <c r="W8219">
        <v>2.79</v>
      </c>
      <c r="X8219">
        <v>5</v>
      </c>
      <c r="Y8219">
        <v>0.5</v>
      </c>
      <c r="Z8219">
        <v>0.08</v>
      </c>
      <c r="AA8219">
        <v>20</v>
      </c>
      <c r="AB8219">
        <v>0.88</v>
      </c>
      <c r="AC8219">
        <v>205</v>
      </c>
      <c r="AD8219">
        <v>0.5</v>
      </c>
      <c r="AE8219">
        <v>0.02</v>
      </c>
      <c r="AF8219">
        <v>34</v>
      </c>
      <c r="AG8219">
        <v>770</v>
      </c>
      <c r="AH8219">
        <v>2</v>
      </c>
      <c r="AI8219">
        <v>1</v>
      </c>
      <c r="AJ8219">
        <v>4</v>
      </c>
      <c r="AK8219">
        <v>22</v>
      </c>
      <c r="AL8219">
        <v>0.14000000000000001</v>
      </c>
      <c r="AM8219">
        <v>5</v>
      </c>
      <c r="AN8219">
        <v>5</v>
      </c>
      <c r="AO8219">
        <v>51</v>
      </c>
      <c r="AP8219">
        <v>5</v>
      </c>
      <c r="AQ8219">
        <v>26</v>
      </c>
    </row>
    <row r="8220" spans="1:43" hidden="1" x14ac:dyDescent="0.25">
      <c r="A8220" t="s">
        <v>29798</v>
      </c>
      <c r="B8220" t="s">
        <v>29799</v>
      </c>
      <c r="C8220" s="1" t="str">
        <f t="shared" si="566"/>
        <v>21:0134</v>
      </c>
      <c r="D8220" s="1" t="str">
        <f t="shared" si="567"/>
        <v>21:0078</v>
      </c>
      <c r="E8220" t="s">
        <v>29800</v>
      </c>
      <c r="F8220" t="s">
        <v>29801</v>
      </c>
      <c r="H8220">
        <v>54.327492499999998</v>
      </c>
      <c r="I8220">
        <v>-61.126826299999998</v>
      </c>
      <c r="J8220" s="1" t="str">
        <f t="shared" si="568"/>
        <v>Till</v>
      </c>
      <c r="K8220" s="1" t="str">
        <f t="shared" si="565"/>
        <v>&lt;63 micron</v>
      </c>
      <c r="L8220">
        <v>0.1</v>
      </c>
      <c r="M8220">
        <v>1.1200000000000001</v>
      </c>
      <c r="N8220">
        <v>1</v>
      </c>
      <c r="O8220">
        <v>30</v>
      </c>
      <c r="P8220">
        <v>0.25</v>
      </c>
      <c r="Q8220">
        <v>1</v>
      </c>
      <c r="R8220">
        <v>0.47</v>
      </c>
      <c r="S8220">
        <v>0.25</v>
      </c>
      <c r="T8220">
        <v>4</v>
      </c>
      <c r="U8220">
        <v>25</v>
      </c>
      <c r="V8220">
        <v>13</v>
      </c>
      <c r="W8220">
        <v>2.14</v>
      </c>
      <c r="X8220">
        <v>5</v>
      </c>
      <c r="Y8220">
        <v>0.5</v>
      </c>
      <c r="Z8220">
        <v>0.04</v>
      </c>
      <c r="AA8220">
        <v>30</v>
      </c>
      <c r="AB8220">
        <v>0.41</v>
      </c>
      <c r="AC8220">
        <v>185</v>
      </c>
      <c r="AD8220">
        <v>0.5</v>
      </c>
      <c r="AE8220">
        <v>0.02</v>
      </c>
      <c r="AF8220">
        <v>12</v>
      </c>
      <c r="AG8220">
        <v>740</v>
      </c>
      <c r="AH8220">
        <v>2</v>
      </c>
      <c r="AI8220">
        <v>1</v>
      </c>
      <c r="AJ8220">
        <v>3</v>
      </c>
      <c r="AK8220">
        <v>24</v>
      </c>
      <c r="AL8220">
        <v>0.12</v>
      </c>
      <c r="AM8220">
        <v>5</v>
      </c>
      <c r="AN8220">
        <v>5</v>
      </c>
      <c r="AO8220">
        <v>35</v>
      </c>
      <c r="AP8220">
        <v>5</v>
      </c>
      <c r="AQ8220">
        <v>20</v>
      </c>
    </row>
    <row r="8221" spans="1:43" hidden="1" x14ac:dyDescent="0.25">
      <c r="A8221" t="s">
        <v>29802</v>
      </c>
      <c r="B8221" t="s">
        <v>29803</v>
      </c>
      <c r="C8221" s="1" t="str">
        <f t="shared" si="566"/>
        <v>21:0134</v>
      </c>
      <c r="D8221" s="1" t="str">
        <f t="shared" si="567"/>
        <v>21:0078</v>
      </c>
      <c r="E8221" t="s">
        <v>29804</v>
      </c>
      <c r="F8221" t="s">
        <v>29805</v>
      </c>
      <c r="H8221">
        <v>54.264890700000002</v>
      </c>
      <c r="I8221">
        <v>-61.192011399999998</v>
      </c>
      <c r="J8221" s="1" t="str">
        <f t="shared" si="568"/>
        <v>Till</v>
      </c>
      <c r="K8221" s="1" t="str">
        <f t="shared" si="565"/>
        <v>&lt;63 micron</v>
      </c>
      <c r="L8221">
        <v>0.1</v>
      </c>
      <c r="M8221">
        <v>1.19</v>
      </c>
      <c r="N8221">
        <v>1</v>
      </c>
      <c r="O8221">
        <v>70</v>
      </c>
      <c r="P8221">
        <v>0.25</v>
      </c>
      <c r="Q8221">
        <v>1</v>
      </c>
      <c r="R8221">
        <v>0.56000000000000005</v>
      </c>
      <c r="S8221">
        <v>0.25</v>
      </c>
      <c r="T8221">
        <v>9</v>
      </c>
      <c r="U8221">
        <v>25</v>
      </c>
      <c r="V8221">
        <v>21</v>
      </c>
      <c r="W8221">
        <v>2.83</v>
      </c>
      <c r="X8221">
        <v>5</v>
      </c>
      <c r="Y8221">
        <v>0.5</v>
      </c>
      <c r="Z8221">
        <v>0.1</v>
      </c>
      <c r="AA8221">
        <v>20</v>
      </c>
      <c r="AB8221">
        <v>0.78</v>
      </c>
      <c r="AC8221">
        <v>265</v>
      </c>
      <c r="AD8221">
        <v>0.5</v>
      </c>
      <c r="AE8221">
        <v>0.01</v>
      </c>
      <c r="AF8221">
        <v>15</v>
      </c>
      <c r="AG8221">
        <v>890</v>
      </c>
      <c r="AH8221">
        <v>6</v>
      </c>
      <c r="AI8221">
        <v>1</v>
      </c>
      <c r="AJ8221">
        <v>3</v>
      </c>
      <c r="AK8221">
        <v>32</v>
      </c>
      <c r="AL8221">
        <v>0.17</v>
      </c>
      <c r="AM8221">
        <v>5</v>
      </c>
      <c r="AN8221">
        <v>5</v>
      </c>
      <c r="AO8221">
        <v>45</v>
      </c>
      <c r="AP8221">
        <v>5</v>
      </c>
      <c r="AQ8221">
        <v>28</v>
      </c>
    </row>
    <row r="8222" spans="1:43" hidden="1" x14ac:dyDescent="0.25">
      <c r="A8222" t="s">
        <v>29806</v>
      </c>
      <c r="B8222" t="s">
        <v>29807</v>
      </c>
      <c r="C8222" s="1" t="str">
        <f t="shared" si="566"/>
        <v>21:0134</v>
      </c>
      <c r="D8222" s="1" t="str">
        <f t="shared" si="567"/>
        <v>21:0078</v>
      </c>
      <c r="E8222" t="s">
        <v>27036</v>
      </c>
      <c r="F8222" t="s">
        <v>29808</v>
      </c>
      <c r="H8222">
        <v>54.356760999999999</v>
      </c>
      <c r="I8222">
        <v>-61.395739200000001</v>
      </c>
      <c r="J8222" s="1" t="str">
        <f t="shared" si="568"/>
        <v>Till</v>
      </c>
      <c r="K8222" s="1" t="str">
        <f t="shared" si="565"/>
        <v>&lt;63 micron</v>
      </c>
      <c r="L8222">
        <v>0.1</v>
      </c>
      <c r="M8222">
        <v>1.76</v>
      </c>
      <c r="N8222">
        <v>1</v>
      </c>
      <c r="O8222">
        <v>80</v>
      </c>
      <c r="P8222">
        <v>0.25</v>
      </c>
      <c r="Q8222">
        <v>1</v>
      </c>
      <c r="R8222">
        <v>0.48</v>
      </c>
      <c r="S8222">
        <v>0.25</v>
      </c>
      <c r="T8222">
        <v>7</v>
      </c>
      <c r="U8222">
        <v>28</v>
      </c>
      <c r="V8222">
        <v>33</v>
      </c>
      <c r="W8222">
        <v>2.6</v>
      </c>
      <c r="X8222">
        <v>5</v>
      </c>
      <c r="Y8222">
        <v>0.5</v>
      </c>
      <c r="Z8222">
        <v>0.04</v>
      </c>
      <c r="AA8222">
        <v>20</v>
      </c>
      <c r="AB8222">
        <v>0.53</v>
      </c>
      <c r="AC8222">
        <v>255</v>
      </c>
      <c r="AD8222">
        <v>0.5</v>
      </c>
      <c r="AE8222">
        <v>0.02</v>
      </c>
      <c r="AF8222">
        <v>17</v>
      </c>
      <c r="AG8222">
        <v>640</v>
      </c>
      <c r="AH8222">
        <v>4</v>
      </c>
      <c r="AI8222">
        <v>1</v>
      </c>
      <c r="AJ8222">
        <v>3</v>
      </c>
      <c r="AK8222">
        <v>21</v>
      </c>
      <c r="AL8222">
        <v>0.15</v>
      </c>
      <c r="AM8222">
        <v>5</v>
      </c>
      <c r="AN8222">
        <v>5</v>
      </c>
      <c r="AO8222">
        <v>46</v>
      </c>
      <c r="AP8222">
        <v>5</v>
      </c>
      <c r="AQ8222">
        <v>20</v>
      </c>
    </row>
    <row r="8223" spans="1:43" hidden="1" x14ac:dyDescent="0.25">
      <c r="A8223" t="s">
        <v>29809</v>
      </c>
      <c r="B8223" t="s">
        <v>29810</v>
      </c>
      <c r="C8223" s="1" t="str">
        <f t="shared" si="566"/>
        <v>21:0134</v>
      </c>
      <c r="D8223" s="1" t="str">
        <f t="shared" si="567"/>
        <v>21:0078</v>
      </c>
      <c r="E8223" t="s">
        <v>29811</v>
      </c>
      <c r="F8223" t="s">
        <v>29812</v>
      </c>
      <c r="H8223">
        <v>54.011809999999997</v>
      </c>
      <c r="I8223">
        <v>-62.623826800000003</v>
      </c>
      <c r="J8223" s="1" t="str">
        <f t="shared" si="568"/>
        <v>Till</v>
      </c>
      <c r="K8223" s="1" t="str">
        <f t="shared" ref="K8223:K8286" si="569">HYPERLINK("http://geochem.nrcan.gc.ca/cdogs/content/kwd/kwd080004_e.htm", "&lt;63 micron")</f>
        <v>&lt;63 micron</v>
      </c>
      <c r="L8223">
        <v>0.1</v>
      </c>
      <c r="M8223">
        <v>0.83</v>
      </c>
      <c r="N8223">
        <v>1</v>
      </c>
      <c r="O8223">
        <v>70</v>
      </c>
      <c r="P8223">
        <v>0.25</v>
      </c>
      <c r="Q8223">
        <v>1</v>
      </c>
      <c r="R8223">
        <v>0.56000000000000005</v>
      </c>
      <c r="S8223">
        <v>0.25</v>
      </c>
      <c r="T8223">
        <v>3</v>
      </c>
      <c r="U8223">
        <v>18</v>
      </c>
      <c r="V8223">
        <v>15</v>
      </c>
      <c r="W8223">
        <v>1.67</v>
      </c>
      <c r="X8223">
        <v>10</v>
      </c>
      <c r="Y8223">
        <v>0.5</v>
      </c>
      <c r="Z8223">
        <v>0.1</v>
      </c>
      <c r="AA8223">
        <v>50</v>
      </c>
      <c r="AB8223">
        <v>0.24</v>
      </c>
      <c r="AC8223">
        <v>195</v>
      </c>
      <c r="AD8223">
        <v>0.5</v>
      </c>
      <c r="AE8223">
        <v>0.02</v>
      </c>
      <c r="AF8223">
        <v>7</v>
      </c>
      <c r="AG8223">
        <v>600</v>
      </c>
      <c r="AH8223">
        <v>14</v>
      </c>
      <c r="AI8223">
        <v>1</v>
      </c>
      <c r="AJ8223">
        <v>3</v>
      </c>
      <c r="AK8223">
        <v>43</v>
      </c>
      <c r="AL8223">
        <v>0.12</v>
      </c>
      <c r="AM8223">
        <v>5</v>
      </c>
      <c r="AN8223">
        <v>5</v>
      </c>
      <c r="AO8223">
        <v>34</v>
      </c>
      <c r="AP8223">
        <v>5</v>
      </c>
      <c r="AQ8223">
        <v>38</v>
      </c>
    </row>
    <row r="8224" spans="1:43" hidden="1" x14ac:dyDescent="0.25">
      <c r="A8224" t="s">
        <v>29813</v>
      </c>
      <c r="B8224" t="s">
        <v>29814</v>
      </c>
      <c r="C8224" s="1" t="str">
        <f t="shared" si="566"/>
        <v>21:0134</v>
      </c>
      <c r="D8224" s="1" t="str">
        <f t="shared" si="567"/>
        <v>21:0078</v>
      </c>
      <c r="E8224" t="s">
        <v>27040</v>
      </c>
      <c r="F8224" t="s">
        <v>29815</v>
      </c>
      <c r="H8224">
        <v>54.041467300000001</v>
      </c>
      <c r="I8224">
        <v>-62.623944000000002</v>
      </c>
      <c r="J8224" s="1" t="str">
        <f t="shared" si="568"/>
        <v>Till</v>
      </c>
      <c r="K8224" s="1" t="str">
        <f t="shared" si="569"/>
        <v>&lt;63 micron</v>
      </c>
      <c r="L8224">
        <v>0.2</v>
      </c>
      <c r="M8224">
        <v>0.94</v>
      </c>
      <c r="N8224">
        <v>1</v>
      </c>
      <c r="O8224">
        <v>60</v>
      </c>
      <c r="P8224">
        <v>1.5</v>
      </c>
      <c r="Q8224">
        <v>1</v>
      </c>
      <c r="R8224">
        <v>0.44</v>
      </c>
      <c r="S8224">
        <v>0.25</v>
      </c>
      <c r="T8224">
        <v>2</v>
      </c>
      <c r="U8224">
        <v>22</v>
      </c>
      <c r="V8224">
        <v>14</v>
      </c>
      <c r="W8224">
        <v>2</v>
      </c>
      <c r="X8224">
        <v>10</v>
      </c>
      <c r="Y8224">
        <v>0.5</v>
      </c>
      <c r="Z8224">
        <v>7.0000000000000007E-2</v>
      </c>
      <c r="AA8224">
        <v>40</v>
      </c>
      <c r="AB8224">
        <v>0.25</v>
      </c>
      <c r="AC8224">
        <v>195</v>
      </c>
      <c r="AD8224">
        <v>0.5</v>
      </c>
      <c r="AE8224">
        <v>0.01</v>
      </c>
      <c r="AF8224">
        <v>8</v>
      </c>
      <c r="AG8224">
        <v>520</v>
      </c>
      <c r="AH8224">
        <v>18</v>
      </c>
      <c r="AI8224">
        <v>1</v>
      </c>
      <c r="AJ8224">
        <v>3</v>
      </c>
      <c r="AK8224">
        <v>38</v>
      </c>
      <c r="AL8224">
        <v>0.13</v>
      </c>
      <c r="AM8224">
        <v>5</v>
      </c>
      <c r="AN8224">
        <v>5</v>
      </c>
      <c r="AO8224">
        <v>38</v>
      </c>
      <c r="AP8224">
        <v>5</v>
      </c>
      <c r="AQ8224">
        <v>20</v>
      </c>
    </row>
    <row r="8225" spans="1:43" hidden="1" x14ac:dyDescent="0.25">
      <c r="A8225" t="s">
        <v>29816</v>
      </c>
      <c r="B8225" t="s">
        <v>29817</v>
      </c>
      <c r="C8225" s="1" t="str">
        <f t="shared" si="566"/>
        <v>21:0134</v>
      </c>
      <c r="D8225" s="1" t="str">
        <f t="shared" si="567"/>
        <v>21:0078</v>
      </c>
      <c r="E8225" t="s">
        <v>29818</v>
      </c>
      <c r="F8225" t="s">
        <v>29819</v>
      </c>
      <c r="H8225">
        <v>54.332160299999998</v>
      </c>
      <c r="I8225">
        <v>-60.156441700000002</v>
      </c>
      <c r="J8225" s="1" t="str">
        <f t="shared" si="568"/>
        <v>Till</v>
      </c>
      <c r="K8225" s="1" t="str">
        <f t="shared" si="569"/>
        <v>&lt;63 micron</v>
      </c>
      <c r="L8225">
        <v>0.1</v>
      </c>
      <c r="M8225">
        <v>0.8</v>
      </c>
      <c r="N8225">
        <v>2</v>
      </c>
      <c r="O8225">
        <v>30</v>
      </c>
      <c r="P8225">
        <v>0.25</v>
      </c>
      <c r="Q8225">
        <v>1</v>
      </c>
      <c r="R8225">
        <v>0.54</v>
      </c>
      <c r="S8225">
        <v>0.25</v>
      </c>
      <c r="T8225">
        <v>2</v>
      </c>
      <c r="U8225">
        <v>7</v>
      </c>
      <c r="V8225">
        <v>6</v>
      </c>
      <c r="W8225">
        <v>1.4</v>
      </c>
      <c r="X8225">
        <v>5</v>
      </c>
      <c r="Y8225">
        <v>0.5</v>
      </c>
      <c r="Z8225">
        <v>0.14000000000000001</v>
      </c>
      <c r="AA8225">
        <v>20</v>
      </c>
      <c r="AB8225">
        <v>0.21</v>
      </c>
      <c r="AC8225">
        <v>165</v>
      </c>
      <c r="AD8225">
        <v>0.5</v>
      </c>
      <c r="AE8225">
        <v>0.01</v>
      </c>
      <c r="AF8225">
        <v>3</v>
      </c>
      <c r="AG8225">
        <v>1070</v>
      </c>
      <c r="AH8225">
        <v>4</v>
      </c>
      <c r="AI8225">
        <v>1</v>
      </c>
      <c r="AJ8225">
        <v>2</v>
      </c>
      <c r="AK8225">
        <v>28</v>
      </c>
      <c r="AL8225">
        <v>0.1</v>
      </c>
      <c r="AM8225">
        <v>5</v>
      </c>
      <c r="AN8225">
        <v>5</v>
      </c>
      <c r="AO8225">
        <v>20</v>
      </c>
      <c r="AP8225">
        <v>5</v>
      </c>
      <c r="AQ8225">
        <v>16</v>
      </c>
    </row>
    <row r="8226" spans="1:43" hidden="1" x14ac:dyDescent="0.25">
      <c r="A8226" t="s">
        <v>29820</v>
      </c>
      <c r="B8226" t="s">
        <v>29821</v>
      </c>
      <c r="C8226" s="1" t="str">
        <f t="shared" si="566"/>
        <v>21:0134</v>
      </c>
      <c r="D8226" s="1" t="str">
        <f t="shared" si="567"/>
        <v>21:0078</v>
      </c>
      <c r="E8226" t="s">
        <v>29822</v>
      </c>
      <c r="F8226" t="s">
        <v>29823</v>
      </c>
      <c r="H8226">
        <v>53.365302200000002</v>
      </c>
      <c r="I8226">
        <v>-64.661330599999999</v>
      </c>
      <c r="J8226" s="1" t="str">
        <f t="shared" si="568"/>
        <v>Till</v>
      </c>
      <c r="K8226" s="1" t="str">
        <f t="shared" si="569"/>
        <v>&lt;63 micron</v>
      </c>
      <c r="L8226">
        <v>0.2</v>
      </c>
      <c r="M8226">
        <v>0.89</v>
      </c>
      <c r="N8226">
        <v>1</v>
      </c>
      <c r="O8226">
        <v>40</v>
      </c>
      <c r="P8226">
        <v>0.25</v>
      </c>
      <c r="Q8226">
        <v>1</v>
      </c>
      <c r="R8226">
        <v>0.42</v>
      </c>
      <c r="S8226">
        <v>0.25</v>
      </c>
      <c r="T8226">
        <v>5</v>
      </c>
      <c r="U8226">
        <v>35</v>
      </c>
      <c r="V8226">
        <v>25</v>
      </c>
      <c r="W8226">
        <v>2.16</v>
      </c>
      <c r="X8226">
        <v>5</v>
      </c>
      <c r="Y8226">
        <v>0.5</v>
      </c>
      <c r="Z8226">
        <v>0.11</v>
      </c>
      <c r="AA8226">
        <v>30</v>
      </c>
      <c r="AB8226">
        <v>0.37</v>
      </c>
      <c r="AC8226">
        <v>220</v>
      </c>
      <c r="AD8226">
        <v>0.5</v>
      </c>
      <c r="AE8226">
        <v>0.02</v>
      </c>
      <c r="AF8226">
        <v>14</v>
      </c>
      <c r="AG8226">
        <v>920</v>
      </c>
      <c r="AH8226">
        <v>2</v>
      </c>
      <c r="AI8226">
        <v>1</v>
      </c>
      <c r="AJ8226">
        <v>3</v>
      </c>
      <c r="AK8226">
        <v>19</v>
      </c>
      <c r="AL8226">
        <v>0.09</v>
      </c>
      <c r="AM8226">
        <v>5</v>
      </c>
      <c r="AN8226">
        <v>5</v>
      </c>
      <c r="AO8226">
        <v>32</v>
      </c>
      <c r="AP8226">
        <v>5</v>
      </c>
      <c r="AQ8226">
        <v>26</v>
      </c>
    </row>
    <row r="8227" spans="1:43" hidden="1" x14ac:dyDescent="0.25">
      <c r="A8227" t="s">
        <v>29824</v>
      </c>
      <c r="B8227" t="s">
        <v>29825</v>
      </c>
      <c r="C8227" s="1" t="str">
        <f t="shared" ref="C8227:C8290" si="570">HYPERLINK("http://geochem.nrcan.gc.ca/cdogs/content/bdl/bdl210134_e.htm", "21:0134")</f>
        <v>21:0134</v>
      </c>
      <c r="D8227" s="1" t="str">
        <f t="shared" ref="D8227:D8290" si="571">HYPERLINK("http://geochem.nrcan.gc.ca/cdogs/content/svy/svy210078_e.htm", "21:0078")</f>
        <v>21:0078</v>
      </c>
      <c r="E8227" t="s">
        <v>29826</v>
      </c>
      <c r="F8227" t="s">
        <v>29827</v>
      </c>
      <c r="H8227">
        <v>54.0478782</v>
      </c>
      <c r="I8227">
        <v>-62.528036800000002</v>
      </c>
      <c r="J8227" s="1" t="str">
        <f t="shared" si="568"/>
        <v>Till</v>
      </c>
      <c r="K8227" s="1" t="str">
        <f t="shared" si="569"/>
        <v>&lt;63 micron</v>
      </c>
      <c r="L8227">
        <v>0.1</v>
      </c>
      <c r="M8227">
        <v>0.65</v>
      </c>
      <c r="N8227">
        <v>1</v>
      </c>
      <c r="O8227">
        <v>40</v>
      </c>
      <c r="P8227">
        <v>0.5</v>
      </c>
      <c r="Q8227">
        <v>1</v>
      </c>
      <c r="R8227">
        <v>0.46</v>
      </c>
      <c r="S8227">
        <v>0.25</v>
      </c>
      <c r="T8227">
        <v>2</v>
      </c>
      <c r="U8227">
        <v>14</v>
      </c>
      <c r="V8227">
        <v>13</v>
      </c>
      <c r="W8227">
        <v>1.51</v>
      </c>
      <c r="X8227">
        <v>5</v>
      </c>
      <c r="Y8227">
        <v>0.5</v>
      </c>
      <c r="Z8227">
        <v>0.06</v>
      </c>
      <c r="AA8227">
        <v>40</v>
      </c>
      <c r="AB8227">
        <v>0.19</v>
      </c>
      <c r="AC8227">
        <v>135</v>
      </c>
      <c r="AD8227">
        <v>0.5</v>
      </c>
      <c r="AE8227">
        <v>0.01</v>
      </c>
      <c r="AF8227">
        <v>5</v>
      </c>
      <c r="AG8227">
        <v>650</v>
      </c>
      <c r="AH8227">
        <v>14</v>
      </c>
      <c r="AI8227">
        <v>1</v>
      </c>
      <c r="AJ8227">
        <v>2</v>
      </c>
      <c r="AK8227">
        <v>34</v>
      </c>
      <c r="AL8227">
        <v>0.08</v>
      </c>
      <c r="AM8227">
        <v>5</v>
      </c>
      <c r="AN8227">
        <v>5</v>
      </c>
      <c r="AO8227">
        <v>29</v>
      </c>
      <c r="AP8227">
        <v>5</v>
      </c>
      <c r="AQ8227">
        <v>22</v>
      </c>
    </row>
    <row r="8228" spans="1:43" hidden="1" x14ac:dyDescent="0.25">
      <c r="A8228" t="s">
        <v>29828</v>
      </c>
      <c r="B8228" t="s">
        <v>29829</v>
      </c>
      <c r="C8228" s="1" t="str">
        <f t="shared" si="570"/>
        <v>21:0134</v>
      </c>
      <c r="D8228" s="1" t="str">
        <f t="shared" si="571"/>
        <v>21:0078</v>
      </c>
      <c r="E8228" t="s">
        <v>29830</v>
      </c>
      <c r="F8228" t="s">
        <v>29831</v>
      </c>
      <c r="H8228">
        <v>54.101101499999999</v>
      </c>
      <c r="I8228">
        <v>-62.521702699999999</v>
      </c>
      <c r="J8228" s="1" t="str">
        <f t="shared" si="568"/>
        <v>Till</v>
      </c>
      <c r="K8228" s="1" t="str">
        <f t="shared" si="569"/>
        <v>&lt;63 micron</v>
      </c>
      <c r="L8228">
        <v>0.2</v>
      </c>
      <c r="M8228">
        <v>0.74</v>
      </c>
      <c r="N8228">
        <v>1</v>
      </c>
      <c r="O8228">
        <v>50</v>
      </c>
      <c r="P8228">
        <v>1</v>
      </c>
      <c r="Q8228">
        <v>1</v>
      </c>
      <c r="R8228">
        <v>0.43</v>
      </c>
      <c r="S8228">
        <v>0.25</v>
      </c>
      <c r="T8228">
        <v>2</v>
      </c>
      <c r="U8228">
        <v>18</v>
      </c>
      <c r="V8228">
        <v>9</v>
      </c>
      <c r="W8228">
        <v>1.83</v>
      </c>
      <c r="X8228">
        <v>10</v>
      </c>
      <c r="Y8228">
        <v>0.5</v>
      </c>
      <c r="Z8228">
        <v>0.06</v>
      </c>
      <c r="AA8228">
        <v>80</v>
      </c>
      <c r="AB8228">
        <v>0.19</v>
      </c>
      <c r="AC8228">
        <v>170</v>
      </c>
      <c r="AD8228">
        <v>0.5</v>
      </c>
      <c r="AE8228">
        <v>0.01</v>
      </c>
      <c r="AF8228">
        <v>4</v>
      </c>
      <c r="AG8228">
        <v>760</v>
      </c>
      <c r="AH8228">
        <v>24</v>
      </c>
      <c r="AI8228">
        <v>1</v>
      </c>
      <c r="AJ8228">
        <v>2</v>
      </c>
      <c r="AK8228">
        <v>32</v>
      </c>
      <c r="AL8228">
        <v>0.09</v>
      </c>
      <c r="AM8228">
        <v>5</v>
      </c>
      <c r="AN8228">
        <v>5</v>
      </c>
      <c r="AO8228">
        <v>28</v>
      </c>
      <c r="AP8228">
        <v>5</v>
      </c>
      <c r="AQ8228">
        <v>80</v>
      </c>
    </row>
    <row r="8229" spans="1:43" hidden="1" x14ac:dyDescent="0.25">
      <c r="A8229" t="s">
        <v>29832</v>
      </c>
      <c r="B8229" t="s">
        <v>29833</v>
      </c>
      <c r="C8229" s="1" t="str">
        <f t="shared" si="570"/>
        <v>21:0134</v>
      </c>
      <c r="D8229" s="1" t="str">
        <f t="shared" si="571"/>
        <v>21:0078</v>
      </c>
      <c r="E8229" t="s">
        <v>27044</v>
      </c>
      <c r="F8229" t="s">
        <v>29834</v>
      </c>
      <c r="H8229">
        <v>54.366799399999998</v>
      </c>
      <c r="I8229">
        <v>-62.5513257</v>
      </c>
      <c r="J8229" s="1" t="str">
        <f t="shared" si="568"/>
        <v>Till</v>
      </c>
      <c r="K8229" s="1" t="str">
        <f t="shared" si="569"/>
        <v>&lt;63 micron</v>
      </c>
      <c r="L8229">
        <v>0.1</v>
      </c>
      <c r="M8229">
        <v>1.69</v>
      </c>
      <c r="N8229">
        <v>1</v>
      </c>
      <c r="O8229">
        <v>120</v>
      </c>
      <c r="P8229">
        <v>0.25</v>
      </c>
      <c r="Q8229">
        <v>1</v>
      </c>
      <c r="R8229">
        <v>0.46</v>
      </c>
      <c r="S8229">
        <v>0.25</v>
      </c>
      <c r="T8229">
        <v>8</v>
      </c>
      <c r="U8229">
        <v>26</v>
      </c>
      <c r="V8229">
        <v>26</v>
      </c>
      <c r="W8229">
        <v>2.2400000000000002</v>
      </c>
      <c r="X8229">
        <v>5</v>
      </c>
      <c r="Y8229">
        <v>0.5</v>
      </c>
      <c r="Z8229">
        <v>0.19</v>
      </c>
      <c r="AA8229">
        <v>20</v>
      </c>
      <c r="AB8229">
        <v>0.57999999999999996</v>
      </c>
      <c r="AC8229">
        <v>280</v>
      </c>
      <c r="AD8229">
        <v>0.5</v>
      </c>
      <c r="AE8229">
        <v>0.03</v>
      </c>
      <c r="AF8229">
        <v>17</v>
      </c>
      <c r="AG8229">
        <v>750</v>
      </c>
      <c r="AH8229">
        <v>2</v>
      </c>
      <c r="AI8229">
        <v>1</v>
      </c>
      <c r="AJ8229">
        <v>4</v>
      </c>
      <c r="AK8229">
        <v>24</v>
      </c>
      <c r="AL8229">
        <v>0.12</v>
      </c>
      <c r="AM8229">
        <v>5</v>
      </c>
      <c r="AN8229">
        <v>5</v>
      </c>
      <c r="AO8229">
        <v>42</v>
      </c>
      <c r="AP8229">
        <v>5</v>
      </c>
      <c r="AQ8229">
        <v>32</v>
      </c>
    </row>
    <row r="8230" spans="1:43" hidden="1" x14ac:dyDescent="0.25">
      <c r="A8230" t="s">
        <v>29835</v>
      </c>
      <c r="B8230" t="s">
        <v>29836</v>
      </c>
      <c r="C8230" s="1" t="str">
        <f t="shared" si="570"/>
        <v>21:0134</v>
      </c>
      <c r="D8230" s="1" t="str">
        <f t="shared" si="571"/>
        <v>21:0078</v>
      </c>
      <c r="E8230" t="s">
        <v>29837</v>
      </c>
      <c r="F8230" t="s">
        <v>29838</v>
      </c>
      <c r="H8230">
        <v>54.534634699999998</v>
      </c>
      <c r="I8230">
        <v>-62.816845200000003</v>
      </c>
      <c r="J8230" s="1" t="str">
        <f t="shared" si="568"/>
        <v>Till</v>
      </c>
      <c r="K8230" s="1" t="str">
        <f t="shared" si="569"/>
        <v>&lt;63 micron</v>
      </c>
      <c r="L8230">
        <v>0.1</v>
      </c>
      <c r="M8230">
        <v>2.72</v>
      </c>
      <c r="N8230">
        <v>1</v>
      </c>
      <c r="O8230">
        <v>40</v>
      </c>
      <c r="P8230">
        <v>0.25</v>
      </c>
      <c r="Q8230">
        <v>1</v>
      </c>
      <c r="R8230">
        <v>0.38</v>
      </c>
      <c r="S8230">
        <v>0.25</v>
      </c>
      <c r="T8230">
        <v>6</v>
      </c>
      <c r="U8230">
        <v>27</v>
      </c>
      <c r="V8230">
        <v>14</v>
      </c>
      <c r="W8230">
        <v>1.98</v>
      </c>
      <c r="X8230">
        <v>5</v>
      </c>
      <c r="Y8230">
        <v>0.5</v>
      </c>
      <c r="Z8230">
        <v>0.1</v>
      </c>
      <c r="AA8230">
        <v>10</v>
      </c>
      <c r="AB8230">
        <v>0.47</v>
      </c>
      <c r="AC8230">
        <v>135</v>
      </c>
      <c r="AD8230">
        <v>0.5</v>
      </c>
      <c r="AE8230">
        <v>0.06</v>
      </c>
      <c r="AF8230">
        <v>19</v>
      </c>
      <c r="AG8230">
        <v>770</v>
      </c>
      <c r="AH8230">
        <v>4</v>
      </c>
      <c r="AI8230">
        <v>1</v>
      </c>
      <c r="AJ8230">
        <v>3</v>
      </c>
      <c r="AK8230">
        <v>18</v>
      </c>
      <c r="AL8230">
        <v>0.08</v>
      </c>
      <c r="AM8230">
        <v>5</v>
      </c>
      <c r="AN8230">
        <v>5</v>
      </c>
      <c r="AO8230">
        <v>43</v>
      </c>
      <c r="AP8230">
        <v>5</v>
      </c>
      <c r="AQ8230">
        <v>26</v>
      </c>
    </row>
    <row r="8231" spans="1:43" hidden="1" x14ac:dyDescent="0.25">
      <c r="A8231" t="s">
        <v>29839</v>
      </c>
      <c r="B8231" t="s">
        <v>29840</v>
      </c>
      <c r="C8231" s="1" t="str">
        <f t="shared" si="570"/>
        <v>21:0134</v>
      </c>
      <c r="D8231" s="1" t="str">
        <f t="shared" si="571"/>
        <v>21:0078</v>
      </c>
      <c r="E8231" t="s">
        <v>29841</v>
      </c>
      <c r="F8231" t="s">
        <v>29842</v>
      </c>
      <c r="H8231">
        <v>54.451085800000001</v>
      </c>
      <c r="I8231">
        <v>-62.499501899999998</v>
      </c>
      <c r="J8231" s="1" t="str">
        <f t="shared" si="568"/>
        <v>Till</v>
      </c>
      <c r="K8231" s="1" t="str">
        <f t="shared" si="569"/>
        <v>&lt;63 micron</v>
      </c>
      <c r="L8231">
        <v>0.1</v>
      </c>
      <c r="M8231">
        <v>1.5</v>
      </c>
      <c r="N8231">
        <v>1</v>
      </c>
      <c r="O8231">
        <v>140</v>
      </c>
      <c r="P8231">
        <v>0.25</v>
      </c>
      <c r="Q8231">
        <v>1</v>
      </c>
      <c r="R8231">
        <v>0.3</v>
      </c>
      <c r="S8231">
        <v>0.25</v>
      </c>
      <c r="T8231">
        <v>9</v>
      </c>
      <c r="U8231">
        <v>28</v>
      </c>
      <c r="V8231">
        <v>21</v>
      </c>
      <c r="W8231">
        <v>2.35</v>
      </c>
      <c r="X8231">
        <v>5</v>
      </c>
      <c r="Y8231">
        <v>0.5</v>
      </c>
      <c r="Z8231">
        <v>0.12</v>
      </c>
      <c r="AA8231">
        <v>10</v>
      </c>
      <c r="AB8231">
        <v>0.56000000000000005</v>
      </c>
      <c r="AC8231">
        <v>340</v>
      </c>
      <c r="AD8231">
        <v>0.5</v>
      </c>
      <c r="AE8231">
        <v>0.02</v>
      </c>
      <c r="AF8231">
        <v>20</v>
      </c>
      <c r="AG8231">
        <v>600</v>
      </c>
      <c r="AH8231">
        <v>2</v>
      </c>
      <c r="AI8231">
        <v>1</v>
      </c>
      <c r="AJ8231">
        <v>3</v>
      </c>
      <c r="AK8231">
        <v>13</v>
      </c>
      <c r="AL8231">
        <v>0.08</v>
      </c>
      <c r="AM8231">
        <v>5</v>
      </c>
      <c r="AN8231">
        <v>5</v>
      </c>
      <c r="AO8231">
        <v>45</v>
      </c>
      <c r="AP8231">
        <v>5</v>
      </c>
      <c r="AQ8231">
        <v>28</v>
      </c>
    </row>
    <row r="8232" spans="1:43" hidden="1" x14ac:dyDescent="0.25">
      <c r="A8232" t="s">
        <v>29843</v>
      </c>
      <c r="B8232" t="s">
        <v>29844</v>
      </c>
      <c r="C8232" s="1" t="str">
        <f t="shared" si="570"/>
        <v>21:0134</v>
      </c>
      <c r="D8232" s="1" t="str">
        <f t="shared" si="571"/>
        <v>21:0078</v>
      </c>
      <c r="E8232" t="s">
        <v>29845</v>
      </c>
      <c r="F8232" t="s">
        <v>29846</v>
      </c>
      <c r="H8232">
        <v>54.440496699999997</v>
      </c>
      <c r="I8232">
        <v>-62.351605399999997</v>
      </c>
      <c r="J8232" s="1" t="str">
        <f t="shared" si="568"/>
        <v>Till</v>
      </c>
      <c r="K8232" s="1" t="str">
        <f t="shared" si="569"/>
        <v>&lt;63 micron</v>
      </c>
      <c r="L8232">
        <v>0.1</v>
      </c>
      <c r="M8232">
        <v>1.08</v>
      </c>
      <c r="N8232">
        <v>1</v>
      </c>
      <c r="O8232">
        <v>70</v>
      </c>
      <c r="P8232">
        <v>0.25</v>
      </c>
      <c r="Q8232">
        <v>2</v>
      </c>
      <c r="R8232">
        <v>0.39</v>
      </c>
      <c r="S8232">
        <v>0.25</v>
      </c>
      <c r="T8232">
        <v>6</v>
      </c>
      <c r="U8232">
        <v>23</v>
      </c>
      <c r="V8232">
        <v>15</v>
      </c>
      <c r="W8232">
        <v>1.81</v>
      </c>
      <c r="X8232">
        <v>5</v>
      </c>
      <c r="Y8232">
        <v>0.5</v>
      </c>
      <c r="Z8232">
        <v>0.09</v>
      </c>
      <c r="AA8232">
        <v>20</v>
      </c>
      <c r="AB8232">
        <v>0.37</v>
      </c>
      <c r="AC8232">
        <v>205</v>
      </c>
      <c r="AD8232">
        <v>0.5</v>
      </c>
      <c r="AE8232">
        <v>0.02</v>
      </c>
      <c r="AF8232">
        <v>12</v>
      </c>
      <c r="AG8232">
        <v>810</v>
      </c>
      <c r="AH8232">
        <v>4</v>
      </c>
      <c r="AI8232">
        <v>1</v>
      </c>
      <c r="AJ8232">
        <v>2</v>
      </c>
      <c r="AK8232">
        <v>16</v>
      </c>
      <c r="AL8232">
        <v>0.08</v>
      </c>
      <c r="AM8232">
        <v>5</v>
      </c>
      <c r="AN8232">
        <v>5</v>
      </c>
      <c r="AO8232">
        <v>38</v>
      </c>
      <c r="AP8232">
        <v>5</v>
      </c>
      <c r="AQ8232">
        <v>20</v>
      </c>
    </row>
    <row r="8233" spans="1:43" hidden="1" x14ac:dyDescent="0.25">
      <c r="A8233" t="s">
        <v>29847</v>
      </c>
      <c r="B8233" t="s">
        <v>29848</v>
      </c>
      <c r="C8233" s="1" t="str">
        <f t="shared" si="570"/>
        <v>21:0134</v>
      </c>
      <c r="D8233" s="1" t="str">
        <f t="shared" si="571"/>
        <v>21:0078</v>
      </c>
      <c r="E8233" t="s">
        <v>29849</v>
      </c>
      <c r="F8233" t="s">
        <v>29850</v>
      </c>
      <c r="H8233">
        <v>54.355417799999998</v>
      </c>
      <c r="I8233">
        <v>-61.849375700000003</v>
      </c>
      <c r="J8233" s="1" t="str">
        <f t="shared" si="568"/>
        <v>Till</v>
      </c>
      <c r="K8233" s="1" t="str">
        <f t="shared" si="569"/>
        <v>&lt;63 micron</v>
      </c>
      <c r="L8233">
        <v>0.1</v>
      </c>
      <c r="M8233">
        <v>2.23</v>
      </c>
      <c r="N8233">
        <v>2</v>
      </c>
      <c r="O8233">
        <v>70</v>
      </c>
      <c r="P8233">
        <v>0.5</v>
      </c>
      <c r="Q8233">
        <v>1</v>
      </c>
      <c r="R8233">
        <v>0.38</v>
      </c>
      <c r="S8233">
        <v>0.25</v>
      </c>
      <c r="T8233">
        <v>9</v>
      </c>
      <c r="U8233">
        <v>24</v>
      </c>
      <c r="V8233">
        <v>25</v>
      </c>
      <c r="W8233">
        <v>2.73</v>
      </c>
      <c r="X8233">
        <v>5</v>
      </c>
      <c r="Y8233">
        <v>0.5</v>
      </c>
      <c r="Z8233">
        <v>0.12</v>
      </c>
      <c r="AA8233">
        <v>30</v>
      </c>
      <c r="AB8233">
        <v>0.56000000000000005</v>
      </c>
      <c r="AC8233">
        <v>210</v>
      </c>
      <c r="AD8233">
        <v>1</v>
      </c>
      <c r="AE8233">
        <v>0.01</v>
      </c>
      <c r="AF8233">
        <v>19</v>
      </c>
      <c r="AG8233">
        <v>900</v>
      </c>
      <c r="AH8233">
        <v>18</v>
      </c>
      <c r="AI8233">
        <v>1</v>
      </c>
      <c r="AJ8233">
        <v>3</v>
      </c>
      <c r="AK8233">
        <v>18</v>
      </c>
      <c r="AL8233">
        <v>0.11</v>
      </c>
      <c r="AM8233">
        <v>5</v>
      </c>
      <c r="AN8233">
        <v>5</v>
      </c>
      <c r="AO8233">
        <v>30</v>
      </c>
      <c r="AP8233">
        <v>5</v>
      </c>
      <c r="AQ8233">
        <v>50</v>
      </c>
    </row>
    <row r="8234" spans="1:43" hidden="1" x14ac:dyDescent="0.25">
      <c r="A8234" t="s">
        <v>29851</v>
      </c>
      <c r="B8234" t="s">
        <v>29852</v>
      </c>
      <c r="C8234" s="1" t="str">
        <f t="shared" si="570"/>
        <v>21:0134</v>
      </c>
      <c r="D8234" s="1" t="str">
        <f t="shared" si="571"/>
        <v>21:0078</v>
      </c>
      <c r="E8234" t="s">
        <v>29853</v>
      </c>
      <c r="F8234" t="s">
        <v>29854</v>
      </c>
      <c r="H8234">
        <v>54.3438436</v>
      </c>
      <c r="I8234">
        <v>-61.837391599999997</v>
      </c>
      <c r="J8234" s="1" t="str">
        <f t="shared" si="568"/>
        <v>Till</v>
      </c>
      <c r="K8234" s="1" t="str">
        <f t="shared" si="569"/>
        <v>&lt;63 micron</v>
      </c>
      <c r="L8234">
        <v>0.1</v>
      </c>
      <c r="M8234">
        <v>1.61</v>
      </c>
      <c r="N8234">
        <v>1</v>
      </c>
      <c r="O8234">
        <v>80</v>
      </c>
      <c r="P8234">
        <v>1</v>
      </c>
      <c r="Q8234">
        <v>1</v>
      </c>
      <c r="R8234">
        <v>0.44</v>
      </c>
      <c r="S8234">
        <v>0.25</v>
      </c>
      <c r="T8234">
        <v>8</v>
      </c>
      <c r="U8234">
        <v>25</v>
      </c>
      <c r="V8234">
        <v>16</v>
      </c>
      <c r="W8234">
        <v>3.37</v>
      </c>
      <c r="X8234">
        <v>5</v>
      </c>
      <c r="Y8234">
        <v>0.5</v>
      </c>
      <c r="Z8234">
        <v>0.14000000000000001</v>
      </c>
      <c r="AA8234">
        <v>40</v>
      </c>
      <c r="AB8234">
        <v>0.63</v>
      </c>
      <c r="AC8234">
        <v>305</v>
      </c>
      <c r="AD8234">
        <v>0.5</v>
      </c>
      <c r="AE8234">
        <v>0.01</v>
      </c>
      <c r="AF8234">
        <v>20</v>
      </c>
      <c r="AG8234">
        <v>880</v>
      </c>
      <c r="AH8234">
        <v>18</v>
      </c>
      <c r="AI8234">
        <v>1</v>
      </c>
      <c r="AJ8234">
        <v>3</v>
      </c>
      <c r="AK8234">
        <v>28</v>
      </c>
      <c r="AL8234">
        <v>0.12</v>
      </c>
      <c r="AM8234">
        <v>5</v>
      </c>
      <c r="AN8234">
        <v>5</v>
      </c>
      <c r="AO8234">
        <v>40</v>
      </c>
      <c r="AP8234">
        <v>5</v>
      </c>
      <c r="AQ8234">
        <v>56</v>
      </c>
    </row>
    <row r="8235" spans="1:43" hidden="1" x14ac:dyDescent="0.25">
      <c r="A8235" t="s">
        <v>29855</v>
      </c>
      <c r="B8235" t="s">
        <v>29856</v>
      </c>
      <c r="C8235" s="1" t="str">
        <f t="shared" si="570"/>
        <v>21:0134</v>
      </c>
      <c r="D8235" s="1" t="str">
        <f t="shared" si="571"/>
        <v>21:0078</v>
      </c>
      <c r="E8235" t="s">
        <v>27048</v>
      </c>
      <c r="F8235" t="s">
        <v>29857</v>
      </c>
      <c r="H8235">
        <v>54.302306600000001</v>
      </c>
      <c r="I8235">
        <v>-61.794760199999999</v>
      </c>
      <c r="J8235" s="1" t="str">
        <f t="shared" si="568"/>
        <v>Till</v>
      </c>
      <c r="K8235" s="1" t="str">
        <f t="shared" si="569"/>
        <v>&lt;63 micron</v>
      </c>
      <c r="L8235">
        <v>0.1</v>
      </c>
      <c r="M8235">
        <v>1.46</v>
      </c>
      <c r="N8235">
        <v>1</v>
      </c>
      <c r="O8235">
        <v>40</v>
      </c>
      <c r="P8235">
        <v>0.5</v>
      </c>
      <c r="Q8235">
        <v>1</v>
      </c>
      <c r="R8235">
        <v>0.47</v>
      </c>
      <c r="S8235">
        <v>0.25</v>
      </c>
      <c r="T8235">
        <v>4</v>
      </c>
      <c r="U8235">
        <v>22</v>
      </c>
      <c r="V8235">
        <v>0.5</v>
      </c>
      <c r="W8235">
        <v>2.95</v>
      </c>
      <c r="X8235">
        <v>5</v>
      </c>
      <c r="Y8235">
        <v>0.5</v>
      </c>
      <c r="Z8235">
        <v>0.06</v>
      </c>
      <c r="AA8235">
        <v>30</v>
      </c>
      <c r="AB8235">
        <v>0.37</v>
      </c>
      <c r="AC8235">
        <v>200</v>
      </c>
      <c r="AD8235">
        <v>0.5</v>
      </c>
      <c r="AE8235">
        <v>0.01</v>
      </c>
      <c r="AF8235">
        <v>9</v>
      </c>
      <c r="AG8235">
        <v>820</v>
      </c>
      <c r="AH8235">
        <v>10</v>
      </c>
      <c r="AI8235">
        <v>1</v>
      </c>
      <c r="AJ8235">
        <v>3</v>
      </c>
      <c r="AK8235">
        <v>29</v>
      </c>
      <c r="AL8235">
        <v>0.15</v>
      </c>
      <c r="AM8235">
        <v>5</v>
      </c>
      <c r="AN8235">
        <v>5</v>
      </c>
      <c r="AO8235">
        <v>42</v>
      </c>
      <c r="AP8235">
        <v>5</v>
      </c>
      <c r="AQ8235">
        <v>28</v>
      </c>
    </row>
    <row r="8236" spans="1:43" hidden="1" x14ac:dyDescent="0.25">
      <c r="A8236" t="s">
        <v>29858</v>
      </c>
      <c r="B8236" t="s">
        <v>29859</v>
      </c>
      <c r="C8236" s="1" t="str">
        <f t="shared" si="570"/>
        <v>21:0134</v>
      </c>
      <c r="D8236" s="1" t="str">
        <f t="shared" si="571"/>
        <v>21:0078</v>
      </c>
      <c r="E8236" t="s">
        <v>29860</v>
      </c>
      <c r="F8236" t="s">
        <v>29861</v>
      </c>
      <c r="H8236">
        <v>53.713735700000001</v>
      </c>
      <c r="I8236">
        <v>-65.050088299999999</v>
      </c>
      <c r="J8236" s="1" t="str">
        <f t="shared" si="568"/>
        <v>Till</v>
      </c>
      <c r="K8236" s="1" t="str">
        <f t="shared" si="569"/>
        <v>&lt;63 micron</v>
      </c>
      <c r="L8236">
        <v>0.2</v>
      </c>
      <c r="M8236">
        <v>0.88</v>
      </c>
      <c r="N8236">
        <v>6</v>
      </c>
      <c r="O8236">
        <v>30</v>
      </c>
      <c r="P8236">
        <v>0.25</v>
      </c>
      <c r="Q8236">
        <v>1</v>
      </c>
      <c r="R8236">
        <v>0.32</v>
      </c>
      <c r="S8236">
        <v>0.25</v>
      </c>
      <c r="T8236">
        <v>8</v>
      </c>
      <c r="U8236">
        <v>38</v>
      </c>
      <c r="V8236">
        <v>17</v>
      </c>
      <c r="W8236">
        <v>2.3199999999999998</v>
      </c>
      <c r="X8236">
        <v>5</v>
      </c>
      <c r="Y8236">
        <v>0.5</v>
      </c>
      <c r="Z8236">
        <v>0.08</v>
      </c>
      <c r="AA8236">
        <v>30</v>
      </c>
      <c r="AB8236">
        <v>0.39</v>
      </c>
      <c r="AC8236">
        <v>275</v>
      </c>
      <c r="AD8236">
        <v>0.5</v>
      </c>
      <c r="AE8236">
        <v>0.02</v>
      </c>
      <c r="AF8236">
        <v>17</v>
      </c>
      <c r="AG8236">
        <v>690</v>
      </c>
      <c r="AH8236">
        <v>4</v>
      </c>
      <c r="AI8236">
        <v>1</v>
      </c>
      <c r="AJ8236">
        <v>2</v>
      </c>
      <c r="AK8236">
        <v>17</v>
      </c>
      <c r="AL8236">
        <v>0.08</v>
      </c>
      <c r="AM8236">
        <v>5</v>
      </c>
      <c r="AN8236">
        <v>5</v>
      </c>
      <c r="AO8236">
        <v>29</v>
      </c>
      <c r="AP8236">
        <v>5</v>
      </c>
      <c r="AQ8236">
        <v>28</v>
      </c>
    </row>
    <row r="8237" spans="1:43" hidden="1" x14ac:dyDescent="0.25">
      <c r="A8237" t="s">
        <v>29862</v>
      </c>
      <c r="B8237" t="s">
        <v>29863</v>
      </c>
      <c r="C8237" s="1" t="str">
        <f t="shared" si="570"/>
        <v>21:0134</v>
      </c>
      <c r="D8237" s="1" t="str">
        <f t="shared" si="571"/>
        <v>21:0078</v>
      </c>
      <c r="E8237" t="s">
        <v>29864</v>
      </c>
      <c r="F8237" t="s">
        <v>29865</v>
      </c>
      <c r="H8237">
        <v>54.289183800000004</v>
      </c>
      <c r="I8237">
        <v>-61.903461299999996</v>
      </c>
      <c r="J8237" s="1" t="str">
        <f t="shared" si="568"/>
        <v>Till</v>
      </c>
      <c r="K8237" s="1" t="str">
        <f t="shared" si="569"/>
        <v>&lt;63 micron</v>
      </c>
      <c r="L8237">
        <v>0.1</v>
      </c>
      <c r="M8237">
        <v>1.38</v>
      </c>
      <c r="N8237">
        <v>4</v>
      </c>
      <c r="O8237">
        <v>30</v>
      </c>
      <c r="P8237">
        <v>0.5</v>
      </c>
      <c r="Q8237">
        <v>1</v>
      </c>
      <c r="R8237">
        <v>0.5</v>
      </c>
      <c r="S8237">
        <v>0.25</v>
      </c>
      <c r="T8237">
        <v>4</v>
      </c>
      <c r="U8237">
        <v>21</v>
      </c>
      <c r="V8237">
        <v>3</v>
      </c>
      <c r="W8237">
        <v>2.97</v>
      </c>
      <c r="X8237">
        <v>5</v>
      </c>
      <c r="Y8237">
        <v>0.5</v>
      </c>
      <c r="Z8237">
        <v>0.06</v>
      </c>
      <c r="AA8237">
        <v>30</v>
      </c>
      <c r="AB8237">
        <v>0.38</v>
      </c>
      <c r="AC8237">
        <v>195</v>
      </c>
      <c r="AD8237">
        <v>0.5</v>
      </c>
      <c r="AE8237">
        <v>0.01</v>
      </c>
      <c r="AF8237">
        <v>10</v>
      </c>
      <c r="AG8237">
        <v>970</v>
      </c>
      <c r="AH8237">
        <v>14</v>
      </c>
      <c r="AI8237">
        <v>1</v>
      </c>
      <c r="AJ8237">
        <v>2</v>
      </c>
      <c r="AK8237">
        <v>28</v>
      </c>
      <c r="AL8237">
        <v>0.13</v>
      </c>
      <c r="AM8237">
        <v>5</v>
      </c>
      <c r="AN8237">
        <v>5</v>
      </c>
      <c r="AO8237">
        <v>34</v>
      </c>
      <c r="AP8237">
        <v>5</v>
      </c>
      <c r="AQ8237">
        <v>38</v>
      </c>
    </row>
    <row r="8238" spans="1:43" hidden="1" x14ac:dyDescent="0.25">
      <c r="A8238" t="s">
        <v>29866</v>
      </c>
      <c r="B8238" t="s">
        <v>29867</v>
      </c>
      <c r="C8238" s="1" t="str">
        <f t="shared" si="570"/>
        <v>21:0134</v>
      </c>
      <c r="D8238" s="1" t="str">
        <f t="shared" si="571"/>
        <v>21:0078</v>
      </c>
      <c r="E8238" t="s">
        <v>29868</v>
      </c>
      <c r="F8238" t="s">
        <v>29869</v>
      </c>
      <c r="H8238">
        <v>54.252057800000003</v>
      </c>
      <c r="I8238">
        <v>-61.849568099999999</v>
      </c>
      <c r="J8238" s="1" t="str">
        <f t="shared" si="568"/>
        <v>Till</v>
      </c>
      <c r="K8238" s="1" t="str">
        <f t="shared" si="569"/>
        <v>&lt;63 micron</v>
      </c>
      <c r="L8238">
        <v>0.1</v>
      </c>
      <c r="M8238">
        <v>1.28</v>
      </c>
      <c r="N8238">
        <v>2</v>
      </c>
      <c r="O8238">
        <v>30</v>
      </c>
      <c r="P8238">
        <v>0.5</v>
      </c>
      <c r="Q8238">
        <v>1</v>
      </c>
      <c r="R8238">
        <v>0.37</v>
      </c>
      <c r="S8238">
        <v>0.25</v>
      </c>
      <c r="T8238">
        <v>2</v>
      </c>
      <c r="U8238">
        <v>18</v>
      </c>
      <c r="V8238">
        <v>0.5</v>
      </c>
      <c r="W8238">
        <v>2.06</v>
      </c>
      <c r="X8238">
        <v>5</v>
      </c>
      <c r="Y8238">
        <v>0.5</v>
      </c>
      <c r="Z8238">
        <v>0.06</v>
      </c>
      <c r="AA8238">
        <v>20</v>
      </c>
      <c r="AB8238">
        <v>0.25</v>
      </c>
      <c r="AC8238">
        <v>160</v>
      </c>
      <c r="AD8238">
        <v>0.5</v>
      </c>
      <c r="AE8238">
        <v>0.01</v>
      </c>
      <c r="AF8238">
        <v>6</v>
      </c>
      <c r="AG8238">
        <v>530</v>
      </c>
      <c r="AH8238">
        <v>12</v>
      </c>
      <c r="AI8238">
        <v>1</v>
      </c>
      <c r="AJ8238">
        <v>2</v>
      </c>
      <c r="AK8238">
        <v>27</v>
      </c>
      <c r="AL8238">
        <v>0.13</v>
      </c>
      <c r="AM8238">
        <v>5</v>
      </c>
      <c r="AN8238">
        <v>5</v>
      </c>
      <c r="AO8238">
        <v>34</v>
      </c>
      <c r="AP8238">
        <v>5</v>
      </c>
      <c r="AQ8238">
        <v>22</v>
      </c>
    </row>
    <row r="8239" spans="1:43" hidden="1" x14ac:dyDescent="0.25">
      <c r="A8239" t="s">
        <v>29870</v>
      </c>
      <c r="B8239" t="s">
        <v>29871</v>
      </c>
      <c r="C8239" s="1" t="str">
        <f t="shared" si="570"/>
        <v>21:0134</v>
      </c>
      <c r="D8239" s="1" t="str">
        <f t="shared" si="571"/>
        <v>21:0078</v>
      </c>
      <c r="E8239" t="s">
        <v>29872</v>
      </c>
      <c r="F8239" t="s">
        <v>29873</v>
      </c>
      <c r="H8239">
        <v>54.288663900000003</v>
      </c>
      <c r="I8239">
        <v>-61.672246700000002</v>
      </c>
      <c r="J8239" s="1" t="str">
        <f t="shared" si="568"/>
        <v>Till</v>
      </c>
      <c r="K8239" s="1" t="str">
        <f t="shared" si="569"/>
        <v>&lt;63 micron</v>
      </c>
      <c r="L8239">
        <v>0.1</v>
      </c>
      <c r="M8239">
        <v>1.37</v>
      </c>
      <c r="N8239">
        <v>2</v>
      </c>
      <c r="O8239">
        <v>70</v>
      </c>
      <c r="P8239">
        <v>0.5</v>
      </c>
      <c r="Q8239">
        <v>1</v>
      </c>
      <c r="R8239">
        <v>0.49</v>
      </c>
      <c r="S8239">
        <v>0.25</v>
      </c>
      <c r="T8239">
        <v>6</v>
      </c>
      <c r="U8239">
        <v>21</v>
      </c>
      <c r="V8239">
        <v>2</v>
      </c>
      <c r="W8239">
        <v>2.75</v>
      </c>
      <c r="X8239">
        <v>5</v>
      </c>
      <c r="Y8239">
        <v>1</v>
      </c>
      <c r="Z8239">
        <v>0.13</v>
      </c>
      <c r="AA8239">
        <v>30</v>
      </c>
      <c r="AB8239">
        <v>0.49</v>
      </c>
      <c r="AC8239">
        <v>320</v>
      </c>
      <c r="AD8239">
        <v>0.5</v>
      </c>
      <c r="AE8239">
        <v>0.03</v>
      </c>
      <c r="AF8239">
        <v>13</v>
      </c>
      <c r="AG8239">
        <v>900</v>
      </c>
      <c r="AH8239">
        <v>12</v>
      </c>
      <c r="AI8239">
        <v>1</v>
      </c>
      <c r="AJ8239">
        <v>2</v>
      </c>
      <c r="AK8239">
        <v>34</v>
      </c>
      <c r="AL8239">
        <v>0.12</v>
      </c>
      <c r="AM8239">
        <v>5</v>
      </c>
      <c r="AN8239">
        <v>5</v>
      </c>
      <c r="AO8239">
        <v>39</v>
      </c>
      <c r="AP8239">
        <v>5</v>
      </c>
      <c r="AQ8239">
        <v>40</v>
      </c>
    </row>
    <row r="8240" spans="1:43" hidden="1" x14ac:dyDescent="0.25">
      <c r="A8240" t="s">
        <v>29874</v>
      </c>
      <c r="B8240" t="s">
        <v>29875</v>
      </c>
      <c r="C8240" s="1" t="str">
        <f t="shared" si="570"/>
        <v>21:0134</v>
      </c>
      <c r="D8240" s="1" t="str">
        <f t="shared" si="571"/>
        <v>21:0078</v>
      </c>
      <c r="E8240" t="s">
        <v>27056</v>
      </c>
      <c r="F8240" t="s">
        <v>29876</v>
      </c>
      <c r="H8240">
        <v>54.348858100000001</v>
      </c>
      <c r="I8240">
        <v>-61.7541625</v>
      </c>
      <c r="J8240" s="1" t="str">
        <f t="shared" si="568"/>
        <v>Till</v>
      </c>
      <c r="K8240" s="1" t="str">
        <f t="shared" si="569"/>
        <v>&lt;63 micron</v>
      </c>
      <c r="L8240">
        <v>0.1</v>
      </c>
      <c r="M8240">
        <v>1.64</v>
      </c>
      <c r="N8240">
        <v>1</v>
      </c>
      <c r="O8240">
        <v>130</v>
      </c>
      <c r="P8240">
        <v>1</v>
      </c>
      <c r="Q8240">
        <v>1</v>
      </c>
      <c r="R8240">
        <v>0.35</v>
      </c>
      <c r="S8240">
        <v>0.25</v>
      </c>
      <c r="T8240">
        <v>9</v>
      </c>
      <c r="U8240">
        <v>23</v>
      </c>
      <c r="V8240">
        <v>19</v>
      </c>
      <c r="W8240">
        <v>2.85</v>
      </c>
      <c r="X8240">
        <v>5</v>
      </c>
      <c r="Y8240">
        <v>0.5</v>
      </c>
      <c r="Z8240">
        <v>0.18</v>
      </c>
      <c r="AA8240">
        <v>40</v>
      </c>
      <c r="AB8240">
        <v>0.59</v>
      </c>
      <c r="AC8240">
        <v>355</v>
      </c>
      <c r="AD8240">
        <v>0.5</v>
      </c>
      <c r="AE8240">
        <v>0.02</v>
      </c>
      <c r="AF8240">
        <v>19</v>
      </c>
      <c r="AG8240">
        <v>690</v>
      </c>
      <c r="AH8240">
        <v>14</v>
      </c>
      <c r="AI8240">
        <v>1</v>
      </c>
      <c r="AJ8240">
        <v>3</v>
      </c>
      <c r="AK8240">
        <v>21</v>
      </c>
      <c r="AL8240">
        <v>0.11</v>
      </c>
      <c r="AM8240">
        <v>5</v>
      </c>
      <c r="AN8240">
        <v>5</v>
      </c>
      <c r="AO8240">
        <v>38</v>
      </c>
      <c r="AP8240">
        <v>5</v>
      </c>
      <c r="AQ8240">
        <v>52</v>
      </c>
    </row>
    <row r="8241" spans="1:43" hidden="1" x14ac:dyDescent="0.25">
      <c r="A8241" t="s">
        <v>29877</v>
      </c>
      <c r="B8241" t="s">
        <v>29878</v>
      </c>
      <c r="C8241" s="1" t="str">
        <f t="shared" si="570"/>
        <v>21:0134</v>
      </c>
      <c r="D8241" s="1" t="str">
        <f t="shared" si="571"/>
        <v>21:0078</v>
      </c>
      <c r="E8241" t="s">
        <v>29879</v>
      </c>
      <c r="F8241" t="s">
        <v>29880</v>
      </c>
      <c r="H8241">
        <v>54.405200399999998</v>
      </c>
      <c r="I8241">
        <v>-61.705846600000001</v>
      </c>
      <c r="J8241" s="1" t="str">
        <f t="shared" si="568"/>
        <v>Till</v>
      </c>
      <c r="K8241" s="1" t="str">
        <f t="shared" si="569"/>
        <v>&lt;63 micron</v>
      </c>
      <c r="L8241">
        <v>0.1</v>
      </c>
      <c r="M8241">
        <v>1.37</v>
      </c>
      <c r="N8241">
        <v>1</v>
      </c>
      <c r="O8241">
        <v>30</v>
      </c>
      <c r="P8241">
        <v>0.25</v>
      </c>
      <c r="Q8241">
        <v>1</v>
      </c>
      <c r="R8241">
        <v>0.36</v>
      </c>
      <c r="S8241">
        <v>0.25</v>
      </c>
      <c r="T8241">
        <v>4</v>
      </c>
      <c r="U8241">
        <v>21</v>
      </c>
      <c r="V8241">
        <v>14</v>
      </c>
      <c r="W8241">
        <v>1.78</v>
      </c>
      <c r="X8241">
        <v>5</v>
      </c>
      <c r="Y8241">
        <v>1</v>
      </c>
      <c r="Z8241">
        <v>0.03</v>
      </c>
      <c r="AA8241">
        <v>10</v>
      </c>
      <c r="AB8241">
        <v>0.32</v>
      </c>
      <c r="AC8241">
        <v>140</v>
      </c>
      <c r="AD8241">
        <v>0.5</v>
      </c>
      <c r="AE8241">
        <v>0.01</v>
      </c>
      <c r="AF8241">
        <v>12</v>
      </c>
      <c r="AG8241">
        <v>740</v>
      </c>
      <c r="AH8241">
        <v>2</v>
      </c>
      <c r="AI8241">
        <v>1</v>
      </c>
      <c r="AJ8241">
        <v>2</v>
      </c>
      <c r="AK8241">
        <v>14</v>
      </c>
      <c r="AL8241">
        <v>0.1</v>
      </c>
      <c r="AM8241">
        <v>5</v>
      </c>
      <c r="AN8241">
        <v>5</v>
      </c>
      <c r="AO8241">
        <v>37</v>
      </c>
      <c r="AP8241">
        <v>5</v>
      </c>
      <c r="AQ8241">
        <v>18</v>
      </c>
    </row>
    <row r="8242" spans="1:43" hidden="1" x14ac:dyDescent="0.25">
      <c r="A8242" t="s">
        <v>29881</v>
      </c>
      <c r="B8242" t="s">
        <v>29882</v>
      </c>
      <c r="C8242" s="1" t="str">
        <f t="shared" si="570"/>
        <v>21:0134</v>
      </c>
      <c r="D8242" s="1" t="str">
        <f t="shared" si="571"/>
        <v>21:0078</v>
      </c>
      <c r="E8242" t="s">
        <v>29883</v>
      </c>
      <c r="F8242" t="s">
        <v>29884</v>
      </c>
      <c r="H8242">
        <v>55.144786500000002</v>
      </c>
      <c r="I8242">
        <v>-61.502349700000003</v>
      </c>
      <c r="J8242" s="1" t="str">
        <f t="shared" si="568"/>
        <v>Till</v>
      </c>
      <c r="K8242" s="1" t="str">
        <f t="shared" si="569"/>
        <v>&lt;63 micron</v>
      </c>
      <c r="L8242">
        <v>0.1</v>
      </c>
      <c r="M8242">
        <v>4.08</v>
      </c>
      <c r="N8242">
        <v>1</v>
      </c>
      <c r="O8242">
        <v>100</v>
      </c>
      <c r="P8242">
        <v>0.25</v>
      </c>
      <c r="Q8242">
        <v>1</v>
      </c>
      <c r="R8242">
        <v>0.56999999999999995</v>
      </c>
      <c r="S8242">
        <v>0.25</v>
      </c>
      <c r="T8242">
        <v>14</v>
      </c>
      <c r="U8242">
        <v>26</v>
      </c>
      <c r="V8242">
        <v>10</v>
      </c>
      <c r="W8242">
        <v>4.53</v>
      </c>
      <c r="X8242">
        <v>5</v>
      </c>
      <c r="Y8242">
        <v>1</v>
      </c>
      <c r="Z8242">
        <v>0.03</v>
      </c>
      <c r="AA8242">
        <v>10</v>
      </c>
      <c r="AB8242">
        <v>0.62</v>
      </c>
      <c r="AC8242">
        <v>260</v>
      </c>
      <c r="AD8242">
        <v>0.5</v>
      </c>
      <c r="AE8242">
        <v>0.09</v>
      </c>
      <c r="AF8242">
        <v>37</v>
      </c>
      <c r="AG8242">
        <v>750</v>
      </c>
      <c r="AH8242">
        <v>4</v>
      </c>
      <c r="AI8242">
        <v>1</v>
      </c>
      <c r="AJ8242">
        <v>6</v>
      </c>
      <c r="AK8242">
        <v>59</v>
      </c>
      <c r="AL8242">
        <v>0.06</v>
      </c>
      <c r="AM8242">
        <v>5</v>
      </c>
      <c r="AN8242">
        <v>5</v>
      </c>
      <c r="AO8242">
        <v>57</v>
      </c>
      <c r="AP8242">
        <v>5</v>
      </c>
      <c r="AQ8242">
        <v>68</v>
      </c>
    </row>
    <row r="8243" spans="1:43" hidden="1" x14ac:dyDescent="0.25">
      <c r="A8243" t="s">
        <v>29885</v>
      </c>
      <c r="B8243" t="s">
        <v>29886</v>
      </c>
      <c r="C8243" s="1" t="str">
        <f t="shared" si="570"/>
        <v>21:0134</v>
      </c>
      <c r="D8243" s="1" t="str">
        <f t="shared" si="571"/>
        <v>21:0078</v>
      </c>
      <c r="E8243" t="s">
        <v>29887</v>
      </c>
      <c r="F8243" t="s">
        <v>29888</v>
      </c>
      <c r="H8243">
        <v>55.160225699999998</v>
      </c>
      <c r="I8243">
        <v>-61.671297600000003</v>
      </c>
      <c r="J8243" s="1" t="str">
        <f t="shared" si="568"/>
        <v>Till</v>
      </c>
      <c r="K8243" s="1" t="str">
        <f t="shared" si="569"/>
        <v>&lt;63 micron</v>
      </c>
      <c r="L8243">
        <v>0.1</v>
      </c>
      <c r="M8243">
        <v>4.7</v>
      </c>
      <c r="N8243">
        <v>2</v>
      </c>
      <c r="O8243">
        <v>90</v>
      </c>
      <c r="P8243">
        <v>0.25</v>
      </c>
      <c r="Q8243">
        <v>1</v>
      </c>
      <c r="R8243">
        <v>0.49</v>
      </c>
      <c r="S8243">
        <v>0.25</v>
      </c>
      <c r="T8243">
        <v>17</v>
      </c>
      <c r="U8243">
        <v>22</v>
      </c>
      <c r="V8243">
        <v>16</v>
      </c>
      <c r="W8243">
        <v>2.38</v>
      </c>
      <c r="X8243">
        <v>5</v>
      </c>
      <c r="Y8243">
        <v>0.5</v>
      </c>
      <c r="Z8243">
        <v>0.02</v>
      </c>
      <c r="AA8243">
        <v>5</v>
      </c>
      <c r="AB8243">
        <v>0.5</v>
      </c>
      <c r="AC8243">
        <v>100</v>
      </c>
      <c r="AD8243">
        <v>0.5</v>
      </c>
      <c r="AE8243">
        <v>0.17</v>
      </c>
      <c r="AF8243">
        <v>34</v>
      </c>
      <c r="AG8243">
        <v>250</v>
      </c>
      <c r="AH8243">
        <v>2</v>
      </c>
      <c r="AI8243">
        <v>4</v>
      </c>
      <c r="AJ8243">
        <v>3</v>
      </c>
      <c r="AK8243">
        <v>73</v>
      </c>
      <c r="AL8243">
        <v>0.03</v>
      </c>
      <c r="AM8243">
        <v>5</v>
      </c>
      <c r="AN8243">
        <v>5</v>
      </c>
      <c r="AO8243">
        <v>32</v>
      </c>
      <c r="AP8243">
        <v>5</v>
      </c>
      <c r="AQ8243">
        <v>26</v>
      </c>
    </row>
    <row r="8244" spans="1:43" hidden="1" x14ac:dyDescent="0.25">
      <c r="A8244" t="s">
        <v>29889</v>
      </c>
      <c r="B8244" t="s">
        <v>29890</v>
      </c>
      <c r="C8244" s="1" t="str">
        <f t="shared" si="570"/>
        <v>21:0134</v>
      </c>
      <c r="D8244" s="1" t="str">
        <f t="shared" si="571"/>
        <v>21:0078</v>
      </c>
      <c r="E8244" t="s">
        <v>29891</v>
      </c>
      <c r="F8244" t="s">
        <v>29892</v>
      </c>
      <c r="H8244">
        <v>55.027430899999999</v>
      </c>
      <c r="I8244">
        <v>-61.609987599999997</v>
      </c>
      <c r="J8244" s="1" t="str">
        <f t="shared" si="568"/>
        <v>Till</v>
      </c>
      <c r="K8244" s="1" t="str">
        <f t="shared" si="569"/>
        <v>&lt;63 micron</v>
      </c>
      <c r="L8244">
        <v>0.1</v>
      </c>
      <c r="M8244">
        <v>4.9800000000000004</v>
      </c>
      <c r="N8244">
        <v>1</v>
      </c>
      <c r="O8244">
        <v>110</v>
      </c>
      <c r="P8244">
        <v>0.25</v>
      </c>
      <c r="Q8244">
        <v>2</v>
      </c>
      <c r="R8244">
        <v>0.79</v>
      </c>
      <c r="S8244">
        <v>0.25</v>
      </c>
      <c r="T8244">
        <v>14</v>
      </c>
      <c r="U8244">
        <v>41</v>
      </c>
      <c r="V8244">
        <v>36</v>
      </c>
      <c r="W8244">
        <v>2.66</v>
      </c>
      <c r="X8244">
        <v>5</v>
      </c>
      <c r="Y8244">
        <v>0.5</v>
      </c>
      <c r="Z8244">
        <v>0.08</v>
      </c>
      <c r="AA8244">
        <v>5</v>
      </c>
      <c r="AB8244">
        <v>0.79</v>
      </c>
      <c r="AC8244">
        <v>220</v>
      </c>
      <c r="AD8244">
        <v>0.5</v>
      </c>
      <c r="AE8244">
        <v>0.23</v>
      </c>
      <c r="AF8244">
        <v>45</v>
      </c>
      <c r="AG8244">
        <v>300</v>
      </c>
      <c r="AH8244">
        <v>1</v>
      </c>
      <c r="AI8244">
        <v>1</v>
      </c>
      <c r="AJ8244">
        <v>3</v>
      </c>
      <c r="AK8244">
        <v>99</v>
      </c>
      <c r="AL8244">
        <v>0.06</v>
      </c>
      <c r="AM8244">
        <v>5</v>
      </c>
      <c r="AN8244">
        <v>5</v>
      </c>
      <c r="AO8244">
        <v>49</v>
      </c>
      <c r="AP8244">
        <v>5</v>
      </c>
      <c r="AQ8244">
        <v>32</v>
      </c>
    </row>
    <row r="8245" spans="1:43" hidden="1" x14ac:dyDescent="0.25">
      <c r="A8245" t="s">
        <v>29893</v>
      </c>
      <c r="B8245" t="s">
        <v>29894</v>
      </c>
      <c r="C8245" s="1" t="str">
        <f t="shared" si="570"/>
        <v>21:0134</v>
      </c>
      <c r="D8245" s="1" t="str">
        <f t="shared" si="571"/>
        <v>21:0078</v>
      </c>
      <c r="E8245" t="s">
        <v>29895</v>
      </c>
      <c r="F8245" t="s">
        <v>29896</v>
      </c>
      <c r="H8245">
        <v>54.945355200000002</v>
      </c>
      <c r="I8245">
        <v>-61.5847178</v>
      </c>
      <c r="J8245" s="1" t="str">
        <f t="shared" si="568"/>
        <v>Till</v>
      </c>
      <c r="K8245" s="1" t="str">
        <f t="shared" si="569"/>
        <v>&lt;63 micron</v>
      </c>
      <c r="L8245">
        <v>0.1</v>
      </c>
      <c r="M8245">
        <v>5.17</v>
      </c>
      <c r="N8245">
        <v>2</v>
      </c>
      <c r="O8245">
        <v>90</v>
      </c>
      <c r="P8245">
        <v>0.25</v>
      </c>
      <c r="Q8245">
        <v>1</v>
      </c>
      <c r="R8245">
        <v>1.1599999999999999</v>
      </c>
      <c r="S8245">
        <v>0.25</v>
      </c>
      <c r="T8245">
        <v>16</v>
      </c>
      <c r="U8245">
        <v>24</v>
      </c>
      <c r="V8245">
        <v>22</v>
      </c>
      <c r="W8245">
        <v>2.27</v>
      </c>
      <c r="X8245">
        <v>5</v>
      </c>
      <c r="Y8245">
        <v>0.5</v>
      </c>
      <c r="Z8245">
        <v>0.06</v>
      </c>
      <c r="AA8245">
        <v>5</v>
      </c>
      <c r="AB8245">
        <v>1.03</v>
      </c>
      <c r="AC8245">
        <v>265</v>
      </c>
      <c r="AD8245">
        <v>0.5</v>
      </c>
      <c r="AE8245">
        <v>0.34</v>
      </c>
      <c r="AF8245">
        <v>50</v>
      </c>
      <c r="AG8245">
        <v>220</v>
      </c>
      <c r="AH8245">
        <v>2</v>
      </c>
      <c r="AI8245">
        <v>1</v>
      </c>
      <c r="AJ8245">
        <v>2</v>
      </c>
      <c r="AK8245">
        <v>109</v>
      </c>
      <c r="AL8245">
        <v>0.04</v>
      </c>
      <c r="AM8245">
        <v>5</v>
      </c>
      <c r="AN8245">
        <v>5</v>
      </c>
      <c r="AO8245">
        <v>25</v>
      </c>
      <c r="AP8245">
        <v>5</v>
      </c>
      <c r="AQ8245">
        <v>26</v>
      </c>
    </row>
    <row r="8246" spans="1:43" hidden="1" x14ac:dyDescent="0.25">
      <c r="A8246" t="s">
        <v>29897</v>
      </c>
      <c r="B8246" t="s">
        <v>29898</v>
      </c>
      <c r="C8246" s="1" t="str">
        <f t="shared" si="570"/>
        <v>21:0134</v>
      </c>
      <c r="D8246" s="1" t="str">
        <f t="shared" si="571"/>
        <v>21:0078</v>
      </c>
      <c r="E8246" t="s">
        <v>26178</v>
      </c>
      <c r="F8246" t="s">
        <v>29899</v>
      </c>
      <c r="H8246">
        <v>54.851388300000004</v>
      </c>
      <c r="I8246">
        <v>-61.498443100000003</v>
      </c>
      <c r="J8246" s="1" t="str">
        <f t="shared" si="568"/>
        <v>Till</v>
      </c>
      <c r="K8246" s="1" t="str">
        <f t="shared" si="569"/>
        <v>&lt;63 micron</v>
      </c>
      <c r="L8246">
        <v>0.1</v>
      </c>
      <c r="M8246">
        <v>8.41</v>
      </c>
      <c r="N8246">
        <v>2</v>
      </c>
      <c r="O8246">
        <v>90</v>
      </c>
      <c r="P8246">
        <v>0.25</v>
      </c>
      <c r="Q8246">
        <v>1</v>
      </c>
      <c r="R8246">
        <v>3.15</v>
      </c>
      <c r="S8246">
        <v>0.25</v>
      </c>
      <c r="T8246">
        <v>9</v>
      </c>
      <c r="U8246">
        <v>22</v>
      </c>
      <c r="V8246">
        <v>18</v>
      </c>
      <c r="W8246">
        <v>1.8</v>
      </c>
      <c r="X8246">
        <v>10</v>
      </c>
      <c r="Y8246">
        <v>0.5</v>
      </c>
      <c r="Z8246">
        <v>7.0000000000000007E-2</v>
      </c>
      <c r="AA8246">
        <v>5</v>
      </c>
      <c r="AB8246">
        <v>0.68</v>
      </c>
      <c r="AC8246">
        <v>155</v>
      </c>
      <c r="AD8246">
        <v>0.5</v>
      </c>
      <c r="AE8246">
        <v>0.81</v>
      </c>
      <c r="AF8246">
        <v>38</v>
      </c>
      <c r="AG8246">
        <v>250</v>
      </c>
      <c r="AH8246">
        <v>1</v>
      </c>
      <c r="AI8246">
        <v>1</v>
      </c>
      <c r="AJ8246">
        <v>2</v>
      </c>
      <c r="AK8246">
        <v>277</v>
      </c>
      <c r="AL8246">
        <v>0.04</v>
      </c>
      <c r="AM8246">
        <v>5</v>
      </c>
      <c r="AN8246">
        <v>5</v>
      </c>
      <c r="AO8246">
        <v>23</v>
      </c>
      <c r="AP8246">
        <v>5</v>
      </c>
      <c r="AQ8246">
        <v>22</v>
      </c>
    </row>
    <row r="8247" spans="1:43" hidden="1" x14ac:dyDescent="0.25">
      <c r="A8247" t="s">
        <v>29900</v>
      </c>
      <c r="B8247" t="s">
        <v>29901</v>
      </c>
      <c r="C8247" s="1" t="str">
        <f t="shared" si="570"/>
        <v>21:0134</v>
      </c>
      <c r="D8247" s="1" t="str">
        <f t="shared" si="571"/>
        <v>21:0078</v>
      </c>
      <c r="E8247" t="s">
        <v>29902</v>
      </c>
      <c r="F8247" t="s">
        <v>29903</v>
      </c>
      <c r="H8247">
        <v>53.901291399999998</v>
      </c>
      <c r="I8247">
        <v>-64.530304599999994</v>
      </c>
      <c r="J8247" s="1" t="str">
        <f t="shared" si="568"/>
        <v>Till</v>
      </c>
      <c r="K8247" s="1" t="str">
        <f t="shared" si="569"/>
        <v>&lt;63 micron</v>
      </c>
      <c r="L8247">
        <v>0.2</v>
      </c>
      <c r="M8247">
        <v>0.91</v>
      </c>
      <c r="N8247">
        <v>2</v>
      </c>
      <c r="O8247">
        <v>80</v>
      </c>
      <c r="P8247">
        <v>0.25</v>
      </c>
      <c r="Q8247">
        <v>1</v>
      </c>
      <c r="R8247">
        <v>0.38</v>
      </c>
      <c r="S8247">
        <v>0.25</v>
      </c>
      <c r="T8247">
        <v>8</v>
      </c>
      <c r="U8247">
        <v>32</v>
      </c>
      <c r="V8247">
        <v>23</v>
      </c>
      <c r="W8247">
        <v>3.95</v>
      </c>
      <c r="X8247">
        <v>5</v>
      </c>
      <c r="Y8247">
        <v>0.5</v>
      </c>
      <c r="Z8247">
        <v>0.14000000000000001</v>
      </c>
      <c r="AA8247">
        <v>30</v>
      </c>
      <c r="AB8247">
        <v>0.4</v>
      </c>
      <c r="AC8247">
        <v>445</v>
      </c>
      <c r="AD8247">
        <v>0.5</v>
      </c>
      <c r="AE8247">
        <v>0.02</v>
      </c>
      <c r="AF8247">
        <v>18</v>
      </c>
      <c r="AG8247">
        <v>860</v>
      </c>
      <c r="AH8247">
        <v>2</v>
      </c>
      <c r="AI8247">
        <v>1</v>
      </c>
      <c r="AJ8247">
        <v>3</v>
      </c>
      <c r="AK8247">
        <v>19</v>
      </c>
      <c r="AL8247">
        <v>0.08</v>
      </c>
      <c r="AM8247">
        <v>5</v>
      </c>
      <c r="AN8247">
        <v>5</v>
      </c>
      <c r="AO8247">
        <v>35</v>
      </c>
      <c r="AP8247">
        <v>5</v>
      </c>
      <c r="AQ8247">
        <v>38</v>
      </c>
    </row>
    <row r="8248" spans="1:43" hidden="1" x14ac:dyDescent="0.25">
      <c r="A8248" t="s">
        <v>29904</v>
      </c>
      <c r="B8248" t="s">
        <v>29905</v>
      </c>
      <c r="C8248" s="1" t="str">
        <f t="shared" si="570"/>
        <v>21:0134</v>
      </c>
      <c r="D8248" s="1" t="str">
        <f t="shared" si="571"/>
        <v>21:0078</v>
      </c>
      <c r="E8248" t="s">
        <v>29906</v>
      </c>
      <c r="F8248" t="s">
        <v>29907</v>
      </c>
      <c r="H8248">
        <v>54.727127000000003</v>
      </c>
      <c r="I8248">
        <v>-61.382690099999998</v>
      </c>
      <c r="J8248" s="1" t="str">
        <f t="shared" si="568"/>
        <v>Till</v>
      </c>
      <c r="K8248" s="1" t="str">
        <f t="shared" si="569"/>
        <v>&lt;63 micron</v>
      </c>
      <c r="L8248">
        <v>0.1</v>
      </c>
      <c r="M8248">
        <v>3.62</v>
      </c>
      <c r="N8248">
        <v>4</v>
      </c>
      <c r="O8248">
        <v>90</v>
      </c>
      <c r="P8248">
        <v>0.25</v>
      </c>
      <c r="Q8248">
        <v>1</v>
      </c>
      <c r="R8248">
        <v>0.86</v>
      </c>
      <c r="S8248">
        <v>0.25</v>
      </c>
      <c r="T8248">
        <v>15</v>
      </c>
      <c r="U8248">
        <v>21</v>
      </c>
      <c r="V8248">
        <v>24</v>
      </c>
      <c r="W8248">
        <v>2.36</v>
      </c>
      <c r="X8248">
        <v>5</v>
      </c>
      <c r="Y8248">
        <v>0.5</v>
      </c>
      <c r="Z8248">
        <v>0.06</v>
      </c>
      <c r="AA8248">
        <v>5</v>
      </c>
      <c r="AB8248">
        <v>0.74</v>
      </c>
      <c r="AC8248">
        <v>250</v>
      </c>
      <c r="AD8248">
        <v>0.5</v>
      </c>
      <c r="AE8248">
        <v>0.23</v>
      </c>
      <c r="AF8248">
        <v>29</v>
      </c>
      <c r="AG8248">
        <v>570</v>
      </c>
      <c r="AH8248">
        <v>4</v>
      </c>
      <c r="AI8248">
        <v>1</v>
      </c>
      <c r="AJ8248">
        <v>3</v>
      </c>
      <c r="AK8248">
        <v>52</v>
      </c>
      <c r="AL8248">
        <v>0.08</v>
      </c>
      <c r="AM8248">
        <v>5</v>
      </c>
      <c r="AN8248">
        <v>5</v>
      </c>
      <c r="AO8248">
        <v>44</v>
      </c>
      <c r="AP8248">
        <v>5</v>
      </c>
      <c r="AQ8248">
        <v>34</v>
      </c>
    </row>
    <row r="8249" spans="1:43" hidden="1" x14ac:dyDescent="0.25">
      <c r="A8249" t="s">
        <v>29908</v>
      </c>
      <c r="B8249" t="s">
        <v>29909</v>
      </c>
      <c r="C8249" s="1" t="str">
        <f t="shared" si="570"/>
        <v>21:0134</v>
      </c>
      <c r="D8249" s="1" t="str">
        <f t="shared" si="571"/>
        <v>21:0078</v>
      </c>
      <c r="E8249" t="s">
        <v>29910</v>
      </c>
      <c r="F8249" t="s">
        <v>29911</v>
      </c>
      <c r="H8249">
        <v>54.840425500000002</v>
      </c>
      <c r="I8249">
        <v>-62.273560500000002</v>
      </c>
      <c r="J8249" s="1" t="str">
        <f t="shared" si="568"/>
        <v>Till</v>
      </c>
      <c r="K8249" s="1" t="str">
        <f t="shared" si="569"/>
        <v>&lt;63 micron</v>
      </c>
      <c r="L8249">
        <v>0.1</v>
      </c>
      <c r="M8249">
        <v>5.78</v>
      </c>
      <c r="N8249">
        <v>2</v>
      </c>
      <c r="O8249">
        <v>90</v>
      </c>
      <c r="P8249">
        <v>0.25</v>
      </c>
      <c r="Q8249">
        <v>1</v>
      </c>
      <c r="R8249">
        <v>0.99</v>
      </c>
      <c r="S8249">
        <v>0.25</v>
      </c>
      <c r="T8249">
        <v>11</v>
      </c>
      <c r="U8249">
        <v>21</v>
      </c>
      <c r="V8249">
        <v>19</v>
      </c>
      <c r="W8249">
        <v>2</v>
      </c>
      <c r="X8249">
        <v>5</v>
      </c>
      <c r="Y8249">
        <v>0.5</v>
      </c>
      <c r="Z8249">
        <v>7.0000000000000007E-2</v>
      </c>
      <c r="AA8249">
        <v>10</v>
      </c>
      <c r="AB8249">
        <v>0.66</v>
      </c>
      <c r="AC8249">
        <v>250</v>
      </c>
      <c r="AD8249">
        <v>0.5</v>
      </c>
      <c r="AE8249">
        <v>0.31</v>
      </c>
      <c r="AF8249">
        <v>31</v>
      </c>
      <c r="AG8249">
        <v>460</v>
      </c>
      <c r="AH8249">
        <v>2</v>
      </c>
      <c r="AI8249">
        <v>1</v>
      </c>
      <c r="AJ8249">
        <v>2</v>
      </c>
      <c r="AK8249">
        <v>88</v>
      </c>
      <c r="AL8249">
        <v>0.04</v>
      </c>
      <c r="AM8249">
        <v>5</v>
      </c>
      <c r="AN8249">
        <v>5</v>
      </c>
      <c r="AO8249">
        <v>27</v>
      </c>
      <c r="AP8249">
        <v>5</v>
      </c>
      <c r="AQ8249">
        <v>34</v>
      </c>
    </row>
    <row r="8250" spans="1:43" hidden="1" x14ac:dyDescent="0.25">
      <c r="A8250" t="s">
        <v>29912</v>
      </c>
      <c r="B8250" t="s">
        <v>29913</v>
      </c>
      <c r="C8250" s="1" t="str">
        <f t="shared" si="570"/>
        <v>21:0134</v>
      </c>
      <c r="D8250" s="1" t="str">
        <f t="shared" si="571"/>
        <v>21:0078</v>
      </c>
      <c r="E8250" t="s">
        <v>29914</v>
      </c>
      <c r="F8250" t="s">
        <v>29915</v>
      </c>
      <c r="H8250">
        <v>54.929319900000003</v>
      </c>
      <c r="I8250">
        <v>-62.533019899999999</v>
      </c>
      <c r="J8250" s="1" t="str">
        <f t="shared" si="568"/>
        <v>Till</v>
      </c>
      <c r="K8250" s="1" t="str">
        <f t="shared" si="569"/>
        <v>&lt;63 micron</v>
      </c>
      <c r="L8250">
        <v>0.1</v>
      </c>
      <c r="M8250">
        <v>4.9400000000000004</v>
      </c>
      <c r="N8250">
        <v>4</v>
      </c>
      <c r="O8250">
        <v>100</v>
      </c>
      <c r="P8250">
        <v>0.25</v>
      </c>
      <c r="Q8250">
        <v>1</v>
      </c>
      <c r="R8250">
        <v>0.95</v>
      </c>
      <c r="S8250">
        <v>0.25</v>
      </c>
      <c r="T8250">
        <v>17</v>
      </c>
      <c r="U8250">
        <v>29</v>
      </c>
      <c r="V8250">
        <v>19</v>
      </c>
      <c r="W8250">
        <v>2.67</v>
      </c>
      <c r="X8250">
        <v>5</v>
      </c>
      <c r="Y8250">
        <v>0.5</v>
      </c>
      <c r="Z8250">
        <v>7.0000000000000007E-2</v>
      </c>
      <c r="AA8250">
        <v>10</v>
      </c>
      <c r="AB8250">
        <v>0.93</v>
      </c>
      <c r="AC8250">
        <v>275</v>
      </c>
      <c r="AD8250">
        <v>0.5</v>
      </c>
      <c r="AE8250">
        <v>0.23</v>
      </c>
      <c r="AF8250">
        <v>66</v>
      </c>
      <c r="AG8250">
        <v>260</v>
      </c>
      <c r="AH8250">
        <v>2</v>
      </c>
      <c r="AI8250">
        <v>2</v>
      </c>
      <c r="AJ8250">
        <v>3</v>
      </c>
      <c r="AK8250">
        <v>108</v>
      </c>
      <c r="AL8250">
        <v>0.06</v>
      </c>
      <c r="AM8250">
        <v>5</v>
      </c>
      <c r="AN8250">
        <v>5</v>
      </c>
      <c r="AO8250">
        <v>30</v>
      </c>
      <c r="AP8250">
        <v>5</v>
      </c>
      <c r="AQ8250">
        <v>36</v>
      </c>
    </row>
    <row r="8251" spans="1:43" hidden="1" x14ac:dyDescent="0.25">
      <c r="A8251" t="s">
        <v>29916</v>
      </c>
      <c r="B8251" t="s">
        <v>29917</v>
      </c>
      <c r="C8251" s="1" t="str">
        <f t="shared" si="570"/>
        <v>21:0134</v>
      </c>
      <c r="D8251" s="1" t="str">
        <f t="shared" si="571"/>
        <v>21:0078</v>
      </c>
      <c r="E8251" t="s">
        <v>29918</v>
      </c>
      <c r="F8251" t="s">
        <v>29919</v>
      </c>
      <c r="H8251">
        <v>55.1313064</v>
      </c>
      <c r="I8251">
        <v>-62.6007672</v>
      </c>
      <c r="J8251" s="1" t="str">
        <f t="shared" si="568"/>
        <v>Till</v>
      </c>
      <c r="K8251" s="1" t="str">
        <f t="shared" si="569"/>
        <v>&lt;63 micron</v>
      </c>
      <c r="L8251">
        <v>0.1</v>
      </c>
      <c r="M8251">
        <v>4.82</v>
      </c>
      <c r="N8251">
        <v>1</v>
      </c>
      <c r="O8251">
        <v>100</v>
      </c>
      <c r="P8251">
        <v>0.25</v>
      </c>
      <c r="Q8251">
        <v>1</v>
      </c>
      <c r="R8251">
        <v>0.54</v>
      </c>
      <c r="S8251">
        <v>0.25</v>
      </c>
      <c r="T8251">
        <v>11</v>
      </c>
      <c r="U8251">
        <v>24</v>
      </c>
      <c r="V8251">
        <v>17</v>
      </c>
      <c r="W8251">
        <v>1.96</v>
      </c>
      <c r="X8251">
        <v>5</v>
      </c>
      <c r="Y8251">
        <v>0.5</v>
      </c>
      <c r="Z8251">
        <v>0.06</v>
      </c>
      <c r="AA8251">
        <v>10</v>
      </c>
      <c r="AB8251">
        <v>0.64</v>
      </c>
      <c r="AC8251">
        <v>210</v>
      </c>
      <c r="AD8251">
        <v>0.5</v>
      </c>
      <c r="AE8251">
        <v>0.16</v>
      </c>
      <c r="AF8251">
        <v>26</v>
      </c>
      <c r="AG8251">
        <v>430</v>
      </c>
      <c r="AH8251">
        <v>2</v>
      </c>
      <c r="AI8251">
        <v>1</v>
      </c>
      <c r="AJ8251">
        <v>2</v>
      </c>
      <c r="AK8251">
        <v>78</v>
      </c>
      <c r="AL8251">
        <v>0.05</v>
      </c>
      <c r="AM8251">
        <v>5</v>
      </c>
      <c r="AN8251">
        <v>5</v>
      </c>
      <c r="AO8251">
        <v>31</v>
      </c>
      <c r="AP8251">
        <v>5</v>
      </c>
      <c r="AQ8251">
        <v>30</v>
      </c>
    </row>
    <row r="8252" spans="1:43" hidden="1" x14ac:dyDescent="0.25">
      <c r="A8252" t="s">
        <v>29920</v>
      </c>
      <c r="B8252" t="s">
        <v>29921</v>
      </c>
      <c r="C8252" s="1" t="str">
        <f t="shared" si="570"/>
        <v>21:0134</v>
      </c>
      <c r="D8252" s="1" t="str">
        <f t="shared" si="571"/>
        <v>21:0078</v>
      </c>
      <c r="E8252" t="s">
        <v>29922</v>
      </c>
      <c r="F8252" t="s">
        <v>29923</v>
      </c>
      <c r="H8252">
        <v>55.191814700000002</v>
      </c>
      <c r="I8252">
        <v>-62.706975800000002</v>
      </c>
      <c r="J8252" s="1" t="str">
        <f t="shared" si="568"/>
        <v>Till</v>
      </c>
      <c r="K8252" s="1" t="str">
        <f t="shared" si="569"/>
        <v>&lt;63 micron</v>
      </c>
      <c r="L8252">
        <v>0.1</v>
      </c>
      <c r="M8252">
        <v>2</v>
      </c>
      <c r="N8252">
        <v>1</v>
      </c>
      <c r="O8252">
        <v>140</v>
      </c>
      <c r="P8252">
        <v>0.25</v>
      </c>
      <c r="Q8252">
        <v>1</v>
      </c>
      <c r="R8252">
        <v>0.48</v>
      </c>
      <c r="S8252">
        <v>0.25</v>
      </c>
      <c r="T8252">
        <v>6</v>
      </c>
      <c r="U8252">
        <v>26</v>
      </c>
      <c r="V8252">
        <v>3</v>
      </c>
      <c r="W8252">
        <v>2.14</v>
      </c>
      <c r="X8252">
        <v>5</v>
      </c>
      <c r="Y8252">
        <v>0.5</v>
      </c>
      <c r="Z8252">
        <v>0.12</v>
      </c>
      <c r="AA8252">
        <v>30</v>
      </c>
      <c r="AB8252">
        <v>0.49</v>
      </c>
      <c r="AC8252">
        <v>200</v>
      </c>
      <c r="AD8252">
        <v>0.5</v>
      </c>
      <c r="AE8252">
        <v>0.04</v>
      </c>
      <c r="AF8252">
        <v>15</v>
      </c>
      <c r="AG8252">
        <v>820</v>
      </c>
      <c r="AH8252">
        <v>4</v>
      </c>
      <c r="AI8252">
        <v>2</v>
      </c>
      <c r="AJ8252">
        <v>3</v>
      </c>
      <c r="AK8252">
        <v>22</v>
      </c>
      <c r="AL8252">
        <v>0.12</v>
      </c>
      <c r="AM8252">
        <v>5</v>
      </c>
      <c r="AN8252">
        <v>5</v>
      </c>
      <c r="AO8252">
        <v>42</v>
      </c>
      <c r="AP8252">
        <v>5</v>
      </c>
      <c r="AQ8252">
        <v>34</v>
      </c>
    </row>
    <row r="8253" spans="1:43" hidden="1" x14ac:dyDescent="0.25">
      <c r="A8253" t="s">
        <v>29924</v>
      </c>
      <c r="B8253" t="s">
        <v>29925</v>
      </c>
      <c r="C8253" s="1" t="str">
        <f t="shared" si="570"/>
        <v>21:0134</v>
      </c>
      <c r="D8253" s="1" t="str">
        <f t="shared" si="571"/>
        <v>21:0078</v>
      </c>
      <c r="E8253" t="s">
        <v>29926</v>
      </c>
      <c r="F8253" t="s">
        <v>29927</v>
      </c>
      <c r="H8253">
        <v>55.322786000000001</v>
      </c>
      <c r="I8253">
        <v>-62.821850599999998</v>
      </c>
      <c r="J8253" s="1" t="str">
        <f t="shared" si="568"/>
        <v>Till</v>
      </c>
      <c r="K8253" s="1" t="str">
        <f t="shared" si="569"/>
        <v>&lt;63 micron</v>
      </c>
      <c r="L8253">
        <v>0.1</v>
      </c>
      <c r="M8253">
        <v>1.03</v>
      </c>
      <c r="N8253">
        <v>1</v>
      </c>
      <c r="O8253">
        <v>80</v>
      </c>
      <c r="P8253">
        <v>0.25</v>
      </c>
      <c r="Q8253">
        <v>1</v>
      </c>
      <c r="R8253">
        <v>0.51</v>
      </c>
      <c r="S8253">
        <v>0.25</v>
      </c>
      <c r="T8253">
        <v>3</v>
      </c>
      <c r="U8253">
        <v>21</v>
      </c>
      <c r="V8253">
        <v>6</v>
      </c>
      <c r="W8253">
        <v>1.53</v>
      </c>
      <c r="X8253">
        <v>5</v>
      </c>
      <c r="Y8253">
        <v>1</v>
      </c>
      <c r="Z8253">
        <v>0.09</v>
      </c>
      <c r="AA8253">
        <v>30</v>
      </c>
      <c r="AB8253">
        <v>0.32</v>
      </c>
      <c r="AC8253">
        <v>150</v>
      </c>
      <c r="AD8253">
        <v>0.5</v>
      </c>
      <c r="AE8253">
        <v>0.03</v>
      </c>
      <c r="AF8253">
        <v>9</v>
      </c>
      <c r="AG8253">
        <v>1130</v>
      </c>
      <c r="AH8253">
        <v>4</v>
      </c>
      <c r="AI8253">
        <v>1</v>
      </c>
      <c r="AJ8253">
        <v>3</v>
      </c>
      <c r="AK8253">
        <v>15</v>
      </c>
      <c r="AL8253">
        <v>7.0000000000000007E-2</v>
      </c>
      <c r="AM8253">
        <v>5</v>
      </c>
      <c r="AN8253">
        <v>5</v>
      </c>
      <c r="AO8253">
        <v>34</v>
      </c>
      <c r="AP8253">
        <v>5</v>
      </c>
      <c r="AQ8253">
        <v>22</v>
      </c>
    </row>
    <row r="8254" spans="1:43" hidden="1" x14ac:dyDescent="0.25">
      <c r="A8254" t="s">
        <v>29928</v>
      </c>
      <c r="B8254" t="s">
        <v>29929</v>
      </c>
      <c r="C8254" s="1" t="str">
        <f t="shared" si="570"/>
        <v>21:0134</v>
      </c>
      <c r="D8254" s="1" t="str">
        <f t="shared" si="571"/>
        <v>21:0078</v>
      </c>
      <c r="E8254" t="s">
        <v>29930</v>
      </c>
      <c r="F8254" t="s">
        <v>29931</v>
      </c>
      <c r="H8254">
        <v>55.470277799999998</v>
      </c>
      <c r="I8254">
        <v>-62.527765799999997</v>
      </c>
      <c r="J8254" s="1" t="str">
        <f t="shared" si="568"/>
        <v>Till</v>
      </c>
      <c r="K8254" s="1" t="str">
        <f t="shared" si="569"/>
        <v>&lt;63 micron</v>
      </c>
      <c r="L8254">
        <v>0.1</v>
      </c>
      <c r="M8254">
        <v>0.9</v>
      </c>
      <c r="N8254">
        <v>1</v>
      </c>
      <c r="O8254">
        <v>30</v>
      </c>
      <c r="P8254">
        <v>0.25</v>
      </c>
      <c r="Q8254">
        <v>1</v>
      </c>
      <c r="R8254">
        <v>0.42</v>
      </c>
      <c r="S8254">
        <v>0.25</v>
      </c>
      <c r="T8254">
        <v>4</v>
      </c>
      <c r="U8254">
        <v>18</v>
      </c>
      <c r="V8254">
        <v>6</v>
      </c>
      <c r="W8254">
        <v>1.54</v>
      </c>
      <c r="X8254">
        <v>5</v>
      </c>
      <c r="Y8254">
        <v>1</v>
      </c>
      <c r="Z8254">
        <v>7.0000000000000007E-2</v>
      </c>
      <c r="AA8254">
        <v>20</v>
      </c>
      <c r="AB8254">
        <v>0.28999999999999998</v>
      </c>
      <c r="AC8254">
        <v>135</v>
      </c>
      <c r="AD8254">
        <v>0.5</v>
      </c>
      <c r="AE8254">
        <v>0.02</v>
      </c>
      <c r="AF8254">
        <v>8</v>
      </c>
      <c r="AG8254">
        <v>930</v>
      </c>
      <c r="AH8254">
        <v>4</v>
      </c>
      <c r="AI8254">
        <v>1</v>
      </c>
      <c r="AJ8254">
        <v>2</v>
      </c>
      <c r="AK8254">
        <v>31</v>
      </c>
      <c r="AL8254">
        <v>0.08</v>
      </c>
      <c r="AM8254">
        <v>5</v>
      </c>
      <c r="AN8254">
        <v>5</v>
      </c>
      <c r="AO8254">
        <v>32</v>
      </c>
      <c r="AP8254">
        <v>5</v>
      </c>
      <c r="AQ8254">
        <v>22</v>
      </c>
    </row>
    <row r="8255" spans="1:43" hidden="1" x14ac:dyDescent="0.25">
      <c r="A8255" t="s">
        <v>29932</v>
      </c>
      <c r="B8255" t="s">
        <v>29933</v>
      </c>
      <c r="C8255" s="1" t="str">
        <f t="shared" si="570"/>
        <v>21:0134</v>
      </c>
      <c r="D8255" s="1" t="str">
        <f t="shared" si="571"/>
        <v>21:0078</v>
      </c>
      <c r="E8255" t="s">
        <v>29934</v>
      </c>
      <c r="F8255" t="s">
        <v>29935</v>
      </c>
      <c r="H8255">
        <v>55.481016599999997</v>
      </c>
      <c r="I8255">
        <v>-62.178746099999998</v>
      </c>
      <c r="J8255" s="1" t="str">
        <f t="shared" si="568"/>
        <v>Till</v>
      </c>
      <c r="K8255" s="1" t="str">
        <f t="shared" si="569"/>
        <v>&lt;63 micron</v>
      </c>
      <c r="L8255">
        <v>0.1</v>
      </c>
      <c r="M8255">
        <v>0.61</v>
      </c>
      <c r="N8255">
        <v>1</v>
      </c>
      <c r="O8255">
        <v>30</v>
      </c>
      <c r="P8255">
        <v>0.25</v>
      </c>
      <c r="Q8255">
        <v>1</v>
      </c>
      <c r="R8255">
        <v>0.41</v>
      </c>
      <c r="S8255">
        <v>0.25</v>
      </c>
      <c r="T8255">
        <v>3</v>
      </c>
      <c r="U8255">
        <v>17</v>
      </c>
      <c r="V8255">
        <v>2</v>
      </c>
      <c r="W8255">
        <v>1.67</v>
      </c>
      <c r="X8255">
        <v>5</v>
      </c>
      <c r="Y8255">
        <v>0.5</v>
      </c>
      <c r="Z8255">
        <v>0.04</v>
      </c>
      <c r="AA8255">
        <v>20</v>
      </c>
      <c r="AB8255">
        <v>0.18</v>
      </c>
      <c r="AC8255">
        <v>105</v>
      </c>
      <c r="AD8255">
        <v>0.5</v>
      </c>
      <c r="AE8255">
        <v>0.03</v>
      </c>
      <c r="AF8255">
        <v>6</v>
      </c>
      <c r="AG8255">
        <v>870</v>
      </c>
      <c r="AH8255">
        <v>4</v>
      </c>
      <c r="AI8255">
        <v>1</v>
      </c>
      <c r="AJ8255">
        <v>1</v>
      </c>
      <c r="AK8255">
        <v>40</v>
      </c>
      <c r="AL8255">
        <v>0.06</v>
      </c>
      <c r="AM8255">
        <v>5</v>
      </c>
      <c r="AN8255">
        <v>5</v>
      </c>
      <c r="AO8255">
        <v>42</v>
      </c>
      <c r="AP8255">
        <v>5</v>
      </c>
      <c r="AQ8255">
        <v>16</v>
      </c>
    </row>
    <row r="8256" spans="1:43" hidden="1" x14ac:dyDescent="0.25">
      <c r="A8256" t="s">
        <v>29936</v>
      </c>
      <c r="B8256" t="s">
        <v>29937</v>
      </c>
      <c r="C8256" s="1" t="str">
        <f t="shared" si="570"/>
        <v>21:0134</v>
      </c>
      <c r="D8256" s="1" t="str">
        <f t="shared" si="571"/>
        <v>21:0078</v>
      </c>
      <c r="E8256" t="s">
        <v>29938</v>
      </c>
      <c r="F8256" t="s">
        <v>29939</v>
      </c>
      <c r="H8256">
        <v>55.2812293</v>
      </c>
      <c r="I8256">
        <v>-61.963245399999998</v>
      </c>
      <c r="J8256" s="1" t="str">
        <f t="shared" si="568"/>
        <v>Till</v>
      </c>
      <c r="K8256" s="1" t="str">
        <f t="shared" si="569"/>
        <v>&lt;63 micron</v>
      </c>
      <c r="L8256">
        <v>0.1</v>
      </c>
      <c r="M8256">
        <v>2.31</v>
      </c>
      <c r="N8256">
        <v>1</v>
      </c>
      <c r="O8256">
        <v>90</v>
      </c>
      <c r="P8256">
        <v>0.25</v>
      </c>
      <c r="Q8256">
        <v>1</v>
      </c>
      <c r="R8256">
        <v>0.79</v>
      </c>
      <c r="S8256">
        <v>0.25</v>
      </c>
      <c r="T8256">
        <v>7</v>
      </c>
      <c r="U8256">
        <v>16</v>
      </c>
      <c r="V8256">
        <v>2</v>
      </c>
      <c r="W8256">
        <v>1.58</v>
      </c>
      <c r="X8256">
        <v>5</v>
      </c>
      <c r="Y8256">
        <v>0.5</v>
      </c>
      <c r="Z8256">
        <v>0.03</v>
      </c>
      <c r="AA8256">
        <v>10</v>
      </c>
      <c r="AB8256">
        <v>0.28000000000000003</v>
      </c>
      <c r="AC8256">
        <v>135</v>
      </c>
      <c r="AD8256">
        <v>0.5</v>
      </c>
      <c r="AE8256">
        <v>0.17</v>
      </c>
      <c r="AF8256">
        <v>12</v>
      </c>
      <c r="AG8256">
        <v>1130</v>
      </c>
      <c r="AH8256">
        <v>1</v>
      </c>
      <c r="AI8256">
        <v>1</v>
      </c>
      <c r="AJ8256">
        <v>1</v>
      </c>
      <c r="AK8256">
        <v>56</v>
      </c>
      <c r="AL8256">
        <v>0.04</v>
      </c>
      <c r="AM8256">
        <v>5</v>
      </c>
      <c r="AN8256">
        <v>5</v>
      </c>
      <c r="AO8256">
        <v>36</v>
      </c>
      <c r="AP8256">
        <v>5</v>
      </c>
      <c r="AQ8256">
        <v>26</v>
      </c>
    </row>
    <row r="8257" spans="1:43" hidden="1" x14ac:dyDescent="0.25">
      <c r="A8257" t="s">
        <v>29940</v>
      </c>
      <c r="B8257" t="s">
        <v>29941</v>
      </c>
      <c r="C8257" s="1" t="str">
        <f t="shared" si="570"/>
        <v>21:0134</v>
      </c>
      <c r="D8257" s="1" t="str">
        <f t="shared" si="571"/>
        <v>21:0078</v>
      </c>
      <c r="E8257" t="s">
        <v>27060</v>
      </c>
      <c r="F8257" t="s">
        <v>29942</v>
      </c>
      <c r="H8257">
        <v>55.026917099999999</v>
      </c>
      <c r="I8257">
        <v>-61.816511800000001</v>
      </c>
      <c r="J8257" s="1" t="str">
        <f t="shared" si="568"/>
        <v>Till</v>
      </c>
      <c r="K8257" s="1" t="str">
        <f t="shared" si="569"/>
        <v>&lt;63 micron</v>
      </c>
      <c r="L8257">
        <v>0.1</v>
      </c>
      <c r="M8257">
        <v>5.6</v>
      </c>
      <c r="N8257">
        <v>6</v>
      </c>
      <c r="O8257">
        <v>100</v>
      </c>
      <c r="P8257">
        <v>0.25</v>
      </c>
      <c r="Q8257">
        <v>1</v>
      </c>
      <c r="R8257">
        <v>1.1200000000000001</v>
      </c>
      <c r="S8257">
        <v>0.25</v>
      </c>
      <c r="T8257">
        <v>14</v>
      </c>
      <c r="U8257">
        <v>39</v>
      </c>
      <c r="V8257">
        <v>46</v>
      </c>
      <c r="W8257">
        <v>2.56</v>
      </c>
      <c r="X8257">
        <v>5</v>
      </c>
      <c r="Y8257">
        <v>0.5</v>
      </c>
      <c r="Z8257">
        <v>0.06</v>
      </c>
      <c r="AA8257">
        <v>5</v>
      </c>
      <c r="AB8257">
        <v>0.86</v>
      </c>
      <c r="AC8257">
        <v>265</v>
      </c>
      <c r="AD8257">
        <v>0.5</v>
      </c>
      <c r="AE8257">
        <v>0.26</v>
      </c>
      <c r="AF8257">
        <v>56</v>
      </c>
      <c r="AG8257">
        <v>150</v>
      </c>
      <c r="AH8257">
        <v>1</v>
      </c>
      <c r="AI8257">
        <v>1</v>
      </c>
      <c r="AJ8257">
        <v>4</v>
      </c>
      <c r="AK8257">
        <v>171</v>
      </c>
      <c r="AL8257">
        <v>0.04</v>
      </c>
      <c r="AM8257">
        <v>5</v>
      </c>
      <c r="AN8257">
        <v>5</v>
      </c>
      <c r="AO8257">
        <v>34</v>
      </c>
      <c r="AP8257">
        <v>5</v>
      </c>
      <c r="AQ8257">
        <v>28</v>
      </c>
    </row>
    <row r="8258" spans="1:43" hidden="1" x14ac:dyDescent="0.25">
      <c r="A8258" t="s">
        <v>29943</v>
      </c>
      <c r="B8258" t="s">
        <v>29944</v>
      </c>
      <c r="C8258" s="1" t="str">
        <f t="shared" si="570"/>
        <v>21:0134</v>
      </c>
      <c r="D8258" s="1" t="str">
        <f t="shared" si="571"/>
        <v>21:0078</v>
      </c>
      <c r="E8258" t="s">
        <v>29945</v>
      </c>
      <c r="F8258" t="s">
        <v>29946</v>
      </c>
      <c r="H8258">
        <v>53.897617400000001</v>
      </c>
      <c r="I8258">
        <v>-64.734115500000001</v>
      </c>
      <c r="J8258" s="1" t="str">
        <f t="shared" si="568"/>
        <v>Till</v>
      </c>
      <c r="K8258" s="1" t="str">
        <f t="shared" si="569"/>
        <v>&lt;63 micron</v>
      </c>
      <c r="L8258">
        <v>0.2</v>
      </c>
      <c r="M8258">
        <v>0.76</v>
      </c>
      <c r="N8258">
        <v>12</v>
      </c>
      <c r="O8258">
        <v>80</v>
      </c>
      <c r="P8258">
        <v>0.25</v>
      </c>
      <c r="Q8258">
        <v>1</v>
      </c>
      <c r="R8258">
        <v>0.35</v>
      </c>
      <c r="S8258">
        <v>0.25</v>
      </c>
      <c r="T8258">
        <v>8</v>
      </c>
      <c r="U8258">
        <v>27</v>
      </c>
      <c r="V8258">
        <v>21</v>
      </c>
      <c r="W8258">
        <v>3.55</v>
      </c>
      <c r="X8258">
        <v>5</v>
      </c>
      <c r="Y8258">
        <v>0.5</v>
      </c>
      <c r="Z8258">
        <v>0.1</v>
      </c>
      <c r="AA8258">
        <v>30</v>
      </c>
      <c r="AB8258">
        <v>0.35</v>
      </c>
      <c r="AC8258">
        <v>505</v>
      </c>
      <c r="AD8258">
        <v>0.5</v>
      </c>
      <c r="AE8258">
        <v>0.02</v>
      </c>
      <c r="AF8258">
        <v>18</v>
      </c>
      <c r="AG8258">
        <v>860</v>
      </c>
      <c r="AH8258">
        <v>4</v>
      </c>
      <c r="AI8258">
        <v>2</v>
      </c>
      <c r="AJ8258">
        <v>3</v>
      </c>
      <c r="AK8258">
        <v>17</v>
      </c>
      <c r="AL8258">
        <v>7.0000000000000007E-2</v>
      </c>
      <c r="AM8258">
        <v>5</v>
      </c>
      <c r="AN8258">
        <v>5</v>
      </c>
      <c r="AO8258">
        <v>32</v>
      </c>
      <c r="AP8258">
        <v>5</v>
      </c>
      <c r="AQ8258">
        <v>30</v>
      </c>
    </row>
    <row r="8259" spans="1:43" hidden="1" x14ac:dyDescent="0.25">
      <c r="A8259" t="s">
        <v>29947</v>
      </c>
      <c r="B8259" t="s">
        <v>29948</v>
      </c>
      <c r="C8259" s="1" t="str">
        <f t="shared" si="570"/>
        <v>21:0134</v>
      </c>
      <c r="D8259" s="1" t="str">
        <f t="shared" si="571"/>
        <v>21:0078</v>
      </c>
      <c r="E8259" t="s">
        <v>29949</v>
      </c>
      <c r="F8259" t="s">
        <v>29950</v>
      </c>
      <c r="H8259">
        <v>54.808435899999999</v>
      </c>
      <c r="I8259">
        <v>-61.718658400000002</v>
      </c>
      <c r="J8259" s="1" t="str">
        <f t="shared" si="568"/>
        <v>Till</v>
      </c>
      <c r="K8259" s="1" t="str">
        <f t="shared" si="569"/>
        <v>&lt;63 micron</v>
      </c>
      <c r="L8259">
        <v>0.1</v>
      </c>
      <c r="M8259">
        <v>3.21</v>
      </c>
      <c r="N8259">
        <v>1</v>
      </c>
      <c r="O8259">
        <v>80</v>
      </c>
      <c r="P8259">
        <v>0.25</v>
      </c>
      <c r="Q8259">
        <v>1</v>
      </c>
      <c r="R8259">
        <v>0.53</v>
      </c>
      <c r="S8259">
        <v>0.25</v>
      </c>
      <c r="T8259">
        <v>11</v>
      </c>
      <c r="U8259">
        <v>27</v>
      </c>
      <c r="V8259">
        <v>4</v>
      </c>
      <c r="W8259">
        <v>2.35</v>
      </c>
      <c r="X8259">
        <v>5</v>
      </c>
      <c r="Y8259">
        <v>0.5</v>
      </c>
      <c r="Z8259">
        <v>0.04</v>
      </c>
      <c r="AA8259">
        <v>10</v>
      </c>
      <c r="AB8259">
        <v>0.5</v>
      </c>
      <c r="AC8259">
        <v>290</v>
      </c>
      <c r="AD8259">
        <v>0.5</v>
      </c>
      <c r="AE8259">
        <v>0.1</v>
      </c>
      <c r="AF8259">
        <v>17</v>
      </c>
      <c r="AG8259">
        <v>850</v>
      </c>
      <c r="AH8259">
        <v>4</v>
      </c>
      <c r="AI8259">
        <v>1</v>
      </c>
      <c r="AJ8259">
        <v>3</v>
      </c>
      <c r="AK8259">
        <v>66</v>
      </c>
      <c r="AL8259">
        <v>7.0000000000000007E-2</v>
      </c>
      <c r="AM8259">
        <v>5</v>
      </c>
      <c r="AN8259">
        <v>5</v>
      </c>
      <c r="AO8259">
        <v>43</v>
      </c>
      <c r="AP8259">
        <v>5</v>
      </c>
      <c r="AQ8259">
        <v>34</v>
      </c>
    </row>
    <row r="8260" spans="1:43" hidden="1" x14ac:dyDescent="0.25">
      <c r="A8260" t="s">
        <v>29951</v>
      </c>
      <c r="B8260" t="s">
        <v>29952</v>
      </c>
      <c r="C8260" s="1" t="str">
        <f t="shared" si="570"/>
        <v>21:0134</v>
      </c>
      <c r="D8260" s="1" t="str">
        <f t="shared" si="571"/>
        <v>21:0078</v>
      </c>
      <c r="E8260" t="s">
        <v>29953</v>
      </c>
      <c r="F8260" t="s">
        <v>29954</v>
      </c>
      <c r="H8260">
        <v>54.717805200000001</v>
      </c>
      <c r="I8260">
        <v>-61.496400800000004</v>
      </c>
      <c r="J8260" s="1" t="str">
        <f t="shared" si="568"/>
        <v>Till</v>
      </c>
      <c r="K8260" s="1" t="str">
        <f t="shared" si="569"/>
        <v>&lt;63 micron</v>
      </c>
      <c r="L8260">
        <v>0.1</v>
      </c>
      <c r="M8260">
        <v>3.54</v>
      </c>
      <c r="N8260">
        <v>4</v>
      </c>
      <c r="O8260">
        <v>60</v>
      </c>
      <c r="P8260">
        <v>0.25</v>
      </c>
      <c r="Q8260">
        <v>1</v>
      </c>
      <c r="R8260">
        <v>0.55000000000000004</v>
      </c>
      <c r="S8260">
        <v>0.25</v>
      </c>
      <c r="T8260">
        <v>9</v>
      </c>
      <c r="U8260">
        <v>21</v>
      </c>
      <c r="V8260">
        <v>6</v>
      </c>
      <c r="W8260">
        <v>2.0299999999999998</v>
      </c>
      <c r="X8260">
        <v>5</v>
      </c>
      <c r="Y8260">
        <v>0.5</v>
      </c>
      <c r="Z8260">
        <v>0.03</v>
      </c>
      <c r="AA8260">
        <v>5</v>
      </c>
      <c r="AB8260">
        <v>0.48</v>
      </c>
      <c r="AC8260">
        <v>150</v>
      </c>
      <c r="AD8260">
        <v>0.5</v>
      </c>
      <c r="AE8260">
        <v>0.16</v>
      </c>
      <c r="AF8260">
        <v>19</v>
      </c>
      <c r="AG8260">
        <v>360</v>
      </c>
      <c r="AH8260">
        <v>2</v>
      </c>
      <c r="AI8260">
        <v>1</v>
      </c>
      <c r="AJ8260">
        <v>2</v>
      </c>
      <c r="AK8260">
        <v>51</v>
      </c>
      <c r="AL8260">
        <v>0.06</v>
      </c>
      <c r="AM8260">
        <v>5</v>
      </c>
      <c r="AN8260">
        <v>5</v>
      </c>
      <c r="AO8260">
        <v>41</v>
      </c>
      <c r="AP8260">
        <v>5</v>
      </c>
      <c r="AQ8260">
        <v>20</v>
      </c>
    </row>
    <row r="8261" spans="1:43" hidden="1" x14ac:dyDescent="0.25">
      <c r="A8261" t="s">
        <v>29955</v>
      </c>
      <c r="B8261" t="s">
        <v>29956</v>
      </c>
      <c r="C8261" s="1" t="str">
        <f t="shared" si="570"/>
        <v>21:0134</v>
      </c>
      <c r="D8261" s="1" t="str">
        <f t="shared" si="571"/>
        <v>21:0078</v>
      </c>
      <c r="E8261" t="s">
        <v>27064</v>
      </c>
      <c r="F8261" t="s">
        <v>29957</v>
      </c>
      <c r="H8261">
        <v>54.804634700000001</v>
      </c>
      <c r="I8261">
        <v>-61.486175199999998</v>
      </c>
      <c r="J8261" s="1" t="str">
        <f t="shared" si="568"/>
        <v>Till</v>
      </c>
      <c r="K8261" s="1" t="str">
        <f t="shared" si="569"/>
        <v>&lt;63 micron</v>
      </c>
      <c r="L8261">
        <v>0.1</v>
      </c>
      <c r="M8261">
        <v>3.52</v>
      </c>
      <c r="N8261">
        <v>1</v>
      </c>
      <c r="O8261">
        <v>50</v>
      </c>
      <c r="P8261">
        <v>0.25</v>
      </c>
      <c r="Q8261">
        <v>1</v>
      </c>
      <c r="R8261">
        <v>1.36</v>
      </c>
      <c r="S8261">
        <v>0.25</v>
      </c>
      <c r="T8261">
        <v>7</v>
      </c>
      <c r="U8261">
        <v>15</v>
      </c>
      <c r="V8261">
        <v>12</v>
      </c>
      <c r="W8261">
        <v>1.32</v>
      </c>
      <c r="X8261">
        <v>5</v>
      </c>
      <c r="Y8261">
        <v>0.5</v>
      </c>
      <c r="Z8261">
        <v>0.04</v>
      </c>
      <c r="AA8261">
        <v>5</v>
      </c>
      <c r="AB8261">
        <v>0.37</v>
      </c>
      <c r="AC8261">
        <v>120</v>
      </c>
      <c r="AD8261">
        <v>0.5</v>
      </c>
      <c r="AE8261">
        <v>0.36</v>
      </c>
      <c r="AF8261">
        <v>20</v>
      </c>
      <c r="AG8261">
        <v>390</v>
      </c>
      <c r="AH8261">
        <v>1</v>
      </c>
      <c r="AI8261">
        <v>1</v>
      </c>
      <c r="AJ8261">
        <v>1</v>
      </c>
      <c r="AK8261">
        <v>98</v>
      </c>
      <c r="AL8261">
        <v>0.03</v>
      </c>
      <c r="AM8261">
        <v>5</v>
      </c>
      <c r="AN8261">
        <v>5</v>
      </c>
      <c r="AO8261">
        <v>29</v>
      </c>
      <c r="AP8261">
        <v>5</v>
      </c>
      <c r="AQ8261">
        <v>16</v>
      </c>
    </row>
    <row r="8262" spans="1:43" hidden="1" x14ac:dyDescent="0.25">
      <c r="A8262" t="s">
        <v>29958</v>
      </c>
      <c r="B8262" t="s">
        <v>29959</v>
      </c>
      <c r="C8262" s="1" t="str">
        <f t="shared" si="570"/>
        <v>21:0134</v>
      </c>
      <c r="D8262" s="1" t="str">
        <f t="shared" si="571"/>
        <v>21:0078</v>
      </c>
      <c r="E8262" t="s">
        <v>29960</v>
      </c>
      <c r="F8262" t="s">
        <v>29961</v>
      </c>
      <c r="H8262">
        <v>54.803127600000003</v>
      </c>
      <c r="I8262">
        <v>-61.386656700000003</v>
      </c>
      <c r="J8262" s="1" t="str">
        <f t="shared" si="568"/>
        <v>Till</v>
      </c>
      <c r="K8262" s="1" t="str">
        <f t="shared" si="569"/>
        <v>&lt;63 micron</v>
      </c>
      <c r="L8262">
        <v>0.1</v>
      </c>
      <c r="M8262">
        <v>2.85</v>
      </c>
      <c r="N8262">
        <v>1</v>
      </c>
      <c r="O8262">
        <v>120</v>
      </c>
      <c r="P8262">
        <v>0.25</v>
      </c>
      <c r="Q8262">
        <v>1</v>
      </c>
      <c r="R8262">
        <v>0.78</v>
      </c>
      <c r="S8262">
        <v>0.25</v>
      </c>
      <c r="T8262">
        <v>12</v>
      </c>
      <c r="U8262">
        <v>25</v>
      </c>
      <c r="V8262">
        <v>18</v>
      </c>
      <c r="W8262">
        <v>2.42</v>
      </c>
      <c r="X8262">
        <v>5</v>
      </c>
      <c r="Y8262">
        <v>1</v>
      </c>
      <c r="Z8262">
        <v>0.05</v>
      </c>
      <c r="AA8262">
        <v>5</v>
      </c>
      <c r="AB8262">
        <v>0.54</v>
      </c>
      <c r="AC8262">
        <v>205</v>
      </c>
      <c r="AD8262">
        <v>0.5</v>
      </c>
      <c r="AE8262">
        <v>0.15</v>
      </c>
      <c r="AF8262">
        <v>22</v>
      </c>
      <c r="AG8262">
        <v>1030</v>
      </c>
      <c r="AH8262">
        <v>2</v>
      </c>
      <c r="AI8262">
        <v>1</v>
      </c>
      <c r="AJ8262">
        <v>3</v>
      </c>
      <c r="AK8262">
        <v>51</v>
      </c>
      <c r="AL8262">
        <v>0.08</v>
      </c>
      <c r="AM8262">
        <v>5</v>
      </c>
      <c r="AN8262">
        <v>5</v>
      </c>
      <c r="AO8262">
        <v>67</v>
      </c>
      <c r="AP8262">
        <v>5</v>
      </c>
      <c r="AQ8262">
        <v>32</v>
      </c>
    </row>
    <row r="8263" spans="1:43" hidden="1" x14ac:dyDescent="0.25">
      <c r="A8263" t="s">
        <v>29962</v>
      </c>
      <c r="B8263" t="s">
        <v>29963</v>
      </c>
      <c r="C8263" s="1" t="str">
        <f t="shared" si="570"/>
        <v>21:0134</v>
      </c>
      <c r="D8263" s="1" t="str">
        <f t="shared" si="571"/>
        <v>21:0078</v>
      </c>
      <c r="E8263" t="s">
        <v>27068</v>
      </c>
      <c r="F8263" t="s">
        <v>29964</v>
      </c>
      <c r="H8263">
        <v>54.763738500000002</v>
      </c>
      <c r="I8263">
        <v>-61.102606100000003</v>
      </c>
      <c r="J8263" s="1" t="str">
        <f t="shared" si="568"/>
        <v>Till</v>
      </c>
      <c r="K8263" s="1" t="str">
        <f t="shared" si="569"/>
        <v>&lt;63 micron</v>
      </c>
      <c r="L8263">
        <v>0.1</v>
      </c>
      <c r="M8263">
        <v>1.99</v>
      </c>
      <c r="N8263">
        <v>1</v>
      </c>
      <c r="O8263">
        <v>80</v>
      </c>
      <c r="P8263">
        <v>0.25</v>
      </c>
      <c r="Q8263">
        <v>1</v>
      </c>
      <c r="R8263">
        <v>0.49</v>
      </c>
      <c r="S8263">
        <v>0.25</v>
      </c>
      <c r="T8263">
        <v>10</v>
      </c>
      <c r="U8263">
        <v>45</v>
      </c>
      <c r="V8263">
        <v>15</v>
      </c>
      <c r="W8263">
        <v>2.61</v>
      </c>
      <c r="X8263">
        <v>5</v>
      </c>
      <c r="Y8263">
        <v>0.5</v>
      </c>
      <c r="Z8263">
        <v>0.13</v>
      </c>
      <c r="AA8263">
        <v>10</v>
      </c>
      <c r="AB8263">
        <v>0.68</v>
      </c>
      <c r="AC8263">
        <v>280</v>
      </c>
      <c r="AD8263">
        <v>0.5</v>
      </c>
      <c r="AE8263">
        <v>0.03</v>
      </c>
      <c r="AF8263">
        <v>23</v>
      </c>
      <c r="AG8263">
        <v>890</v>
      </c>
      <c r="AH8263">
        <v>8</v>
      </c>
      <c r="AI8263">
        <v>1</v>
      </c>
      <c r="AJ8263">
        <v>3</v>
      </c>
      <c r="AK8263">
        <v>36</v>
      </c>
      <c r="AL8263">
        <v>0.15</v>
      </c>
      <c r="AM8263">
        <v>5</v>
      </c>
      <c r="AN8263">
        <v>5</v>
      </c>
      <c r="AO8263">
        <v>57</v>
      </c>
      <c r="AP8263">
        <v>5</v>
      </c>
      <c r="AQ8263">
        <v>38</v>
      </c>
    </row>
    <row r="8264" spans="1:43" hidden="1" x14ac:dyDescent="0.25">
      <c r="A8264" t="s">
        <v>29965</v>
      </c>
      <c r="B8264" t="s">
        <v>29966</v>
      </c>
      <c r="C8264" s="1" t="str">
        <f t="shared" si="570"/>
        <v>21:0134</v>
      </c>
      <c r="D8264" s="1" t="str">
        <f t="shared" si="571"/>
        <v>21:0078</v>
      </c>
      <c r="E8264" t="s">
        <v>29967</v>
      </c>
      <c r="F8264" t="s">
        <v>29968</v>
      </c>
      <c r="H8264">
        <v>54.819652900000001</v>
      </c>
      <c r="I8264">
        <v>-61.015929300000003</v>
      </c>
      <c r="J8264" s="1" t="str">
        <f t="shared" si="568"/>
        <v>Till</v>
      </c>
      <c r="K8264" s="1" t="str">
        <f t="shared" si="569"/>
        <v>&lt;63 micron</v>
      </c>
      <c r="L8264">
        <v>0.1</v>
      </c>
      <c r="M8264">
        <v>2.11</v>
      </c>
      <c r="N8264">
        <v>1</v>
      </c>
      <c r="O8264">
        <v>40</v>
      </c>
      <c r="P8264">
        <v>0.25</v>
      </c>
      <c r="Q8264">
        <v>1</v>
      </c>
      <c r="R8264">
        <v>0.37</v>
      </c>
      <c r="S8264">
        <v>0.25</v>
      </c>
      <c r="T8264">
        <v>5</v>
      </c>
      <c r="U8264">
        <v>29</v>
      </c>
      <c r="V8264">
        <v>16</v>
      </c>
      <c r="W8264">
        <v>1.89</v>
      </c>
      <c r="X8264">
        <v>5</v>
      </c>
      <c r="Y8264">
        <v>0.5</v>
      </c>
      <c r="Z8264">
        <v>0.04</v>
      </c>
      <c r="AA8264">
        <v>10</v>
      </c>
      <c r="AB8264">
        <v>0.48</v>
      </c>
      <c r="AC8264">
        <v>150</v>
      </c>
      <c r="AD8264">
        <v>0.5</v>
      </c>
      <c r="AE8264">
        <v>0.02</v>
      </c>
      <c r="AF8264">
        <v>15</v>
      </c>
      <c r="AG8264">
        <v>560</v>
      </c>
      <c r="AH8264">
        <v>6</v>
      </c>
      <c r="AI8264">
        <v>1</v>
      </c>
      <c r="AJ8264">
        <v>2</v>
      </c>
      <c r="AK8264">
        <v>32</v>
      </c>
      <c r="AL8264">
        <v>0.13</v>
      </c>
      <c r="AM8264">
        <v>5</v>
      </c>
      <c r="AN8264">
        <v>5</v>
      </c>
      <c r="AO8264">
        <v>45</v>
      </c>
      <c r="AP8264">
        <v>5</v>
      </c>
      <c r="AQ8264">
        <v>36</v>
      </c>
    </row>
    <row r="8265" spans="1:43" hidden="1" x14ac:dyDescent="0.25">
      <c r="A8265" t="s">
        <v>29969</v>
      </c>
      <c r="B8265" t="s">
        <v>29970</v>
      </c>
      <c r="C8265" s="1" t="str">
        <f t="shared" si="570"/>
        <v>21:0134</v>
      </c>
      <c r="D8265" s="1" t="str">
        <f t="shared" si="571"/>
        <v>21:0078</v>
      </c>
      <c r="E8265" t="s">
        <v>29971</v>
      </c>
      <c r="F8265" t="s">
        <v>29972</v>
      </c>
      <c r="H8265">
        <v>54.886966800000003</v>
      </c>
      <c r="I8265">
        <v>-61.290149999999997</v>
      </c>
      <c r="J8265" s="1" t="str">
        <f t="shared" si="568"/>
        <v>Till</v>
      </c>
      <c r="K8265" s="1" t="str">
        <f t="shared" si="569"/>
        <v>&lt;63 micron</v>
      </c>
      <c r="L8265">
        <v>0.1</v>
      </c>
      <c r="M8265">
        <v>2.5499999999999998</v>
      </c>
      <c r="N8265">
        <v>1</v>
      </c>
      <c r="O8265">
        <v>110</v>
      </c>
      <c r="P8265">
        <v>0.25</v>
      </c>
      <c r="Q8265">
        <v>1</v>
      </c>
      <c r="R8265">
        <v>0.92</v>
      </c>
      <c r="S8265">
        <v>0.25</v>
      </c>
      <c r="T8265">
        <v>12</v>
      </c>
      <c r="U8265">
        <v>70</v>
      </c>
      <c r="V8265">
        <v>36</v>
      </c>
      <c r="W8265">
        <v>2.56</v>
      </c>
      <c r="X8265">
        <v>5</v>
      </c>
      <c r="Y8265">
        <v>0.5</v>
      </c>
      <c r="Z8265">
        <v>0.1</v>
      </c>
      <c r="AA8265">
        <v>10</v>
      </c>
      <c r="AB8265">
        <v>0.66</v>
      </c>
      <c r="AC8265">
        <v>190</v>
      </c>
      <c r="AD8265">
        <v>0.5</v>
      </c>
      <c r="AE8265">
        <v>0.17</v>
      </c>
      <c r="AF8265">
        <v>28</v>
      </c>
      <c r="AG8265">
        <v>770</v>
      </c>
      <c r="AH8265">
        <v>4</v>
      </c>
      <c r="AI8265">
        <v>1</v>
      </c>
      <c r="AJ8265">
        <v>2</v>
      </c>
      <c r="AK8265">
        <v>55</v>
      </c>
      <c r="AL8265">
        <v>0.1</v>
      </c>
      <c r="AM8265">
        <v>5</v>
      </c>
      <c r="AN8265">
        <v>5</v>
      </c>
      <c r="AO8265">
        <v>65</v>
      </c>
      <c r="AP8265">
        <v>5</v>
      </c>
      <c r="AQ8265">
        <v>44</v>
      </c>
    </row>
    <row r="8266" spans="1:43" hidden="1" x14ac:dyDescent="0.25">
      <c r="A8266" t="s">
        <v>29973</v>
      </c>
      <c r="B8266" t="s">
        <v>29974</v>
      </c>
      <c r="C8266" s="1" t="str">
        <f t="shared" si="570"/>
        <v>21:0134</v>
      </c>
      <c r="D8266" s="1" t="str">
        <f t="shared" si="571"/>
        <v>21:0078</v>
      </c>
      <c r="E8266" t="s">
        <v>29975</v>
      </c>
      <c r="F8266" t="s">
        <v>29976</v>
      </c>
      <c r="H8266">
        <v>54.681746400000002</v>
      </c>
      <c r="I8266">
        <v>-61.162666700000003</v>
      </c>
      <c r="J8266" s="1" t="str">
        <f t="shared" si="568"/>
        <v>Till</v>
      </c>
      <c r="K8266" s="1" t="str">
        <f t="shared" si="569"/>
        <v>&lt;63 micron</v>
      </c>
      <c r="L8266">
        <v>0.1</v>
      </c>
      <c r="M8266">
        <v>1.73</v>
      </c>
      <c r="N8266">
        <v>6</v>
      </c>
      <c r="O8266">
        <v>80</v>
      </c>
      <c r="P8266">
        <v>0.25</v>
      </c>
      <c r="Q8266">
        <v>1</v>
      </c>
      <c r="R8266">
        <v>0.42</v>
      </c>
      <c r="S8266">
        <v>0.25</v>
      </c>
      <c r="T8266">
        <v>8</v>
      </c>
      <c r="U8266">
        <v>57</v>
      </c>
      <c r="V8266">
        <v>24</v>
      </c>
      <c r="W8266">
        <v>2.4300000000000002</v>
      </c>
      <c r="X8266">
        <v>5</v>
      </c>
      <c r="Y8266">
        <v>0.5</v>
      </c>
      <c r="Z8266">
        <v>7.0000000000000007E-2</v>
      </c>
      <c r="AA8266">
        <v>20</v>
      </c>
      <c r="AB8266">
        <v>0.76</v>
      </c>
      <c r="AC8266">
        <v>230</v>
      </c>
      <c r="AD8266">
        <v>0.5</v>
      </c>
      <c r="AE8266">
        <v>0.02</v>
      </c>
      <c r="AF8266">
        <v>27</v>
      </c>
      <c r="AG8266">
        <v>680</v>
      </c>
      <c r="AH8266">
        <v>8</v>
      </c>
      <c r="AI8266">
        <v>1</v>
      </c>
      <c r="AJ8266">
        <v>3</v>
      </c>
      <c r="AK8266">
        <v>32</v>
      </c>
      <c r="AL8266">
        <v>0.15</v>
      </c>
      <c r="AM8266">
        <v>5</v>
      </c>
      <c r="AN8266">
        <v>5</v>
      </c>
      <c r="AO8266">
        <v>50</v>
      </c>
      <c r="AP8266">
        <v>5</v>
      </c>
      <c r="AQ8266">
        <v>38</v>
      </c>
    </row>
    <row r="8267" spans="1:43" hidden="1" x14ac:dyDescent="0.25">
      <c r="A8267" t="s">
        <v>29977</v>
      </c>
      <c r="B8267" t="s">
        <v>29978</v>
      </c>
      <c r="C8267" s="1" t="str">
        <f t="shared" si="570"/>
        <v>21:0134</v>
      </c>
      <c r="D8267" s="1" t="str">
        <f t="shared" si="571"/>
        <v>21:0078</v>
      </c>
      <c r="E8267" t="s">
        <v>29979</v>
      </c>
      <c r="F8267" t="s">
        <v>29980</v>
      </c>
      <c r="H8267">
        <v>54.474836400000001</v>
      </c>
      <c r="I8267">
        <v>-61.622623400000002</v>
      </c>
      <c r="J8267" s="1" t="str">
        <f t="shared" si="568"/>
        <v>Till</v>
      </c>
      <c r="K8267" s="1" t="str">
        <f t="shared" si="569"/>
        <v>&lt;63 micron</v>
      </c>
      <c r="L8267">
        <v>0.1</v>
      </c>
      <c r="M8267">
        <v>1.44</v>
      </c>
      <c r="N8267">
        <v>1</v>
      </c>
      <c r="O8267">
        <v>80</v>
      </c>
      <c r="P8267">
        <v>0.25</v>
      </c>
      <c r="Q8267">
        <v>1</v>
      </c>
      <c r="R8267">
        <v>0.53</v>
      </c>
      <c r="S8267">
        <v>0.25</v>
      </c>
      <c r="T8267">
        <v>7</v>
      </c>
      <c r="U8267">
        <v>23</v>
      </c>
      <c r="V8267">
        <v>16</v>
      </c>
      <c r="W8267">
        <v>2.42</v>
      </c>
      <c r="X8267">
        <v>5</v>
      </c>
      <c r="Y8267">
        <v>0.5</v>
      </c>
      <c r="Z8267">
        <v>0.12</v>
      </c>
      <c r="AA8267">
        <v>10</v>
      </c>
      <c r="AB8267">
        <v>0.52</v>
      </c>
      <c r="AC8267">
        <v>265</v>
      </c>
      <c r="AD8267">
        <v>0.5</v>
      </c>
      <c r="AE8267">
        <v>0.03</v>
      </c>
      <c r="AF8267">
        <v>14</v>
      </c>
      <c r="AG8267">
        <v>970</v>
      </c>
      <c r="AH8267">
        <v>6</v>
      </c>
      <c r="AI8267">
        <v>1</v>
      </c>
      <c r="AJ8267">
        <v>2</v>
      </c>
      <c r="AK8267">
        <v>37</v>
      </c>
      <c r="AL8267">
        <v>0.12</v>
      </c>
      <c r="AM8267">
        <v>5</v>
      </c>
      <c r="AN8267">
        <v>5</v>
      </c>
      <c r="AO8267">
        <v>43</v>
      </c>
      <c r="AP8267">
        <v>5</v>
      </c>
      <c r="AQ8267">
        <v>30</v>
      </c>
    </row>
    <row r="8268" spans="1:43" hidden="1" x14ac:dyDescent="0.25">
      <c r="A8268" t="s">
        <v>29981</v>
      </c>
      <c r="B8268" t="s">
        <v>29982</v>
      </c>
      <c r="C8268" s="1" t="str">
        <f t="shared" si="570"/>
        <v>21:0134</v>
      </c>
      <c r="D8268" s="1" t="str">
        <f t="shared" si="571"/>
        <v>21:0078</v>
      </c>
      <c r="E8268" t="s">
        <v>29983</v>
      </c>
      <c r="F8268" t="s">
        <v>29984</v>
      </c>
      <c r="H8268">
        <v>55.158990500000002</v>
      </c>
      <c r="I8268">
        <v>-61.349557900000001</v>
      </c>
      <c r="J8268" s="1" t="str">
        <f t="shared" si="568"/>
        <v>Till</v>
      </c>
      <c r="K8268" s="1" t="str">
        <f t="shared" si="569"/>
        <v>&lt;63 micron</v>
      </c>
      <c r="L8268">
        <v>0.1</v>
      </c>
      <c r="M8268">
        <v>4.92</v>
      </c>
      <c r="N8268">
        <v>1</v>
      </c>
      <c r="O8268">
        <v>160</v>
      </c>
      <c r="P8268">
        <v>0.25</v>
      </c>
      <c r="Q8268">
        <v>1</v>
      </c>
      <c r="R8268">
        <v>0.62</v>
      </c>
      <c r="S8268">
        <v>0.25</v>
      </c>
      <c r="T8268">
        <v>18</v>
      </c>
      <c r="U8268">
        <v>27</v>
      </c>
      <c r="V8268">
        <v>22</v>
      </c>
      <c r="W8268">
        <v>3.22</v>
      </c>
      <c r="X8268">
        <v>5</v>
      </c>
      <c r="Y8268">
        <v>0.5</v>
      </c>
      <c r="Z8268">
        <v>0.03</v>
      </c>
      <c r="AA8268">
        <v>5</v>
      </c>
      <c r="AB8268">
        <v>0.66</v>
      </c>
      <c r="AC8268">
        <v>250</v>
      </c>
      <c r="AD8268">
        <v>0.5</v>
      </c>
      <c r="AE8268">
        <v>0.18</v>
      </c>
      <c r="AF8268">
        <v>37</v>
      </c>
      <c r="AG8268">
        <v>450</v>
      </c>
      <c r="AH8268">
        <v>2</v>
      </c>
      <c r="AI8268">
        <v>1</v>
      </c>
      <c r="AJ8268">
        <v>3</v>
      </c>
      <c r="AK8268">
        <v>50</v>
      </c>
      <c r="AL8268">
        <v>0.06</v>
      </c>
      <c r="AM8268">
        <v>5</v>
      </c>
      <c r="AN8268">
        <v>5</v>
      </c>
      <c r="AO8268">
        <v>46</v>
      </c>
      <c r="AP8268">
        <v>5</v>
      </c>
      <c r="AQ8268">
        <v>36</v>
      </c>
    </row>
    <row r="8269" spans="1:43" hidden="1" x14ac:dyDescent="0.25">
      <c r="A8269" t="s">
        <v>29985</v>
      </c>
      <c r="B8269" t="s">
        <v>29986</v>
      </c>
      <c r="C8269" s="1" t="str">
        <f t="shared" si="570"/>
        <v>21:0134</v>
      </c>
      <c r="D8269" s="1" t="str">
        <f t="shared" si="571"/>
        <v>21:0078</v>
      </c>
      <c r="E8269" t="s">
        <v>26783</v>
      </c>
      <c r="F8269" t="s">
        <v>29987</v>
      </c>
      <c r="H8269">
        <v>53.901888</v>
      </c>
      <c r="I8269">
        <v>-64.795180900000005</v>
      </c>
      <c r="J8269" s="1" t="str">
        <f t="shared" si="568"/>
        <v>Till</v>
      </c>
      <c r="K8269" s="1" t="str">
        <f t="shared" si="569"/>
        <v>&lt;63 micron</v>
      </c>
      <c r="L8269">
        <v>0.4</v>
      </c>
      <c r="M8269">
        <v>0.96</v>
      </c>
      <c r="N8269">
        <v>6</v>
      </c>
      <c r="O8269">
        <v>40</v>
      </c>
      <c r="P8269">
        <v>0.25</v>
      </c>
      <c r="Q8269">
        <v>1</v>
      </c>
      <c r="R8269">
        <v>0.3</v>
      </c>
      <c r="S8269">
        <v>0.25</v>
      </c>
      <c r="T8269">
        <v>8</v>
      </c>
      <c r="U8269">
        <v>27</v>
      </c>
      <c r="V8269">
        <v>15</v>
      </c>
      <c r="W8269">
        <v>3.95</v>
      </c>
      <c r="X8269">
        <v>5</v>
      </c>
      <c r="Y8269">
        <v>0.5</v>
      </c>
      <c r="Z8269">
        <v>0.08</v>
      </c>
      <c r="AA8269">
        <v>30</v>
      </c>
      <c r="AB8269">
        <v>0.34</v>
      </c>
      <c r="AC8269">
        <v>705</v>
      </c>
      <c r="AD8269">
        <v>0.5</v>
      </c>
      <c r="AE8269">
        <v>0.02</v>
      </c>
      <c r="AF8269">
        <v>14</v>
      </c>
      <c r="AG8269">
        <v>740</v>
      </c>
      <c r="AH8269">
        <v>4</v>
      </c>
      <c r="AI8269">
        <v>1</v>
      </c>
      <c r="AJ8269">
        <v>3</v>
      </c>
      <c r="AK8269">
        <v>14</v>
      </c>
      <c r="AL8269">
        <v>0.09</v>
      </c>
      <c r="AM8269">
        <v>5</v>
      </c>
      <c r="AN8269">
        <v>5</v>
      </c>
      <c r="AO8269">
        <v>33</v>
      </c>
      <c r="AP8269">
        <v>5</v>
      </c>
      <c r="AQ8269">
        <v>26</v>
      </c>
    </row>
    <row r="8270" spans="1:43" hidden="1" x14ac:dyDescent="0.25">
      <c r="A8270" t="s">
        <v>29988</v>
      </c>
      <c r="B8270" t="s">
        <v>29989</v>
      </c>
      <c r="C8270" s="1" t="str">
        <f t="shared" si="570"/>
        <v>21:0134</v>
      </c>
      <c r="D8270" s="1" t="str">
        <f t="shared" si="571"/>
        <v>21:0078</v>
      </c>
      <c r="E8270" t="s">
        <v>29990</v>
      </c>
      <c r="F8270" t="s">
        <v>29991</v>
      </c>
      <c r="H8270">
        <v>55.285188900000001</v>
      </c>
      <c r="I8270">
        <v>-61.446677899999997</v>
      </c>
      <c r="J8270" s="1" t="str">
        <f t="shared" si="568"/>
        <v>Till</v>
      </c>
      <c r="K8270" s="1" t="str">
        <f t="shared" si="569"/>
        <v>&lt;63 micron</v>
      </c>
      <c r="L8270">
        <v>0.1</v>
      </c>
      <c r="M8270">
        <v>1.25</v>
      </c>
      <c r="N8270">
        <v>1</v>
      </c>
      <c r="O8270">
        <v>30</v>
      </c>
      <c r="P8270">
        <v>0.25</v>
      </c>
      <c r="Q8270">
        <v>1</v>
      </c>
      <c r="R8270">
        <v>0.64</v>
      </c>
      <c r="S8270">
        <v>0.25</v>
      </c>
      <c r="T8270">
        <v>4</v>
      </c>
      <c r="U8270">
        <v>19</v>
      </c>
      <c r="V8270">
        <v>10</v>
      </c>
      <c r="W8270">
        <v>1.62</v>
      </c>
      <c r="X8270">
        <v>5</v>
      </c>
      <c r="Y8270">
        <v>0.5</v>
      </c>
      <c r="Z8270">
        <v>0.03</v>
      </c>
      <c r="AA8270">
        <v>10</v>
      </c>
      <c r="AB8270">
        <v>0.22</v>
      </c>
      <c r="AC8270">
        <v>130</v>
      </c>
      <c r="AD8270">
        <v>0.5</v>
      </c>
      <c r="AE8270">
        <v>0.1</v>
      </c>
      <c r="AF8270">
        <v>11</v>
      </c>
      <c r="AG8270">
        <v>800</v>
      </c>
      <c r="AH8270">
        <v>2</v>
      </c>
      <c r="AI8270">
        <v>1</v>
      </c>
      <c r="AJ8270">
        <v>1</v>
      </c>
      <c r="AK8270">
        <v>39</v>
      </c>
      <c r="AL8270">
        <v>7.0000000000000007E-2</v>
      </c>
      <c r="AM8270">
        <v>5</v>
      </c>
      <c r="AN8270">
        <v>5</v>
      </c>
      <c r="AO8270">
        <v>40</v>
      </c>
      <c r="AP8270">
        <v>5</v>
      </c>
      <c r="AQ8270">
        <v>24</v>
      </c>
    </row>
    <row r="8271" spans="1:43" hidden="1" x14ac:dyDescent="0.25">
      <c r="A8271" t="s">
        <v>29992</v>
      </c>
      <c r="B8271" t="s">
        <v>29993</v>
      </c>
      <c r="C8271" s="1" t="str">
        <f t="shared" si="570"/>
        <v>21:0134</v>
      </c>
      <c r="D8271" s="1" t="str">
        <f t="shared" si="571"/>
        <v>21:0078</v>
      </c>
      <c r="E8271" t="s">
        <v>29994</v>
      </c>
      <c r="F8271" t="s">
        <v>29995</v>
      </c>
      <c r="H8271">
        <v>55.300513799999997</v>
      </c>
      <c r="I8271">
        <v>-61.129444599999999</v>
      </c>
      <c r="J8271" s="1" t="str">
        <f t="shared" si="568"/>
        <v>Till</v>
      </c>
      <c r="K8271" s="1" t="str">
        <f t="shared" si="569"/>
        <v>&lt;63 micron</v>
      </c>
      <c r="L8271">
        <v>0.1</v>
      </c>
      <c r="M8271">
        <v>2.5099999999999998</v>
      </c>
      <c r="N8271">
        <v>1</v>
      </c>
      <c r="O8271">
        <v>70</v>
      </c>
      <c r="P8271">
        <v>0.25</v>
      </c>
      <c r="Q8271">
        <v>1</v>
      </c>
      <c r="R8271">
        <v>0.77</v>
      </c>
      <c r="S8271">
        <v>0.25</v>
      </c>
      <c r="T8271">
        <v>6</v>
      </c>
      <c r="U8271">
        <v>28</v>
      </c>
      <c r="V8271">
        <v>14</v>
      </c>
      <c r="W8271">
        <v>1.89</v>
      </c>
      <c r="X8271">
        <v>5</v>
      </c>
      <c r="Y8271">
        <v>0.5</v>
      </c>
      <c r="Z8271">
        <v>0.05</v>
      </c>
      <c r="AA8271">
        <v>10</v>
      </c>
      <c r="AB8271">
        <v>0.37</v>
      </c>
      <c r="AC8271">
        <v>160</v>
      </c>
      <c r="AD8271">
        <v>0.5</v>
      </c>
      <c r="AE8271">
        <v>0.2</v>
      </c>
      <c r="AF8271">
        <v>17</v>
      </c>
      <c r="AG8271">
        <v>400</v>
      </c>
      <c r="AH8271">
        <v>2</v>
      </c>
      <c r="AI8271">
        <v>2</v>
      </c>
      <c r="AJ8271">
        <v>2</v>
      </c>
      <c r="AK8271">
        <v>51</v>
      </c>
      <c r="AL8271">
        <v>0.08</v>
      </c>
      <c r="AM8271">
        <v>5</v>
      </c>
      <c r="AN8271">
        <v>5</v>
      </c>
      <c r="AO8271">
        <v>49</v>
      </c>
      <c r="AP8271">
        <v>5</v>
      </c>
      <c r="AQ8271">
        <v>22</v>
      </c>
    </row>
    <row r="8272" spans="1:43" hidden="1" x14ac:dyDescent="0.25">
      <c r="A8272" t="s">
        <v>29996</v>
      </c>
      <c r="B8272" t="s">
        <v>29997</v>
      </c>
      <c r="C8272" s="1" t="str">
        <f t="shared" si="570"/>
        <v>21:0134</v>
      </c>
      <c r="D8272" s="1" t="str">
        <f t="shared" si="571"/>
        <v>21:0078</v>
      </c>
      <c r="E8272" t="s">
        <v>29998</v>
      </c>
      <c r="F8272" t="s">
        <v>29999</v>
      </c>
      <c r="H8272">
        <v>55.287822800000001</v>
      </c>
      <c r="I8272">
        <v>-60.7994676</v>
      </c>
      <c r="J8272" s="1" t="str">
        <f t="shared" si="568"/>
        <v>Till</v>
      </c>
      <c r="K8272" s="1" t="str">
        <f t="shared" si="569"/>
        <v>&lt;63 micron</v>
      </c>
      <c r="L8272">
        <v>0.1</v>
      </c>
      <c r="M8272">
        <v>1.92</v>
      </c>
      <c r="N8272">
        <v>1</v>
      </c>
      <c r="O8272">
        <v>20</v>
      </c>
      <c r="P8272">
        <v>0.25</v>
      </c>
      <c r="Q8272">
        <v>1</v>
      </c>
      <c r="R8272">
        <v>0.8</v>
      </c>
      <c r="S8272">
        <v>0.25</v>
      </c>
      <c r="T8272">
        <v>4</v>
      </c>
      <c r="U8272">
        <v>24</v>
      </c>
      <c r="V8272">
        <v>14</v>
      </c>
      <c r="W8272">
        <v>1.37</v>
      </c>
      <c r="X8272">
        <v>5</v>
      </c>
      <c r="Y8272">
        <v>0.5</v>
      </c>
      <c r="Z8272">
        <v>0.02</v>
      </c>
      <c r="AA8272">
        <v>5</v>
      </c>
      <c r="AB8272">
        <v>0.27</v>
      </c>
      <c r="AC8272">
        <v>90</v>
      </c>
      <c r="AD8272">
        <v>0.5</v>
      </c>
      <c r="AE8272">
        <v>0.19</v>
      </c>
      <c r="AF8272">
        <v>17</v>
      </c>
      <c r="AG8272">
        <v>320</v>
      </c>
      <c r="AH8272">
        <v>1</v>
      </c>
      <c r="AI8272">
        <v>1</v>
      </c>
      <c r="AJ8272">
        <v>1</v>
      </c>
      <c r="AK8272">
        <v>51</v>
      </c>
      <c r="AL8272">
        <v>0.06</v>
      </c>
      <c r="AM8272">
        <v>5</v>
      </c>
      <c r="AN8272">
        <v>5</v>
      </c>
      <c r="AO8272">
        <v>39</v>
      </c>
      <c r="AP8272">
        <v>5</v>
      </c>
      <c r="AQ8272">
        <v>12</v>
      </c>
    </row>
    <row r="8273" spans="1:43" hidden="1" x14ac:dyDescent="0.25">
      <c r="A8273" t="s">
        <v>30000</v>
      </c>
      <c r="B8273" t="s">
        <v>30001</v>
      </c>
      <c r="C8273" s="1" t="str">
        <f t="shared" si="570"/>
        <v>21:0134</v>
      </c>
      <c r="D8273" s="1" t="str">
        <f t="shared" si="571"/>
        <v>21:0078</v>
      </c>
      <c r="E8273" t="s">
        <v>30002</v>
      </c>
      <c r="F8273" t="s">
        <v>30003</v>
      </c>
      <c r="H8273">
        <v>55.220704099999999</v>
      </c>
      <c r="I8273">
        <v>-60.577857199999997</v>
      </c>
      <c r="J8273" s="1" t="str">
        <f t="shared" si="568"/>
        <v>Till</v>
      </c>
      <c r="K8273" s="1" t="str">
        <f t="shared" si="569"/>
        <v>&lt;63 micron</v>
      </c>
      <c r="L8273">
        <v>0.1</v>
      </c>
      <c r="M8273">
        <v>2.15</v>
      </c>
      <c r="N8273">
        <v>2</v>
      </c>
      <c r="O8273">
        <v>20</v>
      </c>
      <c r="P8273">
        <v>0.25</v>
      </c>
      <c r="Q8273">
        <v>1</v>
      </c>
      <c r="R8273">
        <v>0.63</v>
      </c>
      <c r="S8273">
        <v>0.25</v>
      </c>
      <c r="T8273">
        <v>6</v>
      </c>
      <c r="U8273">
        <v>26</v>
      </c>
      <c r="V8273">
        <v>22</v>
      </c>
      <c r="W8273">
        <v>1.56</v>
      </c>
      <c r="X8273">
        <v>5</v>
      </c>
      <c r="Y8273">
        <v>0.5</v>
      </c>
      <c r="Z8273">
        <v>0.03</v>
      </c>
      <c r="AA8273">
        <v>10</v>
      </c>
      <c r="AB8273">
        <v>0.35</v>
      </c>
      <c r="AC8273">
        <v>135</v>
      </c>
      <c r="AD8273">
        <v>0.5</v>
      </c>
      <c r="AE8273">
        <v>0.14000000000000001</v>
      </c>
      <c r="AF8273">
        <v>26</v>
      </c>
      <c r="AG8273">
        <v>320</v>
      </c>
      <c r="AH8273">
        <v>6</v>
      </c>
      <c r="AI8273">
        <v>1</v>
      </c>
      <c r="AJ8273">
        <v>2</v>
      </c>
      <c r="AK8273">
        <v>54</v>
      </c>
      <c r="AL8273">
        <v>0.1</v>
      </c>
      <c r="AM8273">
        <v>5</v>
      </c>
      <c r="AN8273">
        <v>5</v>
      </c>
      <c r="AO8273">
        <v>43</v>
      </c>
      <c r="AP8273">
        <v>5</v>
      </c>
      <c r="AQ8273">
        <v>24</v>
      </c>
    </row>
    <row r="8274" spans="1:43" hidden="1" x14ac:dyDescent="0.25">
      <c r="A8274" t="s">
        <v>30004</v>
      </c>
      <c r="B8274" t="s">
        <v>30005</v>
      </c>
      <c r="C8274" s="1" t="str">
        <f t="shared" si="570"/>
        <v>21:0134</v>
      </c>
      <c r="D8274" s="1" t="str">
        <f t="shared" si="571"/>
        <v>21:0078</v>
      </c>
      <c r="E8274" t="s">
        <v>26294</v>
      </c>
      <c r="F8274" t="s">
        <v>30006</v>
      </c>
      <c r="H8274">
        <v>55.102940400000001</v>
      </c>
      <c r="I8274">
        <v>-60.279576900000002</v>
      </c>
      <c r="J8274" s="1" t="str">
        <f t="shared" si="568"/>
        <v>Till</v>
      </c>
      <c r="K8274" s="1" t="str">
        <f t="shared" si="569"/>
        <v>&lt;63 micron</v>
      </c>
      <c r="L8274">
        <v>0.1</v>
      </c>
      <c r="M8274">
        <v>1.42</v>
      </c>
      <c r="N8274">
        <v>1</v>
      </c>
      <c r="O8274">
        <v>10</v>
      </c>
      <c r="P8274">
        <v>0.25</v>
      </c>
      <c r="Q8274">
        <v>1</v>
      </c>
      <c r="R8274">
        <v>0.56000000000000005</v>
      </c>
      <c r="S8274">
        <v>0.25</v>
      </c>
      <c r="T8274">
        <v>5</v>
      </c>
      <c r="U8274">
        <v>40</v>
      </c>
      <c r="V8274">
        <v>16</v>
      </c>
      <c r="W8274">
        <v>2.0099999999999998</v>
      </c>
      <c r="X8274">
        <v>5</v>
      </c>
      <c r="Y8274">
        <v>0.5</v>
      </c>
      <c r="Z8274">
        <v>0.03</v>
      </c>
      <c r="AA8274">
        <v>10</v>
      </c>
      <c r="AB8274">
        <v>0.49</v>
      </c>
      <c r="AC8274">
        <v>185</v>
      </c>
      <c r="AD8274">
        <v>0.5</v>
      </c>
      <c r="AE8274">
        <v>0.02</v>
      </c>
      <c r="AF8274">
        <v>28</v>
      </c>
      <c r="AG8274">
        <v>440</v>
      </c>
      <c r="AH8274">
        <v>4</v>
      </c>
      <c r="AI8274">
        <v>1</v>
      </c>
      <c r="AJ8274">
        <v>2</v>
      </c>
      <c r="AK8274">
        <v>40</v>
      </c>
      <c r="AL8274">
        <v>0.16</v>
      </c>
      <c r="AM8274">
        <v>5</v>
      </c>
      <c r="AN8274">
        <v>5</v>
      </c>
      <c r="AO8274">
        <v>46</v>
      </c>
      <c r="AP8274">
        <v>5</v>
      </c>
      <c r="AQ8274">
        <v>22</v>
      </c>
    </row>
    <row r="8275" spans="1:43" hidden="1" x14ac:dyDescent="0.25">
      <c r="A8275" t="s">
        <v>30007</v>
      </c>
      <c r="B8275" t="s">
        <v>30008</v>
      </c>
      <c r="C8275" s="1" t="str">
        <f t="shared" si="570"/>
        <v>21:0134</v>
      </c>
      <c r="D8275" s="1" t="str">
        <f t="shared" si="571"/>
        <v>21:0078</v>
      </c>
      <c r="E8275" t="s">
        <v>30009</v>
      </c>
      <c r="F8275" t="s">
        <v>30010</v>
      </c>
      <c r="H8275">
        <v>54.992353799999997</v>
      </c>
      <c r="I8275">
        <v>-60.360554399999998</v>
      </c>
      <c r="J8275" s="1" t="str">
        <f t="shared" si="568"/>
        <v>Till</v>
      </c>
      <c r="K8275" s="1" t="str">
        <f t="shared" si="569"/>
        <v>&lt;63 micron</v>
      </c>
      <c r="L8275">
        <v>0.1</v>
      </c>
      <c r="M8275">
        <v>2.29</v>
      </c>
      <c r="N8275">
        <v>2</v>
      </c>
      <c r="O8275">
        <v>30</v>
      </c>
      <c r="P8275">
        <v>0.25</v>
      </c>
      <c r="Q8275">
        <v>1</v>
      </c>
      <c r="R8275">
        <v>0.6</v>
      </c>
      <c r="S8275">
        <v>0.25</v>
      </c>
      <c r="T8275">
        <v>10</v>
      </c>
      <c r="U8275">
        <v>49</v>
      </c>
      <c r="V8275">
        <v>40</v>
      </c>
      <c r="W8275">
        <v>3.1</v>
      </c>
      <c r="X8275">
        <v>5</v>
      </c>
      <c r="Y8275">
        <v>0.5</v>
      </c>
      <c r="Z8275">
        <v>0.06</v>
      </c>
      <c r="AA8275">
        <v>10</v>
      </c>
      <c r="AB8275">
        <v>0.95</v>
      </c>
      <c r="AC8275">
        <v>315</v>
      </c>
      <c r="AD8275">
        <v>0.5</v>
      </c>
      <c r="AE8275">
        <v>0.02</v>
      </c>
      <c r="AF8275">
        <v>31</v>
      </c>
      <c r="AG8275">
        <v>560</v>
      </c>
      <c r="AH8275">
        <v>6</v>
      </c>
      <c r="AI8275">
        <v>1</v>
      </c>
      <c r="AJ8275">
        <v>3</v>
      </c>
      <c r="AK8275">
        <v>46</v>
      </c>
      <c r="AL8275">
        <v>0.2</v>
      </c>
      <c r="AM8275">
        <v>5</v>
      </c>
      <c r="AN8275">
        <v>5</v>
      </c>
      <c r="AO8275">
        <v>58</v>
      </c>
      <c r="AP8275">
        <v>5</v>
      </c>
      <c r="AQ8275">
        <v>44</v>
      </c>
    </row>
    <row r="8276" spans="1:43" hidden="1" x14ac:dyDescent="0.25">
      <c r="A8276" t="s">
        <v>30011</v>
      </c>
      <c r="B8276" t="s">
        <v>30012</v>
      </c>
      <c r="C8276" s="1" t="str">
        <f t="shared" si="570"/>
        <v>21:0134</v>
      </c>
      <c r="D8276" s="1" t="str">
        <f t="shared" si="571"/>
        <v>21:0078</v>
      </c>
      <c r="E8276" t="s">
        <v>30013</v>
      </c>
      <c r="F8276" t="s">
        <v>30014</v>
      </c>
      <c r="H8276">
        <v>54.932951199999998</v>
      </c>
      <c r="I8276">
        <v>-61.487600499999999</v>
      </c>
      <c r="J8276" s="1" t="str">
        <f t="shared" si="568"/>
        <v>Till</v>
      </c>
      <c r="K8276" s="1" t="str">
        <f t="shared" si="569"/>
        <v>&lt;63 micron</v>
      </c>
      <c r="L8276">
        <v>0.1</v>
      </c>
      <c r="M8276">
        <v>4.21</v>
      </c>
      <c r="N8276">
        <v>2</v>
      </c>
      <c r="O8276">
        <v>110</v>
      </c>
      <c r="P8276">
        <v>0.25</v>
      </c>
      <c r="Q8276">
        <v>1</v>
      </c>
      <c r="R8276">
        <v>1.08</v>
      </c>
      <c r="S8276">
        <v>0.25</v>
      </c>
      <c r="T8276">
        <v>13</v>
      </c>
      <c r="U8276">
        <v>25</v>
      </c>
      <c r="V8276">
        <v>12</v>
      </c>
      <c r="W8276">
        <v>2.2200000000000002</v>
      </c>
      <c r="X8276">
        <v>5</v>
      </c>
      <c r="Y8276">
        <v>0.5</v>
      </c>
      <c r="Z8276">
        <v>0.08</v>
      </c>
      <c r="AA8276">
        <v>10</v>
      </c>
      <c r="AB8276">
        <v>0.72</v>
      </c>
      <c r="AC8276">
        <v>240</v>
      </c>
      <c r="AD8276">
        <v>0.5</v>
      </c>
      <c r="AE8276">
        <v>0.33</v>
      </c>
      <c r="AF8276">
        <v>46</v>
      </c>
      <c r="AG8276">
        <v>270</v>
      </c>
      <c r="AH8276">
        <v>1</v>
      </c>
      <c r="AI8276">
        <v>1</v>
      </c>
      <c r="AJ8276">
        <v>3</v>
      </c>
      <c r="AK8276">
        <v>71</v>
      </c>
      <c r="AL8276">
        <v>0.08</v>
      </c>
      <c r="AM8276">
        <v>5</v>
      </c>
      <c r="AN8276">
        <v>5</v>
      </c>
      <c r="AO8276">
        <v>34</v>
      </c>
      <c r="AP8276">
        <v>5</v>
      </c>
      <c r="AQ8276">
        <v>24</v>
      </c>
    </row>
    <row r="8277" spans="1:43" hidden="1" x14ac:dyDescent="0.25">
      <c r="A8277" t="s">
        <v>30015</v>
      </c>
      <c r="B8277" t="s">
        <v>30016</v>
      </c>
      <c r="C8277" s="1" t="str">
        <f t="shared" si="570"/>
        <v>21:0134</v>
      </c>
      <c r="D8277" s="1" t="str">
        <f t="shared" si="571"/>
        <v>21:0078</v>
      </c>
      <c r="E8277" t="s">
        <v>30017</v>
      </c>
      <c r="F8277" t="s">
        <v>30018</v>
      </c>
      <c r="H8277">
        <v>54.4814699</v>
      </c>
      <c r="I8277">
        <v>-61.736240299999999</v>
      </c>
      <c r="J8277" s="1" t="str">
        <f t="shared" ref="J8277:J8340" si="572">HYPERLINK("http://geochem.nrcan.gc.ca/cdogs/content/kwd/kwd020044_e.htm", "Till")</f>
        <v>Till</v>
      </c>
      <c r="K8277" s="1" t="str">
        <f t="shared" si="569"/>
        <v>&lt;63 micron</v>
      </c>
      <c r="L8277">
        <v>0.1</v>
      </c>
      <c r="M8277">
        <v>2.02</v>
      </c>
      <c r="N8277">
        <v>1</v>
      </c>
      <c r="O8277">
        <v>30</v>
      </c>
      <c r="P8277">
        <v>0.25</v>
      </c>
      <c r="Q8277">
        <v>1</v>
      </c>
      <c r="R8277">
        <v>0.37</v>
      </c>
      <c r="S8277">
        <v>0.25</v>
      </c>
      <c r="T8277">
        <v>6</v>
      </c>
      <c r="U8277">
        <v>24</v>
      </c>
      <c r="V8277">
        <v>4</v>
      </c>
      <c r="W8277">
        <v>2.56</v>
      </c>
      <c r="X8277">
        <v>5</v>
      </c>
      <c r="Y8277">
        <v>0.5</v>
      </c>
      <c r="Z8277">
        <v>0.04</v>
      </c>
      <c r="AA8277">
        <v>10</v>
      </c>
      <c r="AB8277">
        <v>0.44</v>
      </c>
      <c r="AC8277">
        <v>155</v>
      </c>
      <c r="AD8277">
        <v>0.5</v>
      </c>
      <c r="AE8277">
        <v>0.01</v>
      </c>
      <c r="AF8277">
        <v>14</v>
      </c>
      <c r="AG8277">
        <v>810</v>
      </c>
      <c r="AH8277">
        <v>4</v>
      </c>
      <c r="AI8277">
        <v>1</v>
      </c>
      <c r="AJ8277">
        <v>3</v>
      </c>
      <c r="AK8277">
        <v>30</v>
      </c>
      <c r="AL8277">
        <v>0.12</v>
      </c>
      <c r="AM8277">
        <v>5</v>
      </c>
      <c r="AN8277">
        <v>5</v>
      </c>
      <c r="AO8277">
        <v>47</v>
      </c>
      <c r="AP8277">
        <v>5</v>
      </c>
      <c r="AQ8277">
        <v>22</v>
      </c>
    </row>
    <row r="8278" spans="1:43" hidden="1" x14ac:dyDescent="0.25">
      <c r="A8278" t="s">
        <v>30019</v>
      </c>
      <c r="B8278" t="s">
        <v>30020</v>
      </c>
      <c r="C8278" s="1" t="str">
        <f t="shared" si="570"/>
        <v>21:0134</v>
      </c>
      <c r="D8278" s="1" t="str">
        <f t="shared" si="571"/>
        <v>21:0078</v>
      </c>
      <c r="E8278" t="s">
        <v>30021</v>
      </c>
      <c r="F8278" t="s">
        <v>30022</v>
      </c>
      <c r="H8278">
        <v>54.432557299999999</v>
      </c>
      <c r="I8278">
        <v>-61.930469000000002</v>
      </c>
      <c r="J8278" s="1" t="str">
        <f t="shared" si="572"/>
        <v>Till</v>
      </c>
      <c r="K8278" s="1" t="str">
        <f t="shared" si="569"/>
        <v>&lt;63 micron</v>
      </c>
      <c r="L8278">
        <v>0.1</v>
      </c>
      <c r="M8278">
        <v>2.0299999999999998</v>
      </c>
      <c r="N8278">
        <v>1</v>
      </c>
      <c r="O8278">
        <v>370</v>
      </c>
      <c r="P8278">
        <v>0.5</v>
      </c>
      <c r="Q8278">
        <v>1</v>
      </c>
      <c r="R8278">
        <v>0.57999999999999996</v>
      </c>
      <c r="S8278">
        <v>0.25</v>
      </c>
      <c r="T8278">
        <v>13</v>
      </c>
      <c r="U8278">
        <v>25</v>
      </c>
      <c r="V8278">
        <v>30</v>
      </c>
      <c r="W8278">
        <v>3.57</v>
      </c>
      <c r="X8278">
        <v>5</v>
      </c>
      <c r="Y8278">
        <v>1</v>
      </c>
      <c r="Z8278">
        <v>0.16</v>
      </c>
      <c r="AA8278">
        <v>20</v>
      </c>
      <c r="AB8278">
        <v>0.84</v>
      </c>
      <c r="AC8278">
        <v>275</v>
      </c>
      <c r="AD8278">
        <v>0.5</v>
      </c>
      <c r="AE8278">
        <v>0.03</v>
      </c>
      <c r="AF8278">
        <v>40</v>
      </c>
      <c r="AG8278">
        <v>990</v>
      </c>
      <c r="AH8278">
        <v>84</v>
      </c>
      <c r="AI8278">
        <v>1</v>
      </c>
      <c r="AJ8278">
        <v>6</v>
      </c>
      <c r="AK8278">
        <v>35</v>
      </c>
      <c r="AL8278">
        <v>0.08</v>
      </c>
      <c r="AM8278">
        <v>5</v>
      </c>
      <c r="AN8278">
        <v>5</v>
      </c>
      <c r="AO8278">
        <v>43</v>
      </c>
      <c r="AP8278">
        <v>5</v>
      </c>
      <c r="AQ8278">
        <v>226</v>
      </c>
    </row>
    <row r="8279" spans="1:43" hidden="1" x14ac:dyDescent="0.25">
      <c r="A8279" t="s">
        <v>30023</v>
      </c>
      <c r="B8279" t="s">
        <v>30024</v>
      </c>
      <c r="C8279" s="1" t="str">
        <f t="shared" si="570"/>
        <v>21:0134</v>
      </c>
      <c r="D8279" s="1" t="str">
        <f t="shared" si="571"/>
        <v>21:0078</v>
      </c>
      <c r="E8279" t="s">
        <v>30025</v>
      </c>
      <c r="F8279" t="s">
        <v>30026</v>
      </c>
      <c r="H8279">
        <v>54.2975347</v>
      </c>
      <c r="I8279">
        <v>-61.985068800000001</v>
      </c>
      <c r="J8279" s="1" t="str">
        <f t="shared" si="572"/>
        <v>Till</v>
      </c>
      <c r="K8279" s="1" t="str">
        <f t="shared" si="569"/>
        <v>&lt;63 micron</v>
      </c>
      <c r="L8279">
        <v>0.1</v>
      </c>
      <c r="M8279">
        <v>1.39</v>
      </c>
      <c r="N8279">
        <v>1</v>
      </c>
      <c r="O8279">
        <v>50</v>
      </c>
      <c r="P8279">
        <v>0.25</v>
      </c>
      <c r="Q8279">
        <v>1</v>
      </c>
      <c r="R8279">
        <v>0.45</v>
      </c>
      <c r="S8279">
        <v>0.25</v>
      </c>
      <c r="T8279">
        <v>4</v>
      </c>
      <c r="U8279">
        <v>21</v>
      </c>
      <c r="V8279">
        <v>14</v>
      </c>
      <c r="W8279">
        <v>2.93</v>
      </c>
      <c r="X8279">
        <v>5</v>
      </c>
      <c r="Y8279">
        <v>0.5</v>
      </c>
      <c r="Z8279">
        <v>0.06</v>
      </c>
      <c r="AA8279">
        <v>20</v>
      </c>
      <c r="AB8279">
        <v>0.38</v>
      </c>
      <c r="AC8279">
        <v>195</v>
      </c>
      <c r="AD8279">
        <v>0.5</v>
      </c>
      <c r="AE8279">
        <v>0.01</v>
      </c>
      <c r="AF8279">
        <v>12</v>
      </c>
      <c r="AG8279">
        <v>1000</v>
      </c>
      <c r="AH8279">
        <v>12</v>
      </c>
      <c r="AI8279">
        <v>1</v>
      </c>
      <c r="AJ8279">
        <v>2</v>
      </c>
      <c r="AK8279">
        <v>34</v>
      </c>
      <c r="AL8279">
        <v>0.12</v>
      </c>
      <c r="AM8279">
        <v>5</v>
      </c>
      <c r="AN8279">
        <v>5</v>
      </c>
      <c r="AO8279">
        <v>37</v>
      </c>
      <c r="AP8279">
        <v>5</v>
      </c>
      <c r="AQ8279">
        <v>24</v>
      </c>
    </row>
    <row r="8280" spans="1:43" hidden="1" x14ac:dyDescent="0.25">
      <c r="A8280" t="s">
        <v>30027</v>
      </c>
      <c r="B8280" t="s">
        <v>30028</v>
      </c>
      <c r="C8280" s="1" t="str">
        <f t="shared" si="570"/>
        <v>21:0134</v>
      </c>
      <c r="D8280" s="1" t="str">
        <f t="shared" si="571"/>
        <v>21:0078</v>
      </c>
      <c r="E8280" t="s">
        <v>30029</v>
      </c>
      <c r="F8280" t="s">
        <v>30030</v>
      </c>
      <c r="H8280">
        <v>53.8978781</v>
      </c>
      <c r="I8280">
        <v>-64.866545299999999</v>
      </c>
      <c r="J8280" s="1" t="str">
        <f t="shared" si="572"/>
        <v>Till</v>
      </c>
      <c r="K8280" s="1" t="str">
        <f t="shared" si="569"/>
        <v>&lt;63 micron</v>
      </c>
      <c r="L8280">
        <v>0.2</v>
      </c>
      <c r="M8280">
        <v>1.21</v>
      </c>
      <c r="N8280">
        <v>8</v>
      </c>
      <c r="O8280">
        <v>40</v>
      </c>
      <c r="P8280">
        <v>0.5</v>
      </c>
      <c r="Q8280">
        <v>1</v>
      </c>
      <c r="R8280">
        <v>0.35</v>
      </c>
      <c r="S8280">
        <v>0.25</v>
      </c>
      <c r="T8280">
        <v>8</v>
      </c>
      <c r="U8280">
        <v>35</v>
      </c>
      <c r="V8280">
        <v>17</v>
      </c>
      <c r="W8280">
        <v>3.8</v>
      </c>
      <c r="X8280">
        <v>5</v>
      </c>
      <c r="Y8280">
        <v>0.5</v>
      </c>
      <c r="Z8280">
        <v>0.09</v>
      </c>
      <c r="AA8280">
        <v>30</v>
      </c>
      <c r="AB8280">
        <v>0.43</v>
      </c>
      <c r="AC8280">
        <v>405</v>
      </c>
      <c r="AD8280">
        <v>0.5</v>
      </c>
      <c r="AE8280">
        <v>0.02</v>
      </c>
      <c r="AF8280">
        <v>17</v>
      </c>
      <c r="AG8280">
        <v>910</v>
      </c>
      <c r="AH8280">
        <v>4</v>
      </c>
      <c r="AI8280">
        <v>1</v>
      </c>
      <c r="AJ8280">
        <v>3</v>
      </c>
      <c r="AK8280">
        <v>15</v>
      </c>
      <c r="AL8280">
        <v>0.09</v>
      </c>
      <c r="AM8280">
        <v>5</v>
      </c>
      <c r="AN8280">
        <v>5</v>
      </c>
      <c r="AO8280">
        <v>36</v>
      </c>
      <c r="AP8280">
        <v>5</v>
      </c>
      <c r="AQ8280">
        <v>34</v>
      </c>
    </row>
    <row r="8281" spans="1:43" hidden="1" x14ac:dyDescent="0.25">
      <c r="A8281" t="s">
        <v>30031</v>
      </c>
      <c r="B8281" t="s">
        <v>30032</v>
      </c>
      <c r="C8281" s="1" t="str">
        <f t="shared" si="570"/>
        <v>21:0134</v>
      </c>
      <c r="D8281" s="1" t="str">
        <f t="shared" si="571"/>
        <v>21:0078</v>
      </c>
      <c r="E8281" t="s">
        <v>27072</v>
      </c>
      <c r="F8281" t="s">
        <v>30033</v>
      </c>
      <c r="H8281">
        <v>54.311665499999997</v>
      </c>
      <c r="I8281">
        <v>-61.880189199999997</v>
      </c>
      <c r="J8281" s="1" t="str">
        <f t="shared" si="572"/>
        <v>Till</v>
      </c>
      <c r="K8281" s="1" t="str">
        <f t="shared" si="569"/>
        <v>&lt;63 micron</v>
      </c>
      <c r="L8281">
        <v>0.1</v>
      </c>
      <c r="M8281">
        <v>1.61</v>
      </c>
      <c r="N8281">
        <v>2</v>
      </c>
      <c r="O8281">
        <v>50</v>
      </c>
      <c r="P8281">
        <v>0.5</v>
      </c>
      <c r="Q8281">
        <v>1</v>
      </c>
      <c r="R8281">
        <v>0.28999999999999998</v>
      </c>
      <c r="S8281">
        <v>0.25</v>
      </c>
      <c r="T8281">
        <v>6</v>
      </c>
      <c r="U8281">
        <v>23</v>
      </c>
      <c r="V8281">
        <v>8</v>
      </c>
      <c r="W8281">
        <v>3.06</v>
      </c>
      <c r="X8281">
        <v>5</v>
      </c>
      <c r="Y8281">
        <v>0.5</v>
      </c>
      <c r="Z8281">
        <v>0.06</v>
      </c>
      <c r="AA8281">
        <v>20</v>
      </c>
      <c r="AB8281">
        <v>0.37</v>
      </c>
      <c r="AC8281">
        <v>180</v>
      </c>
      <c r="AD8281">
        <v>0.5</v>
      </c>
      <c r="AE8281">
        <v>0.01</v>
      </c>
      <c r="AF8281">
        <v>13</v>
      </c>
      <c r="AG8281">
        <v>610</v>
      </c>
      <c r="AH8281">
        <v>14</v>
      </c>
      <c r="AI8281">
        <v>1</v>
      </c>
      <c r="AJ8281">
        <v>2</v>
      </c>
      <c r="AK8281">
        <v>32</v>
      </c>
      <c r="AL8281">
        <v>0.12</v>
      </c>
      <c r="AM8281">
        <v>5</v>
      </c>
      <c r="AN8281">
        <v>5</v>
      </c>
      <c r="AO8281">
        <v>36</v>
      </c>
      <c r="AP8281">
        <v>5</v>
      </c>
      <c r="AQ8281">
        <v>36</v>
      </c>
    </row>
    <row r="8282" spans="1:43" hidden="1" x14ac:dyDescent="0.25">
      <c r="A8282" t="s">
        <v>30034</v>
      </c>
      <c r="B8282" t="s">
        <v>30035</v>
      </c>
      <c r="C8282" s="1" t="str">
        <f t="shared" si="570"/>
        <v>21:0134</v>
      </c>
      <c r="D8282" s="1" t="str">
        <f t="shared" si="571"/>
        <v>21:0078</v>
      </c>
      <c r="E8282" t="s">
        <v>30036</v>
      </c>
      <c r="F8282" t="s">
        <v>30037</v>
      </c>
      <c r="H8282">
        <v>54.2655502</v>
      </c>
      <c r="I8282">
        <v>-61.8042777</v>
      </c>
      <c r="J8282" s="1" t="str">
        <f t="shared" si="572"/>
        <v>Till</v>
      </c>
      <c r="K8282" s="1" t="str">
        <f t="shared" si="569"/>
        <v>&lt;63 micron</v>
      </c>
      <c r="L8282">
        <v>0.1</v>
      </c>
      <c r="M8282">
        <v>2.16</v>
      </c>
      <c r="N8282">
        <v>1</v>
      </c>
      <c r="O8282">
        <v>20</v>
      </c>
      <c r="P8282">
        <v>0.25</v>
      </c>
      <c r="Q8282">
        <v>1</v>
      </c>
      <c r="R8282">
        <v>0.33</v>
      </c>
      <c r="S8282">
        <v>0.25</v>
      </c>
      <c r="T8282">
        <v>2</v>
      </c>
      <c r="U8282">
        <v>22</v>
      </c>
      <c r="V8282">
        <v>2</v>
      </c>
      <c r="W8282">
        <v>3.2</v>
      </c>
      <c r="X8282">
        <v>5</v>
      </c>
      <c r="Y8282">
        <v>0.5</v>
      </c>
      <c r="Z8282">
        <v>0.02</v>
      </c>
      <c r="AA8282">
        <v>20</v>
      </c>
      <c r="AB8282">
        <v>0.3</v>
      </c>
      <c r="AC8282">
        <v>140</v>
      </c>
      <c r="AD8282">
        <v>0.5</v>
      </c>
      <c r="AE8282">
        <v>5.0000000000000001E-3</v>
      </c>
      <c r="AF8282">
        <v>9</v>
      </c>
      <c r="AG8282">
        <v>600</v>
      </c>
      <c r="AH8282">
        <v>8</v>
      </c>
      <c r="AI8282">
        <v>1</v>
      </c>
      <c r="AJ8282">
        <v>2</v>
      </c>
      <c r="AK8282">
        <v>32</v>
      </c>
      <c r="AL8282">
        <v>0.17</v>
      </c>
      <c r="AM8282">
        <v>5</v>
      </c>
      <c r="AN8282">
        <v>5</v>
      </c>
      <c r="AO8282">
        <v>45</v>
      </c>
      <c r="AP8282">
        <v>5</v>
      </c>
      <c r="AQ8282">
        <v>20</v>
      </c>
    </row>
    <row r="8283" spans="1:43" hidden="1" x14ac:dyDescent="0.25">
      <c r="A8283" t="s">
        <v>30038</v>
      </c>
      <c r="B8283" t="s">
        <v>30039</v>
      </c>
      <c r="C8283" s="1" t="str">
        <f t="shared" si="570"/>
        <v>21:0134</v>
      </c>
      <c r="D8283" s="1" t="str">
        <f t="shared" si="571"/>
        <v>21:0078</v>
      </c>
      <c r="E8283" t="s">
        <v>30040</v>
      </c>
      <c r="F8283" t="s">
        <v>30041</v>
      </c>
      <c r="H8283">
        <v>54.2353703</v>
      </c>
      <c r="I8283">
        <v>-61.628693800000001</v>
      </c>
      <c r="J8283" s="1" t="str">
        <f t="shared" si="572"/>
        <v>Till</v>
      </c>
      <c r="K8283" s="1" t="str">
        <f t="shared" si="569"/>
        <v>&lt;63 micron</v>
      </c>
      <c r="L8283">
        <v>0.1</v>
      </c>
      <c r="M8283">
        <v>1.35</v>
      </c>
      <c r="N8283">
        <v>1</v>
      </c>
      <c r="O8283">
        <v>110</v>
      </c>
      <c r="P8283">
        <v>0.5</v>
      </c>
      <c r="Q8283">
        <v>1</v>
      </c>
      <c r="R8283">
        <v>0.56000000000000005</v>
      </c>
      <c r="S8283">
        <v>0.25</v>
      </c>
      <c r="T8283">
        <v>5</v>
      </c>
      <c r="U8283">
        <v>18</v>
      </c>
      <c r="V8283">
        <v>15</v>
      </c>
      <c r="W8283">
        <v>2.73</v>
      </c>
      <c r="X8283">
        <v>5</v>
      </c>
      <c r="Y8283">
        <v>1</v>
      </c>
      <c r="Z8283">
        <v>0.28999999999999998</v>
      </c>
      <c r="AA8283">
        <v>30</v>
      </c>
      <c r="AB8283">
        <v>0.44</v>
      </c>
      <c r="AC8283">
        <v>380</v>
      </c>
      <c r="AD8283">
        <v>0.5</v>
      </c>
      <c r="AE8283">
        <v>0.03</v>
      </c>
      <c r="AF8283">
        <v>10</v>
      </c>
      <c r="AG8283">
        <v>1140</v>
      </c>
      <c r="AH8283">
        <v>12</v>
      </c>
      <c r="AI8283">
        <v>1</v>
      </c>
      <c r="AJ8283">
        <v>4</v>
      </c>
      <c r="AK8283">
        <v>44</v>
      </c>
      <c r="AL8283">
        <v>0.11</v>
      </c>
      <c r="AM8283">
        <v>5</v>
      </c>
      <c r="AN8283">
        <v>5</v>
      </c>
      <c r="AO8283">
        <v>36</v>
      </c>
      <c r="AP8283">
        <v>5</v>
      </c>
      <c r="AQ8283">
        <v>54</v>
      </c>
    </row>
    <row r="8284" spans="1:43" hidden="1" x14ac:dyDescent="0.25">
      <c r="A8284" t="s">
        <v>30042</v>
      </c>
      <c r="B8284" t="s">
        <v>30043</v>
      </c>
      <c r="C8284" s="1" t="str">
        <f t="shared" si="570"/>
        <v>21:0134</v>
      </c>
      <c r="D8284" s="1" t="str">
        <f t="shared" si="571"/>
        <v>21:0078</v>
      </c>
      <c r="E8284" t="s">
        <v>30044</v>
      </c>
      <c r="F8284" t="s">
        <v>30045</v>
      </c>
      <c r="H8284">
        <v>54.193014900000001</v>
      </c>
      <c r="I8284">
        <v>-61.524332100000002</v>
      </c>
      <c r="J8284" s="1" t="str">
        <f t="shared" si="572"/>
        <v>Till</v>
      </c>
      <c r="K8284" s="1" t="str">
        <f t="shared" si="569"/>
        <v>&lt;63 micron</v>
      </c>
      <c r="L8284">
        <v>0.1</v>
      </c>
      <c r="M8284">
        <v>1.19</v>
      </c>
      <c r="N8284">
        <v>1</v>
      </c>
      <c r="O8284">
        <v>80</v>
      </c>
      <c r="P8284">
        <v>1</v>
      </c>
      <c r="Q8284">
        <v>1</v>
      </c>
      <c r="R8284">
        <v>0.42</v>
      </c>
      <c r="S8284">
        <v>0.25</v>
      </c>
      <c r="T8284">
        <v>5</v>
      </c>
      <c r="U8284">
        <v>15</v>
      </c>
      <c r="V8284">
        <v>23</v>
      </c>
      <c r="W8284">
        <v>1.83</v>
      </c>
      <c r="X8284">
        <v>5</v>
      </c>
      <c r="Y8284">
        <v>0.5</v>
      </c>
      <c r="Z8284">
        <v>0.16</v>
      </c>
      <c r="AA8284">
        <v>30</v>
      </c>
      <c r="AB8284">
        <v>0.35</v>
      </c>
      <c r="AC8284">
        <v>250</v>
      </c>
      <c r="AD8284">
        <v>0.5</v>
      </c>
      <c r="AE8284">
        <v>0.03</v>
      </c>
      <c r="AF8284">
        <v>11</v>
      </c>
      <c r="AG8284">
        <v>770</v>
      </c>
      <c r="AH8284">
        <v>12</v>
      </c>
      <c r="AI8284">
        <v>1</v>
      </c>
      <c r="AJ8284">
        <v>2</v>
      </c>
      <c r="AK8284">
        <v>44</v>
      </c>
      <c r="AL8284">
        <v>0.09</v>
      </c>
      <c r="AM8284">
        <v>5</v>
      </c>
      <c r="AN8284">
        <v>5</v>
      </c>
      <c r="AO8284">
        <v>28</v>
      </c>
      <c r="AP8284">
        <v>5</v>
      </c>
      <c r="AQ8284">
        <v>38</v>
      </c>
    </row>
    <row r="8285" spans="1:43" hidden="1" x14ac:dyDescent="0.25">
      <c r="A8285" t="s">
        <v>30046</v>
      </c>
      <c r="B8285" t="s">
        <v>30047</v>
      </c>
      <c r="C8285" s="1" t="str">
        <f t="shared" si="570"/>
        <v>21:0134</v>
      </c>
      <c r="D8285" s="1" t="str">
        <f t="shared" si="571"/>
        <v>21:0078</v>
      </c>
      <c r="E8285" t="s">
        <v>30048</v>
      </c>
      <c r="F8285" t="s">
        <v>30049</v>
      </c>
      <c r="H8285">
        <v>54.332781400000002</v>
      </c>
      <c r="I8285">
        <v>-61.367065599999997</v>
      </c>
      <c r="J8285" s="1" t="str">
        <f t="shared" si="572"/>
        <v>Till</v>
      </c>
      <c r="K8285" s="1" t="str">
        <f t="shared" si="569"/>
        <v>&lt;63 micron</v>
      </c>
      <c r="L8285">
        <v>0.1</v>
      </c>
      <c r="M8285">
        <v>1.1200000000000001</v>
      </c>
      <c r="N8285">
        <v>1</v>
      </c>
      <c r="O8285">
        <v>90</v>
      </c>
      <c r="P8285">
        <v>0.25</v>
      </c>
      <c r="Q8285">
        <v>1</v>
      </c>
      <c r="R8285">
        <v>0.5</v>
      </c>
      <c r="S8285">
        <v>0.25</v>
      </c>
      <c r="T8285">
        <v>6</v>
      </c>
      <c r="U8285">
        <v>22</v>
      </c>
      <c r="V8285">
        <v>16</v>
      </c>
      <c r="W8285">
        <v>2.04</v>
      </c>
      <c r="X8285">
        <v>5</v>
      </c>
      <c r="Y8285">
        <v>0.5</v>
      </c>
      <c r="Z8285">
        <v>0.04</v>
      </c>
      <c r="AA8285">
        <v>20</v>
      </c>
      <c r="AB8285">
        <v>0.37</v>
      </c>
      <c r="AC8285">
        <v>170</v>
      </c>
      <c r="AD8285">
        <v>0.5</v>
      </c>
      <c r="AE8285">
        <v>0.02</v>
      </c>
      <c r="AF8285">
        <v>16</v>
      </c>
      <c r="AG8285">
        <v>940</v>
      </c>
      <c r="AH8285">
        <v>4</v>
      </c>
      <c r="AI8285">
        <v>1</v>
      </c>
      <c r="AJ8285">
        <v>2</v>
      </c>
      <c r="AK8285">
        <v>35</v>
      </c>
      <c r="AL8285">
        <v>0.09</v>
      </c>
      <c r="AM8285">
        <v>5</v>
      </c>
      <c r="AN8285">
        <v>5</v>
      </c>
      <c r="AO8285">
        <v>36</v>
      </c>
      <c r="AP8285">
        <v>5</v>
      </c>
      <c r="AQ8285">
        <v>24</v>
      </c>
    </row>
    <row r="8286" spans="1:43" hidden="1" x14ac:dyDescent="0.25">
      <c r="A8286" t="s">
        <v>30050</v>
      </c>
      <c r="B8286" t="s">
        <v>30051</v>
      </c>
      <c r="C8286" s="1" t="str">
        <f t="shared" si="570"/>
        <v>21:0134</v>
      </c>
      <c r="D8286" s="1" t="str">
        <f t="shared" si="571"/>
        <v>21:0078</v>
      </c>
      <c r="E8286" t="s">
        <v>27076</v>
      </c>
      <c r="F8286" t="s">
        <v>30052</v>
      </c>
      <c r="H8286">
        <v>54.392133899999997</v>
      </c>
      <c r="I8286">
        <v>-61.437101499999997</v>
      </c>
      <c r="J8286" s="1" t="str">
        <f t="shared" si="572"/>
        <v>Till</v>
      </c>
      <c r="K8286" s="1" t="str">
        <f t="shared" si="569"/>
        <v>&lt;63 micron</v>
      </c>
      <c r="L8286">
        <v>0.1</v>
      </c>
      <c r="M8286">
        <v>1.18</v>
      </c>
      <c r="N8286">
        <v>1</v>
      </c>
      <c r="O8286">
        <v>80</v>
      </c>
      <c r="P8286">
        <v>0.25</v>
      </c>
      <c r="Q8286">
        <v>1</v>
      </c>
      <c r="R8286">
        <v>0.54</v>
      </c>
      <c r="S8286">
        <v>0.25</v>
      </c>
      <c r="T8286">
        <v>7</v>
      </c>
      <c r="U8286">
        <v>22</v>
      </c>
      <c r="V8286">
        <v>21</v>
      </c>
      <c r="W8286">
        <v>2.06</v>
      </c>
      <c r="X8286">
        <v>5</v>
      </c>
      <c r="Y8286">
        <v>0.5</v>
      </c>
      <c r="Z8286">
        <v>0.04</v>
      </c>
      <c r="AA8286">
        <v>10</v>
      </c>
      <c r="AB8286">
        <v>0.46</v>
      </c>
      <c r="AC8286">
        <v>210</v>
      </c>
      <c r="AD8286">
        <v>0.5</v>
      </c>
      <c r="AE8286">
        <v>0.02</v>
      </c>
      <c r="AF8286">
        <v>18</v>
      </c>
      <c r="AG8286">
        <v>860</v>
      </c>
      <c r="AH8286">
        <v>6</v>
      </c>
      <c r="AI8286">
        <v>1</v>
      </c>
      <c r="AJ8286">
        <v>2</v>
      </c>
      <c r="AK8286">
        <v>36</v>
      </c>
      <c r="AL8286">
        <v>0.1</v>
      </c>
      <c r="AM8286">
        <v>5</v>
      </c>
      <c r="AN8286">
        <v>5</v>
      </c>
      <c r="AO8286">
        <v>41</v>
      </c>
      <c r="AP8286">
        <v>5</v>
      </c>
      <c r="AQ8286">
        <v>24</v>
      </c>
    </row>
    <row r="8287" spans="1:43" hidden="1" x14ac:dyDescent="0.25">
      <c r="A8287" t="s">
        <v>30053</v>
      </c>
      <c r="B8287" t="s">
        <v>30054</v>
      </c>
      <c r="C8287" s="1" t="str">
        <f t="shared" si="570"/>
        <v>21:0134</v>
      </c>
      <c r="D8287" s="1" t="str">
        <f t="shared" si="571"/>
        <v>21:0078</v>
      </c>
      <c r="E8287" t="s">
        <v>30055</v>
      </c>
      <c r="F8287" t="s">
        <v>30056</v>
      </c>
      <c r="H8287">
        <v>54.982494899999999</v>
      </c>
      <c r="I8287">
        <v>-61.408380800000003</v>
      </c>
      <c r="J8287" s="1" t="str">
        <f t="shared" si="572"/>
        <v>Till</v>
      </c>
      <c r="K8287" s="1" t="str">
        <f t="shared" ref="K8287:K8350" si="573">HYPERLINK("http://geochem.nrcan.gc.ca/cdogs/content/kwd/kwd080004_e.htm", "&lt;63 micron")</f>
        <v>&lt;63 micron</v>
      </c>
      <c r="L8287">
        <v>0.1</v>
      </c>
      <c r="M8287">
        <v>4.91</v>
      </c>
      <c r="N8287">
        <v>1</v>
      </c>
      <c r="O8287">
        <v>70</v>
      </c>
      <c r="P8287">
        <v>0.25</v>
      </c>
      <c r="Q8287">
        <v>1</v>
      </c>
      <c r="R8287">
        <v>1.1000000000000001</v>
      </c>
      <c r="S8287">
        <v>0.25</v>
      </c>
      <c r="T8287">
        <v>15</v>
      </c>
      <c r="U8287">
        <v>17</v>
      </c>
      <c r="V8287">
        <v>9</v>
      </c>
      <c r="W8287">
        <v>2.04</v>
      </c>
      <c r="X8287">
        <v>5</v>
      </c>
      <c r="Y8287">
        <v>0.5</v>
      </c>
      <c r="Z8287">
        <v>0.03</v>
      </c>
      <c r="AA8287">
        <v>5</v>
      </c>
      <c r="AB8287">
        <v>0.74</v>
      </c>
      <c r="AC8287">
        <v>205</v>
      </c>
      <c r="AD8287">
        <v>0.5</v>
      </c>
      <c r="AE8287">
        <v>0.35</v>
      </c>
      <c r="AF8287">
        <v>43</v>
      </c>
      <c r="AG8287">
        <v>300</v>
      </c>
      <c r="AH8287">
        <v>1</v>
      </c>
      <c r="AI8287">
        <v>1</v>
      </c>
      <c r="AJ8287">
        <v>1</v>
      </c>
      <c r="AK8287">
        <v>69</v>
      </c>
      <c r="AL8287">
        <v>0.03</v>
      </c>
      <c r="AM8287">
        <v>5</v>
      </c>
      <c r="AN8287">
        <v>5</v>
      </c>
      <c r="AO8287">
        <v>24</v>
      </c>
      <c r="AP8287">
        <v>5</v>
      </c>
      <c r="AQ8287">
        <v>18</v>
      </c>
    </row>
    <row r="8288" spans="1:43" hidden="1" x14ac:dyDescent="0.25">
      <c r="A8288" t="s">
        <v>30057</v>
      </c>
      <c r="B8288" t="s">
        <v>30058</v>
      </c>
      <c r="C8288" s="1" t="str">
        <f t="shared" si="570"/>
        <v>21:0134</v>
      </c>
      <c r="D8288" s="1" t="str">
        <f t="shared" si="571"/>
        <v>21:0078</v>
      </c>
      <c r="E8288" t="s">
        <v>30059</v>
      </c>
      <c r="F8288" t="s">
        <v>30060</v>
      </c>
      <c r="H8288">
        <v>54.937897800000002</v>
      </c>
      <c r="I8288">
        <v>-61.253254800000001</v>
      </c>
      <c r="J8288" s="1" t="str">
        <f t="shared" si="572"/>
        <v>Till</v>
      </c>
      <c r="K8288" s="1" t="str">
        <f t="shared" si="573"/>
        <v>&lt;63 micron</v>
      </c>
      <c r="L8288">
        <v>0.1</v>
      </c>
      <c r="M8288">
        <v>2.61</v>
      </c>
      <c r="N8288">
        <v>1</v>
      </c>
      <c r="O8288">
        <v>60</v>
      </c>
      <c r="P8288">
        <v>0.25</v>
      </c>
      <c r="Q8288">
        <v>1</v>
      </c>
      <c r="R8288">
        <v>1.0900000000000001</v>
      </c>
      <c r="S8288">
        <v>0.25</v>
      </c>
      <c r="T8288">
        <v>9</v>
      </c>
      <c r="U8288">
        <v>36</v>
      </c>
      <c r="V8288">
        <v>23</v>
      </c>
      <c r="W8288">
        <v>2.34</v>
      </c>
      <c r="X8288">
        <v>5</v>
      </c>
      <c r="Y8288">
        <v>0.5</v>
      </c>
      <c r="Z8288">
        <v>0.04</v>
      </c>
      <c r="AA8288">
        <v>5</v>
      </c>
      <c r="AB8288">
        <v>0.31</v>
      </c>
      <c r="AC8288">
        <v>150</v>
      </c>
      <c r="AD8288">
        <v>0.5</v>
      </c>
      <c r="AE8288">
        <v>0.28000000000000003</v>
      </c>
      <c r="AF8288">
        <v>21</v>
      </c>
      <c r="AG8288">
        <v>670</v>
      </c>
      <c r="AH8288">
        <v>2</v>
      </c>
      <c r="AI8288">
        <v>2</v>
      </c>
      <c r="AJ8288">
        <v>1</v>
      </c>
      <c r="AK8288">
        <v>62</v>
      </c>
      <c r="AL8288">
        <v>7.0000000000000007E-2</v>
      </c>
      <c r="AM8288">
        <v>5</v>
      </c>
      <c r="AN8288">
        <v>5</v>
      </c>
      <c r="AO8288">
        <v>83</v>
      </c>
      <c r="AP8288">
        <v>5</v>
      </c>
      <c r="AQ8288">
        <v>22</v>
      </c>
    </row>
    <row r="8289" spans="1:43" hidden="1" x14ac:dyDescent="0.25">
      <c r="A8289" t="s">
        <v>30061</v>
      </c>
      <c r="B8289" t="s">
        <v>30062</v>
      </c>
      <c r="C8289" s="1" t="str">
        <f t="shared" si="570"/>
        <v>21:0134</v>
      </c>
      <c r="D8289" s="1" t="str">
        <f t="shared" si="571"/>
        <v>21:0078</v>
      </c>
      <c r="E8289" t="s">
        <v>30063</v>
      </c>
      <c r="F8289" t="s">
        <v>30064</v>
      </c>
      <c r="H8289">
        <v>54.909251300000001</v>
      </c>
      <c r="I8289">
        <v>-61.169476199999998</v>
      </c>
      <c r="J8289" s="1" t="str">
        <f t="shared" si="572"/>
        <v>Till</v>
      </c>
      <c r="K8289" s="1" t="str">
        <f t="shared" si="573"/>
        <v>&lt;63 micron</v>
      </c>
      <c r="L8289">
        <v>0.1</v>
      </c>
      <c r="M8289">
        <v>2.16</v>
      </c>
      <c r="N8289">
        <v>2</v>
      </c>
      <c r="O8289">
        <v>50</v>
      </c>
      <c r="P8289">
        <v>0.25</v>
      </c>
      <c r="Q8289">
        <v>1</v>
      </c>
      <c r="R8289">
        <v>0.8</v>
      </c>
      <c r="S8289">
        <v>0.25</v>
      </c>
      <c r="T8289">
        <v>9</v>
      </c>
      <c r="U8289">
        <v>28</v>
      </c>
      <c r="V8289">
        <v>20</v>
      </c>
      <c r="W8289">
        <v>2.09</v>
      </c>
      <c r="X8289">
        <v>5</v>
      </c>
      <c r="Y8289">
        <v>0.5</v>
      </c>
      <c r="Z8289">
        <v>0.06</v>
      </c>
      <c r="AA8289">
        <v>10</v>
      </c>
      <c r="AB8289">
        <v>0.39</v>
      </c>
      <c r="AC8289">
        <v>235</v>
      </c>
      <c r="AD8289">
        <v>0.5</v>
      </c>
      <c r="AE8289">
        <v>0.17</v>
      </c>
      <c r="AF8289">
        <v>17</v>
      </c>
      <c r="AG8289">
        <v>670</v>
      </c>
      <c r="AH8289">
        <v>4</v>
      </c>
      <c r="AI8289">
        <v>1</v>
      </c>
      <c r="AJ8289">
        <v>2</v>
      </c>
      <c r="AK8289">
        <v>49</v>
      </c>
      <c r="AL8289">
        <v>0.1</v>
      </c>
      <c r="AM8289">
        <v>5</v>
      </c>
      <c r="AN8289">
        <v>5</v>
      </c>
      <c r="AO8289">
        <v>61</v>
      </c>
      <c r="AP8289">
        <v>5</v>
      </c>
      <c r="AQ8289">
        <v>30</v>
      </c>
    </row>
    <row r="8290" spans="1:43" hidden="1" x14ac:dyDescent="0.25">
      <c r="A8290" t="s">
        <v>30065</v>
      </c>
      <c r="B8290" t="s">
        <v>30066</v>
      </c>
      <c r="C8290" s="1" t="str">
        <f t="shared" si="570"/>
        <v>21:0134</v>
      </c>
      <c r="D8290" s="1" t="str">
        <f t="shared" si="571"/>
        <v>21:0078</v>
      </c>
      <c r="E8290" t="s">
        <v>30067</v>
      </c>
      <c r="F8290" t="s">
        <v>30068</v>
      </c>
      <c r="H8290">
        <v>54.979658299999997</v>
      </c>
      <c r="I8290">
        <v>-61.058442900000003</v>
      </c>
      <c r="J8290" s="1" t="str">
        <f t="shared" si="572"/>
        <v>Till</v>
      </c>
      <c r="K8290" s="1" t="str">
        <f t="shared" si="573"/>
        <v>&lt;63 micron</v>
      </c>
      <c r="L8290">
        <v>0.1</v>
      </c>
      <c r="M8290">
        <v>3.23</v>
      </c>
      <c r="N8290">
        <v>1</v>
      </c>
      <c r="O8290">
        <v>40</v>
      </c>
      <c r="P8290">
        <v>0.25</v>
      </c>
      <c r="Q8290">
        <v>1</v>
      </c>
      <c r="R8290">
        <v>0.54</v>
      </c>
      <c r="S8290">
        <v>0.25</v>
      </c>
      <c r="T8290">
        <v>7</v>
      </c>
      <c r="U8290">
        <v>33</v>
      </c>
      <c r="V8290">
        <v>16</v>
      </c>
      <c r="W8290">
        <v>2.2999999999999998</v>
      </c>
      <c r="X8290">
        <v>5</v>
      </c>
      <c r="Y8290">
        <v>0.5</v>
      </c>
      <c r="Z8290">
        <v>0.03</v>
      </c>
      <c r="AA8290">
        <v>10</v>
      </c>
      <c r="AB8290">
        <v>0.5</v>
      </c>
      <c r="AC8290">
        <v>185</v>
      </c>
      <c r="AD8290">
        <v>0.5</v>
      </c>
      <c r="AE8290">
        <v>0.13</v>
      </c>
      <c r="AF8290">
        <v>18</v>
      </c>
      <c r="AG8290">
        <v>270</v>
      </c>
      <c r="AH8290">
        <v>2</v>
      </c>
      <c r="AI8290">
        <v>1</v>
      </c>
      <c r="AJ8290">
        <v>3</v>
      </c>
      <c r="AK8290">
        <v>44</v>
      </c>
      <c r="AL8290">
        <v>0.12</v>
      </c>
      <c r="AM8290">
        <v>5</v>
      </c>
      <c r="AN8290">
        <v>5</v>
      </c>
      <c r="AO8290">
        <v>60</v>
      </c>
      <c r="AP8290">
        <v>5</v>
      </c>
      <c r="AQ8290">
        <v>28</v>
      </c>
    </row>
    <row r="8291" spans="1:43" hidden="1" x14ac:dyDescent="0.25">
      <c r="A8291" t="s">
        <v>30069</v>
      </c>
      <c r="B8291" t="s">
        <v>30070</v>
      </c>
      <c r="C8291" s="1" t="str">
        <f t="shared" ref="C8291:C8354" si="574">HYPERLINK("http://geochem.nrcan.gc.ca/cdogs/content/bdl/bdl210134_e.htm", "21:0134")</f>
        <v>21:0134</v>
      </c>
      <c r="D8291" s="1" t="str">
        <f t="shared" ref="D8291:D8354" si="575">HYPERLINK("http://geochem.nrcan.gc.ca/cdogs/content/svy/svy210078_e.htm", "21:0078")</f>
        <v>21:0078</v>
      </c>
      <c r="E8291" t="s">
        <v>30071</v>
      </c>
      <c r="F8291" t="s">
        <v>30072</v>
      </c>
      <c r="H8291">
        <v>53.880055300000002</v>
      </c>
      <c r="I8291">
        <v>-65.007244</v>
      </c>
      <c r="J8291" s="1" t="str">
        <f t="shared" si="572"/>
        <v>Till</v>
      </c>
      <c r="K8291" s="1" t="str">
        <f t="shared" si="573"/>
        <v>&lt;63 micron</v>
      </c>
      <c r="L8291">
        <v>0.2</v>
      </c>
      <c r="M8291">
        <v>0.93</v>
      </c>
      <c r="N8291">
        <v>4</v>
      </c>
      <c r="O8291">
        <v>80</v>
      </c>
      <c r="P8291">
        <v>0.25</v>
      </c>
      <c r="Q8291">
        <v>2</v>
      </c>
      <c r="R8291">
        <v>0.42</v>
      </c>
      <c r="S8291">
        <v>0.25</v>
      </c>
      <c r="T8291">
        <v>10</v>
      </c>
      <c r="U8291">
        <v>37</v>
      </c>
      <c r="V8291">
        <v>32</v>
      </c>
      <c r="W8291">
        <v>3.83</v>
      </c>
      <c r="X8291">
        <v>5</v>
      </c>
      <c r="Y8291">
        <v>0.5</v>
      </c>
      <c r="Z8291">
        <v>0.13</v>
      </c>
      <c r="AA8291">
        <v>30</v>
      </c>
      <c r="AB8291">
        <v>0.55000000000000004</v>
      </c>
      <c r="AC8291">
        <v>585</v>
      </c>
      <c r="AD8291">
        <v>0.5</v>
      </c>
      <c r="AE8291">
        <v>0.02</v>
      </c>
      <c r="AF8291">
        <v>24</v>
      </c>
      <c r="AG8291">
        <v>900</v>
      </c>
      <c r="AH8291">
        <v>8</v>
      </c>
      <c r="AI8291">
        <v>1</v>
      </c>
      <c r="AJ8291">
        <v>3</v>
      </c>
      <c r="AK8291">
        <v>18</v>
      </c>
      <c r="AL8291">
        <v>0.09</v>
      </c>
      <c r="AM8291">
        <v>5</v>
      </c>
      <c r="AN8291">
        <v>5</v>
      </c>
      <c r="AO8291">
        <v>37</v>
      </c>
      <c r="AP8291">
        <v>5</v>
      </c>
      <c r="AQ8291">
        <v>48</v>
      </c>
    </row>
    <row r="8292" spans="1:43" hidden="1" x14ac:dyDescent="0.25">
      <c r="A8292" t="s">
        <v>30073</v>
      </c>
      <c r="B8292" t="s">
        <v>30074</v>
      </c>
      <c r="C8292" s="1" t="str">
        <f t="shared" si="574"/>
        <v>21:0134</v>
      </c>
      <c r="D8292" s="1" t="str">
        <f t="shared" si="575"/>
        <v>21:0078</v>
      </c>
      <c r="E8292" t="s">
        <v>30075</v>
      </c>
      <c r="F8292" t="s">
        <v>30076</v>
      </c>
      <c r="H8292">
        <v>54.856032200000001</v>
      </c>
      <c r="I8292">
        <v>-61.394281499999998</v>
      </c>
      <c r="J8292" s="1" t="str">
        <f t="shared" si="572"/>
        <v>Till</v>
      </c>
      <c r="K8292" s="1" t="str">
        <f t="shared" si="573"/>
        <v>&lt;63 micron</v>
      </c>
      <c r="L8292">
        <v>0.1</v>
      </c>
      <c r="M8292">
        <v>5.97</v>
      </c>
      <c r="N8292">
        <v>8</v>
      </c>
      <c r="O8292">
        <v>70</v>
      </c>
      <c r="P8292">
        <v>0.25</v>
      </c>
      <c r="Q8292">
        <v>1</v>
      </c>
      <c r="R8292">
        <v>2.12</v>
      </c>
      <c r="S8292">
        <v>0.25</v>
      </c>
      <c r="T8292">
        <v>7</v>
      </c>
      <c r="U8292">
        <v>18</v>
      </c>
      <c r="V8292">
        <v>14</v>
      </c>
      <c r="W8292">
        <v>1.51</v>
      </c>
      <c r="X8292">
        <v>5</v>
      </c>
      <c r="Y8292">
        <v>0.5</v>
      </c>
      <c r="Z8292">
        <v>0.06</v>
      </c>
      <c r="AA8292">
        <v>5</v>
      </c>
      <c r="AB8292">
        <v>0.4</v>
      </c>
      <c r="AC8292">
        <v>145</v>
      </c>
      <c r="AD8292">
        <v>0.5</v>
      </c>
      <c r="AE8292">
        <v>0.62</v>
      </c>
      <c r="AF8292">
        <v>23</v>
      </c>
      <c r="AG8292">
        <v>310</v>
      </c>
      <c r="AH8292">
        <v>1</v>
      </c>
      <c r="AI8292">
        <v>2</v>
      </c>
      <c r="AJ8292">
        <v>1</v>
      </c>
      <c r="AK8292">
        <v>119</v>
      </c>
      <c r="AL8292">
        <v>0.04</v>
      </c>
      <c r="AM8292">
        <v>5</v>
      </c>
      <c r="AN8292">
        <v>5</v>
      </c>
      <c r="AO8292">
        <v>30</v>
      </c>
      <c r="AP8292">
        <v>5</v>
      </c>
      <c r="AQ8292">
        <v>16</v>
      </c>
    </row>
    <row r="8293" spans="1:43" hidden="1" x14ac:dyDescent="0.25">
      <c r="A8293" t="s">
        <v>30077</v>
      </c>
      <c r="B8293" t="s">
        <v>30078</v>
      </c>
      <c r="C8293" s="1" t="str">
        <f t="shared" si="574"/>
        <v>21:0134</v>
      </c>
      <c r="D8293" s="1" t="str">
        <f t="shared" si="575"/>
        <v>21:0078</v>
      </c>
      <c r="E8293" t="s">
        <v>30079</v>
      </c>
      <c r="F8293" t="s">
        <v>30080</v>
      </c>
      <c r="H8293">
        <v>54.575493999999999</v>
      </c>
      <c r="I8293">
        <v>-61.092410600000001</v>
      </c>
      <c r="J8293" s="1" t="str">
        <f t="shared" si="572"/>
        <v>Till</v>
      </c>
      <c r="K8293" s="1" t="str">
        <f t="shared" si="573"/>
        <v>&lt;63 micron</v>
      </c>
      <c r="L8293">
        <v>0.1</v>
      </c>
      <c r="M8293">
        <v>1.77</v>
      </c>
      <c r="N8293">
        <v>2</v>
      </c>
      <c r="O8293">
        <v>80</v>
      </c>
      <c r="P8293">
        <v>0.25</v>
      </c>
      <c r="Q8293">
        <v>1</v>
      </c>
      <c r="R8293">
        <v>0.5</v>
      </c>
      <c r="S8293">
        <v>0.25</v>
      </c>
      <c r="T8293">
        <v>11</v>
      </c>
      <c r="U8293">
        <v>34</v>
      </c>
      <c r="V8293">
        <v>19</v>
      </c>
      <c r="W8293">
        <v>3.13</v>
      </c>
      <c r="X8293">
        <v>5</v>
      </c>
      <c r="Y8293">
        <v>0.5</v>
      </c>
      <c r="Z8293">
        <v>0.11</v>
      </c>
      <c r="AA8293">
        <v>10</v>
      </c>
      <c r="AB8293">
        <v>0.81</v>
      </c>
      <c r="AC8293">
        <v>340</v>
      </c>
      <c r="AD8293">
        <v>0.5</v>
      </c>
      <c r="AE8293">
        <v>0.03</v>
      </c>
      <c r="AF8293">
        <v>29</v>
      </c>
      <c r="AG8293">
        <v>840</v>
      </c>
      <c r="AH8293">
        <v>8</v>
      </c>
      <c r="AI8293">
        <v>1</v>
      </c>
      <c r="AJ8293">
        <v>3</v>
      </c>
      <c r="AK8293">
        <v>34</v>
      </c>
      <c r="AL8293">
        <v>0.14000000000000001</v>
      </c>
      <c r="AM8293">
        <v>5</v>
      </c>
      <c r="AN8293">
        <v>5</v>
      </c>
      <c r="AO8293">
        <v>62</v>
      </c>
      <c r="AP8293">
        <v>5</v>
      </c>
      <c r="AQ8293">
        <v>34</v>
      </c>
    </row>
    <row r="8294" spans="1:43" hidden="1" x14ac:dyDescent="0.25">
      <c r="A8294" t="s">
        <v>30081</v>
      </c>
      <c r="B8294" t="s">
        <v>30082</v>
      </c>
      <c r="C8294" s="1" t="str">
        <f t="shared" si="574"/>
        <v>21:0134</v>
      </c>
      <c r="D8294" s="1" t="str">
        <f t="shared" si="575"/>
        <v>21:0078</v>
      </c>
      <c r="E8294" t="s">
        <v>30083</v>
      </c>
      <c r="F8294" t="s">
        <v>30084</v>
      </c>
      <c r="H8294">
        <v>54.966963</v>
      </c>
      <c r="I8294">
        <v>-60.752056400000001</v>
      </c>
      <c r="J8294" s="1" t="str">
        <f t="shared" si="572"/>
        <v>Till</v>
      </c>
      <c r="K8294" s="1" t="str">
        <f t="shared" si="573"/>
        <v>&lt;63 micron</v>
      </c>
      <c r="L8294">
        <v>0.1</v>
      </c>
      <c r="M8294">
        <v>1.23</v>
      </c>
      <c r="N8294">
        <v>1</v>
      </c>
      <c r="O8294">
        <v>30</v>
      </c>
      <c r="P8294">
        <v>0.25</v>
      </c>
      <c r="Q8294">
        <v>1</v>
      </c>
      <c r="R8294">
        <v>0.43</v>
      </c>
      <c r="S8294">
        <v>0.25</v>
      </c>
      <c r="T8294">
        <v>3</v>
      </c>
      <c r="U8294">
        <v>27</v>
      </c>
      <c r="V8294">
        <v>4</v>
      </c>
      <c r="W8294">
        <v>1.61</v>
      </c>
      <c r="X8294">
        <v>5</v>
      </c>
      <c r="Y8294">
        <v>0.5</v>
      </c>
      <c r="Z8294">
        <v>0.04</v>
      </c>
      <c r="AA8294">
        <v>10</v>
      </c>
      <c r="AB8294">
        <v>0.35</v>
      </c>
      <c r="AC8294">
        <v>150</v>
      </c>
      <c r="AD8294">
        <v>0.5</v>
      </c>
      <c r="AE8294">
        <v>0.03</v>
      </c>
      <c r="AF8294">
        <v>12</v>
      </c>
      <c r="AG8294">
        <v>550</v>
      </c>
      <c r="AH8294">
        <v>4</v>
      </c>
      <c r="AI8294">
        <v>1</v>
      </c>
      <c r="AJ8294">
        <v>2</v>
      </c>
      <c r="AK8294">
        <v>36</v>
      </c>
      <c r="AL8294">
        <v>0.12</v>
      </c>
      <c r="AM8294">
        <v>5</v>
      </c>
      <c r="AN8294">
        <v>5</v>
      </c>
      <c r="AO8294">
        <v>39</v>
      </c>
      <c r="AP8294">
        <v>5</v>
      </c>
      <c r="AQ8294">
        <v>20</v>
      </c>
    </row>
    <row r="8295" spans="1:43" hidden="1" x14ac:dyDescent="0.25">
      <c r="A8295" t="s">
        <v>30085</v>
      </c>
      <c r="B8295" t="s">
        <v>30086</v>
      </c>
      <c r="C8295" s="1" t="str">
        <f t="shared" si="574"/>
        <v>21:0134</v>
      </c>
      <c r="D8295" s="1" t="str">
        <f t="shared" si="575"/>
        <v>21:0078</v>
      </c>
      <c r="E8295" t="s">
        <v>30087</v>
      </c>
      <c r="F8295" t="s">
        <v>30088</v>
      </c>
      <c r="H8295">
        <v>54.926698999999999</v>
      </c>
      <c r="I8295">
        <v>-60.725817999999997</v>
      </c>
      <c r="J8295" s="1" t="str">
        <f t="shared" si="572"/>
        <v>Till</v>
      </c>
      <c r="K8295" s="1" t="str">
        <f t="shared" si="573"/>
        <v>&lt;63 micron</v>
      </c>
      <c r="L8295">
        <v>0.1</v>
      </c>
      <c r="M8295">
        <v>1.62</v>
      </c>
      <c r="N8295">
        <v>1</v>
      </c>
      <c r="O8295">
        <v>30</v>
      </c>
      <c r="P8295">
        <v>0.25</v>
      </c>
      <c r="Q8295">
        <v>1</v>
      </c>
      <c r="R8295">
        <v>0.34</v>
      </c>
      <c r="S8295">
        <v>0.25</v>
      </c>
      <c r="T8295">
        <v>5</v>
      </c>
      <c r="U8295">
        <v>29</v>
      </c>
      <c r="V8295">
        <v>8</v>
      </c>
      <c r="W8295">
        <v>1.65</v>
      </c>
      <c r="X8295">
        <v>5</v>
      </c>
      <c r="Y8295">
        <v>0.5</v>
      </c>
      <c r="Z8295">
        <v>0.03</v>
      </c>
      <c r="AA8295">
        <v>10</v>
      </c>
      <c r="AB8295">
        <v>0.47</v>
      </c>
      <c r="AC8295">
        <v>170</v>
      </c>
      <c r="AD8295">
        <v>0.5</v>
      </c>
      <c r="AE8295">
        <v>0.01</v>
      </c>
      <c r="AF8295">
        <v>20</v>
      </c>
      <c r="AG8295">
        <v>230</v>
      </c>
      <c r="AH8295">
        <v>4</v>
      </c>
      <c r="AI8295">
        <v>1</v>
      </c>
      <c r="AJ8295">
        <v>2</v>
      </c>
      <c r="AK8295">
        <v>33</v>
      </c>
      <c r="AL8295">
        <v>0.15</v>
      </c>
      <c r="AM8295">
        <v>5</v>
      </c>
      <c r="AN8295">
        <v>5</v>
      </c>
      <c r="AO8295">
        <v>36</v>
      </c>
      <c r="AP8295">
        <v>5</v>
      </c>
      <c r="AQ8295">
        <v>28</v>
      </c>
    </row>
    <row r="8296" spans="1:43" hidden="1" x14ac:dyDescent="0.25">
      <c r="A8296" t="s">
        <v>30089</v>
      </c>
      <c r="B8296" t="s">
        <v>30090</v>
      </c>
      <c r="C8296" s="1" t="str">
        <f t="shared" si="574"/>
        <v>21:0134</v>
      </c>
      <c r="D8296" s="1" t="str">
        <f t="shared" si="575"/>
        <v>21:0078</v>
      </c>
      <c r="E8296" t="s">
        <v>27080</v>
      </c>
      <c r="F8296" t="s">
        <v>30091</v>
      </c>
      <c r="H8296">
        <v>54.9031223</v>
      </c>
      <c r="I8296">
        <v>-60.609761499999998</v>
      </c>
      <c r="J8296" s="1" t="str">
        <f t="shared" si="572"/>
        <v>Till</v>
      </c>
      <c r="K8296" s="1" t="str">
        <f t="shared" si="573"/>
        <v>&lt;63 micron</v>
      </c>
      <c r="L8296">
        <v>0.1</v>
      </c>
      <c r="M8296">
        <v>1.73</v>
      </c>
      <c r="N8296">
        <v>4</v>
      </c>
      <c r="O8296">
        <v>30</v>
      </c>
      <c r="P8296">
        <v>0.25</v>
      </c>
      <c r="Q8296">
        <v>1</v>
      </c>
      <c r="R8296">
        <v>0.32</v>
      </c>
      <c r="S8296">
        <v>0.25</v>
      </c>
      <c r="T8296">
        <v>6</v>
      </c>
      <c r="U8296">
        <v>37</v>
      </c>
      <c r="V8296">
        <v>9</v>
      </c>
      <c r="W8296">
        <v>2.5499999999999998</v>
      </c>
      <c r="X8296">
        <v>5</v>
      </c>
      <c r="Y8296">
        <v>0.5</v>
      </c>
      <c r="Z8296">
        <v>0.03</v>
      </c>
      <c r="AA8296">
        <v>10</v>
      </c>
      <c r="AB8296">
        <v>0.56999999999999995</v>
      </c>
      <c r="AC8296">
        <v>200</v>
      </c>
      <c r="AD8296">
        <v>0.5</v>
      </c>
      <c r="AE8296">
        <v>0.01</v>
      </c>
      <c r="AF8296">
        <v>23</v>
      </c>
      <c r="AG8296">
        <v>290</v>
      </c>
      <c r="AH8296">
        <v>2</v>
      </c>
      <c r="AI8296">
        <v>2</v>
      </c>
      <c r="AJ8296">
        <v>2</v>
      </c>
      <c r="AK8296">
        <v>30</v>
      </c>
      <c r="AL8296">
        <v>0.14000000000000001</v>
      </c>
      <c r="AM8296">
        <v>5</v>
      </c>
      <c r="AN8296">
        <v>5</v>
      </c>
      <c r="AO8296">
        <v>52</v>
      </c>
      <c r="AP8296">
        <v>5</v>
      </c>
      <c r="AQ8296">
        <v>28</v>
      </c>
    </row>
    <row r="8297" spans="1:43" hidden="1" x14ac:dyDescent="0.25">
      <c r="A8297" t="s">
        <v>30092</v>
      </c>
      <c r="B8297" t="s">
        <v>30093</v>
      </c>
      <c r="C8297" s="1" t="str">
        <f t="shared" si="574"/>
        <v>21:0134</v>
      </c>
      <c r="D8297" s="1" t="str">
        <f t="shared" si="575"/>
        <v>21:0078</v>
      </c>
      <c r="E8297" t="s">
        <v>30094</v>
      </c>
      <c r="F8297" t="s">
        <v>30095</v>
      </c>
      <c r="H8297">
        <v>54.761873199999997</v>
      </c>
      <c r="I8297">
        <v>-60.649576099999997</v>
      </c>
      <c r="J8297" s="1" t="str">
        <f t="shared" si="572"/>
        <v>Till</v>
      </c>
      <c r="K8297" s="1" t="str">
        <f t="shared" si="573"/>
        <v>&lt;63 micron</v>
      </c>
      <c r="L8297">
        <v>0.1</v>
      </c>
      <c r="M8297">
        <v>1.28</v>
      </c>
      <c r="N8297">
        <v>1</v>
      </c>
      <c r="O8297">
        <v>10</v>
      </c>
      <c r="P8297">
        <v>0.25</v>
      </c>
      <c r="Q8297">
        <v>1</v>
      </c>
      <c r="R8297">
        <v>0.23</v>
      </c>
      <c r="S8297">
        <v>0.25</v>
      </c>
      <c r="T8297">
        <v>5</v>
      </c>
      <c r="U8297">
        <v>26</v>
      </c>
      <c r="V8297">
        <v>9</v>
      </c>
      <c r="W8297">
        <v>1.75</v>
      </c>
      <c r="X8297">
        <v>5</v>
      </c>
      <c r="Y8297">
        <v>0.5</v>
      </c>
      <c r="Z8297">
        <v>0.02</v>
      </c>
      <c r="AA8297">
        <v>10</v>
      </c>
      <c r="AB8297">
        <v>0.55000000000000004</v>
      </c>
      <c r="AC8297">
        <v>155</v>
      </c>
      <c r="AD8297">
        <v>0.5</v>
      </c>
      <c r="AE8297">
        <v>5.0000000000000001E-3</v>
      </c>
      <c r="AF8297">
        <v>13</v>
      </c>
      <c r="AG8297">
        <v>300</v>
      </c>
      <c r="AH8297">
        <v>4</v>
      </c>
      <c r="AI8297">
        <v>1</v>
      </c>
      <c r="AJ8297">
        <v>1</v>
      </c>
      <c r="AK8297">
        <v>29</v>
      </c>
      <c r="AL8297">
        <v>0.11</v>
      </c>
      <c r="AM8297">
        <v>5</v>
      </c>
      <c r="AN8297">
        <v>5</v>
      </c>
      <c r="AO8297">
        <v>30</v>
      </c>
      <c r="AP8297">
        <v>5</v>
      </c>
      <c r="AQ8297">
        <v>32</v>
      </c>
    </row>
    <row r="8298" spans="1:43" hidden="1" x14ac:dyDescent="0.25">
      <c r="A8298" t="s">
        <v>30096</v>
      </c>
      <c r="B8298" t="s">
        <v>30097</v>
      </c>
      <c r="C8298" s="1" t="str">
        <f t="shared" si="574"/>
        <v>21:0134</v>
      </c>
      <c r="D8298" s="1" t="str">
        <f t="shared" si="575"/>
        <v>21:0078</v>
      </c>
      <c r="E8298" t="s">
        <v>27084</v>
      </c>
      <c r="F8298" t="s">
        <v>30098</v>
      </c>
      <c r="H8298">
        <v>54.868780000000001</v>
      </c>
      <c r="I8298">
        <v>-60.765318100000002</v>
      </c>
      <c r="J8298" s="1" t="str">
        <f t="shared" si="572"/>
        <v>Till</v>
      </c>
      <c r="K8298" s="1" t="str">
        <f t="shared" si="573"/>
        <v>&lt;63 micron</v>
      </c>
      <c r="L8298">
        <v>0.1</v>
      </c>
      <c r="M8298">
        <v>2.23</v>
      </c>
      <c r="N8298">
        <v>1</v>
      </c>
      <c r="O8298">
        <v>40</v>
      </c>
      <c r="P8298">
        <v>0.25</v>
      </c>
      <c r="Q8298">
        <v>1</v>
      </c>
      <c r="R8298">
        <v>0.32</v>
      </c>
      <c r="S8298">
        <v>0.25</v>
      </c>
      <c r="T8298">
        <v>7</v>
      </c>
      <c r="U8298">
        <v>37</v>
      </c>
      <c r="V8298">
        <v>9</v>
      </c>
      <c r="W8298">
        <v>2.93</v>
      </c>
      <c r="X8298">
        <v>5</v>
      </c>
      <c r="Y8298">
        <v>0.5</v>
      </c>
      <c r="Z8298">
        <v>7.0000000000000007E-2</v>
      </c>
      <c r="AA8298">
        <v>10</v>
      </c>
      <c r="AB8298">
        <v>0.75</v>
      </c>
      <c r="AC8298">
        <v>270</v>
      </c>
      <c r="AD8298">
        <v>0.5</v>
      </c>
      <c r="AE8298">
        <v>0.01</v>
      </c>
      <c r="AF8298">
        <v>23</v>
      </c>
      <c r="AG8298">
        <v>130</v>
      </c>
      <c r="AH8298">
        <v>12</v>
      </c>
      <c r="AI8298">
        <v>1</v>
      </c>
      <c r="AJ8298">
        <v>3</v>
      </c>
      <c r="AK8298">
        <v>31</v>
      </c>
      <c r="AL8298">
        <v>0.18</v>
      </c>
      <c r="AM8298">
        <v>5</v>
      </c>
      <c r="AN8298">
        <v>5</v>
      </c>
      <c r="AO8298">
        <v>48</v>
      </c>
      <c r="AP8298">
        <v>5</v>
      </c>
      <c r="AQ8298">
        <v>46</v>
      </c>
    </row>
    <row r="8299" spans="1:43" hidden="1" x14ac:dyDescent="0.25">
      <c r="A8299" t="s">
        <v>30099</v>
      </c>
      <c r="B8299" t="s">
        <v>30100</v>
      </c>
      <c r="C8299" s="1" t="str">
        <f t="shared" si="574"/>
        <v>21:0134</v>
      </c>
      <c r="D8299" s="1" t="str">
        <f t="shared" si="575"/>
        <v>21:0078</v>
      </c>
      <c r="E8299" t="s">
        <v>30101</v>
      </c>
      <c r="F8299" t="s">
        <v>30102</v>
      </c>
      <c r="H8299">
        <v>54.250072799999998</v>
      </c>
      <c r="I8299">
        <v>-61.076765000000002</v>
      </c>
      <c r="J8299" s="1" t="str">
        <f t="shared" si="572"/>
        <v>Till</v>
      </c>
      <c r="K8299" s="1" t="str">
        <f t="shared" si="573"/>
        <v>&lt;63 micron</v>
      </c>
      <c r="L8299">
        <v>0.1</v>
      </c>
      <c r="M8299">
        <v>0.73</v>
      </c>
      <c r="N8299">
        <v>1</v>
      </c>
      <c r="O8299">
        <v>30</v>
      </c>
      <c r="P8299">
        <v>0.25</v>
      </c>
      <c r="Q8299">
        <v>1</v>
      </c>
      <c r="R8299">
        <v>0.5</v>
      </c>
      <c r="S8299">
        <v>0.25</v>
      </c>
      <c r="T8299">
        <v>6</v>
      </c>
      <c r="U8299">
        <v>17</v>
      </c>
      <c r="V8299">
        <v>9</v>
      </c>
      <c r="W8299">
        <v>2.2999999999999998</v>
      </c>
      <c r="X8299">
        <v>5</v>
      </c>
      <c r="Y8299">
        <v>0.5</v>
      </c>
      <c r="Z8299">
        <v>0.09</v>
      </c>
      <c r="AA8299">
        <v>20</v>
      </c>
      <c r="AB8299">
        <v>0.38</v>
      </c>
      <c r="AC8299">
        <v>240</v>
      </c>
      <c r="AD8299">
        <v>0.5</v>
      </c>
      <c r="AE8299">
        <v>5.0000000000000001E-3</v>
      </c>
      <c r="AF8299">
        <v>9</v>
      </c>
      <c r="AG8299">
        <v>970</v>
      </c>
      <c r="AH8299">
        <v>8</v>
      </c>
      <c r="AI8299">
        <v>1</v>
      </c>
      <c r="AJ8299">
        <v>2</v>
      </c>
      <c r="AK8299">
        <v>43</v>
      </c>
      <c r="AL8299">
        <v>0.08</v>
      </c>
      <c r="AM8299">
        <v>5</v>
      </c>
      <c r="AN8299">
        <v>5</v>
      </c>
      <c r="AO8299">
        <v>32</v>
      </c>
      <c r="AP8299">
        <v>5</v>
      </c>
      <c r="AQ8299">
        <v>24</v>
      </c>
    </row>
    <row r="8300" spans="1:43" hidden="1" x14ac:dyDescent="0.25">
      <c r="A8300" t="s">
        <v>30103</v>
      </c>
      <c r="B8300" t="s">
        <v>30104</v>
      </c>
      <c r="C8300" s="1" t="str">
        <f t="shared" si="574"/>
        <v>21:0134</v>
      </c>
      <c r="D8300" s="1" t="str">
        <f t="shared" si="575"/>
        <v>21:0078</v>
      </c>
      <c r="E8300" t="s">
        <v>30105</v>
      </c>
      <c r="F8300" t="s">
        <v>30106</v>
      </c>
      <c r="H8300">
        <v>54.025966699999998</v>
      </c>
      <c r="I8300">
        <v>-61.045904700000001</v>
      </c>
      <c r="J8300" s="1" t="str">
        <f t="shared" si="572"/>
        <v>Till</v>
      </c>
      <c r="K8300" s="1" t="str">
        <f t="shared" si="573"/>
        <v>&lt;63 micron</v>
      </c>
      <c r="L8300">
        <v>0.1</v>
      </c>
      <c r="M8300">
        <v>0.81</v>
      </c>
      <c r="N8300">
        <v>1</v>
      </c>
      <c r="O8300">
        <v>60</v>
      </c>
      <c r="P8300">
        <v>0.25</v>
      </c>
      <c r="Q8300">
        <v>1</v>
      </c>
      <c r="R8300">
        <v>0.56000000000000005</v>
      </c>
      <c r="S8300">
        <v>0.25</v>
      </c>
      <c r="T8300">
        <v>5</v>
      </c>
      <c r="U8300">
        <v>19</v>
      </c>
      <c r="V8300">
        <v>17</v>
      </c>
      <c r="W8300">
        <v>2.27</v>
      </c>
      <c r="X8300">
        <v>5</v>
      </c>
      <c r="Y8300">
        <v>0.5</v>
      </c>
      <c r="Z8300">
        <v>0.11</v>
      </c>
      <c r="AA8300">
        <v>20</v>
      </c>
      <c r="AB8300">
        <v>0.31</v>
      </c>
      <c r="AC8300">
        <v>160</v>
      </c>
      <c r="AD8300">
        <v>0.5</v>
      </c>
      <c r="AE8300">
        <v>0.01</v>
      </c>
      <c r="AF8300">
        <v>9</v>
      </c>
      <c r="AG8300">
        <v>1120</v>
      </c>
      <c r="AH8300">
        <v>6</v>
      </c>
      <c r="AI8300">
        <v>1</v>
      </c>
      <c r="AJ8300">
        <v>2</v>
      </c>
      <c r="AK8300">
        <v>42</v>
      </c>
      <c r="AL8300">
        <v>0.08</v>
      </c>
      <c r="AM8300">
        <v>5</v>
      </c>
      <c r="AN8300">
        <v>5</v>
      </c>
      <c r="AO8300">
        <v>41</v>
      </c>
      <c r="AP8300">
        <v>5</v>
      </c>
      <c r="AQ8300">
        <v>22</v>
      </c>
    </row>
    <row r="8301" spans="1:43" hidden="1" x14ac:dyDescent="0.25">
      <c r="A8301" t="s">
        <v>30107</v>
      </c>
      <c r="B8301" t="s">
        <v>30108</v>
      </c>
      <c r="C8301" s="1" t="str">
        <f t="shared" si="574"/>
        <v>21:0134</v>
      </c>
      <c r="D8301" s="1" t="str">
        <f t="shared" si="575"/>
        <v>21:0078</v>
      </c>
      <c r="E8301" t="s">
        <v>30109</v>
      </c>
      <c r="F8301" t="s">
        <v>30110</v>
      </c>
      <c r="H8301">
        <v>54.122108500000003</v>
      </c>
      <c r="I8301">
        <v>-61.409027000000002</v>
      </c>
      <c r="J8301" s="1" t="str">
        <f t="shared" si="572"/>
        <v>Till</v>
      </c>
      <c r="K8301" s="1" t="str">
        <f t="shared" si="573"/>
        <v>&lt;63 micron</v>
      </c>
      <c r="L8301">
        <v>0.1</v>
      </c>
      <c r="M8301">
        <v>0.69</v>
      </c>
      <c r="N8301">
        <v>1</v>
      </c>
      <c r="O8301">
        <v>20</v>
      </c>
      <c r="P8301">
        <v>0.5</v>
      </c>
      <c r="Q8301">
        <v>1</v>
      </c>
      <c r="R8301">
        <v>0.54</v>
      </c>
      <c r="S8301">
        <v>0.25</v>
      </c>
      <c r="T8301">
        <v>2</v>
      </c>
      <c r="U8301">
        <v>15</v>
      </c>
      <c r="V8301">
        <v>2</v>
      </c>
      <c r="W8301">
        <v>1.63</v>
      </c>
      <c r="X8301">
        <v>5</v>
      </c>
      <c r="Y8301">
        <v>0.5</v>
      </c>
      <c r="Z8301">
        <v>0.06</v>
      </c>
      <c r="AA8301">
        <v>20</v>
      </c>
      <c r="AB8301">
        <v>0.17</v>
      </c>
      <c r="AC8301">
        <v>140</v>
      </c>
      <c r="AD8301">
        <v>0.5</v>
      </c>
      <c r="AE8301">
        <v>0.01</v>
      </c>
      <c r="AF8301">
        <v>4</v>
      </c>
      <c r="AG8301">
        <v>770</v>
      </c>
      <c r="AH8301">
        <v>6</v>
      </c>
      <c r="AI8301">
        <v>1</v>
      </c>
      <c r="AJ8301">
        <v>2</v>
      </c>
      <c r="AK8301">
        <v>57</v>
      </c>
      <c r="AL8301">
        <v>0.1</v>
      </c>
      <c r="AM8301">
        <v>5</v>
      </c>
      <c r="AN8301">
        <v>5</v>
      </c>
      <c r="AO8301">
        <v>31</v>
      </c>
      <c r="AP8301">
        <v>5</v>
      </c>
      <c r="AQ8301">
        <v>16</v>
      </c>
    </row>
    <row r="8302" spans="1:43" hidden="1" x14ac:dyDescent="0.25">
      <c r="A8302" t="s">
        <v>30111</v>
      </c>
      <c r="B8302" t="s">
        <v>30112</v>
      </c>
      <c r="C8302" s="1" t="str">
        <f t="shared" si="574"/>
        <v>21:0134</v>
      </c>
      <c r="D8302" s="1" t="str">
        <f t="shared" si="575"/>
        <v>21:0078</v>
      </c>
      <c r="E8302" t="s">
        <v>30113</v>
      </c>
      <c r="F8302" t="s">
        <v>30114</v>
      </c>
      <c r="H8302">
        <v>53.561904400000003</v>
      </c>
      <c r="I8302">
        <v>-63.932966899999997</v>
      </c>
      <c r="J8302" s="1" t="str">
        <f t="shared" si="572"/>
        <v>Till</v>
      </c>
      <c r="K8302" s="1" t="str">
        <f t="shared" si="573"/>
        <v>&lt;63 micron</v>
      </c>
      <c r="L8302">
        <v>0.1</v>
      </c>
      <c r="M8302">
        <v>1.02</v>
      </c>
      <c r="N8302">
        <v>4</v>
      </c>
      <c r="O8302">
        <v>80</v>
      </c>
      <c r="P8302">
        <v>0.25</v>
      </c>
      <c r="Q8302">
        <v>1</v>
      </c>
      <c r="R8302">
        <v>0.57999999999999996</v>
      </c>
      <c r="S8302">
        <v>0.25</v>
      </c>
      <c r="T8302">
        <v>5</v>
      </c>
      <c r="U8302">
        <v>35</v>
      </c>
      <c r="V8302">
        <v>21</v>
      </c>
      <c r="W8302">
        <v>2.04</v>
      </c>
      <c r="X8302">
        <v>5</v>
      </c>
      <c r="Y8302">
        <v>0.5</v>
      </c>
      <c r="Z8302">
        <v>0.21</v>
      </c>
      <c r="AA8302">
        <v>50</v>
      </c>
      <c r="AB8302">
        <v>0.47</v>
      </c>
      <c r="AC8302">
        <v>195</v>
      </c>
      <c r="AD8302">
        <v>0.5</v>
      </c>
      <c r="AE8302">
        <v>0.03</v>
      </c>
      <c r="AF8302">
        <v>11</v>
      </c>
      <c r="AG8302">
        <v>1210</v>
      </c>
      <c r="AH8302">
        <v>4</v>
      </c>
      <c r="AI8302">
        <v>1</v>
      </c>
      <c r="AJ8302">
        <v>3</v>
      </c>
      <c r="AK8302">
        <v>27</v>
      </c>
      <c r="AL8302">
        <v>0.1</v>
      </c>
      <c r="AM8302">
        <v>5</v>
      </c>
      <c r="AN8302">
        <v>5</v>
      </c>
      <c r="AO8302">
        <v>41</v>
      </c>
      <c r="AP8302">
        <v>5</v>
      </c>
      <c r="AQ8302">
        <v>24</v>
      </c>
    </row>
    <row r="8303" spans="1:43" hidden="1" x14ac:dyDescent="0.25">
      <c r="A8303" t="s">
        <v>30115</v>
      </c>
      <c r="B8303" t="s">
        <v>30116</v>
      </c>
      <c r="C8303" s="1" t="str">
        <f t="shared" si="574"/>
        <v>21:0134</v>
      </c>
      <c r="D8303" s="1" t="str">
        <f t="shared" si="575"/>
        <v>21:0078</v>
      </c>
      <c r="E8303" t="s">
        <v>27088</v>
      </c>
      <c r="F8303" t="s">
        <v>30117</v>
      </c>
      <c r="H8303">
        <v>54.195813800000003</v>
      </c>
      <c r="I8303">
        <v>-61.375153699999998</v>
      </c>
      <c r="J8303" s="1" t="str">
        <f t="shared" si="572"/>
        <v>Till</v>
      </c>
      <c r="K8303" s="1" t="str">
        <f t="shared" si="573"/>
        <v>&lt;63 micron</v>
      </c>
      <c r="L8303">
        <v>0.1</v>
      </c>
      <c r="M8303">
        <v>1.39</v>
      </c>
      <c r="N8303">
        <v>1</v>
      </c>
      <c r="O8303">
        <v>100</v>
      </c>
      <c r="P8303">
        <v>1</v>
      </c>
      <c r="Q8303">
        <v>1</v>
      </c>
      <c r="R8303">
        <v>0.51</v>
      </c>
      <c r="S8303">
        <v>0.25</v>
      </c>
      <c r="T8303">
        <v>7</v>
      </c>
      <c r="U8303">
        <v>18</v>
      </c>
      <c r="V8303">
        <v>23</v>
      </c>
      <c r="W8303">
        <v>2.16</v>
      </c>
      <c r="X8303">
        <v>5</v>
      </c>
      <c r="Y8303">
        <v>0.5</v>
      </c>
      <c r="Z8303">
        <v>0.18</v>
      </c>
      <c r="AA8303">
        <v>30</v>
      </c>
      <c r="AB8303">
        <v>0.42</v>
      </c>
      <c r="AC8303">
        <v>255</v>
      </c>
      <c r="AD8303">
        <v>0.5</v>
      </c>
      <c r="AE8303">
        <v>0.03</v>
      </c>
      <c r="AF8303">
        <v>13</v>
      </c>
      <c r="AG8303">
        <v>800</v>
      </c>
      <c r="AH8303">
        <v>14</v>
      </c>
      <c r="AI8303">
        <v>1</v>
      </c>
      <c r="AJ8303">
        <v>2</v>
      </c>
      <c r="AK8303">
        <v>51</v>
      </c>
      <c r="AL8303">
        <v>0.13</v>
      </c>
      <c r="AM8303">
        <v>5</v>
      </c>
      <c r="AN8303">
        <v>5</v>
      </c>
      <c r="AO8303">
        <v>36</v>
      </c>
      <c r="AP8303">
        <v>5</v>
      </c>
      <c r="AQ8303">
        <v>40</v>
      </c>
    </row>
    <row r="8304" spans="1:43" hidden="1" x14ac:dyDescent="0.25">
      <c r="A8304" t="s">
        <v>30118</v>
      </c>
      <c r="B8304" t="s">
        <v>30119</v>
      </c>
      <c r="C8304" s="1" t="str">
        <f t="shared" si="574"/>
        <v>21:0134</v>
      </c>
      <c r="D8304" s="1" t="str">
        <f t="shared" si="575"/>
        <v>21:0078</v>
      </c>
      <c r="E8304" t="s">
        <v>30120</v>
      </c>
      <c r="F8304" t="s">
        <v>30121</v>
      </c>
      <c r="H8304">
        <v>54.646253999999999</v>
      </c>
      <c r="I8304">
        <v>-61.134044799999998</v>
      </c>
      <c r="J8304" s="1" t="str">
        <f t="shared" si="572"/>
        <v>Till</v>
      </c>
      <c r="K8304" s="1" t="str">
        <f t="shared" si="573"/>
        <v>&lt;63 micron</v>
      </c>
      <c r="L8304">
        <v>0.1</v>
      </c>
      <c r="M8304">
        <v>1.49</v>
      </c>
      <c r="N8304">
        <v>1</v>
      </c>
      <c r="O8304">
        <v>70</v>
      </c>
      <c r="P8304">
        <v>0.25</v>
      </c>
      <c r="Q8304">
        <v>1</v>
      </c>
      <c r="R8304">
        <v>0.46</v>
      </c>
      <c r="S8304">
        <v>0.25</v>
      </c>
      <c r="T8304">
        <v>5</v>
      </c>
      <c r="U8304">
        <v>33</v>
      </c>
      <c r="V8304">
        <v>9</v>
      </c>
      <c r="W8304">
        <v>2.06</v>
      </c>
      <c r="X8304">
        <v>5</v>
      </c>
      <c r="Y8304">
        <v>0.5</v>
      </c>
      <c r="Z8304">
        <v>0.04</v>
      </c>
      <c r="AA8304">
        <v>10</v>
      </c>
      <c r="AB8304">
        <v>0.5</v>
      </c>
      <c r="AC8304">
        <v>195</v>
      </c>
      <c r="AD8304">
        <v>0.5</v>
      </c>
      <c r="AE8304">
        <v>0.03</v>
      </c>
      <c r="AF8304">
        <v>16</v>
      </c>
      <c r="AG8304">
        <v>550</v>
      </c>
      <c r="AH8304">
        <v>4</v>
      </c>
      <c r="AI8304">
        <v>2</v>
      </c>
      <c r="AJ8304">
        <v>3</v>
      </c>
      <c r="AK8304">
        <v>38</v>
      </c>
      <c r="AL8304">
        <v>0.15</v>
      </c>
      <c r="AM8304">
        <v>5</v>
      </c>
      <c r="AN8304">
        <v>5</v>
      </c>
      <c r="AO8304">
        <v>46</v>
      </c>
      <c r="AP8304">
        <v>5</v>
      </c>
      <c r="AQ8304">
        <v>26</v>
      </c>
    </row>
    <row r="8305" spans="1:43" hidden="1" x14ac:dyDescent="0.25">
      <c r="A8305" t="s">
        <v>30122</v>
      </c>
      <c r="B8305" t="s">
        <v>30123</v>
      </c>
      <c r="C8305" s="1" t="str">
        <f t="shared" si="574"/>
        <v>21:0134</v>
      </c>
      <c r="D8305" s="1" t="str">
        <f t="shared" si="575"/>
        <v>21:0078</v>
      </c>
      <c r="E8305" t="s">
        <v>30124</v>
      </c>
      <c r="F8305" t="s">
        <v>30125</v>
      </c>
      <c r="H8305">
        <v>54.661659399999998</v>
      </c>
      <c r="I8305">
        <v>-61.014722399999997</v>
      </c>
      <c r="J8305" s="1" t="str">
        <f t="shared" si="572"/>
        <v>Till</v>
      </c>
      <c r="K8305" s="1" t="str">
        <f t="shared" si="573"/>
        <v>&lt;63 micron</v>
      </c>
      <c r="L8305">
        <v>0.1</v>
      </c>
      <c r="M8305">
        <v>2.27</v>
      </c>
      <c r="N8305">
        <v>1</v>
      </c>
      <c r="O8305">
        <v>20</v>
      </c>
      <c r="P8305">
        <v>0.25</v>
      </c>
      <c r="Q8305">
        <v>1</v>
      </c>
      <c r="R8305">
        <v>0.37</v>
      </c>
      <c r="S8305">
        <v>0.25</v>
      </c>
      <c r="T8305">
        <v>4</v>
      </c>
      <c r="U8305">
        <v>30</v>
      </c>
      <c r="V8305">
        <v>7</v>
      </c>
      <c r="W8305">
        <v>2.2200000000000002</v>
      </c>
      <c r="X8305">
        <v>5</v>
      </c>
      <c r="Y8305">
        <v>0.5</v>
      </c>
      <c r="Z8305">
        <v>0.02</v>
      </c>
      <c r="AA8305">
        <v>10</v>
      </c>
      <c r="AB8305">
        <v>0.4</v>
      </c>
      <c r="AC8305">
        <v>160</v>
      </c>
      <c r="AD8305">
        <v>0.5</v>
      </c>
      <c r="AE8305">
        <v>0.02</v>
      </c>
      <c r="AF8305">
        <v>16</v>
      </c>
      <c r="AG8305">
        <v>620</v>
      </c>
      <c r="AH8305">
        <v>6</v>
      </c>
      <c r="AI8305">
        <v>1</v>
      </c>
      <c r="AJ8305">
        <v>2</v>
      </c>
      <c r="AK8305">
        <v>30</v>
      </c>
      <c r="AL8305">
        <v>0.12</v>
      </c>
      <c r="AM8305">
        <v>5</v>
      </c>
      <c r="AN8305">
        <v>5</v>
      </c>
      <c r="AO8305">
        <v>52</v>
      </c>
      <c r="AP8305">
        <v>5</v>
      </c>
      <c r="AQ8305">
        <v>20</v>
      </c>
    </row>
    <row r="8306" spans="1:43" hidden="1" x14ac:dyDescent="0.25">
      <c r="A8306" t="s">
        <v>30126</v>
      </c>
      <c r="B8306" t="s">
        <v>30127</v>
      </c>
      <c r="C8306" s="1" t="str">
        <f t="shared" si="574"/>
        <v>21:0134</v>
      </c>
      <c r="D8306" s="1" t="str">
        <f t="shared" si="575"/>
        <v>21:0078</v>
      </c>
      <c r="E8306" t="s">
        <v>30128</v>
      </c>
      <c r="F8306" t="s">
        <v>30129</v>
      </c>
      <c r="H8306">
        <v>54.584907299999998</v>
      </c>
      <c r="I8306">
        <v>-61.062565900000003</v>
      </c>
      <c r="J8306" s="1" t="str">
        <f t="shared" si="572"/>
        <v>Till</v>
      </c>
      <c r="K8306" s="1" t="str">
        <f t="shared" si="573"/>
        <v>&lt;63 micron</v>
      </c>
      <c r="L8306">
        <v>0.1</v>
      </c>
      <c r="M8306">
        <v>1.7</v>
      </c>
      <c r="N8306">
        <v>6</v>
      </c>
      <c r="O8306">
        <v>90</v>
      </c>
      <c r="P8306">
        <v>0.25</v>
      </c>
      <c r="Q8306">
        <v>1</v>
      </c>
      <c r="R8306">
        <v>0.39</v>
      </c>
      <c r="S8306">
        <v>0.25</v>
      </c>
      <c r="T8306">
        <v>9</v>
      </c>
      <c r="U8306">
        <v>30</v>
      </c>
      <c r="V8306">
        <v>22</v>
      </c>
      <c r="W8306">
        <v>2.97</v>
      </c>
      <c r="X8306">
        <v>5</v>
      </c>
      <c r="Y8306">
        <v>0.5</v>
      </c>
      <c r="Z8306">
        <v>7.0000000000000007E-2</v>
      </c>
      <c r="AA8306">
        <v>10</v>
      </c>
      <c r="AB8306">
        <v>0.77</v>
      </c>
      <c r="AC8306">
        <v>345</v>
      </c>
      <c r="AD8306">
        <v>0.5</v>
      </c>
      <c r="AE8306">
        <v>0.02</v>
      </c>
      <c r="AF8306">
        <v>26</v>
      </c>
      <c r="AG8306">
        <v>730</v>
      </c>
      <c r="AH8306">
        <v>6</v>
      </c>
      <c r="AI8306">
        <v>1</v>
      </c>
      <c r="AJ8306">
        <v>3</v>
      </c>
      <c r="AK8306">
        <v>31</v>
      </c>
      <c r="AL8306">
        <v>0.13</v>
      </c>
      <c r="AM8306">
        <v>5</v>
      </c>
      <c r="AN8306">
        <v>5</v>
      </c>
      <c r="AO8306">
        <v>54</v>
      </c>
      <c r="AP8306">
        <v>5</v>
      </c>
      <c r="AQ8306">
        <v>32</v>
      </c>
    </row>
    <row r="8307" spans="1:43" hidden="1" x14ac:dyDescent="0.25">
      <c r="A8307" t="s">
        <v>30130</v>
      </c>
      <c r="B8307" t="s">
        <v>30131</v>
      </c>
      <c r="C8307" s="1" t="str">
        <f t="shared" si="574"/>
        <v>21:0134</v>
      </c>
      <c r="D8307" s="1" t="str">
        <f t="shared" si="575"/>
        <v>21:0078</v>
      </c>
      <c r="E8307" t="s">
        <v>30132</v>
      </c>
      <c r="F8307" t="s">
        <v>30133</v>
      </c>
      <c r="H8307">
        <v>54.507141300000001</v>
      </c>
      <c r="I8307">
        <v>-61.147730799999998</v>
      </c>
      <c r="J8307" s="1" t="str">
        <f t="shared" si="572"/>
        <v>Till</v>
      </c>
      <c r="K8307" s="1" t="str">
        <f t="shared" si="573"/>
        <v>&lt;63 micron</v>
      </c>
      <c r="L8307">
        <v>0.1</v>
      </c>
      <c r="M8307">
        <v>2.19</v>
      </c>
      <c r="N8307">
        <v>1</v>
      </c>
      <c r="O8307">
        <v>120</v>
      </c>
      <c r="P8307">
        <v>0.5</v>
      </c>
      <c r="Q8307">
        <v>1</v>
      </c>
      <c r="R8307">
        <v>0.34</v>
      </c>
      <c r="S8307">
        <v>0.25</v>
      </c>
      <c r="T8307">
        <v>12</v>
      </c>
      <c r="U8307">
        <v>36</v>
      </c>
      <c r="V8307">
        <v>28</v>
      </c>
      <c r="W8307">
        <v>3.05</v>
      </c>
      <c r="X8307">
        <v>5</v>
      </c>
      <c r="Y8307">
        <v>0.5</v>
      </c>
      <c r="Z8307">
        <v>0.14000000000000001</v>
      </c>
      <c r="AA8307">
        <v>10</v>
      </c>
      <c r="AB8307">
        <v>0.87</v>
      </c>
      <c r="AC8307">
        <v>360</v>
      </c>
      <c r="AD8307">
        <v>0.5</v>
      </c>
      <c r="AE8307">
        <v>0.02</v>
      </c>
      <c r="AF8307">
        <v>30</v>
      </c>
      <c r="AG8307">
        <v>570</v>
      </c>
      <c r="AH8307">
        <v>10</v>
      </c>
      <c r="AI8307">
        <v>1</v>
      </c>
      <c r="AJ8307">
        <v>3</v>
      </c>
      <c r="AK8307">
        <v>32</v>
      </c>
      <c r="AL8307">
        <v>0.13</v>
      </c>
      <c r="AM8307">
        <v>5</v>
      </c>
      <c r="AN8307">
        <v>5</v>
      </c>
      <c r="AO8307">
        <v>43</v>
      </c>
      <c r="AP8307">
        <v>5</v>
      </c>
      <c r="AQ8307">
        <v>44</v>
      </c>
    </row>
    <row r="8308" spans="1:43" hidden="1" x14ac:dyDescent="0.25">
      <c r="A8308" t="s">
        <v>30134</v>
      </c>
      <c r="B8308" t="s">
        <v>30135</v>
      </c>
      <c r="C8308" s="1" t="str">
        <f t="shared" si="574"/>
        <v>21:0134</v>
      </c>
      <c r="D8308" s="1" t="str">
        <f t="shared" si="575"/>
        <v>21:0078</v>
      </c>
      <c r="E8308" t="s">
        <v>30136</v>
      </c>
      <c r="F8308" t="s">
        <v>30137</v>
      </c>
      <c r="H8308">
        <v>54.514448299999998</v>
      </c>
      <c r="I8308">
        <v>-61.357893300000001</v>
      </c>
      <c r="J8308" s="1" t="str">
        <f t="shared" si="572"/>
        <v>Till</v>
      </c>
      <c r="K8308" s="1" t="str">
        <f t="shared" si="573"/>
        <v>&lt;63 micron</v>
      </c>
      <c r="L8308">
        <v>0.1</v>
      </c>
      <c r="M8308">
        <v>1.7</v>
      </c>
      <c r="N8308">
        <v>1</v>
      </c>
      <c r="O8308">
        <v>90</v>
      </c>
      <c r="P8308">
        <v>0.25</v>
      </c>
      <c r="Q8308">
        <v>1</v>
      </c>
      <c r="R8308">
        <v>0.37</v>
      </c>
      <c r="S8308">
        <v>0.25</v>
      </c>
      <c r="T8308">
        <v>9</v>
      </c>
      <c r="U8308">
        <v>24</v>
      </c>
      <c r="V8308">
        <v>24</v>
      </c>
      <c r="W8308">
        <v>2.41</v>
      </c>
      <c r="X8308">
        <v>5</v>
      </c>
      <c r="Y8308">
        <v>0.5</v>
      </c>
      <c r="Z8308">
        <v>0.15</v>
      </c>
      <c r="AA8308">
        <v>10</v>
      </c>
      <c r="AB8308">
        <v>0.56000000000000005</v>
      </c>
      <c r="AC8308">
        <v>280</v>
      </c>
      <c r="AD8308">
        <v>0.5</v>
      </c>
      <c r="AE8308">
        <v>0.01</v>
      </c>
      <c r="AF8308">
        <v>20</v>
      </c>
      <c r="AG8308">
        <v>880</v>
      </c>
      <c r="AH8308">
        <v>6</v>
      </c>
      <c r="AI8308">
        <v>1</v>
      </c>
      <c r="AJ8308">
        <v>3</v>
      </c>
      <c r="AK8308">
        <v>30</v>
      </c>
      <c r="AL8308">
        <v>0.1</v>
      </c>
      <c r="AM8308">
        <v>5</v>
      </c>
      <c r="AN8308">
        <v>5</v>
      </c>
      <c r="AO8308">
        <v>40</v>
      </c>
      <c r="AP8308">
        <v>5</v>
      </c>
      <c r="AQ8308">
        <v>30</v>
      </c>
    </row>
    <row r="8309" spans="1:43" hidden="1" x14ac:dyDescent="0.25">
      <c r="A8309" t="s">
        <v>30138</v>
      </c>
      <c r="B8309" t="s">
        <v>30139</v>
      </c>
      <c r="C8309" s="1" t="str">
        <f t="shared" si="574"/>
        <v>21:0134</v>
      </c>
      <c r="D8309" s="1" t="str">
        <f t="shared" si="575"/>
        <v>21:0078</v>
      </c>
      <c r="E8309" t="s">
        <v>30140</v>
      </c>
      <c r="F8309" t="s">
        <v>30141</v>
      </c>
      <c r="H8309">
        <v>54.5814947</v>
      </c>
      <c r="I8309">
        <v>-60.9509203</v>
      </c>
      <c r="J8309" s="1" t="str">
        <f t="shared" si="572"/>
        <v>Till</v>
      </c>
      <c r="K8309" s="1" t="str">
        <f t="shared" si="573"/>
        <v>&lt;63 micron</v>
      </c>
      <c r="L8309">
        <v>0.1</v>
      </c>
      <c r="M8309">
        <v>1.61</v>
      </c>
      <c r="N8309">
        <v>1</v>
      </c>
      <c r="O8309">
        <v>90</v>
      </c>
      <c r="P8309">
        <v>0.25</v>
      </c>
      <c r="Q8309">
        <v>1</v>
      </c>
      <c r="R8309">
        <v>0.44</v>
      </c>
      <c r="S8309">
        <v>0.25</v>
      </c>
      <c r="T8309">
        <v>9</v>
      </c>
      <c r="U8309">
        <v>31</v>
      </c>
      <c r="V8309">
        <v>19</v>
      </c>
      <c r="W8309">
        <v>2.82</v>
      </c>
      <c r="X8309">
        <v>5</v>
      </c>
      <c r="Y8309">
        <v>0.5</v>
      </c>
      <c r="Z8309">
        <v>0.08</v>
      </c>
      <c r="AA8309">
        <v>20</v>
      </c>
      <c r="AB8309">
        <v>0.77</v>
      </c>
      <c r="AC8309">
        <v>355</v>
      </c>
      <c r="AD8309">
        <v>0.5</v>
      </c>
      <c r="AE8309">
        <v>0.02</v>
      </c>
      <c r="AF8309">
        <v>25</v>
      </c>
      <c r="AG8309">
        <v>870</v>
      </c>
      <c r="AH8309">
        <v>8</v>
      </c>
      <c r="AI8309">
        <v>1</v>
      </c>
      <c r="AJ8309">
        <v>3</v>
      </c>
      <c r="AK8309">
        <v>32</v>
      </c>
      <c r="AL8309">
        <v>0.12</v>
      </c>
      <c r="AM8309">
        <v>5</v>
      </c>
      <c r="AN8309">
        <v>5</v>
      </c>
      <c r="AO8309">
        <v>45</v>
      </c>
      <c r="AP8309">
        <v>5</v>
      </c>
      <c r="AQ8309">
        <v>44</v>
      </c>
    </row>
    <row r="8310" spans="1:43" hidden="1" x14ac:dyDescent="0.25">
      <c r="A8310" t="s">
        <v>30142</v>
      </c>
      <c r="B8310" t="s">
        <v>30143</v>
      </c>
      <c r="C8310" s="1" t="str">
        <f t="shared" si="574"/>
        <v>21:0134</v>
      </c>
      <c r="D8310" s="1" t="str">
        <f t="shared" si="575"/>
        <v>21:0078</v>
      </c>
      <c r="E8310" t="s">
        <v>30144</v>
      </c>
      <c r="F8310" t="s">
        <v>30145</v>
      </c>
      <c r="H8310">
        <v>54.712565300000001</v>
      </c>
      <c r="I8310">
        <v>-60.981185600000003</v>
      </c>
      <c r="J8310" s="1" t="str">
        <f t="shared" si="572"/>
        <v>Till</v>
      </c>
      <c r="K8310" s="1" t="str">
        <f t="shared" si="573"/>
        <v>&lt;63 micron</v>
      </c>
      <c r="L8310">
        <v>0.1</v>
      </c>
      <c r="M8310">
        <v>1.5</v>
      </c>
      <c r="N8310">
        <v>1</v>
      </c>
      <c r="O8310">
        <v>30</v>
      </c>
      <c r="P8310">
        <v>0.25</v>
      </c>
      <c r="Q8310">
        <v>1</v>
      </c>
      <c r="R8310">
        <v>0.36</v>
      </c>
      <c r="S8310">
        <v>0.25</v>
      </c>
      <c r="T8310">
        <v>6</v>
      </c>
      <c r="U8310">
        <v>30</v>
      </c>
      <c r="V8310">
        <v>10</v>
      </c>
      <c r="W8310">
        <v>2.0299999999999998</v>
      </c>
      <c r="X8310">
        <v>5</v>
      </c>
      <c r="Y8310">
        <v>0.5</v>
      </c>
      <c r="Z8310">
        <v>0.03</v>
      </c>
      <c r="AA8310">
        <v>10</v>
      </c>
      <c r="AB8310">
        <v>0.51</v>
      </c>
      <c r="AC8310">
        <v>215</v>
      </c>
      <c r="AD8310">
        <v>0.5</v>
      </c>
      <c r="AE8310">
        <v>0.02</v>
      </c>
      <c r="AF8310">
        <v>20</v>
      </c>
      <c r="AG8310">
        <v>580</v>
      </c>
      <c r="AH8310">
        <v>8</v>
      </c>
      <c r="AI8310">
        <v>1</v>
      </c>
      <c r="AJ8310">
        <v>2</v>
      </c>
      <c r="AK8310">
        <v>39</v>
      </c>
      <c r="AL8310">
        <v>0.12</v>
      </c>
      <c r="AM8310">
        <v>5</v>
      </c>
      <c r="AN8310">
        <v>5</v>
      </c>
      <c r="AO8310">
        <v>45</v>
      </c>
      <c r="AP8310">
        <v>5</v>
      </c>
      <c r="AQ8310">
        <v>28</v>
      </c>
    </row>
    <row r="8311" spans="1:43" hidden="1" x14ac:dyDescent="0.25">
      <c r="A8311" t="s">
        <v>30146</v>
      </c>
      <c r="B8311" t="s">
        <v>30147</v>
      </c>
      <c r="C8311" s="1" t="str">
        <f t="shared" si="574"/>
        <v>21:0134</v>
      </c>
      <c r="D8311" s="1" t="str">
        <f t="shared" si="575"/>
        <v>21:0078</v>
      </c>
      <c r="E8311" t="s">
        <v>30148</v>
      </c>
      <c r="F8311" t="s">
        <v>30149</v>
      </c>
      <c r="H8311">
        <v>54.6973652</v>
      </c>
      <c r="I8311">
        <v>-60.9326668</v>
      </c>
      <c r="J8311" s="1" t="str">
        <f t="shared" si="572"/>
        <v>Till</v>
      </c>
      <c r="K8311" s="1" t="str">
        <f t="shared" si="573"/>
        <v>&lt;63 micron</v>
      </c>
      <c r="L8311">
        <v>0.1</v>
      </c>
      <c r="M8311">
        <v>1.47</v>
      </c>
      <c r="N8311">
        <v>1</v>
      </c>
      <c r="O8311">
        <v>20</v>
      </c>
      <c r="P8311">
        <v>0.25</v>
      </c>
      <c r="Q8311">
        <v>1</v>
      </c>
      <c r="R8311">
        <v>0.21</v>
      </c>
      <c r="S8311">
        <v>0.25</v>
      </c>
      <c r="T8311">
        <v>5</v>
      </c>
      <c r="U8311">
        <v>27</v>
      </c>
      <c r="V8311">
        <v>0.5</v>
      </c>
      <c r="W8311">
        <v>2.09</v>
      </c>
      <c r="X8311">
        <v>5</v>
      </c>
      <c r="Y8311">
        <v>0.5</v>
      </c>
      <c r="Z8311">
        <v>0.02</v>
      </c>
      <c r="AA8311">
        <v>5</v>
      </c>
      <c r="AB8311">
        <v>0.36</v>
      </c>
      <c r="AC8311">
        <v>160</v>
      </c>
      <c r="AD8311">
        <v>0.5</v>
      </c>
      <c r="AE8311">
        <v>0.01</v>
      </c>
      <c r="AF8311">
        <v>14</v>
      </c>
      <c r="AG8311">
        <v>110</v>
      </c>
      <c r="AH8311">
        <v>6</v>
      </c>
      <c r="AI8311">
        <v>1</v>
      </c>
      <c r="AJ8311">
        <v>2</v>
      </c>
      <c r="AK8311">
        <v>38</v>
      </c>
      <c r="AL8311">
        <v>0.14000000000000001</v>
      </c>
      <c r="AM8311">
        <v>5</v>
      </c>
      <c r="AN8311">
        <v>5</v>
      </c>
      <c r="AO8311">
        <v>48</v>
      </c>
      <c r="AP8311">
        <v>5</v>
      </c>
      <c r="AQ8311">
        <v>20</v>
      </c>
    </row>
    <row r="8312" spans="1:43" hidden="1" x14ac:dyDescent="0.25">
      <c r="A8312" t="s">
        <v>30150</v>
      </c>
      <c r="B8312" t="s">
        <v>30151</v>
      </c>
      <c r="C8312" s="1" t="str">
        <f t="shared" si="574"/>
        <v>21:0134</v>
      </c>
      <c r="D8312" s="1" t="str">
        <f t="shared" si="575"/>
        <v>21:0078</v>
      </c>
      <c r="E8312" t="s">
        <v>30152</v>
      </c>
      <c r="F8312" t="s">
        <v>30153</v>
      </c>
      <c r="H8312">
        <v>54.6846842</v>
      </c>
      <c r="I8312">
        <v>-60.862332100000003</v>
      </c>
      <c r="J8312" s="1" t="str">
        <f t="shared" si="572"/>
        <v>Till</v>
      </c>
      <c r="K8312" s="1" t="str">
        <f t="shared" si="573"/>
        <v>&lt;63 micron</v>
      </c>
      <c r="L8312">
        <v>0.1</v>
      </c>
      <c r="M8312">
        <v>1.56</v>
      </c>
      <c r="N8312">
        <v>1</v>
      </c>
      <c r="O8312">
        <v>20</v>
      </c>
      <c r="P8312">
        <v>0.25</v>
      </c>
      <c r="Q8312">
        <v>1</v>
      </c>
      <c r="R8312">
        <v>0.4</v>
      </c>
      <c r="S8312">
        <v>0.25</v>
      </c>
      <c r="T8312">
        <v>6</v>
      </c>
      <c r="U8312">
        <v>27</v>
      </c>
      <c r="V8312">
        <v>20</v>
      </c>
      <c r="W8312">
        <v>2.5099999999999998</v>
      </c>
      <c r="X8312">
        <v>10</v>
      </c>
      <c r="Y8312">
        <v>0.5</v>
      </c>
      <c r="Z8312">
        <v>0.03</v>
      </c>
      <c r="AA8312">
        <v>20</v>
      </c>
      <c r="AB8312">
        <v>0.59</v>
      </c>
      <c r="AC8312">
        <v>205</v>
      </c>
      <c r="AD8312">
        <v>0.5</v>
      </c>
      <c r="AE8312">
        <v>0.02</v>
      </c>
      <c r="AF8312">
        <v>13</v>
      </c>
      <c r="AG8312">
        <v>310</v>
      </c>
      <c r="AH8312">
        <v>6</v>
      </c>
      <c r="AI8312">
        <v>1</v>
      </c>
      <c r="AJ8312">
        <v>3</v>
      </c>
      <c r="AK8312">
        <v>19</v>
      </c>
      <c r="AL8312">
        <v>0.18</v>
      </c>
      <c r="AM8312">
        <v>5</v>
      </c>
      <c r="AN8312">
        <v>5</v>
      </c>
      <c r="AO8312">
        <v>49</v>
      </c>
      <c r="AP8312">
        <v>5</v>
      </c>
      <c r="AQ8312">
        <v>32</v>
      </c>
    </row>
    <row r="8313" spans="1:43" hidden="1" x14ac:dyDescent="0.25">
      <c r="A8313" t="s">
        <v>30154</v>
      </c>
      <c r="B8313" t="s">
        <v>30155</v>
      </c>
      <c r="C8313" s="1" t="str">
        <f t="shared" si="574"/>
        <v>21:0134</v>
      </c>
      <c r="D8313" s="1" t="str">
        <f t="shared" si="575"/>
        <v>21:0078</v>
      </c>
      <c r="E8313" t="s">
        <v>30156</v>
      </c>
      <c r="F8313" t="s">
        <v>30157</v>
      </c>
      <c r="H8313">
        <v>53.468178799999997</v>
      </c>
      <c r="I8313">
        <v>-63.7058441</v>
      </c>
      <c r="J8313" s="1" t="str">
        <f t="shared" si="572"/>
        <v>Till</v>
      </c>
      <c r="K8313" s="1" t="str">
        <f t="shared" si="573"/>
        <v>&lt;63 micron</v>
      </c>
      <c r="L8313">
        <v>0.1</v>
      </c>
      <c r="M8313">
        <v>0.78</v>
      </c>
      <c r="N8313">
        <v>4</v>
      </c>
      <c r="O8313">
        <v>70</v>
      </c>
      <c r="P8313">
        <v>0.25</v>
      </c>
      <c r="Q8313">
        <v>1</v>
      </c>
      <c r="R8313">
        <v>0.7</v>
      </c>
      <c r="S8313">
        <v>0.25</v>
      </c>
      <c r="T8313">
        <v>7</v>
      </c>
      <c r="U8313">
        <v>36</v>
      </c>
      <c r="V8313">
        <v>31</v>
      </c>
      <c r="W8313">
        <v>2.1800000000000002</v>
      </c>
      <c r="X8313">
        <v>5</v>
      </c>
      <c r="Y8313">
        <v>0.5</v>
      </c>
      <c r="Z8313">
        <v>0.17</v>
      </c>
      <c r="AA8313">
        <v>60</v>
      </c>
      <c r="AB8313">
        <v>0.36</v>
      </c>
      <c r="AC8313">
        <v>220</v>
      </c>
      <c r="AD8313">
        <v>0.5</v>
      </c>
      <c r="AE8313">
        <v>0.03</v>
      </c>
      <c r="AF8313">
        <v>12</v>
      </c>
      <c r="AG8313">
        <v>1410</v>
      </c>
      <c r="AH8313">
        <v>6</v>
      </c>
      <c r="AI8313">
        <v>1</v>
      </c>
      <c r="AJ8313">
        <v>4</v>
      </c>
      <c r="AK8313">
        <v>30</v>
      </c>
      <c r="AL8313">
        <v>0.08</v>
      </c>
      <c r="AM8313">
        <v>5</v>
      </c>
      <c r="AN8313">
        <v>5</v>
      </c>
      <c r="AO8313">
        <v>51</v>
      </c>
      <c r="AP8313">
        <v>5</v>
      </c>
      <c r="AQ8313">
        <v>20</v>
      </c>
    </row>
    <row r="8314" spans="1:43" hidden="1" x14ac:dyDescent="0.25">
      <c r="A8314" t="s">
        <v>30158</v>
      </c>
      <c r="B8314" t="s">
        <v>30159</v>
      </c>
      <c r="C8314" s="1" t="str">
        <f t="shared" si="574"/>
        <v>21:0134</v>
      </c>
      <c r="D8314" s="1" t="str">
        <f t="shared" si="575"/>
        <v>21:0078</v>
      </c>
      <c r="E8314" t="s">
        <v>30160</v>
      </c>
      <c r="F8314" t="s">
        <v>30161</v>
      </c>
      <c r="H8314">
        <v>54.705313099999998</v>
      </c>
      <c r="I8314">
        <v>-60.700196200000001</v>
      </c>
      <c r="J8314" s="1" t="str">
        <f t="shared" si="572"/>
        <v>Till</v>
      </c>
      <c r="K8314" s="1" t="str">
        <f t="shared" si="573"/>
        <v>&lt;63 micron</v>
      </c>
      <c r="L8314">
        <v>0.1</v>
      </c>
      <c r="M8314">
        <v>2.66</v>
      </c>
      <c r="N8314">
        <v>1</v>
      </c>
      <c r="O8314">
        <v>80</v>
      </c>
      <c r="P8314">
        <v>0.25</v>
      </c>
      <c r="Q8314">
        <v>1</v>
      </c>
      <c r="R8314">
        <v>0.35</v>
      </c>
      <c r="S8314">
        <v>0.25</v>
      </c>
      <c r="T8314">
        <v>18</v>
      </c>
      <c r="U8314">
        <v>96</v>
      </c>
      <c r="V8314">
        <v>69</v>
      </c>
      <c r="W8314">
        <v>4.1500000000000004</v>
      </c>
      <c r="X8314">
        <v>10</v>
      </c>
      <c r="Y8314">
        <v>0.5</v>
      </c>
      <c r="Z8314">
        <v>0.12</v>
      </c>
      <c r="AA8314">
        <v>30</v>
      </c>
      <c r="AB8314">
        <v>1.1000000000000001</v>
      </c>
      <c r="AC8314">
        <v>370</v>
      </c>
      <c r="AD8314">
        <v>0.5</v>
      </c>
      <c r="AE8314">
        <v>0.02</v>
      </c>
      <c r="AF8314">
        <v>58</v>
      </c>
      <c r="AG8314">
        <v>120</v>
      </c>
      <c r="AH8314">
        <v>6</v>
      </c>
      <c r="AI8314">
        <v>1</v>
      </c>
      <c r="AJ8314">
        <v>7</v>
      </c>
      <c r="AK8314">
        <v>17</v>
      </c>
      <c r="AL8314">
        <v>0.18</v>
      </c>
      <c r="AM8314">
        <v>5</v>
      </c>
      <c r="AN8314">
        <v>5</v>
      </c>
      <c r="AO8314">
        <v>64</v>
      </c>
      <c r="AP8314">
        <v>5</v>
      </c>
      <c r="AQ8314">
        <v>56</v>
      </c>
    </row>
    <row r="8315" spans="1:43" hidden="1" x14ac:dyDescent="0.25">
      <c r="A8315" t="s">
        <v>30162</v>
      </c>
      <c r="B8315" t="s">
        <v>30163</v>
      </c>
      <c r="C8315" s="1" t="str">
        <f t="shared" si="574"/>
        <v>21:0134</v>
      </c>
      <c r="D8315" s="1" t="str">
        <f t="shared" si="575"/>
        <v>21:0078</v>
      </c>
      <c r="E8315" t="s">
        <v>30164</v>
      </c>
      <c r="F8315" t="s">
        <v>30165</v>
      </c>
      <c r="H8315">
        <v>54.717066699999997</v>
      </c>
      <c r="I8315">
        <v>-60.599375299999998</v>
      </c>
      <c r="J8315" s="1" t="str">
        <f t="shared" si="572"/>
        <v>Till</v>
      </c>
      <c r="K8315" s="1" t="str">
        <f t="shared" si="573"/>
        <v>&lt;63 micron</v>
      </c>
      <c r="L8315">
        <v>0.1</v>
      </c>
      <c r="M8315">
        <v>2.76</v>
      </c>
      <c r="N8315">
        <v>4</v>
      </c>
      <c r="O8315">
        <v>140</v>
      </c>
      <c r="P8315">
        <v>0.25</v>
      </c>
      <c r="Q8315">
        <v>1</v>
      </c>
      <c r="R8315">
        <v>0.31</v>
      </c>
      <c r="S8315">
        <v>0.25</v>
      </c>
      <c r="T8315">
        <v>18</v>
      </c>
      <c r="U8315">
        <v>76</v>
      </c>
      <c r="V8315">
        <v>73</v>
      </c>
      <c r="W8315">
        <v>3.87</v>
      </c>
      <c r="X8315">
        <v>10</v>
      </c>
      <c r="Y8315">
        <v>0.5</v>
      </c>
      <c r="Z8315">
        <v>0.13</v>
      </c>
      <c r="AA8315">
        <v>30</v>
      </c>
      <c r="AB8315">
        <v>1</v>
      </c>
      <c r="AC8315">
        <v>300</v>
      </c>
      <c r="AD8315">
        <v>0.5</v>
      </c>
      <c r="AE8315">
        <v>0.02</v>
      </c>
      <c r="AF8315">
        <v>57</v>
      </c>
      <c r="AG8315">
        <v>100</v>
      </c>
      <c r="AH8315">
        <v>12</v>
      </c>
      <c r="AI8315">
        <v>1</v>
      </c>
      <c r="AJ8315">
        <v>8</v>
      </c>
      <c r="AK8315">
        <v>22</v>
      </c>
      <c r="AL8315">
        <v>0.17</v>
      </c>
      <c r="AM8315">
        <v>5</v>
      </c>
      <c r="AN8315">
        <v>5</v>
      </c>
      <c r="AO8315">
        <v>63</v>
      </c>
      <c r="AP8315">
        <v>5</v>
      </c>
      <c r="AQ8315">
        <v>42</v>
      </c>
    </row>
    <row r="8316" spans="1:43" hidden="1" x14ac:dyDescent="0.25">
      <c r="A8316" t="s">
        <v>30166</v>
      </c>
      <c r="B8316" t="s">
        <v>30167</v>
      </c>
      <c r="C8316" s="1" t="str">
        <f t="shared" si="574"/>
        <v>21:0134</v>
      </c>
      <c r="D8316" s="1" t="str">
        <f t="shared" si="575"/>
        <v>21:0078</v>
      </c>
      <c r="E8316" t="s">
        <v>27092</v>
      </c>
      <c r="F8316" t="s">
        <v>30168</v>
      </c>
      <c r="H8316">
        <v>54.517209899999997</v>
      </c>
      <c r="I8316">
        <v>-60.7358932</v>
      </c>
      <c r="J8316" s="1" t="str">
        <f t="shared" si="572"/>
        <v>Till</v>
      </c>
      <c r="K8316" s="1" t="str">
        <f t="shared" si="573"/>
        <v>&lt;63 micron</v>
      </c>
      <c r="L8316">
        <v>0.1</v>
      </c>
      <c r="M8316">
        <v>2.57</v>
      </c>
      <c r="N8316">
        <v>1</v>
      </c>
      <c r="O8316">
        <v>100</v>
      </c>
      <c r="P8316">
        <v>0.25</v>
      </c>
      <c r="Q8316">
        <v>1</v>
      </c>
      <c r="R8316">
        <v>0.37</v>
      </c>
      <c r="S8316">
        <v>0.25</v>
      </c>
      <c r="T8316">
        <v>9</v>
      </c>
      <c r="U8316">
        <v>57</v>
      </c>
      <c r="V8316">
        <v>23</v>
      </c>
      <c r="W8316">
        <v>3.03</v>
      </c>
      <c r="X8316">
        <v>10</v>
      </c>
      <c r="Y8316">
        <v>0.5</v>
      </c>
      <c r="Z8316">
        <v>0.13</v>
      </c>
      <c r="AA8316">
        <v>20</v>
      </c>
      <c r="AB8316">
        <v>0.7</v>
      </c>
      <c r="AC8316">
        <v>240</v>
      </c>
      <c r="AD8316">
        <v>0.5</v>
      </c>
      <c r="AE8316">
        <v>0.01</v>
      </c>
      <c r="AF8316">
        <v>25</v>
      </c>
      <c r="AG8316">
        <v>290</v>
      </c>
      <c r="AH8316">
        <v>8</v>
      </c>
      <c r="AI8316">
        <v>1</v>
      </c>
      <c r="AJ8316">
        <v>4</v>
      </c>
      <c r="AK8316">
        <v>24</v>
      </c>
      <c r="AL8316">
        <v>0.18</v>
      </c>
      <c r="AM8316">
        <v>5</v>
      </c>
      <c r="AN8316">
        <v>5</v>
      </c>
      <c r="AO8316">
        <v>49</v>
      </c>
      <c r="AP8316">
        <v>5</v>
      </c>
      <c r="AQ8316">
        <v>22</v>
      </c>
    </row>
    <row r="8317" spans="1:43" hidden="1" x14ac:dyDescent="0.25">
      <c r="A8317" t="s">
        <v>30169</v>
      </c>
      <c r="B8317" t="s">
        <v>30170</v>
      </c>
      <c r="C8317" s="1" t="str">
        <f t="shared" si="574"/>
        <v>21:0134</v>
      </c>
      <c r="D8317" s="1" t="str">
        <f t="shared" si="575"/>
        <v>21:0078</v>
      </c>
      <c r="E8317" t="s">
        <v>30171</v>
      </c>
      <c r="F8317" t="s">
        <v>30172</v>
      </c>
      <c r="H8317">
        <v>53.955391800000001</v>
      </c>
      <c r="I8317">
        <v>-62.077971699999999</v>
      </c>
      <c r="J8317" s="1" t="str">
        <f t="shared" si="572"/>
        <v>Till</v>
      </c>
      <c r="K8317" s="1" t="str">
        <f t="shared" si="573"/>
        <v>&lt;63 micron</v>
      </c>
      <c r="L8317">
        <v>0.1</v>
      </c>
      <c r="M8317">
        <v>0.73</v>
      </c>
      <c r="N8317">
        <v>1</v>
      </c>
      <c r="O8317">
        <v>30</v>
      </c>
      <c r="P8317">
        <v>0.25</v>
      </c>
      <c r="Q8317">
        <v>1</v>
      </c>
      <c r="R8317">
        <v>0.53</v>
      </c>
      <c r="S8317">
        <v>0.25</v>
      </c>
      <c r="T8317">
        <v>3</v>
      </c>
      <c r="U8317">
        <v>21</v>
      </c>
      <c r="V8317">
        <v>9</v>
      </c>
      <c r="W8317">
        <v>1.76</v>
      </c>
      <c r="X8317">
        <v>10</v>
      </c>
      <c r="Y8317">
        <v>0.5</v>
      </c>
      <c r="Z8317">
        <v>0.08</v>
      </c>
      <c r="AA8317">
        <v>40</v>
      </c>
      <c r="AB8317">
        <v>0.21</v>
      </c>
      <c r="AC8317">
        <v>155</v>
      </c>
      <c r="AD8317">
        <v>0.5</v>
      </c>
      <c r="AE8317">
        <v>0.02</v>
      </c>
      <c r="AF8317">
        <v>6</v>
      </c>
      <c r="AG8317">
        <v>700</v>
      </c>
      <c r="AH8317">
        <v>4</v>
      </c>
      <c r="AI8317">
        <v>1</v>
      </c>
      <c r="AJ8317">
        <v>3</v>
      </c>
      <c r="AK8317">
        <v>41</v>
      </c>
      <c r="AL8317">
        <v>0.11</v>
      </c>
      <c r="AM8317">
        <v>5</v>
      </c>
      <c r="AN8317">
        <v>5</v>
      </c>
      <c r="AO8317">
        <v>35</v>
      </c>
      <c r="AP8317">
        <v>5</v>
      </c>
      <c r="AQ8317">
        <v>4</v>
      </c>
    </row>
    <row r="8318" spans="1:43" hidden="1" x14ac:dyDescent="0.25">
      <c r="A8318" t="s">
        <v>30173</v>
      </c>
      <c r="B8318" t="s">
        <v>30174</v>
      </c>
      <c r="C8318" s="1" t="str">
        <f t="shared" si="574"/>
        <v>21:0134</v>
      </c>
      <c r="D8318" s="1" t="str">
        <f t="shared" si="575"/>
        <v>21:0078</v>
      </c>
      <c r="E8318" t="s">
        <v>30175</v>
      </c>
      <c r="F8318" t="s">
        <v>30176</v>
      </c>
      <c r="H8318">
        <v>53.891551</v>
      </c>
      <c r="I8318">
        <v>-62.104484800000002</v>
      </c>
      <c r="J8318" s="1" t="str">
        <f t="shared" si="572"/>
        <v>Till</v>
      </c>
      <c r="K8318" s="1" t="str">
        <f t="shared" si="573"/>
        <v>&lt;63 micron</v>
      </c>
      <c r="L8318">
        <v>0.1</v>
      </c>
      <c r="M8318">
        <v>0.73</v>
      </c>
      <c r="N8318">
        <v>1</v>
      </c>
      <c r="O8318">
        <v>30</v>
      </c>
      <c r="P8318">
        <v>0.25</v>
      </c>
      <c r="Q8318">
        <v>1</v>
      </c>
      <c r="R8318">
        <v>0.55000000000000004</v>
      </c>
      <c r="S8318">
        <v>0.25</v>
      </c>
      <c r="T8318">
        <v>2</v>
      </c>
      <c r="U8318">
        <v>19</v>
      </c>
      <c r="V8318">
        <v>13</v>
      </c>
      <c r="W8318">
        <v>1.83</v>
      </c>
      <c r="X8318">
        <v>10</v>
      </c>
      <c r="Y8318">
        <v>0.5</v>
      </c>
      <c r="Z8318">
        <v>0.08</v>
      </c>
      <c r="AA8318">
        <v>50</v>
      </c>
      <c r="AB8318">
        <v>0.21</v>
      </c>
      <c r="AC8318">
        <v>160</v>
      </c>
      <c r="AD8318">
        <v>0.5</v>
      </c>
      <c r="AE8318">
        <v>0.02</v>
      </c>
      <c r="AF8318">
        <v>6</v>
      </c>
      <c r="AG8318">
        <v>800</v>
      </c>
      <c r="AH8318">
        <v>8</v>
      </c>
      <c r="AI8318">
        <v>1</v>
      </c>
      <c r="AJ8318">
        <v>3</v>
      </c>
      <c r="AK8318">
        <v>41</v>
      </c>
      <c r="AL8318">
        <v>0.1</v>
      </c>
      <c r="AM8318">
        <v>5</v>
      </c>
      <c r="AN8318">
        <v>5</v>
      </c>
      <c r="AO8318">
        <v>35</v>
      </c>
      <c r="AP8318">
        <v>5</v>
      </c>
      <c r="AQ8318">
        <v>4</v>
      </c>
    </row>
    <row r="8319" spans="1:43" hidden="1" x14ac:dyDescent="0.25">
      <c r="A8319" t="s">
        <v>30177</v>
      </c>
      <c r="B8319" t="s">
        <v>30178</v>
      </c>
      <c r="C8319" s="1" t="str">
        <f t="shared" si="574"/>
        <v>21:0134</v>
      </c>
      <c r="D8319" s="1" t="str">
        <f t="shared" si="575"/>
        <v>21:0078</v>
      </c>
      <c r="E8319" t="s">
        <v>30179</v>
      </c>
      <c r="F8319" t="s">
        <v>30180</v>
      </c>
      <c r="H8319">
        <v>53.842334000000001</v>
      </c>
      <c r="I8319">
        <v>-62.134414</v>
      </c>
      <c r="J8319" s="1" t="str">
        <f t="shared" si="572"/>
        <v>Till</v>
      </c>
      <c r="K8319" s="1" t="str">
        <f t="shared" si="573"/>
        <v>&lt;63 micron</v>
      </c>
      <c r="L8319">
        <v>0.1</v>
      </c>
      <c r="M8319">
        <v>0.82</v>
      </c>
      <c r="N8319">
        <v>1</v>
      </c>
      <c r="O8319">
        <v>20</v>
      </c>
      <c r="P8319">
        <v>0.25</v>
      </c>
      <c r="Q8319">
        <v>1</v>
      </c>
      <c r="R8319">
        <v>0.42</v>
      </c>
      <c r="S8319">
        <v>0.25</v>
      </c>
      <c r="T8319">
        <v>2</v>
      </c>
      <c r="U8319">
        <v>21</v>
      </c>
      <c r="V8319">
        <v>12</v>
      </c>
      <c r="W8319">
        <v>1.77</v>
      </c>
      <c r="X8319">
        <v>5</v>
      </c>
      <c r="Y8319">
        <v>0.5</v>
      </c>
      <c r="Z8319">
        <v>7.0000000000000007E-2</v>
      </c>
      <c r="AA8319">
        <v>40</v>
      </c>
      <c r="AB8319">
        <v>0.23</v>
      </c>
      <c r="AC8319">
        <v>125</v>
      </c>
      <c r="AD8319">
        <v>0.5</v>
      </c>
      <c r="AE8319">
        <v>0.01</v>
      </c>
      <c r="AF8319">
        <v>7</v>
      </c>
      <c r="AG8319">
        <v>770</v>
      </c>
      <c r="AH8319">
        <v>4</v>
      </c>
      <c r="AI8319">
        <v>1</v>
      </c>
      <c r="AJ8319">
        <v>2</v>
      </c>
      <c r="AK8319">
        <v>29</v>
      </c>
      <c r="AL8319">
        <v>0.1</v>
      </c>
      <c r="AM8319">
        <v>5</v>
      </c>
      <c r="AN8319">
        <v>5</v>
      </c>
      <c r="AO8319">
        <v>35</v>
      </c>
      <c r="AP8319">
        <v>5</v>
      </c>
      <c r="AQ8319">
        <v>6</v>
      </c>
    </row>
    <row r="8320" spans="1:43" hidden="1" x14ac:dyDescent="0.25">
      <c r="A8320" t="s">
        <v>30181</v>
      </c>
      <c r="B8320" t="s">
        <v>30182</v>
      </c>
      <c r="C8320" s="1" t="str">
        <f t="shared" si="574"/>
        <v>21:0134</v>
      </c>
      <c r="D8320" s="1" t="str">
        <f t="shared" si="575"/>
        <v>21:0078</v>
      </c>
      <c r="E8320" t="s">
        <v>30183</v>
      </c>
      <c r="F8320" t="s">
        <v>30184</v>
      </c>
      <c r="H8320">
        <v>53.819370300000003</v>
      </c>
      <c r="I8320">
        <v>-62.339579399999998</v>
      </c>
      <c r="J8320" s="1" t="str">
        <f t="shared" si="572"/>
        <v>Till</v>
      </c>
      <c r="K8320" s="1" t="str">
        <f t="shared" si="573"/>
        <v>&lt;63 micron</v>
      </c>
      <c r="L8320">
        <v>0.1</v>
      </c>
      <c r="M8320">
        <v>0.81</v>
      </c>
      <c r="N8320">
        <v>1</v>
      </c>
      <c r="O8320">
        <v>60</v>
      </c>
      <c r="P8320">
        <v>0.25</v>
      </c>
      <c r="Q8320">
        <v>1</v>
      </c>
      <c r="R8320">
        <v>0.5</v>
      </c>
      <c r="S8320">
        <v>0.25</v>
      </c>
      <c r="T8320">
        <v>3</v>
      </c>
      <c r="U8320">
        <v>23</v>
      </c>
      <c r="V8320">
        <v>16</v>
      </c>
      <c r="W8320">
        <v>1.89</v>
      </c>
      <c r="X8320">
        <v>10</v>
      </c>
      <c r="Y8320">
        <v>0.5</v>
      </c>
      <c r="Z8320">
        <v>0.12</v>
      </c>
      <c r="AA8320">
        <v>40</v>
      </c>
      <c r="AB8320">
        <v>0.27</v>
      </c>
      <c r="AC8320">
        <v>170</v>
      </c>
      <c r="AD8320">
        <v>0.5</v>
      </c>
      <c r="AE8320">
        <v>0.01</v>
      </c>
      <c r="AF8320">
        <v>8</v>
      </c>
      <c r="AG8320">
        <v>800</v>
      </c>
      <c r="AH8320">
        <v>4</v>
      </c>
      <c r="AI8320">
        <v>1</v>
      </c>
      <c r="AJ8320">
        <v>3</v>
      </c>
      <c r="AK8320">
        <v>37</v>
      </c>
      <c r="AL8320">
        <v>0.11</v>
      </c>
      <c r="AM8320">
        <v>5</v>
      </c>
      <c r="AN8320">
        <v>5</v>
      </c>
      <c r="AO8320">
        <v>37</v>
      </c>
      <c r="AP8320">
        <v>5</v>
      </c>
      <c r="AQ8320">
        <v>10</v>
      </c>
    </row>
    <row r="8321" spans="1:43" hidden="1" x14ac:dyDescent="0.25">
      <c r="A8321" t="s">
        <v>30185</v>
      </c>
      <c r="B8321" t="s">
        <v>30186</v>
      </c>
      <c r="C8321" s="1" t="str">
        <f t="shared" si="574"/>
        <v>21:0134</v>
      </c>
      <c r="D8321" s="1" t="str">
        <f t="shared" si="575"/>
        <v>21:0078</v>
      </c>
      <c r="E8321" t="s">
        <v>30187</v>
      </c>
      <c r="F8321" t="s">
        <v>30188</v>
      </c>
      <c r="H8321">
        <v>53.923978200000001</v>
      </c>
      <c r="I8321">
        <v>-62.361533899999998</v>
      </c>
      <c r="J8321" s="1" t="str">
        <f t="shared" si="572"/>
        <v>Till</v>
      </c>
      <c r="K8321" s="1" t="str">
        <f t="shared" si="573"/>
        <v>&lt;63 micron</v>
      </c>
      <c r="L8321">
        <v>0.1</v>
      </c>
      <c r="M8321">
        <v>0.6</v>
      </c>
      <c r="N8321">
        <v>2</v>
      </c>
      <c r="O8321">
        <v>30</v>
      </c>
      <c r="P8321">
        <v>0.25</v>
      </c>
      <c r="Q8321">
        <v>1</v>
      </c>
      <c r="R8321">
        <v>0.47</v>
      </c>
      <c r="S8321">
        <v>0.25</v>
      </c>
      <c r="T8321">
        <v>2</v>
      </c>
      <c r="U8321">
        <v>17</v>
      </c>
      <c r="V8321">
        <v>9</v>
      </c>
      <c r="W8321">
        <v>1.64</v>
      </c>
      <c r="X8321">
        <v>10</v>
      </c>
      <c r="Y8321">
        <v>0.5</v>
      </c>
      <c r="Z8321">
        <v>0.06</v>
      </c>
      <c r="AA8321">
        <v>40</v>
      </c>
      <c r="AB8321">
        <v>0.15</v>
      </c>
      <c r="AC8321">
        <v>130</v>
      </c>
      <c r="AD8321">
        <v>0.5</v>
      </c>
      <c r="AE8321">
        <v>0.02</v>
      </c>
      <c r="AF8321">
        <v>5</v>
      </c>
      <c r="AG8321">
        <v>850</v>
      </c>
      <c r="AH8321">
        <v>6</v>
      </c>
      <c r="AI8321">
        <v>1</v>
      </c>
      <c r="AJ8321">
        <v>2</v>
      </c>
      <c r="AK8321">
        <v>31</v>
      </c>
      <c r="AL8321">
        <v>0.1</v>
      </c>
      <c r="AM8321">
        <v>5</v>
      </c>
      <c r="AN8321">
        <v>5</v>
      </c>
      <c r="AO8321">
        <v>32</v>
      </c>
      <c r="AP8321">
        <v>5</v>
      </c>
      <c r="AQ8321">
        <v>6</v>
      </c>
    </row>
    <row r="8322" spans="1:43" hidden="1" x14ac:dyDescent="0.25">
      <c r="A8322" t="s">
        <v>30189</v>
      </c>
      <c r="B8322" t="s">
        <v>30190</v>
      </c>
      <c r="C8322" s="1" t="str">
        <f t="shared" si="574"/>
        <v>21:0134</v>
      </c>
      <c r="D8322" s="1" t="str">
        <f t="shared" si="575"/>
        <v>21:0078</v>
      </c>
      <c r="E8322" t="s">
        <v>30191</v>
      </c>
      <c r="F8322" t="s">
        <v>30192</v>
      </c>
      <c r="H8322">
        <v>53.982522400000001</v>
      </c>
      <c r="I8322">
        <v>-62.535251899999999</v>
      </c>
      <c r="J8322" s="1" t="str">
        <f t="shared" si="572"/>
        <v>Till</v>
      </c>
      <c r="K8322" s="1" t="str">
        <f t="shared" si="573"/>
        <v>&lt;63 micron</v>
      </c>
      <c r="L8322">
        <v>0.1</v>
      </c>
      <c r="M8322">
        <v>0.61</v>
      </c>
      <c r="N8322">
        <v>1</v>
      </c>
      <c r="O8322">
        <v>10</v>
      </c>
      <c r="P8322">
        <v>0.25</v>
      </c>
      <c r="Q8322">
        <v>1</v>
      </c>
      <c r="R8322">
        <v>0.43</v>
      </c>
      <c r="S8322">
        <v>0.25</v>
      </c>
      <c r="T8322">
        <v>2</v>
      </c>
      <c r="U8322">
        <v>15</v>
      </c>
      <c r="V8322">
        <v>4</v>
      </c>
      <c r="W8322">
        <v>1.64</v>
      </c>
      <c r="X8322">
        <v>5</v>
      </c>
      <c r="Y8322">
        <v>0.5</v>
      </c>
      <c r="Z8322">
        <v>0.03</v>
      </c>
      <c r="AA8322">
        <v>40</v>
      </c>
      <c r="AB8322">
        <v>0.11</v>
      </c>
      <c r="AC8322">
        <v>110</v>
      </c>
      <c r="AD8322">
        <v>0.5</v>
      </c>
      <c r="AE8322">
        <v>0.01</v>
      </c>
      <c r="AF8322">
        <v>2</v>
      </c>
      <c r="AG8322">
        <v>960</v>
      </c>
      <c r="AH8322">
        <v>8</v>
      </c>
      <c r="AI8322">
        <v>1</v>
      </c>
      <c r="AJ8322">
        <v>2</v>
      </c>
      <c r="AK8322">
        <v>23</v>
      </c>
      <c r="AL8322">
        <v>0.09</v>
      </c>
      <c r="AM8322">
        <v>5</v>
      </c>
      <c r="AN8322">
        <v>5</v>
      </c>
      <c r="AO8322">
        <v>33</v>
      </c>
      <c r="AP8322">
        <v>5</v>
      </c>
      <c r="AQ8322">
        <v>12</v>
      </c>
    </row>
    <row r="8323" spans="1:43" hidden="1" x14ac:dyDescent="0.25">
      <c r="A8323" t="s">
        <v>30193</v>
      </c>
      <c r="B8323" t="s">
        <v>30194</v>
      </c>
      <c r="C8323" s="1" t="str">
        <f t="shared" si="574"/>
        <v>21:0134</v>
      </c>
      <c r="D8323" s="1" t="str">
        <f t="shared" si="575"/>
        <v>21:0078</v>
      </c>
      <c r="E8323" t="s">
        <v>30195</v>
      </c>
      <c r="F8323" t="s">
        <v>30196</v>
      </c>
      <c r="H8323">
        <v>53.9114419</v>
      </c>
      <c r="I8323">
        <v>-62.647938099999998</v>
      </c>
      <c r="J8323" s="1" t="str">
        <f t="shared" si="572"/>
        <v>Till</v>
      </c>
      <c r="K8323" s="1" t="str">
        <f t="shared" si="573"/>
        <v>&lt;63 micron</v>
      </c>
      <c r="L8323">
        <v>0.1</v>
      </c>
      <c r="M8323">
        <v>0.8</v>
      </c>
      <c r="N8323">
        <v>1</v>
      </c>
      <c r="O8323">
        <v>20</v>
      </c>
      <c r="P8323">
        <v>0.5</v>
      </c>
      <c r="Q8323">
        <v>1</v>
      </c>
      <c r="R8323">
        <v>0.36</v>
      </c>
      <c r="S8323">
        <v>0.25</v>
      </c>
      <c r="T8323">
        <v>2</v>
      </c>
      <c r="U8323">
        <v>17</v>
      </c>
      <c r="V8323">
        <v>5</v>
      </c>
      <c r="W8323">
        <v>1.66</v>
      </c>
      <c r="X8323">
        <v>5</v>
      </c>
      <c r="Y8323">
        <v>0.5</v>
      </c>
      <c r="Z8323">
        <v>0.04</v>
      </c>
      <c r="AA8323">
        <v>40</v>
      </c>
      <c r="AB8323">
        <v>0.16</v>
      </c>
      <c r="AC8323">
        <v>125</v>
      </c>
      <c r="AD8323">
        <v>0.5</v>
      </c>
      <c r="AE8323">
        <v>0.01</v>
      </c>
      <c r="AF8323">
        <v>4</v>
      </c>
      <c r="AG8323">
        <v>730</v>
      </c>
      <c r="AH8323">
        <v>18</v>
      </c>
      <c r="AI8323">
        <v>1</v>
      </c>
      <c r="AJ8323">
        <v>2</v>
      </c>
      <c r="AK8323">
        <v>22</v>
      </c>
      <c r="AL8323">
        <v>0.11</v>
      </c>
      <c r="AM8323">
        <v>5</v>
      </c>
      <c r="AN8323">
        <v>5</v>
      </c>
      <c r="AO8323">
        <v>30</v>
      </c>
      <c r="AP8323">
        <v>5</v>
      </c>
      <c r="AQ8323">
        <v>20</v>
      </c>
    </row>
    <row r="8324" spans="1:43" hidden="1" x14ac:dyDescent="0.25">
      <c r="A8324" t="s">
        <v>30197</v>
      </c>
      <c r="B8324" t="s">
        <v>30198</v>
      </c>
      <c r="C8324" s="1" t="str">
        <f t="shared" si="574"/>
        <v>21:0134</v>
      </c>
      <c r="D8324" s="1" t="str">
        <f t="shared" si="575"/>
        <v>21:0078</v>
      </c>
      <c r="E8324" t="s">
        <v>30199</v>
      </c>
      <c r="F8324" t="s">
        <v>30200</v>
      </c>
      <c r="H8324">
        <v>53.454491900000001</v>
      </c>
      <c r="I8324">
        <v>-63.575485800000003</v>
      </c>
      <c r="J8324" s="1" t="str">
        <f t="shared" si="572"/>
        <v>Till</v>
      </c>
      <c r="K8324" s="1" t="str">
        <f t="shared" si="573"/>
        <v>&lt;63 micron</v>
      </c>
      <c r="L8324">
        <v>0.1</v>
      </c>
      <c r="M8324">
        <v>0.87</v>
      </c>
      <c r="N8324">
        <v>1</v>
      </c>
      <c r="O8324">
        <v>110</v>
      </c>
      <c r="P8324">
        <v>0.25</v>
      </c>
      <c r="Q8324">
        <v>2</v>
      </c>
      <c r="R8324">
        <v>0.74</v>
      </c>
      <c r="S8324">
        <v>0.25</v>
      </c>
      <c r="T8324">
        <v>6</v>
      </c>
      <c r="U8324">
        <v>31</v>
      </c>
      <c r="V8324">
        <v>24</v>
      </c>
      <c r="W8324">
        <v>2.1800000000000002</v>
      </c>
      <c r="X8324">
        <v>5</v>
      </c>
      <c r="Y8324">
        <v>0.5</v>
      </c>
      <c r="Z8324">
        <v>0.27</v>
      </c>
      <c r="AA8324">
        <v>60</v>
      </c>
      <c r="AB8324">
        <v>0.49</v>
      </c>
      <c r="AC8324">
        <v>270</v>
      </c>
      <c r="AD8324">
        <v>0.5</v>
      </c>
      <c r="AE8324">
        <v>0.03</v>
      </c>
      <c r="AF8324">
        <v>10</v>
      </c>
      <c r="AG8324">
        <v>1440</v>
      </c>
      <c r="AH8324">
        <v>4</v>
      </c>
      <c r="AI8324">
        <v>1</v>
      </c>
      <c r="AJ8324">
        <v>5</v>
      </c>
      <c r="AK8324">
        <v>43</v>
      </c>
      <c r="AL8324">
        <v>0.09</v>
      </c>
      <c r="AM8324">
        <v>5</v>
      </c>
      <c r="AN8324">
        <v>5</v>
      </c>
      <c r="AO8324">
        <v>48</v>
      </c>
      <c r="AP8324">
        <v>5</v>
      </c>
      <c r="AQ8324">
        <v>26</v>
      </c>
    </row>
    <row r="8325" spans="1:43" hidden="1" x14ac:dyDescent="0.25">
      <c r="A8325" t="s">
        <v>30201</v>
      </c>
      <c r="B8325" t="s">
        <v>30202</v>
      </c>
      <c r="C8325" s="1" t="str">
        <f t="shared" si="574"/>
        <v>21:0134</v>
      </c>
      <c r="D8325" s="1" t="str">
        <f t="shared" si="575"/>
        <v>21:0078</v>
      </c>
      <c r="E8325" t="s">
        <v>30203</v>
      </c>
      <c r="F8325" t="s">
        <v>30204</v>
      </c>
      <c r="H8325">
        <v>54.145520099999999</v>
      </c>
      <c r="I8325">
        <v>-62.633340799999999</v>
      </c>
      <c r="J8325" s="1" t="str">
        <f t="shared" si="572"/>
        <v>Till</v>
      </c>
      <c r="K8325" s="1" t="str">
        <f t="shared" si="573"/>
        <v>&lt;63 micron</v>
      </c>
      <c r="L8325">
        <v>0.1</v>
      </c>
      <c r="M8325">
        <v>0.91</v>
      </c>
      <c r="N8325">
        <v>1</v>
      </c>
      <c r="O8325">
        <v>20</v>
      </c>
      <c r="P8325">
        <v>0.25</v>
      </c>
      <c r="Q8325">
        <v>1</v>
      </c>
      <c r="R8325">
        <v>0.38</v>
      </c>
      <c r="S8325">
        <v>0.25</v>
      </c>
      <c r="T8325">
        <v>2</v>
      </c>
      <c r="U8325">
        <v>19</v>
      </c>
      <c r="V8325">
        <v>17</v>
      </c>
      <c r="W8325">
        <v>1.69</v>
      </c>
      <c r="X8325">
        <v>5</v>
      </c>
      <c r="Y8325">
        <v>0.5</v>
      </c>
      <c r="Z8325">
        <v>0.03</v>
      </c>
      <c r="AA8325">
        <v>30</v>
      </c>
      <c r="AB8325">
        <v>0.24</v>
      </c>
      <c r="AC8325">
        <v>125</v>
      </c>
      <c r="AD8325">
        <v>0.5</v>
      </c>
      <c r="AE8325">
        <v>0.01</v>
      </c>
      <c r="AF8325">
        <v>6</v>
      </c>
      <c r="AG8325">
        <v>830</v>
      </c>
      <c r="AH8325">
        <v>6</v>
      </c>
      <c r="AI8325">
        <v>1</v>
      </c>
      <c r="AJ8325">
        <v>2</v>
      </c>
      <c r="AK8325">
        <v>17</v>
      </c>
      <c r="AL8325">
        <v>0.11</v>
      </c>
      <c r="AM8325">
        <v>5</v>
      </c>
      <c r="AN8325">
        <v>5</v>
      </c>
      <c r="AO8325">
        <v>32</v>
      </c>
      <c r="AP8325">
        <v>5</v>
      </c>
      <c r="AQ8325">
        <v>12</v>
      </c>
    </row>
    <row r="8326" spans="1:43" hidden="1" x14ac:dyDescent="0.25">
      <c r="A8326" t="s">
        <v>30205</v>
      </c>
      <c r="B8326" t="s">
        <v>30206</v>
      </c>
      <c r="C8326" s="1" t="str">
        <f t="shared" si="574"/>
        <v>21:0134</v>
      </c>
      <c r="D8326" s="1" t="str">
        <f t="shared" si="575"/>
        <v>21:0078</v>
      </c>
      <c r="E8326" t="s">
        <v>27100</v>
      </c>
      <c r="F8326" t="s">
        <v>30207</v>
      </c>
      <c r="H8326">
        <v>54.130227599999998</v>
      </c>
      <c r="I8326">
        <v>-62.560397899999998</v>
      </c>
      <c r="J8326" s="1" t="str">
        <f t="shared" si="572"/>
        <v>Till</v>
      </c>
      <c r="K8326" s="1" t="str">
        <f t="shared" si="573"/>
        <v>&lt;63 micron</v>
      </c>
      <c r="L8326">
        <v>0.1</v>
      </c>
      <c r="M8326">
        <v>1.38</v>
      </c>
      <c r="N8326">
        <v>1</v>
      </c>
      <c r="O8326">
        <v>300</v>
      </c>
      <c r="P8326">
        <v>15</v>
      </c>
      <c r="Q8326">
        <v>1</v>
      </c>
      <c r="R8326">
        <v>0.46</v>
      </c>
      <c r="S8326">
        <v>0.25</v>
      </c>
      <c r="T8326">
        <v>3</v>
      </c>
      <c r="U8326">
        <v>16</v>
      </c>
      <c r="V8326">
        <v>8</v>
      </c>
      <c r="W8326">
        <v>1.69</v>
      </c>
      <c r="X8326">
        <v>30</v>
      </c>
      <c r="Y8326">
        <v>0.5</v>
      </c>
      <c r="Z8326">
        <v>0.06</v>
      </c>
      <c r="AA8326">
        <v>200</v>
      </c>
      <c r="AB8326">
        <v>0.23</v>
      </c>
      <c r="AC8326">
        <v>405</v>
      </c>
      <c r="AD8326">
        <v>0.5</v>
      </c>
      <c r="AE8326">
        <v>0.04</v>
      </c>
      <c r="AF8326">
        <v>6</v>
      </c>
      <c r="AG8326">
        <v>890</v>
      </c>
      <c r="AH8326">
        <v>52</v>
      </c>
      <c r="AI8326">
        <v>1</v>
      </c>
      <c r="AJ8326">
        <v>3</v>
      </c>
      <c r="AK8326">
        <v>56</v>
      </c>
      <c r="AL8326">
        <v>0.12</v>
      </c>
      <c r="AM8326">
        <v>5</v>
      </c>
      <c r="AN8326">
        <v>5</v>
      </c>
      <c r="AO8326">
        <v>24</v>
      </c>
      <c r="AP8326">
        <v>5</v>
      </c>
      <c r="AQ8326">
        <v>346</v>
      </c>
    </row>
    <row r="8327" spans="1:43" hidden="1" x14ac:dyDescent="0.25">
      <c r="A8327" t="s">
        <v>30208</v>
      </c>
      <c r="B8327" t="s">
        <v>30209</v>
      </c>
      <c r="C8327" s="1" t="str">
        <f t="shared" si="574"/>
        <v>21:0134</v>
      </c>
      <c r="D8327" s="1" t="str">
        <f t="shared" si="575"/>
        <v>21:0078</v>
      </c>
      <c r="E8327" t="s">
        <v>30210</v>
      </c>
      <c r="F8327" t="s">
        <v>30211</v>
      </c>
      <c r="H8327">
        <v>54.106711799999999</v>
      </c>
      <c r="I8327">
        <v>-62.581677900000003</v>
      </c>
      <c r="J8327" s="1" t="str">
        <f t="shared" si="572"/>
        <v>Till</v>
      </c>
      <c r="K8327" s="1" t="str">
        <f t="shared" si="573"/>
        <v>&lt;63 micron</v>
      </c>
      <c r="L8327">
        <v>0.1</v>
      </c>
      <c r="M8327">
        <v>0.83</v>
      </c>
      <c r="N8327">
        <v>1</v>
      </c>
      <c r="O8327">
        <v>20</v>
      </c>
      <c r="P8327">
        <v>2</v>
      </c>
      <c r="Q8327">
        <v>1</v>
      </c>
      <c r="R8327">
        <v>0.4</v>
      </c>
      <c r="S8327">
        <v>0.25</v>
      </c>
      <c r="T8327">
        <v>2</v>
      </c>
      <c r="U8327">
        <v>18</v>
      </c>
      <c r="V8327">
        <v>8</v>
      </c>
      <c r="W8327">
        <v>2</v>
      </c>
      <c r="X8327">
        <v>5</v>
      </c>
      <c r="Y8327">
        <v>0.5</v>
      </c>
      <c r="Z8327">
        <v>0.03</v>
      </c>
      <c r="AA8327">
        <v>40</v>
      </c>
      <c r="AB8327">
        <v>0.24</v>
      </c>
      <c r="AC8327">
        <v>175</v>
      </c>
      <c r="AD8327">
        <v>0.5</v>
      </c>
      <c r="AE8327">
        <v>0.01</v>
      </c>
      <c r="AF8327">
        <v>5</v>
      </c>
      <c r="AG8327">
        <v>700</v>
      </c>
      <c r="AH8327">
        <v>130</v>
      </c>
      <c r="AI8327">
        <v>1</v>
      </c>
      <c r="AJ8327">
        <v>2</v>
      </c>
      <c r="AK8327">
        <v>23</v>
      </c>
      <c r="AL8327">
        <v>0.11</v>
      </c>
      <c r="AM8327">
        <v>5</v>
      </c>
      <c r="AN8327">
        <v>5</v>
      </c>
      <c r="AO8327">
        <v>32</v>
      </c>
      <c r="AP8327">
        <v>5</v>
      </c>
      <c r="AQ8327">
        <v>84</v>
      </c>
    </row>
    <row r="8328" spans="1:43" hidden="1" x14ac:dyDescent="0.25">
      <c r="A8328" t="s">
        <v>30212</v>
      </c>
      <c r="B8328" t="s">
        <v>30213</v>
      </c>
      <c r="C8328" s="1" t="str">
        <f t="shared" si="574"/>
        <v>21:0134</v>
      </c>
      <c r="D8328" s="1" t="str">
        <f t="shared" si="575"/>
        <v>21:0078</v>
      </c>
      <c r="E8328" t="s">
        <v>30214</v>
      </c>
      <c r="F8328" t="s">
        <v>30215</v>
      </c>
      <c r="H8328">
        <v>54.082817400000003</v>
      </c>
      <c r="I8328">
        <v>-62.627396400000002</v>
      </c>
      <c r="J8328" s="1" t="str">
        <f t="shared" si="572"/>
        <v>Till</v>
      </c>
      <c r="K8328" s="1" t="str">
        <f t="shared" si="573"/>
        <v>&lt;63 micron</v>
      </c>
      <c r="L8328">
        <v>0.1</v>
      </c>
      <c r="M8328">
        <v>0.76</v>
      </c>
      <c r="N8328">
        <v>1</v>
      </c>
      <c r="O8328">
        <v>30</v>
      </c>
      <c r="P8328">
        <v>0.25</v>
      </c>
      <c r="Q8328">
        <v>2</v>
      </c>
      <c r="R8328">
        <v>0.46</v>
      </c>
      <c r="S8328">
        <v>0.25</v>
      </c>
      <c r="T8328">
        <v>3</v>
      </c>
      <c r="U8328">
        <v>19</v>
      </c>
      <c r="V8328">
        <v>9</v>
      </c>
      <c r="W8328">
        <v>2.0299999999999998</v>
      </c>
      <c r="X8328">
        <v>5</v>
      </c>
      <c r="Y8328">
        <v>0.5</v>
      </c>
      <c r="Z8328">
        <v>0.06</v>
      </c>
      <c r="AA8328">
        <v>40</v>
      </c>
      <c r="AB8328">
        <v>0.25</v>
      </c>
      <c r="AC8328">
        <v>215</v>
      </c>
      <c r="AD8328">
        <v>0.5</v>
      </c>
      <c r="AE8328">
        <v>0.01</v>
      </c>
      <c r="AF8328">
        <v>6</v>
      </c>
      <c r="AG8328">
        <v>710</v>
      </c>
      <c r="AH8328">
        <v>10</v>
      </c>
      <c r="AI8328">
        <v>1</v>
      </c>
      <c r="AJ8328">
        <v>3</v>
      </c>
      <c r="AK8328">
        <v>27</v>
      </c>
      <c r="AL8328">
        <v>0.1</v>
      </c>
      <c r="AM8328">
        <v>5</v>
      </c>
      <c r="AN8328">
        <v>5</v>
      </c>
      <c r="AO8328">
        <v>32</v>
      </c>
      <c r="AP8328">
        <v>5</v>
      </c>
      <c r="AQ8328">
        <v>22</v>
      </c>
    </row>
    <row r="8329" spans="1:43" hidden="1" x14ac:dyDescent="0.25">
      <c r="A8329" t="s">
        <v>30216</v>
      </c>
      <c r="B8329" t="s">
        <v>30217</v>
      </c>
      <c r="C8329" s="1" t="str">
        <f t="shared" si="574"/>
        <v>21:0134</v>
      </c>
      <c r="D8329" s="1" t="str">
        <f t="shared" si="575"/>
        <v>21:0078</v>
      </c>
      <c r="E8329" t="s">
        <v>30218</v>
      </c>
      <c r="F8329" t="s">
        <v>30219</v>
      </c>
      <c r="H8329">
        <v>54.684825699999998</v>
      </c>
      <c r="I8329">
        <v>-61.2183773</v>
      </c>
      <c r="J8329" s="1" t="str">
        <f t="shared" si="572"/>
        <v>Till</v>
      </c>
      <c r="K8329" s="1" t="str">
        <f t="shared" si="573"/>
        <v>&lt;63 micron</v>
      </c>
      <c r="L8329">
        <v>0.1</v>
      </c>
      <c r="M8329">
        <v>0.8</v>
      </c>
      <c r="N8329">
        <v>1</v>
      </c>
      <c r="O8329">
        <v>20</v>
      </c>
      <c r="P8329">
        <v>0.25</v>
      </c>
      <c r="Q8329">
        <v>1</v>
      </c>
      <c r="R8329">
        <v>0.36</v>
      </c>
      <c r="S8329">
        <v>0.25</v>
      </c>
      <c r="T8329">
        <v>6</v>
      </c>
      <c r="U8329">
        <v>50</v>
      </c>
      <c r="V8329">
        <v>14</v>
      </c>
      <c r="W8329">
        <v>2.0099999999999998</v>
      </c>
      <c r="X8329">
        <v>5</v>
      </c>
      <c r="Y8329">
        <v>0.5</v>
      </c>
      <c r="Z8329">
        <v>0.03</v>
      </c>
      <c r="AA8329">
        <v>20</v>
      </c>
      <c r="AB8329">
        <v>0.34</v>
      </c>
      <c r="AC8329">
        <v>165</v>
      </c>
      <c r="AD8329">
        <v>0.5</v>
      </c>
      <c r="AE8329">
        <v>0.02</v>
      </c>
      <c r="AF8329">
        <v>16</v>
      </c>
      <c r="AG8329">
        <v>580</v>
      </c>
      <c r="AH8329">
        <v>6</v>
      </c>
      <c r="AI8329">
        <v>1</v>
      </c>
      <c r="AJ8329">
        <v>2</v>
      </c>
      <c r="AK8329">
        <v>13</v>
      </c>
      <c r="AL8329">
        <v>0.1</v>
      </c>
      <c r="AM8329">
        <v>5</v>
      </c>
      <c r="AN8329">
        <v>5</v>
      </c>
      <c r="AO8329">
        <v>48</v>
      </c>
      <c r="AP8329">
        <v>5</v>
      </c>
      <c r="AQ8329">
        <v>18</v>
      </c>
    </row>
    <row r="8330" spans="1:43" hidden="1" x14ac:dyDescent="0.25">
      <c r="A8330" t="s">
        <v>30220</v>
      </c>
      <c r="B8330" t="s">
        <v>30221</v>
      </c>
      <c r="C8330" s="1" t="str">
        <f t="shared" si="574"/>
        <v>21:0134</v>
      </c>
      <c r="D8330" s="1" t="str">
        <f t="shared" si="575"/>
        <v>21:0078</v>
      </c>
      <c r="E8330" t="s">
        <v>30222</v>
      </c>
      <c r="F8330" t="s">
        <v>30223</v>
      </c>
      <c r="H8330">
        <v>54.706831000000001</v>
      </c>
      <c r="I8330">
        <v>-61.113413299999998</v>
      </c>
      <c r="J8330" s="1" t="str">
        <f t="shared" si="572"/>
        <v>Till</v>
      </c>
      <c r="K8330" s="1" t="str">
        <f t="shared" si="573"/>
        <v>&lt;63 micron</v>
      </c>
      <c r="L8330">
        <v>0.1</v>
      </c>
      <c r="M8330">
        <v>0.9</v>
      </c>
      <c r="N8330">
        <v>1</v>
      </c>
      <c r="O8330">
        <v>30</v>
      </c>
      <c r="P8330">
        <v>0.25</v>
      </c>
      <c r="Q8330">
        <v>1</v>
      </c>
      <c r="R8330">
        <v>0.45</v>
      </c>
      <c r="S8330">
        <v>0.25</v>
      </c>
      <c r="T8330">
        <v>6</v>
      </c>
      <c r="U8330">
        <v>51</v>
      </c>
      <c r="V8330">
        <v>18</v>
      </c>
      <c r="W8330">
        <v>2.16</v>
      </c>
      <c r="X8330">
        <v>5</v>
      </c>
      <c r="Y8330">
        <v>0.5</v>
      </c>
      <c r="Z8330">
        <v>0.03</v>
      </c>
      <c r="AA8330">
        <v>30</v>
      </c>
      <c r="AB8330">
        <v>0.41</v>
      </c>
      <c r="AC8330">
        <v>175</v>
      </c>
      <c r="AD8330">
        <v>0.5</v>
      </c>
      <c r="AE8330">
        <v>0.02</v>
      </c>
      <c r="AF8330">
        <v>17</v>
      </c>
      <c r="AG8330">
        <v>580</v>
      </c>
      <c r="AH8330">
        <v>4</v>
      </c>
      <c r="AI8330">
        <v>1</v>
      </c>
      <c r="AJ8330">
        <v>3</v>
      </c>
      <c r="AK8330">
        <v>19</v>
      </c>
      <c r="AL8330">
        <v>0.12</v>
      </c>
      <c r="AM8330">
        <v>5</v>
      </c>
      <c r="AN8330">
        <v>5</v>
      </c>
      <c r="AO8330">
        <v>50</v>
      </c>
      <c r="AP8330">
        <v>10</v>
      </c>
      <c r="AQ8330">
        <v>22</v>
      </c>
    </row>
    <row r="8331" spans="1:43" hidden="1" x14ac:dyDescent="0.25">
      <c r="A8331" t="s">
        <v>30224</v>
      </c>
      <c r="B8331" t="s">
        <v>30225</v>
      </c>
      <c r="C8331" s="1" t="str">
        <f t="shared" si="574"/>
        <v>21:0134</v>
      </c>
      <c r="D8331" s="1" t="str">
        <f t="shared" si="575"/>
        <v>21:0078</v>
      </c>
      <c r="E8331" t="s">
        <v>30226</v>
      </c>
      <c r="F8331" t="s">
        <v>30227</v>
      </c>
      <c r="H8331">
        <v>54.738667900000003</v>
      </c>
      <c r="I8331">
        <v>-61.094457400000003</v>
      </c>
      <c r="J8331" s="1" t="str">
        <f t="shared" si="572"/>
        <v>Till</v>
      </c>
      <c r="K8331" s="1" t="str">
        <f t="shared" si="573"/>
        <v>&lt;63 micron</v>
      </c>
      <c r="L8331">
        <v>0.1</v>
      </c>
      <c r="M8331">
        <v>1.26</v>
      </c>
      <c r="N8331">
        <v>1</v>
      </c>
      <c r="O8331">
        <v>50</v>
      </c>
      <c r="P8331">
        <v>0.25</v>
      </c>
      <c r="Q8331">
        <v>1</v>
      </c>
      <c r="R8331">
        <v>0.46</v>
      </c>
      <c r="S8331">
        <v>0.25</v>
      </c>
      <c r="T8331">
        <v>8</v>
      </c>
      <c r="U8331">
        <v>41</v>
      </c>
      <c r="V8331">
        <v>21</v>
      </c>
      <c r="W8331">
        <v>2.13</v>
      </c>
      <c r="X8331">
        <v>5</v>
      </c>
      <c r="Y8331">
        <v>0.5</v>
      </c>
      <c r="Z8331">
        <v>0.05</v>
      </c>
      <c r="AA8331">
        <v>20</v>
      </c>
      <c r="AB8331">
        <v>0.43</v>
      </c>
      <c r="AC8331">
        <v>220</v>
      </c>
      <c r="AD8331">
        <v>0.5</v>
      </c>
      <c r="AE8331">
        <v>0.04</v>
      </c>
      <c r="AF8331">
        <v>19</v>
      </c>
      <c r="AG8331">
        <v>630</v>
      </c>
      <c r="AH8331">
        <v>4</v>
      </c>
      <c r="AI8331">
        <v>1</v>
      </c>
      <c r="AJ8331">
        <v>3</v>
      </c>
      <c r="AK8331">
        <v>19</v>
      </c>
      <c r="AL8331">
        <v>0.12</v>
      </c>
      <c r="AM8331">
        <v>5</v>
      </c>
      <c r="AN8331">
        <v>5</v>
      </c>
      <c r="AO8331">
        <v>52</v>
      </c>
      <c r="AP8331">
        <v>5</v>
      </c>
      <c r="AQ8331">
        <v>24</v>
      </c>
    </row>
    <row r="8332" spans="1:43" hidden="1" x14ac:dyDescent="0.25">
      <c r="A8332" t="s">
        <v>30228</v>
      </c>
      <c r="B8332" t="s">
        <v>30229</v>
      </c>
      <c r="C8332" s="1" t="str">
        <f t="shared" si="574"/>
        <v>21:0134</v>
      </c>
      <c r="D8332" s="1" t="str">
        <f t="shared" si="575"/>
        <v>21:0078</v>
      </c>
      <c r="E8332" t="s">
        <v>30230</v>
      </c>
      <c r="F8332" t="s">
        <v>30231</v>
      </c>
      <c r="H8332">
        <v>54.770854399999997</v>
      </c>
      <c r="I8332">
        <v>-61.000050199999997</v>
      </c>
      <c r="J8332" s="1" t="str">
        <f t="shared" si="572"/>
        <v>Till</v>
      </c>
      <c r="K8332" s="1" t="str">
        <f t="shared" si="573"/>
        <v>&lt;63 micron</v>
      </c>
      <c r="L8332">
        <v>0.1</v>
      </c>
      <c r="M8332">
        <v>2.14</v>
      </c>
      <c r="N8332">
        <v>1</v>
      </c>
      <c r="O8332">
        <v>90</v>
      </c>
      <c r="P8332">
        <v>0.25</v>
      </c>
      <c r="Q8332">
        <v>1</v>
      </c>
      <c r="R8332">
        <v>0.36</v>
      </c>
      <c r="S8332">
        <v>0.25</v>
      </c>
      <c r="T8332">
        <v>8</v>
      </c>
      <c r="U8332">
        <v>50</v>
      </c>
      <c r="V8332">
        <v>21</v>
      </c>
      <c r="W8332">
        <v>2.54</v>
      </c>
      <c r="X8332">
        <v>10</v>
      </c>
      <c r="Y8332">
        <v>0.5</v>
      </c>
      <c r="Z8332">
        <v>0.09</v>
      </c>
      <c r="AA8332">
        <v>20</v>
      </c>
      <c r="AB8332">
        <v>0.7</v>
      </c>
      <c r="AC8332">
        <v>225</v>
      </c>
      <c r="AD8332">
        <v>0.5</v>
      </c>
      <c r="AE8332">
        <v>0.03</v>
      </c>
      <c r="AF8332">
        <v>25</v>
      </c>
      <c r="AG8332">
        <v>390</v>
      </c>
      <c r="AH8332">
        <v>4</v>
      </c>
      <c r="AI8332">
        <v>1</v>
      </c>
      <c r="AJ8332">
        <v>5</v>
      </c>
      <c r="AK8332">
        <v>22</v>
      </c>
      <c r="AL8332">
        <v>0.18</v>
      </c>
      <c r="AM8332">
        <v>5</v>
      </c>
      <c r="AN8332">
        <v>5</v>
      </c>
      <c r="AO8332">
        <v>47</v>
      </c>
      <c r="AP8332">
        <v>10</v>
      </c>
      <c r="AQ8332">
        <v>44</v>
      </c>
    </row>
    <row r="8333" spans="1:43" hidden="1" x14ac:dyDescent="0.25">
      <c r="A8333" t="s">
        <v>30232</v>
      </c>
      <c r="B8333" t="s">
        <v>30233</v>
      </c>
      <c r="C8333" s="1" t="str">
        <f t="shared" si="574"/>
        <v>21:0134</v>
      </c>
      <c r="D8333" s="1" t="str">
        <f t="shared" si="575"/>
        <v>21:0078</v>
      </c>
      <c r="E8333" t="s">
        <v>30234</v>
      </c>
      <c r="F8333" t="s">
        <v>30235</v>
      </c>
      <c r="H8333">
        <v>54.814417900000002</v>
      </c>
      <c r="I8333">
        <v>-60.815793999999997</v>
      </c>
      <c r="J8333" s="1" t="str">
        <f t="shared" si="572"/>
        <v>Till</v>
      </c>
      <c r="K8333" s="1" t="str">
        <f t="shared" si="573"/>
        <v>&lt;63 micron</v>
      </c>
      <c r="L8333">
        <v>0.1</v>
      </c>
      <c r="M8333">
        <v>1.71</v>
      </c>
      <c r="N8333">
        <v>1</v>
      </c>
      <c r="O8333">
        <v>30</v>
      </c>
      <c r="P8333">
        <v>0.25</v>
      </c>
      <c r="Q8333">
        <v>1</v>
      </c>
      <c r="R8333">
        <v>0.38</v>
      </c>
      <c r="S8333">
        <v>0.25</v>
      </c>
      <c r="T8333">
        <v>10</v>
      </c>
      <c r="U8333">
        <v>51</v>
      </c>
      <c r="V8333">
        <v>21</v>
      </c>
      <c r="W8333">
        <v>2.31</v>
      </c>
      <c r="X8333">
        <v>5</v>
      </c>
      <c r="Y8333">
        <v>0.5</v>
      </c>
      <c r="Z8333">
        <v>0.03</v>
      </c>
      <c r="AA8333">
        <v>20</v>
      </c>
      <c r="AB8333">
        <v>0.69</v>
      </c>
      <c r="AC8333">
        <v>230</v>
      </c>
      <c r="AD8333">
        <v>0.5</v>
      </c>
      <c r="AE8333">
        <v>0.02</v>
      </c>
      <c r="AF8333">
        <v>28</v>
      </c>
      <c r="AG8333">
        <v>110</v>
      </c>
      <c r="AH8333">
        <v>4</v>
      </c>
      <c r="AI8333">
        <v>1</v>
      </c>
      <c r="AJ8333">
        <v>5</v>
      </c>
      <c r="AK8333">
        <v>22</v>
      </c>
      <c r="AL8333">
        <v>0.19</v>
      </c>
      <c r="AM8333">
        <v>5</v>
      </c>
      <c r="AN8333">
        <v>5</v>
      </c>
      <c r="AO8333">
        <v>42</v>
      </c>
      <c r="AP8333">
        <v>5</v>
      </c>
      <c r="AQ8333">
        <v>34</v>
      </c>
    </row>
    <row r="8334" spans="1:43" hidden="1" x14ac:dyDescent="0.25">
      <c r="A8334" t="s">
        <v>30236</v>
      </c>
      <c r="B8334" t="s">
        <v>30237</v>
      </c>
      <c r="C8334" s="1" t="str">
        <f t="shared" si="574"/>
        <v>21:0134</v>
      </c>
      <c r="D8334" s="1" t="str">
        <f t="shared" si="575"/>
        <v>21:0078</v>
      </c>
      <c r="E8334" t="s">
        <v>30238</v>
      </c>
      <c r="F8334" t="s">
        <v>30239</v>
      </c>
      <c r="H8334">
        <v>54.8515291</v>
      </c>
      <c r="I8334">
        <v>-60.792756699999998</v>
      </c>
      <c r="J8334" s="1" t="str">
        <f t="shared" si="572"/>
        <v>Till</v>
      </c>
      <c r="K8334" s="1" t="str">
        <f t="shared" si="573"/>
        <v>&lt;63 micron</v>
      </c>
      <c r="L8334">
        <v>0.2</v>
      </c>
      <c r="M8334">
        <v>2.46</v>
      </c>
      <c r="N8334">
        <v>1</v>
      </c>
      <c r="O8334">
        <v>30</v>
      </c>
      <c r="P8334">
        <v>0.25</v>
      </c>
      <c r="Q8334">
        <v>1</v>
      </c>
      <c r="R8334">
        <v>0.31</v>
      </c>
      <c r="S8334">
        <v>0.25</v>
      </c>
      <c r="T8334">
        <v>8</v>
      </c>
      <c r="U8334">
        <v>36</v>
      </c>
      <c r="V8334">
        <v>19</v>
      </c>
      <c r="W8334">
        <v>2.4900000000000002</v>
      </c>
      <c r="X8334">
        <v>5</v>
      </c>
      <c r="Y8334">
        <v>0.5</v>
      </c>
      <c r="Z8334">
        <v>0.03</v>
      </c>
      <c r="AA8334">
        <v>20</v>
      </c>
      <c r="AB8334">
        <v>0.59</v>
      </c>
      <c r="AC8334">
        <v>215</v>
      </c>
      <c r="AD8334">
        <v>1</v>
      </c>
      <c r="AE8334">
        <v>0.02</v>
      </c>
      <c r="AF8334">
        <v>18</v>
      </c>
      <c r="AG8334">
        <v>280</v>
      </c>
      <c r="AH8334">
        <v>6</v>
      </c>
      <c r="AI8334">
        <v>1</v>
      </c>
      <c r="AJ8334">
        <v>4</v>
      </c>
      <c r="AK8334">
        <v>17</v>
      </c>
      <c r="AL8334">
        <v>0.17</v>
      </c>
      <c r="AM8334">
        <v>5</v>
      </c>
      <c r="AN8334">
        <v>5</v>
      </c>
      <c r="AO8334">
        <v>43</v>
      </c>
      <c r="AP8334">
        <v>5</v>
      </c>
      <c r="AQ8334">
        <v>32</v>
      </c>
    </row>
    <row r="8335" spans="1:43" hidden="1" x14ac:dyDescent="0.25">
      <c r="A8335" t="s">
        <v>30240</v>
      </c>
      <c r="B8335" t="s">
        <v>30241</v>
      </c>
      <c r="C8335" s="1" t="str">
        <f t="shared" si="574"/>
        <v>21:0134</v>
      </c>
      <c r="D8335" s="1" t="str">
        <f t="shared" si="575"/>
        <v>21:0078</v>
      </c>
      <c r="E8335" t="s">
        <v>26752</v>
      </c>
      <c r="F8335" t="s">
        <v>30242</v>
      </c>
      <c r="H8335">
        <v>54.304986200000002</v>
      </c>
      <c r="I8335">
        <v>-60.1403289</v>
      </c>
      <c r="J8335" s="1" t="str">
        <f t="shared" si="572"/>
        <v>Till</v>
      </c>
      <c r="K8335" s="1" t="str">
        <f t="shared" si="573"/>
        <v>&lt;63 micron</v>
      </c>
      <c r="L8335">
        <v>0.1</v>
      </c>
      <c r="M8335">
        <v>1.03</v>
      </c>
      <c r="N8335">
        <v>1</v>
      </c>
      <c r="O8335">
        <v>30</v>
      </c>
      <c r="P8335">
        <v>0.25</v>
      </c>
      <c r="Q8335">
        <v>1</v>
      </c>
      <c r="R8335">
        <v>0.45</v>
      </c>
      <c r="S8335">
        <v>0.25</v>
      </c>
      <c r="T8335">
        <v>3</v>
      </c>
      <c r="U8335">
        <v>9</v>
      </c>
      <c r="V8335">
        <v>9</v>
      </c>
      <c r="W8335">
        <v>1.61</v>
      </c>
      <c r="X8335">
        <v>5</v>
      </c>
      <c r="Y8335">
        <v>0.5</v>
      </c>
      <c r="Z8335">
        <v>0.12</v>
      </c>
      <c r="AA8335">
        <v>20</v>
      </c>
      <c r="AB8335">
        <v>0.23</v>
      </c>
      <c r="AC8335">
        <v>185</v>
      </c>
      <c r="AD8335">
        <v>0.5</v>
      </c>
      <c r="AE8335">
        <v>0.01</v>
      </c>
      <c r="AF8335">
        <v>3</v>
      </c>
      <c r="AG8335">
        <v>950</v>
      </c>
      <c r="AH8335">
        <v>4</v>
      </c>
      <c r="AI8335">
        <v>1</v>
      </c>
      <c r="AJ8335">
        <v>2</v>
      </c>
      <c r="AK8335">
        <v>23</v>
      </c>
      <c r="AL8335">
        <v>0.09</v>
      </c>
      <c r="AM8335">
        <v>5</v>
      </c>
      <c r="AN8335">
        <v>5</v>
      </c>
      <c r="AO8335">
        <v>23</v>
      </c>
      <c r="AP8335">
        <v>5</v>
      </c>
      <c r="AQ8335">
        <v>20</v>
      </c>
    </row>
    <row r="8336" spans="1:43" hidden="1" x14ac:dyDescent="0.25">
      <c r="A8336" t="s">
        <v>30243</v>
      </c>
      <c r="B8336" t="s">
        <v>30244</v>
      </c>
      <c r="C8336" s="1" t="str">
        <f t="shared" si="574"/>
        <v>21:0134</v>
      </c>
      <c r="D8336" s="1" t="str">
        <f t="shared" si="575"/>
        <v>21:0078</v>
      </c>
      <c r="E8336" t="s">
        <v>30245</v>
      </c>
      <c r="F8336" t="s">
        <v>30246</v>
      </c>
      <c r="H8336">
        <v>53.431062699999998</v>
      </c>
      <c r="I8336">
        <v>-63.404816099999998</v>
      </c>
      <c r="J8336" s="1" t="str">
        <f t="shared" si="572"/>
        <v>Till</v>
      </c>
      <c r="K8336" s="1" t="str">
        <f t="shared" si="573"/>
        <v>&lt;63 micron</v>
      </c>
      <c r="L8336">
        <v>0.1</v>
      </c>
      <c r="M8336">
        <v>2.15</v>
      </c>
      <c r="N8336">
        <v>2</v>
      </c>
      <c r="O8336">
        <v>270</v>
      </c>
      <c r="P8336">
        <v>0.5</v>
      </c>
      <c r="Q8336">
        <v>1</v>
      </c>
      <c r="R8336">
        <v>0.76</v>
      </c>
      <c r="S8336">
        <v>0.25</v>
      </c>
      <c r="T8336">
        <v>12</v>
      </c>
      <c r="U8336">
        <v>54</v>
      </c>
      <c r="V8336">
        <v>47</v>
      </c>
      <c r="W8336">
        <v>2.85</v>
      </c>
      <c r="X8336">
        <v>5</v>
      </c>
      <c r="Y8336">
        <v>0.5</v>
      </c>
      <c r="Z8336">
        <v>0.8</v>
      </c>
      <c r="AA8336">
        <v>80</v>
      </c>
      <c r="AB8336">
        <v>1.07</v>
      </c>
      <c r="AC8336">
        <v>480</v>
      </c>
      <c r="AD8336">
        <v>0.5</v>
      </c>
      <c r="AE8336">
        <v>7.0000000000000007E-2</v>
      </c>
      <c r="AF8336">
        <v>25</v>
      </c>
      <c r="AG8336">
        <v>1020</v>
      </c>
      <c r="AH8336">
        <v>6</v>
      </c>
      <c r="AI8336">
        <v>1</v>
      </c>
      <c r="AJ8336">
        <v>9</v>
      </c>
      <c r="AK8336">
        <v>47</v>
      </c>
      <c r="AL8336">
        <v>0.19</v>
      </c>
      <c r="AM8336">
        <v>5</v>
      </c>
      <c r="AN8336">
        <v>5</v>
      </c>
      <c r="AO8336">
        <v>62</v>
      </c>
      <c r="AP8336">
        <v>5</v>
      </c>
      <c r="AQ8336">
        <v>72</v>
      </c>
    </row>
    <row r="8337" spans="1:43" hidden="1" x14ac:dyDescent="0.25">
      <c r="A8337" t="s">
        <v>30247</v>
      </c>
      <c r="B8337" t="s">
        <v>30248</v>
      </c>
      <c r="C8337" s="1" t="str">
        <f t="shared" si="574"/>
        <v>21:0134</v>
      </c>
      <c r="D8337" s="1" t="str">
        <f t="shared" si="575"/>
        <v>21:0078</v>
      </c>
      <c r="E8337" t="s">
        <v>30249</v>
      </c>
      <c r="F8337" t="s">
        <v>30250</v>
      </c>
      <c r="H8337">
        <v>54.483998999999997</v>
      </c>
      <c r="I8337">
        <v>-61.433984700000003</v>
      </c>
      <c r="J8337" s="1" t="str">
        <f t="shared" si="572"/>
        <v>Till</v>
      </c>
      <c r="K8337" s="1" t="str">
        <f t="shared" si="573"/>
        <v>&lt;63 micron</v>
      </c>
      <c r="L8337">
        <v>0.1</v>
      </c>
      <c r="M8337">
        <v>1.77</v>
      </c>
      <c r="N8337">
        <v>1</v>
      </c>
      <c r="O8337">
        <v>80</v>
      </c>
      <c r="P8337">
        <v>0.5</v>
      </c>
      <c r="Q8337">
        <v>1</v>
      </c>
      <c r="R8337">
        <v>0.44</v>
      </c>
      <c r="S8337">
        <v>0.25</v>
      </c>
      <c r="T8337">
        <v>10</v>
      </c>
      <c r="U8337">
        <v>26</v>
      </c>
      <c r="V8337">
        <v>31</v>
      </c>
      <c r="W8337">
        <v>2.61</v>
      </c>
      <c r="X8337">
        <v>5</v>
      </c>
      <c r="Y8337">
        <v>0.5</v>
      </c>
      <c r="Z8337">
        <v>0.19</v>
      </c>
      <c r="AA8337">
        <v>30</v>
      </c>
      <c r="AB8337">
        <v>0.59</v>
      </c>
      <c r="AC8337">
        <v>315</v>
      </c>
      <c r="AD8337">
        <v>0.5</v>
      </c>
      <c r="AE8337">
        <v>0.03</v>
      </c>
      <c r="AF8337">
        <v>17</v>
      </c>
      <c r="AG8337">
        <v>870</v>
      </c>
      <c r="AH8337">
        <v>6</v>
      </c>
      <c r="AI8337">
        <v>1</v>
      </c>
      <c r="AJ8337">
        <v>4</v>
      </c>
      <c r="AK8337">
        <v>23</v>
      </c>
      <c r="AL8337">
        <v>0.14000000000000001</v>
      </c>
      <c r="AM8337">
        <v>5</v>
      </c>
      <c r="AN8337">
        <v>5</v>
      </c>
      <c r="AO8337">
        <v>43</v>
      </c>
      <c r="AP8337">
        <v>5</v>
      </c>
      <c r="AQ8337">
        <v>36</v>
      </c>
    </row>
    <row r="8338" spans="1:43" hidden="1" x14ac:dyDescent="0.25">
      <c r="A8338" t="s">
        <v>30251</v>
      </c>
      <c r="B8338" t="s">
        <v>30252</v>
      </c>
      <c r="C8338" s="1" t="str">
        <f t="shared" si="574"/>
        <v>21:0134</v>
      </c>
      <c r="D8338" s="1" t="str">
        <f t="shared" si="575"/>
        <v>21:0078</v>
      </c>
      <c r="E8338" t="s">
        <v>30253</v>
      </c>
      <c r="F8338" t="s">
        <v>30254</v>
      </c>
      <c r="H8338">
        <v>54.464286600000001</v>
      </c>
      <c r="I8338">
        <v>-61.491827499999999</v>
      </c>
      <c r="J8338" s="1" t="str">
        <f t="shared" si="572"/>
        <v>Till</v>
      </c>
      <c r="K8338" s="1" t="str">
        <f t="shared" si="573"/>
        <v>&lt;63 micron</v>
      </c>
      <c r="L8338">
        <v>0.1</v>
      </c>
      <c r="M8338">
        <v>2.0299999999999998</v>
      </c>
      <c r="N8338">
        <v>1</v>
      </c>
      <c r="O8338">
        <v>30</v>
      </c>
      <c r="P8338">
        <v>0.25</v>
      </c>
      <c r="Q8338">
        <v>1</v>
      </c>
      <c r="R8338">
        <v>0.33</v>
      </c>
      <c r="S8338">
        <v>0.25</v>
      </c>
      <c r="T8338">
        <v>7</v>
      </c>
      <c r="U8338">
        <v>27</v>
      </c>
      <c r="V8338">
        <v>10</v>
      </c>
      <c r="W8338">
        <v>2.4700000000000002</v>
      </c>
      <c r="X8338">
        <v>5</v>
      </c>
      <c r="Y8338">
        <v>0.5</v>
      </c>
      <c r="Z8338">
        <v>0.09</v>
      </c>
      <c r="AA8338">
        <v>20</v>
      </c>
      <c r="AB8338">
        <v>0.44</v>
      </c>
      <c r="AC8338">
        <v>210</v>
      </c>
      <c r="AD8338">
        <v>0.5</v>
      </c>
      <c r="AE8338">
        <v>0.01</v>
      </c>
      <c r="AF8338">
        <v>11</v>
      </c>
      <c r="AG8338">
        <v>760</v>
      </c>
      <c r="AH8338">
        <v>6</v>
      </c>
      <c r="AI8338">
        <v>1</v>
      </c>
      <c r="AJ8338">
        <v>3</v>
      </c>
      <c r="AK8338">
        <v>15</v>
      </c>
      <c r="AL8338">
        <v>0.13</v>
      </c>
      <c r="AM8338">
        <v>5</v>
      </c>
      <c r="AN8338">
        <v>5</v>
      </c>
      <c r="AO8338">
        <v>42</v>
      </c>
      <c r="AP8338">
        <v>5</v>
      </c>
      <c r="AQ8338">
        <v>28</v>
      </c>
    </row>
    <row r="8339" spans="1:43" hidden="1" x14ac:dyDescent="0.25">
      <c r="A8339" t="s">
        <v>30255</v>
      </c>
      <c r="B8339" t="s">
        <v>30256</v>
      </c>
      <c r="C8339" s="1" t="str">
        <f t="shared" si="574"/>
        <v>21:0134</v>
      </c>
      <c r="D8339" s="1" t="str">
        <f t="shared" si="575"/>
        <v>21:0078</v>
      </c>
      <c r="E8339" t="s">
        <v>30257</v>
      </c>
      <c r="F8339" t="s">
        <v>30258</v>
      </c>
      <c r="H8339">
        <v>54.428503900000003</v>
      </c>
      <c r="I8339">
        <v>-61.469632900000001</v>
      </c>
      <c r="J8339" s="1" t="str">
        <f t="shared" si="572"/>
        <v>Till</v>
      </c>
      <c r="K8339" s="1" t="str">
        <f t="shared" si="573"/>
        <v>&lt;63 micron</v>
      </c>
      <c r="L8339">
        <v>0.1</v>
      </c>
      <c r="M8339">
        <v>1.46</v>
      </c>
      <c r="N8339">
        <v>1</v>
      </c>
      <c r="O8339">
        <v>40</v>
      </c>
      <c r="P8339">
        <v>0.25</v>
      </c>
      <c r="Q8339">
        <v>1</v>
      </c>
      <c r="R8339">
        <v>0.44</v>
      </c>
      <c r="S8339">
        <v>0.25</v>
      </c>
      <c r="T8339">
        <v>6</v>
      </c>
      <c r="U8339">
        <v>21</v>
      </c>
      <c r="V8339">
        <v>18</v>
      </c>
      <c r="W8339">
        <v>2.23</v>
      </c>
      <c r="X8339">
        <v>5</v>
      </c>
      <c r="Y8339">
        <v>0.5</v>
      </c>
      <c r="Z8339">
        <v>0.04</v>
      </c>
      <c r="AA8339">
        <v>30</v>
      </c>
      <c r="AB8339">
        <v>0.41</v>
      </c>
      <c r="AC8339">
        <v>185</v>
      </c>
      <c r="AD8339">
        <v>0.5</v>
      </c>
      <c r="AE8339">
        <v>0.02</v>
      </c>
      <c r="AF8339">
        <v>13</v>
      </c>
      <c r="AG8339">
        <v>870</v>
      </c>
      <c r="AH8339">
        <v>6</v>
      </c>
      <c r="AI8339">
        <v>1</v>
      </c>
      <c r="AJ8339">
        <v>3</v>
      </c>
      <c r="AK8339">
        <v>18</v>
      </c>
      <c r="AL8339">
        <v>0.12</v>
      </c>
      <c r="AM8339">
        <v>5</v>
      </c>
      <c r="AN8339">
        <v>5</v>
      </c>
      <c r="AO8339">
        <v>35</v>
      </c>
      <c r="AP8339">
        <v>5</v>
      </c>
      <c r="AQ8339">
        <v>24</v>
      </c>
    </row>
    <row r="8340" spans="1:43" hidden="1" x14ac:dyDescent="0.25">
      <c r="A8340" t="s">
        <v>30259</v>
      </c>
      <c r="B8340" t="s">
        <v>30260</v>
      </c>
      <c r="C8340" s="1" t="str">
        <f t="shared" si="574"/>
        <v>21:0134</v>
      </c>
      <c r="D8340" s="1" t="str">
        <f t="shared" si="575"/>
        <v>21:0078</v>
      </c>
      <c r="E8340" t="s">
        <v>30261</v>
      </c>
      <c r="F8340" t="s">
        <v>30262</v>
      </c>
      <c r="H8340">
        <v>54.441647199999998</v>
      </c>
      <c r="I8340">
        <v>-61.4086146</v>
      </c>
      <c r="J8340" s="1" t="str">
        <f t="shared" si="572"/>
        <v>Till</v>
      </c>
      <c r="K8340" s="1" t="str">
        <f t="shared" si="573"/>
        <v>&lt;63 micron</v>
      </c>
      <c r="L8340">
        <v>0.1</v>
      </c>
      <c r="M8340">
        <v>1.66</v>
      </c>
      <c r="N8340">
        <v>1</v>
      </c>
      <c r="O8340">
        <v>50</v>
      </c>
      <c r="P8340">
        <v>0.25</v>
      </c>
      <c r="Q8340">
        <v>1</v>
      </c>
      <c r="R8340">
        <v>0.41</v>
      </c>
      <c r="S8340">
        <v>0.25</v>
      </c>
      <c r="T8340">
        <v>6</v>
      </c>
      <c r="U8340">
        <v>22</v>
      </c>
      <c r="V8340">
        <v>21</v>
      </c>
      <c r="W8340">
        <v>2.4</v>
      </c>
      <c r="X8340">
        <v>5</v>
      </c>
      <c r="Y8340">
        <v>0.5</v>
      </c>
      <c r="Z8340">
        <v>0.04</v>
      </c>
      <c r="AA8340">
        <v>30</v>
      </c>
      <c r="AB8340">
        <v>0.49</v>
      </c>
      <c r="AC8340">
        <v>185</v>
      </c>
      <c r="AD8340">
        <v>0.5</v>
      </c>
      <c r="AE8340">
        <v>0.02</v>
      </c>
      <c r="AF8340">
        <v>14</v>
      </c>
      <c r="AG8340">
        <v>540</v>
      </c>
      <c r="AH8340">
        <v>8</v>
      </c>
      <c r="AI8340">
        <v>1</v>
      </c>
      <c r="AJ8340">
        <v>3</v>
      </c>
      <c r="AK8340">
        <v>17</v>
      </c>
      <c r="AL8340">
        <v>0.14000000000000001</v>
      </c>
      <c r="AM8340">
        <v>5</v>
      </c>
      <c r="AN8340">
        <v>5</v>
      </c>
      <c r="AO8340">
        <v>37</v>
      </c>
      <c r="AP8340">
        <v>5</v>
      </c>
      <c r="AQ8340">
        <v>24</v>
      </c>
    </row>
    <row r="8341" spans="1:43" hidden="1" x14ac:dyDescent="0.25">
      <c r="A8341" t="s">
        <v>30263</v>
      </c>
      <c r="B8341" t="s">
        <v>30264</v>
      </c>
      <c r="C8341" s="1" t="str">
        <f t="shared" si="574"/>
        <v>21:0134</v>
      </c>
      <c r="D8341" s="1" t="str">
        <f t="shared" si="575"/>
        <v>21:0078</v>
      </c>
      <c r="E8341" t="s">
        <v>30265</v>
      </c>
      <c r="F8341" t="s">
        <v>30266</v>
      </c>
      <c r="H8341">
        <v>54.419280100000002</v>
      </c>
      <c r="I8341">
        <v>-61.3994632</v>
      </c>
      <c r="J8341" s="1" t="str">
        <f t="shared" ref="J8341:J8404" si="576">HYPERLINK("http://geochem.nrcan.gc.ca/cdogs/content/kwd/kwd020044_e.htm", "Till")</f>
        <v>Till</v>
      </c>
      <c r="K8341" s="1" t="str">
        <f t="shared" si="573"/>
        <v>&lt;63 micron</v>
      </c>
      <c r="L8341">
        <v>0.1</v>
      </c>
      <c r="M8341">
        <v>2.88</v>
      </c>
      <c r="N8341">
        <v>1</v>
      </c>
      <c r="O8341">
        <v>30</v>
      </c>
      <c r="P8341">
        <v>0.25</v>
      </c>
      <c r="Q8341">
        <v>1</v>
      </c>
      <c r="R8341">
        <v>0.37</v>
      </c>
      <c r="S8341">
        <v>0.25</v>
      </c>
      <c r="T8341">
        <v>6</v>
      </c>
      <c r="U8341">
        <v>29</v>
      </c>
      <c r="V8341">
        <v>16</v>
      </c>
      <c r="W8341">
        <v>3.1</v>
      </c>
      <c r="X8341">
        <v>5</v>
      </c>
      <c r="Y8341">
        <v>0.5</v>
      </c>
      <c r="Z8341">
        <v>0.03</v>
      </c>
      <c r="AA8341">
        <v>30</v>
      </c>
      <c r="AB8341">
        <v>0.44</v>
      </c>
      <c r="AC8341">
        <v>165</v>
      </c>
      <c r="AD8341">
        <v>0.5</v>
      </c>
      <c r="AE8341">
        <v>0.02</v>
      </c>
      <c r="AF8341">
        <v>13</v>
      </c>
      <c r="AG8341">
        <v>580</v>
      </c>
      <c r="AH8341">
        <v>4</v>
      </c>
      <c r="AI8341">
        <v>1</v>
      </c>
      <c r="AJ8341">
        <v>4</v>
      </c>
      <c r="AK8341">
        <v>15</v>
      </c>
      <c r="AL8341">
        <v>0.15</v>
      </c>
      <c r="AM8341">
        <v>5</v>
      </c>
      <c r="AN8341">
        <v>5</v>
      </c>
      <c r="AO8341">
        <v>44</v>
      </c>
      <c r="AP8341">
        <v>10</v>
      </c>
      <c r="AQ8341">
        <v>20</v>
      </c>
    </row>
    <row r="8342" spans="1:43" hidden="1" x14ac:dyDescent="0.25">
      <c r="A8342" t="s">
        <v>30267</v>
      </c>
      <c r="B8342" t="s">
        <v>30268</v>
      </c>
      <c r="C8342" s="1" t="str">
        <f t="shared" si="574"/>
        <v>21:0134</v>
      </c>
      <c r="D8342" s="1" t="str">
        <f t="shared" si="575"/>
        <v>21:0078</v>
      </c>
      <c r="E8342" t="s">
        <v>30269</v>
      </c>
      <c r="F8342" t="s">
        <v>30270</v>
      </c>
      <c r="H8342">
        <v>54.374334400000002</v>
      </c>
      <c r="I8342">
        <v>-61.416223500000001</v>
      </c>
      <c r="J8342" s="1" t="str">
        <f t="shared" si="576"/>
        <v>Till</v>
      </c>
      <c r="K8342" s="1" t="str">
        <f t="shared" si="573"/>
        <v>&lt;63 micron</v>
      </c>
      <c r="L8342">
        <v>0.1</v>
      </c>
      <c r="M8342">
        <v>1.42</v>
      </c>
      <c r="N8342">
        <v>1</v>
      </c>
      <c r="O8342">
        <v>40</v>
      </c>
      <c r="P8342">
        <v>0.25</v>
      </c>
      <c r="Q8342">
        <v>1</v>
      </c>
      <c r="R8342">
        <v>0.44</v>
      </c>
      <c r="S8342">
        <v>0.25</v>
      </c>
      <c r="T8342">
        <v>6</v>
      </c>
      <c r="U8342">
        <v>22</v>
      </c>
      <c r="V8342">
        <v>25</v>
      </c>
      <c r="W8342">
        <v>2.15</v>
      </c>
      <c r="X8342">
        <v>5</v>
      </c>
      <c r="Y8342">
        <v>0.5</v>
      </c>
      <c r="Z8342">
        <v>0.03</v>
      </c>
      <c r="AA8342">
        <v>30</v>
      </c>
      <c r="AB8342">
        <v>0.4</v>
      </c>
      <c r="AC8342">
        <v>165</v>
      </c>
      <c r="AD8342">
        <v>0.5</v>
      </c>
      <c r="AE8342">
        <v>0.02</v>
      </c>
      <c r="AF8342">
        <v>12</v>
      </c>
      <c r="AG8342">
        <v>800</v>
      </c>
      <c r="AH8342">
        <v>4</v>
      </c>
      <c r="AI8342">
        <v>1</v>
      </c>
      <c r="AJ8342">
        <v>3</v>
      </c>
      <c r="AK8342">
        <v>18</v>
      </c>
      <c r="AL8342">
        <v>0.13</v>
      </c>
      <c r="AM8342">
        <v>5</v>
      </c>
      <c r="AN8342">
        <v>5</v>
      </c>
      <c r="AO8342">
        <v>37</v>
      </c>
      <c r="AP8342">
        <v>5</v>
      </c>
      <c r="AQ8342">
        <v>18</v>
      </c>
    </row>
    <row r="8343" spans="1:43" hidden="1" x14ac:dyDescent="0.25">
      <c r="A8343" t="s">
        <v>30271</v>
      </c>
      <c r="B8343" t="s">
        <v>30272</v>
      </c>
      <c r="C8343" s="1" t="str">
        <f t="shared" si="574"/>
        <v>21:0134</v>
      </c>
      <c r="D8343" s="1" t="str">
        <f t="shared" si="575"/>
        <v>21:0078</v>
      </c>
      <c r="E8343" t="s">
        <v>27104</v>
      </c>
      <c r="F8343" t="s">
        <v>30273</v>
      </c>
      <c r="H8343">
        <v>54.334989399999998</v>
      </c>
      <c r="I8343">
        <v>-61.414660099999999</v>
      </c>
      <c r="J8343" s="1" t="str">
        <f t="shared" si="576"/>
        <v>Till</v>
      </c>
      <c r="K8343" s="1" t="str">
        <f t="shared" si="573"/>
        <v>&lt;63 micron</v>
      </c>
      <c r="L8343">
        <v>0.1</v>
      </c>
      <c r="M8343">
        <v>2.95</v>
      </c>
      <c r="N8343">
        <v>4</v>
      </c>
      <c r="O8343">
        <v>40</v>
      </c>
      <c r="P8343">
        <v>0.25</v>
      </c>
      <c r="Q8343">
        <v>1</v>
      </c>
      <c r="R8343">
        <v>0.6</v>
      </c>
      <c r="S8343">
        <v>0.25</v>
      </c>
      <c r="T8343">
        <v>16</v>
      </c>
      <c r="U8343">
        <v>35</v>
      </c>
      <c r="V8343">
        <v>52</v>
      </c>
      <c r="W8343">
        <v>3.67</v>
      </c>
      <c r="X8343">
        <v>10</v>
      </c>
      <c r="Y8343">
        <v>0.5</v>
      </c>
      <c r="Z8343">
        <v>0.05</v>
      </c>
      <c r="AA8343">
        <v>20</v>
      </c>
      <c r="AB8343">
        <v>0.94</v>
      </c>
      <c r="AC8343">
        <v>230</v>
      </c>
      <c r="AD8343">
        <v>0.5</v>
      </c>
      <c r="AE8343">
        <v>0.02</v>
      </c>
      <c r="AF8343">
        <v>36</v>
      </c>
      <c r="AG8343">
        <v>660</v>
      </c>
      <c r="AH8343">
        <v>2</v>
      </c>
      <c r="AI8343">
        <v>1</v>
      </c>
      <c r="AJ8343">
        <v>4</v>
      </c>
      <c r="AK8343">
        <v>24</v>
      </c>
      <c r="AL8343">
        <v>0.16</v>
      </c>
      <c r="AM8343">
        <v>5</v>
      </c>
      <c r="AN8343">
        <v>5</v>
      </c>
      <c r="AO8343">
        <v>55</v>
      </c>
      <c r="AP8343">
        <v>10</v>
      </c>
      <c r="AQ8343">
        <v>30</v>
      </c>
    </row>
    <row r="8344" spans="1:43" hidden="1" x14ac:dyDescent="0.25">
      <c r="A8344" t="s">
        <v>30274</v>
      </c>
      <c r="B8344" t="s">
        <v>30275</v>
      </c>
      <c r="C8344" s="1" t="str">
        <f t="shared" si="574"/>
        <v>21:0134</v>
      </c>
      <c r="D8344" s="1" t="str">
        <f t="shared" si="575"/>
        <v>21:0078</v>
      </c>
      <c r="E8344" t="s">
        <v>30276</v>
      </c>
      <c r="F8344" t="s">
        <v>30277</v>
      </c>
      <c r="H8344">
        <v>54.271863199999999</v>
      </c>
      <c r="I8344">
        <v>-61.399038900000001</v>
      </c>
      <c r="J8344" s="1" t="str">
        <f t="shared" si="576"/>
        <v>Till</v>
      </c>
      <c r="K8344" s="1" t="str">
        <f t="shared" si="573"/>
        <v>&lt;63 micron</v>
      </c>
      <c r="L8344">
        <v>0.1</v>
      </c>
      <c r="M8344">
        <v>1.6</v>
      </c>
      <c r="N8344">
        <v>1</v>
      </c>
      <c r="O8344">
        <v>50</v>
      </c>
      <c r="P8344">
        <v>0.25</v>
      </c>
      <c r="Q8344">
        <v>1</v>
      </c>
      <c r="R8344">
        <v>0.42</v>
      </c>
      <c r="S8344">
        <v>0.25</v>
      </c>
      <c r="T8344">
        <v>6</v>
      </c>
      <c r="U8344">
        <v>24</v>
      </c>
      <c r="V8344">
        <v>21</v>
      </c>
      <c r="W8344">
        <v>2.68</v>
      </c>
      <c r="X8344">
        <v>10</v>
      </c>
      <c r="Y8344">
        <v>0.5</v>
      </c>
      <c r="Z8344">
        <v>0.11</v>
      </c>
      <c r="AA8344">
        <v>40</v>
      </c>
      <c r="AB8344">
        <v>0.47</v>
      </c>
      <c r="AC8344">
        <v>225</v>
      </c>
      <c r="AD8344">
        <v>0.5</v>
      </c>
      <c r="AE8344">
        <v>0.02</v>
      </c>
      <c r="AF8344">
        <v>12</v>
      </c>
      <c r="AG8344">
        <v>750</v>
      </c>
      <c r="AH8344">
        <v>8</v>
      </c>
      <c r="AI8344">
        <v>1</v>
      </c>
      <c r="AJ8344">
        <v>3</v>
      </c>
      <c r="AK8344">
        <v>26</v>
      </c>
      <c r="AL8344">
        <v>0.15</v>
      </c>
      <c r="AM8344">
        <v>5</v>
      </c>
      <c r="AN8344">
        <v>5</v>
      </c>
      <c r="AO8344">
        <v>40</v>
      </c>
      <c r="AP8344">
        <v>10</v>
      </c>
      <c r="AQ8344">
        <v>28</v>
      </c>
    </row>
    <row r="8345" spans="1:43" hidden="1" x14ac:dyDescent="0.25">
      <c r="A8345" t="s">
        <v>30278</v>
      </c>
      <c r="B8345" t="s">
        <v>30279</v>
      </c>
      <c r="C8345" s="1" t="str">
        <f t="shared" si="574"/>
        <v>21:0134</v>
      </c>
      <c r="D8345" s="1" t="str">
        <f t="shared" si="575"/>
        <v>21:0078</v>
      </c>
      <c r="E8345" t="s">
        <v>30280</v>
      </c>
      <c r="F8345" t="s">
        <v>30281</v>
      </c>
      <c r="H8345">
        <v>54.246622100000003</v>
      </c>
      <c r="I8345">
        <v>-62.242930000000001</v>
      </c>
      <c r="J8345" s="1" t="str">
        <f t="shared" si="576"/>
        <v>Till</v>
      </c>
      <c r="K8345" s="1" t="str">
        <f t="shared" si="573"/>
        <v>&lt;63 micron</v>
      </c>
      <c r="L8345">
        <v>0.1</v>
      </c>
      <c r="M8345">
        <v>0.97</v>
      </c>
      <c r="N8345">
        <v>2</v>
      </c>
      <c r="O8345">
        <v>20</v>
      </c>
      <c r="P8345">
        <v>2</v>
      </c>
      <c r="Q8345">
        <v>1</v>
      </c>
      <c r="R8345">
        <v>0.37</v>
      </c>
      <c r="S8345">
        <v>0.25</v>
      </c>
      <c r="T8345">
        <v>2</v>
      </c>
      <c r="U8345">
        <v>17</v>
      </c>
      <c r="V8345">
        <v>8</v>
      </c>
      <c r="W8345">
        <v>2.5</v>
      </c>
      <c r="X8345">
        <v>10</v>
      </c>
      <c r="Y8345">
        <v>0.5</v>
      </c>
      <c r="Z8345">
        <v>0.13</v>
      </c>
      <c r="AA8345">
        <v>60</v>
      </c>
      <c r="AB8345">
        <v>0.19</v>
      </c>
      <c r="AC8345">
        <v>190</v>
      </c>
      <c r="AD8345">
        <v>3</v>
      </c>
      <c r="AE8345">
        <v>0.01</v>
      </c>
      <c r="AF8345">
        <v>6</v>
      </c>
      <c r="AG8345">
        <v>750</v>
      </c>
      <c r="AH8345">
        <v>74</v>
      </c>
      <c r="AI8345">
        <v>1</v>
      </c>
      <c r="AJ8345">
        <v>2</v>
      </c>
      <c r="AK8345">
        <v>19</v>
      </c>
      <c r="AL8345">
        <v>0.1</v>
      </c>
      <c r="AM8345">
        <v>5</v>
      </c>
      <c r="AN8345">
        <v>5</v>
      </c>
      <c r="AO8345">
        <v>29</v>
      </c>
      <c r="AP8345">
        <v>10</v>
      </c>
      <c r="AQ8345">
        <v>78</v>
      </c>
    </row>
    <row r="8346" spans="1:43" hidden="1" x14ac:dyDescent="0.25">
      <c r="A8346" t="s">
        <v>30282</v>
      </c>
      <c r="B8346" t="s">
        <v>30283</v>
      </c>
      <c r="C8346" s="1" t="str">
        <f t="shared" si="574"/>
        <v>21:0134</v>
      </c>
      <c r="D8346" s="1" t="str">
        <f t="shared" si="575"/>
        <v>21:0078</v>
      </c>
      <c r="E8346" t="s">
        <v>30284</v>
      </c>
      <c r="F8346" t="s">
        <v>30285</v>
      </c>
      <c r="H8346">
        <v>54.299505000000003</v>
      </c>
      <c r="I8346">
        <v>-62.467927099999997</v>
      </c>
      <c r="J8346" s="1" t="str">
        <f t="shared" si="576"/>
        <v>Till</v>
      </c>
      <c r="K8346" s="1" t="str">
        <f t="shared" si="573"/>
        <v>&lt;63 micron</v>
      </c>
      <c r="L8346">
        <v>0.1</v>
      </c>
      <c r="M8346">
        <v>0.95</v>
      </c>
      <c r="N8346">
        <v>1</v>
      </c>
      <c r="O8346">
        <v>80</v>
      </c>
      <c r="P8346">
        <v>0.25</v>
      </c>
      <c r="Q8346">
        <v>1</v>
      </c>
      <c r="R8346">
        <v>0.47</v>
      </c>
      <c r="S8346">
        <v>0.25</v>
      </c>
      <c r="T8346">
        <v>4</v>
      </c>
      <c r="U8346">
        <v>23</v>
      </c>
      <c r="V8346">
        <v>18</v>
      </c>
      <c r="W8346">
        <v>2.0499999999999998</v>
      </c>
      <c r="X8346">
        <v>5</v>
      </c>
      <c r="Y8346">
        <v>0.5</v>
      </c>
      <c r="Z8346">
        <v>0.1</v>
      </c>
      <c r="AA8346">
        <v>30</v>
      </c>
      <c r="AB8346">
        <v>0.31</v>
      </c>
      <c r="AC8346">
        <v>180</v>
      </c>
      <c r="AD8346">
        <v>0.5</v>
      </c>
      <c r="AE8346">
        <v>0.03</v>
      </c>
      <c r="AF8346">
        <v>10</v>
      </c>
      <c r="AG8346">
        <v>760</v>
      </c>
      <c r="AH8346">
        <v>4</v>
      </c>
      <c r="AI8346">
        <v>1</v>
      </c>
      <c r="AJ8346">
        <v>3</v>
      </c>
      <c r="AK8346">
        <v>24</v>
      </c>
      <c r="AL8346">
        <v>0.09</v>
      </c>
      <c r="AM8346">
        <v>5</v>
      </c>
      <c r="AN8346">
        <v>5</v>
      </c>
      <c r="AO8346">
        <v>41</v>
      </c>
      <c r="AP8346">
        <v>5</v>
      </c>
      <c r="AQ8346">
        <v>22</v>
      </c>
    </row>
    <row r="8347" spans="1:43" hidden="1" x14ac:dyDescent="0.25">
      <c r="A8347" t="s">
        <v>30286</v>
      </c>
      <c r="B8347" t="s">
        <v>30287</v>
      </c>
      <c r="C8347" s="1" t="str">
        <f t="shared" si="574"/>
        <v>21:0134</v>
      </c>
      <c r="D8347" s="1" t="str">
        <f t="shared" si="575"/>
        <v>21:0078</v>
      </c>
      <c r="E8347" t="s">
        <v>30288</v>
      </c>
      <c r="F8347" t="s">
        <v>30289</v>
      </c>
      <c r="H8347">
        <v>53.415597400000003</v>
      </c>
      <c r="I8347">
        <v>-63.3929379</v>
      </c>
      <c r="J8347" s="1" t="str">
        <f t="shared" si="576"/>
        <v>Till</v>
      </c>
      <c r="K8347" s="1" t="str">
        <f t="shared" si="573"/>
        <v>&lt;63 micron</v>
      </c>
      <c r="L8347">
        <v>0.2</v>
      </c>
      <c r="M8347">
        <v>1.44</v>
      </c>
      <c r="N8347">
        <v>2</v>
      </c>
      <c r="O8347">
        <v>180</v>
      </c>
      <c r="P8347">
        <v>0.5</v>
      </c>
      <c r="Q8347">
        <v>2</v>
      </c>
      <c r="R8347">
        <v>0.7</v>
      </c>
      <c r="S8347">
        <v>0.25</v>
      </c>
      <c r="T8347">
        <v>9</v>
      </c>
      <c r="U8347">
        <v>46</v>
      </c>
      <c r="V8347">
        <v>25</v>
      </c>
      <c r="W8347">
        <v>2.4500000000000002</v>
      </c>
      <c r="X8347">
        <v>5</v>
      </c>
      <c r="Y8347">
        <v>0.5</v>
      </c>
      <c r="Z8347">
        <v>0.45</v>
      </c>
      <c r="AA8347">
        <v>70</v>
      </c>
      <c r="AB8347">
        <v>0.79</v>
      </c>
      <c r="AC8347">
        <v>395</v>
      </c>
      <c r="AD8347">
        <v>0.5</v>
      </c>
      <c r="AE8347">
        <v>0.05</v>
      </c>
      <c r="AF8347">
        <v>19</v>
      </c>
      <c r="AG8347">
        <v>900</v>
      </c>
      <c r="AH8347">
        <v>4</v>
      </c>
      <c r="AI8347">
        <v>1</v>
      </c>
      <c r="AJ8347">
        <v>8</v>
      </c>
      <c r="AK8347">
        <v>38</v>
      </c>
      <c r="AL8347">
        <v>0.13</v>
      </c>
      <c r="AM8347">
        <v>5</v>
      </c>
      <c r="AN8347">
        <v>5</v>
      </c>
      <c r="AO8347">
        <v>54</v>
      </c>
      <c r="AP8347">
        <v>5</v>
      </c>
      <c r="AQ8347">
        <v>48</v>
      </c>
    </row>
    <row r="8348" spans="1:43" hidden="1" x14ac:dyDescent="0.25">
      <c r="A8348" t="s">
        <v>30290</v>
      </c>
      <c r="B8348" t="s">
        <v>30291</v>
      </c>
      <c r="C8348" s="1" t="str">
        <f t="shared" si="574"/>
        <v>21:0134</v>
      </c>
      <c r="D8348" s="1" t="str">
        <f t="shared" si="575"/>
        <v>21:0078</v>
      </c>
      <c r="E8348" t="s">
        <v>30292</v>
      </c>
      <c r="F8348" t="s">
        <v>30293</v>
      </c>
      <c r="H8348">
        <v>54.3801968</v>
      </c>
      <c r="I8348">
        <v>-62.4738088</v>
      </c>
      <c r="J8348" s="1" t="str">
        <f t="shared" si="576"/>
        <v>Till</v>
      </c>
      <c r="K8348" s="1" t="str">
        <f t="shared" si="573"/>
        <v>&lt;63 micron</v>
      </c>
      <c r="L8348">
        <v>0.1</v>
      </c>
      <c r="M8348">
        <v>1.23</v>
      </c>
      <c r="N8348">
        <v>1</v>
      </c>
      <c r="O8348">
        <v>120</v>
      </c>
      <c r="P8348">
        <v>0.25</v>
      </c>
      <c r="Q8348">
        <v>1</v>
      </c>
      <c r="R8348">
        <v>0.45</v>
      </c>
      <c r="S8348">
        <v>0.25</v>
      </c>
      <c r="T8348">
        <v>7</v>
      </c>
      <c r="U8348">
        <v>24</v>
      </c>
      <c r="V8348">
        <v>20</v>
      </c>
      <c r="W8348">
        <v>2.2000000000000002</v>
      </c>
      <c r="X8348">
        <v>5</v>
      </c>
      <c r="Y8348">
        <v>0.5</v>
      </c>
      <c r="Z8348">
        <v>0.09</v>
      </c>
      <c r="AA8348">
        <v>30</v>
      </c>
      <c r="AB8348">
        <v>0.44</v>
      </c>
      <c r="AC8348">
        <v>275</v>
      </c>
      <c r="AD8348">
        <v>0.5</v>
      </c>
      <c r="AE8348">
        <v>0.02</v>
      </c>
      <c r="AF8348">
        <v>14</v>
      </c>
      <c r="AG8348">
        <v>750</v>
      </c>
      <c r="AH8348">
        <v>6</v>
      </c>
      <c r="AI8348">
        <v>1</v>
      </c>
      <c r="AJ8348">
        <v>3</v>
      </c>
      <c r="AK8348">
        <v>20</v>
      </c>
      <c r="AL8348">
        <v>0.11</v>
      </c>
      <c r="AM8348">
        <v>5</v>
      </c>
      <c r="AN8348">
        <v>5</v>
      </c>
      <c r="AO8348">
        <v>42</v>
      </c>
      <c r="AP8348">
        <v>5</v>
      </c>
      <c r="AQ8348">
        <v>24</v>
      </c>
    </row>
    <row r="8349" spans="1:43" hidden="1" x14ac:dyDescent="0.25">
      <c r="A8349" t="s">
        <v>30294</v>
      </c>
      <c r="B8349" t="s">
        <v>30295</v>
      </c>
      <c r="C8349" s="1" t="str">
        <f t="shared" si="574"/>
        <v>21:0134</v>
      </c>
      <c r="D8349" s="1" t="str">
        <f t="shared" si="575"/>
        <v>21:0078</v>
      </c>
      <c r="E8349" t="s">
        <v>30296</v>
      </c>
      <c r="F8349" t="s">
        <v>30297</v>
      </c>
      <c r="H8349">
        <v>54.393527499999998</v>
      </c>
      <c r="I8349">
        <v>-62.2352949</v>
      </c>
      <c r="J8349" s="1" t="str">
        <f t="shared" si="576"/>
        <v>Till</v>
      </c>
      <c r="K8349" s="1" t="str">
        <f t="shared" si="573"/>
        <v>&lt;63 micron</v>
      </c>
      <c r="L8349">
        <v>0.1</v>
      </c>
      <c r="M8349">
        <v>1.22</v>
      </c>
      <c r="N8349">
        <v>1</v>
      </c>
      <c r="O8349">
        <v>70</v>
      </c>
      <c r="P8349">
        <v>0.25</v>
      </c>
      <c r="Q8349">
        <v>1</v>
      </c>
      <c r="R8349">
        <v>0.46</v>
      </c>
      <c r="S8349">
        <v>0.25</v>
      </c>
      <c r="T8349">
        <v>7</v>
      </c>
      <c r="U8349">
        <v>24</v>
      </c>
      <c r="V8349">
        <v>24</v>
      </c>
      <c r="W8349">
        <v>2.12</v>
      </c>
      <c r="X8349">
        <v>5</v>
      </c>
      <c r="Y8349">
        <v>0.5</v>
      </c>
      <c r="Z8349">
        <v>0.09</v>
      </c>
      <c r="AA8349">
        <v>30</v>
      </c>
      <c r="AB8349">
        <v>0.41</v>
      </c>
      <c r="AC8349">
        <v>250</v>
      </c>
      <c r="AD8349">
        <v>0.5</v>
      </c>
      <c r="AE8349">
        <v>0.03</v>
      </c>
      <c r="AF8349">
        <v>13</v>
      </c>
      <c r="AG8349">
        <v>710</v>
      </c>
      <c r="AH8349">
        <v>1</v>
      </c>
      <c r="AI8349">
        <v>1</v>
      </c>
      <c r="AJ8349">
        <v>3</v>
      </c>
      <c r="AK8349">
        <v>22</v>
      </c>
      <c r="AL8349">
        <v>0.11</v>
      </c>
      <c r="AM8349">
        <v>5</v>
      </c>
      <c r="AN8349">
        <v>5</v>
      </c>
      <c r="AO8349">
        <v>39</v>
      </c>
      <c r="AP8349">
        <v>5</v>
      </c>
      <c r="AQ8349">
        <v>22</v>
      </c>
    </row>
    <row r="8350" spans="1:43" hidden="1" x14ac:dyDescent="0.25">
      <c r="A8350" t="s">
        <v>30298</v>
      </c>
      <c r="B8350" t="s">
        <v>30299</v>
      </c>
      <c r="C8350" s="1" t="str">
        <f t="shared" si="574"/>
        <v>21:0134</v>
      </c>
      <c r="D8350" s="1" t="str">
        <f t="shared" si="575"/>
        <v>21:0078</v>
      </c>
      <c r="E8350" t="s">
        <v>30300</v>
      </c>
      <c r="F8350" t="s">
        <v>30301</v>
      </c>
      <c r="H8350">
        <v>54.334248000000002</v>
      </c>
      <c r="I8350">
        <v>-62.207177000000001</v>
      </c>
      <c r="J8350" s="1" t="str">
        <f t="shared" si="576"/>
        <v>Till</v>
      </c>
      <c r="K8350" s="1" t="str">
        <f t="shared" si="573"/>
        <v>&lt;63 micron</v>
      </c>
      <c r="L8350">
        <v>0.1</v>
      </c>
      <c r="M8350">
        <v>1.6</v>
      </c>
      <c r="N8350">
        <v>1</v>
      </c>
      <c r="O8350">
        <v>40</v>
      </c>
      <c r="P8350">
        <v>0.25</v>
      </c>
      <c r="Q8350">
        <v>1</v>
      </c>
      <c r="R8350">
        <v>0.39</v>
      </c>
      <c r="S8350">
        <v>0.25</v>
      </c>
      <c r="T8350">
        <v>6</v>
      </c>
      <c r="U8350">
        <v>24</v>
      </c>
      <c r="V8350">
        <v>20</v>
      </c>
      <c r="W8350">
        <v>2.19</v>
      </c>
      <c r="X8350">
        <v>10</v>
      </c>
      <c r="Y8350">
        <v>0.5</v>
      </c>
      <c r="Z8350">
        <v>0.06</v>
      </c>
      <c r="AA8350">
        <v>30</v>
      </c>
      <c r="AB8350">
        <v>0.35</v>
      </c>
      <c r="AC8350">
        <v>195</v>
      </c>
      <c r="AD8350">
        <v>0.5</v>
      </c>
      <c r="AE8350">
        <v>0.02</v>
      </c>
      <c r="AF8350">
        <v>12</v>
      </c>
      <c r="AG8350">
        <v>610</v>
      </c>
      <c r="AH8350">
        <v>2</v>
      </c>
      <c r="AI8350">
        <v>1</v>
      </c>
      <c r="AJ8350">
        <v>3</v>
      </c>
      <c r="AK8350">
        <v>20</v>
      </c>
      <c r="AL8350">
        <v>0.13</v>
      </c>
      <c r="AM8350">
        <v>5</v>
      </c>
      <c r="AN8350">
        <v>5</v>
      </c>
      <c r="AO8350">
        <v>37</v>
      </c>
      <c r="AP8350">
        <v>10</v>
      </c>
      <c r="AQ8350">
        <v>18</v>
      </c>
    </row>
    <row r="8351" spans="1:43" hidden="1" x14ac:dyDescent="0.25">
      <c r="A8351" t="s">
        <v>30302</v>
      </c>
      <c r="B8351" t="s">
        <v>30303</v>
      </c>
      <c r="C8351" s="1" t="str">
        <f t="shared" si="574"/>
        <v>21:0134</v>
      </c>
      <c r="D8351" s="1" t="str">
        <f t="shared" si="575"/>
        <v>21:0078</v>
      </c>
      <c r="E8351" t="s">
        <v>30304</v>
      </c>
      <c r="F8351" t="s">
        <v>30305</v>
      </c>
      <c r="H8351">
        <v>54.260399800000002</v>
      </c>
      <c r="I8351">
        <v>-62.184798000000001</v>
      </c>
      <c r="J8351" s="1" t="str">
        <f t="shared" si="576"/>
        <v>Till</v>
      </c>
      <c r="K8351" s="1" t="str">
        <f t="shared" ref="K8351:K8414" si="577">HYPERLINK("http://geochem.nrcan.gc.ca/cdogs/content/kwd/kwd080004_e.htm", "&lt;63 micron")</f>
        <v>&lt;63 micron</v>
      </c>
      <c r="L8351">
        <v>0.1</v>
      </c>
      <c r="M8351">
        <v>1.87</v>
      </c>
      <c r="N8351">
        <v>2</v>
      </c>
      <c r="O8351">
        <v>70</v>
      </c>
      <c r="P8351">
        <v>0.5</v>
      </c>
      <c r="Q8351">
        <v>1</v>
      </c>
      <c r="R8351">
        <v>0.36</v>
      </c>
      <c r="S8351">
        <v>0.25</v>
      </c>
      <c r="T8351">
        <v>8</v>
      </c>
      <c r="U8351">
        <v>24</v>
      </c>
      <c r="V8351">
        <v>27</v>
      </c>
      <c r="W8351">
        <v>2.76</v>
      </c>
      <c r="X8351">
        <v>10</v>
      </c>
      <c r="Y8351">
        <v>0.5</v>
      </c>
      <c r="Z8351">
        <v>0.09</v>
      </c>
      <c r="AA8351">
        <v>30</v>
      </c>
      <c r="AB8351">
        <v>0.51</v>
      </c>
      <c r="AC8351">
        <v>240</v>
      </c>
      <c r="AD8351">
        <v>0.5</v>
      </c>
      <c r="AE8351">
        <v>0.02</v>
      </c>
      <c r="AF8351">
        <v>15</v>
      </c>
      <c r="AG8351">
        <v>350</v>
      </c>
      <c r="AH8351">
        <v>8</v>
      </c>
      <c r="AI8351">
        <v>1</v>
      </c>
      <c r="AJ8351">
        <v>3</v>
      </c>
      <c r="AK8351">
        <v>18</v>
      </c>
      <c r="AL8351">
        <v>0.18</v>
      </c>
      <c r="AM8351">
        <v>5</v>
      </c>
      <c r="AN8351">
        <v>5</v>
      </c>
      <c r="AO8351">
        <v>41</v>
      </c>
      <c r="AP8351">
        <v>10</v>
      </c>
      <c r="AQ8351">
        <v>38</v>
      </c>
    </row>
    <row r="8352" spans="1:43" hidden="1" x14ac:dyDescent="0.25">
      <c r="A8352" t="s">
        <v>30306</v>
      </c>
      <c r="B8352" t="s">
        <v>30307</v>
      </c>
      <c r="C8352" s="1" t="str">
        <f t="shared" si="574"/>
        <v>21:0134</v>
      </c>
      <c r="D8352" s="1" t="str">
        <f t="shared" si="575"/>
        <v>21:0078</v>
      </c>
      <c r="E8352" t="s">
        <v>30308</v>
      </c>
      <c r="F8352" t="s">
        <v>30309</v>
      </c>
      <c r="H8352">
        <v>54.324801800000003</v>
      </c>
      <c r="I8352">
        <v>-62.050133000000002</v>
      </c>
      <c r="J8352" s="1" t="str">
        <f t="shared" si="576"/>
        <v>Till</v>
      </c>
      <c r="K8352" s="1" t="str">
        <f t="shared" si="577"/>
        <v>&lt;63 micron</v>
      </c>
      <c r="L8352">
        <v>0.1</v>
      </c>
      <c r="M8352">
        <v>1.68</v>
      </c>
      <c r="N8352">
        <v>2</v>
      </c>
      <c r="O8352">
        <v>120</v>
      </c>
      <c r="P8352">
        <v>0.5</v>
      </c>
      <c r="Q8352">
        <v>2</v>
      </c>
      <c r="R8352">
        <v>0.5</v>
      </c>
      <c r="S8352">
        <v>0.25</v>
      </c>
      <c r="T8352">
        <v>10</v>
      </c>
      <c r="U8352">
        <v>25</v>
      </c>
      <c r="V8352">
        <v>40</v>
      </c>
      <c r="W8352">
        <v>2.62</v>
      </c>
      <c r="X8352">
        <v>10</v>
      </c>
      <c r="Y8352">
        <v>0.5</v>
      </c>
      <c r="Z8352">
        <v>0.24</v>
      </c>
      <c r="AA8352">
        <v>40</v>
      </c>
      <c r="AB8352">
        <v>0.57999999999999996</v>
      </c>
      <c r="AC8352">
        <v>355</v>
      </c>
      <c r="AD8352">
        <v>0.5</v>
      </c>
      <c r="AE8352">
        <v>0.02</v>
      </c>
      <c r="AF8352">
        <v>18</v>
      </c>
      <c r="AG8352">
        <v>900</v>
      </c>
      <c r="AH8352">
        <v>6</v>
      </c>
      <c r="AI8352">
        <v>1</v>
      </c>
      <c r="AJ8352">
        <v>4</v>
      </c>
      <c r="AK8352">
        <v>29</v>
      </c>
      <c r="AL8352">
        <v>0.14000000000000001</v>
      </c>
      <c r="AM8352">
        <v>5</v>
      </c>
      <c r="AN8352">
        <v>5</v>
      </c>
      <c r="AO8352">
        <v>42</v>
      </c>
      <c r="AP8352">
        <v>10</v>
      </c>
      <c r="AQ8352">
        <v>48</v>
      </c>
    </row>
    <row r="8353" spans="1:43" hidden="1" x14ac:dyDescent="0.25">
      <c r="A8353" t="s">
        <v>30310</v>
      </c>
      <c r="B8353" t="s">
        <v>30311</v>
      </c>
      <c r="C8353" s="1" t="str">
        <f t="shared" si="574"/>
        <v>21:0134</v>
      </c>
      <c r="D8353" s="1" t="str">
        <f t="shared" si="575"/>
        <v>21:0078</v>
      </c>
      <c r="E8353" t="s">
        <v>30312</v>
      </c>
      <c r="F8353" t="s">
        <v>30313</v>
      </c>
      <c r="H8353">
        <v>54.378917000000001</v>
      </c>
      <c r="I8353">
        <v>-62.074287300000002</v>
      </c>
      <c r="J8353" s="1" t="str">
        <f t="shared" si="576"/>
        <v>Till</v>
      </c>
      <c r="K8353" s="1" t="str">
        <f t="shared" si="577"/>
        <v>&lt;63 micron</v>
      </c>
      <c r="L8353">
        <v>0.1</v>
      </c>
      <c r="M8353">
        <v>1.76</v>
      </c>
      <c r="N8353">
        <v>1</v>
      </c>
      <c r="O8353">
        <v>140</v>
      </c>
      <c r="P8353">
        <v>0.25</v>
      </c>
      <c r="Q8353">
        <v>1</v>
      </c>
      <c r="R8353">
        <v>0.53</v>
      </c>
      <c r="S8353">
        <v>0.25</v>
      </c>
      <c r="T8353">
        <v>15</v>
      </c>
      <c r="U8353">
        <v>28</v>
      </c>
      <c r="V8353">
        <v>41</v>
      </c>
      <c r="W8353">
        <v>2.92</v>
      </c>
      <c r="X8353">
        <v>10</v>
      </c>
      <c r="Y8353">
        <v>0.5</v>
      </c>
      <c r="Z8353">
        <v>0.04</v>
      </c>
      <c r="AA8353">
        <v>30</v>
      </c>
      <c r="AB8353">
        <v>0.74</v>
      </c>
      <c r="AC8353">
        <v>245</v>
      </c>
      <c r="AD8353">
        <v>0.5</v>
      </c>
      <c r="AE8353">
        <v>0.02</v>
      </c>
      <c r="AF8353">
        <v>42</v>
      </c>
      <c r="AG8353">
        <v>800</v>
      </c>
      <c r="AH8353">
        <v>4</v>
      </c>
      <c r="AI8353">
        <v>1</v>
      </c>
      <c r="AJ8353">
        <v>3</v>
      </c>
      <c r="AK8353">
        <v>25</v>
      </c>
      <c r="AL8353">
        <v>0.12</v>
      </c>
      <c r="AM8353">
        <v>5</v>
      </c>
      <c r="AN8353">
        <v>5</v>
      </c>
      <c r="AO8353">
        <v>42</v>
      </c>
      <c r="AP8353">
        <v>10</v>
      </c>
      <c r="AQ8353">
        <v>28</v>
      </c>
    </row>
    <row r="8354" spans="1:43" hidden="1" x14ac:dyDescent="0.25">
      <c r="A8354" t="s">
        <v>30314</v>
      </c>
      <c r="B8354" t="s">
        <v>30315</v>
      </c>
      <c r="C8354" s="1" t="str">
        <f t="shared" si="574"/>
        <v>21:0134</v>
      </c>
      <c r="D8354" s="1" t="str">
        <f t="shared" si="575"/>
        <v>21:0078</v>
      </c>
      <c r="E8354" t="s">
        <v>30316</v>
      </c>
      <c r="F8354" t="s">
        <v>30317</v>
      </c>
      <c r="H8354">
        <v>54.447094900000003</v>
      </c>
      <c r="I8354">
        <v>-62.1479304</v>
      </c>
      <c r="J8354" s="1" t="str">
        <f t="shared" si="576"/>
        <v>Till</v>
      </c>
      <c r="K8354" s="1" t="str">
        <f t="shared" si="577"/>
        <v>&lt;63 micron</v>
      </c>
      <c r="L8354">
        <v>0.1</v>
      </c>
      <c r="M8354">
        <v>2.04</v>
      </c>
      <c r="N8354">
        <v>2</v>
      </c>
      <c r="O8354">
        <v>70</v>
      </c>
      <c r="P8354">
        <v>0.25</v>
      </c>
      <c r="Q8354">
        <v>1</v>
      </c>
      <c r="R8354">
        <v>0.35</v>
      </c>
      <c r="S8354">
        <v>0.25</v>
      </c>
      <c r="T8354">
        <v>9</v>
      </c>
      <c r="U8354">
        <v>25</v>
      </c>
      <c r="V8354">
        <v>17</v>
      </c>
      <c r="W8354">
        <v>2.52</v>
      </c>
      <c r="X8354">
        <v>5</v>
      </c>
      <c r="Y8354">
        <v>0.5</v>
      </c>
      <c r="Z8354">
        <v>0.06</v>
      </c>
      <c r="AA8354">
        <v>20</v>
      </c>
      <c r="AB8354">
        <v>0.52</v>
      </c>
      <c r="AC8354">
        <v>265</v>
      </c>
      <c r="AD8354">
        <v>0.5</v>
      </c>
      <c r="AE8354">
        <v>0.02</v>
      </c>
      <c r="AF8354">
        <v>16</v>
      </c>
      <c r="AG8354">
        <v>520</v>
      </c>
      <c r="AH8354">
        <v>4</v>
      </c>
      <c r="AI8354">
        <v>1</v>
      </c>
      <c r="AJ8354">
        <v>3</v>
      </c>
      <c r="AK8354">
        <v>15</v>
      </c>
      <c r="AL8354">
        <v>0.13</v>
      </c>
      <c r="AM8354">
        <v>5</v>
      </c>
      <c r="AN8354">
        <v>5</v>
      </c>
      <c r="AO8354">
        <v>40</v>
      </c>
      <c r="AP8354">
        <v>5</v>
      </c>
      <c r="AQ8354">
        <v>24</v>
      </c>
    </row>
    <row r="8355" spans="1:43" hidden="1" x14ac:dyDescent="0.25">
      <c r="A8355" t="s">
        <v>30318</v>
      </c>
      <c r="B8355" t="s">
        <v>30319</v>
      </c>
      <c r="C8355" s="1" t="str">
        <f t="shared" ref="C8355:C8418" si="578">HYPERLINK("http://geochem.nrcan.gc.ca/cdogs/content/bdl/bdl210134_e.htm", "21:0134")</f>
        <v>21:0134</v>
      </c>
      <c r="D8355" s="1" t="str">
        <f t="shared" ref="D8355:D8418" si="579">HYPERLINK("http://geochem.nrcan.gc.ca/cdogs/content/svy/svy210078_e.htm", "21:0078")</f>
        <v>21:0078</v>
      </c>
      <c r="E8355" t="s">
        <v>30320</v>
      </c>
      <c r="F8355" t="s">
        <v>30321</v>
      </c>
      <c r="H8355">
        <v>54.491136900000001</v>
      </c>
      <c r="I8355">
        <v>-62.057467799999998</v>
      </c>
      <c r="J8355" s="1" t="str">
        <f t="shared" si="576"/>
        <v>Till</v>
      </c>
      <c r="K8355" s="1" t="str">
        <f t="shared" si="577"/>
        <v>&lt;63 micron</v>
      </c>
      <c r="L8355">
        <v>0.1</v>
      </c>
      <c r="M8355">
        <v>1.54</v>
      </c>
      <c r="N8355">
        <v>1</v>
      </c>
      <c r="O8355">
        <v>180</v>
      </c>
      <c r="P8355">
        <v>0.25</v>
      </c>
      <c r="Q8355">
        <v>2</v>
      </c>
      <c r="R8355">
        <v>0.59</v>
      </c>
      <c r="S8355">
        <v>0.25</v>
      </c>
      <c r="T8355">
        <v>10</v>
      </c>
      <c r="U8355">
        <v>27</v>
      </c>
      <c r="V8355">
        <v>26</v>
      </c>
      <c r="W8355">
        <v>2.64</v>
      </c>
      <c r="X8355">
        <v>5</v>
      </c>
      <c r="Y8355">
        <v>0.5</v>
      </c>
      <c r="Z8355">
        <v>0.13</v>
      </c>
      <c r="AA8355">
        <v>40</v>
      </c>
      <c r="AB8355">
        <v>0.62</v>
      </c>
      <c r="AC8355">
        <v>300</v>
      </c>
      <c r="AD8355">
        <v>0.5</v>
      </c>
      <c r="AE8355">
        <v>0.03</v>
      </c>
      <c r="AF8355">
        <v>21</v>
      </c>
      <c r="AG8355">
        <v>850</v>
      </c>
      <c r="AH8355">
        <v>8</v>
      </c>
      <c r="AI8355">
        <v>1</v>
      </c>
      <c r="AJ8355">
        <v>5</v>
      </c>
      <c r="AK8355">
        <v>28</v>
      </c>
      <c r="AL8355">
        <v>0.13</v>
      </c>
      <c r="AM8355">
        <v>5</v>
      </c>
      <c r="AN8355">
        <v>5</v>
      </c>
      <c r="AO8355">
        <v>44</v>
      </c>
      <c r="AP8355">
        <v>5</v>
      </c>
      <c r="AQ8355">
        <v>34</v>
      </c>
    </row>
    <row r="8356" spans="1:43" hidden="1" x14ac:dyDescent="0.25">
      <c r="A8356" t="s">
        <v>30322</v>
      </c>
      <c r="B8356" t="s">
        <v>30323</v>
      </c>
      <c r="C8356" s="1" t="str">
        <f t="shared" si="578"/>
        <v>21:0134</v>
      </c>
      <c r="D8356" s="1" t="str">
        <f t="shared" si="579"/>
        <v>21:0078</v>
      </c>
      <c r="E8356" t="s">
        <v>27108</v>
      </c>
      <c r="F8356" t="s">
        <v>30324</v>
      </c>
      <c r="H8356">
        <v>54.651643700000001</v>
      </c>
      <c r="I8356">
        <v>-60.966380399999998</v>
      </c>
      <c r="J8356" s="1" t="str">
        <f t="shared" si="576"/>
        <v>Till</v>
      </c>
      <c r="K8356" s="1" t="str">
        <f t="shared" si="577"/>
        <v>&lt;63 micron</v>
      </c>
      <c r="L8356">
        <v>0.1</v>
      </c>
      <c r="M8356">
        <v>1.0900000000000001</v>
      </c>
      <c r="N8356">
        <v>1</v>
      </c>
      <c r="O8356">
        <v>30</v>
      </c>
      <c r="P8356">
        <v>0.25</v>
      </c>
      <c r="Q8356">
        <v>2</v>
      </c>
      <c r="R8356">
        <v>0.44</v>
      </c>
      <c r="S8356">
        <v>0.25</v>
      </c>
      <c r="T8356">
        <v>6</v>
      </c>
      <c r="U8356">
        <v>29</v>
      </c>
      <c r="V8356">
        <v>12</v>
      </c>
      <c r="W8356">
        <v>1.87</v>
      </c>
      <c r="X8356">
        <v>5</v>
      </c>
      <c r="Y8356">
        <v>0.5</v>
      </c>
      <c r="Z8356">
        <v>0.02</v>
      </c>
      <c r="AA8356">
        <v>20</v>
      </c>
      <c r="AB8356">
        <v>0.4</v>
      </c>
      <c r="AC8356">
        <v>180</v>
      </c>
      <c r="AD8356">
        <v>0.5</v>
      </c>
      <c r="AE8356">
        <v>0.02</v>
      </c>
      <c r="AF8356">
        <v>16</v>
      </c>
      <c r="AG8356">
        <v>620</v>
      </c>
      <c r="AH8356">
        <v>6</v>
      </c>
      <c r="AI8356">
        <v>1</v>
      </c>
      <c r="AJ8356">
        <v>3</v>
      </c>
      <c r="AK8356">
        <v>18</v>
      </c>
      <c r="AL8356">
        <v>0.13</v>
      </c>
      <c r="AM8356">
        <v>5</v>
      </c>
      <c r="AN8356">
        <v>5</v>
      </c>
      <c r="AO8356">
        <v>40</v>
      </c>
      <c r="AP8356">
        <v>5</v>
      </c>
      <c r="AQ8356">
        <v>22</v>
      </c>
    </row>
    <row r="8357" spans="1:43" hidden="1" x14ac:dyDescent="0.25">
      <c r="A8357" t="s">
        <v>30325</v>
      </c>
      <c r="B8357" t="s">
        <v>30326</v>
      </c>
      <c r="C8357" s="1" t="str">
        <f t="shared" si="578"/>
        <v>21:0134</v>
      </c>
      <c r="D8357" s="1" t="str">
        <f t="shared" si="579"/>
        <v>21:0078</v>
      </c>
      <c r="E8357" t="s">
        <v>30327</v>
      </c>
      <c r="F8357" t="s">
        <v>30328</v>
      </c>
      <c r="H8357">
        <v>54.561657400000001</v>
      </c>
      <c r="I8357">
        <v>-60.947275300000001</v>
      </c>
      <c r="J8357" s="1" t="str">
        <f t="shared" si="576"/>
        <v>Till</v>
      </c>
      <c r="K8357" s="1" t="str">
        <f t="shared" si="577"/>
        <v>&lt;63 micron</v>
      </c>
      <c r="L8357">
        <v>0.1</v>
      </c>
      <c r="M8357">
        <v>1.97</v>
      </c>
      <c r="N8357">
        <v>1</v>
      </c>
      <c r="O8357">
        <v>40</v>
      </c>
      <c r="P8357">
        <v>0.25</v>
      </c>
      <c r="Q8357">
        <v>4</v>
      </c>
      <c r="R8357">
        <v>0.52</v>
      </c>
      <c r="S8357">
        <v>0.25</v>
      </c>
      <c r="T8357">
        <v>10</v>
      </c>
      <c r="U8357">
        <v>32</v>
      </c>
      <c r="V8357">
        <v>31</v>
      </c>
      <c r="W8357">
        <v>3</v>
      </c>
      <c r="X8357">
        <v>5</v>
      </c>
      <c r="Y8357">
        <v>1</v>
      </c>
      <c r="Z8357">
        <v>0.05</v>
      </c>
      <c r="AA8357">
        <v>30</v>
      </c>
      <c r="AB8357">
        <v>0.94</v>
      </c>
      <c r="AC8357">
        <v>270</v>
      </c>
      <c r="AD8357">
        <v>0.5</v>
      </c>
      <c r="AE8357">
        <v>0.02</v>
      </c>
      <c r="AF8357">
        <v>22</v>
      </c>
      <c r="AG8357">
        <v>700</v>
      </c>
      <c r="AH8357">
        <v>10</v>
      </c>
      <c r="AI8357">
        <v>2</v>
      </c>
      <c r="AJ8357">
        <v>4</v>
      </c>
      <c r="AK8357">
        <v>29</v>
      </c>
      <c r="AL8357">
        <v>0.17</v>
      </c>
      <c r="AM8357">
        <v>5</v>
      </c>
      <c r="AN8357">
        <v>5</v>
      </c>
      <c r="AO8357">
        <v>44</v>
      </c>
      <c r="AP8357">
        <v>5</v>
      </c>
      <c r="AQ8357">
        <v>56</v>
      </c>
    </row>
    <row r="8358" spans="1:43" hidden="1" x14ac:dyDescent="0.25">
      <c r="A8358" t="s">
        <v>30329</v>
      </c>
      <c r="B8358" t="s">
        <v>30330</v>
      </c>
      <c r="C8358" s="1" t="str">
        <f t="shared" si="578"/>
        <v>21:0134</v>
      </c>
      <c r="D8358" s="1" t="str">
        <f t="shared" si="579"/>
        <v>21:0078</v>
      </c>
      <c r="E8358" t="s">
        <v>30331</v>
      </c>
      <c r="F8358" t="s">
        <v>30332</v>
      </c>
      <c r="H8358">
        <v>53.545015599999999</v>
      </c>
      <c r="I8358">
        <v>-64.009107599999993</v>
      </c>
      <c r="J8358" s="1" t="str">
        <f t="shared" si="576"/>
        <v>Till</v>
      </c>
      <c r="K8358" s="1" t="str">
        <f t="shared" si="577"/>
        <v>&lt;63 micron</v>
      </c>
      <c r="L8358">
        <v>0.2</v>
      </c>
      <c r="M8358">
        <v>1.0900000000000001</v>
      </c>
      <c r="N8358">
        <v>1</v>
      </c>
      <c r="O8358">
        <v>30</v>
      </c>
      <c r="P8358">
        <v>0.25</v>
      </c>
      <c r="Q8358">
        <v>1</v>
      </c>
      <c r="R8358">
        <v>0.35</v>
      </c>
      <c r="S8358">
        <v>0.25</v>
      </c>
      <c r="T8358">
        <v>3</v>
      </c>
      <c r="U8358">
        <v>33</v>
      </c>
      <c r="V8358">
        <v>13</v>
      </c>
      <c r="W8358">
        <v>2.14</v>
      </c>
      <c r="X8358">
        <v>5</v>
      </c>
      <c r="Y8358">
        <v>0.5</v>
      </c>
      <c r="Z8358">
        <v>0.08</v>
      </c>
      <c r="AA8358">
        <v>30</v>
      </c>
      <c r="AB8358">
        <v>0.28999999999999998</v>
      </c>
      <c r="AC8358">
        <v>160</v>
      </c>
      <c r="AD8358">
        <v>0.5</v>
      </c>
      <c r="AE8358">
        <v>0.02</v>
      </c>
      <c r="AF8358">
        <v>9</v>
      </c>
      <c r="AG8358">
        <v>830</v>
      </c>
      <c r="AH8358">
        <v>6</v>
      </c>
      <c r="AI8358">
        <v>1</v>
      </c>
      <c r="AJ8358">
        <v>3</v>
      </c>
      <c r="AK8358">
        <v>24</v>
      </c>
      <c r="AL8358">
        <v>0.12</v>
      </c>
      <c r="AM8358">
        <v>5</v>
      </c>
      <c r="AN8358">
        <v>5</v>
      </c>
      <c r="AO8358">
        <v>41</v>
      </c>
      <c r="AP8358">
        <v>5</v>
      </c>
      <c r="AQ8358">
        <v>18</v>
      </c>
    </row>
    <row r="8359" spans="1:43" hidden="1" x14ac:dyDescent="0.25">
      <c r="A8359" t="s">
        <v>30333</v>
      </c>
      <c r="B8359" t="s">
        <v>30334</v>
      </c>
      <c r="C8359" s="1" t="str">
        <f t="shared" si="578"/>
        <v>21:0134</v>
      </c>
      <c r="D8359" s="1" t="str">
        <f t="shared" si="579"/>
        <v>21:0078</v>
      </c>
      <c r="E8359" t="s">
        <v>30335</v>
      </c>
      <c r="F8359" t="s">
        <v>30336</v>
      </c>
      <c r="H8359">
        <v>54.516229799999998</v>
      </c>
      <c r="I8359">
        <v>-60.945306500000001</v>
      </c>
      <c r="J8359" s="1" t="str">
        <f t="shared" si="576"/>
        <v>Till</v>
      </c>
      <c r="K8359" s="1" t="str">
        <f t="shared" si="577"/>
        <v>&lt;63 micron</v>
      </c>
      <c r="L8359">
        <v>0.2</v>
      </c>
      <c r="M8359">
        <v>1.27</v>
      </c>
      <c r="N8359">
        <v>1</v>
      </c>
      <c r="O8359">
        <v>30</v>
      </c>
      <c r="P8359">
        <v>0.25</v>
      </c>
      <c r="Q8359">
        <v>2</v>
      </c>
      <c r="R8359">
        <v>0.63</v>
      </c>
      <c r="S8359">
        <v>2</v>
      </c>
      <c r="T8359">
        <v>10</v>
      </c>
      <c r="U8359">
        <v>42</v>
      </c>
      <c r="V8359">
        <v>26</v>
      </c>
      <c r="W8359">
        <v>2.8</v>
      </c>
      <c r="X8359">
        <v>5</v>
      </c>
      <c r="Y8359">
        <v>0.5</v>
      </c>
      <c r="Z8359">
        <v>0.06</v>
      </c>
      <c r="AA8359">
        <v>30</v>
      </c>
      <c r="AB8359">
        <v>0.74</v>
      </c>
      <c r="AC8359">
        <v>340</v>
      </c>
      <c r="AD8359">
        <v>0.5</v>
      </c>
      <c r="AE8359">
        <v>0.02</v>
      </c>
      <c r="AF8359">
        <v>41</v>
      </c>
      <c r="AG8359">
        <v>870</v>
      </c>
      <c r="AH8359">
        <v>8</v>
      </c>
      <c r="AI8359">
        <v>1</v>
      </c>
      <c r="AJ8359">
        <v>3</v>
      </c>
      <c r="AK8359">
        <v>27</v>
      </c>
      <c r="AL8359">
        <v>0.13</v>
      </c>
      <c r="AM8359">
        <v>5</v>
      </c>
      <c r="AN8359">
        <v>5</v>
      </c>
      <c r="AO8359">
        <v>47</v>
      </c>
      <c r="AP8359">
        <v>5</v>
      </c>
      <c r="AQ8359">
        <v>1770</v>
      </c>
    </row>
    <row r="8360" spans="1:43" hidden="1" x14ac:dyDescent="0.25">
      <c r="A8360" t="s">
        <v>30337</v>
      </c>
      <c r="B8360" t="s">
        <v>30338</v>
      </c>
      <c r="C8360" s="1" t="str">
        <f t="shared" si="578"/>
        <v>21:0134</v>
      </c>
      <c r="D8360" s="1" t="str">
        <f t="shared" si="579"/>
        <v>21:0078</v>
      </c>
      <c r="E8360" t="s">
        <v>30339</v>
      </c>
      <c r="F8360" t="s">
        <v>30340</v>
      </c>
      <c r="H8360">
        <v>54.550888</v>
      </c>
      <c r="I8360">
        <v>-60.698459200000002</v>
      </c>
      <c r="J8360" s="1" t="str">
        <f t="shared" si="576"/>
        <v>Till</v>
      </c>
      <c r="K8360" s="1" t="str">
        <f t="shared" si="577"/>
        <v>&lt;63 micron</v>
      </c>
      <c r="L8360">
        <v>0.2</v>
      </c>
      <c r="M8360">
        <v>2.12</v>
      </c>
      <c r="N8360">
        <v>8</v>
      </c>
      <c r="O8360">
        <v>70</v>
      </c>
      <c r="P8360">
        <v>0.5</v>
      </c>
      <c r="Q8360">
        <v>4</v>
      </c>
      <c r="R8360">
        <v>0.53</v>
      </c>
      <c r="S8360">
        <v>0.25</v>
      </c>
      <c r="T8360">
        <v>14</v>
      </c>
      <c r="U8360">
        <v>66</v>
      </c>
      <c r="V8360">
        <v>49</v>
      </c>
      <c r="W8360">
        <v>2.97</v>
      </c>
      <c r="X8360">
        <v>5</v>
      </c>
      <c r="Y8360">
        <v>0.5</v>
      </c>
      <c r="Z8360">
        <v>0.15</v>
      </c>
      <c r="AA8360">
        <v>30</v>
      </c>
      <c r="AB8360">
        <v>0.94</v>
      </c>
      <c r="AC8360">
        <v>415</v>
      </c>
      <c r="AD8360">
        <v>0.5</v>
      </c>
      <c r="AE8360">
        <v>0.02</v>
      </c>
      <c r="AF8360">
        <v>35</v>
      </c>
      <c r="AG8360">
        <v>810</v>
      </c>
      <c r="AH8360">
        <v>8</v>
      </c>
      <c r="AI8360">
        <v>1</v>
      </c>
      <c r="AJ8360">
        <v>4</v>
      </c>
      <c r="AK8360">
        <v>29</v>
      </c>
      <c r="AL8360">
        <v>0.17</v>
      </c>
      <c r="AM8360">
        <v>5</v>
      </c>
      <c r="AN8360">
        <v>5</v>
      </c>
      <c r="AO8360">
        <v>52</v>
      </c>
      <c r="AP8360">
        <v>5</v>
      </c>
      <c r="AQ8360">
        <v>44</v>
      </c>
    </row>
    <row r="8361" spans="1:43" hidden="1" x14ac:dyDescent="0.25">
      <c r="A8361" t="s">
        <v>30341</v>
      </c>
      <c r="B8361" t="s">
        <v>30342</v>
      </c>
      <c r="C8361" s="1" t="str">
        <f t="shared" si="578"/>
        <v>21:0134</v>
      </c>
      <c r="D8361" s="1" t="str">
        <f t="shared" si="579"/>
        <v>21:0078</v>
      </c>
      <c r="E8361" t="s">
        <v>30343</v>
      </c>
      <c r="F8361" t="s">
        <v>30344</v>
      </c>
      <c r="H8361">
        <v>54.5951661</v>
      </c>
      <c r="I8361">
        <v>-60.783042399999999</v>
      </c>
      <c r="J8361" s="1" t="str">
        <f t="shared" si="576"/>
        <v>Till</v>
      </c>
      <c r="K8361" s="1" t="str">
        <f t="shared" si="577"/>
        <v>&lt;63 micron</v>
      </c>
      <c r="L8361">
        <v>0.1</v>
      </c>
      <c r="M8361">
        <v>2.81</v>
      </c>
      <c r="N8361">
        <v>10</v>
      </c>
      <c r="O8361">
        <v>90</v>
      </c>
      <c r="P8361">
        <v>0.5</v>
      </c>
      <c r="Q8361">
        <v>2</v>
      </c>
      <c r="R8361">
        <v>0.3</v>
      </c>
      <c r="S8361">
        <v>0.25</v>
      </c>
      <c r="T8361">
        <v>10</v>
      </c>
      <c r="U8361">
        <v>48</v>
      </c>
      <c r="V8361">
        <v>35</v>
      </c>
      <c r="W8361">
        <v>2.69</v>
      </c>
      <c r="X8361">
        <v>5</v>
      </c>
      <c r="Y8361">
        <v>1</v>
      </c>
      <c r="Z8361">
        <v>0.06</v>
      </c>
      <c r="AA8361">
        <v>30</v>
      </c>
      <c r="AB8361">
        <v>0.56000000000000005</v>
      </c>
      <c r="AC8361">
        <v>165</v>
      </c>
      <c r="AD8361">
        <v>0.5</v>
      </c>
      <c r="AE8361">
        <v>0.02</v>
      </c>
      <c r="AF8361">
        <v>28</v>
      </c>
      <c r="AG8361">
        <v>470</v>
      </c>
      <c r="AH8361">
        <v>8</v>
      </c>
      <c r="AI8361">
        <v>1</v>
      </c>
      <c r="AJ8361">
        <v>7</v>
      </c>
      <c r="AK8361">
        <v>14</v>
      </c>
      <c r="AL8361">
        <v>0.12</v>
      </c>
      <c r="AM8361">
        <v>5</v>
      </c>
      <c r="AN8361">
        <v>5</v>
      </c>
      <c r="AO8361">
        <v>47</v>
      </c>
      <c r="AP8361">
        <v>5</v>
      </c>
      <c r="AQ8361">
        <v>36</v>
      </c>
    </row>
    <row r="8362" spans="1:43" hidden="1" x14ac:dyDescent="0.25">
      <c r="A8362" t="s">
        <v>30345</v>
      </c>
      <c r="B8362" t="s">
        <v>30346</v>
      </c>
      <c r="C8362" s="1" t="str">
        <f t="shared" si="578"/>
        <v>21:0134</v>
      </c>
      <c r="D8362" s="1" t="str">
        <f t="shared" si="579"/>
        <v>21:0078</v>
      </c>
      <c r="E8362" t="s">
        <v>30347</v>
      </c>
      <c r="F8362" t="s">
        <v>30348</v>
      </c>
      <c r="H8362">
        <v>54.491092399999999</v>
      </c>
      <c r="I8362">
        <v>-61.246889199999998</v>
      </c>
      <c r="J8362" s="1" t="str">
        <f t="shared" si="576"/>
        <v>Till</v>
      </c>
      <c r="K8362" s="1" t="str">
        <f t="shared" si="577"/>
        <v>&lt;63 micron</v>
      </c>
      <c r="L8362">
        <v>0.1</v>
      </c>
      <c r="M8362">
        <v>1.89</v>
      </c>
      <c r="N8362">
        <v>8</v>
      </c>
      <c r="O8362">
        <v>110</v>
      </c>
      <c r="P8362">
        <v>0.5</v>
      </c>
      <c r="Q8362">
        <v>2</v>
      </c>
      <c r="R8362">
        <v>0.38</v>
      </c>
      <c r="S8362">
        <v>0.25</v>
      </c>
      <c r="T8362">
        <v>16</v>
      </c>
      <c r="U8362">
        <v>34</v>
      </c>
      <c r="V8362">
        <v>21</v>
      </c>
      <c r="W8362">
        <v>3.41</v>
      </c>
      <c r="X8362">
        <v>5</v>
      </c>
      <c r="Y8362">
        <v>1</v>
      </c>
      <c r="Z8362">
        <v>7.0000000000000007E-2</v>
      </c>
      <c r="AA8362">
        <v>30</v>
      </c>
      <c r="AB8362">
        <v>0.72</v>
      </c>
      <c r="AC8362">
        <v>670</v>
      </c>
      <c r="AD8362">
        <v>1</v>
      </c>
      <c r="AE8362">
        <v>0.01</v>
      </c>
      <c r="AF8362">
        <v>23</v>
      </c>
      <c r="AG8362">
        <v>910</v>
      </c>
      <c r="AH8362">
        <v>14</v>
      </c>
      <c r="AI8362">
        <v>1</v>
      </c>
      <c r="AJ8362">
        <v>6</v>
      </c>
      <c r="AK8362">
        <v>14</v>
      </c>
      <c r="AL8362">
        <v>0.12</v>
      </c>
      <c r="AM8362">
        <v>5</v>
      </c>
      <c r="AN8362">
        <v>5</v>
      </c>
      <c r="AO8362">
        <v>55</v>
      </c>
      <c r="AP8362">
        <v>5</v>
      </c>
      <c r="AQ8362">
        <v>50</v>
      </c>
    </row>
    <row r="8363" spans="1:43" hidden="1" x14ac:dyDescent="0.25">
      <c r="A8363" t="s">
        <v>30349</v>
      </c>
      <c r="B8363" t="s">
        <v>30350</v>
      </c>
      <c r="C8363" s="1" t="str">
        <f t="shared" si="578"/>
        <v>21:0134</v>
      </c>
      <c r="D8363" s="1" t="str">
        <f t="shared" si="579"/>
        <v>21:0078</v>
      </c>
      <c r="E8363" t="s">
        <v>30351</v>
      </c>
      <c r="F8363" t="s">
        <v>30352</v>
      </c>
      <c r="H8363">
        <v>54.4624679</v>
      </c>
      <c r="I8363">
        <v>-61.195267299999998</v>
      </c>
      <c r="J8363" s="1" t="str">
        <f t="shared" si="576"/>
        <v>Till</v>
      </c>
      <c r="K8363" s="1" t="str">
        <f t="shared" si="577"/>
        <v>&lt;63 micron</v>
      </c>
      <c r="L8363">
        <v>0.1</v>
      </c>
      <c r="M8363">
        <v>2.65</v>
      </c>
      <c r="N8363">
        <v>1</v>
      </c>
      <c r="O8363">
        <v>90</v>
      </c>
      <c r="P8363">
        <v>0.5</v>
      </c>
      <c r="Q8363">
        <v>1</v>
      </c>
      <c r="R8363">
        <v>0.31</v>
      </c>
      <c r="S8363">
        <v>0.25</v>
      </c>
      <c r="T8363">
        <v>12</v>
      </c>
      <c r="U8363">
        <v>29</v>
      </c>
      <c r="V8363">
        <v>19</v>
      </c>
      <c r="W8363">
        <v>2.99</v>
      </c>
      <c r="X8363">
        <v>5</v>
      </c>
      <c r="Y8363">
        <v>0.5</v>
      </c>
      <c r="Z8363">
        <v>0.08</v>
      </c>
      <c r="AA8363">
        <v>30</v>
      </c>
      <c r="AB8363">
        <v>0.51</v>
      </c>
      <c r="AC8363">
        <v>260</v>
      </c>
      <c r="AD8363">
        <v>0.5</v>
      </c>
      <c r="AE8363">
        <v>0.02</v>
      </c>
      <c r="AF8363">
        <v>22</v>
      </c>
      <c r="AG8363">
        <v>800</v>
      </c>
      <c r="AH8363">
        <v>4</v>
      </c>
      <c r="AI8363">
        <v>1</v>
      </c>
      <c r="AJ8363">
        <v>4</v>
      </c>
      <c r="AK8363">
        <v>14</v>
      </c>
      <c r="AL8363">
        <v>0.14000000000000001</v>
      </c>
      <c r="AM8363">
        <v>5</v>
      </c>
      <c r="AN8363">
        <v>5</v>
      </c>
      <c r="AO8363">
        <v>48</v>
      </c>
      <c r="AP8363">
        <v>5</v>
      </c>
      <c r="AQ8363">
        <v>42</v>
      </c>
    </row>
    <row r="8364" spans="1:43" hidden="1" x14ac:dyDescent="0.25">
      <c r="A8364" t="s">
        <v>30353</v>
      </c>
      <c r="B8364" t="s">
        <v>30354</v>
      </c>
      <c r="C8364" s="1" t="str">
        <f t="shared" si="578"/>
        <v>21:0134</v>
      </c>
      <c r="D8364" s="1" t="str">
        <f t="shared" si="579"/>
        <v>21:0078</v>
      </c>
      <c r="E8364" t="s">
        <v>30355</v>
      </c>
      <c r="F8364" t="s">
        <v>30356</v>
      </c>
      <c r="H8364">
        <v>54.410557099999998</v>
      </c>
      <c r="I8364">
        <v>-61.180212400000002</v>
      </c>
      <c r="J8364" s="1" t="str">
        <f t="shared" si="576"/>
        <v>Till</v>
      </c>
      <c r="K8364" s="1" t="str">
        <f t="shared" si="577"/>
        <v>&lt;63 micron</v>
      </c>
      <c r="L8364">
        <v>0.1</v>
      </c>
      <c r="M8364">
        <v>2.2400000000000002</v>
      </c>
      <c r="N8364">
        <v>1</v>
      </c>
      <c r="O8364">
        <v>70</v>
      </c>
      <c r="P8364">
        <v>0.5</v>
      </c>
      <c r="Q8364">
        <v>1</v>
      </c>
      <c r="R8364">
        <v>0.4</v>
      </c>
      <c r="S8364">
        <v>0.25</v>
      </c>
      <c r="T8364">
        <v>20</v>
      </c>
      <c r="U8364">
        <v>253</v>
      </c>
      <c r="V8364">
        <v>45</v>
      </c>
      <c r="W8364">
        <v>3.3</v>
      </c>
      <c r="X8364">
        <v>5</v>
      </c>
      <c r="Y8364">
        <v>0.5</v>
      </c>
      <c r="Z8364">
        <v>0.1</v>
      </c>
      <c r="AA8364">
        <v>30</v>
      </c>
      <c r="AB8364">
        <v>2.17</v>
      </c>
      <c r="AC8364">
        <v>515</v>
      </c>
      <c r="AD8364">
        <v>0.5</v>
      </c>
      <c r="AE8364">
        <v>0.01</v>
      </c>
      <c r="AF8364">
        <v>134</v>
      </c>
      <c r="AG8364">
        <v>790</v>
      </c>
      <c r="AH8364">
        <v>10</v>
      </c>
      <c r="AI8364">
        <v>1</v>
      </c>
      <c r="AJ8364">
        <v>4</v>
      </c>
      <c r="AK8364">
        <v>19</v>
      </c>
      <c r="AL8364">
        <v>0.14000000000000001</v>
      </c>
      <c r="AM8364">
        <v>5</v>
      </c>
      <c r="AN8364">
        <v>5</v>
      </c>
      <c r="AO8364">
        <v>51</v>
      </c>
      <c r="AP8364">
        <v>5</v>
      </c>
      <c r="AQ8364">
        <v>40</v>
      </c>
    </row>
    <row r="8365" spans="1:43" hidden="1" x14ac:dyDescent="0.25">
      <c r="A8365" t="s">
        <v>30357</v>
      </c>
      <c r="B8365" t="s">
        <v>30358</v>
      </c>
      <c r="C8365" s="1" t="str">
        <f t="shared" si="578"/>
        <v>21:0134</v>
      </c>
      <c r="D8365" s="1" t="str">
        <f t="shared" si="579"/>
        <v>21:0078</v>
      </c>
      <c r="E8365" t="s">
        <v>30359</v>
      </c>
      <c r="F8365" t="s">
        <v>30360</v>
      </c>
      <c r="H8365">
        <v>54.372382199999997</v>
      </c>
      <c r="I8365">
        <v>-61.242714900000003</v>
      </c>
      <c r="J8365" s="1" t="str">
        <f t="shared" si="576"/>
        <v>Till</v>
      </c>
      <c r="K8365" s="1" t="str">
        <f t="shared" si="577"/>
        <v>&lt;63 micron</v>
      </c>
      <c r="L8365">
        <v>0.1</v>
      </c>
      <c r="M8365">
        <v>1.98</v>
      </c>
      <c r="N8365">
        <v>2</v>
      </c>
      <c r="O8365">
        <v>70</v>
      </c>
      <c r="P8365">
        <v>0.5</v>
      </c>
      <c r="Q8365">
        <v>2</v>
      </c>
      <c r="R8365">
        <v>0.45</v>
      </c>
      <c r="S8365">
        <v>0.25</v>
      </c>
      <c r="T8365">
        <v>13</v>
      </c>
      <c r="U8365">
        <v>36</v>
      </c>
      <c r="V8365">
        <v>30</v>
      </c>
      <c r="W8365">
        <v>3.24</v>
      </c>
      <c r="X8365">
        <v>5</v>
      </c>
      <c r="Y8365">
        <v>0.5</v>
      </c>
      <c r="Z8365">
        <v>0.1</v>
      </c>
      <c r="AA8365">
        <v>30</v>
      </c>
      <c r="AB8365">
        <v>0.78</v>
      </c>
      <c r="AC8365">
        <v>475</v>
      </c>
      <c r="AD8365">
        <v>0.5</v>
      </c>
      <c r="AE8365">
        <v>0.01</v>
      </c>
      <c r="AF8365">
        <v>26</v>
      </c>
      <c r="AG8365">
        <v>890</v>
      </c>
      <c r="AH8365">
        <v>8</v>
      </c>
      <c r="AI8365">
        <v>1</v>
      </c>
      <c r="AJ8365">
        <v>3</v>
      </c>
      <c r="AK8365">
        <v>18</v>
      </c>
      <c r="AL8365">
        <v>0.14000000000000001</v>
      </c>
      <c r="AM8365">
        <v>5</v>
      </c>
      <c r="AN8365">
        <v>5</v>
      </c>
      <c r="AO8365">
        <v>45</v>
      </c>
      <c r="AP8365">
        <v>5</v>
      </c>
      <c r="AQ8365">
        <v>40</v>
      </c>
    </row>
    <row r="8366" spans="1:43" hidden="1" x14ac:dyDescent="0.25">
      <c r="A8366" t="s">
        <v>30361</v>
      </c>
      <c r="B8366" t="s">
        <v>30362</v>
      </c>
      <c r="C8366" s="1" t="str">
        <f t="shared" si="578"/>
        <v>21:0134</v>
      </c>
      <c r="D8366" s="1" t="str">
        <f t="shared" si="579"/>
        <v>21:0078</v>
      </c>
      <c r="E8366" t="s">
        <v>30363</v>
      </c>
      <c r="F8366" t="s">
        <v>30364</v>
      </c>
      <c r="H8366">
        <v>54.471988500000002</v>
      </c>
      <c r="I8366">
        <v>-61.014276600000002</v>
      </c>
      <c r="J8366" s="1" t="str">
        <f t="shared" si="576"/>
        <v>Till</v>
      </c>
      <c r="K8366" s="1" t="str">
        <f t="shared" si="577"/>
        <v>&lt;63 micron</v>
      </c>
      <c r="L8366">
        <v>0.1</v>
      </c>
      <c r="M8366">
        <v>2.4900000000000002</v>
      </c>
      <c r="N8366">
        <v>16</v>
      </c>
      <c r="O8366">
        <v>60</v>
      </c>
      <c r="P8366">
        <v>0.25</v>
      </c>
      <c r="Q8366">
        <v>2</v>
      </c>
      <c r="R8366">
        <v>0.31</v>
      </c>
      <c r="S8366">
        <v>0.25</v>
      </c>
      <c r="T8366">
        <v>24</v>
      </c>
      <c r="U8366">
        <v>73</v>
      </c>
      <c r="V8366">
        <v>70</v>
      </c>
      <c r="W8366">
        <v>4.6399999999999997</v>
      </c>
      <c r="X8366">
        <v>5</v>
      </c>
      <c r="Y8366">
        <v>0.5</v>
      </c>
      <c r="Z8366">
        <v>0.06</v>
      </c>
      <c r="AA8366">
        <v>30</v>
      </c>
      <c r="AB8366">
        <v>0.9</v>
      </c>
      <c r="AC8366">
        <v>625</v>
      </c>
      <c r="AD8366">
        <v>1</v>
      </c>
      <c r="AE8366">
        <v>0.01</v>
      </c>
      <c r="AF8366">
        <v>67</v>
      </c>
      <c r="AG8366">
        <v>590</v>
      </c>
      <c r="AH8366">
        <v>24</v>
      </c>
      <c r="AI8366">
        <v>1</v>
      </c>
      <c r="AJ8366">
        <v>5</v>
      </c>
      <c r="AK8366">
        <v>12</v>
      </c>
      <c r="AL8366">
        <v>0.13</v>
      </c>
      <c r="AM8366">
        <v>5</v>
      </c>
      <c r="AN8366">
        <v>5</v>
      </c>
      <c r="AO8366">
        <v>59</v>
      </c>
      <c r="AP8366">
        <v>5</v>
      </c>
      <c r="AQ8366">
        <v>152</v>
      </c>
    </row>
    <row r="8367" spans="1:43" hidden="1" x14ac:dyDescent="0.25">
      <c r="A8367" t="s">
        <v>30365</v>
      </c>
      <c r="B8367" t="s">
        <v>30366</v>
      </c>
      <c r="C8367" s="1" t="str">
        <f t="shared" si="578"/>
        <v>21:0134</v>
      </c>
      <c r="D8367" s="1" t="str">
        <f t="shared" si="579"/>
        <v>21:0078</v>
      </c>
      <c r="E8367" t="s">
        <v>30367</v>
      </c>
      <c r="F8367" t="s">
        <v>30368</v>
      </c>
      <c r="H8367">
        <v>54.400987800000003</v>
      </c>
      <c r="I8367">
        <v>-61.0150133</v>
      </c>
      <c r="J8367" s="1" t="str">
        <f t="shared" si="576"/>
        <v>Till</v>
      </c>
      <c r="K8367" s="1" t="str">
        <f t="shared" si="577"/>
        <v>&lt;63 micron</v>
      </c>
      <c r="L8367">
        <v>0.1</v>
      </c>
      <c r="M8367">
        <v>1.18</v>
      </c>
      <c r="N8367">
        <v>2</v>
      </c>
      <c r="O8367">
        <v>60</v>
      </c>
      <c r="P8367">
        <v>0.25</v>
      </c>
      <c r="Q8367">
        <v>2</v>
      </c>
      <c r="R8367">
        <v>0.55000000000000004</v>
      </c>
      <c r="S8367">
        <v>0.25</v>
      </c>
      <c r="T8367">
        <v>8</v>
      </c>
      <c r="U8367">
        <v>51</v>
      </c>
      <c r="V8367">
        <v>24</v>
      </c>
      <c r="W8367">
        <v>2.2200000000000002</v>
      </c>
      <c r="X8367">
        <v>5</v>
      </c>
      <c r="Y8367">
        <v>0.5</v>
      </c>
      <c r="Z8367">
        <v>0.06</v>
      </c>
      <c r="AA8367">
        <v>30</v>
      </c>
      <c r="AB8367">
        <v>0.65</v>
      </c>
      <c r="AC8367">
        <v>210</v>
      </c>
      <c r="AD8367">
        <v>0.5</v>
      </c>
      <c r="AE8367">
        <v>0.02</v>
      </c>
      <c r="AF8367">
        <v>24</v>
      </c>
      <c r="AG8367">
        <v>940</v>
      </c>
      <c r="AH8367">
        <v>4</v>
      </c>
      <c r="AI8367">
        <v>1</v>
      </c>
      <c r="AJ8367">
        <v>4</v>
      </c>
      <c r="AK8367">
        <v>31</v>
      </c>
      <c r="AL8367">
        <v>0.13</v>
      </c>
      <c r="AM8367">
        <v>5</v>
      </c>
      <c r="AN8367">
        <v>5</v>
      </c>
      <c r="AO8367">
        <v>40</v>
      </c>
      <c r="AP8367">
        <v>5</v>
      </c>
      <c r="AQ8367">
        <v>30</v>
      </c>
    </row>
    <row r="8368" spans="1:43" hidden="1" x14ac:dyDescent="0.25">
      <c r="A8368" t="s">
        <v>30369</v>
      </c>
      <c r="B8368" t="s">
        <v>30370</v>
      </c>
      <c r="C8368" s="1" t="str">
        <f t="shared" si="578"/>
        <v>21:0134</v>
      </c>
      <c r="D8368" s="1" t="str">
        <f t="shared" si="579"/>
        <v>21:0078</v>
      </c>
      <c r="E8368" t="s">
        <v>30371</v>
      </c>
      <c r="F8368" t="s">
        <v>30372</v>
      </c>
      <c r="H8368">
        <v>54.365692000000003</v>
      </c>
      <c r="I8368">
        <v>-61.027877099999998</v>
      </c>
      <c r="J8368" s="1" t="str">
        <f t="shared" si="576"/>
        <v>Till</v>
      </c>
      <c r="K8368" s="1" t="str">
        <f t="shared" si="577"/>
        <v>&lt;63 micron</v>
      </c>
      <c r="L8368">
        <v>0.1</v>
      </c>
      <c r="M8368">
        <v>0.92</v>
      </c>
      <c r="N8368">
        <v>1</v>
      </c>
      <c r="O8368">
        <v>60</v>
      </c>
      <c r="P8368">
        <v>0.5</v>
      </c>
      <c r="Q8368">
        <v>1</v>
      </c>
      <c r="R8368">
        <v>0.7</v>
      </c>
      <c r="S8368">
        <v>0.25</v>
      </c>
      <c r="T8368">
        <v>7</v>
      </c>
      <c r="U8368">
        <v>31</v>
      </c>
      <c r="V8368">
        <v>15</v>
      </c>
      <c r="W8368">
        <v>2.5299999999999998</v>
      </c>
      <c r="X8368">
        <v>5</v>
      </c>
      <c r="Y8368">
        <v>0.5</v>
      </c>
      <c r="Z8368">
        <v>0.06</v>
      </c>
      <c r="AA8368">
        <v>40</v>
      </c>
      <c r="AB8368">
        <v>0.45</v>
      </c>
      <c r="AC8368">
        <v>210</v>
      </c>
      <c r="AD8368">
        <v>0.5</v>
      </c>
      <c r="AE8368">
        <v>0.02</v>
      </c>
      <c r="AF8368">
        <v>15</v>
      </c>
      <c r="AG8368">
        <v>1080</v>
      </c>
      <c r="AH8368">
        <v>4</v>
      </c>
      <c r="AI8368">
        <v>1</v>
      </c>
      <c r="AJ8368">
        <v>4</v>
      </c>
      <c r="AK8368">
        <v>34</v>
      </c>
      <c r="AL8368">
        <v>0.12</v>
      </c>
      <c r="AM8368">
        <v>5</v>
      </c>
      <c r="AN8368">
        <v>5</v>
      </c>
      <c r="AO8368">
        <v>41</v>
      </c>
      <c r="AP8368">
        <v>5</v>
      </c>
      <c r="AQ8368">
        <v>26</v>
      </c>
    </row>
    <row r="8369" spans="1:43" hidden="1" x14ac:dyDescent="0.25">
      <c r="A8369" t="s">
        <v>30373</v>
      </c>
      <c r="B8369" t="s">
        <v>30374</v>
      </c>
      <c r="C8369" s="1" t="str">
        <f t="shared" si="578"/>
        <v>21:0134</v>
      </c>
      <c r="D8369" s="1" t="str">
        <f t="shared" si="579"/>
        <v>21:0078</v>
      </c>
      <c r="E8369" t="s">
        <v>26787</v>
      </c>
      <c r="F8369" t="s">
        <v>30375</v>
      </c>
      <c r="H8369">
        <v>53.548372800000003</v>
      </c>
      <c r="I8369">
        <v>-64.047224099999994</v>
      </c>
      <c r="J8369" s="1" t="str">
        <f t="shared" si="576"/>
        <v>Till</v>
      </c>
      <c r="K8369" s="1" t="str">
        <f t="shared" si="577"/>
        <v>&lt;63 micron</v>
      </c>
      <c r="L8369">
        <v>0.1</v>
      </c>
      <c r="M8369">
        <v>0.99</v>
      </c>
      <c r="N8369">
        <v>2</v>
      </c>
      <c r="O8369">
        <v>130</v>
      </c>
      <c r="P8369">
        <v>0.25</v>
      </c>
      <c r="Q8369">
        <v>1</v>
      </c>
      <c r="R8369">
        <v>0.88</v>
      </c>
      <c r="S8369">
        <v>0.25</v>
      </c>
      <c r="T8369">
        <v>9</v>
      </c>
      <c r="U8369">
        <v>34</v>
      </c>
      <c r="V8369">
        <v>33</v>
      </c>
      <c r="W8369">
        <v>2.25</v>
      </c>
      <c r="X8369">
        <v>5</v>
      </c>
      <c r="Y8369">
        <v>0.5</v>
      </c>
      <c r="Z8369">
        <v>0.28999999999999998</v>
      </c>
      <c r="AA8369">
        <v>60</v>
      </c>
      <c r="AB8369">
        <v>0.59</v>
      </c>
      <c r="AC8369">
        <v>315</v>
      </c>
      <c r="AD8369">
        <v>0.5</v>
      </c>
      <c r="AE8369">
        <v>0.04</v>
      </c>
      <c r="AF8369">
        <v>17</v>
      </c>
      <c r="AG8369">
        <v>1390</v>
      </c>
      <c r="AH8369">
        <v>8</v>
      </c>
      <c r="AI8369">
        <v>1</v>
      </c>
      <c r="AJ8369">
        <v>4</v>
      </c>
      <c r="AK8369">
        <v>44</v>
      </c>
      <c r="AL8369">
        <v>0.1</v>
      </c>
      <c r="AM8369">
        <v>5</v>
      </c>
      <c r="AN8369">
        <v>5</v>
      </c>
      <c r="AO8369">
        <v>52</v>
      </c>
      <c r="AP8369">
        <v>5</v>
      </c>
      <c r="AQ8369">
        <v>36</v>
      </c>
    </row>
    <row r="8370" spans="1:43" hidden="1" x14ac:dyDescent="0.25">
      <c r="A8370" t="s">
        <v>30376</v>
      </c>
      <c r="B8370" t="s">
        <v>30377</v>
      </c>
      <c r="C8370" s="1" t="str">
        <f t="shared" si="578"/>
        <v>21:0134</v>
      </c>
      <c r="D8370" s="1" t="str">
        <f t="shared" si="579"/>
        <v>21:0078</v>
      </c>
      <c r="E8370" t="s">
        <v>30378</v>
      </c>
      <c r="F8370" t="s">
        <v>30379</v>
      </c>
      <c r="H8370">
        <v>54.361520800000001</v>
      </c>
      <c r="I8370">
        <v>-61.006527900000002</v>
      </c>
      <c r="J8370" s="1" t="str">
        <f t="shared" si="576"/>
        <v>Till</v>
      </c>
      <c r="K8370" s="1" t="str">
        <f t="shared" si="577"/>
        <v>&lt;63 micron</v>
      </c>
      <c r="L8370">
        <v>0.1</v>
      </c>
      <c r="M8370">
        <v>2.19</v>
      </c>
      <c r="N8370">
        <v>8</v>
      </c>
      <c r="O8370">
        <v>50</v>
      </c>
      <c r="P8370">
        <v>0.5</v>
      </c>
      <c r="Q8370">
        <v>2</v>
      </c>
      <c r="R8370">
        <v>0.45</v>
      </c>
      <c r="S8370">
        <v>0.25</v>
      </c>
      <c r="T8370">
        <v>8</v>
      </c>
      <c r="U8370">
        <v>40</v>
      </c>
      <c r="V8370">
        <v>18</v>
      </c>
      <c r="W8370">
        <v>2.1800000000000002</v>
      </c>
      <c r="X8370">
        <v>10</v>
      </c>
      <c r="Y8370">
        <v>0.5</v>
      </c>
      <c r="Z8370">
        <v>0.06</v>
      </c>
      <c r="AA8370">
        <v>40</v>
      </c>
      <c r="AB8370">
        <v>0.56999999999999995</v>
      </c>
      <c r="AC8370">
        <v>225</v>
      </c>
      <c r="AD8370">
        <v>0.5</v>
      </c>
      <c r="AE8370">
        <v>0.02</v>
      </c>
      <c r="AF8370">
        <v>20</v>
      </c>
      <c r="AG8370">
        <v>710</v>
      </c>
      <c r="AH8370">
        <v>14</v>
      </c>
      <c r="AI8370">
        <v>1</v>
      </c>
      <c r="AJ8370">
        <v>5</v>
      </c>
      <c r="AK8370">
        <v>25</v>
      </c>
      <c r="AL8370">
        <v>0.16</v>
      </c>
      <c r="AM8370">
        <v>5</v>
      </c>
      <c r="AN8370">
        <v>5</v>
      </c>
      <c r="AO8370">
        <v>39</v>
      </c>
      <c r="AP8370">
        <v>5</v>
      </c>
      <c r="AQ8370">
        <v>30</v>
      </c>
    </row>
    <row r="8371" spans="1:43" hidden="1" x14ac:dyDescent="0.25">
      <c r="A8371" t="s">
        <v>30380</v>
      </c>
      <c r="B8371" t="s">
        <v>30381</v>
      </c>
      <c r="C8371" s="1" t="str">
        <f t="shared" si="578"/>
        <v>21:0134</v>
      </c>
      <c r="D8371" s="1" t="str">
        <f t="shared" si="579"/>
        <v>21:0078</v>
      </c>
      <c r="E8371" t="s">
        <v>30382</v>
      </c>
      <c r="F8371" t="s">
        <v>30383</v>
      </c>
      <c r="H8371">
        <v>54.357265699999999</v>
      </c>
      <c r="I8371">
        <v>-61.034821899999997</v>
      </c>
      <c r="J8371" s="1" t="str">
        <f t="shared" si="576"/>
        <v>Till</v>
      </c>
      <c r="K8371" s="1" t="str">
        <f t="shared" si="577"/>
        <v>&lt;63 micron</v>
      </c>
      <c r="L8371">
        <v>0.2</v>
      </c>
      <c r="M8371">
        <v>1.59</v>
      </c>
      <c r="N8371">
        <v>2</v>
      </c>
      <c r="O8371">
        <v>40</v>
      </c>
      <c r="P8371">
        <v>0.5</v>
      </c>
      <c r="Q8371">
        <v>1</v>
      </c>
      <c r="R8371">
        <v>0.55000000000000004</v>
      </c>
      <c r="S8371">
        <v>0.25</v>
      </c>
      <c r="T8371">
        <v>7</v>
      </c>
      <c r="U8371">
        <v>31</v>
      </c>
      <c r="V8371">
        <v>17</v>
      </c>
      <c r="W8371">
        <v>2.77</v>
      </c>
      <c r="X8371">
        <v>10</v>
      </c>
      <c r="Y8371">
        <v>0.5</v>
      </c>
      <c r="Z8371">
        <v>7.0000000000000007E-2</v>
      </c>
      <c r="AA8371">
        <v>40</v>
      </c>
      <c r="AB8371">
        <v>0.6</v>
      </c>
      <c r="AC8371">
        <v>260</v>
      </c>
      <c r="AD8371">
        <v>0.5</v>
      </c>
      <c r="AE8371">
        <v>0.02</v>
      </c>
      <c r="AF8371">
        <v>19</v>
      </c>
      <c r="AG8371">
        <v>750</v>
      </c>
      <c r="AH8371">
        <v>8</v>
      </c>
      <c r="AI8371">
        <v>1</v>
      </c>
      <c r="AJ8371">
        <v>4</v>
      </c>
      <c r="AK8371">
        <v>30</v>
      </c>
      <c r="AL8371">
        <v>0.16</v>
      </c>
      <c r="AM8371">
        <v>5</v>
      </c>
      <c r="AN8371">
        <v>5</v>
      </c>
      <c r="AO8371">
        <v>44</v>
      </c>
      <c r="AP8371">
        <v>5</v>
      </c>
      <c r="AQ8371">
        <v>28</v>
      </c>
    </row>
    <row r="8372" spans="1:43" hidden="1" x14ac:dyDescent="0.25">
      <c r="A8372" t="s">
        <v>30384</v>
      </c>
      <c r="B8372" t="s">
        <v>30385</v>
      </c>
      <c r="C8372" s="1" t="str">
        <f t="shared" si="578"/>
        <v>21:0134</v>
      </c>
      <c r="D8372" s="1" t="str">
        <f t="shared" si="579"/>
        <v>21:0078</v>
      </c>
      <c r="E8372" t="s">
        <v>30386</v>
      </c>
      <c r="F8372" t="s">
        <v>30387</v>
      </c>
      <c r="H8372">
        <v>54.3641018</v>
      </c>
      <c r="I8372">
        <v>-61.082598699999998</v>
      </c>
      <c r="J8372" s="1" t="str">
        <f t="shared" si="576"/>
        <v>Till</v>
      </c>
      <c r="K8372" s="1" t="str">
        <f t="shared" si="577"/>
        <v>&lt;63 micron</v>
      </c>
      <c r="L8372">
        <v>0.1</v>
      </c>
      <c r="M8372">
        <v>1.8</v>
      </c>
      <c r="N8372">
        <v>1</v>
      </c>
      <c r="O8372">
        <v>70</v>
      </c>
      <c r="P8372">
        <v>0.5</v>
      </c>
      <c r="Q8372">
        <v>1</v>
      </c>
      <c r="R8372">
        <v>0.44</v>
      </c>
      <c r="S8372">
        <v>0.25</v>
      </c>
      <c r="T8372">
        <v>8</v>
      </c>
      <c r="U8372">
        <v>46</v>
      </c>
      <c r="V8372">
        <v>12</v>
      </c>
      <c r="W8372">
        <v>2.21</v>
      </c>
      <c r="X8372">
        <v>10</v>
      </c>
      <c r="Y8372">
        <v>0.5</v>
      </c>
      <c r="Z8372">
        <v>0.05</v>
      </c>
      <c r="AA8372">
        <v>40</v>
      </c>
      <c r="AB8372">
        <v>0.67</v>
      </c>
      <c r="AC8372">
        <v>195</v>
      </c>
      <c r="AD8372">
        <v>0.5</v>
      </c>
      <c r="AE8372">
        <v>0.02</v>
      </c>
      <c r="AF8372">
        <v>23</v>
      </c>
      <c r="AG8372">
        <v>640</v>
      </c>
      <c r="AH8372">
        <v>8</v>
      </c>
      <c r="AI8372">
        <v>1</v>
      </c>
      <c r="AJ8372">
        <v>5</v>
      </c>
      <c r="AK8372">
        <v>26</v>
      </c>
      <c r="AL8372">
        <v>0.18</v>
      </c>
      <c r="AM8372">
        <v>5</v>
      </c>
      <c r="AN8372">
        <v>5</v>
      </c>
      <c r="AO8372">
        <v>49</v>
      </c>
      <c r="AP8372">
        <v>5</v>
      </c>
      <c r="AQ8372">
        <v>32</v>
      </c>
    </row>
    <row r="8373" spans="1:43" hidden="1" x14ac:dyDescent="0.25">
      <c r="A8373" t="s">
        <v>30388</v>
      </c>
      <c r="B8373" t="s">
        <v>30389</v>
      </c>
      <c r="C8373" s="1" t="str">
        <f t="shared" si="578"/>
        <v>21:0134</v>
      </c>
      <c r="D8373" s="1" t="str">
        <f t="shared" si="579"/>
        <v>21:0078</v>
      </c>
      <c r="E8373" t="s">
        <v>30390</v>
      </c>
      <c r="F8373" t="s">
        <v>30391</v>
      </c>
      <c r="H8373">
        <v>54.356841000000003</v>
      </c>
      <c r="I8373">
        <v>-61.121027699999999</v>
      </c>
      <c r="J8373" s="1" t="str">
        <f t="shared" si="576"/>
        <v>Till</v>
      </c>
      <c r="K8373" s="1" t="str">
        <f t="shared" si="577"/>
        <v>&lt;63 micron</v>
      </c>
      <c r="L8373">
        <v>0.1</v>
      </c>
      <c r="M8373">
        <v>1.73</v>
      </c>
      <c r="N8373">
        <v>4</v>
      </c>
      <c r="O8373">
        <v>30</v>
      </c>
      <c r="P8373">
        <v>0.5</v>
      </c>
      <c r="Q8373">
        <v>2</v>
      </c>
      <c r="R8373">
        <v>0.46</v>
      </c>
      <c r="S8373">
        <v>0.25</v>
      </c>
      <c r="T8373">
        <v>8</v>
      </c>
      <c r="U8373">
        <v>34</v>
      </c>
      <c r="V8373">
        <v>15</v>
      </c>
      <c r="W8373">
        <v>2.66</v>
      </c>
      <c r="X8373">
        <v>5</v>
      </c>
      <c r="Y8373">
        <v>0.5</v>
      </c>
      <c r="Z8373">
        <v>0.05</v>
      </c>
      <c r="AA8373">
        <v>30</v>
      </c>
      <c r="AB8373">
        <v>0.48</v>
      </c>
      <c r="AC8373">
        <v>255</v>
      </c>
      <c r="AD8373">
        <v>0.5</v>
      </c>
      <c r="AE8373">
        <v>0.02</v>
      </c>
      <c r="AF8373">
        <v>16</v>
      </c>
      <c r="AG8373">
        <v>820</v>
      </c>
      <c r="AH8373">
        <v>4</v>
      </c>
      <c r="AI8373">
        <v>1</v>
      </c>
      <c r="AJ8373">
        <v>4</v>
      </c>
      <c r="AK8373">
        <v>25</v>
      </c>
      <c r="AL8373">
        <v>0.15</v>
      </c>
      <c r="AM8373">
        <v>5</v>
      </c>
      <c r="AN8373">
        <v>5</v>
      </c>
      <c r="AO8373">
        <v>47</v>
      </c>
      <c r="AP8373">
        <v>5</v>
      </c>
      <c r="AQ8373">
        <v>22</v>
      </c>
    </row>
    <row r="8374" spans="1:43" hidden="1" x14ac:dyDescent="0.25">
      <c r="A8374" t="s">
        <v>30392</v>
      </c>
      <c r="B8374" t="s">
        <v>30393</v>
      </c>
      <c r="C8374" s="1" t="str">
        <f t="shared" si="578"/>
        <v>21:0134</v>
      </c>
      <c r="D8374" s="1" t="str">
        <f t="shared" si="579"/>
        <v>21:0078</v>
      </c>
      <c r="E8374" t="s">
        <v>30394</v>
      </c>
      <c r="F8374" t="s">
        <v>30395</v>
      </c>
      <c r="H8374">
        <v>54.321534300000003</v>
      </c>
      <c r="I8374">
        <v>-61.207979399999999</v>
      </c>
      <c r="J8374" s="1" t="str">
        <f t="shared" si="576"/>
        <v>Till</v>
      </c>
      <c r="K8374" s="1" t="str">
        <f t="shared" si="577"/>
        <v>&lt;63 micron</v>
      </c>
      <c r="L8374">
        <v>0.1</v>
      </c>
      <c r="M8374">
        <v>1.26</v>
      </c>
      <c r="N8374">
        <v>4</v>
      </c>
      <c r="O8374">
        <v>40</v>
      </c>
      <c r="P8374">
        <v>0.25</v>
      </c>
      <c r="Q8374">
        <v>2</v>
      </c>
      <c r="R8374">
        <v>0.46</v>
      </c>
      <c r="S8374">
        <v>0.25</v>
      </c>
      <c r="T8374">
        <v>7</v>
      </c>
      <c r="U8374">
        <v>26</v>
      </c>
      <c r="V8374">
        <v>16</v>
      </c>
      <c r="W8374">
        <v>2.2999999999999998</v>
      </c>
      <c r="X8374">
        <v>5</v>
      </c>
      <c r="Y8374">
        <v>0.5</v>
      </c>
      <c r="Z8374">
        <v>0.04</v>
      </c>
      <c r="AA8374">
        <v>30</v>
      </c>
      <c r="AB8374">
        <v>0.44</v>
      </c>
      <c r="AC8374">
        <v>180</v>
      </c>
      <c r="AD8374">
        <v>0.5</v>
      </c>
      <c r="AE8374">
        <v>0.02</v>
      </c>
      <c r="AF8374">
        <v>17</v>
      </c>
      <c r="AG8374">
        <v>780</v>
      </c>
      <c r="AH8374">
        <v>6</v>
      </c>
      <c r="AI8374">
        <v>1</v>
      </c>
      <c r="AJ8374">
        <v>3</v>
      </c>
      <c r="AK8374">
        <v>19</v>
      </c>
      <c r="AL8374">
        <v>0.12</v>
      </c>
      <c r="AM8374">
        <v>5</v>
      </c>
      <c r="AN8374">
        <v>5</v>
      </c>
      <c r="AO8374">
        <v>41</v>
      </c>
      <c r="AP8374">
        <v>5</v>
      </c>
      <c r="AQ8374">
        <v>18</v>
      </c>
    </row>
    <row r="8375" spans="1:43" hidden="1" x14ac:dyDescent="0.25">
      <c r="A8375" t="s">
        <v>30396</v>
      </c>
      <c r="B8375" t="s">
        <v>30397</v>
      </c>
      <c r="C8375" s="1" t="str">
        <f t="shared" si="578"/>
        <v>21:0134</v>
      </c>
      <c r="D8375" s="1" t="str">
        <f t="shared" si="579"/>
        <v>21:0078</v>
      </c>
      <c r="E8375" t="s">
        <v>30398</v>
      </c>
      <c r="F8375" t="s">
        <v>30399</v>
      </c>
      <c r="H8375">
        <v>54.802883600000001</v>
      </c>
      <c r="I8375">
        <v>-60.349582599999998</v>
      </c>
      <c r="J8375" s="1" t="str">
        <f t="shared" si="576"/>
        <v>Till</v>
      </c>
      <c r="K8375" s="1" t="str">
        <f t="shared" si="577"/>
        <v>&lt;63 micron</v>
      </c>
      <c r="L8375">
        <v>0.1</v>
      </c>
      <c r="M8375">
        <v>2.62</v>
      </c>
      <c r="N8375">
        <v>8</v>
      </c>
      <c r="O8375">
        <v>160</v>
      </c>
      <c r="P8375">
        <v>0.5</v>
      </c>
      <c r="Q8375">
        <v>2</v>
      </c>
      <c r="R8375">
        <v>0.77</v>
      </c>
      <c r="S8375">
        <v>0.25</v>
      </c>
      <c r="T8375">
        <v>20</v>
      </c>
      <c r="U8375">
        <v>95</v>
      </c>
      <c r="V8375">
        <v>81</v>
      </c>
      <c r="W8375">
        <v>3.96</v>
      </c>
      <c r="X8375">
        <v>10</v>
      </c>
      <c r="Y8375">
        <v>0.5</v>
      </c>
      <c r="Z8375">
        <v>0.27</v>
      </c>
      <c r="AA8375">
        <v>40</v>
      </c>
      <c r="AB8375">
        <v>1.39</v>
      </c>
      <c r="AC8375">
        <v>605</v>
      </c>
      <c r="AD8375">
        <v>0.5</v>
      </c>
      <c r="AE8375">
        <v>0.03</v>
      </c>
      <c r="AF8375">
        <v>53</v>
      </c>
      <c r="AG8375">
        <v>750</v>
      </c>
      <c r="AH8375">
        <v>8</v>
      </c>
      <c r="AI8375">
        <v>1</v>
      </c>
      <c r="AJ8375">
        <v>9</v>
      </c>
      <c r="AK8375">
        <v>45</v>
      </c>
      <c r="AL8375">
        <v>0.23</v>
      </c>
      <c r="AM8375">
        <v>5</v>
      </c>
      <c r="AN8375">
        <v>5</v>
      </c>
      <c r="AO8375">
        <v>77</v>
      </c>
      <c r="AP8375">
        <v>5</v>
      </c>
      <c r="AQ8375">
        <v>72</v>
      </c>
    </row>
    <row r="8376" spans="1:43" hidden="1" x14ac:dyDescent="0.25">
      <c r="A8376" t="s">
        <v>30400</v>
      </c>
      <c r="B8376" t="s">
        <v>30401</v>
      </c>
      <c r="C8376" s="1" t="str">
        <f t="shared" si="578"/>
        <v>21:0134</v>
      </c>
      <c r="D8376" s="1" t="str">
        <f t="shared" si="579"/>
        <v>21:0078</v>
      </c>
      <c r="E8376" t="s">
        <v>30402</v>
      </c>
      <c r="F8376" t="s">
        <v>30403</v>
      </c>
      <c r="H8376">
        <v>54.815907199999998</v>
      </c>
      <c r="I8376">
        <v>-60.1603633</v>
      </c>
      <c r="J8376" s="1" t="str">
        <f t="shared" si="576"/>
        <v>Till</v>
      </c>
      <c r="K8376" s="1" t="str">
        <f t="shared" si="577"/>
        <v>&lt;63 micron</v>
      </c>
      <c r="L8376">
        <v>0.1</v>
      </c>
      <c r="M8376">
        <v>2.5</v>
      </c>
      <c r="N8376">
        <v>4</v>
      </c>
      <c r="O8376">
        <v>100</v>
      </c>
      <c r="P8376">
        <v>0.25</v>
      </c>
      <c r="Q8376">
        <v>2</v>
      </c>
      <c r="R8376">
        <v>0.53</v>
      </c>
      <c r="S8376">
        <v>0.25</v>
      </c>
      <c r="T8376">
        <v>14</v>
      </c>
      <c r="U8376">
        <v>50</v>
      </c>
      <c r="V8376">
        <v>29</v>
      </c>
      <c r="W8376">
        <v>3.27</v>
      </c>
      <c r="X8376">
        <v>10</v>
      </c>
      <c r="Y8376">
        <v>0.5</v>
      </c>
      <c r="Z8376">
        <v>0.22</v>
      </c>
      <c r="AA8376">
        <v>80</v>
      </c>
      <c r="AB8376">
        <v>1.28</v>
      </c>
      <c r="AC8376">
        <v>385</v>
      </c>
      <c r="AD8376">
        <v>0.5</v>
      </c>
      <c r="AE8376">
        <v>0.02</v>
      </c>
      <c r="AF8376">
        <v>25</v>
      </c>
      <c r="AG8376">
        <v>540</v>
      </c>
      <c r="AH8376">
        <v>8</v>
      </c>
      <c r="AI8376">
        <v>1</v>
      </c>
      <c r="AJ8376">
        <v>7</v>
      </c>
      <c r="AK8376">
        <v>45</v>
      </c>
      <c r="AL8376">
        <v>0.25</v>
      </c>
      <c r="AM8376">
        <v>5</v>
      </c>
      <c r="AN8376">
        <v>5</v>
      </c>
      <c r="AO8376">
        <v>63</v>
      </c>
      <c r="AP8376">
        <v>5</v>
      </c>
      <c r="AQ8376">
        <v>70</v>
      </c>
    </row>
    <row r="8377" spans="1:43" hidden="1" x14ac:dyDescent="0.25">
      <c r="A8377" t="s">
        <v>30404</v>
      </c>
      <c r="B8377" t="s">
        <v>30405</v>
      </c>
      <c r="C8377" s="1" t="str">
        <f t="shared" si="578"/>
        <v>21:0134</v>
      </c>
      <c r="D8377" s="1" t="str">
        <f t="shared" si="579"/>
        <v>21:0078</v>
      </c>
      <c r="E8377" t="s">
        <v>30406</v>
      </c>
      <c r="F8377" t="s">
        <v>30407</v>
      </c>
      <c r="H8377">
        <v>54.904265000000002</v>
      </c>
      <c r="I8377">
        <v>-60.161552800000003</v>
      </c>
      <c r="J8377" s="1" t="str">
        <f t="shared" si="576"/>
        <v>Till</v>
      </c>
      <c r="K8377" s="1" t="str">
        <f t="shared" si="577"/>
        <v>&lt;63 micron</v>
      </c>
      <c r="L8377">
        <v>0.1</v>
      </c>
      <c r="M8377">
        <v>2.7</v>
      </c>
      <c r="N8377">
        <v>1</v>
      </c>
      <c r="O8377">
        <v>50</v>
      </c>
      <c r="P8377">
        <v>0.25</v>
      </c>
      <c r="Q8377">
        <v>1</v>
      </c>
      <c r="R8377">
        <v>0.39</v>
      </c>
      <c r="S8377">
        <v>0.25</v>
      </c>
      <c r="T8377">
        <v>13</v>
      </c>
      <c r="U8377">
        <v>57</v>
      </c>
      <c r="V8377">
        <v>32</v>
      </c>
      <c r="W8377">
        <v>3.03</v>
      </c>
      <c r="X8377">
        <v>5</v>
      </c>
      <c r="Y8377">
        <v>0.5</v>
      </c>
      <c r="Z8377">
        <v>0.16</v>
      </c>
      <c r="AA8377">
        <v>10</v>
      </c>
      <c r="AB8377">
        <v>1.06</v>
      </c>
      <c r="AC8377">
        <v>305</v>
      </c>
      <c r="AD8377">
        <v>0.5</v>
      </c>
      <c r="AE8377">
        <v>0.01</v>
      </c>
      <c r="AF8377">
        <v>29</v>
      </c>
      <c r="AG8377">
        <v>290</v>
      </c>
      <c r="AH8377">
        <v>6</v>
      </c>
      <c r="AI8377">
        <v>1</v>
      </c>
      <c r="AJ8377">
        <v>4</v>
      </c>
      <c r="AK8377">
        <v>23</v>
      </c>
      <c r="AL8377">
        <v>0.19</v>
      </c>
      <c r="AM8377">
        <v>5</v>
      </c>
      <c r="AN8377">
        <v>5</v>
      </c>
      <c r="AO8377">
        <v>61</v>
      </c>
      <c r="AP8377">
        <v>5</v>
      </c>
      <c r="AQ8377">
        <v>48</v>
      </c>
    </row>
    <row r="8378" spans="1:43" hidden="1" x14ac:dyDescent="0.25">
      <c r="A8378" t="s">
        <v>30408</v>
      </c>
      <c r="B8378" t="s">
        <v>30409</v>
      </c>
      <c r="C8378" s="1" t="str">
        <f t="shared" si="578"/>
        <v>21:0134</v>
      </c>
      <c r="D8378" s="1" t="str">
        <f t="shared" si="579"/>
        <v>21:0078</v>
      </c>
      <c r="E8378" t="s">
        <v>30410</v>
      </c>
      <c r="F8378" t="s">
        <v>30411</v>
      </c>
      <c r="H8378">
        <v>54.993029</v>
      </c>
      <c r="I8378">
        <v>-60.151376300000003</v>
      </c>
      <c r="J8378" s="1" t="str">
        <f t="shared" si="576"/>
        <v>Till</v>
      </c>
      <c r="K8378" s="1" t="str">
        <f t="shared" si="577"/>
        <v>&lt;63 micron</v>
      </c>
      <c r="L8378">
        <v>0.2</v>
      </c>
      <c r="M8378">
        <v>2.2799999999999998</v>
      </c>
      <c r="N8378">
        <v>6</v>
      </c>
      <c r="O8378">
        <v>60</v>
      </c>
      <c r="P8378">
        <v>0.25</v>
      </c>
      <c r="Q8378">
        <v>2</v>
      </c>
      <c r="R8378">
        <v>0.4</v>
      </c>
      <c r="S8378">
        <v>0.25</v>
      </c>
      <c r="T8378">
        <v>14</v>
      </c>
      <c r="U8378">
        <v>57</v>
      </c>
      <c r="V8378">
        <v>49</v>
      </c>
      <c r="W8378">
        <v>3.66</v>
      </c>
      <c r="X8378">
        <v>10</v>
      </c>
      <c r="Y8378">
        <v>0.5</v>
      </c>
      <c r="Z8378">
        <v>0.13</v>
      </c>
      <c r="AA8378">
        <v>30</v>
      </c>
      <c r="AB8378">
        <v>0.96</v>
      </c>
      <c r="AC8378">
        <v>445</v>
      </c>
      <c r="AD8378">
        <v>0.5</v>
      </c>
      <c r="AE8378">
        <v>0.02</v>
      </c>
      <c r="AF8378">
        <v>40</v>
      </c>
      <c r="AG8378">
        <v>440</v>
      </c>
      <c r="AH8378">
        <v>12</v>
      </c>
      <c r="AI8378">
        <v>1</v>
      </c>
      <c r="AJ8378">
        <v>5</v>
      </c>
      <c r="AK8378">
        <v>18</v>
      </c>
      <c r="AL8378">
        <v>0.19</v>
      </c>
      <c r="AM8378">
        <v>5</v>
      </c>
      <c r="AN8378">
        <v>5</v>
      </c>
      <c r="AO8378">
        <v>62</v>
      </c>
      <c r="AP8378">
        <v>5</v>
      </c>
      <c r="AQ8378">
        <v>54</v>
      </c>
    </row>
    <row r="8379" spans="1:43" hidden="1" x14ac:dyDescent="0.25">
      <c r="A8379" t="s">
        <v>30412</v>
      </c>
      <c r="B8379" t="s">
        <v>30413</v>
      </c>
      <c r="C8379" s="1" t="str">
        <f t="shared" si="578"/>
        <v>21:0134</v>
      </c>
      <c r="D8379" s="1" t="str">
        <f t="shared" si="579"/>
        <v>21:0078</v>
      </c>
      <c r="E8379" t="s">
        <v>30414</v>
      </c>
      <c r="F8379" t="s">
        <v>30415</v>
      </c>
      <c r="H8379">
        <v>54.969984199999999</v>
      </c>
      <c r="I8379">
        <v>-60.263572500000002</v>
      </c>
      <c r="J8379" s="1" t="str">
        <f t="shared" si="576"/>
        <v>Till</v>
      </c>
      <c r="K8379" s="1" t="str">
        <f t="shared" si="577"/>
        <v>&lt;63 micron</v>
      </c>
      <c r="L8379">
        <v>0.1</v>
      </c>
      <c r="M8379">
        <v>3.39</v>
      </c>
      <c r="N8379">
        <v>14</v>
      </c>
      <c r="O8379">
        <v>60</v>
      </c>
      <c r="P8379">
        <v>0.5</v>
      </c>
      <c r="Q8379">
        <v>2</v>
      </c>
      <c r="R8379">
        <v>0.37</v>
      </c>
      <c r="S8379">
        <v>0.25</v>
      </c>
      <c r="T8379">
        <v>13</v>
      </c>
      <c r="U8379">
        <v>74</v>
      </c>
      <c r="V8379">
        <v>47</v>
      </c>
      <c r="W8379">
        <v>4.3600000000000003</v>
      </c>
      <c r="X8379">
        <v>10</v>
      </c>
      <c r="Y8379">
        <v>0.5</v>
      </c>
      <c r="Z8379">
        <v>0.15</v>
      </c>
      <c r="AA8379">
        <v>30</v>
      </c>
      <c r="AB8379">
        <v>1.1000000000000001</v>
      </c>
      <c r="AC8379">
        <v>320</v>
      </c>
      <c r="AD8379">
        <v>0.5</v>
      </c>
      <c r="AE8379">
        <v>0.02</v>
      </c>
      <c r="AF8379">
        <v>39</v>
      </c>
      <c r="AG8379">
        <v>390</v>
      </c>
      <c r="AH8379">
        <v>16</v>
      </c>
      <c r="AI8379">
        <v>1</v>
      </c>
      <c r="AJ8379">
        <v>7</v>
      </c>
      <c r="AK8379">
        <v>22</v>
      </c>
      <c r="AL8379">
        <v>0.18</v>
      </c>
      <c r="AM8379">
        <v>5</v>
      </c>
      <c r="AN8379">
        <v>5</v>
      </c>
      <c r="AO8379">
        <v>76</v>
      </c>
      <c r="AP8379">
        <v>5</v>
      </c>
      <c r="AQ8379">
        <v>52</v>
      </c>
    </row>
    <row r="8380" spans="1:43" hidden="1" x14ac:dyDescent="0.25">
      <c r="A8380" t="s">
        <v>30416</v>
      </c>
      <c r="B8380" t="s">
        <v>30417</v>
      </c>
      <c r="C8380" s="1" t="str">
        <f t="shared" si="578"/>
        <v>21:0134</v>
      </c>
      <c r="D8380" s="1" t="str">
        <f t="shared" si="579"/>
        <v>21:0078</v>
      </c>
      <c r="E8380" t="s">
        <v>30418</v>
      </c>
      <c r="F8380" t="s">
        <v>30419</v>
      </c>
      <c r="H8380">
        <v>53.5861935</v>
      </c>
      <c r="I8380">
        <v>-64.193493599999996</v>
      </c>
      <c r="J8380" s="1" t="str">
        <f t="shared" si="576"/>
        <v>Till</v>
      </c>
      <c r="K8380" s="1" t="str">
        <f t="shared" si="577"/>
        <v>&lt;63 micron</v>
      </c>
      <c r="L8380">
        <v>0.1</v>
      </c>
      <c r="M8380">
        <v>1.18</v>
      </c>
      <c r="N8380">
        <v>6</v>
      </c>
      <c r="O8380">
        <v>100</v>
      </c>
      <c r="P8380">
        <v>0.25</v>
      </c>
      <c r="Q8380">
        <v>1</v>
      </c>
      <c r="R8380">
        <v>0.59</v>
      </c>
      <c r="S8380">
        <v>0.25</v>
      </c>
      <c r="T8380">
        <v>8</v>
      </c>
      <c r="U8380">
        <v>38</v>
      </c>
      <c r="V8380">
        <v>20</v>
      </c>
      <c r="W8380">
        <v>2.34</v>
      </c>
      <c r="X8380">
        <v>5</v>
      </c>
      <c r="Y8380">
        <v>0.5</v>
      </c>
      <c r="Z8380">
        <v>0.2</v>
      </c>
      <c r="AA8380">
        <v>40</v>
      </c>
      <c r="AB8380">
        <v>0.46</v>
      </c>
      <c r="AC8380">
        <v>270</v>
      </c>
      <c r="AD8380">
        <v>0.5</v>
      </c>
      <c r="AE8380">
        <v>0.03</v>
      </c>
      <c r="AF8380">
        <v>16</v>
      </c>
      <c r="AG8380">
        <v>1000</v>
      </c>
      <c r="AH8380">
        <v>4</v>
      </c>
      <c r="AI8380">
        <v>1</v>
      </c>
      <c r="AJ8380">
        <v>4</v>
      </c>
      <c r="AK8380">
        <v>39</v>
      </c>
      <c r="AL8380">
        <v>0.1</v>
      </c>
      <c r="AM8380">
        <v>5</v>
      </c>
      <c r="AN8380">
        <v>5</v>
      </c>
      <c r="AO8380">
        <v>42</v>
      </c>
      <c r="AP8380">
        <v>5</v>
      </c>
      <c r="AQ8380">
        <v>28</v>
      </c>
    </row>
    <row r="8381" spans="1:43" hidden="1" x14ac:dyDescent="0.25">
      <c r="A8381" t="s">
        <v>30420</v>
      </c>
      <c r="B8381" t="s">
        <v>30421</v>
      </c>
      <c r="C8381" s="1" t="str">
        <f t="shared" si="578"/>
        <v>21:0134</v>
      </c>
      <c r="D8381" s="1" t="str">
        <f t="shared" si="579"/>
        <v>21:0078</v>
      </c>
      <c r="E8381" t="s">
        <v>30422</v>
      </c>
      <c r="F8381" t="s">
        <v>30423</v>
      </c>
      <c r="H8381">
        <v>54.984348199999999</v>
      </c>
      <c r="I8381">
        <v>-60.580706800000002</v>
      </c>
      <c r="J8381" s="1" t="str">
        <f t="shared" si="576"/>
        <v>Till</v>
      </c>
      <c r="K8381" s="1" t="str">
        <f t="shared" si="577"/>
        <v>&lt;63 micron</v>
      </c>
      <c r="L8381">
        <v>0.1</v>
      </c>
      <c r="M8381">
        <v>1.98</v>
      </c>
      <c r="N8381">
        <v>6</v>
      </c>
      <c r="O8381">
        <v>20</v>
      </c>
      <c r="P8381">
        <v>0.25</v>
      </c>
      <c r="Q8381">
        <v>1</v>
      </c>
      <c r="R8381">
        <v>0.39</v>
      </c>
      <c r="S8381">
        <v>0.25</v>
      </c>
      <c r="T8381">
        <v>7</v>
      </c>
      <c r="U8381">
        <v>35</v>
      </c>
      <c r="V8381">
        <v>14</v>
      </c>
      <c r="W8381">
        <v>2.48</v>
      </c>
      <c r="X8381">
        <v>5</v>
      </c>
      <c r="Y8381">
        <v>1</v>
      </c>
      <c r="Z8381">
        <v>0.04</v>
      </c>
      <c r="AA8381">
        <v>20</v>
      </c>
      <c r="AB8381">
        <v>0.56000000000000005</v>
      </c>
      <c r="AC8381">
        <v>210</v>
      </c>
      <c r="AD8381">
        <v>0.5</v>
      </c>
      <c r="AE8381">
        <v>0.02</v>
      </c>
      <c r="AF8381">
        <v>17</v>
      </c>
      <c r="AG8381">
        <v>190</v>
      </c>
      <c r="AH8381">
        <v>8</v>
      </c>
      <c r="AI8381">
        <v>1</v>
      </c>
      <c r="AJ8381">
        <v>4</v>
      </c>
      <c r="AK8381">
        <v>21</v>
      </c>
      <c r="AL8381">
        <v>0.18</v>
      </c>
      <c r="AM8381">
        <v>5</v>
      </c>
      <c r="AN8381">
        <v>5</v>
      </c>
      <c r="AO8381">
        <v>49</v>
      </c>
      <c r="AP8381">
        <v>5</v>
      </c>
      <c r="AQ8381">
        <v>28</v>
      </c>
    </row>
    <row r="8382" spans="1:43" hidden="1" x14ac:dyDescent="0.25">
      <c r="A8382" t="s">
        <v>30424</v>
      </c>
      <c r="B8382" t="s">
        <v>30425</v>
      </c>
      <c r="C8382" s="1" t="str">
        <f t="shared" si="578"/>
        <v>21:0134</v>
      </c>
      <c r="D8382" s="1" t="str">
        <f t="shared" si="579"/>
        <v>21:0078</v>
      </c>
      <c r="E8382" t="s">
        <v>30426</v>
      </c>
      <c r="F8382" t="s">
        <v>30427</v>
      </c>
      <c r="H8382">
        <v>54.928664599999998</v>
      </c>
      <c r="I8382">
        <v>-60.538392799999997</v>
      </c>
      <c r="J8382" s="1" t="str">
        <f t="shared" si="576"/>
        <v>Till</v>
      </c>
      <c r="K8382" s="1" t="str">
        <f t="shared" si="577"/>
        <v>&lt;63 micron</v>
      </c>
      <c r="L8382">
        <v>0.1</v>
      </c>
      <c r="M8382">
        <v>2.69</v>
      </c>
      <c r="N8382">
        <v>4</v>
      </c>
      <c r="O8382">
        <v>120</v>
      </c>
      <c r="P8382">
        <v>0.25</v>
      </c>
      <c r="Q8382">
        <v>2</v>
      </c>
      <c r="R8382">
        <v>0.67</v>
      </c>
      <c r="S8382">
        <v>0.25</v>
      </c>
      <c r="T8382">
        <v>14</v>
      </c>
      <c r="U8382">
        <v>67</v>
      </c>
      <c r="V8382">
        <v>52</v>
      </c>
      <c r="W8382">
        <v>3.68</v>
      </c>
      <c r="X8382">
        <v>10</v>
      </c>
      <c r="Y8382">
        <v>0.5</v>
      </c>
      <c r="Z8382">
        <v>0.12</v>
      </c>
      <c r="AA8382">
        <v>40</v>
      </c>
      <c r="AB8382">
        <v>1.21</v>
      </c>
      <c r="AC8382">
        <v>415</v>
      </c>
      <c r="AD8382">
        <v>0.5</v>
      </c>
      <c r="AE8382">
        <v>0.03</v>
      </c>
      <c r="AF8382">
        <v>51</v>
      </c>
      <c r="AG8382">
        <v>590</v>
      </c>
      <c r="AH8382">
        <v>10</v>
      </c>
      <c r="AI8382">
        <v>1</v>
      </c>
      <c r="AJ8382">
        <v>7</v>
      </c>
      <c r="AK8382">
        <v>40</v>
      </c>
      <c r="AL8382">
        <v>0.23</v>
      </c>
      <c r="AM8382">
        <v>5</v>
      </c>
      <c r="AN8382">
        <v>5</v>
      </c>
      <c r="AO8382">
        <v>64</v>
      </c>
      <c r="AP8382">
        <v>5</v>
      </c>
      <c r="AQ8382">
        <v>54</v>
      </c>
    </row>
    <row r="8383" spans="1:43" hidden="1" x14ac:dyDescent="0.25">
      <c r="A8383" t="s">
        <v>30428</v>
      </c>
      <c r="B8383" t="s">
        <v>30429</v>
      </c>
      <c r="C8383" s="1" t="str">
        <f t="shared" si="578"/>
        <v>21:0134</v>
      </c>
      <c r="D8383" s="1" t="str">
        <f t="shared" si="579"/>
        <v>21:0078</v>
      </c>
      <c r="E8383" t="s">
        <v>30430</v>
      </c>
      <c r="F8383" t="s">
        <v>30431</v>
      </c>
      <c r="H8383">
        <v>54.291795299999997</v>
      </c>
      <c r="I8383">
        <v>-62.175727700000003</v>
      </c>
      <c r="J8383" s="1" t="str">
        <f t="shared" si="576"/>
        <v>Till</v>
      </c>
      <c r="K8383" s="1" t="str">
        <f t="shared" si="577"/>
        <v>&lt;63 micron</v>
      </c>
      <c r="L8383">
        <v>0.1</v>
      </c>
      <c r="M8383">
        <v>1.39</v>
      </c>
      <c r="N8383">
        <v>1</v>
      </c>
      <c r="O8383">
        <v>90</v>
      </c>
      <c r="P8383">
        <v>0.5</v>
      </c>
      <c r="Q8383">
        <v>2</v>
      </c>
      <c r="R8383">
        <v>0.47</v>
      </c>
      <c r="S8383">
        <v>0.25</v>
      </c>
      <c r="T8383">
        <v>7</v>
      </c>
      <c r="U8383">
        <v>28</v>
      </c>
      <c r="V8383">
        <v>26</v>
      </c>
      <c r="W8383">
        <v>2.27</v>
      </c>
      <c r="X8383">
        <v>10</v>
      </c>
      <c r="Y8383">
        <v>0.5</v>
      </c>
      <c r="Z8383">
        <v>0.12</v>
      </c>
      <c r="AA8383">
        <v>40</v>
      </c>
      <c r="AB8383">
        <v>0.45</v>
      </c>
      <c r="AC8383">
        <v>195</v>
      </c>
      <c r="AD8383">
        <v>0.5</v>
      </c>
      <c r="AE8383">
        <v>0.02</v>
      </c>
      <c r="AF8383">
        <v>15</v>
      </c>
      <c r="AG8383">
        <v>810</v>
      </c>
      <c r="AH8383">
        <v>8</v>
      </c>
      <c r="AI8383">
        <v>1</v>
      </c>
      <c r="AJ8383">
        <v>4</v>
      </c>
      <c r="AK8383">
        <v>26</v>
      </c>
      <c r="AL8383">
        <v>0.16</v>
      </c>
      <c r="AM8383">
        <v>5</v>
      </c>
      <c r="AN8383">
        <v>5</v>
      </c>
      <c r="AO8383">
        <v>42</v>
      </c>
      <c r="AP8383">
        <v>5</v>
      </c>
      <c r="AQ8383">
        <v>34</v>
      </c>
    </row>
    <row r="8384" spans="1:43" hidden="1" x14ac:dyDescent="0.25">
      <c r="A8384" t="s">
        <v>30432</v>
      </c>
      <c r="B8384" t="s">
        <v>30433</v>
      </c>
      <c r="C8384" s="1" t="str">
        <f t="shared" si="578"/>
        <v>21:0134</v>
      </c>
      <c r="D8384" s="1" t="str">
        <f t="shared" si="579"/>
        <v>21:0078</v>
      </c>
      <c r="E8384" t="s">
        <v>30434</v>
      </c>
      <c r="F8384" t="s">
        <v>30435</v>
      </c>
      <c r="H8384">
        <v>53.831629900000003</v>
      </c>
      <c r="I8384">
        <v>-62.718113899999999</v>
      </c>
      <c r="J8384" s="1" t="str">
        <f t="shared" si="576"/>
        <v>Till</v>
      </c>
      <c r="K8384" s="1" t="str">
        <f t="shared" si="577"/>
        <v>&lt;63 micron</v>
      </c>
      <c r="L8384">
        <v>0.1</v>
      </c>
      <c r="M8384">
        <v>0.67</v>
      </c>
      <c r="N8384">
        <v>1</v>
      </c>
      <c r="O8384">
        <v>30</v>
      </c>
      <c r="P8384">
        <v>0.25</v>
      </c>
      <c r="Q8384">
        <v>1</v>
      </c>
      <c r="R8384">
        <v>0.5</v>
      </c>
      <c r="S8384">
        <v>0.25</v>
      </c>
      <c r="T8384">
        <v>4</v>
      </c>
      <c r="U8384">
        <v>18</v>
      </c>
      <c r="V8384">
        <v>10</v>
      </c>
      <c r="W8384">
        <v>1.74</v>
      </c>
      <c r="X8384">
        <v>5</v>
      </c>
      <c r="Y8384">
        <v>0.5</v>
      </c>
      <c r="Z8384">
        <v>0.06</v>
      </c>
      <c r="AA8384">
        <v>30</v>
      </c>
      <c r="AB8384">
        <v>0.17</v>
      </c>
      <c r="AC8384">
        <v>165</v>
      </c>
      <c r="AD8384">
        <v>0.5</v>
      </c>
      <c r="AE8384">
        <v>0.02</v>
      </c>
      <c r="AF8384">
        <v>7</v>
      </c>
      <c r="AG8384">
        <v>960</v>
      </c>
      <c r="AH8384">
        <v>6</v>
      </c>
      <c r="AI8384">
        <v>1</v>
      </c>
      <c r="AJ8384">
        <v>2</v>
      </c>
      <c r="AK8384">
        <v>31</v>
      </c>
      <c r="AL8384">
        <v>0.09</v>
      </c>
      <c r="AM8384">
        <v>5</v>
      </c>
      <c r="AN8384">
        <v>5</v>
      </c>
      <c r="AO8384">
        <v>35</v>
      </c>
      <c r="AP8384">
        <v>5</v>
      </c>
      <c r="AQ8384">
        <v>12</v>
      </c>
    </row>
    <row r="8385" spans="1:43" hidden="1" x14ac:dyDescent="0.25">
      <c r="A8385" t="s">
        <v>30436</v>
      </c>
      <c r="B8385" t="s">
        <v>30437</v>
      </c>
      <c r="C8385" s="1" t="str">
        <f t="shared" si="578"/>
        <v>21:0134</v>
      </c>
      <c r="D8385" s="1" t="str">
        <f t="shared" si="579"/>
        <v>21:0078</v>
      </c>
      <c r="E8385" t="s">
        <v>30438</v>
      </c>
      <c r="F8385" t="s">
        <v>30439</v>
      </c>
      <c r="H8385">
        <v>53.6688343</v>
      </c>
      <c r="I8385">
        <v>-62.672274600000001</v>
      </c>
      <c r="J8385" s="1" t="str">
        <f t="shared" si="576"/>
        <v>Till</v>
      </c>
      <c r="K8385" s="1" t="str">
        <f t="shared" si="577"/>
        <v>&lt;63 micron</v>
      </c>
      <c r="L8385">
        <v>0.1</v>
      </c>
      <c r="M8385">
        <v>0.64</v>
      </c>
      <c r="N8385">
        <v>1</v>
      </c>
      <c r="O8385">
        <v>30</v>
      </c>
      <c r="P8385">
        <v>0.25</v>
      </c>
      <c r="Q8385">
        <v>2</v>
      </c>
      <c r="R8385">
        <v>0.56999999999999995</v>
      </c>
      <c r="S8385">
        <v>0.25</v>
      </c>
      <c r="T8385">
        <v>2</v>
      </c>
      <c r="U8385">
        <v>17</v>
      </c>
      <c r="V8385">
        <v>13</v>
      </c>
      <c r="W8385">
        <v>1.59</v>
      </c>
      <c r="X8385">
        <v>5</v>
      </c>
      <c r="Y8385">
        <v>0.5</v>
      </c>
      <c r="Z8385">
        <v>7.0000000000000007E-2</v>
      </c>
      <c r="AA8385">
        <v>40</v>
      </c>
      <c r="AB8385">
        <v>0.17</v>
      </c>
      <c r="AC8385">
        <v>140</v>
      </c>
      <c r="AD8385">
        <v>0.5</v>
      </c>
      <c r="AE8385">
        <v>0.02</v>
      </c>
      <c r="AF8385">
        <v>4</v>
      </c>
      <c r="AG8385">
        <v>900</v>
      </c>
      <c r="AH8385">
        <v>6</v>
      </c>
      <c r="AI8385">
        <v>1</v>
      </c>
      <c r="AJ8385">
        <v>3</v>
      </c>
      <c r="AK8385">
        <v>42</v>
      </c>
      <c r="AL8385">
        <v>0.1</v>
      </c>
      <c r="AM8385">
        <v>5</v>
      </c>
      <c r="AN8385">
        <v>5</v>
      </c>
      <c r="AO8385">
        <v>32</v>
      </c>
      <c r="AP8385">
        <v>5</v>
      </c>
      <c r="AQ8385">
        <v>14</v>
      </c>
    </row>
    <row r="8386" spans="1:43" hidden="1" x14ac:dyDescent="0.25">
      <c r="A8386" t="s">
        <v>30440</v>
      </c>
      <c r="B8386" t="s">
        <v>30441</v>
      </c>
      <c r="C8386" s="1" t="str">
        <f t="shared" si="578"/>
        <v>21:0134</v>
      </c>
      <c r="D8386" s="1" t="str">
        <f t="shared" si="579"/>
        <v>21:0078</v>
      </c>
      <c r="E8386" t="s">
        <v>30442</v>
      </c>
      <c r="F8386" t="s">
        <v>30443</v>
      </c>
      <c r="H8386">
        <v>53.543142199999998</v>
      </c>
      <c r="I8386">
        <v>-62.291449</v>
      </c>
      <c r="J8386" s="1" t="str">
        <f t="shared" si="576"/>
        <v>Till</v>
      </c>
      <c r="K8386" s="1" t="str">
        <f t="shared" si="577"/>
        <v>&lt;63 micron</v>
      </c>
      <c r="L8386">
        <v>0.1</v>
      </c>
      <c r="M8386">
        <v>0.9</v>
      </c>
      <c r="N8386">
        <v>1</v>
      </c>
      <c r="O8386">
        <v>20</v>
      </c>
      <c r="P8386">
        <v>0.25</v>
      </c>
      <c r="Q8386">
        <v>1</v>
      </c>
      <c r="R8386">
        <v>0.48</v>
      </c>
      <c r="S8386">
        <v>0.25</v>
      </c>
      <c r="T8386">
        <v>3</v>
      </c>
      <c r="U8386">
        <v>29</v>
      </c>
      <c r="V8386">
        <v>17</v>
      </c>
      <c r="W8386">
        <v>1.86</v>
      </c>
      <c r="X8386">
        <v>5</v>
      </c>
      <c r="Y8386">
        <v>0.5</v>
      </c>
      <c r="Z8386">
        <v>0.05</v>
      </c>
      <c r="AA8386">
        <v>40</v>
      </c>
      <c r="AB8386">
        <v>0.16</v>
      </c>
      <c r="AC8386">
        <v>140</v>
      </c>
      <c r="AD8386">
        <v>0.5</v>
      </c>
      <c r="AE8386">
        <v>0.02</v>
      </c>
      <c r="AF8386">
        <v>9</v>
      </c>
      <c r="AG8386">
        <v>930</v>
      </c>
      <c r="AH8386">
        <v>4</v>
      </c>
      <c r="AI8386">
        <v>1</v>
      </c>
      <c r="AJ8386">
        <v>3</v>
      </c>
      <c r="AK8386">
        <v>31</v>
      </c>
      <c r="AL8386">
        <v>0.12</v>
      </c>
      <c r="AM8386">
        <v>5</v>
      </c>
      <c r="AN8386">
        <v>5</v>
      </c>
      <c r="AO8386">
        <v>43</v>
      </c>
      <c r="AP8386">
        <v>5</v>
      </c>
      <c r="AQ8386">
        <v>8</v>
      </c>
    </row>
    <row r="8387" spans="1:43" hidden="1" x14ac:dyDescent="0.25">
      <c r="A8387" t="s">
        <v>30444</v>
      </c>
      <c r="B8387" t="s">
        <v>30445</v>
      </c>
      <c r="C8387" s="1" t="str">
        <f t="shared" si="578"/>
        <v>21:0134</v>
      </c>
      <c r="D8387" s="1" t="str">
        <f t="shared" si="579"/>
        <v>21:0078</v>
      </c>
      <c r="E8387" t="s">
        <v>30446</v>
      </c>
      <c r="F8387" t="s">
        <v>30447</v>
      </c>
      <c r="H8387">
        <v>53.416205499999997</v>
      </c>
      <c r="I8387">
        <v>-61.6450599</v>
      </c>
      <c r="J8387" s="1" t="str">
        <f t="shared" si="576"/>
        <v>Till</v>
      </c>
      <c r="K8387" s="1" t="str">
        <f t="shared" si="577"/>
        <v>&lt;63 micron</v>
      </c>
      <c r="L8387">
        <v>0.1</v>
      </c>
      <c r="M8387">
        <v>1.38</v>
      </c>
      <c r="N8387">
        <v>1</v>
      </c>
      <c r="O8387">
        <v>10</v>
      </c>
      <c r="P8387">
        <v>0.25</v>
      </c>
      <c r="Q8387">
        <v>2</v>
      </c>
      <c r="R8387">
        <v>0.28000000000000003</v>
      </c>
      <c r="S8387">
        <v>0.25</v>
      </c>
      <c r="T8387">
        <v>4</v>
      </c>
      <c r="U8387">
        <v>58</v>
      </c>
      <c r="V8387">
        <v>7</v>
      </c>
      <c r="W8387">
        <v>2.75</v>
      </c>
      <c r="X8387">
        <v>10</v>
      </c>
      <c r="Y8387">
        <v>0.5</v>
      </c>
      <c r="Z8387">
        <v>0.03</v>
      </c>
      <c r="AA8387">
        <v>60</v>
      </c>
      <c r="AB8387">
        <v>0.28000000000000003</v>
      </c>
      <c r="AC8387">
        <v>175</v>
      </c>
      <c r="AD8387">
        <v>0.5</v>
      </c>
      <c r="AE8387">
        <v>0.02</v>
      </c>
      <c r="AF8387">
        <v>16</v>
      </c>
      <c r="AG8387">
        <v>420</v>
      </c>
      <c r="AH8387">
        <v>6</v>
      </c>
      <c r="AI8387">
        <v>1</v>
      </c>
      <c r="AJ8387">
        <v>5</v>
      </c>
      <c r="AK8387">
        <v>20</v>
      </c>
      <c r="AL8387">
        <v>0.19</v>
      </c>
      <c r="AM8387">
        <v>5</v>
      </c>
      <c r="AN8387">
        <v>5</v>
      </c>
      <c r="AO8387">
        <v>62</v>
      </c>
      <c r="AP8387">
        <v>5</v>
      </c>
      <c r="AQ8387">
        <v>12</v>
      </c>
    </row>
    <row r="8388" spans="1:43" hidden="1" x14ac:dyDescent="0.25">
      <c r="A8388" t="s">
        <v>30448</v>
      </c>
      <c r="B8388" t="s">
        <v>30449</v>
      </c>
      <c r="C8388" s="1" t="str">
        <f t="shared" si="578"/>
        <v>21:0134</v>
      </c>
      <c r="D8388" s="1" t="str">
        <f t="shared" si="579"/>
        <v>21:0078</v>
      </c>
      <c r="E8388" t="s">
        <v>30450</v>
      </c>
      <c r="F8388" t="s">
        <v>30451</v>
      </c>
      <c r="H8388">
        <v>53.439623400000002</v>
      </c>
      <c r="I8388">
        <v>-61.117346099999999</v>
      </c>
      <c r="J8388" s="1" t="str">
        <f t="shared" si="576"/>
        <v>Till</v>
      </c>
      <c r="K8388" s="1" t="str">
        <f t="shared" si="577"/>
        <v>&lt;63 micron</v>
      </c>
      <c r="L8388">
        <v>0.1</v>
      </c>
      <c r="M8388">
        <v>0.89</v>
      </c>
      <c r="N8388">
        <v>1</v>
      </c>
      <c r="O8388">
        <v>40</v>
      </c>
      <c r="P8388">
        <v>0.25</v>
      </c>
      <c r="Q8388">
        <v>2</v>
      </c>
      <c r="R8388">
        <v>0.57999999999999996</v>
      </c>
      <c r="S8388">
        <v>0.25</v>
      </c>
      <c r="T8388">
        <v>4</v>
      </c>
      <c r="U8388">
        <v>37</v>
      </c>
      <c r="V8388">
        <v>17</v>
      </c>
      <c r="W8388">
        <v>2.63</v>
      </c>
      <c r="X8388">
        <v>10</v>
      </c>
      <c r="Y8388">
        <v>0.5</v>
      </c>
      <c r="Z8388">
        <v>0.1</v>
      </c>
      <c r="AA8388">
        <v>60</v>
      </c>
      <c r="AB8388">
        <v>0.25</v>
      </c>
      <c r="AC8388">
        <v>195</v>
      </c>
      <c r="AD8388">
        <v>0.5</v>
      </c>
      <c r="AE8388">
        <v>0.02</v>
      </c>
      <c r="AF8388">
        <v>10</v>
      </c>
      <c r="AG8388">
        <v>1600</v>
      </c>
      <c r="AH8388">
        <v>2</v>
      </c>
      <c r="AI8388">
        <v>1</v>
      </c>
      <c r="AJ8388">
        <v>4</v>
      </c>
      <c r="AK8388">
        <v>14</v>
      </c>
      <c r="AL8388">
        <v>0.09</v>
      </c>
      <c r="AM8388">
        <v>5</v>
      </c>
      <c r="AN8388">
        <v>5</v>
      </c>
      <c r="AO8388">
        <v>60</v>
      </c>
      <c r="AP8388">
        <v>5</v>
      </c>
      <c r="AQ8388">
        <v>16</v>
      </c>
    </row>
    <row r="8389" spans="1:43" hidden="1" x14ac:dyDescent="0.25">
      <c r="A8389" t="s">
        <v>30452</v>
      </c>
      <c r="B8389" t="s">
        <v>30453</v>
      </c>
      <c r="C8389" s="1" t="str">
        <f t="shared" si="578"/>
        <v>21:0134</v>
      </c>
      <c r="D8389" s="1" t="str">
        <f t="shared" si="579"/>
        <v>21:0078</v>
      </c>
      <c r="E8389" t="s">
        <v>25436</v>
      </c>
      <c r="F8389" t="s">
        <v>30454</v>
      </c>
      <c r="H8389">
        <v>53.725174099999997</v>
      </c>
      <c r="I8389">
        <v>-61.2558881</v>
      </c>
      <c r="J8389" s="1" t="str">
        <f t="shared" si="576"/>
        <v>Till</v>
      </c>
      <c r="K8389" s="1" t="str">
        <f t="shared" si="577"/>
        <v>&lt;63 micron</v>
      </c>
      <c r="L8389">
        <v>0.1</v>
      </c>
      <c r="M8389">
        <v>1.1499999999999999</v>
      </c>
      <c r="N8389">
        <v>1</v>
      </c>
      <c r="O8389">
        <v>50</v>
      </c>
      <c r="P8389">
        <v>0.25</v>
      </c>
      <c r="Q8389">
        <v>1</v>
      </c>
      <c r="R8389">
        <v>0.55000000000000004</v>
      </c>
      <c r="S8389">
        <v>0.25</v>
      </c>
      <c r="T8389">
        <v>5</v>
      </c>
      <c r="U8389">
        <v>39</v>
      </c>
      <c r="V8389">
        <v>18</v>
      </c>
      <c r="W8389">
        <v>2.2400000000000002</v>
      </c>
      <c r="X8389">
        <v>10</v>
      </c>
      <c r="Y8389">
        <v>0.5</v>
      </c>
      <c r="Z8389">
        <v>0.11</v>
      </c>
      <c r="AA8389">
        <v>40</v>
      </c>
      <c r="AB8389">
        <v>0.28000000000000003</v>
      </c>
      <c r="AC8389">
        <v>185</v>
      </c>
      <c r="AD8389">
        <v>0.5</v>
      </c>
      <c r="AE8389">
        <v>0.06</v>
      </c>
      <c r="AF8389">
        <v>16</v>
      </c>
      <c r="AG8389">
        <v>980</v>
      </c>
      <c r="AH8389">
        <v>2</v>
      </c>
      <c r="AI8389">
        <v>1</v>
      </c>
      <c r="AJ8389">
        <v>4</v>
      </c>
      <c r="AK8389">
        <v>26</v>
      </c>
      <c r="AL8389">
        <v>0.11</v>
      </c>
      <c r="AM8389">
        <v>5</v>
      </c>
      <c r="AN8389">
        <v>5</v>
      </c>
      <c r="AO8389">
        <v>66</v>
      </c>
      <c r="AP8389">
        <v>5</v>
      </c>
      <c r="AQ8389">
        <v>16</v>
      </c>
    </row>
    <row r="8390" spans="1:43" hidden="1" x14ac:dyDescent="0.25">
      <c r="A8390" t="s">
        <v>30455</v>
      </c>
      <c r="B8390" t="s">
        <v>30456</v>
      </c>
      <c r="C8390" s="1" t="str">
        <f t="shared" si="578"/>
        <v>21:0134</v>
      </c>
      <c r="D8390" s="1" t="str">
        <f t="shared" si="579"/>
        <v>21:0078</v>
      </c>
      <c r="E8390" t="s">
        <v>30457</v>
      </c>
      <c r="F8390" t="s">
        <v>30458</v>
      </c>
      <c r="H8390">
        <v>53.674599999999998</v>
      </c>
      <c r="I8390">
        <v>-61.360477799999998</v>
      </c>
      <c r="J8390" s="1" t="str">
        <f t="shared" si="576"/>
        <v>Till</v>
      </c>
      <c r="K8390" s="1" t="str">
        <f t="shared" si="577"/>
        <v>&lt;63 micron</v>
      </c>
      <c r="L8390">
        <v>0.1</v>
      </c>
      <c r="M8390">
        <v>1.36</v>
      </c>
      <c r="N8390">
        <v>1</v>
      </c>
      <c r="O8390">
        <v>30</v>
      </c>
      <c r="P8390">
        <v>0.25</v>
      </c>
      <c r="Q8390">
        <v>2</v>
      </c>
      <c r="R8390">
        <v>0.48</v>
      </c>
      <c r="S8390">
        <v>0.25</v>
      </c>
      <c r="T8390">
        <v>5</v>
      </c>
      <c r="U8390">
        <v>50</v>
      </c>
      <c r="V8390">
        <v>19</v>
      </c>
      <c r="W8390">
        <v>2.5299999999999998</v>
      </c>
      <c r="X8390">
        <v>10</v>
      </c>
      <c r="Y8390">
        <v>0.5</v>
      </c>
      <c r="Z8390">
        <v>7.0000000000000007E-2</v>
      </c>
      <c r="AA8390">
        <v>40</v>
      </c>
      <c r="AB8390">
        <v>0.25</v>
      </c>
      <c r="AC8390">
        <v>170</v>
      </c>
      <c r="AD8390">
        <v>0.5</v>
      </c>
      <c r="AE8390">
        <v>0.05</v>
      </c>
      <c r="AF8390">
        <v>15</v>
      </c>
      <c r="AG8390">
        <v>740</v>
      </c>
      <c r="AH8390">
        <v>4</v>
      </c>
      <c r="AI8390">
        <v>1</v>
      </c>
      <c r="AJ8390">
        <v>4</v>
      </c>
      <c r="AK8390">
        <v>25</v>
      </c>
      <c r="AL8390">
        <v>0.14000000000000001</v>
      </c>
      <c r="AM8390">
        <v>5</v>
      </c>
      <c r="AN8390">
        <v>5</v>
      </c>
      <c r="AO8390">
        <v>70</v>
      </c>
      <c r="AP8390">
        <v>5</v>
      </c>
      <c r="AQ8390">
        <v>12</v>
      </c>
    </row>
    <row r="8391" spans="1:43" hidden="1" x14ac:dyDescent="0.25">
      <c r="A8391" t="s">
        <v>30459</v>
      </c>
      <c r="B8391" t="s">
        <v>30460</v>
      </c>
      <c r="C8391" s="1" t="str">
        <f t="shared" si="578"/>
        <v>21:0134</v>
      </c>
      <c r="D8391" s="1" t="str">
        <f t="shared" si="579"/>
        <v>21:0078</v>
      </c>
      <c r="E8391" t="s">
        <v>30461</v>
      </c>
      <c r="F8391" t="s">
        <v>30462</v>
      </c>
      <c r="H8391">
        <v>53.648765500000003</v>
      </c>
      <c r="I8391">
        <v>-64.296168899999998</v>
      </c>
      <c r="J8391" s="1" t="str">
        <f t="shared" si="576"/>
        <v>Till</v>
      </c>
      <c r="K8391" s="1" t="str">
        <f t="shared" si="577"/>
        <v>&lt;63 micron</v>
      </c>
      <c r="L8391">
        <v>0.2</v>
      </c>
      <c r="M8391">
        <v>1.36</v>
      </c>
      <c r="N8391">
        <v>4</v>
      </c>
      <c r="O8391">
        <v>90</v>
      </c>
      <c r="P8391">
        <v>0.25</v>
      </c>
      <c r="Q8391">
        <v>2</v>
      </c>
      <c r="R8391">
        <v>0.52</v>
      </c>
      <c r="S8391">
        <v>0.25</v>
      </c>
      <c r="T8391">
        <v>7</v>
      </c>
      <c r="U8391">
        <v>45</v>
      </c>
      <c r="V8391">
        <v>21</v>
      </c>
      <c r="W8391">
        <v>2.92</v>
      </c>
      <c r="X8391">
        <v>5</v>
      </c>
      <c r="Y8391">
        <v>0.5</v>
      </c>
      <c r="Z8391">
        <v>0.15</v>
      </c>
      <c r="AA8391">
        <v>30</v>
      </c>
      <c r="AB8391">
        <v>0.54</v>
      </c>
      <c r="AC8391">
        <v>200</v>
      </c>
      <c r="AD8391">
        <v>0.5</v>
      </c>
      <c r="AE8391">
        <v>0.02</v>
      </c>
      <c r="AF8391">
        <v>15</v>
      </c>
      <c r="AG8391">
        <v>1420</v>
      </c>
      <c r="AH8391">
        <v>4</v>
      </c>
      <c r="AI8391">
        <v>1</v>
      </c>
      <c r="AJ8391">
        <v>3</v>
      </c>
      <c r="AK8391">
        <v>26</v>
      </c>
      <c r="AL8391">
        <v>0.12</v>
      </c>
      <c r="AM8391">
        <v>5</v>
      </c>
      <c r="AN8391">
        <v>5</v>
      </c>
      <c r="AO8391">
        <v>55</v>
      </c>
      <c r="AP8391">
        <v>5</v>
      </c>
      <c r="AQ8391">
        <v>28</v>
      </c>
    </row>
    <row r="8392" spans="1:43" hidden="1" x14ac:dyDescent="0.25">
      <c r="A8392" t="s">
        <v>30463</v>
      </c>
      <c r="B8392" t="s">
        <v>30464</v>
      </c>
      <c r="C8392" s="1" t="str">
        <f t="shared" si="578"/>
        <v>21:0134</v>
      </c>
      <c r="D8392" s="1" t="str">
        <f t="shared" si="579"/>
        <v>21:0078</v>
      </c>
      <c r="E8392" t="s">
        <v>30465</v>
      </c>
      <c r="F8392" t="s">
        <v>30466</v>
      </c>
      <c r="H8392">
        <v>53.803401800000003</v>
      </c>
      <c r="I8392">
        <v>-61.339503899999997</v>
      </c>
      <c r="J8392" s="1" t="str">
        <f t="shared" si="576"/>
        <v>Till</v>
      </c>
      <c r="K8392" s="1" t="str">
        <f t="shared" si="577"/>
        <v>&lt;63 micron</v>
      </c>
      <c r="L8392">
        <v>0.1</v>
      </c>
      <c r="M8392">
        <v>1.32</v>
      </c>
      <c r="N8392">
        <v>1</v>
      </c>
      <c r="O8392">
        <v>60</v>
      </c>
      <c r="P8392">
        <v>0.25</v>
      </c>
      <c r="Q8392">
        <v>1</v>
      </c>
      <c r="R8392">
        <v>0.71</v>
      </c>
      <c r="S8392">
        <v>0.25</v>
      </c>
      <c r="T8392">
        <v>7</v>
      </c>
      <c r="U8392">
        <v>48</v>
      </c>
      <c r="V8392">
        <v>19</v>
      </c>
      <c r="W8392">
        <v>2.5099999999999998</v>
      </c>
      <c r="X8392">
        <v>10</v>
      </c>
      <c r="Y8392">
        <v>0.5</v>
      </c>
      <c r="Z8392">
        <v>0.14000000000000001</v>
      </c>
      <c r="AA8392">
        <v>40</v>
      </c>
      <c r="AB8392">
        <v>0.36</v>
      </c>
      <c r="AC8392">
        <v>245</v>
      </c>
      <c r="AD8392">
        <v>0.5</v>
      </c>
      <c r="AE8392">
        <v>7.0000000000000007E-2</v>
      </c>
      <c r="AF8392">
        <v>19</v>
      </c>
      <c r="AG8392">
        <v>1040</v>
      </c>
      <c r="AH8392">
        <v>4</v>
      </c>
      <c r="AI8392">
        <v>1</v>
      </c>
      <c r="AJ8392">
        <v>5</v>
      </c>
      <c r="AK8392">
        <v>35</v>
      </c>
      <c r="AL8392">
        <v>0.13</v>
      </c>
      <c r="AM8392">
        <v>5</v>
      </c>
      <c r="AN8392">
        <v>5</v>
      </c>
      <c r="AO8392">
        <v>72</v>
      </c>
      <c r="AP8392">
        <v>5</v>
      </c>
      <c r="AQ8392">
        <v>20</v>
      </c>
    </row>
    <row r="8393" spans="1:43" hidden="1" x14ac:dyDescent="0.25">
      <c r="A8393" t="s">
        <v>30467</v>
      </c>
      <c r="B8393" t="s">
        <v>30468</v>
      </c>
      <c r="C8393" s="1" t="str">
        <f t="shared" si="578"/>
        <v>21:0134</v>
      </c>
      <c r="D8393" s="1" t="str">
        <f t="shared" si="579"/>
        <v>21:0078</v>
      </c>
      <c r="E8393" t="s">
        <v>30469</v>
      </c>
      <c r="F8393" t="s">
        <v>30470</v>
      </c>
      <c r="H8393">
        <v>53.868533499999998</v>
      </c>
      <c r="I8393">
        <v>-61.011425000000003</v>
      </c>
      <c r="J8393" s="1" t="str">
        <f t="shared" si="576"/>
        <v>Till</v>
      </c>
      <c r="K8393" s="1" t="str">
        <f t="shared" si="577"/>
        <v>&lt;63 micron</v>
      </c>
      <c r="L8393">
        <v>0.1</v>
      </c>
      <c r="M8393">
        <v>0.66</v>
      </c>
      <c r="N8393">
        <v>2</v>
      </c>
      <c r="O8393">
        <v>30</v>
      </c>
      <c r="P8393">
        <v>0.25</v>
      </c>
      <c r="Q8393">
        <v>2</v>
      </c>
      <c r="R8393">
        <v>0.69</v>
      </c>
      <c r="S8393">
        <v>0.25</v>
      </c>
      <c r="T8393">
        <v>3</v>
      </c>
      <c r="U8393">
        <v>23</v>
      </c>
      <c r="V8393">
        <v>16</v>
      </c>
      <c r="W8393">
        <v>1.65</v>
      </c>
      <c r="X8393">
        <v>5</v>
      </c>
      <c r="Y8393">
        <v>0.5</v>
      </c>
      <c r="Z8393">
        <v>0.08</v>
      </c>
      <c r="AA8393">
        <v>40</v>
      </c>
      <c r="AB8393">
        <v>0.21</v>
      </c>
      <c r="AC8393">
        <v>175</v>
      </c>
      <c r="AD8393">
        <v>0.5</v>
      </c>
      <c r="AE8393">
        <v>0.03</v>
      </c>
      <c r="AF8393">
        <v>6</v>
      </c>
      <c r="AG8393">
        <v>1270</v>
      </c>
      <c r="AH8393">
        <v>4</v>
      </c>
      <c r="AI8393">
        <v>1</v>
      </c>
      <c r="AJ8393">
        <v>3</v>
      </c>
      <c r="AK8393">
        <v>41</v>
      </c>
      <c r="AL8393">
        <v>0.09</v>
      </c>
      <c r="AM8393">
        <v>5</v>
      </c>
      <c r="AN8393">
        <v>5</v>
      </c>
      <c r="AO8393">
        <v>44</v>
      </c>
      <c r="AP8393">
        <v>5</v>
      </c>
      <c r="AQ8393">
        <v>8</v>
      </c>
    </row>
    <row r="8394" spans="1:43" hidden="1" x14ac:dyDescent="0.25">
      <c r="A8394" t="s">
        <v>30471</v>
      </c>
      <c r="B8394" t="s">
        <v>30472</v>
      </c>
      <c r="C8394" s="1" t="str">
        <f t="shared" si="578"/>
        <v>21:0134</v>
      </c>
      <c r="D8394" s="1" t="str">
        <f t="shared" si="579"/>
        <v>21:0078</v>
      </c>
      <c r="E8394" t="s">
        <v>30473</v>
      </c>
      <c r="F8394" t="s">
        <v>30474</v>
      </c>
      <c r="H8394">
        <v>54.736204600000001</v>
      </c>
      <c r="I8394">
        <v>-60.778061999999998</v>
      </c>
      <c r="J8394" s="1" t="str">
        <f t="shared" si="576"/>
        <v>Till</v>
      </c>
      <c r="K8394" s="1" t="str">
        <f t="shared" si="577"/>
        <v>&lt;63 micron</v>
      </c>
      <c r="L8394">
        <v>0.1</v>
      </c>
      <c r="M8394">
        <v>1.78</v>
      </c>
      <c r="N8394">
        <v>1</v>
      </c>
      <c r="O8394">
        <v>20</v>
      </c>
      <c r="P8394">
        <v>0.25</v>
      </c>
      <c r="Q8394">
        <v>1</v>
      </c>
      <c r="R8394">
        <v>0.46</v>
      </c>
      <c r="S8394">
        <v>0.25</v>
      </c>
      <c r="T8394">
        <v>7</v>
      </c>
      <c r="U8394">
        <v>34</v>
      </c>
      <c r="V8394">
        <v>9</v>
      </c>
      <c r="W8394">
        <v>2.4300000000000002</v>
      </c>
      <c r="X8394">
        <v>5</v>
      </c>
      <c r="Y8394">
        <v>0.5</v>
      </c>
      <c r="Z8394">
        <v>0.06</v>
      </c>
      <c r="AA8394">
        <v>20</v>
      </c>
      <c r="AB8394">
        <v>0.5</v>
      </c>
      <c r="AC8394">
        <v>220</v>
      </c>
      <c r="AD8394">
        <v>0.5</v>
      </c>
      <c r="AE8394">
        <v>0.03</v>
      </c>
      <c r="AF8394">
        <v>16</v>
      </c>
      <c r="AG8394">
        <v>720</v>
      </c>
      <c r="AH8394">
        <v>4</v>
      </c>
      <c r="AI8394">
        <v>1</v>
      </c>
      <c r="AJ8394">
        <v>3</v>
      </c>
      <c r="AK8394">
        <v>19</v>
      </c>
      <c r="AL8394">
        <v>0.16</v>
      </c>
      <c r="AM8394">
        <v>5</v>
      </c>
      <c r="AN8394">
        <v>5</v>
      </c>
      <c r="AO8394">
        <v>53</v>
      </c>
      <c r="AP8394">
        <v>5</v>
      </c>
      <c r="AQ8394">
        <v>30</v>
      </c>
    </row>
    <row r="8395" spans="1:43" hidden="1" x14ac:dyDescent="0.25">
      <c r="A8395" t="s">
        <v>30475</v>
      </c>
      <c r="B8395" t="s">
        <v>30476</v>
      </c>
      <c r="C8395" s="1" t="str">
        <f t="shared" si="578"/>
        <v>21:0134</v>
      </c>
      <c r="D8395" s="1" t="str">
        <f t="shared" si="579"/>
        <v>21:0078</v>
      </c>
      <c r="E8395" t="s">
        <v>30477</v>
      </c>
      <c r="F8395" t="s">
        <v>30478</v>
      </c>
      <c r="H8395">
        <v>54.628880700000003</v>
      </c>
      <c r="I8395">
        <v>-60.734726600000002</v>
      </c>
      <c r="J8395" s="1" t="str">
        <f t="shared" si="576"/>
        <v>Till</v>
      </c>
      <c r="K8395" s="1" t="str">
        <f t="shared" si="577"/>
        <v>&lt;63 micron</v>
      </c>
      <c r="L8395">
        <v>0.2</v>
      </c>
      <c r="M8395">
        <v>1.85</v>
      </c>
      <c r="N8395">
        <v>4</v>
      </c>
      <c r="O8395">
        <v>40</v>
      </c>
      <c r="P8395">
        <v>0.25</v>
      </c>
      <c r="Q8395">
        <v>2</v>
      </c>
      <c r="R8395">
        <v>0.49</v>
      </c>
      <c r="S8395">
        <v>0.25</v>
      </c>
      <c r="T8395">
        <v>11</v>
      </c>
      <c r="U8395">
        <v>56</v>
      </c>
      <c r="V8395">
        <v>23</v>
      </c>
      <c r="W8395">
        <v>3.18</v>
      </c>
      <c r="X8395">
        <v>5</v>
      </c>
      <c r="Y8395">
        <v>0.5</v>
      </c>
      <c r="Z8395">
        <v>7.0000000000000007E-2</v>
      </c>
      <c r="AA8395">
        <v>30</v>
      </c>
      <c r="AB8395">
        <v>0.66</v>
      </c>
      <c r="AC8395">
        <v>275</v>
      </c>
      <c r="AD8395">
        <v>0.5</v>
      </c>
      <c r="AE8395">
        <v>0.02</v>
      </c>
      <c r="AF8395">
        <v>30</v>
      </c>
      <c r="AG8395">
        <v>330</v>
      </c>
      <c r="AH8395">
        <v>8</v>
      </c>
      <c r="AI8395">
        <v>2</v>
      </c>
      <c r="AJ8395">
        <v>4</v>
      </c>
      <c r="AK8395">
        <v>25</v>
      </c>
      <c r="AL8395">
        <v>0.19</v>
      </c>
      <c r="AM8395">
        <v>5</v>
      </c>
      <c r="AN8395">
        <v>5</v>
      </c>
      <c r="AO8395">
        <v>67</v>
      </c>
      <c r="AP8395">
        <v>5</v>
      </c>
      <c r="AQ8395">
        <v>34</v>
      </c>
    </row>
    <row r="8396" spans="1:43" hidden="1" x14ac:dyDescent="0.25">
      <c r="A8396" t="s">
        <v>30479</v>
      </c>
      <c r="B8396" t="s">
        <v>30480</v>
      </c>
      <c r="C8396" s="1" t="str">
        <f t="shared" si="578"/>
        <v>21:0134</v>
      </c>
      <c r="D8396" s="1" t="str">
        <f t="shared" si="579"/>
        <v>21:0078</v>
      </c>
      <c r="E8396" t="s">
        <v>30481</v>
      </c>
      <c r="F8396" t="s">
        <v>30482</v>
      </c>
      <c r="H8396">
        <v>54.575216699999999</v>
      </c>
      <c r="I8396">
        <v>-60.574843600000001</v>
      </c>
      <c r="J8396" s="1" t="str">
        <f t="shared" si="576"/>
        <v>Till</v>
      </c>
      <c r="K8396" s="1" t="str">
        <f t="shared" si="577"/>
        <v>&lt;63 micron</v>
      </c>
      <c r="L8396">
        <v>0.1</v>
      </c>
      <c r="M8396">
        <v>3.05</v>
      </c>
      <c r="N8396">
        <v>4</v>
      </c>
      <c r="O8396">
        <v>60</v>
      </c>
      <c r="P8396">
        <v>0.25</v>
      </c>
      <c r="Q8396">
        <v>1</v>
      </c>
      <c r="R8396">
        <v>0.4</v>
      </c>
      <c r="S8396">
        <v>0.25</v>
      </c>
      <c r="T8396">
        <v>20</v>
      </c>
      <c r="U8396">
        <v>210</v>
      </c>
      <c r="V8396">
        <v>18</v>
      </c>
      <c r="W8396">
        <v>3.52</v>
      </c>
      <c r="X8396">
        <v>5</v>
      </c>
      <c r="Y8396">
        <v>0.5</v>
      </c>
      <c r="Z8396">
        <v>0.18</v>
      </c>
      <c r="AA8396">
        <v>20</v>
      </c>
      <c r="AB8396">
        <v>2.3199999999999998</v>
      </c>
      <c r="AC8396">
        <v>275</v>
      </c>
      <c r="AD8396">
        <v>0.5</v>
      </c>
      <c r="AE8396">
        <v>0.02</v>
      </c>
      <c r="AF8396">
        <v>102</v>
      </c>
      <c r="AG8396">
        <v>650</v>
      </c>
      <c r="AH8396">
        <v>6</v>
      </c>
      <c r="AI8396">
        <v>1</v>
      </c>
      <c r="AJ8396">
        <v>3</v>
      </c>
      <c r="AK8396">
        <v>22</v>
      </c>
      <c r="AL8396">
        <v>0.16</v>
      </c>
      <c r="AM8396">
        <v>5</v>
      </c>
      <c r="AN8396">
        <v>5</v>
      </c>
      <c r="AO8396">
        <v>63</v>
      </c>
      <c r="AP8396">
        <v>5</v>
      </c>
      <c r="AQ8396">
        <v>30</v>
      </c>
    </row>
    <row r="8397" spans="1:43" hidden="1" x14ac:dyDescent="0.25">
      <c r="A8397" t="s">
        <v>30483</v>
      </c>
      <c r="B8397" t="s">
        <v>30484</v>
      </c>
      <c r="C8397" s="1" t="str">
        <f t="shared" si="578"/>
        <v>21:0134</v>
      </c>
      <c r="D8397" s="1" t="str">
        <f t="shared" si="579"/>
        <v>21:0078</v>
      </c>
      <c r="E8397" t="s">
        <v>30485</v>
      </c>
      <c r="F8397" t="s">
        <v>30486</v>
      </c>
      <c r="H8397">
        <v>54.450778800000002</v>
      </c>
      <c r="I8397">
        <v>-60.669756999999997</v>
      </c>
      <c r="J8397" s="1" t="str">
        <f t="shared" si="576"/>
        <v>Till</v>
      </c>
      <c r="K8397" s="1" t="str">
        <f t="shared" si="577"/>
        <v>&lt;63 micron</v>
      </c>
      <c r="L8397">
        <v>0.1</v>
      </c>
      <c r="M8397">
        <v>1.84</v>
      </c>
      <c r="N8397">
        <v>1</v>
      </c>
      <c r="O8397">
        <v>30</v>
      </c>
      <c r="P8397">
        <v>0.25</v>
      </c>
      <c r="Q8397">
        <v>2</v>
      </c>
      <c r="R8397">
        <v>0.51</v>
      </c>
      <c r="S8397">
        <v>0.25</v>
      </c>
      <c r="T8397">
        <v>9</v>
      </c>
      <c r="U8397">
        <v>44</v>
      </c>
      <c r="V8397">
        <v>14</v>
      </c>
      <c r="W8397">
        <v>2.59</v>
      </c>
      <c r="X8397">
        <v>5</v>
      </c>
      <c r="Y8397">
        <v>0.5</v>
      </c>
      <c r="Z8397">
        <v>0.08</v>
      </c>
      <c r="AA8397">
        <v>30</v>
      </c>
      <c r="AB8397">
        <v>0.8</v>
      </c>
      <c r="AC8397">
        <v>275</v>
      </c>
      <c r="AD8397">
        <v>0.5</v>
      </c>
      <c r="AE8397">
        <v>0.01</v>
      </c>
      <c r="AF8397">
        <v>16</v>
      </c>
      <c r="AG8397">
        <v>770</v>
      </c>
      <c r="AH8397">
        <v>6</v>
      </c>
      <c r="AI8397">
        <v>1</v>
      </c>
      <c r="AJ8397">
        <v>3</v>
      </c>
      <c r="AK8397">
        <v>40</v>
      </c>
      <c r="AL8397">
        <v>0.18</v>
      </c>
      <c r="AM8397">
        <v>5</v>
      </c>
      <c r="AN8397">
        <v>5</v>
      </c>
      <c r="AO8397">
        <v>51</v>
      </c>
      <c r="AP8397">
        <v>5</v>
      </c>
      <c r="AQ8397">
        <v>30</v>
      </c>
    </row>
    <row r="8398" spans="1:43" hidden="1" x14ac:dyDescent="0.25">
      <c r="A8398" t="s">
        <v>30487</v>
      </c>
      <c r="B8398" t="s">
        <v>30488</v>
      </c>
      <c r="C8398" s="1" t="str">
        <f t="shared" si="578"/>
        <v>21:0134</v>
      </c>
      <c r="D8398" s="1" t="str">
        <f t="shared" si="579"/>
        <v>21:0078</v>
      </c>
      <c r="E8398" t="s">
        <v>30489</v>
      </c>
      <c r="F8398" t="s">
        <v>30490</v>
      </c>
      <c r="H8398">
        <v>54.406905899999998</v>
      </c>
      <c r="I8398">
        <v>-60.811321999999997</v>
      </c>
      <c r="J8398" s="1" t="str">
        <f t="shared" si="576"/>
        <v>Till</v>
      </c>
      <c r="K8398" s="1" t="str">
        <f t="shared" si="577"/>
        <v>&lt;63 micron</v>
      </c>
      <c r="L8398">
        <v>0.2</v>
      </c>
      <c r="M8398">
        <v>1.2</v>
      </c>
      <c r="N8398">
        <v>1</v>
      </c>
      <c r="O8398">
        <v>30</v>
      </c>
      <c r="P8398">
        <v>0.25</v>
      </c>
      <c r="Q8398">
        <v>1</v>
      </c>
      <c r="R8398">
        <v>0.54</v>
      </c>
      <c r="S8398">
        <v>0.25</v>
      </c>
      <c r="T8398">
        <v>6</v>
      </c>
      <c r="U8398">
        <v>41</v>
      </c>
      <c r="V8398">
        <v>14</v>
      </c>
      <c r="W8398">
        <v>2.2999999999999998</v>
      </c>
      <c r="X8398">
        <v>5</v>
      </c>
      <c r="Y8398">
        <v>0.5</v>
      </c>
      <c r="Z8398">
        <v>7.0000000000000007E-2</v>
      </c>
      <c r="AA8398">
        <v>30</v>
      </c>
      <c r="AB8398">
        <v>0.56999999999999995</v>
      </c>
      <c r="AC8398">
        <v>255</v>
      </c>
      <c r="AD8398">
        <v>0.5</v>
      </c>
      <c r="AE8398">
        <v>0.02</v>
      </c>
      <c r="AF8398">
        <v>15</v>
      </c>
      <c r="AG8398">
        <v>670</v>
      </c>
      <c r="AH8398">
        <v>12</v>
      </c>
      <c r="AI8398">
        <v>1</v>
      </c>
      <c r="AJ8398">
        <v>3</v>
      </c>
      <c r="AK8398">
        <v>45</v>
      </c>
      <c r="AL8398">
        <v>0.16</v>
      </c>
      <c r="AM8398">
        <v>5</v>
      </c>
      <c r="AN8398">
        <v>5</v>
      </c>
      <c r="AO8398">
        <v>39</v>
      </c>
      <c r="AP8398">
        <v>5</v>
      </c>
      <c r="AQ8398">
        <v>24</v>
      </c>
    </row>
    <row r="8399" spans="1:43" hidden="1" x14ac:dyDescent="0.25">
      <c r="A8399" t="s">
        <v>30491</v>
      </c>
      <c r="B8399" t="s">
        <v>30492</v>
      </c>
      <c r="C8399" s="1" t="str">
        <f t="shared" si="578"/>
        <v>21:0134</v>
      </c>
      <c r="D8399" s="1" t="str">
        <f t="shared" si="579"/>
        <v>21:0078</v>
      </c>
      <c r="E8399" t="s">
        <v>30493</v>
      </c>
      <c r="F8399" t="s">
        <v>30494</v>
      </c>
      <c r="H8399">
        <v>54.481676200000003</v>
      </c>
      <c r="I8399">
        <v>-61.295531699999998</v>
      </c>
      <c r="J8399" s="1" t="str">
        <f t="shared" si="576"/>
        <v>Till</v>
      </c>
      <c r="K8399" s="1" t="str">
        <f t="shared" si="577"/>
        <v>&lt;63 micron</v>
      </c>
      <c r="L8399">
        <v>0.2</v>
      </c>
      <c r="M8399">
        <v>1.63</v>
      </c>
      <c r="N8399">
        <v>6</v>
      </c>
      <c r="O8399">
        <v>90</v>
      </c>
      <c r="P8399">
        <v>0.25</v>
      </c>
      <c r="Q8399">
        <v>1</v>
      </c>
      <c r="R8399">
        <v>0.36</v>
      </c>
      <c r="S8399">
        <v>0.25</v>
      </c>
      <c r="T8399">
        <v>9</v>
      </c>
      <c r="U8399">
        <v>38</v>
      </c>
      <c r="V8399">
        <v>7</v>
      </c>
      <c r="W8399">
        <v>3.22</v>
      </c>
      <c r="X8399">
        <v>5</v>
      </c>
      <c r="Y8399">
        <v>0.5</v>
      </c>
      <c r="Z8399">
        <v>0.12</v>
      </c>
      <c r="AA8399">
        <v>20</v>
      </c>
      <c r="AB8399">
        <v>0.71</v>
      </c>
      <c r="AC8399">
        <v>325</v>
      </c>
      <c r="AD8399">
        <v>0.5</v>
      </c>
      <c r="AE8399">
        <v>0.01</v>
      </c>
      <c r="AF8399">
        <v>20</v>
      </c>
      <c r="AG8399">
        <v>560</v>
      </c>
      <c r="AH8399">
        <v>8</v>
      </c>
      <c r="AI8399">
        <v>1</v>
      </c>
      <c r="AJ8399">
        <v>4</v>
      </c>
      <c r="AK8399">
        <v>19</v>
      </c>
      <c r="AL8399">
        <v>0.14000000000000001</v>
      </c>
      <c r="AM8399">
        <v>5</v>
      </c>
      <c r="AN8399">
        <v>5</v>
      </c>
      <c r="AO8399">
        <v>60</v>
      </c>
      <c r="AP8399">
        <v>5</v>
      </c>
      <c r="AQ8399">
        <v>32</v>
      </c>
    </row>
    <row r="8400" spans="1:43" hidden="1" x14ac:dyDescent="0.25">
      <c r="A8400" t="s">
        <v>30495</v>
      </c>
      <c r="B8400" t="s">
        <v>30496</v>
      </c>
      <c r="C8400" s="1" t="str">
        <f t="shared" si="578"/>
        <v>21:0134</v>
      </c>
      <c r="D8400" s="1" t="str">
        <f t="shared" si="579"/>
        <v>21:0078</v>
      </c>
      <c r="E8400" t="s">
        <v>30497</v>
      </c>
      <c r="F8400" t="s">
        <v>30498</v>
      </c>
      <c r="H8400">
        <v>54.416170700000002</v>
      </c>
      <c r="I8400">
        <v>-61.287463199999998</v>
      </c>
      <c r="J8400" s="1" t="str">
        <f t="shared" si="576"/>
        <v>Till</v>
      </c>
      <c r="K8400" s="1" t="str">
        <f t="shared" si="577"/>
        <v>&lt;63 micron</v>
      </c>
      <c r="L8400">
        <v>0.2</v>
      </c>
      <c r="M8400">
        <v>2.4700000000000002</v>
      </c>
      <c r="N8400">
        <v>2</v>
      </c>
      <c r="O8400">
        <v>60</v>
      </c>
      <c r="P8400">
        <v>0.25</v>
      </c>
      <c r="Q8400">
        <v>2</v>
      </c>
      <c r="R8400">
        <v>0.59</v>
      </c>
      <c r="S8400">
        <v>0.25</v>
      </c>
      <c r="T8400">
        <v>15</v>
      </c>
      <c r="U8400">
        <v>35</v>
      </c>
      <c r="V8400">
        <v>41</v>
      </c>
      <c r="W8400">
        <v>3.26</v>
      </c>
      <c r="X8400">
        <v>5</v>
      </c>
      <c r="Y8400">
        <v>0.5</v>
      </c>
      <c r="Z8400">
        <v>7.0000000000000007E-2</v>
      </c>
      <c r="AA8400">
        <v>30</v>
      </c>
      <c r="AB8400">
        <v>0.8</v>
      </c>
      <c r="AC8400">
        <v>405</v>
      </c>
      <c r="AD8400">
        <v>0.5</v>
      </c>
      <c r="AE8400">
        <v>0.03</v>
      </c>
      <c r="AF8400">
        <v>29</v>
      </c>
      <c r="AG8400">
        <v>980</v>
      </c>
      <c r="AH8400">
        <v>6</v>
      </c>
      <c r="AI8400">
        <v>1</v>
      </c>
      <c r="AJ8400">
        <v>7</v>
      </c>
      <c r="AK8400">
        <v>25</v>
      </c>
      <c r="AL8400">
        <v>0.19</v>
      </c>
      <c r="AM8400">
        <v>5</v>
      </c>
      <c r="AN8400">
        <v>5</v>
      </c>
      <c r="AO8400">
        <v>54</v>
      </c>
      <c r="AP8400">
        <v>5</v>
      </c>
      <c r="AQ8400">
        <v>36</v>
      </c>
    </row>
    <row r="8401" spans="1:43" hidden="1" x14ac:dyDescent="0.25">
      <c r="A8401" t="s">
        <v>30499</v>
      </c>
      <c r="B8401" t="s">
        <v>30500</v>
      </c>
      <c r="C8401" s="1" t="str">
        <f t="shared" si="578"/>
        <v>21:0134</v>
      </c>
      <c r="D8401" s="1" t="str">
        <f t="shared" si="579"/>
        <v>21:0078</v>
      </c>
      <c r="E8401" t="s">
        <v>30501</v>
      </c>
      <c r="F8401" t="s">
        <v>30502</v>
      </c>
      <c r="H8401">
        <v>54.3632834</v>
      </c>
      <c r="I8401">
        <v>-61.297745800000001</v>
      </c>
      <c r="J8401" s="1" t="str">
        <f t="shared" si="576"/>
        <v>Till</v>
      </c>
      <c r="K8401" s="1" t="str">
        <f t="shared" si="577"/>
        <v>&lt;63 micron</v>
      </c>
      <c r="L8401">
        <v>0.2</v>
      </c>
      <c r="M8401">
        <v>1.5</v>
      </c>
      <c r="N8401">
        <v>4</v>
      </c>
      <c r="O8401">
        <v>40</v>
      </c>
      <c r="P8401">
        <v>0.25</v>
      </c>
      <c r="Q8401">
        <v>2</v>
      </c>
      <c r="R8401">
        <v>0.59</v>
      </c>
      <c r="S8401">
        <v>0.25</v>
      </c>
      <c r="T8401">
        <v>10</v>
      </c>
      <c r="U8401">
        <v>34</v>
      </c>
      <c r="V8401">
        <v>25</v>
      </c>
      <c r="W8401">
        <v>3.21</v>
      </c>
      <c r="X8401">
        <v>5</v>
      </c>
      <c r="Y8401">
        <v>0.5</v>
      </c>
      <c r="Z8401">
        <v>7.0000000000000007E-2</v>
      </c>
      <c r="AA8401">
        <v>30</v>
      </c>
      <c r="AB8401">
        <v>0.66</v>
      </c>
      <c r="AC8401">
        <v>355</v>
      </c>
      <c r="AD8401">
        <v>0.5</v>
      </c>
      <c r="AE8401">
        <v>0.02</v>
      </c>
      <c r="AF8401">
        <v>21</v>
      </c>
      <c r="AG8401">
        <v>970</v>
      </c>
      <c r="AH8401">
        <v>8</v>
      </c>
      <c r="AI8401">
        <v>1</v>
      </c>
      <c r="AJ8401">
        <v>4</v>
      </c>
      <c r="AK8401">
        <v>23</v>
      </c>
      <c r="AL8401">
        <v>0.16</v>
      </c>
      <c r="AM8401">
        <v>5</v>
      </c>
      <c r="AN8401">
        <v>5</v>
      </c>
      <c r="AO8401">
        <v>51</v>
      </c>
      <c r="AP8401">
        <v>5</v>
      </c>
      <c r="AQ8401">
        <v>26</v>
      </c>
    </row>
    <row r="8402" spans="1:43" hidden="1" x14ac:dyDescent="0.25">
      <c r="A8402" t="s">
        <v>30503</v>
      </c>
      <c r="B8402" t="s">
        <v>30504</v>
      </c>
      <c r="C8402" s="1" t="str">
        <f t="shared" si="578"/>
        <v>21:0134</v>
      </c>
      <c r="D8402" s="1" t="str">
        <f t="shared" si="579"/>
        <v>21:0078</v>
      </c>
      <c r="E8402" t="s">
        <v>30505</v>
      </c>
      <c r="F8402" t="s">
        <v>30506</v>
      </c>
      <c r="H8402">
        <v>53.625461299999998</v>
      </c>
      <c r="I8402">
        <v>-64.273228099999997</v>
      </c>
      <c r="J8402" s="1" t="str">
        <f t="shared" si="576"/>
        <v>Till</v>
      </c>
      <c r="K8402" s="1" t="str">
        <f t="shared" si="577"/>
        <v>&lt;63 micron</v>
      </c>
      <c r="L8402">
        <v>0.4</v>
      </c>
      <c r="M8402">
        <v>1.03</v>
      </c>
      <c r="N8402">
        <v>4</v>
      </c>
      <c r="O8402">
        <v>50</v>
      </c>
      <c r="P8402">
        <v>0.25</v>
      </c>
      <c r="Q8402">
        <v>1</v>
      </c>
      <c r="R8402">
        <v>0.43</v>
      </c>
      <c r="S8402">
        <v>0.25</v>
      </c>
      <c r="T8402">
        <v>7</v>
      </c>
      <c r="U8402">
        <v>39</v>
      </c>
      <c r="V8402">
        <v>16</v>
      </c>
      <c r="W8402">
        <v>2.46</v>
      </c>
      <c r="X8402">
        <v>5</v>
      </c>
      <c r="Y8402">
        <v>0.5</v>
      </c>
      <c r="Z8402">
        <v>0.11</v>
      </c>
      <c r="AA8402">
        <v>30</v>
      </c>
      <c r="AB8402">
        <v>0.41</v>
      </c>
      <c r="AC8402">
        <v>250</v>
      </c>
      <c r="AD8402">
        <v>0.5</v>
      </c>
      <c r="AE8402">
        <v>0.02</v>
      </c>
      <c r="AF8402">
        <v>14</v>
      </c>
      <c r="AG8402">
        <v>1040</v>
      </c>
      <c r="AH8402">
        <v>4</v>
      </c>
      <c r="AI8402">
        <v>1</v>
      </c>
      <c r="AJ8402">
        <v>3</v>
      </c>
      <c r="AK8402">
        <v>25</v>
      </c>
      <c r="AL8402">
        <v>0.1</v>
      </c>
      <c r="AM8402">
        <v>5</v>
      </c>
      <c r="AN8402">
        <v>5</v>
      </c>
      <c r="AO8402">
        <v>41</v>
      </c>
      <c r="AP8402">
        <v>5</v>
      </c>
      <c r="AQ8402">
        <v>24</v>
      </c>
    </row>
    <row r="8403" spans="1:43" hidden="1" x14ac:dyDescent="0.25">
      <c r="A8403" t="s">
        <v>30507</v>
      </c>
      <c r="B8403" t="s">
        <v>30508</v>
      </c>
      <c r="C8403" s="1" t="str">
        <f t="shared" si="578"/>
        <v>21:0134</v>
      </c>
      <c r="D8403" s="1" t="str">
        <f t="shared" si="579"/>
        <v>21:0078</v>
      </c>
      <c r="E8403" t="s">
        <v>30509</v>
      </c>
      <c r="F8403" t="s">
        <v>30510</v>
      </c>
      <c r="H8403">
        <v>54.2332277</v>
      </c>
      <c r="I8403">
        <v>-61.270115300000001</v>
      </c>
      <c r="J8403" s="1" t="str">
        <f t="shared" si="576"/>
        <v>Till</v>
      </c>
      <c r="K8403" s="1" t="str">
        <f t="shared" si="577"/>
        <v>&lt;63 micron</v>
      </c>
      <c r="L8403">
        <v>0.2</v>
      </c>
      <c r="M8403">
        <v>1.01</v>
      </c>
      <c r="N8403">
        <v>2</v>
      </c>
      <c r="O8403">
        <v>40</v>
      </c>
      <c r="P8403">
        <v>0.5</v>
      </c>
      <c r="Q8403">
        <v>1</v>
      </c>
      <c r="R8403">
        <v>0.45</v>
      </c>
      <c r="S8403">
        <v>0.25</v>
      </c>
      <c r="T8403">
        <v>5</v>
      </c>
      <c r="U8403">
        <v>19</v>
      </c>
      <c r="V8403">
        <v>45</v>
      </c>
      <c r="W8403">
        <v>2.4300000000000002</v>
      </c>
      <c r="X8403">
        <v>5</v>
      </c>
      <c r="Y8403">
        <v>0.5</v>
      </c>
      <c r="Z8403">
        <v>7.0000000000000007E-2</v>
      </c>
      <c r="AA8403">
        <v>40</v>
      </c>
      <c r="AB8403">
        <v>0.37</v>
      </c>
      <c r="AC8403">
        <v>180</v>
      </c>
      <c r="AD8403">
        <v>0.5</v>
      </c>
      <c r="AE8403">
        <v>0.01</v>
      </c>
      <c r="AF8403">
        <v>11</v>
      </c>
      <c r="AG8403">
        <v>870</v>
      </c>
      <c r="AH8403">
        <v>8</v>
      </c>
      <c r="AI8403">
        <v>1</v>
      </c>
      <c r="AJ8403">
        <v>3</v>
      </c>
      <c r="AK8403">
        <v>28</v>
      </c>
      <c r="AL8403">
        <v>0.13</v>
      </c>
      <c r="AM8403">
        <v>5</v>
      </c>
      <c r="AN8403">
        <v>5</v>
      </c>
      <c r="AO8403">
        <v>35</v>
      </c>
      <c r="AP8403">
        <v>5</v>
      </c>
      <c r="AQ8403">
        <v>26</v>
      </c>
    </row>
    <row r="8404" spans="1:43" hidden="1" x14ac:dyDescent="0.25">
      <c r="A8404" t="s">
        <v>30511</v>
      </c>
      <c r="B8404" t="s">
        <v>30512</v>
      </c>
      <c r="C8404" s="1" t="str">
        <f t="shared" si="578"/>
        <v>21:0134</v>
      </c>
      <c r="D8404" s="1" t="str">
        <f t="shared" si="579"/>
        <v>21:0078</v>
      </c>
      <c r="E8404" t="s">
        <v>30513</v>
      </c>
      <c r="F8404" t="s">
        <v>30514</v>
      </c>
      <c r="H8404">
        <v>54.180425200000002</v>
      </c>
      <c r="I8404">
        <v>-61.302202600000001</v>
      </c>
      <c r="J8404" s="1" t="str">
        <f t="shared" si="576"/>
        <v>Till</v>
      </c>
      <c r="K8404" s="1" t="str">
        <f t="shared" si="577"/>
        <v>&lt;63 micron</v>
      </c>
      <c r="L8404">
        <v>0.2</v>
      </c>
      <c r="M8404">
        <v>0.9</v>
      </c>
      <c r="N8404">
        <v>1</v>
      </c>
      <c r="O8404">
        <v>40</v>
      </c>
      <c r="P8404">
        <v>0.5</v>
      </c>
      <c r="Q8404">
        <v>2</v>
      </c>
      <c r="R8404">
        <v>0.41</v>
      </c>
      <c r="S8404">
        <v>0.25</v>
      </c>
      <c r="T8404">
        <v>5</v>
      </c>
      <c r="U8404">
        <v>17</v>
      </c>
      <c r="V8404">
        <v>16</v>
      </c>
      <c r="W8404">
        <v>2.0699999999999998</v>
      </c>
      <c r="X8404">
        <v>5</v>
      </c>
      <c r="Y8404">
        <v>0.5</v>
      </c>
      <c r="Z8404">
        <v>7.0000000000000007E-2</v>
      </c>
      <c r="AA8404">
        <v>40</v>
      </c>
      <c r="AB8404">
        <v>0.35</v>
      </c>
      <c r="AC8404">
        <v>200</v>
      </c>
      <c r="AD8404">
        <v>0.5</v>
      </c>
      <c r="AE8404">
        <v>0.01</v>
      </c>
      <c r="AF8404">
        <v>8</v>
      </c>
      <c r="AG8404">
        <v>850</v>
      </c>
      <c r="AH8404">
        <v>8</v>
      </c>
      <c r="AI8404">
        <v>1</v>
      </c>
      <c r="AJ8404">
        <v>2</v>
      </c>
      <c r="AK8404">
        <v>31</v>
      </c>
      <c r="AL8404">
        <v>0.11</v>
      </c>
      <c r="AM8404">
        <v>5</v>
      </c>
      <c r="AN8404">
        <v>5</v>
      </c>
      <c r="AO8404">
        <v>31</v>
      </c>
      <c r="AP8404">
        <v>5</v>
      </c>
      <c r="AQ8404">
        <v>26</v>
      </c>
    </row>
    <row r="8405" spans="1:43" hidden="1" x14ac:dyDescent="0.25">
      <c r="A8405" t="s">
        <v>30515</v>
      </c>
      <c r="B8405" t="s">
        <v>30516</v>
      </c>
      <c r="C8405" s="1" t="str">
        <f t="shared" si="578"/>
        <v>21:0134</v>
      </c>
      <c r="D8405" s="1" t="str">
        <f t="shared" si="579"/>
        <v>21:0078</v>
      </c>
      <c r="E8405" t="s">
        <v>30517</v>
      </c>
      <c r="F8405" t="s">
        <v>30518</v>
      </c>
      <c r="H8405">
        <v>54.062814600000003</v>
      </c>
      <c r="I8405">
        <v>-61.174064600000001</v>
      </c>
      <c r="J8405" s="1" t="str">
        <f t="shared" ref="J8405:J8468" si="580">HYPERLINK("http://geochem.nrcan.gc.ca/cdogs/content/kwd/kwd020044_e.htm", "Till")</f>
        <v>Till</v>
      </c>
      <c r="K8405" s="1" t="str">
        <f t="shared" si="577"/>
        <v>&lt;63 micron</v>
      </c>
      <c r="L8405">
        <v>0.2</v>
      </c>
      <c r="M8405">
        <v>2.3199999999999998</v>
      </c>
      <c r="N8405">
        <v>1</v>
      </c>
      <c r="O8405">
        <v>110</v>
      </c>
      <c r="P8405">
        <v>0.25</v>
      </c>
      <c r="Q8405">
        <v>2</v>
      </c>
      <c r="R8405">
        <v>0.34</v>
      </c>
      <c r="S8405">
        <v>0.25</v>
      </c>
      <c r="T8405">
        <v>24</v>
      </c>
      <c r="U8405">
        <v>44</v>
      </c>
      <c r="V8405">
        <v>48</v>
      </c>
      <c r="W8405">
        <v>4.9400000000000004</v>
      </c>
      <c r="X8405">
        <v>5</v>
      </c>
      <c r="Y8405">
        <v>0.5</v>
      </c>
      <c r="Z8405">
        <v>0.22</v>
      </c>
      <c r="AA8405">
        <v>20</v>
      </c>
      <c r="AB8405">
        <v>1.65</v>
      </c>
      <c r="AC8405">
        <v>575</v>
      </c>
      <c r="AD8405">
        <v>0.5</v>
      </c>
      <c r="AE8405">
        <v>0.01</v>
      </c>
      <c r="AF8405">
        <v>33</v>
      </c>
      <c r="AG8405">
        <v>970</v>
      </c>
      <c r="AH8405">
        <v>6</v>
      </c>
      <c r="AI8405">
        <v>1</v>
      </c>
      <c r="AJ8405">
        <v>2</v>
      </c>
      <c r="AK8405">
        <v>19</v>
      </c>
      <c r="AL8405">
        <v>0.16</v>
      </c>
      <c r="AM8405">
        <v>5</v>
      </c>
      <c r="AN8405">
        <v>5</v>
      </c>
      <c r="AO8405">
        <v>70</v>
      </c>
      <c r="AP8405">
        <v>5</v>
      </c>
      <c r="AQ8405">
        <v>60</v>
      </c>
    </row>
    <row r="8406" spans="1:43" hidden="1" x14ac:dyDescent="0.25">
      <c r="A8406" t="s">
        <v>30519</v>
      </c>
      <c r="B8406" t="s">
        <v>30520</v>
      </c>
      <c r="C8406" s="1" t="str">
        <f t="shared" si="578"/>
        <v>21:0134</v>
      </c>
      <c r="D8406" s="1" t="str">
        <f t="shared" si="579"/>
        <v>21:0078</v>
      </c>
      <c r="E8406" t="s">
        <v>30521</v>
      </c>
      <c r="F8406" t="s">
        <v>30522</v>
      </c>
      <c r="H8406">
        <v>54.012951999999999</v>
      </c>
      <c r="I8406">
        <v>-61.131987799999997</v>
      </c>
      <c r="J8406" s="1" t="str">
        <f t="shared" si="580"/>
        <v>Till</v>
      </c>
      <c r="K8406" s="1" t="str">
        <f t="shared" si="577"/>
        <v>&lt;63 micron</v>
      </c>
      <c r="L8406">
        <v>0.2</v>
      </c>
      <c r="M8406">
        <v>1.8</v>
      </c>
      <c r="N8406">
        <v>1</v>
      </c>
      <c r="O8406">
        <v>20</v>
      </c>
      <c r="P8406">
        <v>0.5</v>
      </c>
      <c r="Q8406">
        <v>1</v>
      </c>
      <c r="R8406">
        <v>0.28999999999999998</v>
      </c>
      <c r="S8406">
        <v>0.25</v>
      </c>
      <c r="T8406">
        <v>4</v>
      </c>
      <c r="U8406">
        <v>26</v>
      </c>
      <c r="V8406">
        <v>8</v>
      </c>
      <c r="W8406">
        <v>2.13</v>
      </c>
      <c r="X8406">
        <v>5</v>
      </c>
      <c r="Y8406">
        <v>0.5</v>
      </c>
      <c r="Z8406">
        <v>0.04</v>
      </c>
      <c r="AA8406">
        <v>30</v>
      </c>
      <c r="AB8406">
        <v>0.26</v>
      </c>
      <c r="AC8406">
        <v>155</v>
      </c>
      <c r="AD8406">
        <v>0.5</v>
      </c>
      <c r="AE8406">
        <v>0.02</v>
      </c>
      <c r="AF8406">
        <v>8</v>
      </c>
      <c r="AG8406">
        <v>540</v>
      </c>
      <c r="AH8406">
        <v>6</v>
      </c>
      <c r="AI8406">
        <v>1</v>
      </c>
      <c r="AJ8406">
        <v>4</v>
      </c>
      <c r="AK8406">
        <v>30</v>
      </c>
      <c r="AL8406">
        <v>0.15</v>
      </c>
      <c r="AM8406">
        <v>5</v>
      </c>
      <c r="AN8406">
        <v>5</v>
      </c>
      <c r="AO8406">
        <v>44</v>
      </c>
      <c r="AP8406">
        <v>5</v>
      </c>
      <c r="AQ8406">
        <v>18</v>
      </c>
    </row>
    <row r="8407" spans="1:43" hidden="1" x14ac:dyDescent="0.25">
      <c r="A8407" t="s">
        <v>30523</v>
      </c>
      <c r="B8407" t="s">
        <v>30524</v>
      </c>
      <c r="C8407" s="1" t="str">
        <f t="shared" si="578"/>
        <v>21:0134</v>
      </c>
      <c r="D8407" s="1" t="str">
        <f t="shared" si="579"/>
        <v>21:0078</v>
      </c>
      <c r="E8407" t="s">
        <v>30525</v>
      </c>
      <c r="F8407" t="s">
        <v>30526</v>
      </c>
      <c r="H8407">
        <v>54.084907899999997</v>
      </c>
      <c r="I8407">
        <v>-61.0916791</v>
      </c>
      <c r="J8407" s="1" t="str">
        <f t="shared" si="580"/>
        <v>Till</v>
      </c>
      <c r="K8407" s="1" t="str">
        <f t="shared" si="577"/>
        <v>&lt;63 micron</v>
      </c>
      <c r="L8407">
        <v>0.1</v>
      </c>
      <c r="M8407">
        <v>0.76</v>
      </c>
      <c r="N8407">
        <v>1</v>
      </c>
      <c r="O8407">
        <v>20</v>
      </c>
      <c r="P8407">
        <v>0.25</v>
      </c>
      <c r="Q8407">
        <v>1</v>
      </c>
      <c r="R8407">
        <v>0.55000000000000004</v>
      </c>
      <c r="S8407">
        <v>0.25</v>
      </c>
      <c r="T8407">
        <v>4</v>
      </c>
      <c r="U8407">
        <v>18</v>
      </c>
      <c r="V8407">
        <v>4</v>
      </c>
      <c r="W8407">
        <v>2.19</v>
      </c>
      <c r="X8407">
        <v>5</v>
      </c>
      <c r="Y8407">
        <v>0.5</v>
      </c>
      <c r="Z8407">
        <v>0.04</v>
      </c>
      <c r="AA8407">
        <v>30</v>
      </c>
      <c r="AB8407">
        <v>0.23</v>
      </c>
      <c r="AC8407">
        <v>145</v>
      </c>
      <c r="AD8407">
        <v>0.5</v>
      </c>
      <c r="AE8407">
        <v>0.01</v>
      </c>
      <c r="AF8407">
        <v>6</v>
      </c>
      <c r="AG8407">
        <v>1070</v>
      </c>
      <c r="AH8407">
        <v>4</v>
      </c>
      <c r="AI8407">
        <v>1</v>
      </c>
      <c r="AJ8407">
        <v>2</v>
      </c>
      <c r="AK8407">
        <v>38</v>
      </c>
      <c r="AL8407">
        <v>0.12</v>
      </c>
      <c r="AM8407">
        <v>5</v>
      </c>
      <c r="AN8407">
        <v>5</v>
      </c>
      <c r="AO8407">
        <v>34</v>
      </c>
      <c r="AP8407">
        <v>5</v>
      </c>
      <c r="AQ8407">
        <v>12</v>
      </c>
    </row>
    <row r="8408" spans="1:43" hidden="1" x14ac:dyDescent="0.25">
      <c r="A8408" t="s">
        <v>30527</v>
      </c>
      <c r="B8408" t="s">
        <v>30528</v>
      </c>
      <c r="C8408" s="1" t="str">
        <f t="shared" si="578"/>
        <v>21:0134</v>
      </c>
      <c r="D8408" s="1" t="str">
        <f t="shared" si="579"/>
        <v>21:0078</v>
      </c>
      <c r="E8408" t="s">
        <v>30529</v>
      </c>
      <c r="F8408" t="s">
        <v>30530</v>
      </c>
      <c r="H8408">
        <v>54.170727999999997</v>
      </c>
      <c r="I8408">
        <v>-61.1329244</v>
      </c>
      <c r="J8408" s="1" t="str">
        <f t="shared" si="580"/>
        <v>Till</v>
      </c>
      <c r="K8408" s="1" t="str">
        <f t="shared" si="577"/>
        <v>&lt;63 micron</v>
      </c>
      <c r="L8408">
        <v>0.2</v>
      </c>
      <c r="M8408">
        <v>0.8</v>
      </c>
      <c r="N8408">
        <v>1</v>
      </c>
      <c r="O8408">
        <v>30</v>
      </c>
      <c r="P8408">
        <v>0.25</v>
      </c>
      <c r="Q8408">
        <v>1</v>
      </c>
      <c r="R8408">
        <v>0.53</v>
      </c>
      <c r="S8408">
        <v>0.25</v>
      </c>
      <c r="T8408">
        <v>5</v>
      </c>
      <c r="U8408">
        <v>21</v>
      </c>
      <c r="V8408">
        <v>15</v>
      </c>
      <c r="W8408">
        <v>2.7</v>
      </c>
      <c r="X8408">
        <v>5</v>
      </c>
      <c r="Y8408">
        <v>0.5</v>
      </c>
      <c r="Z8408">
        <v>0.04</v>
      </c>
      <c r="AA8408">
        <v>30</v>
      </c>
      <c r="AB8408">
        <v>0.33</v>
      </c>
      <c r="AC8408">
        <v>180</v>
      </c>
      <c r="AD8408">
        <v>0.5</v>
      </c>
      <c r="AE8408">
        <v>0.01</v>
      </c>
      <c r="AF8408">
        <v>10</v>
      </c>
      <c r="AG8408">
        <v>800</v>
      </c>
      <c r="AH8408">
        <v>4</v>
      </c>
      <c r="AI8408">
        <v>1</v>
      </c>
      <c r="AJ8408">
        <v>3</v>
      </c>
      <c r="AK8408">
        <v>40</v>
      </c>
      <c r="AL8408">
        <v>0.15</v>
      </c>
      <c r="AM8408">
        <v>5</v>
      </c>
      <c r="AN8408">
        <v>5</v>
      </c>
      <c r="AO8408">
        <v>37</v>
      </c>
      <c r="AP8408">
        <v>5</v>
      </c>
      <c r="AQ8408">
        <v>16</v>
      </c>
    </row>
    <row r="8409" spans="1:43" hidden="1" x14ac:dyDescent="0.25">
      <c r="A8409" t="s">
        <v>30531</v>
      </c>
      <c r="B8409" t="s">
        <v>30532</v>
      </c>
      <c r="C8409" s="1" t="str">
        <f t="shared" si="578"/>
        <v>21:0134</v>
      </c>
      <c r="D8409" s="1" t="str">
        <f t="shared" si="579"/>
        <v>21:0078</v>
      </c>
      <c r="E8409" t="s">
        <v>30533</v>
      </c>
      <c r="F8409" t="s">
        <v>30534</v>
      </c>
      <c r="H8409">
        <v>54.231049599999999</v>
      </c>
      <c r="I8409">
        <v>-61.139023399999999</v>
      </c>
      <c r="J8409" s="1" t="str">
        <f t="shared" si="580"/>
        <v>Till</v>
      </c>
      <c r="K8409" s="1" t="str">
        <f t="shared" si="577"/>
        <v>&lt;63 micron</v>
      </c>
      <c r="L8409">
        <v>0.2</v>
      </c>
      <c r="M8409">
        <v>1.42</v>
      </c>
      <c r="N8409">
        <v>1</v>
      </c>
      <c r="O8409">
        <v>90</v>
      </c>
      <c r="P8409">
        <v>0.5</v>
      </c>
      <c r="Q8409">
        <v>2</v>
      </c>
      <c r="R8409">
        <v>0.65</v>
      </c>
      <c r="S8409">
        <v>0.25</v>
      </c>
      <c r="T8409">
        <v>9</v>
      </c>
      <c r="U8409">
        <v>26</v>
      </c>
      <c r="V8409">
        <v>16</v>
      </c>
      <c r="W8409">
        <v>3.04</v>
      </c>
      <c r="X8409">
        <v>5</v>
      </c>
      <c r="Y8409">
        <v>0.5</v>
      </c>
      <c r="Z8409">
        <v>0.08</v>
      </c>
      <c r="AA8409">
        <v>40</v>
      </c>
      <c r="AB8409">
        <v>0.73</v>
      </c>
      <c r="AC8409">
        <v>305</v>
      </c>
      <c r="AD8409">
        <v>0.5</v>
      </c>
      <c r="AE8409">
        <v>0.02</v>
      </c>
      <c r="AF8409">
        <v>20</v>
      </c>
      <c r="AG8409">
        <v>920</v>
      </c>
      <c r="AH8409">
        <v>6</v>
      </c>
      <c r="AI8409">
        <v>1</v>
      </c>
      <c r="AJ8409">
        <v>4</v>
      </c>
      <c r="AK8409">
        <v>49</v>
      </c>
      <c r="AL8409">
        <v>0.21</v>
      </c>
      <c r="AM8409">
        <v>5</v>
      </c>
      <c r="AN8409">
        <v>5</v>
      </c>
      <c r="AO8409">
        <v>47</v>
      </c>
      <c r="AP8409">
        <v>5</v>
      </c>
      <c r="AQ8409">
        <v>36</v>
      </c>
    </row>
    <row r="8410" spans="1:43" hidden="1" x14ac:dyDescent="0.25">
      <c r="A8410" t="s">
        <v>30535</v>
      </c>
      <c r="B8410" t="s">
        <v>30536</v>
      </c>
      <c r="C8410" s="1" t="str">
        <f t="shared" si="578"/>
        <v>21:0134</v>
      </c>
      <c r="D8410" s="1" t="str">
        <f t="shared" si="579"/>
        <v>21:0078</v>
      </c>
      <c r="E8410" t="s">
        <v>30537</v>
      </c>
      <c r="F8410" t="s">
        <v>30538</v>
      </c>
      <c r="H8410">
        <v>54.507925800000002</v>
      </c>
      <c r="I8410">
        <v>-61.819605299999999</v>
      </c>
      <c r="J8410" s="1" t="str">
        <f t="shared" si="580"/>
        <v>Till</v>
      </c>
      <c r="K8410" s="1" t="str">
        <f t="shared" si="577"/>
        <v>&lt;63 micron</v>
      </c>
      <c r="L8410">
        <v>0.2</v>
      </c>
      <c r="M8410">
        <v>2.2200000000000002</v>
      </c>
      <c r="N8410">
        <v>6</v>
      </c>
      <c r="O8410">
        <v>250</v>
      </c>
      <c r="P8410">
        <v>0.25</v>
      </c>
      <c r="Q8410">
        <v>2</v>
      </c>
      <c r="R8410">
        <v>0.7</v>
      </c>
      <c r="S8410">
        <v>0.25</v>
      </c>
      <c r="T8410">
        <v>13</v>
      </c>
      <c r="U8410">
        <v>36</v>
      </c>
      <c r="V8410">
        <v>41</v>
      </c>
      <c r="W8410">
        <v>3.32</v>
      </c>
      <c r="X8410">
        <v>10</v>
      </c>
      <c r="Y8410">
        <v>0.5</v>
      </c>
      <c r="Z8410">
        <v>0.24</v>
      </c>
      <c r="AA8410">
        <v>40</v>
      </c>
      <c r="AB8410">
        <v>0.88</v>
      </c>
      <c r="AC8410">
        <v>430</v>
      </c>
      <c r="AD8410">
        <v>0.5</v>
      </c>
      <c r="AE8410">
        <v>0.04</v>
      </c>
      <c r="AF8410">
        <v>26</v>
      </c>
      <c r="AG8410">
        <v>970</v>
      </c>
      <c r="AH8410">
        <v>6</v>
      </c>
      <c r="AI8410">
        <v>1</v>
      </c>
      <c r="AJ8410">
        <v>6</v>
      </c>
      <c r="AK8410">
        <v>37</v>
      </c>
      <c r="AL8410">
        <v>0.19</v>
      </c>
      <c r="AM8410">
        <v>5</v>
      </c>
      <c r="AN8410">
        <v>5</v>
      </c>
      <c r="AO8410">
        <v>56</v>
      </c>
      <c r="AP8410">
        <v>5</v>
      </c>
      <c r="AQ8410">
        <v>44</v>
      </c>
    </row>
    <row r="8411" spans="1:43" hidden="1" x14ac:dyDescent="0.25">
      <c r="A8411" t="s">
        <v>30539</v>
      </c>
      <c r="B8411" t="s">
        <v>30540</v>
      </c>
      <c r="C8411" s="1" t="str">
        <f t="shared" si="578"/>
        <v>21:0134</v>
      </c>
      <c r="D8411" s="1" t="str">
        <f t="shared" si="579"/>
        <v>21:0078</v>
      </c>
      <c r="E8411" t="s">
        <v>30541</v>
      </c>
      <c r="F8411" t="s">
        <v>30542</v>
      </c>
      <c r="H8411">
        <v>54.557564499999998</v>
      </c>
      <c r="I8411">
        <v>-61.8645633</v>
      </c>
      <c r="J8411" s="1" t="str">
        <f t="shared" si="580"/>
        <v>Till</v>
      </c>
      <c r="K8411" s="1" t="str">
        <f t="shared" si="577"/>
        <v>&lt;63 micron</v>
      </c>
      <c r="L8411">
        <v>0.2</v>
      </c>
      <c r="M8411">
        <v>1.46</v>
      </c>
      <c r="N8411">
        <v>2</v>
      </c>
      <c r="O8411">
        <v>60</v>
      </c>
      <c r="P8411">
        <v>0.25</v>
      </c>
      <c r="Q8411">
        <v>1</v>
      </c>
      <c r="R8411">
        <v>0.59</v>
      </c>
      <c r="S8411">
        <v>0.25</v>
      </c>
      <c r="T8411">
        <v>11</v>
      </c>
      <c r="U8411">
        <v>35</v>
      </c>
      <c r="V8411">
        <v>13</v>
      </c>
      <c r="W8411">
        <v>3.17</v>
      </c>
      <c r="X8411">
        <v>5</v>
      </c>
      <c r="Y8411">
        <v>0.5</v>
      </c>
      <c r="Z8411">
        <v>0.04</v>
      </c>
      <c r="AA8411">
        <v>20</v>
      </c>
      <c r="AB8411">
        <v>0.55000000000000004</v>
      </c>
      <c r="AC8411">
        <v>325</v>
      </c>
      <c r="AD8411">
        <v>0.5</v>
      </c>
      <c r="AE8411">
        <v>0.02</v>
      </c>
      <c r="AF8411">
        <v>16</v>
      </c>
      <c r="AG8411">
        <v>420</v>
      </c>
      <c r="AH8411">
        <v>8</v>
      </c>
      <c r="AI8411">
        <v>1</v>
      </c>
      <c r="AJ8411">
        <v>4</v>
      </c>
      <c r="AK8411">
        <v>26</v>
      </c>
      <c r="AL8411">
        <v>0.28000000000000003</v>
      </c>
      <c r="AM8411">
        <v>5</v>
      </c>
      <c r="AN8411">
        <v>5</v>
      </c>
      <c r="AO8411">
        <v>68</v>
      </c>
      <c r="AP8411">
        <v>5</v>
      </c>
      <c r="AQ8411">
        <v>22</v>
      </c>
    </row>
    <row r="8412" spans="1:43" hidden="1" x14ac:dyDescent="0.25">
      <c r="A8412" t="s">
        <v>30543</v>
      </c>
      <c r="B8412" t="s">
        <v>30544</v>
      </c>
      <c r="C8412" s="1" t="str">
        <f t="shared" si="578"/>
        <v>21:0134</v>
      </c>
      <c r="D8412" s="1" t="str">
        <f t="shared" si="579"/>
        <v>21:0078</v>
      </c>
      <c r="E8412" t="s">
        <v>30545</v>
      </c>
      <c r="F8412" t="s">
        <v>30546</v>
      </c>
      <c r="H8412">
        <v>54.531444200000003</v>
      </c>
      <c r="I8412">
        <v>-61.958402900000003</v>
      </c>
      <c r="J8412" s="1" t="str">
        <f t="shared" si="580"/>
        <v>Till</v>
      </c>
      <c r="K8412" s="1" t="str">
        <f t="shared" si="577"/>
        <v>&lt;63 micron</v>
      </c>
      <c r="L8412">
        <v>0.2</v>
      </c>
      <c r="M8412">
        <v>2.11</v>
      </c>
      <c r="N8412">
        <v>1</v>
      </c>
      <c r="O8412">
        <v>40</v>
      </c>
      <c r="P8412">
        <v>0.25</v>
      </c>
      <c r="Q8412">
        <v>2</v>
      </c>
      <c r="R8412">
        <v>0.24</v>
      </c>
      <c r="S8412">
        <v>0.25</v>
      </c>
      <c r="T8412">
        <v>4</v>
      </c>
      <c r="U8412">
        <v>24</v>
      </c>
      <c r="V8412">
        <v>8</v>
      </c>
      <c r="W8412">
        <v>2.69</v>
      </c>
      <c r="X8412">
        <v>10</v>
      </c>
      <c r="Y8412">
        <v>0.5</v>
      </c>
      <c r="Z8412">
        <v>0.06</v>
      </c>
      <c r="AA8412">
        <v>20</v>
      </c>
      <c r="AB8412">
        <v>0.33</v>
      </c>
      <c r="AC8412">
        <v>130</v>
      </c>
      <c r="AD8412">
        <v>0.5</v>
      </c>
      <c r="AE8412">
        <v>0.01</v>
      </c>
      <c r="AF8412">
        <v>9</v>
      </c>
      <c r="AG8412">
        <v>310</v>
      </c>
      <c r="AH8412">
        <v>8</v>
      </c>
      <c r="AI8412">
        <v>1</v>
      </c>
      <c r="AJ8412">
        <v>4</v>
      </c>
      <c r="AK8412">
        <v>17</v>
      </c>
      <c r="AL8412">
        <v>0.2</v>
      </c>
      <c r="AM8412">
        <v>5</v>
      </c>
      <c r="AN8412">
        <v>5</v>
      </c>
      <c r="AO8412">
        <v>57</v>
      </c>
      <c r="AP8412">
        <v>5</v>
      </c>
      <c r="AQ8412">
        <v>16</v>
      </c>
    </row>
    <row r="8413" spans="1:43" hidden="1" x14ac:dyDescent="0.25">
      <c r="A8413" t="s">
        <v>30547</v>
      </c>
      <c r="B8413" t="s">
        <v>30548</v>
      </c>
      <c r="C8413" s="1" t="str">
        <f t="shared" si="578"/>
        <v>21:0134</v>
      </c>
      <c r="D8413" s="1" t="str">
        <f t="shared" si="579"/>
        <v>21:0078</v>
      </c>
      <c r="E8413" t="s">
        <v>30549</v>
      </c>
      <c r="F8413" t="s">
        <v>30550</v>
      </c>
      <c r="H8413">
        <v>53.648570200000002</v>
      </c>
      <c r="I8413">
        <v>-64.3622759</v>
      </c>
      <c r="J8413" s="1" t="str">
        <f t="shared" si="580"/>
        <v>Till</v>
      </c>
      <c r="K8413" s="1" t="str">
        <f t="shared" si="577"/>
        <v>&lt;63 micron</v>
      </c>
      <c r="L8413">
        <v>0.2</v>
      </c>
      <c r="M8413">
        <v>0.78</v>
      </c>
      <c r="N8413">
        <v>2</v>
      </c>
      <c r="O8413">
        <v>60</v>
      </c>
      <c r="P8413">
        <v>0.25</v>
      </c>
      <c r="Q8413">
        <v>2</v>
      </c>
      <c r="R8413">
        <v>0.55000000000000004</v>
      </c>
      <c r="S8413">
        <v>0.25</v>
      </c>
      <c r="T8413">
        <v>11</v>
      </c>
      <c r="U8413">
        <v>58</v>
      </c>
      <c r="V8413">
        <v>54</v>
      </c>
      <c r="W8413">
        <v>2.5299999999999998</v>
      </c>
      <c r="X8413">
        <v>5</v>
      </c>
      <c r="Y8413">
        <v>0.5</v>
      </c>
      <c r="Z8413">
        <v>0.17</v>
      </c>
      <c r="AA8413">
        <v>50</v>
      </c>
      <c r="AB8413">
        <v>0.52</v>
      </c>
      <c r="AC8413">
        <v>290</v>
      </c>
      <c r="AD8413">
        <v>0.5</v>
      </c>
      <c r="AE8413">
        <v>0.03</v>
      </c>
      <c r="AF8413">
        <v>21</v>
      </c>
      <c r="AG8413">
        <v>1130</v>
      </c>
      <c r="AH8413">
        <v>8</v>
      </c>
      <c r="AI8413">
        <v>1</v>
      </c>
      <c r="AJ8413">
        <v>3</v>
      </c>
      <c r="AK8413">
        <v>30</v>
      </c>
      <c r="AL8413">
        <v>0.08</v>
      </c>
      <c r="AM8413">
        <v>5</v>
      </c>
      <c r="AN8413">
        <v>5</v>
      </c>
      <c r="AO8413">
        <v>53</v>
      </c>
      <c r="AP8413">
        <v>5</v>
      </c>
      <c r="AQ8413">
        <v>32</v>
      </c>
    </row>
    <row r="8414" spans="1:43" hidden="1" x14ac:dyDescent="0.25">
      <c r="A8414" t="s">
        <v>30551</v>
      </c>
      <c r="B8414" t="s">
        <v>30552</v>
      </c>
      <c r="C8414" s="1" t="str">
        <f t="shared" si="578"/>
        <v>21:0134</v>
      </c>
      <c r="D8414" s="1" t="str">
        <f t="shared" si="579"/>
        <v>21:0078</v>
      </c>
      <c r="E8414" t="s">
        <v>30553</v>
      </c>
      <c r="F8414" t="s">
        <v>30554</v>
      </c>
      <c r="H8414">
        <v>54.618176300000002</v>
      </c>
      <c r="I8414">
        <v>-61.907399599999998</v>
      </c>
      <c r="J8414" s="1" t="str">
        <f t="shared" si="580"/>
        <v>Till</v>
      </c>
      <c r="K8414" s="1" t="str">
        <f t="shared" si="577"/>
        <v>&lt;63 micron</v>
      </c>
      <c r="L8414">
        <v>0.1</v>
      </c>
      <c r="M8414">
        <v>1.62</v>
      </c>
      <c r="N8414">
        <v>1</v>
      </c>
      <c r="O8414">
        <v>180</v>
      </c>
      <c r="P8414">
        <v>0.25</v>
      </c>
      <c r="Q8414">
        <v>1</v>
      </c>
      <c r="R8414">
        <v>0.52</v>
      </c>
      <c r="S8414">
        <v>0.25</v>
      </c>
      <c r="T8414">
        <v>9</v>
      </c>
      <c r="U8414">
        <v>32</v>
      </c>
      <c r="V8414">
        <v>22</v>
      </c>
      <c r="W8414">
        <v>2.46</v>
      </c>
      <c r="X8414">
        <v>5</v>
      </c>
      <c r="Y8414">
        <v>0.5</v>
      </c>
      <c r="Z8414">
        <v>0.13</v>
      </c>
      <c r="AA8414">
        <v>30</v>
      </c>
      <c r="AB8414">
        <v>0.56000000000000005</v>
      </c>
      <c r="AC8414">
        <v>265</v>
      </c>
      <c r="AD8414">
        <v>0.5</v>
      </c>
      <c r="AE8414">
        <v>0.06</v>
      </c>
      <c r="AF8414">
        <v>19</v>
      </c>
      <c r="AG8414">
        <v>760</v>
      </c>
      <c r="AH8414">
        <v>2</v>
      </c>
      <c r="AI8414">
        <v>1</v>
      </c>
      <c r="AJ8414">
        <v>4</v>
      </c>
      <c r="AK8414">
        <v>25</v>
      </c>
      <c r="AL8414">
        <v>0.11</v>
      </c>
      <c r="AM8414">
        <v>5</v>
      </c>
      <c r="AN8414">
        <v>5</v>
      </c>
      <c r="AO8414">
        <v>53</v>
      </c>
      <c r="AP8414">
        <v>5</v>
      </c>
      <c r="AQ8414">
        <v>30</v>
      </c>
    </row>
    <row r="8415" spans="1:43" hidden="1" x14ac:dyDescent="0.25">
      <c r="A8415" t="s">
        <v>30555</v>
      </c>
      <c r="B8415" t="s">
        <v>30556</v>
      </c>
      <c r="C8415" s="1" t="str">
        <f t="shared" si="578"/>
        <v>21:0134</v>
      </c>
      <c r="D8415" s="1" t="str">
        <f t="shared" si="579"/>
        <v>21:0078</v>
      </c>
      <c r="E8415" t="s">
        <v>30557</v>
      </c>
      <c r="F8415" t="s">
        <v>30558</v>
      </c>
      <c r="H8415">
        <v>54.741064000000001</v>
      </c>
      <c r="I8415">
        <v>-61.905643499999996</v>
      </c>
      <c r="J8415" s="1" t="str">
        <f t="shared" si="580"/>
        <v>Till</v>
      </c>
      <c r="K8415" s="1" t="str">
        <f t="shared" ref="K8415:K8478" si="581">HYPERLINK("http://geochem.nrcan.gc.ca/cdogs/content/kwd/kwd080004_e.htm", "&lt;63 micron")</f>
        <v>&lt;63 micron</v>
      </c>
      <c r="L8415">
        <v>0.1</v>
      </c>
      <c r="M8415">
        <v>4.4400000000000004</v>
      </c>
      <c r="N8415">
        <v>1</v>
      </c>
      <c r="O8415">
        <v>180</v>
      </c>
      <c r="P8415">
        <v>0.25</v>
      </c>
      <c r="Q8415">
        <v>2</v>
      </c>
      <c r="R8415">
        <v>0.64</v>
      </c>
      <c r="S8415">
        <v>0.25</v>
      </c>
      <c r="T8415">
        <v>16</v>
      </c>
      <c r="U8415">
        <v>56</v>
      </c>
      <c r="V8415">
        <v>27</v>
      </c>
      <c r="W8415">
        <v>3.2</v>
      </c>
      <c r="X8415">
        <v>10</v>
      </c>
      <c r="Y8415">
        <v>1</v>
      </c>
      <c r="Z8415">
        <v>0.12</v>
      </c>
      <c r="AA8415">
        <v>30</v>
      </c>
      <c r="AB8415">
        <v>0.84</v>
      </c>
      <c r="AC8415">
        <v>425</v>
      </c>
      <c r="AD8415">
        <v>0.5</v>
      </c>
      <c r="AE8415">
        <v>0.1</v>
      </c>
      <c r="AF8415">
        <v>35</v>
      </c>
      <c r="AG8415">
        <v>400</v>
      </c>
      <c r="AH8415">
        <v>4</v>
      </c>
      <c r="AI8415">
        <v>1</v>
      </c>
      <c r="AJ8415">
        <v>8</v>
      </c>
      <c r="AK8415">
        <v>88</v>
      </c>
      <c r="AL8415">
        <v>0.12</v>
      </c>
      <c r="AM8415">
        <v>5</v>
      </c>
      <c r="AN8415">
        <v>5</v>
      </c>
      <c r="AO8415">
        <v>59</v>
      </c>
      <c r="AP8415">
        <v>5</v>
      </c>
      <c r="AQ8415">
        <v>42</v>
      </c>
    </row>
    <row r="8416" spans="1:43" hidden="1" x14ac:dyDescent="0.25">
      <c r="A8416" t="s">
        <v>30559</v>
      </c>
      <c r="B8416" t="s">
        <v>30560</v>
      </c>
      <c r="C8416" s="1" t="str">
        <f t="shared" si="578"/>
        <v>21:0134</v>
      </c>
      <c r="D8416" s="1" t="str">
        <f t="shared" si="579"/>
        <v>21:0078</v>
      </c>
      <c r="E8416" t="s">
        <v>30561</v>
      </c>
      <c r="F8416" t="s">
        <v>30562</v>
      </c>
      <c r="H8416">
        <v>54.743215999999997</v>
      </c>
      <c r="I8416">
        <v>-61.712952399999999</v>
      </c>
      <c r="J8416" s="1" t="str">
        <f t="shared" si="580"/>
        <v>Till</v>
      </c>
      <c r="K8416" s="1" t="str">
        <f t="shared" si="581"/>
        <v>&lt;63 micron</v>
      </c>
      <c r="L8416">
        <v>0.2</v>
      </c>
      <c r="M8416">
        <v>3.37</v>
      </c>
      <c r="N8416">
        <v>4</v>
      </c>
      <c r="O8416">
        <v>180</v>
      </c>
      <c r="P8416">
        <v>0.25</v>
      </c>
      <c r="Q8416">
        <v>2</v>
      </c>
      <c r="R8416">
        <v>0.42</v>
      </c>
      <c r="S8416">
        <v>0.25</v>
      </c>
      <c r="T8416">
        <v>15</v>
      </c>
      <c r="U8416">
        <v>29</v>
      </c>
      <c r="V8416">
        <v>23</v>
      </c>
      <c r="W8416">
        <v>2.38</v>
      </c>
      <c r="X8416">
        <v>5</v>
      </c>
      <c r="Y8416">
        <v>0.5</v>
      </c>
      <c r="Z8416">
        <v>0.05</v>
      </c>
      <c r="AA8416">
        <v>20</v>
      </c>
      <c r="AB8416">
        <v>0.48</v>
      </c>
      <c r="AC8416">
        <v>295</v>
      </c>
      <c r="AD8416">
        <v>0.5</v>
      </c>
      <c r="AE8416">
        <v>0.09</v>
      </c>
      <c r="AF8416">
        <v>24</v>
      </c>
      <c r="AG8416">
        <v>680</v>
      </c>
      <c r="AH8416">
        <v>2</v>
      </c>
      <c r="AI8416">
        <v>2</v>
      </c>
      <c r="AJ8416">
        <v>4</v>
      </c>
      <c r="AK8416">
        <v>26</v>
      </c>
      <c r="AL8416">
        <v>7.0000000000000007E-2</v>
      </c>
      <c r="AM8416">
        <v>5</v>
      </c>
      <c r="AN8416">
        <v>5</v>
      </c>
      <c r="AO8416">
        <v>42</v>
      </c>
      <c r="AP8416">
        <v>5</v>
      </c>
      <c r="AQ8416">
        <v>34</v>
      </c>
    </row>
    <row r="8417" spans="1:43" hidden="1" x14ac:dyDescent="0.25">
      <c r="A8417" t="s">
        <v>30563</v>
      </c>
      <c r="B8417" t="s">
        <v>30564</v>
      </c>
      <c r="C8417" s="1" t="str">
        <f t="shared" si="578"/>
        <v>21:0134</v>
      </c>
      <c r="D8417" s="1" t="str">
        <f t="shared" si="579"/>
        <v>21:0078</v>
      </c>
      <c r="E8417" t="s">
        <v>30565</v>
      </c>
      <c r="F8417" t="s">
        <v>30566</v>
      </c>
      <c r="H8417">
        <v>54.707557299999998</v>
      </c>
      <c r="I8417">
        <v>-61.636864000000003</v>
      </c>
      <c r="J8417" s="1" t="str">
        <f t="shared" si="580"/>
        <v>Till</v>
      </c>
      <c r="K8417" s="1" t="str">
        <f t="shared" si="581"/>
        <v>&lt;63 micron</v>
      </c>
      <c r="L8417">
        <v>0.2</v>
      </c>
      <c r="M8417">
        <v>3.45</v>
      </c>
      <c r="N8417">
        <v>1</v>
      </c>
      <c r="O8417">
        <v>70</v>
      </c>
      <c r="P8417">
        <v>0.25</v>
      </c>
      <c r="Q8417">
        <v>2</v>
      </c>
      <c r="R8417">
        <v>0.42</v>
      </c>
      <c r="S8417">
        <v>0.25</v>
      </c>
      <c r="T8417">
        <v>13</v>
      </c>
      <c r="U8417">
        <v>27</v>
      </c>
      <c r="V8417">
        <v>19</v>
      </c>
      <c r="W8417">
        <v>2.5499999999999998</v>
      </c>
      <c r="X8417">
        <v>5</v>
      </c>
      <c r="Y8417">
        <v>1</v>
      </c>
      <c r="Z8417">
        <v>7.0000000000000007E-2</v>
      </c>
      <c r="AA8417">
        <v>20</v>
      </c>
      <c r="AB8417">
        <v>0.64</v>
      </c>
      <c r="AC8417">
        <v>215</v>
      </c>
      <c r="AD8417">
        <v>0.5</v>
      </c>
      <c r="AE8417">
        <v>0.09</v>
      </c>
      <c r="AF8417">
        <v>27</v>
      </c>
      <c r="AG8417">
        <v>540</v>
      </c>
      <c r="AH8417">
        <v>4</v>
      </c>
      <c r="AI8417">
        <v>1</v>
      </c>
      <c r="AJ8417">
        <v>3</v>
      </c>
      <c r="AK8417">
        <v>25</v>
      </c>
      <c r="AL8417">
        <v>7.0000000000000007E-2</v>
      </c>
      <c r="AM8417">
        <v>5</v>
      </c>
      <c r="AN8417">
        <v>5</v>
      </c>
      <c r="AO8417">
        <v>42</v>
      </c>
      <c r="AP8417">
        <v>5</v>
      </c>
      <c r="AQ8417">
        <v>24</v>
      </c>
    </row>
    <row r="8418" spans="1:43" hidden="1" x14ac:dyDescent="0.25">
      <c r="A8418" t="s">
        <v>30567</v>
      </c>
      <c r="B8418" t="s">
        <v>30568</v>
      </c>
      <c r="C8418" s="1" t="str">
        <f t="shared" si="578"/>
        <v>21:0134</v>
      </c>
      <c r="D8418" s="1" t="str">
        <f t="shared" si="579"/>
        <v>21:0078</v>
      </c>
      <c r="E8418" t="s">
        <v>30569</v>
      </c>
      <c r="F8418" t="s">
        <v>30570</v>
      </c>
      <c r="H8418">
        <v>54.5944395</v>
      </c>
      <c r="I8418">
        <v>-61.589180399999996</v>
      </c>
      <c r="J8418" s="1" t="str">
        <f t="shared" si="580"/>
        <v>Till</v>
      </c>
      <c r="K8418" s="1" t="str">
        <f t="shared" si="581"/>
        <v>&lt;63 micron</v>
      </c>
      <c r="L8418">
        <v>0.1</v>
      </c>
      <c r="M8418">
        <v>1.58</v>
      </c>
      <c r="N8418">
        <v>6</v>
      </c>
      <c r="O8418">
        <v>130</v>
      </c>
      <c r="P8418">
        <v>0.25</v>
      </c>
      <c r="Q8418">
        <v>1</v>
      </c>
      <c r="R8418">
        <v>0.44</v>
      </c>
      <c r="S8418">
        <v>0.25</v>
      </c>
      <c r="T8418">
        <v>7</v>
      </c>
      <c r="U8418">
        <v>30</v>
      </c>
      <c r="V8418">
        <v>16</v>
      </c>
      <c r="W8418">
        <v>2.13</v>
      </c>
      <c r="X8418">
        <v>5</v>
      </c>
      <c r="Y8418">
        <v>0.5</v>
      </c>
      <c r="Z8418">
        <v>0.04</v>
      </c>
      <c r="AA8418">
        <v>20</v>
      </c>
      <c r="AB8418">
        <v>0.42</v>
      </c>
      <c r="AC8418">
        <v>180</v>
      </c>
      <c r="AD8418">
        <v>0.5</v>
      </c>
      <c r="AE8418">
        <v>0.05</v>
      </c>
      <c r="AF8418">
        <v>18</v>
      </c>
      <c r="AG8418">
        <v>480</v>
      </c>
      <c r="AH8418">
        <v>6</v>
      </c>
      <c r="AI8418">
        <v>1</v>
      </c>
      <c r="AJ8418">
        <v>3</v>
      </c>
      <c r="AK8418">
        <v>27</v>
      </c>
      <c r="AL8418">
        <v>0.11</v>
      </c>
      <c r="AM8418">
        <v>5</v>
      </c>
      <c r="AN8418">
        <v>5</v>
      </c>
      <c r="AO8418">
        <v>48</v>
      </c>
      <c r="AP8418">
        <v>5</v>
      </c>
      <c r="AQ8418">
        <v>20</v>
      </c>
    </row>
    <row r="8419" spans="1:43" hidden="1" x14ac:dyDescent="0.25">
      <c r="A8419" t="s">
        <v>30571</v>
      </c>
      <c r="B8419" t="s">
        <v>30572</v>
      </c>
      <c r="C8419" s="1" t="str">
        <f t="shared" ref="C8419:C8445" si="582">HYPERLINK("http://geochem.nrcan.gc.ca/cdogs/content/bdl/bdl210134_e.htm", "21:0134")</f>
        <v>21:0134</v>
      </c>
      <c r="D8419" s="1" t="str">
        <f t="shared" ref="D8419:D8445" si="583">HYPERLINK("http://geochem.nrcan.gc.ca/cdogs/content/svy/svy210078_e.htm", "21:0078")</f>
        <v>21:0078</v>
      </c>
      <c r="E8419" t="s">
        <v>30573</v>
      </c>
      <c r="F8419" t="s">
        <v>30574</v>
      </c>
      <c r="H8419">
        <v>54.867669399999997</v>
      </c>
      <c r="I8419">
        <v>-60.917724399999997</v>
      </c>
      <c r="J8419" s="1" t="str">
        <f t="shared" si="580"/>
        <v>Till</v>
      </c>
      <c r="K8419" s="1" t="str">
        <f t="shared" si="581"/>
        <v>&lt;63 micron</v>
      </c>
      <c r="L8419">
        <v>0.1</v>
      </c>
      <c r="M8419">
        <v>2.04</v>
      </c>
      <c r="N8419">
        <v>16</v>
      </c>
      <c r="O8419">
        <v>40</v>
      </c>
      <c r="P8419">
        <v>0.25</v>
      </c>
      <c r="Q8419">
        <v>2</v>
      </c>
      <c r="R8419">
        <v>0.5</v>
      </c>
      <c r="S8419">
        <v>0.25</v>
      </c>
      <c r="T8419">
        <v>21</v>
      </c>
      <c r="U8419">
        <v>120</v>
      </c>
      <c r="V8419">
        <v>94</v>
      </c>
      <c r="W8419">
        <v>3.12</v>
      </c>
      <c r="X8419">
        <v>10</v>
      </c>
      <c r="Y8419">
        <v>0.5</v>
      </c>
      <c r="Z8419">
        <v>0.04</v>
      </c>
      <c r="AA8419">
        <v>30</v>
      </c>
      <c r="AB8419">
        <v>1.0900000000000001</v>
      </c>
      <c r="AC8419">
        <v>310</v>
      </c>
      <c r="AD8419">
        <v>0.5</v>
      </c>
      <c r="AE8419">
        <v>0.03</v>
      </c>
      <c r="AF8419">
        <v>56</v>
      </c>
      <c r="AG8419">
        <v>400</v>
      </c>
      <c r="AH8419">
        <v>4</v>
      </c>
      <c r="AI8419">
        <v>1</v>
      </c>
      <c r="AJ8419">
        <v>10</v>
      </c>
      <c r="AK8419">
        <v>24</v>
      </c>
      <c r="AL8419">
        <v>0.16</v>
      </c>
      <c r="AM8419">
        <v>5</v>
      </c>
      <c r="AN8419">
        <v>5</v>
      </c>
      <c r="AO8419">
        <v>74</v>
      </c>
      <c r="AP8419">
        <v>5</v>
      </c>
      <c r="AQ8419">
        <v>40</v>
      </c>
    </row>
    <row r="8420" spans="1:43" hidden="1" x14ac:dyDescent="0.25">
      <c r="A8420" t="s">
        <v>30575</v>
      </c>
      <c r="B8420" t="s">
        <v>30576</v>
      </c>
      <c r="C8420" s="1" t="str">
        <f t="shared" si="582"/>
        <v>21:0134</v>
      </c>
      <c r="D8420" s="1" t="str">
        <f t="shared" si="583"/>
        <v>21:0078</v>
      </c>
      <c r="E8420" t="s">
        <v>27112</v>
      </c>
      <c r="F8420" t="s">
        <v>30577</v>
      </c>
      <c r="H8420">
        <v>54.945515200000003</v>
      </c>
      <c r="I8420">
        <v>-60.976550799999998</v>
      </c>
      <c r="J8420" s="1" t="str">
        <f t="shared" si="580"/>
        <v>Till</v>
      </c>
      <c r="K8420" s="1" t="str">
        <f t="shared" si="581"/>
        <v>&lt;63 micron</v>
      </c>
      <c r="L8420">
        <v>0.1</v>
      </c>
      <c r="M8420">
        <v>2.83</v>
      </c>
      <c r="N8420">
        <v>6</v>
      </c>
      <c r="O8420">
        <v>70</v>
      </c>
      <c r="P8420">
        <v>0.25</v>
      </c>
      <c r="Q8420">
        <v>2</v>
      </c>
      <c r="R8420">
        <v>0.45</v>
      </c>
      <c r="S8420">
        <v>0.25</v>
      </c>
      <c r="T8420">
        <v>12</v>
      </c>
      <c r="U8420">
        <v>48</v>
      </c>
      <c r="V8420">
        <v>21</v>
      </c>
      <c r="W8420">
        <v>2.58</v>
      </c>
      <c r="X8420">
        <v>5</v>
      </c>
      <c r="Y8420">
        <v>0.5</v>
      </c>
      <c r="Z8420">
        <v>0.09</v>
      </c>
      <c r="AA8420">
        <v>20</v>
      </c>
      <c r="AB8420">
        <v>0.57999999999999996</v>
      </c>
      <c r="AC8420">
        <v>255</v>
      </c>
      <c r="AD8420">
        <v>0.5</v>
      </c>
      <c r="AE8420">
        <v>0.08</v>
      </c>
      <c r="AF8420">
        <v>28</v>
      </c>
      <c r="AG8420">
        <v>180</v>
      </c>
      <c r="AH8420">
        <v>10</v>
      </c>
      <c r="AI8420">
        <v>1</v>
      </c>
      <c r="AJ8420">
        <v>4</v>
      </c>
      <c r="AK8420">
        <v>26</v>
      </c>
      <c r="AL8420">
        <v>0.17</v>
      </c>
      <c r="AM8420">
        <v>5</v>
      </c>
      <c r="AN8420">
        <v>5</v>
      </c>
      <c r="AO8420">
        <v>58</v>
      </c>
      <c r="AP8420">
        <v>5</v>
      </c>
      <c r="AQ8420">
        <v>32</v>
      </c>
    </row>
    <row r="8421" spans="1:43" hidden="1" x14ac:dyDescent="0.25">
      <c r="A8421" t="s">
        <v>30578</v>
      </c>
      <c r="B8421" t="s">
        <v>30579</v>
      </c>
      <c r="C8421" s="1" t="str">
        <f t="shared" si="582"/>
        <v>21:0134</v>
      </c>
      <c r="D8421" s="1" t="str">
        <f t="shared" si="583"/>
        <v>21:0078</v>
      </c>
      <c r="E8421" t="s">
        <v>30580</v>
      </c>
      <c r="F8421" t="s">
        <v>30581</v>
      </c>
      <c r="H8421">
        <v>54.980792700000002</v>
      </c>
      <c r="I8421">
        <v>-60.820442300000003</v>
      </c>
      <c r="J8421" s="1" t="str">
        <f t="shared" si="580"/>
        <v>Till</v>
      </c>
      <c r="K8421" s="1" t="str">
        <f t="shared" si="581"/>
        <v>&lt;63 micron</v>
      </c>
      <c r="L8421">
        <v>0.2</v>
      </c>
      <c r="M8421">
        <v>1.75</v>
      </c>
      <c r="N8421">
        <v>4</v>
      </c>
      <c r="O8421">
        <v>80</v>
      </c>
      <c r="P8421">
        <v>0.25</v>
      </c>
      <c r="Q8421">
        <v>1</v>
      </c>
      <c r="R8421">
        <v>0.63</v>
      </c>
      <c r="S8421">
        <v>0.25</v>
      </c>
      <c r="T8421">
        <v>8</v>
      </c>
      <c r="U8421">
        <v>37</v>
      </c>
      <c r="V8421">
        <v>25</v>
      </c>
      <c r="W8421">
        <v>2.2999999999999998</v>
      </c>
      <c r="X8421">
        <v>5</v>
      </c>
      <c r="Y8421">
        <v>0.5</v>
      </c>
      <c r="Z8421">
        <v>0.08</v>
      </c>
      <c r="AA8421">
        <v>30</v>
      </c>
      <c r="AB8421">
        <v>0.57999999999999996</v>
      </c>
      <c r="AC8421">
        <v>245</v>
      </c>
      <c r="AD8421">
        <v>0.5</v>
      </c>
      <c r="AE8421">
        <v>0.05</v>
      </c>
      <c r="AF8421">
        <v>22</v>
      </c>
      <c r="AG8421">
        <v>810</v>
      </c>
      <c r="AH8421">
        <v>6</v>
      </c>
      <c r="AI8421">
        <v>1</v>
      </c>
      <c r="AJ8421">
        <v>4</v>
      </c>
      <c r="AK8421">
        <v>42</v>
      </c>
      <c r="AL8421">
        <v>0.15</v>
      </c>
      <c r="AM8421">
        <v>5</v>
      </c>
      <c r="AN8421">
        <v>5</v>
      </c>
      <c r="AO8421">
        <v>53</v>
      </c>
      <c r="AP8421">
        <v>5</v>
      </c>
      <c r="AQ8421">
        <v>36</v>
      </c>
    </row>
    <row r="8422" spans="1:43" hidden="1" x14ac:dyDescent="0.25">
      <c r="A8422" t="s">
        <v>30582</v>
      </c>
      <c r="B8422" t="s">
        <v>30583</v>
      </c>
      <c r="C8422" s="1" t="str">
        <f t="shared" si="582"/>
        <v>21:0134</v>
      </c>
      <c r="D8422" s="1" t="str">
        <f t="shared" si="583"/>
        <v>21:0078</v>
      </c>
      <c r="E8422" t="s">
        <v>30584</v>
      </c>
      <c r="F8422" t="s">
        <v>30585</v>
      </c>
      <c r="H8422">
        <v>54.939570799999998</v>
      </c>
      <c r="I8422">
        <v>-60.634923000000001</v>
      </c>
      <c r="J8422" s="1" t="str">
        <f t="shared" si="580"/>
        <v>Till</v>
      </c>
      <c r="K8422" s="1" t="str">
        <f t="shared" si="581"/>
        <v>&lt;63 micron</v>
      </c>
      <c r="L8422">
        <v>0.2</v>
      </c>
      <c r="M8422">
        <v>2.86</v>
      </c>
      <c r="N8422">
        <v>8</v>
      </c>
      <c r="O8422">
        <v>40</v>
      </c>
      <c r="P8422">
        <v>0.25</v>
      </c>
      <c r="Q8422">
        <v>1</v>
      </c>
      <c r="R8422">
        <v>0.42</v>
      </c>
      <c r="S8422">
        <v>0.25</v>
      </c>
      <c r="T8422">
        <v>13</v>
      </c>
      <c r="U8422">
        <v>60</v>
      </c>
      <c r="V8422">
        <v>22</v>
      </c>
      <c r="W8422">
        <v>3.31</v>
      </c>
      <c r="X8422">
        <v>5</v>
      </c>
      <c r="Y8422">
        <v>0.5</v>
      </c>
      <c r="Z8422">
        <v>0.11</v>
      </c>
      <c r="AA8422">
        <v>20</v>
      </c>
      <c r="AB8422">
        <v>0.98</v>
      </c>
      <c r="AC8422">
        <v>330</v>
      </c>
      <c r="AD8422">
        <v>0.5</v>
      </c>
      <c r="AE8422">
        <v>0.02</v>
      </c>
      <c r="AF8422">
        <v>36</v>
      </c>
      <c r="AG8422">
        <v>160</v>
      </c>
      <c r="AH8422">
        <v>8</v>
      </c>
      <c r="AI8422">
        <v>2</v>
      </c>
      <c r="AJ8422">
        <v>7</v>
      </c>
      <c r="AK8422">
        <v>26</v>
      </c>
      <c r="AL8422">
        <v>0.21</v>
      </c>
      <c r="AM8422">
        <v>5</v>
      </c>
      <c r="AN8422">
        <v>5</v>
      </c>
      <c r="AO8422">
        <v>58</v>
      </c>
      <c r="AP8422">
        <v>5</v>
      </c>
      <c r="AQ8422">
        <v>42</v>
      </c>
    </row>
    <row r="8423" spans="1:43" hidden="1" x14ac:dyDescent="0.25">
      <c r="A8423" t="s">
        <v>30586</v>
      </c>
      <c r="B8423" t="s">
        <v>30587</v>
      </c>
      <c r="C8423" s="1" t="str">
        <f t="shared" si="582"/>
        <v>21:0134</v>
      </c>
      <c r="D8423" s="1" t="str">
        <f t="shared" si="583"/>
        <v>21:0078</v>
      </c>
      <c r="E8423" t="s">
        <v>30588</v>
      </c>
      <c r="F8423" t="s">
        <v>30589</v>
      </c>
      <c r="H8423">
        <v>54.808441799999997</v>
      </c>
      <c r="I8423">
        <v>-60.771374299999998</v>
      </c>
      <c r="J8423" s="1" t="str">
        <f t="shared" si="580"/>
        <v>Till</v>
      </c>
      <c r="K8423" s="1" t="str">
        <f t="shared" si="581"/>
        <v>&lt;63 micron</v>
      </c>
      <c r="L8423">
        <v>0.1</v>
      </c>
      <c r="M8423">
        <v>1.83</v>
      </c>
      <c r="N8423">
        <v>1</v>
      </c>
      <c r="O8423">
        <v>30</v>
      </c>
      <c r="P8423">
        <v>0.25</v>
      </c>
      <c r="Q8423">
        <v>1</v>
      </c>
      <c r="R8423">
        <v>0.3</v>
      </c>
      <c r="S8423">
        <v>0.25</v>
      </c>
      <c r="T8423">
        <v>11</v>
      </c>
      <c r="U8423">
        <v>57</v>
      </c>
      <c r="V8423">
        <v>16</v>
      </c>
      <c r="W8423">
        <v>2.73</v>
      </c>
      <c r="X8423">
        <v>5</v>
      </c>
      <c r="Y8423">
        <v>0.5</v>
      </c>
      <c r="Z8423">
        <v>0.03</v>
      </c>
      <c r="AA8423">
        <v>20</v>
      </c>
      <c r="AB8423">
        <v>0.73</v>
      </c>
      <c r="AC8423">
        <v>240</v>
      </c>
      <c r="AD8423">
        <v>0.5</v>
      </c>
      <c r="AE8423">
        <v>0.02</v>
      </c>
      <c r="AF8423">
        <v>63</v>
      </c>
      <c r="AG8423">
        <v>110</v>
      </c>
      <c r="AH8423">
        <v>6</v>
      </c>
      <c r="AI8423">
        <v>1</v>
      </c>
      <c r="AJ8423">
        <v>5</v>
      </c>
      <c r="AK8423">
        <v>18</v>
      </c>
      <c r="AL8423">
        <v>0.19</v>
      </c>
      <c r="AM8423">
        <v>5</v>
      </c>
      <c r="AN8423">
        <v>5</v>
      </c>
      <c r="AO8423">
        <v>54</v>
      </c>
      <c r="AP8423">
        <v>5</v>
      </c>
      <c r="AQ8423">
        <v>30</v>
      </c>
    </row>
    <row r="8424" spans="1:43" hidden="1" x14ac:dyDescent="0.25">
      <c r="A8424" t="s">
        <v>30590</v>
      </c>
      <c r="B8424" t="s">
        <v>30591</v>
      </c>
      <c r="C8424" s="1" t="str">
        <f t="shared" si="582"/>
        <v>21:0134</v>
      </c>
      <c r="D8424" s="1" t="str">
        <f t="shared" si="583"/>
        <v>21:0078</v>
      </c>
      <c r="E8424" t="s">
        <v>30592</v>
      </c>
      <c r="F8424" t="s">
        <v>30593</v>
      </c>
      <c r="H8424">
        <v>53.527034</v>
      </c>
      <c r="I8424">
        <v>-63.8349014</v>
      </c>
      <c r="J8424" s="1" t="str">
        <f t="shared" si="580"/>
        <v>Till</v>
      </c>
      <c r="K8424" s="1" t="str">
        <f t="shared" si="581"/>
        <v>&lt;63 micron</v>
      </c>
      <c r="L8424">
        <v>0.2</v>
      </c>
      <c r="M8424">
        <v>0.66</v>
      </c>
      <c r="N8424">
        <v>2</v>
      </c>
      <c r="O8424">
        <v>80</v>
      </c>
      <c r="P8424">
        <v>0.25</v>
      </c>
      <c r="Q8424">
        <v>1</v>
      </c>
      <c r="R8424">
        <v>0.59</v>
      </c>
      <c r="S8424">
        <v>0.25</v>
      </c>
      <c r="T8424">
        <v>4</v>
      </c>
      <c r="U8424">
        <v>30</v>
      </c>
      <c r="V8424">
        <v>28</v>
      </c>
      <c r="W8424">
        <v>2.0299999999999998</v>
      </c>
      <c r="X8424">
        <v>5</v>
      </c>
      <c r="Y8424">
        <v>0.5</v>
      </c>
      <c r="Z8424">
        <v>0.17</v>
      </c>
      <c r="AA8424">
        <v>40</v>
      </c>
      <c r="AB8424">
        <v>0.34</v>
      </c>
      <c r="AC8424">
        <v>185</v>
      </c>
      <c r="AD8424">
        <v>0.5</v>
      </c>
      <c r="AE8424">
        <v>0.03</v>
      </c>
      <c r="AF8424">
        <v>11</v>
      </c>
      <c r="AG8424">
        <v>1210</v>
      </c>
      <c r="AH8424">
        <v>4</v>
      </c>
      <c r="AI8424">
        <v>1</v>
      </c>
      <c r="AJ8424">
        <v>3</v>
      </c>
      <c r="AK8424">
        <v>30</v>
      </c>
      <c r="AL8424">
        <v>0.08</v>
      </c>
      <c r="AM8424">
        <v>5</v>
      </c>
      <c r="AN8424">
        <v>5</v>
      </c>
      <c r="AO8424">
        <v>43</v>
      </c>
      <c r="AP8424">
        <v>5</v>
      </c>
      <c r="AQ8424">
        <v>20</v>
      </c>
    </row>
    <row r="8425" spans="1:43" hidden="1" x14ac:dyDescent="0.25">
      <c r="A8425" t="s">
        <v>30594</v>
      </c>
      <c r="B8425" t="s">
        <v>30595</v>
      </c>
      <c r="C8425" s="1" t="str">
        <f t="shared" si="582"/>
        <v>21:0134</v>
      </c>
      <c r="D8425" s="1" t="str">
        <f t="shared" si="583"/>
        <v>21:0078</v>
      </c>
      <c r="E8425" t="s">
        <v>27116</v>
      </c>
      <c r="F8425" t="s">
        <v>30596</v>
      </c>
      <c r="H8425">
        <v>54.803992899999997</v>
      </c>
      <c r="I8425">
        <v>-60.810910300000003</v>
      </c>
      <c r="J8425" s="1" t="str">
        <f t="shared" si="580"/>
        <v>Till</v>
      </c>
      <c r="K8425" s="1" t="str">
        <f t="shared" si="581"/>
        <v>&lt;63 micron</v>
      </c>
      <c r="L8425">
        <v>0.1</v>
      </c>
      <c r="M8425">
        <v>1.26</v>
      </c>
      <c r="N8425">
        <v>1</v>
      </c>
      <c r="O8425">
        <v>90</v>
      </c>
      <c r="P8425">
        <v>0.25</v>
      </c>
      <c r="Q8425">
        <v>1</v>
      </c>
      <c r="R8425">
        <v>0.38</v>
      </c>
      <c r="S8425">
        <v>0.25</v>
      </c>
      <c r="T8425">
        <v>8</v>
      </c>
      <c r="U8425">
        <v>45</v>
      </c>
      <c r="V8425">
        <v>17</v>
      </c>
      <c r="W8425">
        <v>2.08</v>
      </c>
      <c r="X8425">
        <v>5</v>
      </c>
      <c r="Y8425">
        <v>0.5</v>
      </c>
      <c r="Z8425">
        <v>0.03</v>
      </c>
      <c r="AA8425">
        <v>20</v>
      </c>
      <c r="AB8425">
        <v>0.67</v>
      </c>
      <c r="AC8425">
        <v>205</v>
      </c>
      <c r="AD8425">
        <v>0.5</v>
      </c>
      <c r="AE8425">
        <v>0.02</v>
      </c>
      <c r="AF8425">
        <v>54</v>
      </c>
      <c r="AG8425">
        <v>500</v>
      </c>
      <c r="AH8425">
        <v>6</v>
      </c>
      <c r="AI8425">
        <v>1</v>
      </c>
      <c r="AJ8425">
        <v>3</v>
      </c>
      <c r="AK8425">
        <v>20</v>
      </c>
      <c r="AL8425">
        <v>0.12</v>
      </c>
      <c r="AM8425">
        <v>5</v>
      </c>
      <c r="AN8425">
        <v>5</v>
      </c>
      <c r="AO8425">
        <v>40</v>
      </c>
      <c r="AP8425">
        <v>5</v>
      </c>
      <c r="AQ8425">
        <v>26</v>
      </c>
    </row>
    <row r="8426" spans="1:43" hidden="1" x14ac:dyDescent="0.25">
      <c r="A8426" t="s">
        <v>30597</v>
      </c>
      <c r="B8426" t="s">
        <v>30598</v>
      </c>
      <c r="C8426" s="1" t="str">
        <f t="shared" si="582"/>
        <v>21:0134</v>
      </c>
      <c r="D8426" s="1" t="str">
        <f t="shared" si="583"/>
        <v>21:0078</v>
      </c>
      <c r="E8426" t="s">
        <v>30599</v>
      </c>
      <c r="F8426" t="s">
        <v>30600</v>
      </c>
      <c r="H8426">
        <v>54.516250200000002</v>
      </c>
      <c r="I8426">
        <v>-62.050708999999998</v>
      </c>
      <c r="J8426" s="1" t="str">
        <f t="shared" si="580"/>
        <v>Till</v>
      </c>
      <c r="K8426" s="1" t="str">
        <f t="shared" si="581"/>
        <v>&lt;63 micron</v>
      </c>
      <c r="L8426">
        <v>0.1</v>
      </c>
      <c r="M8426">
        <v>1.88</v>
      </c>
      <c r="N8426">
        <v>1</v>
      </c>
      <c r="O8426">
        <v>120</v>
      </c>
      <c r="P8426">
        <v>0.25</v>
      </c>
      <c r="Q8426">
        <v>1</v>
      </c>
      <c r="R8426">
        <v>0.64</v>
      </c>
      <c r="S8426">
        <v>0.25</v>
      </c>
      <c r="T8426">
        <v>11</v>
      </c>
      <c r="U8426">
        <v>29</v>
      </c>
      <c r="V8426">
        <v>22</v>
      </c>
      <c r="W8426">
        <v>2.36</v>
      </c>
      <c r="X8426">
        <v>5</v>
      </c>
      <c r="Y8426">
        <v>0.5</v>
      </c>
      <c r="Z8426">
        <v>0.09</v>
      </c>
      <c r="AA8426">
        <v>30</v>
      </c>
      <c r="AB8426">
        <v>0.72</v>
      </c>
      <c r="AC8426">
        <v>230</v>
      </c>
      <c r="AD8426">
        <v>0.5</v>
      </c>
      <c r="AE8426">
        <v>0.03</v>
      </c>
      <c r="AF8426">
        <v>21</v>
      </c>
      <c r="AG8426">
        <v>800</v>
      </c>
      <c r="AH8426">
        <v>6</v>
      </c>
      <c r="AI8426">
        <v>1</v>
      </c>
      <c r="AJ8426">
        <v>5</v>
      </c>
      <c r="AK8426">
        <v>34</v>
      </c>
      <c r="AL8426">
        <v>0.18</v>
      </c>
      <c r="AM8426">
        <v>5</v>
      </c>
      <c r="AN8426">
        <v>5</v>
      </c>
      <c r="AO8426">
        <v>47</v>
      </c>
      <c r="AP8426">
        <v>5</v>
      </c>
      <c r="AQ8426">
        <v>32</v>
      </c>
    </row>
    <row r="8427" spans="1:43" hidden="1" x14ac:dyDescent="0.25">
      <c r="A8427" t="s">
        <v>30601</v>
      </c>
      <c r="B8427" t="s">
        <v>30602</v>
      </c>
      <c r="C8427" s="1" t="str">
        <f t="shared" si="582"/>
        <v>21:0134</v>
      </c>
      <c r="D8427" s="1" t="str">
        <f t="shared" si="583"/>
        <v>21:0078</v>
      </c>
      <c r="E8427" t="s">
        <v>27120</v>
      </c>
      <c r="F8427" t="s">
        <v>30603</v>
      </c>
      <c r="H8427">
        <v>54.511801699999999</v>
      </c>
      <c r="I8427">
        <v>-62.1794048</v>
      </c>
      <c r="J8427" s="1" t="str">
        <f t="shared" si="580"/>
        <v>Till</v>
      </c>
      <c r="K8427" s="1" t="str">
        <f t="shared" si="581"/>
        <v>&lt;63 micron</v>
      </c>
      <c r="L8427">
        <v>0.2</v>
      </c>
      <c r="M8427">
        <v>2.14</v>
      </c>
      <c r="N8427">
        <v>2</v>
      </c>
      <c r="O8427">
        <v>220</v>
      </c>
      <c r="P8427">
        <v>0.25</v>
      </c>
      <c r="Q8427">
        <v>1</v>
      </c>
      <c r="R8427">
        <v>0.75</v>
      </c>
      <c r="S8427">
        <v>0.25</v>
      </c>
      <c r="T8427">
        <v>14</v>
      </c>
      <c r="U8427">
        <v>37</v>
      </c>
      <c r="V8427">
        <v>30</v>
      </c>
      <c r="W8427">
        <v>3.48</v>
      </c>
      <c r="X8427">
        <v>10</v>
      </c>
      <c r="Y8427">
        <v>0.5</v>
      </c>
      <c r="Z8427">
        <v>0.27</v>
      </c>
      <c r="AA8427">
        <v>40</v>
      </c>
      <c r="AB8427">
        <v>0.95</v>
      </c>
      <c r="AC8427">
        <v>450</v>
      </c>
      <c r="AD8427">
        <v>0.5</v>
      </c>
      <c r="AE8427">
        <v>0.06</v>
      </c>
      <c r="AF8427">
        <v>29</v>
      </c>
      <c r="AG8427">
        <v>870</v>
      </c>
      <c r="AH8427">
        <v>10</v>
      </c>
      <c r="AI8427">
        <v>1</v>
      </c>
      <c r="AJ8427">
        <v>8</v>
      </c>
      <c r="AK8427">
        <v>41</v>
      </c>
      <c r="AL8427">
        <v>0.17</v>
      </c>
      <c r="AM8427">
        <v>5</v>
      </c>
      <c r="AN8427">
        <v>5</v>
      </c>
      <c r="AO8427">
        <v>57</v>
      </c>
      <c r="AP8427">
        <v>5</v>
      </c>
      <c r="AQ8427">
        <v>56</v>
      </c>
    </row>
    <row r="8428" spans="1:43" hidden="1" x14ac:dyDescent="0.25">
      <c r="A8428" t="s">
        <v>30604</v>
      </c>
      <c r="B8428" t="s">
        <v>30605</v>
      </c>
      <c r="C8428" s="1" t="str">
        <f t="shared" si="582"/>
        <v>21:0134</v>
      </c>
      <c r="D8428" s="1" t="str">
        <f t="shared" si="583"/>
        <v>21:0078</v>
      </c>
      <c r="E8428" t="s">
        <v>27124</v>
      </c>
      <c r="F8428" t="s">
        <v>30606</v>
      </c>
      <c r="H8428">
        <v>54.577371999999997</v>
      </c>
      <c r="I8428">
        <v>-62.173830899999999</v>
      </c>
      <c r="J8428" s="1" t="str">
        <f t="shared" si="580"/>
        <v>Till</v>
      </c>
      <c r="K8428" s="1" t="str">
        <f t="shared" si="581"/>
        <v>&lt;63 micron</v>
      </c>
      <c r="L8428">
        <v>0.1</v>
      </c>
      <c r="M8428">
        <v>2.4500000000000002</v>
      </c>
      <c r="N8428">
        <v>12</v>
      </c>
      <c r="O8428">
        <v>120</v>
      </c>
      <c r="P8428">
        <v>0.25</v>
      </c>
      <c r="Q8428">
        <v>1</v>
      </c>
      <c r="R8428">
        <v>0.38</v>
      </c>
      <c r="S8428">
        <v>0.25</v>
      </c>
      <c r="T8428">
        <v>11</v>
      </c>
      <c r="U8428">
        <v>36</v>
      </c>
      <c r="V8428">
        <v>23</v>
      </c>
      <c r="W8428">
        <v>2.88</v>
      </c>
      <c r="X8428">
        <v>10</v>
      </c>
      <c r="Y8428">
        <v>0.5</v>
      </c>
      <c r="Z8428">
        <v>0.21</v>
      </c>
      <c r="AA8428">
        <v>30</v>
      </c>
      <c r="AB8428">
        <v>0.59</v>
      </c>
      <c r="AC8428">
        <v>265</v>
      </c>
      <c r="AD8428">
        <v>0.5</v>
      </c>
      <c r="AE8428">
        <v>0.04</v>
      </c>
      <c r="AF8428">
        <v>21</v>
      </c>
      <c r="AG8428">
        <v>580</v>
      </c>
      <c r="AH8428">
        <v>6</v>
      </c>
      <c r="AI8428">
        <v>1</v>
      </c>
      <c r="AJ8428">
        <v>5</v>
      </c>
      <c r="AK8428">
        <v>18</v>
      </c>
      <c r="AL8428">
        <v>0.13</v>
      </c>
      <c r="AM8428">
        <v>5</v>
      </c>
      <c r="AN8428">
        <v>5</v>
      </c>
      <c r="AO8428">
        <v>52</v>
      </c>
      <c r="AP8428">
        <v>5</v>
      </c>
      <c r="AQ8428">
        <v>32</v>
      </c>
    </row>
    <row r="8429" spans="1:43" hidden="1" x14ac:dyDescent="0.25">
      <c r="A8429" t="s">
        <v>30607</v>
      </c>
      <c r="B8429" t="s">
        <v>30608</v>
      </c>
      <c r="C8429" s="1" t="str">
        <f t="shared" si="582"/>
        <v>21:0134</v>
      </c>
      <c r="D8429" s="1" t="str">
        <f t="shared" si="583"/>
        <v>21:0078</v>
      </c>
      <c r="E8429" t="s">
        <v>30609</v>
      </c>
      <c r="F8429" t="s">
        <v>30610</v>
      </c>
      <c r="H8429">
        <v>54.666186799999998</v>
      </c>
      <c r="I8429">
        <v>-62.150706399999997</v>
      </c>
      <c r="J8429" s="1" t="str">
        <f t="shared" si="580"/>
        <v>Till</v>
      </c>
      <c r="K8429" s="1" t="str">
        <f t="shared" si="581"/>
        <v>&lt;63 micron</v>
      </c>
      <c r="L8429">
        <v>0.2</v>
      </c>
      <c r="M8429">
        <v>3.54</v>
      </c>
      <c r="N8429">
        <v>1</v>
      </c>
      <c r="O8429">
        <v>140</v>
      </c>
      <c r="P8429">
        <v>0.25</v>
      </c>
      <c r="Q8429">
        <v>2</v>
      </c>
      <c r="R8429">
        <v>0.31</v>
      </c>
      <c r="S8429">
        <v>0.25</v>
      </c>
      <c r="T8429">
        <v>19</v>
      </c>
      <c r="U8429">
        <v>65</v>
      </c>
      <c r="V8429">
        <v>30</v>
      </c>
      <c r="W8429">
        <v>3.98</v>
      </c>
      <c r="X8429">
        <v>10</v>
      </c>
      <c r="Y8429">
        <v>0.5</v>
      </c>
      <c r="Z8429">
        <v>0.22</v>
      </c>
      <c r="AA8429">
        <v>30</v>
      </c>
      <c r="AB8429">
        <v>0.96</v>
      </c>
      <c r="AC8429">
        <v>360</v>
      </c>
      <c r="AD8429">
        <v>1</v>
      </c>
      <c r="AE8429">
        <v>0.03</v>
      </c>
      <c r="AF8429">
        <v>37</v>
      </c>
      <c r="AG8429">
        <v>830</v>
      </c>
      <c r="AH8429">
        <v>6</v>
      </c>
      <c r="AI8429">
        <v>1</v>
      </c>
      <c r="AJ8429">
        <v>7</v>
      </c>
      <c r="AK8429">
        <v>13</v>
      </c>
      <c r="AL8429">
        <v>0.15</v>
      </c>
      <c r="AM8429">
        <v>5</v>
      </c>
      <c r="AN8429">
        <v>5</v>
      </c>
      <c r="AO8429">
        <v>85</v>
      </c>
      <c r="AP8429">
        <v>5</v>
      </c>
      <c r="AQ8429">
        <v>48</v>
      </c>
    </row>
    <row r="8430" spans="1:43" hidden="1" x14ac:dyDescent="0.25">
      <c r="A8430" t="s">
        <v>30611</v>
      </c>
      <c r="B8430" t="s">
        <v>30612</v>
      </c>
      <c r="C8430" s="1" t="str">
        <f t="shared" si="582"/>
        <v>21:0134</v>
      </c>
      <c r="D8430" s="1" t="str">
        <f t="shared" si="583"/>
        <v>21:0078</v>
      </c>
      <c r="E8430" t="s">
        <v>30613</v>
      </c>
      <c r="F8430" t="s">
        <v>30614</v>
      </c>
      <c r="H8430">
        <v>54.731125800000001</v>
      </c>
      <c r="I8430">
        <v>-62.292996100000003</v>
      </c>
      <c r="J8430" s="1" t="str">
        <f t="shared" si="580"/>
        <v>Till</v>
      </c>
      <c r="K8430" s="1" t="str">
        <f t="shared" si="581"/>
        <v>&lt;63 micron</v>
      </c>
      <c r="L8430">
        <v>0.1</v>
      </c>
      <c r="M8430">
        <v>3.75</v>
      </c>
      <c r="N8430">
        <v>12</v>
      </c>
      <c r="O8430">
        <v>150</v>
      </c>
      <c r="P8430">
        <v>0.25</v>
      </c>
      <c r="Q8430">
        <v>1</v>
      </c>
      <c r="R8430">
        <v>0.28000000000000003</v>
      </c>
      <c r="S8430">
        <v>0.25</v>
      </c>
      <c r="T8430">
        <v>17</v>
      </c>
      <c r="U8430">
        <v>40</v>
      </c>
      <c r="V8430">
        <v>26</v>
      </c>
      <c r="W8430">
        <v>3.44</v>
      </c>
      <c r="X8430">
        <v>10</v>
      </c>
      <c r="Y8430">
        <v>0.5</v>
      </c>
      <c r="Z8430">
        <v>0.22</v>
      </c>
      <c r="AA8430">
        <v>20</v>
      </c>
      <c r="AB8430">
        <v>0.91</v>
      </c>
      <c r="AC8430">
        <v>470</v>
      </c>
      <c r="AD8430">
        <v>0.5</v>
      </c>
      <c r="AE8430">
        <v>0.04</v>
      </c>
      <c r="AF8430">
        <v>35</v>
      </c>
      <c r="AG8430">
        <v>670</v>
      </c>
      <c r="AH8430">
        <v>8</v>
      </c>
      <c r="AI8430">
        <v>1</v>
      </c>
      <c r="AJ8430">
        <v>6</v>
      </c>
      <c r="AK8430">
        <v>14</v>
      </c>
      <c r="AL8430">
        <v>0.1</v>
      </c>
      <c r="AM8430">
        <v>5</v>
      </c>
      <c r="AN8430">
        <v>5</v>
      </c>
      <c r="AO8430">
        <v>58</v>
      </c>
      <c r="AP8430">
        <v>5</v>
      </c>
      <c r="AQ8430">
        <v>44</v>
      </c>
    </row>
    <row r="8431" spans="1:43" hidden="1" x14ac:dyDescent="0.25">
      <c r="A8431" t="s">
        <v>30615</v>
      </c>
      <c r="B8431" t="s">
        <v>30616</v>
      </c>
      <c r="C8431" s="1" t="str">
        <f t="shared" si="582"/>
        <v>21:0134</v>
      </c>
      <c r="D8431" s="1" t="str">
        <f t="shared" si="583"/>
        <v>21:0078</v>
      </c>
      <c r="E8431" t="s">
        <v>30617</v>
      </c>
      <c r="F8431" t="s">
        <v>30618</v>
      </c>
      <c r="H8431">
        <v>54.598586599999997</v>
      </c>
      <c r="I8431">
        <v>-62.257763500000003</v>
      </c>
      <c r="J8431" s="1" t="str">
        <f t="shared" si="580"/>
        <v>Till</v>
      </c>
      <c r="K8431" s="1" t="str">
        <f t="shared" si="581"/>
        <v>&lt;63 micron</v>
      </c>
      <c r="L8431">
        <v>0.1</v>
      </c>
      <c r="M8431">
        <v>1.18</v>
      </c>
      <c r="N8431">
        <v>1</v>
      </c>
      <c r="O8431">
        <v>40</v>
      </c>
      <c r="P8431">
        <v>0.25</v>
      </c>
      <c r="Q8431">
        <v>1</v>
      </c>
      <c r="R8431">
        <v>0.43</v>
      </c>
      <c r="S8431">
        <v>0.25</v>
      </c>
      <c r="T8431">
        <v>8</v>
      </c>
      <c r="U8431">
        <v>24</v>
      </c>
      <c r="V8431">
        <v>23</v>
      </c>
      <c r="W8431">
        <v>1.75</v>
      </c>
      <c r="X8431">
        <v>5</v>
      </c>
      <c r="Y8431">
        <v>0.5</v>
      </c>
      <c r="Z8431">
        <v>0.06</v>
      </c>
      <c r="AA8431">
        <v>20</v>
      </c>
      <c r="AB8431">
        <v>0.33</v>
      </c>
      <c r="AC8431">
        <v>180</v>
      </c>
      <c r="AD8431">
        <v>0.5</v>
      </c>
      <c r="AE8431">
        <v>0.04</v>
      </c>
      <c r="AF8431">
        <v>16</v>
      </c>
      <c r="AG8431">
        <v>850</v>
      </c>
      <c r="AH8431">
        <v>4</v>
      </c>
      <c r="AI8431">
        <v>1</v>
      </c>
      <c r="AJ8431">
        <v>2</v>
      </c>
      <c r="AK8431">
        <v>17</v>
      </c>
      <c r="AL8431">
        <v>7.0000000000000007E-2</v>
      </c>
      <c r="AM8431">
        <v>5</v>
      </c>
      <c r="AN8431">
        <v>5</v>
      </c>
      <c r="AO8431">
        <v>45</v>
      </c>
      <c r="AP8431">
        <v>5</v>
      </c>
      <c r="AQ8431">
        <v>18</v>
      </c>
    </row>
    <row r="8432" spans="1:43" hidden="1" x14ac:dyDescent="0.25">
      <c r="A8432" t="s">
        <v>30619</v>
      </c>
      <c r="B8432" t="s">
        <v>30620</v>
      </c>
      <c r="C8432" s="1" t="str">
        <f t="shared" si="582"/>
        <v>21:0134</v>
      </c>
      <c r="D8432" s="1" t="str">
        <f t="shared" si="583"/>
        <v>21:0078</v>
      </c>
      <c r="E8432" t="s">
        <v>30621</v>
      </c>
      <c r="F8432" t="s">
        <v>30622</v>
      </c>
      <c r="H8432">
        <v>54.483613400000003</v>
      </c>
      <c r="I8432">
        <v>-60.590692599999997</v>
      </c>
      <c r="J8432" s="1" t="str">
        <f t="shared" si="580"/>
        <v>Till</v>
      </c>
      <c r="K8432" s="1" t="str">
        <f t="shared" si="581"/>
        <v>&lt;63 micron</v>
      </c>
      <c r="L8432">
        <v>0.2</v>
      </c>
      <c r="M8432">
        <v>3.06</v>
      </c>
      <c r="N8432">
        <v>16</v>
      </c>
      <c r="O8432">
        <v>70</v>
      </c>
      <c r="P8432">
        <v>0.5</v>
      </c>
      <c r="Q8432">
        <v>1</v>
      </c>
      <c r="R8432">
        <v>0.53</v>
      </c>
      <c r="S8432">
        <v>0.25</v>
      </c>
      <c r="T8432">
        <v>9</v>
      </c>
      <c r="U8432">
        <v>61</v>
      </c>
      <c r="V8432">
        <v>31</v>
      </c>
      <c r="W8432">
        <v>3.18</v>
      </c>
      <c r="X8432">
        <v>10</v>
      </c>
      <c r="Y8432">
        <v>0.5</v>
      </c>
      <c r="Z8432">
        <v>0.15</v>
      </c>
      <c r="AA8432">
        <v>40</v>
      </c>
      <c r="AB8432">
        <v>0.69</v>
      </c>
      <c r="AC8432">
        <v>295</v>
      </c>
      <c r="AD8432">
        <v>1</v>
      </c>
      <c r="AE8432">
        <v>0.02</v>
      </c>
      <c r="AF8432">
        <v>23</v>
      </c>
      <c r="AG8432">
        <v>780</v>
      </c>
      <c r="AH8432">
        <v>8</v>
      </c>
      <c r="AI8432">
        <v>1</v>
      </c>
      <c r="AJ8432">
        <v>5</v>
      </c>
      <c r="AK8432">
        <v>41</v>
      </c>
      <c r="AL8432">
        <v>0.21</v>
      </c>
      <c r="AM8432">
        <v>5</v>
      </c>
      <c r="AN8432">
        <v>5</v>
      </c>
      <c r="AO8432">
        <v>55</v>
      </c>
      <c r="AP8432">
        <v>5</v>
      </c>
      <c r="AQ8432">
        <v>38</v>
      </c>
    </row>
    <row r="8433" spans="1:43" hidden="1" x14ac:dyDescent="0.25">
      <c r="A8433" t="s">
        <v>30623</v>
      </c>
      <c r="B8433" t="s">
        <v>30624</v>
      </c>
      <c r="C8433" s="1" t="str">
        <f t="shared" si="582"/>
        <v>21:0134</v>
      </c>
      <c r="D8433" s="1" t="str">
        <f t="shared" si="583"/>
        <v>21:0078</v>
      </c>
      <c r="E8433" t="s">
        <v>30625</v>
      </c>
      <c r="F8433" t="s">
        <v>30626</v>
      </c>
      <c r="H8433">
        <v>54.372059899999996</v>
      </c>
      <c r="I8433">
        <v>-60.542186299999997</v>
      </c>
      <c r="J8433" s="1" t="str">
        <f t="shared" si="580"/>
        <v>Till</v>
      </c>
      <c r="K8433" s="1" t="str">
        <f t="shared" si="581"/>
        <v>&lt;63 micron</v>
      </c>
      <c r="L8433">
        <v>0.1</v>
      </c>
      <c r="M8433">
        <v>1.85</v>
      </c>
      <c r="N8433">
        <v>8</v>
      </c>
      <c r="O8433">
        <v>30</v>
      </c>
      <c r="P8433">
        <v>0.25</v>
      </c>
      <c r="Q8433">
        <v>1</v>
      </c>
      <c r="R8433">
        <v>0.6</v>
      </c>
      <c r="S8433">
        <v>0.25</v>
      </c>
      <c r="T8433">
        <v>8</v>
      </c>
      <c r="U8433">
        <v>24</v>
      </c>
      <c r="V8433">
        <v>20</v>
      </c>
      <c r="W8433">
        <v>2.34</v>
      </c>
      <c r="X8433">
        <v>10</v>
      </c>
      <c r="Y8433">
        <v>0.5</v>
      </c>
      <c r="Z8433">
        <v>7.0000000000000007E-2</v>
      </c>
      <c r="AA8433">
        <v>40</v>
      </c>
      <c r="AB8433">
        <v>0.5</v>
      </c>
      <c r="AC8433">
        <v>220</v>
      </c>
      <c r="AD8433">
        <v>0.5</v>
      </c>
      <c r="AE8433">
        <v>0.03</v>
      </c>
      <c r="AF8433">
        <v>16</v>
      </c>
      <c r="AG8433">
        <v>950</v>
      </c>
      <c r="AH8433">
        <v>10</v>
      </c>
      <c r="AI8433">
        <v>1</v>
      </c>
      <c r="AJ8433">
        <v>4</v>
      </c>
      <c r="AK8433">
        <v>39</v>
      </c>
      <c r="AL8433">
        <v>0.17</v>
      </c>
      <c r="AM8433">
        <v>5</v>
      </c>
      <c r="AN8433">
        <v>5</v>
      </c>
      <c r="AO8433">
        <v>41</v>
      </c>
      <c r="AP8433">
        <v>5</v>
      </c>
      <c r="AQ8433">
        <v>24</v>
      </c>
    </row>
    <row r="8434" spans="1:43" hidden="1" x14ac:dyDescent="0.25">
      <c r="A8434" t="s">
        <v>30627</v>
      </c>
      <c r="B8434" t="s">
        <v>30628</v>
      </c>
      <c r="C8434" s="1" t="str">
        <f t="shared" si="582"/>
        <v>21:0134</v>
      </c>
      <c r="D8434" s="1" t="str">
        <f t="shared" si="583"/>
        <v>21:0078</v>
      </c>
      <c r="E8434" t="s">
        <v>30629</v>
      </c>
      <c r="F8434" t="s">
        <v>30630</v>
      </c>
      <c r="H8434">
        <v>54.268053299999998</v>
      </c>
      <c r="I8434">
        <v>-60.600602299999998</v>
      </c>
      <c r="J8434" s="1" t="str">
        <f t="shared" si="580"/>
        <v>Till</v>
      </c>
      <c r="K8434" s="1" t="str">
        <f t="shared" si="581"/>
        <v>&lt;63 micron</v>
      </c>
      <c r="L8434">
        <v>0.1</v>
      </c>
      <c r="M8434">
        <v>0.65</v>
      </c>
      <c r="N8434">
        <v>4</v>
      </c>
      <c r="O8434">
        <v>10</v>
      </c>
      <c r="P8434">
        <v>0.25</v>
      </c>
      <c r="Q8434">
        <v>1</v>
      </c>
      <c r="R8434">
        <v>0.44</v>
      </c>
      <c r="S8434">
        <v>0.25</v>
      </c>
      <c r="T8434">
        <v>2</v>
      </c>
      <c r="U8434">
        <v>9</v>
      </c>
      <c r="V8434">
        <v>4</v>
      </c>
      <c r="W8434">
        <v>1.26</v>
      </c>
      <c r="X8434">
        <v>5</v>
      </c>
      <c r="Y8434">
        <v>0.5</v>
      </c>
      <c r="Z8434">
        <v>0.05</v>
      </c>
      <c r="AA8434">
        <v>30</v>
      </c>
      <c r="AB8434">
        <v>0.13</v>
      </c>
      <c r="AC8434">
        <v>150</v>
      </c>
      <c r="AD8434">
        <v>0.5</v>
      </c>
      <c r="AE8434">
        <v>0.01</v>
      </c>
      <c r="AF8434">
        <v>3</v>
      </c>
      <c r="AG8434">
        <v>900</v>
      </c>
      <c r="AH8434">
        <v>6</v>
      </c>
      <c r="AI8434">
        <v>1</v>
      </c>
      <c r="AJ8434">
        <v>3</v>
      </c>
      <c r="AK8434">
        <v>29</v>
      </c>
      <c r="AL8434">
        <v>0.08</v>
      </c>
      <c r="AM8434">
        <v>5</v>
      </c>
      <c r="AN8434">
        <v>5</v>
      </c>
      <c r="AO8434">
        <v>20</v>
      </c>
      <c r="AP8434">
        <v>5</v>
      </c>
      <c r="AQ8434">
        <v>12</v>
      </c>
    </row>
    <row r="8435" spans="1:43" hidden="1" x14ac:dyDescent="0.25">
      <c r="A8435" t="s">
        <v>30631</v>
      </c>
      <c r="B8435" t="s">
        <v>30632</v>
      </c>
      <c r="C8435" s="1" t="str">
        <f t="shared" si="582"/>
        <v>21:0134</v>
      </c>
      <c r="D8435" s="1" t="str">
        <f t="shared" si="583"/>
        <v>21:0078</v>
      </c>
      <c r="E8435" t="s">
        <v>30633</v>
      </c>
      <c r="F8435" t="s">
        <v>30634</v>
      </c>
      <c r="H8435">
        <v>53.537621600000001</v>
      </c>
      <c r="I8435">
        <v>-63.923074999999997</v>
      </c>
      <c r="J8435" s="1" t="str">
        <f t="shared" si="580"/>
        <v>Till</v>
      </c>
      <c r="K8435" s="1" t="str">
        <f t="shared" si="581"/>
        <v>&lt;63 micron</v>
      </c>
      <c r="L8435">
        <v>0.2</v>
      </c>
      <c r="M8435">
        <v>1.91</v>
      </c>
      <c r="N8435">
        <v>1</v>
      </c>
      <c r="O8435">
        <v>500</v>
      </c>
      <c r="P8435">
        <v>0.25</v>
      </c>
      <c r="Q8435">
        <v>1</v>
      </c>
      <c r="R8435">
        <v>0.7</v>
      </c>
      <c r="S8435">
        <v>0.25</v>
      </c>
      <c r="T8435">
        <v>16</v>
      </c>
      <c r="U8435">
        <v>36</v>
      </c>
      <c r="V8435">
        <v>57</v>
      </c>
      <c r="W8435">
        <v>3.53</v>
      </c>
      <c r="X8435">
        <v>5</v>
      </c>
      <c r="Y8435">
        <v>0.5</v>
      </c>
      <c r="Z8435">
        <v>1.01</v>
      </c>
      <c r="AA8435">
        <v>70</v>
      </c>
      <c r="AB8435">
        <v>1.03</v>
      </c>
      <c r="AC8435">
        <v>545</v>
      </c>
      <c r="AD8435">
        <v>0.5</v>
      </c>
      <c r="AE8435">
        <v>0.06</v>
      </c>
      <c r="AF8435">
        <v>25</v>
      </c>
      <c r="AG8435">
        <v>1080</v>
      </c>
      <c r="AH8435">
        <v>4</v>
      </c>
      <c r="AI8435">
        <v>1</v>
      </c>
      <c r="AJ8435">
        <v>7</v>
      </c>
      <c r="AK8435">
        <v>23</v>
      </c>
      <c r="AL8435">
        <v>0.23</v>
      </c>
      <c r="AM8435">
        <v>5</v>
      </c>
      <c r="AN8435">
        <v>5</v>
      </c>
      <c r="AO8435">
        <v>64</v>
      </c>
      <c r="AP8435">
        <v>5</v>
      </c>
      <c r="AQ8435">
        <v>72</v>
      </c>
    </row>
    <row r="8436" spans="1:43" hidden="1" x14ac:dyDescent="0.25">
      <c r="A8436" t="s">
        <v>30635</v>
      </c>
      <c r="B8436" t="s">
        <v>30636</v>
      </c>
      <c r="C8436" s="1" t="str">
        <f t="shared" si="582"/>
        <v>21:0134</v>
      </c>
      <c r="D8436" s="1" t="str">
        <f t="shared" si="583"/>
        <v>21:0078</v>
      </c>
      <c r="E8436" t="s">
        <v>30637</v>
      </c>
      <c r="F8436" t="s">
        <v>30638</v>
      </c>
      <c r="H8436">
        <v>54.308294799999999</v>
      </c>
      <c r="I8436">
        <v>-60.705106100000002</v>
      </c>
      <c r="J8436" s="1" t="str">
        <f t="shared" si="580"/>
        <v>Till</v>
      </c>
      <c r="K8436" s="1" t="str">
        <f t="shared" si="581"/>
        <v>&lt;63 micron</v>
      </c>
      <c r="L8436">
        <v>0.1</v>
      </c>
      <c r="M8436">
        <v>0.8</v>
      </c>
      <c r="N8436">
        <v>2</v>
      </c>
      <c r="O8436">
        <v>50</v>
      </c>
      <c r="P8436">
        <v>0.25</v>
      </c>
      <c r="Q8436">
        <v>1</v>
      </c>
      <c r="R8436">
        <v>0.66</v>
      </c>
      <c r="S8436">
        <v>0.25</v>
      </c>
      <c r="T8436">
        <v>4</v>
      </c>
      <c r="U8436">
        <v>11</v>
      </c>
      <c r="V8436">
        <v>10</v>
      </c>
      <c r="W8436">
        <v>1.59</v>
      </c>
      <c r="X8436">
        <v>10</v>
      </c>
      <c r="Y8436">
        <v>0.5</v>
      </c>
      <c r="Z8436">
        <v>0.19</v>
      </c>
      <c r="AA8436">
        <v>40</v>
      </c>
      <c r="AB8436">
        <v>0.32</v>
      </c>
      <c r="AC8436">
        <v>250</v>
      </c>
      <c r="AD8436">
        <v>0.5</v>
      </c>
      <c r="AE8436">
        <v>0.01</v>
      </c>
      <c r="AF8436">
        <v>6</v>
      </c>
      <c r="AG8436">
        <v>950</v>
      </c>
      <c r="AH8436">
        <v>10</v>
      </c>
      <c r="AI8436">
        <v>1</v>
      </c>
      <c r="AJ8436">
        <v>3</v>
      </c>
      <c r="AK8436">
        <v>49</v>
      </c>
      <c r="AL8436">
        <v>0.12</v>
      </c>
      <c r="AM8436">
        <v>5</v>
      </c>
      <c r="AN8436">
        <v>5</v>
      </c>
      <c r="AO8436">
        <v>25</v>
      </c>
      <c r="AP8436">
        <v>5</v>
      </c>
      <c r="AQ8436">
        <v>28</v>
      </c>
    </row>
    <row r="8437" spans="1:43" hidden="1" x14ac:dyDescent="0.25">
      <c r="A8437" t="s">
        <v>30639</v>
      </c>
      <c r="B8437" t="s">
        <v>30640</v>
      </c>
      <c r="C8437" s="1" t="str">
        <f t="shared" si="582"/>
        <v>21:0134</v>
      </c>
      <c r="D8437" s="1" t="str">
        <f t="shared" si="583"/>
        <v>21:0078</v>
      </c>
      <c r="E8437" t="s">
        <v>30641</v>
      </c>
      <c r="F8437" t="s">
        <v>30642</v>
      </c>
      <c r="H8437">
        <v>54.413727700000003</v>
      </c>
      <c r="I8437">
        <v>-60.718483599999999</v>
      </c>
      <c r="J8437" s="1" t="str">
        <f t="shared" si="580"/>
        <v>Till</v>
      </c>
      <c r="K8437" s="1" t="str">
        <f t="shared" si="581"/>
        <v>&lt;63 micron</v>
      </c>
      <c r="L8437">
        <v>0.2</v>
      </c>
      <c r="M8437">
        <v>2.08</v>
      </c>
      <c r="N8437">
        <v>4</v>
      </c>
      <c r="O8437">
        <v>30</v>
      </c>
      <c r="P8437">
        <v>0.25</v>
      </c>
      <c r="Q8437">
        <v>2</v>
      </c>
      <c r="R8437">
        <v>0.43</v>
      </c>
      <c r="S8437">
        <v>0.25</v>
      </c>
      <c r="T8437">
        <v>7</v>
      </c>
      <c r="U8437">
        <v>52</v>
      </c>
      <c r="V8437">
        <v>8</v>
      </c>
      <c r="W8437">
        <v>3.02</v>
      </c>
      <c r="X8437">
        <v>10</v>
      </c>
      <c r="Y8437">
        <v>0.5</v>
      </c>
      <c r="Z8437">
        <v>0.06</v>
      </c>
      <c r="AA8437">
        <v>30</v>
      </c>
      <c r="AB8437">
        <v>0.74</v>
      </c>
      <c r="AC8437">
        <v>220</v>
      </c>
      <c r="AD8437">
        <v>0.5</v>
      </c>
      <c r="AE8437">
        <v>0.01</v>
      </c>
      <c r="AF8437">
        <v>14</v>
      </c>
      <c r="AG8437">
        <v>580</v>
      </c>
      <c r="AH8437">
        <v>8</v>
      </c>
      <c r="AI8437">
        <v>1</v>
      </c>
      <c r="AJ8437">
        <v>4</v>
      </c>
      <c r="AK8437">
        <v>41</v>
      </c>
      <c r="AL8437">
        <v>0.21</v>
      </c>
      <c r="AM8437">
        <v>5</v>
      </c>
      <c r="AN8437">
        <v>5</v>
      </c>
      <c r="AO8437">
        <v>51</v>
      </c>
      <c r="AP8437">
        <v>5</v>
      </c>
      <c r="AQ8437">
        <v>30</v>
      </c>
    </row>
    <row r="8438" spans="1:43" hidden="1" x14ac:dyDescent="0.25">
      <c r="A8438" t="s">
        <v>30643</v>
      </c>
      <c r="B8438" t="s">
        <v>30644</v>
      </c>
      <c r="C8438" s="1" t="str">
        <f t="shared" si="582"/>
        <v>21:0134</v>
      </c>
      <c r="D8438" s="1" t="str">
        <f t="shared" si="583"/>
        <v>21:0078</v>
      </c>
      <c r="E8438" t="s">
        <v>30645</v>
      </c>
      <c r="F8438" t="s">
        <v>30646</v>
      </c>
      <c r="H8438">
        <v>54.490347</v>
      </c>
      <c r="I8438">
        <v>-60.777912299999997</v>
      </c>
      <c r="J8438" s="1" t="str">
        <f t="shared" si="580"/>
        <v>Till</v>
      </c>
      <c r="K8438" s="1" t="str">
        <f t="shared" si="581"/>
        <v>&lt;63 micron</v>
      </c>
      <c r="L8438">
        <v>0.2</v>
      </c>
      <c r="M8438">
        <v>1.73</v>
      </c>
      <c r="N8438">
        <v>2</v>
      </c>
      <c r="O8438">
        <v>30</v>
      </c>
      <c r="P8438">
        <v>0.25</v>
      </c>
      <c r="Q8438">
        <v>1</v>
      </c>
      <c r="R8438">
        <v>0.42</v>
      </c>
      <c r="S8438">
        <v>0.25</v>
      </c>
      <c r="T8438">
        <v>10</v>
      </c>
      <c r="U8438">
        <v>73</v>
      </c>
      <c r="V8438">
        <v>29</v>
      </c>
      <c r="W8438">
        <v>3</v>
      </c>
      <c r="X8438">
        <v>10</v>
      </c>
      <c r="Y8438">
        <v>0.5</v>
      </c>
      <c r="Z8438">
        <v>0.06</v>
      </c>
      <c r="AA8438">
        <v>30</v>
      </c>
      <c r="AB8438">
        <v>0.83</v>
      </c>
      <c r="AC8438">
        <v>345</v>
      </c>
      <c r="AD8438">
        <v>0.5</v>
      </c>
      <c r="AE8438">
        <v>0.01</v>
      </c>
      <c r="AF8438">
        <v>28</v>
      </c>
      <c r="AG8438">
        <v>330</v>
      </c>
      <c r="AH8438">
        <v>8</v>
      </c>
      <c r="AI8438">
        <v>1</v>
      </c>
      <c r="AJ8438">
        <v>4</v>
      </c>
      <c r="AK8438">
        <v>29</v>
      </c>
      <c r="AL8438">
        <v>0.2</v>
      </c>
      <c r="AM8438">
        <v>5</v>
      </c>
      <c r="AN8438">
        <v>5</v>
      </c>
      <c r="AO8438">
        <v>55</v>
      </c>
      <c r="AP8438">
        <v>5</v>
      </c>
      <c r="AQ8438">
        <v>30</v>
      </c>
    </row>
    <row r="8439" spans="1:43" hidden="1" x14ac:dyDescent="0.25">
      <c r="A8439" t="s">
        <v>30647</v>
      </c>
      <c r="B8439" t="s">
        <v>30648</v>
      </c>
      <c r="C8439" s="1" t="str">
        <f t="shared" si="582"/>
        <v>21:0134</v>
      </c>
      <c r="D8439" s="1" t="str">
        <f t="shared" si="583"/>
        <v>21:0078</v>
      </c>
      <c r="E8439" t="s">
        <v>30649</v>
      </c>
      <c r="F8439" t="s">
        <v>30650</v>
      </c>
      <c r="H8439">
        <v>54.445402999999999</v>
      </c>
      <c r="I8439">
        <v>-60.815052399999999</v>
      </c>
      <c r="J8439" s="1" t="str">
        <f t="shared" si="580"/>
        <v>Till</v>
      </c>
      <c r="K8439" s="1" t="str">
        <f t="shared" si="581"/>
        <v>&lt;63 micron</v>
      </c>
      <c r="L8439">
        <v>0.2</v>
      </c>
      <c r="M8439">
        <v>1.97</v>
      </c>
      <c r="N8439">
        <v>2</v>
      </c>
      <c r="O8439">
        <v>80</v>
      </c>
      <c r="P8439">
        <v>0.25</v>
      </c>
      <c r="Q8439">
        <v>2</v>
      </c>
      <c r="R8439">
        <v>0.48</v>
      </c>
      <c r="S8439">
        <v>0.25</v>
      </c>
      <c r="T8439">
        <v>12</v>
      </c>
      <c r="U8439">
        <v>66</v>
      </c>
      <c r="V8439">
        <v>36</v>
      </c>
      <c r="W8439">
        <v>3.14</v>
      </c>
      <c r="X8439">
        <v>10</v>
      </c>
      <c r="Y8439">
        <v>0.5</v>
      </c>
      <c r="Z8439">
        <v>0.13</v>
      </c>
      <c r="AA8439">
        <v>30</v>
      </c>
      <c r="AB8439">
        <v>0.96</v>
      </c>
      <c r="AC8439">
        <v>345</v>
      </c>
      <c r="AD8439">
        <v>0.5</v>
      </c>
      <c r="AE8439">
        <v>0.01</v>
      </c>
      <c r="AF8439">
        <v>30</v>
      </c>
      <c r="AG8439">
        <v>790</v>
      </c>
      <c r="AH8439">
        <v>6</v>
      </c>
      <c r="AI8439">
        <v>1</v>
      </c>
      <c r="AJ8439">
        <v>4</v>
      </c>
      <c r="AK8439">
        <v>31</v>
      </c>
      <c r="AL8439">
        <v>0.19</v>
      </c>
      <c r="AM8439">
        <v>5</v>
      </c>
      <c r="AN8439">
        <v>5</v>
      </c>
      <c r="AO8439">
        <v>50</v>
      </c>
      <c r="AP8439">
        <v>5</v>
      </c>
      <c r="AQ8439">
        <v>42</v>
      </c>
    </row>
    <row r="8440" spans="1:43" hidden="1" x14ac:dyDescent="0.25">
      <c r="A8440" t="s">
        <v>30651</v>
      </c>
      <c r="B8440" t="s">
        <v>30652</v>
      </c>
      <c r="C8440" s="1" t="str">
        <f t="shared" si="582"/>
        <v>21:0134</v>
      </c>
      <c r="D8440" s="1" t="str">
        <f t="shared" si="583"/>
        <v>21:0078</v>
      </c>
      <c r="E8440" t="s">
        <v>30653</v>
      </c>
      <c r="F8440" t="s">
        <v>30654</v>
      </c>
      <c r="H8440">
        <v>54.289680199999999</v>
      </c>
      <c r="I8440">
        <v>-60.853655799999999</v>
      </c>
      <c r="J8440" s="1" t="str">
        <f t="shared" si="580"/>
        <v>Till</v>
      </c>
      <c r="K8440" s="1" t="str">
        <f t="shared" si="581"/>
        <v>&lt;63 micron</v>
      </c>
      <c r="L8440">
        <v>0.2</v>
      </c>
      <c r="M8440">
        <v>0.69</v>
      </c>
      <c r="N8440">
        <v>2</v>
      </c>
      <c r="O8440">
        <v>80</v>
      </c>
      <c r="P8440">
        <v>0.25</v>
      </c>
      <c r="Q8440">
        <v>2</v>
      </c>
      <c r="R8440">
        <v>0.57999999999999996</v>
      </c>
      <c r="S8440">
        <v>0.25</v>
      </c>
      <c r="T8440">
        <v>4</v>
      </c>
      <c r="U8440">
        <v>17</v>
      </c>
      <c r="V8440">
        <v>19</v>
      </c>
      <c r="W8440">
        <v>1.84</v>
      </c>
      <c r="X8440">
        <v>5</v>
      </c>
      <c r="Y8440">
        <v>0.5</v>
      </c>
      <c r="Z8440">
        <v>0.11</v>
      </c>
      <c r="AA8440">
        <v>40</v>
      </c>
      <c r="AB8440">
        <v>0.34</v>
      </c>
      <c r="AC8440">
        <v>195</v>
      </c>
      <c r="AD8440">
        <v>0.5</v>
      </c>
      <c r="AE8440">
        <v>0.01</v>
      </c>
      <c r="AF8440">
        <v>8</v>
      </c>
      <c r="AG8440">
        <v>930</v>
      </c>
      <c r="AH8440">
        <v>6</v>
      </c>
      <c r="AI8440">
        <v>1</v>
      </c>
      <c r="AJ8440">
        <v>2</v>
      </c>
      <c r="AK8440">
        <v>48</v>
      </c>
      <c r="AL8440">
        <v>0.12</v>
      </c>
      <c r="AM8440">
        <v>5</v>
      </c>
      <c r="AN8440">
        <v>5</v>
      </c>
      <c r="AO8440">
        <v>31</v>
      </c>
      <c r="AP8440">
        <v>5</v>
      </c>
      <c r="AQ8440">
        <v>24</v>
      </c>
    </row>
    <row r="8441" spans="1:43" hidden="1" x14ac:dyDescent="0.25">
      <c r="A8441" t="s">
        <v>30655</v>
      </c>
      <c r="B8441" t="s">
        <v>30656</v>
      </c>
      <c r="C8441" s="1" t="str">
        <f t="shared" si="582"/>
        <v>21:0134</v>
      </c>
      <c r="D8441" s="1" t="str">
        <f t="shared" si="583"/>
        <v>21:0078</v>
      </c>
      <c r="E8441" t="s">
        <v>30657</v>
      </c>
      <c r="F8441" t="s">
        <v>30658</v>
      </c>
      <c r="H8441">
        <v>54.254038399999999</v>
      </c>
      <c r="I8441">
        <v>-60.9100094</v>
      </c>
      <c r="J8441" s="1" t="str">
        <f t="shared" si="580"/>
        <v>Till</v>
      </c>
      <c r="K8441" s="1" t="str">
        <f t="shared" si="581"/>
        <v>&lt;63 micron</v>
      </c>
      <c r="L8441">
        <v>0.2</v>
      </c>
      <c r="M8441">
        <v>0.8</v>
      </c>
      <c r="N8441">
        <v>4</v>
      </c>
      <c r="O8441">
        <v>70</v>
      </c>
      <c r="P8441">
        <v>0.25</v>
      </c>
      <c r="Q8441">
        <v>1</v>
      </c>
      <c r="R8441">
        <v>0.54</v>
      </c>
      <c r="S8441">
        <v>0.25</v>
      </c>
      <c r="T8441">
        <v>5</v>
      </c>
      <c r="U8441">
        <v>17</v>
      </c>
      <c r="V8441">
        <v>18</v>
      </c>
      <c r="W8441">
        <v>1.93</v>
      </c>
      <c r="X8441">
        <v>5</v>
      </c>
      <c r="Y8441">
        <v>0.5</v>
      </c>
      <c r="Z8441">
        <v>0.12</v>
      </c>
      <c r="AA8441">
        <v>40</v>
      </c>
      <c r="AB8441">
        <v>0.4</v>
      </c>
      <c r="AC8441">
        <v>210</v>
      </c>
      <c r="AD8441">
        <v>0.5</v>
      </c>
      <c r="AE8441">
        <v>0.01</v>
      </c>
      <c r="AF8441">
        <v>9</v>
      </c>
      <c r="AG8441">
        <v>780</v>
      </c>
      <c r="AH8441">
        <v>8</v>
      </c>
      <c r="AI8441">
        <v>1</v>
      </c>
      <c r="AJ8441">
        <v>2</v>
      </c>
      <c r="AK8441">
        <v>49</v>
      </c>
      <c r="AL8441">
        <v>0.12</v>
      </c>
      <c r="AM8441">
        <v>5</v>
      </c>
      <c r="AN8441">
        <v>5</v>
      </c>
      <c r="AO8441">
        <v>31</v>
      </c>
      <c r="AP8441">
        <v>5</v>
      </c>
      <c r="AQ8441">
        <v>26</v>
      </c>
    </row>
    <row r="8442" spans="1:43" hidden="1" x14ac:dyDescent="0.25">
      <c r="A8442" t="s">
        <v>30659</v>
      </c>
      <c r="B8442" t="s">
        <v>30660</v>
      </c>
      <c r="C8442" s="1" t="str">
        <f t="shared" si="582"/>
        <v>21:0134</v>
      </c>
      <c r="D8442" s="1" t="str">
        <f t="shared" si="583"/>
        <v>21:0078</v>
      </c>
      <c r="E8442" t="s">
        <v>30661</v>
      </c>
      <c r="F8442" t="s">
        <v>30662</v>
      </c>
      <c r="H8442">
        <v>54.345451300000001</v>
      </c>
      <c r="I8442">
        <v>-60.9461455</v>
      </c>
      <c r="J8442" s="1" t="str">
        <f t="shared" si="580"/>
        <v>Till</v>
      </c>
      <c r="K8442" s="1" t="str">
        <f t="shared" si="581"/>
        <v>&lt;63 micron</v>
      </c>
      <c r="L8442">
        <v>0.4</v>
      </c>
      <c r="M8442">
        <v>2.54</v>
      </c>
      <c r="N8442">
        <v>4</v>
      </c>
      <c r="O8442">
        <v>90</v>
      </c>
      <c r="P8442">
        <v>0.5</v>
      </c>
      <c r="Q8442">
        <v>2</v>
      </c>
      <c r="R8442">
        <v>0.37</v>
      </c>
      <c r="S8442">
        <v>0.25</v>
      </c>
      <c r="T8442">
        <v>8</v>
      </c>
      <c r="U8442">
        <v>36</v>
      </c>
      <c r="V8442">
        <v>26</v>
      </c>
      <c r="W8442">
        <v>3.12</v>
      </c>
      <c r="X8442">
        <v>10</v>
      </c>
      <c r="Y8442">
        <v>0.5</v>
      </c>
      <c r="Z8442">
        <v>0.11</v>
      </c>
      <c r="AA8442">
        <v>30</v>
      </c>
      <c r="AB8442">
        <v>0.63</v>
      </c>
      <c r="AC8442">
        <v>245</v>
      </c>
      <c r="AD8442">
        <v>0.5</v>
      </c>
      <c r="AE8442">
        <v>0.01</v>
      </c>
      <c r="AF8442">
        <v>17</v>
      </c>
      <c r="AG8442">
        <v>610</v>
      </c>
      <c r="AH8442">
        <v>14</v>
      </c>
      <c r="AI8442">
        <v>1</v>
      </c>
      <c r="AJ8442">
        <v>4</v>
      </c>
      <c r="AK8442">
        <v>22</v>
      </c>
      <c r="AL8442">
        <v>0.2</v>
      </c>
      <c r="AM8442">
        <v>5</v>
      </c>
      <c r="AN8442">
        <v>5</v>
      </c>
      <c r="AO8442">
        <v>47</v>
      </c>
      <c r="AP8442">
        <v>5</v>
      </c>
      <c r="AQ8442">
        <v>34</v>
      </c>
    </row>
    <row r="8443" spans="1:43" hidden="1" x14ac:dyDescent="0.25">
      <c r="A8443" t="s">
        <v>30663</v>
      </c>
      <c r="B8443" t="s">
        <v>30664</v>
      </c>
      <c r="C8443" s="1" t="str">
        <f t="shared" si="582"/>
        <v>21:0134</v>
      </c>
      <c r="D8443" s="1" t="str">
        <f t="shared" si="583"/>
        <v>21:0078</v>
      </c>
      <c r="E8443" t="s">
        <v>30665</v>
      </c>
      <c r="F8443" t="s">
        <v>30666</v>
      </c>
      <c r="H8443">
        <v>54.725334199999999</v>
      </c>
      <c r="I8443">
        <v>-62.482139799999999</v>
      </c>
      <c r="J8443" s="1" t="str">
        <f t="shared" si="580"/>
        <v>Till</v>
      </c>
      <c r="K8443" s="1" t="str">
        <f t="shared" si="581"/>
        <v>&lt;63 micron</v>
      </c>
      <c r="L8443">
        <v>0.2</v>
      </c>
      <c r="M8443">
        <v>2.4500000000000002</v>
      </c>
      <c r="N8443">
        <v>2</v>
      </c>
      <c r="O8443">
        <v>230</v>
      </c>
      <c r="P8443">
        <v>0.5</v>
      </c>
      <c r="Q8443">
        <v>2</v>
      </c>
      <c r="R8443">
        <v>0.31</v>
      </c>
      <c r="S8443">
        <v>0.25</v>
      </c>
      <c r="T8443">
        <v>14</v>
      </c>
      <c r="U8443">
        <v>36</v>
      </c>
      <c r="V8443">
        <v>18</v>
      </c>
      <c r="W8443">
        <v>3.03</v>
      </c>
      <c r="X8443">
        <v>10</v>
      </c>
      <c r="Y8443">
        <v>1</v>
      </c>
      <c r="Z8443">
        <v>0.44</v>
      </c>
      <c r="AA8443">
        <v>40</v>
      </c>
      <c r="AB8443">
        <v>0.83</v>
      </c>
      <c r="AC8443">
        <v>880</v>
      </c>
      <c r="AD8443">
        <v>0.5</v>
      </c>
      <c r="AE8443">
        <v>0.03</v>
      </c>
      <c r="AF8443">
        <v>33</v>
      </c>
      <c r="AG8443">
        <v>670</v>
      </c>
      <c r="AH8443">
        <v>10</v>
      </c>
      <c r="AI8443">
        <v>1</v>
      </c>
      <c r="AJ8443">
        <v>16</v>
      </c>
      <c r="AK8443">
        <v>21</v>
      </c>
      <c r="AL8443">
        <v>0.03</v>
      </c>
      <c r="AM8443">
        <v>5</v>
      </c>
      <c r="AN8443">
        <v>5</v>
      </c>
      <c r="AO8443">
        <v>90</v>
      </c>
      <c r="AP8443">
        <v>5</v>
      </c>
      <c r="AQ8443">
        <v>50</v>
      </c>
    </row>
    <row r="8444" spans="1:43" hidden="1" x14ac:dyDescent="0.25">
      <c r="A8444" t="s">
        <v>30667</v>
      </c>
      <c r="B8444" t="s">
        <v>30668</v>
      </c>
      <c r="C8444" s="1" t="str">
        <f t="shared" si="582"/>
        <v>21:0134</v>
      </c>
      <c r="D8444" s="1" t="str">
        <f t="shared" si="583"/>
        <v>21:0078</v>
      </c>
      <c r="E8444" t="s">
        <v>30669</v>
      </c>
      <c r="F8444" t="s">
        <v>30670</v>
      </c>
      <c r="H8444">
        <v>54.621247500000003</v>
      </c>
      <c r="I8444">
        <v>-62.4164873</v>
      </c>
      <c r="J8444" s="1" t="str">
        <f t="shared" si="580"/>
        <v>Till</v>
      </c>
      <c r="K8444" s="1" t="str">
        <f t="shared" si="581"/>
        <v>&lt;63 micron</v>
      </c>
      <c r="L8444">
        <v>0.2</v>
      </c>
      <c r="M8444">
        <v>2.09</v>
      </c>
      <c r="N8444">
        <v>4</v>
      </c>
      <c r="O8444">
        <v>160</v>
      </c>
      <c r="P8444">
        <v>0.25</v>
      </c>
      <c r="Q8444">
        <v>2</v>
      </c>
      <c r="R8444">
        <v>0.44</v>
      </c>
      <c r="S8444">
        <v>0.25</v>
      </c>
      <c r="T8444">
        <v>10</v>
      </c>
      <c r="U8444">
        <v>28</v>
      </c>
      <c r="V8444">
        <v>26</v>
      </c>
      <c r="W8444">
        <v>2.44</v>
      </c>
      <c r="X8444">
        <v>10</v>
      </c>
      <c r="Y8444">
        <v>0.5</v>
      </c>
      <c r="Z8444">
        <v>0.17</v>
      </c>
      <c r="AA8444">
        <v>30</v>
      </c>
      <c r="AB8444">
        <v>0.65</v>
      </c>
      <c r="AC8444">
        <v>275</v>
      </c>
      <c r="AD8444">
        <v>0.5</v>
      </c>
      <c r="AE8444">
        <v>0.04</v>
      </c>
      <c r="AF8444">
        <v>23</v>
      </c>
      <c r="AG8444">
        <v>820</v>
      </c>
      <c r="AH8444">
        <v>6</v>
      </c>
      <c r="AI8444">
        <v>2</v>
      </c>
      <c r="AJ8444">
        <v>4</v>
      </c>
      <c r="AK8444">
        <v>20</v>
      </c>
      <c r="AL8444">
        <v>0.1</v>
      </c>
      <c r="AM8444">
        <v>5</v>
      </c>
      <c r="AN8444">
        <v>5</v>
      </c>
      <c r="AO8444">
        <v>51</v>
      </c>
      <c r="AP8444">
        <v>5</v>
      </c>
      <c r="AQ8444">
        <v>34</v>
      </c>
    </row>
    <row r="8445" spans="1:43" hidden="1" x14ac:dyDescent="0.25">
      <c r="A8445" t="s">
        <v>30671</v>
      </c>
      <c r="B8445" t="s">
        <v>30672</v>
      </c>
      <c r="C8445" s="1" t="str">
        <f t="shared" si="582"/>
        <v>21:0134</v>
      </c>
      <c r="D8445" s="1" t="str">
        <f t="shared" si="583"/>
        <v>21:0078</v>
      </c>
      <c r="E8445" t="s">
        <v>30673</v>
      </c>
      <c r="F8445" t="s">
        <v>30674</v>
      </c>
      <c r="H8445">
        <v>54.521865400000003</v>
      </c>
      <c r="I8445">
        <v>-62.448034999999997</v>
      </c>
      <c r="J8445" s="1" t="str">
        <f t="shared" si="580"/>
        <v>Till</v>
      </c>
      <c r="K8445" s="1" t="str">
        <f t="shared" si="581"/>
        <v>&lt;63 micron</v>
      </c>
      <c r="L8445">
        <v>0.1</v>
      </c>
      <c r="M8445">
        <v>1.82</v>
      </c>
      <c r="N8445">
        <v>1</v>
      </c>
      <c r="O8445">
        <v>100</v>
      </c>
      <c r="P8445">
        <v>0.25</v>
      </c>
      <c r="Q8445">
        <v>2</v>
      </c>
      <c r="R8445">
        <v>0.47</v>
      </c>
      <c r="S8445">
        <v>0.25</v>
      </c>
      <c r="T8445">
        <v>9</v>
      </c>
      <c r="U8445">
        <v>25</v>
      </c>
      <c r="V8445">
        <v>19</v>
      </c>
      <c r="W8445">
        <v>2.0699999999999998</v>
      </c>
      <c r="X8445">
        <v>10</v>
      </c>
      <c r="Y8445">
        <v>0.5</v>
      </c>
      <c r="Z8445">
        <v>0.2</v>
      </c>
      <c r="AA8445">
        <v>30</v>
      </c>
      <c r="AB8445">
        <v>0.51</v>
      </c>
      <c r="AC8445">
        <v>265</v>
      </c>
      <c r="AD8445">
        <v>0.5</v>
      </c>
      <c r="AE8445">
        <v>0.05</v>
      </c>
      <c r="AF8445">
        <v>16</v>
      </c>
      <c r="AG8445">
        <v>950</v>
      </c>
      <c r="AH8445">
        <v>2</v>
      </c>
      <c r="AI8445">
        <v>1</v>
      </c>
      <c r="AJ8445">
        <v>3</v>
      </c>
      <c r="AK8445">
        <v>19</v>
      </c>
      <c r="AL8445">
        <v>0.1</v>
      </c>
      <c r="AM8445">
        <v>5</v>
      </c>
      <c r="AN8445">
        <v>5</v>
      </c>
      <c r="AO8445">
        <v>43</v>
      </c>
      <c r="AP8445">
        <v>5</v>
      </c>
      <c r="AQ8445">
        <v>30</v>
      </c>
    </row>
    <row r="8446" spans="1:43" hidden="1" x14ac:dyDescent="0.25">
      <c r="A8446" t="s">
        <v>30675</v>
      </c>
      <c r="B8446" t="s">
        <v>30676</v>
      </c>
      <c r="C8446" s="1" t="str">
        <f t="shared" ref="C8446:C8509" si="584">HYPERLINK("http://geochem.nrcan.gc.ca/cdogs/content/bdl/bdl210153_e.htm", "21:0153")</f>
        <v>21:0153</v>
      </c>
      <c r="D8446" s="1" t="str">
        <f t="shared" ref="D8446:D8509" si="585">HYPERLINK("http://geochem.nrcan.gc.ca/cdogs/content/svy/svy210040_e.htm", "21:0040")</f>
        <v>21:0040</v>
      </c>
      <c r="E8446" t="s">
        <v>30677</v>
      </c>
      <c r="F8446" t="s">
        <v>30678</v>
      </c>
      <c r="H8446">
        <v>54.506708600000003</v>
      </c>
      <c r="I8446">
        <v>-124.3246527</v>
      </c>
      <c r="J8446" s="1" t="str">
        <f t="shared" si="580"/>
        <v>Till</v>
      </c>
      <c r="K8446" s="1" t="str">
        <f t="shared" si="581"/>
        <v>&lt;63 micron</v>
      </c>
      <c r="L8446">
        <v>0.2</v>
      </c>
      <c r="M8446">
        <v>1.1399999999999999</v>
      </c>
      <c r="N8446">
        <v>16</v>
      </c>
      <c r="O8446">
        <v>150</v>
      </c>
      <c r="P8446">
        <v>0.25</v>
      </c>
      <c r="Q8446">
        <v>1</v>
      </c>
      <c r="R8446">
        <v>4.83</v>
      </c>
      <c r="S8446">
        <v>0.25</v>
      </c>
      <c r="T8446">
        <v>10</v>
      </c>
      <c r="U8446">
        <v>64</v>
      </c>
      <c r="V8446">
        <v>30</v>
      </c>
      <c r="W8446">
        <v>2.2200000000000002</v>
      </c>
      <c r="X8446">
        <v>5</v>
      </c>
      <c r="Z8446">
        <v>7.0000000000000007E-2</v>
      </c>
      <c r="AA8446">
        <v>5</v>
      </c>
      <c r="AB8446">
        <v>0.94</v>
      </c>
      <c r="AC8446">
        <v>420</v>
      </c>
      <c r="AD8446">
        <v>0.5</v>
      </c>
      <c r="AE8446">
        <v>0.01</v>
      </c>
      <c r="AF8446">
        <v>49</v>
      </c>
      <c r="AG8446">
        <v>720</v>
      </c>
      <c r="AH8446">
        <v>4</v>
      </c>
      <c r="AI8446">
        <v>2</v>
      </c>
      <c r="AJ8446">
        <v>5</v>
      </c>
      <c r="AK8446">
        <v>54</v>
      </c>
      <c r="AL8446">
        <v>0.1</v>
      </c>
      <c r="AM8446">
        <v>5</v>
      </c>
      <c r="AN8446">
        <v>5</v>
      </c>
      <c r="AO8446">
        <v>54</v>
      </c>
      <c r="AP8446">
        <v>5</v>
      </c>
      <c r="AQ8446">
        <v>56</v>
      </c>
    </row>
    <row r="8447" spans="1:43" hidden="1" x14ac:dyDescent="0.25">
      <c r="A8447" t="s">
        <v>30679</v>
      </c>
      <c r="B8447" t="s">
        <v>30680</v>
      </c>
      <c r="C8447" s="1" t="str">
        <f t="shared" si="584"/>
        <v>21:0153</v>
      </c>
      <c r="D8447" s="1" t="str">
        <f t="shared" si="585"/>
        <v>21:0040</v>
      </c>
      <c r="E8447" t="s">
        <v>30681</v>
      </c>
      <c r="F8447" t="s">
        <v>30682</v>
      </c>
      <c r="H8447">
        <v>54.558896900000001</v>
      </c>
      <c r="I8447">
        <v>-124.4496771</v>
      </c>
      <c r="J8447" s="1" t="str">
        <f t="shared" si="580"/>
        <v>Till</v>
      </c>
      <c r="K8447" s="1" t="str">
        <f t="shared" si="581"/>
        <v>&lt;63 micron</v>
      </c>
      <c r="L8447">
        <v>0.1</v>
      </c>
      <c r="M8447">
        <v>2.2000000000000002</v>
      </c>
      <c r="N8447">
        <v>8</v>
      </c>
      <c r="O8447">
        <v>280</v>
      </c>
      <c r="P8447">
        <v>0.25</v>
      </c>
      <c r="Q8447">
        <v>1</v>
      </c>
      <c r="R8447">
        <v>0.97</v>
      </c>
      <c r="S8447">
        <v>0.25</v>
      </c>
      <c r="T8447">
        <v>15</v>
      </c>
      <c r="U8447">
        <v>59</v>
      </c>
      <c r="V8447">
        <v>49</v>
      </c>
      <c r="W8447">
        <v>3.71</v>
      </c>
      <c r="X8447">
        <v>5</v>
      </c>
      <c r="Z8447">
        <v>0.17</v>
      </c>
      <c r="AA8447">
        <v>10</v>
      </c>
      <c r="AB8447">
        <v>1.1499999999999999</v>
      </c>
      <c r="AC8447">
        <v>565</v>
      </c>
      <c r="AD8447">
        <v>0.5</v>
      </c>
      <c r="AE8447">
        <v>0.02</v>
      </c>
      <c r="AF8447">
        <v>58</v>
      </c>
      <c r="AG8447">
        <v>750</v>
      </c>
      <c r="AH8447">
        <v>12</v>
      </c>
      <c r="AI8447">
        <v>1</v>
      </c>
      <c r="AJ8447">
        <v>10</v>
      </c>
      <c r="AK8447">
        <v>66</v>
      </c>
      <c r="AL8447">
        <v>7.0000000000000007E-2</v>
      </c>
      <c r="AM8447">
        <v>5</v>
      </c>
      <c r="AN8447">
        <v>5</v>
      </c>
      <c r="AO8447">
        <v>72</v>
      </c>
      <c r="AP8447">
        <v>5</v>
      </c>
      <c r="AQ8447">
        <v>106</v>
      </c>
    </row>
    <row r="8448" spans="1:43" hidden="1" x14ac:dyDescent="0.25">
      <c r="A8448" t="s">
        <v>30683</v>
      </c>
      <c r="B8448" t="s">
        <v>30684</v>
      </c>
      <c r="C8448" s="1" t="str">
        <f t="shared" si="584"/>
        <v>21:0153</v>
      </c>
      <c r="D8448" s="1" t="str">
        <f t="shared" si="585"/>
        <v>21:0040</v>
      </c>
      <c r="E8448" t="s">
        <v>30681</v>
      </c>
      <c r="F8448" t="s">
        <v>30685</v>
      </c>
      <c r="H8448">
        <v>54.558896900000001</v>
      </c>
      <c r="I8448">
        <v>-124.4496771</v>
      </c>
      <c r="J8448" s="1" t="str">
        <f t="shared" si="580"/>
        <v>Till</v>
      </c>
      <c r="K8448" s="1" t="str">
        <f t="shared" si="581"/>
        <v>&lt;63 micron</v>
      </c>
      <c r="L8448">
        <v>0.2</v>
      </c>
      <c r="M8448">
        <v>2.2799999999999998</v>
      </c>
      <c r="N8448">
        <v>2</v>
      </c>
      <c r="O8448">
        <v>490</v>
      </c>
      <c r="P8448">
        <v>0.25</v>
      </c>
      <c r="Q8448">
        <v>1</v>
      </c>
      <c r="R8448">
        <v>1.47</v>
      </c>
      <c r="S8448">
        <v>0.25</v>
      </c>
      <c r="T8448">
        <v>12</v>
      </c>
      <c r="U8448">
        <v>64</v>
      </c>
      <c r="V8448">
        <v>54</v>
      </c>
      <c r="W8448">
        <v>3.5</v>
      </c>
      <c r="X8448">
        <v>5</v>
      </c>
      <c r="Z8448">
        <v>0.19</v>
      </c>
      <c r="AA8448">
        <v>5</v>
      </c>
      <c r="AB8448">
        <v>1.28</v>
      </c>
      <c r="AC8448">
        <v>480</v>
      </c>
      <c r="AD8448">
        <v>0.5</v>
      </c>
      <c r="AE8448">
        <v>0.03</v>
      </c>
      <c r="AF8448">
        <v>49</v>
      </c>
      <c r="AG8448">
        <v>680</v>
      </c>
      <c r="AH8448">
        <v>6</v>
      </c>
      <c r="AI8448">
        <v>2</v>
      </c>
      <c r="AJ8448">
        <v>10</v>
      </c>
      <c r="AK8448">
        <v>75</v>
      </c>
      <c r="AL8448">
        <v>0.06</v>
      </c>
      <c r="AM8448">
        <v>5</v>
      </c>
      <c r="AN8448">
        <v>5</v>
      </c>
      <c r="AO8448">
        <v>70</v>
      </c>
      <c r="AP8448">
        <v>5</v>
      </c>
      <c r="AQ8448">
        <v>116</v>
      </c>
    </row>
    <row r="8449" spans="1:43" hidden="1" x14ac:dyDescent="0.25">
      <c r="A8449" t="s">
        <v>30686</v>
      </c>
      <c r="B8449" t="s">
        <v>30687</v>
      </c>
      <c r="C8449" s="1" t="str">
        <f t="shared" si="584"/>
        <v>21:0153</v>
      </c>
      <c r="D8449" s="1" t="str">
        <f t="shared" si="585"/>
        <v>21:0040</v>
      </c>
      <c r="E8449" t="s">
        <v>30681</v>
      </c>
      <c r="F8449" t="s">
        <v>30688</v>
      </c>
      <c r="H8449">
        <v>54.558896900000001</v>
      </c>
      <c r="I8449">
        <v>-124.4496771</v>
      </c>
      <c r="J8449" s="1" t="str">
        <f t="shared" si="580"/>
        <v>Till</v>
      </c>
      <c r="K8449" s="1" t="str">
        <f t="shared" si="581"/>
        <v>&lt;63 micron</v>
      </c>
      <c r="L8449">
        <v>0.1</v>
      </c>
      <c r="M8449">
        <v>2.14</v>
      </c>
      <c r="N8449">
        <v>12</v>
      </c>
      <c r="O8449">
        <v>540</v>
      </c>
      <c r="P8449">
        <v>0.25</v>
      </c>
      <c r="Q8449">
        <v>1</v>
      </c>
      <c r="R8449">
        <v>2.5099999999999998</v>
      </c>
      <c r="S8449">
        <v>0.25</v>
      </c>
      <c r="T8449">
        <v>15</v>
      </c>
      <c r="U8449">
        <v>61</v>
      </c>
      <c r="V8449">
        <v>53</v>
      </c>
      <c r="W8449">
        <v>3.42</v>
      </c>
      <c r="X8449">
        <v>5</v>
      </c>
      <c r="Z8449">
        <v>0.16</v>
      </c>
      <c r="AA8449">
        <v>5</v>
      </c>
      <c r="AB8449">
        <v>1.19</v>
      </c>
      <c r="AC8449">
        <v>635</v>
      </c>
      <c r="AD8449">
        <v>0.5</v>
      </c>
      <c r="AE8449">
        <v>0.02</v>
      </c>
      <c r="AF8449">
        <v>52</v>
      </c>
      <c r="AG8449">
        <v>690</v>
      </c>
      <c r="AH8449">
        <v>8</v>
      </c>
      <c r="AI8449">
        <v>1</v>
      </c>
      <c r="AJ8449">
        <v>10</v>
      </c>
      <c r="AK8449">
        <v>79</v>
      </c>
      <c r="AL8449">
        <v>0.06</v>
      </c>
      <c r="AM8449">
        <v>5</v>
      </c>
      <c r="AN8449">
        <v>5</v>
      </c>
      <c r="AO8449">
        <v>66</v>
      </c>
      <c r="AP8449">
        <v>5</v>
      </c>
      <c r="AQ8449">
        <v>100</v>
      </c>
    </row>
    <row r="8450" spans="1:43" hidden="1" x14ac:dyDescent="0.25">
      <c r="A8450" t="s">
        <v>30689</v>
      </c>
      <c r="B8450" t="s">
        <v>30690</v>
      </c>
      <c r="C8450" s="1" t="str">
        <f t="shared" si="584"/>
        <v>21:0153</v>
      </c>
      <c r="D8450" s="1" t="str">
        <f t="shared" si="585"/>
        <v>21:0040</v>
      </c>
      <c r="E8450" t="s">
        <v>30691</v>
      </c>
      <c r="F8450" t="s">
        <v>30692</v>
      </c>
      <c r="H8450">
        <v>54.589017800000001</v>
      </c>
      <c r="I8450">
        <v>-124.49675860000001</v>
      </c>
      <c r="J8450" s="1" t="str">
        <f t="shared" si="580"/>
        <v>Till</v>
      </c>
      <c r="K8450" s="1" t="str">
        <f t="shared" si="581"/>
        <v>&lt;63 micron</v>
      </c>
      <c r="L8450">
        <v>0.1</v>
      </c>
      <c r="M8450">
        <v>0.98</v>
      </c>
      <c r="N8450">
        <v>8</v>
      </c>
      <c r="O8450">
        <v>350</v>
      </c>
      <c r="P8450">
        <v>0.25</v>
      </c>
      <c r="Q8450">
        <v>1</v>
      </c>
      <c r="R8450">
        <v>1.54</v>
      </c>
      <c r="S8450">
        <v>0.25</v>
      </c>
      <c r="T8450">
        <v>14</v>
      </c>
      <c r="U8450">
        <v>81</v>
      </c>
      <c r="V8450">
        <v>62</v>
      </c>
      <c r="W8450">
        <v>2.5499999999999998</v>
      </c>
      <c r="X8450">
        <v>5</v>
      </c>
      <c r="Z8450">
        <v>0.12</v>
      </c>
      <c r="AA8450">
        <v>5</v>
      </c>
      <c r="AB8450">
        <v>1.27</v>
      </c>
      <c r="AC8450">
        <v>530</v>
      </c>
      <c r="AD8450">
        <v>1</v>
      </c>
      <c r="AE8450">
        <v>0.02</v>
      </c>
      <c r="AF8450">
        <v>74</v>
      </c>
      <c r="AG8450">
        <v>670</v>
      </c>
      <c r="AH8450">
        <v>4</v>
      </c>
      <c r="AI8450">
        <v>1</v>
      </c>
      <c r="AJ8450">
        <v>6</v>
      </c>
      <c r="AK8450">
        <v>95</v>
      </c>
      <c r="AL8450">
        <v>0.08</v>
      </c>
      <c r="AM8450">
        <v>5</v>
      </c>
      <c r="AN8450">
        <v>5</v>
      </c>
      <c r="AO8450">
        <v>42</v>
      </c>
      <c r="AP8450">
        <v>5</v>
      </c>
      <c r="AQ8450">
        <v>86</v>
      </c>
    </row>
    <row r="8451" spans="1:43" hidden="1" x14ac:dyDescent="0.25">
      <c r="A8451" t="s">
        <v>30693</v>
      </c>
      <c r="B8451" t="s">
        <v>30694</v>
      </c>
      <c r="C8451" s="1" t="str">
        <f t="shared" si="584"/>
        <v>21:0153</v>
      </c>
      <c r="D8451" s="1" t="str">
        <f t="shared" si="585"/>
        <v>21:0040</v>
      </c>
      <c r="E8451" t="s">
        <v>30691</v>
      </c>
      <c r="F8451" t="s">
        <v>30695</v>
      </c>
      <c r="H8451">
        <v>54.589017800000001</v>
      </c>
      <c r="I8451">
        <v>-124.49675860000001</v>
      </c>
      <c r="J8451" s="1" t="str">
        <f t="shared" si="580"/>
        <v>Till</v>
      </c>
      <c r="K8451" s="1" t="str">
        <f t="shared" si="581"/>
        <v>&lt;63 micron</v>
      </c>
      <c r="L8451">
        <v>0.1</v>
      </c>
      <c r="M8451">
        <v>2.2000000000000002</v>
      </c>
      <c r="N8451">
        <v>6</v>
      </c>
      <c r="O8451">
        <v>250</v>
      </c>
      <c r="P8451">
        <v>0.25</v>
      </c>
      <c r="Q8451">
        <v>1</v>
      </c>
      <c r="R8451">
        <v>1.1200000000000001</v>
      </c>
      <c r="S8451">
        <v>0.25</v>
      </c>
      <c r="T8451">
        <v>17</v>
      </c>
      <c r="U8451">
        <v>57</v>
      </c>
      <c r="V8451">
        <v>48</v>
      </c>
      <c r="W8451">
        <v>3.71</v>
      </c>
      <c r="X8451">
        <v>5</v>
      </c>
      <c r="Z8451">
        <v>0.17</v>
      </c>
      <c r="AA8451">
        <v>10</v>
      </c>
      <c r="AB8451">
        <v>1.1499999999999999</v>
      </c>
      <c r="AC8451">
        <v>775</v>
      </c>
      <c r="AD8451">
        <v>0.5</v>
      </c>
      <c r="AE8451">
        <v>0.03</v>
      </c>
      <c r="AF8451">
        <v>53</v>
      </c>
      <c r="AG8451">
        <v>710</v>
      </c>
      <c r="AH8451">
        <v>10</v>
      </c>
      <c r="AI8451">
        <v>1</v>
      </c>
      <c r="AJ8451">
        <v>10</v>
      </c>
      <c r="AK8451">
        <v>70</v>
      </c>
      <c r="AL8451">
        <v>0.06</v>
      </c>
      <c r="AM8451">
        <v>5</v>
      </c>
      <c r="AN8451">
        <v>5</v>
      </c>
      <c r="AO8451">
        <v>71</v>
      </c>
      <c r="AP8451">
        <v>5</v>
      </c>
      <c r="AQ8451">
        <v>104</v>
      </c>
    </row>
    <row r="8452" spans="1:43" hidden="1" x14ac:dyDescent="0.25">
      <c r="A8452" t="s">
        <v>30696</v>
      </c>
      <c r="B8452" t="s">
        <v>30697</v>
      </c>
      <c r="C8452" s="1" t="str">
        <f t="shared" si="584"/>
        <v>21:0153</v>
      </c>
      <c r="D8452" s="1" t="str">
        <f t="shared" si="585"/>
        <v>21:0040</v>
      </c>
      <c r="E8452" t="s">
        <v>30698</v>
      </c>
      <c r="F8452" t="s">
        <v>30699</v>
      </c>
      <c r="H8452">
        <v>54.655867999999998</v>
      </c>
      <c r="I8452">
        <v>-124.52434390000001</v>
      </c>
      <c r="J8452" s="1" t="str">
        <f t="shared" si="580"/>
        <v>Till</v>
      </c>
      <c r="K8452" s="1" t="str">
        <f t="shared" si="581"/>
        <v>&lt;63 micron</v>
      </c>
      <c r="L8452">
        <v>0.1</v>
      </c>
      <c r="M8452">
        <v>1.59</v>
      </c>
      <c r="N8452">
        <v>4</v>
      </c>
      <c r="O8452">
        <v>290</v>
      </c>
      <c r="P8452">
        <v>0.25</v>
      </c>
      <c r="Q8452">
        <v>1</v>
      </c>
      <c r="R8452">
        <v>2.1</v>
      </c>
      <c r="S8452">
        <v>0.25</v>
      </c>
      <c r="T8452">
        <v>18</v>
      </c>
      <c r="U8452">
        <v>148</v>
      </c>
      <c r="V8452">
        <v>59</v>
      </c>
      <c r="W8452">
        <v>3.19</v>
      </c>
      <c r="X8452">
        <v>5</v>
      </c>
      <c r="Z8452">
        <v>0.09</v>
      </c>
      <c r="AA8452">
        <v>5</v>
      </c>
      <c r="AB8452">
        <v>2.0099999999999998</v>
      </c>
      <c r="AC8452">
        <v>570</v>
      </c>
      <c r="AD8452">
        <v>0.5</v>
      </c>
      <c r="AE8452">
        <v>0.02</v>
      </c>
      <c r="AF8452">
        <v>143</v>
      </c>
      <c r="AG8452">
        <v>800</v>
      </c>
      <c r="AH8452">
        <v>2</v>
      </c>
      <c r="AI8452">
        <v>2</v>
      </c>
      <c r="AJ8452">
        <v>8</v>
      </c>
      <c r="AK8452">
        <v>87</v>
      </c>
      <c r="AL8452">
        <v>0.16</v>
      </c>
      <c r="AM8452">
        <v>5</v>
      </c>
      <c r="AN8452">
        <v>5</v>
      </c>
      <c r="AO8452">
        <v>62</v>
      </c>
      <c r="AP8452">
        <v>5</v>
      </c>
      <c r="AQ8452">
        <v>78</v>
      </c>
    </row>
    <row r="8453" spans="1:43" hidden="1" x14ac:dyDescent="0.25">
      <c r="A8453" t="s">
        <v>30700</v>
      </c>
      <c r="B8453" t="s">
        <v>30701</v>
      </c>
      <c r="C8453" s="1" t="str">
        <f t="shared" si="584"/>
        <v>21:0153</v>
      </c>
      <c r="D8453" s="1" t="str">
        <f t="shared" si="585"/>
        <v>21:0040</v>
      </c>
      <c r="E8453" t="s">
        <v>30698</v>
      </c>
      <c r="F8453" t="s">
        <v>30702</v>
      </c>
      <c r="H8453">
        <v>54.655867999999998</v>
      </c>
      <c r="I8453">
        <v>-124.52434390000001</v>
      </c>
      <c r="J8453" s="1" t="str">
        <f t="shared" si="580"/>
        <v>Till</v>
      </c>
      <c r="K8453" s="1" t="str">
        <f t="shared" si="581"/>
        <v>&lt;63 micron</v>
      </c>
      <c r="L8453">
        <v>0.1</v>
      </c>
      <c r="M8453">
        <v>1.94</v>
      </c>
      <c r="N8453">
        <v>4</v>
      </c>
      <c r="O8453">
        <v>290</v>
      </c>
      <c r="P8453">
        <v>0.25</v>
      </c>
      <c r="Q8453">
        <v>1</v>
      </c>
      <c r="R8453">
        <v>3.02</v>
      </c>
      <c r="S8453">
        <v>0.25</v>
      </c>
      <c r="T8453">
        <v>21</v>
      </c>
      <c r="U8453">
        <v>145</v>
      </c>
      <c r="V8453">
        <v>66</v>
      </c>
      <c r="W8453">
        <v>3.56</v>
      </c>
      <c r="X8453">
        <v>5</v>
      </c>
      <c r="Z8453">
        <v>0.1</v>
      </c>
      <c r="AA8453">
        <v>5</v>
      </c>
      <c r="AB8453">
        <v>2.1800000000000002</v>
      </c>
      <c r="AC8453">
        <v>645</v>
      </c>
      <c r="AD8453">
        <v>0.5</v>
      </c>
      <c r="AE8453">
        <v>0.02</v>
      </c>
      <c r="AF8453">
        <v>144</v>
      </c>
      <c r="AG8453">
        <v>770</v>
      </c>
      <c r="AH8453">
        <v>2</v>
      </c>
      <c r="AI8453">
        <v>2</v>
      </c>
      <c r="AJ8453">
        <v>9</v>
      </c>
      <c r="AK8453">
        <v>112</v>
      </c>
      <c r="AL8453">
        <v>0.21</v>
      </c>
      <c r="AM8453">
        <v>5</v>
      </c>
      <c r="AN8453">
        <v>5</v>
      </c>
      <c r="AO8453">
        <v>72</v>
      </c>
      <c r="AP8453">
        <v>5</v>
      </c>
      <c r="AQ8453">
        <v>84</v>
      </c>
    </row>
    <row r="8454" spans="1:43" hidden="1" x14ac:dyDescent="0.25">
      <c r="A8454" t="s">
        <v>30703</v>
      </c>
      <c r="B8454" t="s">
        <v>30704</v>
      </c>
      <c r="C8454" s="1" t="str">
        <f t="shared" si="584"/>
        <v>21:0153</v>
      </c>
      <c r="D8454" s="1" t="str">
        <f t="shared" si="585"/>
        <v>21:0040</v>
      </c>
      <c r="E8454" t="s">
        <v>30698</v>
      </c>
      <c r="F8454" t="s">
        <v>30705</v>
      </c>
      <c r="H8454">
        <v>54.655867999999998</v>
      </c>
      <c r="I8454">
        <v>-124.52434390000001</v>
      </c>
      <c r="J8454" s="1" t="str">
        <f t="shared" si="580"/>
        <v>Till</v>
      </c>
      <c r="K8454" s="1" t="str">
        <f t="shared" si="581"/>
        <v>&lt;63 micron</v>
      </c>
      <c r="L8454">
        <v>0.1</v>
      </c>
      <c r="M8454">
        <v>1.91</v>
      </c>
      <c r="N8454">
        <v>4</v>
      </c>
      <c r="O8454">
        <v>230</v>
      </c>
      <c r="P8454">
        <v>0.25</v>
      </c>
      <c r="Q8454">
        <v>1</v>
      </c>
      <c r="R8454">
        <v>0.98</v>
      </c>
      <c r="S8454">
        <v>0.25</v>
      </c>
      <c r="T8454">
        <v>24</v>
      </c>
      <c r="U8454">
        <v>188</v>
      </c>
      <c r="V8454">
        <v>55</v>
      </c>
      <c r="W8454">
        <v>3.83</v>
      </c>
      <c r="X8454">
        <v>5</v>
      </c>
      <c r="Z8454">
        <v>0.11</v>
      </c>
      <c r="AA8454">
        <v>10</v>
      </c>
      <c r="AB8454">
        <v>2.73</v>
      </c>
      <c r="AC8454">
        <v>610</v>
      </c>
      <c r="AD8454">
        <v>0.5</v>
      </c>
      <c r="AE8454">
        <v>0.02</v>
      </c>
      <c r="AF8454">
        <v>276</v>
      </c>
      <c r="AG8454">
        <v>760</v>
      </c>
      <c r="AH8454">
        <v>2</v>
      </c>
      <c r="AI8454">
        <v>1</v>
      </c>
      <c r="AJ8454">
        <v>10</v>
      </c>
      <c r="AK8454">
        <v>50</v>
      </c>
      <c r="AL8454">
        <v>0.19</v>
      </c>
      <c r="AM8454">
        <v>5</v>
      </c>
      <c r="AN8454">
        <v>5</v>
      </c>
      <c r="AO8454">
        <v>73</v>
      </c>
      <c r="AP8454">
        <v>5</v>
      </c>
      <c r="AQ8454">
        <v>82</v>
      </c>
    </row>
    <row r="8455" spans="1:43" hidden="1" x14ac:dyDescent="0.25">
      <c r="A8455" t="s">
        <v>30706</v>
      </c>
      <c r="B8455" t="s">
        <v>30707</v>
      </c>
      <c r="C8455" s="1" t="str">
        <f t="shared" si="584"/>
        <v>21:0153</v>
      </c>
      <c r="D8455" s="1" t="str">
        <f t="shared" si="585"/>
        <v>21:0040</v>
      </c>
      <c r="E8455" t="s">
        <v>30708</v>
      </c>
      <c r="F8455" t="s">
        <v>30709</v>
      </c>
      <c r="H8455">
        <v>54.650902600000002</v>
      </c>
      <c r="I8455">
        <v>-124.5131994</v>
      </c>
      <c r="J8455" s="1" t="str">
        <f t="shared" si="580"/>
        <v>Till</v>
      </c>
      <c r="K8455" s="1" t="str">
        <f t="shared" si="581"/>
        <v>&lt;63 micron</v>
      </c>
      <c r="L8455">
        <v>0.1</v>
      </c>
      <c r="M8455">
        <v>1.62</v>
      </c>
      <c r="N8455">
        <v>1</v>
      </c>
      <c r="O8455">
        <v>200</v>
      </c>
      <c r="P8455">
        <v>0.25</v>
      </c>
      <c r="Q8455">
        <v>1</v>
      </c>
      <c r="R8455">
        <v>0.53</v>
      </c>
      <c r="S8455">
        <v>0.25</v>
      </c>
      <c r="T8455">
        <v>37</v>
      </c>
      <c r="U8455">
        <v>247</v>
      </c>
      <c r="V8455">
        <v>43</v>
      </c>
      <c r="W8455">
        <v>3.9</v>
      </c>
      <c r="X8455">
        <v>5</v>
      </c>
      <c r="Z8455">
        <v>0.1</v>
      </c>
      <c r="AA8455">
        <v>10</v>
      </c>
      <c r="AB8455">
        <v>6</v>
      </c>
      <c r="AC8455">
        <v>655</v>
      </c>
      <c r="AD8455">
        <v>0.5</v>
      </c>
      <c r="AE8455">
        <v>0.01</v>
      </c>
      <c r="AF8455">
        <v>613</v>
      </c>
      <c r="AG8455">
        <v>570</v>
      </c>
      <c r="AH8455">
        <v>1</v>
      </c>
      <c r="AI8455">
        <v>2</v>
      </c>
      <c r="AJ8455">
        <v>9</v>
      </c>
      <c r="AK8455">
        <v>28</v>
      </c>
      <c r="AL8455">
        <v>0.1</v>
      </c>
      <c r="AM8455">
        <v>5</v>
      </c>
      <c r="AN8455">
        <v>5</v>
      </c>
      <c r="AO8455">
        <v>56</v>
      </c>
      <c r="AP8455">
        <v>5</v>
      </c>
      <c r="AQ8455">
        <v>74</v>
      </c>
    </row>
    <row r="8456" spans="1:43" hidden="1" x14ac:dyDescent="0.25">
      <c r="A8456" t="s">
        <v>30710</v>
      </c>
      <c r="B8456" t="s">
        <v>30711</v>
      </c>
      <c r="C8456" s="1" t="str">
        <f t="shared" si="584"/>
        <v>21:0153</v>
      </c>
      <c r="D8456" s="1" t="str">
        <f t="shared" si="585"/>
        <v>21:0040</v>
      </c>
      <c r="E8456" t="s">
        <v>30712</v>
      </c>
      <c r="F8456" t="s">
        <v>30713</v>
      </c>
      <c r="H8456">
        <v>54.648969200000003</v>
      </c>
      <c r="I8456">
        <v>-124.4893514</v>
      </c>
      <c r="J8456" s="1" t="str">
        <f t="shared" si="580"/>
        <v>Till</v>
      </c>
      <c r="K8456" s="1" t="str">
        <f t="shared" si="581"/>
        <v>&lt;63 micron</v>
      </c>
      <c r="L8456">
        <v>0.1</v>
      </c>
      <c r="M8456">
        <v>1.85</v>
      </c>
      <c r="N8456">
        <v>1</v>
      </c>
      <c r="O8456">
        <v>250</v>
      </c>
      <c r="P8456">
        <v>0.25</v>
      </c>
      <c r="Q8456">
        <v>1</v>
      </c>
      <c r="R8456">
        <v>1.9</v>
      </c>
      <c r="S8456">
        <v>0.25</v>
      </c>
      <c r="T8456">
        <v>20</v>
      </c>
      <c r="U8456">
        <v>142</v>
      </c>
      <c r="V8456">
        <v>61</v>
      </c>
      <c r="W8456">
        <v>3.46</v>
      </c>
      <c r="X8456">
        <v>5</v>
      </c>
      <c r="Z8456">
        <v>0.12</v>
      </c>
      <c r="AA8456">
        <v>5</v>
      </c>
      <c r="AB8456">
        <v>1.91</v>
      </c>
      <c r="AC8456">
        <v>615</v>
      </c>
      <c r="AD8456">
        <v>0.5</v>
      </c>
      <c r="AE8456">
        <v>0.02</v>
      </c>
      <c r="AF8456">
        <v>139</v>
      </c>
      <c r="AG8456">
        <v>790</v>
      </c>
      <c r="AH8456">
        <v>4</v>
      </c>
      <c r="AI8456">
        <v>1</v>
      </c>
      <c r="AJ8456">
        <v>9</v>
      </c>
      <c r="AK8456">
        <v>87</v>
      </c>
      <c r="AL8456">
        <v>0.2</v>
      </c>
      <c r="AM8456">
        <v>5</v>
      </c>
      <c r="AN8456">
        <v>5</v>
      </c>
      <c r="AO8456">
        <v>69</v>
      </c>
      <c r="AP8456">
        <v>5</v>
      </c>
      <c r="AQ8456">
        <v>84</v>
      </c>
    </row>
    <row r="8457" spans="1:43" hidden="1" x14ac:dyDescent="0.25">
      <c r="A8457" t="s">
        <v>30714</v>
      </c>
      <c r="B8457" t="s">
        <v>30715</v>
      </c>
      <c r="C8457" s="1" t="str">
        <f t="shared" si="584"/>
        <v>21:0153</v>
      </c>
      <c r="D8457" s="1" t="str">
        <f t="shared" si="585"/>
        <v>21:0040</v>
      </c>
      <c r="E8457" t="s">
        <v>30712</v>
      </c>
      <c r="F8457" t="s">
        <v>30716</v>
      </c>
      <c r="H8457">
        <v>54.648969200000003</v>
      </c>
      <c r="I8457">
        <v>-124.4893514</v>
      </c>
      <c r="J8457" s="1" t="str">
        <f t="shared" si="580"/>
        <v>Till</v>
      </c>
      <c r="K8457" s="1" t="str">
        <f t="shared" si="581"/>
        <v>&lt;63 micron</v>
      </c>
      <c r="L8457">
        <v>0.1</v>
      </c>
      <c r="M8457">
        <v>1.55</v>
      </c>
      <c r="N8457">
        <v>1</v>
      </c>
      <c r="O8457">
        <v>180</v>
      </c>
      <c r="P8457">
        <v>0.25</v>
      </c>
      <c r="Q8457">
        <v>1</v>
      </c>
      <c r="R8457">
        <v>0.51</v>
      </c>
      <c r="S8457">
        <v>0.25</v>
      </c>
      <c r="T8457">
        <v>34</v>
      </c>
      <c r="U8457">
        <v>248</v>
      </c>
      <c r="V8457">
        <v>43</v>
      </c>
      <c r="W8457">
        <v>3.81</v>
      </c>
      <c r="X8457">
        <v>5</v>
      </c>
      <c r="Z8457">
        <v>0.08</v>
      </c>
      <c r="AA8457">
        <v>10</v>
      </c>
      <c r="AB8457">
        <v>5.86</v>
      </c>
      <c r="AC8457">
        <v>610</v>
      </c>
      <c r="AD8457">
        <v>0.5</v>
      </c>
      <c r="AE8457">
        <v>0.01</v>
      </c>
      <c r="AF8457">
        <v>600</v>
      </c>
      <c r="AG8457">
        <v>560</v>
      </c>
      <c r="AH8457">
        <v>1</v>
      </c>
      <c r="AI8457">
        <v>2</v>
      </c>
      <c r="AJ8457">
        <v>9</v>
      </c>
      <c r="AK8457">
        <v>26</v>
      </c>
      <c r="AL8457">
        <v>0.1</v>
      </c>
      <c r="AM8457">
        <v>5</v>
      </c>
      <c r="AN8457">
        <v>5</v>
      </c>
      <c r="AO8457">
        <v>53</v>
      </c>
      <c r="AP8457">
        <v>5</v>
      </c>
      <c r="AQ8457">
        <v>72</v>
      </c>
    </row>
    <row r="8458" spans="1:43" hidden="1" x14ac:dyDescent="0.25">
      <c r="A8458" t="s">
        <v>30717</v>
      </c>
      <c r="B8458" t="s">
        <v>30718</v>
      </c>
      <c r="C8458" s="1" t="str">
        <f t="shared" si="584"/>
        <v>21:0153</v>
      </c>
      <c r="D8458" s="1" t="str">
        <f t="shared" si="585"/>
        <v>21:0040</v>
      </c>
      <c r="E8458" t="s">
        <v>30712</v>
      </c>
      <c r="F8458" t="s">
        <v>30719</v>
      </c>
      <c r="H8458">
        <v>54.648969200000003</v>
      </c>
      <c r="I8458">
        <v>-124.4893514</v>
      </c>
      <c r="J8458" s="1" t="str">
        <f t="shared" si="580"/>
        <v>Till</v>
      </c>
      <c r="K8458" s="1" t="str">
        <f t="shared" si="581"/>
        <v>&lt;63 micron</v>
      </c>
      <c r="L8458">
        <v>0.1</v>
      </c>
      <c r="M8458">
        <v>1.48</v>
      </c>
      <c r="N8458">
        <v>1</v>
      </c>
      <c r="O8458">
        <v>160</v>
      </c>
      <c r="P8458">
        <v>0.25</v>
      </c>
      <c r="Q8458">
        <v>1</v>
      </c>
      <c r="R8458">
        <v>0.47</v>
      </c>
      <c r="S8458">
        <v>0.25</v>
      </c>
      <c r="T8458">
        <v>59</v>
      </c>
      <c r="U8458">
        <v>302</v>
      </c>
      <c r="V8458">
        <v>39</v>
      </c>
      <c r="W8458">
        <v>3.96</v>
      </c>
      <c r="X8458">
        <v>5</v>
      </c>
      <c r="Z8458">
        <v>0.06</v>
      </c>
      <c r="AA8458">
        <v>10</v>
      </c>
      <c r="AB8458">
        <v>7.35</v>
      </c>
      <c r="AC8458">
        <v>880</v>
      </c>
      <c r="AD8458">
        <v>0.5</v>
      </c>
      <c r="AE8458">
        <v>0.01</v>
      </c>
      <c r="AF8458">
        <v>795</v>
      </c>
      <c r="AG8458">
        <v>460</v>
      </c>
      <c r="AH8458">
        <v>1</v>
      </c>
      <c r="AI8458">
        <v>1</v>
      </c>
      <c r="AJ8458">
        <v>9</v>
      </c>
      <c r="AK8458">
        <v>21</v>
      </c>
      <c r="AL8458">
        <v>0.09</v>
      </c>
      <c r="AM8458">
        <v>5</v>
      </c>
      <c r="AN8458">
        <v>5</v>
      </c>
      <c r="AO8458">
        <v>48</v>
      </c>
      <c r="AP8458">
        <v>5</v>
      </c>
      <c r="AQ8458">
        <v>70</v>
      </c>
    </row>
    <row r="8459" spans="1:43" hidden="1" x14ac:dyDescent="0.25">
      <c r="A8459" t="s">
        <v>30720</v>
      </c>
      <c r="B8459" t="s">
        <v>30721</v>
      </c>
      <c r="C8459" s="1" t="str">
        <f t="shared" si="584"/>
        <v>21:0153</v>
      </c>
      <c r="D8459" s="1" t="str">
        <f t="shared" si="585"/>
        <v>21:0040</v>
      </c>
      <c r="E8459" t="s">
        <v>30722</v>
      </c>
      <c r="F8459" t="s">
        <v>30723</v>
      </c>
      <c r="H8459">
        <v>54.6489251</v>
      </c>
      <c r="I8459">
        <v>-124.47237800000001</v>
      </c>
      <c r="J8459" s="1" t="str">
        <f t="shared" si="580"/>
        <v>Till</v>
      </c>
      <c r="K8459" s="1" t="str">
        <f t="shared" si="581"/>
        <v>&lt;63 micron</v>
      </c>
      <c r="L8459">
        <v>0.1</v>
      </c>
      <c r="M8459">
        <v>1.4</v>
      </c>
      <c r="N8459">
        <v>1</v>
      </c>
      <c r="O8459">
        <v>130</v>
      </c>
      <c r="P8459">
        <v>0.25</v>
      </c>
      <c r="Q8459">
        <v>1</v>
      </c>
      <c r="R8459">
        <v>0.47</v>
      </c>
      <c r="S8459">
        <v>0.25</v>
      </c>
      <c r="T8459">
        <v>42</v>
      </c>
      <c r="U8459">
        <v>358</v>
      </c>
      <c r="V8459">
        <v>37</v>
      </c>
      <c r="W8459">
        <v>3.98</v>
      </c>
      <c r="X8459">
        <v>5</v>
      </c>
      <c r="Z8459">
        <v>0.04</v>
      </c>
      <c r="AA8459">
        <v>10</v>
      </c>
      <c r="AB8459">
        <v>8.48</v>
      </c>
      <c r="AC8459">
        <v>620</v>
      </c>
      <c r="AD8459">
        <v>0.5</v>
      </c>
      <c r="AE8459">
        <v>0.01</v>
      </c>
      <c r="AF8459">
        <v>827</v>
      </c>
      <c r="AG8459">
        <v>500</v>
      </c>
      <c r="AH8459">
        <v>2</v>
      </c>
      <c r="AI8459">
        <v>1</v>
      </c>
      <c r="AJ8459">
        <v>9</v>
      </c>
      <c r="AK8459">
        <v>21</v>
      </c>
      <c r="AL8459">
        <v>0.08</v>
      </c>
      <c r="AM8459">
        <v>5</v>
      </c>
      <c r="AN8459">
        <v>5</v>
      </c>
      <c r="AO8459">
        <v>47</v>
      </c>
      <c r="AP8459">
        <v>5</v>
      </c>
      <c r="AQ8459">
        <v>72</v>
      </c>
    </row>
    <row r="8460" spans="1:43" hidden="1" x14ac:dyDescent="0.25">
      <c r="A8460" t="s">
        <v>30724</v>
      </c>
      <c r="B8460" t="s">
        <v>30725</v>
      </c>
      <c r="C8460" s="1" t="str">
        <f t="shared" si="584"/>
        <v>21:0153</v>
      </c>
      <c r="D8460" s="1" t="str">
        <f t="shared" si="585"/>
        <v>21:0040</v>
      </c>
      <c r="E8460" t="s">
        <v>30726</v>
      </c>
      <c r="F8460" t="s">
        <v>30727</v>
      </c>
      <c r="H8460">
        <v>54.647665799999999</v>
      </c>
      <c r="I8460">
        <v>-124.44860370000001</v>
      </c>
      <c r="J8460" s="1" t="str">
        <f t="shared" si="580"/>
        <v>Till</v>
      </c>
      <c r="K8460" s="1" t="str">
        <f t="shared" si="581"/>
        <v>&lt;63 micron</v>
      </c>
      <c r="L8460">
        <v>0.1</v>
      </c>
      <c r="M8460">
        <v>1.44</v>
      </c>
      <c r="N8460">
        <v>8</v>
      </c>
      <c r="O8460">
        <v>140</v>
      </c>
      <c r="P8460">
        <v>0.25</v>
      </c>
      <c r="Q8460">
        <v>1</v>
      </c>
      <c r="R8460">
        <v>0.53</v>
      </c>
      <c r="S8460">
        <v>0.25</v>
      </c>
      <c r="T8460">
        <v>57</v>
      </c>
      <c r="U8460">
        <v>344</v>
      </c>
      <c r="V8460">
        <v>42</v>
      </c>
      <c r="W8460">
        <v>3.93</v>
      </c>
      <c r="X8460">
        <v>5</v>
      </c>
      <c r="Z8460">
        <v>0.05</v>
      </c>
      <c r="AA8460">
        <v>10</v>
      </c>
      <c r="AB8460">
        <v>8.08</v>
      </c>
      <c r="AC8460">
        <v>860</v>
      </c>
      <c r="AD8460">
        <v>0.5</v>
      </c>
      <c r="AE8460">
        <v>0.01</v>
      </c>
      <c r="AF8460">
        <v>814</v>
      </c>
      <c r="AG8460">
        <v>470</v>
      </c>
      <c r="AH8460">
        <v>2</v>
      </c>
      <c r="AI8460">
        <v>2</v>
      </c>
      <c r="AJ8460">
        <v>9</v>
      </c>
      <c r="AK8460">
        <v>21</v>
      </c>
      <c r="AL8460">
        <v>0.08</v>
      </c>
      <c r="AM8460">
        <v>5</v>
      </c>
      <c r="AN8460">
        <v>5</v>
      </c>
      <c r="AO8460">
        <v>46</v>
      </c>
      <c r="AP8460">
        <v>5</v>
      </c>
      <c r="AQ8460">
        <v>72</v>
      </c>
    </row>
    <row r="8461" spans="1:43" hidden="1" x14ac:dyDescent="0.25">
      <c r="A8461" t="s">
        <v>30728</v>
      </c>
      <c r="B8461" t="s">
        <v>30729</v>
      </c>
      <c r="C8461" s="1" t="str">
        <f t="shared" si="584"/>
        <v>21:0153</v>
      </c>
      <c r="D8461" s="1" t="str">
        <f t="shared" si="585"/>
        <v>21:0040</v>
      </c>
      <c r="E8461" t="s">
        <v>30726</v>
      </c>
      <c r="F8461" t="s">
        <v>30730</v>
      </c>
      <c r="H8461">
        <v>54.647665799999999</v>
      </c>
      <c r="I8461">
        <v>-124.44860370000001</v>
      </c>
      <c r="J8461" s="1" t="str">
        <f t="shared" si="580"/>
        <v>Till</v>
      </c>
      <c r="K8461" s="1" t="str">
        <f t="shared" si="581"/>
        <v>&lt;63 micron</v>
      </c>
      <c r="L8461">
        <v>0.1</v>
      </c>
      <c r="M8461">
        <v>1.54</v>
      </c>
      <c r="N8461">
        <v>1</v>
      </c>
      <c r="O8461">
        <v>150</v>
      </c>
      <c r="P8461">
        <v>0.25</v>
      </c>
      <c r="Q8461">
        <v>1</v>
      </c>
      <c r="R8461">
        <v>0.45</v>
      </c>
      <c r="S8461">
        <v>0.25</v>
      </c>
      <c r="T8461">
        <v>59</v>
      </c>
      <c r="U8461">
        <v>337</v>
      </c>
      <c r="V8461">
        <v>42</v>
      </c>
      <c r="W8461">
        <v>4.24</v>
      </c>
      <c r="X8461">
        <v>5</v>
      </c>
      <c r="Z8461">
        <v>0.06</v>
      </c>
      <c r="AA8461">
        <v>10</v>
      </c>
      <c r="AB8461">
        <v>8.43</v>
      </c>
      <c r="AC8461">
        <v>905</v>
      </c>
      <c r="AD8461">
        <v>0.5</v>
      </c>
      <c r="AE8461">
        <v>0.01</v>
      </c>
      <c r="AF8461">
        <v>881</v>
      </c>
      <c r="AG8461">
        <v>480</v>
      </c>
      <c r="AH8461">
        <v>1</v>
      </c>
      <c r="AI8461">
        <v>2</v>
      </c>
      <c r="AJ8461">
        <v>9</v>
      </c>
      <c r="AK8461">
        <v>24</v>
      </c>
      <c r="AL8461">
        <v>0.08</v>
      </c>
      <c r="AM8461">
        <v>5</v>
      </c>
      <c r="AN8461">
        <v>5</v>
      </c>
      <c r="AO8461">
        <v>50</v>
      </c>
      <c r="AP8461">
        <v>5</v>
      </c>
      <c r="AQ8461">
        <v>80</v>
      </c>
    </row>
    <row r="8462" spans="1:43" hidden="1" x14ac:dyDescent="0.25">
      <c r="A8462" t="s">
        <v>30731</v>
      </c>
      <c r="B8462" t="s">
        <v>30732</v>
      </c>
      <c r="C8462" s="1" t="str">
        <f t="shared" si="584"/>
        <v>21:0153</v>
      </c>
      <c r="D8462" s="1" t="str">
        <f t="shared" si="585"/>
        <v>21:0040</v>
      </c>
      <c r="E8462" t="s">
        <v>30733</v>
      </c>
      <c r="F8462" t="s">
        <v>30734</v>
      </c>
      <c r="H8462">
        <v>54.644960400000002</v>
      </c>
      <c r="I8462">
        <v>-124.4281745</v>
      </c>
      <c r="J8462" s="1" t="str">
        <f t="shared" si="580"/>
        <v>Till</v>
      </c>
      <c r="K8462" s="1" t="str">
        <f t="shared" si="581"/>
        <v>&lt;63 micron</v>
      </c>
      <c r="L8462">
        <v>0.1</v>
      </c>
      <c r="M8462">
        <v>1.52</v>
      </c>
      <c r="N8462">
        <v>4</v>
      </c>
      <c r="O8462">
        <v>290</v>
      </c>
      <c r="P8462">
        <v>0.25</v>
      </c>
      <c r="Q8462">
        <v>1</v>
      </c>
      <c r="R8462">
        <v>2.4300000000000002</v>
      </c>
      <c r="S8462">
        <v>0.25</v>
      </c>
      <c r="T8462">
        <v>30</v>
      </c>
      <c r="U8462">
        <v>215</v>
      </c>
      <c r="V8462">
        <v>40</v>
      </c>
      <c r="W8462">
        <v>3.34</v>
      </c>
      <c r="X8462">
        <v>5</v>
      </c>
      <c r="Z8462">
        <v>0.1</v>
      </c>
      <c r="AA8462">
        <v>5</v>
      </c>
      <c r="AB8462">
        <v>5.76</v>
      </c>
      <c r="AC8462">
        <v>590</v>
      </c>
      <c r="AD8462">
        <v>0.5</v>
      </c>
      <c r="AE8462">
        <v>0.01</v>
      </c>
      <c r="AF8462">
        <v>483</v>
      </c>
      <c r="AG8462">
        <v>520</v>
      </c>
      <c r="AH8462">
        <v>4</v>
      </c>
      <c r="AI8462">
        <v>2</v>
      </c>
      <c r="AJ8462">
        <v>8</v>
      </c>
      <c r="AK8462">
        <v>76</v>
      </c>
      <c r="AL8462">
        <v>7.0000000000000007E-2</v>
      </c>
      <c r="AM8462">
        <v>5</v>
      </c>
      <c r="AN8462">
        <v>5</v>
      </c>
      <c r="AO8462">
        <v>54</v>
      </c>
      <c r="AP8462">
        <v>5</v>
      </c>
      <c r="AQ8462">
        <v>102</v>
      </c>
    </row>
    <row r="8463" spans="1:43" hidden="1" x14ac:dyDescent="0.25">
      <c r="A8463" t="s">
        <v>30735</v>
      </c>
      <c r="B8463" t="s">
        <v>30736</v>
      </c>
      <c r="C8463" s="1" t="str">
        <f t="shared" si="584"/>
        <v>21:0153</v>
      </c>
      <c r="D8463" s="1" t="str">
        <f t="shared" si="585"/>
        <v>21:0040</v>
      </c>
      <c r="E8463" t="s">
        <v>30737</v>
      </c>
      <c r="F8463" t="s">
        <v>30738</v>
      </c>
      <c r="H8463">
        <v>54.644470499999997</v>
      </c>
      <c r="I8463">
        <v>-124.4116989</v>
      </c>
      <c r="J8463" s="1" t="str">
        <f t="shared" si="580"/>
        <v>Till</v>
      </c>
      <c r="K8463" s="1" t="str">
        <f t="shared" si="581"/>
        <v>&lt;63 micron</v>
      </c>
      <c r="L8463">
        <v>0.1</v>
      </c>
      <c r="M8463">
        <v>1.89</v>
      </c>
      <c r="N8463">
        <v>10</v>
      </c>
      <c r="O8463">
        <v>360</v>
      </c>
      <c r="P8463">
        <v>0.25</v>
      </c>
      <c r="Q8463">
        <v>1</v>
      </c>
      <c r="R8463">
        <v>4.51</v>
      </c>
      <c r="S8463">
        <v>0.25</v>
      </c>
      <c r="T8463">
        <v>21</v>
      </c>
      <c r="U8463">
        <v>142</v>
      </c>
      <c r="V8463">
        <v>52</v>
      </c>
      <c r="W8463">
        <v>3.43</v>
      </c>
      <c r="X8463">
        <v>5</v>
      </c>
      <c r="Z8463">
        <v>0.12</v>
      </c>
      <c r="AA8463">
        <v>5</v>
      </c>
      <c r="AB8463">
        <v>2.58</v>
      </c>
      <c r="AC8463">
        <v>650</v>
      </c>
      <c r="AD8463">
        <v>0.5</v>
      </c>
      <c r="AE8463">
        <v>0.02</v>
      </c>
      <c r="AF8463">
        <v>218</v>
      </c>
      <c r="AG8463">
        <v>670</v>
      </c>
      <c r="AH8463">
        <v>8</v>
      </c>
      <c r="AI8463">
        <v>2</v>
      </c>
      <c r="AJ8463">
        <v>10</v>
      </c>
      <c r="AK8463">
        <v>148</v>
      </c>
      <c r="AL8463">
        <v>0.08</v>
      </c>
      <c r="AM8463">
        <v>5</v>
      </c>
      <c r="AN8463">
        <v>5</v>
      </c>
      <c r="AO8463">
        <v>73</v>
      </c>
      <c r="AP8463">
        <v>5</v>
      </c>
      <c r="AQ8463">
        <v>122</v>
      </c>
    </row>
    <row r="8464" spans="1:43" hidden="1" x14ac:dyDescent="0.25">
      <c r="A8464" t="s">
        <v>30739</v>
      </c>
      <c r="B8464" t="s">
        <v>30740</v>
      </c>
      <c r="C8464" s="1" t="str">
        <f t="shared" si="584"/>
        <v>21:0153</v>
      </c>
      <c r="D8464" s="1" t="str">
        <f t="shared" si="585"/>
        <v>21:0040</v>
      </c>
      <c r="E8464" t="s">
        <v>30741</v>
      </c>
      <c r="F8464" t="s">
        <v>30742</v>
      </c>
      <c r="H8464">
        <v>55.810540500000002</v>
      </c>
      <c r="I8464">
        <v>-124.7422962</v>
      </c>
      <c r="J8464" s="1" t="str">
        <f t="shared" si="580"/>
        <v>Till</v>
      </c>
      <c r="K8464" s="1" t="str">
        <f t="shared" si="581"/>
        <v>&lt;63 micron</v>
      </c>
      <c r="L8464">
        <v>0.1</v>
      </c>
      <c r="M8464">
        <v>1.62</v>
      </c>
      <c r="N8464">
        <v>14</v>
      </c>
      <c r="O8464">
        <v>170</v>
      </c>
      <c r="P8464">
        <v>0.25</v>
      </c>
      <c r="Q8464">
        <v>1</v>
      </c>
      <c r="R8464">
        <v>0.92</v>
      </c>
      <c r="S8464">
        <v>0.25</v>
      </c>
      <c r="T8464">
        <v>12</v>
      </c>
      <c r="U8464">
        <v>79</v>
      </c>
      <c r="V8464">
        <v>57</v>
      </c>
      <c r="W8464">
        <v>3.13</v>
      </c>
      <c r="X8464">
        <v>5</v>
      </c>
      <c r="Z8464">
        <v>0.06</v>
      </c>
      <c r="AA8464">
        <v>10</v>
      </c>
      <c r="AB8464">
        <v>0.78</v>
      </c>
      <c r="AC8464">
        <v>470</v>
      </c>
      <c r="AD8464">
        <v>0.5</v>
      </c>
      <c r="AE8464">
        <v>0.02</v>
      </c>
      <c r="AF8464">
        <v>52</v>
      </c>
      <c r="AG8464">
        <v>760</v>
      </c>
      <c r="AH8464">
        <v>8</v>
      </c>
      <c r="AI8464">
        <v>2</v>
      </c>
      <c r="AJ8464">
        <v>12</v>
      </c>
      <c r="AK8464">
        <v>48</v>
      </c>
      <c r="AL8464">
        <v>0.14000000000000001</v>
      </c>
      <c r="AM8464">
        <v>5</v>
      </c>
      <c r="AN8464">
        <v>5</v>
      </c>
      <c r="AO8464">
        <v>84</v>
      </c>
      <c r="AP8464">
        <v>5</v>
      </c>
      <c r="AQ8464">
        <v>50</v>
      </c>
    </row>
    <row r="8465" spans="1:43" hidden="1" x14ac:dyDescent="0.25">
      <c r="A8465" t="s">
        <v>30743</v>
      </c>
      <c r="B8465" t="s">
        <v>30744</v>
      </c>
      <c r="C8465" s="1" t="str">
        <f t="shared" si="584"/>
        <v>21:0153</v>
      </c>
      <c r="D8465" s="1" t="str">
        <f t="shared" si="585"/>
        <v>21:0040</v>
      </c>
      <c r="E8465" t="s">
        <v>30745</v>
      </c>
      <c r="F8465" t="s">
        <v>30746</v>
      </c>
      <c r="H8465">
        <v>55.832762299999999</v>
      </c>
      <c r="I8465">
        <v>-124.8273129</v>
      </c>
      <c r="J8465" s="1" t="str">
        <f t="shared" si="580"/>
        <v>Till</v>
      </c>
      <c r="K8465" s="1" t="str">
        <f t="shared" si="581"/>
        <v>&lt;63 micron</v>
      </c>
      <c r="L8465">
        <v>0.1</v>
      </c>
      <c r="M8465">
        <v>2.14</v>
      </c>
      <c r="N8465">
        <v>2</v>
      </c>
      <c r="O8465">
        <v>140</v>
      </c>
      <c r="P8465">
        <v>0.25</v>
      </c>
      <c r="Q8465">
        <v>1</v>
      </c>
      <c r="R8465">
        <v>2.41</v>
      </c>
      <c r="S8465">
        <v>0.25</v>
      </c>
      <c r="T8465">
        <v>16</v>
      </c>
      <c r="U8465">
        <v>93</v>
      </c>
      <c r="V8465">
        <v>59</v>
      </c>
      <c r="W8465">
        <v>3.38</v>
      </c>
      <c r="X8465">
        <v>5</v>
      </c>
      <c r="Z8465">
        <v>0.12</v>
      </c>
      <c r="AA8465">
        <v>5</v>
      </c>
      <c r="AB8465">
        <v>1.73</v>
      </c>
      <c r="AC8465">
        <v>655</v>
      </c>
      <c r="AD8465">
        <v>0.5</v>
      </c>
      <c r="AE8465">
        <v>0.03</v>
      </c>
      <c r="AF8465">
        <v>58</v>
      </c>
      <c r="AG8465">
        <v>820</v>
      </c>
      <c r="AH8465">
        <v>2</v>
      </c>
      <c r="AI8465">
        <v>2</v>
      </c>
      <c r="AJ8465">
        <v>10</v>
      </c>
      <c r="AK8465">
        <v>92</v>
      </c>
      <c r="AL8465">
        <v>0.16</v>
      </c>
      <c r="AM8465">
        <v>5</v>
      </c>
      <c r="AN8465">
        <v>5</v>
      </c>
      <c r="AO8465">
        <v>96</v>
      </c>
      <c r="AP8465">
        <v>5</v>
      </c>
      <c r="AQ8465">
        <v>64</v>
      </c>
    </row>
    <row r="8466" spans="1:43" hidden="1" x14ac:dyDescent="0.25">
      <c r="A8466" t="s">
        <v>30747</v>
      </c>
      <c r="B8466" t="s">
        <v>30748</v>
      </c>
      <c r="C8466" s="1" t="str">
        <f t="shared" si="584"/>
        <v>21:0153</v>
      </c>
      <c r="D8466" s="1" t="str">
        <f t="shared" si="585"/>
        <v>21:0040</v>
      </c>
      <c r="E8466" t="s">
        <v>30745</v>
      </c>
      <c r="F8466" t="s">
        <v>30749</v>
      </c>
      <c r="H8466">
        <v>55.832762299999999</v>
      </c>
      <c r="I8466">
        <v>-124.8273129</v>
      </c>
      <c r="J8466" s="1" t="str">
        <f t="shared" si="580"/>
        <v>Till</v>
      </c>
      <c r="K8466" s="1" t="str">
        <f t="shared" si="581"/>
        <v>&lt;63 micron</v>
      </c>
      <c r="L8466">
        <v>0.1</v>
      </c>
      <c r="M8466">
        <v>2.4900000000000002</v>
      </c>
      <c r="N8466">
        <v>1</v>
      </c>
      <c r="O8466">
        <v>180</v>
      </c>
      <c r="P8466">
        <v>0.25</v>
      </c>
      <c r="Q8466">
        <v>1</v>
      </c>
      <c r="R8466">
        <v>2.48</v>
      </c>
      <c r="S8466">
        <v>0.25</v>
      </c>
      <c r="T8466">
        <v>19</v>
      </c>
      <c r="U8466">
        <v>104</v>
      </c>
      <c r="V8466">
        <v>66</v>
      </c>
      <c r="W8466">
        <v>3.73</v>
      </c>
      <c r="X8466">
        <v>5</v>
      </c>
      <c r="Z8466">
        <v>0.15</v>
      </c>
      <c r="AA8466">
        <v>5</v>
      </c>
      <c r="AB8466">
        <v>1.96</v>
      </c>
      <c r="AC8466">
        <v>730</v>
      </c>
      <c r="AD8466">
        <v>0.5</v>
      </c>
      <c r="AE8466">
        <v>0.03</v>
      </c>
      <c r="AF8466">
        <v>65</v>
      </c>
      <c r="AG8466">
        <v>830</v>
      </c>
      <c r="AH8466">
        <v>4</v>
      </c>
      <c r="AI8466">
        <v>1</v>
      </c>
      <c r="AJ8466">
        <v>11</v>
      </c>
      <c r="AK8466">
        <v>104</v>
      </c>
      <c r="AL8466">
        <v>0.17</v>
      </c>
      <c r="AM8466">
        <v>5</v>
      </c>
      <c r="AN8466">
        <v>5</v>
      </c>
      <c r="AO8466">
        <v>106</v>
      </c>
      <c r="AP8466">
        <v>5</v>
      </c>
      <c r="AQ8466">
        <v>74</v>
      </c>
    </row>
    <row r="8467" spans="1:43" hidden="1" x14ac:dyDescent="0.25">
      <c r="A8467" t="s">
        <v>30750</v>
      </c>
      <c r="B8467" t="s">
        <v>30751</v>
      </c>
      <c r="C8467" s="1" t="str">
        <f t="shared" si="584"/>
        <v>21:0153</v>
      </c>
      <c r="D8467" s="1" t="str">
        <f t="shared" si="585"/>
        <v>21:0040</v>
      </c>
      <c r="E8467" t="s">
        <v>30745</v>
      </c>
      <c r="F8467" t="s">
        <v>30752</v>
      </c>
      <c r="H8467">
        <v>55.832762299999999</v>
      </c>
      <c r="I8467">
        <v>-124.8273129</v>
      </c>
      <c r="J8467" s="1" t="str">
        <f t="shared" si="580"/>
        <v>Till</v>
      </c>
      <c r="K8467" s="1" t="str">
        <f t="shared" si="581"/>
        <v>&lt;63 micron</v>
      </c>
      <c r="L8467">
        <v>0.1</v>
      </c>
      <c r="M8467">
        <v>2.06</v>
      </c>
      <c r="N8467">
        <v>14</v>
      </c>
      <c r="O8467">
        <v>160</v>
      </c>
      <c r="P8467">
        <v>0.25</v>
      </c>
      <c r="Q8467">
        <v>1</v>
      </c>
      <c r="R8467">
        <v>2.4300000000000002</v>
      </c>
      <c r="S8467">
        <v>0.25</v>
      </c>
      <c r="T8467">
        <v>17</v>
      </c>
      <c r="U8467">
        <v>97</v>
      </c>
      <c r="V8467">
        <v>59</v>
      </c>
      <c r="W8467">
        <v>3.43</v>
      </c>
      <c r="X8467">
        <v>5</v>
      </c>
      <c r="Z8467">
        <v>0.11</v>
      </c>
      <c r="AA8467">
        <v>5</v>
      </c>
      <c r="AB8467">
        <v>1.69</v>
      </c>
      <c r="AC8467">
        <v>670</v>
      </c>
      <c r="AD8467">
        <v>0.5</v>
      </c>
      <c r="AE8467">
        <v>0.03</v>
      </c>
      <c r="AF8467">
        <v>60</v>
      </c>
      <c r="AG8467">
        <v>800</v>
      </c>
      <c r="AH8467">
        <v>4</v>
      </c>
      <c r="AI8467">
        <v>2</v>
      </c>
      <c r="AJ8467">
        <v>10</v>
      </c>
      <c r="AK8467">
        <v>95</v>
      </c>
      <c r="AL8467">
        <v>0.16</v>
      </c>
      <c r="AM8467">
        <v>5</v>
      </c>
      <c r="AN8467">
        <v>5</v>
      </c>
      <c r="AO8467">
        <v>98</v>
      </c>
      <c r="AP8467">
        <v>5</v>
      </c>
      <c r="AQ8467">
        <v>64</v>
      </c>
    </row>
    <row r="8468" spans="1:43" hidden="1" x14ac:dyDescent="0.25">
      <c r="A8468" t="s">
        <v>30753</v>
      </c>
      <c r="B8468" t="s">
        <v>30754</v>
      </c>
      <c r="C8468" s="1" t="str">
        <f t="shared" si="584"/>
        <v>21:0153</v>
      </c>
      <c r="D8468" s="1" t="str">
        <f t="shared" si="585"/>
        <v>21:0040</v>
      </c>
      <c r="E8468" t="s">
        <v>30745</v>
      </c>
      <c r="F8468" t="s">
        <v>30755</v>
      </c>
      <c r="H8468">
        <v>55.832762299999999</v>
      </c>
      <c r="I8468">
        <v>-124.8273129</v>
      </c>
      <c r="J8468" s="1" t="str">
        <f t="shared" si="580"/>
        <v>Till</v>
      </c>
      <c r="K8468" s="1" t="str">
        <f t="shared" si="581"/>
        <v>&lt;63 micron</v>
      </c>
      <c r="L8468">
        <v>0.1</v>
      </c>
      <c r="M8468">
        <v>2.31</v>
      </c>
      <c r="N8468">
        <v>14</v>
      </c>
      <c r="O8468">
        <v>170</v>
      </c>
      <c r="P8468">
        <v>0.25</v>
      </c>
      <c r="Q8468">
        <v>1</v>
      </c>
      <c r="R8468">
        <v>2.46</v>
      </c>
      <c r="S8468">
        <v>0.25</v>
      </c>
      <c r="T8468">
        <v>18</v>
      </c>
      <c r="U8468">
        <v>113</v>
      </c>
      <c r="V8468">
        <v>64</v>
      </c>
      <c r="W8468">
        <v>3.73</v>
      </c>
      <c r="X8468">
        <v>5</v>
      </c>
      <c r="Z8468">
        <v>0.13</v>
      </c>
      <c r="AA8468">
        <v>5</v>
      </c>
      <c r="AB8468">
        <v>1.84</v>
      </c>
      <c r="AC8468">
        <v>710</v>
      </c>
      <c r="AD8468">
        <v>0.5</v>
      </c>
      <c r="AE8468">
        <v>0.03</v>
      </c>
      <c r="AF8468">
        <v>63</v>
      </c>
      <c r="AG8468">
        <v>790</v>
      </c>
      <c r="AH8468">
        <v>6</v>
      </c>
      <c r="AI8468">
        <v>2</v>
      </c>
      <c r="AJ8468">
        <v>11</v>
      </c>
      <c r="AK8468">
        <v>100</v>
      </c>
      <c r="AL8468">
        <v>0.18</v>
      </c>
      <c r="AM8468">
        <v>5</v>
      </c>
      <c r="AN8468">
        <v>5</v>
      </c>
      <c r="AO8468">
        <v>107</v>
      </c>
      <c r="AP8468">
        <v>5</v>
      </c>
      <c r="AQ8468">
        <v>68</v>
      </c>
    </row>
    <row r="8469" spans="1:43" hidden="1" x14ac:dyDescent="0.25">
      <c r="A8469" t="s">
        <v>30756</v>
      </c>
      <c r="B8469" t="s">
        <v>30757</v>
      </c>
      <c r="C8469" s="1" t="str">
        <f t="shared" si="584"/>
        <v>21:0153</v>
      </c>
      <c r="D8469" s="1" t="str">
        <f t="shared" si="585"/>
        <v>21:0040</v>
      </c>
      <c r="E8469" t="s">
        <v>30758</v>
      </c>
      <c r="F8469" t="s">
        <v>30759</v>
      </c>
      <c r="H8469">
        <v>55.930702599999996</v>
      </c>
      <c r="I8469">
        <v>-124.7592756</v>
      </c>
      <c r="J8469" s="1" t="str">
        <f t="shared" ref="J8469:J8532" si="586">HYPERLINK("http://geochem.nrcan.gc.ca/cdogs/content/kwd/kwd020044_e.htm", "Till")</f>
        <v>Till</v>
      </c>
      <c r="K8469" s="1" t="str">
        <f t="shared" si="581"/>
        <v>&lt;63 micron</v>
      </c>
      <c r="L8469">
        <v>0.8</v>
      </c>
      <c r="M8469">
        <v>2.1800000000000002</v>
      </c>
      <c r="N8469">
        <v>12</v>
      </c>
      <c r="O8469">
        <v>910</v>
      </c>
      <c r="P8469">
        <v>0.25</v>
      </c>
      <c r="Q8469">
        <v>1</v>
      </c>
      <c r="R8469">
        <v>1.01</v>
      </c>
      <c r="S8469">
        <v>0.5</v>
      </c>
      <c r="T8469">
        <v>17</v>
      </c>
      <c r="U8469">
        <v>96</v>
      </c>
      <c r="V8469">
        <v>70</v>
      </c>
      <c r="W8469">
        <v>3.63</v>
      </c>
      <c r="X8469">
        <v>5</v>
      </c>
      <c r="Z8469">
        <v>0.09</v>
      </c>
      <c r="AA8469">
        <v>10</v>
      </c>
      <c r="AB8469">
        <v>1.01</v>
      </c>
      <c r="AC8469">
        <v>745</v>
      </c>
      <c r="AD8469">
        <v>11</v>
      </c>
      <c r="AE8469">
        <v>0.01</v>
      </c>
      <c r="AF8469">
        <v>98</v>
      </c>
      <c r="AG8469">
        <v>900</v>
      </c>
      <c r="AH8469">
        <v>12</v>
      </c>
      <c r="AI8469">
        <v>1</v>
      </c>
      <c r="AJ8469">
        <v>15</v>
      </c>
      <c r="AK8469">
        <v>38</v>
      </c>
      <c r="AL8469">
        <v>0.16</v>
      </c>
      <c r="AM8469">
        <v>5</v>
      </c>
      <c r="AN8469">
        <v>5</v>
      </c>
      <c r="AO8469">
        <v>87</v>
      </c>
      <c r="AP8469">
        <v>5</v>
      </c>
      <c r="AQ8469">
        <v>166</v>
      </c>
    </row>
    <row r="8470" spans="1:43" hidden="1" x14ac:dyDescent="0.25">
      <c r="A8470" t="s">
        <v>30760</v>
      </c>
      <c r="B8470" t="s">
        <v>30761</v>
      </c>
      <c r="C8470" s="1" t="str">
        <f t="shared" si="584"/>
        <v>21:0153</v>
      </c>
      <c r="D8470" s="1" t="str">
        <f t="shared" si="585"/>
        <v>21:0040</v>
      </c>
      <c r="E8470" t="s">
        <v>30762</v>
      </c>
      <c r="F8470" t="s">
        <v>30763</v>
      </c>
      <c r="H8470">
        <v>55.833066700000003</v>
      </c>
      <c r="I8470">
        <v>-124.5626139</v>
      </c>
      <c r="J8470" s="1" t="str">
        <f t="shared" si="586"/>
        <v>Till</v>
      </c>
      <c r="K8470" s="1" t="str">
        <f t="shared" si="581"/>
        <v>&lt;63 micron</v>
      </c>
      <c r="L8470">
        <v>0.1</v>
      </c>
      <c r="M8470">
        <v>1.53</v>
      </c>
      <c r="N8470">
        <v>24</v>
      </c>
      <c r="O8470">
        <v>230</v>
      </c>
      <c r="P8470">
        <v>0.25</v>
      </c>
      <c r="Q8470">
        <v>1</v>
      </c>
      <c r="R8470">
        <v>1.66</v>
      </c>
      <c r="S8470">
        <v>1</v>
      </c>
      <c r="T8470">
        <v>21</v>
      </c>
      <c r="U8470">
        <v>90</v>
      </c>
      <c r="V8470">
        <v>118</v>
      </c>
      <c r="W8470">
        <v>4.54</v>
      </c>
      <c r="X8470">
        <v>5</v>
      </c>
      <c r="Z8470">
        <v>0.11</v>
      </c>
      <c r="AA8470">
        <v>5</v>
      </c>
      <c r="AB8470">
        <v>1.29</v>
      </c>
      <c r="AC8470">
        <v>910</v>
      </c>
      <c r="AD8470">
        <v>2</v>
      </c>
      <c r="AE8470">
        <v>0.02</v>
      </c>
      <c r="AF8470">
        <v>81</v>
      </c>
      <c r="AG8470">
        <v>780</v>
      </c>
      <c r="AH8470">
        <v>18</v>
      </c>
      <c r="AI8470">
        <v>2</v>
      </c>
      <c r="AJ8470">
        <v>8</v>
      </c>
      <c r="AK8470">
        <v>88</v>
      </c>
      <c r="AL8470">
        <v>0.12</v>
      </c>
      <c r="AM8470">
        <v>5</v>
      </c>
      <c r="AN8470">
        <v>5</v>
      </c>
      <c r="AO8470">
        <v>76</v>
      </c>
      <c r="AP8470">
        <v>5</v>
      </c>
      <c r="AQ8470">
        <v>150</v>
      </c>
    </row>
    <row r="8471" spans="1:43" hidden="1" x14ac:dyDescent="0.25">
      <c r="A8471" t="s">
        <v>30764</v>
      </c>
      <c r="B8471" t="s">
        <v>30765</v>
      </c>
      <c r="C8471" s="1" t="str">
        <f t="shared" si="584"/>
        <v>21:0153</v>
      </c>
      <c r="D8471" s="1" t="str">
        <f t="shared" si="585"/>
        <v>21:0040</v>
      </c>
      <c r="E8471" t="s">
        <v>30762</v>
      </c>
      <c r="F8471" t="s">
        <v>30766</v>
      </c>
      <c r="H8471">
        <v>55.833066700000003</v>
      </c>
      <c r="I8471">
        <v>-124.5626139</v>
      </c>
      <c r="J8471" s="1" t="str">
        <f t="shared" si="586"/>
        <v>Till</v>
      </c>
      <c r="K8471" s="1" t="str">
        <f t="shared" si="581"/>
        <v>&lt;63 micron</v>
      </c>
      <c r="L8471">
        <v>0.1</v>
      </c>
      <c r="M8471">
        <v>1.41</v>
      </c>
      <c r="N8471">
        <v>4</v>
      </c>
      <c r="O8471">
        <v>160</v>
      </c>
      <c r="P8471">
        <v>0.25</v>
      </c>
      <c r="Q8471">
        <v>1</v>
      </c>
      <c r="R8471">
        <v>1.98</v>
      </c>
      <c r="S8471">
        <v>0.25</v>
      </c>
      <c r="T8471">
        <v>11</v>
      </c>
      <c r="U8471">
        <v>85</v>
      </c>
      <c r="V8471">
        <v>48</v>
      </c>
      <c r="W8471">
        <v>2.84</v>
      </c>
      <c r="X8471">
        <v>5</v>
      </c>
      <c r="Z8471">
        <v>0.09</v>
      </c>
      <c r="AA8471">
        <v>10</v>
      </c>
      <c r="AB8471">
        <v>1.21</v>
      </c>
      <c r="AC8471">
        <v>580</v>
      </c>
      <c r="AD8471">
        <v>1</v>
      </c>
      <c r="AE8471">
        <v>0.02</v>
      </c>
      <c r="AF8471">
        <v>49</v>
      </c>
      <c r="AG8471">
        <v>780</v>
      </c>
      <c r="AH8471">
        <v>14</v>
      </c>
      <c r="AI8471">
        <v>2</v>
      </c>
      <c r="AJ8471">
        <v>6</v>
      </c>
      <c r="AK8471">
        <v>82</v>
      </c>
      <c r="AL8471">
        <v>0.13</v>
      </c>
      <c r="AM8471">
        <v>5</v>
      </c>
      <c r="AN8471">
        <v>5</v>
      </c>
      <c r="AO8471">
        <v>74</v>
      </c>
      <c r="AP8471">
        <v>5</v>
      </c>
      <c r="AQ8471">
        <v>56</v>
      </c>
    </row>
    <row r="8472" spans="1:43" hidden="1" x14ac:dyDescent="0.25">
      <c r="A8472" t="s">
        <v>30767</v>
      </c>
      <c r="B8472" t="s">
        <v>30768</v>
      </c>
      <c r="C8472" s="1" t="str">
        <f t="shared" si="584"/>
        <v>21:0153</v>
      </c>
      <c r="D8472" s="1" t="str">
        <f t="shared" si="585"/>
        <v>21:0040</v>
      </c>
      <c r="E8472" t="s">
        <v>30762</v>
      </c>
      <c r="F8472" t="s">
        <v>30769</v>
      </c>
      <c r="H8472">
        <v>55.833066700000003</v>
      </c>
      <c r="I8472">
        <v>-124.5626139</v>
      </c>
      <c r="J8472" s="1" t="str">
        <f t="shared" si="586"/>
        <v>Till</v>
      </c>
      <c r="K8472" s="1" t="str">
        <f t="shared" si="581"/>
        <v>&lt;63 micron</v>
      </c>
      <c r="L8472">
        <v>0.1</v>
      </c>
      <c r="M8472">
        <v>1.85</v>
      </c>
      <c r="N8472">
        <v>8</v>
      </c>
      <c r="O8472">
        <v>170</v>
      </c>
      <c r="P8472">
        <v>0.25</v>
      </c>
      <c r="Q8472">
        <v>1</v>
      </c>
      <c r="R8472">
        <v>2.11</v>
      </c>
      <c r="S8472">
        <v>0.25</v>
      </c>
      <c r="T8472">
        <v>15</v>
      </c>
      <c r="U8472">
        <v>96</v>
      </c>
      <c r="V8472">
        <v>63</v>
      </c>
      <c r="W8472">
        <v>3.37</v>
      </c>
      <c r="X8472">
        <v>5</v>
      </c>
      <c r="Z8472">
        <v>0.13</v>
      </c>
      <c r="AA8472">
        <v>5</v>
      </c>
      <c r="AB8472">
        <v>1.53</v>
      </c>
      <c r="AC8472">
        <v>715</v>
      </c>
      <c r="AD8472">
        <v>1</v>
      </c>
      <c r="AE8472">
        <v>0.02</v>
      </c>
      <c r="AF8472">
        <v>64</v>
      </c>
      <c r="AG8472">
        <v>780</v>
      </c>
      <c r="AH8472">
        <v>14</v>
      </c>
      <c r="AI8472">
        <v>2</v>
      </c>
      <c r="AJ8472">
        <v>8</v>
      </c>
      <c r="AK8472">
        <v>90</v>
      </c>
      <c r="AL8472">
        <v>0.14000000000000001</v>
      </c>
      <c r="AM8472">
        <v>5</v>
      </c>
      <c r="AN8472">
        <v>5</v>
      </c>
      <c r="AO8472">
        <v>82</v>
      </c>
      <c r="AP8472">
        <v>5</v>
      </c>
      <c r="AQ8472">
        <v>74</v>
      </c>
    </row>
    <row r="8473" spans="1:43" hidden="1" x14ac:dyDescent="0.25">
      <c r="A8473" t="s">
        <v>30770</v>
      </c>
      <c r="B8473" t="s">
        <v>30771</v>
      </c>
      <c r="C8473" s="1" t="str">
        <f t="shared" si="584"/>
        <v>21:0153</v>
      </c>
      <c r="D8473" s="1" t="str">
        <f t="shared" si="585"/>
        <v>21:0040</v>
      </c>
      <c r="E8473" t="s">
        <v>30762</v>
      </c>
      <c r="F8473" t="s">
        <v>30772</v>
      </c>
      <c r="H8473">
        <v>55.833066700000003</v>
      </c>
      <c r="I8473">
        <v>-124.5626139</v>
      </c>
      <c r="J8473" s="1" t="str">
        <f t="shared" si="586"/>
        <v>Till</v>
      </c>
      <c r="K8473" s="1" t="str">
        <f t="shared" si="581"/>
        <v>&lt;63 micron</v>
      </c>
      <c r="L8473">
        <v>0.1</v>
      </c>
      <c r="M8473">
        <v>1.82</v>
      </c>
      <c r="N8473">
        <v>1</v>
      </c>
      <c r="O8473">
        <v>180</v>
      </c>
      <c r="P8473">
        <v>0.25</v>
      </c>
      <c r="Q8473">
        <v>1</v>
      </c>
      <c r="R8473">
        <v>2</v>
      </c>
      <c r="S8473">
        <v>0.25</v>
      </c>
      <c r="T8473">
        <v>14</v>
      </c>
      <c r="U8473">
        <v>89</v>
      </c>
      <c r="V8473">
        <v>65</v>
      </c>
      <c r="W8473">
        <v>3.36</v>
      </c>
      <c r="X8473">
        <v>5</v>
      </c>
      <c r="Z8473">
        <v>0.12</v>
      </c>
      <c r="AA8473">
        <v>10</v>
      </c>
      <c r="AB8473">
        <v>1.45</v>
      </c>
      <c r="AC8473">
        <v>720</v>
      </c>
      <c r="AD8473">
        <v>1</v>
      </c>
      <c r="AE8473">
        <v>0.02</v>
      </c>
      <c r="AF8473">
        <v>60</v>
      </c>
      <c r="AG8473">
        <v>760</v>
      </c>
      <c r="AH8473">
        <v>12</v>
      </c>
      <c r="AI8473">
        <v>1</v>
      </c>
      <c r="AJ8473">
        <v>8</v>
      </c>
      <c r="AK8473">
        <v>87</v>
      </c>
      <c r="AL8473">
        <v>0.14000000000000001</v>
      </c>
      <c r="AM8473">
        <v>5</v>
      </c>
      <c r="AN8473">
        <v>5</v>
      </c>
      <c r="AO8473">
        <v>82</v>
      </c>
      <c r="AP8473">
        <v>5</v>
      </c>
      <c r="AQ8473">
        <v>74</v>
      </c>
    </row>
    <row r="8474" spans="1:43" hidden="1" x14ac:dyDescent="0.25">
      <c r="A8474" t="s">
        <v>30773</v>
      </c>
      <c r="B8474" t="s">
        <v>30774</v>
      </c>
      <c r="C8474" s="1" t="str">
        <f t="shared" si="584"/>
        <v>21:0153</v>
      </c>
      <c r="D8474" s="1" t="str">
        <f t="shared" si="585"/>
        <v>21:0040</v>
      </c>
      <c r="E8474" t="s">
        <v>30762</v>
      </c>
      <c r="F8474" t="s">
        <v>30775</v>
      </c>
      <c r="H8474">
        <v>55.833066700000003</v>
      </c>
      <c r="I8474">
        <v>-124.5626139</v>
      </c>
      <c r="J8474" s="1" t="str">
        <f t="shared" si="586"/>
        <v>Till</v>
      </c>
      <c r="K8474" s="1" t="str">
        <f t="shared" si="581"/>
        <v>&lt;63 micron</v>
      </c>
      <c r="L8474">
        <v>0.1</v>
      </c>
      <c r="M8474">
        <v>1.71</v>
      </c>
      <c r="N8474">
        <v>10</v>
      </c>
      <c r="O8474">
        <v>160</v>
      </c>
      <c r="P8474">
        <v>0.25</v>
      </c>
      <c r="Q8474">
        <v>1</v>
      </c>
      <c r="R8474">
        <v>2.0099999999999998</v>
      </c>
      <c r="S8474">
        <v>0.25</v>
      </c>
      <c r="T8474">
        <v>13</v>
      </c>
      <c r="U8474">
        <v>92</v>
      </c>
      <c r="V8474">
        <v>55</v>
      </c>
      <c r="W8474">
        <v>3.2</v>
      </c>
      <c r="X8474">
        <v>5</v>
      </c>
      <c r="Z8474">
        <v>0.11</v>
      </c>
      <c r="AA8474">
        <v>5</v>
      </c>
      <c r="AB8474">
        <v>1.42</v>
      </c>
      <c r="AC8474">
        <v>670</v>
      </c>
      <c r="AD8474">
        <v>0.5</v>
      </c>
      <c r="AE8474">
        <v>0.02</v>
      </c>
      <c r="AF8474">
        <v>59</v>
      </c>
      <c r="AG8474">
        <v>790</v>
      </c>
      <c r="AH8474">
        <v>12</v>
      </c>
      <c r="AI8474">
        <v>1</v>
      </c>
      <c r="AJ8474">
        <v>7</v>
      </c>
      <c r="AK8474">
        <v>87</v>
      </c>
      <c r="AL8474">
        <v>0.14000000000000001</v>
      </c>
      <c r="AM8474">
        <v>5</v>
      </c>
      <c r="AN8474">
        <v>5</v>
      </c>
      <c r="AO8474">
        <v>80</v>
      </c>
      <c r="AP8474">
        <v>5</v>
      </c>
      <c r="AQ8474">
        <v>72</v>
      </c>
    </row>
    <row r="8475" spans="1:43" hidden="1" x14ac:dyDescent="0.25">
      <c r="A8475" t="s">
        <v>30776</v>
      </c>
      <c r="B8475" t="s">
        <v>30777</v>
      </c>
      <c r="C8475" s="1" t="str">
        <f t="shared" si="584"/>
        <v>21:0153</v>
      </c>
      <c r="D8475" s="1" t="str">
        <f t="shared" si="585"/>
        <v>21:0040</v>
      </c>
      <c r="E8475" t="s">
        <v>30762</v>
      </c>
      <c r="F8475" t="s">
        <v>30778</v>
      </c>
      <c r="H8475">
        <v>55.833066700000003</v>
      </c>
      <c r="I8475">
        <v>-124.5626139</v>
      </c>
      <c r="J8475" s="1" t="str">
        <f t="shared" si="586"/>
        <v>Till</v>
      </c>
      <c r="K8475" s="1" t="str">
        <f t="shared" si="581"/>
        <v>&lt;63 micron</v>
      </c>
      <c r="L8475">
        <v>0.1</v>
      </c>
      <c r="M8475">
        <v>1.27</v>
      </c>
      <c r="N8475">
        <v>1</v>
      </c>
      <c r="O8475">
        <v>140</v>
      </c>
      <c r="P8475">
        <v>0.25</v>
      </c>
      <c r="Q8475">
        <v>1</v>
      </c>
      <c r="R8475">
        <v>1.84</v>
      </c>
      <c r="S8475">
        <v>0.25</v>
      </c>
      <c r="T8475">
        <v>13</v>
      </c>
      <c r="U8475">
        <v>89</v>
      </c>
      <c r="V8475">
        <v>45</v>
      </c>
      <c r="W8475">
        <v>2.89</v>
      </c>
      <c r="X8475">
        <v>5</v>
      </c>
      <c r="Z8475">
        <v>7.0000000000000007E-2</v>
      </c>
      <c r="AA8475">
        <v>5</v>
      </c>
      <c r="AB8475">
        <v>1.06</v>
      </c>
      <c r="AC8475">
        <v>705</v>
      </c>
      <c r="AD8475">
        <v>0.5</v>
      </c>
      <c r="AE8475">
        <v>0.02</v>
      </c>
      <c r="AF8475">
        <v>51</v>
      </c>
      <c r="AG8475">
        <v>800</v>
      </c>
      <c r="AH8475">
        <v>18</v>
      </c>
      <c r="AI8475">
        <v>4</v>
      </c>
      <c r="AJ8475">
        <v>6</v>
      </c>
      <c r="AK8475">
        <v>79</v>
      </c>
      <c r="AL8475">
        <v>0.12</v>
      </c>
      <c r="AM8475">
        <v>5</v>
      </c>
      <c r="AN8475">
        <v>5</v>
      </c>
      <c r="AO8475">
        <v>76</v>
      </c>
      <c r="AP8475">
        <v>5</v>
      </c>
      <c r="AQ8475">
        <v>50</v>
      </c>
    </row>
    <row r="8476" spans="1:43" hidden="1" x14ac:dyDescent="0.25">
      <c r="A8476" t="s">
        <v>30779</v>
      </c>
      <c r="B8476" t="s">
        <v>30780</v>
      </c>
      <c r="C8476" s="1" t="str">
        <f t="shared" si="584"/>
        <v>21:0153</v>
      </c>
      <c r="D8476" s="1" t="str">
        <f t="shared" si="585"/>
        <v>21:0040</v>
      </c>
      <c r="E8476" t="s">
        <v>30762</v>
      </c>
      <c r="F8476" t="s">
        <v>30781</v>
      </c>
      <c r="H8476">
        <v>55.833066700000003</v>
      </c>
      <c r="I8476">
        <v>-124.5626139</v>
      </c>
      <c r="J8476" s="1" t="str">
        <f t="shared" si="586"/>
        <v>Till</v>
      </c>
      <c r="K8476" s="1" t="str">
        <f t="shared" si="581"/>
        <v>&lt;63 micron</v>
      </c>
      <c r="L8476">
        <v>0.1</v>
      </c>
      <c r="M8476">
        <v>1.02</v>
      </c>
      <c r="N8476">
        <v>28</v>
      </c>
      <c r="O8476">
        <v>250</v>
      </c>
      <c r="P8476">
        <v>0.25</v>
      </c>
      <c r="Q8476">
        <v>1</v>
      </c>
      <c r="R8476">
        <v>1.82</v>
      </c>
      <c r="S8476">
        <v>2</v>
      </c>
      <c r="T8476">
        <v>32</v>
      </c>
      <c r="U8476">
        <v>109</v>
      </c>
      <c r="V8476">
        <v>151</v>
      </c>
      <c r="W8476">
        <v>5.82</v>
      </c>
      <c r="X8476">
        <v>5</v>
      </c>
      <c r="Z8476">
        <v>7.0000000000000007E-2</v>
      </c>
      <c r="AA8476">
        <v>10</v>
      </c>
      <c r="AB8476">
        <v>1.28</v>
      </c>
      <c r="AC8476">
        <v>895</v>
      </c>
      <c r="AD8476">
        <v>4</v>
      </c>
      <c r="AE8476">
        <v>0.01</v>
      </c>
      <c r="AF8476">
        <v>126</v>
      </c>
      <c r="AG8476">
        <v>1210</v>
      </c>
      <c r="AH8476">
        <v>24</v>
      </c>
      <c r="AI8476">
        <v>2</v>
      </c>
      <c r="AJ8476">
        <v>9</v>
      </c>
      <c r="AK8476">
        <v>115</v>
      </c>
      <c r="AL8476">
        <v>0.08</v>
      </c>
      <c r="AM8476">
        <v>5</v>
      </c>
      <c r="AN8476">
        <v>5</v>
      </c>
      <c r="AO8476">
        <v>87</v>
      </c>
      <c r="AP8476">
        <v>5</v>
      </c>
      <c r="AQ8476">
        <v>196</v>
      </c>
    </row>
    <row r="8477" spans="1:43" hidden="1" x14ac:dyDescent="0.25">
      <c r="A8477" t="s">
        <v>30782</v>
      </c>
      <c r="B8477" t="s">
        <v>30783</v>
      </c>
      <c r="C8477" s="1" t="str">
        <f t="shared" si="584"/>
        <v>21:0153</v>
      </c>
      <c r="D8477" s="1" t="str">
        <f t="shared" si="585"/>
        <v>21:0040</v>
      </c>
      <c r="E8477" t="s">
        <v>30784</v>
      </c>
      <c r="F8477" t="s">
        <v>30785</v>
      </c>
      <c r="H8477">
        <v>55.909804999999999</v>
      </c>
      <c r="I8477">
        <v>-124.5445165</v>
      </c>
      <c r="J8477" s="1" t="str">
        <f t="shared" si="586"/>
        <v>Till</v>
      </c>
      <c r="K8477" s="1" t="str">
        <f t="shared" si="581"/>
        <v>&lt;63 micron</v>
      </c>
      <c r="L8477">
        <v>0.1</v>
      </c>
      <c r="M8477">
        <v>1.28</v>
      </c>
      <c r="N8477">
        <v>4</v>
      </c>
      <c r="O8477">
        <v>120</v>
      </c>
      <c r="P8477">
        <v>0.25</v>
      </c>
      <c r="Q8477">
        <v>1</v>
      </c>
      <c r="R8477">
        <v>2.25</v>
      </c>
      <c r="S8477">
        <v>0.25</v>
      </c>
      <c r="T8477">
        <v>11</v>
      </c>
      <c r="U8477">
        <v>61</v>
      </c>
      <c r="V8477">
        <v>37</v>
      </c>
      <c r="W8477">
        <v>2.63</v>
      </c>
      <c r="X8477">
        <v>5</v>
      </c>
      <c r="Z8477">
        <v>0.09</v>
      </c>
      <c r="AA8477">
        <v>5</v>
      </c>
      <c r="AB8477">
        <v>0.93</v>
      </c>
      <c r="AC8477">
        <v>490</v>
      </c>
      <c r="AD8477">
        <v>0.5</v>
      </c>
      <c r="AE8477">
        <v>0.02</v>
      </c>
      <c r="AF8477">
        <v>36</v>
      </c>
      <c r="AG8477">
        <v>750</v>
      </c>
      <c r="AH8477">
        <v>6</v>
      </c>
      <c r="AI8477">
        <v>1</v>
      </c>
      <c r="AJ8477">
        <v>6</v>
      </c>
      <c r="AK8477">
        <v>82</v>
      </c>
      <c r="AL8477">
        <v>0.12</v>
      </c>
      <c r="AM8477">
        <v>5</v>
      </c>
      <c r="AN8477">
        <v>5</v>
      </c>
      <c r="AO8477">
        <v>74</v>
      </c>
      <c r="AP8477">
        <v>5</v>
      </c>
      <c r="AQ8477">
        <v>48</v>
      </c>
    </row>
    <row r="8478" spans="1:43" hidden="1" x14ac:dyDescent="0.25">
      <c r="A8478" t="s">
        <v>30786</v>
      </c>
      <c r="B8478" t="s">
        <v>30787</v>
      </c>
      <c r="C8478" s="1" t="str">
        <f t="shared" si="584"/>
        <v>21:0153</v>
      </c>
      <c r="D8478" s="1" t="str">
        <f t="shared" si="585"/>
        <v>21:0040</v>
      </c>
      <c r="E8478" t="s">
        <v>30784</v>
      </c>
      <c r="F8478" t="s">
        <v>30788</v>
      </c>
      <c r="H8478">
        <v>55.909804999999999</v>
      </c>
      <c r="I8478">
        <v>-124.5445165</v>
      </c>
      <c r="J8478" s="1" t="str">
        <f t="shared" si="586"/>
        <v>Till</v>
      </c>
      <c r="K8478" s="1" t="str">
        <f t="shared" si="581"/>
        <v>&lt;63 micron</v>
      </c>
      <c r="L8478">
        <v>0.1</v>
      </c>
      <c r="M8478">
        <v>1.36</v>
      </c>
      <c r="N8478">
        <v>8</v>
      </c>
      <c r="O8478">
        <v>130</v>
      </c>
      <c r="P8478">
        <v>0.25</v>
      </c>
      <c r="Q8478">
        <v>1</v>
      </c>
      <c r="R8478">
        <v>2.2599999999999998</v>
      </c>
      <c r="S8478">
        <v>0.25</v>
      </c>
      <c r="T8478">
        <v>12</v>
      </c>
      <c r="U8478">
        <v>62</v>
      </c>
      <c r="V8478">
        <v>38</v>
      </c>
      <c r="W8478">
        <v>2.75</v>
      </c>
      <c r="X8478">
        <v>5</v>
      </c>
      <c r="Z8478">
        <v>0.09</v>
      </c>
      <c r="AA8478">
        <v>5</v>
      </c>
      <c r="AB8478">
        <v>0.97</v>
      </c>
      <c r="AC8478">
        <v>500</v>
      </c>
      <c r="AD8478">
        <v>0.5</v>
      </c>
      <c r="AE8478">
        <v>0.02</v>
      </c>
      <c r="AF8478">
        <v>39</v>
      </c>
      <c r="AG8478">
        <v>780</v>
      </c>
      <c r="AH8478">
        <v>1</v>
      </c>
      <c r="AI8478">
        <v>1</v>
      </c>
      <c r="AJ8478">
        <v>7</v>
      </c>
      <c r="AK8478">
        <v>84</v>
      </c>
      <c r="AL8478">
        <v>0.12</v>
      </c>
      <c r="AM8478">
        <v>5</v>
      </c>
      <c r="AN8478">
        <v>5</v>
      </c>
      <c r="AO8478">
        <v>80</v>
      </c>
      <c r="AP8478">
        <v>5</v>
      </c>
      <c r="AQ8478">
        <v>48</v>
      </c>
    </row>
    <row r="8479" spans="1:43" hidden="1" x14ac:dyDescent="0.25">
      <c r="A8479" t="s">
        <v>30789</v>
      </c>
      <c r="B8479" t="s">
        <v>30790</v>
      </c>
      <c r="C8479" s="1" t="str">
        <f t="shared" si="584"/>
        <v>21:0153</v>
      </c>
      <c r="D8479" s="1" t="str">
        <f t="shared" si="585"/>
        <v>21:0040</v>
      </c>
      <c r="E8479" t="s">
        <v>30784</v>
      </c>
      <c r="F8479" t="s">
        <v>30791</v>
      </c>
      <c r="H8479">
        <v>55.909804999999999</v>
      </c>
      <c r="I8479">
        <v>-124.5445165</v>
      </c>
      <c r="J8479" s="1" t="str">
        <f t="shared" si="586"/>
        <v>Till</v>
      </c>
      <c r="K8479" s="1" t="str">
        <f t="shared" ref="K8479:K8542" si="587">HYPERLINK("http://geochem.nrcan.gc.ca/cdogs/content/kwd/kwd080004_e.htm", "&lt;63 micron")</f>
        <v>&lt;63 micron</v>
      </c>
      <c r="L8479">
        <v>0.1</v>
      </c>
      <c r="M8479">
        <v>1.42</v>
      </c>
      <c r="N8479">
        <v>6</v>
      </c>
      <c r="O8479">
        <v>130</v>
      </c>
      <c r="P8479">
        <v>0.25</v>
      </c>
      <c r="Q8479">
        <v>1</v>
      </c>
      <c r="R8479">
        <v>2.2000000000000002</v>
      </c>
      <c r="S8479">
        <v>0.25</v>
      </c>
      <c r="T8479">
        <v>12</v>
      </c>
      <c r="U8479">
        <v>66</v>
      </c>
      <c r="V8479">
        <v>44</v>
      </c>
      <c r="W8479">
        <v>2.8</v>
      </c>
      <c r="X8479">
        <v>5</v>
      </c>
      <c r="Z8479">
        <v>0.1</v>
      </c>
      <c r="AA8479">
        <v>5</v>
      </c>
      <c r="AB8479">
        <v>1</v>
      </c>
      <c r="AC8479">
        <v>495</v>
      </c>
      <c r="AD8479">
        <v>0.5</v>
      </c>
      <c r="AE8479">
        <v>0.02</v>
      </c>
      <c r="AF8479">
        <v>38</v>
      </c>
      <c r="AG8479">
        <v>800</v>
      </c>
      <c r="AH8479">
        <v>4</v>
      </c>
      <c r="AI8479">
        <v>1</v>
      </c>
      <c r="AJ8479">
        <v>7</v>
      </c>
      <c r="AK8479">
        <v>82</v>
      </c>
      <c r="AL8479">
        <v>0.13</v>
      </c>
      <c r="AM8479">
        <v>5</v>
      </c>
      <c r="AN8479">
        <v>5</v>
      </c>
      <c r="AO8479">
        <v>80</v>
      </c>
      <c r="AP8479">
        <v>5</v>
      </c>
      <c r="AQ8479">
        <v>50</v>
      </c>
    </row>
    <row r="8480" spans="1:43" hidden="1" x14ac:dyDescent="0.25">
      <c r="A8480" t="s">
        <v>30792</v>
      </c>
      <c r="B8480" t="s">
        <v>30793</v>
      </c>
      <c r="C8480" s="1" t="str">
        <f t="shared" si="584"/>
        <v>21:0153</v>
      </c>
      <c r="D8480" s="1" t="str">
        <f t="shared" si="585"/>
        <v>21:0040</v>
      </c>
      <c r="E8480" t="s">
        <v>30794</v>
      </c>
      <c r="F8480" t="s">
        <v>30795</v>
      </c>
      <c r="H8480">
        <v>55.819815599999998</v>
      </c>
      <c r="I8480">
        <v>-124.93689790000001</v>
      </c>
      <c r="J8480" s="1" t="str">
        <f t="shared" si="586"/>
        <v>Till</v>
      </c>
      <c r="K8480" s="1" t="str">
        <f t="shared" si="587"/>
        <v>&lt;63 micron</v>
      </c>
      <c r="L8480">
        <v>0.1</v>
      </c>
      <c r="M8480">
        <v>2.39</v>
      </c>
      <c r="N8480">
        <v>12</v>
      </c>
      <c r="O8480">
        <v>200</v>
      </c>
      <c r="P8480">
        <v>0.25</v>
      </c>
      <c r="Q8480">
        <v>1</v>
      </c>
      <c r="R8480">
        <v>1.05</v>
      </c>
      <c r="S8480">
        <v>0.25</v>
      </c>
      <c r="T8480">
        <v>19</v>
      </c>
      <c r="U8480">
        <v>117</v>
      </c>
      <c r="V8480">
        <v>82</v>
      </c>
      <c r="W8480">
        <v>3.92</v>
      </c>
      <c r="X8480">
        <v>5</v>
      </c>
      <c r="Z8480">
        <v>0.13</v>
      </c>
      <c r="AA8480">
        <v>10</v>
      </c>
      <c r="AB8480">
        <v>1.64</v>
      </c>
      <c r="AC8480">
        <v>785</v>
      </c>
      <c r="AD8480">
        <v>0.5</v>
      </c>
      <c r="AE8480">
        <v>0.03</v>
      </c>
      <c r="AF8480">
        <v>83</v>
      </c>
      <c r="AG8480">
        <v>770</v>
      </c>
      <c r="AH8480">
        <v>2</v>
      </c>
      <c r="AI8480">
        <v>1</v>
      </c>
      <c r="AJ8480">
        <v>11</v>
      </c>
      <c r="AK8480">
        <v>69</v>
      </c>
      <c r="AL8480">
        <v>0.13</v>
      </c>
      <c r="AM8480">
        <v>5</v>
      </c>
      <c r="AN8480">
        <v>5</v>
      </c>
      <c r="AO8480">
        <v>97</v>
      </c>
      <c r="AP8480">
        <v>5</v>
      </c>
      <c r="AQ8480">
        <v>76</v>
      </c>
    </row>
    <row r="8481" spans="1:43" hidden="1" x14ac:dyDescent="0.25">
      <c r="A8481" t="s">
        <v>30796</v>
      </c>
      <c r="B8481" t="s">
        <v>30797</v>
      </c>
      <c r="C8481" s="1" t="str">
        <f t="shared" si="584"/>
        <v>21:0153</v>
      </c>
      <c r="D8481" s="1" t="str">
        <f t="shared" si="585"/>
        <v>21:0040</v>
      </c>
      <c r="E8481" t="s">
        <v>30798</v>
      </c>
      <c r="F8481" t="s">
        <v>30799</v>
      </c>
      <c r="H8481">
        <v>55.803372000000003</v>
      </c>
      <c r="I8481">
        <v>-125.0270333</v>
      </c>
      <c r="J8481" s="1" t="str">
        <f t="shared" si="586"/>
        <v>Till</v>
      </c>
      <c r="K8481" s="1" t="str">
        <f t="shared" si="587"/>
        <v>&lt;63 micron</v>
      </c>
      <c r="L8481">
        <v>0.1</v>
      </c>
      <c r="M8481">
        <v>1.23</v>
      </c>
      <c r="N8481">
        <v>4</v>
      </c>
      <c r="O8481">
        <v>110</v>
      </c>
      <c r="P8481">
        <v>0.25</v>
      </c>
      <c r="Q8481">
        <v>1</v>
      </c>
      <c r="R8481">
        <v>2.58</v>
      </c>
      <c r="S8481">
        <v>0.25</v>
      </c>
      <c r="T8481">
        <v>11</v>
      </c>
      <c r="U8481">
        <v>89</v>
      </c>
      <c r="V8481">
        <v>43</v>
      </c>
      <c r="W8481">
        <v>2.96</v>
      </c>
      <c r="X8481">
        <v>5</v>
      </c>
      <c r="Z8481">
        <v>7.0000000000000007E-2</v>
      </c>
      <c r="AA8481">
        <v>5</v>
      </c>
      <c r="AB8481">
        <v>0.84</v>
      </c>
      <c r="AC8481">
        <v>400</v>
      </c>
      <c r="AD8481">
        <v>0.5</v>
      </c>
      <c r="AE8481">
        <v>0.04</v>
      </c>
      <c r="AF8481">
        <v>38</v>
      </c>
      <c r="AG8481">
        <v>860</v>
      </c>
      <c r="AH8481">
        <v>6</v>
      </c>
      <c r="AI8481">
        <v>2</v>
      </c>
      <c r="AJ8481">
        <v>7</v>
      </c>
      <c r="AK8481">
        <v>80</v>
      </c>
      <c r="AL8481">
        <v>0.12</v>
      </c>
      <c r="AM8481">
        <v>5</v>
      </c>
      <c r="AN8481">
        <v>5</v>
      </c>
      <c r="AO8481">
        <v>91</v>
      </c>
      <c r="AP8481">
        <v>5</v>
      </c>
      <c r="AQ8481">
        <v>36</v>
      </c>
    </row>
    <row r="8482" spans="1:43" hidden="1" x14ac:dyDescent="0.25">
      <c r="A8482" t="s">
        <v>30800</v>
      </c>
      <c r="B8482" t="s">
        <v>30801</v>
      </c>
      <c r="C8482" s="1" t="str">
        <f t="shared" si="584"/>
        <v>21:0153</v>
      </c>
      <c r="D8482" s="1" t="str">
        <f t="shared" si="585"/>
        <v>21:0040</v>
      </c>
      <c r="E8482" t="s">
        <v>30802</v>
      </c>
      <c r="F8482" t="s">
        <v>30803</v>
      </c>
      <c r="H8482">
        <v>55.812894100000001</v>
      </c>
      <c r="I8482">
        <v>-125.1257509</v>
      </c>
      <c r="J8482" s="1" t="str">
        <f t="shared" si="586"/>
        <v>Till</v>
      </c>
      <c r="K8482" s="1" t="str">
        <f t="shared" si="587"/>
        <v>&lt;63 micron</v>
      </c>
      <c r="L8482">
        <v>0.1</v>
      </c>
      <c r="M8482">
        <v>1.1399999999999999</v>
      </c>
      <c r="N8482">
        <v>2</v>
      </c>
      <c r="O8482">
        <v>60</v>
      </c>
      <c r="P8482">
        <v>0.25</v>
      </c>
      <c r="Q8482">
        <v>1</v>
      </c>
      <c r="R8482">
        <v>1.02</v>
      </c>
      <c r="S8482">
        <v>0.25</v>
      </c>
      <c r="T8482">
        <v>11</v>
      </c>
      <c r="U8482">
        <v>75</v>
      </c>
      <c r="V8482">
        <v>67</v>
      </c>
      <c r="W8482">
        <v>3.78</v>
      </c>
      <c r="X8482">
        <v>5</v>
      </c>
      <c r="Z8482">
        <v>0.05</v>
      </c>
      <c r="AA8482">
        <v>5</v>
      </c>
      <c r="AB8482">
        <v>0.56999999999999995</v>
      </c>
      <c r="AC8482">
        <v>360</v>
      </c>
      <c r="AD8482">
        <v>0.5</v>
      </c>
      <c r="AE8482">
        <v>0.04</v>
      </c>
      <c r="AF8482">
        <v>24</v>
      </c>
      <c r="AG8482">
        <v>870</v>
      </c>
      <c r="AH8482">
        <v>6</v>
      </c>
      <c r="AI8482">
        <v>1</v>
      </c>
      <c r="AJ8482">
        <v>9</v>
      </c>
      <c r="AK8482">
        <v>79</v>
      </c>
      <c r="AL8482">
        <v>0.12</v>
      </c>
      <c r="AM8482">
        <v>5</v>
      </c>
      <c r="AN8482">
        <v>5</v>
      </c>
      <c r="AO8482">
        <v>116</v>
      </c>
      <c r="AP8482">
        <v>5</v>
      </c>
      <c r="AQ8482">
        <v>30</v>
      </c>
    </row>
    <row r="8483" spans="1:43" hidden="1" x14ac:dyDescent="0.25">
      <c r="A8483" t="s">
        <v>30804</v>
      </c>
      <c r="B8483" t="s">
        <v>30805</v>
      </c>
      <c r="C8483" s="1" t="str">
        <f t="shared" si="584"/>
        <v>21:0153</v>
      </c>
      <c r="D8483" s="1" t="str">
        <f t="shared" si="585"/>
        <v>21:0040</v>
      </c>
      <c r="E8483" t="s">
        <v>30806</v>
      </c>
      <c r="F8483" t="s">
        <v>30807</v>
      </c>
      <c r="H8483">
        <v>55.8306459</v>
      </c>
      <c r="I8483">
        <v>-125.207791</v>
      </c>
      <c r="J8483" s="1" t="str">
        <f t="shared" si="586"/>
        <v>Till</v>
      </c>
      <c r="K8483" s="1" t="str">
        <f t="shared" si="587"/>
        <v>&lt;63 micron</v>
      </c>
      <c r="L8483">
        <v>0.1</v>
      </c>
      <c r="M8483">
        <v>1.59</v>
      </c>
      <c r="N8483">
        <v>2</v>
      </c>
      <c r="O8483">
        <v>120</v>
      </c>
      <c r="P8483">
        <v>0.25</v>
      </c>
      <c r="Q8483">
        <v>1</v>
      </c>
      <c r="R8483">
        <v>1.32</v>
      </c>
      <c r="S8483">
        <v>0.25</v>
      </c>
      <c r="T8483">
        <v>12</v>
      </c>
      <c r="U8483">
        <v>49</v>
      </c>
      <c r="V8483">
        <v>78</v>
      </c>
      <c r="W8483">
        <v>3.72</v>
      </c>
      <c r="X8483">
        <v>5</v>
      </c>
      <c r="Z8483">
        <v>0.18</v>
      </c>
      <c r="AA8483">
        <v>5</v>
      </c>
      <c r="AB8483">
        <v>0.8</v>
      </c>
      <c r="AC8483">
        <v>590</v>
      </c>
      <c r="AD8483">
        <v>0.5</v>
      </c>
      <c r="AE8483">
        <v>7.0000000000000007E-2</v>
      </c>
      <c r="AF8483">
        <v>17</v>
      </c>
      <c r="AG8483">
        <v>1390</v>
      </c>
      <c r="AH8483">
        <v>6</v>
      </c>
      <c r="AI8483">
        <v>1</v>
      </c>
      <c r="AJ8483">
        <v>8</v>
      </c>
      <c r="AK8483">
        <v>124</v>
      </c>
      <c r="AL8483">
        <v>0.12</v>
      </c>
      <c r="AM8483">
        <v>5</v>
      </c>
      <c r="AN8483">
        <v>5</v>
      </c>
      <c r="AO8483">
        <v>131</v>
      </c>
      <c r="AP8483">
        <v>5</v>
      </c>
      <c r="AQ8483">
        <v>48</v>
      </c>
    </row>
    <row r="8484" spans="1:43" hidden="1" x14ac:dyDescent="0.25">
      <c r="A8484" t="s">
        <v>30808</v>
      </c>
      <c r="B8484" t="s">
        <v>30809</v>
      </c>
      <c r="C8484" s="1" t="str">
        <f t="shared" si="584"/>
        <v>21:0153</v>
      </c>
      <c r="D8484" s="1" t="str">
        <f t="shared" si="585"/>
        <v>21:0040</v>
      </c>
      <c r="E8484" t="s">
        <v>30810</v>
      </c>
      <c r="F8484" t="s">
        <v>30811</v>
      </c>
      <c r="H8484">
        <v>55.876586400000001</v>
      </c>
      <c r="I8484">
        <v>-125.1813173</v>
      </c>
      <c r="J8484" s="1" t="str">
        <f t="shared" si="586"/>
        <v>Till</v>
      </c>
      <c r="K8484" s="1" t="str">
        <f t="shared" si="587"/>
        <v>&lt;63 micron</v>
      </c>
      <c r="L8484">
        <v>0.1</v>
      </c>
      <c r="M8484">
        <v>1.8</v>
      </c>
      <c r="N8484">
        <v>1</v>
      </c>
      <c r="O8484">
        <v>140</v>
      </c>
      <c r="P8484">
        <v>0.25</v>
      </c>
      <c r="Q8484">
        <v>1</v>
      </c>
      <c r="R8484">
        <v>1.1299999999999999</v>
      </c>
      <c r="S8484">
        <v>0.25</v>
      </c>
      <c r="T8484">
        <v>12</v>
      </c>
      <c r="U8484">
        <v>54</v>
      </c>
      <c r="V8484">
        <v>68</v>
      </c>
      <c r="W8484">
        <v>3.4</v>
      </c>
      <c r="X8484">
        <v>5</v>
      </c>
      <c r="Z8484">
        <v>0.14000000000000001</v>
      </c>
      <c r="AA8484">
        <v>10</v>
      </c>
      <c r="AB8484">
        <v>0.82</v>
      </c>
      <c r="AC8484">
        <v>570</v>
      </c>
      <c r="AD8484">
        <v>0.5</v>
      </c>
      <c r="AE8484">
        <v>0.04</v>
      </c>
      <c r="AF8484">
        <v>23</v>
      </c>
      <c r="AG8484">
        <v>1110</v>
      </c>
      <c r="AH8484">
        <v>6</v>
      </c>
      <c r="AI8484">
        <v>1</v>
      </c>
      <c r="AJ8484">
        <v>8</v>
      </c>
      <c r="AK8484">
        <v>103</v>
      </c>
      <c r="AL8484">
        <v>0.14000000000000001</v>
      </c>
      <c r="AM8484">
        <v>5</v>
      </c>
      <c r="AN8484">
        <v>5</v>
      </c>
      <c r="AO8484">
        <v>115</v>
      </c>
      <c r="AP8484">
        <v>5</v>
      </c>
      <c r="AQ8484">
        <v>40</v>
      </c>
    </row>
    <row r="8485" spans="1:43" hidden="1" x14ac:dyDescent="0.25">
      <c r="A8485" t="s">
        <v>30812</v>
      </c>
      <c r="B8485" t="s">
        <v>30813</v>
      </c>
      <c r="C8485" s="1" t="str">
        <f t="shared" si="584"/>
        <v>21:0153</v>
      </c>
      <c r="D8485" s="1" t="str">
        <f t="shared" si="585"/>
        <v>21:0040</v>
      </c>
      <c r="E8485" t="s">
        <v>30810</v>
      </c>
      <c r="F8485" t="s">
        <v>30814</v>
      </c>
      <c r="H8485">
        <v>55.876586400000001</v>
      </c>
      <c r="I8485">
        <v>-125.1813173</v>
      </c>
      <c r="J8485" s="1" t="str">
        <f t="shared" si="586"/>
        <v>Till</v>
      </c>
      <c r="K8485" s="1" t="str">
        <f t="shared" si="587"/>
        <v>&lt;63 micron</v>
      </c>
      <c r="L8485">
        <v>0.1</v>
      </c>
      <c r="M8485">
        <v>1.94</v>
      </c>
      <c r="N8485">
        <v>6</v>
      </c>
      <c r="O8485">
        <v>140</v>
      </c>
      <c r="P8485">
        <v>0.25</v>
      </c>
      <c r="Q8485">
        <v>1</v>
      </c>
      <c r="R8485">
        <v>1.25</v>
      </c>
      <c r="S8485">
        <v>0.25</v>
      </c>
      <c r="T8485">
        <v>13</v>
      </c>
      <c r="U8485">
        <v>58</v>
      </c>
      <c r="V8485">
        <v>72</v>
      </c>
      <c r="W8485">
        <v>3.6</v>
      </c>
      <c r="X8485">
        <v>5</v>
      </c>
      <c r="Z8485">
        <v>0.16</v>
      </c>
      <c r="AA8485">
        <v>10</v>
      </c>
      <c r="AB8485">
        <v>0.88</v>
      </c>
      <c r="AC8485">
        <v>590</v>
      </c>
      <c r="AD8485">
        <v>0.5</v>
      </c>
      <c r="AE8485">
        <v>0.05</v>
      </c>
      <c r="AF8485">
        <v>24</v>
      </c>
      <c r="AG8485">
        <v>1130</v>
      </c>
      <c r="AH8485">
        <v>8</v>
      </c>
      <c r="AI8485">
        <v>1</v>
      </c>
      <c r="AJ8485">
        <v>9</v>
      </c>
      <c r="AK8485">
        <v>117</v>
      </c>
      <c r="AL8485">
        <v>0.15</v>
      </c>
      <c r="AM8485">
        <v>5</v>
      </c>
      <c r="AN8485">
        <v>5</v>
      </c>
      <c r="AO8485">
        <v>125</v>
      </c>
      <c r="AP8485">
        <v>5</v>
      </c>
      <c r="AQ8485">
        <v>44</v>
      </c>
    </row>
    <row r="8486" spans="1:43" hidden="1" x14ac:dyDescent="0.25">
      <c r="A8486" t="s">
        <v>30815</v>
      </c>
      <c r="B8486" t="s">
        <v>30816</v>
      </c>
      <c r="C8486" s="1" t="str">
        <f t="shared" si="584"/>
        <v>21:0153</v>
      </c>
      <c r="D8486" s="1" t="str">
        <f t="shared" si="585"/>
        <v>21:0040</v>
      </c>
      <c r="E8486" t="s">
        <v>30817</v>
      </c>
      <c r="F8486" t="s">
        <v>30818</v>
      </c>
      <c r="H8486">
        <v>55.8669887</v>
      </c>
      <c r="I8486">
        <v>-125.25700449999999</v>
      </c>
      <c r="J8486" s="1" t="str">
        <f t="shared" si="586"/>
        <v>Till</v>
      </c>
      <c r="K8486" s="1" t="str">
        <f t="shared" si="587"/>
        <v>&lt;63 micron</v>
      </c>
      <c r="L8486">
        <v>0.1</v>
      </c>
      <c r="M8486">
        <v>3.29</v>
      </c>
      <c r="N8486">
        <v>18</v>
      </c>
      <c r="O8486">
        <v>100</v>
      </c>
      <c r="P8486">
        <v>0.25</v>
      </c>
      <c r="Q8486">
        <v>1</v>
      </c>
      <c r="R8486">
        <v>1.28</v>
      </c>
      <c r="S8486">
        <v>0.25</v>
      </c>
      <c r="T8486">
        <v>23</v>
      </c>
      <c r="U8486">
        <v>75</v>
      </c>
      <c r="V8486">
        <v>223</v>
      </c>
      <c r="W8486">
        <v>4.22</v>
      </c>
      <c r="X8486">
        <v>5</v>
      </c>
      <c r="Z8486">
        <v>0.32</v>
      </c>
      <c r="AA8486">
        <v>5</v>
      </c>
      <c r="AB8486">
        <v>1.4</v>
      </c>
      <c r="AC8486">
        <v>700</v>
      </c>
      <c r="AD8486">
        <v>0.5</v>
      </c>
      <c r="AE8486">
        <v>7.0000000000000007E-2</v>
      </c>
      <c r="AF8486">
        <v>28</v>
      </c>
      <c r="AG8486">
        <v>1130</v>
      </c>
      <c r="AH8486">
        <v>4</v>
      </c>
      <c r="AI8486">
        <v>4</v>
      </c>
      <c r="AJ8486">
        <v>10</v>
      </c>
      <c r="AK8486">
        <v>122</v>
      </c>
      <c r="AL8486">
        <v>0.23</v>
      </c>
      <c r="AM8486">
        <v>5</v>
      </c>
      <c r="AN8486">
        <v>5</v>
      </c>
      <c r="AO8486">
        <v>170</v>
      </c>
      <c r="AP8486">
        <v>5</v>
      </c>
      <c r="AQ8486">
        <v>56</v>
      </c>
    </row>
    <row r="8487" spans="1:43" hidden="1" x14ac:dyDescent="0.25">
      <c r="A8487" t="s">
        <v>30819</v>
      </c>
      <c r="B8487" t="s">
        <v>30820</v>
      </c>
      <c r="C8487" s="1" t="str">
        <f t="shared" si="584"/>
        <v>21:0153</v>
      </c>
      <c r="D8487" s="1" t="str">
        <f t="shared" si="585"/>
        <v>21:0040</v>
      </c>
      <c r="E8487" t="s">
        <v>30821</v>
      </c>
      <c r="F8487" t="s">
        <v>30822</v>
      </c>
      <c r="H8487">
        <v>55.897874700000003</v>
      </c>
      <c r="I8487">
        <v>-125.2611816</v>
      </c>
      <c r="J8487" s="1" t="str">
        <f t="shared" si="586"/>
        <v>Till</v>
      </c>
      <c r="K8487" s="1" t="str">
        <f t="shared" si="587"/>
        <v>&lt;63 micron</v>
      </c>
      <c r="L8487">
        <v>0.1</v>
      </c>
      <c r="M8487">
        <v>2.78</v>
      </c>
      <c r="N8487">
        <v>16</v>
      </c>
      <c r="O8487">
        <v>110</v>
      </c>
      <c r="P8487">
        <v>0.25</v>
      </c>
      <c r="Q8487">
        <v>1</v>
      </c>
      <c r="R8487">
        <v>1.28</v>
      </c>
      <c r="S8487">
        <v>0.25</v>
      </c>
      <c r="T8487">
        <v>24</v>
      </c>
      <c r="U8487">
        <v>68</v>
      </c>
      <c r="V8487">
        <v>196</v>
      </c>
      <c r="W8487">
        <v>4.2699999999999996</v>
      </c>
      <c r="X8487">
        <v>5</v>
      </c>
      <c r="Z8487">
        <v>0.18</v>
      </c>
      <c r="AA8487">
        <v>5</v>
      </c>
      <c r="AB8487">
        <v>1.22</v>
      </c>
      <c r="AC8487">
        <v>640</v>
      </c>
      <c r="AD8487">
        <v>0.5</v>
      </c>
      <c r="AE8487">
        <v>0.04</v>
      </c>
      <c r="AF8487">
        <v>26</v>
      </c>
      <c r="AG8487">
        <v>1280</v>
      </c>
      <c r="AH8487">
        <v>4</v>
      </c>
      <c r="AI8487">
        <v>2</v>
      </c>
      <c r="AJ8487">
        <v>10</v>
      </c>
      <c r="AK8487">
        <v>105</v>
      </c>
      <c r="AL8487">
        <v>0.18</v>
      </c>
      <c r="AM8487">
        <v>5</v>
      </c>
      <c r="AN8487">
        <v>5</v>
      </c>
      <c r="AO8487">
        <v>154</v>
      </c>
      <c r="AP8487">
        <v>5</v>
      </c>
      <c r="AQ8487">
        <v>46</v>
      </c>
    </row>
    <row r="8488" spans="1:43" hidden="1" x14ac:dyDescent="0.25">
      <c r="A8488" t="s">
        <v>30823</v>
      </c>
      <c r="B8488" t="s">
        <v>30824</v>
      </c>
      <c r="C8488" s="1" t="str">
        <f t="shared" si="584"/>
        <v>21:0153</v>
      </c>
      <c r="D8488" s="1" t="str">
        <f t="shared" si="585"/>
        <v>21:0040</v>
      </c>
      <c r="E8488" t="s">
        <v>30821</v>
      </c>
      <c r="F8488" t="s">
        <v>30825</v>
      </c>
      <c r="H8488">
        <v>55.897874700000003</v>
      </c>
      <c r="I8488">
        <v>-125.2611816</v>
      </c>
      <c r="J8488" s="1" t="str">
        <f t="shared" si="586"/>
        <v>Till</v>
      </c>
      <c r="K8488" s="1" t="str">
        <f t="shared" si="587"/>
        <v>&lt;63 micron</v>
      </c>
      <c r="L8488">
        <v>0.1</v>
      </c>
      <c r="M8488">
        <v>3.05</v>
      </c>
      <c r="N8488">
        <v>6</v>
      </c>
      <c r="O8488">
        <v>120</v>
      </c>
      <c r="P8488">
        <v>0.25</v>
      </c>
      <c r="Q8488">
        <v>1</v>
      </c>
      <c r="R8488">
        <v>1.32</v>
      </c>
      <c r="S8488">
        <v>0.25</v>
      </c>
      <c r="T8488">
        <v>25</v>
      </c>
      <c r="U8488">
        <v>76</v>
      </c>
      <c r="V8488">
        <v>219</v>
      </c>
      <c r="W8488">
        <v>4.59</v>
      </c>
      <c r="X8488">
        <v>5</v>
      </c>
      <c r="Z8488">
        <v>0.2</v>
      </c>
      <c r="AA8488">
        <v>5</v>
      </c>
      <c r="AB8488">
        <v>1.3</v>
      </c>
      <c r="AC8488">
        <v>680</v>
      </c>
      <c r="AD8488">
        <v>0.5</v>
      </c>
      <c r="AE8488">
        <v>0.04</v>
      </c>
      <c r="AF8488">
        <v>28</v>
      </c>
      <c r="AG8488">
        <v>1330</v>
      </c>
      <c r="AH8488">
        <v>2</v>
      </c>
      <c r="AI8488">
        <v>1</v>
      </c>
      <c r="AJ8488">
        <v>11</v>
      </c>
      <c r="AK8488">
        <v>106</v>
      </c>
      <c r="AL8488">
        <v>0.2</v>
      </c>
      <c r="AM8488">
        <v>5</v>
      </c>
      <c r="AN8488">
        <v>5</v>
      </c>
      <c r="AO8488">
        <v>168</v>
      </c>
      <c r="AP8488">
        <v>5</v>
      </c>
      <c r="AQ8488">
        <v>48</v>
      </c>
    </row>
    <row r="8489" spans="1:43" hidden="1" x14ac:dyDescent="0.25">
      <c r="A8489" t="s">
        <v>30826</v>
      </c>
      <c r="B8489" t="s">
        <v>30827</v>
      </c>
      <c r="C8489" s="1" t="str">
        <f t="shared" si="584"/>
        <v>21:0153</v>
      </c>
      <c r="D8489" s="1" t="str">
        <f t="shared" si="585"/>
        <v>21:0040</v>
      </c>
      <c r="E8489" t="s">
        <v>30828</v>
      </c>
      <c r="F8489" t="s">
        <v>30829</v>
      </c>
      <c r="H8489">
        <v>55.968610499999997</v>
      </c>
      <c r="I8489">
        <v>-125.1863178</v>
      </c>
      <c r="J8489" s="1" t="str">
        <f t="shared" si="586"/>
        <v>Till</v>
      </c>
      <c r="K8489" s="1" t="str">
        <f t="shared" si="587"/>
        <v>&lt;63 micron</v>
      </c>
      <c r="L8489">
        <v>0.1</v>
      </c>
      <c r="M8489">
        <v>2.14</v>
      </c>
      <c r="N8489">
        <v>12</v>
      </c>
      <c r="O8489">
        <v>150</v>
      </c>
      <c r="P8489">
        <v>0.25</v>
      </c>
      <c r="Q8489">
        <v>1</v>
      </c>
      <c r="R8489">
        <v>1.1200000000000001</v>
      </c>
      <c r="S8489">
        <v>0.25</v>
      </c>
      <c r="T8489">
        <v>14</v>
      </c>
      <c r="U8489">
        <v>30</v>
      </c>
      <c r="V8489">
        <v>98</v>
      </c>
      <c r="W8489">
        <v>3.88</v>
      </c>
      <c r="X8489">
        <v>5</v>
      </c>
      <c r="Z8489">
        <v>0.19</v>
      </c>
      <c r="AA8489">
        <v>10</v>
      </c>
      <c r="AB8489">
        <v>0.73</v>
      </c>
      <c r="AC8489">
        <v>705</v>
      </c>
      <c r="AD8489">
        <v>0.5</v>
      </c>
      <c r="AE8489">
        <v>0.03</v>
      </c>
      <c r="AF8489">
        <v>17</v>
      </c>
      <c r="AG8489">
        <v>1240</v>
      </c>
      <c r="AH8489">
        <v>4</v>
      </c>
      <c r="AI8489">
        <v>2</v>
      </c>
      <c r="AJ8489">
        <v>10</v>
      </c>
      <c r="AK8489">
        <v>81</v>
      </c>
      <c r="AL8489">
        <v>0.13</v>
      </c>
      <c r="AM8489">
        <v>5</v>
      </c>
      <c r="AN8489">
        <v>5</v>
      </c>
      <c r="AO8489">
        <v>124</v>
      </c>
      <c r="AP8489">
        <v>5</v>
      </c>
      <c r="AQ8489">
        <v>54</v>
      </c>
    </row>
    <row r="8490" spans="1:43" hidden="1" x14ac:dyDescent="0.25">
      <c r="A8490" t="s">
        <v>30830</v>
      </c>
      <c r="B8490" t="s">
        <v>30831</v>
      </c>
      <c r="C8490" s="1" t="str">
        <f t="shared" si="584"/>
        <v>21:0153</v>
      </c>
      <c r="D8490" s="1" t="str">
        <f t="shared" si="585"/>
        <v>21:0040</v>
      </c>
      <c r="E8490" t="s">
        <v>30828</v>
      </c>
      <c r="F8490" t="s">
        <v>30832</v>
      </c>
      <c r="H8490">
        <v>55.968610499999997</v>
      </c>
      <c r="I8490">
        <v>-125.1863178</v>
      </c>
      <c r="J8490" s="1" t="str">
        <f t="shared" si="586"/>
        <v>Till</v>
      </c>
      <c r="K8490" s="1" t="str">
        <f t="shared" si="587"/>
        <v>&lt;63 micron</v>
      </c>
      <c r="L8490">
        <v>0.1</v>
      </c>
      <c r="M8490">
        <v>2.08</v>
      </c>
      <c r="N8490">
        <v>16</v>
      </c>
      <c r="O8490">
        <v>150</v>
      </c>
      <c r="P8490">
        <v>0.25</v>
      </c>
      <c r="Q8490">
        <v>1</v>
      </c>
      <c r="R8490">
        <v>1.03</v>
      </c>
      <c r="S8490">
        <v>0.25</v>
      </c>
      <c r="T8490">
        <v>13</v>
      </c>
      <c r="U8490">
        <v>27</v>
      </c>
      <c r="V8490">
        <v>95</v>
      </c>
      <c r="W8490">
        <v>3.71</v>
      </c>
      <c r="X8490">
        <v>5</v>
      </c>
      <c r="Z8490">
        <v>0.17</v>
      </c>
      <c r="AA8490">
        <v>10</v>
      </c>
      <c r="AB8490">
        <v>0.74</v>
      </c>
      <c r="AC8490">
        <v>675</v>
      </c>
      <c r="AD8490">
        <v>0.5</v>
      </c>
      <c r="AE8490">
        <v>0.03</v>
      </c>
      <c r="AF8490">
        <v>16</v>
      </c>
      <c r="AG8490">
        <v>1200</v>
      </c>
      <c r="AH8490">
        <v>4</v>
      </c>
      <c r="AI8490">
        <v>1</v>
      </c>
      <c r="AJ8490">
        <v>10</v>
      </c>
      <c r="AK8490">
        <v>71</v>
      </c>
      <c r="AL8490">
        <v>0.12</v>
      </c>
      <c r="AM8490">
        <v>5</v>
      </c>
      <c r="AN8490">
        <v>5</v>
      </c>
      <c r="AO8490">
        <v>119</v>
      </c>
      <c r="AP8490">
        <v>5</v>
      </c>
      <c r="AQ8490">
        <v>56</v>
      </c>
    </row>
    <row r="8491" spans="1:43" hidden="1" x14ac:dyDescent="0.25">
      <c r="A8491" t="s">
        <v>30833</v>
      </c>
      <c r="B8491" t="s">
        <v>30834</v>
      </c>
      <c r="C8491" s="1" t="str">
        <f t="shared" si="584"/>
        <v>21:0153</v>
      </c>
      <c r="D8491" s="1" t="str">
        <f t="shared" si="585"/>
        <v>21:0040</v>
      </c>
      <c r="E8491" t="s">
        <v>30835</v>
      </c>
      <c r="F8491" t="s">
        <v>30836</v>
      </c>
      <c r="H8491">
        <v>55.964374900000003</v>
      </c>
      <c r="I8491">
        <v>-125.1614988</v>
      </c>
      <c r="J8491" s="1" t="str">
        <f t="shared" si="586"/>
        <v>Till</v>
      </c>
      <c r="K8491" s="1" t="str">
        <f t="shared" si="587"/>
        <v>&lt;63 micron</v>
      </c>
      <c r="L8491">
        <v>0.1</v>
      </c>
      <c r="M8491">
        <v>2.59</v>
      </c>
      <c r="N8491">
        <v>16</v>
      </c>
      <c r="O8491">
        <v>280</v>
      </c>
      <c r="P8491">
        <v>0.25</v>
      </c>
      <c r="Q8491">
        <v>1</v>
      </c>
      <c r="R8491">
        <v>2.63</v>
      </c>
      <c r="S8491">
        <v>0.25</v>
      </c>
      <c r="T8491">
        <v>28</v>
      </c>
      <c r="U8491">
        <v>95</v>
      </c>
      <c r="V8491">
        <v>72</v>
      </c>
      <c r="W8491">
        <v>5.3</v>
      </c>
      <c r="X8491">
        <v>5</v>
      </c>
      <c r="Z8491">
        <v>0.12</v>
      </c>
      <c r="AA8491">
        <v>5</v>
      </c>
      <c r="AB8491">
        <v>1.53</v>
      </c>
      <c r="AC8491">
        <v>1570</v>
      </c>
      <c r="AD8491">
        <v>0.5</v>
      </c>
      <c r="AE8491">
        <v>0.01</v>
      </c>
      <c r="AF8491">
        <v>56</v>
      </c>
      <c r="AG8491">
        <v>1030</v>
      </c>
      <c r="AH8491">
        <v>4</v>
      </c>
      <c r="AI8491">
        <v>2</v>
      </c>
      <c r="AJ8491">
        <v>32</v>
      </c>
      <c r="AK8491">
        <v>39</v>
      </c>
      <c r="AL8491">
        <v>0.01</v>
      </c>
      <c r="AM8491">
        <v>5</v>
      </c>
      <c r="AN8491">
        <v>5</v>
      </c>
      <c r="AO8491">
        <v>160</v>
      </c>
      <c r="AP8491">
        <v>5</v>
      </c>
      <c r="AQ8491">
        <v>90</v>
      </c>
    </row>
    <row r="8492" spans="1:43" hidden="1" x14ac:dyDescent="0.25">
      <c r="A8492" t="s">
        <v>30837</v>
      </c>
      <c r="B8492" t="s">
        <v>30838</v>
      </c>
      <c r="C8492" s="1" t="str">
        <f t="shared" si="584"/>
        <v>21:0153</v>
      </c>
      <c r="D8492" s="1" t="str">
        <f t="shared" si="585"/>
        <v>21:0040</v>
      </c>
      <c r="E8492" t="s">
        <v>30839</v>
      </c>
      <c r="F8492" t="s">
        <v>30840</v>
      </c>
      <c r="H8492">
        <v>55.974478400000002</v>
      </c>
      <c r="I8492">
        <v>-125.14752540000001</v>
      </c>
      <c r="J8492" s="1" t="str">
        <f t="shared" si="586"/>
        <v>Till</v>
      </c>
      <c r="K8492" s="1" t="str">
        <f t="shared" si="587"/>
        <v>&lt;63 micron</v>
      </c>
      <c r="L8492">
        <v>0.1</v>
      </c>
      <c r="M8492">
        <v>2.11</v>
      </c>
      <c r="N8492">
        <v>6</v>
      </c>
      <c r="O8492">
        <v>280</v>
      </c>
      <c r="P8492">
        <v>0.25</v>
      </c>
      <c r="Q8492">
        <v>1</v>
      </c>
      <c r="R8492">
        <v>0.93</v>
      </c>
      <c r="S8492">
        <v>0.25</v>
      </c>
      <c r="T8492">
        <v>19</v>
      </c>
      <c r="U8492">
        <v>61</v>
      </c>
      <c r="V8492">
        <v>65</v>
      </c>
      <c r="W8492">
        <v>4.3</v>
      </c>
      <c r="X8492">
        <v>5</v>
      </c>
      <c r="Z8492">
        <v>0.1</v>
      </c>
      <c r="AA8492">
        <v>10</v>
      </c>
      <c r="AB8492">
        <v>0.93</v>
      </c>
      <c r="AC8492">
        <v>920</v>
      </c>
      <c r="AD8492">
        <v>0.5</v>
      </c>
      <c r="AE8492">
        <v>0.02</v>
      </c>
      <c r="AF8492">
        <v>33</v>
      </c>
      <c r="AG8492">
        <v>940</v>
      </c>
      <c r="AH8492">
        <v>6</v>
      </c>
      <c r="AI8492">
        <v>1</v>
      </c>
      <c r="AJ8492">
        <v>16</v>
      </c>
      <c r="AK8492">
        <v>61</v>
      </c>
      <c r="AL8492">
        <v>0.1</v>
      </c>
      <c r="AM8492">
        <v>5</v>
      </c>
      <c r="AN8492">
        <v>5</v>
      </c>
      <c r="AO8492">
        <v>133</v>
      </c>
      <c r="AP8492">
        <v>5</v>
      </c>
      <c r="AQ8492">
        <v>58</v>
      </c>
    </row>
    <row r="8493" spans="1:43" hidden="1" x14ac:dyDescent="0.25">
      <c r="A8493" t="s">
        <v>30841</v>
      </c>
      <c r="B8493" t="s">
        <v>30842</v>
      </c>
      <c r="C8493" s="1" t="str">
        <f t="shared" si="584"/>
        <v>21:0153</v>
      </c>
      <c r="D8493" s="1" t="str">
        <f t="shared" si="585"/>
        <v>21:0040</v>
      </c>
      <c r="E8493" t="s">
        <v>30843</v>
      </c>
      <c r="F8493" t="s">
        <v>30844</v>
      </c>
      <c r="H8493">
        <v>55.894298300000003</v>
      </c>
      <c r="I8493">
        <v>-125.1667006</v>
      </c>
      <c r="J8493" s="1" t="str">
        <f t="shared" si="586"/>
        <v>Till</v>
      </c>
      <c r="K8493" s="1" t="str">
        <f t="shared" si="587"/>
        <v>&lt;63 micron</v>
      </c>
      <c r="L8493">
        <v>0.1</v>
      </c>
      <c r="M8493">
        <v>1.68</v>
      </c>
      <c r="N8493">
        <v>6</v>
      </c>
      <c r="O8493">
        <v>80</v>
      </c>
      <c r="P8493">
        <v>0.25</v>
      </c>
      <c r="Q8493">
        <v>1</v>
      </c>
      <c r="R8493">
        <v>1</v>
      </c>
      <c r="S8493">
        <v>0.25</v>
      </c>
      <c r="T8493">
        <v>10</v>
      </c>
      <c r="U8493">
        <v>50</v>
      </c>
      <c r="V8493">
        <v>53</v>
      </c>
      <c r="W8493">
        <v>3.13</v>
      </c>
      <c r="X8493">
        <v>5</v>
      </c>
      <c r="Z8493">
        <v>7.0000000000000007E-2</v>
      </c>
      <c r="AA8493">
        <v>5</v>
      </c>
      <c r="AB8493">
        <v>0.62</v>
      </c>
      <c r="AC8493">
        <v>415</v>
      </c>
      <c r="AD8493">
        <v>0.5</v>
      </c>
      <c r="AE8493">
        <v>0.03</v>
      </c>
      <c r="AF8493">
        <v>19</v>
      </c>
      <c r="AG8493">
        <v>1170</v>
      </c>
      <c r="AH8493">
        <v>4</v>
      </c>
      <c r="AI8493">
        <v>1</v>
      </c>
      <c r="AJ8493">
        <v>8</v>
      </c>
      <c r="AK8493">
        <v>81</v>
      </c>
      <c r="AL8493">
        <v>0.13</v>
      </c>
      <c r="AM8493">
        <v>5</v>
      </c>
      <c r="AN8493">
        <v>5</v>
      </c>
      <c r="AO8493">
        <v>105</v>
      </c>
      <c r="AP8493">
        <v>5</v>
      </c>
      <c r="AQ8493">
        <v>34</v>
      </c>
    </row>
    <row r="8494" spans="1:43" hidden="1" x14ac:dyDescent="0.25">
      <c r="A8494" t="s">
        <v>30845</v>
      </c>
      <c r="B8494" t="s">
        <v>30846</v>
      </c>
      <c r="C8494" s="1" t="str">
        <f t="shared" si="584"/>
        <v>21:0153</v>
      </c>
      <c r="D8494" s="1" t="str">
        <f t="shared" si="585"/>
        <v>21:0040</v>
      </c>
      <c r="E8494" t="s">
        <v>30847</v>
      </c>
      <c r="F8494" t="s">
        <v>30848</v>
      </c>
      <c r="H8494">
        <v>55.817424899999999</v>
      </c>
      <c r="I8494">
        <v>-125.1095085</v>
      </c>
      <c r="J8494" s="1" t="str">
        <f t="shared" si="586"/>
        <v>Till</v>
      </c>
      <c r="K8494" s="1" t="str">
        <f t="shared" si="587"/>
        <v>&lt;63 micron</v>
      </c>
      <c r="L8494">
        <v>0.1</v>
      </c>
      <c r="M8494">
        <v>3.03</v>
      </c>
      <c r="N8494">
        <v>6</v>
      </c>
      <c r="O8494">
        <v>280</v>
      </c>
      <c r="P8494">
        <v>0.25</v>
      </c>
      <c r="Q8494">
        <v>1</v>
      </c>
      <c r="R8494">
        <v>1.92</v>
      </c>
      <c r="S8494">
        <v>0.25</v>
      </c>
      <c r="T8494">
        <v>24</v>
      </c>
      <c r="U8494">
        <v>91</v>
      </c>
      <c r="V8494">
        <v>131</v>
      </c>
      <c r="W8494">
        <v>4.51</v>
      </c>
      <c r="X8494">
        <v>5</v>
      </c>
      <c r="Z8494">
        <v>0.31</v>
      </c>
      <c r="AA8494">
        <v>5</v>
      </c>
      <c r="AB8494">
        <v>1.93</v>
      </c>
      <c r="AC8494">
        <v>1000</v>
      </c>
      <c r="AD8494">
        <v>0.5</v>
      </c>
      <c r="AE8494">
        <v>0.04</v>
      </c>
      <c r="AF8494">
        <v>74</v>
      </c>
      <c r="AG8494">
        <v>900</v>
      </c>
      <c r="AH8494">
        <v>8</v>
      </c>
      <c r="AI8494">
        <v>2</v>
      </c>
      <c r="AJ8494">
        <v>13</v>
      </c>
      <c r="AK8494">
        <v>136</v>
      </c>
      <c r="AL8494">
        <v>0.13</v>
      </c>
      <c r="AM8494">
        <v>5</v>
      </c>
      <c r="AN8494">
        <v>5</v>
      </c>
      <c r="AO8494">
        <v>116</v>
      </c>
      <c r="AP8494">
        <v>5</v>
      </c>
      <c r="AQ8494">
        <v>100</v>
      </c>
    </row>
    <row r="8495" spans="1:43" hidden="1" x14ac:dyDescent="0.25">
      <c r="A8495" t="s">
        <v>30849</v>
      </c>
      <c r="B8495" t="s">
        <v>30850</v>
      </c>
      <c r="C8495" s="1" t="str">
        <f t="shared" si="584"/>
        <v>21:0153</v>
      </c>
      <c r="D8495" s="1" t="str">
        <f t="shared" si="585"/>
        <v>21:0040</v>
      </c>
      <c r="E8495" t="s">
        <v>30847</v>
      </c>
      <c r="F8495" t="s">
        <v>30851</v>
      </c>
      <c r="H8495">
        <v>55.817424899999999</v>
      </c>
      <c r="I8495">
        <v>-125.1095085</v>
      </c>
      <c r="J8495" s="1" t="str">
        <f t="shared" si="586"/>
        <v>Till</v>
      </c>
      <c r="K8495" s="1" t="str">
        <f t="shared" si="587"/>
        <v>&lt;63 micron</v>
      </c>
      <c r="L8495">
        <v>0.1</v>
      </c>
      <c r="M8495">
        <v>1.58</v>
      </c>
      <c r="N8495">
        <v>1</v>
      </c>
      <c r="O8495">
        <v>100</v>
      </c>
      <c r="P8495">
        <v>0.25</v>
      </c>
      <c r="Q8495">
        <v>1</v>
      </c>
      <c r="R8495">
        <v>2.72</v>
      </c>
      <c r="S8495">
        <v>0.25</v>
      </c>
      <c r="T8495">
        <v>14</v>
      </c>
      <c r="U8495">
        <v>63</v>
      </c>
      <c r="V8495">
        <v>62</v>
      </c>
      <c r="W8495">
        <v>3.43</v>
      </c>
      <c r="X8495">
        <v>5</v>
      </c>
      <c r="Z8495">
        <v>0.13</v>
      </c>
      <c r="AA8495">
        <v>5</v>
      </c>
      <c r="AB8495">
        <v>1.08</v>
      </c>
      <c r="AC8495">
        <v>595</v>
      </c>
      <c r="AD8495">
        <v>0.5</v>
      </c>
      <c r="AE8495">
        <v>0.05</v>
      </c>
      <c r="AF8495">
        <v>35</v>
      </c>
      <c r="AG8495">
        <v>880</v>
      </c>
      <c r="AH8495">
        <v>4</v>
      </c>
      <c r="AI8495">
        <v>2</v>
      </c>
      <c r="AJ8495">
        <v>8</v>
      </c>
      <c r="AK8495">
        <v>99</v>
      </c>
      <c r="AL8495">
        <v>0.15</v>
      </c>
      <c r="AM8495">
        <v>5</v>
      </c>
      <c r="AN8495">
        <v>5</v>
      </c>
      <c r="AO8495">
        <v>111</v>
      </c>
      <c r="AP8495">
        <v>5</v>
      </c>
      <c r="AQ8495">
        <v>52</v>
      </c>
    </row>
    <row r="8496" spans="1:43" hidden="1" x14ac:dyDescent="0.25">
      <c r="A8496" t="s">
        <v>30852</v>
      </c>
      <c r="B8496" t="s">
        <v>30853</v>
      </c>
      <c r="C8496" s="1" t="str">
        <f t="shared" si="584"/>
        <v>21:0153</v>
      </c>
      <c r="D8496" s="1" t="str">
        <f t="shared" si="585"/>
        <v>21:0040</v>
      </c>
      <c r="E8496" t="s">
        <v>30847</v>
      </c>
      <c r="F8496" t="s">
        <v>30854</v>
      </c>
      <c r="H8496">
        <v>55.817424899999999</v>
      </c>
      <c r="I8496">
        <v>-125.1095085</v>
      </c>
      <c r="J8496" s="1" t="str">
        <f t="shared" si="586"/>
        <v>Till</v>
      </c>
      <c r="K8496" s="1" t="str">
        <f t="shared" si="587"/>
        <v>&lt;63 micron</v>
      </c>
      <c r="L8496">
        <v>0.1</v>
      </c>
      <c r="M8496">
        <v>1.51</v>
      </c>
      <c r="N8496">
        <v>10</v>
      </c>
      <c r="O8496">
        <v>100</v>
      </c>
      <c r="P8496">
        <v>0.25</v>
      </c>
      <c r="Q8496">
        <v>1</v>
      </c>
      <c r="R8496">
        <v>2.57</v>
      </c>
      <c r="S8496">
        <v>0.25</v>
      </c>
      <c r="T8496">
        <v>13</v>
      </c>
      <c r="U8496">
        <v>61</v>
      </c>
      <c r="V8496">
        <v>57</v>
      </c>
      <c r="W8496">
        <v>3.34</v>
      </c>
      <c r="X8496">
        <v>5</v>
      </c>
      <c r="Z8496">
        <v>0.12</v>
      </c>
      <c r="AA8496">
        <v>5</v>
      </c>
      <c r="AB8496">
        <v>1</v>
      </c>
      <c r="AC8496">
        <v>545</v>
      </c>
      <c r="AD8496">
        <v>0.5</v>
      </c>
      <c r="AE8496">
        <v>0.05</v>
      </c>
      <c r="AF8496">
        <v>31</v>
      </c>
      <c r="AG8496">
        <v>910</v>
      </c>
      <c r="AH8496">
        <v>6</v>
      </c>
      <c r="AI8496">
        <v>2</v>
      </c>
      <c r="AJ8496">
        <v>8</v>
      </c>
      <c r="AK8496">
        <v>89</v>
      </c>
      <c r="AL8496">
        <v>0.12</v>
      </c>
      <c r="AM8496">
        <v>5</v>
      </c>
      <c r="AN8496">
        <v>5</v>
      </c>
      <c r="AO8496">
        <v>107</v>
      </c>
      <c r="AP8496">
        <v>5</v>
      </c>
      <c r="AQ8496">
        <v>50</v>
      </c>
    </row>
    <row r="8497" spans="1:43" hidden="1" x14ac:dyDescent="0.25">
      <c r="A8497" t="s">
        <v>30855</v>
      </c>
      <c r="B8497" t="s">
        <v>30856</v>
      </c>
      <c r="C8497" s="1" t="str">
        <f t="shared" si="584"/>
        <v>21:0153</v>
      </c>
      <c r="D8497" s="1" t="str">
        <f t="shared" si="585"/>
        <v>21:0040</v>
      </c>
      <c r="E8497" t="s">
        <v>30857</v>
      </c>
      <c r="F8497" t="s">
        <v>30858</v>
      </c>
      <c r="H8497">
        <v>55.772417300000001</v>
      </c>
      <c r="I8497">
        <v>-124.69222379999999</v>
      </c>
      <c r="J8497" s="1" t="str">
        <f t="shared" si="586"/>
        <v>Till</v>
      </c>
      <c r="K8497" s="1" t="str">
        <f t="shared" si="587"/>
        <v>&lt;63 micron</v>
      </c>
      <c r="L8497">
        <v>0.1</v>
      </c>
      <c r="M8497">
        <v>1.28</v>
      </c>
      <c r="N8497">
        <v>14</v>
      </c>
      <c r="O8497">
        <v>100</v>
      </c>
      <c r="P8497">
        <v>0.25</v>
      </c>
      <c r="Q8497">
        <v>1</v>
      </c>
      <c r="R8497">
        <v>4.05</v>
      </c>
      <c r="S8497">
        <v>0.5</v>
      </c>
      <c r="T8497">
        <v>14</v>
      </c>
      <c r="U8497">
        <v>75</v>
      </c>
      <c r="V8497">
        <v>43</v>
      </c>
      <c r="W8497">
        <v>2.85</v>
      </c>
      <c r="X8497">
        <v>5</v>
      </c>
      <c r="Z8497">
        <v>0.09</v>
      </c>
      <c r="AA8497">
        <v>5</v>
      </c>
      <c r="AB8497">
        <v>1.34</v>
      </c>
      <c r="AC8497">
        <v>545</v>
      </c>
      <c r="AD8497">
        <v>0.5</v>
      </c>
      <c r="AE8497">
        <v>0.02</v>
      </c>
      <c r="AF8497">
        <v>62</v>
      </c>
      <c r="AG8497">
        <v>970</v>
      </c>
      <c r="AH8497">
        <v>6</v>
      </c>
      <c r="AI8497">
        <v>2</v>
      </c>
      <c r="AJ8497">
        <v>8</v>
      </c>
      <c r="AK8497">
        <v>113</v>
      </c>
      <c r="AL8497">
        <v>0.11</v>
      </c>
      <c r="AM8497">
        <v>5</v>
      </c>
      <c r="AN8497">
        <v>5</v>
      </c>
      <c r="AO8497">
        <v>69</v>
      </c>
      <c r="AP8497">
        <v>5</v>
      </c>
      <c r="AQ8497">
        <v>90</v>
      </c>
    </row>
    <row r="8498" spans="1:43" hidden="1" x14ac:dyDescent="0.25">
      <c r="A8498" t="s">
        <v>30859</v>
      </c>
      <c r="B8498" t="s">
        <v>30860</v>
      </c>
      <c r="C8498" s="1" t="str">
        <f t="shared" si="584"/>
        <v>21:0153</v>
      </c>
      <c r="D8498" s="1" t="str">
        <f t="shared" si="585"/>
        <v>21:0040</v>
      </c>
      <c r="E8498" t="s">
        <v>30857</v>
      </c>
      <c r="F8498" t="s">
        <v>30861</v>
      </c>
      <c r="H8498">
        <v>55.772417300000001</v>
      </c>
      <c r="I8498">
        <v>-124.69222379999999</v>
      </c>
      <c r="J8498" s="1" t="str">
        <f t="shared" si="586"/>
        <v>Till</v>
      </c>
      <c r="K8498" s="1" t="str">
        <f t="shared" si="587"/>
        <v>&lt;63 micron</v>
      </c>
      <c r="L8498">
        <v>0.1</v>
      </c>
      <c r="M8498">
        <v>1.1100000000000001</v>
      </c>
      <c r="N8498">
        <v>20</v>
      </c>
      <c r="O8498">
        <v>90</v>
      </c>
      <c r="P8498">
        <v>0.25</v>
      </c>
      <c r="Q8498">
        <v>1</v>
      </c>
      <c r="R8498">
        <v>1.58</v>
      </c>
      <c r="S8498">
        <v>0.25</v>
      </c>
      <c r="T8498">
        <v>18</v>
      </c>
      <c r="U8498">
        <v>86</v>
      </c>
      <c r="V8498">
        <v>46</v>
      </c>
      <c r="W8498">
        <v>3.34</v>
      </c>
      <c r="X8498">
        <v>5</v>
      </c>
      <c r="Z8498">
        <v>0.06</v>
      </c>
      <c r="AA8498">
        <v>5</v>
      </c>
      <c r="AB8498">
        <v>0.95</v>
      </c>
      <c r="AC8498">
        <v>585</v>
      </c>
      <c r="AD8498">
        <v>0.5</v>
      </c>
      <c r="AE8498">
        <v>0.01</v>
      </c>
      <c r="AF8498">
        <v>81</v>
      </c>
      <c r="AG8498">
        <v>950</v>
      </c>
      <c r="AH8498">
        <v>12</v>
      </c>
      <c r="AI8498">
        <v>2</v>
      </c>
      <c r="AJ8498">
        <v>7</v>
      </c>
      <c r="AK8498">
        <v>68</v>
      </c>
      <c r="AL8498">
        <v>0.1</v>
      </c>
      <c r="AM8498">
        <v>5</v>
      </c>
      <c r="AN8498">
        <v>5</v>
      </c>
      <c r="AO8498">
        <v>69</v>
      </c>
      <c r="AP8498">
        <v>5</v>
      </c>
      <c r="AQ8498">
        <v>82</v>
      </c>
    </row>
    <row r="8499" spans="1:43" hidden="1" x14ac:dyDescent="0.25">
      <c r="A8499" t="s">
        <v>30862</v>
      </c>
      <c r="B8499" t="s">
        <v>30863</v>
      </c>
      <c r="C8499" s="1" t="str">
        <f t="shared" si="584"/>
        <v>21:0153</v>
      </c>
      <c r="D8499" s="1" t="str">
        <f t="shared" si="585"/>
        <v>21:0040</v>
      </c>
      <c r="E8499" t="s">
        <v>30864</v>
      </c>
      <c r="F8499" t="s">
        <v>30865</v>
      </c>
      <c r="H8499">
        <v>55.757287599999998</v>
      </c>
      <c r="I8499">
        <v>-124.6715839</v>
      </c>
      <c r="J8499" s="1" t="str">
        <f t="shared" si="586"/>
        <v>Till</v>
      </c>
      <c r="K8499" s="1" t="str">
        <f t="shared" si="587"/>
        <v>&lt;63 micron</v>
      </c>
      <c r="L8499">
        <v>0.1</v>
      </c>
      <c r="M8499">
        <v>1.42</v>
      </c>
      <c r="N8499">
        <v>6</v>
      </c>
      <c r="O8499">
        <v>80</v>
      </c>
      <c r="P8499">
        <v>0.25</v>
      </c>
      <c r="Q8499">
        <v>1</v>
      </c>
      <c r="R8499">
        <v>3.82</v>
      </c>
      <c r="S8499">
        <v>0.25</v>
      </c>
      <c r="T8499">
        <v>14</v>
      </c>
      <c r="U8499">
        <v>82</v>
      </c>
      <c r="V8499">
        <v>42</v>
      </c>
      <c r="W8499">
        <v>2.72</v>
      </c>
      <c r="X8499">
        <v>5</v>
      </c>
      <c r="Z8499">
        <v>7.0000000000000007E-2</v>
      </c>
      <c r="AA8499">
        <v>5</v>
      </c>
      <c r="AB8499">
        <v>1.48</v>
      </c>
      <c r="AC8499">
        <v>495</v>
      </c>
      <c r="AD8499">
        <v>0.5</v>
      </c>
      <c r="AE8499">
        <v>0.01</v>
      </c>
      <c r="AF8499">
        <v>66</v>
      </c>
      <c r="AG8499">
        <v>1030</v>
      </c>
      <c r="AH8499">
        <v>8</v>
      </c>
      <c r="AI8499">
        <v>1</v>
      </c>
      <c r="AJ8499">
        <v>7</v>
      </c>
      <c r="AK8499">
        <v>145</v>
      </c>
      <c r="AL8499">
        <v>0.15</v>
      </c>
      <c r="AM8499">
        <v>5</v>
      </c>
      <c r="AN8499">
        <v>5</v>
      </c>
      <c r="AO8499">
        <v>73</v>
      </c>
      <c r="AP8499">
        <v>5</v>
      </c>
      <c r="AQ8499">
        <v>60</v>
      </c>
    </row>
    <row r="8500" spans="1:43" hidden="1" x14ac:dyDescent="0.25">
      <c r="A8500" t="s">
        <v>30866</v>
      </c>
      <c r="B8500" t="s">
        <v>30867</v>
      </c>
      <c r="C8500" s="1" t="str">
        <f t="shared" si="584"/>
        <v>21:0153</v>
      </c>
      <c r="D8500" s="1" t="str">
        <f t="shared" si="585"/>
        <v>21:0040</v>
      </c>
      <c r="E8500" t="s">
        <v>30864</v>
      </c>
      <c r="F8500" t="s">
        <v>30868</v>
      </c>
      <c r="H8500">
        <v>55.757287599999998</v>
      </c>
      <c r="I8500">
        <v>-124.6715839</v>
      </c>
      <c r="J8500" s="1" t="str">
        <f t="shared" si="586"/>
        <v>Till</v>
      </c>
      <c r="K8500" s="1" t="str">
        <f t="shared" si="587"/>
        <v>&lt;63 micron</v>
      </c>
      <c r="L8500">
        <v>0.1</v>
      </c>
      <c r="M8500">
        <v>1.52</v>
      </c>
      <c r="N8500">
        <v>12</v>
      </c>
      <c r="O8500">
        <v>120</v>
      </c>
      <c r="P8500">
        <v>0.25</v>
      </c>
      <c r="Q8500">
        <v>1</v>
      </c>
      <c r="R8500">
        <v>4.79</v>
      </c>
      <c r="S8500">
        <v>0.25</v>
      </c>
      <c r="T8500">
        <v>19</v>
      </c>
      <c r="U8500">
        <v>155</v>
      </c>
      <c r="V8500">
        <v>47</v>
      </c>
      <c r="W8500">
        <v>3</v>
      </c>
      <c r="X8500">
        <v>5</v>
      </c>
      <c r="Z8500">
        <v>0.08</v>
      </c>
      <c r="AA8500">
        <v>5</v>
      </c>
      <c r="AB8500">
        <v>2.39</v>
      </c>
      <c r="AC8500">
        <v>555</v>
      </c>
      <c r="AD8500">
        <v>0.5</v>
      </c>
      <c r="AE8500">
        <v>0.01</v>
      </c>
      <c r="AF8500">
        <v>146</v>
      </c>
      <c r="AG8500">
        <v>1180</v>
      </c>
      <c r="AH8500">
        <v>6</v>
      </c>
      <c r="AI8500">
        <v>2</v>
      </c>
      <c r="AJ8500">
        <v>8</v>
      </c>
      <c r="AK8500">
        <v>183</v>
      </c>
      <c r="AL8500">
        <v>0.13</v>
      </c>
      <c r="AM8500">
        <v>5</v>
      </c>
      <c r="AN8500">
        <v>5</v>
      </c>
      <c r="AO8500">
        <v>72</v>
      </c>
      <c r="AP8500">
        <v>5</v>
      </c>
      <c r="AQ8500">
        <v>68</v>
      </c>
    </row>
    <row r="8501" spans="1:43" hidden="1" x14ac:dyDescent="0.25">
      <c r="A8501" t="s">
        <v>30869</v>
      </c>
      <c r="B8501" t="s">
        <v>30870</v>
      </c>
      <c r="C8501" s="1" t="str">
        <f t="shared" si="584"/>
        <v>21:0153</v>
      </c>
      <c r="D8501" s="1" t="str">
        <f t="shared" si="585"/>
        <v>21:0040</v>
      </c>
      <c r="E8501" t="s">
        <v>30864</v>
      </c>
      <c r="F8501" t="s">
        <v>30871</v>
      </c>
      <c r="H8501">
        <v>55.757287599999998</v>
      </c>
      <c r="I8501">
        <v>-124.6715839</v>
      </c>
      <c r="J8501" s="1" t="str">
        <f t="shared" si="586"/>
        <v>Till</v>
      </c>
      <c r="K8501" s="1" t="str">
        <f t="shared" si="587"/>
        <v>&lt;63 micron</v>
      </c>
      <c r="L8501">
        <v>0.1</v>
      </c>
      <c r="M8501">
        <v>1.48</v>
      </c>
      <c r="N8501">
        <v>8</v>
      </c>
      <c r="O8501">
        <v>110</v>
      </c>
      <c r="P8501">
        <v>0.25</v>
      </c>
      <c r="Q8501">
        <v>1</v>
      </c>
      <c r="R8501">
        <v>4.63</v>
      </c>
      <c r="S8501">
        <v>0.25</v>
      </c>
      <c r="T8501">
        <v>17</v>
      </c>
      <c r="U8501">
        <v>163</v>
      </c>
      <c r="V8501">
        <v>49</v>
      </c>
      <c r="W8501">
        <v>2.93</v>
      </c>
      <c r="X8501">
        <v>5</v>
      </c>
      <c r="Z8501">
        <v>0.06</v>
      </c>
      <c r="AA8501">
        <v>5</v>
      </c>
      <c r="AB8501">
        <v>2.34</v>
      </c>
      <c r="AC8501">
        <v>505</v>
      </c>
      <c r="AD8501">
        <v>0.5</v>
      </c>
      <c r="AE8501">
        <v>0.01</v>
      </c>
      <c r="AF8501">
        <v>158</v>
      </c>
      <c r="AG8501">
        <v>1170</v>
      </c>
      <c r="AH8501">
        <v>8</v>
      </c>
      <c r="AI8501">
        <v>2</v>
      </c>
      <c r="AJ8501">
        <v>8</v>
      </c>
      <c r="AK8501">
        <v>167</v>
      </c>
      <c r="AL8501">
        <v>0.12</v>
      </c>
      <c r="AM8501">
        <v>5</v>
      </c>
      <c r="AN8501">
        <v>5</v>
      </c>
      <c r="AO8501">
        <v>71</v>
      </c>
      <c r="AP8501">
        <v>5</v>
      </c>
      <c r="AQ8501">
        <v>70</v>
      </c>
    </row>
    <row r="8502" spans="1:43" hidden="1" x14ac:dyDescent="0.25">
      <c r="A8502" t="s">
        <v>30872</v>
      </c>
      <c r="B8502" t="s">
        <v>30873</v>
      </c>
      <c r="C8502" s="1" t="str">
        <f t="shared" si="584"/>
        <v>21:0153</v>
      </c>
      <c r="D8502" s="1" t="str">
        <f t="shared" si="585"/>
        <v>21:0040</v>
      </c>
      <c r="E8502" t="s">
        <v>30864</v>
      </c>
      <c r="F8502" t="s">
        <v>30874</v>
      </c>
      <c r="H8502">
        <v>55.757287599999998</v>
      </c>
      <c r="I8502">
        <v>-124.6715839</v>
      </c>
      <c r="J8502" s="1" t="str">
        <f t="shared" si="586"/>
        <v>Till</v>
      </c>
      <c r="K8502" s="1" t="str">
        <f t="shared" si="587"/>
        <v>&lt;63 micron</v>
      </c>
      <c r="L8502">
        <v>0.1</v>
      </c>
      <c r="M8502">
        <v>1.39</v>
      </c>
      <c r="N8502">
        <v>36</v>
      </c>
      <c r="O8502">
        <v>160</v>
      </c>
      <c r="P8502">
        <v>0.25</v>
      </c>
      <c r="Q8502">
        <v>1</v>
      </c>
      <c r="R8502">
        <v>4.17</v>
      </c>
      <c r="S8502">
        <v>0.25</v>
      </c>
      <c r="T8502">
        <v>18</v>
      </c>
      <c r="U8502">
        <v>129</v>
      </c>
      <c r="V8502">
        <v>54</v>
      </c>
      <c r="W8502">
        <v>3.12</v>
      </c>
      <c r="X8502">
        <v>5</v>
      </c>
      <c r="Z8502">
        <v>0.09</v>
      </c>
      <c r="AA8502">
        <v>5</v>
      </c>
      <c r="AB8502">
        <v>1.84</v>
      </c>
      <c r="AC8502">
        <v>505</v>
      </c>
      <c r="AD8502">
        <v>0.5</v>
      </c>
      <c r="AE8502">
        <v>0.01</v>
      </c>
      <c r="AF8502">
        <v>137</v>
      </c>
      <c r="AG8502">
        <v>1120</v>
      </c>
      <c r="AH8502">
        <v>12</v>
      </c>
      <c r="AI8502">
        <v>2</v>
      </c>
      <c r="AJ8502">
        <v>9</v>
      </c>
      <c r="AK8502">
        <v>154</v>
      </c>
      <c r="AL8502">
        <v>0.11</v>
      </c>
      <c r="AM8502">
        <v>5</v>
      </c>
      <c r="AN8502">
        <v>5</v>
      </c>
      <c r="AO8502">
        <v>66</v>
      </c>
      <c r="AP8502">
        <v>5</v>
      </c>
      <c r="AQ8502">
        <v>98</v>
      </c>
    </row>
    <row r="8503" spans="1:43" hidden="1" x14ac:dyDescent="0.25">
      <c r="A8503" t="s">
        <v>30875</v>
      </c>
      <c r="B8503" t="s">
        <v>30876</v>
      </c>
      <c r="C8503" s="1" t="str">
        <f t="shared" si="584"/>
        <v>21:0153</v>
      </c>
      <c r="D8503" s="1" t="str">
        <f t="shared" si="585"/>
        <v>21:0040</v>
      </c>
      <c r="E8503" t="s">
        <v>30864</v>
      </c>
      <c r="F8503" t="s">
        <v>30877</v>
      </c>
      <c r="H8503">
        <v>55.757287599999998</v>
      </c>
      <c r="I8503">
        <v>-124.6715839</v>
      </c>
      <c r="J8503" s="1" t="str">
        <f t="shared" si="586"/>
        <v>Till</v>
      </c>
      <c r="K8503" s="1" t="str">
        <f t="shared" si="587"/>
        <v>&lt;63 micron</v>
      </c>
      <c r="L8503">
        <v>0.1</v>
      </c>
      <c r="M8503">
        <v>1.34</v>
      </c>
      <c r="N8503">
        <v>82</v>
      </c>
      <c r="O8503">
        <v>170</v>
      </c>
      <c r="P8503">
        <v>0.25</v>
      </c>
      <c r="Q8503">
        <v>1</v>
      </c>
      <c r="R8503">
        <v>4.12</v>
      </c>
      <c r="S8503">
        <v>0.25</v>
      </c>
      <c r="T8503">
        <v>17</v>
      </c>
      <c r="U8503">
        <v>101</v>
      </c>
      <c r="V8503">
        <v>54</v>
      </c>
      <c r="W8503">
        <v>3</v>
      </c>
      <c r="X8503">
        <v>5</v>
      </c>
      <c r="Z8503">
        <v>0.1</v>
      </c>
      <c r="AA8503">
        <v>5</v>
      </c>
      <c r="AB8503">
        <v>1.57</v>
      </c>
      <c r="AC8503">
        <v>510</v>
      </c>
      <c r="AD8503">
        <v>0.5</v>
      </c>
      <c r="AE8503">
        <v>0.01</v>
      </c>
      <c r="AF8503">
        <v>104</v>
      </c>
      <c r="AG8503">
        <v>1110</v>
      </c>
      <c r="AH8503">
        <v>12</v>
      </c>
      <c r="AI8503">
        <v>2</v>
      </c>
      <c r="AJ8503">
        <v>9</v>
      </c>
      <c r="AK8503">
        <v>141</v>
      </c>
      <c r="AL8503">
        <v>0.11</v>
      </c>
      <c r="AM8503">
        <v>5</v>
      </c>
      <c r="AN8503">
        <v>5</v>
      </c>
      <c r="AO8503">
        <v>64</v>
      </c>
      <c r="AP8503">
        <v>5</v>
      </c>
      <c r="AQ8503">
        <v>92</v>
      </c>
    </row>
    <row r="8504" spans="1:43" hidden="1" x14ac:dyDescent="0.25">
      <c r="A8504" t="s">
        <v>30878</v>
      </c>
      <c r="B8504" t="s">
        <v>30879</v>
      </c>
      <c r="C8504" s="1" t="str">
        <f t="shared" si="584"/>
        <v>21:0153</v>
      </c>
      <c r="D8504" s="1" t="str">
        <f t="shared" si="585"/>
        <v>21:0040</v>
      </c>
      <c r="E8504" t="s">
        <v>30864</v>
      </c>
      <c r="F8504" t="s">
        <v>30880</v>
      </c>
      <c r="H8504">
        <v>55.757287599999998</v>
      </c>
      <c r="I8504">
        <v>-124.6715839</v>
      </c>
      <c r="J8504" s="1" t="str">
        <f t="shared" si="586"/>
        <v>Till</v>
      </c>
      <c r="K8504" s="1" t="str">
        <f t="shared" si="587"/>
        <v>&lt;63 micron</v>
      </c>
      <c r="L8504">
        <v>0.1</v>
      </c>
      <c r="M8504">
        <v>1.35</v>
      </c>
      <c r="N8504">
        <v>14</v>
      </c>
      <c r="O8504">
        <v>120</v>
      </c>
      <c r="P8504">
        <v>0.25</v>
      </c>
      <c r="Q8504">
        <v>1</v>
      </c>
      <c r="R8504">
        <v>3.18</v>
      </c>
      <c r="S8504">
        <v>0.25</v>
      </c>
      <c r="T8504">
        <v>16</v>
      </c>
      <c r="U8504">
        <v>96</v>
      </c>
      <c r="V8504">
        <v>45</v>
      </c>
      <c r="W8504">
        <v>2.86</v>
      </c>
      <c r="X8504">
        <v>5</v>
      </c>
      <c r="Z8504">
        <v>0.08</v>
      </c>
      <c r="AA8504">
        <v>5</v>
      </c>
      <c r="AB8504">
        <v>1.56</v>
      </c>
      <c r="AC8504">
        <v>520</v>
      </c>
      <c r="AD8504">
        <v>0.5</v>
      </c>
      <c r="AE8504">
        <v>0.02</v>
      </c>
      <c r="AF8504">
        <v>88</v>
      </c>
      <c r="AG8504">
        <v>980</v>
      </c>
      <c r="AH8504">
        <v>12</v>
      </c>
      <c r="AI8504">
        <v>2</v>
      </c>
      <c r="AJ8504">
        <v>7</v>
      </c>
      <c r="AK8504">
        <v>117</v>
      </c>
      <c r="AL8504">
        <v>0.14000000000000001</v>
      </c>
      <c r="AM8504">
        <v>5</v>
      </c>
      <c r="AN8504">
        <v>5</v>
      </c>
      <c r="AO8504">
        <v>70</v>
      </c>
      <c r="AP8504">
        <v>5</v>
      </c>
      <c r="AQ8504">
        <v>68</v>
      </c>
    </row>
    <row r="8505" spans="1:43" hidden="1" x14ac:dyDescent="0.25">
      <c r="A8505" t="s">
        <v>30881</v>
      </c>
      <c r="B8505" t="s">
        <v>30882</v>
      </c>
      <c r="C8505" s="1" t="str">
        <f t="shared" si="584"/>
        <v>21:0153</v>
      </c>
      <c r="D8505" s="1" t="str">
        <f t="shared" si="585"/>
        <v>21:0040</v>
      </c>
      <c r="E8505" t="s">
        <v>30864</v>
      </c>
      <c r="F8505" t="s">
        <v>30883</v>
      </c>
      <c r="H8505">
        <v>55.757287599999998</v>
      </c>
      <c r="I8505">
        <v>-124.6715839</v>
      </c>
      <c r="J8505" s="1" t="str">
        <f t="shared" si="586"/>
        <v>Till</v>
      </c>
      <c r="K8505" s="1" t="str">
        <f t="shared" si="587"/>
        <v>&lt;63 micron</v>
      </c>
      <c r="L8505">
        <v>0.1</v>
      </c>
      <c r="M8505">
        <v>1.47</v>
      </c>
      <c r="N8505">
        <v>10</v>
      </c>
      <c r="O8505">
        <v>120</v>
      </c>
      <c r="P8505">
        <v>0.25</v>
      </c>
      <c r="Q8505">
        <v>1</v>
      </c>
      <c r="R8505">
        <v>3.35</v>
      </c>
      <c r="S8505">
        <v>0.25</v>
      </c>
      <c r="T8505">
        <v>16</v>
      </c>
      <c r="U8505">
        <v>92</v>
      </c>
      <c r="V8505">
        <v>48</v>
      </c>
      <c r="W8505">
        <v>2.9</v>
      </c>
      <c r="X8505">
        <v>5</v>
      </c>
      <c r="Z8505">
        <v>0.09</v>
      </c>
      <c r="AA8505">
        <v>5</v>
      </c>
      <c r="AB8505">
        <v>1.58</v>
      </c>
      <c r="AC8505">
        <v>550</v>
      </c>
      <c r="AD8505">
        <v>0.5</v>
      </c>
      <c r="AE8505">
        <v>0.02</v>
      </c>
      <c r="AF8505">
        <v>78</v>
      </c>
      <c r="AG8505">
        <v>1000</v>
      </c>
      <c r="AH8505">
        <v>6</v>
      </c>
      <c r="AI8505">
        <v>1</v>
      </c>
      <c r="AJ8505">
        <v>8</v>
      </c>
      <c r="AK8505">
        <v>120</v>
      </c>
      <c r="AL8505">
        <v>0.15</v>
      </c>
      <c r="AM8505">
        <v>5</v>
      </c>
      <c r="AN8505">
        <v>5</v>
      </c>
      <c r="AO8505">
        <v>72</v>
      </c>
      <c r="AP8505">
        <v>5</v>
      </c>
      <c r="AQ8505">
        <v>66</v>
      </c>
    </row>
    <row r="8506" spans="1:43" hidden="1" x14ac:dyDescent="0.25">
      <c r="A8506" t="s">
        <v>30884</v>
      </c>
      <c r="B8506" t="s">
        <v>30885</v>
      </c>
      <c r="C8506" s="1" t="str">
        <f t="shared" si="584"/>
        <v>21:0153</v>
      </c>
      <c r="D8506" s="1" t="str">
        <f t="shared" si="585"/>
        <v>21:0040</v>
      </c>
      <c r="E8506" t="s">
        <v>30886</v>
      </c>
      <c r="F8506" t="s">
        <v>30887</v>
      </c>
      <c r="H8506">
        <v>55.759517600000002</v>
      </c>
      <c r="I8506">
        <v>-124.67281079999999</v>
      </c>
      <c r="J8506" s="1" t="str">
        <f t="shared" si="586"/>
        <v>Till</v>
      </c>
      <c r="K8506" s="1" t="str">
        <f t="shared" si="587"/>
        <v>&lt;63 micron</v>
      </c>
      <c r="L8506">
        <v>0.2</v>
      </c>
      <c r="M8506">
        <v>1.44</v>
      </c>
      <c r="N8506">
        <v>30</v>
      </c>
      <c r="O8506">
        <v>130</v>
      </c>
      <c r="P8506">
        <v>0.25</v>
      </c>
      <c r="Q8506">
        <v>1</v>
      </c>
      <c r="R8506">
        <v>3.4</v>
      </c>
      <c r="S8506">
        <v>0.25</v>
      </c>
      <c r="T8506">
        <v>18</v>
      </c>
      <c r="U8506">
        <v>85</v>
      </c>
      <c r="V8506">
        <v>55</v>
      </c>
      <c r="W8506">
        <v>3.17</v>
      </c>
      <c r="X8506">
        <v>5</v>
      </c>
      <c r="Z8506">
        <v>0.09</v>
      </c>
      <c r="AA8506">
        <v>5</v>
      </c>
      <c r="AB8506">
        <v>1.47</v>
      </c>
      <c r="AC8506">
        <v>530</v>
      </c>
      <c r="AD8506">
        <v>0.5</v>
      </c>
      <c r="AE8506">
        <v>0.02</v>
      </c>
      <c r="AF8506">
        <v>87</v>
      </c>
      <c r="AG8506">
        <v>1010</v>
      </c>
      <c r="AH8506">
        <v>10</v>
      </c>
      <c r="AI8506">
        <v>4</v>
      </c>
      <c r="AJ8506">
        <v>8</v>
      </c>
      <c r="AK8506">
        <v>136</v>
      </c>
      <c r="AL8506">
        <v>0.16</v>
      </c>
      <c r="AM8506">
        <v>5</v>
      </c>
      <c r="AN8506">
        <v>5</v>
      </c>
      <c r="AO8506">
        <v>79</v>
      </c>
      <c r="AP8506">
        <v>5</v>
      </c>
      <c r="AQ8506">
        <v>88</v>
      </c>
    </row>
    <row r="8507" spans="1:43" hidden="1" x14ac:dyDescent="0.25">
      <c r="A8507" t="s">
        <v>30888</v>
      </c>
      <c r="B8507" t="s">
        <v>30889</v>
      </c>
      <c r="C8507" s="1" t="str">
        <f t="shared" si="584"/>
        <v>21:0153</v>
      </c>
      <c r="D8507" s="1" t="str">
        <f t="shared" si="585"/>
        <v>21:0040</v>
      </c>
      <c r="E8507" t="s">
        <v>30886</v>
      </c>
      <c r="F8507" t="s">
        <v>30890</v>
      </c>
      <c r="H8507">
        <v>55.759517600000002</v>
      </c>
      <c r="I8507">
        <v>-124.67281079999999</v>
      </c>
      <c r="J8507" s="1" t="str">
        <f t="shared" si="586"/>
        <v>Till</v>
      </c>
      <c r="K8507" s="1" t="str">
        <f t="shared" si="587"/>
        <v>&lt;63 micron</v>
      </c>
      <c r="L8507">
        <v>0.1</v>
      </c>
      <c r="M8507">
        <v>1.29</v>
      </c>
      <c r="N8507">
        <v>16</v>
      </c>
      <c r="O8507">
        <v>120</v>
      </c>
      <c r="P8507">
        <v>0.25</v>
      </c>
      <c r="Q8507">
        <v>1</v>
      </c>
      <c r="R8507">
        <v>3.07</v>
      </c>
      <c r="S8507">
        <v>0.25</v>
      </c>
      <c r="T8507">
        <v>14</v>
      </c>
      <c r="U8507">
        <v>78</v>
      </c>
      <c r="V8507">
        <v>48</v>
      </c>
      <c r="W8507">
        <v>2.79</v>
      </c>
      <c r="X8507">
        <v>5</v>
      </c>
      <c r="Z8507">
        <v>0.08</v>
      </c>
      <c r="AA8507">
        <v>5</v>
      </c>
      <c r="AB8507">
        <v>1.32</v>
      </c>
      <c r="AC8507">
        <v>460</v>
      </c>
      <c r="AD8507">
        <v>0.5</v>
      </c>
      <c r="AE8507">
        <v>0.02</v>
      </c>
      <c r="AF8507">
        <v>72</v>
      </c>
      <c r="AG8507">
        <v>950</v>
      </c>
      <c r="AH8507">
        <v>10</v>
      </c>
      <c r="AI8507">
        <v>2</v>
      </c>
      <c r="AJ8507">
        <v>7</v>
      </c>
      <c r="AK8507">
        <v>123</v>
      </c>
      <c r="AL8507">
        <v>0.15</v>
      </c>
      <c r="AM8507">
        <v>5</v>
      </c>
      <c r="AN8507">
        <v>5</v>
      </c>
      <c r="AO8507">
        <v>74</v>
      </c>
      <c r="AP8507">
        <v>5</v>
      </c>
      <c r="AQ8507">
        <v>70</v>
      </c>
    </row>
    <row r="8508" spans="1:43" hidden="1" x14ac:dyDescent="0.25">
      <c r="A8508" t="s">
        <v>30891</v>
      </c>
      <c r="B8508" t="s">
        <v>30892</v>
      </c>
      <c r="C8508" s="1" t="str">
        <f t="shared" si="584"/>
        <v>21:0153</v>
      </c>
      <c r="D8508" s="1" t="str">
        <f t="shared" si="585"/>
        <v>21:0040</v>
      </c>
      <c r="E8508" t="s">
        <v>30886</v>
      </c>
      <c r="F8508" t="s">
        <v>30893</v>
      </c>
      <c r="H8508">
        <v>55.759517600000002</v>
      </c>
      <c r="I8508">
        <v>-124.67281079999999</v>
      </c>
      <c r="J8508" s="1" t="str">
        <f t="shared" si="586"/>
        <v>Till</v>
      </c>
      <c r="K8508" s="1" t="str">
        <f t="shared" si="587"/>
        <v>&lt;63 micron</v>
      </c>
      <c r="L8508">
        <v>0.1</v>
      </c>
      <c r="M8508">
        <v>1.4</v>
      </c>
      <c r="N8508">
        <v>24</v>
      </c>
      <c r="O8508">
        <v>130</v>
      </c>
      <c r="P8508">
        <v>0.25</v>
      </c>
      <c r="Q8508">
        <v>1</v>
      </c>
      <c r="R8508">
        <v>3.06</v>
      </c>
      <c r="S8508">
        <v>0.25</v>
      </c>
      <c r="T8508">
        <v>16</v>
      </c>
      <c r="U8508">
        <v>93</v>
      </c>
      <c r="V8508">
        <v>51</v>
      </c>
      <c r="W8508">
        <v>2.98</v>
      </c>
      <c r="X8508">
        <v>5</v>
      </c>
      <c r="Z8508">
        <v>0.09</v>
      </c>
      <c r="AA8508">
        <v>5</v>
      </c>
      <c r="AB8508">
        <v>1.39</v>
      </c>
      <c r="AC8508">
        <v>485</v>
      </c>
      <c r="AD8508">
        <v>0.5</v>
      </c>
      <c r="AE8508">
        <v>0.02</v>
      </c>
      <c r="AF8508">
        <v>86</v>
      </c>
      <c r="AG8508">
        <v>960</v>
      </c>
      <c r="AH8508">
        <v>10</v>
      </c>
      <c r="AI8508">
        <v>2</v>
      </c>
      <c r="AJ8508">
        <v>7</v>
      </c>
      <c r="AK8508">
        <v>123</v>
      </c>
      <c r="AL8508">
        <v>0.14000000000000001</v>
      </c>
      <c r="AM8508">
        <v>5</v>
      </c>
      <c r="AN8508">
        <v>5</v>
      </c>
      <c r="AO8508">
        <v>73</v>
      </c>
      <c r="AP8508">
        <v>5</v>
      </c>
      <c r="AQ8508">
        <v>76</v>
      </c>
    </row>
    <row r="8509" spans="1:43" hidden="1" x14ac:dyDescent="0.25">
      <c r="A8509" t="s">
        <v>30894</v>
      </c>
      <c r="B8509" t="s">
        <v>30895</v>
      </c>
      <c r="C8509" s="1" t="str">
        <f t="shared" si="584"/>
        <v>21:0153</v>
      </c>
      <c r="D8509" s="1" t="str">
        <f t="shared" si="585"/>
        <v>21:0040</v>
      </c>
      <c r="E8509" t="s">
        <v>30886</v>
      </c>
      <c r="F8509" t="s">
        <v>30896</v>
      </c>
      <c r="H8509">
        <v>55.759517600000002</v>
      </c>
      <c r="I8509">
        <v>-124.67281079999999</v>
      </c>
      <c r="J8509" s="1" t="str">
        <f t="shared" si="586"/>
        <v>Till</v>
      </c>
      <c r="K8509" s="1" t="str">
        <f t="shared" si="587"/>
        <v>&lt;63 micron</v>
      </c>
      <c r="L8509">
        <v>0.1</v>
      </c>
      <c r="M8509">
        <v>1.37</v>
      </c>
      <c r="N8509">
        <v>16</v>
      </c>
      <c r="O8509">
        <v>120</v>
      </c>
      <c r="P8509">
        <v>0.25</v>
      </c>
      <c r="Q8509">
        <v>1</v>
      </c>
      <c r="R8509">
        <v>3</v>
      </c>
      <c r="S8509">
        <v>0.25</v>
      </c>
      <c r="T8509">
        <v>16</v>
      </c>
      <c r="U8509">
        <v>98</v>
      </c>
      <c r="V8509">
        <v>53</v>
      </c>
      <c r="W8509">
        <v>2.96</v>
      </c>
      <c r="X8509">
        <v>5</v>
      </c>
      <c r="Z8509">
        <v>0.08</v>
      </c>
      <c r="AA8509">
        <v>5</v>
      </c>
      <c r="AB8509">
        <v>1.46</v>
      </c>
      <c r="AC8509">
        <v>495</v>
      </c>
      <c r="AD8509">
        <v>0.5</v>
      </c>
      <c r="AE8509">
        <v>0.01</v>
      </c>
      <c r="AF8509">
        <v>94</v>
      </c>
      <c r="AG8509">
        <v>950</v>
      </c>
      <c r="AH8509">
        <v>8</v>
      </c>
      <c r="AI8509">
        <v>1</v>
      </c>
      <c r="AJ8509">
        <v>7</v>
      </c>
      <c r="AK8509">
        <v>119</v>
      </c>
      <c r="AL8509">
        <v>0.13</v>
      </c>
      <c r="AM8509">
        <v>5</v>
      </c>
      <c r="AN8509">
        <v>5</v>
      </c>
      <c r="AO8509">
        <v>70</v>
      </c>
      <c r="AP8509">
        <v>5</v>
      </c>
      <c r="AQ8509">
        <v>76</v>
      </c>
    </row>
    <row r="8510" spans="1:43" hidden="1" x14ac:dyDescent="0.25">
      <c r="A8510" t="s">
        <v>30897</v>
      </c>
      <c r="B8510" t="s">
        <v>30898</v>
      </c>
      <c r="C8510" s="1" t="str">
        <f t="shared" ref="C8510:C8573" si="588">HYPERLINK("http://geochem.nrcan.gc.ca/cdogs/content/bdl/bdl210153_e.htm", "21:0153")</f>
        <v>21:0153</v>
      </c>
      <c r="D8510" s="1" t="str">
        <f t="shared" ref="D8510:D8573" si="589">HYPERLINK("http://geochem.nrcan.gc.ca/cdogs/content/svy/svy210040_e.htm", "21:0040")</f>
        <v>21:0040</v>
      </c>
      <c r="E8510" t="s">
        <v>30886</v>
      </c>
      <c r="F8510" t="s">
        <v>30899</v>
      </c>
      <c r="H8510">
        <v>55.759517600000002</v>
      </c>
      <c r="I8510">
        <v>-124.67281079999999</v>
      </c>
      <c r="J8510" s="1" t="str">
        <f t="shared" si="586"/>
        <v>Till</v>
      </c>
      <c r="K8510" s="1" t="str">
        <f t="shared" si="587"/>
        <v>&lt;63 micron</v>
      </c>
      <c r="L8510">
        <v>0.1</v>
      </c>
      <c r="M8510">
        <v>1.72</v>
      </c>
      <c r="N8510">
        <v>14</v>
      </c>
      <c r="O8510">
        <v>160</v>
      </c>
      <c r="P8510">
        <v>0.25</v>
      </c>
      <c r="Q8510">
        <v>1</v>
      </c>
      <c r="R8510">
        <v>2.76</v>
      </c>
      <c r="S8510">
        <v>0.25</v>
      </c>
      <c r="T8510">
        <v>16</v>
      </c>
      <c r="U8510">
        <v>93</v>
      </c>
      <c r="V8510">
        <v>56</v>
      </c>
      <c r="W8510">
        <v>3.14</v>
      </c>
      <c r="X8510">
        <v>5</v>
      </c>
      <c r="Z8510">
        <v>0.12</v>
      </c>
      <c r="AA8510">
        <v>5</v>
      </c>
      <c r="AB8510">
        <v>1.48</v>
      </c>
      <c r="AC8510">
        <v>535</v>
      </c>
      <c r="AD8510">
        <v>0.5</v>
      </c>
      <c r="AE8510">
        <v>0.01</v>
      </c>
      <c r="AF8510">
        <v>80</v>
      </c>
      <c r="AG8510">
        <v>930</v>
      </c>
      <c r="AH8510">
        <v>6</v>
      </c>
      <c r="AI8510">
        <v>1</v>
      </c>
      <c r="AJ8510">
        <v>9</v>
      </c>
      <c r="AK8510">
        <v>115</v>
      </c>
      <c r="AL8510">
        <v>0.13</v>
      </c>
      <c r="AM8510">
        <v>5</v>
      </c>
      <c r="AN8510">
        <v>5</v>
      </c>
      <c r="AO8510">
        <v>74</v>
      </c>
      <c r="AP8510">
        <v>5</v>
      </c>
      <c r="AQ8510">
        <v>82</v>
      </c>
    </row>
    <row r="8511" spans="1:43" hidden="1" x14ac:dyDescent="0.25">
      <c r="A8511" t="s">
        <v>30900</v>
      </c>
      <c r="B8511" t="s">
        <v>30901</v>
      </c>
      <c r="C8511" s="1" t="str">
        <f t="shared" si="588"/>
        <v>21:0153</v>
      </c>
      <c r="D8511" s="1" t="str">
        <f t="shared" si="589"/>
        <v>21:0040</v>
      </c>
      <c r="E8511" t="s">
        <v>30886</v>
      </c>
      <c r="F8511" t="s">
        <v>30902</v>
      </c>
      <c r="H8511">
        <v>55.759517600000002</v>
      </c>
      <c r="I8511">
        <v>-124.67281079999999</v>
      </c>
      <c r="J8511" s="1" t="str">
        <f t="shared" si="586"/>
        <v>Till</v>
      </c>
      <c r="K8511" s="1" t="str">
        <f t="shared" si="587"/>
        <v>&lt;63 micron</v>
      </c>
      <c r="L8511">
        <v>0.1</v>
      </c>
      <c r="M8511">
        <v>1.51</v>
      </c>
      <c r="N8511">
        <v>26</v>
      </c>
      <c r="O8511">
        <v>120</v>
      </c>
      <c r="P8511">
        <v>0.25</v>
      </c>
      <c r="Q8511">
        <v>1</v>
      </c>
      <c r="R8511">
        <v>4.62</v>
      </c>
      <c r="S8511">
        <v>0.25</v>
      </c>
      <c r="T8511">
        <v>14</v>
      </c>
      <c r="U8511">
        <v>117</v>
      </c>
      <c r="V8511">
        <v>51</v>
      </c>
      <c r="W8511">
        <v>3.09</v>
      </c>
      <c r="X8511">
        <v>5</v>
      </c>
      <c r="Z8511">
        <v>0.09</v>
      </c>
      <c r="AA8511">
        <v>5</v>
      </c>
      <c r="AB8511">
        <v>1.58</v>
      </c>
      <c r="AC8511">
        <v>525</v>
      </c>
      <c r="AD8511">
        <v>0.5</v>
      </c>
      <c r="AE8511">
        <v>0.02</v>
      </c>
      <c r="AF8511">
        <v>113</v>
      </c>
      <c r="AG8511">
        <v>1050</v>
      </c>
      <c r="AH8511">
        <v>6</v>
      </c>
      <c r="AI8511">
        <v>1</v>
      </c>
      <c r="AJ8511">
        <v>9</v>
      </c>
      <c r="AK8511">
        <v>163</v>
      </c>
      <c r="AL8511">
        <v>0.13</v>
      </c>
      <c r="AM8511">
        <v>5</v>
      </c>
      <c r="AN8511">
        <v>5</v>
      </c>
      <c r="AO8511">
        <v>70</v>
      </c>
      <c r="AP8511">
        <v>5</v>
      </c>
      <c r="AQ8511">
        <v>66</v>
      </c>
    </row>
    <row r="8512" spans="1:43" hidden="1" x14ac:dyDescent="0.25">
      <c r="A8512" t="s">
        <v>30903</v>
      </c>
      <c r="B8512" t="s">
        <v>30904</v>
      </c>
      <c r="C8512" s="1" t="str">
        <f t="shared" si="588"/>
        <v>21:0153</v>
      </c>
      <c r="D8512" s="1" t="str">
        <f t="shared" si="589"/>
        <v>21:0040</v>
      </c>
      <c r="E8512" t="s">
        <v>30886</v>
      </c>
      <c r="F8512" t="s">
        <v>30905</v>
      </c>
      <c r="H8512">
        <v>55.759517600000002</v>
      </c>
      <c r="I8512">
        <v>-124.67281079999999</v>
      </c>
      <c r="J8512" s="1" t="str">
        <f t="shared" si="586"/>
        <v>Till</v>
      </c>
      <c r="K8512" s="1" t="str">
        <f t="shared" si="587"/>
        <v>&lt;63 micron</v>
      </c>
      <c r="L8512">
        <v>0.1</v>
      </c>
      <c r="M8512">
        <v>1.55</v>
      </c>
      <c r="N8512">
        <v>22</v>
      </c>
      <c r="O8512">
        <v>120</v>
      </c>
      <c r="P8512">
        <v>0.25</v>
      </c>
      <c r="Q8512">
        <v>1</v>
      </c>
      <c r="R8512">
        <v>2.64</v>
      </c>
      <c r="S8512">
        <v>0.25</v>
      </c>
      <c r="T8512">
        <v>16</v>
      </c>
      <c r="U8512">
        <v>96</v>
      </c>
      <c r="V8512">
        <v>66</v>
      </c>
      <c r="W8512">
        <v>3.2</v>
      </c>
      <c r="X8512">
        <v>5</v>
      </c>
      <c r="Z8512">
        <v>0.1</v>
      </c>
      <c r="AA8512">
        <v>5</v>
      </c>
      <c r="AB8512">
        <v>1.31</v>
      </c>
      <c r="AC8512">
        <v>555</v>
      </c>
      <c r="AD8512">
        <v>0.5</v>
      </c>
      <c r="AE8512">
        <v>0.02</v>
      </c>
      <c r="AF8512">
        <v>88</v>
      </c>
      <c r="AG8512">
        <v>930</v>
      </c>
      <c r="AH8512">
        <v>8</v>
      </c>
      <c r="AI8512">
        <v>1</v>
      </c>
      <c r="AJ8512">
        <v>9</v>
      </c>
      <c r="AK8512">
        <v>111</v>
      </c>
      <c r="AL8512">
        <v>0.13</v>
      </c>
      <c r="AM8512">
        <v>5</v>
      </c>
      <c r="AN8512">
        <v>5</v>
      </c>
      <c r="AO8512">
        <v>73</v>
      </c>
      <c r="AP8512">
        <v>5</v>
      </c>
      <c r="AQ8512">
        <v>84</v>
      </c>
    </row>
    <row r="8513" spans="1:43" hidden="1" x14ac:dyDescent="0.25">
      <c r="A8513" t="s">
        <v>30906</v>
      </c>
      <c r="B8513" t="s">
        <v>30907</v>
      </c>
      <c r="C8513" s="1" t="str">
        <f t="shared" si="588"/>
        <v>21:0153</v>
      </c>
      <c r="D8513" s="1" t="str">
        <f t="shared" si="589"/>
        <v>21:0040</v>
      </c>
      <c r="E8513" t="s">
        <v>30908</v>
      </c>
      <c r="F8513" t="s">
        <v>30909</v>
      </c>
      <c r="H8513">
        <v>54.637976000000002</v>
      </c>
      <c r="I8513">
        <v>-124.6764445</v>
      </c>
      <c r="J8513" s="1" t="str">
        <f t="shared" si="586"/>
        <v>Till</v>
      </c>
      <c r="K8513" s="1" t="str">
        <f t="shared" si="587"/>
        <v>&lt;63 micron</v>
      </c>
      <c r="L8513">
        <v>0.1</v>
      </c>
      <c r="M8513">
        <v>2.57</v>
      </c>
      <c r="N8513">
        <v>10</v>
      </c>
      <c r="O8513">
        <v>300</v>
      </c>
      <c r="P8513">
        <v>0.25</v>
      </c>
      <c r="Q8513">
        <v>1</v>
      </c>
      <c r="R8513">
        <v>1.26</v>
      </c>
      <c r="S8513">
        <v>0.25</v>
      </c>
      <c r="T8513">
        <v>17</v>
      </c>
      <c r="U8513">
        <v>158</v>
      </c>
      <c r="V8513">
        <v>56</v>
      </c>
      <c r="W8513">
        <v>4.13</v>
      </c>
      <c r="X8513">
        <v>5</v>
      </c>
      <c r="Z8513">
        <v>0.21</v>
      </c>
      <c r="AA8513">
        <v>5</v>
      </c>
      <c r="AB8513">
        <v>1.39</v>
      </c>
      <c r="AC8513">
        <v>735</v>
      </c>
      <c r="AD8513">
        <v>0.5</v>
      </c>
      <c r="AE8513">
        <v>0.04</v>
      </c>
      <c r="AF8513">
        <v>87</v>
      </c>
      <c r="AG8513">
        <v>760</v>
      </c>
      <c r="AH8513">
        <v>12</v>
      </c>
      <c r="AI8513">
        <v>1</v>
      </c>
      <c r="AJ8513">
        <v>11</v>
      </c>
      <c r="AK8513">
        <v>81</v>
      </c>
      <c r="AL8513">
        <v>0.05</v>
      </c>
      <c r="AM8513">
        <v>5</v>
      </c>
      <c r="AN8513">
        <v>5</v>
      </c>
      <c r="AO8513">
        <v>75</v>
      </c>
      <c r="AP8513">
        <v>5</v>
      </c>
      <c r="AQ8513">
        <v>114</v>
      </c>
    </row>
    <row r="8514" spans="1:43" hidden="1" x14ac:dyDescent="0.25">
      <c r="A8514" t="s">
        <v>30910</v>
      </c>
      <c r="B8514" t="s">
        <v>30911</v>
      </c>
      <c r="C8514" s="1" t="str">
        <f t="shared" si="588"/>
        <v>21:0153</v>
      </c>
      <c r="D8514" s="1" t="str">
        <f t="shared" si="589"/>
        <v>21:0040</v>
      </c>
      <c r="E8514" t="s">
        <v>30908</v>
      </c>
      <c r="F8514" t="s">
        <v>30912</v>
      </c>
      <c r="H8514">
        <v>54.637976000000002</v>
      </c>
      <c r="I8514">
        <v>-124.6764445</v>
      </c>
      <c r="J8514" s="1" t="str">
        <f t="shared" si="586"/>
        <v>Till</v>
      </c>
      <c r="K8514" s="1" t="str">
        <f t="shared" si="587"/>
        <v>&lt;63 micron</v>
      </c>
      <c r="L8514">
        <v>0.1</v>
      </c>
      <c r="M8514">
        <v>2.38</v>
      </c>
      <c r="N8514">
        <v>12</v>
      </c>
      <c r="O8514">
        <v>240</v>
      </c>
      <c r="P8514">
        <v>0.25</v>
      </c>
      <c r="Q8514">
        <v>1</v>
      </c>
      <c r="R8514">
        <v>0.68</v>
      </c>
      <c r="S8514">
        <v>0.25</v>
      </c>
      <c r="T8514">
        <v>21</v>
      </c>
      <c r="U8514">
        <v>83</v>
      </c>
      <c r="V8514">
        <v>70</v>
      </c>
      <c r="W8514">
        <v>4.1900000000000004</v>
      </c>
      <c r="X8514">
        <v>5</v>
      </c>
      <c r="Z8514">
        <v>0.16</v>
      </c>
      <c r="AA8514">
        <v>10</v>
      </c>
      <c r="AB8514">
        <v>1.27</v>
      </c>
      <c r="AC8514">
        <v>850</v>
      </c>
      <c r="AD8514">
        <v>0.5</v>
      </c>
      <c r="AE8514">
        <v>0.02</v>
      </c>
      <c r="AF8514">
        <v>117</v>
      </c>
      <c r="AG8514">
        <v>720</v>
      </c>
      <c r="AH8514">
        <v>6</v>
      </c>
      <c r="AI8514">
        <v>2</v>
      </c>
      <c r="AJ8514">
        <v>11</v>
      </c>
      <c r="AK8514">
        <v>56</v>
      </c>
      <c r="AL8514">
        <v>7.0000000000000007E-2</v>
      </c>
      <c r="AM8514">
        <v>5</v>
      </c>
      <c r="AN8514">
        <v>5</v>
      </c>
      <c r="AO8514">
        <v>73</v>
      </c>
      <c r="AP8514">
        <v>5</v>
      </c>
      <c r="AQ8514">
        <v>114</v>
      </c>
    </row>
    <row r="8515" spans="1:43" hidden="1" x14ac:dyDescent="0.25">
      <c r="A8515" t="s">
        <v>30913</v>
      </c>
      <c r="B8515" t="s">
        <v>30914</v>
      </c>
      <c r="C8515" s="1" t="str">
        <f t="shared" si="588"/>
        <v>21:0153</v>
      </c>
      <c r="D8515" s="1" t="str">
        <f t="shared" si="589"/>
        <v>21:0040</v>
      </c>
      <c r="E8515" t="s">
        <v>30915</v>
      </c>
      <c r="F8515" t="s">
        <v>30916</v>
      </c>
      <c r="H8515">
        <v>54.673175200000003</v>
      </c>
      <c r="I8515">
        <v>-124.7243754</v>
      </c>
      <c r="J8515" s="1" t="str">
        <f t="shared" si="586"/>
        <v>Till</v>
      </c>
      <c r="K8515" s="1" t="str">
        <f t="shared" si="587"/>
        <v>&lt;63 micron</v>
      </c>
      <c r="L8515">
        <v>0.1</v>
      </c>
      <c r="M8515">
        <v>1.88</v>
      </c>
      <c r="N8515">
        <v>10</v>
      </c>
      <c r="O8515">
        <v>330</v>
      </c>
      <c r="P8515">
        <v>0.25</v>
      </c>
      <c r="Q8515">
        <v>1</v>
      </c>
      <c r="R8515">
        <v>1.57</v>
      </c>
      <c r="S8515">
        <v>0.25</v>
      </c>
      <c r="T8515">
        <v>17</v>
      </c>
      <c r="U8515">
        <v>95</v>
      </c>
      <c r="V8515">
        <v>70</v>
      </c>
      <c r="W8515">
        <v>3.52</v>
      </c>
      <c r="X8515">
        <v>5</v>
      </c>
      <c r="Z8515">
        <v>0.17</v>
      </c>
      <c r="AA8515">
        <v>5</v>
      </c>
      <c r="AB8515">
        <v>1.35</v>
      </c>
      <c r="AC8515">
        <v>660</v>
      </c>
      <c r="AD8515">
        <v>2</v>
      </c>
      <c r="AE8515">
        <v>0.02</v>
      </c>
      <c r="AF8515">
        <v>108</v>
      </c>
      <c r="AG8515">
        <v>720</v>
      </c>
      <c r="AH8515">
        <v>10</v>
      </c>
      <c r="AI8515">
        <v>1</v>
      </c>
      <c r="AJ8515">
        <v>9</v>
      </c>
      <c r="AK8515">
        <v>72</v>
      </c>
      <c r="AL8515">
        <v>0.08</v>
      </c>
      <c r="AM8515">
        <v>5</v>
      </c>
      <c r="AN8515">
        <v>5</v>
      </c>
      <c r="AO8515">
        <v>62</v>
      </c>
      <c r="AP8515">
        <v>5</v>
      </c>
      <c r="AQ8515">
        <v>114</v>
      </c>
    </row>
    <row r="8516" spans="1:43" hidden="1" x14ac:dyDescent="0.25">
      <c r="A8516" t="s">
        <v>30917</v>
      </c>
      <c r="B8516" t="s">
        <v>30918</v>
      </c>
      <c r="C8516" s="1" t="str">
        <f t="shared" si="588"/>
        <v>21:0153</v>
      </c>
      <c r="D8516" s="1" t="str">
        <f t="shared" si="589"/>
        <v>21:0040</v>
      </c>
      <c r="E8516" t="s">
        <v>30919</v>
      </c>
      <c r="F8516" t="s">
        <v>30920</v>
      </c>
      <c r="H8516">
        <v>55.211310900000001</v>
      </c>
      <c r="I8516">
        <v>-124.76495079999999</v>
      </c>
      <c r="J8516" s="1" t="str">
        <f t="shared" si="586"/>
        <v>Till</v>
      </c>
      <c r="K8516" s="1" t="str">
        <f t="shared" si="587"/>
        <v>&lt;63 micron</v>
      </c>
      <c r="L8516">
        <v>0.1</v>
      </c>
      <c r="M8516">
        <v>1.1399999999999999</v>
      </c>
      <c r="N8516">
        <v>12</v>
      </c>
      <c r="O8516">
        <v>170</v>
      </c>
      <c r="P8516">
        <v>0.25</v>
      </c>
      <c r="Q8516">
        <v>1</v>
      </c>
      <c r="R8516">
        <v>1.49</v>
      </c>
      <c r="S8516">
        <v>0.25</v>
      </c>
      <c r="T8516">
        <v>11</v>
      </c>
      <c r="U8516">
        <v>58</v>
      </c>
      <c r="V8516">
        <v>36</v>
      </c>
      <c r="W8516">
        <v>2.59</v>
      </c>
      <c r="X8516">
        <v>5</v>
      </c>
      <c r="Z8516">
        <v>0.12</v>
      </c>
      <c r="AA8516">
        <v>5</v>
      </c>
      <c r="AB8516">
        <v>0.92</v>
      </c>
      <c r="AC8516">
        <v>440</v>
      </c>
      <c r="AD8516">
        <v>0.5</v>
      </c>
      <c r="AE8516">
        <v>0.01</v>
      </c>
      <c r="AF8516">
        <v>43</v>
      </c>
      <c r="AG8516">
        <v>1080</v>
      </c>
      <c r="AH8516">
        <v>4</v>
      </c>
      <c r="AI8516">
        <v>2</v>
      </c>
      <c r="AJ8516">
        <v>6</v>
      </c>
      <c r="AK8516">
        <v>75</v>
      </c>
      <c r="AL8516">
        <v>0.1</v>
      </c>
      <c r="AM8516">
        <v>5</v>
      </c>
      <c r="AN8516">
        <v>5</v>
      </c>
      <c r="AO8516">
        <v>74</v>
      </c>
      <c r="AP8516">
        <v>5</v>
      </c>
      <c r="AQ8516">
        <v>46</v>
      </c>
    </row>
    <row r="8517" spans="1:43" hidden="1" x14ac:dyDescent="0.25">
      <c r="A8517" t="s">
        <v>30921</v>
      </c>
      <c r="B8517" t="s">
        <v>30922</v>
      </c>
      <c r="C8517" s="1" t="str">
        <f t="shared" si="588"/>
        <v>21:0153</v>
      </c>
      <c r="D8517" s="1" t="str">
        <f t="shared" si="589"/>
        <v>21:0040</v>
      </c>
      <c r="E8517" t="s">
        <v>30919</v>
      </c>
      <c r="F8517" t="s">
        <v>30923</v>
      </c>
      <c r="H8517">
        <v>55.211310900000001</v>
      </c>
      <c r="I8517">
        <v>-124.76495079999999</v>
      </c>
      <c r="J8517" s="1" t="str">
        <f t="shared" si="586"/>
        <v>Till</v>
      </c>
      <c r="K8517" s="1" t="str">
        <f t="shared" si="587"/>
        <v>&lt;63 micron</v>
      </c>
      <c r="L8517">
        <v>0.1</v>
      </c>
      <c r="M8517">
        <v>1.38</v>
      </c>
      <c r="N8517">
        <v>6</v>
      </c>
      <c r="O8517">
        <v>150</v>
      </c>
      <c r="P8517">
        <v>0.25</v>
      </c>
      <c r="Q8517">
        <v>1</v>
      </c>
      <c r="R8517">
        <v>1.46</v>
      </c>
      <c r="S8517">
        <v>0.25</v>
      </c>
      <c r="T8517">
        <v>11</v>
      </c>
      <c r="U8517">
        <v>54</v>
      </c>
      <c r="V8517">
        <v>40</v>
      </c>
      <c r="W8517">
        <v>2.71</v>
      </c>
      <c r="X8517">
        <v>5</v>
      </c>
      <c r="Z8517">
        <v>0.16</v>
      </c>
      <c r="AA8517">
        <v>5</v>
      </c>
      <c r="AB8517">
        <v>0.97</v>
      </c>
      <c r="AC8517">
        <v>505</v>
      </c>
      <c r="AD8517">
        <v>0.5</v>
      </c>
      <c r="AE8517">
        <v>0.02</v>
      </c>
      <c r="AF8517">
        <v>39</v>
      </c>
      <c r="AG8517">
        <v>1030</v>
      </c>
      <c r="AH8517">
        <v>6</v>
      </c>
      <c r="AI8517">
        <v>1</v>
      </c>
      <c r="AJ8517">
        <v>6</v>
      </c>
      <c r="AK8517">
        <v>85</v>
      </c>
      <c r="AL8517">
        <v>0.11</v>
      </c>
      <c r="AM8517">
        <v>5</v>
      </c>
      <c r="AN8517">
        <v>5</v>
      </c>
      <c r="AO8517">
        <v>78</v>
      </c>
      <c r="AP8517">
        <v>5</v>
      </c>
      <c r="AQ8517">
        <v>48</v>
      </c>
    </row>
    <row r="8518" spans="1:43" hidden="1" x14ac:dyDescent="0.25">
      <c r="A8518" t="s">
        <v>30924</v>
      </c>
      <c r="B8518" t="s">
        <v>30925</v>
      </c>
      <c r="C8518" s="1" t="str">
        <f t="shared" si="588"/>
        <v>21:0153</v>
      </c>
      <c r="D8518" s="1" t="str">
        <f t="shared" si="589"/>
        <v>21:0040</v>
      </c>
      <c r="E8518" t="s">
        <v>30919</v>
      </c>
      <c r="F8518" t="s">
        <v>30926</v>
      </c>
      <c r="H8518">
        <v>55.211310900000001</v>
      </c>
      <c r="I8518">
        <v>-124.76495079999999</v>
      </c>
      <c r="J8518" s="1" t="str">
        <f t="shared" si="586"/>
        <v>Till</v>
      </c>
      <c r="K8518" s="1" t="str">
        <f t="shared" si="587"/>
        <v>&lt;63 micron</v>
      </c>
      <c r="L8518">
        <v>0.1</v>
      </c>
      <c r="M8518">
        <v>1.65</v>
      </c>
      <c r="N8518">
        <v>6</v>
      </c>
      <c r="O8518">
        <v>210</v>
      </c>
      <c r="P8518">
        <v>0.25</v>
      </c>
      <c r="Q8518">
        <v>1</v>
      </c>
      <c r="R8518">
        <v>1.46</v>
      </c>
      <c r="S8518">
        <v>0.25</v>
      </c>
      <c r="T8518">
        <v>14</v>
      </c>
      <c r="U8518">
        <v>68</v>
      </c>
      <c r="V8518">
        <v>51</v>
      </c>
      <c r="W8518">
        <v>3.08</v>
      </c>
      <c r="X8518">
        <v>5</v>
      </c>
      <c r="Z8518">
        <v>0.18</v>
      </c>
      <c r="AA8518">
        <v>5</v>
      </c>
      <c r="AB8518">
        <v>1.19</v>
      </c>
      <c r="AC8518">
        <v>590</v>
      </c>
      <c r="AD8518">
        <v>0.5</v>
      </c>
      <c r="AE8518">
        <v>0.02</v>
      </c>
      <c r="AF8518">
        <v>56</v>
      </c>
      <c r="AG8518">
        <v>1020</v>
      </c>
      <c r="AH8518">
        <v>6</v>
      </c>
      <c r="AI8518">
        <v>2</v>
      </c>
      <c r="AJ8518">
        <v>7</v>
      </c>
      <c r="AK8518">
        <v>85</v>
      </c>
      <c r="AL8518">
        <v>0.11</v>
      </c>
      <c r="AM8518">
        <v>5</v>
      </c>
      <c r="AN8518">
        <v>5</v>
      </c>
      <c r="AO8518">
        <v>81</v>
      </c>
      <c r="AP8518">
        <v>5</v>
      </c>
      <c r="AQ8518">
        <v>64</v>
      </c>
    </row>
    <row r="8519" spans="1:43" hidden="1" x14ac:dyDescent="0.25">
      <c r="A8519" t="s">
        <v>30927</v>
      </c>
      <c r="B8519" t="s">
        <v>30928</v>
      </c>
      <c r="C8519" s="1" t="str">
        <f t="shared" si="588"/>
        <v>21:0153</v>
      </c>
      <c r="D8519" s="1" t="str">
        <f t="shared" si="589"/>
        <v>21:0040</v>
      </c>
      <c r="E8519" t="s">
        <v>30919</v>
      </c>
      <c r="F8519" t="s">
        <v>30929</v>
      </c>
      <c r="H8519">
        <v>55.211310900000001</v>
      </c>
      <c r="I8519">
        <v>-124.76495079999999</v>
      </c>
      <c r="J8519" s="1" t="str">
        <f t="shared" si="586"/>
        <v>Till</v>
      </c>
      <c r="K8519" s="1" t="str">
        <f t="shared" si="587"/>
        <v>&lt;63 micron</v>
      </c>
      <c r="L8519">
        <v>0.1</v>
      </c>
      <c r="M8519">
        <v>1.44</v>
      </c>
      <c r="N8519">
        <v>6</v>
      </c>
      <c r="O8519">
        <v>190</v>
      </c>
      <c r="P8519">
        <v>0.25</v>
      </c>
      <c r="Q8519">
        <v>1</v>
      </c>
      <c r="R8519">
        <v>1.53</v>
      </c>
      <c r="S8519">
        <v>0.25</v>
      </c>
      <c r="T8519">
        <v>11</v>
      </c>
      <c r="U8519">
        <v>56</v>
      </c>
      <c r="V8519">
        <v>41</v>
      </c>
      <c r="W8519">
        <v>2.76</v>
      </c>
      <c r="X8519">
        <v>5</v>
      </c>
      <c r="Z8519">
        <v>0.17</v>
      </c>
      <c r="AA8519">
        <v>5</v>
      </c>
      <c r="AB8519">
        <v>0.99</v>
      </c>
      <c r="AC8519">
        <v>515</v>
      </c>
      <c r="AD8519">
        <v>0.5</v>
      </c>
      <c r="AE8519">
        <v>0.02</v>
      </c>
      <c r="AF8519">
        <v>42</v>
      </c>
      <c r="AG8519">
        <v>1020</v>
      </c>
      <c r="AH8519">
        <v>6</v>
      </c>
      <c r="AI8519">
        <v>1</v>
      </c>
      <c r="AJ8519">
        <v>6</v>
      </c>
      <c r="AK8519">
        <v>81</v>
      </c>
      <c r="AL8519">
        <v>0.11</v>
      </c>
      <c r="AM8519">
        <v>5</v>
      </c>
      <c r="AN8519">
        <v>5</v>
      </c>
      <c r="AO8519">
        <v>77</v>
      </c>
      <c r="AP8519">
        <v>5</v>
      </c>
      <c r="AQ8519">
        <v>56</v>
      </c>
    </row>
    <row r="8520" spans="1:43" hidden="1" x14ac:dyDescent="0.25">
      <c r="A8520" t="s">
        <v>30930</v>
      </c>
      <c r="B8520" t="s">
        <v>30931</v>
      </c>
      <c r="C8520" s="1" t="str">
        <f t="shared" si="588"/>
        <v>21:0153</v>
      </c>
      <c r="D8520" s="1" t="str">
        <f t="shared" si="589"/>
        <v>21:0040</v>
      </c>
      <c r="E8520" t="s">
        <v>30932</v>
      </c>
      <c r="F8520" t="s">
        <v>30933</v>
      </c>
      <c r="H8520">
        <v>55.262113599999999</v>
      </c>
      <c r="I8520">
        <v>-124.8795894</v>
      </c>
      <c r="J8520" s="1" t="str">
        <f t="shared" si="586"/>
        <v>Till</v>
      </c>
      <c r="K8520" s="1" t="str">
        <f t="shared" si="587"/>
        <v>&lt;63 micron</v>
      </c>
      <c r="L8520">
        <v>0.1</v>
      </c>
      <c r="M8520">
        <v>1.54</v>
      </c>
      <c r="N8520">
        <v>8</v>
      </c>
      <c r="O8520">
        <v>340</v>
      </c>
      <c r="P8520">
        <v>0.25</v>
      </c>
      <c r="Q8520">
        <v>1</v>
      </c>
      <c r="R8520">
        <v>2.5099999999999998</v>
      </c>
      <c r="S8520">
        <v>0.25</v>
      </c>
      <c r="T8520">
        <v>13</v>
      </c>
      <c r="U8520">
        <v>40</v>
      </c>
      <c r="V8520">
        <v>64</v>
      </c>
      <c r="W8520">
        <v>2.97</v>
      </c>
      <c r="X8520">
        <v>5</v>
      </c>
      <c r="Z8520">
        <v>0.21</v>
      </c>
      <c r="AA8520">
        <v>5</v>
      </c>
      <c r="AB8520">
        <v>0.94</v>
      </c>
      <c r="AC8520">
        <v>615</v>
      </c>
      <c r="AD8520">
        <v>0.5</v>
      </c>
      <c r="AE8520">
        <v>0.02</v>
      </c>
      <c r="AF8520">
        <v>28</v>
      </c>
      <c r="AG8520">
        <v>1230</v>
      </c>
      <c r="AH8520">
        <v>8</v>
      </c>
      <c r="AI8520">
        <v>2</v>
      </c>
      <c r="AJ8520">
        <v>7</v>
      </c>
      <c r="AK8520">
        <v>116</v>
      </c>
      <c r="AL8520">
        <v>0.11</v>
      </c>
      <c r="AM8520">
        <v>5</v>
      </c>
      <c r="AN8520">
        <v>5</v>
      </c>
      <c r="AO8520">
        <v>92</v>
      </c>
      <c r="AP8520">
        <v>5</v>
      </c>
      <c r="AQ8520">
        <v>56</v>
      </c>
    </row>
    <row r="8521" spans="1:43" hidden="1" x14ac:dyDescent="0.25">
      <c r="A8521" t="s">
        <v>30934</v>
      </c>
      <c r="B8521" t="s">
        <v>30935</v>
      </c>
      <c r="C8521" s="1" t="str">
        <f t="shared" si="588"/>
        <v>21:0153</v>
      </c>
      <c r="D8521" s="1" t="str">
        <f t="shared" si="589"/>
        <v>21:0040</v>
      </c>
      <c r="E8521" t="s">
        <v>30936</v>
      </c>
      <c r="F8521" t="s">
        <v>30937</v>
      </c>
      <c r="H8521">
        <v>55.271172499999999</v>
      </c>
      <c r="I8521">
        <v>-124.8831342</v>
      </c>
      <c r="J8521" s="1" t="str">
        <f t="shared" si="586"/>
        <v>Till</v>
      </c>
      <c r="K8521" s="1" t="str">
        <f t="shared" si="587"/>
        <v>&lt;63 micron</v>
      </c>
      <c r="L8521">
        <v>0.1</v>
      </c>
      <c r="M8521">
        <v>1.32</v>
      </c>
      <c r="N8521">
        <v>12</v>
      </c>
      <c r="O8521">
        <v>230</v>
      </c>
      <c r="P8521">
        <v>0.25</v>
      </c>
      <c r="Q8521">
        <v>1</v>
      </c>
      <c r="R8521">
        <v>2.83</v>
      </c>
      <c r="S8521">
        <v>0.25</v>
      </c>
      <c r="T8521">
        <v>13</v>
      </c>
      <c r="U8521">
        <v>61</v>
      </c>
      <c r="V8521">
        <v>68</v>
      </c>
      <c r="W8521">
        <v>2.94</v>
      </c>
      <c r="X8521">
        <v>5</v>
      </c>
      <c r="Z8521">
        <v>0.11</v>
      </c>
      <c r="AA8521">
        <v>5</v>
      </c>
      <c r="AB8521">
        <v>1.19</v>
      </c>
      <c r="AC8521">
        <v>615</v>
      </c>
      <c r="AD8521">
        <v>0.5</v>
      </c>
      <c r="AE8521">
        <v>0.01</v>
      </c>
      <c r="AF8521">
        <v>50</v>
      </c>
      <c r="AG8521">
        <v>1120</v>
      </c>
      <c r="AH8521">
        <v>6</v>
      </c>
      <c r="AI8521">
        <v>1</v>
      </c>
      <c r="AJ8521">
        <v>8</v>
      </c>
      <c r="AK8521">
        <v>108</v>
      </c>
      <c r="AL8521">
        <v>0.09</v>
      </c>
      <c r="AM8521">
        <v>5</v>
      </c>
      <c r="AN8521">
        <v>5</v>
      </c>
      <c r="AO8521">
        <v>83</v>
      </c>
      <c r="AP8521">
        <v>5</v>
      </c>
      <c r="AQ8521">
        <v>54</v>
      </c>
    </row>
    <row r="8522" spans="1:43" hidden="1" x14ac:dyDescent="0.25">
      <c r="A8522" t="s">
        <v>30938</v>
      </c>
      <c r="B8522" t="s">
        <v>30939</v>
      </c>
      <c r="C8522" s="1" t="str">
        <f t="shared" si="588"/>
        <v>21:0153</v>
      </c>
      <c r="D8522" s="1" t="str">
        <f t="shared" si="589"/>
        <v>21:0040</v>
      </c>
      <c r="E8522" t="s">
        <v>30936</v>
      </c>
      <c r="F8522" t="s">
        <v>30940</v>
      </c>
      <c r="H8522">
        <v>55.271172499999999</v>
      </c>
      <c r="I8522">
        <v>-124.8831342</v>
      </c>
      <c r="J8522" s="1" t="str">
        <f t="shared" si="586"/>
        <v>Till</v>
      </c>
      <c r="K8522" s="1" t="str">
        <f t="shared" si="587"/>
        <v>&lt;63 micron</v>
      </c>
      <c r="L8522">
        <v>0.1</v>
      </c>
      <c r="M8522">
        <v>1.25</v>
      </c>
      <c r="N8522">
        <v>22</v>
      </c>
      <c r="O8522">
        <v>280</v>
      </c>
      <c r="P8522">
        <v>0.25</v>
      </c>
      <c r="Q8522">
        <v>1</v>
      </c>
      <c r="R8522">
        <v>3.24</v>
      </c>
      <c r="S8522">
        <v>0.25</v>
      </c>
      <c r="T8522">
        <v>13</v>
      </c>
      <c r="U8522">
        <v>68</v>
      </c>
      <c r="V8522">
        <v>66</v>
      </c>
      <c r="W8522">
        <v>2.87</v>
      </c>
      <c r="X8522">
        <v>5</v>
      </c>
      <c r="Z8522">
        <v>0.1</v>
      </c>
      <c r="AA8522">
        <v>5</v>
      </c>
      <c r="AB8522">
        <v>1.26</v>
      </c>
      <c r="AC8522">
        <v>655</v>
      </c>
      <c r="AD8522">
        <v>0.5</v>
      </c>
      <c r="AE8522">
        <v>0.01</v>
      </c>
      <c r="AF8522">
        <v>60</v>
      </c>
      <c r="AG8522">
        <v>1030</v>
      </c>
      <c r="AH8522">
        <v>8</v>
      </c>
      <c r="AI8522">
        <v>2</v>
      </c>
      <c r="AJ8522">
        <v>8</v>
      </c>
      <c r="AK8522">
        <v>101</v>
      </c>
      <c r="AL8522">
        <v>0.08</v>
      </c>
      <c r="AM8522">
        <v>5</v>
      </c>
      <c r="AN8522">
        <v>5</v>
      </c>
      <c r="AO8522">
        <v>81</v>
      </c>
      <c r="AP8522">
        <v>5</v>
      </c>
      <c r="AQ8522">
        <v>56</v>
      </c>
    </row>
    <row r="8523" spans="1:43" hidden="1" x14ac:dyDescent="0.25">
      <c r="A8523" t="s">
        <v>30941</v>
      </c>
      <c r="B8523" t="s">
        <v>30942</v>
      </c>
      <c r="C8523" s="1" t="str">
        <f t="shared" si="588"/>
        <v>21:0153</v>
      </c>
      <c r="D8523" s="1" t="str">
        <f t="shared" si="589"/>
        <v>21:0040</v>
      </c>
      <c r="E8523" t="s">
        <v>30943</v>
      </c>
      <c r="F8523" t="s">
        <v>30944</v>
      </c>
      <c r="H8523">
        <v>55.2308849</v>
      </c>
      <c r="I8523">
        <v>-125.2752158</v>
      </c>
      <c r="J8523" s="1" t="str">
        <f t="shared" si="586"/>
        <v>Till</v>
      </c>
      <c r="K8523" s="1" t="str">
        <f t="shared" si="587"/>
        <v>&lt;63 micron</v>
      </c>
      <c r="L8523">
        <v>0.1</v>
      </c>
      <c r="M8523">
        <v>1.5</v>
      </c>
      <c r="N8523">
        <v>16</v>
      </c>
      <c r="O8523">
        <v>310</v>
      </c>
      <c r="P8523">
        <v>0.25</v>
      </c>
      <c r="Q8523">
        <v>1</v>
      </c>
      <c r="R8523">
        <v>1.46</v>
      </c>
      <c r="S8523">
        <v>0.25</v>
      </c>
      <c r="T8523">
        <v>17</v>
      </c>
      <c r="U8523">
        <v>108</v>
      </c>
      <c r="V8523">
        <v>57</v>
      </c>
      <c r="W8523">
        <v>2.81</v>
      </c>
      <c r="X8523">
        <v>5</v>
      </c>
      <c r="Z8523">
        <v>0.18</v>
      </c>
      <c r="AA8523">
        <v>5</v>
      </c>
      <c r="AB8523">
        <v>1.52</v>
      </c>
      <c r="AC8523">
        <v>655</v>
      </c>
      <c r="AD8523">
        <v>0.5</v>
      </c>
      <c r="AE8523">
        <v>0.02</v>
      </c>
      <c r="AF8523">
        <v>117</v>
      </c>
      <c r="AG8523">
        <v>750</v>
      </c>
      <c r="AH8523">
        <v>6</v>
      </c>
      <c r="AI8523">
        <v>1</v>
      </c>
      <c r="AJ8523">
        <v>6</v>
      </c>
      <c r="AK8523">
        <v>49</v>
      </c>
      <c r="AL8523">
        <v>0.09</v>
      </c>
      <c r="AM8523">
        <v>5</v>
      </c>
      <c r="AN8523">
        <v>5</v>
      </c>
      <c r="AO8523">
        <v>51</v>
      </c>
      <c r="AP8523">
        <v>5</v>
      </c>
      <c r="AQ8523">
        <v>78</v>
      </c>
    </row>
    <row r="8524" spans="1:43" hidden="1" x14ac:dyDescent="0.25">
      <c r="A8524" t="s">
        <v>30945</v>
      </c>
      <c r="B8524" t="s">
        <v>30946</v>
      </c>
      <c r="C8524" s="1" t="str">
        <f t="shared" si="588"/>
        <v>21:0153</v>
      </c>
      <c r="D8524" s="1" t="str">
        <f t="shared" si="589"/>
        <v>21:0040</v>
      </c>
      <c r="E8524" t="s">
        <v>30943</v>
      </c>
      <c r="F8524" t="s">
        <v>30947</v>
      </c>
      <c r="H8524">
        <v>55.2308849</v>
      </c>
      <c r="I8524">
        <v>-125.2752158</v>
      </c>
      <c r="J8524" s="1" t="str">
        <f t="shared" si="586"/>
        <v>Till</v>
      </c>
      <c r="K8524" s="1" t="str">
        <f t="shared" si="587"/>
        <v>&lt;63 micron</v>
      </c>
      <c r="L8524">
        <v>0.1</v>
      </c>
      <c r="M8524">
        <v>1.65</v>
      </c>
      <c r="N8524">
        <v>1</v>
      </c>
      <c r="O8524">
        <v>350</v>
      </c>
      <c r="P8524">
        <v>0.25</v>
      </c>
      <c r="Q8524">
        <v>1</v>
      </c>
      <c r="R8524">
        <v>1.52</v>
      </c>
      <c r="S8524">
        <v>0.25</v>
      </c>
      <c r="T8524">
        <v>18</v>
      </c>
      <c r="U8524">
        <v>108</v>
      </c>
      <c r="V8524">
        <v>61</v>
      </c>
      <c r="W8524">
        <v>2.93</v>
      </c>
      <c r="X8524">
        <v>5</v>
      </c>
      <c r="Z8524">
        <v>0.2</v>
      </c>
      <c r="AA8524">
        <v>5</v>
      </c>
      <c r="AB8524">
        <v>1.55</v>
      </c>
      <c r="AC8524">
        <v>665</v>
      </c>
      <c r="AD8524">
        <v>0.5</v>
      </c>
      <c r="AE8524">
        <v>0.01</v>
      </c>
      <c r="AF8524">
        <v>112</v>
      </c>
      <c r="AG8524">
        <v>710</v>
      </c>
      <c r="AH8524">
        <v>8</v>
      </c>
      <c r="AI8524">
        <v>1</v>
      </c>
      <c r="AJ8524">
        <v>7</v>
      </c>
      <c r="AK8524">
        <v>47</v>
      </c>
      <c r="AL8524">
        <v>0.09</v>
      </c>
      <c r="AM8524">
        <v>5</v>
      </c>
      <c r="AN8524">
        <v>5</v>
      </c>
      <c r="AO8524">
        <v>49</v>
      </c>
      <c r="AP8524">
        <v>5</v>
      </c>
      <c r="AQ8524">
        <v>84</v>
      </c>
    </row>
    <row r="8525" spans="1:43" hidden="1" x14ac:dyDescent="0.25">
      <c r="A8525" t="s">
        <v>30948</v>
      </c>
      <c r="B8525" t="s">
        <v>30949</v>
      </c>
      <c r="C8525" s="1" t="str">
        <f t="shared" si="588"/>
        <v>21:0153</v>
      </c>
      <c r="D8525" s="1" t="str">
        <f t="shared" si="589"/>
        <v>21:0040</v>
      </c>
      <c r="E8525" t="s">
        <v>30950</v>
      </c>
      <c r="F8525" t="s">
        <v>30951</v>
      </c>
      <c r="H8525">
        <v>55.248074899999999</v>
      </c>
      <c r="I8525">
        <v>-125.25369809999999</v>
      </c>
      <c r="J8525" s="1" t="str">
        <f t="shared" si="586"/>
        <v>Till</v>
      </c>
      <c r="K8525" s="1" t="str">
        <f t="shared" si="587"/>
        <v>&lt;63 micron</v>
      </c>
      <c r="L8525">
        <v>0.1</v>
      </c>
      <c r="M8525">
        <v>1.56</v>
      </c>
      <c r="N8525">
        <v>12</v>
      </c>
      <c r="O8525">
        <v>270</v>
      </c>
      <c r="P8525">
        <v>0.25</v>
      </c>
      <c r="Q8525">
        <v>1</v>
      </c>
      <c r="R8525">
        <v>3.62</v>
      </c>
      <c r="S8525">
        <v>0.25</v>
      </c>
      <c r="T8525">
        <v>17</v>
      </c>
      <c r="U8525">
        <v>123</v>
      </c>
      <c r="V8525">
        <v>52</v>
      </c>
      <c r="W8525">
        <v>2.61</v>
      </c>
      <c r="X8525">
        <v>5</v>
      </c>
      <c r="Z8525">
        <v>0.16</v>
      </c>
      <c r="AA8525">
        <v>5</v>
      </c>
      <c r="AB8525">
        <v>1.67</v>
      </c>
      <c r="AC8525">
        <v>575</v>
      </c>
      <c r="AD8525">
        <v>0.5</v>
      </c>
      <c r="AE8525">
        <v>0.01</v>
      </c>
      <c r="AF8525">
        <v>115</v>
      </c>
      <c r="AG8525">
        <v>730</v>
      </c>
      <c r="AH8525">
        <v>6</v>
      </c>
      <c r="AI8525">
        <v>2</v>
      </c>
      <c r="AJ8525">
        <v>7</v>
      </c>
      <c r="AK8525">
        <v>45</v>
      </c>
      <c r="AL8525">
        <v>0.09</v>
      </c>
      <c r="AM8525">
        <v>5</v>
      </c>
      <c r="AN8525">
        <v>5</v>
      </c>
      <c r="AO8525">
        <v>48</v>
      </c>
      <c r="AP8525">
        <v>5</v>
      </c>
      <c r="AQ8525">
        <v>74</v>
      </c>
    </row>
    <row r="8526" spans="1:43" hidden="1" x14ac:dyDescent="0.25">
      <c r="A8526" t="s">
        <v>30952</v>
      </c>
      <c r="B8526" t="s">
        <v>30953</v>
      </c>
      <c r="C8526" s="1" t="str">
        <f t="shared" si="588"/>
        <v>21:0153</v>
      </c>
      <c r="D8526" s="1" t="str">
        <f t="shared" si="589"/>
        <v>21:0040</v>
      </c>
      <c r="E8526" t="s">
        <v>30954</v>
      </c>
      <c r="F8526" t="s">
        <v>30955</v>
      </c>
      <c r="H8526">
        <v>55.229901699999999</v>
      </c>
      <c r="I8526">
        <v>-125.35495950000001</v>
      </c>
      <c r="J8526" s="1" t="str">
        <f t="shared" si="586"/>
        <v>Till</v>
      </c>
      <c r="K8526" s="1" t="str">
        <f t="shared" si="587"/>
        <v>&lt;63 micron</v>
      </c>
      <c r="L8526">
        <v>0.1</v>
      </c>
      <c r="M8526">
        <v>1.36</v>
      </c>
      <c r="N8526">
        <v>1</v>
      </c>
      <c r="O8526">
        <v>110</v>
      </c>
      <c r="P8526">
        <v>0.25</v>
      </c>
      <c r="Q8526">
        <v>1</v>
      </c>
      <c r="R8526">
        <v>1.49</v>
      </c>
      <c r="S8526">
        <v>0.25</v>
      </c>
      <c r="T8526">
        <v>27</v>
      </c>
      <c r="U8526">
        <v>289</v>
      </c>
      <c r="V8526">
        <v>41</v>
      </c>
      <c r="W8526">
        <v>2.76</v>
      </c>
      <c r="X8526">
        <v>5</v>
      </c>
      <c r="Z8526">
        <v>0.11</v>
      </c>
      <c r="AA8526">
        <v>5</v>
      </c>
      <c r="AB8526">
        <v>3.19</v>
      </c>
      <c r="AC8526">
        <v>685</v>
      </c>
      <c r="AD8526">
        <v>0.5</v>
      </c>
      <c r="AE8526">
        <v>0.02</v>
      </c>
      <c r="AF8526">
        <v>367</v>
      </c>
      <c r="AG8526">
        <v>610</v>
      </c>
      <c r="AH8526">
        <v>2</v>
      </c>
      <c r="AI8526">
        <v>1</v>
      </c>
      <c r="AJ8526">
        <v>6</v>
      </c>
      <c r="AK8526">
        <v>32</v>
      </c>
      <c r="AL8526">
        <v>0.09</v>
      </c>
      <c r="AM8526">
        <v>5</v>
      </c>
      <c r="AN8526">
        <v>5</v>
      </c>
      <c r="AO8526">
        <v>44</v>
      </c>
      <c r="AP8526">
        <v>5</v>
      </c>
      <c r="AQ8526">
        <v>60</v>
      </c>
    </row>
    <row r="8527" spans="1:43" hidden="1" x14ac:dyDescent="0.25">
      <c r="A8527" t="s">
        <v>30956</v>
      </c>
      <c r="B8527" t="s">
        <v>30957</v>
      </c>
      <c r="C8527" s="1" t="str">
        <f t="shared" si="588"/>
        <v>21:0153</v>
      </c>
      <c r="D8527" s="1" t="str">
        <f t="shared" si="589"/>
        <v>21:0040</v>
      </c>
      <c r="E8527" t="s">
        <v>30958</v>
      </c>
      <c r="F8527" t="s">
        <v>30959</v>
      </c>
      <c r="H8527">
        <v>55.764820899999997</v>
      </c>
      <c r="I8527">
        <v>-124.6806253</v>
      </c>
      <c r="J8527" s="1" t="str">
        <f t="shared" si="586"/>
        <v>Till</v>
      </c>
      <c r="K8527" s="1" t="str">
        <f t="shared" si="587"/>
        <v>&lt;63 micron</v>
      </c>
      <c r="L8527">
        <v>0.2</v>
      </c>
      <c r="M8527">
        <v>1.66</v>
      </c>
      <c r="N8527">
        <v>32</v>
      </c>
      <c r="O8527">
        <v>190</v>
      </c>
      <c r="P8527">
        <v>0.25</v>
      </c>
      <c r="Q8527">
        <v>1</v>
      </c>
      <c r="R8527">
        <v>2.88</v>
      </c>
      <c r="S8527">
        <v>0.5</v>
      </c>
      <c r="T8527">
        <v>19</v>
      </c>
      <c r="U8527">
        <v>87</v>
      </c>
      <c r="V8527">
        <v>62</v>
      </c>
      <c r="W8527">
        <v>3.18</v>
      </c>
      <c r="X8527">
        <v>5</v>
      </c>
      <c r="Z8527">
        <v>0.15</v>
      </c>
      <c r="AA8527">
        <v>5</v>
      </c>
      <c r="AB8527">
        <v>1.59</v>
      </c>
      <c r="AC8527">
        <v>590</v>
      </c>
      <c r="AD8527">
        <v>0.5</v>
      </c>
      <c r="AE8527">
        <v>0.01</v>
      </c>
      <c r="AF8527">
        <v>83</v>
      </c>
      <c r="AG8527">
        <v>1060</v>
      </c>
      <c r="AH8527">
        <v>10</v>
      </c>
      <c r="AI8527">
        <v>2</v>
      </c>
      <c r="AJ8527">
        <v>9</v>
      </c>
      <c r="AK8527">
        <v>111</v>
      </c>
      <c r="AL8527">
        <v>0.1</v>
      </c>
      <c r="AM8527">
        <v>5</v>
      </c>
      <c r="AN8527">
        <v>5</v>
      </c>
      <c r="AO8527">
        <v>72</v>
      </c>
      <c r="AP8527">
        <v>5</v>
      </c>
      <c r="AQ8527">
        <v>122</v>
      </c>
    </row>
    <row r="8528" spans="1:43" hidden="1" x14ac:dyDescent="0.25">
      <c r="A8528" t="s">
        <v>30960</v>
      </c>
      <c r="B8528" t="s">
        <v>30961</v>
      </c>
      <c r="C8528" s="1" t="str">
        <f t="shared" si="588"/>
        <v>21:0153</v>
      </c>
      <c r="D8528" s="1" t="str">
        <f t="shared" si="589"/>
        <v>21:0040</v>
      </c>
      <c r="E8528" t="s">
        <v>30958</v>
      </c>
      <c r="F8528" t="s">
        <v>30962</v>
      </c>
      <c r="H8528">
        <v>55.764820899999997</v>
      </c>
      <c r="I8528">
        <v>-124.6806253</v>
      </c>
      <c r="J8528" s="1" t="str">
        <f t="shared" si="586"/>
        <v>Till</v>
      </c>
      <c r="K8528" s="1" t="str">
        <f t="shared" si="587"/>
        <v>&lt;63 micron</v>
      </c>
      <c r="L8528">
        <v>0.1</v>
      </c>
      <c r="M8528">
        <v>1.46</v>
      </c>
      <c r="N8528">
        <v>28</v>
      </c>
      <c r="O8528">
        <v>220</v>
      </c>
      <c r="P8528">
        <v>0.25</v>
      </c>
      <c r="Q8528">
        <v>1</v>
      </c>
      <c r="R8528">
        <v>3.26</v>
      </c>
      <c r="S8528">
        <v>0.25</v>
      </c>
      <c r="T8528">
        <v>17</v>
      </c>
      <c r="U8528">
        <v>82</v>
      </c>
      <c r="V8528">
        <v>65</v>
      </c>
      <c r="W8528">
        <v>3.04</v>
      </c>
      <c r="X8528">
        <v>5</v>
      </c>
      <c r="Z8528">
        <v>0.12</v>
      </c>
      <c r="AA8528">
        <v>5</v>
      </c>
      <c r="AB8528">
        <v>1.43</v>
      </c>
      <c r="AC8528">
        <v>510</v>
      </c>
      <c r="AD8528">
        <v>0.5</v>
      </c>
      <c r="AE8528">
        <v>0.02</v>
      </c>
      <c r="AF8528">
        <v>75</v>
      </c>
      <c r="AG8528">
        <v>1010</v>
      </c>
      <c r="AH8528">
        <v>8</v>
      </c>
      <c r="AI8528">
        <v>2</v>
      </c>
      <c r="AJ8528">
        <v>8</v>
      </c>
      <c r="AK8528">
        <v>132</v>
      </c>
      <c r="AL8528">
        <v>0.13</v>
      </c>
      <c r="AM8528">
        <v>5</v>
      </c>
      <c r="AN8528">
        <v>5</v>
      </c>
      <c r="AO8528">
        <v>79</v>
      </c>
      <c r="AP8528">
        <v>5</v>
      </c>
      <c r="AQ8528">
        <v>94</v>
      </c>
    </row>
    <row r="8529" spans="1:43" hidden="1" x14ac:dyDescent="0.25">
      <c r="A8529" t="s">
        <v>30963</v>
      </c>
      <c r="B8529" t="s">
        <v>30964</v>
      </c>
      <c r="C8529" s="1" t="str">
        <f t="shared" si="588"/>
        <v>21:0153</v>
      </c>
      <c r="D8529" s="1" t="str">
        <f t="shared" si="589"/>
        <v>21:0040</v>
      </c>
      <c r="E8529" t="s">
        <v>30958</v>
      </c>
      <c r="F8529" t="s">
        <v>30965</v>
      </c>
      <c r="H8529">
        <v>55.764820899999997</v>
      </c>
      <c r="I8529">
        <v>-124.6806253</v>
      </c>
      <c r="J8529" s="1" t="str">
        <f t="shared" si="586"/>
        <v>Till</v>
      </c>
      <c r="K8529" s="1" t="str">
        <f t="shared" si="587"/>
        <v>&lt;63 micron</v>
      </c>
      <c r="L8529">
        <v>0.1</v>
      </c>
      <c r="M8529">
        <v>1.07</v>
      </c>
      <c r="N8529">
        <v>14</v>
      </c>
      <c r="O8529">
        <v>100</v>
      </c>
      <c r="P8529">
        <v>0.25</v>
      </c>
      <c r="Q8529">
        <v>1</v>
      </c>
      <c r="R8529">
        <v>3.24</v>
      </c>
      <c r="S8529">
        <v>0.25</v>
      </c>
      <c r="T8529">
        <v>14</v>
      </c>
      <c r="U8529">
        <v>76</v>
      </c>
      <c r="V8529">
        <v>41</v>
      </c>
      <c r="W8529">
        <v>2.5099999999999998</v>
      </c>
      <c r="X8529">
        <v>5</v>
      </c>
      <c r="Z8529">
        <v>0.06</v>
      </c>
      <c r="AA8529">
        <v>5</v>
      </c>
      <c r="AB8529">
        <v>1.1499999999999999</v>
      </c>
      <c r="AC8529">
        <v>480</v>
      </c>
      <c r="AD8529">
        <v>0.5</v>
      </c>
      <c r="AE8529">
        <v>0.01</v>
      </c>
      <c r="AF8529">
        <v>67</v>
      </c>
      <c r="AG8529">
        <v>840</v>
      </c>
      <c r="AH8529">
        <v>10</v>
      </c>
      <c r="AI8529">
        <v>2</v>
      </c>
      <c r="AJ8529">
        <v>6</v>
      </c>
      <c r="AK8529">
        <v>112</v>
      </c>
      <c r="AL8529">
        <v>0.11</v>
      </c>
      <c r="AM8529">
        <v>5</v>
      </c>
      <c r="AN8529">
        <v>5</v>
      </c>
      <c r="AO8529">
        <v>64</v>
      </c>
      <c r="AP8529">
        <v>5</v>
      </c>
      <c r="AQ8529">
        <v>56</v>
      </c>
    </row>
    <row r="8530" spans="1:43" hidden="1" x14ac:dyDescent="0.25">
      <c r="A8530" t="s">
        <v>30966</v>
      </c>
      <c r="B8530" t="s">
        <v>30967</v>
      </c>
      <c r="C8530" s="1" t="str">
        <f t="shared" si="588"/>
        <v>21:0153</v>
      </c>
      <c r="D8530" s="1" t="str">
        <f t="shared" si="589"/>
        <v>21:0040</v>
      </c>
      <c r="E8530" t="s">
        <v>30958</v>
      </c>
      <c r="F8530" t="s">
        <v>30968</v>
      </c>
      <c r="H8530">
        <v>55.764820899999997</v>
      </c>
      <c r="I8530">
        <v>-124.6806253</v>
      </c>
      <c r="J8530" s="1" t="str">
        <f t="shared" si="586"/>
        <v>Till</v>
      </c>
      <c r="K8530" s="1" t="str">
        <f t="shared" si="587"/>
        <v>&lt;63 micron</v>
      </c>
      <c r="L8530">
        <v>0.2</v>
      </c>
      <c r="M8530">
        <v>1.23</v>
      </c>
      <c r="N8530">
        <v>18</v>
      </c>
      <c r="O8530">
        <v>120</v>
      </c>
      <c r="P8530">
        <v>0.25</v>
      </c>
      <c r="Q8530">
        <v>1</v>
      </c>
      <c r="R8530">
        <v>3.69</v>
      </c>
      <c r="S8530">
        <v>0.25</v>
      </c>
      <c r="T8530">
        <v>15</v>
      </c>
      <c r="U8530">
        <v>75</v>
      </c>
      <c r="V8530">
        <v>47</v>
      </c>
      <c r="W8530">
        <v>2.79</v>
      </c>
      <c r="X8530">
        <v>5</v>
      </c>
      <c r="Z8530">
        <v>0.08</v>
      </c>
      <c r="AA8530">
        <v>5</v>
      </c>
      <c r="AB8530">
        <v>1.3</v>
      </c>
      <c r="AC8530">
        <v>525</v>
      </c>
      <c r="AD8530">
        <v>0.5</v>
      </c>
      <c r="AE8530">
        <v>0.02</v>
      </c>
      <c r="AF8530">
        <v>67</v>
      </c>
      <c r="AG8530">
        <v>870</v>
      </c>
      <c r="AH8530">
        <v>8</v>
      </c>
      <c r="AI8530">
        <v>2</v>
      </c>
      <c r="AJ8530">
        <v>6</v>
      </c>
      <c r="AK8530">
        <v>140</v>
      </c>
      <c r="AL8530">
        <v>0.12</v>
      </c>
      <c r="AM8530">
        <v>5</v>
      </c>
      <c r="AN8530">
        <v>5</v>
      </c>
      <c r="AO8530">
        <v>70</v>
      </c>
      <c r="AP8530">
        <v>10</v>
      </c>
      <c r="AQ8530">
        <v>62</v>
      </c>
    </row>
    <row r="8531" spans="1:43" hidden="1" x14ac:dyDescent="0.25">
      <c r="A8531" t="s">
        <v>30969</v>
      </c>
      <c r="B8531" t="s">
        <v>30970</v>
      </c>
      <c r="C8531" s="1" t="str">
        <f t="shared" si="588"/>
        <v>21:0153</v>
      </c>
      <c r="D8531" s="1" t="str">
        <f t="shared" si="589"/>
        <v>21:0040</v>
      </c>
      <c r="E8531" t="s">
        <v>30958</v>
      </c>
      <c r="F8531" t="s">
        <v>30971</v>
      </c>
      <c r="H8531">
        <v>55.764820899999997</v>
      </c>
      <c r="I8531">
        <v>-124.6806253</v>
      </c>
      <c r="J8531" s="1" t="str">
        <f t="shared" si="586"/>
        <v>Till</v>
      </c>
      <c r="K8531" s="1" t="str">
        <f t="shared" si="587"/>
        <v>&lt;63 micron</v>
      </c>
      <c r="L8531">
        <v>0.1</v>
      </c>
      <c r="M8531">
        <v>1.21</v>
      </c>
      <c r="N8531">
        <v>30</v>
      </c>
      <c r="O8531">
        <v>100</v>
      </c>
      <c r="P8531">
        <v>0.25</v>
      </c>
      <c r="Q8531">
        <v>1</v>
      </c>
      <c r="R8531">
        <v>3.48</v>
      </c>
      <c r="S8531">
        <v>0.25</v>
      </c>
      <c r="T8531">
        <v>14</v>
      </c>
      <c r="U8531">
        <v>77</v>
      </c>
      <c r="V8531">
        <v>50</v>
      </c>
      <c r="W8531">
        <v>2.88</v>
      </c>
      <c r="X8531">
        <v>5</v>
      </c>
      <c r="Z8531">
        <v>7.0000000000000007E-2</v>
      </c>
      <c r="AA8531">
        <v>5</v>
      </c>
      <c r="AB8531">
        <v>1.05</v>
      </c>
      <c r="AC8531">
        <v>510</v>
      </c>
      <c r="AD8531">
        <v>0.5</v>
      </c>
      <c r="AE8531">
        <v>0.01</v>
      </c>
      <c r="AF8531">
        <v>71</v>
      </c>
      <c r="AG8531">
        <v>890</v>
      </c>
      <c r="AH8531">
        <v>10</v>
      </c>
      <c r="AI8531">
        <v>2</v>
      </c>
      <c r="AJ8531">
        <v>8</v>
      </c>
      <c r="AK8531">
        <v>115</v>
      </c>
      <c r="AL8531">
        <v>0.14000000000000001</v>
      </c>
      <c r="AM8531">
        <v>5</v>
      </c>
      <c r="AN8531">
        <v>5</v>
      </c>
      <c r="AO8531">
        <v>74</v>
      </c>
      <c r="AP8531">
        <v>5</v>
      </c>
      <c r="AQ8531">
        <v>64</v>
      </c>
    </row>
    <row r="8532" spans="1:43" hidden="1" x14ac:dyDescent="0.25">
      <c r="A8532" t="s">
        <v>30972</v>
      </c>
      <c r="B8532" t="s">
        <v>30973</v>
      </c>
      <c r="C8532" s="1" t="str">
        <f t="shared" si="588"/>
        <v>21:0153</v>
      </c>
      <c r="D8532" s="1" t="str">
        <f t="shared" si="589"/>
        <v>21:0040</v>
      </c>
      <c r="E8532" t="s">
        <v>30974</v>
      </c>
      <c r="F8532" t="s">
        <v>30975</v>
      </c>
      <c r="H8532">
        <v>55.7487377</v>
      </c>
      <c r="I8532">
        <v>-124.66787220000001</v>
      </c>
      <c r="J8532" s="1" t="str">
        <f t="shared" si="586"/>
        <v>Till</v>
      </c>
      <c r="K8532" s="1" t="str">
        <f t="shared" si="587"/>
        <v>&lt;63 micron</v>
      </c>
      <c r="L8532">
        <v>0.2</v>
      </c>
      <c r="M8532">
        <v>1.63</v>
      </c>
      <c r="N8532">
        <v>22</v>
      </c>
      <c r="O8532">
        <v>110</v>
      </c>
      <c r="P8532">
        <v>0.25</v>
      </c>
      <c r="Q8532">
        <v>1</v>
      </c>
      <c r="R8532">
        <v>3.61</v>
      </c>
      <c r="S8532">
        <v>0.25</v>
      </c>
      <c r="T8532">
        <v>19</v>
      </c>
      <c r="U8532">
        <v>152</v>
      </c>
      <c r="V8532">
        <v>54</v>
      </c>
      <c r="W8532">
        <v>3.24</v>
      </c>
      <c r="X8532">
        <v>5</v>
      </c>
      <c r="Z8532">
        <v>0.12</v>
      </c>
      <c r="AA8532">
        <v>5</v>
      </c>
      <c r="AB8532">
        <v>2.2799999999999998</v>
      </c>
      <c r="AC8532">
        <v>605</v>
      </c>
      <c r="AD8532">
        <v>1</v>
      </c>
      <c r="AE8532">
        <v>0.01</v>
      </c>
      <c r="AF8532">
        <v>150</v>
      </c>
      <c r="AG8532">
        <v>1160</v>
      </c>
      <c r="AH8532">
        <v>10</v>
      </c>
      <c r="AI8532">
        <v>4</v>
      </c>
      <c r="AJ8532">
        <v>8</v>
      </c>
      <c r="AK8532">
        <v>142</v>
      </c>
      <c r="AL8532">
        <v>0.11</v>
      </c>
      <c r="AM8532">
        <v>5</v>
      </c>
      <c r="AN8532">
        <v>5</v>
      </c>
      <c r="AO8532">
        <v>81</v>
      </c>
      <c r="AP8532">
        <v>5</v>
      </c>
      <c r="AQ8532">
        <v>80</v>
      </c>
    </row>
    <row r="8533" spans="1:43" hidden="1" x14ac:dyDescent="0.25">
      <c r="A8533" t="s">
        <v>30976</v>
      </c>
      <c r="B8533" t="s">
        <v>30977</v>
      </c>
      <c r="C8533" s="1" t="str">
        <f t="shared" si="588"/>
        <v>21:0153</v>
      </c>
      <c r="D8533" s="1" t="str">
        <f t="shared" si="589"/>
        <v>21:0040</v>
      </c>
      <c r="E8533" t="s">
        <v>30974</v>
      </c>
      <c r="F8533" t="s">
        <v>30978</v>
      </c>
      <c r="H8533">
        <v>55.7487377</v>
      </c>
      <c r="I8533">
        <v>-124.66787220000001</v>
      </c>
      <c r="J8533" s="1" t="str">
        <f t="shared" ref="J8533:J8596" si="590">HYPERLINK("http://geochem.nrcan.gc.ca/cdogs/content/kwd/kwd020044_e.htm", "Till")</f>
        <v>Till</v>
      </c>
      <c r="K8533" s="1" t="str">
        <f t="shared" si="587"/>
        <v>&lt;63 micron</v>
      </c>
      <c r="L8533">
        <v>0.2</v>
      </c>
      <c r="M8533">
        <v>1.96</v>
      </c>
      <c r="N8533">
        <v>18</v>
      </c>
      <c r="O8533">
        <v>120</v>
      </c>
      <c r="P8533">
        <v>0.25</v>
      </c>
      <c r="Q8533">
        <v>1</v>
      </c>
      <c r="R8533">
        <v>3.43</v>
      </c>
      <c r="S8533">
        <v>0.25</v>
      </c>
      <c r="T8533">
        <v>20</v>
      </c>
      <c r="U8533">
        <v>127</v>
      </c>
      <c r="V8533">
        <v>68</v>
      </c>
      <c r="W8533">
        <v>3.32</v>
      </c>
      <c r="X8533">
        <v>5</v>
      </c>
      <c r="Z8533">
        <v>0.11</v>
      </c>
      <c r="AA8533">
        <v>5</v>
      </c>
      <c r="AB8533">
        <v>2.15</v>
      </c>
      <c r="AC8533">
        <v>655</v>
      </c>
      <c r="AD8533">
        <v>1</v>
      </c>
      <c r="AE8533">
        <v>0.01</v>
      </c>
      <c r="AF8533">
        <v>117</v>
      </c>
      <c r="AG8533">
        <v>990</v>
      </c>
      <c r="AH8533">
        <v>8</v>
      </c>
      <c r="AI8533">
        <v>2</v>
      </c>
      <c r="AJ8533">
        <v>9</v>
      </c>
      <c r="AK8533">
        <v>120</v>
      </c>
      <c r="AL8533">
        <v>0.14000000000000001</v>
      </c>
      <c r="AM8533">
        <v>5</v>
      </c>
      <c r="AN8533">
        <v>5</v>
      </c>
      <c r="AO8533">
        <v>92</v>
      </c>
      <c r="AP8533">
        <v>10</v>
      </c>
      <c r="AQ8533">
        <v>90</v>
      </c>
    </row>
    <row r="8534" spans="1:43" hidden="1" x14ac:dyDescent="0.25">
      <c r="A8534" t="s">
        <v>30979</v>
      </c>
      <c r="B8534" t="s">
        <v>30980</v>
      </c>
      <c r="C8534" s="1" t="str">
        <f t="shared" si="588"/>
        <v>21:0153</v>
      </c>
      <c r="D8534" s="1" t="str">
        <f t="shared" si="589"/>
        <v>21:0040</v>
      </c>
      <c r="E8534" t="s">
        <v>30974</v>
      </c>
      <c r="F8534" t="s">
        <v>30981</v>
      </c>
      <c r="H8534">
        <v>55.7487377</v>
      </c>
      <c r="I8534">
        <v>-124.66787220000001</v>
      </c>
      <c r="J8534" s="1" t="str">
        <f t="shared" si="590"/>
        <v>Till</v>
      </c>
      <c r="K8534" s="1" t="str">
        <f t="shared" si="587"/>
        <v>&lt;63 micron</v>
      </c>
      <c r="L8534">
        <v>0.2</v>
      </c>
      <c r="M8534">
        <v>1.57</v>
      </c>
      <c r="N8534">
        <v>6</v>
      </c>
      <c r="O8534">
        <v>100</v>
      </c>
      <c r="P8534">
        <v>0.25</v>
      </c>
      <c r="Q8534">
        <v>1</v>
      </c>
      <c r="R8534">
        <v>3.54</v>
      </c>
      <c r="S8534">
        <v>0.25</v>
      </c>
      <c r="T8534">
        <v>15</v>
      </c>
      <c r="U8534">
        <v>100</v>
      </c>
      <c r="V8534">
        <v>49</v>
      </c>
      <c r="W8534">
        <v>2.86</v>
      </c>
      <c r="X8534">
        <v>5</v>
      </c>
      <c r="Z8534">
        <v>7.0000000000000007E-2</v>
      </c>
      <c r="AA8534">
        <v>5</v>
      </c>
      <c r="AB8534">
        <v>1.65</v>
      </c>
      <c r="AC8534">
        <v>555</v>
      </c>
      <c r="AD8534">
        <v>1</v>
      </c>
      <c r="AE8534">
        <v>0.01</v>
      </c>
      <c r="AF8534">
        <v>89</v>
      </c>
      <c r="AG8534">
        <v>900</v>
      </c>
      <c r="AH8534">
        <v>8</v>
      </c>
      <c r="AI8534">
        <v>2</v>
      </c>
      <c r="AJ8534">
        <v>8</v>
      </c>
      <c r="AK8534">
        <v>125</v>
      </c>
      <c r="AL8534">
        <v>0.15</v>
      </c>
      <c r="AM8534">
        <v>5</v>
      </c>
      <c r="AN8534">
        <v>5</v>
      </c>
      <c r="AO8534">
        <v>87</v>
      </c>
      <c r="AP8534">
        <v>10</v>
      </c>
      <c r="AQ8534">
        <v>66</v>
      </c>
    </row>
    <row r="8535" spans="1:43" hidden="1" x14ac:dyDescent="0.25">
      <c r="A8535" t="s">
        <v>30982</v>
      </c>
      <c r="B8535" t="s">
        <v>30983</v>
      </c>
      <c r="C8535" s="1" t="str">
        <f t="shared" si="588"/>
        <v>21:0153</v>
      </c>
      <c r="D8535" s="1" t="str">
        <f t="shared" si="589"/>
        <v>21:0040</v>
      </c>
      <c r="E8535" t="s">
        <v>30984</v>
      </c>
      <c r="F8535" t="s">
        <v>30985</v>
      </c>
      <c r="H8535">
        <v>55.722815400000002</v>
      </c>
      <c r="I8535">
        <v>-124.6361478</v>
      </c>
      <c r="J8535" s="1" t="str">
        <f t="shared" si="590"/>
        <v>Till</v>
      </c>
      <c r="K8535" s="1" t="str">
        <f t="shared" si="587"/>
        <v>&lt;63 micron</v>
      </c>
      <c r="L8535">
        <v>0.1</v>
      </c>
      <c r="M8535">
        <v>1.71</v>
      </c>
      <c r="N8535">
        <v>12</v>
      </c>
      <c r="O8535">
        <v>110</v>
      </c>
      <c r="P8535">
        <v>0.25</v>
      </c>
      <c r="Q8535">
        <v>1</v>
      </c>
      <c r="R8535">
        <v>3.01</v>
      </c>
      <c r="S8535">
        <v>0.25</v>
      </c>
      <c r="T8535">
        <v>18</v>
      </c>
      <c r="U8535">
        <v>113</v>
      </c>
      <c r="V8535">
        <v>63</v>
      </c>
      <c r="W8535">
        <v>3.24</v>
      </c>
      <c r="X8535">
        <v>5</v>
      </c>
      <c r="Z8535">
        <v>0.12</v>
      </c>
      <c r="AA8535">
        <v>5</v>
      </c>
      <c r="AB8535">
        <v>1.8</v>
      </c>
      <c r="AC8535">
        <v>670</v>
      </c>
      <c r="AD8535">
        <v>1</v>
      </c>
      <c r="AE8535">
        <v>0.02</v>
      </c>
      <c r="AF8535">
        <v>106</v>
      </c>
      <c r="AG8535">
        <v>1090</v>
      </c>
      <c r="AH8535">
        <v>10</v>
      </c>
      <c r="AI8535">
        <v>2</v>
      </c>
      <c r="AJ8535">
        <v>9</v>
      </c>
      <c r="AK8535">
        <v>114</v>
      </c>
      <c r="AL8535">
        <v>0.13</v>
      </c>
      <c r="AM8535">
        <v>5</v>
      </c>
      <c r="AN8535">
        <v>5</v>
      </c>
      <c r="AO8535">
        <v>87</v>
      </c>
      <c r="AP8535">
        <v>10</v>
      </c>
      <c r="AQ8535">
        <v>82</v>
      </c>
    </row>
    <row r="8536" spans="1:43" hidden="1" x14ac:dyDescent="0.25">
      <c r="A8536" t="s">
        <v>30986</v>
      </c>
      <c r="B8536" t="s">
        <v>30987</v>
      </c>
      <c r="C8536" s="1" t="str">
        <f t="shared" si="588"/>
        <v>21:0153</v>
      </c>
      <c r="D8536" s="1" t="str">
        <f t="shared" si="589"/>
        <v>21:0040</v>
      </c>
      <c r="E8536" t="s">
        <v>30984</v>
      </c>
      <c r="F8536" t="s">
        <v>30988</v>
      </c>
      <c r="H8536">
        <v>55.722815400000002</v>
      </c>
      <c r="I8536">
        <v>-124.6361478</v>
      </c>
      <c r="J8536" s="1" t="str">
        <f t="shared" si="590"/>
        <v>Till</v>
      </c>
      <c r="K8536" s="1" t="str">
        <f t="shared" si="587"/>
        <v>&lt;63 micron</v>
      </c>
      <c r="L8536">
        <v>0.2</v>
      </c>
      <c r="M8536">
        <v>1.87</v>
      </c>
      <c r="N8536">
        <v>8</v>
      </c>
      <c r="O8536">
        <v>140</v>
      </c>
      <c r="P8536">
        <v>0.25</v>
      </c>
      <c r="Q8536">
        <v>1</v>
      </c>
      <c r="R8536">
        <v>3.41</v>
      </c>
      <c r="S8536">
        <v>0.25</v>
      </c>
      <c r="T8536">
        <v>18</v>
      </c>
      <c r="U8536">
        <v>127</v>
      </c>
      <c r="V8536">
        <v>65</v>
      </c>
      <c r="W8536">
        <v>3.34</v>
      </c>
      <c r="X8536">
        <v>5</v>
      </c>
      <c r="Z8536">
        <v>0.13</v>
      </c>
      <c r="AA8536">
        <v>5</v>
      </c>
      <c r="AB8536">
        <v>2.0699999999999998</v>
      </c>
      <c r="AC8536">
        <v>700</v>
      </c>
      <c r="AD8536">
        <v>0.5</v>
      </c>
      <c r="AE8536">
        <v>0.02</v>
      </c>
      <c r="AF8536">
        <v>116</v>
      </c>
      <c r="AG8536">
        <v>1100</v>
      </c>
      <c r="AH8536">
        <v>14</v>
      </c>
      <c r="AI8536">
        <v>2</v>
      </c>
      <c r="AJ8536">
        <v>9</v>
      </c>
      <c r="AK8536">
        <v>124</v>
      </c>
      <c r="AL8536">
        <v>0.14000000000000001</v>
      </c>
      <c r="AM8536">
        <v>5</v>
      </c>
      <c r="AN8536">
        <v>5</v>
      </c>
      <c r="AO8536">
        <v>90</v>
      </c>
      <c r="AP8536">
        <v>10</v>
      </c>
      <c r="AQ8536">
        <v>84</v>
      </c>
    </row>
    <row r="8537" spans="1:43" hidden="1" x14ac:dyDescent="0.25">
      <c r="A8537" t="s">
        <v>30989</v>
      </c>
      <c r="B8537" t="s">
        <v>30990</v>
      </c>
      <c r="C8537" s="1" t="str">
        <f t="shared" si="588"/>
        <v>21:0153</v>
      </c>
      <c r="D8537" s="1" t="str">
        <f t="shared" si="589"/>
        <v>21:0040</v>
      </c>
      <c r="E8537" t="s">
        <v>30984</v>
      </c>
      <c r="F8537" t="s">
        <v>30991</v>
      </c>
      <c r="H8537">
        <v>55.722815400000002</v>
      </c>
      <c r="I8537">
        <v>-124.6361478</v>
      </c>
      <c r="J8537" s="1" t="str">
        <f t="shared" si="590"/>
        <v>Till</v>
      </c>
      <c r="K8537" s="1" t="str">
        <f t="shared" si="587"/>
        <v>&lt;63 micron</v>
      </c>
      <c r="L8537">
        <v>0.2</v>
      </c>
      <c r="M8537">
        <v>1.74</v>
      </c>
      <c r="N8537">
        <v>16</v>
      </c>
      <c r="O8537">
        <v>120</v>
      </c>
      <c r="P8537">
        <v>0.25</v>
      </c>
      <c r="Q8537">
        <v>1</v>
      </c>
      <c r="R8537">
        <v>2.93</v>
      </c>
      <c r="S8537">
        <v>0.25</v>
      </c>
      <c r="T8537">
        <v>16</v>
      </c>
      <c r="U8537">
        <v>103</v>
      </c>
      <c r="V8537">
        <v>63</v>
      </c>
      <c r="W8537">
        <v>3.16</v>
      </c>
      <c r="X8537">
        <v>5</v>
      </c>
      <c r="Z8537">
        <v>0.12</v>
      </c>
      <c r="AA8537">
        <v>5</v>
      </c>
      <c r="AB8537">
        <v>1.75</v>
      </c>
      <c r="AC8537">
        <v>665</v>
      </c>
      <c r="AD8537">
        <v>1</v>
      </c>
      <c r="AE8537">
        <v>0.01</v>
      </c>
      <c r="AF8537">
        <v>93</v>
      </c>
      <c r="AG8537">
        <v>1100</v>
      </c>
      <c r="AH8537">
        <v>8</v>
      </c>
      <c r="AI8537">
        <v>2</v>
      </c>
      <c r="AJ8537">
        <v>9</v>
      </c>
      <c r="AK8537">
        <v>103</v>
      </c>
      <c r="AL8537">
        <v>0.13</v>
      </c>
      <c r="AM8537">
        <v>5</v>
      </c>
      <c r="AN8537">
        <v>5</v>
      </c>
      <c r="AO8537">
        <v>88</v>
      </c>
      <c r="AP8537">
        <v>5</v>
      </c>
      <c r="AQ8537">
        <v>76</v>
      </c>
    </row>
    <row r="8538" spans="1:43" hidden="1" x14ac:dyDescent="0.25">
      <c r="A8538" t="s">
        <v>30992</v>
      </c>
      <c r="B8538" t="s">
        <v>30993</v>
      </c>
      <c r="C8538" s="1" t="str">
        <f t="shared" si="588"/>
        <v>21:0153</v>
      </c>
      <c r="D8538" s="1" t="str">
        <f t="shared" si="589"/>
        <v>21:0040</v>
      </c>
      <c r="E8538" t="s">
        <v>30984</v>
      </c>
      <c r="F8538" t="s">
        <v>30994</v>
      </c>
      <c r="H8538">
        <v>55.722815400000002</v>
      </c>
      <c r="I8538">
        <v>-124.6361478</v>
      </c>
      <c r="J8538" s="1" t="str">
        <f t="shared" si="590"/>
        <v>Till</v>
      </c>
      <c r="K8538" s="1" t="str">
        <f t="shared" si="587"/>
        <v>&lt;63 micron</v>
      </c>
      <c r="L8538">
        <v>0.2</v>
      </c>
      <c r="M8538">
        <v>1.77</v>
      </c>
      <c r="N8538">
        <v>16</v>
      </c>
      <c r="O8538">
        <v>100</v>
      </c>
      <c r="P8538">
        <v>0.25</v>
      </c>
      <c r="Q8538">
        <v>1</v>
      </c>
      <c r="R8538">
        <v>3.42</v>
      </c>
      <c r="S8538">
        <v>0.25</v>
      </c>
      <c r="T8538">
        <v>17</v>
      </c>
      <c r="U8538">
        <v>113</v>
      </c>
      <c r="V8538">
        <v>62</v>
      </c>
      <c r="W8538">
        <v>3.19</v>
      </c>
      <c r="X8538">
        <v>5</v>
      </c>
      <c r="Z8538">
        <v>0.12</v>
      </c>
      <c r="AA8538">
        <v>5</v>
      </c>
      <c r="AB8538">
        <v>1.84</v>
      </c>
      <c r="AC8538">
        <v>660</v>
      </c>
      <c r="AD8538">
        <v>0.5</v>
      </c>
      <c r="AE8538">
        <v>0.02</v>
      </c>
      <c r="AF8538">
        <v>102</v>
      </c>
      <c r="AG8538">
        <v>1110</v>
      </c>
      <c r="AH8538">
        <v>12</v>
      </c>
      <c r="AI8538">
        <v>4</v>
      </c>
      <c r="AJ8538">
        <v>9</v>
      </c>
      <c r="AK8538">
        <v>125</v>
      </c>
      <c r="AL8538">
        <v>0.13</v>
      </c>
      <c r="AM8538">
        <v>5</v>
      </c>
      <c r="AN8538">
        <v>5</v>
      </c>
      <c r="AO8538">
        <v>90</v>
      </c>
      <c r="AP8538">
        <v>10</v>
      </c>
      <c r="AQ8538">
        <v>82</v>
      </c>
    </row>
    <row r="8539" spans="1:43" hidden="1" x14ac:dyDescent="0.25">
      <c r="A8539" t="s">
        <v>30995</v>
      </c>
      <c r="B8539" t="s">
        <v>30996</v>
      </c>
      <c r="C8539" s="1" t="str">
        <f t="shared" si="588"/>
        <v>21:0153</v>
      </c>
      <c r="D8539" s="1" t="str">
        <f t="shared" si="589"/>
        <v>21:0040</v>
      </c>
      <c r="E8539" t="s">
        <v>30984</v>
      </c>
      <c r="F8539" t="s">
        <v>30997</v>
      </c>
      <c r="H8539">
        <v>55.722815400000002</v>
      </c>
      <c r="I8539">
        <v>-124.6361478</v>
      </c>
      <c r="J8539" s="1" t="str">
        <f t="shared" si="590"/>
        <v>Till</v>
      </c>
      <c r="K8539" s="1" t="str">
        <f t="shared" si="587"/>
        <v>&lt;63 micron</v>
      </c>
      <c r="L8539">
        <v>0.2</v>
      </c>
      <c r="M8539">
        <v>1.87</v>
      </c>
      <c r="N8539">
        <v>20</v>
      </c>
      <c r="O8539">
        <v>120</v>
      </c>
      <c r="P8539">
        <v>0.25</v>
      </c>
      <c r="Q8539">
        <v>1</v>
      </c>
      <c r="R8539">
        <v>3.25</v>
      </c>
      <c r="S8539">
        <v>0.25</v>
      </c>
      <c r="T8539">
        <v>19</v>
      </c>
      <c r="U8539">
        <v>123</v>
      </c>
      <c r="V8539">
        <v>68</v>
      </c>
      <c r="W8539">
        <v>3.5</v>
      </c>
      <c r="X8539">
        <v>5</v>
      </c>
      <c r="Z8539">
        <v>0.13</v>
      </c>
      <c r="AA8539">
        <v>5</v>
      </c>
      <c r="AB8539">
        <v>1.97</v>
      </c>
      <c r="AC8539">
        <v>740</v>
      </c>
      <c r="AD8539">
        <v>1</v>
      </c>
      <c r="AE8539">
        <v>0.02</v>
      </c>
      <c r="AF8539">
        <v>114</v>
      </c>
      <c r="AG8539">
        <v>1180</v>
      </c>
      <c r="AH8539">
        <v>12</v>
      </c>
      <c r="AI8539">
        <v>2</v>
      </c>
      <c r="AJ8539">
        <v>10</v>
      </c>
      <c r="AK8539">
        <v>125</v>
      </c>
      <c r="AL8539">
        <v>0.15</v>
      </c>
      <c r="AM8539">
        <v>5</v>
      </c>
      <c r="AN8539">
        <v>5</v>
      </c>
      <c r="AO8539">
        <v>95</v>
      </c>
      <c r="AP8539">
        <v>10</v>
      </c>
      <c r="AQ8539">
        <v>82</v>
      </c>
    </row>
    <row r="8540" spans="1:43" hidden="1" x14ac:dyDescent="0.25">
      <c r="A8540" t="s">
        <v>30998</v>
      </c>
      <c r="B8540" t="s">
        <v>30999</v>
      </c>
      <c r="C8540" s="1" t="str">
        <f t="shared" si="588"/>
        <v>21:0153</v>
      </c>
      <c r="D8540" s="1" t="str">
        <f t="shared" si="589"/>
        <v>21:0040</v>
      </c>
      <c r="E8540" t="s">
        <v>31000</v>
      </c>
      <c r="F8540" t="s">
        <v>31001</v>
      </c>
      <c r="H8540">
        <v>55.716869600000003</v>
      </c>
      <c r="I8540">
        <v>-124.6162061</v>
      </c>
      <c r="J8540" s="1" t="str">
        <f t="shared" si="590"/>
        <v>Till</v>
      </c>
      <c r="K8540" s="1" t="str">
        <f t="shared" si="587"/>
        <v>&lt;63 micron</v>
      </c>
      <c r="L8540">
        <v>0.2</v>
      </c>
      <c r="M8540">
        <v>1.85</v>
      </c>
      <c r="N8540">
        <v>16</v>
      </c>
      <c r="O8540">
        <v>120</v>
      </c>
      <c r="P8540">
        <v>0.25</v>
      </c>
      <c r="Q8540">
        <v>1</v>
      </c>
      <c r="R8540">
        <v>4.04</v>
      </c>
      <c r="S8540">
        <v>0.25</v>
      </c>
      <c r="T8540">
        <v>18</v>
      </c>
      <c r="U8540">
        <v>148</v>
      </c>
      <c r="V8540">
        <v>64</v>
      </c>
      <c r="W8540">
        <v>3.22</v>
      </c>
      <c r="X8540">
        <v>5</v>
      </c>
      <c r="Z8540">
        <v>0.11</v>
      </c>
      <c r="AA8540">
        <v>5</v>
      </c>
      <c r="AB8540">
        <v>2.5</v>
      </c>
      <c r="AC8540">
        <v>660</v>
      </c>
      <c r="AD8540">
        <v>0.5</v>
      </c>
      <c r="AE8540">
        <v>0.01</v>
      </c>
      <c r="AF8540">
        <v>131</v>
      </c>
      <c r="AG8540">
        <v>1130</v>
      </c>
      <c r="AH8540">
        <v>6</v>
      </c>
      <c r="AI8540">
        <v>2</v>
      </c>
      <c r="AJ8540">
        <v>9</v>
      </c>
      <c r="AK8540">
        <v>147</v>
      </c>
      <c r="AL8540">
        <v>0.14000000000000001</v>
      </c>
      <c r="AM8540">
        <v>5</v>
      </c>
      <c r="AN8540">
        <v>5</v>
      </c>
      <c r="AO8540">
        <v>90</v>
      </c>
      <c r="AP8540">
        <v>10</v>
      </c>
      <c r="AQ8540">
        <v>82</v>
      </c>
    </row>
    <row r="8541" spans="1:43" hidden="1" x14ac:dyDescent="0.25">
      <c r="A8541" t="s">
        <v>31002</v>
      </c>
      <c r="B8541" t="s">
        <v>31003</v>
      </c>
      <c r="C8541" s="1" t="str">
        <f t="shared" si="588"/>
        <v>21:0153</v>
      </c>
      <c r="D8541" s="1" t="str">
        <f t="shared" si="589"/>
        <v>21:0040</v>
      </c>
      <c r="E8541" t="s">
        <v>31000</v>
      </c>
      <c r="F8541" t="s">
        <v>31004</v>
      </c>
      <c r="H8541">
        <v>55.716869600000003</v>
      </c>
      <c r="I8541">
        <v>-124.6162061</v>
      </c>
      <c r="J8541" s="1" t="str">
        <f t="shared" si="590"/>
        <v>Till</v>
      </c>
      <c r="K8541" s="1" t="str">
        <f t="shared" si="587"/>
        <v>&lt;63 micron</v>
      </c>
      <c r="L8541">
        <v>0.1</v>
      </c>
      <c r="M8541">
        <v>1.7</v>
      </c>
      <c r="N8541">
        <v>12</v>
      </c>
      <c r="O8541">
        <v>100</v>
      </c>
      <c r="P8541">
        <v>0.25</v>
      </c>
      <c r="Q8541">
        <v>1</v>
      </c>
      <c r="R8541">
        <v>4.17</v>
      </c>
      <c r="S8541">
        <v>0.25</v>
      </c>
      <c r="T8541">
        <v>18</v>
      </c>
      <c r="U8541">
        <v>167</v>
      </c>
      <c r="V8541">
        <v>57</v>
      </c>
      <c r="W8541">
        <v>3.1</v>
      </c>
      <c r="X8541">
        <v>5</v>
      </c>
      <c r="Z8541">
        <v>0.08</v>
      </c>
      <c r="AA8541">
        <v>5</v>
      </c>
      <c r="AB8541">
        <v>2.67</v>
      </c>
      <c r="AC8541">
        <v>630</v>
      </c>
      <c r="AD8541">
        <v>0.5</v>
      </c>
      <c r="AE8541">
        <v>0.01</v>
      </c>
      <c r="AF8541">
        <v>162</v>
      </c>
      <c r="AG8541">
        <v>1110</v>
      </c>
      <c r="AH8541">
        <v>8</v>
      </c>
      <c r="AI8541">
        <v>1</v>
      </c>
      <c r="AJ8541">
        <v>8</v>
      </c>
      <c r="AK8541">
        <v>143</v>
      </c>
      <c r="AL8541">
        <v>0.13</v>
      </c>
      <c r="AM8541">
        <v>5</v>
      </c>
      <c r="AN8541">
        <v>5</v>
      </c>
      <c r="AO8541">
        <v>85</v>
      </c>
      <c r="AP8541">
        <v>10</v>
      </c>
      <c r="AQ8541">
        <v>76</v>
      </c>
    </row>
    <row r="8542" spans="1:43" hidden="1" x14ac:dyDescent="0.25">
      <c r="A8542" t="s">
        <v>31005</v>
      </c>
      <c r="B8542" t="s">
        <v>31006</v>
      </c>
      <c r="C8542" s="1" t="str">
        <f t="shared" si="588"/>
        <v>21:0153</v>
      </c>
      <c r="D8542" s="1" t="str">
        <f t="shared" si="589"/>
        <v>21:0040</v>
      </c>
      <c r="E8542" t="s">
        <v>31000</v>
      </c>
      <c r="F8542" t="s">
        <v>31007</v>
      </c>
      <c r="H8542">
        <v>55.716869600000003</v>
      </c>
      <c r="I8542">
        <v>-124.6162061</v>
      </c>
      <c r="J8542" s="1" t="str">
        <f t="shared" si="590"/>
        <v>Till</v>
      </c>
      <c r="K8542" s="1" t="str">
        <f t="shared" si="587"/>
        <v>&lt;63 micron</v>
      </c>
      <c r="L8542">
        <v>0.1</v>
      </c>
      <c r="M8542">
        <v>1.47</v>
      </c>
      <c r="N8542">
        <v>8</v>
      </c>
      <c r="O8542">
        <v>80</v>
      </c>
      <c r="P8542">
        <v>0.25</v>
      </c>
      <c r="Q8542">
        <v>1</v>
      </c>
      <c r="R8542">
        <v>4.29</v>
      </c>
      <c r="S8542">
        <v>0.25</v>
      </c>
      <c r="T8542">
        <v>17</v>
      </c>
      <c r="U8542">
        <v>156</v>
      </c>
      <c r="V8542">
        <v>53</v>
      </c>
      <c r="W8542">
        <v>2.94</v>
      </c>
      <c r="X8542">
        <v>5</v>
      </c>
      <c r="Z8542">
        <v>0.06</v>
      </c>
      <c r="AA8542">
        <v>5</v>
      </c>
      <c r="AB8542">
        <v>2.39</v>
      </c>
      <c r="AC8542">
        <v>595</v>
      </c>
      <c r="AD8542">
        <v>2</v>
      </c>
      <c r="AE8542">
        <v>0.01</v>
      </c>
      <c r="AF8542">
        <v>142</v>
      </c>
      <c r="AG8542">
        <v>1110</v>
      </c>
      <c r="AH8542">
        <v>10</v>
      </c>
      <c r="AI8542">
        <v>1</v>
      </c>
      <c r="AJ8542">
        <v>8</v>
      </c>
      <c r="AK8542">
        <v>137</v>
      </c>
      <c r="AL8542">
        <v>0.11</v>
      </c>
      <c r="AM8542">
        <v>5</v>
      </c>
      <c r="AN8542">
        <v>5</v>
      </c>
      <c r="AO8542">
        <v>78</v>
      </c>
      <c r="AP8542">
        <v>10</v>
      </c>
      <c r="AQ8542">
        <v>72</v>
      </c>
    </row>
    <row r="8543" spans="1:43" hidden="1" x14ac:dyDescent="0.25">
      <c r="A8543" t="s">
        <v>31008</v>
      </c>
      <c r="B8543" t="s">
        <v>31009</v>
      </c>
      <c r="C8543" s="1" t="str">
        <f t="shared" si="588"/>
        <v>21:0153</v>
      </c>
      <c r="D8543" s="1" t="str">
        <f t="shared" si="589"/>
        <v>21:0040</v>
      </c>
      <c r="E8543" t="s">
        <v>31000</v>
      </c>
      <c r="F8543" t="s">
        <v>31010</v>
      </c>
      <c r="H8543">
        <v>55.716869600000003</v>
      </c>
      <c r="I8543">
        <v>-124.6162061</v>
      </c>
      <c r="J8543" s="1" t="str">
        <f t="shared" si="590"/>
        <v>Till</v>
      </c>
      <c r="K8543" s="1" t="str">
        <f t="shared" ref="K8543:K8606" si="591">HYPERLINK("http://geochem.nrcan.gc.ca/cdogs/content/kwd/kwd080004_e.htm", "&lt;63 micron")</f>
        <v>&lt;63 micron</v>
      </c>
      <c r="L8543">
        <v>0.2</v>
      </c>
      <c r="M8543">
        <v>1.34</v>
      </c>
      <c r="N8543">
        <v>8</v>
      </c>
      <c r="O8543">
        <v>70</v>
      </c>
      <c r="P8543">
        <v>0.25</v>
      </c>
      <c r="Q8543">
        <v>1</v>
      </c>
      <c r="R8543">
        <v>4.1900000000000004</v>
      </c>
      <c r="S8543">
        <v>0.5</v>
      </c>
      <c r="T8543">
        <v>18</v>
      </c>
      <c r="U8543">
        <v>153</v>
      </c>
      <c r="V8543">
        <v>50</v>
      </c>
      <c r="W8543">
        <v>2.84</v>
      </c>
      <c r="X8543">
        <v>5</v>
      </c>
      <c r="Z8543">
        <v>0.05</v>
      </c>
      <c r="AA8543">
        <v>5</v>
      </c>
      <c r="AB8543">
        <v>2.27</v>
      </c>
      <c r="AC8543">
        <v>560</v>
      </c>
      <c r="AD8543">
        <v>0.5</v>
      </c>
      <c r="AE8543">
        <v>0.01</v>
      </c>
      <c r="AF8543">
        <v>156</v>
      </c>
      <c r="AG8543">
        <v>1060</v>
      </c>
      <c r="AH8543">
        <v>6</v>
      </c>
      <c r="AI8543">
        <v>2</v>
      </c>
      <c r="AJ8543">
        <v>8</v>
      </c>
      <c r="AK8543">
        <v>128</v>
      </c>
      <c r="AL8543">
        <v>0.11</v>
      </c>
      <c r="AM8543">
        <v>5</v>
      </c>
      <c r="AN8543">
        <v>5</v>
      </c>
      <c r="AO8543">
        <v>78</v>
      </c>
      <c r="AP8543">
        <v>5</v>
      </c>
      <c r="AQ8543">
        <v>70</v>
      </c>
    </row>
    <row r="8544" spans="1:43" hidden="1" x14ac:dyDescent="0.25">
      <c r="A8544" t="s">
        <v>31011</v>
      </c>
      <c r="B8544" t="s">
        <v>31012</v>
      </c>
      <c r="C8544" s="1" t="str">
        <f t="shared" si="588"/>
        <v>21:0153</v>
      </c>
      <c r="D8544" s="1" t="str">
        <f t="shared" si="589"/>
        <v>21:0040</v>
      </c>
      <c r="E8544" t="s">
        <v>31000</v>
      </c>
      <c r="F8544" t="s">
        <v>31013</v>
      </c>
      <c r="H8544">
        <v>55.716869600000003</v>
      </c>
      <c r="I8544">
        <v>-124.6162061</v>
      </c>
      <c r="J8544" s="1" t="str">
        <f t="shared" si="590"/>
        <v>Till</v>
      </c>
      <c r="K8544" s="1" t="str">
        <f t="shared" si="591"/>
        <v>&lt;63 micron</v>
      </c>
      <c r="L8544">
        <v>0.2</v>
      </c>
      <c r="M8544">
        <v>1.65</v>
      </c>
      <c r="N8544">
        <v>12</v>
      </c>
      <c r="O8544">
        <v>100</v>
      </c>
      <c r="P8544">
        <v>0.25</v>
      </c>
      <c r="Q8544">
        <v>1</v>
      </c>
      <c r="R8544">
        <v>3.7</v>
      </c>
      <c r="S8544">
        <v>0.25</v>
      </c>
      <c r="T8544">
        <v>17</v>
      </c>
      <c r="U8544">
        <v>134</v>
      </c>
      <c r="V8544">
        <v>58</v>
      </c>
      <c r="W8544">
        <v>3</v>
      </c>
      <c r="X8544">
        <v>5</v>
      </c>
      <c r="Z8544">
        <v>0.08</v>
      </c>
      <c r="AA8544">
        <v>5</v>
      </c>
      <c r="AB8544">
        <v>2.3199999999999998</v>
      </c>
      <c r="AC8544">
        <v>610</v>
      </c>
      <c r="AD8544">
        <v>1</v>
      </c>
      <c r="AE8544">
        <v>0.01</v>
      </c>
      <c r="AF8544">
        <v>124</v>
      </c>
      <c r="AG8544">
        <v>1060</v>
      </c>
      <c r="AH8544">
        <v>10</v>
      </c>
      <c r="AI8544">
        <v>2</v>
      </c>
      <c r="AJ8544">
        <v>8</v>
      </c>
      <c r="AK8544">
        <v>129</v>
      </c>
      <c r="AL8544">
        <v>0.13</v>
      </c>
      <c r="AM8544">
        <v>5</v>
      </c>
      <c r="AN8544">
        <v>5</v>
      </c>
      <c r="AO8544">
        <v>82</v>
      </c>
      <c r="AP8544">
        <v>5</v>
      </c>
      <c r="AQ8544">
        <v>76</v>
      </c>
    </row>
    <row r="8545" spans="1:43" hidden="1" x14ac:dyDescent="0.25">
      <c r="A8545" t="s">
        <v>31014</v>
      </c>
      <c r="B8545" t="s">
        <v>31015</v>
      </c>
      <c r="C8545" s="1" t="str">
        <f t="shared" si="588"/>
        <v>21:0153</v>
      </c>
      <c r="D8545" s="1" t="str">
        <f t="shared" si="589"/>
        <v>21:0040</v>
      </c>
      <c r="E8545" t="s">
        <v>31016</v>
      </c>
      <c r="F8545" t="s">
        <v>31017</v>
      </c>
      <c r="H8545">
        <v>55.673772700000001</v>
      </c>
      <c r="I8545">
        <v>-124.5195708</v>
      </c>
      <c r="J8545" s="1" t="str">
        <f t="shared" si="590"/>
        <v>Till</v>
      </c>
      <c r="K8545" s="1" t="str">
        <f t="shared" si="591"/>
        <v>&lt;63 micron</v>
      </c>
      <c r="L8545">
        <v>0.4</v>
      </c>
      <c r="M8545">
        <v>1.64</v>
      </c>
      <c r="N8545">
        <v>18</v>
      </c>
      <c r="O8545">
        <v>110</v>
      </c>
      <c r="P8545">
        <v>0.25</v>
      </c>
      <c r="Q8545">
        <v>1</v>
      </c>
      <c r="R8545">
        <v>2.94</v>
      </c>
      <c r="S8545">
        <v>0.5</v>
      </c>
      <c r="T8545">
        <v>16</v>
      </c>
      <c r="U8545">
        <v>45</v>
      </c>
      <c r="V8545">
        <v>82</v>
      </c>
      <c r="W8545">
        <v>3.54</v>
      </c>
      <c r="X8545">
        <v>5</v>
      </c>
      <c r="Z8545">
        <v>0.13</v>
      </c>
      <c r="AA8545">
        <v>5</v>
      </c>
      <c r="AB8545">
        <v>0.99</v>
      </c>
      <c r="AC8545">
        <v>800</v>
      </c>
      <c r="AD8545">
        <v>3</v>
      </c>
      <c r="AE8545">
        <v>0.01</v>
      </c>
      <c r="AF8545">
        <v>41</v>
      </c>
      <c r="AG8545">
        <v>1030</v>
      </c>
      <c r="AH8545">
        <v>14</v>
      </c>
      <c r="AI8545">
        <v>4</v>
      </c>
      <c r="AJ8545">
        <v>9</v>
      </c>
      <c r="AK8545">
        <v>101</v>
      </c>
      <c r="AL8545">
        <v>0.12</v>
      </c>
      <c r="AM8545">
        <v>5</v>
      </c>
      <c r="AN8545">
        <v>5</v>
      </c>
      <c r="AO8545">
        <v>77</v>
      </c>
      <c r="AP8545">
        <v>10</v>
      </c>
      <c r="AQ8545">
        <v>110</v>
      </c>
    </row>
    <row r="8546" spans="1:43" hidden="1" x14ac:dyDescent="0.25">
      <c r="A8546" t="s">
        <v>31018</v>
      </c>
      <c r="B8546" t="s">
        <v>31019</v>
      </c>
      <c r="C8546" s="1" t="str">
        <f t="shared" si="588"/>
        <v>21:0153</v>
      </c>
      <c r="D8546" s="1" t="str">
        <f t="shared" si="589"/>
        <v>21:0040</v>
      </c>
      <c r="E8546" t="s">
        <v>31016</v>
      </c>
      <c r="F8546" t="s">
        <v>31020</v>
      </c>
      <c r="H8546">
        <v>55.673772700000001</v>
      </c>
      <c r="I8546">
        <v>-124.5195708</v>
      </c>
      <c r="J8546" s="1" t="str">
        <f t="shared" si="590"/>
        <v>Till</v>
      </c>
      <c r="K8546" s="1" t="str">
        <f t="shared" si="591"/>
        <v>&lt;63 micron</v>
      </c>
      <c r="L8546">
        <v>0.4</v>
      </c>
      <c r="M8546">
        <v>1.69</v>
      </c>
      <c r="N8546">
        <v>28</v>
      </c>
      <c r="O8546">
        <v>110</v>
      </c>
      <c r="P8546">
        <v>0.25</v>
      </c>
      <c r="Q8546">
        <v>1</v>
      </c>
      <c r="R8546">
        <v>2.93</v>
      </c>
      <c r="S8546">
        <v>0.5</v>
      </c>
      <c r="T8546">
        <v>16</v>
      </c>
      <c r="U8546">
        <v>47</v>
      </c>
      <c r="V8546">
        <v>85</v>
      </c>
      <c r="W8546">
        <v>3.63</v>
      </c>
      <c r="X8546">
        <v>5</v>
      </c>
      <c r="Z8546">
        <v>0.15</v>
      </c>
      <c r="AA8546">
        <v>5</v>
      </c>
      <c r="AB8546">
        <v>1</v>
      </c>
      <c r="AC8546">
        <v>820</v>
      </c>
      <c r="AD8546">
        <v>3</v>
      </c>
      <c r="AE8546">
        <v>0.01</v>
      </c>
      <c r="AF8546">
        <v>41</v>
      </c>
      <c r="AG8546">
        <v>1050</v>
      </c>
      <c r="AH8546">
        <v>12</v>
      </c>
      <c r="AI8546">
        <v>4</v>
      </c>
      <c r="AJ8546">
        <v>9</v>
      </c>
      <c r="AK8546">
        <v>104</v>
      </c>
      <c r="AL8546">
        <v>0.12</v>
      </c>
      <c r="AM8546">
        <v>5</v>
      </c>
      <c r="AN8546">
        <v>5</v>
      </c>
      <c r="AO8546">
        <v>78</v>
      </c>
      <c r="AP8546">
        <v>10</v>
      </c>
      <c r="AQ8546">
        <v>114</v>
      </c>
    </row>
    <row r="8547" spans="1:43" hidden="1" x14ac:dyDescent="0.25">
      <c r="A8547" t="s">
        <v>31021</v>
      </c>
      <c r="B8547" t="s">
        <v>31022</v>
      </c>
      <c r="C8547" s="1" t="str">
        <f t="shared" si="588"/>
        <v>21:0153</v>
      </c>
      <c r="D8547" s="1" t="str">
        <f t="shared" si="589"/>
        <v>21:0040</v>
      </c>
      <c r="E8547" t="s">
        <v>31023</v>
      </c>
      <c r="F8547" t="s">
        <v>31024</v>
      </c>
      <c r="H8547">
        <v>55.683235000000003</v>
      </c>
      <c r="I8547">
        <v>-124.6457724</v>
      </c>
      <c r="J8547" s="1" t="str">
        <f t="shared" si="590"/>
        <v>Till</v>
      </c>
      <c r="K8547" s="1" t="str">
        <f t="shared" si="591"/>
        <v>&lt;63 micron</v>
      </c>
      <c r="L8547">
        <v>0.1</v>
      </c>
      <c r="M8547">
        <v>2.16</v>
      </c>
      <c r="N8547">
        <v>8</v>
      </c>
      <c r="O8547">
        <v>180</v>
      </c>
      <c r="P8547">
        <v>0.25</v>
      </c>
      <c r="Q8547">
        <v>1</v>
      </c>
      <c r="R8547">
        <v>2.25</v>
      </c>
      <c r="S8547">
        <v>0.25</v>
      </c>
      <c r="T8547">
        <v>16</v>
      </c>
      <c r="U8547">
        <v>87</v>
      </c>
      <c r="V8547">
        <v>60</v>
      </c>
      <c r="W8547">
        <v>3.5</v>
      </c>
      <c r="X8547">
        <v>5</v>
      </c>
      <c r="Z8547">
        <v>0.2</v>
      </c>
      <c r="AA8547">
        <v>5</v>
      </c>
      <c r="AB8547">
        <v>1.47</v>
      </c>
      <c r="AC8547">
        <v>735</v>
      </c>
      <c r="AD8547">
        <v>1</v>
      </c>
      <c r="AE8547">
        <v>0.02</v>
      </c>
      <c r="AF8547">
        <v>64</v>
      </c>
      <c r="AG8547">
        <v>780</v>
      </c>
      <c r="AH8547">
        <v>12</v>
      </c>
      <c r="AI8547">
        <v>2</v>
      </c>
      <c r="AJ8547">
        <v>10</v>
      </c>
      <c r="AK8547">
        <v>87</v>
      </c>
      <c r="AL8547">
        <v>0.12</v>
      </c>
      <c r="AM8547">
        <v>5</v>
      </c>
      <c r="AN8547">
        <v>5</v>
      </c>
      <c r="AO8547">
        <v>94</v>
      </c>
      <c r="AP8547">
        <v>10</v>
      </c>
      <c r="AQ8547">
        <v>74</v>
      </c>
    </row>
    <row r="8548" spans="1:43" hidden="1" x14ac:dyDescent="0.25">
      <c r="A8548" t="s">
        <v>31025</v>
      </c>
      <c r="B8548" t="s">
        <v>31026</v>
      </c>
      <c r="C8548" s="1" t="str">
        <f t="shared" si="588"/>
        <v>21:0153</v>
      </c>
      <c r="D8548" s="1" t="str">
        <f t="shared" si="589"/>
        <v>21:0040</v>
      </c>
      <c r="E8548" t="s">
        <v>31023</v>
      </c>
      <c r="F8548" t="s">
        <v>31027</v>
      </c>
      <c r="H8548">
        <v>55.683235000000003</v>
      </c>
      <c r="I8548">
        <v>-124.6457724</v>
      </c>
      <c r="J8548" s="1" t="str">
        <f t="shared" si="590"/>
        <v>Till</v>
      </c>
      <c r="K8548" s="1" t="str">
        <f t="shared" si="591"/>
        <v>&lt;63 micron</v>
      </c>
      <c r="L8548">
        <v>0.2</v>
      </c>
      <c r="M8548">
        <v>1.93</v>
      </c>
      <c r="N8548">
        <v>16</v>
      </c>
      <c r="O8548">
        <v>150</v>
      </c>
      <c r="P8548">
        <v>0.25</v>
      </c>
      <c r="Q8548">
        <v>1</v>
      </c>
      <c r="R8548">
        <v>3.51</v>
      </c>
      <c r="S8548">
        <v>0.25</v>
      </c>
      <c r="T8548">
        <v>13</v>
      </c>
      <c r="U8548">
        <v>50</v>
      </c>
      <c r="V8548">
        <v>58</v>
      </c>
      <c r="W8548">
        <v>3.19</v>
      </c>
      <c r="X8548">
        <v>5</v>
      </c>
      <c r="Z8548">
        <v>0.12</v>
      </c>
      <c r="AA8548">
        <v>5</v>
      </c>
      <c r="AB8548">
        <v>1.1499999999999999</v>
      </c>
      <c r="AC8548">
        <v>695</v>
      </c>
      <c r="AD8548">
        <v>1</v>
      </c>
      <c r="AE8548">
        <v>0.02</v>
      </c>
      <c r="AF8548">
        <v>29</v>
      </c>
      <c r="AG8548">
        <v>970</v>
      </c>
      <c r="AH8548">
        <v>8</v>
      </c>
      <c r="AI8548">
        <v>4</v>
      </c>
      <c r="AJ8548">
        <v>9</v>
      </c>
      <c r="AK8548">
        <v>118</v>
      </c>
      <c r="AL8548">
        <v>0.19</v>
      </c>
      <c r="AM8548">
        <v>5</v>
      </c>
      <c r="AN8548">
        <v>5</v>
      </c>
      <c r="AO8548">
        <v>94</v>
      </c>
      <c r="AP8548">
        <v>10</v>
      </c>
      <c r="AQ8548">
        <v>66</v>
      </c>
    </row>
    <row r="8549" spans="1:43" hidden="1" x14ac:dyDescent="0.25">
      <c r="A8549" t="s">
        <v>31028</v>
      </c>
      <c r="B8549" t="s">
        <v>31029</v>
      </c>
      <c r="C8549" s="1" t="str">
        <f t="shared" si="588"/>
        <v>21:0153</v>
      </c>
      <c r="D8549" s="1" t="str">
        <f t="shared" si="589"/>
        <v>21:0040</v>
      </c>
      <c r="E8549" t="s">
        <v>31023</v>
      </c>
      <c r="F8549" t="s">
        <v>31030</v>
      </c>
      <c r="H8549">
        <v>55.683235000000003</v>
      </c>
      <c r="I8549">
        <v>-124.6457724</v>
      </c>
      <c r="J8549" s="1" t="str">
        <f t="shared" si="590"/>
        <v>Till</v>
      </c>
      <c r="K8549" s="1" t="str">
        <f t="shared" si="591"/>
        <v>&lt;63 micron</v>
      </c>
      <c r="L8549">
        <v>0.1</v>
      </c>
      <c r="M8549">
        <v>2.08</v>
      </c>
      <c r="N8549">
        <v>6</v>
      </c>
      <c r="O8549">
        <v>160</v>
      </c>
      <c r="P8549">
        <v>0.25</v>
      </c>
      <c r="Q8549">
        <v>1</v>
      </c>
      <c r="R8549">
        <v>1.86</v>
      </c>
      <c r="S8549">
        <v>0.25</v>
      </c>
      <c r="T8549">
        <v>16</v>
      </c>
      <c r="U8549">
        <v>69</v>
      </c>
      <c r="V8549">
        <v>74</v>
      </c>
      <c r="W8549">
        <v>3.63</v>
      </c>
      <c r="X8549">
        <v>5</v>
      </c>
      <c r="Z8549">
        <v>0.17</v>
      </c>
      <c r="AA8549">
        <v>5</v>
      </c>
      <c r="AB8549">
        <v>1.4</v>
      </c>
      <c r="AC8549">
        <v>730</v>
      </c>
      <c r="AD8549">
        <v>0.5</v>
      </c>
      <c r="AE8549">
        <v>0.02</v>
      </c>
      <c r="AF8549">
        <v>42</v>
      </c>
      <c r="AG8549">
        <v>990</v>
      </c>
      <c r="AH8549">
        <v>12</v>
      </c>
      <c r="AI8549">
        <v>2</v>
      </c>
      <c r="AJ8549">
        <v>9</v>
      </c>
      <c r="AK8549">
        <v>71</v>
      </c>
      <c r="AL8549">
        <v>0.15</v>
      </c>
      <c r="AM8549">
        <v>5</v>
      </c>
      <c r="AN8549">
        <v>5</v>
      </c>
      <c r="AO8549">
        <v>96</v>
      </c>
      <c r="AP8549">
        <v>10</v>
      </c>
      <c r="AQ8549">
        <v>84</v>
      </c>
    </row>
    <row r="8550" spans="1:43" hidden="1" x14ac:dyDescent="0.25">
      <c r="A8550" t="s">
        <v>31031</v>
      </c>
      <c r="B8550" t="s">
        <v>31032</v>
      </c>
      <c r="C8550" s="1" t="str">
        <f t="shared" si="588"/>
        <v>21:0153</v>
      </c>
      <c r="D8550" s="1" t="str">
        <f t="shared" si="589"/>
        <v>21:0040</v>
      </c>
      <c r="E8550" t="s">
        <v>31023</v>
      </c>
      <c r="F8550" t="s">
        <v>31033</v>
      </c>
      <c r="H8550">
        <v>55.683235000000003</v>
      </c>
      <c r="I8550">
        <v>-124.6457724</v>
      </c>
      <c r="J8550" s="1" t="str">
        <f t="shared" si="590"/>
        <v>Till</v>
      </c>
      <c r="K8550" s="1" t="str">
        <f t="shared" si="591"/>
        <v>&lt;63 micron</v>
      </c>
      <c r="L8550">
        <v>0.1</v>
      </c>
      <c r="M8550">
        <v>1.44</v>
      </c>
      <c r="N8550">
        <v>6</v>
      </c>
      <c r="O8550">
        <v>90</v>
      </c>
      <c r="P8550">
        <v>0.25</v>
      </c>
      <c r="Q8550">
        <v>1</v>
      </c>
      <c r="R8550">
        <v>2.17</v>
      </c>
      <c r="S8550">
        <v>0.25</v>
      </c>
      <c r="T8550">
        <v>12</v>
      </c>
      <c r="U8550">
        <v>51</v>
      </c>
      <c r="V8550">
        <v>51</v>
      </c>
      <c r="W8550">
        <v>2.84</v>
      </c>
      <c r="X8550">
        <v>5</v>
      </c>
      <c r="Z8550">
        <v>0.09</v>
      </c>
      <c r="AA8550">
        <v>5</v>
      </c>
      <c r="AB8550">
        <v>0.94</v>
      </c>
      <c r="AC8550">
        <v>530</v>
      </c>
      <c r="AD8550">
        <v>0.5</v>
      </c>
      <c r="AE8550">
        <v>0.01</v>
      </c>
      <c r="AF8550">
        <v>26</v>
      </c>
      <c r="AG8550">
        <v>1000</v>
      </c>
      <c r="AH8550">
        <v>12</v>
      </c>
      <c r="AI8550">
        <v>2</v>
      </c>
      <c r="AJ8550">
        <v>7</v>
      </c>
      <c r="AK8550">
        <v>75</v>
      </c>
      <c r="AL8550">
        <v>0.12</v>
      </c>
      <c r="AM8550">
        <v>5</v>
      </c>
      <c r="AN8550">
        <v>5</v>
      </c>
      <c r="AO8550">
        <v>79</v>
      </c>
      <c r="AP8550">
        <v>10</v>
      </c>
      <c r="AQ8550">
        <v>58</v>
      </c>
    </row>
    <row r="8551" spans="1:43" hidden="1" x14ac:dyDescent="0.25">
      <c r="A8551" t="s">
        <v>31034</v>
      </c>
      <c r="B8551" t="s">
        <v>31035</v>
      </c>
      <c r="C8551" s="1" t="str">
        <f t="shared" si="588"/>
        <v>21:0153</v>
      </c>
      <c r="D8551" s="1" t="str">
        <f t="shared" si="589"/>
        <v>21:0040</v>
      </c>
      <c r="E8551" t="s">
        <v>31023</v>
      </c>
      <c r="F8551" t="s">
        <v>31036</v>
      </c>
      <c r="H8551">
        <v>55.683235000000003</v>
      </c>
      <c r="I8551">
        <v>-124.6457724</v>
      </c>
      <c r="J8551" s="1" t="str">
        <f t="shared" si="590"/>
        <v>Till</v>
      </c>
      <c r="K8551" s="1" t="str">
        <f t="shared" si="591"/>
        <v>&lt;63 micron</v>
      </c>
      <c r="L8551">
        <v>0.1</v>
      </c>
      <c r="M8551">
        <v>2.59</v>
      </c>
      <c r="N8551">
        <v>14</v>
      </c>
      <c r="O8551">
        <v>140</v>
      </c>
      <c r="P8551">
        <v>0.25</v>
      </c>
      <c r="Q8551">
        <v>1</v>
      </c>
      <c r="R8551">
        <v>1.78</v>
      </c>
      <c r="S8551">
        <v>0.25</v>
      </c>
      <c r="T8551">
        <v>21</v>
      </c>
      <c r="U8551">
        <v>66</v>
      </c>
      <c r="V8551">
        <v>108</v>
      </c>
      <c r="W8551">
        <v>4.25</v>
      </c>
      <c r="X8551">
        <v>5</v>
      </c>
      <c r="Z8551">
        <v>0.14000000000000001</v>
      </c>
      <c r="AA8551">
        <v>5</v>
      </c>
      <c r="AB8551">
        <v>1.34</v>
      </c>
      <c r="AC8551">
        <v>845</v>
      </c>
      <c r="AD8551">
        <v>0.5</v>
      </c>
      <c r="AE8551">
        <v>0.01</v>
      </c>
      <c r="AF8551">
        <v>44</v>
      </c>
      <c r="AG8551">
        <v>990</v>
      </c>
      <c r="AH8551">
        <v>16</v>
      </c>
      <c r="AI8551">
        <v>2</v>
      </c>
      <c r="AJ8551">
        <v>12</v>
      </c>
      <c r="AK8551">
        <v>80</v>
      </c>
      <c r="AL8551">
        <v>0.15</v>
      </c>
      <c r="AM8551">
        <v>5</v>
      </c>
      <c r="AN8551">
        <v>5</v>
      </c>
      <c r="AO8551">
        <v>92</v>
      </c>
      <c r="AP8551">
        <v>10</v>
      </c>
      <c r="AQ8551">
        <v>96</v>
      </c>
    </row>
    <row r="8552" spans="1:43" hidden="1" x14ac:dyDescent="0.25">
      <c r="A8552" t="s">
        <v>31037</v>
      </c>
      <c r="B8552" t="s">
        <v>31038</v>
      </c>
      <c r="C8552" s="1" t="str">
        <f t="shared" si="588"/>
        <v>21:0153</v>
      </c>
      <c r="D8552" s="1" t="str">
        <f t="shared" si="589"/>
        <v>21:0040</v>
      </c>
      <c r="E8552" t="s">
        <v>31023</v>
      </c>
      <c r="F8552" t="s">
        <v>31039</v>
      </c>
      <c r="H8552">
        <v>55.683235000000003</v>
      </c>
      <c r="I8552">
        <v>-124.6457724</v>
      </c>
      <c r="J8552" s="1" t="str">
        <f t="shared" si="590"/>
        <v>Till</v>
      </c>
      <c r="K8552" s="1" t="str">
        <f t="shared" si="591"/>
        <v>&lt;63 micron</v>
      </c>
      <c r="L8552">
        <v>0.1</v>
      </c>
      <c r="M8552">
        <v>2.85</v>
      </c>
      <c r="N8552">
        <v>12</v>
      </c>
      <c r="O8552">
        <v>140</v>
      </c>
      <c r="P8552">
        <v>0.25</v>
      </c>
      <c r="Q8552">
        <v>1</v>
      </c>
      <c r="R8552">
        <v>2.2599999999999998</v>
      </c>
      <c r="S8552">
        <v>0.25</v>
      </c>
      <c r="T8552">
        <v>20</v>
      </c>
      <c r="U8552">
        <v>66</v>
      </c>
      <c r="V8552">
        <v>95</v>
      </c>
      <c r="W8552">
        <v>4.34</v>
      </c>
      <c r="X8552">
        <v>5</v>
      </c>
      <c r="Z8552">
        <v>0.18</v>
      </c>
      <c r="AA8552">
        <v>5</v>
      </c>
      <c r="AB8552">
        <v>1.47</v>
      </c>
      <c r="AC8552">
        <v>1025</v>
      </c>
      <c r="AD8552">
        <v>0.5</v>
      </c>
      <c r="AE8552">
        <v>0.01</v>
      </c>
      <c r="AF8552">
        <v>38</v>
      </c>
      <c r="AG8552">
        <v>1010</v>
      </c>
      <c r="AH8552">
        <v>14</v>
      </c>
      <c r="AI8552">
        <v>2</v>
      </c>
      <c r="AJ8552">
        <v>13</v>
      </c>
      <c r="AK8552">
        <v>100</v>
      </c>
      <c r="AL8552">
        <v>0.18</v>
      </c>
      <c r="AM8552">
        <v>5</v>
      </c>
      <c r="AN8552">
        <v>5</v>
      </c>
      <c r="AO8552">
        <v>105</v>
      </c>
      <c r="AP8552">
        <v>10</v>
      </c>
      <c r="AQ8552">
        <v>94</v>
      </c>
    </row>
    <row r="8553" spans="1:43" hidden="1" x14ac:dyDescent="0.25">
      <c r="A8553" t="s">
        <v>31040</v>
      </c>
      <c r="B8553" t="s">
        <v>31041</v>
      </c>
      <c r="C8553" s="1" t="str">
        <f t="shared" si="588"/>
        <v>21:0153</v>
      </c>
      <c r="D8553" s="1" t="str">
        <f t="shared" si="589"/>
        <v>21:0040</v>
      </c>
      <c r="E8553" t="s">
        <v>31023</v>
      </c>
      <c r="F8553" t="s">
        <v>31042</v>
      </c>
      <c r="H8553">
        <v>55.683235000000003</v>
      </c>
      <c r="I8553">
        <v>-124.6457724</v>
      </c>
      <c r="J8553" s="1" t="str">
        <f t="shared" si="590"/>
        <v>Till</v>
      </c>
      <c r="K8553" s="1" t="str">
        <f t="shared" si="591"/>
        <v>&lt;63 micron</v>
      </c>
      <c r="L8553">
        <v>0.1</v>
      </c>
      <c r="M8553">
        <v>2.77</v>
      </c>
      <c r="N8553">
        <v>14</v>
      </c>
      <c r="O8553">
        <v>220</v>
      </c>
      <c r="P8553">
        <v>0.25</v>
      </c>
      <c r="Q8553">
        <v>1</v>
      </c>
      <c r="R8553">
        <v>1.94</v>
      </c>
      <c r="S8553">
        <v>0.25</v>
      </c>
      <c r="T8553">
        <v>19</v>
      </c>
      <c r="U8553">
        <v>62</v>
      </c>
      <c r="V8553">
        <v>93</v>
      </c>
      <c r="W8553">
        <v>4.4400000000000004</v>
      </c>
      <c r="X8553">
        <v>5</v>
      </c>
      <c r="Z8553">
        <v>0.21</v>
      </c>
      <c r="AA8553">
        <v>5</v>
      </c>
      <c r="AB8553">
        <v>1.53</v>
      </c>
      <c r="AC8553">
        <v>1295</v>
      </c>
      <c r="AD8553">
        <v>0.5</v>
      </c>
      <c r="AE8553">
        <v>0.02</v>
      </c>
      <c r="AF8553">
        <v>38</v>
      </c>
      <c r="AG8553">
        <v>1060</v>
      </c>
      <c r="AH8553">
        <v>14</v>
      </c>
      <c r="AI8553">
        <v>2</v>
      </c>
      <c r="AJ8553">
        <v>13</v>
      </c>
      <c r="AK8553">
        <v>82</v>
      </c>
      <c r="AL8553">
        <v>0.2</v>
      </c>
      <c r="AM8553">
        <v>5</v>
      </c>
      <c r="AN8553">
        <v>5</v>
      </c>
      <c r="AO8553">
        <v>112</v>
      </c>
      <c r="AP8553">
        <v>10</v>
      </c>
      <c r="AQ8553">
        <v>96</v>
      </c>
    </row>
    <row r="8554" spans="1:43" hidden="1" x14ac:dyDescent="0.25">
      <c r="A8554" t="s">
        <v>31043</v>
      </c>
      <c r="B8554" t="s">
        <v>31044</v>
      </c>
      <c r="C8554" s="1" t="str">
        <f t="shared" si="588"/>
        <v>21:0153</v>
      </c>
      <c r="D8554" s="1" t="str">
        <f t="shared" si="589"/>
        <v>21:0040</v>
      </c>
      <c r="E8554" t="s">
        <v>31045</v>
      </c>
      <c r="F8554" t="s">
        <v>31046</v>
      </c>
      <c r="H8554">
        <v>55.701128599999997</v>
      </c>
      <c r="I8554">
        <v>-124.8490305</v>
      </c>
      <c r="J8554" s="1" t="str">
        <f t="shared" si="590"/>
        <v>Till</v>
      </c>
      <c r="K8554" s="1" t="str">
        <f t="shared" si="591"/>
        <v>&lt;63 micron</v>
      </c>
      <c r="L8554">
        <v>0.1</v>
      </c>
      <c r="M8554">
        <v>2.4300000000000002</v>
      </c>
      <c r="N8554">
        <v>6</v>
      </c>
      <c r="O8554">
        <v>60</v>
      </c>
      <c r="P8554">
        <v>0.25</v>
      </c>
      <c r="Q8554">
        <v>1</v>
      </c>
      <c r="R8554">
        <v>3.16</v>
      </c>
      <c r="S8554">
        <v>0.25</v>
      </c>
      <c r="T8554">
        <v>22</v>
      </c>
      <c r="U8554">
        <v>113</v>
      </c>
      <c r="V8554">
        <v>97</v>
      </c>
      <c r="W8554">
        <v>4.38</v>
      </c>
      <c r="X8554">
        <v>5</v>
      </c>
      <c r="Z8554">
        <v>0.06</v>
      </c>
      <c r="AA8554">
        <v>5</v>
      </c>
      <c r="AB8554">
        <v>2.13</v>
      </c>
      <c r="AC8554">
        <v>815</v>
      </c>
      <c r="AD8554">
        <v>0.5</v>
      </c>
      <c r="AE8554">
        <v>0.03</v>
      </c>
      <c r="AF8554">
        <v>74</v>
      </c>
      <c r="AG8554">
        <v>1010</v>
      </c>
      <c r="AH8554">
        <v>12</v>
      </c>
      <c r="AI8554">
        <v>2</v>
      </c>
      <c r="AJ8554">
        <v>11</v>
      </c>
      <c r="AK8554">
        <v>69</v>
      </c>
      <c r="AL8554">
        <v>0.3</v>
      </c>
      <c r="AM8554">
        <v>5</v>
      </c>
      <c r="AN8554">
        <v>5</v>
      </c>
      <c r="AO8554">
        <v>145</v>
      </c>
      <c r="AP8554">
        <v>10</v>
      </c>
      <c r="AQ8554">
        <v>90</v>
      </c>
    </row>
    <row r="8555" spans="1:43" hidden="1" x14ac:dyDescent="0.25">
      <c r="A8555" t="s">
        <v>31047</v>
      </c>
      <c r="B8555" t="s">
        <v>31048</v>
      </c>
      <c r="C8555" s="1" t="str">
        <f t="shared" si="588"/>
        <v>21:0153</v>
      </c>
      <c r="D8555" s="1" t="str">
        <f t="shared" si="589"/>
        <v>21:0040</v>
      </c>
      <c r="E8555" t="s">
        <v>31045</v>
      </c>
      <c r="F8555" t="s">
        <v>31049</v>
      </c>
      <c r="H8555">
        <v>55.701128599999997</v>
      </c>
      <c r="I8555">
        <v>-124.8490305</v>
      </c>
      <c r="J8555" s="1" t="str">
        <f t="shared" si="590"/>
        <v>Till</v>
      </c>
      <c r="K8555" s="1" t="str">
        <f t="shared" si="591"/>
        <v>&lt;63 micron</v>
      </c>
      <c r="L8555">
        <v>0.2</v>
      </c>
      <c r="M8555">
        <v>2.4700000000000002</v>
      </c>
      <c r="N8555">
        <v>4</v>
      </c>
      <c r="O8555">
        <v>60</v>
      </c>
      <c r="P8555">
        <v>0.25</v>
      </c>
      <c r="Q8555">
        <v>1</v>
      </c>
      <c r="R8555">
        <v>3.18</v>
      </c>
      <c r="S8555">
        <v>0.25</v>
      </c>
      <c r="T8555">
        <v>23</v>
      </c>
      <c r="U8555">
        <v>118</v>
      </c>
      <c r="V8555">
        <v>100</v>
      </c>
      <c r="W8555">
        <v>4.46</v>
      </c>
      <c r="X8555">
        <v>5</v>
      </c>
      <c r="Z8555">
        <v>7.0000000000000007E-2</v>
      </c>
      <c r="AA8555">
        <v>5</v>
      </c>
      <c r="AB8555">
        <v>2.16</v>
      </c>
      <c r="AC8555">
        <v>835</v>
      </c>
      <c r="AD8555">
        <v>0.5</v>
      </c>
      <c r="AE8555">
        <v>0.03</v>
      </c>
      <c r="AF8555">
        <v>76</v>
      </c>
      <c r="AG8555">
        <v>1020</v>
      </c>
      <c r="AH8555">
        <v>16</v>
      </c>
      <c r="AI8555">
        <v>4</v>
      </c>
      <c r="AJ8555">
        <v>11</v>
      </c>
      <c r="AK8555">
        <v>71</v>
      </c>
      <c r="AL8555">
        <v>0.28999999999999998</v>
      </c>
      <c r="AM8555">
        <v>5</v>
      </c>
      <c r="AN8555">
        <v>5</v>
      </c>
      <c r="AO8555">
        <v>152</v>
      </c>
      <c r="AP8555">
        <v>10</v>
      </c>
      <c r="AQ8555">
        <v>94</v>
      </c>
    </row>
    <row r="8556" spans="1:43" hidden="1" x14ac:dyDescent="0.25">
      <c r="A8556" t="s">
        <v>31050</v>
      </c>
      <c r="B8556" t="s">
        <v>31051</v>
      </c>
      <c r="C8556" s="1" t="str">
        <f t="shared" si="588"/>
        <v>21:0153</v>
      </c>
      <c r="D8556" s="1" t="str">
        <f t="shared" si="589"/>
        <v>21:0040</v>
      </c>
      <c r="E8556" t="s">
        <v>31052</v>
      </c>
      <c r="F8556" t="s">
        <v>31053</v>
      </c>
      <c r="H8556">
        <v>55.778787899999998</v>
      </c>
      <c r="I8556">
        <v>-124.75194519999999</v>
      </c>
      <c r="J8556" s="1" t="str">
        <f t="shared" si="590"/>
        <v>Till</v>
      </c>
      <c r="K8556" s="1" t="str">
        <f t="shared" si="591"/>
        <v>&lt;63 micron</v>
      </c>
      <c r="L8556">
        <v>0.1</v>
      </c>
      <c r="M8556">
        <v>1.96</v>
      </c>
      <c r="N8556">
        <v>12</v>
      </c>
      <c r="O8556">
        <v>90</v>
      </c>
      <c r="P8556">
        <v>0.25</v>
      </c>
      <c r="Q8556">
        <v>1</v>
      </c>
      <c r="R8556">
        <v>1.58</v>
      </c>
      <c r="S8556">
        <v>0.25</v>
      </c>
      <c r="T8556">
        <v>14</v>
      </c>
      <c r="U8556">
        <v>73</v>
      </c>
      <c r="V8556">
        <v>91</v>
      </c>
      <c r="W8556">
        <v>3.12</v>
      </c>
      <c r="X8556">
        <v>5</v>
      </c>
      <c r="Z8556">
        <v>0.08</v>
      </c>
      <c r="AA8556">
        <v>5</v>
      </c>
      <c r="AB8556">
        <v>1.0900000000000001</v>
      </c>
      <c r="AC8556">
        <v>645</v>
      </c>
      <c r="AD8556">
        <v>0.5</v>
      </c>
      <c r="AE8556">
        <v>0.02</v>
      </c>
      <c r="AF8556">
        <v>53</v>
      </c>
      <c r="AG8556">
        <v>1000</v>
      </c>
      <c r="AH8556">
        <v>12</v>
      </c>
      <c r="AI8556">
        <v>4</v>
      </c>
      <c r="AJ8556">
        <v>10</v>
      </c>
      <c r="AK8556">
        <v>59</v>
      </c>
      <c r="AL8556">
        <v>0.19</v>
      </c>
      <c r="AM8556">
        <v>5</v>
      </c>
      <c r="AN8556">
        <v>5</v>
      </c>
      <c r="AO8556">
        <v>107</v>
      </c>
      <c r="AP8556">
        <v>5</v>
      </c>
      <c r="AQ8556">
        <v>88</v>
      </c>
    </row>
    <row r="8557" spans="1:43" hidden="1" x14ac:dyDescent="0.25">
      <c r="A8557" t="s">
        <v>31054</v>
      </c>
      <c r="B8557" t="s">
        <v>31055</v>
      </c>
      <c r="C8557" s="1" t="str">
        <f t="shared" si="588"/>
        <v>21:0153</v>
      </c>
      <c r="D8557" s="1" t="str">
        <f t="shared" si="589"/>
        <v>21:0040</v>
      </c>
      <c r="E8557" t="s">
        <v>31052</v>
      </c>
      <c r="F8557" t="s">
        <v>31056</v>
      </c>
      <c r="H8557">
        <v>55.778787899999998</v>
      </c>
      <c r="I8557">
        <v>-124.75194519999999</v>
      </c>
      <c r="J8557" s="1" t="str">
        <f t="shared" si="590"/>
        <v>Till</v>
      </c>
      <c r="K8557" s="1" t="str">
        <f t="shared" si="591"/>
        <v>&lt;63 micron</v>
      </c>
      <c r="L8557">
        <v>0.2</v>
      </c>
      <c r="M8557">
        <v>1.93</v>
      </c>
      <c r="N8557">
        <v>12</v>
      </c>
      <c r="O8557">
        <v>90</v>
      </c>
      <c r="P8557">
        <v>0.25</v>
      </c>
      <c r="Q8557">
        <v>1</v>
      </c>
      <c r="R8557">
        <v>1.54</v>
      </c>
      <c r="S8557">
        <v>0.25</v>
      </c>
      <c r="T8557">
        <v>15</v>
      </c>
      <c r="U8557">
        <v>73</v>
      </c>
      <c r="V8557">
        <v>83</v>
      </c>
      <c r="W8557">
        <v>3.06</v>
      </c>
      <c r="X8557">
        <v>5</v>
      </c>
      <c r="Z8557">
        <v>0.08</v>
      </c>
      <c r="AA8557">
        <v>5</v>
      </c>
      <c r="AB8557">
        <v>1.1100000000000001</v>
      </c>
      <c r="AC8557">
        <v>640</v>
      </c>
      <c r="AD8557">
        <v>0.5</v>
      </c>
      <c r="AE8557">
        <v>0.01</v>
      </c>
      <c r="AF8557">
        <v>55</v>
      </c>
      <c r="AG8557">
        <v>990</v>
      </c>
      <c r="AH8557">
        <v>10</v>
      </c>
      <c r="AI8557">
        <v>2</v>
      </c>
      <c r="AJ8557">
        <v>10</v>
      </c>
      <c r="AK8557">
        <v>56</v>
      </c>
      <c r="AL8557">
        <v>0.18</v>
      </c>
      <c r="AM8557">
        <v>5</v>
      </c>
      <c r="AN8557">
        <v>5</v>
      </c>
      <c r="AO8557">
        <v>105</v>
      </c>
      <c r="AP8557">
        <v>5</v>
      </c>
      <c r="AQ8557">
        <v>84</v>
      </c>
    </row>
    <row r="8558" spans="1:43" hidden="1" x14ac:dyDescent="0.25">
      <c r="A8558" t="s">
        <v>31057</v>
      </c>
      <c r="B8558" t="s">
        <v>31058</v>
      </c>
      <c r="C8558" s="1" t="str">
        <f t="shared" si="588"/>
        <v>21:0153</v>
      </c>
      <c r="D8558" s="1" t="str">
        <f t="shared" si="589"/>
        <v>21:0040</v>
      </c>
      <c r="E8558" t="s">
        <v>31059</v>
      </c>
      <c r="F8558" t="s">
        <v>31060</v>
      </c>
      <c r="H8558">
        <v>55.796453100000001</v>
      </c>
      <c r="I8558">
        <v>-124.8153221</v>
      </c>
      <c r="J8558" s="1" t="str">
        <f t="shared" si="590"/>
        <v>Till</v>
      </c>
      <c r="K8558" s="1" t="str">
        <f t="shared" si="591"/>
        <v>&lt;63 micron</v>
      </c>
      <c r="L8558">
        <v>0.2</v>
      </c>
      <c r="M8558">
        <v>2.1800000000000002</v>
      </c>
      <c r="N8558">
        <v>22</v>
      </c>
      <c r="O8558">
        <v>70</v>
      </c>
      <c r="P8558">
        <v>0.25</v>
      </c>
      <c r="Q8558">
        <v>1</v>
      </c>
      <c r="R8558">
        <v>3.47</v>
      </c>
      <c r="S8558">
        <v>0.5</v>
      </c>
      <c r="T8558">
        <v>23</v>
      </c>
      <c r="U8558">
        <v>64</v>
      </c>
      <c r="V8558">
        <v>149</v>
      </c>
      <c r="W8558">
        <v>3.38</v>
      </c>
      <c r="X8558">
        <v>5</v>
      </c>
      <c r="Z8558">
        <v>7.0000000000000007E-2</v>
      </c>
      <c r="AA8558">
        <v>5</v>
      </c>
      <c r="AB8558">
        <v>1.33</v>
      </c>
      <c r="AC8558">
        <v>740</v>
      </c>
      <c r="AD8558">
        <v>3</v>
      </c>
      <c r="AE8558">
        <v>0.01</v>
      </c>
      <c r="AF8558">
        <v>57</v>
      </c>
      <c r="AG8558">
        <v>1210</v>
      </c>
      <c r="AH8558">
        <v>14</v>
      </c>
      <c r="AI8558">
        <v>4</v>
      </c>
      <c r="AJ8558">
        <v>11</v>
      </c>
      <c r="AK8558">
        <v>95</v>
      </c>
      <c r="AL8558">
        <v>0.18</v>
      </c>
      <c r="AM8558">
        <v>5</v>
      </c>
      <c r="AN8558">
        <v>5</v>
      </c>
      <c r="AO8558">
        <v>119</v>
      </c>
      <c r="AP8558">
        <v>10</v>
      </c>
      <c r="AQ8558">
        <v>114</v>
      </c>
    </row>
    <row r="8559" spans="1:43" hidden="1" x14ac:dyDescent="0.25">
      <c r="A8559" t="s">
        <v>31061</v>
      </c>
      <c r="B8559" t="s">
        <v>31062</v>
      </c>
      <c r="C8559" s="1" t="str">
        <f t="shared" si="588"/>
        <v>21:0153</v>
      </c>
      <c r="D8559" s="1" t="str">
        <f t="shared" si="589"/>
        <v>21:0040</v>
      </c>
      <c r="E8559" t="s">
        <v>31063</v>
      </c>
      <c r="F8559" t="s">
        <v>31064</v>
      </c>
      <c r="H8559">
        <v>55.798449499999997</v>
      </c>
      <c r="I8559">
        <v>-124.81766450000001</v>
      </c>
      <c r="J8559" s="1" t="str">
        <f t="shared" si="590"/>
        <v>Till</v>
      </c>
      <c r="K8559" s="1" t="str">
        <f t="shared" si="591"/>
        <v>&lt;63 micron</v>
      </c>
      <c r="L8559">
        <v>0.1</v>
      </c>
      <c r="M8559">
        <v>2</v>
      </c>
      <c r="N8559">
        <v>128</v>
      </c>
      <c r="O8559">
        <v>80</v>
      </c>
      <c r="P8559">
        <v>0.25</v>
      </c>
      <c r="Q8559">
        <v>1</v>
      </c>
      <c r="R8559">
        <v>1.8</v>
      </c>
      <c r="S8559">
        <v>0.25</v>
      </c>
      <c r="T8559">
        <v>20</v>
      </c>
      <c r="U8559">
        <v>62</v>
      </c>
      <c r="V8559">
        <v>102</v>
      </c>
      <c r="W8559">
        <v>2.7</v>
      </c>
      <c r="X8559">
        <v>5</v>
      </c>
      <c r="Z8559">
        <v>0.08</v>
      </c>
      <c r="AA8559">
        <v>5</v>
      </c>
      <c r="AB8559">
        <v>1.2</v>
      </c>
      <c r="AC8559">
        <v>810</v>
      </c>
      <c r="AD8559">
        <v>4</v>
      </c>
      <c r="AE8559">
        <v>5.0000000000000001E-3</v>
      </c>
      <c r="AF8559">
        <v>86</v>
      </c>
      <c r="AG8559">
        <v>2300</v>
      </c>
      <c r="AH8559">
        <v>4</v>
      </c>
      <c r="AI8559">
        <v>4</v>
      </c>
      <c r="AJ8559">
        <v>10</v>
      </c>
      <c r="AK8559">
        <v>76</v>
      </c>
      <c r="AL8559">
        <v>0.16</v>
      </c>
      <c r="AM8559">
        <v>5</v>
      </c>
      <c r="AN8559">
        <v>5</v>
      </c>
      <c r="AO8559">
        <v>164</v>
      </c>
      <c r="AP8559">
        <v>5</v>
      </c>
      <c r="AQ8559">
        <v>116</v>
      </c>
    </row>
    <row r="8560" spans="1:43" hidden="1" x14ac:dyDescent="0.25">
      <c r="A8560" t="s">
        <v>31065</v>
      </c>
      <c r="B8560" t="s">
        <v>31066</v>
      </c>
      <c r="C8560" s="1" t="str">
        <f t="shared" si="588"/>
        <v>21:0153</v>
      </c>
      <c r="D8560" s="1" t="str">
        <f t="shared" si="589"/>
        <v>21:0040</v>
      </c>
      <c r="E8560" t="s">
        <v>31063</v>
      </c>
      <c r="F8560" t="s">
        <v>31067</v>
      </c>
      <c r="H8560">
        <v>55.798449499999997</v>
      </c>
      <c r="I8560">
        <v>-124.81766450000001</v>
      </c>
      <c r="J8560" s="1" t="str">
        <f t="shared" si="590"/>
        <v>Till</v>
      </c>
      <c r="K8560" s="1" t="str">
        <f t="shared" si="591"/>
        <v>&lt;63 micron</v>
      </c>
      <c r="L8560">
        <v>0.2</v>
      </c>
      <c r="M8560">
        <v>1.97</v>
      </c>
      <c r="N8560">
        <v>112</v>
      </c>
      <c r="O8560">
        <v>90</v>
      </c>
      <c r="P8560">
        <v>0.25</v>
      </c>
      <c r="Q8560">
        <v>1</v>
      </c>
      <c r="R8560">
        <v>1.7</v>
      </c>
      <c r="S8560">
        <v>0.5</v>
      </c>
      <c r="T8560">
        <v>20</v>
      </c>
      <c r="U8560">
        <v>70</v>
      </c>
      <c r="V8560">
        <v>98</v>
      </c>
      <c r="W8560">
        <v>3.62</v>
      </c>
      <c r="X8560">
        <v>5</v>
      </c>
      <c r="Z8560">
        <v>0.08</v>
      </c>
      <c r="AA8560">
        <v>5</v>
      </c>
      <c r="AB8560">
        <v>1.28</v>
      </c>
      <c r="AC8560">
        <v>815</v>
      </c>
      <c r="AD8560">
        <v>3</v>
      </c>
      <c r="AE8560">
        <v>0.01</v>
      </c>
      <c r="AF8560">
        <v>87</v>
      </c>
      <c r="AG8560">
        <v>2230</v>
      </c>
      <c r="AH8560">
        <v>12</v>
      </c>
      <c r="AI8560">
        <v>2</v>
      </c>
      <c r="AJ8560">
        <v>10</v>
      </c>
      <c r="AK8560">
        <v>74</v>
      </c>
      <c r="AL8560">
        <v>0.13</v>
      </c>
      <c r="AM8560">
        <v>5</v>
      </c>
      <c r="AN8560">
        <v>5</v>
      </c>
      <c r="AO8560">
        <v>156</v>
      </c>
      <c r="AP8560">
        <v>10</v>
      </c>
      <c r="AQ8560">
        <v>108</v>
      </c>
    </row>
    <row r="8561" spans="1:43" hidden="1" x14ac:dyDescent="0.25">
      <c r="A8561" t="s">
        <v>31068</v>
      </c>
      <c r="B8561" t="s">
        <v>31069</v>
      </c>
      <c r="C8561" s="1" t="str">
        <f t="shared" si="588"/>
        <v>21:0153</v>
      </c>
      <c r="D8561" s="1" t="str">
        <f t="shared" si="589"/>
        <v>21:0040</v>
      </c>
      <c r="E8561" t="s">
        <v>31070</v>
      </c>
      <c r="F8561" t="s">
        <v>31071</v>
      </c>
      <c r="H8561">
        <v>54.294674899999997</v>
      </c>
      <c r="I8561">
        <v>-124.2527486</v>
      </c>
      <c r="J8561" s="1" t="str">
        <f t="shared" si="590"/>
        <v>Till</v>
      </c>
      <c r="K8561" s="1" t="str">
        <f t="shared" si="591"/>
        <v>&lt;63 micron</v>
      </c>
      <c r="L8561">
        <v>0.4</v>
      </c>
      <c r="M8561">
        <v>1.5</v>
      </c>
      <c r="N8561">
        <v>28</v>
      </c>
      <c r="O8561">
        <v>250</v>
      </c>
      <c r="P8561">
        <v>0.25</v>
      </c>
      <c r="Q8561">
        <v>1</v>
      </c>
      <c r="R8561">
        <v>0.39</v>
      </c>
      <c r="S8561">
        <v>0.25</v>
      </c>
      <c r="T8561">
        <v>17</v>
      </c>
      <c r="U8561">
        <v>74</v>
      </c>
      <c r="V8561">
        <v>84</v>
      </c>
      <c r="W8561">
        <v>3.8</v>
      </c>
      <c r="X8561">
        <v>5</v>
      </c>
      <c r="Z8561">
        <v>0.17</v>
      </c>
      <c r="AA8561">
        <v>10</v>
      </c>
      <c r="AB8561">
        <v>0.72</v>
      </c>
      <c r="AC8561">
        <v>850</v>
      </c>
      <c r="AD8561">
        <v>1</v>
      </c>
      <c r="AE8561">
        <v>0.01</v>
      </c>
      <c r="AF8561">
        <v>81</v>
      </c>
      <c r="AG8561">
        <v>810</v>
      </c>
      <c r="AH8561">
        <v>12</v>
      </c>
      <c r="AI8561">
        <v>2</v>
      </c>
      <c r="AJ8561">
        <v>9</v>
      </c>
      <c r="AK8561">
        <v>36</v>
      </c>
      <c r="AL8561">
        <v>0.12</v>
      </c>
      <c r="AM8561">
        <v>5</v>
      </c>
      <c r="AN8561">
        <v>5</v>
      </c>
      <c r="AO8561">
        <v>75</v>
      </c>
      <c r="AP8561">
        <v>5</v>
      </c>
      <c r="AQ8561">
        <v>86</v>
      </c>
    </row>
    <row r="8562" spans="1:43" hidden="1" x14ac:dyDescent="0.25">
      <c r="A8562" t="s">
        <v>31072</v>
      </c>
      <c r="B8562" t="s">
        <v>31073</v>
      </c>
      <c r="C8562" s="1" t="str">
        <f t="shared" si="588"/>
        <v>21:0153</v>
      </c>
      <c r="D8562" s="1" t="str">
        <f t="shared" si="589"/>
        <v>21:0040</v>
      </c>
      <c r="E8562" t="s">
        <v>31074</v>
      </c>
      <c r="F8562" t="s">
        <v>31075</v>
      </c>
      <c r="H8562">
        <v>54.229253399999997</v>
      </c>
      <c r="I8562">
        <v>-124.1756718</v>
      </c>
      <c r="J8562" s="1" t="str">
        <f t="shared" si="590"/>
        <v>Till</v>
      </c>
      <c r="K8562" s="1" t="str">
        <f t="shared" si="591"/>
        <v>&lt;63 micron</v>
      </c>
      <c r="L8562">
        <v>0.2</v>
      </c>
      <c r="M8562">
        <v>1.81</v>
      </c>
      <c r="N8562">
        <v>22</v>
      </c>
      <c r="O8562">
        <v>260</v>
      </c>
      <c r="P8562">
        <v>0.25</v>
      </c>
      <c r="Q8562">
        <v>1</v>
      </c>
      <c r="R8562">
        <v>0.5</v>
      </c>
      <c r="S8562">
        <v>0.25</v>
      </c>
      <c r="T8562">
        <v>15</v>
      </c>
      <c r="U8562">
        <v>69</v>
      </c>
      <c r="V8562">
        <v>61</v>
      </c>
      <c r="W8562">
        <v>3.57</v>
      </c>
      <c r="X8562">
        <v>5</v>
      </c>
      <c r="Z8562">
        <v>0.16</v>
      </c>
      <c r="AA8562">
        <v>10</v>
      </c>
      <c r="AB8562">
        <v>1.1100000000000001</v>
      </c>
      <c r="AC8562">
        <v>660</v>
      </c>
      <c r="AD8562">
        <v>0.5</v>
      </c>
      <c r="AE8562">
        <v>0.03</v>
      </c>
      <c r="AF8562">
        <v>95</v>
      </c>
      <c r="AG8562">
        <v>750</v>
      </c>
      <c r="AH8562">
        <v>12</v>
      </c>
      <c r="AI8562">
        <v>1</v>
      </c>
      <c r="AJ8562">
        <v>8</v>
      </c>
      <c r="AK8562">
        <v>46</v>
      </c>
      <c r="AL8562">
        <v>0.11</v>
      </c>
      <c r="AM8562">
        <v>5</v>
      </c>
      <c r="AN8562">
        <v>5</v>
      </c>
      <c r="AO8562">
        <v>68</v>
      </c>
      <c r="AP8562">
        <v>5</v>
      </c>
      <c r="AQ8562">
        <v>90</v>
      </c>
    </row>
    <row r="8563" spans="1:43" hidden="1" x14ac:dyDescent="0.25">
      <c r="A8563" t="s">
        <v>31076</v>
      </c>
      <c r="B8563" t="s">
        <v>31077</v>
      </c>
      <c r="C8563" s="1" t="str">
        <f t="shared" si="588"/>
        <v>21:0153</v>
      </c>
      <c r="D8563" s="1" t="str">
        <f t="shared" si="589"/>
        <v>21:0040</v>
      </c>
      <c r="E8563" t="s">
        <v>31074</v>
      </c>
      <c r="F8563" t="s">
        <v>31078</v>
      </c>
      <c r="H8563">
        <v>54.229253399999997</v>
      </c>
      <c r="I8563">
        <v>-124.1756718</v>
      </c>
      <c r="J8563" s="1" t="str">
        <f t="shared" si="590"/>
        <v>Till</v>
      </c>
      <c r="K8563" s="1" t="str">
        <f t="shared" si="591"/>
        <v>&lt;63 micron</v>
      </c>
      <c r="L8563">
        <v>0.4</v>
      </c>
      <c r="M8563">
        <v>2.17</v>
      </c>
      <c r="N8563">
        <v>46</v>
      </c>
      <c r="O8563">
        <v>320</v>
      </c>
      <c r="P8563">
        <v>0.25</v>
      </c>
      <c r="Q8563">
        <v>1</v>
      </c>
      <c r="R8563">
        <v>0.4</v>
      </c>
      <c r="S8563">
        <v>0.25</v>
      </c>
      <c r="T8563">
        <v>25</v>
      </c>
      <c r="U8563">
        <v>199</v>
      </c>
      <c r="V8563">
        <v>72</v>
      </c>
      <c r="W8563">
        <v>4.28</v>
      </c>
      <c r="X8563">
        <v>5</v>
      </c>
      <c r="Z8563">
        <v>0.13</v>
      </c>
      <c r="AA8563">
        <v>10</v>
      </c>
      <c r="AB8563">
        <v>1.74</v>
      </c>
      <c r="AC8563">
        <v>690</v>
      </c>
      <c r="AD8563">
        <v>0.5</v>
      </c>
      <c r="AE8563">
        <v>0.02</v>
      </c>
      <c r="AF8563">
        <v>299</v>
      </c>
      <c r="AG8563">
        <v>600</v>
      </c>
      <c r="AH8563">
        <v>2</v>
      </c>
      <c r="AI8563">
        <v>4</v>
      </c>
      <c r="AJ8563">
        <v>10</v>
      </c>
      <c r="AK8563">
        <v>35</v>
      </c>
      <c r="AL8563">
        <v>0.1</v>
      </c>
      <c r="AM8563">
        <v>5</v>
      </c>
      <c r="AN8563">
        <v>5</v>
      </c>
      <c r="AO8563">
        <v>73</v>
      </c>
      <c r="AP8563">
        <v>5</v>
      </c>
      <c r="AQ8563">
        <v>94</v>
      </c>
    </row>
    <row r="8564" spans="1:43" hidden="1" x14ac:dyDescent="0.25">
      <c r="A8564" t="s">
        <v>31079</v>
      </c>
      <c r="B8564" t="s">
        <v>31080</v>
      </c>
      <c r="C8564" s="1" t="str">
        <f t="shared" si="588"/>
        <v>21:0153</v>
      </c>
      <c r="D8564" s="1" t="str">
        <f t="shared" si="589"/>
        <v>21:0040</v>
      </c>
      <c r="E8564" t="s">
        <v>31081</v>
      </c>
      <c r="F8564" t="s">
        <v>31082</v>
      </c>
      <c r="H8564">
        <v>54.727460700000002</v>
      </c>
      <c r="I8564">
        <v>-124.8560616</v>
      </c>
      <c r="J8564" s="1" t="str">
        <f t="shared" si="590"/>
        <v>Till</v>
      </c>
      <c r="K8564" s="1" t="str">
        <f t="shared" si="591"/>
        <v>&lt;63 micron</v>
      </c>
      <c r="L8564">
        <v>0.4</v>
      </c>
      <c r="M8564">
        <v>1.59</v>
      </c>
      <c r="N8564">
        <v>16</v>
      </c>
      <c r="O8564">
        <v>240</v>
      </c>
      <c r="P8564">
        <v>0.25</v>
      </c>
      <c r="Q8564">
        <v>1</v>
      </c>
      <c r="R8564">
        <v>0.51</v>
      </c>
      <c r="S8564">
        <v>0.25</v>
      </c>
      <c r="T8564">
        <v>13</v>
      </c>
      <c r="U8564">
        <v>50</v>
      </c>
      <c r="V8564">
        <v>85</v>
      </c>
      <c r="W8564">
        <v>3.33</v>
      </c>
      <c r="X8564">
        <v>5</v>
      </c>
      <c r="Z8564">
        <v>0.1</v>
      </c>
      <c r="AA8564">
        <v>10</v>
      </c>
      <c r="AB8564">
        <v>0.69</v>
      </c>
      <c r="AC8564">
        <v>480</v>
      </c>
      <c r="AD8564">
        <v>2</v>
      </c>
      <c r="AE8564">
        <v>0.01</v>
      </c>
      <c r="AF8564">
        <v>49</v>
      </c>
      <c r="AG8564">
        <v>660</v>
      </c>
      <c r="AH8564">
        <v>12</v>
      </c>
      <c r="AI8564">
        <v>1</v>
      </c>
      <c r="AJ8564">
        <v>7</v>
      </c>
      <c r="AK8564">
        <v>47</v>
      </c>
      <c r="AL8564">
        <v>0.11</v>
      </c>
      <c r="AM8564">
        <v>5</v>
      </c>
      <c r="AN8564">
        <v>5</v>
      </c>
      <c r="AO8564">
        <v>53</v>
      </c>
      <c r="AP8564">
        <v>5</v>
      </c>
      <c r="AQ8564">
        <v>90</v>
      </c>
    </row>
    <row r="8565" spans="1:43" hidden="1" x14ac:dyDescent="0.25">
      <c r="A8565" t="s">
        <v>31083</v>
      </c>
      <c r="B8565" t="s">
        <v>31084</v>
      </c>
      <c r="C8565" s="1" t="str">
        <f t="shared" si="588"/>
        <v>21:0153</v>
      </c>
      <c r="D8565" s="1" t="str">
        <f t="shared" si="589"/>
        <v>21:0040</v>
      </c>
      <c r="E8565" t="s">
        <v>31085</v>
      </c>
      <c r="F8565" t="s">
        <v>31086</v>
      </c>
      <c r="H8565">
        <v>54.767320300000002</v>
      </c>
      <c r="I8565">
        <v>-124.9032792</v>
      </c>
      <c r="J8565" s="1" t="str">
        <f t="shared" si="590"/>
        <v>Till</v>
      </c>
      <c r="K8565" s="1" t="str">
        <f t="shared" si="591"/>
        <v>&lt;63 micron</v>
      </c>
      <c r="L8565">
        <v>0.2</v>
      </c>
      <c r="M8565">
        <v>1.98</v>
      </c>
      <c r="N8565">
        <v>8</v>
      </c>
      <c r="O8565">
        <v>220</v>
      </c>
      <c r="P8565">
        <v>0.25</v>
      </c>
      <c r="Q8565">
        <v>1</v>
      </c>
      <c r="R8565">
        <v>0.67</v>
      </c>
      <c r="S8565">
        <v>0.25</v>
      </c>
      <c r="T8565">
        <v>15</v>
      </c>
      <c r="U8565">
        <v>58</v>
      </c>
      <c r="V8565">
        <v>42</v>
      </c>
      <c r="W8565">
        <v>3.53</v>
      </c>
      <c r="X8565">
        <v>5</v>
      </c>
      <c r="Z8565">
        <v>0.16</v>
      </c>
      <c r="AA8565">
        <v>10</v>
      </c>
      <c r="AB8565">
        <v>0.89</v>
      </c>
      <c r="AC8565">
        <v>735</v>
      </c>
      <c r="AD8565">
        <v>0.5</v>
      </c>
      <c r="AE8565">
        <v>0.02</v>
      </c>
      <c r="AF8565">
        <v>47</v>
      </c>
      <c r="AG8565">
        <v>790</v>
      </c>
      <c r="AH8565">
        <v>6</v>
      </c>
      <c r="AI8565">
        <v>1</v>
      </c>
      <c r="AJ8565">
        <v>8</v>
      </c>
      <c r="AK8565">
        <v>49</v>
      </c>
      <c r="AL8565">
        <v>0.1</v>
      </c>
      <c r="AM8565">
        <v>5</v>
      </c>
      <c r="AN8565">
        <v>5</v>
      </c>
      <c r="AO8565">
        <v>63</v>
      </c>
      <c r="AP8565">
        <v>5</v>
      </c>
      <c r="AQ8565">
        <v>88</v>
      </c>
    </row>
    <row r="8566" spans="1:43" hidden="1" x14ac:dyDescent="0.25">
      <c r="A8566" t="s">
        <v>31087</v>
      </c>
      <c r="B8566" t="s">
        <v>31088</v>
      </c>
      <c r="C8566" s="1" t="str">
        <f t="shared" si="588"/>
        <v>21:0153</v>
      </c>
      <c r="D8566" s="1" t="str">
        <f t="shared" si="589"/>
        <v>21:0040</v>
      </c>
      <c r="E8566" t="s">
        <v>31089</v>
      </c>
      <c r="F8566" t="s">
        <v>31090</v>
      </c>
      <c r="H8566">
        <v>54.709811899999998</v>
      </c>
      <c r="I8566">
        <v>-124.91072130000001</v>
      </c>
      <c r="J8566" s="1" t="str">
        <f t="shared" si="590"/>
        <v>Till</v>
      </c>
      <c r="K8566" s="1" t="str">
        <f t="shared" si="591"/>
        <v>&lt;63 micron</v>
      </c>
      <c r="L8566">
        <v>0.4</v>
      </c>
      <c r="M8566">
        <v>1.86</v>
      </c>
      <c r="N8566">
        <v>12</v>
      </c>
      <c r="O8566">
        <v>220</v>
      </c>
      <c r="P8566">
        <v>0.25</v>
      </c>
      <c r="Q8566">
        <v>1</v>
      </c>
      <c r="R8566">
        <v>0.36</v>
      </c>
      <c r="S8566">
        <v>0.5</v>
      </c>
      <c r="T8566">
        <v>16</v>
      </c>
      <c r="U8566">
        <v>81</v>
      </c>
      <c r="V8566">
        <v>72</v>
      </c>
      <c r="W8566">
        <v>4.08</v>
      </c>
      <c r="X8566">
        <v>5</v>
      </c>
      <c r="Z8566">
        <v>0.17</v>
      </c>
      <c r="AA8566">
        <v>10</v>
      </c>
      <c r="AB8566">
        <v>0.77</v>
      </c>
      <c r="AC8566">
        <v>1310</v>
      </c>
      <c r="AD8566">
        <v>2</v>
      </c>
      <c r="AE8566">
        <v>0.01</v>
      </c>
      <c r="AF8566">
        <v>78</v>
      </c>
      <c r="AG8566">
        <v>670</v>
      </c>
      <c r="AH8566">
        <v>4</v>
      </c>
      <c r="AI8566">
        <v>1</v>
      </c>
      <c r="AJ8566">
        <v>8</v>
      </c>
      <c r="AK8566">
        <v>27</v>
      </c>
      <c r="AL8566">
        <v>0.1</v>
      </c>
      <c r="AM8566">
        <v>5</v>
      </c>
      <c r="AN8566">
        <v>5</v>
      </c>
      <c r="AO8566">
        <v>62</v>
      </c>
      <c r="AP8566">
        <v>5</v>
      </c>
      <c r="AQ8566">
        <v>122</v>
      </c>
    </row>
    <row r="8567" spans="1:43" hidden="1" x14ac:dyDescent="0.25">
      <c r="A8567" t="s">
        <v>31091</v>
      </c>
      <c r="B8567" t="s">
        <v>31092</v>
      </c>
      <c r="C8567" s="1" t="str">
        <f t="shared" si="588"/>
        <v>21:0153</v>
      </c>
      <c r="D8567" s="1" t="str">
        <f t="shared" si="589"/>
        <v>21:0040</v>
      </c>
      <c r="E8567" t="s">
        <v>31093</v>
      </c>
      <c r="F8567" t="s">
        <v>31094</v>
      </c>
      <c r="H8567">
        <v>54.733271199999997</v>
      </c>
      <c r="I8567">
        <v>-124.97580499999999</v>
      </c>
      <c r="J8567" s="1" t="str">
        <f t="shared" si="590"/>
        <v>Till</v>
      </c>
      <c r="K8567" s="1" t="str">
        <f t="shared" si="591"/>
        <v>&lt;63 micron</v>
      </c>
      <c r="L8567">
        <v>0.4</v>
      </c>
      <c r="M8567">
        <v>2.29</v>
      </c>
      <c r="N8567">
        <v>14</v>
      </c>
      <c r="O8567">
        <v>240</v>
      </c>
      <c r="P8567">
        <v>0.25</v>
      </c>
      <c r="Q8567">
        <v>1</v>
      </c>
      <c r="R8567">
        <v>0.51</v>
      </c>
      <c r="S8567">
        <v>0.25</v>
      </c>
      <c r="T8567">
        <v>17</v>
      </c>
      <c r="U8567">
        <v>79</v>
      </c>
      <c r="V8567">
        <v>48</v>
      </c>
      <c r="W8567">
        <v>4.08</v>
      </c>
      <c r="X8567">
        <v>5</v>
      </c>
      <c r="Z8567">
        <v>0.15</v>
      </c>
      <c r="AA8567">
        <v>10</v>
      </c>
      <c r="AB8567">
        <v>1</v>
      </c>
      <c r="AC8567">
        <v>845</v>
      </c>
      <c r="AD8567">
        <v>1</v>
      </c>
      <c r="AE8567">
        <v>0.02</v>
      </c>
      <c r="AF8567">
        <v>63</v>
      </c>
      <c r="AG8567">
        <v>830</v>
      </c>
      <c r="AH8567">
        <v>10</v>
      </c>
      <c r="AI8567">
        <v>2</v>
      </c>
      <c r="AJ8567">
        <v>10</v>
      </c>
      <c r="AK8567">
        <v>54</v>
      </c>
      <c r="AL8567">
        <v>0.09</v>
      </c>
      <c r="AM8567">
        <v>5</v>
      </c>
      <c r="AN8567">
        <v>5</v>
      </c>
      <c r="AO8567">
        <v>73</v>
      </c>
      <c r="AP8567">
        <v>5</v>
      </c>
      <c r="AQ8567">
        <v>102</v>
      </c>
    </row>
    <row r="8568" spans="1:43" hidden="1" x14ac:dyDescent="0.25">
      <c r="A8568" t="s">
        <v>31095</v>
      </c>
      <c r="B8568" t="s">
        <v>31096</v>
      </c>
      <c r="C8568" s="1" t="str">
        <f t="shared" si="588"/>
        <v>21:0153</v>
      </c>
      <c r="D8568" s="1" t="str">
        <f t="shared" si="589"/>
        <v>21:0040</v>
      </c>
      <c r="E8568" t="s">
        <v>31097</v>
      </c>
      <c r="F8568" t="s">
        <v>31098</v>
      </c>
      <c r="H8568">
        <v>54.780729999999998</v>
      </c>
      <c r="I8568">
        <v>-125.01951560000001</v>
      </c>
      <c r="J8568" s="1" t="str">
        <f t="shared" si="590"/>
        <v>Till</v>
      </c>
      <c r="K8568" s="1" t="str">
        <f t="shared" si="591"/>
        <v>&lt;63 micron</v>
      </c>
      <c r="L8568">
        <v>0.2</v>
      </c>
      <c r="M8568">
        <v>1.86</v>
      </c>
      <c r="N8568">
        <v>12</v>
      </c>
      <c r="O8568">
        <v>180</v>
      </c>
      <c r="P8568">
        <v>0.25</v>
      </c>
      <c r="Q8568">
        <v>1</v>
      </c>
      <c r="R8568">
        <v>0.4</v>
      </c>
      <c r="S8568">
        <v>0.25</v>
      </c>
      <c r="T8568">
        <v>15</v>
      </c>
      <c r="U8568">
        <v>83</v>
      </c>
      <c r="V8568">
        <v>60</v>
      </c>
      <c r="W8568">
        <v>3.45</v>
      </c>
      <c r="X8568">
        <v>5</v>
      </c>
      <c r="Z8568">
        <v>0.1</v>
      </c>
      <c r="AA8568">
        <v>10</v>
      </c>
      <c r="AB8568">
        <v>0.86</v>
      </c>
      <c r="AC8568">
        <v>695</v>
      </c>
      <c r="AD8568">
        <v>1</v>
      </c>
      <c r="AE8568">
        <v>0.01</v>
      </c>
      <c r="AF8568">
        <v>60</v>
      </c>
      <c r="AG8568">
        <v>600</v>
      </c>
      <c r="AH8568">
        <v>8</v>
      </c>
      <c r="AI8568">
        <v>1</v>
      </c>
      <c r="AJ8568">
        <v>7</v>
      </c>
      <c r="AK8568">
        <v>38</v>
      </c>
      <c r="AL8568">
        <v>0.1</v>
      </c>
      <c r="AM8568">
        <v>5</v>
      </c>
      <c r="AN8568">
        <v>5</v>
      </c>
      <c r="AO8568">
        <v>56</v>
      </c>
      <c r="AP8568">
        <v>5</v>
      </c>
      <c r="AQ8568">
        <v>92</v>
      </c>
    </row>
    <row r="8569" spans="1:43" hidden="1" x14ac:dyDescent="0.25">
      <c r="A8569" t="s">
        <v>31099</v>
      </c>
      <c r="B8569" t="s">
        <v>31100</v>
      </c>
      <c r="C8569" s="1" t="str">
        <f t="shared" si="588"/>
        <v>21:0153</v>
      </c>
      <c r="D8569" s="1" t="str">
        <f t="shared" si="589"/>
        <v>21:0040</v>
      </c>
      <c r="E8569" t="s">
        <v>31101</v>
      </c>
      <c r="F8569" t="s">
        <v>31102</v>
      </c>
      <c r="H8569">
        <v>54.801494300000002</v>
      </c>
      <c r="I8569">
        <v>-124.9769077</v>
      </c>
      <c r="J8569" s="1" t="str">
        <f t="shared" si="590"/>
        <v>Till</v>
      </c>
      <c r="K8569" s="1" t="str">
        <f t="shared" si="591"/>
        <v>&lt;63 micron</v>
      </c>
      <c r="L8569">
        <v>0.4</v>
      </c>
      <c r="M8569">
        <v>2</v>
      </c>
      <c r="N8569">
        <v>12</v>
      </c>
      <c r="O8569">
        <v>170</v>
      </c>
      <c r="P8569">
        <v>0.25</v>
      </c>
      <c r="Q8569">
        <v>1</v>
      </c>
      <c r="R8569">
        <v>0.41</v>
      </c>
      <c r="S8569">
        <v>0.25</v>
      </c>
      <c r="T8569">
        <v>15</v>
      </c>
      <c r="U8569">
        <v>69</v>
      </c>
      <c r="V8569">
        <v>58</v>
      </c>
      <c r="W8569">
        <v>3.73</v>
      </c>
      <c r="X8569">
        <v>5</v>
      </c>
      <c r="Z8569">
        <v>0.13</v>
      </c>
      <c r="AA8569">
        <v>10</v>
      </c>
      <c r="AB8569">
        <v>0.79</v>
      </c>
      <c r="AC8569">
        <v>685</v>
      </c>
      <c r="AD8569">
        <v>1</v>
      </c>
      <c r="AE8569">
        <v>0.01</v>
      </c>
      <c r="AF8569">
        <v>60</v>
      </c>
      <c r="AG8569">
        <v>560</v>
      </c>
      <c r="AH8569">
        <v>8</v>
      </c>
      <c r="AI8569">
        <v>1</v>
      </c>
      <c r="AJ8569">
        <v>8</v>
      </c>
      <c r="AK8569">
        <v>41</v>
      </c>
      <c r="AL8569">
        <v>0.09</v>
      </c>
      <c r="AM8569">
        <v>5</v>
      </c>
      <c r="AN8569">
        <v>5</v>
      </c>
      <c r="AO8569">
        <v>63</v>
      </c>
      <c r="AP8569">
        <v>5</v>
      </c>
      <c r="AQ8569">
        <v>106</v>
      </c>
    </row>
    <row r="8570" spans="1:43" hidden="1" x14ac:dyDescent="0.25">
      <c r="A8570" t="s">
        <v>31103</v>
      </c>
      <c r="B8570" t="s">
        <v>31104</v>
      </c>
      <c r="C8570" s="1" t="str">
        <f t="shared" si="588"/>
        <v>21:0153</v>
      </c>
      <c r="D8570" s="1" t="str">
        <f t="shared" si="589"/>
        <v>21:0040</v>
      </c>
      <c r="E8570" t="s">
        <v>31105</v>
      </c>
      <c r="F8570" t="s">
        <v>31106</v>
      </c>
      <c r="H8570">
        <v>54.808157100000003</v>
      </c>
      <c r="I8570">
        <v>-125.0599751</v>
      </c>
      <c r="J8570" s="1" t="str">
        <f t="shared" si="590"/>
        <v>Till</v>
      </c>
      <c r="K8570" s="1" t="str">
        <f t="shared" si="591"/>
        <v>&lt;63 micron</v>
      </c>
      <c r="L8570">
        <v>0.2</v>
      </c>
      <c r="M8570">
        <v>1.93</v>
      </c>
      <c r="N8570">
        <v>16</v>
      </c>
      <c r="O8570">
        <v>150</v>
      </c>
      <c r="P8570">
        <v>0.25</v>
      </c>
      <c r="Q8570">
        <v>1</v>
      </c>
      <c r="R8570">
        <v>0.42</v>
      </c>
      <c r="S8570">
        <v>0.25</v>
      </c>
      <c r="T8570">
        <v>13</v>
      </c>
      <c r="U8570">
        <v>75</v>
      </c>
      <c r="V8570">
        <v>40</v>
      </c>
      <c r="W8570">
        <v>3.34</v>
      </c>
      <c r="X8570">
        <v>5</v>
      </c>
      <c r="Z8570">
        <v>0.08</v>
      </c>
      <c r="AA8570">
        <v>10</v>
      </c>
      <c r="AB8570">
        <v>0.86</v>
      </c>
      <c r="AC8570">
        <v>540</v>
      </c>
      <c r="AD8570">
        <v>0.5</v>
      </c>
      <c r="AE8570">
        <v>0.01</v>
      </c>
      <c r="AF8570">
        <v>53</v>
      </c>
      <c r="AG8570">
        <v>560</v>
      </c>
      <c r="AH8570">
        <v>6</v>
      </c>
      <c r="AI8570">
        <v>2</v>
      </c>
      <c r="AJ8570">
        <v>7</v>
      </c>
      <c r="AK8570">
        <v>45</v>
      </c>
      <c r="AL8570">
        <v>0.11</v>
      </c>
      <c r="AM8570">
        <v>5</v>
      </c>
      <c r="AN8570">
        <v>5</v>
      </c>
      <c r="AO8570">
        <v>61</v>
      </c>
      <c r="AP8570">
        <v>5</v>
      </c>
      <c r="AQ8570">
        <v>78</v>
      </c>
    </row>
    <row r="8571" spans="1:43" hidden="1" x14ac:dyDescent="0.25">
      <c r="A8571" t="s">
        <v>31107</v>
      </c>
      <c r="B8571" t="s">
        <v>31108</v>
      </c>
      <c r="C8571" s="1" t="str">
        <f t="shared" si="588"/>
        <v>21:0153</v>
      </c>
      <c r="D8571" s="1" t="str">
        <f t="shared" si="589"/>
        <v>21:0040</v>
      </c>
      <c r="E8571" t="s">
        <v>31109</v>
      </c>
      <c r="F8571" t="s">
        <v>31110</v>
      </c>
      <c r="H8571">
        <v>54.685656000000002</v>
      </c>
      <c r="I8571">
        <v>-124.6345208</v>
      </c>
      <c r="J8571" s="1" t="str">
        <f t="shared" si="590"/>
        <v>Till</v>
      </c>
      <c r="K8571" s="1" t="str">
        <f t="shared" si="591"/>
        <v>&lt;63 micron</v>
      </c>
      <c r="L8571">
        <v>0.2</v>
      </c>
      <c r="M8571">
        <v>2.16</v>
      </c>
      <c r="N8571">
        <v>22</v>
      </c>
      <c r="O8571">
        <v>280</v>
      </c>
      <c r="P8571">
        <v>0.25</v>
      </c>
      <c r="Q8571">
        <v>1</v>
      </c>
      <c r="R8571">
        <v>1.24</v>
      </c>
      <c r="S8571">
        <v>0.25</v>
      </c>
      <c r="T8571">
        <v>18</v>
      </c>
      <c r="U8571">
        <v>63</v>
      </c>
      <c r="V8571">
        <v>58</v>
      </c>
      <c r="W8571">
        <v>3.87</v>
      </c>
      <c r="X8571">
        <v>5</v>
      </c>
      <c r="Z8571">
        <v>0.18</v>
      </c>
      <c r="AA8571">
        <v>10</v>
      </c>
      <c r="AB8571">
        <v>1.1200000000000001</v>
      </c>
      <c r="AC8571">
        <v>735</v>
      </c>
      <c r="AD8571">
        <v>1</v>
      </c>
      <c r="AE8571">
        <v>0.02</v>
      </c>
      <c r="AF8571">
        <v>62</v>
      </c>
      <c r="AG8571">
        <v>720</v>
      </c>
      <c r="AH8571">
        <v>8</v>
      </c>
      <c r="AI8571">
        <v>2</v>
      </c>
      <c r="AJ8571">
        <v>9</v>
      </c>
      <c r="AK8571">
        <v>73</v>
      </c>
      <c r="AL8571">
        <v>7.0000000000000007E-2</v>
      </c>
      <c r="AM8571">
        <v>5</v>
      </c>
      <c r="AN8571">
        <v>5</v>
      </c>
      <c r="AO8571">
        <v>70</v>
      </c>
      <c r="AP8571">
        <v>5</v>
      </c>
      <c r="AQ8571">
        <v>112</v>
      </c>
    </row>
    <row r="8572" spans="1:43" hidden="1" x14ac:dyDescent="0.25">
      <c r="A8572" t="s">
        <v>31111</v>
      </c>
      <c r="B8572" t="s">
        <v>31112</v>
      </c>
      <c r="C8572" s="1" t="str">
        <f t="shared" si="588"/>
        <v>21:0153</v>
      </c>
      <c r="D8572" s="1" t="str">
        <f t="shared" si="589"/>
        <v>21:0040</v>
      </c>
      <c r="E8572" t="s">
        <v>31113</v>
      </c>
      <c r="F8572" t="s">
        <v>31114</v>
      </c>
      <c r="H8572">
        <v>54.723582399999998</v>
      </c>
      <c r="I8572">
        <v>-124.66971220000001</v>
      </c>
      <c r="J8572" s="1" t="str">
        <f t="shared" si="590"/>
        <v>Till</v>
      </c>
      <c r="K8572" s="1" t="str">
        <f t="shared" si="591"/>
        <v>&lt;63 micron</v>
      </c>
      <c r="L8572">
        <v>0.4</v>
      </c>
      <c r="M8572">
        <v>2.12</v>
      </c>
      <c r="N8572">
        <v>20</v>
      </c>
      <c r="O8572">
        <v>360</v>
      </c>
      <c r="P8572">
        <v>0.25</v>
      </c>
      <c r="Q8572">
        <v>1</v>
      </c>
      <c r="R8572">
        <v>0.7</v>
      </c>
      <c r="S8572">
        <v>0.25</v>
      </c>
      <c r="T8572">
        <v>18</v>
      </c>
      <c r="U8572">
        <v>73</v>
      </c>
      <c r="V8572">
        <v>65</v>
      </c>
      <c r="W8572">
        <v>3.84</v>
      </c>
      <c r="X8572">
        <v>5</v>
      </c>
      <c r="Z8572">
        <v>0.17</v>
      </c>
      <c r="AA8572">
        <v>10</v>
      </c>
      <c r="AB8572">
        <v>0.87</v>
      </c>
      <c r="AC8572">
        <v>830</v>
      </c>
      <c r="AD8572">
        <v>1</v>
      </c>
      <c r="AE8572">
        <v>0.02</v>
      </c>
      <c r="AF8572">
        <v>76</v>
      </c>
      <c r="AG8572">
        <v>740</v>
      </c>
      <c r="AH8572">
        <v>6</v>
      </c>
      <c r="AI8572">
        <v>2</v>
      </c>
      <c r="AJ8572">
        <v>9</v>
      </c>
      <c r="AK8572">
        <v>45</v>
      </c>
      <c r="AL8572">
        <v>0.08</v>
      </c>
      <c r="AM8572">
        <v>5</v>
      </c>
      <c r="AN8572">
        <v>5</v>
      </c>
      <c r="AO8572">
        <v>70</v>
      </c>
      <c r="AP8572">
        <v>5</v>
      </c>
      <c r="AQ8572">
        <v>110</v>
      </c>
    </row>
    <row r="8573" spans="1:43" hidden="1" x14ac:dyDescent="0.25">
      <c r="A8573" t="s">
        <v>31115</v>
      </c>
      <c r="B8573" t="s">
        <v>31116</v>
      </c>
      <c r="C8573" s="1" t="str">
        <f t="shared" si="588"/>
        <v>21:0153</v>
      </c>
      <c r="D8573" s="1" t="str">
        <f t="shared" si="589"/>
        <v>21:0040</v>
      </c>
      <c r="E8573" t="s">
        <v>31117</v>
      </c>
      <c r="F8573" t="s">
        <v>31118</v>
      </c>
      <c r="H8573">
        <v>54.770881299999999</v>
      </c>
      <c r="I8573">
        <v>-124.6470963</v>
      </c>
      <c r="J8573" s="1" t="str">
        <f t="shared" si="590"/>
        <v>Till</v>
      </c>
      <c r="K8573" s="1" t="str">
        <f t="shared" si="591"/>
        <v>&lt;63 micron</v>
      </c>
      <c r="L8573">
        <v>0.2</v>
      </c>
      <c r="M8573">
        <v>1.75</v>
      </c>
      <c r="N8573">
        <v>14</v>
      </c>
      <c r="O8573">
        <v>240</v>
      </c>
      <c r="P8573">
        <v>0.25</v>
      </c>
      <c r="Q8573">
        <v>1</v>
      </c>
      <c r="R8573">
        <v>0.4</v>
      </c>
      <c r="S8573">
        <v>0.25</v>
      </c>
      <c r="T8573">
        <v>12</v>
      </c>
      <c r="U8573">
        <v>60</v>
      </c>
      <c r="V8573">
        <v>39</v>
      </c>
      <c r="W8573">
        <v>3.11</v>
      </c>
      <c r="X8573">
        <v>5</v>
      </c>
      <c r="Z8573">
        <v>0.09</v>
      </c>
      <c r="AA8573">
        <v>10</v>
      </c>
      <c r="AB8573">
        <v>0.76</v>
      </c>
      <c r="AC8573">
        <v>465</v>
      </c>
      <c r="AD8573">
        <v>0.5</v>
      </c>
      <c r="AE8573">
        <v>0.01</v>
      </c>
      <c r="AF8573">
        <v>44</v>
      </c>
      <c r="AG8573">
        <v>450</v>
      </c>
      <c r="AH8573">
        <v>6</v>
      </c>
      <c r="AI8573">
        <v>1</v>
      </c>
      <c r="AJ8573">
        <v>7</v>
      </c>
      <c r="AK8573">
        <v>35</v>
      </c>
      <c r="AL8573">
        <v>0.1</v>
      </c>
      <c r="AM8573">
        <v>5</v>
      </c>
      <c r="AN8573">
        <v>5</v>
      </c>
      <c r="AO8573">
        <v>59</v>
      </c>
      <c r="AP8573">
        <v>5</v>
      </c>
      <c r="AQ8573">
        <v>68</v>
      </c>
    </row>
    <row r="8574" spans="1:43" hidden="1" x14ac:dyDescent="0.25">
      <c r="A8574" t="s">
        <v>31119</v>
      </c>
      <c r="B8574" t="s">
        <v>31120</v>
      </c>
      <c r="C8574" s="1" t="str">
        <f t="shared" ref="C8574:C8637" si="592">HYPERLINK("http://geochem.nrcan.gc.ca/cdogs/content/bdl/bdl210153_e.htm", "21:0153")</f>
        <v>21:0153</v>
      </c>
      <c r="D8574" s="1" t="str">
        <f t="shared" ref="D8574:D8637" si="593">HYPERLINK("http://geochem.nrcan.gc.ca/cdogs/content/svy/svy210040_e.htm", "21:0040")</f>
        <v>21:0040</v>
      </c>
      <c r="E8574" t="s">
        <v>31121</v>
      </c>
      <c r="F8574" t="s">
        <v>31122</v>
      </c>
      <c r="H8574">
        <v>54.766989600000002</v>
      </c>
      <c r="I8574">
        <v>-124.71771459999999</v>
      </c>
      <c r="J8574" s="1" t="str">
        <f t="shared" si="590"/>
        <v>Till</v>
      </c>
      <c r="K8574" s="1" t="str">
        <f t="shared" si="591"/>
        <v>&lt;63 micron</v>
      </c>
      <c r="L8574">
        <v>0.2</v>
      </c>
      <c r="M8574">
        <v>1.62</v>
      </c>
      <c r="N8574">
        <v>12</v>
      </c>
      <c r="O8574">
        <v>170</v>
      </c>
      <c r="P8574">
        <v>0.25</v>
      </c>
      <c r="Q8574">
        <v>1</v>
      </c>
      <c r="R8574">
        <v>1.02</v>
      </c>
      <c r="S8574">
        <v>0.25</v>
      </c>
      <c r="T8574">
        <v>14</v>
      </c>
      <c r="U8574">
        <v>51</v>
      </c>
      <c r="V8574">
        <v>37</v>
      </c>
      <c r="W8574">
        <v>3.29</v>
      </c>
      <c r="X8574">
        <v>5</v>
      </c>
      <c r="Z8574">
        <v>0.08</v>
      </c>
      <c r="AA8574">
        <v>10</v>
      </c>
      <c r="AB8574">
        <v>0.76</v>
      </c>
      <c r="AC8574">
        <v>670</v>
      </c>
      <c r="AD8574">
        <v>0.5</v>
      </c>
      <c r="AE8574">
        <v>0.02</v>
      </c>
      <c r="AF8574">
        <v>44</v>
      </c>
      <c r="AG8574">
        <v>930</v>
      </c>
      <c r="AH8574">
        <v>2</v>
      </c>
      <c r="AI8574">
        <v>1</v>
      </c>
      <c r="AJ8574">
        <v>7</v>
      </c>
      <c r="AK8574">
        <v>46</v>
      </c>
      <c r="AL8574">
        <v>0.1</v>
      </c>
      <c r="AM8574">
        <v>5</v>
      </c>
      <c r="AN8574">
        <v>5</v>
      </c>
      <c r="AO8574">
        <v>63</v>
      </c>
      <c r="AP8574">
        <v>5</v>
      </c>
      <c r="AQ8574">
        <v>80</v>
      </c>
    </row>
    <row r="8575" spans="1:43" hidden="1" x14ac:dyDescent="0.25">
      <c r="A8575" t="s">
        <v>31123</v>
      </c>
      <c r="B8575" t="s">
        <v>31124</v>
      </c>
      <c r="C8575" s="1" t="str">
        <f t="shared" si="592"/>
        <v>21:0153</v>
      </c>
      <c r="D8575" s="1" t="str">
        <f t="shared" si="593"/>
        <v>21:0040</v>
      </c>
      <c r="E8575" t="s">
        <v>31125</v>
      </c>
      <c r="F8575" t="s">
        <v>31126</v>
      </c>
      <c r="H8575">
        <v>54.8002216</v>
      </c>
      <c r="I8575">
        <v>-124.6951337</v>
      </c>
      <c r="J8575" s="1" t="str">
        <f t="shared" si="590"/>
        <v>Till</v>
      </c>
      <c r="K8575" s="1" t="str">
        <f t="shared" si="591"/>
        <v>&lt;63 micron</v>
      </c>
      <c r="L8575">
        <v>0.2</v>
      </c>
      <c r="M8575">
        <v>1.81</v>
      </c>
      <c r="N8575">
        <v>16</v>
      </c>
      <c r="O8575">
        <v>240</v>
      </c>
      <c r="P8575">
        <v>0.25</v>
      </c>
      <c r="Q8575">
        <v>1</v>
      </c>
      <c r="R8575">
        <v>2.11</v>
      </c>
      <c r="S8575">
        <v>0.25</v>
      </c>
      <c r="T8575">
        <v>16</v>
      </c>
      <c r="U8575">
        <v>59</v>
      </c>
      <c r="V8575">
        <v>42</v>
      </c>
      <c r="W8575">
        <v>3.31</v>
      </c>
      <c r="X8575">
        <v>5</v>
      </c>
      <c r="Z8575">
        <v>0.13</v>
      </c>
      <c r="AA8575">
        <v>10</v>
      </c>
      <c r="AB8575">
        <v>1.1000000000000001</v>
      </c>
      <c r="AC8575">
        <v>745</v>
      </c>
      <c r="AD8575">
        <v>0.5</v>
      </c>
      <c r="AE8575">
        <v>0.02</v>
      </c>
      <c r="AF8575">
        <v>56</v>
      </c>
      <c r="AG8575">
        <v>770</v>
      </c>
      <c r="AH8575">
        <v>4</v>
      </c>
      <c r="AI8575">
        <v>2</v>
      </c>
      <c r="AJ8575">
        <v>8</v>
      </c>
      <c r="AK8575">
        <v>67</v>
      </c>
      <c r="AL8575">
        <v>0.09</v>
      </c>
      <c r="AM8575">
        <v>5</v>
      </c>
      <c r="AN8575">
        <v>5</v>
      </c>
      <c r="AO8575">
        <v>66</v>
      </c>
      <c r="AP8575">
        <v>5</v>
      </c>
      <c r="AQ8575">
        <v>90</v>
      </c>
    </row>
    <row r="8576" spans="1:43" hidden="1" x14ac:dyDescent="0.25">
      <c r="A8576" t="s">
        <v>31127</v>
      </c>
      <c r="B8576" t="s">
        <v>31128</v>
      </c>
      <c r="C8576" s="1" t="str">
        <f t="shared" si="592"/>
        <v>21:0153</v>
      </c>
      <c r="D8576" s="1" t="str">
        <f t="shared" si="593"/>
        <v>21:0040</v>
      </c>
      <c r="E8576" t="s">
        <v>31129</v>
      </c>
      <c r="F8576" t="s">
        <v>31130</v>
      </c>
      <c r="H8576">
        <v>54.792514699999998</v>
      </c>
      <c r="I8576">
        <v>-124.7139748</v>
      </c>
      <c r="J8576" s="1" t="str">
        <f t="shared" si="590"/>
        <v>Till</v>
      </c>
      <c r="K8576" s="1" t="str">
        <f t="shared" si="591"/>
        <v>&lt;63 micron</v>
      </c>
      <c r="L8576">
        <v>0.2</v>
      </c>
      <c r="M8576">
        <v>2.48</v>
      </c>
      <c r="N8576">
        <v>12</v>
      </c>
      <c r="O8576">
        <v>290</v>
      </c>
      <c r="P8576">
        <v>0.25</v>
      </c>
      <c r="Q8576">
        <v>1</v>
      </c>
      <c r="R8576">
        <v>0.95</v>
      </c>
      <c r="S8576">
        <v>0.25</v>
      </c>
      <c r="T8576">
        <v>20</v>
      </c>
      <c r="U8576">
        <v>60</v>
      </c>
      <c r="V8576">
        <v>54</v>
      </c>
      <c r="W8576">
        <v>4.29</v>
      </c>
      <c r="X8576">
        <v>5</v>
      </c>
      <c r="Z8576">
        <v>0.2</v>
      </c>
      <c r="AA8576">
        <v>10</v>
      </c>
      <c r="AB8576">
        <v>1.22</v>
      </c>
      <c r="AC8576">
        <v>845</v>
      </c>
      <c r="AD8576">
        <v>0.5</v>
      </c>
      <c r="AE8576">
        <v>0.03</v>
      </c>
      <c r="AF8576">
        <v>58</v>
      </c>
      <c r="AG8576">
        <v>750</v>
      </c>
      <c r="AH8576">
        <v>12</v>
      </c>
      <c r="AI8576">
        <v>1</v>
      </c>
      <c r="AJ8576">
        <v>10</v>
      </c>
      <c r="AK8576">
        <v>70</v>
      </c>
      <c r="AL8576">
        <v>0.06</v>
      </c>
      <c r="AM8576">
        <v>5</v>
      </c>
      <c r="AN8576">
        <v>5</v>
      </c>
      <c r="AO8576">
        <v>76</v>
      </c>
      <c r="AP8576">
        <v>5</v>
      </c>
      <c r="AQ8576">
        <v>124</v>
      </c>
    </row>
    <row r="8577" spans="1:43" hidden="1" x14ac:dyDescent="0.25">
      <c r="A8577" t="s">
        <v>31131</v>
      </c>
      <c r="B8577" t="s">
        <v>31132</v>
      </c>
      <c r="C8577" s="1" t="str">
        <f t="shared" si="592"/>
        <v>21:0153</v>
      </c>
      <c r="D8577" s="1" t="str">
        <f t="shared" si="593"/>
        <v>21:0040</v>
      </c>
      <c r="E8577" t="s">
        <v>31129</v>
      </c>
      <c r="F8577" t="s">
        <v>31133</v>
      </c>
      <c r="H8577">
        <v>54.792514699999998</v>
      </c>
      <c r="I8577">
        <v>-124.7139748</v>
      </c>
      <c r="J8577" s="1" t="str">
        <f t="shared" si="590"/>
        <v>Till</v>
      </c>
      <c r="K8577" s="1" t="str">
        <f t="shared" si="591"/>
        <v>&lt;63 micron</v>
      </c>
      <c r="L8577">
        <v>0.2</v>
      </c>
      <c r="M8577">
        <v>2.06</v>
      </c>
      <c r="N8577">
        <v>18</v>
      </c>
      <c r="O8577">
        <v>150</v>
      </c>
      <c r="P8577">
        <v>0.25</v>
      </c>
      <c r="Q8577">
        <v>1</v>
      </c>
      <c r="R8577">
        <v>1.1299999999999999</v>
      </c>
      <c r="S8577">
        <v>0.25</v>
      </c>
      <c r="T8577">
        <v>16</v>
      </c>
      <c r="U8577">
        <v>55</v>
      </c>
      <c r="V8577">
        <v>43</v>
      </c>
      <c r="W8577">
        <v>3.68</v>
      </c>
      <c r="X8577">
        <v>5</v>
      </c>
      <c r="Z8577">
        <v>0.18</v>
      </c>
      <c r="AA8577">
        <v>10</v>
      </c>
      <c r="AB8577">
        <v>1.07</v>
      </c>
      <c r="AC8577">
        <v>735</v>
      </c>
      <c r="AD8577">
        <v>0.5</v>
      </c>
      <c r="AE8577">
        <v>0.02</v>
      </c>
      <c r="AF8577">
        <v>48</v>
      </c>
      <c r="AG8577">
        <v>750</v>
      </c>
      <c r="AH8577">
        <v>10</v>
      </c>
      <c r="AI8577">
        <v>1</v>
      </c>
      <c r="AJ8577">
        <v>9</v>
      </c>
      <c r="AK8577">
        <v>61</v>
      </c>
      <c r="AL8577">
        <v>0.08</v>
      </c>
      <c r="AM8577">
        <v>5</v>
      </c>
      <c r="AN8577">
        <v>5</v>
      </c>
      <c r="AO8577">
        <v>70</v>
      </c>
      <c r="AP8577">
        <v>5</v>
      </c>
      <c r="AQ8577">
        <v>102</v>
      </c>
    </row>
    <row r="8578" spans="1:43" hidden="1" x14ac:dyDescent="0.25">
      <c r="A8578" t="s">
        <v>31134</v>
      </c>
      <c r="B8578" t="s">
        <v>31135</v>
      </c>
      <c r="C8578" s="1" t="str">
        <f t="shared" si="592"/>
        <v>21:0153</v>
      </c>
      <c r="D8578" s="1" t="str">
        <f t="shared" si="593"/>
        <v>21:0040</v>
      </c>
      <c r="E8578" t="s">
        <v>31129</v>
      </c>
      <c r="F8578" t="s">
        <v>31136</v>
      </c>
      <c r="H8578">
        <v>54.792514699999998</v>
      </c>
      <c r="I8578">
        <v>-124.7139748</v>
      </c>
      <c r="J8578" s="1" t="str">
        <f t="shared" si="590"/>
        <v>Till</v>
      </c>
      <c r="K8578" s="1" t="str">
        <f t="shared" si="591"/>
        <v>&lt;63 micron</v>
      </c>
      <c r="L8578">
        <v>0.2</v>
      </c>
      <c r="M8578">
        <v>2.17</v>
      </c>
      <c r="N8578">
        <v>18</v>
      </c>
      <c r="O8578">
        <v>140</v>
      </c>
      <c r="P8578">
        <v>0.25</v>
      </c>
      <c r="Q8578">
        <v>1</v>
      </c>
      <c r="R8578">
        <v>1.1100000000000001</v>
      </c>
      <c r="S8578">
        <v>0.25</v>
      </c>
      <c r="T8578">
        <v>17</v>
      </c>
      <c r="U8578">
        <v>58</v>
      </c>
      <c r="V8578">
        <v>46</v>
      </c>
      <c r="W8578">
        <v>3.77</v>
      </c>
      <c r="X8578">
        <v>5</v>
      </c>
      <c r="Z8578">
        <v>0.19</v>
      </c>
      <c r="AA8578">
        <v>10</v>
      </c>
      <c r="AB8578">
        <v>1.0900000000000001</v>
      </c>
      <c r="AC8578">
        <v>790</v>
      </c>
      <c r="AD8578">
        <v>0.5</v>
      </c>
      <c r="AE8578">
        <v>0.02</v>
      </c>
      <c r="AF8578">
        <v>51</v>
      </c>
      <c r="AG8578">
        <v>770</v>
      </c>
      <c r="AH8578">
        <v>6</v>
      </c>
      <c r="AI8578">
        <v>2</v>
      </c>
      <c r="AJ8578">
        <v>9</v>
      </c>
      <c r="AK8578">
        <v>57</v>
      </c>
      <c r="AL8578">
        <v>7.0000000000000007E-2</v>
      </c>
      <c r="AM8578">
        <v>5</v>
      </c>
      <c r="AN8578">
        <v>5</v>
      </c>
      <c r="AO8578">
        <v>74</v>
      </c>
      <c r="AP8578">
        <v>5</v>
      </c>
      <c r="AQ8578">
        <v>106</v>
      </c>
    </row>
    <row r="8579" spans="1:43" hidden="1" x14ac:dyDescent="0.25">
      <c r="A8579" t="s">
        <v>31137</v>
      </c>
      <c r="B8579" t="s">
        <v>31138</v>
      </c>
      <c r="C8579" s="1" t="str">
        <f t="shared" si="592"/>
        <v>21:0153</v>
      </c>
      <c r="D8579" s="1" t="str">
        <f t="shared" si="593"/>
        <v>21:0040</v>
      </c>
      <c r="E8579" t="s">
        <v>31129</v>
      </c>
      <c r="F8579" t="s">
        <v>31139</v>
      </c>
      <c r="H8579">
        <v>54.792514699999998</v>
      </c>
      <c r="I8579">
        <v>-124.7139748</v>
      </c>
      <c r="J8579" s="1" t="str">
        <f t="shared" si="590"/>
        <v>Till</v>
      </c>
      <c r="K8579" s="1" t="str">
        <f t="shared" si="591"/>
        <v>&lt;63 micron</v>
      </c>
      <c r="L8579">
        <v>0.2</v>
      </c>
      <c r="M8579">
        <v>2.1</v>
      </c>
      <c r="N8579">
        <v>16</v>
      </c>
      <c r="O8579">
        <v>140</v>
      </c>
      <c r="P8579">
        <v>0.25</v>
      </c>
      <c r="Q8579">
        <v>1</v>
      </c>
      <c r="R8579">
        <v>1.1599999999999999</v>
      </c>
      <c r="S8579">
        <v>0.25</v>
      </c>
      <c r="T8579">
        <v>16</v>
      </c>
      <c r="U8579">
        <v>56</v>
      </c>
      <c r="V8579">
        <v>43</v>
      </c>
      <c r="W8579">
        <v>3.45</v>
      </c>
      <c r="X8579">
        <v>5</v>
      </c>
      <c r="Z8579">
        <v>0.17</v>
      </c>
      <c r="AA8579">
        <v>10</v>
      </c>
      <c r="AB8579">
        <v>1.1100000000000001</v>
      </c>
      <c r="AC8579">
        <v>620</v>
      </c>
      <c r="AD8579">
        <v>0.5</v>
      </c>
      <c r="AE8579">
        <v>0.02</v>
      </c>
      <c r="AF8579">
        <v>50</v>
      </c>
      <c r="AG8579">
        <v>720</v>
      </c>
      <c r="AH8579">
        <v>4</v>
      </c>
      <c r="AI8579">
        <v>1</v>
      </c>
      <c r="AJ8579">
        <v>8</v>
      </c>
      <c r="AK8579">
        <v>53</v>
      </c>
      <c r="AL8579">
        <v>7.0000000000000007E-2</v>
      </c>
      <c r="AM8579">
        <v>5</v>
      </c>
      <c r="AN8579">
        <v>5</v>
      </c>
      <c r="AO8579">
        <v>69</v>
      </c>
      <c r="AP8579">
        <v>5</v>
      </c>
      <c r="AQ8579">
        <v>102</v>
      </c>
    </row>
    <row r="8580" spans="1:43" hidden="1" x14ac:dyDescent="0.25">
      <c r="A8580" t="s">
        <v>31140</v>
      </c>
      <c r="B8580" t="s">
        <v>31141</v>
      </c>
      <c r="C8580" s="1" t="str">
        <f t="shared" si="592"/>
        <v>21:0153</v>
      </c>
      <c r="D8580" s="1" t="str">
        <f t="shared" si="593"/>
        <v>21:0040</v>
      </c>
      <c r="E8580" t="s">
        <v>31129</v>
      </c>
      <c r="F8580" t="s">
        <v>31142</v>
      </c>
      <c r="H8580">
        <v>54.792514699999998</v>
      </c>
      <c r="I8580">
        <v>-124.7139748</v>
      </c>
      <c r="J8580" s="1" t="str">
        <f t="shared" si="590"/>
        <v>Till</v>
      </c>
      <c r="K8580" s="1" t="str">
        <f t="shared" si="591"/>
        <v>&lt;63 micron</v>
      </c>
      <c r="L8580">
        <v>0.2</v>
      </c>
      <c r="M8580">
        <v>1.68</v>
      </c>
      <c r="N8580">
        <v>8</v>
      </c>
      <c r="O8580">
        <v>200</v>
      </c>
      <c r="P8580">
        <v>0.25</v>
      </c>
      <c r="Q8580">
        <v>1</v>
      </c>
      <c r="R8580">
        <v>1.96</v>
      </c>
      <c r="S8580">
        <v>0.25</v>
      </c>
      <c r="T8580">
        <v>14</v>
      </c>
      <c r="U8580">
        <v>55</v>
      </c>
      <c r="V8580">
        <v>40</v>
      </c>
      <c r="W8580">
        <v>3.08</v>
      </c>
      <c r="X8580">
        <v>5</v>
      </c>
      <c r="Z8580">
        <v>0.11</v>
      </c>
      <c r="AA8580">
        <v>10</v>
      </c>
      <c r="AB8580">
        <v>1.1100000000000001</v>
      </c>
      <c r="AC8580">
        <v>715</v>
      </c>
      <c r="AD8580">
        <v>0.5</v>
      </c>
      <c r="AE8580">
        <v>0.02</v>
      </c>
      <c r="AF8580">
        <v>45</v>
      </c>
      <c r="AG8580">
        <v>750</v>
      </c>
      <c r="AH8580">
        <v>8</v>
      </c>
      <c r="AI8580">
        <v>1</v>
      </c>
      <c r="AJ8580">
        <v>7</v>
      </c>
      <c r="AK8580">
        <v>55</v>
      </c>
      <c r="AL8580">
        <v>0.08</v>
      </c>
      <c r="AM8580">
        <v>5</v>
      </c>
      <c r="AN8580">
        <v>5</v>
      </c>
      <c r="AO8580">
        <v>62</v>
      </c>
      <c r="AP8580">
        <v>5</v>
      </c>
      <c r="AQ8580">
        <v>82</v>
      </c>
    </row>
    <row r="8581" spans="1:43" hidden="1" x14ac:dyDescent="0.25">
      <c r="A8581" t="s">
        <v>31143</v>
      </c>
      <c r="B8581" t="s">
        <v>31144</v>
      </c>
      <c r="C8581" s="1" t="str">
        <f t="shared" si="592"/>
        <v>21:0153</v>
      </c>
      <c r="D8581" s="1" t="str">
        <f t="shared" si="593"/>
        <v>21:0040</v>
      </c>
      <c r="E8581" t="s">
        <v>31145</v>
      </c>
      <c r="F8581" t="s">
        <v>31146</v>
      </c>
      <c r="H8581">
        <v>54.799402899999997</v>
      </c>
      <c r="I8581">
        <v>-124.7663842</v>
      </c>
      <c r="J8581" s="1" t="str">
        <f t="shared" si="590"/>
        <v>Till</v>
      </c>
      <c r="K8581" s="1" t="str">
        <f t="shared" si="591"/>
        <v>&lt;63 micron</v>
      </c>
      <c r="L8581">
        <v>0.1</v>
      </c>
      <c r="M8581">
        <v>1.97</v>
      </c>
      <c r="N8581">
        <v>4</v>
      </c>
      <c r="O8581">
        <v>230</v>
      </c>
      <c r="P8581">
        <v>0.25</v>
      </c>
      <c r="Q8581">
        <v>1</v>
      </c>
      <c r="R8581">
        <v>0.57999999999999996</v>
      </c>
      <c r="S8581">
        <v>0.25</v>
      </c>
      <c r="T8581">
        <v>13</v>
      </c>
      <c r="U8581">
        <v>64</v>
      </c>
      <c r="V8581">
        <v>42</v>
      </c>
      <c r="W8581">
        <v>3.5</v>
      </c>
      <c r="X8581">
        <v>5</v>
      </c>
      <c r="Z8581">
        <v>0.13</v>
      </c>
      <c r="AA8581">
        <v>10</v>
      </c>
      <c r="AB8581">
        <v>0.86</v>
      </c>
      <c r="AC8581">
        <v>590</v>
      </c>
      <c r="AD8581">
        <v>0.5</v>
      </c>
      <c r="AE8581">
        <v>0.01</v>
      </c>
      <c r="AF8581">
        <v>56</v>
      </c>
      <c r="AG8581">
        <v>720</v>
      </c>
      <c r="AH8581">
        <v>2</v>
      </c>
      <c r="AI8581">
        <v>1</v>
      </c>
      <c r="AJ8581">
        <v>9</v>
      </c>
      <c r="AK8581">
        <v>45</v>
      </c>
      <c r="AL8581">
        <v>7.0000000000000007E-2</v>
      </c>
      <c r="AM8581">
        <v>5</v>
      </c>
      <c r="AN8581">
        <v>5</v>
      </c>
      <c r="AO8581">
        <v>64</v>
      </c>
      <c r="AP8581">
        <v>5</v>
      </c>
      <c r="AQ8581">
        <v>88</v>
      </c>
    </row>
    <row r="8582" spans="1:43" hidden="1" x14ac:dyDescent="0.25">
      <c r="A8582" t="s">
        <v>31147</v>
      </c>
      <c r="B8582" t="s">
        <v>31148</v>
      </c>
      <c r="C8582" s="1" t="str">
        <f t="shared" si="592"/>
        <v>21:0153</v>
      </c>
      <c r="D8582" s="1" t="str">
        <f t="shared" si="593"/>
        <v>21:0040</v>
      </c>
      <c r="E8582" t="s">
        <v>31149</v>
      </c>
      <c r="F8582" t="s">
        <v>31150</v>
      </c>
      <c r="H8582">
        <v>54.812834100000003</v>
      </c>
      <c r="I8582">
        <v>-124.80346520000001</v>
      </c>
      <c r="J8582" s="1" t="str">
        <f t="shared" si="590"/>
        <v>Till</v>
      </c>
      <c r="K8582" s="1" t="str">
        <f t="shared" si="591"/>
        <v>&lt;63 micron</v>
      </c>
      <c r="L8582">
        <v>0.2</v>
      </c>
      <c r="M8582">
        <v>1.72</v>
      </c>
      <c r="N8582">
        <v>10</v>
      </c>
      <c r="O8582">
        <v>210</v>
      </c>
      <c r="P8582">
        <v>0.25</v>
      </c>
      <c r="Q8582">
        <v>1</v>
      </c>
      <c r="R8582">
        <v>0.63</v>
      </c>
      <c r="S8582">
        <v>0.25</v>
      </c>
      <c r="T8582">
        <v>12</v>
      </c>
      <c r="U8582">
        <v>59</v>
      </c>
      <c r="V8582">
        <v>36</v>
      </c>
      <c r="W8582">
        <v>3.2</v>
      </c>
      <c r="X8582">
        <v>5</v>
      </c>
      <c r="Z8582">
        <v>0.09</v>
      </c>
      <c r="AA8582">
        <v>10</v>
      </c>
      <c r="AB8582">
        <v>0.81</v>
      </c>
      <c r="AC8582">
        <v>520</v>
      </c>
      <c r="AD8582">
        <v>0.5</v>
      </c>
      <c r="AE8582">
        <v>0.02</v>
      </c>
      <c r="AF8582">
        <v>53</v>
      </c>
      <c r="AG8582">
        <v>790</v>
      </c>
      <c r="AH8582">
        <v>6</v>
      </c>
      <c r="AI8582">
        <v>1</v>
      </c>
      <c r="AJ8582">
        <v>8</v>
      </c>
      <c r="AK8582">
        <v>55</v>
      </c>
      <c r="AL8582">
        <v>0.11</v>
      </c>
      <c r="AM8582">
        <v>5</v>
      </c>
      <c r="AN8582">
        <v>5</v>
      </c>
      <c r="AO8582">
        <v>67</v>
      </c>
      <c r="AP8582">
        <v>5</v>
      </c>
      <c r="AQ8582">
        <v>72</v>
      </c>
    </row>
    <row r="8583" spans="1:43" hidden="1" x14ac:dyDescent="0.25">
      <c r="A8583" t="s">
        <v>31151</v>
      </c>
      <c r="B8583" t="s">
        <v>31152</v>
      </c>
      <c r="C8583" s="1" t="str">
        <f t="shared" si="592"/>
        <v>21:0153</v>
      </c>
      <c r="D8583" s="1" t="str">
        <f t="shared" si="593"/>
        <v>21:0040</v>
      </c>
      <c r="E8583" t="s">
        <v>31153</v>
      </c>
      <c r="F8583" t="s">
        <v>31154</v>
      </c>
      <c r="H8583">
        <v>54.842530199999999</v>
      </c>
      <c r="I8583">
        <v>-124.7407171</v>
      </c>
      <c r="J8583" s="1" t="str">
        <f t="shared" si="590"/>
        <v>Till</v>
      </c>
      <c r="K8583" s="1" t="str">
        <f t="shared" si="591"/>
        <v>&lt;63 micron</v>
      </c>
      <c r="L8583">
        <v>0.2</v>
      </c>
      <c r="M8583">
        <v>2.04</v>
      </c>
      <c r="N8583">
        <v>2</v>
      </c>
      <c r="O8583">
        <v>220</v>
      </c>
      <c r="P8583">
        <v>0.25</v>
      </c>
      <c r="Q8583">
        <v>1</v>
      </c>
      <c r="R8583">
        <v>0.62</v>
      </c>
      <c r="S8583">
        <v>0.25</v>
      </c>
      <c r="T8583">
        <v>13</v>
      </c>
      <c r="U8583">
        <v>71</v>
      </c>
      <c r="V8583">
        <v>31</v>
      </c>
      <c r="W8583">
        <v>3.23</v>
      </c>
      <c r="X8583">
        <v>5</v>
      </c>
      <c r="Z8583">
        <v>0.11</v>
      </c>
      <c r="AA8583">
        <v>10</v>
      </c>
      <c r="AB8583">
        <v>0.74</v>
      </c>
      <c r="AC8583">
        <v>495</v>
      </c>
      <c r="AD8583">
        <v>0.5</v>
      </c>
      <c r="AE8583">
        <v>0.01</v>
      </c>
      <c r="AF8583">
        <v>52</v>
      </c>
      <c r="AG8583">
        <v>540</v>
      </c>
      <c r="AH8583">
        <v>2</v>
      </c>
      <c r="AI8583">
        <v>1</v>
      </c>
      <c r="AJ8583">
        <v>9</v>
      </c>
      <c r="AK8583">
        <v>45</v>
      </c>
      <c r="AL8583">
        <v>0.12</v>
      </c>
      <c r="AM8583">
        <v>5</v>
      </c>
      <c r="AN8583">
        <v>5</v>
      </c>
      <c r="AO8583">
        <v>72</v>
      </c>
      <c r="AP8583">
        <v>5</v>
      </c>
      <c r="AQ8583">
        <v>76</v>
      </c>
    </row>
    <row r="8584" spans="1:43" hidden="1" x14ac:dyDescent="0.25">
      <c r="A8584" t="s">
        <v>31155</v>
      </c>
      <c r="B8584" t="s">
        <v>31156</v>
      </c>
      <c r="C8584" s="1" t="str">
        <f t="shared" si="592"/>
        <v>21:0153</v>
      </c>
      <c r="D8584" s="1" t="str">
        <f t="shared" si="593"/>
        <v>21:0040</v>
      </c>
      <c r="E8584" t="s">
        <v>31157</v>
      </c>
      <c r="F8584" t="s">
        <v>31158</v>
      </c>
      <c r="H8584">
        <v>54.843394099999998</v>
      </c>
      <c r="I8584">
        <v>-124.8070709</v>
      </c>
      <c r="J8584" s="1" t="str">
        <f t="shared" si="590"/>
        <v>Till</v>
      </c>
      <c r="K8584" s="1" t="str">
        <f t="shared" si="591"/>
        <v>&lt;63 micron</v>
      </c>
      <c r="L8584">
        <v>0.2</v>
      </c>
      <c r="M8584">
        <v>2.0099999999999998</v>
      </c>
      <c r="N8584">
        <v>12</v>
      </c>
      <c r="O8584">
        <v>220</v>
      </c>
      <c r="P8584">
        <v>0.25</v>
      </c>
      <c r="Q8584">
        <v>1</v>
      </c>
      <c r="R8584">
        <v>0.69</v>
      </c>
      <c r="S8584">
        <v>0.25</v>
      </c>
      <c r="T8584">
        <v>12</v>
      </c>
      <c r="U8584">
        <v>59</v>
      </c>
      <c r="V8584">
        <v>40</v>
      </c>
      <c r="W8584">
        <v>3.49</v>
      </c>
      <c r="X8584">
        <v>5</v>
      </c>
      <c r="Z8584">
        <v>0.12</v>
      </c>
      <c r="AA8584">
        <v>10</v>
      </c>
      <c r="AB8584">
        <v>0.8</v>
      </c>
      <c r="AC8584">
        <v>615</v>
      </c>
      <c r="AD8584">
        <v>0.5</v>
      </c>
      <c r="AE8584">
        <v>0.02</v>
      </c>
      <c r="AF8584">
        <v>48</v>
      </c>
      <c r="AG8584">
        <v>740</v>
      </c>
      <c r="AH8584">
        <v>6</v>
      </c>
      <c r="AI8584">
        <v>2</v>
      </c>
      <c r="AJ8584">
        <v>9</v>
      </c>
      <c r="AK8584">
        <v>50</v>
      </c>
      <c r="AL8584">
        <v>0.1</v>
      </c>
      <c r="AM8584">
        <v>5</v>
      </c>
      <c r="AN8584">
        <v>5</v>
      </c>
      <c r="AO8584">
        <v>71</v>
      </c>
      <c r="AP8584">
        <v>5</v>
      </c>
      <c r="AQ8584">
        <v>82</v>
      </c>
    </row>
    <row r="8585" spans="1:43" hidden="1" x14ac:dyDescent="0.25">
      <c r="A8585" t="s">
        <v>31159</v>
      </c>
      <c r="B8585" t="s">
        <v>31160</v>
      </c>
      <c r="C8585" s="1" t="str">
        <f t="shared" si="592"/>
        <v>21:0153</v>
      </c>
      <c r="D8585" s="1" t="str">
        <f t="shared" si="593"/>
        <v>21:0040</v>
      </c>
      <c r="E8585" t="s">
        <v>31161</v>
      </c>
      <c r="F8585" t="s">
        <v>31162</v>
      </c>
      <c r="H8585">
        <v>54.887393299999999</v>
      </c>
      <c r="I8585">
        <v>-124.7984379</v>
      </c>
      <c r="J8585" s="1" t="str">
        <f t="shared" si="590"/>
        <v>Till</v>
      </c>
      <c r="K8585" s="1" t="str">
        <f t="shared" si="591"/>
        <v>&lt;63 micron</v>
      </c>
      <c r="L8585">
        <v>0.2</v>
      </c>
      <c r="M8585">
        <v>2.02</v>
      </c>
      <c r="N8585">
        <v>10</v>
      </c>
      <c r="O8585">
        <v>490</v>
      </c>
      <c r="P8585">
        <v>0.25</v>
      </c>
      <c r="Q8585">
        <v>1</v>
      </c>
      <c r="R8585">
        <v>1.17</v>
      </c>
      <c r="S8585">
        <v>0.25</v>
      </c>
      <c r="T8585">
        <v>13</v>
      </c>
      <c r="U8585">
        <v>52</v>
      </c>
      <c r="V8585">
        <v>51</v>
      </c>
      <c r="W8585">
        <v>3.19</v>
      </c>
      <c r="X8585">
        <v>5</v>
      </c>
      <c r="Z8585">
        <v>0.12</v>
      </c>
      <c r="AA8585">
        <v>10</v>
      </c>
      <c r="AB8585">
        <v>0.9</v>
      </c>
      <c r="AC8585">
        <v>600</v>
      </c>
      <c r="AD8585">
        <v>0.5</v>
      </c>
      <c r="AE8585">
        <v>0.01</v>
      </c>
      <c r="AF8585">
        <v>41</v>
      </c>
      <c r="AG8585">
        <v>790</v>
      </c>
      <c r="AH8585">
        <v>12</v>
      </c>
      <c r="AI8585">
        <v>1</v>
      </c>
      <c r="AJ8585">
        <v>9</v>
      </c>
      <c r="AK8585">
        <v>44</v>
      </c>
      <c r="AL8585">
        <v>0.1</v>
      </c>
      <c r="AM8585">
        <v>5</v>
      </c>
      <c r="AN8585">
        <v>5</v>
      </c>
      <c r="AO8585">
        <v>66</v>
      </c>
      <c r="AP8585">
        <v>5</v>
      </c>
      <c r="AQ8585">
        <v>78</v>
      </c>
    </row>
    <row r="8586" spans="1:43" hidden="1" x14ac:dyDescent="0.25">
      <c r="A8586" t="s">
        <v>31163</v>
      </c>
      <c r="B8586" t="s">
        <v>31164</v>
      </c>
      <c r="C8586" s="1" t="str">
        <f t="shared" si="592"/>
        <v>21:0153</v>
      </c>
      <c r="D8586" s="1" t="str">
        <f t="shared" si="593"/>
        <v>21:0040</v>
      </c>
      <c r="E8586" t="s">
        <v>31165</v>
      </c>
      <c r="F8586" t="s">
        <v>31166</v>
      </c>
      <c r="H8586">
        <v>54.912495900000003</v>
      </c>
      <c r="I8586">
        <v>-124.7709756</v>
      </c>
      <c r="J8586" s="1" t="str">
        <f t="shared" si="590"/>
        <v>Till</v>
      </c>
      <c r="K8586" s="1" t="str">
        <f t="shared" si="591"/>
        <v>&lt;63 micron</v>
      </c>
      <c r="L8586">
        <v>0.2</v>
      </c>
      <c r="M8586">
        <v>1.77</v>
      </c>
      <c r="N8586">
        <v>14</v>
      </c>
      <c r="O8586">
        <v>220</v>
      </c>
      <c r="P8586">
        <v>0.25</v>
      </c>
      <c r="Q8586">
        <v>1</v>
      </c>
      <c r="R8586">
        <v>0.78</v>
      </c>
      <c r="S8586">
        <v>0.25</v>
      </c>
      <c r="T8586">
        <v>14</v>
      </c>
      <c r="U8586">
        <v>57</v>
      </c>
      <c r="V8586">
        <v>65</v>
      </c>
      <c r="W8586">
        <v>3.15</v>
      </c>
      <c r="X8586">
        <v>5</v>
      </c>
      <c r="Z8586">
        <v>0.13</v>
      </c>
      <c r="AA8586">
        <v>10</v>
      </c>
      <c r="AB8586">
        <v>0.84</v>
      </c>
      <c r="AC8586">
        <v>690</v>
      </c>
      <c r="AD8586">
        <v>0.5</v>
      </c>
      <c r="AE8586">
        <v>0.03</v>
      </c>
      <c r="AF8586">
        <v>52</v>
      </c>
      <c r="AG8586">
        <v>960</v>
      </c>
      <c r="AH8586">
        <v>6</v>
      </c>
      <c r="AI8586">
        <v>2</v>
      </c>
      <c r="AJ8586">
        <v>9</v>
      </c>
      <c r="AK8586">
        <v>58</v>
      </c>
      <c r="AL8586">
        <v>0.11</v>
      </c>
      <c r="AM8586">
        <v>5</v>
      </c>
      <c r="AN8586">
        <v>5</v>
      </c>
      <c r="AO8586">
        <v>78</v>
      </c>
      <c r="AP8586">
        <v>5</v>
      </c>
      <c r="AQ8586">
        <v>92</v>
      </c>
    </row>
    <row r="8587" spans="1:43" hidden="1" x14ac:dyDescent="0.25">
      <c r="A8587" t="s">
        <v>31167</v>
      </c>
      <c r="B8587" t="s">
        <v>31168</v>
      </c>
      <c r="C8587" s="1" t="str">
        <f t="shared" si="592"/>
        <v>21:0153</v>
      </c>
      <c r="D8587" s="1" t="str">
        <f t="shared" si="593"/>
        <v>21:0040</v>
      </c>
      <c r="E8587" t="s">
        <v>31169</v>
      </c>
      <c r="F8587" t="s">
        <v>31170</v>
      </c>
      <c r="H8587">
        <v>54.920745099999998</v>
      </c>
      <c r="I8587">
        <v>-124.8566015</v>
      </c>
      <c r="J8587" s="1" t="str">
        <f t="shared" si="590"/>
        <v>Till</v>
      </c>
      <c r="K8587" s="1" t="str">
        <f t="shared" si="591"/>
        <v>&lt;63 micron</v>
      </c>
      <c r="L8587">
        <v>0.1</v>
      </c>
      <c r="M8587">
        <v>1.0900000000000001</v>
      </c>
      <c r="N8587">
        <v>8</v>
      </c>
      <c r="O8587">
        <v>190</v>
      </c>
      <c r="P8587">
        <v>0.25</v>
      </c>
      <c r="Q8587">
        <v>1</v>
      </c>
      <c r="R8587">
        <v>3.19</v>
      </c>
      <c r="S8587">
        <v>0.25</v>
      </c>
      <c r="T8587">
        <v>9</v>
      </c>
      <c r="U8587">
        <v>37</v>
      </c>
      <c r="V8587">
        <v>27</v>
      </c>
      <c r="W8587">
        <v>2.08</v>
      </c>
      <c r="X8587">
        <v>5</v>
      </c>
      <c r="Z8587">
        <v>0.06</v>
      </c>
      <c r="AA8587">
        <v>5</v>
      </c>
      <c r="AB8587">
        <v>1</v>
      </c>
      <c r="AC8587">
        <v>455</v>
      </c>
      <c r="AD8587">
        <v>0.5</v>
      </c>
      <c r="AE8587">
        <v>0.01</v>
      </c>
      <c r="AF8587">
        <v>28</v>
      </c>
      <c r="AG8587">
        <v>700</v>
      </c>
      <c r="AH8587">
        <v>1</v>
      </c>
      <c r="AI8587">
        <v>2</v>
      </c>
      <c r="AJ8587">
        <v>5</v>
      </c>
      <c r="AK8587">
        <v>53</v>
      </c>
      <c r="AL8587">
        <v>0.09</v>
      </c>
      <c r="AM8587">
        <v>5</v>
      </c>
      <c r="AN8587">
        <v>5</v>
      </c>
      <c r="AO8587">
        <v>48</v>
      </c>
      <c r="AP8587">
        <v>5</v>
      </c>
      <c r="AQ8587">
        <v>52</v>
      </c>
    </row>
    <row r="8588" spans="1:43" hidden="1" x14ac:dyDescent="0.25">
      <c r="A8588" t="s">
        <v>31171</v>
      </c>
      <c r="B8588" t="s">
        <v>31172</v>
      </c>
      <c r="C8588" s="1" t="str">
        <f t="shared" si="592"/>
        <v>21:0153</v>
      </c>
      <c r="D8588" s="1" t="str">
        <f t="shared" si="593"/>
        <v>21:0040</v>
      </c>
      <c r="E8588" t="s">
        <v>31173</v>
      </c>
      <c r="F8588" t="s">
        <v>31174</v>
      </c>
      <c r="H8588">
        <v>54.924620099999999</v>
      </c>
      <c r="I8588">
        <v>-124.9472657</v>
      </c>
      <c r="J8588" s="1" t="str">
        <f t="shared" si="590"/>
        <v>Till</v>
      </c>
      <c r="K8588" s="1" t="str">
        <f t="shared" si="591"/>
        <v>&lt;63 micron</v>
      </c>
      <c r="L8588">
        <v>0.4</v>
      </c>
      <c r="M8588">
        <v>1.63</v>
      </c>
      <c r="N8588">
        <v>18</v>
      </c>
      <c r="O8588">
        <v>270</v>
      </c>
      <c r="P8588">
        <v>0.25</v>
      </c>
      <c r="Q8588">
        <v>1</v>
      </c>
      <c r="R8588">
        <v>3.25</v>
      </c>
      <c r="S8588">
        <v>0.25</v>
      </c>
      <c r="T8588">
        <v>13</v>
      </c>
      <c r="U8588">
        <v>45</v>
      </c>
      <c r="V8588">
        <v>46</v>
      </c>
      <c r="W8588">
        <v>2.81</v>
      </c>
      <c r="X8588">
        <v>5</v>
      </c>
      <c r="Z8588">
        <v>0.12</v>
      </c>
      <c r="AA8588">
        <v>5</v>
      </c>
      <c r="AB8588">
        <v>0.92</v>
      </c>
      <c r="AC8588">
        <v>625</v>
      </c>
      <c r="AD8588">
        <v>0.5</v>
      </c>
      <c r="AE8588">
        <v>0.01</v>
      </c>
      <c r="AF8588">
        <v>39</v>
      </c>
      <c r="AG8588">
        <v>670</v>
      </c>
      <c r="AH8588">
        <v>2</v>
      </c>
      <c r="AI8588">
        <v>4</v>
      </c>
      <c r="AJ8588">
        <v>6</v>
      </c>
      <c r="AK8588">
        <v>53</v>
      </c>
      <c r="AL8588">
        <v>7.0000000000000007E-2</v>
      </c>
      <c r="AM8588">
        <v>5</v>
      </c>
      <c r="AN8588">
        <v>5</v>
      </c>
      <c r="AO8588">
        <v>54</v>
      </c>
      <c r="AP8588">
        <v>5</v>
      </c>
      <c r="AQ8588">
        <v>78</v>
      </c>
    </row>
    <row r="8589" spans="1:43" hidden="1" x14ac:dyDescent="0.25">
      <c r="A8589" t="s">
        <v>31175</v>
      </c>
      <c r="B8589" t="s">
        <v>31176</v>
      </c>
      <c r="C8589" s="1" t="str">
        <f t="shared" si="592"/>
        <v>21:0153</v>
      </c>
      <c r="D8589" s="1" t="str">
        <f t="shared" si="593"/>
        <v>21:0040</v>
      </c>
      <c r="E8589" t="s">
        <v>31177</v>
      </c>
      <c r="F8589" t="s">
        <v>31178</v>
      </c>
      <c r="H8589">
        <v>54.881357600000001</v>
      </c>
      <c r="I8589">
        <v>-124.9579932</v>
      </c>
      <c r="J8589" s="1" t="str">
        <f t="shared" si="590"/>
        <v>Till</v>
      </c>
      <c r="K8589" s="1" t="str">
        <f t="shared" si="591"/>
        <v>&lt;63 micron</v>
      </c>
      <c r="L8589">
        <v>0.4</v>
      </c>
      <c r="M8589">
        <v>1.85</v>
      </c>
      <c r="N8589">
        <v>14</v>
      </c>
      <c r="O8589">
        <v>260</v>
      </c>
      <c r="P8589">
        <v>0.25</v>
      </c>
      <c r="Q8589">
        <v>1</v>
      </c>
      <c r="R8589">
        <v>0.96</v>
      </c>
      <c r="S8589">
        <v>0.25</v>
      </c>
      <c r="T8589">
        <v>14</v>
      </c>
      <c r="U8589">
        <v>62</v>
      </c>
      <c r="V8589">
        <v>49</v>
      </c>
      <c r="W8589">
        <v>3.25</v>
      </c>
      <c r="X8589">
        <v>5</v>
      </c>
      <c r="Z8589">
        <v>0.19</v>
      </c>
      <c r="AA8589">
        <v>10</v>
      </c>
      <c r="AB8589">
        <v>0.97</v>
      </c>
      <c r="AC8589">
        <v>635</v>
      </c>
      <c r="AD8589">
        <v>0.5</v>
      </c>
      <c r="AE8589">
        <v>0.01</v>
      </c>
      <c r="AF8589">
        <v>58</v>
      </c>
      <c r="AG8589">
        <v>760</v>
      </c>
      <c r="AH8589">
        <v>6</v>
      </c>
      <c r="AI8589">
        <v>2</v>
      </c>
      <c r="AJ8589">
        <v>8</v>
      </c>
      <c r="AK8589">
        <v>36</v>
      </c>
      <c r="AL8589">
        <v>0.09</v>
      </c>
      <c r="AM8589">
        <v>5</v>
      </c>
      <c r="AN8589">
        <v>5</v>
      </c>
      <c r="AO8589">
        <v>68</v>
      </c>
      <c r="AP8589">
        <v>5</v>
      </c>
      <c r="AQ8589">
        <v>82</v>
      </c>
    </row>
    <row r="8590" spans="1:43" hidden="1" x14ac:dyDescent="0.25">
      <c r="A8590" t="s">
        <v>31179</v>
      </c>
      <c r="B8590" t="s">
        <v>31180</v>
      </c>
      <c r="C8590" s="1" t="str">
        <f t="shared" si="592"/>
        <v>21:0153</v>
      </c>
      <c r="D8590" s="1" t="str">
        <f t="shared" si="593"/>
        <v>21:0040</v>
      </c>
      <c r="E8590" t="s">
        <v>31181</v>
      </c>
      <c r="F8590" t="s">
        <v>31182</v>
      </c>
      <c r="H8590">
        <v>54.896321200000003</v>
      </c>
      <c r="I8590">
        <v>-125.00603649999999</v>
      </c>
      <c r="J8590" s="1" t="str">
        <f t="shared" si="590"/>
        <v>Till</v>
      </c>
      <c r="K8590" s="1" t="str">
        <f t="shared" si="591"/>
        <v>&lt;63 micron</v>
      </c>
      <c r="L8590">
        <v>0.4</v>
      </c>
      <c r="M8590">
        <v>1.75</v>
      </c>
      <c r="N8590">
        <v>20</v>
      </c>
      <c r="O8590">
        <v>450</v>
      </c>
      <c r="P8590">
        <v>0.25</v>
      </c>
      <c r="Q8590">
        <v>1</v>
      </c>
      <c r="R8590">
        <v>0.4</v>
      </c>
      <c r="S8590">
        <v>0.25</v>
      </c>
      <c r="T8590">
        <v>13</v>
      </c>
      <c r="U8590">
        <v>78</v>
      </c>
      <c r="V8590">
        <v>50</v>
      </c>
      <c r="W8590">
        <v>3.28</v>
      </c>
      <c r="X8590">
        <v>5</v>
      </c>
      <c r="Z8590">
        <v>0.15</v>
      </c>
      <c r="AA8590">
        <v>10</v>
      </c>
      <c r="AB8590">
        <v>0.79</v>
      </c>
      <c r="AC8590">
        <v>525</v>
      </c>
      <c r="AD8590">
        <v>1</v>
      </c>
      <c r="AE8590">
        <v>0.01</v>
      </c>
      <c r="AF8590">
        <v>60</v>
      </c>
      <c r="AG8590">
        <v>550</v>
      </c>
      <c r="AH8590">
        <v>4</v>
      </c>
      <c r="AI8590">
        <v>4</v>
      </c>
      <c r="AJ8590">
        <v>7</v>
      </c>
      <c r="AK8590">
        <v>33</v>
      </c>
      <c r="AL8590">
        <v>0.09</v>
      </c>
      <c r="AM8590">
        <v>5</v>
      </c>
      <c r="AN8590">
        <v>5</v>
      </c>
      <c r="AO8590">
        <v>59</v>
      </c>
      <c r="AP8590">
        <v>5</v>
      </c>
      <c r="AQ8590">
        <v>88</v>
      </c>
    </row>
    <row r="8591" spans="1:43" hidden="1" x14ac:dyDescent="0.25">
      <c r="A8591" t="s">
        <v>31183</v>
      </c>
      <c r="B8591" t="s">
        <v>31184</v>
      </c>
      <c r="C8591" s="1" t="str">
        <f t="shared" si="592"/>
        <v>21:0153</v>
      </c>
      <c r="D8591" s="1" t="str">
        <f t="shared" si="593"/>
        <v>21:0040</v>
      </c>
      <c r="E8591" t="s">
        <v>31185</v>
      </c>
      <c r="F8591" t="s">
        <v>31186</v>
      </c>
      <c r="H8591">
        <v>54.886309799999999</v>
      </c>
      <c r="I8591">
        <v>-125.0917159</v>
      </c>
      <c r="J8591" s="1" t="str">
        <f t="shared" si="590"/>
        <v>Till</v>
      </c>
      <c r="K8591" s="1" t="str">
        <f t="shared" si="591"/>
        <v>&lt;63 micron</v>
      </c>
      <c r="L8591">
        <v>0.6</v>
      </c>
      <c r="M8591">
        <v>2.02</v>
      </c>
      <c r="N8591">
        <v>20</v>
      </c>
      <c r="O8591">
        <v>240</v>
      </c>
      <c r="P8591">
        <v>0.25</v>
      </c>
      <c r="Q8591">
        <v>1</v>
      </c>
      <c r="R8591">
        <v>0.65</v>
      </c>
      <c r="S8591">
        <v>0.25</v>
      </c>
      <c r="T8591">
        <v>15</v>
      </c>
      <c r="U8591">
        <v>61</v>
      </c>
      <c r="V8591">
        <v>46</v>
      </c>
      <c r="W8591">
        <v>3.53</v>
      </c>
      <c r="X8591">
        <v>5</v>
      </c>
      <c r="Z8591">
        <v>0.14000000000000001</v>
      </c>
      <c r="AA8591">
        <v>10</v>
      </c>
      <c r="AB8591">
        <v>0.94</v>
      </c>
      <c r="AC8591">
        <v>765</v>
      </c>
      <c r="AD8591">
        <v>0.5</v>
      </c>
      <c r="AE8591">
        <v>0.02</v>
      </c>
      <c r="AF8591">
        <v>62</v>
      </c>
      <c r="AG8591">
        <v>700</v>
      </c>
      <c r="AH8591">
        <v>6</v>
      </c>
      <c r="AI8591">
        <v>4</v>
      </c>
      <c r="AJ8591">
        <v>9</v>
      </c>
      <c r="AK8591">
        <v>46</v>
      </c>
      <c r="AL8591">
        <v>0.08</v>
      </c>
      <c r="AM8591">
        <v>5</v>
      </c>
      <c r="AN8591">
        <v>5</v>
      </c>
      <c r="AO8591">
        <v>69</v>
      </c>
      <c r="AP8591">
        <v>5</v>
      </c>
      <c r="AQ8591">
        <v>94</v>
      </c>
    </row>
    <row r="8592" spans="1:43" hidden="1" x14ac:dyDescent="0.25">
      <c r="A8592" t="s">
        <v>31187</v>
      </c>
      <c r="B8592" t="s">
        <v>31188</v>
      </c>
      <c r="C8592" s="1" t="str">
        <f t="shared" si="592"/>
        <v>21:0153</v>
      </c>
      <c r="D8592" s="1" t="str">
        <f t="shared" si="593"/>
        <v>21:0040</v>
      </c>
      <c r="E8592" t="s">
        <v>31189</v>
      </c>
      <c r="F8592" t="s">
        <v>31190</v>
      </c>
      <c r="H8592">
        <v>54.793120199999997</v>
      </c>
      <c r="I8592">
        <v>-124.7105627</v>
      </c>
      <c r="J8592" s="1" t="str">
        <f t="shared" si="590"/>
        <v>Till</v>
      </c>
      <c r="K8592" s="1" t="str">
        <f t="shared" si="591"/>
        <v>&lt;63 micron</v>
      </c>
      <c r="L8592">
        <v>0.4</v>
      </c>
      <c r="M8592">
        <v>1.99</v>
      </c>
      <c r="N8592">
        <v>16</v>
      </c>
      <c r="O8592">
        <v>130</v>
      </c>
      <c r="P8592">
        <v>0.25</v>
      </c>
      <c r="Q8592">
        <v>1</v>
      </c>
      <c r="R8592">
        <v>1.1100000000000001</v>
      </c>
      <c r="S8592">
        <v>0.25</v>
      </c>
      <c r="T8592">
        <v>14</v>
      </c>
      <c r="U8592">
        <v>60</v>
      </c>
      <c r="V8592">
        <v>42</v>
      </c>
      <c r="W8592">
        <v>3.5</v>
      </c>
      <c r="X8592">
        <v>5</v>
      </c>
      <c r="Z8592">
        <v>0.17</v>
      </c>
      <c r="AA8592">
        <v>10</v>
      </c>
      <c r="AB8592">
        <v>1.1299999999999999</v>
      </c>
      <c r="AC8592">
        <v>560</v>
      </c>
      <c r="AD8592">
        <v>0.5</v>
      </c>
      <c r="AE8592">
        <v>0.02</v>
      </c>
      <c r="AF8592">
        <v>49</v>
      </c>
      <c r="AG8592">
        <v>750</v>
      </c>
      <c r="AH8592">
        <v>4</v>
      </c>
      <c r="AI8592">
        <v>2</v>
      </c>
      <c r="AJ8592">
        <v>8</v>
      </c>
      <c r="AK8592">
        <v>57</v>
      </c>
      <c r="AL8592">
        <v>0.08</v>
      </c>
      <c r="AM8592">
        <v>5</v>
      </c>
      <c r="AN8592">
        <v>5</v>
      </c>
      <c r="AO8592">
        <v>66</v>
      </c>
      <c r="AP8592">
        <v>5</v>
      </c>
      <c r="AQ8592">
        <v>98</v>
      </c>
    </row>
    <row r="8593" spans="1:43" hidden="1" x14ac:dyDescent="0.25">
      <c r="A8593" t="s">
        <v>31191</v>
      </c>
      <c r="B8593" t="s">
        <v>31192</v>
      </c>
      <c r="C8593" s="1" t="str">
        <f t="shared" si="592"/>
        <v>21:0153</v>
      </c>
      <c r="D8593" s="1" t="str">
        <f t="shared" si="593"/>
        <v>21:0040</v>
      </c>
      <c r="E8593" t="s">
        <v>31189</v>
      </c>
      <c r="F8593" t="s">
        <v>31193</v>
      </c>
      <c r="H8593">
        <v>54.793120199999997</v>
      </c>
      <c r="I8593">
        <v>-124.7105627</v>
      </c>
      <c r="J8593" s="1" t="str">
        <f t="shared" si="590"/>
        <v>Till</v>
      </c>
      <c r="K8593" s="1" t="str">
        <f t="shared" si="591"/>
        <v>&lt;63 micron</v>
      </c>
      <c r="L8593">
        <v>0.4</v>
      </c>
      <c r="M8593">
        <v>2.0299999999999998</v>
      </c>
      <c r="N8593">
        <v>22</v>
      </c>
      <c r="O8593">
        <v>150</v>
      </c>
      <c r="P8593">
        <v>0.25</v>
      </c>
      <c r="Q8593">
        <v>1</v>
      </c>
      <c r="R8593">
        <v>1.1599999999999999</v>
      </c>
      <c r="S8593">
        <v>0.25</v>
      </c>
      <c r="T8593">
        <v>15</v>
      </c>
      <c r="U8593">
        <v>59</v>
      </c>
      <c r="V8593">
        <v>43</v>
      </c>
      <c r="W8593">
        <v>3.55</v>
      </c>
      <c r="X8593">
        <v>5</v>
      </c>
      <c r="Z8593">
        <v>0.16</v>
      </c>
      <c r="AA8593">
        <v>10</v>
      </c>
      <c r="AB8593">
        <v>1.1299999999999999</v>
      </c>
      <c r="AC8593">
        <v>665</v>
      </c>
      <c r="AD8593">
        <v>0.5</v>
      </c>
      <c r="AE8593">
        <v>0.02</v>
      </c>
      <c r="AF8593">
        <v>50</v>
      </c>
      <c r="AG8593">
        <v>720</v>
      </c>
      <c r="AH8593">
        <v>6</v>
      </c>
      <c r="AI8593">
        <v>2</v>
      </c>
      <c r="AJ8593">
        <v>8</v>
      </c>
      <c r="AK8593">
        <v>58</v>
      </c>
      <c r="AL8593">
        <v>7.0000000000000007E-2</v>
      </c>
      <c r="AM8593">
        <v>5</v>
      </c>
      <c r="AN8593">
        <v>5</v>
      </c>
      <c r="AO8593">
        <v>67</v>
      </c>
      <c r="AP8593">
        <v>5</v>
      </c>
      <c r="AQ8593">
        <v>98</v>
      </c>
    </row>
    <row r="8594" spans="1:43" hidden="1" x14ac:dyDescent="0.25">
      <c r="A8594" t="s">
        <v>31194</v>
      </c>
      <c r="B8594" t="s">
        <v>31195</v>
      </c>
      <c r="C8594" s="1" t="str">
        <f t="shared" si="592"/>
        <v>21:0153</v>
      </c>
      <c r="D8594" s="1" t="str">
        <f t="shared" si="593"/>
        <v>21:0040</v>
      </c>
      <c r="E8594" t="s">
        <v>31196</v>
      </c>
      <c r="F8594" t="s">
        <v>31197</v>
      </c>
      <c r="H8594">
        <v>54.789176500000004</v>
      </c>
      <c r="I8594">
        <v>-124.7174109</v>
      </c>
      <c r="J8594" s="1" t="str">
        <f t="shared" si="590"/>
        <v>Till</v>
      </c>
      <c r="K8594" s="1" t="str">
        <f t="shared" si="591"/>
        <v>&lt;63 micron</v>
      </c>
      <c r="L8594">
        <v>0.4</v>
      </c>
      <c r="M8594">
        <v>1.1299999999999999</v>
      </c>
      <c r="N8594">
        <v>16</v>
      </c>
      <c r="O8594">
        <v>300</v>
      </c>
      <c r="P8594">
        <v>0.25</v>
      </c>
      <c r="Q8594">
        <v>1</v>
      </c>
      <c r="R8594">
        <v>1.74</v>
      </c>
      <c r="S8594">
        <v>0.25</v>
      </c>
      <c r="T8594">
        <v>14</v>
      </c>
      <c r="U8594">
        <v>55</v>
      </c>
      <c r="V8594">
        <v>55</v>
      </c>
      <c r="W8594">
        <v>2.81</v>
      </c>
      <c r="X8594">
        <v>5</v>
      </c>
      <c r="Z8594">
        <v>0.08</v>
      </c>
      <c r="AA8594">
        <v>10</v>
      </c>
      <c r="AB8594">
        <v>0.75</v>
      </c>
      <c r="AC8594">
        <v>570</v>
      </c>
      <c r="AD8594">
        <v>1</v>
      </c>
      <c r="AE8594">
        <v>0.01</v>
      </c>
      <c r="AF8594">
        <v>72</v>
      </c>
      <c r="AG8594">
        <v>660</v>
      </c>
      <c r="AH8594">
        <v>6</v>
      </c>
      <c r="AI8594">
        <v>2</v>
      </c>
      <c r="AJ8594">
        <v>6</v>
      </c>
      <c r="AK8594">
        <v>54</v>
      </c>
      <c r="AL8594">
        <v>0.08</v>
      </c>
      <c r="AM8594">
        <v>5</v>
      </c>
      <c r="AN8594">
        <v>5</v>
      </c>
      <c r="AO8594">
        <v>52</v>
      </c>
      <c r="AP8594">
        <v>5</v>
      </c>
      <c r="AQ8594">
        <v>82</v>
      </c>
    </row>
    <row r="8595" spans="1:43" hidden="1" x14ac:dyDescent="0.25">
      <c r="A8595" t="s">
        <v>31198</v>
      </c>
      <c r="B8595" t="s">
        <v>31199</v>
      </c>
      <c r="C8595" s="1" t="str">
        <f t="shared" si="592"/>
        <v>21:0153</v>
      </c>
      <c r="D8595" s="1" t="str">
        <f t="shared" si="593"/>
        <v>21:0040</v>
      </c>
      <c r="E8595" t="s">
        <v>31196</v>
      </c>
      <c r="F8595" t="s">
        <v>31200</v>
      </c>
      <c r="H8595">
        <v>54.789176500000004</v>
      </c>
      <c r="I8595">
        <v>-124.7174109</v>
      </c>
      <c r="J8595" s="1" t="str">
        <f t="shared" si="590"/>
        <v>Till</v>
      </c>
      <c r="K8595" s="1" t="str">
        <f t="shared" si="591"/>
        <v>&lt;63 micron</v>
      </c>
      <c r="L8595">
        <v>0.1</v>
      </c>
      <c r="M8595">
        <v>1.03</v>
      </c>
      <c r="N8595">
        <v>12</v>
      </c>
      <c r="O8595">
        <v>110</v>
      </c>
      <c r="P8595">
        <v>0.25</v>
      </c>
      <c r="Q8595">
        <v>1</v>
      </c>
      <c r="R8595">
        <v>1.5</v>
      </c>
      <c r="S8595">
        <v>0.25</v>
      </c>
      <c r="T8595">
        <v>9</v>
      </c>
      <c r="U8595">
        <v>65</v>
      </c>
      <c r="V8595">
        <v>38</v>
      </c>
      <c r="W8595">
        <v>2.4700000000000002</v>
      </c>
      <c r="X8595">
        <v>5</v>
      </c>
      <c r="Z8595">
        <v>0.06</v>
      </c>
      <c r="AA8595">
        <v>10</v>
      </c>
      <c r="AB8595">
        <v>0.71</v>
      </c>
      <c r="AC8595">
        <v>470</v>
      </c>
      <c r="AD8595">
        <v>0.5</v>
      </c>
      <c r="AE8595">
        <v>0.01</v>
      </c>
      <c r="AF8595">
        <v>67</v>
      </c>
      <c r="AG8595">
        <v>710</v>
      </c>
      <c r="AH8595">
        <v>8</v>
      </c>
      <c r="AI8595">
        <v>2</v>
      </c>
      <c r="AJ8595">
        <v>6</v>
      </c>
      <c r="AK8595">
        <v>53</v>
      </c>
      <c r="AL8595">
        <v>0.08</v>
      </c>
      <c r="AM8595">
        <v>5</v>
      </c>
      <c r="AN8595">
        <v>5</v>
      </c>
      <c r="AO8595">
        <v>56</v>
      </c>
      <c r="AP8595">
        <v>5</v>
      </c>
      <c r="AQ8595">
        <v>56</v>
      </c>
    </row>
    <row r="8596" spans="1:43" hidden="1" x14ac:dyDescent="0.25">
      <c r="A8596" t="s">
        <v>31201</v>
      </c>
      <c r="B8596" t="s">
        <v>31202</v>
      </c>
      <c r="C8596" s="1" t="str">
        <f t="shared" si="592"/>
        <v>21:0153</v>
      </c>
      <c r="D8596" s="1" t="str">
        <f t="shared" si="593"/>
        <v>21:0040</v>
      </c>
      <c r="E8596" t="s">
        <v>31196</v>
      </c>
      <c r="F8596" t="s">
        <v>31203</v>
      </c>
      <c r="H8596">
        <v>54.789176500000004</v>
      </c>
      <c r="I8596">
        <v>-124.7174109</v>
      </c>
      <c r="J8596" s="1" t="str">
        <f t="shared" si="590"/>
        <v>Till</v>
      </c>
      <c r="K8596" s="1" t="str">
        <f t="shared" si="591"/>
        <v>&lt;63 micron</v>
      </c>
      <c r="L8596">
        <v>0.1</v>
      </c>
      <c r="M8596">
        <v>1.1200000000000001</v>
      </c>
      <c r="N8596">
        <v>18</v>
      </c>
      <c r="O8596">
        <v>410</v>
      </c>
      <c r="P8596">
        <v>0.25</v>
      </c>
      <c r="Q8596">
        <v>1</v>
      </c>
      <c r="R8596">
        <v>1.69</v>
      </c>
      <c r="S8596">
        <v>0.25</v>
      </c>
      <c r="T8596">
        <v>10</v>
      </c>
      <c r="U8596">
        <v>60</v>
      </c>
      <c r="V8596">
        <v>49</v>
      </c>
      <c r="W8596">
        <v>2.5499999999999998</v>
      </c>
      <c r="X8596">
        <v>5</v>
      </c>
      <c r="Z8596">
        <v>7.0000000000000007E-2</v>
      </c>
      <c r="AA8596">
        <v>10</v>
      </c>
      <c r="AB8596">
        <v>0.72</v>
      </c>
      <c r="AC8596">
        <v>500</v>
      </c>
      <c r="AD8596">
        <v>2</v>
      </c>
      <c r="AE8596">
        <v>0.01</v>
      </c>
      <c r="AF8596">
        <v>50</v>
      </c>
      <c r="AG8596">
        <v>670</v>
      </c>
      <c r="AH8596">
        <v>4</v>
      </c>
      <c r="AI8596">
        <v>2</v>
      </c>
      <c r="AJ8596">
        <v>6</v>
      </c>
      <c r="AK8596">
        <v>61</v>
      </c>
      <c r="AL8596">
        <v>0.08</v>
      </c>
      <c r="AM8596">
        <v>5</v>
      </c>
      <c r="AN8596">
        <v>5</v>
      </c>
      <c r="AO8596">
        <v>55</v>
      </c>
      <c r="AP8596">
        <v>5</v>
      </c>
      <c r="AQ8596">
        <v>62</v>
      </c>
    </row>
    <row r="8597" spans="1:43" hidden="1" x14ac:dyDescent="0.25">
      <c r="A8597" t="s">
        <v>31204</v>
      </c>
      <c r="B8597" t="s">
        <v>31205</v>
      </c>
      <c r="C8597" s="1" t="str">
        <f t="shared" si="592"/>
        <v>21:0153</v>
      </c>
      <c r="D8597" s="1" t="str">
        <f t="shared" si="593"/>
        <v>21:0040</v>
      </c>
      <c r="E8597" t="s">
        <v>31206</v>
      </c>
      <c r="F8597" t="s">
        <v>31207</v>
      </c>
      <c r="H8597">
        <v>54.947360400000001</v>
      </c>
      <c r="I8597">
        <v>-125.0150898</v>
      </c>
      <c r="J8597" s="1" t="str">
        <f t="shared" ref="J8597:J8660" si="594">HYPERLINK("http://geochem.nrcan.gc.ca/cdogs/content/kwd/kwd020044_e.htm", "Till")</f>
        <v>Till</v>
      </c>
      <c r="K8597" s="1" t="str">
        <f t="shared" si="591"/>
        <v>&lt;63 micron</v>
      </c>
      <c r="L8597">
        <v>0.4</v>
      </c>
      <c r="M8597">
        <v>1.69</v>
      </c>
      <c r="N8597">
        <v>14</v>
      </c>
      <c r="O8597">
        <v>340</v>
      </c>
      <c r="P8597">
        <v>0.25</v>
      </c>
      <c r="Q8597">
        <v>1</v>
      </c>
      <c r="R8597">
        <v>1.96</v>
      </c>
      <c r="S8597">
        <v>0.25</v>
      </c>
      <c r="T8597">
        <v>13</v>
      </c>
      <c r="U8597">
        <v>46</v>
      </c>
      <c r="V8597">
        <v>43</v>
      </c>
      <c r="W8597">
        <v>2.96</v>
      </c>
      <c r="X8597">
        <v>5</v>
      </c>
      <c r="Z8597">
        <v>0.15</v>
      </c>
      <c r="AA8597">
        <v>10</v>
      </c>
      <c r="AB8597">
        <v>0.83</v>
      </c>
      <c r="AC8597">
        <v>580</v>
      </c>
      <c r="AD8597">
        <v>1</v>
      </c>
      <c r="AE8597">
        <v>0.02</v>
      </c>
      <c r="AF8597">
        <v>36</v>
      </c>
      <c r="AG8597">
        <v>710</v>
      </c>
      <c r="AH8597">
        <v>4</v>
      </c>
      <c r="AI8597">
        <v>4</v>
      </c>
      <c r="AJ8597">
        <v>7</v>
      </c>
      <c r="AK8597">
        <v>55</v>
      </c>
      <c r="AL8597">
        <v>0.08</v>
      </c>
      <c r="AM8597">
        <v>5</v>
      </c>
      <c r="AN8597">
        <v>5</v>
      </c>
      <c r="AO8597">
        <v>60</v>
      </c>
      <c r="AP8597">
        <v>5</v>
      </c>
      <c r="AQ8597">
        <v>88</v>
      </c>
    </row>
    <row r="8598" spans="1:43" hidden="1" x14ac:dyDescent="0.25">
      <c r="A8598" t="s">
        <v>31208</v>
      </c>
      <c r="B8598" t="s">
        <v>31209</v>
      </c>
      <c r="C8598" s="1" t="str">
        <f t="shared" si="592"/>
        <v>21:0153</v>
      </c>
      <c r="D8598" s="1" t="str">
        <f t="shared" si="593"/>
        <v>21:0040</v>
      </c>
      <c r="E8598" t="s">
        <v>31206</v>
      </c>
      <c r="F8598" t="s">
        <v>31210</v>
      </c>
      <c r="H8598">
        <v>54.947360400000001</v>
      </c>
      <c r="I8598">
        <v>-125.0150898</v>
      </c>
      <c r="J8598" s="1" t="str">
        <f t="shared" si="594"/>
        <v>Till</v>
      </c>
      <c r="K8598" s="1" t="str">
        <f t="shared" si="591"/>
        <v>&lt;63 micron</v>
      </c>
      <c r="L8598">
        <v>0.4</v>
      </c>
      <c r="M8598">
        <v>1.93</v>
      </c>
      <c r="N8598">
        <v>12</v>
      </c>
      <c r="O8598">
        <v>400</v>
      </c>
      <c r="P8598">
        <v>0.25</v>
      </c>
      <c r="Q8598">
        <v>1</v>
      </c>
      <c r="R8598">
        <v>1.2</v>
      </c>
      <c r="S8598">
        <v>0.25</v>
      </c>
      <c r="T8598">
        <v>15</v>
      </c>
      <c r="U8598">
        <v>86</v>
      </c>
      <c r="V8598">
        <v>59</v>
      </c>
      <c r="W8598">
        <v>3.14</v>
      </c>
      <c r="X8598">
        <v>5</v>
      </c>
      <c r="Z8598">
        <v>0.16</v>
      </c>
      <c r="AA8598">
        <v>10</v>
      </c>
      <c r="AB8598">
        <v>1.02</v>
      </c>
      <c r="AC8598">
        <v>710</v>
      </c>
      <c r="AD8598">
        <v>1</v>
      </c>
      <c r="AE8598">
        <v>0.02</v>
      </c>
      <c r="AF8598">
        <v>60</v>
      </c>
      <c r="AG8598">
        <v>680</v>
      </c>
      <c r="AH8598">
        <v>8</v>
      </c>
      <c r="AI8598">
        <v>1</v>
      </c>
      <c r="AJ8598">
        <v>8</v>
      </c>
      <c r="AK8598">
        <v>39</v>
      </c>
      <c r="AL8598">
        <v>7.0000000000000007E-2</v>
      </c>
      <c r="AM8598">
        <v>5</v>
      </c>
      <c r="AN8598">
        <v>5</v>
      </c>
      <c r="AO8598">
        <v>58</v>
      </c>
      <c r="AP8598">
        <v>5</v>
      </c>
      <c r="AQ8598">
        <v>98</v>
      </c>
    </row>
    <row r="8599" spans="1:43" hidden="1" x14ac:dyDescent="0.25">
      <c r="A8599" t="s">
        <v>31211</v>
      </c>
      <c r="B8599" t="s">
        <v>31212</v>
      </c>
      <c r="C8599" s="1" t="str">
        <f t="shared" si="592"/>
        <v>21:0153</v>
      </c>
      <c r="D8599" s="1" t="str">
        <f t="shared" si="593"/>
        <v>21:0040</v>
      </c>
      <c r="E8599" t="s">
        <v>31206</v>
      </c>
      <c r="F8599" t="s">
        <v>31213</v>
      </c>
      <c r="H8599">
        <v>54.947360400000001</v>
      </c>
      <c r="I8599">
        <v>-125.0150898</v>
      </c>
      <c r="J8599" s="1" t="str">
        <f t="shared" si="594"/>
        <v>Till</v>
      </c>
      <c r="K8599" s="1" t="str">
        <f t="shared" si="591"/>
        <v>&lt;63 micron</v>
      </c>
      <c r="L8599">
        <v>0.4</v>
      </c>
      <c r="M8599">
        <v>1.69</v>
      </c>
      <c r="N8599">
        <v>12</v>
      </c>
      <c r="O8599">
        <v>330</v>
      </c>
      <c r="P8599">
        <v>0.25</v>
      </c>
      <c r="Q8599">
        <v>1</v>
      </c>
      <c r="R8599">
        <v>2.06</v>
      </c>
      <c r="S8599">
        <v>0.25</v>
      </c>
      <c r="T8599">
        <v>13</v>
      </c>
      <c r="U8599">
        <v>47</v>
      </c>
      <c r="V8599">
        <v>44</v>
      </c>
      <c r="W8599">
        <v>2.89</v>
      </c>
      <c r="X8599">
        <v>5</v>
      </c>
      <c r="Z8599">
        <v>0.17</v>
      </c>
      <c r="AA8599">
        <v>10</v>
      </c>
      <c r="AB8599">
        <v>0.83</v>
      </c>
      <c r="AC8599">
        <v>550</v>
      </c>
      <c r="AD8599">
        <v>0.5</v>
      </c>
      <c r="AE8599">
        <v>0.02</v>
      </c>
      <c r="AF8599">
        <v>37</v>
      </c>
      <c r="AG8599">
        <v>700</v>
      </c>
      <c r="AH8599">
        <v>4</v>
      </c>
      <c r="AI8599">
        <v>4</v>
      </c>
      <c r="AJ8599">
        <v>7</v>
      </c>
      <c r="AK8599">
        <v>56</v>
      </c>
      <c r="AL8599">
        <v>0.08</v>
      </c>
      <c r="AM8599">
        <v>5</v>
      </c>
      <c r="AN8599">
        <v>5</v>
      </c>
      <c r="AO8599">
        <v>59</v>
      </c>
      <c r="AP8599">
        <v>5</v>
      </c>
      <c r="AQ8599">
        <v>86</v>
      </c>
    </row>
    <row r="8600" spans="1:43" hidden="1" x14ac:dyDescent="0.25">
      <c r="A8600" t="s">
        <v>31214</v>
      </c>
      <c r="B8600" t="s">
        <v>31215</v>
      </c>
      <c r="C8600" s="1" t="str">
        <f t="shared" si="592"/>
        <v>21:0153</v>
      </c>
      <c r="D8600" s="1" t="str">
        <f t="shared" si="593"/>
        <v>21:0040</v>
      </c>
      <c r="E8600" t="s">
        <v>31206</v>
      </c>
      <c r="F8600" t="s">
        <v>31216</v>
      </c>
      <c r="H8600">
        <v>54.947360400000001</v>
      </c>
      <c r="I8600">
        <v>-125.0150898</v>
      </c>
      <c r="J8600" s="1" t="str">
        <f t="shared" si="594"/>
        <v>Till</v>
      </c>
      <c r="K8600" s="1" t="str">
        <f t="shared" si="591"/>
        <v>&lt;63 micron</v>
      </c>
      <c r="L8600">
        <v>0.4</v>
      </c>
      <c r="M8600">
        <v>1.87</v>
      </c>
      <c r="N8600">
        <v>16</v>
      </c>
      <c r="O8600">
        <v>380</v>
      </c>
      <c r="P8600">
        <v>0.25</v>
      </c>
      <c r="Q8600">
        <v>1</v>
      </c>
      <c r="R8600">
        <v>1.04</v>
      </c>
      <c r="S8600">
        <v>0.25</v>
      </c>
      <c r="T8600">
        <v>15</v>
      </c>
      <c r="U8600">
        <v>42</v>
      </c>
      <c r="V8600">
        <v>58</v>
      </c>
      <c r="W8600">
        <v>3.15</v>
      </c>
      <c r="X8600">
        <v>5</v>
      </c>
      <c r="Z8600">
        <v>0.14000000000000001</v>
      </c>
      <c r="AA8600">
        <v>10</v>
      </c>
      <c r="AB8600">
        <v>0.9</v>
      </c>
      <c r="AC8600">
        <v>745</v>
      </c>
      <c r="AD8600">
        <v>0.5</v>
      </c>
      <c r="AE8600">
        <v>0.01</v>
      </c>
      <c r="AF8600">
        <v>45</v>
      </c>
      <c r="AG8600">
        <v>710</v>
      </c>
      <c r="AH8600">
        <v>6</v>
      </c>
      <c r="AI8600">
        <v>2</v>
      </c>
      <c r="AJ8600">
        <v>7</v>
      </c>
      <c r="AK8600">
        <v>39</v>
      </c>
      <c r="AL8600">
        <v>7.0000000000000007E-2</v>
      </c>
      <c r="AM8600">
        <v>5</v>
      </c>
      <c r="AN8600">
        <v>5</v>
      </c>
      <c r="AO8600">
        <v>58</v>
      </c>
      <c r="AP8600">
        <v>5</v>
      </c>
      <c r="AQ8600">
        <v>96</v>
      </c>
    </row>
    <row r="8601" spans="1:43" hidden="1" x14ac:dyDescent="0.25">
      <c r="A8601" t="s">
        <v>31217</v>
      </c>
      <c r="B8601" t="s">
        <v>31218</v>
      </c>
      <c r="C8601" s="1" t="str">
        <f t="shared" si="592"/>
        <v>21:0153</v>
      </c>
      <c r="D8601" s="1" t="str">
        <f t="shared" si="593"/>
        <v>21:0040</v>
      </c>
      <c r="E8601" t="s">
        <v>31219</v>
      </c>
      <c r="F8601" t="s">
        <v>31220</v>
      </c>
      <c r="H8601">
        <v>54.959081300000001</v>
      </c>
      <c r="I8601">
        <v>-125.0932778</v>
      </c>
      <c r="J8601" s="1" t="str">
        <f t="shared" si="594"/>
        <v>Till</v>
      </c>
      <c r="K8601" s="1" t="str">
        <f t="shared" si="591"/>
        <v>&lt;63 micron</v>
      </c>
      <c r="L8601">
        <v>0.4</v>
      </c>
      <c r="M8601">
        <v>1.6</v>
      </c>
      <c r="N8601">
        <v>20</v>
      </c>
      <c r="O8601">
        <v>220</v>
      </c>
      <c r="P8601">
        <v>0.25</v>
      </c>
      <c r="Q8601">
        <v>1</v>
      </c>
      <c r="R8601">
        <v>1.59</v>
      </c>
      <c r="S8601">
        <v>0.25</v>
      </c>
      <c r="T8601">
        <v>13</v>
      </c>
      <c r="U8601">
        <v>42</v>
      </c>
      <c r="V8601">
        <v>49</v>
      </c>
      <c r="W8601">
        <v>2.95</v>
      </c>
      <c r="X8601">
        <v>5</v>
      </c>
      <c r="Z8601">
        <v>0.19</v>
      </c>
      <c r="AA8601">
        <v>10</v>
      </c>
      <c r="AB8601">
        <v>0.72</v>
      </c>
      <c r="AC8601">
        <v>640</v>
      </c>
      <c r="AD8601">
        <v>0.5</v>
      </c>
      <c r="AE8601">
        <v>0.02</v>
      </c>
      <c r="AF8601">
        <v>34</v>
      </c>
      <c r="AG8601">
        <v>770</v>
      </c>
      <c r="AH8601">
        <v>8</v>
      </c>
      <c r="AI8601">
        <v>4</v>
      </c>
      <c r="AJ8601">
        <v>7</v>
      </c>
      <c r="AK8601">
        <v>58</v>
      </c>
      <c r="AL8601">
        <v>0.1</v>
      </c>
      <c r="AM8601">
        <v>5</v>
      </c>
      <c r="AN8601">
        <v>5</v>
      </c>
      <c r="AO8601">
        <v>59</v>
      </c>
      <c r="AP8601">
        <v>5</v>
      </c>
      <c r="AQ8601">
        <v>88</v>
      </c>
    </row>
    <row r="8602" spans="1:43" hidden="1" x14ac:dyDescent="0.25">
      <c r="A8602" t="s">
        <v>31221</v>
      </c>
      <c r="B8602" t="s">
        <v>31222</v>
      </c>
      <c r="C8602" s="1" t="str">
        <f t="shared" si="592"/>
        <v>21:0153</v>
      </c>
      <c r="D8602" s="1" t="str">
        <f t="shared" si="593"/>
        <v>21:0040</v>
      </c>
      <c r="E8602" t="s">
        <v>31219</v>
      </c>
      <c r="F8602" t="s">
        <v>31223</v>
      </c>
      <c r="H8602">
        <v>54.959081300000001</v>
      </c>
      <c r="I8602">
        <v>-125.0932778</v>
      </c>
      <c r="J8602" s="1" t="str">
        <f t="shared" si="594"/>
        <v>Till</v>
      </c>
      <c r="K8602" s="1" t="str">
        <f t="shared" si="591"/>
        <v>&lt;63 micron</v>
      </c>
      <c r="L8602">
        <v>0.4</v>
      </c>
      <c r="M8602">
        <v>1.56</v>
      </c>
      <c r="N8602">
        <v>14</v>
      </c>
      <c r="O8602">
        <v>210</v>
      </c>
      <c r="P8602">
        <v>0.25</v>
      </c>
      <c r="Q8602">
        <v>1</v>
      </c>
      <c r="R8602">
        <v>1.58</v>
      </c>
      <c r="S8602">
        <v>0.25</v>
      </c>
      <c r="T8602">
        <v>13</v>
      </c>
      <c r="U8602">
        <v>38</v>
      </c>
      <c r="V8602">
        <v>47</v>
      </c>
      <c r="W8602">
        <v>2.87</v>
      </c>
      <c r="X8602">
        <v>5</v>
      </c>
      <c r="Z8602">
        <v>0.15</v>
      </c>
      <c r="AA8602">
        <v>10</v>
      </c>
      <c r="AB8602">
        <v>0.71</v>
      </c>
      <c r="AC8602">
        <v>605</v>
      </c>
      <c r="AD8602">
        <v>1</v>
      </c>
      <c r="AE8602">
        <v>0.02</v>
      </c>
      <c r="AF8602">
        <v>35</v>
      </c>
      <c r="AG8602">
        <v>760</v>
      </c>
      <c r="AH8602">
        <v>8</v>
      </c>
      <c r="AI8602">
        <v>2</v>
      </c>
      <c r="AJ8602">
        <v>7</v>
      </c>
      <c r="AK8602">
        <v>56</v>
      </c>
      <c r="AL8602">
        <v>0.09</v>
      </c>
      <c r="AM8602">
        <v>5</v>
      </c>
      <c r="AN8602">
        <v>5</v>
      </c>
      <c r="AO8602">
        <v>58</v>
      </c>
      <c r="AP8602">
        <v>5</v>
      </c>
      <c r="AQ8602">
        <v>84</v>
      </c>
    </row>
    <row r="8603" spans="1:43" hidden="1" x14ac:dyDescent="0.25">
      <c r="A8603" t="s">
        <v>31224</v>
      </c>
      <c r="B8603" t="s">
        <v>31225</v>
      </c>
      <c r="C8603" s="1" t="str">
        <f t="shared" si="592"/>
        <v>21:0153</v>
      </c>
      <c r="D8603" s="1" t="str">
        <f t="shared" si="593"/>
        <v>21:0040</v>
      </c>
      <c r="E8603" t="s">
        <v>31226</v>
      </c>
      <c r="F8603" t="s">
        <v>31227</v>
      </c>
      <c r="H8603">
        <v>54.939499300000001</v>
      </c>
      <c r="I8603">
        <v>-125.0852031</v>
      </c>
      <c r="J8603" s="1" t="str">
        <f t="shared" si="594"/>
        <v>Till</v>
      </c>
      <c r="K8603" s="1" t="str">
        <f t="shared" si="591"/>
        <v>&lt;63 micron</v>
      </c>
      <c r="L8603">
        <v>0.4</v>
      </c>
      <c r="M8603">
        <v>1.87</v>
      </c>
      <c r="N8603">
        <v>18</v>
      </c>
      <c r="O8603">
        <v>290</v>
      </c>
      <c r="P8603">
        <v>0.25</v>
      </c>
      <c r="Q8603">
        <v>1</v>
      </c>
      <c r="R8603">
        <v>1.55</v>
      </c>
      <c r="S8603">
        <v>0.25</v>
      </c>
      <c r="T8603">
        <v>16</v>
      </c>
      <c r="U8603">
        <v>48</v>
      </c>
      <c r="V8603">
        <v>47</v>
      </c>
      <c r="W8603">
        <v>3.13</v>
      </c>
      <c r="X8603">
        <v>5</v>
      </c>
      <c r="Z8603">
        <v>0.22</v>
      </c>
      <c r="AA8603">
        <v>10</v>
      </c>
      <c r="AB8603">
        <v>0.84</v>
      </c>
      <c r="AC8603">
        <v>755</v>
      </c>
      <c r="AD8603">
        <v>1</v>
      </c>
      <c r="AE8603">
        <v>0.03</v>
      </c>
      <c r="AF8603">
        <v>46</v>
      </c>
      <c r="AG8603">
        <v>700</v>
      </c>
      <c r="AH8603">
        <v>6</v>
      </c>
      <c r="AI8603">
        <v>2</v>
      </c>
      <c r="AJ8603">
        <v>8</v>
      </c>
      <c r="AK8603">
        <v>71</v>
      </c>
      <c r="AL8603">
        <v>0.09</v>
      </c>
      <c r="AM8603">
        <v>5</v>
      </c>
      <c r="AN8603">
        <v>5</v>
      </c>
      <c r="AO8603">
        <v>64</v>
      </c>
      <c r="AP8603">
        <v>5</v>
      </c>
      <c r="AQ8603">
        <v>90</v>
      </c>
    </row>
    <row r="8604" spans="1:43" hidden="1" x14ac:dyDescent="0.25">
      <c r="A8604" t="s">
        <v>31228</v>
      </c>
      <c r="B8604" t="s">
        <v>31229</v>
      </c>
      <c r="C8604" s="1" t="str">
        <f t="shared" si="592"/>
        <v>21:0153</v>
      </c>
      <c r="D8604" s="1" t="str">
        <f t="shared" si="593"/>
        <v>21:0040</v>
      </c>
      <c r="E8604" t="s">
        <v>31226</v>
      </c>
      <c r="F8604" t="s">
        <v>31230</v>
      </c>
      <c r="H8604">
        <v>54.939499300000001</v>
      </c>
      <c r="I8604">
        <v>-125.0852031</v>
      </c>
      <c r="J8604" s="1" t="str">
        <f t="shared" si="594"/>
        <v>Till</v>
      </c>
      <c r="K8604" s="1" t="str">
        <f t="shared" si="591"/>
        <v>&lt;63 micron</v>
      </c>
      <c r="L8604">
        <v>0.4</v>
      </c>
      <c r="M8604">
        <v>1.8</v>
      </c>
      <c r="N8604">
        <v>6</v>
      </c>
      <c r="O8604">
        <v>290</v>
      </c>
      <c r="P8604">
        <v>0.25</v>
      </c>
      <c r="Q8604">
        <v>1</v>
      </c>
      <c r="R8604">
        <v>1.37</v>
      </c>
      <c r="S8604">
        <v>0.25</v>
      </c>
      <c r="T8604">
        <v>15</v>
      </c>
      <c r="U8604">
        <v>46</v>
      </c>
      <c r="V8604">
        <v>46</v>
      </c>
      <c r="W8604">
        <v>3.09</v>
      </c>
      <c r="X8604">
        <v>5</v>
      </c>
      <c r="Z8604">
        <v>0.2</v>
      </c>
      <c r="AA8604">
        <v>10</v>
      </c>
      <c r="AB8604">
        <v>0.82</v>
      </c>
      <c r="AC8604">
        <v>700</v>
      </c>
      <c r="AD8604">
        <v>1</v>
      </c>
      <c r="AE8604">
        <v>0.03</v>
      </c>
      <c r="AF8604">
        <v>45</v>
      </c>
      <c r="AG8604">
        <v>710</v>
      </c>
      <c r="AH8604">
        <v>10</v>
      </c>
      <c r="AI8604">
        <v>4</v>
      </c>
      <c r="AJ8604">
        <v>8</v>
      </c>
      <c r="AK8604">
        <v>70</v>
      </c>
      <c r="AL8604">
        <v>0.09</v>
      </c>
      <c r="AM8604">
        <v>5</v>
      </c>
      <c r="AN8604">
        <v>5</v>
      </c>
      <c r="AO8604">
        <v>63</v>
      </c>
      <c r="AP8604">
        <v>5</v>
      </c>
      <c r="AQ8604">
        <v>88</v>
      </c>
    </row>
    <row r="8605" spans="1:43" hidden="1" x14ac:dyDescent="0.25">
      <c r="A8605" t="s">
        <v>31231</v>
      </c>
      <c r="B8605" t="s">
        <v>31232</v>
      </c>
      <c r="C8605" s="1" t="str">
        <f t="shared" si="592"/>
        <v>21:0153</v>
      </c>
      <c r="D8605" s="1" t="str">
        <f t="shared" si="593"/>
        <v>21:0040</v>
      </c>
      <c r="E8605" t="s">
        <v>31233</v>
      </c>
      <c r="F8605" t="s">
        <v>31234</v>
      </c>
      <c r="H8605">
        <v>54.9249668</v>
      </c>
      <c r="I8605">
        <v>-125.10645719999999</v>
      </c>
      <c r="J8605" s="1" t="str">
        <f t="shared" si="594"/>
        <v>Till</v>
      </c>
      <c r="K8605" s="1" t="str">
        <f t="shared" si="591"/>
        <v>&lt;63 micron</v>
      </c>
      <c r="L8605">
        <v>0.4</v>
      </c>
      <c r="M8605">
        <v>2.35</v>
      </c>
      <c r="N8605">
        <v>22</v>
      </c>
      <c r="O8605">
        <v>360</v>
      </c>
      <c r="P8605">
        <v>0.25</v>
      </c>
      <c r="Q8605">
        <v>1</v>
      </c>
      <c r="R8605">
        <v>0.66</v>
      </c>
      <c r="S8605">
        <v>0.25</v>
      </c>
      <c r="T8605">
        <v>14</v>
      </c>
      <c r="U8605">
        <v>58</v>
      </c>
      <c r="V8605">
        <v>47</v>
      </c>
      <c r="W8605">
        <v>3.33</v>
      </c>
      <c r="X8605">
        <v>5</v>
      </c>
      <c r="Z8605">
        <v>0.21</v>
      </c>
      <c r="AA8605">
        <v>10</v>
      </c>
      <c r="AB8605">
        <v>0.7</v>
      </c>
      <c r="AC8605">
        <v>740</v>
      </c>
      <c r="AD8605">
        <v>0.5</v>
      </c>
      <c r="AE8605">
        <v>0.03</v>
      </c>
      <c r="AF8605">
        <v>50</v>
      </c>
      <c r="AG8605">
        <v>690</v>
      </c>
      <c r="AH8605">
        <v>6</v>
      </c>
      <c r="AI8605">
        <v>4</v>
      </c>
      <c r="AJ8605">
        <v>9</v>
      </c>
      <c r="AK8605">
        <v>50</v>
      </c>
      <c r="AL8605">
        <v>0.1</v>
      </c>
      <c r="AM8605">
        <v>5</v>
      </c>
      <c r="AN8605">
        <v>5</v>
      </c>
      <c r="AO8605">
        <v>73</v>
      </c>
      <c r="AP8605">
        <v>5</v>
      </c>
      <c r="AQ8605">
        <v>82</v>
      </c>
    </row>
    <row r="8606" spans="1:43" hidden="1" x14ac:dyDescent="0.25">
      <c r="A8606" t="s">
        <v>31235</v>
      </c>
      <c r="B8606" t="s">
        <v>31236</v>
      </c>
      <c r="C8606" s="1" t="str">
        <f t="shared" si="592"/>
        <v>21:0153</v>
      </c>
      <c r="D8606" s="1" t="str">
        <f t="shared" si="593"/>
        <v>21:0040</v>
      </c>
      <c r="E8606" t="s">
        <v>31233</v>
      </c>
      <c r="F8606" t="s">
        <v>31237</v>
      </c>
      <c r="H8606">
        <v>54.9249668</v>
      </c>
      <c r="I8606">
        <v>-125.10645719999999</v>
      </c>
      <c r="J8606" s="1" t="str">
        <f t="shared" si="594"/>
        <v>Till</v>
      </c>
      <c r="K8606" s="1" t="str">
        <f t="shared" si="591"/>
        <v>&lt;63 micron</v>
      </c>
      <c r="L8606">
        <v>0.4</v>
      </c>
      <c r="M8606">
        <v>2.2000000000000002</v>
      </c>
      <c r="N8606">
        <v>22</v>
      </c>
      <c r="O8606">
        <v>350</v>
      </c>
      <c r="P8606">
        <v>0.25</v>
      </c>
      <c r="Q8606">
        <v>1</v>
      </c>
      <c r="R8606">
        <v>0.59</v>
      </c>
      <c r="S8606">
        <v>0.25</v>
      </c>
      <c r="T8606">
        <v>13</v>
      </c>
      <c r="U8606">
        <v>56</v>
      </c>
      <c r="V8606">
        <v>46</v>
      </c>
      <c r="W8606">
        <v>3.24</v>
      </c>
      <c r="X8606">
        <v>5</v>
      </c>
      <c r="Z8606">
        <v>0.23</v>
      </c>
      <c r="AA8606">
        <v>10</v>
      </c>
      <c r="AB8606">
        <v>0.67</v>
      </c>
      <c r="AC8606">
        <v>650</v>
      </c>
      <c r="AD8606">
        <v>0.5</v>
      </c>
      <c r="AE8606">
        <v>0.03</v>
      </c>
      <c r="AF8606">
        <v>48</v>
      </c>
      <c r="AG8606">
        <v>630</v>
      </c>
      <c r="AH8606">
        <v>6</v>
      </c>
      <c r="AI8606">
        <v>2</v>
      </c>
      <c r="AJ8606">
        <v>9</v>
      </c>
      <c r="AK8606">
        <v>47</v>
      </c>
      <c r="AL8606">
        <v>0.09</v>
      </c>
      <c r="AM8606">
        <v>5</v>
      </c>
      <c r="AN8606">
        <v>5</v>
      </c>
      <c r="AO8606">
        <v>68</v>
      </c>
      <c r="AP8606">
        <v>5</v>
      </c>
      <c r="AQ8606">
        <v>80</v>
      </c>
    </row>
    <row r="8607" spans="1:43" hidden="1" x14ac:dyDescent="0.25">
      <c r="A8607" t="s">
        <v>31238</v>
      </c>
      <c r="B8607" t="s">
        <v>31239</v>
      </c>
      <c r="C8607" s="1" t="str">
        <f t="shared" si="592"/>
        <v>21:0153</v>
      </c>
      <c r="D8607" s="1" t="str">
        <f t="shared" si="593"/>
        <v>21:0040</v>
      </c>
      <c r="E8607" t="s">
        <v>31240</v>
      </c>
      <c r="F8607" t="s">
        <v>31241</v>
      </c>
      <c r="H8607">
        <v>54.979212199999999</v>
      </c>
      <c r="I8607">
        <v>-125.1511497</v>
      </c>
      <c r="J8607" s="1" t="str">
        <f t="shared" si="594"/>
        <v>Till</v>
      </c>
      <c r="K8607" s="1" t="str">
        <f t="shared" ref="K8607:K8670" si="595">HYPERLINK("http://geochem.nrcan.gc.ca/cdogs/content/kwd/kwd080004_e.htm", "&lt;63 micron")</f>
        <v>&lt;63 micron</v>
      </c>
      <c r="L8607">
        <v>0.6</v>
      </c>
      <c r="M8607">
        <v>2.21</v>
      </c>
      <c r="N8607">
        <v>22</v>
      </c>
      <c r="O8607">
        <v>260</v>
      </c>
      <c r="P8607">
        <v>0.25</v>
      </c>
      <c r="Q8607">
        <v>1</v>
      </c>
      <c r="R8607">
        <v>0.78</v>
      </c>
      <c r="S8607">
        <v>0.25</v>
      </c>
      <c r="T8607">
        <v>12</v>
      </c>
      <c r="U8607">
        <v>51</v>
      </c>
      <c r="V8607">
        <v>45</v>
      </c>
      <c r="W8607">
        <v>3.29</v>
      </c>
      <c r="X8607">
        <v>5</v>
      </c>
      <c r="Z8607">
        <v>0.16</v>
      </c>
      <c r="AA8607">
        <v>10</v>
      </c>
      <c r="AB8607">
        <v>0.72</v>
      </c>
      <c r="AC8607">
        <v>555</v>
      </c>
      <c r="AD8607">
        <v>0.5</v>
      </c>
      <c r="AE8607">
        <v>0.02</v>
      </c>
      <c r="AF8607">
        <v>36</v>
      </c>
      <c r="AG8607">
        <v>760</v>
      </c>
      <c r="AH8607">
        <v>4</v>
      </c>
      <c r="AI8607">
        <v>4</v>
      </c>
      <c r="AJ8607">
        <v>9</v>
      </c>
      <c r="AK8607">
        <v>44</v>
      </c>
      <c r="AL8607">
        <v>0.11</v>
      </c>
      <c r="AM8607">
        <v>5</v>
      </c>
      <c r="AN8607">
        <v>5</v>
      </c>
      <c r="AO8607">
        <v>74</v>
      </c>
      <c r="AP8607">
        <v>5</v>
      </c>
      <c r="AQ8607">
        <v>80</v>
      </c>
    </row>
    <row r="8608" spans="1:43" hidden="1" x14ac:dyDescent="0.25">
      <c r="A8608" t="s">
        <v>31242</v>
      </c>
      <c r="B8608" t="s">
        <v>31243</v>
      </c>
      <c r="C8608" s="1" t="str">
        <f t="shared" si="592"/>
        <v>21:0153</v>
      </c>
      <c r="D8608" s="1" t="str">
        <f t="shared" si="593"/>
        <v>21:0040</v>
      </c>
      <c r="E8608" t="s">
        <v>31244</v>
      </c>
      <c r="F8608" t="s">
        <v>31245</v>
      </c>
      <c r="H8608">
        <v>54.988269899999999</v>
      </c>
      <c r="I8608">
        <v>-125.121121</v>
      </c>
      <c r="J8608" s="1" t="str">
        <f t="shared" si="594"/>
        <v>Till</v>
      </c>
      <c r="K8608" s="1" t="str">
        <f t="shared" si="595"/>
        <v>&lt;63 micron</v>
      </c>
      <c r="L8608">
        <v>0.6</v>
      </c>
      <c r="M8608">
        <v>2.27</v>
      </c>
      <c r="N8608">
        <v>18</v>
      </c>
      <c r="O8608">
        <v>440</v>
      </c>
      <c r="P8608">
        <v>0.25</v>
      </c>
      <c r="Q8608">
        <v>1</v>
      </c>
      <c r="R8608">
        <v>0.7</v>
      </c>
      <c r="S8608">
        <v>0.25</v>
      </c>
      <c r="T8608">
        <v>14</v>
      </c>
      <c r="U8608">
        <v>53</v>
      </c>
      <c r="V8608">
        <v>53</v>
      </c>
      <c r="W8608">
        <v>3.34</v>
      </c>
      <c r="X8608">
        <v>5</v>
      </c>
      <c r="Z8608">
        <v>0.2</v>
      </c>
      <c r="AA8608">
        <v>10</v>
      </c>
      <c r="AB8608">
        <v>0.75</v>
      </c>
      <c r="AC8608">
        <v>640</v>
      </c>
      <c r="AD8608">
        <v>1</v>
      </c>
      <c r="AE8608">
        <v>0.02</v>
      </c>
      <c r="AF8608">
        <v>40</v>
      </c>
      <c r="AG8608">
        <v>710</v>
      </c>
      <c r="AH8608">
        <v>8</v>
      </c>
      <c r="AI8608">
        <v>4</v>
      </c>
      <c r="AJ8608">
        <v>9</v>
      </c>
      <c r="AK8608">
        <v>42</v>
      </c>
      <c r="AL8608">
        <v>0.11</v>
      </c>
      <c r="AM8608">
        <v>5</v>
      </c>
      <c r="AN8608">
        <v>5</v>
      </c>
      <c r="AO8608">
        <v>71</v>
      </c>
      <c r="AP8608">
        <v>5</v>
      </c>
      <c r="AQ8608">
        <v>90</v>
      </c>
    </row>
    <row r="8609" spans="1:43" hidden="1" x14ac:dyDescent="0.25">
      <c r="A8609" t="s">
        <v>31246</v>
      </c>
      <c r="B8609" t="s">
        <v>31247</v>
      </c>
      <c r="C8609" s="1" t="str">
        <f t="shared" si="592"/>
        <v>21:0153</v>
      </c>
      <c r="D8609" s="1" t="str">
        <f t="shared" si="593"/>
        <v>21:0040</v>
      </c>
      <c r="E8609" t="s">
        <v>31248</v>
      </c>
      <c r="F8609" t="s">
        <v>31249</v>
      </c>
      <c r="H8609">
        <v>54.971902800000002</v>
      </c>
      <c r="I8609">
        <v>-125.038569</v>
      </c>
      <c r="J8609" s="1" t="str">
        <f t="shared" si="594"/>
        <v>Till</v>
      </c>
      <c r="K8609" s="1" t="str">
        <f t="shared" si="595"/>
        <v>&lt;63 micron</v>
      </c>
      <c r="L8609">
        <v>0.6</v>
      </c>
      <c r="M8609">
        <v>2.2200000000000002</v>
      </c>
      <c r="N8609">
        <v>14</v>
      </c>
      <c r="O8609">
        <v>370</v>
      </c>
      <c r="P8609">
        <v>0.25</v>
      </c>
      <c r="Q8609">
        <v>1</v>
      </c>
      <c r="R8609">
        <v>0.45</v>
      </c>
      <c r="S8609">
        <v>0.25</v>
      </c>
      <c r="T8609">
        <v>14</v>
      </c>
      <c r="U8609">
        <v>57</v>
      </c>
      <c r="V8609">
        <v>55</v>
      </c>
      <c r="W8609">
        <v>3.68</v>
      </c>
      <c r="X8609">
        <v>5</v>
      </c>
      <c r="Z8609">
        <v>0.16</v>
      </c>
      <c r="AA8609">
        <v>10</v>
      </c>
      <c r="AB8609">
        <v>0.78</v>
      </c>
      <c r="AC8609">
        <v>700</v>
      </c>
      <c r="AD8609">
        <v>1</v>
      </c>
      <c r="AE8609">
        <v>0.01</v>
      </c>
      <c r="AF8609">
        <v>45</v>
      </c>
      <c r="AG8609">
        <v>620</v>
      </c>
      <c r="AH8609">
        <v>8</v>
      </c>
      <c r="AI8609">
        <v>4</v>
      </c>
      <c r="AJ8609">
        <v>9</v>
      </c>
      <c r="AK8609">
        <v>35</v>
      </c>
      <c r="AL8609">
        <v>7.0000000000000007E-2</v>
      </c>
      <c r="AM8609">
        <v>5</v>
      </c>
      <c r="AN8609">
        <v>5</v>
      </c>
      <c r="AO8609">
        <v>70</v>
      </c>
      <c r="AP8609">
        <v>5</v>
      </c>
      <c r="AQ8609">
        <v>90</v>
      </c>
    </row>
    <row r="8610" spans="1:43" hidden="1" x14ac:dyDescent="0.25">
      <c r="A8610" t="s">
        <v>31250</v>
      </c>
      <c r="B8610" t="s">
        <v>31251</v>
      </c>
      <c r="C8610" s="1" t="str">
        <f t="shared" si="592"/>
        <v>21:0153</v>
      </c>
      <c r="D8610" s="1" t="str">
        <f t="shared" si="593"/>
        <v>21:0040</v>
      </c>
      <c r="E8610" t="s">
        <v>31252</v>
      </c>
      <c r="F8610" t="s">
        <v>31253</v>
      </c>
      <c r="H8610">
        <v>55.004310799999999</v>
      </c>
      <c r="I8610">
        <v>-125.2411154</v>
      </c>
      <c r="J8610" s="1" t="str">
        <f t="shared" si="594"/>
        <v>Till</v>
      </c>
      <c r="K8610" s="1" t="str">
        <f t="shared" si="595"/>
        <v>&lt;63 micron</v>
      </c>
      <c r="L8610">
        <v>0.4</v>
      </c>
      <c r="M8610">
        <v>1.93</v>
      </c>
      <c r="N8610">
        <v>22</v>
      </c>
      <c r="O8610">
        <v>240</v>
      </c>
      <c r="P8610">
        <v>0.25</v>
      </c>
      <c r="Q8610">
        <v>1</v>
      </c>
      <c r="R8610">
        <v>0.54</v>
      </c>
      <c r="S8610">
        <v>0.25</v>
      </c>
      <c r="T8610">
        <v>16</v>
      </c>
      <c r="U8610">
        <v>45</v>
      </c>
      <c r="V8610">
        <v>53</v>
      </c>
      <c r="W8610">
        <v>3.34</v>
      </c>
      <c r="X8610">
        <v>5</v>
      </c>
      <c r="Z8610">
        <v>0.14000000000000001</v>
      </c>
      <c r="AA8610">
        <v>10</v>
      </c>
      <c r="AB8610">
        <v>0.73</v>
      </c>
      <c r="AC8610">
        <v>825</v>
      </c>
      <c r="AD8610">
        <v>0.5</v>
      </c>
      <c r="AE8610">
        <v>0.02</v>
      </c>
      <c r="AF8610">
        <v>46</v>
      </c>
      <c r="AG8610">
        <v>690</v>
      </c>
      <c r="AH8610">
        <v>8</v>
      </c>
      <c r="AI8610">
        <v>2</v>
      </c>
      <c r="AJ8610">
        <v>8</v>
      </c>
      <c r="AK8610">
        <v>42</v>
      </c>
      <c r="AL8610">
        <v>7.0000000000000007E-2</v>
      </c>
      <c r="AM8610">
        <v>5</v>
      </c>
      <c r="AN8610">
        <v>5</v>
      </c>
      <c r="AO8610">
        <v>61</v>
      </c>
      <c r="AP8610">
        <v>5</v>
      </c>
      <c r="AQ8610">
        <v>98</v>
      </c>
    </row>
    <row r="8611" spans="1:43" hidden="1" x14ac:dyDescent="0.25">
      <c r="A8611" t="s">
        <v>31254</v>
      </c>
      <c r="B8611" t="s">
        <v>31255</v>
      </c>
      <c r="C8611" s="1" t="str">
        <f t="shared" si="592"/>
        <v>21:0153</v>
      </c>
      <c r="D8611" s="1" t="str">
        <f t="shared" si="593"/>
        <v>21:0040</v>
      </c>
      <c r="E8611" t="s">
        <v>31256</v>
      </c>
      <c r="F8611" t="s">
        <v>31257</v>
      </c>
      <c r="H8611">
        <v>54.935259500000001</v>
      </c>
      <c r="I8611">
        <v>-125.1672391</v>
      </c>
      <c r="J8611" s="1" t="str">
        <f t="shared" si="594"/>
        <v>Till</v>
      </c>
      <c r="K8611" s="1" t="str">
        <f t="shared" si="595"/>
        <v>&lt;63 micron</v>
      </c>
      <c r="L8611">
        <v>0.4</v>
      </c>
      <c r="M8611">
        <v>1.94</v>
      </c>
      <c r="N8611">
        <v>12</v>
      </c>
      <c r="O8611">
        <v>280</v>
      </c>
      <c r="P8611">
        <v>0.25</v>
      </c>
      <c r="Q8611">
        <v>1</v>
      </c>
      <c r="R8611">
        <v>0.67</v>
      </c>
      <c r="S8611">
        <v>0.25</v>
      </c>
      <c r="T8611">
        <v>15</v>
      </c>
      <c r="U8611">
        <v>55</v>
      </c>
      <c r="V8611">
        <v>43</v>
      </c>
      <c r="W8611">
        <v>3.38</v>
      </c>
      <c r="X8611">
        <v>5</v>
      </c>
      <c r="Z8611">
        <v>0.15</v>
      </c>
      <c r="AA8611">
        <v>10</v>
      </c>
      <c r="AB8611">
        <v>0.73</v>
      </c>
      <c r="AC8611">
        <v>735</v>
      </c>
      <c r="AD8611">
        <v>0.5</v>
      </c>
      <c r="AE8611">
        <v>0.02</v>
      </c>
      <c r="AF8611">
        <v>50</v>
      </c>
      <c r="AG8611">
        <v>720</v>
      </c>
      <c r="AH8611">
        <v>12</v>
      </c>
      <c r="AI8611">
        <v>2</v>
      </c>
      <c r="AJ8611">
        <v>9</v>
      </c>
      <c r="AK8611">
        <v>54</v>
      </c>
      <c r="AL8611">
        <v>0.09</v>
      </c>
      <c r="AM8611">
        <v>5</v>
      </c>
      <c r="AN8611">
        <v>5</v>
      </c>
      <c r="AO8611">
        <v>71</v>
      </c>
      <c r="AP8611">
        <v>5</v>
      </c>
      <c r="AQ8611">
        <v>80</v>
      </c>
    </row>
    <row r="8612" spans="1:43" hidden="1" x14ac:dyDescent="0.25">
      <c r="A8612" t="s">
        <v>31258</v>
      </c>
      <c r="B8612" t="s">
        <v>31259</v>
      </c>
      <c r="C8612" s="1" t="str">
        <f t="shared" si="592"/>
        <v>21:0153</v>
      </c>
      <c r="D8612" s="1" t="str">
        <f t="shared" si="593"/>
        <v>21:0040</v>
      </c>
      <c r="E8612" t="s">
        <v>31260</v>
      </c>
      <c r="F8612" t="s">
        <v>31261</v>
      </c>
      <c r="H8612">
        <v>54.9486536</v>
      </c>
      <c r="I8612">
        <v>-125.2302861</v>
      </c>
      <c r="J8612" s="1" t="str">
        <f t="shared" si="594"/>
        <v>Till</v>
      </c>
      <c r="K8612" s="1" t="str">
        <f t="shared" si="595"/>
        <v>&lt;63 micron</v>
      </c>
      <c r="L8612">
        <v>0.4</v>
      </c>
      <c r="M8612">
        <v>1.29</v>
      </c>
      <c r="N8612">
        <v>8</v>
      </c>
      <c r="O8612">
        <v>140</v>
      </c>
      <c r="P8612">
        <v>0.25</v>
      </c>
      <c r="Q8612">
        <v>1</v>
      </c>
      <c r="R8612">
        <v>0.66</v>
      </c>
      <c r="S8612">
        <v>0.25</v>
      </c>
      <c r="T8612">
        <v>10</v>
      </c>
      <c r="U8612">
        <v>42</v>
      </c>
      <c r="V8612">
        <v>24</v>
      </c>
      <c r="W8612">
        <v>2.59</v>
      </c>
      <c r="X8612">
        <v>5</v>
      </c>
      <c r="Z8612">
        <v>7.0000000000000007E-2</v>
      </c>
      <c r="AA8612">
        <v>10</v>
      </c>
      <c r="AB8612">
        <v>0.56999999999999995</v>
      </c>
      <c r="AC8612">
        <v>465</v>
      </c>
      <c r="AD8612">
        <v>0.5</v>
      </c>
      <c r="AE8612">
        <v>0.02</v>
      </c>
      <c r="AF8612">
        <v>30</v>
      </c>
      <c r="AG8612">
        <v>760</v>
      </c>
      <c r="AH8612">
        <v>4</v>
      </c>
      <c r="AI8612">
        <v>1</v>
      </c>
      <c r="AJ8612">
        <v>6</v>
      </c>
      <c r="AK8612">
        <v>46</v>
      </c>
      <c r="AL8612">
        <v>0.1</v>
      </c>
      <c r="AM8612">
        <v>5</v>
      </c>
      <c r="AN8612">
        <v>5</v>
      </c>
      <c r="AO8612">
        <v>58</v>
      </c>
      <c r="AP8612">
        <v>5</v>
      </c>
      <c r="AQ8612">
        <v>62</v>
      </c>
    </row>
    <row r="8613" spans="1:43" hidden="1" x14ac:dyDescent="0.25">
      <c r="A8613" t="s">
        <v>31262</v>
      </c>
      <c r="B8613" t="s">
        <v>31263</v>
      </c>
      <c r="C8613" s="1" t="str">
        <f t="shared" si="592"/>
        <v>21:0153</v>
      </c>
      <c r="D8613" s="1" t="str">
        <f t="shared" si="593"/>
        <v>21:0040</v>
      </c>
      <c r="E8613" t="s">
        <v>31264</v>
      </c>
      <c r="F8613" t="s">
        <v>31265</v>
      </c>
      <c r="H8613">
        <v>54.973271400000002</v>
      </c>
      <c r="I8613">
        <v>-125.3093769</v>
      </c>
      <c r="J8613" s="1" t="str">
        <f t="shared" si="594"/>
        <v>Till</v>
      </c>
      <c r="K8613" s="1" t="str">
        <f t="shared" si="595"/>
        <v>&lt;63 micron</v>
      </c>
      <c r="L8613">
        <v>0.4</v>
      </c>
      <c r="M8613">
        <v>1.74</v>
      </c>
      <c r="N8613">
        <v>12</v>
      </c>
      <c r="O8613">
        <v>180</v>
      </c>
      <c r="P8613">
        <v>0.25</v>
      </c>
      <c r="Q8613">
        <v>1</v>
      </c>
      <c r="R8613">
        <v>0.59</v>
      </c>
      <c r="S8613">
        <v>0.25</v>
      </c>
      <c r="T8613">
        <v>10</v>
      </c>
      <c r="U8613">
        <v>50</v>
      </c>
      <c r="V8613">
        <v>31</v>
      </c>
      <c r="W8613">
        <v>3.12</v>
      </c>
      <c r="X8613">
        <v>5</v>
      </c>
      <c r="Z8613">
        <v>7.0000000000000007E-2</v>
      </c>
      <c r="AA8613">
        <v>10</v>
      </c>
      <c r="AB8613">
        <v>0.57999999999999996</v>
      </c>
      <c r="AC8613">
        <v>395</v>
      </c>
      <c r="AD8613">
        <v>0.5</v>
      </c>
      <c r="AE8613">
        <v>0.02</v>
      </c>
      <c r="AF8613">
        <v>25</v>
      </c>
      <c r="AG8613">
        <v>590</v>
      </c>
      <c r="AH8613">
        <v>2</v>
      </c>
      <c r="AI8613">
        <v>2</v>
      </c>
      <c r="AJ8613">
        <v>9</v>
      </c>
      <c r="AK8613">
        <v>51</v>
      </c>
      <c r="AL8613">
        <v>0.12</v>
      </c>
      <c r="AM8613">
        <v>5</v>
      </c>
      <c r="AN8613">
        <v>5</v>
      </c>
      <c r="AO8613">
        <v>74</v>
      </c>
      <c r="AP8613">
        <v>5</v>
      </c>
      <c r="AQ8613">
        <v>56</v>
      </c>
    </row>
    <row r="8614" spans="1:43" hidden="1" x14ac:dyDescent="0.25">
      <c r="A8614" t="s">
        <v>31266</v>
      </c>
      <c r="B8614" t="s">
        <v>31267</v>
      </c>
      <c r="C8614" s="1" t="str">
        <f t="shared" si="592"/>
        <v>21:0153</v>
      </c>
      <c r="D8614" s="1" t="str">
        <f t="shared" si="593"/>
        <v>21:0040</v>
      </c>
      <c r="E8614" t="s">
        <v>31268</v>
      </c>
      <c r="F8614" t="s">
        <v>31269</v>
      </c>
      <c r="H8614">
        <v>55.002480900000002</v>
      </c>
      <c r="I8614">
        <v>-125.3717312</v>
      </c>
      <c r="J8614" s="1" t="str">
        <f t="shared" si="594"/>
        <v>Till</v>
      </c>
      <c r="K8614" s="1" t="str">
        <f t="shared" si="595"/>
        <v>&lt;63 micron</v>
      </c>
      <c r="L8614">
        <v>0.4</v>
      </c>
      <c r="M8614">
        <v>1.65</v>
      </c>
      <c r="N8614">
        <v>16</v>
      </c>
      <c r="O8614">
        <v>170</v>
      </c>
      <c r="P8614">
        <v>0.25</v>
      </c>
      <c r="Q8614">
        <v>1</v>
      </c>
      <c r="R8614">
        <v>0.67</v>
      </c>
      <c r="S8614">
        <v>0.25</v>
      </c>
      <c r="T8614">
        <v>10</v>
      </c>
      <c r="U8614">
        <v>43</v>
      </c>
      <c r="V8614">
        <v>34</v>
      </c>
      <c r="W8614">
        <v>3.19</v>
      </c>
      <c r="X8614">
        <v>5</v>
      </c>
      <c r="Z8614">
        <v>0.1</v>
      </c>
      <c r="AA8614">
        <v>10</v>
      </c>
      <c r="AB8614">
        <v>0.57999999999999996</v>
      </c>
      <c r="AC8614">
        <v>450</v>
      </c>
      <c r="AD8614">
        <v>0.5</v>
      </c>
      <c r="AE8614">
        <v>0.02</v>
      </c>
      <c r="AF8614">
        <v>28</v>
      </c>
      <c r="AG8614">
        <v>800</v>
      </c>
      <c r="AH8614">
        <v>2</v>
      </c>
      <c r="AI8614">
        <v>2</v>
      </c>
      <c r="AJ8614">
        <v>9</v>
      </c>
      <c r="AK8614">
        <v>58</v>
      </c>
      <c r="AL8614">
        <v>0.12</v>
      </c>
      <c r="AM8614">
        <v>5</v>
      </c>
      <c r="AN8614">
        <v>5</v>
      </c>
      <c r="AO8614">
        <v>74</v>
      </c>
      <c r="AP8614">
        <v>5</v>
      </c>
      <c r="AQ8614">
        <v>72</v>
      </c>
    </row>
    <row r="8615" spans="1:43" hidden="1" x14ac:dyDescent="0.25">
      <c r="A8615" t="s">
        <v>31270</v>
      </c>
      <c r="B8615" t="s">
        <v>31271</v>
      </c>
      <c r="C8615" s="1" t="str">
        <f t="shared" si="592"/>
        <v>21:0153</v>
      </c>
      <c r="D8615" s="1" t="str">
        <f t="shared" si="593"/>
        <v>21:0040</v>
      </c>
      <c r="E8615" t="s">
        <v>31272</v>
      </c>
      <c r="F8615" t="s">
        <v>31273</v>
      </c>
      <c r="H8615">
        <v>55.0397502</v>
      </c>
      <c r="I8615">
        <v>-125.4465944</v>
      </c>
      <c r="J8615" s="1" t="str">
        <f t="shared" si="594"/>
        <v>Till</v>
      </c>
      <c r="K8615" s="1" t="str">
        <f t="shared" si="595"/>
        <v>&lt;63 micron</v>
      </c>
      <c r="L8615">
        <v>0.4</v>
      </c>
      <c r="M8615">
        <v>1.59</v>
      </c>
      <c r="N8615">
        <v>16</v>
      </c>
      <c r="O8615">
        <v>170</v>
      </c>
      <c r="P8615">
        <v>0.25</v>
      </c>
      <c r="Q8615">
        <v>1</v>
      </c>
      <c r="R8615">
        <v>0.63</v>
      </c>
      <c r="S8615">
        <v>0.25</v>
      </c>
      <c r="T8615">
        <v>11</v>
      </c>
      <c r="U8615">
        <v>46</v>
      </c>
      <c r="V8615">
        <v>30</v>
      </c>
      <c r="W8615">
        <v>2.94</v>
      </c>
      <c r="X8615">
        <v>5</v>
      </c>
      <c r="Z8615">
        <v>0.09</v>
      </c>
      <c r="AA8615">
        <v>10</v>
      </c>
      <c r="AB8615">
        <v>0.6</v>
      </c>
      <c r="AC8615">
        <v>595</v>
      </c>
      <c r="AD8615">
        <v>0.5</v>
      </c>
      <c r="AE8615">
        <v>0.02</v>
      </c>
      <c r="AF8615">
        <v>35</v>
      </c>
      <c r="AG8615">
        <v>730</v>
      </c>
      <c r="AH8615">
        <v>2</v>
      </c>
      <c r="AI8615">
        <v>4</v>
      </c>
      <c r="AJ8615">
        <v>8</v>
      </c>
      <c r="AK8615">
        <v>52</v>
      </c>
      <c r="AL8615">
        <v>0.11</v>
      </c>
      <c r="AM8615">
        <v>5</v>
      </c>
      <c r="AN8615">
        <v>5</v>
      </c>
      <c r="AO8615">
        <v>67</v>
      </c>
      <c r="AP8615">
        <v>5</v>
      </c>
      <c r="AQ8615">
        <v>68</v>
      </c>
    </row>
    <row r="8616" spans="1:43" hidden="1" x14ac:dyDescent="0.25">
      <c r="A8616" t="s">
        <v>31274</v>
      </c>
      <c r="B8616" t="s">
        <v>31275</v>
      </c>
      <c r="C8616" s="1" t="str">
        <f t="shared" si="592"/>
        <v>21:0153</v>
      </c>
      <c r="D8616" s="1" t="str">
        <f t="shared" si="593"/>
        <v>21:0040</v>
      </c>
      <c r="E8616" t="s">
        <v>31276</v>
      </c>
      <c r="F8616" t="s">
        <v>31277</v>
      </c>
      <c r="H8616">
        <v>55.031293400000003</v>
      </c>
      <c r="I8616">
        <v>-125.31418499999999</v>
      </c>
      <c r="J8616" s="1" t="str">
        <f t="shared" si="594"/>
        <v>Till</v>
      </c>
      <c r="K8616" s="1" t="str">
        <f t="shared" si="595"/>
        <v>&lt;63 micron</v>
      </c>
      <c r="L8616">
        <v>0.4</v>
      </c>
      <c r="M8616">
        <v>1.98</v>
      </c>
      <c r="N8616">
        <v>20</v>
      </c>
      <c r="O8616">
        <v>210</v>
      </c>
      <c r="P8616">
        <v>0.25</v>
      </c>
      <c r="Q8616">
        <v>1</v>
      </c>
      <c r="R8616">
        <v>0.42</v>
      </c>
      <c r="S8616">
        <v>0.25</v>
      </c>
      <c r="T8616">
        <v>13</v>
      </c>
      <c r="U8616">
        <v>37</v>
      </c>
      <c r="V8616">
        <v>65</v>
      </c>
      <c r="W8616">
        <v>3.26</v>
      </c>
      <c r="X8616">
        <v>5</v>
      </c>
      <c r="Z8616">
        <v>0.16</v>
      </c>
      <c r="AA8616">
        <v>5</v>
      </c>
      <c r="AB8616">
        <v>0.74</v>
      </c>
      <c r="AC8616">
        <v>705</v>
      </c>
      <c r="AD8616">
        <v>2</v>
      </c>
      <c r="AE8616">
        <v>0.01</v>
      </c>
      <c r="AF8616">
        <v>46</v>
      </c>
      <c r="AG8616">
        <v>550</v>
      </c>
      <c r="AH8616">
        <v>6</v>
      </c>
      <c r="AI8616">
        <v>4</v>
      </c>
      <c r="AJ8616">
        <v>7</v>
      </c>
      <c r="AK8616">
        <v>33</v>
      </c>
      <c r="AL8616">
        <v>7.0000000000000007E-2</v>
      </c>
      <c r="AM8616">
        <v>5</v>
      </c>
      <c r="AN8616">
        <v>5</v>
      </c>
      <c r="AO8616">
        <v>55</v>
      </c>
      <c r="AP8616">
        <v>5</v>
      </c>
      <c r="AQ8616">
        <v>104</v>
      </c>
    </row>
    <row r="8617" spans="1:43" hidden="1" x14ac:dyDescent="0.25">
      <c r="A8617" t="s">
        <v>31278</v>
      </c>
      <c r="B8617" t="s">
        <v>31279</v>
      </c>
      <c r="C8617" s="1" t="str">
        <f t="shared" si="592"/>
        <v>21:0153</v>
      </c>
      <c r="D8617" s="1" t="str">
        <f t="shared" si="593"/>
        <v>21:0040</v>
      </c>
      <c r="E8617" t="s">
        <v>31280</v>
      </c>
      <c r="F8617" t="s">
        <v>31281</v>
      </c>
      <c r="H8617">
        <v>54.920949200000003</v>
      </c>
      <c r="I8617">
        <v>-125.12244579999999</v>
      </c>
      <c r="J8617" s="1" t="str">
        <f t="shared" si="594"/>
        <v>Till</v>
      </c>
      <c r="K8617" s="1" t="str">
        <f t="shared" si="595"/>
        <v>&lt;63 micron</v>
      </c>
      <c r="L8617">
        <v>0.4</v>
      </c>
      <c r="M8617">
        <v>2.83</v>
      </c>
      <c r="N8617">
        <v>22</v>
      </c>
      <c r="O8617">
        <v>330</v>
      </c>
      <c r="P8617">
        <v>0.25</v>
      </c>
      <c r="Q8617">
        <v>1</v>
      </c>
      <c r="R8617">
        <v>0.64</v>
      </c>
      <c r="S8617">
        <v>0.25</v>
      </c>
      <c r="T8617">
        <v>17</v>
      </c>
      <c r="U8617">
        <v>61</v>
      </c>
      <c r="V8617">
        <v>51</v>
      </c>
      <c r="W8617">
        <v>4.1900000000000004</v>
      </c>
      <c r="X8617">
        <v>5</v>
      </c>
      <c r="Z8617">
        <v>0.22</v>
      </c>
      <c r="AA8617">
        <v>5</v>
      </c>
      <c r="AB8617">
        <v>1.1200000000000001</v>
      </c>
      <c r="AC8617">
        <v>810</v>
      </c>
      <c r="AD8617">
        <v>0.5</v>
      </c>
      <c r="AE8617">
        <v>0.03</v>
      </c>
      <c r="AF8617">
        <v>55</v>
      </c>
      <c r="AG8617">
        <v>770</v>
      </c>
      <c r="AH8617">
        <v>6</v>
      </c>
      <c r="AI8617">
        <v>2</v>
      </c>
      <c r="AJ8617">
        <v>11</v>
      </c>
      <c r="AK8617">
        <v>73</v>
      </c>
      <c r="AL8617">
        <v>0.08</v>
      </c>
      <c r="AM8617">
        <v>5</v>
      </c>
      <c r="AN8617">
        <v>5</v>
      </c>
      <c r="AO8617">
        <v>82</v>
      </c>
      <c r="AP8617">
        <v>5</v>
      </c>
      <c r="AQ8617">
        <v>114</v>
      </c>
    </row>
    <row r="8618" spans="1:43" hidden="1" x14ac:dyDescent="0.25">
      <c r="A8618" t="s">
        <v>31282</v>
      </c>
      <c r="B8618" t="s">
        <v>31283</v>
      </c>
      <c r="C8618" s="1" t="str">
        <f t="shared" si="592"/>
        <v>21:0153</v>
      </c>
      <c r="D8618" s="1" t="str">
        <f t="shared" si="593"/>
        <v>21:0040</v>
      </c>
      <c r="E8618" t="s">
        <v>31280</v>
      </c>
      <c r="F8618" t="s">
        <v>31284</v>
      </c>
      <c r="H8618">
        <v>54.920949200000003</v>
      </c>
      <c r="I8618">
        <v>-125.12244579999999</v>
      </c>
      <c r="J8618" s="1" t="str">
        <f t="shared" si="594"/>
        <v>Till</v>
      </c>
      <c r="K8618" s="1" t="str">
        <f t="shared" si="595"/>
        <v>&lt;63 micron</v>
      </c>
      <c r="L8618">
        <v>0.2</v>
      </c>
      <c r="M8618">
        <v>1.99</v>
      </c>
      <c r="N8618">
        <v>14</v>
      </c>
      <c r="O8618">
        <v>220</v>
      </c>
      <c r="P8618">
        <v>0.25</v>
      </c>
      <c r="Q8618">
        <v>1</v>
      </c>
      <c r="R8618">
        <v>1.39</v>
      </c>
      <c r="S8618">
        <v>0.25</v>
      </c>
      <c r="T8618">
        <v>15</v>
      </c>
      <c r="U8618">
        <v>51</v>
      </c>
      <c r="V8618">
        <v>42</v>
      </c>
      <c r="W8618">
        <v>3.32</v>
      </c>
      <c r="X8618">
        <v>5</v>
      </c>
      <c r="Z8618">
        <v>0.17</v>
      </c>
      <c r="AA8618">
        <v>5</v>
      </c>
      <c r="AB8618">
        <v>0.92</v>
      </c>
      <c r="AC8618">
        <v>655</v>
      </c>
      <c r="AD8618">
        <v>0.5</v>
      </c>
      <c r="AE8618">
        <v>0.02</v>
      </c>
      <c r="AF8618">
        <v>45</v>
      </c>
      <c r="AG8618">
        <v>750</v>
      </c>
      <c r="AH8618">
        <v>12</v>
      </c>
      <c r="AI8618">
        <v>1</v>
      </c>
      <c r="AJ8618">
        <v>8</v>
      </c>
      <c r="AK8618">
        <v>70</v>
      </c>
      <c r="AL8618">
        <v>0.09</v>
      </c>
      <c r="AM8618">
        <v>5</v>
      </c>
      <c r="AN8618">
        <v>5</v>
      </c>
      <c r="AO8618">
        <v>68</v>
      </c>
      <c r="AP8618">
        <v>5</v>
      </c>
      <c r="AQ8618">
        <v>90</v>
      </c>
    </row>
    <row r="8619" spans="1:43" hidden="1" x14ac:dyDescent="0.25">
      <c r="A8619" t="s">
        <v>31285</v>
      </c>
      <c r="B8619" t="s">
        <v>31286</v>
      </c>
      <c r="C8619" s="1" t="str">
        <f t="shared" si="592"/>
        <v>21:0153</v>
      </c>
      <c r="D8619" s="1" t="str">
        <f t="shared" si="593"/>
        <v>21:0040</v>
      </c>
      <c r="E8619" t="s">
        <v>31280</v>
      </c>
      <c r="F8619" t="s">
        <v>31287</v>
      </c>
      <c r="H8619">
        <v>54.920949200000003</v>
      </c>
      <c r="I8619">
        <v>-125.12244579999999</v>
      </c>
      <c r="J8619" s="1" t="str">
        <f t="shared" si="594"/>
        <v>Till</v>
      </c>
      <c r="K8619" s="1" t="str">
        <f t="shared" si="595"/>
        <v>&lt;63 micron</v>
      </c>
      <c r="L8619">
        <v>0.4</v>
      </c>
      <c r="M8619">
        <v>2.37</v>
      </c>
      <c r="N8619">
        <v>22</v>
      </c>
      <c r="O8619">
        <v>190</v>
      </c>
      <c r="P8619">
        <v>0.25</v>
      </c>
      <c r="Q8619">
        <v>1</v>
      </c>
      <c r="R8619">
        <v>1.18</v>
      </c>
      <c r="S8619">
        <v>0.25</v>
      </c>
      <c r="T8619">
        <v>16</v>
      </c>
      <c r="U8619">
        <v>53</v>
      </c>
      <c r="V8619">
        <v>46</v>
      </c>
      <c r="W8619">
        <v>3.7</v>
      </c>
      <c r="X8619">
        <v>5</v>
      </c>
      <c r="Z8619">
        <v>0.18</v>
      </c>
      <c r="AA8619">
        <v>5</v>
      </c>
      <c r="AB8619">
        <v>1.04</v>
      </c>
      <c r="AC8619">
        <v>725</v>
      </c>
      <c r="AD8619">
        <v>1</v>
      </c>
      <c r="AE8619">
        <v>0.02</v>
      </c>
      <c r="AF8619">
        <v>46</v>
      </c>
      <c r="AG8619">
        <v>720</v>
      </c>
      <c r="AH8619">
        <v>12</v>
      </c>
      <c r="AI8619">
        <v>4</v>
      </c>
      <c r="AJ8619">
        <v>9</v>
      </c>
      <c r="AK8619">
        <v>71</v>
      </c>
      <c r="AL8619">
        <v>7.0000000000000007E-2</v>
      </c>
      <c r="AM8619">
        <v>5</v>
      </c>
      <c r="AN8619">
        <v>5</v>
      </c>
      <c r="AO8619">
        <v>73</v>
      </c>
      <c r="AP8619">
        <v>5</v>
      </c>
      <c r="AQ8619">
        <v>102</v>
      </c>
    </row>
    <row r="8620" spans="1:43" hidden="1" x14ac:dyDescent="0.25">
      <c r="A8620" t="s">
        <v>31288</v>
      </c>
      <c r="B8620" t="s">
        <v>31289</v>
      </c>
      <c r="C8620" s="1" t="str">
        <f t="shared" si="592"/>
        <v>21:0153</v>
      </c>
      <c r="D8620" s="1" t="str">
        <f t="shared" si="593"/>
        <v>21:0040</v>
      </c>
      <c r="E8620" t="s">
        <v>31280</v>
      </c>
      <c r="F8620" t="s">
        <v>31290</v>
      </c>
      <c r="H8620">
        <v>54.920949200000003</v>
      </c>
      <c r="I8620">
        <v>-125.12244579999999</v>
      </c>
      <c r="J8620" s="1" t="str">
        <f t="shared" si="594"/>
        <v>Till</v>
      </c>
      <c r="K8620" s="1" t="str">
        <f t="shared" si="595"/>
        <v>&lt;63 micron</v>
      </c>
      <c r="L8620">
        <v>0.4</v>
      </c>
      <c r="M8620">
        <v>1.86</v>
      </c>
      <c r="N8620">
        <v>6</v>
      </c>
      <c r="O8620">
        <v>310</v>
      </c>
      <c r="P8620">
        <v>0.25</v>
      </c>
      <c r="Q8620">
        <v>1</v>
      </c>
      <c r="R8620">
        <v>1.1200000000000001</v>
      </c>
      <c r="S8620">
        <v>0.25</v>
      </c>
      <c r="T8620">
        <v>13</v>
      </c>
      <c r="U8620">
        <v>52</v>
      </c>
      <c r="V8620">
        <v>39</v>
      </c>
      <c r="W8620">
        <v>3.15</v>
      </c>
      <c r="X8620">
        <v>5</v>
      </c>
      <c r="Z8620">
        <v>0.2</v>
      </c>
      <c r="AA8620">
        <v>5</v>
      </c>
      <c r="AB8620">
        <v>0.88</v>
      </c>
      <c r="AC8620">
        <v>645</v>
      </c>
      <c r="AD8620">
        <v>0.5</v>
      </c>
      <c r="AE8620">
        <v>0.03</v>
      </c>
      <c r="AF8620">
        <v>43</v>
      </c>
      <c r="AG8620">
        <v>770</v>
      </c>
      <c r="AH8620">
        <v>6</v>
      </c>
      <c r="AI8620">
        <v>2</v>
      </c>
      <c r="AJ8620">
        <v>8</v>
      </c>
      <c r="AK8620">
        <v>77</v>
      </c>
      <c r="AL8620">
        <v>0.09</v>
      </c>
      <c r="AM8620">
        <v>5</v>
      </c>
      <c r="AN8620">
        <v>5</v>
      </c>
      <c r="AO8620">
        <v>67</v>
      </c>
      <c r="AP8620">
        <v>5</v>
      </c>
      <c r="AQ8620">
        <v>84</v>
      </c>
    </row>
    <row r="8621" spans="1:43" hidden="1" x14ac:dyDescent="0.25">
      <c r="A8621" t="s">
        <v>31291</v>
      </c>
      <c r="B8621" t="s">
        <v>31292</v>
      </c>
      <c r="C8621" s="1" t="str">
        <f t="shared" si="592"/>
        <v>21:0153</v>
      </c>
      <c r="D8621" s="1" t="str">
        <f t="shared" si="593"/>
        <v>21:0040</v>
      </c>
      <c r="E8621" t="s">
        <v>31280</v>
      </c>
      <c r="F8621" t="s">
        <v>31293</v>
      </c>
      <c r="H8621">
        <v>54.920949200000003</v>
      </c>
      <c r="I8621">
        <v>-125.12244579999999</v>
      </c>
      <c r="J8621" s="1" t="str">
        <f t="shared" si="594"/>
        <v>Till</v>
      </c>
      <c r="K8621" s="1" t="str">
        <f t="shared" si="595"/>
        <v>&lt;63 micron</v>
      </c>
      <c r="L8621">
        <v>0.4</v>
      </c>
      <c r="M8621">
        <v>1.57</v>
      </c>
      <c r="N8621">
        <v>16</v>
      </c>
      <c r="O8621">
        <v>220</v>
      </c>
      <c r="P8621">
        <v>0.25</v>
      </c>
      <c r="Q8621">
        <v>1</v>
      </c>
      <c r="R8621">
        <v>1.91</v>
      </c>
      <c r="S8621">
        <v>0.25</v>
      </c>
      <c r="T8621">
        <v>11</v>
      </c>
      <c r="U8621">
        <v>47</v>
      </c>
      <c r="V8621">
        <v>25</v>
      </c>
      <c r="W8621">
        <v>2.66</v>
      </c>
      <c r="X8621">
        <v>5</v>
      </c>
      <c r="Z8621">
        <v>0.18</v>
      </c>
      <c r="AA8621">
        <v>5</v>
      </c>
      <c r="AB8621">
        <v>0.72</v>
      </c>
      <c r="AC8621">
        <v>605</v>
      </c>
      <c r="AD8621">
        <v>0.5</v>
      </c>
      <c r="AE8621">
        <v>0.03</v>
      </c>
      <c r="AF8621">
        <v>35</v>
      </c>
      <c r="AG8621">
        <v>710</v>
      </c>
      <c r="AH8621">
        <v>4</v>
      </c>
      <c r="AI8621">
        <v>2</v>
      </c>
      <c r="AJ8621">
        <v>7</v>
      </c>
      <c r="AK8621">
        <v>68</v>
      </c>
      <c r="AL8621">
        <v>0.1</v>
      </c>
      <c r="AM8621">
        <v>5</v>
      </c>
      <c r="AN8621">
        <v>5</v>
      </c>
      <c r="AO8621">
        <v>63</v>
      </c>
      <c r="AP8621">
        <v>5</v>
      </c>
      <c r="AQ8621">
        <v>62</v>
      </c>
    </row>
    <row r="8622" spans="1:43" hidden="1" x14ac:dyDescent="0.25">
      <c r="A8622" t="s">
        <v>31294</v>
      </c>
      <c r="B8622" t="s">
        <v>31295</v>
      </c>
      <c r="C8622" s="1" t="str">
        <f t="shared" si="592"/>
        <v>21:0153</v>
      </c>
      <c r="D8622" s="1" t="str">
        <f t="shared" si="593"/>
        <v>21:0040</v>
      </c>
      <c r="E8622" t="s">
        <v>31280</v>
      </c>
      <c r="F8622" t="s">
        <v>31296</v>
      </c>
      <c r="H8622">
        <v>54.920949200000003</v>
      </c>
      <c r="I8622">
        <v>-125.12244579999999</v>
      </c>
      <c r="J8622" s="1" t="str">
        <f t="shared" si="594"/>
        <v>Till</v>
      </c>
      <c r="K8622" s="1" t="str">
        <f t="shared" si="595"/>
        <v>&lt;63 micron</v>
      </c>
      <c r="L8622">
        <v>0.2</v>
      </c>
      <c r="M8622">
        <v>1.55</v>
      </c>
      <c r="N8622">
        <v>14</v>
      </c>
      <c r="O8622">
        <v>200</v>
      </c>
      <c r="P8622">
        <v>0.25</v>
      </c>
      <c r="Q8622">
        <v>1</v>
      </c>
      <c r="R8622">
        <v>2.5299999999999998</v>
      </c>
      <c r="S8622">
        <v>0.25</v>
      </c>
      <c r="T8622">
        <v>9</v>
      </c>
      <c r="U8622">
        <v>45</v>
      </c>
      <c r="V8622">
        <v>29</v>
      </c>
      <c r="W8622">
        <v>2.57</v>
      </c>
      <c r="X8622">
        <v>5</v>
      </c>
      <c r="Z8622">
        <v>0.17</v>
      </c>
      <c r="AA8622">
        <v>5</v>
      </c>
      <c r="AB8622">
        <v>0.63</v>
      </c>
      <c r="AC8622">
        <v>700</v>
      </c>
      <c r="AD8622">
        <v>0.5</v>
      </c>
      <c r="AE8622">
        <v>0.03</v>
      </c>
      <c r="AF8622">
        <v>29</v>
      </c>
      <c r="AG8622">
        <v>710</v>
      </c>
      <c r="AH8622">
        <v>4</v>
      </c>
      <c r="AI8622">
        <v>2</v>
      </c>
      <c r="AJ8622">
        <v>7</v>
      </c>
      <c r="AK8622">
        <v>75</v>
      </c>
      <c r="AL8622">
        <v>0.1</v>
      </c>
      <c r="AM8622">
        <v>5</v>
      </c>
      <c r="AN8622">
        <v>5</v>
      </c>
      <c r="AO8622">
        <v>64</v>
      </c>
      <c r="AP8622">
        <v>5</v>
      </c>
      <c r="AQ8622">
        <v>60</v>
      </c>
    </row>
    <row r="8623" spans="1:43" hidden="1" x14ac:dyDescent="0.25">
      <c r="A8623" t="s">
        <v>31297</v>
      </c>
      <c r="B8623" t="s">
        <v>31298</v>
      </c>
      <c r="C8623" s="1" t="str">
        <f t="shared" si="592"/>
        <v>21:0153</v>
      </c>
      <c r="D8623" s="1" t="str">
        <f t="shared" si="593"/>
        <v>21:0040</v>
      </c>
      <c r="E8623" t="s">
        <v>31280</v>
      </c>
      <c r="F8623" t="s">
        <v>31299</v>
      </c>
      <c r="H8623">
        <v>54.920949200000003</v>
      </c>
      <c r="I8623">
        <v>-125.12244579999999</v>
      </c>
      <c r="J8623" s="1" t="str">
        <f t="shared" si="594"/>
        <v>Till</v>
      </c>
      <c r="K8623" s="1" t="str">
        <f t="shared" si="595"/>
        <v>&lt;63 micron</v>
      </c>
      <c r="L8623">
        <v>0.2</v>
      </c>
      <c r="M8623">
        <v>1.61</v>
      </c>
      <c r="N8623">
        <v>10</v>
      </c>
      <c r="O8623">
        <v>140</v>
      </c>
      <c r="P8623">
        <v>0.25</v>
      </c>
      <c r="Q8623">
        <v>1</v>
      </c>
      <c r="R8623">
        <v>1.27</v>
      </c>
      <c r="S8623">
        <v>0.25</v>
      </c>
      <c r="T8623">
        <v>11</v>
      </c>
      <c r="U8623">
        <v>47</v>
      </c>
      <c r="V8623">
        <v>24</v>
      </c>
      <c r="W8623">
        <v>2.69</v>
      </c>
      <c r="X8623">
        <v>5</v>
      </c>
      <c r="Z8623">
        <v>0.16</v>
      </c>
      <c r="AA8623">
        <v>5</v>
      </c>
      <c r="AB8623">
        <v>0.75</v>
      </c>
      <c r="AC8623">
        <v>510</v>
      </c>
      <c r="AD8623">
        <v>0.5</v>
      </c>
      <c r="AE8623">
        <v>0.03</v>
      </c>
      <c r="AF8623">
        <v>34</v>
      </c>
      <c r="AG8623">
        <v>770</v>
      </c>
      <c r="AH8623">
        <v>6</v>
      </c>
      <c r="AI8623">
        <v>2</v>
      </c>
      <c r="AJ8623">
        <v>7</v>
      </c>
      <c r="AK8623">
        <v>70</v>
      </c>
      <c r="AL8623">
        <v>0.11</v>
      </c>
      <c r="AM8623">
        <v>5</v>
      </c>
      <c r="AN8623">
        <v>5</v>
      </c>
      <c r="AO8623">
        <v>65</v>
      </c>
      <c r="AP8623">
        <v>5</v>
      </c>
      <c r="AQ8623">
        <v>66</v>
      </c>
    </row>
    <row r="8624" spans="1:43" hidden="1" x14ac:dyDescent="0.25">
      <c r="A8624" t="s">
        <v>31300</v>
      </c>
      <c r="B8624" t="s">
        <v>31301</v>
      </c>
      <c r="C8624" s="1" t="str">
        <f t="shared" si="592"/>
        <v>21:0153</v>
      </c>
      <c r="D8624" s="1" t="str">
        <f t="shared" si="593"/>
        <v>21:0040</v>
      </c>
      <c r="E8624" t="s">
        <v>31280</v>
      </c>
      <c r="F8624" t="s">
        <v>31302</v>
      </c>
      <c r="H8624">
        <v>54.920949200000003</v>
      </c>
      <c r="I8624">
        <v>-125.12244579999999</v>
      </c>
      <c r="J8624" s="1" t="str">
        <f t="shared" si="594"/>
        <v>Till</v>
      </c>
      <c r="K8624" s="1" t="str">
        <f t="shared" si="595"/>
        <v>&lt;63 micron</v>
      </c>
      <c r="L8624">
        <v>0.2</v>
      </c>
      <c r="M8624">
        <v>1.49</v>
      </c>
      <c r="N8624">
        <v>14</v>
      </c>
      <c r="O8624">
        <v>180</v>
      </c>
      <c r="P8624">
        <v>0.25</v>
      </c>
      <c r="Q8624">
        <v>1</v>
      </c>
      <c r="R8624">
        <v>1.99</v>
      </c>
      <c r="S8624">
        <v>0.25</v>
      </c>
      <c r="T8624">
        <v>11</v>
      </c>
      <c r="U8624">
        <v>39</v>
      </c>
      <c r="V8624">
        <v>22</v>
      </c>
      <c r="W8624">
        <v>2.7</v>
      </c>
      <c r="X8624">
        <v>5</v>
      </c>
      <c r="Z8624">
        <v>0.13</v>
      </c>
      <c r="AA8624">
        <v>5</v>
      </c>
      <c r="AB8624">
        <v>0.67</v>
      </c>
      <c r="AC8624">
        <v>730</v>
      </c>
      <c r="AD8624">
        <v>0.5</v>
      </c>
      <c r="AE8624">
        <v>0.02</v>
      </c>
      <c r="AF8624">
        <v>33</v>
      </c>
      <c r="AG8624">
        <v>780</v>
      </c>
      <c r="AH8624">
        <v>8</v>
      </c>
      <c r="AI8624">
        <v>2</v>
      </c>
      <c r="AJ8624">
        <v>7</v>
      </c>
      <c r="AK8624">
        <v>74</v>
      </c>
      <c r="AL8624">
        <v>0.11</v>
      </c>
      <c r="AM8624">
        <v>5</v>
      </c>
      <c r="AN8624">
        <v>5</v>
      </c>
      <c r="AO8624">
        <v>64</v>
      </c>
      <c r="AP8624">
        <v>5</v>
      </c>
      <c r="AQ8624">
        <v>60</v>
      </c>
    </row>
    <row r="8625" spans="1:43" hidden="1" x14ac:dyDescent="0.25">
      <c r="A8625" t="s">
        <v>31303</v>
      </c>
      <c r="B8625" t="s">
        <v>31304</v>
      </c>
      <c r="C8625" s="1" t="str">
        <f t="shared" si="592"/>
        <v>21:0153</v>
      </c>
      <c r="D8625" s="1" t="str">
        <f t="shared" si="593"/>
        <v>21:0040</v>
      </c>
      <c r="E8625" t="s">
        <v>31305</v>
      </c>
      <c r="F8625" t="s">
        <v>31306</v>
      </c>
      <c r="H8625">
        <v>55.096581499999999</v>
      </c>
      <c r="I8625">
        <v>-125.2199279</v>
      </c>
      <c r="J8625" s="1" t="str">
        <f t="shared" si="594"/>
        <v>Till</v>
      </c>
      <c r="K8625" s="1" t="str">
        <f t="shared" si="595"/>
        <v>&lt;63 micron</v>
      </c>
      <c r="L8625">
        <v>0.2</v>
      </c>
      <c r="M8625">
        <v>2.11</v>
      </c>
      <c r="N8625">
        <v>14</v>
      </c>
      <c r="O8625">
        <v>250</v>
      </c>
      <c r="P8625">
        <v>0.25</v>
      </c>
      <c r="Q8625">
        <v>2</v>
      </c>
      <c r="R8625">
        <v>0.66</v>
      </c>
      <c r="S8625">
        <v>0.25</v>
      </c>
      <c r="T8625">
        <v>13</v>
      </c>
      <c r="U8625">
        <v>39</v>
      </c>
      <c r="V8625">
        <v>31</v>
      </c>
      <c r="W8625">
        <v>2.98</v>
      </c>
      <c r="X8625">
        <v>10</v>
      </c>
      <c r="Z8625">
        <v>0.16</v>
      </c>
      <c r="AA8625">
        <v>5</v>
      </c>
      <c r="AB8625">
        <v>0.77</v>
      </c>
      <c r="AC8625">
        <v>520</v>
      </c>
      <c r="AD8625">
        <v>1</v>
      </c>
      <c r="AE8625">
        <v>0.02</v>
      </c>
      <c r="AF8625">
        <v>36</v>
      </c>
      <c r="AG8625">
        <v>640</v>
      </c>
      <c r="AH8625">
        <v>4</v>
      </c>
      <c r="AI8625">
        <v>2</v>
      </c>
      <c r="AJ8625">
        <v>8</v>
      </c>
      <c r="AK8625">
        <v>44</v>
      </c>
      <c r="AL8625">
        <v>0.19</v>
      </c>
      <c r="AM8625">
        <v>5</v>
      </c>
      <c r="AN8625">
        <v>5</v>
      </c>
      <c r="AO8625">
        <v>69</v>
      </c>
      <c r="AP8625">
        <v>5</v>
      </c>
      <c r="AQ8625">
        <v>68</v>
      </c>
    </row>
    <row r="8626" spans="1:43" hidden="1" x14ac:dyDescent="0.25">
      <c r="A8626" t="s">
        <v>31307</v>
      </c>
      <c r="B8626" t="s">
        <v>31308</v>
      </c>
      <c r="C8626" s="1" t="str">
        <f t="shared" si="592"/>
        <v>21:0153</v>
      </c>
      <c r="D8626" s="1" t="str">
        <f t="shared" si="593"/>
        <v>21:0040</v>
      </c>
      <c r="E8626" t="s">
        <v>31305</v>
      </c>
      <c r="F8626" t="s">
        <v>31309</v>
      </c>
      <c r="H8626">
        <v>55.096581499999999</v>
      </c>
      <c r="I8626">
        <v>-125.2199279</v>
      </c>
      <c r="J8626" s="1" t="str">
        <f t="shared" si="594"/>
        <v>Till</v>
      </c>
      <c r="K8626" s="1" t="str">
        <f t="shared" si="595"/>
        <v>&lt;63 micron</v>
      </c>
      <c r="L8626">
        <v>0.2</v>
      </c>
      <c r="M8626">
        <v>2.34</v>
      </c>
      <c r="N8626">
        <v>6</v>
      </c>
      <c r="O8626">
        <v>290</v>
      </c>
      <c r="P8626">
        <v>0.25</v>
      </c>
      <c r="Q8626">
        <v>1</v>
      </c>
      <c r="R8626">
        <v>0.69</v>
      </c>
      <c r="S8626">
        <v>0.25</v>
      </c>
      <c r="T8626">
        <v>15</v>
      </c>
      <c r="U8626">
        <v>43</v>
      </c>
      <c r="V8626">
        <v>39</v>
      </c>
      <c r="W8626">
        <v>3.38</v>
      </c>
      <c r="X8626">
        <v>10</v>
      </c>
      <c r="Z8626">
        <v>0.18</v>
      </c>
      <c r="AA8626">
        <v>5</v>
      </c>
      <c r="AB8626">
        <v>0.85</v>
      </c>
      <c r="AC8626">
        <v>590</v>
      </c>
      <c r="AD8626">
        <v>1</v>
      </c>
      <c r="AE8626">
        <v>0.02</v>
      </c>
      <c r="AF8626">
        <v>43</v>
      </c>
      <c r="AG8626">
        <v>700</v>
      </c>
      <c r="AH8626">
        <v>4</v>
      </c>
      <c r="AI8626">
        <v>2</v>
      </c>
      <c r="AJ8626">
        <v>9</v>
      </c>
      <c r="AK8626">
        <v>46</v>
      </c>
      <c r="AL8626">
        <v>0.2</v>
      </c>
      <c r="AM8626">
        <v>5</v>
      </c>
      <c r="AN8626">
        <v>5</v>
      </c>
      <c r="AO8626">
        <v>73</v>
      </c>
      <c r="AP8626">
        <v>5</v>
      </c>
      <c r="AQ8626">
        <v>80</v>
      </c>
    </row>
    <row r="8627" spans="1:43" hidden="1" x14ac:dyDescent="0.25">
      <c r="A8627" t="s">
        <v>31310</v>
      </c>
      <c r="B8627" t="s">
        <v>31311</v>
      </c>
      <c r="C8627" s="1" t="str">
        <f t="shared" si="592"/>
        <v>21:0153</v>
      </c>
      <c r="D8627" s="1" t="str">
        <f t="shared" si="593"/>
        <v>21:0040</v>
      </c>
      <c r="E8627" t="s">
        <v>31312</v>
      </c>
      <c r="F8627" t="s">
        <v>31313</v>
      </c>
      <c r="H8627">
        <v>55.058670399999997</v>
      </c>
      <c r="I8627">
        <v>-125.36299529999999</v>
      </c>
      <c r="J8627" s="1" t="str">
        <f t="shared" si="594"/>
        <v>Till</v>
      </c>
      <c r="K8627" s="1" t="str">
        <f t="shared" si="595"/>
        <v>&lt;63 micron</v>
      </c>
      <c r="L8627">
        <v>0.2</v>
      </c>
      <c r="M8627">
        <v>1.68</v>
      </c>
      <c r="N8627">
        <v>14</v>
      </c>
      <c r="O8627">
        <v>160</v>
      </c>
      <c r="P8627">
        <v>0.25</v>
      </c>
      <c r="Q8627">
        <v>1</v>
      </c>
      <c r="R8627">
        <v>0.82</v>
      </c>
      <c r="S8627">
        <v>0.25</v>
      </c>
      <c r="T8627">
        <v>13</v>
      </c>
      <c r="U8627">
        <v>37</v>
      </c>
      <c r="V8627">
        <v>35</v>
      </c>
      <c r="W8627">
        <v>3.11</v>
      </c>
      <c r="X8627">
        <v>5</v>
      </c>
      <c r="Z8627">
        <v>0.09</v>
      </c>
      <c r="AA8627">
        <v>5</v>
      </c>
      <c r="AB8627">
        <v>0.65</v>
      </c>
      <c r="AC8627">
        <v>560</v>
      </c>
      <c r="AD8627">
        <v>0.5</v>
      </c>
      <c r="AE8627">
        <v>0.03</v>
      </c>
      <c r="AF8627">
        <v>31</v>
      </c>
      <c r="AG8627">
        <v>940</v>
      </c>
      <c r="AH8627">
        <v>4</v>
      </c>
      <c r="AI8627">
        <v>2</v>
      </c>
      <c r="AJ8627">
        <v>8</v>
      </c>
      <c r="AK8627">
        <v>53</v>
      </c>
      <c r="AL8627">
        <v>0.12</v>
      </c>
      <c r="AM8627">
        <v>5</v>
      </c>
      <c r="AN8627">
        <v>5</v>
      </c>
      <c r="AO8627">
        <v>72</v>
      </c>
      <c r="AP8627">
        <v>5</v>
      </c>
      <c r="AQ8627">
        <v>68</v>
      </c>
    </row>
    <row r="8628" spans="1:43" hidden="1" x14ac:dyDescent="0.25">
      <c r="A8628" t="s">
        <v>31314</v>
      </c>
      <c r="B8628" t="s">
        <v>31315</v>
      </c>
      <c r="C8628" s="1" t="str">
        <f t="shared" si="592"/>
        <v>21:0153</v>
      </c>
      <c r="D8628" s="1" t="str">
        <f t="shared" si="593"/>
        <v>21:0040</v>
      </c>
      <c r="E8628" t="s">
        <v>31312</v>
      </c>
      <c r="F8628" t="s">
        <v>31316</v>
      </c>
      <c r="H8628">
        <v>55.058670399999997</v>
      </c>
      <c r="I8628">
        <v>-125.36299529999999</v>
      </c>
      <c r="J8628" s="1" t="str">
        <f t="shared" si="594"/>
        <v>Till</v>
      </c>
      <c r="K8628" s="1" t="str">
        <f t="shared" si="595"/>
        <v>&lt;63 micron</v>
      </c>
      <c r="L8628">
        <v>0.2</v>
      </c>
      <c r="M8628">
        <v>1.7</v>
      </c>
      <c r="N8628">
        <v>16</v>
      </c>
      <c r="O8628">
        <v>140</v>
      </c>
      <c r="P8628">
        <v>0.25</v>
      </c>
      <c r="Q8628">
        <v>1</v>
      </c>
      <c r="R8628">
        <v>0.65</v>
      </c>
      <c r="S8628">
        <v>0.25</v>
      </c>
      <c r="T8628">
        <v>11</v>
      </c>
      <c r="U8628">
        <v>37</v>
      </c>
      <c r="V8628">
        <v>29</v>
      </c>
      <c r="W8628">
        <v>2.87</v>
      </c>
      <c r="X8628">
        <v>5</v>
      </c>
      <c r="Z8628">
        <v>0.08</v>
      </c>
      <c r="AA8628">
        <v>5</v>
      </c>
      <c r="AB8628">
        <v>0.64</v>
      </c>
      <c r="AC8628">
        <v>430</v>
      </c>
      <c r="AD8628">
        <v>0.5</v>
      </c>
      <c r="AE8628">
        <v>0.02</v>
      </c>
      <c r="AF8628">
        <v>27</v>
      </c>
      <c r="AG8628">
        <v>660</v>
      </c>
      <c r="AH8628">
        <v>4</v>
      </c>
      <c r="AI8628">
        <v>2</v>
      </c>
      <c r="AJ8628">
        <v>8</v>
      </c>
      <c r="AK8628">
        <v>47</v>
      </c>
      <c r="AL8628">
        <v>0.13</v>
      </c>
      <c r="AM8628">
        <v>5</v>
      </c>
      <c r="AN8628">
        <v>5</v>
      </c>
      <c r="AO8628">
        <v>66</v>
      </c>
      <c r="AP8628">
        <v>5</v>
      </c>
      <c r="AQ8628">
        <v>56</v>
      </c>
    </row>
    <row r="8629" spans="1:43" hidden="1" x14ac:dyDescent="0.25">
      <c r="A8629" t="s">
        <v>31317</v>
      </c>
      <c r="B8629" t="s">
        <v>31318</v>
      </c>
      <c r="C8629" s="1" t="str">
        <f t="shared" si="592"/>
        <v>21:0153</v>
      </c>
      <c r="D8629" s="1" t="str">
        <f t="shared" si="593"/>
        <v>21:0040</v>
      </c>
      <c r="E8629" t="s">
        <v>31319</v>
      </c>
      <c r="F8629" t="s">
        <v>31320</v>
      </c>
      <c r="H8629">
        <v>55.064772499999997</v>
      </c>
      <c r="I8629">
        <v>-125.5068418</v>
      </c>
      <c r="J8629" s="1" t="str">
        <f t="shared" si="594"/>
        <v>Till</v>
      </c>
      <c r="K8629" s="1" t="str">
        <f t="shared" si="595"/>
        <v>&lt;63 micron</v>
      </c>
      <c r="L8629">
        <v>0.4</v>
      </c>
      <c r="M8629">
        <v>2.5299999999999998</v>
      </c>
      <c r="N8629">
        <v>28</v>
      </c>
      <c r="O8629">
        <v>250</v>
      </c>
      <c r="P8629">
        <v>0.25</v>
      </c>
      <c r="Q8629">
        <v>1</v>
      </c>
      <c r="R8629">
        <v>0.9</v>
      </c>
      <c r="S8629">
        <v>0.25</v>
      </c>
      <c r="T8629">
        <v>21</v>
      </c>
      <c r="U8629">
        <v>44</v>
      </c>
      <c r="V8629">
        <v>59</v>
      </c>
      <c r="W8629">
        <v>4.4800000000000004</v>
      </c>
      <c r="X8629">
        <v>5</v>
      </c>
      <c r="Z8629">
        <v>0.19</v>
      </c>
      <c r="AA8629">
        <v>5</v>
      </c>
      <c r="AB8629">
        <v>0.83</v>
      </c>
      <c r="AC8629">
        <v>1175</v>
      </c>
      <c r="AD8629">
        <v>1</v>
      </c>
      <c r="AE8629">
        <v>0.02</v>
      </c>
      <c r="AF8629">
        <v>50</v>
      </c>
      <c r="AG8629">
        <v>840</v>
      </c>
      <c r="AH8629">
        <v>8</v>
      </c>
      <c r="AI8629">
        <v>4</v>
      </c>
      <c r="AJ8629">
        <v>12</v>
      </c>
      <c r="AK8629">
        <v>52</v>
      </c>
      <c r="AL8629">
        <v>0.1</v>
      </c>
      <c r="AM8629">
        <v>5</v>
      </c>
      <c r="AN8629">
        <v>5</v>
      </c>
      <c r="AO8629">
        <v>91</v>
      </c>
      <c r="AP8629">
        <v>5</v>
      </c>
      <c r="AQ8629">
        <v>136</v>
      </c>
    </row>
    <row r="8630" spans="1:43" hidden="1" x14ac:dyDescent="0.25">
      <c r="A8630" t="s">
        <v>31321</v>
      </c>
      <c r="B8630" t="s">
        <v>31322</v>
      </c>
      <c r="C8630" s="1" t="str">
        <f t="shared" si="592"/>
        <v>21:0153</v>
      </c>
      <c r="D8630" s="1" t="str">
        <f t="shared" si="593"/>
        <v>21:0040</v>
      </c>
      <c r="E8630" t="s">
        <v>31319</v>
      </c>
      <c r="F8630" t="s">
        <v>31323</v>
      </c>
      <c r="H8630">
        <v>55.064772499999997</v>
      </c>
      <c r="I8630">
        <v>-125.5068418</v>
      </c>
      <c r="J8630" s="1" t="str">
        <f t="shared" si="594"/>
        <v>Till</v>
      </c>
      <c r="K8630" s="1" t="str">
        <f t="shared" si="595"/>
        <v>&lt;63 micron</v>
      </c>
      <c r="L8630">
        <v>0.4</v>
      </c>
      <c r="M8630">
        <v>2.5499999999999998</v>
      </c>
      <c r="N8630">
        <v>26</v>
      </c>
      <c r="O8630">
        <v>270</v>
      </c>
      <c r="P8630">
        <v>0.25</v>
      </c>
      <c r="Q8630">
        <v>1</v>
      </c>
      <c r="R8630">
        <v>0.88</v>
      </c>
      <c r="S8630">
        <v>0.25</v>
      </c>
      <c r="T8630">
        <v>23</v>
      </c>
      <c r="U8630">
        <v>45</v>
      </c>
      <c r="V8630">
        <v>52</v>
      </c>
      <c r="W8630">
        <v>4.53</v>
      </c>
      <c r="X8630">
        <v>5</v>
      </c>
      <c r="Z8630">
        <v>0.18</v>
      </c>
      <c r="AA8630">
        <v>5</v>
      </c>
      <c r="AB8630">
        <v>0.85</v>
      </c>
      <c r="AC8630">
        <v>1275</v>
      </c>
      <c r="AD8630">
        <v>1</v>
      </c>
      <c r="AE8630">
        <v>0.02</v>
      </c>
      <c r="AF8630">
        <v>64</v>
      </c>
      <c r="AG8630">
        <v>850</v>
      </c>
      <c r="AH8630">
        <v>12</v>
      </c>
      <c r="AI8630">
        <v>4</v>
      </c>
      <c r="AJ8630">
        <v>12</v>
      </c>
      <c r="AK8630">
        <v>53</v>
      </c>
      <c r="AL8630">
        <v>0.11</v>
      </c>
      <c r="AM8630">
        <v>5</v>
      </c>
      <c r="AN8630">
        <v>5</v>
      </c>
      <c r="AO8630">
        <v>94</v>
      </c>
      <c r="AP8630">
        <v>5</v>
      </c>
      <c r="AQ8630">
        <v>146</v>
      </c>
    </row>
    <row r="8631" spans="1:43" hidden="1" x14ac:dyDescent="0.25">
      <c r="A8631" t="s">
        <v>31324</v>
      </c>
      <c r="B8631" t="s">
        <v>31325</v>
      </c>
      <c r="C8631" s="1" t="str">
        <f t="shared" si="592"/>
        <v>21:0153</v>
      </c>
      <c r="D8631" s="1" t="str">
        <f t="shared" si="593"/>
        <v>21:0040</v>
      </c>
      <c r="E8631" t="s">
        <v>31319</v>
      </c>
      <c r="F8631" t="s">
        <v>31326</v>
      </c>
      <c r="H8631">
        <v>55.064772499999997</v>
      </c>
      <c r="I8631">
        <v>-125.5068418</v>
      </c>
      <c r="J8631" s="1" t="str">
        <f t="shared" si="594"/>
        <v>Till</v>
      </c>
      <c r="K8631" s="1" t="str">
        <f t="shared" si="595"/>
        <v>&lt;63 micron</v>
      </c>
      <c r="L8631">
        <v>0.4</v>
      </c>
      <c r="M8631">
        <v>2.41</v>
      </c>
      <c r="N8631">
        <v>18</v>
      </c>
      <c r="O8631">
        <v>280</v>
      </c>
      <c r="P8631">
        <v>0.25</v>
      </c>
      <c r="Q8631">
        <v>1</v>
      </c>
      <c r="R8631">
        <v>0.92</v>
      </c>
      <c r="S8631">
        <v>0.25</v>
      </c>
      <c r="T8631">
        <v>20</v>
      </c>
      <c r="U8631">
        <v>47</v>
      </c>
      <c r="V8631">
        <v>47</v>
      </c>
      <c r="W8631">
        <v>4.3499999999999996</v>
      </c>
      <c r="X8631">
        <v>5</v>
      </c>
      <c r="Z8631">
        <v>0.19</v>
      </c>
      <c r="AA8631">
        <v>5</v>
      </c>
      <c r="AB8631">
        <v>0.8</v>
      </c>
      <c r="AC8631">
        <v>1225</v>
      </c>
      <c r="AD8631">
        <v>1</v>
      </c>
      <c r="AE8631">
        <v>0.03</v>
      </c>
      <c r="AF8631">
        <v>47</v>
      </c>
      <c r="AG8631">
        <v>910</v>
      </c>
      <c r="AH8631">
        <v>4</v>
      </c>
      <c r="AI8631">
        <v>2</v>
      </c>
      <c r="AJ8631">
        <v>12</v>
      </c>
      <c r="AK8631">
        <v>56</v>
      </c>
      <c r="AL8631">
        <v>0.13</v>
      </c>
      <c r="AM8631">
        <v>5</v>
      </c>
      <c r="AN8631">
        <v>5</v>
      </c>
      <c r="AO8631">
        <v>94</v>
      </c>
      <c r="AP8631">
        <v>5</v>
      </c>
      <c r="AQ8631">
        <v>112</v>
      </c>
    </row>
    <row r="8632" spans="1:43" hidden="1" x14ac:dyDescent="0.25">
      <c r="A8632" t="s">
        <v>31327</v>
      </c>
      <c r="B8632" t="s">
        <v>31328</v>
      </c>
      <c r="C8632" s="1" t="str">
        <f t="shared" si="592"/>
        <v>21:0153</v>
      </c>
      <c r="D8632" s="1" t="str">
        <f t="shared" si="593"/>
        <v>21:0040</v>
      </c>
      <c r="E8632" t="s">
        <v>31329</v>
      </c>
      <c r="F8632" t="s">
        <v>31330</v>
      </c>
      <c r="H8632">
        <v>55.0733964</v>
      </c>
      <c r="I8632">
        <v>-125.51888049999999</v>
      </c>
      <c r="J8632" s="1" t="str">
        <f t="shared" si="594"/>
        <v>Till</v>
      </c>
      <c r="K8632" s="1" t="str">
        <f t="shared" si="595"/>
        <v>&lt;63 micron</v>
      </c>
      <c r="L8632">
        <v>0.1</v>
      </c>
      <c r="M8632">
        <v>1.85</v>
      </c>
      <c r="N8632">
        <v>22</v>
      </c>
      <c r="O8632">
        <v>210</v>
      </c>
      <c r="P8632">
        <v>0.25</v>
      </c>
      <c r="Q8632">
        <v>1</v>
      </c>
      <c r="R8632">
        <v>1.27</v>
      </c>
      <c r="S8632">
        <v>0.25</v>
      </c>
      <c r="T8632">
        <v>10</v>
      </c>
      <c r="U8632">
        <v>47</v>
      </c>
      <c r="V8632">
        <v>38</v>
      </c>
      <c r="W8632">
        <v>3.1</v>
      </c>
      <c r="X8632">
        <v>5</v>
      </c>
      <c r="Z8632">
        <v>0.11</v>
      </c>
      <c r="AA8632">
        <v>10</v>
      </c>
      <c r="AB8632">
        <v>0.79</v>
      </c>
      <c r="AC8632">
        <v>690</v>
      </c>
      <c r="AD8632">
        <v>0.5</v>
      </c>
      <c r="AE8632">
        <v>0.02</v>
      </c>
      <c r="AF8632">
        <v>31</v>
      </c>
      <c r="AG8632">
        <v>740</v>
      </c>
      <c r="AH8632">
        <v>4</v>
      </c>
      <c r="AI8632">
        <v>1</v>
      </c>
      <c r="AJ8632">
        <v>9</v>
      </c>
      <c r="AK8632">
        <v>63</v>
      </c>
      <c r="AL8632">
        <v>0.1</v>
      </c>
      <c r="AM8632">
        <v>5</v>
      </c>
      <c r="AN8632">
        <v>5</v>
      </c>
      <c r="AO8632">
        <v>75</v>
      </c>
      <c r="AP8632">
        <v>5</v>
      </c>
      <c r="AQ8632">
        <v>74</v>
      </c>
    </row>
    <row r="8633" spans="1:43" hidden="1" x14ac:dyDescent="0.25">
      <c r="A8633" t="s">
        <v>31331</v>
      </c>
      <c r="B8633" t="s">
        <v>31332</v>
      </c>
      <c r="C8633" s="1" t="str">
        <f t="shared" si="592"/>
        <v>21:0153</v>
      </c>
      <c r="D8633" s="1" t="str">
        <f t="shared" si="593"/>
        <v>21:0040</v>
      </c>
      <c r="E8633" t="s">
        <v>31329</v>
      </c>
      <c r="F8633" t="s">
        <v>31333</v>
      </c>
      <c r="H8633">
        <v>55.0733964</v>
      </c>
      <c r="I8633">
        <v>-125.51888049999999</v>
      </c>
      <c r="J8633" s="1" t="str">
        <f t="shared" si="594"/>
        <v>Till</v>
      </c>
      <c r="K8633" s="1" t="str">
        <f t="shared" si="595"/>
        <v>&lt;63 micron</v>
      </c>
      <c r="L8633">
        <v>0.4</v>
      </c>
      <c r="M8633">
        <v>2.5499999999999998</v>
      </c>
      <c r="N8633">
        <v>14</v>
      </c>
      <c r="O8633">
        <v>240</v>
      </c>
      <c r="P8633">
        <v>0.25</v>
      </c>
      <c r="Q8633">
        <v>1</v>
      </c>
      <c r="R8633">
        <v>0.86</v>
      </c>
      <c r="S8633">
        <v>0.25</v>
      </c>
      <c r="T8633">
        <v>18</v>
      </c>
      <c r="U8633">
        <v>48</v>
      </c>
      <c r="V8633">
        <v>42</v>
      </c>
      <c r="W8633">
        <v>4.3099999999999996</v>
      </c>
      <c r="X8633">
        <v>5</v>
      </c>
      <c r="Z8633">
        <v>0.18</v>
      </c>
      <c r="AA8633">
        <v>5</v>
      </c>
      <c r="AB8633">
        <v>0.87</v>
      </c>
      <c r="AC8633">
        <v>1010</v>
      </c>
      <c r="AD8633">
        <v>1</v>
      </c>
      <c r="AE8633">
        <v>0.03</v>
      </c>
      <c r="AF8633">
        <v>48</v>
      </c>
      <c r="AG8633">
        <v>820</v>
      </c>
      <c r="AH8633">
        <v>8</v>
      </c>
      <c r="AI8633">
        <v>2</v>
      </c>
      <c r="AJ8633">
        <v>12</v>
      </c>
      <c r="AK8633">
        <v>57</v>
      </c>
      <c r="AL8633">
        <v>0.1</v>
      </c>
      <c r="AM8633">
        <v>5</v>
      </c>
      <c r="AN8633">
        <v>5</v>
      </c>
      <c r="AO8633">
        <v>92</v>
      </c>
      <c r="AP8633">
        <v>5</v>
      </c>
      <c r="AQ8633">
        <v>106</v>
      </c>
    </row>
    <row r="8634" spans="1:43" hidden="1" x14ac:dyDescent="0.25">
      <c r="A8634" t="s">
        <v>31334</v>
      </c>
      <c r="B8634" t="s">
        <v>31335</v>
      </c>
      <c r="C8634" s="1" t="str">
        <f t="shared" si="592"/>
        <v>21:0153</v>
      </c>
      <c r="D8634" s="1" t="str">
        <f t="shared" si="593"/>
        <v>21:0040</v>
      </c>
      <c r="E8634" t="s">
        <v>31329</v>
      </c>
      <c r="F8634" t="s">
        <v>31336</v>
      </c>
      <c r="H8634">
        <v>55.0733964</v>
      </c>
      <c r="I8634">
        <v>-125.51888049999999</v>
      </c>
      <c r="J8634" s="1" t="str">
        <f t="shared" si="594"/>
        <v>Till</v>
      </c>
      <c r="K8634" s="1" t="str">
        <f t="shared" si="595"/>
        <v>&lt;63 micron</v>
      </c>
      <c r="L8634">
        <v>0.6</v>
      </c>
      <c r="M8634">
        <v>3</v>
      </c>
      <c r="N8634">
        <v>40</v>
      </c>
      <c r="O8634">
        <v>300</v>
      </c>
      <c r="P8634">
        <v>0.25</v>
      </c>
      <c r="Q8634">
        <v>1</v>
      </c>
      <c r="R8634">
        <v>0.88</v>
      </c>
      <c r="S8634">
        <v>0.25</v>
      </c>
      <c r="T8634">
        <v>22</v>
      </c>
      <c r="U8634">
        <v>52</v>
      </c>
      <c r="V8634">
        <v>48</v>
      </c>
      <c r="W8634">
        <v>4.7699999999999996</v>
      </c>
      <c r="X8634">
        <v>10</v>
      </c>
      <c r="Z8634">
        <v>0.23</v>
      </c>
      <c r="AA8634">
        <v>5</v>
      </c>
      <c r="AB8634">
        <v>0.96</v>
      </c>
      <c r="AC8634">
        <v>1095</v>
      </c>
      <c r="AD8634">
        <v>0.5</v>
      </c>
      <c r="AE8634">
        <v>0.03</v>
      </c>
      <c r="AF8634">
        <v>55</v>
      </c>
      <c r="AG8634">
        <v>780</v>
      </c>
      <c r="AH8634">
        <v>8</v>
      </c>
      <c r="AI8634">
        <v>4</v>
      </c>
      <c r="AJ8634">
        <v>13</v>
      </c>
      <c r="AK8634">
        <v>62</v>
      </c>
      <c r="AL8634">
        <v>0.1</v>
      </c>
      <c r="AM8634">
        <v>5</v>
      </c>
      <c r="AN8634">
        <v>5</v>
      </c>
      <c r="AO8634">
        <v>102</v>
      </c>
      <c r="AP8634">
        <v>5</v>
      </c>
      <c r="AQ8634">
        <v>124</v>
      </c>
    </row>
    <row r="8635" spans="1:43" hidden="1" x14ac:dyDescent="0.25">
      <c r="A8635" t="s">
        <v>31337</v>
      </c>
      <c r="B8635" t="s">
        <v>31338</v>
      </c>
      <c r="C8635" s="1" t="str">
        <f t="shared" si="592"/>
        <v>21:0153</v>
      </c>
      <c r="D8635" s="1" t="str">
        <f t="shared" si="593"/>
        <v>21:0040</v>
      </c>
      <c r="E8635" t="s">
        <v>31339</v>
      </c>
      <c r="F8635" t="s">
        <v>31340</v>
      </c>
      <c r="H8635">
        <v>55.085376799999999</v>
      </c>
      <c r="I8635">
        <v>-125.49322789999999</v>
      </c>
      <c r="J8635" s="1" t="str">
        <f t="shared" si="594"/>
        <v>Till</v>
      </c>
      <c r="K8635" s="1" t="str">
        <f t="shared" si="595"/>
        <v>&lt;63 micron</v>
      </c>
      <c r="L8635">
        <v>0.1</v>
      </c>
      <c r="M8635">
        <v>1.89</v>
      </c>
      <c r="N8635">
        <v>10</v>
      </c>
      <c r="O8635">
        <v>180</v>
      </c>
      <c r="P8635">
        <v>0.25</v>
      </c>
      <c r="Q8635">
        <v>1</v>
      </c>
      <c r="R8635">
        <v>0.94</v>
      </c>
      <c r="S8635">
        <v>0.25</v>
      </c>
      <c r="T8635">
        <v>14</v>
      </c>
      <c r="U8635">
        <v>45</v>
      </c>
      <c r="V8635">
        <v>38</v>
      </c>
      <c r="W8635">
        <v>2.39</v>
      </c>
      <c r="X8635">
        <v>10</v>
      </c>
      <c r="Z8635">
        <v>0.19</v>
      </c>
      <c r="AA8635">
        <v>5</v>
      </c>
      <c r="AB8635">
        <v>0.97</v>
      </c>
      <c r="AC8635">
        <v>330</v>
      </c>
      <c r="AD8635">
        <v>0.5</v>
      </c>
      <c r="AE8635">
        <v>0.03</v>
      </c>
      <c r="AF8635">
        <v>43</v>
      </c>
      <c r="AG8635">
        <v>1430</v>
      </c>
      <c r="AH8635">
        <v>4</v>
      </c>
      <c r="AI8635">
        <v>2</v>
      </c>
      <c r="AJ8635">
        <v>5</v>
      </c>
      <c r="AK8635">
        <v>51</v>
      </c>
      <c r="AL8635">
        <v>0.13</v>
      </c>
      <c r="AM8635">
        <v>5</v>
      </c>
      <c r="AN8635">
        <v>5</v>
      </c>
      <c r="AO8635">
        <v>70</v>
      </c>
      <c r="AP8635">
        <v>5</v>
      </c>
      <c r="AQ8635">
        <v>40</v>
      </c>
    </row>
    <row r="8636" spans="1:43" hidden="1" x14ac:dyDescent="0.25">
      <c r="A8636" t="s">
        <v>31341</v>
      </c>
      <c r="B8636" t="s">
        <v>31342</v>
      </c>
      <c r="C8636" s="1" t="str">
        <f t="shared" si="592"/>
        <v>21:0153</v>
      </c>
      <c r="D8636" s="1" t="str">
        <f t="shared" si="593"/>
        <v>21:0040</v>
      </c>
      <c r="E8636" t="s">
        <v>31343</v>
      </c>
      <c r="F8636" t="s">
        <v>31344</v>
      </c>
      <c r="H8636">
        <v>54.939486600000002</v>
      </c>
      <c r="I8636">
        <v>-125.3143249</v>
      </c>
      <c r="J8636" s="1" t="str">
        <f t="shared" si="594"/>
        <v>Till</v>
      </c>
      <c r="K8636" s="1" t="str">
        <f t="shared" si="595"/>
        <v>&lt;63 micron</v>
      </c>
      <c r="L8636">
        <v>0.1</v>
      </c>
      <c r="M8636">
        <v>2.33</v>
      </c>
      <c r="N8636">
        <v>18</v>
      </c>
      <c r="O8636">
        <v>250</v>
      </c>
      <c r="P8636">
        <v>0.25</v>
      </c>
      <c r="Q8636">
        <v>1</v>
      </c>
      <c r="R8636">
        <v>0.8</v>
      </c>
      <c r="S8636">
        <v>0.25</v>
      </c>
      <c r="T8636">
        <v>18</v>
      </c>
      <c r="U8636">
        <v>85</v>
      </c>
      <c r="V8636">
        <v>38</v>
      </c>
      <c r="W8636">
        <v>3.79</v>
      </c>
      <c r="X8636">
        <v>10</v>
      </c>
      <c r="Z8636">
        <v>0.23</v>
      </c>
      <c r="AA8636">
        <v>5</v>
      </c>
      <c r="AB8636">
        <v>1.0900000000000001</v>
      </c>
      <c r="AC8636">
        <v>595</v>
      </c>
      <c r="AD8636">
        <v>0.5</v>
      </c>
      <c r="AE8636">
        <v>0.03</v>
      </c>
      <c r="AF8636">
        <v>75</v>
      </c>
      <c r="AG8636">
        <v>860</v>
      </c>
      <c r="AH8636">
        <v>4</v>
      </c>
      <c r="AI8636">
        <v>1</v>
      </c>
      <c r="AJ8636">
        <v>11</v>
      </c>
      <c r="AK8636">
        <v>54</v>
      </c>
      <c r="AL8636">
        <v>0.12</v>
      </c>
      <c r="AM8636">
        <v>5</v>
      </c>
      <c r="AN8636">
        <v>5</v>
      </c>
      <c r="AO8636">
        <v>90</v>
      </c>
      <c r="AP8636">
        <v>5</v>
      </c>
      <c r="AQ8636">
        <v>94</v>
      </c>
    </row>
    <row r="8637" spans="1:43" hidden="1" x14ac:dyDescent="0.25">
      <c r="A8637" t="s">
        <v>31345</v>
      </c>
      <c r="B8637" t="s">
        <v>31346</v>
      </c>
      <c r="C8637" s="1" t="str">
        <f t="shared" si="592"/>
        <v>21:0153</v>
      </c>
      <c r="D8637" s="1" t="str">
        <f t="shared" si="593"/>
        <v>21:0040</v>
      </c>
      <c r="E8637" t="s">
        <v>31343</v>
      </c>
      <c r="F8637" t="s">
        <v>31347</v>
      </c>
      <c r="H8637">
        <v>54.939486600000002</v>
      </c>
      <c r="I8637">
        <v>-125.3143249</v>
      </c>
      <c r="J8637" s="1" t="str">
        <f t="shared" si="594"/>
        <v>Till</v>
      </c>
      <c r="K8637" s="1" t="str">
        <f t="shared" si="595"/>
        <v>&lt;63 micron</v>
      </c>
      <c r="L8637">
        <v>0.1</v>
      </c>
      <c r="M8637">
        <v>2.39</v>
      </c>
      <c r="N8637">
        <v>12</v>
      </c>
      <c r="O8637">
        <v>290</v>
      </c>
      <c r="P8637">
        <v>0.25</v>
      </c>
      <c r="Q8637">
        <v>1</v>
      </c>
      <c r="R8637">
        <v>0.69</v>
      </c>
      <c r="S8637">
        <v>0.25</v>
      </c>
      <c r="T8637">
        <v>21</v>
      </c>
      <c r="U8637">
        <v>94</v>
      </c>
      <c r="V8637">
        <v>46</v>
      </c>
      <c r="W8637">
        <v>3.91</v>
      </c>
      <c r="X8637">
        <v>10</v>
      </c>
      <c r="Z8637">
        <v>0.2</v>
      </c>
      <c r="AA8637">
        <v>5</v>
      </c>
      <c r="AB8637">
        <v>1.2</v>
      </c>
      <c r="AC8637">
        <v>1050</v>
      </c>
      <c r="AD8637">
        <v>0.5</v>
      </c>
      <c r="AE8637">
        <v>0.02</v>
      </c>
      <c r="AF8637">
        <v>109</v>
      </c>
      <c r="AG8637">
        <v>830</v>
      </c>
      <c r="AH8637">
        <v>4</v>
      </c>
      <c r="AI8637">
        <v>2</v>
      </c>
      <c r="AJ8637">
        <v>12</v>
      </c>
      <c r="AK8637">
        <v>48</v>
      </c>
      <c r="AL8637">
        <v>0.1</v>
      </c>
      <c r="AM8637">
        <v>5</v>
      </c>
      <c r="AN8637">
        <v>5</v>
      </c>
      <c r="AO8637">
        <v>89</v>
      </c>
      <c r="AP8637">
        <v>5</v>
      </c>
      <c r="AQ8637">
        <v>100</v>
      </c>
    </row>
    <row r="8638" spans="1:43" hidden="1" x14ac:dyDescent="0.25">
      <c r="A8638" t="s">
        <v>31348</v>
      </c>
      <c r="B8638" t="s">
        <v>31349</v>
      </c>
      <c r="C8638" s="1" t="str">
        <f t="shared" ref="C8638:C8701" si="596">HYPERLINK("http://geochem.nrcan.gc.ca/cdogs/content/bdl/bdl210153_e.htm", "21:0153")</f>
        <v>21:0153</v>
      </c>
      <c r="D8638" s="1" t="str">
        <f t="shared" ref="D8638:D8701" si="597">HYPERLINK("http://geochem.nrcan.gc.ca/cdogs/content/svy/svy210040_e.htm", "21:0040")</f>
        <v>21:0040</v>
      </c>
      <c r="E8638" t="s">
        <v>31343</v>
      </c>
      <c r="F8638" t="s">
        <v>31350</v>
      </c>
      <c r="H8638">
        <v>54.939486600000002</v>
      </c>
      <c r="I8638">
        <v>-125.3143249</v>
      </c>
      <c r="J8638" s="1" t="str">
        <f t="shared" si="594"/>
        <v>Till</v>
      </c>
      <c r="K8638" s="1" t="str">
        <f t="shared" si="595"/>
        <v>&lt;63 micron</v>
      </c>
      <c r="L8638">
        <v>0.1</v>
      </c>
      <c r="M8638">
        <v>2.31</v>
      </c>
      <c r="N8638">
        <v>12</v>
      </c>
      <c r="O8638">
        <v>270</v>
      </c>
      <c r="P8638">
        <v>0.25</v>
      </c>
      <c r="Q8638">
        <v>1</v>
      </c>
      <c r="R8638">
        <v>0.64</v>
      </c>
      <c r="S8638">
        <v>0.25</v>
      </c>
      <c r="T8638">
        <v>20</v>
      </c>
      <c r="U8638">
        <v>94</v>
      </c>
      <c r="V8638">
        <v>50</v>
      </c>
      <c r="W8638">
        <v>4</v>
      </c>
      <c r="X8638">
        <v>5</v>
      </c>
      <c r="Z8638">
        <v>0.19</v>
      </c>
      <c r="AA8638">
        <v>5</v>
      </c>
      <c r="AB8638">
        <v>1.2</v>
      </c>
      <c r="AC8638">
        <v>920</v>
      </c>
      <c r="AD8638">
        <v>0.5</v>
      </c>
      <c r="AE8638">
        <v>0.02</v>
      </c>
      <c r="AF8638">
        <v>112</v>
      </c>
      <c r="AG8638">
        <v>830</v>
      </c>
      <c r="AH8638">
        <v>4</v>
      </c>
      <c r="AI8638">
        <v>1</v>
      </c>
      <c r="AJ8638">
        <v>11</v>
      </c>
      <c r="AK8638">
        <v>44</v>
      </c>
      <c r="AL8638">
        <v>0.09</v>
      </c>
      <c r="AM8638">
        <v>5</v>
      </c>
      <c r="AN8638">
        <v>5</v>
      </c>
      <c r="AO8638">
        <v>85</v>
      </c>
      <c r="AP8638">
        <v>5</v>
      </c>
      <c r="AQ8638">
        <v>102</v>
      </c>
    </row>
    <row r="8639" spans="1:43" hidden="1" x14ac:dyDescent="0.25">
      <c r="A8639" t="s">
        <v>31351</v>
      </c>
      <c r="B8639" t="s">
        <v>31352</v>
      </c>
      <c r="C8639" s="1" t="str">
        <f t="shared" si="596"/>
        <v>21:0153</v>
      </c>
      <c r="D8639" s="1" t="str">
        <f t="shared" si="597"/>
        <v>21:0040</v>
      </c>
      <c r="E8639" t="s">
        <v>31353</v>
      </c>
      <c r="F8639" t="s">
        <v>31354</v>
      </c>
      <c r="H8639">
        <v>54.9082182</v>
      </c>
      <c r="I8639">
        <v>-125.23439879999999</v>
      </c>
      <c r="J8639" s="1" t="str">
        <f t="shared" si="594"/>
        <v>Till</v>
      </c>
      <c r="K8639" s="1" t="str">
        <f t="shared" si="595"/>
        <v>&lt;63 micron</v>
      </c>
      <c r="L8639">
        <v>0.1</v>
      </c>
      <c r="M8639">
        <v>1.04</v>
      </c>
      <c r="N8639">
        <v>2</v>
      </c>
      <c r="O8639">
        <v>110</v>
      </c>
      <c r="P8639">
        <v>0.25</v>
      </c>
      <c r="Q8639">
        <v>2</v>
      </c>
      <c r="R8639">
        <v>0.65</v>
      </c>
      <c r="S8639">
        <v>0.25</v>
      </c>
      <c r="T8639">
        <v>26</v>
      </c>
      <c r="U8639">
        <v>90</v>
      </c>
      <c r="V8639">
        <v>19</v>
      </c>
      <c r="W8639">
        <v>2.66</v>
      </c>
      <c r="X8639">
        <v>5</v>
      </c>
      <c r="Z8639">
        <v>0.06</v>
      </c>
      <c r="AA8639">
        <v>5</v>
      </c>
      <c r="AB8639">
        <v>1.05</v>
      </c>
      <c r="AC8639">
        <v>650</v>
      </c>
      <c r="AD8639">
        <v>0.5</v>
      </c>
      <c r="AE8639">
        <v>0.02</v>
      </c>
      <c r="AF8639">
        <v>222</v>
      </c>
      <c r="AG8639">
        <v>870</v>
      </c>
      <c r="AH8639">
        <v>4</v>
      </c>
      <c r="AI8639">
        <v>2</v>
      </c>
      <c r="AJ8639">
        <v>6</v>
      </c>
      <c r="AK8639">
        <v>36</v>
      </c>
      <c r="AL8639">
        <v>0.09</v>
      </c>
      <c r="AM8639">
        <v>5</v>
      </c>
      <c r="AN8639">
        <v>5</v>
      </c>
      <c r="AO8639">
        <v>61</v>
      </c>
      <c r="AP8639">
        <v>5</v>
      </c>
      <c r="AQ8639">
        <v>48</v>
      </c>
    </row>
    <row r="8640" spans="1:43" hidden="1" x14ac:dyDescent="0.25">
      <c r="A8640" t="s">
        <v>31355</v>
      </c>
      <c r="B8640" t="s">
        <v>31356</v>
      </c>
      <c r="C8640" s="1" t="str">
        <f t="shared" si="596"/>
        <v>21:0153</v>
      </c>
      <c r="D8640" s="1" t="str">
        <f t="shared" si="597"/>
        <v>21:0040</v>
      </c>
      <c r="E8640" t="s">
        <v>31357</v>
      </c>
      <c r="F8640" t="s">
        <v>31358</v>
      </c>
      <c r="H8640">
        <v>54.881895700000001</v>
      </c>
      <c r="I8640">
        <v>-125.28192850000001</v>
      </c>
      <c r="J8640" s="1" t="str">
        <f t="shared" si="594"/>
        <v>Till</v>
      </c>
      <c r="K8640" s="1" t="str">
        <f t="shared" si="595"/>
        <v>&lt;63 micron</v>
      </c>
      <c r="L8640">
        <v>0.1</v>
      </c>
      <c r="M8640">
        <v>1.57</v>
      </c>
      <c r="N8640">
        <v>16</v>
      </c>
      <c r="O8640">
        <v>100</v>
      </c>
      <c r="P8640">
        <v>0.25</v>
      </c>
      <c r="Q8640">
        <v>1</v>
      </c>
      <c r="R8640">
        <v>0.62</v>
      </c>
      <c r="S8640">
        <v>0.25</v>
      </c>
      <c r="T8640">
        <v>24</v>
      </c>
      <c r="U8640">
        <v>189</v>
      </c>
      <c r="V8640">
        <v>42</v>
      </c>
      <c r="W8640">
        <v>3.32</v>
      </c>
      <c r="X8640">
        <v>5</v>
      </c>
      <c r="Z8640">
        <v>0.1</v>
      </c>
      <c r="AA8640">
        <v>5</v>
      </c>
      <c r="AB8640">
        <v>1.68</v>
      </c>
      <c r="AC8640">
        <v>655</v>
      </c>
      <c r="AD8640">
        <v>0.5</v>
      </c>
      <c r="AE8640">
        <v>0.01</v>
      </c>
      <c r="AF8640">
        <v>219</v>
      </c>
      <c r="AG8640">
        <v>870</v>
      </c>
      <c r="AH8640">
        <v>2</v>
      </c>
      <c r="AI8640">
        <v>4</v>
      </c>
      <c r="AJ8640">
        <v>8</v>
      </c>
      <c r="AK8640">
        <v>36</v>
      </c>
      <c r="AL8640">
        <v>0.13</v>
      </c>
      <c r="AM8640">
        <v>5</v>
      </c>
      <c r="AN8640">
        <v>5</v>
      </c>
      <c r="AO8640">
        <v>63</v>
      </c>
      <c r="AP8640">
        <v>5</v>
      </c>
      <c r="AQ8640">
        <v>68</v>
      </c>
    </row>
    <row r="8641" spans="1:43" hidden="1" x14ac:dyDescent="0.25">
      <c r="A8641" t="s">
        <v>31359</v>
      </c>
      <c r="B8641" t="s">
        <v>31360</v>
      </c>
      <c r="C8641" s="1" t="str">
        <f t="shared" si="596"/>
        <v>21:0153</v>
      </c>
      <c r="D8641" s="1" t="str">
        <f t="shared" si="597"/>
        <v>21:0040</v>
      </c>
      <c r="E8641" t="s">
        <v>31361</v>
      </c>
      <c r="F8641" t="s">
        <v>31362</v>
      </c>
      <c r="H8641">
        <v>54.863885199999999</v>
      </c>
      <c r="I8641">
        <v>-125.3290817</v>
      </c>
      <c r="J8641" s="1" t="str">
        <f t="shared" si="594"/>
        <v>Till</v>
      </c>
      <c r="K8641" s="1" t="str">
        <f t="shared" si="595"/>
        <v>&lt;63 micron</v>
      </c>
      <c r="L8641">
        <v>0.1</v>
      </c>
      <c r="M8641">
        <v>1.92</v>
      </c>
      <c r="N8641">
        <v>1</v>
      </c>
      <c r="O8641">
        <v>150</v>
      </c>
      <c r="P8641">
        <v>0.25</v>
      </c>
      <c r="Q8641">
        <v>1</v>
      </c>
      <c r="R8641">
        <v>1.32</v>
      </c>
      <c r="S8641">
        <v>0.25</v>
      </c>
      <c r="T8641">
        <v>22</v>
      </c>
      <c r="U8641">
        <v>108</v>
      </c>
      <c r="V8641">
        <v>46</v>
      </c>
      <c r="W8641">
        <v>3.5</v>
      </c>
      <c r="X8641">
        <v>5</v>
      </c>
      <c r="Z8641">
        <v>0.14000000000000001</v>
      </c>
      <c r="AA8641">
        <v>5</v>
      </c>
      <c r="AB8641">
        <v>1.32</v>
      </c>
      <c r="AC8641">
        <v>690</v>
      </c>
      <c r="AD8641">
        <v>0.5</v>
      </c>
      <c r="AE8641">
        <v>0.01</v>
      </c>
      <c r="AF8641">
        <v>104</v>
      </c>
      <c r="AG8641">
        <v>960</v>
      </c>
      <c r="AH8641">
        <v>6</v>
      </c>
      <c r="AI8641">
        <v>1</v>
      </c>
      <c r="AJ8641">
        <v>8</v>
      </c>
      <c r="AK8641">
        <v>59</v>
      </c>
      <c r="AL8641">
        <v>0.14000000000000001</v>
      </c>
      <c r="AM8641">
        <v>5</v>
      </c>
      <c r="AN8641">
        <v>5</v>
      </c>
      <c r="AO8641">
        <v>67</v>
      </c>
      <c r="AP8641">
        <v>5</v>
      </c>
      <c r="AQ8641">
        <v>94</v>
      </c>
    </row>
    <row r="8642" spans="1:43" hidden="1" x14ac:dyDescent="0.25">
      <c r="A8642" t="s">
        <v>31363</v>
      </c>
      <c r="B8642" t="s">
        <v>31364</v>
      </c>
      <c r="C8642" s="1" t="str">
        <f t="shared" si="596"/>
        <v>21:0153</v>
      </c>
      <c r="D8642" s="1" t="str">
        <f t="shared" si="597"/>
        <v>21:0040</v>
      </c>
      <c r="E8642" t="s">
        <v>31361</v>
      </c>
      <c r="F8642" t="s">
        <v>31365</v>
      </c>
      <c r="H8642">
        <v>54.863885199999999</v>
      </c>
      <c r="I8642">
        <v>-125.3290817</v>
      </c>
      <c r="J8642" s="1" t="str">
        <f t="shared" si="594"/>
        <v>Till</v>
      </c>
      <c r="K8642" s="1" t="str">
        <f t="shared" si="595"/>
        <v>&lt;63 micron</v>
      </c>
      <c r="L8642">
        <v>0.1</v>
      </c>
      <c r="M8642">
        <v>1.9</v>
      </c>
      <c r="N8642">
        <v>12</v>
      </c>
      <c r="O8642">
        <v>160</v>
      </c>
      <c r="P8642">
        <v>0.25</v>
      </c>
      <c r="Q8642">
        <v>1</v>
      </c>
      <c r="R8642">
        <v>1.42</v>
      </c>
      <c r="S8642">
        <v>0.25</v>
      </c>
      <c r="T8642">
        <v>17</v>
      </c>
      <c r="U8642">
        <v>96</v>
      </c>
      <c r="V8642">
        <v>43</v>
      </c>
      <c r="W8642">
        <v>3.35</v>
      </c>
      <c r="X8642">
        <v>5</v>
      </c>
      <c r="Z8642">
        <v>0.16</v>
      </c>
      <c r="AA8642">
        <v>5</v>
      </c>
      <c r="AB8642">
        <v>1.1499999999999999</v>
      </c>
      <c r="AC8642">
        <v>620</v>
      </c>
      <c r="AD8642">
        <v>0.5</v>
      </c>
      <c r="AE8642">
        <v>0.02</v>
      </c>
      <c r="AF8642">
        <v>82</v>
      </c>
      <c r="AG8642">
        <v>940</v>
      </c>
      <c r="AH8642">
        <v>4</v>
      </c>
      <c r="AI8642">
        <v>2</v>
      </c>
      <c r="AJ8642">
        <v>8</v>
      </c>
      <c r="AK8642">
        <v>63</v>
      </c>
      <c r="AL8642">
        <v>0.14000000000000001</v>
      </c>
      <c r="AM8642">
        <v>5</v>
      </c>
      <c r="AN8642">
        <v>5</v>
      </c>
      <c r="AO8642">
        <v>69</v>
      </c>
      <c r="AP8642">
        <v>5</v>
      </c>
      <c r="AQ8642">
        <v>90</v>
      </c>
    </row>
    <row r="8643" spans="1:43" hidden="1" x14ac:dyDescent="0.25">
      <c r="A8643" t="s">
        <v>31366</v>
      </c>
      <c r="B8643" t="s">
        <v>31367</v>
      </c>
      <c r="C8643" s="1" t="str">
        <f t="shared" si="596"/>
        <v>21:0153</v>
      </c>
      <c r="D8643" s="1" t="str">
        <f t="shared" si="597"/>
        <v>21:0040</v>
      </c>
      <c r="E8643" t="s">
        <v>31361</v>
      </c>
      <c r="F8643" t="s">
        <v>31368</v>
      </c>
      <c r="H8643">
        <v>54.863885199999999</v>
      </c>
      <c r="I8643">
        <v>-125.3290817</v>
      </c>
      <c r="J8643" s="1" t="str">
        <f t="shared" si="594"/>
        <v>Till</v>
      </c>
      <c r="K8643" s="1" t="str">
        <f t="shared" si="595"/>
        <v>&lt;63 micron</v>
      </c>
      <c r="L8643">
        <v>0.1</v>
      </c>
      <c r="M8643">
        <v>2.13</v>
      </c>
      <c r="N8643">
        <v>14</v>
      </c>
      <c r="O8643">
        <v>160</v>
      </c>
      <c r="P8643">
        <v>0.25</v>
      </c>
      <c r="Q8643">
        <v>1</v>
      </c>
      <c r="R8643">
        <v>0.66</v>
      </c>
      <c r="S8643">
        <v>0.25</v>
      </c>
      <c r="T8643">
        <v>23</v>
      </c>
      <c r="U8643">
        <v>138</v>
      </c>
      <c r="V8643">
        <v>53</v>
      </c>
      <c r="W8643">
        <v>3.86</v>
      </c>
      <c r="X8643">
        <v>5</v>
      </c>
      <c r="Z8643">
        <v>0.13</v>
      </c>
      <c r="AA8643">
        <v>5</v>
      </c>
      <c r="AB8643">
        <v>1.27</v>
      </c>
      <c r="AC8643">
        <v>825</v>
      </c>
      <c r="AD8643">
        <v>0.5</v>
      </c>
      <c r="AE8643">
        <v>0.01</v>
      </c>
      <c r="AF8643">
        <v>140</v>
      </c>
      <c r="AG8643">
        <v>980</v>
      </c>
      <c r="AH8643">
        <v>4</v>
      </c>
      <c r="AI8643">
        <v>4</v>
      </c>
      <c r="AJ8643">
        <v>9</v>
      </c>
      <c r="AK8643">
        <v>47</v>
      </c>
      <c r="AL8643">
        <v>0.16</v>
      </c>
      <c r="AM8643">
        <v>5</v>
      </c>
      <c r="AN8643">
        <v>5</v>
      </c>
      <c r="AO8643">
        <v>76</v>
      </c>
      <c r="AP8643">
        <v>5</v>
      </c>
      <c r="AQ8643">
        <v>98</v>
      </c>
    </row>
    <row r="8644" spans="1:43" hidden="1" x14ac:dyDescent="0.25">
      <c r="A8644" t="s">
        <v>31369</v>
      </c>
      <c r="B8644" t="s">
        <v>31370</v>
      </c>
      <c r="C8644" s="1" t="str">
        <f t="shared" si="596"/>
        <v>21:0153</v>
      </c>
      <c r="D8644" s="1" t="str">
        <f t="shared" si="597"/>
        <v>21:0040</v>
      </c>
      <c r="E8644" t="s">
        <v>31371</v>
      </c>
      <c r="F8644" t="s">
        <v>31372</v>
      </c>
      <c r="H8644">
        <v>54.858967300000003</v>
      </c>
      <c r="I8644">
        <v>-125.3686115</v>
      </c>
      <c r="J8644" s="1" t="str">
        <f t="shared" si="594"/>
        <v>Till</v>
      </c>
      <c r="K8644" s="1" t="str">
        <f t="shared" si="595"/>
        <v>&lt;63 micron</v>
      </c>
      <c r="L8644">
        <v>0.1</v>
      </c>
      <c r="M8644">
        <v>2.2400000000000002</v>
      </c>
      <c r="N8644">
        <v>24</v>
      </c>
      <c r="O8644">
        <v>200</v>
      </c>
      <c r="P8644">
        <v>0.25</v>
      </c>
      <c r="Q8644">
        <v>1</v>
      </c>
      <c r="R8644">
        <v>0.62</v>
      </c>
      <c r="S8644">
        <v>0.25</v>
      </c>
      <c r="T8644">
        <v>27</v>
      </c>
      <c r="U8644">
        <v>195</v>
      </c>
      <c r="V8644">
        <v>60</v>
      </c>
      <c r="W8644">
        <v>4.4800000000000004</v>
      </c>
      <c r="X8644">
        <v>5</v>
      </c>
      <c r="Z8644">
        <v>0.16</v>
      </c>
      <c r="AA8644">
        <v>5</v>
      </c>
      <c r="AB8644">
        <v>1.69</v>
      </c>
      <c r="AC8644">
        <v>925</v>
      </c>
      <c r="AD8644">
        <v>1</v>
      </c>
      <c r="AE8644">
        <v>0.01</v>
      </c>
      <c r="AF8644">
        <v>200</v>
      </c>
      <c r="AG8644">
        <v>860</v>
      </c>
      <c r="AH8644">
        <v>6</v>
      </c>
      <c r="AI8644">
        <v>4</v>
      </c>
      <c r="AJ8644">
        <v>10</v>
      </c>
      <c r="AK8644">
        <v>42</v>
      </c>
      <c r="AL8644">
        <v>0.15</v>
      </c>
      <c r="AM8644">
        <v>5</v>
      </c>
      <c r="AN8644">
        <v>5</v>
      </c>
      <c r="AO8644">
        <v>73</v>
      </c>
      <c r="AP8644">
        <v>5</v>
      </c>
      <c r="AQ8644">
        <v>124</v>
      </c>
    </row>
    <row r="8645" spans="1:43" hidden="1" x14ac:dyDescent="0.25">
      <c r="A8645" t="s">
        <v>31373</v>
      </c>
      <c r="B8645" t="s">
        <v>31374</v>
      </c>
      <c r="C8645" s="1" t="str">
        <f t="shared" si="596"/>
        <v>21:0153</v>
      </c>
      <c r="D8645" s="1" t="str">
        <f t="shared" si="597"/>
        <v>21:0040</v>
      </c>
      <c r="E8645" t="s">
        <v>31371</v>
      </c>
      <c r="F8645" t="s">
        <v>31375</v>
      </c>
      <c r="H8645">
        <v>54.858967300000003</v>
      </c>
      <c r="I8645">
        <v>-125.3686115</v>
      </c>
      <c r="J8645" s="1" t="str">
        <f t="shared" si="594"/>
        <v>Till</v>
      </c>
      <c r="K8645" s="1" t="str">
        <f t="shared" si="595"/>
        <v>&lt;63 micron</v>
      </c>
      <c r="L8645">
        <v>0.1</v>
      </c>
      <c r="M8645">
        <v>2.13</v>
      </c>
      <c r="N8645">
        <v>20</v>
      </c>
      <c r="O8645">
        <v>190</v>
      </c>
      <c r="P8645">
        <v>0.25</v>
      </c>
      <c r="Q8645">
        <v>1</v>
      </c>
      <c r="R8645">
        <v>0.69</v>
      </c>
      <c r="S8645">
        <v>0.25</v>
      </c>
      <c r="T8645">
        <v>25</v>
      </c>
      <c r="U8645">
        <v>144</v>
      </c>
      <c r="V8645">
        <v>50</v>
      </c>
      <c r="W8645">
        <v>4.0599999999999996</v>
      </c>
      <c r="X8645">
        <v>5</v>
      </c>
      <c r="Z8645">
        <v>0.14000000000000001</v>
      </c>
      <c r="AA8645">
        <v>5</v>
      </c>
      <c r="AB8645">
        <v>1.57</v>
      </c>
      <c r="AC8645">
        <v>960</v>
      </c>
      <c r="AD8645">
        <v>1</v>
      </c>
      <c r="AE8645">
        <v>0.02</v>
      </c>
      <c r="AF8645">
        <v>154</v>
      </c>
      <c r="AG8645">
        <v>900</v>
      </c>
      <c r="AH8645">
        <v>4</v>
      </c>
      <c r="AI8645">
        <v>4</v>
      </c>
      <c r="AJ8645">
        <v>9</v>
      </c>
      <c r="AK8645">
        <v>45</v>
      </c>
      <c r="AL8645">
        <v>0.14000000000000001</v>
      </c>
      <c r="AM8645">
        <v>5</v>
      </c>
      <c r="AN8645">
        <v>5</v>
      </c>
      <c r="AO8645">
        <v>73</v>
      </c>
      <c r="AP8645">
        <v>5</v>
      </c>
      <c r="AQ8645">
        <v>114</v>
      </c>
    </row>
    <row r="8646" spans="1:43" hidden="1" x14ac:dyDescent="0.25">
      <c r="A8646" t="s">
        <v>31376</v>
      </c>
      <c r="B8646" t="s">
        <v>31377</v>
      </c>
      <c r="C8646" s="1" t="str">
        <f t="shared" si="596"/>
        <v>21:0153</v>
      </c>
      <c r="D8646" s="1" t="str">
        <f t="shared" si="597"/>
        <v>21:0040</v>
      </c>
      <c r="E8646" t="s">
        <v>31371</v>
      </c>
      <c r="F8646" t="s">
        <v>31378</v>
      </c>
      <c r="H8646">
        <v>54.858967300000003</v>
      </c>
      <c r="I8646">
        <v>-125.3686115</v>
      </c>
      <c r="J8646" s="1" t="str">
        <f t="shared" si="594"/>
        <v>Till</v>
      </c>
      <c r="K8646" s="1" t="str">
        <f t="shared" si="595"/>
        <v>&lt;63 micron</v>
      </c>
      <c r="L8646">
        <v>0.1</v>
      </c>
      <c r="M8646">
        <v>2.37</v>
      </c>
      <c r="N8646">
        <v>18</v>
      </c>
      <c r="O8646">
        <v>210</v>
      </c>
      <c r="P8646">
        <v>0.25</v>
      </c>
      <c r="Q8646">
        <v>1</v>
      </c>
      <c r="R8646">
        <v>0.77</v>
      </c>
      <c r="S8646">
        <v>0.25</v>
      </c>
      <c r="T8646">
        <v>24</v>
      </c>
      <c r="U8646">
        <v>141</v>
      </c>
      <c r="V8646">
        <v>56</v>
      </c>
      <c r="W8646">
        <v>4.24</v>
      </c>
      <c r="X8646">
        <v>10</v>
      </c>
      <c r="Z8646">
        <v>0.18</v>
      </c>
      <c r="AA8646">
        <v>5</v>
      </c>
      <c r="AB8646">
        <v>1.56</v>
      </c>
      <c r="AC8646">
        <v>840</v>
      </c>
      <c r="AD8646">
        <v>1</v>
      </c>
      <c r="AE8646">
        <v>0.02</v>
      </c>
      <c r="AF8646">
        <v>144</v>
      </c>
      <c r="AG8646">
        <v>920</v>
      </c>
      <c r="AH8646">
        <v>6</v>
      </c>
      <c r="AI8646">
        <v>4</v>
      </c>
      <c r="AJ8646">
        <v>10</v>
      </c>
      <c r="AK8646">
        <v>56</v>
      </c>
      <c r="AL8646">
        <v>0.16</v>
      </c>
      <c r="AM8646">
        <v>5</v>
      </c>
      <c r="AN8646">
        <v>5</v>
      </c>
      <c r="AO8646">
        <v>78</v>
      </c>
      <c r="AP8646">
        <v>5</v>
      </c>
      <c r="AQ8646">
        <v>122</v>
      </c>
    </row>
    <row r="8647" spans="1:43" hidden="1" x14ac:dyDescent="0.25">
      <c r="A8647" t="s">
        <v>31379</v>
      </c>
      <c r="B8647" t="s">
        <v>31380</v>
      </c>
      <c r="C8647" s="1" t="str">
        <f t="shared" si="596"/>
        <v>21:0153</v>
      </c>
      <c r="D8647" s="1" t="str">
        <f t="shared" si="597"/>
        <v>21:0040</v>
      </c>
      <c r="E8647" t="s">
        <v>31381</v>
      </c>
      <c r="F8647" t="s">
        <v>31382</v>
      </c>
      <c r="H8647">
        <v>55.0378398</v>
      </c>
      <c r="I8647">
        <v>-124.9930865</v>
      </c>
      <c r="J8647" s="1" t="str">
        <f t="shared" si="594"/>
        <v>Till</v>
      </c>
      <c r="K8647" s="1" t="str">
        <f t="shared" si="595"/>
        <v>&lt;63 micron</v>
      </c>
      <c r="L8647">
        <v>0.1</v>
      </c>
      <c r="M8647">
        <v>1.31</v>
      </c>
      <c r="N8647">
        <v>14</v>
      </c>
      <c r="O8647">
        <v>210</v>
      </c>
      <c r="P8647">
        <v>0.25</v>
      </c>
      <c r="Q8647">
        <v>1</v>
      </c>
      <c r="R8647">
        <v>3.22</v>
      </c>
      <c r="S8647">
        <v>0.25</v>
      </c>
      <c r="T8647">
        <v>13</v>
      </c>
      <c r="U8647">
        <v>70</v>
      </c>
      <c r="V8647">
        <v>31</v>
      </c>
      <c r="W8647">
        <v>2.4</v>
      </c>
      <c r="X8647">
        <v>5</v>
      </c>
      <c r="Z8647">
        <v>0.15</v>
      </c>
      <c r="AA8647">
        <v>5</v>
      </c>
      <c r="AB8647">
        <v>1.24</v>
      </c>
      <c r="AC8647">
        <v>485</v>
      </c>
      <c r="AD8647">
        <v>0.5</v>
      </c>
      <c r="AE8647">
        <v>0.02</v>
      </c>
      <c r="AF8647">
        <v>62</v>
      </c>
      <c r="AG8647">
        <v>910</v>
      </c>
      <c r="AH8647">
        <v>2</v>
      </c>
      <c r="AI8647">
        <v>2</v>
      </c>
      <c r="AJ8647">
        <v>7</v>
      </c>
      <c r="AK8647">
        <v>74</v>
      </c>
      <c r="AL8647">
        <v>0.09</v>
      </c>
      <c r="AM8647">
        <v>5</v>
      </c>
      <c r="AN8647">
        <v>5</v>
      </c>
      <c r="AO8647">
        <v>63</v>
      </c>
      <c r="AP8647">
        <v>5</v>
      </c>
      <c r="AQ8647">
        <v>72</v>
      </c>
    </row>
    <row r="8648" spans="1:43" hidden="1" x14ac:dyDescent="0.25">
      <c r="A8648" t="s">
        <v>31383</v>
      </c>
      <c r="B8648" t="s">
        <v>31384</v>
      </c>
      <c r="C8648" s="1" t="str">
        <f t="shared" si="596"/>
        <v>21:0153</v>
      </c>
      <c r="D8648" s="1" t="str">
        <f t="shared" si="597"/>
        <v>21:0040</v>
      </c>
      <c r="E8648" t="s">
        <v>31385</v>
      </c>
      <c r="F8648" t="s">
        <v>31386</v>
      </c>
      <c r="H8648">
        <v>55.015570099999998</v>
      </c>
      <c r="I8648">
        <v>-124.7322374</v>
      </c>
      <c r="J8648" s="1" t="str">
        <f t="shared" si="594"/>
        <v>Till</v>
      </c>
      <c r="K8648" s="1" t="str">
        <f t="shared" si="595"/>
        <v>&lt;63 micron</v>
      </c>
      <c r="L8648">
        <v>0.1</v>
      </c>
      <c r="M8648">
        <v>1.73</v>
      </c>
      <c r="N8648">
        <v>24</v>
      </c>
      <c r="O8648">
        <v>270</v>
      </c>
      <c r="P8648">
        <v>0.25</v>
      </c>
      <c r="Q8648">
        <v>1</v>
      </c>
      <c r="R8648">
        <v>3.07</v>
      </c>
      <c r="S8648">
        <v>0.5</v>
      </c>
      <c r="T8648">
        <v>20</v>
      </c>
      <c r="U8648">
        <v>78</v>
      </c>
      <c r="V8648">
        <v>59</v>
      </c>
      <c r="W8648">
        <v>3.15</v>
      </c>
      <c r="X8648">
        <v>5</v>
      </c>
      <c r="Z8648">
        <v>0.16</v>
      </c>
      <c r="AA8648">
        <v>5</v>
      </c>
      <c r="AB8648">
        <v>1.1100000000000001</v>
      </c>
      <c r="AC8648">
        <v>740</v>
      </c>
      <c r="AD8648">
        <v>0.5</v>
      </c>
      <c r="AE8648">
        <v>0.02</v>
      </c>
      <c r="AF8648">
        <v>74</v>
      </c>
      <c r="AG8648">
        <v>910</v>
      </c>
      <c r="AH8648">
        <v>12</v>
      </c>
      <c r="AI8648">
        <v>2</v>
      </c>
      <c r="AJ8648">
        <v>9</v>
      </c>
      <c r="AK8648">
        <v>83</v>
      </c>
      <c r="AL8648">
        <v>0.09</v>
      </c>
      <c r="AM8648">
        <v>5</v>
      </c>
      <c r="AN8648">
        <v>5</v>
      </c>
      <c r="AO8648">
        <v>79</v>
      </c>
      <c r="AP8648">
        <v>10</v>
      </c>
      <c r="AQ8648">
        <v>90</v>
      </c>
    </row>
    <row r="8649" spans="1:43" hidden="1" x14ac:dyDescent="0.25">
      <c r="A8649" t="s">
        <v>31387</v>
      </c>
      <c r="B8649" t="s">
        <v>31388</v>
      </c>
      <c r="C8649" s="1" t="str">
        <f t="shared" si="596"/>
        <v>21:0153</v>
      </c>
      <c r="D8649" s="1" t="str">
        <f t="shared" si="597"/>
        <v>21:0040</v>
      </c>
      <c r="E8649" t="s">
        <v>31389</v>
      </c>
      <c r="F8649" t="s">
        <v>31390</v>
      </c>
      <c r="H8649">
        <v>55.0495108</v>
      </c>
      <c r="I8649">
        <v>-125.1215086</v>
      </c>
      <c r="J8649" s="1" t="str">
        <f t="shared" si="594"/>
        <v>Till</v>
      </c>
      <c r="K8649" s="1" t="str">
        <f t="shared" si="595"/>
        <v>&lt;63 micron</v>
      </c>
      <c r="L8649">
        <v>0.1</v>
      </c>
      <c r="M8649">
        <v>1.68</v>
      </c>
      <c r="N8649">
        <v>10</v>
      </c>
      <c r="O8649">
        <v>310</v>
      </c>
      <c r="P8649">
        <v>0.25</v>
      </c>
      <c r="Q8649">
        <v>1</v>
      </c>
      <c r="R8649">
        <v>3.93</v>
      </c>
      <c r="S8649">
        <v>0.25</v>
      </c>
      <c r="T8649">
        <v>14</v>
      </c>
      <c r="U8649">
        <v>44</v>
      </c>
      <c r="V8649">
        <v>40</v>
      </c>
      <c r="W8649">
        <v>2.46</v>
      </c>
      <c r="X8649">
        <v>5</v>
      </c>
      <c r="Z8649">
        <v>0.18</v>
      </c>
      <c r="AA8649">
        <v>5</v>
      </c>
      <c r="AB8649">
        <v>1.45</v>
      </c>
      <c r="AC8649">
        <v>555</v>
      </c>
      <c r="AD8649">
        <v>0.5</v>
      </c>
      <c r="AE8649">
        <v>0.02</v>
      </c>
      <c r="AF8649">
        <v>34</v>
      </c>
      <c r="AG8649">
        <v>850</v>
      </c>
      <c r="AH8649">
        <v>2</v>
      </c>
      <c r="AI8649">
        <v>4</v>
      </c>
      <c r="AJ8649">
        <v>7</v>
      </c>
      <c r="AK8649">
        <v>67</v>
      </c>
      <c r="AL8649">
        <v>0.12</v>
      </c>
      <c r="AM8649">
        <v>5</v>
      </c>
      <c r="AN8649">
        <v>5</v>
      </c>
      <c r="AO8649">
        <v>58</v>
      </c>
      <c r="AP8649">
        <v>10</v>
      </c>
      <c r="AQ8649">
        <v>68</v>
      </c>
    </row>
    <row r="8650" spans="1:43" hidden="1" x14ac:dyDescent="0.25">
      <c r="A8650" t="s">
        <v>31391</v>
      </c>
      <c r="B8650" t="s">
        <v>31392</v>
      </c>
      <c r="C8650" s="1" t="str">
        <f t="shared" si="596"/>
        <v>21:0153</v>
      </c>
      <c r="D8650" s="1" t="str">
        <f t="shared" si="597"/>
        <v>21:0040</v>
      </c>
      <c r="E8650" t="s">
        <v>31393</v>
      </c>
      <c r="F8650" t="s">
        <v>31394</v>
      </c>
      <c r="H8650">
        <v>55.131284800000003</v>
      </c>
      <c r="I8650">
        <v>-125.1503641</v>
      </c>
      <c r="J8650" s="1" t="str">
        <f t="shared" si="594"/>
        <v>Till</v>
      </c>
      <c r="K8650" s="1" t="str">
        <f t="shared" si="595"/>
        <v>&lt;63 micron</v>
      </c>
      <c r="L8650">
        <v>0.1</v>
      </c>
      <c r="M8650">
        <v>1.62</v>
      </c>
      <c r="N8650">
        <v>20</v>
      </c>
      <c r="O8650">
        <v>270</v>
      </c>
      <c r="P8650">
        <v>0.25</v>
      </c>
      <c r="Q8650">
        <v>1</v>
      </c>
      <c r="R8650">
        <v>3.96</v>
      </c>
      <c r="S8650">
        <v>0.25</v>
      </c>
      <c r="T8650">
        <v>13</v>
      </c>
      <c r="U8650">
        <v>64</v>
      </c>
      <c r="V8650">
        <v>36</v>
      </c>
      <c r="W8650">
        <v>2.21</v>
      </c>
      <c r="X8650">
        <v>5</v>
      </c>
      <c r="Z8650">
        <v>0.22</v>
      </c>
      <c r="AA8650">
        <v>5</v>
      </c>
      <c r="AB8650">
        <v>1.1599999999999999</v>
      </c>
      <c r="AC8650">
        <v>460</v>
      </c>
      <c r="AD8650">
        <v>0.5</v>
      </c>
      <c r="AE8650">
        <v>0.02</v>
      </c>
      <c r="AF8650">
        <v>60</v>
      </c>
      <c r="AG8650">
        <v>830</v>
      </c>
      <c r="AH8650">
        <v>2</v>
      </c>
      <c r="AI8650">
        <v>4</v>
      </c>
      <c r="AJ8650">
        <v>6</v>
      </c>
      <c r="AK8650">
        <v>46</v>
      </c>
      <c r="AL8650">
        <v>0.12</v>
      </c>
      <c r="AM8650">
        <v>5</v>
      </c>
      <c r="AN8650">
        <v>5</v>
      </c>
      <c r="AO8650">
        <v>52</v>
      </c>
      <c r="AP8650">
        <v>5</v>
      </c>
      <c r="AQ8650">
        <v>58</v>
      </c>
    </row>
    <row r="8651" spans="1:43" hidden="1" x14ac:dyDescent="0.25">
      <c r="A8651" t="s">
        <v>31395</v>
      </c>
      <c r="B8651" t="s">
        <v>31396</v>
      </c>
      <c r="C8651" s="1" t="str">
        <f t="shared" si="596"/>
        <v>21:0153</v>
      </c>
      <c r="D8651" s="1" t="str">
        <f t="shared" si="597"/>
        <v>21:0040</v>
      </c>
      <c r="E8651" t="s">
        <v>31397</v>
      </c>
      <c r="F8651" t="s">
        <v>31398</v>
      </c>
      <c r="H8651">
        <v>55.057132099999997</v>
      </c>
      <c r="I8651">
        <v>-125.3556387</v>
      </c>
      <c r="J8651" s="1" t="str">
        <f t="shared" si="594"/>
        <v>Till</v>
      </c>
      <c r="K8651" s="1" t="str">
        <f t="shared" si="595"/>
        <v>&lt;63 micron</v>
      </c>
      <c r="L8651">
        <v>0.1</v>
      </c>
      <c r="M8651">
        <v>1.9</v>
      </c>
      <c r="N8651">
        <v>8</v>
      </c>
      <c r="O8651">
        <v>200</v>
      </c>
      <c r="P8651">
        <v>0.25</v>
      </c>
      <c r="Q8651">
        <v>2</v>
      </c>
      <c r="R8651">
        <v>0.8</v>
      </c>
      <c r="S8651">
        <v>0.25</v>
      </c>
      <c r="T8651">
        <v>14</v>
      </c>
      <c r="U8651">
        <v>47</v>
      </c>
      <c r="V8651">
        <v>43</v>
      </c>
      <c r="W8651">
        <v>2.93</v>
      </c>
      <c r="X8651">
        <v>5</v>
      </c>
      <c r="Z8651">
        <v>0.14000000000000001</v>
      </c>
      <c r="AA8651">
        <v>5</v>
      </c>
      <c r="AB8651">
        <v>0.74</v>
      </c>
      <c r="AC8651">
        <v>615</v>
      </c>
      <c r="AD8651">
        <v>0.5</v>
      </c>
      <c r="AE8651">
        <v>0.02</v>
      </c>
      <c r="AF8651">
        <v>39</v>
      </c>
      <c r="AG8651">
        <v>780</v>
      </c>
      <c r="AH8651">
        <v>2</v>
      </c>
      <c r="AI8651">
        <v>4</v>
      </c>
      <c r="AJ8651">
        <v>8</v>
      </c>
      <c r="AK8651">
        <v>49</v>
      </c>
      <c r="AL8651">
        <v>0.1</v>
      </c>
      <c r="AM8651">
        <v>5</v>
      </c>
      <c r="AN8651">
        <v>5</v>
      </c>
      <c r="AO8651">
        <v>69</v>
      </c>
      <c r="AP8651">
        <v>5</v>
      </c>
      <c r="AQ8651">
        <v>72</v>
      </c>
    </row>
    <row r="8652" spans="1:43" hidden="1" x14ac:dyDescent="0.25">
      <c r="A8652" t="s">
        <v>31399</v>
      </c>
      <c r="B8652" t="s">
        <v>31400</v>
      </c>
      <c r="C8652" s="1" t="str">
        <f t="shared" si="596"/>
        <v>21:0153</v>
      </c>
      <c r="D8652" s="1" t="str">
        <f t="shared" si="597"/>
        <v>21:0040</v>
      </c>
      <c r="E8652" t="s">
        <v>31401</v>
      </c>
      <c r="F8652" t="s">
        <v>31402</v>
      </c>
      <c r="H8652">
        <v>55.230246200000003</v>
      </c>
      <c r="I8652">
        <v>-125.2925264</v>
      </c>
      <c r="J8652" s="1" t="str">
        <f t="shared" si="594"/>
        <v>Till</v>
      </c>
      <c r="K8652" s="1" t="str">
        <f t="shared" si="595"/>
        <v>&lt;63 micron</v>
      </c>
      <c r="L8652">
        <v>0.1</v>
      </c>
      <c r="M8652">
        <v>1.5</v>
      </c>
      <c r="N8652">
        <v>14</v>
      </c>
      <c r="O8652">
        <v>210</v>
      </c>
      <c r="P8652">
        <v>0.25</v>
      </c>
      <c r="Q8652">
        <v>1</v>
      </c>
      <c r="R8652">
        <v>1.96</v>
      </c>
      <c r="S8652">
        <v>0.25</v>
      </c>
      <c r="T8652">
        <v>25</v>
      </c>
      <c r="U8652">
        <v>204</v>
      </c>
      <c r="V8652">
        <v>48</v>
      </c>
      <c r="W8652">
        <v>2.86</v>
      </c>
      <c r="X8652">
        <v>5</v>
      </c>
      <c r="Z8652">
        <v>0.24</v>
      </c>
      <c r="AA8652">
        <v>5</v>
      </c>
      <c r="AB8652">
        <v>2.15</v>
      </c>
      <c r="AC8652">
        <v>630</v>
      </c>
      <c r="AD8652">
        <v>0.5</v>
      </c>
      <c r="AE8652">
        <v>0.03</v>
      </c>
      <c r="AF8652">
        <v>238</v>
      </c>
      <c r="AG8652">
        <v>700</v>
      </c>
      <c r="AH8652">
        <v>4</v>
      </c>
      <c r="AI8652">
        <v>4</v>
      </c>
      <c r="AJ8652">
        <v>6</v>
      </c>
      <c r="AK8652">
        <v>37</v>
      </c>
      <c r="AL8652">
        <v>0.09</v>
      </c>
      <c r="AM8652">
        <v>5</v>
      </c>
      <c r="AN8652">
        <v>5</v>
      </c>
      <c r="AO8652">
        <v>50</v>
      </c>
      <c r="AP8652">
        <v>10</v>
      </c>
      <c r="AQ8652">
        <v>74</v>
      </c>
    </row>
    <row r="8653" spans="1:43" hidden="1" x14ac:dyDescent="0.25">
      <c r="A8653" t="s">
        <v>31403</v>
      </c>
      <c r="B8653" t="s">
        <v>31404</v>
      </c>
      <c r="C8653" s="1" t="str">
        <f t="shared" si="596"/>
        <v>21:0153</v>
      </c>
      <c r="D8653" s="1" t="str">
        <f t="shared" si="597"/>
        <v>21:0040</v>
      </c>
      <c r="E8653" t="s">
        <v>31405</v>
      </c>
      <c r="F8653" t="s">
        <v>31406</v>
      </c>
      <c r="H8653">
        <v>55.121014299999999</v>
      </c>
      <c r="I8653">
        <v>-125.49257830000001</v>
      </c>
      <c r="J8653" s="1" t="str">
        <f t="shared" si="594"/>
        <v>Till</v>
      </c>
      <c r="K8653" s="1" t="str">
        <f t="shared" si="595"/>
        <v>&lt;63 micron</v>
      </c>
      <c r="L8653">
        <v>0.2</v>
      </c>
      <c r="M8653">
        <v>1.96</v>
      </c>
      <c r="N8653">
        <v>16</v>
      </c>
      <c r="O8653">
        <v>200</v>
      </c>
      <c r="P8653">
        <v>0.25</v>
      </c>
      <c r="Q8653">
        <v>1</v>
      </c>
      <c r="R8653">
        <v>1.62</v>
      </c>
      <c r="S8653">
        <v>0.25</v>
      </c>
      <c r="T8653">
        <v>16</v>
      </c>
      <c r="U8653">
        <v>70</v>
      </c>
      <c r="V8653">
        <v>40</v>
      </c>
      <c r="W8653">
        <v>3.38</v>
      </c>
      <c r="X8653">
        <v>5</v>
      </c>
      <c r="Z8653">
        <v>0.26</v>
      </c>
      <c r="AA8653">
        <v>5</v>
      </c>
      <c r="AB8653">
        <v>1.03</v>
      </c>
      <c r="AC8653">
        <v>685</v>
      </c>
      <c r="AD8653">
        <v>0.5</v>
      </c>
      <c r="AE8653">
        <v>0.02</v>
      </c>
      <c r="AF8653">
        <v>59</v>
      </c>
      <c r="AG8653">
        <v>820</v>
      </c>
      <c r="AH8653">
        <v>8</v>
      </c>
      <c r="AI8653">
        <v>4</v>
      </c>
      <c r="AJ8653">
        <v>7</v>
      </c>
      <c r="AK8653">
        <v>67</v>
      </c>
      <c r="AL8653">
        <v>0.11</v>
      </c>
      <c r="AM8653">
        <v>5</v>
      </c>
      <c r="AN8653">
        <v>5</v>
      </c>
      <c r="AO8653">
        <v>67</v>
      </c>
      <c r="AP8653">
        <v>5</v>
      </c>
      <c r="AQ8653">
        <v>98</v>
      </c>
    </row>
    <row r="8654" spans="1:43" hidden="1" x14ac:dyDescent="0.25">
      <c r="A8654" t="s">
        <v>31407</v>
      </c>
      <c r="B8654" t="s">
        <v>31408</v>
      </c>
      <c r="C8654" s="1" t="str">
        <f t="shared" si="596"/>
        <v>21:0153</v>
      </c>
      <c r="D8654" s="1" t="str">
        <f t="shared" si="597"/>
        <v>21:0040</v>
      </c>
      <c r="E8654" t="s">
        <v>31409</v>
      </c>
      <c r="F8654" t="s">
        <v>31410</v>
      </c>
      <c r="H8654">
        <v>55.796144300000002</v>
      </c>
      <c r="I8654">
        <v>-125.2930934</v>
      </c>
      <c r="J8654" s="1" t="str">
        <f t="shared" si="594"/>
        <v>Till</v>
      </c>
      <c r="K8654" s="1" t="str">
        <f t="shared" si="595"/>
        <v>&lt;63 micron</v>
      </c>
      <c r="L8654">
        <v>0.1</v>
      </c>
      <c r="M8654">
        <v>1.55</v>
      </c>
      <c r="N8654">
        <v>6</v>
      </c>
      <c r="O8654">
        <v>160</v>
      </c>
      <c r="P8654">
        <v>0.25</v>
      </c>
      <c r="Q8654">
        <v>1</v>
      </c>
      <c r="R8654">
        <v>2.25</v>
      </c>
      <c r="S8654">
        <v>0.25</v>
      </c>
      <c r="T8654">
        <v>13</v>
      </c>
      <c r="U8654">
        <v>50</v>
      </c>
      <c r="V8654">
        <v>42</v>
      </c>
      <c r="W8654">
        <v>2.78</v>
      </c>
      <c r="X8654">
        <v>5</v>
      </c>
      <c r="Z8654">
        <v>0.17</v>
      </c>
      <c r="AA8654">
        <v>5</v>
      </c>
      <c r="AB8654">
        <v>0.96</v>
      </c>
      <c r="AC8654">
        <v>560</v>
      </c>
      <c r="AD8654">
        <v>0.5</v>
      </c>
      <c r="AE8654">
        <v>0.04</v>
      </c>
      <c r="AF8654">
        <v>35</v>
      </c>
      <c r="AG8654">
        <v>1100</v>
      </c>
      <c r="AH8654">
        <v>4</v>
      </c>
      <c r="AI8654">
        <v>4</v>
      </c>
      <c r="AJ8654">
        <v>5</v>
      </c>
      <c r="AK8654">
        <v>128</v>
      </c>
      <c r="AL8654">
        <v>0.1</v>
      </c>
      <c r="AM8654">
        <v>5</v>
      </c>
      <c r="AN8654">
        <v>5</v>
      </c>
      <c r="AO8654">
        <v>84</v>
      </c>
      <c r="AP8654">
        <v>5</v>
      </c>
      <c r="AQ8654">
        <v>38</v>
      </c>
    </row>
    <row r="8655" spans="1:43" hidden="1" x14ac:dyDescent="0.25">
      <c r="A8655" t="s">
        <v>31411</v>
      </c>
      <c r="B8655" t="s">
        <v>31412</v>
      </c>
      <c r="C8655" s="1" t="str">
        <f t="shared" si="596"/>
        <v>21:0153</v>
      </c>
      <c r="D8655" s="1" t="str">
        <f t="shared" si="597"/>
        <v>21:0040</v>
      </c>
      <c r="E8655" t="s">
        <v>31409</v>
      </c>
      <c r="F8655" t="s">
        <v>31413</v>
      </c>
      <c r="H8655">
        <v>55.796144300000002</v>
      </c>
      <c r="I8655">
        <v>-125.2930934</v>
      </c>
      <c r="J8655" s="1" t="str">
        <f t="shared" si="594"/>
        <v>Till</v>
      </c>
      <c r="K8655" s="1" t="str">
        <f t="shared" si="595"/>
        <v>&lt;63 micron</v>
      </c>
      <c r="L8655">
        <v>0.1</v>
      </c>
      <c r="M8655">
        <v>1.73</v>
      </c>
      <c r="N8655">
        <v>8</v>
      </c>
      <c r="O8655">
        <v>190</v>
      </c>
      <c r="P8655">
        <v>0.25</v>
      </c>
      <c r="Q8655">
        <v>1</v>
      </c>
      <c r="R8655">
        <v>2.2999999999999998</v>
      </c>
      <c r="S8655">
        <v>0.25</v>
      </c>
      <c r="T8655">
        <v>13</v>
      </c>
      <c r="U8655">
        <v>51</v>
      </c>
      <c r="V8655">
        <v>44</v>
      </c>
      <c r="W8655">
        <v>2.89</v>
      </c>
      <c r="X8655">
        <v>5</v>
      </c>
      <c r="Z8655">
        <v>0.15</v>
      </c>
      <c r="AA8655">
        <v>5</v>
      </c>
      <c r="AB8655">
        <v>1.01</v>
      </c>
      <c r="AC8655">
        <v>610</v>
      </c>
      <c r="AD8655">
        <v>0.5</v>
      </c>
      <c r="AE8655">
        <v>0.03</v>
      </c>
      <c r="AF8655">
        <v>38</v>
      </c>
      <c r="AG8655">
        <v>1070</v>
      </c>
      <c r="AH8655">
        <v>4</v>
      </c>
      <c r="AI8655">
        <v>4</v>
      </c>
      <c r="AJ8655">
        <v>6</v>
      </c>
      <c r="AK8655">
        <v>137</v>
      </c>
      <c r="AL8655">
        <v>0.11</v>
      </c>
      <c r="AM8655">
        <v>5</v>
      </c>
      <c r="AN8655">
        <v>5</v>
      </c>
      <c r="AO8655">
        <v>85</v>
      </c>
      <c r="AP8655">
        <v>5</v>
      </c>
      <c r="AQ8655">
        <v>40</v>
      </c>
    </row>
    <row r="8656" spans="1:43" hidden="1" x14ac:dyDescent="0.25">
      <c r="A8656" t="s">
        <v>31414</v>
      </c>
      <c r="B8656" t="s">
        <v>31415</v>
      </c>
      <c r="C8656" s="1" t="str">
        <f t="shared" si="596"/>
        <v>21:0153</v>
      </c>
      <c r="D8656" s="1" t="str">
        <f t="shared" si="597"/>
        <v>21:0040</v>
      </c>
      <c r="E8656" t="s">
        <v>31409</v>
      </c>
      <c r="F8656" t="s">
        <v>31416</v>
      </c>
      <c r="H8656">
        <v>55.796144300000002</v>
      </c>
      <c r="I8656">
        <v>-125.2930934</v>
      </c>
      <c r="J8656" s="1" t="str">
        <f t="shared" si="594"/>
        <v>Till</v>
      </c>
      <c r="K8656" s="1" t="str">
        <f t="shared" si="595"/>
        <v>&lt;63 micron</v>
      </c>
      <c r="L8656">
        <v>0.1</v>
      </c>
      <c r="M8656">
        <v>1.65</v>
      </c>
      <c r="N8656">
        <v>16</v>
      </c>
      <c r="O8656">
        <v>180</v>
      </c>
      <c r="P8656">
        <v>0.25</v>
      </c>
      <c r="Q8656">
        <v>1</v>
      </c>
      <c r="R8656">
        <v>2.2999999999999998</v>
      </c>
      <c r="S8656">
        <v>0.25</v>
      </c>
      <c r="T8656">
        <v>13</v>
      </c>
      <c r="U8656">
        <v>53</v>
      </c>
      <c r="V8656">
        <v>55</v>
      </c>
      <c r="W8656">
        <v>2.94</v>
      </c>
      <c r="X8656">
        <v>5</v>
      </c>
      <c r="Z8656">
        <v>0.17</v>
      </c>
      <c r="AA8656">
        <v>5</v>
      </c>
      <c r="AB8656">
        <v>1</v>
      </c>
      <c r="AC8656">
        <v>570</v>
      </c>
      <c r="AD8656">
        <v>0.5</v>
      </c>
      <c r="AE8656">
        <v>0.04</v>
      </c>
      <c r="AF8656">
        <v>38</v>
      </c>
      <c r="AG8656">
        <v>1130</v>
      </c>
      <c r="AH8656">
        <v>2</v>
      </c>
      <c r="AI8656">
        <v>4</v>
      </c>
      <c r="AJ8656">
        <v>6</v>
      </c>
      <c r="AK8656">
        <v>128</v>
      </c>
      <c r="AL8656">
        <v>0.11</v>
      </c>
      <c r="AM8656">
        <v>5</v>
      </c>
      <c r="AN8656">
        <v>5</v>
      </c>
      <c r="AO8656">
        <v>89</v>
      </c>
      <c r="AP8656">
        <v>5</v>
      </c>
      <c r="AQ8656">
        <v>38</v>
      </c>
    </row>
    <row r="8657" spans="1:43" hidden="1" x14ac:dyDescent="0.25">
      <c r="A8657" t="s">
        <v>31417</v>
      </c>
      <c r="B8657" t="s">
        <v>31418</v>
      </c>
      <c r="C8657" s="1" t="str">
        <f t="shared" si="596"/>
        <v>21:0153</v>
      </c>
      <c r="D8657" s="1" t="str">
        <f t="shared" si="597"/>
        <v>21:0040</v>
      </c>
      <c r="E8657" t="s">
        <v>31419</v>
      </c>
      <c r="F8657" t="s">
        <v>31420</v>
      </c>
      <c r="H8657">
        <v>55.742719999999998</v>
      </c>
      <c r="I8657">
        <v>-124.03317509999999</v>
      </c>
      <c r="J8657" s="1" t="str">
        <f t="shared" si="594"/>
        <v>Till</v>
      </c>
      <c r="K8657" s="1" t="str">
        <f t="shared" si="595"/>
        <v>&lt;63 micron</v>
      </c>
      <c r="L8657">
        <v>0.1</v>
      </c>
      <c r="M8657">
        <v>1.29</v>
      </c>
      <c r="N8657">
        <v>10</v>
      </c>
      <c r="O8657">
        <v>80</v>
      </c>
      <c r="P8657">
        <v>0.25</v>
      </c>
      <c r="Q8657">
        <v>2</v>
      </c>
      <c r="R8657">
        <v>0.28000000000000003</v>
      </c>
      <c r="S8657">
        <v>0.25</v>
      </c>
      <c r="T8657">
        <v>8</v>
      </c>
      <c r="U8657">
        <v>24</v>
      </c>
      <c r="V8657">
        <v>14</v>
      </c>
      <c r="W8657">
        <v>1.9</v>
      </c>
      <c r="X8657">
        <v>5</v>
      </c>
      <c r="Z8657">
        <v>0.22</v>
      </c>
      <c r="AA8657">
        <v>20</v>
      </c>
      <c r="AB8657">
        <v>0.39</v>
      </c>
      <c r="AC8657">
        <v>290</v>
      </c>
      <c r="AD8657">
        <v>0.5</v>
      </c>
      <c r="AE8657">
        <v>0.01</v>
      </c>
      <c r="AF8657">
        <v>19</v>
      </c>
      <c r="AG8657">
        <v>690</v>
      </c>
      <c r="AH8657">
        <v>10</v>
      </c>
      <c r="AI8657">
        <v>4</v>
      </c>
      <c r="AJ8657">
        <v>3</v>
      </c>
      <c r="AK8657">
        <v>16</v>
      </c>
      <c r="AL8657">
        <v>7.0000000000000007E-2</v>
      </c>
      <c r="AM8657">
        <v>5</v>
      </c>
      <c r="AN8657">
        <v>5</v>
      </c>
      <c r="AO8657">
        <v>27</v>
      </c>
      <c r="AP8657">
        <v>5</v>
      </c>
      <c r="AQ8657">
        <v>40</v>
      </c>
    </row>
    <row r="8658" spans="1:43" hidden="1" x14ac:dyDescent="0.25">
      <c r="A8658" t="s">
        <v>31421</v>
      </c>
      <c r="B8658" t="s">
        <v>31422</v>
      </c>
      <c r="C8658" s="1" t="str">
        <f t="shared" si="596"/>
        <v>21:0153</v>
      </c>
      <c r="D8658" s="1" t="str">
        <f t="shared" si="597"/>
        <v>21:0040</v>
      </c>
      <c r="E8658" t="s">
        <v>31423</v>
      </c>
      <c r="F8658" t="s">
        <v>31424</v>
      </c>
      <c r="H8658">
        <v>55.7513693</v>
      </c>
      <c r="I8658">
        <v>-124.0495595</v>
      </c>
      <c r="J8658" s="1" t="str">
        <f t="shared" si="594"/>
        <v>Till</v>
      </c>
      <c r="K8658" s="1" t="str">
        <f t="shared" si="595"/>
        <v>&lt;63 micron</v>
      </c>
      <c r="L8658">
        <v>0.1</v>
      </c>
      <c r="M8658">
        <v>2.2000000000000002</v>
      </c>
      <c r="N8658">
        <v>8</v>
      </c>
      <c r="O8658">
        <v>150</v>
      </c>
      <c r="P8658">
        <v>0.25</v>
      </c>
      <c r="Q8658">
        <v>1</v>
      </c>
      <c r="R8658">
        <v>1.94</v>
      </c>
      <c r="S8658">
        <v>0.25</v>
      </c>
      <c r="T8658">
        <v>13</v>
      </c>
      <c r="U8658">
        <v>37</v>
      </c>
      <c r="V8658">
        <v>21</v>
      </c>
      <c r="W8658">
        <v>2.8</v>
      </c>
      <c r="X8658">
        <v>10</v>
      </c>
      <c r="Z8658">
        <v>0.41</v>
      </c>
      <c r="AA8658">
        <v>10</v>
      </c>
      <c r="AB8658">
        <v>0.67</v>
      </c>
      <c r="AC8658">
        <v>465</v>
      </c>
      <c r="AD8658">
        <v>0.5</v>
      </c>
      <c r="AE8658">
        <v>0.02</v>
      </c>
      <c r="AF8658">
        <v>29</v>
      </c>
      <c r="AG8658">
        <v>600</v>
      </c>
      <c r="AH8658">
        <v>14</v>
      </c>
      <c r="AI8658">
        <v>4</v>
      </c>
      <c r="AJ8658">
        <v>6</v>
      </c>
      <c r="AK8658">
        <v>53</v>
      </c>
      <c r="AL8658">
        <v>0.09</v>
      </c>
      <c r="AM8658">
        <v>5</v>
      </c>
      <c r="AN8658">
        <v>5</v>
      </c>
      <c r="AO8658">
        <v>42</v>
      </c>
      <c r="AP8658">
        <v>5</v>
      </c>
      <c r="AQ8658">
        <v>72</v>
      </c>
    </row>
    <row r="8659" spans="1:43" hidden="1" x14ac:dyDescent="0.25">
      <c r="A8659" t="s">
        <v>31425</v>
      </c>
      <c r="B8659" t="s">
        <v>31426</v>
      </c>
      <c r="C8659" s="1" t="str">
        <f t="shared" si="596"/>
        <v>21:0153</v>
      </c>
      <c r="D8659" s="1" t="str">
        <f t="shared" si="597"/>
        <v>21:0040</v>
      </c>
      <c r="E8659" t="s">
        <v>31423</v>
      </c>
      <c r="F8659" t="s">
        <v>31427</v>
      </c>
      <c r="H8659">
        <v>55.7513693</v>
      </c>
      <c r="I8659">
        <v>-124.0495595</v>
      </c>
      <c r="J8659" s="1" t="str">
        <f t="shared" si="594"/>
        <v>Till</v>
      </c>
      <c r="K8659" s="1" t="str">
        <f t="shared" si="595"/>
        <v>&lt;63 micron</v>
      </c>
      <c r="L8659">
        <v>0.1</v>
      </c>
      <c r="M8659">
        <v>2.2999999999999998</v>
      </c>
      <c r="N8659">
        <v>24</v>
      </c>
      <c r="O8659">
        <v>160</v>
      </c>
      <c r="P8659">
        <v>0.25</v>
      </c>
      <c r="Q8659">
        <v>1</v>
      </c>
      <c r="R8659">
        <v>1.91</v>
      </c>
      <c r="S8659">
        <v>0.25</v>
      </c>
      <c r="T8659">
        <v>13</v>
      </c>
      <c r="U8659">
        <v>40</v>
      </c>
      <c r="V8659">
        <v>21</v>
      </c>
      <c r="W8659">
        <v>2.78</v>
      </c>
      <c r="X8659">
        <v>10</v>
      </c>
      <c r="Z8659">
        <v>0.49</v>
      </c>
      <c r="AA8659">
        <v>10</v>
      </c>
      <c r="AB8659">
        <v>0.67</v>
      </c>
      <c r="AC8659">
        <v>450</v>
      </c>
      <c r="AD8659">
        <v>0.5</v>
      </c>
      <c r="AE8659">
        <v>0.02</v>
      </c>
      <c r="AF8659">
        <v>29</v>
      </c>
      <c r="AG8659">
        <v>620</v>
      </c>
      <c r="AH8659">
        <v>20</v>
      </c>
      <c r="AI8659">
        <v>4</v>
      </c>
      <c r="AJ8659">
        <v>6</v>
      </c>
      <c r="AK8659">
        <v>55</v>
      </c>
      <c r="AL8659">
        <v>0.1</v>
      </c>
      <c r="AM8659">
        <v>5</v>
      </c>
      <c r="AN8659">
        <v>5</v>
      </c>
      <c r="AO8659">
        <v>43</v>
      </c>
      <c r="AP8659">
        <v>5</v>
      </c>
      <c r="AQ8659">
        <v>70</v>
      </c>
    </row>
    <row r="8660" spans="1:43" hidden="1" x14ac:dyDescent="0.25">
      <c r="A8660" t="s">
        <v>31428</v>
      </c>
      <c r="B8660" t="s">
        <v>31429</v>
      </c>
      <c r="C8660" s="1" t="str">
        <f t="shared" si="596"/>
        <v>21:0153</v>
      </c>
      <c r="D8660" s="1" t="str">
        <f t="shared" si="597"/>
        <v>21:0040</v>
      </c>
      <c r="E8660" t="s">
        <v>31423</v>
      </c>
      <c r="F8660" t="s">
        <v>31430</v>
      </c>
      <c r="H8660">
        <v>55.7513693</v>
      </c>
      <c r="I8660">
        <v>-124.0495595</v>
      </c>
      <c r="J8660" s="1" t="str">
        <f t="shared" si="594"/>
        <v>Till</v>
      </c>
      <c r="K8660" s="1" t="str">
        <f t="shared" si="595"/>
        <v>&lt;63 micron</v>
      </c>
      <c r="L8660">
        <v>0.1</v>
      </c>
      <c r="M8660">
        <v>2.44</v>
      </c>
      <c r="N8660">
        <v>8</v>
      </c>
      <c r="O8660">
        <v>170</v>
      </c>
      <c r="P8660">
        <v>0.25</v>
      </c>
      <c r="Q8660">
        <v>1</v>
      </c>
      <c r="R8660">
        <v>0.75</v>
      </c>
      <c r="S8660">
        <v>0.25</v>
      </c>
      <c r="T8660">
        <v>13</v>
      </c>
      <c r="U8660">
        <v>40</v>
      </c>
      <c r="V8660">
        <v>22</v>
      </c>
      <c r="W8660">
        <v>2.97</v>
      </c>
      <c r="X8660">
        <v>10</v>
      </c>
      <c r="Z8660">
        <v>0.47</v>
      </c>
      <c r="AA8660">
        <v>10</v>
      </c>
      <c r="AB8660">
        <v>0.68</v>
      </c>
      <c r="AC8660">
        <v>475</v>
      </c>
      <c r="AD8660">
        <v>0.5</v>
      </c>
      <c r="AE8660">
        <v>0.02</v>
      </c>
      <c r="AF8660">
        <v>29</v>
      </c>
      <c r="AG8660">
        <v>640</v>
      </c>
      <c r="AH8660">
        <v>16</v>
      </c>
      <c r="AI8660">
        <v>6</v>
      </c>
      <c r="AJ8660">
        <v>6</v>
      </c>
      <c r="AK8660">
        <v>40</v>
      </c>
      <c r="AL8660">
        <v>0.1</v>
      </c>
      <c r="AM8660">
        <v>5</v>
      </c>
      <c r="AN8660">
        <v>5</v>
      </c>
      <c r="AO8660">
        <v>46</v>
      </c>
      <c r="AP8660">
        <v>5</v>
      </c>
      <c r="AQ8660">
        <v>74</v>
      </c>
    </row>
    <row r="8661" spans="1:43" hidden="1" x14ac:dyDescent="0.25">
      <c r="A8661" t="s">
        <v>31431</v>
      </c>
      <c r="B8661" t="s">
        <v>31432</v>
      </c>
      <c r="C8661" s="1" t="str">
        <f t="shared" si="596"/>
        <v>21:0153</v>
      </c>
      <c r="D8661" s="1" t="str">
        <f t="shared" si="597"/>
        <v>21:0040</v>
      </c>
      <c r="E8661" t="s">
        <v>31433</v>
      </c>
      <c r="F8661" t="s">
        <v>31434</v>
      </c>
      <c r="H8661">
        <v>55.720362700000003</v>
      </c>
      <c r="I8661">
        <v>-124.0678956</v>
      </c>
      <c r="J8661" s="1" t="str">
        <f t="shared" ref="J8661:J8724" si="598">HYPERLINK("http://geochem.nrcan.gc.ca/cdogs/content/kwd/kwd020044_e.htm", "Till")</f>
        <v>Till</v>
      </c>
      <c r="K8661" s="1" t="str">
        <f t="shared" si="595"/>
        <v>&lt;63 micron</v>
      </c>
      <c r="L8661">
        <v>0.1</v>
      </c>
      <c r="M8661">
        <v>0.8</v>
      </c>
      <c r="N8661">
        <v>6</v>
      </c>
      <c r="O8661">
        <v>40</v>
      </c>
      <c r="P8661">
        <v>0.25</v>
      </c>
      <c r="Q8661">
        <v>1</v>
      </c>
      <c r="R8661">
        <v>0.21</v>
      </c>
      <c r="S8661">
        <v>0.25</v>
      </c>
      <c r="T8661">
        <v>4</v>
      </c>
      <c r="U8661">
        <v>14</v>
      </c>
      <c r="V8661">
        <v>7</v>
      </c>
      <c r="W8661">
        <v>1.2</v>
      </c>
      <c r="X8661">
        <v>10</v>
      </c>
      <c r="Z8661">
        <v>0.18</v>
      </c>
      <c r="AA8661">
        <v>40</v>
      </c>
      <c r="AB8661">
        <v>0.19</v>
      </c>
      <c r="AC8661">
        <v>155</v>
      </c>
      <c r="AD8661">
        <v>0.5</v>
      </c>
      <c r="AE8661">
        <v>0.01</v>
      </c>
      <c r="AF8661">
        <v>12</v>
      </c>
      <c r="AG8661">
        <v>820</v>
      </c>
      <c r="AH8661">
        <v>6</v>
      </c>
      <c r="AI8661">
        <v>2</v>
      </c>
      <c r="AJ8661">
        <v>1</v>
      </c>
      <c r="AK8661">
        <v>7</v>
      </c>
      <c r="AL8661">
        <v>0.03</v>
      </c>
      <c r="AM8661">
        <v>5</v>
      </c>
      <c r="AN8661">
        <v>5</v>
      </c>
      <c r="AO8661">
        <v>14</v>
      </c>
      <c r="AP8661">
        <v>5</v>
      </c>
      <c r="AQ8661">
        <v>28</v>
      </c>
    </row>
    <row r="8662" spans="1:43" hidden="1" x14ac:dyDescent="0.25">
      <c r="A8662" t="s">
        <v>31435</v>
      </c>
      <c r="B8662" t="s">
        <v>31436</v>
      </c>
      <c r="C8662" s="1" t="str">
        <f t="shared" si="596"/>
        <v>21:0153</v>
      </c>
      <c r="D8662" s="1" t="str">
        <f t="shared" si="597"/>
        <v>21:0040</v>
      </c>
      <c r="E8662" t="s">
        <v>31437</v>
      </c>
      <c r="F8662" t="s">
        <v>31438</v>
      </c>
      <c r="H8662">
        <v>55.741171199999997</v>
      </c>
      <c r="I8662">
        <v>-124.102806</v>
      </c>
      <c r="J8662" s="1" t="str">
        <f t="shared" si="598"/>
        <v>Till</v>
      </c>
      <c r="K8662" s="1" t="str">
        <f t="shared" si="595"/>
        <v>&lt;63 micron</v>
      </c>
      <c r="L8662">
        <v>0.1</v>
      </c>
      <c r="M8662">
        <v>1.57</v>
      </c>
      <c r="N8662">
        <v>8</v>
      </c>
      <c r="O8662">
        <v>90</v>
      </c>
      <c r="P8662">
        <v>0.25</v>
      </c>
      <c r="Q8662">
        <v>1</v>
      </c>
      <c r="R8662">
        <v>0.5</v>
      </c>
      <c r="S8662">
        <v>0.25</v>
      </c>
      <c r="T8662">
        <v>7</v>
      </c>
      <c r="U8662">
        <v>25</v>
      </c>
      <c r="V8662">
        <v>14</v>
      </c>
      <c r="W8662">
        <v>1.7</v>
      </c>
      <c r="X8662">
        <v>10</v>
      </c>
      <c r="Z8662">
        <v>0.27</v>
      </c>
      <c r="AA8662">
        <v>30</v>
      </c>
      <c r="AB8662">
        <v>0.36</v>
      </c>
      <c r="AC8662">
        <v>265</v>
      </c>
      <c r="AD8662">
        <v>0.5</v>
      </c>
      <c r="AE8662">
        <v>0.03</v>
      </c>
      <c r="AF8662">
        <v>18</v>
      </c>
      <c r="AG8662">
        <v>880</v>
      </c>
      <c r="AH8662">
        <v>14</v>
      </c>
      <c r="AI8662">
        <v>2</v>
      </c>
      <c r="AJ8662">
        <v>3</v>
      </c>
      <c r="AK8662">
        <v>39</v>
      </c>
      <c r="AL8662">
        <v>7.0000000000000007E-2</v>
      </c>
      <c r="AM8662">
        <v>5</v>
      </c>
      <c r="AN8662">
        <v>5</v>
      </c>
      <c r="AO8662">
        <v>25</v>
      </c>
      <c r="AP8662">
        <v>5</v>
      </c>
      <c r="AQ8662">
        <v>44</v>
      </c>
    </row>
    <row r="8663" spans="1:43" hidden="1" x14ac:dyDescent="0.25">
      <c r="A8663" t="s">
        <v>31439</v>
      </c>
      <c r="B8663" t="s">
        <v>31440</v>
      </c>
      <c r="C8663" s="1" t="str">
        <f t="shared" si="596"/>
        <v>21:0153</v>
      </c>
      <c r="D8663" s="1" t="str">
        <f t="shared" si="597"/>
        <v>21:0040</v>
      </c>
      <c r="E8663" t="s">
        <v>31441</v>
      </c>
      <c r="F8663" t="s">
        <v>31442</v>
      </c>
      <c r="H8663">
        <v>55.759636</v>
      </c>
      <c r="I8663">
        <v>-124.1139088</v>
      </c>
      <c r="J8663" s="1" t="str">
        <f t="shared" si="598"/>
        <v>Till</v>
      </c>
      <c r="K8663" s="1" t="str">
        <f t="shared" si="595"/>
        <v>&lt;63 micron</v>
      </c>
      <c r="L8663">
        <v>0.1</v>
      </c>
      <c r="M8663">
        <v>2.73</v>
      </c>
      <c r="N8663">
        <v>8</v>
      </c>
      <c r="O8663">
        <v>210</v>
      </c>
      <c r="P8663">
        <v>0.5</v>
      </c>
      <c r="Q8663">
        <v>1</v>
      </c>
      <c r="R8663">
        <v>0.39</v>
      </c>
      <c r="S8663">
        <v>0.25</v>
      </c>
      <c r="T8663">
        <v>12</v>
      </c>
      <c r="U8663">
        <v>41</v>
      </c>
      <c r="V8663">
        <v>24</v>
      </c>
      <c r="W8663">
        <v>3.25</v>
      </c>
      <c r="X8663">
        <v>10</v>
      </c>
      <c r="Z8663">
        <v>0.48</v>
      </c>
      <c r="AA8663">
        <v>20</v>
      </c>
      <c r="AB8663">
        <v>0.61</v>
      </c>
      <c r="AC8663">
        <v>380</v>
      </c>
      <c r="AD8663">
        <v>0.5</v>
      </c>
      <c r="AE8663">
        <v>0.02</v>
      </c>
      <c r="AF8663">
        <v>31</v>
      </c>
      <c r="AG8663">
        <v>660</v>
      </c>
      <c r="AH8663">
        <v>82</v>
      </c>
      <c r="AI8663">
        <v>4</v>
      </c>
      <c r="AJ8663">
        <v>6</v>
      </c>
      <c r="AK8663">
        <v>29</v>
      </c>
      <c r="AL8663">
        <v>0.12</v>
      </c>
      <c r="AM8663">
        <v>5</v>
      </c>
      <c r="AN8663">
        <v>5</v>
      </c>
      <c r="AO8663">
        <v>40</v>
      </c>
      <c r="AP8663">
        <v>5</v>
      </c>
      <c r="AQ8663">
        <v>234</v>
      </c>
    </row>
    <row r="8664" spans="1:43" hidden="1" x14ac:dyDescent="0.25">
      <c r="A8664" t="s">
        <v>31443</v>
      </c>
      <c r="B8664" t="s">
        <v>31444</v>
      </c>
      <c r="C8664" s="1" t="str">
        <f t="shared" si="596"/>
        <v>21:0153</v>
      </c>
      <c r="D8664" s="1" t="str">
        <f t="shared" si="597"/>
        <v>21:0040</v>
      </c>
      <c r="E8664" t="s">
        <v>31445</v>
      </c>
      <c r="F8664" t="s">
        <v>31446</v>
      </c>
      <c r="H8664">
        <v>55.778094400000001</v>
      </c>
      <c r="I8664">
        <v>-124.18114439999999</v>
      </c>
      <c r="J8664" s="1" t="str">
        <f t="shared" si="598"/>
        <v>Till</v>
      </c>
      <c r="K8664" s="1" t="str">
        <f t="shared" si="595"/>
        <v>&lt;63 micron</v>
      </c>
      <c r="L8664">
        <v>0.1</v>
      </c>
      <c r="M8664">
        <v>2.0099999999999998</v>
      </c>
      <c r="N8664">
        <v>6</v>
      </c>
      <c r="O8664">
        <v>120</v>
      </c>
      <c r="P8664">
        <v>0.25</v>
      </c>
      <c r="Q8664">
        <v>2</v>
      </c>
      <c r="R8664">
        <v>0.36</v>
      </c>
      <c r="S8664">
        <v>0.25</v>
      </c>
      <c r="T8664">
        <v>10</v>
      </c>
      <c r="U8664">
        <v>33</v>
      </c>
      <c r="V8664">
        <v>19</v>
      </c>
      <c r="W8664">
        <v>2.39</v>
      </c>
      <c r="X8664">
        <v>10</v>
      </c>
      <c r="Z8664">
        <v>0.4</v>
      </c>
      <c r="AA8664">
        <v>20</v>
      </c>
      <c r="AB8664">
        <v>0.56000000000000005</v>
      </c>
      <c r="AC8664">
        <v>285</v>
      </c>
      <c r="AD8664">
        <v>0.5</v>
      </c>
      <c r="AE8664">
        <v>0.02</v>
      </c>
      <c r="AF8664">
        <v>28</v>
      </c>
      <c r="AG8664">
        <v>590</v>
      </c>
      <c r="AH8664">
        <v>50</v>
      </c>
      <c r="AI8664">
        <v>2</v>
      </c>
      <c r="AJ8664">
        <v>4</v>
      </c>
      <c r="AK8664">
        <v>29</v>
      </c>
      <c r="AL8664">
        <v>0.12</v>
      </c>
      <c r="AM8664">
        <v>5</v>
      </c>
      <c r="AN8664">
        <v>5</v>
      </c>
      <c r="AO8664">
        <v>33</v>
      </c>
      <c r="AP8664">
        <v>5</v>
      </c>
      <c r="AQ8664">
        <v>110</v>
      </c>
    </row>
    <row r="8665" spans="1:43" hidden="1" x14ac:dyDescent="0.25">
      <c r="A8665" t="s">
        <v>31447</v>
      </c>
      <c r="B8665" t="s">
        <v>31448</v>
      </c>
      <c r="C8665" s="1" t="str">
        <f t="shared" si="596"/>
        <v>21:0153</v>
      </c>
      <c r="D8665" s="1" t="str">
        <f t="shared" si="597"/>
        <v>21:0040</v>
      </c>
      <c r="E8665" t="s">
        <v>31449</v>
      </c>
      <c r="F8665" t="s">
        <v>31450</v>
      </c>
      <c r="H8665">
        <v>55.670335700000003</v>
      </c>
      <c r="I8665">
        <v>-124.5220771</v>
      </c>
      <c r="J8665" s="1" t="str">
        <f t="shared" si="598"/>
        <v>Till</v>
      </c>
      <c r="K8665" s="1" t="str">
        <f t="shared" si="595"/>
        <v>&lt;63 micron</v>
      </c>
      <c r="L8665">
        <v>0.4</v>
      </c>
      <c r="M8665">
        <v>2</v>
      </c>
      <c r="N8665">
        <v>30</v>
      </c>
      <c r="O8665">
        <v>140</v>
      </c>
      <c r="P8665">
        <v>0.25</v>
      </c>
      <c r="Q8665">
        <v>1</v>
      </c>
      <c r="R8665">
        <v>2.81</v>
      </c>
      <c r="S8665">
        <v>1</v>
      </c>
      <c r="T8665">
        <v>23</v>
      </c>
      <c r="U8665">
        <v>62</v>
      </c>
      <c r="V8665">
        <v>96</v>
      </c>
      <c r="W8665">
        <v>4</v>
      </c>
      <c r="X8665">
        <v>5</v>
      </c>
      <c r="Z8665">
        <v>0.13</v>
      </c>
      <c r="AA8665">
        <v>5</v>
      </c>
      <c r="AB8665">
        <v>1.17</v>
      </c>
      <c r="AC8665">
        <v>870</v>
      </c>
      <c r="AD8665">
        <v>3</v>
      </c>
      <c r="AE8665">
        <v>0.01</v>
      </c>
      <c r="AF8665">
        <v>64</v>
      </c>
      <c r="AG8665">
        <v>1050</v>
      </c>
      <c r="AH8665">
        <v>8</v>
      </c>
      <c r="AI8665">
        <v>6</v>
      </c>
      <c r="AJ8665">
        <v>10</v>
      </c>
      <c r="AK8665">
        <v>92</v>
      </c>
      <c r="AL8665">
        <v>0.1</v>
      </c>
      <c r="AM8665">
        <v>5</v>
      </c>
      <c r="AN8665">
        <v>5</v>
      </c>
      <c r="AO8665">
        <v>81</v>
      </c>
      <c r="AP8665">
        <v>5</v>
      </c>
      <c r="AQ8665">
        <v>134</v>
      </c>
    </row>
    <row r="8666" spans="1:43" hidden="1" x14ac:dyDescent="0.25">
      <c r="A8666" t="s">
        <v>31451</v>
      </c>
      <c r="B8666" t="s">
        <v>31452</v>
      </c>
      <c r="C8666" s="1" t="str">
        <f t="shared" si="596"/>
        <v>21:0153</v>
      </c>
      <c r="D8666" s="1" t="str">
        <f t="shared" si="597"/>
        <v>21:0040</v>
      </c>
      <c r="E8666" t="s">
        <v>31449</v>
      </c>
      <c r="F8666" t="s">
        <v>31453</v>
      </c>
      <c r="H8666">
        <v>55.670335700000003</v>
      </c>
      <c r="I8666">
        <v>-124.5220771</v>
      </c>
      <c r="J8666" s="1" t="str">
        <f t="shared" si="598"/>
        <v>Till</v>
      </c>
      <c r="K8666" s="1" t="str">
        <f t="shared" si="595"/>
        <v>&lt;63 micron</v>
      </c>
      <c r="L8666">
        <v>0.4</v>
      </c>
      <c r="M8666">
        <v>2.0299999999999998</v>
      </c>
      <c r="N8666">
        <v>34</v>
      </c>
      <c r="O8666">
        <v>140</v>
      </c>
      <c r="P8666">
        <v>0.25</v>
      </c>
      <c r="Q8666">
        <v>1</v>
      </c>
      <c r="R8666">
        <v>2.67</v>
      </c>
      <c r="S8666">
        <v>0.5</v>
      </c>
      <c r="T8666">
        <v>23</v>
      </c>
      <c r="U8666">
        <v>62</v>
      </c>
      <c r="V8666">
        <v>96</v>
      </c>
      <c r="W8666">
        <v>4.0599999999999996</v>
      </c>
      <c r="X8666">
        <v>5</v>
      </c>
      <c r="Z8666">
        <v>0.13</v>
      </c>
      <c r="AA8666">
        <v>5</v>
      </c>
      <c r="AB8666">
        <v>1.18</v>
      </c>
      <c r="AC8666">
        <v>900</v>
      </c>
      <c r="AD8666">
        <v>3</v>
      </c>
      <c r="AE8666">
        <v>0.01</v>
      </c>
      <c r="AF8666">
        <v>65</v>
      </c>
      <c r="AG8666">
        <v>1030</v>
      </c>
      <c r="AH8666">
        <v>12</v>
      </c>
      <c r="AI8666">
        <v>6</v>
      </c>
      <c r="AJ8666">
        <v>10</v>
      </c>
      <c r="AK8666">
        <v>88</v>
      </c>
      <c r="AL8666">
        <v>0.1</v>
      </c>
      <c r="AM8666">
        <v>5</v>
      </c>
      <c r="AN8666">
        <v>5</v>
      </c>
      <c r="AO8666">
        <v>80</v>
      </c>
      <c r="AP8666">
        <v>5</v>
      </c>
      <c r="AQ8666">
        <v>134</v>
      </c>
    </row>
    <row r="8667" spans="1:43" hidden="1" x14ac:dyDescent="0.25">
      <c r="A8667" t="s">
        <v>31454</v>
      </c>
      <c r="B8667" t="s">
        <v>31455</v>
      </c>
      <c r="C8667" s="1" t="str">
        <f t="shared" si="596"/>
        <v>21:0153</v>
      </c>
      <c r="D8667" s="1" t="str">
        <f t="shared" si="597"/>
        <v>21:0040</v>
      </c>
      <c r="E8667" t="s">
        <v>31456</v>
      </c>
      <c r="F8667" t="s">
        <v>31457</v>
      </c>
      <c r="H8667">
        <v>55.6746847</v>
      </c>
      <c r="I8667">
        <v>-124.9817249</v>
      </c>
      <c r="J8667" s="1" t="str">
        <f t="shared" si="598"/>
        <v>Till</v>
      </c>
      <c r="K8667" s="1" t="str">
        <f t="shared" si="595"/>
        <v>&lt;63 micron</v>
      </c>
      <c r="L8667">
        <v>0.1</v>
      </c>
      <c r="M8667">
        <v>2.29</v>
      </c>
      <c r="N8667">
        <v>10</v>
      </c>
      <c r="O8667">
        <v>120</v>
      </c>
      <c r="P8667">
        <v>0.25</v>
      </c>
      <c r="Q8667">
        <v>1</v>
      </c>
      <c r="R8667">
        <v>1.03</v>
      </c>
      <c r="S8667">
        <v>0.25</v>
      </c>
      <c r="T8667">
        <v>18</v>
      </c>
      <c r="U8667">
        <v>79</v>
      </c>
      <c r="V8667">
        <v>62</v>
      </c>
      <c r="W8667">
        <v>3.76</v>
      </c>
      <c r="X8667">
        <v>5</v>
      </c>
      <c r="Z8667">
        <v>0.09</v>
      </c>
      <c r="AA8667">
        <v>5</v>
      </c>
      <c r="AB8667">
        <v>0.98</v>
      </c>
      <c r="AC8667">
        <v>680</v>
      </c>
      <c r="AD8667">
        <v>0.5</v>
      </c>
      <c r="AE8667">
        <v>0.02</v>
      </c>
      <c r="AF8667">
        <v>40</v>
      </c>
      <c r="AG8667">
        <v>830</v>
      </c>
      <c r="AH8667">
        <v>1</v>
      </c>
      <c r="AI8667">
        <v>4</v>
      </c>
      <c r="AJ8667">
        <v>14</v>
      </c>
      <c r="AK8667">
        <v>46</v>
      </c>
      <c r="AL8667">
        <v>0.16</v>
      </c>
      <c r="AM8667">
        <v>5</v>
      </c>
      <c r="AN8667">
        <v>5</v>
      </c>
      <c r="AO8667">
        <v>123</v>
      </c>
      <c r="AP8667">
        <v>5</v>
      </c>
      <c r="AQ8667">
        <v>56</v>
      </c>
    </row>
    <row r="8668" spans="1:43" hidden="1" x14ac:dyDescent="0.25">
      <c r="A8668" t="s">
        <v>31458</v>
      </c>
      <c r="B8668" t="s">
        <v>31459</v>
      </c>
      <c r="C8668" s="1" t="str">
        <f t="shared" si="596"/>
        <v>21:0153</v>
      </c>
      <c r="D8668" s="1" t="str">
        <f t="shared" si="597"/>
        <v>21:0040</v>
      </c>
      <c r="E8668" t="s">
        <v>31456</v>
      </c>
      <c r="F8668" t="s">
        <v>31460</v>
      </c>
      <c r="H8668">
        <v>55.6746847</v>
      </c>
      <c r="I8668">
        <v>-124.9817249</v>
      </c>
      <c r="J8668" s="1" t="str">
        <f t="shared" si="598"/>
        <v>Till</v>
      </c>
      <c r="K8668" s="1" t="str">
        <f t="shared" si="595"/>
        <v>&lt;63 micron</v>
      </c>
      <c r="L8668">
        <v>0.2</v>
      </c>
      <c r="M8668">
        <v>2.2200000000000002</v>
      </c>
      <c r="N8668">
        <v>12</v>
      </c>
      <c r="O8668">
        <v>110</v>
      </c>
      <c r="P8668">
        <v>0.25</v>
      </c>
      <c r="Q8668">
        <v>1</v>
      </c>
      <c r="R8668">
        <v>1.03</v>
      </c>
      <c r="S8668">
        <v>0.25</v>
      </c>
      <c r="T8668">
        <v>17</v>
      </c>
      <c r="U8668">
        <v>74</v>
      </c>
      <c r="V8668">
        <v>60</v>
      </c>
      <c r="W8668">
        <v>3.72</v>
      </c>
      <c r="X8668">
        <v>5</v>
      </c>
      <c r="Z8668">
        <v>0.08</v>
      </c>
      <c r="AA8668">
        <v>5</v>
      </c>
      <c r="AB8668">
        <v>0.96</v>
      </c>
      <c r="AC8668">
        <v>680</v>
      </c>
      <c r="AD8668">
        <v>0.5</v>
      </c>
      <c r="AE8668">
        <v>0.01</v>
      </c>
      <c r="AF8668">
        <v>39</v>
      </c>
      <c r="AG8668">
        <v>840</v>
      </c>
      <c r="AH8668">
        <v>8</v>
      </c>
      <c r="AI8668">
        <v>6</v>
      </c>
      <c r="AJ8668">
        <v>13</v>
      </c>
      <c r="AK8668">
        <v>45</v>
      </c>
      <c r="AL8668">
        <v>0.16</v>
      </c>
      <c r="AM8668">
        <v>5</v>
      </c>
      <c r="AN8668">
        <v>5</v>
      </c>
      <c r="AO8668">
        <v>122</v>
      </c>
      <c r="AP8668">
        <v>5</v>
      </c>
      <c r="AQ8668">
        <v>56</v>
      </c>
    </row>
    <row r="8669" spans="1:43" hidden="1" x14ac:dyDescent="0.25">
      <c r="A8669" t="s">
        <v>31461</v>
      </c>
      <c r="B8669" t="s">
        <v>31462</v>
      </c>
      <c r="C8669" s="1" t="str">
        <f t="shared" si="596"/>
        <v>21:0153</v>
      </c>
      <c r="D8669" s="1" t="str">
        <f t="shared" si="597"/>
        <v>21:0040</v>
      </c>
      <c r="E8669" t="s">
        <v>31463</v>
      </c>
      <c r="F8669" t="s">
        <v>31464</v>
      </c>
      <c r="H8669">
        <v>55.616411999999997</v>
      </c>
      <c r="I8669">
        <v>-125.14505490000001</v>
      </c>
      <c r="J8669" s="1" t="str">
        <f t="shared" si="598"/>
        <v>Till</v>
      </c>
      <c r="K8669" s="1" t="str">
        <f t="shared" si="595"/>
        <v>&lt;63 micron</v>
      </c>
      <c r="L8669">
        <v>0.2</v>
      </c>
      <c r="M8669">
        <v>1.49</v>
      </c>
      <c r="N8669">
        <v>8</v>
      </c>
      <c r="O8669">
        <v>330</v>
      </c>
      <c r="P8669">
        <v>0.25</v>
      </c>
      <c r="Q8669">
        <v>1</v>
      </c>
      <c r="R8669">
        <v>0.55000000000000004</v>
      </c>
      <c r="S8669">
        <v>0.25</v>
      </c>
      <c r="T8669">
        <v>19</v>
      </c>
      <c r="U8669">
        <v>52</v>
      </c>
      <c r="V8669">
        <v>73</v>
      </c>
      <c r="W8669">
        <v>4.04</v>
      </c>
      <c r="X8669">
        <v>5</v>
      </c>
      <c r="Z8669">
        <v>0.14000000000000001</v>
      </c>
      <c r="AA8669">
        <v>5</v>
      </c>
      <c r="AB8669">
        <v>0.89</v>
      </c>
      <c r="AC8669">
        <v>1710</v>
      </c>
      <c r="AD8669">
        <v>1</v>
      </c>
      <c r="AE8669">
        <v>0.01</v>
      </c>
      <c r="AF8669">
        <v>27</v>
      </c>
      <c r="AG8669">
        <v>1160</v>
      </c>
      <c r="AH8669">
        <v>18</v>
      </c>
      <c r="AI8669">
        <v>4</v>
      </c>
      <c r="AJ8669">
        <v>11</v>
      </c>
      <c r="AK8669">
        <v>49</v>
      </c>
      <c r="AL8669">
        <v>0.04</v>
      </c>
      <c r="AM8669">
        <v>5</v>
      </c>
      <c r="AN8669">
        <v>5</v>
      </c>
      <c r="AO8669">
        <v>87</v>
      </c>
      <c r="AP8669">
        <v>5</v>
      </c>
      <c r="AQ8669">
        <v>56</v>
      </c>
    </row>
    <row r="8670" spans="1:43" hidden="1" x14ac:dyDescent="0.25">
      <c r="A8670" t="s">
        <v>31465</v>
      </c>
      <c r="B8670" t="s">
        <v>31466</v>
      </c>
      <c r="C8670" s="1" t="str">
        <f t="shared" si="596"/>
        <v>21:0153</v>
      </c>
      <c r="D8670" s="1" t="str">
        <f t="shared" si="597"/>
        <v>21:0040</v>
      </c>
      <c r="E8670" t="s">
        <v>31467</v>
      </c>
      <c r="F8670" t="s">
        <v>31468</v>
      </c>
      <c r="H8670">
        <v>55.610949499999997</v>
      </c>
      <c r="I8670">
        <v>-125.1526325</v>
      </c>
      <c r="J8670" s="1" t="str">
        <f t="shared" si="598"/>
        <v>Till</v>
      </c>
      <c r="K8670" s="1" t="str">
        <f t="shared" si="595"/>
        <v>&lt;63 micron</v>
      </c>
      <c r="L8670">
        <v>0.2</v>
      </c>
      <c r="M8670">
        <v>1.35</v>
      </c>
      <c r="N8670">
        <v>12</v>
      </c>
      <c r="O8670">
        <v>180</v>
      </c>
      <c r="P8670">
        <v>0.25</v>
      </c>
      <c r="Q8670">
        <v>1</v>
      </c>
      <c r="R8670">
        <v>0.5</v>
      </c>
      <c r="S8670">
        <v>0.25</v>
      </c>
      <c r="T8670">
        <v>14</v>
      </c>
      <c r="U8670">
        <v>51</v>
      </c>
      <c r="V8670">
        <v>41</v>
      </c>
      <c r="W8670">
        <v>2.93</v>
      </c>
      <c r="X8670">
        <v>5</v>
      </c>
      <c r="Z8670">
        <v>0.12</v>
      </c>
      <c r="AA8670">
        <v>5</v>
      </c>
      <c r="AB8670">
        <v>0.84</v>
      </c>
      <c r="AC8670">
        <v>760</v>
      </c>
      <c r="AD8670">
        <v>1</v>
      </c>
      <c r="AE8670">
        <v>0.01</v>
      </c>
      <c r="AF8670">
        <v>42</v>
      </c>
      <c r="AG8670">
        <v>790</v>
      </c>
      <c r="AH8670">
        <v>12</v>
      </c>
      <c r="AI8670">
        <v>2</v>
      </c>
      <c r="AJ8670">
        <v>6</v>
      </c>
      <c r="AK8670">
        <v>34</v>
      </c>
      <c r="AL8670">
        <v>0.08</v>
      </c>
      <c r="AM8670">
        <v>5</v>
      </c>
      <c r="AN8670">
        <v>5</v>
      </c>
      <c r="AO8670">
        <v>52</v>
      </c>
      <c r="AP8670">
        <v>5</v>
      </c>
      <c r="AQ8670">
        <v>70</v>
      </c>
    </row>
    <row r="8671" spans="1:43" hidden="1" x14ac:dyDescent="0.25">
      <c r="A8671" t="s">
        <v>31469</v>
      </c>
      <c r="B8671" t="s">
        <v>31470</v>
      </c>
      <c r="C8671" s="1" t="str">
        <f t="shared" si="596"/>
        <v>21:0153</v>
      </c>
      <c r="D8671" s="1" t="str">
        <f t="shared" si="597"/>
        <v>21:0040</v>
      </c>
      <c r="E8671" t="s">
        <v>31471</v>
      </c>
      <c r="F8671" t="s">
        <v>31472</v>
      </c>
      <c r="H8671">
        <v>55.604156699999997</v>
      </c>
      <c r="I8671">
        <v>-125.1678189</v>
      </c>
      <c r="J8671" s="1" t="str">
        <f t="shared" si="598"/>
        <v>Till</v>
      </c>
      <c r="K8671" s="1" t="str">
        <f t="shared" ref="K8671:K8734" si="599">HYPERLINK("http://geochem.nrcan.gc.ca/cdogs/content/kwd/kwd080004_e.htm", "&lt;63 micron")</f>
        <v>&lt;63 micron</v>
      </c>
      <c r="L8671">
        <v>0.1</v>
      </c>
      <c r="M8671">
        <v>1.33</v>
      </c>
      <c r="N8671">
        <v>12</v>
      </c>
      <c r="O8671">
        <v>260</v>
      </c>
      <c r="P8671">
        <v>0.25</v>
      </c>
      <c r="Q8671">
        <v>1</v>
      </c>
      <c r="R8671">
        <v>1.1200000000000001</v>
      </c>
      <c r="S8671">
        <v>0.25</v>
      </c>
      <c r="T8671">
        <v>16</v>
      </c>
      <c r="U8671">
        <v>74</v>
      </c>
      <c r="V8671">
        <v>46</v>
      </c>
      <c r="W8671">
        <v>3.07</v>
      </c>
      <c r="X8671">
        <v>5</v>
      </c>
      <c r="Z8671">
        <v>0.12</v>
      </c>
      <c r="AA8671">
        <v>5</v>
      </c>
      <c r="AB8671">
        <v>0.88</v>
      </c>
      <c r="AC8671">
        <v>720</v>
      </c>
      <c r="AD8671">
        <v>0.5</v>
      </c>
      <c r="AE8671">
        <v>0.01</v>
      </c>
      <c r="AF8671">
        <v>55</v>
      </c>
      <c r="AG8671">
        <v>930</v>
      </c>
      <c r="AH8671">
        <v>12</v>
      </c>
      <c r="AI8671">
        <v>4</v>
      </c>
      <c r="AJ8671">
        <v>6</v>
      </c>
      <c r="AK8671">
        <v>46</v>
      </c>
      <c r="AL8671">
        <v>0.09</v>
      </c>
      <c r="AM8671">
        <v>5</v>
      </c>
      <c r="AN8671">
        <v>5</v>
      </c>
      <c r="AO8671">
        <v>64</v>
      </c>
      <c r="AP8671">
        <v>5</v>
      </c>
      <c r="AQ8671">
        <v>72</v>
      </c>
    </row>
    <row r="8672" spans="1:43" hidden="1" x14ac:dyDescent="0.25">
      <c r="A8672" t="s">
        <v>31473</v>
      </c>
      <c r="B8672" t="s">
        <v>31474</v>
      </c>
      <c r="C8672" s="1" t="str">
        <f t="shared" si="596"/>
        <v>21:0153</v>
      </c>
      <c r="D8672" s="1" t="str">
        <f t="shared" si="597"/>
        <v>21:0040</v>
      </c>
      <c r="E8672" t="s">
        <v>31475</v>
      </c>
      <c r="F8672" t="s">
        <v>31476</v>
      </c>
      <c r="H8672">
        <v>55.6440129</v>
      </c>
      <c r="I8672">
        <v>-125.1155899</v>
      </c>
      <c r="J8672" s="1" t="str">
        <f t="shared" si="598"/>
        <v>Till</v>
      </c>
      <c r="K8672" s="1" t="str">
        <f t="shared" si="599"/>
        <v>&lt;63 micron</v>
      </c>
      <c r="L8672">
        <v>0.1</v>
      </c>
      <c r="M8672">
        <v>3.42</v>
      </c>
      <c r="N8672">
        <v>14</v>
      </c>
      <c r="O8672">
        <v>190</v>
      </c>
      <c r="P8672">
        <v>0.25</v>
      </c>
      <c r="Q8672">
        <v>1</v>
      </c>
      <c r="R8672">
        <v>1.24</v>
      </c>
      <c r="S8672">
        <v>0.25</v>
      </c>
      <c r="T8672">
        <v>40</v>
      </c>
      <c r="U8672">
        <v>95</v>
      </c>
      <c r="V8672">
        <v>80</v>
      </c>
      <c r="W8672">
        <v>5.29</v>
      </c>
      <c r="X8672">
        <v>10</v>
      </c>
      <c r="Z8672">
        <v>0.35</v>
      </c>
      <c r="AA8672">
        <v>5</v>
      </c>
      <c r="AB8672">
        <v>2.82</v>
      </c>
      <c r="AC8672">
        <v>820</v>
      </c>
      <c r="AD8672">
        <v>0.5</v>
      </c>
      <c r="AE8672">
        <v>0.01</v>
      </c>
      <c r="AF8672">
        <v>41</v>
      </c>
      <c r="AG8672">
        <v>1530</v>
      </c>
      <c r="AH8672">
        <v>2</v>
      </c>
      <c r="AI8672">
        <v>4</v>
      </c>
      <c r="AJ8672">
        <v>9</v>
      </c>
      <c r="AK8672">
        <v>54</v>
      </c>
      <c r="AL8672">
        <v>0.28999999999999998</v>
      </c>
      <c r="AM8672">
        <v>5</v>
      </c>
      <c r="AN8672">
        <v>5</v>
      </c>
      <c r="AO8672">
        <v>183</v>
      </c>
      <c r="AP8672">
        <v>10</v>
      </c>
      <c r="AQ8672">
        <v>108</v>
      </c>
    </row>
    <row r="8673" spans="1:43" hidden="1" x14ac:dyDescent="0.25">
      <c r="A8673" t="s">
        <v>31477</v>
      </c>
      <c r="B8673" t="s">
        <v>31478</v>
      </c>
      <c r="C8673" s="1" t="str">
        <f t="shared" si="596"/>
        <v>21:0153</v>
      </c>
      <c r="D8673" s="1" t="str">
        <f t="shared" si="597"/>
        <v>21:0040</v>
      </c>
      <c r="E8673" t="s">
        <v>31479</v>
      </c>
      <c r="F8673" t="s">
        <v>31480</v>
      </c>
      <c r="H8673">
        <v>55.669510899999999</v>
      </c>
      <c r="I8673">
        <v>-125.0888346</v>
      </c>
      <c r="J8673" s="1" t="str">
        <f t="shared" si="598"/>
        <v>Till</v>
      </c>
      <c r="K8673" s="1" t="str">
        <f t="shared" si="599"/>
        <v>&lt;63 micron</v>
      </c>
      <c r="L8673">
        <v>0.1</v>
      </c>
      <c r="M8673">
        <v>2.4300000000000002</v>
      </c>
      <c r="N8673">
        <v>24</v>
      </c>
      <c r="O8673">
        <v>300</v>
      </c>
      <c r="P8673">
        <v>0.25</v>
      </c>
      <c r="Q8673">
        <v>1</v>
      </c>
      <c r="R8673">
        <v>0.57999999999999996</v>
      </c>
      <c r="S8673">
        <v>0.25</v>
      </c>
      <c r="T8673">
        <v>20</v>
      </c>
      <c r="U8673">
        <v>80</v>
      </c>
      <c r="V8673">
        <v>74</v>
      </c>
      <c r="W8673">
        <v>3.62</v>
      </c>
      <c r="X8673">
        <v>5</v>
      </c>
      <c r="Z8673">
        <v>0.1</v>
      </c>
      <c r="AA8673">
        <v>5</v>
      </c>
      <c r="AB8673">
        <v>0.94</v>
      </c>
      <c r="AC8673">
        <v>925</v>
      </c>
      <c r="AD8673">
        <v>0.5</v>
      </c>
      <c r="AE8673">
        <v>0.01</v>
      </c>
      <c r="AF8673">
        <v>46</v>
      </c>
      <c r="AG8673">
        <v>920</v>
      </c>
      <c r="AH8673">
        <v>6</v>
      </c>
      <c r="AI8673">
        <v>4</v>
      </c>
      <c r="AJ8673">
        <v>13</v>
      </c>
      <c r="AK8673">
        <v>41</v>
      </c>
      <c r="AL8673">
        <v>0.11</v>
      </c>
      <c r="AM8673">
        <v>5</v>
      </c>
      <c r="AN8673">
        <v>5</v>
      </c>
      <c r="AO8673">
        <v>97</v>
      </c>
      <c r="AP8673">
        <v>5</v>
      </c>
      <c r="AQ8673">
        <v>60</v>
      </c>
    </row>
    <row r="8674" spans="1:43" hidden="1" x14ac:dyDescent="0.25">
      <c r="A8674" t="s">
        <v>31481</v>
      </c>
      <c r="B8674" t="s">
        <v>31482</v>
      </c>
      <c r="C8674" s="1" t="str">
        <f t="shared" si="596"/>
        <v>21:0153</v>
      </c>
      <c r="D8674" s="1" t="str">
        <f t="shared" si="597"/>
        <v>21:0040</v>
      </c>
      <c r="E8674" t="s">
        <v>31483</v>
      </c>
      <c r="F8674" t="s">
        <v>31484</v>
      </c>
      <c r="H8674">
        <v>55.6694429</v>
      </c>
      <c r="I8674">
        <v>-125.0470081</v>
      </c>
      <c r="J8674" s="1" t="str">
        <f t="shared" si="598"/>
        <v>Till</v>
      </c>
      <c r="K8674" s="1" t="str">
        <f t="shared" si="599"/>
        <v>&lt;63 micron</v>
      </c>
      <c r="L8674">
        <v>0.2</v>
      </c>
      <c r="M8674">
        <v>2.96</v>
      </c>
      <c r="N8674">
        <v>30</v>
      </c>
      <c r="O8674">
        <v>310</v>
      </c>
      <c r="P8674">
        <v>0.25</v>
      </c>
      <c r="Q8674">
        <v>1</v>
      </c>
      <c r="R8674">
        <v>1.0900000000000001</v>
      </c>
      <c r="S8674">
        <v>0.25</v>
      </c>
      <c r="T8674">
        <v>29</v>
      </c>
      <c r="U8674">
        <v>135</v>
      </c>
      <c r="V8674">
        <v>112</v>
      </c>
      <c r="W8674">
        <v>4.5</v>
      </c>
      <c r="X8674">
        <v>10</v>
      </c>
      <c r="Z8674">
        <v>0.21</v>
      </c>
      <c r="AA8674">
        <v>5</v>
      </c>
      <c r="AB8674">
        <v>1.67</v>
      </c>
      <c r="AC8674">
        <v>1245</v>
      </c>
      <c r="AD8674">
        <v>0.5</v>
      </c>
      <c r="AE8674">
        <v>0.02</v>
      </c>
      <c r="AF8674">
        <v>59</v>
      </c>
      <c r="AG8674">
        <v>930</v>
      </c>
      <c r="AH8674">
        <v>16</v>
      </c>
      <c r="AI8674">
        <v>4</v>
      </c>
      <c r="AJ8674">
        <v>17</v>
      </c>
      <c r="AK8674">
        <v>62</v>
      </c>
      <c r="AL8674">
        <v>0.19</v>
      </c>
      <c r="AM8674">
        <v>5</v>
      </c>
      <c r="AN8674">
        <v>5</v>
      </c>
      <c r="AO8674">
        <v>133</v>
      </c>
      <c r="AP8674">
        <v>5</v>
      </c>
      <c r="AQ8674">
        <v>80</v>
      </c>
    </row>
    <row r="8675" spans="1:43" hidden="1" x14ac:dyDescent="0.25">
      <c r="A8675" t="s">
        <v>31485</v>
      </c>
      <c r="B8675" t="s">
        <v>31486</v>
      </c>
      <c r="C8675" s="1" t="str">
        <f t="shared" si="596"/>
        <v>21:0153</v>
      </c>
      <c r="D8675" s="1" t="str">
        <f t="shared" si="597"/>
        <v>21:0040</v>
      </c>
      <c r="E8675" t="s">
        <v>31487</v>
      </c>
      <c r="F8675" t="s">
        <v>31488</v>
      </c>
      <c r="H8675">
        <v>55.227016900000002</v>
      </c>
      <c r="I8675">
        <v>-124.85194129999999</v>
      </c>
      <c r="J8675" s="1" t="str">
        <f t="shared" si="598"/>
        <v>Till</v>
      </c>
      <c r="K8675" s="1" t="str">
        <f t="shared" si="599"/>
        <v>&lt;63 micron</v>
      </c>
      <c r="L8675">
        <v>0.2</v>
      </c>
      <c r="M8675">
        <v>2.2999999999999998</v>
      </c>
      <c r="N8675">
        <v>16</v>
      </c>
      <c r="O8675">
        <v>220</v>
      </c>
      <c r="P8675">
        <v>0.25</v>
      </c>
      <c r="Q8675">
        <v>1</v>
      </c>
      <c r="R8675">
        <v>1.5</v>
      </c>
      <c r="S8675">
        <v>0.25</v>
      </c>
      <c r="T8675">
        <v>21</v>
      </c>
      <c r="U8675">
        <v>86</v>
      </c>
      <c r="V8675">
        <v>64</v>
      </c>
      <c r="W8675">
        <v>3.68</v>
      </c>
      <c r="X8675">
        <v>5</v>
      </c>
      <c r="Z8675">
        <v>0.25</v>
      </c>
      <c r="AA8675">
        <v>5</v>
      </c>
      <c r="AB8675">
        <v>1.42</v>
      </c>
      <c r="AC8675">
        <v>930</v>
      </c>
      <c r="AD8675">
        <v>0.5</v>
      </c>
      <c r="AE8675">
        <v>0.02</v>
      </c>
      <c r="AF8675">
        <v>81</v>
      </c>
      <c r="AG8675">
        <v>990</v>
      </c>
      <c r="AH8675">
        <v>12</v>
      </c>
      <c r="AI8675">
        <v>6</v>
      </c>
      <c r="AJ8675">
        <v>9</v>
      </c>
      <c r="AK8675">
        <v>70</v>
      </c>
      <c r="AL8675">
        <v>0.12</v>
      </c>
      <c r="AM8675">
        <v>5</v>
      </c>
      <c r="AN8675">
        <v>5</v>
      </c>
      <c r="AO8675">
        <v>86</v>
      </c>
      <c r="AP8675">
        <v>5</v>
      </c>
      <c r="AQ8675">
        <v>92</v>
      </c>
    </row>
    <row r="8676" spans="1:43" hidden="1" x14ac:dyDescent="0.25">
      <c r="A8676" t="s">
        <v>31489</v>
      </c>
      <c r="B8676" t="s">
        <v>31490</v>
      </c>
      <c r="C8676" s="1" t="str">
        <f t="shared" si="596"/>
        <v>21:0153</v>
      </c>
      <c r="D8676" s="1" t="str">
        <f t="shared" si="597"/>
        <v>21:0040</v>
      </c>
      <c r="E8676" t="s">
        <v>31487</v>
      </c>
      <c r="F8676" t="s">
        <v>31491</v>
      </c>
      <c r="H8676">
        <v>55.227016900000002</v>
      </c>
      <c r="I8676">
        <v>-124.85194129999999</v>
      </c>
      <c r="J8676" s="1" t="str">
        <f t="shared" si="598"/>
        <v>Till</v>
      </c>
      <c r="K8676" s="1" t="str">
        <f t="shared" si="599"/>
        <v>&lt;63 micron</v>
      </c>
      <c r="L8676">
        <v>0.1</v>
      </c>
      <c r="M8676">
        <v>2.08</v>
      </c>
      <c r="N8676">
        <v>14</v>
      </c>
      <c r="O8676">
        <v>230</v>
      </c>
      <c r="P8676">
        <v>0.25</v>
      </c>
      <c r="Q8676">
        <v>1</v>
      </c>
      <c r="R8676">
        <v>1.52</v>
      </c>
      <c r="S8676">
        <v>0.25</v>
      </c>
      <c r="T8676">
        <v>18</v>
      </c>
      <c r="U8676">
        <v>79</v>
      </c>
      <c r="V8676">
        <v>55</v>
      </c>
      <c r="W8676">
        <v>3.44</v>
      </c>
      <c r="X8676">
        <v>5</v>
      </c>
      <c r="Z8676">
        <v>0.23</v>
      </c>
      <c r="AA8676">
        <v>5</v>
      </c>
      <c r="AB8676">
        <v>1.29</v>
      </c>
      <c r="AC8676">
        <v>835</v>
      </c>
      <c r="AD8676">
        <v>0.5</v>
      </c>
      <c r="AE8676">
        <v>0.02</v>
      </c>
      <c r="AF8676">
        <v>71</v>
      </c>
      <c r="AG8676">
        <v>1000</v>
      </c>
      <c r="AH8676">
        <v>6</v>
      </c>
      <c r="AI8676">
        <v>4</v>
      </c>
      <c r="AJ8676">
        <v>8</v>
      </c>
      <c r="AK8676">
        <v>67</v>
      </c>
      <c r="AL8676">
        <v>0.12</v>
      </c>
      <c r="AM8676">
        <v>5</v>
      </c>
      <c r="AN8676">
        <v>5</v>
      </c>
      <c r="AO8676">
        <v>82</v>
      </c>
      <c r="AP8676">
        <v>5</v>
      </c>
      <c r="AQ8676">
        <v>82</v>
      </c>
    </row>
    <row r="8677" spans="1:43" hidden="1" x14ac:dyDescent="0.25">
      <c r="A8677" t="s">
        <v>31492</v>
      </c>
      <c r="B8677" t="s">
        <v>31493</v>
      </c>
      <c r="C8677" s="1" t="str">
        <f t="shared" si="596"/>
        <v>21:0153</v>
      </c>
      <c r="D8677" s="1" t="str">
        <f t="shared" si="597"/>
        <v>21:0040</v>
      </c>
      <c r="E8677" t="s">
        <v>31487</v>
      </c>
      <c r="F8677" t="s">
        <v>31494</v>
      </c>
      <c r="H8677">
        <v>55.227016900000002</v>
      </c>
      <c r="I8677">
        <v>-124.85194129999999</v>
      </c>
      <c r="J8677" s="1" t="str">
        <f t="shared" si="598"/>
        <v>Till</v>
      </c>
      <c r="K8677" s="1" t="str">
        <f t="shared" si="599"/>
        <v>&lt;63 micron</v>
      </c>
      <c r="L8677">
        <v>0.1</v>
      </c>
      <c r="M8677">
        <v>2.1</v>
      </c>
      <c r="N8677">
        <v>8</v>
      </c>
      <c r="O8677">
        <v>180</v>
      </c>
      <c r="P8677">
        <v>0.25</v>
      </c>
      <c r="Q8677">
        <v>1</v>
      </c>
      <c r="R8677">
        <v>1.39</v>
      </c>
      <c r="S8677">
        <v>0.25</v>
      </c>
      <c r="T8677">
        <v>18</v>
      </c>
      <c r="U8677">
        <v>77</v>
      </c>
      <c r="V8677">
        <v>56</v>
      </c>
      <c r="W8677">
        <v>3.27</v>
      </c>
      <c r="X8677">
        <v>5</v>
      </c>
      <c r="Z8677">
        <v>0.25</v>
      </c>
      <c r="AA8677">
        <v>5</v>
      </c>
      <c r="AB8677">
        <v>1.26</v>
      </c>
      <c r="AC8677">
        <v>645</v>
      </c>
      <c r="AD8677">
        <v>0.5</v>
      </c>
      <c r="AE8677">
        <v>0.03</v>
      </c>
      <c r="AF8677">
        <v>67</v>
      </c>
      <c r="AG8677">
        <v>960</v>
      </c>
      <c r="AH8677">
        <v>6</v>
      </c>
      <c r="AI8677">
        <v>4</v>
      </c>
      <c r="AJ8677">
        <v>8</v>
      </c>
      <c r="AK8677">
        <v>63</v>
      </c>
      <c r="AL8677">
        <v>0.12</v>
      </c>
      <c r="AM8677">
        <v>5</v>
      </c>
      <c r="AN8677">
        <v>5</v>
      </c>
      <c r="AO8677">
        <v>82</v>
      </c>
      <c r="AP8677">
        <v>5</v>
      </c>
      <c r="AQ8677">
        <v>82</v>
      </c>
    </row>
    <row r="8678" spans="1:43" hidden="1" x14ac:dyDescent="0.25">
      <c r="A8678" t="s">
        <v>31495</v>
      </c>
      <c r="B8678" t="s">
        <v>31496</v>
      </c>
      <c r="C8678" s="1" t="str">
        <f t="shared" si="596"/>
        <v>21:0153</v>
      </c>
      <c r="D8678" s="1" t="str">
        <f t="shared" si="597"/>
        <v>21:0040</v>
      </c>
      <c r="E8678" t="s">
        <v>31497</v>
      </c>
      <c r="F8678" t="s">
        <v>31498</v>
      </c>
      <c r="H8678">
        <v>55.277596500000001</v>
      </c>
      <c r="I8678">
        <v>-124.884446</v>
      </c>
      <c r="J8678" s="1" t="str">
        <f t="shared" si="598"/>
        <v>Till</v>
      </c>
      <c r="K8678" s="1" t="str">
        <f t="shared" si="599"/>
        <v>&lt;63 micron</v>
      </c>
      <c r="L8678">
        <v>0.1</v>
      </c>
      <c r="M8678">
        <v>3.43</v>
      </c>
      <c r="N8678">
        <v>42</v>
      </c>
      <c r="O8678">
        <v>350</v>
      </c>
      <c r="P8678">
        <v>0.25</v>
      </c>
      <c r="Q8678">
        <v>1</v>
      </c>
      <c r="R8678">
        <v>0.61</v>
      </c>
      <c r="S8678">
        <v>0.25</v>
      </c>
      <c r="T8678">
        <v>20</v>
      </c>
      <c r="U8678">
        <v>43</v>
      </c>
      <c r="V8678">
        <v>130</v>
      </c>
      <c r="W8678">
        <v>3.62</v>
      </c>
      <c r="X8678">
        <v>10</v>
      </c>
      <c r="Z8678">
        <v>0.12</v>
      </c>
      <c r="AA8678">
        <v>5</v>
      </c>
      <c r="AB8678">
        <v>0.79</v>
      </c>
      <c r="AC8678">
        <v>685</v>
      </c>
      <c r="AD8678">
        <v>0.5</v>
      </c>
      <c r="AE8678">
        <v>0.01</v>
      </c>
      <c r="AF8678">
        <v>49</v>
      </c>
      <c r="AG8678">
        <v>930</v>
      </c>
      <c r="AH8678">
        <v>2</v>
      </c>
      <c r="AI8678">
        <v>6</v>
      </c>
      <c r="AJ8678">
        <v>11</v>
      </c>
      <c r="AK8678">
        <v>68</v>
      </c>
      <c r="AL8678">
        <v>0.06</v>
      </c>
      <c r="AM8678">
        <v>5</v>
      </c>
      <c r="AN8678">
        <v>5</v>
      </c>
      <c r="AO8678">
        <v>90</v>
      </c>
      <c r="AP8678">
        <v>5</v>
      </c>
      <c r="AQ8678">
        <v>72</v>
      </c>
    </row>
    <row r="8679" spans="1:43" hidden="1" x14ac:dyDescent="0.25">
      <c r="A8679" t="s">
        <v>31499</v>
      </c>
      <c r="B8679" t="s">
        <v>31500</v>
      </c>
      <c r="C8679" s="1" t="str">
        <f t="shared" si="596"/>
        <v>21:0153</v>
      </c>
      <c r="D8679" s="1" t="str">
        <f t="shared" si="597"/>
        <v>21:0040</v>
      </c>
      <c r="E8679" t="s">
        <v>31501</v>
      </c>
      <c r="F8679" t="s">
        <v>31502</v>
      </c>
      <c r="H8679">
        <v>55.366215699999998</v>
      </c>
      <c r="I8679">
        <v>-124.5793032</v>
      </c>
      <c r="J8679" s="1" t="str">
        <f t="shared" si="598"/>
        <v>Till</v>
      </c>
      <c r="K8679" s="1" t="str">
        <f t="shared" si="599"/>
        <v>&lt;63 micron</v>
      </c>
      <c r="L8679">
        <v>0.1</v>
      </c>
      <c r="M8679">
        <v>1.97</v>
      </c>
      <c r="N8679">
        <v>22</v>
      </c>
      <c r="O8679">
        <v>90</v>
      </c>
      <c r="P8679">
        <v>0.25</v>
      </c>
      <c r="Q8679">
        <v>1</v>
      </c>
      <c r="R8679">
        <v>2.65</v>
      </c>
      <c r="S8679">
        <v>0.25</v>
      </c>
      <c r="T8679">
        <v>18</v>
      </c>
      <c r="U8679">
        <v>42</v>
      </c>
      <c r="V8679">
        <v>57</v>
      </c>
      <c r="W8679">
        <v>3.62</v>
      </c>
      <c r="X8679">
        <v>10</v>
      </c>
      <c r="Z8679">
        <v>0.11</v>
      </c>
      <c r="AA8679">
        <v>5</v>
      </c>
      <c r="AB8679">
        <v>1.0900000000000001</v>
      </c>
      <c r="AC8679">
        <v>655</v>
      </c>
      <c r="AD8679">
        <v>0.5</v>
      </c>
      <c r="AE8679">
        <v>0.02</v>
      </c>
      <c r="AF8679">
        <v>21</v>
      </c>
      <c r="AG8679">
        <v>1310</v>
      </c>
      <c r="AH8679">
        <v>2</v>
      </c>
      <c r="AI8679">
        <v>4</v>
      </c>
      <c r="AJ8679">
        <v>9</v>
      </c>
      <c r="AK8679">
        <v>98</v>
      </c>
      <c r="AL8679">
        <v>0.15</v>
      </c>
      <c r="AM8679">
        <v>5</v>
      </c>
      <c r="AN8679">
        <v>5</v>
      </c>
      <c r="AO8679">
        <v>122</v>
      </c>
      <c r="AP8679">
        <v>5</v>
      </c>
      <c r="AQ8679">
        <v>52</v>
      </c>
    </row>
    <row r="8680" spans="1:43" hidden="1" x14ac:dyDescent="0.25">
      <c r="A8680" t="s">
        <v>31503</v>
      </c>
      <c r="B8680" t="s">
        <v>31504</v>
      </c>
      <c r="C8680" s="1" t="str">
        <f t="shared" si="596"/>
        <v>21:0153</v>
      </c>
      <c r="D8680" s="1" t="str">
        <f t="shared" si="597"/>
        <v>21:0040</v>
      </c>
      <c r="E8680" t="s">
        <v>31501</v>
      </c>
      <c r="F8680" t="s">
        <v>31505</v>
      </c>
      <c r="H8680">
        <v>55.366215699999998</v>
      </c>
      <c r="I8680">
        <v>-124.5793032</v>
      </c>
      <c r="J8680" s="1" t="str">
        <f t="shared" si="598"/>
        <v>Till</v>
      </c>
      <c r="K8680" s="1" t="str">
        <f t="shared" si="599"/>
        <v>&lt;63 micron</v>
      </c>
      <c r="L8680">
        <v>0.1</v>
      </c>
      <c r="M8680">
        <v>2.16</v>
      </c>
      <c r="N8680">
        <v>24</v>
      </c>
      <c r="O8680">
        <v>110</v>
      </c>
      <c r="P8680">
        <v>0.25</v>
      </c>
      <c r="Q8680">
        <v>1</v>
      </c>
      <c r="R8680">
        <v>2.96</v>
      </c>
      <c r="S8680">
        <v>0.25</v>
      </c>
      <c r="T8680">
        <v>19</v>
      </c>
      <c r="U8680">
        <v>44</v>
      </c>
      <c r="V8680">
        <v>66</v>
      </c>
      <c r="W8680">
        <v>3.69</v>
      </c>
      <c r="X8680">
        <v>10</v>
      </c>
      <c r="Z8680">
        <v>0.16</v>
      </c>
      <c r="AA8680">
        <v>5</v>
      </c>
      <c r="AB8680">
        <v>1.22</v>
      </c>
      <c r="AC8680">
        <v>690</v>
      </c>
      <c r="AD8680">
        <v>0.5</v>
      </c>
      <c r="AE8680">
        <v>0.02</v>
      </c>
      <c r="AF8680">
        <v>24</v>
      </c>
      <c r="AG8680">
        <v>1240</v>
      </c>
      <c r="AH8680">
        <v>6</v>
      </c>
      <c r="AI8680">
        <v>4</v>
      </c>
      <c r="AJ8680">
        <v>9</v>
      </c>
      <c r="AK8680">
        <v>102</v>
      </c>
      <c r="AL8680">
        <v>0.17</v>
      </c>
      <c r="AM8680">
        <v>5</v>
      </c>
      <c r="AN8680">
        <v>5</v>
      </c>
      <c r="AO8680">
        <v>123</v>
      </c>
      <c r="AP8680">
        <v>10</v>
      </c>
      <c r="AQ8680">
        <v>56</v>
      </c>
    </row>
    <row r="8681" spans="1:43" hidden="1" x14ac:dyDescent="0.25">
      <c r="A8681" t="s">
        <v>31506</v>
      </c>
      <c r="B8681" t="s">
        <v>31507</v>
      </c>
      <c r="C8681" s="1" t="str">
        <f t="shared" si="596"/>
        <v>21:0153</v>
      </c>
      <c r="D8681" s="1" t="str">
        <f t="shared" si="597"/>
        <v>21:0040</v>
      </c>
      <c r="E8681" t="s">
        <v>31508</v>
      </c>
      <c r="F8681" t="s">
        <v>31509</v>
      </c>
      <c r="H8681">
        <v>55.416238300000003</v>
      </c>
      <c r="I8681">
        <v>-124.59449069999999</v>
      </c>
      <c r="J8681" s="1" t="str">
        <f t="shared" si="598"/>
        <v>Till</v>
      </c>
      <c r="K8681" s="1" t="str">
        <f t="shared" si="599"/>
        <v>&lt;63 micron</v>
      </c>
      <c r="L8681">
        <v>0.1</v>
      </c>
      <c r="M8681">
        <v>1.64</v>
      </c>
      <c r="N8681">
        <v>10</v>
      </c>
      <c r="O8681">
        <v>150</v>
      </c>
      <c r="P8681">
        <v>0.25</v>
      </c>
      <c r="Q8681">
        <v>1</v>
      </c>
      <c r="R8681">
        <v>0.77</v>
      </c>
      <c r="S8681">
        <v>0.25</v>
      </c>
      <c r="T8681">
        <v>14</v>
      </c>
      <c r="U8681">
        <v>38</v>
      </c>
      <c r="V8681">
        <v>35</v>
      </c>
      <c r="W8681">
        <v>2.92</v>
      </c>
      <c r="X8681">
        <v>5</v>
      </c>
      <c r="Z8681">
        <v>0.14000000000000001</v>
      </c>
      <c r="AA8681">
        <v>5</v>
      </c>
      <c r="AB8681">
        <v>0.81</v>
      </c>
      <c r="AC8681">
        <v>515</v>
      </c>
      <c r="AD8681">
        <v>1</v>
      </c>
      <c r="AE8681">
        <v>0.01</v>
      </c>
      <c r="AF8681">
        <v>28</v>
      </c>
      <c r="AG8681">
        <v>1050</v>
      </c>
      <c r="AH8681">
        <v>4</v>
      </c>
      <c r="AI8681">
        <v>4</v>
      </c>
      <c r="AJ8681">
        <v>6</v>
      </c>
      <c r="AK8681">
        <v>44</v>
      </c>
      <c r="AL8681">
        <v>0.12</v>
      </c>
      <c r="AM8681">
        <v>5</v>
      </c>
      <c r="AN8681">
        <v>5</v>
      </c>
      <c r="AO8681">
        <v>70</v>
      </c>
      <c r="AP8681">
        <v>5</v>
      </c>
      <c r="AQ8681">
        <v>64</v>
      </c>
    </row>
    <row r="8682" spans="1:43" hidden="1" x14ac:dyDescent="0.25">
      <c r="A8682" t="s">
        <v>31510</v>
      </c>
      <c r="B8682" t="s">
        <v>31511</v>
      </c>
      <c r="C8682" s="1" t="str">
        <f t="shared" si="596"/>
        <v>21:0153</v>
      </c>
      <c r="D8682" s="1" t="str">
        <f t="shared" si="597"/>
        <v>21:0040</v>
      </c>
      <c r="E8682" t="s">
        <v>31512</v>
      </c>
      <c r="F8682" t="s">
        <v>31513</v>
      </c>
      <c r="H8682">
        <v>55.409183400000003</v>
      </c>
      <c r="I8682">
        <v>-124.587588</v>
      </c>
      <c r="J8682" s="1" t="str">
        <f t="shared" si="598"/>
        <v>Till</v>
      </c>
      <c r="K8682" s="1" t="str">
        <f t="shared" si="599"/>
        <v>&lt;63 micron</v>
      </c>
      <c r="L8682">
        <v>0.1</v>
      </c>
      <c r="M8682">
        <v>1.48</v>
      </c>
      <c r="N8682">
        <v>12</v>
      </c>
      <c r="O8682">
        <v>130</v>
      </c>
      <c r="P8682">
        <v>0.25</v>
      </c>
      <c r="Q8682">
        <v>1</v>
      </c>
      <c r="R8682">
        <v>1.78</v>
      </c>
      <c r="S8682">
        <v>0.25</v>
      </c>
      <c r="T8682">
        <v>15</v>
      </c>
      <c r="U8682">
        <v>43</v>
      </c>
      <c r="V8682">
        <v>57</v>
      </c>
      <c r="W8682">
        <v>3.1</v>
      </c>
      <c r="X8682">
        <v>5</v>
      </c>
      <c r="Z8682">
        <v>0.19</v>
      </c>
      <c r="AA8682">
        <v>5</v>
      </c>
      <c r="AB8682">
        <v>0.85</v>
      </c>
      <c r="AC8682">
        <v>555</v>
      </c>
      <c r="AD8682">
        <v>0.5</v>
      </c>
      <c r="AE8682">
        <v>0.02</v>
      </c>
      <c r="AF8682">
        <v>20</v>
      </c>
      <c r="AG8682">
        <v>1390</v>
      </c>
      <c r="AH8682">
        <v>4</v>
      </c>
      <c r="AI8682">
        <v>1</v>
      </c>
      <c r="AJ8682">
        <v>6</v>
      </c>
      <c r="AK8682">
        <v>81</v>
      </c>
      <c r="AL8682">
        <v>0.11</v>
      </c>
      <c r="AM8682">
        <v>5</v>
      </c>
      <c r="AN8682">
        <v>5</v>
      </c>
      <c r="AO8682">
        <v>97</v>
      </c>
      <c r="AP8682">
        <v>5</v>
      </c>
      <c r="AQ8682">
        <v>50</v>
      </c>
    </row>
    <row r="8683" spans="1:43" hidden="1" x14ac:dyDescent="0.25">
      <c r="A8683" t="s">
        <v>31514</v>
      </c>
      <c r="B8683" t="s">
        <v>31515</v>
      </c>
      <c r="C8683" s="1" t="str">
        <f t="shared" si="596"/>
        <v>21:0153</v>
      </c>
      <c r="D8683" s="1" t="str">
        <f t="shared" si="597"/>
        <v>21:0040</v>
      </c>
      <c r="E8683" t="s">
        <v>31516</v>
      </c>
      <c r="F8683" t="s">
        <v>31517</v>
      </c>
      <c r="H8683">
        <v>55.460347599999999</v>
      </c>
      <c r="I8683">
        <v>-124.5538823</v>
      </c>
      <c r="J8683" s="1" t="str">
        <f t="shared" si="598"/>
        <v>Till</v>
      </c>
      <c r="K8683" s="1" t="str">
        <f t="shared" si="599"/>
        <v>&lt;63 micron</v>
      </c>
      <c r="L8683">
        <v>0.1</v>
      </c>
      <c r="M8683">
        <v>1.72</v>
      </c>
      <c r="N8683">
        <v>16</v>
      </c>
      <c r="O8683">
        <v>160</v>
      </c>
      <c r="P8683">
        <v>0.25</v>
      </c>
      <c r="Q8683">
        <v>1</v>
      </c>
      <c r="R8683">
        <v>0.98</v>
      </c>
      <c r="S8683">
        <v>0.25</v>
      </c>
      <c r="T8683">
        <v>14</v>
      </c>
      <c r="U8683">
        <v>35</v>
      </c>
      <c r="V8683">
        <v>47</v>
      </c>
      <c r="W8683">
        <v>3.04</v>
      </c>
      <c r="X8683">
        <v>10</v>
      </c>
      <c r="Z8683">
        <v>0.35</v>
      </c>
      <c r="AA8683">
        <v>10</v>
      </c>
      <c r="AB8683">
        <v>0.96</v>
      </c>
      <c r="AC8683">
        <v>665</v>
      </c>
      <c r="AD8683">
        <v>0.5</v>
      </c>
      <c r="AE8683">
        <v>0.03</v>
      </c>
      <c r="AF8683">
        <v>21</v>
      </c>
      <c r="AG8683">
        <v>1490</v>
      </c>
      <c r="AH8683">
        <v>4</v>
      </c>
      <c r="AI8683">
        <v>2</v>
      </c>
      <c r="AJ8683">
        <v>7</v>
      </c>
      <c r="AK8683">
        <v>59</v>
      </c>
      <c r="AL8683">
        <v>0.12</v>
      </c>
      <c r="AM8683">
        <v>5</v>
      </c>
      <c r="AN8683">
        <v>5</v>
      </c>
      <c r="AO8683">
        <v>86</v>
      </c>
      <c r="AP8683">
        <v>5</v>
      </c>
      <c r="AQ8683">
        <v>62</v>
      </c>
    </row>
    <row r="8684" spans="1:43" hidden="1" x14ac:dyDescent="0.25">
      <c r="A8684" t="s">
        <v>31518</v>
      </c>
      <c r="B8684" t="s">
        <v>31519</v>
      </c>
      <c r="C8684" s="1" t="str">
        <f t="shared" si="596"/>
        <v>21:0153</v>
      </c>
      <c r="D8684" s="1" t="str">
        <f t="shared" si="597"/>
        <v>21:0040</v>
      </c>
      <c r="E8684" t="s">
        <v>31520</v>
      </c>
      <c r="F8684" t="s">
        <v>31521</v>
      </c>
      <c r="H8684">
        <v>55.564423900000001</v>
      </c>
      <c r="I8684">
        <v>-124.4761295</v>
      </c>
      <c r="J8684" s="1" t="str">
        <f t="shared" si="598"/>
        <v>Till</v>
      </c>
      <c r="K8684" s="1" t="str">
        <f t="shared" si="599"/>
        <v>&lt;63 micron</v>
      </c>
      <c r="L8684">
        <v>0.2</v>
      </c>
      <c r="M8684">
        <v>2.71</v>
      </c>
      <c r="N8684">
        <v>24</v>
      </c>
      <c r="O8684">
        <v>310</v>
      </c>
      <c r="P8684">
        <v>1</v>
      </c>
      <c r="Q8684">
        <v>2</v>
      </c>
      <c r="R8684">
        <v>0.81</v>
      </c>
      <c r="S8684">
        <v>0.25</v>
      </c>
      <c r="T8684">
        <v>15</v>
      </c>
      <c r="U8684">
        <v>49</v>
      </c>
      <c r="V8684">
        <v>85</v>
      </c>
      <c r="W8684">
        <v>3.32</v>
      </c>
      <c r="X8684">
        <v>10</v>
      </c>
      <c r="Z8684">
        <v>0.6</v>
      </c>
      <c r="AA8684">
        <v>10</v>
      </c>
      <c r="AB8684">
        <v>1.08</v>
      </c>
      <c r="AC8684">
        <v>1405</v>
      </c>
      <c r="AD8684">
        <v>1</v>
      </c>
      <c r="AE8684">
        <v>0.03</v>
      </c>
      <c r="AF8684">
        <v>35</v>
      </c>
      <c r="AG8684">
        <v>1660</v>
      </c>
      <c r="AH8684">
        <v>6</v>
      </c>
      <c r="AI8684">
        <v>4</v>
      </c>
      <c r="AJ8684">
        <v>9</v>
      </c>
      <c r="AK8684">
        <v>50</v>
      </c>
      <c r="AL8684">
        <v>0.15</v>
      </c>
      <c r="AM8684">
        <v>5</v>
      </c>
      <c r="AN8684">
        <v>5</v>
      </c>
      <c r="AO8684">
        <v>83</v>
      </c>
      <c r="AP8684">
        <v>5</v>
      </c>
      <c r="AQ8684">
        <v>106</v>
      </c>
    </row>
    <row r="8685" spans="1:43" hidden="1" x14ac:dyDescent="0.25">
      <c r="A8685" t="s">
        <v>31522</v>
      </c>
      <c r="B8685" t="s">
        <v>31523</v>
      </c>
      <c r="C8685" s="1" t="str">
        <f t="shared" si="596"/>
        <v>21:0153</v>
      </c>
      <c r="D8685" s="1" t="str">
        <f t="shared" si="597"/>
        <v>21:0040</v>
      </c>
      <c r="E8685" t="s">
        <v>31524</v>
      </c>
      <c r="F8685" t="s">
        <v>31525</v>
      </c>
      <c r="H8685">
        <v>55.675887199999998</v>
      </c>
      <c r="I8685">
        <v>-124.5098883</v>
      </c>
      <c r="J8685" s="1" t="str">
        <f t="shared" si="598"/>
        <v>Till</v>
      </c>
      <c r="K8685" s="1" t="str">
        <f t="shared" si="599"/>
        <v>&lt;63 micron</v>
      </c>
      <c r="L8685">
        <v>0.6</v>
      </c>
      <c r="M8685">
        <v>1.58</v>
      </c>
      <c r="N8685">
        <v>36</v>
      </c>
      <c r="O8685">
        <v>120</v>
      </c>
      <c r="P8685">
        <v>0.25</v>
      </c>
      <c r="Q8685">
        <v>1</v>
      </c>
      <c r="R8685">
        <v>3.35</v>
      </c>
      <c r="S8685">
        <v>1</v>
      </c>
      <c r="T8685">
        <v>20</v>
      </c>
      <c r="U8685">
        <v>57</v>
      </c>
      <c r="V8685">
        <v>83</v>
      </c>
      <c r="W8685">
        <v>3.44</v>
      </c>
      <c r="X8685">
        <v>5</v>
      </c>
      <c r="Z8685">
        <v>0.12</v>
      </c>
      <c r="AA8685">
        <v>5</v>
      </c>
      <c r="AB8685">
        <v>0.96</v>
      </c>
      <c r="AC8685">
        <v>570</v>
      </c>
      <c r="AD8685">
        <v>2</v>
      </c>
      <c r="AE8685">
        <v>0.01</v>
      </c>
      <c r="AF8685">
        <v>83</v>
      </c>
      <c r="AG8685">
        <v>1430</v>
      </c>
      <c r="AH8685">
        <v>18</v>
      </c>
      <c r="AI8685">
        <v>6</v>
      </c>
      <c r="AJ8685">
        <v>8</v>
      </c>
      <c r="AK8685">
        <v>111</v>
      </c>
      <c r="AL8685">
        <v>0.09</v>
      </c>
      <c r="AM8685">
        <v>5</v>
      </c>
      <c r="AN8685">
        <v>5</v>
      </c>
      <c r="AO8685">
        <v>73</v>
      </c>
      <c r="AP8685">
        <v>5</v>
      </c>
      <c r="AQ8685">
        <v>208</v>
      </c>
    </row>
    <row r="8686" spans="1:43" hidden="1" x14ac:dyDescent="0.25">
      <c r="A8686" t="s">
        <v>31526</v>
      </c>
      <c r="B8686" t="s">
        <v>31527</v>
      </c>
      <c r="C8686" s="1" t="str">
        <f t="shared" si="596"/>
        <v>21:0153</v>
      </c>
      <c r="D8686" s="1" t="str">
        <f t="shared" si="597"/>
        <v>21:0040</v>
      </c>
      <c r="E8686" t="s">
        <v>31524</v>
      </c>
      <c r="F8686" t="s">
        <v>31528</v>
      </c>
      <c r="H8686">
        <v>55.675887199999998</v>
      </c>
      <c r="I8686">
        <v>-124.5098883</v>
      </c>
      <c r="J8686" s="1" t="str">
        <f t="shared" si="598"/>
        <v>Till</v>
      </c>
      <c r="K8686" s="1" t="str">
        <f t="shared" si="599"/>
        <v>&lt;63 micron</v>
      </c>
      <c r="L8686">
        <v>0.2</v>
      </c>
      <c r="M8686">
        <v>2.1</v>
      </c>
      <c r="N8686">
        <v>30</v>
      </c>
      <c r="O8686">
        <v>140</v>
      </c>
      <c r="P8686">
        <v>0.25</v>
      </c>
      <c r="Q8686">
        <v>1</v>
      </c>
      <c r="R8686">
        <v>1.01</v>
      </c>
      <c r="S8686">
        <v>0.25</v>
      </c>
      <c r="T8686">
        <v>22</v>
      </c>
      <c r="U8686">
        <v>90</v>
      </c>
      <c r="V8686">
        <v>76</v>
      </c>
      <c r="W8686">
        <v>3.85</v>
      </c>
      <c r="X8686">
        <v>10</v>
      </c>
      <c r="Z8686">
        <v>0.15</v>
      </c>
      <c r="AA8686">
        <v>5</v>
      </c>
      <c r="AB8686">
        <v>1.17</v>
      </c>
      <c r="AC8686">
        <v>880</v>
      </c>
      <c r="AD8686">
        <v>1</v>
      </c>
      <c r="AE8686">
        <v>0.01</v>
      </c>
      <c r="AF8686">
        <v>91</v>
      </c>
      <c r="AG8686">
        <v>1500</v>
      </c>
      <c r="AH8686">
        <v>6</v>
      </c>
      <c r="AI8686">
        <v>4</v>
      </c>
      <c r="AJ8686">
        <v>12</v>
      </c>
      <c r="AK8686">
        <v>59</v>
      </c>
      <c r="AL8686">
        <v>0.13</v>
      </c>
      <c r="AM8686">
        <v>5</v>
      </c>
      <c r="AN8686">
        <v>5</v>
      </c>
      <c r="AO8686">
        <v>97</v>
      </c>
      <c r="AP8686">
        <v>5</v>
      </c>
      <c r="AQ8686">
        <v>96</v>
      </c>
    </row>
    <row r="8687" spans="1:43" hidden="1" x14ac:dyDescent="0.25">
      <c r="A8687" t="s">
        <v>31529</v>
      </c>
      <c r="B8687" t="s">
        <v>31530</v>
      </c>
      <c r="C8687" s="1" t="str">
        <f t="shared" si="596"/>
        <v>21:0153</v>
      </c>
      <c r="D8687" s="1" t="str">
        <f t="shared" si="597"/>
        <v>21:0040</v>
      </c>
      <c r="E8687" t="s">
        <v>31531</v>
      </c>
      <c r="F8687" t="s">
        <v>31532</v>
      </c>
      <c r="H8687">
        <v>55.654161299999998</v>
      </c>
      <c r="I8687">
        <v>-124.52413559999999</v>
      </c>
      <c r="J8687" s="1" t="str">
        <f t="shared" si="598"/>
        <v>Till</v>
      </c>
      <c r="K8687" s="1" t="str">
        <f t="shared" si="599"/>
        <v>&lt;63 micron</v>
      </c>
      <c r="L8687">
        <v>0.2</v>
      </c>
      <c r="M8687">
        <v>1.98</v>
      </c>
      <c r="N8687">
        <v>24</v>
      </c>
      <c r="O8687">
        <v>240</v>
      </c>
      <c r="P8687">
        <v>0.25</v>
      </c>
      <c r="Q8687">
        <v>1</v>
      </c>
      <c r="R8687">
        <v>2.52</v>
      </c>
      <c r="S8687">
        <v>0.5</v>
      </c>
      <c r="T8687">
        <v>17</v>
      </c>
      <c r="U8687">
        <v>48</v>
      </c>
      <c r="V8687">
        <v>70</v>
      </c>
      <c r="W8687">
        <v>3.46</v>
      </c>
      <c r="X8687">
        <v>5</v>
      </c>
      <c r="Z8687">
        <v>0.16</v>
      </c>
      <c r="AA8687">
        <v>5</v>
      </c>
      <c r="AB8687">
        <v>1.1399999999999999</v>
      </c>
      <c r="AC8687">
        <v>795</v>
      </c>
      <c r="AD8687">
        <v>2</v>
      </c>
      <c r="AE8687">
        <v>0.01</v>
      </c>
      <c r="AF8687">
        <v>43</v>
      </c>
      <c r="AG8687">
        <v>1100</v>
      </c>
      <c r="AH8687">
        <v>2</v>
      </c>
      <c r="AI8687">
        <v>4</v>
      </c>
      <c r="AJ8687">
        <v>8</v>
      </c>
      <c r="AK8687">
        <v>104</v>
      </c>
      <c r="AL8687">
        <v>0.13</v>
      </c>
      <c r="AM8687">
        <v>5</v>
      </c>
      <c r="AN8687">
        <v>5</v>
      </c>
      <c r="AO8687">
        <v>85</v>
      </c>
      <c r="AP8687">
        <v>5</v>
      </c>
      <c r="AQ8687">
        <v>118</v>
      </c>
    </row>
    <row r="8688" spans="1:43" hidden="1" x14ac:dyDescent="0.25">
      <c r="A8688" t="s">
        <v>31533</v>
      </c>
      <c r="B8688" t="s">
        <v>31534</v>
      </c>
      <c r="C8688" s="1" t="str">
        <f t="shared" si="596"/>
        <v>21:0153</v>
      </c>
      <c r="D8688" s="1" t="str">
        <f t="shared" si="597"/>
        <v>21:0040</v>
      </c>
      <c r="E8688" t="s">
        <v>31531</v>
      </c>
      <c r="F8688" t="s">
        <v>31535</v>
      </c>
      <c r="H8688">
        <v>55.654161299999998</v>
      </c>
      <c r="I8688">
        <v>-124.52413559999999</v>
      </c>
      <c r="J8688" s="1" t="str">
        <f t="shared" si="598"/>
        <v>Till</v>
      </c>
      <c r="K8688" s="1" t="str">
        <f t="shared" si="599"/>
        <v>&lt;63 micron</v>
      </c>
      <c r="L8688">
        <v>0.2</v>
      </c>
      <c r="M8688">
        <v>1.92</v>
      </c>
      <c r="N8688">
        <v>18</v>
      </c>
      <c r="O8688">
        <v>210</v>
      </c>
      <c r="P8688">
        <v>0.25</v>
      </c>
      <c r="Q8688">
        <v>1</v>
      </c>
      <c r="R8688">
        <v>2.46</v>
      </c>
      <c r="S8688">
        <v>1</v>
      </c>
      <c r="T8688">
        <v>17</v>
      </c>
      <c r="U8688">
        <v>47</v>
      </c>
      <c r="V8688">
        <v>72</v>
      </c>
      <c r="W8688">
        <v>3.49</v>
      </c>
      <c r="X8688">
        <v>5</v>
      </c>
      <c r="Z8688">
        <v>0.17</v>
      </c>
      <c r="AA8688">
        <v>5</v>
      </c>
      <c r="AB8688">
        <v>1.1299999999999999</v>
      </c>
      <c r="AC8688">
        <v>815</v>
      </c>
      <c r="AD8688">
        <v>2</v>
      </c>
      <c r="AE8688">
        <v>0.01</v>
      </c>
      <c r="AF8688">
        <v>43</v>
      </c>
      <c r="AG8688">
        <v>1090</v>
      </c>
      <c r="AH8688">
        <v>6</v>
      </c>
      <c r="AI8688">
        <v>2</v>
      </c>
      <c r="AJ8688">
        <v>8</v>
      </c>
      <c r="AK8688">
        <v>94</v>
      </c>
      <c r="AL8688">
        <v>0.12</v>
      </c>
      <c r="AM8688">
        <v>5</v>
      </c>
      <c r="AN8688">
        <v>5</v>
      </c>
      <c r="AO8688">
        <v>80</v>
      </c>
      <c r="AP8688">
        <v>5</v>
      </c>
      <c r="AQ8688">
        <v>122</v>
      </c>
    </row>
    <row r="8689" spans="1:43" hidden="1" x14ac:dyDescent="0.25">
      <c r="A8689" t="s">
        <v>31536</v>
      </c>
      <c r="B8689" t="s">
        <v>31537</v>
      </c>
      <c r="C8689" s="1" t="str">
        <f t="shared" si="596"/>
        <v>21:0153</v>
      </c>
      <c r="D8689" s="1" t="str">
        <f t="shared" si="597"/>
        <v>21:0040</v>
      </c>
      <c r="E8689" t="s">
        <v>31538</v>
      </c>
      <c r="F8689" t="s">
        <v>31539</v>
      </c>
      <c r="H8689">
        <v>55.659102799999999</v>
      </c>
      <c r="I8689">
        <v>-124.5198767</v>
      </c>
      <c r="J8689" s="1" t="str">
        <f t="shared" si="598"/>
        <v>Till</v>
      </c>
      <c r="K8689" s="1" t="str">
        <f t="shared" si="599"/>
        <v>&lt;63 micron</v>
      </c>
      <c r="L8689">
        <v>0.2</v>
      </c>
      <c r="M8689">
        <v>2.3199999999999998</v>
      </c>
      <c r="N8689">
        <v>30</v>
      </c>
      <c r="O8689">
        <v>180</v>
      </c>
      <c r="P8689">
        <v>0.25</v>
      </c>
      <c r="Q8689">
        <v>1</v>
      </c>
      <c r="R8689">
        <v>1.68</v>
      </c>
      <c r="S8689">
        <v>0.25</v>
      </c>
      <c r="T8689">
        <v>21</v>
      </c>
      <c r="U8689">
        <v>72</v>
      </c>
      <c r="V8689">
        <v>80</v>
      </c>
      <c r="W8689">
        <v>3.81</v>
      </c>
      <c r="X8689">
        <v>10</v>
      </c>
      <c r="Z8689">
        <v>0.25</v>
      </c>
      <c r="AA8689">
        <v>5</v>
      </c>
      <c r="AB8689">
        <v>1.23</v>
      </c>
      <c r="AC8689">
        <v>755</v>
      </c>
      <c r="AD8689">
        <v>0.5</v>
      </c>
      <c r="AE8689">
        <v>0.02</v>
      </c>
      <c r="AF8689">
        <v>41</v>
      </c>
      <c r="AG8689">
        <v>1290</v>
      </c>
      <c r="AH8689">
        <v>12</v>
      </c>
      <c r="AI8689">
        <v>4</v>
      </c>
      <c r="AJ8689">
        <v>10</v>
      </c>
      <c r="AK8689">
        <v>81</v>
      </c>
      <c r="AL8689">
        <v>0.13</v>
      </c>
      <c r="AM8689">
        <v>5</v>
      </c>
      <c r="AN8689">
        <v>5</v>
      </c>
      <c r="AO8689">
        <v>112</v>
      </c>
      <c r="AP8689">
        <v>5</v>
      </c>
      <c r="AQ8689">
        <v>82</v>
      </c>
    </row>
    <row r="8690" spans="1:43" hidden="1" x14ac:dyDescent="0.25">
      <c r="A8690" t="s">
        <v>31540</v>
      </c>
      <c r="B8690" t="s">
        <v>31541</v>
      </c>
      <c r="C8690" s="1" t="str">
        <f t="shared" si="596"/>
        <v>21:0153</v>
      </c>
      <c r="D8690" s="1" t="str">
        <f t="shared" si="597"/>
        <v>21:0040</v>
      </c>
      <c r="E8690" t="s">
        <v>31538</v>
      </c>
      <c r="F8690" t="s">
        <v>31542</v>
      </c>
      <c r="H8690">
        <v>55.659102799999999</v>
      </c>
      <c r="I8690">
        <v>-124.5198767</v>
      </c>
      <c r="J8690" s="1" t="str">
        <f t="shared" si="598"/>
        <v>Till</v>
      </c>
      <c r="K8690" s="1" t="str">
        <f t="shared" si="599"/>
        <v>&lt;63 micron</v>
      </c>
      <c r="L8690">
        <v>0.4</v>
      </c>
      <c r="M8690">
        <v>1.94</v>
      </c>
      <c r="N8690">
        <v>28</v>
      </c>
      <c r="O8690">
        <v>170</v>
      </c>
      <c r="P8690">
        <v>0.25</v>
      </c>
      <c r="Q8690">
        <v>1</v>
      </c>
      <c r="R8690">
        <v>3.07</v>
      </c>
      <c r="S8690">
        <v>1</v>
      </c>
      <c r="T8690">
        <v>20</v>
      </c>
      <c r="U8690">
        <v>57</v>
      </c>
      <c r="V8690">
        <v>90</v>
      </c>
      <c r="W8690">
        <v>3.75</v>
      </c>
      <c r="X8690">
        <v>5</v>
      </c>
      <c r="Z8690">
        <v>0.17</v>
      </c>
      <c r="AA8690">
        <v>5</v>
      </c>
      <c r="AB8690">
        <v>1.1200000000000001</v>
      </c>
      <c r="AC8690">
        <v>855</v>
      </c>
      <c r="AD8690">
        <v>3</v>
      </c>
      <c r="AE8690">
        <v>0.01</v>
      </c>
      <c r="AF8690">
        <v>53</v>
      </c>
      <c r="AG8690">
        <v>1090</v>
      </c>
      <c r="AH8690">
        <v>8</v>
      </c>
      <c r="AI8690">
        <v>4</v>
      </c>
      <c r="AJ8690">
        <v>9</v>
      </c>
      <c r="AK8690">
        <v>112</v>
      </c>
      <c r="AL8690">
        <v>0.12</v>
      </c>
      <c r="AM8690">
        <v>5</v>
      </c>
      <c r="AN8690">
        <v>5</v>
      </c>
      <c r="AO8690">
        <v>87</v>
      </c>
      <c r="AP8690">
        <v>5</v>
      </c>
      <c r="AQ8690">
        <v>130</v>
      </c>
    </row>
    <row r="8691" spans="1:43" hidden="1" x14ac:dyDescent="0.25">
      <c r="A8691" t="s">
        <v>31543</v>
      </c>
      <c r="B8691" t="s">
        <v>31544</v>
      </c>
      <c r="C8691" s="1" t="str">
        <f t="shared" si="596"/>
        <v>21:0153</v>
      </c>
      <c r="D8691" s="1" t="str">
        <f t="shared" si="597"/>
        <v>21:0040</v>
      </c>
      <c r="E8691" t="s">
        <v>31538</v>
      </c>
      <c r="F8691" t="s">
        <v>31545</v>
      </c>
      <c r="H8691">
        <v>55.659102799999999</v>
      </c>
      <c r="I8691">
        <v>-124.5198767</v>
      </c>
      <c r="J8691" s="1" t="str">
        <f t="shared" si="598"/>
        <v>Till</v>
      </c>
      <c r="K8691" s="1" t="str">
        <f t="shared" si="599"/>
        <v>&lt;63 micron</v>
      </c>
      <c r="L8691">
        <v>0.4</v>
      </c>
      <c r="M8691">
        <v>2.08</v>
      </c>
      <c r="N8691">
        <v>22</v>
      </c>
      <c r="O8691">
        <v>240</v>
      </c>
      <c r="P8691">
        <v>0.25</v>
      </c>
      <c r="Q8691">
        <v>1</v>
      </c>
      <c r="R8691">
        <v>2.39</v>
      </c>
      <c r="S8691">
        <v>0.5</v>
      </c>
      <c r="T8691">
        <v>18</v>
      </c>
      <c r="U8691">
        <v>52</v>
      </c>
      <c r="V8691">
        <v>77</v>
      </c>
      <c r="W8691">
        <v>3.52</v>
      </c>
      <c r="X8691">
        <v>10</v>
      </c>
      <c r="Z8691">
        <v>0.22</v>
      </c>
      <c r="AA8691">
        <v>5</v>
      </c>
      <c r="AB8691">
        <v>1.1599999999999999</v>
      </c>
      <c r="AC8691">
        <v>830</v>
      </c>
      <c r="AD8691">
        <v>2</v>
      </c>
      <c r="AE8691">
        <v>0.02</v>
      </c>
      <c r="AF8691">
        <v>43</v>
      </c>
      <c r="AG8691">
        <v>1100</v>
      </c>
      <c r="AH8691">
        <v>8</v>
      </c>
      <c r="AI8691">
        <v>4</v>
      </c>
      <c r="AJ8691">
        <v>9</v>
      </c>
      <c r="AK8691">
        <v>93</v>
      </c>
      <c r="AL8691">
        <v>0.13</v>
      </c>
      <c r="AM8691">
        <v>5</v>
      </c>
      <c r="AN8691">
        <v>5</v>
      </c>
      <c r="AO8691">
        <v>90</v>
      </c>
      <c r="AP8691">
        <v>5</v>
      </c>
      <c r="AQ8691">
        <v>118</v>
      </c>
    </row>
    <row r="8692" spans="1:43" hidden="1" x14ac:dyDescent="0.25">
      <c r="A8692" t="s">
        <v>31546</v>
      </c>
      <c r="B8692" t="s">
        <v>31547</v>
      </c>
      <c r="C8692" s="1" t="str">
        <f t="shared" si="596"/>
        <v>21:0153</v>
      </c>
      <c r="D8692" s="1" t="str">
        <f t="shared" si="597"/>
        <v>21:0040</v>
      </c>
      <c r="E8692" t="s">
        <v>31538</v>
      </c>
      <c r="F8692" t="s">
        <v>31548</v>
      </c>
      <c r="H8692">
        <v>55.659102799999999</v>
      </c>
      <c r="I8692">
        <v>-124.5198767</v>
      </c>
      <c r="J8692" s="1" t="str">
        <f t="shared" si="598"/>
        <v>Till</v>
      </c>
      <c r="K8692" s="1" t="str">
        <f t="shared" si="599"/>
        <v>&lt;63 micron</v>
      </c>
      <c r="L8692">
        <v>0.2</v>
      </c>
      <c r="M8692">
        <v>2.17</v>
      </c>
      <c r="N8692">
        <v>20</v>
      </c>
      <c r="O8692">
        <v>220</v>
      </c>
      <c r="P8692">
        <v>0.25</v>
      </c>
      <c r="Q8692">
        <v>1</v>
      </c>
      <c r="R8692">
        <v>1.53</v>
      </c>
      <c r="S8692">
        <v>0.5</v>
      </c>
      <c r="T8692">
        <v>18</v>
      </c>
      <c r="U8692">
        <v>51</v>
      </c>
      <c r="V8692">
        <v>68</v>
      </c>
      <c r="W8692">
        <v>3.4</v>
      </c>
      <c r="X8692">
        <v>10</v>
      </c>
      <c r="Z8692">
        <v>0.31</v>
      </c>
      <c r="AA8692">
        <v>5</v>
      </c>
      <c r="AB8692">
        <v>1.1100000000000001</v>
      </c>
      <c r="AC8692">
        <v>580</v>
      </c>
      <c r="AD8692">
        <v>2</v>
      </c>
      <c r="AE8692">
        <v>0.02</v>
      </c>
      <c r="AF8692">
        <v>39</v>
      </c>
      <c r="AG8692">
        <v>1310</v>
      </c>
      <c r="AH8692">
        <v>8</v>
      </c>
      <c r="AI8692">
        <v>4</v>
      </c>
      <c r="AJ8692">
        <v>8</v>
      </c>
      <c r="AK8692">
        <v>72</v>
      </c>
      <c r="AL8692">
        <v>0.14000000000000001</v>
      </c>
      <c r="AM8692">
        <v>5</v>
      </c>
      <c r="AN8692">
        <v>5</v>
      </c>
      <c r="AO8692">
        <v>90</v>
      </c>
      <c r="AP8692">
        <v>5</v>
      </c>
      <c r="AQ8692">
        <v>122</v>
      </c>
    </row>
    <row r="8693" spans="1:43" hidden="1" x14ac:dyDescent="0.25">
      <c r="A8693" t="s">
        <v>31549</v>
      </c>
      <c r="B8693" t="s">
        <v>31550</v>
      </c>
      <c r="C8693" s="1" t="str">
        <f t="shared" si="596"/>
        <v>21:0153</v>
      </c>
      <c r="D8693" s="1" t="str">
        <f t="shared" si="597"/>
        <v>21:0040</v>
      </c>
      <c r="E8693" t="s">
        <v>31551</v>
      </c>
      <c r="F8693" t="s">
        <v>31552</v>
      </c>
      <c r="H8693">
        <v>55.657157599999998</v>
      </c>
      <c r="I8693">
        <v>-124.52310749999999</v>
      </c>
      <c r="J8693" s="1" t="str">
        <f t="shared" si="598"/>
        <v>Till</v>
      </c>
      <c r="K8693" s="1" t="str">
        <f t="shared" si="599"/>
        <v>&lt;63 micron</v>
      </c>
      <c r="L8693">
        <v>0.1</v>
      </c>
      <c r="M8693">
        <v>2.02</v>
      </c>
      <c r="N8693">
        <v>20</v>
      </c>
      <c r="O8693">
        <v>150</v>
      </c>
      <c r="P8693">
        <v>0.25</v>
      </c>
      <c r="Q8693">
        <v>1</v>
      </c>
      <c r="R8693">
        <v>2.75</v>
      </c>
      <c r="S8693">
        <v>0.25</v>
      </c>
      <c r="T8693">
        <v>15</v>
      </c>
      <c r="U8693">
        <v>60</v>
      </c>
      <c r="V8693">
        <v>87</v>
      </c>
      <c r="W8693">
        <v>3.64</v>
      </c>
      <c r="X8693">
        <v>5</v>
      </c>
      <c r="Z8693">
        <v>0.13</v>
      </c>
      <c r="AA8693">
        <v>5</v>
      </c>
      <c r="AB8693">
        <v>1.29</v>
      </c>
      <c r="AC8693">
        <v>815</v>
      </c>
      <c r="AD8693">
        <v>3</v>
      </c>
      <c r="AE8693">
        <v>0.02</v>
      </c>
      <c r="AF8693">
        <v>41</v>
      </c>
      <c r="AG8693">
        <v>930</v>
      </c>
      <c r="AH8693">
        <v>12</v>
      </c>
      <c r="AI8693">
        <v>2</v>
      </c>
      <c r="AJ8693">
        <v>9</v>
      </c>
      <c r="AK8693">
        <v>119</v>
      </c>
      <c r="AL8693">
        <v>0.15</v>
      </c>
      <c r="AM8693">
        <v>5</v>
      </c>
      <c r="AN8693">
        <v>5</v>
      </c>
      <c r="AO8693">
        <v>86</v>
      </c>
      <c r="AP8693">
        <v>5</v>
      </c>
      <c r="AQ8693">
        <v>104</v>
      </c>
    </row>
    <row r="8694" spans="1:43" hidden="1" x14ac:dyDescent="0.25">
      <c r="A8694" t="s">
        <v>31553</v>
      </c>
      <c r="B8694" t="s">
        <v>31554</v>
      </c>
      <c r="C8694" s="1" t="str">
        <f t="shared" si="596"/>
        <v>21:0153</v>
      </c>
      <c r="D8694" s="1" t="str">
        <f t="shared" si="597"/>
        <v>21:0040</v>
      </c>
      <c r="E8694" t="s">
        <v>31551</v>
      </c>
      <c r="F8694" t="s">
        <v>31555</v>
      </c>
      <c r="H8694">
        <v>55.657157599999998</v>
      </c>
      <c r="I8694">
        <v>-124.52310749999999</v>
      </c>
      <c r="J8694" s="1" t="str">
        <f t="shared" si="598"/>
        <v>Till</v>
      </c>
      <c r="K8694" s="1" t="str">
        <f t="shared" si="599"/>
        <v>&lt;63 micron</v>
      </c>
      <c r="L8694">
        <v>0.1</v>
      </c>
      <c r="M8694">
        <v>2.0299999999999998</v>
      </c>
      <c r="N8694">
        <v>16</v>
      </c>
      <c r="O8694">
        <v>170</v>
      </c>
      <c r="P8694">
        <v>0.25</v>
      </c>
      <c r="Q8694">
        <v>1</v>
      </c>
      <c r="R8694">
        <v>2.73</v>
      </c>
      <c r="S8694">
        <v>0.5</v>
      </c>
      <c r="T8694">
        <v>14</v>
      </c>
      <c r="U8694">
        <v>60</v>
      </c>
      <c r="V8694">
        <v>94</v>
      </c>
      <c r="W8694">
        <v>3.76</v>
      </c>
      <c r="X8694">
        <v>5</v>
      </c>
      <c r="Z8694">
        <v>0.14000000000000001</v>
      </c>
      <c r="AA8694">
        <v>5</v>
      </c>
      <c r="AB8694">
        <v>1.27</v>
      </c>
      <c r="AC8694">
        <v>815</v>
      </c>
      <c r="AD8694">
        <v>3</v>
      </c>
      <c r="AE8694">
        <v>0.02</v>
      </c>
      <c r="AF8694">
        <v>41</v>
      </c>
      <c r="AG8694">
        <v>940</v>
      </c>
      <c r="AH8694">
        <v>18</v>
      </c>
      <c r="AI8694">
        <v>2</v>
      </c>
      <c r="AJ8694">
        <v>9</v>
      </c>
      <c r="AK8694">
        <v>122</v>
      </c>
      <c r="AL8694">
        <v>0.14000000000000001</v>
      </c>
      <c r="AM8694">
        <v>5</v>
      </c>
      <c r="AN8694">
        <v>5</v>
      </c>
      <c r="AO8694">
        <v>86</v>
      </c>
      <c r="AP8694">
        <v>5</v>
      </c>
      <c r="AQ8694">
        <v>114</v>
      </c>
    </row>
    <row r="8695" spans="1:43" hidden="1" x14ac:dyDescent="0.25">
      <c r="A8695" t="s">
        <v>31556</v>
      </c>
      <c r="B8695" t="s">
        <v>31557</v>
      </c>
      <c r="C8695" s="1" t="str">
        <f t="shared" si="596"/>
        <v>21:0153</v>
      </c>
      <c r="D8695" s="1" t="str">
        <f t="shared" si="597"/>
        <v>21:0040</v>
      </c>
      <c r="E8695" t="s">
        <v>31551</v>
      </c>
      <c r="F8695" t="s">
        <v>31558</v>
      </c>
      <c r="H8695">
        <v>55.657157599999998</v>
      </c>
      <c r="I8695">
        <v>-124.52310749999999</v>
      </c>
      <c r="J8695" s="1" t="str">
        <f t="shared" si="598"/>
        <v>Till</v>
      </c>
      <c r="K8695" s="1" t="str">
        <f t="shared" si="599"/>
        <v>&lt;63 micron</v>
      </c>
      <c r="L8695">
        <v>0.1</v>
      </c>
      <c r="M8695">
        <v>2.0299999999999998</v>
      </c>
      <c r="N8695">
        <v>14</v>
      </c>
      <c r="O8695">
        <v>170</v>
      </c>
      <c r="P8695">
        <v>0.25</v>
      </c>
      <c r="Q8695">
        <v>1</v>
      </c>
      <c r="R8695">
        <v>2.75</v>
      </c>
      <c r="S8695">
        <v>0.5</v>
      </c>
      <c r="T8695">
        <v>14</v>
      </c>
      <c r="U8695">
        <v>58</v>
      </c>
      <c r="V8695">
        <v>89</v>
      </c>
      <c r="W8695">
        <v>3.68</v>
      </c>
      <c r="X8695">
        <v>5</v>
      </c>
      <c r="Z8695">
        <v>0.14000000000000001</v>
      </c>
      <c r="AA8695">
        <v>10</v>
      </c>
      <c r="AB8695">
        <v>1.26</v>
      </c>
      <c r="AC8695">
        <v>805</v>
      </c>
      <c r="AD8695">
        <v>3</v>
      </c>
      <c r="AE8695">
        <v>0.02</v>
      </c>
      <c r="AF8695">
        <v>40</v>
      </c>
      <c r="AG8695">
        <v>930</v>
      </c>
      <c r="AH8695">
        <v>20</v>
      </c>
      <c r="AI8695">
        <v>2</v>
      </c>
      <c r="AJ8695">
        <v>9</v>
      </c>
      <c r="AK8695">
        <v>126</v>
      </c>
      <c r="AL8695">
        <v>0.14000000000000001</v>
      </c>
      <c r="AM8695">
        <v>5</v>
      </c>
      <c r="AN8695">
        <v>5</v>
      </c>
      <c r="AO8695">
        <v>86</v>
      </c>
      <c r="AP8695">
        <v>5</v>
      </c>
      <c r="AQ8695">
        <v>116</v>
      </c>
    </row>
    <row r="8696" spans="1:43" hidden="1" x14ac:dyDescent="0.25">
      <c r="A8696" t="s">
        <v>31559</v>
      </c>
      <c r="B8696" t="s">
        <v>31560</v>
      </c>
      <c r="C8696" s="1" t="str">
        <f t="shared" si="596"/>
        <v>21:0153</v>
      </c>
      <c r="D8696" s="1" t="str">
        <f t="shared" si="597"/>
        <v>21:0040</v>
      </c>
      <c r="E8696" t="s">
        <v>31551</v>
      </c>
      <c r="F8696" t="s">
        <v>31561</v>
      </c>
      <c r="H8696">
        <v>55.657157599999998</v>
      </c>
      <c r="I8696">
        <v>-124.52310749999999</v>
      </c>
      <c r="J8696" s="1" t="str">
        <f t="shared" si="598"/>
        <v>Till</v>
      </c>
      <c r="K8696" s="1" t="str">
        <f t="shared" si="599"/>
        <v>&lt;63 micron</v>
      </c>
      <c r="L8696">
        <v>0.1</v>
      </c>
      <c r="M8696">
        <v>2.04</v>
      </c>
      <c r="N8696">
        <v>30</v>
      </c>
      <c r="O8696">
        <v>190</v>
      </c>
      <c r="P8696">
        <v>0.25</v>
      </c>
      <c r="Q8696">
        <v>1</v>
      </c>
      <c r="R8696">
        <v>2.75</v>
      </c>
      <c r="S8696">
        <v>0.25</v>
      </c>
      <c r="T8696">
        <v>17</v>
      </c>
      <c r="U8696">
        <v>55</v>
      </c>
      <c r="V8696">
        <v>92</v>
      </c>
      <c r="W8696">
        <v>3.77</v>
      </c>
      <c r="X8696">
        <v>5</v>
      </c>
      <c r="Z8696">
        <v>0.16</v>
      </c>
      <c r="AA8696">
        <v>5</v>
      </c>
      <c r="AB8696">
        <v>1.24</v>
      </c>
      <c r="AC8696">
        <v>820</v>
      </c>
      <c r="AD8696">
        <v>3</v>
      </c>
      <c r="AE8696">
        <v>0.02</v>
      </c>
      <c r="AF8696">
        <v>39</v>
      </c>
      <c r="AG8696">
        <v>930</v>
      </c>
      <c r="AH8696">
        <v>22</v>
      </c>
      <c r="AI8696">
        <v>2</v>
      </c>
      <c r="AJ8696">
        <v>9</v>
      </c>
      <c r="AK8696">
        <v>127</v>
      </c>
      <c r="AL8696">
        <v>0.14000000000000001</v>
      </c>
      <c r="AM8696">
        <v>5</v>
      </c>
      <c r="AN8696">
        <v>5</v>
      </c>
      <c r="AO8696">
        <v>85</v>
      </c>
      <c r="AP8696">
        <v>5</v>
      </c>
      <c r="AQ8696">
        <v>120</v>
      </c>
    </row>
    <row r="8697" spans="1:43" hidden="1" x14ac:dyDescent="0.25">
      <c r="A8697" t="s">
        <v>31562</v>
      </c>
      <c r="B8697" t="s">
        <v>31563</v>
      </c>
      <c r="C8697" s="1" t="str">
        <f t="shared" si="596"/>
        <v>21:0153</v>
      </c>
      <c r="D8697" s="1" t="str">
        <f t="shared" si="597"/>
        <v>21:0040</v>
      </c>
      <c r="E8697" t="s">
        <v>31551</v>
      </c>
      <c r="F8697" t="s">
        <v>31564</v>
      </c>
      <c r="H8697">
        <v>55.657157599999998</v>
      </c>
      <c r="I8697">
        <v>-124.52310749999999</v>
      </c>
      <c r="J8697" s="1" t="str">
        <f t="shared" si="598"/>
        <v>Till</v>
      </c>
      <c r="K8697" s="1" t="str">
        <f t="shared" si="599"/>
        <v>&lt;63 micron</v>
      </c>
      <c r="L8697">
        <v>0.1</v>
      </c>
      <c r="M8697">
        <v>1.72</v>
      </c>
      <c r="N8697">
        <v>16</v>
      </c>
      <c r="O8697">
        <v>150</v>
      </c>
      <c r="P8697">
        <v>0.25</v>
      </c>
      <c r="Q8697">
        <v>1</v>
      </c>
      <c r="R8697">
        <v>2.48</v>
      </c>
      <c r="S8697">
        <v>0.5</v>
      </c>
      <c r="T8697">
        <v>16</v>
      </c>
      <c r="U8697">
        <v>46</v>
      </c>
      <c r="V8697">
        <v>84</v>
      </c>
      <c r="W8697">
        <v>3.65</v>
      </c>
      <c r="X8697">
        <v>10</v>
      </c>
      <c r="Z8697">
        <v>0.13</v>
      </c>
      <c r="AA8697">
        <v>10</v>
      </c>
      <c r="AB8697">
        <v>1.04</v>
      </c>
      <c r="AC8697">
        <v>855</v>
      </c>
      <c r="AD8697">
        <v>2</v>
      </c>
      <c r="AE8697">
        <v>0.01</v>
      </c>
      <c r="AF8697">
        <v>39</v>
      </c>
      <c r="AG8697">
        <v>1080</v>
      </c>
      <c r="AH8697">
        <v>14</v>
      </c>
      <c r="AI8697">
        <v>4</v>
      </c>
      <c r="AJ8697">
        <v>8</v>
      </c>
      <c r="AK8697">
        <v>109</v>
      </c>
      <c r="AL8697">
        <v>0.13</v>
      </c>
      <c r="AM8697">
        <v>5</v>
      </c>
      <c r="AN8697">
        <v>5</v>
      </c>
      <c r="AO8697">
        <v>77</v>
      </c>
      <c r="AP8697">
        <v>5</v>
      </c>
      <c r="AQ8697">
        <v>104</v>
      </c>
    </row>
    <row r="8698" spans="1:43" hidden="1" x14ac:dyDescent="0.25">
      <c r="A8698" t="s">
        <v>31565</v>
      </c>
      <c r="B8698" t="s">
        <v>31566</v>
      </c>
      <c r="C8698" s="1" t="str">
        <f t="shared" si="596"/>
        <v>21:0153</v>
      </c>
      <c r="D8698" s="1" t="str">
        <f t="shared" si="597"/>
        <v>21:0040</v>
      </c>
      <c r="E8698" t="s">
        <v>31551</v>
      </c>
      <c r="F8698" t="s">
        <v>31567</v>
      </c>
      <c r="H8698">
        <v>55.657157599999998</v>
      </c>
      <c r="I8698">
        <v>-124.52310749999999</v>
      </c>
      <c r="J8698" s="1" t="str">
        <f t="shared" si="598"/>
        <v>Till</v>
      </c>
      <c r="K8698" s="1" t="str">
        <f t="shared" si="599"/>
        <v>&lt;63 micron</v>
      </c>
      <c r="L8698">
        <v>0.1</v>
      </c>
      <c r="M8698">
        <v>1.91</v>
      </c>
      <c r="N8698">
        <v>12</v>
      </c>
      <c r="O8698">
        <v>200</v>
      </c>
      <c r="P8698">
        <v>0.25</v>
      </c>
      <c r="Q8698">
        <v>1</v>
      </c>
      <c r="R8698">
        <v>2.37</v>
      </c>
      <c r="S8698">
        <v>0.5</v>
      </c>
      <c r="T8698">
        <v>16</v>
      </c>
      <c r="U8698">
        <v>52</v>
      </c>
      <c r="V8698">
        <v>81</v>
      </c>
      <c r="W8698">
        <v>3.78</v>
      </c>
      <c r="X8698">
        <v>10</v>
      </c>
      <c r="Z8698">
        <v>0.15</v>
      </c>
      <c r="AA8698">
        <v>10</v>
      </c>
      <c r="AB8698">
        <v>1.1299999999999999</v>
      </c>
      <c r="AC8698">
        <v>840</v>
      </c>
      <c r="AD8698">
        <v>3</v>
      </c>
      <c r="AE8698">
        <v>0.02</v>
      </c>
      <c r="AF8698">
        <v>37</v>
      </c>
      <c r="AG8698">
        <v>1000</v>
      </c>
      <c r="AH8698">
        <v>12</v>
      </c>
      <c r="AI8698">
        <v>2</v>
      </c>
      <c r="AJ8698">
        <v>8</v>
      </c>
      <c r="AK8698">
        <v>111</v>
      </c>
      <c r="AL8698">
        <v>0.13</v>
      </c>
      <c r="AM8698">
        <v>5</v>
      </c>
      <c r="AN8698">
        <v>5</v>
      </c>
      <c r="AO8698">
        <v>83</v>
      </c>
      <c r="AP8698">
        <v>5</v>
      </c>
      <c r="AQ8698">
        <v>112</v>
      </c>
    </row>
    <row r="8699" spans="1:43" hidden="1" x14ac:dyDescent="0.25">
      <c r="A8699" t="s">
        <v>31568</v>
      </c>
      <c r="B8699" t="s">
        <v>31569</v>
      </c>
      <c r="C8699" s="1" t="str">
        <f t="shared" si="596"/>
        <v>21:0153</v>
      </c>
      <c r="D8699" s="1" t="str">
        <f t="shared" si="597"/>
        <v>21:0040</v>
      </c>
      <c r="E8699" t="s">
        <v>31570</v>
      </c>
      <c r="F8699" t="s">
        <v>31571</v>
      </c>
      <c r="H8699">
        <v>55.661936799999999</v>
      </c>
      <c r="I8699">
        <v>-124.51888959999999</v>
      </c>
      <c r="J8699" s="1" t="str">
        <f t="shared" si="598"/>
        <v>Till</v>
      </c>
      <c r="K8699" s="1" t="str">
        <f t="shared" si="599"/>
        <v>&lt;63 micron</v>
      </c>
      <c r="L8699">
        <v>0.1</v>
      </c>
      <c r="M8699">
        <v>1.93</v>
      </c>
      <c r="N8699">
        <v>32</v>
      </c>
      <c r="O8699">
        <v>120</v>
      </c>
      <c r="P8699">
        <v>0.25</v>
      </c>
      <c r="Q8699">
        <v>2</v>
      </c>
      <c r="R8699">
        <v>2.88</v>
      </c>
      <c r="S8699">
        <v>0.25</v>
      </c>
      <c r="T8699">
        <v>17</v>
      </c>
      <c r="U8699">
        <v>56</v>
      </c>
      <c r="V8699">
        <v>81</v>
      </c>
      <c r="W8699">
        <v>3.79</v>
      </c>
      <c r="X8699">
        <v>10</v>
      </c>
      <c r="Z8699">
        <v>0.11</v>
      </c>
      <c r="AA8699">
        <v>5</v>
      </c>
      <c r="AB8699">
        <v>1.25</v>
      </c>
      <c r="AC8699">
        <v>750</v>
      </c>
      <c r="AD8699">
        <v>2</v>
      </c>
      <c r="AE8699">
        <v>0.01</v>
      </c>
      <c r="AF8699">
        <v>37</v>
      </c>
      <c r="AG8699">
        <v>950</v>
      </c>
      <c r="AH8699">
        <v>6</v>
      </c>
      <c r="AI8699">
        <v>2</v>
      </c>
      <c r="AJ8699">
        <v>9</v>
      </c>
      <c r="AK8699">
        <v>118</v>
      </c>
      <c r="AL8699">
        <v>0.14000000000000001</v>
      </c>
      <c r="AM8699">
        <v>5</v>
      </c>
      <c r="AN8699">
        <v>5</v>
      </c>
      <c r="AO8699">
        <v>86</v>
      </c>
      <c r="AP8699">
        <v>5</v>
      </c>
      <c r="AQ8699">
        <v>96</v>
      </c>
    </row>
    <row r="8700" spans="1:43" hidden="1" x14ac:dyDescent="0.25">
      <c r="A8700" t="s">
        <v>31572</v>
      </c>
      <c r="B8700" t="s">
        <v>31573</v>
      </c>
      <c r="C8700" s="1" t="str">
        <f t="shared" si="596"/>
        <v>21:0153</v>
      </c>
      <c r="D8700" s="1" t="str">
        <f t="shared" si="597"/>
        <v>21:0040</v>
      </c>
      <c r="E8700" t="s">
        <v>31570</v>
      </c>
      <c r="F8700" t="s">
        <v>31574</v>
      </c>
      <c r="H8700">
        <v>55.661936799999999</v>
      </c>
      <c r="I8700">
        <v>-124.51888959999999</v>
      </c>
      <c r="J8700" s="1" t="str">
        <f t="shared" si="598"/>
        <v>Till</v>
      </c>
      <c r="K8700" s="1" t="str">
        <f t="shared" si="599"/>
        <v>&lt;63 micron</v>
      </c>
      <c r="L8700">
        <v>0.2</v>
      </c>
      <c r="M8700">
        <v>1.76</v>
      </c>
      <c r="N8700">
        <v>22</v>
      </c>
      <c r="O8700">
        <v>140</v>
      </c>
      <c r="P8700">
        <v>0.25</v>
      </c>
      <c r="Q8700">
        <v>1</v>
      </c>
      <c r="R8700">
        <v>3.09</v>
      </c>
      <c r="S8700">
        <v>0.5</v>
      </c>
      <c r="T8700">
        <v>16</v>
      </c>
      <c r="U8700">
        <v>55</v>
      </c>
      <c r="V8700">
        <v>90</v>
      </c>
      <c r="W8700">
        <v>3.77</v>
      </c>
      <c r="X8700">
        <v>5</v>
      </c>
      <c r="Z8700">
        <v>0.12</v>
      </c>
      <c r="AA8700">
        <v>5</v>
      </c>
      <c r="AB8700">
        <v>1.1599999999999999</v>
      </c>
      <c r="AC8700">
        <v>935</v>
      </c>
      <c r="AD8700">
        <v>3</v>
      </c>
      <c r="AE8700">
        <v>0.01</v>
      </c>
      <c r="AF8700">
        <v>43</v>
      </c>
      <c r="AG8700">
        <v>970</v>
      </c>
      <c r="AH8700">
        <v>16</v>
      </c>
      <c r="AI8700">
        <v>1</v>
      </c>
      <c r="AJ8700">
        <v>8</v>
      </c>
      <c r="AK8700">
        <v>151</v>
      </c>
      <c r="AL8700">
        <v>0.11</v>
      </c>
      <c r="AM8700">
        <v>5</v>
      </c>
      <c r="AN8700">
        <v>5</v>
      </c>
      <c r="AO8700">
        <v>75</v>
      </c>
      <c r="AP8700">
        <v>5</v>
      </c>
      <c r="AQ8700">
        <v>134</v>
      </c>
    </row>
    <row r="8701" spans="1:43" hidden="1" x14ac:dyDescent="0.25">
      <c r="A8701" t="s">
        <v>31575</v>
      </c>
      <c r="B8701" t="s">
        <v>31576</v>
      </c>
      <c r="C8701" s="1" t="str">
        <f t="shared" si="596"/>
        <v>21:0153</v>
      </c>
      <c r="D8701" s="1" t="str">
        <f t="shared" si="597"/>
        <v>21:0040</v>
      </c>
      <c r="E8701" t="s">
        <v>31577</v>
      </c>
      <c r="F8701" t="s">
        <v>31578</v>
      </c>
      <c r="H8701">
        <v>55.642642000000002</v>
      </c>
      <c r="I8701">
        <v>-125.20416</v>
      </c>
      <c r="J8701" s="1" t="str">
        <f t="shared" si="598"/>
        <v>Till</v>
      </c>
      <c r="K8701" s="1" t="str">
        <f t="shared" si="599"/>
        <v>&lt;63 micron</v>
      </c>
      <c r="L8701">
        <v>0.1</v>
      </c>
      <c r="M8701">
        <v>2.02</v>
      </c>
      <c r="N8701">
        <v>24</v>
      </c>
      <c r="O8701">
        <v>290</v>
      </c>
      <c r="P8701">
        <v>0.25</v>
      </c>
      <c r="Q8701">
        <v>1</v>
      </c>
      <c r="R8701">
        <v>0.73</v>
      </c>
      <c r="S8701">
        <v>0.25</v>
      </c>
      <c r="T8701">
        <v>26</v>
      </c>
      <c r="U8701">
        <v>69</v>
      </c>
      <c r="V8701">
        <v>150</v>
      </c>
      <c r="W8701">
        <v>5.29</v>
      </c>
      <c r="X8701">
        <v>5</v>
      </c>
      <c r="Z8701">
        <v>0.1</v>
      </c>
      <c r="AA8701">
        <v>10</v>
      </c>
      <c r="AB8701">
        <v>1.3</v>
      </c>
      <c r="AC8701">
        <v>1530</v>
      </c>
      <c r="AD8701">
        <v>0.5</v>
      </c>
      <c r="AE8701">
        <v>0.01</v>
      </c>
      <c r="AF8701">
        <v>33</v>
      </c>
      <c r="AG8701">
        <v>1520</v>
      </c>
      <c r="AH8701">
        <v>14</v>
      </c>
      <c r="AI8701">
        <v>2</v>
      </c>
      <c r="AJ8701">
        <v>18</v>
      </c>
      <c r="AK8701">
        <v>57</v>
      </c>
      <c r="AL8701">
        <v>0.06</v>
      </c>
      <c r="AM8701">
        <v>5</v>
      </c>
      <c r="AN8701">
        <v>5</v>
      </c>
      <c r="AO8701">
        <v>113</v>
      </c>
      <c r="AP8701">
        <v>5</v>
      </c>
      <c r="AQ8701">
        <v>102</v>
      </c>
    </row>
    <row r="8702" spans="1:43" hidden="1" x14ac:dyDescent="0.25">
      <c r="A8702" t="s">
        <v>31579</v>
      </c>
      <c r="B8702" t="s">
        <v>31580</v>
      </c>
      <c r="C8702" s="1" t="str">
        <f t="shared" ref="C8702:C8765" si="600">HYPERLINK("http://geochem.nrcan.gc.ca/cdogs/content/bdl/bdl210153_e.htm", "21:0153")</f>
        <v>21:0153</v>
      </c>
      <c r="D8702" s="1" t="str">
        <f t="shared" ref="D8702:D8765" si="601">HYPERLINK("http://geochem.nrcan.gc.ca/cdogs/content/svy/svy210040_e.htm", "21:0040")</f>
        <v>21:0040</v>
      </c>
      <c r="E8702" t="s">
        <v>31581</v>
      </c>
      <c r="F8702" t="s">
        <v>31582</v>
      </c>
      <c r="H8702">
        <v>55.521847700000002</v>
      </c>
      <c r="I8702">
        <v>-125.5224973</v>
      </c>
      <c r="J8702" s="1" t="str">
        <f t="shared" si="598"/>
        <v>Till</v>
      </c>
      <c r="K8702" s="1" t="str">
        <f t="shared" si="599"/>
        <v>&lt;63 micron</v>
      </c>
      <c r="L8702">
        <v>0.1</v>
      </c>
      <c r="M8702">
        <v>0.65</v>
      </c>
      <c r="N8702">
        <v>1</v>
      </c>
      <c r="O8702">
        <v>70</v>
      </c>
      <c r="P8702">
        <v>0.25</v>
      </c>
      <c r="Q8702">
        <v>1</v>
      </c>
      <c r="R8702">
        <v>0.25</v>
      </c>
      <c r="S8702">
        <v>0.25</v>
      </c>
      <c r="T8702">
        <v>9</v>
      </c>
      <c r="U8702">
        <v>31</v>
      </c>
      <c r="V8702">
        <v>40</v>
      </c>
      <c r="W8702">
        <v>2</v>
      </c>
      <c r="X8702">
        <v>5</v>
      </c>
      <c r="Z8702">
        <v>0.03</v>
      </c>
      <c r="AA8702">
        <v>10</v>
      </c>
      <c r="AB8702">
        <v>0.41</v>
      </c>
      <c r="AC8702">
        <v>830</v>
      </c>
      <c r="AD8702">
        <v>1</v>
      </c>
      <c r="AE8702">
        <v>5.0000000000000001E-3</v>
      </c>
      <c r="AF8702">
        <v>34</v>
      </c>
      <c r="AG8702">
        <v>640</v>
      </c>
      <c r="AH8702">
        <v>8</v>
      </c>
      <c r="AI8702">
        <v>1</v>
      </c>
      <c r="AJ8702">
        <v>3</v>
      </c>
      <c r="AK8702">
        <v>17</v>
      </c>
      <c r="AL8702">
        <v>0.06</v>
      </c>
      <c r="AM8702">
        <v>5</v>
      </c>
      <c r="AN8702">
        <v>5</v>
      </c>
      <c r="AO8702">
        <v>24</v>
      </c>
      <c r="AP8702">
        <v>5</v>
      </c>
      <c r="AQ8702">
        <v>64</v>
      </c>
    </row>
    <row r="8703" spans="1:43" hidden="1" x14ac:dyDescent="0.25">
      <c r="A8703" t="s">
        <v>31583</v>
      </c>
      <c r="B8703" t="s">
        <v>31584</v>
      </c>
      <c r="C8703" s="1" t="str">
        <f t="shared" si="600"/>
        <v>21:0153</v>
      </c>
      <c r="D8703" s="1" t="str">
        <f t="shared" si="601"/>
        <v>21:0040</v>
      </c>
      <c r="E8703" t="s">
        <v>31585</v>
      </c>
      <c r="F8703" t="s">
        <v>31586</v>
      </c>
      <c r="H8703">
        <v>55.498440100000003</v>
      </c>
      <c r="I8703">
        <v>-125.5584817</v>
      </c>
      <c r="J8703" s="1" t="str">
        <f t="shared" si="598"/>
        <v>Till</v>
      </c>
      <c r="K8703" s="1" t="str">
        <f t="shared" si="599"/>
        <v>&lt;63 micron</v>
      </c>
      <c r="L8703">
        <v>0.1</v>
      </c>
      <c r="M8703">
        <v>1.06</v>
      </c>
      <c r="N8703">
        <v>12</v>
      </c>
      <c r="O8703">
        <v>120</v>
      </c>
      <c r="P8703">
        <v>0.25</v>
      </c>
      <c r="Q8703">
        <v>1</v>
      </c>
      <c r="R8703">
        <v>0.27</v>
      </c>
      <c r="S8703">
        <v>0.25</v>
      </c>
      <c r="T8703">
        <v>12</v>
      </c>
      <c r="U8703">
        <v>30</v>
      </c>
      <c r="V8703">
        <v>56</v>
      </c>
      <c r="W8703">
        <v>2.5299999999999998</v>
      </c>
      <c r="X8703">
        <v>5</v>
      </c>
      <c r="Z8703">
        <v>0.08</v>
      </c>
      <c r="AA8703">
        <v>10</v>
      </c>
      <c r="AB8703">
        <v>0.5</v>
      </c>
      <c r="AC8703">
        <v>730</v>
      </c>
      <c r="AD8703">
        <v>1</v>
      </c>
      <c r="AE8703">
        <v>5.0000000000000001E-3</v>
      </c>
      <c r="AF8703">
        <v>34</v>
      </c>
      <c r="AG8703">
        <v>730</v>
      </c>
      <c r="AH8703">
        <v>14</v>
      </c>
      <c r="AI8703">
        <v>1</v>
      </c>
      <c r="AJ8703">
        <v>4</v>
      </c>
      <c r="AK8703">
        <v>22</v>
      </c>
      <c r="AL8703">
        <v>0.08</v>
      </c>
      <c r="AM8703">
        <v>5</v>
      </c>
      <c r="AN8703">
        <v>5</v>
      </c>
      <c r="AO8703">
        <v>32</v>
      </c>
      <c r="AP8703">
        <v>5</v>
      </c>
      <c r="AQ8703">
        <v>74</v>
      </c>
    </row>
    <row r="8704" spans="1:43" hidden="1" x14ac:dyDescent="0.25">
      <c r="A8704" t="s">
        <v>31587</v>
      </c>
      <c r="B8704" t="s">
        <v>31588</v>
      </c>
      <c r="C8704" s="1" t="str">
        <f t="shared" si="600"/>
        <v>21:0153</v>
      </c>
      <c r="D8704" s="1" t="str">
        <f t="shared" si="601"/>
        <v>21:0040</v>
      </c>
      <c r="E8704" t="s">
        <v>31589</v>
      </c>
      <c r="F8704" t="s">
        <v>31590</v>
      </c>
      <c r="H8704">
        <v>55.486855900000002</v>
      </c>
      <c r="I8704">
        <v>-125.9209177</v>
      </c>
      <c r="J8704" s="1" t="str">
        <f t="shared" si="598"/>
        <v>Till</v>
      </c>
      <c r="K8704" s="1" t="str">
        <f t="shared" si="599"/>
        <v>&lt;63 micron</v>
      </c>
      <c r="L8704">
        <v>0.1</v>
      </c>
      <c r="M8704">
        <v>1.06</v>
      </c>
      <c r="N8704">
        <v>10</v>
      </c>
      <c r="O8704">
        <v>180</v>
      </c>
      <c r="P8704">
        <v>0.25</v>
      </c>
      <c r="Q8704">
        <v>1</v>
      </c>
      <c r="R8704">
        <v>0.48</v>
      </c>
      <c r="S8704">
        <v>0.25</v>
      </c>
      <c r="T8704">
        <v>10</v>
      </c>
      <c r="U8704">
        <v>38</v>
      </c>
      <c r="V8704">
        <v>33</v>
      </c>
      <c r="W8704">
        <v>3.03</v>
      </c>
      <c r="X8704">
        <v>5</v>
      </c>
      <c r="Z8704">
        <v>0.06</v>
      </c>
      <c r="AA8704">
        <v>10</v>
      </c>
      <c r="AB8704">
        <v>0.34</v>
      </c>
      <c r="AC8704">
        <v>880</v>
      </c>
      <c r="AD8704">
        <v>0.5</v>
      </c>
      <c r="AE8704">
        <v>0.01</v>
      </c>
      <c r="AF8704">
        <v>27</v>
      </c>
      <c r="AG8704">
        <v>620</v>
      </c>
      <c r="AH8704">
        <v>18</v>
      </c>
      <c r="AI8704">
        <v>1</v>
      </c>
      <c r="AJ8704">
        <v>7</v>
      </c>
      <c r="AK8704">
        <v>44</v>
      </c>
      <c r="AL8704">
        <v>0.08</v>
      </c>
      <c r="AM8704">
        <v>5</v>
      </c>
      <c r="AN8704">
        <v>5</v>
      </c>
      <c r="AO8704">
        <v>61</v>
      </c>
      <c r="AP8704">
        <v>5</v>
      </c>
      <c r="AQ8704">
        <v>78</v>
      </c>
    </row>
    <row r="8705" spans="1:43" hidden="1" x14ac:dyDescent="0.25">
      <c r="A8705" t="s">
        <v>31591</v>
      </c>
      <c r="B8705" t="s">
        <v>31592</v>
      </c>
      <c r="C8705" s="1" t="str">
        <f t="shared" si="600"/>
        <v>21:0153</v>
      </c>
      <c r="D8705" s="1" t="str">
        <f t="shared" si="601"/>
        <v>21:0040</v>
      </c>
      <c r="E8705" t="s">
        <v>31589</v>
      </c>
      <c r="F8705" t="s">
        <v>31593</v>
      </c>
      <c r="H8705">
        <v>55.486855900000002</v>
      </c>
      <c r="I8705">
        <v>-125.9209177</v>
      </c>
      <c r="J8705" s="1" t="str">
        <f t="shared" si="598"/>
        <v>Till</v>
      </c>
      <c r="K8705" s="1" t="str">
        <f t="shared" si="599"/>
        <v>&lt;63 micron</v>
      </c>
      <c r="L8705">
        <v>0.1</v>
      </c>
      <c r="M8705">
        <v>1.23</v>
      </c>
      <c r="N8705">
        <v>4</v>
      </c>
      <c r="O8705">
        <v>220</v>
      </c>
      <c r="P8705">
        <v>0.25</v>
      </c>
      <c r="Q8705">
        <v>1</v>
      </c>
      <c r="R8705">
        <v>0.59</v>
      </c>
      <c r="S8705">
        <v>0.25</v>
      </c>
      <c r="T8705">
        <v>13</v>
      </c>
      <c r="U8705">
        <v>39</v>
      </c>
      <c r="V8705">
        <v>39</v>
      </c>
      <c r="W8705">
        <v>3.33</v>
      </c>
      <c r="X8705">
        <v>5</v>
      </c>
      <c r="Z8705">
        <v>0.06</v>
      </c>
      <c r="AA8705">
        <v>10</v>
      </c>
      <c r="AB8705">
        <v>0.38</v>
      </c>
      <c r="AC8705">
        <v>1105</v>
      </c>
      <c r="AD8705">
        <v>2</v>
      </c>
      <c r="AE8705">
        <v>0.02</v>
      </c>
      <c r="AF8705">
        <v>31</v>
      </c>
      <c r="AG8705">
        <v>690</v>
      </c>
      <c r="AH8705">
        <v>12</v>
      </c>
      <c r="AI8705">
        <v>1</v>
      </c>
      <c r="AJ8705">
        <v>8</v>
      </c>
      <c r="AK8705">
        <v>52</v>
      </c>
      <c r="AL8705">
        <v>0.08</v>
      </c>
      <c r="AM8705">
        <v>5</v>
      </c>
      <c r="AN8705">
        <v>5</v>
      </c>
      <c r="AO8705">
        <v>64</v>
      </c>
      <c r="AP8705">
        <v>5</v>
      </c>
      <c r="AQ8705">
        <v>82</v>
      </c>
    </row>
    <row r="8706" spans="1:43" hidden="1" x14ac:dyDescent="0.25">
      <c r="A8706" t="s">
        <v>31594</v>
      </c>
      <c r="B8706" t="s">
        <v>31595</v>
      </c>
      <c r="C8706" s="1" t="str">
        <f t="shared" si="600"/>
        <v>21:0153</v>
      </c>
      <c r="D8706" s="1" t="str">
        <f t="shared" si="601"/>
        <v>21:0040</v>
      </c>
      <c r="E8706" t="s">
        <v>31589</v>
      </c>
      <c r="F8706" t="s">
        <v>31596</v>
      </c>
      <c r="H8706">
        <v>55.486855900000002</v>
      </c>
      <c r="I8706">
        <v>-125.9209177</v>
      </c>
      <c r="J8706" s="1" t="str">
        <f t="shared" si="598"/>
        <v>Till</v>
      </c>
      <c r="K8706" s="1" t="str">
        <f t="shared" si="599"/>
        <v>&lt;63 micron</v>
      </c>
      <c r="L8706">
        <v>0.1</v>
      </c>
      <c r="M8706">
        <v>1.04</v>
      </c>
      <c r="N8706">
        <v>6</v>
      </c>
      <c r="O8706">
        <v>180</v>
      </c>
      <c r="P8706">
        <v>0.25</v>
      </c>
      <c r="Q8706">
        <v>1</v>
      </c>
      <c r="R8706">
        <v>0.47</v>
      </c>
      <c r="S8706">
        <v>0.25</v>
      </c>
      <c r="T8706">
        <v>12</v>
      </c>
      <c r="U8706">
        <v>35</v>
      </c>
      <c r="V8706">
        <v>32</v>
      </c>
      <c r="W8706">
        <v>2.92</v>
      </c>
      <c r="X8706">
        <v>5</v>
      </c>
      <c r="Z8706">
        <v>0.06</v>
      </c>
      <c r="AA8706">
        <v>10</v>
      </c>
      <c r="AB8706">
        <v>0.33</v>
      </c>
      <c r="AC8706">
        <v>895</v>
      </c>
      <c r="AD8706">
        <v>0.5</v>
      </c>
      <c r="AE8706">
        <v>0.01</v>
      </c>
      <c r="AF8706">
        <v>26</v>
      </c>
      <c r="AG8706">
        <v>640</v>
      </c>
      <c r="AH8706">
        <v>6</v>
      </c>
      <c r="AI8706">
        <v>1</v>
      </c>
      <c r="AJ8706">
        <v>7</v>
      </c>
      <c r="AK8706">
        <v>44</v>
      </c>
      <c r="AL8706">
        <v>0.08</v>
      </c>
      <c r="AM8706">
        <v>5</v>
      </c>
      <c r="AN8706">
        <v>5</v>
      </c>
      <c r="AO8706">
        <v>59</v>
      </c>
      <c r="AP8706">
        <v>5</v>
      </c>
      <c r="AQ8706">
        <v>74</v>
      </c>
    </row>
    <row r="8707" spans="1:43" hidden="1" x14ac:dyDescent="0.25">
      <c r="A8707" t="s">
        <v>31597</v>
      </c>
      <c r="B8707" t="s">
        <v>31598</v>
      </c>
      <c r="C8707" s="1" t="str">
        <f t="shared" si="600"/>
        <v>21:0153</v>
      </c>
      <c r="D8707" s="1" t="str">
        <f t="shared" si="601"/>
        <v>21:0040</v>
      </c>
      <c r="E8707" t="s">
        <v>31599</v>
      </c>
      <c r="F8707" t="s">
        <v>31600</v>
      </c>
      <c r="H8707">
        <v>55.4947613</v>
      </c>
      <c r="I8707">
        <v>-125.89315790000001</v>
      </c>
      <c r="J8707" s="1" t="str">
        <f t="shared" si="598"/>
        <v>Till</v>
      </c>
      <c r="K8707" s="1" t="str">
        <f t="shared" si="599"/>
        <v>&lt;63 micron</v>
      </c>
      <c r="L8707">
        <v>0.1</v>
      </c>
      <c r="M8707">
        <v>1.39</v>
      </c>
      <c r="N8707">
        <v>22</v>
      </c>
      <c r="O8707">
        <v>200</v>
      </c>
      <c r="P8707">
        <v>0.25</v>
      </c>
      <c r="Q8707">
        <v>1</v>
      </c>
      <c r="R8707">
        <v>0.47</v>
      </c>
      <c r="S8707">
        <v>0.25</v>
      </c>
      <c r="T8707">
        <v>12</v>
      </c>
      <c r="U8707">
        <v>36</v>
      </c>
      <c r="V8707">
        <v>31</v>
      </c>
      <c r="W8707">
        <v>2.8</v>
      </c>
      <c r="X8707">
        <v>5</v>
      </c>
      <c r="Z8707">
        <v>0.1</v>
      </c>
      <c r="AA8707">
        <v>10</v>
      </c>
      <c r="AB8707">
        <v>0.4</v>
      </c>
      <c r="AC8707">
        <v>955</v>
      </c>
      <c r="AD8707">
        <v>0.5</v>
      </c>
      <c r="AE8707">
        <v>0.02</v>
      </c>
      <c r="AF8707">
        <v>33</v>
      </c>
      <c r="AG8707">
        <v>570</v>
      </c>
      <c r="AH8707">
        <v>10</v>
      </c>
      <c r="AI8707">
        <v>1</v>
      </c>
      <c r="AJ8707">
        <v>7</v>
      </c>
      <c r="AK8707">
        <v>46</v>
      </c>
      <c r="AL8707">
        <v>0.08</v>
      </c>
      <c r="AM8707">
        <v>5</v>
      </c>
      <c r="AN8707">
        <v>5</v>
      </c>
      <c r="AO8707">
        <v>55</v>
      </c>
      <c r="AP8707">
        <v>5</v>
      </c>
      <c r="AQ8707">
        <v>70</v>
      </c>
    </row>
    <row r="8708" spans="1:43" hidden="1" x14ac:dyDescent="0.25">
      <c r="A8708" t="s">
        <v>31601</v>
      </c>
      <c r="B8708" t="s">
        <v>31602</v>
      </c>
      <c r="C8708" s="1" t="str">
        <f t="shared" si="600"/>
        <v>21:0153</v>
      </c>
      <c r="D8708" s="1" t="str">
        <f t="shared" si="601"/>
        <v>21:0040</v>
      </c>
      <c r="E8708" t="s">
        <v>31603</v>
      </c>
      <c r="F8708" t="s">
        <v>31604</v>
      </c>
      <c r="H8708">
        <v>55.532797600000002</v>
      </c>
      <c r="I8708">
        <v>-125.9589584</v>
      </c>
      <c r="J8708" s="1" t="str">
        <f t="shared" si="598"/>
        <v>Till</v>
      </c>
      <c r="K8708" s="1" t="str">
        <f t="shared" si="599"/>
        <v>&lt;63 micron</v>
      </c>
      <c r="L8708">
        <v>0.1</v>
      </c>
      <c r="M8708">
        <v>1.7</v>
      </c>
      <c r="N8708">
        <v>8</v>
      </c>
      <c r="O8708">
        <v>230</v>
      </c>
      <c r="P8708">
        <v>0.25</v>
      </c>
      <c r="Q8708">
        <v>1</v>
      </c>
      <c r="R8708">
        <v>0.71</v>
      </c>
      <c r="S8708">
        <v>0.25</v>
      </c>
      <c r="T8708">
        <v>14</v>
      </c>
      <c r="U8708">
        <v>46</v>
      </c>
      <c r="V8708">
        <v>40</v>
      </c>
      <c r="W8708">
        <v>3.19</v>
      </c>
      <c r="X8708">
        <v>5</v>
      </c>
      <c r="Z8708">
        <v>0.13</v>
      </c>
      <c r="AA8708">
        <v>10</v>
      </c>
      <c r="AB8708">
        <v>0.61</v>
      </c>
      <c r="AC8708">
        <v>780</v>
      </c>
      <c r="AD8708">
        <v>0.5</v>
      </c>
      <c r="AE8708">
        <v>0.01</v>
      </c>
      <c r="AF8708">
        <v>46</v>
      </c>
      <c r="AG8708">
        <v>580</v>
      </c>
      <c r="AH8708">
        <v>12</v>
      </c>
      <c r="AI8708">
        <v>1</v>
      </c>
      <c r="AJ8708">
        <v>8</v>
      </c>
      <c r="AK8708">
        <v>56</v>
      </c>
      <c r="AL8708">
        <v>0.04</v>
      </c>
      <c r="AM8708">
        <v>5</v>
      </c>
      <c r="AN8708">
        <v>5</v>
      </c>
      <c r="AO8708">
        <v>59</v>
      </c>
      <c r="AP8708">
        <v>5</v>
      </c>
      <c r="AQ8708">
        <v>84</v>
      </c>
    </row>
    <row r="8709" spans="1:43" hidden="1" x14ac:dyDescent="0.25">
      <c r="A8709" t="s">
        <v>31605</v>
      </c>
      <c r="B8709" t="s">
        <v>31606</v>
      </c>
      <c r="C8709" s="1" t="str">
        <f t="shared" si="600"/>
        <v>21:0153</v>
      </c>
      <c r="D8709" s="1" t="str">
        <f t="shared" si="601"/>
        <v>21:0040</v>
      </c>
      <c r="E8709" t="s">
        <v>31603</v>
      </c>
      <c r="F8709" t="s">
        <v>31607</v>
      </c>
      <c r="H8709">
        <v>55.532797600000002</v>
      </c>
      <c r="I8709">
        <v>-125.9589584</v>
      </c>
      <c r="J8709" s="1" t="str">
        <f t="shared" si="598"/>
        <v>Till</v>
      </c>
      <c r="K8709" s="1" t="str">
        <f t="shared" si="599"/>
        <v>&lt;63 micron</v>
      </c>
      <c r="L8709">
        <v>0.1</v>
      </c>
      <c r="M8709">
        <v>1.81</v>
      </c>
      <c r="N8709">
        <v>8</v>
      </c>
      <c r="O8709">
        <v>220</v>
      </c>
      <c r="P8709">
        <v>0.25</v>
      </c>
      <c r="Q8709">
        <v>1</v>
      </c>
      <c r="R8709">
        <v>0.97</v>
      </c>
      <c r="S8709">
        <v>0.25</v>
      </c>
      <c r="T8709">
        <v>14</v>
      </c>
      <c r="U8709">
        <v>45</v>
      </c>
      <c r="V8709">
        <v>47</v>
      </c>
      <c r="W8709">
        <v>3.51</v>
      </c>
      <c r="X8709">
        <v>5</v>
      </c>
      <c r="Z8709">
        <v>0.12</v>
      </c>
      <c r="AA8709">
        <v>10</v>
      </c>
      <c r="AB8709">
        <v>0.71</v>
      </c>
      <c r="AC8709">
        <v>680</v>
      </c>
      <c r="AD8709">
        <v>0.5</v>
      </c>
      <c r="AE8709">
        <v>0.02</v>
      </c>
      <c r="AF8709">
        <v>39</v>
      </c>
      <c r="AG8709">
        <v>590</v>
      </c>
      <c r="AH8709">
        <v>14</v>
      </c>
      <c r="AI8709">
        <v>2</v>
      </c>
      <c r="AJ8709">
        <v>10</v>
      </c>
      <c r="AK8709">
        <v>48</v>
      </c>
      <c r="AL8709">
        <v>0.06</v>
      </c>
      <c r="AM8709">
        <v>5</v>
      </c>
      <c r="AN8709">
        <v>5</v>
      </c>
      <c r="AO8709">
        <v>70</v>
      </c>
      <c r="AP8709">
        <v>5</v>
      </c>
      <c r="AQ8709">
        <v>92</v>
      </c>
    </row>
    <row r="8710" spans="1:43" hidden="1" x14ac:dyDescent="0.25">
      <c r="A8710" t="s">
        <v>31608</v>
      </c>
      <c r="B8710" t="s">
        <v>31609</v>
      </c>
      <c r="C8710" s="1" t="str">
        <f t="shared" si="600"/>
        <v>21:0153</v>
      </c>
      <c r="D8710" s="1" t="str">
        <f t="shared" si="601"/>
        <v>21:0040</v>
      </c>
      <c r="E8710" t="s">
        <v>31603</v>
      </c>
      <c r="F8710" t="s">
        <v>31610</v>
      </c>
      <c r="H8710">
        <v>55.532797600000002</v>
      </c>
      <c r="I8710">
        <v>-125.9589584</v>
      </c>
      <c r="J8710" s="1" t="str">
        <f t="shared" si="598"/>
        <v>Till</v>
      </c>
      <c r="K8710" s="1" t="str">
        <f t="shared" si="599"/>
        <v>&lt;63 micron</v>
      </c>
      <c r="L8710">
        <v>0.1</v>
      </c>
      <c r="M8710">
        <v>1.79</v>
      </c>
      <c r="N8710">
        <v>14</v>
      </c>
      <c r="O8710">
        <v>250</v>
      </c>
      <c r="P8710">
        <v>0.25</v>
      </c>
      <c r="Q8710">
        <v>1</v>
      </c>
      <c r="R8710">
        <v>0.8</v>
      </c>
      <c r="S8710">
        <v>0.25</v>
      </c>
      <c r="T8710">
        <v>13</v>
      </c>
      <c r="U8710">
        <v>49</v>
      </c>
      <c r="V8710">
        <v>39</v>
      </c>
      <c r="W8710">
        <v>3.19</v>
      </c>
      <c r="X8710">
        <v>5</v>
      </c>
      <c r="Z8710">
        <v>0.14000000000000001</v>
      </c>
      <c r="AA8710">
        <v>10</v>
      </c>
      <c r="AB8710">
        <v>0.63</v>
      </c>
      <c r="AC8710">
        <v>770</v>
      </c>
      <c r="AD8710">
        <v>1</v>
      </c>
      <c r="AE8710">
        <v>0.02</v>
      </c>
      <c r="AF8710">
        <v>44</v>
      </c>
      <c r="AG8710">
        <v>580</v>
      </c>
      <c r="AH8710">
        <v>12</v>
      </c>
      <c r="AI8710">
        <v>2</v>
      </c>
      <c r="AJ8710">
        <v>8</v>
      </c>
      <c r="AK8710">
        <v>60</v>
      </c>
      <c r="AL8710">
        <v>0.04</v>
      </c>
      <c r="AM8710">
        <v>5</v>
      </c>
      <c r="AN8710">
        <v>5</v>
      </c>
      <c r="AO8710">
        <v>61</v>
      </c>
      <c r="AP8710">
        <v>5</v>
      </c>
      <c r="AQ8710">
        <v>82</v>
      </c>
    </row>
    <row r="8711" spans="1:43" hidden="1" x14ac:dyDescent="0.25">
      <c r="A8711" t="s">
        <v>31611</v>
      </c>
      <c r="B8711" t="s">
        <v>31612</v>
      </c>
      <c r="C8711" s="1" t="str">
        <f t="shared" si="600"/>
        <v>21:0153</v>
      </c>
      <c r="D8711" s="1" t="str">
        <f t="shared" si="601"/>
        <v>21:0040</v>
      </c>
      <c r="E8711" t="s">
        <v>31613</v>
      </c>
      <c r="F8711" t="s">
        <v>31614</v>
      </c>
      <c r="H8711">
        <v>55.503140899999998</v>
      </c>
      <c r="I8711">
        <v>-125.8919672</v>
      </c>
      <c r="J8711" s="1" t="str">
        <f t="shared" si="598"/>
        <v>Till</v>
      </c>
      <c r="K8711" s="1" t="str">
        <f t="shared" si="599"/>
        <v>&lt;63 micron</v>
      </c>
      <c r="L8711">
        <v>0.1</v>
      </c>
      <c r="M8711">
        <v>1.95</v>
      </c>
      <c r="N8711">
        <v>6</v>
      </c>
      <c r="O8711">
        <v>250</v>
      </c>
      <c r="P8711">
        <v>0.25</v>
      </c>
      <c r="Q8711">
        <v>1</v>
      </c>
      <c r="R8711">
        <v>0.65</v>
      </c>
      <c r="S8711">
        <v>0.25</v>
      </c>
      <c r="T8711">
        <v>22</v>
      </c>
      <c r="U8711">
        <v>63</v>
      </c>
      <c r="V8711">
        <v>51</v>
      </c>
      <c r="W8711">
        <v>3.66</v>
      </c>
      <c r="X8711">
        <v>5</v>
      </c>
      <c r="Z8711">
        <v>0.13</v>
      </c>
      <c r="AA8711">
        <v>10</v>
      </c>
      <c r="AB8711">
        <v>0.67</v>
      </c>
      <c r="AC8711">
        <v>1280</v>
      </c>
      <c r="AD8711">
        <v>0.5</v>
      </c>
      <c r="AE8711">
        <v>0.01</v>
      </c>
      <c r="AF8711">
        <v>67</v>
      </c>
      <c r="AG8711">
        <v>660</v>
      </c>
      <c r="AH8711">
        <v>20</v>
      </c>
      <c r="AI8711">
        <v>1</v>
      </c>
      <c r="AJ8711">
        <v>9</v>
      </c>
      <c r="AK8711">
        <v>61</v>
      </c>
      <c r="AL8711">
        <v>0.06</v>
      </c>
      <c r="AM8711">
        <v>5</v>
      </c>
      <c r="AN8711">
        <v>5</v>
      </c>
      <c r="AO8711">
        <v>63</v>
      </c>
      <c r="AP8711">
        <v>5</v>
      </c>
      <c r="AQ8711">
        <v>90</v>
      </c>
    </row>
    <row r="8712" spans="1:43" hidden="1" x14ac:dyDescent="0.25">
      <c r="A8712" t="s">
        <v>31615</v>
      </c>
      <c r="B8712" t="s">
        <v>31616</v>
      </c>
      <c r="C8712" s="1" t="str">
        <f t="shared" si="600"/>
        <v>21:0153</v>
      </c>
      <c r="D8712" s="1" t="str">
        <f t="shared" si="601"/>
        <v>21:0040</v>
      </c>
      <c r="E8712" t="s">
        <v>31617</v>
      </c>
      <c r="F8712" t="s">
        <v>31618</v>
      </c>
      <c r="H8712">
        <v>55.478931799999998</v>
      </c>
      <c r="I8712">
        <v>-125.7830328</v>
      </c>
      <c r="J8712" s="1" t="str">
        <f t="shared" si="598"/>
        <v>Till</v>
      </c>
      <c r="K8712" s="1" t="str">
        <f t="shared" si="599"/>
        <v>&lt;63 micron</v>
      </c>
      <c r="L8712">
        <v>0.1</v>
      </c>
      <c r="M8712">
        <v>1.68</v>
      </c>
      <c r="N8712">
        <v>4</v>
      </c>
      <c r="O8712">
        <v>150</v>
      </c>
      <c r="P8712">
        <v>0.25</v>
      </c>
      <c r="Q8712">
        <v>1</v>
      </c>
      <c r="R8712">
        <v>0.55000000000000004</v>
      </c>
      <c r="S8712">
        <v>0.25</v>
      </c>
      <c r="T8712">
        <v>11</v>
      </c>
      <c r="U8712">
        <v>54</v>
      </c>
      <c r="V8712">
        <v>40</v>
      </c>
      <c r="W8712">
        <v>3.14</v>
      </c>
      <c r="X8712">
        <v>5</v>
      </c>
      <c r="Z8712">
        <v>0.08</v>
      </c>
      <c r="AA8712">
        <v>10</v>
      </c>
      <c r="AB8712">
        <v>0.78</v>
      </c>
      <c r="AC8712">
        <v>625</v>
      </c>
      <c r="AD8712">
        <v>1</v>
      </c>
      <c r="AE8712">
        <v>0.01</v>
      </c>
      <c r="AF8712">
        <v>36</v>
      </c>
      <c r="AG8712">
        <v>720</v>
      </c>
      <c r="AH8712">
        <v>18</v>
      </c>
      <c r="AI8712">
        <v>1</v>
      </c>
      <c r="AJ8712">
        <v>7</v>
      </c>
      <c r="AK8712">
        <v>56</v>
      </c>
      <c r="AL8712">
        <v>0.14000000000000001</v>
      </c>
      <c r="AM8712">
        <v>5</v>
      </c>
      <c r="AN8712">
        <v>5</v>
      </c>
      <c r="AO8712">
        <v>61</v>
      </c>
      <c r="AP8712">
        <v>5</v>
      </c>
      <c r="AQ8712">
        <v>70</v>
      </c>
    </row>
    <row r="8713" spans="1:43" hidden="1" x14ac:dyDescent="0.25">
      <c r="A8713" t="s">
        <v>31619</v>
      </c>
      <c r="B8713" t="s">
        <v>31620</v>
      </c>
      <c r="C8713" s="1" t="str">
        <f t="shared" si="600"/>
        <v>21:0153</v>
      </c>
      <c r="D8713" s="1" t="str">
        <f t="shared" si="601"/>
        <v>21:0040</v>
      </c>
      <c r="E8713" t="s">
        <v>31617</v>
      </c>
      <c r="F8713" t="s">
        <v>31621</v>
      </c>
      <c r="H8713">
        <v>55.478931799999998</v>
      </c>
      <c r="I8713">
        <v>-125.7830328</v>
      </c>
      <c r="J8713" s="1" t="str">
        <f t="shared" si="598"/>
        <v>Till</v>
      </c>
      <c r="K8713" s="1" t="str">
        <f t="shared" si="599"/>
        <v>&lt;63 micron</v>
      </c>
      <c r="L8713">
        <v>0.1</v>
      </c>
      <c r="M8713">
        <v>1.66</v>
      </c>
      <c r="N8713">
        <v>14</v>
      </c>
      <c r="O8713">
        <v>160</v>
      </c>
      <c r="P8713">
        <v>0.25</v>
      </c>
      <c r="Q8713">
        <v>1</v>
      </c>
      <c r="R8713">
        <v>0.43</v>
      </c>
      <c r="S8713">
        <v>0.25</v>
      </c>
      <c r="T8713">
        <v>11</v>
      </c>
      <c r="U8713">
        <v>53</v>
      </c>
      <c r="V8713">
        <v>42</v>
      </c>
      <c r="W8713">
        <v>3.12</v>
      </c>
      <c r="X8713">
        <v>5</v>
      </c>
      <c r="Z8713">
        <v>0.06</v>
      </c>
      <c r="AA8713">
        <v>10</v>
      </c>
      <c r="AB8713">
        <v>0.72</v>
      </c>
      <c r="AC8713">
        <v>635</v>
      </c>
      <c r="AD8713">
        <v>0.5</v>
      </c>
      <c r="AE8713">
        <v>0.01</v>
      </c>
      <c r="AF8713">
        <v>35</v>
      </c>
      <c r="AG8713">
        <v>670</v>
      </c>
      <c r="AH8713">
        <v>16</v>
      </c>
      <c r="AI8713">
        <v>1</v>
      </c>
      <c r="AJ8713">
        <v>8</v>
      </c>
      <c r="AK8713">
        <v>46</v>
      </c>
      <c r="AL8713">
        <v>0.13</v>
      </c>
      <c r="AM8713">
        <v>5</v>
      </c>
      <c r="AN8713">
        <v>5</v>
      </c>
      <c r="AO8713">
        <v>59</v>
      </c>
      <c r="AP8713">
        <v>5</v>
      </c>
      <c r="AQ8713">
        <v>64</v>
      </c>
    </row>
    <row r="8714" spans="1:43" hidden="1" x14ac:dyDescent="0.25">
      <c r="A8714" t="s">
        <v>31622</v>
      </c>
      <c r="B8714" t="s">
        <v>31623</v>
      </c>
      <c r="C8714" s="1" t="str">
        <f t="shared" si="600"/>
        <v>21:0153</v>
      </c>
      <c r="D8714" s="1" t="str">
        <f t="shared" si="601"/>
        <v>21:0040</v>
      </c>
      <c r="E8714" t="s">
        <v>31624</v>
      </c>
      <c r="F8714" t="s">
        <v>31625</v>
      </c>
      <c r="H8714">
        <v>55.472918900000003</v>
      </c>
      <c r="I8714">
        <v>-125.6836031</v>
      </c>
      <c r="J8714" s="1" t="str">
        <f t="shared" si="598"/>
        <v>Till</v>
      </c>
      <c r="K8714" s="1" t="str">
        <f t="shared" si="599"/>
        <v>&lt;63 micron</v>
      </c>
      <c r="L8714">
        <v>0.1</v>
      </c>
      <c r="M8714">
        <v>1.96</v>
      </c>
      <c r="N8714">
        <v>10</v>
      </c>
      <c r="O8714">
        <v>140</v>
      </c>
      <c r="P8714">
        <v>0.25</v>
      </c>
      <c r="Q8714">
        <v>1</v>
      </c>
      <c r="R8714">
        <v>0.46</v>
      </c>
      <c r="S8714">
        <v>0.25</v>
      </c>
      <c r="T8714">
        <v>16</v>
      </c>
      <c r="U8714">
        <v>55</v>
      </c>
      <c r="V8714">
        <v>75</v>
      </c>
      <c r="W8714">
        <v>3.64</v>
      </c>
      <c r="X8714">
        <v>5</v>
      </c>
      <c r="Z8714">
        <v>0.1</v>
      </c>
      <c r="AA8714">
        <v>10</v>
      </c>
      <c r="AB8714">
        <v>0.9</v>
      </c>
      <c r="AC8714">
        <v>810</v>
      </c>
      <c r="AD8714">
        <v>0.5</v>
      </c>
      <c r="AE8714">
        <v>0.01</v>
      </c>
      <c r="AF8714">
        <v>45</v>
      </c>
      <c r="AG8714">
        <v>740</v>
      </c>
      <c r="AH8714">
        <v>10</v>
      </c>
      <c r="AI8714">
        <v>1</v>
      </c>
      <c r="AJ8714">
        <v>8</v>
      </c>
      <c r="AK8714">
        <v>47</v>
      </c>
      <c r="AL8714">
        <v>0.1</v>
      </c>
      <c r="AM8714">
        <v>5</v>
      </c>
      <c r="AN8714">
        <v>5</v>
      </c>
      <c r="AO8714">
        <v>61</v>
      </c>
      <c r="AP8714">
        <v>5</v>
      </c>
      <c r="AQ8714">
        <v>74</v>
      </c>
    </row>
    <row r="8715" spans="1:43" hidden="1" x14ac:dyDescent="0.25">
      <c r="A8715" t="s">
        <v>31626</v>
      </c>
      <c r="B8715" t="s">
        <v>31627</v>
      </c>
      <c r="C8715" s="1" t="str">
        <f t="shared" si="600"/>
        <v>21:0153</v>
      </c>
      <c r="D8715" s="1" t="str">
        <f t="shared" si="601"/>
        <v>21:0040</v>
      </c>
      <c r="E8715" t="s">
        <v>31628</v>
      </c>
      <c r="F8715" t="s">
        <v>31629</v>
      </c>
      <c r="H8715">
        <v>55.473263299999999</v>
      </c>
      <c r="I8715">
        <v>-125.61076610000001</v>
      </c>
      <c r="J8715" s="1" t="str">
        <f t="shared" si="598"/>
        <v>Till</v>
      </c>
      <c r="K8715" s="1" t="str">
        <f t="shared" si="599"/>
        <v>&lt;63 micron</v>
      </c>
      <c r="L8715">
        <v>0.1</v>
      </c>
      <c r="M8715">
        <v>1.77</v>
      </c>
      <c r="N8715">
        <v>24</v>
      </c>
      <c r="O8715">
        <v>140</v>
      </c>
      <c r="P8715">
        <v>0.25</v>
      </c>
      <c r="Q8715">
        <v>1</v>
      </c>
      <c r="R8715">
        <v>1.07</v>
      </c>
      <c r="S8715">
        <v>0.25</v>
      </c>
      <c r="T8715">
        <v>11</v>
      </c>
      <c r="U8715">
        <v>51</v>
      </c>
      <c r="V8715">
        <v>49</v>
      </c>
      <c r="W8715">
        <v>3.34</v>
      </c>
      <c r="X8715">
        <v>5</v>
      </c>
      <c r="Z8715">
        <v>0.13</v>
      </c>
      <c r="AA8715">
        <v>10</v>
      </c>
      <c r="AB8715">
        <v>0.74</v>
      </c>
      <c r="AC8715">
        <v>635</v>
      </c>
      <c r="AD8715">
        <v>0.5</v>
      </c>
      <c r="AE8715">
        <v>0.01</v>
      </c>
      <c r="AF8715">
        <v>35</v>
      </c>
      <c r="AG8715">
        <v>760</v>
      </c>
      <c r="AH8715">
        <v>6</v>
      </c>
      <c r="AI8715">
        <v>2</v>
      </c>
      <c r="AJ8715">
        <v>7</v>
      </c>
      <c r="AK8715">
        <v>69</v>
      </c>
      <c r="AL8715">
        <v>0.11</v>
      </c>
      <c r="AM8715">
        <v>5</v>
      </c>
      <c r="AN8715">
        <v>5</v>
      </c>
      <c r="AO8715">
        <v>57</v>
      </c>
      <c r="AP8715">
        <v>5</v>
      </c>
      <c r="AQ8715">
        <v>78</v>
      </c>
    </row>
    <row r="8716" spans="1:43" hidden="1" x14ac:dyDescent="0.25">
      <c r="A8716" t="s">
        <v>31630</v>
      </c>
      <c r="B8716" t="s">
        <v>31631</v>
      </c>
      <c r="C8716" s="1" t="str">
        <f t="shared" si="600"/>
        <v>21:0153</v>
      </c>
      <c r="D8716" s="1" t="str">
        <f t="shared" si="601"/>
        <v>21:0040</v>
      </c>
      <c r="E8716" t="s">
        <v>31632</v>
      </c>
      <c r="F8716" t="s">
        <v>31633</v>
      </c>
      <c r="H8716">
        <v>55.542886699999997</v>
      </c>
      <c r="I8716">
        <v>-125.4701991</v>
      </c>
      <c r="J8716" s="1" t="str">
        <f t="shared" si="598"/>
        <v>Till</v>
      </c>
      <c r="K8716" s="1" t="str">
        <f t="shared" si="599"/>
        <v>&lt;63 micron</v>
      </c>
      <c r="L8716">
        <v>0.1</v>
      </c>
      <c r="M8716">
        <v>1.01</v>
      </c>
      <c r="N8716">
        <v>18</v>
      </c>
      <c r="O8716">
        <v>180</v>
      </c>
      <c r="P8716">
        <v>0.25</v>
      </c>
      <c r="Q8716">
        <v>1</v>
      </c>
      <c r="R8716">
        <v>0.17</v>
      </c>
      <c r="S8716">
        <v>0.25</v>
      </c>
      <c r="T8716">
        <v>9</v>
      </c>
      <c r="U8716">
        <v>26</v>
      </c>
      <c r="V8716">
        <v>59</v>
      </c>
      <c r="W8716">
        <v>2.37</v>
      </c>
      <c r="X8716">
        <v>5</v>
      </c>
      <c r="Z8716">
        <v>0.09</v>
      </c>
      <c r="AA8716">
        <v>10</v>
      </c>
      <c r="AB8716">
        <v>0.45</v>
      </c>
      <c r="AC8716">
        <v>575</v>
      </c>
      <c r="AD8716">
        <v>2</v>
      </c>
      <c r="AE8716">
        <v>5.0000000000000001E-3</v>
      </c>
      <c r="AF8716">
        <v>29</v>
      </c>
      <c r="AG8716">
        <v>520</v>
      </c>
      <c r="AH8716">
        <v>8</v>
      </c>
      <c r="AI8716">
        <v>1</v>
      </c>
      <c r="AJ8716">
        <v>3</v>
      </c>
      <c r="AK8716">
        <v>14</v>
      </c>
      <c r="AL8716">
        <v>0.05</v>
      </c>
      <c r="AM8716">
        <v>5</v>
      </c>
      <c r="AN8716">
        <v>5</v>
      </c>
      <c r="AO8716">
        <v>28</v>
      </c>
      <c r="AP8716">
        <v>5</v>
      </c>
      <c r="AQ8716">
        <v>82</v>
      </c>
    </row>
    <row r="8717" spans="1:43" hidden="1" x14ac:dyDescent="0.25">
      <c r="A8717" t="s">
        <v>31634</v>
      </c>
      <c r="B8717" t="s">
        <v>31635</v>
      </c>
      <c r="C8717" s="1" t="str">
        <f t="shared" si="600"/>
        <v>21:0153</v>
      </c>
      <c r="D8717" s="1" t="str">
        <f t="shared" si="601"/>
        <v>21:0040</v>
      </c>
      <c r="E8717" t="s">
        <v>31636</v>
      </c>
      <c r="F8717" t="s">
        <v>31637</v>
      </c>
      <c r="H8717">
        <v>55.550254600000002</v>
      </c>
      <c r="I8717">
        <v>-125.4002631</v>
      </c>
      <c r="J8717" s="1" t="str">
        <f t="shared" si="598"/>
        <v>Till</v>
      </c>
      <c r="K8717" s="1" t="str">
        <f t="shared" si="599"/>
        <v>&lt;63 micron</v>
      </c>
      <c r="L8717">
        <v>0.1</v>
      </c>
      <c r="M8717">
        <v>0.73</v>
      </c>
      <c r="N8717">
        <v>26</v>
      </c>
      <c r="O8717">
        <v>200</v>
      </c>
      <c r="P8717">
        <v>0.25</v>
      </c>
      <c r="Q8717">
        <v>1</v>
      </c>
      <c r="R8717">
        <v>0.2</v>
      </c>
      <c r="S8717">
        <v>2</v>
      </c>
      <c r="T8717">
        <v>26</v>
      </c>
      <c r="U8717">
        <v>50</v>
      </c>
      <c r="V8717">
        <v>206</v>
      </c>
      <c r="W8717">
        <v>6.01</v>
      </c>
      <c r="X8717">
        <v>5</v>
      </c>
      <c r="Z8717">
        <v>0.05</v>
      </c>
      <c r="AA8717">
        <v>10</v>
      </c>
      <c r="AB8717">
        <v>0.33</v>
      </c>
      <c r="AC8717">
        <v>2815</v>
      </c>
      <c r="AD8717">
        <v>11</v>
      </c>
      <c r="AE8717">
        <v>5.0000000000000001E-3</v>
      </c>
      <c r="AF8717">
        <v>73</v>
      </c>
      <c r="AG8717">
        <v>1780</v>
      </c>
      <c r="AH8717">
        <v>32</v>
      </c>
      <c r="AI8717">
        <v>4</v>
      </c>
      <c r="AJ8717">
        <v>9</v>
      </c>
      <c r="AK8717">
        <v>17</v>
      </c>
      <c r="AL8717">
        <v>0.02</v>
      </c>
      <c r="AM8717">
        <v>5</v>
      </c>
      <c r="AN8717">
        <v>5</v>
      </c>
      <c r="AO8717">
        <v>41</v>
      </c>
      <c r="AP8717">
        <v>5</v>
      </c>
      <c r="AQ8717">
        <v>186</v>
      </c>
    </row>
    <row r="8718" spans="1:43" hidden="1" x14ac:dyDescent="0.25">
      <c r="A8718" t="s">
        <v>31638</v>
      </c>
      <c r="B8718" t="s">
        <v>31639</v>
      </c>
      <c r="C8718" s="1" t="str">
        <f t="shared" si="600"/>
        <v>21:0153</v>
      </c>
      <c r="D8718" s="1" t="str">
        <f t="shared" si="601"/>
        <v>21:0040</v>
      </c>
      <c r="E8718" t="s">
        <v>31640</v>
      </c>
      <c r="F8718" t="s">
        <v>31641</v>
      </c>
      <c r="H8718">
        <v>55.551579199999999</v>
      </c>
      <c r="I8718">
        <v>-125.3719461</v>
      </c>
      <c r="J8718" s="1" t="str">
        <f t="shared" si="598"/>
        <v>Till</v>
      </c>
      <c r="K8718" s="1" t="str">
        <f t="shared" si="599"/>
        <v>&lt;63 micron</v>
      </c>
      <c r="L8718">
        <v>0.1</v>
      </c>
      <c r="M8718">
        <v>0.63</v>
      </c>
      <c r="N8718">
        <v>1</v>
      </c>
      <c r="O8718">
        <v>70</v>
      </c>
      <c r="P8718">
        <v>0.25</v>
      </c>
      <c r="Q8718">
        <v>1</v>
      </c>
      <c r="R8718">
        <v>0.3</v>
      </c>
      <c r="S8718">
        <v>0.25</v>
      </c>
      <c r="T8718">
        <v>8</v>
      </c>
      <c r="U8718">
        <v>30</v>
      </c>
      <c r="V8718">
        <v>35</v>
      </c>
      <c r="W8718">
        <v>1.87</v>
      </c>
      <c r="X8718">
        <v>5</v>
      </c>
      <c r="Z8718">
        <v>0.04</v>
      </c>
      <c r="AA8718">
        <v>10</v>
      </c>
      <c r="AB8718">
        <v>0.37</v>
      </c>
      <c r="AC8718">
        <v>455</v>
      </c>
      <c r="AD8718">
        <v>0.5</v>
      </c>
      <c r="AE8718">
        <v>5.0000000000000001E-3</v>
      </c>
      <c r="AF8718">
        <v>25</v>
      </c>
      <c r="AG8718">
        <v>650</v>
      </c>
      <c r="AH8718">
        <v>10</v>
      </c>
      <c r="AI8718">
        <v>2</v>
      </c>
      <c r="AJ8718">
        <v>3</v>
      </c>
      <c r="AK8718">
        <v>19</v>
      </c>
      <c r="AL8718">
        <v>0.06</v>
      </c>
      <c r="AM8718">
        <v>5</v>
      </c>
      <c r="AN8718">
        <v>5</v>
      </c>
      <c r="AO8718">
        <v>26</v>
      </c>
      <c r="AP8718">
        <v>5</v>
      </c>
      <c r="AQ8718">
        <v>54</v>
      </c>
    </row>
    <row r="8719" spans="1:43" hidden="1" x14ac:dyDescent="0.25">
      <c r="A8719" t="s">
        <v>31642</v>
      </c>
      <c r="B8719" t="s">
        <v>31643</v>
      </c>
      <c r="C8719" s="1" t="str">
        <f t="shared" si="600"/>
        <v>21:0153</v>
      </c>
      <c r="D8719" s="1" t="str">
        <f t="shared" si="601"/>
        <v>21:0040</v>
      </c>
      <c r="E8719" t="s">
        <v>31640</v>
      </c>
      <c r="F8719" t="s">
        <v>31644</v>
      </c>
      <c r="H8719">
        <v>55.551579199999999</v>
      </c>
      <c r="I8719">
        <v>-125.3719461</v>
      </c>
      <c r="J8719" s="1" t="str">
        <f t="shared" si="598"/>
        <v>Till</v>
      </c>
      <c r="K8719" s="1" t="str">
        <f t="shared" si="599"/>
        <v>&lt;63 micron</v>
      </c>
      <c r="L8719">
        <v>0.1</v>
      </c>
      <c r="M8719">
        <v>0.68</v>
      </c>
      <c r="N8719">
        <v>2</v>
      </c>
      <c r="O8719">
        <v>70</v>
      </c>
      <c r="P8719">
        <v>0.25</v>
      </c>
      <c r="Q8719">
        <v>1</v>
      </c>
      <c r="R8719">
        <v>0.31</v>
      </c>
      <c r="S8719">
        <v>0.25</v>
      </c>
      <c r="T8719">
        <v>8</v>
      </c>
      <c r="U8719">
        <v>32</v>
      </c>
      <c r="V8719">
        <v>36</v>
      </c>
      <c r="W8719">
        <v>1.97</v>
      </c>
      <c r="X8719">
        <v>5</v>
      </c>
      <c r="Z8719">
        <v>0.04</v>
      </c>
      <c r="AA8719">
        <v>10</v>
      </c>
      <c r="AB8719">
        <v>0.42</v>
      </c>
      <c r="AC8719">
        <v>470</v>
      </c>
      <c r="AD8719">
        <v>1</v>
      </c>
      <c r="AE8719">
        <v>5.0000000000000001E-3</v>
      </c>
      <c r="AF8719">
        <v>25</v>
      </c>
      <c r="AG8719">
        <v>670</v>
      </c>
      <c r="AH8719">
        <v>12</v>
      </c>
      <c r="AI8719">
        <v>1</v>
      </c>
      <c r="AJ8719">
        <v>3</v>
      </c>
      <c r="AK8719">
        <v>19</v>
      </c>
      <c r="AL8719">
        <v>7.0000000000000007E-2</v>
      </c>
      <c r="AM8719">
        <v>5</v>
      </c>
      <c r="AN8719">
        <v>5</v>
      </c>
      <c r="AO8719">
        <v>27</v>
      </c>
      <c r="AP8719">
        <v>5</v>
      </c>
      <c r="AQ8719">
        <v>56</v>
      </c>
    </row>
    <row r="8720" spans="1:43" hidden="1" x14ac:dyDescent="0.25">
      <c r="A8720" t="s">
        <v>31645</v>
      </c>
      <c r="B8720" t="s">
        <v>31646</v>
      </c>
      <c r="C8720" s="1" t="str">
        <f t="shared" si="600"/>
        <v>21:0153</v>
      </c>
      <c r="D8720" s="1" t="str">
        <f t="shared" si="601"/>
        <v>21:0040</v>
      </c>
      <c r="E8720" t="s">
        <v>31647</v>
      </c>
      <c r="F8720" t="s">
        <v>31648</v>
      </c>
      <c r="H8720">
        <v>55.528126999999998</v>
      </c>
      <c r="I8720">
        <v>-125.357128</v>
      </c>
      <c r="J8720" s="1" t="str">
        <f t="shared" si="598"/>
        <v>Till</v>
      </c>
      <c r="K8720" s="1" t="str">
        <f t="shared" si="599"/>
        <v>&lt;63 micron</v>
      </c>
      <c r="L8720">
        <v>0.1</v>
      </c>
      <c r="M8720">
        <v>1.08</v>
      </c>
      <c r="N8720">
        <v>2</v>
      </c>
      <c r="O8720">
        <v>150</v>
      </c>
      <c r="P8720">
        <v>0.25</v>
      </c>
      <c r="Q8720">
        <v>1</v>
      </c>
      <c r="R8720">
        <v>1.1299999999999999</v>
      </c>
      <c r="S8720">
        <v>0.25</v>
      </c>
      <c r="T8720">
        <v>12</v>
      </c>
      <c r="U8720">
        <v>77</v>
      </c>
      <c r="V8720">
        <v>49</v>
      </c>
      <c r="W8720">
        <v>2.46</v>
      </c>
      <c r="X8720">
        <v>5</v>
      </c>
      <c r="Z8720">
        <v>0.11</v>
      </c>
      <c r="AA8720">
        <v>10</v>
      </c>
      <c r="AB8720">
        <v>0.9</v>
      </c>
      <c r="AC8720">
        <v>590</v>
      </c>
      <c r="AD8720">
        <v>1</v>
      </c>
      <c r="AE8720">
        <v>0.01</v>
      </c>
      <c r="AF8720">
        <v>53</v>
      </c>
      <c r="AG8720">
        <v>660</v>
      </c>
      <c r="AH8720">
        <v>10</v>
      </c>
      <c r="AI8720">
        <v>2</v>
      </c>
      <c r="AJ8720">
        <v>4</v>
      </c>
      <c r="AK8720">
        <v>48</v>
      </c>
      <c r="AL8720">
        <v>0.08</v>
      </c>
      <c r="AM8720">
        <v>5</v>
      </c>
      <c r="AN8720">
        <v>5</v>
      </c>
      <c r="AO8720">
        <v>41</v>
      </c>
      <c r="AP8720">
        <v>5</v>
      </c>
      <c r="AQ8720">
        <v>64</v>
      </c>
    </row>
    <row r="8721" spans="1:43" hidden="1" x14ac:dyDescent="0.25">
      <c r="A8721" t="s">
        <v>31649</v>
      </c>
      <c r="B8721" t="s">
        <v>31650</v>
      </c>
      <c r="C8721" s="1" t="str">
        <f t="shared" si="600"/>
        <v>21:0153</v>
      </c>
      <c r="D8721" s="1" t="str">
        <f t="shared" si="601"/>
        <v>21:0040</v>
      </c>
      <c r="E8721" t="s">
        <v>31647</v>
      </c>
      <c r="F8721" t="s">
        <v>31651</v>
      </c>
      <c r="H8721">
        <v>55.528126999999998</v>
      </c>
      <c r="I8721">
        <v>-125.357128</v>
      </c>
      <c r="J8721" s="1" t="str">
        <f t="shared" si="598"/>
        <v>Till</v>
      </c>
      <c r="K8721" s="1" t="str">
        <f t="shared" si="599"/>
        <v>&lt;63 micron</v>
      </c>
      <c r="L8721">
        <v>0.1</v>
      </c>
      <c r="M8721">
        <v>1.19</v>
      </c>
      <c r="N8721">
        <v>24</v>
      </c>
      <c r="O8721">
        <v>180</v>
      </c>
      <c r="P8721">
        <v>0.25</v>
      </c>
      <c r="Q8721">
        <v>1</v>
      </c>
      <c r="R8721">
        <v>1.53</v>
      </c>
      <c r="S8721">
        <v>0.25</v>
      </c>
      <c r="T8721">
        <v>12</v>
      </c>
      <c r="U8721">
        <v>81</v>
      </c>
      <c r="V8721">
        <v>53</v>
      </c>
      <c r="W8721">
        <v>2.63</v>
      </c>
      <c r="X8721">
        <v>5</v>
      </c>
      <c r="Z8721">
        <v>0.15</v>
      </c>
      <c r="AA8721">
        <v>10</v>
      </c>
      <c r="AB8721">
        <v>0.97</v>
      </c>
      <c r="AC8721">
        <v>650</v>
      </c>
      <c r="AD8721">
        <v>1</v>
      </c>
      <c r="AE8721">
        <v>0.01</v>
      </c>
      <c r="AF8721">
        <v>49</v>
      </c>
      <c r="AG8721">
        <v>650</v>
      </c>
      <c r="AH8721">
        <v>26</v>
      </c>
      <c r="AI8721">
        <v>2</v>
      </c>
      <c r="AJ8721">
        <v>5</v>
      </c>
      <c r="AK8721">
        <v>57</v>
      </c>
      <c r="AL8721">
        <v>0.08</v>
      </c>
      <c r="AM8721">
        <v>5</v>
      </c>
      <c r="AN8721">
        <v>5</v>
      </c>
      <c r="AO8721">
        <v>44</v>
      </c>
      <c r="AP8721">
        <v>5</v>
      </c>
      <c r="AQ8721">
        <v>72</v>
      </c>
    </row>
    <row r="8722" spans="1:43" hidden="1" x14ac:dyDescent="0.25">
      <c r="A8722" t="s">
        <v>31652</v>
      </c>
      <c r="B8722" t="s">
        <v>31653</v>
      </c>
      <c r="C8722" s="1" t="str">
        <f t="shared" si="600"/>
        <v>21:0153</v>
      </c>
      <c r="D8722" s="1" t="str">
        <f t="shared" si="601"/>
        <v>21:0040</v>
      </c>
      <c r="E8722" t="s">
        <v>31647</v>
      </c>
      <c r="F8722" t="s">
        <v>31654</v>
      </c>
      <c r="H8722">
        <v>55.528126999999998</v>
      </c>
      <c r="I8722">
        <v>-125.357128</v>
      </c>
      <c r="J8722" s="1" t="str">
        <f t="shared" si="598"/>
        <v>Till</v>
      </c>
      <c r="K8722" s="1" t="str">
        <f t="shared" si="599"/>
        <v>&lt;63 micron</v>
      </c>
      <c r="L8722">
        <v>0.1</v>
      </c>
      <c r="M8722">
        <v>1</v>
      </c>
      <c r="N8722">
        <v>4</v>
      </c>
      <c r="O8722">
        <v>150</v>
      </c>
      <c r="P8722">
        <v>0.25</v>
      </c>
      <c r="Q8722">
        <v>1</v>
      </c>
      <c r="R8722">
        <v>1.1599999999999999</v>
      </c>
      <c r="S8722">
        <v>0.25</v>
      </c>
      <c r="T8722">
        <v>10</v>
      </c>
      <c r="U8722">
        <v>47</v>
      </c>
      <c r="V8722">
        <v>40</v>
      </c>
      <c r="W8722">
        <v>2.21</v>
      </c>
      <c r="X8722">
        <v>5</v>
      </c>
      <c r="Z8722">
        <v>0.12</v>
      </c>
      <c r="AA8722">
        <v>10</v>
      </c>
      <c r="AB8722">
        <v>0.65</v>
      </c>
      <c r="AC8722">
        <v>545</v>
      </c>
      <c r="AD8722">
        <v>0.5</v>
      </c>
      <c r="AE8722">
        <v>0.01</v>
      </c>
      <c r="AF8722">
        <v>36</v>
      </c>
      <c r="AG8722">
        <v>580</v>
      </c>
      <c r="AH8722">
        <v>8</v>
      </c>
      <c r="AI8722">
        <v>1</v>
      </c>
      <c r="AJ8722">
        <v>4</v>
      </c>
      <c r="AK8722">
        <v>48</v>
      </c>
      <c r="AL8722">
        <v>0.08</v>
      </c>
      <c r="AM8722">
        <v>5</v>
      </c>
      <c r="AN8722">
        <v>5</v>
      </c>
      <c r="AO8722">
        <v>36</v>
      </c>
      <c r="AP8722">
        <v>5</v>
      </c>
      <c r="AQ8722">
        <v>60</v>
      </c>
    </row>
    <row r="8723" spans="1:43" hidden="1" x14ac:dyDescent="0.25">
      <c r="A8723" t="s">
        <v>31655</v>
      </c>
      <c r="B8723" t="s">
        <v>31656</v>
      </c>
      <c r="C8723" s="1" t="str">
        <f t="shared" si="600"/>
        <v>21:0153</v>
      </c>
      <c r="D8723" s="1" t="str">
        <f t="shared" si="601"/>
        <v>21:0040</v>
      </c>
      <c r="E8723" t="s">
        <v>31647</v>
      </c>
      <c r="F8723" t="s">
        <v>31657</v>
      </c>
      <c r="H8723">
        <v>55.528126999999998</v>
      </c>
      <c r="I8723">
        <v>-125.357128</v>
      </c>
      <c r="J8723" s="1" t="str">
        <f t="shared" si="598"/>
        <v>Till</v>
      </c>
      <c r="K8723" s="1" t="str">
        <f t="shared" si="599"/>
        <v>&lt;63 micron</v>
      </c>
      <c r="L8723">
        <v>0.1</v>
      </c>
      <c r="M8723">
        <v>0.99</v>
      </c>
      <c r="N8723">
        <v>6</v>
      </c>
      <c r="O8723">
        <v>140</v>
      </c>
      <c r="P8723">
        <v>0.25</v>
      </c>
      <c r="Q8723">
        <v>1</v>
      </c>
      <c r="R8723">
        <v>1.1100000000000001</v>
      </c>
      <c r="S8723">
        <v>0.25</v>
      </c>
      <c r="T8723">
        <v>11</v>
      </c>
      <c r="U8723">
        <v>50</v>
      </c>
      <c r="V8723">
        <v>44</v>
      </c>
      <c r="W8723">
        <v>2.36</v>
      </c>
      <c r="X8723">
        <v>5</v>
      </c>
      <c r="Z8723">
        <v>0.11</v>
      </c>
      <c r="AA8723">
        <v>10</v>
      </c>
      <c r="AB8723">
        <v>0.65</v>
      </c>
      <c r="AC8723">
        <v>620</v>
      </c>
      <c r="AD8723">
        <v>1</v>
      </c>
      <c r="AE8723">
        <v>0.01</v>
      </c>
      <c r="AF8723">
        <v>41</v>
      </c>
      <c r="AG8723">
        <v>600</v>
      </c>
      <c r="AH8723">
        <v>12</v>
      </c>
      <c r="AI8723">
        <v>1</v>
      </c>
      <c r="AJ8723">
        <v>4</v>
      </c>
      <c r="AK8723">
        <v>44</v>
      </c>
      <c r="AL8723">
        <v>0.08</v>
      </c>
      <c r="AM8723">
        <v>5</v>
      </c>
      <c r="AN8723">
        <v>5</v>
      </c>
      <c r="AO8723">
        <v>36</v>
      </c>
      <c r="AP8723">
        <v>5</v>
      </c>
      <c r="AQ8723">
        <v>64</v>
      </c>
    </row>
    <row r="8724" spans="1:43" hidden="1" x14ac:dyDescent="0.25">
      <c r="A8724" t="s">
        <v>31658</v>
      </c>
      <c r="B8724" t="s">
        <v>31659</v>
      </c>
      <c r="C8724" s="1" t="str">
        <f t="shared" si="600"/>
        <v>21:0153</v>
      </c>
      <c r="D8724" s="1" t="str">
        <f t="shared" si="601"/>
        <v>21:0040</v>
      </c>
      <c r="E8724" t="s">
        <v>31647</v>
      </c>
      <c r="F8724" t="s">
        <v>31660</v>
      </c>
      <c r="H8724">
        <v>55.528126999999998</v>
      </c>
      <c r="I8724">
        <v>-125.357128</v>
      </c>
      <c r="J8724" s="1" t="str">
        <f t="shared" si="598"/>
        <v>Till</v>
      </c>
      <c r="K8724" s="1" t="str">
        <f t="shared" si="599"/>
        <v>&lt;63 micron</v>
      </c>
      <c r="L8724">
        <v>0.1</v>
      </c>
      <c r="M8724">
        <v>0.56999999999999995</v>
      </c>
      <c r="N8724">
        <v>12</v>
      </c>
      <c r="O8724">
        <v>70</v>
      </c>
      <c r="P8724">
        <v>0.25</v>
      </c>
      <c r="Q8724">
        <v>1</v>
      </c>
      <c r="R8724">
        <v>1.19</v>
      </c>
      <c r="S8724">
        <v>0.25</v>
      </c>
      <c r="T8724">
        <v>9</v>
      </c>
      <c r="U8724">
        <v>26</v>
      </c>
      <c r="V8724">
        <v>35</v>
      </c>
      <c r="W8724">
        <v>1.71</v>
      </c>
      <c r="X8724">
        <v>5</v>
      </c>
      <c r="Z8724">
        <v>0.04</v>
      </c>
      <c r="AA8724">
        <v>10</v>
      </c>
      <c r="AB8724">
        <v>0.39</v>
      </c>
      <c r="AC8724">
        <v>455</v>
      </c>
      <c r="AD8724">
        <v>1</v>
      </c>
      <c r="AE8724">
        <v>5.0000000000000001E-3</v>
      </c>
      <c r="AF8724">
        <v>24</v>
      </c>
      <c r="AG8724">
        <v>660</v>
      </c>
      <c r="AH8724">
        <v>12</v>
      </c>
      <c r="AI8724">
        <v>4</v>
      </c>
      <c r="AJ8724">
        <v>3</v>
      </c>
      <c r="AK8724">
        <v>36</v>
      </c>
      <c r="AL8724">
        <v>0.06</v>
      </c>
      <c r="AM8724">
        <v>5</v>
      </c>
      <c r="AN8724">
        <v>5</v>
      </c>
      <c r="AO8724">
        <v>23</v>
      </c>
      <c r="AP8724">
        <v>5</v>
      </c>
      <c r="AQ8724">
        <v>54</v>
      </c>
    </row>
    <row r="8725" spans="1:43" hidden="1" x14ac:dyDescent="0.25">
      <c r="A8725" t="s">
        <v>31661</v>
      </c>
      <c r="B8725" t="s">
        <v>31662</v>
      </c>
      <c r="C8725" s="1" t="str">
        <f t="shared" si="600"/>
        <v>21:0153</v>
      </c>
      <c r="D8725" s="1" t="str">
        <f t="shared" si="601"/>
        <v>21:0040</v>
      </c>
      <c r="E8725" t="s">
        <v>31663</v>
      </c>
      <c r="F8725" t="s">
        <v>31664</v>
      </c>
      <c r="H8725">
        <v>55.5098755</v>
      </c>
      <c r="I8725">
        <v>-125.33535120000001</v>
      </c>
      <c r="J8725" s="1" t="str">
        <f t="shared" ref="J8725:J8788" si="602">HYPERLINK("http://geochem.nrcan.gc.ca/cdogs/content/kwd/kwd020044_e.htm", "Till")</f>
        <v>Till</v>
      </c>
      <c r="K8725" s="1" t="str">
        <f t="shared" si="599"/>
        <v>&lt;63 micron</v>
      </c>
      <c r="L8725">
        <v>0.1</v>
      </c>
      <c r="M8725">
        <v>1.86</v>
      </c>
      <c r="N8725">
        <v>26</v>
      </c>
      <c r="O8725">
        <v>220</v>
      </c>
      <c r="P8725">
        <v>0.25</v>
      </c>
      <c r="Q8725">
        <v>1</v>
      </c>
      <c r="R8725">
        <v>0.53</v>
      </c>
      <c r="S8725">
        <v>0.25</v>
      </c>
      <c r="T8725">
        <v>21</v>
      </c>
      <c r="U8725">
        <v>138</v>
      </c>
      <c r="V8725">
        <v>81</v>
      </c>
      <c r="W8725">
        <v>3.97</v>
      </c>
      <c r="X8725">
        <v>5</v>
      </c>
      <c r="Z8725">
        <v>0.14000000000000001</v>
      </c>
      <c r="AA8725">
        <v>10</v>
      </c>
      <c r="AB8725">
        <v>1.68</v>
      </c>
      <c r="AC8725">
        <v>1110</v>
      </c>
      <c r="AD8725">
        <v>2</v>
      </c>
      <c r="AE8725">
        <v>0.01</v>
      </c>
      <c r="AF8725">
        <v>141</v>
      </c>
      <c r="AG8725">
        <v>650</v>
      </c>
      <c r="AH8725">
        <v>12</v>
      </c>
      <c r="AI8725">
        <v>2</v>
      </c>
      <c r="AJ8725">
        <v>8</v>
      </c>
      <c r="AK8725">
        <v>35</v>
      </c>
      <c r="AL8725">
        <v>0.09</v>
      </c>
      <c r="AM8725">
        <v>5</v>
      </c>
      <c r="AN8725">
        <v>5</v>
      </c>
      <c r="AO8725">
        <v>62</v>
      </c>
      <c r="AP8725">
        <v>5</v>
      </c>
      <c r="AQ8725">
        <v>104</v>
      </c>
    </row>
    <row r="8726" spans="1:43" hidden="1" x14ac:dyDescent="0.25">
      <c r="A8726" t="s">
        <v>31665</v>
      </c>
      <c r="B8726" t="s">
        <v>31666</v>
      </c>
      <c r="C8726" s="1" t="str">
        <f t="shared" si="600"/>
        <v>21:0153</v>
      </c>
      <c r="D8726" s="1" t="str">
        <f t="shared" si="601"/>
        <v>21:0040</v>
      </c>
      <c r="E8726" t="s">
        <v>31663</v>
      </c>
      <c r="F8726" t="s">
        <v>31667</v>
      </c>
      <c r="H8726">
        <v>55.5098755</v>
      </c>
      <c r="I8726">
        <v>-125.33535120000001</v>
      </c>
      <c r="J8726" s="1" t="str">
        <f t="shared" si="602"/>
        <v>Till</v>
      </c>
      <c r="K8726" s="1" t="str">
        <f t="shared" si="599"/>
        <v>&lt;63 micron</v>
      </c>
      <c r="L8726">
        <v>0.1</v>
      </c>
      <c r="M8726">
        <v>1.96</v>
      </c>
      <c r="N8726">
        <v>22</v>
      </c>
      <c r="O8726">
        <v>210</v>
      </c>
      <c r="P8726">
        <v>0.25</v>
      </c>
      <c r="Q8726">
        <v>1</v>
      </c>
      <c r="R8726">
        <v>0.46</v>
      </c>
      <c r="S8726">
        <v>0.25</v>
      </c>
      <c r="T8726">
        <v>22</v>
      </c>
      <c r="U8726">
        <v>149</v>
      </c>
      <c r="V8726">
        <v>89</v>
      </c>
      <c r="W8726">
        <v>4.25</v>
      </c>
      <c r="X8726">
        <v>5</v>
      </c>
      <c r="Z8726">
        <v>0.14000000000000001</v>
      </c>
      <c r="AA8726">
        <v>10</v>
      </c>
      <c r="AB8726">
        <v>1.74</v>
      </c>
      <c r="AC8726">
        <v>690</v>
      </c>
      <c r="AD8726">
        <v>2</v>
      </c>
      <c r="AE8726">
        <v>0.01</v>
      </c>
      <c r="AF8726">
        <v>161</v>
      </c>
      <c r="AG8726">
        <v>690</v>
      </c>
      <c r="AH8726">
        <v>16</v>
      </c>
      <c r="AI8726">
        <v>1</v>
      </c>
      <c r="AJ8726">
        <v>9</v>
      </c>
      <c r="AK8726">
        <v>33</v>
      </c>
      <c r="AL8726">
        <v>0.08</v>
      </c>
      <c r="AM8726">
        <v>5</v>
      </c>
      <c r="AN8726">
        <v>5</v>
      </c>
      <c r="AO8726">
        <v>64</v>
      </c>
      <c r="AP8726">
        <v>5</v>
      </c>
      <c r="AQ8726">
        <v>114</v>
      </c>
    </row>
    <row r="8727" spans="1:43" hidden="1" x14ac:dyDescent="0.25">
      <c r="A8727" t="s">
        <v>31668</v>
      </c>
      <c r="B8727" t="s">
        <v>31669</v>
      </c>
      <c r="C8727" s="1" t="str">
        <f t="shared" si="600"/>
        <v>21:0153</v>
      </c>
      <c r="D8727" s="1" t="str">
        <f t="shared" si="601"/>
        <v>21:0040</v>
      </c>
      <c r="E8727" t="s">
        <v>31670</v>
      </c>
      <c r="F8727" t="s">
        <v>31671</v>
      </c>
      <c r="H8727">
        <v>55.560769499999999</v>
      </c>
      <c r="I8727">
        <v>-125.2933621</v>
      </c>
      <c r="J8727" s="1" t="str">
        <f t="shared" si="602"/>
        <v>Till</v>
      </c>
      <c r="K8727" s="1" t="str">
        <f t="shared" si="599"/>
        <v>&lt;63 micron</v>
      </c>
      <c r="L8727">
        <v>0.1</v>
      </c>
      <c r="M8727">
        <v>0.99</v>
      </c>
      <c r="N8727">
        <v>6</v>
      </c>
      <c r="O8727">
        <v>160</v>
      </c>
      <c r="P8727">
        <v>0.25</v>
      </c>
      <c r="Q8727">
        <v>1</v>
      </c>
      <c r="R8727">
        <v>0.38</v>
      </c>
      <c r="S8727">
        <v>0.25</v>
      </c>
      <c r="T8727">
        <v>10</v>
      </c>
      <c r="U8727">
        <v>71</v>
      </c>
      <c r="V8727">
        <v>48</v>
      </c>
      <c r="W8727">
        <v>2.57</v>
      </c>
      <c r="X8727">
        <v>5</v>
      </c>
      <c r="Z8727">
        <v>7.0000000000000007E-2</v>
      </c>
      <c r="AA8727">
        <v>10</v>
      </c>
      <c r="AB8727">
        <v>0.64</v>
      </c>
      <c r="AC8727">
        <v>560</v>
      </c>
      <c r="AD8727">
        <v>0.5</v>
      </c>
      <c r="AE8727">
        <v>0.01</v>
      </c>
      <c r="AF8727">
        <v>40</v>
      </c>
      <c r="AG8727">
        <v>670</v>
      </c>
      <c r="AH8727">
        <v>14</v>
      </c>
      <c r="AI8727">
        <v>1</v>
      </c>
      <c r="AJ8727">
        <v>7</v>
      </c>
      <c r="AK8727">
        <v>33</v>
      </c>
      <c r="AL8727">
        <v>0.08</v>
      </c>
      <c r="AM8727">
        <v>5</v>
      </c>
      <c r="AN8727">
        <v>5</v>
      </c>
      <c r="AO8727">
        <v>51</v>
      </c>
      <c r="AP8727">
        <v>5</v>
      </c>
      <c r="AQ8727">
        <v>46</v>
      </c>
    </row>
    <row r="8728" spans="1:43" hidden="1" x14ac:dyDescent="0.25">
      <c r="A8728" t="s">
        <v>31672</v>
      </c>
      <c r="B8728" t="s">
        <v>31673</v>
      </c>
      <c r="C8728" s="1" t="str">
        <f t="shared" si="600"/>
        <v>21:0153</v>
      </c>
      <c r="D8728" s="1" t="str">
        <f t="shared" si="601"/>
        <v>21:0040</v>
      </c>
      <c r="E8728" t="s">
        <v>31670</v>
      </c>
      <c r="F8728" t="s">
        <v>31674</v>
      </c>
      <c r="H8728">
        <v>55.560769499999999</v>
      </c>
      <c r="I8728">
        <v>-125.2933621</v>
      </c>
      <c r="J8728" s="1" t="str">
        <f t="shared" si="602"/>
        <v>Till</v>
      </c>
      <c r="K8728" s="1" t="str">
        <f t="shared" si="599"/>
        <v>&lt;63 micron</v>
      </c>
      <c r="L8728">
        <v>0.1</v>
      </c>
      <c r="M8728">
        <v>1</v>
      </c>
      <c r="N8728">
        <v>2</v>
      </c>
      <c r="O8728">
        <v>160</v>
      </c>
      <c r="P8728">
        <v>0.25</v>
      </c>
      <c r="Q8728">
        <v>1</v>
      </c>
      <c r="R8728">
        <v>0.39</v>
      </c>
      <c r="S8728">
        <v>0.25</v>
      </c>
      <c r="T8728">
        <v>10</v>
      </c>
      <c r="U8728">
        <v>69</v>
      </c>
      <c r="V8728">
        <v>56</v>
      </c>
      <c r="W8728">
        <v>2.65</v>
      </c>
      <c r="X8728">
        <v>5</v>
      </c>
      <c r="Z8728">
        <v>7.0000000000000007E-2</v>
      </c>
      <c r="AA8728">
        <v>10</v>
      </c>
      <c r="AB8728">
        <v>0.62</v>
      </c>
      <c r="AC8728">
        <v>560</v>
      </c>
      <c r="AD8728">
        <v>1</v>
      </c>
      <c r="AE8728">
        <v>0.01</v>
      </c>
      <c r="AF8728">
        <v>43</v>
      </c>
      <c r="AG8728">
        <v>700</v>
      </c>
      <c r="AH8728">
        <v>8</v>
      </c>
      <c r="AI8728">
        <v>2</v>
      </c>
      <c r="AJ8728">
        <v>7</v>
      </c>
      <c r="AK8728">
        <v>31</v>
      </c>
      <c r="AL8728">
        <v>0.08</v>
      </c>
      <c r="AM8728">
        <v>5</v>
      </c>
      <c r="AN8728">
        <v>5</v>
      </c>
      <c r="AO8728">
        <v>51</v>
      </c>
      <c r="AP8728">
        <v>5</v>
      </c>
      <c r="AQ8728">
        <v>48</v>
      </c>
    </row>
    <row r="8729" spans="1:43" hidden="1" x14ac:dyDescent="0.25">
      <c r="A8729" t="s">
        <v>31675</v>
      </c>
      <c r="B8729" t="s">
        <v>31676</v>
      </c>
      <c r="C8729" s="1" t="str">
        <f t="shared" si="600"/>
        <v>21:0153</v>
      </c>
      <c r="D8729" s="1" t="str">
        <f t="shared" si="601"/>
        <v>21:0040</v>
      </c>
      <c r="E8729" t="s">
        <v>31677</v>
      </c>
      <c r="F8729" t="s">
        <v>31678</v>
      </c>
      <c r="H8729">
        <v>55.602631000000002</v>
      </c>
      <c r="I8729">
        <v>-125.22290270000001</v>
      </c>
      <c r="J8729" s="1" t="str">
        <f t="shared" si="602"/>
        <v>Till</v>
      </c>
      <c r="K8729" s="1" t="str">
        <f t="shared" si="599"/>
        <v>&lt;63 micron</v>
      </c>
      <c r="L8729">
        <v>0.1</v>
      </c>
      <c r="M8729">
        <v>1.49</v>
      </c>
      <c r="N8729">
        <v>4</v>
      </c>
      <c r="O8729">
        <v>330</v>
      </c>
      <c r="P8729">
        <v>0.25</v>
      </c>
      <c r="Q8729">
        <v>1</v>
      </c>
      <c r="R8729">
        <v>0.51</v>
      </c>
      <c r="S8729">
        <v>0.25</v>
      </c>
      <c r="T8729">
        <v>9</v>
      </c>
      <c r="U8729">
        <v>75</v>
      </c>
      <c r="V8729">
        <v>48</v>
      </c>
      <c r="W8729">
        <v>2.94</v>
      </c>
      <c r="X8729">
        <v>5</v>
      </c>
      <c r="Z8729">
        <v>0.15</v>
      </c>
      <c r="AA8729">
        <v>10</v>
      </c>
      <c r="AB8729">
        <v>0.62</v>
      </c>
      <c r="AC8729">
        <v>550</v>
      </c>
      <c r="AD8729">
        <v>0.5</v>
      </c>
      <c r="AE8729">
        <v>0.02</v>
      </c>
      <c r="AF8729">
        <v>34</v>
      </c>
      <c r="AG8729">
        <v>690</v>
      </c>
      <c r="AH8729">
        <v>6</v>
      </c>
      <c r="AI8729">
        <v>1</v>
      </c>
      <c r="AJ8729">
        <v>8</v>
      </c>
      <c r="AK8729">
        <v>48</v>
      </c>
      <c r="AL8729">
        <v>7.0000000000000007E-2</v>
      </c>
      <c r="AM8729">
        <v>5</v>
      </c>
      <c r="AN8729">
        <v>5</v>
      </c>
      <c r="AO8729">
        <v>64</v>
      </c>
      <c r="AP8729">
        <v>5</v>
      </c>
      <c r="AQ8729">
        <v>38</v>
      </c>
    </row>
    <row r="8730" spans="1:43" hidden="1" x14ac:dyDescent="0.25">
      <c r="A8730" t="s">
        <v>31679</v>
      </c>
      <c r="B8730" t="s">
        <v>31680</v>
      </c>
      <c r="C8730" s="1" t="str">
        <f t="shared" si="600"/>
        <v>21:0153</v>
      </c>
      <c r="D8730" s="1" t="str">
        <f t="shared" si="601"/>
        <v>21:0040</v>
      </c>
      <c r="E8730" t="s">
        <v>31677</v>
      </c>
      <c r="F8730" t="s">
        <v>31681</v>
      </c>
      <c r="H8730">
        <v>55.602631000000002</v>
      </c>
      <c r="I8730">
        <v>-125.22290270000001</v>
      </c>
      <c r="J8730" s="1" t="str">
        <f t="shared" si="602"/>
        <v>Till</v>
      </c>
      <c r="K8730" s="1" t="str">
        <f t="shared" si="599"/>
        <v>&lt;63 micron</v>
      </c>
      <c r="L8730">
        <v>0.1</v>
      </c>
      <c r="M8730">
        <v>1.49</v>
      </c>
      <c r="N8730">
        <v>14</v>
      </c>
      <c r="O8730">
        <v>310</v>
      </c>
      <c r="P8730">
        <v>0.25</v>
      </c>
      <c r="Q8730">
        <v>1</v>
      </c>
      <c r="R8730">
        <v>0.49</v>
      </c>
      <c r="S8730">
        <v>0.25</v>
      </c>
      <c r="T8730">
        <v>9</v>
      </c>
      <c r="U8730">
        <v>71</v>
      </c>
      <c r="V8730">
        <v>46</v>
      </c>
      <c r="W8730">
        <v>2.81</v>
      </c>
      <c r="X8730">
        <v>5</v>
      </c>
      <c r="Z8730">
        <v>0.14000000000000001</v>
      </c>
      <c r="AA8730">
        <v>10</v>
      </c>
      <c r="AB8730">
        <v>0.57999999999999996</v>
      </c>
      <c r="AC8730">
        <v>500</v>
      </c>
      <c r="AD8730">
        <v>0.5</v>
      </c>
      <c r="AE8730">
        <v>0.02</v>
      </c>
      <c r="AF8730">
        <v>28</v>
      </c>
      <c r="AG8730">
        <v>680</v>
      </c>
      <c r="AH8730">
        <v>18</v>
      </c>
      <c r="AI8730">
        <v>2</v>
      </c>
      <c r="AJ8730">
        <v>8</v>
      </c>
      <c r="AK8730">
        <v>48</v>
      </c>
      <c r="AL8730">
        <v>7.0000000000000007E-2</v>
      </c>
      <c r="AM8730">
        <v>5</v>
      </c>
      <c r="AN8730">
        <v>5</v>
      </c>
      <c r="AO8730">
        <v>62</v>
      </c>
      <c r="AP8730">
        <v>5</v>
      </c>
      <c r="AQ8730">
        <v>36</v>
      </c>
    </row>
    <row r="8731" spans="1:43" hidden="1" x14ac:dyDescent="0.25">
      <c r="A8731" t="s">
        <v>31682</v>
      </c>
      <c r="B8731" t="s">
        <v>31683</v>
      </c>
      <c r="C8731" s="1" t="str">
        <f t="shared" si="600"/>
        <v>21:0153</v>
      </c>
      <c r="D8731" s="1" t="str">
        <f t="shared" si="601"/>
        <v>21:0040</v>
      </c>
      <c r="E8731" t="s">
        <v>31684</v>
      </c>
      <c r="F8731" t="s">
        <v>31685</v>
      </c>
      <c r="H8731">
        <v>55.798425299999998</v>
      </c>
      <c r="I8731">
        <v>-124.06347479999999</v>
      </c>
      <c r="J8731" s="1" t="str">
        <f t="shared" si="602"/>
        <v>Till</v>
      </c>
      <c r="K8731" s="1" t="str">
        <f t="shared" si="599"/>
        <v>&lt;63 micron</v>
      </c>
      <c r="L8731">
        <v>0.1</v>
      </c>
      <c r="M8731">
        <v>2.11</v>
      </c>
      <c r="N8731">
        <v>14</v>
      </c>
      <c r="O8731">
        <v>180</v>
      </c>
      <c r="P8731">
        <v>0.25</v>
      </c>
      <c r="Q8731">
        <v>1</v>
      </c>
      <c r="R8731">
        <v>2.54</v>
      </c>
      <c r="S8731">
        <v>0.25</v>
      </c>
      <c r="T8731">
        <v>13</v>
      </c>
      <c r="U8731">
        <v>47</v>
      </c>
      <c r="V8731">
        <v>36</v>
      </c>
      <c r="W8731">
        <v>3.15</v>
      </c>
      <c r="X8731">
        <v>10</v>
      </c>
      <c r="Z8731">
        <v>0.34</v>
      </c>
      <c r="AA8731">
        <v>20</v>
      </c>
      <c r="AB8731">
        <v>0.97</v>
      </c>
      <c r="AC8731">
        <v>580</v>
      </c>
      <c r="AD8731">
        <v>0.5</v>
      </c>
      <c r="AE8731">
        <v>0.02</v>
      </c>
      <c r="AF8731">
        <v>34</v>
      </c>
      <c r="AG8731">
        <v>690</v>
      </c>
      <c r="AH8731">
        <v>16</v>
      </c>
      <c r="AI8731">
        <v>1</v>
      </c>
      <c r="AJ8731">
        <v>6</v>
      </c>
      <c r="AK8731">
        <v>82</v>
      </c>
      <c r="AL8731">
        <v>0.08</v>
      </c>
      <c r="AM8731">
        <v>5</v>
      </c>
      <c r="AN8731">
        <v>5</v>
      </c>
      <c r="AO8731">
        <v>47</v>
      </c>
      <c r="AP8731">
        <v>5</v>
      </c>
      <c r="AQ8731">
        <v>74</v>
      </c>
    </row>
    <row r="8732" spans="1:43" hidden="1" x14ac:dyDescent="0.25">
      <c r="A8732" t="s">
        <v>31686</v>
      </c>
      <c r="B8732" t="s">
        <v>31687</v>
      </c>
      <c r="C8732" s="1" t="str">
        <f t="shared" si="600"/>
        <v>21:0153</v>
      </c>
      <c r="D8732" s="1" t="str">
        <f t="shared" si="601"/>
        <v>21:0040</v>
      </c>
      <c r="E8732" t="s">
        <v>31688</v>
      </c>
      <c r="F8732" t="s">
        <v>31689</v>
      </c>
      <c r="H8732">
        <v>55.870510199999998</v>
      </c>
      <c r="I8732">
        <v>-124.18252560000001</v>
      </c>
      <c r="J8732" s="1" t="str">
        <f t="shared" si="602"/>
        <v>Till</v>
      </c>
      <c r="K8732" s="1" t="str">
        <f t="shared" si="599"/>
        <v>&lt;63 micron</v>
      </c>
      <c r="L8732">
        <v>0.1</v>
      </c>
      <c r="M8732">
        <v>2.2000000000000002</v>
      </c>
      <c r="N8732">
        <v>10</v>
      </c>
      <c r="O8732">
        <v>160</v>
      </c>
      <c r="P8732">
        <v>0.25</v>
      </c>
      <c r="Q8732">
        <v>2</v>
      </c>
      <c r="R8732">
        <v>1.98</v>
      </c>
      <c r="S8732">
        <v>0.25</v>
      </c>
      <c r="T8732">
        <v>14</v>
      </c>
      <c r="U8732">
        <v>45</v>
      </c>
      <c r="V8732">
        <v>35</v>
      </c>
      <c r="W8732">
        <v>3.58</v>
      </c>
      <c r="X8732">
        <v>10</v>
      </c>
      <c r="Z8732">
        <v>0.55000000000000004</v>
      </c>
      <c r="AA8732">
        <v>30</v>
      </c>
      <c r="AB8732">
        <v>0.97</v>
      </c>
      <c r="AC8732">
        <v>450</v>
      </c>
      <c r="AD8732">
        <v>0.5</v>
      </c>
      <c r="AE8732">
        <v>0.02</v>
      </c>
      <c r="AF8732">
        <v>33</v>
      </c>
      <c r="AG8732">
        <v>620</v>
      </c>
      <c r="AH8732">
        <v>20</v>
      </c>
      <c r="AI8732">
        <v>1</v>
      </c>
      <c r="AJ8732">
        <v>5</v>
      </c>
      <c r="AK8732">
        <v>65</v>
      </c>
      <c r="AL8732">
        <v>0.1</v>
      </c>
      <c r="AM8732">
        <v>5</v>
      </c>
      <c r="AN8732">
        <v>5</v>
      </c>
      <c r="AO8732">
        <v>40</v>
      </c>
      <c r="AP8732">
        <v>5</v>
      </c>
      <c r="AQ8732">
        <v>78</v>
      </c>
    </row>
    <row r="8733" spans="1:43" hidden="1" x14ac:dyDescent="0.25">
      <c r="A8733" t="s">
        <v>31690</v>
      </c>
      <c r="B8733" t="s">
        <v>31691</v>
      </c>
      <c r="C8733" s="1" t="str">
        <f t="shared" si="600"/>
        <v>21:0153</v>
      </c>
      <c r="D8733" s="1" t="str">
        <f t="shared" si="601"/>
        <v>21:0040</v>
      </c>
      <c r="E8733" t="s">
        <v>31688</v>
      </c>
      <c r="F8733" t="s">
        <v>31692</v>
      </c>
      <c r="H8733">
        <v>55.870510199999998</v>
      </c>
      <c r="I8733">
        <v>-124.18252560000001</v>
      </c>
      <c r="J8733" s="1" t="str">
        <f t="shared" si="602"/>
        <v>Till</v>
      </c>
      <c r="K8733" s="1" t="str">
        <f t="shared" si="599"/>
        <v>&lt;63 micron</v>
      </c>
      <c r="L8733">
        <v>0.1</v>
      </c>
      <c r="M8733">
        <v>2.11</v>
      </c>
      <c r="N8733">
        <v>12</v>
      </c>
      <c r="O8733">
        <v>150</v>
      </c>
      <c r="P8733">
        <v>0.25</v>
      </c>
      <c r="Q8733">
        <v>1</v>
      </c>
      <c r="R8733">
        <v>1.85</v>
      </c>
      <c r="S8733">
        <v>0.25</v>
      </c>
      <c r="T8733">
        <v>14</v>
      </c>
      <c r="U8733">
        <v>42</v>
      </c>
      <c r="V8733">
        <v>33</v>
      </c>
      <c r="W8733">
        <v>3.41</v>
      </c>
      <c r="X8733">
        <v>10</v>
      </c>
      <c r="Z8733">
        <v>0.53</v>
      </c>
      <c r="AA8733">
        <v>20</v>
      </c>
      <c r="AB8733">
        <v>0.92</v>
      </c>
      <c r="AC8733">
        <v>430</v>
      </c>
      <c r="AD8733">
        <v>0.5</v>
      </c>
      <c r="AE8733">
        <v>0.02</v>
      </c>
      <c r="AF8733">
        <v>31</v>
      </c>
      <c r="AG8733">
        <v>560</v>
      </c>
      <c r="AH8733">
        <v>18</v>
      </c>
      <c r="AI8733">
        <v>1</v>
      </c>
      <c r="AJ8733">
        <v>5</v>
      </c>
      <c r="AK8733">
        <v>60</v>
      </c>
      <c r="AL8733">
        <v>0.09</v>
      </c>
      <c r="AM8733">
        <v>5</v>
      </c>
      <c r="AN8733">
        <v>5</v>
      </c>
      <c r="AO8733">
        <v>38</v>
      </c>
      <c r="AP8733">
        <v>5</v>
      </c>
      <c r="AQ8733">
        <v>74</v>
      </c>
    </row>
    <row r="8734" spans="1:43" hidden="1" x14ac:dyDescent="0.25">
      <c r="A8734" t="s">
        <v>31693</v>
      </c>
      <c r="B8734" t="s">
        <v>31694</v>
      </c>
      <c r="C8734" s="1" t="str">
        <f t="shared" si="600"/>
        <v>21:0153</v>
      </c>
      <c r="D8734" s="1" t="str">
        <f t="shared" si="601"/>
        <v>21:0040</v>
      </c>
      <c r="E8734" t="s">
        <v>31695</v>
      </c>
      <c r="F8734" t="s">
        <v>31696</v>
      </c>
      <c r="H8734">
        <v>55.878061500000001</v>
      </c>
      <c r="I8734">
        <v>-124.11378070000001</v>
      </c>
      <c r="J8734" s="1" t="str">
        <f t="shared" si="602"/>
        <v>Till</v>
      </c>
      <c r="K8734" s="1" t="str">
        <f t="shared" si="599"/>
        <v>&lt;63 micron</v>
      </c>
      <c r="L8734">
        <v>0.1</v>
      </c>
      <c r="M8734">
        <v>1.39</v>
      </c>
      <c r="N8734">
        <v>1</v>
      </c>
      <c r="O8734">
        <v>120</v>
      </c>
      <c r="P8734">
        <v>0.25</v>
      </c>
      <c r="Q8734">
        <v>2</v>
      </c>
      <c r="R8734">
        <v>3.28</v>
      </c>
      <c r="S8734">
        <v>0.25</v>
      </c>
      <c r="T8734">
        <v>8</v>
      </c>
      <c r="U8734">
        <v>29</v>
      </c>
      <c r="V8734">
        <v>20</v>
      </c>
      <c r="W8734">
        <v>2.14</v>
      </c>
      <c r="X8734">
        <v>5</v>
      </c>
      <c r="Z8734">
        <v>0.27</v>
      </c>
      <c r="AA8734">
        <v>20</v>
      </c>
      <c r="AB8734">
        <v>0.79</v>
      </c>
      <c r="AC8734">
        <v>365</v>
      </c>
      <c r="AD8734">
        <v>0.5</v>
      </c>
      <c r="AE8734">
        <v>0.02</v>
      </c>
      <c r="AF8734">
        <v>18</v>
      </c>
      <c r="AG8734">
        <v>680</v>
      </c>
      <c r="AH8734">
        <v>18</v>
      </c>
      <c r="AI8734">
        <v>2</v>
      </c>
      <c r="AJ8734">
        <v>3</v>
      </c>
      <c r="AK8734">
        <v>98</v>
      </c>
      <c r="AL8734">
        <v>7.0000000000000007E-2</v>
      </c>
      <c r="AM8734">
        <v>5</v>
      </c>
      <c r="AN8734">
        <v>5</v>
      </c>
      <c r="AO8734">
        <v>32</v>
      </c>
      <c r="AP8734">
        <v>5</v>
      </c>
      <c r="AQ8734">
        <v>48</v>
      </c>
    </row>
    <row r="8735" spans="1:43" hidden="1" x14ac:dyDescent="0.25">
      <c r="A8735" t="s">
        <v>31697</v>
      </c>
      <c r="B8735" t="s">
        <v>31698</v>
      </c>
      <c r="C8735" s="1" t="str">
        <f t="shared" si="600"/>
        <v>21:0153</v>
      </c>
      <c r="D8735" s="1" t="str">
        <f t="shared" si="601"/>
        <v>21:0040</v>
      </c>
      <c r="E8735" t="s">
        <v>31699</v>
      </c>
      <c r="F8735" t="s">
        <v>31700</v>
      </c>
      <c r="H8735">
        <v>55.791636599999997</v>
      </c>
      <c r="I8735">
        <v>-124.1304523</v>
      </c>
      <c r="J8735" s="1" t="str">
        <f t="shared" si="602"/>
        <v>Till</v>
      </c>
      <c r="K8735" s="1" t="str">
        <f t="shared" ref="K8735:K8798" si="603">HYPERLINK("http://geochem.nrcan.gc.ca/cdogs/content/kwd/kwd080004_e.htm", "&lt;63 micron")</f>
        <v>&lt;63 micron</v>
      </c>
      <c r="L8735">
        <v>0.1</v>
      </c>
      <c r="M8735">
        <v>2.42</v>
      </c>
      <c r="N8735">
        <v>34</v>
      </c>
      <c r="O8735">
        <v>180</v>
      </c>
      <c r="P8735">
        <v>0.25</v>
      </c>
      <c r="Q8735">
        <v>1</v>
      </c>
      <c r="R8735">
        <v>0.63</v>
      </c>
      <c r="S8735">
        <v>0.25</v>
      </c>
      <c r="T8735">
        <v>16</v>
      </c>
      <c r="U8735">
        <v>48</v>
      </c>
      <c r="V8735">
        <v>36</v>
      </c>
      <c r="W8735">
        <v>3.82</v>
      </c>
      <c r="X8735">
        <v>10</v>
      </c>
      <c r="Z8735">
        <v>0.65</v>
      </c>
      <c r="AA8735">
        <v>30</v>
      </c>
      <c r="AB8735">
        <v>0.82</v>
      </c>
      <c r="AC8735">
        <v>660</v>
      </c>
      <c r="AD8735">
        <v>1</v>
      </c>
      <c r="AE8735">
        <v>0.01</v>
      </c>
      <c r="AF8735">
        <v>37</v>
      </c>
      <c r="AG8735">
        <v>560</v>
      </c>
      <c r="AH8735">
        <v>24</v>
      </c>
      <c r="AI8735">
        <v>2</v>
      </c>
      <c r="AJ8735">
        <v>6</v>
      </c>
      <c r="AK8735">
        <v>30</v>
      </c>
      <c r="AL8735">
        <v>0.11</v>
      </c>
      <c r="AM8735">
        <v>5</v>
      </c>
      <c r="AN8735">
        <v>5</v>
      </c>
      <c r="AO8735">
        <v>42</v>
      </c>
      <c r="AP8735">
        <v>5</v>
      </c>
      <c r="AQ8735">
        <v>90</v>
      </c>
    </row>
    <row r="8736" spans="1:43" hidden="1" x14ac:dyDescent="0.25">
      <c r="A8736" t="s">
        <v>31701</v>
      </c>
      <c r="B8736" t="s">
        <v>31702</v>
      </c>
      <c r="C8736" s="1" t="str">
        <f t="shared" si="600"/>
        <v>21:0153</v>
      </c>
      <c r="D8736" s="1" t="str">
        <f t="shared" si="601"/>
        <v>21:0040</v>
      </c>
      <c r="E8736" t="s">
        <v>31699</v>
      </c>
      <c r="F8736" t="s">
        <v>31703</v>
      </c>
      <c r="H8736">
        <v>55.791636599999997</v>
      </c>
      <c r="I8736">
        <v>-124.1304523</v>
      </c>
      <c r="J8736" s="1" t="str">
        <f t="shared" si="602"/>
        <v>Till</v>
      </c>
      <c r="K8736" s="1" t="str">
        <f t="shared" si="603"/>
        <v>&lt;63 micron</v>
      </c>
      <c r="L8736">
        <v>0.1</v>
      </c>
      <c r="M8736">
        <v>2.68</v>
      </c>
      <c r="N8736">
        <v>1</v>
      </c>
      <c r="O8736">
        <v>200</v>
      </c>
      <c r="P8736">
        <v>0.25</v>
      </c>
      <c r="Q8736">
        <v>1</v>
      </c>
      <c r="R8736">
        <v>0.76</v>
      </c>
      <c r="S8736">
        <v>0.25</v>
      </c>
      <c r="T8736">
        <v>16</v>
      </c>
      <c r="U8736">
        <v>57</v>
      </c>
      <c r="V8736">
        <v>41</v>
      </c>
      <c r="W8736">
        <v>4.1100000000000003</v>
      </c>
      <c r="X8736">
        <v>10</v>
      </c>
      <c r="Z8736">
        <v>0.98</v>
      </c>
      <c r="AA8736">
        <v>40</v>
      </c>
      <c r="AB8736">
        <v>0.87</v>
      </c>
      <c r="AC8736">
        <v>460</v>
      </c>
      <c r="AD8736">
        <v>0.5</v>
      </c>
      <c r="AE8736">
        <v>0.03</v>
      </c>
      <c r="AF8736">
        <v>41</v>
      </c>
      <c r="AG8736">
        <v>530</v>
      </c>
      <c r="AH8736">
        <v>18</v>
      </c>
      <c r="AI8736">
        <v>1</v>
      </c>
      <c r="AJ8736">
        <v>6</v>
      </c>
      <c r="AK8736">
        <v>30</v>
      </c>
      <c r="AL8736">
        <v>0.13</v>
      </c>
      <c r="AM8736">
        <v>5</v>
      </c>
      <c r="AN8736">
        <v>5</v>
      </c>
      <c r="AO8736">
        <v>43</v>
      </c>
      <c r="AP8736">
        <v>5</v>
      </c>
      <c r="AQ8736">
        <v>94</v>
      </c>
    </row>
    <row r="8737" spans="1:43" hidden="1" x14ac:dyDescent="0.25">
      <c r="A8737" t="s">
        <v>31704</v>
      </c>
      <c r="B8737" t="s">
        <v>31705</v>
      </c>
      <c r="C8737" s="1" t="str">
        <f t="shared" si="600"/>
        <v>21:0153</v>
      </c>
      <c r="D8737" s="1" t="str">
        <f t="shared" si="601"/>
        <v>21:0040</v>
      </c>
      <c r="E8737" t="s">
        <v>31699</v>
      </c>
      <c r="F8737" t="s">
        <v>31706</v>
      </c>
      <c r="H8737">
        <v>55.791636599999997</v>
      </c>
      <c r="I8737">
        <v>-124.1304523</v>
      </c>
      <c r="J8737" s="1" t="str">
        <f t="shared" si="602"/>
        <v>Till</v>
      </c>
      <c r="K8737" s="1" t="str">
        <f t="shared" si="603"/>
        <v>&lt;63 micron</v>
      </c>
      <c r="L8737">
        <v>0.1</v>
      </c>
      <c r="M8737">
        <v>2.5</v>
      </c>
      <c r="N8737">
        <v>6</v>
      </c>
      <c r="O8737">
        <v>160</v>
      </c>
      <c r="P8737">
        <v>0.25</v>
      </c>
      <c r="Q8737">
        <v>1</v>
      </c>
      <c r="R8737">
        <v>0.24</v>
      </c>
      <c r="S8737">
        <v>0.25</v>
      </c>
      <c r="T8737">
        <v>11</v>
      </c>
      <c r="U8737">
        <v>41</v>
      </c>
      <c r="V8737">
        <v>28</v>
      </c>
      <c r="W8737">
        <v>3.15</v>
      </c>
      <c r="X8737">
        <v>10</v>
      </c>
      <c r="Z8737">
        <v>0.77</v>
      </c>
      <c r="AA8737">
        <v>40</v>
      </c>
      <c r="AB8737">
        <v>0.7</v>
      </c>
      <c r="AC8737">
        <v>350</v>
      </c>
      <c r="AD8737">
        <v>0.5</v>
      </c>
      <c r="AE8737">
        <v>0.01</v>
      </c>
      <c r="AF8737">
        <v>24</v>
      </c>
      <c r="AG8737">
        <v>410</v>
      </c>
      <c r="AH8737">
        <v>22</v>
      </c>
      <c r="AI8737">
        <v>1</v>
      </c>
      <c r="AJ8737">
        <v>6</v>
      </c>
      <c r="AK8737">
        <v>23</v>
      </c>
      <c r="AL8737">
        <v>0.13</v>
      </c>
      <c r="AM8737">
        <v>5</v>
      </c>
      <c r="AN8737">
        <v>5</v>
      </c>
      <c r="AO8737">
        <v>34</v>
      </c>
      <c r="AP8737">
        <v>5</v>
      </c>
      <c r="AQ8737">
        <v>74</v>
      </c>
    </row>
    <row r="8738" spans="1:43" hidden="1" x14ac:dyDescent="0.25">
      <c r="A8738" t="s">
        <v>31707</v>
      </c>
      <c r="B8738" t="s">
        <v>31708</v>
      </c>
      <c r="C8738" s="1" t="str">
        <f t="shared" si="600"/>
        <v>21:0153</v>
      </c>
      <c r="D8738" s="1" t="str">
        <f t="shared" si="601"/>
        <v>21:0040</v>
      </c>
      <c r="E8738" t="s">
        <v>31709</v>
      </c>
      <c r="F8738" t="s">
        <v>31710</v>
      </c>
      <c r="H8738">
        <v>55.780213699999997</v>
      </c>
      <c r="I8738">
        <v>-124.12181440000001</v>
      </c>
      <c r="J8738" s="1" t="str">
        <f t="shared" si="602"/>
        <v>Till</v>
      </c>
      <c r="K8738" s="1" t="str">
        <f t="shared" si="603"/>
        <v>&lt;63 micron</v>
      </c>
      <c r="L8738">
        <v>0.1</v>
      </c>
      <c r="M8738">
        <v>2.06</v>
      </c>
      <c r="N8738">
        <v>10</v>
      </c>
      <c r="O8738">
        <v>140</v>
      </c>
      <c r="P8738">
        <v>0.25</v>
      </c>
      <c r="Q8738">
        <v>1</v>
      </c>
      <c r="R8738">
        <v>0.95</v>
      </c>
      <c r="S8738">
        <v>0.25</v>
      </c>
      <c r="T8738">
        <v>11</v>
      </c>
      <c r="U8738">
        <v>39</v>
      </c>
      <c r="V8738">
        <v>29</v>
      </c>
      <c r="W8738">
        <v>3.11</v>
      </c>
      <c r="X8738">
        <v>10</v>
      </c>
      <c r="Z8738">
        <v>0.64</v>
      </c>
      <c r="AA8738">
        <v>30</v>
      </c>
      <c r="AB8738">
        <v>0.67</v>
      </c>
      <c r="AC8738">
        <v>435</v>
      </c>
      <c r="AD8738">
        <v>0.5</v>
      </c>
      <c r="AE8738">
        <v>0.02</v>
      </c>
      <c r="AF8738">
        <v>29</v>
      </c>
      <c r="AG8738">
        <v>520</v>
      </c>
      <c r="AH8738">
        <v>18</v>
      </c>
      <c r="AI8738">
        <v>1</v>
      </c>
      <c r="AJ8738">
        <v>5</v>
      </c>
      <c r="AK8738">
        <v>35</v>
      </c>
      <c r="AL8738">
        <v>0.11</v>
      </c>
      <c r="AM8738">
        <v>5</v>
      </c>
      <c r="AN8738">
        <v>5</v>
      </c>
      <c r="AO8738">
        <v>37</v>
      </c>
      <c r="AP8738">
        <v>5</v>
      </c>
      <c r="AQ8738">
        <v>72</v>
      </c>
    </row>
    <row r="8739" spans="1:43" hidden="1" x14ac:dyDescent="0.25">
      <c r="A8739" t="s">
        <v>31711</v>
      </c>
      <c r="B8739" t="s">
        <v>31712</v>
      </c>
      <c r="C8739" s="1" t="str">
        <f t="shared" si="600"/>
        <v>21:0153</v>
      </c>
      <c r="D8739" s="1" t="str">
        <f t="shared" si="601"/>
        <v>21:0040</v>
      </c>
      <c r="E8739" t="s">
        <v>31713</v>
      </c>
      <c r="F8739" t="s">
        <v>31714</v>
      </c>
      <c r="H8739">
        <v>55.828326199999999</v>
      </c>
      <c r="I8739">
        <v>-124.11068280000001</v>
      </c>
      <c r="J8739" s="1" t="str">
        <f t="shared" si="602"/>
        <v>Till</v>
      </c>
      <c r="K8739" s="1" t="str">
        <f t="shared" si="603"/>
        <v>&lt;63 micron</v>
      </c>
      <c r="L8739">
        <v>0.1</v>
      </c>
      <c r="M8739">
        <v>2.39</v>
      </c>
      <c r="N8739">
        <v>16</v>
      </c>
      <c r="O8739">
        <v>190</v>
      </c>
      <c r="P8739">
        <v>0.25</v>
      </c>
      <c r="Q8739">
        <v>1</v>
      </c>
      <c r="R8739">
        <v>0.47</v>
      </c>
      <c r="S8739">
        <v>0.25</v>
      </c>
      <c r="T8739">
        <v>13</v>
      </c>
      <c r="U8739">
        <v>46</v>
      </c>
      <c r="V8739">
        <v>36</v>
      </c>
      <c r="W8739">
        <v>3.59</v>
      </c>
      <c r="X8739">
        <v>10</v>
      </c>
      <c r="Z8739">
        <v>0.46</v>
      </c>
      <c r="AA8739">
        <v>20</v>
      </c>
      <c r="AB8739">
        <v>0.79</v>
      </c>
      <c r="AC8739">
        <v>535</v>
      </c>
      <c r="AD8739">
        <v>1</v>
      </c>
      <c r="AE8739">
        <v>0.02</v>
      </c>
      <c r="AF8739">
        <v>34</v>
      </c>
      <c r="AG8739">
        <v>650</v>
      </c>
      <c r="AH8739">
        <v>16</v>
      </c>
      <c r="AI8739">
        <v>1</v>
      </c>
      <c r="AJ8739">
        <v>6</v>
      </c>
      <c r="AK8739">
        <v>33</v>
      </c>
      <c r="AL8739">
        <v>0.1</v>
      </c>
      <c r="AM8739">
        <v>5</v>
      </c>
      <c r="AN8739">
        <v>5</v>
      </c>
      <c r="AO8739">
        <v>47</v>
      </c>
      <c r="AP8739">
        <v>5</v>
      </c>
      <c r="AQ8739">
        <v>76</v>
      </c>
    </row>
    <row r="8740" spans="1:43" hidden="1" x14ac:dyDescent="0.25">
      <c r="A8740" t="s">
        <v>31715</v>
      </c>
      <c r="B8740" t="s">
        <v>31716</v>
      </c>
      <c r="C8740" s="1" t="str">
        <f t="shared" si="600"/>
        <v>21:0153</v>
      </c>
      <c r="D8740" s="1" t="str">
        <f t="shared" si="601"/>
        <v>21:0040</v>
      </c>
      <c r="E8740" t="s">
        <v>31717</v>
      </c>
      <c r="F8740" t="s">
        <v>31718</v>
      </c>
      <c r="H8740">
        <v>54.166055800000002</v>
      </c>
      <c r="I8740">
        <v>-124.5686252</v>
      </c>
      <c r="J8740" s="1" t="str">
        <f t="shared" si="602"/>
        <v>Till</v>
      </c>
      <c r="K8740" s="1" t="str">
        <f t="shared" si="603"/>
        <v>&lt;63 micron</v>
      </c>
      <c r="L8740">
        <v>0.1</v>
      </c>
      <c r="M8740">
        <v>0.56999999999999995</v>
      </c>
      <c r="N8740">
        <v>6</v>
      </c>
      <c r="O8740">
        <v>150</v>
      </c>
      <c r="P8740">
        <v>0.25</v>
      </c>
      <c r="Q8740">
        <v>1</v>
      </c>
      <c r="R8740">
        <v>0.47</v>
      </c>
      <c r="S8740">
        <v>0.25</v>
      </c>
      <c r="T8740">
        <v>6</v>
      </c>
      <c r="U8740">
        <v>38</v>
      </c>
      <c r="V8740">
        <v>10</v>
      </c>
      <c r="W8740">
        <v>2.46</v>
      </c>
      <c r="X8740">
        <v>5</v>
      </c>
      <c r="Z8740">
        <v>7.0000000000000007E-2</v>
      </c>
      <c r="AA8740">
        <v>20</v>
      </c>
      <c r="AB8740">
        <v>0.22</v>
      </c>
      <c r="AC8740">
        <v>280</v>
      </c>
      <c r="AD8740">
        <v>0.5</v>
      </c>
      <c r="AE8740">
        <v>0.05</v>
      </c>
      <c r="AF8740">
        <v>10</v>
      </c>
      <c r="AG8740">
        <v>1150</v>
      </c>
      <c r="AH8740">
        <v>1</v>
      </c>
      <c r="AI8740">
        <v>1</v>
      </c>
      <c r="AJ8740">
        <v>2</v>
      </c>
      <c r="AK8740">
        <v>42</v>
      </c>
      <c r="AL8740">
        <v>0.1</v>
      </c>
      <c r="AM8740">
        <v>5</v>
      </c>
      <c r="AN8740">
        <v>5</v>
      </c>
      <c r="AO8740">
        <v>80</v>
      </c>
      <c r="AP8740">
        <v>5</v>
      </c>
      <c r="AQ8740">
        <v>42</v>
      </c>
    </row>
    <row r="8741" spans="1:43" hidden="1" x14ac:dyDescent="0.25">
      <c r="A8741" t="s">
        <v>31719</v>
      </c>
      <c r="B8741" t="s">
        <v>31720</v>
      </c>
      <c r="C8741" s="1" t="str">
        <f t="shared" si="600"/>
        <v>21:0153</v>
      </c>
      <c r="D8741" s="1" t="str">
        <f t="shared" si="601"/>
        <v>21:0040</v>
      </c>
      <c r="E8741" t="s">
        <v>31721</v>
      </c>
      <c r="F8741" t="s">
        <v>31722</v>
      </c>
      <c r="H8741">
        <v>54.138663700000002</v>
      </c>
      <c r="I8741">
        <v>-124.0913777</v>
      </c>
      <c r="J8741" s="1" t="str">
        <f t="shared" si="602"/>
        <v>Till</v>
      </c>
      <c r="K8741" s="1" t="str">
        <f t="shared" si="603"/>
        <v>&lt;63 micron</v>
      </c>
      <c r="L8741">
        <v>0.1</v>
      </c>
      <c r="M8741">
        <v>1.95</v>
      </c>
      <c r="N8741">
        <v>16</v>
      </c>
      <c r="O8741">
        <v>260</v>
      </c>
      <c r="P8741">
        <v>0.25</v>
      </c>
      <c r="Q8741">
        <v>1</v>
      </c>
      <c r="R8741">
        <v>0.49</v>
      </c>
      <c r="S8741">
        <v>0.25</v>
      </c>
      <c r="T8741">
        <v>13</v>
      </c>
      <c r="U8741">
        <v>60</v>
      </c>
      <c r="V8741">
        <v>36</v>
      </c>
      <c r="W8741">
        <v>3.32</v>
      </c>
      <c r="X8741">
        <v>5</v>
      </c>
      <c r="Z8741">
        <v>0.13</v>
      </c>
      <c r="AA8741">
        <v>20</v>
      </c>
      <c r="AB8741">
        <v>0.69</v>
      </c>
      <c r="AC8741">
        <v>510</v>
      </c>
      <c r="AD8741">
        <v>0.5</v>
      </c>
      <c r="AE8741">
        <v>0.04</v>
      </c>
      <c r="AF8741">
        <v>42</v>
      </c>
      <c r="AG8741">
        <v>770</v>
      </c>
      <c r="AH8741">
        <v>2</v>
      </c>
      <c r="AI8741">
        <v>2</v>
      </c>
      <c r="AJ8741">
        <v>9</v>
      </c>
      <c r="AK8741">
        <v>51</v>
      </c>
      <c r="AL8741">
        <v>0.09</v>
      </c>
      <c r="AM8741">
        <v>5</v>
      </c>
      <c r="AN8741">
        <v>5</v>
      </c>
      <c r="AO8741">
        <v>75</v>
      </c>
      <c r="AP8741">
        <v>5</v>
      </c>
      <c r="AQ8741">
        <v>68</v>
      </c>
    </row>
    <row r="8742" spans="1:43" hidden="1" x14ac:dyDescent="0.25">
      <c r="A8742" t="s">
        <v>31723</v>
      </c>
      <c r="B8742" t="s">
        <v>31724</v>
      </c>
      <c r="C8742" s="1" t="str">
        <f t="shared" si="600"/>
        <v>21:0153</v>
      </c>
      <c r="D8742" s="1" t="str">
        <f t="shared" si="601"/>
        <v>21:0040</v>
      </c>
      <c r="E8742" t="s">
        <v>31725</v>
      </c>
      <c r="F8742" t="s">
        <v>31726</v>
      </c>
      <c r="H8742">
        <v>54.171418600000003</v>
      </c>
      <c r="I8742">
        <v>-124.06607409999999</v>
      </c>
      <c r="J8742" s="1" t="str">
        <f t="shared" si="602"/>
        <v>Till</v>
      </c>
      <c r="K8742" s="1" t="str">
        <f t="shared" si="603"/>
        <v>&lt;63 micron</v>
      </c>
      <c r="L8742">
        <v>0.1</v>
      </c>
      <c r="M8742">
        <v>1.37</v>
      </c>
      <c r="N8742">
        <v>16</v>
      </c>
      <c r="O8742">
        <v>240</v>
      </c>
      <c r="P8742">
        <v>0.25</v>
      </c>
      <c r="Q8742">
        <v>1</v>
      </c>
      <c r="R8742">
        <v>0.47</v>
      </c>
      <c r="S8742">
        <v>0.25</v>
      </c>
      <c r="T8742">
        <v>17</v>
      </c>
      <c r="U8742">
        <v>76</v>
      </c>
      <c r="V8742">
        <v>58</v>
      </c>
      <c r="W8742">
        <v>3.36</v>
      </c>
      <c r="X8742">
        <v>5</v>
      </c>
      <c r="Z8742">
        <v>0.14000000000000001</v>
      </c>
      <c r="AA8742">
        <v>20</v>
      </c>
      <c r="AB8742">
        <v>0.91</v>
      </c>
      <c r="AC8742">
        <v>705</v>
      </c>
      <c r="AD8742">
        <v>0.5</v>
      </c>
      <c r="AE8742">
        <v>0.05</v>
      </c>
      <c r="AF8742">
        <v>94</v>
      </c>
      <c r="AG8742">
        <v>830</v>
      </c>
      <c r="AH8742">
        <v>6</v>
      </c>
      <c r="AI8742">
        <v>1</v>
      </c>
      <c r="AJ8742">
        <v>7</v>
      </c>
      <c r="AK8742">
        <v>40</v>
      </c>
      <c r="AL8742">
        <v>0.1</v>
      </c>
      <c r="AM8742">
        <v>5</v>
      </c>
      <c r="AN8742">
        <v>5</v>
      </c>
      <c r="AO8742">
        <v>65</v>
      </c>
      <c r="AP8742">
        <v>5</v>
      </c>
      <c r="AQ8742">
        <v>80</v>
      </c>
    </row>
    <row r="8743" spans="1:43" hidden="1" x14ac:dyDescent="0.25">
      <c r="A8743" t="s">
        <v>31727</v>
      </c>
      <c r="B8743" t="s">
        <v>31728</v>
      </c>
      <c r="C8743" s="1" t="str">
        <f t="shared" si="600"/>
        <v>21:0153</v>
      </c>
      <c r="D8743" s="1" t="str">
        <f t="shared" si="601"/>
        <v>21:0040</v>
      </c>
      <c r="E8743" t="s">
        <v>31729</v>
      </c>
      <c r="F8743" t="s">
        <v>31730</v>
      </c>
      <c r="H8743">
        <v>54.166024999999998</v>
      </c>
      <c r="I8743">
        <v>-124.2493947</v>
      </c>
      <c r="J8743" s="1" t="str">
        <f t="shared" si="602"/>
        <v>Till</v>
      </c>
      <c r="K8743" s="1" t="str">
        <f t="shared" si="603"/>
        <v>&lt;63 micron</v>
      </c>
      <c r="L8743">
        <v>0.1</v>
      </c>
      <c r="M8743">
        <v>0.92</v>
      </c>
      <c r="N8743">
        <v>2</v>
      </c>
      <c r="O8743">
        <v>120</v>
      </c>
      <c r="P8743">
        <v>0.25</v>
      </c>
      <c r="Q8743">
        <v>1</v>
      </c>
      <c r="R8743">
        <v>0.24</v>
      </c>
      <c r="S8743">
        <v>0.25</v>
      </c>
      <c r="T8743">
        <v>4</v>
      </c>
      <c r="U8743">
        <v>29</v>
      </c>
      <c r="V8743">
        <v>7</v>
      </c>
      <c r="W8743">
        <v>1.33</v>
      </c>
      <c r="X8743">
        <v>5</v>
      </c>
      <c r="Z8743">
        <v>0.04</v>
      </c>
      <c r="AA8743">
        <v>10</v>
      </c>
      <c r="AB8743">
        <v>0.33</v>
      </c>
      <c r="AC8743">
        <v>145</v>
      </c>
      <c r="AD8743">
        <v>0.5</v>
      </c>
      <c r="AE8743">
        <v>0.01</v>
      </c>
      <c r="AF8743">
        <v>17</v>
      </c>
      <c r="AG8743">
        <v>500</v>
      </c>
      <c r="AH8743">
        <v>2</v>
      </c>
      <c r="AI8743">
        <v>1</v>
      </c>
      <c r="AJ8743">
        <v>2</v>
      </c>
      <c r="AK8743">
        <v>23</v>
      </c>
      <c r="AL8743">
        <v>7.0000000000000007E-2</v>
      </c>
      <c r="AM8743">
        <v>5</v>
      </c>
      <c r="AN8743">
        <v>5</v>
      </c>
      <c r="AO8743">
        <v>36</v>
      </c>
      <c r="AP8743">
        <v>5</v>
      </c>
      <c r="AQ8743">
        <v>36</v>
      </c>
    </row>
    <row r="8744" spans="1:43" hidden="1" x14ac:dyDescent="0.25">
      <c r="A8744" t="s">
        <v>31731</v>
      </c>
      <c r="B8744" t="s">
        <v>31732</v>
      </c>
      <c r="C8744" s="1" t="str">
        <f t="shared" si="600"/>
        <v>21:0153</v>
      </c>
      <c r="D8744" s="1" t="str">
        <f t="shared" si="601"/>
        <v>21:0040</v>
      </c>
      <c r="E8744" t="s">
        <v>31733</v>
      </c>
      <c r="F8744" t="s">
        <v>31734</v>
      </c>
      <c r="H8744">
        <v>54.162399899999997</v>
      </c>
      <c r="I8744">
        <v>-124.1938554</v>
      </c>
      <c r="J8744" s="1" t="str">
        <f t="shared" si="602"/>
        <v>Till</v>
      </c>
      <c r="K8744" s="1" t="str">
        <f t="shared" si="603"/>
        <v>&lt;63 micron</v>
      </c>
      <c r="L8744">
        <v>0.2</v>
      </c>
      <c r="M8744">
        <v>1.52</v>
      </c>
      <c r="N8744">
        <v>8</v>
      </c>
      <c r="O8744">
        <v>230</v>
      </c>
      <c r="P8744">
        <v>0.25</v>
      </c>
      <c r="Q8744">
        <v>1</v>
      </c>
      <c r="R8744">
        <v>0.56000000000000005</v>
      </c>
      <c r="S8744">
        <v>0.25</v>
      </c>
      <c r="T8744">
        <v>12</v>
      </c>
      <c r="U8744">
        <v>37</v>
      </c>
      <c r="V8744">
        <v>32</v>
      </c>
      <c r="W8744">
        <v>2.95</v>
      </c>
      <c r="X8744">
        <v>5</v>
      </c>
      <c r="Z8744">
        <v>0.12</v>
      </c>
      <c r="AA8744">
        <v>20</v>
      </c>
      <c r="AB8744">
        <v>0.64</v>
      </c>
      <c r="AC8744">
        <v>605</v>
      </c>
      <c r="AD8744">
        <v>0.5</v>
      </c>
      <c r="AE8744">
        <v>7.0000000000000007E-2</v>
      </c>
      <c r="AF8744">
        <v>36</v>
      </c>
      <c r="AG8744">
        <v>960</v>
      </c>
      <c r="AH8744">
        <v>2</v>
      </c>
      <c r="AI8744">
        <v>2</v>
      </c>
      <c r="AJ8744">
        <v>7</v>
      </c>
      <c r="AK8744">
        <v>54</v>
      </c>
      <c r="AL8744">
        <v>7.0000000000000007E-2</v>
      </c>
      <c r="AM8744">
        <v>5</v>
      </c>
      <c r="AN8744">
        <v>5</v>
      </c>
      <c r="AO8744">
        <v>62</v>
      </c>
      <c r="AP8744">
        <v>5</v>
      </c>
      <c r="AQ8744">
        <v>76</v>
      </c>
    </row>
    <row r="8745" spans="1:43" hidden="1" x14ac:dyDescent="0.25">
      <c r="A8745" t="s">
        <v>31735</v>
      </c>
      <c r="B8745" t="s">
        <v>31736</v>
      </c>
      <c r="C8745" s="1" t="str">
        <f t="shared" si="600"/>
        <v>21:0153</v>
      </c>
      <c r="D8745" s="1" t="str">
        <f t="shared" si="601"/>
        <v>21:0040</v>
      </c>
      <c r="E8745" t="s">
        <v>31737</v>
      </c>
      <c r="F8745" t="s">
        <v>31738</v>
      </c>
      <c r="H8745">
        <v>54.131219399999999</v>
      </c>
      <c r="I8745">
        <v>-124.5042345</v>
      </c>
      <c r="J8745" s="1" t="str">
        <f t="shared" si="602"/>
        <v>Till</v>
      </c>
      <c r="K8745" s="1" t="str">
        <f t="shared" si="603"/>
        <v>&lt;63 micron</v>
      </c>
      <c r="L8745">
        <v>0.1</v>
      </c>
      <c r="M8745">
        <v>1.1299999999999999</v>
      </c>
      <c r="N8745">
        <v>8</v>
      </c>
      <c r="O8745">
        <v>340</v>
      </c>
      <c r="P8745">
        <v>0.25</v>
      </c>
      <c r="Q8745">
        <v>1</v>
      </c>
      <c r="R8745">
        <v>0.68</v>
      </c>
      <c r="S8745">
        <v>0.25</v>
      </c>
      <c r="T8745">
        <v>10</v>
      </c>
      <c r="U8745">
        <v>37</v>
      </c>
      <c r="V8745">
        <v>19</v>
      </c>
      <c r="W8745">
        <v>2.86</v>
      </c>
      <c r="X8745">
        <v>5</v>
      </c>
      <c r="Z8745">
        <v>0.11</v>
      </c>
      <c r="AA8745">
        <v>20</v>
      </c>
      <c r="AB8745">
        <v>0.5</v>
      </c>
      <c r="AC8745">
        <v>415</v>
      </c>
      <c r="AD8745">
        <v>0.5</v>
      </c>
      <c r="AE8745">
        <v>0.06</v>
      </c>
      <c r="AF8745">
        <v>19</v>
      </c>
      <c r="AG8745">
        <v>1530</v>
      </c>
      <c r="AH8745">
        <v>2</v>
      </c>
      <c r="AI8745">
        <v>2</v>
      </c>
      <c r="AJ8745">
        <v>6</v>
      </c>
      <c r="AK8745">
        <v>71</v>
      </c>
      <c r="AL8745">
        <v>0.12</v>
      </c>
      <c r="AM8745">
        <v>5</v>
      </c>
      <c r="AN8745">
        <v>5</v>
      </c>
      <c r="AO8745">
        <v>82</v>
      </c>
      <c r="AP8745">
        <v>5</v>
      </c>
      <c r="AQ8745">
        <v>58</v>
      </c>
    </row>
    <row r="8746" spans="1:43" hidden="1" x14ac:dyDescent="0.25">
      <c r="A8746" t="s">
        <v>31739</v>
      </c>
      <c r="B8746" t="s">
        <v>31740</v>
      </c>
      <c r="C8746" s="1" t="str">
        <f t="shared" si="600"/>
        <v>21:0153</v>
      </c>
      <c r="D8746" s="1" t="str">
        <f t="shared" si="601"/>
        <v>21:0040</v>
      </c>
      <c r="E8746" t="s">
        <v>31741</v>
      </c>
      <c r="F8746" t="s">
        <v>31742</v>
      </c>
      <c r="H8746">
        <v>54.190531100000001</v>
      </c>
      <c r="I8746">
        <v>-124.56178079999999</v>
      </c>
      <c r="J8746" s="1" t="str">
        <f t="shared" si="602"/>
        <v>Till</v>
      </c>
      <c r="K8746" s="1" t="str">
        <f t="shared" si="603"/>
        <v>&lt;63 micron</v>
      </c>
      <c r="L8746">
        <v>0.1</v>
      </c>
      <c r="M8746">
        <v>0.82</v>
      </c>
      <c r="N8746">
        <v>6</v>
      </c>
      <c r="O8746">
        <v>220</v>
      </c>
      <c r="P8746">
        <v>0.25</v>
      </c>
      <c r="Q8746">
        <v>1</v>
      </c>
      <c r="R8746">
        <v>0.51</v>
      </c>
      <c r="S8746">
        <v>0.25</v>
      </c>
      <c r="T8746">
        <v>7</v>
      </c>
      <c r="U8746">
        <v>29</v>
      </c>
      <c r="V8746">
        <v>13</v>
      </c>
      <c r="W8746">
        <v>2.57</v>
      </c>
      <c r="X8746">
        <v>5</v>
      </c>
      <c r="Z8746">
        <v>7.0000000000000007E-2</v>
      </c>
      <c r="AA8746">
        <v>20</v>
      </c>
      <c r="AB8746">
        <v>0.26</v>
      </c>
      <c r="AC8746">
        <v>300</v>
      </c>
      <c r="AD8746">
        <v>0.5</v>
      </c>
      <c r="AE8746">
        <v>0.05</v>
      </c>
      <c r="AF8746">
        <v>12</v>
      </c>
      <c r="AG8746">
        <v>1270</v>
      </c>
      <c r="AH8746">
        <v>4</v>
      </c>
      <c r="AI8746">
        <v>1</v>
      </c>
      <c r="AJ8746">
        <v>4</v>
      </c>
      <c r="AK8746">
        <v>64</v>
      </c>
      <c r="AL8746">
        <v>0.11</v>
      </c>
      <c r="AM8746">
        <v>5</v>
      </c>
      <c r="AN8746">
        <v>5</v>
      </c>
      <c r="AO8746">
        <v>76</v>
      </c>
      <c r="AP8746">
        <v>5</v>
      </c>
      <c r="AQ8746">
        <v>42</v>
      </c>
    </row>
    <row r="8747" spans="1:43" hidden="1" x14ac:dyDescent="0.25">
      <c r="A8747" t="s">
        <v>31743</v>
      </c>
      <c r="B8747" t="s">
        <v>31744</v>
      </c>
      <c r="C8747" s="1" t="str">
        <f t="shared" si="600"/>
        <v>21:0153</v>
      </c>
      <c r="D8747" s="1" t="str">
        <f t="shared" si="601"/>
        <v>21:0040</v>
      </c>
      <c r="E8747" t="s">
        <v>31741</v>
      </c>
      <c r="F8747" t="s">
        <v>31745</v>
      </c>
      <c r="H8747">
        <v>54.190531100000001</v>
      </c>
      <c r="I8747">
        <v>-124.56178079999999</v>
      </c>
      <c r="J8747" s="1" t="str">
        <f t="shared" si="602"/>
        <v>Till</v>
      </c>
      <c r="K8747" s="1" t="str">
        <f t="shared" si="603"/>
        <v>&lt;63 micron</v>
      </c>
      <c r="L8747">
        <v>0.1</v>
      </c>
      <c r="M8747">
        <v>0.72</v>
      </c>
      <c r="N8747">
        <v>1</v>
      </c>
      <c r="O8747">
        <v>200</v>
      </c>
      <c r="P8747">
        <v>0.25</v>
      </c>
      <c r="Q8747">
        <v>1</v>
      </c>
      <c r="R8747">
        <v>0.5</v>
      </c>
      <c r="S8747">
        <v>0.25</v>
      </c>
      <c r="T8747">
        <v>7</v>
      </c>
      <c r="U8747">
        <v>32</v>
      </c>
      <c r="V8747">
        <v>12</v>
      </c>
      <c r="W8747">
        <v>2.5099999999999998</v>
      </c>
      <c r="X8747">
        <v>5</v>
      </c>
      <c r="Z8747">
        <v>0.06</v>
      </c>
      <c r="AA8747">
        <v>20</v>
      </c>
      <c r="AB8747">
        <v>0.24</v>
      </c>
      <c r="AC8747">
        <v>295</v>
      </c>
      <c r="AD8747">
        <v>0.5</v>
      </c>
      <c r="AE8747">
        <v>0.04</v>
      </c>
      <c r="AF8747">
        <v>13</v>
      </c>
      <c r="AG8747">
        <v>1230</v>
      </c>
      <c r="AH8747">
        <v>4</v>
      </c>
      <c r="AI8747">
        <v>1</v>
      </c>
      <c r="AJ8747">
        <v>4</v>
      </c>
      <c r="AK8747">
        <v>59</v>
      </c>
      <c r="AL8747">
        <v>0.1</v>
      </c>
      <c r="AM8747">
        <v>5</v>
      </c>
      <c r="AN8747">
        <v>5</v>
      </c>
      <c r="AO8747">
        <v>75</v>
      </c>
      <c r="AP8747">
        <v>5</v>
      </c>
      <c r="AQ8747">
        <v>42</v>
      </c>
    </row>
    <row r="8748" spans="1:43" hidden="1" x14ac:dyDescent="0.25">
      <c r="A8748" t="s">
        <v>31746</v>
      </c>
      <c r="B8748" t="s">
        <v>31747</v>
      </c>
      <c r="C8748" s="1" t="str">
        <f t="shared" si="600"/>
        <v>21:0153</v>
      </c>
      <c r="D8748" s="1" t="str">
        <f t="shared" si="601"/>
        <v>21:0040</v>
      </c>
      <c r="E8748" t="s">
        <v>31748</v>
      </c>
      <c r="F8748" t="s">
        <v>31749</v>
      </c>
      <c r="H8748">
        <v>54.191147700000002</v>
      </c>
      <c r="I8748">
        <v>-124.4684589</v>
      </c>
      <c r="J8748" s="1" t="str">
        <f t="shared" si="602"/>
        <v>Till</v>
      </c>
      <c r="K8748" s="1" t="str">
        <f t="shared" si="603"/>
        <v>&lt;63 micron</v>
      </c>
      <c r="L8748">
        <v>0.2</v>
      </c>
      <c r="M8748">
        <v>1.55</v>
      </c>
      <c r="N8748">
        <v>4</v>
      </c>
      <c r="O8748">
        <v>220</v>
      </c>
      <c r="P8748">
        <v>0.25</v>
      </c>
      <c r="Q8748">
        <v>2</v>
      </c>
      <c r="R8748">
        <v>0.61</v>
      </c>
      <c r="S8748">
        <v>0.25</v>
      </c>
      <c r="T8748">
        <v>13</v>
      </c>
      <c r="U8748">
        <v>35</v>
      </c>
      <c r="V8748">
        <v>30</v>
      </c>
      <c r="W8748">
        <v>3.2</v>
      </c>
      <c r="X8748">
        <v>5</v>
      </c>
      <c r="Z8748">
        <v>0.14000000000000001</v>
      </c>
      <c r="AA8748">
        <v>20</v>
      </c>
      <c r="AB8748">
        <v>0.68</v>
      </c>
      <c r="AC8748">
        <v>645</v>
      </c>
      <c r="AD8748">
        <v>0.5</v>
      </c>
      <c r="AE8748">
        <v>0.05</v>
      </c>
      <c r="AF8748">
        <v>29</v>
      </c>
      <c r="AG8748">
        <v>1060</v>
      </c>
      <c r="AH8748">
        <v>6</v>
      </c>
      <c r="AI8748">
        <v>1</v>
      </c>
      <c r="AJ8748">
        <v>7</v>
      </c>
      <c r="AK8748">
        <v>62</v>
      </c>
      <c r="AL8748">
        <v>0.09</v>
      </c>
      <c r="AM8748">
        <v>5</v>
      </c>
      <c r="AN8748">
        <v>5</v>
      </c>
      <c r="AO8748">
        <v>73</v>
      </c>
      <c r="AP8748">
        <v>5</v>
      </c>
      <c r="AQ8748">
        <v>76</v>
      </c>
    </row>
    <row r="8749" spans="1:43" hidden="1" x14ac:dyDescent="0.25">
      <c r="A8749" t="s">
        <v>31750</v>
      </c>
      <c r="B8749" t="s">
        <v>31751</v>
      </c>
      <c r="C8749" s="1" t="str">
        <f t="shared" si="600"/>
        <v>21:0153</v>
      </c>
      <c r="D8749" s="1" t="str">
        <f t="shared" si="601"/>
        <v>21:0040</v>
      </c>
      <c r="E8749" t="s">
        <v>31752</v>
      </c>
      <c r="F8749" t="s">
        <v>31753</v>
      </c>
      <c r="H8749">
        <v>54.216220300000003</v>
      </c>
      <c r="I8749">
        <v>-125.1332839</v>
      </c>
      <c r="J8749" s="1" t="str">
        <f t="shared" si="602"/>
        <v>Till</v>
      </c>
      <c r="K8749" s="1" t="str">
        <f t="shared" si="603"/>
        <v>&lt;63 micron</v>
      </c>
      <c r="L8749">
        <v>0.1</v>
      </c>
      <c r="M8749">
        <v>1.36</v>
      </c>
      <c r="N8749">
        <v>4</v>
      </c>
      <c r="O8749">
        <v>190</v>
      </c>
      <c r="P8749">
        <v>0.25</v>
      </c>
      <c r="Q8749">
        <v>1</v>
      </c>
      <c r="R8749">
        <v>0.66</v>
      </c>
      <c r="S8749">
        <v>0.25</v>
      </c>
      <c r="T8749">
        <v>11</v>
      </c>
      <c r="U8749">
        <v>32</v>
      </c>
      <c r="V8749">
        <v>23</v>
      </c>
      <c r="W8749">
        <v>3.13</v>
      </c>
      <c r="X8749">
        <v>5</v>
      </c>
      <c r="Z8749">
        <v>0.12</v>
      </c>
      <c r="AA8749">
        <v>20</v>
      </c>
      <c r="AB8749">
        <v>0.59</v>
      </c>
      <c r="AC8749">
        <v>605</v>
      </c>
      <c r="AD8749">
        <v>0.5</v>
      </c>
      <c r="AE8749">
        <v>0.06</v>
      </c>
      <c r="AF8749">
        <v>19</v>
      </c>
      <c r="AG8749">
        <v>1180</v>
      </c>
      <c r="AH8749">
        <v>2</v>
      </c>
      <c r="AI8749">
        <v>2</v>
      </c>
      <c r="AJ8749">
        <v>7</v>
      </c>
      <c r="AK8749">
        <v>61</v>
      </c>
      <c r="AL8749">
        <v>0.1</v>
      </c>
      <c r="AM8749">
        <v>5</v>
      </c>
      <c r="AN8749">
        <v>5</v>
      </c>
      <c r="AO8749">
        <v>80</v>
      </c>
      <c r="AP8749">
        <v>5</v>
      </c>
      <c r="AQ8749">
        <v>66</v>
      </c>
    </row>
    <row r="8750" spans="1:43" hidden="1" x14ac:dyDescent="0.25">
      <c r="A8750" t="s">
        <v>31754</v>
      </c>
      <c r="B8750" t="s">
        <v>31755</v>
      </c>
      <c r="C8750" s="1" t="str">
        <f t="shared" si="600"/>
        <v>21:0153</v>
      </c>
      <c r="D8750" s="1" t="str">
        <f t="shared" si="601"/>
        <v>21:0040</v>
      </c>
      <c r="E8750" t="s">
        <v>31752</v>
      </c>
      <c r="F8750" t="s">
        <v>31756</v>
      </c>
      <c r="H8750">
        <v>54.216220300000003</v>
      </c>
      <c r="I8750">
        <v>-125.1332839</v>
      </c>
      <c r="J8750" s="1" t="str">
        <f t="shared" si="602"/>
        <v>Till</v>
      </c>
      <c r="K8750" s="1" t="str">
        <f t="shared" si="603"/>
        <v>&lt;63 micron</v>
      </c>
      <c r="L8750">
        <v>0.1</v>
      </c>
      <c r="M8750">
        <v>1.52</v>
      </c>
      <c r="N8750">
        <v>2</v>
      </c>
      <c r="O8750">
        <v>180</v>
      </c>
      <c r="P8750">
        <v>0.25</v>
      </c>
      <c r="Q8750">
        <v>1</v>
      </c>
      <c r="R8750">
        <v>0.64</v>
      </c>
      <c r="S8750">
        <v>0.25</v>
      </c>
      <c r="T8750">
        <v>11</v>
      </c>
      <c r="U8750">
        <v>36</v>
      </c>
      <c r="V8750">
        <v>25</v>
      </c>
      <c r="W8750">
        <v>3.21</v>
      </c>
      <c r="X8750">
        <v>5</v>
      </c>
      <c r="Z8750">
        <v>0.13</v>
      </c>
      <c r="AA8750">
        <v>20</v>
      </c>
      <c r="AB8750">
        <v>0.62</v>
      </c>
      <c r="AC8750">
        <v>525</v>
      </c>
      <c r="AD8750">
        <v>0.5</v>
      </c>
      <c r="AE8750">
        <v>0.04</v>
      </c>
      <c r="AF8750">
        <v>21</v>
      </c>
      <c r="AG8750">
        <v>1070</v>
      </c>
      <c r="AH8750">
        <v>6</v>
      </c>
      <c r="AI8750">
        <v>1</v>
      </c>
      <c r="AJ8750">
        <v>7</v>
      </c>
      <c r="AK8750">
        <v>61</v>
      </c>
      <c r="AL8750">
        <v>0.09</v>
      </c>
      <c r="AM8750">
        <v>5</v>
      </c>
      <c r="AN8750">
        <v>5</v>
      </c>
      <c r="AO8750">
        <v>76</v>
      </c>
      <c r="AP8750">
        <v>5</v>
      </c>
      <c r="AQ8750">
        <v>64</v>
      </c>
    </row>
    <row r="8751" spans="1:43" hidden="1" x14ac:dyDescent="0.25">
      <c r="A8751" t="s">
        <v>31757</v>
      </c>
      <c r="B8751" t="s">
        <v>31758</v>
      </c>
      <c r="C8751" s="1" t="str">
        <f t="shared" si="600"/>
        <v>21:0153</v>
      </c>
      <c r="D8751" s="1" t="str">
        <f t="shared" si="601"/>
        <v>21:0040</v>
      </c>
      <c r="E8751" t="s">
        <v>31759</v>
      </c>
      <c r="F8751" t="s">
        <v>31760</v>
      </c>
      <c r="H8751">
        <v>54.166612899999997</v>
      </c>
      <c r="I8751">
        <v>-125.1496198</v>
      </c>
      <c r="J8751" s="1" t="str">
        <f t="shared" si="602"/>
        <v>Till</v>
      </c>
      <c r="K8751" s="1" t="str">
        <f t="shared" si="603"/>
        <v>&lt;63 micron</v>
      </c>
      <c r="L8751">
        <v>0.1</v>
      </c>
      <c r="M8751">
        <v>1.27</v>
      </c>
      <c r="N8751">
        <v>1</v>
      </c>
      <c r="O8751">
        <v>190</v>
      </c>
      <c r="P8751">
        <v>0.25</v>
      </c>
      <c r="Q8751">
        <v>1</v>
      </c>
      <c r="R8751">
        <v>1.1599999999999999</v>
      </c>
      <c r="S8751">
        <v>0.25</v>
      </c>
      <c r="T8751">
        <v>11</v>
      </c>
      <c r="U8751">
        <v>30</v>
      </c>
      <c r="V8751">
        <v>25</v>
      </c>
      <c r="W8751">
        <v>2.92</v>
      </c>
      <c r="X8751">
        <v>5</v>
      </c>
      <c r="Z8751">
        <v>0.14000000000000001</v>
      </c>
      <c r="AA8751">
        <v>20</v>
      </c>
      <c r="AB8751">
        <v>0.56999999999999995</v>
      </c>
      <c r="AC8751">
        <v>660</v>
      </c>
      <c r="AD8751">
        <v>0.5</v>
      </c>
      <c r="AE8751">
        <v>0.06</v>
      </c>
      <c r="AF8751">
        <v>17</v>
      </c>
      <c r="AG8751">
        <v>1200</v>
      </c>
      <c r="AH8751">
        <v>2</v>
      </c>
      <c r="AI8751">
        <v>2</v>
      </c>
      <c r="AJ8751">
        <v>6</v>
      </c>
      <c r="AK8751">
        <v>61</v>
      </c>
      <c r="AL8751">
        <v>0.08</v>
      </c>
      <c r="AM8751">
        <v>5</v>
      </c>
      <c r="AN8751">
        <v>5</v>
      </c>
      <c r="AO8751">
        <v>71</v>
      </c>
      <c r="AP8751">
        <v>5</v>
      </c>
      <c r="AQ8751">
        <v>64</v>
      </c>
    </row>
    <row r="8752" spans="1:43" hidden="1" x14ac:dyDescent="0.25">
      <c r="A8752" t="s">
        <v>31761</v>
      </c>
      <c r="B8752" t="s">
        <v>31762</v>
      </c>
      <c r="C8752" s="1" t="str">
        <f t="shared" si="600"/>
        <v>21:0153</v>
      </c>
      <c r="D8752" s="1" t="str">
        <f t="shared" si="601"/>
        <v>21:0040</v>
      </c>
      <c r="E8752" t="s">
        <v>31759</v>
      </c>
      <c r="F8752" t="s">
        <v>31763</v>
      </c>
      <c r="H8752">
        <v>54.166612899999997</v>
      </c>
      <c r="I8752">
        <v>-125.1496198</v>
      </c>
      <c r="J8752" s="1" t="str">
        <f t="shared" si="602"/>
        <v>Till</v>
      </c>
      <c r="K8752" s="1" t="str">
        <f t="shared" si="603"/>
        <v>&lt;63 micron</v>
      </c>
      <c r="L8752">
        <v>0.1</v>
      </c>
      <c r="M8752">
        <v>1.29</v>
      </c>
      <c r="N8752">
        <v>8</v>
      </c>
      <c r="O8752">
        <v>190</v>
      </c>
      <c r="P8752">
        <v>0.25</v>
      </c>
      <c r="Q8752">
        <v>1</v>
      </c>
      <c r="R8752">
        <v>1.1299999999999999</v>
      </c>
      <c r="S8752">
        <v>0.25</v>
      </c>
      <c r="T8752">
        <v>11</v>
      </c>
      <c r="U8752">
        <v>27</v>
      </c>
      <c r="V8752">
        <v>24</v>
      </c>
      <c r="W8752">
        <v>2.92</v>
      </c>
      <c r="X8752">
        <v>5</v>
      </c>
      <c r="Z8752">
        <v>0.13</v>
      </c>
      <c r="AA8752">
        <v>20</v>
      </c>
      <c r="AB8752">
        <v>0.54</v>
      </c>
      <c r="AC8752">
        <v>605</v>
      </c>
      <c r="AD8752">
        <v>0.5</v>
      </c>
      <c r="AE8752">
        <v>0.06</v>
      </c>
      <c r="AF8752">
        <v>16</v>
      </c>
      <c r="AG8752">
        <v>1170</v>
      </c>
      <c r="AH8752">
        <v>2</v>
      </c>
      <c r="AI8752">
        <v>1</v>
      </c>
      <c r="AJ8752">
        <v>6</v>
      </c>
      <c r="AK8752">
        <v>61</v>
      </c>
      <c r="AL8752">
        <v>0.08</v>
      </c>
      <c r="AM8752">
        <v>5</v>
      </c>
      <c r="AN8752">
        <v>5</v>
      </c>
      <c r="AO8752">
        <v>72</v>
      </c>
      <c r="AP8752">
        <v>5</v>
      </c>
      <c r="AQ8752">
        <v>62</v>
      </c>
    </row>
    <row r="8753" spans="1:43" hidden="1" x14ac:dyDescent="0.25">
      <c r="A8753" t="s">
        <v>31764</v>
      </c>
      <c r="B8753" t="s">
        <v>31765</v>
      </c>
      <c r="C8753" s="1" t="str">
        <f t="shared" si="600"/>
        <v>21:0153</v>
      </c>
      <c r="D8753" s="1" t="str">
        <f t="shared" si="601"/>
        <v>21:0040</v>
      </c>
      <c r="E8753" t="s">
        <v>31766</v>
      </c>
      <c r="F8753" t="s">
        <v>31767</v>
      </c>
      <c r="H8753">
        <v>54.170475699999997</v>
      </c>
      <c r="I8753">
        <v>-125.21424829999999</v>
      </c>
      <c r="J8753" s="1" t="str">
        <f t="shared" si="602"/>
        <v>Till</v>
      </c>
      <c r="K8753" s="1" t="str">
        <f t="shared" si="603"/>
        <v>&lt;63 micron</v>
      </c>
      <c r="L8753">
        <v>0.2</v>
      </c>
      <c r="M8753">
        <v>1.89</v>
      </c>
      <c r="N8753">
        <v>10</v>
      </c>
      <c r="O8753">
        <v>210</v>
      </c>
      <c r="P8753">
        <v>0.25</v>
      </c>
      <c r="Q8753">
        <v>1</v>
      </c>
      <c r="R8753">
        <v>0.86</v>
      </c>
      <c r="S8753">
        <v>0.25</v>
      </c>
      <c r="T8753">
        <v>17</v>
      </c>
      <c r="U8753">
        <v>41</v>
      </c>
      <c r="V8753">
        <v>36</v>
      </c>
      <c r="W8753">
        <v>3.66</v>
      </c>
      <c r="X8753">
        <v>5</v>
      </c>
      <c r="Z8753">
        <v>0.15</v>
      </c>
      <c r="AA8753">
        <v>20</v>
      </c>
      <c r="AB8753">
        <v>0.85</v>
      </c>
      <c r="AC8753">
        <v>770</v>
      </c>
      <c r="AD8753">
        <v>0.5</v>
      </c>
      <c r="AE8753">
        <v>0.04</v>
      </c>
      <c r="AF8753">
        <v>31</v>
      </c>
      <c r="AG8753">
        <v>1090</v>
      </c>
      <c r="AH8753">
        <v>6</v>
      </c>
      <c r="AI8753">
        <v>1</v>
      </c>
      <c r="AJ8753">
        <v>9</v>
      </c>
      <c r="AK8753">
        <v>62</v>
      </c>
      <c r="AL8753">
        <v>0.08</v>
      </c>
      <c r="AM8753">
        <v>5</v>
      </c>
      <c r="AN8753">
        <v>5</v>
      </c>
      <c r="AO8753">
        <v>82</v>
      </c>
      <c r="AP8753">
        <v>5</v>
      </c>
      <c r="AQ8753">
        <v>90</v>
      </c>
    </row>
    <row r="8754" spans="1:43" hidden="1" x14ac:dyDescent="0.25">
      <c r="A8754" t="s">
        <v>31768</v>
      </c>
      <c r="B8754" t="s">
        <v>31769</v>
      </c>
      <c r="C8754" s="1" t="str">
        <f t="shared" si="600"/>
        <v>21:0153</v>
      </c>
      <c r="D8754" s="1" t="str">
        <f t="shared" si="601"/>
        <v>21:0040</v>
      </c>
      <c r="E8754" t="s">
        <v>31766</v>
      </c>
      <c r="F8754" t="s">
        <v>31770</v>
      </c>
      <c r="H8754">
        <v>54.170475699999997</v>
      </c>
      <c r="I8754">
        <v>-125.21424829999999</v>
      </c>
      <c r="J8754" s="1" t="str">
        <f t="shared" si="602"/>
        <v>Till</v>
      </c>
      <c r="K8754" s="1" t="str">
        <f t="shared" si="603"/>
        <v>&lt;63 micron</v>
      </c>
      <c r="L8754">
        <v>0.2</v>
      </c>
      <c r="M8754">
        <v>1.92</v>
      </c>
      <c r="N8754">
        <v>6</v>
      </c>
      <c r="O8754">
        <v>220</v>
      </c>
      <c r="P8754">
        <v>0.25</v>
      </c>
      <c r="Q8754">
        <v>1</v>
      </c>
      <c r="R8754">
        <v>0.87</v>
      </c>
      <c r="S8754">
        <v>0.25</v>
      </c>
      <c r="T8754">
        <v>17</v>
      </c>
      <c r="U8754">
        <v>41</v>
      </c>
      <c r="V8754">
        <v>38</v>
      </c>
      <c r="W8754">
        <v>3.67</v>
      </c>
      <c r="X8754">
        <v>5</v>
      </c>
      <c r="Z8754">
        <v>0.15</v>
      </c>
      <c r="AA8754">
        <v>20</v>
      </c>
      <c r="AB8754">
        <v>0.85</v>
      </c>
      <c r="AC8754">
        <v>800</v>
      </c>
      <c r="AD8754">
        <v>0.5</v>
      </c>
      <c r="AE8754">
        <v>0.05</v>
      </c>
      <c r="AF8754">
        <v>29</v>
      </c>
      <c r="AG8754">
        <v>1130</v>
      </c>
      <c r="AH8754">
        <v>6</v>
      </c>
      <c r="AI8754">
        <v>2</v>
      </c>
      <c r="AJ8754">
        <v>9</v>
      </c>
      <c r="AK8754">
        <v>63</v>
      </c>
      <c r="AL8754">
        <v>0.09</v>
      </c>
      <c r="AM8754">
        <v>5</v>
      </c>
      <c r="AN8754">
        <v>5</v>
      </c>
      <c r="AO8754">
        <v>83</v>
      </c>
      <c r="AP8754">
        <v>5</v>
      </c>
      <c r="AQ8754">
        <v>88</v>
      </c>
    </row>
    <row r="8755" spans="1:43" hidden="1" x14ac:dyDescent="0.25">
      <c r="A8755" t="s">
        <v>31771</v>
      </c>
      <c r="B8755" t="s">
        <v>31772</v>
      </c>
      <c r="C8755" s="1" t="str">
        <f t="shared" si="600"/>
        <v>21:0153</v>
      </c>
      <c r="D8755" s="1" t="str">
        <f t="shared" si="601"/>
        <v>21:0040</v>
      </c>
      <c r="E8755" t="s">
        <v>31766</v>
      </c>
      <c r="F8755" t="s">
        <v>31773</v>
      </c>
      <c r="H8755">
        <v>54.170475699999997</v>
      </c>
      <c r="I8755">
        <v>-125.21424829999999</v>
      </c>
      <c r="J8755" s="1" t="str">
        <f t="shared" si="602"/>
        <v>Till</v>
      </c>
      <c r="K8755" s="1" t="str">
        <f t="shared" si="603"/>
        <v>&lt;63 micron</v>
      </c>
      <c r="L8755">
        <v>0.2</v>
      </c>
      <c r="M8755">
        <v>2.25</v>
      </c>
      <c r="N8755">
        <v>14</v>
      </c>
      <c r="O8755">
        <v>250</v>
      </c>
      <c r="P8755">
        <v>0.25</v>
      </c>
      <c r="Q8755">
        <v>1</v>
      </c>
      <c r="R8755">
        <v>0.75</v>
      </c>
      <c r="S8755">
        <v>0.25</v>
      </c>
      <c r="T8755">
        <v>20</v>
      </c>
      <c r="U8755">
        <v>45</v>
      </c>
      <c r="V8755">
        <v>40</v>
      </c>
      <c r="W8755">
        <v>4.03</v>
      </c>
      <c r="X8755">
        <v>5</v>
      </c>
      <c r="Z8755">
        <v>0.18</v>
      </c>
      <c r="AA8755">
        <v>20</v>
      </c>
      <c r="AB8755">
        <v>0.9</v>
      </c>
      <c r="AC8755">
        <v>1185</v>
      </c>
      <c r="AD8755">
        <v>0.5</v>
      </c>
      <c r="AE8755">
        <v>0.06</v>
      </c>
      <c r="AF8755">
        <v>35</v>
      </c>
      <c r="AG8755">
        <v>1140</v>
      </c>
      <c r="AH8755">
        <v>8</v>
      </c>
      <c r="AI8755">
        <v>4</v>
      </c>
      <c r="AJ8755">
        <v>10</v>
      </c>
      <c r="AK8755">
        <v>68</v>
      </c>
      <c r="AL8755">
        <v>0.1</v>
      </c>
      <c r="AM8755">
        <v>5</v>
      </c>
      <c r="AN8755">
        <v>5</v>
      </c>
      <c r="AO8755">
        <v>91</v>
      </c>
      <c r="AP8755">
        <v>5</v>
      </c>
      <c r="AQ8755">
        <v>98</v>
      </c>
    </row>
    <row r="8756" spans="1:43" hidden="1" x14ac:dyDescent="0.25">
      <c r="A8756" t="s">
        <v>31774</v>
      </c>
      <c r="B8756" t="s">
        <v>31775</v>
      </c>
      <c r="C8756" s="1" t="str">
        <f t="shared" si="600"/>
        <v>21:0153</v>
      </c>
      <c r="D8756" s="1" t="str">
        <f t="shared" si="601"/>
        <v>21:0040</v>
      </c>
      <c r="E8756" t="s">
        <v>31776</v>
      </c>
      <c r="F8756" t="s">
        <v>31777</v>
      </c>
      <c r="H8756">
        <v>54.152115700000003</v>
      </c>
      <c r="I8756">
        <v>-125.1479341</v>
      </c>
      <c r="J8756" s="1" t="str">
        <f t="shared" si="602"/>
        <v>Till</v>
      </c>
      <c r="K8756" s="1" t="str">
        <f t="shared" si="603"/>
        <v>&lt;63 micron</v>
      </c>
      <c r="L8756">
        <v>0.1</v>
      </c>
      <c r="M8756">
        <v>1.53</v>
      </c>
      <c r="N8756">
        <v>1</v>
      </c>
      <c r="O8756">
        <v>170</v>
      </c>
      <c r="P8756">
        <v>0.5</v>
      </c>
      <c r="Q8756">
        <v>2</v>
      </c>
      <c r="R8756">
        <v>0.51</v>
      </c>
      <c r="S8756">
        <v>0.25</v>
      </c>
      <c r="T8756">
        <v>8</v>
      </c>
      <c r="U8756">
        <v>25</v>
      </c>
      <c r="V8756">
        <v>20</v>
      </c>
      <c r="W8756">
        <v>2.68</v>
      </c>
      <c r="X8756">
        <v>5</v>
      </c>
      <c r="Z8756">
        <v>0.17</v>
      </c>
      <c r="AA8756">
        <v>30</v>
      </c>
      <c r="AB8756">
        <v>0.45</v>
      </c>
      <c r="AC8756">
        <v>600</v>
      </c>
      <c r="AD8756">
        <v>0.5</v>
      </c>
      <c r="AE8756">
        <v>0.08</v>
      </c>
      <c r="AF8756">
        <v>14</v>
      </c>
      <c r="AG8756">
        <v>850</v>
      </c>
      <c r="AH8756">
        <v>4</v>
      </c>
      <c r="AI8756">
        <v>2</v>
      </c>
      <c r="AJ8756">
        <v>7</v>
      </c>
      <c r="AK8756">
        <v>56</v>
      </c>
      <c r="AL8756">
        <v>0.08</v>
      </c>
      <c r="AM8756">
        <v>5</v>
      </c>
      <c r="AN8756">
        <v>5</v>
      </c>
      <c r="AO8756">
        <v>64</v>
      </c>
      <c r="AP8756">
        <v>5</v>
      </c>
      <c r="AQ8756">
        <v>54</v>
      </c>
    </row>
    <row r="8757" spans="1:43" hidden="1" x14ac:dyDescent="0.25">
      <c r="A8757" t="s">
        <v>31778</v>
      </c>
      <c r="B8757" t="s">
        <v>31779</v>
      </c>
      <c r="C8757" s="1" t="str">
        <f t="shared" si="600"/>
        <v>21:0153</v>
      </c>
      <c r="D8757" s="1" t="str">
        <f t="shared" si="601"/>
        <v>21:0040</v>
      </c>
      <c r="E8757" t="s">
        <v>31780</v>
      </c>
      <c r="F8757" t="s">
        <v>31781</v>
      </c>
      <c r="H8757">
        <v>54.113016399999999</v>
      </c>
      <c r="I8757">
        <v>-125.1400361</v>
      </c>
      <c r="J8757" s="1" t="str">
        <f t="shared" si="602"/>
        <v>Till</v>
      </c>
      <c r="K8757" s="1" t="str">
        <f t="shared" si="603"/>
        <v>&lt;63 micron</v>
      </c>
      <c r="L8757">
        <v>0.1</v>
      </c>
      <c r="M8757">
        <v>1.6</v>
      </c>
      <c r="N8757">
        <v>6</v>
      </c>
      <c r="O8757">
        <v>200</v>
      </c>
      <c r="P8757">
        <v>0.25</v>
      </c>
      <c r="Q8757">
        <v>1</v>
      </c>
      <c r="R8757">
        <v>0.51</v>
      </c>
      <c r="S8757">
        <v>0.25</v>
      </c>
      <c r="T8757">
        <v>10</v>
      </c>
      <c r="U8757">
        <v>34</v>
      </c>
      <c r="V8757">
        <v>23</v>
      </c>
      <c r="W8757">
        <v>3.18</v>
      </c>
      <c r="X8757">
        <v>5</v>
      </c>
      <c r="Z8757">
        <v>0.1</v>
      </c>
      <c r="AA8757">
        <v>30</v>
      </c>
      <c r="AB8757">
        <v>0.53</v>
      </c>
      <c r="AC8757">
        <v>640</v>
      </c>
      <c r="AD8757">
        <v>0.5</v>
      </c>
      <c r="AE8757">
        <v>0.04</v>
      </c>
      <c r="AF8757">
        <v>19</v>
      </c>
      <c r="AG8757">
        <v>930</v>
      </c>
      <c r="AH8757">
        <v>10</v>
      </c>
      <c r="AI8757">
        <v>1</v>
      </c>
      <c r="AJ8757">
        <v>8</v>
      </c>
      <c r="AK8757">
        <v>55</v>
      </c>
      <c r="AL8757">
        <v>0.09</v>
      </c>
      <c r="AM8757">
        <v>5</v>
      </c>
      <c r="AN8757">
        <v>5</v>
      </c>
      <c r="AO8757">
        <v>71</v>
      </c>
      <c r="AP8757">
        <v>5</v>
      </c>
      <c r="AQ8757">
        <v>62</v>
      </c>
    </row>
    <row r="8758" spans="1:43" hidden="1" x14ac:dyDescent="0.25">
      <c r="A8758" t="s">
        <v>31782</v>
      </c>
      <c r="B8758" t="s">
        <v>31783</v>
      </c>
      <c r="C8758" s="1" t="str">
        <f t="shared" si="600"/>
        <v>21:0153</v>
      </c>
      <c r="D8758" s="1" t="str">
        <f t="shared" si="601"/>
        <v>21:0040</v>
      </c>
      <c r="E8758" t="s">
        <v>31784</v>
      </c>
      <c r="F8758" t="s">
        <v>31785</v>
      </c>
      <c r="H8758">
        <v>54.6326441</v>
      </c>
      <c r="I8758">
        <v>-124.47564749999999</v>
      </c>
      <c r="J8758" s="1" t="str">
        <f t="shared" si="602"/>
        <v>Till</v>
      </c>
      <c r="K8758" s="1" t="str">
        <f t="shared" si="603"/>
        <v>&lt;63 micron</v>
      </c>
      <c r="L8758">
        <v>0.2</v>
      </c>
      <c r="M8758">
        <v>2</v>
      </c>
      <c r="N8758">
        <v>14</v>
      </c>
      <c r="O8758">
        <v>360</v>
      </c>
      <c r="P8758">
        <v>0.25</v>
      </c>
      <c r="Q8758">
        <v>1</v>
      </c>
      <c r="R8758">
        <v>1.89</v>
      </c>
      <c r="S8758">
        <v>0.25</v>
      </c>
      <c r="T8758">
        <v>18</v>
      </c>
      <c r="U8758">
        <v>86</v>
      </c>
      <c r="V8758">
        <v>57</v>
      </c>
      <c r="W8758">
        <v>3.58</v>
      </c>
      <c r="X8758">
        <v>5</v>
      </c>
      <c r="Z8758">
        <v>0.17</v>
      </c>
      <c r="AA8758">
        <v>10</v>
      </c>
      <c r="AB8758">
        <v>1.47</v>
      </c>
      <c r="AC8758">
        <v>650</v>
      </c>
      <c r="AD8758">
        <v>0.5</v>
      </c>
      <c r="AE8758">
        <v>0.04</v>
      </c>
      <c r="AF8758">
        <v>85</v>
      </c>
      <c r="AG8758">
        <v>760</v>
      </c>
      <c r="AH8758">
        <v>6</v>
      </c>
      <c r="AI8758">
        <v>4</v>
      </c>
      <c r="AJ8758">
        <v>9</v>
      </c>
      <c r="AK8758">
        <v>80</v>
      </c>
      <c r="AL8758">
        <v>0.11</v>
      </c>
      <c r="AM8758">
        <v>5</v>
      </c>
      <c r="AN8758">
        <v>5</v>
      </c>
      <c r="AO8758">
        <v>70</v>
      </c>
      <c r="AP8758">
        <v>5</v>
      </c>
      <c r="AQ8758">
        <v>100</v>
      </c>
    </row>
    <row r="8759" spans="1:43" hidden="1" x14ac:dyDescent="0.25">
      <c r="A8759" t="s">
        <v>31786</v>
      </c>
      <c r="B8759" t="s">
        <v>31787</v>
      </c>
      <c r="C8759" s="1" t="str">
        <f t="shared" si="600"/>
        <v>21:0153</v>
      </c>
      <c r="D8759" s="1" t="str">
        <f t="shared" si="601"/>
        <v>21:0040</v>
      </c>
      <c r="E8759" t="s">
        <v>31784</v>
      </c>
      <c r="F8759" t="s">
        <v>31788</v>
      </c>
      <c r="H8759">
        <v>54.6326441</v>
      </c>
      <c r="I8759">
        <v>-124.47564749999999</v>
      </c>
      <c r="J8759" s="1" t="str">
        <f t="shared" si="602"/>
        <v>Till</v>
      </c>
      <c r="K8759" s="1" t="str">
        <f t="shared" si="603"/>
        <v>&lt;63 micron</v>
      </c>
      <c r="L8759">
        <v>0.2</v>
      </c>
      <c r="M8759">
        <v>1.85</v>
      </c>
      <c r="N8759">
        <v>16</v>
      </c>
      <c r="O8759">
        <v>190</v>
      </c>
      <c r="P8759">
        <v>0.25</v>
      </c>
      <c r="Q8759">
        <v>1</v>
      </c>
      <c r="R8759">
        <v>0.95</v>
      </c>
      <c r="S8759">
        <v>0.25</v>
      </c>
      <c r="T8759">
        <v>14</v>
      </c>
      <c r="U8759">
        <v>47</v>
      </c>
      <c r="V8759">
        <v>39</v>
      </c>
      <c r="W8759">
        <v>3.34</v>
      </c>
      <c r="X8759">
        <v>5</v>
      </c>
      <c r="Z8759">
        <v>0.1</v>
      </c>
      <c r="AA8759">
        <v>20</v>
      </c>
      <c r="AB8759">
        <v>1.03</v>
      </c>
      <c r="AC8759">
        <v>730</v>
      </c>
      <c r="AD8759">
        <v>0.5</v>
      </c>
      <c r="AE8759">
        <v>0.06</v>
      </c>
      <c r="AF8759">
        <v>41</v>
      </c>
      <c r="AG8759">
        <v>800</v>
      </c>
      <c r="AH8759">
        <v>6</v>
      </c>
      <c r="AI8759">
        <v>2</v>
      </c>
      <c r="AJ8759">
        <v>8</v>
      </c>
      <c r="AK8759">
        <v>68</v>
      </c>
      <c r="AL8759">
        <v>0.08</v>
      </c>
      <c r="AM8759">
        <v>5</v>
      </c>
      <c r="AN8759">
        <v>5</v>
      </c>
      <c r="AO8759">
        <v>64</v>
      </c>
      <c r="AP8759">
        <v>5</v>
      </c>
      <c r="AQ8759">
        <v>88</v>
      </c>
    </row>
    <row r="8760" spans="1:43" hidden="1" x14ac:dyDescent="0.25">
      <c r="A8760" t="s">
        <v>31789</v>
      </c>
      <c r="B8760" t="s">
        <v>31790</v>
      </c>
      <c r="C8760" s="1" t="str">
        <f t="shared" si="600"/>
        <v>21:0153</v>
      </c>
      <c r="D8760" s="1" t="str">
        <f t="shared" si="601"/>
        <v>21:0040</v>
      </c>
      <c r="E8760" t="s">
        <v>31784</v>
      </c>
      <c r="F8760" t="s">
        <v>31791</v>
      </c>
      <c r="H8760">
        <v>54.6326441</v>
      </c>
      <c r="I8760">
        <v>-124.47564749999999</v>
      </c>
      <c r="J8760" s="1" t="str">
        <f t="shared" si="602"/>
        <v>Till</v>
      </c>
      <c r="K8760" s="1" t="str">
        <f t="shared" si="603"/>
        <v>&lt;63 micron</v>
      </c>
      <c r="L8760">
        <v>0.1</v>
      </c>
      <c r="M8760">
        <v>2.06</v>
      </c>
      <c r="N8760">
        <v>2</v>
      </c>
      <c r="O8760">
        <v>230</v>
      </c>
      <c r="P8760">
        <v>0.25</v>
      </c>
      <c r="Q8760">
        <v>2</v>
      </c>
      <c r="R8760">
        <v>1.29</v>
      </c>
      <c r="S8760">
        <v>0.25</v>
      </c>
      <c r="T8760">
        <v>16</v>
      </c>
      <c r="U8760">
        <v>43</v>
      </c>
      <c r="V8760">
        <v>41</v>
      </c>
      <c r="W8760">
        <v>3.47</v>
      </c>
      <c r="X8760">
        <v>5</v>
      </c>
      <c r="Z8760">
        <v>0.12</v>
      </c>
      <c r="AA8760">
        <v>20</v>
      </c>
      <c r="AB8760">
        <v>1.08</v>
      </c>
      <c r="AC8760">
        <v>735</v>
      </c>
      <c r="AD8760">
        <v>0.5</v>
      </c>
      <c r="AE8760">
        <v>0.06</v>
      </c>
      <c r="AF8760">
        <v>44</v>
      </c>
      <c r="AG8760">
        <v>730</v>
      </c>
      <c r="AH8760">
        <v>8</v>
      </c>
      <c r="AI8760">
        <v>1</v>
      </c>
      <c r="AJ8760">
        <v>9</v>
      </c>
      <c r="AK8760">
        <v>75</v>
      </c>
      <c r="AL8760">
        <v>0.04</v>
      </c>
      <c r="AM8760">
        <v>5</v>
      </c>
      <c r="AN8760">
        <v>5</v>
      </c>
      <c r="AO8760">
        <v>62</v>
      </c>
      <c r="AP8760">
        <v>5</v>
      </c>
      <c r="AQ8760">
        <v>96</v>
      </c>
    </row>
    <row r="8761" spans="1:43" hidden="1" x14ac:dyDescent="0.25">
      <c r="A8761" t="s">
        <v>31792</v>
      </c>
      <c r="B8761" t="s">
        <v>31793</v>
      </c>
      <c r="C8761" s="1" t="str">
        <f t="shared" si="600"/>
        <v>21:0153</v>
      </c>
      <c r="D8761" s="1" t="str">
        <f t="shared" si="601"/>
        <v>21:0040</v>
      </c>
      <c r="E8761" t="s">
        <v>31794</v>
      </c>
      <c r="F8761" t="s">
        <v>31795</v>
      </c>
      <c r="H8761">
        <v>54.950133899999997</v>
      </c>
      <c r="I8761">
        <v>-124.4466271</v>
      </c>
      <c r="J8761" s="1" t="str">
        <f t="shared" si="602"/>
        <v>Till</v>
      </c>
      <c r="K8761" s="1" t="str">
        <f t="shared" si="603"/>
        <v>&lt;63 micron</v>
      </c>
      <c r="L8761">
        <v>0.2</v>
      </c>
      <c r="M8761">
        <v>2.13</v>
      </c>
      <c r="N8761">
        <v>20</v>
      </c>
      <c r="O8761">
        <v>180</v>
      </c>
      <c r="P8761">
        <v>0.25</v>
      </c>
      <c r="Q8761">
        <v>1</v>
      </c>
      <c r="R8761">
        <v>1.21</v>
      </c>
      <c r="S8761">
        <v>0.5</v>
      </c>
      <c r="T8761">
        <v>23</v>
      </c>
      <c r="U8761">
        <v>57</v>
      </c>
      <c r="V8761">
        <v>122</v>
      </c>
      <c r="W8761">
        <v>4.1399999999999997</v>
      </c>
      <c r="X8761">
        <v>5</v>
      </c>
      <c r="Z8761">
        <v>0.15</v>
      </c>
      <c r="AA8761">
        <v>10</v>
      </c>
      <c r="AB8761">
        <v>1.1200000000000001</v>
      </c>
      <c r="AC8761">
        <v>915</v>
      </c>
      <c r="AD8761">
        <v>0.5</v>
      </c>
      <c r="AE8761">
        <v>0.04</v>
      </c>
      <c r="AF8761">
        <v>53</v>
      </c>
      <c r="AG8761">
        <v>980</v>
      </c>
      <c r="AH8761">
        <v>8</v>
      </c>
      <c r="AI8761">
        <v>4</v>
      </c>
      <c r="AJ8761">
        <v>10</v>
      </c>
      <c r="AK8761">
        <v>73</v>
      </c>
      <c r="AL8761">
        <v>0.09</v>
      </c>
      <c r="AM8761">
        <v>5</v>
      </c>
      <c r="AN8761">
        <v>5</v>
      </c>
      <c r="AO8761">
        <v>94</v>
      </c>
      <c r="AP8761">
        <v>5</v>
      </c>
      <c r="AQ8761">
        <v>108</v>
      </c>
    </row>
    <row r="8762" spans="1:43" hidden="1" x14ac:dyDescent="0.25">
      <c r="A8762" t="s">
        <v>31796</v>
      </c>
      <c r="B8762" t="s">
        <v>31797</v>
      </c>
      <c r="C8762" s="1" t="str">
        <f t="shared" si="600"/>
        <v>21:0153</v>
      </c>
      <c r="D8762" s="1" t="str">
        <f t="shared" si="601"/>
        <v>21:0040</v>
      </c>
      <c r="E8762" t="s">
        <v>31794</v>
      </c>
      <c r="F8762" t="s">
        <v>31798</v>
      </c>
      <c r="H8762">
        <v>54.950133899999997</v>
      </c>
      <c r="I8762">
        <v>-124.4466271</v>
      </c>
      <c r="J8762" s="1" t="str">
        <f t="shared" si="602"/>
        <v>Till</v>
      </c>
      <c r="K8762" s="1" t="str">
        <f t="shared" si="603"/>
        <v>&lt;63 micron</v>
      </c>
      <c r="L8762">
        <v>0.2</v>
      </c>
      <c r="M8762">
        <v>2.0499999999999998</v>
      </c>
      <c r="N8762">
        <v>22</v>
      </c>
      <c r="O8762">
        <v>170</v>
      </c>
      <c r="P8762">
        <v>0.25</v>
      </c>
      <c r="Q8762">
        <v>1</v>
      </c>
      <c r="R8762">
        <v>1.02</v>
      </c>
      <c r="S8762">
        <v>0.5</v>
      </c>
      <c r="T8762">
        <v>23</v>
      </c>
      <c r="U8762">
        <v>57</v>
      </c>
      <c r="V8762">
        <v>126</v>
      </c>
      <c r="W8762">
        <v>4.16</v>
      </c>
      <c r="X8762">
        <v>5</v>
      </c>
      <c r="Z8762">
        <v>0.13</v>
      </c>
      <c r="AA8762">
        <v>10</v>
      </c>
      <c r="AB8762">
        <v>1.1100000000000001</v>
      </c>
      <c r="AC8762">
        <v>905</v>
      </c>
      <c r="AD8762">
        <v>0.5</v>
      </c>
      <c r="AE8762">
        <v>0.04</v>
      </c>
      <c r="AF8762">
        <v>51</v>
      </c>
      <c r="AG8762">
        <v>980</v>
      </c>
      <c r="AH8762">
        <v>8</v>
      </c>
      <c r="AI8762">
        <v>2</v>
      </c>
      <c r="AJ8762">
        <v>10</v>
      </c>
      <c r="AK8762">
        <v>65</v>
      </c>
      <c r="AL8762">
        <v>0.08</v>
      </c>
      <c r="AM8762">
        <v>5</v>
      </c>
      <c r="AN8762">
        <v>5</v>
      </c>
      <c r="AO8762">
        <v>90</v>
      </c>
      <c r="AP8762">
        <v>5</v>
      </c>
      <c r="AQ8762">
        <v>114</v>
      </c>
    </row>
    <row r="8763" spans="1:43" hidden="1" x14ac:dyDescent="0.25">
      <c r="A8763" t="s">
        <v>31799</v>
      </c>
      <c r="B8763" t="s">
        <v>31800</v>
      </c>
      <c r="C8763" s="1" t="str">
        <f t="shared" si="600"/>
        <v>21:0153</v>
      </c>
      <c r="D8763" s="1" t="str">
        <f t="shared" si="601"/>
        <v>21:0040</v>
      </c>
      <c r="E8763" t="s">
        <v>31801</v>
      </c>
      <c r="F8763" t="s">
        <v>31802</v>
      </c>
      <c r="H8763">
        <v>55.359105900000003</v>
      </c>
      <c r="I8763">
        <v>-124.1778175</v>
      </c>
      <c r="J8763" s="1" t="str">
        <f t="shared" si="602"/>
        <v>Till</v>
      </c>
      <c r="K8763" s="1" t="str">
        <f t="shared" si="603"/>
        <v>&lt;63 micron</v>
      </c>
      <c r="L8763">
        <v>0.4</v>
      </c>
      <c r="M8763">
        <v>1.67</v>
      </c>
      <c r="N8763">
        <v>12</v>
      </c>
      <c r="O8763">
        <v>110</v>
      </c>
      <c r="P8763">
        <v>0.25</v>
      </c>
      <c r="Q8763">
        <v>1</v>
      </c>
      <c r="R8763">
        <v>0.72</v>
      </c>
      <c r="S8763">
        <v>0.25</v>
      </c>
      <c r="T8763">
        <v>14</v>
      </c>
      <c r="U8763">
        <v>52</v>
      </c>
      <c r="V8763">
        <v>69</v>
      </c>
      <c r="W8763">
        <v>2.94</v>
      </c>
      <c r="X8763">
        <v>5</v>
      </c>
      <c r="Z8763">
        <v>0.12</v>
      </c>
      <c r="AA8763">
        <v>10</v>
      </c>
      <c r="AB8763">
        <v>0.88</v>
      </c>
      <c r="AC8763">
        <v>585</v>
      </c>
      <c r="AD8763">
        <v>0.5</v>
      </c>
      <c r="AE8763">
        <v>0.05</v>
      </c>
      <c r="AF8763">
        <v>23</v>
      </c>
      <c r="AG8763">
        <v>1160</v>
      </c>
      <c r="AH8763">
        <v>2</v>
      </c>
      <c r="AI8763">
        <v>2</v>
      </c>
      <c r="AJ8763">
        <v>8</v>
      </c>
      <c r="AK8763">
        <v>38</v>
      </c>
      <c r="AL8763">
        <v>0.13</v>
      </c>
      <c r="AM8763">
        <v>5</v>
      </c>
      <c r="AN8763">
        <v>5</v>
      </c>
      <c r="AO8763">
        <v>80</v>
      </c>
      <c r="AP8763">
        <v>5</v>
      </c>
      <c r="AQ8763">
        <v>70</v>
      </c>
    </row>
    <row r="8764" spans="1:43" hidden="1" x14ac:dyDescent="0.25">
      <c r="A8764" t="s">
        <v>31803</v>
      </c>
      <c r="B8764" t="s">
        <v>31804</v>
      </c>
      <c r="C8764" s="1" t="str">
        <f t="shared" si="600"/>
        <v>21:0153</v>
      </c>
      <c r="D8764" s="1" t="str">
        <f t="shared" si="601"/>
        <v>21:0040</v>
      </c>
      <c r="E8764" t="s">
        <v>31805</v>
      </c>
      <c r="F8764" t="s">
        <v>31806</v>
      </c>
      <c r="H8764">
        <v>55.359276000000001</v>
      </c>
      <c r="I8764">
        <v>-124.1778857</v>
      </c>
      <c r="J8764" s="1" t="str">
        <f t="shared" si="602"/>
        <v>Till</v>
      </c>
      <c r="K8764" s="1" t="str">
        <f t="shared" si="603"/>
        <v>&lt;63 micron</v>
      </c>
      <c r="L8764">
        <v>0.2</v>
      </c>
      <c r="M8764">
        <v>1.49</v>
      </c>
      <c r="N8764">
        <v>1</v>
      </c>
      <c r="O8764">
        <v>90</v>
      </c>
      <c r="P8764">
        <v>0.25</v>
      </c>
      <c r="Q8764">
        <v>1</v>
      </c>
      <c r="R8764">
        <v>0.67</v>
      </c>
      <c r="S8764">
        <v>0.25</v>
      </c>
      <c r="T8764">
        <v>11</v>
      </c>
      <c r="U8764">
        <v>41</v>
      </c>
      <c r="V8764">
        <v>54</v>
      </c>
      <c r="W8764">
        <v>2.88</v>
      </c>
      <c r="X8764">
        <v>5</v>
      </c>
      <c r="Z8764">
        <v>0.09</v>
      </c>
      <c r="AA8764">
        <v>10</v>
      </c>
      <c r="AB8764">
        <v>0.63</v>
      </c>
      <c r="AC8764">
        <v>570</v>
      </c>
      <c r="AD8764">
        <v>0.5</v>
      </c>
      <c r="AE8764">
        <v>0.04</v>
      </c>
      <c r="AF8764">
        <v>20</v>
      </c>
      <c r="AG8764">
        <v>1200</v>
      </c>
      <c r="AH8764">
        <v>2</v>
      </c>
      <c r="AI8764">
        <v>1</v>
      </c>
      <c r="AJ8764">
        <v>7</v>
      </c>
      <c r="AK8764">
        <v>39</v>
      </c>
      <c r="AL8764">
        <v>0.12</v>
      </c>
      <c r="AM8764">
        <v>5</v>
      </c>
      <c r="AN8764">
        <v>5</v>
      </c>
      <c r="AO8764">
        <v>83</v>
      </c>
      <c r="AP8764">
        <v>5</v>
      </c>
      <c r="AQ8764">
        <v>52</v>
      </c>
    </row>
    <row r="8765" spans="1:43" hidden="1" x14ac:dyDescent="0.25">
      <c r="A8765" t="s">
        <v>31807</v>
      </c>
      <c r="B8765" t="s">
        <v>31808</v>
      </c>
      <c r="C8765" s="1" t="str">
        <f t="shared" si="600"/>
        <v>21:0153</v>
      </c>
      <c r="D8765" s="1" t="str">
        <f t="shared" si="601"/>
        <v>21:0040</v>
      </c>
      <c r="E8765" t="s">
        <v>31805</v>
      </c>
      <c r="F8765" t="s">
        <v>31809</v>
      </c>
      <c r="H8765">
        <v>55.359276000000001</v>
      </c>
      <c r="I8765">
        <v>-124.1778857</v>
      </c>
      <c r="J8765" s="1" t="str">
        <f t="shared" si="602"/>
        <v>Till</v>
      </c>
      <c r="K8765" s="1" t="str">
        <f t="shared" si="603"/>
        <v>&lt;63 micron</v>
      </c>
      <c r="L8765">
        <v>0.2</v>
      </c>
      <c r="M8765">
        <v>1.5</v>
      </c>
      <c r="N8765">
        <v>4</v>
      </c>
      <c r="O8765">
        <v>100</v>
      </c>
      <c r="P8765">
        <v>0.25</v>
      </c>
      <c r="Q8765">
        <v>1</v>
      </c>
      <c r="R8765">
        <v>0.68</v>
      </c>
      <c r="S8765">
        <v>0.25</v>
      </c>
      <c r="T8765">
        <v>11</v>
      </c>
      <c r="U8765">
        <v>41</v>
      </c>
      <c r="V8765">
        <v>55</v>
      </c>
      <c r="W8765">
        <v>2.85</v>
      </c>
      <c r="X8765">
        <v>5</v>
      </c>
      <c r="Z8765">
        <v>0.09</v>
      </c>
      <c r="AA8765">
        <v>20</v>
      </c>
      <c r="AB8765">
        <v>0.63</v>
      </c>
      <c r="AC8765">
        <v>530</v>
      </c>
      <c r="AD8765">
        <v>0.5</v>
      </c>
      <c r="AE8765">
        <v>0.03</v>
      </c>
      <c r="AF8765">
        <v>22</v>
      </c>
      <c r="AG8765">
        <v>1170</v>
      </c>
      <c r="AH8765">
        <v>2</v>
      </c>
      <c r="AI8765">
        <v>1</v>
      </c>
      <c r="AJ8765">
        <v>7</v>
      </c>
      <c r="AK8765">
        <v>41</v>
      </c>
      <c r="AL8765">
        <v>0.12</v>
      </c>
      <c r="AM8765">
        <v>5</v>
      </c>
      <c r="AN8765">
        <v>5</v>
      </c>
      <c r="AO8765">
        <v>83</v>
      </c>
      <c r="AP8765">
        <v>5</v>
      </c>
      <c r="AQ8765">
        <v>52</v>
      </c>
    </row>
    <row r="8766" spans="1:43" hidden="1" x14ac:dyDescent="0.25">
      <c r="A8766" t="s">
        <v>31810</v>
      </c>
      <c r="B8766" t="s">
        <v>31811</v>
      </c>
      <c r="C8766" s="1" t="str">
        <f t="shared" ref="C8766:C8829" si="604">HYPERLINK("http://geochem.nrcan.gc.ca/cdogs/content/bdl/bdl210153_e.htm", "21:0153")</f>
        <v>21:0153</v>
      </c>
      <c r="D8766" s="1" t="str">
        <f t="shared" ref="D8766:D8829" si="605">HYPERLINK("http://geochem.nrcan.gc.ca/cdogs/content/svy/svy210040_e.htm", "21:0040")</f>
        <v>21:0040</v>
      </c>
      <c r="E8766" t="s">
        <v>31805</v>
      </c>
      <c r="F8766" t="s">
        <v>31812</v>
      </c>
      <c r="H8766">
        <v>55.359276000000001</v>
      </c>
      <c r="I8766">
        <v>-124.1778857</v>
      </c>
      <c r="J8766" s="1" t="str">
        <f t="shared" si="602"/>
        <v>Till</v>
      </c>
      <c r="K8766" s="1" t="str">
        <f t="shared" si="603"/>
        <v>&lt;63 micron</v>
      </c>
      <c r="L8766">
        <v>0.2</v>
      </c>
      <c r="M8766">
        <v>1.52</v>
      </c>
      <c r="N8766">
        <v>1</v>
      </c>
      <c r="O8766">
        <v>100</v>
      </c>
      <c r="P8766">
        <v>0.25</v>
      </c>
      <c r="Q8766">
        <v>1</v>
      </c>
      <c r="R8766">
        <v>0.78</v>
      </c>
      <c r="S8766">
        <v>0.25</v>
      </c>
      <c r="T8766">
        <v>10</v>
      </c>
      <c r="U8766">
        <v>47</v>
      </c>
      <c r="V8766">
        <v>51</v>
      </c>
      <c r="W8766">
        <v>2.87</v>
      </c>
      <c r="X8766">
        <v>5</v>
      </c>
      <c r="Z8766">
        <v>0.1</v>
      </c>
      <c r="AA8766">
        <v>20</v>
      </c>
      <c r="AB8766">
        <v>0.59</v>
      </c>
      <c r="AC8766">
        <v>440</v>
      </c>
      <c r="AD8766">
        <v>0.5</v>
      </c>
      <c r="AE8766">
        <v>0.05</v>
      </c>
      <c r="AF8766">
        <v>21</v>
      </c>
      <c r="AG8766">
        <v>1180</v>
      </c>
      <c r="AH8766">
        <v>2</v>
      </c>
      <c r="AI8766">
        <v>1</v>
      </c>
      <c r="AJ8766">
        <v>8</v>
      </c>
      <c r="AK8766">
        <v>50</v>
      </c>
      <c r="AL8766">
        <v>0.13</v>
      </c>
      <c r="AM8766">
        <v>5</v>
      </c>
      <c r="AN8766">
        <v>5</v>
      </c>
      <c r="AO8766">
        <v>92</v>
      </c>
      <c r="AP8766">
        <v>5</v>
      </c>
      <c r="AQ8766">
        <v>46</v>
      </c>
    </row>
    <row r="8767" spans="1:43" hidden="1" x14ac:dyDescent="0.25">
      <c r="A8767" t="s">
        <v>31813</v>
      </c>
      <c r="B8767" t="s">
        <v>31814</v>
      </c>
      <c r="C8767" s="1" t="str">
        <f t="shared" si="604"/>
        <v>21:0153</v>
      </c>
      <c r="D8767" s="1" t="str">
        <f t="shared" si="605"/>
        <v>21:0040</v>
      </c>
      <c r="E8767" t="s">
        <v>31805</v>
      </c>
      <c r="F8767" t="s">
        <v>31815</v>
      </c>
      <c r="H8767">
        <v>55.359276000000001</v>
      </c>
      <c r="I8767">
        <v>-124.1778857</v>
      </c>
      <c r="J8767" s="1" t="str">
        <f t="shared" si="602"/>
        <v>Till</v>
      </c>
      <c r="K8767" s="1" t="str">
        <f t="shared" si="603"/>
        <v>&lt;63 micron</v>
      </c>
      <c r="L8767">
        <v>0.1</v>
      </c>
      <c r="M8767">
        <v>1.85</v>
      </c>
      <c r="N8767">
        <v>1</v>
      </c>
      <c r="O8767">
        <v>120</v>
      </c>
      <c r="P8767">
        <v>0.25</v>
      </c>
      <c r="Q8767">
        <v>1</v>
      </c>
      <c r="R8767">
        <v>0.69</v>
      </c>
      <c r="S8767">
        <v>0.25</v>
      </c>
      <c r="T8767">
        <v>13</v>
      </c>
      <c r="U8767">
        <v>49</v>
      </c>
      <c r="V8767">
        <v>50</v>
      </c>
      <c r="W8767">
        <v>3.05</v>
      </c>
      <c r="X8767">
        <v>5</v>
      </c>
      <c r="Z8767">
        <v>0.11</v>
      </c>
      <c r="AA8767">
        <v>20</v>
      </c>
      <c r="AB8767">
        <v>0.78</v>
      </c>
      <c r="AC8767">
        <v>525</v>
      </c>
      <c r="AD8767">
        <v>0.5</v>
      </c>
      <c r="AE8767">
        <v>0.04</v>
      </c>
      <c r="AF8767">
        <v>22</v>
      </c>
      <c r="AG8767">
        <v>1170</v>
      </c>
      <c r="AH8767">
        <v>2</v>
      </c>
      <c r="AI8767">
        <v>2</v>
      </c>
      <c r="AJ8767">
        <v>7</v>
      </c>
      <c r="AK8767">
        <v>39</v>
      </c>
      <c r="AL8767">
        <v>0.16</v>
      </c>
      <c r="AM8767">
        <v>5</v>
      </c>
      <c r="AN8767">
        <v>5</v>
      </c>
      <c r="AO8767">
        <v>95</v>
      </c>
      <c r="AP8767">
        <v>5</v>
      </c>
      <c r="AQ8767">
        <v>50</v>
      </c>
    </row>
    <row r="8768" spans="1:43" hidden="1" x14ac:dyDescent="0.25">
      <c r="A8768" t="s">
        <v>31816</v>
      </c>
      <c r="B8768" t="s">
        <v>31817</v>
      </c>
      <c r="C8768" s="1" t="str">
        <f t="shared" si="604"/>
        <v>21:0153</v>
      </c>
      <c r="D8768" s="1" t="str">
        <f t="shared" si="605"/>
        <v>21:0040</v>
      </c>
      <c r="E8768" t="s">
        <v>31805</v>
      </c>
      <c r="F8768" t="s">
        <v>31818</v>
      </c>
      <c r="H8768">
        <v>55.359276000000001</v>
      </c>
      <c r="I8768">
        <v>-124.1778857</v>
      </c>
      <c r="J8768" s="1" t="str">
        <f t="shared" si="602"/>
        <v>Till</v>
      </c>
      <c r="K8768" s="1" t="str">
        <f t="shared" si="603"/>
        <v>&lt;63 micron</v>
      </c>
      <c r="L8768">
        <v>0.2</v>
      </c>
      <c r="M8768">
        <v>1.92</v>
      </c>
      <c r="N8768">
        <v>6</v>
      </c>
      <c r="O8768">
        <v>80</v>
      </c>
      <c r="P8768">
        <v>0.25</v>
      </c>
      <c r="Q8768">
        <v>1</v>
      </c>
      <c r="R8768">
        <v>0.7</v>
      </c>
      <c r="S8768">
        <v>0.25</v>
      </c>
      <c r="T8768">
        <v>16</v>
      </c>
      <c r="U8768">
        <v>56</v>
      </c>
      <c r="V8768">
        <v>81</v>
      </c>
      <c r="W8768">
        <v>3.79</v>
      </c>
      <c r="X8768">
        <v>5</v>
      </c>
      <c r="Z8768">
        <v>0.1</v>
      </c>
      <c r="AA8768">
        <v>10</v>
      </c>
      <c r="AB8768">
        <v>0.97</v>
      </c>
      <c r="AC8768">
        <v>745</v>
      </c>
      <c r="AD8768">
        <v>0.5</v>
      </c>
      <c r="AE8768">
        <v>0.03</v>
      </c>
      <c r="AF8768">
        <v>35</v>
      </c>
      <c r="AG8768">
        <v>1090</v>
      </c>
      <c r="AH8768">
        <v>1</v>
      </c>
      <c r="AI8768">
        <v>2</v>
      </c>
      <c r="AJ8768">
        <v>9</v>
      </c>
      <c r="AK8768">
        <v>39</v>
      </c>
      <c r="AL8768">
        <v>0.13</v>
      </c>
      <c r="AM8768">
        <v>5</v>
      </c>
      <c r="AN8768">
        <v>5</v>
      </c>
      <c r="AO8768">
        <v>97</v>
      </c>
      <c r="AP8768">
        <v>5</v>
      </c>
      <c r="AQ8768">
        <v>82</v>
      </c>
    </row>
    <row r="8769" spans="1:43" hidden="1" x14ac:dyDescent="0.25">
      <c r="A8769" t="s">
        <v>31819</v>
      </c>
      <c r="B8769" t="s">
        <v>31820</v>
      </c>
      <c r="C8769" s="1" t="str">
        <f t="shared" si="604"/>
        <v>21:0153</v>
      </c>
      <c r="D8769" s="1" t="str">
        <f t="shared" si="605"/>
        <v>21:0040</v>
      </c>
      <c r="E8769" t="s">
        <v>31821</v>
      </c>
      <c r="F8769" t="s">
        <v>31822</v>
      </c>
      <c r="H8769">
        <v>55.366457699999998</v>
      </c>
      <c r="I8769">
        <v>-124.1953286</v>
      </c>
      <c r="J8769" s="1" t="str">
        <f t="shared" si="602"/>
        <v>Till</v>
      </c>
      <c r="K8769" s="1" t="str">
        <f t="shared" si="603"/>
        <v>&lt;63 micron</v>
      </c>
      <c r="L8769">
        <v>0.2</v>
      </c>
      <c r="M8769">
        <v>1.63</v>
      </c>
      <c r="N8769">
        <v>18</v>
      </c>
      <c r="O8769">
        <v>80</v>
      </c>
      <c r="P8769">
        <v>0.25</v>
      </c>
      <c r="Q8769">
        <v>1</v>
      </c>
      <c r="R8769">
        <v>0.75</v>
      </c>
      <c r="S8769">
        <v>0.25</v>
      </c>
      <c r="T8769">
        <v>16</v>
      </c>
      <c r="U8769">
        <v>42</v>
      </c>
      <c r="V8769">
        <v>90</v>
      </c>
      <c r="W8769">
        <v>3.26</v>
      </c>
      <c r="X8769">
        <v>5</v>
      </c>
      <c r="Z8769">
        <v>0.12</v>
      </c>
      <c r="AA8769">
        <v>20</v>
      </c>
      <c r="AB8769">
        <v>0.86</v>
      </c>
      <c r="AC8769">
        <v>720</v>
      </c>
      <c r="AD8769">
        <v>0.5</v>
      </c>
      <c r="AE8769">
        <v>0.03</v>
      </c>
      <c r="AF8769">
        <v>31</v>
      </c>
      <c r="AG8769">
        <v>1190</v>
      </c>
      <c r="AH8769">
        <v>6</v>
      </c>
      <c r="AI8769">
        <v>2</v>
      </c>
      <c r="AJ8769">
        <v>7</v>
      </c>
      <c r="AK8769">
        <v>46</v>
      </c>
      <c r="AL8769">
        <v>0.13</v>
      </c>
      <c r="AM8769">
        <v>5</v>
      </c>
      <c r="AN8769">
        <v>5</v>
      </c>
      <c r="AO8769">
        <v>83</v>
      </c>
      <c r="AP8769">
        <v>5</v>
      </c>
      <c r="AQ8769">
        <v>76</v>
      </c>
    </row>
    <row r="8770" spans="1:43" hidden="1" x14ac:dyDescent="0.25">
      <c r="A8770" t="s">
        <v>31823</v>
      </c>
      <c r="B8770" t="s">
        <v>31824</v>
      </c>
      <c r="C8770" s="1" t="str">
        <f t="shared" si="604"/>
        <v>21:0153</v>
      </c>
      <c r="D8770" s="1" t="str">
        <f t="shared" si="605"/>
        <v>21:0040</v>
      </c>
      <c r="E8770" t="s">
        <v>31821</v>
      </c>
      <c r="F8770" t="s">
        <v>31825</v>
      </c>
      <c r="H8770">
        <v>55.366457699999998</v>
      </c>
      <c r="I8770">
        <v>-124.1953286</v>
      </c>
      <c r="J8770" s="1" t="str">
        <f t="shared" si="602"/>
        <v>Till</v>
      </c>
      <c r="K8770" s="1" t="str">
        <f t="shared" si="603"/>
        <v>&lt;63 micron</v>
      </c>
      <c r="L8770">
        <v>0.1</v>
      </c>
      <c r="M8770">
        <v>1.67</v>
      </c>
      <c r="N8770">
        <v>1</v>
      </c>
      <c r="O8770">
        <v>90</v>
      </c>
      <c r="P8770">
        <v>0.25</v>
      </c>
      <c r="Q8770">
        <v>1</v>
      </c>
      <c r="R8770">
        <v>0.7</v>
      </c>
      <c r="S8770">
        <v>0.5</v>
      </c>
      <c r="T8770">
        <v>17</v>
      </c>
      <c r="U8770">
        <v>45</v>
      </c>
      <c r="V8770">
        <v>108</v>
      </c>
      <c r="W8770">
        <v>3.36</v>
      </c>
      <c r="X8770">
        <v>5</v>
      </c>
      <c r="Z8770">
        <v>0.13</v>
      </c>
      <c r="AA8770">
        <v>20</v>
      </c>
      <c r="AB8770">
        <v>0.86</v>
      </c>
      <c r="AC8770">
        <v>730</v>
      </c>
      <c r="AD8770">
        <v>0.5</v>
      </c>
      <c r="AE8770">
        <v>0.04</v>
      </c>
      <c r="AF8770">
        <v>33</v>
      </c>
      <c r="AG8770">
        <v>1250</v>
      </c>
      <c r="AH8770">
        <v>4</v>
      </c>
      <c r="AI8770">
        <v>1</v>
      </c>
      <c r="AJ8770">
        <v>8</v>
      </c>
      <c r="AK8770">
        <v>45</v>
      </c>
      <c r="AL8770">
        <v>0.13</v>
      </c>
      <c r="AM8770">
        <v>5</v>
      </c>
      <c r="AN8770">
        <v>5</v>
      </c>
      <c r="AO8770">
        <v>84</v>
      </c>
      <c r="AP8770">
        <v>5</v>
      </c>
      <c r="AQ8770">
        <v>78</v>
      </c>
    </row>
    <row r="8771" spans="1:43" hidden="1" x14ac:dyDescent="0.25">
      <c r="A8771" t="s">
        <v>31826</v>
      </c>
      <c r="B8771" t="s">
        <v>31827</v>
      </c>
      <c r="C8771" s="1" t="str">
        <f t="shared" si="604"/>
        <v>21:0153</v>
      </c>
      <c r="D8771" s="1" t="str">
        <f t="shared" si="605"/>
        <v>21:0040</v>
      </c>
      <c r="E8771" t="s">
        <v>31821</v>
      </c>
      <c r="F8771" t="s">
        <v>31828</v>
      </c>
      <c r="H8771">
        <v>55.366457699999998</v>
      </c>
      <c r="I8771">
        <v>-124.1953286</v>
      </c>
      <c r="J8771" s="1" t="str">
        <f t="shared" si="602"/>
        <v>Till</v>
      </c>
      <c r="K8771" s="1" t="str">
        <f t="shared" si="603"/>
        <v>&lt;63 micron</v>
      </c>
      <c r="L8771">
        <v>0.2</v>
      </c>
      <c r="M8771">
        <v>1.59</v>
      </c>
      <c r="N8771">
        <v>12</v>
      </c>
      <c r="O8771">
        <v>80</v>
      </c>
      <c r="P8771">
        <v>0.25</v>
      </c>
      <c r="Q8771">
        <v>1</v>
      </c>
      <c r="R8771">
        <v>0.7</v>
      </c>
      <c r="S8771">
        <v>0.25</v>
      </c>
      <c r="T8771">
        <v>16</v>
      </c>
      <c r="U8771">
        <v>42</v>
      </c>
      <c r="V8771">
        <v>87</v>
      </c>
      <c r="W8771">
        <v>3.2</v>
      </c>
      <c r="X8771">
        <v>5</v>
      </c>
      <c r="Z8771">
        <v>0.12</v>
      </c>
      <c r="AA8771">
        <v>20</v>
      </c>
      <c r="AB8771">
        <v>0.85</v>
      </c>
      <c r="AC8771">
        <v>710</v>
      </c>
      <c r="AD8771">
        <v>0.5</v>
      </c>
      <c r="AE8771">
        <v>0.03</v>
      </c>
      <c r="AF8771">
        <v>31</v>
      </c>
      <c r="AG8771">
        <v>1210</v>
      </c>
      <c r="AH8771">
        <v>4</v>
      </c>
      <c r="AI8771">
        <v>1</v>
      </c>
      <c r="AJ8771">
        <v>7</v>
      </c>
      <c r="AK8771">
        <v>41</v>
      </c>
      <c r="AL8771">
        <v>0.12</v>
      </c>
      <c r="AM8771">
        <v>5</v>
      </c>
      <c r="AN8771">
        <v>5</v>
      </c>
      <c r="AO8771">
        <v>78</v>
      </c>
      <c r="AP8771">
        <v>5</v>
      </c>
      <c r="AQ8771">
        <v>76</v>
      </c>
    </row>
    <row r="8772" spans="1:43" hidden="1" x14ac:dyDescent="0.25">
      <c r="A8772" t="s">
        <v>31829</v>
      </c>
      <c r="B8772" t="s">
        <v>31830</v>
      </c>
      <c r="C8772" s="1" t="str">
        <f t="shared" si="604"/>
        <v>21:0153</v>
      </c>
      <c r="D8772" s="1" t="str">
        <f t="shared" si="605"/>
        <v>21:0040</v>
      </c>
      <c r="E8772" t="s">
        <v>31831</v>
      </c>
      <c r="F8772" t="s">
        <v>31832</v>
      </c>
      <c r="H8772">
        <v>55.351590000000002</v>
      </c>
      <c r="I8772">
        <v>-124.1640778</v>
      </c>
      <c r="J8772" s="1" t="str">
        <f t="shared" si="602"/>
        <v>Till</v>
      </c>
      <c r="K8772" s="1" t="str">
        <f t="shared" si="603"/>
        <v>&lt;63 micron</v>
      </c>
      <c r="L8772">
        <v>0.1</v>
      </c>
      <c r="M8772">
        <v>1.03</v>
      </c>
      <c r="N8772">
        <v>6</v>
      </c>
      <c r="O8772">
        <v>70</v>
      </c>
      <c r="P8772">
        <v>0.25</v>
      </c>
      <c r="Q8772">
        <v>1</v>
      </c>
      <c r="R8772">
        <v>0.77</v>
      </c>
      <c r="S8772">
        <v>0.25</v>
      </c>
      <c r="T8772">
        <v>7</v>
      </c>
      <c r="U8772">
        <v>39</v>
      </c>
      <c r="V8772">
        <v>31</v>
      </c>
      <c r="W8772">
        <v>2.34</v>
      </c>
      <c r="X8772">
        <v>5</v>
      </c>
      <c r="Z8772">
        <v>0.04</v>
      </c>
      <c r="AA8772">
        <v>10</v>
      </c>
      <c r="AB8772">
        <v>0.38</v>
      </c>
      <c r="AC8772">
        <v>265</v>
      </c>
      <c r="AD8772">
        <v>0.5</v>
      </c>
      <c r="AE8772">
        <v>0.03</v>
      </c>
      <c r="AF8772">
        <v>14</v>
      </c>
      <c r="AG8772">
        <v>1010</v>
      </c>
      <c r="AH8772">
        <v>2</v>
      </c>
      <c r="AI8772">
        <v>1</v>
      </c>
      <c r="AJ8772">
        <v>4</v>
      </c>
      <c r="AK8772">
        <v>44</v>
      </c>
      <c r="AL8772">
        <v>0.11</v>
      </c>
      <c r="AM8772">
        <v>5</v>
      </c>
      <c r="AN8772">
        <v>5</v>
      </c>
      <c r="AO8772">
        <v>85</v>
      </c>
      <c r="AP8772">
        <v>5</v>
      </c>
      <c r="AQ8772">
        <v>32</v>
      </c>
    </row>
    <row r="8773" spans="1:43" hidden="1" x14ac:dyDescent="0.25">
      <c r="A8773" t="s">
        <v>31833</v>
      </c>
      <c r="B8773" t="s">
        <v>31834</v>
      </c>
      <c r="C8773" s="1" t="str">
        <f t="shared" si="604"/>
        <v>21:0153</v>
      </c>
      <c r="D8773" s="1" t="str">
        <f t="shared" si="605"/>
        <v>21:0040</v>
      </c>
      <c r="E8773" t="s">
        <v>31835</v>
      </c>
      <c r="F8773" t="s">
        <v>31836</v>
      </c>
      <c r="H8773">
        <v>55.029815499999998</v>
      </c>
      <c r="I8773">
        <v>-124.2874839</v>
      </c>
      <c r="J8773" s="1" t="str">
        <f t="shared" si="602"/>
        <v>Till</v>
      </c>
      <c r="K8773" s="1" t="str">
        <f t="shared" si="603"/>
        <v>&lt;63 micron</v>
      </c>
      <c r="L8773">
        <v>0.2</v>
      </c>
      <c r="M8773">
        <v>1.2</v>
      </c>
      <c r="N8773">
        <v>6</v>
      </c>
      <c r="O8773">
        <v>100</v>
      </c>
      <c r="P8773">
        <v>0.25</v>
      </c>
      <c r="Q8773">
        <v>1</v>
      </c>
      <c r="R8773">
        <v>0.66</v>
      </c>
      <c r="S8773">
        <v>0.25</v>
      </c>
      <c r="T8773">
        <v>9</v>
      </c>
      <c r="U8773">
        <v>35</v>
      </c>
      <c r="V8773">
        <v>43</v>
      </c>
      <c r="W8773">
        <v>2.38</v>
      </c>
      <c r="X8773">
        <v>5</v>
      </c>
      <c r="Z8773">
        <v>7.0000000000000007E-2</v>
      </c>
      <c r="AA8773">
        <v>10</v>
      </c>
      <c r="AB8773">
        <v>0.54</v>
      </c>
      <c r="AC8773">
        <v>430</v>
      </c>
      <c r="AD8773">
        <v>0.5</v>
      </c>
      <c r="AE8773">
        <v>0.04</v>
      </c>
      <c r="AF8773">
        <v>22</v>
      </c>
      <c r="AG8773">
        <v>1140</v>
      </c>
      <c r="AH8773">
        <v>1</v>
      </c>
      <c r="AI8773">
        <v>1</v>
      </c>
      <c r="AJ8773">
        <v>6</v>
      </c>
      <c r="AK8773">
        <v>44</v>
      </c>
      <c r="AL8773">
        <v>0.09</v>
      </c>
      <c r="AM8773">
        <v>5</v>
      </c>
      <c r="AN8773">
        <v>5</v>
      </c>
      <c r="AO8773">
        <v>69</v>
      </c>
      <c r="AP8773">
        <v>5</v>
      </c>
      <c r="AQ8773">
        <v>42</v>
      </c>
    </row>
    <row r="8774" spans="1:43" hidden="1" x14ac:dyDescent="0.25">
      <c r="A8774" t="s">
        <v>31837</v>
      </c>
      <c r="B8774" t="s">
        <v>31838</v>
      </c>
      <c r="C8774" s="1" t="str">
        <f t="shared" si="604"/>
        <v>21:0153</v>
      </c>
      <c r="D8774" s="1" t="str">
        <f t="shared" si="605"/>
        <v>21:0040</v>
      </c>
      <c r="E8774" t="s">
        <v>31839</v>
      </c>
      <c r="F8774" t="s">
        <v>31840</v>
      </c>
      <c r="H8774">
        <v>55.2475132</v>
      </c>
      <c r="I8774">
        <v>-124.76181939999999</v>
      </c>
      <c r="J8774" s="1" t="str">
        <f t="shared" si="602"/>
        <v>Till</v>
      </c>
      <c r="K8774" s="1" t="str">
        <f t="shared" si="603"/>
        <v>&lt;63 micron</v>
      </c>
      <c r="L8774">
        <v>0.1</v>
      </c>
      <c r="M8774">
        <v>1.19</v>
      </c>
      <c r="N8774">
        <v>14</v>
      </c>
      <c r="O8774">
        <v>60</v>
      </c>
      <c r="P8774">
        <v>0.25</v>
      </c>
      <c r="Q8774">
        <v>1</v>
      </c>
      <c r="R8774">
        <v>0.51</v>
      </c>
      <c r="S8774">
        <v>0.25</v>
      </c>
      <c r="T8774">
        <v>10</v>
      </c>
      <c r="U8774">
        <v>35</v>
      </c>
      <c r="V8774">
        <v>1524</v>
      </c>
      <c r="W8774">
        <v>2.95</v>
      </c>
      <c r="X8774">
        <v>5</v>
      </c>
      <c r="Z8774">
        <v>7.0000000000000007E-2</v>
      </c>
      <c r="AA8774">
        <v>10</v>
      </c>
      <c r="AB8774">
        <v>0.56000000000000005</v>
      </c>
      <c r="AC8774">
        <v>450</v>
      </c>
      <c r="AD8774">
        <v>0.5</v>
      </c>
      <c r="AE8774">
        <v>0.02</v>
      </c>
      <c r="AF8774">
        <v>18</v>
      </c>
      <c r="AG8774">
        <v>1850</v>
      </c>
      <c r="AH8774">
        <v>6</v>
      </c>
      <c r="AI8774">
        <v>2</v>
      </c>
      <c r="AJ8774">
        <v>3</v>
      </c>
      <c r="AK8774">
        <v>22</v>
      </c>
      <c r="AL8774">
        <v>0.06</v>
      </c>
      <c r="AM8774">
        <v>5</v>
      </c>
      <c r="AN8774">
        <v>5</v>
      </c>
      <c r="AO8774">
        <v>94</v>
      </c>
      <c r="AP8774">
        <v>5</v>
      </c>
      <c r="AQ8774">
        <v>36</v>
      </c>
    </row>
    <row r="8775" spans="1:43" hidden="1" x14ac:dyDescent="0.25">
      <c r="A8775" t="s">
        <v>31841</v>
      </c>
      <c r="B8775" t="s">
        <v>31842</v>
      </c>
      <c r="C8775" s="1" t="str">
        <f t="shared" si="604"/>
        <v>21:0153</v>
      </c>
      <c r="D8775" s="1" t="str">
        <f t="shared" si="605"/>
        <v>21:0040</v>
      </c>
      <c r="E8775" t="s">
        <v>31843</v>
      </c>
      <c r="F8775" t="s">
        <v>31844</v>
      </c>
      <c r="H8775">
        <v>55.244943200000002</v>
      </c>
      <c r="I8775">
        <v>-124.75305349999999</v>
      </c>
      <c r="J8775" s="1" t="str">
        <f t="shared" si="602"/>
        <v>Till</v>
      </c>
      <c r="K8775" s="1" t="str">
        <f t="shared" si="603"/>
        <v>&lt;63 micron</v>
      </c>
      <c r="L8775">
        <v>0.2</v>
      </c>
      <c r="M8775">
        <v>0.79</v>
      </c>
      <c r="N8775">
        <v>8</v>
      </c>
      <c r="O8775">
        <v>70</v>
      </c>
      <c r="P8775">
        <v>0.25</v>
      </c>
      <c r="Q8775">
        <v>1</v>
      </c>
      <c r="R8775">
        <v>0.45</v>
      </c>
      <c r="S8775">
        <v>0.25</v>
      </c>
      <c r="T8775">
        <v>8</v>
      </c>
      <c r="U8775">
        <v>29</v>
      </c>
      <c r="V8775">
        <v>54</v>
      </c>
      <c r="W8775">
        <v>2.82</v>
      </c>
      <c r="X8775">
        <v>5</v>
      </c>
      <c r="Z8775">
        <v>0.03</v>
      </c>
      <c r="AA8775">
        <v>10</v>
      </c>
      <c r="AB8775">
        <v>0.31</v>
      </c>
      <c r="AC8775">
        <v>250</v>
      </c>
      <c r="AD8775">
        <v>0.5</v>
      </c>
      <c r="AE8775">
        <v>0.01</v>
      </c>
      <c r="AF8775">
        <v>10</v>
      </c>
      <c r="AG8775">
        <v>1410</v>
      </c>
      <c r="AH8775">
        <v>2</v>
      </c>
      <c r="AI8775">
        <v>1</v>
      </c>
      <c r="AJ8775">
        <v>2</v>
      </c>
      <c r="AK8775">
        <v>27</v>
      </c>
      <c r="AL8775">
        <v>0.03</v>
      </c>
      <c r="AM8775">
        <v>5</v>
      </c>
      <c r="AN8775">
        <v>5</v>
      </c>
      <c r="AO8775">
        <v>93</v>
      </c>
      <c r="AP8775">
        <v>5</v>
      </c>
      <c r="AQ8775">
        <v>22</v>
      </c>
    </row>
    <row r="8776" spans="1:43" hidden="1" x14ac:dyDescent="0.25">
      <c r="A8776" t="s">
        <v>31845</v>
      </c>
      <c r="B8776" t="s">
        <v>31846</v>
      </c>
      <c r="C8776" s="1" t="str">
        <f t="shared" si="604"/>
        <v>21:0153</v>
      </c>
      <c r="D8776" s="1" t="str">
        <f t="shared" si="605"/>
        <v>21:0040</v>
      </c>
      <c r="E8776" t="s">
        <v>31847</v>
      </c>
      <c r="F8776" t="s">
        <v>31848</v>
      </c>
      <c r="H8776">
        <v>54.630943899999998</v>
      </c>
      <c r="I8776">
        <v>-124.4277917</v>
      </c>
      <c r="J8776" s="1" t="str">
        <f t="shared" si="602"/>
        <v>Till</v>
      </c>
      <c r="K8776" s="1" t="str">
        <f t="shared" si="603"/>
        <v>&lt;63 micron</v>
      </c>
      <c r="L8776">
        <v>0.1</v>
      </c>
      <c r="M8776">
        <v>1.1599999999999999</v>
      </c>
      <c r="N8776">
        <v>20</v>
      </c>
      <c r="O8776">
        <v>490</v>
      </c>
      <c r="P8776">
        <v>0.25</v>
      </c>
      <c r="Q8776">
        <v>1</v>
      </c>
      <c r="R8776">
        <v>2.86</v>
      </c>
      <c r="S8776">
        <v>0.25</v>
      </c>
      <c r="T8776">
        <v>22</v>
      </c>
      <c r="U8776">
        <v>85</v>
      </c>
      <c r="V8776">
        <v>66</v>
      </c>
      <c r="W8776">
        <v>3.31</v>
      </c>
      <c r="X8776">
        <v>5</v>
      </c>
      <c r="Z8776">
        <v>0.1</v>
      </c>
      <c r="AA8776">
        <v>5</v>
      </c>
      <c r="AB8776">
        <v>1.86</v>
      </c>
      <c r="AC8776">
        <v>595</v>
      </c>
      <c r="AD8776">
        <v>2</v>
      </c>
      <c r="AE8776">
        <v>0.01</v>
      </c>
      <c r="AF8776">
        <v>148</v>
      </c>
      <c r="AG8776">
        <v>760</v>
      </c>
      <c r="AH8776">
        <v>6</v>
      </c>
      <c r="AI8776">
        <v>4</v>
      </c>
      <c r="AJ8776">
        <v>8</v>
      </c>
      <c r="AK8776">
        <v>66</v>
      </c>
      <c r="AL8776">
        <v>7.0000000000000007E-2</v>
      </c>
      <c r="AM8776">
        <v>5</v>
      </c>
      <c r="AN8776">
        <v>5</v>
      </c>
      <c r="AO8776">
        <v>56</v>
      </c>
      <c r="AP8776">
        <v>5</v>
      </c>
      <c r="AQ8776">
        <v>80</v>
      </c>
    </row>
    <row r="8777" spans="1:43" hidden="1" x14ac:dyDescent="0.25">
      <c r="A8777" t="s">
        <v>31849</v>
      </c>
      <c r="B8777" t="s">
        <v>31850</v>
      </c>
      <c r="C8777" s="1" t="str">
        <f t="shared" si="604"/>
        <v>21:0153</v>
      </c>
      <c r="D8777" s="1" t="str">
        <f t="shared" si="605"/>
        <v>21:0040</v>
      </c>
      <c r="E8777" t="s">
        <v>31847</v>
      </c>
      <c r="F8777" t="s">
        <v>31851</v>
      </c>
      <c r="H8777">
        <v>54.630943899999998</v>
      </c>
      <c r="I8777">
        <v>-124.4277917</v>
      </c>
      <c r="J8777" s="1" t="str">
        <f t="shared" si="602"/>
        <v>Till</v>
      </c>
      <c r="K8777" s="1" t="str">
        <f t="shared" si="603"/>
        <v>&lt;63 micron</v>
      </c>
      <c r="L8777">
        <v>0.1</v>
      </c>
      <c r="M8777">
        <v>1.26</v>
      </c>
      <c r="N8777">
        <v>20</v>
      </c>
      <c r="O8777">
        <v>580</v>
      </c>
      <c r="P8777">
        <v>0.25</v>
      </c>
      <c r="Q8777">
        <v>1</v>
      </c>
      <c r="R8777">
        <v>3.12</v>
      </c>
      <c r="S8777">
        <v>0.25</v>
      </c>
      <c r="T8777">
        <v>23</v>
      </c>
      <c r="U8777">
        <v>89</v>
      </c>
      <c r="V8777">
        <v>64</v>
      </c>
      <c r="W8777">
        <v>3.24</v>
      </c>
      <c r="X8777">
        <v>5</v>
      </c>
      <c r="Z8777">
        <v>0.09</v>
      </c>
      <c r="AA8777">
        <v>5</v>
      </c>
      <c r="AB8777">
        <v>1.9</v>
      </c>
      <c r="AC8777">
        <v>590</v>
      </c>
      <c r="AD8777">
        <v>0.5</v>
      </c>
      <c r="AE8777">
        <v>0.01</v>
      </c>
      <c r="AF8777">
        <v>136</v>
      </c>
      <c r="AG8777">
        <v>750</v>
      </c>
      <c r="AH8777">
        <v>4</v>
      </c>
      <c r="AI8777">
        <v>8</v>
      </c>
      <c r="AJ8777">
        <v>8</v>
      </c>
      <c r="AK8777">
        <v>66</v>
      </c>
      <c r="AL8777">
        <v>7.0000000000000007E-2</v>
      </c>
      <c r="AM8777">
        <v>5</v>
      </c>
      <c r="AN8777">
        <v>5</v>
      </c>
      <c r="AO8777">
        <v>58</v>
      </c>
      <c r="AP8777">
        <v>5</v>
      </c>
      <c r="AQ8777">
        <v>76</v>
      </c>
    </row>
    <row r="8778" spans="1:43" hidden="1" x14ac:dyDescent="0.25">
      <c r="A8778" t="s">
        <v>31852</v>
      </c>
      <c r="B8778" t="s">
        <v>31853</v>
      </c>
      <c r="C8778" s="1" t="str">
        <f t="shared" si="604"/>
        <v>21:0153</v>
      </c>
      <c r="D8778" s="1" t="str">
        <f t="shared" si="605"/>
        <v>21:0040</v>
      </c>
      <c r="E8778" t="s">
        <v>31847</v>
      </c>
      <c r="F8778" t="s">
        <v>31854</v>
      </c>
      <c r="H8778">
        <v>54.630943899999998</v>
      </c>
      <c r="I8778">
        <v>-124.4277917</v>
      </c>
      <c r="J8778" s="1" t="str">
        <f t="shared" si="602"/>
        <v>Till</v>
      </c>
      <c r="K8778" s="1" t="str">
        <f t="shared" si="603"/>
        <v>&lt;63 micron</v>
      </c>
      <c r="L8778">
        <v>0.1</v>
      </c>
      <c r="M8778">
        <v>1.07</v>
      </c>
      <c r="N8778">
        <v>4</v>
      </c>
      <c r="O8778">
        <v>760</v>
      </c>
      <c r="P8778">
        <v>0.25</v>
      </c>
      <c r="Q8778">
        <v>1</v>
      </c>
      <c r="R8778">
        <v>7.99</v>
      </c>
      <c r="S8778">
        <v>0.5</v>
      </c>
      <c r="T8778">
        <v>15</v>
      </c>
      <c r="U8778">
        <v>85</v>
      </c>
      <c r="V8778">
        <v>55</v>
      </c>
      <c r="W8778">
        <v>2.56</v>
      </c>
      <c r="X8778">
        <v>5</v>
      </c>
      <c r="Z8778">
        <v>7.0000000000000007E-2</v>
      </c>
      <c r="AA8778">
        <v>5</v>
      </c>
      <c r="AB8778">
        <v>1.72</v>
      </c>
      <c r="AC8778">
        <v>435</v>
      </c>
      <c r="AD8778">
        <v>0.5</v>
      </c>
      <c r="AE8778">
        <v>0.01</v>
      </c>
      <c r="AF8778">
        <v>109</v>
      </c>
      <c r="AG8778">
        <v>670</v>
      </c>
      <c r="AH8778">
        <v>2</v>
      </c>
      <c r="AI8778">
        <v>2</v>
      </c>
      <c r="AJ8778">
        <v>7</v>
      </c>
      <c r="AK8778">
        <v>98</v>
      </c>
      <c r="AL8778">
        <v>0.05</v>
      </c>
      <c r="AM8778">
        <v>5</v>
      </c>
      <c r="AN8778">
        <v>5</v>
      </c>
      <c r="AO8778">
        <v>48</v>
      </c>
      <c r="AP8778">
        <v>5</v>
      </c>
      <c r="AQ8778">
        <v>56</v>
      </c>
    </row>
    <row r="8779" spans="1:43" hidden="1" x14ac:dyDescent="0.25">
      <c r="A8779" t="s">
        <v>31855</v>
      </c>
      <c r="B8779" t="s">
        <v>31856</v>
      </c>
      <c r="C8779" s="1" t="str">
        <f t="shared" si="604"/>
        <v>21:0153</v>
      </c>
      <c r="D8779" s="1" t="str">
        <f t="shared" si="605"/>
        <v>21:0040</v>
      </c>
      <c r="E8779" t="s">
        <v>31847</v>
      </c>
      <c r="F8779" t="s">
        <v>31857</v>
      </c>
      <c r="H8779">
        <v>54.630943899999998</v>
      </c>
      <c r="I8779">
        <v>-124.4277917</v>
      </c>
      <c r="J8779" s="1" t="str">
        <f t="shared" si="602"/>
        <v>Till</v>
      </c>
      <c r="K8779" s="1" t="str">
        <f t="shared" si="603"/>
        <v>&lt;63 micron</v>
      </c>
      <c r="L8779">
        <v>0.1</v>
      </c>
      <c r="M8779">
        <v>1.82</v>
      </c>
      <c r="N8779">
        <v>24</v>
      </c>
      <c r="O8779">
        <v>530</v>
      </c>
      <c r="P8779">
        <v>0.25</v>
      </c>
      <c r="Q8779">
        <v>1</v>
      </c>
      <c r="R8779">
        <v>0.65</v>
      </c>
      <c r="S8779">
        <v>0.25</v>
      </c>
      <c r="T8779">
        <v>24</v>
      </c>
      <c r="U8779">
        <v>142</v>
      </c>
      <c r="V8779">
        <v>98</v>
      </c>
      <c r="W8779">
        <v>4.9800000000000004</v>
      </c>
      <c r="X8779">
        <v>5</v>
      </c>
      <c r="Z8779">
        <v>0.14000000000000001</v>
      </c>
      <c r="AA8779">
        <v>10</v>
      </c>
      <c r="AB8779">
        <v>1.23</v>
      </c>
      <c r="AC8779">
        <v>750</v>
      </c>
      <c r="AD8779">
        <v>1</v>
      </c>
      <c r="AE8779">
        <v>5.0000000000000001E-3</v>
      </c>
      <c r="AF8779">
        <v>246</v>
      </c>
      <c r="AG8779">
        <v>690</v>
      </c>
      <c r="AH8779">
        <v>8</v>
      </c>
      <c r="AI8779">
        <v>6</v>
      </c>
      <c r="AJ8779">
        <v>18</v>
      </c>
      <c r="AK8779">
        <v>26</v>
      </c>
      <c r="AL8779">
        <v>0.06</v>
      </c>
      <c r="AM8779">
        <v>5</v>
      </c>
      <c r="AN8779">
        <v>5</v>
      </c>
      <c r="AO8779">
        <v>86</v>
      </c>
      <c r="AP8779">
        <v>5</v>
      </c>
      <c r="AQ8779">
        <v>88</v>
      </c>
    </row>
    <row r="8780" spans="1:43" hidden="1" x14ac:dyDescent="0.25">
      <c r="A8780" t="s">
        <v>31858</v>
      </c>
      <c r="B8780" t="s">
        <v>31859</v>
      </c>
      <c r="C8780" s="1" t="str">
        <f t="shared" si="604"/>
        <v>21:0153</v>
      </c>
      <c r="D8780" s="1" t="str">
        <f t="shared" si="605"/>
        <v>21:0040</v>
      </c>
      <c r="E8780" t="s">
        <v>31847</v>
      </c>
      <c r="F8780" t="s">
        <v>31860</v>
      </c>
      <c r="H8780">
        <v>54.630943899999998</v>
      </c>
      <c r="I8780">
        <v>-124.4277917</v>
      </c>
      <c r="J8780" s="1" t="str">
        <f t="shared" si="602"/>
        <v>Till</v>
      </c>
      <c r="K8780" s="1" t="str">
        <f t="shared" si="603"/>
        <v>&lt;63 micron</v>
      </c>
      <c r="L8780">
        <v>0.1</v>
      </c>
      <c r="M8780">
        <v>1.31</v>
      </c>
      <c r="N8780">
        <v>8</v>
      </c>
      <c r="O8780">
        <v>560</v>
      </c>
      <c r="P8780">
        <v>0.25</v>
      </c>
      <c r="Q8780">
        <v>1</v>
      </c>
      <c r="R8780">
        <v>0.43</v>
      </c>
      <c r="S8780">
        <v>0.25</v>
      </c>
      <c r="T8780">
        <v>12</v>
      </c>
      <c r="U8780">
        <v>82</v>
      </c>
      <c r="V8780">
        <v>20</v>
      </c>
      <c r="W8780">
        <v>3.6</v>
      </c>
      <c r="X8780">
        <v>5</v>
      </c>
      <c r="Z8780">
        <v>0.21</v>
      </c>
      <c r="AA8780">
        <v>5</v>
      </c>
      <c r="AB8780">
        <v>0.48</v>
      </c>
      <c r="AC8780">
        <v>500</v>
      </c>
      <c r="AD8780">
        <v>1</v>
      </c>
      <c r="AE8780">
        <v>5.0000000000000001E-3</v>
      </c>
      <c r="AF8780">
        <v>60</v>
      </c>
      <c r="AG8780">
        <v>1990</v>
      </c>
      <c r="AH8780">
        <v>2</v>
      </c>
      <c r="AI8780">
        <v>2</v>
      </c>
      <c r="AJ8780">
        <v>4</v>
      </c>
      <c r="AK8780">
        <v>24</v>
      </c>
      <c r="AL8780">
        <v>7.0000000000000007E-2</v>
      </c>
      <c r="AM8780">
        <v>5</v>
      </c>
      <c r="AN8780">
        <v>5</v>
      </c>
      <c r="AO8780">
        <v>76</v>
      </c>
      <c r="AP8780">
        <v>5</v>
      </c>
      <c r="AQ8780">
        <v>152</v>
      </c>
    </row>
    <row r="8781" spans="1:43" hidden="1" x14ac:dyDescent="0.25">
      <c r="A8781" t="s">
        <v>31861</v>
      </c>
      <c r="B8781" t="s">
        <v>31862</v>
      </c>
      <c r="C8781" s="1" t="str">
        <f t="shared" si="604"/>
        <v>21:0153</v>
      </c>
      <c r="D8781" s="1" t="str">
        <f t="shared" si="605"/>
        <v>21:0040</v>
      </c>
      <c r="E8781" t="s">
        <v>31847</v>
      </c>
      <c r="F8781" t="s">
        <v>31863</v>
      </c>
      <c r="H8781">
        <v>54.630943899999998</v>
      </c>
      <c r="I8781">
        <v>-124.4277917</v>
      </c>
      <c r="J8781" s="1" t="str">
        <f t="shared" si="602"/>
        <v>Till</v>
      </c>
      <c r="K8781" s="1" t="str">
        <f t="shared" si="603"/>
        <v>&lt;63 micron</v>
      </c>
      <c r="L8781">
        <v>0.1</v>
      </c>
      <c r="M8781">
        <v>1.25</v>
      </c>
      <c r="N8781">
        <v>10</v>
      </c>
      <c r="O8781">
        <v>520</v>
      </c>
      <c r="P8781">
        <v>0.25</v>
      </c>
      <c r="Q8781">
        <v>1</v>
      </c>
      <c r="R8781">
        <v>3.86</v>
      </c>
      <c r="S8781">
        <v>0.5</v>
      </c>
      <c r="T8781">
        <v>20</v>
      </c>
      <c r="U8781">
        <v>94</v>
      </c>
      <c r="V8781">
        <v>67</v>
      </c>
      <c r="W8781">
        <v>3.32</v>
      </c>
      <c r="X8781">
        <v>5</v>
      </c>
      <c r="Z8781">
        <v>0.09</v>
      </c>
      <c r="AA8781">
        <v>5</v>
      </c>
      <c r="AB8781">
        <v>1.68</v>
      </c>
      <c r="AC8781">
        <v>570</v>
      </c>
      <c r="AD8781">
        <v>0.5</v>
      </c>
      <c r="AE8781">
        <v>0.01</v>
      </c>
      <c r="AF8781">
        <v>148</v>
      </c>
      <c r="AG8781">
        <v>720</v>
      </c>
      <c r="AH8781">
        <v>6</v>
      </c>
      <c r="AI8781">
        <v>4</v>
      </c>
      <c r="AJ8781">
        <v>9</v>
      </c>
      <c r="AK8781">
        <v>64</v>
      </c>
      <c r="AL8781">
        <v>7.0000000000000007E-2</v>
      </c>
      <c r="AM8781">
        <v>5</v>
      </c>
      <c r="AN8781">
        <v>5</v>
      </c>
      <c r="AO8781">
        <v>60</v>
      </c>
      <c r="AP8781">
        <v>5</v>
      </c>
      <c r="AQ8781">
        <v>72</v>
      </c>
    </row>
    <row r="8782" spans="1:43" hidden="1" x14ac:dyDescent="0.25">
      <c r="A8782" t="s">
        <v>31864</v>
      </c>
      <c r="B8782" t="s">
        <v>31865</v>
      </c>
      <c r="C8782" s="1" t="str">
        <f t="shared" si="604"/>
        <v>21:0153</v>
      </c>
      <c r="D8782" s="1" t="str">
        <f t="shared" si="605"/>
        <v>21:0040</v>
      </c>
      <c r="E8782" t="s">
        <v>31847</v>
      </c>
      <c r="F8782" t="s">
        <v>31866</v>
      </c>
      <c r="H8782">
        <v>54.630943899999998</v>
      </c>
      <c r="I8782">
        <v>-124.4277917</v>
      </c>
      <c r="J8782" s="1" t="str">
        <f t="shared" si="602"/>
        <v>Till</v>
      </c>
      <c r="K8782" s="1" t="str">
        <f t="shared" si="603"/>
        <v>&lt;63 micron</v>
      </c>
      <c r="L8782">
        <v>0.1</v>
      </c>
      <c r="M8782">
        <v>1.1399999999999999</v>
      </c>
      <c r="N8782">
        <v>16</v>
      </c>
      <c r="O8782">
        <v>580</v>
      </c>
      <c r="P8782">
        <v>0.25</v>
      </c>
      <c r="Q8782">
        <v>1</v>
      </c>
      <c r="R8782">
        <v>3.46</v>
      </c>
      <c r="S8782">
        <v>0.25</v>
      </c>
      <c r="T8782">
        <v>23</v>
      </c>
      <c r="U8782">
        <v>92</v>
      </c>
      <c r="V8782">
        <v>63</v>
      </c>
      <c r="W8782">
        <v>3.12</v>
      </c>
      <c r="X8782">
        <v>5</v>
      </c>
      <c r="Z8782">
        <v>0.09</v>
      </c>
      <c r="AA8782">
        <v>5</v>
      </c>
      <c r="AB8782">
        <v>1.75</v>
      </c>
      <c r="AC8782">
        <v>570</v>
      </c>
      <c r="AD8782">
        <v>2</v>
      </c>
      <c r="AE8782">
        <v>0.01</v>
      </c>
      <c r="AF8782">
        <v>143</v>
      </c>
      <c r="AG8782">
        <v>740</v>
      </c>
      <c r="AH8782">
        <v>1</v>
      </c>
      <c r="AI8782">
        <v>2</v>
      </c>
      <c r="AJ8782">
        <v>8</v>
      </c>
      <c r="AK8782">
        <v>69</v>
      </c>
      <c r="AL8782">
        <v>0.06</v>
      </c>
      <c r="AM8782">
        <v>5</v>
      </c>
      <c r="AN8782">
        <v>5</v>
      </c>
      <c r="AO8782">
        <v>55</v>
      </c>
      <c r="AP8782">
        <v>5</v>
      </c>
      <c r="AQ8782">
        <v>74</v>
      </c>
    </row>
    <row r="8783" spans="1:43" hidden="1" x14ac:dyDescent="0.25">
      <c r="A8783" t="s">
        <v>31867</v>
      </c>
      <c r="B8783" t="s">
        <v>31868</v>
      </c>
      <c r="C8783" s="1" t="str">
        <f t="shared" si="604"/>
        <v>21:0153</v>
      </c>
      <c r="D8783" s="1" t="str">
        <f t="shared" si="605"/>
        <v>21:0040</v>
      </c>
      <c r="E8783" t="s">
        <v>31847</v>
      </c>
      <c r="F8783" t="s">
        <v>31869</v>
      </c>
      <c r="H8783">
        <v>54.630943899999998</v>
      </c>
      <c r="I8783">
        <v>-124.4277917</v>
      </c>
      <c r="J8783" s="1" t="str">
        <f t="shared" si="602"/>
        <v>Till</v>
      </c>
      <c r="K8783" s="1" t="str">
        <f t="shared" si="603"/>
        <v>&lt;63 micron</v>
      </c>
      <c r="L8783">
        <v>0.1</v>
      </c>
      <c r="M8783">
        <v>1.05</v>
      </c>
      <c r="N8783">
        <v>16</v>
      </c>
      <c r="O8783">
        <v>530</v>
      </c>
      <c r="P8783">
        <v>0.25</v>
      </c>
      <c r="Q8783">
        <v>1</v>
      </c>
      <c r="R8783">
        <v>5.32</v>
      </c>
      <c r="S8783">
        <v>0.25</v>
      </c>
      <c r="T8783">
        <v>20</v>
      </c>
      <c r="U8783">
        <v>82</v>
      </c>
      <c r="V8783">
        <v>57</v>
      </c>
      <c r="W8783">
        <v>2.82</v>
      </c>
      <c r="X8783">
        <v>5</v>
      </c>
      <c r="Z8783">
        <v>7.0000000000000007E-2</v>
      </c>
      <c r="AA8783">
        <v>5</v>
      </c>
      <c r="AB8783">
        <v>1.71</v>
      </c>
      <c r="AC8783">
        <v>535</v>
      </c>
      <c r="AD8783">
        <v>0.5</v>
      </c>
      <c r="AE8783">
        <v>0.01</v>
      </c>
      <c r="AF8783">
        <v>122</v>
      </c>
      <c r="AG8783">
        <v>650</v>
      </c>
      <c r="AH8783">
        <v>6</v>
      </c>
      <c r="AI8783">
        <v>2</v>
      </c>
      <c r="AJ8783">
        <v>7</v>
      </c>
      <c r="AK8783">
        <v>76</v>
      </c>
      <c r="AL8783">
        <v>0.04</v>
      </c>
      <c r="AM8783">
        <v>5</v>
      </c>
      <c r="AN8783">
        <v>5</v>
      </c>
      <c r="AO8783">
        <v>50</v>
      </c>
      <c r="AP8783">
        <v>5</v>
      </c>
      <c r="AQ8783">
        <v>64</v>
      </c>
    </row>
    <row r="8784" spans="1:43" hidden="1" x14ac:dyDescent="0.25">
      <c r="A8784" t="s">
        <v>31870</v>
      </c>
      <c r="B8784" t="s">
        <v>31871</v>
      </c>
      <c r="C8784" s="1" t="str">
        <f t="shared" si="604"/>
        <v>21:0153</v>
      </c>
      <c r="D8784" s="1" t="str">
        <f t="shared" si="605"/>
        <v>21:0040</v>
      </c>
      <c r="E8784" t="s">
        <v>31847</v>
      </c>
      <c r="F8784" t="s">
        <v>31872</v>
      </c>
      <c r="H8784">
        <v>54.630943899999998</v>
      </c>
      <c r="I8784">
        <v>-124.4277917</v>
      </c>
      <c r="J8784" s="1" t="str">
        <f t="shared" si="602"/>
        <v>Till</v>
      </c>
      <c r="K8784" s="1" t="str">
        <f t="shared" si="603"/>
        <v>&lt;63 micron</v>
      </c>
      <c r="L8784">
        <v>0.1</v>
      </c>
      <c r="M8784">
        <v>1.28</v>
      </c>
      <c r="N8784">
        <v>26</v>
      </c>
      <c r="O8784">
        <v>440</v>
      </c>
      <c r="P8784">
        <v>0.25</v>
      </c>
      <c r="Q8784">
        <v>1</v>
      </c>
      <c r="R8784">
        <v>1.71</v>
      </c>
      <c r="S8784">
        <v>0.25</v>
      </c>
      <c r="T8784">
        <v>24</v>
      </c>
      <c r="U8784">
        <v>93</v>
      </c>
      <c r="V8784">
        <v>73</v>
      </c>
      <c r="W8784">
        <v>3.8</v>
      </c>
      <c r="X8784">
        <v>5</v>
      </c>
      <c r="Z8784">
        <v>0.08</v>
      </c>
      <c r="AA8784">
        <v>10</v>
      </c>
      <c r="AB8784">
        <v>1.33</v>
      </c>
      <c r="AC8784">
        <v>665</v>
      </c>
      <c r="AD8784">
        <v>1</v>
      </c>
      <c r="AE8784">
        <v>0.01</v>
      </c>
      <c r="AF8784">
        <v>156</v>
      </c>
      <c r="AG8784">
        <v>810</v>
      </c>
      <c r="AH8784">
        <v>1</v>
      </c>
      <c r="AI8784">
        <v>2</v>
      </c>
      <c r="AJ8784">
        <v>11</v>
      </c>
      <c r="AK8784">
        <v>38</v>
      </c>
      <c r="AL8784">
        <v>0.05</v>
      </c>
      <c r="AM8784">
        <v>5</v>
      </c>
      <c r="AN8784">
        <v>5</v>
      </c>
      <c r="AO8784">
        <v>65</v>
      </c>
      <c r="AP8784">
        <v>5</v>
      </c>
      <c r="AQ8784">
        <v>78</v>
      </c>
    </row>
    <row r="8785" spans="1:43" hidden="1" x14ac:dyDescent="0.25">
      <c r="A8785" t="s">
        <v>31873</v>
      </c>
      <c r="B8785" t="s">
        <v>31874</v>
      </c>
      <c r="C8785" s="1" t="str">
        <f t="shared" si="604"/>
        <v>21:0153</v>
      </c>
      <c r="D8785" s="1" t="str">
        <f t="shared" si="605"/>
        <v>21:0040</v>
      </c>
      <c r="E8785" t="s">
        <v>31847</v>
      </c>
      <c r="F8785" t="s">
        <v>31875</v>
      </c>
      <c r="H8785">
        <v>54.630943899999998</v>
      </c>
      <c r="I8785">
        <v>-124.4277917</v>
      </c>
      <c r="J8785" s="1" t="str">
        <f t="shared" si="602"/>
        <v>Till</v>
      </c>
      <c r="K8785" s="1" t="str">
        <f t="shared" si="603"/>
        <v>&lt;63 micron</v>
      </c>
      <c r="L8785">
        <v>0.1</v>
      </c>
      <c r="M8785">
        <v>1.43</v>
      </c>
      <c r="N8785">
        <v>22</v>
      </c>
      <c r="O8785">
        <v>400</v>
      </c>
      <c r="P8785">
        <v>0.25</v>
      </c>
      <c r="Q8785">
        <v>1</v>
      </c>
      <c r="R8785">
        <v>0.5</v>
      </c>
      <c r="S8785">
        <v>0.25</v>
      </c>
      <c r="T8785">
        <v>18</v>
      </c>
      <c r="U8785">
        <v>113</v>
      </c>
      <c r="V8785">
        <v>76</v>
      </c>
      <c r="W8785">
        <v>4.07</v>
      </c>
      <c r="X8785">
        <v>5</v>
      </c>
      <c r="Z8785">
        <v>0.1</v>
      </c>
      <c r="AA8785">
        <v>10</v>
      </c>
      <c r="AB8785">
        <v>0.87</v>
      </c>
      <c r="AC8785">
        <v>445</v>
      </c>
      <c r="AD8785">
        <v>2</v>
      </c>
      <c r="AE8785">
        <v>5.0000000000000001E-3</v>
      </c>
      <c r="AF8785">
        <v>192</v>
      </c>
      <c r="AG8785">
        <v>520</v>
      </c>
      <c r="AH8785">
        <v>4</v>
      </c>
      <c r="AI8785">
        <v>2</v>
      </c>
      <c r="AJ8785">
        <v>13</v>
      </c>
      <c r="AK8785">
        <v>20</v>
      </c>
      <c r="AL8785">
        <v>0.06</v>
      </c>
      <c r="AM8785">
        <v>5</v>
      </c>
      <c r="AN8785">
        <v>5</v>
      </c>
      <c r="AO8785">
        <v>70</v>
      </c>
      <c r="AP8785">
        <v>5</v>
      </c>
      <c r="AQ8785">
        <v>72</v>
      </c>
    </row>
    <row r="8786" spans="1:43" hidden="1" x14ac:dyDescent="0.25">
      <c r="A8786" t="s">
        <v>31876</v>
      </c>
      <c r="B8786" t="s">
        <v>31877</v>
      </c>
      <c r="C8786" s="1" t="str">
        <f t="shared" si="604"/>
        <v>21:0153</v>
      </c>
      <c r="D8786" s="1" t="str">
        <f t="shared" si="605"/>
        <v>21:0040</v>
      </c>
      <c r="E8786" t="s">
        <v>31847</v>
      </c>
      <c r="F8786" t="s">
        <v>31878</v>
      </c>
      <c r="H8786">
        <v>54.630943899999998</v>
      </c>
      <c r="I8786">
        <v>-124.4277917</v>
      </c>
      <c r="J8786" s="1" t="str">
        <f t="shared" si="602"/>
        <v>Till</v>
      </c>
      <c r="K8786" s="1" t="str">
        <f t="shared" si="603"/>
        <v>&lt;63 micron</v>
      </c>
      <c r="L8786">
        <v>0.1</v>
      </c>
      <c r="M8786">
        <v>1.21</v>
      </c>
      <c r="N8786">
        <v>2</v>
      </c>
      <c r="O8786">
        <v>440</v>
      </c>
      <c r="P8786">
        <v>0.25</v>
      </c>
      <c r="Q8786">
        <v>1</v>
      </c>
      <c r="R8786">
        <v>0.4</v>
      </c>
      <c r="S8786">
        <v>0.5</v>
      </c>
      <c r="T8786">
        <v>15</v>
      </c>
      <c r="U8786">
        <v>76</v>
      </c>
      <c r="V8786">
        <v>27</v>
      </c>
      <c r="W8786">
        <v>3.11</v>
      </c>
      <c r="X8786">
        <v>5</v>
      </c>
      <c r="Z8786">
        <v>0.1</v>
      </c>
      <c r="AA8786">
        <v>5</v>
      </c>
      <c r="AB8786">
        <v>0.65</v>
      </c>
      <c r="AC8786">
        <v>305</v>
      </c>
      <c r="AD8786">
        <v>0.5</v>
      </c>
      <c r="AE8786">
        <v>5.0000000000000001E-3</v>
      </c>
      <c r="AF8786">
        <v>90</v>
      </c>
      <c r="AG8786">
        <v>800</v>
      </c>
      <c r="AH8786">
        <v>4</v>
      </c>
      <c r="AI8786">
        <v>2</v>
      </c>
      <c r="AJ8786">
        <v>6</v>
      </c>
      <c r="AK8786">
        <v>19</v>
      </c>
      <c r="AL8786">
        <v>7.0000000000000007E-2</v>
      </c>
      <c r="AM8786">
        <v>5</v>
      </c>
      <c r="AN8786">
        <v>5</v>
      </c>
      <c r="AO8786">
        <v>62</v>
      </c>
      <c r="AP8786">
        <v>5</v>
      </c>
      <c r="AQ8786">
        <v>96</v>
      </c>
    </row>
    <row r="8787" spans="1:43" hidden="1" x14ac:dyDescent="0.25">
      <c r="A8787" t="s">
        <v>31879</v>
      </c>
      <c r="B8787" t="s">
        <v>31880</v>
      </c>
      <c r="C8787" s="1" t="str">
        <f t="shared" si="604"/>
        <v>21:0153</v>
      </c>
      <c r="D8787" s="1" t="str">
        <f t="shared" si="605"/>
        <v>21:0040</v>
      </c>
      <c r="E8787" t="s">
        <v>31881</v>
      </c>
      <c r="F8787" t="s">
        <v>31882</v>
      </c>
      <c r="H8787">
        <v>54.645114100000001</v>
      </c>
      <c r="I8787">
        <v>-124.4212213</v>
      </c>
      <c r="J8787" s="1" t="str">
        <f t="shared" si="602"/>
        <v>Till</v>
      </c>
      <c r="K8787" s="1" t="str">
        <f t="shared" si="603"/>
        <v>&lt;63 micron</v>
      </c>
      <c r="L8787">
        <v>0.1</v>
      </c>
      <c r="M8787">
        <v>1.51</v>
      </c>
      <c r="N8787">
        <v>4</v>
      </c>
      <c r="O8787">
        <v>320</v>
      </c>
      <c r="P8787">
        <v>0.25</v>
      </c>
      <c r="Q8787">
        <v>1</v>
      </c>
      <c r="R8787">
        <v>2.87</v>
      </c>
      <c r="S8787">
        <v>0.5</v>
      </c>
      <c r="T8787">
        <v>33</v>
      </c>
      <c r="U8787">
        <v>206</v>
      </c>
      <c r="V8787">
        <v>42</v>
      </c>
      <c r="W8787">
        <v>3.42</v>
      </c>
      <c r="X8787">
        <v>5</v>
      </c>
      <c r="Z8787">
        <v>0.08</v>
      </c>
      <c r="AA8787">
        <v>5</v>
      </c>
      <c r="AB8787">
        <v>4.87</v>
      </c>
      <c r="AC8787">
        <v>625</v>
      </c>
      <c r="AD8787">
        <v>1</v>
      </c>
      <c r="AE8787">
        <v>0.01</v>
      </c>
      <c r="AF8787">
        <v>434</v>
      </c>
      <c r="AG8787">
        <v>590</v>
      </c>
      <c r="AH8787">
        <v>1</v>
      </c>
      <c r="AI8787">
        <v>1</v>
      </c>
      <c r="AJ8787">
        <v>7</v>
      </c>
      <c r="AK8787">
        <v>100</v>
      </c>
      <c r="AL8787">
        <v>0.08</v>
      </c>
      <c r="AM8787">
        <v>5</v>
      </c>
      <c r="AN8787">
        <v>5</v>
      </c>
      <c r="AO8787">
        <v>58</v>
      </c>
      <c r="AP8787">
        <v>5</v>
      </c>
      <c r="AQ8787">
        <v>94</v>
      </c>
    </row>
    <row r="8788" spans="1:43" hidden="1" x14ac:dyDescent="0.25">
      <c r="A8788" t="s">
        <v>31883</v>
      </c>
      <c r="B8788" t="s">
        <v>31884</v>
      </c>
      <c r="C8788" s="1" t="str">
        <f t="shared" si="604"/>
        <v>21:0153</v>
      </c>
      <c r="D8788" s="1" t="str">
        <f t="shared" si="605"/>
        <v>21:0040</v>
      </c>
      <c r="E8788" t="s">
        <v>31881</v>
      </c>
      <c r="F8788" t="s">
        <v>31885</v>
      </c>
      <c r="H8788">
        <v>54.645114100000001</v>
      </c>
      <c r="I8788">
        <v>-124.4212213</v>
      </c>
      <c r="J8788" s="1" t="str">
        <f t="shared" si="602"/>
        <v>Till</v>
      </c>
      <c r="K8788" s="1" t="str">
        <f t="shared" si="603"/>
        <v>&lt;63 micron</v>
      </c>
      <c r="L8788">
        <v>0.1</v>
      </c>
      <c r="M8788">
        <v>1.56</v>
      </c>
      <c r="N8788">
        <v>12</v>
      </c>
      <c r="O8788">
        <v>350</v>
      </c>
      <c r="P8788">
        <v>0.25</v>
      </c>
      <c r="Q8788">
        <v>1</v>
      </c>
      <c r="R8788">
        <v>2.75</v>
      </c>
      <c r="S8788">
        <v>0.5</v>
      </c>
      <c r="T8788">
        <v>27</v>
      </c>
      <c r="U8788">
        <v>212</v>
      </c>
      <c r="V8788">
        <v>36</v>
      </c>
      <c r="W8788">
        <v>3.29</v>
      </c>
      <c r="X8788">
        <v>5</v>
      </c>
      <c r="Z8788">
        <v>0.09</v>
      </c>
      <c r="AA8788">
        <v>5</v>
      </c>
      <c r="AB8788">
        <v>4.7699999999999996</v>
      </c>
      <c r="AC8788">
        <v>570</v>
      </c>
      <c r="AD8788">
        <v>1</v>
      </c>
      <c r="AE8788">
        <v>0.02</v>
      </c>
      <c r="AF8788">
        <v>439</v>
      </c>
      <c r="AG8788">
        <v>620</v>
      </c>
      <c r="AH8788">
        <v>8</v>
      </c>
      <c r="AI8788">
        <v>1</v>
      </c>
      <c r="AJ8788">
        <v>8</v>
      </c>
      <c r="AK8788">
        <v>104</v>
      </c>
      <c r="AL8788">
        <v>7.0000000000000007E-2</v>
      </c>
      <c r="AM8788">
        <v>5</v>
      </c>
      <c r="AN8788">
        <v>5</v>
      </c>
      <c r="AO8788">
        <v>60</v>
      </c>
      <c r="AP8788">
        <v>5</v>
      </c>
      <c r="AQ8788">
        <v>90</v>
      </c>
    </row>
    <row r="8789" spans="1:43" hidden="1" x14ac:dyDescent="0.25">
      <c r="A8789" t="s">
        <v>31886</v>
      </c>
      <c r="B8789" t="s">
        <v>31887</v>
      </c>
      <c r="C8789" s="1" t="str">
        <f t="shared" si="604"/>
        <v>21:0153</v>
      </c>
      <c r="D8789" s="1" t="str">
        <f t="shared" si="605"/>
        <v>21:0040</v>
      </c>
      <c r="E8789" t="s">
        <v>31881</v>
      </c>
      <c r="F8789" t="s">
        <v>31888</v>
      </c>
      <c r="H8789">
        <v>54.645114100000001</v>
      </c>
      <c r="I8789">
        <v>-124.4212213</v>
      </c>
      <c r="J8789" s="1" t="str">
        <f t="shared" ref="J8789:J8852" si="606">HYPERLINK("http://geochem.nrcan.gc.ca/cdogs/content/kwd/kwd020044_e.htm", "Till")</f>
        <v>Till</v>
      </c>
      <c r="K8789" s="1" t="str">
        <f t="shared" si="603"/>
        <v>&lt;63 micron</v>
      </c>
      <c r="L8789">
        <v>0.1</v>
      </c>
      <c r="M8789">
        <v>1.52</v>
      </c>
      <c r="N8789">
        <v>2</v>
      </c>
      <c r="O8789">
        <v>260</v>
      </c>
      <c r="P8789">
        <v>0.25</v>
      </c>
      <c r="Q8789">
        <v>1</v>
      </c>
      <c r="R8789">
        <v>1.87</v>
      </c>
      <c r="S8789">
        <v>0.5</v>
      </c>
      <c r="T8789">
        <v>24</v>
      </c>
      <c r="U8789">
        <v>233</v>
      </c>
      <c r="V8789">
        <v>30</v>
      </c>
      <c r="W8789">
        <v>3.32</v>
      </c>
      <c r="X8789">
        <v>5</v>
      </c>
      <c r="Z8789">
        <v>0.08</v>
      </c>
      <c r="AA8789">
        <v>5</v>
      </c>
      <c r="AB8789">
        <v>4.5</v>
      </c>
      <c r="AC8789">
        <v>455</v>
      </c>
      <c r="AD8789">
        <v>1</v>
      </c>
      <c r="AE8789">
        <v>0.01</v>
      </c>
      <c r="AF8789">
        <v>404</v>
      </c>
      <c r="AG8789">
        <v>650</v>
      </c>
      <c r="AH8789">
        <v>1</v>
      </c>
      <c r="AI8789">
        <v>2</v>
      </c>
      <c r="AJ8789">
        <v>8</v>
      </c>
      <c r="AK8789">
        <v>83</v>
      </c>
      <c r="AL8789">
        <v>7.0000000000000007E-2</v>
      </c>
      <c r="AM8789">
        <v>5</v>
      </c>
      <c r="AN8789">
        <v>5</v>
      </c>
      <c r="AO8789">
        <v>63</v>
      </c>
      <c r="AP8789">
        <v>5</v>
      </c>
      <c r="AQ8789">
        <v>166</v>
      </c>
    </row>
    <row r="8790" spans="1:43" hidden="1" x14ac:dyDescent="0.25">
      <c r="A8790" t="s">
        <v>31889</v>
      </c>
      <c r="B8790" t="s">
        <v>31890</v>
      </c>
      <c r="C8790" s="1" t="str">
        <f t="shared" si="604"/>
        <v>21:0153</v>
      </c>
      <c r="D8790" s="1" t="str">
        <f t="shared" si="605"/>
        <v>21:0040</v>
      </c>
      <c r="E8790" t="s">
        <v>31891</v>
      </c>
      <c r="F8790" t="s">
        <v>31892</v>
      </c>
      <c r="H8790">
        <v>54.635553000000002</v>
      </c>
      <c r="I8790">
        <v>-124.3939901</v>
      </c>
      <c r="J8790" s="1" t="str">
        <f t="shared" si="606"/>
        <v>Till</v>
      </c>
      <c r="K8790" s="1" t="str">
        <f t="shared" si="603"/>
        <v>&lt;63 micron</v>
      </c>
      <c r="L8790">
        <v>0.1</v>
      </c>
      <c r="M8790">
        <v>2.04</v>
      </c>
      <c r="N8790">
        <v>10</v>
      </c>
      <c r="O8790">
        <v>320</v>
      </c>
      <c r="P8790">
        <v>0.25</v>
      </c>
      <c r="Q8790">
        <v>1</v>
      </c>
      <c r="R8790">
        <v>1.86</v>
      </c>
      <c r="S8790">
        <v>0.5</v>
      </c>
      <c r="T8790">
        <v>20</v>
      </c>
      <c r="U8790">
        <v>85</v>
      </c>
      <c r="V8790">
        <v>57</v>
      </c>
      <c r="W8790">
        <v>3.59</v>
      </c>
      <c r="X8790">
        <v>5</v>
      </c>
      <c r="Z8790">
        <v>0.11</v>
      </c>
      <c r="AA8790">
        <v>10</v>
      </c>
      <c r="AB8790">
        <v>1.46</v>
      </c>
      <c r="AC8790">
        <v>755</v>
      </c>
      <c r="AD8790">
        <v>1</v>
      </c>
      <c r="AE8790">
        <v>0.02</v>
      </c>
      <c r="AF8790">
        <v>118</v>
      </c>
      <c r="AG8790">
        <v>700</v>
      </c>
      <c r="AH8790">
        <v>4</v>
      </c>
      <c r="AI8790">
        <v>1</v>
      </c>
      <c r="AJ8790">
        <v>9</v>
      </c>
      <c r="AK8790">
        <v>78</v>
      </c>
      <c r="AL8790">
        <v>0.09</v>
      </c>
      <c r="AM8790">
        <v>5</v>
      </c>
      <c r="AN8790">
        <v>5</v>
      </c>
      <c r="AO8790">
        <v>72</v>
      </c>
      <c r="AP8790">
        <v>5</v>
      </c>
      <c r="AQ8790">
        <v>92</v>
      </c>
    </row>
    <row r="8791" spans="1:43" hidden="1" x14ac:dyDescent="0.25">
      <c r="A8791" t="s">
        <v>31893</v>
      </c>
      <c r="B8791" t="s">
        <v>31894</v>
      </c>
      <c r="C8791" s="1" t="str">
        <f t="shared" si="604"/>
        <v>21:0153</v>
      </c>
      <c r="D8791" s="1" t="str">
        <f t="shared" si="605"/>
        <v>21:0040</v>
      </c>
      <c r="E8791" t="s">
        <v>31895</v>
      </c>
      <c r="F8791" t="s">
        <v>31896</v>
      </c>
      <c r="H8791">
        <v>54.631421600000003</v>
      </c>
      <c r="I8791">
        <v>-124.2763389</v>
      </c>
      <c r="J8791" s="1" t="str">
        <f t="shared" si="606"/>
        <v>Till</v>
      </c>
      <c r="K8791" s="1" t="str">
        <f t="shared" si="603"/>
        <v>&lt;63 micron</v>
      </c>
      <c r="L8791">
        <v>0.1</v>
      </c>
      <c r="M8791">
        <v>2.13</v>
      </c>
      <c r="N8791">
        <v>24</v>
      </c>
      <c r="O8791">
        <v>250</v>
      </c>
      <c r="P8791">
        <v>0.25</v>
      </c>
      <c r="Q8791">
        <v>6</v>
      </c>
      <c r="R8791">
        <v>0.67</v>
      </c>
      <c r="S8791">
        <v>0.25</v>
      </c>
      <c r="T8791">
        <v>17</v>
      </c>
      <c r="U8791">
        <v>127</v>
      </c>
      <c r="V8791">
        <v>68</v>
      </c>
      <c r="W8791">
        <v>3.97</v>
      </c>
      <c r="X8791">
        <v>5</v>
      </c>
      <c r="Z8791">
        <v>0.09</v>
      </c>
      <c r="AA8791">
        <v>10</v>
      </c>
      <c r="AB8791">
        <v>1.31</v>
      </c>
      <c r="AC8791">
        <v>710</v>
      </c>
      <c r="AD8791">
        <v>1</v>
      </c>
      <c r="AE8791">
        <v>0.01</v>
      </c>
      <c r="AF8791">
        <v>133</v>
      </c>
      <c r="AG8791">
        <v>770</v>
      </c>
      <c r="AH8791">
        <v>1</v>
      </c>
      <c r="AI8791">
        <v>1</v>
      </c>
      <c r="AJ8791">
        <v>11</v>
      </c>
      <c r="AK8791">
        <v>48</v>
      </c>
      <c r="AL8791">
        <v>0.11</v>
      </c>
      <c r="AM8791">
        <v>5</v>
      </c>
      <c r="AN8791">
        <v>5</v>
      </c>
      <c r="AO8791">
        <v>91</v>
      </c>
      <c r="AP8791">
        <v>5</v>
      </c>
      <c r="AQ8791">
        <v>120</v>
      </c>
    </row>
    <row r="8792" spans="1:43" hidden="1" x14ac:dyDescent="0.25">
      <c r="A8792" t="s">
        <v>31897</v>
      </c>
      <c r="B8792" t="s">
        <v>31898</v>
      </c>
      <c r="C8792" s="1" t="str">
        <f t="shared" si="604"/>
        <v>21:0153</v>
      </c>
      <c r="D8792" s="1" t="str">
        <f t="shared" si="605"/>
        <v>21:0040</v>
      </c>
      <c r="E8792" t="s">
        <v>31899</v>
      </c>
      <c r="F8792" t="s">
        <v>31900</v>
      </c>
      <c r="H8792">
        <v>54.631258600000002</v>
      </c>
      <c r="I8792">
        <v>-124.2849475</v>
      </c>
      <c r="J8792" s="1" t="str">
        <f t="shared" si="606"/>
        <v>Till</v>
      </c>
      <c r="K8792" s="1" t="str">
        <f t="shared" si="603"/>
        <v>&lt;63 micron</v>
      </c>
      <c r="L8792">
        <v>0.1</v>
      </c>
      <c r="M8792">
        <v>2.0299999999999998</v>
      </c>
      <c r="N8792">
        <v>10</v>
      </c>
      <c r="O8792">
        <v>220</v>
      </c>
      <c r="P8792">
        <v>0.25</v>
      </c>
      <c r="Q8792">
        <v>1</v>
      </c>
      <c r="R8792">
        <v>0.69</v>
      </c>
      <c r="S8792">
        <v>0.5</v>
      </c>
      <c r="T8792">
        <v>16</v>
      </c>
      <c r="U8792">
        <v>93</v>
      </c>
      <c r="V8792">
        <v>58</v>
      </c>
      <c r="W8792">
        <v>3.82</v>
      </c>
      <c r="X8792">
        <v>5</v>
      </c>
      <c r="Z8792">
        <v>0.08</v>
      </c>
      <c r="AA8792">
        <v>10</v>
      </c>
      <c r="AB8792">
        <v>1.1200000000000001</v>
      </c>
      <c r="AC8792">
        <v>690</v>
      </c>
      <c r="AD8792">
        <v>2</v>
      </c>
      <c r="AE8792">
        <v>0.02</v>
      </c>
      <c r="AF8792">
        <v>105</v>
      </c>
      <c r="AG8792">
        <v>760</v>
      </c>
      <c r="AH8792">
        <v>8</v>
      </c>
      <c r="AI8792">
        <v>1</v>
      </c>
      <c r="AJ8792">
        <v>10</v>
      </c>
      <c r="AK8792">
        <v>52</v>
      </c>
      <c r="AL8792">
        <v>0.11</v>
      </c>
      <c r="AM8792">
        <v>5</v>
      </c>
      <c r="AN8792">
        <v>5</v>
      </c>
      <c r="AO8792">
        <v>82</v>
      </c>
      <c r="AP8792">
        <v>5</v>
      </c>
      <c r="AQ8792">
        <v>118</v>
      </c>
    </row>
    <row r="8793" spans="1:43" hidden="1" x14ac:dyDescent="0.25">
      <c r="A8793" t="s">
        <v>31901</v>
      </c>
      <c r="B8793" t="s">
        <v>31902</v>
      </c>
      <c r="C8793" s="1" t="str">
        <f t="shared" si="604"/>
        <v>21:0153</v>
      </c>
      <c r="D8793" s="1" t="str">
        <f t="shared" si="605"/>
        <v>21:0040</v>
      </c>
      <c r="E8793" t="s">
        <v>31903</v>
      </c>
      <c r="F8793" t="s">
        <v>31904</v>
      </c>
      <c r="H8793">
        <v>54.6379327</v>
      </c>
      <c r="I8793">
        <v>-124.3343385</v>
      </c>
      <c r="J8793" s="1" t="str">
        <f t="shared" si="606"/>
        <v>Till</v>
      </c>
      <c r="K8793" s="1" t="str">
        <f t="shared" si="603"/>
        <v>&lt;63 micron</v>
      </c>
      <c r="L8793">
        <v>0.1</v>
      </c>
      <c r="M8793">
        <v>1.78</v>
      </c>
      <c r="N8793">
        <v>2</v>
      </c>
      <c r="O8793">
        <v>220</v>
      </c>
      <c r="P8793">
        <v>0.25</v>
      </c>
      <c r="Q8793">
        <v>1</v>
      </c>
      <c r="R8793">
        <v>0.92</v>
      </c>
      <c r="S8793">
        <v>0.5</v>
      </c>
      <c r="T8793">
        <v>17</v>
      </c>
      <c r="U8793">
        <v>125</v>
      </c>
      <c r="V8793">
        <v>58</v>
      </c>
      <c r="W8793">
        <v>3.57</v>
      </c>
      <c r="X8793">
        <v>5</v>
      </c>
      <c r="Z8793">
        <v>0.09</v>
      </c>
      <c r="AA8793">
        <v>10</v>
      </c>
      <c r="AB8793">
        <v>2.02</v>
      </c>
      <c r="AC8793">
        <v>765</v>
      </c>
      <c r="AD8793">
        <v>0.5</v>
      </c>
      <c r="AE8793">
        <v>0.01</v>
      </c>
      <c r="AF8793">
        <v>206</v>
      </c>
      <c r="AG8793">
        <v>770</v>
      </c>
      <c r="AH8793">
        <v>8</v>
      </c>
      <c r="AI8793">
        <v>2</v>
      </c>
      <c r="AJ8793">
        <v>9</v>
      </c>
      <c r="AK8793">
        <v>46</v>
      </c>
      <c r="AL8793">
        <v>0.09</v>
      </c>
      <c r="AM8793">
        <v>5</v>
      </c>
      <c r="AN8793">
        <v>5</v>
      </c>
      <c r="AO8793">
        <v>76</v>
      </c>
      <c r="AP8793">
        <v>5</v>
      </c>
      <c r="AQ8793">
        <v>110</v>
      </c>
    </row>
    <row r="8794" spans="1:43" hidden="1" x14ac:dyDescent="0.25">
      <c r="A8794" t="s">
        <v>31905</v>
      </c>
      <c r="B8794" t="s">
        <v>31906</v>
      </c>
      <c r="C8794" s="1" t="str">
        <f t="shared" si="604"/>
        <v>21:0153</v>
      </c>
      <c r="D8794" s="1" t="str">
        <f t="shared" si="605"/>
        <v>21:0040</v>
      </c>
      <c r="E8794" t="s">
        <v>31903</v>
      </c>
      <c r="F8794" t="s">
        <v>31907</v>
      </c>
      <c r="H8794">
        <v>54.6379327</v>
      </c>
      <c r="I8794">
        <v>-124.3343385</v>
      </c>
      <c r="J8794" s="1" t="str">
        <f t="shared" si="606"/>
        <v>Till</v>
      </c>
      <c r="K8794" s="1" t="str">
        <f t="shared" si="603"/>
        <v>&lt;63 micron</v>
      </c>
      <c r="L8794">
        <v>0.1</v>
      </c>
      <c r="M8794">
        <v>1.6</v>
      </c>
      <c r="N8794">
        <v>4</v>
      </c>
      <c r="O8794">
        <v>200</v>
      </c>
      <c r="P8794">
        <v>0.25</v>
      </c>
      <c r="Q8794">
        <v>1</v>
      </c>
      <c r="R8794">
        <v>0.4</v>
      </c>
      <c r="S8794">
        <v>0.25</v>
      </c>
      <c r="T8794">
        <v>14</v>
      </c>
      <c r="U8794">
        <v>104</v>
      </c>
      <c r="V8794">
        <v>24</v>
      </c>
      <c r="W8794">
        <v>3.1</v>
      </c>
      <c r="X8794">
        <v>5</v>
      </c>
      <c r="Z8794">
        <v>7.0000000000000007E-2</v>
      </c>
      <c r="AA8794">
        <v>5</v>
      </c>
      <c r="AB8794">
        <v>1</v>
      </c>
      <c r="AC8794">
        <v>380</v>
      </c>
      <c r="AD8794">
        <v>1</v>
      </c>
      <c r="AE8794">
        <v>0.01</v>
      </c>
      <c r="AF8794">
        <v>123</v>
      </c>
      <c r="AG8794">
        <v>370</v>
      </c>
      <c r="AH8794">
        <v>14</v>
      </c>
      <c r="AI8794">
        <v>1</v>
      </c>
      <c r="AJ8794">
        <v>5</v>
      </c>
      <c r="AK8794">
        <v>26</v>
      </c>
      <c r="AL8794">
        <v>0.15</v>
      </c>
      <c r="AM8794">
        <v>5</v>
      </c>
      <c r="AN8794">
        <v>5</v>
      </c>
      <c r="AO8794">
        <v>74</v>
      </c>
      <c r="AP8794">
        <v>5</v>
      </c>
      <c r="AQ8794">
        <v>86</v>
      </c>
    </row>
    <row r="8795" spans="1:43" hidden="1" x14ac:dyDescent="0.25">
      <c r="A8795" t="s">
        <v>31908</v>
      </c>
      <c r="B8795" t="s">
        <v>31909</v>
      </c>
      <c r="C8795" s="1" t="str">
        <f t="shared" si="604"/>
        <v>21:0153</v>
      </c>
      <c r="D8795" s="1" t="str">
        <f t="shared" si="605"/>
        <v>21:0040</v>
      </c>
      <c r="E8795" t="s">
        <v>31910</v>
      </c>
      <c r="F8795" t="s">
        <v>31911</v>
      </c>
      <c r="H8795">
        <v>54.641752699999998</v>
      </c>
      <c r="I8795">
        <v>-124.33920550000001</v>
      </c>
      <c r="J8795" s="1" t="str">
        <f t="shared" si="606"/>
        <v>Till</v>
      </c>
      <c r="K8795" s="1" t="str">
        <f t="shared" si="603"/>
        <v>&lt;63 micron</v>
      </c>
      <c r="L8795">
        <v>0.1</v>
      </c>
      <c r="M8795">
        <v>1.63</v>
      </c>
      <c r="N8795">
        <v>12</v>
      </c>
      <c r="O8795">
        <v>200</v>
      </c>
      <c r="P8795">
        <v>0.25</v>
      </c>
      <c r="Q8795">
        <v>1</v>
      </c>
      <c r="R8795">
        <v>3.32</v>
      </c>
      <c r="S8795">
        <v>1</v>
      </c>
      <c r="T8795">
        <v>17</v>
      </c>
      <c r="U8795">
        <v>115</v>
      </c>
      <c r="V8795">
        <v>51</v>
      </c>
      <c r="W8795">
        <v>2.99</v>
      </c>
      <c r="X8795">
        <v>5</v>
      </c>
      <c r="Z8795">
        <v>0.08</v>
      </c>
      <c r="AA8795">
        <v>10</v>
      </c>
      <c r="AB8795">
        <v>1.97</v>
      </c>
      <c r="AC8795">
        <v>575</v>
      </c>
      <c r="AD8795">
        <v>2</v>
      </c>
      <c r="AE8795">
        <v>0.02</v>
      </c>
      <c r="AF8795">
        <v>158</v>
      </c>
      <c r="AG8795">
        <v>750</v>
      </c>
      <c r="AH8795">
        <v>2</v>
      </c>
      <c r="AI8795">
        <v>2</v>
      </c>
      <c r="AJ8795">
        <v>8</v>
      </c>
      <c r="AK8795">
        <v>97</v>
      </c>
      <c r="AL8795">
        <v>0.1</v>
      </c>
      <c r="AM8795">
        <v>5</v>
      </c>
      <c r="AN8795">
        <v>5</v>
      </c>
      <c r="AO8795">
        <v>73</v>
      </c>
      <c r="AP8795">
        <v>5</v>
      </c>
      <c r="AQ8795">
        <v>116</v>
      </c>
    </row>
    <row r="8796" spans="1:43" hidden="1" x14ac:dyDescent="0.25">
      <c r="A8796" t="s">
        <v>31912</v>
      </c>
      <c r="B8796" t="s">
        <v>31913</v>
      </c>
      <c r="C8796" s="1" t="str">
        <f t="shared" si="604"/>
        <v>21:0153</v>
      </c>
      <c r="D8796" s="1" t="str">
        <f t="shared" si="605"/>
        <v>21:0040</v>
      </c>
      <c r="E8796" t="s">
        <v>31910</v>
      </c>
      <c r="F8796" t="s">
        <v>31914</v>
      </c>
      <c r="H8796">
        <v>54.641752699999998</v>
      </c>
      <c r="I8796">
        <v>-124.33920550000001</v>
      </c>
      <c r="J8796" s="1" t="str">
        <f t="shared" si="606"/>
        <v>Till</v>
      </c>
      <c r="K8796" s="1" t="str">
        <f t="shared" si="603"/>
        <v>&lt;63 micron</v>
      </c>
      <c r="L8796">
        <v>0.1</v>
      </c>
      <c r="M8796">
        <v>1.5</v>
      </c>
      <c r="N8796">
        <v>6</v>
      </c>
      <c r="O8796">
        <v>150</v>
      </c>
      <c r="P8796">
        <v>0.25</v>
      </c>
      <c r="Q8796">
        <v>1</v>
      </c>
      <c r="R8796">
        <v>0.34</v>
      </c>
      <c r="S8796">
        <v>0.5</v>
      </c>
      <c r="T8796">
        <v>18</v>
      </c>
      <c r="U8796">
        <v>114</v>
      </c>
      <c r="V8796">
        <v>32</v>
      </c>
      <c r="W8796">
        <v>3.29</v>
      </c>
      <c r="X8796">
        <v>5</v>
      </c>
      <c r="Z8796">
        <v>0.04</v>
      </c>
      <c r="AA8796">
        <v>5</v>
      </c>
      <c r="AB8796">
        <v>1.61</v>
      </c>
      <c r="AC8796">
        <v>415</v>
      </c>
      <c r="AD8796">
        <v>2</v>
      </c>
      <c r="AE8796">
        <v>0.01</v>
      </c>
      <c r="AF8796">
        <v>178</v>
      </c>
      <c r="AG8796">
        <v>560</v>
      </c>
      <c r="AH8796">
        <v>4</v>
      </c>
      <c r="AI8796">
        <v>1</v>
      </c>
      <c r="AJ8796">
        <v>6</v>
      </c>
      <c r="AK8796">
        <v>24</v>
      </c>
      <c r="AL8796">
        <v>0.09</v>
      </c>
      <c r="AM8796">
        <v>5</v>
      </c>
      <c r="AN8796">
        <v>5</v>
      </c>
      <c r="AO8796">
        <v>84</v>
      </c>
      <c r="AP8796">
        <v>5</v>
      </c>
      <c r="AQ8796">
        <v>158</v>
      </c>
    </row>
    <row r="8797" spans="1:43" hidden="1" x14ac:dyDescent="0.25">
      <c r="A8797" t="s">
        <v>31915</v>
      </c>
      <c r="B8797" t="s">
        <v>31916</v>
      </c>
      <c r="C8797" s="1" t="str">
        <f t="shared" si="604"/>
        <v>21:0153</v>
      </c>
      <c r="D8797" s="1" t="str">
        <f t="shared" si="605"/>
        <v>21:0040</v>
      </c>
      <c r="E8797" t="s">
        <v>31917</v>
      </c>
      <c r="F8797" t="s">
        <v>31918</v>
      </c>
      <c r="H8797">
        <v>54.632579900000003</v>
      </c>
      <c r="I8797">
        <v>-124.3534209</v>
      </c>
      <c r="J8797" s="1" t="str">
        <f t="shared" si="606"/>
        <v>Till</v>
      </c>
      <c r="K8797" s="1" t="str">
        <f t="shared" si="603"/>
        <v>&lt;63 micron</v>
      </c>
      <c r="L8797">
        <v>0.1</v>
      </c>
      <c r="M8797">
        <v>1.78</v>
      </c>
      <c r="N8797">
        <v>12</v>
      </c>
      <c r="O8797">
        <v>230</v>
      </c>
      <c r="P8797">
        <v>0.25</v>
      </c>
      <c r="Q8797">
        <v>1</v>
      </c>
      <c r="R8797">
        <v>0.57999999999999996</v>
      </c>
      <c r="S8797">
        <v>0.25</v>
      </c>
      <c r="T8797">
        <v>16</v>
      </c>
      <c r="U8797">
        <v>91</v>
      </c>
      <c r="V8797">
        <v>57</v>
      </c>
      <c r="W8797">
        <v>3.47</v>
      </c>
      <c r="X8797">
        <v>5</v>
      </c>
      <c r="Z8797">
        <v>0.06</v>
      </c>
      <c r="AA8797">
        <v>10</v>
      </c>
      <c r="AB8797">
        <v>1.48</v>
      </c>
      <c r="AC8797">
        <v>580</v>
      </c>
      <c r="AD8797">
        <v>1</v>
      </c>
      <c r="AE8797">
        <v>0.01</v>
      </c>
      <c r="AF8797">
        <v>140</v>
      </c>
      <c r="AG8797">
        <v>690</v>
      </c>
      <c r="AH8797">
        <v>12</v>
      </c>
      <c r="AI8797">
        <v>1</v>
      </c>
      <c r="AJ8797">
        <v>8</v>
      </c>
      <c r="AK8797">
        <v>41</v>
      </c>
      <c r="AL8797">
        <v>0.06</v>
      </c>
      <c r="AM8797">
        <v>5</v>
      </c>
      <c r="AN8797">
        <v>5</v>
      </c>
      <c r="AO8797">
        <v>73</v>
      </c>
      <c r="AP8797">
        <v>5</v>
      </c>
      <c r="AQ8797">
        <v>122</v>
      </c>
    </row>
    <row r="8798" spans="1:43" hidden="1" x14ac:dyDescent="0.25">
      <c r="A8798" t="s">
        <v>31919</v>
      </c>
      <c r="B8798" t="s">
        <v>31920</v>
      </c>
      <c r="C8798" s="1" t="str">
        <f t="shared" si="604"/>
        <v>21:0153</v>
      </c>
      <c r="D8798" s="1" t="str">
        <f t="shared" si="605"/>
        <v>21:0040</v>
      </c>
      <c r="E8798" t="s">
        <v>31921</v>
      </c>
      <c r="F8798" t="s">
        <v>31922</v>
      </c>
      <c r="H8798">
        <v>54.618107700000003</v>
      </c>
      <c r="I8798">
        <v>-124.2689374</v>
      </c>
      <c r="J8798" s="1" t="str">
        <f t="shared" si="606"/>
        <v>Till</v>
      </c>
      <c r="K8798" s="1" t="str">
        <f t="shared" si="603"/>
        <v>&lt;63 micron</v>
      </c>
      <c r="L8798">
        <v>0.1</v>
      </c>
      <c r="M8798">
        <v>2.15</v>
      </c>
      <c r="N8798">
        <v>32</v>
      </c>
      <c r="O8798">
        <v>230</v>
      </c>
      <c r="P8798">
        <v>0.25</v>
      </c>
      <c r="Q8798">
        <v>1</v>
      </c>
      <c r="R8798">
        <v>0.77</v>
      </c>
      <c r="S8798">
        <v>0.25</v>
      </c>
      <c r="T8798">
        <v>19</v>
      </c>
      <c r="U8798">
        <v>95</v>
      </c>
      <c r="V8798">
        <v>70</v>
      </c>
      <c r="W8798">
        <v>3.97</v>
      </c>
      <c r="X8798">
        <v>5</v>
      </c>
      <c r="Z8798">
        <v>0.08</v>
      </c>
      <c r="AA8798">
        <v>10</v>
      </c>
      <c r="AB8798">
        <v>1.26</v>
      </c>
      <c r="AC8798">
        <v>760</v>
      </c>
      <c r="AD8798">
        <v>2</v>
      </c>
      <c r="AE8798">
        <v>0.01</v>
      </c>
      <c r="AF8798">
        <v>104</v>
      </c>
      <c r="AG8798">
        <v>800</v>
      </c>
      <c r="AH8798">
        <v>14</v>
      </c>
      <c r="AI8798">
        <v>1</v>
      </c>
      <c r="AJ8798">
        <v>10</v>
      </c>
      <c r="AK8798">
        <v>54</v>
      </c>
      <c r="AL8798">
        <v>0.06</v>
      </c>
      <c r="AM8798">
        <v>5</v>
      </c>
      <c r="AN8798">
        <v>5</v>
      </c>
      <c r="AO8798">
        <v>86</v>
      </c>
      <c r="AP8798">
        <v>5</v>
      </c>
      <c r="AQ8798">
        <v>144</v>
      </c>
    </row>
    <row r="8799" spans="1:43" hidden="1" x14ac:dyDescent="0.25">
      <c r="A8799" t="s">
        <v>31923</v>
      </c>
      <c r="B8799" t="s">
        <v>31924</v>
      </c>
      <c r="C8799" s="1" t="str">
        <f t="shared" si="604"/>
        <v>21:0153</v>
      </c>
      <c r="D8799" s="1" t="str">
        <f t="shared" si="605"/>
        <v>21:0040</v>
      </c>
      <c r="E8799" t="s">
        <v>31925</v>
      </c>
      <c r="F8799" t="s">
        <v>31926</v>
      </c>
      <c r="H8799">
        <v>54.622755099999999</v>
      </c>
      <c r="I8799">
        <v>-124.2619881</v>
      </c>
      <c r="J8799" s="1" t="str">
        <f t="shared" si="606"/>
        <v>Till</v>
      </c>
      <c r="K8799" s="1" t="str">
        <f t="shared" ref="K8799:K8862" si="607">HYPERLINK("http://geochem.nrcan.gc.ca/cdogs/content/kwd/kwd080004_e.htm", "&lt;63 micron")</f>
        <v>&lt;63 micron</v>
      </c>
      <c r="L8799">
        <v>0.1</v>
      </c>
      <c r="M8799">
        <v>1.71</v>
      </c>
      <c r="N8799">
        <v>8</v>
      </c>
      <c r="O8799">
        <v>220</v>
      </c>
      <c r="P8799">
        <v>0.25</v>
      </c>
      <c r="Q8799">
        <v>1</v>
      </c>
      <c r="R8799">
        <v>1.0900000000000001</v>
      </c>
      <c r="S8799">
        <v>0.5</v>
      </c>
      <c r="T8799">
        <v>15</v>
      </c>
      <c r="U8799">
        <v>91</v>
      </c>
      <c r="V8799">
        <v>58</v>
      </c>
      <c r="W8799">
        <v>3.36</v>
      </c>
      <c r="X8799">
        <v>5</v>
      </c>
      <c r="Z8799">
        <v>7.0000000000000007E-2</v>
      </c>
      <c r="AA8799">
        <v>10</v>
      </c>
      <c r="AB8799">
        <v>1.36</v>
      </c>
      <c r="AC8799">
        <v>630</v>
      </c>
      <c r="AD8799">
        <v>0.5</v>
      </c>
      <c r="AE8799">
        <v>0.02</v>
      </c>
      <c r="AF8799">
        <v>105</v>
      </c>
      <c r="AG8799">
        <v>820</v>
      </c>
      <c r="AH8799">
        <v>8</v>
      </c>
      <c r="AI8799">
        <v>1</v>
      </c>
      <c r="AJ8799">
        <v>9</v>
      </c>
      <c r="AK8799">
        <v>52</v>
      </c>
      <c r="AL8799">
        <v>0.09</v>
      </c>
      <c r="AM8799">
        <v>5</v>
      </c>
      <c r="AN8799">
        <v>5</v>
      </c>
      <c r="AO8799">
        <v>75</v>
      </c>
      <c r="AP8799">
        <v>5</v>
      </c>
      <c r="AQ8799">
        <v>102</v>
      </c>
    </row>
    <row r="8800" spans="1:43" hidden="1" x14ac:dyDescent="0.25">
      <c r="A8800" t="s">
        <v>31927</v>
      </c>
      <c r="B8800" t="s">
        <v>31928</v>
      </c>
      <c r="C8800" s="1" t="str">
        <f t="shared" si="604"/>
        <v>21:0153</v>
      </c>
      <c r="D8800" s="1" t="str">
        <f t="shared" si="605"/>
        <v>21:0040</v>
      </c>
      <c r="E8800" t="s">
        <v>31929</v>
      </c>
      <c r="F8800" t="s">
        <v>31930</v>
      </c>
      <c r="H8800">
        <v>54.621704100000002</v>
      </c>
      <c r="I8800">
        <v>-124.23226409999999</v>
      </c>
      <c r="J8800" s="1" t="str">
        <f t="shared" si="606"/>
        <v>Till</v>
      </c>
      <c r="K8800" s="1" t="str">
        <f t="shared" si="607"/>
        <v>&lt;63 micron</v>
      </c>
      <c r="L8800">
        <v>0.1</v>
      </c>
      <c r="M8800">
        <v>1.83</v>
      </c>
      <c r="N8800">
        <v>24</v>
      </c>
      <c r="O8800">
        <v>140</v>
      </c>
      <c r="P8800">
        <v>0.25</v>
      </c>
      <c r="Q8800">
        <v>1</v>
      </c>
      <c r="R8800">
        <v>0.68</v>
      </c>
      <c r="S8800">
        <v>0.25</v>
      </c>
      <c r="T8800">
        <v>14</v>
      </c>
      <c r="U8800">
        <v>98</v>
      </c>
      <c r="V8800">
        <v>62</v>
      </c>
      <c r="W8800">
        <v>3.53</v>
      </c>
      <c r="X8800">
        <v>5</v>
      </c>
      <c r="Z8800">
        <v>7.0000000000000007E-2</v>
      </c>
      <c r="AA8800">
        <v>10</v>
      </c>
      <c r="AB8800">
        <v>1.1000000000000001</v>
      </c>
      <c r="AC8800">
        <v>580</v>
      </c>
      <c r="AD8800">
        <v>1</v>
      </c>
      <c r="AE8800">
        <v>0.01</v>
      </c>
      <c r="AF8800">
        <v>94</v>
      </c>
      <c r="AG8800">
        <v>800</v>
      </c>
      <c r="AH8800">
        <v>8</v>
      </c>
      <c r="AI8800">
        <v>1</v>
      </c>
      <c r="AJ8800">
        <v>10</v>
      </c>
      <c r="AK8800">
        <v>51</v>
      </c>
      <c r="AL8800">
        <v>0.1</v>
      </c>
      <c r="AM8800">
        <v>5</v>
      </c>
      <c r="AN8800">
        <v>5</v>
      </c>
      <c r="AO8800">
        <v>87</v>
      </c>
      <c r="AP8800">
        <v>5</v>
      </c>
      <c r="AQ8800">
        <v>134</v>
      </c>
    </row>
    <row r="8801" spans="1:43" hidden="1" x14ac:dyDescent="0.25">
      <c r="A8801" t="s">
        <v>31931</v>
      </c>
      <c r="B8801" t="s">
        <v>31932</v>
      </c>
      <c r="C8801" s="1" t="str">
        <f t="shared" si="604"/>
        <v>21:0153</v>
      </c>
      <c r="D8801" s="1" t="str">
        <f t="shared" si="605"/>
        <v>21:0040</v>
      </c>
      <c r="E8801" t="s">
        <v>31933</v>
      </c>
      <c r="F8801" t="s">
        <v>31934</v>
      </c>
      <c r="H8801">
        <v>54.615670700000003</v>
      </c>
      <c r="I8801">
        <v>-124.24219429999999</v>
      </c>
      <c r="J8801" s="1" t="str">
        <f t="shared" si="606"/>
        <v>Till</v>
      </c>
      <c r="K8801" s="1" t="str">
        <f t="shared" si="607"/>
        <v>&lt;63 micron</v>
      </c>
      <c r="L8801">
        <v>0.1</v>
      </c>
      <c r="M8801">
        <v>2.2200000000000002</v>
      </c>
      <c r="N8801">
        <v>26</v>
      </c>
      <c r="O8801">
        <v>190</v>
      </c>
      <c r="P8801">
        <v>0.25</v>
      </c>
      <c r="Q8801">
        <v>1</v>
      </c>
      <c r="R8801">
        <v>0.68</v>
      </c>
      <c r="S8801">
        <v>0.25</v>
      </c>
      <c r="T8801">
        <v>18</v>
      </c>
      <c r="U8801">
        <v>115</v>
      </c>
      <c r="V8801">
        <v>69</v>
      </c>
      <c r="W8801">
        <v>4.1100000000000003</v>
      </c>
      <c r="X8801">
        <v>5</v>
      </c>
      <c r="Z8801">
        <v>0.12</v>
      </c>
      <c r="AA8801">
        <v>10</v>
      </c>
      <c r="AB8801">
        <v>1.25</v>
      </c>
      <c r="AC8801">
        <v>770</v>
      </c>
      <c r="AD8801">
        <v>0.5</v>
      </c>
      <c r="AE8801">
        <v>0.01</v>
      </c>
      <c r="AF8801">
        <v>124</v>
      </c>
      <c r="AG8801">
        <v>800</v>
      </c>
      <c r="AH8801">
        <v>8</v>
      </c>
      <c r="AI8801">
        <v>1</v>
      </c>
      <c r="AJ8801">
        <v>11</v>
      </c>
      <c r="AK8801">
        <v>45</v>
      </c>
      <c r="AL8801">
        <v>0.08</v>
      </c>
      <c r="AM8801">
        <v>5</v>
      </c>
      <c r="AN8801">
        <v>5</v>
      </c>
      <c r="AO8801">
        <v>93</v>
      </c>
      <c r="AP8801">
        <v>5</v>
      </c>
      <c r="AQ8801">
        <v>120</v>
      </c>
    </row>
    <row r="8802" spans="1:43" hidden="1" x14ac:dyDescent="0.25">
      <c r="A8802" t="s">
        <v>31935</v>
      </c>
      <c r="B8802" t="s">
        <v>31936</v>
      </c>
      <c r="C8802" s="1" t="str">
        <f t="shared" si="604"/>
        <v>21:0153</v>
      </c>
      <c r="D8802" s="1" t="str">
        <f t="shared" si="605"/>
        <v>21:0040</v>
      </c>
      <c r="E8802" t="s">
        <v>31937</v>
      </c>
      <c r="F8802" t="s">
        <v>31938</v>
      </c>
      <c r="H8802">
        <v>54.617193800000003</v>
      </c>
      <c r="I8802">
        <v>-124.1441943</v>
      </c>
      <c r="J8802" s="1" t="str">
        <f t="shared" si="606"/>
        <v>Till</v>
      </c>
      <c r="K8802" s="1" t="str">
        <f t="shared" si="607"/>
        <v>&lt;63 micron</v>
      </c>
      <c r="L8802">
        <v>0.1</v>
      </c>
      <c r="M8802">
        <v>2.13</v>
      </c>
      <c r="N8802">
        <v>16</v>
      </c>
      <c r="O8802">
        <v>260</v>
      </c>
      <c r="P8802">
        <v>0.25</v>
      </c>
      <c r="Q8802">
        <v>1</v>
      </c>
      <c r="R8802">
        <v>1.81</v>
      </c>
      <c r="S8802">
        <v>0.25</v>
      </c>
      <c r="T8802">
        <v>16</v>
      </c>
      <c r="U8802">
        <v>83</v>
      </c>
      <c r="V8802">
        <v>51</v>
      </c>
      <c r="W8802">
        <v>3.55</v>
      </c>
      <c r="X8802">
        <v>5</v>
      </c>
      <c r="Z8802">
        <v>0.13</v>
      </c>
      <c r="AA8802">
        <v>10</v>
      </c>
      <c r="AB8802">
        <v>1.61</v>
      </c>
      <c r="AC8802">
        <v>710</v>
      </c>
      <c r="AD8802">
        <v>0.5</v>
      </c>
      <c r="AE8802">
        <v>0.02</v>
      </c>
      <c r="AF8802">
        <v>87</v>
      </c>
      <c r="AG8802">
        <v>750</v>
      </c>
      <c r="AH8802">
        <v>12</v>
      </c>
      <c r="AI8802">
        <v>2</v>
      </c>
      <c r="AJ8802">
        <v>9</v>
      </c>
      <c r="AK8802">
        <v>77</v>
      </c>
      <c r="AL8802">
        <v>7.0000000000000007E-2</v>
      </c>
      <c r="AM8802">
        <v>5</v>
      </c>
      <c r="AN8802">
        <v>5</v>
      </c>
      <c r="AO8802">
        <v>74</v>
      </c>
      <c r="AP8802">
        <v>5</v>
      </c>
      <c r="AQ8802">
        <v>100</v>
      </c>
    </row>
    <row r="8803" spans="1:43" hidden="1" x14ac:dyDescent="0.25">
      <c r="A8803" t="s">
        <v>31939</v>
      </c>
      <c r="B8803" t="s">
        <v>31940</v>
      </c>
      <c r="C8803" s="1" t="str">
        <f t="shared" si="604"/>
        <v>21:0153</v>
      </c>
      <c r="D8803" s="1" t="str">
        <f t="shared" si="605"/>
        <v>21:0040</v>
      </c>
      <c r="E8803" t="s">
        <v>31937</v>
      </c>
      <c r="F8803" t="s">
        <v>31941</v>
      </c>
      <c r="H8803">
        <v>54.617193800000003</v>
      </c>
      <c r="I8803">
        <v>-124.1441943</v>
      </c>
      <c r="J8803" s="1" t="str">
        <f t="shared" si="606"/>
        <v>Till</v>
      </c>
      <c r="K8803" s="1" t="str">
        <f t="shared" si="607"/>
        <v>&lt;63 micron</v>
      </c>
      <c r="L8803">
        <v>0.1</v>
      </c>
      <c r="M8803">
        <v>1.91</v>
      </c>
      <c r="N8803">
        <v>12</v>
      </c>
      <c r="O8803">
        <v>240</v>
      </c>
      <c r="P8803">
        <v>0.25</v>
      </c>
      <c r="Q8803">
        <v>1</v>
      </c>
      <c r="R8803">
        <v>2.0099999999999998</v>
      </c>
      <c r="S8803">
        <v>0.5</v>
      </c>
      <c r="T8803">
        <v>14</v>
      </c>
      <c r="U8803">
        <v>76</v>
      </c>
      <c r="V8803">
        <v>51</v>
      </c>
      <c r="W8803">
        <v>3.33</v>
      </c>
      <c r="X8803">
        <v>5</v>
      </c>
      <c r="Z8803">
        <v>0.1</v>
      </c>
      <c r="AA8803">
        <v>10</v>
      </c>
      <c r="AB8803">
        <v>1.48</v>
      </c>
      <c r="AC8803">
        <v>675</v>
      </c>
      <c r="AD8803">
        <v>0.5</v>
      </c>
      <c r="AE8803">
        <v>0.02</v>
      </c>
      <c r="AF8803">
        <v>84</v>
      </c>
      <c r="AG8803">
        <v>750</v>
      </c>
      <c r="AH8803">
        <v>6</v>
      </c>
      <c r="AI8803">
        <v>1</v>
      </c>
      <c r="AJ8803">
        <v>8</v>
      </c>
      <c r="AK8803">
        <v>70</v>
      </c>
      <c r="AL8803">
        <v>7.0000000000000007E-2</v>
      </c>
      <c r="AM8803">
        <v>5</v>
      </c>
      <c r="AN8803">
        <v>5</v>
      </c>
      <c r="AO8803">
        <v>69</v>
      </c>
      <c r="AP8803">
        <v>5</v>
      </c>
      <c r="AQ8803">
        <v>90</v>
      </c>
    </row>
    <row r="8804" spans="1:43" hidden="1" x14ac:dyDescent="0.25">
      <c r="A8804" t="s">
        <v>31942</v>
      </c>
      <c r="B8804" t="s">
        <v>31943</v>
      </c>
      <c r="C8804" s="1" t="str">
        <f t="shared" si="604"/>
        <v>21:0153</v>
      </c>
      <c r="D8804" s="1" t="str">
        <f t="shared" si="605"/>
        <v>21:0040</v>
      </c>
      <c r="E8804" t="s">
        <v>31937</v>
      </c>
      <c r="F8804" t="s">
        <v>31944</v>
      </c>
      <c r="H8804">
        <v>54.617193800000003</v>
      </c>
      <c r="I8804">
        <v>-124.1441943</v>
      </c>
      <c r="J8804" s="1" t="str">
        <f t="shared" si="606"/>
        <v>Till</v>
      </c>
      <c r="K8804" s="1" t="str">
        <f t="shared" si="607"/>
        <v>&lt;63 micron</v>
      </c>
      <c r="L8804">
        <v>0.1</v>
      </c>
      <c r="M8804">
        <v>1.81</v>
      </c>
      <c r="N8804">
        <v>8</v>
      </c>
      <c r="O8804">
        <v>200</v>
      </c>
      <c r="P8804">
        <v>0.25</v>
      </c>
      <c r="Q8804">
        <v>1</v>
      </c>
      <c r="R8804">
        <v>0.48</v>
      </c>
      <c r="S8804">
        <v>0.25</v>
      </c>
      <c r="T8804">
        <v>9</v>
      </c>
      <c r="U8804">
        <v>70</v>
      </c>
      <c r="V8804">
        <v>34</v>
      </c>
      <c r="W8804">
        <v>2.89</v>
      </c>
      <c r="X8804">
        <v>5</v>
      </c>
      <c r="Z8804">
        <v>7.0000000000000007E-2</v>
      </c>
      <c r="AA8804">
        <v>10</v>
      </c>
      <c r="AB8804">
        <v>0.88</v>
      </c>
      <c r="AC8804">
        <v>375</v>
      </c>
      <c r="AD8804">
        <v>0.5</v>
      </c>
      <c r="AE8804">
        <v>0.01</v>
      </c>
      <c r="AF8804">
        <v>67</v>
      </c>
      <c r="AG8804">
        <v>330</v>
      </c>
      <c r="AH8804">
        <v>4</v>
      </c>
      <c r="AI8804">
        <v>1</v>
      </c>
      <c r="AJ8804">
        <v>8</v>
      </c>
      <c r="AK8804">
        <v>39</v>
      </c>
      <c r="AL8804">
        <v>0.09</v>
      </c>
      <c r="AM8804">
        <v>5</v>
      </c>
      <c r="AN8804">
        <v>5</v>
      </c>
      <c r="AO8804">
        <v>62</v>
      </c>
      <c r="AP8804">
        <v>5</v>
      </c>
      <c r="AQ8804">
        <v>64</v>
      </c>
    </row>
    <row r="8805" spans="1:43" hidden="1" x14ac:dyDescent="0.25">
      <c r="A8805" t="s">
        <v>31945</v>
      </c>
      <c r="B8805" t="s">
        <v>31946</v>
      </c>
      <c r="C8805" s="1" t="str">
        <f t="shared" si="604"/>
        <v>21:0153</v>
      </c>
      <c r="D8805" s="1" t="str">
        <f t="shared" si="605"/>
        <v>21:0040</v>
      </c>
      <c r="E8805" t="s">
        <v>31947</v>
      </c>
      <c r="F8805" t="s">
        <v>31948</v>
      </c>
      <c r="H8805">
        <v>54.625351799999997</v>
      </c>
      <c r="I8805">
        <v>-124.1482802</v>
      </c>
      <c r="J8805" s="1" t="str">
        <f t="shared" si="606"/>
        <v>Till</v>
      </c>
      <c r="K8805" s="1" t="str">
        <f t="shared" si="607"/>
        <v>&lt;63 micron</v>
      </c>
      <c r="L8805">
        <v>0.1</v>
      </c>
      <c r="M8805">
        <v>2.37</v>
      </c>
      <c r="N8805">
        <v>12</v>
      </c>
      <c r="O8805">
        <v>270</v>
      </c>
      <c r="P8805">
        <v>0.25</v>
      </c>
      <c r="Q8805">
        <v>1</v>
      </c>
      <c r="R8805">
        <v>1.05</v>
      </c>
      <c r="S8805">
        <v>0.25</v>
      </c>
      <c r="T8805">
        <v>16</v>
      </c>
      <c r="U8805">
        <v>76</v>
      </c>
      <c r="V8805">
        <v>53</v>
      </c>
      <c r="W8805">
        <v>3.79</v>
      </c>
      <c r="X8805">
        <v>5</v>
      </c>
      <c r="Z8805">
        <v>0.14000000000000001</v>
      </c>
      <c r="AA8805">
        <v>10</v>
      </c>
      <c r="AB8805">
        <v>1.44</v>
      </c>
      <c r="AC8805">
        <v>795</v>
      </c>
      <c r="AD8805">
        <v>2</v>
      </c>
      <c r="AE8805">
        <v>0.02</v>
      </c>
      <c r="AF8805">
        <v>83</v>
      </c>
      <c r="AG8805">
        <v>780</v>
      </c>
      <c r="AH8805">
        <v>6</v>
      </c>
      <c r="AI8805">
        <v>1</v>
      </c>
      <c r="AJ8805">
        <v>10</v>
      </c>
      <c r="AK8805">
        <v>59</v>
      </c>
      <c r="AL8805">
        <v>0.08</v>
      </c>
      <c r="AM8805">
        <v>5</v>
      </c>
      <c r="AN8805">
        <v>5</v>
      </c>
      <c r="AO8805">
        <v>79</v>
      </c>
      <c r="AP8805">
        <v>5</v>
      </c>
      <c r="AQ8805">
        <v>102</v>
      </c>
    </row>
    <row r="8806" spans="1:43" hidden="1" x14ac:dyDescent="0.25">
      <c r="A8806" t="s">
        <v>31949</v>
      </c>
      <c r="B8806" t="s">
        <v>31950</v>
      </c>
      <c r="C8806" s="1" t="str">
        <f t="shared" si="604"/>
        <v>21:0153</v>
      </c>
      <c r="D8806" s="1" t="str">
        <f t="shared" si="605"/>
        <v>21:0040</v>
      </c>
      <c r="E8806" t="s">
        <v>31947</v>
      </c>
      <c r="F8806" t="s">
        <v>31951</v>
      </c>
      <c r="H8806">
        <v>54.625351799999997</v>
      </c>
      <c r="I8806">
        <v>-124.1482802</v>
      </c>
      <c r="J8806" s="1" t="str">
        <f t="shared" si="606"/>
        <v>Till</v>
      </c>
      <c r="K8806" s="1" t="str">
        <f t="shared" si="607"/>
        <v>&lt;63 micron</v>
      </c>
      <c r="L8806">
        <v>0.1</v>
      </c>
      <c r="M8806">
        <v>2.19</v>
      </c>
      <c r="N8806">
        <v>16</v>
      </c>
      <c r="O8806">
        <v>240</v>
      </c>
      <c r="P8806">
        <v>0.25</v>
      </c>
      <c r="Q8806">
        <v>1</v>
      </c>
      <c r="R8806">
        <v>0.57999999999999996</v>
      </c>
      <c r="S8806">
        <v>0.25</v>
      </c>
      <c r="T8806">
        <v>13</v>
      </c>
      <c r="U8806">
        <v>79</v>
      </c>
      <c r="V8806">
        <v>53</v>
      </c>
      <c r="W8806">
        <v>3.61</v>
      </c>
      <c r="X8806">
        <v>5</v>
      </c>
      <c r="Z8806">
        <v>0.11</v>
      </c>
      <c r="AA8806">
        <v>10</v>
      </c>
      <c r="AB8806">
        <v>1.27</v>
      </c>
      <c r="AC8806">
        <v>685</v>
      </c>
      <c r="AD8806">
        <v>0.5</v>
      </c>
      <c r="AE8806">
        <v>0.02</v>
      </c>
      <c r="AF8806">
        <v>86</v>
      </c>
      <c r="AG8806">
        <v>710</v>
      </c>
      <c r="AH8806">
        <v>18</v>
      </c>
      <c r="AI8806">
        <v>2</v>
      </c>
      <c r="AJ8806">
        <v>10</v>
      </c>
      <c r="AK8806">
        <v>49</v>
      </c>
      <c r="AL8806">
        <v>7.0000000000000007E-2</v>
      </c>
      <c r="AM8806">
        <v>5</v>
      </c>
      <c r="AN8806">
        <v>5</v>
      </c>
      <c r="AO8806">
        <v>73</v>
      </c>
      <c r="AP8806">
        <v>5</v>
      </c>
      <c r="AQ8806">
        <v>90</v>
      </c>
    </row>
    <row r="8807" spans="1:43" hidden="1" x14ac:dyDescent="0.25">
      <c r="A8807" t="s">
        <v>31952</v>
      </c>
      <c r="B8807" t="s">
        <v>31953</v>
      </c>
      <c r="C8807" s="1" t="str">
        <f t="shared" si="604"/>
        <v>21:0153</v>
      </c>
      <c r="D8807" s="1" t="str">
        <f t="shared" si="605"/>
        <v>21:0040</v>
      </c>
      <c r="E8807" t="s">
        <v>31947</v>
      </c>
      <c r="F8807" t="s">
        <v>31954</v>
      </c>
      <c r="H8807">
        <v>54.625351799999997</v>
      </c>
      <c r="I8807">
        <v>-124.1482802</v>
      </c>
      <c r="J8807" s="1" t="str">
        <f t="shared" si="606"/>
        <v>Till</v>
      </c>
      <c r="K8807" s="1" t="str">
        <f t="shared" si="607"/>
        <v>&lt;63 micron</v>
      </c>
      <c r="L8807">
        <v>0.1</v>
      </c>
      <c r="M8807">
        <v>1.71</v>
      </c>
      <c r="N8807">
        <v>6</v>
      </c>
      <c r="O8807">
        <v>180</v>
      </c>
      <c r="P8807">
        <v>0.25</v>
      </c>
      <c r="Q8807">
        <v>1</v>
      </c>
      <c r="R8807">
        <v>0.38</v>
      </c>
      <c r="S8807">
        <v>0.25</v>
      </c>
      <c r="T8807">
        <v>9</v>
      </c>
      <c r="U8807">
        <v>76</v>
      </c>
      <c r="V8807">
        <v>32</v>
      </c>
      <c r="W8807">
        <v>2.86</v>
      </c>
      <c r="X8807">
        <v>5</v>
      </c>
      <c r="Z8807">
        <v>7.0000000000000007E-2</v>
      </c>
      <c r="AA8807">
        <v>10</v>
      </c>
      <c r="AB8807">
        <v>0.87</v>
      </c>
      <c r="AC8807">
        <v>460</v>
      </c>
      <c r="AD8807">
        <v>0.5</v>
      </c>
      <c r="AE8807">
        <v>0.01</v>
      </c>
      <c r="AF8807">
        <v>69</v>
      </c>
      <c r="AG8807">
        <v>370</v>
      </c>
      <c r="AH8807">
        <v>2</v>
      </c>
      <c r="AI8807">
        <v>1</v>
      </c>
      <c r="AJ8807">
        <v>10</v>
      </c>
      <c r="AK8807">
        <v>35</v>
      </c>
      <c r="AL8807">
        <v>0.1</v>
      </c>
      <c r="AM8807">
        <v>5</v>
      </c>
      <c r="AN8807">
        <v>5</v>
      </c>
      <c r="AO8807">
        <v>63</v>
      </c>
      <c r="AP8807">
        <v>5</v>
      </c>
      <c r="AQ8807">
        <v>58</v>
      </c>
    </row>
    <row r="8808" spans="1:43" hidden="1" x14ac:dyDescent="0.25">
      <c r="A8808" t="s">
        <v>31955</v>
      </c>
      <c r="B8808" t="s">
        <v>31956</v>
      </c>
      <c r="C8808" s="1" t="str">
        <f t="shared" si="604"/>
        <v>21:0153</v>
      </c>
      <c r="D8808" s="1" t="str">
        <f t="shared" si="605"/>
        <v>21:0040</v>
      </c>
      <c r="E8808" t="s">
        <v>31957</v>
      </c>
      <c r="F8808" t="s">
        <v>31958</v>
      </c>
      <c r="H8808">
        <v>54.591363700000002</v>
      </c>
      <c r="I8808">
        <v>-124.4725759</v>
      </c>
      <c r="J8808" s="1" t="str">
        <f t="shared" si="606"/>
        <v>Till</v>
      </c>
      <c r="K8808" s="1" t="str">
        <f t="shared" si="607"/>
        <v>&lt;63 micron</v>
      </c>
      <c r="L8808">
        <v>0.1</v>
      </c>
      <c r="M8808">
        <v>1.83</v>
      </c>
      <c r="N8808">
        <v>8</v>
      </c>
      <c r="O8808">
        <v>520</v>
      </c>
      <c r="P8808">
        <v>0.25</v>
      </c>
      <c r="Q8808">
        <v>1</v>
      </c>
      <c r="R8808">
        <v>1.81</v>
      </c>
      <c r="S8808">
        <v>0.5</v>
      </c>
      <c r="T8808">
        <v>14</v>
      </c>
      <c r="U8808">
        <v>74</v>
      </c>
      <c r="V8808">
        <v>64</v>
      </c>
      <c r="W8808">
        <v>3.37</v>
      </c>
      <c r="X8808">
        <v>5</v>
      </c>
      <c r="Z8808">
        <v>0.13</v>
      </c>
      <c r="AA8808">
        <v>10</v>
      </c>
      <c r="AB8808">
        <v>1.32</v>
      </c>
      <c r="AC8808">
        <v>630</v>
      </c>
      <c r="AD8808">
        <v>3</v>
      </c>
      <c r="AE8808">
        <v>0.01</v>
      </c>
      <c r="AF8808">
        <v>60</v>
      </c>
      <c r="AG8808">
        <v>730</v>
      </c>
      <c r="AH8808">
        <v>10</v>
      </c>
      <c r="AI8808">
        <v>1</v>
      </c>
      <c r="AJ8808">
        <v>9</v>
      </c>
      <c r="AK8808">
        <v>76</v>
      </c>
      <c r="AL8808">
        <v>0.06</v>
      </c>
      <c r="AM8808">
        <v>5</v>
      </c>
      <c r="AN8808">
        <v>5</v>
      </c>
      <c r="AO8808">
        <v>64</v>
      </c>
      <c r="AP8808">
        <v>5</v>
      </c>
      <c r="AQ8808">
        <v>98</v>
      </c>
    </row>
    <row r="8809" spans="1:43" hidden="1" x14ac:dyDescent="0.25">
      <c r="A8809" t="s">
        <v>31959</v>
      </c>
      <c r="B8809" t="s">
        <v>31960</v>
      </c>
      <c r="C8809" s="1" t="str">
        <f t="shared" si="604"/>
        <v>21:0153</v>
      </c>
      <c r="D8809" s="1" t="str">
        <f t="shared" si="605"/>
        <v>21:0040</v>
      </c>
      <c r="E8809" t="s">
        <v>31957</v>
      </c>
      <c r="F8809" t="s">
        <v>31961</v>
      </c>
      <c r="H8809">
        <v>54.591363700000002</v>
      </c>
      <c r="I8809">
        <v>-124.4725759</v>
      </c>
      <c r="J8809" s="1" t="str">
        <f t="shared" si="606"/>
        <v>Till</v>
      </c>
      <c r="K8809" s="1" t="str">
        <f t="shared" si="607"/>
        <v>&lt;63 micron</v>
      </c>
      <c r="L8809">
        <v>0.1</v>
      </c>
      <c r="M8809">
        <v>1.86</v>
      </c>
      <c r="N8809">
        <v>1</v>
      </c>
      <c r="O8809">
        <v>620</v>
      </c>
      <c r="P8809">
        <v>0.25</v>
      </c>
      <c r="Q8809">
        <v>1</v>
      </c>
      <c r="R8809">
        <v>2.38</v>
      </c>
      <c r="S8809">
        <v>0.5</v>
      </c>
      <c r="T8809">
        <v>15</v>
      </c>
      <c r="U8809">
        <v>67</v>
      </c>
      <c r="V8809">
        <v>69</v>
      </c>
      <c r="W8809">
        <v>3.55</v>
      </c>
      <c r="X8809">
        <v>5</v>
      </c>
      <c r="Z8809">
        <v>0.12</v>
      </c>
      <c r="AA8809">
        <v>10</v>
      </c>
      <c r="AB8809">
        <v>1.1000000000000001</v>
      </c>
      <c r="AC8809">
        <v>660</v>
      </c>
      <c r="AD8809">
        <v>2</v>
      </c>
      <c r="AE8809">
        <v>0.01</v>
      </c>
      <c r="AF8809">
        <v>52</v>
      </c>
      <c r="AG8809">
        <v>710</v>
      </c>
      <c r="AH8809">
        <v>4</v>
      </c>
      <c r="AI8809">
        <v>1</v>
      </c>
      <c r="AJ8809">
        <v>9</v>
      </c>
      <c r="AK8809">
        <v>74</v>
      </c>
      <c r="AL8809">
        <v>0.06</v>
      </c>
      <c r="AM8809">
        <v>5</v>
      </c>
      <c r="AN8809">
        <v>5</v>
      </c>
      <c r="AO8809">
        <v>67</v>
      </c>
      <c r="AP8809">
        <v>5</v>
      </c>
      <c r="AQ8809">
        <v>100</v>
      </c>
    </row>
    <row r="8810" spans="1:43" hidden="1" x14ac:dyDescent="0.25">
      <c r="A8810" t="s">
        <v>31962</v>
      </c>
      <c r="B8810" t="s">
        <v>31963</v>
      </c>
      <c r="C8810" s="1" t="str">
        <f t="shared" si="604"/>
        <v>21:0153</v>
      </c>
      <c r="D8810" s="1" t="str">
        <f t="shared" si="605"/>
        <v>21:0040</v>
      </c>
      <c r="E8810" t="s">
        <v>31957</v>
      </c>
      <c r="F8810" t="s">
        <v>31964</v>
      </c>
      <c r="H8810">
        <v>54.591363700000002</v>
      </c>
      <c r="I8810">
        <v>-124.4725759</v>
      </c>
      <c r="J8810" s="1" t="str">
        <f t="shared" si="606"/>
        <v>Till</v>
      </c>
      <c r="K8810" s="1" t="str">
        <f t="shared" si="607"/>
        <v>&lt;63 micron</v>
      </c>
      <c r="L8810">
        <v>0.1</v>
      </c>
      <c r="M8810">
        <v>1.85</v>
      </c>
      <c r="N8810">
        <v>18</v>
      </c>
      <c r="O8810">
        <v>480</v>
      </c>
      <c r="P8810">
        <v>0.25</v>
      </c>
      <c r="Q8810">
        <v>1</v>
      </c>
      <c r="R8810">
        <v>1.95</v>
      </c>
      <c r="S8810">
        <v>0.25</v>
      </c>
      <c r="T8810">
        <v>16</v>
      </c>
      <c r="U8810">
        <v>60</v>
      </c>
      <c r="V8810">
        <v>61</v>
      </c>
      <c r="W8810">
        <v>3.48</v>
      </c>
      <c r="X8810">
        <v>5</v>
      </c>
      <c r="Z8810">
        <v>0.11</v>
      </c>
      <c r="AA8810">
        <v>10</v>
      </c>
      <c r="AB8810">
        <v>1.06</v>
      </c>
      <c r="AC8810">
        <v>630</v>
      </c>
      <c r="AD8810">
        <v>2</v>
      </c>
      <c r="AE8810">
        <v>0.01</v>
      </c>
      <c r="AF8810">
        <v>55</v>
      </c>
      <c r="AG8810">
        <v>760</v>
      </c>
      <c r="AH8810">
        <v>12</v>
      </c>
      <c r="AI8810">
        <v>2</v>
      </c>
      <c r="AJ8810">
        <v>9</v>
      </c>
      <c r="AK8810">
        <v>64</v>
      </c>
      <c r="AL8810">
        <v>0.04</v>
      </c>
      <c r="AM8810">
        <v>5</v>
      </c>
      <c r="AN8810">
        <v>5</v>
      </c>
      <c r="AO8810">
        <v>65</v>
      </c>
      <c r="AP8810">
        <v>5</v>
      </c>
      <c r="AQ8810">
        <v>102</v>
      </c>
    </row>
    <row r="8811" spans="1:43" hidden="1" x14ac:dyDescent="0.25">
      <c r="A8811" t="s">
        <v>31965</v>
      </c>
      <c r="B8811" t="s">
        <v>31966</v>
      </c>
      <c r="C8811" s="1" t="str">
        <f t="shared" si="604"/>
        <v>21:0153</v>
      </c>
      <c r="D8811" s="1" t="str">
        <f t="shared" si="605"/>
        <v>21:0040</v>
      </c>
      <c r="E8811" t="s">
        <v>31957</v>
      </c>
      <c r="F8811" t="s">
        <v>31967</v>
      </c>
      <c r="H8811">
        <v>54.591363700000002</v>
      </c>
      <c r="I8811">
        <v>-124.4725759</v>
      </c>
      <c r="J8811" s="1" t="str">
        <f t="shared" si="606"/>
        <v>Till</v>
      </c>
      <c r="K8811" s="1" t="str">
        <f t="shared" si="607"/>
        <v>&lt;63 micron</v>
      </c>
      <c r="L8811">
        <v>0.1</v>
      </c>
      <c r="M8811">
        <v>1.93</v>
      </c>
      <c r="N8811">
        <v>32</v>
      </c>
      <c r="O8811">
        <v>360</v>
      </c>
      <c r="P8811">
        <v>0.25</v>
      </c>
      <c r="Q8811">
        <v>1</v>
      </c>
      <c r="R8811">
        <v>1.0900000000000001</v>
      </c>
      <c r="S8811">
        <v>0.25</v>
      </c>
      <c r="T8811">
        <v>14</v>
      </c>
      <c r="U8811">
        <v>59</v>
      </c>
      <c r="V8811">
        <v>66</v>
      </c>
      <c r="W8811">
        <v>3.73</v>
      </c>
      <c r="X8811">
        <v>5</v>
      </c>
      <c r="Z8811">
        <v>0.11</v>
      </c>
      <c r="AA8811">
        <v>10</v>
      </c>
      <c r="AB8811">
        <v>1.07</v>
      </c>
      <c r="AC8811">
        <v>730</v>
      </c>
      <c r="AD8811">
        <v>2</v>
      </c>
      <c r="AE8811">
        <v>0.01</v>
      </c>
      <c r="AF8811">
        <v>61</v>
      </c>
      <c r="AG8811">
        <v>790</v>
      </c>
      <c r="AH8811">
        <v>1</v>
      </c>
      <c r="AI8811">
        <v>1</v>
      </c>
      <c r="AJ8811">
        <v>9</v>
      </c>
      <c r="AK8811">
        <v>49</v>
      </c>
      <c r="AL8811">
        <v>0.04</v>
      </c>
      <c r="AM8811">
        <v>5</v>
      </c>
      <c r="AN8811">
        <v>5</v>
      </c>
      <c r="AO8811">
        <v>66</v>
      </c>
      <c r="AP8811">
        <v>5</v>
      </c>
      <c r="AQ8811">
        <v>106</v>
      </c>
    </row>
    <row r="8812" spans="1:43" hidden="1" x14ac:dyDescent="0.25">
      <c r="A8812" t="s">
        <v>31968</v>
      </c>
      <c r="B8812" t="s">
        <v>31969</v>
      </c>
      <c r="C8812" s="1" t="str">
        <f t="shared" si="604"/>
        <v>21:0153</v>
      </c>
      <c r="D8812" s="1" t="str">
        <f t="shared" si="605"/>
        <v>21:0040</v>
      </c>
      <c r="E8812" t="s">
        <v>31970</v>
      </c>
      <c r="F8812" t="s">
        <v>31971</v>
      </c>
      <c r="H8812">
        <v>54.581938899999997</v>
      </c>
      <c r="I8812">
        <v>-124.4663559</v>
      </c>
      <c r="J8812" s="1" t="str">
        <f t="shared" si="606"/>
        <v>Till</v>
      </c>
      <c r="K8812" s="1" t="str">
        <f t="shared" si="607"/>
        <v>&lt;63 micron</v>
      </c>
      <c r="L8812">
        <v>0.1</v>
      </c>
      <c r="M8812">
        <v>2.19</v>
      </c>
      <c r="N8812">
        <v>14</v>
      </c>
      <c r="O8812">
        <v>470</v>
      </c>
      <c r="P8812">
        <v>0.25</v>
      </c>
      <c r="Q8812">
        <v>1</v>
      </c>
      <c r="R8812">
        <v>1.53</v>
      </c>
      <c r="S8812">
        <v>0.25</v>
      </c>
      <c r="T8812">
        <v>16</v>
      </c>
      <c r="U8812">
        <v>73</v>
      </c>
      <c r="V8812">
        <v>94</v>
      </c>
      <c r="W8812">
        <v>4</v>
      </c>
      <c r="X8812">
        <v>5</v>
      </c>
      <c r="Z8812">
        <v>0.12</v>
      </c>
      <c r="AA8812">
        <v>10</v>
      </c>
      <c r="AB8812">
        <v>1.18</v>
      </c>
      <c r="AC8812">
        <v>700</v>
      </c>
      <c r="AD8812">
        <v>2</v>
      </c>
      <c r="AE8812">
        <v>0.01</v>
      </c>
      <c r="AF8812">
        <v>66</v>
      </c>
      <c r="AG8812">
        <v>780</v>
      </c>
      <c r="AH8812">
        <v>6</v>
      </c>
      <c r="AI8812">
        <v>1</v>
      </c>
      <c r="AJ8812">
        <v>10</v>
      </c>
      <c r="AK8812">
        <v>51</v>
      </c>
      <c r="AL8812">
        <v>0.06</v>
      </c>
      <c r="AM8812">
        <v>5</v>
      </c>
      <c r="AN8812">
        <v>5</v>
      </c>
      <c r="AO8812">
        <v>73</v>
      </c>
      <c r="AP8812">
        <v>5</v>
      </c>
      <c r="AQ8812">
        <v>106</v>
      </c>
    </row>
    <row r="8813" spans="1:43" hidden="1" x14ac:dyDescent="0.25">
      <c r="A8813" t="s">
        <v>31972</v>
      </c>
      <c r="B8813" t="s">
        <v>31973</v>
      </c>
      <c r="C8813" s="1" t="str">
        <f t="shared" si="604"/>
        <v>21:0153</v>
      </c>
      <c r="D8813" s="1" t="str">
        <f t="shared" si="605"/>
        <v>21:0040</v>
      </c>
      <c r="E8813" t="s">
        <v>31974</v>
      </c>
      <c r="F8813" t="s">
        <v>31975</v>
      </c>
      <c r="H8813">
        <v>54.787998700000003</v>
      </c>
      <c r="I8813">
        <v>-124.8729256</v>
      </c>
      <c r="J8813" s="1" t="str">
        <f t="shared" si="606"/>
        <v>Till</v>
      </c>
      <c r="K8813" s="1" t="str">
        <f t="shared" si="607"/>
        <v>&lt;63 micron</v>
      </c>
      <c r="L8813">
        <v>0.1</v>
      </c>
      <c r="M8813">
        <v>1.32</v>
      </c>
      <c r="N8813">
        <v>6</v>
      </c>
      <c r="O8813">
        <v>130</v>
      </c>
      <c r="P8813">
        <v>0.25</v>
      </c>
      <c r="Q8813">
        <v>1</v>
      </c>
      <c r="R8813">
        <v>1.32</v>
      </c>
      <c r="S8813">
        <v>0.25</v>
      </c>
      <c r="T8813">
        <v>12</v>
      </c>
      <c r="U8813">
        <v>67</v>
      </c>
      <c r="V8813">
        <v>40</v>
      </c>
      <c r="W8813">
        <v>2.91</v>
      </c>
      <c r="X8813">
        <v>5</v>
      </c>
      <c r="Z8813">
        <v>7.0000000000000007E-2</v>
      </c>
      <c r="AA8813">
        <v>5</v>
      </c>
      <c r="AB8813">
        <v>1.1100000000000001</v>
      </c>
      <c r="AC8813">
        <v>630</v>
      </c>
      <c r="AD8813">
        <v>0.5</v>
      </c>
      <c r="AE8813">
        <v>0.01</v>
      </c>
      <c r="AF8813">
        <v>62</v>
      </c>
      <c r="AG8813">
        <v>820</v>
      </c>
      <c r="AH8813">
        <v>8</v>
      </c>
      <c r="AI8813">
        <v>2</v>
      </c>
      <c r="AJ8813">
        <v>6</v>
      </c>
      <c r="AK8813">
        <v>61</v>
      </c>
      <c r="AL8813">
        <v>0.08</v>
      </c>
      <c r="AM8813">
        <v>5</v>
      </c>
      <c r="AN8813">
        <v>5</v>
      </c>
      <c r="AO8813">
        <v>59</v>
      </c>
      <c r="AP8813">
        <v>5</v>
      </c>
      <c r="AQ8813">
        <v>72</v>
      </c>
    </row>
    <row r="8814" spans="1:43" hidden="1" x14ac:dyDescent="0.25">
      <c r="A8814" t="s">
        <v>31976</v>
      </c>
      <c r="B8814" t="s">
        <v>31977</v>
      </c>
      <c r="C8814" s="1" t="str">
        <f t="shared" si="604"/>
        <v>21:0153</v>
      </c>
      <c r="D8814" s="1" t="str">
        <f t="shared" si="605"/>
        <v>21:0040</v>
      </c>
      <c r="E8814" t="s">
        <v>31974</v>
      </c>
      <c r="F8814" t="s">
        <v>31978</v>
      </c>
      <c r="H8814">
        <v>54.787998700000003</v>
      </c>
      <c r="I8814">
        <v>-124.8729256</v>
      </c>
      <c r="J8814" s="1" t="str">
        <f t="shared" si="606"/>
        <v>Till</v>
      </c>
      <c r="K8814" s="1" t="str">
        <f t="shared" si="607"/>
        <v>&lt;63 micron</v>
      </c>
      <c r="L8814">
        <v>0.1</v>
      </c>
      <c r="M8814">
        <v>1.49</v>
      </c>
      <c r="N8814">
        <v>6</v>
      </c>
      <c r="O8814">
        <v>160</v>
      </c>
      <c r="P8814">
        <v>0.25</v>
      </c>
      <c r="Q8814">
        <v>1</v>
      </c>
      <c r="R8814">
        <v>1.03</v>
      </c>
      <c r="S8814">
        <v>0.25</v>
      </c>
      <c r="T8814">
        <v>10</v>
      </c>
      <c r="U8814">
        <v>39</v>
      </c>
      <c r="V8814">
        <v>39</v>
      </c>
      <c r="W8814">
        <v>3.04</v>
      </c>
      <c r="X8814">
        <v>5</v>
      </c>
      <c r="Z8814">
        <v>0.08</v>
      </c>
      <c r="AA8814">
        <v>10</v>
      </c>
      <c r="AB8814">
        <v>0.77</v>
      </c>
      <c r="AC8814">
        <v>645</v>
      </c>
      <c r="AD8814">
        <v>0.5</v>
      </c>
      <c r="AE8814">
        <v>0.02</v>
      </c>
      <c r="AF8814">
        <v>32</v>
      </c>
      <c r="AG8814">
        <v>770</v>
      </c>
      <c r="AH8814">
        <v>6</v>
      </c>
      <c r="AI8814">
        <v>1</v>
      </c>
      <c r="AJ8814">
        <v>7</v>
      </c>
      <c r="AK8814">
        <v>54</v>
      </c>
      <c r="AL8814">
        <v>7.0000000000000007E-2</v>
      </c>
      <c r="AM8814">
        <v>5</v>
      </c>
      <c r="AN8814">
        <v>5</v>
      </c>
      <c r="AO8814">
        <v>59</v>
      </c>
      <c r="AP8814">
        <v>5</v>
      </c>
      <c r="AQ8814">
        <v>74</v>
      </c>
    </row>
    <row r="8815" spans="1:43" hidden="1" x14ac:dyDescent="0.25">
      <c r="A8815" t="s">
        <v>31979</v>
      </c>
      <c r="B8815" t="s">
        <v>31980</v>
      </c>
      <c r="C8815" s="1" t="str">
        <f t="shared" si="604"/>
        <v>21:0153</v>
      </c>
      <c r="D8815" s="1" t="str">
        <f t="shared" si="605"/>
        <v>21:0040</v>
      </c>
      <c r="E8815" t="s">
        <v>31974</v>
      </c>
      <c r="F8815" t="s">
        <v>31981</v>
      </c>
      <c r="H8815">
        <v>54.787998700000003</v>
      </c>
      <c r="I8815">
        <v>-124.8729256</v>
      </c>
      <c r="J8815" s="1" t="str">
        <f t="shared" si="606"/>
        <v>Till</v>
      </c>
      <c r="K8815" s="1" t="str">
        <f t="shared" si="607"/>
        <v>&lt;63 micron</v>
      </c>
      <c r="L8815">
        <v>0.1</v>
      </c>
      <c r="M8815">
        <v>1.47</v>
      </c>
      <c r="N8815">
        <v>18</v>
      </c>
      <c r="O8815">
        <v>160</v>
      </c>
      <c r="P8815">
        <v>0.25</v>
      </c>
      <c r="Q8815">
        <v>1</v>
      </c>
      <c r="R8815">
        <v>0.85</v>
      </c>
      <c r="S8815">
        <v>0.25</v>
      </c>
      <c r="T8815">
        <v>11</v>
      </c>
      <c r="U8815">
        <v>38</v>
      </c>
      <c r="V8815">
        <v>40</v>
      </c>
      <c r="W8815">
        <v>2.99</v>
      </c>
      <c r="X8815">
        <v>5</v>
      </c>
      <c r="Z8815">
        <v>0.06</v>
      </c>
      <c r="AA8815">
        <v>10</v>
      </c>
      <c r="AB8815">
        <v>0.73</v>
      </c>
      <c r="AC8815">
        <v>645</v>
      </c>
      <c r="AD8815">
        <v>0.5</v>
      </c>
      <c r="AE8815">
        <v>0.02</v>
      </c>
      <c r="AF8815">
        <v>34</v>
      </c>
      <c r="AG8815">
        <v>770</v>
      </c>
      <c r="AH8815">
        <v>2</v>
      </c>
      <c r="AI8815">
        <v>1</v>
      </c>
      <c r="AJ8815">
        <v>7</v>
      </c>
      <c r="AK8815">
        <v>48</v>
      </c>
      <c r="AL8815">
        <v>7.0000000000000007E-2</v>
      </c>
      <c r="AM8815">
        <v>5</v>
      </c>
      <c r="AN8815">
        <v>5</v>
      </c>
      <c r="AO8815">
        <v>60</v>
      </c>
      <c r="AP8815">
        <v>5</v>
      </c>
      <c r="AQ8815">
        <v>72</v>
      </c>
    </row>
    <row r="8816" spans="1:43" hidden="1" x14ac:dyDescent="0.25">
      <c r="A8816" t="s">
        <v>31982</v>
      </c>
      <c r="B8816" t="s">
        <v>31983</v>
      </c>
      <c r="C8816" s="1" t="str">
        <f t="shared" si="604"/>
        <v>21:0153</v>
      </c>
      <c r="D8816" s="1" t="str">
        <f t="shared" si="605"/>
        <v>21:0040</v>
      </c>
      <c r="E8816" t="s">
        <v>31984</v>
      </c>
      <c r="F8816" t="s">
        <v>31985</v>
      </c>
      <c r="H8816">
        <v>55.066624300000001</v>
      </c>
      <c r="I8816">
        <v>-125.0782935</v>
      </c>
      <c r="J8816" s="1" t="str">
        <f t="shared" si="606"/>
        <v>Till</v>
      </c>
      <c r="K8816" s="1" t="str">
        <f t="shared" si="607"/>
        <v>&lt;63 micron</v>
      </c>
      <c r="L8816">
        <v>0.1</v>
      </c>
      <c r="M8816">
        <v>1.46</v>
      </c>
      <c r="N8816">
        <v>6</v>
      </c>
      <c r="O8816">
        <v>320</v>
      </c>
      <c r="P8816">
        <v>0.25</v>
      </c>
      <c r="Q8816">
        <v>1</v>
      </c>
      <c r="R8816">
        <v>5</v>
      </c>
      <c r="S8816">
        <v>0.25</v>
      </c>
      <c r="T8816">
        <v>10</v>
      </c>
      <c r="U8816">
        <v>51</v>
      </c>
      <c r="V8816">
        <v>45</v>
      </c>
      <c r="W8816">
        <v>2.39</v>
      </c>
      <c r="X8816">
        <v>5</v>
      </c>
      <c r="Z8816">
        <v>0.11</v>
      </c>
      <c r="AA8816">
        <v>10</v>
      </c>
      <c r="AB8816">
        <v>1.43</v>
      </c>
      <c r="AC8816">
        <v>495</v>
      </c>
      <c r="AD8816">
        <v>0.5</v>
      </c>
      <c r="AE8816">
        <v>0.02</v>
      </c>
      <c r="AF8816">
        <v>40</v>
      </c>
      <c r="AG8816">
        <v>740</v>
      </c>
      <c r="AH8816">
        <v>2</v>
      </c>
      <c r="AI8816">
        <v>2</v>
      </c>
      <c r="AJ8816">
        <v>7</v>
      </c>
      <c r="AK8816">
        <v>68</v>
      </c>
      <c r="AL8816">
        <v>0.11</v>
      </c>
      <c r="AM8816">
        <v>5</v>
      </c>
      <c r="AN8816">
        <v>5</v>
      </c>
      <c r="AO8816">
        <v>58</v>
      </c>
      <c r="AP8816">
        <v>5</v>
      </c>
      <c r="AQ8816">
        <v>56</v>
      </c>
    </row>
    <row r="8817" spans="1:43" hidden="1" x14ac:dyDescent="0.25">
      <c r="A8817" t="s">
        <v>31986</v>
      </c>
      <c r="B8817" t="s">
        <v>31987</v>
      </c>
      <c r="C8817" s="1" t="str">
        <f t="shared" si="604"/>
        <v>21:0153</v>
      </c>
      <c r="D8817" s="1" t="str">
        <f t="shared" si="605"/>
        <v>21:0040</v>
      </c>
      <c r="E8817" t="s">
        <v>31988</v>
      </c>
      <c r="F8817" t="s">
        <v>31989</v>
      </c>
      <c r="H8817">
        <v>55.085188700000003</v>
      </c>
      <c r="I8817">
        <v>-125.101131</v>
      </c>
      <c r="J8817" s="1" t="str">
        <f t="shared" si="606"/>
        <v>Till</v>
      </c>
      <c r="K8817" s="1" t="str">
        <f t="shared" si="607"/>
        <v>&lt;63 micron</v>
      </c>
      <c r="L8817">
        <v>0.1</v>
      </c>
      <c r="M8817">
        <v>1.49</v>
      </c>
      <c r="N8817">
        <v>2</v>
      </c>
      <c r="O8817">
        <v>310</v>
      </c>
      <c r="P8817">
        <v>0.25</v>
      </c>
      <c r="Q8817">
        <v>1</v>
      </c>
      <c r="R8817">
        <v>2.5</v>
      </c>
      <c r="S8817">
        <v>0.25</v>
      </c>
      <c r="T8817">
        <v>16</v>
      </c>
      <c r="U8817">
        <v>92</v>
      </c>
      <c r="V8817">
        <v>75</v>
      </c>
      <c r="W8817">
        <v>2.63</v>
      </c>
      <c r="X8817">
        <v>5</v>
      </c>
      <c r="Z8817">
        <v>0.11</v>
      </c>
      <c r="AA8817">
        <v>10</v>
      </c>
      <c r="AB8817">
        <v>1.6</v>
      </c>
      <c r="AC8817">
        <v>490</v>
      </c>
      <c r="AD8817">
        <v>0.5</v>
      </c>
      <c r="AE8817">
        <v>0.06</v>
      </c>
      <c r="AF8817">
        <v>72</v>
      </c>
      <c r="AG8817">
        <v>1040</v>
      </c>
      <c r="AH8817">
        <v>2</v>
      </c>
      <c r="AI8817">
        <v>1</v>
      </c>
      <c r="AJ8817">
        <v>5</v>
      </c>
      <c r="AK8817">
        <v>126</v>
      </c>
      <c r="AL8817">
        <v>0.1</v>
      </c>
      <c r="AM8817">
        <v>5</v>
      </c>
      <c r="AN8817">
        <v>5</v>
      </c>
      <c r="AO8817">
        <v>66</v>
      </c>
      <c r="AP8817">
        <v>5</v>
      </c>
      <c r="AQ8817">
        <v>48</v>
      </c>
    </row>
    <row r="8818" spans="1:43" hidden="1" x14ac:dyDescent="0.25">
      <c r="A8818" t="s">
        <v>31990</v>
      </c>
      <c r="B8818" t="s">
        <v>31991</v>
      </c>
      <c r="C8818" s="1" t="str">
        <f t="shared" si="604"/>
        <v>21:0153</v>
      </c>
      <c r="D8818" s="1" t="str">
        <f t="shared" si="605"/>
        <v>21:0040</v>
      </c>
      <c r="E8818" t="s">
        <v>31992</v>
      </c>
      <c r="F8818" t="s">
        <v>31993</v>
      </c>
      <c r="H8818">
        <v>55.051439199999997</v>
      </c>
      <c r="I8818">
        <v>-125.1103693</v>
      </c>
      <c r="J8818" s="1" t="str">
        <f t="shared" si="606"/>
        <v>Till</v>
      </c>
      <c r="K8818" s="1" t="str">
        <f t="shared" si="607"/>
        <v>&lt;63 micron</v>
      </c>
      <c r="L8818">
        <v>0.1</v>
      </c>
      <c r="M8818">
        <v>0.83</v>
      </c>
      <c r="N8818">
        <v>4</v>
      </c>
      <c r="O8818">
        <v>140</v>
      </c>
      <c r="P8818">
        <v>0.25</v>
      </c>
      <c r="Q8818">
        <v>1</v>
      </c>
      <c r="R8818">
        <v>3.53</v>
      </c>
      <c r="S8818">
        <v>0.5</v>
      </c>
      <c r="T8818">
        <v>8</v>
      </c>
      <c r="U8818">
        <v>30</v>
      </c>
      <c r="V8818">
        <v>39</v>
      </c>
      <c r="W8818">
        <v>1.86</v>
      </c>
      <c r="X8818">
        <v>5</v>
      </c>
      <c r="Z8818">
        <v>0.04</v>
      </c>
      <c r="AA8818">
        <v>5</v>
      </c>
      <c r="AB8818">
        <v>0.9</v>
      </c>
      <c r="AC8818">
        <v>395</v>
      </c>
      <c r="AD8818">
        <v>0.5</v>
      </c>
      <c r="AE8818">
        <v>0.01</v>
      </c>
      <c r="AF8818">
        <v>19</v>
      </c>
      <c r="AG8818">
        <v>770</v>
      </c>
      <c r="AH8818">
        <v>2</v>
      </c>
      <c r="AI8818">
        <v>1</v>
      </c>
      <c r="AJ8818">
        <v>4</v>
      </c>
      <c r="AK8818">
        <v>54</v>
      </c>
      <c r="AL8818">
        <v>0.1</v>
      </c>
      <c r="AM8818">
        <v>5</v>
      </c>
      <c r="AN8818">
        <v>5</v>
      </c>
      <c r="AO8818">
        <v>46</v>
      </c>
      <c r="AP8818">
        <v>5</v>
      </c>
      <c r="AQ8818">
        <v>40</v>
      </c>
    </row>
    <row r="8819" spans="1:43" hidden="1" x14ac:dyDescent="0.25">
      <c r="A8819" t="s">
        <v>31994</v>
      </c>
      <c r="B8819" t="s">
        <v>31995</v>
      </c>
      <c r="C8819" s="1" t="str">
        <f t="shared" si="604"/>
        <v>21:0153</v>
      </c>
      <c r="D8819" s="1" t="str">
        <f t="shared" si="605"/>
        <v>21:0040</v>
      </c>
      <c r="E8819" t="s">
        <v>31992</v>
      </c>
      <c r="F8819" t="s">
        <v>31996</v>
      </c>
      <c r="H8819">
        <v>55.051439199999997</v>
      </c>
      <c r="I8819">
        <v>-125.1103693</v>
      </c>
      <c r="J8819" s="1" t="str">
        <f t="shared" si="606"/>
        <v>Till</v>
      </c>
      <c r="K8819" s="1" t="str">
        <f t="shared" si="607"/>
        <v>&lt;63 micron</v>
      </c>
      <c r="L8819">
        <v>0.1</v>
      </c>
      <c r="M8819">
        <v>0.89</v>
      </c>
      <c r="N8819">
        <v>6</v>
      </c>
      <c r="O8819">
        <v>130</v>
      </c>
      <c r="P8819">
        <v>0.25</v>
      </c>
      <c r="Q8819">
        <v>1</v>
      </c>
      <c r="R8819">
        <v>3.01</v>
      </c>
      <c r="S8819">
        <v>0.25</v>
      </c>
      <c r="T8819">
        <v>6</v>
      </c>
      <c r="U8819">
        <v>30</v>
      </c>
      <c r="V8819">
        <v>36</v>
      </c>
      <c r="W8819">
        <v>1.71</v>
      </c>
      <c r="X8819">
        <v>5</v>
      </c>
      <c r="Z8819">
        <v>0.04</v>
      </c>
      <c r="AA8819">
        <v>10</v>
      </c>
      <c r="AB8819">
        <v>1.07</v>
      </c>
      <c r="AC8819">
        <v>390</v>
      </c>
      <c r="AD8819">
        <v>0.5</v>
      </c>
      <c r="AE8819">
        <v>0.01</v>
      </c>
      <c r="AF8819">
        <v>21</v>
      </c>
      <c r="AG8819">
        <v>830</v>
      </c>
      <c r="AH8819">
        <v>1</v>
      </c>
      <c r="AI8819">
        <v>2</v>
      </c>
      <c r="AJ8819">
        <v>4</v>
      </c>
      <c r="AK8819">
        <v>42</v>
      </c>
      <c r="AL8819">
        <v>0.1</v>
      </c>
      <c r="AM8819">
        <v>5</v>
      </c>
      <c r="AN8819">
        <v>5</v>
      </c>
      <c r="AO8819">
        <v>45</v>
      </c>
      <c r="AP8819">
        <v>5</v>
      </c>
      <c r="AQ8819">
        <v>34</v>
      </c>
    </row>
    <row r="8820" spans="1:43" hidden="1" x14ac:dyDescent="0.25">
      <c r="A8820" t="s">
        <v>31997</v>
      </c>
      <c r="B8820" t="s">
        <v>31998</v>
      </c>
      <c r="C8820" s="1" t="str">
        <f t="shared" si="604"/>
        <v>21:0153</v>
      </c>
      <c r="D8820" s="1" t="str">
        <f t="shared" si="605"/>
        <v>21:0040</v>
      </c>
      <c r="E8820" t="s">
        <v>31999</v>
      </c>
      <c r="F8820" t="s">
        <v>32000</v>
      </c>
      <c r="H8820">
        <v>55.066499499999999</v>
      </c>
      <c r="I8820">
        <v>-125.2207521</v>
      </c>
      <c r="J8820" s="1" t="str">
        <f t="shared" si="606"/>
        <v>Till</v>
      </c>
      <c r="K8820" s="1" t="str">
        <f t="shared" si="607"/>
        <v>&lt;63 micron</v>
      </c>
      <c r="L8820">
        <v>0.1</v>
      </c>
      <c r="M8820">
        <v>1.85</v>
      </c>
      <c r="N8820">
        <v>2</v>
      </c>
      <c r="O8820">
        <v>270</v>
      </c>
      <c r="P8820">
        <v>0.25</v>
      </c>
      <c r="Q8820">
        <v>1</v>
      </c>
      <c r="R8820">
        <v>0.73</v>
      </c>
      <c r="S8820">
        <v>0.25</v>
      </c>
      <c r="T8820">
        <v>13</v>
      </c>
      <c r="U8820">
        <v>42</v>
      </c>
      <c r="V8820">
        <v>76</v>
      </c>
      <c r="W8820">
        <v>3.24</v>
      </c>
      <c r="X8820">
        <v>5</v>
      </c>
      <c r="Z8820">
        <v>0.17</v>
      </c>
      <c r="AA8820">
        <v>10</v>
      </c>
      <c r="AB8820">
        <v>0.86</v>
      </c>
      <c r="AC8820">
        <v>795</v>
      </c>
      <c r="AD8820">
        <v>2</v>
      </c>
      <c r="AE8820">
        <v>0.01</v>
      </c>
      <c r="AF8820">
        <v>45</v>
      </c>
      <c r="AG8820">
        <v>790</v>
      </c>
      <c r="AH8820">
        <v>14</v>
      </c>
      <c r="AI8820">
        <v>1</v>
      </c>
      <c r="AJ8820">
        <v>7</v>
      </c>
      <c r="AK8820">
        <v>42</v>
      </c>
      <c r="AL8820">
        <v>0.09</v>
      </c>
      <c r="AM8820">
        <v>5</v>
      </c>
      <c r="AN8820">
        <v>5</v>
      </c>
      <c r="AO8820">
        <v>58</v>
      </c>
      <c r="AP8820">
        <v>5</v>
      </c>
      <c r="AQ8820">
        <v>98</v>
      </c>
    </row>
    <row r="8821" spans="1:43" hidden="1" x14ac:dyDescent="0.25">
      <c r="A8821" t="s">
        <v>32001</v>
      </c>
      <c r="B8821" t="s">
        <v>32002</v>
      </c>
      <c r="C8821" s="1" t="str">
        <f t="shared" si="604"/>
        <v>21:0153</v>
      </c>
      <c r="D8821" s="1" t="str">
        <f t="shared" si="605"/>
        <v>21:0040</v>
      </c>
      <c r="E8821" t="s">
        <v>31999</v>
      </c>
      <c r="F8821" t="s">
        <v>32003</v>
      </c>
      <c r="H8821">
        <v>55.066499499999999</v>
      </c>
      <c r="I8821">
        <v>-125.2207521</v>
      </c>
      <c r="J8821" s="1" t="str">
        <f t="shared" si="606"/>
        <v>Till</v>
      </c>
      <c r="K8821" s="1" t="str">
        <f t="shared" si="607"/>
        <v>&lt;63 micron</v>
      </c>
      <c r="L8821">
        <v>0.1</v>
      </c>
      <c r="M8821">
        <v>1.44</v>
      </c>
      <c r="N8821">
        <v>10</v>
      </c>
      <c r="O8821">
        <v>150</v>
      </c>
      <c r="P8821">
        <v>0.25</v>
      </c>
      <c r="Q8821">
        <v>1</v>
      </c>
      <c r="R8821">
        <v>0.57999999999999996</v>
      </c>
      <c r="S8821">
        <v>0.25</v>
      </c>
      <c r="T8821">
        <v>9</v>
      </c>
      <c r="U8821">
        <v>38</v>
      </c>
      <c r="V8821">
        <v>41</v>
      </c>
      <c r="W8821">
        <v>2.71</v>
      </c>
      <c r="X8821">
        <v>5</v>
      </c>
      <c r="Z8821">
        <v>7.0000000000000007E-2</v>
      </c>
      <c r="AA8821">
        <v>10</v>
      </c>
      <c r="AB8821">
        <v>0.56999999999999995</v>
      </c>
      <c r="AC8821">
        <v>475</v>
      </c>
      <c r="AD8821">
        <v>1</v>
      </c>
      <c r="AE8821">
        <v>0.01</v>
      </c>
      <c r="AF8821">
        <v>23</v>
      </c>
      <c r="AG8821">
        <v>590</v>
      </c>
      <c r="AH8821">
        <v>4</v>
      </c>
      <c r="AI8821">
        <v>1</v>
      </c>
      <c r="AJ8821">
        <v>8</v>
      </c>
      <c r="AK8821">
        <v>47</v>
      </c>
      <c r="AL8821">
        <v>0.12</v>
      </c>
      <c r="AM8821">
        <v>5</v>
      </c>
      <c r="AN8821">
        <v>5</v>
      </c>
      <c r="AO8821">
        <v>67</v>
      </c>
      <c r="AP8821">
        <v>5</v>
      </c>
      <c r="AQ8821">
        <v>56</v>
      </c>
    </row>
    <row r="8822" spans="1:43" hidden="1" x14ac:dyDescent="0.25">
      <c r="A8822" t="s">
        <v>32004</v>
      </c>
      <c r="B8822" t="s">
        <v>32005</v>
      </c>
      <c r="C8822" s="1" t="str">
        <f t="shared" si="604"/>
        <v>21:0153</v>
      </c>
      <c r="D8822" s="1" t="str">
        <f t="shared" si="605"/>
        <v>21:0040</v>
      </c>
      <c r="E8822" t="s">
        <v>32006</v>
      </c>
      <c r="F8822" t="s">
        <v>32007</v>
      </c>
      <c r="H8822">
        <v>55.098838200000003</v>
      </c>
      <c r="I8822">
        <v>-125.25414689999999</v>
      </c>
      <c r="J8822" s="1" t="str">
        <f t="shared" si="606"/>
        <v>Till</v>
      </c>
      <c r="K8822" s="1" t="str">
        <f t="shared" si="607"/>
        <v>&lt;63 micron</v>
      </c>
      <c r="L8822">
        <v>0.1</v>
      </c>
      <c r="M8822">
        <v>1.95</v>
      </c>
      <c r="N8822">
        <v>22</v>
      </c>
      <c r="O8822">
        <v>220</v>
      </c>
      <c r="P8822">
        <v>0.25</v>
      </c>
      <c r="Q8822">
        <v>1</v>
      </c>
      <c r="R8822">
        <v>1.93</v>
      </c>
      <c r="S8822">
        <v>0.25</v>
      </c>
      <c r="T8822">
        <v>13</v>
      </c>
      <c r="U8822">
        <v>59</v>
      </c>
      <c r="V8822">
        <v>48</v>
      </c>
      <c r="W8822">
        <v>3</v>
      </c>
      <c r="X8822">
        <v>5</v>
      </c>
      <c r="Z8822">
        <v>0.21</v>
      </c>
      <c r="AA8822">
        <v>10</v>
      </c>
      <c r="AB8822">
        <v>1.06</v>
      </c>
      <c r="AC8822">
        <v>630</v>
      </c>
      <c r="AD8822">
        <v>1</v>
      </c>
      <c r="AE8822">
        <v>0.02</v>
      </c>
      <c r="AF8822">
        <v>44</v>
      </c>
      <c r="AG8822">
        <v>850</v>
      </c>
      <c r="AH8822">
        <v>4</v>
      </c>
      <c r="AI8822">
        <v>1</v>
      </c>
      <c r="AJ8822">
        <v>7</v>
      </c>
      <c r="AK8822">
        <v>58</v>
      </c>
      <c r="AL8822">
        <v>0.15</v>
      </c>
      <c r="AM8822">
        <v>5</v>
      </c>
      <c r="AN8822">
        <v>5</v>
      </c>
      <c r="AO8822">
        <v>67</v>
      </c>
      <c r="AP8822">
        <v>5</v>
      </c>
      <c r="AQ8822">
        <v>78</v>
      </c>
    </row>
    <row r="8823" spans="1:43" hidden="1" x14ac:dyDescent="0.25">
      <c r="A8823" t="s">
        <v>32008</v>
      </c>
      <c r="B8823" t="s">
        <v>32009</v>
      </c>
      <c r="C8823" s="1" t="str">
        <f t="shared" si="604"/>
        <v>21:0153</v>
      </c>
      <c r="D8823" s="1" t="str">
        <f t="shared" si="605"/>
        <v>21:0040</v>
      </c>
      <c r="E8823" t="s">
        <v>32010</v>
      </c>
      <c r="F8823" t="s">
        <v>32011</v>
      </c>
      <c r="H8823">
        <v>55.131129600000001</v>
      </c>
      <c r="I8823">
        <v>-125.1672358</v>
      </c>
      <c r="J8823" s="1" t="str">
        <f t="shared" si="606"/>
        <v>Till</v>
      </c>
      <c r="K8823" s="1" t="str">
        <f t="shared" si="607"/>
        <v>&lt;63 micron</v>
      </c>
      <c r="L8823">
        <v>0.1</v>
      </c>
      <c r="M8823">
        <v>1.24</v>
      </c>
      <c r="N8823">
        <v>1</v>
      </c>
      <c r="O8823">
        <v>340</v>
      </c>
      <c r="P8823">
        <v>0.25</v>
      </c>
      <c r="Q8823">
        <v>1</v>
      </c>
      <c r="R8823">
        <v>5.12</v>
      </c>
      <c r="S8823">
        <v>0.25</v>
      </c>
      <c r="T8823">
        <v>6</v>
      </c>
      <c r="U8823">
        <v>46</v>
      </c>
      <c r="V8823">
        <v>28</v>
      </c>
      <c r="W8823">
        <v>1.68</v>
      </c>
      <c r="X8823">
        <v>5</v>
      </c>
      <c r="Z8823">
        <v>0.24</v>
      </c>
      <c r="AA8823">
        <v>10</v>
      </c>
      <c r="AB8823">
        <v>1.05</v>
      </c>
      <c r="AC8823">
        <v>205</v>
      </c>
      <c r="AD8823">
        <v>0.5</v>
      </c>
      <c r="AE8823">
        <v>0.02</v>
      </c>
      <c r="AF8823">
        <v>25</v>
      </c>
      <c r="AG8823">
        <v>770</v>
      </c>
      <c r="AH8823">
        <v>1</v>
      </c>
      <c r="AI8823">
        <v>2</v>
      </c>
      <c r="AJ8823">
        <v>4</v>
      </c>
      <c r="AK8823">
        <v>56</v>
      </c>
      <c r="AL8823">
        <v>0.11</v>
      </c>
      <c r="AM8823">
        <v>5</v>
      </c>
      <c r="AN8823">
        <v>5</v>
      </c>
      <c r="AO8823">
        <v>40</v>
      </c>
      <c r="AP8823">
        <v>5</v>
      </c>
      <c r="AQ8823">
        <v>46</v>
      </c>
    </row>
    <row r="8824" spans="1:43" hidden="1" x14ac:dyDescent="0.25">
      <c r="A8824" t="s">
        <v>32012</v>
      </c>
      <c r="B8824" t="s">
        <v>32013</v>
      </c>
      <c r="C8824" s="1" t="str">
        <f t="shared" si="604"/>
        <v>21:0153</v>
      </c>
      <c r="D8824" s="1" t="str">
        <f t="shared" si="605"/>
        <v>21:0040</v>
      </c>
      <c r="E8824" t="s">
        <v>32014</v>
      </c>
      <c r="F8824" t="s">
        <v>32015</v>
      </c>
      <c r="H8824">
        <v>55.090532500000002</v>
      </c>
      <c r="I8824">
        <v>-125.0888427</v>
      </c>
      <c r="J8824" s="1" t="str">
        <f t="shared" si="606"/>
        <v>Till</v>
      </c>
      <c r="K8824" s="1" t="str">
        <f t="shared" si="607"/>
        <v>&lt;63 micron</v>
      </c>
      <c r="L8824">
        <v>0.1</v>
      </c>
      <c r="M8824">
        <v>1.49</v>
      </c>
      <c r="N8824">
        <v>1</v>
      </c>
      <c r="O8824">
        <v>340</v>
      </c>
      <c r="P8824">
        <v>0.25</v>
      </c>
      <c r="Q8824">
        <v>1</v>
      </c>
      <c r="R8824">
        <v>4.58</v>
      </c>
      <c r="S8824">
        <v>0.5</v>
      </c>
      <c r="T8824">
        <v>15</v>
      </c>
      <c r="U8824">
        <v>97</v>
      </c>
      <c r="V8824">
        <v>50</v>
      </c>
      <c r="W8824">
        <v>2.48</v>
      </c>
      <c r="X8824">
        <v>5</v>
      </c>
      <c r="Z8824">
        <v>0.15</v>
      </c>
      <c r="AA8824">
        <v>10</v>
      </c>
      <c r="AB8824">
        <v>1.81</v>
      </c>
      <c r="AC8824">
        <v>505</v>
      </c>
      <c r="AD8824">
        <v>1</v>
      </c>
      <c r="AE8824">
        <v>0.02</v>
      </c>
      <c r="AF8824">
        <v>89</v>
      </c>
      <c r="AG8824">
        <v>740</v>
      </c>
      <c r="AH8824">
        <v>4</v>
      </c>
      <c r="AI8824">
        <v>2</v>
      </c>
      <c r="AJ8824">
        <v>7</v>
      </c>
      <c r="AK8824">
        <v>93</v>
      </c>
      <c r="AL8824">
        <v>0.1</v>
      </c>
      <c r="AM8824">
        <v>5</v>
      </c>
      <c r="AN8824">
        <v>5</v>
      </c>
      <c r="AO8824">
        <v>57</v>
      </c>
      <c r="AP8824">
        <v>5</v>
      </c>
      <c r="AQ8824">
        <v>56</v>
      </c>
    </row>
    <row r="8825" spans="1:43" hidden="1" x14ac:dyDescent="0.25">
      <c r="A8825" t="s">
        <v>32016</v>
      </c>
      <c r="B8825" t="s">
        <v>32017</v>
      </c>
      <c r="C8825" s="1" t="str">
        <f t="shared" si="604"/>
        <v>21:0153</v>
      </c>
      <c r="D8825" s="1" t="str">
        <f t="shared" si="605"/>
        <v>21:0040</v>
      </c>
      <c r="E8825" t="s">
        <v>32018</v>
      </c>
      <c r="F8825" t="s">
        <v>32019</v>
      </c>
      <c r="H8825">
        <v>55.019211800000001</v>
      </c>
      <c r="I8825">
        <v>-125.1557009</v>
      </c>
      <c r="J8825" s="1" t="str">
        <f t="shared" si="606"/>
        <v>Till</v>
      </c>
      <c r="K8825" s="1" t="str">
        <f t="shared" si="607"/>
        <v>&lt;63 micron</v>
      </c>
      <c r="L8825">
        <v>0.1</v>
      </c>
      <c r="M8825">
        <v>1.76</v>
      </c>
      <c r="N8825">
        <v>14</v>
      </c>
      <c r="O8825">
        <v>220</v>
      </c>
      <c r="P8825">
        <v>0.25</v>
      </c>
      <c r="Q8825">
        <v>1</v>
      </c>
      <c r="R8825">
        <v>0.57999999999999996</v>
      </c>
      <c r="S8825">
        <v>0.25</v>
      </c>
      <c r="T8825">
        <v>15</v>
      </c>
      <c r="U8825">
        <v>46</v>
      </c>
      <c r="V8825">
        <v>63</v>
      </c>
      <c r="W8825">
        <v>2.98</v>
      </c>
      <c r="X8825">
        <v>5</v>
      </c>
      <c r="Z8825">
        <v>0.13</v>
      </c>
      <c r="AA8825">
        <v>10</v>
      </c>
      <c r="AB8825">
        <v>0.76</v>
      </c>
      <c r="AC8825">
        <v>785</v>
      </c>
      <c r="AD8825">
        <v>1</v>
      </c>
      <c r="AE8825">
        <v>0.01</v>
      </c>
      <c r="AF8825">
        <v>42</v>
      </c>
      <c r="AG8825">
        <v>740</v>
      </c>
      <c r="AH8825">
        <v>2</v>
      </c>
      <c r="AI8825">
        <v>1</v>
      </c>
      <c r="AJ8825">
        <v>7</v>
      </c>
      <c r="AK8825">
        <v>38</v>
      </c>
      <c r="AL8825">
        <v>0.08</v>
      </c>
      <c r="AM8825">
        <v>5</v>
      </c>
      <c r="AN8825">
        <v>5</v>
      </c>
      <c r="AO8825">
        <v>57</v>
      </c>
      <c r="AP8825">
        <v>5</v>
      </c>
      <c r="AQ8825">
        <v>84</v>
      </c>
    </row>
    <row r="8826" spans="1:43" hidden="1" x14ac:dyDescent="0.25">
      <c r="A8826" t="s">
        <v>32020</v>
      </c>
      <c r="B8826" t="s">
        <v>32021</v>
      </c>
      <c r="C8826" s="1" t="str">
        <f t="shared" si="604"/>
        <v>21:0153</v>
      </c>
      <c r="D8826" s="1" t="str">
        <f t="shared" si="605"/>
        <v>21:0040</v>
      </c>
      <c r="E8826" t="s">
        <v>32018</v>
      </c>
      <c r="F8826" t="s">
        <v>32022</v>
      </c>
      <c r="H8826">
        <v>55.019211800000001</v>
      </c>
      <c r="I8826">
        <v>-125.1557009</v>
      </c>
      <c r="J8826" s="1" t="str">
        <f t="shared" si="606"/>
        <v>Till</v>
      </c>
      <c r="K8826" s="1" t="str">
        <f t="shared" si="607"/>
        <v>&lt;63 micron</v>
      </c>
      <c r="L8826">
        <v>0.1</v>
      </c>
      <c r="M8826">
        <v>1.83</v>
      </c>
      <c r="N8826">
        <v>6</v>
      </c>
      <c r="O8826">
        <v>230</v>
      </c>
      <c r="P8826">
        <v>0.25</v>
      </c>
      <c r="Q8826">
        <v>1</v>
      </c>
      <c r="R8826">
        <v>0.57999999999999996</v>
      </c>
      <c r="S8826">
        <v>0.25</v>
      </c>
      <c r="T8826">
        <v>12</v>
      </c>
      <c r="U8826">
        <v>50</v>
      </c>
      <c r="V8826">
        <v>64</v>
      </c>
      <c r="W8826">
        <v>3</v>
      </c>
      <c r="X8826">
        <v>5</v>
      </c>
      <c r="Z8826">
        <v>0.15</v>
      </c>
      <c r="AA8826">
        <v>10</v>
      </c>
      <c r="AB8826">
        <v>0.77</v>
      </c>
      <c r="AC8826">
        <v>790</v>
      </c>
      <c r="AD8826">
        <v>1</v>
      </c>
      <c r="AE8826">
        <v>0.01</v>
      </c>
      <c r="AF8826">
        <v>47</v>
      </c>
      <c r="AG8826">
        <v>710</v>
      </c>
      <c r="AH8826">
        <v>1</v>
      </c>
      <c r="AI8826">
        <v>1</v>
      </c>
      <c r="AJ8826">
        <v>7</v>
      </c>
      <c r="AK8826">
        <v>40</v>
      </c>
      <c r="AL8826">
        <v>0.08</v>
      </c>
      <c r="AM8826">
        <v>5</v>
      </c>
      <c r="AN8826">
        <v>5</v>
      </c>
      <c r="AO8826">
        <v>58</v>
      </c>
      <c r="AP8826">
        <v>5</v>
      </c>
      <c r="AQ8826">
        <v>88</v>
      </c>
    </row>
    <row r="8827" spans="1:43" hidden="1" x14ac:dyDescent="0.25">
      <c r="A8827" t="s">
        <v>32023</v>
      </c>
      <c r="B8827" t="s">
        <v>32024</v>
      </c>
      <c r="C8827" s="1" t="str">
        <f t="shared" si="604"/>
        <v>21:0153</v>
      </c>
      <c r="D8827" s="1" t="str">
        <f t="shared" si="605"/>
        <v>21:0040</v>
      </c>
      <c r="E8827" t="s">
        <v>32025</v>
      </c>
      <c r="F8827" t="s">
        <v>32026</v>
      </c>
      <c r="H8827">
        <v>55.012982800000003</v>
      </c>
      <c r="I8827">
        <v>-125.13838</v>
      </c>
      <c r="J8827" s="1" t="str">
        <f t="shared" si="606"/>
        <v>Till</v>
      </c>
      <c r="K8827" s="1" t="str">
        <f t="shared" si="607"/>
        <v>&lt;63 micron</v>
      </c>
      <c r="L8827">
        <v>0.1</v>
      </c>
      <c r="M8827">
        <v>1.76</v>
      </c>
      <c r="N8827">
        <v>16</v>
      </c>
      <c r="O8827">
        <v>290</v>
      </c>
      <c r="P8827">
        <v>0.25</v>
      </c>
      <c r="Q8827">
        <v>1</v>
      </c>
      <c r="R8827">
        <v>1.91</v>
      </c>
      <c r="S8827">
        <v>0.25</v>
      </c>
      <c r="T8827">
        <v>13</v>
      </c>
      <c r="U8827">
        <v>50</v>
      </c>
      <c r="V8827">
        <v>50</v>
      </c>
      <c r="W8827">
        <v>2.65</v>
      </c>
      <c r="X8827">
        <v>5</v>
      </c>
      <c r="Z8827">
        <v>0.19</v>
      </c>
      <c r="AA8827">
        <v>10</v>
      </c>
      <c r="AB8827">
        <v>1</v>
      </c>
      <c r="AC8827">
        <v>520</v>
      </c>
      <c r="AD8827">
        <v>1</v>
      </c>
      <c r="AE8827">
        <v>0.02</v>
      </c>
      <c r="AF8827">
        <v>38</v>
      </c>
      <c r="AG8827">
        <v>710</v>
      </c>
      <c r="AH8827">
        <v>4</v>
      </c>
      <c r="AI8827">
        <v>1</v>
      </c>
      <c r="AJ8827">
        <v>7</v>
      </c>
      <c r="AK8827">
        <v>64</v>
      </c>
      <c r="AL8827">
        <v>0.09</v>
      </c>
      <c r="AM8827">
        <v>5</v>
      </c>
      <c r="AN8827">
        <v>5</v>
      </c>
      <c r="AO8827">
        <v>56</v>
      </c>
      <c r="AP8827">
        <v>5</v>
      </c>
      <c r="AQ8827">
        <v>80</v>
      </c>
    </row>
    <row r="8828" spans="1:43" hidden="1" x14ac:dyDescent="0.25">
      <c r="A8828" t="s">
        <v>32027</v>
      </c>
      <c r="B8828" t="s">
        <v>32028</v>
      </c>
      <c r="C8828" s="1" t="str">
        <f t="shared" si="604"/>
        <v>21:0153</v>
      </c>
      <c r="D8828" s="1" t="str">
        <f t="shared" si="605"/>
        <v>21:0040</v>
      </c>
      <c r="E8828" t="s">
        <v>32025</v>
      </c>
      <c r="F8828" t="s">
        <v>32029</v>
      </c>
      <c r="H8828">
        <v>55.012982800000003</v>
      </c>
      <c r="I8828">
        <v>-125.13838</v>
      </c>
      <c r="J8828" s="1" t="str">
        <f t="shared" si="606"/>
        <v>Till</v>
      </c>
      <c r="K8828" s="1" t="str">
        <f t="shared" si="607"/>
        <v>&lt;63 micron</v>
      </c>
      <c r="L8828">
        <v>0.1</v>
      </c>
      <c r="M8828">
        <v>1.78</v>
      </c>
      <c r="N8828">
        <v>8</v>
      </c>
      <c r="O8828">
        <v>330</v>
      </c>
      <c r="P8828">
        <v>0.25</v>
      </c>
      <c r="Q8828">
        <v>1</v>
      </c>
      <c r="R8828">
        <v>2.17</v>
      </c>
      <c r="S8828">
        <v>0.25</v>
      </c>
      <c r="T8828">
        <v>11</v>
      </c>
      <c r="U8828">
        <v>49</v>
      </c>
      <c r="V8828">
        <v>51</v>
      </c>
      <c r="W8828">
        <v>2.7</v>
      </c>
      <c r="X8828">
        <v>5</v>
      </c>
      <c r="Z8828">
        <v>0.19</v>
      </c>
      <c r="AA8828">
        <v>10</v>
      </c>
      <c r="AB8828">
        <v>1.06</v>
      </c>
      <c r="AC8828">
        <v>570</v>
      </c>
      <c r="AD8828">
        <v>2</v>
      </c>
      <c r="AE8828">
        <v>0.02</v>
      </c>
      <c r="AF8828">
        <v>42</v>
      </c>
      <c r="AG8828">
        <v>740</v>
      </c>
      <c r="AH8828">
        <v>12</v>
      </c>
      <c r="AI8828">
        <v>1</v>
      </c>
      <c r="AJ8828">
        <v>7</v>
      </c>
      <c r="AK8828">
        <v>67</v>
      </c>
      <c r="AL8828">
        <v>0.09</v>
      </c>
      <c r="AM8828">
        <v>5</v>
      </c>
      <c r="AN8828">
        <v>5</v>
      </c>
      <c r="AO8828">
        <v>59</v>
      </c>
      <c r="AP8828">
        <v>5</v>
      </c>
      <c r="AQ8828">
        <v>86</v>
      </c>
    </row>
    <row r="8829" spans="1:43" hidden="1" x14ac:dyDescent="0.25">
      <c r="A8829" t="s">
        <v>32030</v>
      </c>
      <c r="B8829" t="s">
        <v>32031</v>
      </c>
      <c r="C8829" s="1" t="str">
        <f t="shared" si="604"/>
        <v>21:0153</v>
      </c>
      <c r="D8829" s="1" t="str">
        <f t="shared" si="605"/>
        <v>21:0040</v>
      </c>
      <c r="E8829" t="s">
        <v>32032</v>
      </c>
      <c r="F8829" t="s">
        <v>32033</v>
      </c>
      <c r="H8829">
        <v>55.030229400000003</v>
      </c>
      <c r="I8829">
        <v>-125.19852729999999</v>
      </c>
      <c r="J8829" s="1" t="str">
        <f t="shared" si="606"/>
        <v>Till</v>
      </c>
      <c r="K8829" s="1" t="str">
        <f t="shared" si="607"/>
        <v>&lt;63 micron</v>
      </c>
      <c r="L8829">
        <v>0.1</v>
      </c>
      <c r="M8829">
        <v>2.35</v>
      </c>
      <c r="N8829">
        <v>2</v>
      </c>
      <c r="O8829">
        <v>250</v>
      </c>
      <c r="P8829">
        <v>0.25</v>
      </c>
      <c r="Q8829">
        <v>1</v>
      </c>
      <c r="R8829">
        <v>0.74</v>
      </c>
      <c r="S8829">
        <v>0.5</v>
      </c>
      <c r="T8829">
        <v>16</v>
      </c>
      <c r="U8829">
        <v>52</v>
      </c>
      <c r="V8829">
        <v>70</v>
      </c>
      <c r="W8829">
        <v>3.65</v>
      </c>
      <c r="X8829">
        <v>10</v>
      </c>
      <c r="Z8829">
        <v>0.2</v>
      </c>
      <c r="AA8829">
        <v>10</v>
      </c>
      <c r="AB8829">
        <v>0.97</v>
      </c>
      <c r="AC8829">
        <v>995</v>
      </c>
      <c r="AD8829">
        <v>2</v>
      </c>
      <c r="AE8829">
        <v>0.02</v>
      </c>
      <c r="AF8829">
        <v>49</v>
      </c>
      <c r="AG8829">
        <v>870</v>
      </c>
      <c r="AH8829">
        <v>6</v>
      </c>
      <c r="AI8829">
        <v>1</v>
      </c>
      <c r="AJ8829">
        <v>9</v>
      </c>
      <c r="AK8829">
        <v>49</v>
      </c>
      <c r="AL8829">
        <v>0.11</v>
      </c>
      <c r="AM8829">
        <v>5</v>
      </c>
      <c r="AN8829">
        <v>5</v>
      </c>
      <c r="AO8829">
        <v>74</v>
      </c>
      <c r="AP8829">
        <v>5</v>
      </c>
      <c r="AQ8829">
        <v>108</v>
      </c>
    </row>
    <row r="8830" spans="1:43" hidden="1" x14ac:dyDescent="0.25">
      <c r="A8830" t="s">
        <v>32034</v>
      </c>
      <c r="B8830" t="s">
        <v>32035</v>
      </c>
      <c r="C8830" s="1" t="str">
        <f t="shared" ref="C8830:C8893" si="608">HYPERLINK("http://geochem.nrcan.gc.ca/cdogs/content/bdl/bdl210153_e.htm", "21:0153")</f>
        <v>21:0153</v>
      </c>
      <c r="D8830" s="1" t="str">
        <f t="shared" ref="D8830:D8893" si="609">HYPERLINK("http://geochem.nrcan.gc.ca/cdogs/content/svy/svy210040_e.htm", "21:0040")</f>
        <v>21:0040</v>
      </c>
      <c r="E8830" t="s">
        <v>32032</v>
      </c>
      <c r="F8830" t="s">
        <v>32036</v>
      </c>
      <c r="H8830">
        <v>55.030229400000003</v>
      </c>
      <c r="I8830">
        <v>-125.19852729999999</v>
      </c>
      <c r="J8830" s="1" t="str">
        <f t="shared" si="606"/>
        <v>Till</v>
      </c>
      <c r="K8830" s="1" t="str">
        <f t="shared" si="607"/>
        <v>&lt;63 micron</v>
      </c>
      <c r="L8830">
        <v>0.1</v>
      </c>
      <c r="M8830">
        <v>2.27</v>
      </c>
      <c r="N8830">
        <v>12</v>
      </c>
      <c r="O8830">
        <v>240</v>
      </c>
      <c r="P8830">
        <v>0.25</v>
      </c>
      <c r="Q8830">
        <v>1</v>
      </c>
      <c r="R8830">
        <v>0.72</v>
      </c>
      <c r="S8830">
        <v>0.25</v>
      </c>
      <c r="T8830">
        <v>17</v>
      </c>
      <c r="U8830">
        <v>52</v>
      </c>
      <c r="V8830">
        <v>71</v>
      </c>
      <c r="W8830">
        <v>3.56</v>
      </c>
      <c r="X8830">
        <v>10</v>
      </c>
      <c r="Z8830">
        <v>0.18</v>
      </c>
      <c r="AA8830">
        <v>10</v>
      </c>
      <c r="AB8830">
        <v>0.92</v>
      </c>
      <c r="AC8830">
        <v>860</v>
      </c>
      <c r="AD8830">
        <v>1</v>
      </c>
      <c r="AE8830">
        <v>0.02</v>
      </c>
      <c r="AF8830">
        <v>48</v>
      </c>
      <c r="AG8830">
        <v>810</v>
      </c>
      <c r="AH8830">
        <v>12</v>
      </c>
      <c r="AI8830">
        <v>1</v>
      </c>
      <c r="AJ8830">
        <v>9</v>
      </c>
      <c r="AK8830">
        <v>45</v>
      </c>
      <c r="AL8830">
        <v>0.11</v>
      </c>
      <c r="AM8830">
        <v>5</v>
      </c>
      <c r="AN8830">
        <v>5</v>
      </c>
      <c r="AO8830">
        <v>73</v>
      </c>
      <c r="AP8830">
        <v>5</v>
      </c>
      <c r="AQ8830">
        <v>100</v>
      </c>
    </row>
    <row r="8831" spans="1:43" hidden="1" x14ac:dyDescent="0.25">
      <c r="A8831" t="s">
        <v>32037</v>
      </c>
      <c r="B8831" t="s">
        <v>32038</v>
      </c>
      <c r="C8831" s="1" t="str">
        <f t="shared" si="608"/>
        <v>21:0153</v>
      </c>
      <c r="D8831" s="1" t="str">
        <f t="shared" si="609"/>
        <v>21:0040</v>
      </c>
      <c r="E8831" t="s">
        <v>32039</v>
      </c>
      <c r="F8831" t="s">
        <v>32040</v>
      </c>
      <c r="H8831">
        <v>55.073022600000002</v>
      </c>
      <c r="I8831">
        <v>-125.3036072</v>
      </c>
      <c r="J8831" s="1" t="str">
        <f t="shared" si="606"/>
        <v>Till</v>
      </c>
      <c r="K8831" s="1" t="str">
        <f t="shared" si="607"/>
        <v>&lt;63 micron</v>
      </c>
      <c r="L8831">
        <v>0.1</v>
      </c>
      <c r="M8831">
        <v>2.2000000000000002</v>
      </c>
      <c r="N8831">
        <v>12</v>
      </c>
      <c r="O8831">
        <v>190</v>
      </c>
      <c r="P8831">
        <v>0.25</v>
      </c>
      <c r="Q8831">
        <v>1</v>
      </c>
      <c r="R8831">
        <v>3.26</v>
      </c>
      <c r="S8831">
        <v>0.25</v>
      </c>
      <c r="T8831">
        <v>16</v>
      </c>
      <c r="U8831">
        <v>69</v>
      </c>
      <c r="V8831">
        <v>65</v>
      </c>
      <c r="W8831">
        <v>3.76</v>
      </c>
      <c r="X8831">
        <v>5</v>
      </c>
      <c r="Z8831">
        <v>0.24</v>
      </c>
      <c r="AA8831">
        <v>10</v>
      </c>
      <c r="AB8831">
        <v>1.33</v>
      </c>
      <c r="AC8831">
        <v>665</v>
      </c>
      <c r="AD8831">
        <v>1</v>
      </c>
      <c r="AE8831">
        <v>0.02</v>
      </c>
      <c r="AF8831">
        <v>53</v>
      </c>
      <c r="AG8831">
        <v>920</v>
      </c>
      <c r="AH8831">
        <v>1</v>
      </c>
      <c r="AI8831">
        <v>1</v>
      </c>
      <c r="AJ8831">
        <v>8</v>
      </c>
      <c r="AK8831">
        <v>77</v>
      </c>
      <c r="AL8831">
        <v>0.23</v>
      </c>
      <c r="AM8831">
        <v>5</v>
      </c>
      <c r="AN8831">
        <v>5</v>
      </c>
      <c r="AO8831">
        <v>78</v>
      </c>
      <c r="AP8831">
        <v>5</v>
      </c>
      <c r="AQ8831">
        <v>94</v>
      </c>
    </row>
    <row r="8832" spans="1:43" hidden="1" x14ac:dyDescent="0.25">
      <c r="A8832" t="s">
        <v>32041</v>
      </c>
      <c r="B8832" t="s">
        <v>32042</v>
      </c>
      <c r="C8832" s="1" t="str">
        <f t="shared" si="608"/>
        <v>21:0153</v>
      </c>
      <c r="D8832" s="1" t="str">
        <f t="shared" si="609"/>
        <v>21:0040</v>
      </c>
      <c r="E8832" t="s">
        <v>32039</v>
      </c>
      <c r="F8832" t="s">
        <v>32043</v>
      </c>
      <c r="H8832">
        <v>55.073022600000002</v>
      </c>
      <c r="I8832">
        <v>-125.3036072</v>
      </c>
      <c r="J8832" s="1" t="str">
        <f t="shared" si="606"/>
        <v>Till</v>
      </c>
      <c r="K8832" s="1" t="str">
        <f t="shared" si="607"/>
        <v>&lt;63 micron</v>
      </c>
      <c r="L8832">
        <v>0.1</v>
      </c>
      <c r="M8832">
        <v>2.21</v>
      </c>
      <c r="N8832">
        <v>4</v>
      </c>
      <c r="O8832">
        <v>190</v>
      </c>
      <c r="P8832">
        <v>0.25</v>
      </c>
      <c r="Q8832">
        <v>1</v>
      </c>
      <c r="R8832">
        <v>3.12</v>
      </c>
      <c r="S8832">
        <v>0.5</v>
      </c>
      <c r="T8832">
        <v>15</v>
      </c>
      <c r="U8832">
        <v>70</v>
      </c>
      <c r="V8832">
        <v>64</v>
      </c>
      <c r="W8832">
        <v>3.79</v>
      </c>
      <c r="X8832">
        <v>5</v>
      </c>
      <c r="Z8832">
        <v>0.22</v>
      </c>
      <c r="AA8832">
        <v>10</v>
      </c>
      <c r="AB8832">
        <v>1.35</v>
      </c>
      <c r="AC8832">
        <v>700</v>
      </c>
      <c r="AD8832">
        <v>1</v>
      </c>
      <c r="AE8832">
        <v>0.02</v>
      </c>
      <c r="AF8832">
        <v>56</v>
      </c>
      <c r="AG8832">
        <v>940</v>
      </c>
      <c r="AH8832">
        <v>2</v>
      </c>
      <c r="AI8832">
        <v>2</v>
      </c>
      <c r="AJ8832">
        <v>8</v>
      </c>
      <c r="AK8832">
        <v>77</v>
      </c>
      <c r="AL8832">
        <v>0.22</v>
      </c>
      <c r="AM8832">
        <v>5</v>
      </c>
      <c r="AN8832">
        <v>5</v>
      </c>
      <c r="AO8832">
        <v>77</v>
      </c>
      <c r="AP8832">
        <v>5</v>
      </c>
      <c r="AQ8832">
        <v>98</v>
      </c>
    </row>
    <row r="8833" spans="1:43" hidden="1" x14ac:dyDescent="0.25">
      <c r="A8833" t="s">
        <v>32044</v>
      </c>
      <c r="B8833" t="s">
        <v>32045</v>
      </c>
      <c r="C8833" s="1" t="str">
        <f t="shared" si="608"/>
        <v>21:0153</v>
      </c>
      <c r="D8833" s="1" t="str">
        <f t="shared" si="609"/>
        <v>21:0040</v>
      </c>
      <c r="E8833" t="s">
        <v>32046</v>
      </c>
      <c r="F8833" t="s">
        <v>32047</v>
      </c>
      <c r="H8833">
        <v>55.099549699999997</v>
      </c>
      <c r="I8833">
        <v>-125.3953176</v>
      </c>
      <c r="J8833" s="1" t="str">
        <f t="shared" si="606"/>
        <v>Till</v>
      </c>
      <c r="K8833" s="1" t="str">
        <f t="shared" si="607"/>
        <v>&lt;63 micron</v>
      </c>
      <c r="L8833">
        <v>0.1</v>
      </c>
      <c r="M8833">
        <v>2.0699999999999998</v>
      </c>
      <c r="N8833">
        <v>1</v>
      </c>
      <c r="O8833">
        <v>230</v>
      </c>
      <c r="P8833">
        <v>0.25</v>
      </c>
      <c r="Q8833">
        <v>1</v>
      </c>
      <c r="R8833">
        <v>1.39</v>
      </c>
      <c r="S8833">
        <v>0.5</v>
      </c>
      <c r="T8833">
        <v>13</v>
      </c>
      <c r="U8833">
        <v>59</v>
      </c>
      <c r="V8833">
        <v>50</v>
      </c>
      <c r="W8833">
        <v>3.45</v>
      </c>
      <c r="X8833">
        <v>5</v>
      </c>
      <c r="Z8833">
        <v>0.2</v>
      </c>
      <c r="AA8833">
        <v>10</v>
      </c>
      <c r="AB8833">
        <v>1.05</v>
      </c>
      <c r="AC8833">
        <v>760</v>
      </c>
      <c r="AD8833">
        <v>1</v>
      </c>
      <c r="AE8833">
        <v>0.02</v>
      </c>
      <c r="AF8833">
        <v>47</v>
      </c>
      <c r="AG8833">
        <v>830</v>
      </c>
      <c r="AH8833">
        <v>12</v>
      </c>
      <c r="AI8833">
        <v>1</v>
      </c>
      <c r="AJ8833">
        <v>8</v>
      </c>
      <c r="AK8833">
        <v>64</v>
      </c>
      <c r="AL8833">
        <v>0.11</v>
      </c>
      <c r="AM8833">
        <v>5</v>
      </c>
      <c r="AN8833">
        <v>5</v>
      </c>
      <c r="AO8833">
        <v>74</v>
      </c>
      <c r="AP8833">
        <v>5</v>
      </c>
      <c r="AQ8833">
        <v>86</v>
      </c>
    </row>
    <row r="8834" spans="1:43" hidden="1" x14ac:dyDescent="0.25">
      <c r="A8834" t="s">
        <v>32048</v>
      </c>
      <c r="B8834" t="s">
        <v>32049</v>
      </c>
      <c r="C8834" s="1" t="str">
        <f t="shared" si="608"/>
        <v>21:0153</v>
      </c>
      <c r="D8834" s="1" t="str">
        <f t="shared" si="609"/>
        <v>21:0040</v>
      </c>
      <c r="E8834" t="s">
        <v>32046</v>
      </c>
      <c r="F8834" t="s">
        <v>32050</v>
      </c>
      <c r="H8834">
        <v>55.099549699999997</v>
      </c>
      <c r="I8834">
        <v>-125.3953176</v>
      </c>
      <c r="J8834" s="1" t="str">
        <f t="shared" si="606"/>
        <v>Till</v>
      </c>
      <c r="K8834" s="1" t="str">
        <f t="shared" si="607"/>
        <v>&lt;63 micron</v>
      </c>
      <c r="L8834">
        <v>0.1</v>
      </c>
      <c r="M8834">
        <v>2.0499999999999998</v>
      </c>
      <c r="N8834">
        <v>4</v>
      </c>
      <c r="O8834">
        <v>220</v>
      </c>
      <c r="P8834">
        <v>0.25</v>
      </c>
      <c r="Q8834">
        <v>1</v>
      </c>
      <c r="R8834">
        <v>1.38</v>
      </c>
      <c r="S8834">
        <v>0.5</v>
      </c>
      <c r="T8834">
        <v>14</v>
      </c>
      <c r="U8834">
        <v>57</v>
      </c>
      <c r="V8834">
        <v>48</v>
      </c>
      <c r="W8834">
        <v>3.38</v>
      </c>
      <c r="X8834">
        <v>5</v>
      </c>
      <c r="Z8834">
        <v>0.2</v>
      </c>
      <c r="AA8834">
        <v>10</v>
      </c>
      <c r="AB8834">
        <v>1.06</v>
      </c>
      <c r="AC8834">
        <v>725</v>
      </c>
      <c r="AD8834">
        <v>2</v>
      </c>
      <c r="AE8834">
        <v>0.02</v>
      </c>
      <c r="AF8834">
        <v>47</v>
      </c>
      <c r="AG8834">
        <v>840</v>
      </c>
      <c r="AH8834">
        <v>6</v>
      </c>
      <c r="AI8834">
        <v>2</v>
      </c>
      <c r="AJ8834">
        <v>8</v>
      </c>
      <c r="AK8834">
        <v>63</v>
      </c>
      <c r="AL8834">
        <v>0.1</v>
      </c>
      <c r="AM8834">
        <v>5</v>
      </c>
      <c r="AN8834">
        <v>5</v>
      </c>
      <c r="AO8834">
        <v>71</v>
      </c>
      <c r="AP8834">
        <v>5</v>
      </c>
      <c r="AQ8834">
        <v>86</v>
      </c>
    </row>
    <row r="8835" spans="1:43" hidden="1" x14ac:dyDescent="0.25">
      <c r="A8835" t="s">
        <v>32051</v>
      </c>
      <c r="B8835" t="s">
        <v>32052</v>
      </c>
      <c r="C8835" s="1" t="str">
        <f t="shared" si="608"/>
        <v>21:0153</v>
      </c>
      <c r="D8835" s="1" t="str">
        <f t="shared" si="609"/>
        <v>21:0040</v>
      </c>
      <c r="E8835" t="s">
        <v>32053</v>
      </c>
      <c r="F8835" t="s">
        <v>32054</v>
      </c>
      <c r="H8835">
        <v>55.090486200000001</v>
      </c>
      <c r="I8835">
        <v>-125.3244998</v>
      </c>
      <c r="J8835" s="1" t="str">
        <f t="shared" si="606"/>
        <v>Till</v>
      </c>
      <c r="K8835" s="1" t="str">
        <f t="shared" si="607"/>
        <v>&lt;63 micron</v>
      </c>
      <c r="L8835">
        <v>0.1</v>
      </c>
      <c r="M8835">
        <v>2.65</v>
      </c>
      <c r="N8835">
        <v>24</v>
      </c>
      <c r="O8835">
        <v>240</v>
      </c>
      <c r="P8835">
        <v>0.25</v>
      </c>
      <c r="Q8835">
        <v>1</v>
      </c>
      <c r="R8835">
        <v>0.76</v>
      </c>
      <c r="S8835">
        <v>0.25</v>
      </c>
      <c r="T8835">
        <v>19</v>
      </c>
      <c r="U8835">
        <v>68</v>
      </c>
      <c r="V8835">
        <v>66</v>
      </c>
      <c r="W8835">
        <v>4.1500000000000004</v>
      </c>
      <c r="X8835">
        <v>5</v>
      </c>
      <c r="Z8835">
        <v>0.23</v>
      </c>
      <c r="AA8835">
        <v>10</v>
      </c>
      <c r="AB8835">
        <v>1.34</v>
      </c>
      <c r="AC8835">
        <v>860</v>
      </c>
      <c r="AD8835">
        <v>1</v>
      </c>
      <c r="AE8835">
        <v>0.02</v>
      </c>
      <c r="AF8835">
        <v>61</v>
      </c>
      <c r="AG8835">
        <v>950</v>
      </c>
      <c r="AH8835">
        <v>1</v>
      </c>
      <c r="AI8835">
        <v>1</v>
      </c>
      <c r="AJ8835">
        <v>9</v>
      </c>
      <c r="AK8835">
        <v>51</v>
      </c>
      <c r="AL8835">
        <v>0.19</v>
      </c>
      <c r="AM8835">
        <v>5</v>
      </c>
      <c r="AN8835">
        <v>5</v>
      </c>
      <c r="AO8835">
        <v>90</v>
      </c>
      <c r="AP8835">
        <v>5</v>
      </c>
      <c r="AQ8835">
        <v>94</v>
      </c>
    </row>
    <row r="8836" spans="1:43" hidden="1" x14ac:dyDescent="0.25">
      <c r="A8836" t="s">
        <v>32055</v>
      </c>
      <c r="B8836" t="s">
        <v>32056</v>
      </c>
      <c r="C8836" s="1" t="str">
        <f t="shared" si="608"/>
        <v>21:0153</v>
      </c>
      <c r="D8836" s="1" t="str">
        <f t="shared" si="609"/>
        <v>21:0040</v>
      </c>
      <c r="E8836" t="s">
        <v>32057</v>
      </c>
      <c r="F8836" t="s">
        <v>32058</v>
      </c>
      <c r="H8836">
        <v>55.137542699999997</v>
      </c>
      <c r="I8836">
        <v>-125.107035</v>
      </c>
      <c r="J8836" s="1" t="str">
        <f t="shared" si="606"/>
        <v>Till</v>
      </c>
      <c r="K8836" s="1" t="str">
        <f t="shared" si="607"/>
        <v>&lt;63 micron</v>
      </c>
      <c r="L8836">
        <v>0.1</v>
      </c>
      <c r="M8836">
        <v>1.36</v>
      </c>
      <c r="N8836">
        <v>24</v>
      </c>
      <c r="O8836">
        <v>250</v>
      </c>
      <c r="P8836">
        <v>0.25</v>
      </c>
      <c r="Q8836">
        <v>1</v>
      </c>
      <c r="R8836">
        <v>4.28</v>
      </c>
      <c r="S8836">
        <v>0.5</v>
      </c>
      <c r="T8836">
        <v>13</v>
      </c>
      <c r="U8836">
        <v>82</v>
      </c>
      <c r="V8836">
        <v>43</v>
      </c>
      <c r="W8836">
        <v>2.69</v>
      </c>
      <c r="X8836">
        <v>5</v>
      </c>
      <c r="Z8836">
        <v>0.16</v>
      </c>
      <c r="AA8836">
        <v>10</v>
      </c>
      <c r="AB8836">
        <v>1.27</v>
      </c>
      <c r="AC8836">
        <v>525</v>
      </c>
      <c r="AD8836">
        <v>1</v>
      </c>
      <c r="AE8836">
        <v>0.02</v>
      </c>
      <c r="AF8836">
        <v>76</v>
      </c>
      <c r="AG8836">
        <v>900</v>
      </c>
      <c r="AH8836">
        <v>6</v>
      </c>
      <c r="AI8836">
        <v>2</v>
      </c>
      <c r="AJ8836">
        <v>8</v>
      </c>
      <c r="AK8836">
        <v>93</v>
      </c>
      <c r="AL8836">
        <v>0.08</v>
      </c>
      <c r="AM8836">
        <v>5</v>
      </c>
      <c r="AN8836">
        <v>5</v>
      </c>
      <c r="AO8836">
        <v>58</v>
      </c>
      <c r="AP8836">
        <v>5</v>
      </c>
      <c r="AQ8836">
        <v>90</v>
      </c>
    </row>
    <row r="8837" spans="1:43" hidden="1" x14ac:dyDescent="0.25">
      <c r="A8837" t="s">
        <v>32059</v>
      </c>
      <c r="B8837" t="s">
        <v>32060</v>
      </c>
      <c r="C8837" s="1" t="str">
        <f t="shared" si="608"/>
        <v>21:0153</v>
      </c>
      <c r="D8837" s="1" t="str">
        <f t="shared" si="609"/>
        <v>21:0040</v>
      </c>
      <c r="E8837" t="s">
        <v>32061</v>
      </c>
      <c r="F8837" t="s">
        <v>32062</v>
      </c>
      <c r="H8837">
        <v>55.165126299999997</v>
      </c>
      <c r="I8837">
        <v>-125.054479</v>
      </c>
      <c r="J8837" s="1" t="str">
        <f t="shared" si="606"/>
        <v>Till</v>
      </c>
      <c r="K8837" s="1" t="str">
        <f t="shared" si="607"/>
        <v>&lt;63 micron</v>
      </c>
      <c r="L8837">
        <v>0.1</v>
      </c>
      <c r="M8837">
        <v>1.1599999999999999</v>
      </c>
      <c r="N8837">
        <v>24</v>
      </c>
      <c r="O8837">
        <v>150</v>
      </c>
      <c r="P8837">
        <v>0.25</v>
      </c>
      <c r="Q8837">
        <v>1</v>
      </c>
      <c r="R8837">
        <v>1.79</v>
      </c>
      <c r="S8837">
        <v>0.25</v>
      </c>
      <c r="T8837">
        <v>12</v>
      </c>
      <c r="U8837">
        <v>92</v>
      </c>
      <c r="V8837">
        <v>34</v>
      </c>
      <c r="W8837">
        <v>2.35</v>
      </c>
      <c r="X8837">
        <v>5</v>
      </c>
      <c r="Z8837">
        <v>7.0000000000000007E-2</v>
      </c>
      <c r="AA8837">
        <v>10</v>
      </c>
      <c r="AB8837">
        <v>1.1200000000000001</v>
      </c>
      <c r="AC8837">
        <v>475</v>
      </c>
      <c r="AD8837">
        <v>0.5</v>
      </c>
      <c r="AE8837">
        <v>0.01</v>
      </c>
      <c r="AF8837">
        <v>74</v>
      </c>
      <c r="AG8837">
        <v>810</v>
      </c>
      <c r="AH8837">
        <v>1</v>
      </c>
      <c r="AI8837">
        <v>1</v>
      </c>
      <c r="AJ8837">
        <v>5</v>
      </c>
      <c r="AK8837">
        <v>58</v>
      </c>
      <c r="AL8837">
        <v>0.09</v>
      </c>
      <c r="AM8837">
        <v>5</v>
      </c>
      <c r="AN8837">
        <v>5</v>
      </c>
      <c r="AO8837">
        <v>51</v>
      </c>
      <c r="AP8837">
        <v>5</v>
      </c>
      <c r="AQ8837">
        <v>54</v>
      </c>
    </row>
    <row r="8838" spans="1:43" hidden="1" x14ac:dyDescent="0.25">
      <c r="A8838" t="s">
        <v>32063</v>
      </c>
      <c r="B8838" t="s">
        <v>32064</v>
      </c>
      <c r="C8838" s="1" t="str">
        <f t="shared" si="608"/>
        <v>21:0153</v>
      </c>
      <c r="D8838" s="1" t="str">
        <f t="shared" si="609"/>
        <v>21:0040</v>
      </c>
      <c r="E8838" t="s">
        <v>32065</v>
      </c>
      <c r="F8838" t="s">
        <v>32066</v>
      </c>
      <c r="H8838">
        <v>55.161406800000002</v>
      </c>
      <c r="I8838">
        <v>-125.1846249</v>
      </c>
      <c r="J8838" s="1" t="str">
        <f t="shared" si="606"/>
        <v>Till</v>
      </c>
      <c r="K8838" s="1" t="str">
        <f t="shared" si="607"/>
        <v>&lt;63 micron</v>
      </c>
      <c r="L8838">
        <v>0.1</v>
      </c>
      <c r="M8838">
        <v>1.57</v>
      </c>
      <c r="N8838">
        <v>8</v>
      </c>
      <c r="O8838">
        <v>260</v>
      </c>
      <c r="P8838">
        <v>0.25</v>
      </c>
      <c r="Q8838">
        <v>1</v>
      </c>
      <c r="R8838">
        <v>2.54</v>
      </c>
      <c r="S8838">
        <v>0.25</v>
      </c>
      <c r="T8838">
        <v>13</v>
      </c>
      <c r="U8838">
        <v>108</v>
      </c>
      <c r="V8838">
        <v>37</v>
      </c>
      <c r="W8838">
        <v>2.6</v>
      </c>
      <c r="X8838">
        <v>5</v>
      </c>
      <c r="Z8838">
        <v>0.18</v>
      </c>
      <c r="AA8838">
        <v>10</v>
      </c>
      <c r="AB8838">
        <v>1.4</v>
      </c>
      <c r="AC8838">
        <v>545</v>
      </c>
      <c r="AD8838">
        <v>0.5</v>
      </c>
      <c r="AE8838">
        <v>0.02</v>
      </c>
      <c r="AF8838">
        <v>91</v>
      </c>
      <c r="AG8838">
        <v>1000</v>
      </c>
      <c r="AH8838">
        <v>1</v>
      </c>
      <c r="AI8838">
        <v>4</v>
      </c>
      <c r="AJ8838">
        <v>6</v>
      </c>
      <c r="AK8838">
        <v>44</v>
      </c>
      <c r="AL8838">
        <v>0.12</v>
      </c>
      <c r="AM8838">
        <v>5</v>
      </c>
      <c r="AN8838">
        <v>5</v>
      </c>
      <c r="AO8838">
        <v>53</v>
      </c>
      <c r="AP8838">
        <v>5</v>
      </c>
      <c r="AQ8838">
        <v>62</v>
      </c>
    </row>
    <row r="8839" spans="1:43" hidden="1" x14ac:dyDescent="0.25">
      <c r="A8839" t="s">
        <v>32067</v>
      </c>
      <c r="B8839" t="s">
        <v>32068</v>
      </c>
      <c r="C8839" s="1" t="str">
        <f t="shared" si="608"/>
        <v>21:0153</v>
      </c>
      <c r="D8839" s="1" t="str">
        <f t="shared" si="609"/>
        <v>21:0040</v>
      </c>
      <c r="E8839" t="s">
        <v>32069</v>
      </c>
      <c r="F8839" t="s">
        <v>32070</v>
      </c>
      <c r="H8839">
        <v>55.185926799999997</v>
      </c>
      <c r="I8839">
        <v>-125.2179984</v>
      </c>
      <c r="J8839" s="1" t="str">
        <f t="shared" si="606"/>
        <v>Till</v>
      </c>
      <c r="K8839" s="1" t="str">
        <f t="shared" si="607"/>
        <v>&lt;63 micron</v>
      </c>
      <c r="L8839">
        <v>0.1</v>
      </c>
      <c r="M8839">
        <v>1.91</v>
      </c>
      <c r="N8839">
        <v>1</v>
      </c>
      <c r="O8839">
        <v>480</v>
      </c>
      <c r="P8839">
        <v>0.25</v>
      </c>
      <c r="Q8839">
        <v>1</v>
      </c>
      <c r="R8839">
        <v>0.45</v>
      </c>
      <c r="S8839">
        <v>0.25</v>
      </c>
      <c r="T8839">
        <v>17</v>
      </c>
      <c r="U8839">
        <v>108</v>
      </c>
      <c r="V8839">
        <v>68</v>
      </c>
      <c r="W8839">
        <v>3.28</v>
      </c>
      <c r="X8839">
        <v>5</v>
      </c>
      <c r="Z8839">
        <v>0.25</v>
      </c>
      <c r="AA8839">
        <v>20</v>
      </c>
      <c r="AB8839">
        <v>1.26</v>
      </c>
      <c r="AC8839">
        <v>635</v>
      </c>
      <c r="AD8839">
        <v>3</v>
      </c>
      <c r="AE8839">
        <v>0.02</v>
      </c>
      <c r="AF8839">
        <v>128</v>
      </c>
      <c r="AG8839">
        <v>830</v>
      </c>
      <c r="AH8839">
        <v>2</v>
      </c>
      <c r="AI8839">
        <v>1</v>
      </c>
      <c r="AJ8839">
        <v>7</v>
      </c>
      <c r="AK8839">
        <v>30</v>
      </c>
      <c r="AL8839">
        <v>0.12</v>
      </c>
      <c r="AM8839">
        <v>5</v>
      </c>
      <c r="AN8839">
        <v>5</v>
      </c>
      <c r="AO8839">
        <v>57</v>
      </c>
      <c r="AP8839">
        <v>5</v>
      </c>
      <c r="AQ8839">
        <v>86</v>
      </c>
    </row>
    <row r="8840" spans="1:43" hidden="1" x14ac:dyDescent="0.25">
      <c r="A8840" t="s">
        <v>32071</v>
      </c>
      <c r="B8840" t="s">
        <v>32072</v>
      </c>
      <c r="C8840" s="1" t="str">
        <f t="shared" si="608"/>
        <v>21:0153</v>
      </c>
      <c r="D8840" s="1" t="str">
        <f t="shared" si="609"/>
        <v>21:0040</v>
      </c>
      <c r="E8840" t="s">
        <v>32073</v>
      </c>
      <c r="F8840" t="s">
        <v>32074</v>
      </c>
      <c r="H8840">
        <v>55.176414999999999</v>
      </c>
      <c r="I8840">
        <v>-125.26986460000001</v>
      </c>
      <c r="J8840" s="1" t="str">
        <f t="shared" si="606"/>
        <v>Till</v>
      </c>
      <c r="K8840" s="1" t="str">
        <f t="shared" si="607"/>
        <v>&lt;63 micron</v>
      </c>
      <c r="L8840">
        <v>0.1</v>
      </c>
      <c r="M8840">
        <v>2.33</v>
      </c>
      <c r="N8840">
        <v>8</v>
      </c>
      <c r="O8840">
        <v>430</v>
      </c>
      <c r="P8840">
        <v>0.25</v>
      </c>
      <c r="Q8840">
        <v>1</v>
      </c>
      <c r="R8840">
        <v>0.73</v>
      </c>
      <c r="S8840">
        <v>0.25</v>
      </c>
      <c r="T8840">
        <v>15</v>
      </c>
      <c r="U8840">
        <v>93</v>
      </c>
      <c r="V8840">
        <v>39</v>
      </c>
      <c r="W8840">
        <v>3.45</v>
      </c>
      <c r="X8840">
        <v>10</v>
      </c>
      <c r="Z8840">
        <v>0.47</v>
      </c>
      <c r="AA8840">
        <v>20</v>
      </c>
      <c r="AB8840">
        <v>1.34</v>
      </c>
      <c r="AC8840">
        <v>700</v>
      </c>
      <c r="AD8840">
        <v>1</v>
      </c>
      <c r="AE8840">
        <v>0.03</v>
      </c>
      <c r="AF8840">
        <v>76</v>
      </c>
      <c r="AG8840">
        <v>1210</v>
      </c>
      <c r="AH8840">
        <v>8</v>
      </c>
      <c r="AI8840">
        <v>1</v>
      </c>
      <c r="AJ8840">
        <v>8</v>
      </c>
      <c r="AK8840">
        <v>43</v>
      </c>
      <c r="AL8840">
        <v>0.18</v>
      </c>
      <c r="AM8840">
        <v>5</v>
      </c>
      <c r="AN8840">
        <v>5</v>
      </c>
      <c r="AO8840">
        <v>76</v>
      </c>
      <c r="AP8840">
        <v>5</v>
      </c>
      <c r="AQ8840">
        <v>80</v>
      </c>
    </row>
    <row r="8841" spans="1:43" hidden="1" x14ac:dyDescent="0.25">
      <c r="A8841" t="s">
        <v>32075</v>
      </c>
      <c r="B8841" t="s">
        <v>32076</v>
      </c>
      <c r="C8841" s="1" t="str">
        <f t="shared" si="608"/>
        <v>21:0153</v>
      </c>
      <c r="D8841" s="1" t="str">
        <f t="shared" si="609"/>
        <v>21:0040</v>
      </c>
      <c r="E8841" t="s">
        <v>32077</v>
      </c>
      <c r="F8841" t="s">
        <v>32078</v>
      </c>
      <c r="H8841">
        <v>55.1571018</v>
      </c>
      <c r="I8841">
        <v>-125.30986559999999</v>
      </c>
      <c r="J8841" s="1" t="str">
        <f t="shared" si="606"/>
        <v>Till</v>
      </c>
      <c r="K8841" s="1" t="str">
        <f t="shared" si="607"/>
        <v>&lt;63 micron</v>
      </c>
      <c r="L8841">
        <v>0.1</v>
      </c>
      <c r="M8841">
        <v>2.54</v>
      </c>
      <c r="N8841">
        <v>16</v>
      </c>
      <c r="O8841">
        <v>350</v>
      </c>
      <c r="P8841">
        <v>0.25</v>
      </c>
      <c r="Q8841">
        <v>1</v>
      </c>
      <c r="R8841">
        <v>0.73</v>
      </c>
      <c r="S8841">
        <v>0.25</v>
      </c>
      <c r="T8841">
        <v>14</v>
      </c>
      <c r="U8841">
        <v>80</v>
      </c>
      <c r="V8841">
        <v>47</v>
      </c>
      <c r="W8841">
        <v>3.73</v>
      </c>
      <c r="X8841">
        <v>5</v>
      </c>
      <c r="Z8841">
        <v>0.34</v>
      </c>
      <c r="AA8841">
        <v>10</v>
      </c>
      <c r="AB8841">
        <v>1.3</v>
      </c>
      <c r="AC8841">
        <v>690</v>
      </c>
      <c r="AD8841">
        <v>1</v>
      </c>
      <c r="AE8841">
        <v>0.02</v>
      </c>
      <c r="AF8841">
        <v>67</v>
      </c>
      <c r="AG8841">
        <v>1030</v>
      </c>
      <c r="AH8841">
        <v>1</v>
      </c>
      <c r="AI8841">
        <v>1</v>
      </c>
      <c r="AJ8841">
        <v>9</v>
      </c>
      <c r="AK8841">
        <v>43</v>
      </c>
      <c r="AL8841">
        <v>0.17</v>
      </c>
      <c r="AM8841">
        <v>5</v>
      </c>
      <c r="AN8841">
        <v>5</v>
      </c>
      <c r="AO8841">
        <v>81</v>
      </c>
      <c r="AP8841">
        <v>5</v>
      </c>
      <c r="AQ8841">
        <v>88</v>
      </c>
    </row>
    <row r="8842" spans="1:43" hidden="1" x14ac:dyDescent="0.25">
      <c r="A8842" t="s">
        <v>32079</v>
      </c>
      <c r="B8842" t="s">
        <v>32080</v>
      </c>
      <c r="C8842" s="1" t="str">
        <f t="shared" si="608"/>
        <v>21:0153</v>
      </c>
      <c r="D8842" s="1" t="str">
        <f t="shared" si="609"/>
        <v>21:0040</v>
      </c>
      <c r="E8842" t="s">
        <v>32077</v>
      </c>
      <c r="F8842" t="s">
        <v>32081</v>
      </c>
      <c r="H8842">
        <v>55.1571018</v>
      </c>
      <c r="I8842">
        <v>-125.30986559999999</v>
      </c>
      <c r="J8842" s="1" t="str">
        <f t="shared" si="606"/>
        <v>Till</v>
      </c>
      <c r="K8842" s="1" t="str">
        <f t="shared" si="607"/>
        <v>&lt;63 micron</v>
      </c>
      <c r="L8842">
        <v>0.1</v>
      </c>
      <c r="M8842">
        <v>2.48</v>
      </c>
      <c r="N8842">
        <v>22</v>
      </c>
      <c r="O8842">
        <v>340</v>
      </c>
      <c r="P8842">
        <v>0.25</v>
      </c>
      <c r="Q8842">
        <v>1</v>
      </c>
      <c r="R8842">
        <v>0.71</v>
      </c>
      <c r="S8842">
        <v>0.25</v>
      </c>
      <c r="T8842">
        <v>14</v>
      </c>
      <c r="U8842">
        <v>78</v>
      </c>
      <c r="V8842">
        <v>47</v>
      </c>
      <c r="W8842">
        <v>3.7</v>
      </c>
      <c r="X8842">
        <v>5</v>
      </c>
      <c r="Z8842">
        <v>0.33</v>
      </c>
      <c r="AA8842">
        <v>10</v>
      </c>
      <c r="AB8842">
        <v>1.31</v>
      </c>
      <c r="AC8842">
        <v>640</v>
      </c>
      <c r="AD8842">
        <v>0.5</v>
      </c>
      <c r="AE8842">
        <v>0.02</v>
      </c>
      <c r="AF8842">
        <v>66</v>
      </c>
      <c r="AG8842">
        <v>1030</v>
      </c>
      <c r="AH8842">
        <v>4</v>
      </c>
      <c r="AI8842">
        <v>2</v>
      </c>
      <c r="AJ8842">
        <v>8</v>
      </c>
      <c r="AK8842">
        <v>40</v>
      </c>
      <c r="AL8842">
        <v>0.17</v>
      </c>
      <c r="AM8842">
        <v>5</v>
      </c>
      <c r="AN8842">
        <v>5</v>
      </c>
      <c r="AO8842">
        <v>79</v>
      </c>
      <c r="AP8842">
        <v>5</v>
      </c>
      <c r="AQ8842">
        <v>88</v>
      </c>
    </row>
    <row r="8843" spans="1:43" hidden="1" x14ac:dyDescent="0.25">
      <c r="A8843" t="s">
        <v>32082</v>
      </c>
      <c r="B8843" t="s">
        <v>32083</v>
      </c>
      <c r="C8843" s="1" t="str">
        <f t="shared" si="608"/>
        <v>21:0153</v>
      </c>
      <c r="D8843" s="1" t="str">
        <f t="shared" si="609"/>
        <v>21:0040</v>
      </c>
      <c r="E8843" t="s">
        <v>32084</v>
      </c>
      <c r="F8843" t="s">
        <v>32085</v>
      </c>
      <c r="H8843">
        <v>55.2229466</v>
      </c>
      <c r="I8843">
        <v>-125.26708910000001</v>
      </c>
      <c r="J8843" s="1" t="str">
        <f t="shared" si="606"/>
        <v>Till</v>
      </c>
      <c r="K8843" s="1" t="str">
        <f t="shared" si="607"/>
        <v>&lt;63 micron</v>
      </c>
      <c r="L8843">
        <v>0.1</v>
      </c>
      <c r="M8843">
        <v>1.25</v>
      </c>
      <c r="N8843">
        <v>4</v>
      </c>
      <c r="O8843">
        <v>150</v>
      </c>
      <c r="P8843">
        <v>0.25</v>
      </c>
      <c r="Q8843">
        <v>1</v>
      </c>
      <c r="R8843">
        <v>0.43</v>
      </c>
      <c r="S8843">
        <v>0.25</v>
      </c>
      <c r="T8843">
        <v>14</v>
      </c>
      <c r="U8843">
        <v>164</v>
      </c>
      <c r="V8843">
        <v>33</v>
      </c>
      <c r="W8843">
        <v>2.63</v>
      </c>
      <c r="X8843">
        <v>5</v>
      </c>
      <c r="Z8843">
        <v>0.11</v>
      </c>
      <c r="AA8843">
        <v>10</v>
      </c>
      <c r="AB8843">
        <v>1.67</v>
      </c>
      <c r="AC8843">
        <v>465</v>
      </c>
      <c r="AD8843">
        <v>1</v>
      </c>
      <c r="AE8843">
        <v>0.02</v>
      </c>
      <c r="AF8843">
        <v>192</v>
      </c>
      <c r="AG8843">
        <v>710</v>
      </c>
      <c r="AH8843">
        <v>2</v>
      </c>
      <c r="AI8843">
        <v>1</v>
      </c>
      <c r="AJ8843">
        <v>6</v>
      </c>
      <c r="AK8843">
        <v>25</v>
      </c>
      <c r="AL8843">
        <v>0.1</v>
      </c>
      <c r="AM8843">
        <v>5</v>
      </c>
      <c r="AN8843">
        <v>5</v>
      </c>
      <c r="AO8843">
        <v>49</v>
      </c>
      <c r="AP8843">
        <v>5</v>
      </c>
      <c r="AQ8843">
        <v>48</v>
      </c>
    </row>
    <row r="8844" spans="1:43" hidden="1" x14ac:dyDescent="0.25">
      <c r="A8844" t="s">
        <v>32086</v>
      </c>
      <c r="B8844" t="s">
        <v>32087</v>
      </c>
      <c r="C8844" s="1" t="str">
        <f t="shared" si="608"/>
        <v>21:0153</v>
      </c>
      <c r="D8844" s="1" t="str">
        <f t="shared" si="609"/>
        <v>21:0040</v>
      </c>
      <c r="E8844" t="s">
        <v>32088</v>
      </c>
      <c r="F8844" t="s">
        <v>32089</v>
      </c>
      <c r="H8844">
        <v>55.231096100000002</v>
      </c>
      <c r="I8844">
        <v>-125.3075166</v>
      </c>
      <c r="J8844" s="1" t="str">
        <f t="shared" si="606"/>
        <v>Till</v>
      </c>
      <c r="K8844" s="1" t="str">
        <f t="shared" si="607"/>
        <v>&lt;63 micron</v>
      </c>
      <c r="L8844">
        <v>0.1</v>
      </c>
      <c r="M8844">
        <v>1.45</v>
      </c>
      <c r="N8844">
        <v>22</v>
      </c>
      <c r="O8844">
        <v>150</v>
      </c>
      <c r="P8844">
        <v>0.25</v>
      </c>
      <c r="Q8844">
        <v>1</v>
      </c>
      <c r="R8844">
        <v>0.41</v>
      </c>
      <c r="S8844">
        <v>0.25</v>
      </c>
      <c r="T8844">
        <v>18</v>
      </c>
      <c r="U8844">
        <v>183</v>
      </c>
      <c r="V8844">
        <v>65</v>
      </c>
      <c r="W8844">
        <v>3.03</v>
      </c>
      <c r="X8844">
        <v>5</v>
      </c>
      <c r="Z8844">
        <v>0.16</v>
      </c>
      <c r="AA8844">
        <v>10</v>
      </c>
      <c r="AB8844">
        <v>1.86</v>
      </c>
      <c r="AC8844">
        <v>500</v>
      </c>
      <c r="AD8844">
        <v>2</v>
      </c>
      <c r="AE8844">
        <v>0.02</v>
      </c>
      <c r="AF8844">
        <v>207</v>
      </c>
      <c r="AG8844">
        <v>760</v>
      </c>
      <c r="AH8844">
        <v>1</v>
      </c>
      <c r="AI8844">
        <v>1</v>
      </c>
      <c r="AJ8844">
        <v>6</v>
      </c>
      <c r="AK8844">
        <v>18</v>
      </c>
      <c r="AL8844">
        <v>0.09</v>
      </c>
      <c r="AM8844">
        <v>5</v>
      </c>
      <c r="AN8844">
        <v>5</v>
      </c>
      <c r="AO8844">
        <v>52</v>
      </c>
      <c r="AP8844">
        <v>5</v>
      </c>
      <c r="AQ8844">
        <v>82</v>
      </c>
    </row>
    <row r="8845" spans="1:43" hidden="1" x14ac:dyDescent="0.25">
      <c r="A8845" t="s">
        <v>32090</v>
      </c>
      <c r="B8845" t="s">
        <v>32091</v>
      </c>
      <c r="C8845" s="1" t="str">
        <f t="shared" si="608"/>
        <v>21:0153</v>
      </c>
      <c r="D8845" s="1" t="str">
        <f t="shared" si="609"/>
        <v>21:0040</v>
      </c>
      <c r="E8845" t="s">
        <v>32092</v>
      </c>
      <c r="F8845" t="s">
        <v>32093</v>
      </c>
      <c r="H8845">
        <v>55.190361799999998</v>
      </c>
      <c r="I8845">
        <v>-125.4096121</v>
      </c>
      <c r="J8845" s="1" t="str">
        <f t="shared" si="606"/>
        <v>Till</v>
      </c>
      <c r="K8845" s="1" t="str">
        <f t="shared" si="607"/>
        <v>&lt;63 micron</v>
      </c>
      <c r="L8845">
        <v>0.1</v>
      </c>
      <c r="M8845">
        <v>2.34</v>
      </c>
      <c r="N8845">
        <v>24</v>
      </c>
      <c r="O8845">
        <v>180</v>
      </c>
      <c r="P8845">
        <v>0.25</v>
      </c>
      <c r="Q8845">
        <v>1</v>
      </c>
      <c r="R8845">
        <v>0.45</v>
      </c>
      <c r="S8845">
        <v>0.25</v>
      </c>
      <c r="T8845">
        <v>29</v>
      </c>
      <c r="U8845">
        <v>99</v>
      </c>
      <c r="V8845">
        <v>92</v>
      </c>
      <c r="W8845">
        <v>3.75</v>
      </c>
      <c r="X8845">
        <v>5</v>
      </c>
      <c r="Z8845">
        <v>0.31</v>
      </c>
      <c r="AA8845">
        <v>10</v>
      </c>
      <c r="AB8845">
        <v>1.41</v>
      </c>
      <c r="AC8845">
        <v>850</v>
      </c>
      <c r="AD8845">
        <v>1</v>
      </c>
      <c r="AE8845">
        <v>0.01</v>
      </c>
      <c r="AF8845">
        <v>207</v>
      </c>
      <c r="AG8845">
        <v>1280</v>
      </c>
      <c r="AH8845">
        <v>8</v>
      </c>
      <c r="AI8845">
        <v>1</v>
      </c>
      <c r="AJ8845">
        <v>6</v>
      </c>
      <c r="AK8845">
        <v>18</v>
      </c>
      <c r="AL8845">
        <v>0.15</v>
      </c>
      <c r="AM8845">
        <v>5</v>
      </c>
      <c r="AN8845">
        <v>5</v>
      </c>
      <c r="AO8845">
        <v>75</v>
      </c>
      <c r="AP8845">
        <v>5</v>
      </c>
      <c r="AQ8845">
        <v>128</v>
      </c>
    </row>
    <row r="8846" spans="1:43" hidden="1" x14ac:dyDescent="0.25">
      <c r="A8846" t="s">
        <v>32094</v>
      </c>
      <c r="B8846" t="s">
        <v>32095</v>
      </c>
      <c r="C8846" s="1" t="str">
        <f t="shared" si="608"/>
        <v>21:0153</v>
      </c>
      <c r="D8846" s="1" t="str">
        <f t="shared" si="609"/>
        <v>21:0040</v>
      </c>
      <c r="E8846" t="s">
        <v>32096</v>
      </c>
      <c r="F8846" t="s">
        <v>32097</v>
      </c>
      <c r="H8846">
        <v>55.1648602</v>
      </c>
      <c r="I8846">
        <v>-125.3511699</v>
      </c>
      <c r="J8846" s="1" t="str">
        <f t="shared" si="606"/>
        <v>Till</v>
      </c>
      <c r="K8846" s="1" t="str">
        <f t="shared" si="607"/>
        <v>&lt;63 micron</v>
      </c>
      <c r="L8846">
        <v>0.1</v>
      </c>
      <c r="M8846">
        <v>1.65</v>
      </c>
      <c r="N8846">
        <v>12</v>
      </c>
      <c r="O8846">
        <v>160</v>
      </c>
      <c r="P8846">
        <v>0.25</v>
      </c>
      <c r="Q8846">
        <v>1</v>
      </c>
      <c r="R8846">
        <v>0.52</v>
      </c>
      <c r="S8846">
        <v>0.25</v>
      </c>
      <c r="T8846">
        <v>11</v>
      </c>
      <c r="U8846">
        <v>88</v>
      </c>
      <c r="V8846">
        <v>29</v>
      </c>
      <c r="W8846">
        <v>2.37</v>
      </c>
      <c r="X8846">
        <v>5</v>
      </c>
      <c r="Z8846">
        <v>0.17</v>
      </c>
      <c r="AA8846">
        <v>10</v>
      </c>
      <c r="AB8846">
        <v>1.06</v>
      </c>
      <c r="AC8846">
        <v>485</v>
      </c>
      <c r="AD8846">
        <v>0.5</v>
      </c>
      <c r="AE8846">
        <v>0.02</v>
      </c>
      <c r="AF8846">
        <v>61</v>
      </c>
      <c r="AG8846">
        <v>810</v>
      </c>
      <c r="AH8846">
        <v>1</v>
      </c>
      <c r="AI8846">
        <v>1</v>
      </c>
      <c r="AJ8846">
        <v>6</v>
      </c>
      <c r="AK8846">
        <v>30</v>
      </c>
      <c r="AL8846">
        <v>0.13</v>
      </c>
      <c r="AM8846">
        <v>5</v>
      </c>
      <c r="AN8846">
        <v>5</v>
      </c>
      <c r="AO8846">
        <v>55</v>
      </c>
      <c r="AP8846">
        <v>5</v>
      </c>
      <c r="AQ8846">
        <v>52</v>
      </c>
    </row>
    <row r="8847" spans="1:43" hidden="1" x14ac:dyDescent="0.25">
      <c r="A8847" t="s">
        <v>32098</v>
      </c>
      <c r="B8847" t="s">
        <v>32099</v>
      </c>
      <c r="C8847" s="1" t="str">
        <f t="shared" si="608"/>
        <v>21:0153</v>
      </c>
      <c r="D8847" s="1" t="str">
        <f t="shared" si="609"/>
        <v>21:0040</v>
      </c>
      <c r="E8847" t="s">
        <v>32100</v>
      </c>
      <c r="F8847" t="s">
        <v>32101</v>
      </c>
      <c r="H8847">
        <v>55.163624300000002</v>
      </c>
      <c r="I8847">
        <v>-125.4193666</v>
      </c>
      <c r="J8847" s="1" t="str">
        <f t="shared" si="606"/>
        <v>Till</v>
      </c>
      <c r="K8847" s="1" t="str">
        <f t="shared" si="607"/>
        <v>&lt;63 micron</v>
      </c>
      <c r="L8847">
        <v>0.1</v>
      </c>
      <c r="M8847">
        <v>1.83</v>
      </c>
      <c r="N8847">
        <v>20</v>
      </c>
      <c r="O8847">
        <v>140</v>
      </c>
      <c r="P8847">
        <v>0.25</v>
      </c>
      <c r="Q8847">
        <v>1</v>
      </c>
      <c r="R8847">
        <v>0.64</v>
      </c>
      <c r="S8847">
        <v>0.25</v>
      </c>
      <c r="T8847">
        <v>10</v>
      </c>
      <c r="U8847">
        <v>74</v>
      </c>
      <c r="V8847">
        <v>29</v>
      </c>
      <c r="W8847">
        <v>2.8</v>
      </c>
      <c r="X8847">
        <v>5</v>
      </c>
      <c r="Z8847">
        <v>0.13</v>
      </c>
      <c r="AA8847">
        <v>5</v>
      </c>
      <c r="AB8847">
        <v>1.02</v>
      </c>
      <c r="AC8847">
        <v>585</v>
      </c>
      <c r="AD8847">
        <v>2</v>
      </c>
      <c r="AE8847">
        <v>0.01</v>
      </c>
      <c r="AF8847">
        <v>83</v>
      </c>
      <c r="AG8847">
        <v>800</v>
      </c>
      <c r="AH8847">
        <v>4</v>
      </c>
      <c r="AI8847">
        <v>1</v>
      </c>
      <c r="AJ8847">
        <v>6</v>
      </c>
      <c r="AK8847">
        <v>36</v>
      </c>
      <c r="AL8847">
        <v>0.14000000000000001</v>
      </c>
      <c r="AM8847">
        <v>5</v>
      </c>
      <c r="AN8847">
        <v>5</v>
      </c>
      <c r="AO8847">
        <v>66</v>
      </c>
      <c r="AP8847">
        <v>5</v>
      </c>
      <c r="AQ8847">
        <v>60</v>
      </c>
    </row>
    <row r="8848" spans="1:43" hidden="1" x14ac:dyDescent="0.25">
      <c r="A8848" t="s">
        <v>32102</v>
      </c>
      <c r="B8848" t="s">
        <v>32103</v>
      </c>
      <c r="C8848" s="1" t="str">
        <f t="shared" si="608"/>
        <v>21:0153</v>
      </c>
      <c r="D8848" s="1" t="str">
        <f t="shared" si="609"/>
        <v>21:0040</v>
      </c>
      <c r="E8848" t="s">
        <v>32104</v>
      </c>
      <c r="F8848" t="s">
        <v>32105</v>
      </c>
      <c r="H8848">
        <v>55.137682300000002</v>
      </c>
      <c r="I8848">
        <v>-125.3681182</v>
      </c>
      <c r="J8848" s="1" t="str">
        <f t="shared" si="606"/>
        <v>Till</v>
      </c>
      <c r="K8848" s="1" t="str">
        <f t="shared" si="607"/>
        <v>&lt;63 micron</v>
      </c>
      <c r="L8848">
        <v>0.1</v>
      </c>
      <c r="M8848">
        <v>1.41</v>
      </c>
      <c r="N8848">
        <v>16</v>
      </c>
      <c r="O8848">
        <v>110</v>
      </c>
      <c r="P8848">
        <v>0.25</v>
      </c>
      <c r="Q8848">
        <v>1</v>
      </c>
      <c r="R8848">
        <v>0.49</v>
      </c>
      <c r="S8848">
        <v>0.25</v>
      </c>
      <c r="T8848">
        <v>9</v>
      </c>
      <c r="U8848">
        <v>63</v>
      </c>
      <c r="V8848">
        <v>25</v>
      </c>
      <c r="W8848">
        <v>2.2200000000000002</v>
      </c>
      <c r="X8848">
        <v>5</v>
      </c>
      <c r="Z8848">
        <v>0.09</v>
      </c>
      <c r="AA8848">
        <v>5</v>
      </c>
      <c r="AB8848">
        <v>0.77</v>
      </c>
      <c r="AC8848">
        <v>470</v>
      </c>
      <c r="AD8848">
        <v>1</v>
      </c>
      <c r="AE8848">
        <v>0.01</v>
      </c>
      <c r="AF8848">
        <v>42</v>
      </c>
      <c r="AG8848">
        <v>770</v>
      </c>
      <c r="AH8848">
        <v>1</v>
      </c>
      <c r="AI8848">
        <v>1</v>
      </c>
      <c r="AJ8848">
        <v>5</v>
      </c>
      <c r="AK8848">
        <v>31</v>
      </c>
      <c r="AL8848">
        <v>0.11</v>
      </c>
      <c r="AM8848">
        <v>5</v>
      </c>
      <c r="AN8848">
        <v>5</v>
      </c>
      <c r="AO8848">
        <v>52</v>
      </c>
      <c r="AP8848">
        <v>5</v>
      </c>
      <c r="AQ8848">
        <v>46</v>
      </c>
    </row>
    <row r="8849" spans="1:43" hidden="1" x14ac:dyDescent="0.25">
      <c r="A8849" t="s">
        <v>32106</v>
      </c>
      <c r="B8849" t="s">
        <v>32107</v>
      </c>
      <c r="C8849" s="1" t="str">
        <f t="shared" si="608"/>
        <v>21:0153</v>
      </c>
      <c r="D8849" s="1" t="str">
        <f t="shared" si="609"/>
        <v>21:0040</v>
      </c>
      <c r="E8849" t="s">
        <v>32108</v>
      </c>
      <c r="F8849" t="s">
        <v>32109</v>
      </c>
      <c r="H8849">
        <v>55.134396199999998</v>
      </c>
      <c r="I8849">
        <v>-125.4684493</v>
      </c>
      <c r="J8849" s="1" t="str">
        <f t="shared" si="606"/>
        <v>Till</v>
      </c>
      <c r="K8849" s="1" t="str">
        <f t="shared" si="607"/>
        <v>&lt;63 micron</v>
      </c>
      <c r="L8849">
        <v>0.1</v>
      </c>
      <c r="M8849">
        <v>1.69</v>
      </c>
      <c r="N8849">
        <v>2</v>
      </c>
      <c r="O8849">
        <v>190</v>
      </c>
      <c r="P8849">
        <v>0.25</v>
      </c>
      <c r="Q8849">
        <v>1</v>
      </c>
      <c r="R8849">
        <v>0.65</v>
      </c>
      <c r="S8849">
        <v>0.25</v>
      </c>
      <c r="T8849">
        <v>10</v>
      </c>
      <c r="U8849">
        <v>52</v>
      </c>
      <c r="V8849">
        <v>34</v>
      </c>
      <c r="W8849">
        <v>3.08</v>
      </c>
      <c r="X8849">
        <v>5</v>
      </c>
      <c r="Z8849">
        <v>0.13</v>
      </c>
      <c r="AA8849">
        <v>10</v>
      </c>
      <c r="AB8849">
        <v>0.77</v>
      </c>
      <c r="AC8849">
        <v>750</v>
      </c>
      <c r="AD8849">
        <v>0.5</v>
      </c>
      <c r="AE8849">
        <v>0.02</v>
      </c>
      <c r="AF8849">
        <v>40</v>
      </c>
      <c r="AG8849">
        <v>840</v>
      </c>
      <c r="AH8849">
        <v>4</v>
      </c>
      <c r="AI8849">
        <v>1</v>
      </c>
      <c r="AJ8849">
        <v>8</v>
      </c>
      <c r="AK8849">
        <v>41</v>
      </c>
      <c r="AL8849">
        <v>0.12</v>
      </c>
      <c r="AM8849">
        <v>5</v>
      </c>
      <c r="AN8849">
        <v>5</v>
      </c>
      <c r="AO8849">
        <v>72</v>
      </c>
      <c r="AP8849">
        <v>5</v>
      </c>
      <c r="AQ8849">
        <v>70</v>
      </c>
    </row>
    <row r="8850" spans="1:43" hidden="1" x14ac:dyDescent="0.25">
      <c r="A8850" t="s">
        <v>32110</v>
      </c>
      <c r="B8850" t="s">
        <v>32111</v>
      </c>
      <c r="C8850" s="1" t="str">
        <f t="shared" si="608"/>
        <v>21:0153</v>
      </c>
      <c r="D8850" s="1" t="str">
        <f t="shared" si="609"/>
        <v>21:0040</v>
      </c>
      <c r="E8850" t="s">
        <v>32112</v>
      </c>
      <c r="F8850" t="s">
        <v>32113</v>
      </c>
      <c r="H8850">
        <v>55.098549499999997</v>
      </c>
      <c r="I8850">
        <v>-125.5275015</v>
      </c>
      <c r="J8850" s="1" t="str">
        <f t="shared" si="606"/>
        <v>Till</v>
      </c>
      <c r="K8850" s="1" t="str">
        <f t="shared" si="607"/>
        <v>&lt;63 micron</v>
      </c>
      <c r="L8850">
        <v>0.1</v>
      </c>
      <c r="M8850">
        <v>1.75</v>
      </c>
      <c r="N8850">
        <v>1</v>
      </c>
      <c r="O8850">
        <v>190</v>
      </c>
      <c r="P8850">
        <v>0.25</v>
      </c>
      <c r="Q8850">
        <v>1</v>
      </c>
      <c r="R8850">
        <v>1.2</v>
      </c>
      <c r="S8850">
        <v>0.5</v>
      </c>
      <c r="T8850">
        <v>11</v>
      </c>
      <c r="U8850">
        <v>41</v>
      </c>
      <c r="V8850">
        <v>38</v>
      </c>
      <c r="W8850">
        <v>3.18</v>
      </c>
      <c r="X8850">
        <v>5</v>
      </c>
      <c r="Z8850">
        <v>0.1</v>
      </c>
      <c r="AA8850">
        <v>10</v>
      </c>
      <c r="AB8850">
        <v>0.75</v>
      </c>
      <c r="AC8850">
        <v>710</v>
      </c>
      <c r="AD8850">
        <v>1</v>
      </c>
      <c r="AE8850">
        <v>0.02</v>
      </c>
      <c r="AF8850">
        <v>29</v>
      </c>
      <c r="AG8850">
        <v>780</v>
      </c>
      <c r="AH8850">
        <v>4</v>
      </c>
      <c r="AI8850">
        <v>1</v>
      </c>
      <c r="AJ8850">
        <v>9</v>
      </c>
      <c r="AK8850">
        <v>54</v>
      </c>
      <c r="AL8850">
        <v>0.1</v>
      </c>
      <c r="AM8850">
        <v>5</v>
      </c>
      <c r="AN8850">
        <v>5</v>
      </c>
      <c r="AO8850">
        <v>75</v>
      </c>
      <c r="AP8850">
        <v>5</v>
      </c>
      <c r="AQ8850">
        <v>80</v>
      </c>
    </row>
    <row r="8851" spans="1:43" hidden="1" x14ac:dyDescent="0.25">
      <c r="A8851" t="s">
        <v>32114</v>
      </c>
      <c r="B8851" t="s">
        <v>32115</v>
      </c>
      <c r="C8851" s="1" t="str">
        <f t="shared" si="608"/>
        <v>21:0153</v>
      </c>
      <c r="D8851" s="1" t="str">
        <f t="shared" si="609"/>
        <v>21:0040</v>
      </c>
      <c r="E8851" t="s">
        <v>32112</v>
      </c>
      <c r="F8851" t="s">
        <v>32116</v>
      </c>
      <c r="H8851">
        <v>55.098549499999997</v>
      </c>
      <c r="I8851">
        <v>-125.5275015</v>
      </c>
      <c r="J8851" s="1" t="str">
        <f t="shared" si="606"/>
        <v>Till</v>
      </c>
      <c r="K8851" s="1" t="str">
        <f t="shared" si="607"/>
        <v>&lt;63 micron</v>
      </c>
      <c r="L8851">
        <v>0.1</v>
      </c>
      <c r="M8851">
        <v>1.75</v>
      </c>
      <c r="N8851">
        <v>12</v>
      </c>
      <c r="O8851">
        <v>180</v>
      </c>
      <c r="P8851">
        <v>0.25</v>
      </c>
      <c r="Q8851">
        <v>1</v>
      </c>
      <c r="R8851">
        <v>0.76</v>
      </c>
      <c r="S8851">
        <v>0.25</v>
      </c>
      <c r="T8851">
        <v>11</v>
      </c>
      <c r="U8851">
        <v>41</v>
      </c>
      <c r="V8851">
        <v>38</v>
      </c>
      <c r="W8851">
        <v>3.29</v>
      </c>
      <c r="X8851">
        <v>5</v>
      </c>
      <c r="Z8851">
        <v>0.08</v>
      </c>
      <c r="AA8851">
        <v>10</v>
      </c>
      <c r="AB8851">
        <v>0.76</v>
      </c>
      <c r="AC8851">
        <v>650</v>
      </c>
      <c r="AD8851">
        <v>1</v>
      </c>
      <c r="AE8851">
        <v>0.03</v>
      </c>
      <c r="AF8851">
        <v>27</v>
      </c>
      <c r="AG8851">
        <v>830</v>
      </c>
      <c r="AH8851">
        <v>2</v>
      </c>
      <c r="AI8851">
        <v>1</v>
      </c>
      <c r="AJ8851">
        <v>9</v>
      </c>
      <c r="AK8851">
        <v>54</v>
      </c>
      <c r="AL8851">
        <v>0.11</v>
      </c>
      <c r="AM8851">
        <v>5</v>
      </c>
      <c r="AN8851">
        <v>5</v>
      </c>
      <c r="AO8851">
        <v>76</v>
      </c>
      <c r="AP8851">
        <v>5</v>
      </c>
      <c r="AQ8851">
        <v>78</v>
      </c>
    </row>
    <row r="8852" spans="1:43" hidden="1" x14ac:dyDescent="0.25">
      <c r="A8852" t="s">
        <v>32117</v>
      </c>
      <c r="B8852" t="s">
        <v>32118</v>
      </c>
      <c r="C8852" s="1" t="str">
        <f t="shared" si="608"/>
        <v>21:0153</v>
      </c>
      <c r="D8852" s="1" t="str">
        <f t="shared" si="609"/>
        <v>21:0040</v>
      </c>
      <c r="E8852" t="s">
        <v>32119</v>
      </c>
      <c r="F8852" t="s">
        <v>32120</v>
      </c>
      <c r="H8852">
        <v>55.046463600000003</v>
      </c>
      <c r="I8852">
        <v>-124.96687180000001</v>
      </c>
      <c r="J8852" s="1" t="str">
        <f t="shared" si="606"/>
        <v>Till</v>
      </c>
      <c r="K8852" s="1" t="str">
        <f t="shared" si="607"/>
        <v>&lt;63 micron</v>
      </c>
      <c r="L8852">
        <v>0.1</v>
      </c>
      <c r="M8852">
        <v>1.57</v>
      </c>
      <c r="N8852">
        <v>20</v>
      </c>
      <c r="O8852">
        <v>240</v>
      </c>
      <c r="P8852">
        <v>0.25</v>
      </c>
      <c r="Q8852">
        <v>1</v>
      </c>
      <c r="R8852">
        <v>3.17</v>
      </c>
      <c r="S8852">
        <v>0.5</v>
      </c>
      <c r="T8852">
        <v>17</v>
      </c>
      <c r="U8852">
        <v>81</v>
      </c>
      <c r="V8852">
        <v>64</v>
      </c>
      <c r="W8852">
        <v>3.22</v>
      </c>
      <c r="X8852">
        <v>5</v>
      </c>
      <c r="Z8852">
        <v>0.13</v>
      </c>
      <c r="AA8852">
        <v>10</v>
      </c>
      <c r="AB8852">
        <v>1.22</v>
      </c>
      <c r="AC8852">
        <v>705</v>
      </c>
      <c r="AD8852">
        <v>2</v>
      </c>
      <c r="AE8852">
        <v>0.02</v>
      </c>
      <c r="AF8852">
        <v>80</v>
      </c>
      <c r="AG8852">
        <v>810</v>
      </c>
      <c r="AH8852">
        <v>1</v>
      </c>
      <c r="AI8852">
        <v>1</v>
      </c>
      <c r="AJ8852">
        <v>9</v>
      </c>
      <c r="AK8852">
        <v>83</v>
      </c>
      <c r="AL8852">
        <v>7.0000000000000007E-2</v>
      </c>
      <c r="AM8852">
        <v>5</v>
      </c>
      <c r="AN8852">
        <v>5</v>
      </c>
      <c r="AO8852">
        <v>71</v>
      </c>
      <c r="AP8852">
        <v>5</v>
      </c>
      <c r="AQ8852">
        <v>116</v>
      </c>
    </row>
    <row r="8853" spans="1:43" hidden="1" x14ac:dyDescent="0.25">
      <c r="A8853" t="s">
        <v>32121</v>
      </c>
      <c r="B8853" t="s">
        <v>32122</v>
      </c>
      <c r="C8853" s="1" t="str">
        <f t="shared" si="608"/>
        <v>21:0153</v>
      </c>
      <c r="D8853" s="1" t="str">
        <f t="shared" si="609"/>
        <v>21:0040</v>
      </c>
      <c r="E8853" t="s">
        <v>32123</v>
      </c>
      <c r="F8853" t="s">
        <v>32124</v>
      </c>
      <c r="H8853">
        <v>54.996509000000003</v>
      </c>
      <c r="I8853">
        <v>-124.9348152</v>
      </c>
      <c r="J8853" s="1" t="str">
        <f t="shared" ref="J8853:J8916" si="610">HYPERLINK("http://geochem.nrcan.gc.ca/cdogs/content/kwd/kwd020044_e.htm", "Till")</f>
        <v>Till</v>
      </c>
      <c r="K8853" s="1" t="str">
        <f t="shared" si="607"/>
        <v>&lt;63 micron</v>
      </c>
      <c r="L8853">
        <v>0.1</v>
      </c>
      <c r="M8853">
        <v>1.29</v>
      </c>
      <c r="N8853">
        <v>22</v>
      </c>
      <c r="O8853">
        <v>190</v>
      </c>
      <c r="P8853">
        <v>0.25</v>
      </c>
      <c r="Q8853">
        <v>1</v>
      </c>
      <c r="R8853">
        <v>3.67</v>
      </c>
      <c r="S8853">
        <v>0.25</v>
      </c>
      <c r="T8853">
        <v>9</v>
      </c>
      <c r="U8853">
        <v>59</v>
      </c>
      <c r="V8853">
        <v>39</v>
      </c>
      <c r="W8853">
        <v>2.4300000000000002</v>
      </c>
      <c r="X8853">
        <v>5</v>
      </c>
      <c r="Z8853">
        <v>0.1</v>
      </c>
      <c r="AA8853">
        <v>10</v>
      </c>
      <c r="AB8853">
        <v>1.18</v>
      </c>
      <c r="AC8853">
        <v>490</v>
      </c>
      <c r="AD8853">
        <v>1</v>
      </c>
      <c r="AE8853">
        <v>0.02</v>
      </c>
      <c r="AF8853">
        <v>49</v>
      </c>
      <c r="AG8853">
        <v>770</v>
      </c>
      <c r="AH8853">
        <v>6</v>
      </c>
      <c r="AI8853">
        <v>4</v>
      </c>
      <c r="AJ8853">
        <v>6</v>
      </c>
      <c r="AK8853">
        <v>82</v>
      </c>
      <c r="AL8853">
        <v>0.09</v>
      </c>
      <c r="AM8853">
        <v>5</v>
      </c>
      <c r="AN8853">
        <v>5</v>
      </c>
      <c r="AO8853">
        <v>63</v>
      </c>
      <c r="AP8853">
        <v>5</v>
      </c>
      <c r="AQ8853">
        <v>78</v>
      </c>
    </row>
    <row r="8854" spans="1:43" hidden="1" x14ac:dyDescent="0.25">
      <c r="A8854" t="s">
        <v>32125</v>
      </c>
      <c r="B8854" t="s">
        <v>32126</v>
      </c>
      <c r="C8854" s="1" t="str">
        <f t="shared" si="608"/>
        <v>21:0153</v>
      </c>
      <c r="D8854" s="1" t="str">
        <f t="shared" si="609"/>
        <v>21:0040</v>
      </c>
      <c r="E8854" t="s">
        <v>32127</v>
      </c>
      <c r="F8854" t="s">
        <v>32128</v>
      </c>
      <c r="H8854">
        <v>55.027857099999999</v>
      </c>
      <c r="I8854">
        <v>-124.9019188</v>
      </c>
      <c r="J8854" s="1" t="str">
        <f t="shared" si="610"/>
        <v>Till</v>
      </c>
      <c r="K8854" s="1" t="str">
        <f t="shared" si="607"/>
        <v>&lt;63 micron</v>
      </c>
      <c r="L8854">
        <v>0.1</v>
      </c>
      <c r="M8854">
        <v>1.31</v>
      </c>
      <c r="N8854">
        <v>46</v>
      </c>
      <c r="O8854">
        <v>260</v>
      </c>
      <c r="P8854">
        <v>0.25</v>
      </c>
      <c r="Q8854">
        <v>1</v>
      </c>
      <c r="R8854">
        <v>0.66</v>
      </c>
      <c r="S8854">
        <v>0.25</v>
      </c>
      <c r="T8854">
        <v>21</v>
      </c>
      <c r="U8854">
        <v>74</v>
      </c>
      <c r="V8854">
        <v>93</v>
      </c>
      <c r="W8854">
        <v>4.54</v>
      </c>
      <c r="X8854">
        <v>5</v>
      </c>
      <c r="Z8854">
        <v>0.08</v>
      </c>
      <c r="AA8854">
        <v>10</v>
      </c>
      <c r="AB8854">
        <v>0.76</v>
      </c>
      <c r="AC8854">
        <v>1295</v>
      </c>
      <c r="AD8854">
        <v>6</v>
      </c>
      <c r="AE8854">
        <v>0.01</v>
      </c>
      <c r="AF8854">
        <v>76</v>
      </c>
      <c r="AG8854">
        <v>1030</v>
      </c>
      <c r="AH8854">
        <v>4</v>
      </c>
      <c r="AI8854">
        <v>2</v>
      </c>
      <c r="AJ8854">
        <v>11</v>
      </c>
      <c r="AK8854">
        <v>42</v>
      </c>
      <c r="AL8854">
        <v>0.08</v>
      </c>
      <c r="AM8854">
        <v>5</v>
      </c>
      <c r="AN8854">
        <v>5</v>
      </c>
      <c r="AO8854">
        <v>82</v>
      </c>
      <c r="AP8854">
        <v>5</v>
      </c>
      <c r="AQ8854">
        <v>110</v>
      </c>
    </row>
    <row r="8855" spans="1:43" hidden="1" x14ac:dyDescent="0.25">
      <c r="A8855" t="s">
        <v>32129</v>
      </c>
      <c r="B8855" t="s">
        <v>32130</v>
      </c>
      <c r="C8855" s="1" t="str">
        <f t="shared" si="608"/>
        <v>21:0153</v>
      </c>
      <c r="D8855" s="1" t="str">
        <f t="shared" si="609"/>
        <v>21:0040</v>
      </c>
      <c r="E8855" t="s">
        <v>32131</v>
      </c>
      <c r="F8855" t="s">
        <v>32132</v>
      </c>
      <c r="H8855">
        <v>55.051390599999998</v>
      </c>
      <c r="I8855">
        <v>-124.8049369</v>
      </c>
      <c r="J8855" s="1" t="str">
        <f t="shared" si="610"/>
        <v>Till</v>
      </c>
      <c r="K8855" s="1" t="str">
        <f t="shared" si="607"/>
        <v>&lt;63 micron</v>
      </c>
      <c r="L8855">
        <v>0.1</v>
      </c>
      <c r="M8855">
        <v>2.39</v>
      </c>
      <c r="N8855">
        <v>40</v>
      </c>
      <c r="O8855">
        <v>380</v>
      </c>
      <c r="P8855">
        <v>0.25</v>
      </c>
      <c r="Q8855">
        <v>1</v>
      </c>
      <c r="R8855">
        <v>0.85</v>
      </c>
      <c r="S8855">
        <v>0.25</v>
      </c>
      <c r="T8855">
        <v>16</v>
      </c>
      <c r="U8855">
        <v>85</v>
      </c>
      <c r="V8855">
        <v>121</v>
      </c>
      <c r="W8855">
        <v>3.8</v>
      </c>
      <c r="X8855">
        <v>10</v>
      </c>
      <c r="Z8855">
        <v>0.19</v>
      </c>
      <c r="AA8855">
        <v>20</v>
      </c>
      <c r="AB8855">
        <v>1.06</v>
      </c>
      <c r="AC8855">
        <v>715</v>
      </c>
      <c r="AD8855">
        <v>6</v>
      </c>
      <c r="AE8855">
        <v>0.04</v>
      </c>
      <c r="AF8855">
        <v>66</v>
      </c>
      <c r="AG8855">
        <v>1030</v>
      </c>
      <c r="AH8855">
        <v>8</v>
      </c>
      <c r="AI8855">
        <v>1</v>
      </c>
      <c r="AJ8855">
        <v>11</v>
      </c>
      <c r="AK8855">
        <v>54</v>
      </c>
      <c r="AL8855">
        <v>0.13</v>
      </c>
      <c r="AM8855">
        <v>5</v>
      </c>
      <c r="AN8855">
        <v>5</v>
      </c>
      <c r="AO8855">
        <v>96</v>
      </c>
      <c r="AP8855">
        <v>5</v>
      </c>
      <c r="AQ8855">
        <v>86</v>
      </c>
    </row>
    <row r="8856" spans="1:43" hidden="1" x14ac:dyDescent="0.25">
      <c r="A8856" t="s">
        <v>32133</v>
      </c>
      <c r="B8856" t="s">
        <v>32134</v>
      </c>
      <c r="C8856" s="1" t="str">
        <f t="shared" si="608"/>
        <v>21:0153</v>
      </c>
      <c r="D8856" s="1" t="str">
        <f t="shared" si="609"/>
        <v>21:0040</v>
      </c>
      <c r="E8856" t="s">
        <v>32135</v>
      </c>
      <c r="F8856" t="s">
        <v>32136</v>
      </c>
      <c r="H8856">
        <v>55.0184104</v>
      </c>
      <c r="I8856">
        <v>-124.8244625</v>
      </c>
      <c r="J8856" s="1" t="str">
        <f t="shared" si="610"/>
        <v>Till</v>
      </c>
      <c r="K8856" s="1" t="str">
        <f t="shared" si="607"/>
        <v>&lt;63 micron</v>
      </c>
      <c r="L8856">
        <v>0.1</v>
      </c>
      <c r="M8856">
        <v>1.39</v>
      </c>
      <c r="N8856">
        <v>22</v>
      </c>
      <c r="O8856">
        <v>190</v>
      </c>
      <c r="P8856">
        <v>0.25</v>
      </c>
      <c r="Q8856">
        <v>1</v>
      </c>
      <c r="R8856">
        <v>3.17</v>
      </c>
      <c r="S8856">
        <v>0.5</v>
      </c>
      <c r="T8856">
        <v>12</v>
      </c>
      <c r="U8856">
        <v>73</v>
      </c>
      <c r="V8856">
        <v>56</v>
      </c>
      <c r="W8856">
        <v>2.94</v>
      </c>
      <c r="X8856">
        <v>5</v>
      </c>
      <c r="Z8856">
        <v>0.11</v>
      </c>
      <c r="AA8856">
        <v>10</v>
      </c>
      <c r="AB8856">
        <v>1.07</v>
      </c>
      <c r="AC8856">
        <v>580</v>
      </c>
      <c r="AD8856">
        <v>1</v>
      </c>
      <c r="AE8856">
        <v>0.02</v>
      </c>
      <c r="AF8856">
        <v>59</v>
      </c>
      <c r="AG8856">
        <v>940</v>
      </c>
      <c r="AH8856">
        <v>8</v>
      </c>
      <c r="AI8856">
        <v>1</v>
      </c>
      <c r="AJ8856">
        <v>9</v>
      </c>
      <c r="AK8856">
        <v>79</v>
      </c>
      <c r="AL8856">
        <v>0.09</v>
      </c>
      <c r="AM8856">
        <v>5</v>
      </c>
      <c r="AN8856">
        <v>5</v>
      </c>
      <c r="AO8856">
        <v>69</v>
      </c>
      <c r="AP8856">
        <v>5</v>
      </c>
      <c r="AQ8856">
        <v>82</v>
      </c>
    </row>
    <row r="8857" spans="1:43" hidden="1" x14ac:dyDescent="0.25">
      <c r="A8857" t="s">
        <v>32137</v>
      </c>
      <c r="B8857" t="s">
        <v>32138</v>
      </c>
      <c r="C8857" s="1" t="str">
        <f t="shared" si="608"/>
        <v>21:0153</v>
      </c>
      <c r="D8857" s="1" t="str">
        <f t="shared" si="609"/>
        <v>21:0040</v>
      </c>
      <c r="E8857" t="s">
        <v>32139</v>
      </c>
      <c r="F8857" t="s">
        <v>32140</v>
      </c>
      <c r="H8857">
        <v>55.034916600000003</v>
      </c>
      <c r="I8857">
        <v>-124.7625701</v>
      </c>
      <c r="J8857" s="1" t="str">
        <f t="shared" si="610"/>
        <v>Till</v>
      </c>
      <c r="K8857" s="1" t="str">
        <f t="shared" si="607"/>
        <v>&lt;63 micron</v>
      </c>
      <c r="L8857">
        <v>0.1</v>
      </c>
      <c r="M8857">
        <v>1.71</v>
      </c>
      <c r="N8857">
        <v>24</v>
      </c>
      <c r="O8857">
        <v>250</v>
      </c>
      <c r="P8857">
        <v>0.25</v>
      </c>
      <c r="Q8857">
        <v>1</v>
      </c>
      <c r="R8857">
        <v>0.59</v>
      </c>
      <c r="S8857">
        <v>0.25</v>
      </c>
      <c r="T8857">
        <v>15</v>
      </c>
      <c r="U8857">
        <v>73</v>
      </c>
      <c r="V8857">
        <v>66</v>
      </c>
      <c r="W8857">
        <v>3.13</v>
      </c>
      <c r="X8857">
        <v>5</v>
      </c>
      <c r="Z8857">
        <v>0.08</v>
      </c>
      <c r="AA8857">
        <v>10</v>
      </c>
      <c r="AB8857">
        <v>0.9</v>
      </c>
      <c r="AC8857">
        <v>675</v>
      </c>
      <c r="AD8857">
        <v>2</v>
      </c>
      <c r="AE8857">
        <v>0.02</v>
      </c>
      <c r="AF8857">
        <v>62</v>
      </c>
      <c r="AG8857">
        <v>900</v>
      </c>
      <c r="AH8857">
        <v>6</v>
      </c>
      <c r="AI8857">
        <v>2</v>
      </c>
      <c r="AJ8857">
        <v>9</v>
      </c>
      <c r="AK8857">
        <v>38</v>
      </c>
      <c r="AL8857">
        <v>0.1</v>
      </c>
      <c r="AM8857">
        <v>5</v>
      </c>
      <c r="AN8857">
        <v>5</v>
      </c>
      <c r="AO8857">
        <v>74</v>
      </c>
      <c r="AP8857">
        <v>5</v>
      </c>
      <c r="AQ8857">
        <v>70</v>
      </c>
    </row>
    <row r="8858" spans="1:43" hidden="1" x14ac:dyDescent="0.25">
      <c r="A8858" t="s">
        <v>32141</v>
      </c>
      <c r="B8858" t="s">
        <v>32142</v>
      </c>
      <c r="C8858" s="1" t="str">
        <f t="shared" si="608"/>
        <v>21:0153</v>
      </c>
      <c r="D8858" s="1" t="str">
        <f t="shared" si="609"/>
        <v>21:0040</v>
      </c>
      <c r="E8858" t="s">
        <v>32143</v>
      </c>
      <c r="F8858" t="s">
        <v>32144</v>
      </c>
      <c r="H8858">
        <v>55.020280999999997</v>
      </c>
      <c r="I8858">
        <v>-124.6750153</v>
      </c>
      <c r="J8858" s="1" t="str">
        <f t="shared" si="610"/>
        <v>Till</v>
      </c>
      <c r="K8858" s="1" t="str">
        <f t="shared" si="607"/>
        <v>&lt;63 micron</v>
      </c>
      <c r="L8858">
        <v>0.1</v>
      </c>
      <c r="M8858">
        <v>1.39</v>
      </c>
      <c r="N8858">
        <v>26</v>
      </c>
      <c r="O8858">
        <v>240</v>
      </c>
      <c r="P8858">
        <v>0.25</v>
      </c>
      <c r="Q8858">
        <v>1</v>
      </c>
      <c r="R8858">
        <v>0.6</v>
      </c>
      <c r="S8858">
        <v>0.5</v>
      </c>
      <c r="T8858">
        <v>15</v>
      </c>
      <c r="U8858">
        <v>63</v>
      </c>
      <c r="V8858">
        <v>102</v>
      </c>
      <c r="W8858">
        <v>3.41</v>
      </c>
      <c r="X8858">
        <v>5</v>
      </c>
      <c r="Z8858">
        <v>0.08</v>
      </c>
      <c r="AA8858">
        <v>10</v>
      </c>
      <c r="AB8858">
        <v>0.72</v>
      </c>
      <c r="AC8858">
        <v>640</v>
      </c>
      <c r="AD8858">
        <v>3</v>
      </c>
      <c r="AE8858">
        <v>0.02</v>
      </c>
      <c r="AF8858">
        <v>69</v>
      </c>
      <c r="AG8858">
        <v>840</v>
      </c>
      <c r="AH8858">
        <v>4</v>
      </c>
      <c r="AI8858">
        <v>1</v>
      </c>
      <c r="AJ8858">
        <v>9</v>
      </c>
      <c r="AK8858">
        <v>39</v>
      </c>
      <c r="AL8858">
        <v>7.0000000000000007E-2</v>
      </c>
      <c r="AM8858">
        <v>5</v>
      </c>
      <c r="AN8858">
        <v>5</v>
      </c>
      <c r="AO8858">
        <v>71</v>
      </c>
      <c r="AP8858">
        <v>5</v>
      </c>
      <c r="AQ8858">
        <v>102</v>
      </c>
    </row>
    <row r="8859" spans="1:43" hidden="1" x14ac:dyDescent="0.25">
      <c r="A8859" t="s">
        <v>32145</v>
      </c>
      <c r="B8859" t="s">
        <v>32146</v>
      </c>
      <c r="C8859" s="1" t="str">
        <f t="shared" si="608"/>
        <v>21:0153</v>
      </c>
      <c r="D8859" s="1" t="str">
        <f t="shared" si="609"/>
        <v>21:0040</v>
      </c>
      <c r="E8859" t="s">
        <v>32147</v>
      </c>
      <c r="F8859" t="s">
        <v>32148</v>
      </c>
      <c r="H8859">
        <v>54.997471900000001</v>
      </c>
      <c r="I8859">
        <v>-124.72758020000001</v>
      </c>
      <c r="J8859" s="1" t="str">
        <f t="shared" si="610"/>
        <v>Till</v>
      </c>
      <c r="K8859" s="1" t="str">
        <f t="shared" si="607"/>
        <v>&lt;63 micron</v>
      </c>
      <c r="L8859">
        <v>0.1</v>
      </c>
      <c r="M8859">
        <v>1.78</v>
      </c>
      <c r="N8859">
        <v>18</v>
      </c>
      <c r="O8859">
        <v>300</v>
      </c>
      <c r="P8859">
        <v>0.25</v>
      </c>
      <c r="Q8859">
        <v>1</v>
      </c>
      <c r="R8859">
        <v>0.67</v>
      </c>
      <c r="S8859">
        <v>0.25</v>
      </c>
      <c r="T8859">
        <v>15</v>
      </c>
      <c r="U8859">
        <v>78</v>
      </c>
      <c r="V8859">
        <v>65</v>
      </c>
      <c r="W8859">
        <v>3.62</v>
      </c>
      <c r="X8859">
        <v>5</v>
      </c>
      <c r="Z8859">
        <v>0.12</v>
      </c>
      <c r="AA8859">
        <v>10</v>
      </c>
      <c r="AB8859">
        <v>0.91</v>
      </c>
      <c r="AC8859">
        <v>680</v>
      </c>
      <c r="AD8859">
        <v>1</v>
      </c>
      <c r="AE8859">
        <v>0.02</v>
      </c>
      <c r="AF8859">
        <v>80</v>
      </c>
      <c r="AG8859">
        <v>780</v>
      </c>
      <c r="AH8859">
        <v>6</v>
      </c>
      <c r="AI8859">
        <v>1</v>
      </c>
      <c r="AJ8859">
        <v>11</v>
      </c>
      <c r="AK8859">
        <v>45</v>
      </c>
      <c r="AL8859">
        <v>0.08</v>
      </c>
      <c r="AM8859">
        <v>5</v>
      </c>
      <c r="AN8859">
        <v>5</v>
      </c>
      <c r="AO8859">
        <v>84</v>
      </c>
      <c r="AP8859">
        <v>5</v>
      </c>
      <c r="AQ8859">
        <v>88</v>
      </c>
    </row>
    <row r="8860" spans="1:43" hidden="1" x14ac:dyDescent="0.25">
      <c r="A8860" t="s">
        <v>32149</v>
      </c>
      <c r="B8860" t="s">
        <v>32150</v>
      </c>
      <c r="C8860" s="1" t="str">
        <f t="shared" si="608"/>
        <v>21:0153</v>
      </c>
      <c r="D8860" s="1" t="str">
        <f t="shared" si="609"/>
        <v>21:0040</v>
      </c>
      <c r="E8860" t="s">
        <v>32147</v>
      </c>
      <c r="F8860" t="s">
        <v>32151</v>
      </c>
      <c r="H8860">
        <v>54.997471900000001</v>
      </c>
      <c r="I8860">
        <v>-124.72758020000001</v>
      </c>
      <c r="J8860" s="1" t="str">
        <f t="shared" si="610"/>
        <v>Till</v>
      </c>
      <c r="K8860" s="1" t="str">
        <f t="shared" si="607"/>
        <v>&lt;63 micron</v>
      </c>
      <c r="L8860">
        <v>0.1</v>
      </c>
      <c r="M8860">
        <v>1.73</v>
      </c>
      <c r="N8860">
        <v>26</v>
      </c>
      <c r="O8860">
        <v>290</v>
      </c>
      <c r="P8860">
        <v>0.25</v>
      </c>
      <c r="Q8860">
        <v>1</v>
      </c>
      <c r="R8860">
        <v>0.76</v>
      </c>
      <c r="S8860">
        <v>0.25</v>
      </c>
      <c r="T8860">
        <v>16</v>
      </c>
      <c r="U8860">
        <v>75</v>
      </c>
      <c r="V8860">
        <v>63</v>
      </c>
      <c r="W8860">
        <v>3.49</v>
      </c>
      <c r="X8860">
        <v>5</v>
      </c>
      <c r="Z8860">
        <v>0.11</v>
      </c>
      <c r="AA8860">
        <v>10</v>
      </c>
      <c r="AB8860">
        <v>0.97</v>
      </c>
      <c r="AC8860">
        <v>715</v>
      </c>
      <c r="AD8860">
        <v>1</v>
      </c>
      <c r="AE8860">
        <v>0.02</v>
      </c>
      <c r="AF8860">
        <v>79</v>
      </c>
      <c r="AG8860">
        <v>830</v>
      </c>
      <c r="AH8860">
        <v>6</v>
      </c>
      <c r="AI8860">
        <v>2</v>
      </c>
      <c r="AJ8860">
        <v>10</v>
      </c>
      <c r="AK8860">
        <v>47</v>
      </c>
      <c r="AL8860">
        <v>0.09</v>
      </c>
      <c r="AM8860">
        <v>5</v>
      </c>
      <c r="AN8860">
        <v>5</v>
      </c>
      <c r="AO8860">
        <v>80</v>
      </c>
      <c r="AP8860">
        <v>5</v>
      </c>
      <c r="AQ8860">
        <v>90</v>
      </c>
    </row>
    <row r="8861" spans="1:43" hidden="1" x14ac:dyDescent="0.25">
      <c r="A8861" t="s">
        <v>32152</v>
      </c>
      <c r="B8861" t="s">
        <v>32153</v>
      </c>
      <c r="C8861" s="1" t="str">
        <f t="shared" si="608"/>
        <v>21:0153</v>
      </c>
      <c r="D8861" s="1" t="str">
        <f t="shared" si="609"/>
        <v>21:0040</v>
      </c>
      <c r="E8861" t="s">
        <v>32154</v>
      </c>
      <c r="F8861" t="s">
        <v>32155</v>
      </c>
      <c r="H8861">
        <v>54.977384399999998</v>
      </c>
      <c r="I8861">
        <v>-124.66899410000001</v>
      </c>
      <c r="J8861" s="1" t="str">
        <f t="shared" si="610"/>
        <v>Till</v>
      </c>
      <c r="K8861" s="1" t="str">
        <f t="shared" si="607"/>
        <v>&lt;63 micron</v>
      </c>
      <c r="L8861">
        <v>0.1</v>
      </c>
      <c r="M8861">
        <v>1.43</v>
      </c>
      <c r="N8861">
        <v>24</v>
      </c>
      <c r="O8861">
        <v>210</v>
      </c>
      <c r="P8861">
        <v>0.25</v>
      </c>
      <c r="Q8861">
        <v>1</v>
      </c>
      <c r="R8861">
        <v>0.73</v>
      </c>
      <c r="S8861">
        <v>0.25</v>
      </c>
      <c r="T8861">
        <v>12</v>
      </c>
      <c r="U8861">
        <v>68</v>
      </c>
      <c r="V8861">
        <v>52</v>
      </c>
      <c r="W8861">
        <v>3.06</v>
      </c>
      <c r="X8861">
        <v>5</v>
      </c>
      <c r="Z8861">
        <v>0.08</v>
      </c>
      <c r="AA8861">
        <v>10</v>
      </c>
      <c r="AB8861">
        <v>0.9</v>
      </c>
      <c r="AC8861">
        <v>515</v>
      </c>
      <c r="AD8861">
        <v>1</v>
      </c>
      <c r="AE8861">
        <v>0.02</v>
      </c>
      <c r="AF8861">
        <v>61</v>
      </c>
      <c r="AG8861">
        <v>830</v>
      </c>
      <c r="AH8861">
        <v>4</v>
      </c>
      <c r="AI8861">
        <v>1</v>
      </c>
      <c r="AJ8861">
        <v>9</v>
      </c>
      <c r="AK8861">
        <v>43</v>
      </c>
      <c r="AL8861">
        <v>0.08</v>
      </c>
      <c r="AM8861">
        <v>5</v>
      </c>
      <c r="AN8861">
        <v>5</v>
      </c>
      <c r="AO8861">
        <v>71</v>
      </c>
      <c r="AP8861">
        <v>5</v>
      </c>
      <c r="AQ8861">
        <v>80</v>
      </c>
    </row>
    <row r="8862" spans="1:43" hidden="1" x14ac:dyDescent="0.25">
      <c r="A8862" t="s">
        <v>32156</v>
      </c>
      <c r="B8862" t="s">
        <v>32157</v>
      </c>
      <c r="C8862" s="1" t="str">
        <f t="shared" si="608"/>
        <v>21:0153</v>
      </c>
      <c r="D8862" s="1" t="str">
        <f t="shared" si="609"/>
        <v>21:0040</v>
      </c>
      <c r="E8862" t="s">
        <v>32158</v>
      </c>
      <c r="F8862" t="s">
        <v>32159</v>
      </c>
      <c r="H8862">
        <v>55.051381800000001</v>
      </c>
      <c r="I8862">
        <v>-125.5903701</v>
      </c>
      <c r="J8862" s="1" t="str">
        <f t="shared" si="610"/>
        <v>Till</v>
      </c>
      <c r="K8862" s="1" t="str">
        <f t="shared" si="607"/>
        <v>&lt;63 micron</v>
      </c>
      <c r="L8862">
        <v>0.1</v>
      </c>
      <c r="M8862">
        <v>2.21</v>
      </c>
      <c r="N8862">
        <v>24</v>
      </c>
      <c r="O8862">
        <v>190</v>
      </c>
      <c r="P8862">
        <v>0.25</v>
      </c>
      <c r="Q8862">
        <v>1</v>
      </c>
      <c r="R8862">
        <v>0.74</v>
      </c>
      <c r="S8862">
        <v>0.25</v>
      </c>
      <c r="T8862">
        <v>16</v>
      </c>
      <c r="U8862">
        <v>47</v>
      </c>
      <c r="V8862">
        <v>56</v>
      </c>
      <c r="W8862">
        <v>4.07</v>
      </c>
      <c r="X8862">
        <v>10</v>
      </c>
      <c r="Z8862">
        <v>0.09</v>
      </c>
      <c r="AA8862">
        <v>10</v>
      </c>
      <c r="AB8862">
        <v>0.98</v>
      </c>
      <c r="AC8862">
        <v>880</v>
      </c>
      <c r="AD8862">
        <v>0.5</v>
      </c>
      <c r="AE8862">
        <v>0.02</v>
      </c>
      <c r="AF8862">
        <v>37</v>
      </c>
      <c r="AG8862">
        <v>770</v>
      </c>
      <c r="AH8862">
        <v>6</v>
      </c>
      <c r="AI8862">
        <v>1</v>
      </c>
      <c r="AJ8862">
        <v>10</v>
      </c>
      <c r="AK8862">
        <v>54</v>
      </c>
      <c r="AL8862">
        <v>0.1</v>
      </c>
      <c r="AM8862">
        <v>5</v>
      </c>
      <c r="AN8862">
        <v>5</v>
      </c>
      <c r="AO8862">
        <v>81</v>
      </c>
      <c r="AP8862">
        <v>5</v>
      </c>
      <c r="AQ8862">
        <v>112</v>
      </c>
    </row>
    <row r="8863" spans="1:43" hidden="1" x14ac:dyDescent="0.25">
      <c r="A8863" t="s">
        <v>32160</v>
      </c>
      <c r="B8863" t="s">
        <v>32161</v>
      </c>
      <c r="C8863" s="1" t="str">
        <f t="shared" si="608"/>
        <v>21:0153</v>
      </c>
      <c r="D8863" s="1" t="str">
        <f t="shared" si="609"/>
        <v>21:0040</v>
      </c>
      <c r="E8863" t="s">
        <v>32162</v>
      </c>
      <c r="F8863" t="s">
        <v>32163</v>
      </c>
      <c r="H8863">
        <v>55.085110299999997</v>
      </c>
      <c r="I8863">
        <v>-125.62936329999999</v>
      </c>
      <c r="J8863" s="1" t="str">
        <f t="shared" si="610"/>
        <v>Till</v>
      </c>
      <c r="K8863" s="1" t="str">
        <f t="shared" ref="K8863:K8926" si="611">HYPERLINK("http://geochem.nrcan.gc.ca/cdogs/content/kwd/kwd080004_e.htm", "&lt;63 micron")</f>
        <v>&lt;63 micron</v>
      </c>
      <c r="L8863">
        <v>0.1</v>
      </c>
      <c r="M8863">
        <v>1.79</v>
      </c>
      <c r="N8863">
        <v>14</v>
      </c>
      <c r="O8863">
        <v>130</v>
      </c>
      <c r="P8863">
        <v>0.25</v>
      </c>
      <c r="Q8863">
        <v>1</v>
      </c>
      <c r="R8863">
        <v>0.47</v>
      </c>
      <c r="S8863">
        <v>0.25</v>
      </c>
      <c r="T8863">
        <v>17</v>
      </c>
      <c r="U8863">
        <v>67</v>
      </c>
      <c r="V8863">
        <v>108</v>
      </c>
      <c r="W8863">
        <v>3.76</v>
      </c>
      <c r="X8863">
        <v>5</v>
      </c>
      <c r="Z8863">
        <v>0.04</v>
      </c>
      <c r="AA8863">
        <v>10</v>
      </c>
      <c r="AB8863">
        <v>0.91</v>
      </c>
      <c r="AC8863">
        <v>915</v>
      </c>
      <c r="AD8863">
        <v>1</v>
      </c>
      <c r="AE8863">
        <v>0.01</v>
      </c>
      <c r="AF8863">
        <v>53</v>
      </c>
      <c r="AG8863">
        <v>460</v>
      </c>
      <c r="AH8863">
        <v>4</v>
      </c>
      <c r="AI8863">
        <v>1</v>
      </c>
      <c r="AJ8863">
        <v>11</v>
      </c>
      <c r="AK8863">
        <v>32</v>
      </c>
      <c r="AL8863">
        <v>0.11</v>
      </c>
      <c r="AM8863">
        <v>5</v>
      </c>
      <c r="AN8863">
        <v>5</v>
      </c>
      <c r="AO8863">
        <v>77</v>
      </c>
      <c r="AP8863">
        <v>5</v>
      </c>
      <c r="AQ8863">
        <v>78</v>
      </c>
    </row>
    <row r="8864" spans="1:43" hidden="1" x14ac:dyDescent="0.25">
      <c r="A8864" t="s">
        <v>32164</v>
      </c>
      <c r="B8864" t="s">
        <v>32165</v>
      </c>
      <c r="C8864" s="1" t="str">
        <f t="shared" si="608"/>
        <v>21:0153</v>
      </c>
      <c r="D8864" s="1" t="str">
        <f t="shared" si="609"/>
        <v>21:0040</v>
      </c>
      <c r="E8864" t="s">
        <v>32166</v>
      </c>
      <c r="F8864" t="s">
        <v>32167</v>
      </c>
      <c r="H8864">
        <v>55.109175899999997</v>
      </c>
      <c r="I8864">
        <v>-125.6767801</v>
      </c>
      <c r="J8864" s="1" t="str">
        <f t="shared" si="610"/>
        <v>Till</v>
      </c>
      <c r="K8864" s="1" t="str">
        <f t="shared" si="611"/>
        <v>&lt;63 micron</v>
      </c>
      <c r="L8864">
        <v>0.1</v>
      </c>
      <c r="M8864">
        <v>2.11</v>
      </c>
      <c r="N8864">
        <v>10</v>
      </c>
      <c r="O8864">
        <v>130</v>
      </c>
      <c r="P8864">
        <v>0.25</v>
      </c>
      <c r="Q8864">
        <v>1</v>
      </c>
      <c r="R8864">
        <v>1.61</v>
      </c>
      <c r="S8864">
        <v>0.5</v>
      </c>
      <c r="T8864">
        <v>17</v>
      </c>
      <c r="U8864">
        <v>45</v>
      </c>
      <c r="V8864">
        <v>50</v>
      </c>
      <c r="W8864">
        <v>3.79</v>
      </c>
      <c r="X8864">
        <v>5</v>
      </c>
      <c r="Z8864">
        <v>0.13</v>
      </c>
      <c r="AA8864">
        <v>10</v>
      </c>
      <c r="AB8864">
        <v>1.2</v>
      </c>
      <c r="AC8864">
        <v>925</v>
      </c>
      <c r="AD8864">
        <v>0.5</v>
      </c>
      <c r="AE8864">
        <v>0.02</v>
      </c>
      <c r="AF8864">
        <v>33</v>
      </c>
      <c r="AG8864">
        <v>770</v>
      </c>
      <c r="AH8864">
        <v>6</v>
      </c>
      <c r="AI8864">
        <v>1</v>
      </c>
      <c r="AJ8864">
        <v>8</v>
      </c>
      <c r="AK8864">
        <v>68</v>
      </c>
      <c r="AL8864">
        <v>0.1</v>
      </c>
      <c r="AM8864">
        <v>5</v>
      </c>
      <c r="AN8864">
        <v>5</v>
      </c>
      <c r="AO8864">
        <v>79</v>
      </c>
      <c r="AP8864">
        <v>5</v>
      </c>
      <c r="AQ8864">
        <v>104</v>
      </c>
    </row>
    <row r="8865" spans="1:43" hidden="1" x14ac:dyDescent="0.25">
      <c r="A8865" t="s">
        <v>32168</v>
      </c>
      <c r="B8865" t="s">
        <v>32169</v>
      </c>
      <c r="C8865" s="1" t="str">
        <f t="shared" si="608"/>
        <v>21:0153</v>
      </c>
      <c r="D8865" s="1" t="str">
        <f t="shared" si="609"/>
        <v>21:0040</v>
      </c>
      <c r="E8865" t="s">
        <v>32170</v>
      </c>
      <c r="F8865" t="s">
        <v>32171</v>
      </c>
      <c r="H8865">
        <v>55.117336399999999</v>
      </c>
      <c r="I8865">
        <v>-125.7637953</v>
      </c>
      <c r="J8865" s="1" t="str">
        <f t="shared" si="610"/>
        <v>Till</v>
      </c>
      <c r="K8865" s="1" t="str">
        <f t="shared" si="611"/>
        <v>&lt;63 micron</v>
      </c>
      <c r="L8865">
        <v>0.1</v>
      </c>
      <c r="M8865">
        <v>1.49</v>
      </c>
      <c r="N8865">
        <v>12</v>
      </c>
      <c r="O8865">
        <v>160</v>
      </c>
      <c r="P8865">
        <v>0.25</v>
      </c>
      <c r="Q8865">
        <v>1</v>
      </c>
      <c r="R8865">
        <v>0.72</v>
      </c>
      <c r="S8865">
        <v>0.25</v>
      </c>
      <c r="T8865">
        <v>11</v>
      </c>
      <c r="U8865">
        <v>43</v>
      </c>
      <c r="V8865">
        <v>47</v>
      </c>
      <c r="W8865">
        <v>3.19</v>
      </c>
      <c r="X8865">
        <v>5</v>
      </c>
      <c r="Z8865">
        <v>0.06</v>
      </c>
      <c r="AA8865">
        <v>10</v>
      </c>
      <c r="AB8865">
        <v>0.62</v>
      </c>
      <c r="AC8865">
        <v>615</v>
      </c>
      <c r="AD8865">
        <v>0.5</v>
      </c>
      <c r="AE8865">
        <v>0.02</v>
      </c>
      <c r="AF8865">
        <v>24</v>
      </c>
      <c r="AG8865">
        <v>910</v>
      </c>
      <c r="AH8865">
        <v>8</v>
      </c>
      <c r="AI8865">
        <v>1</v>
      </c>
      <c r="AJ8865">
        <v>8</v>
      </c>
      <c r="AK8865">
        <v>49</v>
      </c>
      <c r="AL8865">
        <v>0.09</v>
      </c>
      <c r="AM8865">
        <v>5</v>
      </c>
      <c r="AN8865">
        <v>5</v>
      </c>
      <c r="AO8865">
        <v>76</v>
      </c>
      <c r="AP8865">
        <v>5</v>
      </c>
      <c r="AQ8865">
        <v>70</v>
      </c>
    </row>
    <row r="8866" spans="1:43" hidden="1" x14ac:dyDescent="0.25">
      <c r="A8866" t="s">
        <v>32172</v>
      </c>
      <c r="B8866" t="s">
        <v>32173</v>
      </c>
      <c r="C8866" s="1" t="str">
        <f t="shared" si="608"/>
        <v>21:0153</v>
      </c>
      <c r="D8866" s="1" t="str">
        <f t="shared" si="609"/>
        <v>21:0040</v>
      </c>
      <c r="E8866" t="s">
        <v>32174</v>
      </c>
      <c r="F8866" t="s">
        <v>32175</v>
      </c>
      <c r="H8866">
        <v>55.0866562</v>
      </c>
      <c r="I8866">
        <v>-125.69311</v>
      </c>
      <c r="J8866" s="1" t="str">
        <f t="shared" si="610"/>
        <v>Till</v>
      </c>
      <c r="K8866" s="1" t="str">
        <f t="shared" si="611"/>
        <v>&lt;63 micron</v>
      </c>
      <c r="L8866">
        <v>0.1</v>
      </c>
      <c r="M8866">
        <v>1.45</v>
      </c>
      <c r="N8866">
        <v>18</v>
      </c>
      <c r="O8866">
        <v>140</v>
      </c>
      <c r="P8866">
        <v>0.25</v>
      </c>
      <c r="Q8866">
        <v>1</v>
      </c>
      <c r="R8866">
        <v>0.52</v>
      </c>
      <c r="S8866">
        <v>0.25</v>
      </c>
      <c r="T8866">
        <v>12</v>
      </c>
      <c r="U8866">
        <v>31</v>
      </c>
      <c r="V8866">
        <v>41</v>
      </c>
      <c r="W8866">
        <v>2.98</v>
      </c>
      <c r="X8866">
        <v>5</v>
      </c>
      <c r="Z8866">
        <v>0.02</v>
      </c>
      <c r="AA8866">
        <v>10</v>
      </c>
      <c r="AB8866">
        <v>0.61</v>
      </c>
      <c r="AC8866">
        <v>665</v>
      </c>
      <c r="AD8866">
        <v>1</v>
      </c>
      <c r="AE8866">
        <v>0.01</v>
      </c>
      <c r="AF8866">
        <v>15</v>
      </c>
      <c r="AG8866">
        <v>850</v>
      </c>
      <c r="AH8866">
        <v>6</v>
      </c>
      <c r="AI8866">
        <v>2</v>
      </c>
      <c r="AJ8866">
        <v>7</v>
      </c>
      <c r="AK8866">
        <v>39</v>
      </c>
      <c r="AL8866">
        <v>0.11</v>
      </c>
      <c r="AM8866">
        <v>5</v>
      </c>
      <c r="AN8866">
        <v>5</v>
      </c>
      <c r="AO8866">
        <v>71</v>
      </c>
      <c r="AP8866">
        <v>5</v>
      </c>
      <c r="AQ8866">
        <v>62</v>
      </c>
    </row>
    <row r="8867" spans="1:43" hidden="1" x14ac:dyDescent="0.25">
      <c r="A8867" t="s">
        <v>32176</v>
      </c>
      <c r="B8867" t="s">
        <v>32177</v>
      </c>
      <c r="C8867" s="1" t="str">
        <f t="shared" si="608"/>
        <v>21:0153</v>
      </c>
      <c r="D8867" s="1" t="str">
        <f t="shared" si="609"/>
        <v>21:0040</v>
      </c>
      <c r="E8867" t="s">
        <v>32178</v>
      </c>
      <c r="F8867" t="s">
        <v>32179</v>
      </c>
      <c r="H8867">
        <v>55.080275200000003</v>
      </c>
      <c r="I8867">
        <v>-125.7707338</v>
      </c>
      <c r="J8867" s="1" t="str">
        <f t="shared" si="610"/>
        <v>Till</v>
      </c>
      <c r="K8867" s="1" t="str">
        <f t="shared" si="611"/>
        <v>&lt;63 micron</v>
      </c>
      <c r="L8867">
        <v>0.1</v>
      </c>
      <c r="M8867">
        <v>1.9</v>
      </c>
      <c r="N8867">
        <v>12</v>
      </c>
      <c r="O8867">
        <v>220</v>
      </c>
      <c r="P8867">
        <v>0.25</v>
      </c>
      <c r="Q8867">
        <v>1</v>
      </c>
      <c r="R8867">
        <v>0.76</v>
      </c>
      <c r="S8867">
        <v>0.25</v>
      </c>
      <c r="T8867">
        <v>16</v>
      </c>
      <c r="U8867">
        <v>41</v>
      </c>
      <c r="V8867">
        <v>51</v>
      </c>
      <c r="W8867">
        <v>3.79</v>
      </c>
      <c r="X8867">
        <v>5</v>
      </c>
      <c r="Z8867">
        <v>7.0000000000000007E-2</v>
      </c>
      <c r="AA8867">
        <v>10</v>
      </c>
      <c r="AB8867">
        <v>0.65</v>
      </c>
      <c r="AC8867">
        <v>955</v>
      </c>
      <c r="AD8867">
        <v>1</v>
      </c>
      <c r="AE8867">
        <v>0.02</v>
      </c>
      <c r="AF8867">
        <v>31</v>
      </c>
      <c r="AG8867">
        <v>800</v>
      </c>
      <c r="AH8867">
        <v>8</v>
      </c>
      <c r="AI8867">
        <v>1</v>
      </c>
      <c r="AJ8867">
        <v>10</v>
      </c>
      <c r="AK8867">
        <v>60</v>
      </c>
      <c r="AL8867">
        <v>0.06</v>
      </c>
      <c r="AM8867">
        <v>5</v>
      </c>
      <c r="AN8867">
        <v>5</v>
      </c>
      <c r="AO8867">
        <v>78</v>
      </c>
      <c r="AP8867">
        <v>5</v>
      </c>
      <c r="AQ8867">
        <v>102</v>
      </c>
    </row>
    <row r="8868" spans="1:43" hidden="1" x14ac:dyDescent="0.25">
      <c r="A8868" t="s">
        <v>32180</v>
      </c>
      <c r="B8868" t="s">
        <v>32181</v>
      </c>
      <c r="C8868" s="1" t="str">
        <f t="shared" si="608"/>
        <v>21:0153</v>
      </c>
      <c r="D8868" s="1" t="str">
        <f t="shared" si="609"/>
        <v>21:0040</v>
      </c>
      <c r="E8868" t="s">
        <v>32182</v>
      </c>
      <c r="F8868" t="s">
        <v>32183</v>
      </c>
      <c r="H8868">
        <v>55.083987800000003</v>
      </c>
      <c r="I8868">
        <v>-125.8332237</v>
      </c>
      <c r="J8868" s="1" t="str">
        <f t="shared" si="610"/>
        <v>Till</v>
      </c>
      <c r="K8868" s="1" t="str">
        <f t="shared" si="611"/>
        <v>&lt;63 micron</v>
      </c>
      <c r="L8868">
        <v>0.1</v>
      </c>
      <c r="M8868">
        <v>1.54</v>
      </c>
      <c r="N8868">
        <v>12</v>
      </c>
      <c r="O8868">
        <v>190</v>
      </c>
      <c r="P8868">
        <v>0.25</v>
      </c>
      <c r="Q8868">
        <v>1</v>
      </c>
      <c r="R8868">
        <v>0.5</v>
      </c>
      <c r="S8868">
        <v>0.25</v>
      </c>
      <c r="T8868">
        <v>7</v>
      </c>
      <c r="U8868">
        <v>33</v>
      </c>
      <c r="V8868">
        <v>45</v>
      </c>
      <c r="W8868">
        <v>2.74</v>
      </c>
      <c r="X8868">
        <v>5</v>
      </c>
      <c r="Z8868">
        <v>0.03</v>
      </c>
      <c r="AA8868">
        <v>10</v>
      </c>
      <c r="AB8868">
        <v>0.44</v>
      </c>
      <c r="AC8868">
        <v>400</v>
      </c>
      <c r="AD8868">
        <v>0.5</v>
      </c>
      <c r="AE8868">
        <v>0.01</v>
      </c>
      <c r="AF8868">
        <v>17</v>
      </c>
      <c r="AG8868">
        <v>690</v>
      </c>
      <c r="AH8868">
        <v>6</v>
      </c>
      <c r="AI8868">
        <v>2</v>
      </c>
      <c r="AJ8868">
        <v>9</v>
      </c>
      <c r="AK8868">
        <v>44</v>
      </c>
      <c r="AL8868">
        <v>0.11</v>
      </c>
      <c r="AM8868">
        <v>5</v>
      </c>
      <c r="AN8868">
        <v>5</v>
      </c>
      <c r="AO8868">
        <v>72</v>
      </c>
      <c r="AP8868">
        <v>5</v>
      </c>
      <c r="AQ8868">
        <v>52</v>
      </c>
    </row>
    <row r="8869" spans="1:43" hidden="1" x14ac:dyDescent="0.25">
      <c r="A8869" t="s">
        <v>32184</v>
      </c>
      <c r="B8869" t="s">
        <v>32185</v>
      </c>
      <c r="C8869" s="1" t="str">
        <f t="shared" si="608"/>
        <v>21:0153</v>
      </c>
      <c r="D8869" s="1" t="str">
        <f t="shared" si="609"/>
        <v>21:0040</v>
      </c>
      <c r="E8869" t="s">
        <v>32186</v>
      </c>
      <c r="F8869" t="s">
        <v>32187</v>
      </c>
      <c r="H8869">
        <v>55.137526999999999</v>
      </c>
      <c r="I8869">
        <v>-125.7594634</v>
      </c>
      <c r="J8869" s="1" t="str">
        <f t="shared" si="610"/>
        <v>Till</v>
      </c>
      <c r="K8869" s="1" t="str">
        <f t="shared" si="611"/>
        <v>&lt;63 micron</v>
      </c>
      <c r="L8869">
        <v>0.1</v>
      </c>
      <c r="M8869">
        <v>2.2400000000000002</v>
      </c>
      <c r="N8869">
        <v>2</v>
      </c>
      <c r="O8869">
        <v>230</v>
      </c>
      <c r="P8869">
        <v>0.25</v>
      </c>
      <c r="Q8869">
        <v>1</v>
      </c>
      <c r="R8869">
        <v>0.79</v>
      </c>
      <c r="S8869">
        <v>0.25</v>
      </c>
      <c r="T8869">
        <v>15</v>
      </c>
      <c r="U8869">
        <v>50</v>
      </c>
      <c r="V8869">
        <v>48</v>
      </c>
      <c r="W8869">
        <v>3.85</v>
      </c>
      <c r="X8869">
        <v>10</v>
      </c>
      <c r="Z8869">
        <v>0.11</v>
      </c>
      <c r="AA8869">
        <v>10</v>
      </c>
      <c r="AB8869">
        <v>0.75</v>
      </c>
      <c r="AC8869">
        <v>610</v>
      </c>
      <c r="AD8869">
        <v>0.5</v>
      </c>
      <c r="AE8869">
        <v>0.02</v>
      </c>
      <c r="AF8869">
        <v>26</v>
      </c>
      <c r="AG8869">
        <v>830</v>
      </c>
      <c r="AH8869">
        <v>10</v>
      </c>
      <c r="AI8869">
        <v>1</v>
      </c>
      <c r="AJ8869">
        <v>11</v>
      </c>
      <c r="AK8869">
        <v>63</v>
      </c>
      <c r="AL8869">
        <v>0.11</v>
      </c>
      <c r="AM8869">
        <v>5</v>
      </c>
      <c r="AN8869">
        <v>5</v>
      </c>
      <c r="AO8869">
        <v>91</v>
      </c>
      <c r="AP8869">
        <v>5</v>
      </c>
      <c r="AQ8869">
        <v>92</v>
      </c>
    </row>
    <row r="8870" spans="1:43" hidden="1" x14ac:dyDescent="0.25">
      <c r="A8870" t="s">
        <v>32188</v>
      </c>
      <c r="B8870" t="s">
        <v>32189</v>
      </c>
      <c r="C8870" s="1" t="str">
        <f t="shared" si="608"/>
        <v>21:0153</v>
      </c>
      <c r="D8870" s="1" t="str">
        <f t="shared" si="609"/>
        <v>21:0040</v>
      </c>
      <c r="E8870" t="s">
        <v>32190</v>
      </c>
      <c r="F8870" t="s">
        <v>32191</v>
      </c>
      <c r="H8870">
        <v>55.131492299999998</v>
      </c>
      <c r="I8870">
        <v>-125.81573640000001</v>
      </c>
      <c r="J8870" s="1" t="str">
        <f t="shared" si="610"/>
        <v>Till</v>
      </c>
      <c r="K8870" s="1" t="str">
        <f t="shared" si="611"/>
        <v>&lt;63 micron</v>
      </c>
      <c r="L8870">
        <v>0.1</v>
      </c>
      <c r="M8870">
        <v>1.95</v>
      </c>
      <c r="N8870">
        <v>14</v>
      </c>
      <c r="O8870">
        <v>190</v>
      </c>
      <c r="P8870">
        <v>0.25</v>
      </c>
      <c r="Q8870">
        <v>1</v>
      </c>
      <c r="R8870">
        <v>0.64</v>
      </c>
      <c r="S8870">
        <v>0.25</v>
      </c>
      <c r="T8870">
        <v>14</v>
      </c>
      <c r="U8870">
        <v>41</v>
      </c>
      <c r="V8870">
        <v>62</v>
      </c>
      <c r="W8870">
        <v>3.47</v>
      </c>
      <c r="X8870">
        <v>5</v>
      </c>
      <c r="Z8870">
        <v>0.09</v>
      </c>
      <c r="AA8870">
        <v>10</v>
      </c>
      <c r="AB8870">
        <v>0.69</v>
      </c>
      <c r="AC8870">
        <v>715</v>
      </c>
      <c r="AD8870">
        <v>1</v>
      </c>
      <c r="AE8870">
        <v>0.02</v>
      </c>
      <c r="AF8870">
        <v>22</v>
      </c>
      <c r="AG8870">
        <v>900</v>
      </c>
      <c r="AH8870">
        <v>6</v>
      </c>
      <c r="AI8870">
        <v>2</v>
      </c>
      <c r="AJ8870">
        <v>8</v>
      </c>
      <c r="AK8870">
        <v>52</v>
      </c>
      <c r="AL8870">
        <v>0.14000000000000001</v>
      </c>
      <c r="AM8870">
        <v>5</v>
      </c>
      <c r="AN8870">
        <v>5</v>
      </c>
      <c r="AO8870">
        <v>91</v>
      </c>
      <c r="AP8870">
        <v>5</v>
      </c>
      <c r="AQ8870">
        <v>68</v>
      </c>
    </row>
    <row r="8871" spans="1:43" hidden="1" x14ac:dyDescent="0.25">
      <c r="A8871" t="s">
        <v>32192</v>
      </c>
      <c r="B8871" t="s">
        <v>32193</v>
      </c>
      <c r="C8871" s="1" t="str">
        <f t="shared" si="608"/>
        <v>21:0153</v>
      </c>
      <c r="D8871" s="1" t="str">
        <f t="shared" si="609"/>
        <v>21:0040</v>
      </c>
      <c r="E8871" t="s">
        <v>32194</v>
      </c>
      <c r="F8871" t="s">
        <v>32195</v>
      </c>
      <c r="H8871">
        <v>55.134194899999997</v>
      </c>
      <c r="I8871">
        <v>-125.9005372</v>
      </c>
      <c r="J8871" s="1" t="str">
        <f t="shared" si="610"/>
        <v>Till</v>
      </c>
      <c r="K8871" s="1" t="str">
        <f t="shared" si="611"/>
        <v>&lt;63 micron</v>
      </c>
      <c r="L8871">
        <v>0.1</v>
      </c>
      <c r="M8871">
        <v>2.36</v>
      </c>
      <c r="N8871">
        <v>14</v>
      </c>
      <c r="O8871">
        <v>200</v>
      </c>
      <c r="P8871">
        <v>0.25</v>
      </c>
      <c r="Q8871">
        <v>1</v>
      </c>
      <c r="R8871">
        <v>0.93</v>
      </c>
      <c r="S8871">
        <v>0.25</v>
      </c>
      <c r="T8871">
        <v>20</v>
      </c>
      <c r="U8871">
        <v>71</v>
      </c>
      <c r="V8871">
        <v>76</v>
      </c>
      <c r="W8871">
        <v>4.3</v>
      </c>
      <c r="X8871">
        <v>10</v>
      </c>
      <c r="Z8871">
        <v>0.16</v>
      </c>
      <c r="AA8871">
        <v>20</v>
      </c>
      <c r="AB8871">
        <v>1</v>
      </c>
      <c r="AC8871">
        <v>1220</v>
      </c>
      <c r="AD8871">
        <v>1</v>
      </c>
      <c r="AE8871">
        <v>0.03</v>
      </c>
      <c r="AF8871">
        <v>38</v>
      </c>
      <c r="AG8871">
        <v>950</v>
      </c>
      <c r="AH8871">
        <v>12</v>
      </c>
      <c r="AI8871">
        <v>1</v>
      </c>
      <c r="AJ8871">
        <v>13</v>
      </c>
      <c r="AK8871">
        <v>69</v>
      </c>
      <c r="AL8871">
        <v>0.1</v>
      </c>
      <c r="AM8871">
        <v>5</v>
      </c>
      <c r="AN8871">
        <v>5</v>
      </c>
      <c r="AO8871">
        <v>97</v>
      </c>
      <c r="AP8871">
        <v>5</v>
      </c>
      <c r="AQ8871">
        <v>112</v>
      </c>
    </row>
    <row r="8872" spans="1:43" hidden="1" x14ac:dyDescent="0.25">
      <c r="A8872" t="s">
        <v>32196</v>
      </c>
      <c r="B8872" t="s">
        <v>32197</v>
      </c>
      <c r="C8872" s="1" t="str">
        <f t="shared" si="608"/>
        <v>21:0153</v>
      </c>
      <c r="D8872" s="1" t="str">
        <f t="shared" si="609"/>
        <v>21:0040</v>
      </c>
      <c r="E8872" t="s">
        <v>32198</v>
      </c>
      <c r="F8872" t="s">
        <v>32199</v>
      </c>
      <c r="H8872">
        <v>55.152811800000002</v>
      </c>
      <c r="I8872">
        <v>-125.95522010000001</v>
      </c>
      <c r="J8872" s="1" t="str">
        <f t="shared" si="610"/>
        <v>Till</v>
      </c>
      <c r="K8872" s="1" t="str">
        <f t="shared" si="611"/>
        <v>&lt;63 micron</v>
      </c>
      <c r="L8872">
        <v>0.1</v>
      </c>
      <c r="M8872">
        <v>2.02</v>
      </c>
      <c r="N8872">
        <v>8</v>
      </c>
      <c r="O8872">
        <v>200</v>
      </c>
      <c r="P8872">
        <v>0.25</v>
      </c>
      <c r="Q8872">
        <v>1</v>
      </c>
      <c r="R8872">
        <v>1.31</v>
      </c>
      <c r="S8872">
        <v>0.5</v>
      </c>
      <c r="T8872">
        <v>15</v>
      </c>
      <c r="U8872">
        <v>32</v>
      </c>
      <c r="V8872">
        <v>50</v>
      </c>
      <c r="W8872">
        <v>4.1399999999999997</v>
      </c>
      <c r="X8872">
        <v>5</v>
      </c>
      <c r="Z8872">
        <v>0.09</v>
      </c>
      <c r="AA8872">
        <v>10</v>
      </c>
      <c r="AB8872">
        <v>0.64</v>
      </c>
      <c r="AC8872">
        <v>930</v>
      </c>
      <c r="AD8872">
        <v>0.5</v>
      </c>
      <c r="AE8872">
        <v>0.02</v>
      </c>
      <c r="AF8872">
        <v>25</v>
      </c>
      <c r="AG8872">
        <v>820</v>
      </c>
      <c r="AH8872">
        <v>8</v>
      </c>
      <c r="AI8872">
        <v>1</v>
      </c>
      <c r="AJ8872">
        <v>12</v>
      </c>
      <c r="AK8872">
        <v>69</v>
      </c>
      <c r="AL8872">
        <v>0.04</v>
      </c>
      <c r="AM8872">
        <v>5</v>
      </c>
      <c r="AN8872">
        <v>5</v>
      </c>
      <c r="AO8872">
        <v>81</v>
      </c>
      <c r="AP8872">
        <v>5</v>
      </c>
      <c r="AQ8872">
        <v>122</v>
      </c>
    </row>
    <row r="8873" spans="1:43" hidden="1" x14ac:dyDescent="0.25">
      <c r="A8873" t="s">
        <v>32200</v>
      </c>
      <c r="B8873" t="s">
        <v>32201</v>
      </c>
      <c r="C8873" s="1" t="str">
        <f t="shared" si="608"/>
        <v>21:0153</v>
      </c>
      <c r="D8873" s="1" t="str">
        <f t="shared" si="609"/>
        <v>21:0040</v>
      </c>
      <c r="E8873" t="s">
        <v>32202</v>
      </c>
      <c r="F8873" t="s">
        <v>32203</v>
      </c>
      <c r="H8873">
        <v>55.192057599999998</v>
      </c>
      <c r="I8873">
        <v>-125.9735752</v>
      </c>
      <c r="J8873" s="1" t="str">
        <f t="shared" si="610"/>
        <v>Till</v>
      </c>
      <c r="K8873" s="1" t="str">
        <f t="shared" si="611"/>
        <v>&lt;63 micron</v>
      </c>
      <c r="L8873">
        <v>0.1</v>
      </c>
      <c r="M8873">
        <v>2.12</v>
      </c>
      <c r="N8873">
        <v>1</v>
      </c>
      <c r="O8873">
        <v>260</v>
      </c>
      <c r="P8873">
        <v>0.25</v>
      </c>
      <c r="Q8873">
        <v>1</v>
      </c>
      <c r="R8873">
        <v>1.74</v>
      </c>
      <c r="S8873">
        <v>0.5</v>
      </c>
      <c r="T8873">
        <v>14</v>
      </c>
      <c r="U8873">
        <v>40</v>
      </c>
      <c r="V8873">
        <v>60</v>
      </c>
      <c r="W8873">
        <v>3.91</v>
      </c>
      <c r="X8873">
        <v>5</v>
      </c>
      <c r="Z8873">
        <v>0.13</v>
      </c>
      <c r="AA8873">
        <v>10</v>
      </c>
      <c r="AB8873">
        <v>0.96</v>
      </c>
      <c r="AC8873">
        <v>775</v>
      </c>
      <c r="AD8873">
        <v>0.5</v>
      </c>
      <c r="AE8873">
        <v>0.02</v>
      </c>
      <c r="AF8873">
        <v>28</v>
      </c>
      <c r="AG8873">
        <v>740</v>
      </c>
      <c r="AH8873">
        <v>12</v>
      </c>
      <c r="AI8873">
        <v>1</v>
      </c>
      <c r="AJ8873">
        <v>12</v>
      </c>
      <c r="AK8873">
        <v>71</v>
      </c>
      <c r="AL8873">
        <v>0.08</v>
      </c>
      <c r="AM8873">
        <v>5</v>
      </c>
      <c r="AN8873">
        <v>5</v>
      </c>
      <c r="AO8873">
        <v>87</v>
      </c>
      <c r="AP8873">
        <v>5</v>
      </c>
      <c r="AQ8873">
        <v>120</v>
      </c>
    </row>
    <row r="8874" spans="1:43" hidden="1" x14ac:dyDescent="0.25">
      <c r="A8874" t="s">
        <v>32204</v>
      </c>
      <c r="B8874" t="s">
        <v>32205</v>
      </c>
      <c r="C8874" s="1" t="str">
        <f t="shared" si="608"/>
        <v>21:0153</v>
      </c>
      <c r="D8874" s="1" t="str">
        <f t="shared" si="609"/>
        <v>21:0040</v>
      </c>
      <c r="E8874" t="s">
        <v>32202</v>
      </c>
      <c r="F8874" t="s">
        <v>32206</v>
      </c>
      <c r="H8874">
        <v>55.192057599999998</v>
      </c>
      <c r="I8874">
        <v>-125.9735752</v>
      </c>
      <c r="J8874" s="1" t="str">
        <f t="shared" si="610"/>
        <v>Till</v>
      </c>
      <c r="K8874" s="1" t="str">
        <f t="shared" si="611"/>
        <v>&lt;63 micron</v>
      </c>
      <c r="L8874">
        <v>0.1</v>
      </c>
      <c r="M8874">
        <v>2.44</v>
      </c>
      <c r="N8874">
        <v>2</v>
      </c>
      <c r="O8874">
        <v>300</v>
      </c>
      <c r="P8874">
        <v>0.25</v>
      </c>
      <c r="Q8874">
        <v>1</v>
      </c>
      <c r="R8874">
        <v>0.91</v>
      </c>
      <c r="S8874">
        <v>0.5</v>
      </c>
      <c r="T8874">
        <v>19</v>
      </c>
      <c r="U8874">
        <v>45</v>
      </c>
      <c r="V8874">
        <v>61</v>
      </c>
      <c r="W8874">
        <v>4.4000000000000004</v>
      </c>
      <c r="X8874">
        <v>5</v>
      </c>
      <c r="Z8874">
        <v>0.1</v>
      </c>
      <c r="AA8874">
        <v>10</v>
      </c>
      <c r="AB8874">
        <v>0.92</v>
      </c>
      <c r="AC8874">
        <v>1285</v>
      </c>
      <c r="AD8874">
        <v>0.5</v>
      </c>
      <c r="AE8874">
        <v>0.03</v>
      </c>
      <c r="AF8874">
        <v>36</v>
      </c>
      <c r="AG8874">
        <v>700</v>
      </c>
      <c r="AH8874">
        <v>6</v>
      </c>
      <c r="AI8874">
        <v>1</v>
      </c>
      <c r="AJ8874">
        <v>13</v>
      </c>
      <c r="AK8874">
        <v>63</v>
      </c>
      <c r="AL8874">
        <v>0.08</v>
      </c>
      <c r="AM8874">
        <v>5</v>
      </c>
      <c r="AN8874">
        <v>5</v>
      </c>
      <c r="AO8874">
        <v>93</v>
      </c>
      <c r="AP8874">
        <v>5</v>
      </c>
      <c r="AQ8874">
        <v>128</v>
      </c>
    </row>
    <row r="8875" spans="1:43" hidden="1" x14ac:dyDescent="0.25">
      <c r="A8875" t="s">
        <v>32207</v>
      </c>
      <c r="B8875" t="s">
        <v>32208</v>
      </c>
      <c r="C8875" s="1" t="str">
        <f t="shared" si="608"/>
        <v>21:0153</v>
      </c>
      <c r="D8875" s="1" t="str">
        <f t="shared" si="609"/>
        <v>21:0040</v>
      </c>
      <c r="E8875" t="s">
        <v>32209</v>
      </c>
      <c r="F8875" t="s">
        <v>32210</v>
      </c>
      <c r="H8875">
        <v>55.2756556</v>
      </c>
      <c r="I8875">
        <v>-125.19628</v>
      </c>
      <c r="J8875" s="1" t="str">
        <f t="shared" si="610"/>
        <v>Till</v>
      </c>
      <c r="K8875" s="1" t="str">
        <f t="shared" si="611"/>
        <v>&lt;63 micron</v>
      </c>
      <c r="L8875">
        <v>0.1</v>
      </c>
      <c r="M8875">
        <v>0.84</v>
      </c>
      <c r="N8875">
        <v>12</v>
      </c>
      <c r="O8875">
        <v>100</v>
      </c>
      <c r="P8875">
        <v>0.25</v>
      </c>
      <c r="Q8875">
        <v>1</v>
      </c>
      <c r="R8875">
        <v>0.47</v>
      </c>
      <c r="S8875">
        <v>0.25</v>
      </c>
      <c r="T8875">
        <v>11</v>
      </c>
      <c r="U8875">
        <v>50</v>
      </c>
      <c r="V8875">
        <v>34</v>
      </c>
      <c r="W8875">
        <v>2.4500000000000002</v>
      </c>
      <c r="X8875">
        <v>5</v>
      </c>
      <c r="Z8875">
        <v>0.05</v>
      </c>
      <c r="AA8875">
        <v>10</v>
      </c>
      <c r="AB8875">
        <v>0.64</v>
      </c>
      <c r="AC8875">
        <v>485</v>
      </c>
      <c r="AD8875">
        <v>0.5</v>
      </c>
      <c r="AE8875">
        <v>0.01</v>
      </c>
      <c r="AF8875">
        <v>49</v>
      </c>
      <c r="AG8875">
        <v>920</v>
      </c>
      <c r="AH8875">
        <v>2</v>
      </c>
      <c r="AI8875">
        <v>2</v>
      </c>
      <c r="AJ8875">
        <v>4</v>
      </c>
      <c r="AK8875">
        <v>33</v>
      </c>
      <c r="AL8875">
        <v>0.06</v>
      </c>
      <c r="AM8875">
        <v>5</v>
      </c>
      <c r="AN8875">
        <v>5</v>
      </c>
      <c r="AO8875">
        <v>53</v>
      </c>
      <c r="AP8875">
        <v>5</v>
      </c>
      <c r="AQ8875">
        <v>54</v>
      </c>
    </row>
    <row r="8876" spans="1:43" hidden="1" x14ac:dyDescent="0.25">
      <c r="A8876" t="s">
        <v>32211</v>
      </c>
      <c r="B8876" t="s">
        <v>32212</v>
      </c>
      <c r="C8876" s="1" t="str">
        <f t="shared" si="608"/>
        <v>21:0153</v>
      </c>
      <c r="D8876" s="1" t="str">
        <f t="shared" si="609"/>
        <v>21:0040</v>
      </c>
      <c r="E8876" t="s">
        <v>32209</v>
      </c>
      <c r="F8876" t="s">
        <v>32213</v>
      </c>
      <c r="H8876">
        <v>55.2756556</v>
      </c>
      <c r="I8876">
        <v>-125.19628</v>
      </c>
      <c r="J8876" s="1" t="str">
        <f t="shared" si="610"/>
        <v>Till</v>
      </c>
      <c r="K8876" s="1" t="str">
        <f t="shared" si="611"/>
        <v>&lt;63 micron</v>
      </c>
      <c r="L8876">
        <v>0.1</v>
      </c>
      <c r="M8876">
        <v>0.72</v>
      </c>
      <c r="N8876">
        <v>12</v>
      </c>
      <c r="O8876">
        <v>90</v>
      </c>
      <c r="P8876">
        <v>0.25</v>
      </c>
      <c r="Q8876">
        <v>1</v>
      </c>
      <c r="R8876">
        <v>0.42</v>
      </c>
      <c r="S8876">
        <v>0.25</v>
      </c>
      <c r="T8876">
        <v>10</v>
      </c>
      <c r="U8876">
        <v>45</v>
      </c>
      <c r="V8876">
        <v>33</v>
      </c>
      <c r="W8876">
        <v>2.2400000000000002</v>
      </c>
      <c r="X8876">
        <v>5</v>
      </c>
      <c r="Z8876">
        <v>0.03</v>
      </c>
      <c r="AA8876">
        <v>5</v>
      </c>
      <c r="AB8876">
        <v>0.57999999999999996</v>
      </c>
      <c r="AC8876">
        <v>450</v>
      </c>
      <c r="AD8876">
        <v>0.5</v>
      </c>
      <c r="AE8876">
        <v>0.01</v>
      </c>
      <c r="AF8876">
        <v>42</v>
      </c>
      <c r="AG8876">
        <v>920</v>
      </c>
      <c r="AH8876">
        <v>1</v>
      </c>
      <c r="AI8876">
        <v>1</v>
      </c>
      <c r="AJ8876">
        <v>4</v>
      </c>
      <c r="AK8876">
        <v>28</v>
      </c>
      <c r="AL8876">
        <v>0.05</v>
      </c>
      <c r="AM8876">
        <v>5</v>
      </c>
      <c r="AN8876">
        <v>5</v>
      </c>
      <c r="AO8876">
        <v>48</v>
      </c>
      <c r="AP8876">
        <v>5</v>
      </c>
      <c r="AQ8876">
        <v>50</v>
      </c>
    </row>
    <row r="8877" spans="1:43" hidden="1" x14ac:dyDescent="0.25">
      <c r="A8877" t="s">
        <v>32214</v>
      </c>
      <c r="B8877" t="s">
        <v>32215</v>
      </c>
      <c r="C8877" s="1" t="str">
        <f t="shared" si="608"/>
        <v>21:0153</v>
      </c>
      <c r="D8877" s="1" t="str">
        <f t="shared" si="609"/>
        <v>21:0040</v>
      </c>
      <c r="E8877" t="s">
        <v>32216</v>
      </c>
      <c r="F8877" t="s">
        <v>32217</v>
      </c>
      <c r="H8877">
        <v>55.237352199999997</v>
      </c>
      <c r="I8877">
        <v>-125.126499</v>
      </c>
      <c r="J8877" s="1" t="str">
        <f t="shared" si="610"/>
        <v>Till</v>
      </c>
      <c r="K8877" s="1" t="str">
        <f t="shared" si="611"/>
        <v>&lt;63 micron</v>
      </c>
      <c r="L8877">
        <v>0.1</v>
      </c>
      <c r="M8877">
        <v>1.47</v>
      </c>
      <c r="N8877">
        <v>16</v>
      </c>
      <c r="O8877">
        <v>170</v>
      </c>
      <c r="P8877">
        <v>0.25</v>
      </c>
      <c r="Q8877">
        <v>1</v>
      </c>
      <c r="R8877">
        <v>0.45</v>
      </c>
      <c r="S8877">
        <v>0.25</v>
      </c>
      <c r="T8877">
        <v>13</v>
      </c>
      <c r="U8877">
        <v>79</v>
      </c>
      <c r="V8877">
        <v>59</v>
      </c>
      <c r="W8877">
        <v>3.15</v>
      </c>
      <c r="X8877">
        <v>5</v>
      </c>
      <c r="Z8877">
        <v>0.09</v>
      </c>
      <c r="AA8877">
        <v>10</v>
      </c>
      <c r="AB8877">
        <v>0.79</v>
      </c>
      <c r="AC8877">
        <v>570</v>
      </c>
      <c r="AD8877">
        <v>0.5</v>
      </c>
      <c r="AE8877">
        <v>0.01</v>
      </c>
      <c r="AF8877">
        <v>96</v>
      </c>
      <c r="AG8877">
        <v>800</v>
      </c>
      <c r="AH8877">
        <v>2</v>
      </c>
      <c r="AI8877">
        <v>1</v>
      </c>
      <c r="AJ8877">
        <v>8</v>
      </c>
      <c r="AK8877">
        <v>31</v>
      </c>
      <c r="AL8877">
        <v>7.0000000000000007E-2</v>
      </c>
      <c r="AM8877">
        <v>5</v>
      </c>
      <c r="AN8877">
        <v>5</v>
      </c>
      <c r="AO8877">
        <v>64</v>
      </c>
      <c r="AP8877">
        <v>5</v>
      </c>
      <c r="AQ8877">
        <v>70</v>
      </c>
    </row>
    <row r="8878" spans="1:43" hidden="1" x14ac:dyDescent="0.25">
      <c r="A8878" t="s">
        <v>32218</v>
      </c>
      <c r="B8878" t="s">
        <v>32219</v>
      </c>
      <c r="C8878" s="1" t="str">
        <f t="shared" si="608"/>
        <v>21:0153</v>
      </c>
      <c r="D8878" s="1" t="str">
        <f t="shared" si="609"/>
        <v>21:0040</v>
      </c>
      <c r="E8878" t="s">
        <v>32220</v>
      </c>
      <c r="F8878" t="s">
        <v>32221</v>
      </c>
      <c r="H8878">
        <v>55.220423400000001</v>
      </c>
      <c r="I8878">
        <v>-125.0463381</v>
      </c>
      <c r="J8878" s="1" t="str">
        <f t="shared" si="610"/>
        <v>Till</v>
      </c>
      <c r="K8878" s="1" t="str">
        <f t="shared" si="611"/>
        <v>&lt;63 micron</v>
      </c>
      <c r="L8878">
        <v>0.2</v>
      </c>
      <c r="M8878">
        <v>1.59</v>
      </c>
      <c r="N8878">
        <v>18</v>
      </c>
      <c r="O8878">
        <v>240</v>
      </c>
      <c r="P8878">
        <v>0.25</v>
      </c>
      <c r="Q8878">
        <v>1</v>
      </c>
      <c r="R8878">
        <v>3.15</v>
      </c>
      <c r="S8878">
        <v>0.25</v>
      </c>
      <c r="T8878">
        <v>16</v>
      </c>
      <c r="U8878">
        <v>63</v>
      </c>
      <c r="V8878">
        <v>103</v>
      </c>
      <c r="W8878">
        <v>3.35</v>
      </c>
      <c r="X8878">
        <v>5</v>
      </c>
      <c r="Z8878">
        <v>0.11</v>
      </c>
      <c r="AA8878">
        <v>5</v>
      </c>
      <c r="AB8878">
        <v>1.1399999999999999</v>
      </c>
      <c r="AC8878">
        <v>710</v>
      </c>
      <c r="AD8878">
        <v>0.5</v>
      </c>
      <c r="AE8878">
        <v>0.02</v>
      </c>
      <c r="AF8878">
        <v>61</v>
      </c>
      <c r="AG8878">
        <v>970</v>
      </c>
      <c r="AH8878">
        <v>6</v>
      </c>
      <c r="AI8878">
        <v>2</v>
      </c>
      <c r="AJ8878">
        <v>9</v>
      </c>
      <c r="AK8878">
        <v>96</v>
      </c>
      <c r="AL8878">
        <v>7.0000000000000007E-2</v>
      </c>
      <c r="AM8878">
        <v>5</v>
      </c>
      <c r="AN8878">
        <v>5</v>
      </c>
      <c r="AO8878">
        <v>88</v>
      </c>
      <c r="AP8878">
        <v>5</v>
      </c>
      <c r="AQ8878">
        <v>80</v>
      </c>
    </row>
    <row r="8879" spans="1:43" hidden="1" x14ac:dyDescent="0.25">
      <c r="A8879" t="s">
        <v>32222</v>
      </c>
      <c r="B8879" t="s">
        <v>32223</v>
      </c>
      <c r="C8879" s="1" t="str">
        <f t="shared" si="608"/>
        <v>21:0153</v>
      </c>
      <c r="D8879" s="1" t="str">
        <f t="shared" si="609"/>
        <v>21:0040</v>
      </c>
      <c r="E8879" t="s">
        <v>32224</v>
      </c>
      <c r="F8879" t="s">
        <v>32225</v>
      </c>
      <c r="H8879">
        <v>55.328247400000002</v>
      </c>
      <c r="I8879">
        <v>-125.3813497</v>
      </c>
      <c r="J8879" s="1" t="str">
        <f t="shared" si="610"/>
        <v>Till</v>
      </c>
      <c r="K8879" s="1" t="str">
        <f t="shared" si="611"/>
        <v>&lt;63 micron</v>
      </c>
      <c r="L8879">
        <v>0.1</v>
      </c>
      <c r="M8879">
        <v>1.35</v>
      </c>
      <c r="N8879">
        <v>18</v>
      </c>
      <c r="O8879">
        <v>120</v>
      </c>
      <c r="P8879">
        <v>0.25</v>
      </c>
      <c r="Q8879">
        <v>1</v>
      </c>
      <c r="R8879">
        <v>0.26</v>
      </c>
      <c r="S8879">
        <v>0.25</v>
      </c>
      <c r="T8879">
        <v>16</v>
      </c>
      <c r="U8879">
        <v>167</v>
      </c>
      <c r="V8879">
        <v>34</v>
      </c>
      <c r="W8879">
        <v>2.66</v>
      </c>
      <c r="X8879">
        <v>5</v>
      </c>
      <c r="Z8879">
        <v>0.1</v>
      </c>
      <c r="AA8879">
        <v>10</v>
      </c>
      <c r="AB8879">
        <v>1.72</v>
      </c>
      <c r="AC8879">
        <v>470</v>
      </c>
      <c r="AD8879">
        <v>0.5</v>
      </c>
      <c r="AE8879">
        <v>0.01</v>
      </c>
      <c r="AF8879">
        <v>182</v>
      </c>
      <c r="AG8879">
        <v>590</v>
      </c>
      <c r="AH8879">
        <v>2</v>
      </c>
      <c r="AI8879">
        <v>2</v>
      </c>
      <c r="AJ8879">
        <v>5</v>
      </c>
      <c r="AK8879">
        <v>14</v>
      </c>
      <c r="AL8879">
        <v>0.08</v>
      </c>
      <c r="AM8879">
        <v>5</v>
      </c>
      <c r="AN8879">
        <v>5</v>
      </c>
      <c r="AO8879">
        <v>44</v>
      </c>
      <c r="AP8879">
        <v>5</v>
      </c>
      <c r="AQ8879">
        <v>56</v>
      </c>
    </row>
    <row r="8880" spans="1:43" hidden="1" x14ac:dyDescent="0.25">
      <c r="A8880" t="s">
        <v>32226</v>
      </c>
      <c r="B8880" t="s">
        <v>32227</v>
      </c>
      <c r="C8880" s="1" t="str">
        <f t="shared" si="608"/>
        <v>21:0153</v>
      </c>
      <c r="D8880" s="1" t="str">
        <f t="shared" si="609"/>
        <v>21:0040</v>
      </c>
      <c r="E8880" t="s">
        <v>32228</v>
      </c>
      <c r="F8880" t="s">
        <v>32229</v>
      </c>
      <c r="H8880">
        <v>54.998052000000001</v>
      </c>
      <c r="I8880">
        <v>-125.0000095</v>
      </c>
      <c r="J8880" s="1" t="str">
        <f t="shared" si="610"/>
        <v>Till</v>
      </c>
      <c r="K8880" s="1" t="str">
        <f t="shared" si="611"/>
        <v>&lt;63 micron</v>
      </c>
      <c r="L8880">
        <v>2.2000000000000002</v>
      </c>
      <c r="M8880">
        <v>1.33</v>
      </c>
      <c r="N8880">
        <v>14</v>
      </c>
      <c r="O8880">
        <v>170</v>
      </c>
      <c r="P8880">
        <v>0.25</v>
      </c>
      <c r="Q8880">
        <v>1</v>
      </c>
      <c r="R8880">
        <v>10.18</v>
      </c>
      <c r="S8880">
        <v>0.25</v>
      </c>
      <c r="T8880">
        <v>8</v>
      </c>
      <c r="U8880">
        <v>39</v>
      </c>
      <c r="V8880">
        <v>59</v>
      </c>
      <c r="W8880">
        <v>2.02</v>
      </c>
      <c r="X8880">
        <v>5</v>
      </c>
      <c r="Z8880">
        <v>0.09</v>
      </c>
      <c r="AA8880">
        <v>5</v>
      </c>
      <c r="AB8880">
        <v>2.61</v>
      </c>
      <c r="AC8880">
        <v>455</v>
      </c>
      <c r="AD8880">
        <v>0.5</v>
      </c>
      <c r="AE8880">
        <v>0.01</v>
      </c>
      <c r="AF8880">
        <v>31</v>
      </c>
      <c r="AG8880">
        <v>570</v>
      </c>
      <c r="AH8880">
        <v>2</v>
      </c>
      <c r="AI8880">
        <v>2</v>
      </c>
      <c r="AJ8880">
        <v>6</v>
      </c>
      <c r="AK8880">
        <v>69</v>
      </c>
      <c r="AL8880">
        <v>0.09</v>
      </c>
      <c r="AM8880">
        <v>5</v>
      </c>
      <c r="AN8880">
        <v>5</v>
      </c>
      <c r="AO8880">
        <v>50</v>
      </c>
      <c r="AP8880">
        <v>5</v>
      </c>
      <c r="AQ8880">
        <v>54</v>
      </c>
    </row>
    <row r="8881" spans="1:43" hidden="1" x14ac:dyDescent="0.25">
      <c r="A8881" t="s">
        <v>32230</v>
      </c>
      <c r="B8881" t="s">
        <v>32231</v>
      </c>
      <c r="C8881" s="1" t="str">
        <f t="shared" si="608"/>
        <v>21:0153</v>
      </c>
      <c r="D8881" s="1" t="str">
        <f t="shared" si="609"/>
        <v>21:0040</v>
      </c>
      <c r="E8881" t="s">
        <v>32232</v>
      </c>
      <c r="F8881" t="s">
        <v>32233</v>
      </c>
      <c r="H8881">
        <v>54.949184700000004</v>
      </c>
      <c r="I8881">
        <v>-124.8886131</v>
      </c>
      <c r="J8881" s="1" t="str">
        <f t="shared" si="610"/>
        <v>Till</v>
      </c>
      <c r="K8881" s="1" t="str">
        <f t="shared" si="611"/>
        <v>&lt;63 micron</v>
      </c>
      <c r="L8881">
        <v>0.2</v>
      </c>
      <c r="M8881">
        <v>1.59</v>
      </c>
      <c r="N8881">
        <v>10</v>
      </c>
      <c r="O8881">
        <v>180</v>
      </c>
      <c r="P8881">
        <v>0.25</v>
      </c>
      <c r="Q8881">
        <v>1</v>
      </c>
      <c r="R8881">
        <v>1.44</v>
      </c>
      <c r="S8881">
        <v>0.25</v>
      </c>
      <c r="T8881">
        <v>12</v>
      </c>
      <c r="U8881">
        <v>52</v>
      </c>
      <c r="V8881">
        <v>35</v>
      </c>
      <c r="W8881">
        <v>2.98</v>
      </c>
      <c r="X8881">
        <v>10</v>
      </c>
      <c r="Z8881">
        <v>0.11</v>
      </c>
      <c r="AA8881">
        <v>10</v>
      </c>
      <c r="AB8881">
        <v>0.87</v>
      </c>
      <c r="AC8881">
        <v>665</v>
      </c>
      <c r="AD8881">
        <v>0.5</v>
      </c>
      <c r="AE8881">
        <v>0.02</v>
      </c>
      <c r="AF8881">
        <v>43</v>
      </c>
      <c r="AG8881">
        <v>740</v>
      </c>
      <c r="AH8881">
        <v>2</v>
      </c>
      <c r="AI8881">
        <v>1</v>
      </c>
      <c r="AJ8881">
        <v>8</v>
      </c>
      <c r="AK8881">
        <v>49</v>
      </c>
      <c r="AL8881">
        <v>0.1</v>
      </c>
      <c r="AM8881">
        <v>5</v>
      </c>
      <c r="AN8881">
        <v>5</v>
      </c>
      <c r="AO8881">
        <v>67</v>
      </c>
      <c r="AP8881">
        <v>5</v>
      </c>
      <c r="AQ8881">
        <v>76</v>
      </c>
    </row>
    <row r="8882" spans="1:43" hidden="1" x14ac:dyDescent="0.25">
      <c r="A8882" t="s">
        <v>32234</v>
      </c>
      <c r="B8882" t="s">
        <v>32235</v>
      </c>
      <c r="C8882" s="1" t="str">
        <f t="shared" si="608"/>
        <v>21:0153</v>
      </c>
      <c r="D8882" s="1" t="str">
        <f t="shared" si="609"/>
        <v>21:0040</v>
      </c>
      <c r="E8882" t="s">
        <v>32232</v>
      </c>
      <c r="F8882" t="s">
        <v>32236</v>
      </c>
      <c r="H8882">
        <v>54.949184700000004</v>
      </c>
      <c r="I8882">
        <v>-124.8886131</v>
      </c>
      <c r="J8882" s="1" t="str">
        <f t="shared" si="610"/>
        <v>Till</v>
      </c>
      <c r="K8882" s="1" t="str">
        <f t="shared" si="611"/>
        <v>&lt;63 micron</v>
      </c>
      <c r="L8882">
        <v>0.4</v>
      </c>
      <c r="M8882">
        <v>0.97</v>
      </c>
      <c r="N8882">
        <v>1</v>
      </c>
      <c r="O8882">
        <v>110</v>
      </c>
      <c r="P8882">
        <v>0.25</v>
      </c>
      <c r="Q8882">
        <v>1</v>
      </c>
      <c r="R8882">
        <v>1.1399999999999999</v>
      </c>
      <c r="S8882">
        <v>0.25</v>
      </c>
      <c r="T8882">
        <v>8</v>
      </c>
      <c r="U8882">
        <v>35</v>
      </c>
      <c r="V8882">
        <v>18</v>
      </c>
      <c r="W8882">
        <v>1.97</v>
      </c>
      <c r="X8882">
        <v>10</v>
      </c>
      <c r="Z8882">
        <v>0.05</v>
      </c>
      <c r="AA8882">
        <v>10</v>
      </c>
      <c r="AB8882">
        <v>0.59</v>
      </c>
      <c r="AC8882">
        <v>380</v>
      </c>
      <c r="AD8882">
        <v>0.5</v>
      </c>
      <c r="AE8882">
        <v>0.01</v>
      </c>
      <c r="AF8882">
        <v>26</v>
      </c>
      <c r="AG8882">
        <v>710</v>
      </c>
      <c r="AH8882">
        <v>1</v>
      </c>
      <c r="AI8882">
        <v>1</v>
      </c>
      <c r="AJ8882">
        <v>4</v>
      </c>
      <c r="AK8882">
        <v>39</v>
      </c>
      <c r="AL8882">
        <v>0.09</v>
      </c>
      <c r="AM8882">
        <v>5</v>
      </c>
      <c r="AN8882">
        <v>5</v>
      </c>
      <c r="AO8882">
        <v>50</v>
      </c>
      <c r="AP8882">
        <v>5</v>
      </c>
      <c r="AQ8882">
        <v>44</v>
      </c>
    </row>
    <row r="8883" spans="1:43" hidden="1" x14ac:dyDescent="0.25">
      <c r="A8883" t="s">
        <v>32237</v>
      </c>
      <c r="B8883" t="s">
        <v>32238</v>
      </c>
      <c r="C8883" s="1" t="str">
        <f t="shared" si="608"/>
        <v>21:0153</v>
      </c>
      <c r="D8883" s="1" t="str">
        <f t="shared" si="609"/>
        <v>21:0040</v>
      </c>
      <c r="E8883" t="s">
        <v>32239</v>
      </c>
      <c r="F8883" t="s">
        <v>32240</v>
      </c>
      <c r="H8883">
        <v>55.097650199999997</v>
      </c>
      <c r="I8883">
        <v>-125.265366</v>
      </c>
      <c r="J8883" s="1" t="str">
        <f t="shared" si="610"/>
        <v>Till</v>
      </c>
      <c r="K8883" s="1" t="str">
        <f t="shared" si="611"/>
        <v>&lt;63 micron</v>
      </c>
      <c r="L8883">
        <v>0.1</v>
      </c>
      <c r="M8883">
        <v>1.74</v>
      </c>
      <c r="N8883">
        <v>1</v>
      </c>
      <c r="O8883">
        <v>220</v>
      </c>
      <c r="P8883">
        <v>0.25</v>
      </c>
      <c r="Q8883">
        <v>1</v>
      </c>
      <c r="R8883">
        <v>2.81</v>
      </c>
      <c r="S8883">
        <v>0.25</v>
      </c>
      <c r="T8883">
        <v>11</v>
      </c>
      <c r="U8883">
        <v>53</v>
      </c>
      <c r="V8883">
        <v>42</v>
      </c>
      <c r="W8883">
        <v>2.69</v>
      </c>
      <c r="X8883">
        <v>5</v>
      </c>
      <c r="Z8883">
        <v>0.21</v>
      </c>
      <c r="AA8883">
        <v>5</v>
      </c>
      <c r="AB8883">
        <v>2.0499999999999998</v>
      </c>
      <c r="AC8883">
        <v>575</v>
      </c>
      <c r="AD8883">
        <v>0.5</v>
      </c>
      <c r="AE8883">
        <v>0.02</v>
      </c>
      <c r="AF8883">
        <v>43</v>
      </c>
      <c r="AG8883">
        <v>960</v>
      </c>
      <c r="AH8883">
        <v>4</v>
      </c>
      <c r="AI8883">
        <v>2</v>
      </c>
      <c r="AJ8883">
        <v>6</v>
      </c>
      <c r="AK8883">
        <v>51</v>
      </c>
      <c r="AL8883">
        <v>0.12</v>
      </c>
      <c r="AM8883">
        <v>5</v>
      </c>
      <c r="AN8883">
        <v>5</v>
      </c>
      <c r="AO8883">
        <v>60</v>
      </c>
      <c r="AP8883">
        <v>5</v>
      </c>
      <c r="AQ8883">
        <v>78</v>
      </c>
    </row>
    <row r="8884" spans="1:43" hidden="1" x14ac:dyDescent="0.25">
      <c r="A8884" t="s">
        <v>32241</v>
      </c>
      <c r="B8884" t="s">
        <v>32242</v>
      </c>
      <c r="C8884" s="1" t="str">
        <f t="shared" si="608"/>
        <v>21:0153</v>
      </c>
      <c r="D8884" s="1" t="str">
        <f t="shared" si="609"/>
        <v>21:0040</v>
      </c>
      <c r="E8884" t="s">
        <v>32243</v>
      </c>
      <c r="F8884" t="s">
        <v>32244</v>
      </c>
      <c r="H8884">
        <v>55.165241100000003</v>
      </c>
      <c r="I8884">
        <v>-125.0481889</v>
      </c>
      <c r="J8884" s="1" t="str">
        <f t="shared" si="610"/>
        <v>Till</v>
      </c>
      <c r="K8884" s="1" t="str">
        <f t="shared" si="611"/>
        <v>&lt;63 micron</v>
      </c>
      <c r="L8884">
        <v>0.1</v>
      </c>
      <c r="M8884">
        <v>1.64</v>
      </c>
      <c r="N8884">
        <v>1</v>
      </c>
      <c r="O8884">
        <v>180</v>
      </c>
      <c r="P8884">
        <v>0.25</v>
      </c>
      <c r="Q8884">
        <v>1</v>
      </c>
      <c r="R8884">
        <v>0.44</v>
      </c>
      <c r="S8884">
        <v>0.25</v>
      </c>
      <c r="T8884">
        <v>11</v>
      </c>
      <c r="U8884">
        <v>98</v>
      </c>
      <c r="V8884">
        <v>22</v>
      </c>
      <c r="W8884">
        <v>2.37</v>
      </c>
      <c r="X8884">
        <v>5</v>
      </c>
      <c r="Z8884">
        <v>0.11</v>
      </c>
      <c r="AA8884">
        <v>10</v>
      </c>
      <c r="AB8884">
        <v>1.1200000000000001</v>
      </c>
      <c r="AC8884">
        <v>370</v>
      </c>
      <c r="AD8884">
        <v>0.5</v>
      </c>
      <c r="AE8884">
        <v>0.01</v>
      </c>
      <c r="AF8884">
        <v>78</v>
      </c>
      <c r="AG8884">
        <v>770</v>
      </c>
      <c r="AH8884">
        <v>1</v>
      </c>
      <c r="AI8884">
        <v>1</v>
      </c>
      <c r="AJ8884">
        <v>4</v>
      </c>
      <c r="AK8884">
        <v>22</v>
      </c>
      <c r="AL8884">
        <v>0.12</v>
      </c>
      <c r="AM8884">
        <v>5</v>
      </c>
      <c r="AN8884">
        <v>5</v>
      </c>
      <c r="AO8884">
        <v>49</v>
      </c>
      <c r="AP8884">
        <v>5</v>
      </c>
      <c r="AQ8884">
        <v>52</v>
      </c>
    </row>
    <row r="8885" spans="1:43" hidden="1" x14ac:dyDescent="0.25">
      <c r="A8885" t="s">
        <v>32245</v>
      </c>
      <c r="B8885" t="s">
        <v>32246</v>
      </c>
      <c r="C8885" s="1" t="str">
        <f t="shared" si="608"/>
        <v>21:0153</v>
      </c>
      <c r="D8885" s="1" t="str">
        <f t="shared" si="609"/>
        <v>21:0040</v>
      </c>
      <c r="E8885" t="s">
        <v>32247</v>
      </c>
      <c r="F8885" t="s">
        <v>32248</v>
      </c>
      <c r="H8885">
        <v>55.182448399999998</v>
      </c>
      <c r="I8885">
        <v>-125.27457459999999</v>
      </c>
      <c r="J8885" s="1" t="str">
        <f t="shared" si="610"/>
        <v>Till</v>
      </c>
      <c r="K8885" s="1" t="str">
        <f t="shared" si="611"/>
        <v>&lt;63 micron</v>
      </c>
      <c r="L8885">
        <v>0.1</v>
      </c>
      <c r="M8885">
        <v>1.59</v>
      </c>
      <c r="N8885">
        <v>2</v>
      </c>
      <c r="O8885">
        <v>280</v>
      </c>
      <c r="P8885">
        <v>0.25</v>
      </c>
      <c r="Q8885">
        <v>1</v>
      </c>
      <c r="R8885">
        <v>0.46</v>
      </c>
      <c r="S8885">
        <v>0.25</v>
      </c>
      <c r="T8885">
        <v>11</v>
      </c>
      <c r="U8885">
        <v>52</v>
      </c>
      <c r="V8885">
        <v>30</v>
      </c>
      <c r="W8885">
        <v>2.82</v>
      </c>
      <c r="X8885">
        <v>5</v>
      </c>
      <c r="Z8885">
        <v>0.16</v>
      </c>
      <c r="AA8885">
        <v>10</v>
      </c>
      <c r="AB8885">
        <v>0.84</v>
      </c>
      <c r="AC8885">
        <v>500</v>
      </c>
      <c r="AD8885">
        <v>0.5</v>
      </c>
      <c r="AE8885">
        <v>0.01</v>
      </c>
      <c r="AF8885">
        <v>52</v>
      </c>
      <c r="AG8885">
        <v>1000</v>
      </c>
      <c r="AH8885">
        <v>2</v>
      </c>
      <c r="AI8885">
        <v>1</v>
      </c>
      <c r="AJ8885">
        <v>6</v>
      </c>
      <c r="AK8885">
        <v>30</v>
      </c>
      <c r="AL8885">
        <v>0.1</v>
      </c>
      <c r="AM8885">
        <v>5</v>
      </c>
      <c r="AN8885">
        <v>5</v>
      </c>
      <c r="AO8885">
        <v>57</v>
      </c>
      <c r="AP8885">
        <v>5</v>
      </c>
      <c r="AQ8885">
        <v>64</v>
      </c>
    </row>
    <row r="8886" spans="1:43" hidden="1" x14ac:dyDescent="0.25">
      <c r="A8886" t="s">
        <v>32249</v>
      </c>
      <c r="B8886" t="s">
        <v>32250</v>
      </c>
      <c r="C8886" s="1" t="str">
        <f t="shared" si="608"/>
        <v>21:0153</v>
      </c>
      <c r="D8886" s="1" t="str">
        <f t="shared" si="609"/>
        <v>21:0040</v>
      </c>
      <c r="E8886" t="s">
        <v>32251</v>
      </c>
      <c r="F8886" t="s">
        <v>32252</v>
      </c>
      <c r="H8886">
        <v>55.907075399999997</v>
      </c>
      <c r="I8886">
        <v>-124.1198431</v>
      </c>
      <c r="J8886" s="1" t="str">
        <f t="shared" si="610"/>
        <v>Till</v>
      </c>
      <c r="K8886" s="1" t="str">
        <f t="shared" si="611"/>
        <v>&lt;63 micron</v>
      </c>
      <c r="L8886">
        <v>0.1</v>
      </c>
      <c r="M8886">
        <v>2.04</v>
      </c>
      <c r="N8886">
        <v>14</v>
      </c>
      <c r="O8886">
        <v>200</v>
      </c>
      <c r="P8886">
        <v>0.25</v>
      </c>
      <c r="Q8886">
        <v>1</v>
      </c>
      <c r="R8886">
        <v>0.61</v>
      </c>
      <c r="S8886">
        <v>0.25</v>
      </c>
      <c r="T8886">
        <v>13</v>
      </c>
      <c r="U8886">
        <v>35</v>
      </c>
      <c r="V8886">
        <v>45</v>
      </c>
      <c r="W8886">
        <v>3.8</v>
      </c>
      <c r="X8886">
        <v>5</v>
      </c>
      <c r="Z8886">
        <v>0.26</v>
      </c>
      <c r="AA8886">
        <v>20</v>
      </c>
      <c r="AB8886">
        <v>0.81</v>
      </c>
      <c r="AC8886">
        <v>660</v>
      </c>
      <c r="AD8886">
        <v>0.5</v>
      </c>
      <c r="AE8886">
        <v>0.01</v>
      </c>
      <c r="AF8886">
        <v>42</v>
      </c>
      <c r="AG8886">
        <v>880</v>
      </c>
      <c r="AH8886">
        <v>14</v>
      </c>
      <c r="AI8886">
        <v>4</v>
      </c>
      <c r="AJ8886">
        <v>8</v>
      </c>
      <c r="AK8886">
        <v>30</v>
      </c>
      <c r="AL8886">
        <v>0.04</v>
      </c>
      <c r="AM8886">
        <v>5</v>
      </c>
      <c r="AN8886">
        <v>5</v>
      </c>
      <c r="AO8886">
        <v>46</v>
      </c>
      <c r="AP8886">
        <v>5</v>
      </c>
      <c r="AQ8886">
        <v>80</v>
      </c>
    </row>
    <row r="8887" spans="1:43" hidden="1" x14ac:dyDescent="0.25">
      <c r="A8887" t="s">
        <v>32253</v>
      </c>
      <c r="B8887" t="s">
        <v>32254</v>
      </c>
      <c r="C8887" s="1" t="str">
        <f t="shared" si="608"/>
        <v>21:0153</v>
      </c>
      <c r="D8887" s="1" t="str">
        <f t="shared" si="609"/>
        <v>21:0040</v>
      </c>
      <c r="E8887" t="s">
        <v>32255</v>
      </c>
      <c r="F8887" t="s">
        <v>32256</v>
      </c>
      <c r="H8887">
        <v>55.929564399999997</v>
      </c>
      <c r="I8887">
        <v>-124.16465220000001</v>
      </c>
      <c r="J8887" s="1" t="str">
        <f t="shared" si="610"/>
        <v>Till</v>
      </c>
      <c r="K8887" s="1" t="str">
        <f t="shared" si="611"/>
        <v>&lt;63 micron</v>
      </c>
      <c r="L8887">
        <v>0.4</v>
      </c>
      <c r="M8887">
        <v>1.41</v>
      </c>
      <c r="N8887">
        <v>4</v>
      </c>
      <c r="O8887">
        <v>120</v>
      </c>
      <c r="P8887">
        <v>0.25</v>
      </c>
      <c r="Q8887">
        <v>1</v>
      </c>
      <c r="R8887">
        <v>5.62</v>
      </c>
      <c r="S8887">
        <v>0.25</v>
      </c>
      <c r="T8887">
        <v>11</v>
      </c>
      <c r="U8887">
        <v>30</v>
      </c>
      <c r="V8887">
        <v>28</v>
      </c>
      <c r="W8887">
        <v>2.67</v>
      </c>
      <c r="X8887">
        <v>5</v>
      </c>
      <c r="Z8887">
        <v>0.18</v>
      </c>
      <c r="AA8887">
        <v>5</v>
      </c>
      <c r="AB8887">
        <v>1.21</v>
      </c>
      <c r="AC8887">
        <v>450</v>
      </c>
      <c r="AD8887">
        <v>0.5</v>
      </c>
      <c r="AE8887">
        <v>0.01</v>
      </c>
      <c r="AF8887">
        <v>28</v>
      </c>
      <c r="AG8887">
        <v>660</v>
      </c>
      <c r="AH8887">
        <v>8</v>
      </c>
      <c r="AI8887">
        <v>1</v>
      </c>
      <c r="AJ8887">
        <v>4</v>
      </c>
      <c r="AK8887">
        <v>122</v>
      </c>
      <c r="AL8887">
        <v>0.04</v>
      </c>
      <c r="AM8887">
        <v>5</v>
      </c>
      <c r="AN8887">
        <v>5</v>
      </c>
      <c r="AO8887">
        <v>33</v>
      </c>
      <c r="AP8887">
        <v>5</v>
      </c>
      <c r="AQ8887">
        <v>68</v>
      </c>
    </row>
    <row r="8888" spans="1:43" hidden="1" x14ac:dyDescent="0.25">
      <c r="A8888" t="s">
        <v>32257</v>
      </c>
      <c r="B8888" t="s">
        <v>32258</v>
      </c>
      <c r="C8888" s="1" t="str">
        <f t="shared" si="608"/>
        <v>21:0153</v>
      </c>
      <c r="D8888" s="1" t="str">
        <f t="shared" si="609"/>
        <v>21:0040</v>
      </c>
      <c r="E8888" t="s">
        <v>32259</v>
      </c>
      <c r="F8888" t="s">
        <v>32260</v>
      </c>
      <c r="H8888">
        <v>55.922061999999997</v>
      </c>
      <c r="I8888">
        <v>-124.24541859999999</v>
      </c>
      <c r="J8888" s="1" t="str">
        <f t="shared" si="610"/>
        <v>Till</v>
      </c>
      <c r="K8888" s="1" t="str">
        <f t="shared" si="611"/>
        <v>&lt;63 micron</v>
      </c>
      <c r="L8888">
        <v>0.2</v>
      </c>
      <c r="M8888">
        <v>0.98</v>
      </c>
      <c r="N8888">
        <v>10</v>
      </c>
      <c r="O8888">
        <v>190</v>
      </c>
      <c r="P8888">
        <v>0.25</v>
      </c>
      <c r="Q8888">
        <v>1</v>
      </c>
      <c r="R8888">
        <v>0.49</v>
      </c>
      <c r="S8888">
        <v>0.25</v>
      </c>
      <c r="T8888">
        <v>8</v>
      </c>
      <c r="U8888">
        <v>28</v>
      </c>
      <c r="V8888">
        <v>21</v>
      </c>
      <c r="W8888">
        <v>2.98</v>
      </c>
      <c r="X8888">
        <v>5</v>
      </c>
      <c r="Z8888">
        <v>0.05</v>
      </c>
      <c r="AA8888">
        <v>10</v>
      </c>
      <c r="AB8888">
        <v>0.42</v>
      </c>
      <c r="AC8888">
        <v>480</v>
      </c>
      <c r="AD8888">
        <v>0.5</v>
      </c>
      <c r="AE8888">
        <v>0.01</v>
      </c>
      <c r="AF8888">
        <v>17</v>
      </c>
      <c r="AG8888">
        <v>980</v>
      </c>
      <c r="AH8888">
        <v>6</v>
      </c>
      <c r="AI8888">
        <v>2</v>
      </c>
      <c r="AJ8888">
        <v>6</v>
      </c>
      <c r="AK8888">
        <v>45</v>
      </c>
      <c r="AL8888">
        <v>0.05</v>
      </c>
      <c r="AM8888">
        <v>5</v>
      </c>
      <c r="AN8888">
        <v>5</v>
      </c>
      <c r="AO8888">
        <v>61</v>
      </c>
      <c r="AP8888">
        <v>5</v>
      </c>
      <c r="AQ8888">
        <v>62</v>
      </c>
    </row>
    <row r="8889" spans="1:43" hidden="1" x14ac:dyDescent="0.25">
      <c r="A8889" t="s">
        <v>32261</v>
      </c>
      <c r="B8889" t="s">
        <v>32262</v>
      </c>
      <c r="C8889" s="1" t="str">
        <f t="shared" si="608"/>
        <v>21:0153</v>
      </c>
      <c r="D8889" s="1" t="str">
        <f t="shared" si="609"/>
        <v>21:0040</v>
      </c>
      <c r="E8889" t="s">
        <v>32263</v>
      </c>
      <c r="F8889" t="s">
        <v>32264</v>
      </c>
      <c r="H8889">
        <v>54.089783699999998</v>
      </c>
      <c r="I8889">
        <v>-125.01317280000001</v>
      </c>
      <c r="J8889" s="1" t="str">
        <f t="shared" si="610"/>
        <v>Till</v>
      </c>
      <c r="K8889" s="1" t="str">
        <f t="shared" si="611"/>
        <v>&lt;63 micron</v>
      </c>
      <c r="L8889">
        <v>0.1</v>
      </c>
      <c r="M8889">
        <v>1.19</v>
      </c>
      <c r="N8889">
        <v>6</v>
      </c>
      <c r="O8889">
        <v>200</v>
      </c>
      <c r="P8889">
        <v>0.25</v>
      </c>
      <c r="Q8889">
        <v>2</v>
      </c>
      <c r="R8889">
        <v>0.56999999999999995</v>
      </c>
      <c r="S8889">
        <v>0.25</v>
      </c>
      <c r="T8889">
        <v>8</v>
      </c>
      <c r="U8889">
        <v>29</v>
      </c>
      <c r="V8889">
        <v>27</v>
      </c>
      <c r="W8889">
        <v>3.13</v>
      </c>
      <c r="X8889">
        <v>5</v>
      </c>
      <c r="Z8889">
        <v>7.0000000000000007E-2</v>
      </c>
      <c r="AA8889">
        <v>10</v>
      </c>
      <c r="AB8889">
        <v>0.47</v>
      </c>
      <c r="AC8889">
        <v>540</v>
      </c>
      <c r="AD8889">
        <v>0.5</v>
      </c>
      <c r="AE8889">
        <v>0.01</v>
      </c>
      <c r="AF8889">
        <v>17</v>
      </c>
      <c r="AG8889">
        <v>1020</v>
      </c>
      <c r="AH8889">
        <v>6</v>
      </c>
      <c r="AI8889">
        <v>1</v>
      </c>
      <c r="AJ8889">
        <v>7</v>
      </c>
      <c r="AK8889">
        <v>53</v>
      </c>
      <c r="AL8889">
        <v>0.08</v>
      </c>
      <c r="AM8889">
        <v>5</v>
      </c>
      <c r="AN8889">
        <v>5</v>
      </c>
      <c r="AO8889">
        <v>71</v>
      </c>
      <c r="AP8889">
        <v>5</v>
      </c>
      <c r="AQ8889">
        <v>62</v>
      </c>
    </row>
    <row r="8890" spans="1:43" hidden="1" x14ac:dyDescent="0.25">
      <c r="A8890" t="s">
        <v>32265</v>
      </c>
      <c r="B8890" t="s">
        <v>32266</v>
      </c>
      <c r="C8890" s="1" t="str">
        <f t="shared" si="608"/>
        <v>21:0153</v>
      </c>
      <c r="D8890" s="1" t="str">
        <f t="shared" si="609"/>
        <v>21:0040</v>
      </c>
      <c r="E8890" t="s">
        <v>32267</v>
      </c>
      <c r="F8890" t="s">
        <v>32268</v>
      </c>
      <c r="H8890">
        <v>54.0904065</v>
      </c>
      <c r="I8890">
        <v>-124.9952199</v>
      </c>
      <c r="J8890" s="1" t="str">
        <f t="shared" si="610"/>
        <v>Till</v>
      </c>
      <c r="K8890" s="1" t="str">
        <f t="shared" si="611"/>
        <v>&lt;63 micron</v>
      </c>
      <c r="L8890">
        <v>0.1</v>
      </c>
      <c r="M8890">
        <v>0.89</v>
      </c>
      <c r="N8890">
        <v>2</v>
      </c>
      <c r="O8890">
        <v>170</v>
      </c>
      <c r="P8890">
        <v>0.25</v>
      </c>
      <c r="Q8890">
        <v>1</v>
      </c>
      <c r="R8890">
        <v>0.52</v>
      </c>
      <c r="S8890">
        <v>0.25</v>
      </c>
      <c r="T8890">
        <v>6</v>
      </c>
      <c r="U8890">
        <v>22</v>
      </c>
      <c r="V8890">
        <v>15</v>
      </c>
      <c r="W8890">
        <v>2.17</v>
      </c>
      <c r="X8890">
        <v>5</v>
      </c>
      <c r="Z8890">
        <v>0.04</v>
      </c>
      <c r="AA8890">
        <v>10</v>
      </c>
      <c r="AB8890">
        <v>0.35</v>
      </c>
      <c r="AC8890">
        <v>490</v>
      </c>
      <c r="AD8890">
        <v>0.5</v>
      </c>
      <c r="AE8890">
        <v>0.02</v>
      </c>
      <c r="AF8890">
        <v>11</v>
      </c>
      <c r="AG8890">
        <v>1060</v>
      </c>
      <c r="AH8890">
        <v>6</v>
      </c>
      <c r="AI8890">
        <v>1</v>
      </c>
      <c r="AJ8890">
        <v>4</v>
      </c>
      <c r="AK8890">
        <v>46</v>
      </c>
      <c r="AL8890">
        <v>0.06</v>
      </c>
      <c r="AM8890">
        <v>5</v>
      </c>
      <c r="AN8890">
        <v>5</v>
      </c>
      <c r="AO8890">
        <v>55</v>
      </c>
      <c r="AP8890">
        <v>5</v>
      </c>
      <c r="AQ8890">
        <v>42</v>
      </c>
    </row>
    <row r="8891" spans="1:43" hidden="1" x14ac:dyDescent="0.25">
      <c r="A8891" t="s">
        <v>32269</v>
      </c>
      <c r="B8891" t="s">
        <v>32270</v>
      </c>
      <c r="C8891" s="1" t="str">
        <f t="shared" si="608"/>
        <v>21:0153</v>
      </c>
      <c r="D8891" s="1" t="str">
        <f t="shared" si="609"/>
        <v>21:0040</v>
      </c>
      <c r="E8891" t="s">
        <v>32271</v>
      </c>
      <c r="F8891" t="s">
        <v>32272</v>
      </c>
      <c r="H8891">
        <v>54.124087799999998</v>
      </c>
      <c r="I8891">
        <v>-125.0740326</v>
      </c>
      <c r="J8891" s="1" t="str">
        <f t="shared" si="610"/>
        <v>Till</v>
      </c>
      <c r="K8891" s="1" t="str">
        <f t="shared" si="611"/>
        <v>&lt;63 micron</v>
      </c>
      <c r="L8891">
        <v>0.1</v>
      </c>
      <c r="M8891">
        <v>1.31</v>
      </c>
      <c r="N8891">
        <v>1</v>
      </c>
      <c r="O8891">
        <v>160</v>
      </c>
      <c r="P8891">
        <v>0.25</v>
      </c>
      <c r="Q8891">
        <v>2</v>
      </c>
      <c r="R8891">
        <v>0.42</v>
      </c>
      <c r="S8891">
        <v>0.25</v>
      </c>
      <c r="T8891">
        <v>7</v>
      </c>
      <c r="U8891">
        <v>26</v>
      </c>
      <c r="V8891">
        <v>22</v>
      </c>
      <c r="W8891">
        <v>2.44</v>
      </c>
      <c r="X8891">
        <v>5</v>
      </c>
      <c r="Z8891">
        <v>0.08</v>
      </c>
      <c r="AA8891">
        <v>20</v>
      </c>
      <c r="AB8891">
        <v>0.38</v>
      </c>
      <c r="AC8891">
        <v>625</v>
      </c>
      <c r="AD8891">
        <v>0.5</v>
      </c>
      <c r="AE8891">
        <v>0.02</v>
      </c>
      <c r="AF8891">
        <v>11</v>
      </c>
      <c r="AG8891">
        <v>830</v>
      </c>
      <c r="AH8891">
        <v>9</v>
      </c>
      <c r="AI8891">
        <v>2</v>
      </c>
      <c r="AJ8891">
        <v>6</v>
      </c>
      <c r="AK8891">
        <v>44</v>
      </c>
      <c r="AL8891">
        <v>7.0000000000000007E-2</v>
      </c>
      <c r="AM8891">
        <v>5</v>
      </c>
      <c r="AN8891">
        <v>5</v>
      </c>
      <c r="AO8891">
        <v>61</v>
      </c>
      <c r="AP8891">
        <v>5</v>
      </c>
      <c r="AQ8891">
        <v>48</v>
      </c>
    </row>
    <row r="8892" spans="1:43" hidden="1" x14ac:dyDescent="0.25">
      <c r="A8892" t="s">
        <v>32273</v>
      </c>
      <c r="B8892" t="s">
        <v>32274</v>
      </c>
      <c r="C8892" s="1" t="str">
        <f t="shared" si="608"/>
        <v>21:0153</v>
      </c>
      <c r="D8892" s="1" t="str">
        <f t="shared" si="609"/>
        <v>21:0040</v>
      </c>
      <c r="E8892" t="s">
        <v>32271</v>
      </c>
      <c r="F8892" t="s">
        <v>32275</v>
      </c>
      <c r="H8892">
        <v>54.124087799999998</v>
      </c>
      <c r="I8892">
        <v>-125.0740326</v>
      </c>
      <c r="J8892" s="1" t="str">
        <f t="shared" si="610"/>
        <v>Till</v>
      </c>
      <c r="K8892" s="1" t="str">
        <f t="shared" si="611"/>
        <v>&lt;63 micron</v>
      </c>
      <c r="L8892">
        <v>0.2</v>
      </c>
      <c r="M8892">
        <v>0.87</v>
      </c>
      <c r="N8892">
        <v>1</v>
      </c>
      <c r="O8892">
        <v>90</v>
      </c>
      <c r="P8892">
        <v>0.25</v>
      </c>
      <c r="Q8892">
        <v>2</v>
      </c>
      <c r="R8892">
        <v>0.26</v>
      </c>
      <c r="S8892">
        <v>0.25</v>
      </c>
      <c r="T8892">
        <v>3</v>
      </c>
      <c r="U8892">
        <v>19</v>
      </c>
      <c r="V8892">
        <v>11</v>
      </c>
      <c r="W8892">
        <v>1.76</v>
      </c>
      <c r="X8892">
        <v>5</v>
      </c>
      <c r="Z8892">
        <v>0.04</v>
      </c>
      <c r="AA8892">
        <v>10</v>
      </c>
      <c r="AB8892">
        <v>0.17</v>
      </c>
      <c r="AC8892">
        <v>245</v>
      </c>
      <c r="AD8892">
        <v>0.5</v>
      </c>
      <c r="AE8892">
        <v>0.01</v>
      </c>
      <c r="AF8892">
        <v>6</v>
      </c>
      <c r="AG8892">
        <v>610</v>
      </c>
      <c r="AH8892">
        <v>4</v>
      </c>
      <c r="AI8892">
        <v>1</v>
      </c>
      <c r="AJ8892">
        <v>3</v>
      </c>
      <c r="AK8892">
        <v>21</v>
      </c>
      <c r="AL8892">
        <v>0.06</v>
      </c>
      <c r="AM8892">
        <v>5</v>
      </c>
      <c r="AN8892">
        <v>5</v>
      </c>
      <c r="AO8892">
        <v>50</v>
      </c>
      <c r="AP8892">
        <v>5</v>
      </c>
      <c r="AQ8892">
        <v>24</v>
      </c>
    </row>
    <row r="8893" spans="1:43" hidden="1" x14ac:dyDescent="0.25">
      <c r="A8893" t="s">
        <v>32276</v>
      </c>
      <c r="B8893" t="s">
        <v>32277</v>
      </c>
      <c r="C8893" s="1" t="str">
        <f t="shared" si="608"/>
        <v>21:0153</v>
      </c>
      <c r="D8893" s="1" t="str">
        <f t="shared" si="609"/>
        <v>21:0040</v>
      </c>
      <c r="E8893" t="s">
        <v>32278</v>
      </c>
      <c r="F8893" t="s">
        <v>32279</v>
      </c>
      <c r="H8893">
        <v>54.133561899999997</v>
      </c>
      <c r="I8893">
        <v>-125.0142855</v>
      </c>
      <c r="J8893" s="1" t="str">
        <f t="shared" si="610"/>
        <v>Till</v>
      </c>
      <c r="K8893" s="1" t="str">
        <f t="shared" si="611"/>
        <v>&lt;63 micron</v>
      </c>
      <c r="L8893">
        <v>0.1</v>
      </c>
      <c r="M8893">
        <v>1.04</v>
      </c>
      <c r="N8893">
        <v>1</v>
      </c>
      <c r="O8893">
        <v>130</v>
      </c>
      <c r="P8893">
        <v>0.25</v>
      </c>
      <c r="Q8893">
        <v>1</v>
      </c>
      <c r="R8893">
        <v>0.26</v>
      </c>
      <c r="S8893">
        <v>0.25</v>
      </c>
      <c r="T8893">
        <v>5</v>
      </c>
      <c r="U8893">
        <v>28</v>
      </c>
      <c r="V8893">
        <v>12</v>
      </c>
      <c r="W8893">
        <v>2.4500000000000002</v>
      </c>
      <c r="X8893">
        <v>5</v>
      </c>
      <c r="Z8893">
        <v>0.04</v>
      </c>
      <c r="AA8893">
        <v>10</v>
      </c>
      <c r="AB8893">
        <v>0.21</v>
      </c>
      <c r="AC8893">
        <v>270</v>
      </c>
      <c r="AD8893">
        <v>0.5</v>
      </c>
      <c r="AE8893">
        <v>0.01</v>
      </c>
      <c r="AF8893">
        <v>9</v>
      </c>
      <c r="AG8893">
        <v>580</v>
      </c>
      <c r="AH8893">
        <v>4</v>
      </c>
      <c r="AI8893">
        <v>2</v>
      </c>
      <c r="AJ8893">
        <v>3</v>
      </c>
      <c r="AK8893">
        <v>27</v>
      </c>
      <c r="AL8893">
        <v>0.08</v>
      </c>
      <c r="AM8893">
        <v>5</v>
      </c>
      <c r="AN8893">
        <v>5</v>
      </c>
      <c r="AO8893">
        <v>72</v>
      </c>
      <c r="AP8893">
        <v>5</v>
      </c>
      <c r="AQ8893">
        <v>34</v>
      </c>
    </row>
    <row r="8894" spans="1:43" hidden="1" x14ac:dyDescent="0.25">
      <c r="A8894" t="s">
        <v>32280</v>
      </c>
      <c r="B8894" t="s">
        <v>32281</v>
      </c>
      <c r="C8894" s="1" t="str">
        <f t="shared" ref="C8894:C8957" si="612">HYPERLINK("http://geochem.nrcan.gc.ca/cdogs/content/bdl/bdl210153_e.htm", "21:0153")</f>
        <v>21:0153</v>
      </c>
      <c r="D8894" s="1" t="str">
        <f t="shared" ref="D8894:D8957" si="613">HYPERLINK("http://geochem.nrcan.gc.ca/cdogs/content/svy/svy210040_e.htm", "21:0040")</f>
        <v>21:0040</v>
      </c>
      <c r="E8894" t="s">
        <v>32282</v>
      </c>
      <c r="F8894" t="s">
        <v>32283</v>
      </c>
      <c r="H8894">
        <v>54.1431076</v>
      </c>
      <c r="I8894">
        <v>-124.97639460000001</v>
      </c>
      <c r="J8894" s="1" t="str">
        <f t="shared" si="610"/>
        <v>Till</v>
      </c>
      <c r="K8894" s="1" t="str">
        <f t="shared" si="611"/>
        <v>&lt;63 micron</v>
      </c>
      <c r="L8894">
        <v>0.1</v>
      </c>
      <c r="M8894">
        <v>1.28</v>
      </c>
      <c r="N8894">
        <v>1</v>
      </c>
      <c r="O8894">
        <v>190</v>
      </c>
      <c r="P8894">
        <v>0.25</v>
      </c>
      <c r="Q8894">
        <v>1</v>
      </c>
      <c r="R8894">
        <v>0.54</v>
      </c>
      <c r="S8894">
        <v>0.25</v>
      </c>
      <c r="T8894">
        <v>7</v>
      </c>
      <c r="U8894">
        <v>29</v>
      </c>
      <c r="V8894">
        <v>20</v>
      </c>
      <c r="W8894">
        <v>2.46</v>
      </c>
      <c r="X8894">
        <v>5</v>
      </c>
      <c r="Z8894">
        <v>0.12</v>
      </c>
      <c r="AA8894">
        <v>20</v>
      </c>
      <c r="AB8894">
        <v>0.41</v>
      </c>
      <c r="AC8894">
        <v>425</v>
      </c>
      <c r="AD8894">
        <v>0.5</v>
      </c>
      <c r="AE8894">
        <v>0.04</v>
      </c>
      <c r="AF8894">
        <v>14</v>
      </c>
      <c r="AG8894">
        <v>870</v>
      </c>
      <c r="AH8894">
        <v>5</v>
      </c>
      <c r="AI8894">
        <v>1</v>
      </c>
      <c r="AJ8894">
        <v>6</v>
      </c>
      <c r="AK8894">
        <v>51</v>
      </c>
      <c r="AL8894">
        <v>0.09</v>
      </c>
      <c r="AM8894">
        <v>5</v>
      </c>
      <c r="AN8894">
        <v>5</v>
      </c>
      <c r="AO8894">
        <v>66</v>
      </c>
      <c r="AP8894">
        <v>5</v>
      </c>
      <c r="AQ8894">
        <v>48</v>
      </c>
    </row>
    <row r="8895" spans="1:43" hidden="1" x14ac:dyDescent="0.25">
      <c r="A8895" t="s">
        <v>32284</v>
      </c>
      <c r="B8895" t="s">
        <v>32285</v>
      </c>
      <c r="C8895" s="1" t="str">
        <f t="shared" si="612"/>
        <v>21:0153</v>
      </c>
      <c r="D8895" s="1" t="str">
        <f t="shared" si="613"/>
        <v>21:0040</v>
      </c>
      <c r="E8895" t="s">
        <v>32286</v>
      </c>
      <c r="F8895" t="s">
        <v>32287</v>
      </c>
      <c r="H8895">
        <v>54.133178399999998</v>
      </c>
      <c r="I8895">
        <v>-124.9290508</v>
      </c>
      <c r="J8895" s="1" t="str">
        <f t="shared" si="610"/>
        <v>Till</v>
      </c>
      <c r="K8895" s="1" t="str">
        <f t="shared" si="611"/>
        <v>&lt;63 micron</v>
      </c>
      <c r="L8895">
        <v>0.1</v>
      </c>
      <c r="M8895">
        <v>1.21</v>
      </c>
      <c r="N8895">
        <v>2</v>
      </c>
      <c r="O8895">
        <v>150</v>
      </c>
      <c r="P8895">
        <v>0.25</v>
      </c>
      <c r="Q8895">
        <v>2</v>
      </c>
      <c r="R8895">
        <v>0.42</v>
      </c>
      <c r="S8895">
        <v>0.25</v>
      </c>
      <c r="T8895">
        <v>6</v>
      </c>
      <c r="U8895">
        <v>26</v>
      </c>
      <c r="V8895">
        <v>20</v>
      </c>
      <c r="W8895">
        <v>2.4500000000000002</v>
      </c>
      <c r="X8895">
        <v>5</v>
      </c>
      <c r="Z8895">
        <v>0.08</v>
      </c>
      <c r="AA8895">
        <v>20</v>
      </c>
      <c r="AB8895">
        <v>0.33</v>
      </c>
      <c r="AC8895">
        <v>455</v>
      </c>
      <c r="AD8895">
        <v>0.5</v>
      </c>
      <c r="AE8895">
        <v>0.02</v>
      </c>
      <c r="AF8895">
        <v>11</v>
      </c>
      <c r="AG8895">
        <v>760</v>
      </c>
      <c r="AH8895">
        <v>8</v>
      </c>
      <c r="AI8895">
        <v>1</v>
      </c>
      <c r="AJ8895">
        <v>6</v>
      </c>
      <c r="AK8895">
        <v>43</v>
      </c>
      <c r="AL8895">
        <v>7.0000000000000007E-2</v>
      </c>
      <c r="AM8895">
        <v>5</v>
      </c>
      <c r="AN8895">
        <v>5</v>
      </c>
      <c r="AO8895">
        <v>63</v>
      </c>
      <c r="AP8895">
        <v>5</v>
      </c>
      <c r="AQ8895">
        <v>42</v>
      </c>
    </row>
    <row r="8896" spans="1:43" hidden="1" x14ac:dyDescent="0.25">
      <c r="A8896" t="s">
        <v>32288</v>
      </c>
      <c r="B8896" t="s">
        <v>32289</v>
      </c>
      <c r="C8896" s="1" t="str">
        <f t="shared" si="612"/>
        <v>21:0153</v>
      </c>
      <c r="D8896" s="1" t="str">
        <f t="shared" si="613"/>
        <v>21:0040</v>
      </c>
      <c r="E8896" t="s">
        <v>32290</v>
      </c>
      <c r="F8896" t="s">
        <v>32291</v>
      </c>
      <c r="H8896">
        <v>54.280556199999999</v>
      </c>
      <c r="I8896">
        <v>-124.8984947</v>
      </c>
      <c r="J8896" s="1" t="str">
        <f t="shared" si="610"/>
        <v>Till</v>
      </c>
      <c r="K8896" s="1" t="str">
        <f t="shared" si="611"/>
        <v>&lt;63 micron</v>
      </c>
      <c r="L8896">
        <v>0.1</v>
      </c>
      <c r="M8896">
        <v>1.19</v>
      </c>
      <c r="N8896">
        <v>2</v>
      </c>
      <c r="O8896">
        <v>170</v>
      </c>
      <c r="P8896">
        <v>0.25</v>
      </c>
      <c r="Q8896">
        <v>1</v>
      </c>
      <c r="R8896">
        <v>0.6</v>
      </c>
      <c r="S8896">
        <v>0.25</v>
      </c>
      <c r="T8896">
        <v>11</v>
      </c>
      <c r="U8896">
        <v>40</v>
      </c>
      <c r="V8896">
        <v>29</v>
      </c>
      <c r="W8896">
        <v>2.73</v>
      </c>
      <c r="X8896">
        <v>5</v>
      </c>
      <c r="Z8896">
        <v>7.0000000000000007E-2</v>
      </c>
      <c r="AA8896">
        <v>10</v>
      </c>
      <c r="AB8896">
        <v>0.69</v>
      </c>
      <c r="AC8896">
        <v>625</v>
      </c>
      <c r="AD8896">
        <v>0.5</v>
      </c>
      <c r="AE8896">
        <v>0.03</v>
      </c>
      <c r="AF8896">
        <v>26</v>
      </c>
      <c r="AG8896">
        <v>1160</v>
      </c>
      <c r="AH8896">
        <v>7</v>
      </c>
      <c r="AI8896">
        <v>2</v>
      </c>
      <c r="AJ8896">
        <v>6</v>
      </c>
      <c r="AK8896">
        <v>56</v>
      </c>
      <c r="AL8896">
        <v>0.08</v>
      </c>
      <c r="AM8896">
        <v>5</v>
      </c>
      <c r="AN8896">
        <v>5</v>
      </c>
      <c r="AO8896">
        <v>70</v>
      </c>
      <c r="AP8896">
        <v>5</v>
      </c>
      <c r="AQ8896">
        <v>56</v>
      </c>
    </row>
    <row r="8897" spans="1:43" hidden="1" x14ac:dyDescent="0.25">
      <c r="A8897" t="s">
        <v>32292</v>
      </c>
      <c r="B8897" t="s">
        <v>32293</v>
      </c>
      <c r="C8897" s="1" t="str">
        <f t="shared" si="612"/>
        <v>21:0153</v>
      </c>
      <c r="D8897" s="1" t="str">
        <f t="shared" si="613"/>
        <v>21:0040</v>
      </c>
      <c r="E8897" t="s">
        <v>32294</v>
      </c>
      <c r="F8897" t="s">
        <v>32295</v>
      </c>
      <c r="H8897">
        <v>54.257159799999997</v>
      </c>
      <c r="I8897">
        <v>-124.8131164</v>
      </c>
      <c r="J8897" s="1" t="str">
        <f t="shared" si="610"/>
        <v>Till</v>
      </c>
      <c r="K8897" s="1" t="str">
        <f t="shared" si="611"/>
        <v>&lt;63 micron</v>
      </c>
      <c r="L8897">
        <v>0.1</v>
      </c>
      <c r="M8897">
        <v>1.55</v>
      </c>
      <c r="N8897">
        <v>1</v>
      </c>
      <c r="O8897">
        <v>120</v>
      </c>
      <c r="P8897">
        <v>0.25</v>
      </c>
      <c r="Q8897">
        <v>1</v>
      </c>
      <c r="R8897">
        <v>0.28999999999999998</v>
      </c>
      <c r="S8897">
        <v>0.25</v>
      </c>
      <c r="T8897">
        <v>5</v>
      </c>
      <c r="U8897">
        <v>25</v>
      </c>
      <c r="V8897">
        <v>16</v>
      </c>
      <c r="W8897">
        <v>2.15</v>
      </c>
      <c r="X8897">
        <v>5</v>
      </c>
      <c r="Z8897">
        <v>0.05</v>
      </c>
      <c r="AA8897">
        <v>10</v>
      </c>
      <c r="AB8897">
        <v>0.43</v>
      </c>
      <c r="AC8897">
        <v>295</v>
      </c>
      <c r="AD8897">
        <v>0.5</v>
      </c>
      <c r="AE8897">
        <v>0.01</v>
      </c>
      <c r="AF8897">
        <v>14</v>
      </c>
      <c r="AG8897">
        <v>750</v>
      </c>
      <c r="AH8897">
        <v>8</v>
      </c>
      <c r="AI8897">
        <v>1</v>
      </c>
      <c r="AJ8897">
        <v>4</v>
      </c>
      <c r="AK8897">
        <v>27</v>
      </c>
      <c r="AL8897">
        <v>0.08</v>
      </c>
      <c r="AM8897">
        <v>5</v>
      </c>
      <c r="AN8897">
        <v>5</v>
      </c>
      <c r="AO8897">
        <v>53</v>
      </c>
      <c r="AP8897">
        <v>5</v>
      </c>
      <c r="AQ8897">
        <v>56</v>
      </c>
    </row>
    <row r="8898" spans="1:43" hidden="1" x14ac:dyDescent="0.25">
      <c r="A8898" t="s">
        <v>32296</v>
      </c>
      <c r="B8898" t="s">
        <v>32297</v>
      </c>
      <c r="C8898" s="1" t="str">
        <f t="shared" si="612"/>
        <v>21:0153</v>
      </c>
      <c r="D8898" s="1" t="str">
        <f t="shared" si="613"/>
        <v>21:0040</v>
      </c>
      <c r="E8898" t="s">
        <v>32298</v>
      </c>
      <c r="F8898" t="s">
        <v>32299</v>
      </c>
      <c r="H8898">
        <v>54.334874900000003</v>
      </c>
      <c r="I8898">
        <v>-124.8831385</v>
      </c>
      <c r="J8898" s="1" t="str">
        <f t="shared" si="610"/>
        <v>Till</v>
      </c>
      <c r="K8898" s="1" t="str">
        <f t="shared" si="611"/>
        <v>&lt;63 micron</v>
      </c>
      <c r="L8898">
        <v>0.1</v>
      </c>
      <c r="M8898">
        <v>2.2000000000000002</v>
      </c>
      <c r="N8898">
        <v>1</v>
      </c>
      <c r="O8898">
        <v>220</v>
      </c>
      <c r="P8898">
        <v>0.25</v>
      </c>
      <c r="Q8898">
        <v>2</v>
      </c>
      <c r="R8898">
        <v>0.72</v>
      </c>
      <c r="S8898">
        <v>0.25</v>
      </c>
      <c r="T8898">
        <v>14</v>
      </c>
      <c r="U8898">
        <v>51</v>
      </c>
      <c r="V8898">
        <v>52</v>
      </c>
      <c r="W8898">
        <v>3.62</v>
      </c>
      <c r="X8898">
        <v>5</v>
      </c>
      <c r="Z8898">
        <v>0.22</v>
      </c>
      <c r="AA8898">
        <v>10</v>
      </c>
      <c r="AB8898">
        <v>0.98</v>
      </c>
      <c r="AC8898">
        <v>515</v>
      </c>
      <c r="AD8898">
        <v>0.5</v>
      </c>
      <c r="AE8898">
        <v>0.04</v>
      </c>
      <c r="AF8898">
        <v>31</v>
      </c>
      <c r="AG8898">
        <v>1180</v>
      </c>
      <c r="AH8898">
        <v>6</v>
      </c>
      <c r="AI8898">
        <v>4</v>
      </c>
      <c r="AJ8898">
        <v>10</v>
      </c>
      <c r="AK8898">
        <v>61</v>
      </c>
      <c r="AL8898">
        <v>0.15</v>
      </c>
      <c r="AM8898">
        <v>5</v>
      </c>
      <c r="AN8898">
        <v>5</v>
      </c>
      <c r="AO8898">
        <v>98</v>
      </c>
      <c r="AP8898">
        <v>5</v>
      </c>
      <c r="AQ8898">
        <v>62</v>
      </c>
    </row>
    <row r="8899" spans="1:43" hidden="1" x14ac:dyDescent="0.25">
      <c r="A8899" t="s">
        <v>32300</v>
      </c>
      <c r="B8899" t="s">
        <v>32301</v>
      </c>
      <c r="C8899" s="1" t="str">
        <f t="shared" si="612"/>
        <v>21:0153</v>
      </c>
      <c r="D8899" s="1" t="str">
        <f t="shared" si="613"/>
        <v>21:0040</v>
      </c>
      <c r="E8899" t="s">
        <v>32302</v>
      </c>
      <c r="F8899" t="s">
        <v>32303</v>
      </c>
      <c r="H8899">
        <v>54.3329551</v>
      </c>
      <c r="I8899">
        <v>-124.95965</v>
      </c>
      <c r="J8899" s="1" t="str">
        <f t="shared" si="610"/>
        <v>Till</v>
      </c>
      <c r="K8899" s="1" t="str">
        <f t="shared" si="611"/>
        <v>&lt;63 micron</v>
      </c>
      <c r="L8899">
        <v>0.1</v>
      </c>
      <c r="M8899">
        <v>2.02</v>
      </c>
      <c r="N8899">
        <v>1</v>
      </c>
      <c r="O8899">
        <v>210</v>
      </c>
      <c r="P8899">
        <v>0.25</v>
      </c>
      <c r="Q8899">
        <v>2</v>
      </c>
      <c r="R8899">
        <v>0.62</v>
      </c>
      <c r="S8899">
        <v>0.25</v>
      </c>
      <c r="T8899">
        <v>13</v>
      </c>
      <c r="U8899">
        <v>49</v>
      </c>
      <c r="V8899">
        <v>50</v>
      </c>
      <c r="W8899">
        <v>3.28</v>
      </c>
      <c r="X8899">
        <v>5</v>
      </c>
      <c r="Z8899">
        <v>0.15</v>
      </c>
      <c r="AA8899">
        <v>10</v>
      </c>
      <c r="AB8899">
        <v>0.95</v>
      </c>
      <c r="AC8899">
        <v>485</v>
      </c>
      <c r="AD8899">
        <v>0.5</v>
      </c>
      <c r="AE8899">
        <v>0.02</v>
      </c>
      <c r="AF8899">
        <v>23</v>
      </c>
      <c r="AG8899">
        <v>1240</v>
      </c>
      <c r="AH8899">
        <v>5</v>
      </c>
      <c r="AI8899">
        <v>2</v>
      </c>
      <c r="AJ8899">
        <v>9</v>
      </c>
      <c r="AK8899">
        <v>49</v>
      </c>
      <c r="AL8899">
        <v>0.11</v>
      </c>
      <c r="AM8899">
        <v>5</v>
      </c>
      <c r="AN8899">
        <v>5</v>
      </c>
      <c r="AO8899">
        <v>88</v>
      </c>
      <c r="AP8899">
        <v>5</v>
      </c>
      <c r="AQ8899">
        <v>54</v>
      </c>
    </row>
    <row r="8900" spans="1:43" hidden="1" x14ac:dyDescent="0.25">
      <c r="A8900" t="s">
        <v>32304</v>
      </c>
      <c r="B8900" t="s">
        <v>32305</v>
      </c>
      <c r="C8900" s="1" t="str">
        <f t="shared" si="612"/>
        <v>21:0153</v>
      </c>
      <c r="D8900" s="1" t="str">
        <f t="shared" si="613"/>
        <v>21:0040</v>
      </c>
      <c r="E8900" t="s">
        <v>32306</v>
      </c>
      <c r="F8900" t="s">
        <v>32307</v>
      </c>
      <c r="H8900">
        <v>54.306760799999999</v>
      </c>
      <c r="I8900">
        <v>-124.8684659</v>
      </c>
      <c r="J8900" s="1" t="str">
        <f t="shared" si="610"/>
        <v>Till</v>
      </c>
      <c r="K8900" s="1" t="str">
        <f t="shared" si="611"/>
        <v>&lt;63 micron</v>
      </c>
      <c r="L8900">
        <v>0.1</v>
      </c>
      <c r="M8900">
        <v>1.64</v>
      </c>
      <c r="N8900">
        <v>1</v>
      </c>
      <c r="O8900">
        <v>190</v>
      </c>
      <c r="P8900">
        <v>0.25</v>
      </c>
      <c r="Q8900">
        <v>4</v>
      </c>
      <c r="R8900">
        <v>0.72</v>
      </c>
      <c r="S8900">
        <v>0.25</v>
      </c>
      <c r="T8900">
        <v>13</v>
      </c>
      <c r="U8900">
        <v>52</v>
      </c>
      <c r="V8900">
        <v>37</v>
      </c>
      <c r="W8900">
        <v>3.16</v>
      </c>
      <c r="X8900">
        <v>5</v>
      </c>
      <c r="Z8900">
        <v>0.15</v>
      </c>
      <c r="AA8900">
        <v>20</v>
      </c>
      <c r="AB8900">
        <v>0.93</v>
      </c>
      <c r="AC8900">
        <v>590</v>
      </c>
      <c r="AD8900">
        <v>0.5</v>
      </c>
      <c r="AE8900">
        <v>0.05</v>
      </c>
      <c r="AF8900">
        <v>36</v>
      </c>
      <c r="AG8900">
        <v>1290</v>
      </c>
      <c r="AH8900">
        <v>7</v>
      </c>
      <c r="AI8900">
        <v>1</v>
      </c>
      <c r="AJ8900">
        <v>8</v>
      </c>
      <c r="AK8900">
        <v>81</v>
      </c>
      <c r="AL8900">
        <v>0.13</v>
      </c>
      <c r="AM8900">
        <v>5</v>
      </c>
      <c r="AN8900">
        <v>5</v>
      </c>
      <c r="AO8900">
        <v>90</v>
      </c>
      <c r="AP8900">
        <v>5</v>
      </c>
      <c r="AQ8900">
        <v>60</v>
      </c>
    </row>
    <row r="8901" spans="1:43" hidden="1" x14ac:dyDescent="0.25">
      <c r="A8901" t="s">
        <v>32308</v>
      </c>
      <c r="B8901" t="s">
        <v>32309</v>
      </c>
      <c r="C8901" s="1" t="str">
        <f t="shared" si="612"/>
        <v>21:0153</v>
      </c>
      <c r="D8901" s="1" t="str">
        <f t="shared" si="613"/>
        <v>21:0040</v>
      </c>
      <c r="E8901" t="s">
        <v>32310</v>
      </c>
      <c r="F8901" t="s">
        <v>32311</v>
      </c>
      <c r="H8901">
        <v>54.225619299999998</v>
      </c>
      <c r="I8901">
        <v>-125.1742412</v>
      </c>
      <c r="J8901" s="1" t="str">
        <f t="shared" si="610"/>
        <v>Till</v>
      </c>
      <c r="K8901" s="1" t="str">
        <f t="shared" si="611"/>
        <v>&lt;63 micron</v>
      </c>
      <c r="L8901">
        <v>0.1</v>
      </c>
      <c r="M8901">
        <v>1.72</v>
      </c>
      <c r="N8901">
        <v>1</v>
      </c>
      <c r="O8901">
        <v>150</v>
      </c>
      <c r="P8901">
        <v>0.25</v>
      </c>
      <c r="Q8901">
        <v>1</v>
      </c>
      <c r="R8901">
        <v>0.88</v>
      </c>
      <c r="S8901">
        <v>0.25</v>
      </c>
      <c r="T8901">
        <v>13</v>
      </c>
      <c r="U8901">
        <v>35</v>
      </c>
      <c r="V8901">
        <v>32</v>
      </c>
      <c r="W8901">
        <v>3.24</v>
      </c>
      <c r="X8901">
        <v>5</v>
      </c>
      <c r="Z8901">
        <v>0.13</v>
      </c>
      <c r="AA8901">
        <v>10</v>
      </c>
      <c r="AB8901">
        <v>0.8</v>
      </c>
      <c r="AC8901">
        <v>895</v>
      </c>
      <c r="AD8901">
        <v>0.5</v>
      </c>
      <c r="AE8901">
        <v>0.02</v>
      </c>
      <c r="AF8901">
        <v>16</v>
      </c>
      <c r="AG8901">
        <v>1170</v>
      </c>
      <c r="AH8901">
        <v>7</v>
      </c>
      <c r="AI8901">
        <v>1</v>
      </c>
      <c r="AJ8901">
        <v>7</v>
      </c>
      <c r="AK8901">
        <v>57</v>
      </c>
      <c r="AL8901">
        <v>0.13</v>
      </c>
      <c r="AM8901">
        <v>5</v>
      </c>
      <c r="AN8901">
        <v>5</v>
      </c>
      <c r="AO8901">
        <v>94</v>
      </c>
      <c r="AP8901">
        <v>5</v>
      </c>
      <c r="AQ8901">
        <v>62</v>
      </c>
    </row>
    <row r="8902" spans="1:43" hidden="1" x14ac:dyDescent="0.25">
      <c r="A8902" t="s">
        <v>32312</v>
      </c>
      <c r="B8902" t="s">
        <v>32313</v>
      </c>
      <c r="C8902" s="1" t="str">
        <f t="shared" si="612"/>
        <v>21:0153</v>
      </c>
      <c r="D8902" s="1" t="str">
        <f t="shared" si="613"/>
        <v>21:0040</v>
      </c>
      <c r="E8902" t="s">
        <v>32310</v>
      </c>
      <c r="F8902" t="s">
        <v>32314</v>
      </c>
      <c r="H8902">
        <v>54.225619299999998</v>
      </c>
      <c r="I8902">
        <v>-125.1742412</v>
      </c>
      <c r="J8902" s="1" t="str">
        <f t="shared" si="610"/>
        <v>Till</v>
      </c>
      <c r="K8902" s="1" t="str">
        <f t="shared" si="611"/>
        <v>&lt;63 micron</v>
      </c>
      <c r="L8902">
        <v>0.2</v>
      </c>
      <c r="M8902">
        <v>2.0099999999999998</v>
      </c>
      <c r="N8902">
        <v>1</v>
      </c>
      <c r="O8902">
        <v>170</v>
      </c>
      <c r="P8902">
        <v>0.25</v>
      </c>
      <c r="Q8902">
        <v>1</v>
      </c>
      <c r="R8902">
        <v>0.82</v>
      </c>
      <c r="S8902">
        <v>0.5</v>
      </c>
      <c r="T8902">
        <v>15</v>
      </c>
      <c r="U8902">
        <v>41</v>
      </c>
      <c r="V8902">
        <v>33</v>
      </c>
      <c r="W8902">
        <v>3.53</v>
      </c>
      <c r="X8902">
        <v>5</v>
      </c>
      <c r="Z8902">
        <v>0.14000000000000001</v>
      </c>
      <c r="AA8902">
        <v>20</v>
      </c>
      <c r="AB8902">
        <v>1</v>
      </c>
      <c r="AC8902">
        <v>770</v>
      </c>
      <c r="AD8902">
        <v>1</v>
      </c>
      <c r="AE8902">
        <v>0.04</v>
      </c>
      <c r="AF8902">
        <v>23</v>
      </c>
      <c r="AG8902">
        <v>1290</v>
      </c>
      <c r="AH8902">
        <v>11</v>
      </c>
      <c r="AI8902">
        <v>1</v>
      </c>
      <c r="AJ8902">
        <v>9</v>
      </c>
      <c r="AK8902">
        <v>67</v>
      </c>
      <c r="AL8902">
        <v>0.11</v>
      </c>
      <c r="AM8902">
        <v>5</v>
      </c>
      <c r="AN8902">
        <v>5</v>
      </c>
      <c r="AO8902">
        <v>93</v>
      </c>
      <c r="AP8902">
        <v>5</v>
      </c>
      <c r="AQ8902">
        <v>74</v>
      </c>
    </row>
    <row r="8903" spans="1:43" hidden="1" x14ac:dyDescent="0.25">
      <c r="A8903" t="s">
        <v>32315</v>
      </c>
      <c r="B8903" t="s">
        <v>32316</v>
      </c>
      <c r="C8903" s="1" t="str">
        <f t="shared" si="612"/>
        <v>21:0153</v>
      </c>
      <c r="D8903" s="1" t="str">
        <f t="shared" si="613"/>
        <v>21:0040</v>
      </c>
      <c r="E8903" t="s">
        <v>32317</v>
      </c>
      <c r="F8903" t="s">
        <v>32318</v>
      </c>
      <c r="H8903">
        <v>54.236980699999997</v>
      </c>
      <c r="I8903">
        <v>-125.2123454</v>
      </c>
      <c r="J8903" s="1" t="str">
        <f t="shared" si="610"/>
        <v>Till</v>
      </c>
      <c r="K8903" s="1" t="str">
        <f t="shared" si="611"/>
        <v>&lt;63 micron</v>
      </c>
      <c r="L8903">
        <v>0.2</v>
      </c>
      <c r="M8903">
        <v>1.29</v>
      </c>
      <c r="N8903">
        <v>1</v>
      </c>
      <c r="O8903">
        <v>120</v>
      </c>
      <c r="P8903">
        <v>0.25</v>
      </c>
      <c r="Q8903">
        <v>1</v>
      </c>
      <c r="R8903">
        <v>0.76</v>
      </c>
      <c r="S8903">
        <v>0.5</v>
      </c>
      <c r="T8903">
        <v>8</v>
      </c>
      <c r="U8903">
        <v>22</v>
      </c>
      <c r="V8903">
        <v>23</v>
      </c>
      <c r="W8903">
        <v>2.13</v>
      </c>
      <c r="X8903">
        <v>5</v>
      </c>
      <c r="Z8903">
        <v>0.08</v>
      </c>
      <c r="AA8903">
        <v>20</v>
      </c>
      <c r="AB8903">
        <v>0.57999999999999996</v>
      </c>
      <c r="AC8903">
        <v>230</v>
      </c>
      <c r="AD8903">
        <v>0.5</v>
      </c>
      <c r="AE8903">
        <v>0.01</v>
      </c>
      <c r="AF8903">
        <v>12</v>
      </c>
      <c r="AG8903">
        <v>850</v>
      </c>
      <c r="AH8903">
        <v>12</v>
      </c>
      <c r="AI8903">
        <v>2</v>
      </c>
      <c r="AJ8903">
        <v>6</v>
      </c>
      <c r="AK8903">
        <v>68</v>
      </c>
      <c r="AL8903">
        <v>0.03</v>
      </c>
      <c r="AM8903">
        <v>5</v>
      </c>
      <c r="AN8903">
        <v>5</v>
      </c>
      <c r="AO8903">
        <v>49</v>
      </c>
      <c r="AP8903">
        <v>5</v>
      </c>
      <c r="AQ8903">
        <v>60</v>
      </c>
    </row>
    <row r="8904" spans="1:43" hidden="1" x14ac:dyDescent="0.25">
      <c r="A8904" t="s">
        <v>32319</v>
      </c>
      <c r="B8904" t="s">
        <v>32320</v>
      </c>
      <c r="C8904" s="1" t="str">
        <f t="shared" si="612"/>
        <v>21:0153</v>
      </c>
      <c r="D8904" s="1" t="str">
        <f t="shared" si="613"/>
        <v>21:0040</v>
      </c>
      <c r="E8904" t="s">
        <v>32321</v>
      </c>
      <c r="F8904" t="s">
        <v>32322</v>
      </c>
      <c r="H8904">
        <v>54.262884499999998</v>
      </c>
      <c r="I8904">
        <v>-125.0286638</v>
      </c>
      <c r="J8904" s="1" t="str">
        <f t="shared" si="610"/>
        <v>Till</v>
      </c>
      <c r="K8904" s="1" t="str">
        <f t="shared" si="611"/>
        <v>&lt;63 micron</v>
      </c>
      <c r="L8904">
        <v>0.1</v>
      </c>
      <c r="M8904">
        <v>2.29</v>
      </c>
      <c r="N8904">
        <v>1</v>
      </c>
      <c r="O8904">
        <v>170</v>
      </c>
      <c r="P8904">
        <v>0.25</v>
      </c>
      <c r="Q8904">
        <v>1</v>
      </c>
      <c r="R8904">
        <v>0.56999999999999995</v>
      </c>
      <c r="S8904">
        <v>0.25</v>
      </c>
      <c r="T8904">
        <v>16</v>
      </c>
      <c r="U8904">
        <v>61</v>
      </c>
      <c r="V8904">
        <v>109</v>
      </c>
      <c r="W8904">
        <v>3.43</v>
      </c>
      <c r="X8904">
        <v>5</v>
      </c>
      <c r="Z8904">
        <v>0.27</v>
      </c>
      <c r="AA8904">
        <v>10</v>
      </c>
      <c r="AB8904">
        <v>1.2</v>
      </c>
      <c r="AC8904">
        <v>715</v>
      </c>
      <c r="AD8904">
        <v>0.5</v>
      </c>
      <c r="AE8904">
        <v>0.02</v>
      </c>
      <c r="AF8904">
        <v>28</v>
      </c>
      <c r="AG8904">
        <v>1400</v>
      </c>
      <c r="AH8904">
        <v>16</v>
      </c>
      <c r="AI8904">
        <v>1</v>
      </c>
      <c r="AJ8904">
        <v>6</v>
      </c>
      <c r="AK8904">
        <v>42</v>
      </c>
      <c r="AL8904">
        <v>0.13</v>
      </c>
      <c r="AM8904">
        <v>5</v>
      </c>
      <c r="AN8904">
        <v>5</v>
      </c>
      <c r="AO8904">
        <v>99</v>
      </c>
      <c r="AP8904">
        <v>5</v>
      </c>
      <c r="AQ8904">
        <v>68</v>
      </c>
    </row>
    <row r="8905" spans="1:43" hidden="1" x14ac:dyDescent="0.25">
      <c r="A8905" t="s">
        <v>32323</v>
      </c>
      <c r="B8905" t="s">
        <v>32324</v>
      </c>
      <c r="C8905" s="1" t="str">
        <f t="shared" si="612"/>
        <v>21:0153</v>
      </c>
      <c r="D8905" s="1" t="str">
        <f t="shared" si="613"/>
        <v>21:0040</v>
      </c>
      <c r="E8905" t="s">
        <v>32325</v>
      </c>
      <c r="F8905" t="s">
        <v>32326</v>
      </c>
      <c r="H8905">
        <v>54.259633200000003</v>
      </c>
      <c r="I8905">
        <v>-125.11324569999999</v>
      </c>
      <c r="J8905" s="1" t="str">
        <f t="shared" si="610"/>
        <v>Till</v>
      </c>
      <c r="K8905" s="1" t="str">
        <f t="shared" si="611"/>
        <v>&lt;63 micron</v>
      </c>
      <c r="L8905">
        <v>0.1</v>
      </c>
      <c r="M8905">
        <v>1.64</v>
      </c>
      <c r="N8905">
        <v>1</v>
      </c>
      <c r="O8905">
        <v>180</v>
      </c>
      <c r="P8905">
        <v>0.25</v>
      </c>
      <c r="Q8905">
        <v>1</v>
      </c>
      <c r="R8905">
        <v>0.77</v>
      </c>
      <c r="S8905">
        <v>0.25</v>
      </c>
      <c r="T8905">
        <v>13</v>
      </c>
      <c r="U8905">
        <v>42</v>
      </c>
      <c r="V8905">
        <v>27</v>
      </c>
      <c r="W8905">
        <v>3.15</v>
      </c>
      <c r="X8905">
        <v>5</v>
      </c>
      <c r="Z8905">
        <v>0.12</v>
      </c>
      <c r="AA8905">
        <v>20</v>
      </c>
      <c r="AB8905">
        <v>0.79</v>
      </c>
      <c r="AC8905">
        <v>545</v>
      </c>
      <c r="AD8905">
        <v>1</v>
      </c>
      <c r="AE8905">
        <v>0.04</v>
      </c>
      <c r="AF8905">
        <v>21</v>
      </c>
      <c r="AG8905">
        <v>1240</v>
      </c>
      <c r="AH8905">
        <v>9</v>
      </c>
      <c r="AI8905">
        <v>2</v>
      </c>
      <c r="AJ8905">
        <v>8</v>
      </c>
      <c r="AK8905">
        <v>97</v>
      </c>
      <c r="AL8905">
        <v>0.11</v>
      </c>
      <c r="AM8905">
        <v>5</v>
      </c>
      <c r="AN8905">
        <v>5</v>
      </c>
      <c r="AO8905">
        <v>87</v>
      </c>
      <c r="AP8905">
        <v>5</v>
      </c>
      <c r="AQ8905">
        <v>68</v>
      </c>
    </row>
    <row r="8906" spans="1:43" hidden="1" x14ac:dyDescent="0.25">
      <c r="A8906" t="s">
        <v>32327</v>
      </c>
      <c r="B8906" t="s">
        <v>32328</v>
      </c>
      <c r="C8906" s="1" t="str">
        <f t="shared" si="612"/>
        <v>21:0153</v>
      </c>
      <c r="D8906" s="1" t="str">
        <f t="shared" si="613"/>
        <v>21:0040</v>
      </c>
      <c r="E8906" t="s">
        <v>32329</v>
      </c>
      <c r="F8906" t="s">
        <v>32330</v>
      </c>
      <c r="H8906">
        <v>54.304633199999998</v>
      </c>
      <c r="I8906">
        <v>-125.03225399999999</v>
      </c>
      <c r="J8906" s="1" t="str">
        <f t="shared" si="610"/>
        <v>Till</v>
      </c>
      <c r="K8906" s="1" t="str">
        <f t="shared" si="611"/>
        <v>&lt;63 micron</v>
      </c>
      <c r="L8906">
        <v>0.2</v>
      </c>
      <c r="M8906">
        <v>2.33</v>
      </c>
      <c r="N8906">
        <v>6</v>
      </c>
      <c r="O8906">
        <v>400</v>
      </c>
      <c r="P8906">
        <v>0.25</v>
      </c>
      <c r="Q8906">
        <v>1</v>
      </c>
      <c r="R8906">
        <v>1.1100000000000001</v>
      </c>
      <c r="S8906">
        <v>0.25</v>
      </c>
      <c r="T8906">
        <v>20</v>
      </c>
      <c r="U8906">
        <v>82</v>
      </c>
      <c r="V8906">
        <v>25</v>
      </c>
      <c r="W8906">
        <v>3.96</v>
      </c>
      <c r="X8906">
        <v>5</v>
      </c>
      <c r="Z8906">
        <v>0.06</v>
      </c>
      <c r="AA8906">
        <v>30</v>
      </c>
      <c r="AB8906">
        <v>2.0499999999999998</v>
      </c>
      <c r="AC8906">
        <v>690</v>
      </c>
      <c r="AD8906">
        <v>2</v>
      </c>
      <c r="AE8906">
        <v>0.03</v>
      </c>
      <c r="AF8906">
        <v>117</v>
      </c>
      <c r="AG8906">
        <v>2270</v>
      </c>
      <c r="AH8906">
        <v>17</v>
      </c>
      <c r="AI8906">
        <v>2</v>
      </c>
      <c r="AJ8906">
        <v>7</v>
      </c>
      <c r="AK8906">
        <v>535</v>
      </c>
      <c r="AL8906">
        <v>0.2</v>
      </c>
      <c r="AM8906">
        <v>5</v>
      </c>
      <c r="AN8906">
        <v>5</v>
      </c>
      <c r="AO8906">
        <v>95</v>
      </c>
      <c r="AP8906">
        <v>5</v>
      </c>
      <c r="AQ8906">
        <v>62</v>
      </c>
    </row>
    <row r="8907" spans="1:43" hidden="1" x14ac:dyDescent="0.25">
      <c r="A8907" t="s">
        <v>32331</v>
      </c>
      <c r="B8907" t="s">
        <v>32332</v>
      </c>
      <c r="C8907" s="1" t="str">
        <f t="shared" si="612"/>
        <v>21:0153</v>
      </c>
      <c r="D8907" s="1" t="str">
        <f t="shared" si="613"/>
        <v>21:0040</v>
      </c>
      <c r="E8907" t="s">
        <v>32333</v>
      </c>
      <c r="F8907" t="s">
        <v>32334</v>
      </c>
      <c r="H8907">
        <v>54.284013399999999</v>
      </c>
      <c r="I8907">
        <v>-125.16037009999999</v>
      </c>
      <c r="J8907" s="1" t="str">
        <f t="shared" si="610"/>
        <v>Till</v>
      </c>
      <c r="K8907" s="1" t="str">
        <f t="shared" si="611"/>
        <v>&lt;63 micron</v>
      </c>
      <c r="L8907">
        <v>0.1</v>
      </c>
      <c r="M8907">
        <v>1.24</v>
      </c>
      <c r="N8907">
        <v>4</v>
      </c>
      <c r="O8907">
        <v>160</v>
      </c>
      <c r="P8907">
        <v>0.25</v>
      </c>
      <c r="Q8907">
        <v>1</v>
      </c>
      <c r="R8907">
        <v>0.71</v>
      </c>
      <c r="S8907">
        <v>0.25</v>
      </c>
      <c r="T8907">
        <v>13</v>
      </c>
      <c r="U8907">
        <v>46</v>
      </c>
      <c r="V8907">
        <v>26</v>
      </c>
      <c r="W8907">
        <v>3.25</v>
      </c>
      <c r="X8907">
        <v>5</v>
      </c>
      <c r="Z8907">
        <v>0.11</v>
      </c>
      <c r="AA8907">
        <v>20</v>
      </c>
      <c r="AB8907">
        <v>0.74</v>
      </c>
      <c r="AC8907">
        <v>805</v>
      </c>
      <c r="AD8907">
        <v>0.5</v>
      </c>
      <c r="AE8907">
        <v>0.03</v>
      </c>
      <c r="AF8907">
        <v>25</v>
      </c>
      <c r="AG8907">
        <v>1320</v>
      </c>
      <c r="AH8907">
        <v>7</v>
      </c>
      <c r="AI8907">
        <v>2</v>
      </c>
      <c r="AJ8907">
        <v>8</v>
      </c>
      <c r="AK8907">
        <v>65</v>
      </c>
      <c r="AL8907">
        <v>0.11</v>
      </c>
      <c r="AM8907">
        <v>5</v>
      </c>
      <c r="AN8907">
        <v>5</v>
      </c>
      <c r="AO8907">
        <v>92</v>
      </c>
      <c r="AP8907">
        <v>5</v>
      </c>
      <c r="AQ8907">
        <v>58</v>
      </c>
    </row>
    <row r="8908" spans="1:43" hidden="1" x14ac:dyDescent="0.25">
      <c r="A8908" t="s">
        <v>32335</v>
      </c>
      <c r="B8908" t="s">
        <v>32336</v>
      </c>
      <c r="C8908" s="1" t="str">
        <f t="shared" si="612"/>
        <v>21:0153</v>
      </c>
      <c r="D8908" s="1" t="str">
        <f t="shared" si="613"/>
        <v>21:0040</v>
      </c>
      <c r="E8908" t="s">
        <v>32333</v>
      </c>
      <c r="F8908" t="s">
        <v>32337</v>
      </c>
      <c r="H8908">
        <v>54.284013399999999</v>
      </c>
      <c r="I8908">
        <v>-125.16037009999999</v>
      </c>
      <c r="J8908" s="1" t="str">
        <f t="shared" si="610"/>
        <v>Till</v>
      </c>
      <c r="K8908" s="1" t="str">
        <f t="shared" si="611"/>
        <v>&lt;63 micron</v>
      </c>
      <c r="L8908">
        <v>0.1</v>
      </c>
      <c r="M8908">
        <v>1.28</v>
      </c>
      <c r="N8908">
        <v>1</v>
      </c>
      <c r="O8908">
        <v>110</v>
      </c>
      <c r="P8908">
        <v>0.25</v>
      </c>
      <c r="Q8908">
        <v>1</v>
      </c>
      <c r="R8908">
        <v>0.43</v>
      </c>
      <c r="S8908">
        <v>0.25</v>
      </c>
      <c r="T8908">
        <v>9</v>
      </c>
      <c r="U8908">
        <v>46</v>
      </c>
      <c r="V8908">
        <v>18</v>
      </c>
      <c r="W8908">
        <v>2.81</v>
      </c>
      <c r="X8908">
        <v>5</v>
      </c>
      <c r="Z8908">
        <v>0.08</v>
      </c>
      <c r="AA8908">
        <v>20</v>
      </c>
      <c r="AB8908">
        <v>0.5</v>
      </c>
      <c r="AC8908">
        <v>270</v>
      </c>
      <c r="AD8908">
        <v>1</v>
      </c>
      <c r="AE8908">
        <v>0.02</v>
      </c>
      <c r="AF8908">
        <v>16</v>
      </c>
      <c r="AG8908">
        <v>550</v>
      </c>
      <c r="AH8908">
        <v>5</v>
      </c>
      <c r="AI8908">
        <v>2</v>
      </c>
      <c r="AJ8908">
        <v>8</v>
      </c>
      <c r="AK8908">
        <v>54</v>
      </c>
      <c r="AL8908">
        <v>0.14000000000000001</v>
      </c>
      <c r="AM8908">
        <v>5</v>
      </c>
      <c r="AN8908">
        <v>5</v>
      </c>
      <c r="AO8908">
        <v>87</v>
      </c>
      <c r="AP8908">
        <v>5</v>
      </c>
      <c r="AQ8908">
        <v>44</v>
      </c>
    </row>
    <row r="8909" spans="1:43" hidden="1" x14ac:dyDescent="0.25">
      <c r="A8909" t="s">
        <v>32338</v>
      </c>
      <c r="B8909" t="s">
        <v>32339</v>
      </c>
      <c r="C8909" s="1" t="str">
        <f t="shared" si="612"/>
        <v>21:0153</v>
      </c>
      <c r="D8909" s="1" t="str">
        <f t="shared" si="613"/>
        <v>21:0040</v>
      </c>
      <c r="E8909" t="s">
        <v>32340</v>
      </c>
      <c r="F8909" t="s">
        <v>32341</v>
      </c>
      <c r="H8909">
        <v>54.312313699999997</v>
      </c>
      <c r="I8909">
        <v>-125.0976651</v>
      </c>
      <c r="J8909" s="1" t="str">
        <f t="shared" si="610"/>
        <v>Till</v>
      </c>
      <c r="K8909" s="1" t="str">
        <f t="shared" si="611"/>
        <v>&lt;63 micron</v>
      </c>
      <c r="L8909">
        <v>0.1</v>
      </c>
      <c r="M8909">
        <v>1.41</v>
      </c>
      <c r="N8909">
        <v>1</v>
      </c>
      <c r="O8909">
        <v>150</v>
      </c>
      <c r="P8909">
        <v>0.25</v>
      </c>
      <c r="Q8909">
        <v>1</v>
      </c>
      <c r="R8909">
        <v>0.76</v>
      </c>
      <c r="S8909">
        <v>0.5</v>
      </c>
      <c r="T8909">
        <v>17</v>
      </c>
      <c r="U8909">
        <v>53</v>
      </c>
      <c r="V8909">
        <v>30</v>
      </c>
      <c r="W8909">
        <v>3.4</v>
      </c>
      <c r="X8909">
        <v>5</v>
      </c>
      <c r="Z8909">
        <v>0.08</v>
      </c>
      <c r="AA8909">
        <v>20</v>
      </c>
      <c r="AB8909">
        <v>1.37</v>
      </c>
      <c r="AC8909">
        <v>615</v>
      </c>
      <c r="AD8909">
        <v>0.5</v>
      </c>
      <c r="AE8909">
        <v>0.05</v>
      </c>
      <c r="AF8909">
        <v>45</v>
      </c>
      <c r="AG8909">
        <v>1340</v>
      </c>
      <c r="AH8909">
        <v>6</v>
      </c>
      <c r="AI8909">
        <v>1</v>
      </c>
      <c r="AJ8909">
        <v>8</v>
      </c>
      <c r="AK8909">
        <v>77</v>
      </c>
      <c r="AL8909">
        <v>0.12</v>
      </c>
      <c r="AM8909">
        <v>5</v>
      </c>
      <c r="AN8909">
        <v>5</v>
      </c>
      <c r="AO8909">
        <v>90</v>
      </c>
      <c r="AP8909">
        <v>5</v>
      </c>
      <c r="AQ8909">
        <v>62</v>
      </c>
    </row>
    <row r="8910" spans="1:43" hidden="1" x14ac:dyDescent="0.25">
      <c r="A8910" t="s">
        <v>32342</v>
      </c>
      <c r="B8910" t="s">
        <v>32343</v>
      </c>
      <c r="C8910" s="1" t="str">
        <f t="shared" si="612"/>
        <v>21:0153</v>
      </c>
      <c r="D8910" s="1" t="str">
        <f t="shared" si="613"/>
        <v>21:0040</v>
      </c>
      <c r="E8910" t="s">
        <v>32344</v>
      </c>
      <c r="F8910" t="s">
        <v>32345</v>
      </c>
      <c r="H8910">
        <v>54.3473009</v>
      </c>
      <c r="I8910">
        <v>-125.0810132</v>
      </c>
      <c r="J8910" s="1" t="str">
        <f t="shared" si="610"/>
        <v>Till</v>
      </c>
      <c r="K8910" s="1" t="str">
        <f t="shared" si="611"/>
        <v>&lt;63 micron</v>
      </c>
      <c r="L8910">
        <v>0.1</v>
      </c>
      <c r="M8910">
        <v>1.56</v>
      </c>
      <c r="N8910">
        <v>1</v>
      </c>
      <c r="O8910">
        <v>200</v>
      </c>
      <c r="P8910">
        <v>0.25</v>
      </c>
      <c r="Q8910">
        <v>1</v>
      </c>
      <c r="R8910">
        <v>0.64</v>
      </c>
      <c r="S8910">
        <v>0.25</v>
      </c>
      <c r="T8910">
        <v>12</v>
      </c>
      <c r="U8910">
        <v>45</v>
      </c>
      <c r="V8910">
        <v>37</v>
      </c>
      <c r="W8910">
        <v>3.15</v>
      </c>
      <c r="X8910">
        <v>5</v>
      </c>
      <c r="Z8910">
        <v>0.17</v>
      </c>
      <c r="AA8910">
        <v>10</v>
      </c>
      <c r="AB8910">
        <v>0.83</v>
      </c>
      <c r="AC8910">
        <v>620</v>
      </c>
      <c r="AD8910">
        <v>0.5</v>
      </c>
      <c r="AE8910">
        <v>0.03</v>
      </c>
      <c r="AF8910">
        <v>21</v>
      </c>
      <c r="AG8910">
        <v>1260</v>
      </c>
      <c r="AH8910">
        <v>5</v>
      </c>
      <c r="AI8910">
        <v>1</v>
      </c>
      <c r="AJ8910">
        <v>8</v>
      </c>
      <c r="AK8910">
        <v>47</v>
      </c>
      <c r="AL8910">
        <v>0.1</v>
      </c>
      <c r="AM8910">
        <v>5</v>
      </c>
      <c r="AN8910">
        <v>5</v>
      </c>
      <c r="AO8910">
        <v>88</v>
      </c>
      <c r="AP8910">
        <v>5</v>
      </c>
      <c r="AQ8910">
        <v>46</v>
      </c>
    </row>
    <row r="8911" spans="1:43" hidden="1" x14ac:dyDescent="0.25">
      <c r="A8911" t="s">
        <v>32346</v>
      </c>
      <c r="B8911" t="s">
        <v>32347</v>
      </c>
      <c r="C8911" s="1" t="str">
        <f t="shared" si="612"/>
        <v>21:0153</v>
      </c>
      <c r="D8911" s="1" t="str">
        <f t="shared" si="613"/>
        <v>21:0040</v>
      </c>
      <c r="E8911" t="s">
        <v>32348</v>
      </c>
      <c r="F8911" t="s">
        <v>32349</v>
      </c>
      <c r="H8911">
        <v>54.372265400000003</v>
      </c>
      <c r="I8911">
        <v>-125.10478569999999</v>
      </c>
      <c r="J8911" s="1" t="str">
        <f t="shared" si="610"/>
        <v>Till</v>
      </c>
      <c r="K8911" s="1" t="str">
        <f t="shared" si="611"/>
        <v>&lt;63 micron</v>
      </c>
      <c r="L8911">
        <v>0.2</v>
      </c>
      <c r="M8911">
        <v>1.98</v>
      </c>
      <c r="N8911">
        <v>1</v>
      </c>
      <c r="O8911">
        <v>150</v>
      </c>
      <c r="P8911">
        <v>0.25</v>
      </c>
      <c r="Q8911">
        <v>1</v>
      </c>
      <c r="R8911">
        <v>0.41</v>
      </c>
      <c r="S8911">
        <v>0.25</v>
      </c>
      <c r="T8911">
        <v>15</v>
      </c>
      <c r="U8911">
        <v>66</v>
      </c>
      <c r="V8911">
        <v>51</v>
      </c>
      <c r="W8911">
        <v>3.32</v>
      </c>
      <c r="X8911">
        <v>5</v>
      </c>
      <c r="Z8911">
        <v>0.19</v>
      </c>
      <c r="AA8911">
        <v>10</v>
      </c>
      <c r="AB8911">
        <v>1.05</v>
      </c>
      <c r="AC8911">
        <v>375</v>
      </c>
      <c r="AD8911">
        <v>0.5</v>
      </c>
      <c r="AE8911">
        <v>0.01</v>
      </c>
      <c r="AF8911">
        <v>31</v>
      </c>
      <c r="AG8911">
        <v>660</v>
      </c>
      <c r="AH8911">
        <v>5</v>
      </c>
      <c r="AI8911">
        <v>1</v>
      </c>
      <c r="AJ8911">
        <v>7</v>
      </c>
      <c r="AK8911">
        <v>36</v>
      </c>
      <c r="AL8911">
        <v>0.14000000000000001</v>
      </c>
      <c r="AM8911">
        <v>5</v>
      </c>
      <c r="AN8911">
        <v>5</v>
      </c>
      <c r="AO8911">
        <v>88</v>
      </c>
      <c r="AP8911">
        <v>5</v>
      </c>
      <c r="AQ8911">
        <v>52</v>
      </c>
    </row>
    <row r="8912" spans="1:43" hidden="1" x14ac:dyDescent="0.25">
      <c r="A8912" t="s">
        <v>32350</v>
      </c>
      <c r="B8912" t="s">
        <v>32351</v>
      </c>
      <c r="C8912" s="1" t="str">
        <f t="shared" si="612"/>
        <v>21:0153</v>
      </c>
      <c r="D8912" s="1" t="str">
        <f t="shared" si="613"/>
        <v>21:0040</v>
      </c>
      <c r="E8912" t="s">
        <v>32352</v>
      </c>
      <c r="F8912" t="s">
        <v>32353</v>
      </c>
      <c r="H8912">
        <v>54.330351399999998</v>
      </c>
      <c r="I8912">
        <v>-125.2223707</v>
      </c>
      <c r="J8912" s="1" t="str">
        <f t="shared" si="610"/>
        <v>Till</v>
      </c>
      <c r="K8912" s="1" t="str">
        <f t="shared" si="611"/>
        <v>&lt;63 micron</v>
      </c>
      <c r="L8912">
        <v>0.1</v>
      </c>
      <c r="M8912">
        <v>1.61</v>
      </c>
      <c r="N8912">
        <v>1</v>
      </c>
      <c r="O8912">
        <v>180</v>
      </c>
      <c r="P8912">
        <v>0.25</v>
      </c>
      <c r="Q8912">
        <v>1</v>
      </c>
      <c r="R8912">
        <v>0.84</v>
      </c>
      <c r="S8912">
        <v>0.25</v>
      </c>
      <c r="T8912">
        <v>16</v>
      </c>
      <c r="U8912">
        <v>56</v>
      </c>
      <c r="V8912">
        <v>36</v>
      </c>
      <c r="W8912">
        <v>3.77</v>
      </c>
      <c r="X8912">
        <v>5</v>
      </c>
      <c r="Z8912">
        <v>0.12</v>
      </c>
      <c r="AA8912">
        <v>20</v>
      </c>
      <c r="AB8912">
        <v>1.17</v>
      </c>
      <c r="AC8912">
        <v>835</v>
      </c>
      <c r="AD8912">
        <v>0.5</v>
      </c>
      <c r="AE8912">
        <v>0.03</v>
      </c>
      <c r="AF8912">
        <v>37</v>
      </c>
      <c r="AG8912">
        <v>1550</v>
      </c>
      <c r="AH8912">
        <v>8</v>
      </c>
      <c r="AI8912">
        <v>4</v>
      </c>
      <c r="AJ8912">
        <v>11</v>
      </c>
      <c r="AK8912">
        <v>77</v>
      </c>
      <c r="AL8912">
        <v>0.11</v>
      </c>
      <c r="AM8912">
        <v>5</v>
      </c>
      <c r="AN8912">
        <v>5</v>
      </c>
      <c r="AO8912">
        <v>93</v>
      </c>
      <c r="AP8912">
        <v>5</v>
      </c>
      <c r="AQ8912">
        <v>74</v>
      </c>
    </row>
    <row r="8913" spans="1:43" hidden="1" x14ac:dyDescent="0.25">
      <c r="A8913" t="s">
        <v>32354</v>
      </c>
      <c r="B8913" t="s">
        <v>32355</v>
      </c>
      <c r="C8913" s="1" t="str">
        <f t="shared" si="612"/>
        <v>21:0153</v>
      </c>
      <c r="D8913" s="1" t="str">
        <f t="shared" si="613"/>
        <v>21:0040</v>
      </c>
      <c r="E8913" t="s">
        <v>32356</v>
      </c>
      <c r="F8913" t="s">
        <v>32357</v>
      </c>
      <c r="H8913">
        <v>54.315108500000001</v>
      </c>
      <c r="I8913">
        <v>-125.17285440000001</v>
      </c>
      <c r="J8913" s="1" t="str">
        <f t="shared" si="610"/>
        <v>Till</v>
      </c>
      <c r="K8913" s="1" t="str">
        <f t="shared" si="611"/>
        <v>&lt;63 micron</v>
      </c>
      <c r="L8913">
        <v>0.1</v>
      </c>
      <c r="M8913">
        <v>2</v>
      </c>
      <c r="N8913">
        <v>1</v>
      </c>
      <c r="O8913">
        <v>220</v>
      </c>
      <c r="P8913">
        <v>0.25</v>
      </c>
      <c r="Q8913">
        <v>1</v>
      </c>
      <c r="R8913">
        <v>0.89</v>
      </c>
      <c r="S8913">
        <v>0.25</v>
      </c>
      <c r="T8913">
        <v>15</v>
      </c>
      <c r="U8913">
        <v>64</v>
      </c>
      <c r="V8913">
        <v>35</v>
      </c>
      <c r="W8913">
        <v>3.76</v>
      </c>
      <c r="X8913">
        <v>5</v>
      </c>
      <c r="Z8913">
        <v>0.13</v>
      </c>
      <c r="AA8913">
        <v>20</v>
      </c>
      <c r="AB8913">
        <v>1.24</v>
      </c>
      <c r="AC8913">
        <v>555</v>
      </c>
      <c r="AD8913">
        <v>0.5</v>
      </c>
      <c r="AE8913">
        <v>0.04</v>
      </c>
      <c r="AF8913">
        <v>36</v>
      </c>
      <c r="AG8913">
        <v>1480</v>
      </c>
      <c r="AH8913">
        <v>6</v>
      </c>
      <c r="AI8913">
        <v>2</v>
      </c>
      <c r="AJ8913">
        <v>11</v>
      </c>
      <c r="AK8913">
        <v>70</v>
      </c>
      <c r="AL8913">
        <v>0.12</v>
      </c>
      <c r="AM8913">
        <v>5</v>
      </c>
      <c r="AN8913">
        <v>5</v>
      </c>
      <c r="AO8913">
        <v>89</v>
      </c>
      <c r="AP8913">
        <v>5</v>
      </c>
      <c r="AQ8913">
        <v>70</v>
      </c>
    </row>
    <row r="8914" spans="1:43" hidden="1" x14ac:dyDescent="0.25">
      <c r="A8914" t="s">
        <v>32358</v>
      </c>
      <c r="B8914" t="s">
        <v>32359</v>
      </c>
      <c r="C8914" s="1" t="str">
        <f t="shared" si="612"/>
        <v>21:0153</v>
      </c>
      <c r="D8914" s="1" t="str">
        <f t="shared" si="613"/>
        <v>21:0040</v>
      </c>
      <c r="E8914" t="s">
        <v>32360</v>
      </c>
      <c r="F8914" t="s">
        <v>32361</v>
      </c>
      <c r="H8914">
        <v>54.286241699999998</v>
      </c>
      <c r="I8914">
        <v>-125.2232212</v>
      </c>
      <c r="J8914" s="1" t="str">
        <f t="shared" si="610"/>
        <v>Till</v>
      </c>
      <c r="K8914" s="1" t="str">
        <f t="shared" si="611"/>
        <v>&lt;63 micron</v>
      </c>
      <c r="L8914">
        <v>0.2</v>
      </c>
      <c r="M8914">
        <v>1.36</v>
      </c>
      <c r="N8914">
        <v>1</v>
      </c>
      <c r="O8914">
        <v>120</v>
      </c>
      <c r="P8914">
        <v>0.25</v>
      </c>
      <c r="Q8914">
        <v>1</v>
      </c>
      <c r="R8914">
        <v>0.69</v>
      </c>
      <c r="S8914">
        <v>0.25</v>
      </c>
      <c r="T8914">
        <v>17</v>
      </c>
      <c r="U8914">
        <v>43</v>
      </c>
      <c r="V8914">
        <v>18</v>
      </c>
      <c r="W8914">
        <v>3.26</v>
      </c>
      <c r="X8914">
        <v>5</v>
      </c>
      <c r="Z8914">
        <v>0.1</v>
      </c>
      <c r="AA8914">
        <v>10</v>
      </c>
      <c r="AB8914">
        <v>0.78</v>
      </c>
      <c r="AC8914">
        <v>835</v>
      </c>
      <c r="AD8914">
        <v>0.5</v>
      </c>
      <c r="AE8914">
        <v>0.02</v>
      </c>
      <c r="AF8914">
        <v>24</v>
      </c>
      <c r="AG8914">
        <v>1130</v>
      </c>
      <c r="AH8914">
        <v>6</v>
      </c>
      <c r="AI8914">
        <v>2</v>
      </c>
      <c r="AJ8914">
        <v>12</v>
      </c>
      <c r="AK8914">
        <v>50</v>
      </c>
      <c r="AL8914">
        <v>0.11</v>
      </c>
      <c r="AM8914">
        <v>5</v>
      </c>
      <c r="AN8914">
        <v>5</v>
      </c>
      <c r="AO8914">
        <v>83</v>
      </c>
      <c r="AP8914">
        <v>5</v>
      </c>
      <c r="AQ8914">
        <v>54</v>
      </c>
    </row>
    <row r="8915" spans="1:43" hidden="1" x14ac:dyDescent="0.25">
      <c r="A8915" t="s">
        <v>32362</v>
      </c>
      <c r="B8915" t="s">
        <v>32363</v>
      </c>
      <c r="C8915" s="1" t="str">
        <f t="shared" si="612"/>
        <v>21:0153</v>
      </c>
      <c r="D8915" s="1" t="str">
        <f t="shared" si="613"/>
        <v>21:0040</v>
      </c>
      <c r="E8915" t="s">
        <v>32364</v>
      </c>
      <c r="F8915" t="s">
        <v>32365</v>
      </c>
      <c r="H8915">
        <v>54.320558499999997</v>
      </c>
      <c r="I8915">
        <v>-125.9531003</v>
      </c>
      <c r="J8915" s="1" t="str">
        <f t="shared" si="610"/>
        <v>Till</v>
      </c>
      <c r="K8915" s="1" t="str">
        <f t="shared" si="611"/>
        <v>&lt;63 micron</v>
      </c>
      <c r="L8915">
        <v>0.1</v>
      </c>
      <c r="M8915">
        <v>2.2400000000000002</v>
      </c>
      <c r="N8915">
        <v>10</v>
      </c>
      <c r="O8915">
        <v>410</v>
      </c>
      <c r="P8915">
        <v>0.25</v>
      </c>
      <c r="Q8915">
        <v>1</v>
      </c>
      <c r="R8915">
        <v>0.56000000000000005</v>
      </c>
      <c r="S8915">
        <v>0.25</v>
      </c>
      <c r="T8915">
        <v>14</v>
      </c>
      <c r="U8915">
        <v>34</v>
      </c>
      <c r="V8915">
        <v>40</v>
      </c>
      <c r="W8915">
        <v>3.99</v>
      </c>
      <c r="X8915">
        <v>5</v>
      </c>
      <c r="Z8915">
        <v>0.14000000000000001</v>
      </c>
      <c r="AA8915">
        <v>10</v>
      </c>
      <c r="AB8915">
        <v>0.75</v>
      </c>
      <c r="AC8915">
        <v>1155</v>
      </c>
      <c r="AD8915">
        <v>0.5</v>
      </c>
      <c r="AE8915">
        <v>0.02</v>
      </c>
      <c r="AF8915">
        <v>32</v>
      </c>
      <c r="AG8915">
        <v>800</v>
      </c>
      <c r="AH8915">
        <v>11</v>
      </c>
      <c r="AI8915">
        <v>1</v>
      </c>
      <c r="AJ8915">
        <v>12</v>
      </c>
      <c r="AK8915">
        <v>56</v>
      </c>
      <c r="AL8915">
        <v>0.05</v>
      </c>
      <c r="AM8915">
        <v>5</v>
      </c>
      <c r="AN8915">
        <v>5</v>
      </c>
      <c r="AO8915">
        <v>73</v>
      </c>
      <c r="AP8915">
        <v>5</v>
      </c>
      <c r="AQ8915">
        <v>86</v>
      </c>
    </row>
    <row r="8916" spans="1:43" hidden="1" x14ac:dyDescent="0.25">
      <c r="A8916" t="s">
        <v>32366</v>
      </c>
      <c r="B8916" t="s">
        <v>32367</v>
      </c>
      <c r="C8916" s="1" t="str">
        <f t="shared" si="612"/>
        <v>21:0153</v>
      </c>
      <c r="D8916" s="1" t="str">
        <f t="shared" si="613"/>
        <v>21:0040</v>
      </c>
      <c r="E8916" t="s">
        <v>32368</v>
      </c>
      <c r="F8916" t="s">
        <v>32369</v>
      </c>
      <c r="H8916">
        <v>54.280633000000002</v>
      </c>
      <c r="I8916">
        <v>-125.9167297</v>
      </c>
      <c r="J8916" s="1" t="str">
        <f t="shared" si="610"/>
        <v>Till</v>
      </c>
      <c r="K8916" s="1" t="str">
        <f t="shared" si="611"/>
        <v>&lt;63 micron</v>
      </c>
      <c r="L8916">
        <v>0.2</v>
      </c>
      <c r="M8916">
        <v>1.42</v>
      </c>
      <c r="N8916">
        <v>20</v>
      </c>
      <c r="O8916">
        <v>120</v>
      </c>
      <c r="P8916">
        <v>0.25</v>
      </c>
      <c r="Q8916">
        <v>1</v>
      </c>
      <c r="R8916">
        <v>1.03</v>
      </c>
      <c r="S8916">
        <v>0.5</v>
      </c>
      <c r="T8916">
        <v>16</v>
      </c>
      <c r="U8916">
        <v>9</v>
      </c>
      <c r="V8916">
        <v>10</v>
      </c>
      <c r="W8916">
        <v>4.03</v>
      </c>
      <c r="X8916">
        <v>5</v>
      </c>
      <c r="Z8916">
        <v>0.25</v>
      </c>
      <c r="AA8916">
        <v>20</v>
      </c>
      <c r="AB8916">
        <v>1.27</v>
      </c>
      <c r="AC8916">
        <v>550</v>
      </c>
      <c r="AD8916">
        <v>0.5</v>
      </c>
      <c r="AE8916">
        <v>0.01</v>
      </c>
      <c r="AF8916">
        <v>8</v>
      </c>
      <c r="AG8916">
        <v>960</v>
      </c>
      <c r="AH8916">
        <v>10</v>
      </c>
      <c r="AI8916">
        <v>1</v>
      </c>
      <c r="AJ8916">
        <v>13</v>
      </c>
      <c r="AK8916">
        <v>39</v>
      </c>
      <c r="AL8916">
        <v>0.26</v>
      </c>
      <c r="AM8916">
        <v>5</v>
      </c>
      <c r="AN8916">
        <v>5</v>
      </c>
      <c r="AO8916">
        <v>47</v>
      </c>
      <c r="AP8916">
        <v>5</v>
      </c>
      <c r="AQ8916">
        <v>54</v>
      </c>
    </row>
    <row r="8917" spans="1:43" hidden="1" x14ac:dyDescent="0.25">
      <c r="A8917" t="s">
        <v>32370</v>
      </c>
      <c r="B8917" t="s">
        <v>32371</v>
      </c>
      <c r="C8917" s="1" t="str">
        <f t="shared" si="612"/>
        <v>21:0153</v>
      </c>
      <c r="D8917" s="1" t="str">
        <f t="shared" si="613"/>
        <v>21:0040</v>
      </c>
      <c r="E8917" t="s">
        <v>32372</v>
      </c>
      <c r="F8917" t="s">
        <v>32373</v>
      </c>
      <c r="H8917">
        <v>54.189408499999999</v>
      </c>
      <c r="I8917">
        <v>-125.94439629999999</v>
      </c>
      <c r="J8917" s="1" t="str">
        <f t="shared" ref="J8917:J8980" si="614">HYPERLINK("http://geochem.nrcan.gc.ca/cdogs/content/kwd/kwd020044_e.htm", "Till")</f>
        <v>Till</v>
      </c>
      <c r="K8917" s="1" t="str">
        <f t="shared" si="611"/>
        <v>&lt;63 micron</v>
      </c>
      <c r="L8917">
        <v>0.2</v>
      </c>
      <c r="M8917">
        <v>1.84</v>
      </c>
      <c r="N8917">
        <v>1</v>
      </c>
      <c r="O8917">
        <v>320</v>
      </c>
      <c r="P8917">
        <v>0.25</v>
      </c>
      <c r="Q8917">
        <v>1</v>
      </c>
      <c r="R8917">
        <v>0.81</v>
      </c>
      <c r="S8917">
        <v>0.25</v>
      </c>
      <c r="T8917">
        <v>16</v>
      </c>
      <c r="U8917">
        <v>38</v>
      </c>
      <c r="V8917">
        <v>33</v>
      </c>
      <c r="W8917">
        <v>3.41</v>
      </c>
      <c r="X8917">
        <v>5</v>
      </c>
      <c r="Z8917">
        <v>0.16</v>
      </c>
      <c r="AA8917">
        <v>20</v>
      </c>
      <c r="AB8917">
        <v>0.98</v>
      </c>
      <c r="AC8917">
        <v>840</v>
      </c>
      <c r="AD8917">
        <v>0.5</v>
      </c>
      <c r="AE8917">
        <v>0.04</v>
      </c>
      <c r="AF8917">
        <v>28</v>
      </c>
      <c r="AG8917">
        <v>1220</v>
      </c>
      <c r="AH8917">
        <v>8</v>
      </c>
      <c r="AI8917">
        <v>2</v>
      </c>
      <c r="AJ8917">
        <v>9</v>
      </c>
      <c r="AK8917">
        <v>89</v>
      </c>
      <c r="AL8917">
        <v>0.12</v>
      </c>
      <c r="AM8917">
        <v>5</v>
      </c>
      <c r="AN8917">
        <v>5</v>
      </c>
      <c r="AO8917">
        <v>83</v>
      </c>
      <c r="AP8917">
        <v>5</v>
      </c>
      <c r="AQ8917">
        <v>72</v>
      </c>
    </row>
    <row r="8918" spans="1:43" hidden="1" x14ac:dyDescent="0.25">
      <c r="A8918" t="s">
        <v>32374</v>
      </c>
      <c r="B8918" t="s">
        <v>32375</v>
      </c>
      <c r="C8918" s="1" t="str">
        <f t="shared" si="612"/>
        <v>21:0153</v>
      </c>
      <c r="D8918" s="1" t="str">
        <f t="shared" si="613"/>
        <v>21:0040</v>
      </c>
      <c r="E8918" t="s">
        <v>32376</v>
      </c>
      <c r="F8918" t="s">
        <v>32377</v>
      </c>
      <c r="H8918">
        <v>54.1538228</v>
      </c>
      <c r="I8918">
        <v>-125.88491430000001</v>
      </c>
      <c r="J8918" s="1" t="str">
        <f t="shared" si="614"/>
        <v>Till</v>
      </c>
      <c r="K8918" s="1" t="str">
        <f t="shared" si="611"/>
        <v>&lt;63 micron</v>
      </c>
      <c r="L8918">
        <v>0.1</v>
      </c>
      <c r="M8918">
        <v>1.58</v>
      </c>
      <c r="N8918">
        <v>1</v>
      </c>
      <c r="O8918">
        <v>300</v>
      </c>
      <c r="P8918">
        <v>0.25</v>
      </c>
      <c r="Q8918">
        <v>1</v>
      </c>
      <c r="R8918">
        <v>0.66</v>
      </c>
      <c r="S8918">
        <v>0.25</v>
      </c>
      <c r="T8918">
        <v>12</v>
      </c>
      <c r="U8918">
        <v>45</v>
      </c>
      <c r="V8918">
        <v>27</v>
      </c>
      <c r="W8918">
        <v>3.26</v>
      </c>
      <c r="X8918">
        <v>5</v>
      </c>
      <c r="Z8918">
        <v>0.13</v>
      </c>
      <c r="AA8918">
        <v>10</v>
      </c>
      <c r="AB8918">
        <v>0.66</v>
      </c>
      <c r="AC8918">
        <v>690</v>
      </c>
      <c r="AD8918">
        <v>0.5</v>
      </c>
      <c r="AE8918">
        <v>0.04</v>
      </c>
      <c r="AF8918">
        <v>22</v>
      </c>
      <c r="AG8918">
        <v>1180</v>
      </c>
      <c r="AH8918">
        <v>11</v>
      </c>
      <c r="AI8918">
        <v>2</v>
      </c>
      <c r="AJ8918">
        <v>9</v>
      </c>
      <c r="AK8918">
        <v>78</v>
      </c>
      <c r="AL8918">
        <v>0.12</v>
      </c>
      <c r="AM8918">
        <v>5</v>
      </c>
      <c r="AN8918">
        <v>5</v>
      </c>
      <c r="AO8918">
        <v>84</v>
      </c>
      <c r="AP8918">
        <v>5</v>
      </c>
      <c r="AQ8918">
        <v>68</v>
      </c>
    </row>
    <row r="8919" spans="1:43" hidden="1" x14ac:dyDescent="0.25">
      <c r="A8919" t="s">
        <v>32378</v>
      </c>
      <c r="B8919" t="s">
        <v>32379</v>
      </c>
      <c r="C8919" s="1" t="str">
        <f t="shared" si="612"/>
        <v>21:0153</v>
      </c>
      <c r="D8919" s="1" t="str">
        <f t="shared" si="613"/>
        <v>21:0040</v>
      </c>
      <c r="E8919" t="s">
        <v>32380</v>
      </c>
      <c r="F8919" t="s">
        <v>32381</v>
      </c>
      <c r="H8919">
        <v>54.089606500000002</v>
      </c>
      <c r="I8919">
        <v>-125.8680196</v>
      </c>
      <c r="J8919" s="1" t="str">
        <f t="shared" si="614"/>
        <v>Till</v>
      </c>
      <c r="K8919" s="1" t="str">
        <f t="shared" si="611"/>
        <v>&lt;63 micron</v>
      </c>
      <c r="L8919">
        <v>0.1</v>
      </c>
      <c r="M8919">
        <v>1.1499999999999999</v>
      </c>
      <c r="N8919">
        <v>1</v>
      </c>
      <c r="O8919">
        <v>240</v>
      </c>
      <c r="P8919">
        <v>0.25</v>
      </c>
      <c r="Q8919">
        <v>1</v>
      </c>
      <c r="R8919">
        <v>0.66</v>
      </c>
      <c r="S8919">
        <v>0.25</v>
      </c>
      <c r="T8919">
        <v>10</v>
      </c>
      <c r="U8919">
        <v>39</v>
      </c>
      <c r="V8919">
        <v>28</v>
      </c>
      <c r="W8919">
        <v>3.19</v>
      </c>
      <c r="X8919">
        <v>5</v>
      </c>
      <c r="Z8919">
        <v>7.0000000000000007E-2</v>
      </c>
      <c r="AA8919">
        <v>10</v>
      </c>
      <c r="AB8919">
        <v>0.52</v>
      </c>
      <c r="AC8919">
        <v>465</v>
      </c>
      <c r="AD8919">
        <v>0.5</v>
      </c>
      <c r="AE8919">
        <v>0.03</v>
      </c>
      <c r="AF8919">
        <v>21</v>
      </c>
      <c r="AG8919">
        <v>1330</v>
      </c>
      <c r="AH8919">
        <v>8</v>
      </c>
      <c r="AI8919">
        <v>4</v>
      </c>
      <c r="AJ8919">
        <v>7</v>
      </c>
      <c r="AK8919">
        <v>79</v>
      </c>
      <c r="AL8919">
        <v>0.11</v>
      </c>
      <c r="AM8919">
        <v>5</v>
      </c>
      <c r="AN8919">
        <v>5</v>
      </c>
      <c r="AO8919">
        <v>93</v>
      </c>
      <c r="AP8919">
        <v>5</v>
      </c>
      <c r="AQ8919">
        <v>64</v>
      </c>
    </row>
    <row r="8920" spans="1:43" hidden="1" x14ac:dyDescent="0.25">
      <c r="A8920" t="s">
        <v>32382</v>
      </c>
      <c r="B8920" t="s">
        <v>32383</v>
      </c>
      <c r="C8920" s="1" t="str">
        <f t="shared" si="612"/>
        <v>21:0153</v>
      </c>
      <c r="D8920" s="1" t="str">
        <f t="shared" si="613"/>
        <v>21:0040</v>
      </c>
      <c r="E8920" t="s">
        <v>32384</v>
      </c>
      <c r="F8920" t="s">
        <v>32385</v>
      </c>
      <c r="H8920">
        <v>54.081906600000003</v>
      </c>
      <c r="I8920">
        <v>-125.95905569999999</v>
      </c>
      <c r="J8920" s="1" t="str">
        <f t="shared" si="614"/>
        <v>Till</v>
      </c>
      <c r="K8920" s="1" t="str">
        <f t="shared" si="611"/>
        <v>&lt;63 micron</v>
      </c>
      <c r="L8920">
        <v>0.2</v>
      </c>
      <c r="M8920">
        <v>0.98</v>
      </c>
      <c r="N8920">
        <v>1</v>
      </c>
      <c r="O8920">
        <v>220</v>
      </c>
      <c r="P8920">
        <v>0.25</v>
      </c>
      <c r="Q8920">
        <v>1</v>
      </c>
      <c r="R8920">
        <v>0.61</v>
      </c>
      <c r="S8920">
        <v>0.25</v>
      </c>
      <c r="T8920">
        <v>10</v>
      </c>
      <c r="U8920">
        <v>35</v>
      </c>
      <c r="V8920">
        <v>24</v>
      </c>
      <c r="W8920">
        <v>2.91</v>
      </c>
      <c r="X8920">
        <v>5</v>
      </c>
      <c r="Z8920">
        <v>0.06</v>
      </c>
      <c r="AA8920">
        <v>10</v>
      </c>
      <c r="AB8920">
        <v>0.48</v>
      </c>
      <c r="AC8920">
        <v>550</v>
      </c>
      <c r="AD8920">
        <v>0.5</v>
      </c>
      <c r="AE8920">
        <v>0.03</v>
      </c>
      <c r="AF8920">
        <v>20</v>
      </c>
      <c r="AG8920">
        <v>1220</v>
      </c>
      <c r="AH8920">
        <v>6</v>
      </c>
      <c r="AI8920">
        <v>1</v>
      </c>
      <c r="AJ8920">
        <v>6</v>
      </c>
      <c r="AK8920">
        <v>68</v>
      </c>
      <c r="AL8920">
        <v>0.1</v>
      </c>
      <c r="AM8920">
        <v>5</v>
      </c>
      <c r="AN8920">
        <v>5</v>
      </c>
      <c r="AO8920">
        <v>89</v>
      </c>
      <c r="AP8920">
        <v>5</v>
      </c>
      <c r="AQ8920">
        <v>60</v>
      </c>
    </row>
    <row r="8921" spans="1:43" hidden="1" x14ac:dyDescent="0.25">
      <c r="A8921" t="s">
        <v>32386</v>
      </c>
      <c r="B8921" t="s">
        <v>32387</v>
      </c>
      <c r="C8921" s="1" t="str">
        <f t="shared" si="612"/>
        <v>21:0153</v>
      </c>
      <c r="D8921" s="1" t="str">
        <f t="shared" si="613"/>
        <v>21:0040</v>
      </c>
      <c r="E8921" t="s">
        <v>32384</v>
      </c>
      <c r="F8921" t="s">
        <v>32388</v>
      </c>
      <c r="H8921">
        <v>54.081906600000003</v>
      </c>
      <c r="I8921">
        <v>-125.95905569999999</v>
      </c>
      <c r="J8921" s="1" t="str">
        <f t="shared" si="614"/>
        <v>Till</v>
      </c>
      <c r="K8921" s="1" t="str">
        <f t="shared" si="611"/>
        <v>&lt;63 micron</v>
      </c>
      <c r="L8921">
        <v>0.1</v>
      </c>
      <c r="M8921">
        <v>1.1200000000000001</v>
      </c>
      <c r="N8921">
        <v>4</v>
      </c>
      <c r="O8921">
        <v>240</v>
      </c>
      <c r="P8921">
        <v>0.25</v>
      </c>
      <c r="Q8921">
        <v>2</v>
      </c>
      <c r="R8921">
        <v>0.66</v>
      </c>
      <c r="S8921">
        <v>0.25</v>
      </c>
      <c r="T8921">
        <v>13</v>
      </c>
      <c r="U8921">
        <v>39</v>
      </c>
      <c r="V8921">
        <v>27</v>
      </c>
      <c r="W8921">
        <v>3.16</v>
      </c>
      <c r="X8921">
        <v>5</v>
      </c>
      <c r="Z8921">
        <v>7.0000000000000007E-2</v>
      </c>
      <c r="AA8921">
        <v>10</v>
      </c>
      <c r="AB8921">
        <v>0.52</v>
      </c>
      <c r="AC8921">
        <v>600</v>
      </c>
      <c r="AD8921">
        <v>0.5</v>
      </c>
      <c r="AE8921">
        <v>0.03</v>
      </c>
      <c r="AF8921">
        <v>23</v>
      </c>
      <c r="AG8921">
        <v>1380</v>
      </c>
      <c r="AH8921">
        <v>7</v>
      </c>
      <c r="AI8921">
        <v>4</v>
      </c>
      <c r="AJ8921">
        <v>7</v>
      </c>
      <c r="AK8921">
        <v>75</v>
      </c>
      <c r="AL8921">
        <v>0.11</v>
      </c>
      <c r="AM8921">
        <v>5</v>
      </c>
      <c r="AN8921">
        <v>5</v>
      </c>
      <c r="AO8921">
        <v>96</v>
      </c>
      <c r="AP8921">
        <v>5</v>
      </c>
      <c r="AQ8921">
        <v>68</v>
      </c>
    </row>
    <row r="8922" spans="1:43" hidden="1" x14ac:dyDescent="0.25">
      <c r="A8922" t="s">
        <v>32389</v>
      </c>
      <c r="B8922" t="s">
        <v>32390</v>
      </c>
      <c r="C8922" s="1" t="str">
        <f t="shared" si="612"/>
        <v>21:0153</v>
      </c>
      <c r="D8922" s="1" t="str">
        <f t="shared" si="613"/>
        <v>21:0040</v>
      </c>
      <c r="E8922" t="s">
        <v>32384</v>
      </c>
      <c r="F8922" t="s">
        <v>32391</v>
      </c>
      <c r="H8922">
        <v>54.081906600000003</v>
      </c>
      <c r="I8922">
        <v>-125.95905569999999</v>
      </c>
      <c r="J8922" s="1" t="str">
        <f t="shared" si="614"/>
        <v>Till</v>
      </c>
      <c r="K8922" s="1" t="str">
        <f t="shared" si="611"/>
        <v>&lt;63 micron</v>
      </c>
      <c r="L8922">
        <v>0.1</v>
      </c>
      <c r="M8922">
        <v>1.67</v>
      </c>
      <c r="N8922">
        <v>2</v>
      </c>
      <c r="O8922">
        <v>260</v>
      </c>
      <c r="P8922">
        <v>0.25</v>
      </c>
      <c r="Q8922">
        <v>6</v>
      </c>
      <c r="R8922">
        <v>0.77</v>
      </c>
      <c r="S8922">
        <v>0.25</v>
      </c>
      <c r="T8922">
        <v>15</v>
      </c>
      <c r="U8922">
        <v>42</v>
      </c>
      <c r="V8922">
        <v>31</v>
      </c>
      <c r="W8922">
        <v>3.52</v>
      </c>
      <c r="X8922">
        <v>5</v>
      </c>
      <c r="Z8922">
        <v>0.13</v>
      </c>
      <c r="AA8922">
        <v>20</v>
      </c>
      <c r="AB8922">
        <v>0.82</v>
      </c>
      <c r="AC8922">
        <v>660</v>
      </c>
      <c r="AD8922">
        <v>0.5</v>
      </c>
      <c r="AE8922">
        <v>0.04</v>
      </c>
      <c r="AF8922">
        <v>28</v>
      </c>
      <c r="AG8922">
        <v>1350</v>
      </c>
      <c r="AH8922">
        <v>8</v>
      </c>
      <c r="AI8922">
        <v>1</v>
      </c>
      <c r="AJ8922">
        <v>9</v>
      </c>
      <c r="AK8922">
        <v>101</v>
      </c>
      <c r="AL8922">
        <v>0.12</v>
      </c>
      <c r="AM8922">
        <v>5</v>
      </c>
      <c r="AN8922">
        <v>5</v>
      </c>
      <c r="AO8922">
        <v>97</v>
      </c>
      <c r="AP8922">
        <v>5</v>
      </c>
      <c r="AQ8922">
        <v>78</v>
      </c>
    </row>
    <row r="8923" spans="1:43" hidden="1" x14ac:dyDescent="0.25">
      <c r="A8923" t="s">
        <v>32392</v>
      </c>
      <c r="B8923" t="s">
        <v>32393</v>
      </c>
      <c r="C8923" s="1" t="str">
        <f t="shared" si="612"/>
        <v>21:0153</v>
      </c>
      <c r="D8923" s="1" t="str">
        <f t="shared" si="613"/>
        <v>21:0040</v>
      </c>
      <c r="E8923" t="s">
        <v>32394</v>
      </c>
      <c r="F8923" t="s">
        <v>32395</v>
      </c>
      <c r="H8923">
        <v>54.127616799999998</v>
      </c>
      <c r="I8923">
        <v>-125.9595284</v>
      </c>
      <c r="J8923" s="1" t="str">
        <f t="shared" si="614"/>
        <v>Till</v>
      </c>
      <c r="K8923" s="1" t="str">
        <f t="shared" si="611"/>
        <v>&lt;63 micron</v>
      </c>
      <c r="L8923">
        <v>0.1</v>
      </c>
      <c r="M8923">
        <v>1.31</v>
      </c>
      <c r="N8923">
        <v>1</v>
      </c>
      <c r="O8923">
        <v>220</v>
      </c>
      <c r="P8923">
        <v>0.25</v>
      </c>
      <c r="Q8923">
        <v>2</v>
      </c>
      <c r="R8923">
        <v>0.48</v>
      </c>
      <c r="S8923">
        <v>0.25</v>
      </c>
      <c r="T8923">
        <v>7</v>
      </c>
      <c r="U8923">
        <v>33</v>
      </c>
      <c r="V8923">
        <v>13</v>
      </c>
      <c r="W8923">
        <v>2.0699999999999998</v>
      </c>
      <c r="X8923">
        <v>5</v>
      </c>
      <c r="Z8923">
        <v>7.0000000000000007E-2</v>
      </c>
      <c r="AA8923">
        <v>10</v>
      </c>
      <c r="AB8923">
        <v>0.37</v>
      </c>
      <c r="AC8923">
        <v>275</v>
      </c>
      <c r="AD8923">
        <v>0.5</v>
      </c>
      <c r="AE8923">
        <v>0.02</v>
      </c>
      <c r="AF8923">
        <v>14</v>
      </c>
      <c r="AG8923">
        <v>1330</v>
      </c>
      <c r="AH8923">
        <v>7</v>
      </c>
      <c r="AI8923">
        <v>2</v>
      </c>
      <c r="AJ8923">
        <v>4</v>
      </c>
      <c r="AK8923">
        <v>76</v>
      </c>
      <c r="AL8923">
        <v>0.14000000000000001</v>
      </c>
      <c r="AM8923">
        <v>5</v>
      </c>
      <c r="AN8923">
        <v>5</v>
      </c>
      <c r="AO8923">
        <v>60</v>
      </c>
      <c r="AP8923">
        <v>5</v>
      </c>
      <c r="AQ8923">
        <v>48</v>
      </c>
    </row>
    <row r="8924" spans="1:43" hidden="1" x14ac:dyDescent="0.25">
      <c r="A8924" t="s">
        <v>32396</v>
      </c>
      <c r="B8924" t="s">
        <v>32397</v>
      </c>
      <c r="C8924" s="1" t="str">
        <f t="shared" si="612"/>
        <v>21:0153</v>
      </c>
      <c r="D8924" s="1" t="str">
        <f t="shared" si="613"/>
        <v>21:0040</v>
      </c>
      <c r="E8924" t="s">
        <v>32394</v>
      </c>
      <c r="F8924" t="s">
        <v>32398</v>
      </c>
      <c r="H8924">
        <v>54.127616799999998</v>
      </c>
      <c r="I8924">
        <v>-125.9595284</v>
      </c>
      <c r="J8924" s="1" t="str">
        <f t="shared" si="614"/>
        <v>Till</v>
      </c>
      <c r="K8924" s="1" t="str">
        <f t="shared" si="611"/>
        <v>&lt;63 micron</v>
      </c>
      <c r="L8924">
        <v>0.2</v>
      </c>
      <c r="M8924">
        <v>1.31</v>
      </c>
      <c r="N8924">
        <v>1</v>
      </c>
      <c r="O8924">
        <v>230</v>
      </c>
      <c r="P8924">
        <v>0.25</v>
      </c>
      <c r="Q8924">
        <v>1</v>
      </c>
      <c r="R8924">
        <v>0.5</v>
      </c>
      <c r="S8924">
        <v>0.25</v>
      </c>
      <c r="T8924">
        <v>7</v>
      </c>
      <c r="U8924">
        <v>32</v>
      </c>
      <c r="V8924">
        <v>13</v>
      </c>
      <c r="W8924">
        <v>2.0299999999999998</v>
      </c>
      <c r="X8924">
        <v>5</v>
      </c>
      <c r="Z8924">
        <v>7.0000000000000007E-2</v>
      </c>
      <c r="AA8924">
        <v>10</v>
      </c>
      <c r="AB8924">
        <v>0.38</v>
      </c>
      <c r="AC8924">
        <v>255</v>
      </c>
      <c r="AD8924">
        <v>0.5</v>
      </c>
      <c r="AE8924">
        <v>0.02</v>
      </c>
      <c r="AF8924">
        <v>12</v>
      </c>
      <c r="AG8924">
        <v>1370</v>
      </c>
      <c r="AH8924">
        <v>1</v>
      </c>
      <c r="AI8924">
        <v>2</v>
      </c>
      <c r="AJ8924">
        <v>4</v>
      </c>
      <c r="AK8924">
        <v>85</v>
      </c>
      <c r="AL8924">
        <v>0.13</v>
      </c>
      <c r="AM8924">
        <v>5</v>
      </c>
      <c r="AN8924">
        <v>5</v>
      </c>
      <c r="AO8924">
        <v>58</v>
      </c>
      <c r="AP8924">
        <v>5</v>
      </c>
      <c r="AQ8924">
        <v>46</v>
      </c>
    </row>
    <row r="8925" spans="1:43" hidden="1" x14ac:dyDescent="0.25">
      <c r="A8925" t="s">
        <v>32399</v>
      </c>
      <c r="B8925" t="s">
        <v>32400</v>
      </c>
      <c r="C8925" s="1" t="str">
        <f t="shared" si="612"/>
        <v>21:0153</v>
      </c>
      <c r="D8925" s="1" t="str">
        <f t="shared" si="613"/>
        <v>21:0040</v>
      </c>
      <c r="E8925" t="s">
        <v>32401</v>
      </c>
      <c r="F8925" t="s">
        <v>32402</v>
      </c>
      <c r="H8925">
        <v>54.303740599999998</v>
      </c>
      <c r="I8925">
        <v>-125.89096790000001</v>
      </c>
      <c r="J8925" s="1" t="str">
        <f t="shared" si="614"/>
        <v>Till</v>
      </c>
      <c r="K8925" s="1" t="str">
        <f t="shared" si="611"/>
        <v>&lt;63 micron</v>
      </c>
      <c r="L8925">
        <v>0.1</v>
      </c>
      <c r="M8925">
        <v>1.46</v>
      </c>
      <c r="N8925">
        <v>16</v>
      </c>
      <c r="O8925">
        <v>330</v>
      </c>
      <c r="P8925">
        <v>0.25</v>
      </c>
      <c r="Q8925">
        <v>1</v>
      </c>
      <c r="R8925">
        <v>2.23</v>
      </c>
      <c r="S8925">
        <v>0.25</v>
      </c>
      <c r="T8925">
        <v>13</v>
      </c>
      <c r="U8925">
        <v>33</v>
      </c>
      <c r="V8925">
        <v>35</v>
      </c>
      <c r="W8925">
        <v>3</v>
      </c>
      <c r="X8925">
        <v>5</v>
      </c>
      <c r="Z8925">
        <v>0.08</v>
      </c>
      <c r="AA8925">
        <v>10</v>
      </c>
      <c r="AB8925">
        <v>0.7</v>
      </c>
      <c r="AC8925">
        <v>870</v>
      </c>
      <c r="AD8925">
        <v>0.5</v>
      </c>
      <c r="AE8925">
        <v>0.02</v>
      </c>
      <c r="AF8925">
        <v>27</v>
      </c>
      <c r="AG8925">
        <v>870</v>
      </c>
      <c r="AH8925">
        <v>6</v>
      </c>
      <c r="AI8925">
        <v>1</v>
      </c>
      <c r="AJ8925">
        <v>8</v>
      </c>
      <c r="AK8925">
        <v>71</v>
      </c>
      <c r="AL8925">
        <v>0.06</v>
      </c>
      <c r="AM8925">
        <v>5</v>
      </c>
      <c r="AN8925">
        <v>5</v>
      </c>
      <c r="AO8925">
        <v>66</v>
      </c>
      <c r="AP8925">
        <v>5</v>
      </c>
      <c r="AQ8925">
        <v>62</v>
      </c>
    </row>
    <row r="8926" spans="1:43" hidden="1" x14ac:dyDescent="0.25">
      <c r="A8926" t="s">
        <v>32403</v>
      </c>
      <c r="B8926" t="s">
        <v>32404</v>
      </c>
      <c r="C8926" s="1" t="str">
        <f t="shared" si="612"/>
        <v>21:0153</v>
      </c>
      <c r="D8926" s="1" t="str">
        <f t="shared" si="613"/>
        <v>21:0040</v>
      </c>
      <c r="E8926" t="s">
        <v>32401</v>
      </c>
      <c r="F8926" t="s">
        <v>32405</v>
      </c>
      <c r="H8926">
        <v>54.303740599999998</v>
      </c>
      <c r="I8926">
        <v>-125.89096790000001</v>
      </c>
      <c r="J8926" s="1" t="str">
        <f t="shared" si="614"/>
        <v>Till</v>
      </c>
      <c r="K8926" s="1" t="str">
        <f t="shared" si="611"/>
        <v>&lt;63 micron</v>
      </c>
      <c r="L8926">
        <v>0.1</v>
      </c>
      <c r="M8926">
        <v>1.31</v>
      </c>
      <c r="N8926">
        <v>1</v>
      </c>
      <c r="O8926">
        <v>230</v>
      </c>
      <c r="P8926">
        <v>0.25</v>
      </c>
      <c r="Q8926">
        <v>1</v>
      </c>
      <c r="R8926">
        <v>1.56</v>
      </c>
      <c r="S8926">
        <v>0.5</v>
      </c>
      <c r="T8926">
        <v>10</v>
      </c>
      <c r="U8926">
        <v>29</v>
      </c>
      <c r="V8926">
        <v>28</v>
      </c>
      <c r="W8926">
        <v>2.91</v>
      </c>
      <c r="X8926">
        <v>5</v>
      </c>
      <c r="Z8926">
        <v>7.0000000000000007E-2</v>
      </c>
      <c r="AA8926">
        <v>10</v>
      </c>
      <c r="AB8926">
        <v>0.62</v>
      </c>
      <c r="AC8926">
        <v>700</v>
      </c>
      <c r="AD8926">
        <v>0.5</v>
      </c>
      <c r="AE8926">
        <v>0.02</v>
      </c>
      <c r="AF8926">
        <v>22</v>
      </c>
      <c r="AG8926">
        <v>930</v>
      </c>
      <c r="AH8926">
        <v>8</v>
      </c>
      <c r="AI8926">
        <v>2</v>
      </c>
      <c r="AJ8926">
        <v>7</v>
      </c>
      <c r="AK8926">
        <v>68</v>
      </c>
      <c r="AL8926">
        <v>0.06</v>
      </c>
      <c r="AM8926">
        <v>5</v>
      </c>
      <c r="AN8926">
        <v>5</v>
      </c>
      <c r="AO8926">
        <v>63</v>
      </c>
      <c r="AP8926">
        <v>5</v>
      </c>
      <c r="AQ8926">
        <v>66</v>
      </c>
    </row>
    <row r="8927" spans="1:43" hidden="1" x14ac:dyDescent="0.25">
      <c r="A8927" t="s">
        <v>32406</v>
      </c>
      <c r="B8927" t="s">
        <v>32407</v>
      </c>
      <c r="C8927" s="1" t="str">
        <f t="shared" si="612"/>
        <v>21:0153</v>
      </c>
      <c r="D8927" s="1" t="str">
        <f t="shared" si="613"/>
        <v>21:0040</v>
      </c>
      <c r="E8927" t="s">
        <v>32401</v>
      </c>
      <c r="F8927" t="s">
        <v>32408</v>
      </c>
      <c r="H8927">
        <v>54.303740599999998</v>
      </c>
      <c r="I8927">
        <v>-125.89096790000001</v>
      </c>
      <c r="J8927" s="1" t="str">
        <f t="shared" si="614"/>
        <v>Till</v>
      </c>
      <c r="K8927" s="1" t="str">
        <f t="shared" ref="K8927:K8990" si="615">HYPERLINK("http://geochem.nrcan.gc.ca/cdogs/content/kwd/kwd080004_e.htm", "&lt;63 micron")</f>
        <v>&lt;63 micron</v>
      </c>
      <c r="L8927">
        <v>0.1</v>
      </c>
      <c r="M8927">
        <v>1.1200000000000001</v>
      </c>
      <c r="N8927">
        <v>1</v>
      </c>
      <c r="O8927">
        <v>270</v>
      </c>
      <c r="P8927">
        <v>0.25</v>
      </c>
      <c r="Q8927">
        <v>1</v>
      </c>
      <c r="R8927">
        <v>1.1399999999999999</v>
      </c>
      <c r="S8927">
        <v>0.5</v>
      </c>
      <c r="T8927">
        <v>11</v>
      </c>
      <c r="U8927">
        <v>29</v>
      </c>
      <c r="V8927">
        <v>24</v>
      </c>
      <c r="W8927">
        <v>2.79</v>
      </c>
      <c r="X8927">
        <v>5</v>
      </c>
      <c r="Z8927">
        <v>0.06</v>
      </c>
      <c r="AA8927">
        <v>10</v>
      </c>
      <c r="AB8927">
        <v>0.52</v>
      </c>
      <c r="AC8927">
        <v>600</v>
      </c>
      <c r="AD8927">
        <v>0.5</v>
      </c>
      <c r="AE8927">
        <v>0.02</v>
      </c>
      <c r="AF8927">
        <v>19</v>
      </c>
      <c r="AG8927">
        <v>980</v>
      </c>
      <c r="AH8927">
        <v>12</v>
      </c>
      <c r="AI8927">
        <v>4</v>
      </c>
      <c r="AJ8927">
        <v>6</v>
      </c>
      <c r="AK8927">
        <v>61</v>
      </c>
      <c r="AL8927">
        <v>7.0000000000000007E-2</v>
      </c>
      <c r="AM8927">
        <v>5</v>
      </c>
      <c r="AN8927">
        <v>5</v>
      </c>
      <c r="AO8927">
        <v>64</v>
      </c>
      <c r="AP8927">
        <v>5</v>
      </c>
      <c r="AQ8927">
        <v>62</v>
      </c>
    </row>
    <row r="8928" spans="1:43" hidden="1" x14ac:dyDescent="0.25">
      <c r="A8928" t="s">
        <v>32409</v>
      </c>
      <c r="B8928" t="s">
        <v>32410</v>
      </c>
      <c r="C8928" s="1" t="str">
        <f t="shared" si="612"/>
        <v>21:0153</v>
      </c>
      <c r="D8928" s="1" t="str">
        <f t="shared" si="613"/>
        <v>21:0040</v>
      </c>
      <c r="E8928" t="s">
        <v>32401</v>
      </c>
      <c r="F8928" t="s">
        <v>32411</v>
      </c>
      <c r="H8928">
        <v>54.303740599999998</v>
      </c>
      <c r="I8928">
        <v>-125.89096790000001</v>
      </c>
      <c r="J8928" s="1" t="str">
        <f t="shared" si="614"/>
        <v>Till</v>
      </c>
      <c r="K8928" s="1" t="str">
        <f t="shared" si="615"/>
        <v>&lt;63 micron</v>
      </c>
      <c r="L8928">
        <v>0.1</v>
      </c>
      <c r="M8928">
        <v>1.08</v>
      </c>
      <c r="N8928">
        <v>10</v>
      </c>
      <c r="O8928">
        <v>250</v>
      </c>
      <c r="P8928">
        <v>0.25</v>
      </c>
      <c r="Q8928">
        <v>1</v>
      </c>
      <c r="R8928">
        <v>1.17</v>
      </c>
      <c r="S8928">
        <v>0.25</v>
      </c>
      <c r="T8928">
        <v>10</v>
      </c>
      <c r="U8928">
        <v>27</v>
      </c>
      <c r="V8928">
        <v>23</v>
      </c>
      <c r="W8928">
        <v>2.66</v>
      </c>
      <c r="X8928">
        <v>5</v>
      </c>
      <c r="Z8928">
        <v>0.05</v>
      </c>
      <c r="AA8928">
        <v>10</v>
      </c>
      <c r="AB8928">
        <v>0.52</v>
      </c>
      <c r="AC8928">
        <v>605</v>
      </c>
      <c r="AD8928">
        <v>0.5</v>
      </c>
      <c r="AE8928">
        <v>0.02</v>
      </c>
      <c r="AF8928">
        <v>19</v>
      </c>
      <c r="AG8928">
        <v>940</v>
      </c>
      <c r="AH8928">
        <v>1</v>
      </c>
      <c r="AI8928">
        <v>2</v>
      </c>
      <c r="AJ8928">
        <v>6</v>
      </c>
      <c r="AK8928">
        <v>61</v>
      </c>
      <c r="AL8928">
        <v>0.06</v>
      </c>
      <c r="AM8928">
        <v>5</v>
      </c>
      <c r="AN8928">
        <v>5</v>
      </c>
      <c r="AO8928">
        <v>59</v>
      </c>
      <c r="AP8928">
        <v>5</v>
      </c>
      <c r="AQ8928">
        <v>60</v>
      </c>
    </row>
    <row r="8929" spans="1:43" hidden="1" x14ac:dyDescent="0.25">
      <c r="A8929" t="s">
        <v>32412</v>
      </c>
      <c r="B8929" t="s">
        <v>32413</v>
      </c>
      <c r="C8929" s="1" t="str">
        <f t="shared" si="612"/>
        <v>21:0153</v>
      </c>
      <c r="D8929" s="1" t="str">
        <f t="shared" si="613"/>
        <v>21:0040</v>
      </c>
      <c r="E8929" t="s">
        <v>32414</v>
      </c>
      <c r="F8929" t="s">
        <v>32415</v>
      </c>
      <c r="H8929">
        <v>54.263001899999999</v>
      </c>
      <c r="I8929">
        <v>-125.87518249999999</v>
      </c>
      <c r="J8929" s="1" t="str">
        <f t="shared" si="614"/>
        <v>Till</v>
      </c>
      <c r="K8929" s="1" t="str">
        <f t="shared" si="615"/>
        <v>&lt;63 micron</v>
      </c>
      <c r="L8929">
        <v>0.1</v>
      </c>
      <c r="M8929">
        <v>2.31</v>
      </c>
      <c r="N8929">
        <v>1</v>
      </c>
      <c r="O8929">
        <v>310</v>
      </c>
      <c r="P8929">
        <v>0.25</v>
      </c>
      <c r="Q8929">
        <v>1</v>
      </c>
      <c r="R8929">
        <v>0.94</v>
      </c>
      <c r="S8929">
        <v>0.5</v>
      </c>
      <c r="T8929">
        <v>16</v>
      </c>
      <c r="U8929">
        <v>33</v>
      </c>
      <c r="V8929">
        <v>36</v>
      </c>
      <c r="W8929">
        <v>3.62</v>
      </c>
      <c r="X8929">
        <v>5</v>
      </c>
      <c r="Z8929">
        <v>0.1</v>
      </c>
      <c r="AA8929">
        <v>10</v>
      </c>
      <c r="AB8929">
        <v>1</v>
      </c>
      <c r="AC8929">
        <v>1030</v>
      </c>
      <c r="AD8929">
        <v>0.5</v>
      </c>
      <c r="AE8929">
        <v>0.05</v>
      </c>
      <c r="AF8929">
        <v>27</v>
      </c>
      <c r="AG8929">
        <v>830</v>
      </c>
      <c r="AH8929">
        <v>4</v>
      </c>
      <c r="AI8929">
        <v>4</v>
      </c>
      <c r="AJ8929">
        <v>11</v>
      </c>
      <c r="AK8929">
        <v>76</v>
      </c>
      <c r="AL8929">
        <v>0.08</v>
      </c>
      <c r="AM8929">
        <v>5</v>
      </c>
      <c r="AN8929">
        <v>5</v>
      </c>
      <c r="AO8929">
        <v>80</v>
      </c>
      <c r="AP8929">
        <v>5</v>
      </c>
      <c r="AQ8929">
        <v>66</v>
      </c>
    </row>
    <row r="8930" spans="1:43" hidden="1" x14ac:dyDescent="0.25">
      <c r="A8930" t="s">
        <v>32416</v>
      </c>
      <c r="B8930" t="s">
        <v>32417</v>
      </c>
      <c r="C8930" s="1" t="str">
        <f t="shared" si="612"/>
        <v>21:0153</v>
      </c>
      <c r="D8930" s="1" t="str">
        <f t="shared" si="613"/>
        <v>21:0040</v>
      </c>
      <c r="E8930" t="s">
        <v>32418</v>
      </c>
      <c r="F8930" t="s">
        <v>32419</v>
      </c>
      <c r="H8930">
        <v>54.3971205</v>
      </c>
      <c r="I8930">
        <v>-125.9227442</v>
      </c>
      <c r="J8930" s="1" t="str">
        <f t="shared" si="614"/>
        <v>Till</v>
      </c>
      <c r="K8930" s="1" t="str">
        <f t="shared" si="615"/>
        <v>&lt;63 micron</v>
      </c>
      <c r="L8930">
        <v>0.1</v>
      </c>
      <c r="M8930">
        <v>1.35</v>
      </c>
      <c r="N8930">
        <v>16</v>
      </c>
      <c r="O8930">
        <v>300</v>
      </c>
      <c r="P8930">
        <v>0.25</v>
      </c>
      <c r="Q8930">
        <v>1</v>
      </c>
      <c r="R8930">
        <v>1.49</v>
      </c>
      <c r="S8930">
        <v>0.5</v>
      </c>
      <c r="T8930">
        <v>17</v>
      </c>
      <c r="U8930">
        <v>45</v>
      </c>
      <c r="V8930">
        <v>43</v>
      </c>
      <c r="W8930">
        <v>3.13</v>
      </c>
      <c r="X8930">
        <v>5</v>
      </c>
      <c r="Z8930">
        <v>0.09</v>
      </c>
      <c r="AA8930">
        <v>5</v>
      </c>
      <c r="AB8930">
        <v>0.64</v>
      </c>
      <c r="AC8930">
        <v>735</v>
      </c>
      <c r="AD8930">
        <v>0.5</v>
      </c>
      <c r="AE8930">
        <v>0.01</v>
      </c>
      <c r="AF8930">
        <v>69</v>
      </c>
      <c r="AG8930">
        <v>700</v>
      </c>
      <c r="AH8930">
        <v>8</v>
      </c>
      <c r="AI8930">
        <v>4</v>
      </c>
      <c r="AJ8930">
        <v>10</v>
      </c>
      <c r="AK8930">
        <v>61</v>
      </c>
      <c r="AL8930">
        <v>0.02</v>
      </c>
      <c r="AM8930">
        <v>5</v>
      </c>
      <c r="AN8930">
        <v>5</v>
      </c>
      <c r="AO8930">
        <v>59</v>
      </c>
      <c r="AP8930">
        <v>5</v>
      </c>
      <c r="AQ8930">
        <v>80</v>
      </c>
    </row>
    <row r="8931" spans="1:43" hidden="1" x14ac:dyDescent="0.25">
      <c r="A8931" t="s">
        <v>32420</v>
      </c>
      <c r="B8931" t="s">
        <v>32421</v>
      </c>
      <c r="C8931" s="1" t="str">
        <f t="shared" si="612"/>
        <v>21:0153</v>
      </c>
      <c r="D8931" s="1" t="str">
        <f t="shared" si="613"/>
        <v>21:0040</v>
      </c>
      <c r="E8931" t="s">
        <v>32422</v>
      </c>
      <c r="F8931" t="s">
        <v>32423</v>
      </c>
      <c r="H8931">
        <v>54.413333399999999</v>
      </c>
      <c r="I8931">
        <v>-125.8679417</v>
      </c>
      <c r="J8931" s="1" t="str">
        <f t="shared" si="614"/>
        <v>Till</v>
      </c>
      <c r="K8931" s="1" t="str">
        <f t="shared" si="615"/>
        <v>&lt;63 micron</v>
      </c>
      <c r="L8931">
        <v>0.1</v>
      </c>
      <c r="M8931">
        <v>1.01</v>
      </c>
      <c r="N8931">
        <v>16</v>
      </c>
      <c r="O8931">
        <v>380</v>
      </c>
      <c r="P8931">
        <v>0.25</v>
      </c>
      <c r="Q8931">
        <v>1</v>
      </c>
      <c r="R8931">
        <v>0.76</v>
      </c>
      <c r="S8931">
        <v>0.5</v>
      </c>
      <c r="T8931">
        <v>24</v>
      </c>
      <c r="U8931">
        <v>65</v>
      </c>
      <c r="V8931">
        <v>50</v>
      </c>
      <c r="W8931">
        <v>3.3</v>
      </c>
      <c r="X8931">
        <v>5</v>
      </c>
      <c r="Z8931">
        <v>0.08</v>
      </c>
      <c r="AA8931">
        <v>5</v>
      </c>
      <c r="AB8931">
        <v>0.47</v>
      </c>
      <c r="AC8931">
        <v>810</v>
      </c>
      <c r="AD8931">
        <v>0.5</v>
      </c>
      <c r="AE8931">
        <v>5.0000000000000001E-3</v>
      </c>
      <c r="AF8931">
        <v>93</v>
      </c>
      <c r="AG8931">
        <v>390</v>
      </c>
      <c r="AH8931">
        <v>6</v>
      </c>
      <c r="AI8931">
        <v>2</v>
      </c>
      <c r="AJ8931">
        <v>11</v>
      </c>
      <c r="AK8931">
        <v>56</v>
      </c>
      <c r="AL8931">
        <v>0.01</v>
      </c>
      <c r="AM8931">
        <v>5</v>
      </c>
      <c r="AN8931">
        <v>5</v>
      </c>
      <c r="AO8931">
        <v>66</v>
      </c>
      <c r="AP8931">
        <v>5</v>
      </c>
      <c r="AQ8931">
        <v>78</v>
      </c>
    </row>
    <row r="8932" spans="1:43" hidden="1" x14ac:dyDescent="0.25">
      <c r="A8932" t="s">
        <v>32424</v>
      </c>
      <c r="B8932" t="s">
        <v>32425</v>
      </c>
      <c r="C8932" s="1" t="str">
        <f t="shared" si="612"/>
        <v>21:0153</v>
      </c>
      <c r="D8932" s="1" t="str">
        <f t="shared" si="613"/>
        <v>21:0040</v>
      </c>
      <c r="E8932" t="s">
        <v>32426</v>
      </c>
      <c r="F8932" t="s">
        <v>32427</v>
      </c>
      <c r="H8932">
        <v>54.399747599999998</v>
      </c>
      <c r="I8932">
        <v>-125.77607639999999</v>
      </c>
      <c r="J8932" s="1" t="str">
        <f t="shared" si="614"/>
        <v>Till</v>
      </c>
      <c r="K8932" s="1" t="str">
        <f t="shared" si="615"/>
        <v>&lt;63 micron</v>
      </c>
      <c r="L8932">
        <v>0.1</v>
      </c>
      <c r="M8932">
        <v>1.7</v>
      </c>
      <c r="N8932">
        <v>18</v>
      </c>
      <c r="O8932">
        <v>360</v>
      </c>
      <c r="P8932">
        <v>0.25</v>
      </c>
      <c r="Q8932">
        <v>1</v>
      </c>
      <c r="R8932">
        <v>0.51</v>
      </c>
      <c r="S8932">
        <v>0.5</v>
      </c>
      <c r="T8932">
        <v>16</v>
      </c>
      <c r="U8932">
        <v>48</v>
      </c>
      <c r="V8932">
        <v>52</v>
      </c>
      <c r="W8932">
        <v>3.8</v>
      </c>
      <c r="X8932">
        <v>5</v>
      </c>
      <c r="Z8932">
        <v>0.1</v>
      </c>
      <c r="AA8932">
        <v>10</v>
      </c>
      <c r="AB8932">
        <v>0.61</v>
      </c>
      <c r="AC8932">
        <v>725</v>
      </c>
      <c r="AD8932">
        <v>0.5</v>
      </c>
      <c r="AE8932">
        <v>0.01</v>
      </c>
      <c r="AF8932">
        <v>58</v>
      </c>
      <c r="AG8932">
        <v>710</v>
      </c>
      <c r="AH8932">
        <v>8</v>
      </c>
      <c r="AI8932">
        <v>2</v>
      </c>
      <c r="AJ8932">
        <v>12</v>
      </c>
      <c r="AK8932">
        <v>63</v>
      </c>
      <c r="AL8932">
        <v>0.03</v>
      </c>
      <c r="AM8932">
        <v>5</v>
      </c>
      <c r="AN8932">
        <v>5</v>
      </c>
      <c r="AO8932">
        <v>71</v>
      </c>
      <c r="AP8932">
        <v>5</v>
      </c>
      <c r="AQ8932">
        <v>92</v>
      </c>
    </row>
    <row r="8933" spans="1:43" hidden="1" x14ac:dyDescent="0.25">
      <c r="A8933" t="s">
        <v>32428</v>
      </c>
      <c r="B8933" t="s">
        <v>32429</v>
      </c>
      <c r="C8933" s="1" t="str">
        <f t="shared" si="612"/>
        <v>21:0153</v>
      </c>
      <c r="D8933" s="1" t="str">
        <f t="shared" si="613"/>
        <v>21:0040</v>
      </c>
      <c r="E8933" t="s">
        <v>32430</v>
      </c>
      <c r="F8933" t="s">
        <v>32431</v>
      </c>
      <c r="H8933">
        <v>54.365869500000002</v>
      </c>
      <c r="I8933">
        <v>-125.8203032</v>
      </c>
      <c r="J8933" s="1" t="str">
        <f t="shared" si="614"/>
        <v>Till</v>
      </c>
      <c r="K8933" s="1" t="str">
        <f t="shared" si="615"/>
        <v>&lt;63 micron</v>
      </c>
      <c r="L8933">
        <v>0.1</v>
      </c>
      <c r="M8933">
        <v>2</v>
      </c>
      <c r="N8933">
        <v>1</v>
      </c>
      <c r="O8933">
        <v>310</v>
      </c>
      <c r="P8933">
        <v>0.25</v>
      </c>
      <c r="Q8933">
        <v>1</v>
      </c>
      <c r="R8933">
        <v>0.72</v>
      </c>
      <c r="S8933">
        <v>0.5</v>
      </c>
      <c r="T8933">
        <v>24</v>
      </c>
      <c r="U8933">
        <v>55</v>
      </c>
      <c r="V8933">
        <v>46</v>
      </c>
      <c r="W8933">
        <v>3.99</v>
      </c>
      <c r="X8933">
        <v>5</v>
      </c>
      <c r="Z8933">
        <v>0.11</v>
      </c>
      <c r="AA8933">
        <v>20</v>
      </c>
      <c r="AB8933">
        <v>1.1000000000000001</v>
      </c>
      <c r="AC8933">
        <v>1220</v>
      </c>
      <c r="AD8933">
        <v>0.5</v>
      </c>
      <c r="AE8933">
        <v>0.04</v>
      </c>
      <c r="AF8933">
        <v>66</v>
      </c>
      <c r="AG8933">
        <v>1110</v>
      </c>
      <c r="AH8933">
        <v>16</v>
      </c>
      <c r="AI8933">
        <v>1</v>
      </c>
      <c r="AJ8933">
        <v>11</v>
      </c>
      <c r="AK8933">
        <v>63</v>
      </c>
      <c r="AL8933">
        <v>0.1</v>
      </c>
      <c r="AM8933">
        <v>5</v>
      </c>
      <c r="AN8933">
        <v>5</v>
      </c>
      <c r="AO8933">
        <v>88</v>
      </c>
      <c r="AP8933">
        <v>5</v>
      </c>
      <c r="AQ8933">
        <v>82</v>
      </c>
    </row>
    <row r="8934" spans="1:43" hidden="1" x14ac:dyDescent="0.25">
      <c r="A8934" t="s">
        <v>32432</v>
      </c>
      <c r="B8934" t="s">
        <v>32433</v>
      </c>
      <c r="C8934" s="1" t="str">
        <f t="shared" si="612"/>
        <v>21:0153</v>
      </c>
      <c r="D8934" s="1" t="str">
        <f t="shared" si="613"/>
        <v>21:0040</v>
      </c>
      <c r="E8934" t="s">
        <v>32430</v>
      </c>
      <c r="F8934" t="s">
        <v>32434</v>
      </c>
      <c r="H8934">
        <v>54.365869500000002</v>
      </c>
      <c r="I8934">
        <v>-125.8203032</v>
      </c>
      <c r="J8934" s="1" t="str">
        <f t="shared" si="614"/>
        <v>Till</v>
      </c>
      <c r="K8934" s="1" t="str">
        <f t="shared" si="615"/>
        <v>&lt;63 micron</v>
      </c>
      <c r="L8934">
        <v>0.1</v>
      </c>
      <c r="M8934">
        <v>2.81</v>
      </c>
      <c r="N8934">
        <v>2</v>
      </c>
      <c r="O8934">
        <v>380</v>
      </c>
      <c r="P8934">
        <v>0.25</v>
      </c>
      <c r="Q8934">
        <v>1</v>
      </c>
      <c r="R8934">
        <v>0.62</v>
      </c>
      <c r="S8934">
        <v>0.5</v>
      </c>
      <c r="T8934">
        <v>17</v>
      </c>
      <c r="U8934">
        <v>48</v>
      </c>
      <c r="V8934">
        <v>56</v>
      </c>
      <c r="W8934">
        <v>4.47</v>
      </c>
      <c r="X8934">
        <v>5</v>
      </c>
      <c r="Z8934">
        <v>0.17</v>
      </c>
      <c r="AA8934">
        <v>10</v>
      </c>
      <c r="AB8934">
        <v>0.99</v>
      </c>
      <c r="AC8934">
        <v>1000</v>
      </c>
      <c r="AD8934">
        <v>0.5</v>
      </c>
      <c r="AE8934">
        <v>0.03</v>
      </c>
      <c r="AF8934">
        <v>44</v>
      </c>
      <c r="AG8934">
        <v>740</v>
      </c>
      <c r="AH8934">
        <v>8</v>
      </c>
      <c r="AI8934">
        <v>1</v>
      </c>
      <c r="AJ8934">
        <v>13</v>
      </c>
      <c r="AK8934">
        <v>68</v>
      </c>
      <c r="AL8934">
        <v>0.03</v>
      </c>
      <c r="AM8934">
        <v>5</v>
      </c>
      <c r="AN8934">
        <v>5</v>
      </c>
      <c r="AO8934">
        <v>83</v>
      </c>
      <c r="AP8934">
        <v>5</v>
      </c>
      <c r="AQ8934">
        <v>108</v>
      </c>
    </row>
    <row r="8935" spans="1:43" hidden="1" x14ac:dyDescent="0.25">
      <c r="A8935" t="s">
        <v>32435</v>
      </c>
      <c r="B8935" t="s">
        <v>32436</v>
      </c>
      <c r="C8935" s="1" t="str">
        <f t="shared" si="612"/>
        <v>21:0153</v>
      </c>
      <c r="D8935" s="1" t="str">
        <f t="shared" si="613"/>
        <v>21:0040</v>
      </c>
      <c r="E8935" t="s">
        <v>32437</v>
      </c>
      <c r="F8935" t="s">
        <v>32438</v>
      </c>
      <c r="H8935">
        <v>54.349453799999999</v>
      </c>
      <c r="I8935">
        <v>-125.80597299999999</v>
      </c>
      <c r="J8935" s="1" t="str">
        <f t="shared" si="614"/>
        <v>Till</v>
      </c>
      <c r="K8935" s="1" t="str">
        <f t="shared" si="615"/>
        <v>&lt;63 micron</v>
      </c>
      <c r="L8935">
        <v>0.1</v>
      </c>
      <c r="M8935">
        <v>1.97</v>
      </c>
      <c r="N8935">
        <v>12</v>
      </c>
      <c r="O8935">
        <v>280</v>
      </c>
      <c r="P8935">
        <v>0.25</v>
      </c>
      <c r="Q8935">
        <v>1</v>
      </c>
      <c r="R8935">
        <v>0.62</v>
      </c>
      <c r="S8935">
        <v>0.25</v>
      </c>
      <c r="T8935">
        <v>17</v>
      </c>
      <c r="U8935">
        <v>47</v>
      </c>
      <c r="V8935">
        <v>44</v>
      </c>
      <c r="W8935">
        <v>3.89</v>
      </c>
      <c r="X8935">
        <v>5</v>
      </c>
      <c r="Z8935">
        <v>0.14000000000000001</v>
      </c>
      <c r="AA8935">
        <v>10</v>
      </c>
      <c r="AB8935">
        <v>0.74</v>
      </c>
      <c r="AC8935">
        <v>1090</v>
      </c>
      <c r="AD8935">
        <v>0.5</v>
      </c>
      <c r="AE8935">
        <v>0.02</v>
      </c>
      <c r="AF8935">
        <v>45</v>
      </c>
      <c r="AG8935">
        <v>950</v>
      </c>
      <c r="AH8935">
        <v>8</v>
      </c>
      <c r="AI8935">
        <v>2</v>
      </c>
      <c r="AJ8935">
        <v>12</v>
      </c>
      <c r="AK8935">
        <v>57</v>
      </c>
      <c r="AL8935">
        <v>0.06</v>
      </c>
      <c r="AM8935">
        <v>5</v>
      </c>
      <c r="AN8935">
        <v>5</v>
      </c>
      <c r="AO8935">
        <v>80</v>
      </c>
      <c r="AP8935">
        <v>5</v>
      </c>
      <c r="AQ8935">
        <v>82</v>
      </c>
    </row>
    <row r="8936" spans="1:43" hidden="1" x14ac:dyDescent="0.25">
      <c r="A8936" t="s">
        <v>32439</v>
      </c>
      <c r="B8936" t="s">
        <v>32440</v>
      </c>
      <c r="C8936" s="1" t="str">
        <f t="shared" si="612"/>
        <v>21:0153</v>
      </c>
      <c r="D8936" s="1" t="str">
        <f t="shared" si="613"/>
        <v>21:0040</v>
      </c>
      <c r="E8936" t="s">
        <v>32441</v>
      </c>
      <c r="F8936" t="s">
        <v>32442</v>
      </c>
      <c r="H8936">
        <v>54.360530699999998</v>
      </c>
      <c r="I8936">
        <v>-125.8765755</v>
      </c>
      <c r="J8936" s="1" t="str">
        <f t="shared" si="614"/>
        <v>Till</v>
      </c>
      <c r="K8936" s="1" t="str">
        <f t="shared" si="615"/>
        <v>&lt;63 micron</v>
      </c>
      <c r="L8936">
        <v>0.1</v>
      </c>
      <c r="M8936">
        <v>2.58</v>
      </c>
      <c r="N8936">
        <v>4</v>
      </c>
      <c r="O8936">
        <v>290</v>
      </c>
      <c r="P8936">
        <v>0.25</v>
      </c>
      <c r="Q8936">
        <v>1</v>
      </c>
      <c r="R8936">
        <v>0.46</v>
      </c>
      <c r="S8936">
        <v>0.5</v>
      </c>
      <c r="T8936">
        <v>15</v>
      </c>
      <c r="U8936">
        <v>44</v>
      </c>
      <c r="V8936">
        <v>44</v>
      </c>
      <c r="W8936">
        <v>4.2</v>
      </c>
      <c r="X8936">
        <v>5</v>
      </c>
      <c r="Z8936">
        <v>0.11</v>
      </c>
      <c r="AA8936">
        <v>10</v>
      </c>
      <c r="AB8936">
        <v>0.84</v>
      </c>
      <c r="AC8936">
        <v>825</v>
      </c>
      <c r="AD8936">
        <v>0.5</v>
      </c>
      <c r="AE8936">
        <v>0.03</v>
      </c>
      <c r="AF8936">
        <v>38</v>
      </c>
      <c r="AG8936">
        <v>560</v>
      </c>
      <c r="AH8936">
        <v>12</v>
      </c>
      <c r="AI8936">
        <v>2</v>
      </c>
      <c r="AJ8936">
        <v>12</v>
      </c>
      <c r="AK8936">
        <v>50</v>
      </c>
      <c r="AL8936">
        <v>0.05</v>
      </c>
      <c r="AM8936">
        <v>5</v>
      </c>
      <c r="AN8936">
        <v>5</v>
      </c>
      <c r="AO8936">
        <v>78</v>
      </c>
      <c r="AP8936">
        <v>5</v>
      </c>
      <c r="AQ8936">
        <v>84</v>
      </c>
    </row>
    <row r="8937" spans="1:43" hidden="1" x14ac:dyDescent="0.25">
      <c r="A8937" t="s">
        <v>32443</v>
      </c>
      <c r="B8937" t="s">
        <v>32444</v>
      </c>
      <c r="C8937" s="1" t="str">
        <f t="shared" si="612"/>
        <v>21:0153</v>
      </c>
      <c r="D8937" s="1" t="str">
        <f t="shared" si="613"/>
        <v>21:0040</v>
      </c>
      <c r="E8937" t="s">
        <v>32445</v>
      </c>
      <c r="F8937" t="s">
        <v>32446</v>
      </c>
      <c r="H8937">
        <v>54.462703300000001</v>
      </c>
      <c r="I8937">
        <v>-125.6969856</v>
      </c>
      <c r="J8937" s="1" t="str">
        <f t="shared" si="614"/>
        <v>Till</v>
      </c>
      <c r="K8937" s="1" t="str">
        <f t="shared" si="615"/>
        <v>&lt;63 micron</v>
      </c>
      <c r="L8937">
        <v>0.1</v>
      </c>
      <c r="M8937">
        <v>1.17</v>
      </c>
      <c r="N8937">
        <v>10</v>
      </c>
      <c r="O8937">
        <v>140</v>
      </c>
      <c r="P8937">
        <v>0.25</v>
      </c>
      <c r="Q8937">
        <v>1</v>
      </c>
      <c r="R8937">
        <v>0.4</v>
      </c>
      <c r="S8937">
        <v>0.25</v>
      </c>
      <c r="T8937">
        <v>9</v>
      </c>
      <c r="U8937">
        <v>36</v>
      </c>
      <c r="V8937">
        <v>19</v>
      </c>
      <c r="W8937">
        <v>2.75</v>
      </c>
      <c r="X8937">
        <v>5</v>
      </c>
      <c r="Z8937">
        <v>7.0000000000000007E-2</v>
      </c>
      <c r="AA8937">
        <v>10</v>
      </c>
      <c r="AB8937">
        <v>0.42</v>
      </c>
      <c r="AC8937">
        <v>420</v>
      </c>
      <c r="AD8937">
        <v>0.5</v>
      </c>
      <c r="AE8937">
        <v>0.01</v>
      </c>
      <c r="AF8937">
        <v>19</v>
      </c>
      <c r="AG8937">
        <v>840</v>
      </c>
      <c r="AH8937">
        <v>4</v>
      </c>
      <c r="AI8937">
        <v>2</v>
      </c>
      <c r="AJ8937">
        <v>6</v>
      </c>
      <c r="AK8937">
        <v>37</v>
      </c>
      <c r="AL8937">
        <v>0.09</v>
      </c>
      <c r="AM8937">
        <v>5</v>
      </c>
      <c r="AN8937">
        <v>5</v>
      </c>
      <c r="AO8937">
        <v>71</v>
      </c>
      <c r="AP8937">
        <v>5</v>
      </c>
      <c r="AQ8937">
        <v>48</v>
      </c>
    </row>
    <row r="8938" spans="1:43" hidden="1" x14ac:dyDescent="0.25">
      <c r="A8938" t="s">
        <v>32447</v>
      </c>
      <c r="B8938" t="s">
        <v>32448</v>
      </c>
      <c r="C8938" s="1" t="str">
        <f t="shared" si="612"/>
        <v>21:0153</v>
      </c>
      <c r="D8938" s="1" t="str">
        <f t="shared" si="613"/>
        <v>21:0040</v>
      </c>
      <c r="E8938" t="s">
        <v>32449</v>
      </c>
      <c r="F8938" t="s">
        <v>32450</v>
      </c>
      <c r="H8938">
        <v>54.521530300000002</v>
      </c>
      <c r="I8938">
        <v>-125.72811059999999</v>
      </c>
      <c r="J8938" s="1" t="str">
        <f t="shared" si="614"/>
        <v>Till</v>
      </c>
      <c r="K8938" s="1" t="str">
        <f t="shared" si="615"/>
        <v>&lt;63 micron</v>
      </c>
      <c r="L8938">
        <v>0.1</v>
      </c>
      <c r="M8938">
        <v>1.1599999999999999</v>
      </c>
      <c r="N8938">
        <v>1</v>
      </c>
      <c r="O8938">
        <v>110</v>
      </c>
      <c r="P8938">
        <v>0.25</v>
      </c>
      <c r="Q8938">
        <v>1</v>
      </c>
      <c r="R8938">
        <v>0.27</v>
      </c>
      <c r="S8938">
        <v>0.25</v>
      </c>
      <c r="T8938">
        <v>6</v>
      </c>
      <c r="U8938">
        <v>19</v>
      </c>
      <c r="V8938">
        <v>12</v>
      </c>
      <c r="W8938">
        <v>1.96</v>
      </c>
      <c r="X8938">
        <v>5</v>
      </c>
      <c r="Z8938">
        <v>0.04</v>
      </c>
      <c r="AA8938">
        <v>5</v>
      </c>
      <c r="AB8938">
        <v>0.35</v>
      </c>
      <c r="AC8938">
        <v>205</v>
      </c>
      <c r="AD8938">
        <v>0.5</v>
      </c>
      <c r="AE8938">
        <v>0.01</v>
      </c>
      <c r="AF8938">
        <v>12</v>
      </c>
      <c r="AG8938">
        <v>640</v>
      </c>
      <c r="AH8938">
        <v>1</v>
      </c>
      <c r="AI8938">
        <v>1</v>
      </c>
      <c r="AJ8938">
        <v>3</v>
      </c>
      <c r="AK8938">
        <v>24</v>
      </c>
      <c r="AL8938">
        <v>7.0000000000000007E-2</v>
      </c>
      <c r="AM8938">
        <v>5</v>
      </c>
      <c r="AN8938">
        <v>5</v>
      </c>
      <c r="AO8938">
        <v>44</v>
      </c>
      <c r="AP8938">
        <v>5</v>
      </c>
      <c r="AQ8938">
        <v>42</v>
      </c>
    </row>
    <row r="8939" spans="1:43" hidden="1" x14ac:dyDescent="0.25">
      <c r="A8939" t="s">
        <v>32451</v>
      </c>
      <c r="B8939" t="s">
        <v>32452</v>
      </c>
      <c r="C8939" s="1" t="str">
        <f t="shared" si="612"/>
        <v>21:0153</v>
      </c>
      <c r="D8939" s="1" t="str">
        <f t="shared" si="613"/>
        <v>21:0040</v>
      </c>
      <c r="E8939" t="s">
        <v>32453</v>
      </c>
      <c r="F8939" t="s">
        <v>32454</v>
      </c>
      <c r="H8939">
        <v>54.512303099999997</v>
      </c>
      <c r="I8939">
        <v>-125.8141026</v>
      </c>
      <c r="J8939" s="1" t="str">
        <f t="shared" si="614"/>
        <v>Till</v>
      </c>
      <c r="K8939" s="1" t="str">
        <f t="shared" si="615"/>
        <v>&lt;63 micron</v>
      </c>
      <c r="L8939">
        <v>0.1</v>
      </c>
      <c r="M8939">
        <v>1.53</v>
      </c>
      <c r="N8939">
        <v>1</v>
      </c>
      <c r="O8939">
        <v>230</v>
      </c>
      <c r="P8939">
        <v>0.25</v>
      </c>
      <c r="Q8939">
        <v>1</v>
      </c>
      <c r="R8939">
        <v>0.46</v>
      </c>
      <c r="S8939">
        <v>0.5</v>
      </c>
      <c r="T8939">
        <v>9</v>
      </c>
      <c r="U8939">
        <v>31</v>
      </c>
      <c r="V8939">
        <v>34</v>
      </c>
      <c r="W8939">
        <v>3.26</v>
      </c>
      <c r="X8939">
        <v>5</v>
      </c>
      <c r="Z8939">
        <v>7.0000000000000007E-2</v>
      </c>
      <c r="AA8939">
        <v>10</v>
      </c>
      <c r="AB8939">
        <v>0.45</v>
      </c>
      <c r="AC8939">
        <v>655</v>
      </c>
      <c r="AD8939">
        <v>0.5</v>
      </c>
      <c r="AE8939">
        <v>0.01</v>
      </c>
      <c r="AF8939">
        <v>19</v>
      </c>
      <c r="AG8939">
        <v>850</v>
      </c>
      <c r="AH8939">
        <v>8</v>
      </c>
      <c r="AI8939">
        <v>2</v>
      </c>
      <c r="AJ8939">
        <v>9</v>
      </c>
      <c r="AK8939">
        <v>42</v>
      </c>
      <c r="AL8939">
        <v>0.06</v>
      </c>
      <c r="AM8939">
        <v>5</v>
      </c>
      <c r="AN8939">
        <v>5</v>
      </c>
      <c r="AO8939">
        <v>63</v>
      </c>
      <c r="AP8939">
        <v>5</v>
      </c>
      <c r="AQ8939">
        <v>70</v>
      </c>
    </row>
    <row r="8940" spans="1:43" hidden="1" x14ac:dyDescent="0.25">
      <c r="A8940" t="s">
        <v>32455</v>
      </c>
      <c r="B8940" t="s">
        <v>32456</v>
      </c>
      <c r="C8940" s="1" t="str">
        <f t="shared" si="612"/>
        <v>21:0153</v>
      </c>
      <c r="D8940" s="1" t="str">
        <f t="shared" si="613"/>
        <v>21:0040</v>
      </c>
      <c r="E8940" t="s">
        <v>32457</v>
      </c>
      <c r="F8940" t="s">
        <v>32458</v>
      </c>
      <c r="H8940">
        <v>54.569976400000002</v>
      </c>
      <c r="I8940">
        <v>-125.9869624</v>
      </c>
      <c r="J8940" s="1" t="str">
        <f t="shared" si="614"/>
        <v>Till</v>
      </c>
      <c r="K8940" s="1" t="str">
        <f t="shared" si="615"/>
        <v>&lt;63 micron</v>
      </c>
      <c r="L8940">
        <v>0.1</v>
      </c>
      <c r="M8940">
        <v>1.96</v>
      </c>
      <c r="N8940">
        <v>22</v>
      </c>
      <c r="O8940">
        <v>270</v>
      </c>
      <c r="P8940">
        <v>0.25</v>
      </c>
      <c r="Q8940">
        <v>1</v>
      </c>
      <c r="R8940">
        <v>0.55000000000000004</v>
      </c>
      <c r="S8940">
        <v>0.25</v>
      </c>
      <c r="T8940">
        <v>11</v>
      </c>
      <c r="U8940">
        <v>30</v>
      </c>
      <c r="V8940">
        <v>28</v>
      </c>
      <c r="W8940">
        <v>3.4</v>
      </c>
      <c r="X8940">
        <v>5</v>
      </c>
      <c r="Z8940">
        <v>0.09</v>
      </c>
      <c r="AA8940">
        <v>10</v>
      </c>
      <c r="AB8940">
        <v>0.66</v>
      </c>
      <c r="AC8940">
        <v>800</v>
      </c>
      <c r="AD8940">
        <v>0.5</v>
      </c>
      <c r="AE8940">
        <v>0.01</v>
      </c>
      <c r="AF8940">
        <v>17</v>
      </c>
      <c r="AG8940">
        <v>870</v>
      </c>
      <c r="AH8940">
        <v>12</v>
      </c>
      <c r="AI8940">
        <v>1</v>
      </c>
      <c r="AJ8940">
        <v>9</v>
      </c>
      <c r="AK8940">
        <v>52</v>
      </c>
      <c r="AL8940">
        <v>0.06</v>
      </c>
      <c r="AM8940">
        <v>5</v>
      </c>
      <c r="AN8940">
        <v>5</v>
      </c>
      <c r="AO8940">
        <v>69</v>
      </c>
      <c r="AP8940">
        <v>5</v>
      </c>
      <c r="AQ8940">
        <v>74</v>
      </c>
    </row>
    <row r="8941" spans="1:43" hidden="1" x14ac:dyDescent="0.25">
      <c r="A8941" t="s">
        <v>32459</v>
      </c>
      <c r="B8941" t="s">
        <v>32460</v>
      </c>
      <c r="C8941" s="1" t="str">
        <f t="shared" si="612"/>
        <v>21:0153</v>
      </c>
      <c r="D8941" s="1" t="str">
        <f t="shared" si="613"/>
        <v>21:0040</v>
      </c>
      <c r="E8941" t="s">
        <v>32461</v>
      </c>
      <c r="F8941" t="s">
        <v>32462</v>
      </c>
      <c r="H8941">
        <v>54.552963800000001</v>
      </c>
      <c r="I8941">
        <v>-125.874272</v>
      </c>
      <c r="J8941" s="1" t="str">
        <f t="shared" si="614"/>
        <v>Till</v>
      </c>
      <c r="K8941" s="1" t="str">
        <f t="shared" si="615"/>
        <v>&lt;63 micron</v>
      </c>
      <c r="L8941">
        <v>0.1</v>
      </c>
      <c r="M8941">
        <v>1.88</v>
      </c>
      <c r="N8941">
        <v>4</v>
      </c>
      <c r="O8941">
        <v>200</v>
      </c>
      <c r="P8941">
        <v>0.25</v>
      </c>
      <c r="Q8941">
        <v>1</v>
      </c>
      <c r="R8941">
        <v>0.37</v>
      </c>
      <c r="S8941">
        <v>0.25</v>
      </c>
      <c r="T8941">
        <v>6</v>
      </c>
      <c r="U8941">
        <v>32</v>
      </c>
      <c r="V8941">
        <v>22</v>
      </c>
      <c r="W8941">
        <v>2.84</v>
      </c>
      <c r="X8941">
        <v>5</v>
      </c>
      <c r="Z8941">
        <v>0.06</v>
      </c>
      <c r="AA8941">
        <v>10</v>
      </c>
      <c r="AB8941">
        <v>0.57999999999999996</v>
      </c>
      <c r="AC8941">
        <v>375</v>
      </c>
      <c r="AD8941">
        <v>0.5</v>
      </c>
      <c r="AE8941">
        <v>0.01</v>
      </c>
      <c r="AF8941">
        <v>14</v>
      </c>
      <c r="AG8941">
        <v>700</v>
      </c>
      <c r="AH8941">
        <v>8</v>
      </c>
      <c r="AI8941">
        <v>4</v>
      </c>
      <c r="AJ8941">
        <v>7</v>
      </c>
      <c r="AK8941">
        <v>39</v>
      </c>
      <c r="AL8941">
        <v>7.0000000000000007E-2</v>
      </c>
      <c r="AM8941">
        <v>5</v>
      </c>
      <c r="AN8941">
        <v>5</v>
      </c>
      <c r="AO8941">
        <v>59</v>
      </c>
      <c r="AP8941">
        <v>5</v>
      </c>
      <c r="AQ8941">
        <v>56</v>
      </c>
    </row>
    <row r="8942" spans="1:43" hidden="1" x14ac:dyDescent="0.25">
      <c r="A8942" t="s">
        <v>32463</v>
      </c>
      <c r="B8942" t="s">
        <v>32464</v>
      </c>
      <c r="C8942" s="1" t="str">
        <f t="shared" si="612"/>
        <v>21:0153</v>
      </c>
      <c r="D8942" s="1" t="str">
        <f t="shared" si="613"/>
        <v>21:0040</v>
      </c>
      <c r="E8942" t="s">
        <v>32465</v>
      </c>
      <c r="F8942" t="s">
        <v>32466</v>
      </c>
      <c r="H8942">
        <v>54.552463199999998</v>
      </c>
      <c r="I8942">
        <v>-125.8002104</v>
      </c>
      <c r="J8942" s="1" t="str">
        <f t="shared" si="614"/>
        <v>Till</v>
      </c>
      <c r="K8942" s="1" t="str">
        <f t="shared" si="615"/>
        <v>&lt;63 micron</v>
      </c>
      <c r="L8942">
        <v>0.1</v>
      </c>
      <c r="M8942">
        <v>1.94</v>
      </c>
      <c r="N8942">
        <v>14</v>
      </c>
      <c r="O8942">
        <v>270</v>
      </c>
      <c r="P8942">
        <v>0.25</v>
      </c>
      <c r="Q8942">
        <v>2</v>
      </c>
      <c r="R8942">
        <v>0.61</v>
      </c>
      <c r="S8942">
        <v>0.25</v>
      </c>
      <c r="T8942">
        <v>13</v>
      </c>
      <c r="U8942">
        <v>34</v>
      </c>
      <c r="V8942">
        <v>30</v>
      </c>
      <c r="W8942">
        <v>3.34</v>
      </c>
      <c r="X8942">
        <v>5</v>
      </c>
      <c r="Z8942">
        <v>0.13</v>
      </c>
      <c r="AA8942">
        <v>10</v>
      </c>
      <c r="AB8942">
        <v>0.72</v>
      </c>
      <c r="AC8942">
        <v>800</v>
      </c>
      <c r="AD8942">
        <v>0.5</v>
      </c>
      <c r="AE8942">
        <v>0.02</v>
      </c>
      <c r="AF8942">
        <v>23</v>
      </c>
      <c r="AG8942">
        <v>940</v>
      </c>
      <c r="AH8942">
        <v>6</v>
      </c>
      <c r="AI8942">
        <v>4</v>
      </c>
      <c r="AJ8942">
        <v>9</v>
      </c>
      <c r="AK8942">
        <v>49</v>
      </c>
      <c r="AL8942">
        <v>0.06</v>
      </c>
      <c r="AM8942">
        <v>5</v>
      </c>
      <c r="AN8942">
        <v>5</v>
      </c>
      <c r="AO8942">
        <v>68</v>
      </c>
      <c r="AP8942">
        <v>5</v>
      </c>
      <c r="AQ8942">
        <v>80</v>
      </c>
    </row>
    <row r="8943" spans="1:43" hidden="1" x14ac:dyDescent="0.25">
      <c r="A8943" t="s">
        <v>32467</v>
      </c>
      <c r="B8943" t="s">
        <v>32468</v>
      </c>
      <c r="C8943" s="1" t="str">
        <f t="shared" si="612"/>
        <v>21:0153</v>
      </c>
      <c r="D8943" s="1" t="str">
        <f t="shared" si="613"/>
        <v>21:0040</v>
      </c>
      <c r="E8943" t="s">
        <v>32465</v>
      </c>
      <c r="F8943" t="s">
        <v>32469</v>
      </c>
      <c r="H8943">
        <v>54.552463199999998</v>
      </c>
      <c r="I8943">
        <v>-125.8002104</v>
      </c>
      <c r="J8943" s="1" t="str">
        <f t="shared" si="614"/>
        <v>Till</v>
      </c>
      <c r="K8943" s="1" t="str">
        <f t="shared" si="615"/>
        <v>&lt;63 micron</v>
      </c>
      <c r="L8943">
        <v>0.1</v>
      </c>
      <c r="M8943">
        <v>1.92</v>
      </c>
      <c r="N8943">
        <v>8</v>
      </c>
      <c r="O8943">
        <v>210</v>
      </c>
      <c r="P8943">
        <v>0.25</v>
      </c>
      <c r="Q8943">
        <v>1</v>
      </c>
      <c r="R8943">
        <v>0.5</v>
      </c>
      <c r="S8943">
        <v>0.25</v>
      </c>
      <c r="T8943">
        <v>12</v>
      </c>
      <c r="U8943">
        <v>34</v>
      </c>
      <c r="V8943">
        <v>31</v>
      </c>
      <c r="W8943">
        <v>3.35</v>
      </c>
      <c r="X8943">
        <v>5</v>
      </c>
      <c r="Z8943">
        <v>0.09</v>
      </c>
      <c r="AA8943">
        <v>10</v>
      </c>
      <c r="AB8943">
        <v>0.68</v>
      </c>
      <c r="AC8943">
        <v>735</v>
      </c>
      <c r="AD8943">
        <v>0.5</v>
      </c>
      <c r="AE8943">
        <v>0.01</v>
      </c>
      <c r="AF8943">
        <v>18</v>
      </c>
      <c r="AG8943">
        <v>690</v>
      </c>
      <c r="AH8943">
        <v>4</v>
      </c>
      <c r="AI8943">
        <v>1</v>
      </c>
      <c r="AJ8943">
        <v>10</v>
      </c>
      <c r="AK8943">
        <v>47</v>
      </c>
      <c r="AL8943">
        <v>7.0000000000000007E-2</v>
      </c>
      <c r="AM8943">
        <v>5</v>
      </c>
      <c r="AN8943">
        <v>5</v>
      </c>
      <c r="AO8943">
        <v>69</v>
      </c>
      <c r="AP8943">
        <v>5</v>
      </c>
      <c r="AQ8943">
        <v>68</v>
      </c>
    </row>
    <row r="8944" spans="1:43" hidden="1" x14ac:dyDescent="0.25">
      <c r="A8944" t="s">
        <v>32470</v>
      </c>
      <c r="B8944" t="s">
        <v>32471</v>
      </c>
      <c r="C8944" s="1" t="str">
        <f t="shared" si="612"/>
        <v>21:0153</v>
      </c>
      <c r="D8944" s="1" t="str">
        <f t="shared" si="613"/>
        <v>21:0040</v>
      </c>
      <c r="E8944" t="s">
        <v>32472</v>
      </c>
      <c r="F8944" t="s">
        <v>32473</v>
      </c>
      <c r="H8944">
        <v>54.567120500000001</v>
      </c>
      <c r="I8944">
        <v>-125.80126199999999</v>
      </c>
      <c r="J8944" s="1" t="str">
        <f t="shared" si="614"/>
        <v>Till</v>
      </c>
      <c r="K8944" s="1" t="str">
        <f t="shared" si="615"/>
        <v>&lt;63 micron</v>
      </c>
      <c r="L8944">
        <v>0.1</v>
      </c>
      <c r="M8944">
        <v>1.61</v>
      </c>
      <c r="N8944">
        <v>6</v>
      </c>
      <c r="O8944">
        <v>220</v>
      </c>
      <c r="P8944">
        <v>0.25</v>
      </c>
      <c r="Q8944">
        <v>1</v>
      </c>
      <c r="R8944">
        <v>0.61</v>
      </c>
      <c r="S8944">
        <v>0.5</v>
      </c>
      <c r="T8944">
        <v>12</v>
      </c>
      <c r="U8944">
        <v>30</v>
      </c>
      <c r="V8944">
        <v>28</v>
      </c>
      <c r="W8944">
        <v>3.21</v>
      </c>
      <c r="X8944">
        <v>5</v>
      </c>
      <c r="Z8944">
        <v>0.09</v>
      </c>
      <c r="AA8944">
        <v>10</v>
      </c>
      <c r="AB8944">
        <v>0.62</v>
      </c>
      <c r="AC8944">
        <v>880</v>
      </c>
      <c r="AD8944">
        <v>0.5</v>
      </c>
      <c r="AE8944">
        <v>0.02</v>
      </c>
      <c r="AF8944">
        <v>19</v>
      </c>
      <c r="AG8944">
        <v>960</v>
      </c>
      <c r="AH8944">
        <v>12</v>
      </c>
      <c r="AI8944">
        <v>4</v>
      </c>
      <c r="AJ8944">
        <v>8</v>
      </c>
      <c r="AK8944">
        <v>46</v>
      </c>
      <c r="AL8944">
        <v>0.06</v>
      </c>
      <c r="AM8944">
        <v>5</v>
      </c>
      <c r="AN8944">
        <v>5</v>
      </c>
      <c r="AO8944">
        <v>65</v>
      </c>
      <c r="AP8944">
        <v>5</v>
      </c>
      <c r="AQ8944">
        <v>74</v>
      </c>
    </row>
    <row r="8945" spans="1:43" hidden="1" x14ac:dyDescent="0.25">
      <c r="A8945" t="s">
        <v>32474</v>
      </c>
      <c r="B8945" t="s">
        <v>32475</v>
      </c>
      <c r="C8945" s="1" t="str">
        <f t="shared" si="612"/>
        <v>21:0153</v>
      </c>
      <c r="D8945" s="1" t="str">
        <f t="shared" si="613"/>
        <v>21:0040</v>
      </c>
      <c r="E8945" t="s">
        <v>32476</v>
      </c>
      <c r="F8945" t="s">
        <v>32477</v>
      </c>
      <c r="H8945">
        <v>54.596382800000001</v>
      </c>
      <c r="I8945">
        <v>-125.8593698</v>
      </c>
      <c r="J8945" s="1" t="str">
        <f t="shared" si="614"/>
        <v>Till</v>
      </c>
      <c r="K8945" s="1" t="str">
        <f t="shared" si="615"/>
        <v>&lt;63 micron</v>
      </c>
      <c r="L8945">
        <v>0.1</v>
      </c>
      <c r="M8945">
        <v>1.65</v>
      </c>
      <c r="N8945">
        <v>6</v>
      </c>
      <c r="O8945">
        <v>240</v>
      </c>
      <c r="P8945">
        <v>0.25</v>
      </c>
      <c r="Q8945">
        <v>1</v>
      </c>
      <c r="R8945">
        <v>1.73</v>
      </c>
      <c r="S8945">
        <v>0.25</v>
      </c>
      <c r="T8945">
        <v>11</v>
      </c>
      <c r="U8945">
        <v>29</v>
      </c>
      <c r="V8945">
        <v>30</v>
      </c>
      <c r="W8945">
        <v>3.08</v>
      </c>
      <c r="X8945">
        <v>5</v>
      </c>
      <c r="Z8945">
        <v>0.11</v>
      </c>
      <c r="AA8945">
        <v>10</v>
      </c>
      <c r="AB8945">
        <v>0.71</v>
      </c>
      <c r="AC8945">
        <v>760</v>
      </c>
      <c r="AD8945">
        <v>0.5</v>
      </c>
      <c r="AE8945">
        <v>0.03</v>
      </c>
      <c r="AF8945">
        <v>21</v>
      </c>
      <c r="AG8945">
        <v>960</v>
      </c>
      <c r="AH8945">
        <v>1</v>
      </c>
      <c r="AI8945">
        <v>2</v>
      </c>
      <c r="AJ8945">
        <v>8</v>
      </c>
      <c r="AK8945">
        <v>85</v>
      </c>
      <c r="AL8945">
        <v>0.06</v>
      </c>
      <c r="AM8945">
        <v>5</v>
      </c>
      <c r="AN8945">
        <v>5</v>
      </c>
      <c r="AO8945">
        <v>63</v>
      </c>
      <c r="AP8945">
        <v>5</v>
      </c>
      <c r="AQ8945">
        <v>76</v>
      </c>
    </row>
    <row r="8946" spans="1:43" hidden="1" x14ac:dyDescent="0.25">
      <c r="A8946" t="s">
        <v>32478</v>
      </c>
      <c r="B8946" t="s">
        <v>32479</v>
      </c>
      <c r="C8946" s="1" t="str">
        <f t="shared" si="612"/>
        <v>21:0153</v>
      </c>
      <c r="D8946" s="1" t="str">
        <f t="shared" si="613"/>
        <v>21:0040</v>
      </c>
      <c r="E8946" t="s">
        <v>32480</v>
      </c>
      <c r="F8946" t="s">
        <v>32481</v>
      </c>
      <c r="H8946">
        <v>54.468477399999998</v>
      </c>
      <c r="I8946">
        <v>-125.6063777</v>
      </c>
      <c r="J8946" s="1" t="str">
        <f t="shared" si="614"/>
        <v>Till</v>
      </c>
      <c r="K8946" s="1" t="str">
        <f t="shared" si="615"/>
        <v>&lt;63 micron</v>
      </c>
      <c r="L8946">
        <v>0.1</v>
      </c>
      <c r="M8946">
        <v>1.6</v>
      </c>
      <c r="N8946">
        <v>12</v>
      </c>
      <c r="O8946">
        <v>220</v>
      </c>
      <c r="P8946">
        <v>0.25</v>
      </c>
      <c r="Q8946">
        <v>1</v>
      </c>
      <c r="R8946">
        <v>0.65</v>
      </c>
      <c r="S8946">
        <v>0.5</v>
      </c>
      <c r="T8946">
        <v>12</v>
      </c>
      <c r="U8946">
        <v>31</v>
      </c>
      <c r="V8946">
        <v>31</v>
      </c>
      <c r="W8946">
        <v>3.38</v>
      </c>
      <c r="X8946">
        <v>5</v>
      </c>
      <c r="Z8946">
        <v>0.09</v>
      </c>
      <c r="AA8946">
        <v>10</v>
      </c>
      <c r="AB8946">
        <v>0.57999999999999996</v>
      </c>
      <c r="AC8946">
        <v>710</v>
      </c>
      <c r="AD8946">
        <v>0.5</v>
      </c>
      <c r="AE8946">
        <v>0.02</v>
      </c>
      <c r="AF8946">
        <v>22</v>
      </c>
      <c r="AG8946">
        <v>1030</v>
      </c>
      <c r="AH8946">
        <v>2</v>
      </c>
      <c r="AI8946">
        <v>1</v>
      </c>
      <c r="AJ8946">
        <v>8</v>
      </c>
      <c r="AK8946">
        <v>53</v>
      </c>
      <c r="AL8946">
        <v>7.0000000000000007E-2</v>
      </c>
      <c r="AM8946">
        <v>5</v>
      </c>
      <c r="AN8946">
        <v>5</v>
      </c>
      <c r="AO8946">
        <v>71</v>
      </c>
      <c r="AP8946">
        <v>5</v>
      </c>
      <c r="AQ8946">
        <v>78</v>
      </c>
    </row>
    <row r="8947" spans="1:43" hidden="1" x14ac:dyDescent="0.25">
      <c r="A8947" t="s">
        <v>32482</v>
      </c>
      <c r="B8947" t="s">
        <v>32483</v>
      </c>
      <c r="C8947" s="1" t="str">
        <f t="shared" si="612"/>
        <v>21:0153</v>
      </c>
      <c r="D8947" s="1" t="str">
        <f t="shared" si="613"/>
        <v>21:0040</v>
      </c>
      <c r="E8947" t="s">
        <v>32484</v>
      </c>
      <c r="F8947" t="s">
        <v>32485</v>
      </c>
      <c r="H8947">
        <v>54.332377800000003</v>
      </c>
      <c r="I8947">
        <v>-125.6453853</v>
      </c>
      <c r="J8947" s="1" t="str">
        <f t="shared" si="614"/>
        <v>Till</v>
      </c>
      <c r="K8947" s="1" t="str">
        <f t="shared" si="615"/>
        <v>&lt;63 micron</v>
      </c>
      <c r="L8947">
        <v>0.1</v>
      </c>
      <c r="M8947">
        <v>2.0099999999999998</v>
      </c>
      <c r="N8947">
        <v>2</v>
      </c>
      <c r="O8947">
        <v>250</v>
      </c>
      <c r="P8947">
        <v>0.25</v>
      </c>
      <c r="Q8947">
        <v>1</v>
      </c>
      <c r="R8947">
        <v>0.73</v>
      </c>
      <c r="S8947">
        <v>0.5</v>
      </c>
      <c r="T8947">
        <v>14</v>
      </c>
      <c r="U8947">
        <v>51</v>
      </c>
      <c r="V8947">
        <v>52</v>
      </c>
      <c r="W8947">
        <v>3.98</v>
      </c>
      <c r="X8947">
        <v>5</v>
      </c>
      <c r="Z8947">
        <v>0.12</v>
      </c>
      <c r="AA8947">
        <v>10</v>
      </c>
      <c r="AB8947">
        <v>0.88</v>
      </c>
      <c r="AC8947">
        <v>725</v>
      </c>
      <c r="AD8947">
        <v>0.5</v>
      </c>
      <c r="AE8947">
        <v>0.02</v>
      </c>
      <c r="AF8947">
        <v>34</v>
      </c>
      <c r="AG8947">
        <v>1130</v>
      </c>
      <c r="AH8947">
        <v>12</v>
      </c>
      <c r="AI8947">
        <v>4</v>
      </c>
      <c r="AJ8947">
        <v>11</v>
      </c>
      <c r="AK8947">
        <v>63</v>
      </c>
      <c r="AL8947">
        <v>0.09</v>
      </c>
      <c r="AM8947">
        <v>5</v>
      </c>
      <c r="AN8947">
        <v>5</v>
      </c>
      <c r="AO8947">
        <v>89</v>
      </c>
      <c r="AP8947">
        <v>5</v>
      </c>
      <c r="AQ8947">
        <v>100</v>
      </c>
    </row>
    <row r="8948" spans="1:43" hidden="1" x14ac:dyDescent="0.25">
      <c r="A8948" t="s">
        <v>32486</v>
      </c>
      <c r="B8948" t="s">
        <v>32487</v>
      </c>
      <c r="C8948" s="1" t="str">
        <f t="shared" si="612"/>
        <v>21:0153</v>
      </c>
      <c r="D8948" s="1" t="str">
        <f t="shared" si="613"/>
        <v>21:0040</v>
      </c>
      <c r="E8948" t="s">
        <v>32488</v>
      </c>
      <c r="F8948" t="s">
        <v>32489</v>
      </c>
      <c r="H8948">
        <v>54.374929100000003</v>
      </c>
      <c r="I8948">
        <v>-125.60200039999999</v>
      </c>
      <c r="J8948" s="1" t="str">
        <f t="shared" si="614"/>
        <v>Till</v>
      </c>
      <c r="K8948" s="1" t="str">
        <f t="shared" si="615"/>
        <v>&lt;63 micron</v>
      </c>
      <c r="L8948">
        <v>0.1</v>
      </c>
      <c r="M8948">
        <v>1.82</v>
      </c>
      <c r="N8948">
        <v>6</v>
      </c>
      <c r="O8948">
        <v>240</v>
      </c>
      <c r="P8948">
        <v>0.25</v>
      </c>
      <c r="Q8948">
        <v>1</v>
      </c>
      <c r="R8948">
        <v>0.75</v>
      </c>
      <c r="S8948">
        <v>0.25</v>
      </c>
      <c r="T8948">
        <v>15</v>
      </c>
      <c r="U8948">
        <v>56</v>
      </c>
      <c r="V8948">
        <v>35</v>
      </c>
      <c r="W8948">
        <v>3.77</v>
      </c>
      <c r="X8948">
        <v>5</v>
      </c>
      <c r="Z8948">
        <v>0.11</v>
      </c>
      <c r="AA8948">
        <v>20</v>
      </c>
      <c r="AB8948">
        <v>0.9</v>
      </c>
      <c r="AC8948">
        <v>690</v>
      </c>
      <c r="AD8948">
        <v>0.5</v>
      </c>
      <c r="AE8948">
        <v>0.03</v>
      </c>
      <c r="AF8948">
        <v>32</v>
      </c>
      <c r="AG8948">
        <v>1270</v>
      </c>
      <c r="AH8948">
        <v>4</v>
      </c>
      <c r="AI8948">
        <v>4</v>
      </c>
      <c r="AJ8948">
        <v>12</v>
      </c>
      <c r="AK8948">
        <v>73</v>
      </c>
      <c r="AL8948">
        <v>0.1</v>
      </c>
      <c r="AM8948">
        <v>5</v>
      </c>
      <c r="AN8948">
        <v>5</v>
      </c>
      <c r="AO8948">
        <v>91</v>
      </c>
      <c r="AP8948">
        <v>5</v>
      </c>
      <c r="AQ8948">
        <v>74</v>
      </c>
    </row>
    <row r="8949" spans="1:43" hidden="1" x14ac:dyDescent="0.25">
      <c r="A8949" t="s">
        <v>32490</v>
      </c>
      <c r="B8949" t="s">
        <v>32491</v>
      </c>
      <c r="C8949" s="1" t="str">
        <f t="shared" si="612"/>
        <v>21:0153</v>
      </c>
      <c r="D8949" s="1" t="str">
        <f t="shared" si="613"/>
        <v>21:0040</v>
      </c>
      <c r="E8949" t="s">
        <v>32492</v>
      </c>
      <c r="F8949" t="s">
        <v>32493</v>
      </c>
      <c r="H8949">
        <v>54.320431399999997</v>
      </c>
      <c r="I8949">
        <v>-125.5128979</v>
      </c>
      <c r="J8949" s="1" t="str">
        <f t="shared" si="614"/>
        <v>Till</v>
      </c>
      <c r="K8949" s="1" t="str">
        <f t="shared" si="615"/>
        <v>&lt;63 micron</v>
      </c>
      <c r="L8949">
        <v>0.1</v>
      </c>
      <c r="M8949">
        <v>1.5</v>
      </c>
      <c r="N8949">
        <v>16</v>
      </c>
      <c r="O8949">
        <v>220</v>
      </c>
      <c r="P8949">
        <v>0.25</v>
      </c>
      <c r="Q8949">
        <v>1</v>
      </c>
      <c r="R8949">
        <v>0.62</v>
      </c>
      <c r="S8949">
        <v>0.25</v>
      </c>
      <c r="T8949">
        <v>13</v>
      </c>
      <c r="U8949">
        <v>41</v>
      </c>
      <c r="V8949">
        <v>30</v>
      </c>
      <c r="W8949">
        <v>3.3</v>
      </c>
      <c r="X8949">
        <v>5</v>
      </c>
      <c r="Z8949">
        <v>0.1</v>
      </c>
      <c r="AA8949">
        <v>10</v>
      </c>
      <c r="AB8949">
        <v>0.75</v>
      </c>
      <c r="AC8949">
        <v>750</v>
      </c>
      <c r="AD8949">
        <v>0.5</v>
      </c>
      <c r="AE8949">
        <v>0.03</v>
      </c>
      <c r="AF8949">
        <v>27</v>
      </c>
      <c r="AG8949">
        <v>1170</v>
      </c>
      <c r="AH8949">
        <v>14</v>
      </c>
      <c r="AI8949">
        <v>1</v>
      </c>
      <c r="AJ8949">
        <v>8</v>
      </c>
      <c r="AK8949">
        <v>51</v>
      </c>
      <c r="AL8949">
        <v>0.08</v>
      </c>
      <c r="AM8949">
        <v>5</v>
      </c>
      <c r="AN8949">
        <v>5</v>
      </c>
      <c r="AO8949">
        <v>80</v>
      </c>
      <c r="AP8949">
        <v>5</v>
      </c>
      <c r="AQ8949">
        <v>66</v>
      </c>
    </row>
    <row r="8950" spans="1:43" hidden="1" x14ac:dyDescent="0.25">
      <c r="A8950" t="s">
        <v>32494</v>
      </c>
      <c r="B8950" t="s">
        <v>32495</v>
      </c>
      <c r="C8950" s="1" t="str">
        <f t="shared" si="612"/>
        <v>21:0153</v>
      </c>
      <c r="D8950" s="1" t="str">
        <f t="shared" si="613"/>
        <v>21:0040</v>
      </c>
      <c r="E8950" t="s">
        <v>32496</v>
      </c>
      <c r="F8950" t="s">
        <v>32497</v>
      </c>
      <c r="H8950">
        <v>54.386237100000002</v>
      </c>
      <c r="I8950">
        <v>-125.4956777</v>
      </c>
      <c r="J8950" s="1" t="str">
        <f t="shared" si="614"/>
        <v>Till</v>
      </c>
      <c r="K8950" s="1" t="str">
        <f t="shared" si="615"/>
        <v>&lt;63 micron</v>
      </c>
      <c r="L8950">
        <v>0.2</v>
      </c>
      <c r="M8950">
        <v>2</v>
      </c>
      <c r="N8950">
        <v>14</v>
      </c>
      <c r="O8950">
        <v>130</v>
      </c>
      <c r="P8950">
        <v>0.25</v>
      </c>
      <c r="Q8950">
        <v>1</v>
      </c>
      <c r="R8950">
        <v>0.96</v>
      </c>
      <c r="S8950">
        <v>0.25</v>
      </c>
      <c r="T8950">
        <v>14</v>
      </c>
      <c r="U8950">
        <v>51</v>
      </c>
      <c r="V8950">
        <v>29</v>
      </c>
      <c r="W8950">
        <v>3.41</v>
      </c>
      <c r="X8950">
        <v>5</v>
      </c>
      <c r="Z8950">
        <v>0.09</v>
      </c>
      <c r="AA8950">
        <v>30</v>
      </c>
      <c r="AB8950">
        <v>0.97</v>
      </c>
      <c r="AC8950">
        <v>740</v>
      </c>
      <c r="AD8950">
        <v>0.5</v>
      </c>
      <c r="AE8950">
        <v>0.02</v>
      </c>
      <c r="AF8950">
        <v>31</v>
      </c>
      <c r="AG8950">
        <v>1460</v>
      </c>
      <c r="AH8950">
        <v>10</v>
      </c>
      <c r="AI8950">
        <v>4</v>
      </c>
      <c r="AJ8950">
        <v>9</v>
      </c>
      <c r="AK8950">
        <v>99</v>
      </c>
      <c r="AL8950">
        <v>0.12</v>
      </c>
      <c r="AM8950">
        <v>5</v>
      </c>
      <c r="AN8950">
        <v>5</v>
      </c>
      <c r="AO8950">
        <v>80</v>
      </c>
      <c r="AP8950">
        <v>5</v>
      </c>
      <c r="AQ8950">
        <v>70</v>
      </c>
    </row>
    <row r="8951" spans="1:43" hidden="1" x14ac:dyDescent="0.25">
      <c r="A8951" t="s">
        <v>32498</v>
      </c>
      <c r="B8951" t="s">
        <v>32499</v>
      </c>
      <c r="C8951" s="1" t="str">
        <f t="shared" si="612"/>
        <v>21:0153</v>
      </c>
      <c r="D8951" s="1" t="str">
        <f t="shared" si="613"/>
        <v>21:0040</v>
      </c>
      <c r="E8951" t="s">
        <v>32500</v>
      </c>
      <c r="F8951" t="s">
        <v>32501</v>
      </c>
      <c r="H8951">
        <v>54.4138874</v>
      </c>
      <c r="I8951">
        <v>-125.47705809999999</v>
      </c>
      <c r="J8951" s="1" t="str">
        <f t="shared" si="614"/>
        <v>Till</v>
      </c>
      <c r="K8951" s="1" t="str">
        <f t="shared" si="615"/>
        <v>&lt;63 micron</v>
      </c>
      <c r="L8951">
        <v>0.1</v>
      </c>
      <c r="M8951">
        <v>1.53</v>
      </c>
      <c r="N8951">
        <v>8</v>
      </c>
      <c r="O8951">
        <v>180</v>
      </c>
      <c r="P8951">
        <v>0.25</v>
      </c>
      <c r="Q8951">
        <v>1</v>
      </c>
      <c r="R8951">
        <v>0.73</v>
      </c>
      <c r="S8951">
        <v>0.25</v>
      </c>
      <c r="T8951">
        <v>13</v>
      </c>
      <c r="U8951">
        <v>46</v>
      </c>
      <c r="V8951">
        <v>32</v>
      </c>
      <c r="W8951">
        <v>3.33</v>
      </c>
      <c r="X8951">
        <v>5</v>
      </c>
      <c r="Z8951">
        <v>0.08</v>
      </c>
      <c r="AA8951">
        <v>20</v>
      </c>
      <c r="AB8951">
        <v>0.91</v>
      </c>
      <c r="AC8951">
        <v>555</v>
      </c>
      <c r="AD8951">
        <v>0.5</v>
      </c>
      <c r="AE8951">
        <v>0.03</v>
      </c>
      <c r="AF8951">
        <v>30</v>
      </c>
      <c r="AG8951">
        <v>1360</v>
      </c>
      <c r="AH8951">
        <v>18</v>
      </c>
      <c r="AI8951">
        <v>2</v>
      </c>
      <c r="AJ8951">
        <v>10</v>
      </c>
      <c r="AK8951">
        <v>85</v>
      </c>
      <c r="AL8951">
        <v>0.09</v>
      </c>
      <c r="AM8951">
        <v>5</v>
      </c>
      <c r="AN8951">
        <v>5</v>
      </c>
      <c r="AO8951">
        <v>78</v>
      </c>
      <c r="AP8951">
        <v>5</v>
      </c>
      <c r="AQ8951">
        <v>70</v>
      </c>
    </row>
    <row r="8952" spans="1:43" hidden="1" x14ac:dyDescent="0.25">
      <c r="A8952" t="s">
        <v>32502</v>
      </c>
      <c r="B8952" t="s">
        <v>32503</v>
      </c>
      <c r="C8952" s="1" t="str">
        <f t="shared" si="612"/>
        <v>21:0153</v>
      </c>
      <c r="D8952" s="1" t="str">
        <f t="shared" si="613"/>
        <v>21:0040</v>
      </c>
      <c r="E8952" t="s">
        <v>32504</v>
      </c>
      <c r="F8952" t="s">
        <v>32505</v>
      </c>
      <c r="H8952">
        <v>54.347425600000001</v>
      </c>
      <c r="I8952">
        <v>-125.3424256</v>
      </c>
      <c r="J8952" s="1" t="str">
        <f t="shared" si="614"/>
        <v>Till</v>
      </c>
      <c r="K8952" s="1" t="str">
        <f t="shared" si="615"/>
        <v>&lt;63 micron</v>
      </c>
      <c r="L8952">
        <v>0.1</v>
      </c>
      <c r="M8952">
        <v>1.56</v>
      </c>
      <c r="N8952">
        <v>4</v>
      </c>
      <c r="O8952">
        <v>200</v>
      </c>
      <c r="P8952">
        <v>0.25</v>
      </c>
      <c r="Q8952">
        <v>2</v>
      </c>
      <c r="R8952">
        <v>0.62</v>
      </c>
      <c r="S8952">
        <v>0.25</v>
      </c>
      <c r="T8952">
        <v>12</v>
      </c>
      <c r="U8952">
        <v>39</v>
      </c>
      <c r="V8952">
        <v>31</v>
      </c>
      <c r="W8952">
        <v>3.26</v>
      </c>
      <c r="X8952">
        <v>5</v>
      </c>
      <c r="Z8952">
        <v>0.1</v>
      </c>
      <c r="AA8952">
        <v>10</v>
      </c>
      <c r="AB8952">
        <v>0.63</v>
      </c>
      <c r="AC8952">
        <v>750</v>
      </c>
      <c r="AD8952">
        <v>0.5</v>
      </c>
      <c r="AE8952">
        <v>0.02</v>
      </c>
      <c r="AF8952">
        <v>23</v>
      </c>
      <c r="AG8952">
        <v>1080</v>
      </c>
      <c r="AH8952">
        <v>8</v>
      </c>
      <c r="AI8952">
        <v>4</v>
      </c>
      <c r="AJ8952">
        <v>8</v>
      </c>
      <c r="AK8952">
        <v>58</v>
      </c>
      <c r="AL8952">
        <v>0.08</v>
      </c>
      <c r="AM8952">
        <v>5</v>
      </c>
      <c r="AN8952">
        <v>5</v>
      </c>
      <c r="AO8952">
        <v>73</v>
      </c>
      <c r="AP8952">
        <v>5</v>
      </c>
      <c r="AQ8952">
        <v>70</v>
      </c>
    </row>
    <row r="8953" spans="1:43" hidden="1" x14ac:dyDescent="0.25">
      <c r="A8953" t="s">
        <v>32506</v>
      </c>
      <c r="B8953" t="s">
        <v>32507</v>
      </c>
      <c r="C8953" s="1" t="str">
        <f t="shared" si="612"/>
        <v>21:0153</v>
      </c>
      <c r="D8953" s="1" t="str">
        <f t="shared" si="613"/>
        <v>21:0040</v>
      </c>
      <c r="E8953" t="s">
        <v>32508</v>
      </c>
      <c r="F8953" t="s">
        <v>32509</v>
      </c>
      <c r="H8953">
        <v>54.377138799999997</v>
      </c>
      <c r="I8953">
        <v>-125.40764009999999</v>
      </c>
      <c r="J8953" s="1" t="str">
        <f t="shared" si="614"/>
        <v>Till</v>
      </c>
      <c r="K8953" s="1" t="str">
        <f t="shared" si="615"/>
        <v>&lt;63 micron</v>
      </c>
      <c r="L8953">
        <v>0.1</v>
      </c>
      <c r="M8953">
        <v>1.44</v>
      </c>
      <c r="N8953">
        <v>4</v>
      </c>
      <c r="O8953">
        <v>180</v>
      </c>
      <c r="P8953">
        <v>0.25</v>
      </c>
      <c r="Q8953">
        <v>1</v>
      </c>
      <c r="R8953">
        <v>1.03</v>
      </c>
      <c r="S8953">
        <v>0.25</v>
      </c>
      <c r="T8953">
        <v>12</v>
      </c>
      <c r="U8953">
        <v>43</v>
      </c>
      <c r="V8953">
        <v>27</v>
      </c>
      <c r="W8953">
        <v>3.07</v>
      </c>
      <c r="X8953">
        <v>5</v>
      </c>
      <c r="Z8953">
        <v>0.08</v>
      </c>
      <c r="AA8953">
        <v>10</v>
      </c>
      <c r="AB8953">
        <v>0.69</v>
      </c>
      <c r="AC8953">
        <v>610</v>
      </c>
      <c r="AD8953">
        <v>0.5</v>
      </c>
      <c r="AE8953">
        <v>0.03</v>
      </c>
      <c r="AF8953">
        <v>24</v>
      </c>
      <c r="AG8953">
        <v>1210</v>
      </c>
      <c r="AH8953">
        <v>8</v>
      </c>
      <c r="AI8953">
        <v>2</v>
      </c>
      <c r="AJ8953">
        <v>7</v>
      </c>
      <c r="AK8953">
        <v>79</v>
      </c>
      <c r="AL8953">
        <v>0.1</v>
      </c>
      <c r="AM8953">
        <v>5</v>
      </c>
      <c r="AN8953">
        <v>5</v>
      </c>
      <c r="AO8953">
        <v>79</v>
      </c>
      <c r="AP8953">
        <v>5</v>
      </c>
      <c r="AQ8953">
        <v>64</v>
      </c>
    </row>
    <row r="8954" spans="1:43" hidden="1" x14ac:dyDescent="0.25">
      <c r="A8954" t="s">
        <v>32510</v>
      </c>
      <c r="B8954" t="s">
        <v>32511</v>
      </c>
      <c r="C8954" s="1" t="str">
        <f t="shared" si="612"/>
        <v>21:0153</v>
      </c>
      <c r="D8954" s="1" t="str">
        <f t="shared" si="613"/>
        <v>21:0040</v>
      </c>
      <c r="E8954" t="s">
        <v>32512</v>
      </c>
      <c r="F8954" t="s">
        <v>32513</v>
      </c>
      <c r="H8954">
        <v>54.319115099999998</v>
      </c>
      <c r="I8954">
        <v>-125.4019117</v>
      </c>
      <c r="J8954" s="1" t="str">
        <f t="shared" si="614"/>
        <v>Till</v>
      </c>
      <c r="K8954" s="1" t="str">
        <f t="shared" si="615"/>
        <v>&lt;63 micron</v>
      </c>
      <c r="L8954">
        <v>0.1</v>
      </c>
      <c r="M8954">
        <v>1.53</v>
      </c>
      <c r="N8954">
        <v>2</v>
      </c>
      <c r="O8954">
        <v>170</v>
      </c>
      <c r="P8954">
        <v>0.25</v>
      </c>
      <c r="Q8954">
        <v>4</v>
      </c>
      <c r="R8954">
        <v>0.61</v>
      </c>
      <c r="S8954">
        <v>0.25</v>
      </c>
      <c r="T8954">
        <v>9</v>
      </c>
      <c r="U8954">
        <v>38</v>
      </c>
      <c r="V8954">
        <v>30</v>
      </c>
      <c r="W8954">
        <v>3.12</v>
      </c>
      <c r="X8954">
        <v>5</v>
      </c>
      <c r="Z8954">
        <v>0.09</v>
      </c>
      <c r="AA8954">
        <v>10</v>
      </c>
      <c r="AB8954">
        <v>0.63</v>
      </c>
      <c r="AC8954">
        <v>490</v>
      </c>
      <c r="AD8954">
        <v>0.5</v>
      </c>
      <c r="AE8954">
        <v>0.02</v>
      </c>
      <c r="AF8954">
        <v>22</v>
      </c>
      <c r="AG8954">
        <v>1090</v>
      </c>
      <c r="AH8954">
        <v>8</v>
      </c>
      <c r="AI8954">
        <v>2</v>
      </c>
      <c r="AJ8954">
        <v>8</v>
      </c>
      <c r="AK8954">
        <v>48</v>
      </c>
      <c r="AL8954">
        <v>0.1</v>
      </c>
      <c r="AM8954">
        <v>5</v>
      </c>
      <c r="AN8954">
        <v>5</v>
      </c>
      <c r="AO8954">
        <v>81</v>
      </c>
      <c r="AP8954">
        <v>5</v>
      </c>
      <c r="AQ8954">
        <v>64</v>
      </c>
    </row>
    <row r="8955" spans="1:43" hidden="1" x14ac:dyDescent="0.25">
      <c r="A8955" t="s">
        <v>32514</v>
      </c>
      <c r="B8955" t="s">
        <v>32515</v>
      </c>
      <c r="C8955" s="1" t="str">
        <f t="shared" si="612"/>
        <v>21:0153</v>
      </c>
      <c r="D8955" s="1" t="str">
        <f t="shared" si="613"/>
        <v>21:0040</v>
      </c>
      <c r="E8955" t="s">
        <v>32516</v>
      </c>
      <c r="F8955" t="s">
        <v>32517</v>
      </c>
      <c r="H8955">
        <v>54.321979900000002</v>
      </c>
      <c r="I8955">
        <v>-125.4675161</v>
      </c>
      <c r="J8955" s="1" t="str">
        <f t="shared" si="614"/>
        <v>Till</v>
      </c>
      <c r="K8955" s="1" t="str">
        <f t="shared" si="615"/>
        <v>&lt;63 micron</v>
      </c>
      <c r="L8955">
        <v>0.1</v>
      </c>
      <c r="M8955">
        <v>2.4900000000000002</v>
      </c>
      <c r="N8955">
        <v>1</v>
      </c>
      <c r="O8955">
        <v>210</v>
      </c>
      <c r="P8955">
        <v>0.25</v>
      </c>
      <c r="Q8955">
        <v>2</v>
      </c>
      <c r="R8955">
        <v>0.59</v>
      </c>
      <c r="S8955">
        <v>0.5</v>
      </c>
      <c r="T8955">
        <v>12</v>
      </c>
      <c r="U8955">
        <v>39</v>
      </c>
      <c r="V8955">
        <v>36</v>
      </c>
      <c r="W8955">
        <v>3.58</v>
      </c>
      <c r="X8955">
        <v>5</v>
      </c>
      <c r="Z8955">
        <v>0.18</v>
      </c>
      <c r="AA8955">
        <v>10</v>
      </c>
      <c r="AB8955">
        <v>0.9</v>
      </c>
      <c r="AC8955">
        <v>565</v>
      </c>
      <c r="AD8955">
        <v>0.5</v>
      </c>
      <c r="AE8955">
        <v>0.02</v>
      </c>
      <c r="AF8955">
        <v>19</v>
      </c>
      <c r="AG8955">
        <v>1130</v>
      </c>
      <c r="AH8955">
        <v>44</v>
      </c>
      <c r="AI8955">
        <v>1</v>
      </c>
      <c r="AJ8955">
        <v>8</v>
      </c>
      <c r="AK8955">
        <v>73</v>
      </c>
      <c r="AL8955">
        <v>0.12</v>
      </c>
      <c r="AM8955">
        <v>5</v>
      </c>
      <c r="AN8955">
        <v>5</v>
      </c>
      <c r="AO8955">
        <v>95</v>
      </c>
      <c r="AP8955">
        <v>5</v>
      </c>
      <c r="AQ8955">
        <v>120</v>
      </c>
    </row>
    <row r="8956" spans="1:43" hidden="1" x14ac:dyDescent="0.25">
      <c r="A8956" t="s">
        <v>32518</v>
      </c>
      <c r="B8956" t="s">
        <v>32519</v>
      </c>
      <c r="C8956" s="1" t="str">
        <f t="shared" si="612"/>
        <v>21:0153</v>
      </c>
      <c r="D8956" s="1" t="str">
        <f t="shared" si="613"/>
        <v>21:0040</v>
      </c>
      <c r="E8956" t="s">
        <v>32520</v>
      </c>
      <c r="F8956" t="s">
        <v>32521</v>
      </c>
      <c r="H8956">
        <v>54.279395600000001</v>
      </c>
      <c r="I8956">
        <v>-125.33845549999999</v>
      </c>
      <c r="J8956" s="1" t="str">
        <f t="shared" si="614"/>
        <v>Till</v>
      </c>
      <c r="K8956" s="1" t="str">
        <f t="shared" si="615"/>
        <v>&lt;63 micron</v>
      </c>
      <c r="L8956">
        <v>0.1</v>
      </c>
      <c r="M8956">
        <v>2.8</v>
      </c>
      <c r="N8956">
        <v>6</v>
      </c>
      <c r="O8956">
        <v>160</v>
      </c>
      <c r="P8956">
        <v>0.25</v>
      </c>
      <c r="Q8956">
        <v>1</v>
      </c>
      <c r="R8956">
        <v>0.59</v>
      </c>
      <c r="S8956">
        <v>0.25</v>
      </c>
      <c r="T8956">
        <v>14</v>
      </c>
      <c r="U8956">
        <v>30</v>
      </c>
      <c r="V8956">
        <v>27</v>
      </c>
      <c r="W8956">
        <v>3.65</v>
      </c>
      <c r="X8956">
        <v>5</v>
      </c>
      <c r="Z8956">
        <v>0.15</v>
      </c>
      <c r="AA8956">
        <v>10</v>
      </c>
      <c r="AB8956">
        <v>0.93</v>
      </c>
      <c r="AC8956">
        <v>600</v>
      </c>
      <c r="AD8956">
        <v>0.5</v>
      </c>
      <c r="AE8956">
        <v>0.02</v>
      </c>
      <c r="AF8956">
        <v>17</v>
      </c>
      <c r="AG8956">
        <v>1240</v>
      </c>
      <c r="AH8956">
        <v>2</v>
      </c>
      <c r="AI8956">
        <v>2</v>
      </c>
      <c r="AJ8956">
        <v>6</v>
      </c>
      <c r="AK8956">
        <v>43</v>
      </c>
      <c r="AL8956">
        <v>0.14000000000000001</v>
      </c>
      <c r="AM8956">
        <v>5</v>
      </c>
      <c r="AN8956">
        <v>5</v>
      </c>
      <c r="AO8956">
        <v>100</v>
      </c>
      <c r="AP8956">
        <v>5</v>
      </c>
      <c r="AQ8956">
        <v>92</v>
      </c>
    </row>
    <row r="8957" spans="1:43" hidden="1" x14ac:dyDescent="0.25">
      <c r="A8957" t="s">
        <v>32522</v>
      </c>
      <c r="B8957" t="s">
        <v>32523</v>
      </c>
      <c r="C8957" s="1" t="str">
        <f t="shared" si="612"/>
        <v>21:0153</v>
      </c>
      <c r="D8957" s="1" t="str">
        <f t="shared" si="613"/>
        <v>21:0040</v>
      </c>
      <c r="E8957" t="s">
        <v>32524</v>
      </c>
      <c r="F8957" t="s">
        <v>32525</v>
      </c>
      <c r="H8957">
        <v>54.3063237</v>
      </c>
      <c r="I8957">
        <v>-125.4193835</v>
      </c>
      <c r="J8957" s="1" t="str">
        <f t="shared" si="614"/>
        <v>Till</v>
      </c>
      <c r="K8957" s="1" t="str">
        <f t="shared" si="615"/>
        <v>&lt;63 micron</v>
      </c>
      <c r="L8957">
        <v>0.2</v>
      </c>
      <c r="M8957">
        <v>1.99</v>
      </c>
      <c r="N8957">
        <v>6</v>
      </c>
      <c r="O8957">
        <v>150</v>
      </c>
      <c r="P8957">
        <v>0.25</v>
      </c>
      <c r="Q8957">
        <v>1</v>
      </c>
      <c r="R8957">
        <v>0.51</v>
      </c>
      <c r="S8957">
        <v>0.25</v>
      </c>
      <c r="T8957">
        <v>9</v>
      </c>
      <c r="U8957">
        <v>28</v>
      </c>
      <c r="V8957">
        <v>16</v>
      </c>
      <c r="W8957">
        <v>2.77</v>
      </c>
      <c r="X8957">
        <v>5</v>
      </c>
      <c r="Z8957">
        <v>7.0000000000000007E-2</v>
      </c>
      <c r="AA8957">
        <v>10</v>
      </c>
      <c r="AB8957">
        <v>0.53</v>
      </c>
      <c r="AC8957">
        <v>425</v>
      </c>
      <c r="AD8957">
        <v>0.5</v>
      </c>
      <c r="AE8957">
        <v>0.02</v>
      </c>
      <c r="AF8957">
        <v>13</v>
      </c>
      <c r="AG8957">
        <v>1000</v>
      </c>
      <c r="AH8957">
        <v>4</v>
      </c>
      <c r="AI8957">
        <v>1</v>
      </c>
      <c r="AJ8957">
        <v>5</v>
      </c>
      <c r="AK8957">
        <v>40</v>
      </c>
      <c r="AL8957">
        <v>0.14000000000000001</v>
      </c>
      <c r="AM8957">
        <v>5</v>
      </c>
      <c r="AN8957">
        <v>5</v>
      </c>
      <c r="AO8957">
        <v>77</v>
      </c>
      <c r="AP8957">
        <v>5</v>
      </c>
      <c r="AQ8957">
        <v>60</v>
      </c>
    </row>
    <row r="8958" spans="1:43" hidden="1" x14ac:dyDescent="0.25">
      <c r="A8958" t="s">
        <v>32526</v>
      </c>
      <c r="B8958" t="s">
        <v>32527</v>
      </c>
      <c r="C8958" s="1" t="str">
        <f t="shared" ref="C8958:C9021" si="616">HYPERLINK("http://geochem.nrcan.gc.ca/cdogs/content/bdl/bdl210153_e.htm", "21:0153")</f>
        <v>21:0153</v>
      </c>
      <c r="D8958" s="1" t="str">
        <f t="shared" ref="D8958:D9021" si="617">HYPERLINK("http://geochem.nrcan.gc.ca/cdogs/content/svy/svy210040_e.htm", "21:0040")</f>
        <v>21:0040</v>
      </c>
      <c r="E8958" t="s">
        <v>32528</v>
      </c>
      <c r="F8958" t="s">
        <v>32529</v>
      </c>
      <c r="H8958">
        <v>54.194037999999999</v>
      </c>
      <c r="I8958">
        <v>-125.4358603</v>
      </c>
      <c r="J8958" s="1" t="str">
        <f t="shared" si="614"/>
        <v>Till</v>
      </c>
      <c r="K8958" s="1" t="str">
        <f t="shared" si="615"/>
        <v>&lt;63 micron</v>
      </c>
      <c r="L8958">
        <v>0.4</v>
      </c>
      <c r="M8958">
        <v>1.84</v>
      </c>
      <c r="N8958">
        <v>6</v>
      </c>
      <c r="O8958">
        <v>240</v>
      </c>
      <c r="P8958">
        <v>0.25</v>
      </c>
      <c r="Q8958">
        <v>1</v>
      </c>
      <c r="R8958">
        <v>0.67</v>
      </c>
      <c r="S8958">
        <v>0.25</v>
      </c>
      <c r="T8958">
        <v>11</v>
      </c>
      <c r="U8958">
        <v>33</v>
      </c>
      <c r="V8958">
        <v>35</v>
      </c>
      <c r="W8958">
        <v>3.39</v>
      </c>
      <c r="X8958">
        <v>5</v>
      </c>
      <c r="Z8958">
        <v>0.14000000000000001</v>
      </c>
      <c r="AA8958">
        <v>20</v>
      </c>
      <c r="AB8958">
        <v>0.79</v>
      </c>
      <c r="AC8958">
        <v>680</v>
      </c>
      <c r="AD8958">
        <v>0.5</v>
      </c>
      <c r="AE8958">
        <v>0.03</v>
      </c>
      <c r="AF8958">
        <v>16</v>
      </c>
      <c r="AG8958">
        <v>1000</v>
      </c>
      <c r="AH8958">
        <v>4</v>
      </c>
      <c r="AI8958">
        <v>1</v>
      </c>
      <c r="AJ8958">
        <v>9</v>
      </c>
      <c r="AK8958">
        <v>88</v>
      </c>
      <c r="AL8958">
        <v>0.08</v>
      </c>
      <c r="AM8958">
        <v>5</v>
      </c>
      <c r="AN8958">
        <v>5</v>
      </c>
      <c r="AO8958">
        <v>80</v>
      </c>
      <c r="AP8958">
        <v>5</v>
      </c>
      <c r="AQ8958">
        <v>70</v>
      </c>
    </row>
    <row r="8959" spans="1:43" hidden="1" x14ac:dyDescent="0.25">
      <c r="A8959" t="s">
        <v>32530</v>
      </c>
      <c r="B8959" t="s">
        <v>32531</v>
      </c>
      <c r="C8959" s="1" t="str">
        <f t="shared" si="616"/>
        <v>21:0153</v>
      </c>
      <c r="D8959" s="1" t="str">
        <f t="shared" si="617"/>
        <v>21:0040</v>
      </c>
      <c r="E8959" t="s">
        <v>32532</v>
      </c>
      <c r="F8959" t="s">
        <v>32533</v>
      </c>
      <c r="H8959">
        <v>54.187328700000002</v>
      </c>
      <c r="I8959">
        <v>-125.4337642</v>
      </c>
      <c r="J8959" s="1" t="str">
        <f t="shared" si="614"/>
        <v>Till</v>
      </c>
      <c r="K8959" s="1" t="str">
        <f t="shared" si="615"/>
        <v>&lt;63 micron</v>
      </c>
      <c r="L8959">
        <v>0.2</v>
      </c>
      <c r="M8959">
        <v>1.74</v>
      </c>
      <c r="N8959">
        <v>4</v>
      </c>
      <c r="O8959">
        <v>260</v>
      </c>
      <c r="P8959">
        <v>0.25</v>
      </c>
      <c r="Q8959">
        <v>1</v>
      </c>
      <c r="R8959">
        <v>0.83</v>
      </c>
      <c r="S8959">
        <v>0.25</v>
      </c>
      <c r="T8959">
        <v>12</v>
      </c>
      <c r="U8959">
        <v>33</v>
      </c>
      <c r="V8959">
        <v>32</v>
      </c>
      <c r="W8959">
        <v>3.17</v>
      </c>
      <c r="X8959">
        <v>5</v>
      </c>
      <c r="Z8959">
        <v>0.12</v>
      </c>
      <c r="AA8959">
        <v>20</v>
      </c>
      <c r="AB8959">
        <v>0.82</v>
      </c>
      <c r="AC8959">
        <v>690</v>
      </c>
      <c r="AD8959">
        <v>0.5</v>
      </c>
      <c r="AE8959">
        <v>0.03</v>
      </c>
      <c r="AF8959">
        <v>18</v>
      </c>
      <c r="AG8959">
        <v>1070</v>
      </c>
      <c r="AH8959">
        <v>6</v>
      </c>
      <c r="AI8959">
        <v>1</v>
      </c>
      <c r="AJ8959">
        <v>8</v>
      </c>
      <c r="AK8959">
        <v>102</v>
      </c>
      <c r="AL8959">
        <v>0.04</v>
      </c>
      <c r="AM8959">
        <v>5</v>
      </c>
      <c r="AN8959">
        <v>5</v>
      </c>
      <c r="AO8959">
        <v>67</v>
      </c>
      <c r="AP8959">
        <v>5</v>
      </c>
      <c r="AQ8959">
        <v>68</v>
      </c>
    </row>
    <row r="8960" spans="1:43" hidden="1" x14ac:dyDescent="0.25">
      <c r="A8960" t="s">
        <v>32534</v>
      </c>
      <c r="B8960" t="s">
        <v>32535</v>
      </c>
      <c r="C8960" s="1" t="str">
        <f t="shared" si="616"/>
        <v>21:0153</v>
      </c>
      <c r="D8960" s="1" t="str">
        <f t="shared" si="617"/>
        <v>21:0040</v>
      </c>
      <c r="E8960" t="s">
        <v>32536</v>
      </c>
      <c r="F8960" t="s">
        <v>32537</v>
      </c>
      <c r="H8960">
        <v>54.185083900000002</v>
      </c>
      <c r="I8960">
        <v>-125.4336323</v>
      </c>
      <c r="J8960" s="1" t="str">
        <f t="shared" si="614"/>
        <v>Till</v>
      </c>
      <c r="K8960" s="1" t="str">
        <f t="shared" si="615"/>
        <v>&lt;63 micron</v>
      </c>
      <c r="L8960">
        <v>0.2</v>
      </c>
      <c r="M8960">
        <v>1.3</v>
      </c>
      <c r="N8960">
        <v>12</v>
      </c>
      <c r="O8960">
        <v>140</v>
      </c>
      <c r="P8960">
        <v>0.25</v>
      </c>
      <c r="Q8960">
        <v>2</v>
      </c>
      <c r="R8960">
        <v>0.41</v>
      </c>
      <c r="S8960">
        <v>0.25</v>
      </c>
      <c r="T8960">
        <v>7</v>
      </c>
      <c r="U8960">
        <v>24</v>
      </c>
      <c r="V8960">
        <v>14</v>
      </c>
      <c r="W8960">
        <v>2.68</v>
      </c>
      <c r="X8960">
        <v>5</v>
      </c>
      <c r="Z8960">
        <v>0.05</v>
      </c>
      <c r="AA8960">
        <v>10</v>
      </c>
      <c r="AB8960">
        <v>0.46</v>
      </c>
      <c r="AC8960">
        <v>320</v>
      </c>
      <c r="AD8960">
        <v>0.5</v>
      </c>
      <c r="AE8960">
        <v>0.02</v>
      </c>
      <c r="AF8960">
        <v>13</v>
      </c>
      <c r="AG8960">
        <v>820</v>
      </c>
      <c r="AH8960">
        <v>8</v>
      </c>
      <c r="AI8960">
        <v>1</v>
      </c>
      <c r="AJ8960">
        <v>5</v>
      </c>
      <c r="AK8960">
        <v>50</v>
      </c>
      <c r="AL8960">
        <v>0.1</v>
      </c>
      <c r="AM8960">
        <v>5</v>
      </c>
      <c r="AN8960">
        <v>5</v>
      </c>
      <c r="AO8960">
        <v>73</v>
      </c>
      <c r="AP8960">
        <v>5</v>
      </c>
      <c r="AQ8960">
        <v>48</v>
      </c>
    </row>
    <row r="8961" spans="1:43" hidden="1" x14ac:dyDescent="0.25">
      <c r="A8961" t="s">
        <v>32538</v>
      </c>
      <c r="B8961" t="s">
        <v>32539</v>
      </c>
      <c r="C8961" s="1" t="str">
        <f t="shared" si="616"/>
        <v>21:0153</v>
      </c>
      <c r="D8961" s="1" t="str">
        <f t="shared" si="617"/>
        <v>21:0040</v>
      </c>
      <c r="E8961" t="s">
        <v>32540</v>
      </c>
      <c r="F8961" t="s">
        <v>32541</v>
      </c>
      <c r="H8961">
        <v>54.181947000000001</v>
      </c>
      <c r="I8961">
        <v>-125.442031</v>
      </c>
      <c r="J8961" s="1" t="str">
        <f t="shared" si="614"/>
        <v>Till</v>
      </c>
      <c r="K8961" s="1" t="str">
        <f t="shared" si="615"/>
        <v>&lt;63 micron</v>
      </c>
      <c r="L8961">
        <v>0.1</v>
      </c>
      <c r="M8961">
        <v>1.52</v>
      </c>
      <c r="N8961">
        <v>6</v>
      </c>
      <c r="O8961">
        <v>220</v>
      </c>
      <c r="P8961">
        <v>0.25</v>
      </c>
      <c r="Q8961">
        <v>1</v>
      </c>
      <c r="R8961">
        <v>1.57</v>
      </c>
      <c r="S8961">
        <v>0.25</v>
      </c>
      <c r="T8961">
        <v>11</v>
      </c>
      <c r="U8961">
        <v>28</v>
      </c>
      <c r="V8961">
        <v>27</v>
      </c>
      <c r="W8961">
        <v>3.13</v>
      </c>
      <c r="X8961">
        <v>5</v>
      </c>
      <c r="Z8961">
        <v>0.11</v>
      </c>
      <c r="AA8961">
        <v>10</v>
      </c>
      <c r="AB8961">
        <v>0.68</v>
      </c>
      <c r="AC8961">
        <v>780</v>
      </c>
      <c r="AD8961">
        <v>0.5</v>
      </c>
      <c r="AE8961">
        <v>0.03</v>
      </c>
      <c r="AF8961">
        <v>19</v>
      </c>
      <c r="AG8961">
        <v>1040</v>
      </c>
      <c r="AH8961">
        <v>6</v>
      </c>
      <c r="AI8961">
        <v>1</v>
      </c>
      <c r="AJ8961">
        <v>7</v>
      </c>
      <c r="AK8961">
        <v>86</v>
      </c>
      <c r="AL8961">
        <v>7.0000000000000007E-2</v>
      </c>
      <c r="AM8961">
        <v>5</v>
      </c>
      <c r="AN8961">
        <v>5</v>
      </c>
      <c r="AO8961">
        <v>71</v>
      </c>
      <c r="AP8961">
        <v>5</v>
      </c>
      <c r="AQ8961">
        <v>70</v>
      </c>
    </row>
    <row r="8962" spans="1:43" hidden="1" x14ac:dyDescent="0.25">
      <c r="A8962" t="s">
        <v>32542</v>
      </c>
      <c r="B8962" t="s">
        <v>32543</v>
      </c>
      <c r="C8962" s="1" t="str">
        <f t="shared" si="616"/>
        <v>21:0153</v>
      </c>
      <c r="D8962" s="1" t="str">
        <f t="shared" si="617"/>
        <v>21:0040</v>
      </c>
      <c r="E8962" t="s">
        <v>32544</v>
      </c>
      <c r="F8962" t="s">
        <v>32545</v>
      </c>
      <c r="H8962">
        <v>54.098445599999998</v>
      </c>
      <c r="I8962">
        <v>-125.39462829999999</v>
      </c>
      <c r="J8962" s="1" t="str">
        <f t="shared" si="614"/>
        <v>Till</v>
      </c>
      <c r="K8962" s="1" t="str">
        <f t="shared" si="615"/>
        <v>&lt;63 micron</v>
      </c>
      <c r="L8962">
        <v>0.4</v>
      </c>
      <c r="M8962">
        <v>1.35</v>
      </c>
      <c r="N8962">
        <v>8</v>
      </c>
      <c r="O8962">
        <v>220</v>
      </c>
      <c r="P8962">
        <v>0.25</v>
      </c>
      <c r="Q8962">
        <v>1</v>
      </c>
      <c r="R8962">
        <v>0.63</v>
      </c>
      <c r="S8962">
        <v>0.25</v>
      </c>
      <c r="T8962">
        <v>8</v>
      </c>
      <c r="U8962">
        <v>32</v>
      </c>
      <c r="V8962">
        <v>26</v>
      </c>
      <c r="W8962">
        <v>3.06</v>
      </c>
      <c r="X8962">
        <v>5</v>
      </c>
      <c r="Z8962">
        <v>0.1</v>
      </c>
      <c r="AA8962">
        <v>20</v>
      </c>
      <c r="AB8962">
        <v>0.4</v>
      </c>
      <c r="AC8962">
        <v>805</v>
      </c>
      <c r="AD8962">
        <v>0.5</v>
      </c>
      <c r="AE8962">
        <v>0.03</v>
      </c>
      <c r="AF8962">
        <v>18</v>
      </c>
      <c r="AG8962">
        <v>1230</v>
      </c>
      <c r="AH8962">
        <v>8</v>
      </c>
      <c r="AI8962">
        <v>1</v>
      </c>
      <c r="AJ8962">
        <v>8</v>
      </c>
      <c r="AK8962">
        <v>74</v>
      </c>
      <c r="AL8962">
        <v>0.1</v>
      </c>
      <c r="AM8962">
        <v>5</v>
      </c>
      <c r="AN8962">
        <v>5</v>
      </c>
      <c r="AO8962">
        <v>69</v>
      </c>
      <c r="AP8962">
        <v>5</v>
      </c>
      <c r="AQ8962">
        <v>68</v>
      </c>
    </row>
    <row r="8963" spans="1:43" hidden="1" x14ac:dyDescent="0.25">
      <c r="A8963" t="s">
        <v>32546</v>
      </c>
      <c r="B8963" t="s">
        <v>32547</v>
      </c>
      <c r="C8963" s="1" t="str">
        <f t="shared" si="616"/>
        <v>21:0153</v>
      </c>
      <c r="D8963" s="1" t="str">
        <f t="shared" si="617"/>
        <v>21:0040</v>
      </c>
      <c r="E8963" t="s">
        <v>32548</v>
      </c>
      <c r="F8963" t="s">
        <v>32549</v>
      </c>
      <c r="H8963">
        <v>54.112827600000003</v>
      </c>
      <c r="I8963">
        <v>-125.51973580000001</v>
      </c>
      <c r="J8963" s="1" t="str">
        <f t="shared" si="614"/>
        <v>Till</v>
      </c>
      <c r="K8963" s="1" t="str">
        <f t="shared" si="615"/>
        <v>&lt;63 micron</v>
      </c>
      <c r="L8963">
        <v>0.2</v>
      </c>
      <c r="M8963">
        <v>1.72</v>
      </c>
      <c r="N8963">
        <v>14</v>
      </c>
      <c r="O8963">
        <v>170</v>
      </c>
      <c r="P8963">
        <v>0.25</v>
      </c>
      <c r="Q8963">
        <v>1</v>
      </c>
      <c r="R8963">
        <v>0.74</v>
      </c>
      <c r="S8963">
        <v>0.25</v>
      </c>
      <c r="T8963">
        <v>12</v>
      </c>
      <c r="U8963">
        <v>38</v>
      </c>
      <c r="V8963">
        <v>30</v>
      </c>
      <c r="W8963">
        <v>3.08</v>
      </c>
      <c r="X8963">
        <v>5</v>
      </c>
      <c r="Z8963">
        <v>0.14000000000000001</v>
      </c>
      <c r="AA8963">
        <v>20</v>
      </c>
      <c r="AB8963">
        <v>0.68</v>
      </c>
      <c r="AC8963">
        <v>615</v>
      </c>
      <c r="AD8963">
        <v>0.5</v>
      </c>
      <c r="AE8963">
        <v>0.03</v>
      </c>
      <c r="AF8963">
        <v>22</v>
      </c>
      <c r="AG8963">
        <v>1210</v>
      </c>
      <c r="AH8963">
        <v>12</v>
      </c>
      <c r="AI8963">
        <v>1</v>
      </c>
      <c r="AJ8963">
        <v>6</v>
      </c>
      <c r="AK8963">
        <v>81</v>
      </c>
      <c r="AL8963">
        <v>0.1</v>
      </c>
      <c r="AM8963">
        <v>5</v>
      </c>
      <c r="AN8963">
        <v>5</v>
      </c>
      <c r="AO8963">
        <v>58</v>
      </c>
      <c r="AP8963">
        <v>5</v>
      </c>
      <c r="AQ8963">
        <v>82</v>
      </c>
    </row>
    <row r="8964" spans="1:43" hidden="1" x14ac:dyDescent="0.25">
      <c r="A8964" t="s">
        <v>32550</v>
      </c>
      <c r="B8964" t="s">
        <v>32551</v>
      </c>
      <c r="C8964" s="1" t="str">
        <f t="shared" si="616"/>
        <v>21:0153</v>
      </c>
      <c r="D8964" s="1" t="str">
        <f t="shared" si="617"/>
        <v>21:0040</v>
      </c>
      <c r="E8964" t="s">
        <v>32552</v>
      </c>
      <c r="F8964" t="s">
        <v>32553</v>
      </c>
      <c r="H8964">
        <v>54.4381293</v>
      </c>
      <c r="I8964">
        <v>-125.934951</v>
      </c>
      <c r="J8964" s="1" t="str">
        <f t="shared" si="614"/>
        <v>Till</v>
      </c>
      <c r="K8964" s="1" t="str">
        <f t="shared" si="615"/>
        <v>&lt;63 micron</v>
      </c>
      <c r="L8964">
        <v>0.4</v>
      </c>
      <c r="M8964">
        <v>1.81</v>
      </c>
      <c r="N8964">
        <v>20</v>
      </c>
      <c r="O8964">
        <v>470</v>
      </c>
      <c r="P8964">
        <v>0.25</v>
      </c>
      <c r="Q8964">
        <v>1</v>
      </c>
      <c r="R8964">
        <v>0.41</v>
      </c>
      <c r="S8964">
        <v>0.25</v>
      </c>
      <c r="T8964">
        <v>11</v>
      </c>
      <c r="U8964">
        <v>45</v>
      </c>
      <c r="V8964">
        <v>39</v>
      </c>
      <c r="W8964">
        <v>3.75</v>
      </c>
      <c r="X8964">
        <v>5</v>
      </c>
      <c r="Z8964">
        <v>0.11</v>
      </c>
      <c r="AA8964">
        <v>10</v>
      </c>
      <c r="AB8964">
        <v>0.56000000000000005</v>
      </c>
      <c r="AC8964">
        <v>540</v>
      </c>
      <c r="AD8964">
        <v>0.5</v>
      </c>
      <c r="AE8964">
        <v>0.01</v>
      </c>
      <c r="AF8964">
        <v>39</v>
      </c>
      <c r="AG8964">
        <v>540</v>
      </c>
      <c r="AH8964">
        <v>6</v>
      </c>
      <c r="AI8964">
        <v>1</v>
      </c>
      <c r="AJ8964">
        <v>11</v>
      </c>
      <c r="AK8964">
        <v>57</v>
      </c>
      <c r="AL8964">
        <v>0.06</v>
      </c>
      <c r="AM8964">
        <v>5</v>
      </c>
      <c r="AN8964">
        <v>5</v>
      </c>
      <c r="AO8964">
        <v>70</v>
      </c>
      <c r="AP8964">
        <v>5</v>
      </c>
      <c r="AQ8964">
        <v>84</v>
      </c>
    </row>
    <row r="8965" spans="1:43" hidden="1" x14ac:dyDescent="0.25">
      <c r="A8965" t="s">
        <v>32554</v>
      </c>
      <c r="B8965" t="s">
        <v>32555</v>
      </c>
      <c r="C8965" s="1" t="str">
        <f t="shared" si="616"/>
        <v>21:0153</v>
      </c>
      <c r="D8965" s="1" t="str">
        <f t="shared" si="617"/>
        <v>21:0040</v>
      </c>
      <c r="E8965" t="s">
        <v>32556</v>
      </c>
      <c r="F8965" t="s">
        <v>32557</v>
      </c>
      <c r="H8965">
        <v>54.470443400000001</v>
      </c>
      <c r="I8965">
        <v>-125.86264509999999</v>
      </c>
      <c r="J8965" s="1" t="str">
        <f t="shared" si="614"/>
        <v>Till</v>
      </c>
      <c r="K8965" s="1" t="str">
        <f t="shared" si="615"/>
        <v>&lt;63 micron</v>
      </c>
      <c r="L8965">
        <v>0.2</v>
      </c>
      <c r="M8965">
        <v>1.94</v>
      </c>
      <c r="N8965">
        <v>12</v>
      </c>
      <c r="O8965">
        <v>330</v>
      </c>
      <c r="P8965">
        <v>0.25</v>
      </c>
      <c r="Q8965">
        <v>1</v>
      </c>
      <c r="R8965">
        <v>0.49</v>
      </c>
      <c r="S8965">
        <v>0.25</v>
      </c>
      <c r="T8965">
        <v>10</v>
      </c>
      <c r="U8965">
        <v>39</v>
      </c>
      <c r="V8965">
        <v>32</v>
      </c>
      <c r="W8965">
        <v>3.44</v>
      </c>
      <c r="X8965">
        <v>5</v>
      </c>
      <c r="Z8965">
        <v>0.1</v>
      </c>
      <c r="AA8965">
        <v>10</v>
      </c>
      <c r="AB8965">
        <v>0.6</v>
      </c>
      <c r="AC8965">
        <v>460</v>
      </c>
      <c r="AD8965">
        <v>0.5</v>
      </c>
      <c r="AE8965">
        <v>0.01</v>
      </c>
      <c r="AF8965">
        <v>29</v>
      </c>
      <c r="AG8965">
        <v>800</v>
      </c>
      <c r="AH8965">
        <v>8</v>
      </c>
      <c r="AI8965">
        <v>1</v>
      </c>
      <c r="AJ8965">
        <v>10</v>
      </c>
      <c r="AK8965">
        <v>76</v>
      </c>
      <c r="AL8965">
        <v>0.06</v>
      </c>
      <c r="AM8965">
        <v>5</v>
      </c>
      <c r="AN8965">
        <v>5</v>
      </c>
      <c r="AO8965">
        <v>68</v>
      </c>
      <c r="AP8965">
        <v>5</v>
      </c>
      <c r="AQ8965">
        <v>80</v>
      </c>
    </row>
    <row r="8966" spans="1:43" hidden="1" x14ac:dyDescent="0.25">
      <c r="A8966" t="s">
        <v>32558</v>
      </c>
      <c r="B8966" t="s">
        <v>32559</v>
      </c>
      <c r="C8966" s="1" t="str">
        <f t="shared" si="616"/>
        <v>21:0153</v>
      </c>
      <c r="D8966" s="1" t="str">
        <f t="shared" si="617"/>
        <v>21:0040</v>
      </c>
      <c r="E8966" t="s">
        <v>32560</v>
      </c>
      <c r="F8966" t="s">
        <v>32561</v>
      </c>
      <c r="H8966">
        <v>55.538956599999999</v>
      </c>
      <c r="I8966">
        <v>-124.0455104</v>
      </c>
      <c r="J8966" s="1" t="str">
        <f t="shared" si="614"/>
        <v>Till</v>
      </c>
      <c r="K8966" s="1" t="str">
        <f t="shared" si="615"/>
        <v>&lt;63 micron</v>
      </c>
      <c r="L8966">
        <v>0.4</v>
      </c>
      <c r="M8966">
        <v>3.02</v>
      </c>
      <c r="N8966">
        <v>6</v>
      </c>
      <c r="O8966">
        <v>270</v>
      </c>
      <c r="P8966">
        <v>0.25</v>
      </c>
      <c r="Q8966">
        <v>1</v>
      </c>
      <c r="R8966">
        <v>1.26</v>
      </c>
      <c r="S8966">
        <v>0.5</v>
      </c>
      <c r="T8966">
        <v>14</v>
      </c>
      <c r="U8966">
        <v>60</v>
      </c>
      <c r="V8966">
        <v>41</v>
      </c>
      <c r="W8966">
        <v>3.3</v>
      </c>
      <c r="X8966">
        <v>5</v>
      </c>
      <c r="Z8966">
        <v>0.24</v>
      </c>
      <c r="AA8966">
        <v>30</v>
      </c>
      <c r="AB8966">
        <v>1.1200000000000001</v>
      </c>
      <c r="AC8966">
        <v>575</v>
      </c>
      <c r="AD8966">
        <v>0.5</v>
      </c>
      <c r="AE8966">
        <v>0.04</v>
      </c>
      <c r="AF8966">
        <v>45</v>
      </c>
      <c r="AG8966">
        <v>970</v>
      </c>
      <c r="AH8966">
        <v>22</v>
      </c>
      <c r="AI8966">
        <v>2</v>
      </c>
      <c r="AJ8966">
        <v>8</v>
      </c>
      <c r="AK8966">
        <v>93</v>
      </c>
      <c r="AL8966">
        <v>0.12</v>
      </c>
      <c r="AM8966">
        <v>5</v>
      </c>
      <c r="AN8966">
        <v>5</v>
      </c>
      <c r="AO8966">
        <v>60</v>
      </c>
      <c r="AP8966">
        <v>5</v>
      </c>
      <c r="AQ8966">
        <v>126</v>
      </c>
    </row>
    <row r="8967" spans="1:43" hidden="1" x14ac:dyDescent="0.25">
      <c r="A8967" t="s">
        <v>32562</v>
      </c>
      <c r="B8967" t="s">
        <v>32563</v>
      </c>
      <c r="C8967" s="1" t="str">
        <f t="shared" si="616"/>
        <v>21:0153</v>
      </c>
      <c r="D8967" s="1" t="str">
        <f t="shared" si="617"/>
        <v>21:0040</v>
      </c>
      <c r="E8967" t="s">
        <v>32560</v>
      </c>
      <c r="F8967" t="s">
        <v>32564</v>
      </c>
      <c r="H8967">
        <v>55.538956599999999</v>
      </c>
      <c r="I8967">
        <v>-124.0455104</v>
      </c>
      <c r="J8967" s="1" t="str">
        <f t="shared" si="614"/>
        <v>Till</v>
      </c>
      <c r="K8967" s="1" t="str">
        <f t="shared" si="615"/>
        <v>&lt;63 micron</v>
      </c>
      <c r="L8967">
        <v>0.2</v>
      </c>
      <c r="M8967">
        <v>4.33</v>
      </c>
      <c r="N8967">
        <v>6</v>
      </c>
      <c r="O8967">
        <v>420</v>
      </c>
      <c r="P8967">
        <v>0.25</v>
      </c>
      <c r="Q8967">
        <v>1</v>
      </c>
      <c r="R8967">
        <v>3.11</v>
      </c>
      <c r="S8967">
        <v>1</v>
      </c>
      <c r="T8967">
        <v>16</v>
      </c>
      <c r="U8967">
        <v>92</v>
      </c>
      <c r="V8967">
        <v>60</v>
      </c>
      <c r="W8967">
        <v>3.93</v>
      </c>
      <c r="X8967">
        <v>5</v>
      </c>
      <c r="Z8967">
        <v>0.74</v>
      </c>
      <c r="AA8967">
        <v>20</v>
      </c>
      <c r="AB8967">
        <v>1.8</v>
      </c>
      <c r="AC8967">
        <v>855</v>
      </c>
      <c r="AD8967">
        <v>0.5</v>
      </c>
      <c r="AE8967">
        <v>0.12</v>
      </c>
      <c r="AF8967">
        <v>47</v>
      </c>
      <c r="AG8967">
        <v>670</v>
      </c>
      <c r="AH8967">
        <v>36</v>
      </c>
      <c r="AI8967">
        <v>1</v>
      </c>
      <c r="AJ8967">
        <v>12</v>
      </c>
      <c r="AK8967">
        <v>201</v>
      </c>
      <c r="AL8967">
        <v>0.21</v>
      </c>
      <c r="AM8967">
        <v>5</v>
      </c>
      <c r="AN8967">
        <v>5</v>
      </c>
      <c r="AO8967">
        <v>73</v>
      </c>
      <c r="AP8967">
        <v>5</v>
      </c>
      <c r="AQ8967">
        <v>300</v>
      </c>
    </row>
    <row r="8968" spans="1:43" hidden="1" x14ac:dyDescent="0.25">
      <c r="A8968" t="s">
        <v>32565</v>
      </c>
      <c r="B8968" t="s">
        <v>32566</v>
      </c>
      <c r="C8968" s="1" t="str">
        <f t="shared" si="616"/>
        <v>21:0153</v>
      </c>
      <c r="D8968" s="1" t="str">
        <f t="shared" si="617"/>
        <v>21:0040</v>
      </c>
      <c r="E8968" t="s">
        <v>32567</v>
      </c>
      <c r="F8968" t="s">
        <v>32568</v>
      </c>
      <c r="H8968">
        <v>55.542102200000002</v>
      </c>
      <c r="I8968">
        <v>-124.0274004</v>
      </c>
      <c r="J8968" s="1" t="str">
        <f t="shared" si="614"/>
        <v>Till</v>
      </c>
      <c r="K8968" s="1" t="str">
        <f t="shared" si="615"/>
        <v>&lt;63 micron</v>
      </c>
      <c r="L8968">
        <v>0.1</v>
      </c>
      <c r="M8968">
        <v>2.29</v>
      </c>
      <c r="N8968">
        <v>10</v>
      </c>
      <c r="O8968">
        <v>240</v>
      </c>
      <c r="P8968">
        <v>0.25</v>
      </c>
      <c r="Q8968">
        <v>1</v>
      </c>
      <c r="R8968">
        <v>0.74</v>
      </c>
      <c r="S8968">
        <v>0.25</v>
      </c>
      <c r="T8968">
        <v>16</v>
      </c>
      <c r="U8968">
        <v>67</v>
      </c>
      <c r="V8968">
        <v>43</v>
      </c>
      <c r="W8968">
        <v>3.65</v>
      </c>
      <c r="X8968">
        <v>5</v>
      </c>
      <c r="Z8968">
        <v>0.48</v>
      </c>
      <c r="AA8968">
        <v>20</v>
      </c>
      <c r="AB8968">
        <v>0.99</v>
      </c>
      <c r="AC8968">
        <v>570</v>
      </c>
      <c r="AD8968">
        <v>0.5</v>
      </c>
      <c r="AE8968">
        <v>0.03</v>
      </c>
      <c r="AF8968">
        <v>53</v>
      </c>
      <c r="AG8968">
        <v>910</v>
      </c>
      <c r="AH8968">
        <v>8</v>
      </c>
      <c r="AI8968">
        <v>2</v>
      </c>
      <c r="AJ8968">
        <v>9</v>
      </c>
      <c r="AK8968">
        <v>48</v>
      </c>
      <c r="AL8968">
        <v>0.15</v>
      </c>
      <c r="AM8968">
        <v>5</v>
      </c>
      <c r="AN8968">
        <v>5</v>
      </c>
      <c r="AO8968">
        <v>67</v>
      </c>
      <c r="AP8968">
        <v>5</v>
      </c>
      <c r="AQ8968">
        <v>96</v>
      </c>
    </row>
    <row r="8969" spans="1:43" hidden="1" x14ac:dyDescent="0.25">
      <c r="A8969" t="s">
        <v>32569</v>
      </c>
      <c r="B8969" t="s">
        <v>32570</v>
      </c>
      <c r="C8969" s="1" t="str">
        <f t="shared" si="616"/>
        <v>21:0153</v>
      </c>
      <c r="D8969" s="1" t="str">
        <f t="shared" si="617"/>
        <v>21:0040</v>
      </c>
      <c r="E8969" t="s">
        <v>32571</v>
      </c>
      <c r="F8969" t="s">
        <v>32572</v>
      </c>
      <c r="H8969">
        <v>55.529196900000002</v>
      </c>
      <c r="I8969">
        <v>-124.0487528</v>
      </c>
      <c r="J8969" s="1" t="str">
        <f t="shared" si="614"/>
        <v>Till</v>
      </c>
      <c r="K8969" s="1" t="str">
        <f t="shared" si="615"/>
        <v>&lt;63 micron</v>
      </c>
      <c r="L8969">
        <v>0.1</v>
      </c>
      <c r="M8969">
        <v>2.17</v>
      </c>
      <c r="N8969">
        <v>14</v>
      </c>
      <c r="O8969">
        <v>240</v>
      </c>
      <c r="P8969">
        <v>0.25</v>
      </c>
      <c r="Q8969">
        <v>1</v>
      </c>
      <c r="R8969">
        <v>0.67</v>
      </c>
      <c r="S8969">
        <v>0.25</v>
      </c>
      <c r="T8969">
        <v>16</v>
      </c>
      <c r="U8969">
        <v>62</v>
      </c>
      <c r="V8969">
        <v>51</v>
      </c>
      <c r="W8969">
        <v>3.71</v>
      </c>
      <c r="X8969">
        <v>5</v>
      </c>
      <c r="Z8969">
        <v>0.31</v>
      </c>
      <c r="AA8969">
        <v>20</v>
      </c>
      <c r="AB8969">
        <v>0.9</v>
      </c>
      <c r="AC8969">
        <v>635</v>
      </c>
      <c r="AD8969">
        <v>1</v>
      </c>
      <c r="AE8969">
        <v>0.01</v>
      </c>
      <c r="AF8969">
        <v>58</v>
      </c>
      <c r="AG8969">
        <v>950</v>
      </c>
      <c r="AH8969">
        <v>14</v>
      </c>
      <c r="AI8969">
        <v>4</v>
      </c>
      <c r="AJ8969">
        <v>9</v>
      </c>
      <c r="AK8969">
        <v>36</v>
      </c>
      <c r="AL8969">
        <v>0.12</v>
      </c>
      <c r="AM8969">
        <v>5</v>
      </c>
      <c r="AN8969">
        <v>5</v>
      </c>
      <c r="AO8969">
        <v>67</v>
      </c>
      <c r="AP8969">
        <v>5</v>
      </c>
      <c r="AQ8969">
        <v>94</v>
      </c>
    </row>
    <row r="8970" spans="1:43" hidden="1" x14ac:dyDescent="0.25">
      <c r="A8970" t="s">
        <v>32573</v>
      </c>
      <c r="B8970" t="s">
        <v>32574</v>
      </c>
      <c r="C8970" s="1" t="str">
        <f t="shared" si="616"/>
        <v>21:0153</v>
      </c>
      <c r="D8970" s="1" t="str">
        <f t="shared" si="617"/>
        <v>21:0040</v>
      </c>
      <c r="E8970" t="s">
        <v>32571</v>
      </c>
      <c r="F8970" t="s">
        <v>32575</v>
      </c>
      <c r="H8970">
        <v>55.529196900000002</v>
      </c>
      <c r="I8970">
        <v>-124.0487528</v>
      </c>
      <c r="J8970" s="1" t="str">
        <f t="shared" si="614"/>
        <v>Till</v>
      </c>
      <c r="K8970" s="1" t="str">
        <f t="shared" si="615"/>
        <v>&lt;63 micron</v>
      </c>
      <c r="L8970">
        <v>0.1</v>
      </c>
      <c r="M8970">
        <v>1.99</v>
      </c>
      <c r="N8970">
        <v>12</v>
      </c>
      <c r="O8970">
        <v>230</v>
      </c>
      <c r="P8970">
        <v>0.25</v>
      </c>
      <c r="Q8970">
        <v>1</v>
      </c>
      <c r="R8970">
        <v>0.56000000000000005</v>
      </c>
      <c r="S8970">
        <v>0.25</v>
      </c>
      <c r="T8970">
        <v>17</v>
      </c>
      <c r="U8970">
        <v>58</v>
      </c>
      <c r="V8970">
        <v>48</v>
      </c>
      <c r="W8970">
        <v>3.76</v>
      </c>
      <c r="X8970">
        <v>5</v>
      </c>
      <c r="Z8970">
        <v>0.38</v>
      </c>
      <c r="AA8970">
        <v>20</v>
      </c>
      <c r="AB8970">
        <v>0.92</v>
      </c>
      <c r="AC8970">
        <v>780</v>
      </c>
      <c r="AD8970">
        <v>1</v>
      </c>
      <c r="AE8970">
        <v>0.01</v>
      </c>
      <c r="AF8970">
        <v>55</v>
      </c>
      <c r="AG8970">
        <v>960</v>
      </c>
      <c r="AH8970">
        <v>14</v>
      </c>
      <c r="AI8970">
        <v>2</v>
      </c>
      <c r="AJ8970">
        <v>9</v>
      </c>
      <c r="AK8970">
        <v>36</v>
      </c>
      <c r="AL8970">
        <v>0.13</v>
      </c>
      <c r="AM8970">
        <v>5</v>
      </c>
      <c r="AN8970">
        <v>5</v>
      </c>
      <c r="AO8970">
        <v>68</v>
      </c>
      <c r="AP8970">
        <v>5</v>
      </c>
      <c r="AQ8970">
        <v>102</v>
      </c>
    </row>
    <row r="8971" spans="1:43" hidden="1" x14ac:dyDescent="0.25">
      <c r="A8971" t="s">
        <v>32576</v>
      </c>
      <c r="B8971" t="s">
        <v>32577</v>
      </c>
      <c r="C8971" s="1" t="str">
        <f t="shared" si="616"/>
        <v>21:0153</v>
      </c>
      <c r="D8971" s="1" t="str">
        <f t="shared" si="617"/>
        <v>21:0040</v>
      </c>
      <c r="E8971" t="s">
        <v>32571</v>
      </c>
      <c r="F8971" t="s">
        <v>32578</v>
      </c>
      <c r="H8971">
        <v>55.529196900000002</v>
      </c>
      <c r="I8971">
        <v>-124.0487528</v>
      </c>
      <c r="J8971" s="1" t="str">
        <f t="shared" si="614"/>
        <v>Till</v>
      </c>
      <c r="K8971" s="1" t="str">
        <f t="shared" si="615"/>
        <v>&lt;63 micron</v>
      </c>
      <c r="L8971">
        <v>0.1</v>
      </c>
      <c r="M8971">
        <v>2.2400000000000002</v>
      </c>
      <c r="N8971">
        <v>8</v>
      </c>
      <c r="O8971">
        <v>270</v>
      </c>
      <c r="P8971">
        <v>0.25</v>
      </c>
      <c r="Q8971">
        <v>1</v>
      </c>
      <c r="R8971">
        <v>0.47</v>
      </c>
      <c r="S8971">
        <v>0.25</v>
      </c>
      <c r="T8971">
        <v>17</v>
      </c>
      <c r="U8971">
        <v>63</v>
      </c>
      <c r="V8971">
        <v>55</v>
      </c>
      <c r="W8971">
        <v>3.96</v>
      </c>
      <c r="X8971">
        <v>5</v>
      </c>
      <c r="Z8971">
        <v>0.38</v>
      </c>
      <c r="AA8971">
        <v>20</v>
      </c>
      <c r="AB8971">
        <v>0.93</v>
      </c>
      <c r="AC8971">
        <v>885</v>
      </c>
      <c r="AD8971">
        <v>2</v>
      </c>
      <c r="AE8971">
        <v>0.01</v>
      </c>
      <c r="AF8971">
        <v>55</v>
      </c>
      <c r="AG8971">
        <v>880</v>
      </c>
      <c r="AH8971">
        <v>16</v>
      </c>
      <c r="AI8971">
        <v>1</v>
      </c>
      <c r="AJ8971">
        <v>11</v>
      </c>
      <c r="AK8971">
        <v>32</v>
      </c>
      <c r="AL8971">
        <v>0.13</v>
      </c>
      <c r="AM8971">
        <v>5</v>
      </c>
      <c r="AN8971">
        <v>5</v>
      </c>
      <c r="AO8971">
        <v>69</v>
      </c>
      <c r="AP8971">
        <v>5</v>
      </c>
      <c r="AQ8971">
        <v>102</v>
      </c>
    </row>
    <row r="8972" spans="1:43" hidden="1" x14ac:dyDescent="0.25">
      <c r="A8972" t="s">
        <v>32579</v>
      </c>
      <c r="B8972" t="s">
        <v>32580</v>
      </c>
      <c r="C8972" s="1" t="str">
        <f t="shared" si="616"/>
        <v>21:0153</v>
      </c>
      <c r="D8972" s="1" t="str">
        <f t="shared" si="617"/>
        <v>21:0040</v>
      </c>
      <c r="E8972" t="s">
        <v>32571</v>
      </c>
      <c r="F8972" t="s">
        <v>32581</v>
      </c>
      <c r="H8972">
        <v>55.529196900000002</v>
      </c>
      <c r="I8972">
        <v>-124.0487528</v>
      </c>
      <c r="J8972" s="1" t="str">
        <f t="shared" si="614"/>
        <v>Till</v>
      </c>
      <c r="K8972" s="1" t="str">
        <f t="shared" si="615"/>
        <v>&lt;63 micron</v>
      </c>
      <c r="L8972">
        <v>0.1</v>
      </c>
      <c r="M8972">
        <v>2.02</v>
      </c>
      <c r="N8972">
        <v>8</v>
      </c>
      <c r="O8972">
        <v>130</v>
      </c>
      <c r="P8972">
        <v>0.25</v>
      </c>
      <c r="Q8972">
        <v>1</v>
      </c>
      <c r="R8972">
        <v>0.34</v>
      </c>
      <c r="S8972">
        <v>0.25</v>
      </c>
      <c r="T8972">
        <v>12</v>
      </c>
      <c r="U8972">
        <v>52</v>
      </c>
      <c r="V8972">
        <v>21</v>
      </c>
      <c r="W8972">
        <v>3.05</v>
      </c>
      <c r="X8972">
        <v>5</v>
      </c>
      <c r="Z8972">
        <v>0.1</v>
      </c>
      <c r="AA8972">
        <v>10</v>
      </c>
      <c r="AB8972">
        <v>0.61</v>
      </c>
      <c r="AC8972">
        <v>220</v>
      </c>
      <c r="AD8972">
        <v>1</v>
      </c>
      <c r="AE8972">
        <v>5.0000000000000001E-3</v>
      </c>
      <c r="AF8972">
        <v>35</v>
      </c>
      <c r="AG8972">
        <v>1140</v>
      </c>
      <c r="AH8972">
        <v>4</v>
      </c>
      <c r="AI8972">
        <v>1</v>
      </c>
      <c r="AJ8972">
        <v>4</v>
      </c>
      <c r="AK8972">
        <v>20</v>
      </c>
      <c r="AL8972">
        <v>0.09</v>
      </c>
      <c r="AM8972">
        <v>5</v>
      </c>
      <c r="AN8972">
        <v>5</v>
      </c>
      <c r="AO8972">
        <v>65</v>
      </c>
      <c r="AP8972">
        <v>5</v>
      </c>
      <c r="AQ8972">
        <v>74</v>
      </c>
    </row>
    <row r="8973" spans="1:43" hidden="1" x14ac:dyDescent="0.25">
      <c r="A8973" t="s">
        <v>32582</v>
      </c>
      <c r="B8973" t="s">
        <v>32583</v>
      </c>
      <c r="C8973" s="1" t="str">
        <f t="shared" si="616"/>
        <v>21:0153</v>
      </c>
      <c r="D8973" s="1" t="str">
        <f t="shared" si="617"/>
        <v>21:0040</v>
      </c>
      <c r="E8973" t="s">
        <v>32584</v>
      </c>
      <c r="F8973" t="s">
        <v>32585</v>
      </c>
      <c r="H8973">
        <v>55.522460199999998</v>
      </c>
      <c r="I8973">
        <v>-124.02718950000001</v>
      </c>
      <c r="J8973" s="1" t="str">
        <f t="shared" si="614"/>
        <v>Till</v>
      </c>
      <c r="K8973" s="1" t="str">
        <f t="shared" si="615"/>
        <v>&lt;63 micron</v>
      </c>
      <c r="L8973">
        <v>0.2</v>
      </c>
      <c r="M8973">
        <v>1.92</v>
      </c>
      <c r="N8973">
        <v>4</v>
      </c>
      <c r="O8973">
        <v>230</v>
      </c>
      <c r="P8973">
        <v>0.25</v>
      </c>
      <c r="Q8973">
        <v>1</v>
      </c>
      <c r="R8973">
        <v>1.76</v>
      </c>
      <c r="S8973">
        <v>0.25</v>
      </c>
      <c r="T8973">
        <v>14</v>
      </c>
      <c r="U8973">
        <v>52</v>
      </c>
      <c r="V8973">
        <v>37</v>
      </c>
      <c r="W8973">
        <v>3.19</v>
      </c>
      <c r="X8973">
        <v>5</v>
      </c>
      <c r="Z8973">
        <v>0.5</v>
      </c>
      <c r="AA8973">
        <v>20</v>
      </c>
      <c r="AB8973">
        <v>0.89</v>
      </c>
      <c r="AC8973">
        <v>510</v>
      </c>
      <c r="AD8973">
        <v>0.5</v>
      </c>
      <c r="AE8973">
        <v>0.02</v>
      </c>
      <c r="AF8973">
        <v>38</v>
      </c>
      <c r="AG8973">
        <v>990</v>
      </c>
      <c r="AH8973">
        <v>8</v>
      </c>
      <c r="AI8973">
        <v>1</v>
      </c>
      <c r="AJ8973">
        <v>7</v>
      </c>
      <c r="AK8973">
        <v>68</v>
      </c>
      <c r="AL8973">
        <v>0.13</v>
      </c>
      <c r="AM8973">
        <v>5</v>
      </c>
      <c r="AN8973">
        <v>5</v>
      </c>
      <c r="AO8973">
        <v>62</v>
      </c>
      <c r="AP8973">
        <v>5</v>
      </c>
      <c r="AQ8973">
        <v>84</v>
      </c>
    </row>
    <row r="8974" spans="1:43" hidden="1" x14ac:dyDescent="0.25">
      <c r="A8974" t="s">
        <v>32586</v>
      </c>
      <c r="B8974" t="s">
        <v>32587</v>
      </c>
      <c r="C8974" s="1" t="str">
        <f t="shared" si="616"/>
        <v>21:0153</v>
      </c>
      <c r="D8974" s="1" t="str">
        <f t="shared" si="617"/>
        <v>21:0040</v>
      </c>
      <c r="E8974" t="s">
        <v>32588</v>
      </c>
      <c r="F8974" t="s">
        <v>32589</v>
      </c>
      <c r="H8974">
        <v>55.526185400000003</v>
      </c>
      <c r="I8974">
        <v>-124.00382519999999</v>
      </c>
      <c r="J8974" s="1" t="str">
        <f t="shared" si="614"/>
        <v>Till</v>
      </c>
      <c r="K8974" s="1" t="str">
        <f t="shared" si="615"/>
        <v>&lt;63 micron</v>
      </c>
      <c r="L8974">
        <v>0.1</v>
      </c>
      <c r="M8974">
        <v>2.4300000000000002</v>
      </c>
      <c r="N8974">
        <v>8</v>
      </c>
      <c r="O8974">
        <v>170</v>
      </c>
      <c r="P8974">
        <v>0.25</v>
      </c>
      <c r="Q8974">
        <v>1</v>
      </c>
      <c r="R8974">
        <v>0.54</v>
      </c>
      <c r="S8974">
        <v>0.25</v>
      </c>
      <c r="T8974">
        <v>12</v>
      </c>
      <c r="U8974">
        <v>54</v>
      </c>
      <c r="V8974">
        <v>25</v>
      </c>
      <c r="W8974">
        <v>3.01</v>
      </c>
      <c r="X8974">
        <v>5</v>
      </c>
      <c r="Z8974">
        <v>0.21</v>
      </c>
      <c r="AA8974">
        <v>20</v>
      </c>
      <c r="AB8974">
        <v>0.77</v>
      </c>
      <c r="AC8974">
        <v>405</v>
      </c>
      <c r="AD8974">
        <v>0.5</v>
      </c>
      <c r="AE8974">
        <v>0.02</v>
      </c>
      <c r="AF8974">
        <v>33</v>
      </c>
      <c r="AG8974">
        <v>430</v>
      </c>
      <c r="AH8974">
        <v>6</v>
      </c>
      <c r="AI8974">
        <v>2</v>
      </c>
      <c r="AJ8974">
        <v>6</v>
      </c>
      <c r="AK8974">
        <v>44</v>
      </c>
      <c r="AL8974">
        <v>0.14000000000000001</v>
      </c>
      <c r="AM8974">
        <v>5</v>
      </c>
      <c r="AN8974">
        <v>5</v>
      </c>
      <c r="AO8974">
        <v>62</v>
      </c>
      <c r="AP8974">
        <v>5</v>
      </c>
      <c r="AQ8974">
        <v>66</v>
      </c>
    </row>
    <row r="8975" spans="1:43" hidden="1" x14ac:dyDescent="0.25">
      <c r="A8975" t="s">
        <v>32590</v>
      </c>
      <c r="B8975" t="s">
        <v>32591</v>
      </c>
      <c r="C8975" s="1" t="str">
        <f t="shared" si="616"/>
        <v>21:0153</v>
      </c>
      <c r="D8975" s="1" t="str">
        <f t="shared" si="617"/>
        <v>21:0040</v>
      </c>
      <c r="E8975" t="s">
        <v>32592</v>
      </c>
      <c r="F8975" t="s">
        <v>32593</v>
      </c>
      <c r="H8975">
        <v>55.534007600000002</v>
      </c>
      <c r="I8975">
        <v>-124.001109</v>
      </c>
      <c r="J8975" s="1" t="str">
        <f t="shared" si="614"/>
        <v>Till</v>
      </c>
      <c r="K8975" s="1" t="str">
        <f t="shared" si="615"/>
        <v>&lt;63 micron</v>
      </c>
      <c r="L8975">
        <v>0.1</v>
      </c>
      <c r="M8975">
        <v>3.7</v>
      </c>
      <c r="N8975">
        <v>4</v>
      </c>
      <c r="O8975">
        <v>290</v>
      </c>
      <c r="P8975">
        <v>0.25</v>
      </c>
      <c r="Q8975">
        <v>1</v>
      </c>
      <c r="R8975">
        <v>0.89</v>
      </c>
      <c r="S8975">
        <v>0.25</v>
      </c>
      <c r="T8975">
        <v>18</v>
      </c>
      <c r="U8975">
        <v>86</v>
      </c>
      <c r="V8975">
        <v>50</v>
      </c>
      <c r="W8975">
        <v>4.4400000000000004</v>
      </c>
      <c r="X8975">
        <v>5</v>
      </c>
      <c r="Z8975">
        <v>0.87</v>
      </c>
      <c r="AA8975">
        <v>30</v>
      </c>
      <c r="AB8975">
        <v>1.41</v>
      </c>
      <c r="AC8975">
        <v>640</v>
      </c>
      <c r="AD8975">
        <v>0.5</v>
      </c>
      <c r="AE8975">
        <v>0.06</v>
      </c>
      <c r="AF8975">
        <v>49</v>
      </c>
      <c r="AG8975">
        <v>710</v>
      </c>
      <c r="AH8975">
        <v>8</v>
      </c>
      <c r="AI8975">
        <v>1</v>
      </c>
      <c r="AJ8975">
        <v>12</v>
      </c>
      <c r="AK8975">
        <v>79</v>
      </c>
      <c r="AL8975">
        <v>0.26</v>
      </c>
      <c r="AM8975">
        <v>5</v>
      </c>
      <c r="AN8975">
        <v>5</v>
      </c>
      <c r="AO8975">
        <v>90</v>
      </c>
      <c r="AP8975">
        <v>5</v>
      </c>
      <c r="AQ8975">
        <v>108</v>
      </c>
    </row>
    <row r="8976" spans="1:43" hidden="1" x14ac:dyDescent="0.25">
      <c r="A8976" t="s">
        <v>32594</v>
      </c>
      <c r="B8976" t="s">
        <v>32595</v>
      </c>
      <c r="C8976" s="1" t="str">
        <f t="shared" si="616"/>
        <v>21:0153</v>
      </c>
      <c r="D8976" s="1" t="str">
        <f t="shared" si="617"/>
        <v>21:0040</v>
      </c>
      <c r="E8976" t="s">
        <v>32592</v>
      </c>
      <c r="F8976" t="s">
        <v>32596</v>
      </c>
      <c r="H8976">
        <v>55.534007600000002</v>
      </c>
      <c r="I8976">
        <v>-124.001109</v>
      </c>
      <c r="J8976" s="1" t="str">
        <f t="shared" si="614"/>
        <v>Till</v>
      </c>
      <c r="K8976" s="1" t="str">
        <f t="shared" si="615"/>
        <v>&lt;63 micron</v>
      </c>
      <c r="L8976">
        <v>0.1</v>
      </c>
      <c r="M8976">
        <v>2.8</v>
      </c>
      <c r="N8976">
        <v>8</v>
      </c>
      <c r="O8976">
        <v>220</v>
      </c>
      <c r="P8976">
        <v>0.25</v>
      </c>
      <c r="Q8976">
        <v>1</v>
      </c>
      <c r="R8976">
        <v>0.56000000000000005</v>
      </c>
      <c r="S8976">
        <v>0.25</v>
      </c>
      <c r="T8976">
        <v>14</v>
      </c>
      <c r="U8976">
        <v>55</v>
      </c>
      <c r="V8976">
        <v>33</v>
      </c>
      <c r="W8976">
        <v>3.16</v>
      </c>
      <c r="X8976">
        <v>5</v>
      </c>
      <c r="Z8976">
        <v>0.5</v>
      </c>
      <c r="AA8976">
        <v>20</v>
      </c>
      <c r="AB8976">
        <v>1.02</v>
      </c>
      <c r="AC8976">
        <v>480</v>
      </c>
      <c r="AD8976">
        <v>0.5</v>
      </c>
      <c r="AE8976">
        <v>0.03</v>
      </c>
      <c r="AF8976">
        <v>38</v>
      </c>
      <c r="AG8976">
        <v>750</v>
      </c>
      <c r="AH8976">
        <v>8</v>
      </c>
      <c r="AI8976">
        <v>1</v>
      </c>
      <c r="AJ8976">
        <v>7</v>
      </c>
      <c r="AK8976">
        <v>61</v>
      </c>
      <c r="AL8976">
        <v>0.17</v>
      </c>
      <c r="AM8976">
        <v>5</v>
      </c>
      <c r="AN8976">
        <v>5</v>
      </c>
      <c r="AO8976">
        <v>61</v>
      </c>
      <c r="AP8976">
        <v>5</v>
      </c>
      <c r="AQ8976">
        <v>74</v>
      </c>
    </row>
    <row r="8977" spans="1:43" hidden="1" x14ac:dyDescent="0.25">
      <c r="A8977" t="s">
        <v>32597</v>
      </c>
      <c r="B8977" t="s">
        <v>32598</v>
      </c>
      <c r="C8977" s="1" t="str">
        <f t="shared" si="616"/>
        <v>21:0153</v>
      </c>
      <c r="D8977" s="1" t="str">
        <f t="shared" si="617"/>
        <v>21:0040</v>
      </c>
      <c r="E8977" t="s">
        <v>32599</v>
      </c>
      <c r="F8977" t="s">
        <v>32600</v>
      </c>
      <c r="H8977">
        <v>55.508193800000001</v>
      </c>
      <c r="I8977">
        <v>-124.0006913</v>
      </c>
      <c r="J8977" s="1" t="str">
        <f t="shared" si="614"/>
        <v>Till</v>
      </c>
      <c r="K8977" s="1" t="str">
        <f t="shared" si="615"/>
        <v>&lt;63 micron</v>
      </c>
      <c r="L8977">
        <v>0.1</v>
      </c>
      <c r="M8977">
        <v>2.36</v>
      </c>
      <c r="N8977">
        <v>1</v>
      </c>
      <c r="O8977">
        <v>180</v>
      </c>
      <c r="P8977">
        <v>0.25</v>
      </c>
      <c r="Q8977">
        <v>1</v>
      </c>
      <c r="R8977">
        <v>0.72</v>
      </c>
      <c r="S8977">
        <v>0.5</v>
      </c>
      <c r="T8977">
        <v>16</v>
      </c>
      <c r="U8977">
        <v>70</v>
      </c>
      <c r="V8977">
        <v>51</v>
      </c>
      <c r="W8977">
        <v>3.43</v>
      </c>
      <c r="X8977">
        <v>5</v>
      </c>
      <c r="Z8977">
        <v>0.48</v>
      </c>
      <c r="AA8977">
        <v>20</v>
      </c>
      <c r="AB8977">
        <v>1.1499999999999999</v>
      </c>
      <c r="AC8977">
        <v>550</v>
      </c>
      <c r="AD8977">
        <v>1</v>
      </c>
      <c r="AE8977">
        <v>0.02</v>
      </c>
      <c r="AF8977">
        <v>50</v>
      </c>
      <c r="AG8977">
        <v>970</v>
      </c>
      <c r="AH8977">
        <v>8</v>
      </c>
      <c r="AI8977">
        <v>1</v>
      </c>
      <c r="AJ8977">
        <v>9</v>
      </c>
      <c r="AK8977">
        <v>50</v>
      </c>
      <c r="AL8977">
        <v>0.14000000000000001</v>
      </c>
      <c r="AM8977">
        <v>5</v>
      </c>
      <c r="AN8977">
        <v>5</v>
      </c>
      <c r="AO8977">
        <v>75</v>
      </c>
      <c r="AP8977">
        <v>5</v>
      </c>
      <c r="AQ8977">
        <v>112</v>
      </c>
    </row>
    <row r="8978" spans="1:43" hidden="1" x14ac:dyDescent="0.25">
      <c r="A8978" t="s">
        <v>32601</v>
      </c>
      <c r="B8978" t="s">
        <v>32602</v>
      </c>
      <c r="C8978" s="1" t="str">
        <f t="shared" si="616"/>
        <v>21:0153</v>
      </c>
      <c r="D8978" s="1" t="str">
        <f t="shared" si="617"/>
        <v>21:0040</v>
      </c>
      <c r="E8978" t="s">
        <v>32603</v>
      </c>
      <c r="F8978" t="s">
        <v>32604</v>
      </c>
      <c r="H8978">
        <v>55.528953899999998</v>
      </c>
      <c r="I8978">
        <v>-124.05923420000001</v>
      </c>
      <c r="J8978" s="1" t="str">
        <f t="shared" si="614"/>
        <v>Till</v>
      </c>
      <c r="K8978" s="1" t="str">
        <f t="shared" si="615"/>
        <v>&lt;63 micron</v>
      </c>
      <c r="L8978">
        <v>0.1</v>
      </c>
      <c r="M8978">
        <v>1.61</v>
      </c>
      <c r="N8978">
        <v>6</v>
      </c>
      <c r="O8978">
        <v>180</v>
      </c>
      <c r="P8978">
        <v>0.25</v>
      </c>
      <c r="Q8978">
        <v>1</v>
      </c>
      <c r="R8978">
        <v>0.74</v>
      </c>
      <c r="S8978">
        <v>0.5</v>
      </c>
      <c r="T8978">
        <v>18</v>
      </c>
      <c r="U8978">
        <v>65</v>
      </c>
      <c r="V8978">
        <v>88</v>
      </c>
      <c r="W8978">
        <v>3.55</v>
      </c>
      <c r="X8978">
        <v>5</v>
      </c>
      <c r="Z8978">
        <v>0.2</v>
      </c>
      <c r="AA8978">
        <v>10</v>
      </c>
      <c r="AB8978">
        <v>0.96</v>
      </c>
      <c r="AC8978">
        <v>1070</v>
      </c>
      <c r="AD8978">
        <v>1</v>
      </c>
      <c r="AE8978">
        <v>0.02</v>
      </c>
      <c r="AF8978">
        <v>52</v>
      </c>
      <c r="AG8978">
        <v>1130</v>
      </c>
      <c r="AH8978">
        <v>8</v>
      </c>
      <c r="AI8978">
        <v>1</v>
      </c>
      <c r="AJ8978">
        <v>9</v>
      </c>
      <c r="AK8978">
        <v>37</v>
      </c>
      <c r="AL8978">
        <v>0.12</v>
      </c>
      <c r="AM8978">
        <v>5</v>
      </c>
      <c r="AN8978">
        <v>5</v>
      </c>
      <c r="AO8978">
        <v>93</v>
      </c>
      <c r="AP8978">
        <v>5</v>
      </c>
      <c r="AQ8978">
        <v>86</v>
      </c>
    </row>
    <row r="8979" spans="1:43" hidden="1" x14ac:dyDescent="0.25">
      <c r="A8979" t="s">
        <v>32605</v>
      </c>
      <c r="B8979" t="s">
        <v>32606</v>
      </c>
      <c r="C8979" s="1" t="str">
        <f t="shared" si="616"/>
        <v>21:0153</v>
      </c>
      <c r="D8979" s="1" t="str">
        <f t="shared" si="617"/>
        <v>21:0040</v>
      </c>
      <c r="E8979" t="s">
        <v>32607</v>
      </c>
      <c r="F8979" t="s">
        <v>32608</v>
      </c>
      <c r="H8979">
        <v>55.520211699999997</v>
      </c>
      <c r="I8979">
        <v>-124.0611535</v>
      </c>
      <c r="J8979" s="1" t="str">
        <f t="shared" si="614"/>
        <v>Till</v>
      </c>
      <c r="K8979" s="1" t="str">
        <f t="shared" si="615"/>
        <v>&lt;63 micron</v>
      </c>
      <c r="L8979">
        <v>0.2</v>
      </c>
      <c r="M8979">
        <v>1.62</v>
      </c>
      <c r="N8979">
        <v>6</v>
      </c>
      <c r="O8979">
        <v>490</v>
      </c>
      <c r="P8979">
        <v>0.25</v>
      </c>
      <c r="Q8979">
        <v>1</v>
      </c>
      <c r="R8979">
        <v>2.71</v>
      </c>
      <c r="S8979">
        <v>1</v>
      </c>
      <c r="T8979">
        <v>16</v>
      </c>
      <c r="U8979">
        <v>69</v>
      </c>
      <c r="V8979">
        <v>54</v>
      </c>
      <c r="W8979">
        <v>3.39</v>
      </c>
      <c r="X8979">
        <v>5</v>
      </c>
      <c r="Z8979">
        <v>0.21</v>
      </c>
      <c r="AA8979">
        <v>10</v>
      </c>
      <c r="AB8979">
        <v>1.17</v>
      </c>
      <c r="AC8979">
        <v>540</v>
      </c>
      <c r="AD8979">
        <v>3</v>
      </c>
      <c r="AE8979">
        <v>0.01</v>
      </c>
      <c r="AF8979">
        <v>73</v>
      </c>
      <c r="AG8979">
        <v>1030</v>
      </c>
      <c r="AH8979">
        <v>10</v>
      </c>
      <c r="AI8979">
        <v>1</v>
      </c>
      <c r="AJ8979">
        <v>7</v>
      </c>
      <c r="AK8979">
        <v>97</v>
      </c>
      <c r="AL8979">
        <v>0.08</v>
      </c>
      <c r="AM8979">
        <v>5</v>
      </c>
      <c r="AN8979">
        <v>5</v>
      </c>
      <c r="AO8979">
        <v>63</v>
      </c>
      <c r="AP8979">
        <v>5</v>
      </c>
      <c r="AQ8979">
        <v>150</v>
      </c>
    </row>
    <row r="8980" spans="1:43" hidden="1" x14ac:dyDescent="0.25">
      <c r="A8980" t="s">
        <v>32609</v>
      </c>
      <c r="B8980" t="s">
        <v>32610</v>
      </c>
      <c r="C8980" s="1" t="str">
        <f t="shared" si="616"/>
        <v>21:0153</v>
      </c>
      <c r="D8980" s="1" t="str">
        <f t="shared" si="617"/>
        <v>21:0040</v>
      </c>
      <c r="E8980" t="s">
        <v>32607</v>
      </c>
      <c r="F8980" t="s">
        <v>32611</v>
      </c>
      <c r="H8980">
        <v>55.520211699999997</v>
      </c>
      <c r="I8980">
        <v>-124.0611535</v>
      </c>
      <c r="J8980" s="1" t="str">
        <f t="shared" si="614"/>
        <v>Till</v>
      </c>
      <c r="K8980" s="1" t="str">
        <f t="shared" si="615"/>
        <v>&lt;63 micron</v>
      </c>
      <c r="L8980">
        <v>0.2</v>
      </c>
      <c r="M8980">
        <v>1.51</v>
      </c>
      <c r="N8980">
        <v>12</v>
      </c>
      <c r="O8980">
        <v>420</v>
      </c>
      <c r="P8980">
        <v>0.25</v>
      </c>
      <c r="Q8980">
        <v>1</v>
      </c>
      <c r="R8980">
        <v>2.7</v>
      </c>
      <c r="S8980">
        <v>1</v>
      </c>
      <c r="T8980">
        <v>15</v>
      </c>
      <c r="U8980">
        <v>66</v>
      </c>
      <c r="V8980">
        <v>49</v>
      </c>
      <c r="W8980">
        <v>3.2</v>
      </c>
      <c r="X8980">
        <v>5</v>
      </c>
      <c r="Z8980">
        <v>0.18</v>
      </c>
      <c r="AA8980">
        <v>10</v>
      </c>
      <c r="AB8980">
        <v>0.98</v>
      </c>
      <c r="AC8980">
        <v>515</v>
      </c>
      <c r="AD8980">
        <v>3</v>
      </c>
      <c r="AE8980">
        <v>0.01</v>
      </c>
      <c r="AF8980">
        <v>62</v>
      </c>
      <c r="AG8980">
        <v>1090</v>
      </c>
      <c r="AH8980">
        <v>10</v>
      </c>
      <c r="AI8980">
        <v>2</v>
      </c>
      <c r="AJ8980">
        <v>7</v>
      </c>
      <c r="AK8980">
        <v>93</v>
      </c>
      <c r="AL8980">
        <v>0.08</v>
      </c>
      <c r="AM8980">
        <v>5</v>
      </c>
      <c r="AN8980">
        <v>5</v>
      </c>
      <c r="AO8980">
        <v>61</v>
      </c>
      <c r="AP8980">
        <v>5</v>
      </c>
      <c r="AQ8980">
        <v>140</v>
      </c>
    </row>
    <row r="8981" spans="1:43" hidden="1" x14ac:dyDescent="0.25">
      <c r="A8981" t="s">
        <v>32612</v>
      </c>
      <c r="B8981" t="s">
        <v>32613</v>
      </c>
      <c r="C8981" s="1" t="str">
        <f t="shared" si="616"/>
        <v>21:0153</v>
      </c>
      <c r="D8981" s="1" t="str">
        <f t="shared" si="617"/>
        <v>21:0040</v>
      </c>
      <c r="E8981" t="s">
        <v>32607</v>
      </c>
      <c r="F8981" t="s">
        <v>32614</v>
      </c>
      <c r="H8981">
        <v>55.520211699999997</v>
      </c>
      <c r="I8981">
        <v>-124.0611535</v>
      </c>
      <c r="J8981" s="1" t="str">
        <f t="shared" ref="J8981:J9044" si="618">HYPERLINK("http://geochem.nrcan.gc.ca/cdogs/content/kwd/kwd020044_e.htm", "Till")</f>
        <v>Till</v>
      </c>
      <c r="K8981" s="1" t="str">
        <f t="shared" si="615"/>
        <v>&lt;63 micron</v>
      </c>
      <c r="L8981">
        <v>0.1</v>
      </c>
      <c r="M8981">
        <v>1.37</v>
      </c>
      <c r="N8981">
        <v>20</v>
      </c>
      <c r="O8981">
        <v>420</v>
      </c>
      <c r="P8981">
        <v>0.25</v>
      </c>
      <c r="Q8981">
        <v>1</v>
      </c>
      <c r="R8981">
        <v>2.9</v>
      </c>
      <c r="S8981">
        <v>1</v>
      </c>
      <c r="T8981">
        <v>14</v>
      </c>
      <c r="U8981">
        <v>62</v>
      </c>
      <c r="V8981">
        <v>48</v>
      </c>
      <c r="W8981">
        <v>3.11</v>
      </c>
      <c r="X8981">
        <v>5</v>
      </c>
      <c r="Z8981">
        <v>0.16</v>
      </c>
      <c r="AA8981">
        <v>5</v>
      </c>
      <c r="AB8981">
        <v>1.02</v>
      </c>
      <c r="AC8981">
        <v>510</v>
      </c>
      <c r="AD8981">
        <v>2</v>
      </c>
      <c r="AE8981">
        <v>0.01</v>
      </c>
      <c r="AF8981">
        <v>63</v>
      </c>
      <c r="AG8981">
        <v>1070</v>
      </c>
      <c r="AH8981">
        <v>10</v>
      </c>
      <c r="AI8981">
        <v>1</v>
      </c>
      <c r="AJ8981">
        <v>7</v>
      </c>
      <c r="AK8981">
        <v>100</v>
      </c>
      <c r="AL8981">
        <v>7.0000000000000007E-2</v>
      </c>
      <c r="AM8981">
        <v>5</v>
      </c>
      <c r="AN8981">
        <v>5</v>
      </c>
      <c r="AO8981">
        <v>55</v>
      </c>
      <c r="AP8981">
        <v>5</v>
      </c>
      <c r="AQ8981">
        <v>140</v>
      </c>
    </row>
    <row r="8982" spans="1:43" hidden="1" x14ac:dyDescent="0.25">
      <c r="A8982" t="s">
        <v>32615</v>
      </c>
      <c r="B8982" t="s">
        <v>32616</v>
      </c>
      <c r="C8982" s="1" t="str">
        <f t="shared" si="616"/>
        <v>21:0153</v>
      </c>
      <c r="D8982" s="1" t="str">
        <f t="shared" si="617"/>
        <v>21:0040</v>
      </c>
      <c r="E8982" t="s">
        <v>32607</v>
      </c>
      <c r="F8982" t="s">
        <v>32617</v>
      </c>
      <c r="H8982">
        <v>55.520211699999997</v>
      </c>
      <c r="I8982">
        <v>-124.0611535</v>
      </c>
      <c r="J8982" s="1" t="str">
        <f t="shared" si="618"/>
        <v>Till</v>
      </c>
      <c r="K8982" s="1" t="str">
        <f t="shared" si="615"/>
        <v>&lt;63 micron</v>
      </c>
      <c r="L8982">
        <v>0.2</v>
      </c>
      <c r="M8982">
        <v>1.33</v>
      </c>
      <c r="N8982">
        <v>12</v>
      </c>
      <c r="O8982">
        <v>400</v>
      </c>
      <c r="P8982">
        <v>0.25</v>
      </c>
      <c r="Q8982">
        <v>1</v>
      </c>
      <c r="R8982">
        <v>3.6</v>
      </c>
      <c r="S8982">
        <v>1</v>
      </c>
      <c r="T8982">
        <v>14</v>
      </c>
      <c r="U8982">
        <v>58</v>
      </c>
      <c r="V8982">
        <v>50</v>
      </c>
      <c r="W8982">
        <v>3.06</v>
      </c>
      <c r="X8982">
        <v>5</v>
      </c>
      <c r="Z8982">
        <v>0.14000000000000001</v>
      </c>
      <c r="AA8982">
        <v>5</v>
      </c>
      <c r="AB8982">
        <v>1.01</v>
      </c>
      <c r="AC8982">
        <v>505</v>
      </c>
      <c r="AD8982">
        <v>1</v>
      </c>
      <c r="AE8982">
        <v>0.01</v>
      </c>
      <c r="AF8982">
        <v>57</v>
      </c>
      <c r="AG8982">
        <v>1110</v>
      </c>
      <c r="AH8982">
        <v>8</v>
      </c>
      <c r="AI8982">
        <v>1</v>
      </c>
      <c r="AJ8982">
        <v>7</v>
      </c>
      <c r="AK8982">
        <v>109</v>
      </c>
      <c r="AL8982">
        <v>7.0000000000000007E-2</v>
      </c>
      <c r="AM8982">
        <v>5</v>
      </c>
      <c r="AN8982">
        <v>5</v>
      </c>
      <c r="AO8982">
        <v>56</v>
      </c>
      <c r="AP8982">
        <v>5</v>
      </c>
      <c r="AQ8982">
        <v>126</v>
      </c>
    </row>
    <row r="8983" spans="1:43" hidden="1" x14ac:dyDescent="0.25">
      <c r="A8983" t="s">
        <v>32618</v>
      </c>
      <c r="B8983" t="s">
        <v>32619</v>
      </c>
      <c r="C8983" s="1" t="str">
        <f t="shared" si="616"/>
        <v>21:0153</v>
      </c>
      <c r="D8983" s="1" t="str">
        <f t="shared" si="617"/>
        <v>21:0040</v>
      </c>
      <c r="E8983" t="s">
        <v>32607</v>
      </c>
      <c r="F8983" t="s">
        <v>32620</v>
      </c>
      <c r="H8983">
        <v>55.520211699999997</v>
      </c>
      <c r="I8983">
        <v>-124.0611535</v>
      </c>
      <c r="J8983" s="1" t="str">
        <f t="shared" si="618"/>
        <v>Till</v>
      </c>
      <c r="K8983" s="1" t="str">
        <f t="shared" si="615"/>
        <v>&lt;63 micron</v>
      </c>
      <c r="L8983">
        <v>0.4</v>
      </c>
      <c r="M8983">
        <v>1.48</v>
      </c>
      <c r="N8983">
        <v>22</v>
      </c>
      <c r="O8983">
        <v>460</v>
      </c>
      <c r="P8983">
        <v>0.25</v>
      </c>
      <c r="Q8983">
        <v>1</v>
      </c>
      <c r="R8983">
        <v>3.29</v>
      </c>
      <c r="S8983">
        <v>1</v>
      </c>
      <c r="T8983">
        <v>16</v>
      </c>
      <c r="U8983">
        <v>61</v>
      </c>
      <c r="V8983">
        <v>56</v>
      </c>
      <c r="W8983">
        <v>3.33</v>
      </c>
      <c r="X8983">
        <v>5</v>
      </c>
      <c r="Z8983">
        <v>0.15</v>
      </c>
      <c r="AA8983">
        <v>5</v>
      </c>
      <c r="AB8983">
        <v>1.01</v>
      </c>
      <c r="AC8983">
        <v>550</v>
      </c>
      <c r="AD8983">
        <v>2</v>
      </c>
      <c r="AE8983">
        <v>0.01</v>
      </c>
      <c r="AF8983">
        <v>65</v>
      </c>
      <c r="AG8983">
        <v>1040</v>
      </c>
      <c r="AH8983">
        <v>8</v>
      </c>
      <c r="AI8983">
        <v>1</v>
      </c>
      <c r="AJ8983">
        <v>8</v>
      </c>
      <c r="AK8983">
        <v>93</v>
      </c>
      <c r="AL8983">
        <v>7.0000000000000007E-2</v>
      </c>
      <c r="AM8983">
        <v>5</v>
      </c>
      <c r="AN8983">
        <v>5</v>
      </c>
      <c r="AO8983">
        <v>60</v>
      </c>
      <c r="AP8983">
        <v>5</v>
      </c>
      <c r="AQ8983">
        <v>146</v>
      </c>
    </row>
    <row r="8984" spans="1:43" hidden="1" x14ac:dyDescent="0.25">
      <c r="A8984" t="s">
        <v>32621</v>
      </c>
      <c r="B8984" t="s">
        <v>32622</v>
      </c>
      <c r="C8984" s="1" t="str">
        <f t="shared" si="616"/>
        <v>21:0153</v>
      </c>
      <c r="D8984" s="1" t="str">
        <f t="shared" si="617"/>
        <v>21:0040</v>
      </c>
      <c r="E8984" t="s">
        <v>32623</v>
      </c>
      <c r="F8984" t="s">
        <v>32624</v>
      </c>
      <c r="H8984">
        <v>55.500591900000003</v>
      </c>
      <c r="I8984">
        <v>-124.07386080000001</v>
      </c>
      <c r="J8984" s="1" t="str">
        <f t="shared" si="618"/>
        <v>Till</v>
      </c>
      <c r="K8984" s="1" t="str">
        <f t="shared" si="615"/>
        <v>&lt;63 micron</v>
      </c>
      <c r="L8984">
        <v>0.1</v>
      </c>
      <c r="M8984">
        <v>1.39</v>
      </c>
      <c r="N8984">
        <v>16</v>
      </c>
      <c r="O8984">
        <v>210</v>
      </c>
      <c r="P8984">
        <v>0.25</v>
      </c>
      <c r="Q8984">
        <v>1</v>
      </c>
      <c r="R8984">
        <v>0.63</v>
      </c>
      <c r="S8984">
        <v>0.5</v>
      </c>
      <c r="T8984">
        <v>16</v>
      </c>
      <c r="U8984">
        <v>69</v>
      </c>
      <c r="V8984">
        <v>49</v>
      </c>
      <c r="W8984">
        <v>3.23</v>
      </c>
      <c r="X8984">
        <v>5</v>
      </c>
      <c r="Z8984">
        <v>0.08</v>
      </c>
      <c r="AA8984">
        <v>20</v>
      </c>
      <c r="AB8984">
        <v>0.71</v>
      </c>
      <c r="AC8984">
        <v>595</v>
      </c>
      <c r="AD8984">
        <v>2</v>
      </c>
      <c r="AE8984">
        <v>5.0000000000000001E-3</v>
      </c>
      <c r="AF8984">
        <v>69</v>
      </c>
      <c r="AG8984">
        <v>1270</v>
      </c>
      <c r="AH8984">
        <v>14</v>
      </c>
      <c r="AI8984">
        <v>1</v>
      </c>
      <c r="AJ8984">
        <v>7</v>
      </c>
      <c r="AK8984">
        <v>34</v>
      </c>
      <c r="AL8984">
        <v>0.06</v>
      </c>
      <c r="AM8984">
        <v>5</v>
      </c>
      <c r="AN8984">
        <v>5</v>
      </c>
      <c r="AO8984">
        <v>54</v>
      </c>
      <c r="AP8984">
        <v>5</v>
      </c>
      <c r="AQ8984">
        <v>132</v>
      </c>
    </row>
    <row r="8985" spans="1:43" hidden="1" x14ac:dyDescent="0.25">
      <c r="A8985" t="s">
        <v>32625</v>
      </c>
      <c r="B8985" t="s">
        <v>32626</v>
      </c>
      <c r="C8985" s="1" t="str">
        <f t="shared" si="616"/>
        <v>21:0153</v>
      </c>
      <c r="D8985" s="1" t="str">
        <f t="shared" si="617"/>
        <v>21:0040</v>
      </c>
      <c r="E8985" t="s">
        <v>32627</v>
      </c>
      <c r="F8985" t="s">
        <v>32628</v>
      </c>
      <c r="H8985">
        <v>55.504713500000001</v>
      </c>
      <c r="I8985">
        <v>-124.0514268</v>
      </c>
      <c r="J8985" s="1" t="str">
        <f t="shared" si="618"/>
        <v>Till</v>
      </c>
      <c r="K8985" s="1" t="str">
        <f t="shared" si="615"/>
        <v>&lt;63 micron</v>
      </c>
      <c r="L8985">
        <v>0.2</v>
      </c>
      <c r="M8985">
        <v>1.45</v>
      </c>
      <c r="N8985">
        <v>16</v>
      </c>
      <c r="O8985">
        <v>220</v>
      </c>
      <c r="P8985">
        <v>0.25</v>
      </c>
      <c r="Q8985">
        <v>1</v>
      </c>
      <c r="R8985">
        <v>1.93</v>
      </c>
      <c r="S8985">
        <v>0.25</v>
      </c>
      <c r="T8985">
        <v>17</v>
      </c>
      <c r="U8985">
        <v>47</v>
      </c>
      <c r="V8985">
        <v>52</v>
      </c>
      <c r="W8985">
        <v>3.39</v>
      </c>
      <c r="X8985">
        <v>5</v>
      </c>
      <c r="Z8985">
        <v>0.1</v>
      </c>
      <c r="AA8985">
        <v>10</v>
      </c>
      <c r="AB8985">
        <v>0.77</v>
      </c>
      <c r="AC8985">
        <v>640</v>
      </c>
      <c r="AD8985">
        <v>0.5</v>
      </c>
      <c r="AE8985">
        <v>0.01</v>
      </c>
      <c r="AF8985">
        <v>52</v>
      </c>
      <c r="AG8985">
        <v>1160</v>
      </c>
      <c r="AH8985">
        <v>10</v>
      </c>
      <c r="AI8985">
        <v>1</v>
      </c>
      <c r="AJ8985">
        <v>8</v>
      </c>
      <c r="AK8985">
        <v>70</v>
      </c>
      <c r="AL8985">
        <v>7.0000000000000007E-2</v>
      </c>
      <c r="AM8985">
        <v>5</v>
      </c>
      <c r="AN8985">
        <v>5</v>
      </c>
      <c r="AO8985">
        <v>58</v>
      </c>
      <c r="AP8985">
        <v>5</v>
      </c>
      <c r="AQ8985">
        <v>116</v>
      </c>
    </row>
    <row r="8986" spans="1:43" hidden="1" x14ac:dyDescent="0.25">
      <c r="A8986" t="s">
        <v>32629</v>
      </c>
      <c r="B8986" t="s">
        <v>32630</v>
      </c>
      <c r="C8986" s="1" t="str">
        <f t="shared" si="616"/>
        <v>21:0153</v>
      </c>
      <c r="D8986" s="1" t="str">
        <f t="shared" si="617"/>
        <v>21:0040</v>
      </c>
      <c r="E8986" t="s">
        <v>32627</v>
      </c>
      <c r="F8986" t="s">
        <v>32631</v>
      </c>
      <c r="H8986">
        <v>55.504713500000001</v>
      </c>
      <c r="I8986">
        <v>-124.0514268</v>
      </c>
      <c r="J8986" s="1" t="str">
        <f t="shared" si="618"/>
        <v>Till</v>
      </c>
      <c r="K8986" s="1" t="str">
        <f t="shared" si="615"/>
        <v>&lt;63 micron</v>
      </c>
      <c r="L8986">
        <v>0.2</v>
      </c>
      <c r="M8986">
        <v>1.68</v>
      </c>
      <c r="N8986">
        <v>20</v>
      </c>
      <c r="O8986">
        <v>290</v>
      </c>
      <c r="P8986">
        <v>0.25</v>
      </c>
      <c r="Q8986">
        <v>1</v>
      </c>
      <c r="R8986">
        <v>0.7</v>
      </c>
      <c r="S8986">
        <v>0.5</v>
      </c>
      <c r="T8986">
        <v>18</v>
      </c>
      <c r="U8986">
        <v>54</v>
      </c>
      <c r="V8986">
        <v>62</v>
      </c>
      <c r="W8986">
        <v>3.92</v>
      </c>
      <c r="X8986">
        <v>5</v>
      </c>
      <c r="Z8986">
        <v>0.11</v>
      </c>
      <c r="AA8986">
        <v>20</v>
      </c>
      <c r="AB8986">
        <v>0.81</v>
      </c>
      <c r="AC8986">
        <v>840</v>
      </c>
      <c r="AD8986">
        <v>1</v>
      </c>
      <c r="AE8986">
        <v>0.01</v>
      </c>
      <c r="AF8986">
        <v>62</v>
      </c>
      <c r="AG8986">
        <v>1240</v>
      </c>
      <c r="AH8986">
        <v>12</v>
      </c>
      <c r="AI8986">
        <v>1</v>
      </c>
      <c r="AJ8986">
        <v>12</v>
      </c>
      <c r="AK8986">
        <v>36</v>
      </c>
      <c r="AL8986">
        <v>7.0000000000000007E-2</v>
      </c>
      <c r="AM8986">
        <v>5</v>
      </c>
      <c r="AN8986">
        <v>5</v>
      </c>
      <c r="AO8986">
        <v>64</v>
      </c>
      <c r="AP8986">
        <v>5</v>
      </c>
      <c r="AQ8986">
        <v>128</v>
      </c>
    </row>
    <row r="8987" spans="1:43" hidden="1" x14ac:dyDescent="0.25">
      <c r="A8987" t="s">
        <v>32632</v>
      </c>
      <c r="B8987" t="s">
        <v>32633</v>
      </c>
      <c r="C8987" s="1" t="str">
        <f t="shared" si="616"/>
        <v>21:0153</v>
      </c>
      <c r="D8987" s="1" t="str">
        <f t="shared" si="617"/>
        <v>21:0040</v>
      </c>
      <c r="E8987" t="s">
        <v>32634</v>
      </c>
      <c r="F8987" t="s">
        <v>32635</v>
      </c>
      <c r="H8987">
        <v>55.489513899999999</v>
      </c>
      <c r="I8987">
        <v>-124.04242790000001</v>
      </c>
      <c r="J8987" s="1" t="str">
        <f t="shared" si="618"/>
        <v>Till</v>
      </c>
      <c r="K8987" s="1" t="str">
        <f t="shared" si="615"/>
        <v>&lt;63 micron</v>
      </c>
      <c r="L8987">
        <v>0.1</v>
      </c>
      <c r="M8987">
        <v>2.38</v>
      </c>
      <c r="N8987">
        <v>6</v>
      </c>
      <c r="O8987">
        <v>260</v>
      </c>
      <c r="P8987">
        <v>0.25</v>
      </c>
      <c r="Q8987">
        <v>1</v>
      </c>
      <c r="R8987">
        <v>0.47</v>
      </c>
      <c r="S8987">
        <v>0.25</v>
      </c>
      <c r="T8987">
        <v>18</v>
      </c>
      <c r="U8987">
        <v>66</v>
      </c>
      <c r="V8987">
        <v>46</v>
      </c>
      <c r="W8987">
        <v>4.29</v>
      </c>
      <c r="X8987">
        <v>5</v>
      </c>
      <c r="Z8987">
        <v>0.46</v>
      </c>
      <c r="AA8987">
        <v>20</v>
      </c>
      <c r="AB8987">
        <v>0.92</v>
      </c>
      <c r="AC8987">
        <v>625</v>
      </c>
      <c r="AD8987">
        <v>0.5</v>
      </c>
      <c r="AE8987">
        <v>0.01</v>
      </c>
      <c r="AF8987">
        <v>61</v>
      </c>
      <c r="AG8987">
        <v>910</v>
      </c>
      <c r="AH8987">
        <v>12</v>
      </c>
      <c r="AI8987">
        <v>1</v>
      </c>
      <c r="AJ8987">
        <v>8</v>
      </c>
      <c r="AK8987">
        <v>25</v>
      </c>
      <c r="AL8987">
        <v>0.13</v>
      </c>
      <c r="AM8987">
        <v>5</v>
      </c>
      <c r="AN8987">
        <v>5</v>
      </c>
      <c r="AO8987">
        <v>65</v>
      </c>
      <c r="AP8987">
        <v>5</v>
      </c>
      <c r="AQ8987">
        <v>110</v>
      </c>
    </row>
    <row r="8988" spans="1:43" hidden="1" x14ac:dyDescent="0.25">
      <c r="A8988" t="s">
        <v>32636</v>
      </c>
      <c r="B8988" t="s">
        <v>32637</v>
      </c>
      <c r="C8988" s="1" t="str">
        <f t="shared" si="616"/>
        <v>21:0153</v>
      </c>
      <c r="D8988" s="1" t="str">
        <f t="shared" si="617"/>
        <v>21:0040</v>
      </c>
      <c r="E8988" t="s">
        <v>32638</v>
      </c>
      <c r="F8988" t="s">
        <v>32639</v>
      </c>
      <c r="H8988">
        <v>55.499676000000001</v>
      </c>
      <c r="I8988">
        <v>-124.09408380000001</v>
      </c>
      <c r="J8988" s="1" t="str">
        <f t="shared" si="618"/>
        <v>Till</v>
      </c>
      <c r="K8988" s="1" t="str">
        <f t="shared" si="615"/>
        <v>&lt;63 micron</v>
      </c>
      <c r="L8988">
        <v>0.4</v>
      </c>
      <c r="M8988">
        <v>1.56</v>
      </c>
      <c r="N8988">
        <v>18</v>
      </c>
      <c r="O8988">
        <v>180</v>
      </c>
      <c r="P8988">
        <v>0.25</v>
      </c>
      <c r="Q8988">
        <v>1</v>
      </c>
      <c r="R8988">
        <v>0.94</v>
      </c>
      <c r="S8988">
        <v>1</v>
      </c>
      <c r="T8988">
        <v>17</v>
      </c>
      <c r="U8988">
        <v>66</v>
      </c>
      <c r="V8988">
        <v>71</v>
      </c>
      <c r="W8988">
        <v>3.48</v>
      </c>
      <c r="X8988">
        <v>5</v>
      </c>
      <c r="Z8988">
        <v>0.09</v>
      </c>
      <c r="AA8988">
        <v>10</v>
      </c>
      <c r="AB8988">
        <v>0.88</v>
      </c>
      <c r="AC8988">
        <v>820</v>
      </c>
      <c r="AD8988">
        <v>3</v>
      </c>
      <c r="AE8988">
        <v>0.01</v>
      </c>
      <c r="AF8988">
        <v>87</v>
      </c>
      <c r="AG8988">
        <v>1420</v>
      </c>
      <c r="AH8988">
        <v>6</v>
      </c>
      <c r="AI8988">
        <v>2</v>
      </c>
      <c r="AJ8988">
        <v>10</v>
      </c>
      <c r="AK8988">
        <v>44</v>
      </c>
      <c r="AL8988">
        <v>0.08</v>
      </c>
      <c r="AM8988">
        <v>5</v>
      </c>
      <c r="AN8988">
        <v>5</v>
      </c>
      <c r="AO8988">
        <v>72</v>
      </c>
      <c r="AP8988">
        <v>5</v>
      </c>
      <c r="AQ8988">
        <v>148</v>
      </c>
    </row>
    <row r="8989" spans="1:43" hidden="1" x14ac:dyDescent="0.25">
      <c r="A8989" t="s">
        <v>32640</v>
      </c>
      <c r="B8989" t="s">
        <v>32641</v>
      </c>
      <c r="C8989" s="1" t="str">
        <f t="shared" si="616"/>
        <v>21:0153</v>
      </c>
      <c r="D8989" s="1" t="str">
        <f t="shared" si="617"/>
        <v>21:0040</v>
      </c>
      <c r="E8989" t="s">
        <v>32642</v>
      </c>
      <c r="F8989" t="s">
        <v>32643</v>
      </c>
      <c r="H8989">
        <v>55.485917000000001</v>
      </c>
      <c r="I8989">
        <v>-124.08814769999999</v>
      </c>
      <c r="J8989" s="1" t="str">
        <f t="shared" si="618"/>
        <v>Till</v>
      </c>
      <c r="K8989" s="1" t="str">
        <f t="shared" si="615"/>
        <v>&lt;63 micron</v>
      </c>
      <c r="L8989">
        <v>0.2</v>
      </c>
      <c r="M8989">
        <v>1.95</v>
      </c>
      <c r="N8989">
        <v>24</v>
      </c>
      <c r="O8989">
        <v>160</v>
      </c>
      <c r="P8989">
        <v>0.25</v>
      </c>
      <c r="Q8989">
        <v>1</v>
      </c>
      <c r="R8989">
        <v>3.1</v>
      </c>
      <c r="S8989">
        <v>0.5</v>
      </c>
      <c r="T8989">
        <v>22</v>
      </c>
      <c r="U8989">
        <v>116</v>
      </c>
      <c r="V8989">
        <v>106</v>
      </c>
      <c r="W8989">
        <v>4.0999999999999996</v>
      </c>
      <c r="X8989">
        <v>5</v>
      </c>
      <c r="Z8989">
        <v>0.08</v>
      </c>
      <c r="AA8989">
        <v>5</v>
      </c>
      <c r="AB8989">
        <v>1.62</v>
      </c>
      <c r="AC8989">
        <v>865</v>
      </c>
      <c r="AD8989">
        <v>3</v>
      </c>
      <c r="AE8989">
        <v>0.01</v>
      </c>
      <c r="AF8989">
        <v>104</v>
      </c>
      <c r="AG8989">
        <v>970</v>
      </c>
      <c r="AH8989">
        <v>8</v>
      </c>
      <c r="AI8989">
        <v>1</v>
      </c>
      <c r="AJ8989">
        <v>13</v>
      </c>
      <c r="AK8989">
        <v>71</v>
      </c>
      <c r="AL8989">
        <v>0.13</v>
      </c>
      <c r="AM8989">
        <v>5</v>
      </c>
      <c r="AN8989">
        <v>5</v>
      </c>
      <c r="AO8989">
        <v>91</v>
      </c>
      <c r="AP8989">
        <v>5</v>
      </c>
      <c r="AQ8989">
        <v>144</v>
      </c>
    </row>
    <row r="8990" spans="1:43" hidden="1" x14ac:dyDescent="0.25">
      <c r="A8990" t="s">
        <v>32644</v>
      </c>
      <c r="B8990" t="s">
        <v>32645</v>
      </c>
      <c r="C8990" s="1" t="str">
        <f t="shared" si="616"/>
        <v>21:0153</v>
      </c>
      <c r="D8990" s="1" t="str">
        <f t="shared" si="617"/>
        <v>21:0040</v>
      </c>
      <c r="E8990" t="s">
        <v>32646</v>
      </c>
      <c r="F8990" t="s">
        <v>32647</v>
      </c>
      <c r="H8990">
        <v>55.474648000000002</v>
      </c>
      <c r="I8990">
        <v>-124.0749431</v>
      </c>
      <c r="J8990" s="1" t="str">
        <f t="shared" si="618"/>
        <v>Till</v>
      </c>
      <c r="K8990" s="1" t="str">
        <f t="shared" si="615"/>
        <v>&lt;63 micron</v>
      </c>
      <c r="L8990">
        <v>0.2</v>
      </c>
      <c r="M8990">
        <v>1.57</v>
      </c>
      <c r="N8990">
        <v>12</v>
      </c>
      <c r="O8990">
        <v>150</v>
      </c>
      <c r="P8990">
        <v>0.25</v>
      </c>
      <c r="Q8990">
        <v>1</v>
      </c>
      <c r="R8990">
        <v>0.91</v>
      </c>
      <c r="S8990">
        <v>0.5</v>
      </c>
      <c r="T8990">
        <v>15</v>
      </c>
      <c r="U8990">
        <v>71</v>
      </c>
      <c r="V8990">
        <v>62</v>
      </c>
      <c r="W8990">
        <v>3.38</v>
      </c>
      <c r="X8990">
        <v>5</v>
      </c>
      <c r="Z8990">
        <v>0.05</v>
      </c>
      <c r="AA8990">
        <v>10</v>
      </c>
      <c r="AB8990">
        <v>0.8</v>
      </c>
      <c r="AC8990">
        <v>675</v>
      </c>
      <c r="AD8990">
        <v>2</v>
      </c>
      <c r="AE8990">
        <v>0.01</v>
      </c>
      <c r="AF8990">
        <v>62</v>
      </c>
      <c r="AG8990">
        <v>1450</v>
      </c>
      <c r="AH8990">
        <v>6</v>
      </c>
      <c r="AI8990">
        <v>1</v>
      </c>
      <c r="AJ8990">
        <v>13</v>
      </c>
      <c r="AK8990">
        <v>34</v>
      </c>
      <c r="AL8990">
        <v>0.09</v>
      </c>
      <c r="AM8990">
        <v>5</v>
      </c>
      <c r="AN8990">
        <v>5</v>
      </c>
      <c r="AO8990">
        <v>78</v>
      </c>
      <c r="AP8990">
        <v>5</v>
      </c>
      <c r="AQ8990">
        <v>100</v>
      </c>
    </row>
    <row r="8991" spans="1:43" hidden="1" x14ac:dyDescent="0.25">
      <c r="A8991" t="s">
        <v>32648</v>
      </c>
      <c r="B8991" t="s">
        <v>32649</v>
      </c>
      <c r="C8991" s="1" t="str">
        <f t="shared" si="616"/>
        <v>21:0153</v>
      </c>
      <c r="D8991" s="1" t="str">
        <f t="shared" si="617"/>
        <v>21:0040</v>
      </c>
      <c r="E8991" t="s">
        <v>32650</v>
      </c>
      <c r="F8991" t="s">
        <v>32651</v>
      </c>
      <c r="H8991">
        <v>55.463994700000001</v>
      </c>
      <c r="I8991">
        <v>-124.062079</v>
      </c>
      <c r="J8991" s="1" t="str">
        <f t="shared" si="618"/>
        <v>Till</v>
      </c>
      <c r="K8991" s="1" t="str">
        <f t="shared" ref="K8991:K9054" si="619">HYPERLINK("http://geochem.nrcan.gc.ca/cdogs/content/kwd/kwd080004_e.htm", "&lt;63 micron")</f>
        <v>&lt;63 micron</v>
      </c>
      <c r="L8991">
        <v>0.2</v>
      </c>
      <c r="M8991">
        <v>1.49</v>
      </c>
      <c r="N8991">
        <v>12</v>
      </c>
      <c r="O8991">
        <v>170</v>
      </c>
      <c r="P8991">
        <v>0.25</v>
      </c>
      <c r="Q8991">
        <v>1</v>
      </c>
      <c r="R8991">
        <v>0.73</v>
      </c>
      <c r="S8991">
        <v>0.25</v>
      </c>
      <c r="T8991">
        <v>13</v>
      </c>
      <c r="U8991">
        <v>61</v>
      </c>
      <c r="V8991">
        <v>60</v>
      </c>
      <c r="W8991">
        <v>2.88</v>
      </c>
      <c r="X8991">
        <v>5</v>
      </c>
      <c r="Z8991">
        <v>0.05</v>
      </c>
      <c r="AA8991">
        <v>10</v>
      </c>
      <c r="AB8991">
        <v>0.66</v>
      </c>
      <c r="AC8991">
        <v>630</v>
      </c>
      <c r="AD8991">
        <v>1</v>
      </c>
      <c r="AE8991">
        <v>0.01</v>
      </c>
      <c r="AF8991">
        <v>49</v>
      </c>
      <c r="AG8991">
        <v>1290</v>
      </c>
      <c r="AH8991">
        <v>4</v>
      </c>
      <c r="AI8991">
        <v>2</v>
      </c>
      <c r="AJ8991">
        <v>11</v>
      </c>
      <c r="AK8991">
        <v>30</v>
      </c>
      <c r="AL8991">
        <v>0.09</v>
      </c>
      <c r="AM8991">
        <v>5</v>
      </c>
      <c r="AN8991">
        <v>5</v>
      </c>
      <c r="AO8991">
        <v>69</v>
      </c>
      <c r="AP8991">
        <v>5</v>
      </c>
      <c r="AQ8991">
        <v>86</v>
      </c>
    </row>
    <row r="8992" spans="1:43" hidden="1" x14ac:dyDescent="0.25">
      <c r="A8992" t="s">
        <v>32652</v>
      </c>
      <c r="B8992" t="s">
        <v>32653</v>
      </c>
      <c r="C8992" s="1" t="str">
        <f t="shared" si="616"/>
        <v>21:0153</v>
      </c>
      <c r="D8992" s="1" t="str">
        <f t="shared" si="617"/>
        <v>21:0040</v>
      </c>
      <c r="E8992" t="s">
        <v>32654</v>
      </c>
      <c r="F8992" t="s">
        <v>32655</v>
      </c>
      <c r="H8992">
        <v>55.462644599999997</v>
      </c>
      <c r="I8992">
        <v>-124.03929909999999</v>
      </c>
      <c r="J8992" s="1" t="str">
        <f t="shared" si="618"/>
        <v>Till</v>
      </c>
      <c r="K8992" s="1" t="str">
        <f t="shared" si="619"/>
        <v>&lt;63 micron</v>
      </c>
      <c r="L8992">
        <v>0.1</v>
      </c>
      <c r="M8992">
        <v>3.16</v>
      </c>
      <c r="N8992">
        <v>6</v>
      </c>
      <c r="O8992">
        <v>250</v>
      </c>
      <c r="P8992">
        <v>0.25</v>
      </c>
      <c r="Q8992">
        <v>1</v>
      </c>
      <c r="R8992">
        <v>3.65</v>
      </c>
      <c r="S8992">
        <v>0.25</v>
      </c>
      <c r="T8992">
        <v>38</v>
      </c>
      <c r="U8992">
        <v>191</v>
      </c>
      <c r="V8992">
        <v>105</v>
      </c>
      <c r="W8992">
        <v>5.36</v>
      </c>
      <c r="X8992">
        <v>5</v>
      </c>
      <c r="Z8992">
        <v>7.0000000000000007E-2</v>
      </c>
      <c r="AA8992">
        <v>5</v>
      </c>
      <c r="AB8992">
        <v>2.23</v>
      </c>
      <c r="AC8992">
        <v>1245</v>
      </c>
      <c r="AD8992">
        <v>0.5</v>
      </c>
      <c r="AE8992">
        <v>5.0000000000000001E-3</v>
      </c>
      <c r="AF8992">
        <v>98</v>
      </c>
      <c r="AG8992">
        <v>690</v>
      </c>
      <c r="AH8992">
        <v>2</v>
      </c>
      <c r="AI8992">
        <v>2</v>
      </c>
      <c r="AJ8992">
        <v>22</v>
      </c>
      <c r="AK8992">
        <v>67</v>
      </c>
      <c r="AL8992">
        <v>0.01</v>
      </c>
      <c r="AM8992">
        <v>5</v>
      </c>
      <c r="AN8992">
        <v>5</v>
      </c>
      <c r="AO8992">
        <v>105</v>
      </c>
      <c r="AP8992">
        <v>5</v>
      </c>
      <c r="AQ8992">
        <v>96</v>
      </c>
    </row>
    <row r="8993" spans="1:43" hidden="1" x14ac:dyDescent="0.25">
      <c r="A8993" t="s">
        <v>32656</v>
      </c>
      <c r="B8993" t="s">
        <v>32657</v>
      </c>
      <c r="C8993" s="1" t="str">
        <f t="shared" si="616"/>
        <v>21:0153</v>
      </c>
      <c r="D8993" s="1" t="str">
        <f t="shared" si="617"/>
        <v>21:0040</v>
      </c>
      <c r="E8993" t="s">
        <v>32654</v>
      </c>
      <c r="F8993" t="s">
        <v>32658</v>
      </c>
      <c r="H8993">
        <v>55.462644599999997</v>
      </c>
      <c r="I8993">
        <v>-124.03929909999999</v>
      </c>
      <c r="J8993" s="1" t="str">
        <f t="shared" si="618"/>
        <v>Till</v>
      </c>
      <c r="K8993" s="1" t="str">
        <f t="shared" si="619"/>
        <v>&lt;63 micron</v>
      </c>
      <c r="L8993">
        <v>0.1</v>
      </c>
      <c r="M8993">
        <v>2.94</v>
      </c>
      <c r="N8993">
        <v>18</v>
      </c>
      <c r="O8993">
        <v>240</v>
      </c>
      <c r="P8993">
        <v>0.25</v>
      </c>
      <c r="Q8993">
        <v>1</v>
      </c>
      <c r="R8993">
        <v>3.34</v>
      </c>
      <c r="S8993">
        <v>0.25</v>
      </c>
      <c r="T8993">
        <v>36</v>
      </c>
      <c r="U8993">
        <v>176</v>
      </c>
      <c r="V8993">
        <v>100</v>
      </c>
      <c r="W8993">
        <v>5.17</v>
      </c>
      <c r="X8993">
        <v>5</v>
      </c>
      <c r="Z8993">
        <v>0.09</v>
      </c>
      <c r="AA8993">
        <v>5</v>
      </c>
      <c r="AB8993">
        <v>2.0499999999999998</v>
      </c>
      <c r="AC8993">
        <v>1180</v>
      </c>
      <c r="AD8993">
        <v>1</v>
      </c>
      <c r="AE8993">
        <v>5.0000000000000001E-3</v>
      </c>
      <c r="AF8993">
        <v>95</v>
      </c>
      <c r="AG8993">
        <v>710</v>
      </c>
      <c r="AH8993">
        <v>6</v>
      </c>
      <c r="AI8993">
        <v>4</v>
      </c>
      <c r="AJ8993">
        <v>20</v>
      </c>
      <c r="AK8993">
        <v>63</v>
      </c>
      <c r="AL8993">
        <v>0.02</v>
      </c>
      <c r="AM8993">
        <v>5</v>
      </c>
      <c r="AN8993">
        <v>5</v>
      </c>
      <c r="AO8993">
        <v>101</v>
      </c>
      <c r="AP8993">
        <v>5</v>
      </c>
      <c r="AQ8993">
        <v>96</v>
      </c>
    </row>
    <row r="8994" spans="1:43" hidden="1" x14ac:dyDescent="0.25">
      <c r="A8994" t="s">
        <v>32659</v>
      </c>
      <c r="B8994" t="s">
        <v>32660</v>
      </c>
      <c r="C8994" s="1" t="str">
        <f t="shared" si="616"/>
        <v>21:0153</v>
      </c>
      <c r="D8994" s="1" t="str">
        <f t="shared" si="617"/>
        <v>21:0040</v>
      </c>
      <c r="E8994" t="s">
        <v>32661</v>
      </c>
      <c r="F8994" t="s">
        <v>32662</v>
      </c>
      <c r="H8994">
        <v>55.466170099999999</v>
      </c>
      <c r="I8994">
        <v>-124.09162139999999</v>
      </c>
      <c r="J8994" s="1" t="str">
        <f t="shared" si="618"/>
        <v>Till</v>
      </c>
      <c r="K8994" s="1" t="str">
        <f t="shared" si="619"/>
        <v>&lt;63 micron</v>
      </c>
      <c r="L8994">
        <v>0.4</v>
      </c>
      <c r="M8994">
        <v>1.48</v>
      </c>
      <c r="N8994">
        <v>18</v>
      </c>
      <c r="O8994">
        <v>150</v>
      </c>
      <c r="P8994">
        <v>0.25</v>
      </c>
      <c r="Q8994">
        <v>1</v>
      </c>
      <c r="R8994">
        <v>0.72</v>
      </c>
      <c r="S8994">
        <v>0.5</v>
      </c>
      <c r="T8994">
        <v>16</v>
      </c>
      <c r="U8994">
        <v>58</v>
      </c>
      <c r="V8994">
        <v>70</v>
      </c>
      <c r="W8994">
        <v>3.41</v>
      </c>
      <c r="X8994">
        <v>5</v>
      </c>
      <c r="Z8994">
        <v>0.09</v>
      </c>
      <c r="AA8994">
        <v>10</v>
      </c>
      <c r="AB8994">
        <v>0.72</v>
      </c>
      <c r="AC8994">
        <v>760</v>
      </c>
      <c r="AD8994">
        <v>2</v>
      </c>
      <c r="AE8994">
        <v>0.01</v>
      </c>
      <c r="AF8994">
        <v>59</v>
      </c>
      <c r="AG8994">
        <v>1420</v>
      </c>
      <c r="AH8994">
        <v>4</v>
      </c>
      <c r="AI8994">
        <v>1</v>
      </c>
      <c r="AJ8994">
        <v>9</v>
      </c>
      <c r="AK8994">
        <v>40</v>
      </c>
      <c r="AL8994">
        <v>0.09</v>
      </c>
      <c r="AM8994">
        <v>5</v>
      </c>
      <c r="AN8994">
        <v>5</v>
      </c>
      <c r="AO8994">
        <v>70</v>
      </c>
      <c r="AP8994">
        <v>5</v>
      </c>
      <c r="AQ8994">
        <v>122</v>
      </c>
    </row>
    <row r="8995" spans="1:43" hidden="1" x14ac:dyDescent="0.25">
      <c r="A8995" t="s">
        <v>32663</v>
      </c>
      <c r="B8995" t="s">
        <v>32664</v>
      </c>
      <c r="C8995" s="1" t="str">
        <f t="shared" si="616"/>
        <v>21:0153</v>
      </c>
      <c r="D8995" s="1" t="str">
        <f t="shared" si="617"/>
        <v>21:0040</v>
      </c>
      <c r="E8995" t="s">
        <v>32665</v>
      </c>
      <c r="F8995" t="s">
        <v>32666</v>
      </c>
      <c r="H8995">
        <v>55.5075389</v>
      </c>
      <c r="I8995">
        <v>-124.10011299999999</v>
      </c>
      <c r="J8995" s="1" t="str">
        <f t="shared" si="618"/>
        <v>Till</v>
      </c>
      <c r="K8995" s="1" t="str">
        <f t="shared" si="619"/>
        <v>&lt;63 micron</v>
      </c>
      <c r="L8995">
        <v>0.6</v>
      </c>
      <c r="M8995">
        <v>1.86</v>
      </c>
      <c r="N8995">
        <v>8</v>
      </c>
      <c r="O8995">
        <v>190</v>
      </c>
      <c r="P8995">
        <v>0.25</v>
      </c>
      <c r="Q8995">
        <v>1</v>
      </c>
      <c r="R8995">
        <v>3.16</v>
      </c>
      <c r="S8995">
        <v>1.5</v>
      </c>
      <c r="T8995">
        <v>20</v>
      </c>
      <c r="U8995">
        <v>67</v>
      </c>
      <c r="V8995">
        <v>78</v>
      </c>
      <c r="W8995">
        <v>3.85</v>
      </c>
      <c r="X8995">
        <v>5</v>
      </c>
      <c r="Z8995">
        <v>0.11</v>
      </c>
      <c r="AA8995">
        <v>5</v>
      </c>
      <c r="AB8995">
        <v>1.2</v>
      </c>
      <c r="AC8995">
        <v>745</v>
      </c>
      <c r="AD8995">
        <v>3</v>
      </c>
      <c r="AE8995">
        <v>0.01</v>
      </c>
      <c r="AF8995">
        <v>73</v>
      </c>
      <c r="AG8995">
        <v>1070</v>
      </c>
      <c r="AH8995">
        <v>4</v>
      </c>
      <c r="AI8995">
        <v>1</v>
      </c>
      <c r="AJ8995">
        <v>12</v>
      </c>
      <c r="AK8995">
        <v>89</v>
      </c>
      <c r="AL8995">
        <v>0.09</v>
      </c>
      <c r="AM8995">
        <v>5</v>
      </c>
      <c r="AN8995">
        <v>5</v>
      </c>
      <c r="AO8995">
        <v>81</v>
      </c>
      <c r="AP8995">
        <v>5</v>
      </c>
      <c r="AQ8995">
        <v>162</v>
      </c>
    </row>
    <row r="8996" spans="1:43" hidden="1" x14ac:dyDescent="0.25">
      <c r="A8996" t="s">
        <v>32667</v>
      </c>
      <c r="B8996" t="s">
        <v>32668</v>
      </c>
      <c r="C8996" s="1" t="str">
        <f t="shared" si="616"/>
        <v>21:0153</v>
      </c>
      <c r="D8996" s="1" t="str">
        <f t="shared" si="617"/>
        <v>21:0040</v>
      </c>
      <c r="E8996" t="s">
        <v>32669</v>
      </c>
      <c r="F8996" t="s">
        <v>32670</v>
      </c>
      <c r="H8996">
        <v>55.518772800000001</v>
      </c>
      <c r="I8996">
        <v>-124.1344797</v>
      </c>
      <c r="J8996" s="1" t="str">
        <f t="shared" si="618"/>
        <v>Till</v>
      </c>
      <c r="K8996" s="1" t="str">
        <f t="shared" si="619"/>
        <v>&lt;63 micron</v>
      </c>
      <c r="L8996">
        <v>0.1</v>
      </c>
      <c r="M8996">
        <v>3.36</v>
      </c>
      <c r="N8996">
        <v>12</v>
      </c>
      <c r="O8996">
        <v>110</v>
      </c>
      <c r="P8996">
        <v>0.25</v>
      </c>
      <c r="Q8996">
        <v>1</v>
      </c>
      <c r="R8996">
        <v>1.78</v>
      </c>
      <c r="S8996">
        <v>0.25</v>
      </c>
      <c r="T8996">
        <v>25</v>
      </c>
      <c r="U8996">
        <v>73</v>
      </c>
      <c r="V8996">
        <v>128</v>
      </c>
      <c r="W8996">
        <v>4.75</v>
      </c>
      <c r="X8996">
        <v>5</v>
      </c>
      <c r="Z8996">
        <v>0.05</v>
      </c>
      <c r="AA8996">
        <v>5</v>
      </c>
      <c r="AB8996">
        <v>1.74</v>
      </c>
      <c r="AC8996">
        <v>1060</v>
      </c>
      <c r="AD8996">
        <v>0.5</v>
      </c>
      <c r="AE8996">
        <v>0.01</v>
      </c>
      <c r="AF8996">
        <v>58</v>
      </c>
      <c r="AG8996">
        <v>910</v>
      </c>
      <c r="AH8996">
        <v>1</v>
      </c>
      <c r="AI8996">
        <v>1</v>
      </c>
      <c r="AJ8996">
        <v>16</v>
      </c>
      <c r="AK8996">
        <v>62</v>
      </c>
      <c r="AL8996">
        <v>0.26</v>
      </c>
      <c r="AM8996">
        <v>5</v>
      </c>
      <c r="AN8996">
        <v>5</v>
      </c>
      <c r="AO8996">
        <v>160</v>
      </c>
      <c r="AP8996">
        <v>5</v>
      </c>
      <c r="AQ8996">
        <v>88</v>
      </c>
    </row>
    <row r="8997" spans="1:43" hidden="1" x14ac:dyDescent="0.25">
      <c r="A8997" t="s">
        <v>32671</v>
      </c>
      <c r="B8997" t="s">
        <v>32672</v>
      </c>
      <c r="C8997" s="1" t="str">
        <f t="shared" si="616"/>
        <v>21:0153</v>
      </c>
      <c r="D8997" s="1" t="str">
        <f t="shared" si="617"/>
        <v>21:0040</v>
      </c>
      <c r="E8997" t="s">
        <v>32673</v>
      </c>
      <c r="F8997" t="s">
        <v>32674</v>
      </c>
      <c r="H8997">
        <v>55.517199499999997</v>
      </c>
      <c r="I8997">
        <v>-124.0808858</v>
      </c>
      <c r="J8997" s="1" t="str">
        <f t="shared" si="618"/>
        <v>Till</v>
      </c>
      <c r="K8997" s="1" t="str">
        <f t="shared" si="619"/>
        <v>&lt;63 micron</v>
      </c>
      <c r="L8997">
        <v>0.4</v>
      </c>
      <c r="M8997">
        <v>1.72</v>
      </c>
      <c r="N8997">
        <v>20</v>
      </c>
      <c r="O8997">
        <v>420</v>
      </c>
      <c r="P8997">
        <v>0.25</v>
      </c>
      <c r="Q8997">
        <v>1</v>
      </c>
      <c r="R8997">
        <v>0.61</v>
      </c>
      <c r="S8997">
        <v>0.5</v>
      </c>
      <c r="T8997">
        <v>18</v>
      </c>
      <c r="U8997">
        <v>76</v>
      </c>
      <c r="V8997">
        <v>67</v>
      </c>
      <c r="W8997">
        <v>4.1100000000000003</v>
      </c>
      <c r="X8997">
        <v>10</v>
      </c>
      <c r="Z8997">
        <v>0.14000000000000001</v>
      </c>
      <c r="AA8997">
        <v>20</v>
      </c>
      <c r="AB8997">
        <v>0.75</v>
      </c>
      <c r="AC8997">
        <v>615</v>
      </c>
      <c r="AD8997">
        <v>3</v>
      </c>
      <c r="AE8997">
        <v>0.01</v>
      </c>
      <c r="AF8997">
        <v>91</v>
      </c>
      <c r="AG8997">
        <v>1120</v>
      </c>
      <c r="AH8997">
        <v>14</v>
      </c>
      <c r="AI8997">
        <v>1</v>
      </c>
      <c r="AJ8997">
        <v>9</v>
      </c>
      <c r="AK8997">
        <v>39</v>
      </c>
      <c r="AL8997">
        <v>0.06</v>
      </c>
      <c r="AM8997">
        <v>5</v>
      </c>
      <c r="AN8997">
        <v>5</v>
      </c>
      <c r="AO8997">
        <v>68</v>
      </c>
      <c r="AP8997">
        <v>5</v>
      </c>
      <c r="AQ8997">
        <v>188</v>
      </c>
    </row>
    <row r="8998" spans="1:43" hidden="1" x14ac:dyDescent="0.25">
      <c r="A8998" t="s">
        <v>32675</v>
      </c>
      <c r="B8998" t="s">
        <v>32676</v>
      </c>
      <c r="C8998" s="1" t="str">
        <f t="shared" si="616"/>
        <v>21:0153</v>
      </c>
      <c r="D8998" s="1" t="str">
        <f t="shared" si="617"/>
        <v>21:0040</v>
      </c>
      <c r="E8998" t="s">
        <v>32677</v>
      </c>
      <c r="F8998" t="s">
        <v>32678</v>
      </c>
      <c r="H8998">
        <v>55.613428800000001</v>
      </c>
      <c r="I8998">
        <v>-124.0679564</v>
      </c>
      <c r="J8998" s="1" t="str">
        <f t="shared" si="618"/>
        <v>Till</v>
      </c>
      <c r="K8998" s="1" t="str">
        <f t="shared" si="619"/>
        <v>&lt;63 micron</v>
      </c>
      <c r="L8998">
        <v>0.4</v>
      </c>
      <c r="M8998">
        <v>1.82</v>
      </c>
      <c r="N8998">
        <v>22</v>
      </c>
      <c r="O8998">
        <v>110</v>
      </c>
      <c r="P8998">
        <v>0.25</v>
      </c>
      <c r="Q8998">
        <v>2</v>
      </c>
      <c r="R8998">
        <v>0.34</v>
      </c>
      <c r="S8998">
        <v>0.25</v>
      </c>
      <c r="T8998">
        <v>19</v>
      </c>
      <c r="U8998">
        <v>39</v>
      </c>
      <c r="V8998">
        <v>38</v>
      </c>
      <c r="W8998">
        <v>3.88</v>
      </c>
      <c r="X8998">
        <v>5</v>
      </c>
      <c r="Z8998">
        <v>0.33</v>
      </c>
      <c r="AA8998">
        <v>40</v>
      </c>
      <c r="AB8998">
        <v>0.78</v>
      </c>
      <c r="AC8998">
        <v>665</v>
      </c>
      <c r="AD8998">
        <v>0.5</v>
      </c>
      <c r="AE8998">
        <v>0.01</v>
      </c>
      <c r="AF8998">
        <v>39</v>
      </c>
      <c r="AG8998">
        <v>590</v>
      </c>
      <c r="AH8998">
        <v>40</v>
      </c>
      <c r="AI8998">
        <v>2</v>
      </c>
      <c r="AJ8998">
        <v>6</v>
      </c>
      <c r="AK8998">
        <v>17</v>
      </c>
      <c r="AL8998">
        <v>0.02</v>
      </c>
      <c r="AM8998">
        <v>5</v>
      </c>
      <c r="AN8998">
        <v>5</v>
      </c>
      <c r="AO8998">
        <v>38</v>
      </c>
      <c r="AP8998">
        <v>5</v>
      </c>
      <c r="AQ8998">
        <v>126</v>
      </c>
    </row>
    <row r="8999" spans="1:43" hidden="1" x14ac:dyDescent="0.25">
      <c r="A8999" t="s">
        <v>32679</v>
      </c>
      <c r="B8999" t="s">
        <v>32680</v>
      </c>
      <c r="C8999" s="1" t="str">
        <f t="shared" si="616"/>
        <v>21:0153</v>
      </c>
      <c r="D8999" s="1" t="str">
        <f t="shared" si="617"/>
        <v>21:0040</v>
      </c>
      <c r="E8999" t="s">
        <v>32681</v>
      </c>
      <c r="F8999" t="s">
        <v>32682</v>
      </c>
      <c r="H8999">
        <v>55.6440749</v>
      </c>
      <c r="I8999">
        <v>-124.00803000000001</v>
      </c>
      <c r="J8999" s="1" t="str">
        <f t="shared" si="618"/>
        <v>Till</v>
      </c>
      <c r="K8999" s="1" t="str">
        <f t="shared" si="619"/>
        <v>&lt;63 micron</v>
      </c>
      <c r="L8999">
        <v>0.2</v>
      </c>
      <c r="M8999">
        <v>3.21</v>
      </c>
      <c r="N8999">
        <v>18</v>
      </c>
      <c r="O8999">
        <v>210</v>
      </c>
      <c r="P8999">
        <v>0.25</v>
      </c>
      <c r="Q8999">
        <v>1</v>
      </c>
      <c r="R8999">
        <v>0.76</v>
      </c>
      <c r="S8999">
        <v>0.25</v>
      </c>
      <c r="T8999">
        <v>19</v>
      </c>
      <c r="U8999">
        <v>66</v>
      </c>
      <c r="V8999">
        <v>54</v>
      </c>
      <c r="W8999">
        <v>4.4800000000000004</v>
      </c>
      <c r="X8999">
        <v>5</v>
      </c>
      <c r="Z8999">
        <v>0.56000000000000005</v>
      </c>
      <c r="AA8999">
        <v>40</v>
      </c>
      <c r="AB8999">
        <v>1.1299999999999999</v>
      </c>
      <c r="AC8999">
        <v>795</v>
      </c>
      <c r="AD8999">
        <v>0.5</v>
      </c>
      <c r="AE8999">
        <v>0.04</v>
      </c>
      <c r="AF8999">
        <v>54</v>
      </c>
      <c r="AG8999">
        <v>840</v>
      </c>
      <c r="AH8999">
        <v>22</v>
      </c>
      <c r="AI8999">
        <v>2</v>
      </c>
      <c r="AJ8999">
        <v>11</v>
      </c>
      <c r="AK8999">
        <v>48</v>
      </c>
      <c r="AL8999">
        <v>0.1</v>
      </c>
      <c r="AM8999">
        <v>5</v>
      </c>
      <c r="AN8999">
        <v>5</v>
      </c>
      <c r="AO8999">
        <v>62</v>
      </c>
      <c r="AP8999">
        <v>5</v>
      </c>
      <c r="AQ8999">
        <v>108</v>
      </c>
    </row>
    <row r="9000" spans="1:43" hidden="1" x14ac:dyDescent="0.25">
      <c r="A9000" t="s">
        <v>32683</v>
      </c>
      <c r="B9000" t="s">
        <v>32684</v>
      </c>
      <c r="C9000" s="1" t="str">
        <f t="shared" si="616"/>
        <v>21:0153</v>
      </c>
      <c r="D9000" s="1" t="str">
        <f t="shared" si="617"/>
        <v>21:0040</v>
      </c>
      <c r="E9000" t="s">
        <v>32685</v>
      </c>
      <c r="F9000" t="s">
        <v>32686</v>
      </c>
      <c r="H9000">
        <v>55.545415599999998</v>
      </c>
      <c r="I9000">
        <v>-124.0768734</v>
      </c>
      <c r="J9000" s="1" t="str">
        <f t="shared" si="618"/>
        <v>Till</v>
      </c>
      <c r="K9000" s="1" t="str">
        <f t="shared" si="619"/>
        <v>&lt;63 micron</v>
      </c>
      <c r="L9000">
        <v>0.1</v>
      </c>
      <c r="M9000">
        <v>2.0699999999999998</v>
      </c>
      <c r="N9000">
        <v>4</v>
      </c>
      <c r="O9000">
        <v>230</v>
      </c>
      <c r="P9000">
        <v>0.25</v>
      </c>
      <c r="Q9000">
        <v>1</v>
      </c>
      <c r="R9000">
        <v>0.71</v>
      </c>
      <c r="S9000">
        <v>0.25</v>
      </c>
      <c r="T9000">
        <v>19</v>
      </c>
      <c r="U9000">
        <v>69</v>
      </c>
      <c r="V9000">
        <v>70</v>
      </c>
      <c r="W9000">
        <v>3.9</v>
      </c>
      <c r="X9000">
        <v>5</v>
      </c>
      <c r="Z9000">
        <v>0.36</v>
      </c>
      <c r="AA9000">
        <v>20</v>
      </c>
      <c r="AB9000">
        <v>1.1000000000000001</v>
      </c>
      <c r="AC9000">
        <v>855</v>
      </c>
      <c r="AD9000">
        <v>1</v>
      </c>
      <c r="AE9000">
        <v>0.02</v>
      </c>
      <c r="AF9000">
        <v>56</v>
      </c>
      <c r="AG9000">
        <v>1030</v>
      </c>
      <c r="AH9000">
        <v>10</v>
      </c>
      <c r="AI9000">
        <v>1</v>
      </c>
      <c r="AJ9000">
        <v>9</v>
      </c>
      <c r="AK9000">
        <v>38</v>
      </c>
      <c r="AL9000">
        <v>0.14000000000000001</v>
      </c>
      <c r="AM9000">
        <v>5</v>
      </c>
      <c r="AN9000">
        <v>5</v>
      </c>
      <c r="AO9000">
        <v>89</v>
      </c>
      <c r="AP9000">
        <v>5</v>
      </c>
      <c r="AQ9000">
        <v>100</v>
      </c>
    </row>
    <row r="9001" spans="1:43" hidden="1" x14ac:dyDescent="0.25">
      <c r="A9001" t="s">
        <v>32687</v>
      </c>
      <c r="B9001" t="s">
        <v>32688</v>
      </c>
      <c r="C9001" s="1" t="str">
        <f t="shared" si="616"/>
        <v>21:0153</v>
      </c>
      <c r="D9001" s="1" t="str">
        <f t="shared" si="617"/>
        <v>21:0040</v>
      </c>
      <c r="E9001" t="s">
        <v>32685</v>
      </c>
      <c r="F9001" t="s">
        <v>32689</v>
      </c>
      <c r="H9001">
        <v>55.545415599999998</v>
      </c>
      <c r="I9001">
        <v>-124.0768734</v>
      </c>
      <c r="J9001" s="1" t="str">
        <f t="shared" si="618"/>
        <v>Till</v>
      </c>
      <c r="K9001" s="1" t="str">
        <f t="shared" si="619"/>
        <v>&lt;63 micron</v>
      </c>
      <c r="L9001">
        <v>0.1</v>
      </c>
      <c r="M9001">
        <v>1.41</v>
      </c>
      <c r="N9001">
        <v>16</v>
      </c>
      <c r="O9001">
        <v>150</v>
      </c>
      <c r="P9001">
        <v>0.25</v>
      </c>
      <c r="Q9001">
        <v>1</v>
      </c>
      <c r="R9001">
        <v>0.65</v>
      </c>
      <c r="S9001">
        <v>0.25</v>
      </c>
      <c r="T9001">
        <v>20</v>
      </c>
      <c r="U9001">
        <v>58</v>
      </c>
      <c r="V9001">
        <v>89</v>
      </c>
      <c r="W9001">
        <v>3.27</v>
      </c>
      <c r="X9001">
        <v>5</v>
      </c>
      <c r="Z9001">
        <v>0.18</v>
      </c>
      <c r="AA9001">
        <v>10</v>
      </c>
      <c r="AB9001">
        <v>0.87</v>
      </c>
      <c r="AC9001">
        <v>740</v>
      </c>
      <c r="AD9001">
        <v>0.5</v>
      </c>
      <c r="AE9001">
        <v>0.01</v>
      </c>
      <c r="AF9001">
        <v>51</v>
      </c>
      <c r="AG9001">
        <v>1030</v>
      </c>
      <c r="AH9001">
        <v>2</v>
      </c>
      <c r="AI9001">
        <v>1</v>
      </c>
      <c r="AJ9001">
        <v>8</v>
      </c>
      <c r="AK9001">
        <v>32</v>
      </c>
      <c r="AL9001">
        <v>0.11</v>
      </c>
      <c r="AM9001">
        <v>5</v>
      </c>
      <c r="AN9001">
        <v>5</v>
      </c>
      <c r="AO9001">
        <v>86</v>
      </c>
      <c r="AP9001">
        <v>5</v>
      </c>
      <c r="AQ9001">
        <v>80</v>
      </c>
    </row>
    <row r="9002" spans="1:43" hidden="1" x14ac:dyDescent="0.25">
      <c r="A9002" t="s">
        <v>32690</v>
      </c>
      <c r="B9002" t="s">
        <v>32691</v>
      </c>
      <c r="C9002" s="1" t="str">
        <f t="shared" si="616"/>
        <v>21:0153</v>
      </c>
      <c r="D9002" s="1" t="str">
        <f t="shared" si="617"/>
        <v>21:0040</v>
      </c>
      <c r="E9002" t="s">
        <v>32692</v>
      </c>
      <c r="F9002" t="s">
        <v>32693</v>
      </c>
      <c r="H9002">
        <v>55.539637800000001</v>
      </c>
      <c r="I9002">
        <v>-124.11007360000001</v>
      </c>
      <c r="J9002" s="1" t="str">
        <f t="shared" si="618"/>
        <v>Till</v>
      </c>
      <c r="K9002" s="1" t="str">
        <f t="shared" si="619"/>
        <v>&lt;63 micron</v>
      </c>
      <c r="L9002">
        <v>0.1</v>
      </c>
      <c r="M9002">
        <v>1.76</v>
      </c>
      <c r="N9002">
        <v>4</v>
      </c>
      <c r="O9002">
        <v>230</v>
      </c>
      <c r="P9002">
        <v>0.25</v>
      </c>
      <c r="Q9002">
        <v>1</v>
      </c>
      <c r="R9002">
        <v>3.32</v>
      </c>
      <c r="S9002">
        <v>0.25</v>
      </c>
      <c r="T9002">
        <v>15</v>
      </c>
      <c r="U9002">
        <v>45</v>
      </c>
      <c r="V9002">
        <v>41</v>
      </c>
      <c r="W9002">
        <v>3.25</v>
      </c>
      <c r="X9002">
        <v>5</v>
      </c>
      <c r="Z9002">
        <v>0.36</v>
      </c>
      <c r="AA9002">
        <v>5</v>
      </c>
      <c r="AB9002">
        <v>1.2</v>
      </c>
      <c r="AC9002">
        <v>580</v>
      </c>
      <c r="AD9002">
        <v>0.5</v>
      </c>
      <c r="AE9002">
        <v>0.01</v>
      </c>
      <c r="AF9002">
        <v>46</v>
      </c>
      <c r="AG9002">
        <v>690</v>
      </c>
      <c r="AH9002">
        <v>8</v>
      </c>
      <c r="AI9002">
        <v>1</v>
      </c>
      <c r="AJ9002">
        <v>6</v>
      </c>
      <c r="AK9002">
        <v>84</v>
      </c>
      <c r="AL9002">
        <v>7.0000000000000007E-2</v>
      </c>
      <c r="AM9002">
        <v>5</v>
      </c>
      <c r="AN9002">
        <v>5</v>
      </c>
      <c r="AO9002">
        <v>48</v>
      </c>
      <c r="AP9002">
        <v>5</v>
      </c>
      <c r="AQ9002">
        <v>92</v>
      </c>
    </row>
    <row r="9003" spans="1:43" hidden="1" x14ac:dyDescent="0.25">
      <c r="A9003" t="s">
        <v>32694</v>
      </c>
      <c r="B9003" t="s">
        <v>32695</v>
      </c>
      <c r="C9003" s="1" t="str">
        <f t="shared" si="616"/>
        <v>21:0153</v>
      </c>
      <c r="D9003" s="1" t="str">
        <f t="shared" si="617"/>
        <v>21:0040</v>
      </c>
      <c r="E9003" t="s">
        <v>32692</v>
      </c>
      <c r="F9003" t="s">
        <v>32696</v>
      </c>
      <c r="H9003">
        <v>55.539637800000001</v>
      </c>
      <c r="I9003">
        <v>-124.11007360000001</v>
      </c>
      <c r="J9003" s="1" t="str">
        <f t="shared" si="618"/>
        <v>Till</v>
      </c>
      <c r="K9003" s="1" t="str">
        <f t="shared" si="619"/>
        <v>&lt;63 micron</v>
      </c>
      <c r="L9003">
        <v>0.1</v>
      </c>
      <c r="M9003">
        <v>1.98</v>
      </c>
      <c r="N9003">
        <v>6</v>
      </c>
      <c r="O9003">
        <v>210</v>
      </c>
      <c r="P9003">
        <v>0.25</v>
      </c>
      <c r="Q9003">
        <v>1</v>
      </c>
      <c r="R9003">
        <v>0.53</v>
      </c>
      <c r="S9003">
        <v>0.25</v>
      </c>
      <c r="T9003">
        <v>17</v>
      </c>
      <c r="U9003">
        <v>47</v>
      </c>
      <c r="V9003">
        <v>48</v>
      </c>
      <c r="W9003">
        <v>3.82</v>
      </c>
      <c r="X9003">
        <v>5</v>
      </c>
      <c r="Z9003">
        <v>0.34</v>
      </c>
      <c r="AA9003">
        <v>20</v>
      </c>
      <c r="AB9003">
        <v>0.94</v>
      </c>
      <c r="AC9003">
        <v>695</v>
      </c>
      <c r="AD9003">
        <v>0.5</v>
      </c>
      <c r="AE9003">
        <v>0.01</v>
      </c>
      <c r="AF9003">
        <v>54</v>
      </c>
      <c r="AG9003">
        <v>950</v>
      </c>
      <c r="AH9003">
        <v>8</v>
      </c>
      <c r="AI9003">
        <v>1</v>
      </c>
      <c r="AJ9003">
        <v>7</v>
      </c>
      <c r="AK9003">
        <v>29</v>
      </c>
      <c r="AL9003">
        <v>0.09</v>
      </c>
      <c r="AM9003">
        <v>5</v>
      </c>
      <c r="AN9003">
        <v>5</v>
      </c>
      <c r="AO9003">
        <v>60</v>
      </c>
      <c r="AP9003">
        <v>5</v>
      </c>
      <c r="AQ9003">
        <v>102</v>
      </c>
    </row>
    <row r="9004" spans="1:43" hidden="1" x14ac:dyDescent="0.25">
      <c r="A9004" t="s">
        <v>32697</v>
      </c>
      <c r="B9004" t="s">
        <v>32698</v>
      </c>
      <c r="C9004" s="1" t="str">
        <f t="shared" si="616"/>
        <v>21:0153</v>
      </c>
      <c r="D9004" s="1" t="str">
        <f t="shared" si="617"/>
        <v>21:0040</v>
      </c>
      <c r="E9004" t="s">
        <v>32699</v>
      </c>
      <c r="F9004" t="s">
        <v>32700</v>
      </c>
      <c r="H9004">
        <v>55.551620200000002</v>
      </c>
      <c r="I9004">
        <v>-124.15344949999999</v>
      </c>
      <c r="J9004" s="1" t="str">
        <f t="shared" si="618"/>
        <v>Till</v>
      </c>
      <c r="K9004" s="1" t="str">
        <f t="shared" si="619"/>
        <v>&lt;63 micron</v>
      </c>
      <c r="L9004">
        <v>0.1</v>
      </c>
      <c r="M9004">
        <v>1.25</v>
      </c>
      <c r="N9004">
        <v>14</v>
      </c>
      <c r="O9004">
        <v>110</v>
      </c>
      <c r="P9004">
        <v>0.25</v>
      </c>
      <c r="Q9004">
        <v>1</v>
      </c>
      <c r="R9004">
        <v>0.45</v>
      </c>
      <c r="S9004">
        <v>0.25</v>
      </c>
      <c r="T9004">
        <v>12</v>
      </c>
      <c r="U9004">
        <v>59</v>
      </c>
      <c r="V9004">
        <v>34</v>
      </c>
      <c r="W9004">
        <v>2.6</v>
      </c>
      <c r="X9004">
        <v>5</v>
      </c>
      <c r="Z9004">
        <v>0.12</v>
      </c>
      <c r="AA9004">
        <v>20</v>
      </c>
      <c r="AB9004">
        <v>0.68</v>
      </c>
      <c r="AC9004">
        <v>470</v>
      </c>
      <c r="AD9004">
        <v>0.5</v>
      </c>
      <c r="AE9004">
        <v>5.0000000000000001E-3</v>
      </c>
      <c r="AF9004">
        <v>48</v>
      </c>
      <c r="AG9004">
        <v>1060</v>
      </c>
      <c r="AH9004">
        <v>6</v>
      </c>
      <c r="AI9004">
        <v>1</v>
      </c>
      <c r="AJ9004">
        <v>6</v>
      </c>
      <c r="AK9004">
        <v>23</v>
      </c>
      <c r="AL9004">
        <v>7.0000000000000007E-2</v>
      </c>
      <c r="AM9004">
        <v>5</v>
      </c>
      <c r="AN9004">
        <v>5</v>
      </c>
      <c r="AO9004">
        <v>51</v>
      </c>
      <c r="AP9004">
        <v>5</v>
      </c>
      <c r="AQ9004">
        <v>58</v>
      </c>
    </row>
    <row r="9005" spans="1:43" hidden="1" x14ac:dyDescent="0.25">
      <c r="A9005" t="s">
        <v>32701</v>
      </c>
      <c r="B9005" t="s">
        <v>32702</v>
      </c>
      <c r="C9005" s="1" t="str">
        <f t="shared" si="616"/>
        <v>21:0153</v>
      </c>
      <c r="D9005" s="1" t="str">
        <f t="shared" si="617"/>
        <v>21:0040</v>
      </c>
      <c r="E9005" t="s">
        <v>32699</v>
      </c>
      <c r="F9005" t="s">
        <v>32703</v>
      </c>
      <c r="H9005">
        <v>55.551620200000002</v>
      </c>
      <c r="I9005">
        <v>-124.15344949999999</v>
      </c>
      <c r="J9005" s="1" t="str">
        <f t="shared" si="618"/>
        <v>Till</v>
      </c>
      <c r="K9005" s="1" t="str">
        <f t="shared" si="619"/>
        <v>&lt;63 micron</v>
      </c>
      <c r="L9005">
        <v>0.1</v>
      </c>
      <c r="M9005">
        <v>1.26</v>
      </c>
      <c r="N9005">
        <v>10</v>
      </c>
      <c r="O9005">
        <v>110</v>
      </c>
      <c r="P9005">
        <v>0.25</v>
      </c>
      <c r="Q9005">
        <v>1</v>
      </c>
      <c r="R9005">
        <v>0.46</v>
      </c>
      <c r="S9005">
        <v>0.25</v>
      </c>
      <c r="T9005">
        <v>13</v>
      </c>
      <c r="U9005">
        <v>56</v>
      </c>
      <c r="V9005">
        <v>34</v>
      </c>
      <c r="W9005">
        <v>2.6</v>
      </c>
      <c r="X9005">
        <v>5</v>
      </c>
      <c r="Z9005">
        <v>0.13</v>
      </c>
      <c r="AA9005">
        <v>20</v>
      </c>
      <c r="AB9005">
        <v>0.69</v>
      </c>
      <c r="AC9005">
        <v>495</v>
      </c>
      <c r="AD9005">
        <v>0.5</v>
      </c>
      <c r="AE9005">
        <v>0.01</v>
      </c>
      <c r="AF9005">
        <v>53</v>
      </c>
      <c r="AG9005">
        <v>1080</v>
      </c>
      <c r="AH9005">
        <v>4</v>
      </c>
      <c r="AI9005">
        <v>1</v>
      </c>
      <c r="AJ9005">
        <v>6</v>
      </c>
      <c r="AK9005">
        <v>24</v>
      </c>
      <c r="AL9005">
        <v>7.0000000000000007E-2</v>
      </c>
      <c r="AM9005">
        <v>5</v>
      </c>
      <c r="AN9005">
        <v>5</v>
      </c>
      <c r="AO9005">
        <v>52</v>
      </c>
      <c r="AP9005">
        <v>5</v>
      </c>
      <c r="AQ9005">
        <v>58</v>
      </c>
    </row>
    <row r="9006" spans="1:43" hidden="1" x14ac:dyDescent="0.25">
      <c r="A9006" t="s">
        <v>32704</v>
      </c>
      <c r="B9006" t="s">
        <v>32705</v>
      </c>
      <c r="C9006" s="1" t="str">
        <f t="shared" si="616"/>
        <v>21:0153</v>
      </c>
      <c r="D9006" s="1" t="str">
        <f t="shared" si="617"/>
        <v>21:0040</v>
      </c>
      <c r="E9006" t="s">
        <v>32706</v>
      </c>
      <c r="F9006" t="s">
        <v>32707</v>
      </c>
      <c r="H9006">
        <v>55.585070700000003</v>
      </c>
      <c r="I9006">
        <v>-124.0256191</v>
      </c>
      <c r="J9006" s="1" t="str">
        <f t="shared" si="618"/>
        <v>Till</v>
      </c>
      <c r="K9006" s="1" t="str">
        <f t="shared" si="619"/>
        <v>&lt;63 micron</v>
      </c>
      <c r="L9006">
        <v>0.1</v>
      </c>
      <c r="M9006">
        <v>1.62</v>
      </c>
      <c r="N9006">
        <v>12</v>
      </c>
      <c r="O9006">
        <v>270</v>
      </c>
      <c r="P9006">
        <v>0.25</v>
      </c>
      <c r="Q9006">
        <v>1</v>
      </c>
      <c r="R9006">
        <v>0.59</v>
      </c>
      <c r="S9006">
        <v>0.25</v>
      </c>
      <c r="T9006">
        <v>14</v>
      </c>
      <c r="U9006">
        <v>67</v>
      </c>
      <c r="V9006">
        <v>42</v>
      </c>
      <c r="W9006">
        <v>3.12</v>
      </c>
      <c r="X9006">
        <v>5</v>
      </c>
      <c r="Z9006">
        <v>0.21</v>
      </c>
      <c r="AA9006">
        <v>20</v>
      </c>
      <c r="AB9006">
        <v>0.74</v>
      </c>
      <c r="AC9006">
        <v>475</v>
      </c>
      <c r="AD9006">
        <v>1</v>
      </c>
      <c r="AE9006">
        <v>0.01</v>
      </c>
      <c r="AF9006">
        <v>61</v>
      </c>
      <c r="AG9006">
        <v>940</v>
      </c>
      <c r="AH9006">
        <v>12</v>
      </c>
      <c r="AI9006">
        <v>1</v>
      </c>
      <c r="AJ9006">
        <v>8</v>
      </c>
      <c r="AK9006">
        <v>29</v>
      </c>
      <c r="AL9006">
        <v>0.1</v>
      </c>
      <c r="AM9006">
        <v>5</v>
      </c>
      <c r="AN9006">
        <v>5</v>
      </c>
      <c r="AO9006">
        <v>60</v>
      </c>
      <c r="AP9006">
        <v>5</v>
      </c>
      <c r="AQ9006">
        <v>90</v>
      </c>
    </row>
    <row r="9007" spans="1:43" hidden="1" x14ac:dyDescent="0.25">
      <c r="A9007" t="s">
        <v>32708</v>
      </c>
      <c r="B9007" t="s">
        <v>32709</v>
      </c>
      <c r="C9007" s="1" t="str">
        <f t="shared" si="616"/>
        <v>21:0153</v>
      </c>
      <c r="D9007" s="1" t="str">
        <f t="shared" si="617"/>
        <v>21:0040</v>
      </c>
      <c r="E9007" t="s">
        <v>32710</v>
      </c>
      <c r="F9007" t="s">
        <v>32711</v>
      </c>
      <c r="H9007">
        <v>55.590564899999997</v>
      </c>
      <c r="I9007">
        <v>-124.0187014</v>
      </c>
      <c r="J9007" s="1" t="str">
        <f t="shared" si="618"/>
        <v>Till</v>
      </c>
      <c r="K9007" s="1" t="str">
        <f t="shared" si="619"/>
        <v>&lt;63 micron</v>
      </c>
      <c r="L9007">
        <v>0.1</v>
      </c>
      <c r="M9007">
        <v>1.84</v>
      </c>
      <c r="N9007">
        <v>6</v>
      </c>
      <c r="O9007">
        <v>620</v>
      </c>
      <c r="P9007">
        <v>0.25</v>
      </c>
      <c r="Q9007">
        <v>1</v>
      </c>
      <c r="R9007">
        <v>2.08</v>
      </c>
      <c r="S9007">
        <v>0.5</v>
      </c>
      <c r="T9007">
        <v>17</v>
      </c>
      <c r="U9007">
        <v>89</v>
      </c>
      <c r="V9007">
        <v>54</v>
      </c>
      <c r="W9007">
        <v>3.51</v>
      </c>
      <c r="X9007">
        <v>5</v>
      </c>
      <c r="Z9007">
        <v>0.19</v>
      </c>
      <c r="AA9007">
        <v>10</v>
      </c>
      <c r="AB9007">
        <v>1.39</v>
      </c>
      <c r="AC9007">
        <v>640</v>
      </c>
      <c r="AD9007">
        <v>0.5</v>
      </c>
      <c r="AE9007">
        <v>0.01</v>
      </c>
      <c r="AF9007">
        <v>88</v>
      </c>
      <c r="AG9007">
        <v>900</v>
      </c>
      <c r="AH9007">
        <v>12</v>
      </c>
      <c r="AI9007">
        <v>1</v>
      </c>
      <c r="AJ9007">
        <v>9</v>
      </c>
      <c r="AK9007">
        <v>69</v>
      </c>
      <c r="AL9007">
        <v>0.1</v>
      </c>
      <c r="AM9007">
        <v>5</v>
      </c>
      <c r="AN9007">
        <v>5</v>
      </c>
      <c r="AO9007">
        <v>71</v>
      </c>
      <c r="AP9007">
        <v>5</v>
      </c>
      <c r="AQ9007">
        <v>116</v>
      </c>
    </row>
    <row r="9008" spans="1:43" hidden="1" x14ac:dyDescent="0.25">
      <c r="A9008" t="s">
        <v>32712</v>
      </c>
      <c r="B9008" t="s">
        <v>32713</v>
      </c>
      <c r="C9008" s="1" t="str">
        <f t="shared" si="616"/>
        <v>21:0153</v>
      </c>
      <c r="D9008" s="1" t="str">
        <f t="shared" si="617"/>
        <v>21:0040</v>
      </c>
      <c r="E9008" t="s">
        <v>32714</v>
      </c>
      <c r="F9008" t="s">
        <v>32715</v>
      </c>
      <c r="H9008">
        <v>55.577896000000003</v>
      </c>
      <c r="I9008">
        <v>-124.0087449</v>
      </c>
      <c r="J9008" s="1" t="str">
        <f t="shared" si="618"/>
        <v>Till</v>
      </c>
      <c r="K9008" s="1" t="str">
        <f t="shared" si="619"/>
        <v>&lt;63 micron</v>
      </c>
      <c r="L9008">
        <v>0.1</v>
      </c>
      <c r="M9008">
        <v>1.96</v>
      </c>
      <c r="N9008">
        <v>6</v>
      </c>
      <c r="O9008">
        <v>200</v>
      </c>
      <c r="P9008">
        <v>0.25</v>
      </c>
      <c r="Q9008">
        <v>1</v>
      </c>
      <c r="R9008">
        <v>0.54</v>
      </c>
      <c r="S9008">
        <v>0.25</v>
      </c>
      <c r="T9008">
        <v>12</v>
      </c>
      <c r="U9008">
        <v>63</v>
      </c>
      <c r="V9008">
        <v>40</v>
      </c>
      <c r="W9008">
        <v>3.4</v>
      </c>
      <c r="X9008">
        <v>5</v>
      </c>
      <c r="Z9008">
        <v>0.49</v>
      </c>
      <c r="AA9008">
        <v>30</v>
      </c>
      <c r="AB9008">
        <v>0.99</v>
      </c>
      <c r="AC9008">
        <v>425</v>
      </c>
      <c r="AD9008">
        <v>1</v>
      </c>
      <c r="AE9008">
        <v>0.02</v>
      </c>
      <c r="AF9008">
        <v>37</v>
      </c>
      <c r="AG9008">
        <v>950</v>
      </c>
      <c r="AH9008">
        <v>6</v>
      </c>
      <c r="AI9008">
        <v>1</v>
      </c>
      <c r="AJ9008">
        <v>7</v>
      </c>
      <c r="AK9008">
        <v>40</v>
      </c>
      <c r="AL9008">
        <v>0.18</v>
      </c>
      <c r="AM9008">
        <v>5</v>
      </c>
      <c r="AN9008">
        <v>5</v>
      </c>
      <c r="AO9008">
        <v>66</v>
      </c>
      <c r="AP9008">
        <v>5</v>
      </c>
      <c r="AQ9008">
        <v>72</v>
      </c>
    </row>
    <row r="9009" spans="1:43" hidden="1" x14ac:dyDescent="0.25">
      <c r="A9009" t="s">
        <v>32716</v>
      </c>
      <c r="B9009" t="s">
        <v>32717</v>
      </c>
      <c r="C9009" s="1" t="str">
        <f t="shared" si="616"/>
        <v>21:0153</v>
      </c>
      <c r="D9009" s="1" t="str">
        <f t="shared" si="617"/>
        <v>21:0040</v>
      </c>
      <c r="E9009" t="s">
        <v>32718</v>
      </c>
      <c r="F9009" t="s">
        <v>32719</v>
      </c>
      <c r="H9009">
        <v>55.606891599999997</v>
      </c>
      <c r="I9009">
        <v>-124.0024568</v>
      </c>
      <c r="J9009" s="1" t="str">
        <f t="shared" si="618"/>
        <v>Till</v>
      </c>
      <c r="K9009" s="1" t="str">
        <f t="shared" si="619"/>
        <v>&lt;63 micron</v>
      </c>
      <c r="L9009">
        <v>0.4</v>
      </c>
      <c r="M9009">
        <v>1.21</v>
      </c>
      <c r="N9009">
        <v>1</v>
      </c>
      <c r="O9009">
        <v>120</v>
      </c>
      <c r="P9009">
        <v>0.25</v>
      </c>
      <c r="Q9009">
        <v>1</v>
      </c>
      <c r="R9009">
        <v>0.62</v>
      </c>
      <c r="S9009">
        <v>0.25</v>
      </c>
      <c r="T9009">
        <v>8</v>
      </c>
      <c r="U9009">
        <v>45</v>
      </c>
      <c r="V9009">
        <v>19</v>
      </c>
      <c r="W9009">
        <v>2.34</v>
      </c>
      <c r="X9009">
        <v>5</v>
      </c>
      <c r="Z9009">
        <v>0.12</v>
      </c>
      <c r="AA9009">
        <v>30</v>
      </c>
      <c r="AB9009">
        <v>0.66</v>
      </c>
      <c r="AC9009">
        <v>280</v>
      </c>
      <c r="AD9009">
        <v>1</v>
      </c>
      <c r="AE9009">
        <v>0.01</v>
      </c>
      <c r="AF9009">
        <v>29</v>
      </c>
      <c r="AG9009">
        <v>1090</v>
      </c>
      <c r="AH9009">
        <v>6</v>
      </c>
      <c r="AI9009">
        <v>1</v>
      </c>
      <c r="AJ9009">
        <v>4</v>
      </c>
      <c r="AK9009">
        <v>28</v>
      </c>
      <c r="AL9009">
        <v>0.09</v>
      </c>
      <c r="AM9009">
        <v>5</v>
      </c>
      <c r="AN9009">
        <v>5</v>
      </c>
      <c r="AO9009">
        <v>47</v>
      </c>
      <c r="AP9009">
        <v>5</v>
      </c>
      <c r="AQ9009">
        <v>52</v>
      </c>
    </row>
    <row r="9010" spans="1:43" hidden="1" x14ac:dyDescent="0.25">
      <c r="A9010" t="s">
        <v>32720</v>
      </c>
      <c r="B9010" t="s">
        <v>32721</v>
      </c>
      <c r="C9010" s="1" t="str">
        <f t="shared" si="616"/>
        <v>21:0153</v>
      </c>
      <c r="D9010" s="1" t="str">
        <f t="shared" si="617"/>
        <v>21:0040</v>
      </c>
      <c r="E9010" t="s">
        <v>32722</v>
      </c>
      <c r="F9010" t="s">
        <v>32723</v>
      </c>
      <c r="H9010">
        <v>55.611882899999998</v>
      </c>
      <c r="I9010">
        <v>-124.0258743</v>
      </c>
      <c r="J9010" s="1" t="str">
        <f t="shared" si="618"/>
        <v>Till</v>
      </c>
      <c r="K9010" s="1" t="str">
        <f t="shared" si="619"/>
        <v>&lt;63 micron</v>
      </c>
      <c r="L9010">
        <v>0.4</v>
      </c>
      <c r="M9010">
        <v>1.83</v>
      </c>
      <c r="N9010">
        <v>22</v>
      </c>
      <c r="O9010">
        <v>370</v>
      </c>
      <c r="P9010">
        <v>0.25</v>
      </c>
      <c r="Q9010">
        <v>1</v>
      </c>
      <c r="R9010">
        <v>2.2000000000000002</v>
      </c>
      <c r="S9010">
        <v>0.25</v>
      </c>
      <c r="T9010">
        <v>15</v>
      </c>
      <c r="U9010">
        <v>63</v>
      </c>
      <c r="V9010">
        <v>37</v>
      </c>
      <c r="W9010">
        <v>3.42</v>
      </c>
      <c r="X9010">
        <v>5</v>
      </c>
      <c r="Z9010">
        <v>0.26</v>
      </c>
      <c r="AA9010">
        <v>20</v>
      </c>
      <c r="AB9010">
        <v>1.07</v>
      </c>
      <c r="AC9010">
        <v>570</v>
      </c>
      <c r="AD9010">
        <v>0.5</v>
      </c>
      <c r="AE9010">
        <v>0.01</v>
      </c>
      <c r="AF9010">
        <v>56</v>
      </c>
      <c r="AG9010">
        <v>750</v>
      </c>
      <c r="AH9010">
        <v>10</v>
      </c>
      <c r="AI9010">
        <v>1</v>
      </c>
      <c r="AJ9010">
        <v>7</v>
      </c>
      <c r="AK9010">
        <v>61</v>
      </c>
      <c r="AL9010">
        <v>0.09</v>
      </c>
      <c r="AM9010">
        <v>5</v>
      </c>
      <c r="AN9010">
        <v>5</v>
      </c>
      <c r="AO9010">
        <v>53</v>
      </c>
      <c r="AP9010">
        <v>5</v>
      </c>
      <c r="AQ9010">
        <v>106</v>
      </c>
    </row>
    <row r="9011" spans="1:43" hidden="1" x14ac:dyDescent="0.25">
      <c r="A9011" t="s">
        <v>32724</v>
      </c>
      <c r="B9011" t="s">
        <v>32725</v>
      </c>
      <c r="C9011" s="1" t="str">
        <f t="shared" si="616"/>
        <v>21:0153</v>
      </c>
      <c r="D9011" s="1" t="str">
        <f t="shared" si="617"/>
        <v>21:0040</v>
      </c>
      <c r="E9011" t="s">
        <v>32726</v>
      </c>
      <c r="F9011" t="s">
        <v>32727</v>
      </c>
      <c r="H9011">
        <v>55.600291900000002</v>
      </c>
      <c r="I9011">
        <v>-124.0268256</v>
      </c>
      <c r="J9011" s="1" t="str">
        <f t="shared" si="618"/>
        <v>Till</v>
      </c>
      <c r="K9011" s="1" t="str">
        <f t="shared" si="619"/>
        <v>&lt;63 micron</v>
      </c>
      <c r="L9011">
        <v>0.1</v>
      </c>
      <c r="M9011">
        <v>2.0099999999999998</v>
      </c>
      <c r="N9011">
        <v>6</v>
      </c>
      <c r="O9011">
        <v>280</v>
      </c>
      <c r="P9011">
        <v>0.25</v>
      </c>
      <c r="Q9011">
        <v>1</v>
      </c>
      <c r="R9011">
        <v>0.52</v>
      </c>
      <c r="S9011">
        <v>0.25</v>
      </c>
      <c r="T9011">
        <v>13</v>
      </c>
      <c r="U9011">
        <v>54</v>
      </c>
      <c r="V9011">
        <v>53</v>
      </c>
      <c r="W9011">
        <v>3.5</v>
      </c>
      <c r="X9011">
        <v>5</v>
      </c>
      <c r="Z9011">
        <v>0.45</v>
      </c>
      <c r="AA9011">
        <v>30</v>
      </c>
      <c r="AB9011">
        <v>1.06</v>
      </c>
      <c r="AC9011">
        <v>565</v>
      </c>
      <c r="AD9011">
        <v>0.5</v>
      </c>
      <c r="AE9011">
        <v>0.01</v>
      </c>
      <c r="AF9011">
        <v>37</v>
      </c>
      <c r="AG9011">
        <v>860</v>
      </c>
      <c r="AH9011">
        <v>6</v>
      </c>
      <c r="AI9011">
        <v>1</v>
      </c>
      <c r="AJ9011">
        <v>9</v>
      </c>
      <c r="AK9011">
        <v>26</v>
      </c>
      <c r="AL9011">
        <v>0.17</v>
      </c>
      <c r="AM9011">
        <v>5</v>
      </c>
      <c r="AN9011">
        <v>5</v>
      </c>
      <c r="AO9011">
        <v>71</v>
      </c>
      <c r="AP9011">
        <v>5</v>
      </c>
      <c r="AQ9011">
        <v>82</v>
      </c>
    </row>
    <row r="9012" spans="1:43" hidden="1" x14ac:dyDescent="0.25">
      <c r="A9012" t="s">
        <v>32728</v>
      </c>
      <c r="B9012" t="s">
        <v>32729</v>
      </c>
      <c r="C9012" s="1" t="str">
        <f t="shared" si="616"/>
        <v>21:0153</v>
      </c>
      <c r="D9012" s="1" t="str">
        <f t="shared" si="617"/>
        <v>21:0040</v>
      </c>
      <c r="E9012" t="s">
        <v>32730</v>
      </c>
      <c r="F9012" t="s">
        <v>32731</v>
      </c>
      <c r="H9012">
        <v>55.485441700000003</v>
      </c>
      <c r="I9012">
        <v>-124.060377</v>
      </c>
      <c r="J9012" s="1" t="str">
        <f t="shared" si="618"/>
        <v>Till</v>
      </c>
      <c r="K9012" s="1" t="str">
        <f t="shared" si="619"/>
        <v>&lt;63 micron</v>
      </c>
      <c r="L9012">
        <v>0.4</v>
      </c>
      <c r="M9012">
        <v>1.6</v>
      </c>
      <c r="N9012">
        <v>26</v>
      </c>
      <c r="O9012">
        <v>170</v>
      </c>
      <c r="P9012">
        <v>0.25</v>
      </c>
      <c r="Q9012">
        <v>1</v>
      </c>
      <c r="R9012">
        <v>0.52</v>
      </c>
      <c r="S9012">
        <v>0.25</v>
      </c>
      <c r="T9012">
        <v>22</v>
      </c>
      <c r="U9012">
        <v>52</v>
      </c>
      <c r="V9012">
        <v>78</v>
      </c>
      <c r="W9012">
        <v>4.51</v>
      </c>
      <c r="X9012">
        <v>5</v>
      </c>
      <c r="Z9012">
        <v>0.04</v>
      </c>
      <c r="AA9012">
        <v>30</v>
      </c>
      <c r="AB9012">
        <v>0.64</v>
      </c>
      <c r="AC9012">
        <v>875</v>
      </c>
      <c r="AD9012">
        <v>1</v>
      </c>
      <c r="AE9012">
        <v>5.0000000000000001E-3</v>
      </c>
      <c r="AF9012">
        <v>60</v>
      </c>
      <c r="AG9012">
        <v>970</v>
      </c>
      <c r="AH9012">
        <v>18</v>
      </c>
      <c r="AI9012">
        <v>1</v>
      </c>
      <c r="AJ9012">
        <v>13</v>
      </c>
      <c r="AK9012">
        <v>26</v>
      </c>
      <c r="AL9012">
        <v>0.06</v>
      </c>
      <c r="AM9012">
        <v>5</v>
      </c>
      <c r="AN9012">
        <v>5</v>
      </c>
      <c r="AO9012">
        <v>57</v>
      </c>
      <c r="AP9012">
        <v>5</v>
      </c>
      <c r="AQ9012">
        <v>108</v>
      </c>
    </row>
    <row r="9013" spans="1:43" hidden="1" x14ac:dyDescent="0.25">
      <c r="A9013" t="s">
        <v>32732</v>
      </c>
      <c r="B9013" t="s">
        <v>32733</v>
      </c>
      <c r="C9013" s="1" t="str">
        <f t="shared" si="616"/>
        <v>21:0153</v>
      </c>
      <c r="D9013" s="1" t="str">
        <f t="shared" si="617"/>
        <v>21:0040</v>
      </c>
      <c r="E9013" t="s">
        <v>32734</v>
      </c>
      <c r="F9013" t="s">
        <v>32735</v>
      </c>
      <c r="H9013">
        <v>55.473114000000002</v>
      </c>
      <c r="I9013">
        <v>-124.0253996</v>
      </c>
      <c r="J9013" s="1" t="str">
        <f t="shared" si="618"/>
        <v>Till</v>
      </c>
      <c r="K9013" s="1" t="str">
        <f t="shared" si="619"/>
        <v>&lt;63 micron</v>
      </c>
      <c r="L9013">
        <v>0.2</v>
      </c>
      <c r="M9013">
        <v>1.52</v>
      </c>
      <c r="N9013">
        <v>14</v>
      </c>
      <c r="O9013">
        <v>420</v>
      </c>
      <c r="P9013">
        <v>0.25</v>
      </c>
      <c r="Q9013">
        <v>1</v>
      </c>
      <c r="R9013">
        <v>2.68</v>
      </c>
      <c r="S9013">
        <v>0.5</v>
      </c>
      <c r="T9013">
        <v>17</v>
      </c>
      <c r="U9013">
        <v>68</v>
      </c>
      <c r="V9013">
        <v>61</v>
      </c>
      <c r="W9013">
        <v>3.89</v>
      </c>
      <c r="X9013">
        <v>5</v>
      </c>
      <c r="Z9013">
        <v>0.11</v>
      </c>
      <c r="AA9013">
        <v>10</v>
      </c>
      <c r="AB9013">
        <v>0.76</v>
      </c>
      <c r="AC9013">
        <v>580</v>
      </c>
      <c r="AD9013">
        <v>1</v>
      </c>
      <c r="AE9013">
        <v>5.0000000000000001E-3</v>
      </c>
      <c r="AF9013">
        <v>64</v>
      </c>
      <c r="AG9013">
        <v>980</v>
      </c>
      <c r="AH9013">
        <v>14</v>
      </c>
      <c r="AI9013">
        <v>1</v>
      </c>
      <c r="AJ9013">
        <v>8</v>
      </c>
      <c r="AK9013">
        <v>73</v>
      </c>
      <c r="AL9013">
        <v>0.04</v>
      </c>
      <c r="AM9013">
        <v>5</v>
      </c>
      <c r="AN9013">
        <v>5</v>
      </c>
      <c r="AO9013">
        <v>53</v>
      </c>
      <c r="AP9013">
        <v>5</v>
      </c>
      <c r="AQ9013">
        <v>132</v>
      </c>
    </row>
    <row r="9014" spans="1:43" hidden="1" x14ac:dyDescent="0.25">
      <c r="A9014" t="s">
        <v>32736</v>
      </c>
      <c r="B9014" t="s">
        <v>32737</v>
      </c>
      <c r="C9014" s="1" t="str">
        <f t="shared" si="616"/>
        <v>21:0153</v>
      </c>
      <c r="D9014" s="1" t="str">
        <f t="shared" si="617"/>
        <v>21:0040</v>
      </c>
      <c r="E9014" t="s">
        <v>32738</v>
      </c>
      <c r="F9014" t="s">
        <v>32739</v>
      </c>
      <c r="H9014">
        <v>55.681804900000003</v>
      </c>
      <c r="I9014">
        <v>-124.3764956</v>
      </c>
      <c r="J9014" s="1" t="str">
        <f t="shared" si="618"/>
        <v>Till</v>
      </c>
      <c r="K9014" s="1" t="str">
        <f t="shared" si="619"/>
        <v>&lt;63 micron</v>
      </c>
      <c r="L9014">
        <v>0.1</v>
      </c>
      <c r="M9014">
        <v>1.53</v>
      </c>
      <c r="N9014">
        <v>12</v>
      </c>
      <c r="O9014">
        <v>70</v>
      </c>
      <c r="P9014">
        <v>0.25</v>
      </c>
      <c r="Q9014">
        <v>1</v>
      </c>
      <c r="R9014">
        <v>1.55</v>
      </c>
      <c r="S9014">
        <v>0.25</v>
      </c>
      <c r="T9014">
        <v>18</v>
      </c>
      <c r="U9014">
        <v>55</v>
      </c>
      <c r="V9014">
        <v>35</v>
      </c>
      <c r="W9014">
        <v>3.95</v>
      </c>
      <c r="X9014">
        <v>5</v>
      </c>
      <c r="Z9014">
        <v>0.08</v>
      </c>
      <c r="AA9014">
        <v>20</v>
      </c>
      <c r="AB9014">
        <v>0.88</v>
      </c>
      <c r="AC9014">
        <v>635</v>
      </c>
      <c r="AD9014">
        <v>0.5</v>
      </c>
      <c r="AE9014">
        <v>0.01</v>
      </c>
      <c r="AF9014">
        <v>55</v>
      </c>
      <c r="AG9014">
        <v>1010</v>
      </c>
      <c r="AH9014">
        <v>12</v>
      </c>
      <c r="AI9014">
        <v>1</v>
      </c>
      <c r="AJ9014">
        <v>6</v>
      </c>
      <c r="AK9014">
        <v>86</v>
      </c>
      <c r="AL9014">
        <v>7.0000000000000007E-2</v>
      </c>
      <c r="AM9014">
        <v>5</v>
      </c>
      <c r="AN9014">
        <v>5</v>
      </c>
      <c r="AO9014">
        <v>44</v>
      </c>
      <c r="AP9014">
        <v>5</v>
      </c>
      <c r="AQ9014">
        <v>64</v>
      </c>
    </row>
    <row r="9015" spans="1:43" hidden="1" x14ac:dyDescent="0.25">
      <c r="A9015" t="s">
        <v>32740</v>
      </c>
      <c r="B9015" t="s">
        <v>32741</v>
      </c>
      <c r="C9015" s="1" t="str">
        <f t="shared" si="616"/>
        <v>21:0153</v>
      </c>
      <c r="D9015" s="1" t="str">
        <f t="shared" si="617"/>
        <v>21:0040</v>
      </c>
      <c r="E9015" t="s">
        <v>32738</v>
      </c>
      <c r="F9015" t="s">
        <v>32742</v>
      </c>
      <c r="H9015">
        <v>55.681804900000003</v>
      </c>
      <c r="I9015">
        <v>-124.3764956</v>
      </c>
      <c r="J9015" s="1" t="str">
        <f t="shared" si="618"/>
        <v>Till</v>
      </c>
      <c r="K9015" s="1" t="str">
        <f t="shared" si="619"/>
        <v>&lt;63 micron</v>
      </c>
      <c r="L9015">
        <v>0.1</v>
      </c>
      <c r="M9015">
        <v>1.58</v>
      </c>
      <c r="N9015">
        <v>14</v>
      </c>
      <c r="O9015">
        <v>80</v>
      </c>
      <c r="P9015">
        <v>1</v>
      </c>
      <c r="Q9015">
        <v>1</v>
      </c>
      <c r="R9015">
        <v>0.73</v>
      </c>
      <c r="S9015">
        <v>0.25</v>
      </c>
      <c r="T9015">
        <v>16</v>
      </c>
      <c r="U9015">
        <v>54</v>
      </c>
      <c r="V9015">
        <v>31</v>
      </c>
      <c r="W9015">
        <v>4.3600000000000003</v>
      </c>
      <c r="X9015">
        <v>5</v>
      </c>
      <c r="Z9015">
        <v>7.0000000000000007E-2</v>
      </c>
      <c r="AA9015">
        <v>30</v>
      </c>
      <c r="AB9015">
        <v>0.74</v>
      </c>
      <c r="AC9015">
        <v>775</v>
      </c>
      <c r="AD9015">
        <v>0.5</v>
      </c>
      <c r="AE9015">
        <v>5.0000000000000001E-3</v>
      </c>
      <c r="AF9015">
        <v>57</v>
      </c>
      <c r="AG9015">
        <v>910</v>
      </c>
      <c r="AH9015">
        <v>18</v>
      </c>
      <c r="AI9015">
        <v>1</v>
      </c>
      <c r="AJ9015">
        <v>8</v>
      </c>
      <c r="AK9015">
        <v>49</v>
      </c>
      <c r="AL9015">
        <v>0.06</v>
      </c>
      <c r="AM9015">
        <v>5</v>
      </c>
      <c r="AN9015">
        <v>5</v>
      </c>
      <c r="AO9015">
        <v>43</v>
      </c>
      <c r="AP9015">
        <v>5</v>
      </c>
      <c r="AQ9015">
        <v>58</v>
      </c>
    </row>
    <row r="9016" spans="1:43" hidden="1" x14ac:dyDescent="0.25">
      <c r="A9016" t="s">
        <v>32743</v>
      </c>
      <c r="B9016" t="s">
        <v>32744</v>
      </c>
      <c r="C9016" s="1" t="str">
        <f t="shared" si="616"/>
        <v>21:0153</v>
      </c>
      <c r="D9016" s="1" t="str">
        <f t="shared" si="617"/>
        <v>21:0040</v>
      </c>
      <c r="E9016" t="s">
        <v>32745</v>
      </c>
      <c r="F9016" t="s">
        <v>32746</v>
      </c>
      <c r="H9016">
        <v>55.6771575</v>
      </c>
      <c r="I9016">
        <v>-124.3838228</v>
      </c>
      <c r="J9016" s="1" t="str">
        <f t="shared" si="618"/>
        <v>Till</v>
      </c>
      <c r="K9016" s="1" t="str">
        <f t="shared" si="619"/>
        <v>&lt;63 micron</v>
      </c>
      <c r="L9016">
        <v>0.1</v>
      </c>
      <c r="M9016">
        <v>1.89</v>
      </c>
      <c r="N9016">
        <v>1</v>
      </c>
      <c r="O9016">
        <v>80</v>
      </c>
      <c r="P9016">
        <v>0.25</v>
      </c>
      <c r="Q9016">
        <v>1</v>
      </c>
      <c r="R9016">
        <v>1.88</v>
      </c>
      <c r="S9016">
        <v>0.25</v>
      </c>
      <c r="T9016">
        <v>19</v>
      </c>
      <c r="U9016">
        <v>64</v>
      </c>
      <c r="V9016">
        <v>41</v>
      </c>
      <c r="W9016">
        <v>4.05</v>
      </c>
      <c r="X9016">
        <v>5</v>
      </c>
      <c r="Z9016">
        <v>0.18</v>
      </c>
      <c r="AA9016">
        <v>20</v>
      </c>
      <c r="AB9016">
        <v>1.06</v>
      </c>
      <c r="AC9016">
        <v>620</v>
      </c>
      <c r="AD9016">
        <v>0.5</v>
      </c>
      <c r="AE9016">
        <v>0.01</v>
      </c>
      <c r="AF9016">
        <v>68</v>
      </c>
      <c r="AG9016">
        <v>760</v>
      </c>
      <c r="AH9016">
        <v>6</v>
      </c>
      <c r="AI9016">
        <v>1</v>
      </c>
      <c r="AJ9016">
        <v>6</v>
      </c>
      <c r="AK9016">
        <v>93</v>
      </c>
      <c r="AL9016">
        <v>0.08</v>
      </c>
      <c r="AM9016">
        <v>5</v>
      </c>
      <c r="AN9016">
        <v>5</v>
      </c>
      <c r="AO9016">
        <v>48</v>
      </c>
      <c r="AP9016">
        <v>5</v>
      </c>
      <c r="AQ9016">
        <v>76</v>
      </c>
    </row>
    <row r="9017" spans="1:43" hidden="1" x14ac:dyDescent="0.25">
      <c r="A9017" t="s">
        <v>32747</v>
      </c>
      <c r="B9017" t="s">
        <v>32748</v>
      </c>
      <c r="C9017" s="1" t="str">
        <f t="shared" si="616"/>
        <v>21:0153</v>
      </c>
      <c r="D9017" s="1" t="str">
        <f t="shared" si="617"/>
        <v>21:0040</v>
      </c>
      <c r="E9017" t="s">
        <v>32749</v>
      </c>
      <c r="F9017" t="s">
        <v>32750</v>
      </c>
      <c r="H9017">
        <v>55.562652300000003</v>
      </c>
      <c r="I9017">
        <v>-124.1968708</v>
      </c>
      <c r="J9017" s="1" t="str">
        <f t="shared" si="618"/>
        <v>Till</v>
      </c>
      <c r="K9017" s="1" t="str">
        <f t="shared" si="619"/>
        <v>&lt;63 micron</v>
      </c>
      <c r="L9017">
        <v>0.1</v>
      </c>
      <c r="M9017">
        <v>2.5</v>
      </c>
      <c r="N9017">
        <v>4</v>
      </c>
      <c r="O9017">
        <v>410</v>
      </c>
      <c r="P9017">
        <v>0.25</v>
      </c>
      <c r="Q9017">
        <v>1</v>
      </c>
      <c r="R9017">
        <v>1.08</v>
      </c>
      <c r="S9017">
        <v>0.25</v>
      </c>
      <c r="T9017">
        <v>28</v>
      </c>
      <c r="U9017">
        <v>149</v>
      </c>
      <c r="V9017">
        <v>147</v>
      </c>
      <c r="W9017">
        <v>4.78</v>
      </c>
      <c r="X9017">
        <v>5</v>
      </c>
      <c r="Z9017">
        <v>0.06</v>
      </c>
      <c r="AA9017">
        <v>10</v>
      </c>
      <c r="AB9017">
        <v>1.85</v>
      </c>
      <c r="AC9017">
        <v>875</v>
      </c>
      <c r="AD9017">
        <v>0.5</v>
      </c>
      <c r="AE9017">
        <v>0.01</v>
      </c>
      <c r="AF9017">
        <v>84</v>
      </c>
      <c r="AG9017">
        <v>810</v>
      </c>
      <c r="AH9017">
        <v>1</v>
      </c>
      <c r="AI9017">
        <v>1</v>
      </c>
      <c r="AJ9017">
        <v>20</v>
      </c>
      <c r="AK9017">
        <v>50</v>
      </c>
      <c r="AL9017">
        <v>0.33</v>
      </c>
      <c r="AM9017">
        <v>5</v>
      </c>
      <c r="AN9017">
        <v>5</v>
      </c>
      <c r="AO9017">
        <v>124</v>
      </c>
      <c r="AP9017">
        <v>5</v>
      </c>
      <c r="AQ9017">
        <v>82</v>
      </c>
    </row>
    <row r="9018" spans="1:43" hidden="1" x14ac:dyDescent="0.25">
      <c r="A9018" t="s">
        <v>32751</v>
      </c>
      <c r="B9018" t="s">
        <v>32752</v>
      </c>
      <c r="C9018" s="1" t="str">
        <f t="shared" si="616"/>
        <v>21:0153</v>
      </c>
      <c r="D9018" s="1" t="str">
        <f t="shared" si="617"/>
        <v>21:0040</v>
      </c>
      <c r="E9018" t="s">
        <v>32753</v>
      </c>
      <c r="F9018" t="s">
        <v>32754</v>
      </c>
      <c r="H9018">
        <v>55.585231800000003</v>
      </c>
      <c r="I9018">
        <v>-124.1748858</v>
      </c>
      <c r="J9018" s="1" t="str">
        <f t="shared" si="618"/>
        <v>Till</v>
      </c>
      <c r="K9018" s="1" t="str">
        <f t="shared" si="619"/>
        <v>&lt;63 micron</v>
      </c>
      <c r="L9018">
        <v>0.1</v>
      </c>
      <c r="M9018">
        <v>2.5099999999999998</v>
      </c>
      <c r="N9018">
        <v>1</v>
      </c>
      <c r="O9018">
        <v>120</v>
      </c>
      <c r="P9018">
        <v>0.25</v>
      </c>
      <c r="Q9018">
        <v>1</v>
      </c>
      <c r="R9018">
        <v>0.26</v>
      </c>
      <c r="S9018">
        <v>0.25</v>
      </c>
      <c r="T9018">
        <v>15</v>
      </c>
      <c r="U9018">
        <v>56</v>
      </c>
      <c r="V9018">
        <v>51</v>
      </c>
      <c r="W9018">
        <v>4.32</v>
      </c>
      <c r="X9018">
        <v>5</v>
      </c>
      <c r="Z9018">
        <v>0.56999999999999995</v>
      </c>
      <c r="AA9018">
        <v>40</v>
      </c>
      <c r="AB9018">
        <v>1.1299999999999999</v>
      </c>
      <c r="AC9018">
        <v>570</v>
      </c>
      <c r="AD9018">
        <v>0.5</v>
      </c>
      <c r="AE9018">
        <v>0.01</v>
      </c>
      <c r="AF9018">
        <v>44</v>
      </c>
      <c r="AG9018">
        <v>520</v>
      </c>
      <c r="AH9018">
        <v>10</v>
      </c>
      <c r="AI9018">
        <v>1</v>
      </c>
      <c r="AJ9018">
        <v>8</v>
      </c>
      <c r="AK9018">
        <v>15</v>
      </c>
      <c r="AL9018">
        <v>0.13</v>
      </c>
      <c r="AM9018">
        <v>5</v>
      </c>
      <c r="AN9018">
        <v>5</v>
      </c>
      <c r="AO9018">
        <v>51</v>
      </c>
      <c r="AP9018">
        <v>5</v>
      </c>
      <c r="AQ9018">
        <v>84</v>
      </c>
    </row>
    <row r="9019" spans="1:43" hidden="1" x14ac:dyDescent="0.25">
      <c r="A9019" t="s">
        <v>32755</v>
      </c>
      <c r="B9019" t="s">
        <v>32756</v>
      </c>
      <c r="C9019" s="1" t="str">
        <f t="shared" si="616"/>
        <v>21:0153</v>
      </c>
      <c r="D9019" s="1" t="str">
        <f t="shared" si="617"/>
        <v>21:0040</v>
      </c>
      <c r="E9019" t="s">
        <v>32757</v>
      </c>
      <c r="F9019" t="s">
        <v>32758</v>
      </c>
      <c r="H9019">
        <v>55.5969458</v>
      </c>
      <c r="I9019">
        <v>-124.15736579999999</v>
      </c>
      <c r="J9019" s="1" t="str">
        <f t="shared" si="618"/>
        <v>Till</v>
      </c>
      <c r="K9019" s="1" t="str">
        <f t="shared" si="619"/>
        <v>&lt;63 micron</v>
      </c>
      <c r="L9019">
        <v>0.1</v>
      </c>
      <c r="M9019">
        <v>2.86</v>
      </c>
      <c r="N9019">
        <v>18</v>
      </c>
      <c r="O9019">
        <v>140</v>
      </c>
      <c r="P9019">
        <v>0.25</v>
      </c>
      <c r="Q9019">
        <v>1</v>
      </c>
      <c r="R9019">
        <v>0.17</v>
      </c>
      <c r="S9019">
        <v>0.25</v>
      </c>
      <c r="T9019">
        <v>17</v>
      </c>
      <c r="U9019">
        <v>57</v>
      </c>
      <c r="V9019">
        <v>44</v>
      </c>
      <c r="W9019">
        <v>4.4000000000000004</v>
      </c>
      <c r="X9019">
        <v>5</v>
      </c>
      <c r="Z9019">
        <v>0.84</v>
      </c>
      <c r="AA9019">
        <v>50</v>
      </c>
      <c r="AB9019">
        <v>1.35</v>
      </c>
      <c r="AC9019">
        <v>520</v>
      </c>
      <c r="AD9019">
        <v>1</v>
      </c>
      <c r="AE9019">
        <v>0.01</v>
      </c>
      <c r="AF9019">
        <v>46</v>
      </c>
      <c r="AG9019">
        <v>220</v>
      </c>
      <c r="AH9019">
        <v>6</v>
      </c>
      <c r="AI9019">
        <v>2</v>
      </c>
      <c r="AJ9019">
        <v>7</v>
      </c>
      <c r="AK9019">
        <v>19</v>
      </c>
      <c r="AL9019">
        <v>0.14000000000000001</v>
      </c>
      <c r="AM9019">
        <v>5</v>
      </c>
      <c r="AN9019">
        <v>5</v>
      </c>
      <c r="AO9019">
        <v>53</v>
      </c>
      <c r="AP9019">
        <v>5</v>
      </c>
      <c r="AQ9019">
        <v>96</v>
      </c>
    </row>
    <row r="9020" spans="1:43" hidden="1" x14ac:dyDescent="0.25">
      <c r="A9020" t="s">
        <v>32759</v>
      </c>
      <c r="B9020" t="s">
        <v>32760</v>
      </c>
      <c r="C9020" s="1" t="str">
        <f t="shared" si="616"/>
        <v>21:0153</v>
      </c>
      <c r="D9020" s="1" t="str">
        <f t="shared" si="617"/>
        <v>21:0040</v>
      </c>
      <c r="E9020" t="s">
        <v>32761</v>
      </c>
      <c r="F9020" t="s">
        <v>32762</v>
      </c>
      <c r="H9020">
        <v>55.613267299999997</v>
      </c>
      <c r="I9020">
        <v>-124.1484792</v>
      </c>
      <c r="J9020" s="1" t="str">
        <f t="shared" si="618"/>
        <v>Till</v>
      </c>
      <c r="K9020" s="1" t="str">
        <f t="shared" si="619"/>
        <v>&lt;63 micron</v>
      </c>
      <c r="L9020">
        <v>0.1</v>
      </c>
      <c r="M9020">
        <v>1.84</v>
      </c>
      <c r="N9020">
        <v>2</v>
      </c>
      <c r="O9020">
        <v>120</v>
      </c>
      <c r="P9020">
        <v>0.25</v>
      </c>
      <c r="Q9020">
        <v>1</v>
      </c>
      <c r="R9020">
        <v>0.28999999999999998</v>
      </c>
      <c r="S9020">
        <v>0.25</v>
      </c>
      <c r="T9020">
        <v>12</v>
      </c>
      <c r="U9020">
        <v>48</v>
      </c>
      <c r="V9020">
        <v>32</v>
      </c>
      <c r="W9020">
        <v>3.21</v>
      </c>
      <c r="X9020">
        <v>5</v>
      </c>
      <c r="Z9020">
        <v>0.41</v>
      </c>
      <c r="AA9020">
        <v>30</v>
      </c>
      <c r="AB9020">
        <v>0.9</v>
      </c>
      <c r="AC9020">
        <v>430</v>
      </c>
      <c r="AD9020">
        <v>0.5</v>
      </c>
      <c r="AE9020">
        <v>0.01</v>
      </c>
      <c r="AF9020">
        <v>36</v>
      </c>
      <c r="AG9020">
        <v>630</v>
      </c>
      <c r="AH9020">
        <v>6</v>
      </c>
      <c r="AI9020">
        <v>1</v>
      </c>
      <c r="AJ9020">
        <v>6</v>
      </c>
      <c r="AK9020">
        <v>17</v>
      </c>
      <c r="AL9020">
        <v>0.12</v>
      </c>
      <c r="AM9020">
        <v>5</v>
      </c>
      <c r="AN9020">
        <v>5</v>
      </c>
      <c r="AO9020">
        <v>50</v>
      </c>
      <c r="AP9020">
        <v>5</v>
      </c>
      <c r="AQ9020">
        <v>74</v>
      </c>
    </row>
    <row r="9021" spans="1:43" hidden="1" x14ac:dyDescent="0.25">
      <c r="A9021" t="s">
        <v>32763</v>
      </c>
      <c r="B9021" t="s">
        <v>32764</v>
      </c>
      <c r="C9021" s="1" t="str">
        <f t="shared" si="616"/>
        <v>21:0153</v>
      </c>
      <c r="D9021" s="1" t="str">
        <f t="shared" si="617"/>
        <v>21:0040</v>
      </c>
      <c r="E9021" t="s">
        <v>32765</v>
      </c>
      <c r="F9021" t="s">
        <v>32766</v>
      </c>
      <c r="H9021">
        <v>55.598454099999998</v>
      </c>
      <c r="I9021">
        <v>-124.2187199</v>
      </c>
      <c r="J9021" s="1" t="str">
        <f t="shared" si="618"/>
        <v>Till</v>
      </c>
      <c r="K9021" s="1" t="str">
        <f t="shared" si="619"/>
        <v>&lt;63 micron</v>
      </c>
      <c r="L9021">
        <v>0.1</v>
      </c>
      <c r="M9021">
        <v>1.77</v>
      </c>
      <c r="N9021">
        <v>1</v>
      </c>
      <c r="O9021">
        <v>120</v>
      </c>
      <c r="P9021">
        <v>0.5</v>
      </c>
      <c r="Q9021">
        <v>1</v>
      </c>
      <c r="R9021">
        <v>0.35</v>
      </c>
      <c r="S9021">
        <v>0.25</v>
      </c>
      <c r="T9021">
        <v>11</v>
      </c>
      <c r="U9021">
        <v>43</v>
      </c>
      <c r="V9021">
        <v>29</v>
      </c>
      <c r="W9021">
        <v>3.17</v>
      </c>
      <c r="X9021">
        <v>5</v>
      </c>
      <c r="Z9021">
        <v>0.35</v>
      </c>
      <c r="AA9021">
        <v>30</v>
      </c>
      <c r="AB9021">
        <v>0.85</v>
      </c>
      <c r="AC9021">
        <v>490</v>
      </c>
      <c r="AD9021">
        <v>0.5</v>
      </c>
      <c r="AE9021">
        <v>0.01</v>
      </c>
      <c r="AF9021">
        <v>34</v>
      </c>
      <c r="AG9021">
        <v>680</v>
      </c>
      <c r="AH9021">
        <v>4</v>
      </c>
      <c r="AI9021">
        <v>1</v>
      </c>
      <c r="AJ9021">
        <v>6</v>
      </c>
      <c r="AK9021">
        <v>22</v>
      </c>
      <c r="AL9021">
        <v>0.11</v>
      </c>
      <c r="AM9021">
        <v>5</v>
      </c>
      <c r="AN9021">
        <v>5</v>
      </c>
      <c r="AO9021">
        <v>42</v>
      </c>
      <c r="AP9021">
        <v>5</v>
      </c>
      <c r="AQ9021">
        <v>66</v>
      </c>
    </row>
    <row r="9022" spans="1:43" hidden="1" x14ac:dyDescent="0.25">
      <c r="A9022" t="s">
        <v>32767</v>
      </c>
      <c r="B9022" t="s">
        <v>32768</v>
      </c>
      <c r="C9022" s="1" t="str">
        <f t="shared" ref="C9022:C9085" si="620">HYPERLINK("http://geochem.nrcan.gc.ca/cdogs/content/bdl/bdl210153_e.htm", "21:0153")</f>
        <v>21:0153</v>
      </c>
      <c r="D9022" s="1" t="str">
        <f t="shared" ref="D9022:D9085" si="621">HYPERLINK("http://geochem.nrcan.gc.ca/cdogs/content/svy/svy210040_e.htm", "21:0040")</f>
        <v>21:0040</v>
      </c>
      <c r="E9022" t="s">
        <v>32769</v>
      </c>
      <c r="F9022" t="s">
        <v>32770</v>
      </c>
      <c r="H9022">
        <v>55.612686699999998</v>
      </c>
      <c r="I9022">
        <v>-124.2098099</v>
      </c>
      <c r="J9022" s="1" t="str">
        <f t="shared" si="618"/>
        <v>Till</v>
      </c>
      <c r="K9022" s="1" t="str">
        <f t="shared" si="619"/>
        <v>&lt;63 micron</v>
      </c>
      <c r="L9022">
        <v>0.1</v>
      </c>
      <c r="M9022">
        <v>2.29</v>
      </c>
      <c r="N9022">
        <v>2</v>
      </c>
      <c r="O9022">
        <v>130</v>
      </c>
      <c r="P9022">
        <v>0.25</v>
      </c>
      <c r="Q9022">
        <v>1</v>
      </c>
      <c r="R9022">
        <v>0.23</v>
      </c>
      <c r="S9022">
        <v>0.25</v>
      </c>
      <c r="T9022">
        <v>13</v>
      </c>
      <c r="U9022">
        <v>47</v>
      </c>
      <c r="V9022">
        <v>37</v>
      </c>
      <c r="W9022">
        <v>3.9</v>
      </c>
      <c r="X9022">
        <v>5</v>
      </c>
      <c r="Z9022">
        <v>0.63</v>
      </c>
      <c r="AA9022">
        <v>30</v>
      </c>
      <c r="AB9022">
        <v>1.1200000000000001</v>
      </c>
      <c r="AC9022">
        <v>475</v>
      </c>
      <c r="AD9022">
        <v>0.5</v>
      </c>
      <c r="AE9022">
        <v>0.01</v>
      </c>
      <c r="AF9022">
        <v>38</v>
      </c>
      <c r="AG9022">
        <v>520</v>
      </c>
      <c r="AH9022">
        <v>8</v>
      </c>
      <c r="AI9022">
        <v>1</v>
      </c>
      <c r="AJ9022">
        <v>4</v>
      </c>
      <c r="AK9022">
        <v>13</v>
      </c>
      <c r="AL9022">
        <v>0.11</v>
      </c>
      <c r="AM9022">
        <v>5</v>
      </c>
      <c r="AN9022">
        <v>5</v>
      </c>
      <c r="AO9022">
        <v>39</v>
      </c>
      <c r="AP9022">
        <v>5</v>
      </c>
      <c r="AQ9022">
        <v>82</v>
      </c>
    </row>
    <row r="9023" spans="1:43" hidden="1" x14ac:dyDescent="0.25">
      <c r="A9023" t="s">
        <v>32771</v>
      </c>
      <c r="B9023" t="s">
        <v>32772</v>
      </c>
      <c r="C9023" s="1" t="str">
        <f t="shared" si="620"/>
        <v>21:0153</v>
      </c>
      <c r="D9023" s="1" t="str">
        <f t="shared" si="621"/>
        <v>21:0040</v>
      </c>
      <c r="E9023" t="s">
        <v>32773</v>
      </c>
      <c r="F9023" t="s">
        <v>32774</v>
      </c>
      <c r="H9023">
        <v>55.6143371</v>
      </c>
      <c r="I9023">
        <v>-124.23624909999999</v>
      </c>
      <c r="J9023" s="1" t="str">
        <f t="shared" si="618"/>
        <v>Till</v>
      </c>
      <c r="K9023" s="1" t="str">
        <f t="shared" si="619"/>
        <v>&lt;63 micron</v>
      </c>
      <c r="L9023">
        <v>0.1</v>
      </c>
      <c r="M9023">
        <v>2</v>
      </c>
      <c r="N9023">
        <v>2</v>
      </c>
      <c r="O9023">
        <v>150</v>
      </c>
      <c r="P9023">
        <v>0.5</v>
      </c>
      <c r="Q9023">
        <v>1</v>
      </c>
      <c r="R9023">
        <v>0.59</v>
      </c>
      <c r="S9023">
        <v>0.25</v>
      </c>
      <c r="T9023">
        <v>14</v>
      </c>
      <c r="U9023">
        <v>57</v>
      </c>
      <c r="V9023">
        <v>50</v>
      </c>
      <c r="W9023">
        <v>3.69</v>
      </c>
      <c r="X9023">
        <v>5</v>
      </c>
      <c r="Z9023">
        <v>0.23</v>
      </c>
      <c r="AA9023">
        <v>20</v>
      </c>
      <c r="AB9023">
        <v>1.06</v>
      </c>
      <c r="AC9023">
        <v>665</v>
      </c>
      <c r="AD9023">
        <v>0.5</v>
      </c>
      <c r="AE9023">
        <v>0.01</v>
      </c>
      <c r="AF9023">
        <v>43</v>
      </c>
      <c r="AG9023">
        <v>930</v>
      </c>
      <c r="AH9023">
        <v>6</v>
      </c>
      <c r="AI9023">
        <v>1</v>
      </c>
      <c r="AJ9023">
        <v>8</v>
      </c>
      <c r="AK9023">
        <v>41</v>
      </c>
      <c r="AL9023">
        <v>0.13</v>
      </c>
      <c r="AM9023">
        <v>5</v>
      </c>
      <c r="AN9023">
        <v>5</v>
      </c>
      <c r="AO9023">
        <v>73</v>
      </c>
      <c r="AP9023">
        <v>5</v>
      </c>
      <c r="AQ9023">
        <v>82</v>
      </c>
    </row>
    <row r="9024" spans="1:43" hidden="1" x14ac:dyDescent="0.25">
      <c r="A9024" t="s">
        <v>32775</v>
      </c>
      <c r="B9024" t="s">
        <v>32776</v>
      </c>
      <c r="C9024" s="1" t="str">
        <f t="shared" si="620"/>
        <v>21:0153</v>
      </c>
      <c r="D9024" s="1" t="str">
        <f t="shared" si="621"/>
        <v>21:0040</v>
      </c>
      <c r="E9024" t="s">
        <v>32777</v>
      </c>
      <c r="F9024" t="s">
        <v>32778</v>
      </c>
      <c r="H9024">
        <v>55.627419000000003</v>
      </c>
      <c r="I9024">
        <v>-124.2550373</v>
      </c>
      <c r="J9024" s="1" t="str">
        <f t="shared" si="618"/>
        <v>Till</v>
      </c>
      <c r="K9024" s="1" t="str">
        <f t="shared" si="619"/>
        <v>&lt;63 micron</v>
      </c>
      <c r="L9024">
        <v>0.1</v>
      </c>
      <c r="M9024">
        <v>2.39</v>
      </c>
      <c r="N9024">
        <v>4</v>
      </c>
      <c r="O9024">
        <v>150</v>
      </c>
      <c r="P9024">
        <v>0.5</v>
      </c>
      <c r="Q9024">
        <v>1</v>
      </c>
      <c r="R9024">
        <v>0.45</v>
      </c>
      <c r="S9024">
        <v>0.25</v>
      </c>
      <c r="T9024">
        <v>16</v>
      </c>
      <c r="U9024">
        <v>57</v>
      </c>
      <c r="V9024">
        <v>47</v>
      </c>
      <c r="W9024">
        <v>3.98</v>
      </c>
      <c r="X9024">
        <v>5</v>
      </c>
      <c r="Z9024">
        <v>0.49</v>
      </c>
      <c r="AA9024">
        <v>30</v>
      </c>
      <c r="AB9024">
        <v>1.1100000000000001</v>
      </c>
      <c r="AC9024">
        <v>615</v>
      </c>
      <c r="AD9024">
        <v>1</v>
      </c>
      <c r="AE9024">
        <v>0.01</v>
      </c>
      <c r="AF9024">
        <v>43</v>
      </c>
      <c r="AG9024">
        <v>630</v>
      </c>
      <c r="AH9024">
        <v>10</v>
      </c>
      <c r="AI9024">
        <v>2</v>
      </c>
      <c r="AJ9024">
        <v>8</v>
      </c>
      <c r="AK9024">
        <v>30</v>
      </c>
      <c r="AL9024">
        <v>0.14000000000000001</v>
      </c>
      <c r="AM9024">
        <v>5</v>
      </c>
      <c r="AN9024">
        <v>5</v>
      </c>
      <c r="AO9024">
        <v>63</v>
      </c>
      <c r="AP9024">
        <v>5</v>
      </c>
      <c r="AQ9024">
        <v>82</v>
      </c>
    </row>
    <row r="9025" spans="1:43" hidden="1" x14ac:dyDescent="0.25">
      <c r="A9025" t="s">
        <v>32779</v>
      </c>
      <c r="B9025" t="s">
        <v>32780</v>
      </c>
      <c r="C9025" s="1" t="str">
        <f t="shared" si="620"/>
        <v>21:0153</v>
      </c>
      <c r="D9025" s="1" t="str">
        <f t="shared" si="621"/>
        <v>21:0040</v>
      </c>
      <c r="E9025" t="s">
        <v>32781</v>
      </c>
      <c r="F9025" t="s">
        <v>32782</v>
      </c>
      <c r="H9025">
        <v>55.670969399999997</v>
      </c>
      <c r="I9025">
        <v>-124.35124639999999</v>
      </c>
      <c r="J9025" s="1" t="str">
        <f t="shared" si="618"/>
        <v>Till</v>
      </c>
      <c r="K9025" s="1" t="str">
        <f t="shared" si="619"/>
        <v>&lt;63 micron</v>
      </c>
      <c r="L9025">
        <v>0.1</v>
      </c>
      <c r="M9025">
        <v>2.85</v>
      </c>
      <c r="N9025">
        <v>1</v>
      </c>
      <c r="O9025">
        <v>210</v>
      </c>
      <c r="P9025">
        <v>2</v>
      </c>
      <c r="Q9025">
        <v>1</v>
      </c>
      <c r="R9025">
        <v>0.35</v>
      </c>
      <c r="S9025">
        <v>0.25</v>
      </c>
      <c r="T9025">
        <v>21</v>
      </c>
      <c r="U9025">
        <v>67</v>
      </c>
      <c r="V9025">
        <v>48</v>
      </c>
      <c r="W9025">
        <v>4.6500000000000004</v>
      </c>
      <c r="X9025">
        <v>5</v>
      </c>
      <c r="Z9025">
        <v>1.07</v>
      </c>
      <c r="AA9025">
        <v>50</v>
      </c>
      <c r="AB9025">
        <v>1.34</v>
      </c>
      <c r="AC9025">
        <v>595</v>
      </c>
      <c r="AD9025">
        <v>1</v>
      </c>
      <c r="AE9025">
        <v>0.02</v>
      </c>
      <c r="AF9025">
        <v>52</v>
      </c>
      <c r="AG9025">
        <v>700</v>
      </c>
      <c r="AH9025">
        <v>4</v>
      </c>
      <c r="AI9025">
        <v>1</v>
      </c>
      <c r="AJ9025">
        <v>8</v>
      </c>
      <c r="AK9025">
        <v>45</v>
      </c>
      <c r="AL9025">
        <v>0.18</v>
      </c>
      <c r="AM9025">
        <v>5</v>
      </c>
      <c r="AN9025">
        <v>5</v>
      </c>
      <c r="AO9025">
        <v>65</v>
      </c>
      <c r="AP9025">
        <v>5</v>
      </c>
      <c r="AQ9025">
        <v>90</v>
      </c>
    </row>
    <row r="9026" spans="1:43" hidden="1" x14ac:dyDescent="0.25">
      <c r="A9026" t="s">
        <v>32783</v>
      </c>
      <c r="B9026" t="s">
        <v>32784</v>
      </c>
      <c r="C9026" s="1" t="str">
        <f t="shared" si="620"/>
        <v>21:0153</v>
      </c>
      <c r="D9026" s="1" t="str">
        <f t="shared" si="621"/>
        <v>21:0040</v>
      </c>
      <c r="E9026" t="s">
        <v>32785</v>
      </c>
      <c r="F9026" t="s">
        <v>32786</v>
      </c>
      <c r="H9026">
        <v>55.667255900000001</v>
      </c>
      <c r="I9026">
        <v>-124.3473503</v>
      </c>
      <c r="J9026" s="1" t="str">
        <f t="shared" si="618"/>
        <v>Till</v>
      </c>
      <c r="K9026" s="1" t="str">
        <f t="shared" si="619"/>
        <v>&lt;63 micron</v>
      </c>
      <c r="L9026">
        <v>0.1</v>
      </c>
      <c r="M9026">
        <v>2.75</v>
      </c>
      <c r="N9026">
        <v>1</v>
      </c>
      <c r="O9026">
        <v>210</v>
      </c>
      <c r="P9026">
        <v>0.25</v>
      </c>
      <c r="Q9026">
        <v>1</v>
      </c>
      <c r="R9026">
        <v>0.32</v>
      </c>
      <c r="S9026">
        <v>0.5</v>
      </c>
      <c r="T9026">
        <v>18</v>
      </c>
      <c r="U9026">
        <v>70</v>
      </c>
      <c r="V9026">
        <v>48</v>
      </c>
      <c r="W9026">
        <v>4.46</v>
      </c>
      <c r="X9026">
        <v>5</v>
      </c>
      <c r="Z9026">
        <v>0.87</v>
      </c>
      <c r="AA9026">
        <v>20</v>
      </c>
      <c r="AB9026">
        <v>1.25</v>
      </c>
      <c r="AC9026">
        <v>680</v>
      </c>
      <c r="AD9026">
        <v>0.5</v>
      </c>
      <c r="AE9026">
        <v>0.01</v>
      </c>
      <c r="AF9026">
        <v>53</v>
      </c>
      <c r="AG9026">
        <v>540</v>
      </c>
      <c r="AH9026">
        <v>8</v>
      </c>
      <c r="AI9026">
        <v>1</v>
      </c>
      <c r="AJ9026">
        <v>7</v>
      </c>
      <c r="AK9026">
        <v>31</v>
      </c>
      <c r="AL9026">
        <v>0.14000000000000001</v>
      </c>
      <c r="AM9026">
        <v>5</v>
      </c>
      <c r="AN9026">
        <v>5</v>
      </c>
      <c r="AO9026">
        <v>59</v>
      </c>
      <c r="AP9026">
        <v>5</v>
      </c>
      <c r="AQ9026">
        <v>106</v>
      </c>
    </row>
    <row r="9027" spans="1:43" hidden="1" x14ac:dyDescent="0.25">
      <c r="A9027" t="s">
        <v>32787</v>
      </c>
      <c r="B9027" t="s">
        <v>32788</v>
      </c>
      <c r="C9027" s="1" t="str">
        <f t="shared" si="620"/>
        <v>21:0153</v>
      </c>
      <c r="D9027" s="1" t="str">
        <f t="shared" si="621"/>
        <v>21:0040</v>
      </c>
      <c r="E9027" t="s">
        <v>32789</v>
      </c>
      <c r="F9027" t="s">
        <v>32790</v>
      </c>
      <c r="H9027">
        <v>55.664900299999999</v>
      </c>
      <c r="I9027">
        <v>-124.3433584</v>
      </c>
      <c r="J9027" s="1" t="str">
        <f t="shared" si="618"/>
        <v>Till</v>
      </c>
      <c r="K9027" s="1" t="str">
        <f t="shared" si="619"/>
        <v>&lt;63 micron</v>
      </c>
      <c r="L9027">
        <v>0.1</v>
      </c>
      <c r="M9027">
        <v>2.42</v>
      </c>
      <c r="N9027">
        <v>1</v>
      </c>
      <c r="O9027">
        <v>140</v>
      </c>
      <c r="P9027">
        <v>0.25</v>
      </c>
      <c r="Q9027">
        <v>1</v>
      </c>
      <c r="R9027">
        <v>0.44</v>
      </c>
      <c r="S9027">
        <v>0.25</v>
      </c>
      <c r="T9027">
        <v>18</v>
      </c>
      <c r="U9027">
        <v>60</v>
      </c>
      <c r="V9027">
        <v>48</v>
      </c>
      <c r="W9027">
        <v>4.25</v>
      </c>
      <c r="X9027">
        <v>5</v>
      </c>
      <c r="Z9027">
        <v>0.74</v>
      </c>
      <c r="AA9027">
        <v>30</v>
      </c>
      <c r="AB9027">
        <v>1.23</v>
      </c>
      <c r="AC9027">
        <v>555</v>
      </c>
      <c r="AD9027">
        <v>0.5</v>
      </c>
      <c r="AE9027">
        <v>0.02</v>
      </c>
      <c r="AF9027">
        <v>46</v>
      </c>
      <c r="AG9027">
        <v>690</v>
      </c>
      <c r="AH9027">
        <v>8</v>
      </c>
      <c r="AI9027">
        <v>1</v>
      </c>
      <c r="AJ9027">
        <v>7</v>
      </c>
      <c r="AK9027">
        <v>32</v>
      </c>
      <c r="AL9027">
        <v>0.15</v>
      </c>
      <c r="AM9027">
        <v>5</v>
      </c>
      <c r="AN9027">
        <v>5</v>
      </c>
      <c r="AO9027">
        <v>60</v>
      </c>
      <c r="AP9027">
        <v>5</v>
      </c>
      <c r="AQ9027">
        <v>92</v>
      </c>
    </row>
    <row r="9028" spans="1:43" hidden="1" x14ac:dyDescent="0.25">
      <c r="A9028" t="s">
        <v>32791</v>
      </c>
      <c r="B9028" t="s">
        <v>32792</v>
      </c>
      <c r="C9028" s="1" t="str">
        <f t="shared" si="620"/>
        <v>21:0153</v>
      </c>
      <c r="D9028" s="1" t="str">
        <f t="shared" si="621"/>
        <v>21:0040</v>
      </c>
      <c r="E9028" t="s">
        <v>32793</v>
      </c>
      <c r="F9028" t="s">
        <v>32794</v>
      </c>
      <c r="H9028">
        <v>55.661832400000002</v>
      </c>
      <c r="I9028">
        <v>-124.3387544</v>
      </c>
      <c r="J9028" s="1" t="str">
        <f t="shared" si="618"/>
        <v>Till</v>
      </c>
      <c r="K9028" s="1" t="str">
        <f t="shared" si="619"/>
        <v>&lt;63 micron</v>
      </c>
      <c r="L9028">
        <v>0.1</v>
      </c>
      <c r="M9028">
        <v>1.99</v>
      </c>
      <c r="N9028">
        <v>1</v>
      </c>
      <c r="O9028">
        <v>80</v>
      </c>
      <c r="P9028">
        <v>0.25</v>
      </c>
      <c r="Q9028">
        <v>1</v>
      </c>
      <c r="R9028">
        <v>0.24</v>
      </c>
      <c r="S9028">
        <v>0.25</v>
      </c>
      <c r="T9028">
        <v>16</v>
      </c>
      <c r="U9028">
        <v>50</v>
      </c>
      <c r="V9028">
        <v>33</v>
      </c>
      <c r="W9028">
        <v>3.98</v>
      </c>
      <c r="X9028">
        <v>5</v>
      </c>
      <c r="Z9028">
        <v>0.42</v>
      </c>
      <c r="AA9028">
        <v>30</v>
      </c>
      <c r="AB9028">
        <v>0.89</v>
      </c>
      <c r="AC9028">
        <v>725</v>
      </c>
      <c r="AD9028">
        <v>0.5</v>
      </c>
      <c r="AE9028">
        <v>0.01</v>
      </c>
      <c r="AF9028">
        <v>43</v>
      </c>
      <c r="AG9028">
        <v>500</v>
      </c>
      <c r="AH9028">
        <v>12</v>
      </c>
      <c r="AI9028">
        <v>1</v>
      </c>
      <c r="AJ9028">
        <v>4</v>
      </c>
      <c r="AK9028">
        <v>19</v>
      </c>
      <c r="AL9028">
        <v>0.09</v>
      </c>
      <c r="AM9028">
        <v>5</v>
      </c>
      <c r="AN9028">
        <v>5</v>
      </c>
      <c r="AO9028">
        <v>45</v>
      </c>
      <c r="AP9028">
        <v>5</v>
      </c>
      <c r="AQ9028">
        <v>62</v>
      </c>
    </row>
    <row r="9029" spans="1:43" hidden="1" x14ac:dyDescent="0.25">
      <c r="A9029" t="s">
        <v>32795</v>
      </c>
      <c r="B9029" t="s">
        <v>32796</v>
      </c>
      <c r="C9029" s="1" t="str">
        <f t="shared" si="620"/>
        <v>21:0153</v>
      </c>
      <c r="D9029" s="1" t="str">
        <f t="shared" si="621"/>
        <v>21:0040</v>
      </c>
      <c r="E9029" t="s">
        <v>32797</v>
      </c>
      <c r="F9029" t="s">
        <v>32798</v>
      </c>
      <c r="H9029">
        <v>55.658825399999998</v>
      </c>
      <c r="I9029">
        <v>-124.3326591</v>
      </c>
      <c r="J9029" s="1" t="str">
        <f t="shared" si="618"/>
        <v>Till</v>
      </c>
      <c r="K9029" s="1" t="str">
        <f t="shared" si="619"/>
        <v>&lt;63 micron</v>
      </c>
      <c r="L9029">
        <v>0.1</v>
      </c>
      <c r="M9029">
        <v>1.67</v>
      </c>
      <c r="N9029">
        <v>16</v>
      </c>
      <c r="O9029">
        <v>80</v>
      </c>
      <c r="P9029">
        <v>0.25</v>
      </c>
      <c r="Q9029">
        <v>1</v>
      </c>
      <c r="R9029">
        <v>0.34</v>
      </c>
      <c r="S9029">
        <v>0.25</v>
      </c>
      <c r="T9029">
        <v>14</v>
      </c>
      <c r="U9029">
        <v>42</v>
      </c>
      <c r="V9029">
        <v>25</v>
      </c>
      <c r="W9029">
        <v>3.07</v>
      </c>
      <c r="X9029">
        <v>5</v>
      </c>
      <c r="Z9029">
        <v>0.28000000000000003</v>
      </c>
      <c r="AA9029">
        <v>40</v>
      </c>
      <c r="AB9029">
        <v>0.81</v>
      </c>
      <c r="AC9029">
        <v>555</v>
      </c>
      <c r="AD9029">
        <v>0.5</v>
      </c>
      <c r="AE9029">
        <v>0.01</v>
      </c>
      <c r="AF9029">
        <v>42</v>
      </c>
      <c r="AG9029">
        <v>900</v>
      </c>
      <c r="AH9029">
        <v>8</v>
      </c>
      <c r="AI9029">
        <v>2</v>
      </c>
      <c r="AJ9029">
        <v>4</v>
      </c>
      <c r="AK9029">
        <v>25</v>
      </c>
      <c r="AL9029">
        <v>7.0000000000000007E-2</v>
      </c>
      <c r="AM9029">
        <v>5</v>
      </c>
      <c r="AN9029">
        <v>5</v>
      </c>
      <c r="AO9029">
        <v>36</v>
      </c>
      <c r="AP9029">
        <v>5</v>
      </c>
      <c r="AQ9029">
        <v>56</v>
      </c>
    </row>
    <row r="9030" spans="1:43" hidden="1" x14ac:dyDescent="0.25">
      <c r="A9030" t="s">
        <v>32799</v>
      </c>
      <c r="B9030" t="s">
        <v>32800</v>
      </c>
      <c r="C9030" s="1" t="str">
        <f t="shared" si="620"/>
        <v>21:0153</v>
      </c>
      <c r="D9030" s="1" t="str">
        <f t="shared" si="621"/>
        <v>21:0040</v>
      </c>
      <c r="E9030" t="s">
        <v>32801</v>
      </c>
      <c r="F9030" t="s">
        <v>32802</v>
      </c>
      <c r="H9030">
        <v>55.656112399999998</v>
      </c>
      <c r="I9030">
        <v>-124.3259389</v>
      </c>
      <c r="J9030" s="1" t="str">
        <f t="shared" si="618"/>
        <v>Till</v>
      </c>
      <c r="K9030" s="1" t="str">
        <f t="shared" si="619"/>
        <v>&lt;63 micron</v>
      </c>
      <c r="L9030">
        <v>0.4</v>
      </c>
      <c r="M9030">
        <v>1.74</v>
      </c>
      <c r="N9030">
        <v>4</v>
      </c>
      <c r="O9030">
        <v>100</v>
      </c>
      <c r="P9030">
        <v>0.5</v>
      </c>
      <c r="Q9030">
        <v>1</v>
      </c>
      <c r="R9030">
        <v>3.52</v>
      </c>
      <c r="S9030">
        <v>0.25</v>
      </c>
      <c r="T9030">
        <v>11</v>
      </c>
      <c r="U9030">
        <v>38</v>
      </c>
      <c r="V9030">
        <v>25</v>
      </c>
      <c r="W9030">
        <v>2.96</v>
      </c>
      <c r="X9030">
        <v>5</v>
      </c>
      <c r="Z9030">
        <v>0.44</v>
      </c>
      <c r="AA9030">
        <v>20</v>
      </c>
      <c r="AB9030">
        <v>0.8</v>
      </c>
      <c r="AC9030">
        <v>380</v>
      </c>
      <c r="AD9030">
        <v>0.5</v>
      </c>
      <c r="AE9030">
        <v>0.01</v>
      </c>
      <c r="AF9030">
        <v>29</v>
      </c>
      <c r="AG9030">
        <v>700</v>
      </c>
      <c r="AH9030">
        <v>6</v>
      </c>
      <c r="AI9030">
        <v>1</v>
      </c>
      <c r="AJ9030">
        <v>4</v>
      </c>
      <c r="AK9030">
        <v>167</v>
      </c>
      <c r="AL9030">
        <v>0.08</v>
      </c>
      <c r="AM9030">
        <v>5</v>
      </c>
      <c r="AN9030">
        <v>5</v>
      </c>
      <c r="AO9030">
        <v>35</v>
      </c>
      <c r="AP9030">
        <v>5</v>
      </c>
      <c r="AQ9030">
        <v>64</v>
      </c>
    </row>
    <row r="9031" spans="1:43" hidden="1" x14ac:dyDescent="0.25">
      <c r="A9031" t="s">
        <v>32803</v>
      </c>
      <c r="B9031" t="s">
        <v>32804</v>
      </c>
      <c r="C9031" s="1" t="str">
        <f t="shared" si="620"/>
        <v>21:0153</v>
      </c>
      <c r="D9031" s="1" t="str">
        <f t="shared" si="621"/>
        <v>21:0040</v>
      </c>
      <c r="E9031" t="s">
        <v>32801</v>
      </c>
      <c r="F9031" t="s">
        <v>32805</v>
      </c>
      <c r="H9031">
        <v>55.656112399999998</v>
      </c>
      <c r="I9031">
        <v>-124.3259389</v>
      </c>
      <c r="J9031" s="1" t="str">
        <f t="shared" si="618"/>
        <v>Till</v>
      </c>
      <c r="K9031" s="1" t="str">
        <f t="shared" si="619"/>
        <v>&lt;63 micron</v>
      </c>
      <c r="L9031">
        <v>0.4</v>
      </c>
      <c r="M9031">
        <v>1.8</v>
      </c>
      <c r="N9031">
        <v>1</v>
      </c>
      <c r="O9031">
        <v>110</v>
      </c>
      <c r="P9031">
        <v>0.5</v>
      </c>
      <c r="Q9031">
        <v>1</v>
      </c>
      <c r="R9031">
        <v>2.91</v>
      </c>
      <c r="S9031">
        <v>0.25</v>
      </c>
      <c r="T9031">
        <v>15</v>
      </c>
      <c r="U9031">
        <v>62</v>
      </c>
      <c r="V9031">
        <v>31</v>
      </c>
      <c r="W9031">
        <v>3.22</v>
      </c>
      <c r="X9031">
        <v>5</v>
      </c>
      <c r="Z9031">
        <v>0.38</v>
      </c>
      <c r="AA9031">
        <v>20</v>
      </c>
      <c r="AB9031">
        <v>1.0900000000000001</v>
      </c>
      <c r="AC9031">
        <v>500</v>
      </c>
      <c r="AD9031">
        <v>0.5</v>
      </c>
      <c r="AE9031">
        <v>0.01</v>
      </c>
      <c r="AF9031">
        <v>69</v>
      </c>
      <c r="AG9031">
        <v>800</v>
      </c>
      <c r="AH9031">
        <v>8</v>
      </c>
      <c r="AI9031">
        <v>1</v>
      </c>
      <c r="AJ9031">
        <v>6</v>
      </c>
      <c r="AK9031">
        <v>139</v>
      </c>
      <c r="AL9031">
        <v>0.09</v>
      </c>
      <c r="AM9031">
        <v>5</v>
      </c>
      <c r="AN9031">
        <v>5</v>
      </c>
      <c r="AO9031">
        <v>43</v>
      </c>
      <c r="AP9031">
        <v>5</v>
      </c>
      <c r="AQ9031">
        <v>66</v>
      </c>
    </row>
    <row r="9032" spans="1:43" hidden="1" x14ac:dyDescent="0.25">
      <c r="A9032" t="s">
        <v>32806</v>
      </c>
      <c r="B9032" t="s">
        <v>32807</v>
      </c>
      <c r="C9032" s="1" t="str">
        <f t="shared" si="620"/>
        <v>21:0153</v>
      </c>
      <c r="D9032" s="1" t="str">
        <f t="shared" si="621"/>
        <v>21:0040</v>
      </c>
      <c r="E9032" t="s">
        <v>32808</v>
      </c>
      <c r="F9032" t="s">
        <v>32809</v>
      </c>
      <c r="H9032">
        <v>55.653394800000001</v>
      </c>
      <c r="I9032">
        <v>-124.31961680000001</v>
      </c>
      <c r="J9032" s="1" t="str">
        <f t="shared" si="618"/>
        <v>Till</v>
      </c>
      <c r="K9032" s="1" t="str">
        <f t="shared" si="619"/>
        <v>&lt;63 micron</v>
      </c>
      <c r="L9032">
        <v>0.2</v>
      </c>
      <c r="M9032">
        <v>1.56</v>
      </c>
      <c r="N9032">
        <v>18</v>
      </c>
      <c r="O9032">
        <v>80</v>
      </c>
      <c r="P9032">
        <v>0.5</v>
      </c>
      <c r="Q9032">
        <v>1</v>
      </c>
      <c r="R9032">
        <v>0.21</v>
      </c>
      <c r="S9032">
        <v>0.25</v>
      </c>
      <c r="T9032">
        <v>12</v>
      </c>
      <c r="U9032">
        <v>38</v>
      </c>
      <c r="V9032">
        <v>21</v>
      </c>
      <c r="W9032">
        <v>3.07</v>
      </c>
      <c r="X9032">
        <v>5</v>
      </c>
      <c r="Z9032">
        <v>0.35</v>
      </c>
      <c r="AA9032">
        <v>40</v>
      </c>
      <c r="AB9032">
        <v>0.72</v>
      </c>
      <c r="AC9032">
        <v>475</v>
      </c>
      <c r="AD9032">
        <v>0.5</v>
      </c>
      <c r="AE9032">
        <v>0.01</v>
      </c>
      <c r="AF9032">
        <v>30</v>
      </c>
      <c r="AG9032">
        <v>320</v>
      </c>
      <c r="AH9032">
        <v>12</v>
      </c>
      <c r="AI9032">
        <v>2</v>
      </c>
      <c r="AJ9032">
        <v>4</v>
      </c>
      <c r="AK9032">
        <v>15</v>
      </c>
      <c r="AL9032">
        <v>0.08</v>
      </c>
      <c r="AM9032">
        <v>5</v>
      </c>
      <c r="AN9032">
        <v>5</v>
      </c>
      <c r="AO9032">
        <v>33</v>
      </c>
      <c r="AP9032">
        <v>5</v>
      </c>
      <c r="AQ9032">
        <v>54</v>
      </c>
    </row>
    <row r="9033" spans="1:43" hidden="1" x14ac:dyDescent="0.25">
      <c r="A9033" t="s">
        <v>32810</v>
      </c>
      <c r="B9033" t="s">
        <v>32811</v>
      </c>
      <c r="C9033" s="1" t="str">
        <f t="shared" si="620"/>
        <v>21:0153</v>
      </c>
      <c r="D9033" s="1" t="str">
        <f t="shared" si="621"/>
        <v>21:0040</v>
      </c>
      <c r="E9033" t="s">
        <v>32812</v>
      </c>
      <c r="F9033" t="s">
        <v>32813</v>
      </c>
      <c r="H9033">
        <v>55.6500457</v>
      </c>
      <c r="I9033">
        <v>-124.3126546</v>
      </c>
      <c r="J9033" s="1" t="str">
        <f t="shared" si="618"/>
        <v>Till</v>
      </c>
      <c r="K9033" s="1" t="str">
        <f t="shared" si="619"/>
        <v>&lt;63 micron</v>
      </c>
      <c r="L9033">
        <v>3.4</v>
      </c>
      <c r="M9033">
        <v>1.46</v>
      </c>
      <c r="N9033">
        <v>1</v>
      </c>
      <c r="O9033">
        <v>90</v>
      </c>
      <c r="P9033">
        <v>0.25</v>
      </c>
      <c r="Q9033">
        <v>2</v>
      </c>
      <c r="R9033">
        <v>10.86</v>
      </c>
      <c r="S9033">
        <v>0.25</v>
      </c>
      <c r="T9033">
        <v>12</v>
      </c>
      <c r="U9033">
        <v>28</v>
      </c>
      <c r="V9033">
        <v>22</v>
      </c>
      <c r="W9033">
        <v>2.61</v>
      </c>
      <c r="X9033">
        <v>5</v>
      </c>
      <c r="Z9033">
        <v>0.27</v>
      </c>
      <c r="AA9033">
        <v>5</v>
      </c>
      <c r="AB9033">
        <v>0.68</v>
      </c>
      <c r="AC9033">
        <v>420</v>
      </c>
      <c r="AD9033">
        <v>0.5</v>
      </c>
      <c r="AE9033">
        <v>0.01</v>
      </c>
      <c r="AF9033">
        <v>25</v>
      </c>
      <c r="AG9033">
        <v>560</v>
      </c>
      <c r="AH9033">
        <v>6</v>
      </c>
      <c r="AI9033">
        <v>1</v>
      </c>
      <c r="AJ9033">
        <v>3</v>
      </c>
      <c r="AK9033">
        <v>477</v>
      </c>
      <c r="AL9033">
        <v>0.04</v>
      </c>
      <c r="AM9033">
        <v>5</v>
      </c>
      <c r="AN9033">
        <v>5</v>
      </c>
      <c r="AO9033">
        <v>26</v>
      </c>
      <c r="AP9033">
        <v>5</v>
      </c>
      <c r="AQ9033">
        <v>56</v>
      </c>
    </row>
    <row r="9034" spans="1:43" hidden="1" x14ac:dyDescent="0.25">
      <c r="A9034" t="s">
        <v>32814</v>
      </c>
      <c r="B9034" t="s">
        <v>32815</v>
      </c>
      <c r="C9034" s="1" t="str">
        <f t="shared" si="620"/>
        <v>21:0153</v>
      </c>
      <c r="D9034" s="1" t="str">
        <f t="shared" si="621"/>
        <v>21:0040</v>
      </c>
      <c r="E9034" t="s">
        <v>32816</v>
      </c>
      <c r="F9034" t="s">
        <v>32817</v>
      </c>
      <c r="H9034">
        <v>55.636661799999999</v>
      </c>
      <c r="I9034">
        <v>-124.2702821</v>
      </c>
      <c r="J9034" s="1" t="str">
        <f t="shared" si="618"/>
        <v>Till</v>
      </c>
      <c r="K9034" s="1" t="str">
        <f t="shared" si="619"/>
        <v>&lt;63 micron</v>
      </c>
      <c r="L9034">
        <v>0.2</v>
      </c>
      <c r="M9034">
        <v>1.95</v>
      </c>
      <c r="N9034">
        <v>4</v>
      </c>
      <c r="O9034">
        <v>160</v>
      </c>
      <c r="P9034">
        <v>0.5</v>
      </c>
      <c r="Q9034">
        <v>1</v>
      </c>
      <c r="R9034">
        <v>2.13</v>
      </c>
      <c r="S9034">
        <v>0.25</v>
      </c>
      <c r="T9034">
        <v>13</v>
      </c>
      <c r="U9034">
        <v>42</v>
      </c>
      <c r="V9034">
        <v>29</v>
      </c>
      <c r="W9034">
        <v>3.18</v>
      </c>
      <c r="X9034">
        <v>5</v>
      </c>
      <c r="Z9034">
        <v>0.52</v>
      </c>
      <c r="AA9034">
        <v>20</v>
      </c>
      <c r="AB9034">
        <v>1</v>
      </c>
      <c r="AC9034">
        <v>455</v>
      </c>
      <c r="AD9034">
        <v>0.5</v>
      </c>
      <c r="AE9034">
        <v>0.01</v>
      </c>
      <c r="AF9034">
        <v>33</v>
      </c>
      <c r="AG9034">
        <v>570</v>
      </c>
      <c r="AH9034">
        <v>6</v>
      </c>
      <c r="AI9034">
        <v>1</v>
      </c>
      <c r="AJ9034">
        <v>5</v>
      </c>
      <c r="AK9034">
        <v>83</v>
      </c>
      <c r="AL9034">
        <v>0.1</v>
      </c>
      <c r="AM9034">
        <v>5</v>
      </c>
      <c r="AN9034">
        <v>5</v>
      </c>
      <c r="AO9034">
        <v>40</v>
      </c>
      <c r="AP9034">
        <v>5</v>
      </c>
      <c r="AQ9034">
        <v>72</v>
      </c>
    </row>
    <row r="9035" spans="1:43" hidden="1" x14ac:dyDescent="0.25">
      <c r="A9035" t="s">
        <v>32818</v>
      </c>
      <c r="B9035" t="s">
        <v>32819</v>
      </c>
      <c r="C9035" s="1" t="str">
        <f t="shared" si="620"/>
        <v>21:0153</v>
      </c>
      <c r="D9035" s="1" t="str">
        <f t="shared" si="621"/>
        <v>21:0040</v>
      </c>
      <c r="E9035" t="s">
        <v>32820</v>
      </c>
      <c r="F9035" t="s">
        <v>32821</v>
      </c>
      <c r="H9035">
        <v>55.671674799999998</v>
      </c>
      <c r="I9035">
        <v>-124.38789079999999</v>
      </c>
      <c r="J9035" s="1" t="str">
        <f t="shared" si="618"/>
        <v>Till</v>
      </c>
      <c r="K9035" s="1" t="str">
        <f t="shared" si="619"/>
        <v>&lt;63 micron</v>
      </c>
      <c r="L9035">
        <v>0.6</v>
      </c>
      <c r="M9035">
        <v>1.24</v>
      </c>
      <c r="N9035">
        <v>16</v>
      </c>
      <c r="O9035">
        <v>60</v>
      </c>
      <c r="P9035">
        <v>0.25</v>
      </c>
      <c r="Q9035">
        <v>1</v>
      </c>
      <c r="R9035">
        <v>3.27</v>
      </c>
      <c r="S9035">
        <v>0.25</v>
      </c>
      <c r="T9035">
        <v>21</v>
      </c>
      <c r="U9035">
        <v>38</v>
      </c>
      <c r="V9035">
        <v>43</v>
      </c>
      <c r="W9035">
        <v>3.87</v>
      </c>
      <c r="X9035">
        <v>5</v>
      </c>
      <c r="Z9035">
        <v>0.09</v>
      </c>
      <c r="AA9035">
        <v>20</v>
      </c>
      <c r="AB9035">
        <v>0.61</v>
      </c>
      <c r="AC9035">
        <v>435</v>
      </c>
      <c r="AD9035">
        <v>0.5</v>
      </c>
      <c r="AE9035">
        <v>0.01</v>
      </c>
      <c r="AF9035">
        <v>55</v>
      </c>
      <c r="AG9035">
        <v>690</v>
      </c>
      <c r="AH9035">
        <v>6</v>
      </c>
      <c r="AI9035">
        <v>1</v>
      </c>
      <c r="AJ9035">
        <v>4</v>
      </c>
      <c r="AK9035">
        <v>224</v>
      </c>
      <c r="AL9035">
        <v>0.04</v>
      </c>
      <c r="AM9035">
        <v>5</v>
      </c>
      <c r="AN9035">
        <v>5</v>
      </c>
      <c r="AO9035">
        <v>33</v>
      </c>
      <c r="AP9035">
        <v>5</v>
      </c>
      <c r="AQ9035">
        <v>54</v>
      </c>
    </row>
    <row r="9036" spans="1:43" hidden="1" x14ac:dyDescent="0.25">
      <c r="A9036" t="s">
        <v>32822</v>
      </c>
      <c r="B9036" t="s">
        <v>32823</v>
      </c>
      <c r="C9036" s="1" t="str">
        <f t="shared" si="620"/>
        <v>21:0153</v>
      </c>
      <c r="D9036" s="1" t="str">
        <f t="shared" si="621"/>
        <v>21:0040</v>
      </c>
      <c r="E9036" t="s">
        <v>32824</v>
      </c>
      <c r="F9036" t="s">
        <v>32825</v>
      </c>
      <c r="H9036">
        <v>55.671075999999999</v>
      </c>
      <c r="I9036">
        <v>-124.3907794</v>
      </c>
      <c r="J9036" s="1" t="str">
        <f t="shared" si="618"/>
        <v>Till</v>
      </c>
      <c r="K9036" s="1" t="str">
        <f t="shared" si="619"/>
        <v>&lt;63 micron</v>
      </c>
      <c r="L9036">
        <v>0.4</v>
      </c>
      <c r="M9036">
        <v>1.67</v>
      </c>
      <c r="N9036">
        <v>10</v>
      </c>
      <c r="O9036">
        <v>110</v>
      </c>
      <c r="P9036">
        <v>0.25</v>
      </c>
      <c r="Q9036">
        <v>1</v>
      </c>
      <c r="R9036">
        <v>1.52</v>
      </c>
      <c r="S9036">
        <v>0.25</v>
      </c>
      <c r="T9036">
        <v>16</v>
      </c>
      <c r="U9036">
        <v>66</v>
      </c>
      <c r="V9036">
        <v>50</v>
      </c>
      <c r="W9036">
        <v>3.49</v>
      </c>
      <c r="X9036">
        <v>5</v>
      </c>
      <c r="Z9036">
        <v>0.12</v>
      </c>
      <c r="AA9036">
        <v>10</v>
      </c>
      <c r="AB9036">
        <v>1.08</v>
      </c>
      <c r="AC9036">
        <v>680</v>
      </c>
      <c r="AD9036">
        <v>1</v>
      </c>
      <c r="AE9036">
        <v>0.01</v>
      </c>
      <c r="AF9036">
        <v>65</v>
      </c>
      <c r="AG9036">
        <v>1110</v>
      </c>
      <c r="AH9036">
        <v>4</v>
      </c>
      <c r="AI9036">
        <v>2</v>
      </c>
      <c r="AJ9036">
        <v>9</v>
      </c>
      <c r="AK9036">
        <v>66</v>
      </c>
      <c r="AL9036">
        <v>0.12</v>
      </c>
      <c r="AM9036">
        <v>5</v>
      </c>
      <c r="AN9036">
        <v>5</v>
      </c>
      <c r="AO9036">
        <v>75</v>
      </c>
      <c r="AP9036">
        <v>5</v>
      </c>
      <c r="AQ9036">
        <v>82</v>
      </c>
    </row>
    <row r="9037" spans="1:43" hidden="1" x14ac:dyDescent="0.25">
      <c r="A9037" t="s">
        <v>32826</v>
      </c>
      <c r="B9037" t="s">
        <v>32827</v>
      </c>
      <c r="C9037" s="1" t="str">
        <f t="shared" si="620"/>
        <v>21:0153</v>
      </c>
      <c r="D9037" s="1" t="str">
        <f t="shared" si="621"/>
        <v>21:0040</v>
      </c>
      <c r="E9037" t="s">
        <v>32824</v>
      </c>
      <c r="F9037" t="s">
        <v>32828</v>
      </c>
      <c r="H9037">
        <v>55.671075999999999</v>
      </c>
      <c r="I9037">
        <v>-124.3907794</v>
      </c>
      <c r="J9037" s="1" t="str">
        <f t="shared" si="618"/>
        <v>Till</v>
      </c>
      <c r="K9037" s="1" t="str">
        <f t="shared" si="619"/>
        <v>&lt;63 micron</v>
      </c>
      <c r="L9037">
        <v>0.4</v>
      </c>
      <c r="M9037">
        <v>1.28</v>
      </c>
      <c r="N9037">
        <v>2</v>
      </c>
      <c r="O9037">
        <v>90</v>
      </c>
      <c r="P9037">
        <v>0.25</v>
      </c>
      <c r="Q9037">
        <v>1</v>
      </c>
      <c r="R9037">
        <v>3.28</v>
      </c>
      <c r="S9037">
        <v>0.25</v>
      </c>
      <c r="T9037">
        <v>15</v>
      </c>
      <c r="U9037">
        <v>53</v>
      </c>
      <c r="V9037">
        <v>39</v>
      </c>
      <c r="W9037">
        <v>2.97</v>
      </c>
      <c r="X9037">
        <v>5</v>
      </c>
      <c r="Z9037">
        <v>0.11</v>
      </c>
      <c r="AA9037">
        <v>5</v>
      </c>
      <c r="AB9037">
        <v>0.92</v>
      </c>
      <c r="AC9037">
        <v>565</v>
      </c>
      <c r="AD9037">
        <v>1</v>
      </c>
      <c r="AE9037">
        <v>0.01</v>
      </c>
      <c r="AF9037">
        <v>52</v>
      </c>
      <c r="AG9037">
        <v>850</v>
      </c>
      <c r="AH9037">
        <v>4</v>
      </c>
      <c r="AI9037">
        <v>1</v>
      </c>
      <c r="AJ9037">
        <v>6</v>
      </c>
      <c r="AK9037">
        <v>115</v>
      </c>
      <c r="AL9037">
        <v>0.08</v>
      </c>
      <c r="AM9037">
        <v>5</v>
      </c>
      <c r="AN9037">
        <v>5</v>
      </c>
      <c r="AO9037">
        <v>51</v>
      </c>
      <c r="AP9037">
        <v>5</v>
      </c>
      <c r="AQ9037">
        <v>62</v>
      </c>
    </row>
    <row r="9038" spans="1:43" hidden="1" x14ac:dyDescent="0.25">
      <c r="A9038" t="s">
        <v>32829</v>
      </c>
      <c r="B9038" t="s">
        <v>32830</v>
      </c>
      <c r="C9038" s="1" t="str">
        <f t="shared" si="620"/>
        <v>21:0153</v>
      </c>
      <c r="D9038" s="1" t="str">
        <f t="shared" si="621"/>
        <v>21:0040</v>
      </c>
      <c r="E9038" t="s">
        <v>32824</v>
      </c>
      <c r="F9038" t="s">
        <v>32831</v>
      </c>
      <c r="H9038">
        <v>55.671075999999999</v>
      </c>
      <c r="I9038">
        <v>-124.3907794</v>
      </c>
      <c r="J9038" s="1" t="str">
        <f t="shared" si="618"/>
        <v>Till</v>
      </c>
      <c r="K9038" s="1" t="str">
        <f t="shared" si="619"/>
        <v>&lt;63 micron</v>
      </c>
      <c r="L9038">
        <v>0.2</v>
      </c>
      <c r="M9038">
        <v>1.37</v>
      </c>
      <c r="N9038">
        <v>8</v>
      </c>
      <c r="O9038">
        <v>70</v>
      </c>
      <c r="P9038">
        <v>0.25</v>
      </c>
      <c r="Q9038">
        <v>1</v>
      </c>
      <c r="R9038">
        <v>0.52</v>
      </c>
      <c r="S9038">
        <v>0.25</v>
      </c>
      <c r="T9038">
        <v>12</v>
      </c>
      <c r="U9038">
        <v>54</v>
      </c>
      <c r="V9038">
        <v>38</v>
      </c>
      <c r="W9038">
        <v>2.76</v>
      </c>
      <c r="X9038">
        <v>5</v>
      </c>
      <c r="Z9038">
        <v>0.06</v>
      </c>
      <c r="AA9038">
        <v>10</v>
      </c>
      <c r="AB9038">
        <v>0.75</v>
      </c>
      <c r="AC9038">
        <v>325</v>
      </c>
      <c r="AD9038">
        <v>0.5</v>
      </c>
      <c r="AE9038">
        <v>0.01</v>
      </c>
      <c r="AF9038">
        <v>46</v>
      </c>
      <c r="AG9038">
        <v>730</v>
      </c>
      <c r="AH9038">
        <v>2</v>
      </c>
      <c r="AI9038">
        <v>1</v>
      </c>
      <c r="AJ9038">
        <v>6</v>
      </c>
      <c r="AK9038">
        <v>23</v>
      </c>
      <c r="AL9038">
        <v>0.1</v>
      </c>
      <c r="AM9038">
        <v>5</v>
      </c>
      <c r="AN9038">
        <v>5</v>
      </c>
      <c r="AO9038">
        <v>55</v>
      </c>
      <c r="AP9038">
        <v>5</v>
      </c>
      <c r="AQ9038">
        <v>48</v>
      </c>
    </row>
    <row r="9039" spans="1:43" hidden="1" x14ac:dyDescent="0.25">
      <c r="A9039" t="s">
        <v>32832</v>
      </c>
      <c r="B9039" t="s">
        <v>32833</v>
      </c>
      <c r="C9039" s="1" t="str">
        <f t="shared" si="620"/>
        <v>21:0153</v>
      </c>
      <c r="D9039" s="1" t="str">
        <f t="shared" si="621"/>
        <v>21:0040</v>
      </c>
      <c r="E9039" t="s">
        <v>32824</v>
      </c>
      <c r="F9039" t="s">
        <v>32834</v>
      </c>
      <c r="H9039">
        <v>55.671075999999999</v>
      </c>
      <c r="I9039">
        <v>-124.3907794</v>
      </c>
      <c r="J9039" s="1" t="str">
        <f t="shared" si="618"/>
        <v>Till</v>
      </c>
      <c r="K9039" s="1" t="str">
        <f t="shared" si="619"/>
        <v>&lt;63 micron</v>
      </c>
      <c r="L9039">
        <v>0.4</v>
      </c>
      <c r="M9039">
        <v>1.96</v>
      </c>
      <c r="N9039">
        <v>4</v>
      </c>
      <c r="O9039">
        <v>80</v>
      </c>
      <c r="P9039">
        <v>0.25</v>
      </c>
      <c r="Q9039">
        <v>1</v>
      </c>
      <c r="R9039">
        <v>0.37</v>
      </c>
      <c r="S9039">
        <v>0.25</v>
      </c>
      <c r="T9039">
        <v>14</v>
      </c>
      <c r="U9039">
        <v>57</v>
      </c>
      <c r="V9039">
        <v>24</v>
      </c>
      <c r="W9039">
        <v>3.97</v>
      </c>
      <c r="X9039">
        <v>5</v>
      </c>
      <c r="Z9039">
        <v>0.1</v>
      </c>
      <c r="AA9039">
        <v>10</v>
      </c>
      <c r="AB9039">
        <v>0.6</v>
      </c>
      <c r="AC9039">
        <v>255</v>
      </c>
      <c r="AD9039">
        <v>0.5</v>
      </c>
      <c r="AE9039">
        <v>5.0000000000000001E-3</v>
      </c>
      <c r="AF9039">
        <v>54</v>
      </c>
      <c r="AG9039">
        <v>860</v>
      </c>
      <c r="AH9039">
        <v>6</v>
      </c>
      <c r="AI9039">
        <v>1</v>
      </c>
      <c r="AJ9039">
        <v>4</v>
      </c>
      <c r="AK9039">
        <v>18</v>
      </c>
      <c r="AL9039">
        <v>0.08</v>
      </c>
      <c r="AM9039">
        <v>5</v>
      </c>
      <c r="AN9039">
        <v>5</v>
      </c>
      <c r="AO9039">
        <v>61</v>
      </c>
      <c r="AP9039">
        <v>5</v>
      </c>
      <c r="AQ9039">
        <v>54</v>
      </c>
    </row>
    <row r="9040" spans="1:43" hidden="1" x14ac:dyDescent="0.25">
      <c r="A9040" t="s">
        <v>32835</v>
      </c>
      <c r="B9040" t="s">
        <v>32836</v>
      </c>
      <c r="C9040" s="1" t="str">
        <f t="shared" si="620"/>
        <v>21:0153</v>
      </c>
      <c r="D9040" s="1" t="str">
        <f t="shared" si="621"/>
        <v>21:0040</v>
      </c>
      <c r="E9040" t="s">
        <v>32837</v>
      </c>
      <c r="F9040" t="s">
        <v>32838</v>
      </c>
      <c r="H9040">
        <v>55.668221099999997</v>
      </c>
      <c r="I9040">
        <v>-124.39369910000001</v>
      </c>
      <c r="J9040" s="1" t="str">
        <f t="shared" si="618"/>
        <v>Till</v>
      </c>
      <c r="K9040" s="1" t="str">
        <f t="shared" si="619"/>
        <v>&lt;63 micron</v>
      </c>
      <c r="L9040">
        <v>0.6</v>
      </c>
      <c r="M9040">
        <v>1.44</v>
      </c>
      <c r="N9040">
        <v>14</v>
      </c>
      <c r="O9040">
        <v>130</v>
      </c>
      <c r="P9040">
        <v>0.25</v>
      </c>
      <c r="Q9040">
        <v>1</v>
      </c>
      <c r="R9040">
        <v>2.59</v>
      </c>
      <c r="S9040">
        <v>1</v>
      </c>
      <c r="T9040">
        <v>19</v>
      </c>
      <c r="U9040">
        <v>67</v>
      </c>
      <c r="V9040">
        <v>58</v>
      </c>
      <c r="W9040">
        <v>3.81</v>
      </c>
      <c r="X9040">
        <v>5</v>
      </c>
      <c r="Z9040">
        <v>0.12</v>
      </c>
      <c r="AA9040">
        <v>10</v>
      </c>
      <c r="AB9040">
        <v>1.1299999999999999</v>
      </c>
      <c r="AC9040">
        <v>685</v>
      </c>
      <c r="AD9040">
        <v>3</v>
      </c>
      <c r="AE9040">
        <v>0.01</v>
      </c>
      <c r="AF9040">
        <v>103</v>
      </c>
      <c r="AG9040">
        <v>890</v>
      </c>
      <c r="AH9040">
        <v>8</v>
      </c>
      <c r="AI9040">
        <v>2</v>
      </c>
      <c r="AJ9040">
        <v>7</v>
      </c>
      <c r="AK9040">
        <v>105</v>
      </c>
      <c r="AL9040">
        <v>0.08</v>
      </c>
      <c r="AM9040">
        <v>5</v>
      </c>
      <c r="AN9040">
        <v>5</v>
      </c>
      <c r="AO9040">
        <v>57</v>
      </c>
      <c r="AP9040">
        <v>5</v>
      </c>
      <c r="AQ9040">
        <v>142</v>
      </c>
    </row>
    <row r="9041" spans="1:43" hidden="1" x14ac:dyDescent="0.25">
      <c r="A9041" t="s">
        <v>32839</v>
      </c>
      <c r="B9041" t="s">
        <v>32840</v>
      </c>
      <c r="C9041" s="1" t="str">
        <f t="shared" si="620"/>
        <v>21:0153</v>
      </c>
      <c r="D9041" s="1" t="str">
        <f t="shared" si="621"/>
        <v>21:0040</v>
      </c>
      <c r="E9041" t="s">
        <v>32837</v>
      </c>
      <c r="F9041" t="s">
        <v>32841</v>
      </c>
      <c r="H9041">
        <v>55.668221099999997</v>
      </c>
      <c r="I9041">
        <v>-124.39369910000001</v>
      </c>
      <c r="J9041" s="1" t="str">
        <f t="shared" si="618"/>
        <v>Till</v>
      </c>
      <c r="K9041" s="1" t="str">
        <f t="shared" si="619"/>
        <v>&lt;63 micron</v>
      </c>
      <c r="L9041">
        <v>0.6</v>
      </c>
      <c r="M9041">
        <v>1.58</v>
      </c>
      <c r="N9041">
        <v>18</v>
      </c>
      <c r="O9041">
        <v>100</v>
      </c>
      <c r="P9041">
        <v>0.25</v>
      </c>
      <c r="Q9041">
        <v>1</v>
      </c>
      <c r="R9041">
        <v>3.69</v>
      </c>
      <c r="S9041">
        <v>0.25</v>
      </c>
      <c r="T9041">
        <v>21</v>
      </c>
      <c r="U9041">
        <v>87</v>
      </c>
      <c r="V9041">
        <v>45</v>
      </c>
      <c r="W9041">
        <v>3.82</v>
      </c>
      <c r="X9041">
        <v>5</v>
      </c>
      <c r="Z9041">
        <v>0.1</v>
      </c>
      <c r="AA9041">
        <v>5</v>
      </c>
      <c r="AB9041">
        <v>1.48</v>
      </c>
      <c r="AC9041">
        <v>680</v>
      </c>
      <c r="AD9041">
        <v>0.5</v>
      </c>
      <c r="AE9041">
        <v>0.01</v>
      </c>
      <c r="AF9041">
        <v>114</v>
      </c>
      <c r="AG9041">
        <v>600</v>
      </c>
      <c r="AH9041">
        <v>8</v>
      </c>
      <c r="AI9041">
        <v>2</v>
      </c>
      <c r="AJ9041">
        <v>8</v>
      </c>
      <c r="AK9041">
        <v>136</v>
      </c>
      <c r="AL9041">
        <v>0.06</v>
      </c>
      <c r="AM9041">
        <v>5</v>
      </c>
      <c r="AN9041">
        <v>5</v>
      </c>
      <c r="AO9041">
        <v>54</v>
      </c>
      <c r="AP9041">
        <v>5</v>
      </c>
      <c r="AQ9041">
        <v>76</v>
      </c>
    </row>
    <row r="9042" spans="1:43" hidden="1" x14ac:dyDescent="0.25">
      <c r="A9042" t="s">
        <v>32842</v>
      </c>
      <c r="B9042" t="s">
        <v>32843</v>
      </c>
      <c r="C9042" s="1" t="str">
        <f t="shared" si="620"/>
        <v>21:0153</v>
      </c>
      <c r="D9042" s="1" t="str">
        <f t="shared" si="621"/>
        <v>21:0040</v>
      </c>
      <c r="E9042" t="s">
        <v>32844</v>
      </c>
      <c r="F9042" t="s">
        <v>32845</v>
      </c>
      <c r="H9042">
        <v>55.666938799999997</v>
      </c>
      <c r="I9042">
        <v>-124.3934627</v>
      </c>
      <c r="J9042" s="1" t="str">
        <f t="shared" si="618"/>
        <v>Till</v>
      </c>
      <c r="K9042" s="1" t="str">
        <f t="shared" si="619"/>
        <v>&lt;63 micron</v>
      </c>
      <c r="L9042">
        <v>0.8</v>
      </c>
      <c r="M9042">
        <v>1.4</v>
      </c>
      <c r="N9042">
        <v>12</v>
      </c>
      <c r="O9042">
        <v>120</v>
      </c>
      <c r="P9042">
        <v>0.25</v>
      </c>
      <c r="Q9042">
        <v>1</v>
      </c>
      <c r="R9042">
        <v>4.87</v>
      </c>
      <c r="S9042">
        <v>0.25</v>
      </c>
      <c r="T9042">
        <v>17</v>
      </c>
      <c r="U9042">
        <v>48</v>
      </c>
      <c r="V9042">
        <v>41</v>
      </c>
      <c r="W9042">
        <v>3.52</v>
      </c>
      <c r="X9042">
        <v>5</v>
      </c>
      <c r="Z9042">
        <v>0.09</v>
      </c>
      <c r="AA9042">
        <v>5</v>
      </c>
      <c r="AB9042">
        <v>0.84</v>
      </c>
      <c r="AC9042">
        <v>590</v>
      </c>
      <c r="AD9042">
        <v>0.5</v>
      </c>
      <c r="AE9042">
        <v>0.01</v>
      </c>
      <c r="AF9042">
        <v>58</v>
      </c>
      <c r="AG9042">
        <v>660</v>
      </c>
      <c r="AH9042">
        <v>10</v>
      </c>
      <c r="AI9042">
        <v>2</v>
      </c>
      <c r="AJ9042">
        <v>6</v>
      </c>
      <c r="AK9042">
        <v>141</v>
      </c>
      <c r="AL9042">
        <v>0.03</v>
      </c>
      <c r="AM9042">
        <v>5</v>
      </c>
      <c r="AN9042">
        <v>5</v>
      </c>
      <c r="AO9042">
        <v>41</v>
      </c>
      <c r="AP9042">
        <v>5</v>
      </c>
      <c r="AQ9042">
        <v>76</v>
      </c>
    </row>
    <row r="9043" spans="1:43" hidden="1" x14ac:dyDescent="0.25">
      <c r="A9043" t="s">
        <v>32846</v>
      </c>
      <c r="B9043" t="s">
        <v>32847</v>
      </c>
      <c r="C9043" s="1" t="str">
        <f t="shared" si="620"/>
        <v>21:0153</v>
      </c>
      <c r="D9043" s="1" t="str">
        <f t="shared" si="621"/>
        <v>21:0040</v>
      </c>
      <c r="E9043" t="s">
        <v>32844</v>
      </c>
      <c r="F9043" t="s">
        <v>32848</v>
      </c>
      <c r="H9043">
        <v>55.666938799999997</v>
      </c>
      <c r="I9043">
        <v>-124.3934627</v>
      </c>
      <c r="J9043" s="1" t="str">
        <f t="shared" si="618"/>
        <v>Till</v>
      </c>
      <c r="K9043" s="1" t="str">
        <f t="shared" si="619"/>
        <v>&lt;63 micron</v>
      </c>
      <c r="L9043">
        <v>0.8</v>
      </c>
      <c r="M9043">
        <v>1.62</v>
      </c>
      <c r="N9043">
        <v>14</v>
      </c>
      <c r="O9043">
        <v>140</v>
      </c>
      <c r="P9043">
        <v>0.25</v>
      </c>
      <c r="Q9043">
        <v>1</v>
      </c>
      <c r="R9043">
        <v>4.59</v>
      </c>
      <c r="S9043">
        <v>0.5</v>
      </c>
      <c r="T9043">
        <v>19</v>
      </c>
      <c r="U9043">
        <v>72</v>
      </c>
      <c r="V9043">
        <v>50</v>
      </c>
      <c r="W9043">
        <v>3.61</v>
      </c>
      <c r="X9043">
        <v>5</v>
      </c>
      <c r="Z9043">
        <v>0.13</v>
      </c>
      <c r="AA9043">
        <v>5</v>
      </c>
      <c r="AB9043">
        <v>1.2</v>
      </c>
      <c r="AC9043">
        <v>750</v>
      </c>
      <c r="AD9043">
        <v>0.5</v>
      </c>
      <c r="AE9043">
        <v>0.01</v>
      </c>
      <c r="AF9043">
        <v>76</v>
      </c>
      <c r="AG9043">
        <v>750</v>
      </c>
      <c r="AH9043">
        <v>8</v>
      </c>
      <c r="AI9043">
        <v>2</v>
      </c>
      <c r="AJ9043">
        <v>8</v>
      </c>
      <c r="AK9043">
        <v>141</v>
      </c>
      <c r="AL9043">
        <v>0.08</v>
      </c>
      <c r="AM9043">
        <v>5</v>
      </c>
      <c r="AN9043">
        <v>5</v>
      </c>
      <c r="AO9043">
        <v>63</v>
      </c>
      <c r="AP9043">
        <v>5</v>
      </c>
      <c r="AQ9043">
        <v>100</v>
      </c>
    </row>
    <row r="9044" spans="1:43" hidden="1" x14ac:dyDescent="0.25">
      <c r="A9044" t="s">
        <v>32849</v>
      </c>
      <c r="B9044" t="s">
        <v>32850</v>
      </c>
      <c r="C9044" s="1" t="str">
        <f t="shared" si="620"/>
        <v>21:0153</v>
      </c>
      <c r="D9044" s="1" t="str">
        <f t="shared" si="621"/>
        <v>21:0040</v>
      </c>
      <c r="E9044" t="s">
        <v>32851</v>
      </c>
      <c r="F9044" t="s">
        <v>32852</v>
      </c>
      <c r="H9044">
        <v>55.557115600000003</v>
      </c>
      <c r="I9044">
        <v>-124.18868019999999</v>
      </c>
      <c r="J9044" s="1" t="str">
        <f t="shared" si="618"/>
        <v>Till</v>
      </c>
      <c r="K9044" s="1" t="str">
        <f t="shared" si="619"/>
        <v>&lt;63 micron</v>
      </c>
      <c r="L9044">
        <v>0.6</v>
      </c>
      <c r="M9044">
        <v>1.38</v>
      </c>
      <c r="N9044">
        <v>14</v>
      </c>
      <c r="O9044">
        <v>180</v>
      </c>
      <c r="P9044">
        <v>0.25</v>
      </c>
      <c r="Q9044">
        <v>1</v>
      </c>
      <c r="R9044">
        <v>1.79</v>
      </c>
      <c r="S9044">
        <v>0.25</v>
      </c>
      <c r="T9044">
        <v>14</v>
      </c>
      <c r="U9044">
        <v>59</v>
      </c>
      <c r="V9044">
        <v>45</v>
      </c>
      <c r="W9044">
        <v>2.83</v>
      </c>
      <c r="X9044">
        <v>5</v>
      </c>
      <c r="Z9044">
        <v>0.16</v>
      </c>
      <c r="AA9044">
        <v>10</v>
      </c>
      <c r="AB9044">
        <v>0.88</v>
      </c>
      <c r="AC9044">
        <v>535</v>
      </c>
      <c r="AD9044">
        <v>0.5</v>
      </c>
      <c r="AE9044">
        <v>0.02</v>
      </c>
      <c r="AF9044">
        <v>64</v>
      </c>
      <c r="AG9044">
        <v>1220</v>
      </c>
      <c r="AH9044">
        <v>10</v>
      </c>
      <c r="AI9044">
        <v>1</v>
      </c>
      <c r="AJ9044">
        <v>6</v>
      </c>
      <c r="AK9044">
        <v>65</v>
      </c>
      <c r="AL9044">
        <v>0.08</v>
      </c>
      <c r="AM9044">
        <v>5</v>
      </c>
      <c r="AN9044">
        <v>5</v>
      </c>
      <c r="AO9044">
        <v>54</v>
      </c>
      <c r="AP9044">
        <v>5</v>
      </c>
      <c r="AQ9044">
        <v>78</v>
      </c>
    </row>
    <row r="9045" spans="1:43" hidden="1" x14ac:dyDescent="0.25">
      <c r="A9045" t="s">
        <v>32853</v>
      </c>
      <c r="B9045" t="s">
        <v>32854</v>
      </c>
      <c r="C9045" s="1" t="str">
        <f t="shared" si="620"/>
        <v>21:0153</v>
      </c>
      <c r="D9045" s="1" t="str">
        <f t="shared" si="621"/>
        <v>21:0040</v>
      </c>
      <c r="E9045" t="s">
        <v>32851</v>
      </c>
      <c r="F9045" t="s">
        <v>32855</v>
      </c>
      <c r="H9045">
        <v>55.557115600000003</v>
      </c>
      <c r="I9045">
        <v>-124.18868019999999</v>
      </c>
      <c r="J9045" s="1" t="str">
        <f t="shared" ref="J9045:J9108" si="622">HYPERLINK("http://geochem.nrcan.gc.ca/cdogs/content/kwd/kwd020044_e.htm", "Till")</f>
        <v>Till</v>
      </c>
      <c r="K9045" s="1" t="str">
        <f t="shared" si="619"/>
        <v>&lt;63 micron</v>
      </c>
      <c r="L9045">
        <v>0.6</v>
      </c>
      <c r="M9045">
        <v>1.23</v>
      </c>
      <c r="N9045">
        <v>8</v>
      </c>
      <c r="O9045">
        <v>160</v>
      </c>
      <c r="P9045">
        <v>0.25</v>
      </c>
      <c r="Q9045">
        <v>1</v>
      </c>
      <c r="R9045">
        <v>2.14</v>
      </c>
      <c r="S9045">
        <v>0.25</v>
      </c>
      <c r="T9045">
        <v>12</v>
      </c>
      <c r="U9045">
        <v>53</v>
      </c>
      <c r="V9045">
        <v>31</v>
      </c>
      <c r="W9045">
        <v>2.6</v>
      </c>
      <c r="X9045">
        <v>5</v>
      </c>
      <c r="Z9045">
        <v>0.15</v>
      </c>
      <c r="AA9045">
        <v>10</v>
      </c>
      <c r="AB9045">
        <v>0.88</v>
      </c>
      <c r="AC9045">
        <v>480</v>
      </c>
      <c r="AD9045">
        <v>0.5</v>
      </c>
      <c r="AE9045">
        <v>0.01</v>
      </c>
      <c r="AF9045">
        <v>53</v>
      </c>
      <c r="AG9045">
        <v>1170</v>
      </c>
      <c r="AH9045">
        <v>4</v>
      </c>
      <c r="AI9045">
        <v>1</v>
      </c>
      <c r="AJ9045">
        <v>5</v>
      </c>
      <c r="AK9045">
        <v>76</v>
      </c>
      <c r="AL9045">
        <v>7.0000000000000007E-2</v>
      </c>
      <c r="AM9045">
        <v>5</v>
      </c>
      <c r="AN9045">
        <v>5</v>
      </c>
      <c r="AO9045">
        <v>48</v>
      </c>
      <c r="AP9045">
        <v>5</v>
      </c>
      <c r="AQ9045">
        <v>66</v>
      </c>
    </row>
    <row r="9046" spans="1:43" hidden="1" x14ac:dyDescent="0.25">
      <c r="A9046" t="s">
        <v>32856</v>
      </c>
      <c r="B9046" t="s">
        <v>32857</v>
      </c>
      <c r="C9046" s="1" t="str">
        <f t="shared" si="620"/>
        <v>21:0153</v>
      </c>
      <c r="D9046" s="1" t="str">
        <f t="shared" si="621"/>
        <v>21:0040</v>
      </c>
      <c r="E9046" t="s">
        <v>32851</v>
      </c>
      <c r="F9046" t="s">
        <v>32858</v>
      </c>
      <c r="H9046">
        <v>55.557115600000003</v>
      </c>
      <c r="I9046">
        <v>-124.18868019999999</v>
      </c>
      <c r="J9046" s="1" t="str">
        <f t="shared" si="622"/>
        <v>Till</v>
      </c>
      <c r="K9046" s="1" t="str">
        <f t="shared" si="619"/>
        <v>&lt;63 micron</v>
      </c>
      <c r="L9046">
        <v>0.6</v>
      </c>
      <c r="M9046">
        <v>1.83</v>
      </c>
      <c r="N9046">
        <v>2</v>
      </c>
      <c r="O9046">
        <v>210</v>
      </c>
      <c r="P9046">
        <v>0.25</v>
      </c>
      <c r="Q9046">
        <v>1</v>
      </c>
      <c r="R9046">
        <v>1.75</v>
      </c>
      <c r="S9046">
        <v>0.25</v>
      </c>
      <c r="T9046">
        <v>17</v>
      </c>
      <c r="U9046">
        <v>63</v>
      </c>
      <c r="V9046">
        <v>48</v>
      </c>
      <c r="W9046">
        <v>3.49</v>
      </c>
      <c r="X9046">
        <v>5</v>
      </c>
      <c r="Z9046">
        <v>0.3</v>
      </c>
      <c r="AA9046">
        <v>20</v>
      </c>
      <c r="AB9046">
        <v>1.2</v>
      </c>
      <c r="AC9046">
        <v>545</v>
      </c>
      <c r="AD9046">
        <v>0.5</v>
      </c>
      <c r="AE9046">
        <v>0.01</v>
      </c>
      <c r="AF9046">
        <v>62</v>
      </c>
      <c r="AG9046">
        <v>840</v>
      </c>
      <c r="AH9046">
        <v>10</v>
      </c>
      <c r="AI9046">
        <v>1</v>
      </c>
      <c r="AJ9046">
        <v>7</v>
      </c>
      <c r="AK9046">
        <v>70</v>
      </c>
      <c r="AL9046">
        <v>0.1</v>
      </c>
      <c r="AM9046">
        <v>5</v>
      </c>
      <c r="AN9046">
        <v>5</v>
      </c>
      <c r="AO9046">
        <v>57</v>
      </c>
      <c r="AP9046">
        <v>5</v>
      </c>
      <c r="AQ9046">
        <v>92</v>
      </c>
    </row>
    <row r="9047" spans="1:43" hidden="1" x14ac:dyDescent="0.25">
      <c r="A9047" t="s">
        <v>32859</v>
      </c>
      <c r="B9047" t="s">
        <v>32860</v>
      </c>
      <c r="C9047" s="1" t="str">
        <f t="shared" si="620"/>
        <v>21:0153</v>
      </c>
      <c r="D9047" s="1" t="str">
        <f t="shared" si="621"/>
        <v>21:0040</v>
      </c>
      <c r="E9047" t="s">
        <v>32851</v>
      </c>
      <c r="F9047" t="s">
        <v>32861</v>
      </c>
      <c r="H9047">
        <v>55.557115600000003</v>
      </c>
      <c r="I9047">
        <v>-124.18868019999999</v>
      </c>
      <c r="J9047" s="1" t="str">
        <f t="shared" si="622"/>
        <v>Till</v>
      </c>
      <c r="K9047" s="1" t="str">
        <f t="shared" si="619"/>
        <v>&lt;63 micron</v>
      </c>
      <c r="L9047">
        <v>0.6</v>
      </c>
      <c r="M9047">
        <v>1.94</v>
      </c>
      <c r="N9047">
        <v>14</v>
      </c>
      <c r="O9047">
        <v>230</v>
      </c>
      <c r="P9047">
        <v>0.25</v>
      </c>
      <c r="Q9047">
        <v>1</v>
      </c>
      <c r="R9047">
        <v>2</v>
      </c>
      <c r="S9047">
        <v>0.5</v>
      </c>
      <c r="T9047">
        <v>18</v>
      </c>
      <c r="U9047">
        <v>71</v>
      </c>
      <c r="V9047">
        <v>51</v>
      </c>
      <c r="W9047">
        <v>3.65</v>
      </c>
      <c r="X9047">
        <v>5</v>
      </c>
      <c r="Z9047">
        <v>0.31</v>
      </c>
      <c r="AA9047">
        <v>20</v>
      </c>
      <c r="AB9047">
        <v>1.35</v>
      </c>
      <c r="AC9047">
        <v>705</v>
      </c>
      <c r="AD9047">
        <v>1</v>
      </c>
      <c r="AE9047">
        <v>0.01</v>
      </c>
      <c r="AF9047">
        <v>73</v>
      </c>
      <c r="AG9047">
        <v>890</v>
      </c>
      <c r="AH9047">
        <v>8</v>
      </c>
      <c r="AI9047">
        <v>1</v>
      </c>
      <c r="AJ9047">
        <v>7</v>
      </c>
      <c r="AK9047">
        <v>89</v>
      </c>
      <c r="AL9047">
        <v>0.1</v>
      </c>
      <c r="AM9047">
        <v>5</v>
      </c>
      <c r="AN9047">
        <v>5</v>
      </c>
      <c r="AO9047">
        <v>61</v>
      </c>
      <c r="AP9047">
        <v>5</v>
      </c>
      <c r="AQ9047">
        <v>100</v>
      </c>
    </row>
    <row r="9048" spans="1:43" hidden="1" x14ac:dyDescent="0.25">
      <c r="A9048" t="s">
        <v>32862</v>
      </c>
      <c r="B9048" t="s">
        <v>32863</v>
      </c>
      <c r="C9048" s="1" t="str">
        <f t="shared" si="620"/>
        <v>21:0153</v>
      </c>
      <c r="D9048" s="1" t="str">
        <f t="shared" si="621"/>
        <v>21:0040</v>
      </c>
      <c r="E9048" t="s">
        <v>32851</v>
      </c>
      <c r="F9048" t="s">
        <v>32864</v>
      </c>
      <c r="H9048">
        <v>55.557115600000003</v>
      </c>
      <c r="I9048">
        <v>-124.18868019999999</v>
      </c>
      <c r="J9048" s="1" t="str">
        <f t="shared" si="622"/>
        <v>Till</v>
      </c>
      <c r="K9048" s="1" t="str">
        <f t="shared" si="619"/>
        <v>&lt;63 micron</v>
      </c>
      <c r="L9048">
        <v>0.6</v>
      </c>
      <c r="M9048">
        <v>1.1599999999999999</v>
      </c>
      <c r="N9048">
        <v>62</v>
      </c>
      <c r="O9048">
        <v>70</v>
      </c>
      <c r="P9048">
        <v>0.25</v>
      </c>
      <c r="Q9048">
        <v>1</v>
      </c>
      <c r="R9048">
        <v>2.15</v>
      </c>
      <c r="S9048">
        <v>0.5</v>
      </c>
      <c r="T9048">
        <v>36</v>
      </c>
      <c r="U9048">
        <v>45</v>
      </c>
      <c r="V9048">
        <v>151</v>
      </c>
      <c r="W9048">
        <v>7.12</v>
      </c>
      <c r="X9048">
        <v>5</v>
      </c>
      <c r="Z9048">
        <v>0.13</v>
      </c>
      <c r="AA9048">
        <v>10</v>
      </c>
      <c r="AB9048">
        <v>0.73</v>
      </c>
      <c r="AC9048">
        <v>945</v>
      </c>
      <c r="AD9048">
        <v>5</v>
      </c>
      <c r="AE9048">
        <v>5.0000000000000001E-3</v>
      </c>
      <c r="AF9048">
        <v>108</v>
      </c>
      <c r="AG9048">
        <v>770</v>
      </c>
      <c r="AH9048">
        <v>34</v>
      </c>
      <c r="AI9048">
        <v>1</v>
      </c>
      <c r="AJ9048">
        <v>8</v>
      </c>
      <c r="AK9048">
        <v>86</v>
      </c>
      <c r="AL9048">
        <v>0.06</v>
      </c>
      <c r="AM9048">
        <v>5</v>
      </c>
      <c r="AN9048">
        <v>5</v>
      </c>
      <c r="AO9048">
        <v>47</v>
      </c>
      <c r="AP9048">
        <v>5</v>
      </c>
      <c r="AQ9048">
        <v>176</v>
      </c>
    </row>
    <row r="9049" spans="1:43" hidden="1" x14ac:dyDescent="0.25">
      <c r="A9049" t="s">
        <v>32865</v>
      </c>
      <c r="B9049" t="s">
        <v>32866</v>
      </c>
      <c r="C9049" s="1" t="str">
        <f t="shared" si="620"/>
        <v>21:0153</v>
      </c>
      <c r="D9049" s="1" t="str">
        <f t="shared" si="621"/>
        <v>21:0040</v>
      </c>
      <c r="E9049" t="s">
        <v>32851</v>
      </c>
      <c r="F9049" t="s">
        <v>32867</v>
      </c>
      <c r="H9049">
        <v>55.557115600000003</v>
      </c>
      <c r="I9049">
        <v>-124.18868019999999</v>
      </c>
      <c r="J9049" s="1" t="str">
        <f t="shared" si="622"/>
        <v>Till</v>
      </c>
      <c r="K9049" s="1" t="str">
        <f t="shared" si="619"/>
        <v>&lt;63 micron</v>
      </c>
      <c r="L9049">
        <v>0.2</v>
      </c>
      <c r="M9049">
        <v>2.11</v>
      </c>
      <c r="N9049">
        <v>16</v>
      </c>
      <c r="O9049">
        <v>250</v>
      </c>
      <c r="P9049">
        <v>0.25</v>
      </c>
      <c r="Q9049">
        <v>1</v>
      </c>
      <c r="R9049">
        <v>2.04</v>
      </c>
      <c r="S9049">
        <v>0.25</v>
      </c>
      <c r="T9049">
        <v>24</v>
      </c>
      <c r="U9049">
        <v>70</v>
      </c>
      <c r="V9049">
        <v>80</v>
      </c>
      <c r="W9049">
        <v>5.32</v>
      </c>
      <c r="X9049">
        <v>5</v>
      </c>
      <c r="Z9049">
        <v>0.36</v>
      </c>
      <c r="AA9049">
        <v>30</v>
      </c>
      <c r="AB9049">
        <v>1.31</v>
      </c>
      <c r="AC9049">
        <v>910</v>
      </c>
      <c r="AD9049">
        <v>1</v>
      </c>
      <c r="AE9049">
        <v>0.01</v>
      </c>
      <c r="AF9049">
        <v>78</v>
      </c>
      <c r="AG9049">
        <v>830</v>
      </c>
      <c r="AH9049">
        <v>20</v>
      </c>
      <c r="AI9049">
        <v>1</v>
      </c>
      <c r="AJ9049">
        <v>8</v>
      </c>
      <c r="AK9049">
        <v>89</v>
      </c>
      <c r="AL9049">
        <v>0.1</v>
      </c>
      <c r="AM9049">
        <v>5</v>
      </c>
      <c r="AN9049">
        <v>5</v>
      </c>
      <c r="AO9049">
        <v>60</v>
      </c>
      <c r="AP9049">
        <v>5</v>
      </c>
      <c r="AQ9049">
        <v>124</v>
      </c>
    </row>
    <row r="9050" spans="1:43" hidden="1" x14ac:dyDescent="0.25">
      <c r="A9050" t="s">
        <v>32868</v>
      </c>
      <c r="B9050" t="s">
        <v>32869</v>
      </c>
      <c r="C9050" s="1" t="str">
        <f t="shared" si="620"/>
        <v>21:0153</v>
      </c>
      <c r="D9050" s="1" t="str">
        <f t="shared" si="621"/>
        <v>21:0040</v>
      </c>
      <c r="E9050" t="s">
        <v>32851</v>
      </c>
      <c r="F9050" t="s">
        <v>32870</v>
      </c>
      <c r="H9050">
        <v>55.557115600000003</v>
      </c>
      <c r="I9050">
        <v>-124.18868019999999</v>
      </c>
      <c r="J9050" s="1" t="str">
        <f t="shared" si="622"/>
        <v>Till</v>
      </c>
      <c r="K9050" s="1" t="str">
        <f t="shared" si="619"/>
        <v>&lt;63 micron</v>
      </c>
      <c r="L9050">
        <v>1.2</v>
      </c>
      <c r="M9050">
        <v>1.49</v>
      </c>
      <c r="N9050">
        <v>88</v>
      </c>
      <c r="O9050">
        <v>130</v>
      </c>
      <c r="P9050">
        <v>0.25</v>
      </c>
      <c r="Q9050">
        <v>1</v>
      </c>
      <c r="R9050">
        <v>1.96</v>
      </c>
      <c r="S9050">
        <v>0.25</v>
      </c>
      <c r="T9050">
        <v>44</v>
      </c>
      <c r="U9050">
        <v>50</v>
      </c>
      <c r="V9050">
        <v>245</v>
      </c>
      <c r="W9050">
        <v>10.39</v>
      </c>
      <c r="X9050">
        <v>5</v>
      </c>
      <c r="Z9050">
        <v>0.21</v>
      </c>
      <c r="AA9050">
        <v>10</v>
      </c>
      <c r="AB9050">
        <v>1</v>
      </c>
      <c r="AC9050">
        <v>1350</v>
      </c>
      <c r="AD9050">
        <v>3</v>
      </c>
      <c r="AE9050">
        <v>5.0000000000000001E-3</v>
      </c>
      <c r="AF9050">
        <v>117</v>
      </c>
      <c r="AG9050">
        <v>560</v>
      </c>
      <c r="AH9050">
        <v>108</v>
      </c>
      <c r="AI9050">
        <v>2</v>
      </c>
      <c r="AJ9050">
        <v>9</v>
      </c>
      <c r="AK9050">
        <v>76</v>
      </c>
      <c r="AL9050">
        <v>0.06</v>
      </c>
      <c r="AM9050">
        <v>5</v>
      </c>
      <c r="AN9050">
        <v>5</v>
      </c>
      <c r="AO9050">
        <v>61</v>
      </c>
      <c r="AP9050">
        <v>5</v>
      </c>
      <c r="AQ9050">
        <v>236</v>
      </c>
    </row>
    <row r="9051" spans="1:43" hidden="1" x14ac:dyDescent="0.25">
      <c r="A9051" t="s">
        <v>32871</v>
      </c>
      <c r="B9051" t="s">
        <v>32872</v>
      </c>
      <c r="C9051" s="1" t="str">
        <f t="shared" si="620"/>
        <v>21:0153</v>
      </c>
      <c r="D9051" s="1" t="str">
        <f t="shared" si="621"/>
        <v>21:0040</v>
      </c>
      <c r="E9051" t="s">
        <v>32851</v>
      </c>
      <c r="F9051" t="s">
        <v>32873</v>
      </c>
      <c r="H9051">
        <v>55.557115600000003</v>
      </c>
      <c r="I9051">
        <v>-124.18868019999999</v>
      </c>
      <c r="J9051" s="1" t="str">
        <f t="shared" si="622"/>
        <v>Till</v>
      </c>
      <c r="K9051" s="1" t="str">
        <f t="shared" si="619"/>
        <v>&lt;63 micron</v>
      </c>
      <c r="L9051">
        <v>0.4</v>
      </c>
      <c r="M9051">
        <v>1.62</v>
      </c>
      <c r="N9051">
        <v>6</v>
      </c>
      <c r="O9051">
        <v>170</v>
      </c>
      <c r="P9051">
        <v>0.25</v>
      </c>
      <c r="Q9051">
        <v>1</v>
      </c>
      <c r="R9051">
        <v>2.0299999999999998</v>
      </c>
      <c r="S9051">
        <v>0.25</v>
      </c>
      <c r="T9051">
        <v>17</v>
      </c>
      <c r="U9051">
        <v>64</v>
      </c>
      <c r="V9051">
        <v>48</v>
      </c>
      <c r="W9051">
        <v>3.48</v>
      </c>
      <c r="X9051">
        <v>5</v>
      </c>
      <c r="Z9051">
        <v>0.22</v>
      </c>
      <c r="AA9051">
        <v>20</v>
      </c>
      <c r="AB9051">
        <v>1.06</v>
      </c>
      <c r="AC9051">
        <v>665</v>
      </c>
      <c r="AD9051">
        <v>0.5</v>
      </c>
      <c r="AE9051">
        <v>0.01</v>
      </c>
      <c r="AF9051">
        <v>63</v>
      </c>
      <c r="AG9051">
        <v>1070</v>
      </c>
      <c r="AH9051">
        <v>8</v>
      </c>
      <c r="AI9051">
        <v>1</v>
      </c>
      <c r="AJ9051">
        <v>7</v>
      </c>
      <c r="AK9051">
        <v>82</v>
      </c>
      <c r="AL9051">
        <v>0.1</v>
      </c>
      <c r="AM9051">
        <v>5</v>
      </c>
      <c r="AN9051">
        <v>5</v>
      </c>
      <c r="AO9051">
        <v>56</v>
      </c>
      <c r="AP9051">
        <v>5</v>
      </c>
      <c r="AQ9051">
        <v>86</v>
      </c>
    </row>
    <row r="9052" spans="1:43" hidden="1" x14ac:dyDescent="0.25">
      <c r="A9052" t="s">
        <v>32874</v>
      </c>
      <c r="B9052" t="s">
        <v>32875</v>
      </c>
      <c r="C9052" s="1" t="str">
        <f t="shared" si="620"/>
        <v>21:0153</v>
      </c>
      <c r="D9052" s="1" t="str">
        <f t="shared" si="621"/>
        <v>21:0040</v>
      </c>
      <c r="E9052" t="s">
        <v>32876</v>
      </c>
      <c r="F9052" t="s">
        <v>32877</v>
      </c>
      <c r="H9052">
        <v>55.632381199999998</v>
      </c>
      <c r="I9052">
        <v>-124.0647548</v>
      </c>
      <c r="J9052" s="1" t="str">
        <f t="shared" si="622"/>
        <v>Till</v>
      </c>
      <c r="K9052" s="1" t="str">
        <f t="shared" si="619"/>
        <v>&lt;63 micron</v>
      </c>
      <c r="L9052">
        <v>0.2</v>
      </c>
      <c r="M9052">
        <v>1.51</v>
      </c>
      <c r="N9052">
        <v>4</v>
      </c>
      <c r="O9052">
        <v>150</v>
      </c>
      <c r="P9052">
        <v>0.25</v>
      </c>
      <c r="Q9052">
        <v>1</v>
      </c>
      <c r="R9052">
        <v>1.45</v>
      </c>
      <c r="S9052">
        <v>0.25</v>
      </c>
      <c r="T9052">
        <v>10</v>
      </c>
      <c r="U9052">
        <v>28</v>
      </c>
      <c r="V9052">
        <v>24</v>
      </c>
      <c r="W9052">
        <v>2.64</v>
      </c>
      <c r="X9052">
        <v>5</v>
      </c>
      <c r="Z9052">
        <v>0.3</v>
      </c>
      <c r="AA9052">
        <v>10</v>
      </c>
      <c r="AB9052">
        <v>0.73</v>
      </c>
      <c r="AC9052">
        <v>490</v>
      </c>
      <c r="AD9052">
        <v>0.5</v>
      </c>
      <c r="AE9052">
        <v>0.01</v>
      </c>
      <c r="AF9052">
        <v>26</v>
      </c>
      <c r="AG9052">
        <v>660</v>
      </c>
      <c r="AH9052">
        <v>18</v>
      </c>
      <c r="AI9052">
        <v>1</v>
      </c>
      <c r="AJ9052">
        <v>4</v>
      </c>
      <c r="AK9052">
        <v>39</v>
      </c>
      <c r="AL9052">
        <v>0.04</v>
      </c>
      <c r="AM9052">
        <v>5</v>
      </c>
      <c r="AN9052">
        <v>5</v>
      </c>
      <c r="AO9052">
        <v>31</v>
      </c>
      <c r="AP9052">
        <v>5</v>
      </c>
      <c r="AQ9052">
        <v>110</v>
      </c>
    </row>
    <row r="9053" spans="1:43" hidden="1" x14ac:dyDescent="0.25">
      <c r="A9053" t="s">
        <v>32878</v>
      </c>
      <c r="B9053" t="s">
        <v>32879</v>
      </c>
      <c r="C9053" s="1" t="str">
        <f t="shared" si="620"/>
        <v>21:0153</v>
      </c>
      <c r="D9053" s="1" t="str">
        <f t="shared" si="621"/>
        <v>21:0040</v>
      </c>
      <c r="E9053" t="s">
        <v>32876</v>
      </c>
      <c r="F9053" t="s">
        <v>32880</v>
      </c>
      <c r="H9053">
        <v>55.632381199999998</v>
      </c>
      <c r="I9053">
        <v>-124.0647548</v>
      </c>
      <c r="J9053" s="1" t="str">
        <f t="shared" si="622"/>
        <v>Till</v>
      </c>
      <c r="K9053" s="1" t="str">
        <f t="shared" si="619"/>
        <v>&lt;63 micron</v>
      </c>
      <c r="L9053">
        <v>0.2</v>
      </c>
      <c r="M9053">
        <v>1.69</v>
      </c>
      <c r="N9053">
        <v>8</v>
      </c>
      <c r="O9053">
        <v>140</v>
      </c>
      <c r="P9053">
        <v>0.25</v>
      </c>
      <c r="Q9053">
        <v>1</v>
      </c>
      <c r="R9053">
        <v>0.28000000000000003</v>
      </c>
      <c r="S9053">
        <v>0.25</v>
      </c>
      <c r="T9053">
        <v>9</v>
      </c>
      <c r="U9053">
        <v>42</v>
      </c>
      <c r="V9053">
        <v>27</v>
      </c>
      <c r="W9053">
        <v>2.75</v>
      </c>
      <c r="X9053">
        <v>5</v>
      </c>
      <c r="Z9053">
        <v>0.22</v>
      </c>
      <c r="AA9053">
        <v>20</v>
      </c>
      <c r="AB9053">
        <v>0.62</v>
      </c>
      <c r="AC9053">
        <v>360</v>
      </c>
      <c r="AD9053">
        <v>0.5</v>
      </c>
      <c r="AE9053">
        <v>0.01</v>
      </c>
      <c r="AF9053">
        <v>33</v>
      </c>
      <c r="AG9053">
        <v>590</v>
      </c>
      <c r="AH9053">
        <v>14</v>
      </c>
      <c r="AI9053">
        <v>1</v>
      </c>
      <c r="AJ9053">
        <v>5</v>
      </c>
      <c r="AK9053">
        <v>15</v>
      </c>
      <c r="AL9053">
        <v>0.05</v>
      </c>
      <c r="AM9053">
        <v>5</v>
      </c>
      <c r="AN9053">
        <v>5</v>
      </c>
      <c r="AO9053">
        <v>38</v>
      </c>
      <c r="AP9053">
        <v>5</v>
      </c>
      <c r="AQ9053">
        <v>86</v>
      </c>
    </row>
    <row r="9054" spans="1:43" hidden="1" x14ac:dyDescent="0.25">
      <c r="A9054" t="s">
        <v>32881</v>
      </c>
      <c r="B9054" t="s">
        <v>32882</v>
      </c>
      <c r="C9054" s="1" t="str">
        <f t="shared" si="620"/>
        <v>21:0153</v>
      </c>
      <c r="D9054" s="1" t="str">
        <f t="shared" si="621"/>
        <v>21:0040</v>
      </c>
      <c r="E9054" t="s">
        <v>32883</v>
      </c>
      <c r="F9054" t="s">
        <v>32884</v>
      </c>
      <c r="H9054">
        <v>55.530460300000001</v>
      </c>
      <c r="I9054">
        <v>-124.1823784</v>
      </c>
      <c r="J9054" s="1" t="str">
        <f t="shared" si="622"/>
        <v>Till</v>
      </c>
      <c r="K9054" s="1" t="str">
        <f t="shared" si="619"/>
        <v>&lt;63 micron</v>
      </c>
      <c r="L9054">
        <v>0.4</v>
      </c>
      <c r="M9054">
        <v>1.54</v>
      </c>
      <c r="N9054">
        <v>12</v>
      </c>
      <c r="O9054">
        <v>150</v>
      </c>
      <c r="P9054">
        <v>0.25</v>
      </c>
      <c r="Q9054">
        <v>1</v>
      </c>
      <c r="R9054">
        <v>0.48</v>
      </c>
      <c r="S9054">
        <v>0.5</v>
      </c>
      <c r="T9054">
        <v>13</v>
      </c>
      <c r="U9054">
        <v>54</v>
      </c>
      <c r="V9054">
        <v>78</v>
      </c>
      <c r="W9054">
        <v>3.36</v>
      </c>
      <c r="X9054">
        <v>5</v>
      </c>
      <c r="Z9054">
        <v>0.08</v>
      </c>
      <c r="AA9054">
        <v>20</v>
      </c>
      <c r="AB9054">
        <v>0.7</v>
      </c>
      <c r="AC9054">
        <v>565</v>
      </c>
      <c r="AD9054">
        <v>3</v>
      </c>
      <c r="AE9054">
        <v>0.01</v>
      </c>
      <c r="AF9054">
        <v>61</v>
      </c>
      <c r="AG9054">
        <v>1270</v>
      </c>
      <c r="AH9054">
        <v>14</v>
      </c>
      <c r="AI9054">
        <v>1</v>
      </c>
      <c r="AJ9054">
        <v>8</v>
      </c>
      <c r="AK9054">
        <v>34</v>
      </c>
      <c r="AL9054">
        <v>0.09</v>
      </c>
      <c r="AM9054">
        <v>5</v>
      </c>
      <c r="AN9054">
        <v>5</v>
      </c>
      <c r="AO9054">
        <v>55</v>
      </c>
      <c r="AP9054">
        <v>5</v>
      </c>
      <c r="AQ9054">
        <v>134</v>
      </c>
    </row>
    <row r="9055" spans="1:43" hidden="1" x14ac:dyDescent="0.25">
      <c r="A9055" t="s">
        <v>32885</v>
      </c>
      <c r="B9055" t="s">
        <v>32886</v>
      </c>
      <c r="C9055" s="1" t="str">
        <f t="shared" si="620"/>
        <v>21:0153</v>
      </c>
      <c r="D9055" s="1" t="str">
        <f t="shared" si="621"/>
        <v>21:0040</v>
      </c>
      <c r="E9055" t="s">
        <v>32887</v>
      </c>
      <c r="F9055" t="s">
        <v>32888</v>
      </c>
      <c r="H9055">
        <v>55.572341100000003</v>
      </c>
      <c r="I9055">
        <v>-124.2302981</v>
      </c>
      <c r="J9055" s="1" t="str">
        <f t="shared" si="622"/>
        <v>Till</v>
      </c>
      <c r="K9055" s="1" t="str">
        <f t="shared" ref="K9055:K9118" si="623">HYPERLINK("http://geochem.nrcan.gc.ca/cdogs/content/kwd/kwd080004_e.htm", "&lt;63 micron")</f>
        <v>&lt;63 micron</v>
      </c>
      <c r="L9055">
        <v>0.2</v>
      </c>
      <c r="M9055">
        <v>2.2599999999999998</v>
      </c>
      <c r="N9055">
        <v>12</v>
      </c>
      <c r="O9055">
        <v>220</v>
      </c>
      <c r="P9055">
        <v>0.25</v>
      </c>
      <c r="Q9055">
        <v>1</v>
      </c>
      <c r="R9055">
        <v>0.76</v>
      </c>
      <c r="S9055">
        <v>0.25</v>
      </c>
      <c r="T9055">
        <v>23</v>
      </c>
      <c r="U9055">
        <v>108</v>
      </c>
      <c r="V9055">
        <v>74</v>
      </c>
      <c r="W9055">
        <v>4.8899999999999997</v>
      </c>
      <c r="X9055">
        <v>5</v>
      </c>
      <c r="Z9055">
        <v>0.09</v>
      </c>
      <c r="AA9055">
        <v>20</v>
      </c>
      <c r="AB9055">
        <v>1.29</v>
      </c>
      <c r="AC9055">
        <v>895</v>
      </c>
      <c r="AD9055">
        <v>2</v>
      </c>
      <c r="AE9055">
        <v>0.01</v>
      </c>
      <c r="AF9055">
        <v>91</v>
      </c>
      <c r="AG9055">
        <v>900</v>
      </c>
      <c r="AH9055">
        <v>14</v>
      </c>
      <c r="AI9055">
        <v>2</v>
      </c>
      <c r="AJ9055">
        <v>15</v>
      </c>
      <c r="AK9055">
        <v>31</v>
      </c>
      <c r="AL9055">
        <v>0.1</v>
      </c>
      <c r="AM9055">
        <v>5</v>
      </c>
      <c r="AN9055">
        <v>5</v>
      </c>
      <c r="AO9055">
        <v>93</v>
      </c>
      <c r="AP9055">
        <v>5</v>
      </c>
      <c r="AQ9055">
        <v>112</v>
      </c>
    </row>
    <row r="9056" spans="1:43" hidden="1" x14ac:dyDescent="0.25">
      <c r="A9056" t="s">
        <v>32889</v>
      </c>
      <c r="B9056" t="s">
        <v>32890</v>
      </c>
      <c r="C9056" s="1" t="str">
        <f t="shared" si="620"/>
        <v>21:0153</v>
      </c>
      <c r="D9056" s="1" t="str">
        <f t="shared" si="621"/>
        <v>21:0040</v>
      </c>
      <c r="E9056" t="s">
        <v>32891</v>
      </c>
      <c r="F9056" t="s">
        <v>32892</v>
      </c>
      <c r="H9056">
        <v>55.673639600000001</v>
      </c>
      <c r="I9056">
        <v>-124.4172676</v>
      </c>
      <c r="J9056" s="1" t="str">
        <f t="shared" si="622"/>
        <v>Till</v>
      </c>
      <c r="K9056" s="1" t="str">
        <f t="shared" si="623"/>
        <v>&lt;63 micron</v>
      </c>
      <c r="L9056">
        <v>0.4</v>
      </c>
      <c r="M9056">
        <v>1.44</v>
      </c>
      <c r="N9056">
        <v>8</v>
      </c>
      <c r="O9056">
        <v>100</v>
      </c>
      <c r="P9056">
        <v>0.25</v>
      </c>
      <c r="Q9056">
        <v>1</v>
      </c>
      <c r="R9056">
        <v>4.04</v>
      </c>
      <c r="S9056">
        <v>0.25</v>
      </c>
      <c r="T9056">
        <v>17</v>
      </c>
      <c r="U9056">
        <v>45</v>
      </c>
      <c r="V9056">
        <v>58</v>
      </c>
      <c r="W9056">
        <v>3.66</v>
      </c>
      <c r="X9056">
        <v>5</v>
      </c>
      <c r="Z9056">
        <v>7.0000000000000007E-2</v>
      </c>
      <c r="AA9056">
        <v>5</v>
      </c>
      <c r="AB9056">
        <v>0.85</v>
      </c>
      <c r="AC9056">
        <v>555</v>
      </c>
      <c r="AD9056">
        <v>0.5</v>
      </c>
      <c r="AE9056">
        <v>0.01</v>
      </c>
      <c r="AF9056">
        <v>61</v>
      </c>
      <c r="AG9056">
        <v>930</v>
      </c>
      <c r="AH9056">
        <v>8</v>
      </c>
      <c r="AI9056">
        <v>2</v>
      </c>
      <c r="AJ9056">
        <v>7</v>
      </c>
      <c r="AK9056">
        <v>82</v>
      </c>
      <c r="AL9056">
        <v>7.0000000000000007E-2</v>
      </c>
      <c r="AM9056">
        <v>5</v>
      </c>
      <c r="AN9056">
        <v>5</v>
      </c>
      <c r="AO9056">
        <v>49</v>
      </c>
      <c r="AP9056">
        <v>5</v>
      </c>
      <c r="AQ9056">
        <v>88</v>
      </c>
    </row>
    <row r="9057" spans="1:43" hidden="1" x14ac:dyDescent="0.25">
      <c r="A9057" t="s">
        <v>32893</v>
      </c>
      <c r="B9057" t="s">
        <v>32894</v>
      </c>
      <c r="C9057" s="1" t="str">
        <f t="shared" si="620"/>
        <v>21:0153</v>
      </c>
      <c r="D9057" s="1" t="str">
        <f t="shared" si="621"/>
        <v>21:0040</v>
      </c>
      <c r="E9057" t="s">
        <v>32895</v>
      </c>
      <c r="F9057" t="s">
        <v>32896</v>
      </c>
      <c r="H9057">
        <v>54.196896899999999</v>
      </c>
      <c r="I9057">
        <v>-124.2055799</v>
      </c>
      <c r="J9057" s="1" t="str">
        <f t="shared" si="622"/>
        <v>Till</v>
      </c>
      <c r="K9057" s="1" t="str">
        <f t="shared" si="623"/>
        <v>&lt;63 micron</v>
      </c>
      <c r="L9057">
        <v>0.1</v>
      </c>
      <c r="M9057">
        <v>0.86</v>
      </c>
      <c r="N9057">
        <v>4</v>
      </c>
      <c r="O9057">
        <v>130</v>
      </c>
      <c r="P9057">
        <v>0.25</v>
      </c>
      <c r="Q9057">
        <v>1</v>
      </c>
      <c r="R9057">
        <v>0.63</v>
      </c>
      <c r="S9057">
        <v>0.25</v>
      </c>
      <c r="T9057">
        <v>9</v>
      </c>
      <c r="U9057">
        <v>42</v>
      </c>
      <c r="V9057">
        <v>26</v>
      </c>
      <c r="W9057">
        <v>2.4300000000000002</v>
      </c>
      <c r="X9057">
        <v>5</v>
      </c>
      <c r="Z9057">
        <v>0.11</v>
      </c>
      <c r="AA9057">
        <v>10</v>
      </c>
      <c r="AB9057">
        <v>0.56000000000000005</v>
      </c>
      <c r="AC9057">
        <v>415</v>
      </c>
      <c r="AD9057">
        <v>0.5</v>
      </c>
      <c r="AE9057">
        <v>0.03</v>
      </c>
      <c r="AF9057">
        <v>31</v>
      </c>
      <c r="AG9057">
        <v>960</v>
      </c>
      <c r="AH9057">
        <v>6</v>
      </c>
      <c r="AI9057">
        <v>2</v>
      </c>
      <c r="AJ9057">
        <v>4</v>
      </c>
      <c r="AK9057">
        <v>38</v>
      </c>
      <c r="AL9057">
        <v>0.09</v>
      </c>
      <c r="AM9057">
        <v>5</v>
      </c>
      <c r="AN9057">
        <v>5</v>
      </c>
      <c r="AO9057">
        <v>63</v>
      </c>
      <c r="AP9057">
        <v>5</v>
      </c>
      <c r="AQ9057">
        <v>50</v>
      </c>
    </row>
    <row r="9058" spans="1:43" hidden="1" x14ac:dyDescent="0.25">
      <c r="A9058" t="s">
        <v>32897</v>
      </c>
      <c r="B9058" t="s">
        <v>32898</v>
      </c>
      <c r="C9058" s="1" t="str">
        <f t="shared" si="620"/>
        <v>21:0153</v>
      </c>
      <c r="D9058" s="1" t="str">
        <f t="shared" si="621"/>
        <v>21:0040</v>
      </c>
      <c r="E9058" t="s">
        <v>32895</v>
      </c>
      <c r="F9058" t="s">
        <v>32899</v>
      </c>
      <c r="H9058">
        <v>54.196896899999999</v>
      </c>
      <c r="I9058">
        <v>-124.2055799</v>
      </c>
      <c r="J9058" s="1" t="str">
        <f t="shared" si="622"/>
        <v>Till</v>
      </c>
      <c r="K9058" s="1" t="str">
        <f t="shared" si="623"/>
        <v>&lt;63 micron</v>
      </c>
      <c r="L9058">
        <v>0.1</v>
      </c>
      <c r="M9058">
        <v>0.84</v>
      </c>
      <c r="N9058">
        <v>1</v>
      </c>
      <c r="O9058">
        <v>150</v>
      </c>
      <c r="P9058">
        <v>0.25</v>
      </c>
      <c r="Q9058">
        <v>2</v>
      </c>
      <c r="R9058">
        <v>0.63</v>
      </c>
      <c r="S9058">
        <v>0.25</v>
      </c>
      <c r="T9058">
        <v>8</v>
      </c>
      <c r="U9058">
        <v>41</v>
      </c>
      <c r="V9058">
        <v>23</v>
      </c>
      <c r="W9058">
        <v>2.35</v>
      </c>
      <c r="X9058">
        <v>5</v>
      </c>
      <c r="Z9058">
        <v>0.1</v>
      </c>
      <c r="AA9058">
        <v>10</v>
      </c>
      <c r="AB9058">
        <v>0.52</v>
      </c>
      <c r="AC9058">
        <v>395</v>
      </c>
      <c r="AD9058">
        <v>0.5</v>
      </c>
      <c r="AE9058">
        <v>0.03</v>
      </c>
      <c r="AF9058">
        <v>27</v>
      </c>
      <c r="AG9058">
        <v>980</v>
      </c>
      <c r="AH9058">
        <v>6</v>
      </c>
      <c r="AI9058">
        <v>1</v>
      </c>
      <c r="AJ9058">
        <v>4</v>
      </c>
      <c r="AK9058">
        <v>37</v>
      </c>
      <c r="AL9058">
        <v>0.09</v>
      </c>
      <c r="AM9058">
        <v>5</v>
      </c>
      <c r="AN9058">
        <v>5</v>
      </c>
      <c r="AO9058">
        <v>63</v>
      </c>
      <c r="AP9058">
        <v>5</v>
      </c>
      <c r="AQ9058">
        <v>50</v>
      </c>
    </row>
    <row r="9059" spans="1:43" hidden="1" x14ac:dyDescent="0.25">
      <c r="A9059" t="s">
        <v>32900</v>
      </c>
      <c r="B9059" t="s">
        <v>32901</v>
      </c>
      <c r="C9059" s="1" t="str">
        <f t="shared" si="620"/>
        <v>21:0153</v>
      </c>
      <c r="D9059" s="1" t="str">
        <f t="shared" si="621"/>
        <v>21:0040</v>
      </c>
      <c r="E9059" t="s">
        <v>32895</v>
      </c>
      <c r="F9059" t="s">
        <v>32902</v>
      </c>
      <c r="H9059">
        <v>54.196896899999999</v>
      </c>
      <c r="I9059">
        <v>-124.2055799</v>
      </c>
      <c r="J9059" s="1" t="str">
        <f t="shared" si="622"/>
        <v>Till</v>
      </c>
      <c r="K9059" s="1" t="str">
        <f t="shared" si="623"/>
        <v>&lt;63 micron</v>
      </c>
      <c r="L9059">
        <v>0.1</v>
      </c>
      <c r="M9059">
        <v>0.85</v>
      </c>
      <c r="N9059">
        <v>1</v>
      </c>
      <c r="O9059">
        <v>160</v>
      </c>
      <c r="P9059">
        <v>0.25</v>
      </c>
      <c r="Q9059">
        <v>4</v>
      </c>
      <c r="R9059">
        <v>0.59</v>
      </c>
      <c r="S9059">
        <v>0.25</v>
      </c>
      <c r="T9059">
        <v>8</v>
      </c>
      <c r="U9059">
        <v>41</v>
      </c>
      <c r="V9059">
        <v>24</v>
      </c>
      <c r="W9059">
        <v>2.4</v>
      </c>
      <c r="X9059">
        <v>5</v>
      </c>
      <c r="Z9059">
        <v>0.09</v>
      </c>
      <c r="AA9059">
        <v>10</v>
      </c>
      <c r="AB9059">
        <v>0.54</v>
      </c>
      <c r="AC9059">
        <v>405</v>
      </c>
      <c r="AD9059">
        <v>0.5</v>
      </c>
      <c r="AE9059">
        <v>0.03</v>
      </c>
      <c r="AF9059">
        <v>30</v>
      </c>
      <c r="AG9059">
        <v>1000</v>
      </c>
      <c r="AH9059">
        <v>4</v>
      </c>
      <c r="AI9059">
        <v>1</v>
      </c>
      <c r="AJ9059">
        <v>4</v>
      </c>
      <c r="AK9059">
        <v>37</v>
      </c>
      <c r="AL9059">
        <v>0.09</v>
      </c>
      <c r="AM9059">
        <v>5</v>
      </c>
      <c r="AN9059">
        <v>5</v>
      </c>
      <c r="AO9059">
        <v>64</v>
      </c>
      <c r="AP9059">
        <v>5</v>
      </c>
      <c r="AQ9059">
        <v>50</v>
      </c>
    </row>
    <row r="9060" spans="1:43" hidden="1" x14ac:dyDescent="0.25">
      <c r="A9060" t="s">
        <v>32903</v>
      </c>
      <c r="B9060" t="s">
        <v>32904</v>
      </c>
      <c r="C9060" s="1" t="str">
        <f t="shared" si="620"/>
        <v>21:0153</v>
      </c>
      <c r="D9060" s="1" t="str">
        <f t="shared" si="621"/>
        <v>21:0040</v>
      </c>
      <c r="E9060" t="s">
        <v>32905</v>
      </c>
      <c r="F9060" t="s">
        <v>32906</v>
      </c>
      <c r="H9060">
        <v>54.241092000000002</v>
      </c>
      <c r="I9060">
        <v>-124.23487369999999</v>
      </c>
      <c r="J9060" s="1" t="str">
        <f t="shared" si="622"/>
        <v>Till</v>
      </c>
      <c r="K9060" s="1" t="str">
        <f t="shared" si="623"/>
        <v>&lt;63 micron</v>
      </c>
      <c r="L9060">
        <v>0.1</v>
      </c>
      <c r="M9060">
        <v>1.45</v>
      </c>
      <c r="N9060">
        <v>14</v>
      </c>
      <c r="O9060">
        <v>220</v>
      </c>
      <c r="P9060">
        <v>0.25</v>
      </c>
      <c r="Q9060">
        <v>1</v>
      </c>
      <c r="R9060">
        <v>0.9</v>
      </c>
      <c r="S9060">
        <v>0.25</v>
      </c>
      <c r="T9060">
        <v>12</v>
      </c>
      <c r="U9060">
        <v>68</v>
      </c>
      <c r="V9060">
        <v>44</v>
      </c>
      <c r="W9060">
        <v>3.18</v>
      </c>
      <c r="X9060">
        <v>5</v>
      </c>
      <c r="Z9060">
        <v>0.18</v>
      </c>
      <c r="AA9060">
        <v>10</v>
      </c>
      <c r="AB9060">
        <v>1.02</v>
      </c>
      <c r="AC9060">
        <v>505</v>
      </c>
      <c r="AD9060">
        <v>1</v>
      </c>
      <c r="AE9060">
        <v>0.03</v>
      </c>
      <c r="AF9060">
        <v>56</v>
      </c>
      <c r="AG9060">
        <v>940</v>
      </c>
      <c r="AH9060">
        <v>10</v>
      </c>
      <c r="AI9060">
        <v>2</v>
      </c>
      <c r="AJ9060">
        <v>7</v>
      </c>
      <c r="AK9060">
        <v>55</v>
      </c>
      <c r="AL9060">
        <v>0.1</v>
      </c>
      <c r="AM9060">
        <v>5</v>
      </c>
      <c r="AN9060">
        <v>5</v>
      </c>
      <c r="AO9060">
        <v>73</v>
      </c>
      <c r="AP9060">
        <v>5</v>
      </c>
      <c r="AQ9060">
        <v>76</v>
      </c>
    </row>
    <row r="9061" spans="1:43" hidden="1" x14ac:dyDescent="0.25">
      <c r="A9061" t="s">
        <v>32907</v>
      </c>
      <c r="B9061" t="s">
        <v>32908</v>
      </c>
      <c r="C9061" s="1" t="str">
        <f t="shared" si="620"/>
        <v>21:0153</v>
      </c>
      <c r="D9061" s="1" t="str">
        <f t="shared" si="621"/>
        <v>21:0040</v>
      </c>
      <c r="E9061" t="s">
        <v>32905</v>
      </c>
      <c r="F9061" t="s">
        <v>32909</v>
      </c>
      <c r="H9061">
        <v>54.241092000000002</v>
      </c>
      <c r="I9061">
        <v>-124.23487369999999</v>
      </c>
      <c r="J9061" s="1" t="str">
        <f t="shared" si="622"/>
        <v>Till</v>
      </c>
      <c r="K9061" s="1" t="str">
        <f t="shared" si="623"/>
        <v>&lt;63 micron</v>
      </c>
      <c r="L9061">
        <v>0.1</v>
      </c>
      <c r="M9061">
        <v>1.44</v>
      </c>
      <c r="N9061">
        <v>2</v>
      </c>
      <c r="O9061">
        <v>230</v>
      </c>
      <c r="P9061">
        <v>0.25</v>
      </c>
      <c r="Q9061">
        <v>1</v>
      </c>
      <c r="R9061">
        <v>0.88</v>
      </c>
      <c r="S9061">
        <v>0.5</v>
      </c>
      <c r="T9061">
        <v>12</v>
      </c>
      <c r="U9061">
        <v>72</v>
      </c>
      <c r="V9061">
        <v>46</v>
      </c>
      <c r="W9061">
        <v>3.19</v>
      </c>
      <c r="X9061">
        <v>5</v>
      </c>
      <c r="Z9061">
        <v>0.19</v>
      </c>
      <c r="AA9061">
        <v>10</v>
      </c>
      <c r="AB9061">
        <v>1</v>
      </c>
      <c r="AC9061">
        <v>555</v>
      </c>
      <c r="AD9061">
        <v>1</v>
      </c>
      <c r="AE9061">
        <v>0.03</v>
      </c>
      <c r="AF9061">
        <v>60</v>
      </c>
      <c r="AG9061">
        <v>950</v>
      </c>
      <c r="AH9061">
        <v>12</v>
      </c>
      <c r="AI9061">
        <v>1</v>
      </c>
      <c r="AJ9061">
        <v>7</v>
      </c>
      <c r="AK9061">
        <v>58</v>
      </c>
      <c r="AL9061">
        <v>0.11</v>
      </c>
      <c r="AM9061">
        <v>5</v>
      </c>
      <c r="AN9061">
        <v>5</v>
      </c>
      <c r="AO9061">
        <v>73</v>
      </c>
      <c r="AP9061">
        <v>5</v>
      </c>
      <c r="AQ9061">
        <v>76</v>
      </c>
    </row>
    <row r="9062" spans="1:43" hidden="1" x14ac:dyDescent="0.25">
      <c r="A9062" t="s">
        <v>32910</v>
      </c>
      <c r="B9062" t="s">
        <v>32911</v>
      </c>
      <c r="C9062" s="1" t="str">
        <f t="shared" si="620"/>
        <v>21:0153</v>
      </c>
      <c r="D9062" s="1" t="str">
        <f t="shared" si="621"/>
        <v>21:0040</v>
      </c>
      <c r="E9062" t="s">
        <v>32905</v>
      </c>
      <c r="F9062" t="s">
        <v>32912</v>
      </c>
      <c r="H9062">
        <v>54.241092000000002</v>
      </c>
      <c r="I9062">
        <v>-124.23487369999999</v>
      </c>
      <c r="J9062" s="1" t="str">
        <f t="shared" si="622"/>
        <v>Till</v>
      </c>
      <c r="K9062" s="1" t="str">
        <f t="shared" si="623"/>
        <v>&lt;63 micron</v>
      </c>
      <c r="L9062">
        <v>0.1</v>
      </c>
      <c r="M9062">
        <v>1.5</v>
      </c>
      <c r="N9062">
        <v>8</v>
      </c>
      <c r="O9062">
        <v>190</v>
      </c>
      <c r="P9062">
        <v>0.25</v>
      </c>
      <c r="Q9062">
        <v>1</v>
      </c>
      <c r="R9062">
        <v>1.46</v>
      </c>
      <c r="S9062">
        <v>0.25</v>
      </c>
      <c r="T9062">
        <v>12</v>
      </c>
      <c r="U9062">
        <v>67</v>
      </c>
      <c r="V9062">
        <v>47</v>
      </c>
      <c r="W9062">
        <v>3.07</v>
      </c>
      <c r="X9062">
        <v>5</v>
      </c>
      <c r="Z9062">
        <v>0.17</v>
      </c>
      <c r="AA9062">
        <v>10</v>
      </c>
      <c r="AB9062">
        <v>1.03</v>
      </c>
      <c r="AC9062">
        <v>585</v>
      </c>
      <c r="AD9062">
        <v>0.5</v>
      </c>
      <c r="AE9062">
        <v>0.03</v>
      </c>
      <c r="AF9062">
        <v>60</v>
      </c>
      <c r="AG9062">
        <v>860</v>
      </c>
      <c r="AH9062">
        <v>10</v>
      </c>
      <c r="AI9062">
        <v>2</v>
      </c>
      <c r="AJ9062">
        <v>7</v>
      </c>
      <c r="AK9062">
        <v>61</v>
      </c>
      <c r="AL9062">
        <v>0.1</v>
      </c>
      <c r="AM9062">
        <v>5</v>
      </c>
      <c r="AN9062">
        <v>5</v>
      </c>
      <c r="AO9062">
        <v>71</v>
      </c>
      <c r="AP9062">
        <v>5</v>
      </c>
      <c r="AQ9062">
        <v>74</v>
      </c>
    </row>
    <row r="9063" spans="1:43" hidden="1" x14ac:dyDescent="0.25">
      <c r="A9063" t="s">
        <v>32913</v>
      </c>
      <c r="B9063" t="s">
        <v>32914</v>
      </c>
      <c r="C9063" s="1" t="str">
        <f t="shared" si="620"/>
        <v>21:0153</v>
      </c>
      <c r="D9063" s="1" t="str">
        <f t="shared" si="621"/>
        <v>21:0040</v>
      </c>
      <c r="E9063" t="s">
        <v>32915</v>
      </c>
      <c r="F9063" t="s">
        <v>32916</v>
      </c>
      <c r="H9063">
        <v>54.347521</v>
      </c>
      <c r="I9063">
        <v>-124.0792118</v>
      </c>
      <c r="J9063" s="1" t="str">
        <f t="shared" si="622"/>
        <v>Till</v>
      </c>
      <c r="K9063" s="1" t="str">
        <f t="shared" si="623"/>
        <v>&lt;63 micron</v>
      </c>
      <c r="L9063">
        <v>0.1</v>
      </c>
      <c r="M9063">
        <v>1.77</v>
      </c>
      <c r="N9063">
        <v>10</v>
      </c>
      <c r="O9063">
        <v>280</v>
      </c>
      <c r="P9063">
        <v>0.25</v>
      </c>
      <c r="Q9063">
        <v>1</v>
      </c>
      <c r="R9063">
        <v>0.55000000000000004</v>
      </c>
      <c r="S9063">
        <v>0.25</v>
      </c>
      <c r="T9063">
        <v>14</v>
      </c>
      <c r="U9063">
        <v>73</v>
      </c>
      <c r="V9063">
        <v>54</v>
      </c>
      <c r="W9063">
        <v>2.95</v>
      </c>
      <c r="X9063">
        <v>5</v>
      </c>
      <c r="Z9063">
        <v>0.16</v>
      </c>
      <c r="AA9063">
        <v>10</v>
      </c>
      <c r="AB9063">
        <v>1.18</v>
      </c>
      <c r="AC9063">
        <v>335</v>
      </c>
      <c r="AD9063">
        <v>2</v>
      </c>
      <c r="AE9063">
        <v>0.02</v>
      </c>
      <c r="AF9063">
        <v>73</v>
      </c>
      <c r="AG9063">
        <v>650</v>
      </c>
      <c r="AH9063">
        <v>12</v>
      </c>
      <c r="AI9063">
        <v>2</v>
      </c>
      <c r="AJ9063">
        <v>8</v>
      </c>
      <c r="AK9063">
        <v>45</v>
      </c>
      <c r="AL9063">
        <v>0.06</v>
      </c>
      <c r="AM9063">
        <v>5</v>
      </c>
      <c r="AN9063">
        <v>5</v>
      </c>
      <c r="AO9063">
        <v>64</v>
      </c>
      <c r="AP9063">
        <v>5</v>
      </c>
      <c r="AQ9063">
        <v>100</v>
      </c>
    </row>
    <row r="9064" spans="1:43" hidden="1" x14ac:dyDescent="0.25">
      <c r="A9064" t="s">
        <v>32917</v>
      </c>
      <c r="B9064" t="s">
        <v>32918</v>
      </c>
      <c r="C9064" s="1" t="str">
        <f t="shared" si="620"/>
        <v>21:0153</v>
      </c>
      <c r="D9064" s="1" t="str">
        <f t="shared" si="621"/>
        <v>21:0040</v>
      </c>
      <c r="E9064" t="s">
        <v>32915</v>
      </c>
      <c r="F9064" t="s">
        <v>32919</v>
      </c>
      <c r="H9064">
        <v>54.347521</v>
      </c>
      <c r="I9064">
        <v>-124.0792118</v>
      </c>
      <c r="J9064" s="1" t="str">
        <f t="shared" si="622"/>
        <v>Till</v>
      </c>
      <c r="K9064" s="1" t="str">
        <f t="shared" si="623"/>
        <v>&lt;63 micron</v>
      </c>
      <c r="L9064">
        <v>0.1</v>
      </c>
      <c r="M9064">
        <v>1.45</v>
      </c>
      <c r="N9064">
        <v>1</v>
      </c>
      <c r="O9064">
        <v>230</v>
      </c>
      <c r="P9064">
        <v>0.25</v>
      </c>
      <c r="Q9064">
        <v>1</v>
      </c>
      <c r="R9064">
        <v>0.47</v>
      </c>
      <c r="S9064">
        <v>0.5</v>
      </c>
      <c r="T9064">
        <v>15</v>
      </c>
      <c r="U9064">
        <v>74</v>
      </c>
      <c r="V9064">
        <v>51</v>
      </c>
      <c r="W9064">
        <v>2.76</v>
      </c>
      <c r="X9064">
        <v>5</v>
      </c>
      <c r="Z9064">
        <v>0.12</v>
      </c>
      <c r="AA9064">
        <v>10</v>
      </c>
      <c r="AB9064">
        <v>1.1100000000000001</v>
      </c>
      <c r="AC9064">
        <v>280</v>
      </c>
      <c r="AD9064">
        <v>1</v>
      </c>
      <c r="AE9064">
        <v>0.02</v>
      </c>
      <c r="AF9064">
        <v>75</v>
      </c>
      <c r="AG9064">
        <v>750</v>
      </c>
      <c r="AH9064">
        <v>6</v>
      </c>
      <c r="AI9064">
        <v>2</v>
      </c>
      <c r="AJ9064">
        <v>6</v>
      </c>
      <c r="AK9064">
        <v>37</v>
      </c>
      <c r="AL9064">
        <v>7.0000000000000007E-2</v>
      </c>
      <c r="AM9064">
        <v>5</v>
      </c>
      <c r="AN9064">
        <v>5</v>
      </c>
      <c r="AO9064">
        <v>56</v>
      </c>
      <c r="AP9064">
        <v>5</v>
      </c>
      <c r="AQ9064">
        <v>94</v>
      </c>
    </row>
    <row r="9065" spans="1:43" hidden="1" x14ac:dyDescent="0.25">
      <c r="A9065" t="s">
        <v>32920</v>
      </c>
      <c r="B9065" t="s">
        <v>32921</v>
      </c>
      <c r="C9065" s="1" t="str">
        <f t="shared" si="620"/>
        <v>21:0153</v>
      </c>
      <c r="D9065" s="1" t="str">
        <f t="shared" si="621"/>
        <v>21:0040</v>
      </c>
      <c r="E9065" t="s">
        <v>32915</v>
      </c>
      <c r="F9065" t="s">
        <v>32922</v>
      </c>
      <c r="H9065">
        <v>54.347521</v>
      </c>
      <c r="I9065">
        <v>-124.0792118</v>
      </c>
      <c r="J9065" s="1" t="str">
        <f t="shared" si="622"/>
        <v>Till</v>
      </c>
      <c r="K9065" s="1" t="str">
        <f t="shared" si="623"/>
        <v>&lt;63 micron</v>
      </c>
      <c r="L9065">
        <v>0.1</v>
      </c>
      <c r="M9065">
        <v>1.45</v>
      </c>
      <c r="N9065">
        <v>10</v>
      </c>
      <c r="O9065">
        <v>180</v>
      </c>
      <c r="P9065">
        <v>0.25</v>
      </c>
      <c r="Q9065">
        <v>1</v>
      </c>
      <c r="R9065">
        <v>1.1000000000000001</v>
      </c>
      <c r="S9065">
        <v>0.25</v>
      </c>
      <c r="T9065">
        <v>12</v>
      </c>
      <c r="U9065">
        <v>41</v>
      </c>
      <c r="V9065">
        <v>38</v>
      </c>
      <c r="W9065">
        <v>3.05</v>
      </c>
      <c r="X9065">
        <v>5</v>
      </c>
      <c r="Z9065">
        <v>0.1</v>
      </c>
      <c r="AA9065">
        <v>10</v>
      </c>
      <c r="AB9065">
        <v>0.95</v>
      </c>
      <c r="AC9065">
        <v>650</v>
      </c>
      <c r="AD9065">
        <v>0.5</v>
      </c>
      <c r="AE9065">
        <v>0.02</v>
      </c>
      <c r="AF9065">
        <v>37</v>
      </c>
      <c r="AG9065">
        <v>820</v>
      </c>
      <c r="AH9065">
        <v>10</v>
      </c>
      <c r="AI9065">
        <v>2</v>
      </c>
      <c r="AJ9065">
        <v>7</v>
      </c>
      <c r="AK9065">
        <v>65</v>
      </c>
      <c r="AL9065">
        <v>7.0000000000000007E-2</v>
      </c>
      <c r="AM9065">
        <v>5</v>
      </c>
      <c r="AN9065">
        <v>5</v>
      </c>
      <c r="AO9065">
        <v>56</v>
      </c>
      <c r="AP9065">
        <v>5</v>
      </c>
      <c r="AQ9065">
        <v>76</v>
      </c>
    </row>
    <row r="9066" spans="1:43" hidden="1" x14ac:dyDescent="0.25">
      <c r="A9066" t="s">
        <v>32923</v>
      </c>
      <c r="B9066" t="s">
        <v>32924</v>
      </c>
      <c r="C9066" s="1" t="str">
        <f t="shared" si="620"/>
        <v>21:0153</v>
      </c>
      <c r="D9066" s="1" t="str">
        <f t="shared" si="621"/>
        <v>21:0040</v>
      </c>
      <c r="E9066" t="s">
        <v>32915</v>
      </c>
      <c r="F9066" t="s">
        <v>32925</v>
      </c>
      <c r="H9066">
        <v>54.347521</v>
      </c>
      <c r="I9066">
        <v>-124.0792118</v>
      </c>
      <c r="J9066" s="1" t="str">
        <f t="shared" si="622"/>
        <v>Till</v>
      </c>
      <c r="K9066" s="1" t="str">
        <f t="shared" si="623"/>
        <v>&lt;63 micron</v>
      </c>
      <c r="L9066">
        <v>0.1</v>
      </c>
      <c r="M9066">
        <v>1.3</v>
      </c>
      <c r="N9066">
        <v>10</v>
      </c>
      <c r="O9066">
        <v>190</v>
      </c>
      <c r="P9066">
        <v>0.25</v>
      </c>
      <c r="Q9066">
        <v>1</v>
      </c>
      <c r="R9066">
        <v>1.07</v>
      </c>
      <c r="S9066">
        <v>0.25</v>
      </c>
      <c r="T9066">
        <v>11</v>
      </c>
      <c r="U9066">
        <v>47</v>
      </c>
      <c r="V9066">
        <v>38</v>
      </c>
      <c r="W9066">
        <v>2.91</v>
      </c>
      <c r="X9066">
        <v>5</v>
      </c>
      <c r="Z9066">
        <v>0.09</v>
      </c>
      <c r="AA9066">
        <v>10</v>
      </c>
      <c r="AB9066">
        <v>0.95</v>
      </c>
      <c r="AC9066">
        <v>565</v>
      </c>
      <c r="AD9066">
        <v>0.5</v>
      </c>
      <c r="AE9066">
        <v>0.02</v>
      </c>
      <c r="AF9066">
        <v>40</v>
      </c>
      <c r="AG9066">
        <v>830</v>
      </c>
      <c r="AH9066">
        <v>8</v>
      </c>
      <c r="AI9066">
        <v>2</v>
      </c>
      <c r="AJ9066">
        <v>6</v>
      </c>
      <c r="AK9066">
        <v>58</v>
      </c>
      <c r="AL9066">
        <v>7.0000000000000007E-2</v>
      </c>
      <c r="AM9066">
        <v>5</v>
      </c>
      <c r="AN9066">
        <v>5</v>
      </c>
      <c r="AO9066">
        <v>57</v>
      </c>
      <c r="AP9066">
        <v>5</v>
      </c>
      <c r="AQ9066">
        <v>72</v>
      </c>
    </row>
    <row r="9067" spans="1:43" hidden="1" x14ac:dyDescent="0.25">
      <c r="A9067" t="s">
        <v>32926</v>
      </c>
      <c r="B9067" t="s">
        <v>32927</v>
      </c>
      <c r="C9067" s="1" t="str">
        <f t="shared" si="620"/>
        <v>21:0153</v>
      </c>
      <c r="D9067" s="1" t="str">
        <f t="shared" si="621"/>
        <v>21:0040</v>
      </c>
      <c r="E9067" t="s">
        <v>32928</v>
      </c>
      <c r="F9067" t="s">
        <v>32929</v>
      </c>
      <c r="H9067">
        <v>54.589569300000001</v>
      </c>
      <c r="I9067">
        <v>-124.4965002</v>
      </c>
      <c r="J9067" s="1" t="str">
        <f t="shared" si="622"/>
        <v>Till</v>
      </c>
      <c r="K9067" s="1" t="str">
        <f t="shared" si="623"/>
        <v>&lt;63 micron</v>
      </c>
      <c r="L9067">
        <v>0.1</v>
      </c>
      <c r="M9067">
        <v>0.9</v>
      </c>
      <c r="N9067">
        <v>6</v>
      </c>
      <c r="O9067">
        <v>170</v>
      </c>
      <c r="P9067">
        <v>0.25</v>
      </c>
      <c r="Q9067">
        <v>1</v>
      </c>
      <c r="R9067">
        <v>1.51</v>
      </c>
      <c r="S9067">
        <v>0.25</v>
      </c>
      <c r="T9067">
        <v>15</v>
      </c>
      <c r="U9067">
        <v>87</v>
      </c>
      <c r="V9067">
        <v>47</v>
      </c>
      <c r="W9067">
        <v>2.46</v>
      </c>
      <c r="X9067">
        <v>5</v>
      </c>
      <c r="Z9067">
        <v>0.08</v>
      </c>
      <c r="AA9067">
        <v>5</v>
      </c>
      <c r="AB9067">
        <v>1.41</v>
      </c>
      <c r="AC9067">
        <v>555</v>
      </c>
      <c r="AD9067">
        <v>1</v>
      </c>
      <c r="AE9067">
        <v>0.01</v>
      </c>
      <c r="AF9067">
        <v>75</v>
      </c>
      <c r="AG9067">
        <v>710</v>
      </c>
      <c r="AH9067">
        <v>4</v>
      </c>
      <c r="AI9067">
        <v>2</v>
      </c>
      <c r="AJ9067">
        <v>4</v>
      </c>
      <c r="AK9067">
        <v>76</v>
      </c>
      <c r="AL9067">
        <v>0.06</v>
      </c>
      <c r="AM9067">
        <v>5</v>
      </c>
      <c r="AN9067">
        <v>5</v>
      </c>
      <c r="AO9067">
        <v>41</v>
      </c>
      <c r="AP9067">
        <v>5</v>
      </c>
      <c r="AQ9067">
        <v>64</v>
      </c>
    </row>
    <row r="9068" spans="1:43" hidden="1" x14ac:dyDescent="0.25">
      <c r="A9068" t="s">
        <v>32930</v>
      </c>
      <c r="B9068" t="s">
        <v>32931</v>
      </c>
      <c r="C9068" s="1" t="str">
        <f t="shared" si="620"/>
        <v>21:0153</v>
      </c>
      <c r="D9068" s="1" t="str">
        <f t="shared" si="621"/>
        <v>21:0040</v>
      </c>
      <c r="E9068" t="s">
        <v>32928</v>
      </c>
      <c r="F9068" t="s">
        <v>32932</v>
      </c>
      <c r="H9068">
        <v>54.589569300000001</v>
      </c>
      <c r="I9068">
        <v>-124.4965002</v>
      </c>
      <c r="J9068" s="1" t="str">
        <f t="shared" si="622"/>
        <v>Till</v>
      </c>
      <c r="K9068" s="1" t="str">
        <f t="shared" si="623"/>
        <v>&lt;63 micron</v>
      </c>
      <c r="L9068">
        <v>0.1</v>
      </c>
      <c r="M9068">
        <v>0.83</v>
      </c>
      <c r="N9068">
        <v>6</v>
      </c>
      <c r="O9068">
        <v>330</v>
      </c>
      <c r="P9068">
        <v>0.25</v>
      </c>
      <c r="Q9068">
        <v>1</v>
      </c>
      <c r="R9068">
        <v>1.39</v>
      </c>
      <c r="S9068">
        <v>0.25</v>
      </c>
      <c r="T9068">
        <v>13</v>
      </c>
      <c r="U9068">
        <v>80</v>
      </c>
      <c r="V9068">
        <v>53</v>
      </c>
      <c r="W9068">
        <v>2.42</v>
      </c>
      <c r="X9068">
        <v>5</v>
      </c>
      <c r="Z9068">
        <v>0.09</v>
      </c>
      <c r="AA9068">
        <v>5</v>
      </c>
      <c r="AB9068">
        <v>1.29</v>
      </c>
      <c r="AC9068">
        <v>505</v>
      </c>
      <c r="AD9068">
        <v>2</v>
      </c>
      <c r="AE9068">
        <v>0.02</v>
      </c>
      <c r="AF9068">
        <v>70</v>
      </c>
      <c r="AG9068">
        <v>630</v>
      </c>
      <c r="AH9068">
        <v>6</v>
      </c>
      <c r="AI9068">
        <v>2</v>
      </c>
      <c r="AJ9068">
        <v>4</v>
      </c>
      <c r="AK9068">
        <v>81</v>
      </c>
      <c r="AL9068">
        <v>0.06</v>
      </c>
      <c r="AM9068">
        <v>5</v>
      </c>
      <c r="AN9068">
        <v>5</v>
      </c>
      <c r="AO9068">
        <v>40</v>
      </c>
      <c r="AP9068">
        <v>5</v>
      </c>
      <c r="AQ9068">
        <v>72</v>
      </c>
    </row>
    <row r="9069" spans="1:43" hidden="1" x14ac:dyDescent="0.25">
      <c r="A9069" t="s">
        <v>32933</v>
      </c>
      <c r="B9069" t="s">
        <v>32934</v>
      </c>
      <c r="C9069" s="1" t="str">
        <f t="shared" si="620"/>
        <v>21:0153</v>
      </c>
      <c r="D9069" s="1" t="str">
        <f t="shared" si="621"/>
        <v>21:0040</v>
      </c>
      <c r="E9069" t="s">
        <v>32928</v>
      </c>
      <c r="F9069" t="s">
        <v>32935</v>
      </c>
      <c r="H9069">
        <v>54.589569300000001</v>
      </c>
      <c r="I9069">
        <v>-124.4965002</v>
      </c>
      <c r="J9069" s="1" t="str">
        <f t="shared" si="622"/>
        <v>Till</v>
      </c>
      <c r="K9069" s="1" t="str">
        <f t="shared" si="623"/>
        <v>&lt;63 micron</v>
      </c>
      <c r="L9069">
        <v>0.1</v>
      </c>
      <c r="M9069">
        <v>2.1</v>
      </c>
      <c r="N9069">
        <v>4</v>
      </c>
      <c r="O9069">
        <v>250</v>
      </c>
      <c r="P9069">
        <v>0.25</v>
      </c>
      <c r="Q9069">
        <v>1</v>
      </c>
      <c r="R9069">
        <v>0.97</v>
      </c>
      <c r="S9069">
        <v>0.5</v>
      </c>
      <c r="T9069">
        <v>15</v>
      </c>
      <c r="U9069">
        <v>53</v>
      </c>
      <c r="V9069">
        <v>50</v>
      </c>
      <c r="W9069">
        <v>3.75</v>
      </c>
      <c r="X9069">
        <v>5</v>
      </c>
      <c r="Z9069">
        <v>0.15</v>
      </c>
      <c r="AA9069">
        <v>10</v>
      </c>
      <c r="AB9069">
        <v>1.1599999999999999</v>
      </c>
      <c r="AC9069">
        <v>805</v>
      </c>
      <c r="AD9069">
        <v>0.5</v>
      </c>
      <c r="AE9069">
        <v>0.03</v>
      </c>
      <c r="AF9069">
        <v>48</v>
      </c>
      <c r="AG9069">
        <v>690</v>
      </c>
      <c r="AH9069">
        <v>16</v>
      </c>
      <c r="AI9069">
        <v>4</v>
      </c>
      <c r="AJ9069">
        <v>9</v>
      </c>
      <c r="AK9069">
        <v>66</v>
      </c>
      <c r="AL9069">
        <v>0.04</v>
      </c>
      <c r="AM9069">
        <v>5</v>
      </c>
      <c r="AN9069">
        <v>5</v>
      </c>
      <c r="AO9069">
        <v>70</v>
      </c>
      <c r="AP9069">
        <v>5</v>
      </c>
      <c r="AQ9069">
        <v>98</v>
      </c>
    </row>
    <row r="9070" spans="1:43" hidden="1" x14ac:dyDescent="0.25">
      <c r="A9070" t="s">
        <v>32936</v>
      </c>
      <c r="B9070" t="s">
        <v>32937</v>
      </c>
      <c r="C9070" s="1" t="str">
        <f t="shared" si="620"/>
        <v>21:0153</v>
      </c>
      <c r="D9070" s="1" t="str">
        <f t="shared" si="621"/>
        <v>21:0040</v>
      </c>
      <c r="E9070" t="s">
        <v>32928</v>
      </c>
      <c r="F9070" t="s">
        <v>32938</v>
      </c>
      <c r="H9070">
        <v>54.589569300000001</v>
      </c>
      <c r="I9070">
        <v>-124.4965002</v>
      </c>
      <c r="J9070" s="1" t="str">
        <f t="shared" si="622"/>
        <v>Till</v>
      </c>
      <c r="K9070" s="1" t="str">
        <f t="shared" si="623"/>
        <v>&lt;63 micron</v>
      </c>
      <c r="L9070">
        <v>0.1</v>
      </c>
      <c r="M9070">
        <v>2.16</v>
      </c>
      <c r="N9070">
        <v>8</v>
      </c>
      <c r="O9070">
        <v>260</v>
      </c>
      <c r="P9070">
        <v>0.25</v>
      </c>
      <c r="Q9070">
        <v>2</v>
      </c>
      <c r="R9070">
        <v>1.1299999999999999</v>
      </c>
      <c r="S9070">
        <v>0.25</v>
      </c>
      <c r="T9070">
        <v>16</v>
      </c>
      <c r="U9070">
        <v>59</v>
      </c>
      <c r="V9070">
        <v>51</v>
      </c>
      <c r="W9070">
        <v>3.78</v>
      </c>
      <c r="X9070">
        <v>5</v>
      </c>
      <c r="Z9070">
        <v>0.17</v>
      </c>
      <c r="AA9070">
        <v>10</v>
      </c>
      <c r="AB9070">
        <v>1.22</v>
      </c>
      <c r="AC9070">
        <v>795</v>
      </c>
      <c r="AD9070">
        <v>1</v>
      </c>
      <c r="AE9070">
        <v>0.03</v>
      </c>
      <c r="AF9070">
        <v>55</v>
      </c>
      <c r="AG9070">
        <v>680</v>
      </c>
      <c r="AH9070">
        <v>12</v>
      </c>
      <c r="AI9070">
        <v>1</v>
      </c>
      <c r="AJ9070">
        <v>10</v>
      </c>
      <c r="AK9070">
        <v>69</v>
      </c>
      <c r="AL9070">
        <v>0.04</v>
      </c>
      <c r="AM9070">
        <v>5</v>
      </c>
      <c r="AN9070">
        <v>5</v>
      </c>
      <c r="AO9070">
        <v>72</v>
      </c>
      <c r="AP9070">
        <v>5</v>
      </c>
      <c r="AQ9070">
        <v>100</v>
      </c>
    </row>
    <row r="9071" spans="1:43" hidden="1" x14ac:dyDescent="0.25">
      <c r="A9071" t="s">
        <v>32939</v>
      </c>
      <c r="B9071" t="s">
        <v>32940</v>
      </c>
      <c r="C9071" s="1" t="str">
        <f t="shared" si="620"/>
        <v>21:0153</v>
      </c>
      <c r="D9071" s="1" t="str">
        <f t="shared" si="621"/>
        <v>21:0040</v>
      </c>
      <c r="E9071" t="s">
        <v>32928</v>
      </c>
      <c r="F9071" t="s">
        <v>32941</v>
      </c>
      <c r="H9071">
        <v>54.589569300000001</v>
      </c>
      <c r="I9071">
        <v>-124.4965002</v>
      </c>
      <c r="J9071" s="1" t="str">
        <f t="shared" si="622"/>
        <v>Till</v>
      </c>
      <c r="K9071" s="1" t="str">
        <f t="shared" si="623"/>
        <v>&lt;63 micron</v>
      </c>
      <c r="L9071">
        <v>0.1</v>
      </c>
      <c r="M9071">
        <v>2.21</v>
      </c>
      <c r="N9071">
        <v>8</v>
      </c>
      <c r="O9071">
        <v>220</v>
      </c>
      <c r="P9071">
        <v>0.25</v>
      </c>
      <c r="Q9071">
        <v>1</v>
      </c>
      <c r="R9071">
        <v>1.1200000000000001</v>
      </c>
      <c r="S9071">
        <v>0.25</v>
      </c>
      <c r="T9071">
        <v>16</v>
      </c>
      <c r="U9071">
        <v>61</v>
      </c>
      <c r="V9071">
        <v>51</v>
      </c>
      <c r="W9071">
        <v>3.79</v>
      </c>
      <c r="X9071">
        <v>5</v>
      </c>
      <c r="Z9071">
        <v>0.17</v>
      </c>
      <c r="AA9071">
        <v>10</v>
      </c>
      <c r="AB9071">
        <v>1.26</v>
      </c>
      <c r="AC9071">
        <v>740</v>
      </c>
      <c r="AD9071">
        <v>1</v>
      </c>
      <c r="AE9071">
        <v>0.03</v>
      </c>
      <c r="AF9071">
        <v>52</v>
      </c>
      <c r="AG9071">
        <v>680</v>
      </c>
      <c r="AH9071">
        <v>12</v>
      </c>
      <c r="AI9071">
        <v>1</v>
      </c>
      <c r="AJ9071">
        <v>10</v>
      </c>
      <c r="AK9071">
        <v>68</v>
      </c>
      <c r="AL9071">
        <v>0.05</v>
      </c>
      <c r="AM9071">
        <v>5</v>
      </c>
      <c r="AN9071">
        <v>5</v>
      </c>
      <c r="AO9071">
        <v>73</v>
      </c>
      <c r="AP9071">
        <v>5</v>
      </c>
      <c r="AQ9071">
        <v>100</v>
      </c>
    </row>
    <row r="9072" spans="1:43" hidden="1" x14ac:dyDescent="0.25">
      <c r="A9072" t="s">
        <v>32942</v>
      </c>
      <c r="B9072" t="s">
        <v>32943</v>
      </c>
      <c r="C9072" s="1" t="str">
        <f t="shared" si="620"/>
        <v>21:0153</v>
      </c>
      <c r="D9072" s="1" t="str">
        <f t="shared" si="621"/>
        <v>21:0040</v>
      </c>
      <c r="E9072" t="s">
        <v>32928</v>
      </c>
      <c r="F9072" t="s">
        <v>32944</v>
      </c>
      <c r="H9072">
        <v>54.589569300000001</v>
      </c>
      <c r="I9072">
        <v>-124.4965002</v>
      </c>
      <c r="J9072" s="1" t="str">
        <f t="shared" si="622"/>
        <v>Till</v>
      </c>
      <c r="K9072" s="1" t="str">
        <f t="shared" si="623"/>
        <v>&lt;63 micron</v>
      </c>
      <c r="L9072">
        <v>0.1</v>
      </c>
      <c r="M9072">
        <v>1.99</v>
      </c>
      <c r="N9072">
        <v>1</v>
      </c>
      <c r="O9072">
        <v>240</v>
      </c>
      <c r="P9072">
        <v>0.25</v>
      </c>
      <c r="Q9072">
        <v>1</v>
      </c>
      <c r="R9072">
        <v>1.02</v>
      </c>
      <c r="S9072">
        <v>0.5</v>
      </c>
      <c r="T9072">
        <v>15</v>
      </c>
      <c r="U9072">
        <v>60</v>
      </c>
      <c r="V9072">
        <v>49</v>
      </c>
      <c r="W9072">
        <v>3.53</v>
      </c>
      <c r="X9072">
        <v>5</v>
      </c>
      <c r="Z9072">
        <v>0.16</v>
      </c>
      <c r="AA9072">
        <v>10</v>
      </c>
      <c r="AB9072">
        <v>1.23</v>
      </c>
      <c r="AC9072">
        <v>645</v>
      </c>
      <c r="AD9072">
        <v>0.5</v>
      </c>
      <c r="AE9072">
        <v>0.03</v>
      </c>
      <c r="AF9072">
        <v>52</v>
      </c>
      <c r="AG9072">
        <v>650</v>
      </c>
      <c r="AH9072">
        <v>12</v>
      </c>
      <c r="AI9072">
        <v>1</v>
      </c>
      <c r="AJ9072">
        <v>9</v>
      </c>
      <c r="AK9072">
        <v>62</v>
      </c>
      <c r="AL9072">
        <v>0.05</v>
      </c>
      <c r="AM9072">
        <v>5</v>
      </c>
      <c r="AN9072">
        <v>5</v>
      </c>
      <c r="AO9072">
        <v>67</v>
      </c>
      <c r="AP9072">
        <v>5</v>
      </c>
      <c r="AQ9072">
        <v>94</v>
      </c>
    </row>
    <row r="9073" spans="1:43" hidden="1" x14ac:dyDescent="0.25">
      <c r="A9073" t="s">
        <v>32945</v>
      </c>
      <c r="B9073" t="s">
        <v>32946</v>
      </c>
      <c r="C9073" s="1" t="str">
        <f t="shared" si="620"/>
        <v>21:0153</v>
      </c>
      <c r="D9073" s="1" t="str">
        <f t="shared" si="621"/>
        <v>21:0040</v>
      </c>
      <c r="E9073" t="s">
        <v>32947</v>
      </c>
      <c r="F9073" t="s">
        <v>32948</v>
      </c>
      <c r="H9073">
        <v>54.338855600000002</v>
      </c>
      <c r="I9073">
        <v>-124.0682176</v>
      </c>
      <c r="J9073" s="1" t="str">
        <f t="shared" si="622"/>
        <v>Till</v>
      </c>
      <c r="K9073" s="1" t="str">
        <f t="shared" si="623"/>
        <v>&lt;63 micron</v>
      </c>
      <c r="L9073">
        <v>0.1</v>
      </c>
      <c r="M9073">
        <v>2.44</v>
      </c>
      <c r="N9073">
        <v>14</v>
      </c>
      <c r="O9073">
        <v>420</v>
      </c>
      <c r="P9073">
        <v>0.25</v>
      </c>
      <c r="Q9073">
        <v>2</v>
      </c>
      <c r="R9073">
        <v>0.81</v>
      </c>
      <c r="S9073">
        <v>0.25</v>
      </c>
      <c r="T9073">
        <v>16</v>
      </c>
      <c r="U9073">
        <v>53</v>
      </c>
      <c r="V9073">
        <v>52</v>
      </c>
      <c r="W9073">
        <v>4.08</v>
      </c>
      <c r="X9073">
        <v>5</v>
      </c>
      <c r="Z9073">
        <v>0.2</v>
      </c>
      <c r="AA9073">
        <v>10</v>
      </c>
      <c r="AB9073">
        <v>1.08</v>
      </c>
      <c r="AC9073">
        <v>710</v>
      </c>
      <c r="AD9073">
        <v>0.5</v>
      </c>
      <c r="AE9073">
        <v>0.02</v>
      </c>
      <c r="AF9073">
        <v>46</v>
      </c>
      <c r="AG9073">
        <v>680</v>
      </c>
      <c r="AH9073">
        <v>14</v>
      </c>
      <c r="AI9073">
        <v>2</v>
      </c>
      <c r="AJ9073">
        <v>11</v>
      </c>
      <c r="AK9073">
        <v>58</v>
      </c>
      <c r="AL9073">
        <v>0.04</v>
      </c>
      <c r="AM9073">
        <v>5</v>
      </c>
      <c r="AN9073">
        <v>5</v>
      </c>
      <c r="AO9073">
        <v>74</v>
      </c>
      <c r="AP9073">
        <v>5</v>
      </c>
      <c r="AQ9073">
        <v>106</v>
      </c>
    </row>
    <row r="9074" spans="1:43" hidden="1" x14ac:dyDescent="0.25">
      <c r="A9074" t="s">
        <v>32949</v>
      </c>
      <c r="B9074" t="s">
        <v>32950</v>
      </c>
      <c r="C9074" s="1" t="str">
        <f t="shared" si="620"/>
        <v>21:0153</v>
      </c>
      <c r="D9074" s="1" t="str">
        <f t="shared" si="621"/>
        <v>21:0040</v>
      </c>
      <c r="E9074" t="s">
        <v>32947</v>
      </c>
      <c r="F9074" t="s">
        <v>32951</v>
      </c>
      <c r="H9074">
        <v>54.338855600000002</v>
      </c>
      <c r="I9074">
        <v>-124.0682176</v>
      </c>
      <c r="J9074" s="1" t="str">
        <f t="shared" si="622"/>
        <v>Till</v>
      </c>
      <c r="K9074" s="1" t="str">
        <f t="shared" si="623"/>
        <v>&lt;63 micron</v>
      </c>
      <c r="L9074">
        <v>0.1</v>
      </c>
      <c r="M9074">
        <v>2.04</v>
      </c>
      <c r="N9074">
        <v>2</v>
      </c>
      <c r="O9074">
        <v>240</v>
      </c>
      <c r="P9074">
        <v>0.25</v>
      </c>
      <c r="Q9074">
        <v>1</v>
      </c>
      <c r="R9074">
        <v>0.86</v>
      </c>
      <c r="S9074">
        <v>0.5</v>
      </c>
      <c r="T9074">
        <v>14</v>
      </c>
      <c r="U9074">
        <v>57</v>
      </c>
      <c r="V9074">
        <v>47</v>
      </c>
      <c r="W9074">
        <v>3.52</v>
      </c>
      <c r="X9074">
        <v>5</v>
      </c>
      <c r="Z9074">
        <v>0.16</v>
      </c>
      <c r="AA9074">
        <v>10</v>
      </c>
      <c r="AB9074">
        <v>1.01</v>
      </c>
      <c r="AC9074">
        <v>715</v>
      </c>
      <c r="AD9074">
        <v>0.5</v>
      </c>
      <c r="AE9074">
        <v>0.02</v>
      </c>
      <c r="AF9074">
        <v>51</v>
      </c>
      <c r="AG9074">
        <v>730</v>
      </c>
      <c r="AH9074">
        <v>14</v>
      </c>
      <c r="AI9074">
        <v>1</v>
      </c>
      <c r="AJ9074">
        <v>9</v>
      </c>
      <c r="AK9074">
        <v>54</v>
      </c>
      <c r="AL9074">
        <v>0.06</v>
      </c>
      <c r="AM9074">
        <v>5</v>
      </c>
      <c r="AN9074">
        <v>5</v>
      </c>
      <c r="AO9074">
        <v>68</v>
      </c>
      <c r="AP9074">
        <v>5</v>
      </c>
      <c r="AQ9074">
        <v>94</v>
      </c>
    </row>
    <row r="9075" spans="1:43" hidden="1" x14ac:dyDescent="0.25">
      <c r="A9075" t="s">
        <v>32952</v>
      </c>
      <c r="B9075" t="s">
        <v>32953</v>
      </c>
      <c r="C9075" s="1" t="str">
        <f t="shared" si="620"/>
        <v>21:0153</v>
      </c>
      <c r="D9075" s="1" t="str">
        <f t="shared" si="621"/>
        <v>21:0040</v>
      </c>
      <c r="E9075" t="s">
        <v>32954</v>
      </c>
      <c r="F9075" t="s">
        <v>32955</v>
      </c>
      <c r="H9075">
        <v>54.332878200000003</v>
      </c>
      <c r="I9075">
        <v>-124.058066</v>
      </c>
      <c r="J9075" s="1" t="str">
        <f t="shared" si="622"/>
        <v>Till</v>
      </c>
      <c r="K9075" s="1" t="str">
        <f t="shared" si="623"/>
        <v>&lt;63 micron</v>
      </c>
      <c r="L9075">
        <v>0.1</v>
      </c>
      <c r="M9075">
        <v>2.66</v>
      </c>
      <c r="N9075">
        <v>4</v>
      </c>
      <c r="O9075">
        <v>330</v>
      </c>
      <c r="P9075">
        <v>0.25</v>
      </c>
      <c r="Q9075">
        <v>1</v>
      </c>
      <c r="R9075">
        <v>0.77</v>
      </c>
      <c r="S9075">
        <v>0.5</v>
      </c>
      <c r="T9075">
        <v>18</v>
      </c>
      <c r="U9075">
        <v>55</v>
      </c>
      <c r="V9075">
        <v>59</v>
      </c>
      <c r="W9075">
        <v>4.42</v>
      </c>
      <c r="X9075">
        <v>5</v>
      </c>
      <c r="Z9075">
        <v>0.21</v>
      </c>
      <c r="AA9075">
        <v>10</v>
      </c>
      <c r="AB9075">
        <v>1.3</v>
      </c>
      <c r="AC9075">
        <v>750</v>
      </c>
      <c r="AD9075">
        <v>1</v>
      </c>
      <c r="AE9075">
        <v>0.03</v>
      </c>
      <c r="AF9075">
        <v>50</v>
      </c>
      <c r="AG9075">
        <v>710</v>
      </c>
      <c r="AH9075">
        <v>14</v>
      </c>
      <c r="AI9075">
        <v>1</v>
      </c>
      <c r="AJ9075">
        <v>12</v>
      </c>
      <c r="AK9075">
        <v>67</v>
      </c>
      <c r="AL9075">
        <v>0.03</v>
      </c>
      <c r="AM9075">
        <v>5</v>
      </c>
      <c r="AN9075">
        <v>5</v>
      </c>
      <c r="AO9075">
        <v>78</v>
      </c>
      <c r="AP9075">
        <v>5</v>
      </c>
      <c r="AQ9075">
        <v>118</v>
      </c>
    </row>
    <row r="9076" spans="1:43" hidden="1" x14ac:dyDescent="0.25">
      <c r="A9076" t="s">
        <v>32956</v>
      </c>
      <c r="B9076" t="s">
        <v>32957</v>
      </c>
      <c r="C9076" s="1" t="str">
        <f t="shared" si="620"/>
        <v>21:0153</v>
      </c>
      <c r="D9076" s="1" t="str">
        <f t="shared" si="621"/>
        <v>21:0040</v>
      </c>
      <c r="E9076" t="s">
        <v>32958</v>
      </c>
      <c r="F9076" t="s">
        <v>32959</v>
      </c>
      <c r="H9076">
        <v>54.5327415</v>
      </c>
      <c r="I9076">
        <v>-124.27920810000001</v>
      </c>
      <c r="J9076" s="1" t="str">
        <f t="shared" si="622"/>
        <v>Till</v>
      </c>
      <c r="K9076" s="1" t="str">
        <f t="shared" si="623"/>
        <v>&lt;63 micron</v>
      </c>
      <c r="L9076">
        <v>0.1</v>
      </c>
      <c r="M9076">
        <v>1.53</v>
      </c>
      <c r="N9076">
        <v>4</v>
      </c>
      <c r="O9076">
        <v>220</v>
      </c>
      <c r="P9076">
        <v>0.25</v>
      </c>
      <c r="Q9076">
        <v>2</v>
      </c>
      <c r="R9076">
        <v>0.88</v>
      </c>
      <c r="S9076">
        <v>0.25</v>
      </c>
      <c r="T9076">
        <v>14</v>
      </c>
      <c r="U9076">
        <v>55</v>
      </c>
      <c r="V9076">
        <v>36</v>
      </c>
      <c r="W9076">
        <v>2.92</v>
      </c>
      <c r="X9076">
        <v>5</v>
      </c>
      <c r="Z9076">
        <v>0.1</v>
      </c>
      <c r="AA9076">
        <v>10</v>
      </c>
      <c r="AB9076">
        <v>0.83</v>
      </c>
      <c r="AC9076">
        <v>825</v>
      </c>
      <c r="AD9076">
        <v>0.5</v>
      </c>
      <c r="AE9076">
        <v>0.02</v>
      </c>
      <c r="AF9076">
        <v>68</v>
      </c>
      <c r="AG9076">
        <v>740</v>
      </c>
      <c r="AH9076">
        <v>10</v>
      </c>
      <c r="AI9076">
        <v>1</v>
      </c>
      <c r="AJ9076">
        <v>7</v>
      </c>
      <c r="AK9076">
        <v>47</v>
      </c>
      <c r="AL9076">
        <v>0.09</v>
      </c>
      <c r="AM9076">
        <v>5</v>
      </c>
      <c r="AN9076">
        <v>5</v>
      </c>
      <c r="AO9076">
        <v>64</v>
      </c>
      <c r="AP9076">
        <v>5</v>
      </c>
      <c r="AQ9076">
        <v>66</v>
      </c>
    </row>
    <row r="9077" spans="1:43" hidden="1" x14ac:dyDescent="0.25">
      <c r="A9077" t="s">
        <v>32960</v>
      </c>
      <c r="B9077" t="s">
        <v>32961</v>
      </c>
      <c r="C9077" s="1" t="str">
        <f t="shared" si="620"/>
        <v>21:0153</v>
      </c>
      <c r="D9077" s="1" t="str">
        <f t="shared" si="621"/>
        <v>21:0040</v>
      </c>
      <c r="E9077" t="s">
        <v>32962</v>
      </c>
      <c r="F9077" t="s">
        <v>32963</v>
      </c>
      <c r="H9077">
        <v>54.5420771</v>
      </c>
      <c r="I9077">
        <v>-124.2887752</v>
      </c>
      <c r="J9077" s="1" t="str">
        <f t="shared" si="622"/>
        <v>Till</v>
      </c>
      <c r="K9077" s="1" t="str">
        <f t="shared" si="623"/>
        <v>&lt;63 micron</v>
      </c>
      <c r="L9077">
        <v>0.1</v>
      </c>
      <c r="M9077">
        <v>1.63</v>
      </c>
      <c r="N9077">
        <v>1</v>
      </c>
      <c r="O9077">
        <v>250</v>
      </c>
      <c r="P9077">
        <v>0.25</v>
      </c>
      <c r="Q9077">
        <v>1</v>
      </c>
      <c r="R9077">
        <v>1.36</v>
      </c>
      <c r="S9077">
        <v>0.5</v>
      </c>
      <c r="T9077">
        <v>13</v>
      </c>
      <c r="U9077">
        <v>67</v>
      </c>
      <c r="V9077">
        <v>43</v>
      </c>
      <c r="W9077">
        <v>3.1</v>
      </c>
      <c r="X9077">
        <v>5</v>
      </c>
      <c r="Z9077">
        <v>0.14000000000000001</v>
      </c>
      <c r="AA9077">
        <v>10</v>
      </c>
      <c r="AB9077">
        <v>1.18</v>
      </c>
      <c r="AC9077">
        <v>540</v>
      </c>
      <c r="AD9077">
        <v>1</v>
      </c>
      <c r="AE9077">
        <v>0.02</v>
      </c>
      <c r="AF9077">
        <v>56</v>
      </c>
      <c r="AG9077">
        <v>680</v>
      </c>
      <c r="AH9077">
        <v>10</v>
      </c>
      <c r="AI9077">
        <v>4</v>
      </c>
      <c r="AJ9077">
        <v>8</v>
      </c>
      <c r="AK9077">
        <v>61</v>
      </c>
      <c r="AL9077">
        <v>7.0000000000000007E-2</v>
      </c>
      <c r="AM9077">
        <v>5</v>
      </c>
      <c r="AN9077">
        <v>5</v>
      </c>
      <c r="AO9077">
        <v>62</v>
      </c>
      <c r="AP9077">
        <v>5</v>
      </c>
      <c r="AQ9077">
        <v>78</v>
      </c>
    </row>
    <row r="9078" spans="1:43" hidden="1" x14ac:dyDescent="0.25">
      <c r="A9078" t="s">
        <v>32964</v>
      </c>
      <c r="B9078" t="s">
        <v>32965</v>
      </c>
      <c r="C9078" s="1" t="str">
        <f t="shared" si="620"/>
        <v>21:0153</v>
      </c>
      <c r="D9078" s="1" t="str">
        <f t="shared" si="621"/>
        <v>21:0040</v>
      </c>
      <c r="E9078" t="s">
        <v>32962</v>
      </c>
      <c r="F9078" t="s">
        <v>32966</v>
      </c>
      <c r="H9078">
        <v>54.5420771</v>
      </c>
      <c r="I9078">
        <v>-124.2887752</v>
      </c>
      <c r="J9078" s="1" t="str">
        <f t="shared" si="622"/>
        <v>Till</v>
      </c>
      <c r="K9078" s="1" t="str">
        <f t="shared" si="623"/>
        <v>&lt;63 micron</v>
      </c>
      <c r="L9078">
        <v>0.1</v>
      </c>
      <c r="M9078">
        <v>1.89</v>
      </c>
      <c r="N9078">
        <v>4</v>
      </c>
      <c r="O9078">
        <v>270</v>
      </c>
      <c r="P9078">
        <v>0.25</v>
      </c>
      <c r="Q9078">
        <v>1</v>
      </c>
      <c r="R9078">
        <v>1.0900000000000001</v>
      </c>
      <c r="S9078">
        <v>0.25</v>
      </c>
      <c r="T9078">
        <v>15</v>
      </c>
      <c r="U9078">
        <v>65</v>
      </c>
      <c r="V9078">
        <v>47</v>
      </c>
      <c r="W9078">
        <v>3.42</v>
      </c>
      <c r="X9078">
        <v>5</v>
      </c>
      <c r="Z9078">
        <v>0.14000000000000001</v>
      </c>
      <c r="AA9078">
        <v>10</v>
      </c>
      <c r="AB9078">
        <v>1.27</v>
      </c>
      <c r="AC9078">
        <v>545</v>
      </c>
      <c r="AD9078">
        <v>0.5</v>
      </c>
      <c r="AE9078">
        <v>0.02</v>
      </c>
      <c r="AF9078">
        <v>60</v>
      </c>
      <c r="AG9078">
        <v>710</v>
      </c>
      <c r="AH9078">
        <v>8</v>
      </c>
      <c r="AI9078">
        <v>2</v>
      </c>
      <c r="AJ9078">
        <v>9</v>
      </c>
      <c r="AK9078">
        <v>61</v>
      </c>
      <c r="AL9078">
        <v>7.0000000000000007E-2</v>
      </c>
      <c r="AM9078">
        <v>5</v>
      </c>
      <c r="AN9078">
        <v>5</v>
      </c>
      <c r="AO9078">
        <v>68</v>
      </c>
      <c r="AP9078">
        <v>5</v>
      </c>
      <c r="AQ9078">
        <v>88</v>
      </c>
    </row>
    <row r="9079" spans="1:43" hidden="1" x14ac:dyDescent="0.25">
      <c r="A9079" t="s">
        <v>32967</v>
      </c>
      <c r="B9079" t="s">
        <v>32968</v>
      </c>
      <c r="C9079" s="1" t="str">
        <f t="shared" si="620"/>
        <v>21:0153</v>
      </c>
      <c r="D9079" s="1" t="str">
        <f t="shared" si="621"/>
        <v>21:0040</v>
      </c>
      <c r="E9079" t="s">
        <v>32962</v>
      </c>
      <c r="F9079" t="s">
        <v>32969</v>
      </c>
      <c r="H9079">
        <v>54.5420771</v>
      </c>
      <c r="I9079">
        <v>-124.2887752</v>
      </c>
      <c r="J9079" s="1" t="str">
        <f t="shared" si="622"/>
        <v>Till</v>
      </c>
      <c r="K9079" s="1" t="str">
        <f t="shared" si="623"/>
        <v>&lt;63 micron</v>
      </c>
      <c r="L9079">
        <v>0.1</v>
      </c>
      <c r="M9079">
        <v>1.82</v>
      </c>
      <c r="N9079">
        <v>12</v>
      </c>
      <c r="O9079">
        <v>320</v>
      </c>
      <c r="P9079">
        <v>0.25</v>
      </c>
      <c r="Q9079">
        <v>1</v>
      </c>
      <c r="R9079">
        <v>1.2</v>
      </c>
      <c r="S9079">
        <v>0.25</v>
      </c>
      <c r="T9079">
        <v>15</v>
      </c>
      <c r="U9079">
        <v>65</v>
      </c>
      <c r="V9079">
        <v>46</v>
      </c>
      <c r="W9079">
        <v>3.38</v>
      </c>
      <c r="X9079">
        <v>5</v>
      </c>
      <c r="Z9079">
        <v>0.13</v>
      </c>
      <c r="AA9079">
        <v>10</v>
      </c>
      <c r="AB9079">
        <v>1.27</v>
      </c>
      <c r="AC9079">
        <v>650</v>
      </c>
      <c r="AD9079">
        <v>0.5</v>
      </c>
      <c r="AE9079">
        <v>0.02</v>
      </c>
      <c r="AF9079">
        <v>57</v>
      </c>
      <c r="AG9079">
        <v>700</v>
      </c>
      <c r="AH9079">
        <v>8</v>
      </c>
      <c r="AI9079">
        <v>1</v>
      </c>
      <c r="AJ9079">
        <v>9</v>
      </c>
      <c r="AK9079">
        <v>62</v>
      </c>
      <c r="AL9079">
        <v>0.06</v>
      </c>
      <c r="AM9079">
        <v>5</v>
      </c>
      <c r="AN9079">
        <v>5</v>
      </c>
      <c r="AO9079">
        <v>66</v>
      </c>
      <c r="AP9079">
        <v>5</v>
      </c>
      <c r="AQ9079">
        <v>86</v>
      </c>
    </row>
    <row r="9080" spans="1:43" hidden="1" x14ac:dyDescent="0.25">
      <c r="A9080" t="s">
        <v>32970</v>
      </c>
      <c r="B9080" t="s">
        <v>32971</v>
      </c>
      <c r="C9080" s="1" t="str">
        <f t="shared" si="620"/>
        <v>21:0153</v>
      </c>
      <c r="D9080" s="1" t="str">
        <f t="shared" si="621"/>
        <v>21:0040</v>
      </c>
      <c r="E9080" t="s">
        <v>32962</v>
      </c>
      <c r="F9080" t="s">
        <v>32972</v>
      </c>
      <c r="H9080">
        <v>54.5420771</v>
      </c>
      <c r="I9080">
        <v>-124.2887752</v>
      </c>
      <c r="J9080" s="1" t="str">
        <f t="shared" si="622"/>
        <v>Till</v>
      </c>
      <c r="K9080" s="1" t="str">
        <f t="shared" si="623"/>
        <v>&lt;63 micron</v>
      </c>
      <c r="L9080">
        <v>0.1</v>
      </c>
      <c r="M9080">
        <v>1.63</v>
      </c>
      <c r="N9080">
        <v>8</v>
      </c>
      <c r="O9080">
        <v>250</v>
      </c>
      <c r="P9080">
        <v>0.25</v>
      </c>
      <c r="Q9080">
        <v>1</v>
      </c>
      <c r="R9080">
        <v>2.4300000000000002</v>
      </c>
      <c r="S9080">
        <v>0.25</v>
      </c>
      <c r="T9080">
        <v>20</v>
      </c>
      <c r="U9080">
        <v>81</v>
      </c>
      <c r="V9080">
        <v>38</v>
      </c>
      <c r="W9080">
        <v>3.05</v>
      </c>
      <c r="X9080">
        <v>5</v>
      </c>
      <c r="Z9080">
        <v>0.11</v>
      </c>
      <c r="AA9080">
        <v>10</v>
      </c>
      <c r="AB9080">
        <v>1.61</v>
      </c>
      <c r="AC9080">
        <v>760</v>
      </c>
      <c r="AD9080">
        <v>0.5</v>
      </c>
      <c r="AE9080">
        <v>0.02</v>
      </c>
      <c r="AF9080">
        <v>141</v>
      </c>
      <c r="AG9080">
        <v>610</v>
      </c>
      <c r="AH9080">
        <v>8</v>
      </c>
      <c r="AI9080">
        <v>1</v>
      </c>
      <c r="AJ9080">
        <v>8</v>
      </c>
      <c r="AK9080">
        <v>64</v>
      </c>
      <c r="AL9080">
        <v>0.06</v>
      </c>
      <c r="AM9080">
        <v>5</v>
      </c>
      <c r="AN9080">
        <v>5</v>
      </c>
      <c r="AO9080">
        <v>58</v>
      </c>
      <c r="AP9080">
        <v>5</v>
      </c>
      <c r="AQ9080">
        <v>72</v>
      </c>
    </row>
    <row r="9081" spans="1:43" hidden="1" x14ac:dyDescent="0.25">
      <c r="A9081" t="s">
        <v>32973</v>
      </c>
      <c r="B9081" t="s">
        <v>32974</v>
      </c>
      <c r="C9081" s="1" t="str">
        <f t="shared" si="620"/>
        <v>21:0153</v>
      </c>
      <c r="D9081" s="1" t="str">
        <f t="shared" si="621"/>
        <v>21:0040</v>
      </c>
      <c r="E9081" t="s">
        <v>32962</v>
      </c>
      <c r="F9081" t="s">
        <v>32975</v>
      </c>
      <c r="H9081">
        <v>54.5420771</v>
      </c>
      <c r="I9081">
        <v>-124.2887752</v>
      </c>
      <c r="J9081" s="1" t="str">
        <f t="shared" si="622"/>
        <v>Till</v>
      </c>
      <c r="K9081" s="1" t="str">
        <f t="shared" si="623"/>
        <v>&lt;63 micron</v>
      </c>
      <c r="L9081">
        <v>0.1</v>
      </c>
      <c r="M9081">
        <v>1.63</v>
      </c>
      <c r="N9081">
        <v>2</v>
      </c>
      <c r="O9081">
        <v>250</v>
      </c>
      <c r="P9081">
        <v>0.25</v>
      </c>
      <c r="Q9081">
        <v>1</v>
      </c>
      <c r="R9081">
        <v>0.59</v>
      </c>
      <c r="S9081">
        <v>0.25</v>
      </c>
      <c r="T9081">
        <v>14</v>
      </c>
      <c r="U9081">
        <v>72</v>
      </c>
      <c r="V9081">
        <v>46</v>
      </c>
      <c r="W9081">
        <v>3.22</v>
      </c>
      <c r="X9081">
        <v>5</v>
      </c>
      <c r="Z9081">
        <v>0.1</v>
      </c>
      <c r="AA9081">
        <v>10</v>
      </c>
      <c r="AB9081">
        <v>1.01</v>
      </c>
      <c r="AC9081">
        <v>700</v>
      </c>
      <c r="AD9081">
        <v>0.5</v>
      </c>
      <c r="AE9081">
        <v>0.02</v>
      </c>
      <c r="AF9081">
        <v>90</v>
      </c>
      <c r="AG9081">
        <v>700</v>
      </c>
      <c r="AH9081">
        <v>12</v>
      </c>
      <c r="AI9081">
        <v>1</v>
      </c>
      <c r="AJ9081">
        <v>8</v>
      </c>
      <c r="AK9081">
        <v>38</v>
      </c>
      <c r="AL9081">
        <v>0.06</v>
      </c>
      <c r="AM9081">
        <v>5</v>
      </c>
      <c r="AN9081">
        <v>5</v>
      </c>
      <c r="AO9081">
        <v>61</v>
      </c>
      <c r="AP9081">
        <v>5</v>
      </c>
      <c r="AQ9081">
        <v>74</v>
      </c>
    </row>
    <row r="9082" spans="1:43" hidden="1" x14ac:dyDescent="0.25">
      <c r="A9082" t="s">
        <v>32976</v>
      </c>
      <c r="B9082" t="s">
        <v>32977</v>
      </c>
      <c r="C9082" s="1" t="str">
        <f t="shared" si="620"/>
        <v>21:0153</v>
      </c>
      <c r="D9082" s="1" t="str">
        <f t="shared" si="621"/>
        <v>21:0040</v>
      </c>
      <c r="E9082" t="s">
        <v>32978</v>
      </c>
      <c r="F9082" t="s">
        <v>32979</v>
      </c>
      <c r="H9082">
        <v>54.553689499999997</v>
      </c>
      <c r="I9082">
        <v>-124.4348798</v>
      </c>
      <c r="J9082" s="1" t="str">
        <f t="shared" si="622"/>
        <v>Till</v>
      </c>
      <c r="K9082" s="1" t="str">
        <f t="shared" si="623"/>
        <v>&lt;63 micron</v>
      </c>
      <c r="L9082">
        <v>0.1</v>
      </c>
      <c r="M9082">
        <v>1.73</v>
      </c>
      <c r="N9082">
        <v>1</v>
      </c>
      <c r="O9082">
        <v>360</v>
      </c>
      <c r="P9082">
        <v>0.25</v>
      </c>
      <c r="Q9082">
        <v>1</v>
      </c>
      <c r="R9082">
        <v>3.53</v>
      </c>
      <c r="S9082">
        <v>0.5</v>
      </c>
      <c r="T9082">
        <v>13</v>
      </c>
      <c r="U9082">
        <v>55</v>
      </c>
      <c r="V9082">
        <v>45</v>
      </c>
      <c r="W9082">
        <v>3.13</v>
      </c>
      <c r="X9082">
        <v>5</v>
      </c>
      <c r="Z9082">
        <v>0.11</v>
      </c>
      <c r="AA9082">
        <v>10</v>
      </c>
      <c r="AB9082">
        <v>1.2</v>
      </c>
      <c r="AC9082">
        <v>685</v>
      </c>
      <c r="AD9082">
        <v>1</v>
      </c>
      <c r="AE9082">
        <v>0.02</v>
      </c>
      <c r="AF9082">
        <v>46</v>
      </c>
      <c r="AG9082">
        <v>650</v>
      </c>
      <c r="AH9082">
        <v>8</v>
      </c>
      <c r="AI9082">
        <v>1</v>
      </c>
      <c r="AJ9082">
        <v>8</v>
      </c>
      <c r="AK9082">
        <v>84</v>
      </c>
      <c r="AL9082">
        <v>0.04</v>
      </c>
      <c r="AM9082">
        <v>5</v>
      </c>
      <c r="AN9082">
        <v>5</v>
      </c>
      <c r="AO9082">
        <v>60</v>
      </c>
      <c r="AP9082">
        <v>5</v>
      </c>
      <c r="AQ9082">
        <v>82</v>
      </c>
    </row>
    <row r="9083" spans="1:43" hidden="1" x14ac:dyDescent="0.25">
      <c r="A9083" t="s">
        <v>32980</v>
      </c>
      <c r="B9083" t="s">
        <v>32981</v>
      </c>
      <c r="C9083" s="1" t="str">
        <f t="shared" si="620"/>
        <v>21:0153</v>
      </c>
      <c r="D9083" s="1" t="str">
        <f t="shared" si="621"/>
        <v>21:0040</v>
      </c>
      <c r="E9083" t="s">
        <v>32982</v>
      </c>
      <c r="F9083" t="s">
        <v>32983</v>
      </c>
      <c r="H9083">
        <v>54.574391900000002</v>
      </c>
      <c r="I9083">
        <v>-124.4882085</v>
      </c>
      <c r="J9083" s="1" t="str">
        <f t="shared" si="622"/>
        <v>Till</v>
      </c>
      <c r="K9083" s="1" t="str">
        <f t="shared" si="623"/>
        <v>&lt;63 micron</v>
      </c>
      <c r="L9083">
        <v>0.1</v>
      </c>
      <c r="M9083">
        <v>1.67</v>
      </c>
      <c r="N9083">
        <v>6</v>
      </c>
      <c r="O9083">
        <v>200</v>
      </c>
      <c r="P9083">
        <v>0.25</v>
      </c>
      <c r="Q9083">
        <v>1</v>
      </c>
      <c r="R9083">
        <v>1.1399999999999999</v>
      </c>
      <c r="S9083">
        <v>0.25</v>
      </c>
      <c r="T9083">
        <v>12</v>
      </c>
      <c r="U9083">
        <v>59</v>
      </c>
      <c r="V9083">
        <v>43</v>
      </c>
      <c r="W9083">
        <v>3.2</v>
      </c>
      <c r="X9083">
        <v>5</v>
      </c>
      <c r="Z9083">
        <v>0.12</v>
      </c>
      <c r="AA9083">
        <v>10</v>
      </c>
      <c r="AB9083">
        <v>1.1000000000000001</v>
      </c>
      <c r="AC9083">
        <v>595</v>
      </c>
      <c r="AD9083">
        <v>0.5</v>
      </c>
      <c r="AE9083">
        <v>0.02</v>
      </c>
      <c r="AF9083">
        <v>50</v>
      </c>
      <c r="AG9083">
        <v>700</v>
      </c>
      <c r="AH9083">
        <v>6</v>
      </c>
      <c r="AI9083">
        <v>2</v>
      </c>
      <c r="AJ9083">
        <v>8</v>
      </c>
      <c r="AK9083">
        <v>58</v>
      </c>
      <c r="AL9083">
        <v>0.06</v>
      </c>
      <c r="AM9083">
        <v>5</v>
      </c>
      <c r="AN9083">
        <v>5</v>
      </c>
      <c r="AO9083">
        <v>61</v>
      </c>
      <c r="AP9083">
        <v>5</v>
      </c>
      <c r="AQ9083">
        <v>82</v>
      </c>
    </row>
    <row r="9084" spans="1:43" hidden="1" x14ac:dyDescent="0.25">
      <c r="A9084" t="s">
        <v>32984</v>
      </c>
      <c r="B9084" t="s">
        <v>32985</v>
      </c>
      <c r="C9084" s="1" t="str">
        <f t="shared" si="620"/>
        <v>21:0153</v>
      </c>
      <c r="D9084" s="1" t="str">
        <f t="shared" si="621"/>
        <v>21:0040</v>
      </c>
      <c r="E9084" t="s">
        <v>32986</v>
      </c>
      <c r="F9084" t="s">
        <v>32987</v>
      </c>
      <c r="H9084">
        <v>54.568343499999997</v>
      </c>
      <c r="I9084">
        <v>-124.5405822</v>
      </c>
      <c r="J9084" s="1" t="str">
        <f t="shared" si="622"/>
        <v>Till</v>
      </c>
      <c r="K9084" s="1" t="str">
        <f t="shared" si="623"/>
        <v>&lt;63 micron</v>
      </c>
      <c r="L9084">
        <v>0.1</v>
      </c>
      <c r="M9084">
        <v>1.95</v>
      </c>
      <c r="N9084">
        <v>4</v>
      </c>
      <c r="O9084">
        <v>310</v>
      </c>
      <c r="P9084">
        <v>0.25</v>
      </c>
      <c r="Q9084">
        <v>1</v>
      </c>
      <c r="R9084">
        <v>1.56</v>
      </c>
      <c r="S9084">
        <v>0.5</v>
      </c>
      <c r="T9084">
        <v>14</v>
      </c>
      <c r="U9084">
        <v>53</v>
      </c>
      <c r="V9084">
        <v>49</v>
      </c>
      <c r="W9084">
        <v>3.49</v>
      </c>
      <c r="X9084">
        <v>5</v>
      </c>
      <c r="Z9084">
        <v>0.12</v>
      </c>
      <c r="AA9084">
        <v>10</v>
      </c>
      <c r="AB9084">
        <v>1.1200000000000001</v>
      </c>
      <c r="AC9084">
        <v>735</v>
      </c>
      <c r="AD9084">
        <v>1</v>
      </c>
      <c r="AE9084">
        <v>0.04</v>
      </c>
      <c r="AF9084">
        <v>45</v>
      </c>
      <c r="AG9084">
        <v>640</v>
      </c>
      <c r="AH9084">
        <v>16</v>
      </c>
      <c r="AI9084">
        <v>4</v>
      </c>
      <c r="AJ9084">
        <v>9</v>
      </c>
      <c r="AK9084">
        <v>74</v>
      </c>
      <c r="AL9084">
        <v>0.04</v>
      </c>
      <c r="AM9084">
        <v>5</v>
      </c>
      <c r="AN9084">
        <v>5</v>
      </c>
      <c r="AO9084">
        <v>67</v>
      </c>
      <c r="AP9084">
        <v>5</v>
      </c>
      <c r="AQ9084">
        <v>90</v>
      </c>
    </row>
    <row r="9085" spans="1:43" hidden="1" x14ac:dyDescent="0.25">
      <c r="A9085" t="s">
        <v>32988</v>
      </c>
      <c r="B9085" t="s">
        <v>32989</v>
      </c>
      <c r="C9085" s="1" t="str">
        <f t="shared" si="620"/>
        <v>21:0153</v>
      </c>
      <c r="D9085" s="1" t="str">
        <f t="shared" si="621"/>
        <v>21:0040</v>
      </c>
      <c r="E9085" t="s">
        <v>32990</v>
      </c>
      <c r="F9085" t="s">
        <v>32991</v>
      </c>
      <c r="H9085">
        <v>54.578841400000002</v>
      </c>
      <c r="I9085">
        <v>-124.56302719999999</v>
      </c>
      <c r="J9085" s="1" t="str">
        <f t="shared" si="622"/>
        <v>Till</v>
      </c>
      <c r="K9085" s="1" t="str">
        <f t="shared" si="623"/>
        <v>&lt;63 micron</v>
      </c>
      <c r="L9085">
        <v>0.1</v>
      </c>
      <c r="M9085">
        <v>1.86</v>
      </c>
      <c r="N9085">
        <v>8</v>
      </c>
      <c r="O9085">
        <v>260</v>
      </c>
      <c r="P9085">
        <v>0.25</v>
      </c>
      <c r="Q9085">
        <v>2</v>
      </c>
      <c r="R9085">
        <v>0.45</v>
      </c>
      <c r="S9085">
        <v>0.25</v>
      </c>
      <c r="T9085">
        <v>11</v>
      </c>
      <c r="U9085">
        <v>59</v>
      </c>
      <c r="V9085">
        <v>50</v>
      </c>
      <c r="W9085">
        <v>3.51</v>
      </c>
      <c r="X9085">
        <v>5</v>
      </c>
      <c r="Z9085">
        <v>0.09</v>
      </c>
      <c r="AA9085">
        <v>10</v>
      </c>
      <c r="AB9085">
        <v>0.92</v>
      </c>
      <c r="AC9085">
        <v>610</v>
      </c>
      <c r="AD9085">
        <v>1</v>
      </c>
      <c r="AE9085">
        <v>0.04</v>
      </c>
      <c r="AF9085">
        <v>58</v>
      </c>
      <c r="AG9085">
        <v>630</v>
      </c>
      <c r="AH9085">
        <v>14</v>
      </c>
      <c r="AI9085">
        <v>4</v>
      </c>
      <c r="AJ9085">
        <v>9</v>
      </c>
      <c r="AK9085">
        <v>52</v>
      </c>
      <c r="AL9085">
        <v>0.05</v>
      </c>
      <c r="AM9085">
        <v>5</v>
      </c>
      <c r="AN9085">
        <v>5</v>
      </c>
      <c r="AO9085">
        <v>66</v>
      </c>
      <c r="AP9085">
        <v>5</v>
      </c>
      <c r="AQ9085">
        <v>80</v>
      </c>
    </row>
    <row r="9086" spans="1:43" hidden="1" x14ac:dyDescent="0.25">
      <c r="A9086" t="s">
        <v>32992</v>
      </c>
      <c r="B9086" t="s">
        <v>32993</v>
      </c>
      <c r="C9086" s="1" t="str">
        <f t="shared" ref="C9086:C9117" si="624">HYPERLINK("http://geochem.nrcan.gc.ca/cdogs/content/bdl/bdl210153_e.htm", "21:0153")</f>
        <v>21:0153</v>
      </c>
      <c r="D9086" s="1" t="str">
        <f t="shared" ref="D9086:D9117" si="625">HYPERLINK("http://geochem.nrcan.gc.ca/cdogs/content/svy/svy210040_e.htm", "21:0040")</f>
        <v>21:0040</v>
      </c>
      <c r="E9086" t="s">
        <v>32994</v>
      </c>
      <c r="F9086" t="s">
        <v>32995</v>
      </c>
      <c r="H9086">
        <v>54.608668700000003</v>
      </c>
      <c r="I9086">
        <v>-124.6187523</v>
      </c>
      <c r="J9086" s="1" t="str">
        <f t="shared" si="622"/>
        <v>Till</v>
      </c>
      <c r="K9086" s="1" t="str">
        <f t="shared" si="623"/>
        <v>&lt;63 micron</v>
      </c>
      <c r="L9086">
        <v>0.1</v>
      </c>
      <c r="M9086">
        <v>2.5299999999999998</v>
      </c>
      <c r="N9086">
        <v>14</v>
      </c>
      <c r="O9086">
        <v>240</v>
      </c>
      <c r="P9086">
        <v>0.25</v>
      </c>
      <c r="Q9086">
        <v>1</v>
      </c>
      <c r="R9086">
        <v>0.57999999999999996</v>
      </c>
      <c r="S9086">
        <v>0.25</v>
      </c>
      <c r="T9086">
        <v>15</v>
      </c>
      <c r="U9086">
        <v>66</v>
      </c>
      <c r="V9086">
        <v>58</v>
      </c>
      <c r="W9086">
        <v>4.24</v>
      </c>
      <c r="X9086">
        <v>5</v>
      </c>
      <c r="Z9086">
        <v>0.27</v>
      </c>
      <c r="AA9086">
        <v>10</v>
      </c>
      <c r="AB9086">
        <v>0.87</v>
      </c>
      <c r="AC9086">
        <v>790</v>
      </c>
      <c r="AD9086">
        <v>1</v>
      </c>
      <c r="AE9086">
        <v>0.02</v>
      </c>
      <c r="AF9086">
        <v>54</v>
      </c>
      <c r="AG9086">
        <v>500</v>
      </c>
      <c r="AH9086">
        <v>16</v>
      </c>
      <c r="AI9086">
        <v>4</v>
      </c>
      <c r="AJ9086">
        <v>12</v>
      </c>
      <c r="AK9086">
        <v>48</v>
      </c>
      <c r="AL9086">
        <v>0.04</v>
      </c>
      <c r="AM9086">
        <v>5</v>
      </c>
      <c r="AN9086">
        <v>5</v>
      </c>
      <c r="AO9086">
        <v>80</v>
      </c>
      <c r="AP9086">
        <v>5</v>
      </c>
      <c r="AQ9086">
        <v>90</v>
      </c>
    </row>
    <row r="9087" spans="1:43" hidden="1" x14ac:dyDescent="0.25">
      <c r="A9087" t="s">
        <v>32996</v>
      </c>
      <c r="B9087" t="s">
        <v>32997</v>
      </c>
      <c r="C9087" s="1" t="str">
        <f t="shared" si="624"/>
        <v>21:0153</v>
      </c>
      <c r="D9087" s="1" t="str">
        <f t="shared" si="625"/>
        <v>21:0040</v>
      </c>
      <c r="E9087" t="s">
        <v>32998</v>
      </c>
      <c r="F9087" t="s">
        <v>32999</v>
      </c>
      <c r="H9087">
        <v>55.723919600000002</v>
      </c>
      <c r="I9087">
        <v>-124.65901169999999</v>
      </c>
      <c r="J9087" s="1" t="str">
        <f t="shared" si="622"/>
        <v>Till</v>
      </c>
      <c r="K9087" s="1" t="str">
        <f t="shared" si="623"/>
        <v>&lt;63 micron</v>
      </c>
      <c r="L9087">
        <v>0.1</v>
      </c>
      <c r="M9087">
        <v>2.06</v>
      </c>
      <c r="N9087">
        <v>10</v>
      </c>
      <c r="O9087">
        <v>110</v>
      </c>
      <c r="P9087">
        <v>0.25</v>
      </c>
      <c r="Q9087">
        <v>2</v>
      </c>
      <c r="R9087">
        <v>3.82</v>
      </c>
      <c r="S9087">
        <v>0.5</v>
      </c>
      <c r="T9087">
        <v>16</v>
      </c>
      <c r="U9087">
        <v>90</v>
      </c>
      <c r="V9087">
        <v>80</v>
      </c>
      <c r="W9087">
        <v>3.33</v>
      </c>
      <c r="X9087">
        <v>5</v>
      </c>
      <c r="Z9087">
        <v>0.11</v>
      </c>
      <c r="AA9087">
        <v>10</v>
      </c>
      <c r="AB9087">
        <v>1.54</v>
      </c>
      <c r="AC9087">
        <v>655</v>
      </c>
      <c r="AD9087">
        <v>1</v>
      </c>
      <c r="AE9087">
        <v>0.02</v>
      </c>
      <c r="AF9087">
        <v>59</v>
      </c>
      <c r="AG9087">
        <v>1060</v>
      </c>
      <c r="AH9087">
        <v>4</v>
      </c>
      <c r="AI9087">
        <v>2</v>
      </c>
      <c r="AJ9087">
        <v>11</v>
      </c>
      <c r="AK9087">
        <v>134</v>
      </c>
      <c r="AL9087">
        <v>0.15</v>
      </c>
      <c r="AM9087">
        <v>5</v>
      </c>
      <c r="AN9087">
        <v>5</v>
      </c>
      <c r="AO9087">
        <v>94</v>
      </c>
      <c r="AP9087">
        <v>5</v>
      </c>
      <c r="AQ9087">
        <v>86</v>
      </c>
    </row>
    <row r="9088" spans="1:43" hidden="1" x14ac:dyDescent="0.25">
      <c r="A9088" t="s">
        <v>33000</v>
      </c>
      <c r="B9088" t="s">
        <v>33001</v>
      </c>
      <c r="C9088" s="1" t="str">
        <f t="shared" si="624"/>
        <v>21:0153</v>
      </c>
      <c r="D9088" s="1" t="str">
        <f t="shared" si="625"/>
        <v>21:0040</v>
      </c>
      <c r="E9088" t="s">
        <v>32998</v>
      </c>
      <c r="F9088" t="s">
        <v>33002</v>
      </c>
      <c r="H9088">
        <v>55.723919600000002</v>
      </c>
      <c r="I9088">
        <v>-124.65901169999999</v>
      </c>
      <c r="J9088" s="1" t="str">
        <f t="shared" si="622"/>
        <v>Till</v>
      </c>
      <c r="K9088" s="1" t="str">
        <f t="shared" si="623"/>
        <v>&lt;63 micron</v>
      </c>
      <c r="L9088">
        <v>0.1</v>
      </c>
      <c r="M9088">
        <v>2.06</v>
      </c>
      <c r="N9088">
        <v>2</v>
      </c>
      <c r="O9088">
        <v>110</v>
      </c>
      <c r="P9088">
        <v>0.25</v>
      </c>
      <c r="Q9088">
        <v>1</v>
      </c>
      <c r="R9088">
        <v>3.9</v>
      </c>
      <c r="S9088">
        <v>0.5</v>
      </c>
      <c r="T9088">
        <v>15</v>
      </c>
      <c r="U9088">
        <v>90</v>
      </c>
      <c r="V9088">
        <v>73</v>
      </c>
      <c r="W9088">
        <v>3.32</v>
      </c>
      <c r="X9088">
        <v>5</v>
      </c>
      <c r="Z9088">
        <v>0.11</v>
      </c>
      <c r="AA9088">
        <v>10</v>
      </c>
      <c r="AB9088">
        <v>1.57</v>
      </c>
      <c r="AC9088">
        <v>625</v>
      </c>
      <c r="AD9088">
        <v>1</v>
      </c>
      <c r="AE9088">
        <v>0.02</v>
      </c>
      <c r="AF9088">
        <v>59</v>
      </c>
      <c r="AG9088">
        <v>1060</v>
      </c>
      <c r="AH9088">
        <v>6</v>
      </c>
      <c r="AI9088">
        <v>4</v>
      </c>
      <c r="AJ9088">
        <v>11</v>
      </c>
      <c r="AK9088">
        <v>132</v>
      </c>
      <c r="AL9088">
        <v>0.15</v>
      </c>
      <c r="AM9088">
        <v>5</v>
      </c>
      <c r="AN9088">
        <v>5</v>
      </c>
      <c r="AO9088">
        <v>94</v>
      </c>
      <c r="AP9088">
        <v>5</v>
      </c>
      <c r="AQ9088">
        <v>86</v>
      </c>
    </row>
    <row r="9089" spans="1:43" hidden="1" x14ac:dyDescent="0.25">
      <c r="A9089" t="s">
        <v>33003</v>
      </c>
      <c r="B9089" t="s">
        <v>33004</v>
      </c>
      <c r="C9089" s="1" t="str">
        <f t="shared" si="624"/>
        <v>21:0153</v>
      </c>
      <c r="D9089" s="1" t="str">
        <f t="shared" si="625"/>
        <v>21:0040</v>
      </c>
      <c r="E9089" t="s">
        <v>32998</v>
      </c>
      <c r="F9089" t="s">
        <v>33005</v>
      </c>
      <c r="H9089">
        <v>55.723919600000002</v>
      </c>
      <c r="I9089">
        <v>-124.65901169999999</v>
      </c>
      <c r="J9089" s="1" t="str">
        <f t="shared" si="622"/>
        <v>Till</v>
      </c>
      <c r="K9089" s="1" t="str">
        <f t="shared" si="623"/>
        <v>&lt;63 micron</v>
      </c>
      <c r="L9089">
        <v>0.1</v>
      </c>
      <c r="M9089">
        <v>2.14</v>
      </c>
      <c r="N9089">
        <v>1</v>
      </c>
      <c r="O9089">
        <v>120</v>
      </c>
      <c r="P9089">
        <v>0.25</v>
      </c>
      <c r="Q9089">
        <v>1</v>
      </c>
      <c r="R9089">
        <v>3.69</v>
      </c>
      <c r="S9089">
        <v>1</v>
      </c>
      <c r="T9089">
        <v>16</v>
      </c>
      <c r="U9089">
        <v>90</v>
      </c>
      <c r="V9089">
        <v>77</v>
      </c>
      <c r="W9089">
        <v>3.37</v>
      </c>
      <c r="X9089">
        <v>5</v>
      </c>
      <c r="Z9089">
        <v>0.13</v>
      </c>
      <c r="AA9089">
        <v>10</v>
      </c>
      <c r="AB9089">
        <v>1.6</v>
      </c>
      <c r="AC9089">
        <v>645</v>
      </c>
      <c r="AD9089">
        <v>1</v>
      </c>
      <c r="AE9089">
        <v>0.02</v>
      </c>
      <c r="AF9089">
        <v>56</v>
      </c>
      <c r="AG9089">
        <v>1050</v>
      </c>
      <c r="AH9089">
        <v>6</v>
      </c>
      <c r="AI9089">
        <v>2</v>
      </c>
      <c r="AJ9089">
        <v>11</v>
      </c>
      <c r="AK9089">
        <v>129</v>
      </c>
      <c r="AL9089">
        <v>0.15</v>
      </c>
      <c r="AM9089">
        <v>5</v>
      </c>
      <c r="AN9089">
        <v>5</v>
      </c>
      <c r="AO9089">
        <v>95</v>
      </c>
      <c r="AP9089">
        <v>5</v>
      </c>
      <c r="AQ9089">
        <v>96</v>
      </c>
    </row>
    <row r="9090" spans="1:43" hidden="1" x14ac:dyDescent="0.25">
      <c r="A9090" t="s">
        <v>33006</v>
      </c>
      <c r="B9090" t="s">
        <v>33007</v>
      </c>
      <c r="C9090" s="1" t="str">
        <f t="shared" si="624"/>
        <v>21:0153</v>
      </c>
      <c r="D9090" s="1" t="str">
        <f t="shared" si="625"/>
        <v>21:0040</v>
      </c>
      <c r="E9090" t="s">
        <v>32998</v>
      </c>
      <c r="F9090" t="s">
        <v>33008</v>
      </c>
      <c r="H9090">
        <v>55.723919600000002</v>
      </c>
      <c r="I9090">
        <v>-124.65901169999999</v>
      </c>
      <c r="J9090" s="1" t="str">
        <f t="shared" si="622"/>
        <v>Till</v>
      </c>
      <c r="K9090" s="1" t="str">
        <f t="shared" si="623"/>
        <v>&lt;63 micron</v>
      </c>
      <c r="L9090">
        <v>0.1</v>
      </c>
      <c r="M9090">
        <v>2.0699999999999998</v>
      </c>
      <c r="N9090">
        <v>8</v>
      </c>
      <c r="O9090">
        <v>100</v>
      </c>
      <c r="P9090">
        <v>0.25</v>
      </c>
      <c r="Q9090">
        <v>2</v>
      </c>
      <c r="R9090">
        <v>3.69</v>
      </c>
      <c r="S9090">
        <v>0.5</v>
      </c>
      <c r="T9090">
        <v>16</v>
      </c>
      <c r="U9090">
        <v>92</v>
      </c>
      <c r="V9090">
        <v>83</v>
      </c>
      <c r="W9090">
        <v>3.37</v>
      </c>
      <c r="X9090">
        <v>5</v>
      </c>
      <c r="Z9090">
        <v>0.13</v>
      </c>
      <c r="AA9090">
        <v>10</v>
      </c>
      <c r="AB9090">
        <v>1.59</v>
      </c>
      <c r="AC9090">
        <v>630</v>
      </c>
      <c r="AD9090">
        <v>2</v>
      </c>
      <c r="AE9090">
        <v>0.02</v>
      </c>
      <c r="AF9090">
        <v>56</v>
      </c>
      <c r="AG9090">
        <v>1040</v>
      </c>
      <c r="AH9090">
        <v>8</v>
      </c>
      <c r="AI9090">
        <v>2</v>
      </c>
      <c r="AJ9090">
        <v>11</v>
      </c>
      <c r="AK9090">
        <v>130</v>
      </c>
      <c r="AL9090">
        <v>0.14000000000000001</v>
      </c>
      <c r="AM9090">
        <v>5</v>
      </c>
      <c r="AN9090">
        <v>5</v>
      </c>
      <c r="AO9090">
        <v>93</v>
      </c>
      <c r="AP9090">
        <v>5</v>
      </c>
      <c r="AQ9090">
        <v>96</v>
      </c>
    </row>
    <row r="9091" spans="1:43" hidden="1" x14ac:dyDescent="0.25">
      <c r="A9091" t="s">
        <v>33009</v>
      </c>
      <c r="B9091" t="s">
        <v>33010</v>
      </c>
      <c r="C9091" s="1" t="str">
        <f t="shared" si="624"/>
        <v>21:0153</v>
      </c>
      <c r="D9091" s="1" t="str">
        <f t="shared" si="625"/>
        <v>21:0040</v>
      </c>
      <c r="E9091" t="s">
        <v>32998</v>
      </c>
      <c r="F9091" t="s">
        <v>33011</v>
      </c>
      <c r="H9091">
        <v>55.723919600000002</v>
      </c>
      <c r="I9091">
        <v>-124.65901169999999</v>
      </c>
      <c r="J9091" s="1" t="str">
        <f t="shared" si="622"/>
        <v>Till</v>
      </c>
      <c r="K9091" s="1" t="str">
        <f t="shared" si="623"/>
        <v>&lt;63 micron</v>
      </c>
      <c r="L9091">
        <v>0.1</v>
      </c>
      <c r="M9091">
        <v>2.0499999999999998</v>
      </c>
      <c r="N9091">
        <v>14</v>
      </c>
      <c r="O9091">
        <v>110</v>
      </c>
      <c r="P9091">
        <v>0.25</v>
      </c>
      <c r="Q9091">
        <v>4</v>
      </c>
      <c r="R9091">
        <v>3.72</v>
      </c>
      <c r="S9091">
        <v>0.5</v>
      </c>
      <c r="T9091">
        <v>15</v>
      </c>
      <c r="U9091">
        <v>99</v>
      </c>
      <c r="V9091">
        <v>76</v>
      </c>
      <c r="W9091">
        <v>3.28</v>
      </c>
      <c r="X9091">
        <v>5</v>
      </c>
      <c r="Z9091">
        <v>0.13</v>
      </c>
      <c r="AA9091">
        <v>10</v>
      </c>
      <c r="AB9091">
        <v>1.67</v>
      </c>
      <c r="AC9091">
        <v>580</v>
      </c>
      <c r="AD9091">
        <v>1</v>
      </c>
      <c r="AE9091">
        <v>0.02</v>
      </c>
      <c r="AF9091">
        <v>60</v>
      </c>
      <c r="AG9091">
        <v>1070</v>
      </c>
      <c r="AH9091">
        <v>8</v>
      </c>
      <c r="AI9091">
        <v>2</v>
      </c>
      <c r="AJ9091">
        <v>11</v>
      </c>
      <c r="AK9091">
        <v>134</v>
      </c>
      <c r="AL9091">
        <v>0.14000000000000001</v>
      </c>
      <c r="AM9091">
        <v>5</v>
      </c>
      <c r="AN9091">
        <v>5</v>
      </c>
      <c r="AO9091">
        <v>92</v>
      </c>
      <c r="AP9091">
        <v>5</v>
      </c>
      <c r="AQ9091">
        <v>92</v>
      </c>
    </row>
    <row r="9092" spans="1:43" hidden="1" x14ac:dyDescent="0.25">
      <c r="A9092" t="s">
        <v>33012</v>
      </c>
      <c r="B9092" t="s">
        <v>33013</v>
      </c>
      <c r="C9092" s="1" t="str">
        <f t="shared" si="624"/>
        <v>21:0153</v>
      </c>
      <c r="D9092" s="1" t="str">
        <f t="shared" si="625"/>
        <v>21:0040</v>
      </c>
      <c r="E9092" t="s">
        <v>32998</v>
      </c>
      <c r="F9092" t="s">
        <v>33014</v>
      </c>
      <c r="H9092">
        <v>55.723919600000002</v>
      </c>
      <c r="I9092">
        <v>-124.65901169999999</v>
      </c>
      <c r="J9092" s="1" t="str">
        <f t="shared" si="622"/>
        <v>Till</v>
      </c>
      <c r="K9092" s="1" t="str">
        <f t="shared" si="623"/>
        <v>&lt;63 micron</v>
      </c>
      <c r="L9092">
        <v>0.2</v>
      </c>
      <c r="M9092">
        <v>2.11</v>
      </c>
      <c r="N9092">
        <v>6</v>
      </c>
      <c r="O9092">
        <v>130</v>
      </c>
      <c r="P9092">
        <v>0.25</v>
      </c>
      <c r="Q9092">
        <v>1</v>
      </c>
      <c r="R9092">
        <v>3.82</v>
      </c>
      <c r="S9092">
        <v>0.5</v>
      </c>
      <c r="T9092">
        <v>16</v>
      </c>
      <c r="U9092">
        <v>103</v>
      </c>
      <c r="V9092">
        <v>76</v>
      </c>
      <c r="W9092">
        <v>3.35</v>
      </c>
      <c r="X9092">
        <v>5</v>
      </c>
      <c r="Z9092">
        <v>0.13</v>
      </c>
      <c r="AA9092">
        <v>5</v>
      </c>
      <c r="AB9092">
        <v>1.81</v>
      </c>
      <c r="AC9092">
        <v>660</v>
      </c>
      <c r="AD9092">
        <v>2</v>
      </c>
      <c r="AE9092">
        <v>0.02</v>
      </c>
      <c r="AF9092">
        <v>65</v>
      </c>
      <c r="AG9092">
        <v>1110</v>
      </c>
      <c r="AH9092">
        <v>12</v>
      </c>
      <c r="AI9092">
        <v>2</v>
      </c>
      <c r="AJ9092">
        <v>11</v>
      </c>
      <c r="AK9092">
        <v>138</v>
      </c>
      <c r="AL9092">
        <v>0.14000000000000001</v>
      </c>
      <c r="AM9092">
        <v>5</v>
      </c>
      <c r="AN9092">
        <v>5</v>
      </c>
      <c r="AO9092">
        <v>95</v>
      </c>
      <c r="AP9092">
        <v>5</v>
      </c>
      <c r="AQ9092">
        <v>90</v>
      </c>
    </row>
    <row r="9093" spans="1:43" hidden="1" x14ac:dyDescent="0.25">
      <c r="A9093" t="s">
        <v>33015</v>
      </c>
      <c r="B9093" t="s">
        <v>33016</v>
      </c>
      <c r="C9093" s="1" t="str">
        <f t="shared" si="624"/>
        <v>21:0153</v>
      </c>
      <c r="D9093" s="1" t="str">
        <f t="shared" si="625"/>
        <v>21:0040</v>
      </c>
      <c r="E9093" t="s">
        <v>32998</v>
      </c>
      <c r="F9093" t="s">
        <v>33017</v>
      </c>
      <c r="H9093">
        <v>55.723919600000002</v>
      </c>
      <c r="I9093">
        <v>-124.65901169999999</v>
      </c>
      <c r="J9093" s="1" t="str">
        <f t="shared" si="622"/>
        <v>Till</v>
      </c>
      <c r="K9093" s="1" t="str">
        <f t="shared" si="623"/>
        <v>&lt;63 micron</v>
      </c>
      <c r="L9093">
        <v>0.1</v>
      </c>
      <c r="M9093">
        <v>2.08</v>
      </c>
      <c r="N9093">
        <v>4</v>
      </c>
      <c r="O9093">
        <v>120</v>
      </c>
      <c r="P9093">
        <v>0.25</v>
      </c>
      <c r="Q9093">
        <v>4</v>
      </c>
      <c r="R9093">
        <v>3.84</v>
      </c>
      <c r="S9093">
        <v>0.5</v>
      </c>
      <c r="T9093">
        <v>14</v>
      </c>
      <c r="U9093">
        <v>99</v>
      </c>
      <c r="V9093">
        <v>75</v>
      </c>
      <c r="W9093">
        <v>3.35</v>
      </c>
      <c r="X9093">
        <v>5</v>
      </c>
      <c r="Z9093">
        <v>0.13</v>
      </c>
      <c r="AA9093">
        <v>5</v>
      </c>
      <c r="AB9093">
        <v>1.8</v>
      </c>
      <c r="AC9093">
        <v>665</v>
      </c>
      <c r="AD9093">
        <v>2</v>
      </c>
      <c r="AE9093">
        <v>0.02</v>
      </c>
      <c r="AF9093">
        <v>61</v>
      </c>
      <c r="AG9093">
        <v>1170</v>
      </c>
      <c r="AH9093">
        <v>8</v>
      </c>
      <c r="AI9093">
        <v>1</v>
      </c>
      <c r="AJ9093">
        <v>10</v>
      </c>
      <c r="AK9093">
        <v>138</v>
      </c>
      <c r="AL9093">
        <v>0.14000000000000001</v>
      </c>
      <c r="AM9093">
        <v>5</v>
      </c>
      <c r="AN9093">
        <v>5</v>
      </c>
      <c r="AO9093">
        <v>94</v>
      </c>
      <c r="AP9093">
        <v>5</v>
      </c>
      <c r="AQ9093">
        <v>88</v>
      </c>
    </row>
    <row r="9094" spans="1:43" hidden="1" x14ac:dyDescent="0.25">
      <c r="A9094" t="s">
        <v>33018</v>
      </c>
      <c r="B9094" t="s">
        <v>33019</v>
      </c>
      <c r="C9094" s="1" t="str">
        <f t="shared" si="624"/>
        <v>21:0153</v>
      </c>
      <c r="D9094" s="1" t="str">
        <f t="shared" si="625"/>
        <v>21:0040</v>
      </c>
      <c r="E9094" t="s">
        <v>32998</v>
      </c>
      <c r="F9094" t="s">
        <v>33020</v>
      </c>
      <c r="H9094">
        <v>55.723919600000002</v>
      </c>
      <c r="I9094">
        <v>-124.65901169999999</v>
      </c>
      <c r="J9094" s="1" t="str">
        <f t="shared" si="622"/>
        <v>Till</v>
      </c>
      <c r="K9094" s="1" t="str">
        <f t="shared" si="623"/>
        <v>&lt;63 micron</v>
      </c>
      <c r="L9094">
        <v>0.1</v>
      </c>
      <c r="M9094">
        <v>1.99</v>
      </c>
      <c r="N9094">
        <v>1</v>
      </c>
      <c r="O9094">
        <v>120</v>
      </c>
      <c r="P9094">
        <v>0.25</v>
      </c>
      <c r="Q9094">
        <v>1</v>
      </c>
      <c r="R9094">
        <v>3.66</v>
      </c>
      <c r="S9094">
        <v>1</v>
      </c>
      <c r="T9094">
        <v>16</v>
      </c>
      <c r="U9094">
        <v>97</v>
      </c>
      <c r="V9094">
        <v>74</v>
      </c>
      <c r="W9094">
        <v>3.26</v>
      </c>
      <c r="X9094">
        <v>5</v>
      </c>
      <c r="Z9094">
        <v>0.12</v>
      </c>
      <c r="AA9094">
        <v>5</v>
      </c>
      <c r="AB9094">
        <v>1.74</v>
      </c>
      <c r="AC9094">
        <v>640</v>
      </c>
      <c r="AD9094">
        <v>1</v>
      </c>
      <c r="AE9094">
        <v>0.02</v>
      </c>
      <c r="AF9094">
        <v>60</v>
      </c>
      <c r="AG9094">
        <v>1140</v>
      </c>
      <c r="AH9094">
        <v>6</v>
      </c>
      <c r="AI9094">
        <v>2</v>
      </c>
      <c r="AJ9094">
        <v>10</v>
      </c>
      <c r="AK9094">
        <v>132</v>
      </c>
      <c r="AL9094">
        <v>0.13</v>
      </c>
      <c r="AM9094">
        <v>5</v>
      </c>
      <c r="AN9094">
        <v>5</v>
      </c>
      <c r="AO9094">
        <v>91</v>
      </c>
      <c r="AP9094">
        <v>5</v>
      </c>
      <c r="AQ9094">
        <v>88</v>
      </c>
    </row>
    <row r="9095" spans="1:43" hidden="1" x14ac:dyDescent="0.25">
      <c r="A9095" t="s">
        <v>33021</v>
      </c>
      <c r="B9095" t="s">
        <v>33022</v>
      </c>
      <c r="C9095" s="1" t="str">
        <f t="shared" si="624"/>
        <v>21:0153</v>
      </c>
      <c r="D9095" s="1" t="str">
        <f t="shared" si="625"/>
        <v>21:0040</v>
      </c>
      <c r="E9095" t="s">
        <v>32998</v>
      </c>
      <c r="F9095" t="s">
        <v>33023</v>
      </c>
      <c r="H9095">
        <v>55.723919600000002</v>
      </c>
      <c r="I9095">
        <v>-124.65901169999999</v>
      </c>
      <c r="J9095" s="1" t="str">
        <f t="shared" si="622"/>
        <v>Till</v>
      </c>
      <c r="K9095" s="1" t="str">
        <f t="shared" si="623"/>
        <v>&lt;63 micron</v>
      </c>
      <c r="L9095">
        <v>0.1</v>
      </c>
      <c r="M9095">
        <v>1.92</v>
      </c>
      <c r="N9095">
        <v>8</v>
      </c>
      <c r="O9095">
        <v>110</v>
      </c>
      <c r="P9095">
        <v>0.25</v>
      </c>
      <c r="Q9095">
        <v>2</v>
      </c>
      <c r="R9095">
        <v>3.61</v>
      </c>
      <c r="S9095">
        <v>0.5</v>
      </c>
      <c r="T9095">
        <v>13</v>
      </c>
      <c r="U9095">
        <v>90</v>
      </c>
      <c r="V9095">
        <v>70</v>
      </c>
      <c r="W9095">
        <v>3.16</v>
      </c>
      <c r="X9095">
        <v>5</v>
      </c>
      <c r="Z9095">
        <v>0.11</v>
      </c>
      <c r="AA9095">
        <v>5</v>
      </c>
      <c r="AB9095">
        <v>1.7</v>
      </c>
      <c r="AC9095">
        <v>625</v>
      </c>
      <c r="AD9095">
        <v>2</v>
      </c>
      <c r="AE9095">
        <v>0.01</v>
      </c>
      <c r="AF9095">
        <v>58</v>
      </c>
      <c r="AG9095">
        <v>1100</v>
      </c>
      <c r="AH9095">
        <v>6</v>
      </c>
      <c r="AI9095">
        <v>2</v>
      </c>
      <c r="AJ9095">
        <v>9</v>
      </c>
      <c r="AK9095">
        <v>129</v>
      </c>
      <c r="AL9095">
        <v>0.13</v>
      </c>
      <c r="AM9095">
        <v>5</v>
      </c>
      <c r="AN9095">
        <v>5</v>
      </c>
      <c r="AO9095">
        <v>87</v>
      </c>
      <c r="AP9095">
        <v>5</v>
      </c>
      <c r="AQ9095">
        <v>84</v>
      </c>
    </row>
    <row r="9096" spans="1:43" hidden="1" x14ac:dyDescent="0.25">
      <c r="A9096" t="s">
        <v>33024</v>
      </c>
      <c r="B9096" t="s">
        <v>33025</v>
      </c>
      <c r="C9096" s="1" t="str">
        <f t="shared" si="624"/>
        <v>21:0153</v>
      </c>
      <c r="D9096" s="1" t="str">
        <f t="shared" si="625"/>
        <v>21:0040</v>
      </c>
      <c r="E9096" t="s">
        <v>32998</v>
      </c>
      <c r="F9096" t="s">
        <v>33026</v>
      </c>
      <c r="H9096">
        <v>55.723919600000002</v>
      </c>
      <c r="I9096">
        <v>-124.65901169999999</v>
      </c>
      <c r="J9096" s="1" t="str">
        <f t="shared" si="622"/>
        <v>Till</v>
      </c>
      <c r="K9096" s="1" t="str">
        <f t="shared" si="623"/>
        <v>&lt;63 micron</v>
      </c>
      <c r="L9096">
        <v>0.2</v>
      </c>
      <c r="M9096">
        <v>2.09</v>
      </c>
      <c r="N9096">
        <v>6</v>
      </c>
      <c r="O9096">
        <v>120</v>
      </c>
      <c r="P9096">
        <v>0.25</v>
      </c>
      <c r="Q9096">
        <v>4</v>
      </c>
      <c r="R9096">
        <v>3.84</v>
      </c>
      <c r="S9096">
        <v>0.5</v>
      </c>
      <c r="T9096">
        <v>16</v>
      </c>
      <c r="U9096">
        <v>98</v>
      </c>
      <c r="V9096">
        <v>77</v>
      </c>
      <c r="W9096">
        <v>3.37</v>
      </c>
      <c r="X9096">
        <v>5</v>
      </c>
      <c r="Z9096">
        <v>0.12</v>
      </c>
      <c r="AA9096">
        <v>5</v>
      </c>
      <c r="AB9096">
        <v>1.84</v>
      </c>
      <c r="AC9096">
        <v>665</v>
      </c>
      <c r="AD9096">
        <v>2</v>
      </c>
      <c r="AE9096">
        <v>0.02</v>
      </c>
      <c r="AF9096">
        <v>62</v>
      </c>
      <c r="AG9096">
        <v>1150</v>
      </c>
      <c r="AH9096">
        <v>6</v>
      </c>
      <c r="AI9096">
        <v>2</v>
      </c>
      <c r="AJ9096">
        <v>10</v>
      </c>
      <c r="AK9096">
        <v>139</v>
      </c>
      <c r="AL9096">
        <v>0.14000000000000001</v>
      </c>
      <c r="AM9096">
        <v>5</v>
      </c>
      <c r="AN9096">
        <v>5</v>
      </c>
      <c r="AO9096">
        <v>94</v>
      </c>
      <c r="AP9096">
        <v>5</v>
      </c>
      <c r="AQ9096">
        <v>90</v>
      </c>
    </row>
    <row r="9097" spans="1:43" hidden="1" x14ac:dyDescent="0.25">
      <c r="A9097" t="s">
        <v>33027</v>
      </c>
      <c r="B9097" t="s">
        <v>33028</v>
      </c>
      <c r="C9097" s="1" t="str">
        <f t="shared" si="624"/>
        <v>21:0153</v>
      </c>
      <c r="D9097" s="1" t="str">
        <f t="shared" si="625"/>
        <v>21:0040</v>
      </c>
      <c r="E9097" t="s">
        <v>32998</v>
      </c>
      <c r="F9097" t="s">
        <v>33029</v>
      </c>
      <c r="H9097">
        <v>55.723919600000002</v>
      </c>
      <c r="I9097">
        <v>-124.65901169999999</v>
      </c>
      <c r="J9097" s="1" t="str">
        <f t="shared" si="622"/>
        <v>Till</v>
      </c>
      <c r="K9097" s="1" t="str">
        <f t="shared" si="623"/>
        <v>&lt;63 micron</v>
      </c>
      <c r="L9097">
        <v>0.1</v>
      </c>
      <c r="M9097">
        <v>2.11</v>
      </c>
      <c r="N9097">
        <v>16</v>
      </c>
      <c r="O9097">
        <v>100</v>
      </c>
      <c r="P9097">
        <v>0.25</v>
      </c>
      <c r="Q9097">
        <v>1</v>
      </c>
      <c r="R9097">
        <v>3.78</v>
      </c>
      <c r="S9097">
        <v>0.5</v>
      </c>
      <c r="T9097">
        <v>15</v>
      </c>
      <c r="U9097">
        <v>93</v>
      </c>
      <c r="V9097">
        <v>82</v>
      </c>
      <c r="W9097">
        <v>3.4</v>
      </c>
      <c r="X9097">
        <v>5</v>
      </c>
      <c r="Z9097">
        <v>0.12</v>
      </c>
      <c r="AA9097">
        <v>10</v>
      </c>
      <c r="AB9097">
        <v>1.63</v>
      </c>
      <c r="AC9097">
        <v>650</v>
      </c>
      <c r="AD9097">
        <v>2</v>
      </c>
      <c r="AE9097">
        <v>0.02</v>
      </c>
      <c r="AF9097">
        <v>58</v>
      </c>
      <c r="AG9097">
        <v>1050</v>
      </c>
      <c r="AH9097">
        <v>4</v>
      </c>
      <c r="AI9097">
        <v>2</v>
      </c>
      <c r="AJ9097">
        <v>11</v>
      </c>
      <c r="AK9097">
        <v>133</v>
      </c>
      <c r="AL9097">
        <v>0.14000000000000001</v>
      </c>
      <c r="AM9097">
        <v>5</v>
      </c>
      <c r="AN9097">
        <v>5</v>
      </c>
      <c r="AO9097">
        <v>95</v>
      </c>
      <c r="AP9097">
        <v>5</v>
      </c>
      <c r="AQ9097">
        <v>98</v>
      </c>
    </row>
    <row r="9098" spans="1:43" hidden="1" x14ac:dyDescent="0.25">
      <c r="A9098" t="s">
        <v>33030</v>
      </c>
      <c r="B9098" t="s">
        <v>33031</v>
      </c>
      <c r="C9098" s="1" t="str">
        <f t="shared" si="624"/>
        <v>21:0153</v>
      </c>
      <c r="D9098" s="1" t="str">
        <f t="shared" si="625"/>
        <v>21:0040</v>
      </c>
      <c r="E9098" t="s">
        <v>32998</v>
      </c>
      <c r="F9098" t="s">
        <v>33032</v>
      </c>
      <c r="H9098">
        <v>55.723919600000002</v>
      </c>
      <c r="I9098">
        <v>-124.65901169999999</v>
      </c>
      <c r="J9098" s="1" t="str">
        <f t="shared" si="622"/>
        <v>Till</v>
      </c>
      <c r="K9098" s="1" t="str">
        <f t="shared" si="623"/>
        <v>&lt;63 micron</v>
      </c>
      <c r="L9098">
        <v>0.2</v>
      </c>
      <c r="M9098">
        <v>2.11</v>
      </c>
      <c r="N9098">
        <v>2</v>
      </c>
      <c r="O9098">
        <v>120</v>
      </c>
      <c r="P9098">
        <v>0.25</v>
      </c>
      <c r="Q9098">
        <v>2</v>
      </c>
      <c r="R9098">
        <v>3.89</v>
      </c>
      <c r="S9098">
        <v>0.5</v>
      </c>
      <c r="T9098">
        <v>16</v>
      </c>
      <c r="U9098">
        <v>103</v>
      </c>
      <c r="V9098">
        <v>75</v>
      </c>
      <c r="W9098">
        <v>3.35</v>
      </c>
      <c r="X9098">
        <v>5</v>
      </c>
      <c r="Z9098">
        <v>0.13</v>
      </c>
      <c r="AA9098">
        <v>5</v>
      </c>
      <c r="AB9098">
        <v>1.81</v>
      </c>
      <c r="AC9098">
        <v>660</v>
      </c>
      <c r="AD9098">
        <v>1</v>
      </c>
      <c r="AE9098">
        <v>0.02</v>
      </c>
      <c r="AF9098">
        <v>63</v>
      </c>
      <c r="AG9098">
        <v>1120</v>
      </c>
      <c r="AH9098">
        <v>6</v>
      </c>
      <c r="AI9098">
        <v>1</v>
      </c>
      <c r="AJ9098">
        <v>11</v>
      </c>
      <c r="AK9098">
        <v>140</v>
      </c>
      <c r="AL9098">
        <v>0.14000000000000001</v>
      </c>
      <c r="AM9098">
        <v>5</v>
      </c>
      <c r="AN9098">
        <v>5</v>
      </c>
      <c r="AO9098">
        <v>96</v>
      </c>
      <c r="AP9098">
        <v>5</v>
      </c>
      <c r="AQ9098">
        <v>88</v>
      </c>
    </row>
    <row r="9099" spans="1:43" hidden="1" x14ac:dyDescent="0.25">
      <c r="A9099" t="s">
        <v>33033</v>
      </c>
      <c r="B9099" t="s">
        <v>33034</v>
      </c>
      <c r="C9099" s="1" t="str">
        <f t="shared" si="624"/>
        <v>21:0153</v>
      </c>
      <c r="D9099" s="1" t="str">
        <f t="shared" si="625"/>
        <v>21:0040</v>
      </c>
      <c r="E9099" t="s">
        <v>32998</v>
      </c>
      <c r="F9099" t="s">
        <v>33035</v>
      </c>
      <c r="H9099">
        <v>55.723919600000002</v>
      </c>
      <c r="I9099">
        <v>-124.65901169999999</v>
      </c>
      <c r="J9099" s="1" t="str">
        <f t="shared" si="622"/>
        <v>Till</v>
      </c>
      <c r="K9099" s="1" t="str">
        <f t="shared" si="623"/>
        <v>&lt;63 micron</v>
      </c>
      <c r="L9099">
        <v>0.1</v>
      </c>
      <c r="M9099">
        <v>2.12</v>
      </c>
      <c r="N9099">
        <v>12</v>
      </c>
      <c r="O9099">
        <v>130</v>
      </c>
      <c r="P9099">
        <v>0.25</v>
      </c>
      <c r="Q9099">
        <v>1</v>
      </c>
      <c r="R9099">
        <v>3.75</v>
      </c>
      <c r="S9099">
        <v>0.5</v>
      </c>
      <c r="T9099">
        <v>16</v>
      </c>
      <c r="U9099">
        <v>96</v>
      </c>
      <c r="V9099">
        <v>74</v>
      </c>
      <c r="W9099">
        <v>3.32</v>
      </c>
      <c r="X9099">
        <v>5</v>
      </c>
      <c r="Z9099">
        <v>0.13</v>
      </c>
      <c r="AA9099">
        <v>5</v>
      </c>
      <c r="AB9099">
        <v>1.79</v>
      </c>
      <c r="AC9099">
        <v>650</v>
      </c>
      <c r="AD9099">
        <v>2</v>
      </c>
      <c r="AE9099">
        <v>0.02</v>
      </c>
      <c r="AF9099">
        <v>60</v>
      </c>
      <c r="AG9099">
        <v>1120</v>
      </c>
      <c r="AH9099">
        <v>8</v>
      </c>
      <c r="AI9099">
        <v>2</v>
      </c>
      <c r="AJ9099">
        <v>10</v>
      </c>
      <c r="AK9099">
        <v>138</v>
      </c>
      <c r="AL9099">
        <v>0.14000000000000001</v>
      </c>
      <c r="AM9099">
        <v>5</v>
      </c>
      <c r="AN9099">
        <v>5</v>
      </c>
      <c r="AO9099">
        <v>95</v>
      </c>
      <c r="AP9099">
        <v>5</v>
      </c>
      <c r="AQ9099">
        <v>88</v>
      </c>
    </row>
    <row r="9100" spans="1:43" hidden="1" x14ac:dyDescent="0.25">
      <c r="A9100" t="s">
        <v>33036</v>
      </c>
      <c r="B9100" t="s">
        <v>33037</v>
      </c>
      <c r="C9100" s="1" t="str">
        <f t="shared" si="624"/>
        <v>21:0153</v>
      </c>
      <c r="D9100" s="1" t="str">
        <f t="shared" si="625"/>
        <v>21:0040</v>
      </c>
      <c r="E9100" t="s">
        <v>33038</v>
      </c>
      <c r="F9100" t="s">
        <v>33039</v>
      </c>
      <c r="H9100">
        <v>54.282737300000001</v>
      </c>
      <c r="I9100">
        <v>-125.9333819</v>
      </c>
      <c r="J9100" s="1" t="str">
        <f t="shared" si="622"/>
        <v>Till</v>
      </c>
      <c r="K9100" s="1" t="str">
        <f t="shared" si="623"/>
        <v>&lt;63 micron</v>
      </c>
      <c r="L9100">
        <v>0.1</v>
      </c>
      <c r="M9100">
        <v>1.83</v>
      </c>
      <c r="N9100">
        <v>4</v>
      </c>
      <c r="O9100">
        <v>330</v>
      </c>
      <c r="P9100">
        <v>0.25</v>
      </c>
      <c r="Q9100">
        <v>1</v>
      </c>
      <c r="R9100">
        <v>1.68</v>
      </c>
      <c r="S9100">
        <v>0.25</v>
      </c>
      <c r="T9100">
        <v>14</v>
      </c>
      <c r="U9100">
        <v>35</v>
      </c>
      <c r="V9100">
        <v>33</v>
      </c>
      <c r="W9100">
        <v>3.46</v>
      </c>
      <c r="X9100">
        <v>5</v>
      </c>
      <c r="Z9100">
        <v>0.17</v>
      </c>
      <c r="AA9100">
        <v>10</v>
      </c>
      <c r="AB9100">
        <v>0.82</v>
      </c>
      <c r="AC9100">
        <v>900</v>
      </c>
      <c r="AD9100">
        <v>0.5</v>
      </c>
      <c r="AE9100">
        <v>0.03</v>
      </c>
      <c r="AF9100">
        <v>26</v>
      </c>
      <c r="AG9100">
        <v>910</v>
      </c>
      <c r="AH9100">
        <v>12</v>
      </c>
      <c r="AI9100">
        <v>4</v>
      </c>
      <c r="AJ9100">
        <v>10</v>
      </c>
      <c r="AK9100">
        <v>81</v>
      </c>
      <c r="AL9100">
        <v>0.06</v>
      </c>
      <c r="AM9100">
        <v>5</v>
      </c>
      <c r="AN9100">
        <v>5</v>
      </c>
      <c r="AO9100">
        <v>74</v>
      </c>
      <c r="AP9100">
        <v>5</v>
      </c>
      <c r="AQ9100">
        <v>78</v>
      </c>
    </row>
    <row r="9101" spans="1:43" hidden="1" x14ac:dyDescent="0.25">
      <c r="A9101" t="s">
        <v>33040</v>
      </c>
      <c r="B9101" t="s">
        <v>33041</v>
      </c>
      <c r="C9101" s="1" t="str">
        <f t="shared" si="624"/>
        <v>21:0153</v>
      </c>
      <c r="D9101" s="1" t="str">
        <f t="shared" si="625"/>
        <v>21:0040</v>
      </c>
      <c r="E9101" t="s">
        <v>33038</v>
      </c>
      <c r="F9101" t="s">
        <v>33042</v>
      </c>
      <c r="H9101">
        <v>54.282737300000001</v>
      </c>
      <c r="I9101">
        <v>-125.9333819</v>
      </c>
      <c r="J9101" s="1" t="str">
        <f t="shared" si="622"/>
        <v>Till</v>
      </c>
      <c r="K9101" s="1" t="str">
        <f t="shared" si="623"/>
        <v>&lt;63 micron</v>
      </c>
      <c r="L9101">
        <v>0.2</v>
      </c>
      <c r="M9101">
        <v>1.97</v>
      </c>
      <c r="N9101">
        <v>8</v>
      </c>
      <c r="O9101">
        <v>350</v>
      </c>
      <c r="P9101">
        <v>0.25</v>
      </c>
      <c r="Q9101">
        <v>1</v>
      </c>
      <c r="R9101">
        <v>1.6</v>
      </c>
      <c r="S9101">
        <v>0.25</v>
      </c>
      <c r="T9101">
        <v>15</v>
      </c>
      <c r="U9101">
        <v>38</v>
      </c>
      <c r="V9101">
        <v>34</v>
      </c>
      <c r="W9101">
        <v>3.54</v>
      </c>
      <c r="X9101">
        <v>5</v>
      </c>
      <c r="Z9101">
        <v>0.18</v>
      </c>
      <c r="AA9101">
        <v>10</v>
      </c>
      <c r="AB9101">
        <v>0.82</v>
      </c>
      <c r="AC9101">
        <v>970</v>
      </c>
      <c r="AD9101">
        <v>0.5</v>
      </c>
      <c r="AE9101">
        <v>0.03</v>
      </c>
      <c r="AF9101">
        <v>28</v>
      </c>
      <c r="AG9101">
        <v>910</v>
      </c>
      <c r="AH9101">
        <v>30</v>
      </c>
      <c r="AI9101">
        <v>1</v>
      </c>
      <c r="AJ9101">
        <v>10</v>
      </c>
      <c r="AK9101">
        <v>78</v>
      </c>
      <c r="AL9101">
        <v>0.06</v>
      </c>
      <c r="AM9101">
        <v>5</v>
      </c>
      <c r="AN9101">
        <v>5</v>
      </c>
      <c r="AO9101">
        <v>76</v>
      </c>
      <c r="AP9101">
        <v>5</v>
      </c>
      <c r="AQ9101">
        <v>88</v>
      </c>
    </row>
    <row r="9102" spans="1:43" hidden="1" x14ac:dyDescent="0.25">
      <c r="A9102" t="s">
        <v>33043</v>
      </c>
      <c r="B9102" t="s">
        <v>33044</v>
      </c>
      <c r="C9102" s="1" t="str">
        <f t="shared" si="624"/>
        <v>21:0153</v>
      </c>
      <c r="D9102" s="1" t="str">
        <f t="shared" si="625"/>
        <v>21:0040</v>
      </c>
      <c r="E9102" t="s">
        <v>33038</v>
      </c>
      <c r="F9102" t="s">
        <v>33045</v>
      </c>
      <c r="H9102">
        <v>54.282737300000001</v>
      </c>
      <c r="I9102">
        <v>-125.9333819</v>
      </c>
      <c r="J9102" s="1" t="str">
        <f t="shared" si="622"/>
        <v>Till</v>
      </c>
      <c r="K9102" s="1" t="str">
        <f t="shared" si="623"/>
        <v>&lt;63 micron</v>
      </c>
      <c r="L9102">
        <v>0.1</v>
      </c>
      <c r="M9102">
        <v>2.08</v>
      </c>
      <c r="N9102">
        <v>4</v>
      </c>
      <c r="O9102">
        <v>450</v>
      </c>
      <c r="P9102">
        <v>0.25</v>
      </c>
      <c r="Q9102">
        <v>1</v>
      </c>
      <c r="R9102">
        <v>0.82</v>
      </c>
      <c r="S9102">
        <v>0.25</v>
      </c>
      <c r="T9102">
        <v>15</v>
      </c>
      <c r="U9102">
        <v>35</v>
      </c>
      <c r="V9102">
        <v>36</v>
      </c>
      <c r="W9102">
        <v>3.78</v>
      </c>
      <c r="X9102">
        <v>5</v>
      </c>
      <c r="Z9102">
        <v>0.18</v>
      </c>
      <c r="AA9102">
        <v>10</v>
      </c>
      <c r="AB9102">
        <v>0.82</v>
      </c>
      <c r="AC9102">
        <v>1180</v>
      </c>
      <c r="AD9102">
        <v>0.5</v>
      </c>
      <c r="AE9102">
        <v>0.03</v>
      </c>
      <c r="AF9102">
        <v>30</v>
      </c>
      <c r="AG9102">
        <v>930</v>
      </c>
      <c r="AH9102">
        <v>16</v>
      </c>
      <c r="AI9102">
        <v>1</v>
      </c>
      <c r="AJ9102">
        <v>11</v>
      </c>
      <c r="AK9102">
        <v>69</v>
      </c>
      <c r="AL9102">
        <v>7.0000000000000007E-2</v>
      </c>
      <c r="AM9102">
        <v>5</v>
      </c>
      <c r="AN9102">
        <v>5</v>
      </c>
      <c r="AO9102">
        <v>81</v>
      </c>
      <c r="AP9102">
        <v>5</v>
      </c>
      <c r="AQ9102">
        <v>84</v>
      </c>
    </row>
    <row r="9103" spans="1:43" hidden="1" x14ac:dyDescent="0.25">
      <c r="A9103" t="s">
        <v>33046</v>
      </c>
      <c r="B9103" t="s">
        <v>33047</v>
      </c>
      <c r="C9103" s="1" t="str">
        <f t="shared" si="624"/>
        <v>21:0153</v>
      </c>
      <c r="D9103" s="1" t="str">
        <f t="shared" si="625"/>
        <v>21:0040</v>
      </c>
      <c r="E9103" t="s">
        <v>33048</v>
      </c>
      <c r="F9103" t="s">
        <v>33049</v>
      </c>
      <c r="H9103">
        <v>54.144134700000002</v>
      </c>
      <c r="I9103">
        <v>-125.8454638</v>
      </c>
      <c r="J9103" s="1" t="str">
        <f t="shared" si="622"/>
        <v>Till</v>
      </c>
      <c r="K9103" s="1" t="str">
        <f t="shared" si="623"/>
        <v>&lt;63 micron</v>
      </c>
      <c r="L9103">
        <v>0.1</v>
      </c>
      <c r="M9103">
        <v>1.34</v>
      </c>
      <c r="N9103">
        <v>6</v>
      </c>
      <c r="O9103">
        <v>240</v>
      </c>
      <c r="P9103">
        <v>0.25</v>
      </c>
      <c r="Q9103">
        <v>1</v>
      </c>
      <c r="R9103">
        <v>0.78</v>
      </c>
      <c r="S9103">
        <v>0.25</v>
      </c>
      <c r="T9103">
        <v>11</v>
      </c>
      <c r="U9103">
        <v>40</v>
      </c>
      <c r="V9103">
        <v>24</v>
      </c>
      <c r="W9103">
        <v>3.09</v>
      </c>
      <c r="X9103">
        <v>5</v>
      </c>
      <c r="Z9103">
        <v>0.15</v>
      </c>
      <c r="AA9103">
        <v>10</v>
      </c>
      <c r="AB9103">
        <v>0.62</v>
      </c>
      <c r="AC9103">
        <v>620</v>
      </c>
      <c r="AD9103">
        <v>0.5</v>
      </c>
      <c r="AE9103">
        <v>0.03</v>
      </c>
      <c r="AF9103">
        <v>20</v>
      </c>
      <c r="AG9103">
        <v>1100</v>
      </c>
      <c r="AH9103">
        <v>6</v>
      </c>
      <c r="AI9103">
        <v>2</v>
      </c>
      <c r="AJ9103">
        <v>7</v>
      </c>
      <c r="AK9103">
        <v>67</v>
      </c>
      <c r="AL9103">
        <v>0.12</v>
      </c>
      <c r="AM9103">
        <v>5</v>
      </c>
      <c r="AN9103">
        <v>5</v>
      </c>
      <c r="AO9103">
        <v>82</v>
      </c>
      <c r="AP9103">
        <v>5</v>
      </c>
      <c r="AQ9103">
        <v>64</v>
      </c>
    </row>
    <row r="9104" spans="1:43" hidden="1" x14ac:dyDescent="0.25">
      <c r="A9104" t="s">
        <v>33050</v>
      </c>
      <c r="B9104" t="s">
        <v>33051</v>
      </c>
      <c r="C9104" s="1" t="str">
        <f t="shared" si="624"/>
        <v>21:0153</v>
      </c>
      <c r="D9104" s="1" t="str">
        <f t="shared" si="625"/>
        <v>21:0040</v>
      </c>
      <c r="E9104" t="s">
        <v>33048</v>
      </c>
      <c r="F9104" t="s">
        <v>33052</v>
      </c>
      <c r="H9104">
        <v>54.144134700000002</v>
      </c>
      <c r="I9104">
        <v>-125.8454638</v>
      </c>
      <c r="J9104" s="1" t="str">
        <f t="shared" si="622"/>
        <v>Till</v>
      </c>
      <c r="K9104" s="1" t="str">
        <f t="shared" si="623"/>
        <v>&lt;63 micron</v>
      </c>
      <c r="L9104">
        <v>0.1</v>
      </c>
      <c r="M9104">
        <v>1.3</v>
      </c>
      <c r="N9104">
        <v>1</v>
      </c>
      <c r="O9104">
        <v>250</v>
      </c>
      <c r="P9104">
        <v>0.25</v>
      </c>
      <c r="Q9104">
        <v>2</v>
      </c>
      <c r="R9104">
        <v>0.79</v>
      </c>
      <c r="S9104">
        <v>0.25</v>
      </c>
      <c r="T9104">
        <v>9</v>
      </c>
      <c r="U9104">
        <v>38</v>
      </c>
      <c r="V9104">
        <v>23</v>
      </c>
      <c r="W9104">
        <v>3</v>
      </c>
      <c r="X9104">
        <v>5</v>
      </c>
      <c r="Z9104">
        <v>0.14000000000000001</v>
      </c>
      <c r="AA9104">
        <v>10</v>
      </c>
      <c r="AB9104">
        <v>0.6</v>
      </c>
      <c r="AC9104">
        <v>520</v>
      </c>
      <c r="AD9104">
        <v>0.5</v>
      </c>
      <c r="AE9104">
        <v>0.03</v>
      </c>
      <c r="AF9104">
        <v>19</v>
      </c>
      <c r="AG9104">
        <v>1080</v>
      </c>
      <c r="AH9104">
        <v>8</v>
      </c>
      <c r="AI9104">
        <v>2</v>
      </c>
      <c r="AJ9104">
        <v>7</v>
      </c>
      <c r="AK9104">
        <v>64</v>
      </c>
      <c r="AL9104">
        <v>0.13</v>
      </c>
      <c r="AM9104">
        <v>5</v>
      </c>
      <c r="AN9104">
        <v>5</v>
      </c>
      <c r="AO9104">
        <v>81</v>
      </c>
      <c r="AP9104">
        <v>5</v>
      </c>
      <c r="AQ9104">
        <v>62</v>
      </c>
    </row>
    <row r="9105" spans="1:43" hidden="1" x14ac:dyDescent="0.25">
      <c r="A9105" t="s">
        <v>33053</v>
      </c>
      <c r="B9105" t="s">
        <v>33054</v>
      </c>
      <c r="C9105" s="1" t="str">
        <f t="shared" si="624"/>
        <v>21:0153</v>
      </c>
      <c r="D9105" s="1" t="str">
        <f t="shared" si="625"/>
        <v>21:0040</v>
      </c>
      <c r="E9105" t="s">
        <v>33048</v>
      </c>
      <c r="F9105" t="s">
        <v>33055</v>
      </c>
      <c r="H9105">
        <v>54.144134700000002</v>
      </c>
      <c r="I9105">
        <v>-125.8454638</v>
      </c>
      <c r="J9105" s="1" t="str">
        <f t="shared" si="622"/>
        <v>Till</v>
      </c>
      <c r="K9105" s="1" t="str">
        <f t="shared" si="623"/>
        <v>&lt;63 micron</v>
      </c>
      <c r="L9105">
        <v>0.1</v>
      </c>
      <c r="M9105">
        <v>1.26</v>
      </c>
      <c r="N9105">
        <v>1</v>
      </c>
      <c r="O9105">
        <v>250</v>
      </c>
      <c r="P9105">
        <v>0.25</v>
      </c>
      <c r="Q9105">
        <v>2</v>
      </c>
      <c r="R9105">
        <v>0.77</v>
      </c>
      <c r="S9105">
        <v>0.25</v>
      </c>
      <c r="T9105">
        <v>9</v>
      </c>
      <c r="U9105">
        <v>38</v>
      </c>
      <c r="V9105">
        <v>22</v>
      </c>
      <c r="W9105">
        <v>2.94</v>
      </c>
      <c r="X9105">
        <v>5</v>
      </c>
      <c r="Z9105">
        <v>0.14000000000000001</v>
      </c>
      <c r="AA9105">
        <v>10</v>
      </c>
      <c r="AB9105">
        <v>0.57999999999999996</v>
      </c>
      <c r="AC9105">
        <v>510</v>
      </c>
      <c r="AD9105">
        <v>0.5</v>
      </c>
      <c r="AE9105">
        <v>0.03</v>
      </c>
      <c r="AF9105">
        <v>19</v>
      </c>
      <c r="AG9105">
        <v>1070</v>
      </c>
      <c r="AH9105">
        <v>6</v>
      </c>
      <c r="AI9105">
        <v>2</v>
      </c>
      <c r="AJ9105">
        <v>6</v>
      </c>
      <c r="AK9105">
        <v>62</v>
      </c>
      <c r="AL9105">
        <v>0.12</v>
      </c>
      <c r="AM9105">
        <v>5</v>
      </c>
      <c r="AN9105">
        <v>5</v>
      </c>
      <c r="AO9105">
        <v>78</v>
      </c>
      <c r="AP9105">
        <v>5</v>
      </c>
      <c r="AQ9105">
        <v>62</v>
      </c>
    </row>
    <row r="9106" spans="1:43" hidden="1" x14ac:dyDescent="0.25">
      <c r="A9106" t="s">
        <v>33056</v>
      </c>
      <c r="B9106" t="s">
        <v>33057</v>
      </c>
      <c r="C9106" s="1" t="str">
        <f t="shared" si="624"/>
        <v>21:0153</v>
      </c>
      <c r="D9106" s="1" t="str">
        <f t="shared" si="625"/>
        <v>21:0040</v>
      </c>
      <c r="E9106" t="s">
        <v>33048</v>
      </c>
      <c r="F9106" t="s">
        <v>33058</v>
      </c>
      <c r="H9106">
        <v>54.144134700000002</v>
      </c>
      <c r="I9106">
        <v>-125.8454638</v>
      </c>
      <c r="J9106" s="1" t="str">
        <f t="shared" si="622"/>
        <v>Till</v>
      </c>
      <c r="K9106" s="1" t="str">
        <f t="shared" si="623"/>
        <v>&lt;63 micron</v>
      </c>
      <c r="L9106">
        <v>0.1</v>
      </c>
      <c r="M9106">
        <v>1.32</v>
      </c>
      <c r="N9106">
        <v>6</v>
      </c>
      <c r="O9106">
        <v>250</v>
      </c>
      <c r="P9106">
        <v>0.25</v>
      </c>
      <c r="Q9106">
        <v>2</v>
      </c>
      <c r="R9106">
        <v>0.77</v>
      </c>
      <c r="S9106">
        <v>0.25</v>
      </c>
      <c r="T9106">
        <v>11</v>
      </c>
      <c r="U9106">
        <v>36</v>
      </c>
      <c r="V9106">
        <v>24</v>
      </c>
      <c r="W9106">
        <v>2.94</v>
      </c>
      <c r="X9106">
        <v>5</v>
      </c>
      <c r="Z9106">
        <v>0.13</v>
      </c>
      <c r="AA9106">
        <v>10</v>
      </c>
      <c r="AB9106">
        <v>0.56999999999999995</v>
      </c>
      <c r="AC9106">
        <v>565</v>
      </c>
      <c r="AD9106">
        <v>0.5</v>
      </c>
      <c r="AE9106">
        <v>0.03</v>
      </c>
      <c r="AF9106">
        <v>19</v>
      </c>
      <c r="AG9106">
        <v>1080</v>
      </c>
      <c r="AH9106">
        <v>12</v>
      </c>
      <c r="AI9106">
        <v>2</v>
      </c>
      <c r="AJ9106">
        <v>6</v>
      </c>
      <c r="AK9106">
        <v>58</v>
      </c>
      <c r="AL9106">
        <v>0.12</v>
      </c>
      <c r="AM9106">
        <v>5</v>
      </c>
      <c r="AN9106">
        <v>5</v>
      </c>
      <c r="AO9106">
        <v>78</v>
      </c>
      <c r="AP9106">
        <v>5</v>
      </c>
      <c r="AQ9106">
        <v>76</v>
      </c>
    </row>
    <row r="9107" spans="1:43" hidden="1" x14ac:dyDescent="0.25">
      <c r="A9107" t="s">
        <v>33059</v>
      </c>
      <c r="B9107" t="s">
        <v>33060</v>
      </c>
      <c r="C9107" s="1" t="str">
        <f t="shared" si="624"/>
        <v>21:0153</v>
      </c>
      <c r="D9107" s="1" t="str">
        <f t="shared" si="625"/>
        <v>21:0040</v>
      </c>
      <c r="E9107" t="s">
        <v>33048</v>
      </c>
      <c r="F9107" t="s">
        <v>33061</v>
      </c>
      <c r="H9107">
        <v>54.144134700000002</v>
      </c>
      <c r="I9107">
        <v>-125.8454638</v>
      </c>
      <c r="J9107" s="1" t="str">
        <f t="shared" si="622"/>
        <v>Till</v>
      </c>
      <c r="K9107" s="1" t="str">
        <f t="shared" si="623"/>
        <v>&lt;63 micron</v>
      </c>
      <c r="L9107">
        <v>0.1</v>
      </c>
      <c r="M9107">
        <v>1.1599999999999999</v>
      </c>
      <c r="N9107">
        <v>6</v>
      </c>
      <c r="O9107">
        <v>250</v>
      </c>
      <c r="P9107">
        <v>0.25</v>
      </c>
      <c r="Q9107">
        <v>1</v>
      </c>
      <c r="R9107">
        <v>0.73</v>
      </c>
      <c r="S9107">
        <v>0.25</v>
      </c>
      <c r="T9107">
        <v>10</v>
      </c>
      <c r="U9107">
        <v>35</v>
      </c>
      <c r="V9107">
        <v>22</v>
      </c>
      <c r="W9107">
        <v>2.85</v>
      </c>
      <c r="X9107">
        <v>5</v>
      </c>
      <c r="Z9107">
        <v>0.11</v>
      </c>
      <c r="AA9107">
        <v>10</v>
      </c>
      <c r="AB9107">
        <v>0.51</v>
      </c>
      <c r="AC9107">
        <v>610</v>
      </c>
      <c r="AD9107">
        <v>0.5</v>
      </c>
      <c r="AE9107">
        <v>0.03</v>
      </c>
      <c r="AF9107">
        <v>19</v>
      </c>
      <c r="AG9107">
        <v>1080</v>
      </c>
      <c r="AH9107">
        <v>8</v>
      </c>
      <c r="AI9107">
        <v>2</v>
      </c>
      <c r="AJ9107">
        <v>6</v>
      </c>
      <c r="AK9107">
        <v>54</v>
      </c>
      <c r="AL9107">
        <v>0.11</v>
      </c>
      <c r="AM9107">
        <v>5</v>
      </c>
      <c r="AN9107">
        <v>5</v>
      </c>
      <c r="AO9107">
        <v>76</v>
      </c>
      <c r="AP9107">
        <v>5</v>
      </c>
      <c r="AQ9107">
        <v>60</v>
      </c>
    </row>
    <row r="9108" spans="1:43" hidden="1" x14ac:dyDescent="0.25">
      <c r="A9108" t="s">
        <v>33062</v>
      </c>
      <c r="B9108" t="s">
        <v>33063</v>
      </c>
      <c r="C9108" s="1" t="str">
        <f t="shared" si="624"/>
        <v>21:0153</v>
      </c>
      <c r="D9108" s="1" t="str">
        <f t="shared" si="625"/>
        <v>21:0040</v>
      </c>
      <c r="E9108" t="s">
        <v>33048</v>
      </c>
      <c r="F9108" t="s">
        <v>33064</v>
      </c>
      <c r="H9108">
        <v>54.144134700000002</v>
      </c>
      <c r="I9108">
        <v>-125.8454638</v>
      </c>
      <c r="J9108" s="1" t="str">
        <f t="shared" si="622"/>
        <v>Till</v>
      </c>
      <c r="K9108" s="1" t="str">
        <f t="shared" si="623"/>
        <v>&lt;63 micron</v>
      </c>
      <c r="L9108">
        <v>0.1</v>
      </c>
      <c r="M9108">
        <v>1.39</v>
      </c>
      <c r="N9108">
        <v>4</v>
      </c>
      <c r="O9108">
        <v>260</v>
      </c>
      <c r="P9108">
        <v>0.25</v>
      </c>
      <c r="Q9108">
        <v>1</v>
      </c>
      <c r="R9108">
        <v>0.67</v>
      </c>
      <c r="S9108">
        <v>0.25</v>
      </c>
      <c r="T9108">
        <v>10</v>
      </c>
      <c r="U9108">
        <v>34</v>
      </c>
      <c r="V9108">
        <v>25</v>
      </c>
      <c r="W9108">
        <v>2.94</v>
      </c>
      <c r="X9108">
        <v>5</v>
      </c>
      <c r="Z9108">
        <v>0.11</v>
      </c>
      <c r="AA9108">
        <v>10</v>
      </c>
      <c r="AB9108">
        <v>0.55000000000000004</v>
      </c>
      <c r="AC9108">
        <v>715</v>
      </c>
      <c r="AD9108">
        <v>0.5</v>
      </c>
      <c r="AE9108">
        <v>0.03</v>
      </c>
      <c r="AF9108">
        <v>21</v>
      </c>
      <c r="AG9108">
        <v>1060</v>
      </c>
      <c r="AH9108">
        <v>4</v>
      </c>
      <c r="AI9108">
        <v>1</v>
      </c>
      <c r="AJ9108">
        <v>7</v>
      </c>
      <c r="AK9108">
        <v>56</v>
      </c>
      <c r="AL9108">
        <v>0.1</v>
      </c>
      <c r="AM9108">
        <v>5</v>
      </c>
      <c r="AN9108">
        <v>5</v>
      </c>
      <c r="AO9108">
        <v>70</v>
      </c>
      <c r="AP9108">
        <v>5</v>
      </c>
      <c r="AQ9108">
        <v>62</v>
      </c>
    </row>
    <row r="9109" spans="1:43" hidden="1" x14ac:dyDescent="0.25">
      <c r="A9109" t="s">
        <v>33065</v>
      </c>
      <c r="B9109" t="s">
        <v>33066</v>
      </c>
      <c r="C9109" s="1" t="str">
        <f t="shared" si="624"/>
        <v>21:0153</v>
      </c>
      <c r="D9109" s="1" t="str">
        <f t="shared" si="625"/>
        <v>21:0040</v>
      </c>
      <c r="E9109" t="s">
        <v>33067</v>
      </c>
      <c r="F9109" t="s">
        <v>33068</v>
      </c>
      <c r="H9109">
        <v>54.205589400000001</v>
      </c>
      <c r="I9109">
        <v>-125.7545987</v>
      </c>
      <c r="J9109" s="1" t="str">
        <f t="shared" ref="J9109:J9117" si="626">HYPERLINK("http://geochem.nrcan.gc.ca/cdogs/content/kwd/kwd020044_e.htm", "Till")</f>
        <v>Till</v>
      </c>
      <c r="K9109" s="1" t="str">
        <f t="shared" si="623"/>
        <v>&lt;63 micron</v>
      </c>
      <c r="L9109">
        <v>0.2</v>
      </c>
      <c r="M9109">
        <v>1.5</v>
      </c>
      <c r="N9109">
        <v>4</v>
      </c>
      <c r="O9109">
        <v>250</v>
      </c>
      <c r="P9109">
        <v>0.25</v>
      </c>
      <c r="Q9109">
        <v>2</v>
      </c>
      <c r="R9109">
        <v>1.32</v>
      </c>
      <c r="S9109">
        <v>0.25</v>
      </c>
      <c r="T9109">
        <v>14</v>
      </c>
      <c r="U9109">
        <v>38</v>
      </c>
      <c r="V9109">
        <v>30</v>
      </c>
      <c r="W9109">
        <v>3.22</v>
      </c>
      <c r="X9109">
        <v>5</v>
      </c>
      <c r="Z9109">
        <v>0.13</v>
      </c>
      <c r="AA9109">
        <v>10</v>
      </c>
      <c r="AB9109">
        <v>0.71</v>
      </c>
      <c r="AC9109">
        <v>590</v>
      </c>
      <c r="AD9109">
        <v>1</v>
      </c>
      <c r="AE9109">
        <v>0.03</v>
      </c>
      <c r="AF9109">
        <v>23</v>
      </c>
      <c r="AG9109">
        <v>970</v>
      </c>
      <c r="AH9109">
        <v>10</v>
      </c>
      <c r="AI9109">
        <v>2</v>
      </c>
      <c r="AJ9109">
        <v>8</v>
      </c>
      <c r="AK9109">
        <v>72</v>
      </c>
      <c r="AL9109">
        <v>0.08</v>
      </c>
      <c r="AM9109">
        <v>5</v>
      </c>
      <c r="AN9109">
        <v>5</v>
      </c>
      <c r="AO9109">
        <v>74</v>
      </c>
      <c r="AP9109">
        <v>5</v>
      </c>
      <c r="AQ9109">
        <v>70</v>
      </c>
    </row>
    <row r="9110" spans="1:43" hidden="1" x14ac:dyDescent="0.25">
      <c r="A9110" t="s">
        <v>33069</v>
      </c>
      <c r="B9110" t="s">
        <v>33070</v>
      </c>
      <c r="C9110" s="1" t="str">
        <f t="shared" si="624"/>
        <v>21:0153</v>
      </c>
      <c r="D9110" s="1" t="str">
        <f t="shared" si="625"/>
        <v>21:0040</v>
      </c>
      <c r="E9110" t="s">
        <v>33067</v>
      </c>
      <c r="F9110" t="s">
        <v>33071</v>
      </c>
      <c r="H9110">
        <v>54.205589400000001</v>
      </c>
      <c r="I9110">
        <v>-125.7545987</v>
      </c>
      <c r="J9110" s="1" t="str">
        <f t="shared" si="626"/>
        <v>Till</v>
      </c>
      <c r="K9110" s="1" t="str">
        <f t="shared" si="623"/>
        <v>&lt;63 micron</v>
      </c>
      <c r="L9110">
        <v>0.2</v>
      </c>
      <c r="M9110">
        <v>1.17</v>
      </c>
      <c r="N9110">
        <v>4</v>
      </c>
      <c r="O9110">
        <v>290</v>
      </c>
      <c r="P9110">
        <v>0.25</v>
      </c>
      <c r="Q9110">
        <v>1</v>
      </c>
      <c r="R9110">
        <v>1</v>
      </c>
      <c r="S9110">
        <v>0.25</v>
      </c>
      <c r="T9110">
        <v>8</v>
      </c>
      <c r="U9110">
        <v>31</v>
      </c>
      <c r="V9110">
        <v>24</v>
      </c>
      <c r="W9110">
        <v>2.82</v>
      </c>
      <c r="X9110">
        <v>5</v>
      </c>
      <c r="Z9110">
        <v>0.09</v>
      </c>
      <c r="AA9110">
        <v>10</v>
      </c>
      <c r="AB9110">
        <v>0.5</v>
      </c>
      <c r="AC9110">
        <v>575</v>
      </c>
      <c r="AD9110">
        <v>0.5</v>
      </c>
      <c r="AE9110">
        <v>0.03</v>
      </c>
      <c r="AF9110">
        <v>20</v>
      </c>
      <c r="AG9110">
        <v>960</v>
      </c>
      <c r="AH9110">
        <v>6</v>
      </c>
      <c r="AI9110">
        <v>1</v>
      </c>
      <c r="AJ9110">
        <v>6</v>
      </c>
      <c r="AK9110">
        <v>62</v>
      </c>
      <c r="AL9110">
        <v>0.09</v>
      </c>
      <c r="AM9110">
        <v>5</v>
      </c>
      <c r="AN9110">
        <v>5</v>
      </c>
      <c r="AO9110">
        <v>69</v>
      </c>
      <c r="AP9110">
        <v>5</v>
      </c>
      <c r="AQ9110">
        <v>60</v>
      </c>
    </row>
    <row r="9111" spans="1:43" hidden="1" x14ac:dyDescent="0.25">
      <c r="A9111" t="s">
        <v>33072</v>
      </c>
      <c r="B9111" t="s">
        <v>33073</v>
      </c>
      <c r="C9111" s="1" t="str">
        <f t="shared" si="624"/>
        <v>21:0153</v>
      </c>
      <c r="D9111" s="1" t="str">
        <f t="shared" si="625"/>
        <v>21:0040</v>
      </c>
      <c r="E9111" t="s">
        <v>33074</v>
      </c>
      <c r="F9111" t="s">
        <v>33075</v>
      </c>
      <c r="H9111">
        <v>54.060001399999997</v>
      </c>
      <c r="I9111">
        <v>-125.7418929</v>
      </c>
      <c r="J9111" s="1" t="str">
        <f t="shared" si="626"/>
        <v>Till</v>
      </c>
      <c r="K9111" s="1" t="str">
        <f t="shared" si="623"/>
        <v>&lt;63 micron</v>
      </c>
      <c r="L9111">
        <v>0.1</v>
      </c>
      <c r="M9111">
        <v>1.66</v>
      </c>
      <c r="N9111">
        <v>10</v>
      </c>
      <c r="O9111">
        <v>230</v>
      </c>
      <c r="P9111">
        <v>0.25</v>
      </c>
      <c r="Q9111">
        <v>1</v>
      </c>
      <c r="R9111">
        <v>1.53</v>
      </c>
      <c r="S9111">
        <v>0.25</v>
      </c>
      <c r="T9111">
        <v>10</v>
      </c>
      <c r="U9111">
        <v>34</v>
      </c>
      <c r="V9111">
        <v>30</v>
      </c>
      <c r="W9111">
        <v>3.26</v>
      </c>
      <c r="X9111">
        <v>5</v>
      </c>
      <c r="Z9111">
        <v>0.12</v>
      </c>
      <c r="AA9111">
        <v>10</v>
      </c>
      <c r="AB9111">
        <v>0.69</v>
      </c>
      <c r="AC9111">
        <v>690</v>
      </c>
      <c r="AD9111">
        <v>1</v>
      </c>
      <c r="AE9111">
        <v>0.03</v>
      </c>
      <c r="AF9111">
        <v>19</v>
      </c>
      <c r="AG9111">
        <v>860</v>
      </c>
      <c r="AH9111">
        <v>6</v>
      </c>
      <c r="AI9111">
        <v>1</v>
      </c>
      <c r="AJ9111">
        <v>8</v>
      </c>
      <c r="AK9111">
        <v>76</v>
      </c>
      <c r="AL9111">
        <v>0.08</v>
      </c>
      <c r="AM9111">
        <v>5</v>
      </c>
      <c r="AN9111">
        <v>5</v>
      </c>
      <c r="AO9111">
        <v>75</v>
      </c>
      <c r="AP9111">
        <v>5</v>
      </c>
      <c r="AQ9111">
        <v>76</v>
      </c>
    </row>
    <row r="9112" spans="1:43" hidden="1" x14ac:dyDescent="0.25">
      <c r="A9112" t="s">
        <v>33076</v>
      </c>
      <c r="B9112" t="s">
        <v>33077</v>
      </c>
      <c r="C9112" s="1" t="str">
        <f t="shared" si="624"/>
        <v>21:0153</v>
      </c>
      <c r="D9112" s="1" t="str">
        <f t="shared" si="625"/>
        <v>21:0040</v>
      </c>
      <c r="E9112" t="s">
        <v>33078</v>
      </c>
      <c r="F9112" t="s">
        <v>33079</v>
      </c>
      <c r="H9112">
        <v>54.0526166</v>
      </c>
      <c r="I9112">
        <v>-125.7796073</v>
      </c>
      <c r="J9112" s="1" t="str">
        <f t="shared" si="626"/>
        <v>Till</v>
      </c>
      <c r="K9112" s="1" t="str">
        <f t="shared" si="623"/>
        <v>&lt;63 micron</v>
      </c>
      <c r="L9112">
        <v>0.1</v>
      </c>
      <c r="M9112">
        <v>1.27</v>
      </c>
      <c r="N9112">
        <v>2</v>
      </c>
      <c r="O9112">
        <v>250</v>
      </c>
      <c r="P9112">
        <v>0.25</v>
      </c>
      <c r="Q9112">
        <v>1</v>
      </c>
      <c r="R9112">
        <v>1.24</v>
      </c>
      <c r="S9112">
        <v>0.5</v>
      </c>
      <c r="T9112">
        <v>11</v>
      </c>
      <c r="U9112">
        <v>31</v>
      </c>
      <c r="V9112">
        <v>23</v>
      </c>
      <c r="W9112">
        <v>3.1</v>
      </c>
      <c r="X9112">
        <v>5</v>
      </c>
      <c r="Z9112">
        <v>0.1</v>
      </c>
      <c r="AA9112">
        <v>10</v>
      </c>
      <c r="AB9112">
        <v>0.56000000000000005</v>
      </c>
      <c r="AC9112">
        <v>655</v>
      </c>
      <c r="AD9112">
        <v>0.5</v>
      </c>
      <c r="AE9112">
        <v>0.04</v>
      </c>
      <c r="AF9112">
        <v>16</v>
      </c>
      <c r="AG9112">
        <v>1000</v>
      </c>
      <c r="AH9112">
        <v>8</v>
      </c>
      <c r="AI9112">
        <v>2</v>
      </c>
      <c r="AJ9112">
        <v>7</v>
      </c>
      <c r="AK9112">
        <v>74</v>
      </c>
      <c r="AL9112">
        <v>0.1</v>
      </c>
      <c r="AM9112">
        <v>5</v>
      </c>
      <c r="AN9112">
        <v>5</v>
      </c>
      <c r="AO9112">
        <v>79</v>
      </c>
      <c r="AP9112">
        <v>5</v>
      </c>
      <c r="AQ9112">
        <v>70</v>
      </c>
    </row>
    <row r="9113" spans="1:43" hidden="1" x14ac:dyDescent="0.25">
      <c r="A9113" t="s">
        <v>33080</v>
      </c>
      <c r="B9113" t="s">
        <v>33081</v>
      </c>
      <c r="C9113" s="1" t="str">
        <f t="shared" si="624"/>
        <v>21:0153</v>
      </c>
      <c r="D9113" s="1" t="str">
        <f t="shared" si="625"/>
        <v>21:0040</v>
      </c>
      <c r="E9113" t="s">
        <v>33082</v>
      </c>
      <c r="F9113" t="s">
        <v>33083</v>
      </c>
      <c r="H9113">
        <v>54.344650600000001</v>
      </c>
      <c r="I9113">
        <v>-125.6981096</v>
      </c>
      <c r="J9113" s="1" t="str">
        <f t="shared" si="626"/>
        <v>Till</v>
      </c>
      <c r="K9113" s="1" t="str">
        <f t="shared" si="623"/>
        <v>&lt;63 micron</v>
      </c>
      <c r="L9113">
        <v>0.1</v>
      </c>
      <c r="M9113">
        <v>1.94</v>
      </c>
      <c r="N9113">
        <v>6</v>
      </c>
      <c r="O9113">
        <v>230</v>
      </c>
      <c r="P9113">
        <v>0.25</v>
      </c>
      <c r="Q9113">
        <v>1</v>
      </c>
      <c r="R9113">
        <v>0.76</v>
      </c>
      <c r="S9113">
        <v>0.25</v>
      </c>
      <c r="T9113">
        <v>16</v>
      </c>
      <c r="U9113">
        <v>60</v>
      </c>
      <c r="V9113">
        <v>50</v>
      </c>
      <c r="W9113">
        <v>4.17</v>
      </c>
      <c r="X9113">
        <v>5</v>
      </c>
      <c r="Z9113">
        <v>0.15</v>
      </c>
      <c r="AA9113">
        <v>10</v>
      </c>
      <c r="AB9113">
        <v>0.9</v>
      </c>
      <c r="AC9113">
        <v>875</v>
      </c>
      <c r="AD9113">
        <v>0.5</v>
      </c>
      <c r="AE9113">
        <v>0.03</v>
      </c>
      <c r="AF9113">
        <v>39</v>
      </c>
      <c r="AG9113">
        <v>1240</v>
      </c>
      <c r="AH9113">
        <v>4</v>
      </c>
      <c r="AI9113">
        <v>2</v>
      </c>
      <c r="AJ9113">
        <v>12</v>
      </c>
      <c r="AK9113">
        <v>66</v>
      </c>
      <c r="AL9113">
        <v>0.11</v>
      </c>
      <c r="AM9113">
        <v>5</v>
      </c>
      <c r="AN9113">
        <v>5</v>
      </c>
      <c r="AO9113">
        <v>97</v>
      </c>
      <c r="AP9113">
        <v>5</v>
      </c>
      <c r="AQ9113">
        <v>84</v>
      </c>
    </row>
    <row r="9114" spans="1:43" hidden="1" x14ac:dyDescent="0.25">
      <c r="A9114" t="s">
        <v>33084</v>
      </c>
      <c r="B9114" t="s">
        <v>33085</v>
      </c>
      <c r="C9114" s="1" t="str">
        <f t="shared" si="624"/>
        <v>21:0153</v>
      </c>
      <c r="D9114" s="1" t="str">
        <f t="shared" si="625"/>
        <v>21:0040</v>
      </c>
      <c r="E9114" t="s">
        <v>33086</v>
      </c>
      <c r="F9114" t="s">
        <v>33087</v>
      </c>
      <c r="H9114">
        <v>54.592680799999997</v>
      </c>
      <c r="I9114">
        <v>-125.83060690000001</v>
      </c>
      <c r="J9114" s="1" t="str">
        <f t="shared" si="626"/>
        <v>Till</v>
      </c>
      <c r="K9114" s="1" t="str">
        <f t="shared" si="623"/>
        <v>&lt;63 micron</v>
      </c>
      <c r="L9114">
        <v>0.1</v>
      </c>
      <c r="M9114">
        <v>1.65</v>
      </c>
      <c r="N9114">
        <v>14</v>
      </c>
      <c r="O9114">
        <v>220</v>
      </c>
      <c r="P9114">
        <v>0.25</v>
      </c>
      <c r="Q9114">
        <v>1</v>
      </c>
      <c r="R9114">
        <v>1.83</v>
      </c>
      <c r="S9114">
        <v>0.25</v>
      </c>
      <c r="T9114">
        <v>13</v>
      </c>
      <c r="U9114">
        <v>34</v>
      </c>
      <c r="V9114">
        <v>34</v>
      </c>
      <c r="W9114">
        <v>3.39</v>
      </c>
      <c r="X9114">
        <v>5</v>
      </c>
      <c r="Z9114">
        <v>0.16</v>
      </c>
      <c r="AA9114">
        <v>10</v>
      </c>
      <c r="AB9114">
        <v>0.97</v>
      </c>
      <c r="AC9114">
        <v>845</v>
      </c>
      <c r="AD9114">
        <v>0.5</v>
      </c>
      <c r="AE9114">
        <v>0.02</v>
      </c>
      <c r="AF9114">
        <v>22</v>
      </c>
      <c r="AG9114">
        <v>1030</v>
      </c>
      <c r="AH9114">
        <v>12</v>
      </c>
      <c r="AI9114">
        <v>4</v>
      </c>
      <c r="AJ9114">
        <v>8</v>
      </c>
      <c r="AK9114">
        <v>94</v>
      </c>
      <c r="AL9114">
        <v>0.06</v>
      </c>
      <c r="AM9114">
        <v>5</v>
      </c>
      <c r="AN9114">
        <v>5</v>
      </c>
      <c r="AO9114">
        <v>70</v>
      </c>
      <c r="AP9114">
        <v>5</v>
      </c>
      <c r="AQ9114">
        <v>84</v>
      </c>
    </row>
    <row r="9115" spans="1:43" hidden="1" x14ac:dyDescent="0.25">
      <c r="A9115" t="s">
        <v>33088</v>
      </c>
      <c r="B9115" t="s">
        <v>33089</v>
      </c>
      <c r="C9115" s="1" t="str">
        <f t="shared" si="624"/>
        <v>21:0153</v>
      </c>
      <c r="D9115" s="1" t="str">
        <f t="shared" si="625"/>
        <v>21:0040</v>
      </c>
      <c r="E9115" t="s">
        <v>33086</v>
      </c>
      <c r="F9115" t="s">
        <v>33090</v>
      </c>
      <c r="H9115">
        <v>54.592680799999997</v>
      </c>
      <c r="I9115">
        <v>-125.83060690000001</v>
      </c>
      <c r="J9115" s="1" t="str">
        <f t="shared" si="626"/>
        <v>Till</v>
      </c>
      <c r="K9115" s="1" t="str">
        <f t="shared" si="623"/>
        <v>&lt;63 micron</v>
      </c>
      <c r="L9115">
        <v>0.1</v>
      </c>
      <c r="M9115">
        <v>1.1100000000000001</v>
      </c>
      <c r="N9115">
        <v>8</v>
      </c>
      <c r="O9115">
        <v>160</v>
      </c>
      <c r="P9115">
        <v>0.25</v>
      </c>
      <c r="Q9115">
        <v>1</v>
      </c>
      <c r="R9115">
        <v>1.93</v>
      </c>
      <c r="S9115">
        <v>0.25</v>
      </c>
      <c r="T9115">
        <v>9</v>
      </c>
      <c r="U9115">
        <v>29</v>
      </c>
      <c r="V9115">
        <v>27</v>
      </c>
      <c r="W9115">
        <v>2.99</v>
      </c>
      <c r="X9115">
        <v>5</v>
      </c>
      <c r="Z9115">
        <v>0.1</v>
      </c>
      <c r="AA9115">
        <v>10</v>
      </c>
      <c r="AB9115">
        <v>0.7</v>
      </c>
      <c r="AC9115">
        <v>685</v>
      </c>
      <c r="AD9115">
        <v>0.5</v>
      </c>
      <c r="AE9115">
        <v>0.02</v>
      </c>
      <c r="AF9115">
        <v>16</v>
      </c>
      <c r="AG9115">
        <v>1050</v>
      </c>
      <c r="AH9115">
        <v>12</v>
      </c>
      <c r="AI9115">
        <v>2</v>
      </c>
      <c r="AJ9115">
        <v>7</v>
      </c>
      <c r="AK9115">
        <v>91</v>
      </c>
      <c r="AL9115">
        <v>0.08</v>
      </c>
      <c r="AM9115">
        <v>5</v>
      </c>
      <c r="AN9115">
        <v>5</v>
      </c>
      <c r="AO9115">
        <v>66</v>
      </c>
      <c r="AP9115">
        <v>5</v>
      </c>
      <c r="AQ9115">
        <v>64</v>
      </c>
    </row>
    <row r="9116" spans="1:43" hidden="1" x14ac:dyDescent="0.25">
      <c r="A9116" t="s">
        <v>33091</v>
      </c>
      <c r="B9116" t="s">
        <v>33092</v>
      </c>
      <c r="C9116" s="1" t="str">
        <f t="shared" si="624"/>
        <v>21:0153</v>
      </c>
      <c r="D9116" s="1" t="str">
        <f t="shared" si="625"/>
        <v>21:0040</v>
      </c>
      <c r="E9116" t="s">
        <v>33086</v>
      </c>
      <c r="F9116" t="s">
        <v>33093</v>
      </c>
      <c r="H9116">
        <v>54.592680799999997</v>
      </c>
      <c r="I9116">
        <v>-125.83060690000001</v>
      </c>
      <c r="J9116" s="1" t="str">
        <f t="shared" si="626"/>
        <v>Till</v>
      </c>
      <c r="K9116" s="1" t="str">
        <f t="shared" si="623"/>
        <v>&lt;63 micron</v>
      </c>
      <c r="L9116">
        <v>0.2</v>
      </c>
      <c r="M9116">
        <v>0.98</v>
      </c>
      <c r="N9116">
        <v>4</v>
      </c>
      <c r="O9116">
        <v>150</v>
      </c>
      <c r="P9116">
        <v>0.25</v>
      </c>
      <c r="Q9116">
        <v>2</v>
      </c>
      <c r="R9116">
        <v>1.92</v>
      </c>
      <c r="S9116">
        <v>0.25</v>
      </c>
      <c r="T9116">
        <v>8</v>
      </c>
      <c r="U9116">
        <v>25</v>
      </c>
      <c r="V9116">
        <v>27</v>
      </c>
      <c r="W9116">
        <v>2.79</v>
      </c>
      <c r="X9116">
        <v>5</v>
      </c>
      <c r="Z9116">
        <v>0.08</v>
      </c>
      <c r="AA9116">
        <v>10</v>
      </c>
      <c r="AB9116">
        <v>0.61</v>
      </c>
      <c r="AC9116">
        <v>620</v>
      </c>
      <c r="AD9116">
        <v>0.5</v>
      </c>
      <c r="AE9116">
        <v>0.02</v>
      </c>
      <c r="AF9116">
        <v>13</v>
      </c>
      <c r="AG9116">
        <v>1000</v>
      </c>
      <c r="AH9116">
        <v>6</v>
      </c>
      <c r="AI9116">
        <v>1</v>
      </c>
      <c r="AJ9116">
        <v>6</v>
      </c>
      <c r="AK9116">
        <v>80</v>
      </c>
      <c r="AL9116">
        <v>0.08</v>
      </c>
      <c r="AM9116">
        <v>5</v>
      </c>
      <c r="AN9116">
        <v>5</v>
      </c>
      <c r="AO9116">
        <v>62</v>
      </c>
      <c r="AP9116">
        <v>5</v>
      </c>
      <c r="AQ9116">
        <v>60</v>
      </c>
    </row>
    <row r="9117" spans="1:43" hidden="1" x14ac:dyDescent="0.25">
      <c r="A9117" t="s">
        <v>33094</v>
      </c>
      <c r="B9117" t="s">
        <v>33095</v>
      </c>
      <c r="C9117" s="1" t="str">
        <f t="shared" si="624"/>
        <v>21:0153</v>
      </c>
      <c r="D9117" s="1" t="str">
        <f t="shared" si="625"/>
        <v>21:0040</v>
      </c>
      <c r="E9117" t="s">
        <v>33086</v>
      </c>
      <c r="F9117" t="s">
        <v>33096</v>
      </c>
      <c r="H9117">
        <v>54.592680799999997</v>
      </c>
      <c r="I9117">
        <v>-125.83060690000001</v>
      </c>
      <c r="J9117" s="1" t="str">
        <f t="shared" si="626"/>
        <v>Till</v>
      </c>
      <c r="K9117" s="1" t="str">
        <f t="shared" si="623"/>
        <v>&lt;63 micron</v>
      </c>
      <c r="L9117">
        <v>0.1</v>
      </c>
      <c r="M9117">
        <v>1.03</v>
      </c>
      <c r="N9117">
        <v>26</v>
      </c>
      <c r="O9117">
        <v>200</v>
      </c>
      <c r="P9117">
        <v>0.25</v>
      </c>
      <c r="Q9117">
        <v>1</v>
      </c>
      <c r="R9117">
        <v>1.92</v>
      </c>
      <c r="S9117">
        <v>0.5</v>
      </c>
      <c r="T9117">
        <v>10</v>
      </c>
      <c r="U9117">
        <v>28</v>
      </c>
      <c r="V9117">
        <v>40</v>
      </c>
      <c r="W9117">
        <v>3.06</v>
      </c>
      <c r="X9117">
        <v>5</v>
      </c>
      <c r="Z9117">
        <v>0.08</v>
      </c>
      <c r="AA9117">
        <v>10</v>
      </c>
      <c r="AB9117">
        <v>0.53</v>
      </c>
      <c r="AC9117">
        <v>695</v>
      </c>
      <c r="AD9117">
        <v>0.5</v>
      </c>
      <c r="AE9117">
        <v>0.02</v>
      </c>
      <c r="AF9117">
        <v>15</v>
      </c>
      <c r="AG9117">
        <v>1030</v>
      </c>
      <c r="AH9117">
        <v>12</v>
      </c>
      <c r="AI9117">
        <v>2</v>
      </c>
      <c r="AJ9117">
        <v>7</v>
      </c>
      <c r="AK9117">
        <v>76</v>
      </c>
      <c r="AL9117">
        <v>0.08</v>
      </c>
      <c r="AM9117">
        <v>5</v>
      </c>
      <c r="AN9117">
        <v>5</v>
      </c>
      <c r="AO9117">
        <v>65</v>
      </c>
      <c r="AP9117">
        <v>5</v>
      </c>
      <c r="AQ9117">
        <v>68</v>
      </c>
    </row>
    <row r="9118" spans="1:43" hidden="1" x14ac:dyDescent="0.25">
      <c r="A9118" t="s">
        <v>33097</v>
      </c>
      <c r="B9118" t="s">
        <v>33098</v>
      </c>
      <c r="C9118" s="1" t="str">
        <f t="shared" ref="C9118:C9181" si="627">HYPERLINK("http://geochem.nrcan.gc.ca/cdogs/content/bdl/bdl210154_e.htm", "21:0154")</f>
        <v>21:0154</v>
      </c>
      <c r="D9118" s="1" t="str">
        <f t="shared" ref="D9118:D9181" si="628">HYPERLINK("http://geochem.nrcan.gc.ca/cdogs/content/svy/svy210064_e.htm", "21:0064")</f>
        <v>21:0064</v>
      </c>
      <c r="E9118" t="s">
        <v>33099</v>
      </c>
      <c r="F9118" t="s">
        <v>33100</v>
      </c>
      <c r="H9118">
        <v>53.911118100000003</v>
      </c>
      <c r="I9118">
        <v>-124.26584269999999</v>
      </c>
      <c r="J9118" s="1" t="str">
        <f>HYPERLINK("http://geochem.nrcan.gc.ca/cdogs/content/kwd/kwd020053_e.htm", "Glaciolacustrine")</f>
        <v>Glaciolacustrine</v>
      </c>
      <c r="K9118" s="1" t="str">
        <f t="shared" si="623"/>
        <v>&lt;63 micron</v>
      </c>
      <c r="L9118">
        <v>0.1</v>
      </c>
      <c r="M9118">
        <v>1.35</v>
      </c>
      <c r="N9118">
        <v>6</v>
      </c>
      <c r="O9118">
        <v>160</v>
      </c>
      <c r="P9118">
        <v>0.25</v>
      </c>
      <c r="Q9118">
        <v>1</v>
      </c>
      <c r="R9118">
        <v>1.04</v>
      </c>
      <c r="S9118">
        <v>0.25</v>
      </c>
      <c r="T9118">
        <v>7</v>
      </c>
      <c r="U9118">
        <v>19</v>
      </c>
      <c r="V9118">
        <v>19</v>
      </c>
      <c r="W9118">
        <v>2.65</v>
      </c>
      <c r="X9118">
        <v>5</v>
      </c>
      <c r="Z9118">
        <v>0.11</v>
      </c>
      <c r="AA9118">
        <v>10</v>
      </c>
      <c r="AB9118">
        <v>0.61</v>
      </c>
      <c r="AC9118">
        <v>590</v>
      </c>
      <c r="AD9118">
        <v>1</v>
      </c>
      <c r="AE9118">
        <v>0.06</v>
      </c>
      <c r="AF9118">
        <v>13</v>
      </c>
      <c r="AG9118">
        <v>1150</v>
      </c>
      <c r="AH9118">
        <v>6</v>
      </c>
      <c r="AI9118">
        <v>1</v>
      </c>
      <c r="AJ9118">
        <v>5</v>
      </c>
      <c r="AK9118">
        <v>91</v>
      </c>
      <c r="AL9118">
        <v>0.12</v>
      </c>
      <c r="AM9118">
        <v>5</v>
      </c>
      <c r="AN9118">
        <v>5</v>
      </c>
      <c r="AO9118">
        <v>59</v>
      </c>
      <c r="AP9118">
        <v>5</v>
      </c>
      <c r="AQ9118">
        <v>58</v>
      </c>
    </row>
    <row r="9119" spans="1:43" hidden="1" x14ac:dyDescent="0.25">
      <c r="A9119" t="s">
        <v>33101</v>
      </c>
      <c r="B9119" t="s">
        <v>33102</v>
      </c>
      <c r="C9119" s="1" t="str">
        <f t="shared" si="627"/>
        <v>21:0154</v>
      </c>
      <c r="D9119" s="1" t="str">
        <f t="shared" si="628"/>
        <v>21:0064</v>
      </c>
      <c r="E9119" t="s">
        <v>33103</v>
      </c>
      <c r="F9119" t="s">
        <v>33104</v>
      </c>
      <c r="H9119">
        <v>53.884164400000003</v>
      </c>
      <c r="I9119">
        <v>-124.26464780000001</v>
      </c>
      <c r="J9119" s="1" t="str">
        <f t="shared" ref="J9119:J9130" si="629">HYPERLINK("http://geochem.nrcan.gc.ca/cdogs/content/kwd/kwd020044_e.htm", "Till")</f>
        <v>Till</v>
      </c>
      <c r="K9119" s="1" t="str">
        <f t="shared" ref="K9119:K9182" si="630">HYPERLINK("http://geochem.nrcan.gc.ca/cdogs/content/kwd/kwd080004_e.htm", "&lt;63 micron")</f>
        <v>&lt;63 micron</v>
      </c>
      <c r="L9119">
        <v>0.1</v>
      </c>
      <c r="M9119">
        <v>1.1399999999999999</v>
      </c>
      <c r="N9119">
        <v>6</v>
      </c>
      <c r="O9119">
        <v>120</v>
      </c>
      <c r="P9119">
        <v>0.5</v>
      </c>
      <c r="Q9119">
        <v>1</v>
      </c>
      <c r="R9119">
        <v>0.75</v>
      </c>
      <c r="S9119">
        <v>0.25</v>
      </c>
      <c r="T9119">
        <v>10</v>
      </c>
      <c r="U9119">
        <v>35</v>
      </c>
      <c r="V9119">
        <v>22</v>
      </c>
      <c r="W9119">
        <v>3.21</v>
      </c>
      <c r="X9119">
        <v>10</v>
      </c>
      <c r="Z9119">
        <v>0.12</v>
      </c>
      <c r="AA9119">
        <v>10</v>
      </c>
      <c r="AB9119">
        <v>0.57999999999999996</v>
      </c>
      <c r="AC9119">
        <v>525</v>
      </c>
      <c r="AD9119">
        <v>2</v>
      </c>
      <c r="AE9119">
        <v>0.01</v>
      </c>
      <c r="AF9119">
        <v>24</v>
      </c>
      <c r="AG9119">
        <v>1280</v>
      </c>
      <c r="AH9119">
        <v>2</v>
      </c>
      <c r="AI9119">
        <v>1</v>
      </c>
      <c r="AJ9119">
        <v>5</v>
      </c>
      <c r="AK9119">
        <v>52</v>
      </c>
      <c r="AL9119">
        <v>0.11</v>
      </c>
      <c r="AM9119">
        <v>5</v>
      </c>
      <c r="AN9119">
        <v>5</v>
      </c>
      <c r="AO9119">
        <v>73</v>
      </c>
      <c r="AP9119">
        <v>5</v>
      </c>
      <c r="AQ9119">
        <v>70</v>
      </c>
    </row>
    <row r="9120" spans="1:43" hidden="1" x14ac:dyDescent="0.25">
      <c r="A9120" t="s">
        <v>33105</v>
      </c>
      <c r="B9120" t="s">
        <v>33106</v>
      </c>
      <c r="C9120" s="1" t="str">
        <f t="shared" si="627"/>
        <v>21:0154</v>
      </c>
      <c r="D9120" s="1" t="str">
        <f t="shared" si="628"/>
        <v>21:0064</v>
      </c>
      <c r="E9120" t="s">
        <v>33103</v>
      </c>
      <c r="F9120" t="s">
        <v>33107</v>
      </c>
      <c r="H9120">
        <v>53.884164400000003</v>
      </c>
      <c r="I9120">
        <v>-124.26464780000001</v>
      </c>
      <c r="J9120" s="1" t="str">
        <f t="shared" si="629"/>
        <v>Till</v>
      </c>
      <c r="K9120" s="1" t="str">
        <f t="shared" si="630"/>
        <v>&lt;63 micron</v>
      </c>
      <c r="L9120">
        <v>0.1</v>
      </c>
      <c r="M9120">
        <v>1.1499999999999999</v>
      </c>
      <c r="N9120">
        <v>4</v>
      </c>
      <c r="O9120">
        <v>140</v>
      </c>
      <c r="P9120">
        <v>0.25</v>
      </c>
      <c r="Q9120">
        <v>1</v>
      </c>
      <c r="R9120">
        <v>0.63</v>
      </c>
      <c r="S9120">
        <v>0.25</v>
      </c>
      <c r="T9120">
        <v>11</v>
      </c>
      <c r="U9120">
        <v>33</v>
      </c>
      <c r="V9120">
        <v>22</v>
      </c>
      <c r="W9120">
        <v>3.28</v>
      </c>
      <c r="X9120">
        <v>10</v>
      </c>
      <c r="Z9120">
        <v>0.08</v>
      </c>
      <c r="AA9120">
        <v>10</v>
      </c>
      <c r="AB9120">
        <v>0.56999999999999995</v>
      </c>
      <c r="AC9120">
        <v>600</v>
      </c>
      <c r="AD9120">
        <v>1</v>
      </c>
      <c r="AE9120">
        <v>0.02</v>
      </c>
      <c r="AF9120">
        <v>24</v>
      </c>
      <c r="AG9120">
        <v>1420</v>
      </c>
      <c r="AH9120">
        <v>2</v>
      </c>
      <c r="AI9120">
        <v>1</v>
      </c>
      <c r="AJ9120">
        <v>5</v>
      </c>
      <c r="AK9120">
        <v>62</v>
      </c>
      <c r="AL9120">
        <v>0.12</v>
      </c>
      <c r="AM9120">
        <v>5</v>
      </c>
      <c r="AN9120">
        <v>5</v>
      </c>
      <c r="AO9120">
        <v>75</v>
      </c>
      <c r="AP9120">
        <v>5</v>
      </c>
      <c r="AQ9120">
        <v>62</v>
      </c>
    </row>
    <row r="9121" spans="1:43" hidden="1" x14ac:dyDescent="0.25">
      <c r="A9121" t="s">
        <v>33108</v>
      </c>
      <c r="B9121" t="s">
        <v>33109</v>
      </c>
      <c r="C9121" s="1" t="str">
        <f t="shared" si="627"/>
        <v>21:0154</v>
      </c>
      <c r="D9121" s="1" t="str">
        <f t="shared" si="628"/>
        <v>21:0064</v>
      </c>
      <c r="E9121" t="s">
        <v>33110</v>
      </c>
      <c r="F9121" t="s">
        <v>33111</v>
      </c>
      <c r="H9121">
        <v>53.846291399999998</v>
      </c>
      <c r="I9121">
        <v>-124.2969478</v>
      </c>
      <c r="J9121" s="1" t="str">
        <f t="shared" si="629"/>
        <v>Till</v>
      </c>
      <c r="K9121" s="1" t="str">
        <f t="shared" si="630"/>
        <v>&lt;63 micron</v>
      </c>
      <c r="L9121">
        <v>0.1</v>
      </c>
      <c r="M9121">
        <v>1</v>
      </c>
      <c r="N9121">
        <v>1</v>
      </c>
      <c r="O9121">
        <v>130</v>
      </c>
      <c r="P9121">
        <v>0.25</v>
      </c>
      <c r="Q9121">
        <v>1</v>
      </c>
      <c r="R9121">
        <v>0.59</v>
      </c>
      <c r="S9121">
        <v>0.25</v>
      </c>
      <c r="T9121">
        <v>10</v>
      </c>
      <c r="U9121">
        <v>31</v>
      </c>
      <c r="V9121">
        <v>24</v>
      </c>
      <c r="W9121">
        <v>3.06</v>
      </c>
      <c r="X9121">
        <v>10</v>
      </c>
      <c r="Z9121">
        <v>7.0000000000000007E-2</v>
      </c>
      <c r="AA9121">
        <v>10</v>
      </c>
      <c r="AB9121">
        <v>0.61</v>
      </c>
      <c r="AC9121">
        <v>400</v>
      </c>
      <c r="AD9121">
        <v>1</v>
      </c>
      <c r="AE9121">
        <v>0.01</v>
      </c>
      <c r="AF9121">
        <v>36</v>
      </c>
      <c r="AG9121">
        <v>1250</v>
      </c>
      <c r="AH9121">
        <v>2</v>
      </c>
      <c r="AI9121">
        <v>1</v>
      </c>
      <c r="AJ9121">
        <v>4</v>
      </c>
      <c r="AK9121">
        <v>75</v>
      </c>
      <c r="AL9121">
        <v>0.11</v>
      </c>
      <c r="AM9121">
        <v>5</v>
      </c>
      <c r="AN9121">
        <v>5</v>
      </c>
      <c r="AO9121">
        <v>63</v>
      </c>
      <c r="AP9121">
        <v>5</v>
      </c>
      <c r="AQ9121">
        <v>50</v>
      </c>
    </row>
    <row r="9122" spans="1:43" hidden="1" x14ac:dyDescent="0.25">
      <c r="A9122" t="s">
        <v>33112</v>
      </c>
      <c r="B9122" t="s">
        <v>33113</v>
      </c>
      <c r="C9122" s="1" t="str">
        <f t="shared" si="627"/>
        <v>21:0154</v>
      </c>
      <c r="D9122" s="1" t="str">
        <f t="shared" si="628"/>
        <v>21:0064</v>
      </c>
      <c r="E9122" t="s">
        <v>33114</v>
      </c>
      <c r="F9122" t="s">
        <v>33115</v>
      </c>
      <c r="H9122">
        <v>53.813452699999999</v>
      </c>
      <c r="I9122">
        <v>-124.3202361</v>
      </c>
      <c r="J9122" s="1" t="str">
        <f t="shared" si="629"/>
        <v>Till</v>
      </c>
      <c r="K9122" s="1" t="str">
        <f t="shared" si="630"/>
        <v>&lt;63 micron</v>
      </c>
      <c r="L9122">
        <v>0.1</v>
      </c>
      <c r="M9122">
        <v>1.85</v>
      </c>
      <c r="N9122">
        <v>1</v>
      </c>
      <c r="O9122">
        <v>130</v>
      </c>
      <c r="P9122">
        <v>0.5</v>
      </c>
      <c r="Q9122">
        <v>1</v>
      </c>
      <c r="R9122">
        <v>0.83</v>
      </c>
      <c r="S9122">
        <v>0.25</v>
      </c>
      <c r="T9122">
        <v>13</v>
      </c>
      <c r="U9122">
        <v>41</v>
      </c>
      <c r="V9122">
        <v>30</v>
      </c>
      <c r="W9122">
        <v>4.1500000000000004</v>
      </c>
      <c r="X9122">
        <v>10</v>
      </c>
      <c r="Z9122">
        <v>0.09</v>
      </c>
      <c r="AA9122">
        <v>20</v>
      </c>
      <c r="AB9122">
        <v>0.96</v>
      </c>
      <c r="AC9122">
        <v>545</v>
      </c>
      <c r="AD9122">
        <v>0.5</v>
      </c>
      <c r="AE9122">
        <v>0.01</v>
      </c>
      <c r="AF9122">
        <v>27</v>
      </c>
      <c r="AG9122">
        <v>1900</v>
      </c>
      <c r="AH9122">
        <v>1</v>
      </c>
      <c r="AI9122">
        <v>1</v>
      </c>
      <c r="AJ9122">
        <v>8</v>
      </c>
      <c r="AK9122">
        <v>125</v>
      </c>
      <c r="AL9122">
        <v>0.14000000000000001</v>
      </c>
      <c r="AM9122">
        <v>5</v>
      </c>
      <c r="AN9122">
        <v>5</v>
      </c>
      <c r="AO9122">
        <v>86</v>
      </c>
      <c r="AP9122">
        <v>5</v>
      </c>
      <c r="AQ9122">
        <v>62</v>
      </c>
    </row>
    <row r="9123" spans="1:43" hidden="1" x14ac:dyDescent="0.25">
      <c r="A9123" t="s">
        <v>33116</v>
      </c>
      <c r="B9123" t="s">
        <v>33117</v>
      </c>
      <c r="C9123" s="1" t="str">
        <f t="shared" si="627"/>
        <v>21:0154</v>
      </c>
      <c r="D9123" s="1" t="str">
        <f t="shared" si="628"/>
        <v>21:0064</v>
      </c>
      <c r="E9123" t="s">
        <v>33118</v>
      </c>
      <c r="F9123" t="s">
        <v>33119</v>
      </c>
      <c r="H9123">
        <v>53.740436099999997</v>
      </c>
      <c r="I9123">
        <v>-124.3387949</v>
      </c>
      <c r="J9123" s="1" t="str">
        <f t="shared" si="629"/>
        <v>Till</v>
      </c>
      <c r="K9123" s="1" t="str">
        <f t="shared" si="630"/>
        <v>&lt;63 micron</v>
      </c>
      <c r="L9123">
        <v>0.1</v>
      </c>
      <c r="M9123">
        <v>1.49</v>
      </c>
      <c r="N9123">
        <v>2</v>
      </c>
      <c r="O9123">
        <v>150</v>
      </c>
      <c r="P9123">
        <v>0.25</v>
      </c>
      <c r="Q9123">
        <v>1</v>
      </c>
      <c r="R9123">
        <v>0.96</v>
      </c>
      <c r="S9123">
        <v>0.25</v>
      </c>
      <c r="T9123">
        <v>10</v>
      </c>
      <c r="U9123">
        <v>29</v>
      </c>
      <c r="V9123">
        <v>30</v>
      </c>
      <c r="W9123">
        <v>3.07</v>
      </c>
      <c r="X9123">
        <v>10</v>
      </c>
      <c r="Z9123">
        <v>0.14000000000000001</v>
      </c>
      <c r="AA9123">
        <v>20</v>
      </c>
      <c r="AB9123">
        <v>0.7</v>
      </c>
      <c r="AC9123">
        <v>580</v>
      </c>
      <c r="AD9123">
        <v>2</v>
      </c>
      <c r="AE9123">
        <v>0.02</v>
      </c>
      <c r="AF9123">
        <v>18</v>
      </c>
      <c r="AG9123">
        <v>1370</v>
      </c>
      <c r="AH9123">
        <v>6</v>
      </c>
      <c r="AI9123">
        <v>1</v>
      </c>
      <c r="AJ9123">
        <v>5</v>
      </c>
      <c r="AK9123">
        <v>82</v>
      </c>
      <c r="AL9123">
        <v>0.14000000000000001</v>
      </c>
      <c r="AM9123">
        <v>5</v>
      </c>
      <c r="AN9123">
        <v>5</v>
      </c>
      <c r="AO9123">
        <v>75</v>
      </c>
      <c r="AP9123">
        <v>5</v>
      </c>
      <c r="AQ9123">
        <v>54</v>
      </c>
    </row>
    <row r="9124" spans="1:43" hidden="1" x14ac:dyDescent="0.25">
      <c r="A9124" t="s">
        <v>33120</v>
      </c>
      <c r="B9124" t="s">
        <v>33121</v>
      </c>
      <c r="C9124" s="1" t="str">
        <f t="shared" si="627"/>
        <v>21:0154</v>
      </c>
      <c r="D9124" s="1" t="str">
        <f t="shared" si="628"/>
        <v>21:0064</v>
      </c>
      <c r="E9124" t="s">
        <v>33118</v>
      </c>
      <c r="F9124" t="s">
        <v>33122</v>
      </c>
      <c r="H9124">
        <v>53.740436099999997</v>
      </c>
      <c r="I9124">
        <v>-124.3387949</v>
      </c>
      <c r="J9124" s="1" t="str">
        <f t="shared" si="629"/>
        <v>Till</v>
      </c>
      <c r="K9124" s="1" t="str">
        <f t="shared" si="630"/>
        <v>&lt;63 micron</v>
      </c>
      <c r="L9124">
        <v>0.1</v>
      </c>
      <c r="M9124">
        <v>1.77</v>
      </c>
      <c r="N9124">
        <v>2</v>
      </c>
      <c r="O9124">
        <v>180</v>
      </c>
      <c r="P9124">
        <v>0.25</v>
      </c>
      <c r="Q9124">
        <v>1</v>
      </c>
      <c r="R9124">
        <v>0.78</v>
      </c>
      <c r="S9124">
        <v>0.25</v>
      </c>
      <c r="T9124">
        <v>10</v>
      </c>
      <c r="U9124">
        <v>31</v>
      </c>
      <c r="V9124">
        <v>34</v>
      </c>
      <c r="W9124">
        <v>3.38</v>
      </c>
      <c r="X9124">
        <v>10</v>
      </c>
      <c r="Z9124">
        <v>0.16</v>
      </c>
      <c r="AA9124">
        <v>20</v>
      </c>
      <c r="AB9124">
        <v>0.75</v>
      </c>
      <c r="AC9124">
        <v>605</v>
      </c>
      <c r="AD9124">
        <v>1</v>
      </c>
      <c r="AE9124">
        <v>0.02</v>
      </c>
      <c r="AF9124">
        <v>20</v>
      </c>
      <c r="AG9124">
        <v>1310</v>
      </c>
      <c r="AH9124">
        <v>4</v>
      </c>
      <c r="AI9124">
        <v>1</v>
      </c>
      <c r="AJ9124">
        <v>7</v>
      </c>
      <c r="AK9124">
        <v>80</v>
      </c>
      <c r="AL9124">
        <v>0.14000000000000001</v>
      </c>
      <c r="AM9124">
        <v>5</v>
      </c>
      <c r="AN9124">
        <v>5</v>
      </c>
      <c r="AO9124">
        <v>79</v>
      </c>
      <c r="AP9124">
        <v>5</v>
      </c>
      <c r="AQ9124">
        <v>58</v>
      </c>
    </row>
    <row r="9125" spans="1:43" hidden="1" x14ac:dyDescent="0.25">
      <c r="A9125" t="s">
        <v>33123</v>
      </c>
      <c r="B9125" t="s">
        <v>33124</v>
      </c>
      <c r="C9125" s="1" t="str">
        <f t="shared" si="627"/>
        <v>21:0154</v>
      </c>
      <c r="D9125" s="1" t="str">
        <f t="shared" si="628"/>
        <v>21:0064</v>
      </c>
      <c r="E9125" t="s">
        <v>33118</v>
      </c>
      <c r="F9125" t="s">
        <v>33125</v>
      </c>
      <c r="H9125">
        <v>53.740436099999997</v>
      </c>
      <c r="I9125">
        <v>-124.3387949</v>
      </c>
      <c r="J9125" s="1" t="str">
        <f t="shared" si="629"/>
        <v>Till</v>
      </c>
      <c r="K9125" s="1" t="str">
        <f t="shared" si="630"/>
        <v>&lt;63 micron</v>
      </c>
      <c r="L9125">
        <v>0.1</v>
      </c>
      <c r="M9125">
        <v>2.21</v>
      </c>
      <c r="N9125">
        <v>1</v>
      </c>
      <c r="O9125">
        <v>200</v>
      </c>
      <c r="P9125">
        <v>0.5</v>
      </c>
      <c r="Q9125">
        <v>1</v>
      </c>
      <c r="R9125">
        <v>0.78</v>
      </c>
      <c r="S9125">
        <v>0.25</v>
      </c>
      <c r="T9125">
        <v>11</v>
      </c>
      <c r="U9125">
        <v>35</v>
      </c>
      <c r="V9125">
        <v>41</v>
      </c>
      <c r="W9125">
        <v>3.73</v>
      </c>
      <c r="X9125">
        <v>10</v>
      </c>
      <c r="Z9125">
        <v>0.15</v>
      </c>
      <c r="AA9125">
        <v>20</v>
      </c>
      <c r="AB9125">
        <v>0.84</v>
      </c>
      <c r="AC9125">
        <v>595</v>
      </c>
      <c r="AD9125">
        <v>1</v>
      </c>
      <c r="AE9125">
        <v>0.01</v>
      </c>
      <c r="AF9125">
        <v>22</v>
      </c>
      <c r="AG9125">
        <v>1200</v>
      </c>
      <c r="AH9125">
        <v>6</v>
      </c>
      <c r="AI9125">
        <v>1</v>
      </c>
      <c r="AJ9125">
        <v>8</v>
      </c>
      <c r="AK9125">
        <v>90</v>
      </c>
      <c r="AL9125">
        <v>0.14000000000000001</v>
      </c>
      <c r="AM9125">
        <v>5</v>
      </c>
      <c r="AN9125">
        <v>5</v>
      </c>
      <c r="AO9125">
        <v>86</v>
      </c>
      <c r="AP9125">
        <v>5</v>
      </c>
      <c r="AQ9125">
        <v>64</v>
      </c>
    </row>
    <row r="9126" spans="1:43" hidden="1" x14ac:dyDescent="0.25">
      <c r="A9126" t="s">
        <v>33126</v>
      </c>
      <c r="B9126" t="s">
        <v>33127</v>
      </c>
      <c r="C9126" s="1" t="str">
        <f t="shared" si="627"/>
        <v>21:0154</v>
      </c>
      <c r="D9126" s="1" t="str">
        <f t="shared" si="628"/>
        <v>21:0064</v>
      </c>
      <c r="E9126" t="s">
        <v>33128</v>
      </c>
      <c r="F9126" t="s">
        <v>33129</v>
      </c>
      <c r="H9126">
        <v>53.699745399999998</v>
      </c>
      <c r="I9126">
        <v>-124.3401539</v>
      </c>
      <c r="J9126" s="1" t="str">
        <f t="shared" si="629"/>
        <v>Till</v>
      </c>
      <c r="K9126" s="1" t="str">
        <f t="shared" si="630"/>
        <v>&lt;63 micron</v>
      </c>
      <c r="L9126">
        <v>0.1</v>
      </c>
      <c r="M9126">
        <v>1.69</v>
      </c>
      <c r="N9126">
        <v>1</v>
      </c>
      <c r="O9126">
        <v>140</v>
      </c>
      <c r="P9126">
        <v>0.25</v>
      </c>
      <c r="Q9126">
        <v>1</v>
      </c>
      <c r="R9126">
        <v>1.03</v>
      </c>
      <c r="S9126">
        <v>0.25</v>
      </c>
      <c r="T9126">
        <v>10</v>
      </c>
      <c r="U9126">
        <v>36</v>
      </c>
      <c r="V9126">
        <v>42</v>
      </c>
      <c r="W9126">
        <v>3.36</v>
      </c>
      <c r="X9126">
        <v>10</v>
      </c>
      <c r="Z9126">
        <v>0.11</v>
      </c>
      <c r="AA9126">
        <v>10</v>
      </c>
      <c r="AB9126">
        <v>0.76</v>
      </c>
      <c r="AC9126">
        <v>475</v>
      </c>
      <c r="AD9126">
        <v>1</v>
      </c>
      <c r="AE9126">
        <v>0.02</v>
      </c>
      <c r="AF9126">
        <v>18</v>
      </c>
      <c r="AG9126">
        <v>1530</v>
      </c>
      <c r="AH9126">
        <v>2</v>
      </c>
      <c r="AI9126">
        <v>2</v>
      </c>
      <c r="AJ9126">
        <v>6</v>
      </c>
      <c r="AK9126">
        <v>90</v>
      </c>
      <c r="AL9126">
        <v>0.17</v>
      </c>
      <c r="AM9126">
        <v>5</v>
      </c>
      <c r="AN9126">
        <v>5</v>
      </c>
      <c r="AO9126">
        <v>92</v>
      </c>
      <c r="AP9126">
        <v>5</v>
      </c>
      <c r="AQ9126">
        <v>54</v>
      </c>
    </row>
    <row r="9127" spans="1:43" hidden="1" x14ac:dyDescent="0.25">
      <c r="A9127" t="s">
        <v>33130</v>
      </c>
      <c r="B9127" t="s">
        <v>33131</v>
      </c>
      <c r="C9127" s="1" t="str">
        <f t="shared" si="627"/>
        <v>21:0154</v>
      </c>
      <c r="D9127" s="1" t="str">
        <f t="shared" si="628"/>
        <v>21:0064</v>
      </c>
      <c r="E9127" t="s">
        <v>33132</v>
      </c>
      <c r="F9127" t="s">
        <v>33133</v>
      </c>
      <c r="H9127">
        <v>53.758496299999997</v>
      </c>
      <c r="I9127">
        <v>-124.35150470000001</v>
      </c>
      <c r="J9127" s="1" t="str">
        <f t="shared" si="629"/>
        <v>Till</v>
      </c>
      <c r="K9127" s="1" t="str">
        <f t="shared" si="630"/>
        <v>&lt;63 micron</v>
      </c>
      <c r="L9127">
        <v>0.1</v>
      </c>
      <c r="M9127">
        <v>0.96</v>
      </c>
      <c r="N9127">
        <v>1</v>
      </c>
      <c r="O9127">
        <v>140</v>
      </c>
      <c r="P9127">
        <v>0.25</v>
      </c>
      <c r="Q9127">
        <v>1</v>
      </c>
      <c r="R9127">
        <v>0.61</v>
      </c>
      <c r="S9127">
        <v>0.25</v>
      </c>
      <c r="T9127">
        <v>7</v>
      </c>
      <c r="U9127">
        <v>30</v>
      </c>
      <c r="V9127">
        <v>20</v>
      </c>
      <c r="W9127">
        <v>2.7</v>
      </c>
      <c r="X9127">
        <v>10</v>
      </c>
      <c r="Z9127">
        <v>0.09</v>
      </c>
      <c r="AA9127">
        <v>10</v>
      </c>
      <c r="AB9127">
        <v>0.49</v>
      </c>
      <c r="AC9127">
        <v>365</v>
      </c>
      <c r="AD9127">
        <v>1</v>
      </c>
      <c r="AE9127">
        <v>0.01</v>
      </c>
      <c r="AF9127">
        <v>20</v>
      </c>
      <c r="AG9127">
        <v>1290</v>
      </c>
      <c r="AH9127">
        <v>2</v>
      </c>
      <c r="AI9127">
        <v>1</v>
      </c>
      <c r="AJ9127">
        <v>4</v>
      </c>
      <c r="AK9127">
        <v>60</v>
      </c>
      <c r="AL9127">
        <v>0.11</v>
      </c>
      <c r="AM9127">
        <v>5</v>
      </c>
      <c r="AN9127">
        <v>5</v>
      </c>
      <c r="AO9127">
        <v>66</v>
      </c>
      <c r="AP9127">
        <v>5</v>
      </c>
      <c r="AQ9127">
        <v>36</v>
      </c>
    </row>
    <row r="9128" spans="1:43" hidden="1" x14ac:dyDescent="0.25">
      <c r="A9128" t="s">
        <v>33134</v>
      </c>
      <c r="B9128" t="s">
        <v>33135</v>
      </c>
      <c r="C9128" s="1" t="str">
        <f t="shared" si="627"/>
        <v>21:0154</v>
      </c>
      <c r="D9128" s="1" t="str">
        <f t="shared" si="628"/>
        <v>21:0064</v>
      </c>
      <c r="E9128" t="s">
        <v>33136</v>
      </c>
      <c r="F9128" t="s">
        <v>33137</v>
      </c>
      <c r="H9128">
        <v>53.784263199999998</v>
      </c>
      <c r="I9128">
        <v>-124.3382926</v>
      </c>
      <c r="J9128" s="1" t="str">
        <f t="shared" si="629"/>
        <v>Till</v>
      </c>
      <c r="K9128" s="1" t="str">
        <f t="shared" si="630"/>
        <v>&lt;63 micron</v>
      </c>
      <c r="L9128">
        <v>0.1</v>
      </c>
      <c r="M9128">
        <v>0.99</v>
      </c>
      <c r="N9128">
        <v>1</v>
      </c>
      <c r="O9128">
        <v>70</v>
      </c>
      <c r="P9128">
        <v>0.25</v>
      </c>
      <c r="Q9128">
        <v>1</v>
      </c>
      <c r="R9128">
        <v>0.59</v>
      </c>
      <c r="S9128">
        <v>0.25</v>
      </c>
      <c r="T9128">
        <v>15</v>
      </c>
      <c r="U9128">
        <v>37</v>
      </c>
      <c r="V9128">
        <v>22</v>
      </c>
      <c r="W9128">
        <v>3.4</v>
      </c>
      <c r="X9128">
        <v>10</v>
      </c>
      <c r="Z9128">
        <v>0.05</v>
      </c>
      <c r="AA9128">
        <v>10</v>
      </c>
      <c r="AB9128">
        <v>0.8</v>
      </c>
      <c r="AC9128">
        <v>520</v>
      </c>
      <c r="AD9128">
        <v>1</v>
      </c>
      <c r="AE9128">
        <v>0.02</v>
      </c>
      <c r="AF9128">
        <v>55</v>
      </c>
      <c r="AG9128">
        <v>1170</v>
      </c>
      <c r="AH9128">
        <v>1</v>
      </c>
      <c r="AI9128">
        <v>1</v>
      </c>
      <c r="AJ9128">
        <v>4</v>
      </c>
      <c r="AK9128">
        <v>60</v>
      </c>
      <c r="AL9128">
        <v>0.12</v>
      </c>
      <c r="AM9128">
        <v>5</v>
      </c>
      <c r="AN9128">
        <v>5</v>
      </c>
      <c r="AO9128">
        <v>61</v>
      </c>
      <c r="AP9128">
        <v>5</v>
      </c>
      <c r="AQ9128">
        <v>44</v>
      </c>
    </row>
    <row r="9129" spans="1:43" hidden="1" x14ac:dyDescent="0.25">
      <c r="A9129" t="s">
        <v>33138</v>
      </c>
      <c r="B9129" t="s">
        <v>33139</v>
      </c>
      <c r="C9129" s="1" t="str">
        <f t="shared" si="627"/>
        <v>21:0154</v>
      </c>
      <c r="D9129" s="1" t="str">
        <f t="shared" si="628"/>
        <v>21:0064</v>
      </c>
      <c r="E9129" t="s">
        <v>33140</v>
      </c>
      <c r="F9129" t="s">
        <v>33141</v>
      </c>
      <c r="H9129">
        <v>53.990513300000003</v>
      </c>
      <c r="I9129">
        <v>-124.42040299999999</v>
      </c>
      <c r="J9129" s="1" t="str">
        <f t="shared" si="629"/>
        <v>Till</v>
      </c>
      <c r="K9129" s="1" t="str">
        <f t="shared" si="630"/>
        <v>&lt;63 micron</v>
      </c>
      <c r="L9129">
        <v>0.1</v>
      </c>
      <c r="M9129">
        <v>1.87</v>
      </c>
      <c r="N9129">
        <v>4</v>
      </c>
      <c r="O9129">
        <v>210</v>
      </c>
      <c r="P9129">
        <v>0.5</v>
      </c>
      <c r="Q9129">
        <v>1</v>
      </c>
      <c r="R9129">
        <v>0.59</v>
      </c>
      <c r="S9129">
        <v>0.25</v>
      </c>
      <c r="T9129">
        <v>10</v>
      </c>
      <c r="U9129">
        <v>30</v>
      </c>
      <c r="V9129">
        <v>32</v>
      </c>
      <c r="W9129">
        <v>3.5</v>
      </c>
      <c r="X9129">
        <v>10</v>
      </c>
      <c r="Z9129">
        <v>0.12</v>
      </c>
      <c r="AA9129">
        <v>10</v>
      </c>
      <c r="AB9129">
        <v>0.74</v>
      </c>
      <c r="AC9129">
        <v>740</v>
      </c>
      <c r="AD9129">
        <v>2</v>
      </c>
      <c r="AE9129">
        <v>0.04</v>
      </c>
      <c r="AF9129">
        <v>22</v>
      </c>
      <c r="AG9129">
        <v>950</v>
      </c>
      <c r="AH9129">
        <v>8</v>
      </c>
      <c r="AI9129">
        <v>1</v>
      </c>
      <c r="AJ9129">
        <v>8</v>
      </c>
      <c r="AK9129">
        <v>73</v>
      </c>
      <c r="AL9129">
        <v>0.09</v>
      </c>
      <c r="AM9129">
        <v>5</v>
      </c>
      <c r="AN9129">
        <v>5</v>
      </c>
      <c r="AO9129">
        <v>76</v>
      </c>
      <c r="AP9129">
        <v>5</v>
      </c>
      <c r="AQ9129">
        <v>74</v>
      </c>
    </row>
    <row r="9130" spans="1:43" hidden="1" x14ac:dyDescent="0.25">
      <c r="A9130" t="s">
        <v>33142</v>
      </c>
      <c r="B9130" t="s">
        <v>33143</v>
      </c>
      <c r="C9130" s="1" t="str">
        <f t="shared" si="627"/>
        <v>21:0154</v>
      </c>
      <c r="D9130" s="1" t="str">
        <f t="shared" si="628"/>
        <v>21:0064</v>
      </c>
      <c r="E9130" t="s">
        <v>33144</v>
      </c>
      <c r="F9130" t="s">
        <v>33145</v>
      </c>
      <c r="H9130">
        <v>53.989699399999999</v>
      </c>
      <c r="I9130">
        <v>-124.3345759</v>
      </c>
      <c r="J9130" s="1" t="str">
        <f t="shared" si="629"/>
        <v>Till</v>
      </c>
      <c r="K9130" s="1" t="str">
        <f t="shared" si="630"/>
        <v>&lt;63 micron</v>
      </c>
      <c r="L9130">
        <v>0.1</v>
      </c>
      <c r="M9130">
        <v>1.51</v>
      </c>
      <c r="N9130">
        <v>2</v>
      </c>
      <c r="O9130">
        <v>170</v>
      </c>
      <c r="P9130">
        <v>0.25</v>
      </c>
      <c r="Q9130">
        <v>1</v>
      </c>
      <c r="R9130">
        <v>0.59</v>
      </c>
      <c r="S9130">
        <v>0.25</v>
      </c>
      <c r="T9130">
        <v>6</v>
      </c>
      <c r="U9130">
        <v>27</v>
      </c>
      <c r="V9130">
        <v>22</v>
      </c>
      <c r="W9130">
        <v>3.05</v>
      </c>
      <c r="X9130">
        <v>10</v>
      </c>
      <c r="Z9130">
        <v>0.09</v>
      </c>
      <c r="AA9130">
        <v>10</v>
      </c>
      <c r="AB9130">
        <v>0.45</v>
      </c>
      <c r="AC9130">
        <v>460</v>
      </c>
      <c r="AD9130">
        <v>2</v>
      </c>
      <c r="AE9130">
        <v>0.01</v>
      </c>
      <c r="AF9130">
        <v>14</v>
      </c>
      <c r="AG9130">
        <v>1090</v>
      </c>
      <c r="AH9130">
        <v>6</v>
      </c>
      <c r="AI9130">
        <v>1</v>
      </c>
      <c r="AJ9130">
        <v>7</v>
      </c>
      <c r="AK9130">
        <v>62</v>
      </c>
      <c r="AL9130">
        <v>0.11</v>
      </c>
      <c r="AM9130">
        <v>5</v>
      </c>
      <c r="AN9130">
        <v>5</v>
      </c>
      <c r="AO9130">
        <v>70</v>
      </c>
      <c r="AP9130">
        <v>5</v>
      </c>
      <c r="AQ9130">
        <v>60</v>
      </c>
    </row>
    <row r="9131" spans="1:43" hidden="1" x14ac:dyDescent="0.25">
      <c r="A9131" t="s">
        <v>33146</v>
      </c>
      <c r="B9131" t="s">
        <v>33147</v>
      </c>
      <c r="C9131" s="1" t="str">
        <f t="shared" si="627"/>
        <v>21:0154</v>
      </c>
      <c r="D9131" s="1" t="str">
        <f t="shared" si="628"/>
        <v>21:0064</v>
      </c>
      <c r="E9131" t="s">
        <v>33148</v>
      </c>
      <c r="F9131" t="s">
        <v>33149</v>
      </c>
      <c r="H9131">
        <v>53.959883900000001</v>
      </c>
      <c r="I9131">
        <v>-124.3482559</v>
      </c>
      <c r="J9131" s="1" t="str">
        <f>HYPERLINK("http://geochem.nrcan.gc.ca/cdogs/content/kwd/kwd020053_e.htm", "Glaciolacustrine")</f>
        <v>Glaciolacustrine</v>
      </c>
      <c r="K9131" s="1" t="str">
        <f t="shared" si="630"/>
        <v>&lt;63 micron</v>
      </c>
      <c r="L9131">
        <v>0.1</v>
      </c>
      <c r="M9131">
        <v>1.62</v>
      </c>
      <c r="N9131">
        <v>2</v>
      </c>
      <c r="O9131">
        <v>130</v>
      </c>
      <c r="P9131">
        <v>0.25</v>
      </c>
      <c r="Q9131">
        <v>1</v>
      </c>
      <c r="R9131">
        <v>1.17</v>
      </c>
      <c r="S9131">
        <v>0.25</v>
      </c>
      <c r="T9131">
        <v>7</v>
      </c>
      <c r="U9131">
        <v>18</v>
      </c>
      <c r="V9131">
        <v>26</v>
      </c>
      <c r="W9131">
        <v>2.76</v>
      </c>
      <c r="X9131">
        <v>5</v>
      </c>
      <c r="Z9131">
        <v>0.1</v>
      </c>
      <c r="AA9131">
        <v>10</v>
      </c>
      <c r="AB9131">
        <v>0.78</v>
      </c>
      <c r="AC9131">
        <v>555</v>
      </c>
      <c r="AD9131">
        <v>1</v>
      </c>
      <c r="AE9131">
        <v>0.03</v>
      </c>
      <c r="AF9131">
        <v>13</v>
      </c>
      <c r="AG9131">
        <v>1090</v>
      </c>
      <c r="AH9131">
        <v>8</v>
      </c>
      <c r="AI9131">
        <v>1</v>
      </c>
      <c r="AJ9131">
        <v>7</v>
      </c>
      <c r="AK9131">
        <v>84</v>
      </c>
      <c r="AL9131">
        <v>0.12</v>
      </c>
      <c r="AM9131">
        <v>5</v>
      </c>
      <c r="AN9131">
        <v>5</v>
      </c>
      <c r="AO9131">
        <v>61</v>
      </c>
      <c r="AP9131">
        <v>5</v>
      </c>
      <c r="AQ9131">
        <v>64</v>
      </c>
    </row>
    <row r="9132" spans="1:43" hidden="1" x14ac:dyDescent="0.25">
      <c r="A9132" t="s">
        <v>33150</v>
      </c>
      <c r="B9132" t="s">
        <v>33151</v>
      </c>
      <c r="C9132" s="1" t="str">
        <f t="shared" si="627"/>
        <v>21:0154</v>
      </c>
      <c r="D9132" s="1" t="str">
        <f t="shared" si="628"/>
        <v>21:0064</v>
      </c>
      <c r="E9132" t="s">
        <v>33148</v>
      </c>
      <c r="F9132" t="s">
        <v>33152</v>
      </c>
      <c r="H9132">
        <v>53.959883900000001</v>
      </c>
      <c r="I9132">
        <v>-124.3482559</v>
      </c>
      <c r="J9132" s="1" t="str">
        <f>HYPERLINK("http://geochem.nrcan.gc.ca/cdogs/content/kwd/kwd020053_e.htm", "Glaciolacustrine")</f>
        <v>Glaciolacustrine</v>
      </c>
      <c r="K9132" s="1" t="str">
        <f t="shared" si="630"/>
        <v>&lt;63 micron</v>
      </c>
      <c r="L9132">
        <v>0.1</v>
      </c>
      <c r="M9132">
        <v>1.58</v>
      </c>
      <c r="N9132">
        <v>2</v>
      </c>
      <c r="O9132">
        <v>130</v>
      </c>
      <c r="P9132">
        <v>0.25</v>
      </c>
      <c r="Q9132">
        <v>1</v>
      </c>
      <c r="R9132">
        <v>1.2</v>
      </c>
      <c r="S9132">
        <v>0.25</v>
      </c>
      <c r="T9132">
        <v>7</v>
      </c>
      <c r="U9132">
        <v>18</v>
      </c>
      <c r="V9132">
        <v>26</v>
      </c>
      <c r="W9132">
        <v>2.7</v>
      </c>
      <c r="X9132">
        <v>5</v>
      </c>
      <c r="Z9132">
        <v>0.09</v>
      </c>
      <c r="AA9132">
        <v>10</v>
      </c>
      <c r="AB9132">
        <v>0.77</v>
      </c>
      <c r="AC9132">
        <v>565</v>
      </c>
      <c r="AD9132">
        <v>1</v>
      </c>
      <c r="AE9132">
        <v>0.03</v>
      </c>
      <c r="AF9132">
        <v>13</v>
      </c>
      <c r="AG9132">
        <v>1080</v>
      </c>
      <c r="AH9132">
        <v>8</v>
      </c>
      <c r="AI9132">
        <v>1</v>
      </c>
      <c r="AJ9132">
        <v>6</v>
      </c>
      <c r="AK9132">
        <v>82</v>
      </c>
      <c r="AL9132">
        <v>0.12</v>
      </c>
      <c r="AM9132">
        <v>5</v>
      </c>
      <c r="AN9132">
        <v>5</v>
      </c>
      <c r="AO9132">
        <v>60</v>
      </c>
      <c r="AP9132">
        <v>5</v>
      </c>
      <c r="AQ9132">
        <v>64</v>
      </c>
    </row>
    <row r="9133" spans="1:43" hidden="1" x14ac:dyDescent="0.25">
      <c r="A9133" t="s">
        <v>33153</v>
      </c>
      <c r="B9133" t="s">
        <v>33154</v>
      </c>
      <c r="C9133" s="1" t="str">
        <f t="shared" si="627"/>
        <v>21:0154</v>
      </c>
      <c r="D9133" s="1" t="str">
        <f t="shared" si="628"/>
        <v>21:0064</v>
      </c>
      <c r="E9133" t="s">
        <v>33155</v>
      </c>
      <c r="F9133" t="s">
        <v>33156</v>
      </c>
      <c r="H9133">
        <v>53.921976200000003</v>
      </c>
      <c r="I9133">
        <v>-124.32175479999999</v>
      </c>
      <c r="J9133" s="1" t="str">
        <f>HYPERLINK("http://geochem.nrcan.gc.ca/cdogs/content/kwd/kwd020044_e.htm", "Till")</f>
        <v>Till</v>
      </c>
      <c r="K9133" s="1" t="str">
        <f t="shared" si="630"/>
        <v>&lt;63 micron</v>
      </c>
      <c r="L9133">
        <v>0.1</v>
      </c>
      <c r="M9133">
        <v>0.63</v>
      </c>
      <c r="N9133">
        <v>2</v>
      </c>
      <c r="O9133">
        <v>130</v>
      </c>
      <c r="P9133">
        <v>0.25</v>
      </c>
      <c r="Q9133">
        <v>1</v>
      </c>
      <c r="R9133">
        <v>0.9</v>
      </c>
      <c r="S9133">
        <v>0.25</v>
      </c>
      <c r="T9133">
        <v>7</v>
      </c>
      <c r="U9133">
        <v>32</v>
      </c>
      <c r="V9133">
        <v>11</v>
      </c>
      <c r="W9133">
        <v>2.77</v>
      </c>
      <c r="X9133">
        <v>10</v>
      </c>
      <c r="Z9133">
        <v>0.05</v>
      </c>
      <c r="AA9133">
        <v>10</v>
      </c>
      <c r="AB9133">
        <v>0.36</v>
      </c>
      <c r="AC9133">
        <v>460</v>
      </c>
      <c r="AD9133">
        <v>1</v>
      </c>
      <c r="AE9133">
        <v>0.03</v>
      </c>
      <c r="AF9133">
        <v>14</v>
      </c>
      <c r="AG9133">
        <v>1440</v>
      </c>
      <c r="AH9133">
        <v>1</v>
      </c>
      <c r="AI9133">
        <v>1</v>
      </c>
      <c r="AJ9133">
        <v>3</v>
      </c>
      <c r="AK9133">
        <v>56</v>
      </c>
      <c r="AL9133">
        <v>0.11</v>
      </c>
      <c r="AM9133">
        <v>5</v>
      </c>
      <c r="AN9133">
        <v>5</v>
      </c>
      <c r="AO9133">
        <v>74</v>
      </c>
      <c r="AP9133">
        <v>5</v>
      </c>
      <c r="AQ9133">
        <v>46</v>
      </c>
    </row>
    <row r="9134" spans="1:43" hidden="1" x14ac:dyDescent="0.25">
      <c r="A9134" t="s">
        <v>33157</v>
      </c>
      <c r="B9134" t="s">
        <v>33158</v>
      </c>
      <c r="C9134" s="1" t="str">
        <f t="shared" si="627"/>
        <v>21:0154</v>
      </c>
      <c r="D9134" s="1" t="str">
        <f t="shared" si="628"/>
        <v>21:0064</v>
      </c>
      <c r="E9134" t="s">
        <v>33155</v>
      </c>
      <c r="F9134" t="s">
        <v>33159</v>
      </c>
      <c r="H9134">
        <v>53.921976200000003</v>
      </c>
      <c r="I9134">
        <v>-124.32175479999999</v>
      </c>
      <c r="J9134" s="1" t="str">
        <f>HYPERLINK("http://geochem.nrcan.gc.ca/cdogs/content/kwd/kwd020053_e.htm", "Glaciolacustrine")</f>
        <v>Glaciolacustrine</v>
      </c>
      <c r="K9134" s="1" t="str">
        <f t="shared" si="630"/>
        <v>&lt;63 micron</v>
      </c>
      <c r="L9134">
        <v>0.1</v>
      </c>
      <c r="M9134">
        <v>1.1200000000000001</v>
      </c>
      <c r="N9134">
        <v>6</v>
      </c>
      <c r="O9134">
        <v>170</v>
      </c>
      <c r="P9134">
        <v>0.25</v>
      </c>
      <c r="Q9134">
        <v>1</v>
      </c>
      <c r="R9134">
        <v>0.98</v>
      </c>
      <c r="S9134">
        <v>0.25</v>
      </c>
      <c r="T9134">
        <v>6</v>
      </c>
      <c r="U9134">
        <v>21</v>
      </c>
      <c r="V9134">
        <v>18</v>
      </c>
      <c r="W9134">
        <v>2.67</v>
      </c>
      <c r="X9134">
        <v>5</v>
      </c>
      <c r="Z9134">
        <v>7.0000000000000007E-2</v>
      </c>
      <c r="AA9134">
        <v>10</v>
      </c>
      <c r="AB9134">
        <v>0.55000000000000004</v>
      </c>
      <c r="AC9134">
        <v>565</v>
      </c>
      <c r="AD9134">
        <v>2</v>
      </c>
      <c r="AE9134">
        <v>0.03</v>
      </c>
      <c r="AF9134">
        <v>13</v>
      </c>
      <c r="AG9134">
        <v>1220</v>
      </c>
      <c r="AH9134">
        <v>6</v>
      </c>
      <c r="AI9134">
        <v>1</v>
      </c>
      <c r="AJ9134">
        <v>5</v>
      </c>
      <c r="AK9134">
        <v>89</v>
      </c>
      <c r="AL9134">
        <v>0.11</v>
      </c>
      <c r="AM9134">
        <v>5</v>
      </c>
      <c r="AN9134">
        <v>5</v>
      </c>
      <c r="AO9134">
        <v>64</v>
      </c>
      <c r="AP9134">
        <v>5</v>
      </c>
      <c r="AQ9134">
        <v>56</v>
      </c>
    </row>
    <row r="9135" spans="1:43" hidden="1" x14ac:dyDescent="0.25">
      <c r="A9135" t="s">
        <v>33160</v>
      </c>
      <c r="B9135" t="s">
        <v>33161</v>
      </c>
      <c r="C9135" s="1" t="str">
        <f t="shared" si="627"/>
        <v>21:0154</v>
      </c>
      <c r="D9135" s="1" t="str">
        <f t="shared" si="628"/>
        <v>21:0064</v>
      </c>
      <c r="E9135" t="s">
        <v>33162</v>
      </c>
      <c r="F9135" t="s">
        <v>33163</v>
      </c>
      <c r="H9135">
        <v>53.661828900000003</v>
      </c>
      <c r="I9135">
        <v>-124.3465935</v>
      </c>
      <c r="J9135" s="1" t="str">
        <f t="shared" ref="J9135:J9158" si="631">HYPERLINK("http://geochem.nrcan.gc.ca/cdogs/content/kwd/kwd020044_e.htm", "Till")</f>
        <v>Till</v>
      </c>
      <c r="K9135" s="1" t="str">
        <f t="shared" si="630"/>
        <v>&lt;63 micron</v>
      </c>
      <c r="L9135">
        <v>0.1</v>
      </c>
      <c r="M9135">
        <v>1.76</v>
      </c>
      <c r="N9135">
        <v>1</v>
      </c>
      <c r="O9135">
        <v>120</v>
      </c>
      <c r="P9135">
        <v>0.25</v>
      </c>
      <c r="Q9135">
        <v>1</v>
      </c>
      <c r="R9135">
        <v>0.9</v>
      </c>
      <c r="S9135">
        <v>0.25</v>
      </c>
      <c r="T9135">
        <v>9</v>
      </c>
      <c r="U9135">
        <v>34</v>
      </c>
      <c r="V9135">
        <v>31</v>
      </c>
      <c r="W9135">
        <v>3.1</v>
      </c>
      <c r="X9135">
        <v>10</v>
      </c>
      <c r="Z9135">
        <v>0.1</v>
      </c>
      <c r="AA9135">
        <v>10</v>
      </c>
      <c r="AB9135">
        <v>0.72</v>
      </c>
      <c r="AC9135">
        <v>430</v>
      </c>
      <c r="AD9135">
        <v>1</v>
      </c>
      <c r="AE9135">
        <v>0.01</v>
      </c>
      <c r="AF9135">
        <v>19</v>
      </c>
      <c r="AG9135">
        <v>1260</v>
      </c>
      <c r="AH9135">
        <v>4</v>
      </c>
      <c r="AI9135">
        <v>2</v>
      </c>
      <c r="AJ9135">
        <v>7</v>
      </c>
      <c r="AK9135">
        <v>86</v>
      </c>
      <c r="AL9135">
        <v>0.14000000000000001</v>
      </c>
      <c r="AM9135">
        <v>5</v>
      </c>
      <c r="AN9135">
        <v>5</v>
      </c>
      <c r="AO9135">
        <v>80</v>
      </c>
      <c r="AP9135">
        <v>5</v>
      </c>
      <c r="AQ9135">
        <v>50</v>
      </c>
    </row>
    <row r="9136" spans="1:43" hidden="1" x14ac:dyDescent="0.25">
      <c r="A9136" t="s">
        <v>33164</v>
      </c>
      <c r="B9136" t="s">
        <v>33165</v>
      </c>
      <c r="C9136" s="1" t="str">
        <f t="shared" si="627"/>
        <v>21:0154</v>
      </c>
      <c r="D9136" s="1" t="str">
        <f t="shared" si="628"/>
        <v>21:0064</v>
      </c>
      <c r="E9136" t="s">
        <v>33166</v>
      </c>
      <c r="F9136" t="s">
        <v>33167</v>
      </c>
      <c r="H9136">
        <v>53.627202099999998</v>
      </c>
      <c r="I9136">
        <v>-124.364091</v>
      </c>
      <c r="J9136" s="1" t="str">
        <f t="shared" si="631"/>
        <v>Till</v>
      </c>
      <c r="K9136" s="1" t="str">
        <f t="shared" si="630"/>
        <v>&lt;63 micron</v>
      </c>
      <c r="L9136">
        <v>0.1</v>
      </c>
      <c r="M9136">
        <v>1.34</v>
      </c>
      <c r="N9136">
        <v>2</v>
      </c>
      <c r="O9136">
        <v>170</v>
      </c>
      <c r="P9136">
        <v>0.5</v>
      </c>
      <c r="Q9136">
        <v>1</v>
      </c>
      <c r="R9136">
        <v>0.65</v>
      </c>
      <c r="S9136">
        <v>0.25</v>
      </c>
      <c r="T9136">
        <v>11</v>
      </c>
      <c r="U9136">
        <v>24</v>
      </c>
      <c r="V9136">
        <v>23</v>
      </c>
      <c r="W9136">
        <v>2.67</v>
      </c>
      <c r="X9136">
        <v>10</v>
      </c>
      <c r="Z9136">
        <v>0.12</v>
      </c>
      <c r="AA9136">
        <v>20</v>
      </c>
      <c r="AB9136">
        <v>0.46</v>
      </c>
      <c r="AC9136">
        <v>495</v>
      </c>
      <c r="AD9136">
        <v>1</v>
      </c>
      <c r="AE9136">
        <v>0.03</v>
      </c>
      <c r="AF9136">
        <v>23</v>
      </c>
      <c r="AG9136">
        <v>900</v>
      </c>
      <c r="AH9136">
        <v>10</v>
      </c>
      <c r="AI9136">
        <v>2</v>
      </c>
      <c r="AJ9136">
        <v>5</v>
      </c>
      <c r="AK9136">
        <v>64</v>
      </c>
      <c r="AL9136">
        <v>0.05</v>
      </c>
      <c r="AM9136">
        <v>5</v>
      </c>
      <c r="AN9136">
        <v>5</v>
      </c>
      <c r="AO9136">
        <v>46</v>
      </c>
      <c r="AP9136">
        <v>5</v>
      </c>
      <c r="AQ9136">
        <v>70</v>
      </c>
    </row>
    <row r="9137" spans="1:43" hidden="1" x14ac:dyDescent="0.25">
      <c r="A9137" t="s">
        <v>33168</v>
      </c>
      <c r="B9137" t="s">
        <v>33169</v>
      </c>
      <c r="C9137" s="1" t="str">
        <f t="shared" si="627"/>
        <v>21:0154</v>
      </c>
      <c r="D9137" s="1" t="str">
        <f t="shared" si="628"/>
        <v>21:0064</v>
      </c>
      <c r="E9137" t="s">
        <v>33166</v>
      </c>
      <c r="F9137" t="s">
        <v>33170</v>
      </c>
      <c r="H9137">
        <v>53.627202099999998</v>
      </c>
      <c r="I9137">
        <v>-124.364091</v>
      </c>
      <c r="J9137" s="1" t="str">
        <f t="shared" si="631"/>
        <v>Till</v>
      </c>
      <c r="K9137" s="1" t="str">
        <f t="shared" si="630"/>
        <v>&lt;63 micron</v>
      </c>
      <c r="L9137">
        <v>0.1</v>
      </c>
      <c r="M9137">
        <v>1.44</v>
      </c>
      <c r="N9137">
        <v>6</v>
      </c>
      <c r="O9137">
        <v>190</v>
      </c>
      <c r="P9137">
        <v>0.5</v>
      </c>
      <c r="Q9137">
        <v>1</v>
      </c>
      <c r="R9137">
        <v>0.66</v>
      </c>
      <c r="S9137">
        <v>0.25</v>
      </c>
      <c r="T9137">
        <v>11</v>
      </c>
      <c r="U9137">
        <v>28</v>
      </c>
      <c r="V9137">
        <v>23</v>
      </c>
      <c r="W9137">
        <v>2.88</v>
      </c>
      <c r="X9137">
        <v>10</v>
      </c>
      <c r="Z9137">
        <v>0.11</v>
      </c>
      <c r="AA9137">
        <v>20</v>
      </c>
      <c r="AB9137">
        <v>0.48</v>
      </c>
      <c r="AC9137">
        <v>510</v>
      </c>
      <c r="AD9137">
        <v>1</v>
      </c>
      <c r="AE9137">
        <v>0.02</v>
      </c>
      <c r="AF9137">
        <v>22</v>
      </c>
      <c r="AG9137">
        <v>1050</v>
      </c>
      <c r="AH9137">
        <v>10</v>
      </c>
      <c r="AI9137">
        <v>1</v>
      </c>
      <c r="AJ9137">
        <v>5</v>
      </c>
      <c r="AK9137">
        <v>79</v>
      </c>
      <c r="AL9137">
        <v>0.08</v>
      </c>
      <c r="AM9137">
        <v>5</v>
      </c>
      <c r="AN9137">
        <v>5</v>
      </c>
      <c r="AO9137">
        <v>57</v>
      </c>
      <c r="AP9137">
        <v>5</v>
      </c>
      <c r="AQ9137">
        <v>80</v>
      </c>
    </row>
    <row r="9138" spans="1:43" hidden="1" x14ac:dyDescent="0.25">
      <c r="A9138" t="s">
        <v>33171</v>
      </c>
      <c r="B9138" t="s">
        <v>33172</v>
      </c>
      <c r="C9138" s="1" t="str">
        <f t="shared" si="627"/>
        <v>21:0154</v>
      </c>
      <c r="D9138" s="1" t="str">
        <f t="shared" si="628"/>
        <v>21:0064</v>
      </c>
      <c r="E9138" t="s">
        <v>33173</v>
      </c>
      <c r="F9138" t="s">
        <v>33174</v>
      </c>
      <c r="H9138">
        <v>53.5925777</v>
      </c>
      <c r="I9138">
        <v>-124.37332550000001</v>
      </c>
      <c r="J9138" s="1" t="str">
        <f t="shared" si="631"/>
        <v>Till</v>
      </c>
      <c r="K9138" s="1" t="str">
        <f t="shared" si="630"/>
        <v>&lt;63 micron</v>
      </c>
      <c r="L9138">
        <v>0.1</v>
      </c>
      <c r="M9138">
        <v>1.35</v>
      </c>
      <c r="N9138">
        <v>2</v>
      </c>
      <c r="O9138">
        <v>180</v>
      </c>
      <c r="P9138">
        <v>0.5</v>
      </c>
      <c r="Q9138">
        <v>1</v>
      </c>
      <c r="R9138">
        <v>0.94</v>
      </c>
      <c r="S9138">
        <v>0.25</v>
      </c>
      <c r="T9138">
        <v>11</v>
      </c>
      <c r="U9138">
        <v>31</v>
      </c>
      <c r="V9138">
        <v>21</v>
      </c>
      <c r="W9138">
        <v>3.59</v>
      </c>
      <c r="X9138">
        <v>10</v>
      </c>
      <c r="Z9138">
        <v>0.13</v>
      </c>
      <c r="AA9138">
        <v>30</v>
      </c>
      <c r="AB9138">
        <v>0.7</v>
      </c>
      <c r="AC9138">
        <v>560</v>
      </c>
      <c r="AD9138">
        <v>1</v>
      </c>
      <c r="AE9138">
        <v>0.02</v>
      </c>
      <c r="AF9138">
        <v>25</v>
      </c>
      <c r="AG9138">
        <v>1940</v>
      </c>
      <c r="AH9138">
        <v>2</v>
      </c>
      <c r="AI9138">
        <v>1</v>
      </c>
      <c r="AJ9138">
        <v>6</v>
      </c>
      <c r="AK9138">
        <v>83</v>
      </c>
      <c r="AL9138">
        <v>0.14000000000000001</v>
      </c>
      <c r="AM9138">
        <v>5</v>
      </c>
      <c r="AN9138">
        <v>5</v>
      </c>
      <c r="AO9138">
        <v>81</v>
      </c>
      <c r="AP9138">
        <v>5</v>
      </c>
      <c r="AQ9138">
        <v>66</v>
      </c>
    </row>
    <row r="9139" spans="1:43" hidden="1" x14ac:dyDescent="0.25">
      <c r="A9139" t="s">
        <v>33175</v>
      </c>
      <c r="B9139" t="s">
        <v>33176</v>
      </c>
      <c r="C9139" s="1" t="str">
        <f t="shared" si="627"/>
        <v>21:0154</v>
      </c>
      <c r="D9139" s="1" t="str">
        <f t="shared" si="628"/>
        <v>21:0064</v>
      </c>
      <c r="E9139" t="s">
        <v>33173</v>
      </c>
      <c r="F9139" t="s">
        <v>33177</v>
      </c>
      <c r="H9139">
        <v>53.5925777</v>
      </c>
      <c r="I9139">
        <v>-124.37332550000001</v>
      </c>
      <c r="J9139" s="1" t="str">
        <f t="shared" si="631"/>
        <v>Till</v>
      </c>
      <c r="K9139" s="1" t="str">
        <f t="shared" si="630"/>
        <v>&lt;63 micron</v>
      </c>
      <c r="L9139">
        <v>0.1</v>
      </c>
      <c r="M9139">
        <v>1.28</v>
      </c>
      <c r="N9139">
        <v>1</v>
      </c>
      <c r="O9139">
        <v>170</v>
      </c>
      <c r="P9139">
        <v>0.5</v>
      </c>
      <c r="Q9139">
        <v>1</v>
      </c>
      <c r="R9139">
        <v>0.72</v>
      </c>
      <c r="S9139">
        <v>0.25</v>
      </c>
      <c r="T9139">
        <v>10</v>
      </c>
      <c r="U9139">
        <v>26</v>
      </c>
      <c r="V9139">
        <v>16</v>
      </c>
      <c r="W9139">
        <v>3.44</v>
      </c>
      <c r="X9139">
        <v>10</v>
      </c>
      <c r="Z9139">
        <v>0.1</v>
      </c>
      <c r="AA9139">
        <v>30</v>
      </c>
      <c r="AB9139">
        <v>0.62</v>
      </c>
      <c r="AC9139">
        <v>600</v>
      </c>
      <c r="AD9139">
        <v>0.5</v>
      </c>
      <c r="AE9139">
        <v>0.01</v>
      </c>
      <c r="AF9139">
        <v>23</v>
      </c>
      <c r="AG9139">
        <v>1840</v>
      </c>
      <c r="AH9139">
        <v>6</v>
      </c>
      <c r="AI9139">
        <v>1</v>
      </c>
      <c r="AJ9139">
        <v>6</v>
      </c>
      <c r="AK9139">
        <v>66</v>
      </c>
      <c r="AL9139">
        <v>0.12</v>
      </c>
      <c r="AM9139">
        <v>5</v>
      </c>
      <c r="AN9139">
        <v>5</v>
      </c>
      <c r="AO9139">
        <v>73</v>
      </c>
      <c r="AP9139">
        <v>5</v>
      </c>
      <c r="AQ9139">
        <v>58</v>
      </c>
    </row>
    <row r="9140" spans="1:43" hidden="1" x14ac:dyDescent="0.25">
      <c r="A9140" t="s">
        <v>33178</v>
      </c>
      <c r="B9140" t="s">
        <v>33179</v>
      </c>
      <c r="C9140" s="1" t="str">
        <f t="shared" si="627"/>
        <v>21:0154</v>
      </c>
      <c r="D9140" s="1" t="str">
        <f t="shared" si="628"/>
        <v>21:0064</v>
      </c>
      <c r="E9140" t="s">
        <v>33180</v>
      </c>
      <c r="F9140" t="s">
        <v>33181</v>
      </c>
      <c r="H9140">
        <v>53.5781615</v>
      </c>
      <c r="I9140">
        <v>-124.42987840000001</v>
      </c>
      <c r="J9140" s="1" t="str">
        <f t="shared" si="631"/>
        <v>Till</v>
      </c>
      <c r="K9140" s="1" t="str">
        <f t="shared" si="630"/>
        <v>&lt;63 micron</v>
      </c>
      <c r="L9140">
        <v>0.1</v>
      </c>
      <c r="M9140">
        <v>2</v>
      </c>
      <c r="N9140">
        <v>2</v>
      </c>
      <c r="O9140">
        <v>200</v>
      </c>
      <c r="P9140">
        <v>0.5</v>
      </c>
      <c r="Q9140">
        <v>1</v>
      </c>
      <c r="R9140">
        <v>0.92</v>
      </c>
      <c r="S9140">
        <v>0.25</v>
      </c>
      <c r="T9140">
        <v>15</v>
      </c>
      <c r="U9140">
        <v>43</v>
      </c>
      <c r="V9140">
        <v>30</v>
      </c>
      <c r="W9140">
        <v>4.67</v>
      </c>
      <c r="X9140">
        <v>10</v>
      </c>
      <c r="Z9140">
        <v>0.1</v>
      </c>
      <c r="AA9140">
        <v>30</v>
      </c>
      <c r="AB9140">
        <v>1.02</v>
      </c>
      <c r="AC9140">
        <v>600</v>
      </c>
      <c r="AD9140">
        <v>1</v>
      </c>
      <c r="AE9140">
        <v>0.02</v>
      </c>
      <c r="AF9140">
        <v>38</v>
      </c>
      <c r="AG9140">
        <v>1970</v>
      </c>
      <c r="AH9140">
        <v>4</v>
      </c>
      <c r="AI9140">
        <v>1</v>
      </c>
      <c r="AJ9140">
        <v>10</v>
      </c>
      <c r="AK9140">
        <v>114</v>
      </c>
      <c r="AL9140">
        <v>0.18</v>
      </c>
      <c r="AM9140">
        <v>5</v>
      </c>
      <c r="AN9140">
        <v>5</v>
      </c>
      <c r="AO9140">
        <v>101</v>
      </c>
      <c r="AP9140">
        <v>5</v>
      </c>
      <c r="AQ9140">
        <v>80</v>
      </c>
    </row>
    <row r="9141" spans="1:43" hidden="1" x14ac:dyDescent="0.25">
      <c r="A9141" t="s">
        <v>33182</v>
      </c>
      <c r="B9141" t="s">
        <v>33183</v>
      </c>
      <c r="C9141" s="1" t="str">
        <f t="shared" si="627"/>
        <v>21:0154</v>
      </c>
      <c r="D9141" s="1" t="str">
        <f t="shared" si="628"/>
        <v>21:0064</v>
      </c>
      <c r="E9141" t="s">
        <v>33184</v>
      </c>
      <c r="F9141" t="s">
        <v>33185</v>
      </c>
      <c r="H9141">
        <v>53.573398599999997</v>
      </c>
      <c r="I9141">
        <v>-124.51021729999999</v>
      </c>
      <c r="J9141" s="1" t="str">
        <f t="shared" si="631"/>
        <v>Till</v>
      </c>
      <c r="K9141" s="1" t="str">
        <f t="shared" si="630"/>
        <v>&lt;63 micron</v>
      </c>
      <c r="L9141">
        <v>0.1</v>
      </c>
      <c r="M9141">
        <v>1.39</v>
      </c>
      <c r="N9141">
        <v>6</v>
      </c>
      <c r="O9141">
        <v>160</v>
      </c>
      <c r="P9141">
        <v>0.5</v>
      </c>
      <c r="Q9141">
        <v>1</v>
      </c>
      <c r="R9141">
        <v>0.75</v>
      </c>
      <c r="S9141">
        <v>0.25</v>
      </c>
      <c r="T9141">
        <v>10</v>
      </c>
      <c r="U9141">
        <v>34</v>
      </c>
      <c r="V9141">
        <v>24</v>
      </c>
      <c r="W9141">
        <v>3.73</v>
      </c>
      <c r="X9141">
        <v>10</v>
      </c>
      <c r="Z9141">
        <v>0.09</v>
      </c>
      <c r="AA9141">
        <v>20</v>
      </c>
      <c r="AB9141">
        <v>0.61</v>
      </c>
      <c r="AC9141">
        <v>785</v>
      </c>
      <c r="AD9141">
        <v>1</v>
      </c>
      <c r="AE9141">
        <v>0.01</v>
      </c>
      <c r="AF9141">
        <v>22</v>
      </c>
      <c r="AG9141">
        <v>1410</v>
      </c>
      <c r="AH9141">
        <v>2</v>
      </c>
      <c r="AI9141">
        <v>1</v>
      </c>
      <c r="AJ9141">
        <v>7</v>
      </c>
      <c r="AK9141">
        <v>81</v>
      </c>
      <c r="AL9141">
        <v>0.17</v>
      </c>
      <c r="AM9141">
        <v>5</v>
      </c>
      <c r="AN9141">
        <v>5</v>
      </c>
      <c r="AO9141">
        <v>92</v>
      </c>
      <c r="AP9141">
        <v>5</v>
      </c>
      <c r="AQ9141">
        <v>64</v>
      </c>
    </row>
    <row r="9142" spans="1:43" hidden="1" x14ac:dyDescent="0.25">
      <c r="A9142" t="s">
        <v>33186</v>
      </c>
      <c r="B9142" t="s">
        <v>33187</v>
      </c>
      <c r="C9142" s="1" t="str">
        <f t="shared" si="627"/>
        <v>21:0154</v>
      </c>
      <c r="D9142" s="1" t="str">
        <f t="shared" si="628"/>
        <v>21:0064</v>
      </c>
      <c r="E9142" t="s">
        <v>33188</v>
      </c>
      <c r="F9142" t="s">
        <v>33189</v>
      </c>
      <c r="H9142">
        <v>53.563899900000003</v>
      </c>
      <c r="I9142">
        <v>-124.5672584</v>
      </c>
      <c r="J9142" s="1" t="str">
        <f t="shared" si="631"/>
        <v>Till</v>
      </c>
      <c r="K9142" s="1" t="str">
        <f t="shared" si="630"/>
        <v>&lt;63 micron</v>
      </c>
      <c r="L9142">
        <v>0.1</v>
      </c>
      <c r="M9142">
        <v>1.2</v>
      </c>
      <c r="N9142">
        <v>6</v>
      </c>
      <c r="O9142">
        <v>110</v>
      </c>
      <c r="P9142">
        <v>0.25</v>
      </c>
      <c r="Q9142">
        <v>1</v>
      </c>
      <c r="R9142">
        <v>0.72</v>
      </c>
      <c r="S9142">
        <v>0.25</v>
      </c>
      <c r="T9142">
        <v>5</v>
      </c>
      <c r="U9142">
        <v>26</v>
      </c>
      <c r="V9142">
        <v>17</v>
      </c>
      <c r="W9142">
        <v>3.27</v>
      </c>
      <c r="X9142">
        <v>10</v>
      </c>
      <c r="Z9142">
        <v>7.0000000000000007E-2</v>
      </c>
      <c r="AA9142">
        <v>10</v>
      </c>
      <c r="AB9142">
        <v>0.41</v>
      </c>
      <c r="AC9142">
        <v>385</v>
      </c>
      <c r="AD9142">
        <v>1</v>
      </c>
      <c r="AE9142">
        <v>0.02</v>
      </c>
      <c r="AF9142">
        <v>13</v>
      </c>
      <c r="AG9142">
        <v>1120</v>
      </c>
      <c r="AH9142">
        <v>6</v>
      </c>
      <c r="AI9142">
        <v>2</v>
      </c>
      <c r="AJ9142">
        <v>6</v>
      </c>
      <c r="AK9142">
        <v>70</v>
      </c>
      <c r="AL9142">
        <v>0.14000000000000001</v>
      </c>
      <c r="AM9142">
        <v>5</v>
      </c>
      <c r="AN9142">
        <v>5</v>
      </c>
      <c r="AO9142">
        <v>78</v>
      </c>
      <c r="AP9142">
        <v>5</v>
      </c>
      <c r="AQ9142">
        <v>56</v>
      </c>
    </row>
    <row r="9143" spans="1:43" hidden="1" x14ac:dyDescent="0.25">
      <c r="A9143" t="s">
        <v>33190</v>
      </c>
      <c r="B9143" t="s">
        <v>33191</v>
      </c>
      <c r="C9143" s="1" t="str">
        <f t="shared" si="627"/>
        <v>21:0154</v>
      </c>
      <c r="D9143" s="1" t="str">
        <f t="shared" si="628"/>
        <v>21:0064</v>
      </c>
      <c r="E9143" t="s">
        <v>33192</v>
      </c>
      <c r="F9143" t="s">
        <v>33193</v>
      </c>
      <c r="H9143">
        <v>53.852983000000002</v>
      </c>
      <c r="I9143">
        <v>-124.23786200000001</v>
      </c>
      <c r="J9143" s="1" t="str">
        <f t="shared" si="631"/>
        <v>Till</v>
      </c>
      <c r="K9143" s="1" t="str">
        <f t="shared" si="630"/>
        <v>&lt;63 micron</v>
      </c>
      <c r="L9143">
        <v>0.1</v>
      </c>
      <c r="M9143">
        <v>2.17</v>
      </c>
      <c r="N9143">
        <v>10</v>
      </c>
      <c r="O9143">
        <v>170</v>
      </c>
      <c r="P9143">
        <v>0.5</v>
      </c>
      <c r="Q9143">
        <v>1</v>
      </c>
      <c r="R9143">
        <v>0.69</v>
      </c>
      <c r="S9143">
        <v>0.25</v>
      </c>
      <c r="T9143">
        <v>14</v>
      </c>
      <c r="U9143">
        <v>75</v>
      </c>
      <c r="V9143">
        <v>37</v>
      </c>
      <c r="W9143">
        <v>3.92</v>
      </c>
      <c r="X9143">
        <v>10</v>
      </c>
      <c r="Z9143">
        <v>0.14000000000000001</v>
      </c>
      <c r="AA9143">
        <v>20</v>
      </c>
      <c r="AB9143">
        <v>1.1200000000000001</v>
      </c>
      <c r="AC9143">
        <v>515</v>
      </c>
      <c r="AD9143">
        <v>1</v>
      </c>
      <c r="AE9143">
        <v>0.01</v>
      </c>
      <c r="AF9143">
        <v>53</v>
      </c>
      <c r="AG9143">
        <v>1180</v>
      </c>
      <c r="AH9143">
        <v>8</v>
      </c>
      <c r="AI9143">
        <v>2</v>
      </c>
      <c r="AJ9143">
        <v>9</v>
      </c>
      <c r="AK9143">
        <v>77</v>
      </c>
      <c r="AL9143">
        <v>0.09</v>
      </c>
      <c r="AM9143">
        <v>5</v>
      </c>
      <c r="AN9143">
        <v>5</v>
      </c>
      <c r="AO9143">
        <v>80</v>
      </c>
      <c r="AP9143">
        <v>5</v>
      </c>
      <c r="AQ9143">
        <v>76</v>
      </c>
    </row>
    <row r="9144" spans="1:43" hidden="1" x14ac:dyDescent="0.25">
      <c r="A9144" t="s">
        <v>33194</v>
      </c>
      <c r="B9144" t="s">
        <v>33195</v>
      </c>
      <c r="C9144" s="1" t="str">
        <f t="shared" si="627"/>
        <v>21:0154</v>
      </c>
      <c r="D9144" s="1" t="str">
        <f t="shared" si="628"/>
        <v>21:0064</v>
      </c>
      <c r="E9144" t="s">
        <v>33196</v>
      </c>
      <c r="F9144" t="s">
        <v>33197</v>
      </c>
      <c r="H9144">
        <v>53.835779700000003</v>
      </c>
      <c r="I9144">
        <v>-124.18340550000001</v>
      </c>
      <c r="J9144" s="1" t="str">
        <f t="shared" si="631"/>
        <v>Till</v>
      </c>
      <c r="K9144" s="1" t="str">
        <f t="shared" si="630"/>
        <v>&lt;63 micron</v>
      </c>
      <c r="L9144">
        <v>0.1</v>
      </c>
      <c r="M9144">
        <v>1.23</v>
      </c>
      <c r="N9144">
        <v>1</v>
      </c>
      <c r="O9144">
        <v>130</v>
      </c>
      <c r="P9144">
        <v>0.25</v>
      </c>
      <c r="Q9144">
        <v>1</v>
      </c>
      <c r="R9144">
        <v>0.55000000000000004</v>
      </c>
      <c r="S9144">
        <v>0.25</v>
      </c>
      <c r="T9144">
        <v>7</v>
      </c>
      <c r="U9144">
        <v>40</v>
      </c>
      <c r="V9144">
        <v>21</v>
      </c>
      <c r="W9144">
        <v>3.09</v>
      </c>
      <c r="X9144">
        <v>10</v>
      </c>
      <c r="Z9144">
        <v>0.09</v>
      </c>
      <c r="AA9144">
        <v>10</v>
      </c>
      <c r="AB9144">
        <v>0.51</v>
      </c>
      <c r="AC9144">
        <v>420</v>
      </c>
      <c r="AD9144">
        <v>1</v>
      </c>
      <c r="AE9144">
        <v>0.01</v>
      </c>
      <c r="AF9144">
        <v>24</v>
      </c>
      <c r="AG9144">
        <v>1180</v>
      </c>
      <c r="AH9144">
        <v>1</v>
      </c>
      <c r="AI9144">
        <v>1</v>
      </c>
      <c r="AJ9144">
        <v>6</v>
      </c>
      <c r="AK9144">
        <v>74</v>
      </c>
      <c r="AL9144">
        <v>0.14000000000000001</v>
      </c>
      <c r="AM9144">
        <v>5</v>
      </c>
      <c r="AN9144">
        <v>5</v>
      </c>
      <c r="AO9144">
        <v>76</v>
      </c>
      <c r="AP9144">
        <v>5</v>
      </c>
      <c r="AQ9144">
        <v>42</v>
      </c>
    </row>
    <row r="9145" spans="1:43" hidden="1" x14ac:dyDescent="0.25">
      <c r="A9145" t="s">
        <v>33198</v>
      </c>
      <c r="B9145" t="s">
        <v>33199</v>
      </c>
      <c r="C9145" s="1" t="str">
        <f t="shared" si="627"/>
        <v>21:0154</v>
      </c>
      <c r="D9145" s="1" t="str">
        <f t="shared" si="628"/>
        <v>21:0064</v>
      </c>
      <c r="E9145" t="s">
        <v>33200</v>
      </c>
      <c r="F9145" t="s">
        <v>33201</v>
      </c>
      <c r="H9145">
        <v>53.854725899999998</v>
      </c>
      <c r="I9145">
        <v>-124.1531525</v>
      </c>
      <c r="J9145" s="1" t="str">
        <f t="shared" si="631"/>
        <v>Till</v>
      </c>
      <c r="K9145" s="1" t="str">
        <f t="shared" si="630"/>
        <v>&lt;63 micron</v>
      </c>
      <c r="L9145">
        <v>0.1</v>
      </c>
      <c r="M9145">
        <v>2.0699999999999998</v>
      </c>
      <c r="N9145">
        <v>10</v>
      </c>
      <c r="O9145">
        <v>180</v>
      </c>
      <c r="P9145">
        <v>0.5</v>
      </c>
      <c r="Q9145">
        <v>1</v>
      </c>
      <c r="R9145">
        <v>1.3</v>
      </c>
      <c r="S9145">
        <v>0.25</v>
      </c>
      <c r="T9145">
        <v>15</v>
      </c>
      <c r="U9145">
        <v>33</v>
      </c>
      <c r="V9145">
        <v>34</v>
      </c>
      <c r="W9145">
        <v>3.56</v>
      </c>
      <c r="X9145">
        <v>10</v>
      </c>
      <c r="Z9145">
        <v>0.19</v>
      </c>
      <c r="AA9145">
        <v>20</v>
      </c>
      <c r="AB9145">
        <v>0.92</v>
      </c>
      <c r="AC9145">
        <v>820</v>
      </c>
      <c r="AD9145">
        <v>2</v>
      </c>
      <c r="AE9145">
        <v>0.02</v>
      </c>
      <c r="AF9145">
        <v>31</v>
      </c>
      <c r="AG9145">
        <v>1080</v>
      </c>
      <c r="AH9145">
        <v>8</v>
      </c>
      <c r="AI9145">
        <v>1</v>
      </c>
      <c r="AJ9145">
        <v>8</v>
      </c>
      <c r="AK9145">
        <v>87</v>
      </c>
      <c r="AL9145">
        <v>0.09</v>
      </c>
      <c r="AM9145">
        <v>5</v>
      </c>
      <c r="AN9145">
        <v>5</v>
      </c>
      <c r="AO9145">
        <v>74</v>
      </c>
      <c r="AP9145">
        <v>5</v>
      </c>
      <c r="AQ9145">
        <v>84</v>
      </c>
    </row>
    <row r="9146" spans="1:43" hidden="1" x14ac:dyDescent="0.25">
      <c r="A9146" t="s">
        <v>33202</v>
      </c>
      <c r="B9146" t="s">
        <v>33203</v>
      </c>
      <c r="C9146" s="1" t="str">
        <f t="shared" si="627"/>
        <v>21:0154</v>
      </c>
      <c r="D9146" s="1" t="str">
        <f t="shared" si="628"/>
        <v>21:0064</v>
      </c>
      <c r="E9146" t="s">
        <v>33204</v>
      </c>
      <c r="F9146" t="s">
        <v>33205</v>
      </c>
      <c r="H9146">
        <v>53.793233100000002</v>
      </c>
      <c r="I9146">
        <v>-124.1305906</v>
      </c>
      <c r="J9146" s="1" t="str">
        <f t="shared" si="631"/>
        <v>Till</v>
      </c>
      <c r="K9146" s="1" t="str">
        <f t="shared" si="630"/>
        <v>&lt;63 micron</v>
      </c>
      <c r="L9146">
        <v>0.1</v>
      </c>
      <c r="M9146">
        <v>1.4</v>
      </c>
      <c r="N9146">
        <v>1</v>
      </c>
      <c r="O9146">
        <v>120</v>
      </c>
      <c r="P9146">
        <v>0.25</v>
      </c>
      <c r="Q9146">
        <v>1</v>
      </c>
      <c r="R9146">
        <v>0.53</v>
      </c>
      <c r="S9146">
        <v>0.25</v>
      </c>
      <c r="T9146">
        <v>6</v>
      </c>
      <c r="U9146">
        <v>38</v>
      </c>
      <c r="V9146">
        <v>18</v>
      </c>
      <c r="W9146">
        <v>2.9</v>
      </c>
      <c r="X9146">
        <v>10</v>
      </c>
      <c r="Z9146">
        <v>0.08</v>
      </c>
      <c r="AA9146">
        <v>20</v>
      </c>
      <c r="AB9146">
        <v>0.43</v>
      </c>
      <c r="AC9146">
        <v>350</v>
      </c>
      <c r="AD9146">
        <v>1</v>
      </c>
      <c r="AE9146">
        <v>0.01</v>
      </c>
      <c r="AF9146">
        <v>18</v>
      </c>
      <c r="AG9146">
        <v>1140</v>
      </c>
      <c r="AH9146">
        <v>2</v>
      </c>
      <c r="AI9146">
        <v>1</v>
      </c>
      <c r="AJ9146">
        <v>6</v>
      </c>
      <c r="AK9146">
        <v>51</v>
      </c>
      <c r="AL9146">
        <v>0.14000000000000001</v>
      </c>
      <c r="AM9146">
        <v>5</v>
      </c>
      <c r="AN9146">
        <v>5</v>
      </c>
      <c r="AO9146">
        <v>72</v>
      </c>
      <c r="AP9146">
        <v>5</v>
      </c>
      <c r="AQ9146">
        <v>44</v>
      </c>
    </row>
    <row r="9147" spans="1:43" hidden="1" x14ac:dyDescent="0.25">
      <c r="A9147" t="s">
        <v>33206</v>
      </c>
      <c r="B9147" t="s">
        <v>33207</v>
      </c>
      <c r="C9147" s="1" t="str">
        <f t="shared" si="627"/>
        <v>21:0154</v>
      </c>
      <c r="D9147" s="1" t="str">
        <f t="shared" si="628"/>
        <v>21:0064</v>
      </c>
      <c r="E9147" t="s">
        <v>33208</v>
      </c>
      <c r="F9147" t="s">
        <v>33209</v>
      </c>
      <c r="H9147">
        <v>53.796386099999999</v>
      </c>
      <c r="I9147">
        <v>-124.07108409999999</v>
      </c>
      <c r="J9147" s="1" t="str">
        <f t="shared" si="631"/>
        <v>Till</v>
      </c>
      <c r="K9147" s="1" t="str">
        <f t="shared" si="630"/>
        <v>&lt;63 micron</v>
      </c>
      <c r="L9147">
        <v>0.1</v>
      </c>
      <c r="M9147">
        <v>1</v>
      </c>
      <c r="N9147">
        <v>2</v>
      </c>
      <c r="O9147">
        <v>140</v>
      </c>
      <c r="P9147">
        <v>0.25</v>
      </c>
      <c r="Q9147">
        <v>1</v>
      </c>
      <c r="R9147">
        <v>0.56999999999999995</v>
      </c>
      <c r="S9147">
        <v>0.25</v>
      </c>
      <c r="T9147">
        <v>7</v>
      </c>
      <c r="U9147">
        <v>30</v>
      </c>
      <c r="V9147">
        <v>18</v>
      </c>
      <c r="W9147">
        <v>2.75</v>
      </c>
      <c r="X9147">
        <v>10</v>
      </c>
      <c r="Z9147">
        <v>7.0000000000000007E-2</v>
      </c>
      <c r="AA9147">
        <v>10</v>
      </c>
      <c r="AB9147">
        <v>0.43</v>
      </c>
      <c r="AC9147">
        <v>430</v>
      </c>
      <c r="AD9147">
        <v>1</v>
      </c>
      <c r="AE9147">
        <v>0.01</v>
      </c>
      <c r="AF9147">
        <v>17</v>
      </c>
      <c r="AG9147">
        <v>1170</v>
      </c>
      <c r="AH9147">
        <v>6</v>
      </c>
      <c r="AI9147">
        <v>1</v>
      </c>
      <c r="AJ9147">
        <v>4</v>
      </c>
      <c r="AK9147">
        <v>58</v>
      </c>
      <c r="AL9147">
        <v>0.1</v>
      </c>
      <c r="AM9147">
        <v>5</v>
      </c>
      <c r="AN9147">
        <v>5</v>
      </c>
      <c r="AO9147">
        <v>70</v>
      </c>
      <c r="AP9147">
        <v>5</v>
      </c>
      <c r="AQ9147">
        <v>50</v>
      </c>
    </row>
    <row r="9148" spans="1:43" hidden="1" x14ac:dyDescent="0.25">
      <c r="A9148" t="s">
        <v>33210</v>
      </c>
      <c r="B9148" t="s">
        <v>33211</v>
      </c>
      <c r="C9148" s="1" t="str">
        <f t="shared" si="627"/>
        <v>21:0154</v>
      </c>
      <c r="D9148" s="1" t="str">
        <f t="shared" si="628"/>
        <v>21:0064</v>
      </c>
      <c r="E9148" t="s">
        <v>33212</v>
      </c>
      <c r="F9148" t="s">
        <v>33213</v>
      </c>
      <c r="H9148">
        <v>53.7757346</v>
      </c>
      <c r="I9148">
        <v>-124.0934724</v>
      </c>
      <c r="J9148" s="1" t="str">
        <f t="shared" si="631"/>
        <v>Till</v>
      </c>
      <c r="K9148" s="1" t="str">
        <f t="shared" si="630"/>
        <v>&lt;63 micron</v>
      </c>
      <c r="L9148">
        <v>0.1</v>
      </c>
      <c r="M9148">
        <v>1.67</v>
      </c>
      <c r="N9148">
        <v>1</v>
      </c>
      <c r="O9148">
        <v>160</v>
      </c>
      <c r="P9148">
        <v>0.25</v>
      </c>
      <c r="Q9148">
        <v>1</v>
      </c>
      <c r="R9148">
        <v>0.63</v>
      </c>
      <c r="S9148">
        <v>0.25</v>
      </c>
      <c r="T9148">
        <v>9</v>
      </c>
      <c r="U9148">
        <v>37</v>
      </c>
      <c r="V9148">
        <v>29</v>
      </c>
      <c r="W9148">
        <v>3.42</v>
      </c>
      <c r="X9148">
        <v>10</v>
      </c>
      <c r="Z9148">
        <v>0.12</v>
      </c>
      <c r="AA9148">
        <v>20</v>
      </c>
      <c r="AB9148">
        <v>0.67</v>
      </c>
      <c r="AC9148">
        <v>500</v>
      </c>
      <c r="AD9148">
        <v>1</v>
      </c>
      <c r="AE9148">
        <v>0.01</v>
      </c>
      <c r="AF9148">
        <v>25</v>
      </c>
      <c r="AG9148">
        <v>1180</v>
      </c>
      <c r="AH9148">
        <v>2</v>
      </c>
      <c r="AI9148">
        <v>1</v>
      </c>
      <c r="AJ9148">
        <v>7</v>
      </c>
      <c r="AK9148">
        <v>70</v>
      </c>
      <c r="AL9148">
        <v>0.13</v>
      </c>
      <c r="AM9148">
        <v>5</v>
      </c>
      <c r="AN9148">
        <v>5</v>
      </c>
      <c r="AO9148">
        <v>76</v>
      </c>
      <c r="AP9148">
        <v>5</v>
      </c>
      <c r="AQ9148">
        <v>68</v>
      </c>
    </row>
    <row r="9149" spans="1:43" hidden="1" x14ac:dyDescent="0.25">
      <c r="A9149" t="s">
        <v>33214</v>
      </c>
      <c r="B9149" t="s">
        <v>33215</v>
      </c>
      <c r="C9149" s="1" t="str">
        <f t="shared" si="627"/>
        <v>21:0154</v>
      </c>
      <c r="D9149" s="1" t="str">
        <f t="shared" si="628"/>
        <v>21:0064</v>
      </c>
      <c r="E9149" t="s">
        <v>33216</v>
      </c>
      <c r="F9149" t="s">
        <v>33217</v>
      </c>
      <c r="H9149">
        <v>53.776243999999998</v>
      </c>
      <c r="I9149">
        <v>-124.0361235</v>
      </c>
      <c r="J9149" s="1" t="str">
        <f t="shared" si="631"/>
        <v>Till</v>
      </c>
      <c r="K9149" s="1" t="str">
        <f t="shared" si="630"/>
        <v>&lt;63 micron</v>
      </c>
      <c r="L9149">
        <v>0.1</v>
      </c>
      <c r="M9149">
        <v>1.21</v>
      </c>
      <c r="N9149">
        <v>1</v>
      </c>
      <c r="O9149">
        <v>120</v>
      </c>
      <c r="P9149">
        <v>0.25</v>
      </c>
      <c r="Q9149">
        <v>1</v>
      </c>
      <c r="R9149">
        <v>0.51</v>
      </c>
      <c r="S9149">
        <v>0.25</v>
      </c>
      <c r="T9149">
        <v>5</v>
      </c>
      <c r="U9149">
        <v>40</v>
      </c>
      <c r="V9149">
        <v>17</v>
      </c>
      <c r="W9149">
        <v>2.88</v>
      </c>
      <c r="X9149">
        <v>10</v>
      </c>
      <c r="Z9149">
        <v>0.06</v>
      </c>
      <c r="AA9149">
        <v>10</v>
      </c>
      <c r="AB9149">
        <v>0.34</v>
      </c>
      <c r="AC9149">
        <v>360</v>
      </c>
      <c r="AD9149">
        <v>0.5</v>
      </c>
      <c r="AE9149">
        <v>5.0000000000000001E-3</v>
      </c>
      <c r="AF9149">
        <v>19</v>
      </c>
      <c r="AG9149">
        <v>1290</v>
      </c>
      <c r="AH9149">
        <v>2</v>
      </c>
      <c r="AI9149">
        <v>1</v>
      </c>
      <c r="AJ9149">
        <v>5</v>
      </c>
      <c r="AK9149">
        <v>62</v>
      </c>
      <c r="AL9149">
        <v>0.14000000000000001</v>
      </c>
      <c r="AM9149">
        <v>5</v>
      </c>
      <c r="AN9149">
        <v>5</v>
      </c>
      <c r="AO9149">
        <v>77</v>
      </c>
      <c r="AP9149">
        <v>5</v>
      </c>
      <c r="AQ9149">
        <v>44</v>
      </c>
    </row>
    <row r="9150" spans="1:43" hidden="1" x14ac:dyDescent="0.25">
      <c r="A9150" t="s">
        <v>33218</v>
      </c>
      <c r="B9150" t="s">
        <v>33219</v>
      </c>
      <c r="C9150" s="1" t="str">
        <f t="shared" si="627"/>
        <v>21:0154</v>
      </c>
      <c r="D9150" s="1" t="str">
        <f t="shared" si="628"/>
        <v>21:0064</v>
      </c>
      <c r="E9150" t="s">
        <v>33220</v>
      </c>
      <c r="F9150" t="s">
        <v>33221</v>
      </c>
      <c r="H9150">
        <v>53.806002100000001</v>
      </c>
      <c r="I9150">
        <v>-124.02501220000001</v>
      </c>
      <c r="J9150" s="1" t="str">
        <f t="shared" si="631"/>
        <v>Till</v>
      </c>
      <c r="K9150" s="1" t="str">
        <f t="shared" si="630"/>
        <v>&lt;63 micron</v>
      </c>
      <c r="L9150">
        <v>0.1</v>
      </c>
      <c r="M9150">
        <v>0.95</v>
      </c>
      <c r="N9150">
        <v>2</v>
      </c>
      <c r="O9150">
        <v>110</v>
      </c>
      <c r="P9150">
        <v>0.25</v>
      </c>
      <c r="Q9150">
        <v>1</v>
      </c>
      <c r="R9150">
        <v>0.5</v>
      </c>
      <c r="S9150">
        <v>0.25</v>
      </c>
      <c r="T9150">
        <v>6</v>
      </c>
      <c r="U9150">
        <v>42</v>
      </c>
      <c r="V9150">
        <v>16</v>
      </c>
      <c r="W9150">
        <v>3.19</v>
      </c>
      <c r="X9150">
        <v>10</v>
      </c>
      <c r="Z9150">
        <v>0.05</v>
      </c>
      <c r="AA9150">
        <v>10</v>
      </c>
      <c r="AB9150">
        <v>0.36</v>
      </c>
      <c r="AC9150">
        <v>280</v>
      </c>
      <c r="AD9150">
        <v>1</v>
      </c>
      <c r="AE9150">
        <v>0.01</v>
      </c>
      <c r="AF9150">
        <v>21</v>
      </c>
      <c r="AG9150">
        <v>1080</v>
      </c>
      <c r="AH9150">
        <v>2</v>
      </c>
      <c r="AI9150">
        <v>1</v>
      </c>
      <c r="AJ9150">
        <v>5</v>
      </c>
      <c r="AK9150">
        <v>60</v>
      </c>
      <c r="AL9150">
        <v>0.14000000000000001</v>
      </c>
      <c r="AM9150">
        <v>5</v>
      </c>
      <c r="AN9150">
        <v>5</v>
      </c>
      <c r="AO9150">
        <v>87</v>
      </c>
      <c r="AP9150">
        <v>5</v>
      </c>
      <c r="AQ9150">
        <v>36</v>
      </c>
    </row>
    <row r="9151" spans="1:43" hidden="1" x14ac:dyDescent="0.25">
      <c r="A9151" t="s">
        <v>33222</v>
      </c>
      <c r="B9151" t="s">
        <v>33223</v>
      </c>
      <c r="C9151" s="1" t="str">
        <f t="shared" si="627"/>
        <v>21:0154</v>
      </c>
      <c r="D9151" s="1" t="str">
        <f t="shared" si="628"/>
        <v>21:0064</v>
      </c>
      <c r="E9151" t="s">
        <v>33224</v>
      </c>
      <c r="F9151" t="s">
        <v>33225</v>
      </c>
      <c r="H9151">
        <v>53.827859099999998</v>
      </c>
      <c r="I9151">
        <v>-124.28908509999999</v>
      </c>
      <c r="J9151" s="1" t="str">
        <f t="shared" si="631"/>
        <v>Till</v>
      </c>
      <c r="K9151" s="1" t="str">
        <f t="shared" si="630"/>
        <v>&lt;63 micron</v>
      </c>
      <c r="L9151">
        <v>0.1</v>
      </c>
      <c r="M9151">
        <v>1.61</v>
      </c>
      <c r="N9151">
        <v>1</v>
      </c>
      <c r="O9151">
        <v>130</v>
      </c>
      <c r="P9151">
        <v>0.25</v>
      </c>
      <c r="Q9151">
        <v>1</v>
      </c>
      <c r="R9151">
        <v>0.64</v>
      </c>
      <c r="S9151">
        <v>0.25</v>
      </c>
      <c r="T9151">
        <v>12</v>
      </c>
      <c r="U9151">
        <v>41</v>
      </c>
      <c r="V9151">
        <v>30</v>
      </c>
      <c r="W9151">
        <v>3.63</v>
      </c>
      <c r="X9151">
        <v>10</v>
      </c>
      <c r="Z9151">
        <v>0.1</v>
      </c>
      <c r="AA9151">
        <v>10</v>
      </c>
      <c r="AB9151">
        <v>0.76</v>
      </c>
      <c r="AC9151">
        <v>600</v>
      </c>
      <c r="AD9151">
        <v>1</v>
      </c>
      <c r="AE9151">
        <v>0.02</v>
      </c>
      <c r="AF9151">
        <v>34</v>
      </c>
      <c r="AG9151">
        <v>1130</v>
      </c>
      <c r="AH9151">
        <v>2</v>
      </c>
      <c r="AI9151">
        <v>1</v>
      </c>
      <c r="AJ9151">
        <v>6</v>
      </c>
      <c r="AK9151">
        <v>86</v>
      </c>
      <c r="AL9151">
        <v>0.13</v>
      </c>
      <c r="AM9151">
        <v>5</v>
      </c>
      <c r="AN9151">
        <v>5</v>
      </c>
      <c r="AO9151">
        <v>73</v>
      </c>
      <c r="AP9151">
        <v>5</v>
      </c>
      <c r="AQ9151">
        <v>62</v>
      </c>
    </row>
    <row r="9152" spans="1:43" hidden="1" x14ac:dyDescent="0.25">
      <c r="A9152" t="s">
        <v>33226</v>
      </c>
      <c r="B9152" t="s">
        <v>33227</v>
      </c>
      <c r="C9152" s="1" t="str">
        <f t="shared" si="627"/>
        <v>21:0154</v>
      </c>
      <c r="D9152" s="1" t="str">
        <f t="shared" si="628"/>
        <v>21:0064</v>
      </c>
      <c r="E9152" t="s">
        <v>33228</v>
      </c>
      <c r="F9152" t="s">
        <v>33229</v>
      </c>
      <c r="H9152">
        <v>53.838787600000003</v>
      </c>
      <c r="I9152">
        <v>-124.2758185</v>
      </c>
      <c r="J9152" s="1" t="str">
        <f t="shared" si="631"/>
        <v>Till</v>
      </c>
      <c r="K9152" s="1" t="str">
        <f t="shared" si="630"/>
        <v>&lt;63 micron</v>
      </c>
      <c r="L9152">
        <v>0.1</v>
      </c>
      <c r="M9152">
        <v>1.51</v>
      </c>
      <c r="N9152">
        <v>1</v>
      </c>
      <c r="O9152">
        <v>120</v>
      </c>
      <c r="P9152">
        <v>0.25</v>
      </c>
      <c r="Q9152">
        <v>1</v>
      </c>
      <c r="R9152">
        <v>0.71</v>
      </c>
      <c r="S9152">
        <v>0.25</v>
      </c>
      <c r="T9152">
        <v>13</v>
      </c>
      <c r="U9152">
        <v>40</v>
      </c>
      <c r="V9152">
        <v>35</v>
      </c>
      <c r="W9152">
        <v>3.8</v>
      </c>
      <c r="X9152">
        <v>10</v>
      </c>
      <c r="Z9152">
        <v>0.11</v>
      </c>
      <c r="AA9152">
        <v>20</v>
      </c>
      <c r="AB9152">
        <v>0.86</v>
      </c>
      <c r="AC9152">
        <v>675</v>
      </c>
      <c r="AD9152">
        <v>1</v>
      </c>
      <c r="AE9152">
        <v>0.01</v>
      </c>
      <c r="AF9152">
        <v>37</v>
      </c>
      <c r="AG9152">
        <v>1400</v>
      </c>
      <c r="AH9152">
        <v>6</v>
      </c>
      <c r="AI9152">
        <v>2</v>
      </c>
      <c r="AJ9152">
        <v>8</v>
      </c>
      <c r="AK9152">
        <v>82</v>
      </c>
      <c r="AL9152">
        <v>0.15</v>
      </c>
      <c r="AM9152">
        <v>5</v>
      </c>
      <c r="AN9152">
        <v>5</v>
      </c>
      <c r="AO9152">
        <v>76</v>
      </c>
      <c r="AP9152">
        <v>5</v>
      </c>
      <c r="AQ9152">
        <v>58</v>
      </c>
    </row>
    <row r="9153" spans="1:43" hidden="1" x14ac:dyDescent="0.25">
      <c r="A9153" t="s">
        <v>33230</v>
      </c>
      <c r="B9153" t="s">
        <v>33231</v>
      </c>
      <c r="C9153" s="1" t="str">
        <f t="shared" si="627"/>
        <v>21:0154</v>
      </c>
      <c r="D9153" s="1" t="str">
        <f t="shared" si="628"/>
        <v>21:0064</v>
      </c>
      <c r="E9153" t="s">
        <v>33232</v>
      </c>
      <c r="F9153" t="s">
        <v>33233</v>
      </c>
      <c r="H9153">
        <v>53.837913200000003</v>
      </c>
      <c r="I9153">
        <v>-124.2735122</v>
      </c>
      <c r="J9153" s="1" t="str">
        <f t="shared" si="631"/>
        <v>Till</v>
      </c>
      <c r="K9153" s="1" t="str">
        <f t="shared" si="630"/>
        <v>&lt;63 micron</v>
      </c>
      <c r="L9153">
        <v>0.1</v>
      </c>
      <c r="M9153">
        <v>0.69</v>
      </c>
      <c r="N9153">
        <v>2</v>
      </c>
      <c r="O9153">
        <v>110</v>
      </c>
      <c r="P9153">
        <v>0.25</v>
      </c>
      <c r="Q9153">
        <v>1</v>
      </c>
      <c r="R9153">
        <v>0.54</v>
      </c>
      <c r="S9153">
        <v>0.25</v>
      </c>
      <c r="T9153">
        <v>7</v>
      </c>
      <c r="U9153">
        <v>29</v>
      </c>
      <c r="V9153">
        <v>17</v>
      </c>
      <c r="W9153">
        <v>2.68</v>
      </c>
      <c r="X9153">
        <v>10</v>
      </c>
      <c r="Z9153">
        <v>0.05</v>
      </c>
      <c r="AA9153">
        <v>10</v>
      </c>
      <c r="AB9153">
        <v>0.43</v>
      </c>
      <c r="AC9153">
        <v>330</v>
      </c>
      <c r="AD9153">
        <v>1</v>
      </c>
      <c r="AE9153">
        <v>0.01</v>
      </c>
      <c r="AF9153">
        <v>21</v>
      </c>
      <c r="AG9153">
        <v>1210</v>
      </c>
      <c r="AH9153">
        <v>2</v>
      </c>
      <c r="AI9153">
        <v>1</v>
      </c>
      <c r="AJ9153">
        <v>3</v>
      </c>
      <c r="AK9153">
        <v>59</v>
      </c>
      <c r="AL9153">
        <v>0.12</v>
      </c>
      <c r="AM9153">
        <v>5</v>
      </c>
      <c r="AN9153">
        <v>5</v>
      </c>
      <c r="AO9153">
        <v>62</v>
      </c>
      <c r="AP9153">
        <v>5</v>
      </c>
      <c r="AQ9153">
        <v>48</v>
      </c>
    </row>
    <row r="9154" spans="1:43" hidden="1" x14ac:dyDescent="0.25">
      <c r="A9154" t="s">
        <v>33234</v>
      </c>
      <c r="B9154" t="s">
        <v>33235</v>
      </c>
      <c r="C9154" s="1" t="str">
        <f t="shared" si="627"/>
        <v>21:0154</v>
      </c>
      <c r="D9154" s="1" t="str">
        <f t="shared" si="628"/>
        <v>21:0064</v>
      </c>
      <c r="E9154" t="s">
        <v>33236</v>
      </c>
      <c r="F9154" t="s">
        <v>33237</v>
      </c>
      <c r="H9154">
        <v>53.843117599999999</v>
      </c>
      <c r="I9154">
        <v>-124.25733049999999</v>
      </c>
      <c r="J9154" s="1" t="str">
        <f t="shared" si="631"/>
        <v>Till</v>
      </c>
      <c r="K9154" s="1" t="str">
        <f t="shared" si="630"/>
        <v>&lt;63 micron</v>
      </c>
      <c r="L9154">
        <v>0.1</v>
      </c>
      <c r="M9154">
        <v>1.47</v>
      </c>
      <c r="N9154">
        <v>10</v>
      </c>
      <c r="O9154">
        <v>150</v>
      </c>
      <c r="P9154">
        <v>0.5</v>
      </c>
      <c r="Q9154">
        <v>1</v>
      </c>
      <c r="R9154">
        <v>0.75</v>
      </c>
      <c r="S9154">
        <v>0.25</v>
      </c>
      <c r="T9154">
        <v>12</v>
      </c>
      <c r="U9154">
        <v>32</v>
      </c>
      <c r="V9154">
        <v>29</v>
      </c>
      <c r="W9154">
        <v>3.44</v>
      </c>
      <c r="X9154">
        <v>10</v>
      </c>
      <c r="Z9154">
        <v>0.11</v>
      </c>
      <c r="AA9154">
        <v>10</v>
      </c>
      <c r="AB9154">
        <v>0.79</v>
      </c>
      <c r="AC9154">
        <v>575</v>
      </c>
      <c r="AD9154">
        <v>1</v>
      </c>
      <c r="AE9154">
        <v>0.02</v>
      </c>
      <c r="AF9154">
        <v>32</v>
      </c>
      <c r="AG9154">
        <v>1240</v>
      </c>
      <c r="AH9154">
        <v>6</v>
      </c>
      <c r="AI9154">
        <v>1</v>
      </c>
      <c r="AJ9154">
        <v>6</v>
      </c>
      <c r="AK9154">
        <v>78</v>
      </c>
      <c r="AL9154">
        <v>0.11</v>
      </c>
      <c r="AM9154">
        <v>5</v>
      </c>
      <c r="AN9154">
        <v>5</v>
      </c>
      <c r="AO9154">
        <v>66</v>
      </c>
      <c r="AP9154">
        <v>5</v>
      </c>
      <c r="AQ9154">
        <v>68</v>
      </c>
    </row>
    <row r="9155" spans="1:43" hidden="1" x14ac:dyDescent="0.25">
      <c r="A9155" t="s">
        <v>33238</v>
      </c>
      <c r="B9155" t="s">
        <v>33239</v>
      </c>
      <c r="C9155" s="1" t="str">
        <f t="shared" si="627"/>
        <v>21:0154</v>
      </c>
      <c r="D9155" s="1" t="str">
        <f t="shared" si="628"/>
        <v>21:0064</v>
      </c>
      <c r="E9155" t="s">
        <v>33240</v>
      </c>
      <c r="F9155" t="s">
        <v>33241</v>
      </c>
      <c r="H9155">
        <v>53.8031139</v>
      </c>
      <c r="I9155">
        <v>-124.2576518</v>
      </c>
      <c r="J9155" s="1" t="str">
        <f t="shared" si="631"/>
        <v>Till</v>
      </c>
      <c r="K9155" s="1" t="str">
        <f t="shared" si="630"/>
        <v>&lt;63 micron</v>
      </c>
      <c r="L9155">
        <v>0.1</v>
      </c>
      <c r="M9155">
        <v>1.5</v>
      </c>
      <c r="N9155">
        <v>1</v>
      </c>
      <c r="O9155">
        <v>120</v>
      </c>
      <c r="P9155">
        <v>0.25</v>
      </c>
      <c r="Q9155">
        <v>1</v>
      </c>
      <c r="R9155">
        <v>0.52</v>
      </c>
      <c r="S9155">
        <v>0.25</v>
      </c>
      <c r="T9155">
        <v>9</v>
      </c>
      <c r="U9155">
        <v>44</v>
      </c>
      <c r="V9155">
        <v>24</v>
      </c>
      <c r="W9155">
        <v>3.34</v>
      </c>
      <c r="X9155">
        <v>10</v>
      </c>
      <c r="Z9155">
        <v>7.0000000000000007E-2</v>
      </c>
      <c r="AA9155">
        <v>10</v>
      </c>
      <c r="AB9155">
        <v>0.59</v>
      </c>
      <c r="AC9155">
        <v>380</v>
      </c>
      <c r="AD9155">
        <v>1</v>
      </c>
      <c r="AE9155">
        <v>0.01</v>
      </c>
      <c r="AF9155">
        <v>31</v>
      </c>
      <c r="AG9155">
        <v>1010</v>
      </c>
      <c r="AH9155">
        <v>2</v>
      </c>
      <c r="AI9155">
        <v>1</v>
      </c>
      <c r="AJ9155">
        <v>6</v>
      </c>
      <c r="AK9155">
        <v>66</v>
      </c>
      <c r="AL9155">
        <v>0.14000000000000001</v>
      </c>
      <c r="AM9155">
        <v>5</v>
      </c>
      <c r="AN9155">
        <v>5</v>
      </c>
      <c r="AO9155">
        <v>70</v>
      </c>
      <c r="AP9155">
        <v>5</v>
      </c>
      <c r="AQ9155">
        <v>46</v>
      </c>
    </row>
    <row r="9156" spans="1:43" hidden="1" x14ac:dyDescent="0.25">
      <c r="A9156" t="s">
        <v>33242</v>
      </c>
      <c r="B9156" t="s">
        <v>33243</v>
      </c>
      <c r="C9156" s="1" t="str">
        <f t="shared" si="627"/>
        <v>21:0154</v>
      </c>
      <c r="D9156" s="1" t="str">
        <f t="shared" si="628"/>
        <v>21:0064</v>
      </c>
      <c r="E9156" t="s">
        <v>33244</v>
      </c>
      <c r="F9156" t="s">
        <v>33245</v>
      </c>
      <c r="H9156">
        <v>53.801322999999996</v>
      </c>
      <c r="I9156">
        <v>-124.20445239999999</v>
      </c>
      <c r="J9156" s="1" t="str">
        <f t="shared" si="631"/>
        <v>Till</v>
      </c>
      <c r="K9156" s="1" t="str">
        <f t="shared" si="630"/>
        <v>&lt;63 micron</v>
      </c>
      <c r="L9156">
        <v>0.1</v>
      </c>
      <c r="M9156">
        <v>1.79</v>
      </c>
      <c r="N9156">
        <v>6</v>
      </c>
      <c r="O9156">
        <v>170</v>
      </c>
      <c r="P9156">
        <v>0.25</v>
      </c>
      <c r="Q9156">
        <v>1</v>
      </c>
      <c r="R9156">
        <v>0.57999999999999996</v>
      </c>
      <c r="S9156">
        <v>0.25</v>
      </c>
      <c r="T9156">
        <v>8</v>
      </c>
      <c r="U9156">
        <v>37</v>
      </c>
      <c r="V9156">
        <v>27</v>
      </c>
      <c r="W9156">
        <v>3.3</v>
      </c>
      <c r="X9156">
        <v>10</v>
      </c>
      <c r="Z9156">
        <v>0.09</v>
      </c>
      <c r="AA9156">
        <v>20</v>
      </c>
      <c r="AB9156">
        <v>0.57999999999999996</v>
      </c>
      <c r="AC9156">
        <v>530</v>
      </c>
      <c r="AD9156">
        <v>1</v>
      </c>
      <c r="AE9156">
        <v>0.01</v>
      </c>
      <c r="AF9156">
        <v>22</v>
      </c>
      <c r="AG9156">
        <v>930</v>
      </c>
      <c r="AH9156">
        <v>6</v>
      </c>
      <c r="AI9156">
        <v>1</v>
      </c>
      <c r="AJ9156">
        <v>7</v>
      </c>
      <c r="AK9156">
        <v>75</v>
      </c>
      <c r="AL9156">
        <v>0.11</v>
      </c>
      <c r="AM9156">
        <v>5</v>
      </c>
      <c r="AN9156">
        <v>5</v>
      </c>
      <c r="AO9156">
        <v>76</v>
      </c>
      <c r="AP9156">
        <v>5</v>
      </c>
      <c r="AQ9156">
        <v>54</v>
      </c>
    </row>
    <row r="9157" spans="1:43" hidden="1" x14ac:dyDescent="0.25">
      <c r="A9157" t="s">
        <v>33246</v>
      </c>
      <c r="B9157" t="s">
        <v>33247</v>
      </c>
      <c r="C9157" s="1" t="str">
        <f t="shared" si="627"/>
        <v>21:0154</v>
      </c>
      <c r="D9157" s="1" t="str">
        <f t="shared" si="628"/>
        <v>21:0064</v>
      </c>
      <c r="E9157" t="s">
        <v>33248</v>
      </c>
      <c r="F9157" t="s">
        <v>33249</v>
      </c>
      <c r="H9157">
        <v>53.745470300000001</v>
      </c>
      <c r="I9157">
        <v>-124.21650219999999</v>
      </c>
      <c r="J9157" s="1" t="str">
        <f t="shared" si="631"/>
        <v>Till</v>
      </c>
      <c r="K9157" s="1" t="str">
        <f t="shared" si="630"/>
        <v>&lt;63 micron</v>
      </c>
      <c r="L9157">
        <v>0.1</v>
      </c>
      <c r="M9157">
        <v>2.57</v>
      </c>
      <c r="N9157">
        <v>1</v>
      </c>
      <c r="O9157">
        <v>160</v>
      </c>
      <c r="P9157">
        <v>0.5</v>
      </c>
      <c r="Q9157">
        <v>1</v>
      </c>
      <c r="R9157">
        <v>0.59</v>
      </c>
      <c r="S9157">
        <v>0.25</v>
      </c>
      <c r="T9157">
        <v>10</v>
      </c>
      <c r="U9157">
        <v>42</v>
      </c>
      <c r="V9157">
        <v>23</v>
      </c>
      <c r="W9157">
        <v>3.42</v>
      </c>
      <c r="X9157">
        <v>10</v>
      </c>
      <c r="Z9157">
        <v>0.12</v>
      </c>
      <c r="AA9157">
        <v>20</v>
      </c>
      <c r="AB9157">
        <v>0.57999999999999996</v>
      </c>
      <c r="AC9157">
        <v>645</v>
      </c>
      <c r="AD9157">
        <v>1</v>
      </c>
      <c r="AE9157">
        <v>5.0000000000000001E-3</v>
      </c>
      <c r="AF9157">
        <v>21</v>
      </c>
      <c r="AG9157">
        <v>1070</v>
      </c>
      <c r="AH9157">
        <v>8</v>
      </c>
      <c r="AI9157">
        <v>1</v>
      </c>
      <c r="AJ9157">
        <v>7</v>
      </c>
      <c r="AK9157">
        <v>70</v>
      </c>
      <c r="AL9157">
        <v>0.16</v>
      </c>
      <c r="AM9157">
        <v>5</v>
      </c>
      <c r="AN9157">
        <v>5</v>
      </c>
      <c r="AO9157">
        <v>78</v>
      </c>
      <c r="AP9157">
        <v>5</v>
      </c>
      <c r="AQ9157">
        <v>60</v>
      </c>
    </row>
    <row r="9158" spans="1:43" hidden="1" x14ac:dyDescent="0.25">
      <c r="A9158" t="s">
        <v>33250</v>
      </c>
      <c r="B9158" t="s">
        <v>33251</v>
      </c>
      <c r="C9158" s="1" t="str">
        <f t="shared" si="627"/>
        <v>21:0154</v>
      </c>
      <c r="D9158" s="1" t="str">
        <f t="shared" si="628"/>
        <v>21:0064</v>
      </c>
      <c r="E9158" t="s">
        <v>33252</v>
      </c>
      <c r="F9158" t="s">
        <v>33253</v>
      </c>
      <c r="H9158">
        <v>54.007078100000001</v>
      </c>
      <c r="I9158">
        <v>-124.081065</v>
      </c>
      <c r="J9158" s="1" t="str">
        <f t="shared" si="631"/>
        <v>Till</v>
      </c>
      <c r="K9158" s="1" t="str">
        <f t="shared" si="630"/>
        <v>&lt;63 micron</v>
      </c>
      <c r="L9158">
        <v>0.1</v>
      </c>
      <c r="M9158">
        <v>1.91</v>
      </c>
      <c r="N9158">
        <v>8</v>
      </c>
      <c r="O9158">
        <v>180</v>
      </c>
      <c r="P9158">
        <v>0.5</v>
      </c>
      <c r="Q9158">
        <v>1</v>
      </c>
      <c r="R9158">
        <v>0.72</v>
      </c>
      <c r="S9158">
        <v>0.25</v>
      </c>
      <c r="T9158">
        <v>11</v>
      </c>
      <c r="U9158">
        <v>30</v>
      </c>
      <c r="V9158">
        <v>28</v>
      </c>
      <c r="W9158">
        <v>3.58</v>
      </c>
      <c r="X9158">
        <v>10</v>
      </c>
      <c r="Z9158">
        <v>0.16</v>
      </c>
      <c r="AA9158">
        <v>10</v>
      </c>
      <c r="AB9158">
        <v>0.67</v>
      </c>
      <c r="AC9158">
        <v>900</v>
      </c>
      <c r="AD9158">
        <v>1</v>
      </c>
      <c r="AE9158">
        <v>0.01</v>
      </c>
      <c r="AF9158">
        <v>23</v>
      </c>
      <c r="AG9158">
        <v>1050</v>
      </c>
      <c r="AH9158">
        <v>8</v>
      </c>
      <c r="AI9158">
        <v>2</v>
      </c>
      <c r="AJ9158">
        <v>8</v>
      </c>
      <c r="AK9158">
        <v>69</v>
      </c>
      <c r="AL9158">
        <v>0.11</v>
      </c>
      <c r="AM9158">
        <v>5</v>
      </c>
      <c r="AN9158">
        <v>5</v>
      </c>
      <c r="AO9158">
        <v>80</v>
      </c>
      <c r="AP9158">
        <v>5</v>
      </c>
      <c r="AQ9158">
        <v>72</v>
      </c>
    </row>
    <row r="9159" spans="1:43" hidden="1" x14ac:dyDescent="0.25">
      <c r="A9159" t="s">
        <v>33254</v>
      </c>
      <c r="B9159" t="s">
        <v>33255</v>
      </c>
      <c r="C9159" s="1" t="str">
        <f t="shared" si="627"/>
        <v>21:0154</v>
      </c>
      <c r="D9159" s="1" t="str">
        <f t="shared" si="628"/>
        <v>21:0064</v>
      </c>
      <c r="E9159" t="s">
        <v>33256</v>
      </c>
      <c r="F9159" t="s">
        <v>33257</v>
      </c>
      <c r="H9159">
        <v>53.9894052</v>
      </c>
      <c r="I9159">
        <v>-124.0722183</v>
      </c>
      <c r="J9159" s="1" t="str">
        <f>HYPERLINK("http://geochem.nrcan.gc.ca/cdogs/content/kwd/kwd020053_e.htm", "Glaciolacustrine")</f>
        <v>Glaciolacustrine</v>
      </c>
      <c r="K9159" s="1" t="str">
        <f t="shared" si="630"/>
        <v>&lt;63 micron</v>
      </c>
      <c r="L9159">
        <v>0.1</v>
      </c>
      <c r="M9159">
        <v>1.66</v>
      </c>
      <c r="N9159">
        <v>2</v>
      </c>
      <c r="O9159">
        <v>180</v>
      </c>
      <c r="P9159">
        <v>0.25</v>
      </c>
      <c r="Q9159">
        <v>1</v>
      </c>
      <c r="R9159">
        <v>1.36</v>
      </c>
      <c r="S9159">
        <v>0.25</v>
      </c>
      <c r="T9159">
        <v>10</v>
      </c>
      <c r="U9159">
        <v>21</v>
      </c>
      <c r="V9159">
        <v>27</v>
      </c>
      <c r="W9159">
        <v>2.85</v>
      </c>
      <c r="X9159">
        <v>5</v>
      </c>
      <c r="Z9159">
        <v>0.11</v>
      </c>
      <c r="AA9159">
        <v>10</v>
      </c>
      <c r="AB9159">
        <v>0.86</v>
      </c>
      <c r="AC9159">
        <v>780</v>
      </c>
      <c r="AD9159">
        <v>1</v>
      </c>
      <c r="AE9159">
        <v>0.04</v>
      </c>
      <c r="AF9159">
        <v>21</v>
      </c>
      <c r="AG9159">
        <v>1150</v>
      </c>
      <c r="AH9159">
        <v>6</v>
      </c>
      <c r="AI9159">
        <v>1</v>
      </c>
      <c r="AJ9159">
        <v>7</v>
      </c>
      <c r="AK9159">
        <v>89</v>
      </c>
      <c r="AL9159">
        <v>7.0000000000000007E-2</v>
      </c>
      <c r="AM9159">
        <v>5</v>
      </c>
      <c r="AN9159">
        <v>5</v>
      </c>
      <c r="AO9159">
        <v>56</v>
      </c>
      <c r="AP9159">
        <v>5</v>
      </c>
      <c r="AQ9159">
        <v>74</v>
      </c>
    </row>
    <row r="9160" spans="1:43" hidden="1" x14ac:dyDescent="0.25">
      <c r="A9160" t="s">
        <v>33258</v>
      </c>
      <c r="B9160" t="s">
        <v>33259</v>
      </c>
      <c r="C9160" s="1" t="str">
        <f t="shared" si="627"/>
        <v>21:0154</v>
      </c>
      <c r="D9160" s="1" t="str">
        <f t="shared" si="628"/>
        <v>21:0064</v>
      </c>
      <c r="E9160" t="s">
        <v>33260</v>
      </c>
      <c r="F9160" t="s">
        <v>33261</v>
      </c>
      <c r="H9160">
        <v>53.938327600000001</v>
      </c>
      <c r="I9160">
        <v>-124.0545316</v>
      </c>
      <c r="J9160" s="1" t="str">
        <f>HYPERLINK("http://geochem.nrcan.gc.ca/cdogs/content/kwd/kwd020053_e.htm", "Glaciolacustrine")</f>
        <v>Glaciolacustrine</v>
      </c>
      <c r="K9160" s="1" t="str">
        <f t="shared" si="630"/>
        <v>&lt;63 micron</v>
      </c>
      <c r="L9160">
        <v>0.1</v>
      </c>
      <c r="M9160">
        <v>1.51</v>
      </c>
      <c r="N9160">
        <v>4</v>
      </c>
      <c r="O9160">
        <v>170</v>
      </c>
      <c r="P9160">
        <v>0.25</v>
      </c>
      <c r="Q9160">
        <v>1</v>
      </c>
      <c r="R9160">
        <v>0.56000000000000005</v>
      </c>
      <c r="S9160">
        <v>0.25</v>
      </c>
      <c r="T9160">
        <v>6</v>
      </c>
      <c r="U9160">
        <v>30</v>
      </c>
      <c r="V9160">
        <v>25</v>
      </c>
      <c r="W9160">
        <v>3.14</v>
      </c>
      <c r="X9160">
        <v>5</v>
      </c>
      <c r="Z9160">
        <v>0.1</v>
      </c>
      <c r="AA9160">
        <v>10</v>
      </c>
      <c r="AB9160">
        <v>0.51</v>
      </c>
      <c r="AC9160">
        <v>445</v>
      </c>
      <c r="AD9160">
        <v>1</v>
      </c>
      <c r="AE9160">
        <v>0.01</v>
      </c>
      <c r="AF9160">
        <v>19</v>
      </c>
      <c r="AG9160">
        <v>990</v>
      </c>
      <c r="AH9160">
        <v>8</v>
      </c>
      <c r="AI9160">
        <v>1</v>
      </c>
      <c r="AJ9160">
        <v>7</v>
      </c>
      <c r="AK9160">
        <v>57</v>
      </c>
      <c r="AL9160">
        <v>0.1</v>
      </c>
      <c r="AM9160">
        <v>5</v>
      </c>
      <c r="AN9160">
        <v>5</v>
      </c>
      <c r="AO9160">
        <v>69</v>
      </c>
      <c r="AP9160">
        <v>5</v>
      </c>
      <c r="AQ9160">
        <v>54</v>
      </c>
    </row>
    <row r="9161" spans="1:43" hidden="1" x14ac:dyDescent="0.25">
      <c r="A9161" t="s">
        <v>33262</v>
      </c>
      <c r="B9161" t="s">
        <v>33263</v>
      </c>
      <c r="C9161" s="1" t="str">
        <f t="shared" si="627"/>
        <v>21:0154</v>
      </c>
      <c r="D9161" s="1" t="str">
        <f t="shared" si="628"/>
        <v>21:0064</v>
      </c>
      <c r="E9161" t="s">
        <v>33264</v>
      </c>
      <c r="F9161" t="s">
        <v>33265</v>
      </c>
      <c r="H9161">
        <v>53.909375500000003</v>
      </c>
      <c r="I9161">
        <v>-124.050453</v>
      </c>
      <c r="J9161" s="1" t="str">
        <f>HYPERLINK("http://geochem.nrcan.gc.ca/cdogs/content/kwd/kwd020053_e.htm", "Glaciolacustrine")</f>
        <v>Glaciolacustrine</v>
      </c>
      <c r="K9161" s="1" t="str">
        <f t="shared" si="630"/>
        <v>&lt;63 micron</v>
      </c>
      <c r="L9161">
        <v>0.1</v>
      </c>
      <c r="M9161">
        <v>0.85</v>
      </c>
      <c r="N9161">
        <v>6</v>
      </c>
      <c r="O9161">
        <v>120</v>
      </c>
      <c r="P9161">
        <v>0.25</v>
      </c>
      <c r="Q9161">
        <v>1</v>
      </c>
      <c r="R9161">
        <v>0.84</v>
      </c>
      <c r="S9161">
        <v>0.25</v>
      </c>
      <c r="T9161">
        <v>6</v>
      </c>
      <c r="U9161">
        <v>26</v>
      </c>
      <c r="V9161">
        <v>14</v>
      </c>
      <c r="W9161">
        <v>2.74</v>
      </c>
      <c r="X9161">
        <v>5</v>
      </c>
      <c r="Z9161">
        <v>0.06</v>
      </c>
      <c r="AA9161">
        <v>20</v>
      </c>
      <c r="AB9161">
        <v>0.41</v>
      </c>
      <c r="AC9161">
        <v>425</v>
      </c>
      <c r="AD9161">
        <v>2</v>
      </c>
      <c r="AE9161">
        <v>0.04</v>
      </c>
      <c r="AF9161">
        <v>12</v>
      </c>
      <c r="AG9161">
        <v>1450</v>
      </c>
      <c r="AH9161">
        <v>2</v>
      </c>
      <c r="AI9161">
        <v>1</v>
      </c>
      <c r="AJ9161">
        <v>4</v>
      </c>
      <c r="AK9161">
        <v>62</v>
      </c>
      <c r="AL9161">
        <v>0.12</v>
      </c>
      <c r="AM9161">
        <v>5</v>
      </c>
      <c r="AN9161">
        <v>5</v>
      </c>
      <c r="AO9161">
        <v>70</v>
      </c>
      <c r="AP9161">
        <v>5</v>
      </c>
      <c r="AQ9161">
        <v>50</v>
      </c>
    </row>
    <row r="9162" spans="1:43" hidden="1" x14ac:dyDescent="0.25">
      <c r="A9162" t="s">
        <v>33266</v>
      </c>
      <c r="B9162" t="s">
        <v>33267</v>
      </c>
      <c r="C9162" s="1" t="str">
        <f t="shared" si="627"/>
        <v>21:0154</v>
      </c>
      <c r="D9162" s="1" t="str">
        <f t="shared" si="628"/>
        <v>21:0064</v>
      </c>
      <c r="E9162" t="s">
        <v>33268</v>
      </c>
      <c r="F9162" t="s">
        <v>33269</v>
      </c>
      <c r="H9162">
        <v>53.905841199999998</v>
      </c>
      <c r="I9162">
        <v>-124.0434382</v>
      </c>
      <c r="J9162" s="1" t="str">
        <f>HYPERLINK("http://geochem.nrcan.gc.ca/cdogs/content/kwd/kwd020044_e.htm", "Till")</f>
        <v>Till</v>
      </c>
      <c r="K9162" s="1" t="str">
        <f t="shared" si="630"/>
        <v>&lt;63 micron</v>
      </c>
      <c r="L9162">
        <v>0.1</v>
      </c>
      <c r="M9162">
        <v>2.57</v>
      </c>
      <c r="N9162">
        <v>2</v>
      </c>
      <c r="O9162">
        <v>220</v>
      </c>
      <c r="P9162">
        <v>0.5</v>
      </c>
      <c r="Q9162">
        <v>1</v>
      </c>
      <c r="R9162">
        <v>0.76</v>
      </c>
      <c r="S9162">
        <v>0.25</v>
      </c>
      <c r="T9162">
        <v>17</v>
      </c>
      <c r="U9162">
        <v>34</v>
      </c>
      <c r="V9162">
        <v>37</v>
      </c>
      <c r="W9162">
        <v>3.9</v>
      </c>
      <c r="X9162">
        <v>10</v>
      </c>
      <c r="Z9162">
        <v>0.21</v>
      </c>
      <c r="AA9162">
        <v>20</v>
      </c>
      <c r="AB9162">
        <v>1.0900000000000001</v>
      </c>
      <c r="AC9162">
        <v>1050</v>
      </c>
      <c r="AD9162">
        <v>2</v>
      </c>
      <c r="AE9162">
        <v>0.04</v>
      </c>
      <c r="AF9162">
        <v>34</v>
      </c>
      <c r="AG9162">
        <v>1160</v>
      </c>
      <c r="AH9162">
        <v>10</v>
      </c>
      <c r="AI9162">
        <v>1</v>
      </c>
      <c r="AJ9162">
        <v>9</v>
      </c>
      <c r="AK9162">
        <v>94</v>
      </c>
      <c r="AL9162">
        <v>0.09</v>
      </c>
      <c r="AM9162">
        <v>5</v>
      </c>
      <c r="AN9162">
        <v>5</v>
      </c>
      <c r="AO9162">
        <v>80</v>
      </c>
      <c r="AP9162">
        <v>5</v>
      </c>
      <c r="AQ9162">
        <v>94</v>
      </c>
    </row>
    <row r="9163" spans="1:43" hidden="1" x14ac:dyDescent="0.25">
      <c r="A9163" t="s">
        <v>33270</v>
      </c>
      <c r="B9163" t="s">
        <v>33271</v>
      </c>
      <c r="C9163" s="1" t="str">
        <f t="shared" si="627"/>
        <v>21:0154</v>
      </c>
      <c r="D9163" s="1" t="str">
        <f t="shared" si="628"/>
        <v>21:0064</v>
      </c>
      <c r="E9163" t="s">
        <v>33272</v>
      </c>
      <c r="F9163" t="s">
        <v>33273</v>
      </c>
      <c r="H9163">
        <v>53.813175200000003</v>
      </c>
      <c r="I9163">
        <v>-124.000506</v>
      </c>
      <c r="J9163" s="1" t="str">
        <f>HYPERLINK("http://geochem.nrcan.gc.ca/cdogs/content/kwd/kwd020044_e.htm", "Till")</f>
        <v>Till</v>
      </c>
      <c r="K9163" s="1" t="str">
        <f t="shared" si="630"/>
        <v>&lt;63 micron</v>
      </c>
      <c r="L9163">
        <v>0.1</v>
      </c>
      <c r="M9163">
        <v>2.39</v>
      </c>
      <c r="N9163">
        <v>4</v>
      </c>
      <c r="O9163">
        <v>230</v>
      </c>
      <c r="P9163">
        <v>0.5</v>
      </c>
      <c r="Q9163">
        <v>1</v>
      </c>
      <c r="R9163">
        <v>0.72</v>
      </c>
      <c r="S9163">
        <v>0.25</v>
      </c>
      <c r="T9163">
        <v>15</v>
      </c>
      <c r="U9163">
        <v>39</v>
      </c>
      <c r="V9163">
        <v>37</v>
      </c>
      <c r="W9163">
        <v>3.98</v>
      </c>
      <c r="X9163">
        <v>10</v>
      </c>
      <c r="Z9163">
        <v>0.2</v>
      </c>
      <c r="AA9163">
        <v>20</v>
      </c>
      <c r="AB9163">
        <v>0.93</v>
      </c>
      <c r="AC9163">
        <v>950</v>
      </c>
      <c r="AD9163">
        <v>1</v>
      </c>
      <c r="AE9163">
        <v>0.02</v>
      </c>
      <c r="AF9163">
        <v>33</v>
      </c>
      <c r="AG9163">
        <v>1040</v>
      </c>
      <c r="AH9163">
        <v>10</v>
      </c>
      <c r="AI9163">
        <v>1</v>
      </c>
      <c r="AJ9163">
        <v>9</v>
      </c>
      <c r="AK9163">
        <v>78</v>
      </c>
      <c r="AL9163">
        <v>0.1</v>
      </c>
      <c r="AM9163">
        <v>5</v>
      </c>
      <c r="AN9163">
        <v>5</v>
      </c>
      <c r="AO9163">
        <v>82</v>
      </c>
      <c r="AP9163">
        <v>5</v>
      </c>
      <c r="AQ9163">
        <v>92</v>
      </c>
    </row>
    <row r="9164" spans="1:43" hidden="1" x14ac:dyDescent="0.25">
      <c r="A9164" t="s">
        <v>33274</v>
      </c>
      <c r="B9164" t="s">
        <v>33275</v>
      </c>
      <c r="C9164" s="1" t="str">
        <f t="shared" si="627"/>
        <v>21:0154</v>
      </c>
      <c r="D9164" s="1" t="str">
        <f t="shared" si="628"/>
        <v>21:0064</v>
      </c>
      <c r="E9164" t="s">
        <v>33276</v>
      </c>
      <c r="F9164" t="s">
        <v>33277</v>
      </c>
      <c r="H9164">
        <v>53.869449500000002</v>
      </c>
      <c r="I9164">
        <v>-124.04207599999999</v>
      </c>
      <c r="J9164" s="1" t="str">
        <f>HYPERLINK("http://geochem.nrcan.gc.ca/cdogs/content/kwd/kwd020044_e.htm", "Till")</f>
        <v>Till</v>
      </c>
      <c r="K9164" s="1" t="str">
        <f t="shared" si="630"/>
        <v>&lt;63 micron</v>
      </c>
      <c r="L9164">
        <v>0.1</v>
      </c>
      <c r="M9164">
        <v>1.17</v>
      </c>
      <c r="N9164">
        <v>2</v>
      </c>
      <c r="O9164">
        <v>100</v>
      </c>
      <c r="P9164">
        <v>0.25</v>
      </c>
      <c r="Q9164">
        <v>1</v>
      </c>
      <c r="R9164">
        <v>0.48</v>
      </c>
      <c r="S9164">
        <v>0.25</v>
      </c>
      <c r="T9164">
        <v>8</v>
      </c>
      <c r="U9164">
        <v>48</v>
      </c>
      <c r="V9164">
        <v>26</v>
      </c>
      <c r="W9164">
        <v>3.22</v>
      </c>
      <c r="X9164">
        <v>10</v>
      </c>
      <c r="Z9164">
        <v>0.05</v>
      </c>
      <c r="AA9164">
        <v>10</v>
      </c>
      <c r="AB9164">
        <v>0.6</v>
      </c>
      <c r="AC9164">
        <v>305</v>
      </c>
      <c r="AD9164">
        <v>1</v>
      </c>
      <c r="AE9164">
        <v>0.01</v>
      </c>
      <c r="AF9164">
        <v>42</v>
      </c>
      <c r="AG9164">
        <v>870</v>
      </c>
      <c r="AH9164">
        <v>1</v>
      </c>
      <c r="AI9164">
        <v>1</v>
      </c>
      <c r="AJ9164">
        <v>5</v>
      </c>
      <c r="AK9164">
        <v>53</v>
      </c>
      <c r="AL9164">
        <v>0.13</v>
      </c>
      <c r="AM9164">
        <v>5</v>
      </c>
      <c r="AN9164">
        <v>5</v>
      </c>
      <c r="AO9164">
        <v>63</v>
      </c>
      <c r="AP9164">
        <v>5</v>
      </c>
      <c r="AQ9164">
        <v>42</v>
      </c>
    </row>
    <row r="9165" spans="1:43" hidden="1" x14ac:dyDescent="0.25">
      <c r="A9165" t="s">
        <v>33278</v>
      </c>
      <c r="B9165" t="s">
        <v>33279</v>
      </c>
      <c r="C9165" s="1" t="str">
        <f t="shared" si="627"/>
        <v>21:0154</v>
      </c>
      <c r="D9165" s="1" t="str">
        <f t="shared" si="628"/>
        <v>21:0064</v>
      </c>
      <c r="E9165" t="s">
        <v>33280</v>
      </c>
      <c r="F9165" t="s">
        <v>33281</v>
      </c>
      <c r="H9165">
        <v>53.883834499999999</v>
      </c>
      <c r="I9165">
        <v>-124.11667869999999</v>
      </c>
      <c r="J9165" s="1" t="str">
        <f>HYPERLINK("http://geochem.nrcan.gc.ca/cdogs/content/kwd/kwd020044_e.htm", "Till")</f>
        <v>Till</v>
      </c>
      <c r="K9165" s="1" t="str">
        <f t="shared" si="630"/>
        <v>&lt;63 micron</v>
      </c>
      <c r="L9165">
        <v>0.1</v>
      </c>
      <c r="M9165">
        <v>2.4500000000000002</v>
      </c>
      <c r="N9165">
        <v>10</v>
      </c>
      <c r="O9165">
        <v>200</v>
      </c>
      <c r="P9165">
        <v>0.5</v>
      </c>
      <c r="Q9165">
        <v>1</v>
      </c>
      <c r="R9165">
        <v>0.64</v>
      </c>
      <c r="S9165">
        <v>0.25</v>
      </c>
      <c r="T9165">
        <v>12</v>
      </c>
      <c r="U9165">
        <v>36</v>
      </c>
      <c r="V9165">
        <v>34</v>
      </c>
      <c r="W9165">
        <v>4</v>
      </c>
      <c r="X9165">
        <v>10</v>
      </c>
      <c r="Z9165">
        <v>0.2</v>
      </c>
      <c r="AA9165">
        <v>20</v>
      </c>
      <c r="AB9165">
        <v>0.85</v>
      </c>
      <c r="AC9165">
        <v>695</v>
      </c>
      <c r="AD9165">
        <v>1</v>
      </c>
      <c r="AE9165">
        <v>0.03</v>
      </c>
      <c r="AF9165">
        <v>27</v>
      </c>
      <c r="AG9165">
        <v>930</v>
      </c>
      <c r="AH9165">
        <v>8</v>
      </c>
      <c r="AI9165">
        <v>2</v>
      </c>
      <c r="AJ9165">
        <v>10</v>
      </c>
      <c r="AK9165">
        <v>72</v>
      </c>
      <c r="AL9165">
        <v>0.11</v>
      </c>
      <c r="AM9165">
        <v>5</v>
      </c>
      <c r="AN9165">
        <v>5</v>
      </c>
      <c r="AO9165">
        <v>82</v>
      </c>
      <c r="AP9165">
        <v>5</v>
      </c>
      <c r="AQ9165">
        <v>78</v>
      </c>
    </row>
    <row r="9166" spans="1:43" hidden="1" x14ac:dyDescent="0.25">
      <c r="A9166" t="s">
        <v>33282</v>
      </c>
      <c r="B9166" t="s">
        <v>33283</v>
      </c>
      <c r="C9166" s="1" t="str">
        <f t="shared" si="627"/>
        <v>21:0154</v>
      </c>
      <c r="D9166" s="1" t="str">
        <f t="shared" si="628"/>
        <v>21:0064</v>
      </c>
      <c r="E9166" t="s">
        <v>33284</v>
      </c>
      <c r="F9166" t="s">
        <v>33285</v>
      </c>
      <c r="H9166">
        <v>53.974735799999998</v>
      </c>
      <c r="I9166">
        <v>-124.10401330000001</v>
      </c>
      <c r="J9166" s="1" t="str">
        <f>HYPERLINK("http://geochem.nrcan.gc.ca/cdogs/content/kwd/kwd020053_e.htm", "Glaciolacustrine")</f>
        <v>Glaciolacustrine</v>
      </c>
      <c r="K9166" s="1" t="str">
        <f t="shared" si="630"/>
        <v>&lt;63 micron</v>
      </c>
      <c r="L9166">
        <v>0.1</v>
      </c>
      <c r="M9166">
        <v>1.0900000000000001</v>
      </c>
      <c r="N9166">
        <v>6</v>
      </c>
      <c r="O9166">
        <v>120</v>
      </c>
      <c r="P9166">
        <v>0.25</v>
      </c>
      <c r="Q9166">
        <v>1</v>
      </c>
      <c r="R9166">
        <v>0.7</v>
      </c>
      <c r="S9166">
        <v>0.25</v>
      </c>
      <c r="T9166">
        <v>6</v>
      </c>
      <c r="U9166">
        <v>27</v>
      </c>
      <c r="V9166">
        <v>17</v>
      </c>
      <c r="W9166">
        <v>3.16</v>
      </c>
      <c r="X9166">
        <v>5</v>
      </c>
      <c r="Z9166">
        <v>7.0000000000000007E-2</v>
      </c>
      <c r="AA9166">
        <v>10</v>
      </c>
      <c r="AB9166">
        <v>0.4</v>
      </c>
      <c r="AC9166">
        <v>445</v>
      </c>
      <c r="AD9166">
        <v>1</v>
      </c>
      <c r="AE9166">
        <v>0.03</v>
      </c>
      <c r="AF9166">
        <v>12</v>
      </c>
      <c r="AG9166">
        <v>1190</v>
      </c>
      <c r="AH9166">
        <v>4</v>
      </c>
      <c r="AI9166">
        <v>1</v>
      </c>
      <c r="AJ9166">
        <v>5</v>
      </c>
      <c r="AK9166">
        <v>68</v>
      </c>
      <c r="AL9166">
        <v>0.13</v>
      </c>
      <c r="AM9166">
        <v>5</v>
      </c>
      <c r="AN9166">
        <v>5</v>
      </c>
      <c r="AO9166">
        <v>82</v>
      </c>
      <c r="AP9166">
        <v>5</v>
      </c>
      <c r="AQ9166">
        <v>50</v>
      </c>
    </row>
    <row r="9167" spans="1:43" hidden="1" x14ac:dyDescent="0.25">
      <c r="A9167" t="s">
        <v>33286</v>
      </c>
      <c r="B9167" t="s">
        <v>33287</v>
      </c>
      <c r="C9167" s="1" t="str">
        <f t="shared" si="627"/>
        <v>21:0154</v>
      </c>
      <c r="D9167" s="1" t="str">
        <f t="shared" si="628"/>
        <v>21:0064</v>
      </c>
      <c r="E9167" t="s">
        <v>33288</v>
      </c>
      <c r="F9167" t="s">
        <v>33289</v>
      </c>
      <c r="H9167">
        <v>53.917585699999997</v>
      </c>
      <c r="I9167">
        <v>-124.159452</v>
      </c>
      <c r="J9167" s="1" t="str">
        <f>HYPERLINK("http://geochem.nrcan.gc.ca/cdogs/content/kwd/kwd020044_e.htm", "Till")</f>
        <v>Till</v>
      </c>
      <c r="K9167" s="1" t="str">
        <f t="shared" si="630"/>
        <v>&lt;63 micron</v>
      </c>
      <c r="L9167">
        <v>0.1</v>
      </c>
      <c r="M9167">
        <v>0.95</v>
      </c>
      <c r="N9167">
        <v>4</v>
      </c>
      <c r="O9167">
        <v>210</v>
      </c>
      <c r="P9167">
        <v>0.25</v>
      </c>
      <c r="Q9167">
        <v>1</v>
      </c>
      <c r="R9167">
        <v>1.04</v>
      </c>
      <c r="S9167">
        <v>0.25</v>
      </c>
      <c r="T9167">
        <v>7</v>
      </c>
      <c r="U9167">
        <v>23</v>
      </c>
      <c r="V9167">
        <v>15</v>
      </c>
      <c r="W9167">
        <v>2.54</v>
      </c>
      <c r="X9167">
        <v>10</v>
      </c>
      <c r="Z9167">
        <v>0.11</v>
      </c>
      <c r="AA9167">
        <v>10</v>
      </c>
      <c r="AB9167">
        <v>0.49</v>
      </c>
      <c r="AC9167">
        <v>540</v>
      </c>
      <c r="AD9167">
        <v>1</v>
      </c>
      <c r="AE9167">
        <v>0.08</v>
      </c>
      <c r="AF9167">
        <v>17</v>
      </c>
      <c r="AG9167">
        <v>1190</v>
      </c>
      <c r="AH9167">
        <v>2</v>
      </c>
      <c r="AI9167">
        <v>1</v>
      </c>
      <c r="AJ9167">
        <v>4</v>
      </c>
      <c r="AK9167">
        <v>76</v>
      </c>
      <c r="AL9167">
        <v>0.1</v>
      </c>
      <c r="AM9167">
        <v>5</v>
      </c>
      <c r="AN9167">
        <v>5</v>
      </c>
      <c r="AO9167">
        <v>63</v>
      </c>
      <c r="AP9167">
        <v>5</v>
      </c>
      <c r="AQ9167">
        <v>50</v>
      </c>
    </row>
    <row r="9168" spans="1:43" hidden="1" x14ac:dyDescent="0.25">
      <c r="A9168" t="s">
        <v>33290</v>
      </c>
      <c r="B9168" t="s">
        <v>33291</v>
      </c>
      <c r="C9168" s="1" t="str">
        <f t="shared" si="627"/>
        <v>21:0154</v>
      </c>
      <c r="D9168" s="1" t="str">
        <f t="shared" si="628"/>
        <v>21:0064</v>
      </c>
      <c r="E9168" t="s">
        <v>33292</v>
      </c>
      <c r="F9168" t="s">
        <v>33293</v>
      </c>
      <c r="H9168">
        <v>53.887508699999998</v>
      </c>
      <c r="I9168">
        <v>-124.2016036</v>
      </c>
      <c r="J9168" s="1" t="str">
        <f>HYPERLINK("http://geochem.nrcan.gc.ca/cdogs/content/kwd/kwd020044_e.htm", "Till")</f>
        <v>Till</v>
      </c>
      <c r="K9168" s="1" t="str">
        <f t="shared" si="630"/>
        <v>&lt;63 micron</v>
      </c>
      <c r="L9168">
        <v>0.1</v>
      </c>
      <c r="M9168">
        <v>0.84</v>
      </c>
      <c r="N9168">
        <v>1</v>
      </c>
      <c r="O9168">
        <v>130</v>
      </c>
      <c r="P9168">
        <v>0.25</v>
      </c>
      <c r="Q9168">
        <v>1</v>
      </c>
      <c r="R9168">
        <v>0.98</v>
      </c>
      <c r="S9168">
        <v>0.25</v>
      </c>
      <c r="T9168">
        <v>8</v>
      </c>
      <c r="U9168">
        <v>31</v>
      </c>
      <c r="V9168">
        <v>15</v>
      </c>
      <c r="W9168">
        <v>2.75</v>
      </c>
      <c r="X9168">
        <v>10</v>
      </c>
      <c r="Z9168">
        <v>0.06</v>
      </c>
      <c r="AA9168">
        <v>10</v>
      </c>
      <c r="AB9168">
        <v>0.53</v>
      </c>
      <c r="AC9168">
        <v>440</v>
      </c>
      <c r="AD9168">
        <v>1</v>
      </c>
      <c r="AE9168">
        <v>0.02</v>
      </c>
      <c r="AF9168">
        <v>20</v>
      </c>
      <c r="AG9168">
        <v>1400</v>
      </c>
      <c r="AH9168">
        <v>1</v>
      </c>
      <c r="AI9168">
        <v>1</v>
      </c>
      <c r="AJ9168">
        <v>3</v>
      </c>
      <c r="AK9168">
        <v>80</v>
      </c>
      <c r="AL9168">
        <v>0.11</v>
      </c>
      <c r="AM9168">
        <v>5</v>
      </c>
      <c r="AN9168">
        <v>5</v>
      </c>
      <c r="AO9168">
        <v>70</v>
      </c>
      <c r="AP9168">
        <v>5</v>
      </c>
      <c r="AQ9168">
        <v>48</v>
      </c>
    </row>
    <row r="9169" spans="1:43" hidden="1" x14ac:dyDescent="0.25">
      <c r="A9169" t="s">
        <v>33294</v>
      </c>
      <c r="B9169" t="s">
        <v>33295</v>
      </c>
      <c r="C9169" s="1" t="str">
        <f t="shared" si="627"/>
        <v>21:0154</v>
      </c>
      <c r="D9169" s="1" t="str">
        <f t="shared" si="628"/>
        <v>21:0064</v>
      </c>
      <c r="E9169" t="s">
        <v>33296</v>
      </c>
      <c r="F9169" t="s">
        <v>33297</v>
      </c>
      <c r="H9169">
        <v>53.973118599999999</v>
      </c>
      <c r="I9169">
        <v>-124.3383151</v>
      </c>
      <c r="J9169" s="1" t="str">
        <f>HYPERLINK("http://geochem.nrcan.gc.ca/cdogs/content/kwd/kwd020053_e.htm", "Glaciolacustrine")</f>
        <v>Glaciolacustrine</v>
      </c>
      <c r="K9169" s="1" t="str">
        <f t="shared" si="630"/>
        <v>&lt;63 micron</v>
      </c>
      <c r="L9169">
        <v>0.1</v>
      </c>
      <c r="M9169">
        <v>1.44</v>
      </c>
      <c r="N9169">
        <v>8</v>
      </c>
      <c r="O9169">
        <v>150</v>
      </c>
      <c r="P9169">
        <v>0.25</v>
      </c>
      <c r="Q9169">
        <v>1</v>
      </c>
      <c r="R9169">
        <v>0.93</v>
      </c>
      <c r="S9169">
        <v>0.25</v>
      </c>
      <c r="T9169">
        <v>9</v>
      </c>
      <c r="U9169">
        <v>18</v>
      </c>
      <c r="V9169">
        <v>25</v>
      </c>
      <c r="W9169">
        <v>2.75</v>
      </c>
      <c r="X9169">
        <v>5</v>
      </c>
      <c r="Z9169">
        <v>0.08</v>
      </c>
      <c r="AA9169">
        <v>10</v>
      </c>
      <c r="AB9169">
        <v>0.67</v>
      </c>
      <c r="AC9169">
        <v>725</v>
      </c>
      <c r="AD9169">
        <v>1</v>
      </c>
      <c r="AE9169">
        <v>0.03</v>
      </c>
      <c r="AF9169">
        <v>16</v>
      </c>
      <c r="AG9169">
        <v>1150</v>
      </c>
      <c r="AH9169">
        <v>8</v>
      </c>
      <c r="AI9169">
        <v>2</v>
      </c>
      <c r="AJ9169">
        <v>6</v>
      </c>
      <c r="AK9169">
        <v>66</v>
      </c>
      <c r="AL9169">
        <v>0.09</v>
      </c>
      <c r="AM9169">
        <v>5</v>
      </c>
      <c r="AN9169">
        <v>5</v>
      </c>
      <c r="AO9169">
        <v>59</v>
      </c>
      <c r="AP9169">
        <v>5</v>
      </c>
      <c r="AQ9169">
        <v>66</v>
      </c>
    </row>
    <row r="9170" spans="1:43" hidden="1" x14ac:dyDescent="0.25">
      <c r="A9170" t="s">
        <v>33298</v>
      </c>
      <c r="B9170" t="s">
        <v>33299</v>
      </c>
      <c r="C9170" s="1" t="str">
        <f t="shared" si="627"/>
        <v>21:0154</v>
      </c>
      <c r="D9170" s="1" t="str">
        <f t="shared" si="628"/>
        <v>21:0064</v>
      </c>
      <c r="E9170" t="s">
        <v>33296</v>
      </c>
      <c r="F9170" t="s">
        <v>33300</v>
      </c>
      <c r="H9170">
        <v>53.973118599999999</v>
      </c>
      <c r="I9170">
        <v>-124.3383151</v>
      </c>
      <c r="J9170" s="1" t="str">
        <f>HYPERLINK("http://geochem.nrcan.gc.ca/cdogs/content/kwd/kwd020053_e.htm", "Glaciolacustrine")</f>
        <v>Glaciolacustrine</v>
      </c>
      <c r="K9170" s="1" t="str">
        <f t="shared" si="630"/>
        <v>&lt;63 micron</v>
      </c>
      <c r="L9170">
        <v>0.1</v>
      </c>
      <c r="M9170">
        <v>1.66</v>
      </c>
      <c r="N9170">
        <v>2</v>
      </c>
      <c r="O9170">
        <v>130</v>
      </c>
      <c r="P9170">
        <v>0.25</v>
      </c>
      <c r="Q9170">
        <v>1</v>
      </c>
      <c r="R9170">
        <v>0.81</v>
      </c>
      <c r="S9170">
        <v>0.25</v>
      </c>
      <c r="T9170">
        <v>9</v>
      </c>
      <c r="U9170">
        <v>19</v>
      </c>
      <c r="V9170">
        <v>31</v>
      </c>
      <c r="W9170">
        <v>3.05</v>
      </c>
      <c r="X9170">
        <v>5</v>
      </c>
      <c r="Z9170">
        <v>0.09</v>
      </c>
      <c r="AA9170">
        <v>10</v>
      </c>
      <c r="AB9170">
        <v>0.89</v>
      </c>
      <c r="AC9170">
        <v>680</v>
      </c>
      <c r="AD9170">
        <v>1</v>
      </c>
      <c r="AE9170">
        <v>0.03</v>
      </c>
      <c r="AF9170">
        <v>15</v>
      </c>
      <c r="AG9170">
        <v>1100</v>
      </c>
      <c r="AH9170">
        <v>8</v>
      </c>
      <c r="AI9170">
        <v>1</v>
      </c>
      <c r="AJ9170">
        <v>7</v>
      </c>
      <c r="AK9170">
        <v>80</v>
      </c>
      <c r="AL9170">
        <v>0.12</v>
      </c>
      <c r="AM9170">
        <v>5</v>
      </c>
      <c r="AN9170">
        <v>5</v>
      </c>
      <c r="AO9170">
        <v>66</v>
      </c>
      <c r="AP9170">
        <v>5</v>
      </c>
      <c r="AQ9170">
        <v>72</v>
      </c>
    </row>
    <row r="9171" spans="1:43" hidden="1" x14ac:dyDescent="0.25">
      <c r="A9171" t="s">
        <v>33301</v>
      </c>
      <c r="B9171" t="s">
        <v>33302</v>
      </c>
      <c r="C9171" s="1" t="str">
        <f t="shared" si="627"/>
        <v>21:0154</v>
      </c>
      <c r="D9171" s="1" t="str">
        <f t="shared" si="628"/>
        <v>21:0064</v>
      </c>
      <c r="E9171" t="s">
        <v>33296</v>
      </c>
      <c r="F9171" t="s">
        <v>33303</v>
      </c>
      <c r="H9171">
        <v>53.973118599999999</v>
      </c>
      <c r="I9171">
        <v>-124.3383151</v>
      </c>
      <c r="J9171" s="1" t="str">
        <f>HYPERLINK("http://geochem.nrcan.gc.ca/cdogs/content/kwd/kwd020053_e.htm", "Glaciolacustrine")</f>
        <v>Glaciolacustrine</v>
      </c>
      <c r="K9171" s="1" t="str">
        <f t="shared" si="630"/>
        <v>&lt;63 micron</v>
      </c>
      <c r="L9171">
        <v>0.1</v>
      </c>
      <c r="M9171">
        <v>1.48</v>
      </c>
      <c r="N9171">
        <v>2</v>
      </c>
      <c r="O9171">
        <v>180</v>
      </c>
      <c r="P9171">
        <v>0.25</v>
      </c>
      <c r="Q9171">
        <v>1</v>
      </c>
      <c r="R9171">
        <v>1.18</v>
      </c>
      <c r="S9171">
        <v>0.25</v>
      </c>
      <c r="T9171">
        <v>9</v>
      </c>
      <c r="U9171">
        <v>25</v>
      </c>
      <c r="V9171">
        <v>27</v>
      </c>
      <c r="W9171">
        <v>3.26</v>
      </c>
      <c r="X9171">
        <v>5</v>
      </c>
      <c r="Z9171">
        <v>0.11</v>
      </c>
      <c r="AA9171">
        <v>10</v>
      </c>
      <c r="AB9171">
        <v>0.74</v>
      </c>
      <c r="AC9171">
        <v>710</v>
      </c>
      <c r="AD9171">
        <v>2</v>
      </c>
      <c r="AE9171">
        <v>0.03</v>
      </c>
      <c r="AF9171">
        <v>18</v>
      </c>
      <c r="AG9171">
        <v>1180</v>
      </c>
      <c r="AH9171">
        <v>10</v>
      </c>
      <c r="AI9171">
        <v>2</v>
      </c>
      <c r="AJ9171">
        <v>7</v>
      </c>
      <c r="AK9171">
        <v>84</v>
      </c>
      <c r="AL9171">
        <v>0.1</v>
      </c>
      <c r="AM9171">
        <v>5</v>
      </c>
      <c r="AN9171">
        <v>5</v>
      </c>
      <c r="AO9171">
        <v>74</v>
      </c>
      <c r="AP9171">
        <v>5</v>
      </c>
      <c r="AQ9171">
        <v>78</v>
      </c>
    </row>
    <row r="9172" spans="1:43" hidden="1" x14ac:dyDescent="0.25">
      <c r="A9172" t="s">
        <v>33304</v>
      </c>
      <c r="B9172" t="s">
        <v>33305</v>
      </c>
      <c r="C9172" s="1" t="str">
        <f t="shared" si="627"/>
        <v>21:0154</v>
      </c>
      <c r="D9172" s="1" t="str">
        <f t="shared" si="628"/>
        <v>21:0064</v>
      </c>
      <c r="E9172" t="s">
        <v>33306</v>
      </c>
      <c r="F9172" t="s">
        <v>33307</v>
      </c>
      <c r="H9172">
        <v>53.953634899999997</v>
      </c>
      <c r="I9172">
        <v>-124.29532399999999</v>
      </c>
      <c r="J9172" s="1" t="str">
        <f t="shared" ref="J9172:J9180" si="632">HYPERLINK("http://geochem.nrcan.gc.ca/cdogs/content/kwd/kwd020044_e.htm", "Till")</f>
        <v>Till</v>
      </c>
      <c r="K9172" s="1" t="str">
        <f t="shared" si="630"/>
        <v>&lt;63 micron</v>
      </c>
      <c r="L9172">
        <v>0.1</v>
      </c>
      <c r="M9172">
        <v>1.74</v>
      </c>
      <c r="N9172">
        <v>8</v>
      </c>
      <c r="O9172">
        <v>200</v>
      </c>
      <c r="P9172">
        <v>0.5</v>
      </c>
      <c r="Q9172">
        <v>1</v>
      </c>
      <c r="R9172">
        <v>0.65</v>
      </c>
      <c r="S9172">
        <v>0.25</v>
      </c>
      <c r="T9172">
        <v>11</v>
      </c>
      <c r="U9172">
        <v>31</v>
      </c>
      <c r="V9172">
        <v>22</v>
      </c>
      <c r="W9172">
        <v>3.5</v>
      </c>
      <c r="X9172">
        <v>10</v>
      </c>
      <c r="Z9172">
        <v>0.11</v>
      </c>
      <c r="AA9172">
        <v>20</v>
      </c>
      <c r="AB9172">
        <v>0.56000000000000005</v>
      </c>
      <c r="AC9172">
        <v>610</v>
      </c>
      <c r="AD9172">
        <v>1</v>
      </c>
      <c r="AE9172">
        <v>0.02</v>
      </c>
      <c r="AF9172">
        <v>22</v>
      </c>
      <c r="AG9172">
        <v>1150</v>
      </c>
      <c r="AH9172">
        <v>10</v>
      </c>
      <c r="AI9172">
        <v>1</v>
      </c>
      <c r="AJ9172">
        <v>7</v>
      </c>
      <c r="AK9172">
        <v>80</v>
      </c>
      <c r="AL9172">
        <v>0.11</v>
      </c>
      <c r="AM9172">
        <v>5</v>
      </c>
      <c r="AN9172">
        <v>5</v>
      </c>
      <c r="AO9172">
        <v>81</v>
      </c>
      <c r="AP9172">
        <v>5</v>
      </c>
      <c r="AQ9172">
        <v>102</v>
      </c>
    </row>
    <row r="9173" spans="1:43" hidden="1" x14ac:dyDescent="0.25">
      <c r="A9173" t="s">
        <v>33308</v>
      </c>
      <c r="B9173" t="s">
        <v>33309</v>
      </c>
      <c r="C9173" s="1" t="str">
        <f t="shared" si="627"/>
        <v>21:0154</v>
      </c>
      <c r="D9173" s="1" t="str">
        <f t="shared" si="628"/>
        <v>21:0064</v>
      </c>
      <c r="E9173" t="s">
        <v>33310</v>
      </c>
      <c r="F9173" t="s">
        <v>33311</v>
      </c>
      <c r="H9173">
        <v>53.780902599999997</v>
      </c>
      <c r="I9173">
        <v>-124.29644810000001</v>
      </c>
      <c r="J9173" s="1" t="str">
        <f t="shared" si="632"/>
        <v>Till</v>
      </c>
      <c r="K9173" s="1" t="str">
        <f t="shared" si="630"/>
        <v>&lt;63 micron</v>
      </c>
      <c r="L9173">
        <v>0.1</v>
      </c>
      <c r="M9173">
        <v>1.1200000000000001</v>
      </c>
      <c r="N9173">
        <v>2</v>
      </c>
      <c r="O9173">
        <v>110</v>
      </c>
      <c r="P9173">
        <v>0.25</v>
      </c>
      <c r="Q9173">
        <v>1</v>
      </c>
      <c r="R9173">
        <v>0.63</v>
      </c>
      <c r="S9173">
        <v>0.25</v>
      </c>
      <c r="T9173">
        <v>9</v>
      </c>
      <c r="U9173">
        <v>28</v>
      </c>
      <c r="V9173">
        <v>27</v>
      </c>
      <c r="W9173">
        <v>2.98</v>
      </c>
      <c r="X9173">
        <v>10</v>
      </c>
      <c r="Z9173">
        <v>0.1</v>
      </c>
      <c r="AA9173">
        <v>10</v>
      </c>
      <c r="AB9173">
        <v>0.59</v>
      </c>
      <c r="AC9173">
        <v>440</v>
      </c>
      <c r="AD9173">
        <v>0.5</v>
      </c>
      <c r="AE9173">
        <v>0.02</v>
      </c>
      <c r="AF9173">
        <v>24</v>
      </c>
      <c r="AG9173">
        <v>1220</v>
      </c>
      <c r="AH9173">
        <v>2</v>
      </c>
      <c r="AI9173">
        <v>1</v>
      </c>
      <c r="AJ9173">
        <v>4</v>
      </c>
      <c r="AK9173">
        <v>55</v>
      </c>
      <c r="AL9173">
        <v>0.12</v>
      </c>
      <c r="AM9173">
        <v>5</v>
      </c>
      <c r="AN9173">
        <v>5</v>
      </c>
      <c r="AO9173">
        <v>68</v>
      </c>
      <c r="AP9173">
        <v>5</v>
      </c>
      <c r="AQ9173">
        <v>46</v>
      </c>
    </row>
    <row r="9174" spans="1:43" hidden="1" x14ac:dyDescent="0.25">
      <c r="A9174" t="s">
        <v>33312</v>
      </c>
      <c r="B9174" t="s">
        <v>33313</v>
      </c>
      <c r="C9174" s="1" t="str">
        <f t="shared" si="627"/>
        <v>21:0154</v>
      </c>
      <c r="D9174" s="1" t="str">
        <f t="shared" si="628"/>
        <v>21:0064</v>
      </c>
      <c r="E9174" t="s">
        <v>33310</v>
      </c>
      <c r="F9174" t="s">
        <v>33314</v>
      </c>
      <c r="H9174">
        <v>53.780902599999997</v>
      </c>
      <c r="I9174">
        <v>-124.29644810000001</v>
      </c>
      <c r="J9174" s="1" t="str">
        <f t="shared" si="632"/>
        <v>Till</v>
      </c>
      <c r="K9174" s="1" t="str">
        <f t="shared" si="630"/>
        <v>&lt;63 micron</v>
      </c>
      <c r="L9174">
        <v>0.1</v>
      </c>
      <c r="M9174">
        <v>1.78</v>
      </c>
      <c r="N9174">
        <v>4</v>
      </c>
      <c r="O9174">
        <v>160</v>
      </c>
      <c r="P9174">
        <v>0.25</v>
      </c>
      <c r="Q9174">
        <v>1</v>
      </c>
      <c r="R9174">
        <v>0.67</v>
      </c>
      <c r="S9174">
        <v>0.25</v>
      </c>
      <c r="T9174">
        <v>12</v>
      </c>
      <c r="U9174">
        <v>33</v>
      </c>
      <c r="V9174">
        <v>31</v>
      </c>
      <c r="W9174">
        <v>3.5</v>
      </c>
      <c r="X9174">
        <v>10</v>
      </c>
      <c r="Z9174">
        <v>0.14000000000000001</v>
      </c>
      <c r="AA9174">
        <v>10</v>
      </c>
      <c r="AB9174">
        <v>0.76</v>
      </c>
      <c r="AC9174">
        <v>655</v>
      </c>
      <c r="AD9174">
        <v>0.5</v>
      </c>
      <c r="AE9174">
        <v>0.02</v>
      </c>
      <c r="AF9174">
        <v>29</v>
      </c>
      <c r="AG9174">
        <v>1120</v>
      </c>
      <c r="AH9174">
        <v>6</v>
      </c>
      <c r="AI9174">
        <v>1</v>
      </c>
      <c r="AJ9174">
        <v>7</v>
      </c>
      <c r="AK9174">
        <v>69</v>
      </c>
      <c r="AL9174">
        <v>0.12</v>
      </c>
      <c r="AM9174">
        <v>5</v>
      </c>
      <c r="AN9174">
        <v>5</v>
      </c>
      <c r="AO9174">
        <v>76</v>
      </c>
      <c r="AP9174">
        <v>5</v>
      </c>
      <c r="AQ9174">
        <v>66</v>
      </c>
    </row>
    <row r="9175" spans="1:43" hidden="1" x14ac:dyDescent="0.25">
      <c r="A9175" t="s">
        <v>33315</v>
      </c>
      <c r="B9175" t="s">
        <v>33316</v>
      </c>
      <c r="C9175" s="1" t="str">
        <f t="shared" si="627"/>
        <v>21:0154</v>
      </c>
      <c r="D9175" s="1" t="str">
        <f t="shared" si="628"/>
        <v>21:0064</v>
      </c>
      <c r="E9175" t="s">
        <v>33317</v>
      </c>
      <c r="F9175" t="s">
        <v>33318</v>
      </c>
      <c r="H9175">
        <v>53.764244099999999</v>
      </c>
      <c r="I9175">
        <v>-124.2483732</v>
      </c>
      <c r="J9175" s="1" t="str">
        <f t="shared" si="632"/>
        <v>Till</v>
      </c>
      <c r="K9175" s="1" t="str">
        <f t="shared" si="630"/>
        <v>&lt;63 micron</v>
      </c>
      <c r="L9175">
        <v>0.1</v>
      </c>
      <c r="M9175">
        <v>1.82</v>
      </c>
      <c r="N9175">
        <v>2</v>
      </c>
      <c r="O9175">
        <v>190</v>
      </c>
      <c r="P9175">
        <v>0.5</v>
      </c>
      <c r="Q9175">
        <v>1</v>
      </c>
      <c r="R9175">
        <v>0.63</v>
      </c>
      <c r="S9175">
        <v>0.25</v>
      </c>
      <c r="T9175">
        <v>11</v>
      </c>
      <c r="U9175">
        <v>34</v>
      </c>
      <c r="V9175">
        <v>31</v>
      </c>
      <c r="W9175">
        <v>3.5</v>
      </c>
      <c r="X9175">
        <v>10</v>
      </c>
      <c r="Z9175">
        <v>0.11</v>
      </c>
      <c r="AA9175">
        <v>20</v>
      </c>
      <c r="AB9175">
        <v>0.73</v>
      </c>
      <c r="AC9175">
        <v>735</v>
      </c>
      <c r="AD9175">
        <v>2</v>
      </c>
      <c r="AE9175">
        <v>0.01</v>
      </c>
      <c r="AF9175">
        <v>28</v>
      </c>
      <c r="AG9175">
        <v>1070</v>
      </c>
      <c r="AH9175">
        <v>6</v>
      </c>
      <c r="AI9175">
        <v>1</v>
      </c>
      <c r="AJ9175">
        <v>8</v>
      </c>
      <c r="AK9175">
        <v>75</v>
      </c>
      <c r="AL9175">
        <v>0.1</v>
      </c>
      <c r="AM9175">
        <v>5</v>
      </c>
      <c r="AN9175">
        <v>5</v>
      </c>
      <c r="AO9175">
        <v>76</v>
      </c>
      <c r="AP9175">
        <v>5</v>
      </c>
      <c r="AQ9175">
        <v>72</v>
      </c>
    </row>
    <row r="9176" spans="1:43" hidden="1" x14ac:dyDescent="0.25">
      <c r="A9176" t="s">
        <v>33319</v>
      </c>
      <c r="B9176" t="s">
        <v>33320</v>
      </c>
      <c r="C9176" s="1" t="str">
        <f t="shared" si="627"/>
        <v>21:0154</v>
      </c>
      <c r="D9176" s="1" t="str">
        <f t="shared" si="628"/>
        <v>21:0064</v>
      </c>
      <c r="E9176" t="s">
        <v>33321</v>
      </c>
      <c r="F9176" t="s">
        <v>33322</v>
      </c>
      <c r="H9176">
        <v>53.774330900000002</v>
      </c>
      <c r="I9176">
        <v>-124.4391181</v>
      </c>
      <c r="J9176" s="1" t="str">
        <f t="shared" si="632"/>
        <v>Till</v>
      </c>
      <c r="K9176" s="1" t="str">
        <f t="shared" si="630"/>
        <v>&lt;63 micron</v>
      </c>
      <c r="L9176">
        <v>0.1</v>
      </c>
      <c r="M9176">
        <v>1.61</v>
      </c>
      <c r="N9176">
        <v>1</v>
      </c>
      <c r="O9176">
        <v>130</v>
      </c>
      <c r="P9176">
        <v>0.25</v>
      </c>
      <c r="Q9176">
        <v>1</v>
      </c>
      <c r="R9176">
        <v>0.74</v>
      </c>
      <c r="S9176">
        <v>0.25</v>
      </c>
      <c r="T9176">
        <v>7</v>
      </c>
      <c r="U9176">
        <v>25</v>
      </c>
      <c r="V9176">
        <v>48</v>
      </c>
      <c r="W9176">
        <v>2.93</v>
      </c>
      <c r="X9176">
        <v>10</v>
      </c>
      <c r="Z9176">
        <v>0.14000000000000001</v>
      </c>
      <c r="AA9176">
        <v>10</v>
      </c>
      <c r="AB9176">
        <v>0.71</v>
      </c>
      <c r="AC9176">
        <v>410</v>
      </c>
      <c r="AD9176">
        <v>0.5</v>
      </c>
      <c r="AE9176">
        <v>0.02</v>
      </c>
      <c r="AF9176">
        <v>13</v>
      </c>
      <c r="AG9176">
        <v>1320</v>
      </c>
      <c r="AH9176">
        <v>2</v>
      </c>
      <c r="AI9176">
        <v>1</v>
      </c>
      <c r="AJ9176">
        <v>6</v>
      </c>
      <c r="AK9176">
        <v>56</v>
      </c>
      <c r="AL9176">
        <v>0.13</v>
      </c>
      <c r="AM9176">
        <v>5</v>
      </c>
      <c r="AN9176">
        <v>5</v>
      </c>
      <c r="AO9176">
        <v>74</v>
      </c>
      <c r="AP9176">
        <v>5</v>
      </c>
      <c r="AQ9176">
        <v>38</v>
      </c>
    </row>
    <row r="9177" spans="1:43" hidden="1" x14ac:dyDescent="0.25">
      <c r="A9177" t="s">
        <v>33323</v>
      </c>
      <c r="B9177" t="s">
        <v>33324</v>
      </c>
      <c r="C9177" s="1" t="str">
        <f t="shared" si="627"/>
        <v>21:0154</v>
      </c>
      <c r="D9177" s="1" t="str">
        <f t="shared" si="628"/>
        <v>21:0064</v>
      </c>
      <c r="E9177" t="s">
        <v>33325</v>
      </c>
      <c r="F9177" t="s">
        <v>33326</v>
      </c>
      <c r="H9177">
        <v>53.753107200000002</v>
      </c>
      <c r="I9177">
        <v>-124.4019906</v>
      </c>
      <c r="J9177" s="1" t="str">
        <f t="shared" si="632"/>
        <v>Till</v>
      </c>
      <c r="K9177" s="1" t="str">
        <f t="shared" si="630"/>
        <v>&lt;63 micron</v>
      </c>
      <c r="L9177">
        <v>0.1</v>
      </c>
      <c r="M9177">
        <v>1.41</v>
      </c>
      <c r="N9177">
        <v>2</v>
      </c>
      <c r="O9177">
        <v>90</v>
      </c>
      <c r="P9177">
        <v>0.25</v>
      </c>
      <c r="Q9177">
        <v>1</v>
      </c>
      <c r="R9177">
        <v>0.71</v>
      </c>
      <c r="S9177">
        <v>0.25</v>
      </c>
      <c r="T9177">
        <v>10</v>
      </c>
      <c r="U9177">
        <v>40</v>
      </c>
      <c r="V9177">
        <v>30</v>
      </c>
      <c r="W9177">
        <v>3.36</v>
      </c>
      <c r="X9177">
        <v>10</v>
      </c>
      <c r="Z9177">
        <v>0.09</v>
      </c>
      <c r="AA9177">
        <v>10</v>
      </c>
      <c r="AB9177">
        <v>0.62</v>
      </c>
      <c r="AC9177">
        <v>460</v>
      </c>
      <c r="AD9177">
        <v>1</v>
      </c>
      <c r="AE9177">
        <v>0.01</v>
      </c>
      <c r="AF9177">
        <v>25</v>
      </c>
      <c r="AG9177">
        <v>1600</v>
      </c>
      <c r="AH9177">
        <v>2</v>
      </c>
      <c r="AI9177">
        <v>1</v>
      </c>
      <c r="AJ9177">
        <v>5</v>
      </c>
      <c r="AK9177">
        <v>101</v>
      </c>
      <c r="AL9177">
        <v>0.15</v>
      </c>
      <c r="AM9177">
        <v>5</v>
      </c>
      <c r="AN9177">
        <v>5</v>
      </c>
      <c r="AO9177">
        <v>85</v>
      </c>
      <c r="AP9177">
        <v>5</v>
      </c>
      <c r="AQ9177">
        <v>42</v>
      </c>
    </row>
    <row r="9178" spans="1:43" hidden="1" x14ac:dyDescent="0.25">
      <c r="A9178" t="s">
        <v>33327</v>
      </c>
      <c r="B9178" t="s">
        <v>33328</v>
      </c>
      <c r="C9178" s="1" t="str">
        <f t="shared" si="627"/>
        <v>21:0154</v>
      </c>
      <c r="D9178" s="1" t="str">
        <f t="shared" si="628"/>
        <v>21:0064</v>
      </c>
      <c r="E9178" t="s">
        <v>33329</v>
      </c>
      <c r="F9178" t="s">
        <v>33330</v>
      </c>
      <c r="H9178">
        <v>53.843440399999999</v>
      </c>
      <c r="I9178">
        <v>-124.3111476</v>
      </c>
      <c r="J9178" s="1" t="str">
        <f t="shared" si="632"/>
        <v>Till</v>
      </c>
      <c r="K9178" s="1" t="str">
        <f t="shared" si="630"/>
        <v>&lt;63 micron</v>
      </c>
      <c r="L9178">
        <v>0.1</v>
      </c>
      <c r="M9178">
        <v>0.89</v>
      </c>
      <c r="N9178">
        <v>1</v>
      </c>
      <c r="O9178">
        <v>120</v>
      </c>
      <c r="P9178">
        <v>0.25</v>
      </c>
      <c r="Q9178">
        <v>1</v>
      </c>
      <c r="R9178">
        <v>0.54</v>
      </c>
      <c r="S9178">
        <v>0.25</v>
      </c>
      <c r="T9178">
        <v>10</v>
      </c>
      <c r="U9178">
        <v>37</v>
      </c>
      <c r="V9178">
        <v>23</v>
      </c>
      <c r="W9178">
        <v>3.26</v>
      </c>
      <c r="X9178">
        <v>10</v>
      </c>
      <c r="Z9178">
        <v>0.06</v>
      </c>
      <c r="AA9178">
        <v>10</v>
      </c>
      <c r="AB9178">
        <v>0.6</v>
      </c>
      <c r="AC9178">
        <v>395</v>
      </c>
      <c r="AD9178">
        <v>0.5</v>
      </c>
      <c r="AE9178">
        <v>0.01</v>
      </c>
      <c r="AF9178">
        <v>47</v>
      </c>
      <c r="AG9178">
        <v>1210</v>
      </c>
      <c r="AH9178">
        <v>1</v>
      </c>
      <c r="AI9178">
        <v>1</v>
      </c>
      <c r="AJ9178">
        <v>4</v>
      </c>
      <c r="AK9178">
        <v>66</v>
      </c>
      <c r="AL9178">
        <v>0.12</v>
      </c>
      <c r="AM9178">
        <v>5</v>
      </c>
      <c r="AN9178">
        <v>5</v>
      </c>
      <c r="AO9178">
        <v>69</v>
      </c>
      <c r="AP9178">
        <v>5</v>
      </c>
      <c r="AQ9178">
        <v>48</v>
      </c>
    </row>
    <row r="9179" spans="1:43" hidden="1" x14ac:dyDescent="0.25">
      <c r="A9179" t="s">
        <v>33331</v>
      </c>
      <c r="B9179" t="s">
        <v>33332</v>
      </c>
      <c r="C9179" s="1" t="str">
        <f t="shared" si="627"/>
        <v>21:0154</v>
      </c>
      <c r="D9179" s="1" t="str">
        <f t="shared" si="628"/>
        <v>21:0064</v>
      </c>
      <c r="E9179" t="s">
        <v>33333</v>
      </c>
      <c r="F9179" t="s">
        <v>33334</v>
      </c>
      <c r="H9179">
        <v>53.845011200000002</v>
      </c>
      <c r="I9179">
        <v>-124.2989603</v>
      </c>
      <c r="J9179" s="1" t="str">
        <f t="shared" si="632"/>
        <v>Till</v>
      </c>
      <c r="K9179" s="1" t="str">
        <f t="shared" si="630"/>
        <v>&lt;63 micron</v>
      </c>
      <c r="L9179">
        <v>0.1</v>
      </c>
      <c r="M9179">
        <v>0.93</v>
      </c>
      <c r="N9179">
        <v>2</v>
      </c>
      <c r="O9179">
        <v>100</v>
      </c>
      <c r="P9179">
        <v>0.25</v>
      </c>
      <c r="Q9179">
        <v>1</v>
      </c>
      <c r="R9179">
        <v>0.55000000000000004</v>
      </c>
      <c r="S9179">
        <v>0.25</v>
      </c>
      <c r="T9179">
        <v>8</v>
      </c>
      <c r="U9179">
        <v>33</v>
      </c>
      <c r="V9179">
        <v>21</v>
      </c>
      <c r="W9179">
        <v>3.02</v>
      </c>
      <c r="X9179">
        <v>10</v>
      </c>
      <c r="Z9179">
        <v>0.05</v>
      </c>
      <c r="AA9179">
        <v>10</v>
      </c>
      <c r="AB9179">
        <v>0.49</v>
      </c>
      <c r="AC9179">
        <v>335</v>
      </c>
      <c r="AD9179">
        <v>1</v>
      </c>
      <c r="AE9179">
        <v>0.01</v>
      </c>
      <c r="AF9179">
        <v>31</v>
      </c>
      <c r="AG9179">
        <v>1110</v>
      </c>
      <c r="AH9179">
        <v>2</v>
      </c>
      <c r="AI9179">
        <v>1</v>
      </c>
      <c r="AJ9179">
        <v>4</v>
      </c>
      <c r="AK9179">
        <v>67</v>
      </c>
      <c r="AL9179">
        <v>0.12</v>
      </c>
      <c r="AM9179">
        <v>5</v>
      </c>
      <c r="AN9179">
        <v>5</v>
      </c>
      <c r="AO9179">
        <v>68</v>
      </c>
      <c r="AP9179">
        <v>5</v>
      </c>
      <c r="AQ9179">
        <v>42</v>
      </c>
    </row>
    <row r="9180" spans="1:43" hidden="1" x14ac:dyDescent="0.25">
      <c r="A9180" t="s">
        <v>33335</v>
      </c>
      <c r="B9180" t="s">
        <v>33336</v>
      </c>
      <c r="C9180" s="1" t="str">
        <f t="shared" si="627"/>
        <v>21:0154</v>
      </c>
      <c r="D9180" s="1" t="str">
        <f t="shared" si="628"/>
        <v>21:0064</v>
      </c>
      <c r="E9180" t="s">
        <v>33337</v>
      </c>
      <c r="F9180" t="s">
        <v>33338</v>
      </c>
      <c r="H9180">
        <v>53.9098434</v>
      </c>
      <c r="I9180">
        <v>-124.313379</v>
      </c>
      <c r="J9180" s="1" t="str">
        <f t="shared" si="632"/>
        <v>Till</v>
      </c>
      <c r="K9180" s="1" t="str">
        <f t="shared" si="630"/>
        <v>&lt;63 micron</v>
      </c>
      <c r="L9180">
        <v>0.1</v>
      </c>
      <c r="M9180">
        <v>1.54</v>
      </c>
      <c r="N9180">
        <v>1</v>
      </c>
      <c r="O9180">
        <v>200</v>
      </c>
      <c r="P9180">
        <v>0.5</v>
      </c>
      <c r="Q9180">
        <v>1</v>
      </c>
      <c r="R9180">
        <v>0.72</v>
      </c>
      <c r="S9180">
        <v>0.25</v>
      </c>
      <c r="T9180">
        <v>9</v>
      </c>
      <c r="U9180">
        <v>31</v>
      </c>
      <c r="V9180">
        <v>20</v>
      </c>
      <c r="W9180">
        <v>3.68</v>
      </c>
      <c r="X9180">
        <v>10</v>
      </c>
      <c r="Z9180">
        <v>0.1</v>
      </c>
      <c r="AA9180">
        <v>30</v>
      </c>
      <c r="AB9180">
        <v>0.62</v>
      </c>
      <c r="AC9180">
        <v>480</v>
      </c>
      <c r="AD9180">
        <v>1</v>
      </c>
      <c r="AE9180">
        <v>0.01</v>
      </c>
      <c r="AF9180">
        <v>21</v>
      </c>
      <c r="AG9180">
        <v>1680</v>
      </c>
      <c r="AH9180">
        <v>2</v>
      </c>
      <c r="AI9180">
        <v>1</v>
      </c>
      <c r="AJ9180">
        <v>8</v>
      </c>
      <c r="AK9180">
        <v>72</v>
      </c>
      <c r="AL9180">
        <v>0.15</v>
      </c>
      <c r="AM9180">
        <v>5</v>
      </c>
      <c r="AN9180">
        <v>5</v>
      </c>
      <c r="AO9180">
        <v>77</v>
      </c>
      <c r="AP9180">
        <v>5</v>
      </c>
      <c r="AQ9180">
        <v>62</v>
      </c>
    </row>
    <row r="9181" spans="1:43" hidden="1" x14ac:dyDescent="0.25">
      <c r="A9181" t="s">
        <v>33339</v>
      </c>
      <c r="B9181" t="s">
        <v>33340</v>
      </c>
      <c r="C9181" s="1" t="str">
        <f t="shared" si="627"/>
        <v>21:0154</v>
      </c>
      <c r="D9181" s="1" t="str">
        <f t="shared" si="628"/>
        <v>21:0064</v>
      </c>
      <c r="E9181" t="s">
        <v>33341</v>
      </c>
      <c r="F9181" t="s">
        <v>33342</v>
      </c>
      <c r="H9181">
        <v>53.928061100000001</v>
      </c>
      <c r="I9181">
        <v>-124.407239</v>
      </c>
      <c r="J9181" s="1" t="str">
        <f>HYPERLINK("http://geochem.nrcan.gc.ca/cdogs/content/kwd/kwd020053_e.htm", "Glaciolacustrine")</f>
        <v>Glaciolacustrine</v>
      </c>
      <c r="K9181" s="1" t="str">
        <f t="shared" si="630"/>
        <v>&lt;63 micron</v>
      </c>
      <c r="L9181">
        <v>0.1</v>
      </c>
      <c r="M9181">
        <v>1.85</v>
      </c>
      <c r="N9181">
        <v>4</v>
      </c>
      <c r="O9181">
        <v>180</v>
      </c>
      <c r="P9181">
        <v>0.25</v>
      </c>
      <c r="Q9181">
        <v>1</v>
      </c>
      <c r="R9181">
        <v>0.74</v>
      </c>
      <c r="S9181">
        <v>0.25</v>
      </c>
      <c r="T9181">
        <v>11</v>
      </c>
      <c r="U9181">
        <v>21</v>
      </c>
      <c r="V9181">
        <v>34</v>
      </c>
      <c r="W9181">
        <v>3.09</v>
      </c>
      <c r="X9181">
        <v>5</v>
      </c>
      <c r="Z9181">
        <v>0.11</v>
      </c>
      <c r="AA9181">
        <v>10</v>
      </c>
      <c r="AB9181">
        <v>0.82</v>
      </c>
      <c r="AC9181">
        <v>725</v>
      </c>
      <c r="AD9181">
        <v>1</v>
      </c>
      <c r="AE9181">
        <v>0.02</v>
      </c>
      <c r="AF9181">
        <v>22</v>
      </c>
      <c r="AG9181">
        <v>970</v>
      </c>
      <c r="AH9181">
        <v>8</v>
      </c>
      <c r="AI9181">
        <v>1</v>
      </c>
      <c r="AJ9181">
        <v>7</v>
      </c>
      <c r="AK9181">
        <v>73</v>
      </c>
      <c r="AL9181">
        <v>0.05</v>
      </c>
      <c r="AM9181">
        <v>5</v>
      </c>
      <c r="AN9181">
        <v>5</v>
      </c>
      <c r="AO9181">
        <v>54</v>
      </c>
      <c r="AP9181">
        <v>5</v>
      </c>
      <c r="AQ9181">
        <v>74</v>
      </c>
    </row>
    <row r="9182" spans="1:43" hidden="1" x14ac:dyDescent="0.25">
      <c r="A9182" t="s">
        <v>33343</v>
      </c>
      <c r="B9182" t="s">
        <v>33344</v>
      </c>
      <c r="C9182" s="1" t="str">
        <f t="shared" ref="C9182:C9245" si="633">HYPERLINK("http://geochem.nrcan.gc.ca/cdogs/content/bdl/bdl210154_e.htm", "21:0154")</f>
        <v>21:0154</v>
      </c>
      <c r="D9182" s="1" t="str">
        <f t="shared" ref="D9182:D9245" si="634">HYPERLINK("http://geochem.nrcan.gc.ca/cdogs/content/svy/svy210064_e.htm", "21:0064")</f>
        <v>21:0064</v>
      </c>
      <c r="E9182" t="s">
        <v>33345</v>
      </c>
      <c r="F9182" t="s">
        <v>33346</v>
      </c>
      <c r="H9182">
        <v>53.926385199999999</v>
      </c>
      <c r="I9182">
        <v>-124.369488</v>
      </c>
      <c r="J9182" s="1" t="str">
        <f>HYPERLINK("http://geochem.nrcan.gc.ca/cdogs/content/kwd/kwd020044_e.htm", "Till")</f>
        <v>Till</v>
      </c>
      <c r="K9182" s="1" t="str">
        <f t="shared" si="630"/>
        <v>&lt;63 micron</v>
      </c>
      <c r="L9182">
        <v>0.1</v>
      </c>
      <c r="M9182">
        <v>0.86</v>
      </c>
      <c r="N9182">
        <v>1</v>
      </c>
      <c r="O9182">
        <v>140</v>
      </c>
      <c r="P9182">
        <v>0.25</v>
      </c>
      <c r="Q9182">
        <v>1</v>
      </c>
      <c r="R9182">
        <v>0.61</v>
      </c>
      <c r="S9182">
        <v>0.5</v>
      </c>
      <c r="T9182">
        <v>9</v>
      </c>
      <c r="U9182">
        <v>33</v>
      </c>
      <c r="V9182">
        <v>12</v>
      </c>
      <c r="W9182">
        <v>3.22</v>
      </c>
      <c r="X9182">
        <v>10</v>
      </c>
      <c r="Z9182">
        <v>7.0000000000000007E-2</v>
      </c>
      <c r="AA9182">
        <v>10</v>
      </c>
      <c r="AB9182">
        <v>0.39</v>
      </c>
      <c r="AC9182">
        <v>585</v>
      </c>
      <c r="AD9182">
        <v>0.5</v>
      </c>
      <c r="AE9182">
        <v>0.03</v>
      </c>
      <c r="AF9182">
        <v>14</v>
      </c>
      <c r="AG9182">
        <v>1160</v>
      </c>
      <c r="AH9182">
        <v>1</v>
      </c>
      <c r="AI9182">
        <v>1</v>
      </c>
      <c r="AJ9182">
        <v>4</v>
      </c>
      <c r="AK9182">
        <v>54</v>
      </c>
      <c r="AL9182">
        <v>0.13</v>
      </c>
      <c r="AM9182">
        <v>5</v>
      </c>
      <c r="AN9182">
        <v>5</v>
      </c>
      <c r="AO9182">
        <v>82</v>
      </c>
      <c r="AP9182">
        <v>5</v>
      </c>
      <c r="AQ9182">
        <v>48</v>
      </c>
    </row>
    <row r="9183" spans="1:43" hidden="1" x14ac:dyDescent="0.25">
      <c r="A9183" t="s">
        <v>33347</v>
      </c>
      <c r="B9183" t="s">
        <v>33348</v>
      </c>
      <c r="C9183" s="1" t="str">
        <f t="shared" si="633"/>
        <v>21:0154</v>
      </c>
      <c r="D9183" s="1" t="str">
        <f t="shared" si="634"/>
        <v>21:0064</v>
      </c>
      <c r="E9183" t="s">
        <v>33349</v>
      </c>
      <c r="F9183" t="s">
        <v>33350</v>
      </c>
      <c r="H9183">
        <v>53.889512699999997</v>
      </c>
      <c r="I9183">
        <v>-124.37893390000001</v>
      </c>
      <c r="J9183" s="1" t="str">
        <f>HYPERLINK("http://geochem.nrcan.gc.ca/cdogs/content/kwd/kwd020044_e.htm", "Till")</f>
        <v>Till</v>
      </c>
      <c r="K9183" s="1" t="str">
        <f t="shared" ref="K9183:K9246" si="635">HYPERLINK("http://geochem.nrcan.gc.ca/cdogs/content/kwd/kwd080004_e.htm", "&lt;63 micron")</f>
        <v>&lt;63 micron</v>
      </c>
      <c r="L9183">
        <v>0.1</v>
      </c>
      <c r="M9183">
        <v>1.08</v>
      </c>
      <c r="N9183">
        <v>1</v>
      </c>
      <c r="O9183">
        <v>150</v>
      </c>
      <c r="P9183">
        <v>0.25</v>
      </c>
      <c r="Q9183">
        <v>1</v>
      </c>
      <c r="R9183">
        <v>0.56000000000000005</v>
      </c>
      <c r="S9183">
        <v>0.25</v>
      </c>
      <c r="T9183">
        <v>7</v>
      </c>
      <c r="U9183">
        <v>33</v>
      </c>
      <c r="V9183">
        <v>16</v>
      </c>
      <c r="W9183">
        <v>3.13</v>
      </c>
      <c r="X9183">
        <v>10</v>
      </c>
      <c r="Z9183">
        <v>0.1</v>
      </c>
      <c r="AA9183">
        <v>10</v>
      </c>
      <c r="AB9183">
        <v>0.38</v>
      </c>
      <c r="AC9183">
        <v>390</v>
      </c>
      <c r="AD9183">
        <v>0.5</v>
      </c>
      <c r="AE9183">
        <v>0.03</v>
      </c>
      <c r="AF9183">
        <v>13</v>
      </c>
      <c r="AG9183">
        <v>1090</v>
      </c>
      <c r="AH9183">
        <v>4</v>
      </c>
      <c r="AI9183">
        <v>1</v>
      </c>
      <c r="AJ9183">
        <v>5</v>
      </c>
      <c r="AK9183">
        <v>58</v>
      </c>
      <c r="AL9183">
        <v>0.15</v>
      </c>
      <c r="AM9183">
        <v>5</v>
      </c>
      <c r="AN9183">
        <v>5</v>
      </c>
      <c r="AO9183">
        <v>84</v>
      </c>
      <c r="AP9183">
        <v>5</v>
      </c>
      <c r="AQ9183">
        <v>52</v>
      </c>
    </row>
    <row r="9184" spans="1:43" hidden="1" x14ac:dyDescent="0.25">
      <c r="A9184" t="s">
        <v>33351</v>
      </c>
      <c r="B9184" t="s">
        <v>33352</v>
      </c>
      <c r="C9184" s="1" t="str">
        <f t="shared" si="633"/>
        <v>21:0154</v>
      </c>
      <c r="D9184" s="1" t="str">
        <f t="shared" si="634"/>
        <v>21:0064</v>
      </c>
      <c r="E9184" t="s">
        <v>33353</v>
      </c>
      <c r="F9184" t="s">
        <v>33354</v>
      </c>
      <c r="H9184">
        <v>53.874246499999998</v>
      </c>
      <c r="I9184">
        <v>-124.3539416</v>
      </c>
      <c r="J9184" s="1" t="str">
        <f>HYPERLINK("http://geochem.nrcan.gc.ca/cdogs/content/kwd/kwd020044_e.htm", "Till")</f>
        <v>Till</v>
      </c>
      <c r="K9184" s="1" t="str">
        <f t="shared" si="635"/>
        <v>&lt;63 micron</v>
      </c>
      <c r="L9184">
        <v>0.1</v>
      </c>
      <c r="M9184">
        <v>0.96</v>
      </c>
      <c r="N9184">
        <v>1</v>
      </c>
      <c r="O9184">
        <v>130</v>
      </c>
      <c r="P9184">
        <v>0.25</v>
      </c>
      <c r="Q9184">
        <v>1</v>
      </c>
      <c r="R9184">
        <v>0.61</v>
      </c>
      <c r="S9184">
        <v>0.25</v>
      </c>
      <c r="T9184">
        <v>7</v>
      </c>
      <c r="U9184">
        <v>35</v>
      </c>
      <c r="V9184">
        <v>15</v>
      </c>
      <c r="W9184">
        <v>3.16</v>
      </c>
      <c r="X9184">
        <v>10</v>
      </c>
      <c r="Z9184">
        <v>0.08</v>
      </c>
      <c r="AA9184">
        <v>10</v>
      </c>
      <c r="AB9184">
        <v>0.34</v>
      </c>
      <c r="AC9184">
        <v>410</v>
      </c>
      <c r="AD9184">
        <v>0.5</v>
      </c>
      <c r="AE9184">
        <v>0.04</v>
      </c>
      <c r="AF9184">
        <v>14</v>
      </c>
      <c r="AG9184">
        <v>1200</v>
      </c>
      <c r="AH9184">
        <v>6</v>
      </c>
      <c r="AI9184">
        <v>1</v>
      </c>
      <c r="AJ9184">
        <v>5</v>
      </c>
      <c r="AK9184">
        <v>61</v>
      </c>
      <c r="AL9184">
        <v>0.16</v>
      </c>
      <c r="AM9184">
        <v>5</v>
      </c>
      <c r="AN9184">
        <v>5</v>
      </c>
      <c r="AO9184">
        <v>89</v>
      </c>
      <c r="AP9184">
        <v>5</v>
      </c>
      <c r="AQ9184">
        <v>48</v>
      </c>
    </row>
    <row r="9185" spans="1:43" hidden="1" x14ac:dyDescent="0.25">
      <c r="A9185" t="s">
        <v>33355</v>
      </c>
      <c r="B9185" t="s">
        <v>33356</v>
      </c>
      <c r="C9185" s="1" t="str">
        <f t="shared" si="633"/>
        <v>21:0154</v>
      </c>
      <c r="D9185" s="1" t="str">
        <f t="shared" si="634"/>
        <v>21:0064</v>
      </c>
      <c r="E9185" t="s">
        <v>33357</v>
      </c>
      <c r="F9185" t="s">
        <v>33358</v>
      </c>
      <c r="H9185">
        <v>53.840276799999998</v>
      </c>
      <c r="I9185">
        <v>-124.4715489</v>
      </c>
      <c r="J9185" s="1" t="str">
        <f>HYPERLINK("http://geochem.nrcan.gc.ca/cdogs/content/kwd/kwd020044_e.htm", "Till")</f>
        <v>Till</v>
      </c>
      <c r="K9185" s="1" t="str">
        <f t="shared" si="635"/>
        <v>&lt;63 micron</v>
      </c>
      <c r="L9185">
        <v>0.1</v>
      </c>
      <c r="M9185">
        <v>0.9</v>
      </c>
      <c r="N9185">
        <v>2</v>
      </c>
      <c r="O9185">
        <v>110</v>
      </c>
      <c r="P9185">
        <v>0.25</v>
      </c>
      <c r="Q9185">
        <v>1</v>
      </c>
      <c r="R9185">
        <v>0.63</v>
      </c>
      <c r="S9185">
        <v>0.25</v>
      </c>
      <c r="T9185">
        <v>6</v>
      </c>
      <c r="U9185">
        <v>25</v>
      </c>
      <c r="V9185">
        <v>11</v>
      </c>
      <c r="W9185">
        <v>2.89</v>
      </c>
      <c r="X9185">
        <v>10</v>
      </c>
      <c r="Z9185">
        <v>7.0000000000000007E-2</v>
      </c>
      <c r="AA9185">
        <v>10</v>
      </c>
      <c r="AB9185">
        <v>0.31</v>
      </c>
      <c r="AC9185">
        <v>385</v>
      </c>
      <c r="AD9185">
        <v>0.5</v>
      </c>
      <c r="AE9185">
        <v>0.03</v>
      </c>
      <c r="AF9185">
        <v>9</v>
      </c>
      <c r="AG9185">
        <v>1030</v>
      </c>
      <c r="AH9185">
        <v>4</v>
      </c>
      <c r="AI9185">
        <v>1</v>
      </c>
      <c r="AJ9185">
        <v>4</v>
      </c>
      <c r="AK9185">
        <v>62</v>
      </c>
      <c r="AL9185">
        <v>0.13</v>
      </c>
      <c r="AM9185">
        <v>5</v>
      </c>
      <c r="AN9185">
        <v>5</v>
      </c>
      <c r="AO9185">
        <v>77</v>
      </c>
      <c r="AP9185">
        <v>5</v>
      </c>
      <c r="AQ9185">
        <v>44</v>
      </c>
    </row>
    <row r="9186" spans="1:43" hidden="1" x14ac:dyDescent="0.25">
      <c r="A9186" t="s">
        <v>33359</v>
      </c>
      <c r="B9186" t="s">
        <v>33360</v>
      </c>
      <c r="C9186" s="1" t="str">
        <f t="shared" si="633"/>
        <v>21:0154</v>
      </c>
      <c r="D9186" s="1" t="str">
        <f t="shared" si="634"/>
        <v>21:0064</v>
      </c>
      <c r="E9186" t="s">
        <v>33361</v>
      </c>
      <c r="F9186" t="s">
        <v>33362</v>
      </c>
      <c r="H9186">
        <v>53.822013499999997</v>
      </c>
      <c r="I9186">
        <v>-124.4728078</v>
      </c>
      <c r="J9186" s="1" t="str">
        <f>HYPERLINK("http://geochem.nrcan.gc.ca/cdogs/content/kwd/kwd020044_e.htm", "Till")</f>
        <v>Till</v>
      </c>
      <c r="K9186" s="1" t="str">
        <f t="shared" si="635"/>
        <v>&lt;63 micron</v>
      </c>
      <c r="L9186">
        <v>0.1</v>
      </c>
      <c r="M9186">
        <v>0.95</v>
      </c>
      <c r="N9186">
        <v>4</v>
      </c>
      <c r="O9186">
        <v>110</v>
      </c>
      <c r="P9186">
        <v>0.25</v>
      </c>
      <c r="Q9186">
        <v>1</v>
      </c>
      <c r="R9186">
        <v>1.06</v>
      </c>
      <c r="S9186">
        <v>0.5</v>
      </c>
      <c r="T9186">
        <v>7</v>
      </c>
      <c r="U9186">
        <v>22</v>
      </c>
      <c r="V9186">
        <v>13</v>
      </c>
      <c r="W9186">
        <v>2.62</v>
      </c>
      <c r="X9186">
        <v>10</v>
      </c>
      <c r="Z9186">
        <v>0.09</v>
      </c>
      <c r="AA9186">
        <v>10</v>
      </c>
      <c r="AB9186">
        <v>0.36</v>
      </c>
      <c r="AC9186">
        <v>450</v>
      </c>
      <c r="AD9186">
        <v>0.5</v>
      </c>
      <c r="AE9186">
        <v>0.04</v>
      </c>
      <c r="AF9186">
        <v>9</v>
      </c>
      <c r="AG9186">
        <v>970</v>
      </c>
      <c r="AH9186">
        <v>4</v>
      </c>
      <c r="AI9186">
        <v>1</v>
      </c>
      <c r="AJ9186">
        <v>4</v>
      </c>
      <c r="AK9186">
        <v>69</v>
      </c>
      <c r="AL9186">
        <v>0.13</v>
      </c>
      <c r="AM9186">
        <v>5</v>
      </c>
      <c r="AN9186">
        <v>5</v>
      </c>
      <c r="AO9186">
        <v>66</v>
      </c>
      <c r="AP9186">
        <v>5</v>
      </c>
      <c r="AQ9186">
        <v>46</v>
      </c>
    </row>
    <row r="9187" spans="1:43" hidden="1" x14ac:dyDescent="0.25">
      <c r="A9187" t="s">
        <v>33363</v>
      </c>
      <c r="B9187" t="s">
        <v>33364</v>
      </c>
      <c r="C9187" s="1" t="str">
        <f t="shared" si="633"/>
        <v>21:0154</v>
      </c>
      <c r="D9187" s="1" t="str">
        <f t="shared" si="634"/>
        <v>21:0064</v>
      </c>
      <c r="E9187" t="s">
        <v>33365</v>
      </c>
      <c r="F9187" t="s">
        <v>33366</v>
      </c>
      <c r="H9187">
        <v>53.795279800000003</v>
      </c>
      <c r="I9187">
        <v>-124.58490740000001</v>
      </c>
      <c r="J9187" s="1" t="str">
        <f>HYPERLINK("http://geochem.nrcan.gc.ca/cdogs/content/kwd/kwd020053_e.htm", "Glaciolacustrine")</f>
        <v>Glaciolacustrine</v>
      </c>
      <c r="K9187" s="1" t="str">
        <f t="shared" si="635"/>
        <v>&lt;63 micron</v>
      </c>
      <c r="L9187">
        <v>0.1</v>
      </c>
      <c r="M9187">
        <v>1.46</v>
      </c>
      <c r="N9187">
        <v>1</v>
      </c>
      <c r="O9187">
        <v>100</v>
      </c>
      <c r="P9187">
        <v>0.25</v>
      </c>
      <c r="Q9187">
        <v>1</v>
      </c>
      <c r="R9187">
        <v>1.1000000000000001</v>
      </c>
      <c r="S9187">
        <v>0.5</v>
      </c>
      <c r="T9187">
        <v>8</v>
      </c>
      <c r="U9187">
        <v>18</v>
      </c>
      <c r="V9187">
        <v>25</v>
      </c>
      <c r="W9187">
        <v>2.9</v>
      </c>
      <c r="X9187">
        <v>5</v>
      </c>
      <c r="Z9187">
        <v>0.1</v>
      </c>
      <c r="AA9187">
        <v>10</v>
      </c>
      <c r="AB9187">
        <v>0.79</v>
      </c>
      <c r="AC9187">
        <v>545</v>
      </c>
      <c r="AD9187">
        <v>0.5</v>
      </c>
      <c r="AE9187">
        <v>0.09</v>
      </c>
      <c r="AF9187">
        <v>12</v>
      </c>
      <c r="AG9187">
        <v>1040</v>
      </c>
      <c r="AH9187">
        <v>6</v>
      </c>
      <c r="AI9187">
        <v>1</v>
      </c>
      <c r="AJ9187">
        <v>6</v>
      </c>
      <c r="AK9187">
        <v>73</v>
      </c>
      <c r="AL9187">
        <v>0.13</v>
      </c>
      <c r="AM9187">
        <v>5</v>
      </c>
      <c r="AN9187">
        <v>5</v>
      </c>
      <c r="AO9187">
        <v>61</v>
      </c>
      <c r="AP9187">
        <v>5</v>
      </c>
      <c r="AQ9187">
        <v>60</v>
      </c>
    </row>
    <row r="9188" spans="1:43" hidden="1" x14ac:dyDescent="0.25">
      <c r="A9188" t="s">
        <v>33367</v>
      </c>
      <c r="B9188" t="s">
        <v>33368</v>
      </c>
      <c r="C9188" s="1" t="str">
        <f t="shared" si="633"/>
        <v>21:0154</v>
      </c>
      <c r="D9188" s="1" t="str">
        <f t="shared" si="634"/>
        <v>21:0064</v>
      </c>
      <c r="E9188" t="s">
        <v>33369</v>
      </c>
      <c r="F9188" t="s">
        <v>33370</v>
      </c>
      <c r="H9188">
        <v>53.821288899999999</v>
      </c>
      <c r="I9188">
        <v>-124.50582540000001</v>
      </c>
      <c r="J9188" s="1" t="str">
        <f>HYPERLINK("http://geochem.nrcan.gc.ca/cdogs/content/kwd/kwd020044_e.htm", "Till")</f>
        <v>Till</v>
      </c>
      <c r="K9188" s="1" t="str">
        <f t="shared" si="635"/>
        <v>&lt;63 micron</v>
      </c>
      <c r="L9188">
        <v>0.1</v>
      </c>
      <c r="M9188">
        <v>1.54</v>
      </c>
      <c r="N9188">
        <v>8</v>
      </c>
      <c r="O9188">
        <v>140</v>
      </c>
      <c r="P9188">
        <v>0.5</v>
      </c>
      <c r="Q9188">
        <v>1</v>
      </c>
      <c r="R9188">
        <v>0.76</v>
      </c>
      <c r="S9188">
        <v>0.5</v>
      </c>
      <c r="T9188">
        <v>12</v>
      </c>
      <c r="U9188">
        <v>27</v>
      </c>
      <c r="V9188">
        <v>22</v>
      </c>
      <c r="W9188">
        <v>3.45</v>
      </c>
      <c r="X9188">
        <v>10</v>
      </c>
      <c r="Z9188">
        <v>0.15</v>
      </c>
      <c r="AA9188">
        <v>10</v>
      </c>
      <c r="AB9188">
        <v>0.63</v>
      </c>
      <c r="AC9188">
        <v>960</v>
      </c>
      <c r="AD9188">
        <v>1</v>
      </c>
      <c r="AE9188">
        <v>0.04</v>
      </c>
      <c r="AF9188">
        <v>16</v>
      </c>
      <c r="AG9188">
        <v>1050</v>
      </c>
      <c r="AH9188">
        <v>8</v>
      </c>
      <c r="AI9188">
        <v>1</v>
      </c>
      <c r="AJ9188">
        <v>7</v>
      </c>
      <c r="AK9188">
        <v>77</v>
      </c>
      <c r="AL9188">
        <v>0.12</v>
      </c>
      <c r="AM9188">
        <v>5</v>
      </c>
      <c r="AN9188">
        <v>5</v>
      </c>
      <c r="AO9188">
        <v>75</v>
      </c>
      <c r="AP9188">
        <v>5</v>
      </c>
      <c r="AQ9188">
        <v>68</v>
      </c>
    </row>
    <row r="9189" spans="1:43" hidden="1" x14ac:dyDescent="0.25">
      <c r="A9189" t="s">
        <v>33371</v>
      </c>
      <c r="B9189" t="s">
        <v>33372</v>
      </c>
      <c r="C9189" s="1" t="str">
        <f t="shared" si="633"/>
        <v>21:0154</v>
      </c>
      <c r="D9189" s="1" t="str">
        <f t="shared" si="634"/>
        <v>21:0064</v>
      </c>
      <c r="E9189" t="s">
        <v>33373</v>
      </c>
      <c r="F9189" t="s">
        <v>33374</v>
      </c>
      <c r="H9189">
        <v>53.835570099999998</v>
      </c>
      <c r="I9189">
        <v>-124.590304</v>
      </c>
      <c r="J9189" s="1" t="str">
        <f>HYPERLINK("http://geochem.nrcan.gc.ca/cdogs/content/kwd/kwd020044_e.htm", "Till")</f>
        <v>Till</v>
      </c>
      <c r="K9189" s="1" t="str">
        <f t="shared" si="635"/>
        <v>&lt;63 micron</v>
      </c>
      <c r="L9189">
        <v>0.1</v>
      </c>
      <c r="M9189">
        <v>1</v>
      </c>
      <c r="N9189">
        <v>1</v>
      </c>
      <c r="O9189">
        <v>130</v>
      </c>
      <c r="P9189">
        <v>0.25</v>
      </c>
      <c r="Q9189">
        <v>1</v>
      </c>
      <c r="R9189">
        <v>0.62</v>
      </c>
      <c r="S9189">
        <v>0.25</v>
      </c>
      <c r="T9189">
        <v>8</v>
      </c>
      <c r="U9189">
        <v>22</v>
      </c>
      <c r="V9189">
        <v>16</v>
      </c>
      <c r="W9189">
        <v>2.8</v>
      </c>
      <c r="X9189">
        <v>10</v>
      </c>
      <c r="Z9189">
        <v>0.1</v>
      </c>
      <c r="AA9189">
        <v>10</v>
      </c>
      <c r="AB9189">
        <v>0.4</v>
      </c>
      <c r="AC9189">
        <v>590</v>
      </c>
      <c r="AD9189">
        <v>1</v>
      </c>
      <c r="AE9189">
        <v>0.03</v>
      </c>
      <c r="AF9189">
        <v>11</v>
      </c>
      <c r="AG9189">
        <v>990</v>
      </c>
      <c r="AH9189">
        <v>6</v>
      </c>
      <c r="AI9189">
        <v>1</v>
      </c>
      <c r="AJ9189">
        <v>4</v>
      </c>
      <c r="AK9189">
        <v>62</v>
      </c>
      <c r="AL9189">
        <v>0.11</v>
      </c>
      <c r="AM9189">
        <v>5</v>
      </c>
      <c r="AN9189">
        <v>5</v>
      </c>
      <c r="AO9189">
        <v>65</v>
      </c>
      <c r="AP9189">
        <v>5</v>
      </c>
      <c r="AQ9189">
        <v>54</v>
      </c>
    </row>
    <row r="9190" spans="1:43" hidden="1" x14ac:dyDescent="0.25">
      <c r="A9190" t="s">
        <v>33375</v>
      </c>
      <c r="B9190" t="s">
        <v>33376</v>
      </c>
      <c r="C9190" s="1" t="str">
        <f t="shared" si="633"/>
        <v>21:0154</v>
      </c>
      <c r="D9190" s="1" t="str">
        <f t="shared" si="634"/>
        <v>21:0064</v>
      </c>
      <c r="E9190" t="s">
        <v>33377</v>
      </c>
      <c r="F9190" t="s">
        <v>33378</v>
      </c>
      <c r="H9190">
        <v>53.745482799999998</v>
      </c>
      <c r="I9190">
        <v>-124.6577206</v>
      </c>
      <c r="J9190" s="1" t="str">
        <f>HYPERLINK("http://geochem.nrcan.gc.ca/cdogs/content/kwd/kwd020053_e.htm", "Glaciolacustrine")</f>
        <v>Glaciolacustrine</v>
      </c>
      <c r="K9190" s="1" t="str">
        <f t="shared" si="635"/>
        <v>&lt;63 micron</v>
      </c>
      <c r="L9190">
        <v>0.1</v>
      </c>
      <c r="M9190">
        <v>1.51</v>
      </c>
      <c r="N9190">
        <v>1</v>
      </c>
      <c r="O9190">
        <v>100</v>
      </c>
      <c r="P9190">
        <v>0.25</v>
      </c>
      <c r="Q9190">
        <v>1</v>
      </c>
      <c r="R9190">
        <v>1.17</v>
      </c>
      <c r="S9190">
        <v>0.5</v>
      </c>
      <c r="T9190">
        <v>8</v>
      </c>
      <c r="U9190">
        <v>18</v>
      </c>
      <c r="V9190">
        <v>27</v>
      </c>
      <c r="W9190">
        <v>2.89</v>
      </c>
      <c r="X9190">
        <v>5</v>
      </c>
      <c r="Z9190">
        <v>0.09</v>
      </c>
      <c r="AA9190">
        <v>10</v>
      </c>
      <c r="AB9190">
        <v>0.82</v>
      </c>
      <c r="AC9190">
        <v>545</v>
      </c>
      <c r="AD9190">
        <v>0.5</v>
      </c>
      <c r="AE9190">
        <v>0.05</v>
      </c>
      <c r="AF9190">
        <v>12</v>
      </c>
      <c r="AG9190">
        <v>1050</v>
      </c>
      <c r="AH9190">
        <v>8</v>
      </c>
      <c r="AI9190">
        <v>2</v>
      </c>
      <c r="AJ9190">
        <v>6</v>
      </c>
      <c r="AK9190">
        <v>69</v>
      </c>
      <c r="AL9190">
        <v>0.13</v>
      </c>
      <c r="AM9190">
        <v>5</v>
      </c>
      <c r="AN9190">
        <v>5</v>
      </c>
      <c r="AO9190">
        <v>61</v>
      </c>
      <c r="AP9190">
        <v>5</v>
      </c>
      <c r="AQ9190">
        <v>64</v>
      </c>
    </row>
    <row r="9191" spans="1:43" hidden="1" x14ac:dyDescent="0.25">
      <c r="A9191" t="s">
        <v>33379</v>
      </c>
      <c r="B9191" t="s">
        <v>33380</v>
      </c>
      <c r="C9191" s="1" t="str">
        <f t="shared" si="633"/>
        <v>21:0154</v>
      </c>
      <c r="D9191" s="1" t="str">
        <f t="shared" si="634"/>
        <v>21:0064</v>
      </c>
      <c r="E9191" t="s">
        <v>33381</v>
      </c>
      <c r="F9191" t="s">
        <v>33382</v>
      </c>
      <c r="H9191">
        <v>53.7257107</v>
      </c>
      <c r="I9191">
        <v>-124.7022654</v>
      </c>
      <c r="J9191" s="1" t="str">
        <f>HYPERLINK("http://geochem.nrcan.gc.ca/cdogs/content/kwd/kwd020053_e.htm", "Glaciolacustrine")</f>
        <v>Glaciolacustrine</v>
      </c>
      <c r="K9191" s="1" t="str">
        <f t="shared" si="635"/>
        <v>&lt;63 micron</v>
      </c>
      <c r="L9191">
        <v>0.1</v>
      </c>
      <c r="M9191">
        <v>1.37</v>
      </c>
      <c r="N9191">
        <v>1</v>
      </c>
      <c r="O9191">
        <v>110</v>
      </c>
      <c r="P9191">
        <v>0.25</v>
      </c>
      <c r="Q9191">
        <v>1</v>
      </c>
      <c r="R9191">
        <v>1.1499999999999999</v>
      </c>
      <c r="S9191">
        <v>0.5</v>
      </c>
      <c r="T9191">
        <v>9</v>
      </c>
      <c r="U9191">
        <v>27</v>
      </c>
      <c r="V9191">
        <v>25</v>
      </c>
      <c r="W9191">
        <v>3.66</v>
      </c>
      <c r="X9191">
        <v>5</v>
      </c>
      <c r="Z9191">
        <v>0.08</v>
      </c>
      <c r="AA9191">
        <v>10</v>
      </c>
      <c r="AB9191">
        <v>0.7</v>
      </c>
      <c r="AC9191">
        <v>610</v>
      </c>
      <c r="AD9191">
        <v>0.5</v>
      </c>
      <c r="AE9191">
        <v>0.04</v>
      </c>
      <c r="AF9191">
        <v>14</v>
      </c>
      <c r="AG9191">
        <v>980</v>
      </c>
      <c r="AH9191">
        <v>6</v>
      </c>
      <c r="AI9191">
        <v>1</v>
      </c>
      <c r="AJ9191">
        <v>5</v>
      </c>
      <c r="AK9191">
        <v>79</v>
      </c>
      <c r="AL9191">
        <v>0.16</v>
      </c>
      <c r="AM9191">
        <v>5</v>
      </c>
      <c r="AN9191">
        <v>5</v>
      </c>
      <c r="AO9191">
        <v>83</v>
      </c>
      <c r="AP9191">
        <v>5</v>
      </c>
      <c r="AQ9191">
        <v>66</v>
      </c>
    </row>
    <row r="9192" spans="1:43" hidden="1" x14ac:dyDescent="0.25">
      <c r="A9192" t="s">
        <v>33383</v>
      </c>
      <c r="B9192" t="s">
        <v>33384</v>
      </c>
      <c r="C9192" s="1" t="str">
        <f t="shared" si="633"/>
        <v>21:0154</v>
      </c>
      <c r="D9192" s="1" t="str">
        <f t="shared" si="634"/>
        <v>21:0064</v>
      </c>
      <c r="E9192" t="s">
        <v>33385</v>
      </c>
      <c r="F9192" t="s">
        <v>33386</v>
      </c>
      <c r="H9192">
        <v>53.704074400000003</v>
      </c>
      <c r="I9192">
        <v>-124.76244819999999</v>
      </c>
      <c r="J9192" s="1" t="str">
        <f>HYPERLINK("http://geochem.nrcan.gc.ca/cdogs/content/kwd/kwd020053_e.htm", "Glaciolacustrine")</f>
        <v>Glaciolacustrine</v>
      </c>
      <c r="K9192" s="1" t="str">
        <f t="shared" si="635"/>
        <v>&lt;63 micron</v>
      </c>
      <c r="L9192">
        <v>0.1</v>
      </c>
      <c r="M9192">
        <v>1.42</v>
      </c>
      <c r="N9192">
        <v>8</v>
      </c>
      <c r="O9192">
        <v>100</v>
      </c>
      <c r="P9192">
        <v>0.25</v>
      </c>
      <c r="Q9192">
        <v>1</v>
      </c>
      <c r="R9192">
        <v>1.1399999999999999</v>
      </c>
      <c r="S9192">
        <v>0.5</v>
      </c>
      <c r="T9192">
        <v>8</v>
      </c>
      <c r="U9192">
        <v>30</v>
      </c>
      <c r="V9192">
        <v>26</v>
      </c>
      <c r="W9192">
        <v>3.87</v>
      </c>
      <c r="X9192">
        <v>5</v>
      </c>
      <c r="Z9192">
        <v>0.08</v>
      </c>
      <c r="AA9192">
        <v>10</v>
      </c>
      <c r="AB9192">
        <v>0.56000000000000005</v>
      </c>
      <c r="AC9192">
        <v>565</v>
      </c>
      <c r="AD9192">
        <v>0.5</v>
      </c>
      <c r="AE9192">
        <v>0.03</v>
      </c>
      <c r="AF9192">
        <v>13</v>
      </c>
      <c r="AG9192">
        <v>910</v>
      </c>
      <c r="AH9192">
        <v>8</v>
      </c>
      <c r="AI9192">
        <v>1</v>
      </c>
      <c r="AJ9192">
        <v>6</v>
      </c>
      <c r="AK9192">
        <v>77</v>
      </c>
      <c r="AL9192">
        <v>0.17</v>
      </c>
      <c r="AM9192">
        <v>5</v>
      </c>
      <c r="AN9192">
        <v>5</v>
      </c>
      <c r="AO9192">
        <v>89</v>
      </c>
      <c r="AP9192">
        <v>5</v>
      </c>
      <c r="AQ9192">
        <v>64</v>
      </c>
    </row>
    <row r="9193" spans="1:43" hidden="1" x14ac:dyDescent="0.25">
      <c r="A9193" t="s">
        <v>33387</v>
      </c>
      <c r="B9193" t="s">
        <v>33388</v>
      </c>
      <c r="C9193" s="1" t="str">
        <f t="shared" si="633"/>
        <v>21:0154</v>
      </c>
      <c r="D9193" s="1" t="str">
        <f t="shared" si="634"/>
        <v>21:0064</v>
      </c>
      <c r="E9193" t="s">
        <v>33389</v>
      </c>
      <c r="F9193" t="s">
        <v>33390</v>
      </c>
      <c r="H9193">
        <v>53.670969599999999</v>
      </c>
      <c r="I9193">
        <v>-124.422877</v>
      </c>
      <c r="J9193" s="1" t="str">
        <f t="shared" ref="J9193:J9202" si="636">HYPERLINK("http://geochem.nrcan.gc.ca/cdogs/content/kwd/kwd020044_e.htm", "Till")</f>
        <v>Till</v>
      </c>
      <c r="K9193" s="1" t="str">
        <f t="shared" si="635"/>
        <v>&lt;63 micron</v>
      </c>
      <c r="L9193">
        <v>0.1</v>
      </c>
      <c r="M9193">
        <v>2.2400000000000002</v>
      </c>
      <c r="N9193">
        <v>1</v>
      </c>
      <c r="O9193">
        <v>170</v>
      </c>
      <c r="P9193">
        <v>0.5</v>
      </c>
      <c r="Q9193">
        <v>1</v>
      </c>
      <c r="R9193">
        <v>0.93</v>
      </c>
      <c r="S9193">
        <v>0.5</v>
      </c>
      <c r="T9193">
        <v>15</v>
      </c>
      <c r="U9193">
        <v>36</v>
      </c>
      <c r="V9193">
        <v>41</v>
      </c>
      <c r="W9193">
        <v>4.4000000000000004</v>
      </c>
      <c r="X9193">
        <v>10</v>
      </c>
      <c r="Z9193">
        <v>0.13</v>
      </c>
      <c r="AA9193">
        <v>20</v>
      </c>
      <c r="AB9193">
        <v>1.23</v>
      </c>
      <c r="AC9193">
        <v>690</v>
      </c>
      <c r="AD9193">
        <v>1</v>
      </c>
      <c r="AE9193">
        <v>0.03</v>
      </c>
      <c r="AF9193">
        <v>26</v>
      </c>
      <c r="AG9193">
        <v>1420</v>
      </c>
      <c r="AH9193">
        <v>8</v>
      </c>
      <c r="AI9193">
        <v>1</v>
      </c>
      <c r="AJ9193">
        <v>9</v>
      </c>
      <c r="AK9193">
        <v>101</v>
      </c>
      <c r="AL9193">
        <v>0.13</v>
      </c>
      <c r="AM9193">
        <v>5</v>
      </c>
      <c r="AN9193">
        <v>5</v>
      </c>
      <c r="AO9193">
        <v>99</v>
      </c>
      <c r="AP9193">
        <v>5</v>
      </c>
      <c r="AQ9193">
        <v>68</v>
      </c>
    </row>
    <row r="9194" spans="1:43" hidden="1" x14ac:dyDescent="0.25">
      <c r="A9194" t="s">
        <v>33391</v>
      </c>
      <c r="B9194" t="s">
        <v>33392</v>
      </c>
      <c r="C9194" s="1" t="str">
        <f t="shared" si="633"/>
        <v>21:0154</v>
      </c>
      <c r="D9194" s="1" t="str">
        <f t="shared" si="634"/>
        <v>21:0064</v>
      </c>
      <c r="E9194" t="s">
        <v>33389</v>
      </c>
      <c r="F9194" t="s">
        <v>33393</v>
      </c>
      <c r="H9194">
        <v>53.670969599999999</v>
      </c>
      <c r="I9194">
        <v>-124.422877</v>
      </c>
      <c r="J9194" s="1" t="str">
        <f t="shared" si="636"/>
        <v>Till</v>
      </c>
      <c r="K9194" s="1" t="str">
        <f t="shared" si="635"/>
        <v>&lt;63 micron</v>
      </c>
      <c r="L9194">
        <v>0.1</v>
      </c>
      <c r="M9194">
        <v>1.88</v>
      </c>
      <c r="N9194">
        <v>6</v>
      </c>
      <c r="O9194">
        <v>150</v>
      </c>
      <c r="P9194">
        <v>0.5</v>
      </c>
      <c r="Q9194">
        <v>1</v>
      </c>
      <c r="R9194">
        <v>0.78</v>
      </c>
      <c r="S9194">
        <v>0.5</v>
      </c>
      <c r="T9194">
        <v>15</v>
      </c>
      <c r="U9194">
        <v>40</v>
      </c>
      <c r="V9194">
        <v>37</v>
      </c>
      <c r="W9194">
        <v>4.2300000000000004</v>
      </c>
      <c r="X9194">
        <v>10</v>
      </c>
      <c r="Z9194">
        <v>0.13</v>
      </c>
      <c r="AA9194">
        <v>20</v>
      </c>
      <c r="AB9194">
        <v>1.01</v>
      </c>
      <c r="AC9194">
        <v>630</v>
      </c>
      <c r="AD9194">
        <v>0.5</v>
      </c>
      <c r="AE9194">
        <v>0.03</v>
      </c>
      <c r="AF9194">
        <v>32</v>
      </c>
      <c r="AG9194">
        <v>1280</v>
      </c>
      <c r="AH9194">
        <v>6</v>
      </c>
      <c r="AI9194">
        <v>1</v>
      </c>
      <c r="AJ9194">
        <v>7</v>
      </c>
      <c r="AK9194">
        <v>112</v>
      </c>
      <c r="AL9194">
        <v>0.17</v>
      </c>
      <c r="AM9194">
        <v>5</v>
      </c>
      <c r="AN9194">
        <v>5</v>
      </c>
      <c r="AO9194">
        <v>88</v>
      </c>
      <c r="AP9194">
        <v>5</v>
      </c>
      <c r="AQ9194">
        <v>70</v>
      </c>
    </row>
    <row r="9195" spans="1:43" hidden="1" x14ac:dyDescent="0.25">
      <c r="A9195" t="s">
        <v>33394</v>
      </c>
      <c r="B9195" t="s">
        <v>33395</v>
      </c>
      <c r="C9195" s="1" t="str">
        <f t="shared" si="633"/>
        <v>21:0154</v>
      </c>
      <c r="D9195" s="1" t="str">
        <f t="shared" si="634"/>
        <v>21:0064</v>
      </c>
      <c r="E9195" t="s">
        <v>33396</v>
      </c>
      <c r="F9195" t="s">
        <v>33397</v>
      </c>
      <c r="H9195">
        <v>53.680480600000003</v>
      </c>
      <c r="I9195">
        <v>-124.3821647</v>
      </c>
      <c r="J9195" s="1" t="str">
        <f t="shared" si="636"/>
        <v>Till</v>
      </c>
      <c r="K9195" s="1" t="str">
        <f t="shared" si="635"/>
        <v>&lt;63 micron</v>
      </c>
      <c r="L9195">
        <v>0.1</v>
      </c>
      <c r="M9195">
        <v>1.77</v>
      </c>
      <c r="N9195">
        <v>2</v>
      </c>
      <c r="O9195">
        <v>150</v>
      </c>
      <c r="P9195">
        <v>0.25</v>
      </c>
      <c r="Q9195">
        <v>1</v>
      </c>
      <c r="R9195">
        <v>0.64</v>
      </c>
      <c r="S9195">
        <v>0.5</v>
      </c>
      <c r="T9195">
        <v>11</v>
      </c>
      <c r="U9195">
        <v>49</v>
      </c>
      <c r="V9195">
        <v>20</v>
      </c>
      <c r="W9195">
        <v>3.04</v>
      </c>
      <c r="X9195">
        <v>10</v>
      </c>
      <c r="Z9195">
        <v>0.08</v>
      </c>
      <c r="AA9195">
        <v>10</v>
      </c>
      <c r="AB9195">
        <v>0.57999999999999996</v>
      </c>
      <c r="AC9195">
        <v>490</v>
      </c>
      <c r="AD9195">
        <v>0.5</v>
      </c>
      <c r="AE9195">
        <v>0.01</v>
      </c>
      <c r="AF9195">
        <v>25</v>
      </c>
      <c r="AG9195">
        <v>1100</v>
      </c>
      <c r="AH9195">
        <v>6</v>
      </c>
      <c r="AI9195">
        <v>1</v>
      </c>
      <c r="AJ9195">
        <v>5</v>
      </c>
      <c r="AK9195">
        <v>54</v>
      </c>
      <c r="AL9195">
        <v>0.16</v>
      </c>
      <c r="AM9195">
        <v>5</v>
      </c>
      <c r="AN9195">
        <v>5</v>
      </c>
      <c r="AO9195">
        <v>76</v>
      </c>
      <c r="AP9195">
        <v>5</v>
      </c>
      <c r="AQ9195">
        <v>50</v>
      </c>
    </row>
    <row r="9196" spans="1:43" hidden="1" x14ac:dyDescent="0.25">
      <c r="A9196" t="s">
        <v>33398</v>
      </c>
      <c r="B9196" t="s">
        <v>33399</v>
      </c>
      <c r="C9196" s="1" t="str">
        <f t="shared" si="633"/>
        <v>21:0154</v>
      </c>
      <c r="D9196" s="1" t="str">
        <f t="shared" si="634"/>
        <v>21:0064</v>
      </c>
      <c r="E9196" t="s">
        <v>33400</v>
      </c>
      <c r="F9196" t="s">
        <v>33401</v>
      </c>
      <c r="H9196">
        <v>53.663646900000003</v>
      </c>
      <c r="I9196">
        <v>-124.308284</v>
      </c>
      <c r="J9196" s="1" t="str">
        <f t="shared" si="636"/>
        <v>Till</v>
      </c>
      <c r="K9196" s="1" t="str">
        <f t="shared" si="635"/>
        <v>&lt;63 micron</v>
      </c>
      <c r="L9196">
        <v>0.1</v>
      </c>
      <c r="M9196">
        <v>1.9</v>
      </c>
      <c r="N9196">
        <v>1</v>
      </c>
      <c r="O9196">
        <v>80</v>
      </c>
      <c r="P9196">
        <v>1</v>
      </c>
      <c r="Q9196">
        <v>1</v>
      </c>
      <c r="R9196">
        <v>0.89</v>
      </c>
      <c r="S9196">
        <v>0.5</v>
      </c>
      <c r="T9196">
        <v>15</v>
      </c>
      <c r="U9196">
        <v>27</v>
      </c>
      <c r="V9196">
        <v>14</v>
      </c>
      <c r="W9196">
        <v>3.31</v>
      </c>
      <c r="X9196">
        <v>10</v>
      </c>
      <c r="Z9196">
        <v>0.06</v>
      </c>
      <c r="AA9196">
        <v>30</v>
      </c>
      <c r="AB9196">
        <v>0.9</v>
      </c>
      <c r="AC9196">
        <v>1320</v>
      </c>
      <c r="AD9196">
        <v>4</v>
      </c>
      <c r="AE9196">
        <v>0.01</v>
      </c>
      <c r="AF9196">
        <v>22</v>
      </c>
      <c r="AG9196">
        <v>1490</v>
      </c>
      <c r="AH9196">
        <v>8</v>
      </c>
      <c r="AI9196">
        <v>2</v>
      </c>
      <c r="AJ9196">
        <v>13</v>
      </c>
      <c r="AK9196">
        <v>62</v>
      </c>
      <c r="AL9196">
        <v>0.03</v>
      </c>
      <c r="AM9196">
        <v>5</v>
      </c>
      <c r="AN9196">
        <v>5</v>
      </c>
      <c r="AO9196">
        <v>81</v>
      </c>
      <c r="AP9196">
        <v>5</v>
      </c>
      <c r="AQ9196">
        <v>76</v>
      </c>
    </row>
    <row r="9197" spans="1:43" hidden="1" x14ac:dyDescent="0.25">
      <c r="A9197" t="s">
        <v>33402</v>
      </c>
      <c r="B9197" t="s">
        <v>33403</v>
      </c>
      <c r="C9197" s="1" t="str">
        <f t="shared" si="633"/>
        <v>21:0154</v>
      </c>
      <c r="D9197" s="1" t="str">
        <f t="shared" si="634"/>
        <v>21:0064</v>
      </c>
      <c r="E9197" t="s">
        <v>33404</v>
      </c>
      <c r="F9197" t="s">
        <v>33405</v>
      </c>
      <c r="H9197">
        <v>53.598334800000003</v>
      </c>
      <c r="I9197">
        <v>-124.36512519999999</v>
      </c>
      <c r="J9197" s="1" t="str">
        <f t="shared" si="636"/>
        <v>Till</v>
      </c>
      <c r="K9197" s="1" t="str">
        <f t="shared" si="635"/>
        <v>&lt;63 micron</v>
      </c>
      <c r="L9197">
        <v>0.1</v>
      </c>
      <c r="M9197">
        <v>2.54</v>
      </c>
      <c r="N9197">
        <v>1</v>
      </c>
      <c r="O9197">
        <v>150</v>
      </c>
      <c r="P9197">
        <v>0.25</v>
      </c>
      <c r="Q9197">
        <v>1</v>
      </c>
      <c r="R9197">
        <v>1.53</v>
      </c>
      <c r="S9197">
        <v>0.5</v>
      </c>
      <c r="T9197">
        <v>12</v>
      </c>
      <c r="U9197">
        <v>31</v>
      </c>
      <c r="V9197">
        <v>74</v>
      </c>
      <c r="W9197">
        <v>3.83</v>
      </c>
      <c r="X9197">
        <v>10</v>
      </c>
      <c r="Z9197">
        <v>0.18</v>
      </c>
      <c r="AA9197">
        <v>10</v>
      </c>
      <c r="AB9197">
        <v>1.05</v>
      </c>
      <c r="AC9197">
        <v>445</v>
      </c>
      <c r="AD9197">
        <v>0.5</v>
      </c>
      <c r="AE9197">
        <v>0.03</v>
      </c>
      <c r="AF9197">
        <v>16</v>
      </c>
      <c r="AG9197">
        <v>1940</v>
      </c>
      <c r="AH9197">
        <v>4</v>
      </c>
      <c r="AI9197">
        <v>1</v>
      </c>
      <c r="AJ9197">
        <v>7</v>
      </c>
      <c r="AK9197">
        <v>119</v>
      </c>
      <c r="AL9197">
        <v>0.18</v>
      </c>
      <c r="AM9197">
        <v>5</v>
      </c>
      <c r="AN9197">
        <v>5</v>
      </c>
      <c r="AO9197">
        <v>110</v>
      </c>
      <c r="AP9197">
        <v>5</v>
      </c>
      <c r="AQ9197">
        <v>44</v>
      </c>
    </row>
    <row r="9198" spans="1:43" hidden="1" x14ac:dyDescent="0.25">
      <c r="A9198" t="s">
        <v>33406</v>
      </c>
      <c r="B9198" t="s">
        <v>33407</v>
      </c>
      <c r="C9198" s="1" t="str">
        <f t="shared" si="633"/>
        <v>21:0154</v>
      </c>
      <c r="D9198" s="1" t="str">
        <f t="shared" si="634"/>
        <v>21:0064</v>
      </c>
      <c r="E9198" t="s">
        <v>33408</v>
      </c>
      <c r="F9198" t="s">
        <v>33409</v>
      </c>
      <c r="H9198">
        <v>53.596130000000002</v>
      </c>
      <c r="I9198">
        <v>-124.3213078</v>
      </c>
      <c r="J9198" s="1" t="str">
        <f t="shared" si="636"/>
        <v>Till</v>
      </c>
      <c r="K9198" s="1" t="str">
        <f t="shared" si="635"/>
        <v>&lt;63 micron</v>
      </c>
      <c r="L9198">
        <v>0.1</v>
      </c>
      <c r="M9198">
        <v>1.73</v>
      </c>
      <c r="N9198">
        <v>2</v>
      </c>
      <c r="O9198">
        <v>180</v>
      </c>
      <c r="P9198">
        <v>0.5</v>
      </c>
      <c r="Q9198">
        <v>1</v>
      </c>
      <c r="R9198">
        <v>0.7</v>
      </c>
      <c r="S9198">
        <v>0.5</v>
      </c>
      <c r="T9198">
        <v>14</v>
      </c>
      <c r="U9198">
        <v>34</v>
      </c>
      <c r="V9198">
        <v>29</v>
      </c>
      <c r="W9198">
        <v>3.72</v>
      </c>
      <c r="X9198">
        <v>10</v>
      </c>
      <c r="Z9198">
        <v>0.13</v>
      </c>
      <c r="AA9198">
        <v>10</v>
      </c>
      <c r="AB9198">
        <v>0.78</v>
      </c>
      <c r="AC9198">
        <v>805</v>
      </c>
      <c r="AD9198">
        <v>0.5</v>
      </c>
      <c r="AE9198">
        <v>0.03</v>
      </c>
      <c r="AF9198">
        <v>27</v>
      </c>
      <c r="AG9198">
        <v>1090</v>
      </c>
      <c r="AH9198">
        <v>10</v>
      </c>
      <c r="AI9198">
        <v>1</v>
      </c>
      <c r="AJ9198">
        <v>8</v>
      </c>
      <c r="AK9198">
        <v>78</v>
      </c>
      <c r="AL9198">
        <v>0.12</v>
      </c>
      <c r="AM9198">
        <v>5</v>
      </c>
      <c r="AN9198">
        <v>5</v>
      </c>
      <c r="AO9198">
        <v>80</v>
      </c>
      <c r="AP9198">
        <v>5</v>
      </c>
      <c r="AQ9198">
        <v>74</v>
      </c>
    </row>
    <row r="9199" spans="1:43" hidden="1" x14ac:dyDescent="0.25">
      <c r="A9199" t="s">
        <v>33410</v>
      </c>
      <c r="B9199" t="s">
        <v>33411</v>
      </c>
      <c r="C9199" s="1" t="str">
        <f t="shared" si="633"/>
        <v>21:0154</v>
      </c>
      <c r="D9199" s="1" t="str">
        <f t="shared" si="634"/>
        <v>21:0064</v>
      </c>
      <c r="E9199" t="s">
        <v>33412</v>
      </c>
      <c r="F9199" t="s">
        <v>33413</v>
      </c>
      <c r="H9199">
        <v>53.588875100000003</v>
      </c>
      <c r="I9199">
        <v>-124.277494</v>
      </c>
      <c r="J9199" s="1" t="str">
        <f t="shared" si="636"/>
        <v>Till</v>
      </c>
      <c r="K9199" s="1" t="str">
        <f t="shared" si="635"/>
        <v>&lt;63 micron</v>
      </c>
      <c r="L9199">
        <v>0.1</v>
      </c>
      <c r="M9199">
        <v>2.63</v>
      </c>
      <c r="N9199">
        <v>1</v>
      </c>
      <c r="O9199">
        <v>210</v>
      </c>
      <c r="P9199">
        <v>0.5</v>
      </c>
      <c r="Q9199">
        <v>1</v>
      </c>
      <c r="R9199">
        <v>0.74</v>
      </c>
      <c r="S9199">
        <v>0.5</v>
      </c>
      <c r="T9199">
        <v>12</v>
      </c>
      <c r="U9199">
        <v>43</v>
      </c>
      <c r="V9199">
        <v>41</v>
      </c>
      <c r="W9199">
        <v>4.2</v>
      </c>
      <c r="X9199">
        <v>10</v>
      </c>
      <c r="Z9199">
        <v>0.16</v>
      </c>
      <c r="AA9199">
        <v>20</v>
      </c>
      <c r="AB9199">
        <v>0.85</v>
      </c>
      <c r="AC9199">
        <v>635</v>
      </c>
      <c r="AD9199">
        <v>0.5</v>
      </c>
      <c r="AE9199">
        <v>0.01</v>
      </c>
      <c r="AF9199">
        <v>26</v>
      </c>
      <c r="AG9199">
        <v>1010</v>
      </c>
      <c r="AH9199">
        <v>10</v>
      </c>
      <c r="AI9199">
        <v>1</v>
      </c>
      <c r="AJ9199">
        <v>11</v>
      </c>
      <c r="AK9199">
        <v>63</v>
      </c>
      <c r="AL9199">
        <v>0.15</v>
      </c>
      <c r="AM9199">
        <v>5</v>
      </c>
      <c r="AN9199">
        <v>5</v>
      </c>
      <c r="AO9199">
        <v>86</v>
      </c>
      <c r="AP9199">
        <v>5</v>
      </c>
      <c r="AQ9199">
        <v>90</v>
      </c>
    </row>
    <row r="9200" spans="1:43" hidden="1" x14ac:dyDescent="0.25">
      <c r="A9200" t="s">
        <v>33414</v>
      </c>
      <c r="B9200" t="s">
        <v>33415</v>
      </c>
      <c r="C9200" s="1" t="str">
        <f t="shared" si="633"/>
        <v>21:0154</v>
      </c>
      <c r="D9200" s="1" t="str">
        <f t="shared" si="634"/>
        <v>21:0064</v>
      </c>
      <c r="E9200" t="s">
        <v>33416</v>
      </c>
      <c r="F9200" t="s">
        <v>33417</v>
      </c>
      <c r="H9200">
        <v>53.586930199999998</v>
      </c>
      <c r="I9200">
        <v>-124.222746</v>
      </c>
      <c r="J9200" s="1" t="str">
        <f t="shared" si="636"/>
        <v>Till</v>
      </c>
      <c r="K9200" s="1" t="str">
        <f t="shared" si="635"/>
        <v>&lt;63 micron</v>
      </c>
      <c r="L9200">
        <v>0.1</v>
      </c>
      <c r="M9200">
        <v>1.68</v>
      </c>
      <c r="N9200">
        <v>1</v>
      </c>
      <c r="O9200">
        <v>180</v>
      </c>
      <c r="P9200">
        <v>0.5</v>
      </c>
      <c r="Q9200">
        <v>1</v>
      </c>
      <c r="R9200">
        <v>0.63</v>
      </c>
      <c r="S9200">
        <v>0.5</v>
      </c>
      <c r="T9200">
        <v>13</v>
      </c>
      <c r="U9200">
        <v>43</v>
      </c>
      <c r="V9200">
        <v>31</v>
      </c>
      <c r="W9200">
        <v>3.98</v>
      </c>
      <c r="X9200">
        <v>10</v>
      </c>
      <c r="Z9200">
        <v>0.1</v>
      </c>
      <c r="AA9200">
        <v>10</v>
      </c>
      <c r="AB9200">
        <v>0.72</v>
      </c>
      <c r="AC9200">
        <v>580</v>
      </c>
      <c r="AD9200">
        <v>0.5</v>
      </c>
      <c r="AE9200">
        <v>0.03</v>
      </c>
      <c r="AF9200">
        <v>28</v>
      </c>
      <c r="AG9200">
        <v>1030</v>
      </c>
      <c r="AH9200">
        <v>8</v>
      </c>
      <c r="AI9200">
        <v>1</v>
      </c>
      <c r="AJ9200">
        <v>8</v>
      </c>
      <c r="AK9200">
        <v>74</v>
      </c>
      <c r="AL9200">
        <v>0.15</v>
      </c>
      <c r="AM9200">
        <v>5</v>
      </c>
      <c r="AN9200">
        <v>5</v>
      </c>
      <c r="AO9200">
        <v>85</v>
      </c>
      <c r="AP9200">
        <v>5</v>
      </c>
      <c r="AQ9200">
        <v>78</v>
      </c>
    </row>
    <row r="9201" spans="1:43" hidden="1" x14ac:dyDescent="0.25">
      <c r="A9201" t="s">
        <v>33418</v>
      </c>
      <c r="B9201" t="s">
        <v>33419</v>
      </c>
      <c r="C9201" s="1" t="str">
        <f t="shared" si="633"/>
        <v>21:0154</v>
      </c>
      <c r="D9201" s="1" t="str">
        <f t="shared" si="634"/>
        <v>21:0064</v>
      </c>
      <c r="E9201" t="s">
        <v>33420</v>
      </c>
      <c r="F9201" t="s">
        <v>33421</v>
      </c>
      <c r="H9201">
        <v>53.591570699999998</v>
      </c>
      <c r="I9201">
        <v>-124.2304346</v>
      </c>
      <c r="J9201" s="1" t="str">
        <f t="shared" si="636"/>
        <v>Till</v>
      </c>
      <c r="K9201" s="1" t="str">
        <f t="shared" si="635"/>
        <v>&lt;63 micron</v>
      </c>
      <c r="L9201">
        <v>0.1</v>
      </c>
      <c r="M9201">
        <v>1.29</v>
      </c>
      <c r="N9201">
        <v>2</v>
      </c>
      <c r="O9201">
        <v>130</v>
      </c>
      <c r="P9201">
        <v>0.5</v>
      </c>
      <c r="Q9201">
        <v>1</v>
      </c>
      <c r="R9201">
        <v>0.51</v>
      </c>
      <c r="S9201">
        <v>0.5</v>
      </c>
      <c r="T9201">
        <v>16</v>
      </c>
      <c r="U9201">
        <v>31</v>
      </c>
      <c r="V9201">
        <v>22</v>
      </c>
      <c r="W9201">
        <v>4.3600000000000003</v>
      </c>
      <c r="X9201">
        <v>10</v>
      </c>
      <c r="Z9201">
        <v>0.1</v>
      </c>
      <c r="AA9201">
        <v>20</v>
      </c>
      <c r="AB9201">
        <v>0.56999999999999995</v>
      </c>
      <c r="AC9201">
        <v>760</v>
      </c>
      <c r="AD9201">
        <v>1</v>
      </c>
      <c r="AE9201">
        <v>0.02</v>
      </c>
      <c r="AF9201">
        <v>20</v>
      </c>
      <c r="AG9201">
        <v>990</v>
      </c>
      <c r="AH9201">
        <v>8</v>
      </c>
      <c r="AI9201">
        <v>2</v>
      </c>
      <c r="AJ9201">
        <v>7</v>
      </c>
      <c r="AK9201">
        <v>48</v>
      </c>
      <c r="AL9201">
        <v>0.12</v>
      </c>
      <c r="AM9201">
        <v>5</v>
      </c>
      <c r="AN9201">
        <v>5</v>
      </c>
      <c r="AO9201">
        <v>83</v>
      </c>
      <c r="AP9201">
        <v>5</v>
      </c>
      <c r="AQ9201">
        <v>76</v>
      </c>
    </row>
    <row r="9202" spans="1:43" hidden="1" x14ac:dyDescent="0.25">
      <c r="A9202" t="s">
        <v>33422</v>
      </c>
      <c r="B9202" t="s">
        <v>33423</v>
      </c>
      <c r="C9202" s="1" t="str">
        <f t="shared" si="633"/>
        <v>21:0154</v>
      </c>
      <c r="D9202" s="1" t="str">
        <f t="shared" si="634"/>
        <v>21:0064</v>
      </c>
      <c r="E9202" t="s">
        <v>33420</v>
      </c>
      <c r="F9202" t="s">
        <v>33424</v>
      </c>
      <c r="H9202">
        <v>53.591570699999998</v>
      </c>
      <c r="I9202">
        <v>-124.2304346</v>
      </c>
      <c r="J9202" s="1" t="str">
        <f t="shared" si="636"/>
        <v>Till</v>
      </c>
      <c r="K9202" s="1" t="str">
        <f t="shared" si="635"/>
        <v>&lt;63 micron</v>
      </c>
      <c r="L9202">
        <v>0.1</v>
      </c>
      <c r="M9202">
        <v>1.25</v>
      </c>
      <c r="N9202">
        <v>2</v>
      </c>
      <c r="O9202">
        <v>110</v>
      </c>
      <c r="P9202">
        <v>0.5</v>
      </c>
      <c r="Q9202">
        <v>1</v>
      </c>
      <c r="R9202">
        <v>0.49</v>
      </c>
      <c r="S9202">
        <v>0.5</v>
      </c>
      <c r="T9202">
        <v>15</v>
      </c>
      <c r="U9202">
        <v>29</v>
      </c>
      <c r="V9202">
        <v>18</v>
      </c>
      <c r="W9202">
        <v>4.3899999999999997</v>
      </c>
      <c r="X9202">
        <v>10</v>
      </c>
      <c r="Z9202">
        <v>0.09</v>
      </c>
      <c r="AA9202">
        <v>20</v>
      </c>
      <c r="AB9202">
        <v>0.56000000000000005</v>
      </c>
      <c r="AC9202">
        <v>665</v>
      </c>
      <c r="AD9202">
        <v>1</v>
      </c>
      <c r="AE9202">
        <v>0.02</v>
      </c>
      <c r="AF9202">
        <v>18</v>
      </c>
      <c r="AG9202">
        <v>970</v>
      </c>
      <c r="AH9202">
        <v>10</v>
      </c>
      <c r="AI9202">
        <v>1</v>
      </c>
      <c r="AJ9202">
        <v>7</v>
      </c>
      <c r="AK9202">
        <v>43</v>
      </c>
      <c r="AL9202">
        <v>0.11</v>
      </c>
      <c r="AM9202">
        <v>5</v>
      </c>
      <c r="AN9202">
        <v>5</v>
      </c>
      <c r="AO9202">
        <v>80</v>
      </c>
      <c r="AP9202">
        <v>5</v>
      </c>
      <c r="AQ9202">
        <v>68</v>
      </c>
    </row>
    <row r="9203" spans="1:43" hidden="1" x14ac:dyDescent="0.25">
      <c r="A9203" t="s">
        <v>33425</v>
      </c>
      <c r="B9203" t="s">
        <v>33426</v>
      </c>
      <c r="C9203" s="1" t="str">
        <f t="shared" si="633"/>
        <v>21:0154</v>
      </c>
      <c r="D9203" s="1" t="str">
        <f t="shared" si="634"/>
        <v>21:0064</v>
      </c>
      <c r="E9203" t="s">
        <v>33427</v>
      </c>
      <c r="F9203" t="s">
        <v>33428</v>
      </c>
      <c r="H9203">
        <v>53.992583000000003</v>
      </c>
      <c r="I9203">
        <v>-124.5087205</v>
      </c>
      <c r="J9203" s="1" t="str">
        <f>HYPERLINK("http://geochem.nrcan.gc.ca/cdogs/content/kwd/kwd020053_e.htm", "Glaciolacustrine")</f>
        <v>Glaciolacustrine</v>
      </c>
      <c r="K9203" s="1" t="str">
        <f t="shared" si="635"/>
        <v>&lt;63 micron</v>
      </c>
      <c r="L9203">
        <v>0.1</v>
      </c>
      <c r="M9203">
        <v>1.79</v>
      </c>
      <c r="N9203">
        <v>1</v>
      </c>
      <c r="O9203">
        <v>190</v>
      </c>
      <c r="P9203">
        <v>0.25</v>
      </c>
      <c r="Q9203">
        <v>1</v>
      </c>
      <c r="R9203">
        <v>0.75</v>
      </c>
      <c r="S9203">
        <v>0.5</v>
      </c>
      <c r="T9203">
        <v>10</v>
      </c>
      <c r="U9203">
        <v>23</v>
      </c>
      <c r="V9203">
        <v>31</v>
      </c>
      <c r="W9203">
        <v>3.12</v>
      </c>
      <c r="X9203">
        <v>5</v>
      </c>
      <c r="Z9203">
        <v>0.11</v>
      </c>
      <c r="AA9203">
        <v>10</v>
      </c>
      <c r="AB9203">
        <v>0.7</v>
      </c>
      <c r="AC9203">
        <v>690</v>
      </c>
      <c r="AD9203">
        <v>0.5</v>
      </c>
      <c r="AE9203">
        <v>0.03</v>
      </c>
      <c r="AF9203">
        <v>20</v>
      </c>
      <c r="AG9203">
        <v>1150</v>
      </c>
      <c r="AH9203">
        <v>10</v>
      </c>
      <c r="AI9203">
        <v>1</v>
      </c>
      <c r="AJ9203">
        <v>8</v>
      </c>
      <c r="AK9203">
        <v>74</v>
      </c>
      <c r="AL9203">
        <v>0.09</v>
      </c>
      <c r="AM9203">
        <v>5</v>
      </c>
      <c r="AN9203">
        <v>5</v>
      </c>
      <c r="AO9203">
        <v>64</v>
      </c>
      <c r="AP9203">
        <v>5</v>
      </c>
      <c r="AQ9203">
        <v>72</v>
      </c>
    </row>
    <row r="9204" spans="1:43" hidden="1" x14ac:dyDescent="0.25">
      <c r="A9204" t="s">
        <v>33429</v>
      </c>
      <c r="B9204" t="s">
        <v>33430</v>
      </c>
      <c r="C9204" s="1" t="str">
        <f t="shared" si="633"/>
        <v>21:0154</v>
      </c>
      <c r="D9204" s="1" t="str">
        <f t="shared" si="634"/>
        <v>21:0064</v>
      </c>
      <c r="E9204" t="s">
        <v>33431</v>
      </c>
      <c r="F9204" t="s">
        <v>33432</v>
      </c>
      <c r="H9204">
        <v>53.956296399999999</v>
      </c>
      <c r="I9204">
        <v>-124.5348443</v>
      </c>
      <c r="J9204" s="1" t="str">
        <f>HYPERLINK("http://geochem.nrcan.gc.ca/cdogs/content/kwd/kwd020053_e.htm", "Glaciolacustrine")</f>
        <v>Glaciolacustrine</v>
      </c>
      <c r="K9204" s="1" t="str">
        <f t="shared" si="635"/>
        <v>&lt;63 micron</v>
      </c>
      <c r="L9204">
        <v>0.1</v>
      </c>
      <c r="M9204">
        <v>1.49</v>
      </c>
      <c r="N9204">
        <v>6</v>
      </c>
      <c r="O9204">
        <v>160</v>
      </c>
      <c r="P9204">
        <v>0.25</v>
      </c>
      <c r="Q9204">
        <v>1</v>
      </c>
      <c r="R9204">
        <v>1.26</v>
      </c>
      <c r="S9204">
        <v>0.5</v>
      </c>
      <c r="T9204">
        <v>10</v>
      </c>
      <c r="U9204">
        <v>25</v>
      </c>
      <c r="V9204">
        <v>29</v>
      </c>
      <c r="W9204">
        <v>3.42</v>
      </c>
      <c r="X9204">
        <v>5</v>
      </c>
      <c r="Z9204">
        <v>0.1</v>
      </c>
      <c r="AA9204">
        <v>10</v>
      </c>
      <c r="AB9204">
        <v>0.76</v>
      </c>
      <c r="AC9204">
        <v>790</v>
      </c>
      <c r="AD9204">
        <v>0.5</v>
      </c>
      <c r="AE9204">
        <v>0.05</v>
      </c>
      <c r="AF9204">
        <v>18</v>
      </c>
      <c r="AG9204">
        <v>1050</v>
      </c>
      <c r="AH9204">
        <v>8</v>
      </c>
      <c r="AI9204">
        <v>1</v>
      </c>
      <c r="AJ9204">
        <v>7</v>
      </c>
      <c r="AK9204">
        <v>81</v>
      </c>
      <c r="AL9204">
        <v>0.1</v>
      </c>
      <c r="AM9204">
        <v>5</v>
      </c>
      <c r="AN9204">
        <v>5</v>
      </c>
      <c r="AO9204">
        <v>77</v>
      </c>
      <c r="AP9204">
        <v>5</v>
      </c>
      <c r="AQ9204">
        <v>78</v>
      </c>
    </row>
    <row r="9205" spans="1:43" hidden="1" x14ac:dyDescent="0.25">
      <c r="A9205" t="s">
        <v>33433</v>
      </c>
      <c r="B9205" t="s">
        <v>33434</v>
      </c>
      <c r="C9205" s="1" t="str">
        <f t="shared" si="633"/>
        <v>21:0154</v>
      </c>
      <c r="D9205" s="1" t="str">
        <f t="shared" si="634"/>
        <v>21:0064</v>
      </c>
      <c r="E9205" t="s">
        <v>33435</v>
      </c>
      <c r="F9205" t="s">
        <v>33436</v>
      </c>
      <c r="H9205">
        <v>53.9260679</v>
      </c>
      <c r="I9205">
        <v>-124.56122569999999</v>
      </c>
      <c r="J9205" s="1" t="str">
        <f>HYPERLINK("http://geochem.nrcan.gc.ca/cdogs/content/kwd/kwd020044_e.htm", "Till")</f>
        <v>Till</v>
      </c>
      <c r="K9205" s="1" t="str">
        <f t="shared" si="635"/>
        <v>&lt;63 micron</v>
      </c>
      <c r="L9205">
        <v>0.1</v>
      </c>
      <c r="M9205">
        <v>2.0099999999999998</v>
      </c>
      <c r="N9205">
        <v>2</v>
      </c>
      <c r="O9205">
        <v>190</v>
      </c>
      <c r="P9205">
        <v>0.5</v>
      </c>
      <c r="Q9205">
        <v>1</v>
      </c>
      <c r="R9205">
        <v>0.91</v>
      </c>
      <c r="S9205">
        <v>0.5</v>
      </c>
      <c r="T9205">
        <v>13</v>
      </c>
      <c r="U9205">
        <v>27</v>
      </c>
      <c r="V9205">
        <v>35</v>
      </c>
      <c r="W9205">
        <v>3.46</v>
      </c>
      <c r="X9205">
        <v>10</v>
      </c>
      <c r="Z9205">
        <v>0.16</v>
      </c>
      <c r="AA9205">
        <v>10</v>
      </c>
      <c r="AB9205">
        <v>0.87</v>
      </c>
      <c r="AC9205">
        <v>820</v>
      </c>
      <c r="AD9205">
        <v>1</v>
      </c>
      <c r="AE9205">
        <v>0.03</v>
      </c>
      <c r="AF9205">
        <v>22</v>
      </c>
      <c r="AG9205">
        <v>950</v>
      </c>
      <c r="AH9205">
        <v>12</v>
      </c>
      <c r="AI9205">
        <v>1</v>
      </c>
      <c r="AJ9205">
        <v>8</v>
      </c>
      <c r="AK9205">
        <v>81</v>
      </c>
      <c r="AL9205">
        <v>0.08</v>
      </c>
      <c r="AM9205">
        <v>5</v>
      </c>
      <c r="AN9205">
        <v>5</v>
      </c>
      <c r="AO9205">
        <v>75</v>
      </c>
      <c r="AP9205">
        <v>5</v>
      </c>
      <c r="AQ9205">
        <v>92</v>
      </c>
    </row>
    <row r="9206" spans="1:43" hidden="1" x14ac:dyDescent="0.25">
      <c r="A9206" t="s">
        <v>33437</v>
      </c>
      <c r="B9206" t="s">
        <v>33438</v>
      </c>
      <c r="C9206" s="1" t="str">
        <f t="shared" si="633"/>
        <v>21:0154</v>
      </c>
      <c r="D9206" s="1" t="str">
        <f t="shared" si="634"/>
        <v>21:0064</v>
      </c>
      <c r="E9206" t="s">
        <v>33435</v>
      </c>
      <c r="F9206" t="s">
        <v>33439</v>
      </c>
      <c r="H9206">
        <v>53.9260679</v>
      </c>
      <c r="I9206">
        <v>-124.56122569999999</v>
      </c>
      <c r="J9206" s="1" t="str">
        <f>HYPERLINK("http://geochem.nrcan.gc.ca/cdogs/content/kwd/kwd020053_e.htm", "Glaciolacustrine")</f>
        <v>Glaciolacustrine</v>
      </c>
      <c r="K9206" s="1" t="str">
        <f t="shared" si="635"/>
        <v>&lt;63 micron</v>
      </c>
      <c r="L9206">
        <v>0.1</v>
      </c>
      <c r="M9206">
        <v>1.19</v>
      </c>
      <c r="N9206">
        <v>1</v>
      </c>
      <c r="O9206">
        <v>160</v>
      </c>
      <c r="P9206">
        <v>0.25</v>
      </c>
      <c r="Q9206">
        <v>1</v>
      </c>
      <c r="R9206">
        <v>0.71</v>
      </c>
      <c r="S9206">
        <v>0.5</v>
      </c>
      <c r="T9206">
        <v>10</v>
      </c>
      <c r="U9206">
        <v>27</v>
      </c>
      <c r="V9206">
        <v>25</v>
      </c>
      <c r="W9206">
        <v>3.44</v>
      </c>
      <c r="X9206">
        <v>10</v>
      </c>
      <c r="Z9206">
        <v>0.06</v>
      </c>
      <c r="AA9206">
        <v>10</v>
      </c>
      <c r="AB9206">
        <v>0.47</v>
      </c>
      <c r="AC9206">
        <v>730</v>
      </c>
      <c r="AD9206">
        <v>0.5</v>
      </c>
      <c r="AE9206">
        <v>0.03</v>
      </c>
      <c r="AF9206">
        <v>16</v>
      </c>
      <c r="AG9206">
        <v>1080</v>
      </c>
      <c r="AH9206">
        <v>12</v>
      </c>
      <c r="AI9206">
        <v>1</v>
      </c>
      <c r="AJ9206">
        <v>6</v>
      </c>
      <c r="AK9206">
        <v>72</v>
      </c>
      <c r="AL9206">
        <v>0.11</v>
      </c>
      <c r="AM9206">
        <v>5</v>
      </c>
      <c r="AN9206">
        <v>5</v>
      </c>
      <c r="AO9206">
        <v>85</v>
      </c>
      <c r="AP9206">
        <v>5</v>
      </c>
      <c r="AQ9206">
        <v>74</v>
      </c>
    </row>
    <row r="9207" spans="1:43" hidden="1" x14ac:dyDescent="0.25">
      <c r="A9207" t="s">
        <v>33440</v>
      </c>
      <c r="B9207" t="s">
        <v>33441</v>
      </c>
      <c r="C9207" s="1" t="str">
        <f t="shared" si="633"/>
        <v>21:0154</v>
      </c>
      <c r="D9207" s="1" t="str">
        <f t="shared" si="634"/>
        <v>21:0064</v>
      </c>
      <c r="E9207" t="s">
        <v>33442</v>
      </c>
      <c r="F9207" t="s">
        <v>33443</v>
      </c>
      <c r="H9207">
        <v>53.9387331</v>
      </c>
      <c r="I9207">
        <v>-124.5020538</v>
      </c>
      <c r="J9207" s="1" t="str">
        <f>HYPERLINK("http://geochem.nrcan.gc.ca/cdogs/content/kwd/kwd020053_e.htm", "Glaciolacustrine")</f>
        <v>Glaciolacustrine</v>
      </c>
      <c r="K9207" s="1" t="str">
        <f t="shared" si="635"/>
        <v>&lt;63 micron</v>
      </c>
      <c r="L9207">
        <v>0.1</v>
      </c>
      <c r="M9207">
        <v>1.38</v>
      </c>
      <c r="N9207">
        <v>2</v>
      </c>
      <c r="O9207">
        <v>150</v>
      </c>
      <c r="P9207">
        <v>0.25</v>
      </c>
      <c r="Q9207">
        <v>1</v>
      </c>
      <c r="R9207">
        <v>1.65</v>
      </c>
      <c r="S9207">
        <v>0.5</v>
      </c>
      <c r="T9207">
        <v>10</v>
      </c>
      <c r="U9207">
        <v>23</v>
      </c>
      <c r="V9207">
        <v>27</v>
      </c>
      <c r="W9207">
        <v>3.14</v>
      </c>
      <c r="X9207">
        <v>5</v>
      </c>
      <c r="Z9207">
        <v>0.09</v>
      </c>
      <c r="AA9207">
        <v>10</v>
      </c>
      <c r="AB9207">
        <v>0.75</v>
      </c>
      <c r="AC9207">
        <v>725</v>
      </c>
      <c r="AD9207">
        <v>0.5</v>
      </c>
      <c r="AE9207">
        <v>0.03</v>
      </c>
      <c r="AF9207">
        <v>17</v>
      </c>
      <c r="AG9207">
        <v>1030</v>
      </c>
      <c r="AH9207">
        <v>8</v>
      </c>
      <c r="AI9207">
        <v>1</v>
      </c>
      <c r="AJ9207">
        <v>7</v>
      </c>
      <c r="AK9207">
        <v>95</v>
      </c>
      <c r="AL9207">
        <v>0.1</v>
      </c>
      <c r="AM9207">
        <v>5</v>
      </c>
      <c r="AN9207">
        <v>5</v>
      </c>
      <c r="AO9207">
        <v>72</v>
      </c>
      <c r="AP9207">
        <v>5</v>
      </c>
      <c r="AQ9207">
        <v>70</v>
      </c>
    </row>
    <row r="9208" spans="1:43" hidden="1" x14ac:dyDescent="0.25">
      <c r="A9208" t="s">
        <v>33444</v>
      </c>
      <c r="B9208" t="s">
        <v>33445</v>
      </c>
      <c r="C9208" s="1" t="str">
        <f t="shared" si="633"/>
        <v>21:0154</v>
      </c>
      <c r="D9208" s="1" t="str">
        <f t="shared" si="634"/>
        <v>21:0064</v>
      </c>
      <c r="E9208" t="s">
        <v>33446</v>
      </c>
      <c r="F9208" t="s">
        <v>33447</v>
      </c>
      <c r="H9208">
        <v>53.933676499999997</v>
      </c>
      <c r="I9208">
        <v>-124.597841</v>
      </c>
      <c r="J9208" s="1" t="str">
        <f>HYPERLINK("http://geochem.nrcan.gc.ca/cdogs/content/kwd/kwd020053_e.htm", "Glaciolacustrine")</f>
        <v>Glaciolacustrine</v>
      </c>
      <c r="K9208" s="1" t="str">
        <f t="shared" si="635"/>
        <v>&lt;63 micron</v>
      </c>
      <c r="L9208">
        <v>0.1</v>
      </c>
      <c r="M9208">
        <v>1.04</v>
      </c>
      <c r="N9208">
        <v>1</v>
      </c>
      <c r="O9208">
        <v>160</v>
      </c>
      <c r="P9208">
        <v>0.25</v>
      </c>
      <c r="Q9208">
        <v>2</v>
      </c>
      <c r="R9208">
        <v>0.62</v>
      </c>
      <c r="S9208">
        <v>0.5</v>
      </c>
      <c r="T9208">
        <v>8</v>
      </c>
      <c r="U9208">
        <v>29</v>
      </c>
      <c r="V9208">
        <v>22</v>
      </c>
      <c r="W9208">
        <v>3.38</v>
      </c>
      <c r="X9208">
        <v>5</v>
      </c>
      <c r="Z9208">
        <v>7.0000000000000007E-2</v>
      </c>
      <c r="AA9208">
        <v>10</v>
      </c>
      <c r="AB9208">
        <v>0.36</v>
      </c>
      <c r="AC9208">
        <v>515</v>
      </c>
      <c r="AD9208">
        <v>0.5</v>
      </c>
      <c r="AE9208">
        <v>0.02</v>
      </c>
      <c r="AF9208">
        <v>14</v>
      </c>
      <c r="AG9208">
        <v>1190</v>
      </c>
      <c r="AH9208">
        <v>8</v>
      </c>
      <c r="AI9208">
        <v>1</v>
      </c>
      <c r="AJ9208">
        <v>6</v>
      </c>
      <c r="AK9208">
        <v>63</v>
      </c>
      <c r="AL9208">
        <v>0.11</v>
      </c>
      <c r="AM9208">
        <v>5</v>
      </c>
      <c r="AN9208">
        <v>5</v>
      </c>
      <c r="AO9208">
        <v>86</v>
      </c>
      <c r="AP9208">
        <v>5</v>
      </c>
      <c r="AQ9208">
        <v>68</v>
      </c>
    </row>
    <row r="9209" spans="1:43" hidden="1" x14ac:dyDescent="0.25">
      <c r="A9209" t="s">
        <v>33448</v>
      </c>
      <c r="B9209" t="s">
        <v>33449</v>
      </c>
      <c r="C9209" s="1" t="str">
        <f t="shared" si="633"/>
        <v>21:0154</v>
      </c>
      <c r="D9209" s="1" t="str">
        <f t="shared" si="634"/>
        <v>21:0064</v>
      </c>
      <c r="E9209" t="s">
        <v>33450</v>
      </c>
      <c r="F9209" t="s">
        <v>33451</v>
      </c>
      <c r="H9209">
        <v>53.923382099999998</v>
      </c>
      <c r="I9209">
        <v>-124.651132</v>
      </c>
      <c r="J9209" s="1" t="str">
        <f>HYPERLINK("http://geochem.nrcan.gc.ca/cdogs/content/kwd/kwd020053_e.htm", "Glaciolacustrine")</f>
        <v>Glaciolacustrine</v>
      </c>
      <c r="K9209" s="1" t="str">
        <f t="shared" si="635"/>
        <v>&lt;63 micron</v>
      </c>
      <c r="L9209">
        <v>0.1</v>
      </c>
      <c r="M9209">
        <v>1.1399999999999999</v>
      </c>
      <c r="N9209">
        <v>8</v>
      </c>
      <c r="O9209">
        <v>150</v>
      </c>
      <c r="P9209">
        <v>0.25</v>
      </c>
      <c r="Q9209">
        <v>1</v>
      </c>
      <c r="R9209">
        <v>0.63</v>
      </c>
      <c r="S9209">
        <v>0.5</v>
      </c>
      <c r="T9209">
        <v>8</v>
      </c>
      <c r="U9209">
        <v>24</v>
      </c>
      <c r="V9209">
        <v>21</v>
      </c>
      <c r="W9209">
        <v>3.06</v>
      </c>
      <c r="X9209">
        <v>5</v>
      </c>
      <c r="Z9209">
        <v>7.0000000000000007E-2</v>
      </c>
      <c r="AA9209">
        <v>10</v>
      </c>
      <c r="AB9209">
        <v>0.42</v>
      </c>
      <c r="AC9209">
        <v>510</v>
      </c>
      <c r="AD9209">
        <v>0.5</v>
      </c>
      <c r="AE9209">
        <v>0.03</v>
      </c>
      <c r="AF9209">
        <v>14</v>
      </c>
      <c r="AG9209">
        <v>1000</v>
      </c>
      <c r="AH9209">
        <v>8</v>
      </c>
      <c r="AI9209">
        <v>1</v>
      </c>
      <c r="AJ9209">
        <v>6</v>
      </c>
      <c r="AK9209">
        <v>64</v>
      </c>
      <c r="AL9209">
        <v>0.1</v>
      </c>
      <c r="AM9209">
        <v>5</v>
      </c>
      <c r="AN9209">
        <v>5</v>
      </c>
      <c r="AO9209">
        <v>73</v>
      </c>
      <c r="AP9209">
        <v>5</v>
      </c>
      <c r="AQ9209">
        <v>64</v>
      </c>
    </row>
    <row r="9210" spans="1:43" hidden="1" x14ac:dyDescent="0.25">
      <c r="A9210" t="s">
        <v>33452</v>
      </c>
      <c r="B9210" t="s">
        <v>33453</v>
      </c>
      <c r="C9210" s="1" t="str">
        <f t="shared" si="633"/>
        <v>21:0154</v>
      </c>
      <c r="D9210" s="1" t="str">
        <f t="shared" si="634"/>
        <v>21:0064</v>
      </c>
      <c r="E9210" t="s">
        <v>33454</v>
      </c>
      <c r="F9210" t="s">
        <v>33455</v>
      </c>
      <c r="H9210">
        <v>53.914294300000002</v>
      </c>
      <c r="I9210">
        <v>-124.6905141</v>
      </c>
      <c r="J9210" s="1" t="str">
        <f>HYPERLINK("http://geochem.nrcan.gc.ca/cdogs/content/kwd/kwd020044_e.htm", "Till")</f>
        <v>Till</v>
      </c>
      <c r="K9210" s="1" t="str">
        <f t="shared" si="635"/>
        <v>&lt;63 micron</v>
      </c>
      <c r="L9210">
        <v>0.1</v>
      </c>
      <c r="M9210">
        <v>1.03</v>
      </c>
      <c r="N9210">
        <v>1</v>
      </c>
      <c r="O9210">
        <v>60</v>
      </c>
      <c r="P9210">
        <v>0.25</v>
      </c>
      <c r="Q9210">
        <v>1</v>
      </c>
      <c r="R9210">
        <v>0.56000000000000005</v>
      </c>
      <c r="S9210">
        <v>0.25</v>
      </c>
      <c r="T9210">
        <v>5</v>
      </c>
      <c r="U9210">
        <v>19</v>
      </c>
      <c r="V9210">
        <v>15</v>
      </c>
      <c r="W9210">
        <v>2.64</v>
      </c>
      <c r="X9210">
        <v>10</v>
      </c>
      <c r="Z9210">
        <v>0.06</v>
      </c>
      <c r="AA9210">
        <v>10</v>
      </c>
      <c r="AB9210">
        <v>0.35</v>
      </c>
      <c r="AC9210">
        <v>320</v>
      </c>
      <c r="AD9210">
        <v>0.5</v>
      </c>
      <c r="AE9210">
        <v>0.02</v>
      </c>
      <c r="AF9210">
        <v>7</v>
      </c>
      <c r="AG9210">
        <v>1000</v>
      </c>
      <c r="AH9210">
        <v>8</v>
      </c>
      <c r="AI9210">
        <v>1</v>
      </c>
      <c r="AJ9210">
        <v>4</v>
      </c>
      <c r="AK9210">
        <v>48</v>
      </c>
      <c r="AL9210">
        <v>0.11</v>
      </c>
      <c r="AM9210">
        <v>5</v>
      </c>
      <c r="AN9210">
        <v>5</v>
      </c>
      <c r="AO9210">
        <v>68</v>
      </c>
      <c r="AP9210">
        <v>5</v>
      </c>
      <c r="AQ9210">
        <v>40</v>
      </c>
    </row>
    <row r="9211" spans="1:43" hidden="1" x14ac:dyDescent="0.25">
      <c r="A9211" t="s">
        <v>33456</v>
      </c>
      <c r="B9211" t="s">
        <v>33457</v>
      </c>
      <c r="C9211" s="1" t="str">
        <f t="shared" si="633"/>
        <v>21:0154</v>
      </c>
      <c r="D9211" s="1" t="str">
        <f t="shared" si="634"/>
        <v>21:0064</v>
      </c>
      <c r="E9211" t="s">
        <v>33458</v>
      </c>
      <c r="F9211" t="s">
        <v>33459</v>
      </c>
      <c r="H9211">
        <v>53.955467499999997</v>
      </c>
      <c r="I9211">
        <v>-124.7282257</v>
      </c>
      <c r="J9211" s="1" t="str">
        <f>HYPERLINK("http://geochem.nrcan.gc.ca/cdogs/content/kwd/kwd020053_e.htm", "Glaciolacustrine")</f>
        <v>Glaciolacustrine</v>
      </c>
      <c r="K9211" s="1" t="str">
        <f t="shared" si="635"/>
        <v>&lt;63 micron</v>
      </c>
      <c r="L9211">
        <v>0.1</v>
      </c>
      <c r="M9211">
        <v>0.83</v>
      </c>
      <c r="N9211">
        <v>1</v>
      </c>
      <c r="O9211">
        <v>120</v>
      </c>
      <c r="P9211">
        <v>0.25</v>
      </c>
      <c r="Q9211">
        <v>1</v>
      </c>
      <c r="R9211">
        <v>0.93</v>
      </c>
      <c r="S9211">
        <v>0.5</v>
      </c>
      <c r="T9211">
        <v>7</v>
      </c>
      <c r="U9211">
        <v>23</v>
      </c>
      <c r="V9211">
        <v>15</v>
      </c>
      <c r="W9211">
        <v>2.68</v>
      </c>
      <c r="X9211">
        <v>5</v>
      </c>
      <c r="Z9211">
        <v>7.0000000000000007E-2</v>
      </c>
      <c r="AA9211">
        <v>10</v>
      </c>
      <c r="AB9211">
        <v>0.36</v>
      </c>
      <c r="AC9211">
        <v>515</v>
      </c>
      <c r="AD9211">
        <v>0.5</v>
      </c>
      <c r="AE9211">
        <v>0.03</v>
      </c>
      <c r="AF9211">
        <v>10</v>
      </c>
      <c r="AG9211">
        <v>1010</v>
      </c>
      <c r="AH9211">
        <v>6</v>
      </c>
      <c r="AI9211">
        <v>1</v>
      </c>
      <c r="AJ9211">
        <v>4</v>
      </c>
      <c r="AK9211">
        <v>65</v>
      </c>
      <c r="AL9211">
        <v>0.1</v>
      </c>
      <c r="AM9211">
        <v>5</v>
      </c>
      <c r="AN9211">
        <v>5</v>
      </c>
      <c r="AO9211">
        <v>72</v>
      </c>
      <c r="AP9211">
        <v>5</v>
      </c>
      <c r="AQ9211">
        <v>52</v>
      </c>
    </row>
    <row r="9212" spans="1:43" hidden="1" x14ac:dyDescent="0.25">
      <c r="A9212" t="s">
        <v>33460</v>
      </c>
      <c r="B9212" t="s">
        <v>33461</v>
      </c>
      <c r="C9212" s="1" t="str">
        <f t="shared" si="633"/>
        <v>21:0154</v>
      </c>
      <c r="D9212" s="1" t="str">
        <f t="shared" si="634"/>
        <v>21:0064</v>
      </c>
      <c r="E9212" t="s">
        <v>33462</v>
      </c>
      <c r="F9212" t="s">
        <v>33463</v>
      </c>
      <c r="H9212">
        <v>53.953757299999999</v>
      </c>
      <c r="I9212">
        <v>-124.7283836</v>
      </c>
      <c r="J9212" s="1" t="str">
        <f t="shared" ref="J9212:J9241" si="637">HYPERLINK("http://geochem.nrcan.gc.ca/cdogs/content/kwd/kwd020044_e.htm", "Till")</f>
        <v>Till</v>
      </c>
      <c r="K9212" s="1" t="str">
        <f t="shared" si="635"/>
        <v>&lt;63 micron</v>
      </c>
      <c r="L9212">
        <v>0.1</v>
      </c>
      <c r="M9212">
        <v>0.73</v>
      </c>
      <c r="N9212">
        <v>1</v>
      </c>
      <c r="O9212">
        <v>90</v>
      </c>
      <c r="P9212">
        <v>0.25</v>
      </c>
      <c r="Q9212">
        <v>1</v>
      </c>
      <c r="R9212">
        <v>0.51</v>
      </c>
      <c r="S9212">
        <v>0.25</v>
      </c>
      <c r="T9212">
        <v>5</v>
      </c>
      <c r="U9212">
        <v>18</v>
      </c>
      <c r="V9212">
        <v>15</v>
      </c>
      <c r="W9212">
        <v>2.2999999999999998</v>
      </c>
      <c r="X9212">
        <v>10</v>
      </c>
      <c r="Z9212">
        <v>0.06</v>
      </c>
      <c r="AA9212">
        <v>10</v>
      </c>
      <c r="AB9212">
        <v>0.24</v>
      </c>
      <c r="AC9212">
        <v>410</v>
      </c>
      <c r="AD9212">
        <v>1</v>
      </c>
      <c r="AE9212">
        <v>0.04</v>
      </c>
      <c r="AF9212">
        <v>7</v>
      </c>
      <c r="AG9212">
        <v>890</v>
      </c>
      <c r="AH9212">
        <v>4</v>
      </c>
      <c r="AI9212">
        <v>1</v>
      </c>
      <c r="AJ9212">
        <v>4</v>
      </c>
      <c r="AK9212">
        <v>48</v>
      </c>
      <c r="AL9212">
        <v>0.09</v>
      </c>
      <c r="AM9212">
        <v>5</v>
      </c>
      <c r="AN9212">
        <v>5</v>
      </c>
      <c r="AO9212">
        <v>61</v>
      </c>
      <c r="AP9212">
        <v>5</v>
      </c>
      <c r="AQ9212">
        <v>44</v>
      </c>
    </row>
    <row r="9213" spans="1:43" hidden="1" x14ac:dyDescent="0.25">
      <c r="A9213" t="s">
        <v>33464</v>
      </c>
      <c r="B9213" t="s">
        <v>33465</v>
      </c>
      <c r="C9213" s="1" t="str">
        <f t="shared" si="633"/>
        <v>21:0154</v>
      </c>
      <c r="D9213" s="1" t="str">
        <f t="shared" si="634"/>
        <v>21:0064</v>
      </c>
      <c r="E9213" t="s">
        <v>33466</v>
      </c>
      <c r="F9213" t="s">
        <v>33467</v>
      </c>
      <c r="H9213">
        <v>53.987938100000001</v>
      </c>
      <c r="I9213">
        <v>-124.7393323</v>
      </c>
      <c r="J9213" s="1" t="str">
        <f t="shared" si="637"/>
        <v>Till</v>
      </c>
      <c r="K9213" s="1" t="str">
        <f t="shared" si="635"/>
        <v>&lt;63 micron</v>
      </c>
      <c r="L9213">
        <v>0.1</v>
      </c>
      <c r="M9213">
        <v>0.53</v>
      </c>
      <c r="N9213">
        <v>1</v>
      </c>
      <c r="O9213">
        <v>70</v>
      </c>
      <c r="P9213">
        <v>0.25</v>
      </c>
      <c r="Q9213">
        <v>1</v>
      </c>
      <c r="R9213">
        <v>0.55000000000000004</v>
      </c>
      <c r="S9213">
        <v>0.25</v>
      </c>
      <c r="T9213">
        <v>5</v>
      </c>
      <c r="U9213">
        <v>14</v>
      </c>
      <c r="V9213">
        <v>10</v>
      </c>
      <c r="W9213">
        <v>2.02</v>
      </c>
      <c r="X9213">
        <v>10</v>
      </c>
      <c r="Z9213">
        <v>7.0000000000000007E-2</v>
      </c>
      <c r="AA9213">
        <v>20</v>
      </c>
      <c r="AB9213">
        <v>0.17</v>
      </c>
      <c r="AC9213">
        <v>445</v>
      </c>
      <c r="AD9213">
        <v>0.5</v>
      </c>
      <c r="AE9213">
        <v>0.02</v>
      </c>
      <c r="AF9213">
        <v>6</v>
      </c>
      <c r="AG9213">
        <v>900</v>
      </c>
      <c r="AH9213">
        <v>4</v>
      </c>
      <c r="AI9213">
        <v>1</v>
      </c>
      <c r="AJ9213">
        <v>3</v>
      </c>
      <c r="AK9213">
        <v>32</v>
      </c>
      <c r="AL9213">
        <v>7.0000000000000007E-2</v>
      </c>
      <c r="AM9213">
        <v>5</v>
      </c>
      <c r="AN9213">
        <v>5</v>
      </c>
      <c r="AO9213">
        <v>51</v>
      </c>
      <c r="AP9213">
        <v>5</v>
      </c>
      <c r="AQ9213">
        <v>34</v>
      </c>
    </row>
    <row r="9214" spans="1:43" hidden="1" x14ac:dyDescent="0.25">
      <c r="A9214" t="s">
        <v>33468</v>
      </c>
      <c r="B9214" t="s">
        <v>33469</v>
      </c>
      <c r="C9214" s="1" t="str">
        <f t="shared" si="633"/>
        <v>21:0154</v>
      </c>
      <c r="D9214" s="1" t="str">
        <f t="shared" si="634"/>
        <v>21:0064</v>
      </c>
      <c r="E9214" t="s">
        <v>33466</v>
      </c>
      <c r="F9214" t="s">
        <v>33470</v>
      </c>
      <c r="H9214">
        <v>53.987938100000001</v>
      </c>
      <c r="I9214">
        <v>-124.7393323</v>
      </c>
      <c r="J9214" s="1" t="str">
        <f t="shared" si="637"/>
        <v>Till</v>
      </c>
      <c r="K9214" s="1" t="str">
        <f t="shared" si="635"/>
        <v>&lt;63 micron</v>
      </c>
      <c r="L9214">
        <v>0.1</v>
      </c>
      <c r="M9214">
        <v>0.76</v>
      </c>
      <c r="N9214">
        <v>4</v>
      </c>
      <c r="O9214">
        <v>90</v>
      </c>
      <c r="P9214">
        <v>0.25</v>
      </c>
      <c r="Q9214">
        <v>1</v>
      </c>
      <c r="R9214">
        <v>0.79</v>
      </c>
      <c r="S9214">
        <v>0.5</v>
      </c>
      <c r="T9214">
        <v>5</v>
      </c>
      <c r="U9214">
        <v>14</v>
      </c>
      <c r="V9214">
        <v>12</v>
      </c>
      <c r="W9214">
        <v>2.15</v>
      </c>
      <c r="X9214">
        <v>10</v>
      </c>
      <c r="Z9214">
        <v>0.09</v>
      </c>
      <c r="AA9214">
        <v>20</v>
      </c>
      <c r="AB9214">
        <v>0.27</v>
      </c>
      <c r="AC9214">
        <v>510</v>
      </c>
      <c r="AD9214">
        <v>1</v>
      </c>
      <c r="AE9214">
        <v>0.03</v>
      </c>
      <c r="AF9214">
        <v>7</v>
      </c>
      <c r="AG9214">
        <v>910</v>
      </c>
      <c r="AH9214">
        <v>6</v>
      </c>
      <c r="AI9214">
        <v>1</v>
      </c>
      <c r="AJ9214">
        <v>4</v>
      </c>
      <c r="AK9214">
        <v>43</v>
      </c>
      <c r="AL9214">
        <v>0.08</v>
      </c>
      <c r="AM9214">
        <v>5</v>
      </c>
      <c r="AN9214">
        <v>5</v>
      </c>
      <c r="AO9214">
        <v>52</v>
      </c>
      <c r="AP9214">
        <v>5</v>
      </c>
      <c r="AQ9214">
        <v>44</v>
      </c>
    </row>
    <row r="9215" spans="1:43" hidden="1" x14ac:dyDescent="0.25">
      <c r="A9215" t="s">
        <v>33471</v>
      </c>
      <c r="B9215" t="s">
        <v>33472</v>
      </c>
      <c r="C9215" s="1" t="str">
        <f t="shared" si="633"/>
        <v>21:0154</v>
      </c>
      <c r="D9215" s="1" t="str">
        <f t="shared" si="634"/>
        <v>21:0064</v>
      </c>
      <c r="E9215" t="s">
        <v>33473</v>
      </c>
      <c r="F9215" t="s">
        <v>33474</v>
      </c>
      <c r="H9215">
        <v>53.896316900000002</v>
      </c>
      <c r="I9215">
        <v>-124.74693910000001</v>
      </c>
      <c r="J9215" s="1" t="str">
        <f t="shared" si="637"/>
        <v>Till</v>
      </c>
      <c r="K9215" s="1" t="str">
        <f t="shared" si="635"/>
        <v>&lt;63 micron</v>
      </c>
      <c r="L9215">
        <v>0.1</v>
      </c>
      <c r="M9215">
        <v>1.57</v>
      </c>
      <c r="N9215">
        <v>1</v>
      </c>
      <c r="O9215">
        <v>90</v>
      </c>
      <c r="P9215">
        <v>0.5</v>
      </c>
      <c r="Q9215">
        <v>1</v>
      </c>
      <c r="R9215">
        <v>0.71</v>
      </c>
      <c r="S9215">
        <v>0.5</v>
      </c>
      <c r="T9215">
        <v>8</v>
      </c>
      <c r="U9215">
        <v>26</v>
      </c>
      <c r="V9215">
        <v>32</v>
      </c>
      <c r="W9215">
        <v>3.04</v>
      </c>
      <c r="X9215">
        <v>10</v>
      </c>
      <c r="Z9215">
        <v>0.1</v>
      </c>
      <c r="AA9215">
        <v>20</v>
      </c>
      <c r="AB9215">
        <v>0.51</v>
      </c>
      <c r="AC9215">
        <v>595</v>
      </c>
      <c r="AD9215">
        <v>0.5</v>
      </c>
      <c r="AE9215">
        <v>0.02</v>
      </c>
      <c r="AF9215">
        <v>10</v>
      </c>
      <c r="AG9215">
        <v>1130</v>
      </c>
      <c r="AH9215">
        <v>10</v>
      </c>
      <c r="AI9215">
        <v>1</v>
      </c>
      <c r="AJ9215">
        <v>6</v>
      </c>
      <c r="AK9215">
        <v>61</v>
      </c>
      <c r="AL9215">
        <v>0.12</v>
      </c>
      <c r="AM9215">
        <v>5</v>
      </c>
      <c r="AN9215">
        <v>5</v>
      </c>
      <c r="AO9215">
        <v>76</v>
      </c>
      <c r="AP9215">
        <v>5</v>
      </c>
      <c r="AQ9215">
        <v>56</v>
      </c>
    </row>
    <row r="9216" spans="1:43" hidden="1" x14ac:dyDescent="0.25">
      <c r="A9216" t="s">
        <v>33475</v>
      </c>
      <c r="B9216" t="s">
        <v>33476</v>
      </c>
      <c r="C9216" s="1" t="str">
        <f t="shared" si="633"/>
        <v>21:0154</v>
      </c>
      <c r="D9216" s="1" t="str">
        <f t="shared" si="634"/>
        <v>21:0064</v>
      </c>
      <c r="E9216" t="s">
        <v>33477</v>
      </c>
      <c r="F9216" t="s">
        <v>33478</v>
      </c>
      <c r="H9216">
        <v>53.872767400000001</v>
      </c>
      <c r="I9216">
        <v>-124.7894622</v>
      </c>
      <c r="J9216" s="1" t="str">
        <f t="shared" si="637"/>
        <v>Till</v>
      </c>
      <c r="K9216" s="1" t="str">
        <f t="shared" si="635"/>
        <v>&lt;63 micron</v>
      </c>
      <c r="L9216">
        <v>0.1</v>
      </c>
      <c r="M9216">
        <v>0.62</v>
      </c>
      <c r="N9216">
        <v>1</v>
      </c>
      <c r="O9216">
        <v>50</v>
      </c>
      <c r="P9216">
        <v>0.5</v>
      </c>
      <c r="Q9216">
        <v>1</v>
      </c>
      <c r="R9216">
        <v>0.48</v>
      </c>
      <c r="S9216">
        <v>0.25</v>
      </c>
      <c r="T9216">
        <v>4</v>
      </c>
      <c r="U9216">
        <v>15</v>
      </c>
      <c r="V9216">
        <v>13</v>
      </c>
      <c r="W9216">
        <v>2.5499999999999998</v>
      </c>
      <c r="X9216">
        <v>10</v>
      </c>
      <c r="Z9216">
        <v>0.06</v>
      </c>
      <c r="AA9216">
        <v>20</v>
      </c>
      <c r="AB9216">
        <v>0.16</v>
      </c>
      <c r="AC9216">
        <v>520</v>
      </c>
      <c r="AD9216">
        <v>1</v>
      </c>
      <c r="AE9216">
        <v>0.03</v>
      </c>
      <c r="AF9216">
        <v>5</v>
      </c>
      <c r="AG9216">
        <v>880</v>
      </c>
      <c r="AH9216">
        <v>10</v>
      </c>
      <c r="AI9216">
        <v>1</v>
      </c>
      <c r="AJ9216">
        <v>3</v>
      </c>
      <c r="AK9216">
        <v>42</v>
      </c>
      <c r="AL9216">
        <v>0.11</v>
      </c>
      <c r="AM9216">
        <v>5</v>
      </c>
      <c r="AN9216">
        <v>5</v>
      </c>
      <c r="AO9216">
        <v>63</v>
      </c>
      <c r="AP9216">
        <v>5</v>
      </c>
      <c r="AQ9216">
        <v>50</v>
      </c>
    </row>
    <row r="9217" spans="1:43" hidden="1" x14ac:dyDescent="0.25">
      <c r="A9217" t="s">
        <v>33479</v>
      </c>
      <c r="B9217" t="s">
        <v>33480</v>
      </c>
      <c r="C9217" s="1" t="str">
        <f t="shared" si="633"/>
        <v>21:0154</v>
      </c>
      <c r="D9217" s="1" t="str">
        <f t="shared" si="634"/>
        <v>21:0064</v>
      </c>
      <c r="E9217" t="s">
        <v>33477</v>
      </c>
      <c r="F9217" t="s">
        <v>33481</v>
      </c>
      <c r="H9217">
        <v>53.872767400000001</v>
      </c>
      <c r="I9217">
        <v>-124.7894622</v>
      </c>
      <c r="J9217" s="1" t="str">
        <f t="shared" si="637"/>
        <v>Till</v>
      </c>
      <c r="K9217" s="1" t="str">
        <f t="shared" si="635"/>
        <v>&lt;63 micron</v>
      </c>
      <c r="L9217">
        <v>0.1</v>
      </c>
      <c r="M9217">
        <v>0.56999999999999995</v>
      </c>
      <c r="N9217">
        <v>1</v>
      </c>
      <c r="O9217">
        <v>50</v>
      </c>
      <c r="P9217">
        <v>0.5</v>
      </c>
      <c r="Q9217">
        <v>1</v>
      </c>
      <c r="R9217">
        <v>0.45</v>
      </c>
      <c r="S9217">
        <v>0.25</v>
      </c>
      <c r="T9217">
        <v>4</v>
      </c>
      <c r="U9217">
        <v>14</v>
      </c>
      <c r="V9217">
        <v>13</v>
      </c>
      <c r="W9217">
        <v>2.36</v>
      </c>
      <c r="X9217">
        <v>10</v>
      </c>
      <c r="Z9217">
        <v>0.06</v>
      </c>
      <c r="AA9217">
        <v>20</v>
      </c>
      <c r="AB9217">
        <v>0.17</v>
      </c>
      <c r="AC9217">
        <v>535</v>
      </c>
      <c r="AD9217">
        <v>1</v>
      </c>
      <c r="AE9217">
        <v>0.03</v>
      </c>
      <c r="AF9217">
        <v>4</v>
      </c>
      <c r="AG9217">
        <v>830</v>
      </c>
      <c r="AH9217">
        <v>12</v>
      </c>
      <c r="AI9217">
        <v>1</v>
      </c>
      <c r="AJ9217">
        <v>3</v>
      </c>
      <c r="AK9217">
        <v>37</v>
      </c>
      <c r="AL9217">
        <v>0.1</v>
      </c>
      <c r="AM9217">
        <v>5</v>
      </c>
      <c r="AN9217">
        <v>5</v>
      </c>
      <c r="AO9217">
        <v>58</v>
      </c>
      <c r="AP9217">
        <v>5</v>
      </c>
      <c r="AQ9217">
        <v>48</v>
      </c>
    </row>
    <row r="9218" spans="1:43" hidden="1" x14ac:dyDescent="0.25">
      <c r="A9218" t="s">
        <v>33482</v>
      </c>
      <c r="B9218" t="s">
        <v>33483</v>
      </c>
      <c r="C9218" s="1" t="str">
        <f t="shared" si="633"/>
        <v>21:0154</v>
      </c>
      <c r="D9218" s="1" t="str">
        <f t="shared" si="634"/>
        <v>21:0064</v>
      </c>
      <c r="E9218" t="s">
        <v>33477</v>
      </c>
      <c r="F9218" t="s">
        <v>33484</v>
      </c>
      <c r="H9218">
        <v>53.872767400000001</v>
      </c>
      <c r="I9218">
        <v>-124.7894622</v>
      </c>
      <c r="J9218" s="1" t="str">
        <f t="shared" si="637"/>
        <v>Till</v>
      </c>
      <c r="K9218" s="1" t="str">
        <f t="shared" si="635"/>
        <v>&lt;63 micron</v>
      </c>
      <c r="L9218">
        <v>0.1</v>
      </c>
      <c r="M9218">
        <v>0.51</v>
      </c>
      <c r="N9218">
        <v>1</v>
      </c>
      <c r="O9218">
        <v>50</v>
      </c>
      <c r="P9218">
        <v>0.25</v>
      </c>
      <c r="Q9218">
        <v>1</v>
      </c>
      <c r="R9218">
        <v>0.36</v>
      </c>
      <c r="S9218">
        <v>0.25</v>
      </c>
      <c r="T9218">
        <v>4</v>
      </c>
      <c r="U9218">
        <v>16</v>
      </c>
      <c r="V9218">
        <v>13</v>
      </c>
      <c r="W9218">
        <v>2.35</v>
      </c>
      <c r="X9218">
        <v>10</v>
      </c>
      <c r="Z9218">
        <v>0.03</v>
      </c>
      <c r="AA9218">
        <v>10</v>
      </c>
      <c r="AB9218">
        <v>0.14000000000000001</v>
      </c>
      <c r="AC9218">
        <v>415</v>
      </c>
      <c r="AD9218">
        <v>1</v>
      </c>
      <c r="AE9218">
        <v>0.02</v>
      </c>
      <c r="AF9218">
        <v>6</v>
      </c>
      <c r="AG9218">
        <v>740</v>
      </c>
      <c r="AH9218">
        <v>8</v>
      </c>
      <c r="AI9218">
        <v>1</v>
      </c>
      <c r="AJ9218">
        <v>3</v>
      </c>
      <c r="AK9218">
        <v>36</v>
      </c>
      <c r="AL9218">
        <v>0.09</v>
      </c>
      <c r="AM9218">
        <v>5</v>
      </c>
      <c r="AN9218">
        <v>5</v>
      </c>
      <c r="AO9218">
        <v>57</v>
      </c>
      <c r="AP9218">
        <v>5</v>
      </c>
      <c r="AQ9218">
        <v>40</v>
      </c>
    </row>
    <row r="9219" spans="1:43" hidden="1" x14ac:dyDescent="0.25">
      <c r="A9219" t="s">
        <v>33485</v>
      </c>
      <c r="B9219" t="s">
        <v>33486</v>
      </c>
      <c r="C9219" s="1" t="str">
        <f t="shared" si="633"/>
        <v>21:0154</v>
      </c>
      <c r="D9219" s="1" t="str">
        <f t="shared" si="634"/>
        <v>21:0064</v>
      </c>
      <c r="E9219" t="s">
        <v>33487</v>
      </c>
      <c r="F9219" t="s">
        <v>33488</v>
      </c>
      <c r="H9219">
        <v>53.838297400000002</v>
      </c>
      <c r="I9219">
        <v>-124.8396688</v>
      </c>
      <c r="J9219" s="1" t="str">
        <f t="shared" si="637"/>
        <v>Till</v>
      </c>
      <c r="K9219" s="1" t="str">
        <f t="shared" si="635"/>
        <v>&lt;63 micron</v>
      </c>
      <c r="L9219">
        <v>0.1</v>
      </c>
      <c r="M9219">
        <v>0.64</v>
      </c>
      <c r="N9219">
        <v>1</v>
      </c>
      <c r="O9219">
        <v>100</v>
      </c>
      <c r="P9219">
        <v>0.25</v>
      </c>
      <c r="Q9219">
        <v>1</v>
      </c>
      <c r="R9219">
        <v>0.54</v>
      </c>
      <c r="S9219">
        <v>0.25</v>
      </c>
      <c r="T9219">
        <v>6</v>
      </c>
      <c r="U9219">
        <v>19</v>
      </c>
      <c r="V9219">
        <v>14</v>
      </c>
      <c r="W9219">
        <v>2.88</v>
      </c>
      <c r="X9219">
        <v>10</v>
      </c>
      <c r="Z9219">
        <v>7.0000000000000007E-2</v>
      </c>
      <c r="AA9219">
        <v>10</v>
      </c>
      <c r="AB9219">
        <v>0.17</v>
      </c>
      <c r="AC9219">
        <v>610</v>
      </c>
      <c r="AD9219">
        <v>0.5</v>
      </c>
      <c r="AE9219">
        <v>0.03</v>
      </c>
      <c r="AF9219">
        <v>6</v>
      </c>
      <c r="AG9219">
        <v>1220</v>
      </c>
      <c r="AH9219">
        <v>10</v>
      </c>
      <c r="AI9219">
        <v>1</v>
      </c>
      <c r="AJ9219">
        <v>3</v>
      </c>
      <c r="AK9219">
        <v>47</v>
      </c>
      <c r="AL9219">
        <v>0.13</v>
      </c>
      <c r="AM9219">
        <v>5</v>
      </c>
      <c r="AN9219">
        <v>5</v>
      </c>
      <c r="AO9219">
        <v>78</v>
      </c>
      <c r="AP9219">
        <v>5</v>
      </c>
      <c r="AQ9219">
        <v>48</v>
      </c>
    </row>
    <row r="9220" spans="1:43" hidden="1" x14ac:dyDescent="0.25">
      <c r="A9220" t="s">
        <v>33489</v>
      </c>
      <c r="B9220" t="s">
        <v>33490</v>
      </c>
      <c r="C9220" s="1" t="str">
        <f t="shared" si="633"/>
        <v>21:0154</v>
      </c>
      <c r="D9220" s="1" t="str">
        <f t="shared" si="634"/>
        <v>21:0064</v>
      </c>
      <c r="E9220" t="s">
        <v>33487</v>
      </c>
      <c r="F9220" t="s">
        <v>33491</v>
      </c>
      <c r="H9220">
        <v>53.838297400000002</v>
      </c>
      <c r="I9220">
        <v>-124.8396688</v>
      </c>
      <c r="J9220" s="1" t="str">
        <f t="shared" si="637"/>
        <v>Till</v>
      </c>
      <c r="K9220" s="1" t="str">
        <f t="shared" si="635"/>
        <v>&lt;63 micron</v>
      </c>
      <c r="L9220">
        <v>0.1</v>
      </c>
      <c r="M9220">
        <v>0.63</v>
      </c>
      <c r="N9220">
        <v>2</v>
      </c>
      <c r="O9220">
        <v>90</v>
      </c>
      <c r="P9220">
        <v>0.25</v>
      </c>
      <c r="Q9220">
        <v>1</v>
      </c>
      <c r="R9220">
        <v>0.51</v>
      </c>
      <c r="S9220">
        <v>0.5</v>
      </c>
      <c r="T9220">
        <v>5</v>
      </c>
      <c r="U9220">
        <v>23</v>
      </c>
      <c r="V9220">
        <v>15</v>
      </c>
      <c r="W9220">
        <v>3.08</v>
      </c>
      <c r="X9220">
        <v>10</v>
      </c>
      <c r="Z9220">
        <v>0.06</v>
      </c>
      <c r="AA9220">
        <v>10</v>
      </c>
      <c r="AB9220">
        <v>0.17</v>
      </c>
      <c r="AC9220">
        <v>530</v>
      </c>
      <c r="AD9220">
        <v>0.5</v>
      </c>
      <c r="AE9220">
        <v>0.02</v>
      </c>
      <c r="AF9220">
        <v>6</v>
      </c>
      <c r="AG9220">
        <v>1080</v>
      </c>
      <c r="AH9220">
        <v>10</v>
      </c>
      <c r="AI9220">
        <v>1</v>
      </c>
      <c r="AJ9220">
        <v>3</v>
      </c>
      <c r="AK9220">
        <v>47</v>
      </c>
      <c r="AL9220">
        <v>0.13</v>
      </c>
      <c r="AM9220">
        <v>5</v>
      </c>
      <c r="AN9220">
        <v>5</v>
      </c>
      <c r="AO9220">
        <v>86</v>
      </c>
      <c r="AP9220">
        <v>5</v>
      </c>
      <c r="AQ9220">
        <v>50</v>
      </c>
    </row>
    <row r="9221" spans="1:43" hidden="1" x14ac:dyDescent="0.25">
      <c r="A9221" t="s">
        <v>33492</v>
      </c>
      <c r="B9221" t="s">
        <v>33493</v>
      </c>
      <c r="C9221" s="1" t="str">
        <f t="shared" si="633"/>
        <v>21:0154</v>
      </c>
      <c r="D9221" s="1" t="str">
        <f t="shared" si="634"/>
        <v>21:0064</v>
      </c>
      <c r="E9221" t="s">
        <v>33494</v>
      </c>
      <c r="F9221" t="s">
        <v>33495</v>
      </c>
      <c r="H9221">
        <v>53.812728399999997</v>
      </c>
      <c r="I9221">
        <v>-124.871207</v>
      </c>
      <c r="J9221" s="1" t="str">
        <f t="shared" si="637"/>
        <v>Till</v>
      </c>
      <c r="K9221" s="1" t="str">
        <f t="shared" si="635"/>
        <v>&lt;63 micron</v>
      </c>
      <c r="L9221">
        <v>0.1</v>
      </c>
      <c r="M9221">
        <v>1.82</v>
      </c>
      <c r="N9221">
        <v>4</v>
      </c>
      <c r="O9221">
        <v>410</v>
      </c>
      <c r="P9221">
        <v>0.5</v>
      </c>
      <c r="Q9221">
        <v>1</v>
      </c>
      <c r="R9221">
        <v>1.48</v>
      </c>
      <c r="S9221">
        <v>0.5</v>
      </c>
      <c r="T9221">
        <v>15</v>
      </c>
      <c r="U9221">
        <v>18</v>
      </c>
      <c r="V9221">
        <v>47</v>
      </c>
      <c r="W9221">
        <v>4.24</v>
      </c>
      <c r="X9221">
        <v>10</v>
      </c>
      <c r="Z9221">
        <v>0.22</v>
      </c>
      <c r="AA9221">
        <v>10</v>
      </c>
      <c r="AB9221">
        <v>0.6</v>
      </c>
      <c r="AC9221">
        <v>1050</v>
      </c>
      <c r="AD9221">
        <v>0.5</v>
      </c>
      <c r="AE9221">
        <v>0.03</v>
      </c>
      <c r="AF9221">
        <v>14</v>
      </c>
      <c r="AG9221">
        <v>1080</v>
      </c>
      <c r="AH9221">
        <v>10</v>
      </c>
      <c r="AI9221">
        <v>2</v>
      </c>
      <c r="AJ9221">
        <v>7</v>
      </c>
      <c r="AK9221">
        <v>73</v>
      </c>
      <c r="AL9221">
        <v>0.06</v>
      </c>
      <c r="AM9221">
        <v>5</v>
      </c>
      <c r="AN9221">
        <v>5</v>
      </c>
      <c r="AO9221">
        <v>77</v>
      </c>
      <c r="AP9221">
        <v>5</v>
      </c>
      <c r="AQ9221">
        <v>76</v>
      </c>
    </row>
    <row r="9222" spans="1:43" hidden="1" x14ac:dyDescent="0.25">
      <c r="A9222" t="s">
        <v>33496</v>
      </c>
      <c r="B9222" t="s">
        <v>33497</v>
      </c>
      <c r="C9222" s="1" t="str">
        <f t="shared" si="633"/>
        <v>21:0154</v>
      </c>
      <c r="D9222" s="1" t="str">
        <f t="shared" si="634"/>
        <v>21:0064</v>
      </c>
      <c r="E9222" t="s">
        <v>33498</v>
      </c>
      <c r="F9222" t="s">
        <v>33499</v>
      </c>
      <c r="H9222">
        <v>53.777833600000001</v>
      </c>
      <c r="I9222">
        <v>-124.8978839</v>
      </c>
      <c r="J9222" s="1" t="str">
        <f t="shared" si="637"/>
        <v>Till</v>
      </c>
      <c r="K9222" s="1" t="str">
        <f t="shared" si="635"/>
        <v>&lt;63 micron</v>
      </c>
      <c r="L9222">
        <v>0.1</v>
      </c>
      <c r="M9222">
        <v>1.4</v>
      </c>
      <c r="N9222">
        <v>2</v>
      </c>
      <c r="O9222">
        <v>230</v>
      </c>
      <c r="P9222">
        <v>0.25</v>
      </c>
      <c r="Q9222">
        <v>1</v>
      </c>
      <c r="R9222">
        <v>1.18</v>
      </c>
      <c r="S9222">
        <v>0.5</v>
      </c>
      <c r="T9222">
        <v>10</v>
      </c>
      <c r="U9222">
        <v>21</v>
      </c>
      <c r="V9222">
        <v>31</v>
      </c>
      <c r="W9222">
        <v>3.47</v>
      </c>
      <c r="X9222">
        <v>10</v>
      </c>
      <c r="Z9222">
        <v>0.15</v>
      </c>
      <c r="AA9222">
        <v>10</v>
      </c>
      <c r="AB9222">
        <v>0.52</v>
      </c>
      <c r="AC9222">
        <v>995</v>
      </c>
      <c r="AD9222">
        <v>1</v>
      </c>
      <c r="AE9222">
        <v>0.05</v>
      </c>
      <c r="AF9222">
        <v>11</v>
      </c>
      <c r="AG9222">
        <v>1270</v>
      </c>
      <c r="AH9222">
        <v>8</v>
      </c>
      <c r="AI9222">
        <v>1</v>
      </c>
      <c r="AJ9222">
        <v>6</v>
      </c>
      <c r="AK9222">
        <v>81</v>
      </c>
      <c r="AL9222">
        <v>0.1</v>
      </c>
      <c r="AM9222">
        <v>5</v>
      </c>
      <c r="AN9222">
        <v>5</v>
      </c>
      <c r="AO9222">
        <v>96</v>
      </c>
      <c r="AP9222">
        <v>5</v>
      </c>
      <c r="AQ9222">
        <v>74</v>
      </c>
    </row>
    <row r="9223" spans="1:43" hidden="1" x14ac:dyDescent="0.25">
      <c r="A9223" t="s">
        <v>33500</v>
      </c>
      <c r="B9223" t="s">
        <v>33501</v>
      </c>
      <c r="C9223" s="1" t="str">
        <f t="shared" si="633"/>
        <v>21:0154</v>
      </c>
      <c r="D9223" s="1" t="str">
        <f t="shared" si="634"/>
        <v>21:0064</v>
      </c>
      <c r="E9223" t="s">
        <v>33498</v>
      </c>
      <c r="F9223" t="s">
        <v>33502</v>
      </c>
      <c r="H9223">
        <v>53.777833600000001</v>
      </c>
      <c r="I9223">
        <v>-124.8978839</v>
      </c>
      <c r="J9223" s="1" t="str">
        <f t="shared" si="637"/>
        <v>Till</v>
      </c>
      <c r="K9223" s="1" t="str">
        <f t="shared" si="635"/>
        <v>&lt;63 micron</v>
      </c>
      <c r="L9223">
        <v>0.1</v>
      </c>
      <c r="M9223">
        <v>1.2</v>
      </c>
      <c r="N9223">
        <v>2</v>
      </c>
      <c r="O9223">
        <v>200</v>
      </c>
      <c r="P9223">
        <v>0.25</v>
      </c>
      <c r="Q9223">
        <v>1</v>
      </c>
      <c r="R9223">
        <v>0.86</v>
      </c>
      <c r="S9223">
        <v>0.5</v>
      </c>
      <c r="T9223">
        <v>9</v>
      </c>
      <c r="U9223">
        <v>22</v>
      </c>
      <c r="V9223">
        <v>26</v>
      </c>
      <c r="W9223">
        <v>3.3</v>
      </c>
      <c r="X9223">
        <v>10</v>
      </c>
      <c r="Z9223">
        <v>0.1</v>
      </c>
      <c r="AA9223">
        <v>10</v>
      </c>
      <c r="AB9223">
        <v>0.4</v>
      </c>
      <c r="AC9223">
        <v>770</v>
      </c>
      <c r="AD9223">
        <v>1</v>
      </c>
      <c r="AE9223">
        <v>0.06</v>
      </c>
      <c r="AF9223">
        <v>10</v>
      </c>
      <c r="AG9223">
        <v>1320</v>
      </c>
      <c r="AH9223">
        <v>8</v>
      </c>
      <c r="AI9223">
        <v>2</v>
      </c>
      <c r="AJ9223">
        <v>5</v>
      </c>
      <c r="AK9223">
        <v>77</v>
      </c>
      <c r="AL9223">
        <v>0.11</v>
      </c>
      <c r="AM9223">
        <v>5</v>
      </c>
      <c r="AN9223">
        <v>5</v>
      </c>
      <c r="AO9223">
        <v>95</v>
      </c>
      <c r="AP9223">
        <v>5</v>
      </c>
      <c r="AQ9223">
        <v>64</v>
      </c>
    </row>
    <row r="9224" spans="1:43" hidden="1" x14ac:dyDescent="0.25">
      <c r="A9224" t="s">
        <v>33503</v>
      </c>
      <c r="B9224" t="s">
        <v>33504</v>
      </c>
      <c r="C9224" s="1" t="str">
        <f t="shared" si="633"/>
        <v>21:0154</v>
      </c>
      <c r="D9224" s="1" t="str">
        <f t="shared" si="634"/>
        <v>21:0064</v>
      </c>
      <c r="E9224" t="s">
        <v>33505</v>
      </c>
      <c r="F9224" t="s">
        <v>33506</v>
      </c>
      <c r="H9224">
        <v>53.746109599999997</v>
      </c>
      <c r="I9224">
        <v>-124.9085863</v>
      </c>
      <c r="J9224" s="1" t="str">
        <f t="shared" si="637"/>
        <v>Till</v>
      </c>
      <c r="K9224" s="1" t="str">
        <f t="shared" si="635"/>
        <v>&lt;63 micron</v>
      </c>
      <c r="L9224">
        <v>0.1</v>
      </c>
      <c r="M9224">
        <v>1.37</v>
      </c>
      <c r="N9224">
        <v>12</v>
      </c>
      <c r="O9224">
        <v>150</v>
      </c>
      <c r="P9224">
        <v>0.5</v>
      </c>
      <c r="Q9224">
        <v>1</v>
      </c>
      <c r="R9224">
        <v>0.68</v>
      </c>
      <c r="S9224">
        <v>0.25</v>
      </c>
      <c r="T9224">
        <v>9</v>
      </c>
      <c r="U9224">
        <v>27</v>
      </c>
      <c r="V9224">
        <v>19</v>
      </c>
      <c r="W9224">
        <v>3.09</v>
      </c>
      <c r="X9224">
        <v>10</v>
      </c>
      <c r="Z9224">
        <v>0.11</v>
      </c>
      <c r="AA9224">
        <v>20</v>
      </c>
      <c r="AB9224">
        <v>0.5</v>
      </c>
      <c r="AC9224">
        <v>540</v>
      </c>
      <c r="AD9224">
        <v>0.5</v>
      </c>
      <c r="AE9224">
        <v>0.05</v>
      </c>
      <c r="AF9224">
        <v>13</v>
      </c>
      <c r="AG9224">
        <v>1060</v>
      </c>
      <c r="AH9224">
        <v>4</v>
      </c>
      <c r="AI9224">
        <v>1</v>
      </c>
      <c r="AJ9224">
        <v>7</v>
      </c>
      <c r="AK9224">
        <v>89</v>
      </c>
      <c r="AL9224">
        <v>0.11</v>
      </c>
      <c r="AM9224">
        <v>5</v>
      </c>
      <c r="AN9224">
        <v>5</v>
      </c>
      <c r="AO9224">
        <v>79</v>
      </c>
      <c r="AP9224">
        <v>5</v>
      </c>
      <c r="AQ9224">
        <v>62</v>
      </c>
    </row>
    <row r="9225" spans="1:43" hidden="1" x14ac:dyDescent="0.25">
      <c r="A9225" t="s">
        <v>33507</v>
      </c>
      <c r="B9225" t="s">
        <v>33508</v>
      </c>
      <c r="C9225" s="1" t="str">
        <f t="shared" si="633"/>
        <v>21:0154</v>
      </c>
      <c r="D9225" s="1" t="str">
        <f t="shared" si="634"/>
        <v>21:0064</v>
      </c>
      <c r="E9225" t="s">
        <v>33509</v>
      </c>
      <c r="F9225" t="s">
        <v>33510</v>
      </c>
      <c r="H9225">
        <v>53.7154642</v>
      </c>
      <c r="I9225">
        <v>-124.9608473</v>
      </c>
      <c r="J9225" s="1" t="str">
        <f t="shared" si="637"/>
        <v>Till</v>
      </c>
      <c r="K9225" s="1" t="str">
        <f t="shared" si="635"/>
        <v>&lt;63 micron</v>
      </c>
      <c r="L9225">
        <v>0.1</v>
      </c>
      <c r="M9225">
        <v>1</v>
      </c>
      <c r="N9225">
        <v>2</v>
      </c>
      <c r="O9225">
        <v>120</v>
      </c>
      <c r="P9225">
        <v>0.25</v>
      </c>
      <c r="Q9225">
        <v>1</v>
      </c>
      <c r="R9225">
        <v>0.54</v>
      </c>
      <c r="S9225">
        <v>0.25</v>
      </c>
      <c r="T9225">
        <v>6</v>
      </c>
      <c r="U9225">
        <v>23</v>
      </c>
      <c r="V9225">
        <v>14</v>
      </c>
      <c r="W9225">
        <v>2.52</v>
      </c>
      <c r="X9225">
        <v>10</v>
      </c>
      <c r="Z9225">
        <v>0.1</v>
      </c>
      <c r="AA9225">
        <v>10</v>
      </c>
      <c r="AB9225">
        <v>0.33</v>
      </c>
      <c r="AC9225">
        <v>360</v>
      </c>
      <c r="AD9225">
        <v>0.5</v>
      </c>
      <c r="AE9225">
        <v>0.03</v>
      </c>
      <c r="AF9225">
        <v>9</v>
      </c>
      <c r="AG9225">
        <v>890</v>
      </c>
      <c r="AH9225">
        <v>6</v>
      </c>
      <c r="AI9225">
        <v>1</v>
      </c>
      <c r="AJ9225">
        <v>5</v>
      </c>
      <c r="AK9225">
        <v>54</v>
      </c>
      <c r="AL9225">
        <v>0.11</v>
      </c>
      <c r="AM9225">
        <v>5</v>
      </c>
      <c r="AN9225">
        <v>5</v>
      </c>
      <c r="AO9225">
        <v>69</v>
      </c>
      <c r="AP9225">
        <v>5</v>
      </c>
      <c r="AQ9225">
        <v>48</v>
      </c>
    </row>
    <row r="9226" spans="1:43" hidden="1" x14ac:dyDescent="0.25">
      <c r="A9226" t="s">
        <v>33511</v>
      </c>
      <c r="B9226" t="s">
        <v>33512</v>
      </c>
      <c r="C9226" s="1" t="str">
        <f t="shared" si="633"/>
        <v>21:0154</v>
      </c>
      <c r="D9226" s="1" t="str">
        <f t="shared" si="634"/>
        <v>21:0064</v>
      </c>
      <c r="E9226" t="s">
        <v>33513</v>
      </c>
      <c r="F9226" t="s">
        <v>33514</v>
      </c>
      <c r="H9226">
        <v>53.681830300000001</v>
      </c>
      <c r="I9226">
        <v>-124.94224819999999</v>
      </c>
      <c r="J9226" s="1" t="str">
        <f t="shared" si="637"/>
        <v>Till</v>
      </c>
      <c r="K9226" s="1" t="str">
        <f t="shared" si="635"/>
        <v>&lt;63 micron</v>
      </c>
      <c r="L9226">
        <v>0.1</v>
      </c>
      <c r="M9226">
        <v>1.99</v>
      </c>
      <c r="N9226">
        <v>2</v>
      </c>
      <c r="O9226">
        <v>210</v>
      </c>
      <c r="P9226">
        <v>0.5</v>
      </c>
      <c r="Q9226">
        <v>1</v>
      </c>
      <c r="R9226">
        <v>0.78</v>
      </c>
      <c r="S9226">
        <v>0.5</v>
      </c>
      <c r="T9226">
        <v>11</v>
      </c>
      <c r="U9226">
        <v>25</v>
      </c>
      <c r="V9226">
        <v>21</v>
      </c>
      <c r="W9226">
        <v>3.37</v>
      </c>
      <c r="X9226">
        <v>10</v>
      </c>
      <c r="Z9226">
        <v>0.18</v>
      </c>
      <c r="AA9226">
        <v>20</v>
      </c>
      <c r="AB9226">
        <v>0.65</v>
      </c>
      <c r="AC9226">
        <v>685</v>
      </c>
      <c r="AD9226">
        <v>0.5</v>
      </c>
      <c r="AE9226">
        <v>7.0000000000000007E-2</v>
      </c>
      <c r="AF9226">
        <v>18</v>
      </c>
      <c r="AG9226">
        <v>1100</v>
      </c>
      <c r="AH9226">
        <v>8</v>
      </c>
      <c r="AI9226">
        <v>1</v>
      </c>
      <c r="AJ9226">
        <v>8</v>
      </c>
      <c r="AK9226">
        <v>101</v>
      </c>
      <c r="AL9226">
        <v>0.12</v>
      </c>
      <c r="AM9226">
        <v>5</v>
      </c>
      <c r="AN9226">
        <v>5</v>
      </c>
      <c r="AO9226">
        <v>76</v>
      </c>
      <c r="AP9226">
        <v>5</v>
      </c>
      <c r="AQ9226">
        <v>70</v>
      </c>
    </row>
    <row r="9227" spans="1:43" hidden="1" x14ac:dyDescent="0.25">
      <c r="A9227" t="s">
        <v>33515</v>
      </c>
      <c r="B9227" t="s">
        <v>33516</v>
      </c>
      <c r="C9227" s="1" t="str">
        <f t="shared" si="633"/>
        <v>21:0154</v>
      </c>
      <c r="D9227" s="1" t="str">
        <f t="shared" si="634"/>
        <v>21:0064</v>
      </c>
      <c r="E9227" t="s">
        <v>33517</v>
      </c>
      <c r="F9227" t="s">
        <v>33518</v>
      </c>
      <c r="H9227">
        <v>53.852041300000003</v>
      </c>
      <c r="I9227">
        <v>-124.72852210000001</v>
      </c>
      <c r="J9227" s="1" t="str">
        <f t="shared" si="637"/>
        <v>Till</v>
      </c>
      <c r="K9227" s="1" t="str">
        <f t="shared" si="635"/>
        <v>&lt;63 micron</v>
      </c>
      <c r="L9227">
        <v>0.1</v>
      </c>
      <c r="M9227">
        <v>0.76</v>
      </c>
      <c r="N9227">
        <v>2</v>
      </c>
      <c r="O9227">
        <v>100</v>
      </c>
      <c r="P9227">
        <v>0.25</v>
      </c>
      <c r="Q9227">
        <v>1</v>
      </c>
      <c r="R9227">
        <v>0.64</v>
      </c>
      <c r="S9227">
        <v>0.5</v>
      </c>
      <c r="T9227">
        <v>6</v>
      </c>
      <c r="U9227">
        <v>22</v>
      </c>
      <c r="V9227">
        <v>16</v>
      </c>
      <c r="W9227">
        <v>3.05</v>
      </c>
      <c r="X9227">
        <v>10</v>
      </c>
      <c r="Z9227">
        <v>0.06</v>
      </c>
      <c r="AA9227">
        <v>10</v>
      </c>
      <c r="AB9227">
        <v>0.27</v>
      </c>
      <c r="AC9227">
        <v>490</v>
      </c>
      <c r="AD9227">
        <v>0.5</v>
      </c>
      <c r="AE9227">
        <v>0.04</v>
      </c>
      <c r="AF9227">
        <v>7</v>
      </c>
      <c r="AG9227">
        <v>1300</v>
      </c>
      <c r="AH9227">
        <v>12</v>
      </c>
      <c r="AI9227">
        <v>1</v>
      </c>
      <c r="AJ9227">
        <v>4</v>
      </c>
      <c r="AK9227">
        <v>55</v>
      </c>
      <c r="AL9227">
        <v>0.11</v>
      </c>
      <c r="AM9227">
        <v>5</v>
      </c>
      <c r="AN9227">
        <v>5</v>
      </c>
      <c r="AO9227">
        <v>83</v>
      </c>
      <c r="AP9227">
        <v>5</v>
      </c>
      <c r="AQ9227">
        <v>50</v>
      </c>
    </row>
    <row r="9228" spans="1:43" hidden="1" x14ac:dyDescent="0.25">
      <c r="A9228" t="s">
        <v>33519</v>
      </c>
      <c r="B9228" t="s">
        <v>33520</v>
      </c>
      <c r="C9228" s="1" t="str">
        <f t="shared" si="633"/>
        <v>21:0154</v>
      </c>
      <c r="D9228" s="1" t="str">
        <f t="shared" si="634"/>
        <v>21:0064</v>
      </c>
      <c r="E9228" t="s">
        <v>33517</v>
      </c>
      <c r="F9228" t="s">
        <v>33521</v>
      </c>
      <c r="H9228">
        <v>53.852041300000003</v>
      </c>
      <c r="I9228">
        <v>-124.72852210000001</v>
      </c>
      <c r="J9228" s="1" t="str">
        <f t="shared" si="637"/>
        <v>Till</v>
      </c>
      <c r="K9228" s="1" t="str">
        <f t="shared" si="635"/>
        <v>&lt;63 micron</v>
      </c>
      <c r="L9228">
        <v>0.1</v>
      </c>
      <c r="M9228">
        <v>1.06</v>
      </c>
      <c r="N9228">
        <v>1</v>
      </c>
      <c r="O9228">
        <v>110</v>
      </c>
      <c r="P9228">
        <v>0.25</v>
      </c>
      <c r="Q9228">
        <v>1</v>
      </c>
      <c r="R9228">
        <v>0.51</v>
      </c>
      <c r="S9228">
        <v>0.25</v>
      </c>
      <c r="T9228">
        <v>5</v>
      </c>
      <c r="U9228">
        <v>20</v>
      </c>
      <c r="V9228">
        <v>21</v>
      </c>
      <c r="W9228">
        <v>2.77</v>
      </c>
      <c r="X9228">
        <v>10</v>
      </c>
      <c r="Z9228">
        <v>0.06</v>
      </c>
      <c r="AA9228">
        <v>10</v>
      </c>
      <c r="AB9228">
        <v>0.28999999999999998</v>
      </c>
      <c r="AC9228">
        <v>290</v>
      </c>
      <c r="AD9228">
        <v>0.5</v>
      </c>
      <c r="AE9228">
        <v>0.03</v>
      </c>
      <c r="AF9228">
        <v>7</v>
      </c>
      <c r="AG9228">
        <v>800</v>
      </c>
      <c r="AH9228">
        <v>4</v>
      </c>
      <c r="AI9228">
        <v>1</v>
      </c>
      <c r="AJ9228">
        <v>5</v>
      </c>
      <c r="AK9228">
        <v>62</v>
      </c>
      <c r="AL9228">
        <v>0.11</v>
      </c>
      <c r="AM9228">
        <v>5</v>
      </c>
      <c r="AN9228">
        <v>5</v>
      </c>
      <c r="AO9228">
        <v>71</v>
      </c>
      <c r="AP9228">
        <v>5</v>
      </c>
      <c r="AQ9228">
        <v>38</v>
      </c>
    </row>
    <row r="9229" spans="1:43" hidden="1" x14ac:dyDescent="0.25">
      <c r="A9229" t="s">
        <v>33522</v>
      </c>
      <c r="B9229" t="s">
        <v>33523</v>
      </c>
      <c r="C9229" s="1" t="str">
        <f t="shared" si="633"/>
        <v>21:0154</v>
      </c>
      <c r="D9229" s="1" t="str">
        <f t="shared" si="634"/>
        <v>21:0064</v>
      </c>
      <c r="E9229" t="s">
        <v>33524</v>
      </c>
      <c r="F9229" t="s">
        <v>33525</v>
      </c>
      <c r="H9229">
        <v>53.782991099999997</v>
      </c>
      <c r="I9229">
        <v>-124.76325</v>
      </c>
      <c r="J9229" s="1" t="str">
        <f t="shared" si="637"/>
        <v>Till</v>
      </c>
      <c r="K9229" s="1" t="str">
        <f t="shared" si="635"/>
        <v>&lt;63 micron</v>
      </c>
      <c r="L9229">
        <v>0.1</v>
      </c>
      <c r="M9229">
        <v>1.1100000000000001</v>
      </c>
      <c r="N9229">
        <v>1</v>
      </c>
      <c r="O9229">
        <v>140</v>
      </c>
      <c r="P9229">
        <v>0.25</v>
      </c>
      <c r="Q9229">
        <v>1</v>
      </c>
      <c r="R9229">
        <v>0.89</v>
      </c>
      <c r="S9229">
        <v>0.5</v>
      </c>
      <c r="T9229">
        <v>7</v>
      </c>
      <c r="U9229">
        <v>15</v>
      </c>
      <c r="V9229">
        <v>15</v>
      </c>
      <c r="W9229">
        <v>2.63</v>
      </c>
      <c r="X9229">
        <v>10</v>
      </c>
      <c r="Z9229">
        <v>0.15</v>
      </c>
      <c r="AA9229">
        <v>10</v>
      </c>
      <c r="AB9229">
        <v>0.33</v>
      </c>
      <c r="AC9229">
        <v>620</v>
      </c>
      <c r="AD9229">
        <v>0.5</v>
      </c>
      <c r="AE9229">
        <v>0.05</v>
      </c>
      <c r="AF9229">
        <v>7</v>
      </c>
      <c r="AG9229">
        <v>1000</v>
      </c>
      <c r="AH9229">
        <v>10</v>
      </c>
      <c r="AI9229">
        <v>2</v>
      </c>
      <c r="AJ9229">
        <v>4</v>
      </c>
      <c r="AK9229">
        <v>56</v>
      </c>
      <c r="AL9229">
        <v>0.09</v>
      </c>
      <c r="AM9229">
        <v>5</v>
      </c>
      <c r="AN9229">
        <v>5</v>
      </c>
      <c r="AO9229">
        <v>61</v>
      </c>
      <c r="AP9229">
        <v>5</v>
      </c>
      <c r="AQ9229">
        <v>56</v>
      </c>
    </row>
    <row r="9230" spans="1:43" hidden="1" x14ac:dyDescent="0.25">
      <c r="A9230" t="s">
        <v>33526</v>
      </c>
      <c r="B9230" t="s">
        <v>33527</v>
      </c>
      <c r="C9230" s="1" t="str">
        <f t="shared" si="633"/>
        <v>21:0154</v>
      </c>
      <c r="D9230" s="1" t="str">
        <f t="shared" si="634"/>
        <v>21:0064</v>
      </c>
      <c r="E9230" t="s">
        <v>33528</v>
      </c>
      <c r="F9230" t="s">
        <v>33529</v>
      </c>
      <c r="H9230">
        <v>53.780840900000001</v>
      </c>
      <c r="I9230">
        <v>-124.7131479</v>
      </c>
      <c r="J9230" s="1" t="str">
        <f t="shared" si="637"/>
        <v>Till</v>
      </c>
      <c r="K9230" s="1" t="str">
        <f t="shared" si="635"/>
        <v>&lt;63 micron</v>
      </c>
      <c r="L9230">
        <v>0.1</v>
      </c>
      <c r="M9230">
        <v>0.72</v>
      </c>
      <c r="N9230">
        <v>6</v>
      </c>
      <c r="O9230">
        <v>160</v>
      </c>
      <c r="P9230">
        <v>0.25</v>
      </c>
      <c r="Q9230">
        <v>1</v>
      </c>
      <c r="R9230">
        <v>0.42</v>
      </c>
      <c r="S9230">
        <v>0.5</v>
      </c>
      <c r="T9230">
        <v>6</v>
      </c>
      <c r="U9230">
        <v>13</v>
      </c>
      <c r="V9230">
        <v>19</v>
      </c>
      <c r="W9230">
        <v>2.56</v>
      </c>
      <c r="X9230">
        <v>10</v>
      </c>
      <c r="Z9230">
        <v>0.12</v>
      </c>
      <c r="AA9230">
        <v>30</v>
      </c>
      <c r="AB9230">
        <v>0.19</v>
      </c>
      <c r="AC9230">
        <v>745</v>
      </c>
      <c r="AD9230">
        <v>4</v>
      </c>
      <c r="AE9230">
        <v>0.02</v>
      </c>
      <c r="AF9230">
        <v>5</v>
      </c>
      <c r="AG9230">
        <v>930</v>
      </c>
      <c r="AH9230">
        <v>10</v>
      </c>
      <c r="AI9230">
        <v>1</v>
      </c>
      <c r="AJ9230">
        <v>4</v>
      </c>
      <c r="AK9230">
        <v>32</v>
      </c>
      <c r="AL9230">
        <v>0.06</v>
      </c>
      <c r="AM9230">
        <v>5</v>
      </c>
      <c r="AN9230">
        <v>5</v>
      </c>
      <c r="AO9230">
        <v>52</v>
      </c>
      <c r="AP9230">
        <v>5</v>
      </c>
      <c r="AQ9230">
        <v>44</v>
      </c>
    </row>
    <row r="9231" spans="1:43" hidden="1" x14ac:dyDescent="0.25">
      <c r="A9231" t="s">
        <v>33530</v>
      </c>
      <c r="B9231" t="s">
        <v>33531</v>
      </c>
      <c r="C9231" s="1" t="str">
        <f t="shared" si="633"/>
        <v>21:0154</v>
      </c>
      <c r="D9231" s="1" t="str">
        <f t="shared" si="634"/>
        <v>21:0064</v>
      </c>
      <c r="E9231" t="s">
        <v>33528</v>
      </c>
      <c r="F9231" t="s">
        <v>33532</v>
      </c>
      <c r="H9231">
        <v>53.780840900000001</v>
      </c>
      <c r="I9231">
        <v>-124.7131479</v>
      </c>
      <c r="J9231" s="1" t="str">
        <f t="shared" si="637"/>
        <v>Till</v>
      </c>
      <c r="K9231" s="1" t="str">
        <f t="shared" si="635"/>
        <v>&lt;63 micron</v>
      </c>
      <c r="L9231">
        <v>2</v>
      </c>
      <c r="M9231">
        <v>1.17</v>
      </c>
      <c r="N9231">
        <v>14</v>
      </c>
      <c r="O9231">
        <v>230</v>
      </c>
      <c r="P9231">
        <v>0.5</v>
      </c>
      <c r="Q9231">
        <v>1</v>
      </c>
      <c r="R9231">
        <v>0.83</v>
      </c>
      <c r="S9231">
        <v>0.5</v>
      </c>
      <c r="T9231">
        <v>7</v>
      </c>
      <c r="U9231">
        <v>10</v>
      </c>
      <c r="V9231">
        <v>27</v>
      </c>
      <c r="W9231">
        <v>2.46</v>
      </c>
      <c r="X9231">
        <v>10</v>
      </c>
      <c r="Z9231">
        <v>0.21</v>
      </c>
      <c r="AA9231">
        <v>30</v>
      </c>
      <c r="AB9231">
        <v>0.33</v>
      </c>
      <c r="AC9231">
        <v>855</v>
      </c>
      <c r="AD9231">
        <v>4</v>
      </c>
      <c r="AE9231">
        <v>0.02</v>
      </c>
      <c r="AF9231">
        <v>7</v>
      </c>
      <c r="AG9231">
        <v>770</v>
      </c>
      <c r="AH9231">
        <v>18</v>
      </c>
      <c r="AI9231">
        <v>1</v>
      </c>
      <c r="AJ9231">
        <v>4</v>
      </c>
      <c r="AK9231">
        <v>41</v>
      </c>
      <c r="AL9231">
        <v>0.03</v>
      </c>
      <c r="AM9231">
        <v>5</v>
      </c>
      <c r="AN9231">
        <v>5</v>
      </c>
      <c r="AO9231">
        <v>41</v>
      </c>
      <c r="AP9231">
        <v>5</v>
      </c>
      <c r="AQ9231">
        <v>56</v>
      </c>
    </row>
    <row r="9232" spans="1:43" hidden="1" x14ac:dyDescent="0.25">
      <c r="A9232" t="s">
        <v>33533</v>
      </c>
      <c r="B9232" t="s">
        <v>33534</v>
      </c>
      <c r="C9232" s="1" t="str">
        <f t="shared" si="633"/>
        <v>21:0154</v>
      </c>
      <c r="D9232" s="1" t="str">
        <f t="shared" si="634"/>
        <v>21:0064</v>
      </c>
      <c r="E9232" t="s">
        <v>33535</v>
      </c>
      <c r="F9232" t="s">
        <v>33536</v>
      </c>
      <c r="H9232">
        <v>53.810096100000003</v>
      </c>
      <c r="I9232">
        <v>-124.6785716</v>
      </c>
      <c r="J9232" s="1" t="str">
        <f t="shared" si="637"/>
        <v>Till</v>
      </c>
      <c r="K9232" s="1" t="str">
        <f t="shared" si="635"/>
        <v>&lt;63 micron</v>
      </c>
      <c r="L9232">
        <v>0.1</v>
      </c>
      <c r="M9232">
        <v>1.0900000000000001</v>
      </c>
      <c r="N9232">
        <v>1</v>
      </c>
      <c r="O9232">
        <v>170</v>
      </c>
      <c r="P9232">
        <v>0.25</v>
      </c>
      <c r="Q9232">
        <v>1</v>
      </c>
      <c r="R9232">
        <v>0.63</v>
      </c>
      <c r="S9232">
        <v>0.25</v>
      </c>
      <c r="T9232">
        <v>7</v>
      </c>
      <c r="U9232">
        <v>13</v>
      </c>
      <c r="V9232">
        <v>16</v>
      </c>
      <c r="W9232">
        <v>2.62</v>
      </c>
      <c r="X9232">
        <v>10</v>
      </c>
      <c r="Z9232">
        <v>0.13</v>
      </c>
      <c r="AA9232">
        <v>20</v>
      </c>
      <c r="AB9232">
        <v>0.35</v>
      </c>
      <c r="AC9232">
        <v>635</v>
      </c>
      <c r="AD9232">
        <v>0.5</v>
      </c>
      <c r="AE9232">
        <v>0.04</v>
      </c>
      <c r="AF9232">
        <v>8</v>
      </c>
      <c r="AG9232">
        <v>1180</v>
      </c>
      <c r="AH9232">
        <v>6</v>
      </c>
      <c r="AI9232">
        <v>2</v>
      </c>
      <c r="AJ9232">
        <v>5</v>
      </c>
      <c r="AK9232">
        <v>95</v>
      </c>
      <c r="AL9232">
        <v>0.09</v>
      </c>
      <c r="AM9232">
        <v>5</v>
      </c>
      <c r="AN9232">
        <v>5</v>
      </c>
      <c r="AO9232">
        <v>60</v>
      </c>
      <c r="AP9232">
        <v>5</v>
      </c>
      <c r="AQ9232">
        <v>52</v>
      </c>
    </row>
    <row r="9233" spans="1:43" hidden="1" x14ac:dyDescent="0.25">
      <c r="A9233" t="s">
        <v>33537</v>
      </c>
      <c r="B9233" t="s">
        <v>33538</v>
      </c>
      <c r="C9233" s="1" t="str">
        <f t="shared" si="633"/>
        <v>21:0154</v>
      </c>
      <c r="D9233" s="1" t="str">
        <f t="shared" si="634"/>
        <v>21:0064</v>
      </c>
      <c r="E9233" t="s">
        <v>33539</v>
      </c>
      <c r="F9233" t="s">
        <v>33540</v>
      </c>
      <c r="H9233">
        <v>53.836762800000002</v>
      </c>
      <c r="I9233">
        <v>-124.6614763</v>
      </c>
      <c r="J9233" s="1" t="str">
        <f t="shared" si="637"/>
        <v>Till</v>
      </c>
      <c r="K9233" s="1" t="str">
        <f t="shared" si="635"/>
        <v>&lt;63 micron</v>
      </c>
      <c r="L9233">
        <v>0.1</v>
      </c>
      <c r="M9233">
        <v>1.36</v>
      </c>
      <c r="N9233">
        <v>1</v>
      </c>
      <c r="O9233">
        <v>180</v>
      </c>
      <c r="P9233">
        <v>0.5</v>
      </c>
      <c r="Q9233">
        <v>1</v>
      </c>
      <c r="R9233">
        <v>0.61</v>
      </c>
      <c r="S9233">
        <v>0.5</v>
      </c>
      <c r="T9233">
        <v>8</v>
      </c>
      <c r="U9233">
        <v>14</v>
      </c>
      <c r="V9233">
        <v>16</v>
      </c>
      <c r="W9233">
        <v>2.59</v>
      </c>
      <c r="X9233">
        <v>10</v>
      </c>
      <c r="Z9233">
        <v>0.18</v>
      </c>
      <c r="AA9233">
        <v>30</v>
      </c>
      <c r="AB9233">
        <v>0.46</v>
      </c>
      <c r="AC9233">
        <v>675</v>
      </c>
      <c r="AD9233">
        <v>0.5</v>
      </c>
      <c r="AE9233">
        <v>0.03</v>
      </c>
      <c r="AF9233">
        <v>10</v>
      </c>
      <c r="AG9233">
        <v>1160</v>
      </c>
      <c r="AH9233">
        <v>6</v>
      </c>
      <c r="AI9233">
        <v>1</v>
      </c>
      <c r="AJ9233">
        <v>5</v>
      </c>
      <c r="AK9233">
        <v>84</v>
      </c>
      <c r="AL9233">
        <v>0.1</v>
      </c>
      <c r="AM9233">
        <v>5</v>
      </c>
      <c r="AN9233">
        <v>5</v>
      </c>
      <c r="AO9233">
        <v>63</v>
      </c>
      <c r="AP9233">
        <v>5</v>
      </c>
      <c r="AQ9233">
        <v>56</v>
      </c>
    </row>
    <row r="9234" spans="1:43" hidden="1" x14ac:dyDescent="0.25">
      <c r="A9234" t="s">
        <v>33541</v>
      </c>
      <c r="B9234" t="s">
        <v>33542</v>
      </c>
      <c r="C9234" s="1" t="str">
        <f t="shared" si="633"/>
        <v>21:0154</v>
      </c>
      <c r="D9234" s="1" t="str">
        <f t="shared" si="634"/>
        <v>21:0064</v>
      </c>
      <c r="E9234" t="s">
        <v>33543</v>
      </c>
      <c r="F9234" t="s">
        <v>33544</v>
      </c>
      <c r="H9234">
        <v>53.860947000000003</v>
      </c>
      <c r="I9234">
        <v>-124.65475499999999</v>
      </c>
      <c r="J9234" s="1" t="str">
        <f t="shared" si="637"/>
        <v>Till</v>
      </c>
      <c r="K9234" s="1" t="str">
        <f t="shared" si="635"/>
        <v>&lt;63 micron</v>
      </c>
      <c r="L9234">
        <v>0.1</v>
      </c>
      <c r="M9234">
        <v>0.93</v>
      </c>
      <c r="N9234">
        <v>8</v>
      </c>
      <c r="O9234">
        <v>130</v>
      </c>
      <c r="P9234">
        <v>0.25</v>
      </c>
      <c r="Q9234">
        <v>1</v>
      </c>
      <c r="R9234">
        <v>0.56000000000000005</v>
      </c>
      <c r="S9234">
        <v>0.25</v>
      </c>
      <c r="T9234">
        <v>6</v>
      </c>
      <c r="U9234">
        <v>16</v>
      </c>
      <c r="V9234">
        <v>14</v>
      </c>
      <c r="W9234">
        <v>2.38</v>
      </c>
      <c r="X9234">
        <v>10</v>
      </c>
      <c r="Z9234">
        <v>0.1</v>
      </c>
      <c r="AA9234">
        <v>20</v>
      </c>
      <c r="AB9234">
        <v>0.26</v>
      </c>
      <c r="AC9234">
        <v>445</v>
      </c>
      <c r="AD9234">
        <v>0.5</v>
      </c>
      <c r="AE9234">
        <v>0.03</v>
      </c>
      <c r="AF9234">
        <v>8</v>
      </c>
      <c r="AG9234">
        <v>1180</v>
      </c>
      <c r="AH9234">
        <v>12</v>
      </c>
      <c r="AI9234">
        <v>1</v>
      </c>
      <c r="AJ9234">
        <v>4</v>
      </c>
      <c r="AK9234">
        <v>56</v>
      </c>
      <c r="AL9234">
        <v>0.1</v>
      </c>
      <c r="AM9234">
        <v>5</v>
      </c>
      <c r="AN9234">
        <v>5</v>
      </c>
      <c r="AO9234">
        <v>61</v>
      </c>
      <c r="AP9234">
        <v>5</v>
      </c>
      <c r="AQ9234">
        <v>46</v>
      </c>
    </row>
    <row r="9235" spans="1:43" hidden="1" x14ac:dyDescent="0.25">
      <c r="A9235" t="s">
        <v>33545</v>
      </c>
      <c r="B9235" t="s">
        <v>33546</v>
      </c>
      <c r="C9235" s="1" t="str">
        <f t="shared" si="633"/>
        <v>21:0154</v>
      </c>
      <c r="D9235" s="1" t="str">
        <f t="shared" si="634"/>
        <v>21:0064</v>
      </c>
      <c r="E9235" t="s">
        <v>33547</v>
      </c>
      <c r="F9235" t="s">
        <v>33548</v>
      </c>
      <c r="H9235">
        <v>53.869542699999997</v>
      </c>
      <c r="I9235">
        <v>-124.7021696</v>
      </c>
      <c r="J9235" s="1" t="str">
        <f t="shared" si="637"/>
        <v>Till</v>
      </c>
      <c r="K9235" s="1" t="str">
        <f t="shared" si="635"/>
        <v>&lt;63 micron</v>
      </c>
      <c r="L9235">
        <v>0.1</v>
      </c>
      <c r="M9235">
        <v>1.48</v>
      </c>
      <c r="N9235">
        <v>6</v>
      </c>
      <c r="O9235">
        <v>150</v>
      </c>
      <c r="P9235">
        <v>0.5</v>
      </c>
      <c r="Q9235">
        <v>1</v>
      </c>
      <c r="R9235">
        <v>0.81</v>
      </c>
      <c r="S9235">
        <v>0.25</v>
      </c>
      <c r="T9235">
        <v>10</v>
      </c>
      <c r="U9235">
        <v>19</v>
      </c>
      <c r="V9235">
        <v>23</v>
      </c>
      <c r="W9235">
        <v>2.79</v>
      </c>
      <c r="X9235">
        <v>10</v>
      </c>
      <c r="Z9235">
        <v>0.14000000000000001</v>
      </c>
      <c r="AA9235">
        <v>10</v>
      </c>
      <c r="AB9235">
        <v>0.47</v>
      </c>
      <c r="AC9235">
        <v>705</v>
      </c>
      <c r="AD9235">
        <v>0.5</v>
      </c>
      <c r="AE9235">
        <v>0.03</v>
      </c>
      <c r="AF9235">
        <v>13</v>
      </c>
      <c r="AG9235">
        <v>1060</v>
      </c>
      <c r="AH9235">
        <v>10</v>
      </c>
      <c r="AI9235">
        <v>1</v>
      </c>
      <c r="AJ9235">
        <v>5</v>
      </c>
      <c r="AK9235">
        <v>62</v>
      </c>
      <c r="AL9235">
        <v>0.08</v>
      </c>
      <c r="AM9235">
        <v>5</v>
      </c>
      <c r="AN9235">
        <v>5</v>
      </c>
      <c r="AO9235">
        <v>65</v>
      </c>
      <c r="AP9235">
        <v>5</v>
      </c>
      <c r="AQ9235">
        <v>72</v>
      </c>
    </row>
    <row r="9236" spans="1:43" hidden="1" x14ac:dyDescent="0.25">
      <c r="A9236" t="s">
        <v>33549</v>
      </c>
      <c r="B9236" t="s">
        <v>33550</v>
      </c>
      <c r="C9236" s="1" t="str">
        <f t="shared" si="633"/>
        <v>21:0154</v>
      </c>
      <c r="D9236" s="1" t="str">
        <f t="shared" si="634"/>
        <v>21:0064</v>
      </c>
      <c r="E9236" t="s">
        <v>33547</v>
      </c>
      <c r="F9236" t="s">
        <v>33551</v>
      </c>
      <c r="H9236">
        <v>53.869542699999997</v>
      </c>
      <c r="I9236">
        <v>-124.7021696</v>
      </c>
      <c r="J9236" s="1" t="str">
        <f t="shared" si="637"/>
        <v>Till</v>
      </c>
      <c r="K9236" s="1" t="str">
        <f t="shared" si="635"/>
        <v>&lt;63 micron</v>
      </c>
      <c r="L9236">
        <v>0.1</v>
      </c>
      <c r="M9236">
        <v>1.56</v>
      </c>
      <c r="N9236">
        <v>8</v>
      </c>
      <c r="O9236">
        <v>150</v>
      </c>
      <c r="P9236">
        <v>0.5</v>
      </c>
      <c r="Q9236">
        <v>1</v>
      </c>
      <c r="R9236">
        <v>0.65</v>
      </c>
      <c r="S9236">
        <v>0.5</v>
      </c>
      <c r="T9236">
        <v>10</v>
      </c>
      <c r="U9236">
        <v>19</v>
      </c>
      <c r="V9236">
        <v>23</v>
      </c>
      <c r="W9236">
        <v>2.75</v>
      </c>
      <c r="X9236">
        <v>10</v>
      </c>
      <c r="Z9236">
        <v>0.14000000000000001</v>
      </c>
      <c r="AA9236">
        <v>10</v>
      </c>
      <c r="AB9236">
        <v>0.46</v>
      </c>
      <c r="AC9236">
        <v>745</v>
      </c>
      <c r="AD9236">
        <v>0.5</v>
      </c>
      <c r="AE9236">
        <v>0.03</v>
      </c>
      <c r="AF9236">
        <v>13</v>
      </c>
      <c r="AG9236">
        <v>1040</v>
      </c>
      <c r="AH9236">
        <v>10</v>
      </c>
      <c r="AI9236">
        <v>1</v>
      </c>
      <c r="AJ9236">
        <v>6</v>
      </c>
      <c r="AK9236">
        <v>63</v>
      </c>
      <c r="AL9236">
        <v>0.09</v>
      </c>
      <c r="AM9236">
        <v>5</v>
      </c>
      <c r="AN9236">
        <v>5</v>
      </c>
      <c r="AO9236">
        <v>66</v>
      </c>
      <c r="AP9236">
        <v>5</v>
      </c>
      <c r="AQ9236">
        <v>70</v>
      </c>
    </row>
    <row r="9237" spans="1:43" hidden="1" x14ac:dyDescent="0.25">
      <c r="A9237" t="s">
        <v>33552</v>
      </c>
      <c r="B9237" t="s">
        <v>33553</v>
      </c>
      <c r="C9237" s="1" t="str">
        <f t="shared" si="633"/>
        <v>21:0154</v>
      </c>
      <c r="D9237" s="1" t="str">
        <f t="shared" si="634"/>
        <v>21:0064</v>
      </c>
      <c r="E9237" t="s">
        <v>33547</v>
      </c>
      <c r="F9237" t="s">
        <v>33554</v>
      </c>
      <c r="H9237">
        <v>53.869542699999997</v>
      </c>
      <c r="I9237">
        <v>-124.7021696</v>
      </c>
      <c r="J9237" s="1" t="str">
        <f t="shared" si="637"/>
        <v>Till</v>
      </c>
      <c r="K9237" s="1" t="str">
        <f t="shared" si="635"/>
        <v>&lt;63 micron</v>
      </c>
      <c r="L9237">
        <v>0.1</v>
      </c>
      <c r="M9237">
        <v>1.65</v>
      </c>
      <c r="N9237">
        <v>2</v>
      </c>
      <c r="O9237">
        <v>160</v>
      </c>
      <c r="P9237">
        <v>0.5</v>
      </c>
      <c r="Q9237">
        <v>1</v>
      </c>
      <c r="R9237">
        <v>0.67</v>
      </c>
      <c r="S9237">
        <v>0.5</v>
      </c>
      <c r="T9237">
        <v>10</v>
      </c>
      <c r="U9237">
        <v>21</v>
      </c>
      <c r="V9237">
        <v>24</v>
      </c>
      <c r="W9237">
        <v>2.91</v>
      </c>
      <c r="X9237">
        <v>10</v>
      </c>
      <c r="Z9237">
        <v>0.14000000000000001</v>
      </c>
      <c r="AA9237">
        <v>10</v>
      </c>
      <c r="AB9237">
        <v>0.48</v>
      </c>
      <c r="AC9237">
        <v>830</v>
      </c>
      <c r="AD9237">
        <v>1</v>
      </c>
      <c r="AE9237">
        <v>0.03</v>
      </c>
      <c r="AF9237">
        <v>15</v>
      </c>
      <c r="AG9237">
        <v>1040</v>
      </c>
      <c r="AH9237">
        <v>12</v>
      </c>
      <c r="AI9237">
        <v>1</v>
      </c>
      <c r="AJ9237">
        <v>6</v>
      </c>
      <c r="AK9237">
        <v>72</v>
      </c>
      <c r="AL9237">
        <v>0.09</v>
      </c>
      <c r="AM9237">
        <v>5</v>
      </c>
      <c r="AN9237">
        <v>5</v>
      </c>
      <c r="AO9237">
        <v>70</v>
      </c>
      <c r="AP9237">
        <v>5</v>
      </c>
      <c r="AQ9237">
        <v>70</v>
      </c>
    </row>
    <row r="9238" spans="1:43" hidden="1" x14ac:dyDescent="0.25">
      <c r="A9238" t="s">
        <v>33555</v>
      </c>
      <c r="B9238" t="s">
        <v>33556</v>
      </c>
      <c r="C9238" s="1" t="str">
        <f t="shared" si="633"/>
        <v>21:0154</v>
      </c>
      <c r="D9238" s="1" t="str">
        <f t="shared" si="634"/>
        <v>21:0064</v>
      </c>
      <c r="E9238" t="s">
        <v>33557</v>
      </c>
      <c r="F9238" t="s">
        <v>33558</v>
      </c>
      <c r="H9238">
        <v>53.950179800000001</v>
      </c>
      <c r="I9238">
        <v>-124.7824887</v>
      </c>
      <c r="J9238" s="1" t="str">
        <f t="shared" si="637"/>
        <v>Till</v>
      </c>
      <c r="K9238" s="1" t="str">
        <f t="shared" si="635"/>
        <v>&lt;63 micron</v>
      </c>
      <c r="L9238">
        <v>0.1</v>
      </c>
      <c r="M9238">
        <v>1.35</v>
      </c>
      <c r="N9238">
        <v>6</v>
      </c>
      <c r="O9238">
        <v>130</v>
      </c>
      <c r="P9238">
        <v>0.5</v>
      </c>
      <c r="Q9238">
        <v>1</v>
      </c>
      <c r="R9238">
        <v>0.63</v>
      </c>
      <c r="S9238">
        <v>0.5</v>
      </c>
      <c r="T9238">
        <v>7</v>
      </c>
      <c r="U9238">
        <v>21</v>
      </c>
      <c r="V9238">
        <v>28</v>
      </c>
      <c r="W9238">
        <v>2.78</v>
      </c>
      <c r="X9238">
        <v>10</v>
      </c>
      <c r="Z9238">
        <v>0.09</v>
      </c>
      <c r="AA9238">
        <v>10</v>
      </c>
      <c r="AB9238">
        <v>0.39</v>
      </c>
      <c r="AC9238">
        <v>455</v>
      </c>
      <c r="AD9238">
        <v>1</v>
      </c>
      <c r="AE9238">
        <v>0.03</v>
      </c>
      <c r="AF9238">
        <v>13</v>
      </c>
      <c r="AG9238">
        <v>910</v>
      </c>
      <c r="AH9238">
        <v>16</v>
      </c>
      <c r="AI9238">
        <v>1</v>
      </c>
      <c r="AJ9238">
        <v>6</v>
      </c>
      <c r="AK9238">
        <v>69</v>
      </c>
      <c r="AL9238">
        <v>0.1</v>
      </c>
      <c r="AM9238">
        <v>5</v>
      </c>
      <c r="AN9238">
        <v>5</v>
      </c>
      <c r="AO9238">
        <v>67</v>
      </c>
      <c r="AP9238">
        <v>5</v>
      </c>
      <c r="AQ9238">
        <v>68</v>
      </c>
    </row>
    <row r="9239" spans="1:43" hidden="1" x14ac:dyDescent="0.25">
      <c r="A9239" t="s">
        <v>33559</v>
      </c>
      <c r="B9239" t="s">
        <v>33560</v>
      </c>
      <c r="C9239" s="1" t="str">
        <f t="shared" si="633"/>
        <v>21:0154</v>
      </c>
      <c r="D9239" s="1" t="str">
        <f t="shared" si="634"/>
        <v>21:0064</v>
      </c>
      <c r="E9239" t="s">
        <v>33557</v>
      </c>
      <c r="F9239" t="s">
        <v>33561</v>
      </c>
      <c r="H9239">
        <v>53.950179800000001</v>
      </c>
      <c r="I9239">
        <v>-124.7824887</v>
      </c>
      <c r="J9239" s="1" t="str">
        <f t="shared" si="637"/>
        <v>Till</v>
      </c>
      <c r="K9239" s="1" t="str">
        <f t="shared" si="635"/>
        <v>&lt;63 micron</v>
      </c>
      <c r="L9239">
        <v>0.1</v>
      </c>
      <c r="M9239">
        <v>1.3</v>
      </c>
      <c r="N9239">
        <v>14</v>
      </c>
      <c r="O9239">
        <v>130</v>
      </c>
      <c r="P9239">
        <v>0.5</v>
      </c>
      <c r="Q9239">
        <v>1</v>
      </c>
      <c r="R9239">
        <v>0.63</v>
      </c>
      <c r="S9239">
        <v>0.25</v>
      </c>
      <c r="T9239">
        <v>7</v>
      </c>
      <c r="U9239">
        <v>21</v>
      </c>
      <c r="V9239">
        <v>28</v>
      </c>
      <c r="W9239">
        <v>2.81</v>
      </c>
      <c r="X9239">
        <v>10</v>
      </c>
      <c r="Z9239">
        <v>0.08</v>
      </c>
      <c r="AA9239">
        <v>10</v>
      </c>
      <c r="AB9239">
        <v>0.39</v>
      </c>
      <c r="AC9239">
        <v>475</v>
      </c>
      <c r="AD9239">
        <v>2</v>
      </c>
      <c r="AE9239">
        <v>0.03</v>
      </c>
      <c r="AF9239">
        <v>14</v>
      </c>
      <c r="AG9239">
        <v>910</v>
      </c>
      <c r="AH9239">
        <v>16</v>
      </c>
      <c r="AI9239">
        <v>1</v>
      </c>
      <c r="AJ9239">
        <v>6</v>
      </c>
      <c r="AK9239">
        <v>67</v>
      </c>
      <c r="AL9239">
        <v>0.1</v>
      </c>
      <c r="AM9239">
        <v>5</v>
      </c>
      <c r="AN9239">
        <v>5</v>
      </c>
      <c r="AO9239">
        <v>66</v>
      </c>
      <c r="AP9239">
        <v>5</v>
      </c>
      <c r="AQ9239">
        <v>70</v>
      </c>
    </row>
    <row r="9240" spans="1:43" hidden="1" x14ac:dyDescent="0.25">
      <c r="A9240" t="s">
        <v>33562</v>
      </c>
      <c r="B9240" t="s">
        <v>33563</v>
      </c>
      <c r="C9240" s="1" t="str">
        <f t="shared" si="633"/>
        <v>21:0154</v>
      </c>
      <c r="D9240" s="1" t="str">
        <f t="shared" si="634"/>
        <v>21:0064</v>
      </c>
      <c r="E9240" t="s">
        <v>33564</v>
      </c>
      <c r="F9240" t="s">
        <v>33565</v>
      </c>
      <c r="H9240">
        <v>53.9063351</v>
      </c>
      <c r="I9240">
        <v>-124.7899836</v>
      </c>
      <c r="J9240" s="1" t="str">
        <f t="shared" si="637"/>
        <v>Till</v>
      </c>
      <c r="K9240" s="1" t="str">
        <f t="shared" si="635"/>
        <v>&lt;63 micron</v>
      </c>
      <c r="L9240">
        <v>0.1</v>
      </c>
      <c r="M9240">
        <v>1.64</v>
      </c>
      <c r="N9240">
        <v>6</v>
      </c>
      <c r="O9240">
        <v>80</v>
      </c>
      <c r="P9240">
        <v>0.5</v>
      </c>
      <c r="Q9240">
        <v>1</v>
      </c>
      <c r="R9240">
        <v>0.59</v>
      </c>
      <c r="S9240">
        <v>0.25</v>
      </c>
      <c r="T9240">
        <v>8</v>
      </c>
      <c r="U9240">
        <v>15</v>
      </c>
      <c r="V9240">
        <v>52</v>
      </c>
      <c r="W9240">
        <v>3.1</v>
      </c>
      <c r="X9240">
        <v>10</v>
      </c>
      <c r="Z9240">
        <v>0.08</v>
      </c>
      <c r="AA9240">
        <v>10</v>
      </c>
      <c r="AB9240">
        <v>0.54</v>
      </c>
      <c r="AC9240">
        <v>505</v>
      </c>
      <c r="AD9240">
        <v>4</v>
      </c>
      <c r="AE9240">
        <v>0.01</v>
      </c>
      <c r="AF9240">
        <v>8</v>
      </c>
      <c r="AG9240">
        <v>1150</v>
      </c>
      <c r="AH9240">
        <v>12</v>
      </c>
      <c r="AI9240">
        <v>1</v>
      </c>
      <c r="AJ9240">
        <v>5</v>
      </c>
      <c r="AK9240">
        <v>85</v>
      </c>
      <c r="AL9240">
        <v>0.09</v>
      </c>
      <c r="AM9240">
        <v>5</v>
      </c>
      <c r="AN9240">
        <v>5</v>
      </c>
      <c r="AO9240">
        <v>68</v>
      </c>
      <c r="AP9240">
        <v>5</v>
      </c>
      <c r="AQ9240">
        <v>56</v>
      </c>
    </row>
    <row r="9241" spans="1:43" hidden="1" x14ac:dyDescent="0.25">
      <c r="A9241" t="s">
        <v>33566</v>
      </c>
      <c r="B9241" t="s">
        <v>33567</v>
      </c>
      <c r="C9241" s="1" t="str">
        <f t="shared" si="633"/>
        <v>21:0154</v>
      </c>
      <c r="D9241" s="1" t="str">
        <f t="shared" si="634"/>
        <v>21:0064</v>
      </c>
      <c r="E9241" t="s">
        <v>33568</v>
      </c>
      <c r="F9241" t="s">
        <v>33569</v>
      </c>
      <c r="H9241">
        <v>53.914997800000002</v>
      </c>
      <c r="I9241">
        <v>-124.7665241</v>
      </c>
      <c r="J9241" s="1" t="str">
        <f t="shared" si="637"/>
        <v>Till</v>
      </c>
      <c r="K9241" s="1" t="str">
        <f t="shared" si="635"/>
        <v>&lt;63 micron</v>
      </c>
      <c r="L9241">
        <v>0.1</v>
      </c>
      <c r="M9241">
        <v>1.4</v>
      </c>
      <c r="N9241">
        <v>6</v>
      </c>
      <c r="O9241">
        <v>70</v>
      </c>
      <c r="P9241">
        <v>0.5</v>
      </c>
      <c r="Q9241">
        <v>1</v>
      </c>
      <c r="R9241">
        <v>0.57999999999999996</v>
      </c>
      <c r="S9241">
        <v>0.25</v>
      </c>
      <c r="T9241">
        <v>9</v>
      </c>
      <c r="U9241">
        <v>14</v>
      </c>
      <c r="V9241">
        <v>23</v>
      </c>
      <c r="W9241">
        <v>2.46</v>
      </c>
      <c r="X9241">
        <v>10</v>
      </c>
      <c r="Z9241">
        <v>7.0000000000000007E-2</v>
      </c>
      <c r="AA9241">
        <v>10</v>
      </c>
      <c r="AB9241">
        <v>0.41</v>
      </c>
      <c r="AC9241">
        <v>595</v>
      </c>
      <c r="AD9241">
        <v>1</v>
      </c>
      <c r="AE9241">
        <v>0.02</v>
      </c>
      <c r="AF9241">
        <v>9</v>
      </c>
      <c r="AG9241">
        <v>1190</v>
      </c>
      <c r="AH9241">
        <v>18</v>
      </c>
      <c r="AI9241">
        <v>1</v>
      </c>
      <c r="AJ9241">
        <v>4</v>
      </c>
      <c r="AK9241">
        <v>70</v>
      </c>
      <c r="AL9241">
        <v>0.08</v>
      </c>
      <c r="AM9241">
        <v>5</v>
      </c>
      <c r="AN9241">
        <v>5</v>
      </c>
      <c r="AO9241">
        <v>57</v>
      </c>
      <c r="AP9241">
        <v>5</v>
      </c>
      <c r="AQ9241">
        <v>54</v>
      </c>
    </row>
    <row r="9242" spans="1:43" hidden="1" x14ac:dyDescent="0.25">
      <c r="A9242" t="s">
        <v>33570</v>
      </c>
      <c r="B9242" t="s">
        <v>33571</v>
      </c>
      <c r="C9242" s="1" t="str">
        <f t="shared" si="633"/>
        <v>21:0154</v>
      </c>
      <c r="D9242" s="1" t="str">
        <f t="shared" si="634"/>
        <v>21:0064</v>
      </c>
      <c r="E9242" t="s">
        <v>33572</v>
      </c>
      <c r="F9242" t="s">
        <v>33573</v>
      </c>
      <c r="H9242">
        <v>53.9408776</v>
      </c>
      <c r="I9242">
        <v>-124.83313390000001</v>
      </c>
      <c r="J9242" s="1" t="str">
        <f>HYPERLINK("http://geochem.nrcan.gc.ca/cdogs/content/kwd/kwd020053_e.htm", "Glaciolacustrine")</f>
        <v>Glaciolacustrine</v>
      </c>
      <c r="K9242" s="1" t="str">
        <f t="shared" si="635"/>
        <v>&lt;63 micron</v>
      </c>
      <c r="L9242">
        <v>0.1</v>
      </c>
      <c r="M9242">
        <v>0.85</v>
      </c>
      <c r="N9242">
        <v>12</v>
      </c>
      <c r="O9242">
        <v>160</v>
      </c>
      <c r="P9242">
        <v>0.25</v>
      </c>
      <c r="Q9242">
        <v>1</v>
      </c>
      <c r="R9242">
        <v>0.51</v>
      </c>
      <c r="S9242">
        <v>0.25</v>
      </c>
      <c r="T9242">
        <v>7</v>
      </c>
      <c r="U9242">
        <v>19</v>
      </c>
      <c r="V9242">
        <v>18</v>
      </c>
      <c r="W9242">
        <v>2.5099999999999998</v>
      </c>
      <c r="X9242">
        <v>5</v>
      </c>
      <c r="Z9242">
        <v>0.06</v>
      </c>
      <c r="AA9242">
        <v>10</v>
      </c>
      <c r="AB9242">
        <v>0.31</v>
      </c>
      <c r="AC9242">
        <v>450</v>
      </c>
      <c r="AD9242">
        <v>0.5</v>
      </c>
      <c r="AE9242">
        <v>0.02</v>
      </c>
      <c r="AF9242">
        <v>13</v>
      </c>
      <c r="AG9242">
        <v>970</v>
      </c>
      <c r="AH9242">
        <v>8</v>
      </c>
      <c r="AI9242">
        <v>1</v>
      </c>
      <c r="AJ9242">
        <v>4</v>
      </c>
      <c r="AK9242">
        <v>54</v>
      </c>
      <c r="AL9242">
        <v>0.06</v>
      </c>
      <c r="AM9242">
        <v>5</v>
      </c>
      <c r="AN9242">
        <v>5</v>
      </c>
      <c r="AO9242">
        <v>59</v>
      </c>
      <c r="AP9242">
        <v>5</v>
      </c>
      <c r="AQ9242">
        <v>62</v>
      </c>
    </row>
    <row r="9243" spans="1:43" hidden="1" x14ac:dyDescent="0.25">
      <c r="A9243" t="s">
        <v>33574</v>
      </c>
      <c r="B9243" t="s">
        <v>33575</v>
      </c>
      <c r="C9243" s="1" t="str">
        <f t="shared" si="633"/>
        <v>21:0154</v>
      </c>
      <c r="D9243" s="1" t="str">
        <f t="shared" si="634"/>
        <v>21:0064</v>
      </c>
      <c r="E9243" t="s">
        <v>33576</v>
      </c>
      <c r="F9243" t="s">
        <v>33577</v>
      </c>
      <c r="H9243">
        <v>53.915965399999997</v>
      </c>
      <c r="I9243">
        <v>-124.91731609999999</v>
      </c>
      <c r="J9243" s="1" t="str">
        <f>HYPERLINK("http://geochem.nrcan.gc.ca/cdogs/content/kwd/kwd020044_e.htm", "Till")</f>
        <v>Till</v>
      </c>
      <c r="K9243" s="1" t="str">
        <f t="shared" si="635"/>
        <v>&lt;63 micron</v>
      </c>
      <c r="L9243">
        <v>0.1</v>
      </c>
      <c r="M9243">
        <v>1.29</v>
      </c>
      <c r="N9243">
        <v>6</v>
      </c>
      <c r="O9243">
        <v>130</v>
      </c>
      <c r="P9243">
        <v>0.5</v>
      </c>
      <c r="Q9243">
        <v>1</v>
      </c>
      <c r="R9243">
        <v>0.83</v>
      </c>
      <c r="S9243">
        <v>0.5</v>
      </c>
      <c r="T9243">
        <v>8</v>
      </c>
      <c r="U9243">
        <v>17</v>
      </c>
      <c r="V9243">
        <v>20</v>
      </c>
      <c r="W9243">
        <v>2.5099999999999998</v>
      </c>
      <c r="X9243">
        <v>10</v>
      </c>
      <c r="Z9243">
        <v>0.09</v>
      </c>
      <c r="AA9243">
        <v>10</v>
      </c>
      <c r="AB9243">
        <v>0.48</v>
      </c>
      <c r="AC9243">
        <v>795</v>
      </c>
      <c r="AD9243">
        <v>0.5</v>
      </c>
      <c r="AE9243">
        <v>0.04</v>
      </c>
      <c r="AF9243">
        <v>16</v>
      </c>
      <c r="AG9243">
        <v>900</v>
      </c>
      <c r="AH9243">
        <v>14</v>
      </c>
      <c r="AI9243">
        <v>1</v>
      </c>
      <c r="AJ9243">
        <v>5</v>
      </c>
      <c r="AK9243">
        <v>75</v>
      </c>
      <c r="AL9243">
        <v>0.06</v>
      </c>
      <c r="AM9243">
        <v>5</v>
      </c>
      <c r="AN9243">
        <v>5</v>
      </c>
      <c r="AO9243">
        <v>57</v>
      </c>
      <c r="AP9243">
        <v>5</v>
      </c>
      <c r="AQ9243">
        <v>68</v>
      </c>
    </row>
    <row r="9244" spans="1:43" hidden="1" x14ac:dyDescent="0.25">
      <c r="A9244" t="s">
        <v>33578</v>
      </c>
      <c r="B9244" t="s">
        <v>33579</v>
      </c>
      <c r="C9244" s="1" t="str">
        <f t="shared" si="633"/>
        <v>21:0154</v>
      </c>
      <c r="D9244" s="1" t="str">
        <f t="shared" si="634"/>
        <v>21:0064</v>
      </c>
      <c r="E9244" t="s">
        <v>33580</v>
      </c>
      <c r="F9244" t="s">
        <v>33581</v>
      </c>
      <c r="H9244">
        <v>53.980711300000003</v>
      </c>
      <c r="I9244">
        <v>-125.03886869999999</v>
      </c>
      <c r="J9244" s="1" t="str">
        <f>HYPERLINK("http://geochem.nrcan.gc.ca/cdogs/content/kwd/kwd020053_e.htm", "Glaciolacustrine")</f>
        <v>Glaciolacustrine</v>
      </c>
      <c r="K9244" s="1" t="str">
        <f t="shared" si="635"/>
        <v>&lt;63 micron</v>
      </c>
      <c r="L9244">
        <v>0.1</v>
      </c>
      <c r="M9244">
        <v>1.45</v>
      </c>
      <c r="N9244">
        <v>8</v>
      </c>
      <c r="O9244">
        <v>170</v>
      </c>
      <c r="P9244">
        <v>0.25</v>
      </c>
      <c r="Q9244">
        <v>1</v>
      </c>
      <c r="R9244">
        <v>2.04</v>
      </c>
      <c r="S9244">
        <v>0.5</v>
      </c>
      <c r="T9244">
        <v>9</v>
      </c>
      <c r="U9244">
        <v>19</v>
      </c>
      <c r="V9244">
        <v>29</v>
      </c>
      <c r="W9244">
        <v>2.79</v>
      </c>
      <c r="X9244">
        <v>5</v>
      </c>
      <c r="Z9244">
        <v>7.0000000000000007E-2</v>
      </c>
      <c r="AA9244">
        <v>10</v>
      </c>
      <c r="AB9244">
        <v>0.56999999999999995</v>
      </c>
      <c r="AC9244">
        <v>670</v>
      </c>
      <c r="AD9244">
        <v>0.5</v>
      </c>
      <c r="AE9244">
        <v>0.03</v>
      </c>
      <c r="AF9244">
        <v>18</v>
      </c>
      <c r="AG9244">
        <v>980</v>
      </c>
      <c r="AH9244">
        <v>12</v>
      </c>
      <c r="AI9244">
        <v>1</v>
      </c>
      <c r="AJ9244">
        <v>6</v>
      </c>
      <c r="AK9244">
        <v>138</v>
      </c>
      <c r="AL9244">
        <v>7.0000000000000007E-2</v>
      </c>
      <c r="AM9244">
        <v>5</v>
      </c>
      <c r="AN9244">
        <v>5</v>
      </c>
      <c r="AO9244">
        <v>57</v>
      </c>
      <c r="AP9244">
        <v>5</v>
      </c>
      <c r="AQ9244">
        <v>74</v>
      </c>
    </row>
    <row r="9245" spans="1:43" hidden="1" x14ac:dyDescent="0.25">
      <c r="A9245" t="s">
        <v>33582</v>
      </c>
      <c r="B9245" t="s">
        <v>33583</v>
      </c>
      <c r="C9245" s="1" t="str">
        <f t="shared" si="633"/>
        <v>21:0154</v>
      </c>
      <c r="D9245" s="1" t="str">
        <f t="shared" si="634"/>
        <v>21:0064</v>
      </c>
      <c r="E9245" t="s">
        <v>33584</v>
      </c>
      <c r="F9245" t="s">
        <v>33585</v>
      </c>
      <c r="H9245">
        <v>53.986001199999997</v>
      </c>
      <c r="I9245">
        <v>-124.9723935</v>
      </c>
      <c r="J9245" s="1" t="str">
        <f>HYPERLINK("http://geochem.nrcan.gc.ca/cdogs/content/kwd/kwd020053_e.htm", "Glaciolacustrine")</f>
        <v>Glaciolacustrine</v>
      </c>
      <c r="K9245" s="1" t="str">
        <f t="shared" si="635"/>
        <v>&lt;63 micron</v>
      </c>
      <c r="L9245">
        <v>0.1</v>
      </c>
      <c r="M9245">
        <v>1.1200000000000001</v>
      </c>
      <c r="N9245">
        <v>8</v>
      </c>
      <c r="O9245">
        <v>160</v>
      </c>
      <c r="P9245">
        <v>0.25</v>
      </c>
      <c r="Q9245">
        <v>1</v>
      </c>
      <c r="R9245">
        <v>1.23</v>
      </c>
      <c r="S9245">
        <v>0.5</v>
      </c>
      <c r="T9245">
        <v>7</v>
      </c>
      <c r="U9245">
        <v>21</v>
      </c>
      <c r="V9245">
        <v>23</v>
      </c>
      <c r="W9245">
        <v>2.87</v>
      </c>
      <c r="X9245">
        <v>5</v>
      </c>
      <c r="Z9245">
        <v>7.0000000000000007E-2</v>
      </c>
      <c r="AA9245">
        <v>10</v>
      </c>
      <c r="AB9245">
        <v>0.45</v>
      </c>
      <c r="AC9245">
        <v>525</v>
      </c>
      <c r="AD9245">
        <v>0.5</v>
      </c>
      <c r="AE9245">
        <v>0.02</v>
      </c>
      <c r="AF9245">
        <v>15</v>
      </c>
      <c r="AG9245">
        <v>970</v>
      </c>
      <c r="AH9245">
        <v>12</v>
      </c>
      <c r="AI9245">
        <v>1</v>
      </c>
      <c r="AJ9245">
        <v>5</v>
      </c>
      <c r="AK9245">
        <v>71</v>
      </c>
      <c r="AL9245">
        <v>0.08</v>
      </c>
      <c r="AM9245">
        <v>5</v>
      </c>
      <c r="AN9245">
        <v>5</v>
      </c>
      <c r="AO9245">
        <v>66</v>
      </c>
      <c r="AP9245">
        <v>5</v>
      </c>
      <c r="AQ9245">
        <v>72</v>
      </c>
    </row>
    <row r="9246" spans="1:43" hidden="1" x14ac:dyDescent="0.25">
      <c r="A9246" t="s">
        <v>33586</v>
      </c>
      <c r="B9246" t="s">
        <v>33587</v>
      </c>
      <c r="C9246" s="1" t="str">
        <f t="shared" ref="C9246:C9309" si="638">HYPERLINK("http://geochem.nrcan.gc.ca/cdogs/content/bdl/bdl210154_e.htm", "21:0154")</f>
        <v>21:0154</v>
      </c>
      <c r="D9246" s="1" t="str">
        <f t="shared" ref="D9246:D9309" si="639">HYPERLINK("http://geochem.nrcan.gc.ca/cdogs/content/svy/svy210064_e.htm", "21:0064")</f>
        <v>21:0064</v>
      </c>
      <c r="E9246" t="s">
        <v>33588</v>
      </c>
      <c r="F9246" t="s">
        <v>33589</v>
      </c>
      <c r="H9246">
        <v>53.964361699999998</v>
      </c>
      <c r="I9246">
        <v>-124.93211460000001</v>
      </c>
      <c r="J9246" s="1" t="str">
        <f>HYPERLINK("http://geochem.nrcan.gc.ca/cdogs/content/kwd/kwd020053_e.htm", "Glaciolacustrine")</f>
        <v>Glaciolacustrine</v>
      </c>
      <c r="K9246" s="1" t="str">
        <f t="shared" si="635"/>
        <v>&lt;63 micron</v>
      </c>
      <c r="L9246">
        <v>0.1</v>
      </c>
      <c r="M9246">
        <v>1.1399999999999999</v>
      </c>
      <c r="N9246">
        <v>2</v>
      </c>
      <c r="O9246">
        <v>160</v>
      </c>
      <c r="P9246">
        <v>0.25</v>
      </c>
      <c r="Q9246">
        <v>1</v>
      </c>
      <c r="R9246">
        <v>3.14</v>
      </c>
      <c r="S9246">
        <v>0.25</v>
      </c>
      <c r="T9246">
        <v>5</v>
      </c>
      <c r="U9246">
        <v>20</v>
      </c>
      <c r="V9246">
        <v>22</v>
      </c>
      <c r="W9246">
        <v>2.82</v>
      </c>
      <c r="X9246">
        <v>5</v>
      </c>
      <c r="Z9246">
        <v>0.06</v>
      </c>
      <c r="AA9246">
        <v>10</v>
      </c>
      <c r="AB9246">
        <v>0.48</v>
      </c>
      <c r="AC9246">
        <v>520</v>
      </c>
      <c r="AD9246">
        <v>1</v>
      </c>
      <c r="AE9246">
        <v>0.02</v>
      </c>
      <c r="AF9246">
        <v>12</v>
      </c>
      <c r="AG9246">
        <v>1060</v>
      </c>
      <c r="AH9246">
        <v>6</v>
      </c>
      <c r="AI9246">
        <v>1</v>
      </c>
      <c r="AJ9246">
        <v>6</v>
      </c>
      <c r="AK9246">
        <v>115</v>
      </c>
      <c r="AL9246">
        <v>0.09</v>
      </c>
      <c r="AM9246">
        <v>5</v>
      </c>
      <c r="AN9246">
        <v>5</v>
      </c>
      <c r="AO9246">
        <v>65</v>
      </c>
      <c r="AP9246">
        <v>5</v>
      </c>
      <c r="AQ9246">
        <v>64</v>
      </c>
    </row>
    <row r="9247" spans="1:43" hidden="1" x14ac:dyDescent="0.25">
      <c r="A9247" t="s">
        <v>33590</v>
      </c>
      <c r="B9247" t="s">
        <v>33591</v>
      </c>
      <c r="C9247" s="1" t="str">
        <f t="shared" si="638"/>
        <v>21:0154</v>
      </c>
      <c r="D9247" s="1" t="str">
        <f t="shared" si="639"/>
        <v>21:0064</v>
      </c>
      <c r="E9247" t="s">
        <v>33592</v>
      </c>
      <c r="F9247" t="s">
        <v>33593</v>
      </c>
      <c r="H9247">
        <v>53.928024200000003</v>
      </c>
      <c r="I9247">
        <v>-124.9747607</v>
      </c>
      <c r="J9247" s="1" t="str">
        <f>HYPERLINK("http://geochem.nrcan.gc.ca/cdogs/content/kwd/kwd020044_e.htm", "Till")</f>
        <v>Till</v>
      </c>
      <c r="K9247" s="1" t="str">
        <f t="shared" ref="K9247:K9310" si="640">HYPERLINK("http://geochem.nrcan.gc.ca/cdogs/content/kwd/kwd080004_e.htm", "&lt;63 micron")</f>
        <v>&lt;63 micron</v>
      </c>
      <c r="L9247">
        <v>0.1</v>
      </c>
      <c r="M9247">
        <v>1.17</v>
      </c>
      <c r="N9247">
        <v>4</v>
      </c>
      <c r="O9247">
        <v>120</v>
      </c>
      <c r="P9247">
        <v>0.25</v>
      </c>
      <c r="Q9247">
        <v>1</v>
      </c>
      <c r="R9247">
        <v>0.66</v>
      </c>
      <c r="S9247">
        <v>0.25</v>
      </c>
      <c r="T9247">
        <v>6</v>
      </c>
      <c r="U9247">
        <v>17</v>
      </c>
      <c r="V9247">
        <v>13</v>
      </c>
      <c r="W9247">
        <v>2.37</v>
      </c>
      <c r="X9247">
        <v>10</v>
      </c>
      <c r="Z9247">
        <v>0.11</v>
      </c>
      <c r="AA9247">
        <v>10</v>
      </c>
      <c r="AB9247">
        <v>0.36</v>
      </c>
      <c r="AC9247">
        <v>565</v>
      </c>
      <c r="AD9247">
        <v>1</v>
      </c>
      <c r="AE9247">
        <v>0.03</v>
      </c>
      <c r="AF9247">
        <v>9</v>
      </c>
      <c r="AG9247">
        <v>960</v>
      </c>
      <c r="AH9247">
        <v>6</v>
      </c>
      <c r="AI9247">
        <v>1</v>
      </c>
      <c r="AJ9247">
        <v>4</v>
      </c>
      <c r="AK9247">
        <v>72</v>
      </c>
      <c r="AL9247">
        <v>0.08</v>
      </c>
      <c r="AM9247">
        <v>5</v>
      </c>
      <c r="AN9247">
        <v>5</v>
      </c>
      <c r="AO9247">
        <v>62</v>
      </c>
      <c r="AP9247">
        <v>5</v>
      </c>
      <c r="AQ9247">
        <v>44</v>
      </c>
    </row>
    <row r="9248" spans="1:43" hidden="1" x14ac:dyDescent="0.25">
      <c r="A9248" t="s">
        <v>33594</v>
      </c>
      <c r="B9248" t="s">
        <v>33595</v>
      </c>
      <c r="C9248" s="1" t="str">
        <f t="shared" si="638"/>
        <v>21:0154</v>
      </c>
      <c r="D9248" s="1" t="str">
        <f t="shared" si="639"/>
        <v>21:0064</v>
      </c>
      <c r="E9248" t="s">
        <v>33596</v>
      </c>
      <c r="F9248" t="s">
        <v>33597</v>
      </c>
      <c r="H9248">
        <v>53.9280008</v>
      </c>
      <c r="I9248">
        <v>-124.9514545</v>
      </c>
      <c r="J9248" s="1" t="str">
        <f>HYPERLINK("http://geochem.nrcan.gc.ca/cdogs/content/kwd/kwd020044_e.htm", "Till")</f>
        <v>Till</v>
      </c>
      <c r="K9248" s="1" t="str">
        <f t="shared" si="640"/>
        <v>&lt;63 micron</v>
      </c>
      <c r="L9248">
        <v>0.1</v>
      </c>
      <c r="M9248">
        <v>1.3</v>
      </c>
      <c r="N9248">
        <v>1</v>
      </c>
      <c r="O9248">
        <v>130</v>
      </c>
      <c r="P9248">
        <v>0.25</v>
      </c>
      <c r="Q9248">
        <v>1</v>
      </c>
      <c r="R9248">
        <v>0.71</v>
      </c>
      <c r="S9248">
        <v>0.25</v>
      </c>
      <c r="T9248">
        <v>5</v>
      </c>
      <c r="U9248">
        <v>17</v>
      </c>
      <c r="V9248">
        <v>13</v>
      </c>
      <c r="W9248">
        <v>2.61</v>
      </c>
      <c r="X9248">
        <v>10</v>
      </c>
      <c r="Z9248">
        <v>0.11</v>
      </c>
      <c r="AA9248">
        <v>10</v>
      </c>
      <c r="AB9248">
        <v>0.41</v>
      </c>
      <c r="AC9248">
        <v>575</v>
      </c>
      <c r="AD9248">
        <v>1</v>
      </c>
      <c r="AE9248">
        <v>0.04</v>
      </c>
      <c r="AF9248">
        <v>8</v>
      </c>
      <c r="AG9248">
        <v>960</v>
      </c>
      <c r="AH9248">
        <v>6</v>
      </c>
      <c r="AI9248">
        <v>1</v>
      </c>
      <c r="AJ9248">
        <v>5</v>
      </c>
      <c r="AK9248">
        <v>89</v>
      </c>
      <c r="AL9248">
        <v>0.1</v>
      </c>
      <c r="AM9248">
        <v>5</v>
      </c>
      <c r="AN9248">
        <v>5</v>
      </c>
      <c r="AO9248">
        <v>70</v>
      </c>
      <c r="AP9248">
        <v>5</v>
      </c>
      <c r="AQ9248">
        <v>48</v>
      </c>
    </row>
    <row r="9249" spans="1:43" hidden="1" x14ac:dyDescent="0.25">
      <c r="A9249" t="s">
        <v>33598</v>
      </c>
      <c r="B9249" t="s">
        <v>33599</v>
      </c>
      <c r="C9249" s="1" t="str">
        <f t="shared" si="638"/>
        <v>21:0154</v>
      </c>
      <c r="D9249" s="1" t="str">
        <f t="shared" si="639"/>
        <v>21:0064</v>
      </c>
      <c r="E9249" t="s">
        <v>33600</v>
      </c>
      <c r="F9249" t="s">
        <v>33601</v>
      </c>
      <c r="H9249">
        <v>53.914772200000002</v>
      </c>
      <c r="I9249">
        <v>-124.8704381</v>
      </c>
      <c r="J9249" s="1" t="str">
        <f>HYPERLINK("http://geochem.nrcan.gc.ca/cdogs/content/kwd/kwd020044_e.htm", "Till")</f>
        <v>Till</v>
      </c>
      <c r="K9249" s="1" t="str">
        <f t="shared" si="640"/>
        <v>&lt;63 micron</v>
      </c>
      <c r="L9249">
        <v>0.1</v>
      </c>
      <c r="M9249">
        <v>1.63</v>
      </c>
      <c r="N9249">
        <v>6</v>
      </c>
      <c r="O9249">
        <v>130</v>
      </c>
      <c r="P9249">
        <v>0.5</v>
      </c>
      <c r="Q9249">
        <v>1</v>
      </c>
      <c r="R9249">
        <v>0.72</v>
      </c>
      <c r="S9249">
        <v>0.25</v>
      </c>
      <c r="T9249">
        <v>9</v>
      </c>
      <c r="U9249">
        <v>15</v>
      </c>
      <c r="V9249">
        <v>18</v>
      </c>
      <c r="W9249">
        <v>2.85</v>
      </c>
      <c r="X9249">
        <v>10</v>
      </c>
      <c r="Z9249">
        <v>0.13</v>
      </c>
      <c r="AA9249">
        <v>20</v>
      </c>
      <c r="AB9249">
        <v>0.54</v>
      </c>
      <c r="AC9249">
        <v>1245</v>
      </c>
      <c r="AD9249">
        <v>1</v>
      </c>
      <c r="AE9249">
        <v>0.03</v>
      </c>
      <c r="AF9249">
        <v>10</v>
      </c>
      <c r="AG9249">
        <v>910</v>
      </c>
      <c r="AH9249">
        <v>8</v>
      </c>
      <c r="AI9249">
        <v>1</v>
      </c>
      <c r="AJ9249">
        <v>6</v>
      </c>
      <c r="AK9249">
        <v>71</v>
      </c>
      <c r="AL9249">
        <v>0.08</v>
      </c>
      <c r="AM9249">
        <v>5</v>
      </c>
      <c r="AN9249">
        <v>5</v>
      </c>
      <c r="AO9249">
        <v>68</v>
      </c>
      <c r="AP9249">
        <v>5</v>
      </c>
      <c r="AQ9249">
        <v>54</v>
      </c>
    </row>
    <row r="9250" spans="1:43" hidden="1" x14ac:dyDescent="0.25">
      <c r="A9250" t="s">
        <v>33602</v>
      </c>
      <c r="B9250" t="s">
        <v>33603</v>
      </c>
      <c r="C9250" s="1" t="str">
        <f t="shared" si="638"/>
        <v>21:0154</v>
      </c>
      <c r="D9250" s="1" t="str">
        <f t="shared" si="639"/>
        <v>21:0064</v>
      </c>
      <c r="E9250" t="s">
        <v>33604</v>
      </c>
      <c r="F9250" t="s">
        <v>33605</v>
      </c>
      <c r="H9250">
        <v>53.916989399999999</v>
      </c>
      <c r="I9250">
        <v>-124.9706612</v>
      </c>
      <c r="J9250" s="1" t="str">
        <f>HYPERLINK("http://geochem.nrcan.gc.ca/cdogs/content/kwd/kwd020053_e.htm", "Glaciolacustrine")</f>
        <v>Glaciolacustrine</v>
      </c>
      <c r="K9250" s="1" t="str">
        <f t="shared" si="640"/>
        <v>&lt;63 micron</v>
      </c>
      <c r="L9250">
        <v>0.1</v>
      </c>
      <c r="M9250">
        <v>1.18</v>
      </c>
      <c r="N9250">
        <v>6</v>
      </c>
      <c r="O9250">
        <v>120</v>
      </c>
      <c r="P9250">
        <v>0.25</v>
      </c>
      <c r="Q9250">
        <v>1</v>
      </c>
      <c r="R9250">
        <v>0.64</v>
      </c>
      <c r="S9250">
        <v>0.25</v>
      </c>
      <c r="T9250">
        <v>5</v>
      </c>
      <c r="U9250">
        <v>23</v>
      </c>
      <c r="V9250">
        <v>18</v>
      </c>
      <c r="W9250">
        <v>2.7</v>
      </c>
      <c r="X9250">
        <v>5</v>
      </c>
      <c r="Z9250">
        <v>0.08</v>
      </c>
      <c r="AA9250">
        <v>10</v>
      </c>
      <c r="AB9250">
        <v>0.39</v>
      </c>
      <c r="AC9250">
        <v>410</v>
      </c>
      <c r="AD9250">
        <v>1</v>
      </c>
      <c r="AE9250">
        <v>0.02</v>
      </c>
      <c r="AF9250">
        <v>11</v>
      </c>
      <c r="AG9250">
        <v>1010</v>
      </c>
      <c r="AH9250">
        <v>4</v>
      </c>
      <c r="AI9250">
        <v>1</v>
      </c>
      <c r="AJ9250">
        <v>5</v>
      </c>
      <c r="AK9250">
        <v>53</v>
      </c>
      <c r="AL9250">
        <v>0.09</v>
      </c>
      <c r="AM9250">
        <v>5</v>
      </c>
      <c r="AN9250">
        <v>5</v>
      </c>
      <c r="AO9250">
        <v>64</v>
      </c>
      <c r="AP9250">
        <v>5</v>
      </c>
      <c r="AQ9250">
        <v>52</v>
      </c>
    </row>
    <row r="9251" spans="1:43" hidden="1" x14ac:dyDescent="0.25">
      <c r="A9251" t="s">
        <v>33606</v>
      </c>
      <c r="B9251" t="s">
        <v>33607</v>
      </c>
      <c r="C9251" s="1" t="str">
        <f t="shared" si="638"/>
        <v>21:0154</v>
      </c>
      <c r="D9251" s="1" t="str">
        <f t="shared" si="639"/>
        <v>21:0064</v>
      </c>
      <c r="E9251" t="s">
        <v>33608</v>
      </c>
      <c r="F9251" t="s">
        <v>33609</v>
      </c>
      <c r="H9251">
        <v>53.930361900000001</v>
      </c>
      <c r="I9251">
        <v>-125.01531490000001</v>
      </c>
      <c r="J9251" s="1" t="str">
        <f t="shared" ref="J9251:J9259" si="641">HYPERLINK("http://geochem.nrcan.gc.ca/cdogs/content/kwd/kwd020044_e.htm", "Till")</f>
        <v>Till</v>
      </c>
      <c r="K9251" s="1" t="str">
        <f t="shared" si="640"/>
        <v>&lt;63 micron</v>
      </c>
      <c r="L9251">
        <v>0.1</v>
      </c>
      <c r="M9251">
        <v>1.3</v>
      </c>
      <c r="N9251">
        <v>6</v>
      </c>
      <c r="O9251">
        <v>140</v>
      </c>
      <c r="P9251">
        <v>0.25</v>
      </c>
      <c r="Q9251">
        <v>1</v>
      </c>
      <c r="R9251">
        <v>0.97</v>
      </c>
      <c r="S9251">
        <v>0.25</v>
      </c>
      <c r="T9251">
        <v>10</v>
      </c>
      <c r="U9251">
        <v>18</v>
      </c>
      <c r="V9251">
        <v>19</v>
      </c>
      <c r="W9251">
        <v>2.87</v>
      </c>
      <c r="X9251">
        <v>10</v>
      </c>
      <c r="Z9251">
        <v>0.13</v>
      </c>
      <c r="AA9251">
        <v>10</v>
      </c>
      <c r="AB9251">
        <v>0.46</v>
      </c>
      <c r="AC9251">
        <v>770</v>
      </c>
      <c r="AD9251">
        <v>1</v>
      </c>
      <c r="AE9251">
        <v>0.03</v>
      </c>
      <c r="AF9251">
        <v>13</v>
      </c>
      <c r="AG9251">
        <v>1050</v>
      </c>
      <c r="AH9251">
        <v>6</v>
      </c>
      <c r="AI9251">
        <v>1</v>
      </c>
      <c r="AJ9251">
        <v>6</v>
      </c>
      <c r="AK9251">
        <v>74</v>
      </c>
      <c r="AL9251">
        <v>0.08</v>
      </c>
      <c r="AM9251">
        <v>5</v>
      </c>
      <c r="AN9251">
        <v>5</v>
      </c>
      <c r="AO9251">
        <v>69</v>
      </c>
      <c r="AP9251">
        <v>5</v>
      </c>
      <c r="AQ9251">
        <v>56</v>
      </c>
    </row>
    <row r="9252" spans="1:43" hidden="1" x14ac:dyDescent="0.25">
      <c r="A9252" t="s">
        <v>33610</v>
      </c>
      <c r="B9252" t="s">
        <v>33611</v>
      </c>
      <c r="C9252" s="1" t="str">
        <f t="shared" si="638"/>
        <v>21:0154</v>
      </c>
      <c r="D9252" s="1" t="str">
        <f t="shared" si="639"/>
        <v>21:0064</v>
      </c>
      <c r="E9252" t="s">
        <v>33608</v>
      </c>
      <c r="F9252" t="s">
        <v>33612</v>
      </c>
      <c r="H9252">
        <v>53.930361900000001</v>
      </c>
      <c r="I9252">
        <v>-125.01531490000001</v>
      </c>
      <c r="J9252" s="1" t="str">
        <f t="shared" si="641"/>
        <v>Till</v>
      </c>
      <c r="K9252" s="1" t="str">
        <f t="shared" si="640"/>
        <v>&lt;63 micron</v>
      </c>
      <c r="L9252">
        <v>0.1</v>
      </c>
      <c r="M9252">
        <v>1.21</v>
      </c>
      <c r="N9252">
        <v>2</v>
      </c>
      <c r="O9252">
        <v>130</v>
      </c>
      <c r="P9252">
        <v>0.25</v>
      </c>
      <c r="Q9252">
        <v>1</v>
      </c>
      <c r="R9252">
        <v>1.07</v>
      </c>
      <c r="S9252">
        <v>0.25</v>
      </c>
      <c r="T9252">
        <v>8</v>
      </c>
      <c r="U9252">
        <v>17</v>
      </c>
      <c r="V9252">
        <v>18</v>
      </c>
      <c r="W9252">
        <v>2.7</v>
      </c>
      <c r="X9252">
        <v>10</v>
      </c>
      <c r="Z9252">
        <v>0.11</v>
      </c>
      <c r="AA9252">
        <v>10</v>
      </c>
      <c r="AB9252">
        <v>0.44</v>
      </c>
      <c r="AC9252">
        <v>765</v>
      </c>
      <c r="AD9252">
        <v>1</v>
      </c>
      <c r="AE9252">
        <v>0.03</v>
      </c>
      <c r="AF9252">
        <v>11</v>
      </c>
      <c r="AG9252">
        <v>1010</v>
      </c>
      <c r="AH9252">
        <v>6</v>
      </c>
      <c r="AI9252">
        <v>1</v>
      </c>
      <c r="AJ9252">
        <v>6</v>
      </c>
      <c r="AK9252">
        <v>73</v>
      </c>
      <c r="AL9252">
        <v>7.0000000000000007E-2</v>
      </c>
      <c r="AM9252">
        <v>5</v>
      </c>
      <c r="AN9252">
        <v>5</v>
      </c>
      <c r="AO9252">
        <v>66</v>
      </c>
      <c r="AP9252">
        <v>5</v>
      </c>
      <c r="AQ9252">
        <v>52</v>
      </c>
    </row>
    <row r="9253" spans="1:43" hidden="1" x14ac:dyDescent="0.25">
      <c r="A9253" t="s">
        <v>33613</v>
      </c>
      <c r="B9253" t="s">
        <v>33614</v>
      </c>
      <c r="C9253" s="1" t="str">
        <f t="shared" si="638"/>
        <v>21:0154</v>
      </c>
      <c r="D9253" s="1" t="str">
        <f t="shared" si="639"/>
        <v>21:0064</v>
      </c>
      <c r="E9253" t="s">
        <v>33615</v>
      </c>
      <c r="F9253" t="s">
        <v>33616</v>
      </c>
      <c r="H9253">
        <v>53.970733099999997</v>
      </c>
      <c r="I9253">
        <v>-124.864558</v>
      </c>
      <c r="J9253" s="1" t="str">
        <f t="shared" si="641"/>
        <v>Till</v>
      </c>
      <c r="K9253" s="1" t="str">
        <f t="shared" si="640"/>
        <v>&lt;63 micron</v>
      </c>
      <c r="L9253">
        <v>0.1</v>
      </c>
      <c r="M9253">
        <v>3.26</v>
      </c>
      <c r="N9253">
        <v>4</v>
      </c>
      <c r="O9253">
        <v>80</v>
      </c>
      <c r="P9253">
        <v>0.5</v>
      </c>
      <c r="Q9253">
        <v>1</v>
      </c>
      <c r="R9253">
        <v>0.12</v>
      </c>
      <c r="S9253">
        <v>0.25</v>
      </c>
      <c r="T9253">
        <v>95</v>
      </c>
      <c r="U9253">
        <v>20</v>
      </c>
      <c r="V9253">
        <v>136</v>
      </c>
      <c r="W9253">
        <v>3.54</v>
      </c>
      <c r="X9253">
        <v>10</v>
      </c>
      <c r="Z9253">
        <v>0.18</v>
      </c>
      <c r="AA9253">
        <v>10</v>
      </c>
      <c r="AB9253">
        <v>0.56999999999999995</v>
      </c>
      <c r="AC9253">
        <v>3800</v>
      </c>
      <c r="AD9253">
        <v>16</v>
      </c>
      <c r="AE9253">
        <v>5.0000000000000001E-3</v>
      </c>
      <c r="AF9253">
        <v>12</v>
      </c>
      <c r="AG9253">
        <v>510</v>
      </c>
      <c r="AH9253">
        <v>26</v>
      </c>
      <c r="AI9253">
        <v>1</v>
      </c>
      <c r="AJ9253">
        <v>7</v>
      </c>
      <c r="AK9253">
        <v>21</v>
      </c>
      <c r="AL9253">
        <v>0.08</v>
      </c>
      <c r="AM9253">
        <v>5</v>
      </c>
      <c r="AN9253">
        <v>30</v>
      </c>
      <c r="AO9253">
        <v>72</v>
      </c>
      <c r="AP9253">
        <v>5</v>
      </c>
      <c r="AQ9253">
        <v>102</v>
      </c>
    </row>
    <row r="9254" spans="1:43" hidden="1" x14ac:dyDescent="0.25">
      <c r="A9254" t="s">
        <v>33617</v>
      </c>
      <c r="B9254" t="s">
        <v>33618</v>
      </c>
      <c r="C9254" s="1" t="str">
        <f t="shared" si="638"/>
        <v>21:0154</v>
      </c>
      <c r="D9254" s="1" t="str">
        <f t="shared" si="639"/>
        <v>21:0064</v>
      </c>
      <c r="E9254" t="s">
        <v>33619</v>
      </c>
      <c r="F9254" t="s">
        <v>33620</v>
      </c>
      <c r="H9254">
        <v>53.978327999999998</v>
      </c>
      <c r="I9254">
        <v>-124.8761823</v>
      </c>
      <c r="J9254" s="1" t="str">
        <f t="shared" si="641"/>
        <v>Till</v>
      </c>
      <c r="K9254" s="1" t="str">
        <f t="shared" si="640"/>
        <v>&lt;63 micron</v>
      </c>
      <c r="L9254">
        <v>0.1</v>
      </c>
      <c r="M9254">
        <v>2.2200000000000002</v>
      </c>
      <c r="N9254">
        <v>1</v>
      </c>
      <c r="O9254">
        <v>150</v>
      </c>
      <c r="P9254">
        <v>0.5</v>
      </c>
      <c r="Q9254">
        <v>1</v>
      </c>
      <c r="R9254">
        <v>0.56999999999999995</v>
      </c>
      <c r="S9254">
        <v>0.25</v>
      </c>
      <c r="T9254">
        <v>8</v>
      </c>
      <c r="U9254">
        <v>20</v>
      </c>
      <c r="V9254">
        <v>36</v>
      </c>
      <c r="W9254">
        <v>3.54</v>
      </c>
      <c r="X9254">
        <v>10</v>
      </c>
      <c r="Z9254">
        <v>0.16</v>
      </c>
      <c r="AA9254">
        <v>10</v>
      </c>
      <c r="AB9254">
        <v>0.7</v>
      </c>
      <c r="AC9254">
        <v>485</v>
      </c>
      <c r="AD9254">
        <v>3</v>
      </c>
      <c r="AE9254">
        <v>0.01</v>
      </c>
      <c r="AF9254">
        <v>11</v>
      </c>
      <c r="AG9254">
        <v>890</v>
      </c>
      <c r="AH9254">
        <v>8</v>
      </c>
      <c r="AI9254">
        <v>1</v>
      </c>
      <c r="AJ9254">
        <v>7</v>
      </c>
      <c r="AK9254">
        <v>61</v>
      </c>
      <c r="AL9254">
        <v>7.0000000000000007E-2</v>
      </c>
      <c r="AM9254">
        <v>5</v>
      </c>
      <c r="AN9254">
        <v>5</v>
      </c>
      <c r="AO9254">
        <v>78</v>
      </c>
      <c r="AP9254">
        <v>5</v>
      </c>
      <c r="AQ9254">
        <v>54</v>
      </c>
    </row>
    <row r="9255" spans="1:43" hidden="1" x14ac:dyDescent="0.25">
      <c r="A9255" t="s">
        <v>33621</v>
      </c>
      <c r="B9255" t="s">
        <v>33622</v>
      </c>
      <c r="C9255" s="1" t="str">
        <f t="shared" si="638"/>
        <v>21:0154</v>
      </c>
      <c r="D9255" s="1" t="str">
        <f t="shared" si="639"/>
        <v>21:0064</v>
      </c>
      <c r="E9255" t="s">
        <v>33623</v>
      </c>
      <c r="F9255" t="s">
        <v>33624</v>
      </c>
      <c r="H9255">
        <v>53.983331499999998</v>
      </c>
      <c r="I9255">
        <v>-124.8838808</v>
      </c>
      <c r="J9255" s="1" t="str">
        <f t="shared" si="641"/>
        <v>Till</v>
      </c>
      <c r="K9255" s="1" t="str">
        <f t="shared" si="640"/>
        <v>&lt;63 micron</v>
      </c>
      <c r="L9255">
        <v>0.1</v>
      </c>
      <c r="M9255">
        <v>1.39</v>
      </c>
      <c r="N9255">
        <v>4</v>
      </c>
      <c r="O9255">
        <v>150</v>
      </c>
      <c r="P9255">
        <v>0.25</v>
      </c>
      <c r="Q9255">
        <v>1</v>
      </c>
      <c r="R9255">
        <v>0.63</v>
      </c>
      <c r="S9255">
        <v>0.25</v>
      </c>
      <c r="T9255">
        <v>7</v>
      </c>
      <c r="U9255">
        <v>22</v>
      </c>
      <c r="V9255">
        <v>28</v>
      </c>
      <c r="W9255">
        <v>3.06</v>
      </c>
      <c r="X9255">
        <v>10</v>
      </c>
      <c r="Z9255">
        <v>0.11</v>
      </c>
      <c r="AA9255">
        <v>10</v>
      </c>
      <c r="AB9255">
        <v>0.49</v>
      </c>
      <c r="AC9255">
        <v>515</v>
      </c>
      <c r="AD9255">
        <v>2</v>
      </c>
      <c r="AE9255">
        <v>0.02</v>
      </c>
      <c r="AF9255">
        <v>12</v>
      </c>
      <c r="AG9255">
        <v>1020</v>
      </c>
      <c r="AH9255">
        <v>8</v>
      </c>
      <c r="AI9255">
        <v>1</v>
      </c>
      <c r="AJ9255">
        <v>6</v>
      </c>
      <c r="AK9255">
        <v>60</v>
      </c>
      <c r="AL9255">
        <v>0.1</v>
      </c>
      <c r="AM9255">
        <v>5</v>
      </c>
      <c r="AN9255">
        <v>5</v>
      </c>
      <c r="AO9255">
        <v>75</v>
      </c>
      <c r="AP9255">
        <v>5</v>
      </c>
      <c r="AQ9255">
        <v>58</v>
      </c>
    </row>
    <row r="9256" spans="1:43" hidden="1" x14ac:dyDescent="0.25">
      <c r="A9256" t="s">
        <v>33625</v>
      </c>
      <c r="B9256" t="s">
        <v>33626</v>
      </c>
      <c r="C9256" s="1" t="str">
        <f t="shared" si="638"/>
        <v>21:0154</v>
      </c>
      <c r="D9256" s="1" t="str">
        <f t="shared" si="639"/>
        <v>21:0064</v>
      </c>
      <c r="E9256" t="s">
        <v>33627</v>
      </c>
      <c r="F9256" t="s">
        <v>33628</v>
      </c>
      <c r="H9256">
        <v>53.984017299999998</v>
      </c>
      <c r="I9256">
        <v>-124.9200599</v>
      </c>
      <c r="J9256" s="1" t="str">
        <f t="shared" si="641"/>
        <v>Till</v>
      </c>
      <c r="K9256" s="1" t="str">
        <f t="shared" si="640"/>
        <v>&lt;63 micron</v>
      </c>
      <c r="L9256">
        <v>0.1</v>
      </c>
      <c r="M9256">
        <v>1.17</v>
      </c>
      <c r="N9256">
        <v>4</v>
      </c>
      <c r="O9256">
        <v>210</v>
      </c>
      <c r="P9256">
        <v>0.25</v>
      </c>
      <c r="Q9256">
        <v>1</v>
      </c>
      <c r="R9256">
        <v>0.59</v>
      </c>
      <c r="S9256">
        <v>0.25</v>
      </c>
      <c r="T9256">
        <v>6</v>
      </c>
      <c r="U9256">
        <v>21</v>
      </c>
      <c r="V9256">
        <v>26</v>
      </c>
      <c r="W9256">
        <v>2.96</v>
      </c>
      <c r="X9256">
        <v>10</v>
      </c>
      <c r="Z9256">
        <v>7.0000000000000007E-2</v>
      </c>
      <c r="AA9256">
        <v>10</v>
      </c>
      <c r="AB9256">
        <v>0.35</v>
      </c>
      <c r="AC9256">
        <v>590</v>
      </c>
      <c r="AD9256">
        <v>1</v>
      </c>
      <c r="AE9256">
        <v>0.01</v>
      </c>
      <c r="AF9256">
        <v>11</v>
      </c>
      <c r="AG9256">
        <v>880</v>
      </c>
      <c r="AH9256">
        <v>8</v>
      </c>
      <c r="AI9256">
        <v>1</v>
      </c>
      <c r="AJ9256">
        <v>5</v>
      </c>
      <c r="AK9256">
        <v>58</v>
      </c>
      <c r="AL9256">
        <v>0.09</v>
      </c>
      <c r="AM9256">
        <v>5</v>
      </c>
      <c r="AN9256">
        <v>5</v>
      </c>
      <c r="AO9256">
        <v>71</v>
      </c>
      <c r="AP9256">
        <v>5</v>
      </c>
      <c r="AQ9256">
        <v>50</v>
      </c>
    </row>
    <row r="9257" spans="1:43" hidden="1" x14ac:dyDescent="0.25">
      <c r="A9257" t="s">
        <v>33629</v>
      </c>
      <c r="B9257" t="s">
        <v>33630</v>
      </c>
      <c r="C9257" s="1" t="str">
        <f t="shared" si="638"/>
        <v>21:0154</v>
      </c>
      <c r="D9257" s="1" t="str">
        <f t="shared" si="639"/>
        <v>21:0064</v>
      </c>
      <c r="E9257" t="s">
        <v>33631</v>
      </c>
      <c r="F9257" t="s">
        <v>33632</v>
      </c>
      <c r="H9257">
        <v>53.984932200000003</v>
      </c>
      <c r="I9257">
        <v>-124.9021037</v>
      </c>
      <c r="J9257" s="1" t="str">
        <f t="shared" si="641"/>
        <v>Till</v>
      </c>
      <c r="K9257" s="1" t="str">
        <f t="shared" si="640"/>
        <v>&lt;63 micron</v>
      </c>
      <c r="L9257">
        <v>0.1</v>
      </c>
      <c r="M9257">
        <v>1.7</v>
      </c>
      <c r="N9257">
        <v>2</v>
      </c>
      <c r="O9257">
        <v>190</v>
      </c>
      <c r="P9257">
        <v>0.5</v>
      </c>
      <c r="Q9257">
        <v>1</v>
      </c>
      <c r="R9257">
        <v>0.65</v>
      </c>
      <c r="S9257">
        <v>0.25</v>
      </c>
      <c r="T9257">
        <v>7</v>
      </c>
      <c r="U9257">
        <v>25</v>
      </c>
      <c r="V9257">
        <v>26</v>
      </c>
      <c r="W9257">
        <v>3.25</v>
      </c>
      <c r="X9257">
        <v>10</v>
      </c>
      <c r="Z9257">
        <v>0.12</v>
      </c>
      <c r="AA9257">
        <v>10</v>
      </c>
      <c r="AB9257">
        <v>0.52</v>
      </c>
      <c r="AC9257">
        <v>520</v>
      </c>
      <c r="AD9257">
        <v>1</v>
      </c>
      <c r="AE9257">
        <v>0.02</v>
      </c>
      <c r="AF9257">
        <v>15</v>
      </c>
      <c r="AG9257">
        <v>980</v>
      </c>
      <c r="AH9257">
        <v>8</v>
      </c>
      <c r="AI9257">
        <v>1</v>
      </c>
      <c r="AJ9257">
        <v>7</v>
      </c>
      <c r="AK9257">
        <v>71</v>
      </c>
      <c r="AL9257">
        <v>0.09</v>
      </c>
      <c r="AM9257">
        <v>5</v>
      </c>
      <c r="AN9257">
        <v>5</v>
      </c>
      <c r="AO9257">
        <v>73</v>
      </c>
      <c r="AP9257">
        <v>5</v>
      </c>
      <c r="AQ9257">
        <v>66</v>
      </c>
    </row>
    <row r="9258" spans="1:43" hidden="1" x14ac:dyDescent="0.25">
      <c r="A9258" t="s">
        <v>33633</v>
      </c>
      <c r="B9258" t="s">
        <v>33634</v>
      </c>
      <c r="C9258" s="1" t="str">
        <f t="shared" si="638"/>
        <v>21:0154</v>
      </c>
      <c r="D9258" s="1" t="str">
        <f t="shared" si="639"/>
        <v>21:0064</v>
      </c>
      <c r="E9258" t="s">
        <v>33635</v>
      </c>
      <c r="F9258" t="s">
        <v>33636</v>
      </c>
      <c r="H9258">
        <v>53.995860999999998</v>
      </c>
      <c r="I9258">
        <v>-124.8817004</v>
      </c>
      <c r="J9258" s="1" t="str">
        <f t="shared" si="641"/>
        <v>Till</v>
      </c>
      <c r="K9258" s="1" t="str">
        <f t="shared" si="640"/>
        <v>&lt;63 micron</v>
      </c>
      <c r="L9258">
        <v>0.1</v>
      </c>
      <c r="M9258">
        <v>1.01</v>
      </c>
      <c r="N9258">
        <v>6</v>
      </c>
      <c r="O9258">
        <v>130</v>
      </c>
      <c r="P9258">
        <v>0.25</v>
      </c>
      <c r="Q9258">
        <v>1</v>
      </c>
      <c r="R9258">
        <v>0.56000000000000005</v>
      </c>
      <c r="S9258">
        <v>0.25</v>
      </c>
      <c r="T9258">
        <v>6</v>
      </c>
      <c r="U9258">
        <v>23</v>
      </c>
      <c r="V9258">
        <v>20</v>
      </c>
      <c r="W9258">
        <v>2.92</v>
      </c>
      <c r="X9258">
        <v>10</v>
      </c>
      <c r="Z9258">
        <v>7.0000000000000007E-2</v>
      </c>
      <c r="AA9258">
        <v>10</v>
      </c>
      <c r="AB9258">
        <v>0.31</v>
      </c>
      <c r="AC9258">
        <v>600</v>
      </c>
      <c r="AD9258">
        <v>2</v>
      </c>
      <c r="AE9258">
        <v>0.02</v>
      </c>
      <c r="AF9258">
        <v>11</v>
      </c>
      <c r="AG9258">
        <v>1030</v>
      </c>
      <c r="AH9258">
        <v>6</v>
      </c>
      <c r="AI9258">
        <v>1</v>
      </c>
      <c r="AJ9258">
        <v>5</v>
      </c>
      <c r="AK9258">
        <v>53</v>
      </c>
      <c r="AL9258">
        <v>0.09</v>
      </c>
      <c r="AM9258">
        <v>5</v>
      </c>
      <c r="AN9258">
        <v>5</v>
      </c>
      <c r="AO9258">
        <v>74</v>
      </c>
      <c r="AP9258">
        <v>5</v>
      </c>
      <c r="AQ9258">
        <v>52</v>
      </c>
    </row>
    <row r="9259" spans="1:43" hidden="1" x14ac:dyDescent="0.25">
      <c r="A9259" t="s">
        <v>33637</v>
      </c>
      <c r="B9259" t="s">
        <v>33638</v>
      </c>
      <c r="C9259" s="1" t="str">
        <f t="shared" si="638"/>
        <v>21:0154</v>
      </c>
      <c r="D9259" s="1" t="str">
        <f t="shared" si="639"/>
        <v>21:0064</v>
      </c>
      <c r="E9259" t="s">
        <v>33639</v>
      </c>
      <c r="F9259" t="s">
        <v>33640</v>
      </c>
      <c r="H9259">
        <v>53.9974299</v>
      </c>
      <c r="I9259">
        <v>-124.8962655</v>
      </c>
      <c r="J9259" s="1" t="str">
        <f t="shared" si="641"/>
        <v>Till</v>
      </c>
      <c r="K9259" s="1" t="str">
        <f t="shared" si="640"/>
        <v>&lt;63 micron</v>
      </c>
      <c r="L9259">
        <v>0.1</v>
      </c>
      <c r="M9259">
        <v>1.68</v>
      </c>
      <c r="N9259">
        <v>2</v>
      </c>
      <c r="O9259">
        <v>160</v>
      </c>
      <c r="P9259">
        <v>0.5</v>
      </c>
      <c r="Q9259">
        <v>1</v>
      </c>
      <c r="R9259">
        <v>0.68</v>
      </c>
      <c r="S9259">
        <v>0.25</v>
      </c>
      <c r="T9259">
        <v>9</v>
      </c>
      <c r="U9259">
        <v>22</v>
      </c>
      <c r="V9259">
        <v>39</v>
      </c>
      <c r="W9259">
        <v>3.27</v>
      </c>
      <c r="X9259">
        <v>10</v>
      </c>
      <c r="Z9259">
        <v>0.13</v>
      </c>
      <c r="AA9259">
        <v>10</v>
      </c>
      <c r="AB9259">
        <v>0.59</v>
      </c>
      <c r="AC9259">
        <v>925</v>
      </c>
      <c r="AD9259">
        <v>2</v>
      </c>
      <c r="AE9259">
        <v>0.03</v>
      </c>
      <c r="AF9259">
        <v>15</v>
      </c>
      <c r="AG9259">
        <v>1020</v>
      </c>
      <c r="AH9259">
        <v>14</v>
      </c>
      <c r="AI9259">
        <v>1</v>
      </c>
      <c r="AJ9259">
        <v>7</v>
      </c>
      <c r="AK9259">
        <v>68</v>
      </c>
      <c r="AL9259">
        <v>7.0000000000000007E-2</v>
      </c>
      <c r="AM9259">
        <v>5</v>
      </c>
      <c r="AN9259">
        <v>5</v>
      </c>
      <c r="AO9259">
        <v>72</v>
      </c>
      <c r="AP9259">
        <v>5</v>
      </c>
      <c r="AQ9259">
        <v>74</v>
      </c>
    </row>
    <row r="9260" spans="1:43" hidden="1" x14ac:dyDescent="0.25">
      <c r="A9260" t="s">
        <v>33641</v>
      </c>
      <c r="B9260" t="s">
        <v>33642</v>
      </c>
      <c r="C9260" s="1" t="str">
        <f t="shared" si="638"/>
        <v>21:0154</v>
      </c>
      <c r="D9260" s="1" t="str">
        <f t="shared" si="639"/>
        <v>21:0064</v>
      </c>
      <c r="E9260" t="s">
        <v>33643</v>
      </c>
      <c r="F9260" t="s">
        <v>33644</v>
      </c>
      <c r="H9260">
        <v>53.995237899999999</v>
      </c>
      <c r="I9260">
        <v>-124.77495450000001</v>
      </c>
      <c r="J9260" s="1" t="str">
        <f>HYPERLINK("http://geochem.nrcan.gc.ca/cdogs/content/kwd/kwd020053_e.htm", "Glaciolacustrine")</f>
        <v>Glaciolacustrine</v>
      </c>
      <c r="K9260" s="1" t="str">
        <f t="shared" si="640"/>
        <v>&lt;63 micron</v>
      </c>
      <c r="L9260">
        <v>0.1</v>
      </c>
      <c r="M9260">
        <v>0.8</v>
      </c>
      <c r="N9260">
        <v>2</v>
      </c>
      <c r="O9260">
        <v>110</v>
      </c>
      <c r="P9260">
        <v>0.25</v>
      </c>
      <c r="Q9260">
        <v>1</v>
      </c>
      <c r="R9260">
        <v>0.52</v>
      </c>
      <c r="S9260">
        <v>0.25</v>
      </c>
      <c r="T9260">
        <v>4</v>
      </c>
      <c r="U9260">
        <v>18</v>
      </c>
      <c r="V9260">
        <v>15</v>
      </c>
      <c r="W9260">
        <v>2.4</v>
      </c>
      <c r="X9260">
        <v>5</v>
      </c>
      <c r="Z9260">
        <v>0.05</v>
      </c>
      <c r="AA9260">
        <v>10</v>
      </c>
      <c r="AB9260">
        <v>0.3</v>
      </c>
      <c r="AC9260">
        <v>340</v>
      </c>
      <c r="AD9260">
        <v>1</v>
      </c>
      <c r="AE9260">
        <v>0.03</v>
      </c>
      <c r="AF9260">
        <v>10</v>
      </c>
      <c r="AG9260">
        <v>980</v>
      </c>
      <c r="AH9260">
        <v>4</v>
      </c>
      <c r="AI9260">
        <v>1</v>
      </c>
      <c r="AJ9260">
        <v>4</v>
      </c>
      <c r="AK9260">
        <v>49</v>
      </c>
      <c r="AL9260">
        <v>0.08</v>
      </c>
      <c r="AM9260">
        <v>5</v>
      </c>
      <c r="AN9260">
        <v>5</v>
      </c>
      <c r="AO9260">
        <v>57</v>
      </c>
      <c r="AP9260">
        <v>5</v>
      </c>
      <c r="AQ9260">
        <v>44</v>
      </c>
    </row>
    <row r="9261" spans="1:43" hidden="1" x14ac:dyDescent="0.25">
      <c r="A9261" t="s">
        <v>33645</v>
      </c>
      <c r="B9261" t="s">
        <v>33646</v>
      </c>
      <c r="C9261" s="1" t="str">
        <f t="shared" si="638"/>
        <v>21:0154</v>
      </c>
      <c r="D9261" s="1" t="str">
        <f t="shared" si="639"/>
        <v>21:0064</v>
      </c>
      <c r="E9261" t="s">
        <v>33647</v>
      </c>
      <c r="F9261" t="s">
        <v>33648</v>
      </c>
      <c r="H9261">
        <v>53.964557399999997</v>
      </c>
      <c r="I9261">
        <v>-124.74613340000001</v>
      </c>
      <c r="J9261" s="1" t="str">
        <f t="shared" ref="J9261:J9291" si="642">HYPERLINK("http://geochem.nrcan.gc.ca/cdogs/content/kwd/kwd020044_e.htm", "Till")</f>
        <v>Till</v>
      </c>
      <c r="K9261" s="1" t="str">
        <f t="shared" si="640"/>
        <v>&lt;63 micron</v>
      </c>
      <c r="L9261">
        <v>0.1</v>
      </c>
      <c r="M9261">
        <v>1.29</v>
      </c>
      <c r="N9261">
        <v>6</v>
      </c>
      <c r="O9261">
        <v>140</v>
      </c>
      <c r="P9261">
        <v>0.25</v>
      </c>
      <c r="Q9261">
        <v>1</v>
      </c>
      <c r="R9261">
        <v>0.6</v>
      </c>
      <c r="S9261">
        <v>0.25</v>
      </c>
      <c r="T9261">
        <v>6</v>
      </c>
      <c r="U9261">
        <v>20</v>
      </c>
      <c r="V9261">
        <v>25</v>
      </c>
      <c r="W9261">
        <v>2.81</v>
      </c>
      <c r="X9261">
        <v>10</v>
      </c>
      <c r="Z9261">
        <v>0.1</v>
      </c>
      <c r="AA9261">
        <v>10</v>
      </c>
      <c r="AB9261">
        <v>0.46</v>
      </c>
      <c r="AC9261">
        <v>505</v>
      </c>
      <c r="AD9261">
        <v>2</v>
      </c>
      <c r="AE9261">
        <v>0.01</v>
      </c>
      <c r="AF9261">
        <v>15</v>
      </c>
      <c r="AG9261">
        <v>970</v>
      </c>
      <c r="AH9261">
        <v>8</v>
      </c>
      <c r="AI9261">
        <v>1</v>
      </c>
      <c r="AJ9261">
        <v>6</v>
      </c>
      <c r="AK9261">
        <v>59</v>
      </c>
      <c r="AL9261">
        <v>0.08</v>
      </c>
      <c r="AM9261">
        <v>5</v>
      </c>
      <c r="AN9261">
        <v>5</v>
      </c>
      <c r="AO9261">
        <v>59</v>
      </c>
      <c r="AP9261">
        <v>5</v>
      </c>
      <c r="AQ9261">
        <v>58</v>
      </c>
    </row>
    <row r="9262" spans="1:43" hidden="1" x14ac:dyDescent="0.25">
      <c r="A9262" t="s">
        <v>33649</v>
      </c>
      <c r="B9262" t="s">
        <v>33650</v>
      </c>
      <c r="C9262" s="1" t="str">
        <f t="shared" si="638"/>
        <v>21:0154</v>
      </c>
      <c r="D9262" s="1" t="str">
        <f t="shared" si="639"/>
        <v>21:0064</v>
      </c>
      <c r="E9262" t="s">
        <v>33651</v>
      </c>
      <c r="F9262" t="s">
        <v>33652</v>
      </c>
      <c r="H9262">
        <v>53.891027700000002</v>
      </c>
      <c r="I9262">
        <v>-124.87409510000001</v>
      </c>
      <c r="J9262" s="1" t="str">
        <f t="shared" si="642"/>
        <v>Till</v>
      </c>
      <c r="K9262" s="1" t="str">
        <f t="shared" si="640"/>
        <v>&lt;63 micron</v>
      </c>
      <c r="L9262">
        <v>0.1</v>
      </c>
      <c r="M9262">
        <v>1.33</v>
      </c>
      <c r="N9262">
        <v>1</v>
      </c>
      <c r="O9262">
        <v>110</v>
      </c>
      <c r="P9262">
        <v>0.25</v>
      </c>
      <c r="Q9262">
        <v>1</v>
      </c>
      <c r="R9262">
        <v>0.45</v>
      </c>
      <c r="S9262">
        <v>0.25</v>
      </c>
      <c r="T9262">
        <v>4</v>
      </c>
      <c r="U9262">
        <v>19</v>
      </c>
      <c r="V9262">
        <v>15</v>
      </c>
      <c r="W9262">
        <v>2.65</v>
      </c>
      <c r="X9262">
        <v>10</v>
      </c>
      <c r="Z9262">
        <v>0.12</v>
      </c>
      <c r="AA9262">
        <v>10</v>
      </c>
      <c r="AB9262">
        <v>0.31</v>
      </c>
      <c r="AC9262">
        <v>445</v>
      </c>
      <c r="AD9262">
        <v>1</v>
      </c>
      <c r="AE9262">
        <v>0.01</v>
      </c>
      <c r="AF9262">
        <v>8</v>
      </c>
      <c r="AG9262">
        <v>710</v>
      </c>
      <c r="AH9262">
        <v>14</v>
      </c>
      <c r="AI9262">
        <v>1</v>
      </c>
      <c r="AJ9262">
        <v>5</v>
      </c>
      <c r="AK9262">
        <v>43</v>
      </c>
      <c r="AL9262">
        <v>0.09</v>
      </c>
      <c r="AM9262">
        <v>5</v>
      </c>
      <c r="AN9262">
        <v>5</v>
      </c>
      <c r="AO9262">
        <v>61</v>
      </c>
      <c r="AP9262">
        <v>5</v>
      </c>
      <c r="AQ9262">
        <v>60</v>
      </c>
    </row>
    <row r="9263" spans="1:43" hidden="1" x14ac:dyDescent="0.25">
      <c r="A9263" t="s">
        <v>33653</v>
      </c>
      <c r="B9263" t="s">
        <v>33654</v>
      </c>
      <c r="C9263" s="1" t="str">
        <f t="shared" si="638"/>
        <v>21:0154</v>
      </c>
      <c r="D9263" s="1" t="str">
        <f t="shared" si="639"/>
        <v>21:0064</v>
      </c>
      <c r="E9263" t="s">
        <v>33655</v>
      </c>
      <c r="F9263" t="s">
        <v>33656</v>
      </c>
      <c r="H9263">
        <v>53.895996199999999</v>
      </c>
      <c r="I9263">
        <v>-124.7067454</v>
      </c>
      <c r="J9263" s="1" t="str">
        <f t="shared" si="642"/>
        <v>Till</v>
      </c>
      <c r="K9263" s="1" t="str">
        <f t="shared" si="640"/>
        <v>&lt;63 micron</v>
      </c>
      <c r="L9263">
        <v>0.1</v>
      </c>
      <c r="M9263">
        <v>1.02</v>
      </c>
      <c r="N9263">
        <v>1</v>
      </c>
      <c r="O9263">
        <v>70</v>
      </c>
      <c r="P9263">
        <v>0.25</v>
      </c>
      <c r="Q9263">
        <v>1</v>
      </c>
      <c r="R9263">
        <v>0.57999999999999996</v>
      </c>
      <c r="S9263">
        <v>0.25</v>
      </c>
      <c r="T9263">
        <v>3</v>
      </c>
      <c r="U9263">
        <v>18</v>
      </c>
      <c r="V9263">
        <v>28</v>
      </c>
      <c r="W9263">
        <v>2.61</v>
      </c>
      <c r="X9263">
        <v>10</v>
      </c>
      <c r="Z9263">
        <v>7.0000000000000007E-2</v>
      </c>
      <c r="AA9263">
        <v>20</v>
      </c>
      <c r="AB9263">
        <v>0.27</v>
      </c>
      <c r="AC9263">
        <v>365</v>
      </c>
      <c r="AD9263">
        <v>1</v>
      </c>
      <c r="AE9263">
        <v>5.0000000000000001E-3</v>
      </c>
      <c r="AF9263">
        <v>6</v>
      </c>
      <c r="AG9263">
        <v>990</v>
      </c>
      <c r="AH9263">
        <v>8</v>
      </c>
      <c r="AI9263">
        <v>1</v>
      </c>
      <c r="AJ9263">
        <v>4</v>
      </c>
      <c r="AK9263">
        <v>56</v>
      </c>
      <c r="AL9263">
        <v>0.11</v>
      </c>
      <c r="AM9263">
        <v>5</v>
      </c>
      <c r="AN9263">
        <v>5</v>
      </c>
      <c r="AO9263">
        <v>66</v>
      </c>
      <c r="AP9263">
        <v>5</v>
      </c>
      <c r="AQ9263">
        <v>44</v>
      </c>
    </row>
    <row r="9264" spans="1:43" hidden="1" x14ac:dyDescent="0.25">
      <c r="A9264" t="s">
        <v>33657</v>
      </c>
      <c r="B9264" t="s">
        <v>33658</v>
      </c>
      <c r="C9264" s="1" t="str">
        <f t="shared" si="638"/>
        <v>21:0154</v>
      </c>
      <c r="D9264" s="1" t="str">
        <f t="shared" si="639"/>
        <v>21:0064</v>
      </c>
      <c r="E9264" t="s">
        <v>33659</v>
      </c>
      <c r="F9264" t="s">
        <v>33660</v>
      </c>
      <c r="H9264">
        <v>53.858512099999999</v>
      </c>
      <c r="I9264">
        <v>-124.765664</v>
      </c>
      <c r="J9264" s="1" t="str">
        <f t="shared" si="642"/>
        <v>Till</v>
      </c>
      <c r="K9264" s="1" t="str">
        <f t="shared" si="640"/>
        <v>&lt;63 micron</v>
      </c>
      <c r="L9264">
        <v>0.1</v>
      </c>
      <c r="M9264">
        <v>1.74</v>
      </c>
      <c r="N9264">
        <v>2</v>
      </c>
      <c r="O9264">
        <v>140</v>
      </c>
      <c r="P9264">
        <v>0.5</v>
      </c>
      <c r="Q9264">
        <v>1</v>
      </c>
      <c r="R9264">
        <v>1.57</v>
      </c>
      <c r="S9264">
        <v>0.25</v>
      </c>
      <c r="T9264">
        <v>10</v>
      </c>
      <c r="U9264">
        <v>19</v>
      </c>
      <c r="V9264">
        <v>47</v>
      </c>
      <c r="W9264">
        <v>3.25</v>
      </c>
      <c r="X9264">
        <v>10</v>
      </c>
      <c r="Z9264">
        <v>0.16</v>
      </c>
      <c r="AA9264">
        <v>10</v>
      </c>
      <c r="AB9264">
        <v>0.69</v>
      </c>
      <c r="AC9264">
        <v>835</v>
      </c>
      <c r="AD9264">
        <v>2</v>
      </c>
      <c r="AE9264">
        <v>0.03</v>
      </c>
      <c r="AF9264">
        <v>10</v>
      </c>
      <c r="AG9264">
        <v>1160</v>
      </c>
      <c r="AH9264">
        <v>42</v>
      </c>
      <c r="AI9264">
        <v>1</v>
      </c>
      <c r="AJ9264">
        <v>6</v>
      </c>
      <c r="AK9264">
        <v>108</v>
      </c>
      <c r="AL9264">
        <v>0.09</v>
      </c>
      <c r="AM9264">
        <v>5</v>
      </c>
      <c r="AN9264">
        <v>5</v>
      </c>
      <c r="AO9264">
        <v>76</v>
      </c>
      <c r="AP9264">
        <v>5</v>
      </c>
      <c r="AQ9264">
        <v>120</v>
      </c>
    </row>
    <row r="9265" spans="1:43" hidden="1" x14ac:dyDescent="0.25">
      <c r="A9265" t="s">
        <v>33661</v>
      </c>
      <c r="B9265" t="s">
        <v>33662</v>
      </c>
      <c r="C9265" s="1" t="str">
        <f t="shared" si="638"/>
        <v>21:0154</v>
      </c>
      <c r="D9265" s="1" t="str">
        <f t="shared" si="639"/>
        <v>21:0064</v>
      </c>
      <c r="E9265" t="s">
        <v>33663</v>
      </c>
      <c r="F9265" t="s">
        <v>33664</v>
      </c>
      <c r="H9265">
        <v>53.784381799999998</v>
      </c>
      <c r="I9265">
        <v>-124.9297536</v>
      </c>
      <c r="J9265" s="1" t="str">
        <f t="shared" si="642"/>
        <v>Till</v>
      </c>
      <c r="K9265" s="1" t="str">
        <f t="shared" si="640"/>
        <v>&lt;63 micron</v>
      </c>
      <c r="L9265">
        <v>0.1</v>
      </c>
      <c r="M9265">
        <v>1.81</v>
      </c>
      <c r="N9265">
        <v>1</v>
      </c>
      <c r="O9265">
        <v>180</v>
      </c>
      <c r="P9265">
        <v>0.5</v>
      </c>
      <c r="Q9265">
        <v>1</v>
      </c>
      <c r="R9265">
        <v>1.23</v>
      </c>
      <c r="S9265">
        <v>0.25</v>
      </c>
      <c r="T9265">
        <v>13</v>
      </c>
      <c r="U9265">
        <v>25</v>
      </c>
      <c r="V9265">
        <v>34</v>
      </c>
      <c r="W9265">
        <v>3.31</v>
      </c>
      <c r="X9265">
        <v>10</v>
      </c>
      <c r="Z9265">
        <v>0.12</v>
      </c>
      <c r="AA9265">
        <v>10</v>
      </c>
      <c r="AB9265">
        <v>0.65</v>
      </c>
      <c r="AC9265">
        <v>900</v>
      </c>
      <c r="AD9265">
        <v>2</v>
      </c>
      <c r="AE9265">
        <v>0.03</v>
      </c>
      <c r="AF9265">
        <v>18</v>
      </c>
      <c r="AG9265">
        <v>1110</v>
      </c>
      <c r="AH9265">
        <v>6</v>
      </c>
      <c r="AI9265">
        <v>1</v>
      </c>
      <c r="AJ9265">
        <v>7</v>
      </c>
      <c r="AK9265">
        <v>111</v>
      </c>
      <c r="AL9265">
        <v>0.09</v>
      </c>
      <c r="AM9265">
        <v>5</v>
      </c>
      <c r="AN9265">
        <v>5</v>
      </c>
      <c r="AO9265">
        <v>82</v>
      </c>
      <c r="AP9265">
        <v>5</v>
      </c>
      <c r="AQ9265">
        <v>74</v>
      </c>
    </row>
    <row r="9266" spans="1:43" hidden="1" x14ac:dyDescent="0.25">
      <c r="A9266" t="s">
        <v>33665</v>
      </c>
      <c r="B9266" t="s">
        <v>33666</v>
      </c>
      <c r="C9266" s="1" t="str">
        <f t="shared" si="638"/>
        <v>21:0154</v>
      </c>
      <c r="D9266" s="1" t="str">
        <f t="shared" si="639"/>
        <v>21:0064</v>
      </c>
      <c r="E9266" t="s">
        <v>33667</v>
      </c>
      <c r="F9266" t="s">
        <v>33668</v>
      </c>
      <c r="H9266">
        <v>53.8136358</v>
      </c>
      <c r="I9266">
        <v>-124.9218315</v>
      </c>
      <c r="J9266" s="1" t="str">
        <f t="shared" si="642"/>
        <v>Till</v>
      </c>
      <c r="K9266" s="1" t="str">
        <f t="shared" si="640"/>
        <v>&lt;63 micron</v>
      </c>
      <c r="L9266">
        <v>0.1</v>
      </c>
      <c r="M9266">
        <v>1.42</v>
      </c>
      <c r="N9266">
        <v>2</v>
      </c>
      <c r="O9266">
        <v>110</v>
      </c>
      <c r="P9266">
        <v>0.5</v>
      </c>
      <c r="Q9266">
        <v>1</v>
      </c>
      <c r="R9266">
        <v>1.17</v>
      </c>
      <c r="S9266">
        <v>0.25</v>
      </c>
      <c r="T9266">
        <v>5</v>
      </c>
      <c r="U9266">
        <v>14</v>
      </c>
      <c r="V9266">
        <v>13</v>
      </c>
      <c r="W9266">
        <v>2.5499999999999998</v>
      </c>
      <c r="X9266">
        <v>10</v>
      </c>
      <c r="Z9266">
        <v>0.09</v>
      </c>
      <c r="AA9266">
        <v>20</v>
      </c>
      <c r="AB9266">
        <v>0.32</v>
      </c>
      <c r="AC9266">
        <v>1370</v>
      </c>
      <c r="AD9266">
        <v>2</v>
      </c>
      <c r="AE9266">
        <v>0.02</v>
      </c>
      <c r="AF9266">
        <v>5</v>
      </c>
      <c r="AG9266">
        <v>1890</v>
      </c>
      <c r="AH9266">
        <v>8</v>
      </c>
      <c r="AI9266">
        <v>1</v>
      </c>
      <c r="AJ9266">
        <v>3</v>
      </c>
      <c r="AK9266">
        <v>140</v>
      </c>
      <c r="AL9266">
        <v>0.08</v>
      </c>
      <c r="AM9266">
        <v>5</v>
      </c>
      <c r="AN9266">
        <v>5</v>
      </c>
      <c r="AO9266">
        <v>59</v>
      </c>
      <c r="AP9266">
        <v>5</v>
      </c>
      <c r="AQ9266">
        <v>44</v>
      </c>
    </row>
    <row r="9267" spans="1:43" hidden="1" x14ac:dyDescent="0.25">
      <c r="A9267" t="s">
        <v>33669</v>
      </c>
      <c r="B9267" t="s">
        <v>33670</v>
      </c>
      <c r="C9267" s="1" t="str">
        <f t="shared" si="638"/>
        <v>21:0154</v>
      </c>
      <c r="D9267" s="1" t="str">
        <f t="shared" si="639"/>
        <v>21:0064</v>
      </c>
      <c r="E9267" t="s">
        <v>33671</v>
      </c>
      <c r="F9267" t="s">
        <v>33672</v>
      </c>
      <c r="H9267">
        <v>53.824342299999998</v>
      </c>
      <c r="I9267">
        <v>-124.95742060000001</v>
      </c>
      <c r="J9267" s="1" t="str">
        <f t="shared" si="642"/>
        <v>Till</v>
      </c>
      <c r="K9267" s="1" t="str">
        <f t="shared" si="640"/>
        <v>&lt;63 micron</v>
      </c>
      <c r="L9267">
        <v>0.1</v>
      </c>
      <c r="M9267">
        <v>1.68</v>
      </c>
      <c r="N9267">
        <v>20</v>
      </c>
      <c r="O9267">
        <v>210</v>
      </c>
      <c r="P9267">
        <v>0.5</v>
      </c>
      <c r="Q9267">
        <v>1</v>
      </c>
      <c r="R9267">
        <v>1.62</v>
      </c>
      <c r="S9267">
        <v>0.25</v>
      </c>
      <c r="T9267">
        <v>15</v>
      </c>
      <c r="U9267">
        <v>12</v>
      </c>
      <c r="V9267">
        <v>25</v>
      </c>
      <c r="W9267">
        <v>2.57</v>
      </c>
      <c r="X9267">
        <v>10</v>
      </c>
      <c r="Z9267">
        <v>0.18</v>
      </c>
      <c r="AA9267">
        <v>20</v>
      </c>
      <c r="AB9267">
        <v>0.36</v>
      </c>
      <c r="AC9267">
        <v>905</v>
      </c>
      <c r="AD9267">
        <v>4</v>
      </c>
      <c r="AE9267">
        <v>0.01</v>
      </c>
      <c r="AF9267">
        <v>14</v>
      </c>
      <c r="AG9267">
        <v>980</v>
      </c>
      <c r="AH9267">
        <v>14</v>
      </c>
      <c r="AI9267">
        <v>1</v>
      </c>
      <c r="AJ9267">
        <v>4</v>
      </c>
      <c r="AK9267">
        <v>81</v>
      </c>
      <c r="AL9267">
        <v>0.09</v>
      </c>
      <c r="AM9267">
        <v>5</v>
      </c>
      <c r="AN9267">
        <v>5</v>
      </c>
      <c r="AO9267">
        <v>40</v>
      </c>
      <c r="AP9267">
        <v>5</v>
      </c>
      <c r="AQ9267">
        <v>70</v>
      </c>
    </row>
    <row r="9268" spans="1:43" hidden="1" x14ac:dyDescent="0.25">
      <c r="A9268" t="s">
        <v>33673</v>
      </c>
      <c r="B9268" t="s">
        <v>33674</v>
      </c>
      <c r="C9268" s="1" t="str">
        <f t="shared" si="638"/>
        <v>21:0154</v>
      </c>
      <c r="D9268" s="1" t="str">
        <f t="shared" si="639"/>
        <v>21:0064</v>
      </c>
      <c r="E9268" t="s">
        <v>33675</v>
      </c>
      <c r="F9268" t="s">
        <v>33676</v>
      </c>
      <c r="H9268">
        <v>53.832166399999998</v>
      </c>
      <c r="I9268">
        <v>-124.8985165</v>
      </c>
      <c r="J9268" s="1" t="str">
        <f t="shared" si="642"/>
        <v>Till</v>
      </c>
      <c r="K9268" s="1" t="str">
        <f t="shared" si="640"/>
        <v>&lt;63 micron</v>
      </c>
      <c r="L9268">
        <v>0.1</v>
      </c>
      <c r="M9268">
        <v>1.1100000000000001</v>
      </c>
      <c r="N9268">
        <v>2</v>
      </c>
      <c r="O9268">
        <v>120</v>
      </c>
      <c r="P9268">
        <v>0.25</v>
      </c>
      <c r="Q9268">
        <v>1</v>
      </c>
      <c r="R9268">
        <v>0.67</v>
      </c>
      <c r="S9268">
        <v>0.25</v>
      </c>
      <c r="T9268">
        <v>5</v>
      </c>
      <c r="U9268">
        <v>14</v>
      </c>
      <c r="V9268">
        <v>12</v>
      </c>
      <c r="W9268">
        <v>2.64</v>
      </c>
      <c r="X9268">
        <v>10</v>
      </c>
      <c r="Z9268">
        <v>0.12</v>
      </c>
      <c r="AA9268">
        <v>10</v>
      </c>
      <c r="AB9268">
        <v>0.28000000000000003</v>
      </c>
      <c r="AC9268">
        <v>745</v>
      </c>
      <c r="AD9268">
        <v>1</v>
      </c>
      <c r="AE9268">
        <v>0.02</v>
      </c>
      <c r="AF9268">
        <v>6</v>
      </c>
      <c r="AG9268">
        <v>1190</v>
      </c>
      <c r="AH9268">
        <v>8</v>
      </c>
      <c r="AI9268">
        <v>1</v>
      </c>
      <c r="AJ9268">
        <v>4</v>
      </c>
      <c r="AK9268">
        <v>63</v>
      </c>
      <c r="AL9268">
        <v>0.09</v>
      </c>
      <c r="AM9268">
        <v>5</v>
      </c>
      <c r="AN9268">
        <v>5</v>
      </c>
      <c r="AO9268">
        <v>64</v>
      </c>
      <c r="AP9268">
        <v>5</v>
      </c>
      <c r="AQ9268">
        <v>54</v>
      </c>
    </row>
    <row r="9269" spans="1:43" hidden="1" x14ac:dyDescent="0.25">
      <c r="A9269" t="s">
        <v>33677</v>
      </c>
      <c r="B9269" t="s">
        <v>33678</v>
      </c>
      <c r="C9269" s="1" t="str">
        <f t="shared" si="638"/>
        <v>21:0154</v>
      </c>
      <c r="D9269" s="1" t="str">
        <f t="shared" si="639"/>
        <v>21:0064</v>
      </c>
      <c r="E9269" t="s">
        <v>33675</v>
      </c>
      <c r="F9269" t="s">
        <v>33679</v>
      </c>
      <c r="H9269">
        <v>53.832166399999998</v>
      </c>
      <c r="I9269">
        <v>-124.8985165</v>
      </c>
      <c r="J9269" s="1" t="str">
        <f t="shared" si="642"/>
        <v>Till</v>
      </c>
      <c r="K9269" s="1" t="str">
        <f t="shared" si="640"/>
        <v>&lt;63 micron</v>
      </c>
      <c r="L9269">
        <v>0.1</v>
      </c>
      <c r="M9269">
        <v>1.53</v>
      </c>
      <c r="N9269">
        <v>1</v>
      </c>
      <c r="O9269">
        <v>150</v>
      </c>
      <c r="P9269">
        <v>0.5</v>
      </c>
      <c r="Q9269">
        <v>1</v>
      </c>
      <c r="R9269">
        <v>0.87</v>
      </c>
      <c r="S9269">
        <v>0.25</v>
      </c>
      <c r="T9269">
        <v>7</v>
      </c>
      <c r="U9269">
        <v>11</v>
      </c>
      <c r="V9269">
        <v>16</v>
      </c>
      <c r="W9269">
        <v>2.83</v>
      </c>
      <c r="X9269">
        <v>10</v>
      </c>
      <c r="Z9269">
        <v>0.13</v>
      </c>
      <c r="AA9269">
        <v>20</v>
      </c>
      <c r="AB9269">
        <v>0.36</v>
      </c>
      <c r="AC9269">
        <v>1050</v>
      </c>
      <c r="AD9269">
        <v>1</v>
      </c>
      <c r="AE9269">
        <v>0.02</v>
      </c>
      <c r="AF9269">
        <v>6</v>
      </c>
      <c r="AG9269">
        <v>1440</v>
      </c>
      <c r="AH9269">
        <v>10</v>
      </c>
      <c r="AI9269">
        <v>1</v>
      </c>
      <c r="AJ9269">
        <v>4</v>
      </c>
      <c r="AK9269">
        <v>80</v>
      </c>
      <c r="AL9269">
        <v>0.05</v>
      </c>
      <c r="AM9269">
        <v>5</v>
      </c>
      <c r="AN9269">
        <v>5</v>
      </c>
      <c r="AO9269">
        <v>57</v>
      </c>
      <c r="AP9269">
        <v>5</v>
      </c>
      <c r="AQ9269">
        <v>58</v>
      </c>
    </row>
    <row r="9270" spans="1:43" hidden="1" x14ac:dyDescent="0.25">
      <c r="A9270" t="s">
        <v>33680</v>
      </c>
      <c r="B9270" t="s">
        <v>33681</v>
      </c>
      <c r="C9270" s="1" t="str">
        <f t="shared" si="638"/>
        <v>21:0154</v>
      </c>
      <c r="D9270" s="1" t="str">
        <f t="shared" si="639"/>
        <v>21:0064</v>
      </c>
      <c r="E9270" t="s">
        <v>33682</v>
      </c>
      <c r="F9270" t="s">
        <v>33683</v>
      </c>
      <c r="H9270">
        <v>53.791769899999998</v>
      </c>
      <c r="I9270">
        <v>-124.97837370000001</v>
      </c>
      <c r="J9270" s="1" t="str">
        <f t="shared" si="642"/>
        <v>Till</v>
      </c>
      <c r="K9270" s="1" t="str">
        <f t="shared" si="640"/>
        <v>&lt;63 micron</v>
      </c>
      <c r="L9270">
        <v>0.1</v>
      </c>
      <c r="M9270">
        <v>2.25</v>
      </c>
      <c r="N9270">
        <v>2</v>
      </c>
      <c r="O9270">
        <v>130</v>
      </c>
      <c r="P9270">
        <v>0.25</v>
      </c>
      <c r="Q9270">
        <v>1</v>
      </c>
      <c r="R9270">
        <v>1.01</v>
      </c>
      <c r="S9270">
        <v>0.25</v>
      </c>
      <c r="T9270">
        <v>9</v>
      </c>
      <c r="U9270">
        <v>20</v>
      </c>
      <c r="V9270">
        <v>28</v>
      </c>
      <c r="W9270">
        <v>3.43</v>
      </c>
      <c r="X9270">
        <v>10</v>
      </c>
      <c r="Z9270">
        <v>0.1</v>
      </c>
      <c r="AA9270">
        <v>10</v>
      </c>
      <c r="AB9270">
        <v>0.77</v>
      </c>
      <c r="AC9270">
        <v>755</v>
      </c>
      <c r="AD9270">
        <v>1</v>
      </c>
      <c r="AE9270">
        <v>0.03</v>
      </c>
      <c r="AF9270">
        <v>11</v>
      </c>
      <c r="AG9270">
        <v>1540</v>
      </c>
      <c r="AH9270">
        <v>6</v>
      </c>
      <c r="AI9270">
        <v>1</v>
      </c>
      <c r="AJ9270">
        <v>8</v>
      </c>
      <c r="AK9270">
        <v>152</v>
      </c>
      <c r="AL9270">
        <v>0.16</v>
      </c>
      <c r="AM9270">
        <v>5</v>
      </c>
      <c r="AN9270">
        <v>5</v>
      </c>
      <c r="AO9270">
        <v>92</v>
      </c>
      <c r="AP9270">
        <v>5</v>
      </c>
      <c r="AQ9270">
        <v>60</v>
      </c>
    </row>
    <row r="9271" spans="1:43" hidden="1" x14ac:dyDescent="0.25">
      <c r="A9271" t="s">
        <v>33684</v>
      </c>
      <c r="B9271" t="s">
        <v>33685</v>
      </c>
      <c r="C9271" s="1" t="str">
        <f t="shared" si="638"/>
        <v>21:0154</v>
      </c>
      <c r="D9271" s="1" t="str">
        <f t="shared" si="639"/>
        <v>21:0064</v>
      </c>
      <c r="E9271" t="s">
        <v>33686</v>
      </c>
      <c r="F9271" t="s">
        <v>33687</v>
      </c>
      <c r="H9271">
        <v>53.8115004</v>
      </c>
      <c r="I9271">
        <v>-124.9565942</v>
      </c>
      <c r="J9271" s="1" t="str">
        <f t="shared" si="642"/>
        <v>Till</v>
      </c>
      <c r="K9271" s="1" t="str">
        <f t="shared" si="640"/>
        <v>&lt;63 micron</v>
      </c>
      <c r="L9271">
        <v>0.1</v>
      </c>
      <c r="M9271">
        <v>1.24</v>
      </c>
      <c r="N9271">
        <v>1</v>
      </c>
      <c r="O9271">
        <v>180</v>
      </c>
      <c r="P9271">
        <v>0.25</v>
      </c>
      <c r="Q9271">
        <v>1</v>
      </c>
      <c r="R9271">
        <v>0.89</v>
      </c>
      <c r="S9271">
        <v>0.25</v>
      </c>
      <c r="T9271">
        <v>6</v>
      </c>
      <c r="U9271">
        <v>13</v>
      </c>
      <c r="V9271">
        <v>17</v>
      </c>
      <c r="W9271">
        <v>2.93</v>
      </c>
      <c r="X9271">
        <v>10</v>
      </c>
      <c r="Z9271">
        <v>0.1</v>
      </c>
      <c r="AA9271">
        <v>20</v>
      </c>
      <c r="AB9271">
        <v>0.35</v>
      </c>
      <c r="AC9271">
        <v>595</v>
      </c>
      <c r="AD9271">
        <v>1</v>
      </c>
      <c r="AE9271">
        <v>0.01</v>
      </c>
      <c r="AF9271">
        <v>6</v>
      </c>
      <c r="AG9271">
        <v>1680</v>
      </c>
      <c r="AH9271">
        <v>10</v>
      </c>
      <c r="AI9271">
        <v>1</v>
      </c>
      <c r="AJ9271">
        <v>4</v>
      </c>
      <c r="AK9271">
        <v>70</v>
      </c>
      <c r="AL9271">
        <v>0.11</v>
      </c>
      <c r="AM9271">
        <v>5</v>
      </c>
      <c r="AN9271">
        <v>5</v>
      </c>
      <c r="AO9271">
        <v>63</v>
      </c>
      <c r="AP9271">
        <v>5</v>
      </c>
      <c r="AQ9271">
        <v>48</v>
      </c>
    </row>
    <row r="9272" spans="1:43" hidden="1" x14ac:dyDescent="0.25">
      <c r="A9272" t="s">
        <v>33688</v>
      </c>
      <c r="B9272" t="s">
        <v>33689</v>
      </c>
      <c r="C9272" s="1" t="str">
        <f t="shared" si="638"/>
        <v>21:0154</v>
      </c>
      <c r="D9272" s="1" t="str">
        <f t="shared" si="639"/>
        <v>21:0064</v>
      </c>
      <c r="E9272" t="s">
        <v>33690</v>
      </c>
      <c r="F9272" t="s">
        <v>33691</v>
      </c>
      <c r="H9272">
        <v>53.807599000000003</v>
      </c>
      <c r="I9272">
        <v>-124.8011135</v>
      </c>
      <c r="J9272" s="1" t="str">
        <f t="shared" si="642"/>
        <v>Till</v>
      </c>
      <c r="K9272" s="1" t="str">
        <f t="shared" si="640"/>
        <v>&lt;63 micron</v>
      </c>
      <c r="L9272">
        <v>0.1</v>
      </c>
      <c r="M9272">
        <v>1.1000000000000001</v>
      </c>
      <c r="N9272">
        <v>6</v>
      </c>
      <c r="O9272">
        <v>160</v>
      </c>
      <c r="P9272">
        <v>0.25</v>
      </c>
      <c r="Q9272">
        <v>1</v>
      </c>
      <c r="R9272">
        <v>0.41</v>
      </c>
      <c r="S9272">
        <v>0.25</v>
      </c>
      <c r="T9272">
        <v>5</v>
      </c>
      <c r="U9272">
        <v>24</v>
      </c>
      <c r="V9272">
        <v>14</v>
      </c>
      <c r="W9272">
        <v>2.92</v>
      </c>
      <c r="X9272">
        <v>10</v>
      </c>
      <c r="Z9272">
        <v>0.09</v>
      </c>
      <c r="AA9272">
        <v>10</v>
      </c>
      <c r="AB9272">
        <v>0.23</v>
      </c>
      <c r="AC9272">
        <v>485</v>
      </c>
      <c r="AD9272">
        <v>1</v>
      </c>
      <c r="AE9272">
        <v>0.01</v>
      </c>
      <c r="AF9272">
        <v>8</v>
      </c>
      <c r="AG9272">
        <v>980</v>
      </c>
      <c r="AH9272">
        <v>4</v>
      </c>
      <c r="AI9272">
        <v>1</v>
      </c>
      <c r="AJ9272">
        <v>5</v>
      </c>
      <c r="AK9272">
        <v>42</v>
      </c>
      <c r="AL9272">
        <v>0.1</v>
      </c>
      <c r="AM9272">
        <v>5</v>
      </c>
      <c r="AN9272">
        <v>5</v>
      </c>
      <c r="AO9272">
        <v>77</v>
      </c>
      <c r="AP9272">
        <v>5</v>
      </c>
      <c r="AQ9272">
        <v>48</v>
      </c>
    </row>
    <row r="9273" spans="1:43" hidden="1" x14ac:dyDescent="0.25">
      <c r="A9273" t="s">
        <v>33692</v>
      </c>
      <c r="B9273" t="s">
        <v>33693</v>
      </c>
      <c r="C9273" s="1" t="str">
        <f t="shared" si="638"/>
        <v>21:0154</v>
      </c>
      <c r="D9273" s="1" t="str">
        <f t="shared" si="639"/>
        <v>21:0064</v>
      </c>
      <c r="E9273" t="s">
        <v>33694</v>
      </c>
      <c r="F9273" t="s">
        <v>33695</v>
      </c>
      <c r="H9273">
        <v>53.792971999999999</v>
      </c>
      <c r="I9273">
        <v>-124.8437574</v>
      </c>
      <c r="J9273" s="1" t="str">
        <f t="shared" si="642"/>
        <v>Till</v>
      </c>
      <c r="K9273" s="1" t="str">
        <f t="shared" si="640"/>
        <v>&lt;63 micron</v>
      </c>
      <c r="L9273">
        <v>0.1</v>
      </c>
      <c r="M9273">
        <v>0.76</v>
      </c>
      <c r="N9273">
        <v>4</v>
      </c>
      <c r="O9273">
        <v>190</v>
      </c>
      <c r="P9273">
        <v>0.25</v>
      </c>
      <c r="Q9273">
        <v>1</v>
      </c>
      <c r="R9273">
        <v>0.54</v>
      </c>
      <c r="S9273">
        <v>0.25</v>
      </c>
      <c r="T9273">
        <v>6</v>
      </c>
      <c r="U9273">
        <v>23</v>
      </c>
      <c r="V9273">
        <v>15</v>
      </c>
      <c r="W9273">
        <v>3.17</v>
      </c>
      <c r="X9273">
        <v>10</v>
      </c>
      <c r="Z9273">
        <v>7.0000000000000007E-2</v>
      </c>
      <c r="AA9273">
        <v>10</v>
      </c>
      <c r="AB9273">
        <v>0.22</v>
      </c>
      <c r="AC9273">
        <v>880</v>
      </c>
      <c r="AD9273">
        <v>1</v>
      </c>
      <c r="AE9273">
        <v>0.02</v>
      </c>
      <c r="AF9273">
        <v>8</v>
      </c>
      <c r="AG9273">
        <v>1210</v>
      </c>
      <c r="AH9273">
        <v>6</v>
      </c>
      <c r="AI9273">
        <v>1</v>
      </c>
      <c r="AJ9273">
        <v>4</v>
      </c>
      <c r="AK9273">
        <v>48</v>
      </c>
      <c r="AL9273">
        <v>0.1</v>
      </c>
      <c r="AM9273">
        <v>5</v>
      </c>
      <c r="AN9273">
        <v>5</v>
      </c>
      <c r="AO9273">
        <v>86</v>
      </c>
      <c r="AP9273">
        <v>5</v>
      </c>
      <c r="AQ9273">
        <v>54</v>
      </c>
    </row>
    <row r="9274" spans="1:43" hidden="1" x14ac:dyDescent="0.25">
      <c r="A9274" t="s">
        <v>33696</v>
      </c>
      <c r="B9274" t="s">
        <v>33697</v>
      </c>
      <c r="C9274" s="1" t="str">
        <f t="shared" si="638"/>
        <v>21:0154</v>
      </c>
      <c r="D9274" s="1" t="str">
        <f t="shared" si="639"/>
        <v>21:0064</v>
      </c>
      <c r="E9274" t="s">
        <v>33698</v>
      </c>
      <c r="F9274" t="s">
        <v>33699</v>
      </c>
      <c r="H9274">
        <v>53.778401799999997</v>
      </c>
      <c r="I9274">
        <v>-124.9740261</v>
      </c>
      <c r="J9274" s="1" t="str">
        <f t="shared" si="642"/>
        <v>Till</v>
      </c>
      <c r="K9274" s="1" t="str">
        <f t="shared" si="640"/>
        <v>&lt;63 micron</v>
      </c>
      <c r="L9274">
        <v>0.1</v>
      </c>
      <c r="M9274">
        <v>1.84</v>
      </c>
      <c r="N9274">
        <v>8</v>
      </c>
      <c r="O9274">
        <v>80</v>
      </c>
      <c r="P9274">
        <v>0.5</v>
      </c>
      <c r="Q9274">
        <v>1</v>
      </c>
      <c r="R9274">
        <v>0.31</v>
      </c>
      <c r="S9274">
        <v>0.25</v>
      </c>
      <c r="T9274">
        <v>10</v>
      </c>
      <c r="U9274">
        <v>12</v>
      </c>
      <c r="V9274">
        <v>60</v>
      </c>
      <c r="W9274">
        <v>2.81</v>
      </c>
      <c r="X9274">
        <v>10</v>
      </c>
      <c r="Z9274">
        <v>0.12</v>
      </c>
      <c r="AA9274">
        <v>30</v>
      </c>
      <c r="AB9274">
        <v>0.37</v>
      </c>
      <c r="AC9274">
        <v>455</v>
      </c>
      <c r="AD9274">
        <v>3</v>
      </c>
      <c r="AE9274">
        <v>5.0000000000000001E-3</v>
      </c>
      <c r="AF9274">
        <v>25</v>
      </c>
      <c r="AG9274">
        <v>380</v>
      </c>
      <c r="AH9274">
        <v>12</v>
      </c>
      <c r="AI9274">
        <v>1</v>
      </c>
      <c r="AJ9274">
        <v>6</v>
      </c>
      <c r="AK9274">
        <v>42</v>
      </c>
      <c r="AL9274">
        <v>5.0000000000000001E-3</v>
      </c>
      <c r="AM9274">
        <v>5</v>
      </c>
      <c r="AN9274">
        <v>5</v>
      </c>
      <c r="AO9274">
        <v>34</v>
      </c>
      <c r="AP9274">
        <v>5</v>
      </c>
      <c r="AQ9274">
        <v>60</v>
      </c>
    </row>
    <row r="9275" spans="1:43" hidden="1" x14ac:dyDescent="0.25">
      <c r="A9275" t="s">
        <v>33700</v>
      </c>
      <c r="B9275" t="s">
        <v>33701</v>
      </c>
      <c r="C9275" s="1" t="str">
        <f t="shared" si="638"/>
        <v>21:0154</v>
      </c>
      <c r="D9275" s="1" t="str">
        <f t="shared" si="639"/>
        <v>21:0064</v>
      </c>
      <c r="E9275" t="s">
        <v>33702</v>
      </c>
      <c r="F9275" t="s">
        <v>33703</v>
      </c>
      <c r="H9275">
        <v>53.765285599999999</v>
      </c>
      <c r="I9275">
        <v>-124.9487543</v>
      </c>
      <c r="J9275" s="1" t="str">
        <f t="shared" si="642"/>
        <v>Till</v>
      </c>
      <c r="K9275" s="1" t="str">
        <f t="shared" si="640"/>
        <v>&lt;63 micron</v>
      </c>
      <c r="L9275">
        <v>0.1</v>
      </c>
      <c r="M9275">
        <v>1.1599999999999999</v>
      </c>
      <c r="N9275">
        <v>2</v>
      </c>
      <c r="O9275">
        <v>700</v>
      </c>
      <c r="P9275">
        <v>0.5</v>
      </c>
      <c r="Q9275">
        <v>1</v>
      </c>
      <c r="R9275">
        <v>0.67</v>
      </c>
      <c r="S9275">
        <v>0.25</v>
      </c>
      <c r="T9275">
        <v>6</v>
      </c>
      <c r="U9275">
        <v>19</v>
      </c>
      <c r="V9275">
        <v>218</v>
      </c>
      <c r="W9275">
        <v>3.9</v>
      </c>
      <c r="X9275">
        <v>10</v>
      </c>
      <c r="Z9275">
        <v>0.13</v>
      </c>
      <c r="AA9275">
        <v>30</v>
      </c>
      <c r="AB9275">
        <v>0.43</v>
      </c>
      <c r="AC9275">
        <v>2770</v>
      </c>
      <c r="AD9275">
        <v>1</v>
      </c>
      <c r="AE9275">
        <v>0.01</v>
      </c>
      <c r="AF9275">
        <v>11</v>
      </c>
      <c r="AG9275">
        <v>1650</v>
      </c>
      <c r="AH9275">
        <v>152</v>
      </c>
      <c r="AI9275">
        <v>1</v>
      </c>
      <c r="AJ9275">
        <v>8</v>
      </c>
      <c r="AK9275">
        <v>65</v>
      </c>
      <c r="AL9275">
        <v>0.08</v>
      </c>
      <c r="AM9275">
        <v>5</v>
      </c>
      <c r="AN9275">
        <v>5</v>
      </c>
      <c r="AO9275">
        <v>83</v>
      </c>
      <c r="AP9275">
        <v>5</v>
      </c>
      <c r="AQ9275">
        <v>96</v>
      </c>
    </row>
    <row r="9276" spans="1:43" hidden="1" x14ac:dyDescent="0.25">
      <c r="A9276" t="s">
        <v>33704</v>
      </c>
      <c r="B9276" t="s">
        <v>33705</v>
      </c>
      <c r="C9276" s="1" t="str">
        <f t="shared" si="638"/>
        <v>21:0154</v>
      </c>
      <c r="D9276" s="1" t="str">
        <f t="shared" si="639"/>
        <v>21:0064</v>
      </c>
      <c r="E9276" t="s">
        <v>33702</v>
      </c>
      <c r="F9276" t="s">
        <v>33706</v>
      </c>
      <c r="H9276">
        <v>53.765285599999999</v>
      </c>
      <c r="I9276">
        <v>-124.9487543</v>
      </c>
      <c r="J9276" s="1" t="str">
        <f t="shared" si="642"/>
        <v>Till</v>
      </c>
      <c r="K9276" s="1" t="str">
        <f t="shared" si="640"/>
        <v>&lt;63 micron</v>
      </c>
      <c r="L9276">
        <v>0.1</v>
      </c>
      <c r="M9276">
        <v>1</v>
      </c>
      <c r="N9276">
        <v>4</v>
      </c>
      <c r="O9276">
        <v>30</v>
      </c>
      <c r="P9276">
        <v>0.25</v>
      </c>
      <c r="Q9276">
        <v>1</v>
      </c>
      <c r="R9276">
        <v>0.45</v>
      </c>
      <c r="S9276">
        <v>0.25</v>
      </c>
      <c r="T9276">
        <v>6</v>
      </c>
      <c r="U9276">
        <v>26</v>
      </c>
      <c r="V9276">
        <v>32</v>
      </c>
      <c r="W9276">
        <v>1.7</v>
      </c>
      <c r="X9276">
        <v>10</v>
      </c>
      <c r="Z9276">
        <v>0.06</v>
      </c>
      <c r="AA9276">
        <v>20</v>
      </c>
      <c r="AB9276">
        <v>0.42</v>
      </c>
      <c r="AC9276">
        <v>225</v>
      </c>
      <c r="AD9276">
        <v>0.5</v>
      </c>
      <c r="AE9276">
        <v>5.0000000000000001E-3</v>
      </c>
      <c r="AF9276">
        <v>16</v>
      </c>
      <c r="AG9276">
        <v>520</v>
      </c>
      <c r="AH9276">
        <v>2</v>
      </c>
      <c r="AI9276">
        <v>1</v>
      </c>
      <c r="AJ9276">
        <v>6</v>
      </c>
      <c r="AK9276">
        <v>24</v>
      </c>
      <c r="AL9276">
        <v>0.09</v>
      </c>
      <c r="AM9276">
        <v>5</v>
      </c>
      <c r="AN9276">
        <v>5</v>
      </c>
      <c r="AO9276">
        <v>30</v>
      </c>
      <c r="AP9276">
        <v>5</v>
      </c>
      <c r="AQ9276">
        <v>30</v>
      </c>
    </row>
    <row r="9277" spans="1:43" hidden="1" x14ac:dyDescent="0.25">
      <c r="A9277" t="s">
        <v>33707</v>
      </c>
      <c r="B9277" t="s">
        <v>33708</v>
      </c>
      <c r="C9277" s="1" t="str">
        <f t="shared" si="638"/>
        <v>21:0154</v>
      </c>
      <c r="D9277" s="1" t="str">
        <f t="shared" si="639"/>
        <v>21:0064</v>
      </c>
      <c r="E9277" t="s">
        <v>33709</v>
      </c>
      <c r="F9277" t="s">
        <v>33710</v>
      </c>
      <c r="H9277">
        <v>53.752944300000003</v>
      </c>
      <c r="I9277">
        <v>-124.9280845</v>
      </c>
      <c r="J9277" s="1" t="str">
        <f t="shared" si="642"/>
        <v>Till</v>
      </c>
      <c r="K9277" s="1" t="str">
        <f t="shared" si="640"/>
        <v>&lt;63 micron</v>
      </c>
      <c r="L9277">
        <v>0.1</v>
      </c>
      <c r="M9277">
        <v>1.29</v>
      </c>
      <c r="N9277">
        <v>2</v>
      </c>
      <c r="O9277">
        <v>180</v>
      </c>
      <c r="P9277">
        <v>0.25</v>
      </c>
      <c r="Q9277">
        <v>1</v>
      </c>
      <c r="R9277">
        <v>0.65</v>
      </c>
      <c r="S9277">
        <v>0.25</v>
      </c>
      <c r="T9277">
        <v>5</v>
      </c>
      <c r="U9277">
        <v>19</v>
      </c>
      <c r="V9277">
        <v>14</v>
      </c>
      <c r="W9277">
        <v>2.27</v>
      </c>
      <c r="X9277">
        <v>10</v>
      </c>
      <c r="Z9277">
        <v>0.13</v>
      </c>
      <c r="AA9277">
        <v>20</v>
      </c>
      <c r="AB9277">
        <v>0.3</v>
      </c>
      <c r="AC9277">
        <v>585</v>
      </c>
      <c r="AD9277">
        <v>1</v>
      </c>
      <c r="AE9277">
        <v>0.17</v>
      </c>
      <c r="AF9277">
        <v>8</v>
      </c>
      <c r="AG9277">
        <v>900</v>
      </c>
      <c r="AH9277">
        <v>6</v>
      </c>
      <c r="AI9277">
        <v>1</v>
      </c>
      <c r="AJ9277">
        <v>4</v>
      </c>
      <c r="AK9277">
        <v>136</v>
      </c>
      <c r="AL9277">
        <v>7.0000000000000007E-2</v>
      </c>
      <c r="AM9277">
        <v>5</v>
      </c>
      <c r="AN9277">
        <v>5</v>
      </c>
      <c r="AO9277">
        <v>59</v>
      </c>
      <c r="AP9277">
        <v>5</v>
      </c>
      <c r="AQ9277">
        <v>48</v>
      </c>
    </row>
    <row r="9278" spans="1:43" hidden="1" x14ac:dyDescent="0.25">
      <c r="A9278" t="s">
        <v>33711</v>
      </c>
      <c r="B9278" t="s">
        <v>33712</v>
      </c>
      <c r="C9278" s="1" t="str">
        <f t="shared" si="638"/>
        <v>21:0154</v>
      </c>
      <c r="D9278" s="1" t="str">
        <f t="shared" si="639"/>
        <v>21:0064</v>
      </c>
      <c r="E9278" t="s">
        <v>33713</v>
      </c>
      <c r="F9278" t="s">
        <v>33714</v>
      </c>
      <c r="H9278">
        <v>53.795302800000002</v>
      </c>
      <c r="I9278">
        <v>-124.7817589</v>
      </c>
      <c r="J9278" s="1" t="str">
        <f t="shared" si="642"/>
        <v>Till</v>
      </c>
      <c r="K9278" s="1" t="str">
        <f t="shared" si="640"/>
        <v>&lt;63 micron</v>
      </c>
      <c r="L9278">
        <v>0.1</v>
      </c>
      <c r="M9278">
        <v>0.98</v>
      </c>
      <c r="N9278">
        <v>4</v>
      </c>
      <c r="O9278">
        <v>140</v>
      </c>
      <c r="P9278">
        <v>0.25</v>
      </c>
      <c r="Q9278">
        <v>1</v>
      </c>
      <c r="R9278">
        <v>0.44</v>
      </c>
      <c r="S9278">
        <v>0.25</v>
      </c>
      <c r="T9278">
        <v>3</v>
      </c>
      <c r="U9278">
        <v>24</v>
      </c>
      <c r="V9278">
        <v>11</v>
      </c>
      <c r="W9278">
        <v>2.6</v>
      </c>
      <c r="X9278">
        <v>10</v>
      </c>
      <c r="Z9278">
        <v>7.0000000000000007E-2</v>
      </c>
      <c r="AA9278">
        <v>20</v>
      </c>
      <c r="AB9278">
        <v>0.21</v>
      </c>
      <c r="AC9278">
        <v>395</v>
      </c>
      <c r="AD9278">
        <v>1</v>
      </c>
      <c r="AE9278">
        <v>0.01</v>
      </c>
      <c r="AF9278">
        <v>8</v>
      </c>
      <c r="AG9278">
        <v>890</v>
      </c>
      <c r="AH9278">
        <v>4</v>
      </c>
      <c r="AI9278">
        <v>1</v>
      </c>
      <c r="AJ9278">
        <v>5</v>
      </c>
      <c r="AK9278">
        <v>51</v>
      </c>
      <c r="AL9278">
        <v>0.12</v>
      </c>
      <c r="AM9278">
        <v>5</v>
      </c>
      <c r="AN9278">
        <v>5</v>
      </c>
      <c r="AO9278">
        <v>73</v>
      </c>
      <c r="AP9278">
        <v>5</v>
      </c>
      <c r="AQ9278">
        <v>44</v>
      </c>
    </row>
    <row r="9279" spans="1:43" hidden="1" x14ac:dyDescent="0.25">
      <c r="A9279" t="s">
        <v>33715</v>
      </c>
      <c r="B9279" t="s">
        <v>33716</v>
      </c>
      <c r="C9279" s="1" t="str">
        <f t="shared" si="638"/>
        <v>21:0154</v>
      </c>
      <c r="D9279" s="1" t="str">
        <f t="shared" si="639"/>
        <v>21:0064</v>
      </c>
      <c r="E9279" t="s">
        <v>33717</v>
      </c>
      <c r="F9279" t="s">
        <v>33718</v>
      </c>
      <c r="H9279">
        <v>53.777006900000003</v>
      </c>
      <c r="I9279">
        <v>-124.80890909999999</v>
      </c>
      <c r="J9279" s="1" t="str">
        <f t="shared" si="642"/>
        <v>Till</v>
      </c>
      <c r="K9279" s="1" t="str">
        <f t="shared" si="640"/>
        <v>&lt;63 micron</v>
      </c>
      <c r="L9279">
        <v>0.1</v>
      </c>
      <c r="M9279">
        <v>0.98</v>
      </c>
      <c r="N9279">
        <v>6</v>
      </c>
      <c r="O9279">
        <v>140</v>
      </c>
      <c r="P9279">
        <v>0.25</v>
      </c>
      <c r="Q9279">
        <v>1</v>
      </c>
      <c r="R9279">
        <v>0.67</v>
      </c>
      <c r="S9279">
        <v>0.25</v>
      </c>
      <c r="T9279">
        <v>7</v>
      </c>
      <c r="U9279">
        <v>20</v>
      </c>
      <c r="V9279">
        <v>20</v>
      </c>
      <c r="W9279">
        <v>2.84</v>
      </c>
      <c r="X9279">
        <v>10</v>
      </c>
      <c r="Z9279">
        <v>0.09</v>
      </c>
      <c r="AA9279">
        <v>10</v>
      </c>
      <c r="AB9279">
        <v>0.32</v>
      </c>
      <c r="AC9279">
        <v>915</v>
      </c>
      <c r="AD9279">
        <v>1</v>
      </c>
      <c r="AE9279">
        <v>0.03</v>
      </c>
      <c r="AF9279">
        <v>11</v>
      </c>
      <c r="AG9279">
        <v>1150</v>
      </c>
      <c r="AH9279">
        <v>6</v>
      </c>
      <c r="AI9279">
        <v>1</v>
      </c>
      <c r="AJ9279">
        <v>5</v>
      </c>
      <c r="AK9279">
        <v>71</v>
      </c>
      <c r="AL9279">
        <v>0.1</v>
      </c>
      <c r="AM9279">
        <v>5</v>
      </c>
      <c r="AN9279">
        <v>5</v>
      </c>
      <c r="AO9279">
        <v>72</v>
      </c>
      <c r="AP9279">
        <v>5</v>
      </c>
      <c r="AQ9279">
        <v>58</v>
      </c>
    </row>
    <row r="9280" spans="1:43" hidden="1" x14ac:dyDescent="0.25">
      <c r="A9280" t="s">
        <v>33719</v>
      </c>
      <c r="B9280" t="s">
        <v>33720</v>
      </c>
      <c r="C9280" s="1" t="str">
        <f t="shared" si="638"/>
        <v>21:0154</v>
      </c>
      <c r="D9280" s="1" t="str">
        <f t="shared" si="639"/>
        <v>21:0064</v>
      </c>
      <c r="E9280" t="s">
        <v>33721</v>
      </c>
      <c r="F9280" t="s">
        <v>33722</v>
      </c>
      <c r="H9280">
        <v>53.756936199999998</v>
      </c>
      <c r="I9280">
        <v>-124.860382</v>
      </c>
      <c r="J9280" s="1" t="str">
        <f t="shared" si="642"/>
        <v>Till</v>
      </c>
      <c r="K9280" s="1" t="str">
        <f t="shared" si="640"/>
        <v>&lt;63 micron</v>
      </c>
      <c r="L9280">
        <v>0.1</v>
      </c>
      <c r="M9280">
        <v>1.1100000000000001</v>
      </c>
      <c r="N9280">
        <v>4</v>
      </c>
      <c r="O9280">
        <v>120</v>
      </c>
      <c r="P9280">
        <v>0.25</v>
      </c>
      <c r="Q9280">
        <v>1</v>
      </c>
      <c r="R9280">
        <v>0.53</v>
      </c>
      <c r="S9280">
        <v>0.25</v>
      </c>
      <c r="T9280">
        <v>4</v>
      </c>
      <c r="U9280">
        <v>25</v>
      </c>
      <c r="V9280">
        <v>13</v>
      </c>
      <c r="W9280">
        <v>2.71</v>
      </c>
      <c r="X9280">
        <v>10</v>
      </c>
      <c r="Z9280">
        <v>0.08</v>
      </c>
      <c r="AA9280">
        <v>20</v>
      </c>
      <c r="AB9280">
        <v>0.25</v>
      </c>
      <c r="AC9280">
        <v>425</v>
      </c>
      <c r="AD9280">
        <v>1</v>
      </c>
      <c r="AE9280">
        <v>0.02</v>
      </c>
      <c r="AF9280">
        <v>10</v>
      </c>
      <c r="AG9280">
        <v>1090</v>
      </c>
      <c r="AH9280">
        <v>2</v>
      </c>
      <c r="AI9280">
        <v>1</v>
      </c>
      <c r="AJ9280">
        <v>5</v>
      </c>
      <c r="AK9280">
        <v>71</v>
      </c>
      <c r="AL9280">
        <v>0.13</v>
      </c>
      <c r="AM9280">
        <v>5</v>
      </c>
      <c r="AN9280">
        <v>5</v>
      </c>
      <c r="AO9280">
        <v>76</v>
      </c>
      <c r="AP9280">
        <v>5</v>
      </c>
      <c r="AQ9280">
        <v>52</v>
      </c>
    </row>
    <row r="9281" spans="1:43" hidden="1" x14ac:dyDescent="0.25">
      <c r="A9281" t="s">
        <v>33723</v>
      </c>
      <c r="B9281" t="s">
        <v>33724</v>
      </c>
      <c r="C9281" s="1" t="str">
        <f t="shared" si="638"/>
        <v>21:0154</v>
      </c>
      <c r="D9281" s="1" t="str">
        <f t="shared" si="639"/>
        <v>21:0064</v>
      </c>
      <c r="E9281" t="s">
        <v>33725</v>
      </c>
      <c r="F9281" t="s">
        <v>33726</v>
      </c>
      <c r="H9281">
        <v>53.7314139</v>
      </c>
      <c r="I9281">
        <v>-124.9027658</v>
      </c>
      <c r="J9281" s="1" t="str">
        <f t="shared" si="642"/>
        <v>Till</v>
      </c>
      <c r="K9281" s="1" t="str">
        <f t="shared" si="640"/>
        <v>&lt;63 micron</v>
      </c>
      <c r="L9281">
        <v>0.1</v>
      </c>
      <c r="M9281">
        <v>1.27</v>
      </c>
      <c r="N9281">
        <v>4</v>
      </c>
      <c r="O9281">
        <v>150</v>
      </c>
      <c r="P9281">
        <v>0.25</v>
      </c>
      <c r="Q9281">
        <v>1</v>
      </c>
      <c r="R9281">
        <v>0.6</v>
      </c>
      <c r="S9281">
        <v>0.25</v>
      </c>
      <c r="T9281">
        <v>5</v>
      </c>
      <c r="U9281">
        <v>21</v>
      </c>
      <c r="V9281">
        <v>14</v>
      </c>
      <c r="W9281">
        <v>2.67</v>
      </c>
      <c r="X9281">
        <v>10</v>
      </c>
      <c r="Z9281">
        <v>0.14000000000000001</v>
      </c>
      <c r="AA9281">
        <v>10</v>
      </c>
      <c r="AB9281">
        <v>0.39</v>
      </c>
      <c r="AC9281">
        <v>580</v>
      </c>
      <c r="AD9281">
        <v>1</v>
      </c>
      <c r="AE9281">
        <v>0.03</v>
      </c>
      <c r="AF9281">
        <v>11</v>
      </c>
      <c r="AG9281">
        <v>940</v>
      </c>
      <c r="AH9281">
        <v>4</v>
      </c>
      <c r="AI9281">
        <v>1</v>
      </c>
      <c r="AJ9281">
        <v>5</v>
      </c>
      <c r="AK9281">
        <v>66</v>
      </c>
      <c r="AL9281">
        <v>0.11</v>
      </c>
      <c r="AM9281">
        <v>5</v>
      </c>
      <c r="AN9281">
        <v>5</v>
      </c>
      <c r="AO9281">
        <v>69</v>
      </c>
      <c r="AP9281">
        <v>5</v>
      </c>
      <c r="AQ9281">
        <v>56</v>
      </c>
    </row>
    <row r="9282" spans="1:43" hidden="1" x14ac:dyDescent="0.25">
      <c r="A9282" t="s">
        <v>33727</v>
      </c>
      <c r="B9282" t="s">
        <v>33728</v>
      </c>
      <c r="C9282" s="1" t="str">
        <f t="shared" si="638"/>
        <v>21:0154</v>
      </c>
      <c r="D9282" s="1" t="str">
        <f t="shared" si="639"/>
        <v>21:0064</v>
      </c>
      <c r="E9282" t="s">
        <v>33729</v>
      </c>
      <c r="F9282" t="s">
        <v>33730</v>
      </c>
      <c r="H9282">
        <v>53.757545499999999</v>
      </c>
      <c r="I9282">
        <v>-125.1289251</v>
      </c>
      <c r="J9282" s="1" t="str">
        <f t="shared" si="642"/>
        <v>Till</v>
      </c>
      <c r="K9282" s="1" t="str">
        <f t="shared" si="640"/>
        <v>&lt;63 micron</v>
      </c>
      <c r="L9282">
        <v>0.1</v>
      </c>
      <c r="M9282">
        <v>0.84</v>
      </c>
      <c r="N9282">
        <v>1</v>
      </c>
      <c r="O9282">
        <v>120</v>
      </c>
      <c r="P9282">
        <v>0.25</v>
      </c>
      <c r="Q9282">
        <v>1</v>
      </c>
      <c r="R9282">
        <v>0.61</v>
      </c>
      <c r="S9282">
        <v>0.25</v>
      </c>
      <c r="T9282">
        <v>6</v>
      </c>
      <c r="U9282">
        <v>41</v>
      </c>
      <c r="V9282">
        <v>20</v>
      </c>
      <c r="W9282">
        <v>2.98</v>
      </c>
      <c r="X9282">
        <v>10</v>
      </c>
      <c r="Z9282">
        <v>7.0000000000000007E-2</v>
      </c>
      <c r="AA9282">
        <v>20</v>
      </c>
      <c r="AB9282">
        <v>0.27</v>
      </c>
      <c r="AC9282">
        <v>480</v>
      </c>
      <c r="AD9282">
        <v>1</v>
      </c>
      <c r="AE9282">
        <v>0.01</v>
      </c>
      <c r="AF9282">
        <v>15</v>
      </c>
      <c r="AG9282">
        <v>1390</v>
      </c>
      <c r="AH9282">
        <v>2</v>
      </c>
      <c r="AI9282">
        <v>1</v>
      </c>
      <c r="AJ9282">
        <v>5</v>
      </c>
      <c r="AK9282">
        <v>99</v>
      </c>
      <c r="AL9282">
        <v>0.16</v>
      </c>
      <c r="AM9282">
        <v>5</v>
      </c>
      <c r="AN9282">
        <v>5</v>
      </c>
      <c r="AO9282">
        <v>96</v>
      </c>
      <c r="AP9282">
        <v>5</v>
      </c>
      <c r="AQ9282">
        <v>54</v>
      </c>
    </row>
    <row r="9283" spans="1:43" hidden="1" x14ac:dyDescent="0.25">
      <c r="A9283" t="s">
        <v>33731</v>
      </c>
      <c r="B9283" t="s">
        <v>33732</v>
      </c>
      <c r="C9283" s="1" t="str">
        <f t="shared" si="638"/>
        <v>21:0154</v>
      </c>
      <c r="D9283" s="1" t="str">
        <f t="shared" si="639"/>
        <v>21:0064</v>
      </c>
      <c r="E9283" t="s">
        <v>33733</v>
      </c>
      <c r="F9283" t="s">
        <v>33734</v>
      </c>
      <c r="H9283">
        <v>53.745079400000002</v>
      </c>
      <c r="I9283">
        <v>-125.1017537</v>
      </c>
      <c r="J9283" s="1" t="str">
        <f t="shared" si="642"/>
        <v>Till</v>
      </c>
      <c r="K9283" s="1" t="str">
        <f t="shared" si="640"/>
        <v>&lt;63 micron</v>
      </c>
      <c r="L9283">
        <v>0.1</v>
      </c>
      <c r="M9283">
        <v>1.74</v>
      </c>
      <c r="N9283">
        <v>1</v>
      </c>
      <c r="O9283">
        <v>200</v>
      </c>
      <c r="P9283">
        <v>0.5</v>
      </c>
      <c r="Q9283">
        <v>1</v>
      </c>
      <c r="R9283">
        <v>0.89</v>
      </c>
      <c r="S9283">
        <v>0.25</v>
      </c>
      <c r="T9283">
        <v>13</v>
      </c>
      <c r="U9283">
        <v>29</v>
      </c>
      <c r="V9283">
        <v>31</v>
      </c>
      <c r="W9283">
        <v>3.8</v>
      </c>
      <c r="X9283">
        <v>10</v>
      </c>
      <c r="Z9283">
        <v>0.15</v>
      </c>
      <c r="AA9283">
        <v>30</v>
      </c>
      <c r="AB9283">
        <v>0.82</v>
      </c>
      <c r="AC9283">
        <v>815</v>
      </c>
      <c r="AD9283">
        <v>1</v>
      </c>
      <c r="AE9283">
        <v>0.04</v>
      </c>
      <c r="AF9283">
        <v>24</v>
      </c>
      <c r="AG9283">
        <v>1470</v>
      </c>
      <c r="AH9283">
        <v>8</v>
      </c>
      <c r="AI9283">
        <v>1</v>
      </c>
      <c r="AJ9283">
        <v>9</v>
      </c>
      <c r="AK9283">
        <v>108</v>
      </c>
      <c r="AL9283">
        <v>0.16</v>
      </c>
      <c r="AM9283">
        <v>5</v>
      </c>
      <c r="AN9283">
        <v>5</v>
      </c>
      <c r="AO9283">
        <v>97</v>
      </c>
      <c r="AP9283">
        <v>5</v>
      </c>
      <c r="AQ9283">
        <v>76</v>
      </c>
    </row>
    <row r="9284" spans="1:43" hidden="1" x14ac:dyDescent="0.25">
      <c r="A9284" t="s">
        <v>33735</v>
      </c>
      <c r="B9284" t="s">
        <v>33736</v>
      </c>
      <c r="C9284" s="1" t="str">
        <f t="shared" si="638"/>
        <v>21:0154</v>
      </c>
      <c r="D9284" s="1" t="str">
        <f t="shared" si="639"/>
        <v>21:0064</v>
      </c>
      <c r="E9284" t="s">
        <v>33737</v>
      </c>
      <c r="F9284" t="s">
        <v>33738</v>
      </c>
      <c r="H9284">
        <v>53.7592851</v>
      </c>
      <c r="I9284">
        <v>-125.0810717</v>
      </c>
      <c r="J9284" s="1" t="str">
        <f t="shared" si="642"/>
        <v>Till</v>
      </c>
      <c r="K9284" s="1" t="str">
        <f t="shared" si="640"/>
        <v>&lt;63 micron</v>
      </c>
      <c r="L9284">
        <v>0.1</v>
      </c>
      <c r="M9284">
        <v>1.1299999999999999</v>
      </c>
      <c r="N9284">
        <v>4</v>
      </c>
      <c r="O9284">
        <v>140</v>
      </c>
      <c r="P9284">
        <v>0.25</v>
      </c>
      <c r="Q9284">
        <v>1</v>
      </c>
      <c r="R9284">
        <v>0.65</v>
      </c>
      <c r="S9284">
        <v>0.25</v>
      </c>
      <c r="T9284">
        <v>6</v>
      </c>
      <c r="U9284">
        <v>39</v>
      </c>
      <c r="V9284">
        <v>21</v>
      </c>
      <c r="W9284">
        <v>3.03</v>
      </c>
      <c r="X9284">
        <v>10</v>
      </c>
      <c r="Z9284">
        <v>0.09</v>
      </c>
      <c r="AA9284">
        <v>20</v>
      </c>
      <c r="AB9284">
        <v>0.36</v>
      </c>
      <c r="AC9284">
        <v>555</v>
      </c>
      <c r="AD9284">
        <v>1</v>
      </c>
      <c r="AE9284">
        <v>0.02</v>
      </c>
      <c r="AF9284">
        <v>15</v>
      </c>
      <c r="AG9284">
        <v>1370</v>
      </c>
      <c r="AH9284">
        <v>2</v>
      </c>
      <c r="AI9284">
        <v>1</v>
      </c>
      <c r="AJ9284">
        <v>7</v>
      </c>
      <c r="AK9284">
        <v>100</v>
      </c>
      <c r="AL9284">
        <v>0.15</v>
      </c>
      <c r="AM9284">
        <v>5</v>
      </c>
      <c r="AN9284">
        <v>5</v>
      </c>
      <c r="AO9284">
        <v>89</v>
      </c>
      <c r="AP9284">
        <v>5</v>
      </c>
      <c r="AQ9284">
        <v>56</v>
      </c>
    </row>
    <row r="9285" spans="1:43" hidden="1" x14ac:dyDescent="0.25">
      <c r="A9285" t="s">
        <v>33739</v>
      </c>
      <c r="B9285" t="s">
        <v>33740</v>
      </c>
      <c r="C9285" s="1" t="str">
        <f t="shared" si="638"/>
        <v>21:0154</v>
      </c>
      <c r="D9285" s="1" t="str">
        <f t="shared" si="639"/>
        <v>21:0064</v>
      </c>
      <c r="E9285" t="s">
        <v>33741</v>
      </c>
      <c r="F9285" t="s">
        <v>33742</v>
      </c>
      <c r="H9285">
        <v>53.735765600000001</v>
      </c>
      <c r="I9285">
        <v>-125.0239588</v>
      </c>
      <c r="J9285" s="1" t="str">
        <f t="shared" si="642"/>
        <v>Till</v>
      </c>
      <c r="K9285" s="1" t="str">
        <f t="shared" si="640"/>
        <v>&lt;63 micron</v>
      </c>
      <c r="L9285">
        <v>0.1</v>
      </c>
      <c r="M9285">
        <v>0.81</v>
      </c>
      <c r="N9285">
        <v>1</v>
      </c>
      <c r="O9285">
        <v>110</v>
      </c>
      <c r="P9285">
        <v>0.25</v>
      </c>
      <c r="Q9285">
        <v>1</v>
      </c>
      <c r="R9285">
        <v>0.67</v>
      </c>
      <c r="S9285">
        <v>0.25</v>
      </c>
      <c r="T9285">
        <v>5</v>
      </c>
      <c r="U9285">
        <v>32</v>
      </c>
      <c r="V9285">
        <v>19</v>
      </c>
      <c r="W9285">
        <v>2.98</v>
      </c>
      <c r="X9285">
        <v>10</v>
      </c>
      <c r="Z9285">
        <v>0.08</v>
      </c>
      <c r="AA9285">
        <v>20</v>
      </c>
      <c r="AB9285">
        <v>0.32</v>
      </c>
      <c r="AC9285">
        <v>570</v>
      </c>
      <c r="AD9285">
        <v>1</v>
      </c>
      <c r="AE9285">
        <v>0.04</v>
      </c>
      <c r="AF9285">
        <v>11</v>
      </c>
      <c r="AG9285">
        <v>1400</v>
      </c>
      <c r="AH9285">
        <v>2</v>
      </c>
      <c r="AI9285">
        <v>1</v>
      </c>
      <c r="AJ9285">
        <v>4</v>
      </c>
      <c r="AK9285">
        <v>69</v>
      </c>
      <c r="AL9285">
        <v>0.17</v>
      </c>
      <c r="AM9285">
        <v>5</v>
      </c>
      <c r="AN9285">
        <v>5</v>
      </c>
      <c r="AO9285">
        <v>101</v>
      </c>
      <c r="AP9285">
        <v>5</v>
      </c>
      <c r="AQ9285">
        <v>64</v>
      </c>
    </row>
    <row r="9286" spans="1:43" hidden="1" x14ac:dyDescent="0.25">
      <c r="A9286" t="s">
        <v>33743</v>
      </c>
      <c r="B9286" t="s">
        <v>33744</v>
      </c>
      <c r="C9286" s="1" t="str">
        <f t="shared" si="638"/>
        <v>21:0154</v>
      </c>
      <c r="D9286" s="1" t="str">
        <f t="shared" si="639"/>
        <v>21:0064</v>
      </c>
      <c r="E9286" t="s">
        <v>33741</v>
      </c>
      <c r="F9286" t="s">
        <v>33745</v>
      </c>
      <c r="H9286">
        <v>53.735765600000001</v>
      </c>
      <c r="I9286">
        <v>-125.0239588</v>
      </c>
      <c r="J9286" s="1" t="str">
        <f t="shared" si="642"/>
        <v>Till</v>
      </c>
      <c r="K9286" s="1" t="str">
        <f t="shared" si="640"/>
        <v>&lt;63 micron</v>
      </c>
      <c r="L9286">
        <v>0.1</v>
      </c>
      <c r="M9286">
        <v>0.82</v>
      </c>
      <c r="N9286">
        <v>1</v>
      </c>
      <c r="O9286">
        <v>110</v>
      </c>
      <c r="P9286">
        <v>0.25</v>
      </c>
      <c r="Q9286">
        <v>1</v>
      </c>
      <c r="R9286">
        <v>0.65</v>
      </c>
      <c r="S9286">
        <v>0.25</v>
      </c>
      <c r="T9286">
        <v>4</v>
      </c>
      <c r="U9286">
        <v>32</v>
      </c>
      <c r="V9286">
        <v>17</v>
      </c>
      <c r="W9286">
        <v>2.93</v>
      </c>
      <c r="X9286">
        <v>10</v>
      </c>
      <c r="Z9286">
        <v>0.09</v>
      </c>
      <c r="AA9286">
        <v>20</v>
      </c>
      <c r="AB9286">
        <v>0.28000000000000003</v>
      </c>
      <c r="AC9286">
        <v>500</v>
      </c>
      <c r="AD9286">
        <v>1</v>
      </c>
      <c r="AE9286">
        <v>0.04</v>
      </c>
      <c r="AF9286">
        <v>11</v>
      </c>
      <c r="AG9286">
        <v>1330</v>
      </c>
      <c r="AH9286">
        <v>2</v>
      </c>
      <c r="AI9286">
        <v>1</v>
      </c>
      <c r="AJ9286">
        <v>4</v>
      </c>
      <c r="AK9286">
        <v>73</v>
      </c>
      <c r="AL9286">
        <v>0.17</v>
      </c>
      <c r="AM9286">
        <v>5</v>
      </c>
      <c r="AN9286">
        <v>5</v>
      </c>
      <c r="AO9286">
        <v>96</v>
      </c>
      <c r="AP9286">
        <v>5</v>
      </c>
      <c r="AQ9286">
        <v>56</v>
      </c>
    </row>
    <row r="9287" spans="1:43" hidden="1" x14ac:dyDescent="0.25">
      <c r="A9287" t="s">
        <v>33746</v>
      </c>
      <c r="B9287" t="s">
        <v>33747</v>
      </c>
      <c r="C9287" s="1" t="str">
        <f t="shared" si="638"/>
        <v>21:0154</v>
      </c>
      <c r="D9287" s="1" t="str">
        <f t="shared" si="639"/>
        <v>21:0064</v>
      </c>
      <c r="E9287" t="s">
        <v>33748</v>
      </c>
      <c r="F9287" t="s">
        <v>33749</v>
      </c>
      <c r="H9287">
        <v>53.7715757</v>
      </c>
      <c r="I9287">
        <v>-125.04601700000001</v>
      </c>
      <c r="J9287" s="1" t="str">
        <f t="shared" si="642"/>
        <v>Till</v>
      </c>
      <c r="K9287" s="1" t="str">
        <f t="shared" si="640"/>
        <v>&lt;63 micron</v>
      </c>
      <c r="L9287">
        <v>0.1</v>
      </c>
      <c r="M9287">
        <v>1.93</v>
      </c>
      <c r="N9287">
        <v>1</v>
      </c>
      <c r="O9287">
        <v>160</v>
      </c>
      <c r="P9287">
        <v>0.5</v>
      </c>
      <c r="Q9287">
        <v>1</v>
      </c>
      <c r="R9287">
        <v>0.89</v>
      </c>
      <c r="S9287">
        <v>0.25</v>
      </c>
      <c r="T9287">
        <v>9</v>
      </c>
      <c r="U9287">
        <v>21</v>
      </c>
      <c r="V9287">
        <v>22</v>
      </c>
      <c r="W9287">
        <v>2.98</v>
      </c>
      <c r="X9287">
        <v>10</v>
      </c>
      <c r="Z9287">
        <v>0.1</v>
      </c>
      <c r="AA9287">
        <v>10</v>
      </c>
      <c r="AB9287">
        <v>0.67</v>
      </c>
      <c r="AC9287">
        <v>585</v>
      </c>
      <c r="AD9287">
        <v>1</v>
      </c>
      <c r="AE9287">
        <v>0.03</v>
      </c>
      <c r="AF9287">
        <v>11</v>
      </c>
      <c r="AG9287">
        <v>1120</v>
      </c>
      <c r="AH9287">
        <v>6</v>
      </c>
      <c r="AI9287">
        <v>1</v>
      </c>
      <c r="AJ9287">
        <v>7</v>
      </c>
      <c r="AK9287">
        <v>127</v>
      </c>
      <c r="AL9287">
        <v>7.0000000000000007E-2</v>
      </c>
      <c r="AM9287">
        <v>5</v>
      </c>
      <c r="AN9287">
        <v>5</v>
      </c>
      <c r="AO9287">
        <v>67</v>
      </c>
      <c r="AP9287">
        <v>5</v>
      </c>
      <c r="AQ9287">
        <v>64</v>
      </c>
    </row>
    <row r="9288" spans="1:43" hidden="1" x14ac:dyDescent="0.25">
      <c r="A9288" t="s">
        <v>33750</v>
      </c>
      <c r="B9288" t="s">
        <v>33751</v>
      </c>
      <c r="C9288" s="1" t="str">
        <f t="shared" si="638"/>
        <v>21:0154</v>
      </c>
      <c r="D9288" s="1" t="str">
        <f t="shared" si="639"/>
        <v>21:0064</v>
      </c>
      <c r="E9288" t="s">
        <v>33752</v>
      </c>
      <c r="F9288" t="s">
        <v>33753</v>
      </c>
      <c r="H9288">
        <v>53.769739199999997</v>
      </c>
      <c r="I9288">
        <v>-125.0217995</v>
      </c>
      <c r="J9288" s="1" t="str">
        <f t="shared" si="642"/>
        <v>Till</v>
      </c>
      <c r="K9288" s="1" t="str">
        <f t="shared" si="640"/>
        <v>&lt;63 micron</v>
      </c>
      <c r="L9288">
        <v>0.1</v>
      </c>
      <c r="M9288">
        <v>1.84</v>
      </c>
      <c r="N9288">
        <v>6</v>
      </c>
      <c r="O9288">
        <v>110</v>
      </c>
      <c r="P9288">
        <v>0.5</v>
      </c>
      <c r="Q9288">
        <v>1</v>
      </c>
      <c r="R9288">
        <v>1.27</v>
      </c>
      <c r="S9288">
        <v>0.25</v>
      </c>
      <c r="T9288">
        <v>12</v>
      </c>
      <c r="U9288">
        <v>31</v>
      </c>
      <c r="V9288">
        <v>29</v>
      </c>
      <c r="W9288">
        <v>3.45</v>
      </c>
      <c r="X9288">
        <v>10</v>
      </c>
      <c r="Z9288">
        <v>0.11</v>
      </c>
      <c r="AA9288">
        <v>10</v>
      </c>
      <c r="AB9288">
        <v>0.68</v>
      </c>
      <c r="AC9288">
        <v>990</v>
      </c>
      <c r="AD9288">
        <v>2</v>
      </c>
      <c r="AE9288">
        <v>0.05</v>
      </c>
      <c r="AF9288">
        <v>18</v>
      </c>
      <c r="AG9288">
        <v>1170</v>
      </c>
      <c r="AH9288">
        <v>4</v>
      </c>
      <c r="AI9288">
        <v>1</v>
      </c>
      <c r="AJ9288">
        <v>8</v>
      </c>
      <c r="AK9288">
        <v>110</v>
      </c>
      <c r="AL9288">
        <v>0.12</v>
      </c>
      <c r="AM9288">
        <v>5</v>
      </c>
      <c r="AN9288">
        <v>5</v>
      </c>
      <c r="AO9288">
        <v>87</v>
      </c>
      <c r="AP9288">
        <v>5</v>
      </c>
      <c r="AQ9288">
        <v>62</v>
      </c>
    </row>
    <row r="9289" spans="1:43" hidden="1" x14ac:dyDescent="0.25">
      <c r="A9289" t="s">
        <v>33754</v>
      </c>
      <c r="B9289" t="s">
        <v>33755</v>
      </c>
      <c r="C9289" s="1" t="str">
        <f t="shared" si="638"/>
        <v>21:0154</v>
      </c>
      <c r="D9289" s="1" t="str">
        <f t="shared" si="639"/>
        <v>21:0064</v>
      </c>
      <c r="E9289" t="s">
        <v>33752</v>
      </c>
      <c r="F9289" t="s">
        <v>33756</v>
      </c>
      <c r="H9289">
        <v>53.769739199999997</v>
      </c>
      <c r="I9289">
        <v>-125.0217995</v>
      </c>
      <c r="J9289" s="1" t="str">
        <f t="shared" si="642"/>
        <v>Till</v>
      </c>
      <c r="K9289" s="1" t="str">
        <f t="shared" si="640"/>
        <v>&lt;63 micron</v>
      </c>
      <c r="L9289">
        <v>0.1</v>
      </c>
      <c r="M9289">
        <v>2.15</v>
      </c>
      <c r="N9289">
        <v>6</v>
      </c>
      <c r="O9289">
        <v>140</v>
      </c>
      <c r="P9289">
        <v>0.5</v>
      </c>
      <c r="Q9289">
        <v>1</v>
      </c>
      <c r="R9289">
        <v>0.99</v>
      </c>
      <c r="S9289">
        <v>0.25</v>
      </c>
      <c r="T9289">
        <v>13</v>
      </c>
      <c r="U9289">
        <v>29</v>
      </c>
      <c r="V9289">
        <v>31</v>
      </c>
      <c r="W9289">
        <v>3.67</v>
      </c>
      <c r="X9289">
        <v>10</v>
      </c>
      <c r="Z9289">
        <v>0.11</v>
      </c>
      <c r="AA9289">
        <v>20</v>
      </c>
      <c r="AB9289">
        <v>0.78</v>
      </c>
      <c r="AC9289">
        <v>1065</v>
      </c>
      <c r="AD9289">
        <v>2</v>
      </c>
      <c r="AE9289">
        <v>0.05</v>
      </c>
      <c r="AF9289">
        <v>21</v>
      </c>
      <c r="AG9289">
        <v>1140</v>
      </c>
      <c r="AH9289">
        <v>6</v>
      </c>
      <c r="AI9289">
        <v>1</v>
      </c>
      <c r="AJ9289">
        <v>9</v>
      </c>
      <c r="AK9289">
        <v>111</v>
      </c>
      <c r="AL9289">
        <v>0.09</v>
      </c>
      <c r="AM9289">
        <v>5</v>
      </c>
      <c r="AN9289">
        <v>5</v>
      </c>
      <c r="AO9289">
        <v>85</v>
      </c>
      <c r="AP9289">
        <v>5</v>
      </c>
      <c r="AQ9289">
        <v>68</v>
      </c>
    </row>
    <row r="9290" spans="1:43" hidden="1" x14ac:dyDescent="0.25">
      <c r="A9290" t="s">
        <v>33757</v>
      </c>
      <c r="B9290" t="s">
        <v>33758</v>
      </c>
      <c r="C9290" s="1" t="str">
        <f t="shared" si="638"/>
        <v>21:0154</v>
      </c>
      <c r="D9290" s="1" t="str">
        <f t="shared" si="639"/>
        <v>21:0064</v>
      </c>
      <c r="E9290" t="s">
        <v>33752</v>
      </c>
      <c r="F9290" t="s">
        <v>33759</v>
      </c>
      <c r="H9290">
        <v>53.769739199999997</v>
      </c>
      <c r="I9290">
        <v>-125.0217995</v>
      </c>
      <c r="J9290" s="1" t="str">
        <f t="shared" si="642"/>
        <v>Till</v>
      </c>
      <c r="K9290" s="1" t="str">
        <f t="shared" si="640"/>
        <v>&lt;63 micron</v>
      </c>
      <c r="L9290">
        <v>0.1</v>
      </c>
      <c r="M9290">
        <v>2.02</v>
      </c>
      <c r="N9290">
        <v>1</v>
      </c>
      <c r="O9290">
        <v>110</v>
      </c>
      <c r="P9290">
        <v>0.5</v>
      </c>
      <c r="Q9290">
        <v>1</v>
      </c>
      <c r="R9290">
        <v>0.91</v>
      </c>
      <c r="S9290">
        <v>0.25</v>
      </c>
      <c r="T9290">
        <v>10</v>
      </c>
      <c r="U9290">
        <v>32</v>
      </c>
      <c r="V9290">
        <v>30</v>
      </c>
      <c r="W9290">
        <v>3.62</v>
      </c>
      <c r="X9290">
        <v>10</v>
      </c>
      <c r="Z9290">
        <v>0.09</v>
      </c>
      <c r="AA9290">
        <v>20</v>
      </c>
      <c r="AB9290">
        <v>0.67</v>
      </c>
      <c r="AC9290">
        <v>640</v>
      </c>
      <c r="AD9290">
        <v>1</v>
      </c>
      <c r="AE9290">
        <v>0.05</v>
      </c>
      <c r="AF9290">
        <v>16</v>
      </c>
      <c r="AG9290">
        <v>1070</v>
      </c>
      <c r="AH9290">
        <v>4</v>
      </c>
      <c r="AI9290">
        <v>1</v>
      </c>
      <c r="AJ9290">
        <v>8</v>
      </c>
      <c r="AK9290">
        <v>108</v>
      </c>
      <c r="AL9290">
        <v>0.12</v>
      </c>
      <c r="AM9290">
        <v>5</v>
      </c>
      <c r="AN9290">
        <v>5</v>
      </c>
      <c r="AO9290">
        <v>87</v>
      </c>
      <c r="AP9290">
        <v>5</v>
      </c>
      <c r="AQ9290">
        <v>60</v>
      </c>
    </row>
    <row r="9291" spans="1:43" hidden="1" x14ac:dyDescent="0.25">
      <c r="A9291" t="s">
        <v>33760</v>
      </c>
      <c r="B9291" t="s">
        <v>33761</v>
      </c>
      <c r="C9291" s="1" t="str">
        <f t="shared" si="638"/>
        <v>21:0154</v>
      </c>
      <c r="D9291" s="1" t="str">
        <f t="shared" si="639"/>
        <v>21:0064</v>
      </c>
      <c r="E9291" t="s">
        <v>33762</v>
      </c>
      <c r="F9291" t="s">
        <v>33763</v>
      </c>
      <c r="H9291">
        <v>53.732006900000002</v>
      </c>
      <c r="I9291">
        <v>-124.99345580000001</v>
      </c>
      <c r="J9291" s="1" t="str">
        <f t="shared" si="642"/>
        <v>Till</v>
      </c>
      <c r="K9291" s="1" t="str">
        <f t="shared" si="640"/>
        <v>&lt;63 micron</v>
      </c>
      <c r="L9291">
        <v>0.1</v>
      </c>
      <c r="M9291">
        <v>1.26</v>
      </c>
      <c r="N9291">
        <v>1</v>
      </c>
      <c r="O9291">
        <v>100</v>
      </c>
      <c r="P9291">
        <v>0.25</v>
      </c>
      <c r="Q9291">
        <v>1</v>
      </c>
      <c r="R9291">
        <v>0.81</v>
      </c>
      <c r="S9291">
        <v>0.25</v>
      </c>
      <c r="T9291">
        <v>5</v>
      </c>
      <c r="U9291">
        <v>37</v>
      </c>
      <c r="V9291">
        <v>20</v>
      </c>
      <c r="W9291">
        <v>2.7</v>
      </c>
      <c r="X9291">
        <v>10</v>
      </c>
      <c r="Z9291">
        <v>0.08</v>
      </c>
      <c r="AA9291">
        <v>10</v>
      </c>
      <c r="AB9291">
        <v>0.35</v>
      </c>
      <c r="AC9291">
        <v>460</v>
      </c>
      <c r="AD9291">
        <v>2</v>
      </c>
      <c r="AE9291">
        <v>0.03</v>
      </c>
      <c r="AF9291">
        <v>16</v>
      </c>
      <c r="AG9291">
        <v>1100</v>
      </c>
      <c r="AH9291">
        <v>1</v>
      </c>
      <c r="AI9291">
        <v>1</v>
      </c>
      <c r="AJ9291">
        <v>5</v>
      </c>
      <c r="AK9291">
        <v>104</v>
      </c>
      <c r="AL9291">
        <v>0.14000000000000001</v>
      </c>
      <c r="AM9291">
        <v>5</v>
      </c>
      <c r="AN9291">
        <v>5</v>
      </c>
      <c r="AO9291">
        <v>85</v>
      </c>
      <c r="AP9291">
        <v>5</v>
      </c>
      <c r="AQ9291">
        <v>48</v>
      </c>
    </row>
    <row r="9292" spans="1:43" hidden="1" x14ac:dyDescent="0.25">
      <c r="A9292" t="s">
        <v>33764</v>
      </c>
      <c r="B9292" t="s">
        <v>33765</v>
      </c>
      <c r="C9292" s="1" t="str">
        <f t="shared" si="638"/>
        <v>21:0154</v>
      </c>
      <c r="D9292" s="1" t="str">
        <f t="shared" si="639"/>
        <v>21:0064</v>
      </c>
      <c r="E9292" t="s">
        <v>33766</v>
      </c>
      <c r="F9292" t="s">
        <v>33767</v>
      </c>
      <c r="H9292">
        <v>53.725966999999997</v>
      </c>
      <c r="I9292">
        <v>-124.80451909999999</v>
      </c>
      <c r="J9292" s="1" t="str">
        <f>HYPERLINK("http://geochem.nrcan.gc.ca/cdogs/content/kwd/kwd020053_e.htm", "Glaciolacustrine")</f>
        <v>Glaciolacustrine</v>
      </c>
      <c r="K9292" s="1" t="str">
        <f t="shared" si="640"/>
        <v>&lt;63 micron</v>
      </c>
      <c r="L9292">
        <v>0.1</v>
      </c>
      <c r="M9292">
        <v>1.47</v>
      </c>
      <c r="N9292">
        <v>1</v>
      </c>
      <c r="O9292">
        <v>100</v>
      </c>
      <c r="P9292">
        <v>0.25</v>
      </c>
      <c r="Q9292">
        <v>1</v>
      </c>
      <c r="R9292">
        <v>0.99</v>
      </c>
      <c r="S9292">
        <v>0.25</v>
      </c>
      <c r="T9292">
        <v>6</v>
      </c>
      <c r="U9292">
        <v>18</v>
      </c>
      <c r="V9292">
        <v>25</v>
      </c>
      <c r="W9292">
        <v>2.77</v>
      </c>
      <c r="X9292">
        <v>5</v>
      </c>
      <c r="Z9292">
        <v>0.1</v>
      </c>
      <c r="AA9292">
        <v>10</v>
      </c>
      <c r="AB9292">
        <v>0.63</v>
      </c>
      <c r="AC9292">
        <v>590</v>
      </c>
      <c r="AD9292">
        <v>1</v>
      </c>
      <c r="AE9292">
        <v>0.02</v>
      </c>
      <c r="AF9292">
        <v>13</v>
      </c>
      <c r="AG9292">
        <v>980</v>
      </c>
      <c r="AH9292">
        <v>6</v>
      </c>
      <c r="AI9292">
        <v>1</v>
      </c>
      <c r="AJ9292">
        <v>6</v>
      </c>
      <c r="AK9292">
        <v>64</v>
      </c>
      <c r="AL9292">
        <v>0.11</v>
      </c>
      <c r="AM9292">
        <v>5</v>
      </c>
      <c r="AN9292">
        <v>5</v>
      </c>
      <c r="AO9292">
        <v>60</v>
      </c>
      <c r="AP9292">
        <v>5</v>
      </c>
      <c r="AQ9292">
        <v>60</v>
      </c>
    </row>
    <row r="9293" spans="1:43" hidden="1" x14ac:dyDescent="0.25">
      <c r="A9293" t="s">
        <v>33768</v>
      </c>
      <c r="B9293" t="s">
        <v>33769</v>
      </c>
      <c r="C9293" s="1" t="str">
        <f t="shared" si="638"/>
        <v>21:0154</v>
      </c>
      <c r="D9293" s="1" t="str">
        <f t="shared" si="639"/>
        <v>21:0064</v>
      </c>
      <c r="E9293" t="s">
        <v>33770</v>
      </c>
      <c r="F9293" t="s">
        <v>33771</v>
      </c>
      <c r="H9293">
        <v>53.712582500000003</v>
      </c>
      <c r="I9293">
        <v>-124.84516429999999</v>
      </c>
      <c r="J9293" s="1" t="str">
        <f>HYPERLINK("http://geochem.nrcan.gc.ca/cdogs/content/kwd/kwd020044_e.htm", "Till")</f>
        <v>Till</v>
      </c>
      <c r="K9293" s="1" t="str">
        <f t="shared" si="640"/>
        <v>&lt;63 micron</v>
      </c>
      <c r="L9293">
        <v>0.1</v>
      </c>
      <c r="M9293">
        <v>1.4</v>
      </c>
      <c r="N9293">
        <v>14</v>
      </c>
      <c r="O9293">
        <v>220</v>
      </c>
      <c r="P9293">
        <v>0.5</v>
      </c>
      <c r="Q9293">
        <v>1</v>
      </c>
      <c r="R9293">
        <v>0.73</v>
      </c>
      <c r="S9293">
        <v>0.25</v>
      </c>
      <c r="T9293">
        <v>10</v>
      </c>
      <c r="U9293">
        <v>37</v>
      </c>
      <c r="V9293">
        <v>24</v>
      </c>
      <c r="W9293">
        <v>3.35</v>
      </c>
      <c r="X9293">
        <v>10</v>
      </c>
      <c r="Z9293">
        <v>0.12</v>
      </c>
      <c r="AA9293">
        <v>20</v>
      </c>
      <c r="AB9293">
        <v>0.44</v>
      </c>
      <c r="AC9293">
        <v>645</v>
      </c>
      <c r="AD9293">
        <v>1</v>
      </c>
      <c r="AE9293">
        <v>0.01</v>
      </c>
      <c r="AF9293">
        <v>16</v>
      </c>
      <c r="AG9293">
        <v>1280</v>
      </c>
      <c r="AH9293">
        <v>6</v>
      </c>
      <c r="AI9293">
        <v>1</v>
      </c>
      <c r="AJ9293">
        <v>8</v>
      </c>
      <c r="AK9293">
        <v>95</v>
      </c>
      <c r="AL9293">
        <v>0.11</v>
      </c>
      <c r="AM9293">
        <v>5</v>
      </c>
      <c r="AN9293">
        <v>5</v>
      </c>
      <c r="AO9293">
        <v>82</v>
      </c>
      <c r="AP9293">
        <v>5</v>
      </c>
      <c r="AQ9293">
        <v>62</v>
      </c>
    </row>
    <row r="9294" spans="1:43" hidden="1" x14ac:dyDescent="0.25">
      <c r="A9294" t="s">
        <v>33772</v>
      </c>
      <c r="B9294" t="s">
        <v>33773</v>
      </c>
      <c r="C9294" s="1" t="str">
        <f t="shared" si="638"/>
        <v>21:0154</v>
      </c>
      <c r="D9294" s="1" t="str">
        <f t="shared" si="639"/>
        <v>21:0064</v>
      </c>
      <c r="E9294" t="s">
        <v>33774</v>
      </c>
      <c r="F9294" t="s">
        <v>33775</v>
      </c>
      <c r="H9294">
        <v>53.707759600000003</v>
      </c>
      <c r="I9294">
        <v>-124.90063739999999</v>
      </c>
      <c r="J9294" s="1" t="str">
        <f>HYPERLINK("http://geochem.nrcan.gc.ca/cdogs/content/kwd/kwd020044_e.htm", "Till")</f>
        <v>Till</v>
      </c>
      <c r="K9294" s="1" t="str">
        <f t="shared" si="640"/>
        <v>&lt;63 micron</v>
      </c>
      <c r="L9294">
        <v>0.1</v>
      </c>
      <c r="M9294">
        <v>2.4700000000000002</v>
      </c>
      <c r="N9294">
        <v>8</v>
      </c>
      <c r="O9294">
        <v>160</v>
      </c>
      <c r="P9294">
        <v>0.25</v>
      </c>
      <c r="Q9294">
        <v>1</v>
      </c>
      <c r="R9294">
        <v>0.56999999999999995</v>
      </c>
      <c r="S9294">
        <v>0.25</v>
      </c>
      <c r="T9294">
        <v>4</v>
      </c>
      <c r="U9294">
        <v>37</v>
      </c>
      <c r="V9294">
        <v>16</v>
      </c>
      <c r="W9294">
        <v>2.97</v>
      </c>
      <c r="X9294">
        <v>10</v>
      </c>
      <c r="Z9294">
        <v>0.1</v>
      </c>
      <c r="AA9294">
        <v>10</v>
      </c>
      <c r="AB9294">
        <v>0.62</v>
      </c>
      <c r="AC9294">
        <v>280</v>
      </c>
      <c r="AD9294">
        <v>1</v>
      </c>
      <c r="AE9294">
        <v>0.01</v>
      </c>
      <c r="AF9294">
        <v>19</v>
      </c>
      <c r="AG9294">
        <v>700</v>
      </c>
      <c r="AH9294">
        <v>6</v>
      </c>
      <c r="AI9294">
        <v>1</v>
      </c>
      <c r="AJ9294">
        <v>7</v>
      </c>
      <c r="AK9294">
        <v>134</v>
      </c>
      <c r="AL9294">
        <v>0.14000000000000001</v>
      </c>
      <c r="AM9294">
        <v>5</v>
      </c>
      <c r="AN9294">
        <v>5</v>
      </c>
      <c r="AO9294">
        <v>68</v>
      </c>
      <c r="AP9294">
        <v>5</v>
      </c>
      <c r="AQ9294">
        <v>40</v>
      </c>
    </row>
    <row r="9295" spans="1:43" hidden="1" x14ac:dyDescent="0.25">
      <c r="A9295" t="s">
        <v>33776</v>
      </c>
      <c r="B9295" t="s">
        <v>33777</v>
      </c>
      <c r="C9295" s="1" t="str">
        <f t="shared" si="638"/>
        <v>21:0154</v>
      </c>
      <c r="D9295" s="1" t="str">
        <f t="shared" si="639"/>
        <v>21:0064</v>
      </c>
      <c r="E9295" t="s">
        <v>33778</v>
      </c>
      <c r="F9295" t="s">
        <v>33779</v>
      </c>
      <c r="H9295">
        <v>53.709370800000002</v>
      </c>
      <c r="I9295">
        <v>-124.6816803</v>
      </c>
      <c r="J9295" s="1" t="str">
        <f>HYPERLINK("http://geochem.nrcan.gc.ca/cdogs/content/kwd/kwd020044_e.htm", "Till")</f>
        <v>Till</v>
      </c>
      <c r="K9295" s="1" t="str">
        <f t="shared" si="640"/>
        <v>&lt;63 micron</v>
      </c>
      <c r="L9295">
        <v>0.1</v>
      </c>
      <c r="M9295">
        <v>1.74</v>
      </c>
      <c r="N9295">
        <v>12</v>
      </c>
      <c r="O9295">
        <v>130</v>
      </c>
      <c r="P9295">
        <v>0.5</v>
      </c>
      <c r="Q9295">
        <v>1</v>
      </c>
      <c r="R9295">
        <v>1.71</v>
      </c>
      <c r="S9295">
        <v>0.25</v>
      </c>
      <c r="T9295">
        <v>19</v>
      </c>
      <c r="U9295">
        <v>47</v>
      </c>
      <c r="V9295">
        <v>26</v>
      </c>
      <c r="W9295">
        <v>4.24</v>
      </c>
      <c r="X9295">
        <v>10</v>
      </c>
      <c r="Z9295">
        <v>0.12</v>
      </c>
      <c r="AA9295">
        <v>20</v>
      </c>
      <c r="AB9295">
        <v>1.1499999999999999</v>
      </c>
      <c r="AC9295">
        <v>895</v>
      </c>
      <c r="AD9295">
        <v>2</v>
      </c>
      <c r="AE9295">
        <v>5.0000000000000001E-3</v>
      </c>
      <c r="AF9295">
        <v>53</v>
      </c>
      <c r="AG9295">
        <v>1250</v>
      </c>
      <c r="AH9295">
        <v>6</v>
      </c>
      <c r="AI9295">
        <v>1</v>
      </c>
      <c r="AJ9295">
        <v>5</v>
      </c>
      <c r="AK9295">
        <v>144</v>
      </c>
      <c r="AL9295">
        <v>0.17</v>
      </c>
      <c r="AM9295">
        <v>5</v>
      </c>
      <c r="AN9295">
        <v>5</v>
      </c>
      <c r="AO9295">
        <v>79</v>
      </c>
      <c r="AP9295">
        <v>5</v>
      </c>
      <c r="AQ9295">
        <v>84</v>
      </c>
    </row>
    <row r="9296" spans="1:43" hidden="1" x14ac:dyDescent="0.25">
      <c r="A9296" t="s">
        <v>33780</v>
      </c>
      <c r="B9296" t="s">
        <v>33781</v>
      </c>
      <c r="C9296" s="1" t="str">
        <f t="shared" si="638"/>
        <v>21:0154</v>
      </c>
      <c r="D9296" s="1" t="str">
        <f t="shared" si="639"/>
        <v>21:0064</v>
      </c>
      <c r="E9296" t="s">
        <v>33778</v>
      </c>
      <c r="F9296" t="s">
        <v>33782</v>
      </c>
      <c r="H9296">
        <v>53.709370800000002</v>
      </c>
      <c r="I9296">
        <v>-124.6816803</v>
      </c>
      <c r="J9296" s="1" t="str">
        <f>HYPERLINK("http://geochem.nrcan.gc.ca/cdogs/content/kwd/kwd020053_e.htm", "Glaciolacustrine")</f>
        <v>Glaciolacustrine</v>
      </c>
      <c r="K9296" s="1" t="str">
        <f t="shared" si="640"/>
        <v>&lt;63 micron</v>
      </c>
      <c r="L9296">
        <v>0.1</v>
      </c>
      <c r="M9296">
        <v>1.61</v>
      </c>
      <c r="N9296">
        <v>6</v>
      </c>
      <c r="O9296">
        <v>150</v>
      </c>
      <c r="P9296">
        <v>0.5</v>
      </c>
      <c r="Q9296">
        <v>1</v>
      </c>
      <c r="R9296">
        <v>1.08</v>
      </c>
      <c r="S9296">
        <v>0.25</v>
      </c>
      <c r="T9296">
        <v>8</v>
      </c>
      <c r="U9296">
        <v>29</v>
      </c>
      <c r="V9296">
        <v>23</v>
      </c>
      <c r="W9296">
        <v>3.45</v>
      </c>
      <c r="X9296">
        <v>5</v>
      </c>
      <c r="Z9296">
        <v>0.12</v>
      </c>
      <c r="AA9296">
        <v>20</v>
      </c>
      <c r="AB9296">
        <v>0.52</v>
      </c>
      <c r="AC9296">
        <v>420</v>
      </c>
      <c r="AD9296">
        <v>1</v>
      </c>
      <c r="AE9296">
        <v>0.01</v>
      </c>
      <c r="AF9296">
        <v>17</v>
      </c>
      <c r="AG9296">
        <v>1030</v>
      </c>
      <c r="AH9296">
        <v>8</v>
      </c>
      <c r="AI9296">
        <v>1</v>
      </c>
      <c r="AJ9296">
        <v>7</v>
      </c>
      <c r="AK9296">
        <v>74</v>
      </c>
      <c r="AL9296">
        <v>0.13</v>
      </c>
      <c r="AM9296">
        <v>5</v>
      </c>
      <c r="AN9296">
        <v>5</v>
      </c>
      <c r="AO9296">
        <v>76</v>
      </c>
      <c r="AP9296">
        <v>5</v>
      </c>
      <c r="AQ9296">
        <v>74</v>
      </c>
    </row>
    <row r="9297" spans="1:43" hidden="1" x14ac:dyDescent="0.25">
      <c r="A9297" t="s">
        <v>33783</v>
      </c>
      <c r="B9297" t="s">
        <v>33784</v>
      </c>
      <c r="C9297" s="1" t="str">
        <f t="shared" si="638"/>
        <v>21:0154</v>
      </c>
      <c r="D9297" s="1" t="str">
        <f t="shared" si="639"/>
        <v>21:0064</v>
      </c>
      <c r="E9297" t="s">
        <v>33785</v>
      </c>
      <c r="F9297" t="s">
        <v>33786</v>
      </c>
      <c r="H9297">
        <v>53.689582700000003</v>
      </c>
      <c r="I9297">
        <v>-124.8059159</v>
      </c>
      <c r="J9297" s="1" t="str">
        <f t="shared" ref="J9297:J9360" si="643">HYPERLINK("http://geochem.nrcan.gc.ca/cdogs/content/kwd/kwd020044_e.htm", "Till")</f>
        <v>Till</v>
      </c>
      <c r="K9297" s="1" t="str">
        <f t="shared" si="640"/>
        <v>&lt;63 micron</v>
      </c>
      <c r="L9297">
        <v>0.1</v>
      </c>
      <c r="M9297">
        <v>1.46</v>
      </c>
      <c r="N9297">
        <v>8</v>
      </c>
      <c r="O9297">
        <v>160</v>
      </c>
      <c r="P9297">
        <v>0.5</v>
      </c>
      <c r="Q9297">
        <v>1</v>
      </c>
      <c r="R9297">
        <v>0.68</v>
      </c>
      <c r="S9297">
        <v>0.25</v>
      </c>
      <c r="T9297">
        <v>9</v>
      </c>
      <c r="U9297">
        <v>20</v>
      </c>
      <c r="V9297">
        <v>18</v>
      </c>
      <c r="W9297">
        <v>2.81</v>
      </c>
      <c r="X9297">
        <v>10</v>
      </c>
      <c r="Z9297">
        <v>0.16</v>
      </c>
      <c r="AA9297">
        <v>20</v>
      </c>
      <c r="AB9297">
        <v>0.5</v>
      </c>
      <c r="AC9297">
        <v>900</v>
      </c>
      <c r="AD9297">
        <v>1</v>
      </c>
      <c r="AE9297">
        <v>0.04</v>
      </c>
      <c r="AF9297">
        <v>17</v>
      </c>
      <c r="AG9297">
        <v>960</v>
      </c>
      <c r="AH9297">
        <v>6</v>
      </c>
      <c r="AI9297">
        <v>1</v>
      </c>
      <c r="AJ9297">
        <v>6</v>
      </c>
      <c r="AK9297">
        <v>74</v>
      </c>
      <c r="AL9297">
        <v>0.1</v>
      </c>
      <c r="AM9297">
        <v>5</v>
      </c>
      <c r="AN9297">
        <v>5</v>
      </c>
      <c r="AO9297">
        <v>66</v>
      </c>
      <c r="AP9297">
        <v>5</v>
      </c>
      <c r="AQ9297">
        <v>64</v>
      </c>
    </row>
    <row r="9298" spans="1:43" hidden="1" x14ac:dyDescent="0.25">
      <c r="A9298" t="s">
        <v>33787</v>
      </c>
      <c r="B9298" t="s">
        <v>33788</v>
      </c>
      <c r="C9298" s="1" t="str">
        <f t="shared" si="638"/>
        <v>21:0154</v>
      </c>
      <c r="D9298" s="1" t="str">
        <f t="shared" si="639"/>
        <v>21:0064</v>
      </c>
      <c r="E9298" t="s">
        <v>33789</v>
      </c>
      <c r="F9298" t="s">
        <v>33790</v>
      </c>
      <c r="H9298">
        <v>53.646698200000003</v>
      </c>
      <c r="I9298">
        <v>-124.8327541</v>
      </c>
      <c r="J9298" s="1" t="str">
        <f t="shared" si="643"/>
        <v>Till</v>
      </c>
      <c r="K9298" s="1" t="str">
        <f t="shared" si="640"/>
        <v>&lt;63 micron</v>
      </c>
      <c r="L9298">
        <v>0.1</v>
      </c>
      <c r="M9298">
        <v>1.49</v>
      </c>
      <c r="N9298">
        <v>10</v>
      </c>
      <c r="O9298">
        <v>180</v>
      </c>
      <c r="P9298">
        <v>0.5</v>
      </c>
      <c r="Q9298">
        <v>1</v>
      </c>
      <c r="R9298">
        <v>0.69</v>
      </c>
      <c r="S9298">
        <v>0.25</v>
      </c>
      <c r="T9298">
        <v>10</v>
      </c>
      <c r="U9298">
        <v>26</v>
      </c>
      <c r="V9298">
        <v>18</v>
      </c>
      <c r="W9298">
        <v>3.47</v>
      </c>
      <c r="X9298">
        <v>10</v>
      </c>
      <c r="Z9298">
        <v>0.11</v>
      </c>
      <c r="AA9298">
        <v>20</v>
      </c>
      <c r="AB9298">
        <v>0.55000000000000004</v>
      </c>
      <c r="AC9298">
        <v>585</v>
      </c>
      <c r="AD9298">
        <v>1</v>
      </c>
      <c r="AE9298">
        <v>0.04</v>
      </c>
      <c r="AF9298">
        <v>20</v>
      </c>
      <c r="AG9298">
        <v>1230</v>
      </c>
      <c r="AH9298">
        <v>4</v>
      </c>
      <c r="AI9298">
        <v>1</v>
      </c>
      <c r="AJ9298">
        <v>8</v>
      </c>
      <c r="AK9298">
        <v>101</v>
      </c>
      <c r="AL9298">
        <v>0.08</v>
      </c>
      <c r="AM9298">
        <v>5</v>
      </c>
      <c r="AN9298">
        <v>5</v>
      </c>
      <c r="AO9298">
        <v>70</v>
      </c>
      <c r="AP9298">
        <v>5</v>
      </c>
      <c r="AQ9298">
        <v>64</v>
      </c>
    </row>
    <row r="9299" spans="1:43" hidden="1" x14ac:dyDescent="0.25">
      <c r="A9299" t="s">
        <v>33791</v>
      </c>
      <c r="B9299" t="s">
        <v>33792</v>
      </c>
      <c r="C9299" s="1" t="str">
        <f t="shared" si="638"/>
        <v>21:0154</v>
      </c>
      <c r="D9299" s="1" t="str">
        <f t="shared" si="639"/>
        <v>21:0064</v>
      </c>
      <c r="E9299" t="s">
        <v>33793</v>
      </c>
      <c r="F9299" t="s">
        <v>33794</v>
      </c>
      <c r="H9299">
        <v>53.653781100000003</v>
      </c>
      <c r="I9299">
        <v>-124.88035120000001</v>
      </c>
      <c r="J9299" s="1" t="str">
        <f t="shared" si="643"/>
        <v>Till</v>
      </c>
      <c r="K9299" s="1" t="str">
        <f t="shared" si="640"/>
        <v>&lt;63 micron</v>
      </c>
      <c r="L9299">
        <v>0.1</v>
      </c>
      <c r="M9299">
        <v>1.05</v>
      </c>
      <c r="N9299">
        <v>8</v>
      </c>
      <c r="O9299">
        <v>150</v>
      </c>
      <c r="P9299">
        <v>0.5</v>
      </c>
      <c r="Q9299">
        <v>1</v>
      </c>
      <c r="R9299">
        <v>0.64</v>
      </c>
      <c r="S9299">
        <v>0.25</v>
      </c>
      <c r="T9299">
        <v>6</v>
      </c>
      <c r="U9299">
        <v>23</v>
      </c>
      <c r="V9299">
        <v>14</v>
      </c>
      <c r="W9299">
        <v>2.94</v>
      </c>
      <c r="X9299">
        <v>10</v>
      </c>
      <c r="Z9299">
        <v>0.09</v>
      </c>
      <c r="AA9299">
        <v>20</v>
      </c>
      <c r="AB9299">
        <v>0.37</v>
      </c>
      <c r="AC9299">
        <v>390</v>
      </c>
      <c r="AD9299">
        <v>1</v>
      </c>
      <c r="AE9299">
        <v>0.03</v>
      </c>
      <c r="AF9299">
        <v>14</v>
      </c>
      <c r="AG9299">
        <v>1070</v>
      </c>
      <c r="AH9299">
        <v>2</v>
      </c>
      <c r="AI9299">
        <v>1</v>
      </c>
      <c r="AJ9299">
        <v>5</v>
      </c>
      <c r="AK9299">
        <v>85</v>
      </c>
      <c r="AL9299">
        <v>0.1</v>
      </c>
      <c r="AM9299">
        <v>5</v>
      </c>
      <c r="AN9299">
        <v>5</v>
      </c>
      <c r="AO9299">
        <v>62</v>
      </c>
      <c r="AP9299">
        <v>5</v>
      </c>
      <c r="AQ9299">
        <v>50</v>
      </c>
    </row>
    <row r="9300" spans="1:43" hidden="1" x14ac:dyDescent="0.25">
      <c r="A9300" t="s">
        <v>33795</v>
      </c>
      <c r="B9300" t="s">
        <v>33796</v>
      </c>
      <c r="C9300" s="1" t="str">
        <f t="shared" si="638"/>
        <v>21:0154</v>
      </c>
      <c r="D9300" s="1" t="str">
        <f t="shared" si="639"/>
        <v>21:0064</v>
      </c>
      <c r="E9300" t="s">
        <v>33797</v>
      </c>
      <c r="F9300" t="s">
        <v>33798</v>
      </c>
      <c r="H9300">
        <v>53.6163478</v>
      </c>
      <c r="I9300">
        <v>-124.8768725</v>
      </c>
      <c r="J9300" s="1" t="str">
        <f t="shared" si="643"/>
        <v>Till</v>
      </c>
      <c r="K9300" s="1" t="str">
        <f t="shared" si="640"/>
        <v>&lt;63 micron</v>
      </c>
      <c r="L9300">
        <v>0.1</v>
      </c>
      <c r="M9300">
        <v>0.91</v>
      </c>
      <c r="N9300">
        <v>48</v>
      </c>
      <c r="O9300">
        <v>160</v>
      </c>
      <c r="P9300">
        <v>0.5</v>
      </c>
      <c r="Q9300">
        <v>1</v>
      </c>
      <c r="R9300">
        <v>0.57999999999999996</v>
      </c>
      <c r="S9300">
        <v>0.25</v>
      </c>
      <c r="T9300">
        <v>5</v>
      </c>
      <c r="U9300">
        <v>17</v>
      </c>
      <c r="V9300">
        <v>12</v>
      </c>
      <c r="W9300">
        <v>2.58</v>
      </c>
      <c r="X9300">
        <v>10</v>
      </c>
      <c r="Z9300">
        <v>7.0000000000000007E-2</v>
      </c>
      <c r="AA9300">
        <v>20</v>
      </c>
      <c r="AB9300">
        <v>0.28000000000000003</v>
      </c>
      <c r="AC9300">
        <v>330</v>
      </c>
      <c r="AD9300">
        <v>1</v>
      </c>
      <c r="AE9300">
        <v>0.03</v>
      </c>
      <c r="AF9300">
        <v>9</v>
      </c>
      <c r="AG9300">
        <v>1030</v>
      </c>
      <c r="AH9300">
        <v>4</v>
      </c>
      <c r="AI9300">
        <v>2</v>
      </c>
      <c r="AJ9300">
        <v>5</v>
      </c>
      <c r="AK9300">
        <v>94</v>
      </c>
      <c r="AL9300">
        <v>0.06</v>
      </c>
      <c r="AM9300">
        <v>5</v>
      </c>
      <c r="AN9300">
        <v>5</v>
      </c>
      <c r="AO9300">
        <v>52</v>
      </c>
      <c r="AP9300">
        <v>5</v>
      </c>
      <c r="AQ9300">
        <v>54</v>
      </c>
    </row>
    <row r="9301" spans="1:43" hidden="1" x14ac:dyDescent="0.25">
      <c r="A9301" t="s">
        <v>33799</v>
      </c>
      <c r="B9301" t="s">
        <v>33800</v>
      </c>
      <c r="C9301" s="1" t="str">
        <f t="shared" si="638"/>
        <v>21:0154</v>
      </c>
      <c r="D9301" s="1" t="str">
        <f t="shared" si="639"/>
        <v>21:0064</v>
      </c>
      <c r="E9301" t="s">
        <v>33801</v>
      </c>
      <c r="F9301" t="s">
        <v>33802</v>
      </c>
      <c r="H9301">
        <v>53.627444199999999</v>
      </c>
      <c r="I9301">
        <v>-124.9000501</v>
      </c>
      <c r="J9301" s="1" t="str">
        <f t="shared" si="643"/>
        <v>Till</v>
      </c>
      <c r="K9301" s="1" t="str">
        <f t="shared" si="640"/>
        <v>&lt;63 micron</v>
      </c>
      <c r="L9301">
        <v>0.1</v>
      </c>
      <c r="M9301">
        <v>1.23</v>
      </c>
      <c r="N9301">
        <v>6</v>
      </c>
      <c r="O9301">
        <v>190</v>
      </c>
      <c r="P9301">
        <v>0.5</v>
      </c>
      <c r="Q9301">
        <v>1</v>
      </c>
      <c r="R9301">
        <v>0.67</v>
      </c>
      <c r="S9301">
        <v>0.25</v>
      </c>
      <c r="T9301">
        <v>7</v>
      </c>
      <c r="U9301">
        <v>18</v>
      </c>
      <c r="V9301">
        <v>14</v>
      </c>
      <c r="W9301">
        <v>2.68</v>
      </c>
      <c r="X9301">
        <v>10</v>
      </c>
      <c r="Z9301">
        <v>0.11</v>
      </c>
      <c r="AA9301">
        <v>20</v>
      </c>
      <c r="AB9301">
        <v>0.33</v>
      </c>
      <c r="AC9301">
        <v>585</v>
      </c>
      <c r="AD9301">
        <v>1</v>
      </c>
      <c r="AE9301">
        <v>0.03</v>
      </c>
      <c r="AF9301">
        <v>11</v>
      </c>
      <c r="AG9301">
        <v>1020</v>
      </c>
      <c r="AH9301">
        <v>6</v>
      </c>
      <c r="AI9301">
        <v>1</v>
      </c>
      <c r="AJ9301">
        <v>5</v>
      </c>
      <c r="AK9301">
        <v>119</v>
      </c>
      <c r="AL9301">
        <v>7.0000000000000007E-2</v>
      </c>
      <c r="AM9301">
        <v>5</v>
      </c>
      <c r="AN9301">
        <v>5</v>
      </c>
      <c r="AO9301">
        <v>57</v>
      </c>
      <c r="AP9301">
        <v>5</v>
      </c>
      <c r="AQ9301">
        <v>54</v>
      </c>
    </row>
    <row r="9302" spans="1:43" hidden="1" x14ac:dyDescent="0.25">
      <c r="A9302" t="s">
        <v>33803</v>
      </c>
      <c r="B9302" t="s">
        <v>33804</v>
      </c>
      <c r="C9302" s="1" t="str">
        <f t="shared" si="638"/>
        <v>21:0154</v>
      </c>
      <c r="D9302" s="1" t="str">
        <f t="shared" si="639"/>
        <v>21:0064</v>
      </c>
      <c r="E9302" t="s">
        <v>33805</v>
      </c>
      <c r="F9302" t="s">
        <v>33806</v>
      </c>
      <c r="H9302">
        <v>53.570383700000001</v>
      </c>
      <c r="I9302">
        <v>-124.8114794</v>
      </c>
      <c r="J9302" s="1" t="str">
        <f t="shared" si="643"/>
        <v>Till</v>
      </c>
      <c r="K9302" s="1" t="str">
        <f t="shared" si="640"/>
        <v>&lt;63 micron</v>
      </c>
      <c r="L9302">
        <v>0.1</v>
      </c>
      <c r="M9302">
        <v>1.29</v>
      </c>
      <c r="N9302">
        <v>8</v>
      </c>
      <c r="O9302">
        <v>150</v>
      </c>
      <c r="P9302">
        <v>0.25</v>
      </c>
      <c r="Q9302">
        <v>1</v>
      </c>
      <c r="R9302">
        <v>0.57999999999999996</v>
      </c>
      <c r="S9302">
        <v>0.25</v>
      </c>
      <c r="T9302">
        <v>10</v>
      </c>
      <c r="U9302">
        <v>26</v>
      </c>
      <c r="V9302">
        <v>23</v>
      </c>
      <c r="W9302">
        <v>3.29</v>
      </c>
      <c r="X9302">
        <v>10</v>
      </c>
      <c r="Z9302">
        <v>0.12</v>
      </c>
      <c r="AA9302">
        <v>10</v>
      </c>
      <c r="AB9302">
        <v>0.38</v>
      </c>
      <c r="AC9302">
        <v>740</v>
      </c>
      <c r="AD9302">
        <v>1</v>
      </c>
      <c r="AE9302">
        <v>0.01</v>
      </c>
      <c r="AF9302">
        <v>23</v>
      </c>
      <c r="AG9302">
        <v>860</v>
      </c>
      <c r="AH9302">
        <v>6</v>
      </c>
      <c r="AI9302">
        <v>1</v>
      </c>
      <c r="AJ9302">
        <v>7</v>
      </c>
      <c r="AK9302">
        <v>59</v>
      </c>
      <c r="AL9302">
        <v>0.1</v>
      </c>
      <c r="AM9302">
        <v>5</v>
      </c>
      <c r="AN9302">
        <v>5</v>
      </c>
      <c r="AO9302">
        <v>68</v>
      </c>
      <c r="AP9302">
        <v>5</v>
      </c>
      <c r="AQ9302">
        <v>72</v>
      </c>
    </row>
    <row r="9303" spans="1:43" hidden="1" x14ac:dyDescent="0.25">
      <c r="A9303" t="s">
        <v>33807</v>
      </c>
      <c r="B9303" t="s">
        <v>33808</v>
      </c>
      <c r="C9303" s="1" t="str">
        <f t="shared" si="638"/>
        <v>21:0154</v>
      </c>
      <c r="D9303" s="1" t="str">
        <f t="shared" si="639"/>
        <v>21:0064</v>
      </c>
      <c r="E9303" t="s">
        <v>33809</v>
      </c>
      <c r="F9303" t="s">
        <v>33810</v>
      </c>
      <c r="H9303">
        <v>53.570544200000001</v>
      </c>
      <c r="I9303">
        <v>-124.7948731</v>
      </c>
      <c r="J9303" s="1" t="str">
        <f t="shared" si="643"/>
        <v>Till</v>
      </c>
      <c r="K9303" s="1" t="str">
        <f t="shared" si="640"/>
        <v>&lt;63 micron</v>
      </c>
      <c r="L9303">
        <v>0.1</v>
      </c>
      <c r="M9303">
        <v>1.44</v>
      </c>
      <c r="N9303">
        <v>8</v>
      </c>
      <c r="O9303">
        <v>160</v>
      </c>
      <c r="P9303">
        <v>0.25</v>
      </c>
      <c r="Q9303">
        <v>1</v>
      </c>
      <c r="R9303">
        <v>1.06</v>
      </c>
      <c r="S9303">
        <v>0.25</v>
      </c>
      <c r="T9303">
        <v>9</v>
      </c>
      <c r="U9303">
        <v>24</v>
      </c>
      <c r="V9303">
        <v>20</v>
      </c>
      <c r="W9303">
        <v>3.04</v>
      </c>
      <c r="X9303">
        <v>10</v>
      </c>
      <c r="Z9303">
        <v>0.16</v>
      </c>
      <c r="AA9303">
        <v>10</v>
      </c>
      <c r="AB9303">
        <v>0.51</v>
      </c>
      <c r="AC9303">
        <v>645</v>
      </c>
      <c r="AD9303">
        <v>2</v>
      </c>
      <c r="AE9303">
        <v>0.03</v>
      </c>
      <c r="AF9303">
        <v>18</v>
      </c>
      <c r="AG9303">
        <v>860</v>
      </c>
      <c r="AH9303">
        <v>6</v>
      </c>
      <c r="AI9303">
        <v>1</v>
      </c>
      <c r="AJ9303">
        <v>6</v>
      </c>
      <c r="AK9303">
        <v>79</v>
      </c>
      <c r="AL9303">
        <v>0.1</v>
      </c>
      <c r="AM9303">
        <v>5</v>
      </c>
      <c r="AN9303">
        <v>5</v>
      </c>
      <c r="AO9303">
        <v>69</v>
      </c>
      <c r="AP9303">
        <v>5</v>
      </c>
      <c r="AQ9303">
        <v>68</v>
      </c>
    </row>
    <row r="9304" spans="1:43" hidden="1" x14ac:dyDescent="0.25">
      <c r="A9304" t="s">
        <v>33811</v>
      </c>
      <c r="B9304" t="s">
        <v>33812</v>
      </c>
      <c r="C9304" s="1" t="str">
        <f t="shared" si="638"/>
        <v>21:0154</v>
      </c>
      <c r="D9304" s="1" t="str">
        <f t="shared" si="639"/>
        <v>21:0064</v>
      </c>
      <c r="E9304" t="s">
        <v>33813</v>
      </c>
      <c r="F9304" t="s">
        <v>33814</v>
      </c>
      <c r="H9304">
        <v>53.569160099999998</v>
      </c>
      <c r="I9304">
        <v>-124.7456566</v>
      </c>
      <c r="J9304" s="1" t="str">
        <f t="shared" si="643"/>
        <v>Till</v>
      </c>
      <c r="K9304" s="1" t="str">
        <f t="shared" si="640"/>
        <v>&lt;63 micron</v>
      </c>
      <c r="L9304">
        <v>0.1</v>
      </c>
      <c r="M9304">
        <v>1.33</v>
      </c>
      <c r="N9304">
        <v>8</v>
      </c>
      <c r="O9304">
        <v>150</v>
      </c>
      <c r="P9304">
        <v>0.25</v>
      </c>
      <c r="Q9304">
        <v>1</v>
      </c>
      <c r="R9304">
        <v>0.62</v>
      </c>
      <c r="S9304">
        <v>0.25</v>
      </c>
      <c r="T9304">
        <v>5</v>
      </c>
      <c r="U9304">
        <v>27</v>
      </c>
      <c r="V9304">
        <v>17</v>
      </c>
      <c r="W9304">
        <v>3.18</v>
      </c>
      <c r="X9304">
        <v>10</v>
      </c>
      <c r="Z9304">
        <v>0.09</v>
      </c>
      <c r="AA9304">
        <v>10</v>
      </c>
      <c r="AB9304">
        <v>0.34</v>
      </c>
      <c r="AC9304">
        <v>480</v>
      </c>
      <c r="AD9304">
        <v>1</v>
      </c>
      <c r="AE9304">
        <v>0.03</v>
      </c>
      <c r="AF9304">
        <v>14</v>
      </c>
      <c r="AG9304">
        <v>830</v>
      </c>
      <c r="AH9304">
        <v>6</v>
      </c>
      <c r="AI9304">
        <v>1</v>
      </c>
      <c r="AJ9304">
        <v>6</v>
      </c>
      <c r="AK9304">
        <v>68</v>
      </c>
      <c r="AL9304">
        <v>0.13</v>
      </c>
      <c r="AM9304">
        <v>5</v>
      </c>
      <c r="AN9304">
        <v>5</v>
      </c>
      <c r="AO9304">
        <v>73</v>
      </c>
      <c r="AP9304">
        <v>5</v>
      </c>
      <c r="AQ9304">
        <v>56</v>
      </c>
    </row>
    <row r="9305" spans="1:43" hidden="1" x14ac:dyDescent="0.25">
      <c r="A9305" t="s">
        <v>33815</v>
      </c>
      <c r="B9305" t="s">
        <v>33816</v>
      </c>
      <c r="C9305" s="1" t="str">
        <f t="shared" si="638"/>
        <v>21:0154</v>
      </c>
      <c r="D9305" s="1" t="str">
        <f t="shared" si="639"/>
        <v>21:0064</v>
      </c>
      <c r="E9305" t="s">
        <v>33817</v>
      </c>
      <c r="F9305" t="s">
        <v>33818</v>
      </c>
      <c r="H9305">
        <v>53.564676400000003</v>
      </c>
      <c r="I9305">
        <v>-124.62361110000001</v>
      </c>
      <c r="J9305" s="1" t="str">
        <f t="shared" si="643"/>
        <v>Till</v>
      </c>
      <c r="K9305" s="1" t="str">
        <f t="shared" si="640"/>
        <v>&lt;63 micron</v>
      </c>
      <c r="L9305">
        <v>0.1</v>
      </c>
      <c r="M9305">
        <v>2.66</v>
      </c>
      <c r="N9305">
        <v>1</v>
      </c>
      <c r="O9305">
        <v>430</v>
      </c>
      <c r="P9305">
        <v>0.5</v>
      </c>
      <c r="Q9305">
        <v>1</v>
      </c>
      <c r="R9305">
        <v>0.86</v>
      </c>
      <c r="S9305">
        <v>0.25</v>
      </c>
      <c r="T9305">
        <v>7</v>
      </c>
      <c r="U9305">
        <v>26</v>
      </c>
      <c r="V9305">
        <v>22</v>
      </c>
      <c r="W9305">
        <v>4.41</v>
      </c>
      <c r="X9305">
        <v>10</v>
      </c>
      <c r="Z9305">
        <v>0.24</v>
      </c>
      <c r="AA9305">
        <v>10</v>
      </c>
      <c r="AB9305">
        <v>1.26</v>
      </c>
      <c r="AC9305">
        <v>775</v>
      </c>
      <c r="AD9305">
        <v>1</v>
      </c>
      <c r="AE9305">
        <v>0.01</v>
      </c>
      <c r="AF9305">
        <v>18</v>
      </c>
      <c r="AG9305">
        <v>1210</v>
      </c>
      <c r="AH9305">
        <v>2</v>
      </c>
      <c r="AI9305">
        <v>1</v>
      </c>
      <c r="AJ9305">
        <v>10</v>
      </c>
      <c r="AK9305">
        <v>122</v>
      </c>
      <c r="AL9305">
        <v>0.27</v>
      </c>
      <c r="AM9305">
        <v>5</v>
      </c>
      <c r="AN9305">
        <v>5</v>
      </c>
      <c r="AO9305">
        <v>94</v>
      </c>
      <c r="AP9305">
        <v>5</v>
      </c>
      <c r="AQ9305">
        <v>66</v>
      </c>
    </row>
    <row r="9306" spans="1:43" hidden="1" x14ac:dyDescent="0.25">
      <c r="A9306" t="s">
        <v>33819</v>
      </c>
      <c r="B9306" t="s">
        <v>33820</v>
      </c>
      <c r="C9306" s="1" t="str">
        <f t="shared" si="638"/>
        <v>21:0154</v>
      </c>
      <c r="D9306" s="1" t="str">
        <f t="shared" si="639"/>
        <v>21:0064</v>
      </c>
      <c r="E9306" t="s">
        <v>33821</v>
      </c>
      <c r="F9306" t="s">
        <v>33822</v>
      </c>
      <c r="H9306">
        <v>53.581123400000003</v>
      </c>
      <c r="I9306">
        <v>-124.6305105</v>
      </c>
      <c r="J9306" s="1" t="str">
        <f t="shared" si="643"/>
        <v>Till</v>
      </c>
      <c r="K9306" s="1" t="str">
        <f t="shared" si="640"/>
        <v>&lt;63 micron</v>
      </c>
      <c r="L9306">
        <v>0.1</v>
      </c>
      <c r="M9306">
        <v>1.84</v>
      </c>
      <c r="N9306">
        <v>1</v>
      </c>
      <c r="O9306">
        <v>200</v>
      </c>
      <c r="P9306">
        <v>0.5</v>
      </c>
      <c r="Q9306">
        <v>1</v>
      </c>
      <c r="R9306">
        <v>0.8</v>
      </c>
      <c r="S9306">
        <v>0.25</v>
      </c>
      <c r="T9306">
        <v>13</v>
      </c>
      <c r="U9306">
        <v>26</v>
      </c>
      <c r="V9306">
        <v>24</v>
      </c>
      <c r="W9306">
        <v>3.86</v>
      </c>
      <c r="X9306">
        <v>10</v>
      </c>
      <c r="Z9306">
        <v>0.11</v>
      </c>
      <c r="AA9306">
        <v>10</v>
      </c>
      <c r="AB9306">
        <v>0.7</v>
      </c>
      <c r="AC9306">
        <v>655</v>
      </c>
      <c r="AD9306">
        <v>0.5</v>
      </c>
      <c r="AE9306">
        <v>0.03</v>
      </c>
      <c r="AF9306">
        <v>17</v>
      </c>
      <c r="AG9306">
        <v>1160</v>
      </c>
      <c r="AH9306">
        <v>8</v>
      </c>
      <c r="AI9306">
        <v>1</v>
      </c>
      <c r="AJ9306">
        <v>8</v>
      </c>
      <c r="AK9306">
        <v>80</v>
      </c>
      <c r="AL9306">
        <v>0.14000000000000001</v>
      </c>
      <c r="AM9306">
        <v>5</v>
      </c>
      <c r="AN9306">
        <v>5</v>
      </c>
      <c r="AO9306">
        <v>89</v>
      </c>
      <c r="AP9306">
        <v>5</v>
      </c>
      <c r="AQ9306">
        <v>74</v>
      </c>
    </row>
    <row r="9307" spans="1:43" hidden="1" x14ac:dyDescent="0.25">
      <c r="A9307" t="s">
        <v>33823</v>
      </c>
      <c r="B9307" t="s">
        <v>33824</v>
      </c>
      <c r="C9307" s="1" t="str">
        <f t="shared" si="638"/>
        <v>21:0154</v>
      </c>
      <c r="D9307" s="1" t="str">
        <f t="shared" si="639"/>
        <v>21:0064</v>
      </c>
      <c r="E9307" t="s">
        <v>33825</v>
      </c>
      <c r="F9307" t="s">
        <v>33826</v>
      </c>
      <c r="H9307">
        <v>53.535696600000001</v>
      </c>
      <c r="I9307">
        <v>-124.5619913</v>
      </c>
      <c r="J9307" s="1" t="str">
        <f t="shared" si="643"/>
        <v>Till</v>
      </c>
      <c r="K9307" s="1" t="str">
        <f t="shared" si="640"/>
        <v>&lt;63 micron</v>
      </c>
      <c r="L9307">
        <v>0.1</v>
      </c>
      <c r="M9307">
        <v>1.25</v>
      </c>
      <c r="N9307">
        <v>8</v>
      </c>
      <c r="O9307">
        <v>150</v>
      </c>
      <c r="P9307">
        <v>0.25</v>
      </c>
      <c r="Q9307">
        <v>1</v>
      </c>
      <c r="R9307">
        <v>0.68</v>
      </c>
      <c r="S9307">
        <v>0.25</v>
      </c>
      <c r="T9307">
        <v>10</v>
      </c>
      <c r="U9307">
        <v>23</v>
      </c>
      <c r="V9307">
        <v>19</v>
      </c>
      <c r="W9307">
        <v>3.06</v>
      </c>
      <c r="X9307">
        <v>10</v>
      </c>
      <c r="Z9307">
        <v>0.09</v>
      </c>
      <c r="AA9307">
        <v>10</v>
      </c>
      <c r="AB9307">
        <v>0.37</v>
      </c>
      <c r="AC9307">
        <v>570</v>
      </c>
      <c r="AD9307">
        <v>1</v>
      </c>
      <c r="AE9307">
        <v>0.03</v>
      </c>
      <c r="AF9307">
        <v>14</v>
      </c>
      <c r="AG9307">
        <v>850</v>
      </c>
      <c r="AH9307">
        <v>8</v>
      </c>
      <c r="AI9307">
        <v>6</v>
      </c>
      <c r="AJ9307">
        <v>5</v>
      </c>
      <c r="AK9307">
        <v>67</v>
      </c>
      <c r="AL9307">
        <v>0.12</v>
      </c>
      <c r="AM9307">
        <v>5</v>
      </c>
      <c r="AN9307">
        <v>5</v>
      </c>
      <c r="AO9307">
        <v>70</v>
      </c>
      <c r="AP9307">
        <v>5</v>
      </c>
      <c r="AQ9307">
        <v>62</v>
      </c>
    </row>
    <row r="9308" spans="1:43" hidden="1" x14ac:dyDescent="0.25">
      <c r="A9308" t="s">
        <v>33827</v>
      </c>
      <c r="B9308" t="s">
        <v>33828</v>
      </c>
      <c r="C9308" s="1" t="str">
        <f t="shared" si="638"/>
        <v>21:0154</v>
      </c>
      <c r="D9308" s="1" t="str">
        <f t="shared" si="639"/>
        <v>21:0064</v>
      </c>
      <c r="E9308" t="s">
        <v>33829</v>
      </c>
      <c r="F9308" t="s">
        <v>33830</v>
      </c>
      <c r="H9308">
        <v>53.515615099999998</v>
      </c>
      <c r="I9308">
        <v>-124.5165172</v>
      </c>
      <c r="J9308" s="1" t="str">
        <f t="shared" si="643"/>
        <v>Till</v>
      </c>
      <c r="K9308" s="1" t="str">
        <f t="shared" si="640"/>
        <v>&lt;63 micron</v>
      </c>
      <c r="L9308">
        <v>0.1</v>
      </c>
      <c r="M9308">
        <v>1.26</v>
      </c>
      <c r="N9308">
        <v>4</v>
      </c>
      <c r="O9308">
        <v>150</v>
      </c>
      <c r="P9308">
        <v>0.25</v>
      </c>
      <c r="Q9308">
        <v>1</v>
      </c>
      <c r="R9308">
        <v>0.65</v>
      </c>
      <c r="S9308">
        <v>0.25</v>
      </c>
      <c r="T9308">
        <v>10</v>
      </c>
      <c r="U9308">
        <v>24</v>
      </c>
      <c r="V9308">
        <v>22</v>
      </c>
      <c r="W9308">
        <v>3.16</v>
      </c>
      <c r="X9308">
        <v>10</v>
      </c>
      <c r="Z9308">
        <v>0.09</v>
      </c>
      <c r="AA9308">
        <v>10</v>
      </c>
      <c r="AB9308">
        <v>0.4</v>
      </c>
      <c r="AC9308">
        <v>575</v>
      </c>
      <c r="AD9308">
        <v>1</v>
      </c>
      <c r="AE9308">
        <v>0.03</v>
      </c>
      <c r="AF9308">
        <v>17</v>
      </c>
      <c r="AG9308">
        <v>830</v>
      </c>
      <c r="AH9308">
        <v>8</v>
      </c>
      <c r="AI9308">
        <v>1</v>
      </c>
      <c r="AJ9308">
        <v>6</v>
      </c>
      <c r="AK9308">
        <v>58</v>
      </c>
      <c r="AL9308">
        <v>0.11</v>
      </c>
      <c r="AM9308">
        <v>5</v>
      </c>
      <c r="AN9308">
        <v>5</v>
      </c>
      <c r="AO9308">
        <v>68</v>
      </c>
      <c r="AP9308">
        <v>5</v>
      </c>
      <c r="AQ9308">
        <v>66</v>
      </c>
    </row>
    <row r="9309" spans="1:43" hidden="1" x14ac:dyDescent="0.25">
      <c r="A9309" t="s">
        <v>33831</v>
      </c>
      <c r="B9309" t="s">
        <v>33832</v>
      </c>
      <c r="C9309" s="1" t="str">
        <f t="shared" si="638"/>
        <v>21:0154</v>
      </c>
      <c r="D9309" s="1" t="str">
        <f t="shared" si="639"/>
        <v>21:0064</v>
      </c>
      <c r="E9309" t="s">
        <v>33833</v>
      </c>
      <c r="F9309" t="s">
        <v>33834</v>
      </c>
      <c r="H9309">
        <v>53.975552899999997</v>
      </c>
      <c r="I9309">
        <v>-124.78395310000001</v>
      </c>
      <c r="J9309" s="1" t="str">
        <f t="shared" si="643"/>
        <v>Till</v>
      </c>
      <c r="K9309" s="1" t="str">
        <f t="shared" si="640"/>
        <v>&lt;63 micron</v>
      </c>
      <c r="L9309">
        <v>0.1</v>
      </c>
      <c r="M9309">
        <v>0.9</v>
      </c>
      <c r="N9309">
        <v>1</v>
      </c>
      <c r="O9309">
        <v>110</v>
      </c>
      <c r="P9309">
        <v>0.25</v>
      </c>
      <c r="Q9309">
        <v>1</v>
      </c>
      <c r="R9309">
        <v>0.44</v>
      </c>
      <c r="S9309">
        <v>0.25</v>
      </c>
      <c r="T9309">
        <v>7</v>
      </c>
      <c r="U9309">
        <v>18</v>
      </c>
      <c r="V9309">
        <v>15</v>
      </c>
      <c r="W9309">
        <v>2.37</v>
      </c>
      <c r="X9309">
        <v>10</v>
      </c>
      <c r="Z9309">
        <v>7.0000000000000007E-2</v>
      </c>
      <c r="AA9309">
        <v>10</v>
      </c>
      <c r="AB9309">
        <v>0.24</v>
      </c>
      <c r="AC9309">
        <v>445</v>
      </c>
      <c r="AD9309">
        <v>3</v>
      </c>
      <c r="AE9309">
        <v>0.01</v>
      </c>
      <c r="AF9309">
        <v>8</v>
      </c>
      <c r="AG9309">
        <v>840</v>
      </c>
      <c r="AH9309">
        <v>6</v>
      </c>
      <c r="AI9309">
        <v>1</v>
      </c>
      <c r="AJ9309">
        <v>4</v>
      </c>
      <c r="AK9309">
        <v>48</v>
      </c>
      <c r="AL9309">
        <v>0.08</v>
      </c>
      <c r="AM9309">
        <v>5</v>
      </c>
      <c r="AN9309">
        <v>5</v>
      </c>
      <c r="AO9309">
        <v>57</v>
      </c>
      <c r="AP9309">
        <v>5</v>
      </c>
      <c r="AQ9309">
        <v>44</v>
      </c>
    </row>
    <row r="9310" spans="1:43" hidden="1" x14ac:dyDescent="0.25">
      <c r="A9310" t="s">
        <v>33835</v>
      </c>
      <c r="B9310" t="s">
        <v>33836</v>
      </c>
      <c r="C9310" s="1" t="str">
        <f t="shared" ref="C9310:C9373" si="644">HYPERLINK("http://geochem.nrcan.gc.ca/cdogs/content/bdl/bdl210154_e.htm", "21:0154")</f>
        <v>21:0154</v>
      </c>
      <c r="D9310" s="1" t="str">
        <f t="shared" ref="D9310:D9373" si="645">HYPERLINK("http://geochem.nrcan.gc.ca/cdogs/content/svy/svy210064_e.htm", "21:0064")</f>
        <v>21:0064</v>
      </c>
      <c r="E9310" t="s">
        <v>33837</v>
      </c>
      <c r="F9310" t="s">
        <v>33838</v>
      </c>
      <c r="H9310">
        <v>53.923150700000001</v>
      </c>
      <c r="I9310">
        <v>-124.7125743</v>
      </c>
      <c r="J9310" s="1" t="str">
        <f t="shared" si="643"/>
        <v>Till</v>
      </c>
      <c r="K9310" s="1" t="str">
        <f t="shared" si="640"/>
        <v>&lt;63 micron</v>
      </c>
      <c r="L9310">
        <v>0.1</v>
      </c>
      <c r="M9310">
        <v>1.3</v>
      </c>
      <c r="N9310">
        <v>1</v>
      </c>
      <c r="O9310">
        <v>90</v>
      </c>
      <c r="P9310">
        <v>0.25</v>
      </c>
      <c r="Q9310">
        <v>1</v>
      </c>
      <c r="R9310">
        <v>0.49</v>
      </c>
      <c r="S9310">
        <v>0.25</v>
      </c>
      <c r="T9310">
        <v>8</v>
      </c>
      <c r="U9310">
        <v>17</v>
      </c>
      <c r="V9310">
        <v>21</v>
      </c>
      <c r="W9310">
        <v>2.58</v>
      </c>
      <c r="X9310">
        <v>10</v>
      </c>
      <c r="Z9310">
        <v>0.09</v>
      </c>
      <c r="AA9310">
        <v>10</v>
      </c>
      <c r="AB9310">
        <v>0.34</v>
      </c>
      <c r="AC9310">
        <v>500</v>
      </c>
      <c r="AD9310">
        <v>1</v>
      </c>
      <c r="AE9310">
        <v>0.01</v>
      </c>
      <c r="AF9310">
        <v>8</v>
      </c>
      <c r="AG9310">
        <v>940</v>
      </c>
      <c r="AH9310">
        <v>8</v>
      </c>
      <c r="AI9310">
        <v>1</v>
      </c>
      <c r="AJ9310">
        <v>4</v>
      </c>
      <c r="AK9310">
        <v>52</v>
      </c>
      <c r="AL9310">
        <v>0.08</v>
      </c>
      <c r="AM9310">
        <v>5</v>
      </c>
      <c r="AN9310">
        <v>5</v>
      </c>
      <c r="AO9310">
        <v>60</v>
      </c>
      <c r="AP9310">
        <v>5</v>
      </c>
      <c r="AQ9310">
        <v>44</v>
      </c>
    </row>
    <row r="9311" spans="1:43" hidden="1" x14ac:dyDescent="0.25">
      <c r="A9311" t="s">
        <v>33839</v>
      </c>
      <c r="B9311" t="s">
        <v>33840</v>
      </c>
      <c r="C9311" s="1" t="str">
        <f t="shared" si="644"/>
        <v>21:0154</v>
      </c>
      <c r="D9311" s="1" t="str">
        <f t="shared" si="645"/>
        <v>21:0064</v>
      </c>
      <c r="E9311" t="s">
        <v>33841</v>
      </c>
      <c r="F9311" t="s">
        <v>33842</v>
      </c>
      <c r="H9311">
        <v>53.851243099999998</v>
      </c>
      <c r="I9311">
        <v>-124.8070922</v>
      </c>
      <c r="J9311" s="1" t="str">
        <f t="shared" si="643"/>
        <v>Till</v>
      </c>
      <c r="K9311" s="1" t="str">
        <f t="shared" ref="K9311:K9374" si="646">HYPERLINK("http://geochem.nrcan.gc.ca/cdogs/content/kwd/kwd080004_e.htm", "&lt;63 micron")</f>
        <v>&lt;63 micron</v>
      </c>
      <c r="L9311">
        <v>0.1</v>
      </c>
      <c r="M9311">
        <v>0.55000000000000004</v>
      </c>
      <c r="N9311">
        <v>1</v>
      </c>
      <c r="O9311">
        <v>80</v>
      </c>
      <c r="P9311">
        <v>0.5</v>
      </c>
      <c r="Q9311">
        <v>1</v>
      </c>
      <c r="R9311">
        <v>0.35</v>
      </c>
      <c r="S9311">
        <v>0.25</v>
      </c>
      <c r="T9311">
        <v>5</v>
      </c>
      <c r="U9311">
        <v>15</v>
      </c>
      <c r="V9311">
        <v>9</v>
      </c>
      <c r="W9311">
        <v>2.59</v>
      </c>
      <c r="X9311">
        <v>10</v>
      </c>
      <c r="Z9311">
        <v>0.04</v>
      </c>
      <c r="AA9311">
        <v>20</v>
      </c>
      <c r="AB9311">
        <v>0.11</v>
      </c>
      <c r="AC9311">
        <v>515</v>
      </c>
      <c r="AD9311">
        <v>1</v>
      </c>
      <c r="AE9311">
        <v>0.01</v>
      </c>
      <c r="AF9311">
        <v>5</v>
      </c>
      <c r="AG9311">
        <v>860</v>
      </c>
      <c r="AH9311">
        <v>10</v>
      </c>
      <c r="AI9311">
        <v>1</v>
      </c>
      <c r="AJ9311">
        <v>3</v>
      </c>
      <c r="AK9311">
        <v>34</v>
      </c>
      <c r="AL9311">
        <v>0.09</v>
      </c>
      <c r="AM9311">
        <v>5</v>
      </c>
      <c r="AN9311">
        <v>5</v>
      </c>
      <c r="AO9311">
        <v>62</v>
      </c>
      <c r="AP9311">
        <v>5</v>
      </c>
      <c r="AQ9311">
        <v>54</v>
      </c>
    </row>
    <row r="9312" spans="1:43" hidden="1" x14ac:dyDescent="0.25">
      <c r="A9312" t="s">
        <v>33843</v>
      </c>
      <c r="B9312" t="s">
        <v>33844</v>
      </c>
      <c r="C9312" s="1" t="str">
        <f t="shared" si="644"/>
        <v>21:0154</v>
      </c>
      <c r="D9312" s="1" t="str">
        <f t="shared" si="645"/>
        <v>21:0064</v>
      </c>
      <c r="E9312" t="s">
        <v>33841</v>
      </c>
      <c r="F9312" t="s">
        <v>33845</v>
      </c>
      <c r="H9312">
        <v>53.851243099999998</v>
      </c>
      <c r="I9312">
        <v>-124.8070922</v>
      </c>
      <c r="J9312" s="1" t="str">
        <f t="shared" si="643"/>
        <v>Till</v>
      </c>
      <c r="K9312" s="1" t="str">
        <f t="shared" si="646"/>
        <v>&lt;63 micron</v>
      </c>
      <c r="L9312">
        <v>0.1</v>
      </c>
      <c r="M9312">
        <v>0.55000000000000004</v>
      </c>
      <c r="N9312">
        <v>1</v>
      </c>
      <c r="O9312">
        <v>70</v>
      </c>
      <c r="P9312">
        <v>0.5</v>
      </c>
      <c r="Q9312">
        <v>1</v>
      </c>
      <c r="R9312">
        <v>0.36</v>
      </c>
      <c r="S9312">
        <v>0.25</v>
      </c>
      <c r="T9312">
        <v>5</v>
      </c>
      <c r="U9312">
        <v>16</v>
      </c>
      <c r="V9312">
        <v>8</v>
      </c>
      <c r="W9312">
        <v>2.6</v>
      </c>
      <c r="X9312">
        <v>10</v>
      </c>
      <c r="Z9312">
        <v>0.03</v>
      </c>
      <c r="AA9312">
        <v>20</v>
      </c>
      <c r="AB9312">
        <v>0.11</v>
      </c>
      <c r="AC9312">
        <v>435</v>
      </c>
      <c r="AD9312">
        <v>1</v>
      </c>
      <c r="AE9312">
        <v>0.01</v>
      </c>
      <c r="AF9312">
        <v>4</v>
      </c>
      <c r="AG9312">
        <v>940</v>
      </c>
      <c r="AH9312">
        <v>10</v>
      </c>
      <c r="AI9312">
        <v>1</v>
      </c>
      <c r="AJ9312">
        <v>3</v>
      </c>
      <c r="AK9312">
        <v>34</v>
      </c>
      <c r="AL9312">
        <v>0.09</v>
      </c>
      <c r="AM9312">
        <v>5</v>
      </c>
      <c r="AN9312">
        <v>5</v>
      </c>
      <c r="AO9312">
        <v>64</v>
      </c>
      <c r="AP9312">
        <v>5</v>
      </c>
      <c r="AQ9312">
        <v>48</v>
      </c>
    </row>
    <row r="9313" spans="1:43" hidden="1" x14ac:dyDescent="0.25">
      <c r="A9313" t="s">
        <v>33846</v>
      </c>
      <c r="B9313" t="s">
        <v>33847</v>
      </c>
      <c r="C9313" s="1" t="str">
        <f t="shared" si="644"/>
        <v>21:0154</v>
      </c>
      <c r="D9313" s="1" t="str">
        <f t="shared" si="645"/>
        <v>21:0064</v>
      </c>
      <c r="E9313" t="s">
        <v>33848</v>
      </c>
      <c r="F9313" t="s">
        <v>33849</v>
      </c>
      <c r="H9313">
        <v>53.789469400000002</v>
      </c>
      <c r="I9313">
        <v>-124.8868712</v>
      </c>
      <c r="J9313" s="1" t="str">
        <f t="shared" si="643"/>
        <v>Till</v>
      </c>
      <c r="K9313" s="1" t="str">
        <f t="shared" si="646"/>
        <v>&lt;63 micron</v>
      </c>
      <c r="L9313">
        <v>0.1</v>
      </c>
      <c r="M9313">
        <v>1.29</v>
      </c>
      <c r="N9313">
        <v>2</v>
      </c>
      <c r="O9313">
        <v>410</v>
      </c>
      <c r="P9313">
        <v>0.5</v>
      </c>
      <c r="Q9313">
        <v>1</v>
      </c>
      <c r="R9313">
        <v>1.29</v>
      </c>
      <c r="S9313">
        <v>0.25</v>
      </c>
      <c r="T9313">
        <v>13</v>
      </c>
      <c r="U9313">
        <v>16</v>
      </c>
      <c r="V9313">
        <v>31</v>
      </c>
      <c r="W9313">
        <v>3.75</v>
      </c>
      <c r="X9313">
        <v>10</v>
      </c>
      <c r="Z9313">
        <v>0.13</v>
      </c>
      <c r="AA9313">
        <v>10</v>
      </c>
      <c r="AB9313">
        <v>0.6</v>
      </c>
      <c r="AC9313">
        <v>965</v>
      </c>
      <c r="AD9313">
        <v>1</v>
      </c>
      <c r="AE9313">
        <v>0.03</v>
      </c>
      <c r="AF9313">
        <v>10</v>
      </c>
      <c r="AG9313">
        <v>1130</v>
      </c>
      <c r="AH9313">
        <v>8</v>
      </c>
      <c r="AI9313">
        <v>1</v>
      </c>
      <c r="AJ9313">
        <v>6</v>
      </c>
      <c r="AK9313">
        <v>87</v>
      </c>
      <c r="AL9313">
        <v>0.06</v>
      </c>
      <c r="AM9313">
        <v>5</v>
      </c>
      <c r="AN9313">
        <v>5</v>
      </c>
      <c r="AO9313">
        <v>83</v>
      </c>
      <c r="AP9313">
        <v>5</v>
      </c>
      <c r="AQ9313">
        <v>82</v>
      </c>
    </row>
    <row r="9314" spans="1:43" hidden="1" x14ac:dyDescent="0.25">
      <c r="A9314" t="s">
        <v>33850</v>
      </c>
      <c r="B9314" t="s">
        <v>33851</v>
      </c>
      <c r="C9314" s="1" t="str">
        <f t="shared" si="644"/>
        <v>21:0154</v>
      </c>
      <c r="D9314" s="1" t="str">
        <f t="shared" si="645"/>
        <v>21:0064</v>
      </c>
      <c r="E9314" t="s">
        <v>33848</v>
      </c>
      <c r="F9314" t="s">
        <v>33852</v>
      </c>
      <c r="H9314">
        <v>53.789469400000002</v>
      </c>
      <c r="I9314">
        <v>-124.8868712</v>
      </c>
      <c r="J9314" s="1" t="str">
        <f t="shared" si="643"/>
        <v>Till</v>
      </c>
      <c r="K9314" s="1" t="str">
        <f t="shared" si="646"/>
        <v>&lt;63 micron</v>
      </c>
      <c r="L9314">
        <v>0.1</v>
      </c>
      <c r="M9314">
        <v>1.24</v>
      </c>
      <c r="N9314">
        <v>8</v>
      </c>
      <c r="O9314">
        <v>380</v>
      </c>
      <c r="P9314">
        <v>0.5</v>
      </c>
      <c r="Q9314">
        <v>1</v>
      </c>
      <c r="R9314">
        <v>1.48</v>
      </c>
      <c r="S9314">
        <v>0.25</v>
      </c>
      <c r="T9314">
        <v>13</v>
      </c>
      <c r="U9314">
        <v>16</v>
      </c>
      <c r="V9314">
        <v>38</v>
      </c>
      <c r="W9314">
        <v>3.6</v>
      </c>
      <c r="X9314">
        <v>10</v>
      </c>
      <c r="Z9314">
        <v>0.14000000000000001</v>
      </c>
      <c r="AA9314">
        <v>10</v>
      </c>
      <c r="AB9314">
        <v>0.55000000000000004</v>
      </c>
      <c r="AC9314">
        <v>1080</v>
      </c>
      <c r="AD9314">
        <v>1</v>
      </c>
      <c r="AE9314">
        <v>0.03</v>
      </c>
      <c r="AF9314">
        <v>10</v>
      </c>
      <c r="AG9314">
        <v>1140</v>
      </c>
      <c r="AH9314">
        <v>8</v>
      </c>
      <c r="AI9314">
        <v>1</v>
      </c>
      <c r="AJ9314">
        <v>6</v>
      </c>
      <c r="AK9314">
        <v>88</v>
      </c>
      <c r="AL9314">
        <v>7.0000000000000007E-2</v>
      </c>
      <c r="AM9314">
        <v>5</v>
      </c>
      <c r="AN9314">
        <v>5</v>
      </c>
      <c r="AO9314">
        <v>84</v>
      </c>
      <c r="AP9314">
        <v>5</v>
      </c>
      <c r="AQ9314">
        <v>78</v>
      </c>
    </row>
    <row r="9315" spans="1:43" hidden="1" x14ac:dyDescent="0.25">
      <c r="A9315" t="s">
        <v>33853</v>
      </c>
      <c r="B9315" t="s">
        <v>33854</v>
      </c>
      <c r="C9315" s="1" t="str">
        <f t="shared" si="644"/>
        <v>21:0154</v>
      </c>
      <c r="D9315" s="1" t="str">
        <f t="shared" si="645"/>
        <v>21:0064</v>
      </c>
      <c r="E9315" t="s">
        <v>33848</v>
      </c>
      <c r="F9315" t="s">
        <v>33855</v>
      </c>
      <c r="H9315">
        <v>53.789469400000002</v>
      </c>
      <c r="I9315">
        <v>-124.8868712</v>
      </c>
      <c r="J9315" s="1" t="str">
        <f t="shared" si="643"/>
        <v>Till</v>
      </c>
      <c r="K9315" s="1" t="str">
        <f t="shared" si="646"/>
        <v>&lt;63 micron</v>
      </c>
      <c r="L9315">
        <v>0.1</v>
      </c>
      <c r="M9315">
        <v>0.98</v>
      </c>
      <c r="N9315">
        <v>6</v>
      </c>
      <c r="O9315">
        <v>330</v>
      </c>
      <c r="P9315">
        <v>0.25</v>
      </c>
      <c r="Q9315">
        <v>1</v>
      </c>
      <c r="R9315">
        <v>1.59</v>
      </c>
      <c r="S9315">
        <v>0.25</v>
      </c>
      <c r="T9315">
        <v>11</v>
      </c>
      <c r="U9315">
        <v>17</v>
      </c>
      <c r="V9315">
        <v>30</v>
      </c>
      <c r="W9315">
        <v>3.55</v>
      </c>
      <c r="X9315">
        <v>10</v>
      </c>
      <c r="Z9315">
        <v>0.1</v>
      </c>
      <c r="AA9315">
        <v>10</v>
      </c>
      <c r="AB9315">
        <v>0.37</v>
      </c>
      <c r="AC9315">
        <v>935</v>
      </c>
      <c r="AD9315">
        <v>0.5</v>
      </c>
      <c r="AE9315">
        <v>0.03</v>
      </c>
      <c r="AF9315">
        <v>8</v>
      </c>
      <c r="AG9315">
        <v>1250</v>
      </c>
      <c r="AH9315">
        <v>8</v>
      </c>
      <c r="AI9315">
        <v>1</v>
      </c>
      <c r="AJ9315">
        <v>5</v>
      </c>
      <c r="AK9315">
        <v>64</v>
      </c>
      <c r="AL9315">
        <v>0.08</v>
      </c>
      <c r="AM9315">
        <v>5</v>
      </c>
      <c r="AN9315">
        <v>5</v>
      </c>
      <c r="AO9315">
        <v>85</v>
      </c>
      <c r="AP9315">
        <v>5</v>
      </c>
      <c r="AQ9315">
        <v>70</v>
      </c>
    </row>
    <row r="9316" spans="1:43" hidden="1" x14ac:dyDescent="0.25">
      <c r="A9316" t="s">
        <v>33856</v>
      </c>
      <c r="B9316" t="s">
        <v>33857</v>
      </c>
      <c r="C9316" s="1" t="str">
        <f t="shared" si="644"/>
        <v>21:0154</v>
      </c>
      <c r="D9316" s="1" t="str">
        <f t="shared" si="645"/>
        <v>21:0064</v>
      </c>
      <c r="E9316" t="s">
        <v>33858</v>
      </c>
      <c r="F9316" t="s">
        <v>33859</v>
      </c>
      <c r="H9316">
        <v>53.730468399999999</v>
      </c>
      <c r="I9316">
        <v>-124.9365308</v>
      </c>
      <c r="J9316" s="1" t="str">
        <f t="shared" si="643"/>
        <v>Till</v>
      </c>
      <c r="K9316" s="1" t="str">
        <f t="shared" si="646"/>
        <v>&lt;63 micron</v>
      </c>
      <c r="L9316">
        <v>0.1</v>
      </c>
      <c r="M9316">
        <v>1.1299999999999999</v>
      </c>
      <c r="N9316">
        <v>2</v>
      </c>
      <c r="O9316">
        <v>150</v>
      </c>
      <c r="P9316">
        <v>0.25</v>
      </c>
      <c r="Q9316">
        <v>1</v>
      </c>
      <c r="R9316">
        <v>0.6</v>
      </c>
      <c r="S9316">
        <v>0.25</v>
      </c>
      <c r="T9316">
        <v>9</v>
      </c>
      <c r="U9316">
        <v>23</v>
      </c>
      <c r="V9316">
        <v>16</v>
      </c>
      <c r="W9316">
        <v>2.81</v>
      </c>
      <c r="X9316">
        <v>10</v>
      </c>
      <c r="Z9316">
        <v>0.1</v>
      </c>
      <c r="AA9316">
        <v>20</v>
      </c>
      <c r="AB9316">
        <v>0.39</v>
      </c>
      <c r="AC9316">
        <v>490</v>
      </c>
      <c r="AD9316">
        <v>0.5</v>
      </c>
      <c r="AE9316">
        <v>0.04</v>
      </c>
      <c r="AF9316">
        <v>12</v>
      </c>
      <c r="AG9316">
        <v>950</v>
      </c>
      <c r="AH9316">
        <v>4</v>
      </c>
      <c r="AI9316">
        <v>1</v>
      </c>
      <c r="AJ9316">
        <v>5</v>
      </c>
      <c r="AK9316">
        <v>77</v>
      </c>
      <c r="AL9316">
        <v>0.11</v>
      </c>
      <c r="AM9316">
        <v>5</v>
      </c>
      <c r="AN9316">
        <v>5</v>
      </c>
      <c r="AO9316">
        <v>72</v>
      </c>
      <c r="AP9316">
        <v>5</v>
      </c>
      <c r="AQ9316">
        <v>60</v>
      </c>
    </row>
    <row r="9317" spans="1:43" hidden="1" x14ac:dyDescent="0.25">
      <c r="A9317" t="s">
        <v>33860</v>
      </c>
      <c r="B9317" t="s">
        <v>33861</v>
      </c>
      <c r="C9317" s="1" t="str">
        <f t="shared" si="644"/>
        <v>21:0154</v>
      </c>
      <c r="D9317" s="1" t="str">
        <f t="shared" si="645"/>
        <v>21:0064</v>
      </c>
      <c r="E9317" t="s">
        <v>33862</v>
      </c>
      <c r="F9317" t="s">
        <v>33863</v>
      </c>
      <c r="H9317">
        <v>53.705617400000001</v>
      </c>
      <c r="I9317">
        <v>-124.9444802</v>
      </c>
      <c r="J9317" s="1" t="str">
        <f t="shared" si="643"/>
        <v>Till</v>
      </c>
      <c r="K9317" s="1" t="str">
        <f t="shared" si="646"/>
        <v>&lt;63 micron</v>
      </c>
      <c r="L9317">
        <v>0.1</v>
      </c>
      <c r="M9317">
        <v>0.96</v>
      </c>
      <c r="N9317">
        <v>8</v>
      </c>
      <c r="O9317">
        <v>130</v>
      </c>
      <c r="P9317">
        <v>0.25</v>
      </c>
      <c r="Q9317">
        <v>1</v>
      </c>
      <c r="R9317">
        <v>0.8</v>
      </c>
      <c r="S9317">
        <v>0.25</v>
      </c>
      <c r="T9317">
        <v>8</v>
      </c>
      <c r="U9317">
        <v>19</v>
      </c>
      <c r="V9317">
        <v>13</v>
      </c>
      <c r="W9317">
        <v>2.56</v>
      </c>
      <c r="X9317">
        <v>10</v>
      </c>
      <c r="Z9317">
        <v>0.09</v>
      </c>
      <c r="AA9317">
        <v>10</v>
      </c>
      <c r="AB9317">
        <v>0.28000000000000003</v>
      </c>
      <c r="AC9317">
        <v>440</v>
      </c>
      <c r="AD9317">
        <v>0.5</v>
      </c>
      <c r="AE9317">
        <v>0.03</v>
      </c>
      <c r="AF9317">
        <v>9</v>
      </c>
      <c r="AG9317">
        <v>950</v>
      </c>
      <c r="AH9317">
        <v>4</v>
      </c>
      <c r="AI9317">
        <v>1</v>
      </c>
      <c r="AJ9317">
        <v>4</v>
      </c>
      <c r="AK9317">
        <v>62</v>
      </c>
      <c r="AL9317">
        <v>0.09</v>
      </c>
      <c r="AM9317">
        <v>5</v>
      </c>
      <c r="AN9317">
        <v>5</v>
      </c>
      <c r="AO9317">
        <v>65</v>
      </c>
      <c r="AP9317">
        <v>5</v>
      </c>
      <c r="AQ9317">
        <v>58</v>
      </c>
    </row>
    <row r="9318" spans="1:43" hidden="1" x14ac:dyDescent="0.25">
      <c r="A9318" t="s">
        <v>33864</v>
      </c>
      <c r="B9318" t="s">
        <v>33865</v>
      </c>
      <c r="C9318" s="1" t="str">
        <f t="shared" si="644"/>
        <v>21:0154</v>
      </c>
      <c r="D9318" s="1" t="str">
        <f t="shared" si="645"/>
        <v>21:0064</v>
      </c>
      <c r="E9318" t="s">
        <v>33866</v>
      </c>
      <c r="F9318" t="s">
        <v>33867</v>
      </c>
      <c r="H9318">
        <v>53.696548300000003</v>
      </c>
      <c r="I9318">
        <v>-125.0384368</v>
      </c>
      <c r="J9318" s="1" t="str">
        <f t="shared" si="643"/>
        <v>Till</v>
      </c>
      <c r="K9318" s="1" t="str">
        <f t="shared" si="646"/>
        <v>&lt;63 micron</v>
      </c>
      <c r="L9318">
        <v>0.1</v>
      </c>
      <c r="M9318">
        <v>1.05</v>
      </c>
      <c r="N9318">
        <v>1</v>
      </c>
      <c r="O9318">
        <v>120</v>
      </c>
      <c r="P9318">
        <v>0.25</v>
      </c>
      <c r="Q9318">
        <v>1</v>
      </c>
      <c r="R9318">
        <v>0.49</v>
      </c>
      <c r="S9318">
        <v>0.25</v>
      </c>
      <c r="T9318">
        <v>7</v>
      </c>
      <c r="U9318">
        <v>22</v>
      </c>
      <c r="V9318">
        <v>12</v>
      </c>
      <c r="W9318">
        <v>2.56</v>
      </c>
      <c r="X9318">
        <v>10</v>
      </c>
      <c r="Z9318">
        <v>0.08</v>
      </c>
      <c r="AA9318">
        <v>10</v>
      </c>
      <c r="AB9318">
        <v>0.24</v>
      </c>
      <c r="AC9318">
        <v>435</v>
      </c>
      <c r="AD9318">
        <v>1</v>
      </c>
      <c r="AE9318">
        <v>0.02</v>
      </c>
      <c r="AF9318">
        <v>9</v>
      </c>
      <c r="AG9318">
        <v>920</v>
      </c>
      <c r="AH9318">
        <v>4</v>
      </c>
      <c r="AI9318">
        <v>2</v>
      </c>
      <c r="AJ9318">
        <v>5</v>
      </c>
      <c r="AK9318">
        <v>53</v>
      </c>
      <c r="AL9318">
        <v>0.1</v>
      </c>
      <c r="AM9318">
        <v>5</v>
      </c>
      <c r="AN9318">
        <v>5</v>
      </c>
      <c r="AO9318">
        <v>65</v>
      </c>
      <c r="AP9318">
        <v>5</v>
      </c>
      <c r="AQ9318">
        <v>50</v>
      </c>
    </row>
    <row r="9319" spans="1:43" hidden="1" x14ac:dyDescent="0.25">
      <c r="A9319" t="s">
        <v>33868</v>
      </c>
      <c r="B9319" t="s">
        <v>33869</v>
      </c>
      <c r="C9319" s="1" t="str">
        <f t="shared" si="644"/>
        <v>21:0154</v>
      </c>
      <c r="D9319" s="1" t="str">
        <f t="shared" si="645"/>
        <v>21:0064</v>
      </c>
      <c r="E9319" t="s">
        <v>33870</v>
      </c>
      <c r="F9319" t="s">
        <v>33871</v>
      </c>
      <c r="H9319">
        <v>53.693044299999997</v>
      </c>
      <c r="I9319">
        <v>-124.9847977</v>
      </c>
      <c r="J9319" s="1" t="str">
        <f t="shared" si="643"/>
        <v>Till</v>
      </c>
      <c r="K9319" s="1" t="str">
        <f t="shared" si="646"/>
        <v>&lt;63 micron</v>
      </c>
      <c r="L9319">
        <v>0.1</v>
      </c>
      <c r="M9319">
        <v>1.35</v>
      </c>
      <c r="N9319">
        <v>10</v>
      </c>
      <c r="O9319">
        <v>250</v>
      </c>
      <c r="P9319">
        <v>0.25</v>
      </c>
      <c r="Q9319">
        <v>1</v>
      </c>
      <c r="R9319">
        <v>0.62</v>
      </c>
      <c r="S9319">
        <v>0.25</v>
      </c>
      <c r="T9319">
        <v>13</v>
      </c>
      <c r="U9319">
        <v>30</v>
      </c>
      <c r="V9319">
        <v>13</v>
      </c>
      <c r="W9319">
        <v>3.29</v>
      </c>
      <c r="X9319">
        <v>10</v>
      </c>
      <c r="Z9319">
        <v>0.16</v>
      </c>
      <c r="AA9319">
        <v>10</v>
      </c>
      <c r="AB9319">
        <v>0.7</v>
      </c>
      <c r="AC9319">
        <v>560</v>
      </c>
      <c r="AD9319">
        <v>0.5</v>
      </c>
      <c r="AE9319">
        <v>0.03</v>
      </c>
      <c r="AF9319">
        <v>21</v>
      </c>
      <c r="AG9319">
        <v>990</v>
      </c>
      <c r="AH9319">
        <v>2</v>
      </c>
      <c r="AI9319">
        <v>1</v>
      </c>
      <c r="AJ9319">
        <v>5</v>
      </c>
      <c r="AK9319">
        <v>69</v>
      </c>
      <c r="AL9319">
        <v>0.14000000000000001</v>
      </c>
      <c r="AM9319">
        <v>5</v>
      </c>
      <c r="AN9319">
        <v>5</v>
      </c>
      <c r="AO9319">
        <v>76</v>
      </c>
      <c r="AP9319">
        <v>5</v>
      </c>
      <c r="AQ9319">
        <v>58</v>
      </c>
    </row>
    <row r="9320" spans="1:43" hidden="1" x14ac:dyDescent="0.25">
      <c r="A9320" t="s">
        <v>33872</v>
      </c>
      <c r="B9320" t="s">
        <v>33873</v>
      </c>
      <c r="C9320" s="1" t="str">
        <f t="shared" si="644"/>
        <v>21:0154</v>
      </c>
      <c r="D9320" s="1" t="str">
        <f t="shared" si="645"/>
        <v>21:0064</v>
      </c>
      <c r="E9320" t="s">
        <v>33870</v>
      </c>
      <c r="F9320" t="s">
        <v>33874</v>
      </c>
      <c r="H9320">
        <v>53.693044299999997</v>
      </c>
      <c r="I9320">
        <v>-124.9847977</v>
      </c>
      <c r="J9320" s="1" t="str">
        <f t="shared" si="643"/>
        <v>Till</v>
      </c>
      <c r="K9320" s="1" t="str">
        <f t="shared" si="646"/>
        <v>&lt;63 micron</v>
      </c>
      <c r="L9320">
        <v>0.1</v>
      </c>
      <c r="M9320">
        <v>0.78</v>
      </c>
      <c r="N9320">
        <v>8</v>
      </c>
      <c r="O9320">
        <v>120</v>
      </c>
      <c r="P9320">
        <v>0.25</v>
      </c>
      <c r="Q9320">
        <v>1</v>
      </c>
      <c r="R9320">
        <v>1.42</v>
      </c>
      <c r="S9320">
        <v>0.25</v>
      </c>
      <c r="T9320">
        <v>7</v>
      </c>
      <c r="U9320">
        <v>18</v>
      </c>
      <c r="V9320">
        <v>13</v>
      </c>
      <c r="W9320">
        <v>2.27</v>
      </c>
      <c r="X9320">
        <v>10</v>
      </c>
      <c r="Z9320">
        <v>0.06</v>
      </c>
      <c r="AA9320">
        <v>10</v>
      </c>
      <c r="AB9320">
        <v>0.23</v>
      </c>
      <c r="AC9320">
        <v>375</v>
      </c>
      <c r="AD9320">
        <v>1</v>
      </c>
      <c r="AE9320">
        <v>0.03</v>
      </c>
      <c r="AF9320">
        <v>9</v>
      </c>
      <c r="AG9320">
        <v>860</v>
      </c>
      <c r="AH9320">
        <v>6</v>
      </c>
      <c r="AI9320">
        <v>2</v>
      </c>
      <c r="AJ9320">
        <v>3</v>
      </c>
      <c r="AK9320">
        <v>73</v>
      </c>
      <c r="AL9320">
        <v>0.09</v>
      </c>
      <c r="AM9320">
        <v>5</v>
      </c>
      <c r="AN9320">
        <v>5</v>
      </c>
      <c r="AO9320">
        <v>57</v>
      </c>
      <c r="AP9320">
        <v>5</v>
      </c>
      <c r="AQ9320">
        <v>48</v>
      </c>
    </row>
    <row r="9321" spans="1:43" hidden="1" x14ac:dyDescent="0.25">
      <c r="A9321" t="s">
        <v>33875</v>
      </c>
      <c r="B9321" t="s">
        <v>33876</v>
      </c>
      <c r="C9321" s="1" t="str">
        <f t="shared" si="644"/>
        <v>21:0154</v>
      </c>
      <c r="D9321" s="1" t="str">
        <f t="shared" si="645"/>
        <v>21:0064</v>
      </c>
      <c r="E9321" t="s">
        <v>33877</v>
      </c>
      <c r="F9321" t="s">
        <v>33878</v>
      </c>
      <c r="H9321">
        <v>53.689280199999999</v>
      </c>
      <c r="I9321">
        <v>-124.8839019</v>
      </c>
      <c r="J9321" s="1" t="str">
        <f t="shared" si="643"/>
        <v>Till</v>
      </c>
      <c r="K9321" s="1" t="str">
        <f t="shared" si="646"/>
        <v>&lt;63 micron</v>
      </c>
      <c r="L9321">
        <v>0.1</v>
      </c>
      <c r="M9321">
        <v>0.99</v>
      </c>
      <c r="N9321">
        <v>8</v>
      </c>
      <c r="O9321">
        <v>160</v>
      </c>
      <c r="P9321">
        <v>0.25</v>
      </c>
      <c r="Q9321">
        <v>1</v>
      </c>
      <c r="R9321">
        <v>0.56999999999999995</v>
      </c>
      <c r="S9321">
        <v>0.25</v>
      </c>
      <c r="T9321">
        <v>9</v>
      </c>
      <c r="U9321">
        <v>29</v>
      </c>
      <c r="V9321">
        <v>14</v>
      </c>
      <c r="W9321">
        <v>2.89</v>
      </c>
      <c r="X9321">
        <v>10</v>
      </c>
      <c r="Z9321">
        <v>0.1</v>
      </c>
      <c r="AA9321">
        <v>10</v>
      </c>
      <c r="AB9321">
        <v>0.36</v>
      </c>
      <c r="AC9321">
        <v>440</v>
      </c>
      <c r="AD9321">
        <v>0.5</v>
      </c>
      <c r="AE9321">
        <v>0.03</v>
      </c>
      <c r="AF9321">
        <v>14</v>
      </c>
      <c r="AG9321">
        <v>1130</v>
      </c>
      <c r="AH9321">
        <v>2</v>
      </c>
      <c r="AI9321">
        <v>1</v>
      </c>
      <c r="AJ9321">
        <v>5</v>
      </c>
      <c r="AK9321">
        <v>70</v>
      </c>
      <c r="AL9321">
        <v>0.12</v>
      </c>
      <c r="AM9321">
        <v>5</v>
      </c>
      <c r="AN9321">
        <v>5</v>
      </c>
      <c r="AO9321">
        <v>73</v>
      </c>
      <c r="AP9321">
        <v>5</v>
      </c>
      <c r="AQ9321">
        <v>54</v>
      </c>
    </row>
    <row r="9322" spans="1:43" hidden="1" x14ac:dyDescent="0.25">
      <c r="A9322" t="s">
        <v>33879</v>
      </c>
      <c r="B9322" t="s">
        <v>33880</v>
      </c>
      <c r="C9322" s="1" t="str">
        <f t="shared" si="644"/>
        <v>21:0154</v>
      </c>
      <c r="D9322" s="1" t="str">
        <f t="shared" si="645"/>
        <v>21:0064</v>
      </c>
      <c r="E9322" t="s">
        <v>33881</v>
      </c>
      <c r="F9322" t="s">
        <v>33882</v>
      </c>
      <c r="H9322">
        <v>53.667715999999999</v>
      </c>
      <c r="I9322">
        <v>-124.9942035</v>
      </c>
      <c r="J9322" s="1" t="str">
        <f t="shared" si="643"/>
        <v>Till</v>
      </c>
      <c r="K9322" s="1" t="str">
        <f t="shared" si="646"/>
        <v>&lt;63 micron</v>
      </c>
      <c r="L9322">
        <v>0.1</v>
      </c>
      <c r="M9322">
        <v>1.42</v>
      </c>
      <c r="N9322">
        <v>1</v>
      </c>
      <c r="O9322">
        <v>130</v>
      </c>
      <c r="P9322">
        <v>1</v>
      </c>
      <c r="Q9322">
        <v>1</v>
      </c>
      <c r="R9322">
        <v>0.53</v>
      </c>
      <c r="S9322">
        <v>0.25</v>
      </c>
      <c r="T9322">
        <v>4</v>
      </c>
      <c r="U9322">
        <v>11</v>
      </c>
      <c r="V9322">
        <v>7</v>
      </c>
      <c r="W9322">
        <v>1.63</v>
      </c>
      <c r="X9322">
        <v>10</v>
      </c>
      <c r="Z9322">
        <v>0.06</v>
      </c>
      <c r="AA9322">
        <v>30</v>
      </c>
      <c r="AB9322">
        <v>0.24</v>
      </c>
      <c r="AC9322">
        <v>175</v>
      </c>
      <c r="AD9322">
        <v>1</v>
      </c>
      <c r="AE9322">
        <v>0.06</v>
      </c>
      <c r="AF9322">
        <v>6</v>
      </c>
      <c r="AG9322">
        <v>490</v>
      </c>
      <c r="AH9322">
        <v>12</v>
      </c>
      <c r="AI9322">
        <v>1</v>
      </c>
      <c r="AJ9322">
        <v>3</v>
      </c>
      <c r="AK9322">
        <v>70</v>
      </c>
      <c r="AL9322">
        <v>0.03</v>
      </c>
      <c r="AM9322">
        <v>5</v>
      </c>
      <c r="AN9322">
        <v>5</v>
      </c>
      <c r="AO9322">
        <v>36</v>
      </c>
      <c r="AP9322">
        <v>5</v>
      </c>
      <c r="AQ9322">
        <v>40</v>
      </c>
    </row>
    <row r="9323" spans="1:43" hidden="1" x14ac:dyDescent="0.25">
      <c r="A9323" t="s">
        <v>33883</v>
      </c>
      <c r="B9323" t="s">
        <v>33884</v>
      </c>
      <c r="C9323" s="1" t="str">
        <f t="shared" si="644"/>
        <v>21:0154</v>
      </c>
      <c r="D9323" s="1" t="str">
        <f t="shared" si="645"/>
        <v>21:0064</v>
      </c>
      <c r="E9323" t="s">
        <v>33885</v>
      </c>
      <c r="F9323" t="s">
        <v>33886</v>
      </c>
      <c r="H9323">
        <v>53.660498199999999</v>
      </c>
      <c r="I9323">
        <v>-124.9548889</v>
      </c>
      <c r="J9323" s="1" t="str">
        <f t="shared" si="643"/>
        <v>Till</v>
      </c>
      <c r="K9323" s="1" t="str">
        <f t="shared" si="646"/>
        <v>&lt;63 micron</v>
      </c>
      <c r="L9323">
        <v>0.1</v>
      </c>
      <c r="M9323">
        <v>1.01</v>
      </c>
      <c r="N9323">
        <v>6</v>
      </c>
      <c r="O9323">
        <v>140</v>
      </c>
      <c r="P9323">
        <v>0.25</v>
      </c>
      <c r="Q9323">
        <v>1</v>
      </c>
      <c r="R9323">
        <v>0.94</v>
      </c>
      <c r="S9323">
        <v>0.25</v>
      </c>
      <c r="T9323">
        <v>8</v>
      </c>
      <c r="U9323">
        <v>18</v>
      </c>
      <c r="V9323">
        <v>14</v>
      </c>
      <c r="W9323">
        <v>2.44</v>
      </c>
      <c r="X9323">
        <v>10</v>
      </c>
      <c r="Z9323">
        <v>0.13</v>
      </c>
      <c r="AA9323">
        <v>20</v>
      </c>
      <c r="AB9323">
        <v>0.37</v>
      </c>
      <c r="AC9323">
        <v>505</v>
      </c>
      <c r="AD9323">
        <v>0.5</v>
      </c>
      <c r="AE9323">
        <v>0.04</v>
      </c>
      <c r="AF9323">
        <v>11</v>
      </c>
      <c r="AG9323">
        <v>960</v>
      </c>
      <c r="AH9323">
        <v>2</v>
      </c>
      <c r="AI9323">
        <v>1</v>
      </c>
      <c r="AJ9323">
        <v>4</v>
      </c>
      <c r="AK9323">
        <v>67</v>
      </c>
      <c r="AL9323">
        <v>0.08</v>
      </c>
      <c r="AM9323">
        <v>5</v>
      </c>
      <c r="AN9323">
        <v>5</v>
      </c>
      <c r="AO9323">
        <v>55</v>
      </c>
      <c r="AP9323">
        <v>5</v>
      </c>
      <c r="AQ9323">
        <v>54</v>
      </c>
    </row>
    <row r="9324" spans="1:43" hidden="1" x14ac:dyDescent="0.25">
      <c r="A9324" t="s">
        <v>33887</v>
      </c>
      <c r="B9324" t="s">
        <v>33888</v>
      </c>
      <c r="C9324" s="1" t="str">
        <f t="shared" si="644"/>
        <v>21:0154</v>
      </c>
      <c r="D9324" s="1" t="str">
        <f t="shared" si="645"/>
        <v>21:0064</v>
      </c>
      <c r="E9324" t="s">
        <v>33885</v>
      </c>
      <c r="F9324" t="s">
        <v>33889</v>
      </c>
      <c r="H9324">
        <v>53.660498199999999</v>
      </c>
      <c r="I9324">
        <v>-124.9548889</v>
      </c>
      <c r="J9324" s="1" t="str">
        <f t="shared" si="643"/>
        <v>Till</v>
      </c>
      <c r="K9324" s="1" t="str">
        <f t="shared" si="646"/>
        <v>&lt;63 micron</v>
      </c>
      <c r="L9324">
        <v>0.1</v>
      </c>
      <c r="M9324">
        <v>1</v>
      </c>
      <c r="N9324">
        <v>8</v>
      </c>
      <c r="O9324">
        <v>120</v>
      </c>
      <c r="P9324">
        <v>0.25</v>
      </c>
      <c r="Q9324">
        <v>1</v>
      </c>
      <c r="R9324">
        <v>0.88</v>
      </c>
      <c r="S9324">
        <v>0.25</v>
      </c>
      <c r="T9324">
        <v>7</v>
      </c>
      <c r="U9324">
        <v>18</v>
      </c>
      <c r="V9324">
        <v>14</v>
      </c>
      <c r="W9324">
        <v>2.39</v>
      </c>
      <c r="X9324">
        <v>10</v>
      </c>
      <c r="Z9324">
        <v>0.1</v>
      </c>
      <c r="AA9324">
        <v>10</v>
      </c>
      <c r="AB9324">
        <v>0.33</v>
      </c>
      <c r="AC9324">
        <v>425</v>
      </c>
      <c r="AD9324">
        <v>0.5</v>
      </c>
      <c r="AE9324">
        <v>0.05</v>
      </c>
      <c r="AF9324">
        <v>10</v>
      </c>
      <c r="AG9324">
        <v>1010</v>
      </c>
      <c r="AH9324">
        <v>6</v>
      </c>
      <c r="AI9324">
        <v>1</v>
      </c>
      <c r="AJ9324">
        <v>5</v>
      </c>
      <c r="AK9324">
        <v>68</v>
      </c>
      <c r="AL9324">
        <v>0.09</v>
      </c>
      <c r="AM9324">
        <v>5</v>
      </c>
      <c r="AN9324">
        <v>5</v>
      </c>
      <c r="AO9324">
        <v>59</v>
      </c>
      <c r="AP9324">
        <v>5</v>
      </c>
      <c r="AQ9324">
        <v>52</v>
      </c>
    </row>
    <row r="9325" spans="1:43" hidden="1" x14ac:dyDescent="0.25">
      <c r="A9325" t="s">
        <v>33890</v>
      </c>
      <c r="B9325" t="s">
        <v>33891</v>
      </c>
      <c r="C9325" s="1" t="str">
        <f t="shared" si="644"/>
        <v>21:0154</v>
      </c>
      <c r="D9325" s="1" t="str">
        <f t="shared" si="645"/>
        <v>21:0064</v>
      </c>
      <c r="E9325" t="s">
        <v>33885</v>
      </c>
      <c r="F9325" t="s">
        <v>33892</v>
      </c>
      <c r="H9325">
        <v>53.660498199999999</v>
      </c>
      <c r="I9325">
        <v>-124.9548889</v>
      </c>
      <c r="J9325" s="1" t="str">
        <f t="shared" si="643"/>
        <v>Till</v>
      </c>
      <c r="K9325" s="1" t="str">
        <f t="shared" si="646"/>
        <v>&lt;63 micron</v>
      </c>
      <c r="L9325">
        <v>0.1</v>
      </c>
      <c r="M9325">
        <v>1.1299999999999999</v>
      </c>
      <c r="N9325">
        <v>1</v>
      </c>
      <c r="O9325">
        <v>140</v>
      </c>
      <c r="P9325">
        <v>0.25</v>
      </c>
      <c r="Q9325">
        <v>1</v>
      </c>
      <c r="R9325">
        <v>0.66</v>
      </c>
      <c r="S9325">
        <v>0.25</v>
      </c>
      <c r="T9325">
        <v>8</v>
      </c>
      <c r="U9325">
        <v>19</v>
      </c>
      <c r="V9325">
        <v>16</v>
      </c>
      <c r="W9325">
        <v>2.63</v>
      </c>
      <c r="X9325">
        <v>10</v>
      </c>
      <c r="Z9325">
        <v>0.1</v>
      </c>
      <c r="AA9325">
        <v>20</v>
      </c>
      <c r="AB9325">
        <v>0.35</v>
      </c>
      <c r="AC9325">
        <v>510</v>
      </c>
      <c r="AD9325">
        <v>0.5</v>
      </c>
      <c r="AE9325">
        <v>0.06</v>
      </c>
      <c r="AF9325">
        <v>11</v>
      </c>
      <c r="AG9325">
        <v>1090</v>
      </c>
      <c r="AH9325">
        <v>8</v>
      </c>
      <c r="AI9325">
        <v>1</v>
      </c>
      <c r="AJ9325">
        <v>5</v>
      </c>
      <c r="AK9325">
        <v>74</v>
      </c>
      <c r="AL9325">
        <v>0.09</v>
      </c>
      <c r="AM9325">
        <v>5</v>
      </c>
      <c r="AN9325">
        <v>5</v>
      </c>
      <c r="AO9325">
        <v>63</v>
      </c>
      <c r="AP9325">
        <v>5</v>
      </c>
      <c r="AQ9325">
        <v>58</v>
      </c>
    </row>
    <row r="9326" spans="1:43" hidden="1" x14ac:dyDescent="0.25">
      <c r="A9326" t="s">
        <v>33893</v>
      </c>
      <c r="B9326" t="s">
        <v>33894</v>
      </c>
      <c r="C9326" s="1" t="str">
        <f t="shared" si="644"/>
        <v>21:0154</v>
      </c>
      <c r="D9326" s="1" t="str">
        <f t="shared" si="645"/>
        <v>21:0064</v>
      </c>
      <c r="E9326" t="s">
        <v>33895</v>
      </c>
      <c r="F9326" t="s">
        <v>33896</v>
      </c>
      <c r="H9326">
        <v>53.573102499999997</v>
      </c>
      <c r="I9326">
        <v>-124.9251771</v>
      </c>
      <c r="J9326" s="1" t="str">
        <f t="shared" si="643"/>
        <v>Till</v>
      </c>
      <c r="K9326" s="1" t="str">
        <f t="shared" si="646"/>
        <v>&lt;63 micron</v>
      </c>
      <c r="L9326">
        <v>0.1</v>
      </c>
      <c r="M9326">
        <v>1.48</v>
      </c>
      <c r="N9326">
        <v>12</v>
      </c>
      <c r="O9326">
        <v>160</v>
      </c>
      <c r="P9326">
        <v>0.5</v>
      </c>
      <c r="Q9326">
        <v>1</v>
      </c>
      <c r="R9326">
        <v>1.08</v>
      </c>
      <c r="S9326">
        <v>0.25</v>
      </c>
      <c r="T9326">
        <v>15</v>
      </c>
      <c r="U9326">
        <v>25</v>
      </c>
      <c r="V9326">
        <v>18</v>
      </c>
      <c r="W9326">
        <v>3.4</v>
      </c>
      <c r="X9326">
        <v>10</v>
      </c>
      <c r="Z9326">
        <v>0.13</v>
      </c>
      <c r="AA9326">
        <v>30</v>
      </c>
      <c r="AB9326">
        <v>0.41</v>
      </c>
      <c r="AC9326">
        <v>825</v>
      </c>
      <c r="AD9326">
        <v>1</v>
      </c>
      <c r="AE9326">
        <v>0.04</v>
      </c>
      <c r="AF9326">
        <v>18</v>
      </c>
      <c r="AG9326">
        <v>1590</v>
      </c>
      <c r="AH9326">
        <v>2</v>
      </c>
      <c r="AI9326">
        <v>1</v>
      </c>
      <c r="AJ9326">
        <v>8</v>
      </c>
      <c r="AK9326">
        <v>96</v>
      </c>
      <c r="AL9326">
        <v>0.05</v>
      </c>
      <c r="AM9326">
        <v>5</v>
      </c>
      <c r="AN9326">
        <v>5</v>
      </c>
      <c r="AO9326">
        <v>70</v>
      </c>
      <c r="AP9326">
        <v>5</v>
      </c>
      <c r="AQ9326">
        <v>70</v>
      </c>
    </row>
    <row r="9327" spans="1:43" hidden="1" x14ac:dyDescent="0.25">
      <c r="A9327" t="s">
        <v>33897</v>
      </c>
      <c r="B9327" t="s">
        <v>33898</v>
      </c>
      <c r="C9327" s="1" t="str">
        <f t="shared" si="644"/>
        <v>21:0154</v>
      </c>
      <c r="D9327" s="1" t="str">
        <f t="shared" si="645"/>
        <v>21:0064</v>
      </c>
      <c r="E9327" t="s">
        <v>33895</v>
      </c>
      <c r="F9327" t="s">
        <v>33899</v>
      </c>
      <c r="H9327">
        <v>53.573102499999997</v>
      </c>
      <c r="I9327">
        <v>-124.9251771</v>
      </c>
      <c r="J9327" s="1" t="str">
        <f t="shared" si="643"/>
        <v>Till</v>
      </c>
      <c r="K9327" s="1" t="str">
        <f t="shared" si="646"/>
        <v>&lt;63 micron</v>
      </c>
      <c r="L9327">
        <v>0.1</v>
      </c>
      <c r="M9327">
        <v>1.54</v>
      </c>
      <c r="N9327">
        <v>16</v>
      </c>
      <c r="O9327">
        <v>170</v>
      </c>
      <c r="P9327">
        <v>0.5</v>
      </c>
      <c r="Q9327">
        <v>1</v>
      </c>
      <c r="R9327">
        <v>1.01</v>
      </c>
      <c r="S9327">
        <v>0.25</v>
      </c>
      <c r="T9327">
        <v>11</v>
      </c>
      <c r="U9327">
        <v>25</v>
      </c>
      <c r="V9327">
        <v>18</v>
      </c>
      <c r="W9327">
        <v>3.48</v>
      </c>
      <c r="X9327">
        <v>10</v>
      </c>
      <c r="Z9327">
        <v>0.13</v>
      </c>
      <c r="AA9327">
        <v>30</v>
      </c>
      <c r="AB9327">
        <v>0.38</v>
      </c>
      <c r="AC9327">
        <v>695</v>
      </c>
      <c r="AD9327">
        <v>1</v>
      </c>
      <c r="AE9327">
        <v>0.05</v>
      </c>
      <c r="AF9327">
        <v>16</v>
      </c>
      <c r="AG9327">
        <v>1550</v>
      </c>
      <c r="AH9327">
        <v>4</v>
      </c>
      <c r="AI9327">
        <v>1</v>
      </c>
      <c r="AJ9327">
        <v>8</v>
      </c>
      <c r="AK9327">
        <v>93</v>
      </c>
      <c r="AL9327">
        <v>0.06</v>
      </c>
      <c r="AM9327">
        <v>5</v>
      </c>
      <c r="AN9327">
        <v>5</v>
      </c>
      <c r="AO9327">
        <v>71</v>
      </c>
      <c r="AP9327">
        <v>5</v>
      </c>
      <c r="AQ9327">
        <v>68</v>
      </c>
    </row>
    <row r="9328" spans="1:43" hidden="1" x14ac:dyDescent="0.25">
      <c r="A9328" t="s">
        <v>33900</v>
      </c>
      <c r="B9328" t="s">
        <v>33901</v>
      </c>
      <c r="C9328" s="1" t="str">
        <f t="shared" si="644"/>
        <v>21:0154</v>
      </c>
      <c r="D9328" s="1" t="str">
        <f t="shared" si="645"/>
        <v>21:0064</v>
      </c>
      <c r="E9328" t="s">
        <v>33902</v>
      </c>
      <c r="F9328" t="s">
        <v>33903</v>
      </c>
      <c r="H9328">
        <v>53.589260799999998</v>
      </c>
      <c r="I9328">
        <v>-124.8700055</v>
      </c>
      <c r="J9328" s="1" t="str">
        <f t="shared" si="643"/>
        <v>Till</v>
      </c>
      <c r="K9328" s="1" t="str">
        <f t="shared" si="646"/>
        <v>&lt;63 micron</v>
      </c>
      <c r="L9328">
        <v>0.1</v>
      </c>
      <c r="M9328">
        <v>1.35</v>
      </c>
      <c r="N9328">
        <v>12</v>
      </c>
      <c r="O9328">
        <v>170</v>
      </c>
      <c r="P9328">
        <v>0.5</v>
      </c>
      <c r="Q9328">
        <v>1</v>
      </c>
      <c r="R9328">
        <v>0.7</v>
      </c>
      <c r="S9328">
        <v>0.25</v>
      </c>
      <c r="T9328">
        <v>14</v>
      </c>
      <c r="U9328">
        <v>22</v>
      </c>
      <c r="V9328">
        <v>20</v>
      </c>
      <c r="W9328">
        <v>3.37</v>
      </c>
      <c r="X9328">
        <v>10</v>
      </c>
      <c r="Z9328">
        <v>0.13</v>
      </c>
      <c r="AA9328">
        <v>20</v>
      </c>
      <c r="AB9328">
        <v>0.43</v>
      </c>
      <c r="AC9328">
        <v>890</v>
      </c>
      <c r="AD9328">
        <v>0.5</v>
      </c>
      <c r="AE9328">
        <v>0.04</v>
      </c>
      <c r="AF9328">
        <v>20</v>
      </c>
      <c r="AG9328">
        <v>1210</v>
      </c>
      <c r="AH9328">
        <v>8</v>
      </c>
      <c r="AI9328">
        <v>2</v>
      </c>
      <c r="AJ9328">
        <v>7</v>
      </c>
      <c r="AK9328">
        <v>89</v>
      </c>
      <c r="AL9328">
        <v>0.05</v>
      </c>
      <c r="AM9328">
        <v>5</v>
      </c>
      <c r="AN9328">
        <v>5</v>
      </c>
      <c r="AO9328">
        <v>62</v>
      </c>
      <c r="AP9328">
        <v>5</v>
      </c>
      <c r="AQ9328">
        <v>68</v>
      </c>
    </row>
    <row r="9329" spans="1:43" hidden="1" x14ac:dyDescent="0.25">
      <c r="A9329" t="s">
        <v>33904</v>
      </c>
      <c r="B9329" t="s">
        <v>33905</v>
      </c>
      <c r="C9329" s="1" t="str">
        <f t="shared" si="644"/>
        <v>21:0154</v>
      </c>
      <c r="D9329" s="1" t="str">
        <f t="shared" si="645"/>
        <v>21:0064</v>
      </c>
      <c r="E9329" t="s">
        <v>33906</v>
      </c>
      <c r="F9329" t="s">
        <v>33907</v>
      </c>
      <c r="H9329">
        <v>53.974522</v>
      </c>
      <c r="I9329">
        <v>-125.05915299999999</v>
      </c>
      <c r="J9329" s="1" t="str">
        <f t="shared" si="643"/>
        <v>Till</v>
      </c>
      <c r="K9329" s="1" t="str">
        <f t="shared" si="646"/>
        <v>&lt;63 micron</v>
      </c>
      <c r="L9329">
        <v>0.1</v>
      </c>
      <c r="M9329">
        <v>1.74</v>
      </c>
      <c r="N9329">
        <v>4</v>
      </c>
      <c r="O9329">
        <v>180</v>
      </c>
      <c r="P9329">
        <v>0.5</v>
      </c>
      <c r="Q9329">
        <v>1</v>
      </c>
      <c r="R9329">
        <v>0.67</v>
      </c>
      <c r="S9329">
        <v>0.25</v>
      </c>
      <c r="T9329">
        <v>10</v>
      </c>
      <c r="U9329">
        <v>21</v>
      </c>
      <c r="V9329">
        <v>27</v>
      </c>
      <c r="W9329">
        <v>3.16</v>
      </c>
      <c r="X9329">
        <v>10</v>
      </c>
      <c r="Z9329">
        <v>0.14000000000000001</v>
      </c>
      <c r="AA9329">
        <v>10</v>
      </c>
      <c r="AB9329">
        <v>0.6</v>
      </c>
      <c r="AC9329">
        <v>725</v>
      </c>
      <c r="AD9329">
        <v>0.5</v>
      </c>
      <c r="AE9329">
        <v>0.04</v>
      </c>
      <c r="AF9329">
        <v>16</v>
      </c>
      <c r="AG9329">
        <v>840</v>
      </c>
      <c r="AH9329">
        <v>10</v>
      </c>
      <c r="AI9329">
        <v>1</v>
      </c>
      <c r="AJ9329">
        <v>7</v>
      </c>
      <c r="AK9329">
        <v>79</v>
      </c>
      <c r="AL9329">
        <v>0.06</v>
      </c>
      <c r="AM9329">
        <v>5</v>
      </c>
      <c r="AN9329">
        <v>5</v>
      </c>
      <c r="AO9329">
        <v>59</v>
      </c>
      <c r="AP9329">
        <v>5</v>
      </c>
      <c r="AQ9329">
        <v>64</v>
      </c>
    </row>
    <row r="9330" spans="1:43" hidden="1" x14ac:dyDescent="0.25">
      <c r="A9330" t="s">
        <v>33908</v>
      </c>
      <c r="B9330" t="s">
        <v>33909</v>
      </c>
      <c r="C9330" s="1" t="str">
        <f t="shared" si="644"/>
        <v>21:0154</v>
      </c>
      <c r="D9330" s="1" t="str">
        <f t="shared" si="645"/>
        <v>21:0064</v>
      </c>
      <c r="E9330" t="s">
        <v>33910</v>
      </c>
      <c r="F9330" t="s">
        <v>33911</v>
      </c>
      <c r="H9330">
        <v>53.942215400000002</v>
      </c>
      <c r="I9330">
        <v>-125.08194109999999</v>
      </c>
      <c r="J9330" s="1" t="str">
        <f t="shared" si="643"/>
        <v>Till</v>
      </c>
      <c r="K9330" s="1" t="str">
        <f t="shared" si="646"/>
        <v>&lt;63 micron</v>
      </c>
      <c r="L9330">
        <v>0.1</v>
      </c>
      <c r="M9330">
        <v>1.45</v>
      </c>
      <c r="N9330">
        <v>2</v>
      </c>
      <c r="O9330">
        <v>130</v>
      </c>
      <c r="P9330">
        <v>0.25</v>
      </c>
      <c r="Q9330">
        <v>1</v>
      </c>
      <c r="R9330">
        <v>0.77</v>
      </c>
      <c r="S9330">
        <v>0.25</v>
      </c>
      <c r="T9330">
        <v>9</v>
      </c>
      <c r="U9330">
        <v>22</v>
      </c>
      <c r="V9330">
        <v>21</v>
      </c>
      <c r="W9330">
        <v>3.02</v>
      </c>
      <c r="X9330">
        <v>10</v>
      </c>
      <c r="Z9330">
        <v>0.09</v>
      </c>
      <c r="AA9330">
        <v>20</v>
      </c>
      <c r="AB9330">
        <v>0.36</v>
      </c>
      <c r="AC9330">
        <v>770</v>
      </c>
      <c r="AD9330">
        <v>0.5</v>
      </c>
      <c r="AE9330">
        <v>0.05</v>
      </c>
      <c r="AF9330">
        <v>11</v>
      </c>
      <c r="AG9330">
        <v>1080</v>
      </c>
      <c r="AH9330">
        <v>6</v>
      </c>
      <c r="AI9330">
        <v>1</v>
      </c>
      <c r="AJ9330">
        <v>8</v>
      </c>
      <c r="AK9330">
        <v>87</v>
      </c>
      <c r="AL9330">
        <v>0.08</v>
      </c>
      <c r="AM9330">
        <v>5</v>
      </c>
      <c r="AN9330">
        <v>5</v>
      </c>
      <c r="AO9330">
        <v>71</v>
      </c>
      <c r="AP9330">
        <v>5</v>
      </c>
      <c r="AQ9330">
        <v>50</v>
      </c>
    </row>
    <row r="9331" spans="1:43" hidden="1" x14ac:dyDescent="0.25">
      <c r="A9331" t="s">
        <v>33912</v>
      </c>
      <c r="B9331" t="s">
        <v>33913</v>
      </c>
      <c r="C9331" s="1" t="str">
        <f t="shared" si="644"/>
        <v>21:0154</v>
      </c>
      <c r="D9331" s="1" t="str">
        <f t="shared" si="645"/>
        <v>21:0064</v>
      </c>
      <c r="E9331" t="s">
        <v>33914</v>
      </c>
      <c r="F9331" t="s">
        <v>33915</v>
      </c>
      <c r="H9331">
        <v>53.882184000000002</v>
      </c>
      <c r="I9331">
        <v>-125.0572738</v>
      </c>
      <c r="J9331" s="1" t="str">
        <f t="shared" si="643"/>
        <v>Till</v>
      </c>
      <c r="K9331" s="1" t="str">
        <f t="shared" si="646"/>
        <v>&lt;63 micron</v>
      </c>
      <c r="L9331">
        <v>0.1</v>
      </c>
      <c r="M9331">
        <v>1.87</v>
      </c>
      <c r="N9331">
        <v>1</v>
      </c>
      <c r="O9331">
        <v>150</v>
      </c>
      <c r="P9331">
        <v>0.5</v>
      </c>
      <c r="Q9331">
        <v>1</v>
      </c>
      <c r="R9331">
        <v>0.64</v>
      </c>
      <c r="S9331">
        <v>0.25</v>
      </c>
      <c r="T9331">
        <v>7</v>
      </c>
      <c r="U9331">
        <v>25</v>
      </c>
      <c r="V9331">
        <v>17</v>
      </c>
      <c r="W9331">
        <v>2.7</v>
      </c>
      <c r="X9331">
        <v>10</v>
      </c>
      <c r="Z9331">
        <v>0.12</v>
      </c>
      <c r="AA9331">
        <v>20</v>
      </c>
      <c r="AB9331">
        <v>0.45</v>
      </c>
      <c r="AC9331">
        <v>525</v>
      </c>
      <c r="AD9331">
        <v>0.5</v>
      </c>
      <c r="AE9331">
        <v>0.03</v>
      </c>
      <c r="AF9331">
        <v>12</v>
      </c>
      <c r="AG9331">
        <v>800</v>
      </c>
      <c r="AH9331">
        <v>8</v>
      </c>
      <c r="AI9331">
        <v>1</v>
      </c>
      <c r="AJ9331">
        <v>6</v>
      </c>
      <c r="AK9331">
        <v>64</v>
      </c>
      <c r="AL9331">
        <v>0.09</v>
      </c>
      <c r="AM9331">
        <v>5</v>
      </c>
      <c r="AN9331">
        <v>5</v>
      </c>
      <c r="AO9331">
        <v>59</v>
      </c>
      <c r="AP9331">
        <v>5</v>
      </c>
      <c r="AQ9331">
        <v>54</v>
      </c>
    </row>
    <row r="9332" spans="1:43" hidden="1" x14ac:dyDescent="0.25">
      <c r="A9332" t="s">
        <v>33916</v>
      </c>
      <c r="B9332" t="s">
        <v>33917</v>
      </c>
      <c r="C9332" s="1" t="str">
        <f t="shared" si="644"/>
        <v>21:0154</v>
      </c>
      <c r="D9332" s="1" t="str">
        <f t="shared" si="645"/>
        <v>21:0064</v>
      </c>
      <c r="E9332" t="s">
        <v>33918</v>
      </c>
      <c r="F9332" t="s">
        <v>33919</v>
      </c>
      <c r="H9332">
        <v>53.906221000000002</v>
      </c>
      <c r="I9332">
        <v>-125.0839562</v>
      </c>
      <c r="J9332" s="1" t="str">
        <f t="shared" si="643"/>
        <v>Till</v>
      </c>
      <c r="K9332" s="1" t="str">
        <f t="shared" si="646"/>
        <v>&lt;63 micron</v>
      </c>
      <c r="L9332">
        <v>0.1</v>
      </c>
      <c r="M9332">
        <v>1.77</v>
      </c>
      <c r="N9332">
        <v>1</v>
      </c>
      <c r="O9332">
        <v>160</v>
      </c>
      <c r="P9332">
        <v>0.5</v>
      </c>
      <c r="Q9332">
        <v>1</v>
      </c>
      <c r="R9332">
        <v>0.66</v>
      </c>
      <c r="S9332">
        <v>0.25</v>
      </c>
      <c r="T9332">
        <v>9</v>
      </c>
      <c r="U9332">
        <v>21</v>
      </c>
      <c r="V9332">
        <v>17</v>
      </c>
      <c r="W9332">
        <v>2.7</v>
      </c>
      <c r="X9332">
        <v>10</v>
      </c>
      <c r="Z9332">
        <v>0.14000000000000001</v>
      </c>
      <c r="AA9332">
        <v>20</v>
      </c>
      <c r="AB9332">
        <v>0.47</v>
      </c>
      <c r="AC9332">
        <v>795</v>
      </c>
      <c r="AD9332">
        <v>0.5</v>
      </c>
      <c r="AE9332">
        <v>0.04</v>
      </c>
      <c r="AF9332">
        <v>12</v>
      </c>
      <c r="AG9332">
        <v>880</v>
      </c>
      <c r="AH9332">
        <v>8</v>
      </c>
      <c r="AI9332">
        <v>1</v>
      </c>
      <c r="AJ9332">
        <v>6</v>
      </c>
      <c r="AK9332">
        <v>63</v>
      </c>
      <c r="AL9332">
        <v>0.08</v>
      </c>
      <c r="AM9332">
        <v>5</v>
      </c>
      <c r="AN9332">
        <v>5</v>
      </c>
      <c r="AO9332">
        <v>60</v>
      </c>
      <c r="AP9332">
        <v>5</v>
      </c>
      <c r="AQ9332">
        <v>62</v>
      </c>
    </row>
    <row r="9333" spans="1:43" hidden="1" x14ac:dyDescent="0.25">
      <c r="A9333" t="s">
        <v>33920</v>
      </c>
      <c r="B9333" t="s">
        <v>33921</v>
      </c>
      <c r="C9333" s="1" t="str">
        <f t="shared" si="644"/>
        <v>21:0154</v>
      </c>
      <c r="D9333" s="1" t="str">
        <f t="shared" si="645"/>
        <v>21:0064</v>
      </c>
      <c r="E9333" t="s">
        <v>33922</v>
      </c>
      <c r="F9333" t="s">
        <v>33923</v>
      </c>
      <c r="H9333">
        <v>53.934171800000001</v>
      </c>
      <c r="I9333">
        <v>-125.180567</v>
      </c>
      <c r="J9333" s="1" t="str">
        <f t="shared" si="643"/>
        <v>Till</v>
      </c>
      <c r="K9333" s="1" t="str">
        <f t="shared" si="646"/>
        <v>&lt;63 micron</v>
      </c>
      <c r="L9333">
        <v>0.1</v>
      </c>
      <c r="M9333">
        <v>1.47</v>
      </c>
      <c r="N9333">
        <v>2</v>
      </c>
      <c r="O9333">
        <v>130</v>
      </c>
      <c r="P9333">
        <v>0.25</v>
      </c>
      <c r="Q9333">
        <v>1</v>
      </c>
      <c r="R9333">
        <v>0.63</v>
      </c>
      <c r="S9333">
        <v>0.25</v>
      </c>
      <c r="T9333">
        <v>9</v>
      </c>
      <c r="U9333">
        <v>27</v>
      </c>
      <c r="V9333">
        <v>20</v>
      </c>
      <c r="W9333">
        <v>2.85</v>
      </c>
      <c r="X9333">
        <v>10</v>
      </c>
      <c r="Z9333">
        <v>0.1</v>
      </c>
      <c r="AA9333">
        <v>20</v>
      </c>
      <c r="AB9333">
        <v>0.36</v>
      </c>
      <c r="AC9333">
        <v>700</v>
      </c>
      <c r="AD9333">
        <v>0.5</v>
      </c>
      <c r="AE9333">
        <v>0.03</v>
      </c>
      <c r="AF9333">
        <v>14</v>
      </c>
      <c r="AG9333">
        <v>1000</v>
      </c>
      <c r="AH9333">
        <v>8</v>
      </c>
      <c r="AI9333">
        <v>1</v>
      </c>
      <c r="AJ9333">
        <v>6</v>
      </c>
      <c r="AK9333">
        <v>66</v>
      </c>
      <c r="AL9333">
        <v>0.09</v>
      </c>
      <c r="AM9333">
        <v>5</v>
      </c>
      <c r="AN9333">
        <v>5</v>
      </c>
      <c r="AO9333">
        <v>65</v>
      </c>
      <c r="AP9333">
        <v>5</v>
      </c>
      <c r="AQ9333">
        <v>52</v>
      </c>
    </row>
    <row r="9334" spans="1:43" hidden="1" x14ac:dyDescent="0.25">
      <c r="A9334" t="s">
        <v>33924</v>
      </c>
      <c r="B9334" t="s">
        <v>33925</v>
      </c>
      <c r="C9334" s="1" t="str">
        <f t="shared" si="644"/>
        <v>21:0154</v>
      </c>
      <c r="D9334" s="1" t="str">
        <f t="shared" si="645"/>
        <v>21:0064</v>
      </c>
      <c r="E9334" t="s">
        <v>33926</v>
      </c>
      <c r="F9334" t="s">
        <v>33927</v>
      </c>
      <c r="H9334">
        <v>53.941354199999999</v>
      </c>
      <c r="I9334">
        <v>-125.20570290000001</v>
      </c>
      <c r="J9334" s="1" t="str">
        <f t="shared" si="643"/>
        <v>Till</v>
      </c>
      <c r="K9334" s="1" t="str">
        <f t="shared" si="646"/>
        <v>&lt;63 micron</v>
      </c>
      <c r="L9334">
        <v>0.1</v>
      </c>
      <c r="M9334">
        <v>1.41</v>
      </c>
      <c r="N9334">
        <v>6</v>
      </c>
      <c r="O9334">
        <v>130</v>
      </c>
      <c r="P9334">
        <v>0.25</v>
      </c>
      <c r="Q9334">
        <v>1</v>
      </c>
      <c r="R9334">
        <v>0.6</v>
      </c>
      <c r="S9334">
        <v>0.25</v>
      </c>
      <c r="T9334">
        <v>7</v>
      </c>
      <c r="U9334">
        <v>20</v>
      </c>
      <c r="V9334">
        <v>19</v>
      </c>
      <c r="W9334">
        <v>2.6</v>
      </c>
      <c r="X9334">
        <v>10</v>
      </c>
      <c r="Z9334">
        <v>0.1</v>
      </c>
      <c r="AA9334">
        <v>20</v>
      </c>
      <c r="AB9334">
        <v>0.28000000000000003</v>
      </c>
      <c r="AC9334">
        <v>485</v>
      </c>
      <c r="AD9334">
        <v>0.5</v>
      </c>
      <c r="AE9334">
        <v>0.02</v>
      </c>
      <c r="AF9334">
        <v>9</v>
      </c>
      <c r="AG9334">
        <v>1160</v>
      </c>
      <c r="AH9334">
        <v>6</v>
      </c>
      <c r="AI9334">
        <v>1</v>
      </c>
      <c r="AJ9334">
        <v>6</v>
      </c>
      <c r="AK9334">
        <v>52</v>
      </c>
      <c r="AL9334">
        <v>7.0000000000000007E-2</v>
      </c>
      <c r="AM9334">
        <v>5</v>
      </c>
      <c r="AN9334">
        <v>5</v>
      </c>
      <c r="AO9334">
        <v>58</v>
      </c>
      <c r="AP9334">
        <v>5</v>
      </c>
      <c r="AQ9334">
        <v>46</v>
      </c>
    </row>
    <row r="9335" spans="1:43" hidden="1" x14ac:dyDescent="0.25">
      <c r="A9335" t="s">
        <v>33928</v>
      </c>
      <c r="B9335" t="s">
        <v>33929</v>
      </c>
      <c r="C9335" s="1" t="str">
        <f t="shared" si="644"/>
        <v>21:0154</v>
      </c>
      <c r="D9335" s="1" t="str">
        <f t="shared" si="645"/>
        <v>21:0064</v>
      </c>
      <c r="E9335" t="s">
        <v>33930</v>
      </c>
      <c r="F9335" t="s">
        <v>33931</v>
      </c>
      <c r="H9335">
        <v>53.9509793</v>
      </c>
      <c r="I9335">
        <v>-125.33843039999999</v>
      </c>
      <c r="J9335" s="1" t="str">
        <f t="shared" si="643"/>
        <v>Till</v>
      </c>
      <c r="K9335" s="1" t="str">
        <f t="shared" si="646"/>
        <v>&lt;63 micron</v>
      </c>
      <c r="L9335">
        <v>0.1</v>
      </c>
      <c r="M9335">
        <v>1.36</v>
      </c>
      <c r="N9335">
        <v>10</v>
      </c>
      <c r="O9335">
        <v>110</v>
      </c>
      <c r="P9335">
        <v>0.5</v>
      </c>
      <c r="Q9335">
        <v>1</v>
      </c>
      <c r="R9335">
        <v>0.5</v>
      </c>
      <c r="S9335">
        <v>0.25</v>
      </c>
      <c r="T9335">
        <v>8</v>
      </c>
      <c r="U9335">
        <v>20</v>
      </c>
      <c r="V9335">
        <v>26</v>
      </c>
      <c r="W9335">
        <v>2.62</v>
      </c>
      <c r="X9335">
        <v>10</v>
      </c>
      <c r="Z9335">
        <v>7.0000000000000007E-2</v>
      </c>
      <c r="AA9335">
        <v>10</v>
      </c>
      <c r="AB9335">
        <v>0.3</v>
      </c>
      <c r="AC9335">
        <v>620</v>
      </c>
      <c r="AD9335">
        <v>0.5</v>
      </c>
      <c r="AE9335">
        <v>0.01</v>
      </c>
      <c r="AF9335">
        <v>10</v>
      </c>
      <c r="AG9335">
        <v>820</v>
      </c>
      <c r="AH9335">
        <v>52</v>
      </c>
      <c r="AI9335">
        <v>1</v>
      </c>
      <c r="AJ9335">
        <v>4</v>
      </c>
      <c r="AK9335">
        <v>45</v>
      </c>
      <c r="AL9335">
        <v>0.09</v>
      </c>
      <c r="AM9335">
        <v>5</v>
      </c>
      <c r="AN9335">
        <v>5</v>
      </c>
      <c r="AO9335">
        <v>54</v>
      </c>
      <c r="AP9335">
        <v>5</v>
      </c>
      <c r="AQ9335">
        <v>94</v>
      </c>
    </row>
    <row r="9336" spans="1:43" hidden="1" x14ac:dyDescent="0.25">
      <c r="A9336" t="s">
        <v>33932</v>
      </c>
      <c r="B9336" t="s">
        <v>33933</v>
      </c>
      <c r="C9336" s="1" t="str">
        <f t="shared" si="644"/>
        <v>21:0154</v>
      </c>
      <c r="D9336" s="1" t="str">
        <f t="shared" si="645"/>
        <v>21:0064</v>
      </c>
      <c r="E9336" t="s">
        <v>33934</v>
      </c>
      <c r="F9336" t="s">
        <v>33935</v>
      </c>
      <c r="H9336">
        <v>53.937662099999997</v>
      </c>
      <c r="I9336">
        <v>-125.25921649999999</v>
      </c>
      <c r="J9336" s="1" t="str">
        <f t="shared" si="643"/>
        <v>Till</v>
      </c>
      <c r="K9336" s="1" t="str">
        <f t="shared" si="646"/>
        <v>&lt;63 micron</v>
      </c>
      <c r="L9336">
        <v>0.1</v>
      </c>
      <c r="M9336">
        <v>1.95</v>
      </c>
      <c r="N9336">
        <v>6</v>
      </c>
      <c r="O9336">
        <v>230</v>
      </c>
      <c r="P9336">
        <v>0.5</v>
      </c>
      <c r="Q9336">
        <v>1</v>
      </c>
      <c r="R9336">
        <v>0.73</v>
      </c>
      <c r="S9336">
        <v>0.25</v>
      </c>
      <c r="T9336">
        <v>13</v>
      </c>
      <c r="U9336">
        <v>22</v>
      </c>
      <c r="V9336">
        <v>31</v>
      </c>
      <c r="W9336">
        <v>2.99</v>
      </c>
      <c r="X9336">
        <v>10</v>
      </c>
      <c r="Z9336">
        <v>0.22</v>
      </c>
      <c r="AA9336">
        <v>20</v>
      </c>
      <c r="AB9336">
        <v>0.49</v>
      </c>
      <c r="AC9336">
        <v>800</v>
      </c>
      <c r="AD9336">
        <v>1</v>
      </c>
      <c r="AE9336">
        <v>0.03</v>
      </c>
      <c r="AF9336">
        <v>19</v>
      </c>
      <c r="AG9336">
        <v>970</v>
      </c>
      <c r="AH9336">
        <v>20</v>
      </c>
      <c r="AI9336">
        <v>1</v>
      </c>
      <c r="AJ9336">
        <v>5</v>
      </c>
      <c r="AK9336">
        <v>79</v>
      </c>
      <c r="AL9336">
        <v>0.05</v>
      </c>
      <c r="AM9336">
        <v>5</v>
      </c>
      <c r="AN9336">
        <v>5</v>
      </c>
      <c r="AO9336">
        <v>52</v>
      </c>
      <c r="AP9336">
        <v>5</v>
      </c>
      <c r="AQ9336">
        <v>94</v>
      </c>
    </row>
    <row r="9337" spans="1:43" hidden="1" x14ac:dyDescent="0.25">
      <c r="A9337" t="s">
        <v>33936</v>
      </c>
      <c r="B9337" t="s">
        <v>33937</v>
      </c>
      <c r="C9337" s="1" t="str">
        <f t="shared" si="644"/>
        <v>21:0154</v>
      </c>
      <c r="D9337" s="1" t="str">
        <f t="shared" si="645"/>
        <v>21:0064</v>
      </c>
      <c r="E9337" t="s">
        <v>33938</v>
      </c>
      <c r="F9337" t="s">
        <v>33939</v>
      </c>
      <c r="H9337">
        <v>53.872629400000001</v>
      </c>
      <c r="I9337">
        <v>-125.1283026</v>
      </c>
      <c r="J9337" s="1" t="str">
        <f t="shared" si="643"/>
        <v>Till</v>
      </c>
      <c r="K9337" s="1" t="str">
        <f t="shared" si="646"/>
        <v>&lt;63 micron</v>
      </c>
      <c r="L9337">
        <v>0.1</v>
      </c>
      <c r="M9337">
        <v>2.6</v>
      </c>
      <c r="N9337">
        <v>1</v>
      </c>
      <c r="O9337">
        <v>220</v>
      </c>
      <c r="P9337">
        <v>0.5</v>
      </c>
      <c r="Q9337">
        <v>1</v>
      </c>
      <c r="R9337">
        <v>0.7</v>
      </c>
      <c r="S9337">
        <v>0.25</v>
      </c>
      <c r="T9337">
        <v>10</v>
      </c>
      <c r="U9337">
        <v>18</v>
      </c>
      <c r="V9337">
        <v>20</v>
      </c>
      <c r="W9337">
        <v>3.04</v>
      </c>
      <c r="X9337">
        <v>10</v>
      </c>
      <c r="Z9337">
        <v>0.24</v>
      </c>
      <c r="AA9337">
        <v>30</v>
      </c>
      <c r="AB9337">
        <v>0.73</v>
      </c>
      <c r="AC9337">
        <v>715</v>
      </c>
      <c r="AD9337">
        <v>0.5</v>
      </c>
      <c r="AE9337">
        <v>0.03</v>
      </c>
      <c r="AF9337">
        <v>10</v>
      </c>
      <c r="AG9337">
        <v>900</v>
      </c>
      <c r="AH9337">
        <v>8</v>
      </c>
      <c r="AI9337">
        <v>1</v>
      </c>
      <c r="AJ9337">
        <v>7</v>
      </c>
      <c r="AK9337">
        <v>84</v>
      </c>
      <c r="AL9337">
        <v>0.02</v>
      </c>
      <c r="AM9337">
        <v>5</v>
      </c>
      <c r="AN9337">
        <v>5</v>
      </c>
      <c r="AO9337">
        <v>58</v>
      </c>
      <c r="AP9337">
        <v>5</v>
      </c>
      <c r="AQ9337">
        <v>64</v>
      </c>
    </row>
    <row r="9338" spans="1:43" hidden="1" x14ac:dyDescent="0.25">
      <c r="A9338" t="s">
        <v>33940</v>
      </c>
      <c r="B9338" t="s">
        <v>33941</v>
      </c>
      <c r="C9338" s="1" t="str">
        <f t="shared" si="644"/>
        <v>21:0154</v>
      </c>
      <c r="D9338" s="1" t="str">
        <f t="shared" si="645"/>
        <v>21:0064</v>
      </c>
      <c r="E9338" t="s">
        <v>33942</v>
      </c>
      <c r="F9338" t="s">
        <v>33943</v>
      </c>
      <c r="H9338">
        <v>53.886977199999997</v>
      </c>
      <c r="I9338">
        <v>-125.18039159999999</v>
      </c>
      <c r="J9338" s="1" t="str">
        <f t="shared" si="643"/>
        <v>Till</v>
      </c>
      <c r="K9338" s="1" t="str">
        <f t="shared" si="646"/>
        <v>&lt;63 micron</v>
      </c>
      <c r="L9338">
        <v>0.1</v>
      </c>
      <c r="M9338">
        <v>1.77</v>
      </c>
      <c r="N9338">
        <v>1</v>
      </c>
      <c r="O9338">
        <v>120</v>
      </c>
      <c r="P9338">
        <v>0.5</v>
      </c>
      <c r="Q9338">
        <v>1</v>
      </c>
      <c r="R9338">
        <v>0.71</v>
      </c>
      <c r="S9338">
        <v>0.25</v>
      </c>
      <c r="T9338">
        <v>9</v>
      </c>
      <c r="U9338">
        <v>26</v>
      </c>
      <c r="V9338">
        <v>19</v>
      </c>
      <c r="W9338">
        <v>2.64</v>
      </c>
      <c r="X9338">
        <v>10</v>
      </c>
      <c r="Z9338">
        <v>0.15</v>
      </c>
      <c r="AA9338">
        <v>30</v>
      </c>
      <c r="AB9338">
        <v>0.49</v>
      </c>
      <c r="AC9338">
        <v>635</v>
      </c>
      <c r="AD9338">
        <v>0.5</v>
      </c>
      <c r="AE9338">
        <v>0.04</v>
      </c>
      <c r="AF9338">
        <v>15</v>
      </c>
      <c r="AG9338">
        <v>870</v>
      </c>
      <c r="AH9338">
        <v>10</v>
      </c>
      <c r="AI9338">
        <v>1</v>
      </c>
      <c r="AJ9338">
        <v>6</v>
      </c>
      <c r="AK9338">
        <v>75</v>
      </c>
      <c r="AL9338">
        <v>0.11</v>
      </c>
      <c r="AM9338">
        <v>5</v>
      </c>
      <c r="AN9338">
        <v>5</v>
      </c>
      <c r="AO9338">
        <v>56</v>
      </c>
      <c r="AP9338">
        <v>5</v>
      </c>
      <c r="AQ9338">
        <v>64</v>
      </c>
    </row>
    <row r="9339" spans="1:43" hidden="1" x14ac:dyDescent="0.25">
      <c r="A9339" t="s">
        <v>33944</v>
      </c>
      <c r="B9339" t="s">
        <v>33945</v>
      </c>
      <c r="C9339" s="1" t="str">
        <f t="shared" si="644"/>
        <v>21:0154</v>
      </c>
      <c r="D9339" s="1" t="str">
        <f t="shared" si="645"/>
        <v>21:0064</v>
      </c>
      <c r="E9339" t="s">
        <v>33946</v>
      </c>
      <c r="F9339" t="s">
        <v>33947</v>
      </c>
      <c r="H9339">
        <v>53.898806999999998</v>
      </c>
      <c r="I9339">
        <v>-125.26967740000001</v>
      </c>
      <c r="J9339" s="1" t="str">
        <f t="shared" si="643"/>
        <v>Till</v>
      </c>
      <c r="K9339" s="1" t="str">
        <f t="shared" si="646"/>
        <v>&lt;63 micron</v>
      </c>
      <c r="L9339">
        <v>0.1</v>
      </c>
      <c r="M9339">
        <v>1.59</v>
      </c>
      <c r="N9339">
        <v>1</v>
      </c>
      <c r="O9339">
        <v>120</v>
      </c>
      <c r="P9339">
        <v>0.25</v>
      </c>
      <c r="Q9339">
        <v>1</v>
      </c>
      <c r="R9339">
        <v>0.66</v>
      </c>
      <c r="S9339">
        <v>0.25</v>
      </c>
      <c r="T9339">
        <v>8</v>
      </c>
      <c r="U9339">
        <v>36</v>
      </c>
      <c r="V9339">
        <v>21</v>
      </c>
      <c r="W9339">
        <v>2.85</v>
      </c>
      <c r="X9339">
        <v>10</v>
      </c>
      <c r="Z9339">
        <v>0.08</v>
      </c>
      <c r="AA9339">
        <v>30</v>
      </c>
      <c r="AB9339">
        <v>0.52</v>
      </c>
      <c r="AC9339">
        <v>420</v>
      </c>
      <c r="AD9339">
        <v>0.5</v>
      </c>
      <c r="AE9339">
        <v>0.03</v>
      </c>
      <c r="AF9339">
        <v>19</v>
      </c>
      <c r="AG9339">
        <v>940</v>
      </c>
      <c r="AH9339">
        <v>6</v>
      </c>
      <c r="AI9339">
        <v>1</v>
      </c>
      <c r="AJ9339">
        <v>6</v>
      </c>
      <c r="AK9339">
        <v>72</v>
      </c>
      <c r="AL9339">
        <v>0.12</v>
      </c>
      <c r="AM9339">
        <v>5</v>
      </c>
      <c r="AN9339">
        <v>5</v>
      </c>
      <c r="AO9339">
        <v>62</v>
      </c>
      <c r="AP9339">
        <v>5</v>
      </c>
      <c r="AQ9339">
        <v>54</v>
      </c>
    </row>
    <row r="9340" spans="1:43" hidden="1" x14ac:dyDescent="0.25">
      <c r="A9340" t="s">
        <v>33948</v>
      </c>
      <c r="B9340" t="s">
        <v>33949</v>
      </c>
      <c r="C9340" s="1" t="str">
        <f t="shared" si="644"/>
        <v>21:0154</v>
      </c>
      <c r="D9340" s="1" t="str">
        <f t="shared" si="645"/>
        <v>21:0064</v>
      </c>
      <c r="E9340" t="s">
        <v>33950</v>
      </c>
      <c r="F9340" t="s">
        <v>33951</v>
      </c>
      <c r="H9340">
        <v>53.877360799999998</v>
      </c>
      <c r="I9340">
        <v>-125.33317769999999</v>
      </c>
      <c r="J9340" s="1" t="str">
        <f t="shared" si="643"/>
        <v>Till</v>
      </c>
      <c r="K9340" s="1" t="str">
        <f t="shared" si="646"/>
        <v>&lt;63 micron</v>
      </c>
      <c r="L9340">
        <v>0.1</v>
      </c>
      <c r="M9340">
        <v>2.1</v>
      </c>
      <c r="N9340">
        <v>1</v>
      </c>
      <c r="O9340">
        <v>160</v>
      </c>
      <c r="P9340">
        <v>0.5</v>
      </c>
      <c r="Q9340">
        <v>1</v>
      </c>
      <c r="R9340">
        <v>0.69</v>
      </c>
      <c r="S9340">
        <v>0.25</v>
      </c>
      <c r="T9340">
        <v>12</v>
      </c>
      <c r="U9340">
        <v>35</v>
      </c>
      <c r="V9340">
        <v>26</v>
      </c>
      <c r="W9340">
        <v>3.12</v>
      </c>
      <c r="X9340">
        <v>10</v>
      </c>
      <c r="Z9340">
        <v>0.14000000000000001</v>
      </c>
      <c r="AA9340">
        <v>20</v>
      </c>
      <c r="AB9340">
        <v>0.85</v>
      </c>
      <c r="AC9340">
        <v>665</v>
      </c>
      <c r="AD9340">
        <v>0.5</v>
      </c>
      <c r="AE9340">
        <v>0.03</v>
      </c>
      <c r="AF9340">
        <v>27</v>
      </c>
      <c r="AG9340">
        <v>960</v>
      </c>
      <c r="AH9340">
        <v>6</v>
      </c>
      <c r="AI9340">
        <v>1</v>
      </c>
      <c r="AJ9340">
        <v>6</v>
      </c>
      <c r="AK9340">
        <v>78</v>
      </c>
      <c r="AL9340">
        <v>0.1</v>
      </c>
      <c r="AM9340">
        <v>5</v>
      </c>
      <c r="AN9340">
        <v>5</v>
      </c>
      <c r="AO9340">
        <v>63</v>
      </c>
      <c r="AP9340">
        <v>5</v>
      </c>
      <c r="AQ9340">
        <v>70</v>
      </c>
    </row>
    <row r="9341" spans="1:43" hidden="1" x14ac:dyDescent="0.25">
      <c r="A9341" t="s">
        <v>33952</v>
      </c>
      <c r="B9341" t="s">
        <v>33953</v>
      </c>
      <c r="C9341" s="1" t="str">
        <f t="shared" si="644"/>
        <v>21:0154</v>
      </c>
      <c r="D9341" s="1" t="str">
        <f t="shared" si="645"/>
        <v>21:0064</v>
      </c>
      <c r="E9341" t="s">
        <v>33954</v>
      </c>
      <c r="F9341" t="s">
        <v>33955</v>
      </c>
      <c r="H9341">
        <v>53.940107900000001</v>
      </c>
      <c r="I9341">
        <v>-125.1252614</v>
      </c>
      <c r="J9341" s="1" t="str">
        <f t="shared" si="643"/>
        <v>Till</v>
      </c>
      <c r="K9341" s="1" t="str">
        <f t="shared" si="646"/>
        <v>&lt;63 micron</v>
      </c>
      <c r="L9341">
        <v>0.1</v>
      </c>
      <c r="M9341">
        <v>1.39</v>
      </c>
      <c r="N9341">
        <v>1</v>
      </c>
      <c r="O9341">
        <v>180</v>
      </c>
      <c r="P9341">
        <v>0.25</v>
      </c>
      <c r="Q9341">
        <v>1</v>
      </c>
      <c r="R9341">
        <v>0.7</v>
      </c>
      <c r="S9341">
        <v>0.25</v>
      </c>
      <c r="T9341">
        <v>9</v>
      </c>
      <c r="U9341">
        <v>17</v>
      </c>
      <c r="V9341">
        <v>18</v>
      </c>
      <c r="W9341">
        <v>2.39</v>
      </c>
      <c r="X9341">
        <v>10</v>
      </c>
      <c r="Z9341">
        <v>0.14000000000000001</v>
      </c>
      <c r="AA9341">
        <v>20</v>
      </c>
      <c r="AB9341">
        <v>0.39</v>
      </c>
      <c r="AC9341">
        <v>545</v>
      </c>
      <c r="AD9341">
        <v>0.5</v>
      </c>
      <c r="AE9341">
        <v>0.05</v>
      </c>
      <c r="AF9341">
        <v>10</v>
      </c>
      <c r="AG9341">
        <v>990</v>
      </c>
      <c r="AH9341">
        <v>6</v>
      </c>
      <c r="AI9341">
        <v>1</v>
      </c>
      <c r="AJ9341">
        <v>6</v>
      </c>
      <c r="AK9341">
        <v>82</v>
      </c>
      <c r="AL9341">
        <v>7.0000000000000007E-2</v>
      </c>
      <c r="AM9341">
        <v>5</v>
      </c>
      <c r="AN9341">
        <v>5</v>
      </c>
      <c r="AO9341">
        <v>61</v>
      </c>
      <c r="AP9341">
        <v>5</v>
      </c>
      <c r="AQ9341">
        <v>56</v>
      </c>
    </row>
    <row r="9342" spans="1:43" hidden="1" x14ac:dyDescent="0.25">
      <c r="A9342" t="s">
        <v>33956</v>
      </c>
      <c r="B9342" t="s">
        <v>33957</v>
      </c>
      <c r="C9342" s="1" t="str">
        <f t="shared" si="644"/>
        <v>21:0154</v>
      </c>
      <c r="D9342" s="1" t="str">
        <f t="shared" si="645"/>
        <v>21:0064</v>
      </c>
      <c r="E9342" t="s">
        <v>33958</v>
      </c>
      <c r="F9342" t="s">
        <v>33959</v>
      </c>
      <c r="H9342">
        <v>53.903927600000003</v>
      </c>
      <c r="I9342">
        <v>-125.2121032</v>
      </c>
      <c r="J9342" s="1" t="str">
        <f t="shared" si="643"/>
        <v>Till</v>
      </c>
      <c r="K9342" s="1" t="str">
        <f t="shared" si="646"/>
        <v>&lt;63 micron</v>
      </c>
      <c r="L9342">
        <v>0.1</v>
      </c>
      <c r="M9342">
        <v>0.82</v>
      </c>
      <c r="N9342">
        <v>1</v>
      </c>
      <c r="O9342">
        <v>100</v>
      </c>
      <c r="P9342">
        <v>0.25</v>
      </c>
      <c r="Q9342">
        <v>1</v>
      </c>
      <c r="R9342">
        <v>0.51</v>
      </c>
      <c r="S9342">
        <v>0.25</v>
      </c>
      <c r="T9342">
        <v>5</v>
      </c>
      <c r="U9342">
        <v>26</v>
      </c>
      <c r="V9342">
        <v>12</v>
      </c>
      <c r="W9342">
        <v>2.12</v>
      </c>
      <c r="X9342">
        <v>10</v>
      </c>
      <c r="Z9342">
        <v>0.06</v>
      </c>
      <c r="AA9342">
        <v>20</v>
      </c>
      <c r="AB9342">
        <v>0.21</v>
      </c>
      <c r="AC9342">
        <v>320</v>
      </c>
      <c r="AD9342">
        <v>0.5</v>
      </c>
      <c r="AE9342">
        <v>0.03</v>
      </c>
      <c r="AF9342">
        <v>8</v>
      </c>
      <c r="AG9342">
        <v>740</v>
      </c>
      <c r="AH9342">
        <v>2</v>
      </c>
      <c r="AI9342">
        <v>1</v>
      </c>
      <c r="AJ9342">
        <v>4</v>
      </c>
      <c r="AK9342">
        <v>48</v>
      </c>
      <c r="AL9342">
        <v>0.1</v>
      </c>
      <c r="AM9342">
        <v>5</v>
      </c>
      <c r="AN9342">
        <v>5</v>
      </c>
      <c r="AO9342">
        <v>56</v>
      </c>
      <c r="AP9342">
        <v>5</v>
      </c>
      <c r="AQ9342">
        <v>42</v>
      </c>
    </row>
    <row r="9343" spans="1:43" hidden="1" x14ac:dyDescent="0.25">
      <c r="A9343" t="s">
        <v>33960</v>
      </c>
      <c r="B9343" t="s">
        <v>33961</v>
      </c>
      <c r="C9343" s="1" t="str">
        <f t="shared" si="644"/>
        <v>21:0154</v>
      </c>
      <c r="D9343" s="1" t="str">
        <f t="shared" si="645"/>
        <v>21:0064</v>
      </c>
      <c r="E9343" t="s">
        <v>33962</v>
      </c>
      <c r="F9343" t="s">
        <v>33963</v>
      </c>
      <c r="H9343">
        <v>53.825893800000003</v>
      </c>
      <c r="I9343">
        <v>-125.20229</v>
      </c>
      <c r="J9343" s="1" t="str">
        <f t="shared" si="643"/>
        <v>Till</v>
      </c>
      <c r="K9343" s="1" t="str">
        <f t="shared" si="646"/>
        <v>&lt;63 micron</v>
      </c>
      <c r="L9343">
        <v>0.1</v>
      </c>
      <c r="M9343">
        <v>0.96</v>
      </c>
      <c r="N9343">
        <v>1</v>
      </c>
      <c r="O9343">
        <v>90</v>
      </c>
      <c r="P9343">
        <v>0.25</v>
      </c>
      <c r="Q9343">
        <v>1</v>
      </c>
      <c r="R9343">
        <v>1.05</v>
      </c>
      <c r="S9343">
        <v>0.25</v>
      </c>
      <c r="T9343">
        <v>6</v>
      </c>
      <c r="U9343">
        <v>29</v>
      </c>
      <c r="V9343">
        <v>14</v>
      </c>
      <c r="W9343">
        <v>2.57</v>
      </c>
      <c r="X9343">
        <v>10</v>
      </c>
      <c r="Z9343">
        <v>7.0000000000000007E-2</v>
      </c>
      <c r="AA9343">
        <v>20</v>
      </c>
      <c r="AB9343">
        <v>0.38</v>
      </c>
      <c r="AC9343">
        <v>460</v>
      </c>
      <c r="AD9343">
        <v>0.5</v>
      </c>
      <c r="AE9343">
        <v>0.04</v>
      </c>
      <c r="AF9343">
        <v>11</v>
      </c>
      <c r="AG9343">
        <v>830</v>
      </c>
      <c r="AH9343">
        <v>2</v>
      </c>
      <c r="AI9343">
        <v>1</v>
      </c>
      <c r="AJ9343">
        <v>5</v>
      </c>
      <c r="AK9343">
        <v>73</v>
      </c>
      <c r="AL9343">
        <v>0.13</v>
      </c>
      <c r="AM9343">
        <v>5</v>
      </c>
      <c r="AN9343">
        <v>5</v>
      </c>
      <c r="AO9343">
        <v>73</v>
      </c>
      <c r="AP9343">
        <v>5</v>
      </c>
      <c r="AQ9343">
        <v>60</v>
      </c>
    </row>
    <row r="9344" spans="1:43" hidden="1" x14ac:dyDescent="0.25">
      <c r="A9344" t="s">
        <v>33964</v>
      </c>
      <c r="B9344" t="s">
        <v>33965</v>
      </c>
      <c r="C9344" s="1" t="str">
        <f t="shared" si="644"/>
        <v>21:0154</v>
      </c>
      <c r="D9344" s="1" t="str">
        <f t="shared" si="645"/>
        <v>21:0064</v>
      </c>
      <c r="E9344" t="s">
        <v>33962</v>
      </c>
      <c r="F9344" t="s">
        <v>33966</v>
      </c>
      <c r="H9344">
        <v>53.825893800000003</v>
      </c>
      <c r="I9344">
        <v>-125.20229</v>
      </c>
      <c r="J9344" s="1" t="str">
        <f t="shared" si="643"/>
        <v>Till</v>
      </c>
      <c r="K9344" s="1" t="str">
        <f t="shared" si="646"/>
        <v>&lt;63 micron</v>
      </c>
      <c r="L9344">
        <v>0.1</v>
      </c>
      <c r="M9344">
        <v>0.96</v>
      </c>
      <c r="N9344">
        <v>2</v>
      </c>
      <c r="O9344">
        <v>90</v>
      </c>
      <c r="P9344">
        <v>0.25</v>
      </c>
      <c r="Q9344">
        <v>1</v>
      </c>
      <c r="R9344">
        <v>0.71</v>
      </c>
      <c r="S9344">
        <v>0.25</v>
      </c>
      <c r="T9344">
        <v>6</v>
      </c>
      <c r="U9344">
        <v>30</v>
      </c>
      <c r="V9344">
        <v>15</v>
      </c>
      <c r="W9344">
        <v>2.65</v>
      </c>
      <c r="X9344">
        <v>10</v>
      </c>
      <c r="Z9344">
        <v>0.06</v>
      </c>
      <c r="AA9344">
        <v>30</v>
      </c>
      <c r="AB9344">
        <v>0.36</v>
      </c>
      <c r="AC9344">
        <v>405</v>
      </c>
      <c r="AD9344">
        <v>0.5</v>
      </c>
      <c r="AE9344">
        <v>0.04</v>
      </c>
      <c r="AF9344">
        <v>11</v>
      </c>
      <c r="AG9344">
        <v>920</v>
      </c>
      <c r="AH9344">
        <v>2</v>
      </c>
      <c r="AI9344">
        <v>1</v>
      </c>
      <c r="AJ9344">
        <v>5</v>
      </c>
      <c r="AK9344">
        <v>73</v>
      </c>
      <c r="AL9344">
        <v>0.15</v>
      </c>
      <c r="AM9344">
        <v>5</v>
      </c>
      <c r="AN9344">
        <v>5</v>
      </c>
      <c r="AO9344">
        <v>78</v>
      </c>
      <c r="AP9344">
        <v>5</v>
      </c>
      <c r="AQ9344">
        <v>62</v>
      </c>
    </row>
    <row r="9345" spans="1:43" hidden="1" x14ac:dyDescent="0.25">
      <c r="A9345" t="s">
        <v>33967</v>
      </c>
      <c r="B9345" t="s">
        <v>33968</v>
      </c>
      <c r="C9345" s="1" t="str">
        <f t="shared" si="644"/>
        <v>21:0154</v>
      </c>
      <c r="D9345" s="1" t="str">
        <f t="shared" si="645"/>
        <v>21:0064</v>
      </c>
      <c r="E9345" t="s">
        <v>33969</v>
      </c>
      <c r="F9345" t="s">
        <v>33970</v>
      </c>
      <c r="H9345">
        <v>53.8230814</v>
      </c>
      <c r="I9345">
        <v>-125.2568437</v>
      </c>
      <c r="J9345" s="1" t="str">
        <f t="shared" si="643"/>
        <v>Till</v>
      </c>
      <c r="K9345" s="1" t="str">
        <f t="shared" si="646"/>
        <v>&lt;63 micron</v>
      </c>
      <c r="L9345">
        <v>0.1</v>
      </c>
      <c r="M9345">
        <v>1.07</v>
      </c>
      <c r="N9345">
        <v>2</v>
      </c>
      <c r="O9345">
        <v>120</v>
      </c>
      <c r="P9345">
        <v>0.25</v>
      </c>
      <c r="Q9345">
        <v>1</v>
      </c>
      <c r="R9345">
        <v>0.53</v>
      </c>
      <c r="S9345">
        <v>0.25</v>
      </c>
      <c r="T9345">
        <v>5</v>
      </c>
      <c r="U9345">
        <v>17</v>
      </c>
      <c r="V9345">
        <v>12</v>
      </c>
      <c r="W9345">
        <v>2.12</v>
      </c>
      <c r="X9345">
        <v>10</v>
      </c>
      <c r="Z9345">
        <v>0.12</v>
      </c>
      <c r="AA9345">
        <v>10</v>
      </c>
      <c r="AB9345">
        <v>0.28999999999999998</v>
      </c>
      <c r="AC9345">
        <v>435</v>
      </c>
      <c r="AD9345">
        <v>0.5</v>
      </c>
      <c r="AE9345">
        <v>0.04</v>
      </c>
      <c r="AF9345">
        <v>9</v>
      </c>
      <c r="AG9345">
        <v>750</v>
      </c>
      <c r="AH9345">
        <v>6</v>
      </c>
      <c r="AI9345">
        <v>1</v>
      </c>
      <c r="AJ9345">
        <v>4</v>
      </c>
      <c r="AK9345">
        <v>44</v>
      </c>
      <c r="AL9345">
        <v>0.1</v>
      </c>
      <c r="AM9345">
        <v>5</v>
      </c>
      <c r="AN9345">
        <v>5</v>
      </c>
      <c r="AO9345">
        <v>52</v>
      </c>
      <c r="AP9345">
        <v>5</v>
      </c>
      <c r="AQ9345">
        <v>52</v>
      </c>
    </row>
    <row r="9346" spans="1:43" hidden="1" x14ac:dyDescent="0.25">
      <c r="A9346" t="s">
        <v>33971</v>
      </c>
      <c r="B9346" t="s">
        <v>33972</v>
      </c>
      <c r="C9346" s="1" t="str">
        <f t="shared" si="644"/>
        <v>21:0154</v>
      </c>
      <c r="D9346" s="1" t="str">
        <f t="shared" si="645"/>
        <v>21:0064</v>
      </c>
      <c r="E9346" t="s">
        <v>33973</v>
      </c>
      <c r="F9346" t="s">
        <v>33974</v>
      </c>
      <c r="H9346">
        <v>53.834071600000001</v>
      </c>
      <c r="I9346">
        <v>-125.30531139999999</v>
      </c>
      <c r="J9346" s="1" t="str">
        <f t="shared" si="643"/>
        <v>Till</v>
      </c>
      <c r="K9346" s="1" t="str">
        <f t="shared" si="646"/>
        <v>&lt;63 micron</v>
      </c>
      <c r="L9346">
        <v>0.1</v>
      </c>
      <c r="M9346">
        <v>1.07</v>
      </c>
      <c r="N9346">
        <v>1</v>
      </c>
      <c r="O9346">
        <v>80</v>
      </c>
      <c r="P9346">
        <v>0.25</v>
      </c>
      <c r="Q9346">
        <v>1</v>
      </c>
      <c r="R9346">
        <v>0.63</v>
      </c>
      <c r="S9346">
        <v>0.25</v>
      </c>
      <c r="T9346">
        <v>6</v>
      </c>
      <c r="U9346">
        <v>37</v>
      </c>
      <c r="V9346">
        <v>15</v>
      </c>
      <c r="W9346">
        <v>2.4900000000000002</v>
      </c>
      <c r="X9346">
        <v>10</v>
      </c>
      <c r="Z9346">
        <v>0.05</v>
      </c>
      <c r="AA9346">
        <v>20</v>
      </c>
      <c r="AB9346">
        <v>0.49</v>
      </c>
      <c r="AC9346">
        <v>495</v>
      </c>
      <c r="AD9346">
        <v>0.5</v>
      </c>
      <c r="AE9346">
        <v>0.04</v>
      </c>
      <c r="AF9346">
        <v>16</v>
      </c>
      <c r="AG9346">
        <v>850</v>
      </c>
      <c r="AH9346">
        <v>4</v>
      </c>
      <c r="AI9346">
        <v>1</v>
      </c>
      <c r="AJ9346">
        <v>5</v>
      </c>
      <c r="AK9346">
        <v>87</v>
      </c>
      <c r="AL9346">
        <v>0.17</v>
      </c>
      <c r="AM9346">
        <v>5</v>
      </c>
      <c r="AN9346">
        <v>5</v>
      </c>
      <c r="AO9346">
        <v>72</v>
      </c>
      <c r="AP9346">
        <v>5</v>
      </c>
      <c r="AQ9346">
        <v>56</v>
      </c>
    </row>
    <row r="9347" spans="1:43" hidden="1" x14ac:dyDescent="0.25">
      <c r="A9347" t="s">
        <v>33975</v>
      </c>
      <c r="B9347" t="s">
        <v>33976</v>
      </c>
      <c r="C9347" s="1" t="str">
        <f t="shared" si="644"/>
        <v>21:0154</v>
      </c>
      <c r="D9347" s="1" t="str">
        <f t="shared" si="645"/>
        <v>21:0064</v>
      </c>
      <c r="E9347" t="s">
        <v>33977</v>
      </c>
      <c r="F9347" t="s">
        <v>33978</v>
      </c>
      <c r="H9347">
        <v>53.858004800000003</v>
      </c>
      <c r="I9347">
        <v>-125.32297560000001</v>
      </c>
      <c r="J9347" s="1" t="str">
        <f t="shared" si="643"/>
        <v>Till</v>
      </c>
      <c r="K9347" s="1" t="str">
        <f t="shared" si="646"/>
        <v>&lt;63 micron</v>
      </c>
      <c r="L9347">
        <v>0.1</v>
      </c>
      <c r="M9347">
        <v>1.33</v>
      </c>
      <c r="N9347">
        <v>2</v>
      </c>
      <c r="O9347">
        <v>120</v>
      </c>
      <c r="P9347">
        <v>0.25</v>
      </c>
      <c r="Q9347">
        <v>1</v>
      </c>
      <c r="R9347">
        <v>0.53</v>
      </c>
      <c r="S9347">
        <v>0.25</v>
      </c>
      <c r="T9347">
        <v>8</v>
      </c>
      <c r="U9347">
        <v>23</v>
      </c>
      <c r="V9347">
        <v>21</v>
      </c>
      <c r="W9347">
        <v>2.25</v>
      </c>
      <c r="X9347">
        <v>10</v>
      </c>
      <c r="Z9347">
        <v>0.16</v>
      </c>
      <c r="AA9347">
        <v>30</v>
      </c>
      <c r="AB9347">
        <v>0.4</v>
      </c>
      <c r="AC9347">
        <v>690</v>
      </c>
      <c r="AD9347">
        <v>0.5</v>
      </c>
      <c r="AE9347">
        <v>0.06</v>
      </c>
      <c r="AF9347">
        <v>15</v>
      </c>
      <c r="AG9347">
        <v>740</v>
      </c>
      <c r="AH9347">
        <v>10</v>
      </c>
      <c r="AI9347">
        <v>1</v>
      </c>
      <c r="AJ9347">
        <v>5</v>
      </c>
      <c r="AK9347">
        <v>53</v>
      </c>
      <c r="AL9347">
        <v>0.05</v>
      </c>
      <c r="AM9347">
        <v>5</v>
      </c>
      <c r="AN9347">
        <v>5</v>
      </c>
      <c r="AO9347">
        <v>47</v>
      </c>
      <c r="AP9347">
        <v>5</v>
      </c>
      <c r="AQ9347">
        <v>62</v>
      </c>
    </row>
    <row r="9348" spans="1:43" hidden="1" x14ac:dyDescent="0.25">
      <c r="A9348" t="s">
        <v>33979</v>
      </c>
      <c r="B9348" t="s">
        <v>33980</v>
      </c>
      <c r="C9348" s="1" t="str">
        <f t="shared" si="644"/>
        <v>21:0154</v>
      </c>
      <c r="D9348" s="1" t="str">
        <f t="shared" si="645"/>
        <v>21:0064</v>
      </c>
      <c r="E9348" t="s">
        <v>33981</v>
      </c>
      <c r="F9348" t="s">
        <v>33982</v>
      </c>
      <c r="H9348">
        <v>53.882121499999997</v>
      </c>
      <c r="I9348">
        <v>-125.38822279999999</v>
      </c>
      <c r="J9348" s="1" t="str">
        <f t="shared" si="643"/>
        <v>Till</v>
      </c>
      <c r="K9348" s="1" t="str">
        <f t="shared" si="646"/>
        <v>&lt;63 micron</v>
      </c>
      <c r="L9348">
        <v>0.1</v>
      </c>
      <c r="M9348">
        <v>1.89</v>
      </c>
      <c r="N9348">
        <v>8</v>
      </c>
      <c r="O9348">
        <v>200</v>
      </c>
      <c r="P9348">
        <v>0.5</v>
      </c>
      <c r="Q9348">
        <v>1</v>
      </c>
      <c r="R9348">
        <v>0.59</v>
      </c>
      <c r="S9348">
        <v>0.25</v>
      </c>
      <c r="T9348">
        <v>10</v>
      </c>
      <c r="U9348">
        <v>26</v>
      </c>
      <c r="V9348">
        <v>25</v>
      </c>
      <c r="W9348">
        <v>3.17</v>
      </c>
      <c r="X9348">
        <v>10</v>
      </c>
      <c r="Z9348">
        <v>0.18</v>
      </c>
      <c r="AA9348">
        <v>30</v>
      </c>
      <c r="AB9348">
        <v>0.52</v>
      </c>
      <c r="AC9348">
        <v>740</v>
      </c>
      <c r="AD9348">
        <v>0.5</v>
      </c>
      <c r="AE9348">
        <v>0.04</v>
      </c>
      <c r="AF9348">
        <v>19</v>
      </c>
      <c r="AG9348">
        <v>820</v>
      </c>
      <c r="AH9348">
        <v>10</v>
      </c>
      <c r="AI9348">
        <v>1</v>
      </c>
      <c r="AJ9348">
        <v>7</v>
      </c>
      <c r="AK9348">
        <v>68</v>
      </c>
      <c r="AL9348">
        <v>0.06</v>
      </c>
      <c r="AM9348">
        <v>5</v>
      </c>
      <c r="AN9348">
        <v>5</v>
      </c>
      <c r="AO9348">
        <v>59</v>
      </c>
      <c r="AP9348">
        <v>5</v>
      </c>
      <c r="AQ9348">
        <v>74</v>
      </c>
    </row>
    <row r="9349" spans="1:43" hidden="1" x14ac:dyDescent="0.25">
      <c r="A9349" t="s">
        <v>33983</v>
      </c>
      <c r="B9349" t="s">
        <v>33984</v>
      </c>
      <c r="C9349" s="1" t="str">
        <f t="shared" si="644"/>
        <v>21:0154</v>
      </c>
      <c r="D9349" s="1" t="str">
        <f t="shared" si="645"/>
        <v>21:0064</v>
      </c>
      <c r="E9349" t="s">
        <v>33985</v>
      </c>
      <c r="F9349" t="s">
        <v>33986</v>
      </c>
      <c r="H9349">
        <v>53.893628</v>
      </c>
      <c r="I9349">
        <v>-125.5604982</v>
      </c>
      <c r="J9349" s="1" t="str">
        <f t="shared" si="643"/>
        <v>Till</v>
      </c>
      <c r="K9349" s="1" t="str">
        <f t="shared" si="646"/>
        <v>&lt;63 micron</v>
      </c>
      <c r="L9349">
        <v>0.1</v>
      </c>
      <c r="M9349">
        <v>1.29</v>
      </c>
      <c r="N9349">
        <v>8</v>
      </c>
      <c r="O9349">
        <v>140</v>
      </c>
      <c r="P9349">
        <v>0.25</v>
      </c>
      <c r="Q9349">
        <v>1</v>
      </c>
      <c r="R9349">
        <v>0.53</v>
      </c>
      <c r="S9349">
        <v>0.25</v>
      </c>
      <c r="T9349">
        <v>8</v>
      </c>
      <c r="U9349">
        <v>25</v>
      </c>
      <c r="V9349">
        <v>21</v>
      </c>
      <c r="W9349">
        <v>2.79</v>
      </c>
      <c r="X9349">
        <v>10</v>
      </c>
      <c r="Z9349">
        <v>0.12</v>
      </c>
      <c r="AA9349">
        <v>10</v>
      </c>
      <c r="AB9349">
        <v>0.3</v>
      </c>
      <c r="AC9349">
        <v>770</v>
      </c>
      <c r="AD9349">
        <v>0.5</v>
      </c>
      <c r="AE9349">
        <v>0.04</v>
      </c>
      <c r="AF9349">
        <v>16</v>
      </c>
      <c r="AG9349">
        <v>700</v>
      </c>
      <c r="AH9349">
        <v>8</v>
      </c>
      <c r="AI9349">
        <v>1</v>
      </c>
      <c r="AJ9349">
        <v>6</v>
      </c>
      <c r="AK9349">
        <v>52</v>
      </c>
      <c r="AL9349">
        <v>7.0000000000000007E-2</v>
      </c>
      <c r="AM9349">
        <v>5</v>
      </c>
      <c r="AN9349">
        <v>5</v>
      </c>
      <c r="AO9349">
        <v>57</v>
      </c>
      <c r="AP9349">
        <v>5</v>
      </c>
      <c r="AQ9349">
        <v>56</v>
      </c>
    </row>
    <row r="9350" spans="1:43" hidden="1" x14ac:dyDescent="0.25">
      <c r="A9350" t="s">
        <v>33987</v>
      </c>
      <c r="B9350" t="s">
        <v>33988</v>
      </c>
      <c r="C9350" s="1" t="str">
        <f t="shared" si="644"/>
        <v>21:0154</v>
      </c>
      <c r="D9350" s="1" t="str">
        <f t="shared" si="645"/>
        <v>21:0064</v>
      </c>
      <c r="E9350" t="s">
        <v>33989</v>
      </c>
      <c r="F9350" t="s">
        <v>33990</v>
      </c>
      <c r="H9350">
        <v>53.870890000000003</v>
      </c>
      <c r="I9350">
        <v>-125.4982558</v>
      </c>
      <c r="J9350" s="1" t="str">
        <f t="shared" si="643"/>
        <v>Till</v>
      </c>
      <c r="K9350" s="1" t="str">
        <f t="shared" si="646"/>
        <v>&lt;63 micron</v>
      </c>
      <c r="L9350">
        <v>0.1</v>
      </c>
      <c r="M9350">
        <v>1.55</v>
      </c>
      <c r="N9350">
        <v>4</v>
      </c>
      <c r="O9350">
        <v>150</v>
      </c>
      <c r="P9350">
        <v>0.5</v>
      </c>
      <c r="Q9350">
        <v>1</v>
      </c>
      <c r="R9350">
        <v>0.56999999999999995</v>
      </c>
      <c r="S9350">
        <v>0.25</v>
      </c>
      <c r="T9350">
        <v>7</v>
      </c>
      <c r="U9350">
        <v>18</v>
      </c>
      <c r="V9350">
        <v>17</v>
      </c>
      <c r="W9350">
        <v>2.37</v>
      </c>
      <c r="X9350">
        <v>10</v>
      </c>
      <c r="Z9350">
        <v>0.22</v>
      </c>
      <c r="AA9350">
        <v>20</v>
      </c>
      <c r="AB9350">
        <v>0.36</v>
      </c>
      <c r="AC9350">
        <v>575</v>
      </c>
      <c r="AD9350">
        <v>0.5</v>
      </c>
      <c r="AE9350">
        <v>0.06</v>
      </c>
      <c r="AF9350">
        <v>12</v>
      </c>
      <c r="AG9350">
        <v>550</v>
      </c>
      <c r="AH9350">
        <v>10</v>
      </c>
      <c r="AI9350">
        <v>1</v>
      </c>
      <c r="AJ9350">
        <v>6</v>
      </c>
      <c r="AK9350">
        <v>58</v>
      </c>
      <c r="AL9350">
        <v>0.06</v>
      </c>
      <c r="AM9350">
        <v>5</v>
      </c>
      <c r="AN9350">
        <v>5</v>
      </c>
      <c r="AO9350">
        <v>46</v>
      </c>
      <c r="AP9350">
        <v>5</v>
      </c>
      <c r="AQ9350">
        <v>62</v>
      </c>
    </row>
    <row r="9351" spans="1:43" hidden="1" x14ac:dyDescent="0.25">
      <c r="A9351" t="s">
        <v>33991</v>
      </c>
      <c r="B9351" t="s">
        <v>33992</v>
      </c>
      <c r="C9351" s="1" t="str">
        <f t="shared" si="644"/>
        <v>21:0154</v>
      </c>
      <c r="D9351" s="1" t="str">
        <f t="shared" si="645"/>
        <v>21:0064</v>
      </c>
      <c r="E9351" t="s">
        <v>33993</v>
      </c>
      <c r="F9351" t="s">
        <v>33994</v>
      </c>
      <c r="H9351">
        <v>53.835747900000001</v>
      </c>
      <c r="I9351">
        <v>-125.4585421</v>
      </c>
      <c r="J9351" s="1" t="str">
        <f t="shared" si="643"/>
        <v>Till</v>
      </c>
      <c r="K9351" s="1" t="str">
        <f t="shared" si="646"/>
        <v>&lt;63 micron</v>
      </c>
      <c r="L9351">
        <v>0.1</v>
      </c>
      <c r="M9351">
        <v>0.97</v>
      </c>
      <c r="N9351">
        <v>2</v>
      </c>
      <c r="O9351">
        <v>90</v>
      </c>
      <c r="P9351">
        <v>0.5</v>
      </c>
      <c r="Q9351">
        <v>1</v>
      </c>
      <c r="R9351">
        <v>0.28000000000000003</v>
      </c>
      <c r="S9351">
        <v>0.25</v>
      </c>
      <c r="T9351">
        <v>3</v>
      </c>
      <c r="U9351">
        <v>10</v>
      </c>
      <c r="V9351">
        <v>11</v>
      </c>
      <c r="W9351">
        <v>1.62</v>
      </c>
      <c r="X9351">
        <v>10</v>
      </c>
      <c r="Z9351">
        <v>0.13</v>
      </c>
      <c r="AA9351">
        <v>30</v>
      </c>
      <c r="AB9351">
        <v>0.25</v>
      </c>
      <c r="AC9351">
        <v>480</v>
      </c>
      <c r="AD9351">
        <v>0.5</v>
      </c>
      <c r="AE9351">
        <v>0.04</v>
      </c>
      <c r="AF9351">
        <v>7</v>
      </c>
      <c r="AG9351">
        <v>290</v>
      </c>
      <c r="AH9351">
        <v>10</v>
      </c>
      <c r="AI9351">
        <v>1</v>
      </c>
      <c r="AJ9351">
        <v>4</v>
      </c>
      <c r="AK9351">
        <v>34</v>
      </c>
      <c r="AL9351">
        <v>0.04</v>
      </c>
      <c r="AM9351">
        <v>5</v>
      </c>
      <c r="AN9351">
        <v>5</v>
      </c>
      <c r="AO9351">
        <v>24</v>
      </c>
      <c r="AP9351">
        <v>5</v>
      </c>
      <c r="AQ9351">
        <v>68</v>
      </c>
    </row>
    <row r="9352" spans="1:43" hidden="1" x14ac:dyDescent="0.25">
      <c r="A9352" t="s">
        <v>33995</v>
      </c>
      <c r="B9352" t="s">
        <v>33996</v>
      </c>
      <c r="C9352" s="1" t="str">
        <f t="shared" si="644"/>
        <v>21:0154</v>
      </c>
      <c r="D9352" s="1" t="str">
        <f t="shared" si="645"/>
        <v>21:0064</v>
      </c>
      <c r="E9352" t="s">
        <v>33997</v>
      </c>
      <c r="F9352" t="s">
        <v>33998</v>
      </c>
      <c r="H9352">
        <v>53.865779199999999</v>
      </c>
      <c r="I9352">
        <v>-125.4074457</v>
      </c>
      <c r="J9352" s="1" t="str">
        <f t="shared" si="643"/>
        <v>Till</v>
      </c>
      <c r="K9352" s="1" t="str">
        <f t="shared" si="646"/>
        <v>&lt;63 micron</v>
      </c>
      <c r="L9352">
        <v>0.1</v>
      </c>
      <c r="M9352">
        <v>1.26</v>
      </c>
      <c r="N9352">
        <v>2</v>
      </c>
      <c r="O9352">
        <v>170</v>
      </c>
      <c r="P9352">
        <v>0.5</v>
      </c>
      <c r="Q9352">
        <v>1</v>
      </c>
      <c r="R9352">
        <v>1</v>
      </c>
      <c r="S9352">
        <v>0.25</v>
      </c>
      <c r="T9352">
        <v>11</v>
      </c>
      <c r="U9352">
        <v>21</v>
      </c>
      <c r="V9352">
        <v>25</v>
      </c>
      <c r="W9352">
        <v>2.74</v>
      </c>
      <c r="X9352">
        <v>10</v>
      </c>
      <c r="Z9352">
        <v>0.13</v>
      </c>
      <c r="AA9352">
        <v>10</v>
      </c>
      <c r="AB9352">
        <v>0.44</v>
      </c>
      <c r="AC9352">
        <v>930</v>
      </c>
      <c r="AD9352">
        <v>0.5</v>
      </c>
      <c r="AE9352">
        <v>0.03</v>
      </c>
      <c r="AF9352">
        <v>20</v>
      </c>
      <c r="AG9352">
        <v>850</v>
      </c>
      <c r="AH9352">
        <v>12</v>
      </c>
      <c r="AI9352">
        <v>1</v>
      </c>
      <c r="AJ9352">
        <v>6</v>
      </c>
      <c r="AK9352">
        <v>61</v>
      </c>
      <c r="AL9352">
        <v>0.04</v>
      </c>
      <c r="AM9352">
        <v>5</v>
      </c>
      <c r="AN9352">
        <v>5</v>
      </c>
      <c r="AO9352">
        <v>51</v>
      </c>
      <c r="AP9352">
        <v>5</v>
      </c>
      <c r="AQ9352">
        <v>80</v>
      </c>
    </row>
    <row r="9353" spans="1:43" hidden="1" x14ac:dyDescent="0.25">
      <c r="A9353" t="s">
        <v>33999</v>
      </c>
      <c r="B9353" t="s">
        <v>34000</v>
      </c>
      <c r="C9353" s="1" t="str">
        <f t="shared" si="644"/>
        <v>21:0154</v>
      </c>
      <c r="D9353" s="1" t="str">
        <f t="shared" si="645"/>
        <v>21:0064</v>
      </c>
      <c r="E9353" t="s">
        <v>33997</v>
      </c>
      <c r="F9353" t="s">
        <v>34001</v>
      </c>
      <c r="H9353">
        <v>53.865779199999999</v>
      </c>
      <c r="I9353">
        <v>-125.4074457</v>
      </c>
      <c r="J9353" s="1" t="str">
        <f t="shared" si="643"/>
        <v>Till</v>
      </c>
      <c r="K9353" s="1" t="str">
        <f t="shared" si="646"/>
        <v>&lt;63 micron</v>
      </c>
      <c r="L9353">
        <v>0.1</v>
      </c>
      <c r="M9353">
        <v>1.25</v>
      </c>
      <c r="N9353">
        <v>2</v>
      </c>
      <c r="O9353">
        <v>170</v>
      </c>
      <c r="P9353">
        <v>0.5</v>
      </c>
      <c r="Q9353">
        <v>1</v>
      </c>
      <c r="R9353">
        <v>0.83</v>
      </c>
      <c r="S9353">
        <v>0.25</v>
      </c>
      <c r="T9353">
        <v>10</v>
      </c>
      <c r="U9353">
        <v>19</v>
      </c>
      <c r="V9353">
        <v>26</v>
      </c>
      <c r="W9353">
        <v>2.78</v>
      </c>
      <c r="X9353">
        <v>10</v>
      </c>
      <c r="Z9353">
        <v>0.14000000000000001</v>
      </c>
      <c r="AA9353">
        <v>10</v>
      </c>
      <c r="AB9353">
        <v>0.45</v>
      </c>
      <c r="AC9353">
        <v>865</v>
      </c>
      <c r="AD9353">
        <v>0.5</v>
      </c>
      <c r="AE9353">
        <v>0.03</v>
      </c>
      <c r="AF9353">
        <v>19</v>
      </c>
      <c r="AG9353">
        <v>850</v>
      </c>
      <c r="AH9353">
        <v>8</v>
      </c>
      <c r="AI9353">
        <v>1</v>
      </c>
      <c r="AJ9353">
        <v>6</v>
      </c>
      <c r="AK9353">
        <v>56</v>
      </c>
      <c r="AL9353">
        <v>0.03</v>
      </c>
      <c r="AM9353">
        <v>5</v>
      </c>
      <c r="AN9353">
        <v>5</v>
      </c>
      <c r="AO9353">
        <v>51</v>
      </c>
      <c r="AP9353">
        <v>5</v>
      </c>
      <c r="AQ9353">
        <v>68</v>
      </c>
    </row>
    <row r="9354" spans="1:43" hidden="1" x14ac:dyDescent="0.25">
      <c r="A9354" t="s">
        <v>34002</v>
      </c>
      <c r="B9354" t="s">
        <v>34003</v>
      </c>
      <c r="C9354" s="1" t="str">
        <f t="shared" si="644"/>
        <v>21:0154</v>
      </c>
      <c r="D9354" s="1" t="str">
        <f t="shared" si="645"/>
        <v>21:0064</v>
      </c>
      <c r="E9354" t="s">
        <v>33997</v>
      </c>
      <c r="F9354" t="s">
        <v>34004</v>
      </c>
      <c r="H9354">
        <v>53.865779199999999</v>
      </c>
      <c r="I9354">
        <v>-125.4074457</v>
      </c>
      <c r="J9354" s="1" t="str">
        <f t="shared" si="643"/>
        <v>Till</v>
      </c>
      <c r="K9354" s="1" t="str">
        <f t="shared" si="646"/>
        <v>&lt;63 micron</v>
      </c>
      <c r="L9354">
        <v>0.1</v>
      </c>
      <c r="M9354">
        <v>1.34</v>
      </c>
      <c r="N9354">
        <v>8</v>
      </c>
      <c r="O9354">
        <v>160</v>
      </c>
      <c r="P9354">
        <v>0.5</v>
      </c>
      <c r="Q9354">
        <v>1</v>
      </c>
      <c r="R9354">
        <v>0.56999999999999995</v>
      </c>
      <c r="S9354">
        <v>0.25</v>
      </c>
      <c r="T9354">
        <v>11</v>
      </c>
      <c r="U9354">
        <v>20</v>
      </c>
      <c r="V9354">
        <v>26</v>
      </c>
      <c r="W9354">
        <v>2.88</v>
      </c>
      <c r="X9354">
        <v>10</v>
      </c>
      <c r="Z9354">
        <v>0.12</v>
      </c>
      <c r="AA9354">
        <v>20</v>
      </c>
      <c r="AB9354">
        <v>0.44</v>
      </c>
      <c r="AC9354">
        <v>960</v>
      </c>
      <c r="AD9354">
        <v>0.5</v>
      </c>
      <c r="AE9354">
        <v>0.04</v>
      </c>
      <c r="AF9354">
        <v>19</v>
      </c>
      <c r="AG9354">
        <v>790</v>
      </c>
      <c r="AH9354">
        <v>18</v>
      </c>
      <c r="AI9354">
        <v>1</v>
      </c>
      <c r="AJ9354">
        <v>6</v>
      </c>
      <c r="AK9354">
        <v>54</v>
      </c>
      <c r="AL9354">
        <v>0.03</v>
      </c>
      <c r="AM9354">
        <v>5</v>
      </c>
      <c r="AN9354">
        <v>5</v>
      </c>
      <c r="AO9354">
        <v>50</v>
      </c>
      <c r="AP9354">
        <v>5</v>
      </c>
      <c r="AQ9354">
        <v>76</v>
      </c>
    </row>
    <row r="9355" spans="1:43" hidden="1" x14ac:dyDescent="0.25">
      <c r="A9355" t="s">
        <v>34005</v>
      </c>
      <c r="B9355" t="s">
        <v>34006</v>
      </c>
      <c r="C9355" s="1" t="str">
        <f t="shared" si="644"/>
        <v>21:0154</v>
      </c>
      <c r="D9355" s="1" t="str">
        <f t="shared" si="645"/>
        <v>21:0064</v>
      </c>
      <c r="E9355" t="s">
        <v>34007</v>
      </c>
      <c r="F9355" t="s">
        <v>34008</v>
      </c>
      <c r="H9355">
        <v>53.832460900000001</v>
      </c>
      <c r="I9355">
        <v>-125.41009320000001</v>
      </c>
      <c r="J9355" s="1" t="str">
        <f t="shared" si="643"/>
        <v>Till</v>
      </c>
      <c r="K9355" s="1" t="str">
        <f t="shared" si="646"/>
        <v>&lt;63 micron</v>
      </c>
      <c r="L9355">
        <v>0.1</v>
      </c>
      <c r="M9355">
        <v>0.95</v>
      </c>
      <c r="N9355">
        <v>2</v>
      </c>
      <c r="O9355">
        <v>90</v>
      </c>
      <c r="P9355">
        <v>0.25</v>
      </c>
      <c r="Q9355">
        <v>1</v>
      </c>
      <c r="R9355">
        <v>0.37</v>
      </c>
      <c r="S9355">
        <v>0.25</v>
      </c>
      <c r="T9355">
        <v>4</v>
      </c>
      <c r="U9355">
        <v>11</v>
      </c>
      <c r="V9355">
        <v>11</v>
      </c>
      <c r="W9355">
        <v>1.72</v>
      </c>
      <c r="X9355">
        <v>10</v>
      </c>
      <c r="Z9355">
        <v>0.12</v>
      </c>
      <c r="AA9355">
        <v>20</v>
      </c>
      <c r="AB9355">
        <v>0.23</v>
      </c>
      <c r="AC9355">
        <v>465</v>
      </c>
      <c r="AD9355">
        <v>0.5</v>
      </c>
      <c r="AE9355">
        <v>0.05</v>
      </c>
      <c r="AF9355">
        <v>7</v>
      </c>
      <c r="AG9355">
        <v>440</v>
      </c>
      <c r="AH9355">
        <v>8</v>
      </c>
      <c r="AI9355">
        <v>1</v>
      </c>
      <c r="AJ9355">
        <v>4</v>
      </c>
      <c r="AK9355">
        <v>37</v>
      </c>
      <c r="AL9355">
        <v>0.04</v>
      </c>
      <c r="AM9355">
        <v>5</v>
      </c>
      <c r="AN9355">
        <v>5</v>
      </c>
      <c r="AO9355">
        <v>31</v>
      </c>
      <c r="AP9355">
        <v>5</v>
      </c>
      <c r="AQ9355">
        <v>56</v>
      </c>
    </row>
    <row r="9356" spans="1:43" hidden="1" x14ac:dyDescent="0.25">
      <c r="A9356" t="s">
        <v>34009</v>
      </c>
      <c r="B9356" t="s">
        <v>34010</v>
      </c>
      <c r="C9356" s="1" t="str">
        <f t="shared" si="644"/>
        <v>21:0154</v>
      </c>
      <c r="D9356" s="1" t="str">
        <f t="shared" si="645"/>
        <v>21:0064</v>
      </c>
      <c r="E9356" t="s">
        <v>34011</v>
      </c>
      <c r="F9356" t="s">
        <v>34012</v>
      </c>
      <c r="H9356">
        <v>53.782236300000001</v>
      </c>
      <c r="I9356">
        <v>-125.2891851</v>
      </c>
      <c r="J9356" s="1" t="str">
        <f t="shared" si="643"/>
        <v>Till</v>
      </c>
      <c r="K9356" s="1" t="str">
        <f t="shared" si="646"/>
        <v>&lt;63 micron</v>
      </c>
      <c r="L9356">
        <v>0.1</v>
      </c>
      <c r="M9356">
        <v>1.39</v>
      </c>
      <c r="N9356">
        <v>6</v>
      </c>
      <c r="O9356">
        <v>230</v>
      </c>
      <c r="P9356">
        <v>0.25</v>
      </c>
      <c r="Q9356">
        <v>1</v>
      </c>
      <c r="R9356">
        <v>0.56000000000000005</v>
      </c>
      <c r="S9356">
        <v>0.25</v>
      </c>
      <c r="T9356">
        <v>7</v>
      </c>
      <c r="U9356">
        <v>20</v>
      </c>
      <c r="V9356">
        <v>16</v>
      </c>
      <c r="W9356">
        <v>2.62</v>
      </c>
      <c r="X9356">
        <v>10</v>
      </c>
      <c r="Z9356">
        <v>0.14000000000000001</v>
      </c>
      <c r="AA9356">
        <v>20</v>
      </c>
      <c r="AB9356">
        <v>0.38</v>
      </c>
      <c r="AC9356">
        <v>435</v>
      </c>
      <c r="AD9356">
        <v>0.5</v>
      </c>
      <c r="AE9356">
        <v>0.04</v>
      </c>
      <c r="AF9356">
        <v>12</v>
      </c>
      <c r="AG9356">
        <v>830</v>
      </c>
      <c r="AH9356">
        <v>6</v>
      </c>
      <c r="AI9356">
        <v>1</v>
      </c>
      <c r="AJ9356">
        <v>6</v>
      </c>
      <c r="AK9356">
        <v>67</v>
      </c>
      <c r="AL9356">
        <v>0.09</v>
      </c>
      <c r="AM9356">
        <v>5</v>
      </c>
      <c r="AN9356">
        <v>5</v>
      </c>
      <c r="AO9356">
        <v>55</v>
      </c>
      <c r="AP9356">
        <v>5</v>
      </c>
      <c r="AQ9356">
        <v>54</v>
      </c>
    </row>
    <row r="9357" spans="1:43" hidden="1" x14ac:dyDescent="0.25">
      <c r="A9357" t="s">
        <v>34013</v>
      </c>
      <c r="B9357" t="s">
        <v>34014</v>
      </c>
      <c r="C9357" s="1" t="str">
        <f t="shared" si="644"/>
        <v>21:0154</v>
      </c>
      <c r="D9357" s="1" t="str">
        <f t="shared" si="645"/>
        <v>21:0064</v>
      </c>
      <c r="E9357" t="s">
        <v>34015</v>
      </c>
      <c r="F9357" t="s">
        <v>34016</v>
      </c>
      <c r="H9357">
        <v>53.803879700000003</v>
      </c>
      <c r="I9357">
        <v>-125.34390260000001</v>
      </c>
      <c r="J9357" s="1" t="str">
        <f t="shared" si="643"/>
        <v>Till</v>
      </c>
      <c r="K9357" s="1" t="str">
        <f t="shared" si="646"/>
        <v>&lt;63 micron</v>
      </c>
      <c r="L9357">
        <v>0.1</v>
      </c>
      <c r="M9357">
        <v>0.65</v>
      </c>
      <c r="N9357">
        <v>4</v>
      </c>
      <c r="O9357">
        <v>120</v>
      </c>
      <c r="P9357">
        <v>0.25</v>
      </c>
      <c r="Q9357">
        <v>1</v>
      </c>
      <c r="R9357">
        <v>0.4</v>
      </c>
      <c r="S9357">
        <v>0.25</v>
      </c>
      <c r="T9357">
        <v>4</v>
      </c>
      <c r="U9357">
        <v>15</v>
      </c>
      <c r="V9357">
        <v>9</v>
      </c>
      <c r="W9357">
        <v>1.92</v>
      </c>
      <c r="X9357">
        <v>10</v>
      </c>
      <c r="Z9357">
        <v>0.08</v>
      </c>
      <c r="AA9357">
        <v>10</v>
      </c>
      <c r="AB9357">
        <v>0.16</v>
      </c>
      <c r="AC9357">
        <v>320</v>
      </c>
      <c r="AD9357">
        <v>0.5</v>
      </c>
      <c r="AE9357">
        <v>0.03</v>
      </c>
      <c r="AF9357">
        <v>6</v>
      </c>
      <c r="AG9357">
        <v>640</v>
      </c>
      <c r="AH9357">
        <v>6</v>
      </c>
      <c r="AI9357">
        <v>1</v>
      </c>
      <c r="AJ9357">
        <v>3</v>
      </c>
      <c r="AK9357">
        <v>39</v>
      </c>
      <c r="AL9357">
        <v>7.0000000000000007E-2</v>
      </c>
      <c r="AM9357">
        <v>5</v>
      </c>
      <c r="AN9357">
        <v>5</v>
      </c>
      <c r="AO9357">
        <v>47</v>
      </c>
      <c r="AP9357">
        <v>5</v>
      </c>
      <c r="AQ9357">
        <v>46</v>
      </c>
    </row>
    <row r="9358" spans="1:43" hidden="1" x14ac:dyDescent="0.25">
      <c r="A9358" t="s">
        <v>34017</v>
      </c>
      <c r="B9358" t="s">
        <v>34018</v>
      </c>
      <c r="C9358" s="1" t="str">
        <f t="shared" si="644"/>
        <v>21:0154</v>
      </c>
      <c r="D9358" s="1" t="str">
        <f t="shared" si="645"/>
        <v>21:0064</v>
      </c>
      <c r="E9358" t="s">
        <v>34019</v>
      </c>
      <c r="F9358" t="s">
        <v>34020</v>
      </c>
      <c r="H9358">
        <v>53.777586100000001</v>
      </c>
      <c r="I9358">
        <v>-125.4004953</v>
      </c>
      <c r="J9358" s="1" t="str">
        <f t="shared" si="643"/>
        <v>Till</v>
      </c>
      <c r="K9358" s="1" t="str">
        <f t="shared" si="646"/>
        <v>&lt;63 micron</v>
      </c>
      <c r="L9358">
        <v>0.1</v>
      </c>
      <c r="M9358">
        <v>1.33</v>
      </c>
      <c r="N9358">
        <v>4</v>
      </c>
      <c r="O9358">
        <v>200</v>
      </c>
      <c r="P9358">
        <v>0.25</v>
      </c>
      <c r="Q9358">
        <v>1</v>
      </c>
      <c r="R9358">
        <v>0.78</v>
      </c>
      <c r="S9358">
        <v>0.25</v>
      </c>
      <c r="T9358">
        <v>8</v>
      </c>
      <c r="U9358">
        <v>22</v>
      </c>
      <c r="V9358">
        <v>16</v>
      </c>
      <c r="W9358">
        <v>2.5499999999999998</v>
      </c>
      <c r="X9358">
        <v>10</v>
      </c>
      <c r="Z9358">
        <v>0.16</v>
      </c>
      <c r="AA9358">
        <v>10</v>
      </c>
      <c r="AB9358">
        <v>0.44</v>
      </c>
      <c r="AC9358">
        <v>650</v>
      </c>
      <c r="AD9358">
        <v>0.5</v>
      </c>
      <c r="AE9358">
        <v>0.05</v>
      </c>
      <c r="AF9358">
        <v>15</v>
      </c>
      <c r="AG9358">
        <v>800</v>
      </c>
      <c r="AH9358">
        <v>6</v>
      </c>
      <c r="AI9358">
        <v>1</v>
      </c>
      <c r="AJ9358">
        <v>5</v>
      </c>
      <c r="AK9358">
        <v>69</v>
      </c>
      <c r="AL9358">
        <v>7.0000000000000007E-2</v>
      </c>
      <c r="AM9358">
        <v>5</v>
      </c>
      <c r="AN9358">
        <v>5</v>
      </c>
      <c r="AO9358">
        <v>54</v>
      </c>
      <c r="AP9358">
        <v>5</v>
      </c>
      <c r="AQ9358">
        <v>62</v>
      </c>
    </row>
    <row r="9359" spans="1:43" hidden="1" x14ac:dyDescent="0.25">
      <c r="A9359" t="s">
        <v>34021</v>
      </c>
      <c r="B9359" t="s">
        <v>34022</v>
      </c>
      <c r="C9359" s="1" t="str">
        <f t="shared" si="644"/>
        <v>21:0154</v>
      </c>
      <c r="D9359" s="1" t="str">
        <f t="shared" si="645"/>
        <v>21:0064</v>
      </c>
      <c r="E9359" t="s">
        <v>34023</v>
      </c>
      <c r="F9359" t="s">
        <v>34024</v>
      </c>
      <c r="H9359">
        <v>53.7706588</v>
      </c>
      <c r="I9359">
        <v>-125.45397629999999</v>
      </c>
      <c r="J9359" s="1" t="str">
        <f t="shared" si="643"/>
        <v>Till</v>
      </c>
      <c r="K9359" s="1" t="str">
        <f t="shared" si="646"/>
        <v>&lt;63 micron</v>
      </c>
      <c r="L9359">
        <v>0.1</v>
      </c>
      <c r="M9359">
        <v>1.51</v>
      </c>
      <c r="N9359">
        <v>8</v>
      </c>
      <c r="O9359">
        <v>180</v>
      </c>
      <c r="P9359">
        <v>0.25</v>
      </c>
      <c r="Q9359">
        <v>1</v>
      </c>
      <c r="R9359">
        <v>0.56999999999999995</v>
      </c>
      <c r="S9359">
        <v>0.25</v>
      </c>
      <c r="T9359">
        <v>7</v>
      </c>
      <c r="U9359">
        <v>22</v>
      </c>
      <c r="V9359">
        <v>18</v>
      </c>
      <c r="W9359">
        <v>2.86</v>
      </c>
      <c r="X9359">
        <v>10</v>
      </c>
      <c r="Z9359">
        <v>0.1</v>
      </c>
      <c r="AA9359">
        <v>20</v>
      </c>
      <c r="AB9359">
        <v>0.38</v>
      </c>
      <c r="AC9359">
        <v>530</v>
      </c>
      <c r="AD9359">
        <v>0.5</v>
      </c>
      <c r="AE9359">
        <v>0.04</v>
      </c>
      <c r="AF9359">
        <v>13</v>
      </c>
      <c r="AG9359">
        <v>790</v>
      </c>
      <c r="AH9359">
        <v>6</v>
      </c>
      <c r="AI9359">
        <v>1</v>
      </c>
      <c r="AJ9359">
        <v>7</v>
      </c>
      <c r="AK9359">
        <v>68</v>
      </c>
      <c r="AL9359">
        <v>0.09</v>
      </c>
      <c r="AM9359">
        <v>5</v>
      </c>
      <c r="AN9359">
        <v>5</v>
      </c>
      <c r="AO9359">
        <v>61</v>
      </c>
      <c r="AP9359">
        <v>5</v>
      </c>
      <c r="AQ9359">
        <v>58</v>
      </c>
    </row>
    <row r="9360" spans="1:43" hidden="1" x14ac:dyDescent="0.25">
      <c r="A9360" t="s">
        <v>34025</v>
      </c>
      <c r="B9360" t="s">
        <v>34026</v>
      </c>
      <c r="C9360" s="1" t="str">
        <f t="shared" si="644"/>
        <v>21:0154</v>
      </c>
      <c r="D9360" s="1" t="str">
        <f t="shared" si="645"/>
        <v>21:0064</v>
      </c>
      <c r="E9360" t="s">
        <v>34027</v>
      </c>
      <c r="F9360" t="s">
        <v>34028</v>
      </c>
      <c r="H9360">
        <v>53.799973899999998</v>
      </c>
      <c r="I9360">
        <v>-125.3824111</v>
      </c>
      <c r="J9360" s="1" t="str">
        <f t="shared" si="643"/>
        <v>Till</v>
      </c>
      <c r="K9360" s="1" t="str">
        <f t="shared" si="646"/>
        <v>&lt;63 micron</v>
      </c>
      <c r="L9360">
        <v>0.1</v>
      </c>
      <c r="M9360">
        <v>0.83</v>
      </c>
      <c r="N9360">
        <v>4</v>
      </c>
      <c r="O9360">
        <v>140</v>
      </c>
      <c r="P9360">
        <v>0.25</v>
      </c>
      <c r="Q9360">
        <v>1</v>
      </c>
      <c r="R9360">
        <v>0.37</v>
      </c>
      <c r="S9360">
        <v>0.25</v>
      </c>
      <c r="T9360">
        <v>4</v>
      </c>
      <c r="U9360">
        <v>19</v>
      </c>
      <c r="V9360">
        <v>10</v>
      </c>
      <c r="W9360">
        <v>2</v>
      </c>
      <c r="X9360">
        <v>10</v>
      </c>
      <c r="Z9360">
        <v>0.08</v>
      </c>
      <c r="AA9360">
        <v>10</v>
      </c>
      <c r="AB9360">
        <v>0.16</v>
      </c>
      <c r="AC9360">
        <v>290</v>
      </c>
      <c r="AD9360">
        <v>0.5</v>
      </c>
      <c r="AE9360">
        <v>0.03</v>
      </c>
      <c r="AF9360">
        <v>8</v>
      </c>
      <c r="AG9360">
        <v>520</v>
      </c>
      <c r="AH9360">
        <v>6</v>
      </c>
      <c r="AI9360">
        <v>1</v>
      </c>
      <c r="AJ9360">
        <v>4</v>
      </c>
      <c r="AK9360">
        <v>41</v>
      </c>
      <c r="AL9360">
        <v>0.08</v>
      </c>
      <c r="AM9360">
        <v>5</v>
      </c>
      <c r="AN9360">
        <v>5</v>
      </c>
      <c r="AO9360">
        <v>48</v>
      </c>
      <c r="AP9360">
        <v>5</v>
      </c>
      <c r="AQ9360">
        <v>42</v>
      </c>
    </row>
    <row r="9361" spans="1:43" hidden="1" x14ac:dyDescent="0.25">
      <c r="A9361" t="s">
        <v>34029</v>
      </c>
      <c r="B9361" t="s">
        <v>34030</v>
      </c>
      <c r="C9361" s="1" t="str">
        <f t="shared" si="644"/>
        <v>21:0154</v>
      </c>
      <c r="D9361" s="1" t="str">
        <f t="shared" si="645"/>
        <v>21:0064</v>
      </c>
      <c r="E9361" t="s">
        <v>34031</v>
      </c>
      <c r="F9361" t="s">
        <v>34032</v>
      </c>
      <c r="H9361">
        <v>53.894226199999999</v>
      </c>
      <c r="I9361">
        <v>-125.4345769</v>
      </c>
      <c r="J9361" s="1" t="str">
        <f t="shared" ref="J9361:J9424" si="647">HYPERLINK("http://geochem.nrcan.gc.ca/cdogs/content/kwd/kwd020044_e.htm", "Till")</f>
        <v>Till</v>
      </c>
      <c r="K9361" s="1" t="str">
        <f t="shared" si="646"/>
        <v>&lt;63 micron</v>
      </c>
      <c r="L9361">
        <v>0.1</v>
      </c>
      <c r="M9361">
        <v>1.45</v>
      </c>
      <c r="N9361">
        <v>2</v>
      </c>
      <c r="O9361">
        <v>160</v>
      </c>
      <c r="P9361">
        <v>0.5</v>
      </c>
      <c r="Q9361">
        <v>1</v>
      </c>
      <c r="R9361">
        <v>0.98</v>
      </c>
      <c r="S9361">
        <v>0.25</v>
      </c>
      <c r="T9361">
        <v>9</v>
      </c>
      <c r="U9361">
        <v>21</v>
      </c>
      <c r="V9361">
        <v>22</v>
      </c>
      <c r="W9361">
        <v>2.72</v>
      </c>
      <c r="X9361">
        <v>10</v>
      </c>
      <c r="Z9361">
        <v>0.14000000000000001</v>
      </c>
      <c r="AA9361">
        <v>20</v>
      </c>
      <c r="AB9361">
        <v>0.5</v>
      </c>
      <c r="AC9361">
        <v>665</v>
      </c>
      <c r="AD9361">
        <v>0.5</v>
      </c>
      <c r="AE9361">
        <v>0.03</v>
      </c>
      <c r="AF9361">
        <v>16</v>
      </c>
      <c r="AG9361">
        <v>840</v>
      </c>
      <c r="AH9361">
        <v>10</v>
      </c>
      <c r="AI9361">
        <v>1</v>
      </c>
      <c r="AJ9361">
        <v>5</v>
      </c>
      <c r="AK9361">
        <v>58</v>
      </c>
      <c r="AL9361">
        <v>0.04</v>
      </c>
      <c r="AM9361">
        <v>5</v>
      </c>
      <c r="AN9361">
        <v>5</v>
      </c>
      <c r="AO9361">
        <v>51</v>
      </c>
      <c r="AP9361">
        <v>5</v>
      </c>
      <c r="AQ9361">
        <v>74</v>
      </c>
    </row>
    <row r="9362" spans="1:43" hidden="1" x14ac:dyDescent="0.25">
      <c r="A9362" t="s">
        <v>34033</v>
      </c>
      <c r="B9362" t="s">
        <v>34034</v>
      </c>
      <c r="C9362" s="1" t="str">
        <f t="shared" si="644"/>
        <v>21:0154</v>
      </c>
      <c r="D9362" s="1" t="str">
        <f t="shared" si="645"/>
        <v>21:0064</v>
      </c>
      <c r="E9362" t="s">
        <v>34035</v>
      </c>
      <c r="F9362" t="s">
        <v>34036</v>
      </c>
      <c r="H9362">
        <v>53.915371200000003</v>
      </c>
      <c r="I9362">
        <v>-125.38897849999999</v>
      </c>
      <c r="J9362" s="1" t="str">
        <f t="shared" si="647"/>
        <v>Till</v>
      </c>
      <c r="K9362" s="1" t="str">
        <f t="shared" si="646"/>
        <v>&lt;63 micron</v>
      </c>
      <c r="L9362">
        <v>0.1</v>
      </c>
      <c r="M9362">
        <v>1.24</v>
      </c>
      <c r="N9362">
        <v>2</v>
      </c>
      <c r="O9362">
        <v>140</v>
      </c>
      <c r="P9362">
        <v>0.25</v>
      </c>
      <c r="Q9362">
        <v>1</v>
      </c>
      <c r="R9362">
        <v>0.55000000000000004</v>
      </c>
      <c r="S9362">
        <v>0.25</v>
      </c>
      <c r="T9362">
        <v>8</v>
      </c>
      <c r="U9362">
        <v>22</v>
      </c>
      <c r="V9362">
        <v>20</v>
      </c>
      <c r="W9362">
        <v>2.78</v>
      </c>
      <c r="X9362">
        <v>10</v>
      </c>
      <c r="Z9362">
        <v>0.09</v>
      </c>
      <c r="AA9362">
        <v>10</v>
      </c>
      <c r="AB9362">
        <v>0.35</v>
      </c>
      <c r="AC9362">
        <v>545</v>
      </c>
      <c r="AD9362">
        <v>0.5</v>
      </c>
      <c r="AE9362">
        <v>0.03</v>
      </c>
      <c r="AF9362">
        <v>13</v>
      </c>
      <c r="AG9362">
        <v>900</v>
      </c>
      <c r="AH9362">
        <v>8</v>
      </c>
      <c r="AI9362">
        <v>1</v>
      </c>
      <c r="AJ9362">
        <v>6</v>
      </c>
      <c r="AK9362">
        <v>45</v>
      </c>
      <c r="AL9362">
        <v>7.0000000000000007E-2</v>
      </c>
      <c r="AM9362">
        <v>5</v>
      </c>
      <c r="AN9362">
        <v>5</v>
      </c>
      <c r="AO9362">
        <v>58</v>
      </c>
      <c r="AP9362">
        <v>5</v>
      </c>
      <c r="AQ9362">
        <v>64</v>
      </c>
    </row>
    <row r="9363" spans="1:43" hidden="1" x14ac:dyDescent="0.25">
      <c r="A9363" t="s">
        <v>34037</v>
      </c>
      <c r="B9363" t="s">
        <v>34038</v>
      </c>
      <c r="C9363" s="1" t="str">
        <f t="shared" si="644"/>
        <v>21:0154</v>
      </c>
      <c r="D9363" s="1" t="str">
        <f t="shared" si="645"/>
        <v>21:0064</v>
      </c>
      <c r="E9363" t="s">
        <v>34035</v>
      </c>
      <c r="F9363" t="s">
        <v>34039</v>
      </c>
      <c r="H9363">
        <v>53.915371200000003</v>
      </c>
      <c r="I9363">
        <v>-125.38897849999999</v>
      </c>
      <c r="J9363" s="1" t="str">
        <f t="shared" si="647"/>
        <v>Till</v>
      </c>
      <c r="K9363" s="1" t="str">
        <f t="shared" si="646"/>
        <v>&lt;63 micron</v>
      </c>
      <c r="L9363">
        <v>0.1</v>
      </c>
      <c r="M9363">
        <v>1.1000000000000001</v>
      </c>
      <c r="N9363">
        <v>12</v>
      </c>
      <c r="O9363">
        <v>140</v>
      </c>
      <c r="P9363">
        <v>0.25</v>
      </c>
      <c r="Q9363">
        <v>1</v>
      </c>
      <c r="R9363">
        <v>0.62</v>
      </c>
      <c r="S9363">
        <v>0.25</v>
      </c>
      <c r="T9363">
        <v>8</v>
      </c>
      <c r="U9363">
        <v>21</v>
      </c>
      <c r="V9363">
        <v>21</v>
      </c>
      <c r="W9363">
        <v>2.75</v>
      </c>
      <c r="X9363">
        <v>10</v>
      </c>
      <c r="Z9363">
        <v>0.09</v>
      </c>
      <c r="AA9363">
        <v>10</v>
      </c>
      <c r="AB9363">
        <v>0.34</v>
      </c>
      <c r="AC9363">
        <v>535</v>
      </c>
      <c r="AD9363">
        <v>0.5</v>
      </c>
      <c r="AE9363">
        <v>0.03</v>
      </c>
      <c r="AF9363">
        <v>13</v>
      </c>
      <c r="AG9363">
        <v>880</v>
      </c>
      <c r="AH9363">
        <v>8</v>
      </c>
      <c r="AI9363">
        <v>1</v>
      </c>
      <c r="AJ9363">
        <v>5</v>
      </c>
      <c r="AK9363">
        <v>48</v>
      </c>
      <c r="AL9363">
        <v>7.0000000000000007E-2</v>
      </c>
      <c r="AM9363">
        <v>5</v>
      </c>
      <c r="AN9363">
        <v>5</v>
      </c>
      <c r="AO9363">
        <v>58</v>
      </c>
      <c r="AP9363">
        <v>5</v>
      </c>
      <c r="AQ9363">
        <v>62</v>
      </c>
    </row>
    <row r="9364" spans="1:43" hidden="1" x14ac:dyDescent="0.25">
      <c r="A9364" t="s">
        <v>34040</v>
      </c>
      <c r="B9364" t="s">
        <v>34041</v>
      </c>
      <c r="C9364" s="1" t="str">
        <f t="shared" si="644"/>
        <v>21:0154</v>
      </c>
      <c r="D9364" s="1" t="str">
        <f t="shared" si="645"/>
        <v>21:0064</v>
      </c>
      <c r="E9364" t="s">
        <v>34042</v>
      </c>
      <c r="F9364" t="s">
        <v>34043</v>
      </c>
      <c r="H9364">
        <v>53.887006399999997</v>
      </c>
      <c r="I9364">
        <v>-125.4798133</v>
      </c>
      <c r="J9364" s="1" t="str">
        <f t="shared" si="647"/>
        <v>Till</v>
      </c>
      <c r="K9364" s="1" t="str">
        <f t="shared" si="646"/>
        <v>&lt;63 micron</v>
      </c>
      <c r="L9364">
        <v>0.1</v>
      </c>
      <c r="M9364">
        <v>1.01</v>
      </c>
      <c r="N9364">
        <v>8</v>
      </c>
      <c r="O9364">
        <v>130</v>
      </c>
      <c r="P9364">
        <v>0.25</v>
      </c>
      <c r="Q9364">
        <v>1</v>
      </c>
      <c r="R9364">
        <v>0.57999999999999996</v>
      </c>
      <c r="S9364">
        <v>0.25</v>
      </c>
      <c r="T9364">
        <v>6</v>
      </c>
      <c r="U9364">
        <v>20</v>
      </c>
      <c r="V9364">
        <v>16</v>
      </c>
      <c r="W9364">
        <v>2.63</v>
      </c>
      <c r="X9364">
        <v>10</v>
      </c>
      <c r="Z9364">
        <v>0.08</v>
      </c>
      <c r="AA9364">
        <v>10</v>
      </c>
      <c r="AB9364">
        <v>0.28000000000000003</v>
      </c>
      <c r="AC9364">
        <v>510</v>
      </c>
      <c r="AD9364">
        <v>0.5</v>
      </c>
      <c r="AE9364">
        <v>0.04</v>
      </c>
      <c r="AF9364">
        <v>11</v>
      </c>
      <c r="AG9364">
        <v>870</v>
      </c>
      <c r="AH9364">
        <v>6</v>
      </c>
      <c r="AI9364">
        <v>1</v>
      </c>
      <c r="AJ9364">
        <v>5</v>
      </c>
      <c r="AK9364">
        <v>58</v>
      </c>
      <c r="AL9364">
        <v>0.08</v>
      </c>
      <c r="AM9364">
        <v>5</v>
      </c>
      <c r="AN9364">
        <v>5</v>
      </c>
      <c r="AO9364">
        <v>60</v>
      </c>
      <c r="AP9364">
        <v>5</v>
      </c>
      <c r="AQ9364">
        <v>54</v>
      </c>
    </row>
    <row r="9365" spans="1:43" hidden="1" x14ac:dyDescent="0.25">
      <c r="A9365" t="s">
        <v>34044</v>
      </c>
      <c r="B9365" t="s">
        <v>34045</v>
      </c>
      <c r="C9365" s="1" t="str">
        <f t="shared" si="644"/>
        <v>21:0154</v>
      </c>
      <c r="D9365" s="1" t="str">
        <f t="shared" si="645"/>
        <v>21:0064</v>
      </c>
      <c r="E9365" t="s">
        <v>34046</v>
      </c>
      <c r="F9365" t="s">
        <v>34047</v>
      </c>
      <c r="H9365">
        <v>53.903700800000003</v>
      </c>
      <c r="I9365">
        <v>-125.5200067</v>
      </c>
      <c r="J9365" s="1" t="str">
        <f t="shared" si="647"/>
        <v>Till</v>
      </c>
      <c r="K9365" s="1" t="str">
        <f t="shared" si="646"/>
        <v>&lt;63 micron</v>
      </c>
      <c r="L9365">
        <v>0.1</v>
      </c>
      <c r="M9365">
        <v>1.52</v>
      </c>
      <c r="N9365">
        <v>6</v>
      </c>
      <c r="O9365">
        <v>190</v>
      </c>
      <c r="P9365">
        <v>0.25</v>
      </c>
      <c r="Q9365">
        <v>1</v>
      </c>
      <c r="R9365">
        <v>0.93</v>
      </c>
      <c r="S9365">
        <v>0.25</v>
      </c>
      <c r="T9365">
        <v>10</v>
      </c>
      <c r="U9365">
        <v>20</v>
      </c>
      <c r="V9365">
        <v>22</v>
      </c>
      <c r="W9365">
        <v>3</v>
      </c>
      <c r="X9365">
        <v>10</v>
      </c>
      <c r="Z9365">
        <v>0.15</v>
      </c>
      <c r="AA9365">
        <v>10</v>
      </c>
      <c r="AB9365">
        <v>0.48</v>
      </c>
      <c r="AC9365">
        <v>780</v>
      </c>
      <c r="AD9365">
        <v>0.5</v>
      </c>
      <c r="AE9365">
        <v>0.06</v>
      </c>
      <c r="AF9365">
        <v>17</v>
      </c>
      <c r="AG9365">
        <v>920</v>
      </c>
      <c r="AH9365">
        <v>6</v>
      </c>
      <c r="AI9365">
        <v>1</v>
      </c>
      <c r="AJ9365">
        <v>6</v>
      </c>
      <c r="AK9365">
        <v>71</v>
      </c>
      <c r="AL9365">
        <v>7.0000000000000007E-2</v>
      </c>
      <c r="AM9365">
        <v>5</v>
      </c>
      <c r="AN9365">
        <v>5</v>
      </c>
      <c r="AO9365">
        <v>64</v>
      </c>
      <c r="AP9365">
        <v>5</v>
      </c>
      <c r="AQ9365">
        <v>74</v>
      </c>
    </row>
    <row r="9366" spans="1:43" hidden="1" x14ac:dyDescent="0.25">
      <c r="A9366" t="s">
        <v>34048</v>
      </c>
      <c r="B9366" t="s">
        <v>34049</v>
      </c>
      <c r="C9366" s="1" t="str">
        <f t="shared" si="644"/>
        <v>21:0154</v>
      </c>
      <c r="D9366" s="1" t="str">
        <f t="shared" si="645"/>
        <v>21:0064</v>
      </c>
      <c r="E9366" t="s">
        <v>34050</v>
      </c>
      <c r="F9366" t="s">
        <v>34051</v>
      </c>
      <c r="H9366">
        <v>53.830295800000002</v>
      </c>
      <c r="I9366">
        <v>-125.472281</v>
      </c>
      <c r="J9366" s="1" t="str">
        <f t="shared" si="647"/>
        <v>Till</v>
      </c>
      <c r="K9366" s="1" t="str">
        <f t="shared" si="646"/>
        <v>&lt;63 micron</v>
      </c>
      <c r="L9366">
        <v>0.1</v>
      </c>
      <c r="M9366">
        <v>1.1000000000000001</v>
      </c>
      <c r="N9366">
        <v>2</v>
      </c>
      <c r="O9366">
        <v>140</v>
      </c>
      <c r="P9366">
        <v>0.25</v>
      </c>
      <c r="Q9366">
        <v>1</v>
      </c>
      <c r="R9366">
        <v>0.54</v>
      </c>
      <c r="S9366">
        <v>0.25</v>
      </c>
      <c r="T9366">
        <v>8</v>
      </c>
      <c r="U9366">
        <v>19</v>
      </c>
      <c r="V9366">
        <v>18</v>
      </c>
      <c r="W9366">
        <v>2.4700000000000002</v>
      </c>
      <c r="X9366">
        <v>10</v>
      </c>
      <c r="Z9366">
        <v>0.1</v>
      </c>
      <c r="AA9366">
        <v>10</v>
      </c>
      <c r="AB9366">
        <v>0.37</v>
      </c>
      <c r="AC9366">
        <v>620</v>
      </c>
      <c r="AD9366">
        <v>0.5</v>
      </c>
      <c r="AE9366">
        <v>0.03</v>
      </c>
      <c r="AF9366">
        <v>14</v>
      </c>
      <c r="AG9366">
        <v>900</v>
      </c>
      <c r="AH9366">
        <v>8</v>
      </c>
      <c r="AI9366">
        <v>1</v>
      </c>
      <c r="AJ9366">
        <v>4</v>
      </c>
      <c r="AK9366">
        <v>40</v>
      </c>
      <c r="AL9366">
        <v>0.05</v>
      </c>
      <c r="AM9366">
        <v>5</v>
      </c>
      <c r="AN9366">
        <v>5</v>
      </c>
      <c r="AO9366">
        <v>52</v>
      </c>
      <c r="AP9366">
        <v>5</v>
      </c>
      <c r="AQ9366">
        <v>60</v>
      </c>
    </row>
    <row r="9367" spans="1:43" hidden="1" x14ac:dyDescent="0.25">
      <c r="A9367" t="s">
        <v>34052</v>
      </c>
      <c r="B9367" t="s">
        <v>34053</v>
      </c>
      <c r="C9367" s="1" t="str">
        <f t="shared" si="644"/>
        <v>21:0154</v>
      </c>
      <c r="D9367" s="1" t="str">
        <f t="shared" si="645"/>
        <v>21:0064</v>
      </c>
      <c r="E9367" t="s">
        <v>34050</v>
      </c>
      <c r="F9367" t="s">
        <v>34054</v>
      </c>
      <c r="H9367">
        <v>53.830295800000002</v>
      </c>
      <c r="I9367">
        <v>-125.472281</v>
      </c>
      <c r="J9367" s="1" t="str">
        <f t="shared" si="647"/>
        <v>Till</v>
      </c>
      <c r="K9367" s="1" t="str">
        <f t="shared" si="646"/>
        <v>&lt;63 micron</v>
      </c>
      <c r="L9367">
        <v>0.1</v>
      </c>
      <c r="M9367">
        <v>1.27</v>
      </c>
      <c r="N9367">
        <v>2</v>
      </c>
      <c r="O9367">
        <v>160</v>
      </c>
      <c r="P9367">
        <v>0.25</v>
      </c>
      <c r="Q9367">
        <v>1</v>
      </c>
      <c r="R9367">
        <v>0.75</v>
      </c>
      <c r="S9367">
        <v>0.25</v>
      </c>
      <c r="T9367">
        <v>9</v>
      </c>
      <c r="U9367">
        <v>20</v>
      </c>
      <c r="V9367">
        <v>21</v>
      </c>
      <c r="W9367">
        <v>2.7</v>
      </c>
      <c r="X9367">
        <v>10</v>
      </c>
      <c r="Z9367">
        <v>0.11</v>
      </c>
      <c r="AA9367">
        <v>10</v>
      </c>
      <c r="AB9367">
        <v>0.41</v>
      </c>
      <c r="AC9367">
        <v>650</v>
      </c>
      <c r="AD9367">
        <v>0.5</v>
      </c>
      <c r="AE9367">
        <v>0.04</v>
      </c>
      <c r="AF9367">
        <v>15</v>
      </c>
      <c r="AG9367">
        <v>880</v>
      </c>
      <c r="AH9367">
        <v>8</v>
      </c>
      <c r="AI9367">
        <v>1</v>
      </c>
      <c r="AJ9367">
        <v>5</v>
      </c>
      <c r="AK9367">
        <v>46</v>
      </c>
      <c r="AL9367">
        <v>0.05</v>
      </c>
      <c r="AM9367">
        <v>5</v>
      </c>
      <c r="AN9367">
        <v>5</v>
      </c>
      <c r="AO9367">
        <v>55</v>
      </c>
      <c r="AP9367">
        <v>5</v>
      </c>
      <c r="AQ9367">
        <v>68</v>
      </c>
    </row>
    <row r="9368" spans="1:43" hidden="1" x14ac:dyDescent="0.25">
      <c r="A9368" t="s">
        <v>34055</v>
      </c>
      <c r="B9368" t="s">
        <v>34056</v>
      </c>
      <c r="C9368" s="1" t="str">
        <f t="shared" si="644"/>
        <v>21:0154</v>
      </c>
      <c r="D9368" s="1" t="str">
        <f t="shared" si="645"/>
        <v>21:0064</v>
      </c>
      <c r="E9368" t="s">
        <v>34057</v>
      </c>
      <c r="F9368" t="s">
        <v>34058</v>
      </c>
      <c r="H9368">
        <v>53.941982000000003</v>
      </c>
      <c r="I9368">
        <v>-125.45145410000001</v>
      </c>
      <c r="J9368" s="1" t="str">
        <f t="shared" si="647"/>
        <v>Till</v>
      </c>
      <c r="K9368" s="1" t="str">
        <f t="shared" si="646"/>
        <v>&lt;63 micron</v>
      </c>
      <c r="L9368">
        <v>0.1</v>
      </c>
      <c r="M9368">
        <v>1</v>
      </c>
      <c r="N9368">
        <v>6</v>
      </c>
      <c r="O9368">
        <v>120</v>
      </c>
      <c r="P9368">
        <v>0.25</v>
      </c>
      <c r="Q9368">
        <v>1</v>
      </c>
      <c r="R9368">
        <v>0.43</v>
      </c>
      <c r="S9368">
        <v>0.25</v>
      </c>
      <c r="T9368">
        <v>5</v>
      </c>
      <c r="U9368">
        <v>20</v>
      </c>
      <c r="V9368">
        <v>14</v>
      </c>
      <c r="W9368">
        <v>2.4</v>
      </c>
      <c r="X9368">
        <v>10</v>
      </c>
      <c r="Z9368">
        <v>0.05</v>
      </c>
      <c r="AA9368">
        <v>10</v>
      </c>
      <c r="AB9368">
        <v>0.2</v>
      </c>
      <c r="AC9368">
        <v>345</v>
      </c>
      <c r="AD9368">
        <v>0.5</v>
      </c>
      <c r="AE9368">
        <v>0.03</v>
      </c>
      <c r="AF9368">
        <v>10</v>
      </c>
      <c r="AG9368">
        <v>770</v>
      </c>
      <c r="AH9368">
        <v>6</v>
      </c>
      <c r="AI9368">
        <v>1</v>
      </c>
      <c r="AJ9368">
        <v>5</v>
      </c>
      <c r="AK9368">
        <v>42</v>
      </c>
      <c r="AL9368">
        <v>0.06</v>
      </c>
      <c r="AM9368">
        <v>5</v>
      </c>
      <c r="AN9368">
        <v>5</v>
      </c>
      <c r="AO9368">
        <v>54</v>
      </c>
      <c r="AP9368">
        <v>5</v>
      </c>
      <c r="AQ9368">
        <v>44</v>
      </c>
    </row>
    <row r="9369" spans="1:43" hidden="1" x14ac:dyDescent="0.25">
      <c r="A9369" t="s">
        <v>34059</v>
      </c>
      <c r="B9369" t="s">
        <v>34060</v>
      </c>
      <c r="C9369" s="1" t="str">
        <f t="shared" si="644"/>
        <v>21:0154</v>
      </c>
      <c r="D9369" s="1" t="str">
        <f t="shared" si="645"/>
        <v>21:0064</v>
      </c>
      <c r="E9369" t="s">
        <v>34061</v>
      </c>
      <c r="F9369" t="s">
        <v>34062</v>
      </c>
      <c r="H9369">
        <v>53.945542699999997</v>
      </c>
      <c r="I9369">
        <v>-125.3975611</v>
      </c>
      <c r="J9369" s="1" t="str">
        <f t="shared" si="647"/>
        <v>Till</v>
      </c>
      <c r="K9369" s="1" t="str">
        <f t="shared" si="646"/>
        <v>&lt;63 micron</v>
      </c>
      <c r="L9369">
        <v>0.1</v>
      </c>
      <c r="M9369">
        <v>1.89</v>
      </c>
      <c r="N9369">
        <v>1</v>
      </c>
      <c r="O9369">
        <v>150</v>
      </c>
      <c r="P9369">
        <v>0.5</v>
      </c>
      <c r="Q9369">
        <v>1</v>
      </c>
      <c r="R9369">
        <v>0.42</v>
      </c>
      <c r="S9369">
        <v>0.25</v>
      </c>
      <c r="T9369">
        <v>5</v>
      </c>
      <c r="U9369">
        <v>24</v>
      </c>
      <c r="V9369">
        <v>12</v>
      </c>
      <c r="W9369">
        <v>2.48</v>
      </c>
      <c r="X9369">
        <v>10</v>
      </c>
      <c r="Z9369">
        <v>0.04</v>
      </c>
      <c r="AA9369">
        <v>50</v>
      </c>
      <c r="AB9369">
        <v>0.31</v>
      </c>
      <c r="AC9369">
        <v>330</v>
      </c>
      <c r="AD9369">
        <v>0.5</v>
      </c>
      <c r="AE9369">
        <v>0.01</v>
      </c>
      <c r="AF9369">
        <v>12</v>
      </c>
      <c r="AG9369">
        <v>760</v>
      </c>
      <c r="AH9369">
        <v>8</v>
      </c>
      <c r="AI9369">
        <v>1</v>
      </c>
      <c r="AJ9369">
        <v>4</v>
      </c>
      <c r="AK9369">
        <v>33</v>
      </c>
      <c r="AL9369">
        <v>0.09</v>
      </c>
      <c r="AM9369">
        <v>5</v>
      </c>
      <c r="AN9369">
        <v>5</v>
      </c>
      <c r="AO9369">
        <v>57</v>
      </c>
      <c r="AP9369">
        <v>5</v>
      </c>
      <c r="AQ9369">
        <v>124</v>
      </c>
    </row>
    <row r="9370" spans="1:43" hidden="1" x14ac:dyDescent="0.25">
      <c r="A9370" t="s">
        <v>34063</v>
      </c>
      <c r="B9370" t="s">
        <v>34064</v>
      </c>
      <c r="C9370" s="1" t="str">
        <f t="shared" si="644"/>
        <v>21:0154</v>
      </c>
      <c r="D9370" s="1" t="str">
        <f t="shared" si="645"/>
        <v>21:0064</v>
      </c>
      <c r="E9370" t="s">
        <v>34065</v>
      </c>
      <c r="F9370" t="s">
        <v>34066</v>
      </c>
      <c r="H9370">
        <v>53.903521099999999</v>
      </c>
      <c r="I9370">
        <v>-125.61248860000001</v>
      </c>
      <c r="J9370" s="1" t="str">
        <f t="shared" si="647"/>
        <v>Till</v>
      </c>
      <c r="K9370" s="1" t="str">
        <f t="shared" si="646"/>
        <v>&lt;63 micron</v>
      </c>
      <c r="L9370">
        <v>0.1</v>
      </c>
      <c r="M9370">
        <v>1.43</v>
      </c>
      <c r="N9370">
        <v>2</v>
      </c>
      <c r="O9370">
        <v>190</v>
      </c>
      <c r="P9370">
        <v>0.25</v>
      </c>
      <c r="Q9370">
        <v>1</v>
      </c>
      <c r="R9370">
        <v>0.65</v>
      </c>
      <c r="S9370">
        <v>0.25</v>
      </c>
      <c r="T9370">
        <v>8</v>
      </c>
      <c r="U9370">
        <v>21</v>
      </c>
      <c r="V9370">
        <v>22</v>
      </c>
      <c r="W9370">
        <v>2.9</v>
      </c>
      <c r="X9370">
        <v>10</v>
      </c>
      <c r="Z9370">
        <v>0.1</v>
      </c>
      <c r="AA9370">
        <v>10</v>
      </c>
      <c r="AB9370">
        <v>0.42</v>
      </c>
      <c r="AC9370">
        <v>530</v>
      </c>
      <c r="AD9370">
        <v>0.5</v>
      </c>
      <c r="AE9370">
        <v>0.05</v>
      </c>
      <c r="AF9370">
        <v>14</v>
      </c>
      <c r="AG9370">
        <v>800</v>
      </c>
      <c r="AH9370">
        <v>6</v>
      </c>
      <c r="AI9370">
        <v>1</v>
      </c>
      <c r="AJ9370">
        <v>6</v>
      </c>
      <c r="AK9370">
        <v>63</v>
      </c>
      <c r="AL9370">
        <v>0.06</v>
      </c>
      <c r="AM9370">
        <v>5</v>
      </c>
      <c r="AN9370">
        <v>5</v>
      </c>
      <c r="AO9370">
        <v>62</v>
      </c>
      <c r="AP9370">
        <v>5</v>
      </c>
      <c r="AQ9370">
        <v>60</v>
      </c>
    </row>
    <row r="9371" spans="1:43" hidden="1" x14ac:dyDescent="0.25">
      <c r="A9371" t="s">
        <v>34067</v>
      </c>
      <c r="B9371" t="s">
        <v>34068</v>
      </c>
      <c r="C9371" s="1" t="str">
        <f t="shared" si="644"/>
        <v>21:0154</v>
      </c>
      <c r="D9371" s="1" t="str">
        <f t="shared" si="645"/>
        <v>21:0064</v>
      </c>
      <c r="E9371" t="s">
        <v>34069</v>
      </c>
      <c r="F9371" t="s">
        <v>34070</v>
      </c>
      <c r="H9371">
        <v>53.893584500000003</v>
      </c>
      <c r="I9371">
        <v>-125.6758</v>
      </c>
      <c r="J9371" s="1" t="str">
        <f t="shared" si="647"/>
        <v>Till</v>
      </c>
      <c r="K9371" s="1" t="str">
        <f t="shared" si="646"/>
        <v>&lt;63 micron</v>
      </c>
      <c r="L9371">
        <v>0.1</v>
      </c>
      <c r="M9371">
        <v>1.23</v>
      </c>
      <c r="N9371">
        <v>4</v>
      </c>
      <c r="O9371">
        <v>140</v>
      </c>
      <c r="P9371">
        <v>0.25</v>
      </c>
      <c r="Q9371">
        <v>1</v>
      </c>
      <c r="R9371">
        <v>0.55000000000000004</v>
      </c>
      <c r="S9371">
        <v>0.25</v>
      </c>
      <c r="T9371">
        <v>6</v>
      </c>
      <c r="U9371">
        <v>22</v>
      </c>
      <c r="V9371">
        <v>17</v>
      </c>
      <c r="W9371">
        <v>2.93</v>
      </c>
      <c r="X9371">
        <v>10</v>
      </c>
      <c r="Z9371">
        <v>0.11</v>
      </c>
      <c r="AA9371">
        <v>10</v>
      </c>
      <c r="AB9371">
        <v>0.3</v>
      </c>
      <c r="AC9371">
        <v>410</v>
      </c>
      <c r="AD9371">
        <v>0.5</v>
      </c>
      <c r="AE9371">
        <v>0.03</v>
      </c>
      <c r="AF9371">
        <v>12</v>
      </c>
      <c r="AG9371">
        <v>860</v>
      </c>
      <c r="AH9371">
        <v>4</v>
      </c>
      <c r="AI9371">
        <v>1</v>
      </c>
      <c r="AJ9371">
        <v>6</v>
      </c>
      <c r="AK9371">
        <v>56</v>
      </c>
      <c r="AL9371">
        <v>0.09</v>
      </c>
      <c r="AM9371">
        <v>5</v>
      </c>
      <c r="AN9371">
        <v>5</v>
      </c>
      <c r="AO9371">
        <v>64</v>
      </c>
      <c r="AP9371">
        <v>5</v>
      </c>
      <c r="AQ9371">
        <v>54</v>
      </c>
    </row>
    <row r="9372" spans="1:43" hidden="1" x14ac:dyDescent="0.25">
      <c r="A9372" t="s">
        <v>34071</v>
      </c>
      <c r="B9372" t="s">
        <v>34072</v>
      </c>
      <c r="C9372" s="1" t="str">
        <f t="shared" si="644"/>
        <v>21:0154</v>
      </c>
      <c r="D9372" s="1" t="str">
        <f t="shared" si="645"/>
        <v>21:0064</v>
      </c>
      <c r="E9372" t="s">
        <v>34073</v>
      </c>
      <c r="F9372" t="s">
        <v>34074</v>
      </c>
      <c r="H9372">
        <v>53.883316600000001</v>
      </c>
      <c r="I9372">
        <v>-125.7618884</v>
      </c>
      <c r="J9372" s="1" t="str">
        <f t="shared" si="647"/>
        <v>Till</v>
      </c>
      <c r="K9372" s="1" t="str">
        <f t="shared" si="646"/>
        <v>&lt;63 micron</v>
      </c>
      <c r="L9372">
        <v>0.1</v>
      </c>
      <c r="M9372">
        <v>1.57</v>
      </c>
      <c r="N9372">
        <v>8</v>
      </c>
      <c r="O9372">
        <v>140</v>
      </c>
      <c r="P9372">
        <v>0.25</v>
      </c>
      <c r="Q9372">
        <v>1</v>
      </c>
      <c r="R9372">
        <v>0.59</v>
      </c>
      <c r="S9372">
        <v>0.25</v>
      </c>
      <c r="T9372">
        <v>9</v>
      </c>
      <c r="U9372">
        <v>22</v>
      </c>
      <c r="V9372">
        <v>21</v>
      </c>
      <c r="W9372">
        <v>3.22</v>
      </c>
      <c r="X9372">
        <v>10</v>
      </c>
      <c r="Z9372">
        <v>0.15</v>
      </c>
      <c r="AA9372">
        <v>10</v>
      </c>
      <c r="AB9372">
        <v>0.44</v>
      </c>
      <c r="AC9372">
        <v>640</v>
      </c>
      <c r="AD9372">
        <v>0.5</v>
      </c>
      <c r="AE9372">
        <v>0.04</v>
      </c>
      <c r="AF9372">
        <v>14</v>
      </c>
      <c r="AG9372">
        <v>860</v>
      </c>
      <c r="AH9372">
        <v>8</v>
      </c>
      <c r="AI9372">
        <v>1</v>
      </c>
      <c r="AJ9372">
        <v>8</v>
      </c>
      <c r="AK9372">
        <v>49</v>
      </c>
      <c r="AL9372">
        <v>0.1</v>
      </c>
      <c r="AM9372">
        <v>5</v>
      </c>
      <c r="AN9372">
        <v>5</v>
      </c>
      <c r="AO9372">
        <v>73</v>
      </c>
      <c r="AP9372">
        <v>5</v>
      </c>
      <c r="AQ9372">
        <v>66</v>
      </c>
    </row>
    <row r="9373" spans="1:43" hidden="1" x14ac:dyDescent="0.25">
      <c r="A9373" t="s">
        <v>34075</v>
      </c>
      <c r="B9373" t="s">
        <v>34076</v>
      </c>
      <c r="C9373" s="1" t="str">
        <f t="shared" si="644"/>
        <v>21:0154</v>
      </c>
      <c r="D9373" s="1" t="str">
        <f t="shared" si="645"/>
        <v>21:0064</v>
      </c>
      <c r="E9373" t="s">
        <v>34077</v>
      </c>
      <c r="F9373" t="s">
        <v>34078</v>
      </c>
      <c r="H9373">
        <v>53.898705200000002</v>
      </c>
      <c r="I9373">
        <v>-125.7278886</v>
      </c>
      <c r="J9373" s="1" t="str">
        <f t="shared" si="647"/>
        <v>Till</v>
      </c>
      <c r="K9373" s="1" t="str">
        <f t="shared" si="646"/>
        <v>&lt;63 micron</v>
      </c>
      <c r="L9373">
        <v>0.1</v>
      </c>
      <c r="M9373">
        <v>1.46</v>
      </c>
      <c r="N9373">
        <v>1</v>
      </c>
      <c r="O9373">
        <v>140</v>
      </c>
      <c r="P9373">
        <v>0.25</v>
      </c>
      <c r="Q9373">
        <v>1</v>
      </c>
      <c r="R9373">
        <v>0.55000000000000004</v>
      </c>
      <c r="S9373">
        <v>0.25</v>
      </c>
      <c r="T9373">
        <v>7</v>
      </c>
      <c r="U9373">
        <v>24</v>
      </c>
      <c r="V9373">
        <v>25</v>
      </c>
      <c r="W9373">
        <v>3.15</v>
      </c>
      <c r="X9373">
        <v>10</v>
      </c>
      <c r="Z9373">
        <v>0.12</v>
      </c>
      <c r="AA9373">
        <v>10</v>
      </c>
      <c r="AB9373">
        <v>0.42</v>
      </c>
      <c r="AC9373">
        <v>400</v>
      </c>
      <c r="AD9373">
        <v>0.5</v>
      </c>
      <c r="AE9373">
        <v>0.03</v>
      </c>
      <c r="AF9373">
        <v>15</v>
      </c>
      <c r="AG9373">
        <v>740</v>
      </c>
      <c r="AH9373">
        <v>6</v>
      </c>
      <c r="AI9373">
        <v>1</v>
      </c>
      <c r="AJ9373">
        <v>8</v>
      </c>
      <c r="AK9373">
        <v>49</v>
      </c>
      <c r="AL9373">
        <v>0.09</v>
      </c>
      <c r="AM9373">
        <v>5</v>
      </c>
      <c r="AN9373">
        <v>5</v>
      </c>
      <c r="AO9373">
        <v>63</v>
      </c>
      <c r="AP9373">
        <v>5</v>
      </c>
      <c r="AQ9373">
        <v>52</v>
      </c>
    </row>
    <row r="9374" spans="1:43" hidden="1" x14ac:dyDescent="0.25">
      <c r="A9374" t="s">
        <v>34079</v>
      </c>
      <c r="B9374" t="s">
        <v>34080</v>
      </c>
      <c r="C9374" s="1" t="str">
        <f t="shared" ref="C9374:C9437" si="648">HYPERLINK("http://geochem.nrcan.gc.ca/cdogs/content/bdl/bdl210154_e.htm", "21:0154")</f>
        <v>21:0154</v>
      </c>
      <c r="D9374" s="1" t="str">
        <f t="shared" ref="D9374:D9437" si="649">HYPERLINK("http://geochem.nrcan.gc.ca/cdogs/content/svy/svy210064_e.htm", "21:0064")</f>
        <v>21:0064</v>
      </c>
      <c r="E9374" t="s">
        <v>34081</v>
      </c>
      <c r="F9374" t="s">
        <v>34082</v>
      </c>
      <c r="H9374">
        <v>53.848819399999996</v>
      </c>
      <c r="I9374">
        <v>-125.68738759999999</v>
      </c>
      <c r="J9374" s="1" t="str">
        <f t="shared" si="647"/>
        <v>Till</v>
      </c>
      <c r="K9374" s="1" t="str">
        <f t="shared" si="646"/>
        <v>&lt;63 micron</v>
      </c>
      <c r="L9374">
        <v>0.1</v>
      </c>
      <c r="M9374">
        <v>1.51</v>
      </c>
      <c r="N9374">
        <v>8</v>
      </c>
      <c r="O9374">
        <v>210</v>
      </c>
      <c r="P9374">
        <v>0.25</v>
      </c>
      <c r="Q9374">
        <v>1</v>
      </c>
      <c r="R9374">
        <v>0.61</v>
      </c>
      <c r="S9374">
        <v>0.25</v>
      </c>
      <c r="T9374">
        <v>10</v>
      </c>
      <c r="U9374">
        <v>22</v>
      </c>
      <c r="V9374">
        <v>28</v>
      </c>
      <c r="W9374">
        <v>3.43</v>
      </c>
      <c r="X9374">
        <v>10</v>
      </c>
      <c r="Z9374">
        <v>0.1</v>
      </c>
      <c r="AA9374">
        <v>10</v>
      </c>
      <c r="AB9374">
        <v>0.46</v>
      </c>
      <c r="AC9374">
        <v>690</v>
      </c>
      <c r="AD9374">
        <v>0.5</v>
      </c>
      <c r="AE9374">
        <v>0.04</v>
      </c>
      <c r="AF9374">
        <v>18</v>
      </c>
      <c r="AG9374">
        <v>850</v>
      </c>
      <c r="AH9374">
        <v>8</v>
      </c>
      <c r="AI9374">
        <v>1</v>
      </c>
      <c r="AJ9374">
        <v>8</v>
      </c>
      <c r="AK9374">
        <v>57</v>
      </c>
      <c r="AL9374">
        <v>0.05</v>
      </c>
      <c r="AM9374">
        <v>5</v>
      </c>
      <c r="AN9374">
        <v>5</v>
      </c>
      <c r="AO9374">
        <v>63</v>
      </c>
      <c r="AP9374">
        <v>5</v>
      </c>
      <c r="AQ9374">
        <v>80</v>
      </c>
    </row>
    <row r="9375" spans="1:43" hidden="1" x14ac:dyDescent="0.25">
      <c r="A9375" t="s">
        <v>34083</v>
      </c>
      <c r="B9375" t="s">
        <v>34084</v>
      </c>
      <c r="C9375" s="1" t="str">
        <f t="shared" si="648"/>
        <v>21:0154</v>
      </c>
      <c r="D9375" s="1" t="str">
        <f t="shared" si="649"/>
        <v>21:0064</v>
      </c>
      <c r="E9375" t="s">
        <v>34085</v>
      </c>
      <c r="F9375" t="s">
        <v>34086</v>
      </c>
      <c r="H9375">
        <v>53.870491700000002</v>
      </c>
      <c r="I9375">
        <v>-125.7032305</v>
      </c>
      <c r="J9375" s="1" t="str">
        <f t="shared" si="647"/>
        <v>Till</v>
      </c>
      <c r="K9375" s="1" t="str">
        <f t="shared" ref="K9375:K9438" si="650">HYPERLINK("http://geochem.nrcan.gc.ca/cdogs/content/kwd/kwd080004_e.htm", "&lt;63 micron")</f>
        <v>&lt;63 micron</v>
      </c>
      <c r="L9375">
        <v>0.1</v>
      </c>
      <c r="M9375">
        <v>1.07</v>
      </c>
      <c r="N9375">
        <v>6</v>
      </c>
      <c r="O9375">
        <v>130</v>
      </c>
      <c r="P9375">
        <v>0.25</v>
      </c>
      <c r="Q9375">
        <v>1</v>
      </c>
      <c r="R9375">
        <v>0.85</v>
      </c>
      <c r="S9375">
        <v>0.25</v>
      </c>
      <c r="T9375">
        <v>8</v>
      </c>
      <c r="U9375">
        <v>19</v>
      </c>
      <c r="V9375">
        <v>18</v>
      </c>
      <c r="W9375">
        <v>2.87</v>
      </c>
      <c r="X9375">
        <v>10</v>
      </c>
      <c r="Z9375">
        <v>0.1</v>
      </c>
      <c r="AA9375">
        <v>10</v>
      </c>
      <c r="AB9375">
        <v>0.34</v>
      </c>
      <c r="AC9375">
        <v>570</v>
      </c>
      <c r="AD9375">
        <v>0.5</v>
      </c>
      <c r="AE9375">
        <v>0.03</v>
      </c>
      <c r="AF9375">
        <v>12</v>
      </c>
      <c r="AG9375">
        <v>910</v>
      </c>
      <c r="AH9375">
        <v>6</v>
      </c>
      <c r="AI9375">
        <v>1</v>
      </c>
      <c r="AJ9375">
        <v>5</v>
      </c>
      <c r="AK9375">
        <v>48</v>
      </c>
      <c r="AL9375">
        <v>7.0000000000000007E-2</v>
      </c>
      <c r="AM9375">
        <v>5</v>
      </c>
      <c r="AN9375">
        <v>5</v>
      </c>
      <c r="AO9375">
        <v>60</v>
      </c>
      <c r="AP9375">
        <v>5</v>
      </c>
      <c r="AQ9375">
        <v>64</v>
      </c>
    </row>
    <row r="9376" spans="1:43" hidden="1" x14ac:dyDescent="0.25">
      <c r="A9376" t="s">
        <v>34087</v>
      </c>
      <c r="B9376" t="s">
        <v>34088</v>
      </c>
      <c r="C9376" s="1" t="str">
        <f t="shared" si="648"/>
        <v>21:0154</v>
      </c>
      <c r="D9376" s="1" t="str">
        <f t="shared" si="649"/>
        <v>21:0064</v>
      </c>
      <c r="E9376" t="s">
        <v>34085</v>
      </c>
      <c r="F9376" t="s">
        <v>34089</v>
      </c>
      <c r="H9376">
        <v>53.870491700000002</v>
      </c>
      <c r="I9376">
        <v>-125.7032305</v>
      </c>
      <c r="J9376" s="1" t="str">
        <f t="shared" si="647"/>
        <v>Till</v>
      </c>
      <c r="K9376" s="1" t="str">
        <f t="shared" si="650"/>
        <v>&lt;63 micron</v>
      </c>
      <c r="L9376">
        <v>0.1</v>
      </c>
      <c r="M9376">
        <v>1.1000000000000001</v>
      </c>
      <c r="N9376">
        <v>8</v>
      </c>
      <c r="O9376">
        <v>130</v>
      </c>
      <c r="P9376">
        <v>0.25</v>
      </c>
      <c r="Q9376">
        <v>1</v>
      </c>
      <c r="R9376">
        <v>0.85</v>
      </c>
      <c r="S9376">
        <v>0.25</v>
      </c>
      <c r="T9376">
        <v>8</v>
      </c>
      <c r="U9376">
        <v>20</v>
      </c>
      <c r="V9376">
        <v>19</v>
      </c>
      <c r="W9376">
        <v>2.94</v>
      </c>
      <c r="X9376">
        <v>10</v>
      </c>
      <c r="Z9376">
        <v>0.1</v>
      </c>
      <c r="AA9376">
        <v>10</v>
      </c>
      <c r="AB9376">
        <v>0.35</v>
      </c>
      <c r="AC9376">
        <v>580</v>
      </c>
      <c r="AD9376">
        <v>0.5</v>
      </c>
      <c r="AE9376">
        <v>0.03</v>
      </c>
      <c r="AF9376">
        <v>12</v>
      </c>
      <c r="AG9376">
        <v>950</v>
      </c>
      <c r="AH9376">
        <v>6</v>
      </c>
      <c r="AI9376">
        <v>1</v>
      </c>
      <c r="AJ9376">
        <v>6</v>
      </c>
      <c r="AK9376">
        <v>49</v>
      </c>
      <c r="AL9376">
        <v>7.0000000000000007E-2</v>
      </c>
      <c r="AM9376">
        <v>5</v>
      </c>
      <c r="AN9376">
        <v>5</v>
      </c>
      <c r="AO9376">
        <v>61</v>
      </c>
      <c r="AP9376">
        <v>5</v>
      </c>
      <c r="AQ9376">
        <v>64</v>
      </c>
    </row>
    <row r="9377" spans="1:43" hidden="1" x14ac:dyDescent="0.25">
      <c r="A9377" t="s">
        <v>34090</v>
      </c>
      <c r="B9377" t="s">
        <v>34091</v>
      </c>
      <c r="C9377" s="1" t="str">
        <f t="shared" si="648"/>
        <v>21:0154</v>
      </c>
      <c r="D9377" s="1" t="str">
        <f t="shared" si="649"/>
        <v>21:0064</v>
      </c>
      <c r="E9377" t="s">
        <v>34092</v>
      </c>
      <c r="F9377" t="s">
        <v>34093</v>
      </c>
      <c r="H9377">
        <v>53.867870799999999</v>
      </c>
      <c r="I9377">
        <v>-125.6494371</v>
      </c>
      <c r="J9377" s="1" t="str">
        <f t="shared" si="647"/>
        <v>Till</v>
      </c>
      <c r="K9377" s="1" t="str">
        <f t="shared" si="650"/>
        <v>&lt;63 micron</v>
      </c>
      <c r="L9377">
        <v>0.1</v>
      </c>
      <c r="M9377">
        <v>1.4</v>
      </c>
      <c r="N9377">
        <v>10</v>
      </c>
      <c r="O9377">
        <v>170</v>
      </c>
      <c r="P9377">
        <v>0.25</v>
      </c>
      <c r="Q9377">
        <v>1</v>
      </c>
      <c r="R9377">
        <v>1.24</v>
      </c>
      <c r="S9377">
        <v>0.25</v>
      </c>
      <c r="T9377">
        <v>10</v>
      </c>
      <c r="U9377">
        <v>22</v>
      </c>
      <c r="V9377">
        <v>24</v>
      </c>
      <c r="W9377">
        <v>3.09</v>
      </c>
      <c r="X9377">
        <v>10</v>
      </c>
      <c r="Z9377">
        <v>0.13</v>
      </c>
      <c r="AA9377">
        <v>10</v>
      </c>
      <c r="AB9377">
        <v>0.47</v>
      </c>
      <c r="AC9377">
        <v>735</v>
      </c>
      <c r="AD9377">
        <v>0.5</v>
      </c>
      <c r="AE9377">
        <v>0.04</v>
      </c>
      <c r="AF9377">
        <v>15</v>
      </c>
      <c r="AG9377">
        <v>860</v>
      </c>
      <c r="AH9377">
        <v>10</v>
      </c>
      <c r="AI9377">
        <v>1</v>
      </c>
      <c r="AJ9377">
        <v>6</v>
      </c>
      <c r="AK9377">
        <v>53</v>
      </c>
      <c r="AL9377">
        <v>0.06</v>
      </c>
      <c r="AM9377">
        <v>5</v>
      </c>
      <c r="AN9377">
        <v>5</v>
      </c>
      <c r="AO9377">
        <v>61</v>
      </c>
      <c r="AP9377">
        <v>5</v>
      </c>
      <c r="AQ9377">
        <v>80</v>
      </c>
    </row>
    <row r="9378" spans="1:43" hidden="1" x14ac:dyDescent="0.25">
      <c r="A9378" t="s">
        <v>34094</v>
      </c>
      <c r="B9378" t="s">
        <v>34095</v>
      </c>
      <c r="C9378" s="1" t="str">
        <f t="shared" si="648"/>
        <v>21:0154</v>
      </c>
      <c r="D9378" s="1" t="str">
        <f t="shared" si="649"/>
        <v>21:0064</v>
      </c>
      <c r="E9378" t="s">
        <v>34092</v>
      </c>
      <c r="F9378" t="s">
        <v>34096</v>
      </c>
      <c r="H9378">
        <v>53.867870799999999</v>
      </c>
      <c r="I9378">
        <v>-125.6494371</v>
      </c>
      <c r="J9378" s="1" t="str">
        <f t="shared" si="647"/>
        <v>Till</v>
      </c>
      <c r="K9378" s="1" t="str">
        <f t="shared" si="650"/>
        <v>&lt;63 micron</v>
      </c>
      <c r="L9378">
        <v>0.1</v>
      </c>
      <c r="M9378">
        <v>1.28</v>
      </c>
      <c r="N9378">
        <v>12</v>
      </c>
      <c r="O9378">
        <v>140</v>
      </c>
      <c r="P9378">
        <v>0.25</v>
      </c>
      <c r="Q9378">
        <v>1</v>
      </c>
      <c r="R9378">
        <v>0.56000000000000005</v>
      </c>
      <c r="S9378">
        <v>0.25</v>
      </c>
      <c r="T9378">
        <v>8</v>
      </c>
      <c r="U9378">
        <v>21</v>
      </c>
      <c r="V9378">
        <v>24</v>
      </c>
      <c r="W9378">
        <v>3</v>
      </c>
      <c r="X9378">
        <v>10</v>
      </c>
      <c r="Z9378">
        <v>0.11</v>
      </c>
      <c r="AA9378">
        <v>10</v>
      </c>
      <c r="AB9378">
        <v>0.4</v>
      </c>
      <c r="AC9378">
        <v>585</v>
      </c>
      <c r="AD9378">
        <v>0.5</v>
      </c>
      <c r="AE9378">
        <v>0.03</v>
      </c>
      <c r="AF9378">
        <v>14</v>
      </c>
      <c r="AG9378">
        <v>770</v>
      </c>
      <c r="AH9378">
        <v>10</v>
      </c>
      <c r="AI9378">
        <v>1</v>
      </c>
      <c r="AJ9378">
        <v>6</v>
      </c>
      <c r="AK9378">
        <v>37</v>
      </c>
      <c r="AL9378">
        <v>0.05</v>
      </c>
      <c r="AM9378">
        <v>5</v>
      </c>
      <c r="AN9378">
        <v>5</v>
      </c>
      <c r="AO9378">
        <v>55</v>
      </c>
      <c r="AP9378">
        <v>5</v>
      </c>
      <c r="AQ9378">
        <v>70</v>
      </c>
    </row>
    <row r="9379" spans="1:43" hidden="1" x14ac:dyDescent="0.25">
      <c r="A9379" t="s">
        <v>34097</v>
      </c>
      <c r="B9379" t="s">
        <v>34098</v>
      </c>
      <c r="C9379" s="1" t="str">
        <f t="shared" si="648"/>
        <v>21:0154</v>
      </c>
      <c r="D9379" s="1" t="str">
        <f t="shared" si="649"/>
        <v>21:0064</v>
      </c>
      <c r="E9379" t="s">
        <v>34092</v>
      </c>
      <c r="F9379" t="s">
        <v>34099</v>
      </c>
      <c r="H9379">
        <v>53.867870799999999</v>
      </c>
      <c r="I9379">
        <v>-125.6494371</v>
      </c>
      <c r="J9379" s="1" t="str">
        <f t="shared" si="647"/>
        <v>Till</v>
      </c>
      <c r="K9379" s="1" t="str">
        <f t="shared" si="650"/>
        <v>&lt;63 micron</v>
      </c>
      <c r="L9379">
        <v>0.1</v>
      </c>
      <c r="M9379">
        <v>1.1399999999999999</v>
      </c>
      <c r="N9379">
        <v>14</v>
      </c>
      <c r="O9379">
        <v>150</v>
      </c>
      <c r="P9379">
        <v>0.25</v>
      </c>
      <c r="Q9379">
        <v>1</v>
      </c>
      <c r="R9379">
        <v>0.56999999999999995</v>
      </c>
      <c r="S9379">
        <v>0.25</v>
      </c>
      <c r="T9379">
        <v>10</v>
      </c>
      <c r="U9379">
        <v>18</v>
      </c>
      <c r="V9379">
        <v>27</v>
      </c>
      <c r="W9379">
        <v>3.06</v>
      </c>
      <c r="X9379">
        <v>10</v>
      </c>
      <c r="Z9379">
        <v>0.11</v>
      </c>
      <c r="AA9379">
        <v>10</v>
      </c>
      <c r="AB9379">
        <v>0.41</v>
      </c>
      <c r="AC9379">
        <v>745</v>
      </c>
      <c r="AD9379">
        <v>0.5</v>
      </c>
      <c r="AE9379">
        <v>0.03</v>
      </c>
      <c r="AF9379">
        <v>17</v>
      </c>
      <c r="AG9379">
        <v>790</v>
      </c>
      <c r="AH9379">
        <v>10</v>
      </c>
      <c r="AI9379">
        <v>1</v>
      </c>
      <c r="AJ9379">
        <v>6</v>
      </c>
      <c r="AK9379">
        <v>37</v>
      </c>
      <c r="AL9379">
        <v>0.03</v>
      </c>
      <c r="AM9379">
        <v>5</v>
      </c>
      <c r="AN9379">
        <v>5</v>
      </c>
      <c r="AO9379">
        <v>52</v>
      </c>
      <c r="AP9379">
        <v>5</v>
      </c>
      <c r="AQ9379">
        <v>74</v>
      </c>
    </row>
    <row r="9380" spans="1:43" hidden="1" x14ac:dyDescent="0.25">
      <c r="A9380" t="s">
        <v>34100</v>
      </c>
      <c r="B9380" t="s">
        <v>34101</v>
      </c>
      <c r="C9380" s="1" t="str">
        <f t="shared" si="648"/>
        <v>21:0154</v>
      </c>
      <c r="D9380" s="1" t="str">
        <f t="shared" si="649"/>
        <v>21:0064</v>
      </c>
      <c r="E9380" t="s">
        <v>34102</v>
      </c>
      <c r="F9380" t="s">
        <v>34103</v>
      </c>
      <c r="H9380">
        <v>53.828358600000001</v>
      </c>
      <c r="I9380">
        <v>-125.6268041</v>
      </c>
      <c r="J9380" s="1" t="str">
        <f t="shared" si="647"/>
        <v>Till</v>
      </c>
      <c r="K9380" s="1" t="str">
        <f t="shared" si="650"/>
        <v>&lt;63 micron</v>
      </c>
      <c r="L9380">
        <v>0.1</v>
      </c>
      <c r="M9380">
        <v>1.04</v>
      </c>
      <c r="N9380">
        <v>8</v>
      </c>
      <c r="O9380">
        <v>150</v>
      </c>
      <c r="P9380">
        <v>0.25</v>
      </c>
      <c r="Q9380">
        <v>1</v>
      </c>
      <c r="R9380">
        <v>0.55000000000000004</v>
      </c>
      <c r="S9380">
        <v>0.25</v>
      </c>
      <c r="T9380">
        <v>9</v>
      </c>
      <c r="U9380">
        <v>18</v>
      </c>
      <c r="V9380">
        <v>21</v>
      </c>
      <c r="W9380">
        <v>2.83</v>
      </c>
      <c r="X9380">
        <v>10</v>
      </c>
      <c r="Z9380">
        <v>0.09</v>
      </c>
      <c r="AA9380">
        <v>10</v>
      </c>
      <c r="AB9380">
        <v>0.38</v>
      </c>
      <c r="AC9380">
        <v>640</v>
      </c>
      <c r="AD9380">
        <v>0.5</v>
      </c>
      <c r="AE9380">
        <v>0.03</v>
      </c>
      <c r="AF9380">
        <v>13</v>
      </c>
      <c r="AG9380">
        <v>860</v>
      </c>
      <c r="AH9380">
        <v>8</v>
      </c>
      <c r="AI9380">
        <v>1</v>
      </c>
      <c r="AJ9380">
        <v>6</v>
      </c>
      <c r="AK9380">
        <v>46</v>
      </c>
      <c r="AL9380">
        <v>0.05</v>
      </c>
      <c r="AM9380">
        <v>5</v>
      </c>
      <c r="AN9380">
        <v>5</v>
      </c>
      <c r="AO9380">
        <v>53</v>
      </c>
      <c r="AP9380">
        <v>5</v>
      </c>
      <c r="AQ9380">
        <v>66</v>
      </c>
    </row>
    <row r="9381" spans="1:43" hidden="1" x14ac:dyDescent="0.25">
      <c r="A9381" t="s">
        <v>34104</v>
      </c>
      <c r="B9381" t="s">
        <v>34105</v>
      </c>
      <c r="C9381" s="1" t="str">
        <f t="shared" si="648"/>
        <v>21:0154</v>
      </c>
      <c r="D9381" s="1" t="str">
        <f t="shared" si="649"/>
        <v>21:0064</v>
      </c>
      <c r="E9381" t="s">
        <v>34106</v>
      </c>
      <c r="F9381" t="s">
        <v>34107</v>
      </c>
      <c r="H9381">
        <v>53.847338499999999</v>
      </c>
      <c r="I9381">
        <v>-125.6222911</v>
      </c>
      <c r="J9381" s="1" t="str">
        <f t="shared" si="647"/>
        <v>Till</v>
      </c>
      <c r="K9381" s="1" t="str">
        <f t="shared" si="650"/>
        <v>&lt;63 micron</v>
      </c>
      <c r="L9381">
        <v>0.1</v>
      </c>
      <c r="M9381">
        <v>1.08</v>
      </c>
      <c r="N9381">
        <v>10</v>
      </c>
      <c r="O9381">
        <v>150</v>
      </c>
      <c r="P9381">
        <v>0.25</v>
      </c>
      <c r="Q9381">
        <v>1</v>
      </c>
      <c r="R9381">
        <v>0.87</v>
      </c>
      <c r="S9381">
        <v>0.25</v>
      </c>
      <c r="T9381">
        <v>10</v>
      </c>
      <c r="U9381">
        <v>19</v>
      </c>
      <c r="V9381">
        <v>22</v>
      </c>
      <c r="W9381">
        <v>2.97</v>
      </c>
      <c r="X9381">
        <v>10</v>
      </c>
      <c r="Z9381">
        <v>0.08</v>
      </c>
      <c r="AA9381">
        <v>10</v>
      </c>
      <c r="AB9381">
        <v>0.38</v>
      </c>
      <c r="AC9381">
        <v>695</v>
      </c>
      <c r="AD9381">
        <v>0.5</v>
      </c>
      <c r="AE9381">
        <v>0.03</v>
      </c>
      <c r="AF9381">
        <v>14</v>
      </c>
      <c r="AG9381">
        <v>850</v>
      </c>
      <c r="AH9381">
        <v>20</v>
      </c>
      <c r="AI9381">
        <v>1</v>
      </c>
      <c r="AJ9381">
        <v>6</v>
      </c>
      <c r="AK9381">
        <v>44</v>
      </c>
      <c r="AL9381">
        <v>0.05</v>
      </c>
      <c r="AM9381">
        <v>5</v>
      </c>
      <c r="AN9381">
        <v>5</v>
      </c>
      <c r="AO9381">
        <v>56</v>
      </c>
      <c r="AP9381">
        <v>5</v>
      </c>
      <c r="AQ9381">
        <v>64</v>
      </c>
    </row>
    <row r="9382" spans="1:43" hidden="1" x14ac:dyDescent="0.25">
      <c r="A9382" t="s">
        <v>34108</v>
      </c>
      <c r="B9382" t="s">
        <v>34109</v>
      </c>
      <c r="C9382" s="1" t="str">
        <f t="shared" si="648"/>
        <v>21:0154</v>
      </c>
      <c r="D9382" s="1" t="str">
        <f t="shared" si="649"/>
        <v>21:0064</v>
      </c>
      <c r="E9382" t="s">
        <v>34106</v>
      </c>
      <c r="F9382" t="s">
        <v>34110</v>
      </c>
      <c r="H9382">
        <v>53.847338499999999</v>
      </c>
      <c r="I9382">
        <v>-125.6222911</v>
      </c>
      <c r="J9382" s="1" t="str">
        <f t="shared" si="647"/>
        <v>Till</v>
      </c>
      <c r="K9382" s="1" t="str">
        <f t="shared" si="650"/>
        <v>&lt;63 micron</v>
      </c>
      <c r="L9382">
        <v>0.1</v>
      </c>
      <c r="M9382">
        <v>1.31</v>
      </c>
      <c r="N9382">
        <v>10</v>
      </c>
      <c r="O9382">
        <v>170</v>
      </c>
      <c r="P9382">
        <v>0.25</v>
      </c>
      <c r="Q9382">
        <v>1</v>
      </c>
      <c r="R9382">
        <v>0.6</v>
      </c>
      <c r="S9382">
        <v>0.25</v>
      </c>
      <c r="T9382">
        <v>11</v>
      </c>
      <c r="U9382">
        <v>22</v>
      </c>
      <c r="V9382">
        <v>22</v>
      </c>
      <c r="W9382">
        <v>3.32</v>
      </c>
      <c r="X9382">
        <v>10</v>
      </c>
      <c r="Z9382">
        <v>0.08</v>
      </c>
      <c r="AA9382">
        <v>10</v>
      </c>
      <c r="AB9382">
        <v>0.41</v>
      </c>
      <c r="AC9382">
        <v>725</v>
      </c>
      <c r="AD9382">
        <v>0.5</v>
      </c>
      <c r="AE9382">
        <v>0.03</v>
      </c>
      <c r="AF9382">
        <v>16</v>
      </c>
      <c r="AG9382">
        <v>740</v>
      </c>
      <c r="AH9382">
        <v>10</v>
      </c>
      <c r="AI9382">
        <v>1</v>
      </c>
      <c r="AJ9382">
        <v>7</v>
      </c>
      <c r="AK9382">
        <v>45</v>
      </c>
      <c r="AL9382">
        <v>7.0000000000000007E-2</v>
      </c>
      <c r="AM9382">
        <v>5</v>
      </c>
      <c r="AN9382">
        <v>5</v>
      </c>
      <c r="AO9382">
        <v>65</v>
      </c>
      <c r="AP9382">
        <v>5</v>
      </c>
      <c r="AQ9382">
        <v>64</v>
      </c>
    </row>
    <row r="9383" spans="1:43" hidden="1" x14ac:dyDescent="0.25">
      <c r="A9383" t="s">
        <v>34111</v>
      </c>
      <c r="B9383" t="s">
        <v>34112</v>
      </c>
      <c r="C9383" s="1" t="str">
        <f t="shared" si="648"/>
        <v>21:0154</v>
      </c>
      <c r="D9383" s="1" t="str">
        <f t="shared" si="649"/>
        <v>21:0064</v>
      </c>
      <c r="E9383" t="s">
        <v>34113</v>
      </c>
      <c r="F9383" t="s">
        <v>34114</v>
      </c>
      <c r="H9383">
        <v>53.871329699999997</v>
      </c>
      <c r="I9383">
        <v>-125.60439529999999</v>
      </c>
      <c r="J9383" s="1" t="str">
        <f t="shared" si="647"/>
        <v>Till</v>
      </c>
      <c r="K9383" s="1" t="str">
        <f t="shared" si="650"/>
        <v>&lt;63 micron</v>
      </c>
      <c r="L9383">
        <v>0.1</v>
      </c>
      <c r="M9383">
        <v>1.72</v>
      </c>
      <c r="N9383">
        <v>8</v>
      </c>
      <c r="O9383">
        <v>170</v>
      </c>
      <c r="P9383">
        <v>0.5</v>
      </c>
      <c r="Q9383">
        <v>1</v>
      </c>
      <c r="R9383">
        <v>0.74</v>
      </c>
      <c r="S9383">
        <v>0.25</v>
      </c>
      <c r="T9383">
        <v>9</v>
      </c>
      <c r="U9383">
        <v>23</v>
      </c>
      <c r="V9383">
        <v>27</v>
      </c>
      <c r="W9383">
        <v>3.27</v>
      </c>
      <c r="X9383">
        <v>10</v>
      </c>
      <c r="Z9383">
        <v>0.21</v>
      </c>
      <c r="AA9383">
        <v>10</v>
      </c>
      <c r="AB9383">
        <v>0.5</v>
      </c>
      <c r="AC9383">
        <v>705</v>
      </c>
      <c r="AD9383">
        <v>0.5</v>
      </c>
      <c r="AE9383">
        <v>0.05</v>
      </c>
      <c r="AF9383">
        <v>15</v>
      </c>
      <c r="AG9383">
        <v>860</v>
      </c>
      <c r="AH9383">
        <v>8</v>
      </c>
      <c r="AI9383">
        <v>1</v>
      </c>
      <c r="AJ9383">
        <v>7</v>
      </c>
      <c r="AK9383">
        <v>64</v>
      </c>
      <c r="AL9383">
        <v>7.0000000000000007E-2</v>
      </c>
      <c r="AM9383">
        <v>5</v>
      </c>
      <c r="AN9383">
        <v>5</v>
      </c>
      <c r="AO9383">
        <v>65</v>
      </c>
      <c r="AP9383">
        <v>5</v>
      </c>
      <c r="AQ9383">
        <v>76</v>
      </c>
    </row>
    <row r="9384" spans="1:43" hidden="1" x14ac:dyDescent="0.25">
      <c r="A9384" t="s">
        <v>34115</v>
      </c>
      <c r="B9384" t="s">
        <v>34116</v>
      </c>
      <c r="C9384" s="1" t="str">
        <f t="shared" si="648"/>
        <v>21:0154</v>
      </c>
      <c r="D9384" s="1" t="str">
        <f t="shared" si="649"/>
        <v>21:0064</v>
      </c>
      <c r="E9384" t="s">
        <v>34117</v>
      </c>
      <c r="F9384" t="s">
        <v>34118</v>
      </c>
      <c r="H9384">
        <v>53.878001099999999</v>
      </c>
      <c r="I9384">
        <v>-125.56600950000001</v>
      </c>
      <c r="J9384" s="1" t="str">
        <f t="shared" si="647"/>
        <v>Till</v>
      </c>
      <c r="K9384" s="1" t="str">
        <f t="shared" si="650"/>
        <v>&lt;63 micron</v>
      </c>
      <c r="L9384">
        <v>0.1</v>
      </c>
      <c r="M9384">
        <v>1.43</v>
      </c>
      <c r="N9384">
        <v>10</v>
      </c>
      <c r="O9384">
        <v>160</v>
      </c>
      <c r="P9384">
        <v>0.25</v>
      </c>
      <c r="Q9384">
        <v>1</v>
      </c>
      <c r="R9384">
        <v>0.64</v>
      </c>
      <c r="S9384">
        <v>0.25</v>
      </c>
      <c r="T9384">
        <v>9</v>
      </c>
      <c r="U9384">
        <v>20</v>
      </c>
      <c r="V9384">
        <v>22</v>
      </c>
      <c r="W9384">
        <v>3.02</v>
      </c>
      <c r="X9384">
        <v>10</v>
      </c>
      <c r="Z9384">
        <v>0.13</v>
      </c>
      <c r="AA9384">
        <v>10</v>
      </c>
      <c r="AB9384">
        <v>0.42</v>
      </c>
      <c r="AC9384">
        <v>695</v>
      </c>
      <c r="AD9384">
        <v>0.5</v>
      </c>
      <c r="AE9384">
        <v>0.06</v>
      </c>
      <c r="AF9384">
        <v>14</v>
      </c>
      <c r="AG9384">
        <v>820</v>
      </c>
      <c r="AH9384">
        <v>8</v>
      </c>
      <c r="AI9384">
        <v>1</v>
      </c>
      <c r="AJ9384">
        <v>6</v>
      </c>
      <c r="AK9384">
        <v>55</v>
      </c>
      <c r="AL9384">
        <v>0.08</v>
      </c>
      <c r="AM9384">
        <v>5</v>
      </c>
      <c r="AN9384">
        <v>5</v>
      </c>
      <c r="AO9384">
        <v>61</v>
      </c>
      <c r="AP9384">
        <v>5</v>
      </c>
      <c r="AQ9384">
        <v>66</v>
      </c>
    </row>
    <row r="9385" spans="1:43" hidden="1" x14ac:dyDescent="0.25">
      <c r="A9385" t="s">
        <v>34119</v>
      </c>
      <c r="B9385" t="s">
        <v>34120</v>
      </c>
      <c r="C9385" s="1" t="str">
        <f t="shared" si="648"/>
        <v>21:0154</v>
      </c>
      <c r="D9385" s="1" t="str">
        <f t="shared" si="649"/>
        <v>21:0064</v>
      </c>
      <c r="E9385" t="s">
        <v>34121</v>
      </c>
      <c r="F9385" t="s">
        <v>34122</v>
      </c>
      <c r="H9385">
        <v>53.8103397</v>
      </c>
      <c r="I9385">
        <v>-125.42591299999999</v>
      </c>
      <c r="J9385" s="1" t="str">
        <f t="shared" si="647"/>
        <v>Till</v>
      </c>
      <c r="K9385" s="1" t="str">
        <f t="shared" si="650"/>
        <v>&lt;63 micron</v>
      </c>
      <c r="L9385">
        <v>0.1</v>
      </c>
      <c r="M9385">
        <v>0.74</v>
      </c>
      <c r="N9385">
        <v>1</v>
      </c>
      <c r="O9385">
        <v>120</v>
      </c>
      <c r="P9385">
        <v>0.25</v>
      </c>
      <c r="Q9385">
        <v>1</v>
      </c>
      <c r="R9385">
        <v>0.46</v>
      </c>
      <c r="S9385">
        <v>0.25</v>
      </c>
      <c r="T9385">
        <v>4</v>
      </c>
      <c r="U9385">
        <v>14</v>
      </c>
      <c r="V9385">
        <v>9</v>
      </c>
      <c r="W9385">
        <v>1.83</v>
      </c>
      <c r="X9385">
        <v>10</v>
      </c>
      <c r="Z9385">
        <v>0.12</v>
      </c>
      <c r="AA9385">
        <v>10</v>
      </c>
      <c r="AB9385">
        <v>0.22</v>
      </c>
      <c r="AC9385">
        <v>350</v>
      </c>
      <c r="AD9385">
        <v>0.5</v>
      </c>
      <c r="AE9385">
        <v>0.04</v>
      </c>
      <c r="AF9385">
        <v>7</v>
      </c>
      <c r="AG9385">
        <v>670</v>
      </c>
      <c r="AH9385">
        <v>6</v>
      </c>
      <c r="AI9385">
        <v>1</v>
      </c>
      <c r="AJ9385">
        <v>3</v>
      </c>
      <c r="AK9385">
        <v>36</v>
      </c>
      <c r="AL9385">
        <v>7.0000000000000007E-2</v>
      </c>
      <c r="AM9385">
        <v>5</v>
      </c>
      <c r="AN9385">
        <v>5</v>
      </c>
      <c r="AO9385">
        <v>40</v>
      </c>
      <c r="AP9385">
        <v>5</v>
      </c>
      <c r="AQ9385">
        <v>46</v>
      </c>
    </row>
    <row r="9386" spans="1:43" hidden="1" x14ac:dyDescent="0.25">
      <c r="A9386" t="s">
        <v>34123</v>
      </c>
      <c r="B9386" t="s">
        <v>34124</v>
      </c>
      <c r="C9386" s="1" t="str">
        <f t="shared" si="648"/>
        <v>21:0154</v>
      </c>
      <c r="D9386" s="1" t="str">
        <f t="shared" si="649"/>
        <v>21:0064</v>
      </c>
      <c r="E9386" t="s">
        <v>34121</v>
      </c>
      <c r="F9386" t="s">
        <v>34125</v>
      </c>
      <c r="H9386">
        <v>53.8103397</v>
      </c>
      <c r="I9386">
        <v>-125.42591299999999</v>
      </c>
      <c r="J9386" s="1" t="str">
        <f t="shared" si="647"/>
        <v>Till</v>
      </c>
      <c r="K9386" s="1" t="str">
        <f t="shared" si="650"/>
        <v>&lt;63 micron</v>
      </c>
      <c r="L9386">
        <v>0.1</v>
      </c>
      <c r="M9386">
        <v>0.77</v>
      </c>
      <c r="N9386">
        <v>2</v>
      </c>
      <c r="O9386">
        <v>120</v>
      </c>
      <c r="P9386">
        <v>0.25</v>
      </c>
      <c r="Q9386">
        <v>1</v>
      </c>
      <c r="R9386">
        <v>0.47</v>
      </c>
      <c r="S9386">
        <v>0.25</v>
      </c>
      <c r="T9386">
        <v>4</v>
      </c>
      <c r="U9386">
        <v>14</v>
      </c>
      <c r="V9386">
        <v>9</v>
      </c>
      <c r="W9386">
        <v>1.89</v>
      </c>
      <c r="X9386">
        <v>10</v>
      </c>
      <c r="Z9386">
        <v>0.12</v>
      </c>
      <c r="AA9386">
        <v>10</v>
      </c>
      <c r="AB9386">
        <v>0.22</v>
      </c>
      <c r="AC9386">
        <v>365</v>
      </c>
      <c r="AD9386">
        <v>0.5</v>
      </c>
      <c r="AE9386">
        <v>0.04</v>
      </c>
      <c r="AF9386">
        <v>6</v>
      </c>
      <c r="AG9386">
        <v>670</v>
      </c>
      <c r="AH9386">
        <v>6</v>
      </c>
      <c r="AI9386">
        <v>1</v>
      </c>
      <c r="AJ9386">
        <v>3</v>
      </c>
      <c r="AK9386">
        <v>38</v>
      </c>
      <c r="AL9386">
        <v>7.0000000000000007E-2</v>
      </c>
      <c r="AM9386">
        <v>5</v>
      </c>
      <c r="AN9386">
        <v>5</v>
      </c>
      <c r="AO9386">
        <v>41</v>
      </c>
      <c r="AP9386">
        <v>5</v>
      </c>
      <c r="AQ9386">
        <v>46</v>
      </c>
    </row>
    <row r="9387" spans="1:43" hidden="1" x14ac:dyDescent="0.25">
      <c r="A9387" t="s">
        <v>34126</v>
      </c>
      <c r="B9387" t="s">
        <v>34127</v>
      </c>
      <c r="C9387" s="1" t="str">
        <f t="shared" si="648"/>
        <v>21:0154</v>
      </c>
      <c r="D9387" s="1" t="str">
        <f t="shared" si="649"/>
        <v>21:0064</v>
      </c>
      <c r="E9387" t="s">
        <v>34121</v>
      </c>
      <c r="F9387" t="s">
        <v>34128</v>
      </c>
      <c r="H9387">
        <v>53.8103397</v>
      </c>
      <c r="I9387">
        <v>-125.42591299999999</v>
      </c>
      <c r="J9387" s="1" t="str">
        <f t="shared" si="647"/>
        <v>Till</v>
      </c>
      <c r="K9387" s="1" t="str">
        <f t="shared" si="650"/>
        <v>&lt;63 micron</v>
      </c>
      <c r="L9387">
        <v>0.1</v>
      </c>
      <c r="M9387">
        <v>0.74</v>
      </c>
      <c r="N9387">
        <v>1</v>
      </c>
      <c r="O9387">
        <v>120</v>
      </c>
      <c r="P9387">
        <v>0.25</v>
      </c>
      <c r="Q9387">
        <v>1</v>
      </c>
      <c r="R9387">
        <v>0.46</v>
      </c>
      <c r="S9387">
        <v>0.25</v>
      </c>
      <c r="T9387">
        <v>4</v>
      </c>
      <c r="U9387">
        <v>14</v>
      </c>
      <c r="V9387">
        <v>10</v>
      </c>
      <c r="W9387">
        <v>2.0099999999999998</v>
      </c>
      <c r="X9387">
        <v>10</v>
      </c>
      <c r="Z9387">
        <v>0.1</v>
      </c>
      <c r="AA9387">
        <v>10</v>
      </c>
      <c r="AB9387">
        <v>0.2</v>
      </c>
      <c r="AC9387">
        <v>420</v>
      </c>
      <c r="AD9387">
        <v>0.5</v>
      </c>
      <c r="AE9387">
        <v>0.04</v>
      </c>
      <c r="AF9387">
        <v>6</v>
      </c>
      <c r="AG9387">
        <v>710</v>
      </c>
      <c r="AH9387">
        <v>8</v>
      </c>
      <c r="AI9387">
        <v>1</v>
      </c>
      <c r="AJ9387">
        <v>4</v>
      </c>
      <c r="AK9387">
        <v>41</v>
      </c>
      <c r="AL9387">
        <v>0.08</v>
      </c>
      <c r="AM9387">
        <v>5</v>
      </c>
      <c r="AN9387">
        <v>5</v>
      </c>
      <c r="AO9387">
        <v>45</v>
      </c>
      <c r="AP9387">
        <v>5</v>
      </c>
      <c r="AQ9387">
        <v>48</v>
      </c>
    </row>
    <row r="9388" spans="1:43" hidden="1" x14ac:dyDescent="0.25">
      <c r="A9388" t="s">
        <v>34129</v>
      </c>
      <c r="B9388" t="s">
        <v>34130</v>
      </c>
      <c r="C9388" s="1" t="str">
        <f t="shared" si="648"/>
        <v>21:0154</v>
      </c>
      <c r="D9388" s="1" t="str">
        <f t="shared" si="649"/>
        <v>21:0064</v>
      </c>
      <c r="E9388" t="s">
        <v>34131</v>
      </c>
      <c r="F9388" t="s">
        <v>34132</v>
      </c>
      <c r="H9388">
        <v>53.800891999999997</v>
      </c>
      <c r="I9388">
        <v>-125.4811813</v>
      </c>
      <c r="J9388" s="1" t="str">
        <f t="shared" si="647"/>
        <v>Till</v>
      </c>
      <c r="K9388" s="1" t="str">
        <f t="shared" si="650"/>
        <v>&lt;63 micron</v>
      </c>
      <c r="L9388">
        <v>0.1</v>
      </c>
      <c r="M9388">
        <v>1.07</v>
      </c>
      <c r="N9388">
        <v>2</v>
      </c>
      <c r="O9388">
        <v>210</v>
      </c>
      <c r="P9388">
        <v>0.25</v>
      </c>
      <c r="Q9388">
        <v>1</v>
      </c>
      <c r="R9388">
        <v>0.55000000000000004</v>
      </c>
      <c r="S9388">
        <v>0.25</v>
      </c>
      <c r="T9388">
        <v>7</v>
      </c>
      <c r="U9388">
        <v>16</v>
      </c>
      <c r="V9388">
        <v>14</v>
      </c>
      <c r="W9388">
        <v>2.23</v>
      </c>
      <c r="X9388">
        <v>10</v>
      </c>
      <c r="Z9388">
        <v>0.15</v>
      </c>
      <c r="AA9388">
        <v>10</v>
      </c>
      <c r="AB9388">
        <v>0.35</v>
      </c>
      <c r="AC9388">
        <v>580</v>
      </c>
      <c r="AD9388">
        <v>0.5</v>
      </c>
      <c r="AE9388">
        <v>0.05</v>
      </c>
      <c r="AF9388">
        <v>12</v>
      </c>
      <c r="AG9388">
        <v>700</v>
      </c>
      <c r="AH9388">
        <v>8</v>
      </c>
      <c r="AI9388">
        <v>1</v>
      </c>
      <c r="AJ9388">
        <v>4</v>
      </c>
      <c r="AK9388">
        <v>54</v>
      </c>
      <c r="AL9388">
        <v>0.06</v>
      </c>
      <c r="AM9388">
        <v>5</v>
      </c>
      <c r="AN9388">
        <v>5</v>
      </c>
      <c r="AO9388">
        <v>47</v>
      </c>
      <c r="AP9388">
        <v>5</v>
      </c>
      <c r="AQ9388">
        <v>54</v>
      </c>
    </row>
    <row r="9389" spans="1:43" hidden="1" x14ac:dyDescent="0.25">
      <c r="A9389" t="s">
        <v>34133</v>
      </c>
      <c r="B9389" t="s">
        <v>34134</v>
      </c>
      <c r="C9389" s="1" t="str">
        <f t="shared" si="648"/>
        <v>21:0154</v>
      </c>
      <c r="D9389" s="1" t="str">
        <f t="shared" si="649"/>
        <v>21:0064</v>
      </c>
      <c r="E9389" t="s">
        <v>34135</v>
      </c>
      <c r="F9389" t="s">
        <v>34136</v>
      </c>
      <c r="H9389">
        <v>53.823929399999997</v>
      </c>
      <c r="I9389">
        <v>-125.5296507</v>
      </c>
      <c r="J9389" s="1" t="str">
        <f t="shared" si="647"/>
        <v>Till</v>
      </c>
      <c r="K9389" s="1" t="str">
        <f t="shared" si="650"/>
        <v>&lt;63 micron</v>
      </c>
      <c r="L9389">
        <v>0.1</v>
      </c>
      <c r="M9389">
        <v>1.01</v>
      </c>
      <c r="N9389">
        <v>6</v>
      </c>
      <c r="O9389">
        <v>130</v>
      </c>
      <c r="P9389">
        <v>0.25</v>
      </c>
      <c r="Q9389">
        <v>1</v>
      </c>
      <c r="R9389">
        <v>0.69</v>
      </c>
      <c r="S9389">
        <v>0.25</v>
      </c>
      <c r="T9389">
        <v>8</v>
      </c>
      <c r="U9389">
        <v>18</v>
      </c>
      <c r="V9389">
        <v>16</v>
      </c>
      <c r="W9389">
        <v>2.42</v>
      </c>
      <c r="X9389">
        <v>10</v>
      </c>
      <c r="Z9389">
        <v>0.13</v>
      </c>
      <c r="AA9389">
        <v>10</v>
      </c>
      <c r="AB9389">
        <v>0.37</v>
      </c>
      <c r="AC9389">
        <v>650</v>
      </c>
      <c r="AD9389">
        <v>0.5</v>
      </c>
      <c r="AE9389">
        <v>0.04</v>
      </c>
      <c r="AF9389">
        <v>14</v>
      </c>
      <c r="AG9389">
        <v>780</v>
      </c>
      <c r="AH9389">
        <v>8</v>
      </c>
      <c r="AI9389">
        <v>1</v>
      </c>
      <c r="AJ9389">
        <v>5</v>
      </c>
      <c r="AK9389">
        <v>49</v>
      </c>
      <c r="AL9389">
        <v>0.05</v>
      </c>
      <c r="AM9389">
        <v>5</v>
      </c>
      <c r="AN9389">
        <v>5</v>
      </c>
      <c r="AO9389">
        <v>48</v>
      </c>
      <c r="AP9389">
        <v>5</v>
      </c>
      <c r="AQ9389">
        <v>58</v>
      </c>
    </row>
    <row r="9390" spans="1:43" hidden="1" x14ac:dyDescent="0.25">
      <c r="A9390" t="s">
        <v>34137</v>
      </c>
      <c r="B9390" t="s">
        <v>34138</v>
      </c>
      <c r="C9390" s="1" t="str">
        <f t="shared" si="648"/>
        <v>21:0154</v>
      </c>
      <c r="D9390" s="1" t="str">
        <f t="shared" si="649"/>
        <v>21:0064</v>
      </c>
      <c r="E9390" t="s">
        <v>34139</v>
      </c>
      <c r="F9390" t="s">
        <v>34140</v>
      </c>
      <c r="H9390">
        <v>53.854546499999998</v>
      </c>
      <c r="I9390">
        <v>-125.5166708</v>
      </c>
      <c r="J9390" s="1" t="str">
        <f t="shared" si="647"/>
        <v>Till</v>
      </c>
      <c r="K9390" s="1" t="str">
        <f t="shared" si="650"/>
        <v>&lt;63 micron</v>
      </c>
      <c r="L9390">
        <v>0.1</v>
      </c>
      <c r="M9390">
        <v>0.73</v>
      </c>
      <c r="N9390">
        <v>2</v>
      </c>
      <c r="O9390">
        <v>80</v>
      </c>
      <c r="P9390">
        <v>0.25</v>
      </c>
      <c r="Q9390">
        <v>1</v>
      </c>
      <c r="R9390">
        <v>0.88</v>
      </c>
      <c r="S9390">
        <v>0.25</v>
      </c>
      <c r="T9390">
        <v>5</v>
      </c>
      <c r="U9390">
        <v>14</v>
      </c>
      <c r="V9390">
        <v>12</v>
      </c>
      <c r="W9390">
        <v>1.87</v>
      </c>
      <c r="X9390">
        <v>10</v>
      </c>
      <c r="Z9390">
        <v>0.09</v>
      </c>
      <c r="AA9390">
        <v>10</v>
      </c>
      <c r="AB9390">
        <v>0.25</v>
      </c>
      <c r="AC9390">
        <v>435</v>
      </c>
      <c r="AD9390">
        <v>0.5</v>
      </c>
      <c r="AE9390">
        <v>7.0000000000000007E-2</v>
      </c>
      <c r="AF9390">
        <v>9</v>
      </c>
      <c r="AG9390">
        <v>580</v>
      </c>
      <c r="AH9390">
        <v>6</v>
      </c>
      <c r="AI9390">
        <v>1</v>
      </c>
      <c r="AJ9390">
        <v>3</v>
      </c>
      <c r="AK9390">
        <v>31</v>
      </c>
      <c r="AL9390">
        <v>0.04</v>
      </c>
      <c r="AM9390">
        <v>5</v>
      </c>
      <c r="AN9390">
        <v>5</v>
      </c>
      <c r="AO9390">
        <v>34</v>
      </c>
      <c r="AP9390">
        <v>5</v>
      </c>
      <c r="AQ9390">
        <v>42</v>
      </c>
    </row>
    <row r="9391" spans="1:43" hidden="1" x14ac:dyDescent="0.25">
      <c r="A9391" t="s">
        <v>34141</v>
      </c>
      <c r="B9391" t="s">
        <v>34142</v>
      </c>
      <c r="C9391" s="1" t="str">
        <f t="shared" si="648"/>
        <v>21:0154</v>
      </c>
      <c r="D9391" s="1" t="str">
        <f t="shared" si="649"/>
        <v>21:0064</v>
      </c>
      <c r="E9391" t="s">
        <v>34143</v>
      </c>
      <c r="F9391" t="s">
        <v>34144</v>
      </c>
      <c r="H9391">
        <v>53.859709500000001</v>
      </c>
      <c r="I9391">
        <v>-125.5489199</v>
      </c>
      <c r="J9391" s="1" t="str">
        <f t="shared" si="647"/>
        <v>Till</v>
      </c>
      <c r="K9391" s="1" t="str">
        <f t="shared" si="650"/>
        <v>&lt;63 micron</v>
      </c>
      <c r="L9391">
        <v>0.1</v>
      </c>
      <c r="M9391">
        <v>1.27</v>
      </c>
      <c r="N9391">
        <v>8</v>
      </c>
      <c r="O9391">
        <v>170</v>
      </c>
      <c r="P9391">
        <v>0.25</v>
      </c>
      <c r="Q9391">
        <v>1</v>
      </c>
      <c r="R9391">
        <v>0.56000000000000005</v>
      </c>
      <c r="S9391">
        <v>0.25</v>
      </c>
      <c r="T9391">
        <v>8</v>
      </c>
      <c r="U9391">
        <v>19</v>
      </c>
      <c r="V9391">
        <v>22</v>
      </c>
      <c r="W9391">
        <v>2.84</v>
      </c>
      <c r="X9391">
        <v>10</v>
      </c>
      <c r="Z9391">
        <v>0.1</v>
      </c>
      <c r="AA9391">
        <v>10</v>
      </c>
      <c r="AB9391">
        <v>0.39</v>
      </c>
      <c r="AC9391">
        <v>580</v>
      </c>
      <c r="AD9391">
        <v>0.5</v>
      </c>
      <c r="AE9391">
        <v>0.04</v>
      </c>
      <c r="AF9391">
        <v>13</v>
      </c>
      <c r="AG9391">
        <v>810</v>
      </c>
      <c r="AH9391">
        <v>8</v>
      </c>
      <c r="AI9391">
        <v>1</v>
      </c>
      <c r="AJ9391">
        <v>6</v>
      </c>
      <c r="AK9391">
        <v>48</v>
      </c>
      <c r="AL9391">
        <v>0.05</v>
      </c>
      <c r="AM9391">
        <v>5</v>
      </c>
      <c r="AN9391">
        <v>5</v>
      </c>
      <c r="AO9391">
        <v>50</v>
      </c>
      <c r="AP9391">
        <v>5</v>
      </c>
      <c r="AQ9391">
        <v>66</v>
      </c>
    </row>
    <row r="9392" spans="1:43" hidden="1" x14ac:dyDescent="0.25">
      <c r="A9392" t="s">
        <v>34145</v>
      </c>
      <c r="B9392" t="s">
        <v>34146</v>
      </c>
      <c r="C9392" s="1" t="str">
        <f t="shared" si="648"/>
        <v>21:0154</v>
      </c>
      <c r="D9392" s="1" t="str">
        <f t="shared" si="649"/>
        <v>21:0064</v>
      </c>
      <c r="E9392" t="s">
        <v>34147</v>
      </c>
      <c r="F9392" t="s">
        <v>34148</v>
      </c>
      <c r="H9392">
        <v>53.917515700000003</v>
      </c>
      <c r="I9392">
        <v>-125.7702389</v>
      </c>
      <c r="J9392" s="1" t="str">
        <f t="shared" si="647"/>
        <v>Till</v>
      </c>
      <c r="K9392" s="1" t="str">
        <f t="shared" si="650"/>
        <v>&lt;63 micron</v>
      </c>
      <c r="L9392">
        <v>0.1</v>
      </c>
      <c r="M9392">
        <v>1.7</v>
      </c>
      <c r="N9392">
        <v>6</v>
      </c>
      <c r="O9392">
        <v>230</v>
      </c>
      <c r="P9392">
        <v>0.25</v>
      </c>
      <c r="Q9392">
        <v>1</v>
      </c>
      <c r="R9392">
        <v>0.7</v>
      </c>
      <c r="S9392">
        <v>0.25</v>
      </c>
      <c r="T9392">
        <v>11</v>
      </c>
      <c r="U9392">
        <v>23</v>
      </c>
      <c r="V9392">
        <v>33</v>
      </c>
      <c r="W9392">
        <v>3.66</v>
      </c>
      <c r="X9392">
        <v>10</v>
      </c>
      <c r="Z9392">
        <v>0.11</v>
      </c>
      <c r="AA9392">
        <v>10</v>
      </c>
      <c r="AB9392">
        <v>0.56999999999999995</v>
      </c>
      <c r="AC9392">
        <v>720</v>
      </c>
      <c r="AD9392">
        <v>0.5</v>
      </c>
      <c r="AE9392">
        <v>0.04</v>
      </c>
      <c r="AF9392">
        <v>24</v>
      </c>
      <c r="AG9392">
        <v>910</v>
      </c>
      <c r="AH9392">
        <v>8</v>
      </c>
      <c r="AI9392">
        <v>2</v>
      </c>
      <c r="AJ9392">
        <v>8</v>
      </c>
      <c r="AK9392">
        <v>74</v>
      </c>
      <c r="AL9392">
        <v>0.06</v>
      </c>
      <c r="AM9392">
        <v>5</v>
      </c>
      <c r="AN9392">
        <v>5</v>
      </c>
      <c r="AO9392">
        <v>69</v>
      </c>
      <c r="AP9392">
        <v>5</v>
      </c>
      <c r="AQ9392">
        <v>82</v>
      </c>
    </row>
    <row r="9393" spans="1:43" hidden="1" x14ac:dyDescent="0.25">
      <c r="A9393" t="s">
        <v>34149</v>
      </c>
      <c r="B9393" t="s">
        <v>34150</v>
      </c>
      <c r="C9393" s="1" t="str">
        <f t="shared" si="648"/>
        <v>21:0154</v>
      </c>
      <c r="D9393" s="1" t="str">
        <f t="shared" si="649"/>
        <v>21:0064</v>
      </c>
      <c r="E9393" t="s">
        <v>34151</v>
      </c>
      <c r="F9393" t="s">
        <v>34152</v>
      </c>
      <c r="H9393">
        <v>53.933137299999999</v>
      </c>
      <c r="I9393">
        <v>-125.69623420000001</v>
      </c>
      <c r="J9393" s="1" t="str">
        <f t="shared" si="647"/>
        <v>Till</v>
      </c>
      <c r="K9393" s="1" t="str">
        <f t="shared" si="650"/>
        <v>&lt;63 micron</v>
      </c>
      <c r="L9393">
        <v>0.1</v>
      </c>
      <c r="M9393">
        <v>1.76</v>
      </c>
      <c r="N9393">
        <v>4</v>
      </c>
      <c r="O9393">
        <v>180</v>
      </c>
      <c r="P9393">
        <v>0.5</v>
      </c>
      <c r="Q9393">
        <v>1</v>
      </c>
      <c r="R9393">
        <v>1.74</v>
      </c>
      <c r="S9393">
        <v>0.25</v>
      </c>
      <c r="T9393">
        <v>14</v>
      </c>
      <c r="U9393">
        <v>32</v>
      </c>
      <c r="V9393">
        <v>41</v>
      </c>
      <c r="W9393">
        <v>3.73</v>
      </c>
      <c r="X9393">
        <v>10</v>
      </c>
      <c r="Z9393">
        <v>0.14000000000000001</v>
      </c>
      <c r="AA9393">
        <v>10</v>
      </c>
      <c r="AB9393">
        <v>0.73</v>
      </c>
      <c r="AC9393">
        <v>880</v>
      </c>
      <c r="AD9393">
        <v>0.5</v>
      </c>
      <c r="AE9393">
        <v>0.04</v>
      </c>
      <c r="AF9393">
        <v>32</v>
      </c>
      <c r="AG9393">
        <v>1010</v>
      </c>
      <c r="AH9393">
        <v>8</v>
      </c>
      <c r="AI9393">
        <v>1</v>
      </c>
      <c r="AJ9393">
        <v>9</v>
      </c>
      <c r="AK9393">
        <v>90</v>
      </c>
      <c r="AL9393">
        <v>0.08</v>
      </c>
      <c r="AM9393">
        <v>5</v>
      </c>
      <c r="AN9393">
        <v>5</v>
      </c>
      <c r="AO9393">
        <v>75</v>
      </c>
      <c r="AP9393">
        <v>5</v>
      </c>
      <c r="AQ9393">
        <v>94</v>
      </c>
    </row>
    <row r="9394" spans="1:43" hidden="1" x14ac:dyDescent="0.25">
      <c r="A9394" t="s">
        <v>34153</v>
      </c>
      <c r="B9394" t="s">
        <v>34154</v>
      </c>
      <c r="C9394" s="1" t="str">
        <f t="shared" si="648"/>
        <v>21:0154</v>
      </c>
      <c r="D9394" s="1" t="str">
        <f t="shared" si="649"/>
        <v>21:0064</v>
      </c>
      <c r="E9394" t="s">
        <v>34155</v>
      </c>
      <c r="F9394" t="s">
        <v>34156</v>
      </c>
      <c r="H9394">
        <v>53.9334585</v>
      </c>
      <c r="I9394">
        <v>-125.63111929999999</v>
      </c>
      <c r="J9394" s="1" t="str">
        <f t="shared" si="647"/>
        <v>Till</v>
      </c>
      <c r="K9394" s="1" t="str">
        <f t="shared" si="650"/>
        <v>&lt;63 micron</v>
      </c>
      <c r="L9394">
        <v>0.1</v>
      </c>
      <c r="M9394">
        <v>1.83</v>
      </c>
      <c r="N9394">
        <v>6</v>
      </c>
      <c r="O9394">
        <v>200</v>
      </c>
      <c r="P9394">
        <v>0.5</v>
      </c>
      <c r="Q9394">
        <v>1</v>
      </c>
      <c r="R9394">
        <v>1.54</v>
      </c>
      <c r="S9394">
        <v>0.25</v>
      </c>
      <c r="T9394">
        <v>15</v>
      </c>
      <c r="U9394">
        <v>33</v>
      </c>
      <c r="V9394">
        <v>41</v>
      </c>
      <c r="W9394">
        <v>3.76</v>
      </c>
      <c r="X9394">
        <v>10</v>
      </c>
      <c r="Z9394">
        <v>0.14000000000000001</v>
      </c>
      <c r="AA9394">
        <v>10</v>
      </c>
      <c r="AB9394">
        <v>0.7</v>
      </c>
      <c r="AC9394">
        <v>1295</v>
      </c>
      <c r="AD9394">
        <v>0.5</v>
      </c>
      <c r="AE9394">
        <v>0.04</v>
      </c>
      <c r="AF9394">
        <v>34</v>
      </c>
      <c r="AG9394">
        <v>1000</v>
      </c>
      <c r="AH9394">
        <v>10</v>
      </c>
      <c r="AI9394">
        <v>1</v>
      </c>
      <c r="AJ9394">
        <v>8</v>
      </c>
      <c r="AK9394">
        <v>101</v>
      </c>
      <c r="AL9394">
        <v>0.08</v>
      </c>
      <c r="AM9394">
        <v>5</v>
      </c>
      <c r="AN9394">
        <v>5</v>
      </c>
      <c r="AO9394">
        <v>79</v>
      </c>
      <c r="AP9394">
        <v>5</v>
      </c>
      <c r="AQ9394">
        <v>84</v>
      </c>
    </row>
    <row r="9395" spans="1:43" hidden="1" x14ac:dyDescent="0.25">
      <c r="A9395" t="s">
        <v>34157</v>
      </c>
      <c r="B9395" t="s">
        <v>34158</v>
      </c>
      <c r="C9395" s="1" t="str">
        <f t="shared" si="648"/>
        <v>21:0154</v>
      </c>
      <c r="D9395" s="1" t="str">
        <f t="shared" si="649"/>
        <v>21:0064</v>
      </c>
      <c r="E9395" t="s">
        <v>34159</v>
      </c>
      <c r="F9395" t="s">
        <v>34160</v>
      </c>
      <c r="H9395">
        <v>53.961890099999998</v>
      </c>
      <c r="I9395">
        <v>-125.6870366</v>
      </c>
      <c r="J9395" s="1" t="str">
        <f t="shared" si="647"/>
        <v>Till</v>
      </c>
      <c r="K9395" s="1" t="str">
        <f t="shared" si="650"/>
        <v>&lt;63 micron</v>
      </c>
      <c r="L9395">
        <v>0.1</v>
      </c>
      <c r="M9395">
        <v>2.12</v>
      </c>
      <c r="N9395">
        <v>6</v>
      </c>
      <c r="O9395">
        <v>210</v>
      </c>
      <c r="P9395">
        <v>0.25</v>
      </c>
      <c r="Q9395">
        <v>1</v>
      </c>
      <c r="R9395">
        <v>0.74</v>
      </c>
      <c r="S9395">
        <v>0.25</v>
      </c>
      <c r="T9395">
        <v>12</v>
      </c>
      <c r="U9395">
        <v>37</v>
      </c>
      <c r="V9395">
        <v>47</v>
      </c>
      <c r="W9395">
        <v>3.86</v>
      </c>
      <c r="X9395">
        <v>10</v>
      </c>
      <c r="Z9395">
        <v>0.15</v>
      </c>
      <c r="AA9395">
        <v>10</v>
      </c>
      <c r="AB9395">
        <v>0.7</v>
      </c>
      <c r="AC9395">
        <v>755</v>
      </c>
      <c r="AD9395">
        <v>0.5</v>
      </c>
      <c r="AE9395">
        <v>0.03</v>
      </c>
      <c r="AF9395">
        <v>32</v>
      </c>
      <c r="AG9395">
        <v>880</v>
      </c>
      <c r="AH9395">
        <v>8</v>
      </c>
      <c r="AI9395">
        <v>1</v>
      </c>
      <c r="AJ9395">
        <v>10</v>
      </c>
      <c r="AK9395">
        <v>71</v>
      </c>
      <c r="AL9395">
        <v>0.1</v>
      </c>
      <c r="AM9395">
        <v>5</v>
      </c>
      <c r="AN9395">
        <v>5</v>
      </c>
      <c r="AO9395">
        <v>79</v>
      </c>
      <c r="AP9395">
        <v>5</v>
      </c>
      <c r="AQ9395">
        <v>80</v>
      </c>
    </row>
    <row r="9396" spans="1:43" hidden="1" x14ac:dyDescent="0.25">
      <c r="A9396" t="s">
        <v>34161</v>
      </c>
      <c r="B9396" t="s">
        <v>34162</v>
      </c>
      <c r="C9396" s="1" t="str">
        <f t="shared" si="648"/>
        <v>21:0154</v>
      </c>
      <c r="D9396" s="1" t="str">
        <f t="shared" si="649"/>
        <v>21:0064</v>
      </c>
      <c r="E9396" t="s">
        <v>34163</v>
      </c>
      <c r="F9396" t="s">
        <v>34164</v>
      </c>
      <c r="H9396">
        <v>53.969106699999998</v>
      </c>
      <c r="I9396">
        <v>-125.6146854</v>
      </c>
      <c r="J9396" s="1" t="str">
        <f t="shared" si="647"/>
        <v>Till</v>
      </c>
      <c r="K9396" s="1" t="str">
        <f t="shared" si="650"/>
        <v>&lt;63 micron</v>
      </c>
      <c r="L9396">
        <v>0.1</v>
      </c>
      <c r="M9396">
        <v>2.0299999999999998</v>
      </c>
      <c r="N9396">
        <v>10</v>
      </c>
      <c r="O9396">
        <v>230</v>
      </c>
      <c r="P9396">
        <v>0.5</v>
      </c>
      <c r="Q9396">
        <v>1</v>
      </c>
      <c r="R9396">
        <v>0.69</v>
      </c>
      <c r="S9396">
        <v>0.25</v>
      </c>
      <c r="T9396">
        <v>11</v>
      </c>
      <c r="U9396">
        <v>31</v>
      </c>
      <c r="V9396">
        <v>35</v>
      </c>
      <c r="W9396">
        <v>3.64</v>
      </c>
      <c r="X9396">
        <v>10</v>
      </c>
      <c r="Z9396">
        <v>0.12</v>
      </c>
      <c r="AA9396">
        <v>20</v>
      </c>
      <c r="AB9396">
        <v>0.68</v>
      </c>
      <c r="AC9396">
        <v>715</v>
      </c>
      <c r="AD9396">
        <v>0.5</v>
      </c>
      <c r="AE9396">
        <v>0.03</v>
      </c>
      <c r="AF9396">
        <v>26</v>
      </c>
      <c r="AG9396">
        <v>690</v>
      </c>
      <c r="AH9396">
        <v>12</v>
      </c>
      <c r="AI9396">
        <v>1</v>
      </c>
      <c r="AJ9396">
        <v>9</v>
      </c>
      <c r="AK9396">
        <v>77</v>
      </c>
      <c r="AL9396">
        <v>7.0000000000000007E-2</v>
      </c>
      <c r="AM9396">
        <v>5</v>
      </c>
      <c r="AN9396">
        <v>5</v>
      </c>
      <c r="AO9396">
        <v>69</v>
      </c>
      <c r="AP9396">
        <v>5</v>
      </c>
      <c r="AQ9396">
        <v>92</v>
      </c>
    </row>
    <row r="9397" spans="1:43" hidden="1" x14ac:dyDescent="0.25">
      <c r="A9397" t="s">
        <v>34165</v>
      </c>
      <c r="B9397" t="s">
        <v>34166</v>
      </c>
      <c r="C9397" s="1" t="str">
        <f t="shared" si="648"/>
        <v>21:0154</v>
      </c>
      <c r="D9397" s="1" t="str">
        <f t="shared" si="649"/>
        <v>21:0064</v>
      </c>
      <c r="E9397" t="s">
        <v>34167</v>
      </c>
      <c r="F9397" t="s">
        <v>34168</v>
      </c>
      <c r="H9397">
        <v>53.990228999999999</v>
      </c>
      <c r="I9397">
        <v>-125.64576049999999</v>
      </c>
      <c r="J9397" s="1" t="str">
        <f t="shared" si="647"/>
        <v>Till</v>
      </c>
      <c r="K9397" s="1" t="str">
        <f t="shared" si="650"/>
        <v>&lt;63 micron</v>
      </c>
      <c r="L9397">
        <v>0.1</v>
      </c>
      <c r="M9397">
        <v>1.9</v>
      </c>
      <c r="N9397">
        <v>4</v>
      </c>
      <c r="O9397">
        <v>220</v>
      </c>
      <c r="P9397">
        <v>0.5</v>
      </c>
      <c r="Q9397">
        <v>1</v>
      </c>
      <c r="R9397">
        <v>0.72</v>
      </c>
      <c r="S9397">
        <v>0.25</v>
      </c>
      <c r="T9397">
        <v>11</v>
      </c>
      <c r="U9397">
        <v>26</v>
      </c>
      <c r="V9397">
        <v>34</v>
      </c>
      <c r="W9397">
        <v>3.25</v>
      </c>
      <c r="X9397">
        <v>10</v>
      </c>
      <c r="Z9397">
        <v>0.13</v>
      </c>
      <c r="AA9397">
        <v>20</v>
      </c>
      <c r="AB9397">
        <v>0.66</v>
      </c>
      <c r="AC9397">
        <v>795</v>
      </c>
      <c r="AD9397">
        <v>0.5</v>
      </c>
      <c r="AE9397">
        <v>0.04</v>
      </c>
      <c r="AF9397">
        <v>25</v>
      </c>
      <c r="AG9397">
        <v>770</v>
      </c>
      <c r="AH9397">
        <v>10</v>
      </c>
      <c r="AI9397">
        <v>1</v>
      </c>
      <c r="AJ9397">
        <v>8</v>
      </c>
      <c r="AK9397">
        <v>77</v>
      </c>
      <c r="AL9397">
        <v>0.04</v>
      </c>
      <c r="AM9397">
        <v>5</v>
      </c>
      <c r="AN9397">
        <v>5</v>
      </c>
      <c r="AO9397">
        <v>63</v>
      </c>
      <c r="AP9397">
        <v>5</v>
      </c>
      <c r="AQ9397">
        <v>86</v>
      </c>
    </row>
    <row r="9398" spans="1:43" hidden="1" x14ac:dyDescent="0.25">
      <c r="A9398" t="s">
        <v>34169</v>
      </c>
      <c r="B9398" t="s">
        <v>34170</v>
      </c>
      <c r="C9398" s="1" t="str">
        <f t="shared" si="648"/>
        <v>21:0154</v>
      </c>
      <c r="D9398" s="1" t="str">
        <f t="shared" si="649"/>
        <v>21:0064</v>
      </c>
      <c r="E9398" t="s">
        <v>34171</v>
      </c>
      <c r="F9398" t="s">
        <v>34172</v>
      </c>
      <c r="H9398">
        <v>53.990157699999997</v>
      </c>
      <c r="I9398">
        <v>-125.70945469999999</v>
      </c>
      <c r="J9398" s="1" t="str">
        <f t="shared" si="647"/>
        <v>Till</v>
      </c>
      <c r="K9398" s="1" t="str">
        <f t="shared" si="650"/>
        <v>&lt;63 micron</v>
      </c>
      <c r="L9398">
        <v>0.1</v>
      </c>
      <c r="M9398">
        <v>2.13</v>
      </c>
      <c r="N9398">
        <v>6</v>
      </c>
      <c r="O9398">
        <v>220</v>
      </c>
      <c r="P9398">
        <v>0.5</v>
      </c>
      <c r="Q9398">
        <v>1</v>
      </c>
      <c r="R9398">
        <v>0.79</v>
      </c>
      <c r="S9398">
        <v>0.25</v>
      </c>
      <c r="T9398">
        <v>14</v>
      </c>
      <c r="U9398">
        <v>30</v>
      </c>
      <c r="V9398">
        <v>41</v>
      </c>
      <c r="W9398">
        <v>3.82</v>
      </c>
      <c r="X9398">
        <v>10</v>
      </c>
      <c r="Z9398">
        <v>0.12</v>
      </c>
      <c r="AA9398">
        <v>10</v>
      </c>
      <c r="AB9398">
        <v>0.82</v>
      </c>
      <c r="AC9398">
        <v>935</v>
      </c>
      <c r="AD9398">
        <v>0.5</v>
      </c>
      <c r="AE9398">
        <v>0.04</v>
      </c>
      <c r="AF9398">
        <v>27</v>
      </c>
      <c r="AG9398">
        <v>900</v>
      </c>
      <c r="AH9398">
        <v>8</v>
      </c>
      <c r="AI9398">
        <v>1</v>
      </c>
      <c r="AJ9398">
        <v>9</v>
      </c>
      <c r="AK9398">
        <v>77</v>
      </c>
      <c r="AL9398">
        <v>0.08</v>
      </c>
      <c r="AM9398">
        <v>5</v>
      </c>
      <c r="AN9398">
        <v>5</v>
      </c>
      <c r="AO9398">
        <v>73</v>
      </c>
      <c r="AP9398">
        <v>5</v>
      </c>
      <c r="AQ9398">
        <v>96</v>
      </c>
    </row>
    <row r="9399" spans="1:43" hidden="1" x14ac:dyDescent="0.25">
      <c r="A9399" t="s">
        <v>34173</v>
      </c>
      <c r="B9399" t="s">
        <v>34174</v>
      </c>
      <c r="C9399" s="1" t="str">
        <f t="shared" si="648"/>
        <v>21:0154</v>
      </c>
      <c r="D9399" s="1" t="str">
        <f t="shared" si="649"/>
        <v>21:0064</v>
      </c>
      <c r="E9399" t="s">
        <v>34175</v>
      </c>
      <c r="F9399" t="s">
        <v>34176</v>
      </c>
      <c r="H9399">
        <v>53.949749599999997</v>
      </c>
      <c r="I9399">
        <v>-125.7270293</v>
      </c>
      <c r="J9399" s="1" t="str">
        <f t="shared" si="647"/>
        <v>Till</v>
      </c>
      <c r="K9399" s="1" t="str">
        <f t="shared" si="650"/>
        <v>&lt;63 micron</v>
      </c>
      <c r="L9399">
        <v>0.1</v>
      </c>
      <c r="M9399">
        <v>1.74</v>
      </c>
      <c r="N9399">
        <v>8</v>
      </c>
      <c r="O9399">
        <v>260</v>
      </c>
      <c r="P9399">
        <v>0.25</v>
      </c>
      <c r="Q9399">
        <v>1</v>
      </c>
      <c r="R9399">
        <v>0.66</v>
      </c>
      <c r="S9399">
        <v>0.25</v>
      </c>
      <c r="T9399">
        <v>9</v>
      </c>
      <c r="U9399">
        <v>29</v>
      </c>
      <c r="V9399">
        <v>37</v>
      </c>
      <c r="W9399">
        <v>3.65</v>
      </c>
      <c r="X9399">
        <v>10</v>
      </c>
      <c r="Z9399">
        <v>0.1</v>
      </c>
      <c r="AA9399">
        <v>10</v>
      </c>
      <c r="AB9399">
        <v>0.45</v>
      </c>
      <c r="AC9399">
        <v>660</v>
      </c>
      <c r="AD9399">
        <v>0.5</v>
      </c>
      <c r="AE9399">
        <v>0.04</v>
      </c>
      <c r="AF9399">
        <v>23</v>
      </c>
      <c r="AG9399">
        <v>930</v>
      </c>
      <c r="AH9399">
        <v>10</v>
      </c>
      <c r="AI9399">
        <v>1</v>
      </c>
      <c r="AJ9399">
        <v>9</v>
      </c>
      <c r="AK9399">
        <v>70</v>
      </c>
      <c r="AL9399">
        <v>0.08</v>
      </c>
      <c r="AM9399">
        <v>5</v>
      </c>
      <c r="AN9399">
        <v>5</v>
      </c>
      <c r="AO9399">
        <v>77</v>
      </c>
      <c r="AP9399">
        <v>5</v>
      </c>
      <c r="AQ9399">
        <v>74</v>
      </c>
    </row>
    <row r="9400" spans="1:43" hidden="1" x14ac:dyDescent="0.25">
      <c r="A9400" t="s">
        <v>34177</v>
      </c>
      <c r="B9400" t="s">
        <v>34178</v>
      </c>
      <c r="C9400" s="1" t="str">
        <f t="shared" si="648"/>
        <v>21:0154</v>
      </c>
      <c r="D9400" s="1" t="str">
        <f t="shared" si="649"/>
        <v>21:0064</v>
      </c>
      <c r="E9400" t="s">
        <v>34179</v>
      </c>
      <c r="F9400" t="s">
        <v>34180</v>
      </c>
      <c r="H9400">
        <v>54.018269699999998</v>
      </c>
      <c r="I9400">
        <v>-125.7776971</v>
      </c>
      <c r="J9400" s="1" t="str">
        <f t="shared" si="647"/>
        <v>Till</v>
      </c>
      <c r="K9400" s="1" t="str">
        <f t="shared" si="650"/>
        <v>&lt;63 micron</v>
      </c>
      <c r="L9400">
        <v>0.1</v>
      </c>
      <c r="M9400">
        <v>1.38</v>
      </c>
      <c r="N9400">
        <v>6</v>
      </c>
      <c r="O9400">
        <v>190</v>
      </c>
      <c r="P9400">
        <v>0.25</v>
      </c>
      <c r="Q9400">
        <v>1</v>
      </c>
      <c r="R9400">
        <v>0.79</v>
      </c>
      <c r="S9400">
        <v>0.25</v>
      </c>
      <c r="T9400">
        <v>9</v>
      </c>
      <c r="U9400">
        <v>26</v>
      </c>
      <c r="V9400">
        <v>26</v>
      </c>
      <c r="W9400">
        <v>3.28</v>
      </c>
      <c r="X9400">
        <v>10</v>
      </c>
      <c r="Z9400">
        <v>0.08</v>
      </c>
      <c r="AA9400">
        <v>10</v>
      </c>
      <c r="AB9400">
        <v>0.47</v>
      </c>
      <c r="AC9400">
        <v>730</v>
      </c>
      <c r="AD9400">
        <v>0.5</v>
      </c>
      <c r="AE9400">
        <v>0.04</v>
      </c>
      <c r="AF9400">
        <v>18</v>
      </c>
      <c r="AG9400">
        <v>940</v>
      </c>
      <c r="AH9400">
        <v>14</v>
      </c>
      <c r="AI9400">
        <v>1</v>
      </c>
      <c r="AJ9400">
        <v>7</v>
      </c>
      <c r="AK9400">
        <v>70</v>
      </c>
      <c r="AL9400">
        <v>0.1</v>
      </c>
      <c r="AM9400">
        <v>5</v>
      </c>
      <c r="AN9400">
        <v>5</v>
      </c>
      <c r="AO9400">
        <v>74</v>
      </c>
      <c r="AP9400">
        <v>5</v>
      </c>
      <c r="AQ9400">
        <v>68</v>
      </c>
    </row>
    <row r="9401" spans="1:43" hidden="1" x14ac:dyDescent="0.25">
      <c r="A9401" t="s">
        <v>34181</v>
      </c>
      <c r="B9401" t="s">
        <v>34182</v>
      </c>
      <c r="C9401" s="1" t="str">
        <f t="shared" si="648"/>
        <v>21:0154</v>
      </c>
      <c r="D9401" s="1" t="str">
        <f t="shared" si="649"/>
        <v>21:0064</v>
      </c>
      <c r="E9401" t="s">
        <v>34183</v>
      </c>
      <c r="F9401" t="s">
        <v>34184</v>
      </c>
      <c r="H9401">
        <v>53.980203000000003</v>
      </c>
      <c r="I9401">
        <v>-125.7907974</v>
      </c>
      <c r="J9401" s="1" t="str">
        <f t="shared" si="647"/>
        <v>Till</v>
      </c>
      <c r="K9401" s="1" t="str">
        <f t="shared" si="650"/>
        <v>&lt;63 micron</v>
      </c>
      <c r="L9401">
        <v>0.1</v>
      </c>
      <c r="M9401">
        <v>1.79</v>
      </c>
      <c r="N9401">
        <v>10</v>
      </c>
      <c r="O9401">
        <v>250</v>
      </c>
      <c r="P9401">
        <v>0.25</v>
      </c>
      <c r="Q9401">
        <v>1</v>
      </c>
      <c r="R9401">
        <v>0.85</v>
      </c>
      <c r="S9401">
        <v>0.25</v>
      </c>
      <c r="T9401">
        <v>15</v>
      </c>
      <c r="U9401">
        <v>30</v>
      </c>
      <c r="V9401">
        <v>59</v>
      </c>
      <c r="W9401">
        <v>3.95</v>
      </c>
      <c r="X9401">
        <v>10</v>
      </c>
      <c r="Z9401">
        <v>0.08</v>
      </c>
      <c r="AA9401">
        <v>10</v>
      </c>
      <c r="AB9401">
        <v>0.82</v>
      </c>
      <c r="AC9401">
        <v>875</v>
      </c>
      <c r="AD9401">
        <v>0.5</v>
      </c>
      <c r="AE9401">
        <v>0.03</v>
      </c>
      <c r="AF9401">
        <v>33</v>
      </c>
      <c r="AG9401">
        <v>1040</v>
      </c>
      <c r="AH9401">
        <v>6</v>
      </c>
      <c r="AI9401">
        <v>1</v>
      </c>
      <c r="AJ9401">
        <v>9</v>
      </c>
      <c r="AK9401">
        <v>83</v>
      </c>
      <c r="AL9401">
        <v>7.0000000000000007E-2</v>
      </c>
      <c r="AM9401">
        <v>5</v>
      </c>
      <c r="AN9401">
        <v>5</v>
      </c>
      <c r="AO9401">
        <v>81</v>
      </c>
      <c r="AP9401">
        <v>5</v>
      </c>
      <c r="AQ9401">
        <v>80</v>
      </c>
    </row>
    <row r="9402" spans="1:43" hidden="1" x14ac:dyDescent="0.25">
      <c r="A9402" t="s">
        <v>34185</v>
      </c>
      <c r="B9402" t="s">
        <v>34186</v>
      </c>
      <c r="C9402" s="1" t="str">
        <f t="shared" si="648"/>
        <v>21:0154</v>
      </c>
      <c r="D9402" s="1" t="str">
        <f t="shared" si="649"/>
        <v>21:0064</v>
      </c>
      <c r="E9402" t="s">
        <v>34187</v>
      </c>
      <c r="F9402" t="s">
        <v>34188</v>
      </c>
      <c r="H9402">
        <v>53.980016399999997</v>
      </c>
      <c r="I9402">
        <v>-125.8655299</v>
      </c>
      <c r="J9402" s="1" t="str">
        <f t="shared" si="647"/>
        <v>Till</v>
      </c>
      <c r="K9402" s="1" t="str">
        <f t="shared" si="650"/>
        <v>&lt;63 micron</v>
      </c>
      <c r="L9402">
        <v>0.1</v>
      </c>
      <c r="M9402">
        <v>1.42</v>
      </c>
      <c r="N9402">
        <v>6</v>
      </c>
      <c r="O9402">
        <v>240</v>
      </c>
      <c r="P9402">
        <v>0.25</v>
      </c>
      <c r="Q9402">
        <v>1</v>
      </c>
      <c r="R9402">
        <v>1.19</v>
      </c>
      <c r="S9402">
        <v>0.25</v>
      </c>
      <c r="T9402">
        <v>13</v>
      </c>
      <c r="U9402">
        <v>18</v>
      </c>
      <c r="V9402">
        <v>27</v>
      </c>
      <c r="W9402">
        <v>3.18</v>
      </c>
      <c r="X9402">
        <v>10</v>
      </c>
      <c r="Z9402">
        <v>0.08</v>
      </c>
      <c r="AA9402">
        <v>10</v>
      </c>
      <c r="AB9402">
        <v>0.69</v>
      </c>
      <c r="AC9402">
        <v>780</v>
      </c>
      <c r="AD9402">
        <v>0.5</v>
      </c>
      <c r="AE9402">
        <v>0.03</v>
      </c>
      <c r="AF9402">
        <v>23</v>
      </c>
      <c r="AG9402">
        <v>950</v>
      </c>
      <c r="AH9402">
        <v>6</v>
      </c>
      <c r="AI9402">
        <v>1</v>
      </c>
      <c r="AJ9402">
        <v>7</v>
      </c>
      <c r="AK9402">
        <v>114</v>
      </c>
      <c r="AL9402">
        <v>0.06</v>
      </c>
      <c r="AM9402">
        <v>5</v>
      </c>
      <c r="AN9402">
        <v>5</v>
      </c>
      <c r="AO9402">
        <v>66</v>
      </c>
      <c r="AP9402">
        <v>5</v>
      </c>
      <c r="AQ9402">
        <v>76</v>
      </c>
    </row>
    <row r="9403" spans="1:43" hidden="1" x14ac:dyDescent="0.25">
      <c r="A9403" t="s">
        <v>34189</v>
      </c>
      <c r="B9403" t="s">
        <v>34190</v>
      </c>
      <c r="C9403" s="1" t="str">
        <f t="shared" si="648"/>
        <v>21:0154</v>
      </c>
      <c r="D9403" s="1" t="str">
        <f t="shared" si="649"/>
        <v>21:0064</v>
      </c>
      <c r="E9403" t="s">
        <v>34191</v>
      </c>
      <c r="F9403" t="s">
        <v>34192</v>
      </c>
      <c r="H9403">
        <v>54.004671000000002</v>
      </c>
      <c r="I9403">
        <v>-125.9244621</v>
      </c>
      <c r="J9403" s="1" t="str">
        <f t="shared" si="647"/>
        <v>Till</v>
      </c>
      <c r="K9403" s="1" t="str">
        <f t="shared" si="650"/>
        <v>&lt;63 micron</v>
      </c>
      <c r="L9403">
        <v>0.1</v>
      </c>
      <c r="M9403">
        <v>1.71</v>
      </c>
      <c r="N9403">
        <v>6</v>
      </c>
      <c r="O9403">
        <v>310</v>
      </c>
      <c r="P9403">
        <v>0.25</v>
      </c>
      <c r="Q9403">
        <v>1</v>
      </c>
      <c r="R9403">
        <v>0.74</v>
      </c>
      <c r="S9403">
        <v>0.25</v>
      </c>
      <c r="T9403">
        <v>9</v>
      </c>
      <c r="U9403">
        <v>23</v>
      </c>
      <c r="V9403">
        <v>26</v>
      </c>
      <c r="W9403">
        <v>3.25</v>
      </c>
      <c r="X9403">
        <v>10</v>
      </c>
      <c r="Z9403">
        <v>0.09</v>
      </c>
      <c r="AA9403">
        <v>10</v>
      </c>
      <c r="AB9403">
        <v>0.54</v>
      </c>
      <c r="AC9403">
        <v>735</v>
      </c>
      <c r="AD9403">
        <v>0.5</v>
      </c>
      <c r="AE9403">
        <v>0.04</v>
      </c>
      <c r="AF9403">
        <v>19</v>
      </c>
      <c r="AG9403">
        <v>860</v>
      </c>
      <c r="AH9403">
        <v>6</v>
      </c>
      <c r="AI9403">
        <v>1</v>
      </c>
      <c r="AJ9403">
        <v>8</v>
      </c>
      <c r="AK9403">
        <v>116</v>
      </c>
      <c r="AL9403">
        <v>0.06</v>
      </c>
      <c r="AM9403">
        <v>5</v>
      </c>
      <c r="AN9403">
        <v>5</v>
      </c>
      <c r="AO9403">
        <v>59</v>
      </c>
      <c r="AP9403">
        <v>5</v>
      </c>
      <c r="AQ9403">
        <v>72</v>
      </c>
    </row>
    <row r="9404" spans="1:43" hidden="1" x14ac:dyDescent="0.25">
      <c r="A9404" t="s">
        <v>34193</v>
      </c>
      <c r="B9404" t="s">
        <v>34194</v>
      </c>
      <c r="C9404" s="1" t="str">
        <f t="shared" si="648"/>
        <v>21:0154</v>
      </c>
      <c r="D9404" s="1" t="str">
        <f t="shared" si="649"/>
        <v>21:0064</v>
      </c>
      <c r="E9404" t="s">
        <v>34195</v>
      </c>
      <c r="F9404" t="s">
        <v>34196</v>
      </c>
      <c r="H9404">
        <v>53.979708799999997</v>
      </c>
      <c r="I9404">
        <v>-125.9524581</v>
      </c>
      <c r="J9404" s="1" t="str">
        <f t="shared" si="647"/>
        <v>Till</v>
      </c>
      <c r="K9404" s="1" t="str">
        <f t="shared" si="650"/>
        <v>&lt;63 micron</v>
      </c>
      <c r="L9404">
        <v>0.1</v>
      </c>
      <c r="M9404">
        <v>1.7</v>
      </c>
      <c r="N9404">
        <v>8</v>
      </c>
      <c r="O9404">
        <v>220</v>
      </c>
      <c r="P9404">
        <v>0.25</v>
      </c>
      <c r="Q9404">
        <v>1</v>
      </c>
      <c r="R9404">
        <v>0.66</v>
      </c>
      <c r="S9404">
        <v>0.25</v>
      </c>
      <c r="T9404">
        <v>13</v>
      </c>
      <c r="U9404">
        <v>26</v>
      </c>
      <c r="V9404">
        <v>31</v>
      </c>
      <c r="W9404">
        <v>3.43</v>
      </c>
      <c r="X9404">
        <v>10</v>
      </c>
      <c r="Z9404">
        <v>0.13</v>
      </c>
      <c r="AA9404">
        <v>10</v>
      </c>
      <c r="AB9404">
        <v>0.6</v>
      </c>
      <c r="AC9404">
        <v>1010</v>
      </c>
      <c r="AD9404">
        <v>0.5</v>
      </c>
      <c r="AE9404">
        <v>0.04</v>
      </c>
      <c r="AF9404">
        <v>28</v>
      </c>
      <c r="AG9404">
        <v>860</v>
      </c>
      <c r="AH9404">
        <v>8</v>
      </c>
      <c r="AI9404">
        <v>1</v>
      </c>
      <c r="AJ9404">
        <v>8</v>
      </c>
      <c r="AK9404">
        <v>82</v>
      </c>
      <c r="AL9404">
        <v>0.06</v>
      </c>
      <c r="AM9404">
        <v>5</v>
      </c>
      <c r="AN9404">
        <v>5</v>
      </c>
      <c r="AO9404">
        <v>66</v>
      </c>
      <c r="AP9404">
        <v>5</v>
      </c>
      <c r="AQ9404">
        <v>94</v>
      </c>
    </row>
    <row r="9405" spans="1:43" hidden="1" x14ac:dyDescent="0.25">
      <c r="A9405" t="s">
        <v>34197</v>
      </c>
      <c r="B9405" t="s">
        <v>34198</v>
      </c>
      <c r="C9405" s="1" t="str">
        <f t="shared" si="648"/>
        <v>21:0154</v>
      </c>
      <c r="D9405" s="1" t="str">
        <f t="shared" si="649"/>
        <v>21:0064</v>
      </c>
      <c r="E9405" t="s">
        <v>34195</v>
      </c>
      <c r="F9405" t="s">
        <v>34199</v>
      </c>
      <c r="H9405">
        <v>53.979708799999997</v>
      </c>
      <c r="I9405">
        <v>-125.9524581</v>
      </c>
      <c r="J9405" s="1" t="str">
        <f t="shared" si="647"/>
        <v>Till</v>
      </c>
      <c r="K9405" s="1" t="str">
        <f t="shared" si="650"/>
        <v>&lt;63 micron</v>
      </c>
      <c r="L9405">
        <v>0.1</v>
      </c>
      <c r="M9405">
        <v>1.82</v>
      </c>
      <c r="N9405">
        <v>6</v>
      </c>
      <c r="O9405">
        <v>250</v>
      </c>
      <c r="P9405">
        <v>0.25</v>
      </c>
      <c r="Q9405">
        <v>1</v>
      </c>
      <c r="R9405">
        <v>0.67</v>
      </c>
      <c r="S9405">
        <v>0.25</v>
      </c>
      <c r="T9405">
        <v>11</v>
      </c>
      <c r="U9405">
        <v>27</v>
      </c>
      <c r="V9405">
        <v>31</v>
      </c>
      <c r="W9405">
        <v>3.49</v>
      </c>
      <c r="X9405">
        <v>10</v>
      </c>
      <c r="Z9405">
        <v>0.13</v>
      </c>
      <c r="AA9405">
        <v>10</v>
      </c>
      <c r="AB9405">
        <v>0.59</v>
      </c>
      <c r="AC9405">
        <v>690</v>
      </c>
      <c r="AD9405">
        <v>0.5</v>
      </c>
      <c r="AE9405">
        <v>0.04</v>
      </c>
      <c r="AF9405">
        <v>26</v>
      </c>
      <c r="AG9405">
        <v>820</v>
      </c>
      <c r="AH9405">
        <v>8</v>
      </c>
      <c r="AI9405">
        <v>1</v>
      </c>
      <c r="AJ9405">
        <v>9</v>
      </c>
      <c r="AK9405">
        <v>90</v>
      </c>
      <c r="AL9405">
        <v>0.06</v>
      </c>
      <c r="AM9405">
        <v>5</v>
      </c>
      <c r="AN9405">
        <v>5</v>
      </c>
      <c r="AO9405">
        <v>67</v>
      </c>
      <c r="AP9405">
        <v>5</v>
      </c>
      <c r="AQ9405">
        <v>90</v>
      </c>
    </row>
    <row r="9406" spans="1:43" hidden="1" x14ac:dyDescent="0.25">
      <c r="A9406" t="s">
        <v>34200</v>
      </c>
      <c r="B9406" t="s">
        <v>34201</v>
      </c>
      <c r="C9406" s="1" t="str">
        <f t="shared" si="648"/>
        <v>21:0154</v>
      </c>
      <c r="D9406" s="1" t="str">
        <f t="shared" si="649"/>
        <v>21:0064</v>
      </c>
      <c r="E9406" t="s">
        <v>34202</v>
      </c>
      <c r="F9406" t="s">
        <v>34203</v>
      </c>
      <c r="H9406">
        <v>53.9432744</v>
      </c>
      <c r="I9406">
        <v>-125.8885375</v>
      </c>
      <c r="J9406" s="1" t="str">
        <f t="shared" si="647"/>
        <v>Till</v>
      </c>
      <c r="K9406" s="1" t="str">
        <f t="shared" si="650"/>
        <v>&lt;63 micron</v>
      </c>
      <c r="L9406">
        <v>0.1</v>
      </c>
      <c r="M9406">
        <v>1.77</v>
      </c>
      <c r="N9406">
        <v>2</v>
      </c>
      <c r="O9406">
        <v>260</v>
      </c>
      <c r="P9406">
        <v>0.25</v>
      </c>
      <c r="Q9406">
        <v>1</v>
      </c>
      <c r="R9406">
        <v>1.5</v>
      </c>
      <c r="S9406">
        <v>0.25</v>
      </c>
      <c r="T9406">
        <v>13</v>
      </c>
      <c r="U9406">
        <v>26</v>
      </c>
      <c r="V9406">
        <v>37</v>
      </c>
      <c r="W9406">
        <v>3.34</v>
      </c>
      <c r="X9406">
        <v>10</v>
      </c>
      <c r="Z9406">
        <v>0.17</v>
      </c>
      <c r="AA9406">
        <v>10</v>
      </c>
      <c r="AB9406">
        <v>0.74</v>
      </c>
      <c r="AC9406">
        <v>690</v>
      </c>
      <c r="AD9406">
        <v>0.5</v>
      </c>
      <c r="AE9406">
        <v>0.03</v>
      </c>
      <c r="AF9406">
        <v>41</v>
      </c>
      <c r="AG9406">
        <v>850</v>
      </c>
      <c r="AH9406">
        <v>6</v>
      </c>
      <c r="AI9406">
        <v>1</v>
      </c>
      <c r="AJ9406">
        <v>9</v>
      </c>
      <c r="AK9406">
        <v>115</v>
      </c>
      <c r="AL9406">
        <v>0.04</v>
      </c>
      <c r="AM9406">
        <v>5</v>
      </c>
      <c r="AN9406">
        <v>5</v>
      </c>
      <c r="AO9406">
        <v>63</v>
      </c>
      <c r="AP9406">
        <v>5</v>
      </c>
      <c r="AQ9406">
        <v>108</v>
      </c>
    </row>
    <row r="9407" spans="1:43" hidden="1" x14ac:dyDescent="0.25">
      <c r="A9407" t="s">
        <v>34204</v>
      </c>
      <c r="B9407" t="s">
        <v>34205</v>
      </c>
      <c r="C9407" s="1" t="str">
        <f t="shared" si="648"/>
        <v>21:0154</v>
      </c>
      <c r="D9407" s="1" t="str">
        <f t="shared" si="649"/>
        <v>21:0064</v>
      </c>
      <c r="E9407" t="s">
        <v>34202</v>
      </c>
      <c r="F9407" t="s">
        <v>34206</v>
      </c>
      <c r="H9407">
        <v>53.9432744</v>
      </c>
      <c r="I9407">
        <v>-125.8885375</v>
      </c>
      <c r="J9407" s="1" t="str">
        <f t="shared" si="647"/>
        <v>Till</v>
      </c>
      <c r="K9407" s="1" t="str">
        <f t="shared" si="650"/>
        <v>&lt;63 micron</v>
      </c>
      <c r="L9407">
        <v>0.1</v>
      </c>
      <c r="M9407">
        <v>1.95</v>
      </c>
      <c r="N9407">
        <v>4</v>
      </c>
      <c r="O9407">
        <v>290</v>
      </c>
      <c r="P9407">
        <v>0.25</v>
      </c>
      <c r="Q9407">
        <v>1</v>
      </c>
      <c r="R9407">
        <v>1.65</v>
      </c>
      <c r="S9407">
        <v>0.25</v>
      </c>
      <c r="T9407">
        <v>15</v>
      </c>
      <c r="U9407">
        <v>27</v>
      </c>
      <c r="V9407">
        <v>41</v>
      </c>
      <c r="W9407">
        <v>3.59</v>
      </c>
      <c r="X9407">
        <v>10</v>
      </c>
      <c r="Z9407">
        <v>0.15</v>
      </c>
      <c r="AA9407">
        <v>10</v>
      </c>
      <c r="AB9407">
        <v>0.79</v>
      </c>
      <c r="AC9407">
        <v>800</v>
      </c>
      <c r="AD9407">
        <v>0.5</v>
      </c>
      <c r="AE9407">
        <v>0.04</v>
      </c>
      <c r="AF9407">
        <v>45</v>
      </c>
      <c r="AG9407">
        <v>920</v>
      </c>
      <c r="AH9407">
        <v>8</v>
      </c>
      <c r="AI9407">
        <v>2</v>
      </c>
      <c r="AJ9407">
        <v>9</v>
      </c>
      <c r="AK9407">
        <v>115</v>
      </c>
      <c r="AL9407">
        <v>0.05</v>
      </c>
      <c r="AM9407">
        <v>5</v>
      </c>
      <c r="AN9407">
        <v>5</v>
      </c>
      <c r="AO9407">
        <v>69</v>
      </c>
      <c r="AP9407">
        <v>5</v>
      </c>
      <c r="AQ9407">
        <v>108</v>
      </c>
    </row>
    <row r="9408" spans="1:43" hidden="1" x14ac:dyDescent="0.25">
      <c r="A9408" t="s">
        <v>34207</v>
      </c>
      <c r="B9408" t="s">
        <v>34208</v>
      </c>
      <c r="C9408" s="1" t="str">
        <f t="shared" si="648"/>
        <v>21:0154</v>
      </c>
      <c r="D9408" s="1" t="str">
        <f t="shared" si="649"/>
        <v>21:0064</v>
      </c>
      <c r="E9408" t="s">
        <v>34209</v>
      </c>
      <c r="F9408" t="s">
        <v>34210</v>
      </c>
      <c r="H9408">
        <v>53.8992577</v>
      </c>
      <c r="I9408">
        <v>-125.9787513</v>
      </c>
      <c r="J9408" s="1" t="str">
        <f t="shared" si="647"/>
        <v>Till</v>
      </c>
      <c r="K9408" s="1" t="str">
        <f t="shared" si="650"/>
        <v>&lt;63 micron</v>
      </c>
      <c r="L9408">
        <v>0.1</v>
      </c>
      <c r="M9408">
        <v>2.09</v>
      </c>
      <c r="N9408">
        <v>12</v>
      </c>
      <c r="O9408">
        <v>230</v>
      </c>
      <c r="P9408">
        <v>0.5</v>
      </c>
      <c r="Q9408">
        <v>1</v>
      </c>
      <c r="R9408">
        <v>0.52</v>
      </c>
      <c r="S9408">
        <v>0.25</v>
      </c>
      <c r="T9408">
        <v>9</v>
      </c>
      <c r="U9408">
        <v>25</v>
      </c>
      <c r="V9408">
        <v>30</v>
      </c>
      <c r="W9408">
        <v>3.3</v>
      </c>
      <c r="X9408">
        <v>10</v>
      </c>
      <c r="Z9408">
        <v>0.11</v>
      </c>
      <c r="AA9408">
        <v>20</v>
      </c>
      <c r="AB9408">
        <v>0.57999999999999996</v>
      </c>
      <c r="AC9408">
        <v>660</v>
      </c>
      <c r="AD9408">
        <v>0.5</v>
      </c>
      <c r="AE9408">
        <v>0.05</v>
      </c>
      <c r="AF9408">
        <v>17</v>
      </c>
      <c r="AG9408">
        <v>560</v>
      </c>
      <c r="AH9408">
        <v>14</v>
      </c>
      <c r="AI9408">
        <v>1</v>
      </c>
      <c r="AJ9408">
        <v>8</v>
      </c>
      <c r="AK9408">
        <v>69</v>
      </c>
      <c r="AL9408">
        <v>0.04</v>
      </c>
      <c r="AM9408">
        <v>5</v>
      </c>
      <c r="AN9408">
        <v>5</v>
      </c>
      <c r="AO9408">
        <v>58</v>
      </c>
      <c r="AP9408">
        <v>5</v>
      </c>
      <c r="AQ9408">
        <v>82</v>
      </c>
    </row>
    <row r="9409" spans="1:43" hidden="1" x14ac:dyDescent="0.25">
      <c r="A9409" t="s">
        <v>34211</v>
      </c>
      <c r="B9409" t="s">
        <v>34212</v>
      </c>
      <c r="C9409" s="1" t="str">
        <f t="shared" si="648"/>
        <v>21:0154</v>
      </c>
      <c r="D9409" s="1" t="str">
        <f t="shared" si="649"/>
        <v>21:0064</v>
      </c>
      <c r="E9409" t="s">
        <v>34213</v>
      </c>
      <c r="F9409" t="s">
        <v>34214</v>
      </c>
      <c r="H9409">
        <v>53.8959209</v>
      </c>
      <c r="I9409">
        <v>-125.9317003</v>
      </c>
      <c r="J9409" s="1" t="str">
        <f t="shared" si="647"/>
        <v>Till</v>
      </c>
      <c r="K9409" s="1" t="str">
        <f t="shared" si="650"/>
        <v>&lt;63 micron</v>
      </c>
      <c r="L9409">
        <v>0.1</v>
      </c>
      <c r="M9409">
        <v>1.33</v>
      </c>
      <c r="N9409">
        <v>6</v>
      </c>
      <c r="O9409">
        <v>140</v>
      </c>
      <c r="P9409">
        <v>0.25</v>
      </c>
      <c r="Q9409">
        <v>1</v>
      </c>
      <c r="R9409">
        <v>0.56999999999999995</v>
      </c>
      <c r="S9409">
        <v>0.25</v>
      </c>
      <c r="T9409">
        <v>11</v>
      </c>
      <c r="U9409">
        <v>20</v>
      </c>
      <c r="V9409">
        <v>25</v>
      </c>
      <c r="W9409">
        <v>2.93</v>
      </c>
      <c r="X9409">
        <v>10</v>
      </c>
      <c r="Z9409">
        <v>0.11</v>
      </c>
      <c r="AA9409">
        <v>10</v>
      </c>
      <c r="AB9409">
        <v>0.39</v>
      </c>
      <c r="AC9409">
        <v>960</v>
      </c>
      <c r="AD9409">
        <v>0.5</v>
      </c>
      <c r="AE9409">
        <v>0.04</v>
      </c>
      <c r="AF9409">
        <v>16</v>
      </c>
      <c r="AG9409">
        <v>880</v>
      </c>
      <c r="AH9409">
        <v>10</v>
      </c>
      <c r="AI9409">
        <v>1</v>
      </c>
      <c r="AJ9409">
        <v>6</v>
      </c>
      <c r="AK9409">
        <v>43</v>
      </c>
      <c r="AL9409">
        <v>7.0000000000000007E-2</v>
      </c>
      <c r="AM9409">
        <v>5</v>
      </c>
      <c r="AN9409">
        <v>5</v>
      </c>
      <c r="AO9409">
        <v>63</v>
      </c>
      <c r="AP9409">
        <v>5</v>
      </c>
      <c r="AQ9409">
        <v>72</v>
      </c>
    </row>
    <row r="9410" spans="1:43" hidden="1" x14ac:dyDescent="0.25">
      <c r="A9410" t="s">
        <v>34215</v>
      </c>
      <c r="B9410" t="s">
        <v>34216</v>
      </c>
      <c r="C9410" s="1" t="str">
        <f t="shared" si="648"/>
        <v>21:0154</v>
      </c>
      <c r="D9410" s="1" t="str">
        <f t="shared" si="649"/>
        <v>21:0064</v>
      </c>
      <c r="E9410" t="s">
        <v>34213</v>
      </c>
      <c r="F9410" t="s">
        <v>34217</v>
      </c>
      <c r="H9410">
        <v>53.8959209</v>
      </c>
      <c r="I9410">
        <v>-125.9317003</v>
      </c>
      <c r="J9410" s="1" t="str">
        <f t="shared" si="647"/>
        <v>Till</v>
      </c>
      <c r="K9410" s="1" t="str">
        <f t="shared" si="650"/>
        <v>&lt;63 micron</v>
      </c>
      <c r="L9410">
        <v>0.1</v>
      </c>
      <c r="M9410">
        <v>1.67</v>
      </c>
      <c r="N9410">
        <v>12</v>
      </c>
      <c r="O9410">
        <v>170</v>
      </c>
      <c r="P9410">
        <v>0.25</v>
      </c>
      <c r="Q9410">
        <v>1</v>
      </c>
      <c r="R9410">
        <v>0.54</v>
      </c>
      <c r="S9410">
        <v>0.25</v>
      </c>
      <c r="T9410">
        <v>8</v>
      </c>
      <c r="U9410">
        <v>21</v>
      </c>
      <c r="V9410">
        <v>30</v>
      </c>
      <c r="W9410">
        <v>3.1</v>
      </c>
      <c r="X9410">
        <v>10</v>
      </c>
      <c r="Z9410">
        <v>0.12</v>
      </c>
      <c r="AA9410">
        <v>10</v>
      </c>
      <c r="AB9410">
        <v>0.47</v>
      </c>
      <c r="AC9410">
        <v>515</v>
      </c>
      <c r="AD9410">
        <v>0.5</v>
      </c>
      <c r="AE9410">
        <v>0.04</v>
      </c>
      <c r="AF9410">
        <v>13</v>
      </c>
      <c r="AG9410">
        <v>710</v>
      </c>
      <c r="AH9410">
        <v>10</v>
      </c>
      <c r="AI9410">
        <v>1</v>
      </c>
      <c r="AJ9410">
        <v>7</v>
      </c>
      <c r="AK9410">
        <v>49</v>
      </c>
      <c r="AL9410">
        <v>0.04</v>
      </c>
      <c r="AM9410">
        <v>5</v>
      </c>
      <c r="AN9410">
        <v>5</v>
      </c>
      <c r="AO9410">
        <v>57</v>
      </c>
      <c r="AP9410">
        <v>5</v>
      </c>
      <c r="AQ9410">
        <v>72</v>
      </c>
    </row>
    <row r="9411" spans="1:43" hidden="1" x14ac:dyDescent="0.25">
      <c r="A9411" t="s">
        <v>34218</v>
      </c>
      <c r="B9411" t="s">
        <v>34219</v>
      </c>
      <c r="C9411" s="1" t="str">
        <f t="shared" si="648"/>
        <v>21:0154</v>
      </c>
      <c r="D9411" s="1" t="str">
        <f t="shared" si="649"/>
        <v>21:0064</v>
      </c>
      <c r="E9411" t="s">
        <v>34220</v>
      </c>
      <c r="F9411" t="s">
        <v>34221</v>
      </c>
      <c r="H9411">
        <v>53.915675200000003</v>
      </c>
      <c r="I9411">
        <v>-125.87711160000001</v>
      </c>
      <c r="J9411" s="1" t="str">
        <f t="shared" si="647"/>
        <v>Till</v>
      </c>
      <c r="K9411" s="1" t="str">
        <f t="shared" si="650"/>
        <v>&lt;63 micron</v>
      </c>
      <c r="L9411">
        <v>0.1</v>
      </c>
      <c r="M9411">
        <v>1.55</v>
      </c>
      <c r="N9411">
        <v>16</v>
      </c>
      <c r="O9411">
        <v>170</v>
      </c>
      <c r="P9411">
        <v>0.25</v>
      </c>
      <c r="Q9411">
        <v>1</v>
      </c>
      <c r="R9411">
        <v>1.5</v>
      </c>
      <c r="S9411">
        <v>0.25</v>
      </c>
      <c r="T9411">
        <v>12</v>
      </c>
      <c r="U9411">
        <v>20</v>
      </c>
      <c r="V9411">
        <v>28</v>
      </c>
      <c r="W9411">
        <v>3.13</v>
      </c>
      <c r="X9411">
        <v>10</v>
      </c>
      <c r="Z9411">
        <v>0.11</v>
      </c>
      <c r="AA9411">
        <v>10</v>
      </c>
      <c r="AB9411">
        <v>0.53</v>
      </c>
      <c r="AC9411">
        <v>890</v>
      </c>
      <c r="AD9411">
        <v>0.5</v>
      </c>
      <c r="AE9411">
        <v>0.04</v>
      </c>
      <c r="AF9411">
        <v>20</v>
      </c>
      <c r="AG9411">
        <v>900</v>
      </c>
      <c r="AH9411">
        <v>8</v>
      </c>
      <c r="AI9411">
        <v>1</v>
      </c>
      <c r="AJ9411">
        <v>7</v>
      </c>
      <c r="AK9411">
        <v>86</v>
      </c>
      <c r="AL9411">
        <v>7.0000000000000007E-2</v>
      </c>
      <c r="AM9411">
        <v>5</v>
      </c>
      <c r="AN9411">
        <v>5</v>
      </c>
      <c r="AO9411">
        <v>66</v>
      </c>
      <c r="AP9411">
        <v>5</v>
      </c>
      <c r="AQ9411">
        <v>76</v>
      </c>
    </row>
    <row r="9412" spans="1:43" hidden="1" x14ac:dyDescent="0.25">
      <c r="A9412" t="s">
        <v>34222</v>
      </c>
      <c r="B9412" t="s">
        <v>34223</v>
      </c>
      <c r="C9412" s="1" t="str">
        <f t="shared" si="648"/>
        <v>21:0154</v>
      </c>
      <c r="D9412" s="1" t="str">
        <f t="shared" si="649"/>
        <v>21:0064</v>
      </c>
      <c r="E9412" t="s">
        <v>34224</v>
      </c>
      <c r="F9412" t="s">
        <v>34225</v>
      </c>
      <c r="H9412">
        <v>53.920995900000001</v>
      </c>
      <c r="I9412">
        <v>-125.8138817</v>
      </c>
      <c r="J9412" s="1" t="str">
        <f t="shared" si="647"/>
        <v>Till</v>
      </c>
      <c r="K9412" s="1" t="str">
        <f t="shared" si="650"/>
        <v>&lt;63 micron</v>
      </c>
      <c r="L9412">
        <v>0.1</v>
      </c>
      <c r="M9412">
        <v>1.93</v>
      </c>
      <c r="N9412">
        <v>38</v>
      </c>
      <c r="O9412">
        <v>220</v>
      </c>
      <c r="P9412">
        <v>0.5</v>
      </c>
      <c r="Q9412">
        <v>1</v>
      </c>
      <c r="R9412">
        <v>1.21</v>
      </c>
      <c r="S9412">
        <v>0.25</v>
      </c>
      <c r="T9412">
        <v>16</v>
      </c>
      <c r="U9412">
        <v>24</v>
      </c>
      <c r="V9412">
        <v>32</v>
      </c>
      <c r="W9412">
        <v>3.5</v>
      </c>
      <c r="X9412">
        <v>10</v>
      </c>
      <c r="Z9412">
        <v>0.15</v>
      </c>
      <c r="AA9412">
        <v>10</v>
      </c>
      <c r="AB9412">
        <v>0.66</v>
      </c>
      <c r="AC9412">
        <v>1100</v>
      </c>
      <c r="AD9412">
        <v>0.5</v>
      </c>
      <c r="AE9412">
        <v>0.05</v>
      </c>
      <c r="AF9412">
        <v>30</v>
      </c>
      <c r="AG9412">
        <v>1020</v>
      </c>
      <c r="AH9412">
        <v>8</v>
      </c>
      <c r="AI9412">
        <v>1</v>
      </c>
      <c r="AJ9412">
        <v>8</v>
      </c>
      <c r="AK9412">
        <v>93</v>
      </c>
      <c r="AL9412">
        <v>7.0000000000000007E-2</v>
      </c>
      <c r="AM9412">
        <v>5</v>
      </c>
      <c r="AN9412">
        <v>5</v>
      </c>
      <c r="AO9412">
        <v>75</v>
      </c>
      <c r="AP9412">
        <v>5</v>
      </c>
      <c r="AQ9412">
        <v>90</v>
      </c>
    </row>
    <row r="9413" spans="1:43" hidden="1" x14ac:dyDescent="0.25">
      <c r="A9413" t="s">
        <v>34226</v>
      </c>
      <c r="B9413" t="s">
        <v>34227</v>
      </c>
      <c r="C9413" s="1" t="str">
        <f t="shared" si="648"/>
        <v>21:0154</v>
      </c>
      <c r="D9413" s="1" t="str">
        <f t="shared" si="649"/>
        <v>21:0064</v>
      </c>
      <c r="E9413" t="s">
        <v>34228</v>
      </c>
      <c r="F9413" t="s">
        <v>34229</v>
      </c>
      <c r="H9413">
        <v>53.878087899999997</v>
      </c>
      <c r="I9413">
        <v>-125.8790937</v>
      </c>
      <c r="J9413" s="1" t="str">
        <f t="shared" si="647"/>
        <v>Till</v>
      </c>
      <c r="K9413" s="1" t="str">
        <f t="shared" si="650"/>
        <v>&lt;63 micron</v>
      </c>
      <c r="L9413">
        <v>0.1</v>
      </c>
      <c r="M9413">
        <v>1.0900000000000001</v>
      </c>
      <c r="N9413">
        <v>10</v>
      </c>
      <c r="O9413">
        <v>160</v>
      </c>
      <c r="P9413">
        <v>0.25</v>
      </c>
      <c r="Q9413">
        <v>1</v>
      </c>
      <c r="R9413">
        <v>0.49</v>
      </c>
      <c r="S9413">
        <v>0.25</v>
      </c>
      <c r="T9413">
        <v>12</v>
      </c>
      <c r="U9413">
        <v>19</v>
      </c>
      <c r="V9413">
        <v>26</v>
      </c>
      <c r="W9413">
        <v>2.95</v>
      </c>
      <c r="X9413">
        <v>10</v>
      </c>
      <c r="Z9413">
        <v>7.0000000000000007E-2</v>
      </c>
      <c r="AA9413">
        <v>10</v>
      </c>
      <c r="AB9413">
        <v>0.35</v>
      </c>
      <c r="AC9413">
        <v>805</v>
      </c>
      <c r="AD9413">
        <v>0.5</v>
      </c>
      <c r="AE9413">
        <v>0.03</v>
      </c>
      <c r="AF9413">
        <v>18</v>
      </c>
      <c r="AG9413">
        <v>780</v>
      </c>
      <c r="AH9413">
        <v>8</v>
      </c>
      <c r="AI9413">
        <v>1</v>
      </c>
      <c r="AJ9413">
        <v>6</v>
      </c>
      <c r="AK9413">
        <v>41</v>
      </c>
      <c r="AL9413">
        <v>0.04</v>
      </c>
      <c r="AM9413">
        <v>5</v>
      </c>
      <c r="AN9413">
        <v>5</v>
      </c>
      <c r="AO9413">
        <v>57</v>
      </c>
      <c r="AP9413">
        <v>5</v>
      </c>
      <c r="AQ9413">
        <v>74</v>
      </c>
    </row>
    <row r="9414" spans="1:43" hidden="1" x14ac:dyDescent="0.25">
      <c r="A9414" t="s">
        <v>34230</v>
      </c>
      <c r="B9414" t="s">
        <v>34231</v>
      </c>
      <c r="C9414" s="1" t="str">
        <f t="shared" si="648"/>
        <v>21:0154</v>
      </c>
      <c r="D9414" s="1" t="str">
        <f t="shared" si="649"/>
        <v>21:0064</v>
      </c>
      <c r="E9414" t="s">
        <v>34232</v>
      </c>
      <c r="F9414" t="s">
        <v>34233</v>
      </c>
      <c r="H9414">
        <v>53.823405000000001</v>
      </c>
      <c r="I9414">
        <v>-125.76706179999999</v>
      </c>
      <c r="J9414" s="1" t="str">
        <f t="shared" si="647"/>
        <v>Till</v>
      </c>
      <c r="K9414" s="1" t="str">
        <f t="shared" si="650"/>
        <v>&lt;63 micron</v>
      </c>
      <c r="L9414">
        <v>0.1</v>
      </c>
      <c r="M9414">
        <v>1.62</v>
      </c>
      <c r="N9414">
        <v>12</v>
      </c>
      <c r="O9414">
        <v>250</v>
      </c>
      <c r="P9414">
        <v>0.25</v>
      </c>
      <c r="Q9414">
        <v>1</v>
      </c>
      <c r="R9414">
        <v>0.61</v>
      </c>
      <c r="S9414">
        <v>0.25</v>
      </c>
      <c r="T9414">
        <v>13</v>
      </c>
      <c r="U9414">
        <v>22</v>
      </c>
      <c r="V9414">
        <v>29</v>
      </c>
      <c r="W9414">
        <v>3.33</v>
      </c>
      <c r="X9414">
        <v>10</v>
      </c>
      <c r="Z9414">
        <v>0.12</v>
      </c>
      <c r="AA9414">
        <v>10</v>
      </c>
      <c r="AB9414">
        <v>0.54</v>
      </c>
      <c r="AC9414">
        <v>950</v>
      </c>
      <c r="AD9414">
        <v>0.5</v>
      </c>
      <c r="AE9414">
        <v>0.04</v>
      </c>
      <c r="AF9414">
        <v>20</v>
      </c>
      <c r="AG9414">
        <v>860</v>
      </c>
      <c r="AH9414">
        <v>8</v>
      </c>
      <c r="AI9414">
        <v>2</v>
      </c>
      <c r="AJ9414">
        <v>7</v>
      </c>
      <c r="AK9414">
        <v>57</v>
      </c>
      <c r="AL9414">
        <v>0.05</v>
      </c>
      <c r="AM9414">
        <v>5</v>
      </c>
      <c r="AN9414">
        <v>5</v>
      </c>
      <c r="AO9414">
        <v>63</v>
      </c>
      <c r="AP9414">
        <v>5</v>
      </c>
      <c r="AQ9414">
        <v>82</v>
      </c>
    </row>
    <row r="9415" spans="1:43" hidden="1" x14ac:dyDescent="0.25">
      <c r="A9415" t="s">
        <v>34234</v>
      </c>
      <c r="B9415" t="s">
        <v>34235</v>
      </c>
      <c r="C9415" s="1" t="str">
        <f t="shared" si="648"/>
        <v>21:0154</v>
      </c>
      <c r="D9415" s="1" t="str">
        <f t="shared" si="649"/>
        <v>21:0064</v>
      </c>
      <c r="E9415" t="s">
        <v>34236</v>
      </c>
      <c r="F9415" t="s">
        <v>34237</v>
      </c>
      <c r="H9415">
        <v>53.8577686</v>
      </c>
      <c r="I9415">
        <v>-125.86400879999999</v>
      </c>
      <c r="J9415" s="1" t="str">
        <f t="shared" si="647"/>
        <v>Till</v>
      </c>
      <c r="K9415" s="1" t="str">
        <f t="shared" si="650"/>
        <v>&lt;63 micron</v>
      </c>
      <c r="L9415">
        <v>0.1</v>
      </c>
      <c r="M9415">
        <v>0.99</v>
      </c>
      <c r="N9415">
        <v>12</v>
      </c>
      <c r="O9415">
        <v>140</v>
      </c>
      <c r="P9415">
        <v>0.25</v>
      </c>
      <c r="Q9415">
        <v>1</v>
      </c>
      <c r="R9415">
        <v>0.96</v>
      </c>
      <c r="S9415">
        <v>0.25</v>
      </c>
      <c r="T9415">
        <v>10</v>
      </c>
      <c r="U9415">
        <v>20</v>
      </c>
      <c r="V9415">
        <v>25</v>
      </c>
      <c r="W9415">
        <v>2.83</v>
      </c>
      <c r="X9415">
        <v>10</v>
      </c>
      <c r="Z9415">
        <v>0.09</v>
      </c>
      <c r="AA9415">
        <v>10</v>
      </c>
      <c r="AB9415">
        <v>0.43</v>
      </c>
      <c r="AC9415">
        <v>570</v>
      </c>
      <c r="AD9415">
        <v>0.5</v>
      </c>
      <c r="AE9415">
        <v>0.02</v>
      </c>
      <c r="AF9415">
        <v>14</v>
      </c>
      <c r="AG9415">
        <v>830</v>
      </c>
      <c r="AH9415">
        <v>8</v>
      </c>
      <c r="AI9415">
        <v>2</v>
      </c>
      <c r="AJ9415">
        <v>6</v>
      </c>
      <c r="AK9415">
        <v>56</v>
      </c>
      <c r="AL9415">
        <v>0.05</v>
      </c>
      <c r="AM9415">
        <v>5</v>
      </c>
      <c r="AN9415">
        <v>5</v>
      </c>
      <c r="AO9415">
        <v>55</v>
      </c>
      <c r="AP9415">
        <v>5</v>
      </c>
      <c r="AQ9415">
        <v>66</v>
      </c>
    </row>
    <row r="9416" spans="1:43" hidden="1" x14ac:dyDescent="0.25">
      <c r="A9416" t="s">
        <v>34238</v>
      </c>
      <c r="B9416" t="s">
        <v>34239</v>
      </c>
      <c r="C9416" s="1" t="str">
        <f t="shared" si="648"/>
        <v>21:0154</v>
      </c>
      <c r="D9416" s="1" t="str">
        <f t="shared" si="649"/>
        <v>21:0064</v>
      </c>
      <c r="E9416" t="s">
        <v>34236</v>
      </c>
      <c r="F9416" t="s">
        <v>34240</v>
      </c>
      <c r="H9416">
        <v>53.8577686</v>
      </c>
      <c r="I9416">
        <v>-125.86400879999999</v>
      </c>
      <c r="J9416" s="1" t="str">
        <f t="shared" si="647"/>
        <v>Till</v>
      </c>
      <c r="K9416" s="1" t="str">
        <f t="shared" si="650"/>
        <v>&lt;63 micron</v>
      </c>
      <c r="L9416">
        <v>0.1</v>
      </c>
      <c r="M9416">
        <v>1.19</v>
      </c>
      <c r="N9416">
        <v>14</v>
      </c>
      <c r="O9416">
        <v>160</v>
      </c>
      <c r="P9416">
        <v>0.25</v>
      </c>
      <c r="Q9416">
        <v>1</v>
      </c>
      <c r="R9416">
        <v>1.01</v>
      </c>
      <c r="S9416">
        <v>0.25</v>
      </c>
      <c r="T9416">
        <v>11</v>
      </c>
      <c r="U9416">
        <v>22</v>
      </c>
      <c r="V9416">
        <v>29</v>
      </c>
      <c r="W9416">
        <v>3.2</v>
      </c>
      <c r="X9416">
        <v>10</v>
      </c>
      <c r="Z9416">
        <v>0.11</v>
      </c>
      <c r="AA9416">
        <v>10</v>
      </c>
      <c r="AB9416">
        <v>0.46</v>
      </c>
      <c r="AC9416">
        <v>645</v>
      </c>
      <c r="AD9416">
        <v>0.5</v>
      </c>
      <c r="AE9416">
        <v>0.03</v>
      </c>
      <c r="AF9416">
        <v>15</v>
      </c>
      <c r="AG9416">
        <v>940</v>
      </c>
      <c r="AH9416">
        <v>8</v>
      </c>
      <c r="AI9416">
        <v>1</v>
      </c>
      <c r="AJ9416">
        <v>7</v>
      </c>
      <c r="AK9416">
        <v>62</v>
      </c>
      <c r="AL9416">
        <v>0.06</v>
      </c>
      <c r="AM9416">
        <v>5</v>
      </c>
      <c r="AN9416">
        <v>5</v>
      </c>
      <c r="AO9416">
        <v>64</v>
      </c>
      <c r="AP9416">
        <v>5</v>
      </c>
      <c r="AQ9416">
        <v>78</v>
      </c>
    </row>
    <row r="9417" spans="1:43" hidden="1" x14ac:dyDescent="0.25">
      <c r="A9417" t="s">
        <v>34241</v>
      </c>
      <c r="B9417" t="s">
        <v>34242</v>
      </c>
      <c r="C9417" s="1" t="str">
        <f t="shared" si="648"/>
        <v>21:0154</v>
      </c>
      <c r="D9417" s="1" t="str">
        <f t="shared" si="649"/>
        <v>21:0064</v>
      </c>
      <c r="E9417" t="s">
        <v>34236</v>
      </c>
      <c r="F9417" t="s">
        <v>34243</v>
      </c>
      <c r="H9417">
        <v>53.8577686</v>
      </c>
      <c r="I9417">
        <v>-125.86400879999999</v>
      </c>
      <c r="J9417" s="1" t="str">
        <f t="shared" si="647"/>
        <v>Till</v>
      </c>
      <c r="K9417" s="1" t="str">
        <f t="shared" si="650"/>
        <v>&lt;63 micron</v>
      </c>
      <c r="L9417">
        <v>0.1</v>
      </c>
      <c r="M9417">
        <v>1.55</v>
      </c>
      <c r="N9417">
        <v>18</v>
      </c>
      <c r="O9417">
        <v>190</v>
      </c>
      <c r="P9417">
        <v>0.25</v>
      </c>
      <c r="Q9417">
        <v>1</v>
      </c>
      <c r="R9417">
        <v>1.49</v>
      </c>
      <c r="S9417">
        <v>0.25</v>
      </c>
      <c r="T9417">
        <v>14</v>
      </c>
      <c r="U9417">
        <v>22</v>
      </c>
      <c r="V9417">
        <v>34</v>
      </c>
      <c r="W9417">
        <v>3.38</v>
      </c>
      <c r="X9417">
        <v>10</v>
      </c>
      <c r="Z9417">
        <v>0.11</v>
      </c>
      <c r="AA9417">
        <v>10</v>
      </c>
      <c r="AB9417">
        <v>0.48</v>
      </c>
      <c r="AC9417">
        <v>915</v>
      </c>
      <c r="AD9417">
        <v>0.5</v>
      </c>
      <c r="AE9417">
        <v>0.03</v>
      </c>
      <c r="AF9417">
        <v>20</v>
      </c>
      <c r="AG9417">
        <v>870</v>
      </c>
      <c r="AH9417">
        <v>12</v>
      </c>
      <c r="AI9417">
        <v>1</v>
      </c>
      <c r="AJ9417">
        <v>8</v>
      </c>
      <c r="AK9417">
        <v>65</v>
      </c>
      <c r="AL9417">
        <v>0.05</v>
      </c>
      <c r="AM9417">
        <v>5</v>
      </c>
      <c r="AN9417">
        <v>5</v>
      </c>
      <c r="AO9417">
        <v>64</v>
      </c>
      <c r="AP9417">
        <v>5</v>
      </c>
      <c r="AQ9417">
        <v>86</v>
      </c>
    </row>
    <row r="9418" spans="1:43" hidden="1" x14ac:dyDescent="0.25">
      <c r="A9418" t="s">
        <v>34244</v>
      </c>
      <c r="B9418" t="s">
        <v>34245</v>
      </c>
      <c r="C9418" s="1" t="str">
        <f t="shared" si="648"/>
        <v>21:0154</v>
      </c>
      <c r="D9418" s="1" t="str">
        <f t="shared" si="649"/>
        <v>21:0064</v>
      </c>
      <c r="E9418" t="s">
        <v>34246</v>
      </c>
      <c r="F9418" t="s">
        <v>34247</v>
      </c>
      <c r="H9418">
        <v>53.832687399999998</v>
      </c>
      <c r="I9418">
        <v>-125.81251469999999</v>
      </c>
      <c r="J9418" s="1" t="str">
        <f t="shared" si="647"/>
        <v>Till</v>
      </c>
      <c r="K9418" s="1" t="str">
        <f t="shared" si="650"/>
        <v>&lt;63 micron</v>
      </c>
      <c r="L9418">
        <v>0.1</v>
      </c>
      <c r="M9418">
        <v>1.9</v>
      </c>
      <c r="N9418">
        <v>14</v>
      </c>
      <c r="O9418">
        <v>190</v>
      </c>
      <c r="P9418">
        <v>0.5</v>
      </c>
      <c r="Q9418">
        <v>1</v>
      </c>
      <c r="R9418">
        <v>0.62</v>
      </c>
      <c r="S9418">
        <v>0.25</v>
      </c>
      <c r="T9418">
        <v>12</v>
      </c>
      <c r="U9418">
        <v>28</v>
      </c>
      <c r="V9418">
        <v>31</v>
      </c>
      <c r="W9418">
        <v>3.63</v>
      </c>
      <c r="X9418">
        <v>10</v>
      </c>
      <c r="Z9418">
        <v>0.12</v>
      </c>
      <c r="AA9418">
        <v>10</v>
      </c>
      <c r="AB9418">
        <v>0.56000000000000005</v>
      </c>
      <c r="AC9418">
        <v>840</v>
      </c>
      <c r="AD9418">
        <v>0.5</v>
      </c>
      <c r="AE9418">
        <v>0.04</v>
      </c>
      <c r="AF9418">
        <v>18</v>
      </c>
      <c r="AG9418">
        <v>850</v>
      </c>
      <c r="AH9418">
        <v>10</v>
      </c>
      <c r="AI9418">
        <v>1</v>
      </c>
      <c r="AJ9418">
        <v>9</v>
      </c>
      <c r="AK9418">
        <v>60</v>
      </c>
      <c r="AL9418">
        <v>0.06</v>
      </c>
      <c r="AM9418">
        <v>5</v>
      </c>
      <c r="AN9418">
        <v>5</v>
      </c>
      <c r="AO9418">
        <v>69</v>
      </c>
      <c r="AP9418">
        <v>5</v>
      </c>
      <c r="AQ9418">
        <v>86</v>
      </c>
    </row>
    <row r="9419" spans="1:43" hidden="1" x14ac:dyDescent="0.25">
      <c r="A9419" t="s">
        <v>34248</v>
      </c>
      <c r="B9419" t="s">
        <v>34249</v>
      </c>
      <c r="C9419" s="1" t="str">
        <f t="shared" si="648"/>
        <v>21:0154</v>
      </c>
      <c r="D9419" s="1" t="str">
        <f t="shared" si="649"/>
        <v>21:0064</v>
      </c>
      <c r="E9419" t="s">
        <v>34250</v>
      </c>
      <c r="F9419" t="s">
        <v>34251</v>
      </c>
      <c r="H9419">
        <v>53.804348099999999</v>
      </c>
      <c r="I9419">
        <v>-125.8512499</v>
      </c>
      <c r="J9419" s="1" t="str">
        <f t="shared" si="647"/>
        <v>Till</v>
      </c>
      <c r="K9419" s="1" t="str">
        <f t="shared" si="650"/>
        <v>&lt;63 micron</v>
      </c>
      <c r="L9419">
        <v>0.1</v>
      </c>
      <c r="M9419">
        <v>1.52</v>
      </c>
      <c r="N9419">
        <v>18</v>
      </c>
      <c r="O9419">
        <v>160</v>
      </c>
      <c r="P9419">
        <v>0.25</v>
      </c>
      <c r="Q9419">
        <v>1</v>
      </c>
      <c r="R9419">
        <v>0.59</v>
      </c>
      <c r="S9419">
        <v>0.25</v>
      </c>
      <c r="T9419">
        <v>11</v>
      </c>
      <c r="U9419">
        <v>21</v>
      </c>
      <c r="V9419">
        <v>32</v>
      </c>
      <c r="W9419">
        <v>3.37</v>
      </c>
      <c r="X9419">
        <v>10</v>
      </c>
      <c r="Z9419">
        <v>0.08</v>
      </c>
      <c r="AA9419">
        <v>10</v>
      </c>
      <c r="AB9419">
        <v>0.43</v>
      </c>
      <c r="AC9419">
        <v>755</v>
      </c>
      <c r="AD9419">
        <v>0.5</v>
      </c>
      <c r="AE9419">
        <v>0.03</v>
      </c>
      <c r="AF9419">
        <v>19</v>
      </c>
      <c r="AG9419">
        <v>780</v>
      </c>
      <c r="AH9419">
        <v>8</v>
      </c>
      <c r="AI9419">
        <v>1</v>
      </c>
      <c r="AJ9419">
        <v>8</v>
      </c>
      <c r="AK9419">
        <v>50</v>
      </c>
      <c r="AL9419">
        <v>0.04</v>
      </c>
      <c r="AM9419">
        <v>5</v>
      </c>
      <c r="AN9419">
        <v>5</v>
      </c>
      <c r="AO9419">
        <v>59</v>
      </c>
      <c r="AP9419">
        <v>5</v>
      </c>
      <c r="AQ9419">
        <v>78</v>
      </c>
    </row>
    <row r="9420" spans="1:43" hidden="1" x14ac:dyDescent="0.25">
      <c r="A9420" t="s">
        <v>34252</v>
      </c>
      <c r="B9420" t="s">
        <v>34253</v>
      </c>
      <c r="C9420" s="1" t="str">
        <f t="shared" si="648"/>
        <v>21:0154</v>
      </c>
      <c r="D9420" s="1" t="str">
        <f t="shared" si="649"/>
        <v>21:0064</v>
      </c>
      <c r="E9420" t="s">
        <v>34254</v>
      </c>
      <c r="F9420" t="s">
        <v>34255</v>
      </c>
      <c r="H9420">
        <v>53.813304700000003</v>
      </c>
      <c r="I9420">
        <v>-125.90883410000001</v>
      </c>
      <c r="J9420" s="1" t="str">
        <f t="shared" si="647"/>
        <v>Till</v>
      </c>
      <c r="K9420" s="1" t="str">
        <f t="shared" si="650"/>
        <v>&lt;63 micron</v>
      </c>
      <c r="L9420">
        <v>0.1</v>
      </c>
      <c r="M9420">
        <v>2.33</v>
      </c>
      <c r="N9420">
        <v>12</v>
      </c>
      <c r="O9420">
        <v>250</v>
      </c>
      <c r="P9420">
        <v>0.5</v>
      </c>
      <c r="Q9420">
        <v>1</v>
      </c>
      <c r="R9420">
        <v>0.49</v>
      </c>
      <c r="S9420">
        <v>0.25</v>
      </c>
      <c r="T9420">
        <v>11</v>
      </c>
      <c r="U9420">
        <v>27</v>
      </c>
      <c r="V9420">
        <v>35</v>
      </c>
      <c r="W9420">
        <v>3.72</v>
      </c>
      <c r="X9420">
        <v>10</v>
      </c>
      <c r="Z9420">
        <v>0.13</v>
      </c>
      <c r="AA9420">
        <v>10</v>
      </c>
      <c r="AB9420">
        <v>0.5</v>
      </c>
      <c r="AC9420">
        <v>600</v>
      </c>
      <c r="AD9420">
        <v>0.5</v>
      </c>
      <c r="AE9420">
        <v>0.03</v>
      </c>
      <c r="AF9420">
        <v>25</v>
      </c>
      <c r="AG9420">
        <v>710</v>
      </c>
      <c r="AH9420">
        <v>10</v>
      </c>
      <c r="AI9420">
        <v>1</v>
      </c>
      <c r="AJ9420">
        <v>10</v>
      </c>
      <c r="AK9420">
        <v>48</v>
      </c>
      <c r="AL9420">
        <v>0.03</v>
      </c>
      <c r="AM9420">
        <v>5</v>
      </c>
      <c r="AN9420">
        <v>5</v>
      </c>
      <c r="AO9420">
        <v>64</v>
      </c>
      <c r="AP9420">
        <v>5</v>
      </c>
      <c r="AQ9420">
        <v>92</v>
      </c>
    </row>
    <row r="9421" spans="1:43" hidden="1" x14ac:dyDescent="0.25">
      <c r="A9421" t="s">
        <v>34256</v>
      </c>
      <c r="B9421" t="s">
        <v>34257</v>
      </c>
      <c r="C9421" s="1" t="str">
        <f t="shared" si="648"/>
        <v>21:0154</v>
      </c>
      <c r="D9421" s="1" t="str">
        <f t="shared" si="649"/>
        <v>21:0064</v>
      </c>
      <c r="E9421" t="s">
        <v>34258</v>
      </c>
      <c r="F9421" t="s">
        <v>34259</v>
      </c>
      <c r="H9421">
        <v>53.798183399999999</v>
      </c>
      <c r="I9421">
        <v>-125.97537490000001</v>
      </c>
      <c r="J9421" s="1" t="str">
        <f t="shared" si="647"/>
        <v>Till</v>
      </c>
      <c r="K9421" s="1" t="str">
        <f t="shared" si="650"/>
        <v>&lt;63 micron</v>
      </c>
      <c r="L9421">
        <v>0.1</v>
      </c>
      <c r="M9421">
        <v>2.04</v>
      </c>
      <c r="N9421">
        <v>18</v>
      </c>
      <c r="O9421">
        <v>150</v>
      </c>
      <c r="P9421">
        <v>0.25</v>
      </c>
      <c r="Q9421">
        <v>1</v>
      </c>
      <c r="R9421">
        <v>0.7</v>
      </c>
      <c r="S9421">
        <v>0.25</v>
      </c>
      <c r="T9421">
        <v>13</v>
      </c>
      <c r="U9421">
        <v>23</v>
      </c>
      <c r="V9421">
        <v>34</v>
      </c>
      <c r="W9421">
        <v>3.69</v>
      </c>
      <c r="X9421">
        <v>10</v>
      </c>
      <c r="Z9421">
        <v>0.12</v>
      </c>
      <c r="AA9421">
        <v>10</v>
      </c>
      <c r="AB9421">
        <v>0.63</v>
      </c>
      <c r="AC9421">
        <v>915</v>
      </c>
      <c r="AD9421">
        <v>0.5</v>
      </c>
      <c r="AE9421">
        <v>0.04</v>
      </c>
      <c r="AF9421">
        <v>18</v>
      </c>
      <c r="AG9421">
        <v>920</v>
      </c>
      <c r="AH9421">
        <v>10</v>
      </c>
      <c r="AI9421">
        <v>1</v>
      </c>
      <c r="AJ9421">
        <v>8</v>
      </c>
      <c r="AK9421">
        <v>57</v>
      </c>
      <c r="AL9421">
        <v>7.0000000000000007E-2</v>
      </c>
      <c r="AM9421">
        <v>5</v>
      </c>
      <c r="AN9421">
        <v>5</v>
      </c>
      <c r="AO9421">
        <v>69</v>
      </c>
      <c r="AP9421">
        <v>5</v>
      </c>
      <c r="AQ9421">
        <v>94</v>
      </c>
    </row>
    <row r="9422" spans="1:43" hidden="1" x14ac:dyDescent="0.25">
      <c r="A9422" t="s">
        <v>34260</v>
      </c>
      <c r="B9422" t="s">
        <v>34261</v>
      </c>
      <c r="C9422" s="1" t="str">
        <f t="shared" si="648"/>
        <v>21:0154</v>
      </c>
      <c r="D9422" s="1" t="str">
        <f t="shared" si="649"/>
        <v>21:0064</v>
      </c>
      <c r="E9422" t="s">
        <v>34262</v>
      </c>
      <c r="F9422" t="s">
        <v>34263</v>
      </c>
      <c r="H9422">
        <v>53.857679500000003</v>
      </c>
      <c r="I9422">
        <v>-125.96933079999999</v>
      </c>
      <c r="J9422" s="1" t="str">
        <f t="shared" si="647"/>
        <v>Till</v>
      </c>
      <c r="K9422" s="1" t="str">
        <f t="shared" si="650"/>
        <v>&lt;63 micron</v>
      </c>
      <c r="L9422">
        <v>0.1</v>
      </c>
      <c r="M9422">
        <v>2.0499999999999998</v>
      </c>
      <c r="N9422">
        <v>18</v>
      </c>
      <c r="O9422">
        <v>220</v>
      </c>
      <c r="P9422">
        <v>0.5</v>
      </c>
      <c r="Q9422">
        <v>1</v>
      </c>
      <c r="R9422">
        <v>0.74</v>
      </c>
      <c r="S9422">
        <v>0.25</v>
      </c>
      <c r="T9422">
        <v>15</v>
      </c>
      <c r="U9422">
        <v>25</v>
      </c>
      <c r="V9422">
        <v>38</v>
      </c>
      <c r="W9422">
        <v>3.57</v>
      </c>
      <c r="X9422">
        <v>10</v>
      </c>
      <c r="Z9422">
        <v>0.13</v>
      </c>
      <c r="AA9422">
        <v>10</v>
      </c>
      <c r="AB9422">
        <v>0.57999999999999996</v>
      </c>
      <c r="AC9422">
        <v>1000</v>
      </c>
      <c r="AD9422">
        <v>0.5</v>
      </c>
      <c r="AE9422">
        <v>0.04</v>
      </c>
      <c r="AF9422">
        <v>20</v>
      </c>
      <c r="AG9422">
        <v>890</v>
      </c>
      <c r="AH9422">
        <v>10</v>
      </c>
      <c r="AI9422">
        <v>2</v>
      </c>
      <c r="AJ9422">
        <v>9</v>
      </c>
      <c r="AK9422">
        <v>73</v>
      </c>
      <c r="AL9422">
        <v>0.06</v>
      </c>
      <c r="AM9422">
        <v>5</v>
      </c>
      <c r="AN9422">
        <v>5</v>
      </c>
      <c r="AO9422">
        <v>72</v>
      </c>
      <c r="AP9422">
        <v>5</v>
      </c>
      <c r="AQ9422">
        <v>96</v>
      </c>
    </row>
    <row r="9423" spans="1:43" hidden="1" x14ac:dyDescent="0.25">
      <c r="A9423" t="s">
        <v>34264</v>
      </c>
      <c r="B9423" t="s">
        <v>34265</v>
      </c>
      <c r="C9423" s="1" t="str">
        <f t="shared" si="648"/>
        <v>21:0154</v>
      </c>
      <c r="D9423" s="1" t="str">
        <f t="shared" si="649"/>
        <v>21:0064</v>
      </c>
      <c r="E9423" t="s">
        <v>34266</v>
      </c>
      <c r="F9423" t="s">
        <v>34267</v>
      </c>
      <c r="H9423">
        <v>53.854544300000001</v>
      </c>
      <c r="I9423">
        <v>-125.923102</v>
      </c>
      <c r="J9423" s="1" t="str">
        <f t="shared" si="647"/>
        <v>Till</v>
      </c>
      <c r="K9423" s="1" t="str">
        <f t="shared" si="650"/>
        <v>&lt;63 micron</v>
      </c>
      <c r="L9423">
        <v>0.1</v>
      </c>
      <c r="M9423">
        <v>1.4</v>
      </c>
      <c r="N9423">
        <v>14</v>
      </c>
      <c r="O9423">
        <v>190</v>
      </c>
      <c r="P9423">
        <v>0.25</v>
      </c>
      <c r="Q9423">
        <v>1</v>
      </c>
      <c r="R9423">
        <v>0.55000000000000004</v>
      </c>
      <c r="S9423">
        <v>0.25</v>
      </c>
      <c r="T9423">
        <v>11</v>
      </c>
      <c r="U9423">
        <v>20</v>
      </c>
      <c r="V9423">
        <v>36</v>
      </c>
      <c r="W9423">
        <v>3.34</v>
      </c>
      <c r="X9423">
        <v>10</v>
      </c>
      <c r="Z9423">
        <v>7.0000000000000007E-2</v>
      </c>
      <c r="AA9423">
        <v>10</v>
      </c>
      <c r="AB9423">
        <v>0.46</v>
      </c>
      <c r="AC9423">
        <v>755</v>
      </c>
      <c r="AD9423">
        <v>0.5</v>
      </c>
      <c r="AE9423">
        <v>0.03</v>
      </c>
      <c r="AF9423">
        <v>16</v>
      </c>
      <c r="AG9423">
        <v>850</v>
      </c>
      <c r="AH9423">
        <v>14</v>
      </c>
      <c r="AI9423">
        <v>1</v>
      </c>
      <c r="AJ9423">
        <v>8</v>
      </c>
      <c r="AK9423">
        <v>56</v>
      </c>
      <c r="AL9423">
        <v>0.03</v>
      </c>
      <c r="AM9423">
        <v>5</v>
      </c>
      <c r="AN9423">
        <v>5</v>
      </c>
      <c r="AO9423">
        <v>57</v>
      </c>
      <c r="AP9423">
        <v>5</v>
      </c>
      <c r="AQ9423">
        <v>80</v>
      </c>
    </row>
    <row r="9424" spans="1:43" hidden="1" x14ac:dyDescent="0.25">
      <c r="A9424" t="s">
        <v>34268</v>
      </c>
      <c r="B9424" t="s">
        <v>34269</v>
      </c>
      <c r="C9424" s="1" t="str">
        <f t="shared" si="648"/>
        <v>21:0154</v>
      </c>
      <c r="D9424" s="1" t="str">
        <f t="shared" si="649"/>
        <v>21:0064</v>
      </c>
      <c r="E9424" t="s">
        <v>34270</v>
      </c>
      <c r="F9424" t="s">
        <v>34271</v>
      </c>
      <c r="H9424">
        <v>53.776282500000001</v>
      </c>
      <c r="I9424">
        <v>-125.9882459</v>
      </c>
      <c r="J9424" s="1" t="str">
        <f t="shared" si="647"/>
        <v>Till</v>
      </c>
      <c r="K9424" s="1" t="str">
        <f t="shared" si="650"/>
        <v>&lt;63 micron</v>
      </c>
      <c r="L9424">
        <v>0.1</v>
      </c>
      <c r="M9424">
        <v>1.33</v>
      </c>
      <c r="N9424">
        <v>6</v>
      </c>
      <c r="O9424">
        <v>110</v>
      </c>
      <c r="P9424">
        <v>0.25</v>
      </c>
      <c r="Q9424">
        <v>1</v>
      </c>
      <c r="R9424">
        <v>0.7</v>
      </c>
      <c r="S9424">
        <v>0.25</v>
      </c>
      <c r="T9424">
        <v>10</v>
      </c>
      <c r="U9424">
        <v>20</v>
      </c>
      <c r="V9424">
        <v>29</v>
      </c>
      <c r="W9424">
        <v>2.75</v>
      </c>
      <c r="X9424">
        <v>10</v>
      </c>
      <c r="Z9424">
        <v>0.08</v>
      </c>
      <c r="AA9424">
        <v>10</v>
      </c>
      <c r="AB9424">
        <v>0.6</v>
      </c>
      <c r="AC9424">
        <v>665</v>
      </c>
      <c r="AD9424">
        <v>0.5</v>
      </c>
      <c r="AE9424">
        <v>0.03</v>
      </c>
      <c r="AF9424">
        <v>14</v>
      </c>
      <c r="AG9424">
        <v>930</v>
      </c>
      <c r="AH9424">
        <v>8</v>
      </c>
      <c r="AI9424">
        <v>1</v>
      </c>
      <c r="AJ9424">
        <v>5</v>
      </c>
      <c r="AK9424">
        <v>42</v>
      </c>
      <c r="AL9424">
        <v>0.06</v>
      </c>
      <c r="AM9424">
        <v>5</v>
      </c>
      <c r="AN9424">
        <v>5</v>
      </c>
      <c r="AO9424">
        <v>55</v>
      </c>
      <c r="AP9424">
        <v>5</v>
      </c>
      <c r="AQ9424">
        <v>72</v>
      </c>
    </row>
    <row r="9425" spans="1:43" hidden="1" x14ac:dyDescent="0.25">
      <c r="A9425" t="s">
        <v>34272</v>
      </c>
      <c r="B9425" t="s">
        <v>34273</v>
      </c>
      <c r="C9425" s="1" t="str">
        <f t="shared" si="648"/>
        <v>21:0154</v>
      </c>
      <c r="D9425" s="1" t="str">
        <f t="shared" si="649"/>
        <v>21:0064</v>
      </c>
      <c r="E9425" t="s">
        <v>34270</v>
      </c>
      <c r="F9425" t="s">
        <v>34274</v>
      </c>
      <c r="H9425">
        <v>53.776282500000001</v>
      </c>
      <c r="I9425">
        <v>-125.9882459</v>
      </c>
      <c r="J9425" s="1" t="str">
        <f t="shared" ref="J9425:J9488" si="651">HYPERLINK("http://geochem.nrcan.gc.ca/cdogs/content/kwd/kwd020044_e.htm", "Till")</f>
        <v>Till</v>
      </c>
      <c r="K9425" s="1" t="str">
        <f t="shared" si="650"/>
        <v>&lt;63 micron</v>
      </c>
      <c r="L9425">
        <v>0.1</v>
      </c>
      <c r="M9425">
        <v>1.65</v>
      </c>
      <c r="N9425">
        <v>4</v>
      </c>
      <c r="O9425">
        <v>130</v>
      </c>
      <c r="P9425">
        <v>0.25</v>
      </c>
      <c r="Q9425">
        <v>1</v>
      </c>
      <c r="R9425">
        <v>0.87</v>
      </c>
      <c r="S9425">
        <v>0.25</v>
      </c>
      <c r="T9425">
        <v>12</v>
      </c>
      <c r="U9425">
        <v>21</v>
      </c>
      <c r="V9425">
        <v>37</v>
      </c>
      <c r="W9425">
        <v>2.93</v>
      </c>
      <c r="X9425">
        <v>10</v>
      </c>
      <c r="Z9425">
        <v>0.12</v>
      </c>
      <c r="AA9425">
        <v>10</v>
      </c>
      <c r="AB9425">
        <v>0.84</v>
      </c>
      <c r="AC9425">
        <v>805</v>
      </c>
      <c r="AD9425">
        <v>0.5</v>
      </c>
      <c r="AE9425">
        <v>0.03</v>
      </c>
      <c r="AF9425">
        <v>17</v>
      </c>
      <c r="AG9425">
        <v>820</v>
      </c>
      <c r="AH9425">
        <v>8</v>
      </c>
      <c r="AI9425">
        <v>1</v>
      </c>
      <c r="AJ9425">
        <v>7</v>
      </c>
      <c r="AK9425">
        <v>58</v>
      </c>
      <c r="AL9425">
        <v>0.05</v>
      </c>
      <c r="AM9425">
        <v>5</v>
      </c>
      <c r="AN9425">
        <v>5</v>
      </c>
      <c r="AO9425">
        <v>56</v>
      </c>
      <c r="AP9425">
        <v>5</v>
      </c>
      <c r="AQ9425">
        <v>88</v>
      </c>
    </row>
    <row r="9426" spans="1:43" hidden="1" x14ac:dyDescent="0.25">
      <c r="A9426" t="s">
        <v>34275</v>
      </c>
      <c r="B9426" t="s">
        <v>34276</v>
      </c>
      <c r="C9426" s="1" t="str">
        <f t="shared" si="648"/>
        <v>21:0154</v>
      </c>
      <c r="D9426" s="1" t="str">
        <f t="shared" si="649"/>
        <v>21:0064</v>
      </c>
      <c r="E9426" t="s">
        <v>34277</v>
      </c>
      <c r="F9426" t="s">
        <v>34278</v>
      </c>
      <c r="H9426">
        <v>53.7696714</v>
      </c>
      <c r="I9426">
        <v>-125.7479677</v>
      </c>
      <c r="J9426" s="1" t="str">
        <f t="shared" si="651"/>
        <v>Till</v>
      </c>
      <c r="K9426" s="1" t="str">
        <f t="shared" si="650"/>
        <v>&lt;63 micron</v>
      </c>
      <c r="L9426">
        <v>0.1</v>
      </c>
      <c r="M9426">
        <v>0.99</v>
      </c>
      <c r="N9426">
        <v>10</v>
      </c>
      <c r="O9426">
        <v>130</v>
      </c>
      <c r="P9426">
        <v>0.25</v>
      </c>
      <c r="Q9426">
        <v>1</v>
      </c>
      <c r="R9426">
        <v>1.06</v>
      </c>
      <c r="S9426">
        <v>0.25</v>
      </c>
      <c r="T9426">
        <v>9</v>
      </c>
      <c r="U9426">
        <v>18</v>
      </c>
      <c r="V9426">
        <v>23</v>
      </c>
      <c r="W9426">
        <v>2.76</v>
      </c>
      <c r="X9426">
        <v>10</v>
      </c>
      <c r="Z9426">
        <v>0.09</v>
      </c>
      <c r="AA9426">
        <v>10</v>
      </c>
      <c r="AB9426">
        <v>0.52</v>
      </c>
      <c r="AC9426">
        <v>620</v>
      </c>
      <c r="AD9426">
        <v>0.5</v>
      </c>
      <c r="AE9426">
        <v>0.03</v>
      </c>
      <c r="AF9426">
        <v>15</v>
      </c>
      <c r="AG9426">
        <v>860</v>
      </c>
      <c r="AH9426">
        <v>6</v>
      </c>
      <c r="AI9426">
        <v>1</v>
      </c>
      <c r="AJ9426">
        <v>5</v>
      </c>
      <c r="AK9426">
        <v>69</v>
      </c>
      <c r="AL9426">
        <v>0.04</v>
      </c>
      <c r="AM9426">
        <v>5</v>
      </c>
      <c r="AN9426">
        <v>5</v>
      </c>
      <c r="AO9426">
        <v>48</v>
      </c>
      <c r="AP9426">
        <v>5</v>
      </c>
      <c r="AQ9426">
        <v>72</v>
      </c>
    </row>
    <row r="9427" spans="1:43" hidden="1" x14ac:dyDescent="0.25">
      <c r="A9427" t="s">
        <v>34279</v>
      </c>
      <c r="B9427" t="s">
        <v>34280</v>
      </c>
      <c r="C9427" s="1" t="str">
        <f t="shared" si="648"/>
        <v>21:0154</v>
      </c>
      <c r="D9427" s="1" t="str">
        <f t="shared" si="649"/>
        <v>21:0064</v>
      </c>
      <c r="E9427" t="s">
        <v>34281</v>
      </c>
      <c r="F9427" t="s">
        <v>34282</v>
      </c>
      <c r="H9427">
        <v>53.760762900000003</v>
      </c>
      <c r="I9427">
        <v>-125.74435080000001</v>
      </c>
      <c r="J9427" s="1" t="str">
        <f t="shared" si="651"/>
        <v>Till</v>
      </c>
      <c r="K9427" s="1" t="str">
        <f t="shared" si="650"/>
        <v>&lt;63 micron</v>
      </c>
      <c r="L9427">
        <v>0.1</v>
      </c>
      <c r="M9427">
        <v>1.6</v>
      </c>
      <c r="N9427">
        <v>6</v>
      </c>
      <c r="O9427">
        <v>300</v>
      </c>
      <c r="P9427">
        <v>0.25</v>
      </c>
      <c r="Q9427">
        <v>1</v>
      </c>
      <c r="R9427">
        <v>1.34</v>
      </c>
      <c r="S9427">
        <v>0.25</v>
      </c>
      <c r="T9427">
        <v>14</v>
      </c>
      <c r="U9427">
        <v>21</v>
      </c>
      <c r="V9427">
        <v>36</v>
      </c>
      <c r="W9427">
        <v>3.26</v>
      </c>
      <c r="X9427">
        <v>10</v>
      </c>
      <c r="Z9427">
        <v>0.2</v>
      </c>
      <c r="AA9427">
        <v>10</v>
      </c>
      <c r="AB9427">
        <v>0.66</v>
      </c>
      <c r="AC9427">
        <v>970</v>
      </c>
      <c r="AD9427">
        <v>0.5</v>
      </c>
      <c r="AE9427">
        <v>0.03</v>
      </c>
      <c r="AF9427">
        <v>26</v>
      </c>
      <c r="AG9427">
        <v>840</v>
      </c>
      <c r="AH9427">
        <v>8</v>
      </c>
      <c r="AI9427">
        <v>1</v>
      </c>
      <c r="AJ9427">
        <v>7</v>
      </c>
      <c r="AK9427">
        <v>85</v>
      </c>
      <c r="AL9427">
        <v>0.01</v>
      </c>
      <c r="AM9427">
        <v>5</v>
      </c>
      <c r="AN9427">
        <v>5</v>
      </c>
      <c r="AO9427">
        <v>57</v>
      </c>
      <c r="AP9427">
        <v>5</v>
      </c>
      <c r="AQ9427">
        <v>96</v>
      </c>
    </row>
    <row r="9428" spans="1:43" hidden="1" x14ac:dyDescent="0.25">
      <c r="A9428" t="s">
        <v>34283</v>
      </c>
      <c r="B9428" t="s">
        <v>34284</v>
      </c>
      <c r="C9428" s="1" t="str">
        <f t="shared" si="648"/>
        <v>21:0154</v>
      </c>
      <c r="D9428" s="1" t="str">
        <f t="shared" si="649"/>
        <v>21:0064</v>
      </c>
      <c r="E9428" t="s">
        <v>34281</v>
      </c>
      <c r="F9428" t="s">
        <v>34285</v>
      </c>
      <c r="H9428">
        <v>53.760762900000003</v>
      </c>
      <c r="I9428">
        <v>-125.74435080000001</v>
      </c>
      <c r="J9428" s="1" t="str">
        <f t="shared" si="651"/>
        <v>Till</v>
      </c>
      <c r="K9428" s="1" t="str">
        <f t="shared" si="650"/>
        <v>&lt;63 micron</v>
      </c>
      <c r="L9428">
        <v>0.1</v>
      </c>
      <c r="M9428">
        <v>1.45</v>
      </c>
      <c r="N9428">
        <v>8</v>
      </c>
      <c r="O9428">
        <v>250</v>
      </c>
      <c r="P9428">
        <v>0.25</v>
      </c>
      <c r="Q9428">
        <v>1</v>
      </c>
      <c r="R9428">
        <v>1.24</v>
      </c>
      <c r="S9428">
        <v>0.25</v>
      </c>
      <c r="T9428">
        <v>12</v>
      </c>
      <c r="U9428">
        <v>22</v>
      </c>
      <c r="V9428">
        <v>31</v>
      </c>
      <c r="W9428">
        <v>3.15</v>
      </c>
      <c r="X9428">
        <v>10</v>
      </c>
      <c r="Z9428">
        <v>0.15</v>
      </c>
      <c r="AA9428">
        <v>10</v>
      </c>
      <c r="AB9428">
        <v>0.59</v>
      </c>
      <c r="AC9428">
        <v>945</v>
      </c>
      <c r="AD9428">
        <v>0.5</v>
      </c>
      <c r="AE9428">
        <v>0.03</v>
      </c>
      <c r="AF9428">
        <v>20</v>
      </c>
      <c r="AG9428">
        <v>820</v>
      </c>
      <c r="AH9428">
        <v>6</v>
      </c>
      <c r="AI9428">
        <v>1</v>
      </c>
      <c r="AJ9428">
        <v>7</v>
      </c>
      <c r="AK9428">
        <v>81</v>
      </c>
      <c r="AL9428">
        <v>0.04</v>
      </c>
      <c r="AM9428">
        <v>5</v>
      </c>
      <c r="AN9428">
        <v>5</v>
      </c>
      <c r="AO9428">
        <v>62</v>
      </c>
      <c r="AP9428">
        <v>5</v>
      </c>
      <c r="AQ9428">
        <v>80</v>
      </c>
    </row>
    <row r="9429" spans="1:43" hidden="1" x14ac:dyDescent="0.25">
      <c r="A9429" t="s">
        <v>34286</v>
      </c>
      <c r="B9429" t="s">
        <v>34287</v>
      </c>
      <c r="C9429" s="1" t="str">
        <f t="shared" si="648"/>
        <v>21:0154</v>
      </c>
      <c r="D9429" s="1" t="str">
        <f t="shared" si="649"/>
        <v>21:0064</v>
      </c>
      <c r="E9429" t="s">
        <v>34281</v>
      </c>
      <c r="F9429" t="s">
        <v>34288</v>
      </c>
      <c r="H9429">
        <v>53.760762900000003</v>
      </c>
      <c r="I9429">
        <v>-125.74435080000001</v>
      </c>
      <c r="J9429" s="1" t="str">
        <f t="shared" si="651"/>
        <v>Till</v>
      </c>
      <c r="K9429" s="1" t="str">
        <f t="shared" si="650"/>
        <v>&lt;63 micron</v>
      </c>
      <c r="L9429">
        <v>0.1</v>
      </c>
      <c r="M9429">
        <v>1.42</v>
      </c>
      <c r="N9429">
        <v>8</v>
      </c>
      <c r="O9429">
        <v>180</v>
      </c>
      <c r="P9429">
        <v>0.25</v>
      </c>
      <c r="Q9429">
        <v>1</v>
      </c>
      <c r="R9429">
        <v>1.41</v>
      </c>
      <c r="S9429">
        <v>0.25</v>
      </c>
      <c r="T9429">
        <v>11</v>
      </c>
      <c r="U9429">
        <v>20</v>
      </c>
      <c r="V9429">
        <v>30</v>
      </c>
      <c r="W9429">
        <v>3.1</v>
      </c>
      <c r="X9429">
        <v>10</v>
      </c>
      <c r="Z9429">
        <v>0.17</v>
      </c>
      <c r="AA9429">
        <v>10</v>
      </c>
      <c r="AB9429">
        <v>0.59</v>
      </c>
      <c r="AC9429">
        <v>830</v>
      </c>
      <c r="AD9429">
        <v>0.5</v>
      </c>
      <c r="AE9429">
        <v>0.03</v>
      </c>
      <c r="AF9429">
        <v>21</v>
      </c>
      <c r="AG9429">
        <v>780</v>
      </c>
      <c r="AH9429">
        <v>4</v>
      </c>
      <c r="AI9429">
        <v>1</v>
      </c>
      <c r="AJ9429">
        <v>7</v>
      </c>
      <c r="AK9429">
        <v>76</v>
      </c>
      <c r="AL9429">
        <v>0.03</v>
      </c>
      <c r="AM9429">
        <v>5</v>
      </c>
      <c r="AN9429">
        <v>5</v>
      </c>
      <c r="AO9429">
        <v>58</v>
      </c>
      <c r="AP9429">
        <v>5</v>
      </c>
      <c r="AQ9429">
        <v>84</v>
      </c>
    </row>
    <row r="9430" spans="1:43" hidden="1" x14ac:dyDescent="0.25">
      <c r="A9430" t="s">
        <v>34289</v>
      </c>
      <c r="B9430" t="s">
        <v>34290</v>
      </c>
      <c r="C9430" s="1" t="str">
        <f t="shared" si="648"/>
        <v>21:0154</v>
      </c>
      <c r="D9430" s="1" t="str">
        <f t="shared" si="649"/>
        <v>21:0064</v>
      </c>
      <c r="E9430" t="s">
        <v>34281</v>
      </c>
      <c r="F9430" t="s">
        <v>34291</v>
      </c>
      <c r="H9430">
        <v>53.760762900000003</v>
      </c>
      <c r="I9430">
        <v>-125.74435080000001</v>
      </c>
      <c r="J9430" s="1" t="str">
        <f t="shared" si="651"/>
        <v>Till</v>
      </c>
      <c r="K9430" s="1" t="str">
        <f t="shared" si="650"/>
        <v>&lt;63 micron</v>
      </c>
      <c r="L9430">
        <v>0.1</v>
      </c>
      <c r="M9430">
        <v>1.43</v>
      </c>
      <c r="N9430">
        <v>6</v>
      </c>
      <c r="O9430">
        <v>150</v>
      </c>
      <c r="P9430">
        <v>0.25</v>
      </c>
      <c r="Q9430">
        <v>1</v>
      </c>
      <c r="R9430">
        <v>1.48</v>
      </c>
      <c r="S9430">
        <v>0.25</v>
      </c>
      <c r="T9430">
        <v>12</v>
      </c>
      <c r="U9430">
        <v>20</v>
      </c>
      <c r="V9430">
        <v>30</v>
      </c>
      <c r="W9430">
        <v>3.12</v>
      </c>
      <c r="X9430">
        <v>10</v>
      </c>
      <c r="Z9430">
        <v>0.17</v>
      </c>
      <c r="AA9430">
        <v>10</v>
      </c>
      <c r="AB9430">
        <v>0.61</v>
      </c>
      <c r="AC9430">
        <v>895</v>
      </c>
      <c r="AD9430">
        <v>0.5</v>
      </c>
      <c r="AE9430">
        <v>0.03</v>
      </c>
      <c r="AF9430">
        <v>22</v>
      </c>
      <c r="AG9430">
        <v>790</v>
      </c>
      <c r="AH9430">
        <v>6</v>
      </c>
      <c r="AI9430">
        <v>1</v>
      </c>
      <c r="AJ9430">
        <v>7</v>
      </c>
      <c r="AK9430">
        <v>78</v>
      </c>
      <c r="AL9430">
        <v>0.04</v>
      </c>
      <c r="AM9430">
        <v>5</v>
      </c>
      <c r="AN9430">
        <v>5</v>
      </c>
      <c r="AO9430">
        <v>58</v>
      </c>
      <c r="AP9430">
        <v>5</v>
      </c>
      <c r="AQ9430">
        <v>84</v>
      </c>
    </row>
    <row r="9431" spans="1:43" hidden="1" x14ac:dyDescent="0.25">
      <c r="A9431" t="s">
        <v>34292</v>
      </c>
      <c r="B9431" t="s">
        <v>34293</v>
      </c>
      <c r="C9431" s="1" t="str">
        <f t="shared" si="648"/>
        <v>21:0154</v>
      </c>
      <c r="D9431" s="1" t="str">
        <f t="shared" si="649"/>
        <v>21:0064</v>
      </c>
      <c r="E9431" t="s">
        <v>34281</v>
      </c>
      <c r="F9431" t="s">
        <v>34294</v>
      </c>
      <c r="H9431">
        <v>53.760762900000003</v>
      </c>
      <c r="I9431">
        <v>-125.74435080000001</v>
      </c>
      <c r="J9431" s="1" t="str">
        <f t="shared" si="651"/>
        <v>Till</v>
      </c>
      <c r="K9431" s="1" t="str">
        <f t="shared" si="650"/>
        <v>&lt;63 micron</v>
      </c>
      <c r="L9431">
        <v>0.1</v>
      </c>
      <c r="M9431">
        <v>1.7</v>
      </c>
      <c r="N9431">
        <v>6</v>
      </c>
      <c r="O9431">
        <v>200</v>
      </c>
      <c r="P9431">
        <v>0.25</v>
      </c>
      <c r="Q9431">
        <v>1</v>
      </c>
      <c r="R9431">
        <v>1.45</v>
      </c>
      <c r="S9431">
        <v>0.25</v>
      </c>
      <c r="T9431">
        <v>13</v>
      </c>
      <c r="U9431">
        <v>22</v>
      </c>
      <c r="V9431">
        <v>35</v>
      </c>
      <c r="W9431">
        <v>3.38</v>
      </c>
      <c r="X9431">
        <v>10</v>
      </c>
      <c r="Z9431">
        <v>0.19</v>
      </c>
      <c r="AA9431">
        <v>10</v>
      </c>
      <c r="AB9431">
        <v>0.7</v>
      </c>
      <c r="AC9431">
        <v>970</v>
      </c>
      <c r="AD9431">
        <v>0.5</v>
      </c>
      <c r="AE9431">
        <v>0.03</v>
      </c>
      <c r="AF9431">
        <v>24</v>
      </c>
      <c r="AG9431">
        <v>830</v>
      </c>
      <c r="AH9431">
        <v>6</v>
      </c>
      <c r="AI9431">
        <v>2</v>
      </c>
      <c r="AJ9431">
        <v>8</v>
      </c>
      <c r="AK9431">
        <v>86</v>
      </c>
      <c r="AL9431">
        <v>0.04</v>
      </c>
      <c r="AM9431">
        <v>5</v>
      </c>
      <c r="AN9431">
        <v>5</v>
      </c>
      <c r="AO9431">
        <v>63</v>
      </c>
      <c r="AP9431">
        <v>5</v>
      </c>
      <c r="AQ9431">
        <v>94</v>
      </c>
    </row>
    <row r="9432" spans="1:43" hidden="1" x14ac:dyDescent="0.25">
      <c r="A9432" t="s">
        <v>34295</v>
      </c>
      <c r="B9432" t="s">
        <v>34296</v>
      </c>
      <c r="C9432" s="1" t="str">
        <f t="shared" si="648"/>
        <v>21:0154</v>
      </c>
      <c r="D9432" s="1" t="str">
        <f t="shared" si="649"/>
        <v>21:0064</v>
      </c>
      <c r="E9432" t="s">
        <v>34281</v>
      </c>
      <c r="F9432" t="s">
        <v>34297</v>
      </c>
      <c r="H9432">
        <v>53.760762900000003</v>
      </c>
      <c r="I9432">
        <v>-125.74435080000001</v>
      </c>
      <c r="J9432" s="1" t="str">
        <f t="shared" si="651"/>
        <v>Till</v>
      </c>
      <c r="K9432" s="1" t="str">
        <f t="shared" si="650"/>
        <v>&lt;63 micron</v>
      </c>
      <c r="L9432">
        <v>0.1</v>
      </c>
      <c r="M9432">
        <v>1.43</v>
      </c>
      <c r="N9432">
        <v>8</v>
      </c>
      <c r="O9432">
        <v>230</v>
      </c>
      <c r="P9432">
        <v>0.25</v>
      </c>
      <c r="Q9432">
        <v>1</v>
      </c>
      <c r="R9432">
        <v>1.38</v>
      </c>
      <c r="S9432">
        <v>0.25</v>
      </c>
      <c r="T9432">
        <v>12</v>
      </c>
      <c r="U9432">
        <v>20</v>
      </c>
      <c r="V9432">
        <v>34</v>
      </c>
      <c r="W9432">
        <v>3.21</v>
      </c>
      <c r="X9432">
        <v>10</v>
      </c>
      <c r="Z9432">
        <v>0.14000000000000001</v>
      </c>
      <c r="AA9432">
        <v>10</v>
      </c>
      <c r="AB9432">
        <v>0.68</v>
      </c>
      <c r="AC9432">
        <v>850</v>
      </c>
      <c r="AD9432">
        <v>0.5</v>
      </c>
      <c r="AE9432">
        <v>0.03</v>
      </c>
      <c r="AF9432">
        <v>22</v>
      </c>
      <c r="AG9432">
        <v>820</v>
      </c>
      <c r="AH9432">
        <v>6</v>
      </c>
      <c r="AI9432">
        <v>1</v>
      </c>
      <c r="AJ9432">
        <v>7</v>
      </c>
      <c r="AK9432">
        <v>80</v>
      </c>
      <c r="AL9432">
        <v>0.02</v>
      </c>
      <c r="AM9432">
        <v>5</v>
      </c>
      <c r="AN9432">
        <v>5</v>
      </c>
      <c r="AO9432">
        <v>54</v>
      </c>
      <c r="AP9432">
        <v>5</v>
      </c>
      <c r="AQ9432">
        <v>88</v>
      </c>
    </row>
    <row r="9433" spans="1:43" hidden="1" x14ac:dyDescent="0.25">
      <c r="A9433" t="s">
        <v>34298</v>
      </c>
      <c r="B9433" t="s">
        <v>34299</v>
      </c>
      <c r="C9433" s="1" t="str">
        <f t="shared" si="648"/>
        <v>21:0154</v>
      </c>
      <c r="D9433" s="1" t="str">
        <f t="shared" si="649"/>
        <v>21:0064</v>
      </c>
      <c r="E9433" t="s">
        <v>34300</v>
      </c>
      <c r="F9433" t="s">
        <v>34301</v>
      </c>
      <c r="H9433">
        <v>53.737417600000001</v>
      </c>
      <c r="I9433">
        <v>-125.7033983</v>
      </c>
      <c r="J9433" s="1" t="str">
        <f t="shared" si="651"/>
        <v>Till</v>
      </c>
      <c r="K9433" s="1" t="str">
        <f t="shared" si="650"/>
        <v>&lt;63 micron</v>
      </c>
      <c r="L9433">
        <v>0.1</v>
      </c>
      <c r="M9433">
        <v>1.71</v>
      </c>
      <c r="N9433">
        <v>4</v>
      </c>
      <c r="O9433">
        <v>160</v>
      </c>
      <c r="P9433">
        <v>0.25</v>
      </c>
      <c r="Q9433">
        <v>1</v>
      </c>
      <c r="R9433">
        <v>1.31</v>
      </c>
      <c r="S9433">
        <v>0.25</v>
      </c>
      <c r="T9433">
        <v>12</v>
      </c>
      <c r="U9433">
        <v>22</v>
      </c>
      <c r="V9433">
        <v>33</v>
      </c>
      <c r="W9433">
        <v>3.25</v>
      </c>
      <c r="X9433">
        <v>10</v>
      </c>
      <c r="Z9433">
        <v>0.14000000000000001</v>
      </c>
      <c r="AA9433">
        <v>10</v>
      </c>
      <c r="AB9433">
        <v>0.75</v>
      </c>
      <c r="AC9433">
        <v>835</v>
      </c>
      <c r="AD9433">
        <v>0.5</v>
      </c>
      <c r="AE9433">
        <v>0.03</v>
      </c>
      <c r="AF9433">
        <v>22</v>
      </c>
      <c r="AG9433">
        <v>850</v>
      </c>
      <c r="AH9433">
        <v>8</v>
      </c>
      <c r="AI9433">
        <v>1</v>
      </c>
      <c r="AJ9433">
        <v>7</v>
      </c>
      <c r="AK9433">
        <v>72</v>
      </c>
      <c r="AL9433">
        <v>0.03</v>
      </c>
      <c r="AM9433">
        <v>5</v>
      </c>
      <c r="AN9433">
        <v>5</v>
      </c>
      <c r="AO9433">
        <v>58</v>
      </c>
      <c r="AP9433">
        <v>5</v>
      </c>
      <c r="AQ9433">
        <v>92</v>
      </c>
    </row>
    <row r="9434" spans="1:43" hidden="1" x14ac:dyDescent="0.25">
      <c r="A9434" t="s">
        <v>34302</v>
      </c>
      <c r="B9434" t="s">
        <v>34303</v>
      </c>
      <c r="C9434" s="1" t="str">
        <f t="shared" si="648"/>
        <v>21:0154</v>
      </c>
      <c r="D9434" s="1" t="str">
        <f t="shared" si="649"/>
        <v>21:0064</v>
      </c>
      <c r="E9434" t="s">
        <v>34300</v>
      </c>
      <c r="F9434" t="s">
        <v>34304</v>
      </c>
      <c r="H9434">
        <v>53.737417600000001</v>
      </c>
      <c r="I9434">
        <v>-125.7033983</v>
      </c>
      <c r="J9434" s="1" t="str">
        <f t="shared" si="651"/>
        <v>Till</v>
      </c>
      <c r="K9434" s="1" t="str">
        <f t="shared" si="650"/>
        <v>&lt;63 micron</v>
      </c>
      <c r="L9434">
        <v>0.1</v>
      </c>
      <c r="M9434">
        <v>2.02</v>
      </c>
      <c r="N9434">
        <v>8</v>
      </c>
      <c r="O9434">
        <v>180</v>
      </c>
      <c r="P9434">
        <v>0.25</v>
      </c>
      <c r="Q9434">
        <v>1</v>
      </c>
      <c r="R9434">
        <v>1.31</v>
      </c>
      <c r="S9434">
        <v>0.25</v>
      </c>
      <c r="T9434">
        <v>13</v>
      </c>
      <c r="U9434">
        <v>25</v>
      </c>
      <c r="V9434">
        <v>39</v>
      </c>
      <c r="W9434">
        <v>3.53</v>
      </c>
      <c r="X9434">
        <v>10</v>
      </c>
      <c r="Z9434">
        <v>0.18</v>
      </c>
      <c r="AA9434">
        <v>10</v>
      </c>
      <c r="AB9434">
        <v>0.83</v>
      </c>
      <c r="AC9434">
        <v>900</v>
      </c>
      <c r="AD9434">
        <v>0.5</v>
      </c>
      <c r="AE9434">
        <v>0.04</v>
      </c>
      <c r="AF9434">
        <v>24</v>
      </c>
      <c r="AG9434">
        <v>850</v>
      </c>
      <c r="AH9434">
        <v>8</v>
      </c>
      <c r="AI9434">
        <v>1</v>
      </c>
      <c r="AJ9434">
        <v>8</v>
      </c>
      <c r="AK9434">
        <v>78</v>
      </c>
      <c r="AL9434">
        <v>0.04</v>
      </c>
      <c r="AM9434">
        <v>5</v>
      </c>
      <c r="AN9434">
        <v>5</v>
      </c>
      <c r="AO9434">
        <v>65</v>
      </c>
      <c r="AP9434">
        <v>5</v>
      </c>
      <c r="AQ9434">
        <v>98</v>
      </c>
    </row>
    <row r="9435" spans="1:43" hidden="1" x14ac:dyDescent="0.25">
      <c r="A9435" t="s">
        <v>34305</v>
      </c>
      <c r="B9435" t="s">
        <v>34306</v>
      </c>
      <c r="C9435" s="1" t="str">
        <f t="shared" si="648"/>
        <v>21:0154</v>
      </c>
      <c r="D9435" s="1" t="str">
        <f t="shared" si="649"/>
        <v>21:0064</v>
      </c>
      <c r="E9435" t="s">
        <v>34300</v>
      </c>
      <c r="F9435" t="s">
        <v>34307</v>
      </c>
      <c r="H9435">
        <v>53.737417600000001</v>
      </c>
      <c r="I9435">
        <v>-125.7033983</v>
      </c>
      <c r="J9435" s="1" t="str">
        <f t="shared" si="651"/>
        <v>Till</v>
      </c>
      <c r="K9435" s="1" t="str">
        <f t="shared" si="650"/>
        <v>&lt;63 micron</v>
      </c>
      <c r="L9435">
        <v>0.1</v>
      </c>
      <c r="M9435">
        <v>1.36</v>
      </c>
      <c r="N9435">
        <v>10</v>
      </c>
      <c r="O9435">
        <v>130</v>
      </c>
      <c r="P9435">
        <v>0.25</v>
      </c>
      <c r="Q9435">
        <v>1</v>
      </c>
      <c r="R9435">
        <v>1.1499999999999999</v>
      </c>
      <c r="S9435">
        <v>0.25</v>
      </c>
      <c r="T9435">
        <v>11</v>
      </c>
      <c r="U9435">
        <v>20</v>
      </c>
      <c r="V9435">
        <v>32</v>
      </c>
      <c r="W9435">
        <v>3.16</v>
      </c>
      <c r="X9435">
        <v>10</v>
      </c>
      <c r="Z9435">
        <v>0.11</v>
      </c>
      <c r="AA9435">
        <v>10</v>
      </c>
      <c r="AB9435">
        <v>0.68</v>
      </c>
      <c r="AC9435">
        <v>980</v>
      </c>
      <c r="AD9435">
        <v>0.5</v>
      </c>
      <c r="AE9435">
        <v>0.02</v>
      </c>
      <c r="AF9435">
        <v>22</v>
      </c>
      <c r="AG9435">
        <v>770</v>
      </c>
      <c r="AH9435">
        <v>6</v>
      </c>
      <c r="AI9435">
        <v>1</v>
      </c>
      <c r="AJ9435">
        <v>6</v>
      </c>
      <c r="AK9435">
        <v>61</v>
      </c>
      <c r="AL9435">
        <v>0.02</v>
      </c>
      <c r="AM9435">
        <v>5</v>
      </c>
      <c r="AN9435">
        <v>5</v>
      </c>
      <c r="AO9435">
        <v>49</v>
      </c>
      <c r="AP9435">
        <v>5</v>
      </c>
      <c r="AQ9435">
        <v>84</v>
      </c>
    </row>
    <row r="9436" spans="1:43" hidden="1" x14ac:dyDescent="0.25">
      <c r="A9436" t="s">
        <v>34308</v>
      </c>
      <c r="B9436" t="s">
        <v>34309</v>
      </c>
      <c r="C9436" s="1" t="str">
        <f t="shared" si="648"/>
        <v>21:0154</v>
      </c>
      <c r="D9436" s="1" t="str">
        <f t="shared" si="649"/>
        <v>21:0064</v>
      </c>
      <c r="E9436" t="s">
        <v>34300</v>
      </c>
      <c r="F9436" t="s">
        <v>34310</v>
      </c>
      <c r="H9436">
        <v>53.737417600000001</v>
      </c>
      <c r="I9436">
        <v>-125.7033983</v>
      </c>
      <c r="J9436" s="1" t="str">
        <f t="shared" si="651"/>
        <v>Till</v>
      </c>
      <c r="K9436" s="1" t="str">
        <f t="shared" si="650"/>
        <v>&lt;63 micron</v>
      </c>
      <c r="L9436">
        <v>0.1</v>
      </c>
      <c r="M9436">
        <v>1.44</v>
      </c>
      <c r="N9436">
        <v>16</v>
      </c>
      <c r="O9436">
        <v>150</v>
      </c>
      <c r="P9436">
        <v>0.25</v>
      </c>
      <c r="Q9436">
        <v>1</v>
      </c>
      <c r="R9436">
        <v>2.29</v>
      </c>
      <c r="S9436">
        <v>0.25</v>
      </c>
      <c r="T9436">
        <v>13</v>
      </c>
      <c r="U9436">
        <v>20</v>
      </c>
      <c r="V9436">
        <v>33</v>
      </c>
      <c r="W9436">
        <v>3.23</v>
      </c>
      <c r="X9436">
        <v>10</v>
      </c>
      <c r="Z9436">
        <v>0.1</v>
      </c>
      <c r="AA9436">
        <v>10</v>
      </c>
      <c r="AB9436">
        <v>0.69</v>
      </c>
      <c r="AC9436">
        <v>1100</v>
      </c>
      <c r="AD9436">
        <v>0.5</v>
      </c>
      <c r="AE9436">
        <v>0.03</v>
      </c>
      <c r="AF9436">
        <v>24</v>
      </c>
      <c r="AG9436">
        <v>740</v>
      </c>
      <c r="AH9436">
        <v>8</v>
      </c>
      <c r="AI9436">
        <v>1</v>
      </c>
      <c r="AJ9436">
        <v>6</v>
      </c>
      <c r="AK9436">
        <v>69</v>
      </c>
      <c r="AL9436">
        <v>0.03</v>
      </c>
      <c r="AM9436">
        <v>5</v>
      </c>
      <c r="AN9436">
        <v>5</v>
      </c>
      <c r="AO9436">
        <v>52</v>
      </c>
      <c r="AP9436">
        <v>5</v>
      </c>
      <c r="AQ9436">
        <v>82</v>
      </c>
    </row>
    <row r="9437" spans="1:43" hidden="1" x14ac:dyDescent="0.25">
      <c r="A9437" t="s">
        <v>34311</v>
      </c>
      <c r="B9437" t="s">
        <v>34312</v>
      </c>
      <c r="C9437" s="1" t="str">
        <f t="shared" si="648"/>
        <v>21:0154</v>
      </c>
      <c r="D9437" s="1" t="str">
        <f t="shared" si="649"/>
        <v>21:0064</v>
      </c>
      <c r="E9437" t="s">
        <v>34313</v>
      </c>
      <c r="F9437" t="s">
        <v>34314</v>
      </c>
      <c r="H9437">
        <v>53.803764899999997</v>
      </c>
      <c r="I9437">
        <v>-125.790071</v>
      </c>
      <c r="J9437" s="1" t="str">
        <f t="shared" si="651"/>
        <v>Till</v>
      </c>
      <c r="K9437" s="1" t="str">
        <f t="shared" si="650"/>
        <v>&lt;63 micron</v>
      </c>
      <c r="L9437">
        <v>0.1</v>
      </c>
      <c r="M9437">
        <v>1.19</v>
      </c>
      <c r="N9437">
        <v>22</v>
      </c>
      <c r="O9437">
        <v>230</v>
      </c>
      <c r="P9437">
        <v>0.25</v>
      </c>
      <c r="Q9437">
        <v>1</v>
      </c>
      <c r="R9437">
        <v>0.56000000000000005</v>
      </c>
      <c r="S9437">
        <v>0.25</v>
      </c>
      <c r="T9437">
        <v>13</v>
      </c>
      <c r="U9437">
        <v>18</v>
      </c>
      <c r="V9437">
        <v>33</v>
      </c>
      <c r="W9437">
        <v>3.25</v>
      </c>
      <c r="X9437">
        <v>10</v>
      </c>
      <c r="Z9437">
        <v>0.06</v>
      </c>
      <c r="AA9437">
        <v>10</v>
      </c>
      <c r="AB9437">
        <v>0.43</v>
      </c>
      <c r="AC9437">
        <v>995</v>
      </c>
      <c r="AD9437">
        <v>0.5</v>
      </c>
      <c r="AE9437">
        <v>0.02</v>
      </c>
      <c r="AF9437">
        <v>22</v>
      </c>
      <c r="AG9437">
        <v>750</v>
      </c>
      <c r="AH9437">
        <v>12</v>
      </c>
      <c r="AI9437">
        <v>1</v>
      </c>
      <c r="AJ9437">
        <v>6</v>
      </c>
      <c r="AK9437">
        <v>47</v>
      </c>
      <c r="AL9437">
        <v>0.01</v>
      </c>
      <c r="AM9437">
        <v>5</v>
      </c>
      <c r="AN9437">
        <v>5</v>
      </c>
      <c r="AO9437">
        <v>48</v>
      </c>
      <c r="AP9437">
        <v>5</v>
      </c>
      <c r="AQ9437">
        <v>78</v>
      </c>
    </row>
    <row r="9438" spans="1:43" hidden="1" x14ac:dyDescent="0.25">
      <c r="A9438" t="s">
        <v>34315</v>
      </c>
      <c r="B9438" t="s">
        <v>34316</v>
      </c>
      <c r="C9438" s="1" t="str">
        <f t="shared" ref="C9438:C9501" si="652">HYPERLINK("http://geochem.nrcan.gc.ca/cdogs/content/bdl/bdl210154_e.htm", "21:0154")</f>
        <v>21:0154</v>
      </c>
      <c r="D9438" s="1" t="str">
        <f t="shared" ref="D9438:D9501" si="653">HYPERLINK("http://geochem.nrcan.gc.ca/cdogs/content/svy/svy210064_e.htm", "21:0064")</f>
        <v>21:0064</v>
      </c>
      <c r="E9438" t="s">
        <v>34317</v>
      </c>
      <c r="F9438" t="s">
        <v>34318</v>
      </c>
      <c r="H9438">
        <v>53.760408200000001</v>
      </c>
      <c r="I9438">
        <v>-125.6805978</v>
      </c>
      <c r="J9438" s="1" t="str">
        <f t="shared" si="651"/>
        <v>Till</v>
      </c>
      <c r="K9438" s="1" t="str">
        <f t="shared" si="650"/>
        <v>&lt;63 micron</v>
      </c>
      <c r="L9438">
        <v>0.1</v>
      </c>
      <c r="M9438">
        <v>1.42</v>
      </c>
      <c r="N9438">
        <v>14</v>
      </c>
      <c r="O9438">
        <v>190</v>
      </c>
      <c r="P9438">
        <v>0.5</v>
      </c>
      <c r="Q9438">
        <v>1</v>
      </c>
      <c r="R9438">
        <v>0.52</v>
      </c>
      <c r="S9438">
        <v>0.25</v>
      </c>
      <c r="T9438">
        <v>11</v>
      </c>
      <c r="U9438">
        <v>21</v>
      </c>
      <c r="V9438">
        <v>36</v>
      </c>
      <c r="W9438">
        <v>3.39</v>
      </c>
      <c r="X9438">
        <v>10</v>
      </c>
      <c r="Z9438">
        <v>0.08</v>
      </c>
      <c r="AA9438">
        <v>10</v>
      </c>
      <c r="AB9438">
        <v>0.52</v>
      </c>
      <c r="AC9438">
        <v>735</v>
      </c>
      <c r="AD9438">
        <v>0.5</v>
      </c>
      <c r="AE9438">
        <v>0.02</v>
      </c>
      <c r="AF9438">
        <v>20</v>
      </c>
      <c r="AG9438">
        <v>770</v>
      </c>
      <c r="AH9438">
        <v>8</v>
      </c>
      <c r="AI9438">
        <v>1</v>
      </c>
      <c r="AJ9438">
        <v>7</v>
      </c>
      <c r="AK9438">
        <v>58</v>
      </c>
      <c r="AL9438">
        <v>0.01</v>
      </c>
      <c r="AM9438">
        <v>5</v>
      </c>
      <c r="AN9438">
        <v>10</v>
      </c>
      <c r="AO9438">
        <v>55</v>
      </c>
      <c r="AP9438">
        <v>5</v>
      </c>
      <c r="AQ9438">
        <v>76</v>
      </c>
    </row>
    <row r="9439" spans="1:43" hidden="1" x14ac:dyDescent="0.25">
      <c r="A9439" t="s">
        <v>34319</v>
      </c>
      <c r="B9439" t="s">
        <v>34320</v>
      </c>
      <c r="C9439" s="1" t="str">
        <f t="shared" si="652"/>
        <v>21:0154</v>
      </c>
      <c r="D9439" s="1" t="str">
        <f t="shared" si="653"/>
        <v>21:0064</v>
      </c>
      <c r="E9439" t="s">
        <v>34321</v>
      </c>
      <c r="F9439" t="s">
        <v>34322</v>
      </c>
      <c r="H9439">
        <v>53.7779022</v>
      </c>
      <c r="I9439">
        <v>-125.6418659</v>
      </c>
      <c r="J9439" s="1" t="str">
        <f t="shared" si="651"/>
        <v>Till</v>
      </c>
      <c r="K9439" s="1" t="str">
        <f t="shared" ref="K9439:K9502" si="654">HYPERLINK("http://geochem.nrcan.gc.ca/cdogs/content/kwd/kwd080004_e.htm", "&lt;63 micron")</f>
        <v>&lt;63 micron</v>
      </c>
      <c r="L9439">
        <v>0.1</v>
      </c>
      <c r="M9439">
        <v>1.52</v>
      </c>
      <c r="N9439">
        <v>20</v>
      </c>
      <c r="O9439">
        <v>190</v>
      </c>
      <c r="P9439">
        <v>0.5</v>
      </c>
      <c r="Q9439">
        <v>1</v>
      </c>
      <c r="R9439">
        <v>0.61</v>
      </c>
      <c r="S9439">
        <v>0.25</v>
      </c>
      <c r="T9439">
        <v>10</v>
      </c>
      <c r="U9439">
        <v>21</v>
      </c>
      <c r="V9439">
        <v>27</v>
      </c>
      <c r="W9439">
        <v>3.2</v>
      </c>
      <c r="X9439">
        <v>10</v>
      </c>
      <c r="Z9439">
        <v>0.13</v>
      </c>
      <c r="AA9439">
        <v>10</v>
      </c>
      <c r="AB9439">
        <v>0.57999999999999996</v>
      </c>
      <c r="AC9439">
        <v>690</v>
      </c>
      <c r="AD9439">
        <v>0.5</v>
      </c>
      <c r="AE9439">
        <v>0.03</v>
      </c>
      <c r="AF9439">
        <v>17</v>
      </c>
      <c r="AG9439">
        <v>820</v>
      </c>
      <c r="AH9439">
        <v>6</v>
      </c>
      <c r="AI9439">
        <v>2</v>
      </c>
      <c r="AJ9439">
        <v>7</v>
      </c>
      <c r="AK9439">
        <v>74</v>
      </c>
      <c r="AL9439">
        <v>0.04</v>
      </c>
      <c r="AM9439">
        <v>5</v>
      </c>
      <c r="AN9439">
        <v>5</v>
      </c>
      <c r="AO9439">
        <v>56</v>
      </c>
      <c r="AP9439">
        <v>5</v>
      </c>
      <c r="AQ9439">
        <v>84</v>
      </c>
    </row>
    <row r="9440" spans="1:43" hidden="1" x14ac:dyDescent="0.25">
      <c r="A9440" t="s">
        <v>34323</v>
      </c>
      <c r="B9440" t="s">
        <v>34324</v>
      </c>
      <c r="C9440" s="1" t="str">
        <f t="shared" si="652"/>
        <v>21:0154</v>
      </c>
      <c r="D9440" s="1" t="str">
        <f t="shared" si="653"/>
        <v>21:0064</v>
      </c>
      <c r="E9440" t="s">
        <v>34325</v>
      </c>
      <c r="F9440" t="s">
        <v>34326</v>
      </c>
      <c r="H9440">
        <v>53.768901499999998</v>
      </c>
      <c r="I9440">
        <v>-125.5908386</v>
      </c>
      <c r="J9440" s="1" t="str">
        <f t="shared" si="651"/>
        <v>Till</v>
      </c>
      <c r="K9440" s="1" t="str">
        <f t="shared" si="654"/>
        <v>&lt;63 micron</v>
      </c>
      <c r="L9440">
        <v>0.1</v>
      </c>
      <c r="M9440">
        <v>1.61</v>
      </c>
      <c r="N9440">
        <v>16</v>
      </c>
      <c r="O9440">
        <v>170</v>
      </c>
      <c r="P9440">
        <v>0.5</v>
      </c>
      <c r="Q9440">
        <v>1</v>
      </c>
      <c r="R9440">
        <v>0.82</v>
      </c>
      <c r="S9440">
        <v>0.25</v>
      </c>
      <c r="T9440">
        <v>14</v>
      </c>
      <c r="U9440">
        <v>25</v>
      </c>
      <c r="V9440">
        <v>29</v>
      </c>
      <c r="W9440">
        <v>3.61</v>
      </c>
      <c r="X9440">
        <v>10</v>
      </c>
      <c r="Z9440">
        <v>0.13</v>
      </c>
      <c r="AA9440">
        <v>10</v>
      </c>
      <c r="AB9440">
        <v>0.67</v>
      </c>
      <c r="AC9440">
        <v>925</v>
      </c>
      <c r="AD9440">
        <v>0.5</v>
      </c>
      <c r="AE9440">
        <v>0.04</v>
      </c>
      <c r="AF9440">
        <v>22</v>
      </c>
      <c r="AG9440">
        <v>980</v>
      </c>
      <c r="AH9440">
        <v>8</v>
      </c>
      <c r="AI9440">
        <v>1</v>
      </c>
      <c r="AJ9440">
        <v>8</v>
      </c>
      <c r="AK9440">
        <v>72</v>
      </c>
      <c r="AL9440">
        <v>0.05</v>
      </c>
      <c r="AM9440">
        <v>5</v>
      </c>
      <c r="AN9440">
        <v>5</v>
      </c>
      <c r="AO9440">
        <v>68</v>
      </c>
      <c r="AP9440">
        <v>5</v>
      </c>
      <c r="AQ9440">
        <v>88</v>
      </c>
    </row>
    <row r="9441" spans="1:43" hidden="1" x14ac:dyDescent="0.25">
      <c r="A9441" t="s">
        <v>34327</v>
      </c>
      <c r="B9441" t="s">
        <v>34328</v>
      </c>
      <c r="C9441" s="1" t="str">
        <f t="shared" si="652"/>
        <v>21:0154</v>
      </c>
      <c r="D9441" s="1" t="str">
        <f t="shared" si="653"/>
        <v>21:0064</v>
      </c>
      <c r="E9441" t="s">
        <v>34329</v>
      </c>
      <c r="F9441" t="s">
        <v>34330</v>
      </c>
      <c r="H9441">
        <v>53.746019500000003</v>
      </c>
      <c r="I9441">
        <v>-125.6197662</v>
      </c>
      <c r="J9441" s="1" t="str">
        <f t="shared" si="651"/>
        <v>Till</v>
      </c>
      <c r="K9441" s="1" t="str">
        <f t="shared" si="654"/>
        <v>&lt;63 micron</v>
      </c>
      <c r="L9441">
        <v>0.1</v>
      </c>
      <c r="M9441">
        <v>1.97</v>
      </c>
      <c r="N9441">
        <v>16</v>
      </c>
      <c r="O9441">
        <v>240</v>
      </c>
      <c r="P9441">
        <v>0.5</v>
      </c>
      <c r="Q9441">
        <v>1</v>
      </c>
      <c r="R9441">
        <v>0.67</v>
      </c>
      <c r="S9441">
        <v>0.25</v>
      </c>
      <c r="T9441">
        <v>13</v>
      </c>
      <c r="U9441">
        <v>26</v>
      </c>
      <c r="V9441">
        <v>29</v>
      </c>
      <c r="W9441">
        <v>3.55</v>
      </c>
      <c r="X9441">
        <v>10</v>
      </c>
      <c r="Z9441">
        <v>0.16</v>
      </c>
      <c r="AA9441">
        <v>20</v>
      </c>
      <c r="AB9441">
        <v>0.72</v>
      </c>
      <c r="AC9441">
        <v>785</v>
      </c>
      <c r="AD9441">
        <v>0.5</v>
      </c>
      <c r="AE9441">
        <v>0.06</v>
      </c>
      <c r="AF9441">
        <v>23</v>
      </c>
      <c r="AG9441">
        <v>830</v>
      </c>
      <c r="AH9441">
        <v>10</v>
      </c>
      <c r="AI9441">
        <v>1</v>
      </c>
      <c r="AJ9441">
        <v>9</v>
      </c>
      <c r="AK9441">
        <v>73</v>
      </c>
      <c r="AL9441">
        <v>0.06</v>
      </c>
      <c r="AM9441">
        <v>5</v>
      </c>
      <c r="AN9441">
        <v>5</v>
      </c>
      <c r="AO9441">
        <v>66</v>
      </c>
      <c r="AP9441">
        <v>5</v>
      </c>
      <c r="AQ9441">
        <v>84</v>
      </c>
    </row>
    <row r="9442" spans="1:43" hidden="1" x14ac:dyDescent="0.25">
      <c r="A9442" t="s">
        <v>34331</v>
      </c>
      <c r="B9442" t="s">
        <v>34332</v>
      </c>
      <c r="C9442" s="1" t="str">
        <f t="shared" si="652"/>
        <v>21:0154</v>
      </c>
      <c r="D9442" s="1" t="str">
        <f t="shared" si="653"/>
        <v>21:0064</v>
      </c>
      <c r="E9442" t="s">
        <v>34333</v>
      </c>
      <c r="F9442" t="s">
        <v>34334</v>
      </c>
      <c r="H9442">
        <v>53.761307500000001</v>
      </c>
      <c r="I9442">
        <v>-125.9575902</v>
      </c>
      <c r="J9442" s="1" t="str">
        <f t="shared" si="651"/>
        <v>Till</v>
      </c>
      <c r="K9442" s="1" t="str">
        <f t="shared" si="654"/>
        <v>&lt;63 micron</v>
      </c>
      <c r="L9442">
        <v>0.1</v>
      </c>
      <c r="M9442">
        <v>2.4300000000000002</v>
      </c>
      <c r="N9442">
        <v>24</v>
      </c>
      <c r="O9442">
        <v>160</v>
      </c>
      <c r="P9442">
        <v>0.5</v>
      </c>
      <c r="Q9442">
        <v>1</v>
      </c>
      <c r="R9442">
        <v>0.76</v>
      </c>
      <c r="S9442">
        <v>0.25</v>
      </c>
      <c r="T9442">
        <v>16</v>
      </c>
      <c r="U9442">
        <v>30</v>
      </c>
      <c r="V9442">
        <v>49</v>
      </c>
      <c r="W9442">
        <v>4.07</v>
      </c>
      <c r="X9442">
        <v>10</v>
      </c>
      <c r="Z9442">
        <v>0.14000000000000001</v>
      </c>
      <c r="AA9442">
        <v>10</v>
      </c>
      <c r="AB9442">
        <v>0.88</v>
      </c>
      <c r="AC9442">
        <v>1125</v>
      </c>
      <c r="AD9442">
        <v>0.5</v>
      </c>
      <c r="AE9442">
        <v>0.03</v>
      </c>
      <c r="AF9442">
        <v>25</v>
      </c>
      <c r="AG9442">
        <v>830</v>
      </c>
      <c r="AH9442">
        <v>10</v>
      </c>
      <c r="AI9442">
        <v>1</v>
      </c>
      <c r="AJ9442">
        <v>10</v>
      </c>
      <c r="AK9442">
        <v>60</v>
      </c>
      <c r="AL9442">
        <v>7.0000000000000007E-2</v>
      </c>
      <c r="AM9442">
        <v>5</v>
      </c>
      <c r="AN9442">
        <v>5</v>
      </c>
      <c r="AO9442">
        <v>76</v>
      </c>
      <c r="AP9442">
        <v>5</v>
      </c>
      <c r="AQ9442">
        <v>98</v>
      </c>
    </row>
    <row r="9443" spans="1:43" hidden="1" x14ac:dyDescent="0.25">
      <c r="A9443" t="s">
        <v>34335</v>
      </c>
      <c r="B9443" t="s">
        <v>34336</v>
      </c>
      <c r="C9443" s="1" t="str">
        <f t="shared" si="652"/>
        <v>21:0154</v>
      </c>
      <c r="D9443" s="1" t="str">
        <f t="shared" si="653"/>
        <v>21:0064</v>
      </c>
      <c r="E9443" t="s">
        <v>34337</v>
      </c>
      <c r="F9443" t="s">
        <v>34338</v>
      </c>
      <c r="H9443">
        <v>53.741174999999998</v>
      </c>
      <c r="I9443">
        <v>-125.9076385</v>
      </c>
      <c r="J9443" s="1" t="str">
        <f t="shared" si="651"/>
        <v>Till</v>
      </c>
      <c r="K9443" s="1" t="str">
        <f t="shared" si="654"/>
        <v>&lt;63 micron</v>
      </c>
      <c r="L9443">
        <v>0.1</v>
      </c>
      <c r="M9443">
        <v>2.1800000000000002</v>
      </c>
      <c r="N9443">
        <v>14</v>
      </c>
      <c r="O9443">
        <v>160</v>
      </c>
      <c r="P9443">
        <v>0.5</v>
      </c>
      <c r="Q9443">
        <v>1</v>
      </c>
      <c r="R9443">
        <v>1.45</v>
      </c>
      <c r="S9443">
        <v>0.25</v>
      </c>
      <c r="T9443">
        <v>15</v>
      </c>
      <c r="U9443">
        <v>29</v>
      </c>
      <c r="V9443">
        <v>42</v>
      </c>
      <c r="W9443">
        <v>3.85</v>
      </c>
      <c r="X9443">
        <v>10</v>
      </c>
      <c r="Z9443">
        <v>0.13</v>
      </c>
      <c r="AA9443">
        <v>10</v>
      </c>
      <c r="AB9443">
        <v>0.8</v>
      </c>
      <c r="AC9443">
        <v>975</v>
      </c>
      <c r="AD9443">
        <v>0.5</v>
      </c>
      <c r="AE9443">
        <v>0.04</v>
      </c>
      <c r="AF9443">
        <v>21</v>
      </c>
      <c r="AG9443">
        <v>890</v>
      </c>
      <c r="AH9443">
        <v>8</v>
      </c>
      <c r="AI9443">
        <v>2</v>
      </c>
      <c r="AJ9443">
        <v>9</v>
      </c>
      <c r="AK9443">
        <v>74</v>
      </c>
      <c r="AL9443">
        <v>0.08</v>
      </c>
      <c r="AM9443">
        <v>5</v>
      </c>
      <c r="AN9443">
        <v>5</v>
      </c>
      <c r="AO9443">
        <v>75</v>
      </c>
      <c r="AP9443">
        <v>5</v>
      </c>
      <c r="AQ9443">
        <v>96</v>
      </c>
    </row>
    <row r="9444" spans="1:43" hidden="1" x14ac:dyDescent="0.25">
      <c r="A9444" t="s">
        <v>34339</v>
      </c>
      <c r="B9444" t="s">
        <v>34340</v>
      </c>
      <c r="C9444" s="1" t="str">
        <f t="shared" si="652"/>
        <v>21:0154</v>
      </c>
      <c r="D9444" s="1" t="str">
        <f t="shared" si="653"/>
        <v>21:0064</v>
      </c>
      <c r="E9444" t="s">
        <v>34341</v>
      </c>
      <c r="F9444" t="s">
        <v>34342</v>
      </c>
      <c r="H9444">
        <v>53.722664199999997</v>
      </c>
      <c r="I9444">
        <v>-125.8548136</v>
      </c>
      <c r="J9444" s="1" t="str">
        <f t="shared" si="651"/>
        <v>Till</v>
      </c>
      <c r="K9444" s="1" t="str">
        <f t="shared" si="654"/>
        <v>&lt;63 micron</v>
      </c>
      <c r="L9444">
        <v>0.1</v>
      </c>
      <c r="M9444">
        <v>1.54</v>
      </c>
      <c r="N9444">
        <v>12</v>
      </c>
      <c r="O9444">
        <v>120</v>
      </c>
      <c r="P9444">
        <v>0.25</v>
      </c>
      <c r="Q9444">
        <v>1</v>
      </c>
      <c r="R9444">
        <v>0.64</v>
      </c>
      <c r="S9444">
        <v>0.25</v>
      </c>
      <c r="T9444">
        <v>10</v>
      </c>
      <c r="U9444">
        <v>22</v>
      </c>
      <c r="V9444">
        <v>34</v>
      </c>
      <c r="W9444">
        <v>3.32</v>
      </c>
      <c r="X9444">
        <v>10</v>
      </c>
      <c r="Z9444">
        <v>0.1</v>
      </c>
      <c r="AA9444">
        <v>10</v>
      </c>
      <c r="AB9444">
        <v>0.51</v>
      </c>
      <c r="AC9444">
        <v>830</v>
      </c>
      <c r="AD9444">
        <v>0.5</v>
      </c>
      <c r="AE9444">
        <v>0.03</v>
      </c>
      <c r="AF9444">
        <v>14</v>
      </c>
      <c r="AG9444">
        <v>920</v>
      </c>
      <c r="AH9444">
        <v>10</v>
      </c>
      <c r="AI9444">
        <v>2</v>
      </c>
      <c r="AJ9444">
        <v>7</v>
      </c>
      <c r="AK9444">
        <v>52</v>
      </c>
      <c r="AL9444">
        <v>0.08</v>
      </c>
      <c r="AM9444">
        <v>5</v>
      </c>
      <c r="AN9444">
        <v>5</v>
      </c>
      <c r="AO9444">
        <v>66</v>
      </c>
      <c r="AP9444">
        <v>5</v>
      </c>
      <c r="AQ9444">
        <v>70</v>
      </c>
    </row>
    <row r="9445" spans="1:43" hidden="1" x14ac:dyDescent="0.25">
      <c r="A9445" t="s">
        <v>34343</v>
      </c>
      <c r="B9445" t="s">
        <v>34344</v>
      </c>
      <c r="C9445" s="1" t="str">
        <f t="shared" si="652"/>
        <v>21:0154</v>
      </c>
      <c r="D9445" s="1" t="str">
        <f t="shared" si="653"/>
        <v>21:0064</v>
      </c>
      <c r="E9445" t="s">
        <v>34345</v>
      </c>
      <c r="F9445" t="s">
        <v>34346</v>
      </c>
      <c r="H9445">
        <v>53.712668299999997</v>
      </c>
      <c r="I9445">
        <v>-125.78289839999999</v>
      </c>
      <c r="J9445" s="1" t="str">
        <f t="shared" si="651"/>
        <v>Till</v>
      </c>
      <c r="K9445" s="1" t="str">
        <f t="shared" si="654"/>
        <v>&lt;63 micron</v>
      </c>
      <c r="L9445">
        <v>0.1</v>
      </c>
      <c r="M9445">
        <v>2.15</v>
      </c>
      <c r="N9445">
        <v>18</v>
      </c>
      <c r="O9445">
        <v>210</v>
      </c>
      <c r="P9445">
        <v>0.5</v>
      </c>
      <c r="Q9445">
        <v>1</v>
      </c>
      <c r="R9445">
        <v>1.07</v>
      </c>
      <c r="S9445">
        <v>0.25</v>
      </c>
      <c r="T9445">
        <v>17</v>
      </c>
      <c r="U9445">
        <v>21</v>
      </c>
      <c r="V9445">
        <v>50</v>
      </c>
      <c r="W9445">
        <v>3.71</v>
      </c>
      <c r="X9445">
        <v>10</v>
      </c>
      <c r="Z9445">
        <v>0.12</v>
      </c>
      <c r="AA9445">
        <v>10</v>
      </c>
      <c r="AB9445">
        <v>0.66</v>
      </c>
      <c r="AC9445">
        <v>1000</v>
      </c>
      <c r="AD9445">
        <v>0.5</v>
      </c>
      <c r="AE9445">
        <v>0.02</v>
      </c>
      <c r="AF9445">
        <v>27</v>
      </c>
      <c r="AG9445">
        <v>960</v>
      </c>
      <c r="AH9445">
        <v>8</v>
      </c>
      <c r="AI9445">
        <v>1</v>
      </c>
      <c r="AJ9445">
        <v>8</v>
      </c>
      <c r="AK9445">
        <v>86</v>
      </c>
      <c r="AL9445">
        <v>0.01</v>
      </c>
      <c r="AM9445">
        <v>5</v>
      </c>
      <c r="AN9445">
        <v>5</v>
      </c>
      <c r="AO9445">
        <v>50</v>
      </c>
      <c r="AP9445">
        <v>5</v>
      </c>
      <c r="AQ9445">
        <v>100</v>
      </c>
    </row>
    <row r="9446" spans="1:43" hidden="1" x14ac:dyDescent="0.25">
      <c r="A9446" t="s">
        <v>34347</v>
      </c>
      <c r="B9446" t="s">
        <v>34348</v>
      </c>
      <c r="C9446" s="1" t="str">
        <f t="shared" si="652"/>
        <v>21:0154</v>
      </c>
      <c r="D9446" s="1" t="str">
        <f t="shared" si="653"/>
        <v>21:0064</v>
      </c>
      <c r="E9446" t="s">
        <v>34349</v>
      </c>
      <c r="F9446" t="s">
        <v>34350</v>
      </c>
      <c r="H9446">
        <v>53.739416300000002</v>
      </c>
      <c r="I9446">
        <v>-125.7926289</v>
      </c>
      <c r="J9446" s="1" t="str">
        <f t="shared" si="651"/>
        <v>Till</v>
      </c>
      <c r="K9446" s="1" t="str">
        <f t="shared" si="654"/>
        <v>&lt;63 micron</v>
      </c>
      <c r="L9446">
        <v>0.1</v>
      </c>
      <c r="M9446">
        <v>2.1800000000000002</v>
      </c>
      <c r="N9446">
        <v>10</v>
      </c>
      <c r="O9446">
        <v>210</v>
      </c>
      <c r="P9446">
        <v>0.5</v>
      </c>
      <c r="Q9446">
        <v>1</v>
      </c>
      <c r="R9446">
        <v>0.71</v>
      </c>
      <c r="S9446">
        <v>0.25</v>
      </c>
      <c r="T9446">
        <v>13</v>
      </c>
      <c r="U9446">
        <v>26</v>
      </c>
      <c r="V9446">
        <v>40</v>
      </c>
      <c r="W9446">
        <v>3.88</v>
      </c>
      <c r="X9446">
        <v>10</v>
      </c>
      <c r="Z9446">
        <v>0.13</v>
      </c>
      <c r="AA9446">
        <v>10</v>
      </c>
      <c r="AB9446">
        <v>0.67</v>
      </c>
      <c r="AC9446">
        <v>835</v>
      </c>
      <c r="AD9446">
        <v>0.5</v>
      </c>
      <c r="AE9446">
        <v>0.03</v>
      </c>
      <c r="AF9446">
        <v>23</v>
      </c>
      <c r="AG9446">
        <v>840</v>
      </c>
      <c r="AH9446">
        <v>8</v>
      </c>
      <c r="AI9446">
        <v>2</v>
      </c>
      <c r="AJ9446">
        <v>9</v>
      </c>
      <c r="AK9446">
        <v>61</v>
      </c>
      <c r="AL9446">
        <v>0.04</v>
      </c>
      <c r="AM9446">
        <v>5</v>
      </c>
      <c r="AN9446">
        <v>5</v>
      </c>
      <c r="AO9446">
        <v>69</v>
      </c>
      <c r="AP9446">
        <v>5</v>
      </c>
      <c r="AQ9446">
        <v>92</v>
      </c>
    </row>
    <row r="9447" spans="1:43" hidden="1" x14ac:dyDescent="0.25">
      <c r="A9447" t="s">
        <v>34351</v>
      </c>
      <c r="B9447" t="s">
        <v>34352</v>
      </c>
      <c r="C9447" s="1" t="str">
        <f t="shared" si="652"/>
        <v>21:0154</v>
      </c>
      <c r="D9447" s="1" t="str">
        <f t="shared" si="653"/>
        <v>21:0064</v>
      </c>
      <c r="E9447" t="s">
        <v>34353</v>
      </c>
      <c r="F9447" t="s">
        <v>34354</v>
      </c>
      <c r="H9447">
        <v>53.630753499999997</v>
      </c>
      <c r="I9447">
        <v>-125.43677080000001</v>
      </c>
      <c r="J9447" s="1" t="str">
        <f t="shared" si="651"/>
        <v>Till</v>
      </c>
      <c r="K9447" s="1" t="str">
        <f t="shared" si="654"/>
        <v>&lt;63 micron</v>
      </c>
      <c r="L9447">
        <v>0.1</v>
      </c>
      <c r="M9447">
        <v>1.1499999999999999</v>
      </c>
      <c r="N9447">
        <v>32</v>
      </c>
      <c r="O9447">
        <v>190</v>
      </c>
      <c r="P9447">
        <v>0.5</v>
      </c>
      <c r="Q9447">
        <v>1</v>
      </c>
      <c r="R9447">
        <v>0.56000000000000005</v>
      </c>
      <c r="S9447">
        <v>0.25</v>
      </c>
      <c r="T9447">
        <v>10</v>
      </c>
      <c r="U9447">
        <v>16</v>
      </c>
      <c r="V9447">
        <v>15</v>
      </c>
      <c r="W9447">
        <v>2.46</v>
      </c>
      <c r="X9447">
        <v>10</v>
      </c>
      <c r="Z9447">
        <v>0.11</v>
      </c>
      <c r="AA9447">
        <v>20</v>
      </c>
      <c r="AB9447">
        <v>0.33</v>
      </c>
      <c r="AC9447">
        <v>760</v>
      </c>
      <c r="AD9447">
        <v>1</v>
      </c>
      <c r="AE9447">
        <v>0.03</v>
      </c>
      <c r="AF9447">
        <v>11</v>
      </c>
      <c r="AG9447">
        <v>730</v>
      </c>
      <c r="AH9447">
        <v>12</v>
      </c>
      <c r="AI9447">
        <v>1</v>
      </c>
      <c r="AJ9447">
        <v>4</v>
      </c>
      <c r="AK9447">
        <v>84</v>
      </c>
      <c r="AL9447">
        <v>0.05</v>
      </c>
      <c r="AM9447">
        <v>5</v>
      </c>
      <c r="AN9447">
        <v>5</v>
      </c>
      <c r="AO9447">
        <v>46</v>
      </c>
      <c r="AP9447">
        <v>5</v>
      </c>
      <c r="AQ9447">
        <v>58</v>
      </c>
    </row>
    <row r="9448" spans="1:43" hidden="1" x14ac:dyDescent="0.25">
      <c r="A9448" t="s">
        <v>34355</v>
      </c>
      <c r="B9448" t="s">
        <v>34356</v>
      </c>
      <c r="C9448" s="1" t="str">
        <f t="shared" si="652"/>
        <v>21:0154</v>
      </c>
      <c r="D9448" s="1" t="str">
        <f t="shared" si="653"/>
        <v>21:0064</v>
      </c>
      <c r="E9448" t="s">
        <v>34357</v>
      </c>
      <c r="F9448" t="s">
        <v>34358</v>
      </c>
      <c r="H9448">
        <v>53.634041500000002</v>
      </c>
      <c r="I9448">
        <v>-125.3851494</v>
      </c>
      <c r="J9448" s="1" t="str">
        <f t="shared" si="651"/>
        <v>Till</v>
      </c>
      <c r="K9448" s="1" t="str">
        <f t="shared" si="654"/>
        <v>&lt;63 micron</v>
      </c>
      <c r="L9448">
        <v>0.1</v>
      </c>
      <c r="M9448">
        <v>1.33</v>
      </c>
      <c r="N9448">
        <v>8</v>
      </c>
      <c r="O9448">
        <v>110</v>
      </c>
      <c r="P9448">
        <v>0.5</v>
      </c>
      <c r="Q9448">
        <v>1</v>
      </c>
      <c r="R9448">
        <v>0.73</v>
      </c>
      <c r="S9448">
        <v>0.25</v>
      </c>
      <c r="T9448">
        <v>7</v>
      </c>
      <c r="U9448">
        <v>19</v>
      </c>
      <c r="V9448">
        <v>13</v>
      </c>
      <c r="W9448">
        <v>2.0499999999999998</v>
      </c>
      <c r="X9448">
        <v>10</v>
      </c>
      <c r="Z9448">
        <v>0.1</v>
      </c>
      <c r="AA9448">
        <v>10</v>
      </c>
      <c r="AB9448">
        <v>0.47</v>
      </c>
      <c r="AC9448">
        <v>390</v>
      </c>
      <c r="AD9448">
        <v>0.5</v>
      </c>
      <c r="AE9448">
        <v>0.03</v>
      </c>
      <c r="AF9448">
        <v>13</v>
      </c>
      <c r="AG9448">
        <v>570</v>
      </c>
      <c r="AH9448">
        <v>4</v>
      </c>
      <c r="AI9448">
        <v>1</v>
      </c>
      <c r="AJ9448">
        <v>4</v>
      </c>
      <c r="AK9448">
        <v>58</v>
      </c>
      <c r="AL9448">
        <v>0.06</v>
      </c>
      <c r="AM9448">
        <v>5</v>
      </c>
      <c r="AN9448">
        <v>5</v>
      </c>
      <c r="AO9448">
        <v>41</v>
      </c>
      <c r="AP9448">
        <v>5</v>
      </c>
      <c r="AQ9448">
        <v>40</v>
      </c>
    </row>
    <row r="9449" spans="1:43" hidden="1" x14ac:dyDescent="0.25">
      <c r="A9449" t="s">
        <v>34359</v>
      </c>
      <c r="B9449" t="s">
        <v>34360</v>
      </c>
      <c r="C9449" s="1" t="str">
        <f t="shared" si="652"/>
        <v>21:0154</v>
      </c>
      <c r="D9449" s="1" t="str">
        <f t="shared" si="653"/>
        <v>21:0064</v>
      </c>
      <c r="E9449" t="s">
        <v>34361</v>
      </c>
      <c r="F9449" t="s">
        <v>34362</v>
      </c>
      <c r="H9449">
        <v>53.608472300000003</v>
      </c>
      <c r="I9449">
        <v>-125.4048729</v>
      </c>
      <c r="J9449" s="1" t="str">
        <f t="shared" si="651"/>
        <v>Till</v>
      </c>
      <c r="K9449" s="1" t="str">
        <f t="shared" si="654"/>
        <v>&lt;63 micron</v>
      </c>
      <c r="L9449">
        <v>0.1</v>
      </c>
      <c r="M9449">
        <v>1.5</v>
      </c>
      <c r="N9449">
        <v>14</v>
      </c>
      <c r="O9449">
        <v>130</v>
      </c>
      <c r="P9449">
        <v>0.5</v>
      </c>
      <c r="Q9449">
        <v>1</v>
      </c>
      <c r="R9449">
        <v>0.5</v>
      </c>
      <c r="S9449">
        <v>0.25</v>
      </c>
      <c r="T9449">
        <v>6</v>
      </c>
      <c r="U9449">
        <v>19</v>
      </c>
      <c r="V9449">
        <v>13</v>
      </c>
      <c r="W9449">
        <v>2.38</v>
      </c>
      <c r="X9449">
        <v>10</v>
      </c>
      <c r="Z9449">
        <v>0.09</v>
      </c>
      <c r="AA9449">
        <v>20</v>
      </c>
      <c r="AB9449">
        <v>0.37</v>
      </c>
      <c r="AC9449">
        <v>370</v>
      </c>
      <c r="AD9449">
        <v>0.5</v>
      </c>
      <c r="AE9449">
        <v>0.02</v>
      </c>
      <c r="AF9449">
        <v>11</v>
      </c>
      <c r="AG9449">
        <v>730</v>
      </c>
      <c r="AH9449">
        <v>6</v>
      </c>
      <c r="AI9449">
        <v>2</v>
      </c>
      <c r="AJ9449">
        <v>5</v>
      </c>
      <c r="AK9449">
        <v>50</v>
      </c>
      <c r="AL9449">
        <v>0.05</v>
      </c>
      <c r="AM9449">
        <v>5</v>
      </c>
      <c r="AN9449">
        <v>5</v>
      </c>
      <c r="AO9449">
        <v>40</v>
      </c>
      <c r="AP9449">
        <v>5</v>
      </c>
      <c r="AQ9449">
        <v>48</v>
      </c>
    </row>
    <row r="9450" spans="1:43" hidden="1" x14ac:dyDescent="0.25">
      <c r="A9450" t="s">
        <v>34363</v>
      </c>
      <c r="B9450" t="s">
        <v>34364</v>
      </c>
      <c r="C9450" s="1" t="str">
        <f t="shared" si="652"/>
        <v>21:0154</v>
      </c>
      <c r="D9450" s="1" t="str">
        <f t="shared" si="653"/>
        <v>21:0064</v>
      </c>
      <c r="E9450" t="s">
        <v>34365</v>
      </c>
      <c r="F9450" t="s">
        <v>34366</v>
      </c>
      <c r="H9450">
        <v>53.609425399999999</v>
      </c>
      <c r="I9450">
        <v>-125.468425</v>
      </c>
      <c r="J9450" s="1" t="str">
        <f t="shared" si="651"/>
        <v>Till</v>
      </c>
      <c r="K9450" s="1" t="str">
        <f t="shared" si="654"/>
        <v>&lt;63 micron</v>
      </c>
      <c r="L9450">
        <v>0.1</v>
      </c>
      <c r="M9450">
        <v>1.39</v>
      </c>
      <c r="N9450">
        <v>22</v>
      </c>
      <c r="O9450">
        <v>130</v>
      </c>
      <c r="P9450">
        <v>0.5</v>
      </c>
      <c r="Q9450">
        <v>1</v>
      </c>
      <c r="R9450">
        <v>0.52</v>
      </c>
      <c r="S9450">
        <v>0.25</v>
      </c>
      <c r="T9450">
        <v>9</v>
      </c>
      <c r="U9450">
        <v>17</v>
      </c>
      <c r="V9450">
        <v>20</v>
      </c>
      <c r="W9450">
        <v>2.77</v>
      </c>
      <c r="X9450">
        <v>10</v>
      </c>
      <c r="Z9450">
        <v>0.15</v>
      </c>
      <c r="AA9450">
        <v>30</v>
      </c>
      <c r="AB9450">
        <v>0.47</v>
      </c>
      <c r="AC9450">
        <v>655</v>
      </c>
      <c r="AD9450">
        <v>1</v>
      </c>
      <c r="AE9450">
        <v>0.03</v>
      </c>
      <c r="AF9450">
        <v>13</v>
      </c>
      <c r="AG9450">
        <v>770</v>
      </c>
      <c r="AH9450">
        <v>12</v>
      </c>
      <c r="AI9450">
        <v>1</v>
      </c>
      <c r="AJ9450">
        <v>5</v>
      </c>
      <c r="AK9450">
        <v>78</v>
      </c>
      <c r="AL9450">
        <v>0.04</v>
      </c>
      <c r="AM9450">
        <v>5</v>
      </c>
      <c r="AN9450">
        <v>5</v>
      </c>
      <c r="AO9450">
        <v>45</v>
      </c>
      <c r="AP9450">
        <v>5</v>
      </c>
      <c r="AQ9450">
        <v>70</v>
      </c>
    </row>
    <row r="9451" spans="1:43" hidden="1" x14ac:dyDescent="0.25">
      <c r="A9451" t="s">
        <v>34367</v>
      </c>
      <c r="B9451" t="s">
        <v>34368</v>
      </c>
      <c r="C9451" s="1" t="str">
        <f t="shared" si="652"/>
        <v>21:0154</v>
      </c>
      <c r="D9451" s="1" t="str">
        <f t="shared" si="653"/>
        <v>21:0064</v>
      </c>
      <c r="E9451" t="s">
        <v>34369</v>
      </c>
      <c r="F9451" t="s">
        <v>34370</v>
      </c>
      <c r="H9451">
        <v>53.485708600000002</v>
      </c>
      <c r="I9451">
        <v>-125.2807183</v>
      </c>
      <c r="J9451" s="1" t="str">
        <f t="shared" si="651"/>
        <v>Till</v>
      </c>
      <c r="K9451" s="1" t="str">
        <f t="shared" si="654"/>
        <v>&lt;63 micron</v>
      </c>
      <c r="L9451">
        <v>0.1</v>
      </c>
      <c r="M9451">
        <v>1.64</v>
      </c>
      <c r="N9451">
        <v>18</v>
      </c>
      <c r="O9451">
        <v>120</v>
      </c>
      <c r="P9451">
        <v>0.5</v>
      </c>
      <c r="Q9451">
        <v>1</v>
      </c>
      <c r="R9451">
        <v>0.62</v>
      </c>
      <c r="S9451">
        <v>0.25</v>
      </c>
      <c r="T9451">
        <v>10</v>
      </c>
      <c r="U9451">
        <v>25</v>
      </c>
      <c r="V9451">
        <v>25</v>
      </c>
      <c r="W9451">
        <v>3.16</v>
      </c>
      <c r="X9451">
        <v>10</v>
      </c>
      <c r="Z9451">
        <v>0.11</v>
      </c>
      <c r="AA9451">
        <v>10</v>
      </c>
      <c r="AB9451">
        <v>0.61</v>
      </c>
      <c r="AC9451">
        <v>770</v>
      </c>
      <c r="AD9451">
        <v>0.5</v>
      </c>
      <c r="AE9451">
        <v>0.03</v>
      </c>
      <c r="AF9451">
        <v>17</v>
      </c>
      <c r="AG9451">
        <v>790</v>
      </c>
      <c r="AH9451">
        <v>8</v>
      </c>
      <c r="AI9451">
        <v>1</v>
      </c>
      <c r="AJ9451">
        <v>6</v>
      </c>
      <c r="AK9451">
        <v>76</v>
      </c>
      <c r="AL9451">
        <v>0.09</v>
      </c>
      <c r="AM9451">
        <v>5</v>
      </c>
      <c r="AN9451">
        <v>5</v>
      </c>
      <c r="AO9451">
        <v>59</v>
      </c>
      <c r="AP9451">
        <v>5</v>
      </c>
      <c r="AQ9451">
        <v>66</v>
      </c>
    </row>
    <row r="9452" spans="1:43" hidden="1" x14ac:dyDescent="0.25">
      <c r="A9452" t="s">
        <v>34371</v>
      </c>
      <c r="B9452" t="s">
        <v>34372</v>
      </c>
      <c r="C9452" s="1" t="str">
        <f t="shared" si="652"/>
        <v>21:0154</v>
      </c>
      <c r="D9452" s="1" t="str">
        <f t="shared" si="653"/>
        <v>21:0064</v>
      </c>
      <c r="E9452" t="s">
        <v>34373</v>
      </c>
      <c r="F9452" t="s">
        <v>34374</v>
      </c>
      <c r="H9452">
        <v>53.500952499999997</v>
      </c>
      <c r="I9452">
        <v>-125.32941409999999</v>
      </c>
      <c r="J9452" s="1" t="str">
        <f t="shared" si="651"/>
        <v>Till</v>
      </c>
      <c r="K9452" s="1" t="str">
        <f t="shared" si="654"/>
        <v>&lt;63 micron</v>
      </c>
      <c r="L9452">
        <v>0.1</v>
      </c>
      <c r="M9452">
        <v>1.75</v>
      </c>
      <c r="N9452">
        <v>30</v>
      </c>
      <c r="O9452">
        <v>140</v>
      </c>
      <c r="P9452">
        <v>0.5</v>
      </c>
      <c r="Q9452">
        <v>1</v>
      </c>
      <c r="R9452">
        <v>1.87</v>
      </c>
      <c r="S9452">
        <v>0.25</v>
      </c>
      <c r="T9452">
        <v>13</v>
      </c>
      <c r="U9452">
        <v>24</v>
      </c>
      <c r="V9452">
        <v>26</v>
      </c>
      <c r="W9452">
        <v>3.21</v>
      </c>
      <c r="X9452">
        <v>10</v>
      </c>
      <c r="Z9452">
        <v>0.16</v>
      </c>
      <c r="AA9452">
        <v>20</v>
      </c>
      <c r="AB9452">
        <v>0.68</v>
      </c>
      <c r="AC9452">
        <v>850</v>
      </c>
      <c r="AD9452">
        <v>1</v>
      </c>
      <c r="AE9452">
        <v>0.04</v>
      </c>
      <c r="AF9452">
        <v>18</v>
      </c>
      <c r="AG9452">
        <v>850</v>
      </c>
      <c r="AH9452">
        <v>10</v>
      </c>
      <c r="AI9452">
        <v>4</v>
      </c>
      <c r="AJ9452">
        <v>6</v>
      </c>
      <c r="AK9452">
        <v>121</v>
      </c>
      <c r="AL9452">
        <v>0.09</v>
      </c>
      <c r="AM9452">
        <v>5</v>
      </c>
      <c r="AN9452">
        <v>5</v>
      </c>
      <c r="AO9452">
        <v>62</v>
      </c>
      <c r="AP9452">
        <v>5</v>
      </c>
      <c r="AQ9452">
        <v>72</v>
      </c>
    </row>
    <row r="9453" spans="1:43" hidden="1" x14ac:dyDescent="0.25">
      <c r="A9453" t="s">
        <v>34375</v>
      </c>
      <c r="B9453" t="s">
        <v>34376</v>
      </c>
      <c r="C9453" s="1" t="str">
        <f t="shared" si="652"/>
        <v>21:0154</v>
      </c>
      <c r="D9453" s="1" t="str">
        <f t="shared" si="653"/>
        <v>21:0064</v>
      </c>
      <c r="E9453" t="s">
        <v>34377</v>
      </c>
      <c r="F9453" t="s">
        <v>34378</v>
      </c>
      <c r="H9453">
        <v>53.506723700000002</v>
      </c>
      <c r="I9453">
        <v>-125.3787461</v>
      </c>
      <c r="J9453" s="1" t="str">
        <f t="shared" si="651"/>
        <v>Till</v>
      </c>
      <c r="K9453" s="1" t="str">
        <f t="shared" si="654"/>
        <v>&lt;63 micron</v>
      </c>
      <c r="L9453">
        <v>0.1</v>
      </c>
      <c r="M9453">
        <v>1.25</v>
      </c>
      <c r="N9453">
        <v>16</v>
      </c>
      <c r="O9453">
        <v>110</v>
      </c>
      <c r="P9453">
        <v>0.25</v>
      </c>
      <c r="Q9453">
        <v>1</v>
      </c>
      <c r="R9453">
        <v>0.57999999999999996</v>
      </c>
      <c r="S9453">
        <v>0.25</v>
      </c>
      <c r="T9453">
        <v>9</v>
      </c>
      <c r="U9453">
        <v>27</v>
      </c>
      <c r="V9453">
        <v>21</v>
      </c>
      <c r="W9453">
        <v>3.43</v>
      </c>
      <c r="X9453">
        <v>10</v>
      </c>
      <c r="Z9453">
        <v>7.0000000000000007E-2</v>
      </c>
      <c r="AA9453">
        <v>10</v>
      </c>
      <c r="AB9453">
        <v>0.42</v>
      </c>
      <c r="AC9453">
        <v>615</v>
      </c>
      <c r="AD9453">
        <v>0.5</v>
      </c>
      <c r="AE9453">
        <v>0.02</v>
      </c>
      <c r="AF9453">
        <v>15</v>
      </c>
      <c r="AG9453">
        <v>1050</v>
      </c>
      <c r="AH9453">
        <v>8</v>
      </c>
      <c r="AI9453">
        <v>1</v>
      </c>
      <c r="AJ9453">
        <v>6</v>
      </c>
      <c r="AK9453">
        <v>65</v>
      </c>
      <c r="AL9453">
        <v>0.1</v>
      </c>
      <c r="AM9453">
        <v>5</v>
      </c>
      <c r="AN9453">
        <v>5</v>
      </c>
      <c r="AO9453">
        <v>76</v>
      </c>
      <c r="AP9453">
        <v>5</v>
      </c>
      <c r="AQ9453">
        <v>66</v>
      </c>
    </row>
    <row r="9454" spans="1:43" hidden="1" x14ac:dyDescent="0.25">
      <c r="A9454" t="s">
        <v>34379</v>
      </c>
      <c r="B9454" t="s">
        <v>34380</v>
      </c>
      <c r="C9454" s="1" t="str">
        <f t="shared" si="652"/>
        <v>21:0154</v>
      </c>
      <c r="D9454" s="1" t="str">
        <f t="shared" si="653"/>
        <v>21:0064</v>
      </c>
      <c r="E9454" t="s">
        <v>34377</v>
      </c>
      <c r="F9454" t="s">
        <v>34381</v>
      </c>
      <c r="H9454">
        <v>53.506723700000002</v>
      </c>
      <c r="I9454">
        <v>-125.3787461</v>
      </c>
      <c r="J9454" s="1" t="str">
        <f t="shared" si="651"/>
        <v>Till</v>
      </c>
      <c r="K9454" s="1" t="str">
        <f t="shared" si="654"/>
        <v>&lt;63 micron</v>
      </c>
      <c r="L9454">
        <v>0.1</v>
      </c>
      <c r="M9454">
        <v>1.41</v>
      </c>
      <c r="N9454">
        <v>12</v>
      </c>
      <c r="O9454">
        <v>110</v>
      </c>
      <c r="P9454">
        <v>0.25</v>
      </c>
      <c r="Q9454">
        <v>1</v>
      </c>
      <c r="R9454">
        <v>0.56000000000000005</v>
      </c>
      <c r="S9454">
        <v>0.25</v>
      </c>
      <c r="T9454">
        <v>10</v>
      </c>
      <c r="U9454">
        <v>27</v>
      </c>
      <c r="V9454">
        <v>23</v>
      </c>
      <c r="W9454">
        <v>3.41</v>
      </c>
      <c r="X9454">
        <v>10</v>
      </c>
      <c r="Z9454">
        <v>7.0000000000000007E-2</v>
      </c>
      <c r="AA9454">
        <v>10</v>
      </c>
      <c r="AB9454">
        <v>0.44</v>
      </c>
      <c r="AC9454">
        <v>640</v>
      </c>
      <c r="AD9454">
        <v>0.5</v>
      </c>
      <c r="AE9454">
        <v>0.01</v>
      </c>
      <c r="AF9454">
        <v>15</v>
      </c>
      <c r="AG9454">
        <v>970</v>
      </c>
      <c r="AH9454">
        <v>4</v>
      </c>
      <c r="AI9454">
        <v>1</v>
      </c>
      <c r="AJ9454">
        <v>6</v>
      </c>
      <c r="AK9454">
        <v>65</v>
      </c>
      <c r="AL9454">
        <v>0.09</v>
      </c>
      <c r="AM9454">
        <v>5</v>
      </c>
      <c r="AN9454">
        <v>5</v>
      </c>
      <c r="AO9454">
        <v>74</v>
      </c>
      <c r="AP9454">
        <v>5</v>
      </c>
      <c r="AQ9454">
        <v>64</v>
      </c>
    </row>
    <row r="9455" spans="1:43" hidden="1" x14ac:dyDescent="0.25">
      <c r="A9455" t="s">
        <v>34382</v>
      </c>
      <c r="B9455" t="s">
        <v>34383</v>
      </c>
      <c r="C9455" s="1" t="str">
        <f t="shared" si="652"/>
        <v>21:0154</v>
      </c>
      <c r="D9455" s="1" t="str">
        <f t="shared" si="653"/>
        <v>21:0064</v>
      </c>
      <c r="E9455" t="s">
        <v>34384</v>
      </c>
      <c r="F9455" t="s">
        <v>34385</v>
      </c>
      <c r="H9455">
        <v>53.5421063</v>
      </c>
      <c r="I9455">
        <v>-125.39657939999999</v>
      </c>
      <c r="J9455" s="1" t="str">
        <f t="shared" si="651"/>
        <v>Till</v>
      </c>
      <c r="K9455" s="1" t="str">
        <f t="shared" si="654"/>
        <v>&lt;63 micron</v>
      </c>
      <c r="L9455">
        <v>0.1</v>
      </c>
      <c r="M9455">
        <v>1.17</v>
      </c>
      <c r="N9455">
        <v>14</v>
      </c>
      <c r="O9455">
        <v>130</v>
      </c>
      <c r="P9455">
        <v>0.5</v>
      </c>
      <c r="Q9455">
        <v>1</v>
      </c>
      <c r="R9455">
        <v>1.1000000000000001</v>
      </c>
      <c r="S9455">
        <v>0.25</v>
      </c>
      <c r="T9455">
        <v>9</v>
      </c>
      <c r="U9455">
        <v>18</v>
      </c>
      <c r="V9455">
        <v>17</v>
      </c>
      <c r="W9455">
        <v>2.5099999999999998</v>
      </c>
      <c r="X9455">
        <v>10</v>
      </c>
      <c r="Z9455">
        <v>0.13</v>
      </c>
      <c r="AA9455">
        <v>20</v>
      </c>
      <c r="AB9455">
        <v>0.49</v>
      </c>
      <c r="AC9455">
        <v>580</v>
      </c>
      <c r="AD9455">
        <v>1</v>
      </c>
      <c r="AE9455">
        <v>0.04</v>
      </c>
      <c r="AF9455">
        <v>12</v>
      </c>
      <c r="AG9455">
        <v>790</v>
      </c>
      <c r="AH9455">
        <v>8</v>
      </c>
      <c r="AI9455">
        <v>1</v>
      </c>
      <c r="AJ9455">
        <v>4</v>
      </c>
      <c r="AK9455">
        <v>88</v>
      </c>
      <c r="AL9455">
        <v>0.05</v>
      </c>
      <c r="AM9455">
        <v>5</v>
      </c>
      <c r="AN9455">
        <v>5</v>
      </c>
      <c r="AO9455">
        <v>49</v>
      </c>
      <c r="AP9455">
        <v>5</v>
      </c>
      <c r="AQ9455">
        <v>58</v>
      </c>
    </row>
    <row r="9456" spans="1:43" hidden="1" x14ac:dyDescent="0.25">
      <c r="A9456" t="s">
        <v>34386</v>
      </c>
      <c r="B9456" t="s">
        <v>34387</v>
      </c>
      <c r="C9456" s="1" t="str">
        <f t="shared" si="652"/>
        <v>21:0154</v>
      </c>
      <c r="D9456" s="1" t="str">
        <f t="shared" si="653"/>
        <v>21:0064</v>
      </c>
      <c r="E9456" t="s">
        <v>34388</v>
      </c>
      <c r="F9456" t="s">
        <v>34389</v>
      </c>
      <c r="H9456">
        <v>53.570151199999998</v>
      </c>
      <c r="I9456">
        <v>-125.4325283</v>
      </c>
      <c r="J9456" s="1" t="str">
        <f t="shared" si="651"/>
        <v>Till</v>
      </c>
      <c r="K9456" s="1" t="str">
        <f t="shared" si="654"/>
        <v>&lt;63 micron</v>
      </c>
      <c r="L9456">
        <v>0.1</v>
      </c>
      <c r="M9456">
        <v>1.1200000000000001</v>
      </c>
      <c r="N9456">
        <v>12</v>
      </c>
      <c r="O9456">
        <v>110</v>
      </c>
      <c r="P9456">
        <v>0.25</v>
      </c>
      <c r="Q9456">
        <v>1</v>
      </c>
      <c r="R9456">
        <v>0.56000000000000005</v>
      </c>
      <c r="S9456">
        <v>0.25</v>
      </c>
      <c r="T9456">
        <v>7</v>
      </c>
      <c r="U9456">
        <v>22</v>
      </c>
      <c r="V9456">
        <v>16</v>
      </c>
      <c r="W9456">
        <v>2.5099999999999998</v>
      </c>
      <c r="X9456">
        <v>10</v>
      </c>
      <c r="Z9456">
        <v>0.1</v>
      </c>
      <c r="AA9456">
        <v>20</v>
      </c>
      <c r="AB9456">
        <v>0.33</v>
      </c>
      <c r="AC9456">
        <v>535</v>
      </c>
      <c r="AD9456">
        <v>0.5</v>
      </c>
      <c r="AE9456">
        <v>0.03</v>
      </c>
      <c r="AF9456">
        <v>11</v>
      </c>
      <c r="AG9456">
        <v>910</v>
      </c>
      <c r="AH9456">
        <v>8</v>
      </c>
      <c r="AI9456">
        <v>1</v>
      </c>
      <c r="AJ9456">
        <v>4</v>
      </c>
      <c r="AK9456">
        <v>64</v>
      </c>
      <c r="AL9456">
        <v>0.08</v>
      </c>
      <c r="AM9456">
        <v>5</v>
      </c>
      <c r="AN9456">
        <v>5</v>
      </c>
      <c r="AO9456">
        <v>52</v>
      </c>
      <c r="AP9456">
        <v>5</v>
      </c>
      <c r="AQ9456">
        <v>56</v>
      </c>
    </row>
    <row r="9457" spans="1:43" hidden="1" x14ac:dyDescent="0.25">
      <c r="A9457" t="s">
        <v>34390</v>
      </c>
      <c r="B9457" t="s">
        <v>34391</v>
      </c>
      <c r="C9457" s="1" t="str">
        <f t="shared" si="652"/>
        <v>21:0154</v>
      </c>
      <c r="D9457" s="1" t="str">
        <f t="shared" si="653"/>
        <v>21:0064</v>
      </c>
      <c r="E9457" t="s">
        <v>34392</v>
      </c>
      <c r="F9457" t="s">
        <v>34393</v>
      </c>
      <c r="H9457">
        <v>53.584668600000001</v>
      </c>
      <c r="I9457">
        <v>-125.4480942</v>
      </c>
      <c r="J9457" s="1" t="str">
        <f t="shared" si="651"/>
        <v>Till</v>
      </c>
      <c r="K9457" s="1" t="str">
        <f t="shared" si="654"/>
        <v>&lt;63 micron</v>
      </c>
      <c r="L9457">
        <v>0.1</v>
      </c>
      <c r="M9457">
        <v>1.73</v>
      </c>
      <c r="N9457">
        <v>12</v>
      </c>
      <c r="O9457">
        <v>170</v>
      </c>
      <c r="P9457">
        <v>0.5</v>
      </c>
      <c r="Q9457">
        <v>1</v>
      </c>
      <c r="R9457">
        <v>1.03</v>
      </c>
      <c r="S9457">
        <v>0.25</v>
      </c>
      <c r="T9457">
        <v>10</v>
      </c>
      <c r="U9457">
        <v>21</v>
      </c>
      <c r="V9457">
        <v>21</v>
      </c>
      <c r="W9457">
        <v>2.98</v>
      </c>
      <c r="X9457">
        <v>10</v>
      </c>
      <c r="Z9457">
        <v>0.18</v>
      </c>
      <c r="AA9457">
        <v>30</v>
      </c>
      <c r="AB9457">
        <v>0.52</v>
      </c>
      <c r="AC9457">
        <v>710</v>
      </c>
      <c r="AD9457">
        <v>0.5</v>
      </c>
      <c r="AE9457">
        <v>0.03</v>
      </c>
      <c r="AF9457">
        <v>14</v>
      </c>
      <c r="AG9457">
        <v>870</v>
      </c>
      <c r="AH9457">
        <v>12</v>
      </c>
      <c r="AI9457">
        <v>1</v>
      </c>
      <c r="AJ9457">
        <v>6</v>
      </c>
      <c r="AK9457">
        <v>88</v>
      </c>
      <c r="AL9457">
        <v>7.0000000000000007E-2</v>
      </c>
      <c r="AM9457">
        <v>5</v>
      </c>
      <c r="AN9457">
        <v>5</v>
      </c>
      <c r="AO9457">
        <v>54</v>
      </c>
      <c r="AP9457">
        <v>5</v>
      </c>
      <c r="AQ9457">
        <v>78</v>
      </c>
    </row>
    <row r="9458" spans="1:43" hidden="1" x14ac:dyDescent="0.25">
      <c r="A9458" t="s">
        <v>34394</v>
      </c>
      <c r="B9458" t="s">
        <v>34395</v>
      </c>
      <c r="C9458" s="1" t="str">
        <f t="shared" si="652"/>
        <v>21:0154</v>
      </c>
      <c r="D9458" s="1" t="str">
        <f t="shared" si="653"/>
        <v>21:0064</v>
      </c>
      <c r="E9458" t="s">
        <v>34396</v>
      </c>
      <c r="F9458" t="s">
        <v>34397</v>
      </c>
      <c r="H9458">
        <v>53.684186400000002</v>
      </c>
      <c r="I9458">
        <v>-125.4943798</v>
      </c>
      <c r="J9458" s="1" t="str">
        <f t="shared" si="651"/>
        <v>Till</v>
      </c>
      <c r="K9458" s="1" t="str">
        <f t="shared" si="654"/>
        <v>&lt;63 micron</v>
      </c>
      <c r="L9458">
        <v>0.1</v>
      </c>
      <c r="M9458">
        <v>1.65</v>
      </c>
      <c r="N9458">
        <v>14</v>
      </c>
      <c r="O9458">
        <v>210</v>
      </c>
      <c r="P9458">
        <v>0.5</v>
      </c>
      <c r="Q9458">
        <v>1</v>
      </c>
      <c r="R9458">
        <v>0.99</v>
      </c>
      <c r="S9458">
        <v>0.25</v>
      </c>
      <c r="T9458">
        <v>11</v>
      </c>
      <c r="U9458">
        <v>21</v>
      </c>
      <c r="V9458">
        <v>26</v>
      </c>
      <c r="W9458">
        <v>3.15</v>
      </c>
      <c r="X9458">
        <v>10</v>
      </c>
      <c r="Z9458">
        <v>0.14000000000000001</v>
      </c>
      <c r="AA9458">
        <v>20</v>
      </c>
      <c r="AB9458">
        <v>0.56000000000000005</v>
      </c>
      <c r="AC9458">
        <v>735</v>
      </c>
      <c r="AD9458">
        <v>1</v>
      </c>
      <c r="AE9458">
        <v>0.03</v>
      </c>
      <c r="AF9458">
        <v>16</v>
      </c>
      <c r="AG9458">
        <v>830</v>
      </c>
      <c r="AH9458">
        <v>10</v>
      </c>
      <c r="AI9458">
        <v>1</v>
      </c>
      <c r="AJ9458">
        <v>7</v>
      </c>
      <c r="AK9458">
        <v>80</v>
      </c>
      <c r="AL9458">
        <v>0.04</v>
      </c>
      <c r="AM9458">
        <v>5</v>
      </c>
      <c r="AN9458">
        <v>5</v>
      </c>
      <c r="AO9458">
        <v>54</v>
      </c>
      <c r="AP9458">
        <v>5</v>
      </c>
      <c r="AQ9458">
        <v>80</v>
      </c>
    </row>
    <row r="9459" spans="1:43" hidden="1" x14ac:dyDescent="0.25">
      <c r="A9459" t="s">
        <v>34398</v>
      </c>
      <c r="B9459" t="s">
        <v>34399</v>
      </c>
      <c r="C9459" s="1" t="str">
        <f t="shared" si="652"/>
        <v>21:0154</v>
      </c>
      <c r="D9459" s="1" t="str">
        <f t="shared" si="653"/>
        <v>21:0064</v>
      </c>
      <c r="E9459" t="s">
        <v>34396</v>
      </c>
      <c r="F9459" t="s">
        <v>34400</v>
      </c>
      <c r="H9459">
        <v>53.684186400000002</v>
      </c>
      <c r="I9459">
        <v>-125.4943798</v>
      </c>
      <c r="J9459" s="1" t="str">
        <f t="shared" si="651"/>
        <v>Till</v>
      </c>
      <c r="K9459" s="1" t="str">
        <f t="shared" si="654"/>
        <v>&lt;63 micron</v>
      </c>
      <c r="L9459">
        <v>0.1</v>
      </c>
      <c r="M9459">
        <v>1.56</v>
      </c>
      <c r="N9459">
        <v>10</v>
      </c>
      <c r="O9459">
        <v>200</v>
      </c>
      <c r="P9459">
        <v>0.5</v>
      </c>
      <c r="Q9459">
        <v>1</v>
      </c>
      <c r="R9459">
        <v>1</v>
      </c>
      <c r="S9459">
        <v>0.25</v>
      </c>
      <c r="T9459">
        <v>10</v>
      </c>
      <c r="U9459">
        <v>19</v>
      </c>
      <c r="V9459">
        <v>25</v>
      </c>
      <c r="W9459">
        <v>3.02</v>
      </c>
      <c r="X9459">
        <v>10</v>
      </c>
      <c r="Z9459">
        <v>0.11</v>
      </c>
      <c r="AA9459">
        <v>20</v>
      </c>
      <c r="AB9459">
        <v>0.52</v>
      </c>
      <c r="AC9459">
        <v>645</v>
      </c>
      <c r="AD9459">
        <v>0.5</v>
      </c>
      <c r="AE9459">
        <v>0.03</v>
      </c>
      <c r="AF9459">
        <v>15</v>
      </c>
      <c r="AG9459">
        <v>780</v>
      </c>
      <c r="AH9459">
        <v>8</v>
      </c>
      <c r="AI9459">
        <v>1</v>
      </c>
      <c r="AJ9459">
        <v>6</v>
      </c>
      <c r="AK9459">
        <v>77</v>
      </c>
      <c r="AL9459">
        <v>0.04</v>
      </c>
      <c r="AM9459">
        <v>5</v>
      </c>
      <c r="AN9459">
        <v>5</v>
      </c>
      <c r="AO9459">
        <v>51</v>
      </c>
      <c r="AP9459">
        <v>5</v>
      </c>
      <c r="AQ9459">
        <v>80</v>
      </c>
    </row>
    <row r="9460" spans="1:43" hidden="1" x14ac:dyDescent="0.25">
      <c r="A9460" t="s">
        <v>34401</v>
      </c>
      <c r="B9460" t="s">
        <v>34402</v>
      </c>
      <c r="C9460" s="1" t="str">
        <f t="shared" si="652"/>
        <v>21:0154</v>
      </c>
      <c r="D9460" s="1" t="str">
        <f t="shared" si="653"/>
        <v>21:0064</v>
      </c>
      <c r="E9460" t="s">
        <v>34396</v>
      </c>
      <c r="F9460" t="s">
        <v>34403</v>
      </c>
      <c r="H9460">
        <v>53.684186400000002</v>
      </c>
      <c r="I9460">
        <v>-125.4943798</v>
      </c>
      <c r="J9460" s="1" t="str">
        <f t="shared" si="651"/>
        <v>Till</v>
      </c>
      <c r="K9460" s="1" t="str">
        <f t="shared" si="654"/>
        <v>&lt;63 micron</v>
      </c>
      <c r="L9460">
        <v>0.1</v>
      </c>
      <c r="M9460">
        <v>1.73</v>
      </c>
      <c r="N9460">
        <v>12</v>
      </c>
      <c r="O9460">
        <v>200</v>
      </c>
      <c r="P9460">
        <v>0.5</v>
      </c>
      <c r="Q9460">
        <v>1</v>
      </c>
      <c r="R9460">
        <v>0.57999999999999996</v>
      </c>
      <c r="S9460">
        <v>0.25</v>
      </c>
      <c r="T9460">
        <v>9</v>
      </c>
      <c r="U9460">
        <v>20</v>
      </c>
      <c r="V9460">
        <v>25</v>
      </c>
      <c r="W9460">
        <v>3.14</v>
      </c>
      <c r="X9460">
        <v>10</v>
      </c>
      <c r="Z9460">
        <v>0.1</v>
      </c>
      <c r="AA9460">
        <v>20</v>
      </c>
      <c r="AB9460">
        <v>0.51</v>
      </c>
      <c r="AC9460">
        <v>720</v>
      </c>
      <c r="AD9460">
        <v>0.5</v>
      </c>
      <c r="AE9460">
        <v>0.03</v>
      </c>
      <c r="AF9460">
        <v>16</v>
      </c>
      <c r="AG9460">
        <v>760</v>
      </c>
      <c r="AH9460">
        <v>8</v>
      </c>
      <c r="AI9460">
        <v>1</v>
      </c>
      <c r="AJ9460">
        <v>7</v>
      </c>
      <c r="AK9460">
        <v>76</v>
      </c>
      <c r="AL9460">
        <v>0.04</v>
      </c>
      <c r="AM9460">
        <v>5</v>
      </c>
      <c r="AN9460">
        <v>5</v>
      </c>
      <c r="AO9460">
        <v>52</v>
      </c>
      <c r="AP9460">
        <v>5</v>
      </c>
      <c r="AQ9460">
        <v>78</v>
      </c>
    </row>
    <row r="9461" spans="1:43" hidden="1" x14ac:dyDescent="0.25">
      <c r="A9461" t="s">
        <v>34404</v>
      </c>
      <c r="B9461" t="s">
        <v>34405</v>
      </c>
      <c r="C9461" s="1" t="str">
        <f t="shared" si="652"/>
        <v>21:0154</v>
      </c>
      <c r="D9461" s="1" t="str">
        <f t="shared" si="653"/>
        <v>21:0064</v>
      </c>
      <c r="E9461" t="s">
        <v>34406</v>
      </c>
      <c r="F9461" t="s">
        <v>34407</v>
      </c>
      <c r="H9461">
        <v>53.625592400000002</v>
      </c>
      <c r="I9461">
        <v>-125.4909213</v>
      </c>
      <c r="J9461" s="1" t="str">
        <f t="shared" si="651"/>
        <v>Till</v>
      </c>
      <c r="K9461" s="1" t="str">
        <f t="shared" si="654"/>
        <v>&lt;63 micron</v>
      </c>
      <c r="L9461">
        <v>0.1</v>
      </c>
      <c r="M9461">
        <v>1.42</v>
      </c>
      <c r="N9461">
        <v>44</v>
      </c>
      <c r="O9461">
        <v>170</v>
      </c>
      <c r="P9461">
        <v>0.5</v>
      </c>
      <c r="Q9461">
        <v>1</v>
      </c>
      <c r="R9461">
        <v>0.6</v>
      </c>
      <c r="S9461">
        <v>0.25</v>
      </c>
      <c r="T9461">
        <v>9</v>
      </c>
      <c r="U9461">
        <v>18</v>
      </c>
      <c r="V9461">
        <v>19</v>
      </c>
      <c r="W9461">
        <v>2.95</v>
      </c>
      <c r="X9461">
        <v>10</v>
      </c>
      <c r="Z9461">
        <v>0.16</v>
      </c>
      <c r="AA9461">
        <v>30</v>
      </c>
      <c r="AB9461">
        <v>0.41</v>
      </c>
      <c r="AC9461">
        <v>800</v>
      </c>
      <c r="AD9461">
        <v>1</v>
      </c>
      <c r="AE9461">
        <v>0.03</v>
      </c>
      <c r="AF9461">
        <v>13</v>
      </c>
      <c r="AG9461">
        <v>840</v>
      </c>
      <c r="AH9461">
        <v>12</v>
      </c>
      <c r="AI9461">
        <v>2</v>
      </c>
      <c r="AJ9461">
        <v>6</v>
      </c>
      <c r="AK9461">
        <v>78</v>
      </c>
      <c r="AL9461">
        <v>0.05</v>
      </c>
      <c r="AM9461">
        <v>5</v>
      </c>
      <c r="AN9461">
        <v>5</v>
      </c>
      <c r="AO9461">
        <v>51</v>
      </c>
      <c r="AP9461">
        <v>5</v>
      </c>
      <c r="AQ9461">
        <v>78</v>
      </c>
    </row>
    <row r="9462" spans="1:43" hidden="1" x14ac:dyDescent="0.25">
      <c r="A9462" t="s">
        <v>34408</v>
      </c>
      <c r="B9462" t="s">
        <v>34409</v>
      </c>
      <c r="C9462" s="1" t="str">
        <f t="shared" si="652"/>
        <v>21:0154</v>
      </c>
      <c r="D9462" s="1" t="str">
        <f t="shared" si="653"/>
        <v>21:0064</v>
      </c>
      <c r="E9462" t="s">
        <v>34410</v>
      </c>
      <c r="F9462" t="s">
        <v>34411</v>
      </c>
      <c r="H9462">
        <v>53.706830600000004</v>
      </c>
      <c r="I9462">
        <v>-125.4536683</v>
      </c>
      <c r="J9462" s="1" t="str">
        <f t="shared" si="651"/>
        <v>Till</v>
      </c>
      <c r="K9462" s="1" t="str">
        <f t="shared" si="654"/>
        <v>&lt;63 micron</v>
      </c>
      <c r="L9462">
        <v>0.1</v>
      </c>
      <c r="M9462">
        <v>1.86</v>
      </c>
      <c r="N9462">
        <v>14</v>
      </c>
      <c r="O9462">
        <v>200</v>
      </c>
      <c r="P9462">
        <v>0.5</v>
      </c>
      <c r="Q9462">
        <v>1</v>
      </c>
      <c r="R9462">
        <v>0.62</v>
      </c>
      <c r="S9462">
        <v>0.25</v>
      </c>
      <c r="T9462">
        <v>9</v>
      </c>
      <c r="U9462">
        <v>20</v>
      </c>
      <c r="V9462">
        <v>23</v>
      </c>
      <c r="W9462">
        <v>3.01</v>
      </c>
      <c r="X9462">
        <v>10</v>
      </c>
      <c r="Z9462">
        <v>0.14000000000000001</v>
      </c>
      <c r="AA9462">
        <v>20</v>
      </c>
      <c r="AB9462">
        <v>0.49</v>
      </c>
      <c r="AC9462">
        <v>625</v>
      </c>
      <c r="AD9462">
        <v>0.5</v>
      </c>
      <c r="AE9462">
        <v>0.04</v>
      </c>
      <c r="AF9462">
        <v>14</v>
      </c>
      <c r="AG9462">
        <v>690</v>
      </c>
      <c r="AH9462">
        <v>8</v>
      </c>
      <c r="AI9462">
        <v>1</v>
      </c>
      <c r="AJ9462">
        <v>7</v>
      </c>
      <c r="AK9462">
        <v>78</v>
      </c>
      <c r="AL9462">
        <v>0.05</v>
      </c>
      <c r="AM9462">
        <v>5</v>
      </c>
      <c r="AN9462">
        <v>5</v>
      </c>
      <c r="AO9462">
        <v>54</v>
      </c>
      <c r="AP9462">
        <v>5</v>
      </c>
      <c r="AQ9462">
        <v>68</v>
      </c>
    </row>
    <row r="9463" spans="1:43" hidden="1" x14ac:dyDescent="0.25">
      <c r="A9463" t="s">
        <v>34412</v>
      </c>
      <c r="B9463" t="s">
        <v>34413</v>
      </c>
      <c r="C9463" s="1" t="str">
        <f t="shared" si="652"/>
        <v>21:0154</v>
      </c>
      <c r="D9463" s="1" t="str">
        <f t="shared" si="653"/>
        <v>21:0064</v>
      </c>
      <c r="E9463" t="s">
        <v>34414</v>
      </c>
      <c r="F9463" t="s">
        <v>34415</v>
      </c>
      <c r="H9463">
        <v>53.701678700000002</v>
      </c>
      <c r="I9463">
        <v>-125.3973076</v>
      </c>
      <c r="J9463" s="1" t="str">
        <f t="shared" si="651"/>
        <v>Till</v>
      </c>
      <c r="K9463" s="1" t="str">
        <f t="shared" si="654"/>
        <v>&lt;63 micron</v>
      </c>
      <c r="L9463">
        <v>0.1</v>
      </c>
      <c r="M9463">
        <v>1.96</v>
      </c>
      <c r="N9463">
        <v>16</v>
      </c>
      <c r="O9463">
        <v>260</v>
      </c>
      <c r="P9463">
        <v>0.5</v>
      </c>
      <c r="Q9463">
        <v>1</v>
      </c>
      <c r="R9463">
        <v>1.23</v>
      </c>
      <c r="S9463">
        <v>0.25</v>
      </c>
      <c r="T9463">
        <v>12</v>
      </c>
      <c r="U9463">
        <v>22</v>
      </c>
      <c r="V9463">
        <v>24</v>
      </c>
      <c r="W9463">
        <v>3.16</v>
      </c>
      <c r="X9463">
        <v>10</v>
      </c>
      <c r="Z9463">
        <v>0.22</v>
      </c>
      <c r="AA9463">
        <v>10</v>
      </c>
      <c r="AB9463">
        <v>0.64</v>
      </c>
      <c r="AC9463">
        <v>830</v>
      </c>
      <c r="AD9463">
        <v>1</v>
      </c>
      <c r="AE9463">
        <v>7.0000000000000007E-2</v>
      </c>
      <c r="AF9463">
        <v>18</v>
      </c>
      <c r="AG9463">
        <v>900</v>
      </c>
      <c r="AH9463">
        <v>6</v>
      </c>
      <c r="AI9463">
        <v>1</v>
      </c>
      <c r="AJ9463">
        <v>7</v>
      </c>
      <c r="AK9463">
        <v>110</v>
      </c>
      <c r="AL9463">
        <v>7.0000000000000007E-2</v>
      </c>
      <c r="AM9463">
        <v>5</v>
      </c>
      <c r="AN9463">
        <v>5</v>
      </c>
      <c r="AO9463">
        <v>61</v>
      </c>
      <c r="AP9463">
        <v>5</v>
      </c>
      <c r="AQ9463">
        <v>72</v>
      </c>
    </row>
    <row r="9464" spans="1:43" hidden="1" x14ac:dyDescent="0.25">
      <c r="A9464" t="s">
        <v>34416</v>
      </c>
      <c r="B9464" t="s">
        <v>34417</v>
      </c>
      <c r="C9464" s="1" t="str">
        <f t="shared" si="652"/>
        <v>21:0154</v>
      </c>
      <c r="D9464" s="1" t="str">
        <f t="shared" si="653"/>
        <v>21:0064</v>
      </c>
      <c r="E9464" t="s">
        <v>34418</v>
      </c>
      <c r="F9464" t="s">
        <v>34419</v>
      </c>
      <c r="H9464">
        <v>53.694008199999999</v>
      </c>
      <c r="I9464">
        <v>-125.3419576</v>
      </c>
      <c r="J9464" s="1" t="str">
        <f t="shared" si="651"/>
        <v>Till</v>
      </c>
      <c r="K9464" s="1" t="str">
        <f t="shared" si="654"/>
        <v>&lt;63 micron</v>
      </c>
      <c r="L9464">
        <v>0.1</v>
      </c>
      <c r="M9464">
        <v>1.37</v>
      </c>
      <c r="N9464">
        <v>10</v>
      </c>
      <c r="O9464">
        <v>180</v>
      </c>
      <c r="P9464">
        <v>0.25</v>
      </c>
      <c r="Q9464">
        <v>1</v>
      </c>
      <c r="R9464">
        <v>0.65</v>
      </c>
      <c r="S9464">
        <v>0.25</v>
      </c>
      <c r="T9464">
        <v>5</v>
      </c>
      <c r="U9464">
        <v>16</v>
      </c>
      <c r="V9464">
        <v>10</v>
      </c>
      <c r="W9464">
        <v>2.09</v>
      </c>
      <c r="X9464">
        <v>10</v>
      </c>
      <c r="Z9464">
        <v>0.13</v>
      </c>
      <c r="AA9464">
        <v>10</v>
      </c>
      <c r="AB9464">
        <v>0.32</v>
      </c>
      <c r="AC9464">
        <v>360</v>
      </c>
      <c r="AD9464">
        <v>0.5</v>
      </c>
      <c r="AE9464">
        <v>0.06</v>
      </c>
      <c r="AF9464">
        <v>8</v>
      </c>
      <c r="AG9464">
        <v>680</v>
      </c>
      <c r="AH9464">
        <v>6</v>
      </c>
      <c r="AI9464">
        <v>1</v>
      </c>
      <c r="AJ9464">
        <v>4</v>
      </c>
      <c r="AK9464">
        <v>95</v>
      </c>
      <c r="AL9464">
        <v>7.0000000000000007E-2</v>
      </c>
      <c r="AM9464">
        <v>5</v>
      </c>
      <c r="AN9464">
        <v>5</v>
      </c>
      <c r="AO9464">
        <v>45</v>
      </c>
      <c r="AP9464">
        <v>5</v>
      </c>
      <c r="AQ9464">
        <v>40</v>
      </c>
    </row>
    <row r="9465" spans="1:43" hidden="1" x14ac:dyDescent="0.25">
      <c r="A9465" t="s">
        <v>34420</v>
      </c>
      <c r="B9465" t="s">
        <v>34421</v>
      </c>
      <c r="C9465" s="1" t="str">
        <f t="shared" si="652"/>
        <v>21:0154</v>
      </c>
      <c r="D9465" s="1" t="str">
        <f t="shared" si="653"/>
        <v>21:0064</v>
      </c>
      <c r="E9465" t="s">
        <v>34422</v>
      </c>
      <c r="F9465" t="s">
        <v>34423</v>
      </c>
      <c r="H9465">
        <v>53.700442899999999</v>
      </c>
      <c r="I9465">
        <v>-125.28815090000001</v>
      </c>
      <c r="J9465" s="1" t="str">
        <f t="shared" si="651"/>
        <v>Till</v>
      </c>
      <c r="K9465" s="1" t="str">
        <f t="shared" si="654"/>
        <v>&lt;63 micron</v>
      </c>
      <c r="L9465">
        <v>0.1</v>
      </c>
      <c r="M9465">
        <v>1.76</v>
      </c>
      <c r="N9465">
        <v>12</v>
      </c>
      <c r="O9465">
        <v>220</v>
      </c>
      <c r="P9465">
        <v>0.5</v>
      </c>
      <c r="Q9465">
        <v>1</v>
      </c>
      <c r="R9465">
        <v>0.85</v>
      </c>
      <c r="S9465">
        <v>0.25</v>
      </c>
      <c r="T9465">
        <v>10</v>
      </c>
      <c r="U9465">
        <v>17</v>
      </c>
      <c r="V9465">
        <v>16</v>
      </c>
      <c r="W9465">
        <v>2.6</v>
      </c>
      <c r="X9465">
        <v>10</v>
      </c>
      <c r="Z9465">
        <v>0.22</v>
      </c>
      <c r="AA9465">
        <v>10</v>
      </c>
      <c r="AB9465">
        <v>0.53</v>
      </c>
      <c r="AC9465">
        <v>725</v>
      </c>
      <c r="AD9465">
        <v>1</v>
      </c>
      <c r="AE9465">
        <v>0.06</v>
      </c>
      <c r="AF9465">
        <v>15</v>
      </c>
      <c r="AG9465">
        <v>670</v>
      </c>
      <c r="AH9465">
        <v>6</v>
      </c>
      <c r="AI9465">
        <v>1</v>
      </c>
      <c r="AJ9465">
        <v>6</v>
      </c>
      <c r="AK9465">
        <v>84</v>
      </c>
      <c r="AL9465">
        <v>0.08</v>
      </c>
      <c r="AM9465">
        <v>5</v>
      </c>
      <c r="AN9465">
        <v>5</v>
      </c>
      <c r="AO9465">
        <v>51</v>
      </c>
      <c r="AP9465">
        <v>5</v>
      </c>
      <c r="AQ9465">
        <v>62</v>
      </c>
    </row>
    <row r="9466" spans="1:43" hidden="1" x14ac:dyDescent="0.25">
      <c r="A9466" t="s">
        <v>34424</v>
      </c>
      <c r="B9466" t="s">
        <v>34425</v>
      </c>
      <c r="C9466" s="1" t="str">
        <f t="shared" si="652"/>
        <v>21:0154</v>
      </c>
      <c r="D9466" s="1" t="str">
        <f t="shared" si="653"/>
        <v>21:0064</v>
      </c>
      <c r="E9466" t="s">
        <v>34426</v>
      </c>
      <c r="F9466" t="s">
        <v>34427</v>
      </c>
      <c r="H9466">
        <v>53.707518100000001</v>
      </c>
      <c r="I9466">
        <v>-125.24686370000001</v>
      </c>
      <c r="J9466" s="1" t="str">
        <f t="shared" si="651"/>
        <v>Till</v>
      </c>
      <c r="K9466" s="1" t="str">
        <f t="shared" si="654"/>
        <v>&lt;63 micron</v>
      </c>
      <c r="L9466">
        <v>0.1</v>
      </c>
      <c r="M9466">
        <v>1.1100000000000001</v>
      </c>
      <c r="N9466">
        <v>6</v>
      </c>
      <c r="O9466">
        <v>150</v>
      </c>
      <c r="P9466">
        <v>0.25</v>
      </c>
      <c r="Q9466">
        <v>1</v>
      </c>
      <c r="R9466">
        <v>0.39</v>
      </c>
      <c r="S9466">
        <v>0.25</v>
      </c>
      <c r="T9466">
        <v>4</v>
      </c>
      <c r="U9466">
        <v>13</v>
      </c>
      <c r="V9466">
        <v>8</v>
      </c>
      <c r="W9466">
        <v>1.73</v>
      </c>
      <c r="X9466">
        <v>10</v>
      </c>
      <c r="Z9466">
        <v>0.2</v>
      </c>
      <c r="AA9466">
        <v>10</v>
      </c>
      <c r="AB9466">
        <v>0.19</v>
      </c>
      <c r="AC9466">
        <v>350</v>
      </c>
      <c r="AD9466">
        <v>0.5</v>
      </c>
      <c r="AE9466">
        <v>0.04</v>
      </c>
      <c r="AF9466">
        <v>6</v>
      </c>
      <c r="AG9466">
        <v>430</v>
      </c>
      <c r="AH9466">
        <v>6</v>
      </c>
      <c r="AI9466">
        <v>2</v>
      </c>
      <c r="AJ9466">
        <v>4</v>
      </c>
      <c r="AK9466">
        <v>49</v>
      </c>
      <c r="AL9466">
        <v>7.0000000000000007E-2</v>
      </c>
      <c r="AM9466">
        <v>5</v>
      </c>
      <c r="AN9466">
        <v>5</v>
      </c>
      <c r="AO9466">
        <v>36</v>
      </c>
      <c r="AP9466">
        <v>5</v>
      </c>
      <c r="AQ9466">
        <v>36</v>
      </c>
    </row>
    <row r="9467" spans="1:43" hidden="1" x14ac:dyDescent="0.25">
      <c r="A9467" t="s">
        <v>34428</v>
      </c>
      <c r="B9467" t="s">
        <v>34429</v>
      </c>
      <c r="C9467" s="1" t="str">
        <f t="shared" si="652"/>
        <v>21:0154</v>
      </c>
      <c r="D9467" s="1" t="str">
        <f t="shared" si="653"/>
        <v>21:0064</v>
      </c>
      <c r="E9467" t="s">
        <v>34430</v>
      </c>
      <c r="F9467" t="s">
        <v>34431</v>
      </c>
      <c r="H9467">
        <v>53.706523400000002</v>
      </c>
      <c r="I9467">
        <v>-125.2036255</v>
      </c>
      <c r="J9467" s="1" t="str">
        <f t="shared" si="651"/>
        <v>Till</v>
      </c>
      <c r="K9467" s="1" t="str">
        <f t="shared" si="654"/>
        <v>&lt;63 micron</v>
      </c>
      <c r="L9467">
        <v>0.1</v>
      </c>
      <c r="M9467">
        <v>0.99</v>
      </c>
      <c r="N9467">
        <v>10</v>
      </c>
      <c r="O9467">
        <v>170</v>
      </c>
      <c r="P9467">
        <v>0.25</v>
      </c>
      <c r="Q9467">
        <v>1</v>
      </c>
      <c r="R9467">
        <v>0.52</v>
      </c>
      <c r="S9467">
        <v>0.25</v>
      </c>
      <c r="T9467">
        <v>7</v>
      </c>
      <c r="U9467">
        <v>15</v>
      </c>
      <c r="V9467">
        <v>9</v>
      </c>
      <c r="W9467">
        <v>1.99</v>
      </c>
      <c r="X9467">
        <v>10</v>
      </c>
      <c r="Z9467">
        <v>0.16</v>
      </c>
      <c r="AA9467">
        <v>10</v>
      </c>
      <c r="AB9467">
        <v>0.32</v>
      </c>
      <c r="AC9467">
        <v>445</v>
      </c>
      <c r="AD9467">
        <v>0.5</v>
      </c>
      <c r="AE9467">
        <v>0.05</v>
      </c>
      <c r="AF9467">
        <v>8</v>
      </c>
      <c r="AG9467">
        <v>820</v>
      </c>
      <c r="AH9467">
        <v>4</v>
      </c>
      <c r="AI9467">
        <v>1</v>
      </c>
      <c r="AJ9467">
        <v>4</v>
      </c>
      <c r="AK9467">
        <v>50</v>
      </c>
      <c r="AL9467">
        <v>0.08</v>
      </c>
      <c r="AM9467">
        <v>5</v>
      </c>
      <c r="AN9467">
        <v>5</v>
      </c>
      <c r="AO9467">
        <v>50</v>
      </c>
      <c r="AP9467">
        <v>5</v>
      </c>
      <c r="AQ9467">
        <v>46</v>
      </c>
    </row>
    <row r="9468" spans="1:43" hidden="1" x14ac:dyDescent="0.25">
      <c r="A9468" t="s">
        <v>34432</v>
      </c>
      <c r="B9468" t="s">
        <v>34433</v>
      </c>
      <c r="C9468" s="1" t="str">
        <f t="shared" si="652"/>
        <v>21:0154</v>
      </c>
      <c r="D9468" s="1" t="str">
        <f t="shared" si="653"/>
        <v>21:0064</v>
      </c>
      <c r="E9468" t="s">
        <v>34430</v>
      </c>
      <c r="F9468" t="s">
        <v>34434</v>
      </c>
      <c r="H9468">
        <v>53.706523400000002</v>
      </c>
      <c r="I9468">
        <v>-125.2036255</v>
      </c>
      <c r="J9468" s="1" t="str">
        <f t="shared" si="651"/>
        <v>Till</v>
      </c>
      <c r="K9468" s="1" t="str">
        <f t="shared" si="654"/>
        <v>&lt;63 micron</v>
      </c>
      <c r="L9468">
        <v>0.1</v>
      </c>
      <c r="M9468">
        <v>1.04</v>
      </c>
      <c r="N9468">
        <v>10</v>
      </c>
      <c r="O9468">
        <v>150</v>
      </c>
      <c r="P9468">
        <v>0.25</v>
      </c>
      <c r="Q9468">
        <v>1</v>
      </c>
      <c r="R9468">
        <v>0.54</v>
      </c>
      <c r="S9468">
        <v>0.25</v>
      </c>
      <c r="T9468">
        <v>6</v>
      </c>
      <c r="U9468">
        <v>16</v>
      </c>
      <c r="V9468">
        <v>11</v>
      </c>
      <c r="W9468">
        <v>2.1800000000000002</v>
      </c>
      <c r="X9468">
        <v>10</v>
      </c>
      <c r="Z9468">
        <v>0.16</v>
      </c>
      <c r="AA9468">
        <v>20</v>
      </c>
      <c r="AB9468">
        <v>0.37</v>
      </c>
      <c r="AC9468">
        <v>335</v>
      </c>
      <c r="AD9468">
        <v>0.5</v>
      </c>
      <c r="AE9468">
        <v>0.06</v>
      </c>
      <c r="AF9468">
        <v>8</v>
      </c>
      <c r="AG9468">
        <v>870</v>
      </c>
      <c r="AH9468">
        <v>4</v>
      </c>
      <c r="AI9468">
        <v>2</v>
      </c>
      <c r="AJ9468">
        <v>5</v>
      </c>
      <c r="AK9468">
        <v>62</v>
      </c>
      <c r="AL9468">
        <v>0.08</v>
      </c>
      <c r="AM9468">
        <v>5</v>
      </c>
      <c r="AN9468">
        <v>10</v>
      </c>
      <c r="AO9468">
        <v>53</v>
      </c>
      <c r="AP9468">
        <v>5</v>
      </c>
      <c r="AQ9468">
        <v>50</v>
      </c>
    </row>
    <row r="9469" spans="1:43" hidden="1" x14ac:dyDescent="0.25">
      <c r="A9469" t="s">
        <v>34435</v>
      </c>
      <c r="B9469" t="s">
        <v>34436</v>
      </c>
      <c r="C9469" s="1" t="str">
        <f t="shared" si="652"/>
        <v>21:0154</v>
      </c>
      <c r="D9469" s="1" t="str">
        <f t="shared" si="653"/>
        <v>21:0064</v>
      </c>
      <c r="E9469" t="s">
        <v>34437</v>
      </c>
      <c r="F9469" t="s">
        <v>34438</v>
      </c>
      <c r="H9469">
        <v>53.676558200000002</v>
      </c>
      <c r="I9469">
        <v>-125.1331656</v>
      </c>
      <c r="J9469" s="1" t="str">
        <f t="shared" si="651"/>
        <v>Till</v>
      </c>
      <c r="K9469" s="1" t="str">
        <f t="shared" si="654"/>
        <v>&lt;63 micron</v>
      </c>
      <c r="L9469">
        <v>0.1</v>
      </c>
      <c r="M9469">
        <v>0.69</v>
      </c>
      <c r="N9469">
        <v>6</v>
      </c>
      <c r="O9469">
        <v>160</v>
      </c>
      <c r="P9469">
        <v>0.25</v>
      </c>
      <c r="Q9469">
        <v>1</v>
      </c>
      <c r="R9469">
        <v>0.52</v>
      </c>
      <c r="S9469">
        <v>0.25</v>
      </c>
      <c r="T9469">
        <v>7</v>
      </c>
      <c r="U9469">
        <v>14</v>
      </c>
      <c r="V9469">
        <v>10</v>
      </c>
      <c r="W9469">
        <v>1.98</v>
      </c>
      <c r="X9469">
        <v>10</v>
      </c>
      <c r="Z9469">
        <v>0.11</v>
      </c>
      <c r="AA9469">
        <v>10</v>
      </c>
      <c r="AB9469">
        <v>0.28999999999999998</v>
      </c>
      <c r="AC9469">
        <v>385</v>
      </c>
      <c r="AD9469">
        <v>0.5</v>
      </c>
      <c r="AE9469">
        <v>0.04</v>
      </c>
      <c r="AF9469">
        <v>11</v>
      </c>
      <c r="AG9469">
        <v>990</v>
      </c>
      <c r="AH9469">
        <v>2</v>
      </c>
      <c r="AI9469">
        <v>1</v>
      </c>
      <c r="AJ9469">
        <v>3</v>
      </c>
      <c r="AK9469">
        <v>54</v>
      </c>
      <c r="AL9469">
        <v>0.08</v>
      </c>
      <c r="AM9469">
        <v>5</v>
      </c>
      <c r="AN9469">
        <v>5</v>
      </c>
      <c r="AO9469">
        <v>51</v>
      </c>
      <c r="AP9469">
        <v>5</v>
      </c>
      <c r="AQ9469">
        <v>40</v>
      </c>
    </row>
    <row r="9470" spans="1:43" hidden="1" x14ac:dyDescent="0.25">
      <c r="A9470" t="s">
        <v>34439</v>
      </c>
      <c r="B9470" t="s">
        <v>34440</v>
      </c>
      <c r="C9470" s="1" t="str">
        <f t="shared" si="652"/>
        <v>21:0154</v>
      </c>
      <c r="D9470" s="1" t="str">
        <f t="shared" si="653"/>
        <v>21:0064</v>
      </c>
      <c r="E9470" t="s">
        <v>34441</v>
      </c>
      <c r="F9470" t="s">
        <v>34442</v>
      </c>
      <c r="H9470">
        <v>53.653325500000001</v>
      </c>
      <c r="I9470">
        <v>-125.1251821</v>
      </c>
      <c r="J9470" s="1" t="str">
        <f t="shared" si="651"/>
        <v>Till</v>
      </c>
      <c r="K9470" s="1" t="str">
        <f t="shared" si="654"/>
        <v>&lt;63 micron</v>
      </c>
      <c r="L9470">
        <v>0.1</v>
      </c>
      <c r="M9470">
        <v>1.31</v>
      </c>
      <c r="N9470">
        <v>10</v>
      </c>
      <c r="O9470">
        <v>190</v>
      </c>
      <c r="P9470">
        <v>0.25</v>
      </c>
      <c r="Q9470">
        <v>1</v>
      </c>
      <c r="R9470">
        <v>0.73</v>
      </c>
      <c r="S9470">
        <v>0.25</v>
      </c>
      <c r="T9470">
        <v>10</v>
      </c>
      <c r="U9470">
        <v>20</v>
      </c>
      <c r="V9470">
        <v>14</v>
      </c>
      <c r="W9470">
        <v>2.59</v>
      </c>
      <c r="X9470">
        <v>10</v>
      </c>
      <c r="Z9470">
        <v>0.18</v>
      </c>
      <c r="AA9470">
        <v>20</v>
      </c>
      <c r="AB9470">
        <v>0.44</v>
      </c>
      <c r="AC9470">
        <v>755</v>
      </c>
      <c r="AD9470">
        <v>1</v>
      </c>
      <c r="AE9470">
        <v>0.04</v>
      </c>
      <c r="AF9470">
        <v>14</v>
      </c>
      <c r="AG9470">
        <v>970</v>
      </c>
      <c r="AH9470">
        <v>4</v>
      </c>
      <c r="AI9470">
        <v>1</v>
      </c>
      <c r="AJ9470">
        <v>5</v>
      </c>
      <c r="AK9470">
        <v>73</v>
      </c>
      <c r="AL9470">
        <v>0.09</v>
      </c>
      <c r="AM9470">
        <v>5</v>
      </c>
      <c r="AN9470">
        <v>5</v>
      </c>
      <c r="AO9470">
        <v>53</v>
      </c>
      <c r="AP9470">
        <v>5</v>
      </c>
      <c r="AQ9470">
        <v>60</v>
      </c>
    </row>
    <row r="9471" spans="1:43" hidden="1" x14ac:dyDescent="0.25">
      <c r="A9471" t="s">
        <v>34443</v>
      </c>
      <c r="B9471" t="s">
        <v>34444</v>
      </c>
      <c r="C9471" s="1" t="str">
        <f t="shared" si="652"/>
        <v>21:0154</v>
      </c>
      <c r="D9471" s="1" t="str">
        <f t="shared" si="653"/>
        <v>21:0064</v>
      </c>
      <c r="E9471" t="s">
        <v>34441</v>
      </c>
      <c r="F9471" t="s">
        <v>34445</v>
      </c>
      <c r="H9471">
        <v>53.653325500000001</v>
      </c>
      <c r="I9471">
        <v>-125.1251821</v>
      </c>
      <c r="J9471" s="1" t="str">
        <f t="shared" si="651"/>
        <v>Till</v>
      </c>
      <c r="K9471" s="1" t="str">
        <f t="shared" si="654"/>
        <v>&lt;63 micron</v>
      </c>
      <c r="L9471">
        <v>0.1</v>
      </c>
      <c r="M9471">
        <v>1.24</v>
      </c>
      <c r="N9471">
        <v>12</v>
      </c>
      <c r="O9471">
        <v>160</v>
      </c>
      <c r="P9471">
        <v>0.25</v>
      </c>
      <c r="Q9471">
        <v>1</v>
      </c>
      <c r="R9471">
        <v>0.65</v>
      </c>
      <c r="S9471">
        <v>0.25</v>
      </c>
      <c r="T9471">
        <v>9</v>
      </c>
      <c r="U9471">
        <v>19</v>
      </c>
      <c r="V9471">
        <v>13</v>
      </c>
      <c r="W9471">
        <v>2.4300000000000002</v>
      </c>
      <c r="X9471">
        <v>10</v>
      </c>
      <c r="Z9471">
        <v>0.18</v>
      </c>
      <c r="AA9471">
        <v>20</v>
      </c>
      <c r="AB9471">
        <v>0.4</v>
      </c>
      <c r="AC9471">
        <v>575</v>
      </c>
      <c r="AD9471">
        <v>1</v>
      </c>
      <c r="AE9471">
        <v>0.04</v>
      </c>
      <c r="AF9471">
        <v>12</v>
      </c>
      <c r="AG9471">
        <v>940</v>
      </c>
      <c r="AH9471">
        <v>4</v>
      </c>
      <c r="AI9471">
        <v>1</v>
      </c>
      <c r="AJ9471">
        <v>5</v>
      </c>
      <c r="AK9471">
        <v>68</v>
      </c>
      <c r="AL9471">
        <v>0.09</v>
      </c>
      <c r="AM9471">
        <v>5</v>
      </c>
      <c r="AN9471">
        <v>5</v>
      </c>
      <c r="AO9471">
        <v>53</v>
      </c>
      <c r="AP9471">
        <v>5</v>
      </c>
      <c r="AQ9471">
        <v>58</v>
      </c>
    </row>
    <row r="9472" spans="1:43" hidden="1" x14ac:dyDescent="0.25">
      <c r="A9472" t="s">
        <v>34446</v>
      </c>
      <c r="B9472" t="s">
        <v>34447</v>
      </c>
      <c r="C9472" s="1" t="str">
        <f t="shared" si="652"/>
        <v>21:0154</v>
      </c>
      <c r="D9472" s="1" t="str">
        <f t="shared" si="653"/>
        <v>21:0064</v>
      </c>
      <c r="E9472" t="s">
        <v>34441</v>
      </c>
      <c r="F9472" t="s">
        <v>34448</v>
      </c>
      <c r="H9472">
        <v>53.653325500000001</v>
      </c>
      <c r="I9472">
        <v>-125.1251821</v>
      </c>
      <c r="J9472" s="1" t="str">
        <f t="shared" si="651"/>
        <v>Till</v>
      </c>
      <c r="K9472" s="1" t="str">
        <f t="shared" si="654"/>
        <v>&lt;63 micron</v>
      </c>
      <c r="L9472">
        <v>0.1</v>
      </c>
      <c r="M9472">
        <v>1.19</v>
      </c>
      <c r="N9472">
        <v>8</v>
      </c>
      <c r="O9472">
        <v>160</v>
      </c>
      <c r="P9472">
        <v>0.25</v>
      </c>
      <c r="Q9472">
        <v>1</v>
      </c>
      <c r="R9472">
        <v>0.6</v>
      </c>
      <c r="S9472">
        <v>0.25</v>
      </c>
      <c r="T9472">
        <v>8</v>
      </c>
      <c r="U9472">
        <v>17</v>
      </c>
      <c r="V9472">
        <v>11</v>
      </c>
      <c r="W9472">
        <v>2.2400000000000002</v>
      </c>
      <c r="X9472">
        <v>10</v>
      </c>
      <c r="Z9472">
        <v>0.18</v>
      </c>
      <c r="AA9472">
        <v>20</v>
      </c>
      <c r="AB9472">
        <v>0.37</v>
      </c>
      <c r="AC9472">
        <v>500</v>
      </c>
      <c r="AD9472">
        <v>0.5</v>
      </c>
      <c r="AE9472">
        <v>0.06</v>
      </c>
      <c r="AF9472">
        <v>11</v>
      </c>
      <c r="AG9472">
        <v>910</v>
      </c>
      <c r="AH9472">
        <v>4</v>
      </c>
      <c r="AI9472">
        <v>1</v>
      </c>
      <c r="AJ9472">
        <v>5</v>
      </c>
      <c r="AK9472">
        <v>66</v>
      </c>
      <c r="AL9472">
        <v>0.08</v>
      </c>
      <c r="AM9472">
        <v>5</v>
      </c>
      <c r="AN9472">
        <v>10</v>
      </c>
      <c r="AO9472">
        <v>50</v>
      </c>
      <c r="AP9472">
        <v>5</v>
      </c>
      <c r="AQ9472">
        <v>52</v>
      </c>
    </row>
    <row r="9473" spans="1:43" hidden="1" x14ac:dyDescent="0.25">
      <c r="A9473" t="s">
        <v>34449</v>
      </c>
      <c r="B9473" t="s">
        <v>34450</v>
      </c>
      <c r="C9473" s="1" t="str">
        <f t="shared" si="652"/>
        <v>21:0154</v>
      </c>
      <c r="D9473" s="1" t="str">
        <f t="shared" si="653"/>
        <v>21:0064</v>
      </c>
      <c r="E9473" t="s">
        <v>34451</v>
      </c>
      <c r="F9473" t="s">
        <v>34452</v>
      </c>
      <c r="H9473">
        <v>53.635120899999997</v>
      </c>
      <c r="I9473">
        <v>-125.08682810000001</v>
      </c>
      <c r="J9473" s="1" t="str">
        <f t="shared" si="651"/>
        <v>Till</v>
      </c>
      <c r="K9473" s="1" t="str">
        <f t="shared" si="654"/>
        <v>&lt;63 micron</v>
      </c>
      <c r="L9473">
        <v>0.1</v>
      </c>
      <c r="M9473">
        <v>1.34</v>
      </c>
      <c r="N9473">
        <v>16</v>
      </c>
      <c r="O9473">
        <v>150</v>
      </c>
      <c r="P9473">
        <v>0.25</v>
      </c>
      <c r="Q9473">
        <v>1</v>
      </c>
      <c r="R9473">
        <v>0.54</v>
      </c>
      <c r="S9473">
        <v>0.25</v>
      </c>
      <c r="T9473">
        <v>6</v>
      </c>
      <c r="U9473">
        <v>19</v>
      </c>
      <c r="V9473">
        <v>31</v>
      </c>
      <c r="W9473">
        <v>2.5499999999999998</v>
      </c>
      <c r="X9473">
        <v>10</v>
      </c>
      <c r="Z9473">
        <v>0.09</v>
      </c>
      <c r="AA9473">
        <v>30</v>
      </c>
      <c r="AB9473">
        <v>0.33</v>
      </c>
      <c r="AC9473">
        <v>345</v>
      </c>
      <c r="AD9473">
        <v>0.5</v>
      </c>
      <c r="AE9473">
        <v>0.05</v>
      </c>
      <c r="AF9473">
        <v>9</v>
      </c>
      <c r="AG9473">
        <v>800</v>
      </c>
      <c r="AH9473">
        <v>2</v>
      </c>
      <c r="AI9473">
        <v>1</v>
      </c>
      <c r="AJ9473">
        <v>6</v>
      </c>
      <c r="AK9473">
        <v>77</v>
      </c>
      <c r="AL9473">
        <v>0.09</v>
      </c>
      <c r="AM9473">
        <v>5</v>
      </c>
      <c r="AN9473">
        <v>5</v>
      </c>
      <c r="AO9473">
        <v>53</v>
      </c>
      <c r="AP9473">
        <v>5</v>
      </c>
      <c r="AQ9473">
        <v>44</v>
      </c>
    </row>
    <row r="9474" spans="1:43" hidden="1" x14ac:dyDescent="0.25">
      <c r="A9474" t="s">
        <v>34453</v>
      </c>
      <c r="B9474" t="s">
        <v>34454</v>
      </c>
      <c r="C9474" s="1" t="str">
        <f t="shared" si="652"/>
        <v>21:0154</v>
      </c>
      <c r="D9474" s="1" t="str">
        <f t="shared" si="653"/>
        <v>21:0064</v>
      </c>
      <c r="E9474" t="s">
        <v>34455</v>
      </c>
      <c r="F9474" t="s">
        <v>34456</v>
      </c>
      <c r="H9474">
        <v>53.6322835</v>
      </c>
      <c r="I9474">
        <v>-125.01635419999999</v>
      </c>
      <c r="J9474" s="1" t="str">
        <f t="shared" si="651"/>
        <v>Till</v>
      </c>
      <c r="K9474" s="1" t="str">
        <f t="shared" si="654"/>
        <v>&lt;63 micron</v>
      </c>
      <c r="L9474">
        <v>0.1</v>
      </c>
      <c r="M9474">
        <v>1.84</v>
      </c>
      <c r="N9474">
        <v>16</v>
      </c>
      <c r="O9474">
        <v>180</v>
      </c>
      <c r="P9474">
        <v>0.5</v>
      </c>
      <c r="Q9474">
        <v>1</v>
      </c>
      <c r="R9474">
        <v>1.17</v>
      </c>
      <c r="S9474">
        <v>0.25</v>
      </c>
      <c r="T9474">
        <v>13</v>
      </c>
      <c r="U9474">
        <v>19</v>
      </c>
      <c r="V9474">
        <v>28</v>
      </c>
      <c r="W9474">
        <v>3</v>
      </c>
      <c r="X9474">
        <v>10</v>
      </c>
      <c r="Z9474">
        <v>0.2</v>
      </c>
      <c r="AA9474">
        <v>30</v>
      </c>
      <c r="AB9474">
        <v>0.62</v>
      </c>
      <c r="AC9474">
        <v>895</v>
      </c>
      <c r="AD9474">
        <v>1</v>
      </c>
      <c r="AE9474">
        <v>0.05</v>
      </c>
      <c r="AF9474">
        <v>17</v>
      </c>
      <c r="AG9474">
        <v>870</v>
      </c>
      <c r="AH9474">
        <v>6</v>
      </c>
      <c r="AI9474">
        <v>1</v>
      </c>
      <c r="AJ9474">
        <v>7</v>
      </c>
      <c r="AK9474">
        <v>107</v>
      </c>
      <c r="AL9474">
        <v>7.0000000000000007E-2</v>
      </c>
      <c r="AM9474">
        <v>5</v>
      </c>
      <c r="AN9474">
        <v>5</v>
      </c>
      <c r="AO9474">
        <v>64</v>
      </c>
      <c r="AP9474">
        <v>5</v>
      </c>
      <c r="AQ9474">
        <v>72</v>
      </c>
    </row>
    <row r="9475" spans="1:43" hidden="1" x14ac:dyDescent="0.25">
      <c r="A9475" t="s">
        <v>34457</v>
      </c>
      <c r="B9475" t="s">
        <v>34458</v>
      </c>
      <c r="C9475" s="1" t="str">
        <f t="shared" si="652"/>
        <v>21:0154</v>
      </c>
      <c r="D9475" s="1" t="str">
        <f t="shared" si="653"/>
        <v>21:0064</v>
      </c>
      <c r="E9475" t="s">
        <v>34459</v>
      </c>
      <c r="F9475" t="s">
        <v>34460</v>
      </c>
      <c r="H9475">
        <v>53.5996381</v>
      </c>
      <c r="I9475">
        <v>-124.99288369999999</v>
      </c>
      <c r="J9475" s="1" t="str">
        <f t="shared" si="651"/>
        <v>Till</v>
      </c>
      <c r="K9475" s="1" t="str">
        <f t="shared" si="654"/>
        <v>&lt;63 micron</v>
      </c>
      <c r="L9475">
        <v>0.1</v>
      </c>
      <c r="M9475">
        <v>1.29</v>
      </c>
      <c r="N9475">
        <v>12</v>
      </c>
      <c r="O9475">
        <v>150</v>
      </c>
      <c r="P9475">
        <v>0.25</v>
      </c>
      <c r="Q9475">
        <v>1</v>
      </c>
      <c r="R9475">
        <v>0.79</v>
      </c>
      <c r="S9475">
        <v>0.25</v>
      </c>
      <c r="T9475">
        <v>9</v>
      </c>
      <c r="U9475">
        <v>23</v>
      </c>
      <c r="V9475">
        <v>20</v>
      </c>
      <c r="W9475">
        <v>2.81</v>
      </c>
      <c r="X9475">
        <v>10</v>
      </c>
      <c r="Z9475">
        <v>0.13</v>
      </c>
      <c r="AA9475">
        <v>20</v>
      </c>
      <c r="AB9475">
        <v>0.35</v>
      </c>
      <c r="AC9475">
        <v>600</v>
      </c>
      <c r="AD9475">
        <v>0.5</v>
      </c>
      <c r="AE9475">
        <v>0.04</v>
      </c>
      <c r="AF9475">
        <v>13</v>
      </c>
      <c r="AG9475">
        <v>1000</v>
      </c>
      <c r="AH9475">
        <v>6</v>
      </c>
      <c r="AI9475">
        <v>1</v>
      </c>
      <c r="AJ9475">
        <v>6</v>
      </c>
      <c r="AK9475">
        <v>82</v>
      </c>
      <c r="AL9475">
        <v>0.08</v>
      </c>
      <c r="AM9475">
        <v>5</v>
      </c>
      <c r="AN9475">
        <v>5</v>
      </c>
      <c r="AO9475">
        <v>60</v>
      </c>
      <c r="AP9475">
        <v>5</v>
      </c>
      <c r="AQ9475">
        <v>62</v>
      </c>
    </row>
    <row r="9476" spans="1:43" hidden="1" x14ac:dyDescent="0.25">
      <c r="A9476" t="s">
        <v>34461</v>
      </c>
      <c r="B9476" t="s">
        <v>34462</v>
      </c>
      <c r="C9476" s="1" t="str">
        <f t="shared" si="652"/>
        <v>21:0154</v>
      </c>
      <c r="D9476" s="1" t="str">
        <f t="shared" si="653"/>
        <v>21:0064</v>
      </c>
      <c r="E9476" t="s">
        <v>34463</v>
      </c>
      <c r="F9476" t="s">
        <v>34464</v>
      </c>
      <c r="H9476">
        <v>53.588228399999998</v>
      </c>
      <c r="I9476">
        <v>-124.9625053</v>
      </c>
      <c r="J9476" s="1" t="str">
        <f t="shared" si="651"/>
        <v>Till</v>
      </c>
      <c r="K9476" s="1" t="str">
        <f t="shared" si="654"/>
        <v>&lt;63 micron</v>
      </c>
      <c r="L9476">
        <v>0.1</v>
      </c>
      <c r="M9476">
        <v>0.98</v>
      </c>
      <c r="N9476">
        <v>14</v>
      </c>
      <c r="O9476">
        <v>160</v>
      </c>
      <c r="P9476">
        <v>0.25</v>
      </c>
      <c r="Q9476">
        <v>1</v>
      </c>
      <c r="R9476">
        <v>0.59</v>
      </c>
      <c r="S9476">
        <v>0.25</v>
      </c>
      <c r="T9476">
        <v>7</v>
      </c>
      <c r="U9476">
        <v>19</v>
      </c>
      <c r="V9476">
        <v>15</v>
      </c>
      <c r="W9476">
        <v>2.4700000000000002</v>
      </c>
      <c r="X9476">
        <v>10</v>
      </c>
      <c r="Z9476">
        <v>0.11</v>
      </c>
      <c r="AA9476">
        <v>20</v>
      </c>
      <c r="AB9476">
        <v>0.25</v>
      </c>
      <c r="AC9476">
        <v>395</v>
      </c>
      <c r="AD9476">
        <v>0.5</v>
      </c>
      <c r="AE9476">
        <v>0.03</v>
      </c>
      <c r="AF9476">
        <v>9</v>
      </c>
      <c r="AG9476">
        <v>950</v>
      </c>
      <c r="AH9476">
        <v>4</v>
      </c>
      <c r="AI9476">
        <v>1</v>
      </c>
      <c r="AJ9476">
        <v>5</v>
      </c>
      <c r="AK9476">
        <v>76</v>
      </c>
      <c r="AL9476">
        <v>0.06</v>
      </c>
      <c r="AM9476">
        <v>5</v>
      </c>
      <c r="AN9476">
        <v>5</v>
      </c>
      <c r="AO9476">
        <v>55</v>
      </c>
      <c r="AP9476">
        <v>5</v>
      </c>
      <c r="AQ9476">
        <v>60</v>
      </c>
    </row>
    <row r="9477" spans="1:43" hidden="1" x14ac:dyDescent="0.25">
      <c r="A9477" t="s">
        <v>34465</v>
      </c>
      <c r="B9477" t="s">
        <v>34466</v>
      </c>
      <c r="C9477" s="1" t="str">
        <f t="shared" si="652"/>
        <v>21:0154</v>
      </c>
      <c r="D9477" s="1" t="str">
        <f t="shared" si="653"/>
        <v>21:0064</v>
      </c>
      <c r="E9477" t="s">
        <v>34467</v>
      </c>
      <c r="F9477" t="s">
        <v>34468</v>
      </c>
      <c r="H9477">
        <v>53.623286800000002</v>
      </c>
      <c r="I9477">
        <v>-125.1955047</v>
      </c>
      <c r="J9477" s="1" t="str">
        <f t="shared" si="651"/>
        <v>Till</v>
      </c>
      <c r="K9477" s="1" t="str">
        <f t="shared" si="654"/>
        <v>&lt;63 micron</v>
      </c>
      <c r="L9477">
        <v>0.1</v>
      </c>
      <c r="M9477">
        <v>0.7</v>
      </c>
      <c r="N9477">
        <v>20</v>
      </c>
      <c r="O9477">
        <v>120</v>
      </c>
      <c r="P9477">
        <v>0.25</v>
      </c>
      <c r="Q9477">
        <v>1</v>
      </c>
      <c r="R9477">
        <v>0.44</v>
      </c>
      <c r="S9477">
        <v>0.25</v>
      </c>
      <c r="T9477">
        <v>5</v>
      </c>
      <c r="U9477">
        <v>12</v>
      </c>
      <c r="V9477">
        <v>9</v>
      </c>
      <c r="W9477">
        <v>1.58</v>
      </c>
      <c r="X9477">
        <v>10</v>
      </c>
      <c r="Z9477">
        <v>0.09</v>
      </c>
      <c r="AA9477">
        <v>30</v>
      </c>
      <c r="AB9477">
        <v>0.16</v>
      </c>
      <c r="AC9477">
        <v>285</v>
      </c>
      <c r="AD9477">
        <v>0.5</v>
      </c>
      <c r="AE9477">
        <v>0.04</v>
      </c>
      <c r="AF9477">
        <v>6</v>
      </c>
      <c r="AG9477">
        <v>970</v>
      </c>
      <c r="AH9477">
        <v>6</v>
      </c>
      <c r="AI9477">
        <v>1</v>
      </c>
      <c r="AJ9477">
        <v>3</v>
      </c>
      <c r="AK9477">
        <v>54</v>
      </c>
      <c r="AL9477">
        <v>7.0000000000000007E-2</v>
      </c>
      <c r="AM9477">
        <v>5</v>
      </c>
      <c r="AN9477">
        <v>5</v>
      </c>
      <c r="AO9477">
        <v>39</v>
      </c>
      <c r="AP9477">
        <v>5</v>
      </c>
      <c r="AQ9477">
        <v>40</v>
      </c>
    </row>
    <row r="9478" spans="1:43" hidden="1" x14ac:dyDescent="0.25">
      <c r="A9478" t="s">
        <v>34469</v>
      </c>
      <c r="B9478" t="s">
        <v>34470</v>
      </c>
      <c r="C9478" s="1" t="str">
        <f t="shared" si="652"/>
        <v>21:0154</v>
      </c>
      <c r="D9478" s="1" t="str">
        <f t="shared" si="653"/>
        <v>21:0064</v>
      </c>
      <c r="E9478" t="s">
        <v>34471</v>
      </c>
      <c r="F9478" t="s">
        <v>34472</v>
      </c>
      <c r="H9478">
        <v>53.621571099999997</v>
      </c>
      <c r="I9478">
        <v>-125.1413543</v>
      </c>
      <c r="J9478" s="1" t="str">
        <f t="shared" si="651"/>
        <v>Till</v>
      </c>
      <c r="K9478" s="1" t="str">
        <f t="shared" si="654"/>
        <v>&lt;63 micron</v>
      </c>
      <c r="L9478">
        <v>0.1</v>
      </c>
      <c r="M9478">
        <v>0.56999999999999995</v>
      </c>
      <c r="N9478">
        <v>8</v>
      </c>
      <c r="O9478">
        <v>110</v>
      </c>
      <c r="P9478">
        <v>0.25</v>
      </c>
      <c r="Q9478">
        <v>1</v>
      </c>
      <c r="R9478">
        <v>0.35</v>
      </c>
      <c r="S9478">
        <v>0.25</v>
      </c>
      <c r="T9478">
        <v>4</v>
      </c>
      <c r="U9478">
        <v>14</v>
      </c>
      <c r="V9478">
        <v>5</v>
      </c>
      <c r="W9478">
        <v>1.51</v>
      </c>
      <c r="X9478">
        <v>10</v>
      </c>
      <c r="Z9478">
        <v>0.08</v>
      </c>
      <c r="AA9478">
        <v>20</v>
      </c>
      <c r="AB9478">
        <v>0.15</v>
      </c>
      <c r="AC9478">
        <v>280</v>
      </c>
      <c r="AD9478">
        <v>0.5</v>
      </c>
      <c r="AE9478">
        <v>0.03</v>
      </c>
      <c r="AF9478">
        <v>6</v>
      </c>
      <c r="AG9478">
        <v>570</v>
      </c>
      <c r="AH9478">
        <v>2</v>
      </c>
      <c r="AI9478">
        <v>2</v>
      </c>
      <c r="AJ9478">
        <v>3</v>
      </c>
      <c r="AK9478">
        <v>45</v>
      </c>
      <c r="AL9478">
        <v>0.08</v>
      </c>
      <c r="AM9478">
        <v>5</v>
      </c>
      <c r="AN9478">
        <v>5</v>
      </c>
      <c r="AO9478">
        <v>40</v>
      </c>
      <c r="AP9478">
        <v>5</v>
      </c>
      <c r="AQ9478">
        <v>30</v>
      </c>
    </row>
    <row r="9479" spans="1:43" hidden="1" x14ac:dyDescent="0.25">
      <c r="A9479" t="s">
        <v>34473</v>
      </c>
      <c r="B9479" t="s">
        <v>34474</v>
      </c>
      <c r="C9479" s="1" t="str">
        <f t="shared" si="652"/>
        <v>21:0154</v>
      </c>
      <c r="D9479" s="1" t="str">
        <f t="shared" si="653"/>
        <v>21:0064</v>
      </c>
      <c r="E9479" t="s">
        <v>34475</v>
      </c>
      <c r="F9479" t="s">
        <v>34476</v>
      </c>
      <c r="H9479">
        <v>53.670676800000003</v>
      </c>
      <c r="I9479">
        <v>-125.2577711</v>
      </c>
      <c r="J9479" s="1" t="str">
        <f t="shared" si="651"/>
        <v>Till</v>
      </c>
      <c r="K9479" s="1" t="str">
        <f t="shared" si="654"/>
        <v>&lt;63 micron</v>
      </c>
      <c r="L9479">
        <v>0.1</v>
      </c>
      <c r="M9479">
        <v>0.97</v>
      </c>
      <c r="N9479">
        <v>14</v>
      </c>
      <c r="O9479">
        <v>180</v>
      </c>
      <c r="P9479">
        <v>0.25</v>
      </c>
      <c r="Q9479">
        <v>1</v>
      </c>
      <c r="R9479">
        <v>0.6</v>
      </c>
      <c r="S9479">
        <v>0.25</v>
      </c>
      <c r="T9479">
        <v>6</v>
      </c>
      <c r="U9479">
        <v>10</v>
      </c>
      <c r="V9479">
        <v>10</v>
      </c>
      <c r="W9479">
        <v>2.2599999999999998</v>
      </c>
      <c r="X9479">
        <v>10</v>
      </c>
      <c r="Z9479">
        <v>0.13</v>
      </c>
      <c r="AA9479">
        <v>30</v>
      </c>
      <c r="AB9479">
        <v>0.22</v>
      </c>
      <c r="AC9479">
        <v>535</v>
      </c>
      <c r="AD9479">
        <v>1</v>
      </c>
      <c r="AE9479">
        <v>0.06</v>
      </c>
      <c r="AF9479">
        <v>7</v>
      </c>
      <c r="AG9479">
        <v>1100</v>
      </c>
      <c r="AH9479">
        <v>4</v>
      </c>
      <c r="AI9479">
        <v>2</v>
      </c>
      <c r="AJ9479">
        <v>5</v>
      </c>
      <c r="AK9479">
        <v>73</v>
      </c>
      <c r="AL9479">
        <v>0.05</v>
      </c>
      <c r="AM9479">
        <v>5</v>
      </c>
      <c r="AN9479">
        <v>5</v>
      </c>
      <c r="AO9479">
        <v>40</v>
      </c>
      <c r="AP9479">
        <v>5</v>
      </c>
      <c r="AQ9479">
        <v>56</v>
      </c>
    </row>
    <row r="9480" spans="1:43" hidden="1" x14ac:dyDescent="0.25">
      <c r="A9480" t="s">
        <v>34477</v>
      </c>
      <c r="B9480" t="s">
        <v>34478</v>
      </c>
      <c r="C9480" s="1" t="str">
        <f t="shared" si="652"/>
        <v>21:0154</v>
      </c>
      <c r="D9480" s="1" t="str">
        <f t="shared" si="653"/>
        <v>21:0064</v>
      </c>
      <c r="E9480" t="s">
        <v>34479</v>
      </c>
      <c r="F9480" t="s">
        <v>34480</v>
      </c>
      <c r="H9480">
        <v>53.677396999999999</v>
      </c>
      <c r="I9480">
        <v>-125.2108111</v>
      </c>
      <c r="J9480" s="1" t="str">
        <f t="shared" si="651"/>
        <v>Till</v>
      </c>
      <c r="K9480" s="1" t="str">
        <f t="shared" si="654"/>
        <v>&lt;63 micron</v>
      </c>
      <c r="L9480">
        <v>0.1</v>
      </c>
      <c r="M9480">
        <v>1.84</v>
      </c>
      <c r="N9480">
        <v>10</v>
      </c>
      <c r="O9480">
        <v>250</v>
      </c>
      <c r="P9480">
        <v>0.5</v>
      </c>
      <c r="Q9480">
        <v>1</v>
      </c>
      <c r="R9480">
        <v>0.67</v>
      </c>
      <c r="S9480">
        <v>0.25</v>
      </c>
      <c r="T9480">
        <v>11</v>
      </c>
      <c r="U9480">
        <v>23</v>
      </c>
      <c r="V9480">
        <v>18</v>
      </c>
      <c r="W9480">
        <v>2.89</v>
      </c>
      <c r="X9480">
        <v>10</v>
      </c>
      <c r="Z9480">
        <v>0.23</v>
      </c>
      <c r="AA9480">
        <v>30</v>
      </c>
      <c r="AB9480">
        <v>0.57999999999999996</v>
      </c>
      <c r="AC9480">
        <v>655</v>
      </c>
      <c r="AD9480">
        <v>0.5</v>
      </c>
      <c r="AE9480">
        <v>0.06</v>
      </c>
      <c r="AF9480">
        <v>17</v>
      </c>
      <c r="AG9480">
        <v>810</v>
      </c>
      <c r="AH9480">
        <v>6</v>
      </c>
      <c r="AI9480">
        <v>1</v>
      </c>
      <c r="AJ9480">
        <v>8</v>
      </c>
      <c r="AK9480">
        <v>85</v>
      </c>
      <c r="AL9480">
        <v>0.08</v>
      </c>
      <c r="AM9480">
        <v>5</v>
      </c>
      <c r="AN9480">
        <v>5</v>
      </c>
      <c r="AO9480">
        <v>61</v>
      </c>
      <c r="AP9480">
        <v>5</v>
      </c>
      <c r="AQ9480">
        <v>64</v>
      </c>
    </row>
    <row r="9481" spans="1:43" hidden="1" x14ac:dyDescent="0.25">
      <c r="A9481" t="s">
        <v>34481</v>
      </c>
      <c r="B9481" t="s">
        <v>34482</v>
      </c>
      <c r="C9481" s="1" t="str">
        <f t="shared" si="652"/>
        <v>21:0154</v>
      </c>
      <c r="D9481" s="1" t="str">
        <f t="shared" si="653"/>
        <v>21:0064</v>
      </c>
      <c r="E9481" t="s">
        <v>34483</v>
      </c>
      <c r="F9481" t="s">
        <v>34484</v>
      </c>
      <c r="H9481">
        <v>53.661616700000003</v>
      </c>
      <c r="I9481">
        <v>-125.164197</v>
      </c>
      <c r="J9481" s="1" t="str">
        <f t="shared" si="651"/>
        <v>Till</v>
      </c>
      <c r="K9481" s="1" t="str">
        <f t="shared" si="654"/>
        <v>&lt;63 micron</v>
      </c>
      <c r="L9481">
        <v>0.1</v>
      </c>
      <c r="M9481">
        <v>1.41</v>
      </c>
      <c r="N9481">
        <v>8</v>
      </c>
      <c r="O9481">
        <v>200</v>
      </c>
      <c r="P9481">
        <v>0.5</v>
      </c>
      <c r="Q9481">
        <v>1</v>
      </c>
      <c r="R9481">
        <v>0.7</v>
      </c>
      <c r="S9481">
        <v>0.25</v>
      </c>
      <c r="T9481">
        <v>8</v>
      </c>
      <c r="U9481">
        <v>19</v>
      </c>
      <c r="V9481">
        <v>12</v>
      </c>
      <c r="W9481">
        <v>2.4900000000000002</v>
      </c>
      <c r="X9481">
        <v>10</v>
      </c>
      <c r="Z9481">
        <v>0.2</v>
      </c>
      <c r="AA9481">
        <v>30</v>
      </c>
      <c r="AB9481">
        <v>0.38</v>
      </c>
      <c r="AC9481">
        <v>600</v>
      </c>
      <c r="AD9481">
        <v>0.5</v>
      </c>
      <c r="AE9481">
        <v>0.05</v>
      </c>
      <c r="AF9481">
        <v>11</v>
      </c>
      <c r="AG9481">
        <v>980</v>
      </c>
      <c r="AH9481">
        <v>2</v>
      </c>
      <c r="AI9481">
        <v>2</v>
      </c>
      <c r="AJ9481">
        <v>5</v>
      </c>
      <c r="AK9481">
        <v>77</v>
      </c>
      <c r="AL9481">
        <v>0.09</v>
      </c>
      <c r="AM9481">
        <v>5</v>
      </c>
      <c r="AN9481">
        <v>5</v>
      </c>
      <c r="AO9481">
        <v>59</v>
      </c>
      <c r="AP9481">
        <v>5</v>
      </c>
      <c r="AQ9481">
        <v>58</v>
      </c>
    </row>
    <row r="9482" spans="1:43" hidden="1" x14ac:dyDescent="0.25">
      <c r="A9482" t="s">
        <v>34485</v>
      </c>
      <c r="B9482" t="s">
        <v>34486</v>
      </c>
      <c r="C9482" s="1" t="str">
        <f t="shared" si="652"/>
        <v>21:0154</v>
      </c>
      <c r="D9482" s="1" t="str">
        <f t="shared" si="653"/>
        <v>21:0064</v>
      </c>
      <c r="E9482" t="s">
        <v>34487</v>
      </c>
      <c r="F9482" t="s">
        <v>34488</v>
      </c>
      <c r="H9482">
        <v>53.713541999999997</v>
      </c>
      <c r="I9482">
        <v>-125.31993079999999</v>
      </c>
      <c r="J9482" s="1" t="str">
        <f t="shared" si="651"/>
        <v>Till</v>
      </c>
      <c r="K9482" s="1" t="str">
        <f t="shared" si="654"/>
        <v>&lt;63 micron</v>
      </c>
      <c r="L9482">
        <v>0.1</v>
      </c>
      <c r="M9482">
        <v>1.36</v>
      </c>
      <c r="N9482">
        <v>10</v>
      </c>
      <c r="O9482">
        <v>230</v>
      </c>
      <c r="P9482">
        <v>0.25</v>
      </c>
      <c r="Q9482">
        <v>1</v>
      </c>
      <c r="R9482">
        <v>0.56999999999999995</v>
      </c>
      <c r="S9482">
        <v>0.25</v>
      </c>
      <c r="T9482">
        <v>5</v>
      </c>
      <c r="U9482">
        <v>16</v>
      </c>
      <c r="V9482">
        <v>10</v>
      </c>
      <c r="W9482">
        <v>1.99</v>
      </c>
      <c r="X9482">
        <v>10</v>
      </c>
      <c r="Z9482">
        <v>0.24</v>
      </c>
      <c r="AA9482">
        <v>20</v>
      </c>
      <c r="AB9482">
        <v>0.3</v>
      </c>
      <c r="AC9482">
        <v>315</v>
      </c>
      <c r="AD9482">
        <v>0.5</v>
      </c>
      <c r="AE9482">
        <v>0.04</v>
      </c>
      <c r="AF9482">
        <v>8</v>
      </c>
      <c r="AG9482">
        <v>570</v>
      </c>
      <c r="AH9482">
        <v>2</v>
      </c>
      <c r="AI9482">
        <v>1</v>
      </c>
      <c r="AJ9482">
        <v>4</v>
      </c>
      <c r="AK9482">
        <v>83</v>
      </c>
      <c r="AL9482">
        <v>0.08</v>
      </c>
      <c r="AM9482">
        <v>5</v>
      </c>
      <c r="AN9482">
        <v>10</v>
      </c>
      <c r="AO9482">
        <v>45</v>
      </c>
      <c r="AP9482">
        <v>5</v>
      </c>
      <c r="AQ9482">
        <v>42</v>
      </c>
    </row>
    <row r="9483" spans="1:43" hidden="1" x14ac:dyDescent="0.25">
      <c r="A9483" t="s">
        <v>34489</v>
      </c>
      <c r="B9483" t="s">
        <v>34490</v>
      </c>
      <c r="C9483" s="1" t="str">
        <f t="shared" si="652"/>
        <v>21:0154</v>
      </c>
      <c r="D9483" s="1" t="str">
        <f t="shared" si="653"/>
        <v>21:0064</v>
      </c>
      <c r="E9483" t="s">
        <v>34491</v>
      </c>
      <c r="F9483" t="s">
        <v>34492</v>
      </c>
      <c r="H9483">
        <v>53.590609399999998</v>
      </c>
      <c r="I9483">
        <v>-125.13827689999999</v>
      </c>
      <c r="J9483" s="1" t="str">
        <f t="shared" si="651"/>
        <v>Till</v>
      </c>
      <c r="K9483" s="1" t="str">
        <f t="shared" si="654"/>
        <v>&lt;63 micron</v>
      </c>
      <c r="L9483">
        <v>0.1</v>
      </c>
      <c r="M9483">
        <v>1.47</v>
      </c>
      <c r="N9483">
        <v>12</v>
      </c>
      <c r="O9483">
        <v>180</v>
      </c>
      <c r="P9483">
        <v>0.5</v>
      </c>
      <c r="Q9483">
        <v>1</v>
      </c>
      <c r="R9483">
        <v>0.63</v>
      </c>
      <c r="S9483">
        <v>0.25</v>
      </c>
      <c r="T9483">
        <v>8</v>
      </c>
      <c r="U9483">
        <v>20</v>
      </c>
      <c r="V9483">
        <v>14</v>
      </c>
      <c r="W9483">
        <v>2.88</v>
      </c>
      <c r="X9483">
        <v>10</v>
      </c>
      <c r="Z9483">
        <v>0.16</v>
      </c>
      <c r="AA9483">
        <v>30</v>
      </c>
      <c r="AB9483">
        <v>0.38</v>
      </c>
      <c r="AC9483">
        <v>630</v>
      </c>
      <c r="AD9483">
        <v>0.5</v>
      </c>
      <c r="AE9483">
        <v>0.04</v>
      </c>
      <c r="AF9483">
        <v>12</v>
      </c>
      <c r="AG9483">
        <v>890</v>
      </c>
      <c r="AH9483">
        <v>10</v>
      </c>
      <c r="AI9483">
        <v>1</v>
      </c>
      <c r="AJ9483">
        <v>6</v>
      </c>
      <c r="AK9483">
        <v>94</v>
      </c>
      <c r="AL9483">
        <v>0.04</v>
      </c>
      <c r="AM9483">
        <v>5</v>
      </c>
      <c r="AN9483">
        <v>5</v>
      </c>
      <c r="AO9483">
        <v>48</v>
      </c>
      <c r="AP9483">
        <v>5</v>
      </c>
      <c r="AQ9483">
        <v>72</v>
      </c>
    </row>
    <row r="9484" spans="1:43" hidden="1" x14ac:dyDescent="0.25">
      <c r="A9484" t="s">
        <v>34493</v>
      </c>
      <c r="B9484" t="s">
        <v>34494</v>
      </c>
      <c r="C9484" s="1" t="str">
        <f t="shared" si="652"/>
        <v>21:0154</v>
      </c>
      <c r="D9484" s="1" t="str">
        <f t="shared" si="653"/>
        <v>21:0064</v>
      </c>
      <c r="E9484" t="s">
        <v>34491</v>
      </c>
      <c r="F9484" t="s">
        <v>34495</v>
      </c>
      <c r="H9484">
        <v>53.590609399999998</v>
      </c>
      <c r="I9484">
        <v>-125.13827689999999</v>
      </c>
      <c r="J9484" s="1" t="str">
        <f t="shared" si="651"/>
        <v>Till</v>
      </c>
      <c r="K9484" s="1" t="str">
        <f t="shared" si="654"/>
        <v>&lt;63 micron</v>
      </c>
      <c r="L9484">
        <v>0.1</v>
      </c>
      <c r="M9484">
        <v>1.48</v>
      </c>
      <c r="N9484">
        <v>10</v>
      </c>
      <c r="O9484">
        <v>200</v>
      </c>
      <c r="P9484">
        <v>0.5</v>
      </c>
      <c r="Q9484">
        <v>1</v>
      </c>
      <c r="R9484">
        <v>0.56999999999999995</v>
      </c>
      <c r="S9484">
        <v>0.25</v>
      </c>
      <c r="T9484">
        <v>10</v>
      </c>
      <c r="U9484">
        <v>19</v>
      </c>
      <c r="V9484">
        <v>14</v>
      </c>
      <c r="W9484">
        <v>2.83</v>
      </c>
      <c r="X9484">
        <v>10</v>
      </c>
      <c r="Z9484">
        <v>0.14000000000000001</v>
      </c>
      <c r="AA9484">
        <v>30</v>
      </c>
      <c r="AB9484">
        <v>0.39</v>
      </c>
      <c r="AC9484">
        <v>650</v>
      </c>
      <c r="AD9484">
        <v>0.5</v>
      </c>
      <c r="AE9484">
        <v>0.03</v>
      </c>
      <c r="AF9484">
        <v>11</v>
      </c>
      <c r="AG9484">
        <v>770</v>
      </c>
      <c r="AH9484">
        <v>10</v>
      </c>
      <c r="AI9484">
        <v>1</v>
      </c>
      <c r="AJ9484">
        <v>6</v>
      </c>
      <c r="AK9484">
        <v>103</v>
      </c>
      <c r="AL9484">
        <v>0.03</v>
      </c>
      <c r="AM9484">
        <v>5</v>
      </c>
      <c r="AN9484">
        <v>5</v>
      </c>
      <c r="AO9484">
        <v>46</v>
      </c>
      <c r="AP9484">
        <v>5</v>
      </c>
      <c r="AQ9484">
        <v>72</v>
      </c>
    </row>
    <row r="9485" spans="1:43" hidden="1" x14ac:dyDescent="0.25">
      <c r="A9485" t="s">
        <v>34496</v>
      </c>
      <c r="B9485" t="s">
        <v>34497</v>
      </c>
      <c r="C9485" s="1" t="str">
        <f t="shared" si="652"/>
        <v>21:0154</v>
      </c>
      <c r="D9485" s="1" t="str">
        <f t="shared" si="653"/>
        <v>21:0064</v>
      </c>
      <c r="E9485" t="s">
        <v>34498</v>
      </c>
      <c r="F9485" t="s">
        <v>34499</v>
      </c>
      <c r="H9485">
        <v>53.634117699999997</v>
      </c>
      <c r="I9485">
        <v>-124.987324</v>
      </c>
      <c r="J9485" s="1" t="str">
        <f t="shared" si="651"/>
        <v>Till</v>
      </c>
      <c r="K9485" s="1" t="str">
        <f t="shared" si="654"/>
        <v>&lt;63 micron</v>
      </c>
      <c r="L9485">
        <v>0.1</v>
      </c>
      <c r="M9485">
        <v>1.27</v>
      </c>
      <c r="N9485">
        <v>32</v>
      </c>
      <c r="O9485">
        <v>140</v>
      </c>
      <c r="P9485">
        <v>0.5</v>
      </c>
      <c r="Q9485">
        <v>1</v>
      </c>
      <c r="R9485">
        <v>0.61</v>
      </c>
      <c r="S9485">
        <v>0.25</v>
      </c>
      <c r="T9485">
        <v>9</v>
      </c>
      <c r="U9485">
        <v>15</v>
      </c>
      <c r="V9485">
        <v>30</v>
      </c>
      <c r="W9485">
        <v>3.35</v>
      </c>
      <c r="X9485">
        <v>10</v>
      </c>
      <c r="Z9485">
        <v>0.1</v>
      </c>
      <c r="AA9485">
        <v>30</v>
      </c>
      <c r="AB9485">
        <v>0.38</v>
      </c>
      <c r="AC9485">
        <v>620</v>
      </c>
      <c r="AD9485">
        <v>1</v>
      </c>
      <c r="AE9485">
        <v>0.02</v>
      </c>
      <c r="AF9485">
        <v>12</v>
      </c>
      <c r="AG9485">
        <v>910</v>
      </c>
      <c r="AH9485">
        <v>8</v>
      </c>
      <c r="AI9485">
        <v>1</v>
      </c>
      <c r="AJ9485">
        <v>7</v>
      </c>
      <c r="AK9485">
        <v>54</v>
      </c>
      <c r="AL9485">
        <v>0.03</v>
      </c>
      <c r="AM9485">
        <v>5</v>
      </c>
      <c r="AN9485">
        <v>5</v>
      </c>
      <c r="AO9485">
        <v>57</v>
      </c>
      <c r="AP9485">
        <v>5</v>
      </c>
      <c r="AQ9485">
        <v>64</v>
      </c>
    </row>
    <row r="9486" spans="1:43" hidden="1" x14ac:dyDescent="0.25">
      <c r="A9486" t="s">
        <v>34500</v>
      </c>
      <c r="B9486" t="s">
        <v>34501</v>
      </c>
      <c r="C9486" s="1" t="str">
        <f t="shared" si="652"/>
        <v>21:0154</v>
      </c>
      <c r="D9486" s="1" t="str">
        <f t="shared" si="653"/>
        <v>21:0064</v>
      </c>
      <c r="E9486" t="s">
        <v>34502</v>
      </c>
      <c r="F9486" t="s">
        <v>34503</v>
      </c>
      <c r="H9486">
        <v>53.479180800000002</v>
      </c>
      <c r="I9486">
        <v>-125.2215889</v>
      </c>
      <c r="J9486" s="1" t="str">
        <f t="shared" si="651"/>
        <v>Till</v>
      </c>
      <c r="K9486" s="1" t="str">
        <f t="shared" si="654"/>
        <v>&lt;63 micron</v>
      </c>
      <c r="L9486">
        <v>0.1</v>
      </c>
      <c r="M9486">
        <v>1.44</v>
      </c>
      <c r="N9486">
        <v>14</v>
      </c>
      <c r="O9486">
        <v>120</v>
      </c>
      <c r="P9486">
        <v>0.25</v>
      </c>
      <c r="Q9486">
        <v>1</v>
      </c>
      <c r="R9486">
        <v>1.02</v>
      </c>
      <c r="S9486">
        <v>0.25</v>
      </c>
      <c r="T9486">
        <v>10</v>
      </c>
      <c r="U9486">
        <v>22</v>
      </c>
      <c r="V9486">
        <v>25</v>
      </c>
      <c r="W9486">
        <v>2.96</v>
      </c>
      <c r="X9486">
        <v>10</v>
      </c>
      <c r="Z9486">
        <v>0.12</v>
      </c>
      <c r="AA9486">
        <v>20</v>
      </c>
      <c r="AB9486">
        <v>0.56999999999999995</v>
      </c>
      <c r="AC9486">
        <v>745</v>
      </c>
      <c r="AD9486">
        <v>1</v>
      </c>
      <c r="AE9486">
        <v>0.03</v>
      </c>
      <c r="AF9486">
        <v>16</v>
      </c>
      <c r="AG9486">
        <v>890</v>
      </c>
      <c r="AH9486">
        <v>6</v>
      </c>
      <c r="AI9486">
        <v>1</v>
      </c>
      <c r="AJ9486">
        <v>6</v>
      </c>
      <c r="AK9486">
        <v>83</v>
      </c>
      <c r="AL9486">
        <v>0.09</v>
      </c>
      <c r="AM9486">
        <v>5</v>
      </c>
      <c r="AN9486">
        <v>5</v>
      </c>
      <c r="AO9486">
        <v>65</v>
      </c>
      <c r="AP9486">
        <v>5</v>
      </c>
      <c r="AQ9486">
        <v>68</v>
      </c>
    </row>
    <row r="9487" spans="1:43" hidden="1" x14ac:dyDescent="0.25">
      <c r="A9487" t="s">
        <v>34504</v>
      </c>
      <c r="B9487" t="s">
        <v>34505</v>
      </c>
      <c r="C9487" s="1" t="str">
        <f t="shared" si="652"/>
        <v>21:0154</v>
      </c>
      <c r="D9487" s="1" t="str">
        <f t="shared" si="653"/>
        <v>21:0064</v>
      </c>
      <c r="E9487" t="s">
        <v>34506</v>
      </c>
      <c r="F9487" t="s">
        <v>34507</v>
      </c>
      <c r="H9487">
        <v>53.494959299999998</v>
      </c>
      <c r="I9487">
        <v>-125.10745249999999</v>
      </c>
      <c r="J9487" s="1" t="str">
        <f t="shared" si="651"/>
        <v>Till</v>
      </c>
      <c r="K9487" s="1" t="str">
        <f t="shared" si="654"/>
        <v>&lt;63 micron</v>
      </c>
      <c r="L9487">
        <v>0.1</v>
      </c>
      <c r="M9487">
        <v>1.67</v>
      </c>
      <c r="N9487">
        <v>16</v>
      </c>
      <c r="O9487">
        <v>130</v>
      </c>
      <c r="P9487">
        <v>0.5</v>
      </c>
      <c r="Q9487">
        <v>1</v>
      </c>
      <c r="R9487">
        <v>1.26</v>
      </c>
      <c r="S9487">
        <v>0.25</v>
      </c>
      <c r="T9487">
        <v>9</v>
      </c>
      <c r="U9487">
        <v>22</v>
      </c>
      <c r="V9487">
        <v>16</v>
      </c>
      <c r="W9487">
        <v>2.72</v>
      </c>
      <c r="X9487">
        <v>10</v>
      </c>
      <c r="Z9487">
        <v>0.25</v>
      </c>
      <c r="AA9487">
        <v>40</v>
      </c>
      <c r="AB9487">
        <v>0.49</v>
      </c>
      <c r="AC9487">
        <v>740</v>
      </c>
      <c r="AD9487">
        <v>1</v>
      </c>
      <c r="AE9487">
        <v>0.06</v>
      </c>
      <c r="AF9487">
        <v>15</v>
      </c>
      <c r="AG9487">
        <v>850</v>
      </c>
      <c r="AH9487">
        <v>8</v>
      </c>
      <c r="AI9487">
        <v>1</v>
      </c>
      <c r="AJ9487">
        <v>5</v>
      </c>
      <c r="AK9487">
        <v>103</v>
      </c>
      <c r="AL9487">
        <v>0.05</v>
      </c>
      <c r="AM9487">
        <v>5</v>
      </c>
      <c r="AN9487">
        <v>5</v>
      </c>
      <c r="AO9487">
        <v>49</v>
      </c>
      <c r="AP9487">
        <v>5</v>
      </c>
      <c r="AQ9487">
        <v>74</v>
      </c>
    </row>
    <row r="9488" spans="1:43" hidden="1" x14ac:dyDescent="0.25">
      <c r="A9488" t="s">
        <v>34508</v>
      </c>
      <c r="B9488" t="s">
        <v>34509</v>
      </c>
      <c r="C9488" s="1" t="str">
        <f t="shared" si="652"/>
        <v>21:0154</v>
      </c>
      <c r="D9488" s="1" t="str">
        <f t="shared" si="653"/>
        <v>21:0064</v>
      </c>
      <c r="E9488" t="s">
        <v>34506</v>
      </c>
      <c r="F9488" t="s">
        <v>34510</v>
      </c>
      <c r="H9488">
        <v>53.494959299999998</v>
      </c>
      <c r="I9488">
        <v>-125.10745249999999</v>
      </c>
      <c r="J9488" s="1" t="str">
        <f t="shared" si="651"/>
        <v>Till</v>
      </c>
      <c r="K9488" s="1" t="str">
        <f t="shared" si="654"/>
        <v>&lt;63 micron</v>
      </c>
      <c r="L9488">
        <v>0.1</v>
      </c>
      <c r="M9488">
        <v>1.61</v>
      </c>
      <c r="N9488">
        <v>14</v>
      </c>
      <c r="O9488">
        <v>170</v>
      </c>
      <c r="P9488">
        <v>0.5</v>
      </c>
      <c r="Q9488">
        <v>1</v>
      </c>
      <c r="R9488">
        <v>0.72</v>
      </c>
      <c r="S9488">
        <v>0.25</v>
      </c>
      <c r="T9488">
        <v>7</v>
      </c>
      <c r="U9488">
        <v>22</v>
      </c>
      <c r="V9488">
        <v>14</v>
      </c>
      <c r="W9488">
        <v>2.5</v>
      </c>
      <c r="X9488">
        <v>10</v>
      </c>
      <c r="Z9488">
        <v>0.2</v>
      </c>
      <c r="AA9488">
        <v>40</v>
      </c>
      <c r="AB9488">
        <v>0.41</v>
      </c>
      <c r="AC9488">
        <v>620</v>
      </c>
      <c r="AD9488">
        <v>1</v>
      </c>
      <c r="AE9488">
        <v>7.0000000000000007E-2</v>
      </c>
      <c r="AF9488">
        <v>12</v>
      </c>
      <c r="AG9488">
        <v>820</v>
      </c>
      <c r="AH9488">
        <v>8</v>
      </c>
      <c r="AI9488">
        <v>1</v>
      </c>
      <c r="AJ9488">
        <v>5</v>
      </c>
      <c r="AK9488">
        <v>79</v>
      </c>
      <c r="AL9488">
        <v>0.06</v>
      </c>
      <c r="AM9488">
        <v>5</v>
      </c>
      <c r="AN9488">
        <v>5</v>
      </c>
      <c r="AO9488">
        <v>46</v>
      </c>
      <c r="AP9488">
        <v>5</v>
      </c>
      <c r="AQ9488">
        <v>60</v>
      </c>
    </row>
    <row r="9489" spans="1:43" hidden="1" x14ac:dyDescent="0.25">
      <c r="A9489" t="s">
        <v>34511</v>
      </c>
      <c r="B9489" t="s">
        <v>34512</v>
      </c>
      <c r="C9489" s="1" t="str">
        <f t="shared" si="652"/>
        <v>21:0154</v>
      </c>
      <c r="D9489" s="1" t="str">
        <f t="shared" si="653"/>
        <v>21:0064</v>
      </c>
      <c r="E9489" t="s">
        <v>34513</v>
      </c>
      <c r="F9489" t="s">
        <v>34514</v>
      </c>
      <c r="H9489">
        <v>53.478938200000002</v>
      </c>
      <c r="I9489">
        <v>-125.1287524</v>
      </c>
      <c r="J9489" s="1" t="str">
        <f t="shared" ref="J9489:J9508" si="655">HYPERLINK("http://geochem.nrcan.gc.ca/cdogs/content/kwd/kwd020044_e.htm", "Till")</f>
        <v>Till</v>
      </c>
      <c r="K9489" s="1" t="str">
        <f t="shared" si="654"/>
        <v>&lt;63 micron</v>
      </c>
      <c r="L9489">
        <v>0.1</v>
      </c>
      <c r="M9489">
        <v>1.29</v>
      </c>
      <c r="N9489">
        <v>14</v>
      </c>
      <c r="O9489">
        <v>120</v>
      </c>
      <c r="P9489">
        <v>0.25</v>
      </c>
      <c r="Q9489">
        <v>1</v>
      </c>
      <c r="R9489">
        <v>1.1399999999999999</v>
      </c>
      <c r="S9489">
        <v>0.25</v>
      </c>
      <c r="T9489">
        <v>8</v>
      </c>
      <c r="U9489">
        <v>22</v>
      </c>
      <c r="V9489">
        <v>18</v>
      </c>
      <c r="W9489">
        <v>2.92</v>
      </c>
      <c r="X9489">
        <v>10</v>
      </c>
      <c r="Z9489">
        <v>0.14000000000000001</v>
      </c>
      <c r="AA9489">
        <v>30</v>
      </c>
      <c r="AB9489">
        <v>0.41</v>
      </c>
      <c r="AC9489">
        <v>575</v>
      </c>
      <c r="AD9489">
        <v>1</v>
      </c>
      <c r="AE9489">
        <v>0.04</v>
      </c>
      <c r="AF9489">
        <v>12</v>
      </c>
      <c r="AG9489">
        <v>920</v>
      </c>
      <c r="AH9489">
        <v>6</v>
      </c>
      <c r="AI9489">
        <v>1</v>
      </c>
      <c r="AJ9489">
        <v>5</v>
      </c>
      <c r="AK9489">
        <v>94</v>
      </c>
      <c r="AL9489">
        <v>0.09</v>
      </c>
      <c r="AM9489">
        <v>5</v>
      </c>
      <c r="AN9489">
        <v>5</v>
      </c>
      <c r="AO9489">
        <v>64</v>
      </c>
      <c r="AP9489">
        <v>5</v>
      </c>
      <c r="AQ9489">
        <v>58</v>
      </c>
    </row>
    <row r="9490" spans="1:43" hidden="1" x14ac:dyDescent="0.25">
      <c r="A9490" t="s">
        <v>34515</v>
      </c>
      <c r="B9490" t="s">
        <v>34516</v>
      </c>
      <c r="C9490" s="1" t="str">
        <f t="shared" si="652"/>
        <v>21:0154</v>
      </c>
      <c r="D9490" s="1" t="str">
        <f t="shared" si="653"/>
        <v>21:0064</v>
      </c>
      <c r="E9490" t="s">
        <v>34517</v>
      </c>
      <c r="F9490" t="s">
        <v>34518</v>
      </c>
      <c r="H9490">
        <v>53.507265699999998</v>
      </c>
      <c r="I9490">
        <v>-125.1732894</v>
      </c>
      <c r="J9490" s="1" t="str">
        <f t="shared" si="655"/>
        <v>Till</v>
      </c>
      <c r="K9490" s="1" t="str">
        <f t="shared" si="654"/>
        <v>&lt;63 micron</v>
      </c>
      <c r="L9490">
        <v>0.1</v>
      </c>
      <c r="M9490">
        <v>1.78</v>
      </c>
      <c r="N9490">
        <v>12</v>
      </c>
      <c r="O9490">
        <v>160</v>
      </c>
      <c r="P9490">
        <v>0.5</v>
      </c>
      <c r="Q9490">
        <v>1</v>
      </c>
      <c r="R9490">
        <v>1.81</v>
      </c>
      <c r="S9490">
        <v>0.25</v>
      </c>
      <c r="T9490">
        <v>10</v>
      </c>
      <c r="U9490">
        <v>22</v>
      </c>
      <c r="V9490">
        <v>23</v>
      </c>
      <c r="W9490">
        <v>2.97</v>
      </c>
      <c r="X9490">
        <v>10</v>
      </c>
      <c r="Z9490">
        <v>0.16</v>
      </c>
      <c r="AA9490">
        <v>30</v>
      </c>
      <c r="AB9490">
        <v>0.69</v>
      </c>
      <c r="AC9490">
        <v>695</v>
      </c>
      <c r="AD9490">
        <v>0.5</v>
      </c>
      <c r="AE9490">
        <v>0.04</v>
      </c>
      <c r="AF9490">
        <v>14</v>
      </c>
      <c r="AG9490">
        <v>920</v>
      </c>
      <c r="AH9490">
        <v>8</v>
      </c>
      <c r="AI9490">
        <v>1</v>
      </c>
      <c r="AJ9490">
        <v>6</v>
      </c>
      <c r="AK9490">
        <v>144</v>
      </c>
      <c r="AL9490">
        <v>0.08</v>
      </c>
      <c r="AM9490">
        <v>5</v>
      </c>
      <c r="AN9490">
        <v>5</v>
      </c>
      <c r="AO9490">
        <v>62</v>
      </c>
      <c r="AP9490">
        <v>5</v>
      </c>
      <c r="AQ9490">
        <v>70</v>
      </c>
    </row>
    <row r="9491" spans="1:43" hidden="1" x14ac:dyDescent="0.25">
      <c r="A9491" t="s">
        <v>34519</v>
      </c>
      <c r="B9491" t="s">
        <v>34520</v>
      </c>
      <c r="C9491" s="1" t="str">
        <f t="shared" si="652"/>
        <v>21:0154</v>
      </c>
      <c r="D9491" s="1" t="str">
        <f t="shared" si="653"/>
        <v>21:0064</v>
      </c>
      <c r="E9491" t="s">
        <v>34521</v>
      </c>
      <c r="F9491" t="s">
        <v>34522</v>
      </c>
      <c r="H9491">
        <v>53.532566099999997</v>
      </c>
      <c r="I9491">
        <v>-125.1161105</v>
      </c>
      <c r="J9491" s="1" t="str">
        <f t="shared" si="655"/>
        <v>Till</v>
      </c>
      <c r="K9491" s="1" t="str">
        <f t="shared" si="654"/>
        <v>&lt;63 micron</v>
      </c>
      <c r="L9491">
        <v>0.1</v>
      </c>
      <c r="M9491">
        <v>1.71</v>
      </c>
      <c r="N9491">
        <v>10</v>
      </c>
      <c r="O9491">
        <v>140</v>
      </c>
      <c r="P9491">
        <v>0.5</v>
      </c>
      <c r="Q9491">
        <v>1</v>
      </c>
      <c r="R9491">
        <v>0.81</v>
      </c>
      <c r="S9491">
        <v>0.25</v>
      </c>
      <c r="T9491">
        <v>19</v>
      </c>
      <c r="U9491">
        <v>28</v>
      </c>
      <c r="V9491">
        <v>31</v>
      </c>
      <c r="W9491">
        <v>3.94</v>
      </c>
      <c r="X9491">
        <v>10</v>
      </c>
      <c r="Z9491">
        <v>0.12</v>
      </c>
      <c r="AA9491">
        <v>30</v>
      </c>
      <c r="AB9491">
        <v>0.71</v>
      </c>
      <c r="AC9491">
        <v>1080</v>
      </c>
      <c r="AD9491">
        <v>0.5</v>
      </c>
      <c r="AE9491">
        <v>0.04</v>
      </c>
      <c r="AF9491">
        <v>29</v>
      </c>
      <c r="AG9491">
        <v>1150</v>
      </c>
      <c r="AH9491">
        <v>6</v>
      </c>
      <c r="AI9491">
        <v>1</v>
      </c>
      <c r="AJ9491">
        <v>10</v>
      </c>
      <c r="AK9491">
        <v>96</v>
      </c>
      <c r="AL9491">
        <v>0.04</v>
      </c>
      <c r="AM9491">
        <v>5</v>
      </c>
      <c r="AN9491">
        <v>5</v>
      </c>
      <c r="AO9491">
        <v>80</v>
      </c>
      <c r="AP9491">
        <v>5</v>
      </c>
      <c r="AQ9491">
        <v>74</v>
      </c>
    </row>
    <row r="9492" spans="1:43" hidden="1" x14ac:dyDescent="0.25">
      <c r="A9492" t="s">
        <v>34523</v>
      </c>
      <c r="B9492" t="s">
        <v>34524</v>
      </c>
      <c r="C9492" s="1" t="str">
        <f t="shared" si="652"/>
        <v>21:0154</v>
      </c>
      <c r="D9492" s="1" t="str">
        <f t="shared" si="653"/>
        <v>21:0064</v>
      </c>
      <c r="E9492" t="s">
        <v>34525</v>
      </c>
      <c r="F9492" t="s">
        <v>34526</v>
      </c>
      <c r="H9492">
        <v>53.5559072</v>
      </c>
      <c r="I9492">
        <v>-125.11803039999999</v>
      </c>
      <c r="J9492" s="1" t="str">
        <f t="shared" si="655"/>
        <v>Till</v>
      </c>
      <c r="K9492" s="1" t="str">
        <f t="shared" si="654"/>
        <v>&lt;63 micron</v>
      </c>
      <c r="L9492">
        <v>0.1</v>
      </c>
      <c r="M9492">
        <v>1.48</v>
      </c>
      <c r="N9492">
        <v>14</v>
      </c>
      <c r="O9492">
        <v>160</v>
      </c>
      <c r="P9492">
        <v>0.5</v>
      </c>
      <c r="Q9492">
        <v>1</v>
      </c>
      <c r="R9492">
        <v>0.57999999999999996</v>
      </c>
      <c r="S9492">
        <v>0.25</v>
      </c>
      <c r="T9492">
        <v>10</v>
      </c>
      <c r="U9492">
        <v>22</v>
      </c>
      <c r="V9492">
        <v>25</v>
      </c>
      <c r="W9492">
        <v>3.56</v>
      </c>
      <c r="X9492">
        <v>10</v>
      </c>
      <c r="Z9492">
        <v>0.11</v>
      </c>
      <c r="AA9492">
        <v>20</v>
      </c>
      <c r="AB9492">
        <v>0.33</v>
      </c>
      <c r="AC9492">
        <v>635</v>
      </c>
      <c r="AD9492">
        <v>1</v>
      </c>
      <c r="AE9492">
        <v>0.06</v>
      </c>
      <c r="AF9492">
        <v>18</v>
      </c>
      <c r="AG9492">
        <v>780</v>
      </c>
      <c r="AH9492">
        <v>6</v>
      </c>
      <c r="AI9492">
        <v>1</v>
      </c>
      <c r="AJ9492">
        <v>10</v>
      </c>
      <c r="AK9492">
        <v>73</v>
      </c>
      <c r="AL9492">
        <v>0.09</v>
      </c>
      <c r="AM9492">
        <v>5</v>
      </c>
      <c r="AN9492">
        <v>5</v>
      </c>
      <c r="AO9492">
        <v>67</v>
      </c>
      <c r="AP9492">
        <v>5</v>
      </c>
      <c r="AQ9492">
        <v>50</v>
      </c>
    </row>
    <row r="9493" spans="1:43" hidden="1" x14ac:dyDescent="0.25">
      <c r="A9493" t="s">
        <v>34527</v>
      </c>
      <c r="B9493" t="s">
        <v>34528</v>
      </c>
      <c r="C9493" s="1" t="str">
        <f t="shared" si="652"/>
        <v>21:0154</v>
      </c>
      <c r="D9493" s="1" t="str">
        <f t="shared" si="653"/>
        <v>21:0064</v>
      </c>
      <c r="E9493" t="s">
        <v>34529</v>
      </c>
      <c r="F9493" t="s">
        <v>34530</v>
      </c>
      <c r="H9493">
        <v>53.534748299999997</v>
      </c>
      <c r="I9493">
        <v>-125.01586570000001</v>
      </c>
      <c r="J9493" s="1" t="str">
        <f t="shared" si="655"/>
        <v>Till</v>
      </c>
      <c r="K9493" s="1" t="str">
        <f t="shared" si="654"/>
        <v>&lt;63 micron</v>
      </c>
      <c r="L9493">
        <v>0.1</v>
      </c>
      <c r="M9493">
        <v>1.1499999999999999</v>
      </c>
      <c r="N9493">
        <v>10</v>
      </c>
      <c r="O9493">
        <v>130</v>
      </c>
      <c r="P9493">
        <v>0.5</v>
      </c>
      <c r="Q9493">
        <v>1</v>
      </c>
      <c r="R9493">
        <v>0.57999999999999996</v>
      </c>
      <c r="S9493">
        <v>0.25</v>
      </c>
      <c r="T9493">
        <v>7</v>
      </c>
      <c r="U9493">
        <v>20</v>
      </c>
      <c r="V9493">
        <v>12</v>
      </c>
      <c r="W9493">
        <v>2.8</v>
      </c>
      <c r="X9493">
        <v>10</v>
      </c>
      <c r="Z9493">
        <v>0.15</v>
      </c>
      <c r="AA9493">
        <v>20</v>
      </c>
      <c r="AB9493">
        <v>0.3</v>
      </c>
      <c r="AC9493">
        <v>390</v>
      </c>
      <c r="AD9493">
        <v>0.5</v>
      </c>
      <c r="AE9493">
        <v>0.03</v>
      </c>
      <c r="AF9493">
        <v>11</v>
      </c>
      <c r="AG9493">
        <v>850</v>
      </c>
      <c r="AH9493">
        <v>6</v>
      </c>
      <c r="AI9493">
        <v>1</v>
      </c>
      <c r="AJ9493">
        <v>6</v>
      </c>
      <c r="AK9493">
        <v>74</v>
      </c>
      <c r="AL9493">
        <v>0.06</v>
      </c>
      <c r="AM9493">
        <v>5</v>
      </c>
      <c r="AN9493">
        <v>5</v>
      </c>
      <c r="AO9493">
        <v>53</v>
      </c>
      <c r="AP9493">
        <v>5</v>
      </c>
      <c r="AQ9493">
        <v>58</v>
      </c>
    </row>
    <row r="9494" spans="1:43" hidden="1" x14ac:dyDescent="0.25">
      <c r="A9494" t="s">
        <v>34531</v>
      </c>
      <c r="B9494" t="s">
        <v>34532</v>
      </c>
      <c r="C9494" s="1" t="str">
        <f t="shared" si="652"/>
        <v>21:0154</v>
      </c>
      <c r="D9494" s="1" t="str">
        <f t="shared" si="653"/>
        <v>21:0064</v>
      </c>
      <c r="E9494" t="s">
        <v>34533</v>
      </c>
      <c r="F9494" t="s">
        <v>34534</v>
      </c>
      <c r="H9494">
        <v>53.548733400000003</v>
      </c>
      <c r="I9494">
        <v>-125.0655915</v>
      </c>
      <c r="J9494" s="1" t="str">
        <f t="shared" si="655"/>
        <v>Till</v>
      </c>
      <c r="K9494" s="1" t="str">
        <f t="shared" si="654"/>
        <v>&lt;63 micron</v>
      </c>
      <c r="L9494">
        <v>0.1</v>
      </c>
      <c r="M9494">
        <v>0.62</v>
      </c>
      <c r="N9494">
        <v>6</v>
      </c>
      <c r="O9494">
        <v>90</v>
      </c>
      <c r="P9494">
        <v>0.5</v>
      </c>
      <c r="Q9494">
        <v>1</v>
      </c>
      <c r="R9494">
        <v>0.46</v>
      </c>
      <c r="S9494">
        <v>0.25</v>
      </c>
      <c r="T9494">
        <v>5</v>
      </c>
      <c r="U9494">
        <v>11</v>
      </c>
      <c r="V9494">
        <v>7</v>
      </c>
      <c r="W9494">
        <v>1.5</v>
      </c>
      <c r="X9494">
        <v>10</v>
      </c>
      <c r="Z9494">
        <v>0.13</v>
      </c>
      <c r="AA9494">
        <v>10</v>
      </c>
      <c r="AB9494">
        <v>0.18</v>
      </c>
      <c r="AC9494">
        <v>715</v>
      </c>
      <c r="AD9494">
        <v>0.5</v>
      </c>
      <c r="AE9494">
        <v>0.03</v>
      </c>
      <c r="AF9494">
        <v>8</v>
      </c>
      <c r="AG9494">
        <v>560</v>
      </c>
      <c r="AH9494">
        <v>12</v>
      </c>
      <c r="AI9494">
        <v>2</v>
      </c>
      <c r="AJ9494">
        <v>3</v>
      </c>
      <c r="AK9494">
        <v>49</v>
      </c>
      <c r="AL9494">
        <v>0.03</v>
      </c>
      <c r="AM9494">
        <v>5</v>
      </c>
      <c r="AN9494">
        <v>5</v>
      </c>
      <c r="AO9494">
        <v>29</v>
      </c>
      <c r="AP9494">
        <v>5</v>
      </c>
      <c r="AQ9494">
        <v>64</v>
      </c>
    </row>
    <row r="9495" spans="1:43" hidden="1" x14ac:dyDescent="0.25">
      <c r="A9495" t="s">
        <v>34535</v>
      </c>
      <c r="B9495" t="s">
        <v>34536</v>
      </c>
      <c r="C9495" s="1" t="str">
        <f t="shared" si="652"/>
        <v>21:0154</v>
      </c>
      <c r="D9495" s="1" t="str">
        <f t="shared" si="653"/>
        <v>21:0064</v>
      </c>
      <c r="E9495" t="s">
        <v>34537</v>
      </c>
      <c r="F9495" t="s">
        <v>34538</v>
      </c>
      <c r="H9495">
        <v>53.565676000000003</v>
      </c>
      <c r="I9495">
        <v>-125.021112</v>
      </c>
      <c r="J9495" s="1" t="str">
        <f t="shared" si="655"/>
        <v>Till</v>
      </c>
      <c r="K9495" s="1" t="str">
        <f t="shared" si="654"/>
        <v>&lt;63 micron</v>
      </c>
      <c r="L9495">
        <v>0.1</v>
      </c>
      <c r="M9495">
        <v>1.25</v>
      </c>
      <c r="N9495">
        <v>14</v>
      </c>
      <c r="O9495">
        <v>150</v>
      </c>
      <c r="P9495">
        <v>0.5</v>
      </c>
      <c r="Q9495">
        <v>1</v>
      </c>
      <c r="R9495">
        <v>0.6</v>
      </c>
      <c r="S9495">
        <v>0.25</v>
      </c>
      <c r="T9495">
        <v>9</v>
      </c>
      <c r="U9495">
        <v>21</v>
      </c>
      <c r="V9495">
        <v>17</v>
      </c>
      <c r="W9495">
        <v>2.99</v>
      </c>
      <c r="X9495">
        <v>10</v>
      </c>
      <c r="Z9495">
        <v>0.11</v>
      </c>
      <c r="AA9495">
        <v>20</v>
      </c>
      <c r="AB9495">
        <v>0.38</v>
      </c>
      <c r="AC9495">
        <v>695</v>
      </c>
      <c r="AD9495">
        <v>0.5</v>
      </c>
      <c r="AE9495">
        <v>0.04</v>
      </c>
      <c r="AF9495">
        <v>15</v>
      </c>
      <c r="AG9495">
        <v>940</v>
      </c>
      <c r="AH9495">
        <v>6</v>
      </c>
      <c r="AI9495">
        <v>1</v>
      </c>
      <c r="AJ9495">
        <v>6</v>
      </c>
      <c r="AK9495">
        <v>77</v>
      </c>
      <c r="AL9495">
        <v>7.0000000000000007E-2</v>
      </c>
      <c r="AM9495">
        <v>5</v>
      </c>
      <c r="AN9495">
        <v>5</v>
      </c>
      <c r="AO9495">
        <v>60</v>
      </c>
      <c r="AP9495">
        <v>5</v>
      </c>
      <c r="AQ9495">
        <v>56</v>
      </c>
    </row>
    <row r="9496" spans="1:43" hidden="1" x14ac:dyDescent="0.25">
      <c r="A9496" t="s">
        <v>34539</v>
      </c>
      <c r="B9496" t="s">
        <v>34540</v>
      </c>
      <c r="C9496" s="1" t="str">
        <f t="shared" si="652"/>
        <v>21:0154</v>
      </c>
      <c r="D9496" s="1" t="str">
        <f t="shared" si="653"/>
        <v>21:0064</v>
      </c>
      <c r="E9496" t="s">
        <v>34541</v>
      </c>
      <c r="F9496" t="s">
        <v>34542</v>
      </c>
      <c r="H9496">
        <v>53.560930200000001</v>
      </c>
      <c r="I9496">
        <v>-124.9823809</v>
      </c>
      <c r="J9496" s="1" t="str">
        <f t="shared" si="655"/>
        <v>Till</v>
      </c>
      <c r="K9496" s="1" t="str">
        <f t="shared" si="654"/>
        <v>&lt;63 micron</v>
      </c>
      <c r="L9496">
        <v>0.1</v>
      </c>
      <c r="M9496">
        <v>1.81</v>
      </c>
      <c r="N9496">
        <v>10</v>
      </c>
      <c r="O9496">
        <v>160</v>
      </c>
      <c r="P9496">
        <v>0.5</v>
      </c>
      <c r="Q9496">
        <v>1</v>
      </c>
      <c r="R9496">
        <v>0.48</v>
      </c>
      <c r="S9496">
        <v>0.25</v>
      </c>
      <c r="T9496">
        <v>5</v>
      </c>
      <c r="U9496">
        <v>17</v>
      </c>
      <c r="V9496">
        <v>8</v>
      </c>
      <c r="W9496">
        <v>2.75</v>
      </c>
      <c r="X9496">
        <v>10</v>
      </c>
      <c r="Z9496">
        <v>0.09</v>
      </c>
      <c r="AA9496">
        <v>20</v>
      </c>
      <c r="AB9496">
        <v>0.2</v>
      </c>
      <c r="AC9496">
        <v>365</v>
      </c>
      <c r="AD9496">
        <v>0.5</v>
      </c>
      <c r="AE9496">
        <v>0.02</v>
      </c>
      <c r="AF9496">
        <v>9</v>
      </c>
      <c r="AG9496">
        <v>1160</v>
      </c>
      <c r="AH9496">
        <v>4</v>
      </c>
      <c r="AI9496">
        <v>1</v>
      </c>
      <c r="AJ9496">
        <v>6</v>
      </c>
      <c r="AK9496">
        <v>61</v>
      </c>
      <c r="AL9496">
        <v>0.08</v>
      </c>
      <c r="AM9496">
        <v>5</v>
      </c>
      <c r="AN9496">
        <v>5</v>
      </c>
      <c r="AO9496">
        <v>46</v>
      </c>
      <c r="AP9496">
        <v>5</v>
      </c>
      <c r="AQ9496">
        <v>54</v>
      </c>
    </row>
    <row r="9497" spans="1:43" hidden="1" x14ac:dyDescent="0.25">
      <c r="A9497" t="s">
        <v>34543</v>
      </c>
      <c r="B9497" t="s">
        <v>34544</v>
      </c>
      <c r="C9497" s="1" t="str">
        <f t="shared" si="652"/>
        <v>21:0154</v>
      </c>
      <c r="D9497" s="1" t="str">
        <f t="shared" si="653"/>
        <v>21:0064</v>
      </c>
      <c r="E9497" t="s">
        <v>34545</v>
      </c>
      <c r="F9497" t="s">
        <v>34546</v>
      </c>
      <c r="H9497">
        <v>53.576187599999997</v>
      </c>
      <c r="I9497">
        <v>-124.95666060000001</v>
      </c>
      <c r="J9497" s="1" t="str">
        <f t="shared" si="655"/>
        <v>Till</v>
      </c>
      <c r="K9497" s="1" t="str">
        <f t="shared" si="654"/>
        <v>&lt;63 micron</v>
      </c>
      <c r="L9497">
        <v>0.1</v>
      </c>
      <c r="M9497">
        <v>1.1299999999999999</v>
      </c>
      <c r="N9497">
        <v>10</v>
      </c>
      <c r="O9497">
        <v>120</v>
      </c>
      <c r="P9497">
        <v>0.5</v>
      </c>
      <c r="Q9497">
        <v>1</v>
      </c>
      <c r="R9497">
        <v>1.01</v>
      </c>
      <c r="S9497">
        <v>0.25</v>
      </c>
      <c r="T9497">
        <v>11</v>
      </c>
      <c r="U9497">
        <v>20</v>
      </c>
      <c r="V9497">
        <v>17</v>
      </c>
      <c r="W9497">
        <v>2.77</v>
      </c>
      <c r="X9497">
        <v>10</v>
      </c>
      <c r="Z9497">
        <v>0.16</v>
      </c>
      <c r="AA9497">
        <v>20</v>
      </c>
      <c r="AB9497">
        <v>0.41</v>
      </c>
      <c r="AC9497">
        <v>575</v>
      </c>
      <c r="AD9497">
        <v>0.5</v>
      </c>
      <c r="AE9497">
        <v>0.03</v>
      </c>
      <c r="AF9497">
        <v>15</v>
      </c>
      <c r="AG9497">
        <v>1000</v>
      </c>
      <c r="AH9497">
        <v>6</v>
      </c>
      <c r="AI9497">
        <v>1</v>
      </c>
      <c r="AJ9497">
        <v>6</v>
      </c>
      <c r="AK9497">
        <v>75</v>
      </c>
      <c r="AL9497">
        <v>0.06</v>
      </c>
      <c r="AM9497">
        <v>5</v>
      </c>
      <c r="AN9497">
        <v>5</v>
      </c>
      <c r="AO9497">
        <v>55</v>
      </c>
      <c r="AP9497">
        <v>5</v>
      </c>
      <c r="AQ9497">
        <v>68</v>
      </c>
    </row>
    <row r="9498" spans="1:43" hidden="1" x14ac:dyDescent="0.25">
      <c r="A9498" t="s">
        <v>34547</v>
      </c>
      <c r="B9498" t="s">
        <v>34548</v>
      </c>
      <c r="C9498" s="1" t="str">
        <f t="shared" si="652"/>
        <v>21:0154</v>
      </c>
      <c r="D9498" s="1" t="str">
        <f t="shared" si="653"/>
        <v>21:0064</v>
      </c>
      <c r="E9498" t="s">
        <v>34545</v>
      </c>
      <c r="F9498" t="s">
        <v>34549</v>
      </c>
      <c r="H9498">
        <v>53.576187599999997</v>
      </c>
      <c r="I9498">
        <v>-124.95666060000001</v>
      </c>
      <c r="J9498" s="1" t="str">
        <f t="shared" si="655"/>
        <v>Till</v>
      </c>
      <c r="K9498" s="1" t="str">
        <f t="shared" si="654"/>
        <v>&lt;63 micron</v>
      </c>
      <c r="L9498">
        <v>0.1</v>
      </c>
      <c r="M9498">
        <v>1.23</v>
      </c>
      <c r="N9498">
        <v>10</v>
      </c>
      <c r="O9498">
        <v>120</v>
      </c>
      <c r="P9498">
        <v>0.5</v>
      </c>
      <c r="Q9498">
        <v>1</v>
      </c>
      <c r="R9498">
        <v>1.08</v>
      </c>
      <c r="S9498">
        <v>0.25</v>
      </c>
      <c r="T9498">
        <v>10</v>
      </c>
      <c r="U9498">
        <v>24</v>
      </c>
      <c r="V9498">
        <v>18</v>
      </c>
      <c r="W9498">
        <v>2.9</v>
      </c>
      <c r="X9498">
        <v>10</v>
      </c>
      <c r="Z9498">
        <v>0.16</v>
      </c>
      <c r="AA9498">
        <v>20</v>
      </c>
      <c r="AB9498">
        <v>0.42</v>
      </c>
      <c r="AC9498">
        <v>490</v>
      </c>
      <c r="AD9498">
        <v>1</v>
      </c>
      <c r="AE9498">
        <v>0.03</v>
      </c>
      <c r="AF9498">
        <v>17</v>
      </c>
      <c r="AG9498">
        <v>1040</v>
      </c>
      <c r="AH9498">
        <v>6</v>
      </c>
      <c r="AI9498">
        <v>1</v>
      </c>
      <c r="AJ9498">
        <v>6</v>
      </c>
      <c r="AK9498">
        <v>77</v>
      </c>
      <c r="AL9498">
        <v>0.05</v>
      </c>
      <c r="AM9498">
        <v>5</v>
      </c>
      <c r="AN9498">
        <v>5</v>
      </c>
      <c r="AO9498">
        <v>55</v>
      </c>
      <c r="AP9498">
        <v>5</v>
      </c>
      <c r="AQ9498">
        <v>72</v>
      </c>
    </row>
    <row r="9499" spans="1:43" hidden="1" x14ac:dyDescent="0.25">
      <c r="A9499" t="s">
        <v>34550</v>
      </c>
      <c r="B9499" t="s">
        <v>34551</v>
      </c>
      <c r="C9499" s="1" t="str">
        <f t="shared" si="652"/>
        <v>21:0154</v>
      </c>
      <c r="D9499" s="1" t="str">
        <f t="shared" si="653"/>
        <v>21:0064</v>
      </c>
      <c r="E9499" t="s">
        <v>34545</v>
      </c>
      <c r="F9499" t="s">
        <v>34552</v>
      </c>
      <c r="H9499">
        <v>53.576187599999997</v>
      </c>
      <c r="I9499">
        <v>-124.95666060000001</v>
      </c>
      <c r="J9499" s="1" t="str">
        <f t="shared" si="655"/>
        <v>Till</v>
      </c>
      <c r="K9499" s="1" t="str">
        <f t="shared" si="654"/>
        <v>&lt;63 micron</v>
      </c>
      <c r="L9499">
        <v>0.1</v>
      </c>
      <c r="M9499">
        <v>0.8</v>
      </c>
      <c r="N9499">
        <v>10</v>
      </c>
      <c r="O9499">
        <v>100</v>
      </c>
      <c r="P9499">
        <v>0.25</v>
      </c>
      <c r="Q9499">
        <v>1</v>
      </c>
      <c r="R9499">
        <v>0.61</v>
      </c>
      <c r="S9499">
        <v>0.25</v>
      </c>
      <c r="T9499">
        <v>6</v>
      </c>
      <c r="U9499">
        <v>16</v>
      </c>
      <c r="V9499">
        <v>10</v>
      </c>
      <c r="W9499">
        <v>2.3199999999999998</v>
      </c>
      <c r="X9499">
        <v>10</v>
      </c>
      <c r="Z9499">
        <v>0.1</v>
      </c>
      <c r="AA9499">
        <v>10</v>
      </c>
      <c r="AB9499">
        <v>0.22</v>
      </c>
      <c r="AC9499">
        <v>370</v>
      </c>
      <c r="AD9499">
        <v>0.5</v>
      </c>
      <c r="AE9499">
        <v>0.04</v>
      </c>
      <c r="AF9499">
        <v>8</v>
      </c>
      <c r="AG9499">
        <v>990</v>
      </c>
      <c r="AH9499">
        <v>2</v>
      </c>
      <c r="AI9499">
        <v>1</v>
      </c>
      <c r="AJ9499">
        <v>4</v>
      </c>
      <c r="AK9499">
        <v>60</v>
      </c>
      <c r="AL9499">
        <v>0.08</v>
      </c>
      <c r="AM9499">
        <v>5</v>
      </c>
      <c r="AN9499">
        <v>5</v>
      </c>
      <c r="AO9499">
        <v>51</v>
      </c>
      <c r="AP9499">
        <v>5</v>
      </c>
      <c r="AQ9499">
        <v>50</v>
      </c>
    </row>
    <row r="9500" spans="1:43" hidden="1" x14ac:dyDescent="0.25">
      <c r="A9500" t="s">
        <v>34553</v>
      </c>
      <c r="B9500" t="s">
        <v>34554</v>
      </c>
      <c r="C9500" s="1" t="str">
        <f t="shared" si="652"/>
        <v>21:0154</v>
      </c>
      <c r="D9500" s="1" t="str">
        <f t="shared" si="653"/>
        <v>21:0064</v>
      </c>
      <c r="E9500" t="s">
        <v>34555</v>
      </c>
      <c r="F9500" t="s">
        <v>34556</v>
      </c>
      <c r="H9500">
        <v>53.5701581</v>
      </c>
      <c r="I9500">
        <v>-124.91258329999999</v>
      </c>
      <c r="J9500" s="1" t="str">
        <f t="shared" si="655"/>
        <v>Till</v>
      </c>
      <c r="K9500" s="1" t="str">
        <f t="shared" si="654"/>
        <v>&lt;63 micron</v>
      </c>
      <c r="L9500">
        <v>0.1</v>
      </c>
      <c r="M9500">
        <v>1.08</v>
      </c>
      <c r="N9500">
        <v>14</v>
      </c>
      <c r="O9500">
        <v>110</v>
      </c>
      <c r="P9500">
        <v>0.25</v>
      </c>
      <c r="Q9500">
        <v>1</v>
      </c>
      <c r="R9500">
        <v>0.62</v>
      </c>
      <c r="S9500">
        <v>0.25</v>
      </c>
      <c r="T9500">
        <v>6</v>
      </c>
      <c r="U9500">
        <v>19</v>
      </c>
      <c r="V9500">
        <v>12</v>
      </c>
      <c r="W9500">
        <v>2.76</v>
      </c>
      <c r="X9500">
        <v>10</v>
      </c>
      <c r="Z9500">
        <v>0.08</v>
      </c>
      <c r="AA9500">
        <v>20</v>
      </c>
      <c r="AB9500">
        <v>0.28000000000000003</v>
      </c>
      <c r="AC9500">
        <v>490</v>
      </c>
      <c r="AD9500">
        <v>0.5</v>
      </c>
      <c r="AE9500">
        <v>0.04</v>
      </c>
      <c r="AF9500">
        <v>10</v>
      </c>
      <c r="AG9500">
        <v>980</v>
      </c>
      <c r="AH9500">
        <v>2</v>
      </c>
      <c r="AI9500">
        <v>1</v>
      </c>
      <c r="AJ9500">
        <v>5</v>
      </c>
      <c r="AK9500">
        <v>71</v>
      </c>
      <c r="AL9500">
        <v>0.11</v>
      </c>
      <c r="AM9500">
        <v>5</v>
      </c>
      <c r="AN9500">
        <v>5</v>
      </c>
      <c r="AO9500">
        <v>61</v>
      </c>
      <c r="AP9500">
        <v>5</v>
      </c>
      <c r="AQ9500">
        <v>54</v>
      </c>
    </row>
    <row r="9501" spans="1:43" hidden="1" x14ac:dyDescent="0.25">
      <c r="A9501" t="s">
        <v>34557</v>
      </c>
      <c r="B9501" t="s">
        <v>34558</v>
      </c>
      <c r="C9501" s="1" t="str">
        <f t="shared" si="652"/>
        <v>21:0154</v>
      </c>
      <c r="D9501" s="1" t="str">
        <f t="shared" si="653"/>
        <v>21:0064</v>
      </c>
      <c r="E9501" t="s">
        <v>34559</v>
      </c>
      <c r="F9501" t="s">
        <v>34560</v>
      </c>
      <c r="H9501">
        <v>53.573072099999997</v>
      </c>
      <c r="I9501">
        <v>-124.92706370000001</v>
      </c>
      <c r="J9501" s="1" t="str">
        <f t="shared" si="655"/>
        <v>Till</v>
      </c>
      <c r="K9501" s="1" t="str">
        <f t="shared" si="654"/>
        <v>&lt;63 micron</v>
      </c>
      <c r="L9501">
        <v>0.1</v>
      </c>
      <c r="M9501">
        <v>1.64</v>
      </c>
      <c r="N9501">
        <v>14</v>
      </c>
      <c r="O9501">
        <v>170</v>
      </c>
      <c r="P9501">
        <v>0.5</v>
      </c>
      <c r="Q9501">
        <v>1</v>
      </c>
      <c r="R9501">
        <v>0.68</v>
      </c>
      <c r="S9501">
        <v>0.25</v>
      </c>
      <c r="T9501">
        <v>9</v>
      </c>
      <c r="U9501">
        <v>22</v>
      </c>
      <c r="V9501">
        <v>18</v>
      </c>
      <c r="W9501">
        <v>3.35</v>
      </c>
      <c r="X9501">
        <v>10</v>
      </c>
      <c r="Z9501">
        <v>0.12</v>
      </c>
      <c r="AA9501">
        <v>30</v>
      </c>
      <c r="AB9501">
        <v>0.41</v>
      </c>
      <c r="AC9501">
        <v>585</v>
      </c>
      <c r="AD9501">
        <v>1</v>
      </c>
      <c r="AE9501">
        <v>0.06</v>
      </c>
      <c r="AF9501">
        <v>13</v>
      </c>
      <c r="AG9501">
        <v>1060</v>
      </c>
      <c r="AH9501">
        <v>6</v>
      </c>
      <c r="AI9501">
        <v>1</v>
      </c>
      <c r="AJ9501">
        <v>8</v>
      </c>
      <c r="AK9501">
        <v>92</v>
      </c>
      <c r="AL9501">
        <v>0.06</v>
      </c>
      <c r="AM9501">
        <v>5</v>
      </c>
      <c r="AN9501">
        <v>5</v>
      </c>
      <c r="AO9501">
        <v>63</v>
      </c>
      <c r="AP9501">
        <v>5</v>
      </c>
      <c r="AQ9501">
        <v>64</v>
      </c>
    </row>
    <row r="9502" spans="1:43" hidden="1" x14ac:dyDescent="0.25">
      <c r="A9502" t="s">
        <v>34561</v>
      </c>
      <c r="B9502" t="s">
        <v>34562</v>
      </c>
      <c r="C9502" s="1" t="str">
        <f t="shared" ref="C9502:C9565" si="656">HYPERLINK("http://geochem.nrcan.gc.ca/cdogs/content/bdl/bdl210154_e.htm", "21:0154")</f>
        <v>21:0154</v>
      </c>
      <c r="D9502" s="1" t="str">
        <f t="shared" ref="D9502:D9565" si="657">HYPERLINK("http://geochem.nrcan.gc.ca/cdogs/content/svy/svy210064_e.htm", "21:0064")</f>
        <v>21:0064</v>
      </c>
      <c r="E9502" t="s">
        <v>34563</v>
      </c>
      <c r="F9502" t="s">
        <v>34564</v>
      </c>
      <c r="H9502">
        <v>53.572974700000003</v>
      </c>
      <c r="I9502">
        <v>-124.9331009</v>
      </c>
      <c r="J9502" s="1" t="str">
        <f t="shared" si="655"/>
        <v>Till</v>
      </c>
      <c r="K9502" s="1" t="str">
        <f t="shared" si="654"/>
        <v>&lt;63 micron</v>
      </c>
      <c r="L9502">
        <v>0.1</v>
      </c>
      <c r="M9502">
        <v>1.1599999999999999</v>
      </c>
      <c r="N9502">
        <v>8</v>
      </c>
      <c r="O9502">
        <v>130</v>
      </c>
      <c r="P9502">
        <v>0.5</v>
      </c>
      <c r="Q9502">
        <v>1</v>
      </c>
      <c r="R9502">
        <v>0.59</v>
      </c>
      <c r="S9502">
        <v>0.25</v>
      </c>
      <c r="T9502">
        <v>9</v>
      </c>
      <c r="U9502">
        <v>19</v>
      </c>
      <c r="V9502">
        <v>16</v>
      </c>
      <c r="W9502">
        <v>2.81</v>
      </c>
      <c r="X9502">
        <v>10</v>
      </c>
      <c r="Z9502">
        <v>0.11</v>
      </c>
      <c r="AA9502">
        <v>20</v>
      </c>
      <c r="AB9502">
        <v>0.37</v>
      </c>
      <c r="AC9502">
        <v>575</v>
      </c>
      <c r="AD9502">
        <v>0.5</v>
      </c>
      <c r="AE9502">
        <v>0.04</v>
      </c>
      <c r="AF9502">
        <v>13</v>
      </c>
      <c r="AG9502">
        <v>930</v>
      </c>
      <c r="AH9502">
        <v>4</v>
      </c>
      <c r="AI9502">
        <v>1</v>
      </c>
      <c r="AJ9502">
        <v>5</v>
      </c>
      <c r="AK9502">
        <v>73</v>
      </c>
      <c r="AL9502">
        <v>7.0000000000000007E-2</v>
      </c>
      <c r="AM9502">
        <v>5</v>
      </c>
      <c r="AN9502">
        <v>5</v>
      </c>
      <c r="AO9502">
        <v>57</v>
      </c>
      <c r="AP9502">
        <v>5</v>
      </c>
      <c r="AQ9502">
        <v>60</v>
      </c>
    </row>
    <row r="9503" spans="1:43" hidden="1" x14ac:dyDescent="0.25">
      <c r="A9503" t="s">
        <v>34565</v>
      </c>
      <c r="B9503" t="s">
        <v>34566</v>
      </c>
      <c r="C9503" s="1" t="str">
        <f t="shared" si="656"/>
        <v>21:0154</v>
      </c>
      <c r="D9503" s="1" t="str">
        <f t="shared" si="657"/>
        <v>21:0064</v>
      </c>
      <c r="E9503" t="s">
        <v>34567</v>
      </c>
      <c r="F9503" t="s">
        <v>34568</v>
      </c>
      <c r="H9503">
        <v>53.572173800000002</v>
      </c>
      <c r="I9503">
        <v>-124.9270228</v>
      </c>
      <c r="J9503" s="1" t="str">
        <f t="shared" si="655"/>
        <v>Till</v>
      </c>
      <c r="K9503" s="1" t="str">
        <f t="shared" ref="K9503:K9566" si="658">HYPERLINK("http://geochem.nrcan.gc.ca/cdogs/content/kwd/kwd080004_e.htm", "&lt;63 micron")</f>
        <v>&lt;63 micron</v>
      </c>
      <c r="L9503">
        <v>0.1</v>
      </c>
      <c r="M9503">
        <v>1.22</v>
      </c>
      <c r="N9503">
        <v>12</v>
      </c>
      <c r="O9503">
        <v>120</v>
      </c>
      <c r="P9503">
        <v>0.25</v>
      </c>
      <c r="Q9503">
        <v>1</v>
      </c>
      <c r="R9503">
        <v>0.39</v>
      </c>
      <c r="S9503">
        <v>0.25</v>
      </c>
      <c r="T9503">
        <v>5</v>
      </c>
      <c r="U9503">
        <v>21</v>
      </c>
      <c r="V9503">
        <v>9</v>
      </c>
      <c r="W9503">
        <v>2.5499999999999998</v>
      </c>
      <c r="X9503">
        <v>10</v>
      </c>
      <c r="Z9503">
        <v>0.08</v>
      </c>
      <c r="AA9503">
        <v>20</v>
      </c>
      <c r="AB9503">
        <v>0.2</v>
      </c>
      <c r="AC9503">
        <v>245</v>
      </c>
      <c r="AD9503">
        <v>0.5</v>
      </c>
      <c r="AE9503">
        <v>0.02</v>
      </c>
      <c r="AF9503">
        <v>8</v>
      </c>
      <c r="AG9503">
        <v>730</v>
      </c>
      <c r="AH9503">
        <v>2</v>
      </c>
      <c r="AI9503">
        <v>1</v>
      </c>
      <c r="AJ9503">
        <v>6</v>
      </c>
      <c r="AK9503">
        <v>53</v>
      </c>
      <c r="AL9503">
        <v>0.08</v>
      </c>
      <c r="AM9503">
        <v>5</v>
      </c>
      <c r="AN9503">
        <v>5</v>
      </c>
      <c r="AO9503">
        <v>46</v>
      </c>
      <c r="AP9503">
        <v>5</v>
      </c>
      <c r="AQ9503">
        <v>34</v>
      </c>
    </row>
    <row r="9504" spans="1:43" hidden="1" x14ac:dyDescent="0.25">
      <c r="A9504" t="s">
        <v>34569</v>
      </c>
      <c r="B9504" t="s">
        <v>34570</v>
      </c>
      <c r="C9504" s="1" t="str">
        <f t="shared" si="656"/>
        <v>21:0154</v>
      </c>
      <c r="D9504" s="1" t="str">
        <f t="shared" si="657"/>
        <v>21:0064</v>
      </c>
      <c r="E9504" t="s">
        <v>34571</v>
      </c>
      <c r="F9504" t="s">
        <v>34572</v>
      </c>
      <c r="H9504">
        <v>53.530481000000002</v>
      </c>
      <c r="I9504">
        <v>-124.58262089999999</v>
      </c>
      <c r="J9504" s="1" t="str">
        <f t="shared" si="655"/>
        <v>Till</v>
      </c>
      <c r="K9504" s="1" t="str">
        <f t="shared" si="658"/>
        <v>&lt;63 micron</v>
      </c>
      <c r="L9504">
        <v>0.1</v>
      </c>
      <c r="M9504">
        <v>1.3</v>
      </c>
      <c r="N9504">
        <v>12</v>
      </c>
      <c r="O9504">
        <v>140</v>
      </c>
      <c r="P9504">
        <v>0.25</v>
      </c>
      <c r="Q9504">
        <v>1</v>
      </c>
      <c r="R9504">
        <v>0.93</v>
      </c>
      <c r="S9504">
        <v>0.25</v>
      </c>
      <c r="T9504">
        <v>9</v>
      </c>
      <c r="U9504">
        <v>22</v>
      </c>
      <c r="V9504">
        <v>19</v>
      </c>
      <c r="W9504">
        <v>3.05</v>
      </c>
      <c r="X9504">
        <v>10</v>
      </c>
      <c r="Z9504">
        <v>0.12</v>
      </c>
      <c r="AA9504">
        <v>10</v>
      </c>
      <c r="AB9504">
        <v>0.44</v>
      </c>
      <c r="AC9504">
        <v>610</v>
      </c>
      <c r="AD9504">
        <v>0.5</v>
      </c>
      <c r="AE9504">
        <v>0.03</v>
      </c>
      <c r="AF9504">
        <v>14</v>
      </c>
      <c r="AG9504">
        <v>920</v>
      </c>
      <c r="AH9504">
        <v>6</v>
      </c>
      <c r="AI9504">
        <v>1</v>
      </c>
      <c r="AJ9504">
        <v>6</v>
      </c>
      <c r="AK9504">
        <v>67</v>
      </c>
      <c r="AL9504">
        <v>0.12</v>
      </c>
      <c r="AM9504">
        <v>5</v>
      </c>
      <c r="AN9504">
        <v>5</v>
      </c>
      <c r="AO9504">
        <v>68</v>
      </c>
      <c r="AP9504">
        <v>5</v>
      </c>
      <c r="AQ9504">
        <v>66</v>
      </c>
    </row>
    <row r="9505" spans="1:43" hidden="1" x14ac:dyDescent="0.25">
      <c r="A9505" t="s">
        <v>34573</v>
      </c>
      <c r="B9505" t="s">
        <v>34574</v>
      </c>
      <c r="C9505" s="1" t="str">
        <f t="shared" si="656"/>
        <v>21:0154</v>
      </c>
      <c r="D9505" s="1" t="str">
        <f t="shared" si="657"/>
        <v>21:0064</v>
      </c>
      <c r="E9505" t="s">
        <v>34571</v>
      </c>
      <c r="F9505" t="s">
        <v>34575</v>
      </c>
      <c r="H9505">
        <v>53.530481000000002</v>
      </c>
      <c r="I9505">
        <v>-124.58262089999999</v>
      </c>
      <c r="J9505" s="1" t="str">
        <f t="shared" si="655"/>
        <v>Till</v>
      </c>
      <c r="K9505" s="1" t="str">
        <f t="shared" si="658"/>
        <v>&lt;63 micron</v>
      </c>
      <c r="L9505">
        <v>0.1</v>
      </c>
      <c r="M9505">
        <v>1.31</v>
      </c>
      <c r="N9505">
        <v>16</v>
      </c>
      <c r="O9505">
        <v>150</v>
      </c>
      <c r="P9505">
        <v>0.5</v>
      </c>
      <c r="Q9505">
        <v>1</v>
      </c>
      <c r="R9505">
        <v>0.93</v>
      </c>
      <c r="S9505">
        <v>0.25</v>
      </c>
      <c r="T9505">
        <v>10</v>
      </c>
      <c r="U9505">
        <v>23</v>
      </c>
      <c r="V9505">
        <v>21</v>
      </c>
      <c r="W9505">
        <v>3.18</v>
      </c>
      <c r="X9505">
        <v>10</v>
      </c>
      <c r="Z9505">
        <v>0.12</v>
      </c>
      <c r="AA9505">
        <v>10</v>
      </c>
      <c r="AB9505">
        <v>0.45</v>
      </c>
      <c r="AC9505">
        <v>690</v>
      </c>
      <c r="AD9505">
        <v>1</v>
      </c>
      <c r="AE9505">
        <v>0.03</v>
      </c>
      <c r="AF9505">
        <v>15</v>
      </c>
      <c r="AG9505">
        <v>960</v>
      </c>
      <c r="AH9505">
        <v>6</v>
      </c>
      <c r="AI9505">
        <v>1</v>
      </c>
      <c r="AJ9505">
        <v>6</v>
      </c>
      <c r="AK9505">
        <v>69</v>
      </c>
      <c r="AL9505">
        <v>0.13</v>
      </c>
      <c r="AM9505">
        <v>5</v>
      </c>
      <c r="AN9505">
        <v>5</v>
      </c>
      <c r="AO9505">
        <v>72</v>
      </c>
      <c r="AP9505">
        <v>5</v>
      </c>
      <c r="AQ9505">
        <v>70</v>
      </c>
    </row>
    <row r="9506" spans="1:43" hidden="1" x14ac:dyDescent="0.25">
      <c r="A9506" t="s">
        <v>34576</v>
      </c>
      <c r="B9506" t="s">
        <v>34577</v>
      </c>
      <c r="C9506" s="1" t="str">
        <f t="shared" si="656"/>
        <v>21:0154</v>
      </c>
      <c r="D9506" s="1" t="str">
        <f t="shared" si="657"/>
        <v>21:0064</v>
      </c>
      <c r="E9506" t="s">
        <v>34571</v>
      </c>
      <c r="F9506" t="s">
        <v>34578</v>
      </c>
      <c r="H9506">
        <v>53.530481000000002</v>
      </c>
      <c r="I9506">
        <v>-124.58262089999999</v>
      </c>
      <c r="J9506" s="1" t="str">
        <f t="shared" si="655"/>
        <v>Till</v>
      </c>
      <c r="K9506" s="1" t="str">
        <f t="shared" si="658"/>
        <v>&lt;63 micron</v>
      </c>
      <c r="L9506">
        <v>0.1</v>
      </c>
      <c r="M9506">
        <v>1.05</v>
      </c>
      <c r="N9506">
        <v>10</v>
      </c>
      <c r="O9506">
        <v>130</v>
      </c>
      <c r="P9506">
        <v>0.25</v>
      </c>
      <c r="Q9506">
        <v>1</v>
      </c>
      <c r="R9506">
        <v>0.57999999999999996</v>
      </c>
      <c r="S9506">
        <v>0.25</v>
      </c>
      <c r="T9506">
        <v>9</v>
      </c>
      <c r="U9506">
        <v>21</v>
      </c>
      <c r="V9506">
        <v>18</v>
      </c>
      <c r="W9506">
        <v>2.95</v>
      </c>
      <c r="X9506">
        <v>10</v>
      </c>
      <c r="Z9506">
        <v>0.09</v>
      </c>
      <c r="AA9506">
        <v>10</v>
      </c>
      <c r="AB9506">
        <v>0.38</v>
      </c>
      <c r="AC9506">
        <v>655</v>
      </c>
      <c r="AD9506">
        <v>0.5</v>
      </c>
      <c r="AE9506">
        <v>0.03</v>
      </c>
      <c r="AF9506">
        <v>15</v>
      </c>
      <c r="AG9506">
        <v>900</v>
      </c>
      <c r="AH9506">
        <v>4</v>
      </c>
      <c r="AI9506">
        <v>2</v>
      </c>
      <c r="AJ9506">
        <v>5</v>
      </c>
      <c r="AK9506">
        <v>54</v>
      </c>
      <c r="AL9506">
        <v>0.1</v>
      </c>
      <c r="AM9506">
        <v>5</v>
      </c>
      <c r="AN9506">
        <v>5</v>
      </c>
      <c r="AO9506">
        <v>65</v>
      </c>
      <c r="AP9506">
        <v>5</v>
      </c>
      <c r="AQ9506">
        <v>62</v>
      </c>
    </row>
    <row r="9507" spans="1:43" hidden="1" x14ac:dyDescent="0.25">
      <c r="A9507" t="s">
        <v>34579</v>
      </c>
      <c r="B9507" t="s">
        <v>34580</v>
      </c>
      <c r="C9507" s="1" t="str">
        <f t="shared" si="656"/>
        <v>21:0154</v>
      </c>
      <c r="D9507" s="1" t="str">
        <f t="shared" si="657"/>
        <v>21:0064</v>
      </c>
      <c r="E9507" t="s">
        <v>34581</v>
      </c>
      <c r="F9507" t="s">
        <v>34582</v>
      </c>
      <c r="H9507">
        <v>53.528473300000002</v>
      </c>
      <c r="I9507">
        <v>-124.5983877</v>
      </c>
      <c r="J9507" s="1" t="str">
        <f t="shared" si="655"/>
        <v>Till</v>
      </c>
      <c r="K9507" s="1" t="str">
        <f t="shared" si="658"/>
        <v>&lt;63 micron</v>
      </c>
      <c r="L9507">
        <v>0.1</v>
      </c>
      <c r="M9507">
        <v>1.1200000000000001</v>
      </c>
      <c r="N9507">
        <v>12</v>
      </c>
      <c r="O9507">
        <v>160</v>
      </c>
      <c r="P9507">
        <v>0.25</v>
      </c>
      <c r="Q9507">
        <v>1</v>
      </c>
      <c r="R9507">
        <v>1.59</v>
      </c>
      <c r="S9507">
        <v>0.25</v>
      </c>
      <c r="T9507">
        <v>9</v>
      </c>
      <c r="U9507">
        <v>16</v>
      </c>
      <c r="V9507">
        <v>30</v>
      </c>
      <c r="W9507">
        <v>3.02</v>
      </c>
      <c r="X9507">
        <v>10</v>
      </c>
      <c r="Z9507">
        <v>7.0000000000000007E-2</v>
      </c>
      <c r="AA9507">
        <v>10</v>
      </c>
      <c r="AB9507">
        <v>0.42</v>
      </c>
      <c r="AC9507">
        <v>545</v>
      </c>
      <c r="AD9507">
        <v>1</v>
      </c>
      <c r="AE9507">
        <v>0.02</v>
      </c>
      <c r="AF9507">
        <v>14</v>
      </c>
      <c r="AG9507">
        <v>860</v>
      </c>
      <c r="AH9507">
        <v>4</v>
      </c>
      <c r="AI9507">
        <v>1</v>
      </c>
      <c r="AJ9507">
        <v>6</v>
      </c>
      <c r="AK9507">
        <v>71</v>
      </c>
      <c r="AL9507">
        <v>0.08</v>
      </c>
      <c r="AM9507">
        <v>5</v>
      </c>
      <c r="AN9507">
        <v>5</v>
      </c>
      <c r="AO9507">
        <v>58</v>
      </c>
      <c r="AP9507">
        <v>5</v>
      </c>
      <c r="AQ9507">
        <v>74</v>
      </c>
    </row>
    <row r="9508" spans="1:43" hidden="1" x14ac:dyDescent="0.25">
      <c r="A9508" t="s">
        <v>34583</v>
      </c>
      <c r="B9508" t="s">
        <v>34584</v>
      </c>
      <c r="C9508" s="1" t="str">
        <f t="shared" si="656"/>
        <v>21:0154</v>
      </c>
      <c r="D9508" s="1" t="str">
        <f t="shared" si="657"/>
        <v>21:0064</v>
      </c>
      <c r="E9508" t="s">
        <v>34585</v>
      </c>
      <c r="F9508" t="s">
        <v>34586</v>
      </c>
      <c r="H9508">
        <v>53.5270765</v>
      </c>
      <c r="I9508">
        <v>-124.6677352</v>
      </c>
      <c r="J9508" s="1" t="str">
        <f t="shared" si="655"/>
        <v>Till</v>
      </c>
      <c r="K9508" s="1" t="str">
        <f t="shared" si="658"/>
        <v>&lt;63 micron</v>
      </c>
      <c r="L9508">
        <v>0.1</v>
      </c>
      <c r="M9508">
        <v>1.1000000000000001</v>
      </c>
      <c r="N9508">
        <v>16</v>
      </c>
      <c r="O9508">
        <v>160</v>
      </c>
      <c r="P9508">
        <v>0.25</v>
      </c>
      <c r="Q9508">
        <v>1</v>
      </c>
      <c r="R9508">
        <v>1.52</v>
      </c>
      <c r="S9508">
        <v>0.25</v>
      </c>
      <c r="T9508">
        <v>8</v>
      </c>
      <c r="U9508">
        <v>15</v>
      </c>
      <c r="V9508">
        <v>29</v>
      </c>
      <c r="W9508">
        <v>2.89</v>
      </c>
      <c r="X9508">
        <v>10</v>
      </c>
      <c r="Z9508">
        <v>7.0000000000000007E-2</v>
      </c>
      <c r="AA9508">
        <v>10</v>
      </c>
      <c r="AB9508">
        <v>0.39</v>
      </c>
      <c r="AC9508">
        <v>515</v>
      </c>
      <c r="AD9508">
        <v>0.5</v>
      </c>
      <c r="AE9508">
        <v>0.02</v>
      </c>
      <c r="AF9508">
        <v>13</v>
      </c>
      <c r="AG9508">
        <v>810</v>
      </c>
      <c r="AH9508">
        <v>2</v>
      </c>
      <c r="AI9508">
        <v>1</v>
      </c>
      <c r="AJ9508">
        <v>6</v>
      </c>
      <c r="AK9508">
        <v>66</v>
      </c>
      <c r="AL9508">
        <v>0.09</v>
      </c>
      <c r="AM9508">
        <v>5</v>
      </c>
      <c r="AN9508">
        <v>5</v>
      </c>
      <c r="AO9508">
        <v>58</v>
      </c>
      <c r="AP9508">
        <v>5</v>
      </c>
      <c r="AQ9508">
        <v>68</v>
      </c>
    </row>
    <row r="9509" spans="1:43" hidden="1" x14ac:dyDescent="0.25">
      <c r="A9509" t="s">
        <v>34587</v>
      </c>
      <c r="B9509" t="s">
        <v>34588</v>
      </c>
      <c r="C9509" s="1" t="str">
        <f t="shared" si="656"/>
        <v>21:0154</v>
      </c>
      <c r="D9509" s="1" t="str">
        <f t="shared" si="657"/>
        <v>21:0064</v>
      </c>
      <c r="E9509" t="s">
        <v>34589</v>
      </c>
      <c r="F9509" t="s">
        <v>34590</v>
      </c>
      <c r="H9509">
        <v>53.548846099999999</v>
      </c>
      <c r="I9509">
        <v>-124.7017998</v>
      </c>
      <c r="J9509" s="1" t="str">
        <f>HYPERLINK("http://geochem.nrcan.gc.ca/cdogs/content/kwd/kwd020053_e.htm", "Glaciolacustrine")</f>
        <v>Glaciolacustrine</v>
      </c>
      <c r="K9509" s="1" t="str">
        <f t="shared" si="658"/>
        <v>&lt;63 micron</v>
      </c>
      <c r="L9509">
        <v>0.1</v>
      </c>
      <c r="M9509">
        <v>1.03</v>
      </c>
      <c r="N9509">
        <v>10</v>
      </c>
      <c r="O9509">
        <v>100</v>
      </c>
      <c r="P9509">
        <v>0.25</v>
      </c>
      <c r="Q9509">
        <v>1</v>
      </c>
      <c r="R9509">
        <v>0.56999999999999995</v>
      </c>
      <c r="S9509">
        <v>0.25</v>
      </c>
      <c r="T9509">
        <v>7</v>
      </c>
      <c r="U9509">
        <v>24</v>
      </c>
      <c r="V9509">
        <v>21</v>
      </c>
      <c r="W9509">
        <v>3.3</v>
      </c>
      <c r="X9509">
        <v>5</v>
      </c>
      <c r="Z9509">
        <v>0.05</v>
      </c>
      <c r="AA9509">
        <v>10</v>
      </c>
      <c r="AB9509">
        <v>0.43</v>
      </c>
      <c r="AC9509">
        <v>430</v>
      </c>
      <c r="AD9509">
        <v>0.5</v>
      </c>
      <c r="AE9509">
        <v>0.02</v>
      </c>
      <c r="AF9509">
        <v>11</v>
      </c>
      <c r="AG9509">
        <v>870</v>
      </c>
      <c r="AH9509">
        <v>4</v>
      </c>
      <c r="AI9509">
        <v>1</v>
      </c>
      <c r="AJ9509">
        <v>5</v>
      </c>
      <c r="AK9509">
        <v>67</v>
      </c>
      <c r="AL9509">
        <v>0.14000000000000001</v>
      </c>
      <c r="AM9509">
        <v>5</v>
      </c>
      <c r="AN9509">
        <v>5</v>
      </c>
      <c r="AO9509">
        <v>76</v>
      </c>
      <c r="AP9509">
        <v>5</v>
      </c>
      <c r="AQ9509">
        <v>56</v>
      </c>
    </row>
    <row r="9510" spans="1:43" hidden="1" x14ac:dyDescent="0.25">
      <c r="A9510" t="s">
        <v>34591</v>
      </c>
      <c r="B9510" t="s">
        <v>34592</v>
      </c>
      <c r="C9510" s="1" t="str">
        <f t="shared" si="656"/>
        <v>21:0154</v>
      </c>
      <c r="D9510" s="1" t="str">
        <f t="shared" si="657"/>
        <v>21:0064</v>
      </c>
      <c r="E9510" t="s">
        <v>34593</v>
      </c>
      <c r="F9510" t="s">
        <v>34594</v>
      </c>
      <c r="H9510">
        <v>53.543866199999997</v>
      </c>
      <c r="I9510">
        <v>-124.6563208</v>
      </c>
      <c r="J9510" s="1" t="str">
        <f>HYPERLINK("http://geochem.nrcan.gc.ca/cdogs/content/kwd/kwd020053_e.htm", "Glaciolacustrine")</f>
        <v>Glaciolacustrine</v>
      </c>
      <c r="K9510" s="1" t="str">
        <f t="shared" si="658"/>
        <v>&lt;63 micron</v>
      </c>
      <c r="L9510">
        <v>0.1</v>
      </c>
      <c r="M9510">
        <v>1.25</v>
      </c>
      <c r="N9510">
        <v>8</v>
      </c>
      <c r="O9510">
        <v>120</v>
      </c>
      <c r="P9510">
        <v>0.25</v>
      </c>
      <c r="Q9510">
        <v>1</v>
      </c>
      <c r="R9510">
        <v>0.63</v>
      </c>
      <c r="S9510">
        <v>0.25</v>
      </c>
      <c r="T9510">
        <v>8</v>
      </c>
      <c r="U9510">
        <v>25</v>
      </c>
      <c r="V9510">
        <v>24</v>
      </c>
      <c r="W9510">
        <v>3.46</v>
      </c>
      <c r="X9510">
        <v>5</v>
      </c>
      <c r="Z9510">
        <v>7.0000000000000007E-2</v>
      </c>
      <c r="AA9510">
        <v>10</v>
      </c>
      <c r="AB9510">
        <v>0.49</v>
      </c>
      <c r="AC9510">
        <v>475</v>
      </c>
      <c r="AD9510">
        <v>1</v>
      </c>
      <c r="AE9510">
        <v>0.02</v>
      </c>
      <c r="AF9510">
        <v>14</v>
      </c>
      <c r="AG9510">
        <v>1020</v>
      </c>
      <c r="AH9510">
        <v>6</v>
      </c>
      <c r="AI9510">
        <v>1</v>
      </c>
      <c r="AJ9510">
        <v>6</v>
      </c>
      <c r="AK9510">
        <v>76</v>
      </c>
      <c r="AL9510">
        <v>0.16</v>
      </c>
      <c r="AM9510">
        <v>5</v>
      </c>
      <c r="AN9510">
        <v>5</v>
      </c>
      <c r="AO9510">
        <v>79</v>
      </c>
      <c r="AP9510">
        <v>5</v>
      </c>
      <c r="AQ9510">
        <v>64</v>
      </c>
    </row>
    <row r="9511" spans="1:43" hidden="1" x14ac:dyDescent="0.25">
      <c r="A9511" t="s">
        <v>34595</v>
      </c>
      <c r="B9511" t="s">
        <v>34596</v>
      </c>
      <c r="C9511" s="1" t="str">
        <f t="shared" si="656"/>
        <v>21:0154</v>
      </c>
      <c r="D9511" s="1" t="str">
        <f t="shared" si="657"/>
        <v>21:0064</v>
      </c>
      <c r="E9511" t="s">
        <v>34597</v>
      </c>
      <c r="F9511" t="s">
        <v>34598</v>
      </c>
      <c r="H9511">
        <v>53.535811199999998</v>
      </c>
      <c r="I9511">
        <v>-124.7174989</v>
      </c>
      <c r="J9511" s="1" t="str">
        <f t="shared" ref="J9511:J9574" si="659">HYPERLINK("http://geochem.nrcan.gc.ca/cdogs/content/kwd/kwd020044_e.htm", "Till")</f>
        <v>Till</v>
      </c>
      <c r="K9511" s="1" t="str">
        <f t="shared" si="658"/>
        <v>&lt;63 micron</v>
      </c>
      <c r="L9511">
        <v>0.1</v>
      </c>
      <c r="M9511">
        <v>1.86</v>
      </c>
      <c r="N9511">
        <v>18</v>
      </c>
      <c r="O9511">
        <v>280</v>
      </c>
      <c r="P9511">
        <v>0.5</v>
      </c>
      <c r="Q9511">
        <v>1</v>
      </c>
      <c r="R9511">
        <v>0.52</v>
      </c>
      <c r="S9511">
        <v>0.25</v>
      </c>
      <c r="T9511">
        <v>10</v>
      </c>
      <c r="U9511">
        <v>28</v>
      </c>
      <c r="V9511">
        <v>53</v>
      </c>
      <c r="W9511">
        <v>3.52</v>
      </c>
      <c r="X9511">
        <v>10</v>
      </c>
      <c r="Z9511">
        <v>0.15</v>
      </c>
      <c r="AA9511">
        <v>10</v>
      </c>
      <c r="AB9511">
        <v>0.5</v>
      </c>
      <c r="AC9511">
        <v>600</v>
      </c>
      <c r="AD9511">
        <v>3</v>
      </c>
      <c r="AE9511">
        <v>0.01</v>
      </c>
      <c r="AF9511">
        <v>44</v>
      </c>
      <c r="AG9511">
        <v>830</v>
      </c>
      <c r="AH9511">
        <v>6</v>
      </c>
      <c r="AI9511">
        <v>4</v>
      </c>
      <c r="AJ9511">
        <v>10</v>
      </c>
      <c r="AK9511">
        <v>46</v>
      </c>
      <c r="AL9511">
        <v>0.08</v>
      </c>
      <c r="AM9511">
        <v>5</v>
      </c>
      <c r="AN9511">
        <v>5</v>
      </c>
      <c r="AO9511">
        <v>61</v>
      </c>
      <c r="AP9511">
        <v>5</v>
      </c>
      <c r="AQ9511">
        <v>130</v>
      </c>
    </row>
    <row r="9512" spans="1:43" hidden="1" x14ac:dyDescent="0.25">
      <c r="A9512" t="s">
        <v>34599</v>
      </c>
      <c r="B9512" t="s">
        <v>34600</v>
      </c>
      <c r="C9512" s="1" t="str">
        <f t="shared" si="656"/>
        <v>21:0154</v>
      </c>
      <c r="D9512" s="1" t="str">
        <f t="shared" si="657"/>
        <v>21:0064</v>
      </c>
      <c r="E9512" t="s">
        <v>34597</v>
      </c>
      <c r="F9512" t="s">
        <v>34601</v>
      </c>
      <c r="H9512">
        <v>53.535811199999998</v>
      </c>
      <c r="I9512">
        <v>-124.7174989</v>
      </c>
      <c r="J9512" s="1" t="str">
        <f t="shared" si="659"/>
        <v>Till</v>
      </c>
      <c r="K9512" s="1" t="str">
        <f t="shared" si="658"/>
        <v>&lt;63 micron</v>
      </c>
      <c r="L9512">
        <v>0.1</v>
      </c>
      <c r="M9512">
        <v>1.28</v>
      </c>
      <c r="N9512">
        <v>10</v>
      </c>
      <c r="O9512">
        <v>170</v>
      </c>
      <c r="P9512">
        <v>0.25</v>
      </c>
      <c r="Q9512">
        <v>1</v>
      </c>
      <c r="R9512">
        <v>2.0299999999999998</v>
      </c>
      <c r="S9512">
        <v>0.25</v>
      </c>
      <c r="T9512">
        <v>11</v>
      </c>
      <c r="U9512">
        <v>21</v>
      </c>
      <c r="V9512">
        <v>23</v>
      </c>
      <c r="W9512">
        <v>3.42</v>
      </c>
      <c r="X9512">
        <v>10</v>
      </c>
      <c r="Z9512">
        <v>0.11</v>
      </c>
      <c r="AA9512">
        <v>10</v>
      </c>
      <c r="AB9512">
        <v>0.55000000000000004</v>
      </c>
      <c r="AC9512">
        <v>780</v>
      </c>
      <c r="AD9512">
        <v>0.5</v>
      </c>
      <c r="AE9512">
        <v>0.03</v>
      </c>
      <c r="AF9512">
        <v>14</v>
      </c>
      <c r="AG9512">
        <v>920</v>
      </c>
      <c r="AH9512">
        <v>4</v>
      </c>
      <c r="AI9512">
        <v>1</v>
      </c>
      <c r="AJ9512">
        <v>7</v>
      </c>
      <c r="AK9512">
        <v>93</v>
      </c>
      <c r="AL9512">
        <v>0.12</v>
      </c>
      <c r="AM9512">
        <v>5</v>
      </c>
      <c r="AN9512">
        <v>10</v>
      </c>
      <c r="AO9512">
        <v>74</v>
      </c>
      <c r="AP9512">
        <v>5</v>
      </c>
      <c r="AQ9512">
        <v>70</v>
      </c>
    </row>
    <row r="9513" spans="1:43" hidden="1" x14ac:dyDescent="0.25">
      <c r="A9513" t="s">
        <v>34602</v>
      </c>
      <c r="B9513" t="s">
        <v>34603</v>
      </c>
      <c r="C9513" s="1" t="str">
        <f t="shared" si="656"/>
        <v>21:0154</v>
      </c>
      <c r="D9513" s="1" t="str">
        <f t="shared" si="657"/>
        <v>21:0064</v>
      </c>
      <c r="E9513" t="s">
        <v>34597</v>
      </c>
      <c r="F9513" t="s">
        <v>34604</v>
      </c>
      <c r="H9513">
        <v>53.535811199999998</v>
      </c>
      <c r="I9513">
        <v>-124.7174989</v>
      </c>
      <c r="J9513" s="1" t="str">
        <f t="shared" si="659"/>
        <v>Till</v>
      </c>
      <c r="K9513" s="1" t="str">
        <f t="shared" si="658"/>
        <v>&lt;63 micron</v>
      </c>
      <c r="L9513">
        <v>0.1</v>
      </c>
      <c r="M9513">
        <v>1.66</v>
      </c>
      <c r="N9513">
        <v>12</v>
      </c>
      <c r="O9513">
        <v>280</v>
      </c>
      <c r="P9513">
        <v>0.5</v>
      </c>
      <c r="Q9513">
        <v>1</v>
      </c>
      <c r="R9513">
        <v>1.57</v>
      </c>
      <c r="S9513">
        <v>0.25</v>
      </c>
      <c r="T9513">
        <v>10</v>
      </c>
      <c r="U9513">
        <v>21</v>
      </c>
      <c r="V9513">
        <v>30</v>
      </c>
      <c r="W9513">
        <v>3.53</v>
      </c>
      <c r="X9513">
        <v>10</v>
      </c>
      <c r="Z9513">
        <v>0.15</v>
      </c>
      <c r="AA9513">
        <v>10</v>
      </c>
      <c r="AB9513">
        <v>0.67</v>
      </c>
      <c r="AC9513">
        <v>675</v>
      </c>
      <c r="AD9513">
        <v>1</v>
      </c>
      <c r="AE9513">
        <v>0.04</v>
      </c>
      <c r="AF9513">
        <v>18</v>
      </c>
      <c r="AG9513">
        <v>940</v>
      </c>
      <c r="AH9513">
        <v>6</v>
      </c>
      <c r="AI9513">
        <v>1</v>
      </c>
      <c r="AJ9513">
        <v>8</v>
      </c>
      <c r="AK9513">
        <v>108</v>
      </c>
      <c r="AL9513">
        <v>0.13</v>
      </c>
      <c r="AM9513">
        <v>5</v>
      </c>
      <c r="AN9513">
        <v>5</v>
      </c>
      <c r="AO9513">
        <v>74</v>
      </c>
      <c r="AP9513">
        <v>5</v>
      </c>
      <c r="AQ9513">
        <v>86</v>
      </c>
    </row>
    <row r="9514" spans="1:43" hidden="1" x14ac:dyDescent="0.25">
      <c r="A9514" t="s">
        <v>34605</v>
      </c>
      <c r="B9514" t="s">
        <v>34606</v>
      </c>
      <c r="C9514" s="1" t="str">
        <f t="shared" si="656"/>
        <v>21:0154</v>
      </c>
      <c r="D9514" s="1" t="str">
        <f t="shared" si="657"/>
        <v>21:0064</v>
      </c>
      <c r="E9514" t="s">
        <v>34607</v>
      </c>
      <c r="F9514" t="s">
        <v>34608</v>
      </c>
      <c r="H9514">
        <v>53.512755800000001</v>
      </c>
      <c r="I9514">
        <v>-124.6305991</v>
      </c>
      <c r="J9514" s="1" t="str">
        <f t="shared" si="659"/>
        <v>Till</v>
      </c>
      <c r="K9514" s="1" t="str">
        <f t="shared" si="658"/>
        <v>&lt;63 micron</v>
      </c>
      <c r="L9514">
        <v>0.1</v>
      </c>
      <c r="M9514">
        <v>1.42</v>
      </c>
      <c r="N9514">
        <v>10</v>
      </c>
      <c r="O9514">
        <v>190</v>
      </c>
      <c r="P9514">
        <v>0.25</v>
      </c>
      <c r="Q9514">
        <v>1</v>
      </c>
      <c r="R9514">
        <v>1.84</v>
      </c>
      <c r="S9514">
        <v>0.25</v>
      </c>
      <c r="T9514">
        <v>9</v>
      </c>
      <c r="U9514">
        <v>20</v>
      </c>
      <c r="V9514">
        <v>26</v>
      </c>
      <c r="W9514">
        <v>3.33</v>
      </c>
      <c r="X9514">
        <v>10</v>
      </c>
      <c r="Z9514">
        <v>0.11</v>
      </c>
      <c r="AA9514">
        <v>10</v>
      </c>
      <c r="AB9514">
        <v>0.43</v>
      </c>
      <c r="AC9514">
        <v>595</v>
      </c>
      <c r="AD9514">
        <v>0.5</v>
      </c>
      <c r="AE9514">
        <v>0.03</v>
      </c>
      <c r="AF9514">
        <v>14</v>
      </c>
      <c r="AG9514">
        <v>830</v>
      </c>
      <c r="AH9514">
        <v>4</v>
      </c>
      <c r="AI9514">
        <v>1</v>
      </c>
      <c r="AJ9514">
        <v>7</v>
      </c>
      <c r="AK9514">
        <v>86</v>
      </c>
      <c r="AL9514">
        <v>0.12</v>
      </c>
      <c r="AM9514">
        <v>5</v>
      </c>
      <c r="AN9514">
        <v>5</v>
      </c>
      <c r="AO9514">
        <v>73</v>
      </c>
      <c r="AP9514">
        <v>5</v>
      </c>
      <c r="AQ9514">
        <v>74</v>
      </c>
    </row>
    <row r="9515" spans="1:43" hidden="1" x14ac:dyDescent="0.25">
      <c r="A9515" t="s">
        <v>34609</v>
      </c>
      <c r="B9515" t="s">
        <v>34610</v>
      </c>
      <c r="C9515" s="1" t="str">
        <f t="shared" si="656"/>
        <v>21:0154</v>
      </c>
      <c r="D9515" s="1" t="str">
        <f t="shared" si="657"/>
        <v>21:0064</v>
      </c>
      <c r="E9515" t="s">
        <v>34611</v>
      </c>
      <c r="F9515" t="s">
        <v>34612</v>
      </c>
      <c r="H9515">
        <v>53.501478800000001</v>
      </c>
      <c r="I9515">
        <v>-124.69801699999999</v>
      </c>
      <c r="J9515" s="1" t="str">
        <f t="shared" si="659"/>
        <v>Till</v>
      </c>
      <c r="K9515" s="1" t="str">
        <f t="shared" si="658"/>
        <v>&lt;63 micron</v>
      </c>
      <c r="L9515">
        <v>0.1</v>
      </c>
      <c r="M9515">
        <v>1.86</v>
      </c>
      <c r="N9515">
        <v>18</v>
      </c>
      <c r="O9515">
        <v>250</v>
      </c>
      <c r="P9515">
        <v>0.25</v>
      </c>
      <c r="Q9515">
        <v>1</v>
      </c>
      <c r="R9515">
        <v>0.69</v>
      </c>
      <c r="S9515">
        <v>0.25</v>
      </c>
      <c r="T9515">
        <v>10</v>
      </c>
      <c r="U9515">
        <v>19</v>
      </c>
      <c r="V9515">
        <v>39</v>
      </c>
      <c r="W9515">
        <v>3.71</v>
      </c>
      <c r="X9515">
        <v>10</v>
      </c>
      <c r="Z9515">
        <v>0.1</v>
      </c>
      <c r="AA9515">
        <v>10</v>
      </c>
      <c r="AB9515">
        <v>0.56000000000000005</v>
      </c>
      <c r="AC9515">
        <v>780</v>
      </c>
      <c r="AD9515">
        <v>2</v>
      </c>
      <c r="AE9515">
        <v>0.01</v>
      </c>
      <c r="AF9515">
        <v>23</v>
      </c>
      <c r="AG9515">
        <v>830</v>
      </c>
      <c r="AH9515">
        <v>6</v>
      </c>
      <c r="AI9515">
        <v>1</v>
      </c>
      <c r="AJ9515">
        <v>10</v>
      </c>
      <c r="AK9515">
        <v>44</v>
      </c>
      <c r="AL9515">
        <v>0.09</v>
      </c>
      <c r="AM9515">
        <v>5</v>
      </c>
      <c r="AN9515">
        <v>5</v>
      </c>
      <c r="AO9515">
        <v>66</v>
      </c>
      <c r="AP9515">
        <v>5</v>
      </c>
      <c r="AQ9515">
        <v>110</v>
      </c>
    </row>
    <row r="9516" spans="1:43" hidden="1" x14ac:dyDescent="0.25">
      <c r="A9516" t="s">
        <v>34613</v>
      </c>
      <c r="B9516" t="s">
        <v>34614</v>
      </c>
      <c r="C9516" s="1" t="str">
        <f t="shared" si="656"/>
        <v>21:0154</v>
      </c>
      <c r="D9516" s="1" t="str">
        <f t="shared" si="657"/>
        <v>21:0064</v>
      </c>
      <c r="E9516" t="s">
        <v>34615</v>
      </c>
      <c r="F9516" t="s">
        <v>34616</v>
      </c>
      <c r="H9516">
        <v>53.521618400000001</v>
      </c>
      <c r="I9516">
        <v>-124.7354041</v>
      </c>
      <c r="J9516" s="1" t="str">
        <f t="shared" si="659"/>
        <v>Till</v>
      </c>
      <c r="K9516" s="1" t="str">
        <f t="shared" si="658"/>
        <v>&lt;63 micron</v>
      </c>
      <c r="L9516">
        <v>0.1</v>
      </c>
      <c r="M9516">
        <v>1.62</v>
      </c>
      <c r="N9516">
        <v>12</v>
      </c>
      <c r="O9516">
        <v>370</v>
      </c>
      <c r="P9516">
        <v>0.5</v>
      </c>
      <c r="Q9516">
        <v>1</v>
      </c>
      <c r="R9516">
        <v>1.8</v>
      </c>
      <c r="S9516">
        <v>0.25</v>
      </c>
      <c r="T9516">
        <v>11</v>
      </c>
      <c r="U9516">
        <v>12</v>
      </c>
      <c r="V9516">
        <v>32</v>
      </c>
      <c r="W9516">
        <v>3.78</v>
      </c>
      <c r="X9516">
        <v>10</v>
      </c>
      <c r="Z9516">
        <v>7.0000000000000007E-2</v>
      </c>
      <c r="AA9516">
        <v>10</v>
      </c>
      <c r="AB9516">
        <v>0.55000000000000004</v>
      </c>
      <c r="AC9516">
        <v>1010</v>
      </c>
      <c r="AD9516">
        <v>0.5</v>
      </c>
      <c r="AE9516">
        <v>0.01</v>
      </c>
      <c r="AF9516">
        <v>11</v>
      </c>
      <c r="AG9516">
        <v>1200</v>
      </c>
      <c r="AH9516">
        <v>10</v>
      </c>
      <c r="AI9516">
        <v>1</v>
      </c>
      <c r="AJ9516">
        <v>10</v>
      </c>
      <c r="AK9516">
        <v>53</v>
      </c>
      <c r="AL9516">
        <v>7.0000000000000007E-2</v>
      </c>
      <c r="AM9516">
        <v>5</v>
      </c>
      <c r="AN9516">
        <v>5</v>
      </c>
      <c r="AO9516">
        <v>65</v>
      </c>
      <c r="AP9516">
        <v>5</v>
      </c>
      <c r="AQ9516">
        <v>92</v>
      </c>
    </row>
    <row r="9517" spans="1:43" hidden="1" x14ac:dyDescent="0.25">
      <c r="A9517" t="s">
        <v>34617</v>
      </c>
      <c r="B9517" t="s">
        <v>34618</v>
      </c>
      <c r="C9517" s="1" t="str">
        <f t="shared" si="656"/>
        <v>21:0154</v>
      </c>
      <c r="D9517" s="1" t="str">
        <f t="shared" si="657"/>
        <v>21:0064</v>
      </c>
      <c r="E9517" t="s">
        <v>34619</v>
      </c>
      <c r="F9517" t="s">
        <v>34620</v>
      </c>
      <c r="H9517">
        <v>53.509530499999997</v>
      </c>
      <c r="I9517">
        <v>-124.76281</v>
      </c>
      <c r="J9517" s="1" t="str">
        <f t="shared" si="659"/>
        <v>Till</v>
      </c>
      <c r="K9517" s="1" t="str">
        <f t="shared" si="658"/>
        <v>&lt;63 micron</v>
      </c>
      <c r="L9517">
        <v>0.1</v>
      </c>
      <c r="M9517">
        <v>1.27</v>
      </c>
      <c r="N9517">
        <v>10</v>
      </c>
      <c r="O9517">
        <v>200</v>
      </c>
      <c r="P9517">
        <v>0.5</v>
      </c>
      <c r="Q9517">
        <v>1</v>
      </c>
      <c r="R9517">
        <v>2.1</v>
      </c>
      <c r="S9517">
        <v>0.25</v>
      </c>
      <c r="T9517">
        <v>10</v>
      </c>
      <c r="U9517">
        <v>20</v>
      </c>
      <c r="V9517">
        <v>23</v>
      </c>
      <c r="W9517">
        <v>3.34</v>
      </c>
      <c r="X9517">
        <v>10</v>
      </c>
      <c r="Z9517">
        <v>0.11</v>
      </c>
      <c r="AA9517">
        <v>10</v>
      </c>
      <c r="AB9517">
        <v>0.55000000000000004</v>
      </c>
      <c r="AC9517">
        <v>700</v>
      </c>
      <c r="AD9517">
        <v>1</v>
      </c>
      <c r="AE9517">
        <v>0.03</v>
      </c>
      <c r="AF9517">
        <v>14</v>
      </c>
      <c r="AG9517">
        <v>900</v>
      </c>
      <c r="AH9517">
        <v>2</v>
      </c>
      <c r="AI9517">
        <v>1</v>
      </c>
      <c r="AJ9517">
        <v>7</v>
      </c>
      <c r="AK9517">
        <v>103</v>
      </c>
      <c r="AL9517">
        <v>0.12</v>
      </c>
      <c r="AM9517">
        <v>5</v>
      </c>
      <c r="AN9517">
        <v>5</v>
      </c>
      <c r="AO9517">
        <v>72</v>
      </c>
      <c r="AP9517">
        <v>5</v>
      </c>
      <c r="AQ9517">
        <v>72</v>
      </c>
    </row>
    <row r="9518" spans="1:43" hidden="1" x14ac:dyDescent="0.25">
      <c r="A9518" t="s">
        <v>34621</v>
      </c>
      <c r="B9518" t="s">
        <v>34622</v>
      </c>
      <c r="C9518" s="1" t="str">
        <f t="shared" si="656"/>
        <v>21:0154</v>
      </c>
      <c r="D9518" s="1" t="str">
        <f t="shared" si="657"/>
        <v>21:0064</v>
      </c>
      <c r="E9518" t="s">
        <v>34623</v>
      </c>
      <c r="F9518" t="s">
        <v>34624</v>
      </c>
      <c r="H9518">
        <v>53.543986400000001</v>
      </c>
      <c r="I9518">
        <v>-124.77329760000001</v>
      </c>
      <c r="J9518" s="1" t="str">
        <f t="shared" si="659"/>
        <v>Till</v>
      </c>
      <c r="K9518" s="1" t="str">
        <f t="shared" si="658"/>
        <v>&lt;63 micron</v>
      </c>
      <c r="L9518">
        <v>0.1</v>
      </c>
      <c r="M9518">
        <v>1.22</v>
      </c>
      <c r="N9518">
        <v>12</v>
      </c>
      <c r="O9518">
        <v>150</v>
      </c>
      <c r="P9518">
        <v>0.25</v>
      </c>
      <c r="Q9518">
        <v>1</v>
      </c>
      <c r="R9518">
        <v>0.66</v>
      </c>
      <c r="S9518">
        <v>0.25</v>
      </c>
      <c r="T9518">
        <v>9</v>
      </c>
      <c r="U9518">
        <v>22</v>
      </c>
      <c r="V9518">
        <v>21</v>
      </c>
      <c r="W9518">
        <v>3.15</v>
      </c>
      <c r="X9518">
        <v>10</v>
      </c>
      <c r="Z9518">
        <v>0.1</v>
      </c>
      <c r="AA9518">
        <v>10</v>
      </c>
      <c r="AB9518">
        <v>0.38</v>
      </c>
      <c r="AC9518">
        <v>590</v>
      </c>
      <c r="AD9518">
        <v>0.5</v>
      </c>
      <c r="AE9518">
        <v>0.04</v>
      </c>
      <c r="AF9518">
        <v>19</v>
      </c>
      <c r="AG9518">
        <v>810</v>
      </c>
      <c r="AH9518">
        <v>4</v>
      </c>
      <c r="AI9518">
        <v>1</v>
      </c>
      <c r="AJ9518">
        <v>6</v>
      </c>
      <c r="AK9518">
        <v>64</v>
      </c>
      <c r="AL9518">
        <v>0.12</v>
      </c>
      <c r="AM9518">
        <v>5</v>
      </c>
      <c r="AN9518">
        <v>5</v>
      </c>
      <c r="AO9518">
        <v>68</v>
      </c>
      <c r="AP9518">
        <v>5</v>
      </c>
      <c r="AQ9518">
        <v>76</v>
      </c>
    </row>
    <row r="9519" spans="1:43" hidden="1" x14ac:dyDescent="0.25">
      <c r="A9519" t="s">
        <v>34625</v>
      </c>
      <c r="B9519" t="s">
        <v>34626</v>
      </c>
      <c r="C9519" s="1" t="str">
        <f t="shared" si="656"/>
        <v>21:0154</v>
      </c>
      <c r="D9519" s="1" t="str">
        <f t="shared" si="657"/>
        <v>21:0064</v>
      </c>
      <c r="E9519" t="s">
        <v>34627</v>
      </c>
      <c r="F9519" t="s">
        <v>34628</v>
      </c>
      <c r="H9519">
        <v>53.501317899999997</v>
      </c>
      <c r="I9519">
        <v>-124.830698</v>
      </c>
      <c r="J9519" s="1" t="str">
        <f t="shared" si="659"/>
        <v>Till</v>
      </c>
      <c r="K9519" s="1" t="str">
        <f t="shared" si="658"/>
        <v>&lt;63 micron</v>
      </c>
      <c r="L9519">
        <v>0.1</v>
      </c>
      <c r="M9519">
        <v>1.79</v>
      </c>
      <c r="N9519">
        <v>22</v>
      </c>
      <c r="O9519">
        <v>170</v>
      </c>
      <c r="P9519">
        <v>0.5</v>
      </c>
      <c r="Q9519">
        <v>1</v>
      </c>
      <c r="R9519">
        <v>0.62</v>
      </c>
      <c r="S9519">
        <v>0.25</v>
      </c>
      <c r="T9519">
        <v>13</v>
      </c>
      <c r="U9519">
        <v>29</v>
      </c>
      <c r="V9519">
        <v>37</v>
      </c>
      <c r="W9519">
        <v>3.63</v>
      </c>
      <c r="X9519">
        <v>10</v>
      </c>
      <c r="Z9519">
        <v>0.1</v>
      </c>
      <c r="AA9519">
        <v>10</v>
      </c>
      <c r="AB9519">
        <v>0.55000000000000004</v>
      </c>
      <c r="AC9519">
        <v>700</v>
      </c>
      <c r="AD9519">
        <v>0.5</v>
      </c>
      <c r="AE9519">
        <v>0.03</v>
      </c>
      <c r="AF9519">
        <v>25</v>
      </c>
      <c r="AG9519">
        <v>800</v>
      </c>
      <c r="AH9519">
        <v>8</v>
      </c>
      <c r="AI9519">
        <v>6</v>
      </c>
      <c r="AJ9519">
        <v>8</v>
      </c>
      <c r="AK9519">
        <v>71</v>
      </c>
      <c r="AL9519">
        <v>0.1</v>
      </c>
      <c r="AM9519">
        <v>5</v>
      </c>
      <c r="AN9519">
        <v>5</v>
      </c>
      <c r="AO9519">
        <v>71</v>
      </c>
      <c r="AP9519">
        <v>5</v>
      </c>
      <c r="AQ9519">
        <v>82</v>
      </c>
    </row>
    <row r="9520" spans="1:43" hidden="1" x14ac:dyDescent="0.25">
      <c r="A9520" t="s">
        <v>34629</v>
      </c>
      <c r="B9520" t="s">
        <v>34630</v>
      </c>
      <c r="C9520" s="1" t="str">
        <f t="shared" si="656"/>
        <v>21:0154</v>
      </c>
      <c r="D9520" s="1" t="str">
        <f t="shared" si="657"/>
        <v>21:0064</v>
      </c>
      <c r="E9520" t="s">
        <v>34631</v>
      </c>
      <c r="F9520" t="s">
        <v>34632</v>
      </c>
      <c r="H9520">
        <v>55.576076200000003</v>
      </c>
      <c r="I9520">
        <v>-125.4277477</v>
      </c>
      <c r="J9520" s="1" t="str">
        <f t="shared" si="659"/>
        <v>Till</v>
      </c>
      <c r="K9520" s="1" t="str">
        <f t="shared" si="658"/>
        <v>&lt;63 micron</v>
      </c>
      <c r="L9520">
        <v>0.1</v>
      </c>
      <c r="M9520">
        <v>1.54</v>
      </c>
      <c r="N9520">
        <v>28</v>
      </c>
      <c r="O9520">
        <v>120</v>
      </c>
      <c r="P9520">
        <v>0.25</v>
      </c>
      <c r="Q9520">
        <v>1</v>
      </c>
      <c r="R9520">
        <v>0.25</v>
      </c>
      <c r="S9520">
        <v>0.25</v>
      </c>
      <c r="T9520">
        <v>12</v>
      </c>
      <c r="U9520">
        <v>33</v>
      </c>
      <c r="V9520">
        <v>169</v>
      </c>
      <c r="W9520">
        <v>2.91</v>
      </c>
      <c r="X9520">
        <v>5</v>
      </c>
      <c r="Z9520">
        <v>0.14000000000000001</v>
      </c>
      <c r="AA9520">
        <v>10</v>
      </c>
      <c r="AB9520">
        <v>0.79</v>
      </c>
      <c r="AC9520">
        <v>420</v>
      </c>
      <c r="AD9520">
        <v>8</v>
      </c>
      <c r="AE9520">
        <v>5.0000000000000001E-3</v>
      </c>
      <c r="AF9520">
        <v>33</v>
      </c>
      <c r="AG9520">
        <v>580</v>
      </c>
      <c r="AH9520">
        <v>18</v>
      </c>
      <c r="AI9520">
        <v>2</v>
      </c>
      <c r="AJ9520">
        <v>5</v>
      </c>
      <c r="AK9520">
        <v>19</v>
      </c>
      <c r="AL9520">
        <v>0.09</v>
      </c>
      <c r="AM9520">
        <v>5</v>
      </c>
      <c r="AN9520">
        <v>5</v>
      </c>
      <c r="AO9520">
        <v>46</v>
      </c>
      <c r="AP9520">
        <v>5</v>
      </c>
      <c r="AQ9520">
        <v>94</v>
      </c>
    </row>
    <row r="9521" spans="1:43" hidden="1" x14ac:dyDescent="0.25">
      <c r="A9521" t="s">
        <v>34633</v>
      </c>
      <c r="B9521" t="s">
        <v>34634</v>
      </c>
      <c r="C9521" s="1" t="str">
        <f t="shared" si="656"/>
        <v>21:0154</v>
      </c>
      <c r="D9521" s="1" t="str">
        <f t="shared" si="657"/>
        <v>21:0064</v>
      </c>
      <c r="E9521" t="s">
        <v>34631</v>
      </c>
      <c r="F9521" t="s">
        <v>34635</v>
      </c>
      <c r="H9521">
        <v>55.576076200000003</v>
      </c>
      <c r="I9521">
        <v>-125.4277477</v>
      </c>
      <c r="J9521" s="1" t="str">
        <f t="shared" si="659"/>
        <v>Till</v>
      </c>
      <c r="K9521" s="1" t="str">
        <f t="shared" si="658"/>
        <v>&lt;63 micron</v>
      </c>
      <c r="L9521">
        <v>0.2</v>
      </c>
      <c r="M9521">
        <v>1.59</v>
      </c>
      <c r="N9521">
        <v>32</v>
      </c>
      <c r="O9521">
        <v>110</v>
      </c>
      <c r="P9521">
        <v>0.25</v>
      </c>
      <c r="Q9521">
        <v>1</v>
      </c>
      <c r="R9521">
        <v>0.23</v>
      </c>
      <c r="S9521">
        <v>0.25</v>
      </c>
      <c r="T9521">
        <v>14</v>
      </c>
      <c r="U9521">
        <v>31</v>
      </c>
      <c r="V9521">
        <v>223</v>
      </c>
      <c r="W9521">
        <v>2.86</v>
      </c>
      <c r="X9521">
        <v>5</v>
      </c>
      <c r="Z9521">
        <v>0.09</v>
      </c>
      <c r="AA9521">
        <v>10</v>
      </c>
      <c r="AB9521">
        <v>0.69</v>
      </c>
      <c r="AC9521">
        <v>425</v>
      </c>
      <c r="AD9521">
        <v>9</v>
      </c>
      <c r="AE9521">
        <v>5.0000000000000001E-3</v>
      </c>
      <c r="AF9521">
        <v>34</v>
      </c>
      <c r="AG9521">
        <v>580</v>
      </c>
      <c r="AH9521">
        <v>16</v>
      </c>
      <c r="AI9521">
        <v>1</v>
      </c>
      <c r="AJ9521">
        <v>4</v>
      </c>
      <c r="AK9521">
        <v>17</v>
      </c>
      <c r="AL9521">
        <v>7.0000000000000007E-2</v>
      </c>
      <c r="AM9521">
        <v>5</v>
      </c>
      <c r="AN9521">
        <v>5</v>
      </c>
      <c r="AO9521">
        <v>38</v>
      </c>
      <c r="AP9521">
        <v>5</v>
      </c>
      <c r="AQ9521">
        <v>108</v>
      </c>
    </row>
    <row r="9522" spans="1:43" hidden="1" x14ac:dyDescent="0.25">
      <c r="A9522" t="s">
        <v>34636</v>
      </c>
      <c r="B9522" t="s">
        <v>34637</v>
      </c>
      <c r="C9522" s="1" t="str">
        <f t="shared" si="656"/>
        <v>21:0154</v>
      </c>
      <c r="D9522" s="1" t="str">
        <f t="shared" si="657"/>
        <v>21:0064</v>
      </c>
      <c r="E9522" t="s">
        <v>34638</v>
      </c>
      <c r="F9522" t="s">
        <v>34639</v>
      </c>
      <c r="H9522">
        <v>55.573853800000002</v>
      </c>
      <c r="I9522">
        <v>-125.4264999</v>
      </c>
      <c r="J9522" s="1" t="str">
        <f t="shared" si="659"/>
        <v>Till</v>
      </c>
      <c r="K9522" s="1" t="str">
        <f t="shared" si="658"/>
        <v>&lt;63 micron</v>
      </c>
      <c r="L9522">
        <v>0.2</v>
      </c>
      <c r="M9522">
        <v>1.67</v>
      </c>
      <c r="N9522">
        <v>114</v>
      </c>
      <c r="O9522">
        <v>180</v>
      </c>
      <c r="P9522">
        <v>0.25</v>
      </c>
      <c r="Q9522">
        <v>1</v>
      </c>
      <c r="R9522">
        <v>0.36</v>
      </c>
      <c r="S9522">
        <v>4</v>
      </c>
      <c r="T9522">
        <v>12</v>
      </c>
      <c r="U9522">
        <v>33</v>
      </c>
      <c r="V9522">
        <v>109</v>
      </c>
      <c r="W9522">
        <v>3.45</v>
      </c>
      <c r="X9522">
        <v>5</v>
      </c>
      <c r="Z9522">
        <v>0.16</v>
      </c>
      <c r="AA9522">
        <v>10</v>
      </c>
      <c r="AB9522">
        <v>0.84</v>
      </c>
      <c r="AC9522">
        <v>625</v>
      </c>
      <c r="AD9522">
        <v>5</v>
      </c>
      <c r="AE9522">
        <v>0.01</v>
      </c>
      <c r="AF9522">
        <v>39</v>
      </c>
      <c r="AG9522">
        <v>720</v>
      </c>
      <c r="AH9522">
        <v>30</v>
      </c>
      <c r="AI9522">
        <v>10</v>
      </c>
      <c r="AJ9522">
        <v>5</v>
      </c>
      <c r="AK9522">
        <v>23</v>
      </c>
      <c r="AL9522">
        <v>0.08</v>
      </c>
      <c r="AM9522">
        <v>5</v>
      </c>
      <c r="AN9522">
        <v>5</v>
      </c>
      <c r="AO9522">
        <v>47</v>
      </c>
      <c r="AP9522">
        <v>5</v>
      </c>
      <c r="AQ9522">
        <v>1205</v>
      </c>
    </row>
    <row r="9523" spans="1:43" hidden="1" x14ac:dyDescent="0.25">
      <c r="A9523" t="s">
        <v>34640</v>
      </c>
      <c r="B9523" t="s">
        <v>34641</v>
      </c>
      <c r="C9523" s="1" t="str">
        <f t="shared" si="656"/>
        <v>21:0154</v>
      </c>
      <c r="D9523" s="1" t="str">
        <f t="shared" si="657"/>
        <v>21:0064</v>
      </c>
      <c r="E9523" t="s">
        <v>34638</v>
      </c>
      <c r="F9523" t="s">
        <v>34642</v>
      </c>
      <c r="H9523">
        <v>55.573853800000002</v>
      </c>
      <c r="I9523">
        <v>-125.4264999</v>
      </c>
      <c r="J9523" s="1" t="str">
        <f t="shared" si="659"/>
        <v>Till</v>
      </c>
      <c r="K9523" s="1" t="str">
        <f t="shared" si="658"/>
        <v>&lt;63 micron</v>
      </c>
      <c r="L9523">
        <v>0.6</v>
      </c>
      <c r="M9523">
        <v>1.69</v>
      </c>
      <c r="N9523">
        <v>118</v>
      </c>
      <c r="O9523">
        <v>110</v>
      </c>
      <c r="P9523">
        <v>0.25</v>
      </c>
      <c r="Q9523">
        <v>1</v>
      </c>
      <c r="R9523">
        <v>0.31</v>
      </c>
      <c r="S9523">
        <v>3</v>
      </c>
      <c r="T9523">
        <v>13</v>
      </c>
      <c r="U9523">
        <v>30</v>
      </c>
      <c r="V9523">
        <v>71</v>
      </c>
      <c r="W9523">
        <v>2.99</v>
      </c>
      <c r="X9523">
        <v>5</v>
      </c>
      <c r="Z9523">
        <v>0.12</v>
      </c>
      <c r="AA9523">
        <v>20</v>
      </c>
      <c r="AB9523">
        <v>0.74</v>
      </c>
      <c r="AC9523">
        <v>525</v>
      </c>
      <c r="AD9523">
        <v>4</v>
      </c>
      <c r="AE9523">
        <v>5.0000000000000001E-3</v>
      </c>
      <c r="AF9523">
        <v>45</v>
      </c>
      <c r="AG9523">
        <v>770</v>
      </c>
      <c r="AH9523">
        <v>32</v>
      </c>
      <c r="AI9523">
        <v>2</v>
      </c>
      <c r="AJ9523">
        <v>4</v>
      </c>
      <c r="AK9523">
        <v>20</v>
      </c>
      <c r="AL9523">
        <v>7.0000000000000007E-2</v>
      </c>
      <c r="AM9523">
        <v>5</v>
      </c>
      <c r="AN9523">
        <v>5</v>
      </c>
      <c r="AO9523">
        <v>41</v>
      </c>
      <c r="AP9523">
        <v>5</v>
      </c>
      <c r="AQ9523">
        <v>1650</v>
      </c>
    </row>
    <row r="9524" spans="1:43" hidden="1" x14ac:dyDescent="0.25">
      <c r="A9524" t="s">
        <v>34643</v>
      </c>
      <c r="B9524" t="s">
        <v>34644</v>
      </c>
      <c r="C9524" s="1" t="str">
        <f t="shared" si="656"/>
        <v>21:0154</v>
      </c>
      <c r="D9524" s="1" t="str">
        <f t="shared" si="657"/>
        <v>21:0064</v>
      </c>
      <c r="E9524" t="s">
        <v>34645</v>
      </c>
      <c r="F9524" t="s">
        <v>34646</v>
      </c>
      <c r="H9524">
        <v>55.559301599999998</v>
      </c>
      <c r="I9524">
        <v>-125.4009417</v>
      </c>
      <c r="J9524" s="1" t="str">
        <f t="shared" si="659"/>
        <v>Till</v>
      </c>
      <c r="K9524" s="1" t="str">
        <f t="shared" si="658"/>
        <v>&lt;63 micron</v>
      </c>
      <c r="L9524">
        <v>0.1</v>
      </c>
      <c r="M9524">
        <v>1.25</v>
      </c>
      <c r="N9524">
        <v>30</v>
      </c>
      <c r="O9524">
        <v>420</v>
      </c>
      <c r="P9524">
        <v>0.25</v>
      </c>
      <c r="Q9524">
        <v>1</v>
      </c>
      <c r="R9524">
        <v>0.32</v>
      </c>
      <c r="S9524">
        <v>0.25</v>
      </c>
      <c r="T9524">
        <v>18</v>
      </c>
      <c r="U9524">
        <v>22</v>
      </c>
      <c r="V9524">
        <v>101</v>
      </c>
      <c r="W9524">
        <v>3.85</v>
      </c>
      <c r="X9524">
        <v>5</v>
      </c>
      <c r="Z9524">
        <v>0.11</v>
      </c>
      <c r="AA9524">
        <v>30</v>
      </c>
      <c r="AB9524">
        <v>0.49</v>
      </c>
      <c r="AC9524">
        <v>715</v>
      </c>
      <c r="AD9524">
        <v>7</v>
      </c>
      <c r="AE9524">
        <v>5.0000000000000001E-3</v>
      </c>
      <c r="AF9524">
        <v>50</v>
      </c>
      <c r="AG9524">
        <v>920</v>
      </c>
      <c r="AH9524">
        <v>20</v>
      </c>
      <c r="AI9524">
        <v>2</v>
      </c>
      <c r="AJ9524">
        <v>5</v>
      </c>
      <c r="AK9524">
        <v>27</v>
      </c>
      <c r="AL9524">
        <v>0.03</v>
      </c>
      <c r="AM9524">
        <v>5</v>
      </c>
      <c r="AN9524">
        <v>5</v>
      </c>
      <c r="AO9524">
        <v>32</v>
      </c>
      <c r="AP9524">
        <v>5</v>
      </c>
      <c r="AQ9524">
        <v>140</v>
      </c>
    </row>
    <row r="9525" spans="1:43" hidden="1" x14ac:dyDescent="0.25">
      <c r="A9525" t="s">
        <v>34647</v>
      </c>
      <c r="B9525" t="s">
        <v>34648</v>
      </c>
      <c r="C9525" s="1" t="str">
        <f t="shared" si="656"/>
        <v>21:0154</v>
      </c>
      <c r="D9525" s="1" t="str">
        <f t="shared" si="657"/>
        <v>21:0064</v>
      </c>
      <c r="E9525" t="s">
        <v>34645</v>
      </c>
      <c r="F9525" t="s">
        <v>34649</v>
      </c>
      <c r="H9525">
        <v>55.559301599999998</v>
      </c>
      <c r="I9525">
        <v>-125.4009417</v>
      </c>
      <c r="J9525" s="1" t="str">
        <f t="shared" si="659"/>
        <v>Till</v>
      </c>
      <c r="K9525" s="1" t="str">
        <f t="shared" si="658"/>
        <v>&lt;63 micron</v>
      </c>
      <c r="L9525">
        <v>0.1</v>
      </c>
      <c r="M9525">
        <v>2.0299999999999998</v>
      </c>
      <c r="N9525">
        <v>20</v>
      </c>
      <c r="O9525">
        <v>310</v>
      </c>
      <c r="P9525">
        <v>0.5</v>
      </c>
      <c r="Q9525">
        <v>1</v>
      </c>
      <c r="R9525">
        <v>0.12</v>
      </c>
      <c r="S9525">
        <v>0.25</v>
      </c>
      <c r="T9525">
        <v>13</v>
      </c>
      <c r="U9525">
        <v>22</v>
      </c>
      <c r="V9525">
        <v>114</v>
      </c>
      <c r="W9525">
        <v>5.0599999999999996</v>
      </c>
      <c r="X9525">
        <v>5</v>
      </c>
      <c r="Z9525">
        <v>0.11</v>
      </c>
      <c r="AA9525">
        <v>30</v>
      </c>
      <c r="AB9525">
        <v>0.3</v>
      </c>
      <c r="AC9525">
        <v>240</v>
      </c>
      <c r="AD9525">
        <v>10</v>
      </c>
      <c r="AE9525">
        <v>5.0000000000000001E-3</v>
      </c>
      <c r="AF9525">
        <v>36</v>
      </c>
      <c r="AG9525">
        <v>920</v>
      </c>
      <c r="AH9525">
        <v>20</v>
      </c>
      <c r="AI9525">
        <v>1</v>
      </c>
      <c r="AJ9525">
        <v>5</v>
      </c>
      <c r="AK9525">
        <v>21</v>
      </c>
      <c r="AL9525">
        <v>5.0000000000000001E-3</v>
      </c>
      <c r="AM9525">
        <v>5</v>
      </c>
      <c r="AN9525">
        <v>5</v>
      </c>
      <c r="AO9525">
        <v>54</v>
      </c>
      <c r="AP9525">
        <v>5</v>
      </c>
      <c r="AQ9525">
        <v>146</v>
      </c>
    </row>
    <row r="9526" spans="1:43" hidden="1" x14ac:dyDescent="0.25">
      <c r="A9526" t="s">
        <v>34650</v>
      </c>
      <c r="B9526" t="s">
        <v>34651</v>
      </c>
      <c r="C9526" s="1" t="str">
        <f t="shared" si="656"/>
        <v>21:0154</v>
      </c>
      <c r="D9526" s="1" t="str">
        <f t="shared" si="657"/>
        <v>21:0064</v>
      </c>
      <c r="E9526" t="s">
        <v>34652</v>
      </c>
      <c r="F9526" t="s">
        <v>34653</v>
      </c>
      <c r="H9526">
        <v>55.560369799999997</v>
      </c>
      <c r="I9526">
        <v>-125.39228420000001</v>
      </c>
      <c r="J9526" s="1" t="str">
        <f t="shared" si="659"/>
        <v>Till</v>
      </c>
      <c r="K9526" s="1" t="str">
        <f t="shared" si="658"/>
        <v>&lt;63 micron</v>
      </c>
      <c r="L9526">
        <v>0.1</v>
      </c>
      <c r="M9526">
        <v>1.3</v>
      </c>
      <c r="N9526">
        <v>18</v>
      </c>
      <c r="O9526">
        <v>190</v>
      </c>
      <c r="P9526">
        <v>0.25</v>
      </c>
      <c r="Q9526">
        <v>1</v>
      </c>
      <c r="R9526">
        <v>0.43</v>
      </c>
      <c r="S9526">
        <v>0.25</v>
      </c>
      <c r="T9526">
        <v>11</v>
      </c>
      <c r="U9526">
        <v>40</v>
      </c>
      <c r="V9526">
        <v>44</v>
      </c>
      <c r="W9526">
        <v>2.61</v>
      </c>
      <c r="X9526">
        <v>5</v>
      </c>
      <c r="Z9526">
        <v>0.13</v>
      </c>
      <c r="AA9526">
        <v>10</v>
      </c>
      <c r="AB9526">
        <v>0.65</v>
      </c>
      <c r="AC9526">
        <v>1045</v>
      </c>
      <c r="AD9526">
        <v>2</v>
      </c>
      <c r="AE9526">
        <v>5.0000000000000001E-3</v>
      </c>
      <c r="AF9526">
        <v>45</v>
      </c>
      <c r="AG9526">
        <v>670</v>
      </c>
      <c r="AH9526">
        <v>8</v>
      </c>
      <c r="AI9526">
        <v>1</v>
      </c>
      <c r="AJ9526">
        <v>5</v>
      </c>
      <c r="AK9526">
        <v>23</v>
      </c>
      <c r="AL9526">
        <v>7.0000000000000007E-2</v>
      </c>
      <c r="AM9526">
        <v>5</v>
      </c>
      <c r="AN9526">
        <v>5</v>
      </c>
      <c r="AO9526">
        <v>37</v>
      </c>
      <c r="AP9526">
        <v>5</v>
      </c>
      <c r="AQ9526">
        <v>72</v>
      </c>
    </row>
    <row r="9527" spans="1:43" hidden="1" x14ac:dyDescent="0.25">
      <c r="A9527" t="s">
        <v>34654</v>
      </c>
      <c r="B9527" t="s">
        <v>34655</v>
      </c>
      <c r="C9527" s="1" t="str">
        <f t="shared" si="656"/>
        <v>21:0154</v>
      </c>
      <c r="D9527" s="1" t="str">
        <f t="shared" si="657"/>
        <v>21:0064</v>
      </c>
      <c r="E9527" t="s">
        <v>34652</v>
      </c>
      <c r="F9527" t="s">
        <v>34656</v>
      </c>
      <c r="H9527">
        <v>55.560369799999997</v>
      </c>
      <c r="I9527">
        <v>-125.39228420000001</v>
      </c>
      <c r="J9527" s="1" t="str">
        <f t="shared" si="659"/>
        <v>Till</v>
      </c>
      <c r="K9527" s="1" t="str">
        <f t="shared" si="658"/>
        <v>&lt;63 micron</v>
      </c>
      <c r="L9527">
        <v>0.1</v>
      </c>
      <c r="M9527">
        <v>1.65</v>
      </c>
      <c r="N9527">
        <v>32</v>
      </c>
      <c r="O9527">
        <v>110</v>
      </c>
      <c r="P9527">
        <v>0.25</v>
      </c>
      <c r="Q9527">
        <v>1</v>
      </c>
      <c r="R9527">
        <v>0.23</v>
      </c>
      <c r="S9527">
        <v>0.25</v>
      </c>
      <c r="T9527">
        <v>12</v>
      </c>
      <c r="U9527">
        <v>36</v>
      </c>
      <c r="V9527">
        <v>30</v>
      </c>
      <c r="W9527">
        <v>2.67</v>
      </c>
      <c r="X9527">
        <v>5</v>
      </c>
      <c r="Z9527">
        <v>0.05</v>
      </c>
      <c r="AA9527">
        <v>10</v>
      </c>
      <c r="AB9527">
        <v>0.52</v>
      </c>
      <c r="AC9527">
        <v>275</v>
      </c>
      <c r="AD9527">
        <v>1</v>
      </c>
      <c r="AE9527">
        <v>5.0000000000000001E-3</v>
      </c>
      <c r="AF9527">
        <v>39</v>
      </c>
      <c r="AG9527">
        <v>820</v>
      </c>
      <c r="AH9527">
        <v>8</v>
      </c>
      <c r="AI9527">
        <v>1</v>
      </c>
      <c r="AJ9527">
        <v>3</v>
      </c>
      <c r="AK9527">
        <v>11</v>
      </c>
      <c r="AL9527">
        <v>0.05</v>
      </c>
      <c r="AM9527">
        <v>5</v>
      </c>
      <c r="AN9527">
        <v>5</v>
      </c>
      <c r="AO9527">
        <v>37</v>
      </c>
      <c r="AP9527">
        <v>5</v>
      </c>
      <c r="AQ9527">
        <v>82</v>
      </c>
    </row>
    <row r="9528" spans="1:43" hidden="1" x14ac:dyDescent="0.25">
      <c r="A9528" t="s">
        <v>34657</v>
      </c>
      <c r="B9528" t="s">
        <v>34658</v>
      </c>
      <c r="C9528" s="1" t="str">
        <f t="shared" si="656"/>
        <v>21:0154</v>
      </c>
      <c r="D9528" s="1" t="str">
        <f t="shared" si="657"/>
        <v>21:0064</v>
      </c>
      <c r="E9528" t="s">
        <v>34659</v>
      </c>
      <c r="F9528" t="s">
        <v>34660</v>
      </c>
      <c r="H9528">
        <v>55.565864699999999</v>
      </c>
      <c r="I9528">
        <v>-125.3870668</v>
      </c>
      <c r="J9528" s="1" t="str">
        <f t="shared" si="659"/>
        <v>Till</v>
      </c>
      <c r="K9528" s="1" t="str">
        <f t="shared" si="658"/>
        <v>&lt;63 micron</v>
      </c>
      <c r="L9528">
        <v>0.1</v>
      </c>
      <c r="M9528">
        <v>0.88</v>
      </c>
      <c r="N9528">
        <v>22</v>
      </c>
      <c r="O9528">
        <v>90</v>
      </c>
      <c r="P9528">
        <v>0.25</v>
      </c>
      <c r="Q9528">
        <v>1</v>
      </c>
      <c r="R9528">
        <v>4.26</v>
      </c>
      <c r="S9528">
        <v>0.25</v>
      </c>
      <c r="T9528">
        <v>11</v>
      </c>
      <c r="U9528">
        <v>44</v>
      </c>
      <c r="V9528">
        <v>42</v>
      </c>
      <c r="W9528">
        <v>2.12</v>
      </c>
      <c r="X9528">
        <v>5</v>
      </c>
      <c r="Z9528">
        <v>7.0000000000000007E-2</v>
      </c>
      <c r="AA9528">
        <v>10</v>
      </c>
      <c r="AB9528">
        <v>0.78</v>
      </c>
      <c r="AC9528">
        <v>475</v>
      </c>
      <c r="AD9528">
        <v>1</v>
      </c>
      <c r="AE9528">
        <v>5.0000000000000001E-3</v>
      </c>
      <c r="AF9528">
        <v>83</v>
      </c>
      <c r="AG9528">
        <v>550</v>
      </c>
      <c r="AH9528">
        <v>6</v>
      </c>
      <c r="AI9528">
        <v>1</v>
      </c>
      <c r="AJ9528">
        <v>4</v>
      </c>
      <c r="AK9528">
        <v>48</v>
      </c>
      <c r="AL9528">
        <v>0.06</v>
      </c>
      <c r="AM9528">
        <v>5</v>
      </c>
      <c r="AN9528">
        <v>5</v>
      </c>
      <c r="AO9528">
        <v>29</v>
      </c>
      <c r="AP9528">
        <v>5</v>
      </c>
      <c r="AQ9528">
        <v>56</v>
      </c>
    </row>
    <row r="9529" spans="1:43" hidden="1" x14ac:dyDescent="0.25">
      <c r="A9529" t="s">
        <v>34661</v>
      </c>
      <c r="B9529" t="s">
        <v>34662</v>
      </c>
      <c r="C9529" s="1" t="str">
        <f t="shared" si="656"/>
        <v>21:0154</v>
      </c>
      <c r="D9529" s="1" t="str">
        <f t="shared" si="657"/>
        <v>21:0064</v>
      </c>
      <c r="E9529" t="s">
        <v>34659</v>
      </c>
      <c r="F9529" t="s">
        <v>34663</v>
      </c>
      <c r="H9529">
        <v>55.565864699999999</v>
      </c>
      <c r="I9529">
        <v>-125.3870668</v>
      </c>
      <c r="J9529" s="1" t="str">
        <f t="shared" si="659"/>
        <v>Till</v>
      </c>
      <c r="K9529" s="1" t="str">
        <f t="shared" si="658"/>
        <v>&lt;63 micron</v>
      </c>
      <c r="L9529">
        <v>0.1</v>
      </c>
      <c r="M9529">
        <v>1.06</v>
      </c>
      <c r="N9529">
        <v>22</v>
      </c>
      <c r="O9529">
        <v>110</v>
      </c>
      <c r="P9529">
        <v>0.25</v>
      </c>
      <c r="Q9529">
        <v>1</v>
      </c>
      <c r="R9529">
        <v>3.71</v>
      </c>
      <c r="S9529">
        <v>0.25</v>
      </c>
      <c r="T9529">
        <v>10</v>
      </c>
      <c r="U9529">
        <v>36</v>
      </c>
      <c r="V9529">
        <v>45</v>
      </c>
      <c r="W9529">
        <v>2.2999999999999998</v>
      </c>
      <c r="X9529">
        <v>5</v>
      </c>
      <c r="Z9529">
        <v>0.06</v>
      </c>
      <c r="AA9529">
        <v>10</v>
      </c>
      <c r="AB9529">
        <v>0.64</v>
      </c>
      <c r="AC9529">
        <v>485</v>
      </c>
      <c r="AD9529">
        <v>3</v>
      </c>
      <c r="AE9529">
        <v>5.0000000000000001E-3</v>
      </c>
      <c r="AF9529">
        <v>55</v>
      </c>
      <c r="AG9529">
        <v>550</v>
      </c>
      <c r="AH9529">
        <v>8</v>
      </c>
      <c r="AI9529">
        <v>1</v>
      </c>
      <c r="AJ9529">
        <v>4</v>
      </c>
      <c r="AK9529">
        <v>41</v>
      </c>
      <c r="AL9529">
        <v>0.05</v>
      </c>
      <c r="AM9529">
        <v>5</v>
      </c>
      <c r="AN9529">
        <v>5</v>
      </c>
      <c r="AO9529">
        <v>33</v>
      </c>
      <c r="AP9529">
        <v>5</v>
      </c>
      <c r="AQ9529">
        <v>60</v>
      </c>
    </row>
    <row r="9530" spans="1:43" hidden="1" x14ac:dyDescent="0.25">
      <c r="A9530" t="s">
        <v>34664</v>
      </c>
      <c r="B9530" t="s">
        <v>34665</v>
      </c>
      <c r="C9530" s="1" t="str">
        <f t="shared" si="656"/>
        <v>21:0154</v>
      </c>
      <c r="D9530" s="1" t="str">
        <f t="shared" si="657"/>
        <v>21:0064</v>
      </c>
      <c r="E9530" t="s">
        <v>34659</v>
      </c>
      <c r="F9530" t="s">
        <v>34666</v>
      </c>
      <c r="H9530">
        <v>55.565864699999999</v>
      </c>
      <c r="I9530">
        <v>-125.3870668</v>
      </c>
      <c r="J9530" s="1" t="str">
        <f t="shared" si="659"/>
        <v>Till</v>
      </c>
      <c r="K9530" s="1" t="str">
        <f t="shared" si="658"/>
        <v>&lt;63 micron</v>
      </c>
      <c r="L9530">
        <v>0.1</v>
      </c>
      <c r="M9530">
        <v>1.17</v>
      </c>
      <c r="N9530">
        <v>38</v>
      </c>
      <c r="O9530">
        <v>150</v>
      </c>
      <c r="P9530">
        <v>0.25</v>
      </c>
      <c r="Q9530">
        <v>1</v>
      </c>
      <c r="R9530">
        <v>4.28</v>
      </c>
      <c r="S9530">
        <v>0.5</v>
      </c>
      <c r="T9530">
        <v>17</v>
      </c>
      <c r="U9530">
        <v>63</v>
      </c>
      <c r="V9530">
        <v>66</v>
      </c>
      <c r="W9530">
        <v>2.62</v>
      </c>
      <c r="X9530">
        <v>5</v>
      </c>
      <c r="Z9530">
        <v>0.09</v>
      </c>
      <c r="AA9530">
        <v>10</v>
      </c>
      <c r="AB9530">
        <v>0.66</v>
      </c>
      <c r="AC9530">
        <v>660</v>
      </c>
      <c r="AD9530">
        <v>1</v>
      </c>
      <c r="AE9530">
        <v>5.0000000000000001E-3</v>
      </c>
      <c r="AF9530">
        <v>125</v>
      </c>
      <c r="AG9530">
        <v>710</v>
      </c>
      <c r="AH9530">
        <v>8</v>
      </c>
      <c r="AI9530">
        <v>6</v>
      </c>
      <c r="AJ9530">
        <v>6</v>
      </c>
      <c r="AK9530">
        <v>42</v>
      </c>
      <c r="AL9530">
        <v>0.06</v>
      </c>
      <c r="AM9530">
        <v>5</v>
      </c>
      <c r="AN9530">
        <v>5</v>
      </c>
      <c r="AO9530">
        <v>34</v>
      </c>
      <c r="AP9530">
        <v>5</v>
      </c>
      <c r="AQ9530">
        <v>74</v>
      </c>
    </row>
    <row r="9531" spans="1:43" hidden="1" x14ac:dyDescent="0.25">
      <c r="A9531" t="s">
        <v>34667</v>
      </c>
      <c r="B9531" t="s">
        <v>34668</v>
      </c>
      <c r="C9531" s="1" t="str">
        <f t="shared" si="656"/>
        <v>21:0154</v>
      </c>
      <c r="D9531" s="1" t="str">
        <f t="shared" si="657"/>
        <v>21:0064</v>
      </c>
      <c r="E9531" t="s">
        <v>34659</v>
      </c>
      <c r="F9531" t="s">
        <v>34669</v>
      </c>
      <c r="H9531">
        <v>55.565864699999999</v>
      </c>
      <c r="I9531">
        <v>-125.3870668</v>
      </c>
      <c r="J9531" s="1" t="str">
        <f t="shared" si="659"/>
        <v>Till</v>
      </c>
      <c r="K9531" s="1" t="str">
        <f t="shared" si="658"/>
        <v>&lt;63 micron</v>
      </c>
      <c r="L9531">
        <v>0.1</v>
      </c>
      <c r="M9531">
        <v>1.41</v>
      </c>
      <c r="N9531">
        <v>44</v>
      </c>
      <c r="O9531">
        <v>310</v>
      </c>
      <c r="P9531">
        <v>0.25</v>
      </c>
      <c r="Q9531">
        <v>1</v>
      </c>
      <c r="R9531">
        <v>0.38</v>
      </c>
      <c r="S9531">
        <v>0.5</v>
      </c>
      <c r="T9531">
        <v>14</v>
      </c>
      <c r="U9531">
        <v>37</v>
      </c>
      <c r="V9531">
        <v>94</v>
      </c>
      <c r="W9531">
        <v>3.79</v>
      </c>
      <c r="X9531">
        <v>5</v>
      </c>
      <c r="Z9531">
        <v>7.0000000000000007E-2</v>
      </c>
      <c r="AA9531">
        <v>30</v>
      </c>
      <c r="AB9531">
        <v>0.59</v>
      </c>
      <c r="AC9531">
        <v>580</v>
      </c>
      <c r="AD9531">
        <v>4</v>
      </c>
      <c r="AE9531">
        <v>5.0000000000000001E-3</v>
      </c>
      <c r="AF9531">
        <v>50</v>
      </c>
      <c r="AG9531">
        <v>530</v>
      </c>
      <c r="AH9531">
        <v>12</v>
      </c>
      <c r="AI9531">
        <v>2</v>
      </c>
      <c r="AJ9531">
        <v>8</v>
      </c>
      <c r="AK9531">
        <v>16</v>
      </c>
      <c r="AL9531">
        <v>0.05</v>
      </c>
      <c r="AM9531">
        <v>5</v>
      </c>
      <c r="AN9531">
        <v>5</v>
      </c>
      <c r="AO9531">
        <v>35</v>
      </c>
      <c r="AP9531">
        <v>5</v>
      </c>
      <c r="AQ9531">
        <v>100</v>
      </c>
    </row>
    <row r="9532" spans="1:43" hidden="1" x14ac:dyDescent="0.25">
      <c r="A9532" t="s">
        <v>34670</v>
      </c>
      <c r="B9532" t="s">
        <v>34671</v>
      </c>
      <c r="C9532" s="1" t="str">
        <f t="shared" si="656"/>
        <v>21:0154</v>
      </c>
      <c r="D9532" s="1" t="str">
        <f t="shared" si="657"/>
        <v>21:0064</v>
      </c>
      <c r="E9532" t="s">
        <v>34659</v>
      </c>
      <c r="F9532" t="s">
        <v>34672</v>
      </c>
      <c r="H9532">
        <v>55.565864699999999</v>
      </c>
      <c r="I9532">
        <v>-125.3870668</v>
      </c>
      <c r="J9532" s="1" t="str">
        <f t="shared" si="659"/>
        <v>Till</v>
      </c>
      <c r="K9532" s="1" t="str">
        <f t="shared" si="658"/>
        <v>&lt;63 micron</v>
      </c>
      <c r="L9532">
        <v>0.2</v>
      </c>
      <c r="M9532">
        <v>2.72</v>
      </c>
      <c r="N9532">
        <v>24</v>
      </c>
      <c r="O9532">
        <v>270</v>
      </c>
      <c r="P9532">
        <v>0.5</v>
      </c>
      <c r="Q9532">
        <v>1</v>
      </c>
      <c r="R9532">
        <v>0.16</v>
      </c>
      <c r="S9532">
        <v>0.25</v>
      </c>
      <c r="T9532">
        <v>10</v>
      </c>
      <c r="U9532">
        <v>29</v>
      </c>
      <c r="V9532">
        <v>45</v>
      </c>
      <c r="W9532">
        <v>4.45</v>
      </c>
      <c r="X9532">
        <v>5</v>
      </c>
      <c r="Z9532">
        <v>0.08</v>
      </c>
      <c r="AA9532">
        <v>30</v>
      </c>
      <c r="AB9532">
        <v>0.36</v>
      </c>
      <c r="AC9532">
        <v>285</v>
      </c>
      <c r="AD9532">
        <v>4</v>
      </c>
      <c r="AE9532">
        <v>5.0000000000000001E-3</v>
      </c>
      <c r="AF9532">
        <v>28</v>
      </c>
      <c r="AG9532">
        <v>810</v>
      </c>
      <c r="AH9532">
        <v>10</v>
      </c>
      <c r="AI9532">
        <v>2</v>
      </c>
      <c r="AJ9532">
        <v>4</v>
      </c>
      <c r="AK9532">
        <v>14</v>
      </c>
      <c r="AL9532">
        <v>0.01</v>
      </c>
      <c r="AM9532">
        <v>5</v>
      </c>
      <c r="AN9532">
        <v>5</v>
      </c>
      <c r="AO9532">
        <v>59</v>
      </c>
      <c r="AP9532">
        <v>5</v>
      </c>
      <c r="AQ9532">
        <v>120</v>
      </c>
    </row>
    <row r="9533" spans="1:43" hidden="1" x14ac:dyDescent="0.25">
      <c r="A9533" t="s">
        <v>34673</v>
      </c>
      <c r="B9533" t="s">
        <v>34674</v>
      </c>
      <c r="C9533" s="1" t="str">
        <f t="shared" si="656"/>
        <v>21:0154</v>
      </c>
      <c r="D9533" s="1" t="str">
        <f t="shared" si="657"/>
        <v>21:0064</v>
      </c>
      <c r="E9533" t="s">
        <v>34659</v>
      </c>
      <c r="F9533" t="s">
        <v>34675</v>
      </c>
      <c r="H9533">
        <v>55.565864699999999</v>
      </c>
      <c r="I9533">
        <v>-125.3870668</v>
      </c>
      <c r="J9533" s="1" t="str">
        <f t="shared" si="659"/>
        <v>Till</v>
      </c>
      <c r="K9533" s="1" t="str">
        <f t="shared" si="658"/>
        <v>&lt;63 micron</v>
      </c>
      <c r="L9533">
        <v>0.1</v>
      </c>
      <c r="M9533">
        <v>1.49</v>
      </c>
      <c r="N9533">
        <v>14</v>
      </c>
      <c r="O9533">
        <v>130</v>
      </c>
      <c r="P9533">
        <v>0.25</v>
      </c>
      <c r="Q9533">
        <v>1</v>
      </c>
      <c r="R9533">
        <v>0.18</v>
      </c>
      <c r="S9533">
        <v>0.25</v>
      </c>
      <c r="T9533">
        <v>5</v>
      </c>
      <c r="U9533">
        <v>29</v>
      </c>
      <c r="V9533">
        <v>22</v>
      </c>
      <c r="W9533">
        <v>2.5299999999999998</v>
      </c>
      <c r="X9533">
        <v>5</v>
      </c>
      <c r="Z9533">
        <v>0.05</v>
      </c>
      <c r="AA9533">
        <v>10</v>
      </c>
      <c r="AB9533">
        <v>0.24</v>
      </c>
      <c r="AC9533">
        <v>155</v>
      </c>
      <c r="AD9533">
        <v>5</v>
      </c>
      <c r="AE9533">
        <v>5.0000000000000001E-3</v>
      </c>
      <c r="AF9533">
        <v>17</v>
      </c>
      <c r="AG9533">
        <v>410</v>
      </c>
      <c r="AH9533">
        <v>8</v>
      </c>
      <c r="AI9533">
        <v>1</v>
      </c>
      <c r="AJ9533">
        <v>3</v>
      </c>
      <c r="AK9533">
        <v>11</v>
      </c>
      <c r="AL9533">
        <v>0.05</v>
      </c>
      <c r="AM9533">
        <v>5</v>
      </c>
      <c r="AN9533">
        <v>5</v>
      </c>
      <c r="AO9533">
        <v>70</v>
      </c>
      <c r="AP9533">
        <v>5</v>
      </c>
      <c r="AQ9533">
        <v>58</v>
      </c>
    </row>
    <row r="9534" spans="1:43" hidden="1" x14ac:dyDescent="0.25">
      <c r="A9534" t="s">
        <v>34676</v>
      </c>
      <c r="B9534" t="s">
        <v>34677</v>
      </c>
      <c r="C9534" s="1" t="str">
        <f t="shared" si="656"/>
        <v>21:0154</v>
      </c>
      <c r="D9534" s="1" t="str">
        <f t="shared" si="657"/>
        <v>21:0064</v>
      </c>
      <c r="E9534" t="s">
        <v>34659</v>
      </c>
      <c r="F9534" t="s">
        <v>34678</v>
      </c>
      <c r="H9534">
        <v>55.565864699999999</v>
      </c>
      <c r="I9534">
        <v>-125.3870668</v>
      </c>
      <c r="J9534" s="1" t="str">
        <f t="shared" si="659"/>
        <v>Till</v>
      </c>
      <c r="K9534" s="1" t="str">
        <f t="shared" si="658"/>
        <v>&lt;63 micron</v>
      </c>
      <c r="L9534">
        <v>0.1</v>
      </c>
      <c r="M9534">
        <v>1.94</v>
      </c>
      <c r="N9534">
        <v>14</v>
      </c>
      <c r="O9534">
        <v>170</v>
      </c>
      <c r="P9534">
        <v>0.25</v>
      </c>
      <c r="Q9534">
        <v>1</v>
      </c>
      <c r="R9534">
        <v>0.15</v>
      </c>
      <c r="S9534">
        <v>0.25</v>
      </c>
      <c r="T9534">
        <v>7</v>
      </c>
      <c r="U9534">
        <v>38</v>
      </c>
      <c r="V9534">
        <v>31</v>
      </c>
      <c r="W9534">
        <v>3.56</v>
      </c>
      <c r="X9534">
        <v>5</v>
      </c>
      <c r="Z9534">
        <v>0.08</v>
      </c>
      <c r="AA9534">
        <v>10</v>
      </c>
      <c r="AB9534">
        <v>0.31</v>
      </c>
      <c r="AC9534">
        <v>210</v>
      </c>
      <c r="AD9534">
        <v>5</v>
      </c>
      <c r="AE9534">
        <v>5.0000000000000001E-3</v>
      </c>
      <c r="AF9534">
        <v>22</v>
      </c>
      <c r="AG9534">
        <v>590</v>
      </c>
      <c r="AH9534">
        <v>6</v>
      </c>
      <c r="AI9534">
        <v>2</v>
      </c>
      <c r="AJ9534">
        <v>3</v>
      </c>
      <c r="AK9534">
        <v>13</v>
      </c>
      <c r="AL9534">
        <v>0.04</v>
      </c>
      <c r="AM9534">
        <v>5</v>
      </c>
      <c r="AN9534">
        <v>5</v>
      </c>
      <c r="AO9534">
        <v>70</v>
      </c>
      <c r="AP9534">
        <v>5</v>
      </c>
      <c r="AQ9534">
        <v>82</v>
      </c>
    </row>
    <row r="9535" spans="1:43" hidden="1" x14ac:dyDescent="0.25">
      <c r="A9535" t="s">
        <v>34679</v>
      </c>
      <c r="B9535" t="s">
        <v>34680</v>
      </c>
      <c r="C9535" s="1" t="str">
        <f t="shared" si="656"/>
        <v>21:0154</v>
      </c>
      <c r="D9535" s="1" t="str">
        <f t="shared" si="657"/>
        <v>21:0064</v>
      </c>
      <c r="E9535" t="s">
        <v>34659</v>
      </c>
      <c r="F9535" t="s">
        <v>34681</v>
      </c>
      <c r="H9535">
        <v>55.565864699999999</v>
      </c>
      <c r="I9535">
        <v>-125.3870668</v>
      </c>
      <c r="J9535" s="1" t="str">
        <f t="shared" si="659"/>
        <v>Till</v>
      </c>
      <c r="K9535" s="1" t="str">
        <f t="shared" si="658"/>
        <v>&lt;63 micron</v>
      </c>
      <c r="L9535">
        <v>0.1</v>
      </c>
      <c r="M9535">
        <v>3.22</v>
      </c>
      <c r="N9535">
        <v>6</v>
      </c>
      <c r="O9535">
        <v>230</v>
      </c>
      <c r="P9535">
        <v>0.25</v>
      </c>
      <c r="Q9535">
        <v>1</v>
      </c>
      <c r="R9535">
        <v>0.17</v>
      </c>
      <c r="S9535">
        <v>0.25</v>
      </c>
      <c r="T9535">
        <v>5</v>
      </c>
      <c r="U9535">
        <v>21</v>
      </c>
      <c r="V9535">
        <v>19</v>
      </c>
      <c r="W9535">
        <v>4.5</v>
      </c>
      <c r="X9535">
        <v>5</v>
      </c>
      <c r="Z9535">
        <v>0.09</v>
      </c>
      <c r="AA9535">
        <v>30</v>
      </c>
      <c r="AB9535">
        <v>0.22</v>
      </c>
      <c r="AC9535">
        <v>200</v>
      </c>
      <c r="AD9535">
        <v>3</v>
      </c>
      <c r="AE9535">
        <v>0.01</v>
      </c>
      <c r="AF9535">
        <v>11</v>
      </c>
      <c r="AG9535">
        <v>980</v>
      </c>
      <c r="AH9535">
        <v>14</v>
      </c>
      <c r="AI9535">
        <v>1</v>
      </c>
      <c r="AJ9535">
        <v>3</v>
      </c>
      <c r="AK9535">
        <v>16</v>
      </c>
      <c r="AL9535">
        <v>5.0000000000000001E-3</v>
      </c>
      <c r="AM9535">
        <v>5</v>
      </c>
      <c r="AN9535">
        <v>5</v>
      </c>
      <c r="AO9535">
        <v>57</v>
      </c>
      <c r="AP9535">
        <v>5</v>
      </c>
      <c r="AQ9535">
        <v>116</v>
      </c>
    </row>
    <row r="9536" spans="1:43" hidden="1" x14ac:dyDescent="0.25">
      <c r="A9536" t="s">
        <v>34682</v>
      </c>
      <c r="B9536" t="s">
        <v>34683</v>
      </c>
      <c r="C9536" s="1" t="str">
        <f t="shared" si="656"/>
        <v>21:0154</v>
      </c>
      <c r="D9536" s="1" t="str">
        <f t="shared" si="657"/>
        <v>21:0064</v>
      </c>
      <c r="E9536" t="s">
        <v>34659</v>
      </c>
      <c r="F9536" t="s">
        <v>34684</v>
      </c>
      <c r="H9536">
        <v>55.565864699999999</v>
      </c>
      <c r="I9536">
        <v>-125.3870668</v>
      </c>
      <c r="J9536" s="1" t="str">
        <f t="shared" si="659"/>
        <v>Till</v>
      </c>
      <c r="K9536" s="1" t="str">
        <f t="shared" si="658"/>
        <v>&lt;63 micron</v>
      </c>
      <c r="L9536">
        <v>0.1</v>
      </c>
      <c r="M9536">
        <v>3.13</v>
      </c>
      <c r="N9536">
        <v>2</v>
      </c>
      <c r="O9536">
        <v>280</v>
      </c>
      <c r="P9536">
        <v>1</v>
      </c>
      <c r="Q9536">
        <v>1</v>
      </c>
      <c r="R9536">
        <v>0.22</v>
      </c>
      <c r="S9536">
        <v>0.25</v>
      </c>
      <c r="T9536">
        <v>5</v>
      </c>
      <c r="U9536">
        <v>11</v>
      </c>
      <c r="V9536">
        <v>11</v>
      </c>
      <c r="W9536">
        <v>4.75</v>
      </c>
      <c r="X9536">
        <v>5</v>
      </c>
      <c r="Z9536">
        <v>0.09</v>
      </c>
      <c r="AA9536">
        <v>40</v>
      </c>
      <c r="AB9536">
        <v>0.17</v>
      </c>
      <c r="AC9536">
        <v>380</v>
      </c>
      <c r="AD9536">
        <v>2</v>
      </c>
      <c r="AE9536">
        <v>0.01</v>
      </c>
      <c r="AF9536">
        <v>5</v>
      </c>
      <c r="AG9536">
        <v>1110</v>
      </c>
      <c r="AH9536">
        <v>12</v>
      </c>
      <c r="AI9536">
        <v>1</v>
      </c>
      <c r="AJ9536">
        <v>3</v>
      </c>
      <c r="AK9536">
        <v>20</v>
      </c>
      <c r="AL9536">
        <v>5.0000000000000001E-3</v>
      </c>
      <c r="AM9536">
        <v>5</v>
      </c>
      <c r="AN9536">
        <v>5</v>
      </c>
      <c r="AO9536">
        <v>53</v>
      </c>
      <c r="AP9536">
        <v>5</v>
      </c>
      <c r="AQ9536">
        <v>122</v>
      </c>
    </row>
    <row r="9537" spans="1:43" hidden="1" x14ac:dyDescent="0.25">
      <c r="A9537" t="s">
        <v>34685</v>
      </c>
      <c r="B9537" t="s">
        <v>34686</v>
      </c>
      <c r="C9537" s="1" t="str">
        <f t="shared" si="656"/>
        <v>21:0154</v>
      </c>
      <c r="D9537" s="1" t="str">
        <f t="shared" si="657"/>
        <v>21:0064</v>
      </c>
      <c r="E9537" t="s">
        <v>34659</v>
      </c>
      <c r="F9537" t="s">
        <v>34687</v>
      </c>
      <c r="H9537">
        <v>55.565864699999999</v>
      </c>
      <c r="I9537">
        <v>-125.3870668</v>
      </c>
      <c r="J9537" s="1" t="str">
        <f t="shared" si="659"/>
        <v>Till</v>
      </c>
      <c r="K9537" s="1" t="str">
        <f t="shared" si="658"/>
        <v>&lt;63 micron</v>
      </c>
      <c r="L9537">
        <v>0.1</v>
      </c>
      <c r="M9537">
        <v>3.17</v>
      </c>
      <c r="N9537">
        <v>8</v>
      </c>
      <c r="O9537">
        <v>310</v>
      </c>
      <c r="P9537">
        <v>1</v>
      </c>
      <c r="Q9537">
        <v>1</v>
      </c>
      <c r="R9537">
        <v>0.24</v>
      </c>
      <c r="S9537">
        <v>0.25</v>
      </c>
      <c r="T9537">
        <v>5</v>
      </c>
      <c r="U9537">
        <v>10</v>
      </c>
      <c r="V9537">
        <v>15</v>
      </c>
      <c r="W9537">
        <v>4.47</v>
      </c>
      <c r="X9537">
        <v>5</v>
      </c>
      <c r="Z9537">
        <v>0.09</v>
      </c>
      <c r="AA9537">
        <v>40</v>
      </c>
      <c r="AB9537">
        <v>0.19</v>
      </c>
      <c r="AC9537">
        <v>300</v>
      </c>
      <c r="AD9537">
        <v>1</v>
      </c>
      <c r="AE9537">
        <v>0.01</v>
      </c>
      <c r="AF9537">
        <v>6</v>
      </c>
      <c r="AG9537">
        <v>960</v>
      </c>
      <c r="AH9537">
        <v>12</v>
      </c>
      <c r="AI9537">
        <v>1</v>
      </c>
      <c r="AJ9537">
        <v>3</v>
      </c>
      <c r="AK9537">
        <v>20</v>
      </c>
      <c r="AL9537">
        <v>5.0000000000000001E-3</v>
      </c>
      <c r="AM9537">
        <v>5</v>
      </c>
      <c r="AN9537">
        <v>5</v>
      </c>
      <c r="AO9537">
        <v>54</v>
      </c>
      <c r="AP9537">
        <v>5</v>
      </c>
      <c r="AQ9537">
        <v>124</v>
      </c>
    </row>
    <row r="9538" spans="1:43" hidden="1" x14ac:dyDescent="0.25">
      <c r="A9538" t="s">
        <v>34688</v>
      </c>
      <c r="B9538" t="s">
        <v>34689</v>
      </c>
      <c r="C9538" s="1" t="str">
        <f t="shared" si="656"/>
        <v>21:0154</v>
      </c>
      <c r="D9538" s="1" t="str">
        <f t="shared" si="657"/>
        <v>21:0064</v>
      </c>
      <c r="E9538" t="s">
        <v>34659</v>
      </c>
      <c r="F9538" t="s">
        <v>34690</v>
      </c>
      <c r="H9538">
        <v>55.565864699999999</v>
      </c>
      <c r="I9538">
        <v>-125.3870668</v>
      </c>
      <c r="J9538" s="1" t="str">
        <f t="shared" si="659"/>
        <v>Till</v>
      </c>
      <c r="K9538" s="1" t="str">
        <f t="shared" si="658"/>
        <v>&lt;63 micron</v>
      </c>
      <c r="L9538">
        <v>0.1</v>
      </c>
      <c r="M9538">
        <v>2.33</v>
      </c>
      <c r="N9538">
        <v>24</v>
      </c>
      <c r="O9538">
        <v>430</v>
      </c>
      <c r="P9538">
        <v>0.5</v>
      </c>
      <c r="Q9538">
        <v>1</v>
      </c>
      <c r="R9538">
        <v>0.3</v>
      </c>
      <c r="S9538">
        <v>0.5</v>
      </c>
      <c r="T9538">
        <v>10</v>
      </c>
      <c r="U9538">
        <v>32</v>
      </c>
      <c r="V9538">
        <v>49</v>
      </c>
      <c r="W9538">
        <v>3.49</v>
      </c>
      <c r="X9538">
        <v>5</v>
      </c>
      <c r="Z9538">
        <v>7.0000000000000007E-2</v>
      </c>
      <c r="AA9538">
        <v>30</v>
      </c>
      <c r="AB9538">
        <v>0.49</v>
      </c>
      <c r="AC9538">
        <v>345</v>
      </c>
      <c r="AD9538">
        <v>4</v>
      </c>
      <c r="AE9538">
        <v>5.0000000000000001E-3</v>
      </c>
      <c r="AF9538">
        <v>32</v>
      </c>
      <c r="AG9538">
        <v>480</v>
      </c>
      <c r="AH9538">
        <v>12</v>
      </c>
      <c r="AI9538">
        <v>1</v>
      </c>
      <c r="AJ9538">
        <v>4</v>
      </c>
      <c r="AK9538">
        <v>19</v>
      </c>
      <c r="AL9538">
        <v>0.02</v>
      </c>
      <c r="AM9538">
        <v>5</v>
      </c>
      <c r="AN9538">
        <v>5</v>
      </c>
      <c r="AO9538">
        <v>45</v>
      </c>
      <c r="AP9538">
        <v>5</v>
      </c>
      <c r="AQ9538">
        <v>92</v>
      </c>
    </row>
    <row r="9539" spans="1:43" hidden="1" x14ac:dyDescent="0.25">
      <c r="A9539" t="s">
        <v>34691</v>
      </c>
      <c r="B9539" t="s">
        <v>34692</v>
      </c>
      <c r="C9539" s="1" t="str">
        <f t="shared" si="656"/>
        <v>21:0154</v>
      </c>
      <c r="D9539" s="1" t="str">
        <f t="shared" si="657"/>
        <v>21:0064</v>
      </c>
      <c r="E9539" t="s">
        <v>34659</v>
      </c>
      <c r="F9539" t="s">
        <v>34693</v>
      </c>
      <c r="H9539">
        <v>55.565864699999999</v>
      </c>
      <c r="I9539">
        <v>-125.3870668</v>
      </c>
      <c r="J9539" s="1" t="str">
        <f t="shared" si="659"/>
        <v>Till</v>
      </c>
      <c r="K9539" s="1" t="str">
        <f t="shared" si="658"/>
        <v>&lt;63 micron</v>
      </c>
      <c r="L9539">
        <v>0.2</v>
      </c>
      <c r="M9539">
        <v>2.4500000000000002</v>
      </c>
      <c r="N9539">
        <v>46</v>
      </c>
      <c r="O9539">
        <v>600</v>
      </c>
      <c r="P9539">
        <v>0.5</v>
      </c>
      <c r="Q9539">
        <v>1</v>
      </c>
      <c r="R9539">
        <v>0.31</v>
      </c>
      <c r="S9539">
        <v>0.5</v>
      </c>
      <c r="T9539">
        <v>16</v>
      </c>
      <c r="U9539">
        <v>49</v>
      </c>
      <c r="V9539">
        <v>84</v>
      </c>
      <c r="W9539">
        <v>4.26</v>
      </c>
      <c r="X9539">
        <v>5</v>
      </c>
      <c r="Z9539">
        <v>0.09</v>
      </c>
      <c r="AA9539">
        <v>30</v>
      </c>
      <c r="AB9539">
        <v>0.74</v>
      </c>
      <c r="AC9539">
        <v>655</v>
      </c>
      <c r="AD9539">
        <v>5</v>
      </c>
      <c r="AE9539">
        <v>5.0000000000000001E-3</v>
      </c>
      <c r="AF9539">
        <v>59</v>
      </c>
      <c r="AG9539">
        <v>510</v>
      </c>
      <c r="AH9539">
        <v>14</v>
      </c>
      <c r="AI9539">
        <v>1</v>
      </c>
      <c r="AJ9539">
        <v>7</v>
      </c>
      <c r="AK9539">
        <v>19</v>
      </c>
      <c r="AL9539">
        <v>0.04</v>
      </c>
      <c r="AM9539">
        <v>5</v>
      </c>
      <c r="AN9539">
        <v>5</v>
      </c>
      <c r="AO9539">
        <v>50</v>
      </c>
      <c r="AP9539">
        <v>5</v>
      </c>
      <c r="AQ9539">
        <v>106</v>
      </c>
    </row>
    <row r="9540" spans="1:43" hidden="1" x14ac:dyDescent="0.25">
      <c r="A9540" t="s">
        <v>34694</v>
      </c>
      <c r="B9540" t="s">
        <v>34695</v>
      </c>
      <c r="C9540" s="1" t="str">
        <f t="shared" si="656"/>
        <v>21:0154</v>
      </c>
      <c r="D9540" s="1" t="str">
        <f t="shared" si="657"/>
        <v>21:0064</v>
      </c>
      <c r="E9540" t="s">
        <v>34659</v>
      </c>
      <c r="F9540" t="s">
        <v>34696</v>
      </c>
      <c r="H9540">
        <v>55.565864699999999</v>
      </c>
      <c r="I9540">
        <v>-125.3870668</v>
      </c>
      <c r="J9540" s="1" t="str">
        <f t="shared" si="659"/>
        <v>Till</v>
      </c>
      <c r="K9540" s="1" t="str">
        <f t="shared" si="658"/>
        <v>&lt;63 micron</v>
      </c>
      <c r="L9540">
        <v>0.2</v>
      </c>
      <c r="M9540">
        <v>2.2000000000000002</v>
      </c>
      <c r="N9540">
        <v>44</v>
      </c>
      <c r="O9540">
        <v>540</v>
      </c>
      <c r="P9540">
        <v>0.5</v>
      </c>
      <c r="Q9540">
        <v>1</v>
      </c>
      <c r="R9540">
        <v>0.3</v>
      </c>
      <c r="S9540">
        <v>0.5</v>
      </c>
      <c r="T9540">
        <v>16</v>
      </c>
      <c r="U9540">
        <v>48</v>
      </c>
      <c r="V9540">
        <v>79</v>
      </c>
      <c r="W9540">
        <v>4.05</v>
      </c>
      <c r="X9540">
        <v>5</v>
      </c>
      <c r="Z9540">
        <v>0.09</v>
      </c>
      <c r="AA9540">
        <v>30</v>
      </c>
      <c r="AB9540">
        <v>0.71</v>
      </c>
      <c r="AC9540">
        <v>725</v>
      </c>
      <c r="AD9540">
        <v>5</v>
      </c>
      <c r="AE9540">
        <v>5.0000000000000001E-3</v>
      </c>
      <c r="AF9540">
        <v>55</v>
      </c>
      <c r="AG9540">
        <v>510</v>
      </c>
      <c r="AH9540">
        <v>14</v>
      </c>
      <c r="AI9540">
        <v>1</v>
      </c>
      <c r="AJ9540">
        <v>6</v>
      </c>
      <c r="AK9540">
        <v>19</v>
      </c>
      <c r="AL9540">
        <v>0.04</v>
      </c>
      <c r="AM9540">
        <v>5</v>
      </c>
      <c r="AN9540">
        <v>5</v>
      </c>
      <c r="AO9540">
        <v>46</v>
      </c>
      <c r="AP9540">
        <v>5</v>
      </c>
      <c r="AQ9540">
        <v>102</v>
      </c>
    </row>
    <row r="9541" spans="1:43" hidden="1" x14ac:dyDescent="0.25">
      <c r="A9541" t="s">
        <v>34697</v>
      </c>
      <c r="B9541" t="s">
        <v>34698</v>
      </c>
      <c r="C9541" s="1" t="str">
        <f t="shared" si="656"/>
        <v>21:0154</v>
      </c>
      <c r="D9541" s="1" t="str">
        <f t="shared" si="657"/>
        <v>21:0064</v>
      </c>
      <c r="E9541" t="s">
        <v>34659</v>
      </c>
      <c r="F9541" t="s">
        <v>34699</v>
      </c>
      <c r="H9541">
        <v>55.565864699999999</v>
      </c>
      <c r="I9541">
        <v>-125.3870668</v>
      </c>
      <c r="J9541" s="1" t="str">
        <f t="shared" si="659"/>
        <v>Till</v>
      </c>
      <c r="K9541" s="1" t="str">
        <f t="shared" si="658"/>
        <v>&lt;63 micron</v>
      </c>
      <c r="L9541">
        <v>0.1</v>
      </c>
      <c r="M9541">
        <v>2.06</v>
      </c>
      <c r="N9541">
        <v>44</v>
      </c>
      <c r="O9541">
        <v>630</v>
      </c>
      <c r="P9541">
        <v>0.5</v>
      </c>
      <c r="Q9541">
        <v>1</v>
      </c>
      <c r="R9541">
        <v>0.39</v>
      </c>
      <c r="S9541">
        <v>1</v>
      </c>
      <c r="T9541">
        <v>16</v>
      </c>
      <c r="U9541">
        <v>47</v>
      </c>
      <c r="V9541">
        <v>88</v>
      </c>
      <c r="W9541">
        <v>4.12</v>
      </c>
      <c r="X9541">
        <v>5</v>
      </c>
      <c r="Z9541">
        <v>0.09</v>
      </c>
      <c r="AA9541">
        <v>40</v>
      </c>
      <c r="AB9541">
        <v>0.72</v>
      </c>
      <c r="AC9541">
        <v>975</v>
      </c>
      <c r="AD9541">
        <v>6</v>
      </c>
      <c r="AE9541">
        <v>0.01</v>
      </c>
      <c r="AF9541">
        <v>57</v>
      </c>
      <c r="AG9541">
        <v>610</v>
      </c>
      <c r="AH9541">
        <v>14</v>
      </c>
      <c r="AI9541">
        <v>1</v>
      </c>
      <c r="AJ9541">
        <v>9</v>
      </c>
      <c r="AK9541">
        <v>20</v>
      </c>
      <c r="AL9541">
        <v>0.05</v>
      </c>
      <c r="AM9541">
        <v>5</v>
      </c>
      <c r="AN9541">
        <v>5</v>
      </c>
      <c r="AO9541">
        <v>43</v>
      </c>
      <c r="AP9541">
        <v>5</v>
      </c>
      <c r="AQ9541">
        <v>106</v>
      </c>
    </row>
    <row r="9542" spans="1:43" hidden="1" x14ac:dyDescent="0.25">
      <c r="A9542" t="s">
        <v>34700</v>
      </c>
      <c r="B9542" t="s">
        <v>34701</v>
      </c>
      <c r="C9542" s="1" t="str">
        <f t="shared" si="656"/>
        <v>21:0154</v>
      </c>
      <c r="D9542" s="1" t="str">
        <f t="shared" si="657"/>
        <v>21:0064</v>
      </c>
      <c r="E9542" t="s">
        <v>34659</v>
      </c>
      <c r="F9542" t="s">
        <v>34702</v>
      </c>
      <c r="H9542">
        <v>55.565864699999999</v>
      </c>
      <c r="I9542">
        <v>-125.3870668</v>
      </c>
      <c r="J9542" s="1" t="str">
        <f t="shared" si="659"/>
        <v>Till</v>
      </c>
      <c r="K9542" s="1" t="str">
        <f t="shared" si="658"/>
        <v>&lt;63 micron</v>
      </c>
      <c r="L9542">
        <v>0.1</v>
      </c>
      <c r="M9542">
        <v>2.0699999999999998</v>
      </c>
      <c r="N9542">
        <v>42</v>
      </c>
      <c r="O9542">
        <v>670</v>
      </c>
      <c r="P9542">
        <v>0.5</v>
      </c>
      <c r="Q9542">
        <v>1</v>
      </c>
      <c r="R9542">
        <v>0.89</v>
      </c>
      <c r="S9542">
        <v>1.5</v>
      </c>
      <c r="T9542">
        <v>16</v>
      </c>
      <c r="U9542">
        <v>50</v>
      </c>
      <c r="V9542">
        <v>99</v>
      </c>
      <c r="W9542">
        <v>3.86</v>
      </c>
      <c r="X9542">
        <v>5</v>
      </c>
      <c r="Z9542">
        <v>0.1</v>
      </c>
      <c r="AA9542">
        <v>60</v>
      </c>
      <c r="AB9542">
        <v>0.75</v>
      </c>
      <c r="AC9542">
        <v>790</v>
      </c>
      <c r="AD9542">
        <v>6</v>
      </c>
      <c r="AE9542">
        <v>0.01</v>
      </c>
      <c r="AF9542">
        <v>65</v>
      </c>
      <c r="AG9542">
        <v>2280</v>
      </c>
      <c r="AH9542">
        <v>14</v>
      </c>
      <c r="AI9542">
        <v>2</v>
      </c>
      <c r="AJ9542">
        <v>12</v>
      </c>
      <c r="AK9542">
        <v>25</v>
      </c>
      <c r="AL9542">
        <v>0.04</v>
      </c>
      <c r="AM9542">
        <v>5</v>
      </c>
      <c r="AN9542">
        <v>5</v>
      </c>
      <c r="AO9542">
        <v>45</v>
      </c>
      <c r="AP9542">
        <v>5</v>
      </c>
      <c r="AQ9542">
        <v>110</v>
      </c>
    </row>
    <row r="9543" spans="1:43" hidden="1" x14ac:dyDescent="0.25">
      <c r="A9543" t="s">
        <v>34703</v>
      </c>
      <c r="B9543" t="s">
        <v>34704</v>
      </c>
      <c r="C9543" s="1" t="str">
        <f t="shared" si="656"/>
        <v>21:0154</v>
      </c>
      <c r="D9543" s="1" t="str">
        <f t="shared" si="657"/>
        <v>21:0064</v>
      </c>
      <c r="E9543" t="s">
        <v>34659</v>
      </c>
      <c r="F9543" t="s">
        <v>34705</v>
      </c>
      <c r="H9543">
        <v>55.565864699999999</v>
      </c>
      <c r="I9543">
        <v>-125.3870668</v>
      </c>
      <c r="J9543" s="1" t="str">
        <f t="shared" si="659"/>
        <v>Till</v>
      </c>
      <c r="K9543" s="1" t="str">
        <f t="shared" si="658"/>
        <v>&lt;63 micron</v>
      </c>
      <c r="L9543">
        <v>0.1</v>
      </c>
      <c r="M9543">
        <v>1.77</v>
      </c>
      <c r="N9543">
        <v>38</v>
      </c>
      <c r="O9543">
        <v>470</v>
      </c>
      <c r="P9543">
        <v>0.5</v>
      </c>
      <c r="Q9543">
        <v>1</v>
      </c>
      <c r="R9543">
        <v>0.7</v>
      </c>
      <c r="S9543">
        <v>1.5</v>
      </c>
      <c r="T9543">
        <v>16</v>
      </c>
      <c r="U9543">
        <v>54</v>
      </c>
      <c r="V9543">
        <v>96</v>
      </c>
      <c r="W9543">
        <v>3.79</v>
      </c>
      <c r="X9543">
        <v>5</v>
      </c>
      <c r="Z9543">
        <v>0.1</v>
      </c>
      <c r="AA9543">
        <v>80</v>
      </c>
      <c r="AB9543">
        <v>0.68</v>
      </c>
      <c r="AC9543">
        <v>955</v>
      </c>
      <c r="AD9543">
        <v>4</v>
      </c>
      <c r="AE9543">
        <v>0.01</v>
      </c>
      <c r="AF9543">
        <v>74</v>
      </c>
      <c r="AG9543">
        <v>770</v>
      </c>
      <c r="AH9543">
        <v>14</v>
      </c>
      <c r="AI9543">
        <v>1</v>
      </c>
      <c r="AJ9543">
        <v>13</v>
      </c>
      <c r="AK9543">
        <v>22</v>
      </c>
      <c r="AL9543">
        <v>0.05</v>
      </c>
      <c r="AM9543">
        <v>5</v>
      </c>
      <c r="AN9543">
        <v>5</v>
      </c>
      <c r="AO9543">
        <v>45</v>
      </c>
      <c r="AP9543">
        <v>5</v>
      </c>
      <c r="AQ9543">
        <v>100</v>
      </c>
    </row>
    <row r="9544" spans="1:43" hidden="1" x14ac:dyDescent="0.25">
      <c r="A9544" t="s">
        <v>34706</v>
      </c>
      <c r="B9544" t="s">
        <v>34707</v>
      </c>
      <c r="C9544" s="1" t="str">
        <f t="shared" si="656"/>
        <v>21:0154</v>
      </c>
      <c r="D9544" s="1" t="str">
        <f t="shared" si="657"/>
        <v>21:0064</v>
      </c>
      <c r="E9544" t="s">
        <v>34659</v>
      </c>
      <c r="F9544" t="s">
        <v>34708</v>
      </c>
      <c r="H9544">
        <v>55.565864699999999</v>
      </c>
      <c r="I9544">
        <v>-125.3870668</v>
      </c>
      <c r="J9544" s="1" t="str">
        <f t="shared" si="659"/>
        <v>Till</v>
      </c>
      <c r="K9544" s="1" t="str">
        <f t="shared" si="658"/>
        <v>&lt;63 micron</v>
      </c>
      <c r="L9544">
        <v>0.1</v>
      </c>
      <c r="M9544">
        <v>1.35</v>
      </c>
      <c r="N9544">
        <v>44</v>
      </c>
      <c r="O9544">
        <v>290</v>
      </c>
      <c r="P9544">
        <v>0.25</v>
      </c>
      <c r="Q9544">
        <v>1</v>
      </c>
      <c r="R9544">
        <v>1.75</v>
      </c>
      <c r="S9544">
        <v>1.5</v>
      </c>
      <c r="T9544">
        <v>15</v>
      </c>
      <c r="U9544">
        <v>66</v>
      </c>
      <c r="V9544">
        <v>68</v>
      </c>
      <c r="W9544">
        <v>2.9</v>
      </c>
      <c r="X9544">
        <v>5</v>
      </c>
      <c r="Z9544">
        <v>7.0000000000000007E-2</v>
      </c>
      <c r="AA9544">
        <v>60</v>
      </c>
      <c r="AB9544">
        <v>0.59</v>
      </c>
      <c r="AC9544">
        <v>730</v>
      </c>
      <c r="AD9544">
        <v>4</v>
      </c>
      <c r="AE9544">
        <v>0.01</v>
      </c>
      <c r="AF9544">
        <v>97</v>
      </c>
      <c r="AG9544">
        <v>740</v>
      </c>
      <c r="AH9544">
        <v>8</v>
      </c>
      <c r="AI9544">
        <v>6</v>
      </c>
      <c r="AJ9544">
        <v>10</v>
      </c>
      <c r="AK9544">
        <v>25</v>
      </c>
      <c r="AL9544">
        <v>0.06</v>
      </c>
      <c r="AM9544">
        <v>5</v>
      </c>
      <c r="AN9544">
        <v>5</v>
      </c>
      <c r="AO9544">
        <v>38</v>
      </c>
      <c r="AP9544">
        <v>5</v>
      </c>
      <c r="AQ9544">
        <v>86</v>
      </c>
    </row>
    <row r="9545" spans="1:43" hidden="1" x14ac:dyDescent="0.25">
      <c r="A9545" t="s">
        <v>34709</v>
      </c>
      <c r="B9545" t="s">
        <v>34710</v>
      </c>
      <c r="C9545" s="1" t="str">
        <f t="shared" si="656"/>
        <v>21:0154</v>
      </c>
      <c r="D9545" s="1" t="str">
        <f t="shared" si="657"/>
        <v>21:0064</v>
      </c>
      <c r="E9545" t="s">
        <v>34659</v>
      </c>
      <c r="F9545" t="s">
        <v>34711</v>
      </c>
      <c r="H9545">
        <v>55.565864699999999</v>
      </c>
      <c r="I9545">
        <v>-125.3870668</v>
      </c>
      <c r="J9545" s="1" t="str">
        <f t="shared" si="659"/>
        <v>Till</v>
      </c>
      <c r="K9545" s="1" t="str">
        <f t="shared" si="658"/>
        <v>&lt;63 micron</v>
      </c>
      <c r="L9545">
        <v>0.1</v>
      </c>
      <c r="M9545">
        <v>0.9</v>
      </c>
      <c r="N9545">
        <v>30</v>
      </c>
      <c r="O9545">
        <v>140</v>
      </c>
      <c r="P9545">
        <v>0.25</v>
      </c>
      <c r="Q9545">
        <v>1</v>
      </c>
      <c r="R9545">
        <v>4.83</v>
      </c>
      <c r="S9545">
        <v>1</v>
      </c>
      <c r="T9545">
        <v>12</v>
      </c>
      <c r="U9545">
        <v>50</v>
      </c>
      <c r="V9545">
        <v>45</v>
      </c>
      <c r="W9545">
        <v>2.04</v>
      </c>
      <c r="X9545">
        <v>5</v>
      </c>
      <c r="Z9545">
        <v>0.05</v>
      </c>
      <c r="AA9545">
        <v>20</v>
      </c>
      <c r="AB9545">
        <v>0.5</v>
      </c>
      <c r="AC9545">
        <v>570</v>
      </c>
      <c r="AD9545">
        <v>3</v>
      </c>
      <c r="AE9545">
        <v>5.0000000000000001E-3</v>
      </c>
      <c r="AF9545">
        <v>84</v>
      </c>
      <c r="AG9545">
        <v>620</v>
      </c>
      <c r="AH9545">
        <v>6</v>
      </c>
      <c r="AI9545">
        <v>2</v>
      </c>
      <c r="AJ9545">
        <v>5</v>
      </c>
      <c r="AK9545">
        <v>35</v>
      </c>
      <c r="AL9545">
        <v>0.05</v>
      </c>
      <c r="AM9545">
        <v>5</v>
      </c>
      <c r="AN9545">
        <v>5</v>
      </c>
      <c r="AO9545">
        <v>27</v>
      </c>
      <c r="AP9545">
        <v>5</v>
      </c>
      <c r="AQ9545">
        <v>62</v>
      </c>
    </row>
    <row r="9546" spans="1:43" hidden="1" x14ac:dyDescent="0.25">
      <c r="A9546" t="s">
        <v>34712</v>
      </c>
      <c r="B9546" t="s">
        <v>34713</v>
      </c>
      <c r="C9546" s="1" t="str">
        <f t="shared" si="656"/>
        <v>21:0154</v>
      </c>
      <c r="D9546" s="1" t="str">
        <f t="shared" si="657"/>
        <v>21:0064</v>
      </c>
      <c r="E9546" t="s">
        <v>34659</v>
      </c>
      <c r="F9546" t="s">
        <v>34714</v>
      </c>
      <c r="H9546">
        <v>55.565864699999999</v>
      </c>
      <c r="I9546">
        <v>-125.3870668</v>
      </c>
      <c r="J9546" s="1" t="str">
        <f t="shared" si="659"/>
        <v>Till</v>
      </c>
      <c r="K9546" s="1" t="str">
        <f t="shared" si="658"/>
        <v>&lt;63 micron</v>
      </c>
      <c r="L9546">
        <v>0.1</v>
      </c>
      <c r="M9546">
        <v>0.89</v>
      </c>
      <c r="N9546">
        <v>26</v>
      </c>
      <c r="O9546">
        <v>120</v>
      </c>
      <c r="P9546">
        <v>0.25</v>
      </c>
      <c r="Q9546">
        <v>1</v>
      </c>
      <c r="R9546">
        <v>3.93</v>
      </c>
      <c r="S9546">
        <v>0.5</v>
      </c>
      <c r="T9546">
        <v>10</v>
      </c>
      <c r="U9546">
        <v>42</v>
      </c>
      <c r="V9546">
        <v>44</v>
      </c>
      <c r="W9546">
        <v>1.98</v>
      </c>
      <c r="X9546">
        <v>5</v>
      </c>
      <c r="Z9546">
        <v>0.05</v>
      </c>
      <c r="AA9546">
        <v>10</v>
      </c>
      <c r="AB9546">
        <v>0.54</v>
      </c>
      <c r="AC9546">
        <v>485</v>
      </c>
      <c r="AD9546">
        <v>4</v>
      </c>
      <c r="AE9546">
        <v>5.0000000000000001E-3</v>
      </c>
      <c r="AF9546">
        <v>59</v>
      </c>
      <c r="AG9546">
        <v>630</v>
      </c>
      <c r="AH9546">
        <v>2</v>
      </c>
      <c r="AI9546">
        <v>1</v>
      </c>
      <c r="AJ9546">
        <v>4</v>
      </c>
      <c r="AK9546">
        <v>36</v>
      </c>
      <c r="AL9546">
        <v>0.05</v>
      </c>
      <c r="AM9546">
        <v>5</v>
      </c>
      <c r="AN9546">
        <v>5</v>
      </c>
      <c r="AO9546">
        <v>27</v>
      </c>
      <c r="AP9546">
        <v>5</v>
      </c>
      <c r="AQ9546">
        <v>56</v>
      </c>
    </row>
    <row r="9547" spans="1:43" hidden="1" x14ac:dyDescent="0.25">
      <c r="A9547" t="s">
        <v>34715</v>
      </c>
      <c r="B9547" t="s">
        <v>34716</v>
      </c>
      <c r="C9547" s="1" t="str">
        <f t="shared" si="656"/>
        <v>21:0154</v>
      </c>
      <c r="D9547" s="1" t="str">
        <f t="shared" si="657"/>
        <v>21:0064</v>
      </c>
      <c r="E9547" t="s">
        <v>34659</v>
      </c>
      <c r="F9547" t="s">
        <v>34717</v>
      </c>
      <c r="H9547">
        <v>55.565864699999999</v>
      </c>
      <c r="I9547">
        <v>-125.3870668</v>
      </c>
      <c r="J9547" s="1" t="str">
        <f t="shared" si="659"/>
        <v>Till</v>
      </c>
      <c r="K9547" s="1" t="str">
        <f t="shared" si="658"/>
        <v>&lt;63 micron</v>
      </c>
      <c r="L9547">
        <v>0.1</v>
      </c>
      <c r="M9547">
        <v>0.88</v>
      </c>
      <c r="N9547">
        <v>24</v>
      </c>
      <c r="O9547">
        <v>120</v>
      </c>
      <c r="P9547">
        <v>0.25</v>
      </c>
      <c r="Q9547">
        <v>1</v>
      </c>
      <c r="R9547">
        <v>4.01</v>
      </c>
      <c r="S9547">
        <v>0.5</v>
      </c>
      <c r="T9547">
        <v>9</v>
      </c>
      <c r="U9547">
        <v>39</v>
      </c>
      <c r="V9547">
        <v>42</v>
      </c>
      <c r="W9547">
        <v>2</v>
      </c>
      <c r="X9547">
        <v>5</v>
      </c>
      <c r="Z9547">
        <v>0.05</v>
      </c>
      <c r="AA9547">
        <v>10</v>
      </c>
      <c r="AB9547">
        <v>0.6</v>
      </c>
      <c r="AC9547">
        <v>510</v>
      </c>
      <c r="AD9547">
        <v>4</v>
      </c>
      <c r="AE9547">
        <v>5.0000000000000001E-3</v>
      </c>
      <c r="AF9547">
        <v>56</v>
      </c>
      <c r="AG9547">
        <v>650</v>
      </c>
      <c r="AH9547">
        <v>6</v>
      </c>
      <c r="AI9547">
        <v>2</v>
      </c>
      <c r="AJ9547">
        <v>4</v>
      </c>
      <c r="AK9547">
        <v>40</v>
      </c>
      <c r="AL9547">
        <v>0.06</v>
      </c>
      <c r="AM9547">
        <v>5</v>
      </c>
      <c r="AN9547">
        <v>5</v>
      </c>
      <c r="AO9547">
        <v>27</v>
      </c>
      <c r="AP9547">
        <v>5</v>
      </c>
      <c r="AQ9547">
        <v>56</v>
      </c>
    </row>
    <row r="9548" spans="1:43" hidden="1" x14ac:dyDescent="0.25">
      <c r="A9548" t="s">
        <v>34718</v>
      </c>
      <c r="B9548" t="s">
        <v>34719</v>
      </c>
      <c r="C9548" s="1" t="str">
        <f t="shared" si="656"/>
        <v>21:0154</v>
      </c>
      <c r="D9548" s="1" t="str">
        <f t="shared" si="657"/>
        <v>21:0064</v>
      </c>
      <c r="E9548" t="s">
        <v>34659</v>
      </c>
      <c r="F9548" t="s">
        <v>34720</v>
      </c>
      <c r="H9548">
        <v>55.565864699999999</v>
      </c>
      <c r="I9548">
        <v>-125.3870668</v>
      </c>
      <c r="J9548" s="1" t="str">
        <f t="shared" si="659"/>
        <v>Till</v>
      </c>
      <c r="K9548" s="1" t="str">
        <f t="shared" si="658"/>
        <v>&lt;63 micron</v>
      </c>
      <c r="L9548">
        <v>0.1</v>
      </c>
      <c r="M9548">
        <v>0.94</v>
      </c>
      <c r="N9548">
        <v>26</v>
      </c>
      <c r="O9548">
        <v>130</v>
      </c>
      <c r="P9548">
        <v>0.25</v>
      </c>
      <c r="Q9548">
        <v>1</v>
      </c>
      <c r="R9548">
        <v>3.85</v>
      </c>
      <c r="S9548">
        <v>0.5</v>
      </c>
      <c r="T9548">
        <v>11</v>
      </c>
      <c r="U9548">
        <v>37</v>
      </c>
      <c r="V9548">
        <v>46</v>
      </c>
      <c r="W9548">
        <v>2.2000000000000002</v>
      </c>
      <c r="X9548">
        <v>5</v>
      </c>
      <c r="Z9548">
        <v>0.05</v>
      </c>
      <c r="AA9548">
        <v>5</v>
      </c>
      <c r="AB9548">
        <v>0.69</v>
      </c>
      <c r="AC9548">
        <v>560</v>
      </c>
      <c r="AD9548">
        <v>5</v>
      </c>
      <c r="AE9548">
        <v>5.0000000000000001E-3</v>
      </c>
      <c r="AF9548">
        <v>57</v>
      </c>
      <c r="AG9548">
        <v>670</v>
      </c>
      <c r="AH9548">
        <v>6</v>
      </c>
      <c r="AI9548">
        <v>1</v>
      </c>
      <c r="AJ9548">
        <v>3</v>
      </c>
      <c r="AK9548">
        <v>37</v>
      </c>
      <c r="AL9548">
        <v>0.06</v>
      </c>
      <c r="AM9548">
        <v>5</v>
      </c>
      <c r="AN9548">
        <v>5</v>
      </c>
      <c r="AO9548">
        <v>27</v>
      </c>
      <c r="AP9548">
        <v>5</v>
      </c>
      <c r="AQ9548">
        <v>58</v>
      </c>
    </row>
    <row r="9549" spans="1:43" hidden="1" x14ac:dyDescent="0.25">
      <c r="A9549" t="s">
        <v>34721</v>
      </c>
      <c r="B9549" t="s">
        <v>34722</v>
      </c>
      <c r="C9549" s="1" t="str">
        <f t="shared" si="656"/>
        <v>21:0154</v>
      </c>
      <c r="D9549" s="1" t="str">
        <f t="shared" si="657"/>
        <v>21:0064</v>
      </c>
      <c r="E9549" t="s">
        <v>34659</v>
      </c>
      <c r="F9549" t="s">
        <v>34723</v>
      </c>
      <c r="H9549">
        <v>55.565864699999999</v>
      </c>
      <c r="I9549">
        <v>-125.3870668</v>
      </c>
      <c r="J9549" s="1" t="str">
        <f t="shared" si="659"/>
        <v>Till</v>
      </c>
      <c r="K9549" s="1" t="str">
        <f t="shared" si="658"/>
        <v>&lt;63 micron</v>
      </c>
      <c r="L9549">
        <v>0.1</v>
      </c>
      <c r="M9549">
        <v>1.1200000000000001</v>
      </c>
      <c r="N9549">
        <v>36</v>
      </c>
      <c r="O9549">
        <v>160</v>
      </c>
      <c r="P9549">
        <v>0.25</v>
      </c>
      <c r="Q9549">
        <v>1</v>
      </c>
      <c r="R9549">
        <v>4.8</v>
      </c>
      <c r="S9549">
        <v>0.5</v>
      </c>
      <c r="T9549">
        <v>13</v>
      </c>
      <c r="U9549">
        <v>48</v>
      </c>
      <c r="V9549">
        <v>52</v>
      </c>
      <c r="W9549">
        <v>2.48</v>
      </c>
      <c r="X9549">
        <v>5</v>
      </c>
      <c r="Z9549">
        <v>7.0000000000000007E-2</v>
      </c>
      <c r="AA9549">
        <v>10</v>
      </c>
      <c r="AB9549">
        <v>0.88</v>
      </c>
      <c r="AC9549">
        <v>660</v>
      </c>
      <c r="AD9549">
        <v>4</v>
      </c>
      <c r="AE9549">
        <v>5.0000000000000001E-3</v>
      </c>
      <c r="AF9549">
        <v>74</v>
      </c>
      <c r="AG9549">
        <v>680</v>
      </c>
      <c r="AH9549">
        <v>6</v>
      </c>
      <c r="AI9549">
        <v>1</v>
      </c>
      <c r="AJ9549">
        <v>4</v>
      </c>
      <c r="AK9549">
        <v>47</v>
      </c>
      <c r="AL9549">
        <v>0.06</v>
      </c>
      <c r="AM9549">
        <v>5</v>
      </c>
      <c r="AN9549">
        <v>5</v>
      </c>
      <c r="AO9549">
        <v>31</v>
      </c>
      <c r="AP9549">
        <v>5</v>
      </c>
      <c r="AQ9549">
        <v>66</v>
      </c>
    </row>
    <row r="9550" spans="1:43" hidden="1" x14ac:dyDescent="0.25">
      <c r="A9550" t="s">
        <v>34724</v>
      </c>
      <c r="B9550" t="s">
        <v>34725</v>
      </c>
      <c r="C9550" s="1" t="str">
        <f t="shared" si="656"/>
        <v>21:0154</v>
      </c>
      <c r="D9550" s="1" t="str">
        <f t="shared" si="657"/>
        <v>21:0064</v>
      </c>
      <c r="E9550" t="s">
        <v>34659</v>
      </c>
      <c r="F9550" t="s">
        <v>34726</v>
      </c>
      <c r="H9550">
        <v>55.565864699999999</v>
      </c>
      <c r="I9550">
        <v>-125.3870668</v>
      </c>
      <c r="J9550" s="1" t="str">
        <f t="shared" si="659"/>
        <v>Till</v>
      </c>
      <c r="K9550" s="1" t="str">
        <f t="shared" si="658"/>
        <v>&lt;63 micron</v>
      </c>
      <c r="L9550">
        <v>0.1</v>
      </c>
      <c r="M9550">
        <v>0.9</v>
      </c>
      <c r="N9550">
        <v>22</v>
      </c>
      <c r="O9550">
        <v>120</v>
      </c>
      <c r="P9550">
        <v>0.25</v>
      </c>
      <c r="Q9550">
        <v>1</v>
      </c>
      <c r="R9550">
        <v>3.85</v>
      </c>
      <c r="S9550">
        <v>0.25</v>
      </c>
      <c r="T9550">
        <v>9</v>
      </c>
      <c r="U9550">
        <v>37</v>
      </c>
      <c r="V9550">
        <v>40</v>
      </c>
      <c r="W9550">
        <v>1.96</v>
      </c>
      <c r="X9550">
        <v>5</v>
      </c>
      <c r="Z9550">
        <v>0.05</v>
      </c>
      <c r="AA9550">
        <v>10</v>
      </c>
      <c r="AB9550">
        <v>0.68</v>
      </c>
      <c r="AC9550">
        <v>495</v>
      </c>
      <c r="AD9550">
        <v>4</v>
      </c>
      <c r="AE9550">
        <v>5.0000000000000001E-3</v>
      </c>
      <c r="AF9550">
        <v>50</v>
      </c>
      <c r="AG9550">
        <v>640</v>
      </c>
      <c r="AH9550">
        <v>4</v>
      </c>
      <c r="AI9550">
        <v>1</v>
      </c>
      <c r="AJ9550">
        <v>3</v>
      </c>
      <c r="AK9550">
        <v>44</v>
      </c>
      <c r="AL9550">
        <v>0.06</v>
      </c>
      <c r="AM9550">
        <v>5</v>
      </c>
      <c r="AN9550">
        <v>5</v>
      </c>
      <c r="AO9550">
        <v>26</v>
      </c>
      <c r="AP9550">
        <v>5</v>
      </c>
      <c r="AQ9550">
        <v>52</v>
      </c>
    </row>
    <row r="9551" spans="1:43" hidden="1" x14ac:dyDescent="0.25">
      <c r="A9551" t="s">
        <v>34727</v>
      </c>
      <c r="B9551" t="s">
        <v>34728</v>
      </c>
      <c r="C9551" s="1" t="str">
        <f t="shared" si="656"/>
        <v>21:0154</v>
      </c>
      <c r="D9551" s="1" t="str">
        <f t="shared" si="657"/>
        <v>21:0064</v>
      </c>
      <c r="E9551" t="s">
        <v>34729</v>
      </c>
      <c r="F9551" t="s">
        <v>34730</v>
      </c>
      <c r="H9551">
        <v>55.5753299</v>
      </c>
      <c r="I9551">
        <v>-125.3856581</v>
      </c>
      <c r="J9551" s="1" t="str">
        <f t="shared" si="659"/>
        <v>Till</v>
      </c>
      <c r="K9551" s="1" t="str">
        <f t="shared" si="658"/>
        <v>&lt;63 micron</v>
      </c>
      <c r="L9551">
        <v>0.2</v>
      </c>
      <c r="M9551">
        <v>1.43</v>
      </c>
      <c r="N9551">
        <v>196</v>
      </c>
      <c r="O9551">
        <v>120</v>
      </c>
      <c r="P9551">
        <v>0.25</v>
      </c>
      <c r="Q9551">
        <v>1</v>
      </c>
      <c r="R9551">
        <v>0.32</v>
      </c>
      <c r="S9551">
        <v>1.5</v>
      </c>
      <c r="T9551">
        <v>13</v>
      </c>
      <c r="U9551">
        <v>43</v>
      </c>
      <c r="V9551">
        <v>62</v>
      </c>
      <c r="W9551">
        <v>2.91</v>
      </c>
      <c r="X9551">
        <v>5</v>
      </c>
      <c r="Z9551">
        <v>0.08</v>
      </c>
      <c r="AA9551">
        <v>10</v>
      </c>
      <c r="AB9551">
        <v>0.63</v>
      </c>
      <c r="AC9551">
        <v>915</v>
      </c>
      <c r="AD9551">
        <v>2</v>
      </c>
      <c r="AE9551">
        <v>5.0000000000000001E-3</v>
      </c>
      <c r="AF9551">
        <v>41</v>
      </c>
      <c r="AG9551">
        <v>760</v>
      </c>
      <c r="AH9551">
        <v>16</v>
      </c>
      <c r="AI9551">
        <v>6</v>
      </c>
      <c r="AJ9551">
        <v>5</v>
      </c>
      <c r="AK9551">
        <v>18</v>
      </c>
      <c r="AL9551">
        <v>0.06</v>
      </c>
      <c r="AM9551">
        <v>5</v>
      </c>
      <c r="AN9551">
        <v>5</v>
      </c>
      <c r="AO9551">
        <v>37</v>
      </c>
      <c r="AP9551">
        <v>5</v>
      </c>
      <c r="AQ9551">
        <v>364</v>
      </c>
    </row>
    <row r="9552" spans="1:43" hidden="1" x14ac:dyDescent="0.25">
      <c r="A9552" t="s">
        <v>34731</v>
      </c>
      <c r="B9552" t="s">
        <v>34732</v>
      </c>
      <c r="C9552" s="1" t="str">
        <f t="shared" si="656"/>
        <v>21:0154</v>
      </c>
      <c r="D9552" s="1" t="str">
        <f t="shared" si="657"/>
        <v>21:0064</v>
      </c>
      <c r="E9552" t="s">
        <v>34729</v>
      </c>
      <c r="F9552" t="s">
        <v>34733</v>
      </c>
      <c r="H9552">
        <v>55.5753299</v>
      </c>
      <c r="I9552">
        <v>-125.3856581</v>
      </c>
      <c r="J9552" s="1" t="str">
        <f t="shared" si="659"/>
        <v>Till</v>
      </c>
      <c r="K9552" s="1" t="str">
        <f t="shared" si="658"/>
        <v>&lt;63 micron</v>
      </c>
      <c r="L9552">
        <v>0.2</v>
      </c>
      <c r="M9552">
        <v>1.45</v>
      </c>
      <c r="N9552">
        <v>180</v>
      </c>
      <c r="O9552">
        <v>160</v>
      </c>
      <c r="P9552">
        <v>0.25</v>
      </c>
      <c r="Q9552">
        <v>1</v>
      </c>
      <c r="R9552">
        <v>0.33</v>
      </c>
      <c r="S9552">
        <v>2</v>
      </c>
      <c r="T9552">
        <v>13</v>
      </c>
      <c r="U9552">
        <v>39</v>
      </c>
      <c r="V9552">
        <v>70</v>
      </c>
      <c r="W9552">
        <v>3.06</v>
      </c>
      <c r="X9552">
        <v>5</v>
      </c>
      <c r="Z9552">
        <v>0.1</v>
      </c>
      <c r="AA9552">
        <v>10</v>
      </c>
      <c r="AB9552">
        <v>0.69</v>
      </c>
      <c r="AC9552">
        <v>920</v>
      </c>
      <c r="AD9552">
        <v>3</v>
      </c>
      <c r="AE9552">
        <v>5.0000000000000001E-3</v>
      </c>
      <c r="AF9552">
        <v>41</v>
      </c>
      <c r="AG9552">
        <v>780</v>
      </c>
      <c r="AH9552">
        <v>24</v>
      </c>
      <c r="AI9552">
        <v>4</v>
      </c>
      <c r="AJ9552">
        <v>5</v>
      </c>
      <c r="AK9552">
        <v>19</v>
      </c>
      <c r="AL9552">
        <v>7.0000000000000007E-2</v>
      </c>
      <c r="AM9552">
        <v>5</v>
      </c>
      <c r="AN9552">
        <v>5</v>
      </c>
      <c r="AO9552">
        <v>41</v>
      </c>
      <c r="AP9552">
        <v>5</v>
      </c>
      <c r="AQ9552">
        <v>352</v>
      </c>
    </row>
    <row r="9553" spans="1:43" hidden="1" x14ac:dyDescent="0.25">
      <c r="A9553" t="s">
        <v>34734</v>
      </c>
      <c r="B9553" t="s">
        <v>34735</v>
      </c>
      <c r="C9553" s="1" t="str">
        <f t="shared" si="656"/>
        <v>21:0154</v>
      </c>
      <c r="D9553" s="1" t="str">
        <f t="shared" si="657"/>
        <v>21:0064</v>
      </c>
      <c r="E9553" t="s">
        <v>34736</v>
      </c>
      <c r="F9553" t="s">
        <v>34737</v>
      </c>
      <c r="H9553">
        <v>55.5873572</v>
      </c>
      <c r="I9553">
        <v>-125.391149</v>
      </c>
      <c r="J9553" s="1" t="str">
        <f t="shared" si="659"/>
        <v>Till</v>
      </c>
      <c r="K9553" s="1" t="str">
        <f t="shared" si="658"/>
        <v>&lt;63 micron</v>
      </c>
      <c r="L9553">
        <v>0.1</v>
      </c>
      <c r="M9553">
        <v>0.8</v>
      </c>
      <c r="N9553">
        <v>26</v>
      </c>
      <c r="O9553">
        <v>60</v>
      </c>
      <c r="P9553">
        <v>0.25</v>
      </c>
      <c r="Q9553">
        <v>1</v>
      </c>
      <c r="R9553">
        <v>0.25</v>
      </c>
      <c r="S9553">
        <v>0.25</v>
      </c>
      <c r="T9553">
        <v>14</v>
      </c>
      <c r="U9553">
        <v>43</v>
      </c>
      <c r="V9553">
        <v>56</v>
      </c>
      <c r="W9553">
        <v>3.09</v>
      </c>
      <c r="X9553">
        <v>5</v>
      </c>
      <c r="Z9553">
        <v>0.05</v>
      </c>
      <c r="AA9553">
        <v>20</v>
      </c>
      <c r="AB9553">
        <v>0.42</v>
      </c>
      <c r="AC9553">
        <v>785</v>
      </c>
      <c r="AD9553">
        <v>3</v>
      </c>
      <c r="AE9553">
        <v>5.0000000000000001E-3</v>
      </c>
      <c r="AF9553">
        <v>44</v>
      </c>
      <c r="AG9553">
        <v>840</v>
      </c>
      <c r="AH9553">
        <v>12</v>
      </c>
      <c r="AI9553">
        <v>2</v>
      </c>
      <c r="AJ9553">
        <v>6</v>
      </c>
      <c r="AK9553">
        <v>20</v>
      </c>
      <c r="AL9553">
        <v>0.1</v>
      </c>
      <c r="AM9553">
        <v>5</v>
      </c>
      <c r="AN9553">
        <v>5</v>
      </c>
      <c r="AO9553">
        <v>39</v>
      </c>
      <c r="AP9553">
        <v>5</v>
      </c>
      <c r="AQ9553">
        <v>74</v>
      </c>
    </row>
    <row r="9554" spans="1:43" hidden="1" x14ac:dyDescent="0.25">
      <c r="A9554" t="s">
        <v>34738</v>
      </c>
      <c r="B9554" t="s">
        <v>34739</v>
      </c>
      <c r="C9554" s="1" t="str">
        <f t="shared" si="656"/>
        <v>21:0154</v>
      </c>
      <c r="D9554" s="1" t="str">
        <f t="shared" si="657"/>
        <v>21:0064</v>
      </c>
      <c r="E9554" t="s">
        <v>34736</v>
      </c>
      <c r="F9554" t="s">
        <v>34740</v>
      </c>
      <c r="H9554">
        <v>55.5873572</v>
      </c>
      <c r="I9554">
        <v>-125.391149</v>
      </c>
      <c r="J9554" s="1" t="str">
        <f t="shared" si="659"/>
        <v>Till</v>
      </c>
      <c r="K9554" s="1" t="str">
        <f t="shared" si="658"/>
        <v>&lt;63 micron</v>
      </c>
      <c r="L9554">
        <v>0.2</v>
      </c>
      <c r="M9554">
        <v>2.96</v>
      </c>
      <c r="N9554">
        <v>30</v>
      </c>
      <c r="O9554">
        <v>100</v>
      </c>
      <c r="P9554">
        <v>0.25</v>
      </c>
      <c r="Q9554">
        <v>1</v>
      </c>
      <c r="R9554">
        <v>0.15</v>
      </c>
      <c r="S9554">
        <v>0.25</v>
      </c>
      <c r="T9554">
        <v>10</v>
      </c>
      <c r="U9554">
        <v>71</v>
      </c>
      <c r="V9554">
        <v>34</v>
      </c>
      <c r="W9554">
        <v>5.25</v>
      </c>
      <c r="X9554">
        <v>5</v>
      </c>
      <c r="Z9554">
        <v>0.06</v>
      </c>
      <c r="AA9554">
        <v>10</v>
      </c>
      <c r="AB9554">
        <v>0.47</v>
      </c>
      <c r="AC9554">
        <v>815</v>
      </c>
      <c r="AD9554">
        <v>3</v>
      </c>
      <c r="AE9554">
        <v>5.0000000000000001E-3</v>
      </c>
      <c r="AF9554">
        <v>28</v>
      </c>
      <c r="AG9554">
        <v>3000</v>
      </c>
      <c r="AH9554">
        <v>14</v>
      </c>
      <c r="AI9554">
        <v>1</v>
      </c>
      <c r="AJ9554">
        <v>5</v>
      </c>
      <c r="AK9554">
        <v>11</v>
      </c>
      <c r="AL9554">
        <v>0.09</v>
      </c>
      <c r="AM9554">
        <v>5</v>
      </c>
      <c r="AN9554">
        <v>5</v>
      </c>
      <c r="AO9554">
        <v>77</v>
      </c>
      <c r="AP9554">
        <v>5</v>
      </c>
      <c r="AQ9554">
        <v>94</v>
      </c>
    </row>
    <row r="9555" spans="1:43" hidden="1" x14ac:dyDescent="0.25">
      <c r="A9555" t="s">
        <v>34741</v>
      </c>
      <c r="B9555" t="s">
        <v>34742</v>
      </c>
      <c r="C9555" s="1" t="str">
        <f t="shared" si="656"/>
        <v>21:0154</v>
      </c>
      <c r="D9555" s="1" t="str">
        <f t="shared" si="657"/>
        <v>21:0064</v>
      </c>
      <c r="E9555" t="s">
        <v>34743</v>
      </c>
      <c r="F9555" t="s">
        <v>34744</v>
      </c>
      <c r="H9555">
        <v>55.602223100000003</v>
      </c>
      <c r="I9555">
        <v>-125.412296</v>
      </c>
      <c r="J9555" s="1" t="str">
        <f t="shared" si="659"/>
        <v>Till</v>
      </c>
      <c r="K9555" s="1" t="str">
        <f t="shared" si="658"/>
        <v>&lt;63 micron</v>
      </c>
      <c r="L9555">
        <v>0.1</v>
      </c>
      <c r="M9555">
        <v>0.97</v>
      </c>
      <c r="N9555">
        <v>8</v>
      </c>
      <c r="O9555">
        <v>120</v>
      </c>
      <c r="P9555">
        <v>0.25</v>
      </c>
      <c r="Q9555">
        <v>1</v>
      </c>
      <c r="R9555">
        <v>0.49</v>
      </c>
      <c r="S9555">
        <v>0.25</v>
      </c>
      <c r="T9555">
        <v>13</v>
      </c>
      <c r="U9555">
        <v>48</v>
      </c>
      <c r="V9555">
        <v>56</v>
      </c>
      <c r="W9555">
        <v>2.83</v>
      </c>
      <c r="X9555">
        <v>5</v>
      </c>
      <c r="Z9555">
        <v>7.0000000000000007E-2</v>
      </c>
      <c r="AA9555">
        <v>10</v>
      </c>
      <c r="AB9555">
        <v>0.73</v>
      </c>
      <c r="AC9555">
        <v>865</v>
      </c>
      <c r="AD9555">
        <v>1</v>
      </c>
      <c r="AE9555">
        <v>5.0000000000000001E-3</v>
      </c>
      <c r="AF9555">
        <v>47</v>
      </c>
      <c r="AG9555">
        <v>830</v>
      </c>
      <c r="AH9555">
        <v>8</v>
      </c>
      <c r="AI9555">
        <v>1</v>
      </c>
      <c r="AJ9555">
        <v>5</v>
      </c>
      <c r="AK9555">
        <v>24</v>
      </c>
      <c r="AL9555">
        <v>0.12</v>
      </c>
      <c r="AM9555">
        <v>5</v>
      </c>
      <c r="AN9555">
        <v>5</v>
      </c>
      <c r="AO9555">
        <v>33</v>
      </c>
      <c r="AP9555">
        <v>5</v>
      </c>
      <c r="AQ9555">
        <v>62</v>
      </c>
    </row>
    <row r="9556" spans="1:43" hidden="1" x14ac:dyDescent="0.25">
      <c r="A9556" t="s">
        <v>34745</v>
      </c>
      <c r="B9556" t="s">
        <v>34746</v>
      </c>
      <c r="C9556" s="1" t="str">
        <f t="shared" si="656"/>
        <v>21:0154</v>
      </c>
      <c r="D9556" s="1" t="str">
        <f t="shared" si="657"/>
        <v>21:0064</v>
      </c>
      <c r="E9556" t="s">
        <v>34743</v>
      </c>
      <c r="F9556" t="s">
        <v>34747</v>
      </c>
      <c r="H9556">
        <v>55.602223100000003</v>
      </c>
      <c r="I9556">
        <v>-125.412296</v>
      </c>
      <c r="J9556" s="1" t="str">
        <f t="shared" si="659"/>
        <v>Till</v>
      </c>
      <c r="K9556" s="1" t="str">
        <f t="shared" si="658"/>
        <v>&lt;63 micron</v>
      </c>
      <c r="L9556">
        <v>0.1</v>
      </c>
      <c r="M9556">
        <v>1.26</v>
      </c>
      <c r="N9556">
        <v>6</v>
      </c>
      <c r="O9556">
        <v>90</v>
      </c>
      <c r="P9556">
        <v>0.25</v>
      </c>
      <c r="Q9556">
        <v>1</v>
      </c>
      <c r="R9556">
        <v>0.23</v>
      </c>
      <c r="S9556">
        <v>0.25</v>
      </c>
      <c r="T9556">
        <v>9</v>
      </c>
      <c r="U9556">
        <v>46</v>
      </c>
      <c r="V9556">
        <v>19</v>
      </c>
      <c r="W9556">
        <v>2.6</v>
      </c>
      <c r="X9556">
        <v>5</v>
      </c>
      <c r="Z9556">
        <v>0.05</v>
      </c>
      <c r="AA9556">
        <v>10</v>
      </c>
      <c r="AB9556">
        <v>0.5</v>
      </c>
      <c r="AC9556">
        <v>650</v>
      </c>
      <c r="AD9556">
        <v>1</v>
      </c>
      <c r="AE9556">
        <v>5.0000000000000001E-3</v>
      </c>
      <c r="AF9556">
        <v>28</v>
      </c>
      <c r="AG9556">
        <v>750</v>
      </c>
      <c r="AH9556">
        <v>6</v>
      </c>
      <c r="AI9556">
        <v>1</v>
      </c>
      <c r="AJ9556">
        <v>3</v>
      </c>
      <c r="AK9556">
        <v>11</v>
      </c>
      <c r="AL9556">
        <v>0.11</v>
      </c>
      <c r="AM9556">
        <v>5</v>
      </c>
      <c r="AN9556">
        <v>5</v>
      </c>
      <c r="AO9556">
        <v>40</v>
      </c>
      <c r="AP9556">
        <v>5</v>
      </c>
      <c r="AQ9556">
        <v>56</v>
      </c>
    </row>
    <row r="9557" spans="1:43" hidden="1" x14ac:dyDescent="0.25">
      <c r="A9557" t="s">
        <v>34748</v>
      </c>
      <c r="B9557" t="s">
        <v>34749</v>
      </c>
      <c r="C9557" s="1" t="str">
        <f t="shared" si="656"/>
        <v>21:0154</v>
      </c>
      <c r="D9557" s="1" t="str">
        <f t="shared" si="657"/>
        <v>21:0064</v>
      </c>
      <c r="E9557" t="s">
        <v>34750</v>
      </c>
      <c r="F9557" t="s">
        <v>34751</v>
      </c>
      <c r="H9557">
        <v>55.612737899999999</v>
      </c>
      <c r="I9557">
        <v>-125.4260433</v>
      </c>
      <c r="J9557" s="1" t="str">
        <f t="shared" si="659"/>
        <v>Till</v>
      </c>
      <c r="K9557" s="1" t="str">
        <f t="shared" si="658"/>
        <v>&lt;63 micron</v>
      </c>
      <c r="L9557">
        <v>0.1</v>
      </c>
      <c r="M9557">
        <v>1</v>
      </c>
      <c r="N9557">
        <v>6</v>
      </c>
      <c r="O9557">
        <v>130</v>
      </c>
      <c r="P9557">
        <v>0.25</v>
      </c>
      <c r="Q9557">
        <v>1</v>
      </c>
      <c r="R9557">
        <v>1.28</v>
      </c>
      <c r="S9557">
        <v>0.25</v>
      </c>
      <c r="T9557">
        <v>11</v>
      </c>
      <c r="U9557">
        <v>79</v>
      </c>
      <c r="V9557">
        <v>33</v>
      </c>
      <c r="W9557">
        <v>2.2200000000000002</v>
      </c>
      <c r="X9557">
        <v>5</v>
      </c>
      <c r="Z9557">
        <v>0.09</v>
      </c>
      <c r="AA9557">
        <v>5</v>
      </c>
      <c r="AB9557">
        <v>1.1100000000000001</v>
      </c>
      <c r="AC9557">
        <v>715</v>
      </c>
      <c r="AD9557">
        <v>1</v>
      </c>
      <c r="AE9557">
        <v>5.0000000000000001E-3</v>
      </c>
      <c r="AF9557">
        <v>75</v>
      </c>
      <c r="AG9557">
        <v>500</v>
      </c>
      <c r="AH9557">
        <v>1</v>
      </c>
      <c r="AI9557">
        <v>1</v>
      </c>
      <c r="AJ9557">
        <v>4</v>
      </c>
      <c r="AK9557">
        <v>52</v>
      </c>
      <c r="AL9557">
        <v>0.08</v>
      </c>
      <c r="AM9557">
        <v>5</v>
      </c>
      <c r="AN9557">
        <v>5</v>
      </c>
      <c r="AO9557">
        <v>33</v>
      </c>
      <c r="AP9557">
        <v>5</v>
      </c>
      <c r="AQ9557">
        <v>52</v>
      </c>
    </row>
    <row r="9558" spans="1:43" hidden="1" x14ac:dyDescent="0.25">
      <c r="A9558" t="s">
        <v>34752</v>
      </c>
      <c r="B9558" t="s">
        <v>34753</v>
      </c>
      <c r="C9558" s="1" t="str">
        <f t="shared" si="656"/>
        <v>21:0154</v>
      </c>
      <c r="D9558" s="1" t="str">
        <f t="shared" si="657"/>
        <v>21:0064</v>
      </c>
      <c r="E9558" t="s">
        <v>34750</v>
      </c>
      <c r="F9558" t="s">
        <v>34754</v>
      </c>
      <c r="H9558">
        <v>55.612737899999999</v>
      </c>
      <c r="I9558">
        <v>-125.4260433</v>
      </c>
      <c r="J9558" s="1" t="str">
        <f t="shared" si="659"/>
        <v>Till</v>
      </c>
      <c r="K9558" s="1" t="str">
        <f t="shared" si="658"/>
        <v>&lt;63 micron</v>
      </c>
      <c r="L9558">
        <v>0.1</v>
      </c>
      <c r="M9558">
        <v>1.43</v>
      </c>
      <c r="N9558">
        <v>10</v>
      </c>
      <c r="O9558">
        <v>180</v>
      </c>
      <c r="P9558">
        <v>0.25</v>
      </c>
      <c r="Q9558">
        <v>1</v>
      </c>
      <c r="R9558">
        <v>0.49</v>
      </c>
      <c r="S9558">
        <v>0.25</v>
      </c>
      <c r="T9558">
        <v>16</v>
      </c>
      <c r="U9558">
        <v>94</v>
      </c>
      <c r="V9558">
        <v>56</v>
      </c>
      <c r="W9558">
        <v>4.1900000000000004</v>
      </c>
      <c r="X9558">
        <v>5</v>
      </c>
      <c r="Z9558">
        <v>0.08</v>
      </c>
      <c r="AA9558">
        <v>10</v>
      </c>
      <c r="AB9558">
        <v>1.1000000000000001</v>
      </c>
      <c r="AC9558">
        <v>460</v>
      </c>
      <c r="AD9558">
        <v>2</v>
      </c>
      <c r="AE9558">
        <v>0.01</v>
      </c>
      <c r="AF9558">
        <v>80</v>
      </c>
      <c r="AG9558">
        <v>1000</v>
      </c>
      <c r="AH9558">
        <v>8</v>
      </c>
      <c r="AI9558">
        <v>1</v>
      </c>
      <c r="AJ9558">
        <v>7</v>
      </c>
      <c r="AK9558">
        <v>27</v>
      </c>
      <c r="AL9558">
        <v>0.12</v>
      </c>
      <c r="AM9558">
        <v>5</v>
      </c>
      <c r="AN9558">
        <v>5</v>
      </c>
      <c r="AO9558">
        <v>70</v>
      </c>
      <c r="AP9558">
        <v>5</v>
      </c>
      <c r="AQ9558">
        <v>84</v>
      </c>
    </row>
    <row r="9559" spans="1:43" hidden="1" x14ac:dyDescent="0.25">
      <c r="A9559" t="s">
        <v>34755</v>
      </c>
      <c r="B9559" t="s">
        <v>34756</v>
      </c>
      <c r="C9559" s="1" t="str">
        <f t="shared" si="656"/>
        <v>21:0154</v>
      </c>
      <c r="D9559" s="1" t="str">
        <f t="shared" si="657"/>
        <v>21:0064</v>
      </c>
      <c r="E9559" t="s">
        <v>34750</v>
      </c>
      <c r="F9559" t="s">
        <v>34757</v>
      </c>
      <c r="H9559">
        <v>55.612737899999999</v>
      </c>
      <c r="I9559">
        <v>-125.4260433</v>
      </c>
      <c r="J9559" s="1" t="str">
        <f t="shared" si="659"/>
        <v>Till</v>
      </c>
      <c r="K9559" s="1" t="str">
        <f t="shared" si="658"/>
        <v>&lt;63 micron</v>
      </c>
      <c r="L9559">
        <v>0.1</v>
      </c>
      <c r="M9559">
        <v>1.71</v>
      </c>
      <c r="N9559">
        <v>18</v>
      </c>
      <c r="O9559">
        <v>210</v>
      </c>
      <c r="P9559">
        <v>0.25</v>
      </c>
      <c r="Q9559">
        <v>1</v>
      </c>
      <c r="R9559">
        <v>0.47</v>
      </c>
      <c r="S9559">
        <v>0.25</v>
      </c>
      <c r="T9559">
        <v>17</v>
      </c>
      <c r="U9559">
        <v>88</v>
      </c>
      <c r="V9559">
        <v>72</v>
      </c>
      <c r="W9559">
        <v>6.26</v>
      </c>
      <c r="X9559">
        <v>5</v>
      </c>
      <c r="Z9559">
        <v>0.1</v>
      </c>
      <c r="AA9559">
        <v>20</v>
      </c>
      <c r="AB9559">
        <v>0.93</v>
      </c>
      <c r="AC9559">
        <v>880</v>
      </c>
      <c r="AD9559">
        <v>5</v>
      </c>
      <c r="AE9559">
        <v>5.0000000000000001E-3</v>
      </c>
      <c r="AF9559">
        <v>83</v>
      </c>
      <c r="AG9559">
        <v>1220</v>
      </c>
      <c r="AH9559">
        <v>12</v>
      </c>
      <c r="AI9559">
        <v>1</v>
      </c>
      <c r="AJ9559">
        <v>12</v>
      </c>
      <c r="AK9559">
        <v>23</v>
      </c>
      <c r="AL9559">
        <v>0.15</v>
      </c>
      <c r="AM9559">
        <v>5</v>
      </c>
      <c r="AN9559">
        <v>5</v>
      </c>
      <c r="AO9559">
        <v>86</v>
      </c>
      <c r="AP9559">
        <v>5</v>
      </c>
      <c r="AQ9559">
        <v>94</v>
      </c>
    </row>
    <row r="9560" spans="1:43" hidden="1" x14ac:dyDescent="0.25">
      <c r="A9560" t="s">
        <v>34758</v>
      </c>
      <c r="B9560" t="s">
        <v>34759</v>
      </c>
      <c r="C9560" s="1" t="str">
        <f t="shared" si="656"/>
        <v>21:0154</v>
      </c>
      <c r="D9560" s="1" t="str">
        <f t="shared" si="657"/>
        <v>21:0064</v>
      </c>
      <c r="E9560" t="s">
        <v>34760</v>
      </c>
      <c r="F9560" t="s">
        <v>34761</v>
      </c>
      <c r="H9560">
        <v>55.551769399999998</v>
      </c>
      <c r="I9560">
        <v>-125.37233809999999</v>
      </c>
      <c r="J9560" s="1" t="str">
        <f t="shared" si="659"/>
        <v>Till</v>
      </c>
      <c r="K9560" s="1" t="str">
        <f t="shared" si="658"/>
        <v>&lt;63 micron</v>
      </c>
      <c r="L9560">
        <v>0.1</v>
      </c>
      <c r="M9560">
        <v>0.66</v>
      </c>
      <c r="N9560">
        <v>6</v>
      </c>
      <c r="O9560">
        <v>60</v>
      </c>
      <c r="P9560">
        <v>0.25</v>
      </c>
      <c r="Q9560">
        <v>1</v>
      </c>
      <c r="R9560">
        <v>0.34</v>
      </c>
      <c r="S9560">
        <v>0.25</v>
      </c>
      <c r="T9560">
        <v>8</v>
      </c>
      <c r="U9560">
        <v>27</v>
      </c>
      <c r="V9560">
        <v>27</v>
      </c>
      <c r="W9560">
        <v>1.9</v>
      </c>
      <c r="X9560">
        <v>5</v>
      </c>
      <c r="Z9560">
        <v>0.05</v>
      </c>
      <c r="AA9560">
        <v>10</v>
      </c>
      <c r="AB9560">
        <v>0.41</v>
      </c>
      <c r="AC9560">
        <v>440</v>
      </c>
      <c r="AD9560">
        <v>1</v>
      </c>
      <c r="AE9560">
        <v>5.0000000000000001E-3</v>
      </c>
      <c r="AF9560">
        <v>25</v>
      </c>
      <c r="AG9560">
        <v>610</v>
      </c>
      <c r="AH9560">
        <v>2</v>
      </c>
      <c r="AI9560">
        <v>1</v>
      </c>
      <c r="AJ9560">
        <v>3</v>
      </c>
      <c r="AK9560">
        <v>21</v>
      </c>
      <c r="AL9560">
        <v>7.0000000000000007E-2</v>
      </c>
      <c r="AM9560">
        <v>5</v>
      </c>
      <c r="AN9560">
        <v>5</v>
      </c>
      <c r="AO9560">
        <v>25</v>
      </c>
      <c r="AP9560">
        <v>5</v>
      </c>
      <c r="AQ9560">
        <v>50</v>
      </c>
    </row>
    <row r="9561" spans="1:43" hidden="1" x14ac:dyDescent="0.25">
      <c r="A9561" t="s">
        <v>34762</v>
      </c>
      <c r="B9561" t="s">
        <v>34763</v>
      </c>
      <c r="C9561" s="1" t="str">
        <f t="shared" si="656"/>
        <v>21:0154</v>
      </c>
      <c r="D9561" s="1" t="str">
        <f t="shared" si="657"/>
        <v>21:0064</v>
      </c>
      <c r="E9561" t="s">
        <v>34760</v>
      </c>
      <c r="F9561" t="s">
        <v>34764</v>
      </c>
      <c r="H9561">
        <v>55.551769399999998</v>
      </c>
      <c r="I9561">
        <v>-125.37233809999999</v>
      </c>
      <c r="J9561" s="1" t="str">
        <f t="shared" si="659"/>
        <v>Till</v>
      </c>
      <c r="K9561" s="1" t="str">
        <f t="shared" si="658"/>
        <v>&lt;63 micron</v>
      </c>
      <c r="L9561">
        <v>0.1</v>
      </c>
      <c r="M9561">
        <v>0.78</v>
      </c>
      <c r="N9561">
        <v>8</v>
      </c>
      <c r="O9561">
        <v>60</v>
      </c>
      <c r="P9561">
        <v>0.25</v>
      </c>
      <c r="Q9561">
        <v>1</v>
      </c>
      <c r="R9561">
        <v>0.18</v>
      </c>
      <c r="S9561">
        <v>0.25</v>
      </c>
      <c r="T9561">
        <v>8</v>
      </c>
      <c r="U9561">
        <v>29</v>
      </c>
      <c r="V9561">
        <v>40</v>
      </c>
      <c r="W9561">
        <v>1.92</v>
      </c>
      <c r="X9561">
        <v>5</v>
      </c>
      <c r="Z9561">
        <v>0.03</v>
      </c>
      <c r="AA9561">
        <v>10</v>
      </c>
      <c r="AB9561">
        <v>0.3</v>
      </c>
      <c r="AC9561">
        <v>335</v>
      </c>
      <c r="AD9561">
        <v>2</v>
      </c>
      <c r="AE9561">
        <v>5.0000000000000001E-3</v>
      </c>
      <c r="AF9561">
        <v>27</v>
      </c>
      <c r="AG9561">
        <v>430</v>
      </c>
      <c r="AH9561">
        <v>4</v>
      </c>
      <c r="AI9561">
        <v>1</v>
      </c>
      <c r="AJ9561">
        <v>3</v>
      </c>
      <c r="AK9561">
        <v>11</v>
      </c>
      <c r="AL9561">
        <v>0.05</v>
      </c>
      <c r="AM9561">
        <v>5</v>
      </c>
      <c r="AN9561">
        <v>5</v>
      </c>
      <c r="AO9561">
        <v>25</v>
      </c>
      <c r="AP9561">
        <v>5</v>
      </c>
      <c r="AQ9561">
        <v>50</v>
      </c>
    </row>
    <row r="9562" spans="1:43" hidden="1" x14ac:dyDescent="0.25">
      <c r="A9562" t="s">
        <v>34765</v>
      </c>
      <c r="B9562" t="s">
        <v>34766</v>
      </c>
      <c r="C9562" s="1" t="str">
        <f t="shared" si="656"/>
        <v>21:0154</v>
      </c>
      <c r="D9562" s="1" t="str">
        <f t="shared" si="657"/>
        <v>21:0064</v>
      </c>
      <c r="E9562" t="s">
        <v>34760</v>
      </c>
      <c r="F9562" t="s">
        <v>34767</v>
      </c>
      <c r="H9562">
        <v>55.551769399999998</v>
      </c>
      <c r="I9562">
        <v>-125.37233809999999</v>
      </c>
      <c r="J9562" s="1" t="str">
        <f t="shared" si="659"/>
        <v>Till</v>
      </c>
      <c r="K9562" s="1" t="str">
        <f t="shared" si="658"/>
        <v>&lt;63 micron</v>
      </c>
      <c r="L9562">
        <v>0.1</v>
      </c>
      <c r="M9562">
        <v>0.86</v>
      </c>
      <c r="N9562">
        <v>6</v>
      </c>
      <c r="O9562">
        <v>70</v>
      </c>
      <c r="P9562">
        <v>0.25</v>
      </c>
      <c r="Q9562">
        <v>1</v>
      </c>
      <c r="R9562">
        <v>0.16</v>
      </c>
      <c r="S9562">
        <v>0.25</v>
      </c>
      <c r="T9562">
        <v>7</v>
      </c>
      <c r="U9562">
        <v>31</v>
      </c>
      <c r="V9562">
        <v>34</v>
      </c>
      <c r="W9562">
        <v>1.98</v>
      </c>
      <c r="X9562">
        <v>5</v>
      </c>
      <c r="Z9562">
        <v>0.04</v>
      </c>
      <c r="AA9562">
        <v>10</v>
      </c>
      <c r="AB9562">
        <v>0.31</v>
      </c>
      <c r="AC9562">
        <v>295</v>
      </c>
      <c r="AD9562">
        <v>3</v>
      </c>
      <c r="AE9562">
        <v>5.0000000000000001E-3</v>
      </c>
      <c r="AF9562">
        <v>23</v>
      </c>
      <c r="AG9562">
        <v>500</v>
      </c>
      <c r="AH9562">
        <v>6</v>
      </c>
      <c r="AI9562">
        <v>1</v>
      </c>
      <c r="AJ9562">
        <v>2</v>
      </c>
      <c r="AK9562">
        <v>13</v>
      </c>
      <c r="AL9562">
        <v>0.06</v>
      </c>
      <c r="AM9562">
        <v>5</v>
      </c>
      <c r="AN9562">
        <v>5</v>
      </c>
      <c r="AO9562">
        <v>27</v>
      </c>
      <c r="AP9562">
        <v>5</v>
      </c>
      <c r="AQ9562">
        <v>46</v>
      </c>
    </row>
    <row r="9563" spans="1:43" hidden="1" x14ac:dyDescent="0.25">
      <c r="A9563" t="s">
        <v>34768</v>
      </c>
      <c r="B9563" t="s">
        <v>34769</v>
      </c>
      <c r="C9563" s="1" t="str">
        <f t="shared" si="656"/>
        <v>21:0154</v>
      </c>
      <c r="D9563" s="1" t="str">
        <f t="shared" si="657"/>
        <v>21:0064</v>
      </c>
      <c r="E9563" t="s">
        <v>34760</v>
      </c>
      <c r="F9563" t="s">
        <v>34770</v>
      </c>
      <c r="H9563">
        <v>55.551769399999998</v>
      </c>
      <c r="I9563">
        <v>-125.37233809999999</v>
      </c>
      <c r="J9563" s="1" t="str">
        <f t="shared" si="659"/>
        <v>Till</v>
      </c>
      <c r="K9563" s="1" t="str">
        <f t="shared" si="658"/>
        <v>&lt;63 micron</v>
      </c>
      <c r="L9563">
        <v>0.1</v>
      </c>
      <c r="M9563">
        <v>0.73</v>
      </c>
      <c r="N9563">
        <v>6</v>
      </c>
      <c r="O9563">
        <v>60</v>
      </c>
      <c r="P9563">
        <v>0.25</v>
      </c>
      <c r="Q9563">
        <v>1</v>
      </c>
      <c r="R9563">
        <v>0.2</v>
      </c>
      <c r="S9563">
        <v>0.25</v>
      </c>
      <c r="T9563">
        <v>9</v>
      </c>
      <c r="U9563">
        <v>33</v>
      </c>
      <c r="V9563">
        <v>39</v>
      </c>
      <c r="W9563">
        <v>2.0699999999999998</v>
      </c>
      <c r="X9563">
        <v>5</v>
      </c>
      <c r="Z9563">
        <v>0.04</v>
      </c>
      <c r="AA9563">
        <v>10</v>
      </c>
      <c r="AB9563">
        <v>0.31</v>
      </c>
      <c r="AC9563">
        <v>460</v>
      </c>
      <c r="AD9563">
        <v>3</v>
      </c>
      <c r="AE9563">
        <v>5.0000000000000001E-3</v>
      </c>
      <c r="AF9563">
        <v>26</v>
      </c>
      <c r="AG9563">
        <v>520</v>
      </c>
      <c r="AH9563">
        <v>6</v>
      </c>
      <c r="AI9563">
        <v>1</v>
      </c>
      <c r="AJ9563">
        <v>3</v>
      </c>
      <c r="AK9563">
        <v>16</v>
      </c>
      <c r="AL9563">
        <v>7.0000000000000007E-2</v>
      </c>
      <c r="AM9563">
        <v>5</v>
      </c>
      <c r="AN9563">
        <v>5</v>
      </c>
      <c r="AO9563">
        <v>29</v>
      </c>
      <c r="AP9563">
        <v>5</v>
      </c>
      <c r="AQ9563">
        <v>50</v>
      </c>
    </row>
    <row r="9564" spans="1:43" hidden="1" x14ac:dyDescent="0.25">
      <c r="A9564" t="s">
        <v>34771</v>
      </c>
      <c r="B9564" t="s">
        <v>34772</v>
      </c>
      <c r="C9564" s="1" t="str">
        <f t="shared" si="656"/>
        <v>21:0154</v>
      </c>
      <c r="D9564" s="1" t="str">
        <f t="shared" si="657"/>
        <v>21:0064</v>
      </c>
      <c r="E9564" t="s">
        <v>34760</v>
      </c>
      <c r="F9564" t="s">
        <v>34773</v>
      </c>
      <c r="H9564">
        <v>55.551769399999998</v>
      </c>
      <c r="I9564">
        <v>-125.37233809999999</v>
      </c>
      <c r="J9564" s="1" t="str">
        <f t="shared" si="659"/>
        <v>Till</v>
      </c>
      <c r="K9564" s="1" t="str">
        <f t="shared" si="658"/>
        <v>&lt;63 micron</v>
      </c>
      <c r="L9564">
        <v>0.1</v>
      </c>
      <c r="M9564">
        <v>0.66</v>
      </c>
      <c r="N9564">
        <v>8</v>
      </c>
      <c r="O9564">
        <v>60</v>
      </c>
      <c r="P9564">
        <v>0.25</v>
      </c>
      <c r="Q9564">
        <v>1</v>
      </c>
      <c r="R9564">
        <v>0.23</v>
      </c>
      <c r="S9564">
        <v>0.25</v>
      </c>
      <c r="T9564">
        <v>8</v>
      </c>
      <c r="U9564">
        <v>32</v>
      </c>
      <c r="V9564">
        <v>39</v>
      </c>
      <c r="W9564">
        <v>2.0099999999999998</v>
      </c>
      <c r="X9564">
        <v>5</v>
      </c>
      <c r="Z9564">
        <v>0.03</v>
      </c>
      <c r="AA9564">
        <v>10</v>
      </c>
      <c r="AB9564">
        <v>0.28999999999999998</v>
      </c>
      <c r="AC9564">
        <v>430</v>
      </c>
      <c r="AD9564">
        <v>3</v>
      </c>
      <c r="AE9564">
        <v>5.0000000000000001E-3</v>
      </c>
      <c r="AF9564">
        <v>28</v>
      </c>
      <c r="AG9564">
        <v>530</v>
      </c>
      <c r="AH9564">
        <v>6</v>
      </c>
      <c r="AI9564">
        <v>1</v>
      </c>
      <c r="AJ9564">
        <v>3</v>
      </c>
      <c r="AK9564">
        <v>17</v>
      </c>
      <c r="AL9564">
        <v>7.0000000000000007E-2</v>
      </c>
      <c r="AM9564">
        <v>5</v>
      </c>
      <c r="AN9564">
        <v>5</v>
      </c>
      <c r="AO9564">
        <v>29</v>
      </c>
      <c r="AP9564">
        <v>5</v>
      </c>
      <c r="AQ9564">
        <v>50</v>
      </c>
    </row>
    <row r="9565" spans="1:43" hidden="1" x14ac:dyDescent="0.25">
      <c r="A9565" t="s">
        <v>34774</v>
      </c>
      <c r="B9565" t="s">
        <v>34775</v>
      </c>
      <c r="C9565" s="1" t="str">
        <f t="shared" si="656"/>
        <v>21:0154</v>
      </c>
      <c r="D9565" s="1" t="str">
        <f t="shared" si="657"/>
        <v>21:0064</v>
      </c>
      <c r="E9565" t="s">
        <v>34760</v>
      </c>
      <c r="F9565" t="s">
        <v>34776</v>
      </c>
      <c r="H9565">
        <v>55.551769399999998</v>
      </c>
      <c r="I9565">
        <v>-125.37233809999999</v>
      </c>
      <c r="J9565" s="1" t="str">
        <f t="shared" si="659"/>
        <v>Till</v>
      </c>
      <c r="K9565" s="1" t="str">
        <f t="shared" si="658"/>
        <v>&lt;63 micron</v>
      </c>
      <c r="L9565">
        <v>0.1</v>
      </c>
      <c r="M9565">
        <v>1.03</v>
      </c>
      <c r="N9565">
        <v>8</v>
      </c>
      <c r="O9565">
        <v>150</v>
      </c>
      <c r="P9565">
        <v>0.25</v>
      </c>
      <c r="Q9565">
        <v>1</v>
      </c>
      <c r="R9565">
        <v>0.3</v>
      </c>
      <c r="S9565">
        <v>0.25</v>
      </c>
      <c r="T9565">
        <v>10</v>
      </c>
      <c r="U9565">
        <v>40</v>
      </c>
      <c r="V9565">
        <v>43</v>
      </c>
      <c r="W9565">
        <v>2.39</v>
      </c>
      <c r="X9565">
        <v>5</v>
      </c>
      <c r="Z9565">
        <v>0.05</v>
      </c>
      <c r="AA9565">
        <v>10</v>
      </c>
      <c r="AB9565">
        <v>0.52</v>
      </c>
      <c r="AC9565">
        <v>615</v>
      </c>
      <c r="AD9565">
        <v>3</v>
      </c>
      <c r="AE9565">
        <v>5.0000000000000001E-3</v>
      </c>
      <c r="AF9565">
        <v>41</v>
      </c>
      <c r="AG9565">
        <v>610</v>
      </c>
      <c r="AH9565">
        <v>6</v>
      </c>
      <c r="AI9565">
        <v>1</v>
      </c>
      <c r="AJ9565">
        <v>5</v>
      </c>
      <c r="AK9565">
        <v>18</v>
      </c>
      <c r="AL9565">
        <v>7.0000000000000007E-2</v>
      </c>
      <c r="AM9565">
        <v>5</v>
      </c>
      <c r="AN9565">
        <v>5</v>
      </c>
      <c r="AO9565">
        <v>32</v>
      </c>
      <c r="AP9565">
        <v>5</v>
      </c>
      <c r="AQ9565">
        <v>64</v>
      </c>
    </row>
    <row r="9566" spans="1:43" hidden="1" x14ac:dyDescent="0.25">
      <c r="A9566" t="s">
        <v>34777</v>
      </c>
      <c r="B9566" t="s">
        <v>34778</v>
      </c>
      <c r="C9566" s="1" t="str">
        <f t="shared" ref="C9566:C9629" si="660">HYPERLINK("http://geochem.nrcan.gc.ca/cdogs/content/bdl/bdl210154_e.htm", "21:0154")</f>
        <v>21:0154</v>
      </c>
      <c r="D9566" s="1" t="str">
        <f t="shared" ref="D9566:D9629" si="661">HYPERLINK("http://geochem.nrcan.gc.ca/cdogs/content/svy/svy210064_e.htm", "21:0064")</f>
        <v>21:0064</v>
      </c>
      <c r="E9566" t="s">
        <v>34760</v>
      </c>
      <c r="F9566" t="s">
        <v>34779</v>
      </c>
      <c r="H9566">
        <v>55.551769399999998</v>
      </c>
      <c r="I9566">
        <v>-125.37233809999999</v>
      </c>
      <c r="J9566" s="1" t="str">
        <f t="shared" si="659"/>
        <v>Till</v>
      </c>
      <c r="K9566" s="1" t="str">
        <f t="shared" si="658"/>
        <v>&lt;63 micron</v>
      </c>
      <c r="L9566">
        <v>0.1</v>
      </c>
      <c r="M9566">
        <v>1.19</v>
      </c>
      <c r="N9566">
        <v>10</v>
      </c>
      <c r="O9566">
        <v>160</v>
      </c>
      <c r="P9566">
        <v>0.25</v>
      </c>
      <c r="Q9566">
        <v>1</v>
      </c>
      <c r="R9566">
        <v>0.36</v>
      </c>
      <c r="S9566">
        <v>0.25</v>
      </c>
      <c r="T9566">
        <v>13</v>
      </c>
      <c r="U9566">
        <v>44</v>
      </c>
      <c r="V9566">
        <v>60</v>
      </c>
      <c r="W9566">
        <v>2.67</v>
      </c>
      <c r="X9566">
        <v>5</v>
      </c>
      <c r="Z9566">
        <v>7.0000000000000007E-2</v>
      </c>
      <c r="AA9566">
        <v>10</v>
      </c>
      <c r="AB9566">
        <v>0.64</v>
      </c>
      <c r="AC9566">
        <v>680</v>
      </c>
      <c r="AD9566">
        <v>3</v>
      </c>
      <c r="AE9566">
        <v>0.01</v>
      </c>
      <c r="AF9566">
        <v>47</v>
      </c>
      <c r="AG9566">
        <v>700</v>
      </c>
      <c r="AH9566">
        <v>4</v>
      </c>
      <c r="AI9566">
        <v>1</v>
      </c>
      <c r="AJ9566">
        <v>5</v>
      </c>
      <c r="AK9566">
        <v>21</v>
      </c>
      <c r="AL9566">
        <v>0.08</v>
      </c>
      <c r="AM9566">
        <v>5</v>
      </c>
      <c r="AN9566">
        <v>5</v>
      </c>
      <c r="AO9566">
        <v>37</v>
      </c>
      <c r="AP9566">
        <v>5</v>
      </c>
      <c r="AQ9566">
        <v>72</v>
      </c>
    </row>
    <row r="9567" spans="1:43" hidden="1" x14ac:dyDescent="0.25">
      <c r="A9567" t="s">
        <v>34780</v>
      </c>
      <c r="B9567" t="s">
        <v>34781</v>
      </c>
      <c r="C9567" s="1" t="str">
        <f t="shared" si="660"/>
        <v>21:0154</v>
      </c>
      <c r="D9567" s="1" t="str">
        <f t="shared" si="661"/>
        <v>21:0064</v>
      </c>
      <c r="E9567" t="s">
        <v>34760</v>
      </c>
      <c r="F9567" t="s">
        <v>34782</v>
      </c>
      <c r="H9567">
        <v>55.551769399999998</v>
      </c>
      <c r="I9567">
        <v>-125.37233809999999</v>
      </c>
      <c r="J9567" s="1" t="str">
        <f t="shared" si="659"/>
        <v>Till</v>
      </c>
      <c r="K9567" s="1" t="str">
        <f t="shared" ref="K9567:K9630" si="662">HYPERLINK("http://geochem.nrcan.gc.ca/cdogs/content/kwd/kwd080004_e.htm", "&lt;63 micron")</f>
        <v>&lt;63 micron</v>
      </c>
      <c r="L9567">
        <v>0.1</v>
      </c>
      <c r="M9567">
        <v>1.29</v>
      </c>
      <c r="N9567">
        <v>12</v>
      </c>
      <c r="O9567">
        <v>150</v>
      </c>
      <c r="P9567">
        <v>0.25</v>
      </c>
      <c r="Q9567">
        <v>1</v>
      </c>
      <c r="R9567">
        <v>0.4</v>
      </c>
      <c r="S9567">
        <v>0.25</v>
      </c>
      <c r="T9567">
        <v>14</v>
      </c>
      <c r="U9567">
        <v>47</v>
      </c>
      <c r="V9567">
        <v>67</v>
      </c>
      <c r="W9567">
        <v>2.88</v>
      </c>
      <c r="X9567">
        <v>5</v>
      </c>
      <c r="Z9567">
        <v>7.0000000000000007E-2</v>
      </c>
      <c r="AA9567">
        <v>10</v>
      </c>
      <c r="AB9567">
        <v>0.72</v>
      </c>
      <c r="AC9567">
        <v>675</v>
      </c>
      <c r="AD9567">
        <v>4</v>
      </c>
      <c r="AE9567">
        <v>0.01</v>
      </c>
      <c r="AF9567">
        <v>45</v>
      </c>
      <c r="AG9567">
        <v>710</v>
      </c>
      <c r="AH9567">
        <v>6</v>
      </c>
      <c r="AI9567">
        <v>1</v>
      </c>
      <c r="AJ9567">
        <v>6</v>
      </c>
      <c r="AK9567">
        <v>22</v>
      </c>
      <c r="AL9567">
        <v>0.09</v>
      </c>
      <c r="AM9567">
        <v>5</v>
      </c>
      <c r="AN9567">
        <v>5</v>
      </c>
      <c r="AO9567">
        <v>40</v>
      </c>
      <c r="AP9567">
        <v>5</v>
      </c>
      <c r="AQ9567">
        <v>76</v>
      </c>
    </row>
    <row r="9568" spans="1:43" hidden="1" x14ac:dyDescent="0.25">
      <c r="A9568" t="s">
        <v>34783</v>
      </c>
      <c r="B9568" t="s">
        <v>34784</v>
      </c>
      <c r="C9568" s="1" t="str">
        <f t="shared" si="660"/>
        <v>21:0154</v>
      </c>
      <c r="D9568" s="1" t="str">
        <f t="shared" si="661"/>
        <v>21:0064</v>
      </c>
      <c r="E9568" t="s">
        <v>34760</v>
      </c>
      <c r="F9568" t="s">
        <v>34785</v>
      </c>
      <c r="H9568">
        <v>55.551769399999998</v>
      </c>
      <c r="I9568">
        <v>-125.37233809999999</v>
      </c>
      <c r="J9568" s="1" t="str">
        <f t="shared" si="659"/>
        <v>Till</v>
      </c>
      <c r="K9568" s="1" t="str">
        <f t="shared" si="662"/>
        <v>&lt;63 micron</v>
      </c>
      <c r="L9568">
        <v>0.1</v>
      </c>
      <c r="M9568">
        <v>1</v>
      </c>
      <c r="N9568">
        <v>12</v>
      </c>
      <c r="O9568">
        <v>120</v>
      </c>
      <c r="P9568">
        <v>0.25</v>
      </c>
      <c r="Q9568">
        <v>1</v>
      </c>
      <c r="R9568">
        <v>0.34</v>
      </c>
      <c r="S9568">
        <v>0.25</v>
      </c>
      <c r="T9568">
        <v>11</v>
      </c>
      <c r="U9568">
        <v>37</v>
      </c>
      <c r="V9568">
        <v>50</v>
      </c>
      <c r="W9568">
        <v>2.4300000000000002</v>
      </c>
      <c r="X9568">
        <v>5</v>
      </c>
      <c r="Z9568">
        <v>0.06</v>
      </c>
      <c r="AA9568">
        <v>10</v>
      </c>
      <c r="AB9568">
        <v>0.53</v>
      </c>
      <c r="AC9568">
        <v>565</v>
      </c>
      <c r="AD9568">
        <v>3</v>
      </c>
      <c r="AE9568">
        <v>5.0000000000000001E-3</v>
      </c>
      <c r="AF9568">
        <v>37</v>
      </c>
      <c r="AG9568">
        <v>700</v>
      </c>
      <c r="AH9568">
        <v>6</v>
      </c>
      <c r="AI9568">
        <v>1</v>
      </c>
      <c r="AJ9568">
        <v>4</v>
      </c>
      <c r="AK9568">
        <v>20</v>
      </c>
      <c r="AL9568">
        <v>7.0000000000000007E-2</v>
      </c>
      <c r="AM9568">
        <v>5</v>
      </c>
      <c r="AN9568">
        <v>5</v>
      </c>
      <c r="AO9568">
        <v>31</v>
      </c>
      <c r="AP9568">
        <v>5</v>
      </c>
      <c r="AQ9568">
        <v>68</v>
      </c>
    </row>
    <row r="9569" spans="1:43" hidden="1" x14ac:dyDescent="0.25">
      <c r="A9569" t="s">
        <v>34786</v>
      </c>
      <c r="B9569" t="s">
        <v>34787</v>
      </c>
      <c r="C9569" s="1" t="str">
        <f t="shared" si="660"/>
        <v>21:0154</v>
      </c>
      <c r="D9569" s="1" t="str">
        <f t="shared" si="661"/>
        <v>21:0064</v>
      </c>
      <c r="E9569" t="s">
        <v>34760</v>
      </c>
      <c r="F9569" t="s">
        <v>34788</v>
      </c>
      <c r="H9569">
        <v>55.551769399999998</v>
      </c>
      <c r="I9569">
        <v>-125.37233809999999</v>
      </c>
      <c r="J9569" s="1" t="str">
        <f t="shared" si="659"/>
        <v>Till</v>
      </c>
      <c r="K9569" s="1" t="str">
        <f t="shared" si="662"/>
        <v>&lt;63 micron</v>
      </c>
      <c r="L9569">
        <v>0.1</v>
      </c>
      <c r="M9569">
        <v>0.99</v>
      </c>
      <c r="N9569">
        <v>12</v>
      </c>
      <c r="O9569">
        <v>110</v>
      </c>
      <c r="P9569">
        <v>0.25</v>
      </c>
      <c r="Q9569">
        <v>1</v>
      </c>
      <c r="R9569">
        <v>0.4</v>
      </c>
      <c r="S9569">
        <v>0.5</v>
      </c>
      <c r="T9569">
        <v>12</v>
      </c>
      <c r="U9569">
        <v>39</v>
      </c>
      <c r="V9569">
        <v>53</v>
      </c>
      <c r="W9569">
        <v>2.5099999999999998</v>
      </c>
      <c r="X9569">
        <v>5</v>
      </c>
      <c r="Z9569">
        <v>0.06</v>
      </c>
      <c r="AA9569">
        <v>10</v>
      </c>
      <c r="AB9569">
        <v>0.56000000000000005</v>
      </c>
      <c r="AC9569">
        <v>660</v>
      </c>
      <c r="AD9569">
        <v>3</v>
      </c>
      <c r="AE9569">
        <v>0.01</v>
      </c>
      <c r="AF9569">
        <v>47</v>
      </c>
      <c r="AG9569">
        <v>710</v>
      </c>
      <c r="AH9569">
        <v>6</v>
      </c>
      <c r="AI9569">
        <v>1</v>
      </c>
      <c r="AJ9569">
        <v>4</v>
      </c>
      <c r="AK9569">
        <v>20</v>
      </c>
      <c r="AL9569">
        <v>7.0000000000000007E-2</v>
      </c>
      <c r="AM9569">
        <v>5</v>
      </c>
      <c r="AN9569">
        <v>5</v>
      </c>
      <c r="AO9569">
        <v>31</v>
      </c>
      <c r="AP9569">
        <v>5</v>
      </c>
      <c r="AQ9569">
        <v>72</v>
      </c>
    </row>
    <row r="9570" spans="1:43" hidden="1" x14ac:dyDescent="0.25">
      <c r="A9570" t="s">
        <v>34789</v>
      </c>
      <c r="B9570" t="s">
        <v>34790</v>
      </c>
      <c r="C9570" s="1" t="str">
        <f t="shared" si="660"/>
        <v>21:0154</v>
      </c>
      <c r="D9570" s="1" t="str">
        <f t="shared" si="661"/>
        <v>21:0064</v>
      </c>
      <c r="E9570" t="s">
        <v>34760</v>
      </c>
      <c r="F9570" t="s">
        <v>34791</v>
      </c>
      <c r="H9570">
        <v>55.551769399999998</v>
      </c>
      <c r="I9570">
        <v>-125.37233809999999</v>
      </c>
      <c r="J9570" s="1" t="str">
        <f t="shared" si="659"/>
        <v>Till</v>
      </c>
      <c r="K9570" s="1" t="str">
        <f t="shared" si="662"/>
        <v>&lt;63 micron</v>
      </c>
      <c r="L9570">
        <v>0.1</v>
      </c>
      <c r="M9570">
        <v>1.27</v>
      </c>
      <c r="N9570">
        <v>16</v>
      </c>
      <c r="O9570">
        <v>130</v>
      </c>
      <c r="P9570">
        <v>0.25</v>
      </c>
      <c r="Q9570">
        <v>1</v>
      </c>
      <c r="R9570">
        <v>0.54</v>
      </c>
      <c r="S9570">
        <v>0.5</v>
      </c>
      <c r="T9570">
        <v>14</v>
      </c>
      <c r="U9570">
        <v>48</v>
      </c>
      <c r="V9570">
        <v>68</v>
      </c>
      <c r="W9570">
        <v>3.09</v>
      </c>
      <c r="X9570">
        <v>5</v>
      </c>
      <c r="Z9570">
        <v>0.09</v>
      </c>
      <c r="AA9570">
        <v>10</v>
      </c>
      <c r="AB9570">
        <v>0.68</v>
      </c>
      <c r="AC9570">
        <v>715</v>
      </c>
      <c r="AD9570">
        <v>4</v>
      </c>
      <c r="AE9570">
        <v>0.01</v>
      </c>
      <c r="AF9570">
        <v>50</v>
      </c>
      <c r="AG9570">
        <v>800</v>
      </c>
      <c r="AH9570">
        <v>6</v>
      </c>
      <c r="AI9570">
        <v>1</v>
      </c>
      <c r="AJ9570">
        <v>5</v>
      </c>
      <c r="AK9570">
        <v>25</v>
      </c>
      <c r="AL9570">
        <v>0.08</v>
      </c>
      <c r="AM9570">
        <v>5</v>
      </c>
      <c r="AN9570">
        <v>5</v>
      </c>
      <c r="AO9570">
        <v>37</v>
      </c>
      <c r="AP9570">
        <v>5</v>
      </c>
      <c r="AQ9570">
        <v>88</v>
      </c>
    </row>
    <row r="9571" spans="1:43" hidden="1" x14ac:dyDescent="0.25">
      <c r="A9571" t="s">
        <v>34792</v>
      </c>
      <c r="B9571" t="s">
        <v>34793</v>
      </c>
      <c r="C9571" s="1" t="str">
        <f t="shared" si="660"/>
        <v>21:0154</v>
      </c>
      <c r="D9571" s="1" t="str">
        <f t="shared" si="661"/>
        <v>21:0064</v>
      </c>
      <c r="E9571" t="s">
        <v>34760</v>
      </c>
      <c r="F9571" t="s">
        <v>34794</v>
      </c>
      <c r="H9571">
        <v>55.551769399999998</v>
      </c>
      <c r="I9571">
        <v>-125.37233809999999</v>
      </c>
      <c r="J9571" s="1" t="str">
        <f t="shared" si="659"/>
        <v>Till</v>
      </c>
      <c r="K9571" s="1" t="str">
        <f t="shared" si="662"/>
        <v>&lt;63 micron</v>
      </c>
      <c r="L9571">
        <v>0.1</v>
      </c>
      <c r="M9571">
        <v>1.21</v>
      </c>
      <c r="N9571">
        <v>16</v>
      </c>
      <c r="O9571">
        <v>130</v>
      </c>
      <c r="P9571">
        <v>0.25</v>
      </c>
      <c r="Q9571">
        <v>1</v>
      </c>
      <c r="R9571">
        <v>0.59</v>
      </c>
      <c r="S9571">
        <v>0.5</v>
      </c>
      <c r="T9571">
        <v>12</v>
      </c>
      <c r="U9571">
        <v>44</v>
      </c>
      <c r="V9571">
        <v>62</v>
      </c>
      <c r="W9571">
        <v>2.88</v>
      </c>
      <c r="X9571">
        <v>5</v>
      </c>
      <c r="Z9571">
        <v>0.09</v>
      </c>
      <c r="AA9571">
        <v>10</v>
      </c>
      <c r="AB9571">
        <v>0.62</v>
      </c>
      <c r="AC9571">
        <v>655</v>
      </c>
      <c r="AD9571">
        <v>4</v>
      </c>
      <c r="AE9571">
        <v>0.01</v>
      </c>
      <c r="AF9571">
        <v>44</v>
      </c>
      <c r="AG9571">
        <v>760</v>
      </c>
      <c r="AH9571">
        <v>6</v>
      </c>
      <c r="AI9571">
        <v>1</v>
      </c>
      <c r="AJ9571">
        <v>5</v>
      </c>
      <c r="AK9571">
        <v>25</v>
      </c>
      <c r="AL9571">
        <v>0.08</v>
      </c>
      <c r="AM9571">
        <v>5</v>
      </c>
      <c r="AN9571">
        <v>5</v>
      </c>
      <c r="AO9571">
        <v>36</v>
      </c>
      <c r="AP9571">
        <v>5</v>
      </c>
      <c r="AQ9571">
        <v>82</v>
      </c>
    </row>
    <row r="9572" spans="1:43" hidden="1" x14ac:dyDescent="0.25">
      <c r="A9572" t="s">
        <v>34795</v>
      </c>
      <c r="B9572" t="s">
        <v>34796</v>
      </c>
      <c r="C9572" s="1" t="str">
        <f t="shared" si="660"/>
        <v>21:0154</v>
      </c>
      <c r="D9572" s="1" t="str">
        <f t="shared" si="661"/>
        <v>21:0064</v>
      </c>
      <c r="E9572" t="s">
        <v>34760</v>
      </c>
      <c r="F9572" t="s">
        <v>34797</v>
      </c>
      <c r="H9572">
        <v>55.551769399999998</v>
      </c>
      <c r="I9572">
        <v>-125.37233809999999</v>
      </c>
      <c r="J9572" s="1" t="str">
        <f t="shared" si="659"/>
        <v>Till</v>
      </c>
      <c r="K9572" s="1" t="str">
        <f t="shared" si="662"/>
        <v>&lt;63 micron</v>
      </c>
      <c r="L9572">
        <v>0.1</v>
      </c>
      <c r="M9572">
        <v>0.83</v>
      </c>
      <c r="N9572">
        <v>8</v>
      </c>
      <c r="O9572">
        <v>80</v>
      </c>
      <c r="P9572">
        <v>0.25</v>
      </c>
      <c r="Q9572">
        <v>1</v>
      </c>
      <c r="R9572">
        <v>0.41</v>
      </c>
      <c r="S9572">
        <v>0.25</v>
      </c>
      <c r="T9572">
        <v>9</v>
      </c>
      <c r="U9572">
        <v>37</v>
      </c>
      <c r="V9572">
        <v>33</v>
      </c>
      <c r="W9572">
        <v>2.06</v>
      </c>
      <c r="X9572">
        <v>5</v>
      </c>
      <c r="Z9572">
        <v>0.06</v>
      </c>
      <c r="AA9572">
        <v>10</v>
      </c>
      <c r="AB9572">
        <v>0.47</v>
      </c>
      <c r="AC9572">
        <v>505</v>
      </c>
      <c r="AD9572">
        <v>3</v>
      </c>
      <c r="AE9572">
        <v>0.01</v>
      </c>
      <c r="AF9572">
        <v>30</v>
      </c>
      <c r="AG9572">
        <v>670</v>
      </c>
      <c r="AH9572">
        <v>2</v>
      </c>
      <c r="AI9572">
        <v>1</v>
      </c>
      <c r="AJ9572">
        <v>3</v>
      </c>
      <c r="AK9572">
        <v>23</v>
      </c>
      <c r="AL9572">
        <v>7.0000000000000007E-2</v>
      </c>
      <c r="AM9572">
        <v>5</v>
      </c>
      <c r="AN9572">
        <v>5</v>
      </c>
      <c r="AO9572">
        <v>29</v>
      </c>
      <c r="AP9572">
        <v>5</v>
      </c>
      <c r="AQ9572">
        <v>54</v>
      </c>
    </row>
    <row r="9573" spans="1:43" hidden="1" x14ac:dyDescent="0.25">
      <c r="A9573" t="s">
        <v>34798</v>
      </c>
      <c r="B9573" t="s">
        <v>34799</v>
      </c>
      <c r="C9573" s="1" t="str">
        <f t="shared" si="660"/>
        <v>21:0154</v>
      </c>
      <c r="D9573" s="1" t="str">
        <f t="shared" si="661"/>
        <v>21:0064</v>
      </c>
      <c r="E9573" t="s">
        <v>34760</v>
      </c>
      <c r="F9573" t="s">
        <v>34800</v>
      </c>
      <c r="H9573">
        <v>55.551769399999998</v>
      </c>
      <c r="I9573">
        <v>-125.37233809999999</v>
      </c>
      <c r="J9573" s="1" t="str">
        <f t="shared" si="659"/>
        <v>Till</v>
      </c>
      <c r="K9573" s="1" t="str">
        <f t="shared" si="662"/>
        <v>&lt;63 micron</v>
      </c>
      <c r="L9573">
        <v>0.1</v>
      </c>
      <c r="M9573">
        <v>0.65</v>
      </c>
      <c r="N9573">
        <v>2</v>
      </c>
      <c r="O9573">
        <v>60</v>
      </c>
      <c r="P9573">
        <v>0.25</v>
      </c>
      <c r="Q9573">
        <v>1</v>
      </c>
      <c r="R9573">
        <v>0.32</v>
      </c>
      <c r="S9573">
        <v>0.25</v>
      </c>
      <c r="T9573">
        <v>7</v>
      </c>
      <c r="U9573">
        <v>26</v>
      </c>
      <c r="V9573">
        <v>27</v>
      </c>
      <c r="W9573">
        <v>1.83</v>
      </c>
      <c r="X9573">
        <v>5</v>
      </c>
      <c r="Z9573">
        <v>0.04</v>
      </c>
      <c r="AA9573">
        <v>10</v>
      </c>
      <c r="AB9573">
        <v>0.36</v>
      </c>
      <c r="AC9573">
        <v>430</v>
      </c>
      <c r="AD9573">
        <v>3</v>
      </c>
      <c r="AE9573">
        <v>5.0000000000000001E-3</v>
      </c>
      <c r="AF9573">
        <v>24</v>
      </c>
      <c r="AG9573">
        <v>630</v>
      </c>
      <c r="AH9573">
        <v>2</v>
      </c>
      <c r="AI9573">
        <v>1</v>
      </c>
      <c r="AJ9573">
        <v>3</v>
      </c>
      <c r="AK9573">
        <v>20</v>
      </c>
      <c r="AL9573">
        <v>0.06</v>
      </c>
      <c r="AM9573">
        <v>5</v>
      </c>
      <c r="AN9573">
        <v>5</v>
      </c>
      <c r="AO9573">
        <v>24</v>
      </c>
      <c r="AP9573">
        <v>5</v>
      </c>
      <c r="AQ9573">
        <v>46</v>
      </c>
    </row>
    <row r="9574" spans="1:43" hidden="1" x14ac:dyDescent="0.25">
      <c r="A9574" t="s">
        <v>34801</v>
      </c>
      <c r="B9574" t="s">
        <v>34802</v>
      </c>
      <c r="C9574" s="1" t="str">
        <f t="shared" si="660"/>
        <v>21:0154</v>
      </c>
      <c r="D9574" s="1" t="str">
        <f t="shared" si="661"/>
        <v>21:0064</v>
      </c>
      <c r="E9574" t="s">
        <v>34760</v>
      </c>
      <c r="F9574" t="s">
        <v>34803</v>
      </c>
      <c r="H9574">
        <v>55.551769399999998</v>
      </c>
      <c r="I9574">
        <v>-125.37233809999999</v>
      </c>
      <c r="J9574" s="1" t="str">
        <f t="shared" si="659"/>
        <v>Till</v>
      </c>
      <c r="K9574" s="1" t="str">
        <f t="shared" si="662"/>
        <v>&lt;63 micron</v>
      </c>
      <c r="L9574">
        <v>0.1</v>
      </c>
      <c r="M9574">
        <v>0.66</v>
      </c>
      <c r="N9574">
        <v>6</v>
      </c>
      <c r="O9574">
        <v>60</v>
      </c>
      <c r="P9574">
        <v>0.25</v>
      </c>
      <c r="Q9574">
        <v>1</v>
      </c>
      <c r="R9574">
        <v>0.33</v>
      </c>
      <c r="S9574">
        <v>0.25</v>
      </c>
      <c r="T9574">
        <v>7</v>
      </c>
      <c r="U9574">
        <v>26</v>
      </c>
      <c r="V9574">
        <v>28</v>
      </c>
      <c r="W9574">
        <v>1.81</v>
      </c>
      <c r="X9574">
        <v>5</v>
      </c>
      <c r="Z9574">
        <v>0.04</v>
      </c>
      <c r="AA9574">
        <v>10</v>
      </c>
      <c r="AB9574">
        <v>0.36</v>
      </c>
      <c r="AC9574">
        <v>420</v>
      </c>
      <c r="AD9574">
        <v>3</v>
      </c>
      <c r="AE9574">
        <v>0.01</v>
      </c>
      <c r="AF9574">
        <v>24</v>
      </c>
      <c r="AG9574">
        <v>620</v>
      </c>
      <c r="AH9574">
        <v>4</v>
      </c>
      <c r="AI9574">
        <v>1</v>
      </c>
      <c r="AJ9574">
        <v>3</v>
      </c>
      <c r="AK9574">
        <v>21</v>
      </c>
      <c r="AL9574">
        <v>0.06</v>
      </c>
      <c r="AM9574">
        <v>5</v>
      </c>
      <c r="AN9574">
        <v>5</v>
      </c>
      <c r="AO9574">
        <v>24</v>
      </c>
      <c r="AP9574">
        <v>5</v>
      </c>
      <c r="AQ9574">
        <v>46</v>
      </c>
    </row>
    <row r="9575" spans="1:43" hidden="1" x14ac:dyDescent="0.25">
      <c r="A9575" t="s">
        <v>34804</v>
      </c>
      <c r="B9575" t="s">
        <v>34805</v>
      </c>
      <c r="C9575" s="1" t="str">
        <f t="shared" si="660"/>
        <v>21:0154</v>
      </c>
      <c r="D9575" s="1" t="str">
        <f t="shared" si="661"/>
        <v>21:0064</v>
      </c>
      <c r="E9575" t="s">
        <v>34760</v>
      </c>
      <c r="F9575" t="s">
        <v>34806</v>
      </c>
      <c r="H9575">
        <v>55.551769399999998</v>
      </c>
      <c r="I9575">
        <v>-125.37233809999999</v>
      </c>
      <c r="J9575" s="1" t="str">
        <f t="shared" ref="J9575:J9638" si="663">HYPERLINK("http://geochem.nrcan.gc.ca/cdogs/content/kwd/kwd020044_e.htm", "Till")</f>
        <v>Till</v>
      </c>
      <c r="K9575" s="1" t="str">
        <f t="shared" si="662"/>
        <v>&lt;63 micron</v>
      </c>
      <c r="L9575">
        <v>0.1</v>
      </c>
      <c r="M9575">
        <v>0.62</v>
      </c>
      <c r="N9575">
        <v>6</v>
      </c>
      <c r="O9575">
        <v>60</v>
      </c>
      <c r="P9575">
        <v>0.25</v>
      </c>
      <c r="Q9575">
        <v>1</v>
      </c>
      <c r="R9575">
        <v>0.34</v>
      </c>
      <c r="S9575">
        <v>0.25</v>
      </c>
      <c r="T9575">
        <v>6</v>
      </c>
      <c r="U9575">
        <v>25</v>
      </c>
      <c r="V9575">
        <v>25</v>
      </c>
      <c r="W9575">
        <v>1.67</v>
      </c>
      <c r="X9575">
        <v>5</v>
      </c>
      <c r="Z9575">
        <v>0.04</v>
      </c>
      <c r="AA9575">
        <v>10</v>
      </c>
      <c r="AB9575">
        <v>0.33</v>
      </c>
      <c r="AC9575">
        <v>365</v>
      </c>
      <c r="AD9575">
        <v>3</v>
      </c>
      <c r="AE9575">
        <v>5.0000000000000001E-3</v>
      </c>
      <c r="AF9575">
        <v>21</v>
      </c>
      <c r="AG9575">
        <v>610</v>
      </c>
      <c r="AH9575">
        <v>2</v>
      </c>
      <c r="AI9575">
        <v>1</v>
      </c>
      <c r="AJ9575">
        <v>3</v>
      </c>
      <c r="AK9575">
        <v>22</v>
      </c>
      <c r="AL9575">
        <v>0.06</v>
      </c>
      <c r="AM9575">
        <v>5</v>
      </c>
      <c r="AN9575">
        <v>5</v>
      </c>
      <c r="AO9575">
        <v>24</v>
      </c>
      <c r="AP9575">
        <v>5</v>
      </c>
      <c r="AQ9575">
        <v>42</v>
      </c>
    </row>
    <row r="9576" spans="1:43" hidden="1" x14ac:dyDescent="0.25">
      <c r="A9576" t="s">
        <v>34807</v>
      </c>
      <c r="B9576" t="s">
        <v>34808</v>
      </c>
      <c r="C9576" s="1" t="str">
        <f t="shared" si="660"/>
        <v>21:0154</v>
      </c>
      <c r="D9576" s="1" t="str">
        <f t="shared" si="661"/>
        <v>21:0064</v>
      </c>
      <c r="E9576" t="s">
        <v>34809</v>
      </c>
      <c r="F9576" t="s">
        <v>34810</v>
      </c>
      <c r="H9576">
        <v>55.542997900000003</v>
      </c>
      <c r="I9576">
        <v>-125.3611093</v>
      </c>
      <c r="J9576" s="1" t="str">
        <f t="shared" si="663"/>
        <v>Till</v>
      </c>
      <c r="K9576" s="1" t="str">
        <f t="shared" si="662"/>
        <v>&lt;63 micron</v>
      </c>
      <c r="L9576">
        <v>0.1</v>
      </c>
      <c r="M9576">
        <v>1.18</v>
      </c>
      <c r="N9576">
        <v>12</v>
      </c>
      <c r="O9576">
        <v>140</v>
      </c>
      <c r="P9576">
        <v>0.25</v>
      </c>
      <c r="Q9576">
        <v>1</v>
      </c>
      <c r="R9576">
        <v>0.4</v>
      </c>
      <c r="S9576">
        <v>0.25</v>
      </c>
      <c r="T9576">
        <v>11</v>
      </c>
      <c r="U9576">
        <v>53</v>
      </c>
      <c r="V9576">
        <v>44</v>
      </c>
      <c r="W9576">
        <v>2.6</v>
      </c>
      <c r="X9576">
        <v>5</v>
      </c>
      <c r="Z9576">
        <v>0.08</v>
      </c>
      <c r="AA9576">
        <v>10</v>
      </c>
      <c r="AB9576">
        <v>0.61</v>
      </c>
      <c r="AC9576">
        <v>525</v>
      </c>
      <c r="AD9576">
        <v>1</v>
      </c>
      <c r="AE9576">
        <v>5.0000000000000001E-3</v>
      </c>
      <c r="AF9576">
        <v>46</v>
      </c>
      <c r="AG9576">
        <v>570</v>
      </c>
      <c r="AH9576">
        <v>6</v>
      </c>
      <c r="AI9576">
        <v>1</v>
      </c>
      <c r="AJ9576">
        <v>5</v>
      </c>
      <c r="AK9576">
        <v>24</v>
      </c>
      <c r="AL9576">
        <v>0.08</v>
      </c>
      <c r="AM9576">
        <v>5</v>
      </c>
      <c r="AN9576">
        <v>5</v>
      </c>
      <c r="AO9576">
        <v>36</v>
      </c>
      <c r="AP9576">
        <v>5</v>
      </c>
      <c r="AQ9576">
        <v>62</v>
      </c>
    </row>
    <row r="9577" spans="1:43" hidden="1" x14ac:dyDescent="0.25">
      <c r="A9577" t="s">
        <v>34811</v>
      </c>
      <c r="B9577" t="s">
        <v>34812</v>
      </c>
      <c r="C9577" s="1" t="str">
        <f t="shared" si="660"/>
        <v>21:0154</v>
      </c>
      <c r="D9577" s="1" t="str">
        <f t="shared" si="661"/>
        <v>21:0064</v>
      </c>
      <c r="E9577" t="s">
        <v>34809</v>
      </c>
      <c r="F9577" t="s">
        <v>34813</v>
      </c>
      <c r="H9577">
        <v>55.542997900000003</v>
      </c>
      <c r="I9577">
        <v>-125.3611093</v>
      </c>
      <c r="J9577" s="1" t="str">
        <f t="shared" si="663"/>
        <v>Till</v>
      </c>
      <c r="K9577" s="1" t="str">
        <f t="shared" si="662"/>
        <v>&lt;63 micron</v>
      </c>
      <c r="L9577">
        <v>0.1</v>
      </c>
      <c r="M9577">
        <v>1.43</v>
      </c>
      <c r="N9577">
        <v>1</v>
      </c>
      <c r="O9577">
        <v>200</v>
      </c>
      <c r="P9577">
        <v>0.25</v>
      </c>
      <c r="Q9577">
        <v>1</v>
      </c>
      <c r="R9577">
        <v>0.42</v>
      </c>
      <c r="S9577">
        <v>0.25</v>
      </c>
      <c r="T9577">
        <v>7</v>
      </c>
      <c r="U9577">
        <v>41</v>
      </c>
      <c r="V9577">
        <v>19</v>
      </c>
      <c r="W9577">
        <v>2.02</v>
      </c>
      <c r="X9577">
        <v>5</v>
      </c>
      <c r="Z9577">
        <v>0.08</v>
      </c>
      <c r="AA9577">
        <v>10</v>
      </c>
      <c r="AB9577">
        <v>0.5</v>
      </c>
      <c r="AC9577">
        <v>455</v>
      </c>
      <c r="AD9577">
        <v>0.5</v>
      </c>
      <c r="AE9577">
        <v>5.0000000000000001E-3</v>
      </c>
      <c r="AF9577">
        <v>25</v>
      </c>
      <c r="AG9577">
        <v>310</v>
      </c>
      <c r="AH9577">
        <v>2</v>
      </c>
      <c r="AI9577">
        <v>1</v>
      </c>
      <c r="AJ9577">
        <v>3</v>
      </c>
      <c r="AK9577">
        <v>31</v>
      </c>
      <c r="AL9577">
        <v>0.06</v>
      </c>
      <c r="AM9577">
        <v>5</v>
      </c>
      <c r="AN9577">
        <v>5</v>
      </c>
      <c r="AO9577">
        <v>37</v>
      </c>
      <c r="AP9577">
        <v>5</v>
      </c>
      <c r="AQ9577">
        <v>60</v>
      </c>
    </row>
    <row r="9578" spans="1:43" hidden="1" x14ac:dyDescent="0.25">
      <c r="A9578" t="s">
        <v>34814</v>
      </c>
      <c r="B9578" t="s">
        <v>34815</v>
      </c>
      <c r="C9578" s="1" t="str">
        <f t="shared" si="660"/>
        <v>21:0154</v>
      </c>
      <c r="D9578" s="1" t="str">
        <f t="shared" si="661"/>
        <v>21:0064</v>
      </c>
      <c r="E9578" t="s">
        <v>34816</v>
      </c>
      <c r="F9578" t="s">
        <v>34817</v>
      </c>
      <c r="H9578">
        <v>55.532205400000002</v>
      </c>
      <c r="I9578">
        <v>-125.3497651</v>
      </c>
      <c r="J9578" s="1" t="str">
        <f t="shared" si="663"/>
        <v>Till</v>
      </c>
      <c r="K9578" s="1" t="str">
        <f t="shared" si="662"/>
        <v>&lt;63 micron</v>
      </c>
      <c r="L9578">
        <v>0.1</v>
      </c>
      <c r="M9578">
        <v>1.25</v>
      </c>
      <c r="N9578">
        <v>10</v>
      </c>
      <c r="O9578">
        <v>140</v>
      </c>
      <c r="P9578">
        <v>0.25</v>
      </c>
      <c r="Q9578">
        <v>1</v>
      </c>
      <c r="R9578">
        <v>0.25</v>
      </c>
      <c r="S9578">
        <v>0.25</v>
      </c>
      <c r="T9578">
        <v>11</v>
      </c>
      <c r="U9578">
        <v>48</v>
      </c>
      <c r="V9578">
        <v>39</v>
      </c>
      <c r="W9578">
        <v>2.5499999999999998</v>
      </c>
      <c r="X9578">
        <v>5</v>
      </c>
      <c r="Z9578">
        <v>0.09</v>
      </c>
      <c r="AA9578">
        <v>10</v>
      </c>
      <c r="AB9578">
        <v>0.54</v>
      </c>
      <c r="AC9578">
        <v>605</v>
      </c>
      <c r="AD9578">
        <v>1</v>
      </c>
      <c r="AE9578">
        <v>5.0000000000000001E-3</v>
      </c>
      <c r="AF9578">
        <v>42</v>
      </c>
      <c r="AG9578">
        <v>530</v>
      </c>
      <c r="AH9578">
        <v>10</v>
      </c>
      <c r="AI9578">
        <v>1</v>
      </c>
      <c r="AJ9578">
        <v>5</v>
      </c>
      <c r="AK9578">
        <v>20</v>
      </c>
      <c r="AL9578">
        <v>0.08</v>
      </c>
      <c r="AM9578">
        <v>5</v>
      </c>
      <c r="AN9578">
        <v>5</v>
      </c>
      <c r="AO9578">
        <v>35</v>
      </c>
      <c r="AP9578">
        <v>5</v>
      </c>
      <c r="AQ9578">
        <v>64</v>
      </c>
    </row>
    <row r="9579" spans="1:43" hidden="1" x14ac:dyDescent="0.25">
      <c r="A9579" t="s">
        <v>34818</v>
      </c>
      <c r="B9579" t="s">
        <v>34819</v>
      </c>
      <c r="C9579" s="1" t="str">
        <f t="shared" si="660"/>
        <v>21:0154</v>
      </c>
      <c r="D9579" s="1" t="str">
        <f t="shared" si="661"/>
        <v>21:0064</v>
      </c>
      <c r="E9579" t="s">
        <v>34816</v>
      </c>
      <c r="F9579" t="s">
        <v>34820</v>
      </c>
      <c r="H9579">
        <v>55.532205400000002</v>
      </c>
      <c r="I9579">
        <v>-125.3497651</v>
      </c>
      <c r="J9579" s="1" t="str">
        <f t="shared" si="663"/>
        <v>Till</v>
      </c>
      <c r="K9579" s="1" t="str">
        <f t="shared" si="662"/>
        <v>&lt;63 micron</v>
      </c>
      <c r="L9579">
        <v>0.1</v>
      </c>
      <c r="M9579">
        <v>1.01</v>
      </c>
      <c r="N9579">
        <v>2</v>
      </c>
      <c r="O9579">
        <v>70</v>
      </c>
      <c r="P9579">
        <v>0.25</v>
      </c>
      <c r="Q9579">
        <v>1</v>
      </c>
      <c r="R9579">
        <v>0.15</v>
      </c>
      <c r="S9579">
        <v>0.25</v>
      </c>
      <c r="T9579">
        <v>5</v>
      </c>
      <c r="U9579">
        <v>35</v>
      </c>
      <c r="V9579">
        <v>21</v>
      </c>
      <c r="W9579">
        <v>1.61</v>
      </c>
      <c r="X9579">
        <v>5</v>
      </c>
      <c r="Z9579">
        <v>0.04</v>
      </c>
      <c r="AA9579">
        <v>10</v>
      </c>
      <c r="AB9579">
        <v>0.39</v>
      </c>
      <c r="AC9579">
        <v>195</v>
      </c>
      <c r="AD9579">
        <v>0.5</v>
      </c>
      <c r="AE9579">
        <v>5.0000000000000001E-3</v>
      </c>
      <c r="AF9579">
        <v>25</v>
      </c>
      <c r="AG9579">
        <v>430</v>
      </c>
      <c r="AH9579">
        <v>2</v>
      </c>
      <c r="AI9579">
        <v>1</v>
      </c>
      <c r="AJ9579">
        <v>3</v>
      </c>
      <c r="AK9579">
        <v>12</v>
      </c>
      <c r="AL9579">
        <v>7.0000000000000007E-2</v>
      </c>
      <c r="AM9579">
        <v>5</v>
      </c>
      <c r="AN9579">
        <v>5</v>
      </c>
      <c r="AO9579">
        <v>25</v>
      </c>
      <c r="AP9579">
        <v>5</v>
      </c>
      <c r="AQ9579">
        <v>36</v>
      </c>
    </row>
    <row r="9580" spans="1:43" hidden="1" x14ac:dyDescent="0.25">
      <c r="A9580" t="s">
        <v>34821</v>
      </c>
      <c r="B9580" t="s">
        <v>34822</v>
      </c>
      <c r="C9580" s="1" t="str">
        <f t="shared" si="660"/>
        <v>21:0154</v>
      </c>
      <c r="D9580" s="1" t="str">
        <f t="shared" si="661"/>
        <v>21:0064</v>
      </c>
      <c r="E9580" t="s">
        <v>34823</v>
      </c>
      <c r="F9580" t="s">
        <v>34824</v>
      </c>
      <c r="H9580">
        <v>55.543498800000002</v>
      </c>
      <c r="I9580">
        <v>-125.3349829</v>
      </c>
      <c r="J9580" s="1" t="str">
        <f t="shared" si="663"/>
        <v>Till</v>
      </c>
      <c r="K9580" s="1" t="str">
        <f t="shared" si="662"/>
        <v>&lt;63 micron</v>
      </c>
      <c r="L9580">
        <v>0.1</v>
      </c>
      <c r="M9580">
        <v>1.36</v>
      </c>
      <c r="N9580">
        <v>14</v>
      </c>
      <c r="O9580">
        <v>180</v>
      </c>
      <c r="P9580">
        <v>0.25</v>
      </c>
      <c r="Q9580">
        <v>1</v>
      </c>
      <c r="R9580">
        <v>0.35</v>
      </c>
      <c r="S9580">
        <v>0.25</v>
      </c>
      <c r="T9580">
        <v>13</v>
      </c>
      <c r="U9580">
        <v>48</v>
      </c>
      <c r="V9580">
        <v>59</v>
      </c>
      <c r="W9580">
        <v>2.87</v>
      </c>
      <c r="X9580">
        <v>5</v>
      </c>
      <c r="Z9580">
        <v>0.13</v>
      </c>
      <c r="AA9580">
        <v>10</v>
      </c>
      <c r="AB9580">
        <v>0.56000000000000005</v>
      </c>
      <c r="AC9580">
        <v>665</v>
      </c>
      <c r="AD9580">
        <v>1</v>
      </c>
      <c r="AE9580">
        <v>5.0000000000000001E-3</v>
      </c>
      <c r="AF9580">
        <v>55</v>
      </c>
      <c r="AG9580">
        <v>570</v>
      </c>
      <c r="AH9580">
        <v>6</v>
      </c>
      <c r="AI9580">
        <v>1</v>
      </c>
      <c r="AJ9580">
        <v>6</v>
      </c>
      <c r="AK9580">
        <v>25</v>
      </c>
      <c r="AL9580">
        <v>0.08</v>
      </c>
      <c r="AM9580">
        <v>5</v>
      </c>
      <c r="AN9580">
        <v>5</v>
      </c>
      <c r="AO9580">
        <v>40</v>
      </c>
      <c r="AP9580">
        <v>5</v>
      </c>
      <c r="AQ9580">
        <v>78</v>
      </c>
    </row>
    <row r="9581" spans="1:43" hidden="1" x14ac:dyDescent="0.25">
      <c r="A9581" t="s">
        <v>34825</v>
      </c>
      <c r="B9581" t="s">
        <v>34826</v>
      </c>
      <c r="C9581" s="1" t="str">
        <f t="shared" si="660"/>
        <v>21:0154</v>
      </c>
      <c r="D9581" s="1" t="str">
        <f t="shared" si="661"/>
        <v>21:0064</v>
      </c>
      <c r="E9581" t="s">
        <v>34823</v>
      </c>
      <c r="F9581" t="s">
        <v>34827</v>
      </c>
      <c r="H9581">
        <v>55.543498800000002</v>
      </c>
      <c r="I9581">
        <v>-125.3349829</v>
      </c>
      <c r="J9581" s="1" t="str">
        <f t="shared" si="663"/>
        <v>Till</v>
      </c>
      <c r="K9581" s="1" t="str">
        <f t="shared" si="662"/>
        <v>&lt;63 micron</v>
      </c>
      <c r="L9581">
        <v>0.1</v>
      </c>
      <c r="M9581">
        <v>1.37</v>
      </c>
      <c r="N9581">
        <v>6</v>
      </c>
      <c r="O9581">
        <v>130</v>
      </c>
      <c r="P9581">
        <v>0.25</v>
      </c>
      <c r="Q9581">
        <v>1</v>
      </c>
      <c r="R9581">
        <v>0.19</v>
      </c>
      <c r="S9581">
        <v>0.25</v>
      </c>
      <c r="T9581">
        <v>8</v>
      </c>
      <c r="U9581">
        <v>39</v>
      </c>
      <c r="V9581">
        <v>23</v>
      </c>
      <c r="W9581">
        <v>2.06</v>
      </c>
      <c r="X9581">
        <v>5</v>
      </c>
      <c r="Z9581">
        <v>7.0000000000000007E-2</v>
      </c>
      <c r="AA9581">
        <v>10</v>
      </c>
      <c r="AB9581">
        <v>0.46</v>
      </c>
      <c r="AC9581">
        <v>265</v>
      </c>
      <c r="AD9581">
        <v>1</v>
      </c>
      <c r="AE9581">
        <v>5.0000000000000001E-3</v>
      </c>
      <c r="AF9581">
        <v>32</v>
      </c>
      <c r="AG9581">
        <v>600</v>
      </c>
      <c r="AH9581">
        <v>2</v>
      </c>
      <c r="AI9581">
        <v>1</v>
      </c>
      <c r="AJ9581">
        <v>3</v>
      </c>
      <c r="AK9581">
        <v>13</v>
      </c>
      <c r="AL9581">
        <v>0.06</v>
      </c>
      <c r="AM9581">
        <v>5</v>
      </c>
      <c r="AN9581">
        <v>5</v>
      </c>
      <c r="AO9581">
        <v>31</v>
      </c>
      <c r="AP9581">
        <v>5</v>
      </c>
      <c r="AQ9581">
        <v>72</v>
      </c>
    </row>
    <row r="9582" spans="1:43" hidden="1" x14ac:dyDescent="0.25">
      <c r="A9582" t="s">
        <v>34828</v>
      </c>
      <c r="B9582" t="s">
        <v>34829</v>
      </c>
      <c r="C9582" s="1" t="str">
        <f t="shared" si="660"/>
        <v>21:0154</v>
      </c>
      <c r="D9582" s="1" t="str">
        <f t="shared" si="661"/>
        <v>21:0064</v>
      </c>
      <c r="E9582" t="s">
        <v>34830</v>
      </c>
      <c r="F9582" t="s">
        <v>34831</v>
      </c>
      <c r="H9582">
        <v>53.712130899999998</v>
      </c>
      <c r="I9582">
        <v>-124.01257699999999</v>
      </c>
      <c r="J9582" s="1" t="str">
        <f t="shared" si="663"/>
        <v>Till</v>
      </c>
      <c r="K9582" s="1" t="str">
        <f t="shared" si="662"/>
        <v>&lt;63 micron</v>
      </c>
      <c r="L9582">
        <v>0.1</v>
      </c>
      <c r="M9582">
        <v>1.01</v>
      </c>
      <c r="N9582">
        <v>2</v>
      </c>
      <c r="O9582">
        <v>100</v>
      </c>
      <c r="P9582">
        <v>0.25</v>
      </c>
      <c r="Q9582">
        <v>1</v>
      </c>
      <c r="R9582">
        <v>0.36</v>
      </c>
      <c r="S9582">
        <v>0.25</v>
      </c>
      <c r="T9582">
        <v>6</v>
      </c>
      <c r="U9582">
        <v>38</v>
      </c>
      <c r="V9582">
        <v>11</v>
      </c>
      <c r="W9582">
        <v>2.5099999999999998</v>
      </c>
      <c r="X9582">
        <v>5</v>
      </c>
      <c r="Z9582">
        <v>0.05</v>
      </c>
      <c r="AA9582">
        <v>10</v>
      </c>
      <c r="AB9582">
        <v>0.3</v>
      </c>
      <c r="AC9582">
        <v>255</v>
      </c>
      <c r="AD9582">
        <v>1</v>
      </c>
      <c r="AE9582">
        <v>5.0000000000000001E-3</v>
      </c>
      <c r="AF9582">
        <v>16</v>
      </c>
      <c r="AG9582">
        <v>680</v>
      </c>
      <c r="AH9582">
        <v>2</v>
      </c>
      <c r="AI9582">
        <v>1</v>
      </c>
      <c r="AJ9582">
        <v>4</v>
      </c>
      <c r="AK9582">
        <v>39</v>
      </c>
      <c r="AL9582">
        <v>0.15</v>
      </c>
      <c r="AM9582">
        <v>5</v>
      </c>
      <c r="AN9582">
        <v>5</v>
      </c>
      <c r="AO9582">
        <v>66</v>
      </c>
      <c r="AP9582">
        <v>5</v>
      </c>
      <c r="AQ9582">
        <v>34</v>
      </c>
    </row>
    <row r="9583" spans="1:43" hidden="1" x14ac:dyDescent="0.25">
      <c r="A9583" t="s">
        <v>34832</v>
      </c>
      <c r="B9583" t="s">
        <v>34833</v>
      </c>
      <c r="C9583" s="1" t="str">
        <f t="shared" si="660"/>
        <v>21:0154</v>
      </c>
      <c r="D9583" s="1" t="str">
        <f t="shared" si="661"/>
        <v>21:0064</v>
      </c>
      <c r="E9583" t="s">
        <v>34830</v>
      </c>
      <c r="F9583" t="s">
        <v>34834</v>
      </c>
      <c r="H9583">
        <v>53.712130899999998</v>
      </c>
      <c r="I9583">
        <v>-124.01257699999999</v>
      </c>
      <c r="J9583" s="1" t="str">
        <f t="shared" si="663"/>
        <v>Till</v>
      </c>
      <c r="K9583" s="1" t="str">
        <f t="shared" si="662"/>
        <v>&lt;63 micron</v>
      </c>
      <c r="L9583">
        <v>0.1</v>
      </c>
      <c r="M9583">
        <v>1.18</v>
      </c>
      <c r="N9583">
        <v>8</v>
      </c>
      <c r="O9583">
        <v>110</v>
      </c>
      <c r="P9583">
        <v>0.25</v>
      </c>
      <c r="Q9583">
        <v>1</v>
      </c>
      <c r="R9583">
        <v>0.39</v>
      </c>
      <c r="S9583">
        <v>0.25</v>
      </c>
      <c r="T9583">
        <v>8</v>
      </c>
      <c r="U9583">
        <v>41</v>
      </c>
      <c r="V9583">
        <v>12</v>
      </c>
      <c r="W9583">
        <v>2.65</v>
      </c>
      <c r="X9583">
        <v>5</v>
      </c>
      <c r="Z9583">
        <v>0.05</v>
      </c>
      <c r="AA9583">
        <v>10</v>
      </c>
      <c r="AB9583">
        <v>0.31</v>
      </c>
      <c r="AC9583">
        <v>275</v>
      </c>
      <c r="AD9583">
        <v>0.5</v>
      </c>
      <c r="AE9583">
        <v>5.0000000000000001E-3</v>
      </c>
      <c r="AF9583">
        <v>18</v>
      </c>
      <c r="AG9583">
        <v>750</v>
      </c>
      <c r="AH9583">
        <v>6</v>
      </c>
      <c r="AI9583">
        <v>1</v>
      </c>
      <c r="AJ9583">
        <v>5</v>
      </c>
      <c r="AK9583">
        <v>42</v>
      </c>
      <c r="AL9583">
        <v>0.16</v>
      </c>
      <c r="AM9583">
        <v>5</v>
      </c>
      <c r="AN9583">
        <v>5</v>
      </c>
      <c r="AO9583">
        <v>70</v>
      </c>
      <c r="AP9583">
        <v>5</v>
      </c>
      <c r="AQ9583">
        <v>38</v>
      </c>
    </row>
    <row r="9584" spans="1:43" hidden="1" x14ac:dyDescent="0.25">
      <c r="A9584" t="s">
        <v>34835</v>
      </c>
      <c r="B9584" t="s">
        <v>34836</v>
      </c>
      <c r="C9584" s="1" t="str">
        <f t="shared" si="660"/>
        <v>21:0154</v>
      </c>
      <c r="D9584" s="1" t="str">
        <f t="shared" si="661"/>
        <v>21:0064</v>
      </c>
      <c r="E9584" t="s">
        <v>34837</v>
      </c>
      <c r="F9584" t="s">
        <v>34838</v>
      </c>
      <c r="H9584">
        <v>53.717541400000002</v>
      </c>
      <c r="I9584">
        <v>-124.0825669</v>
      </c>
      <c r="J9584" s="1" t="str">
        <f t="shared" si="663"/>
        <v>Till</v>
      </c>
      <c r="K9584" s="1" t="str">
        <f t="shared" si="662"/>
        <v>&lt;63 micron</v>
      </c>
      <c r="L9584">
        <v>0.1</v>
      </c>
      <c r="M9584">
        <v>0.88</v>
      </c>
      <c r="N9584">
        <v>8</v>
      </c>
      <c r="O9584">
        <v>110</v>
      </c>
      <c r="P9584">
        <v>0.25</v>
      </c>
      <c r="Q9584">
        <v>1</v>
      </c>
      <c r="R9584">
        <v>0.52</v>
      </c>
      <c r="S9584">
        <v>0.25</v>
      </c>
      <c r="T9584">
        <v>8</v>
      </c>
      <c r="U9584">
        <v>36</v>
      </c>
      <c r="V9584">
        <v>14</v>
      </c>
      <c r="W9584">
        <v>2.85</v>
      </c>
      <c r="X9584">
        <v>5</v>
      </c>
      <c r="Z9584">
        <v>0.08</v>
      </c>
      <c r="AA9584">
        <v>10</v>
      </c>
      <c r="AB9584">
        <v>0.38</v>
      </c>
      <c r="AC9584">
        <v>380</v>
      </c>
      <c r="AD9584">
        <v>0.5</v>
      </c>
      <c r="AE9584">
        <v>0.01</v>
      </c>
      <c r="AF9584">
        <v>19</v>
      </c>
      <c r="AG9584">
        <v>980</v>
      </c>
      <c r="AH9584">
        <v>4</v>
      </c>
      <c r="AI9584">
        <v>1</v>
      </c>
      <c r="AJ9584">
        <v>4</v>
      </c>
      <c r="AK9584">
        <v>56</v>
      </c>
      <c r="AL9584">
        <v>0.14000000000000001</v>
      </c>
      <c r="AM9584">
        <v>5</v>
      </c>
      <c r="AN9584">
        <v>5</v>
      </c>
      <c r="AO9584">
        <v>72</v>
      </c>
      <c r="AP9584">
        <v>5</v>
      </c>
      <c r="AQ9584">
        <v>46</v>
      </c>
    </row>
    <row r="9585" spans="1:43" hidden="1" x14ac:dyDescent="0.25">
      <c r="A9585" t="s">
        <v>34839</v>
      </c>
      <c r="B9585" t="s">
        <v>34840</v>
      </c>
      <c r="C9585" s="1" t="str">
        <f t="shared" si="660"/>
        <v>21:0154</v>
      </c>
      <c r="D9585" s="1" t="str">
        <f t="shared" si="661"/>
        <v>21:0064</v>
      </c>
      <c r="E9585" t="s">
        <v>34841</v>
      </c>
      <c r="F9585" t="s">
        <v>34842</v>
      </c>
      <c r="H9585">
        <v>53.685465000000001</v>
      </c>
      <c r="I9585">
        <v>-124.1105148</v>
      </c>
      <c r="J9585" s="1" t="str">
        <f t="shared" si="663"/>
        <v>Till</v>
      </c>
      <c r="K9585" s="1" t="str">
        <f t="shared" si="662"/>
        <v>&lt;63 micron</v>
      </c>
      <c r="L9585">
        <v>0.1</v>
      </c>
      <c r="M9585">
        <v>2.13</v>
      </c>
      <c r="N9585">
        <v>10</v>
      </c>
      <c r="O9585">
        <v>180</v>
      </c>
      <c r="P9585">
        <v>0.5</v>
      </c>
      <c r="Q9585">
        <v>1</v>
      </c>
      <c r="R9585">
        <v>0.73</v>
      </c>
      <c r="S9585">
        <v>0.25</v>
      </c>
      <c r="T9585">
        <v>16</v>
      </c>
      <c r="U9585">
        <v>38</v>
      </c>
      <c r="V9585">
        <v>29</v>
      </c>
      <c r="W9585">
        <v>3.87</v>
      </c>
      <c r="X9585">
        <v>5</v>
      </c>
      <c r="Z9585">
        <v>0.16</v>
      </c>
      <c r="AA9585">
        <v>10</v>
      </c>
      <c r="AB9585">
        <v>0.76</v>
      </c>
      <c r="AC9585">
        <v>880</v>
      </c>
      <c r="AD9585">
        <v>1</v>
      </c>
      <c r="AE9585">
        <v>0.03</v>
      </c>
      <c r="AF9585">
        <v>32</v>
      </c>
      <c r="AG9585">
        <v>1020</v>
      </c>
      <c r="AH9585">
        <v>8</v>
      </c>
      <c r="AI9585">
        <v>1</v>
      </c>
      <c r="AJ9585">
        <v>9</v>
      </c>
      <c r="AK9585">
        <v>78</v>
      </c>
      <c r="AL9585">
        <v>0.15</v>
      </c>
      <c r="AM9585">
        <v>5</v>
      </c>
      <c r="AN9585">
        <v>5</v>
      </c>
      <c r="AO9585">
        <v>82</v>
      </c>
      <c r="AP9585">
        <v>5</v>
      </c>
      <c r="AQ9585">
        <v>80</v>
      </c>
    </row>
    <row r="9586" spans="1:43" hidden="1" x14ac:dyDescent="0.25">
      <c r="A9586" t="s">
        <v>34843</v>
      </c>
      <c r="B9586" t="s">
        <v>34844</v>
      </c>
      <c r="C9586" s="1" t="str">
        <f t="shared" si="660"/>
        <v>21:0154</v>
      </c>
      <c r="D9586" s="1" t="str">
        <f t="shared" si="661"/>
        <v>21:0064</v>
      </c>
      <c r="E9586" t="s">
        <v>34845</v>
      </c>
      <c r="F9586" t="s">
        <v>34846</v>
      </c>
      <c r="H9586">
        <v>53.631787699999997</v>
      </c>
      <c r="I9586">
        <v>-124.0211628</v>
      </c>
      <c r="J9586" s="1" t="str">
        <f t="shared" si="663"/>
        <v>Till</v>
      </c>
      <c r="K9586" s="1" t="str">
        <f t="shared" si="662"/>
        <v>&lt;63 micron</v>
      </c>
      <c r="L9586">
        <v>0.1</v>
      </c>
      <c r="M9586">
        <v>1.68</v>
      </c>
      <c r="N9586">
        <v>1</v>
      </c>
      <c r="O9586">
        <v>130</v>
      </c>
      <c r="P9586">
        <v>0.25</v>
      </c>
      <c r="Q9586">
        <v>2</v>
      </c>
      <c r="R9586">
        <v>0.62</v>
      </c>
      <c r="S9586">
        <v>0.25</v>
      </c>
      <c r="T9586">
        <v>12</v>
      </c>
      <c r="U9586">
        <v>51</v>
      </c>
      <c r="V9586">
        <v>19</v>
      </c>
      <c r="W9586">
        <v>3.69</v>
      </c>
      <c r="X9586">
        <v>5</v>
      </c>
      <c r="Z9586">
        <v>0.1</v>
      </c>
      <c r="AA9586">
        <v>10</v>
      </c>
      <c r="AB9586">
        <v>0.66</v>
      </c>
      <c r="AC9586">
        <v>445</v>
      </c>
      <c r="AD9586">
        <v>1</v>
      </c>
      <c r="AE9586">
        <v>0.02</v>
      </c>
      <c r="AF9586">
        <v>28</v>
      </c>
      <c r="AG9586">
        <v>1120</v>
      </c>
      <c r="AH9586">
        <v>6</v>
      </c>
      <c r="AI9586">
        <v>1</v>
      </c>
      <c r="AJ9586">
        <v>7</v>
      </c>
      <c r="AK9586">
        <v>57</v>
      </c>
      <c r="AL9586">
        <v>0.21</v>
      </c>
      <c r="AM9586">
        <v>5</v>
      </c>
      <c r="AN9586">
        <v>5</v>
      </c>
      <c r="AO9586">
        <v>87</v>
      </c>
      <c r="AP9586">
        <v>5</v>
      </c>
      <c r="AQ9586">
        <v>54</v>
      </c>
    </row>
    <row r="9587" spans="1:43" hidden="1" x14ac:dyDescent="0.25">
      <c r="A9587" t="s">
        <v>34847</v>
      </c>
      <c r="B9587" t="s">
        <v>34848</v>
      </c>
      <c r="C9587" s="1" t="str">
        <f t="shared" si="660"/>
        <v>21:0154</v>
      </c>
      <c r="D9587" s="1" t="str">
        <f t="shared" si="661"/>
        <v>21:0064</v>
      </c>
      <c r="E9587" t="s">
        <v>34849</v>
      </c>
      <c r="F9587" t="s">
        <v>34850</v>
      </c>
      <c r="H9587">
        <v>53.670620999999997</v>
      </c>
      <c r="I9587">
        <v>-124.05214890000001</v>
      </c>
      <c r="J9587" s="1" t="str">
        <f t="shared" si="663"/>
        <v>Till</v>
      </c>
      <c r="K9587" s="1" t="str">
        <f t="shared" si="662"/>
        <v>&lt;63 micron</v>
      </c>
      <c r="L9587">
        <v>0.1</v>
      </c>
      <c r="M9587">
        <v>1.72</v>
      </c>
      <c r="N9587">
        <v>8</v>
      </c>
      <c r="O9587">
        <v>110</v>
      </c>
      <c r="P9587">
        <v>0.25</v>
      </c>
      <c r="Q9587">
        <v>1</v>
      </c>
      <c r="R9587">
        <v>0.4</v>
      </c>
      <c r="S9587">
        <v>0.25</v>
      </c>
      <c r="T9587">
        <v>14</v>
      </c>
      <c r="U9587">
        <v>56</v>
      </c>
      <c r="V9587">
        <v>17</v>
      </c>
      <c r="W9587">
        <v>3.4</v>
      </c>
      <c r="X9587">
        <v>5</v>
      </c>
      <c r="Z9587">
        <v>7.0000000000000007E-2</v>
      </c>
      <c r="AA9587">
        <v>10</v>
      </c>
      <c r="AB9587">
        <v>0.49</v>
      </c>
      <c r="AC9587">
        <v>445</v>
      </c>
      <c r="AD9587">
        <v>0.5</v>
      </c>
      <c r="AE9587">
        <v>5.0000000000000001E-3</v>
      </c>
      <c r="AF9587">
        <v>34</v>
      </c>
      <c r="AG9587">
        <v>910</v>
      </c>
      <c r="AH9587">
        <v>6</v>
      </c>
      <c r="AI9587">
        <v>1</v>
      </c>
      <c r="AJ9587">
        <v>4</v>
      </c>
      <c r="AK9587">
        <v>45</v>
      </c>
      <c r="AL9587">
        <v>0.25</v>
      </c>
      <c r="AM9587">
        <v>5</v>
      </c>
      <c r="AN9587">
        <v>5</v>
      </c>
      <c r="AO9587">
        <v>78</v>
      </c>
      <c r="AP9587">
        <v>5</v>
      </c>
      <c r="AQ9587">
        <v>56</v>
      </c>
    </row>
    <row r="9588" spans="1:43" hidden="1" x14ac:dyDescent="0.25">
      <c r="A9588" t="s">
        <v>34851</v>
      </c>
      <c r="B9588" t="s">
        <v>34852</v>
      </c>
      <c r="C9588" s="1" t="str">
        <f t="shared" si="660"/>
        <v>21:0154</v>
      </c>
      <c r="D9588" s="1" t="str">
        <f t="shared" si="661"/>
        <v>21:0064</v>
      </c>
      <c r="E9588" t="s">
        <v>34853</v>
      </c>
      <c r="F9588" t="s">
        <v>34854</v>
      </c>
      <c r="H9588">
        <v>53.637962899999998</v>
      </c>
      <c r="I9588">
        <v>-124.0451345</v>
      </c>
      <c r="J9588" s="1" t="str">
        <f t="shared" si="663"/>
        <v>Till</v>
      </c>
      <c r="K9588" s="1" t="str">
        <f t="shared" si="662"/>
        <v>&lt;63 micron</v>
      </c>
      <c r="L9588">
        <v>0.1</v>
      </c>
      <c r="M9588">
        <v>1.7</v>
      </c>
      <c r="N9588">
        <v>6</v>
      </c>
      <c r="O9588">
        <v>150</v>
      </c>
      <c r="P9588">
        <v>0.5</v>
      </c>
      <c r="Q9588">
        <v>2</v>
      </c>
      <c r="R9588">
        <v>0.68</v>
      </c>
      <c r="S9588">
        <v>0.25</v>
      </c>
      <c r="T9588">
        <v>15</v>
      </c>
      <c r="U9588">
        <v>38</v>
      </c>
      <c r="V9588">
        <v>30</v>
      </c>
      <c r="W9588">
        <v>3.81</v>
      </c>
      <c r="X9588">
        <v>5</v>
      </c>
      <c r="Z9588">
        <v>0.13</v>
      </c>
      <c r="AA9588">
        <v>10</v>
      </c>
      <c r="AB9588">
        <v>0.74</v>
      </c>
      <c r="AC9588">
        <v>655</v>
      </c>
      <c r="AD9588">
        <v>1</v>
      </c>
      <c r="AE9588">
        <v>0.02</v>
      </c>
      <c r="AF9588">
        <v>29</v>
      </c>
      <c r="AG9588">
        <v>970</v>
      </c>
      <c r="AH9588">
        <v>6</v>
      </c>
      <c r="AI9588">
        <v>1</v>
      </c>
      <c r="AJ9588">
        <v>8</v>
      </c>
      <c r="AK9588">
        <v>66</v>
      </c>
      <c r="AL9588">
        <v>0.16</v>
      </c>
      <c r="AM9588">
        <v>5</v>
      </c>
      <c r="AN9588">
        <v>5</v>
      </c>
      <c r="AO9588">
        <v>81</v>
      </c>
      <c r="AP9588">
        <v>5</v>
      </c>
      <c r="AQ9588">
        <v>78</v>
      </c>
    </row>
    <row r="9589" spans="1:43" hidden="1" x14ac:dyDescent="0.25">
      <c r="A9589" t="s">
        <v>34855</v>
      </c>
      <c r="B9589" t="s">
        <v>34856</v>
      </c>
      <c r="C9589" s="1" t="str">
        <f t="shared" si="660"/>
        <v>21:0154</v>
      </c>
      <c r="D9589" s="1" t="str">
        <f t="shared" si="661"/>
        <v>21:0064</v>
      </c>
      <c r="E9589" t="s">
        <v>34857</v>
      </c>
      <c r="F9589" t="s">
        <v>34858</v>
      </c>
      <c r="H9589">
        <v>53.624795900000002</v>
      </c>
      <c r="I9589">
        <v>-124.0703633</v>
      </c>
      <c r="J9589" s="1" t="str">
        <f t="shared" si="663"/>
        <v>Till</v>
      </c>
      <c r="K9589" s="1" t="str">
        <f t="shared" si="662"/>
        <v>&lt;63 micron</v>
      </c>
      <c r="L9589">
        <v>0.1</v>
      </c>
      <c r="M9589">
        <v>1.66</v>
      </c>
      <c r="N9589">
        <v>4</v>
      </c>
      <c r="O9589">
        <v>130</v>
      </c>
      <c r="P9589">
        <v>0.5</v>
      </c>
      <c r="Q9589">
        <v>1</v>
      </c>
      <c r="R9589">
        <v>0.6</v>
      </c>
      <c r="S9589">
        <v>0.25</v>
      </c>
      <c r="T9589">
        <v>18</v>
      </c>
      <c r="U9589">
        <v>38</v>
      </c>
      <c r="V9589">
        <v>28</v>
      </c>
      <c r="W9589">
        <v>3.68</v>
      </c>
      <c r="X9589">
        <v>5</v>
      </c>
      <c r="Z9589">
        <v>0.12</v>
      </c>
      <c r="AA9589">
        <v>10</v>
      </c>
      <c r="AB9589">
        <v>0.72</v>
      </c>
      <c r="AC9589">
        <v>805</v>
      </c>
      <c r="AD9589">
        <v>1</v>
      </c>
      <c r="AE9589">
        <v>0.02</v>
      </c>
      <c r="AF9589">
        <v>34</v>
      </c>
      <c r="AG9589">
        <v>860</v>
      </c>
      <c r="AH9589">
        <v>2</v>
      </c>
      <c r="AI9589">
        <v>1</v>
      </c>
      <c r="AJ9589">
        <v>7</v>
      </c>
      <c r="AK9589">
        <v>55</v>
      </c>
      <c r="AL9589">
        <v>0.16</v>
      </c>
      <c r="AM9589">
        <v>5</v>
      </c>
      <c r="AN9589">
        <v>5</v>
      </c>
      <c r="AO9589">
        <v>76</v>
      </c>
      <c r="AP9589">
        <v>5</v>
      </c>
      <c r="AQ9589">
        <v>74</v>
      </c>
    </row>
    <row r="9590" spans="1:43" hidden="1" x14ac:dyDescent="0.25">
      <c r="A9590" t="s">
        <v>34859</v>
      </c>
      <c r="B9590" t="s">
        <v>34860</v>
      </c>
      <c r="C9590" s="1" t="str">
        <f t="shared" si="660"/>
        <v>21:0154</v>
      </c>
      <c r="D9590" s="1" t="str">
        <f t="shared" si="661"/>
        <v>21:0064</v>
      </c>
      <c r="E9590" t="s">
        <v>34857</v>
      </c>
      <c r="F9590" t="s">
        <v>34861</v>
      </c>
      <c r="H9590">
        <v>53.624795900000002</v>
      </c>
      <c r="I9590">
        <v>-124.0703633</v>
      </c>
      <c r="J9590" s="1" t="str">
        <f t="shared" si="663"/>
        <v>Till</v>
      </c>
      <c r="K9590" s="1" t="str">
        <f t="shared" si="662"/>
        <v>&lt;63 micron</v>
      </c>
      <c r="L9590">
        <v>0.1</v>
      </c>
      <c r="M9590">
        <v>1.72</v>
      </c>
      <c r="N9590">
        <v>8</v>
      </c>
      <c r="O9590">
        <v>120</v>
      </c>
      <c r="P9590">
        <v>0.5</v>
      </c>
      <c r="Q9590">
        <v>1</v>
      </c>
      <c r="R9590">
        <v>0.59</v>
      </c>
      <c r="S9590">
        <v>0.25</v>
      </c>
      <c r="T9590">
        <v>17</v>
      </c>
      <c r="U9590">
        <v>37</v>
      </c>
      <c r="V9590">
        <v>27</v>
      </c>
      <c r="W9590">
        <v>3.55</v>
      </c>
      <c r="X9590">
        <v>5</v>
      </c>
      <c r="Z9590">
        <v>0.12</v>
      </c>
      <c r="AA9590">
        <v>10</v>
      </c>
      <c r="AB9590">
        <v>0.72</v>
      </c>
      <c r="AC9590">
        <v>750</v>
      </c>
      <c r="AD9590">
        <v>1</v>
      </c>
      <c r="AE9590">
        <v>0.02</v>
      </c>
      <c r="AF9590">
        <v>34</v>
      </c>
      <c r="AG9590">
        <v>830</v>
      </c>
      <c r="AH9590">
        <v>8</v>
      </c>
      <c r="AI9590">
        <v>1</v>
      </c>
      <c r="AJ9590">
        <v>7</v>
      </c>
      <c r="AK9590">
        <v>53</v>
      </c>
      <c r="AL9590">
        <v>0.15</v>
      </c>
      <c r="AM9590">
        <v>5</v>
      </c>
      <c r="AN9590">
        <v>5</v>
      </c>
      <c r="AO9590">
        <v>75</v>
      </c>
      <c r="AP9590">
        <v>5</v>
      </c>
      <c r="AQ9590">
        <v>72</v>
      </c>
    </row>
    <row r="9591" spans="1:43" hidden="1" x14ac:dyDescent="0.25">
      <c r="A9591" t="s">
        <v>34862</v>
      </c>
      <c r="B9591" t="s">
        <v>34863</v>
      </c>
      <c r="C9591" s="1" t="str">
        <f t="shared" si="660"/>
        <v>21:0154</v>
      </c>
      <c r="D9591" s="1" t="str">
        <f t="shared" si="661"/>
        <v>21:0064</v>
      </c>
      <c r="E9591" t="s">
        <v>34864</v>
      </c>
      <c r="F9591" t="s">
        <v>34865</v>
      </c>
      <c r="H9591">
        <v>53.612508599999998</v>
      </c>
      <c r="I9591">
        <v>-124.1261344</v>
      </c>
      <c r="J9591" s="1" t="str">
        <f t="shared" si="663"/>
        <v>Till</v>
      </c>
      <c r="K9591" s="1" t="str">
        <f t="shared" si="662"/>
        <v>&lt;63 micron</v>
      </c>
      <c r="L9591">
        <v>0.1</v>
      </c>
      <c r="M9591">
        <v>1.88</v>
      </c>
      <c r="N9591">
        <v>10</v>
      </c>
      <c r="O9591">
        <v>160</v>
      </c>
      <c r="P9591">
        <v>0.5</v>
      </c>
      <c r="Q9591">
        <v>1</v>
      </c>
      <c r="R9591">
        <v>0.73</v>
      </c>
      <c r="S9591">
        <v>0.25</v>
      </c>
      <c r="T9591">
        <v>15</v>
      </c>
      <c r="U9591">
        <v>42</v>
      </c>
      <c r="V9591">
        <v>30</v>
      </c>
      <c r="W9591">
        <v>4.08</v>
      </c>
      <c r="X9591">
        <v>5</v>
      </c>
      <c r="Z9591">
        <v>0.16</v>
      </c>
      <c r="AA9591">
        <v>10</v>
      </c>
      <c r="AB9591">
        <v>0.84</v>
      </c>
      <c r="AC9591">
        <v>545</v>
      </c>
      <c r="AD9591">
        <v>1</v>
      </c>
      <c r="AE9591">
        <v>0.04</v>
      </c>
      <c r="AF9591">
        <v>35</v>
      </c>
      <c r="AG9591">
        <v>1210</v>
      </c>
      <c r="AH9591">
        <v>6</v>
      </c>
      <c r="AI9591">
        <v>1</v>
      </c>
      <c r="AJ9591">
        <v>9</v>
      </c>
      <c r="AK9591">
        <v>84</v>
      </c>
      <c r="AL9591">
        <v>0.16</v>
      </c>
      <c r="AM9591">
        <v>5</v>
      </c>
      <c r="AN9591">
        <v>5</v>
      </c>
      <c r="AO9591">
        <v>80</v>
      </c>
      <c r="AP9591">
        <v>5</v>
      </c>
      <c r="AQ9591">
        <v>92</v>
      </c>
    </row>
    <row r="9592" spans="1:43" hidden="1" x14ac:dyDescent="0.25">
      <c r="A9592" t="s">
        <v>34866</v>
      </c>
      <c r="B9592" t="s">
        <v>34867</v>
      </c>
      <c r="C9592" s="1" t="str">
        <f t="shared" si="660"/>
        <v>21:0154</v>
      </c>
      <c r="D9592" s="1" t="str">
        <f t="shared" si="661"/>
        <v>21:0064</v>
      </c>
      <c r="E9592" t="s">
        <v>34868</v>
      </c>
      <c r="F9592" t="s">
        <v>34869</v>
      </c>
      <c r="H9592">
        <v>53.640390199999999</v>
      </c>
      <c r="I9592">
        <v>-124.1244568</v>
      </c>
      <c r="J9592" s="1" t="str">
        <f t="shared" si="663"/>
        <v>Till</v>
      </c>
      <c r="K9592" s="1" t="str">
        <f t="shared" si="662"/>
        <v>&lt;63 micron</v>
      </c>
      <c r="L9592">
        <v>0.1</v>
      </c>
      <c r="M9592">
        <v>1.64</v>
      </c>
      <c r="N9592">
        <v>4</v>
      </c>
      <c r="O9592">
        <v>150</v>
      </c>
      <c r="P9592">
        <v>0.25</v>
      </c>
      <c r="Q9592">
        <v>1</v>
      </c>
      <c r="R9592">
        <v>0.65</v>
      </c>
      <c r="S9592">
        <v>0.25</v>
      </c>
      <c r="T9592">
        <v>13</v>
      </c>
      <c r="U9592">
        <v>41</v>
      </c>
      <c r="V9592">
        <v>24</v>
      </c>
      <c r="W9592">
        <v>3.64</v>
      </c>
      <c r="X9592">
        <v>5</v>
      </c>
      <c r="Z9592">
        <v>0.12</v>
      </c>
      <c r="AA9592">
        <v>10</v>
      </c>
      <c r="AB9592">
        <v>0.64</v>
      </c>
      <c r="AC9592">
        <v>560</v>
      </c>
      <c r="AD9592">
        <v>1</v>
      </c>
      <c r="AE9592">
        <v>0.02</v>
      </c>
      <c r="AF9592">
        <v>28</v>
      </c>
      <c r="AG9592">
        <v>1080</v>
      </c>
      <c r="AH9592">
        <v>4</v>
      </c>
      <c r="AI9592">
        <v>1</v>
      </c>
      <c r="AJ9592">
        <v>8</v>
      </c>
      <c r="AK9592">
        <v>66</v>
      </c>
      <c r="AL9592">
        <v>0.18</v>
      </c>
      <c r="AM9592">
        <v>5</v>
      </c>
      <c r="AN9592">
        <v>5</v>
      </c>
      <c r="AO9592">
        <v>78</v>
      </c>
      <c r="AP9592">
        <v>5</v>
      </c>
      <c r="AQ9592">
        <v>70</v>
      </c>
    </row>
    <row r="9593" spans="1:43" hidden="1" x14ac:dyDescent="0.25">
      <c r="A9593" t="s">
        <v>34870</v>
      </c>
      <c r="B9593" t="s">
        <v>34871</v>
      </c>
      <c r="C9593" s="1" t="str">
        <f t="shared" si="660"/>
        <v>21:0154</v>
      </c>
      <c r="D9593" s="1" t="str">
        <f t="shared" si="661"/>
        <v>21:0064</v>
      </c>
      <c r="E9593" t="s">
        <v>34872</v>
      </c>
      <c r="F9593" t="s">
        <v>34873</v>
      </c>
      <c r="H9593">
        <v>53.590651700000002</v>
      </c>
      <c r="I9593">
        <v>-124.05869749999999</v>
      </c>
      <c r="J9593" s="1" t="str">
        <f t="shared" si="663"/>
        <v>Till</v>
      </c>
      <c r="K9593" s="1" t="str">
        <f t="shared" si="662"/>
        <v>&lt;63 micron</v>
      </c>
      <c r="L9593">
        <v>0.1</v>
      </c>
      <c r="M9593">
        <v>1.54</v>
      </c>
      <c r="N9593">
        <v>4</v>
      </c>
      <c r="O9593">
        <v>150</v>
      </c>
      <c r="P9593">
        <v>0.5</v>
      </c>
      <c r="Q9593">
        <v>2</v>
      </c>
      <c r="R9593">
        <v>0.66</v>
      </c>
      <c r="S9593">
        <v>0.25</v>
      </c>
      <c r="T9593">
        <v>15</v>
      </c>
      <c r="U9593">
        <v>40</v>
      </c>
      <c r="V9593">
        <v>29</v>
      </c>
      <c r="W9593">
        <v>3.85</v>
      </c>
      <c r="X9593">
        <v>5</v>
      </c>
      <c r="Z9593">
        <v>0.11</v>
      </c>
      <c r="AA9593">
        <v>10</v>
      </c>
      <c r="AB9593">
        <v>0.72</v>
      </c>
      <c r="AC9593">
        <v>570</v>
      </c>
      <c r="AD9593">
        <v>0.5</v>
      </c>
      <c r="AE9593">
        <v>0.02</v>
      </c>
      <c r="AF9593">
        <v>30</v>
      </c>
      <c r="AG9593">
        <v>1020</v>
      </c>
      <c r="AH9593">
        <v>4</v>
      </c>
      <c r="AI9593">
        <v>2</v>
      </c>
      <c r="AJ9593">
        <v>8</v>
      </c>
      <c r="AK9593">
        <v>78</v>
      </c>
      <c r="AL9593">
        <v>0.17</v>
      </c>
      <c r="AM9593">
        <v>5</v>
      </c>
      <c r="AN9593">
        <v>5</v>
      </c>
      <c r="AO9593">
        <v>80</v>
      </c>
      <c r="AP9593">
        <v>5</v>
      </c>
      <c r="AQ9593">
        <v>72</v>
      </c>
    </row>
    <row r="9594" spans="1:43" hidden="1" x14ac:dyDescent="0.25">
      <c r="A9594" t="s">
        <v>34874</v>
      </c>
      <c r="B9594" t="s">
        <v>34875</v>
      </c>
      <c r="C9594" s="1" t="str">
        <f t="shared" si="660"/>
        <v>21:0154</v>
      </c>
      <c r="D9594" s="1" t="str">
        <f t="shared" si="661"/>
        <v>21:0064</v>
      </c>
      <c r="E9594" t="s">
        <v>34876</v>
      </c>
      <c r="F9594" t="s">
        <v>34877</v>
      </c>
      <c r="H9594">
        <v>53.6050854</v>
      </c>
      <c r="I9594">
        <v>-124.0004929</v>
      </c>
      <c r="J9594" s="1" t="str">
        <f t="shared" si="663"/>
        <v>Till</v>
      </c>
      <c r="K9594" s="1" t="str">
        <f t="shared" si="662"/>
        <v>&lt;63 micron</v>
      </c>
      <c r="L9594">
        <v>0.1</v>
      </c>
      <c r="M9594">
        <v>1.77</v>
      </c>
      <c r="N9594">
        <v>1</v>
      </c>
      <c r="O9594">
        <v>140</v>
      </c>
      <c r="P9594">
        <v>0.5</v>
      </c>
      <c r="Q9594">
        <v>1</v>
      </c>
      <c r="R9594">
        <v>0.73</v>
      </c>
      <c r="S9594">
        <v>0.25</v>
      </c>
      <c r="T9594">
        <v>16</v>
      </c>
      <c r="U9594">
        <v>41</v>
      </c>
      <c r="V9594">
        <v>33</v>
      </c>
      <c r="W9594">
        <v>4.0199999999999996</v>
      </c>
      <c r="X9594">
        <v>5</v>
      </c>
      <c r="Z9594">
        <v>0.13</v>
      </c>
      <c r="AA9594">
        <v>10</v>
      </c>
      <c r="AB9594">
        <v>0.95</v>
      </c>
      <c r="AC9594">
        <v>550</v>
      </c>
      <c r="AD9594">
        <v>1</v>
      </c>
      <c r="AE9594">
        <v>0.04</v>
      </c>
      <c r="AF9594">
        <v>37</v>
      </c>
      <c r="AG9594">
        <v>1100</v>
      </c>
      <c r="AH9594">
        <v>6</v>
      </c>
      <c r="AI9594">
        <v>1</v>
      </c>
      <c r="AJ9594">
        <v>7</v>
      </c>
      <c r="AK9594">
        <v>99</v>
      </c>
      <c r="AL9594">
        <v>0.19</v>
      </c>
      <c r="AM9594">
        <v>5</v>
      </c>
      <c r="AN9594">
        <v>5</v>
      </c>
      <c r="AO9594">
        <v>81</v>
      </c>
      <c r="AP9594">
        <v>5</v>
      </c>
      <c r="AQ9594">
        <v>80</v>
      </c>
    </row>
    <row r="9595" spans="1:43" hidden="1" x14ac:dyDescent="0.25">
      <c r="A9595" t="s">
        <v>34878</v>
      </c>
      <c r="B9595" t="s">
        <v>34879</v>
      </c>
      <c r="C9595" s="1" t="str">
        <f t="shared" si="660"/>
        <v>21:0154</v>
      </c>
      <c r="D9595" s="1" t="str">
        <f t="shared" si="661"/>
        <v>21:0064</v>
      </c>
      <c r="E9595" t="s">
        <v>34880</v>
      </c>
      <c r="F9595" t="s">
        <v>34881</v>
      </c>
      <c r="H9595">
        <v>53.619934200000003</v>
      </c>
      <c r="I9595">
        <v>-124.1946707</v>
      </c>
      <c r="J9595" s="1" t="str">
        <f t="shared" si="663"/>
        <v>Till</v>
      </c>
      <c r="K9595" s="1" t="str">
        <f t="shared" si="662"/>
        <v>&lt;63 micron</v>
      </c>
      <c r="L9595">
        <v>0.1</v>
      </c>
      <c r="M9595">
        <v>1.55</v>
      </c>
      <c r="N9595">
        <v>8</v>
      </c>
      <c r="O9595">
        <v>140</v>
      </c>
      <c r="P9595">
        <v>0.5</v>
      </c>
      <c r="Q9595">
        <v>1</v>
      </c>
      <c r="R9595">
        <v>0.92</v>
      </c>
      <c r="S9595">
        <v>0.25</v>
      </c>
      <c r="T9595">
        <v>15</v>
      </c>
      <c r="U9595">
        <v>28</v>
      </c>
      <c r="V9595">
        <v>27</v>
      </c>
      <c r="W9595">
        <v>3.62</v>
      </c>
      <c r="X9595">
        <v>5</v>
      </c>
      <c r="Z9595">
        <v>0.14000000000000001</v>
      </c>
      <c r="AA9595">
        <v>10</v>
      </c>
      <c r="AB9595">
        <v>0.63</v>
      </c>
      <c r="AC9595">
        <v>730</v>
      </c>
      <c r="AD9595">
        <v>1</v>
      </c>
      <c r="AE9595">
        <v>0.02</v>
      </c>
      <c r="AF9595">
        <v>24</v>
      </c>
      <c r="AG9595">
        <v>1030</v>
      </c>
      <c r="AH9595">
        <v>10</v>
      </c>
      <c r="AI9595">
        <v>1</v>
      </c>
      <c r="AJ9595">
        <v>7</v>
      </c>
      <c r="AK9595">
        <v>63</v>
      </c>
      <c r="AL9595">
        <v>0.12</v>
      </c>
      <c r="AM9595">
        <v>5</v>
      </c>
      <c r="AN9595">
        <v>5</v>
      </c>
      <c r="AO9595">
        <v>75</v>
      </c>
      <c r="AP9595">
        <v>5</v>
      </c>
      <c r="AQ9595">
        <v>88</v>
      </c>
    </row>
    <row r="9596" spans="1:43" hidden="1" x14ac:dyDescent="0.25">
      <c r="A9596" t="s">
        <v>34882</v>
      </c>
      <c r="B9596" t="s">
        <v>34883</v>
      </c>
      <c r="C9596" s="1" t="str">
        <f t="shared" si="660"/>
        <v>21:0154</v>
      </c>
      <c r="D9596" s="1" t="str">
        <f t="shared" si="661"/>
        <v>21:0064</v>
      </c>
      <c r="E9596" t="s">
        <v>34880</v>
      </c>
      <c r="F9596" t="s">
        <v>34884</v>
      </c>
      <c r="H9596">
        <v>53.619934200000003</v>
      </c>
      <c r="I9596">
        <v>-124.1946707</v>
      </c>
      <c r="J9596" s="1" t="str">
        <f t="shared" si="663"/>
        <v>Till</v>
      </c>
      <c r="K9596" s="1" t="str">
        <f t="shared" si="662"/>
        <v>&lt;63 micron</v>
      </c>
      <c r="L9596">
        <v>0.1</v>
      </c>
      <c r="M9596">
        <v>1.64</v>
      </c>
      <c r="N9596">
        <v>10</v>
      </c>
      <c r="O9596">
        <v>150</v>
      </c>
      <c r="P9596">
        <v>0.5</v>
      </c>
      <c r="Q9596">
        <v>1</v>
      </c>
      <c r="R9596">
        <v>0.74</v>
      </c>
      <c r="S9596">
        <v>0.25</v>
      </c>
      <c r="T9596">
        <v>15</v>
      </c>
      <c r="U9596">
        <v>28</v>
      </c>
      <c r="V9596">
        <v>23</v>
      </c>
      <c r="W9596">
        <v>3.54</v>
      </c>
      <c r="X9596">
        <v>5</v>
      </c>
      <c r="Z9596">
        <v>0.11</v>
      </c>
      <c r="AA9596">
        <v>10</v>
      </c>
      <c r="AB9596">
        <v>0.57999999999999996</v>
      </c>
      <c r="AC9596">
        <v>915</v>
      </c>
      <c r="AD9596">
        <v>1</v>
      </c>
      <c r="AE9596">
        <v>0.03</v>
      </c>
      <c r="AF9596">
        <v>22</v>
      </c>
      <c r="AG9596">
        <v>1060</v>
      </c>
      <c r="AH9596">
        <v>6</v>
      </c>
      <c r="AI9596">
        <v>1</v>
      </c>
      <c r="AJ9596">
        <v>8</v>
      </c>
      <c r="AK9596">
        <v>76</v>
      </c>
      <c r="AL9596">
        <v>0.14000000000000001</v>
      </c>
      <c r="AM9596">
        <v>5</v>
      </c>
      <c r="AN9596">
        <v>5</v>
      </c>
      <c r="AO9596">
        <v>77</v>
      </c>
      <c r="AP9596">
        <v>5</v>
      </c>
      <c r="AQ9596">
        <v>72</v>
      </c>
    </row>
    <row r="9597" spans="1:43" hidden="1" x14ac:dyDescent="0.25">
      <c r="A9597" t="s">
        <v>34885</v>
      </c>
      <c r="B9597" t="s">
        <v>34886</v>
      </c>
      <c r="C9597" s="1" t="str">
        <f t="shared" si="660"/>
        <v>21:0154</v>
      </c>
      <c r="D9597" s="1" t="str">
        <f t="shared" si="661"/>
        <v>21:0064</v>
      </c>
      <c r="E9597" t="s">
        <v>34880</v>
      </c>
      <c r="F9597" t="s">
        <v>34887</v>
      </c>
      <c r="H9597">
        <v>53.619934200000003</v>
      </c>
      <c r="I9597">
        <v>-124.1946707</v>
      </c>
      <c r="J9597" s="1" t="str">
        <f t="shared" si="663"/>
        <v>Till</v>
      </c>
      <c r="K9597" s="1" t="str">
        <f t="shared" si="662"/>
        <v>&lt;63 micron</v>
      </c>
      <c r="L9597">
        <v>0.1</v>
      </c>
      <c r="M9597">
        <v>1.74</v>
      </c>
      <c r="N9597">
        <v>12</v>
      </c>
      <c r="O9597">
        <v>160</v>
      </c>
      <c r="P9597">
        <v>0.5</v>
      </c>
      <c r="Q9597">
        <v>1</v>
      </c>
      <c r="R9597">
        <v>0.79</v>
      </c>
      <c r="S9597">
        <v>0.25</v>
      </c>
      <c r="T9597">
        <v>15</v>
      </c>
      <c r="U9597">
        <v>29</v>
      </c>
      <c r="V9597">
        <v>24</v>
      </c>
      <c r="W9597">
        <v>3.69</v>
      </c>
      <c r="X9597">
        <v>5</v>
      </c>
      <c r="Z9597">
        <v>0.12</v>
      </c>
      <c r="AA9597">
        <v>10</v>
      </c>
      <c r="AB9597">
        <v>0.61</v>
      </c>
      <c r="AC9597">
        <v>885</v>
      </c>
      <c r="AD9597">
        <v>1</v>
      </c>
      <c r="AE9597">
        <v>0.03</v>
      </c>
      <c r="AF9597">
        <v>23</v>
      </c>
      <c r="AG9597">
        <v>1110</v>
      </c>
      <c r="AH9597">
        <v>8</v>
      </c>
      <c r="AI9597">
        <v>1</v>
      </c>
      <c r="AJ9597">
        <v>8</v>
      </c>
      <c r="AK9597">
        <v>80</v>
      </c>
      <c r="AL9597">
        <v>0.15</v>
      </c>
      <c r="AM9597">
        <v>5</v>
      </c>
      <c r="AN9597">
        <v>5</v>
      </c>
      <c r="AO9597">
        <v>82</v>
      </c>
      <c r="AP9597">
        <v>5</v>
      </c>
      <c r="AQ9597">
        <v>76</v>
      </c>
    </row>
    <row r="9598" spans="1:43" hidden="1" x14ac:dyDescent="0.25">
      <c r="A9598" t="s">
        <v>34888</v>
      </c>
      <c r="B9598" t="s">
        <v>34889</v>
      </c>
      <c r="C9598" s="1" t="str">
        <f t="shared" si="660"/>
        <v>21:0154</v>
      </c>
      <c r="D9598" s="1" t="str">
        <f t="shared" si="661"/>
        <v>21:0064</v>
      </c>
      <c r="E9598" t="s">
        <v>34890</v>
      </c>
      <c r="F9598" t="s">
        <v>34891</v>
      </c>
      <c r="H9598">
        <v>53.5828135</v>
      </c>
      <c r="I9598">
        <v>-124.11023900000001</v>
      </c>
      <c r="J9598" s="1" t="str">
        <f t="shared" si="663"/>
        <v>Till</v>
      </c>
      <c r="K9598" s="1" t="str">
        <f t="shared" si="662"/>
        <v>&lt;63 micron</v>
      </c>
      <c r="L9598">
        <v>0.1</v>
      </c>
      <c r="M9598">
        <v>1.71</v>
      </c>
      <c r="N9598">
        <v>2</v>
      </c>
      <c r="O9598">
        <v>90</v>
      </c>
      <c r="P9598">
        <v>0.5</v>
      </c>
      <c r="Q9598">
        <v>1</v>
      </c>
      <c r="R9598">
        <v>0.63</v>
      </c>
      <c r="S9598">
        <v>0.25</v>
      </c>
      <c r="T9598">
        <v>17</v>
      </c>
      <c r="U9598">
        <v>46</v>
      </c>
      <c r="V9598">
        <v>28</v>
      </c>
      <c r="W9598">
        <v>4.24</v>
      </c>
      <c r="X9598">
        <v>5</v>
      </c>
      <c r="Z9598">
        <v>7.0000000000000007E-2</v>
      </c>
      <c r="AA9598">
        <v>10</v>
      </c>
      <c r="AB9598">
        <v>1.1299999999999999</v>
      </c>
      <c r="AC9598">
        <v>500</v>
      </c>
      <c r="AD9598">
        <v>1</v>
      </c>
      <c r="AE9598">
        <v>0.03</v>
      </c>
      <c r="AF9598">
        <v>56</v>
      </c>
      <c r="AG9598">
        <v>560</v>
      </c>
      <c r="AH9598">
        <v>8</v>
      </c>
      <c r="AI9598">
        <v>1</v>
      </c>
      <c r="AJ9598">
        <v>6</v>
      </c>
      <c r="AK9598">
        <v>61</v>
      </c>
      <c r="AL9598">
        <v>0.21</v>
      </c>
      <c r="AM9598">
        <v>5</v>
      </c>
      <c r="AN9598">
        <v>5</v>
      </c>
      <c r="AO9598">
        <v>71</v>
      </c>
      <c r="AP9598">
        <v>5</v>
      </c>
      <c r="AQ9598">
        <v>72</v>
      </c>
    </row>
    <row r="9599" spans="1:43" hidden="1" x14ac:dyDescent="0.25">
      <c r="A9599" t="s">
        <v>34892</v>
      </c>
      <c r="B9599" t="s">
        <v>34893</v>
      </c>
      <c r="C9599" s="1" t="str">
        <f t="shared" si="660"/>
        <v>21:0154</v>
      </c>
      <c r="D9599" s="1" t="str">
        <f t="shared" si="661"/>
        <v>21:0064</v>
      </c>
      <c r="E9599" t="s">
        <v>34894</v>
      </c>
      <c r="F9599" t="s">
        <v>34895</v>
      </c>
      <c r="H9599">
        <v>53.573049900000001</v>
      </c>
      <c r="I9599">
        <v>-124.0669415</v>
      </c>
      <c r="J9599" s="1" t="str">
        <f t="shared" si="663"/>
        <v>Till</v>
      </c>
      <c r="K9599" s="1" t="str">
        <f t="shared" si="662"/>
        <v>&lt;63 micron</v>
      </c>
      <c r="L9599">
        <v>0.1</v>
      </c>
      <c r="M9599">
        <v>1.03</v>
      </c>
      <c r="N9599">
        <v>2</v>
      </c>
      <c r="O9599">
        <v>100</v>
      </c>
      <c r="P9599">
        <v>0.25</v>
      </c>
      <c r="Q9599">
        <v>1</v>
      </c>
      <c r="R9599">
        <v>0.49</v>
      </c>
      <c r="S9599">
        <v>0.25</v>
      </c>
      <c r="T9599">
        <v>13</v>
      </c>
      <c r="U9599">
        <v>53</v>
      </c>
      <c r="V9599">
        <v>16</v>
      </c>
      <c r="W9599">
        <v>3.62</v>
      </c>
      <c r="X9599">
        <v>5</v>
      </c>
      <c r="Z9599">
        <v>0.05</v>
      </c>
      <c r="AA9599">
        <v>10</v>
      </c>
      <c r="AB9599">
        <v>0.79</v>
      </c>
      <c r="AC9599">
        <v>370</v>
      </c>
      <c r="AD9599">
        <v>0.5</v>
      </c>
      <c r="AE9599">
        <v>0.01</v>
      </c>
      <c r="AF9599">
        <v>45</v>
      </c>
      <c r="AG9599">
        <v>910</v>
      </c>
      <c r="AH9599">
        <v>6</v>
      </c>
      <c r="AI9599">
        <v>1</v>
      </c>
      <c r="AJ9599">
        <v>5</v>
      </c>
      <c r="AK9599">
        <v>98</v>
      </c>
      <c r="AL9599">
        <v>0.26</v>
      </c>
      <c r="AM9599">
        <v>5</v>
      </c>
      <c r="AN9599">
        <v>5</v>
      </c>
      <c r="AO9599">
        <v>79</v>
      </c>
      <c r="AP9599">
        <v>5</v>
      </c>
      <c r="AQ9599">
        <v>62</v>
      </c>
    </row>
    <row r="9600" spans="1:43" hidden="1" x14ac:dyDescent="0.25">
      <c r="A9600" t="s">
        <v>34896</v>
      </c>
      <c r="B9600" t="s">
        <v>34897</v>
      </c>
      <c r="C9600" s="1" t="str">
        <f t="shared" si="660"/>
        <v>21:0154</v>
      </c>
      <c r="D9600" s="1" t="str">
        <f t="shared" si="661"/>
        <v>21:0064</v>
      </c>
      <c r="E9600" t="s">
        <v>34898</v>
      </c>
      <c r="F9600" t="s">
        <v>34899</v>
      </c>
      <c r="H9600">
        <v>53.5465673</v>
      </c>
      <c r="I9600">
        <v>-124.0528427</v>
      </c>
      <c r="J9600" s="1" t="str">
        <f t="shared" si="663"/>
        <v>Till</v>
      </c>
      <c r="K9600" s="1" t="str">
        <f t="shared" si="662"/>
        <v>&lt;63 micron</v>
      </c>
      <c r="L9600">
        <v>0.1</v>
      </c>
      <c r="M9600">
        <v>1.23</v>
      </c>
      <c r="N9600">
        <v>1</v>
      </c>
      <c r="O9600">
        <v>110</v>
      </c>
      <c r="P9600">
        <v>0.25</v>
      </c>
      <c r="Q9600">
        <v>1</v>
      </c>
      <c r="R9600">
        <v>0.59</v>
      </c>
      <c r="S9600">
        <v>0.25</v>
      </c>
      <c r="T9600">
        <v>19</v>
      </c>
      <c r="U9600">
        <v>50</v>
      </c>
      <c r="V9600">
        <v>24</v>
      </c>
      <c r="W9600">
        <v>3.61</v>
      </c>
      <c r="X9600">
        <v>5</v>
      </c>
      <c r="Z9600">
        <v>0.09</v>
      </c>
      <c r="AA9600">
        <v>5</v>
      </c>
      <c r="AB9600">
        <v>1.43</v>
      </c>
      <c r="AC9600">
        <v>400</v>
      </c>
      <c r="AD9600">
        <v>1</v>
      </c>
      <c r="AE9600">
        <v>0.03</v>
      </c>
      <c r="AF9600">
        <v>77</v>
      </c>
      <c r="AG9600">
        <v>700</v>
      </c>
      <c r="AH9600">
        <v>1</v>
      </c>
      <c r="AI9600">
        <v>1</v>
      </c>
      <c r="AJ9600">
        <v>4</v>
      </c>
      <c r="AK9600">
        <v>73</v>
      </c>
      <c r="AL9600">
        <v>0.18</v>
      </c>
      <c r="AM9600">
        <v>5</v>
      </c>
      <c r="AN9600">
        <v>5</v>
      </c>
      <c r="AO9600">
        <v>51</v>
      </c>
      <c r="AP9600">
        <v>5</v>
      </c>
      <c r="AQ9600">
        <v>64</v>
      </c>
    </row>
    <row r="9601" spans="1:43" hidden="1" x14ac:dyDescent="0.25">
      <c r="A9601" t="s">
        <v>34900</v>
      </c>
      <c r="B9601" t="s">
        <v>34901</v>
      </c>
      <c r="C9601" s="1" t="str">
        <f t="shared" si="660"/>
        <v>21:0154</v>
      </c>
      <c r="D9601" s="1" t="str">
        <f t="shared" si="661"/>
        <v>21:0064</v>
      </c>
      <c r="E9601" t="s">
        <v>34902</v>
      </c>
      <c r="F9601" t="s">
        <v>34903</v>
      </c>
      <c r="H9601">
        <v>53.5681236</v>
      </c>
      <c r="I9601">
        <v>-124.02378109999999</v>
      </c>
      <c r="J9601" s="1" t="str">
        <f t="shared" si="663"/>
        <v>Till</v>
      </c>
      <c r="K9601" s="1" t="str">
        <f t="shared" si="662"/>
        <v>&lt;63 micron</v>
      </c>
      <c r="L9601">
        <v>0.1</v>
      </c>
      <c r="M9601">
        <v>1.64</v>
      </c>
      <c r="N9601">
        <v>2</v>
      </c>
      <c r="O9601">
        <v>140</v>
      </c>
      <c r="P9601">
        <v>0.25</v>
      </c>
      <c r="Q9601">
        <v>1</v>
      </c>
      <c r="R9601">
        <v>0.64</v>
      </c>
      <c r="S9601">
        <v>0.25</v>
      </c>
      <c r="T9601">
        <v>15</v>
      </c>
      <c r="U9601">
        <v>53</v>
      </c>
      <c r="V9601">
        <v>33</v>
      </c>
      <c r="W9601">
        <v>4.0199999999999996</v>
      </c>
      <c r="X9601">
        <v>5</v>
      </c>
      <c r="Z9601">
        <v>0.11</v>
      </c>
      <c r="AA9601">
        <v>10</v>
      </c>
      <c r="AB9601">
        <v>0.93</v>
      </c>
      <c r="AC9601">
        <v>510</v>
      </c>
      <c r="AD9601">
        <v>1</v>
      </c>
      <c r="AE9601">
        <v>0.02</v>
      </c>
      <c r="AF9601">
        <v>46</v>
      </c>
      <c r="AG9601">
        <v>910</v>
      </c>
      <c r="AH9601">
        <v>8</v>
      </c>
      <c r="AI9601">
        <v>1</v>
      </c>
      <c r="AJ9601">
        <v>8</v>
      </c>
      <c r="AK9601">
        <v>78</v>
      </c>
      <c r="AL9601">
        <v>0.2</v>
      </c>
      <c r="AM9601">
        <v>5</v>
      </c>
      <c r="AN9601">
        <v>5</v>
      </c>
      <c r="AO9601">
        <v>77</v>
      </c>
      <c r="AP9601">
        <v>5</v>
      </c>
      <c r="AQ9601">
        <v>74</v>
      </c>
    </row>
    <row r="9602" spans="1:43" hidden="1" x14ac:dyDescent="0.25">
      <c r="A9602" t="s">
        <v>34904</v>
      </c>
      <c r="B9602" t="s">
        <v>34905</v>
      </c>
      <c r="C9602" s="1" t="str">
        <f t="shared" si="660"/>
        <v>21:0154</v>
      </c>
      <c r="D9602" s="1" t="str">
        <f t="shared" si="661"/>
        <v>21:0064</v>
      </c>
      <c r="E9602" t="s">
        <v>34906</v>
      </c>
      <c r="F9602" t="s">
        <v>34907</v>
      </c>
      <c r="H9602">
        <v>53.5423343</v>
      </c>
      <c r="I9602">
        <v>-124.02270590000001</v>
      </c>
      <c r="J9602" s="1" t="str">
        <f t="shared" si="663"/>
        <v>Till</v>
      </c>
      <c r="K9602" s="1" t="str">
        <f t="shared" si="662"/>
        <v>&lt;63 micron</v>
      </c>
      <c r="L9602">
        <v>0.1</v>
      </c>
      <c r="M9602">
        <v>0.71</v>
      </c>
      <c r="N9602">
        <v>2</v>
      </c>
      <c r="O9602">
        <v>110</v>
      </c>
      <c r="P9602">
        <v>0.25</v>
      </c>
      <c r="Q9602">
        <v>1</v>
      </c>
      <c r="R9602">
        <v>0.46</v>
      </c>
      <c r="S9602">
        <v>0.25</v>
      </c>
      <c r="T9602">
        <v>15</v>
      </c>
      <c r="U9602">
        <v>46</v>
      </c>
      <c r="V9602">
        <v>18</v>
      </c>
      <c r="W9602">
        <v>3.28</v>
      </c>
      <c r="X9602">
        <v>5</v>
      </c>
      <c r="Z9602">
        <v>0.05</v>
      </c>
      <c r="AA9602">
        <v>5</v>
      </c>
      <c r="AB9602">
        <v>1</v>
      </c>
      <c r="AC9602">
        <v>425</v>
      </c>
      <c r="AD9602">
        <v>0.5</v>
      </c>
      <c r="AE9602">
        <v>0.01</v>
      </c>
      <c r="AF9602">
        <v>56</v>
      </c>
      <c r="AG9602">
        <v>760</v>
      </c>
      <c r="AH9602">
        <v>1</v>
      </c>
      <c r="AI9602">
        <v>2</v>
      </c>
      <c r="AJ9602">
        <v>3</v>
      </c>
      <c r="AK9602">
        <v>47</v>
      </c>
      <c r="AL9602">
        <v>0.19</v>
      </c>
      <c r="AM9602">
        <v>5</v>
      </c>
      <c r="AN9602">
        <v>5</v>
      </c>
      <c r="AO9602">
        <v>61</v>
      </c>
      <c r="AP9602">
        <v>5</v>
      </c>
      <c r="AQ9602">
        <v>54</v>
      </c>
    </row>
    <row r="9603" spans="1:43" hidden="1" x14ac:dyDescent="0.25">
      <c r="A9603" t="s">
        <v>34908</v>
      </c>
      <c r="B9603" t="s">
        <v>34909</v>
      </c>
      <c r="C9603" s="1" t="str">
        <f t="shared" si="660"/>
        <v>21:0154</v>
      </c>
      <c r="D9603" s="1" t="str">
        <f t="shared" si="661"/>
        <v>21:0064</v>
      </c>
      <c r="E9603" t="s">
        <v>34910</v>
      </c>
      <c r="F9603" t="s">
        <v>34911</v>
      </c>
      <c r="H9603">
        <v>53.519309499999999</v>
      </c>
      <c r="I9603">
        <v>-124.0753948</v>
      </c>
      <c r="J9603" s="1" t="str">
        <f t="shared" si="663"/>
        <v>Till</v>
      </c>
      <c r="K9603" s="1" t="str">
        <f t="shared" si="662"/>
        <v>&lt;63 micron</v>
      </c>
      <c r="L9603">
        <v>0.1</v>
      </c>
      <c r="M9603">
        <v>1.81</v>
      </c>
      <c r="N9603">
        <v>8</v>
      </c>
      <c r="O9603">
        <v>170</v>
      </c>
      <c r="P9603">
        <v>0.5</v>
      </c>
      <c r="Q9603">
        <v>1</v>
      </c>
      <c r="R9603">
        <v>0.76</v>
      </c>
      <c r="S9603">
        <v>0.25</v>
      </c>
      <c r="T9603">
        <v>17</v>
      </c>
      <c r="U9603">
        <v>36</v>
      </c>
      <c r="V9603">
        <v>32</v>
      </c>
      <c r="W9603">
        <v>3.84</v>
      </c>
      <c r="X9603">
        <v>5</v>
      </c>
      <c r="Z9603">
        <v>0.11</v>
      </c>
      <c r="AA9603">
        <v>10</v>
      </c>
      <c r="AB9603">
        <v>0.96</v>
      </c>
      <c r="AC9603">
        <v>710</v>
      </c>
      <c r="AD9603">
        <v>1</v>
      </c>
      <c r="AE9603">
        <v>0.03</v>
      </c>
      <c r="AF9603">
        <v>43</v>
      </c>
      <c r="AG9603">
        <v>920</v>
      </c>
      <c r="AH9603">
        <v>4</v>
      </c>
      <c r="AI9603">
        <v>1</v>
      </c>
      <c r="AJ9603">
        <v>8</v>
      </c>
      <c r="AK9603">
        <v>81</v>
      </c>
      <c r="AL9603">
        <v>0.15</v>
      </c>
      <c r="AM9603">
        <v>5</v>
      </c>
      <c r="AN9603">
        <v>5</v>
      </c>
      <c r="AO9603">
        <v>69</v>
      </c>
      <c r="AP9603">
        <v>5</v>
      </c>
      <c r="AQ9603">
        <v>76</v>
      </c>
    </row>
    <row r="9604" spans="1:43" hidden="1" x14ac:dyDescent="0.25">
      <c r="A9604" t="s">
        <v>34912</v>
      </c>
      <c r="B9604" t="s">
        <v>34913</v>
      </c>
      <c r="C9604" s="1" t="str">
        <f t="shared" si="660"/>
        <v>21:0154</v>
      </c>
      <c r="D9604" s="1" t="str">
        <f t="shared" si="661"/>
        <v>21:0064</v>
      </c>
      <c r="E9604" t="s">
        <v>34910</v>
      </c>
      <c r="F9604" t="s">
        <v>34914</v>
      </c>
      <c r="H9604">
        <v>53.519309499999999</v>
      </c>
      <c r="I9604">
        <v>-124.0753948</v>
      </c>
      <c r="J9604" s="1" t="str">
        <f t="shared" si="663"/>
        <v>Till</v>
      </c>
      <c r="K9604" s="1" t="str">
        <f t="shared" si="662"/>
        <v>&lt;63 micron</v>
      </c>
      <c r="L9604">
        <v>0.1</v>
      </c>
      <c r="M9604">
        <v>1.8</v>
      </c>
      <c r="N9604">
        <v>6</v>
      </c>
      <c r="O9604">
        <v>170</v>
      </c>
      <c r="P9604">
        <v>0.5</v>
      </c>
      <c r="Q9604">
        <v>1</v>
      </c>
      <c r="R9604">
        <v>0.76</v>
      </c>
      <c r="S9604">
        <v>0.25</v>
      </c>
      <c r="T9604">
        <v>16</v>
      </c>
      <c r="U9604">
        <v>36</v>
      </c>
      <c r="V9604">
        <v>31</v>
      </c>
      <c r="W9604">
        <v>3.81</v>
      </c>
      <c r="X9604">
        <v>5</v>
      </c>
      <c r="Z9604">
        <v>0.11</v>
      </c>
      <c r="AA9604">
        <v>10</v>
      </c>
      <c r="AB9604">
        <v>0.95</v>
      </c>
      <c r="AC9604">
        <v>700</v>
      </c>
      <c r="AD9604">
        <v>0.5</v>
      </c>
      <c r="AE9604">
        <v>0.03</v>
      </c>
      <c r="AF9604">
        <v>43</v>
      </c>
      <c r="AG9604">
        <v>910</v>
      </c>
      <c r="AH9604">
        <v>4</v>
      </c>
      <c r="AI9604">
        <v>1</v>
      </c>
      <c r="AJ9604">
        <v>8</v>
      </c>
      <c r="AK9604">
        <v>81</v>
      </c>
      <c r="AL9604">
        <v>0.15</v>
      </c>
      <c r="AM9604">
        <v>5</v>
      </c>
      <c r="AN9604">
        <v>5</v>
      </c>
      <c r="AO9604">
        <v>67</v>
      </c>
      <c r="AP9604">
        <v>5</v>
      </c>
      <c r="AQ9604">
        <v>74</v>
      </c>
    </row>
    <row r="9605" spans="1:43" hidden="1" x14ac:dyDescent="0.25">
      <c r="A9605" t="s">
        <v>34915</v>
      </c>
      <c r="B9605" t="s">
        <v>34916</v>
      </c>
      <c r="C9605" s="1" t="str">
        <f t="shared" si="660"/>
        <v>21:0154</v>
      </c>
      <c r="D9605" s="1" t="str">
        <f t="shared" si="661"/>
        <v>21:0064</v>
      </c>
      <c r="E9605" t="s">
        <v>34917</v>
      </c>
      <c r="F9605" t="s">
        <v>34918</v>
      </c>
      <c r="H9605">
        <v>53.623236499999997</v>
      </c>
      <c r="I9605">
        <v>-124.25580530000001</v>
      </c>
      <c r="J9605" s="1" t="str">
        <f t="shared" si="663"/>
        <v>Till</v>
      </c>
      <c r="K9605" s="1" t="str">
        <f t="shared" si="662"/>
        <v>&lt;63 micron</v>
      </c>
      <c r="L9605">
        <v>0.1</v>
      </c>
      <c r="M9605">
        <v>2.23</v>
      </c>
      <c r="N9605">
        <v>6</v>
      </c>
      <c r="O9605">
        <v>210</v>
      </c>
      <c r="P9605">
        <v>0.5</v>
      </c>
      <c r="Q9605">
        <v>1</v>
      </c>
      <c r="R9605">
        <v>0.73</v>
      </c>
      <c r="S9605">
        <v>0.25</v>
      </c>
      <c r="T9605">
        <v>14</v>
      </c>
      <c r="U9605">
        <v>52</v>
      </c>
      <c r="V9605">
        <v>34</v>
      </c>
      <c r="W9605">
        <v>4.04</v>
      </c>
      <c r="X9605">
        <v>5</v>
      </c>
      <c r="Z9605">
        <v>0.15</v>
      </c>
      <c r="AA9605">
        <v>10</v>
      </c>
      <c r="AB9605">
        <v>0.8</v>
      </c>
      <c r="AC9605">
        <v>630</v>
      </c>
      <c r="AD9605">
        <v>2</v>
      </c>
      <c r="AE9605">
        <v>0.02</v>
      </c>
      <c r="AF9605">
        <v>29</v>
      </c>
      <c r="AG9605">
        <v>950</v>
      </c>
      <c r="AH9605">
        <v>6</v>
      </c>
      <c r="AI9605">
        <v>1</v>
      </c>
      <c r="AJ9605">
        <v>10</v>
      </c>
      <c r="AK9605">
        <v>75</v>
      </c>
      <c r="AL9605">
        <v>0.15</v>
      </c>
      <c r="AM9605">
        <v>5</v>
      </c>
      <c r="AN9605">
        <v>5</v>
      </c>
      <c r="AO9605">
        <v>84</v>
      </c>
      <c r="AP9605">
        <v>5</v>
      </c>
      <c r="AQ9605">
        <v>72</v>
      </c>
    </row>
    <row r="9606" spans="1:43" hidden="1" x14ac:dyDescent="0.25">
      <c r="A9606" t="s">
        <v>34919</v>
      </c>
      <c r="B9606" t="s">
        <v>34920</v>
      </c>
      <c r="C9606" s="1" t="str">
        <f t="shared" si="660"/>
        <v>21:0154</v>
      </c>
      <c r="D9606" s="1" t="str">
        <f t="shared" si="661"/>
        <v>21:0064</v>
      </c>
      <c r="E9606" t="s">
        <v>34921</v>
      </c>
      <c r="F9606" t="s">
        <v>34922</v>
      </c>
      <c r="H9606">
        <v>53.566302700000001</v>
      </c>
      <c r="I9606">
        <v>-124.1452915</v>
      </c>
      <c r="J9606" s="1" t="str">
        <f t="shared" si="663"/>
        <v>Till</v>
      </c>
      <c r="K9606" s="1" t="str">
        <f t="shared" si="662"/>
        <v>&lt;63 micron</v>
      </c>
      <c r="L9606">
        <v>0.1</v>
      </c>
      <c r="M9606">
        <v>1.84</v>
      </c>
      <c r="N9606">
        <v>6</v>
      </c>
      <c r="O9606">
        <v>160</v>
      </c>
      <c r="P9606">
        <v>0.5</v>
      </c>
      <c r="Q9606">
        <v>1</v>
      </c>
      <c r="R9606">
        <v>1.07</v>
      </c>
      <c r="S9606">
        <v>0.25</v>
      </c>
      <c r="T9606">
        <v>19</v>
      </c>
      <c r="U9606">
        <v>38</v>
      </c>
      <c r="V9606">
        <v>34</v>
      </c>
      <c r="W9606">
        <v>3.97</v>
      </c>
      <c r="X9606">
        <v>5</v>
      </c>
      <c r="Z9606">
        <v>0.17</v>
      </c>
      <c r="AA9606">
        <v>10</v>
      </c>
      <c r="AB9606">
        <v>1.04</v>
      </c>
      <c r="AC9606">
        <v>770</v>
      </c>
      <c r="AD9606">
        <v>0.5</v>
      </c>
      <c r="AE9606">
        <v>0.04</v>
      </c>
      <c r="AF9606">
        <v>45</v>
      </c>
      <c r="AG9606">
        <v>920</v>
      </c>
      <c r="AH9606">
        <v>4</v>
      </c>
      <c r="AI9606">
        <v>1</v>
      </c>
      <c r="AJ9606">
        <v>8</v>
      </c>
      <c r="AK9606">
        <v>77</v>
      </c>
      <c r="AL9606">
        <v>0.15</v>
      </c>
      <c r="AM9606">
        <v>5</v>
      </c>
      <c r="AN9606">
        <v>5</v>
      </c>
      <c r="AO9606">
        <v>73</v>
      </c>
      <c r="AP9606">
        <v>5</v>
      </c>
      <c r="AQ9606">
        <v>88</v>
      </c>
    </row>
    <row r="9607" spans="1:43" hidden="1" x14ac:dyDescent="0.25">
      <c r="A9607" t="s">
        <v>34923</v>
      </c>
      <c r="B9607" t="s">
        <v>34924</v>
      </c>
      <c r="C9607" s="1" t="str">
        <f t="shared" si="660"/>
        <v>21:0154</v>
      </c>
      <c r="D9607" s="1" t="str">
        <f t="shared" si="661"/>
        <v>21:0064</v>
      </c>
      <c r="E9607" t="s">
        <v>34925</v>
      </c>
      <c r="F9607" t="s">
        <v>34926</v>
      </c>
      <c r="H9607">
        <v>53.509371700000003</v>
      </c>
      <c r="I9607">
        <v>-124.0403847</v>
      </c>
      <c r="J9607" s="1" t="str">
        <f t="shared" si="663"/>
        <v>Till</v>
      </c>
      <c r="K9607" s="1" t="str">
        <f t="shared" si="662"/>
        <v>&lt;63 micron</v>
      </c>
      <c r="L9607">
        <v>0.1</v>
      </c>
      <c r="M9607">
        <v>1.1399999999999999</v>
      </c>
      <c r="N9607">
        <v>2</v>
      </c>
      <c r="O9607">
        <v>150</v>
      </c>
      <c r="P9607">
        <v>0.25</v>
      </c>
      <c r="Q9607">
        <v>1</v>
      </c>
      <c r="R9607">
        <v>0.68</v>
      </c>
      <c r="S9607">
        <v>0.25</v>
      </c>
      <c r="T9607">
        <v>17</v>
      </c>
      <c r="U9607">
        <v>42</v>
      </c>
      <c r="V9607">
        <v>24</v>
      </c>
      <c r="W9607">
        <v>3.72</v>
      </c>
      <c r="X9607">
        <v>5</v>
      </c>
      <c r="Z9607">
        <v>7.0000000000000007E-2</v>
      </c>
      <c r="AA9607">
        <v>10</v>
      </c>
      <c r="AB9607">
        <v>1.06</v>
      </c>
      <c r="AC9607">
        <v>565</v>
      </c>
      <c r="AD9607">
        <v>1</v>
      </c>
      <c r="AE9607">
        <v>0.03</v>
      </c>
      <c r="AF9607">
        <v>60</v>
      </c>
      <c r="AG9607">
        <v>1000</v>
      </c>
      <c r="AH9607">
        <v>2</v>
      </c>
      <c r="AI9607">
        <v>1</v>
      </c>
      <c r="AJ9607">
        <v>5</v>
      </c>
      <c r="AK9607">
        <v>110</v>
      </c>
      <c r="AL9607">
        <v>0.17</v>
      </c>
      <c r="AM9607">
        <v>5</v>
      </c>
      <c r="AN9607">
        <v>5</v>
      </c>
      <c r="AO9607">
        <v>65</v>
      </c>
      <c r="AP9607">
        <v>5</v>
      </c>
      <c r="AQ9607">
        <v>64</v>
      </c>
    </row>
    <row r="9608" spans="1:43" hidden="1" x14ac:dyDescent="0.25">
      <c r="A9608" t="s">
        <v>34927</v>
      </c>
      <c r="B9608" t="s">
        <v>34928</v>
      </c>
      <c r="C9608" s="1" t="str">
        <f t="shared" si="660"/>
        <v>21:0154</v>
      </c>
      <c r="D9608" s="1" t="str">
        <f t="shared" si="661"/>
        <v>21:0064</v>
      </c>
      <c r="E9608" t="s">
        <v>34929</v>
      </c>
      <c r="F9608" t="s">
        <v>34930</v>
      </c>
      <c r="H9608">
        <v>53.468659100000004</v>
      </c>
      <c r="I9608">
        <v>-124.0290691</v>
      </c>
      <c r="J9608" s="1" t="str">
        <f t="shared" si="663"/>
        <v>Till</v>
      </c>
      <c r="K9608" s="1" t="str">
        <f t="shared" si="662"/>
        <v>&lt;63 micron</v>
      </c>
      <c r="L9608">
        <v>0.1</v>
      </c>
      <c r="M9608">
        <v>1.54</v>
      </c>
      <c r="N9608">
        <v>1</v>
      </c>
      <c r="O9608">
        <v>160</v>
      </c>
      <c r="P9608">
        <v>0.25</v>
      </c>
      <c r="Q9608">
        <v>1</v>
      </c>
      <c r="R9608">
        <v>1.81</v>
      </c>
      <c r="S9608">
        <v>0.25</v>
      </c>
      <c r="T9608">
        <v>17</v>
      </c>
      <c r="U9608">
        <v>51</v>
      </c>
      <c r="V9608">
        <v>29</v>
      </c>
      <c r="W9608">
        <v>3.82</v>
      </c>
      <c r="X9608">
        <v>5</v>
      </c>
      <c r="Z9608">
        <v>0.13</v>
      </c>
      <c r="AA9608">
        <v>10</v>
      </c>
      <c r="AB9608">
        <v>0.92</v>
      </c>
      <c r="AC9608">
        <v>605</v>
      </c>
      <c r="AD9608">
        <v>0.5</v>
      </c>
      <c r="AE9608">
        <v>0.04</v>
      </c>
      <c r="AF9608">
        <v>50</v>
      </c>
      <c r="AG9608">
        <v>970</v>
      </c>
      <c r="AH9608">
        <v>8</v>
      </c>
      <c r="AI9608">
        <v>1</v>
      </c>
      <c r="AJ9608">
        <v>6</v>
      </c>
      <c r="AK9608">
        <v>91</v>
      </c>
      <c r="AL9608">
        <v>0.19</v>
      </c>
      <c r="AM9608">
        <v>5</v>
      </c>
      <c r="AN9608">
        <v>5</v>
      </c>
      <c r="AO9608">
        <v>71</v>
      </c>
      <c r="AP9608">
        <v>5</v>
      </c>
      <c r="AQ9608">
        <v>72</v>
      </c>
    </row>
    <row r="9609" spans="1:43" hidden="1" x14ac:dyDescent="0.25">
      <c r="A9609" t="s">
        <v>34931</v>
      </c>
      <c r="B9609" t="s">
        <v>34932</v>
      </c>
      <c r="C9609" s="1" t="str">
        <f t="shared" si="660"/>
        <v>21:0154</v>
      </c>
      <c r="D9609" s="1" t="str">
        <f t="shared" si="661"/>
        <v>21:0064</v>
      </c>
      <c r="E9609" t="s">
        <v>34933</v>
      </c>
      <c r="F9609" t="s">
        <v>34934</v>
      </c>
      <c r="H9609">
        <v>53.489452800000002</v>
      </c>
      <c r="I9609">
        <v>-124.004552</v>
      </c>
      <c r="J9609" s="1" t="str">
        <f t="shared" si="663"/>
        <v>Till</v>
      </c>
      <c r="K9609" s="1" t="str">
        <f t="shared" si="662"/>
        <v>&lt;63 micron</v>
      </c>
      <c r="L9609">
        <v>0.1</v>
      </c>
      <c r="M9609">
        <v>1.55</v>
      </c>
      <c r="N9609">
        <v>1</v>
      </c>
      <c r="O9609">
        <v>120</v>
      </c>
      <c r="P9609">
        <v>0.25</v>
      </c>
      <c r="Q9609">
        <v>1</v>
      </c>
      <c r="R9609">
        <v>0.72</v>
      </c>
      <c r="S9609">
        <v>0.25</v>
      </c>
      <c r="T9609">
        <v>19</v>
      </c>
      <c r="U9609">
        <v>50</v>
      </c>
      <c r="V9609">
        <v>32</v>
      </c>
      <c r="W9609">
        <v>4.2</v>
      </c>
      <c r="X9609">
        <v>5</v>
      </c>
      <c r="Z9609">
        <v>0.09</v>
      </c>
      <c r="AA9609">
        <v>10</v>
      </c>
      <c r="AB9609">
        <v>1.29</v>
      </c>
      <c r="AC9609">
        <v>550</v>
      </c>
      <c r="AD9609">
        <v>0.5</v>
      </c>
      <c r="AE9609">
        <v>0.05</v>
      </c>
      <c r="AF9609">
        <v>65</v>
      </c>
      <c r="AG9609">
        <v>850</v>
      </c>
      <c r="AH9609">
        <v>6</v>
      </c>
      <c r="AI9609">
        <v>1</v>
      </c>
      <c r="AJ9609">
        <v>6</v>
      </c>
      <c r="AK9609">
        <v>74</v>
      </c>
      <c r="AL9609">
        <v>0.19</v>
      </c>
      <c r="AM9609">
        <v>5</v>
      </c>
      <c r="AN9609">
        <v>5</v>
      </c>
      <c r="AO9609">
        <v>63</v>
      </c>
      <c r="AP9609">
        <v>5</v>
      </c>
      <c r="AQ9609">
        <v>72</v>
      </c>
    </row>
    <row r="9610" spans="1:43" hidden="1" x14ac:dyDescent="0.25">
      <c r="A9610" t="s">
        <v>34935</v>
      </c>
      <c r="B9610" t="s">
        <v>34936</v>
      </c>
      <c r="C9610" s="1" t="str">
        <f t="shared" si="660"/>
        <v>21:0154</v>
      </c>
      <c r="D9610" s="1" t="str">
        <f t="shared" si="661"/>
        <v>21:0064</v>
      </c>
      <c r="E9610" t="s">
        <v>34933</v>
      </c>
      <c r="F9610" t="s">
        <v>34937</v>
      </c>
      <c r="H9610">
        <v>53.489452800000002</v>
      </c>
      <c r="I9610">
        <v>-124.004552</v>
      </c>
      <c r="J9610" s="1" t="str">
        <f t="shared" si="663"/>
        <v>Till</v>
      </c>
      <c r="K9610" s="1" t="str">
        <f t="shared" si="662"/>
        <v>&lt;63 micron</v>
      </c>
      <c r="L9610">
        <v>0.1</v>
      </c>
      <c r="M9610">
        <v>1.66</v>
      </c>
      <c r="N9610">
        <v>1</v>
      </c>
      <c r="O9610">
        <v>120</v>
      </c>
      <c r="P9610">
        <v>0.5</v>
      </c>
      <c r="Q9610">
        <v>1</v>
      </c>
      <c r="R9610">
        <v>0.76</v>
      </c>
      <c r="S9610">
        <v>0.25</v>
      </c>
      <c r="T9610">
        <v>20</v>
      </c>
      <c r="U9610">
        <v>52</v>
      </c>
      <c r="V9610">
        <v>34</v>
      </c>
      <c r="W9610">
        <v>4.46</v>
      </c>
      <c r="X9610">
        <v>5</v>
      </c>
      <c r="Z9610">
        <v>0.09</v>
      </c>
      <c r="AA9610">
        <v>10</v>
      </c>
      <c r="AB9610">
        <v>1.35</v>
      </c>
      <c r="AC9610">
        <v>560</v>
      </c>
      <c r="AD9610">
        <v>1</v>
      </c>
      <c r="AE9610">
        <v>0.05</v>
      </c>
      <c r="AF9610">
        <v>68</v>
      </c>
      <c r="AG9610">
        <v>880</v>
      </c>
      <c r="AH9610">
        <v>6</v>
      </c>
      <c r="AI9610">
        <v>1</v>
      </c>
      <c r="AJ9610">
        <v>7</v>
      </c>
      <c r="AK9610">
        <v>78</v>
      </c>
      <c r="AL9610">
        <v>0.2</v>
      </c>
      <c r="AM9610">
        <v>5</v>
      </c>
      <c r="AN9610">
        <v>5</v>
      </c>
      <c r="AO9610">
        <v>67</v>
      </c>
      <c r="AP9610">
        <v>5</v>
      </c>
      <c r="AQ9610">
        <v>76</v>
      </c>
    </row>
    <row r="9611" spans="1:43" hidden="1" x14ac:dyDescent="0.25">
      <c r="A9611" t="s">
        <v>34938</v>
      </c>
      <c r="B9611" t="s">
        <v>34939</v>
      </c>
      <c r="C9611" s="1" t="str">
        <f t="shared" si="660"/>
        <v>21:0154</v>
      </c>
      <c r="D9611" s="1" t="str">
        <f t="shared" si="661"/>
        <v>21:0064</v>
      </c>
      <c r="E9611" t="s">
        <v>34940</v>
      </c>
      <c r="F9611" t="s">
        <v>34941</v>
      </c>
      <c r="H9611">
        <v>53.462009799999997</v>
      </c>
      <c r="I9611">
        <v>-124.0076698</v>
      </c>
      <c r="J9611" s="1" t="str">
        <f t="shared" si="663"/>
        <v>Till</v>
      </c>
      <c r="K9611" s="1" t="str">
        <f t="shared" si="662"/>
        <v>&lt;63 micron</v>
      </c>
      <c r="L9611">
        <v>0.1</v>
      </c>
      <c r="M9611">
        <v>1.9</v>
      </c>
      <c r="N9611">
        <v>6</v>
      </c>
      <c r="O9611">
        <v>130</v>
      </c>
      <c r="P9611">
        <v>0.5</v>
      </c>
      <c r="Q9611">
        <v>1</v>
      </c>
      <c r="R9611">
        <v>0.49</v>
      </c>
      <c r="S9611">
        <v>0.25</v>
      </c>
      <c r="T9611">
        <v>38</v>
      </c>
      <c r="U9611">
        <v>48</v>
      </c>
      <c r="V9611">
        <v>19</v>
      </c>
      <c r="W9611">
        <v>3.55</v>
      </c>
      <c r="X9611">
        <v>5</v>
      </c>
      <c r="Z9611">
        <v>0.05</v>
      </c>
      <c r="AA9611">
        <v>10</v>
      </c>
      <c r="AB9611">
        <v>0.64</v>
      </c>
      <c r="AC9611">
        <v>630</v>
      </c>
      <c r="AD9611">
        <v>1</v>
      </c>
      <c r="AE9611">
        <v>0.01</v>
      </c>
      <c r="AF9611">
        <v>55</v>
      </c>
      <c r="AG9611">
        <v>1120</v>
      </c>
      <c r="AH9611">
        <v>2</v>
      </c>
      <c r="AI9611">
        <v>1</v>
      </c>
      <c r="AJ9611">
        <v>6</v>
      </c>
      <c r="AK9611">
        <v>67</v>
      </c>
      <c r="AL9611">
        <v>0.19</v>
      </c>
      <c r="AM9611">
        <v>5</v>
      </c>
      <c r="AN9611">
        <v>5</v>
      </c>
      <c r="AO9611">
        <v>80</v>
      </c>
      <c r="AP9611">
        <v>5</v>
      </c>
      <c r="AQ9611">
        <v>82</v>
      </c>
    </row>
    <row r="9612" spans="1:43" hidden="1" x14ac:dyDescent="0.25">
      <c r="A9612" t="s">
        <v>34942</v>
      </c>
      <c r="B9612" t="s">
        <v>34943</v>
      </c>
      <c r="C9612" s="1" t="str">
        <f t="shared" si="660"/>
        <v>21:0154</v>
      </c>
      <c r="D9612" s="1" t="str">
        <f t="shared" si="661"/>
        <v>21:0064</v>
      </c>
      <c r="E9612" t="s">
        <v>34944</v>
      </c>
      <c r="F9612" t="s">
        <v>34945</v>
      </c>
      <c r="H9612">
        <v>53.382666700000001</v>
      </c>
      <c r="I9612">
        <v>-124.07615819999999</v>
      </c>
      <c r="J9612" s="1" t="str">
        <f t="shared" si="663"/>
        <v>Till</v>
      </c>
      <c r="K9612" s="1" t="str">
        <f t="shared" si="662"/>
        <v>&lt;63 micron</v>
      </c>
      <c r="L9612">
        <v>0.1</v>
      </c>
      <c r="M9612">
        <v>1.56</v>
      </c>
      <c r="N9612">
        <v>8</v>
      </c>
      <c r="O9612">
        <v>700</v>
      </c>
      <c r="P9612">
        <v>0.5</v>
      </c>
      <c r="Q9612">
        <v>1</v>
      </c>
      <c r="R9612">
        <v>1.92</v>
      </c>
      <c r="S9612">
        <v>0.5</v>
      </c>
      <c r="T9612">
        <v>15</v>
      </c>
      <c r="U9612">
        <v>25</v>
      </c>
      <c r="V9612">
        <v>27</v>
      </c>
      <c r="W9612">
        <v>2.36</v>
      </c>
      <c r="X9612">
        <v>5</v>
      </c>
      <c r="Z9612">
        <v>0.14000000000000001</v>
      </c>
      <c r="AA9612">
        <v>10</v>
      </c>
      <c r="AB9612">
        <v>0.82</v>
      </c>
      <c r="AC9612">
        <v>1030</v>
      </c>
      <c r="AD9612">
        <v>1</v>
      </c>
      <c r="AE9612">
        <v>0.02</v>
      </c>
      <c r="AF9612">
        <v>39</v>
      </c>
      <c r="AG9612">
        <v>530</v>
      </c>
      <c r="AH9612">
        <v>2</v>
      </c>
      <c r="AI9612">
        <v>1</v>
      </c>
      <c r="AJ9612">
        <v>7</v>
      </c>
      <c r="AK9612">
        <v>111</v>
      </c>
      <c r="AL9612">
        <v>5.0000000000000001E-3</v>
      </c>
      <c r="AM9612">
        <v>5</v>
      </c>
      <c r="AN9612">
        <v>5</v>
      </c>
      <c r="AO9612">
        <v>37</v>
      </c>
      <c r="AP9612">
        <v>5</v>
      </c>
      <c r="AQ9612">
        <v>66</v>
      </c>
    </row>
    <row r="9613" spans="1:43" hidden="1" x14ac:dyDescent="0.25">
      <c r="A9613" t="s">
        <v>34946</v>
      </c>
      <c r="B9613" t="s">
        <v>34947</v>
      </c>
      <c r="C9613" s="1" t="str">
        <f t="shared" si="660"/>
        <v>21:0154</v>
      </c>
      <c r="D9613" s="1" t="str">
        <f t="shared" si="661"/>
        <v>21:0064</v>
      </c>
      <c r="E9613" t="s">
        <v>34948</v>
      </c>
      <c r="F9613" t="s">
        <v>34949</v>
      </c>
      <c r="H9613">
        <v>53.396122900000002</v>
      </c>
      <c r="I9613">
        <v>-124.1467328</v>
      </c>
      <c r="J9613" s="1" t="str">
        <f t="shared" si="663"/>
        <v>Till</v>
      </c>
      <c r="K9613" s="1" t="str">
        <f t="shared" si="662"/>
        <v>&lt;63 micron</v>
      </c>
      <c r="L9613">
        <v>0.1</v>
      </c>
      <c r="M9613">
        <v>1.41</v>
      </c>
      <c r="N9613">
        <v>6</v>
      </c>
      <c r="O9613">
        <v>750</v>
      </c>
      <c r="P9613">
        <v>0.25</v>
      </c>
      <c r="Q9613">
        <v>1</v>
      </c>
      <c r="R9613">
        <v>0.69</v>
      </c>
      <c r="S9613">
        <v>0.25</v>
      </c>
      <c r="T9613">
        <v>8</v>
      </c>
      <c r="U9613">
        <v>27</v>
      </c>
      <c r="V9613">
        <v>28</v>
      </c>
      <c r="W9613">
        <v>2.68</v>
      </c>
      <c r="X9613">
        <v>5</v>
      </c>
      <c r="Z9613">
        <v>0.12</v>
      </c>
      <c r="AA9613">
        <v>10</v>
      </c>
      <c r="AB9613">
        <v>0.54</v>
      </c>
      <c r="AC9613">
        <v>665</v>
      </c>
      <c r="AD9613">
        <v>1</v>
      </c>
      <c r="AE9613">
        <v>0.03</v>
      </c>
      <c r="AF9613">
        <v>28</v>
      </c>
      <c r="AG9613">
        <v>930</v>
      </c>
      <c r="AH9613">
        <v>8</v>
      </c>
      <c r="AI9613">
        <v>1</v>
      </c>
      <c r="AJ9613">
        <v>6</v>
      </c>
      <c r="AK9613">
        <v>89</v>
      </c>
      <c r="AL9613">
        <v>0.1</v>
      </c>
      <c r="AM9613">
        <v>5</v>
      </c>
      <c r="AN9613">
        <v>5</v>
      </c>
      <c r="AO9613">
        <v>62</v>
      </c>
      <c r="AP9613">
        <v>5</v>
      </c>
      <c r="AQ9613">
        <v>74</v>
      </c>
    </row>
    <row r="9614" spans="1:43" hidden="1" x14ac:dyDescent="0.25">
      <c r="A9614" t="s">
        <v>34950</v>
      </c>
      <c r="B9614" t="s">
        <v>34951</v>
      </c>
      <c r="C9614" s="1" t="str">
        <f t="shared" si="660"/>
        <v>21:0154</v>
      </c>
      <c r="D9614" s="1" t="str">
        <f t="shared" si="661"/>
        <v>21:0064</v>
      </c>
      <c r="E9614" t="s">
        <v>34952</v>
      </c>
      <c r="F9614" t="s">
        <v>34953</v>
      </c>
      <c r="H9614">
        <v>53.306992600000001</v>
      </c>
      <c r="I9614">
        <v>-124.16070209999999</v>
      </c>
      <c r="J9614" s="1" t="str">
        <f t="shared" si="663"/>
        <v>Till</v>
      </c>
      <c r="K9614" s="1" t="str">
        <f t="shared" si="662"/>
        <v>&lt;63 micron</v>
      </c>
      <c r="L9614">
        <v>0.1</v>
      </c>
      <c r="M9614">
        <v>1.56</v>
      </c>
      <c r="N9614">
        <v>8</v>
      </c>
      <c r="O9614">
        <v>150</v>
      </c>
      <c r="P9614">
        <v>0.25</v>
      </c>
      <c r="Q9614">
        <v>1</v>
      </c>
      <c r="R9614">
        <v>0.83</v>
      </c>
      <c r="S9614">
        <v>0.5</v>
      </c>
      <c r="T9614">
        <v>19</v>
      </c>
      <c r="U9614">
        <v>39</v>
      </c>
      <c r="V9614">
        <v>34</v>
      </c>
      <c r="W9614">
        <v>3.56</v>
      </c>
      <c r="X9614">
        <v>5</v>
      </c>
      <c r="Z9614">
        <v>0.1</v>
      </c>
      <c r="AA9614">
        <v>10</v>
      </c>
      <c r="AB9614">
        <v>0.76</v>
      </c>
      <c r="AC9614">
        <v>865</v>
      </c>
      <c r="AD9614">
        <v>2</v>
      </c>
      <c r="AE9614">
        <v>0.02</v>
      </c>
      <c r="AF9614">
        <v>40</v>
      </c>
      <c r="AG9614">
        <v>1040</v>
      </c>
      <c r="AH9614">
        <v>6</v>
      </c>
      <c r="AI9614">
        <v>1</v>
      </c>
      <c r="AJ9614">
        <v>7</v>
      </c>
      <c r="AK9614">
        <v>108</v>
      </c>
      <c r="AL9614">
        <v>0.13</v>
      </c>
      <c r="AM9614">
        <v>5</v>
      </c>
      <c r="AN9614">
        <v>5</v>
      </c>
      <c r="AO9614">
        <v>72</v>
      </c>
      <c r="AP9614">
        <v>5</v>
      </c>
      <c r="AQ9614">
        <v>96</v>
      </c>
    </row>
    <row r="9615" spans="1:43" hidden="1" x14ac:dyDescent="0.25">
      <c r="A9615" t="s">
        <v>34954</v>
      </c>
      <c r="B9615" t="s">
        <v>34955</v>
      </c>
      <c r="C9615" s="1" t="str">
        <f t="shared" si="660"/>
        <v>21:0154</v>
      </c>
      <c r="D9615" s="1" t="str">
        <f t="shared" si="661"/>
        <v>21:0064</v>
      </c>
      <c r="E9615" t="s">
        <v>34952</v>
      </c>
      <c r="F9615" t="s">
        <v>34956</v>
      </c>
      <c r="H9615">
        <v>53.306992600000001</v>
      </c>
      <c r="I9615">
        <v>-124.16070209999999</v>
      </c>
      <c r="J9615" s="1" t="str">
        <f t="shared" si="663"/>
        <v>Till</v>
      </c>
      <c r="K9615" s="1" t="str">
        <f t="shared" si="662"/>
        <v>&lt;63 micron</v>
      </c>
      <c r="L9615">
        <v>0.1</v>
      </c>
      <c r="M9615">
        <v>1.94</v>
      </c>
      <c r="N9615">
        <v>10</v>
      </c>
      <c r="O9615">
        <v>170</v>
      </c>
      <c r="P9615">
        <v>0.5</v>
      </c>
      <c r="Q9615">
        <v>1</v>
      </c>
      <c r="R9615">
        <v>0.93</v>
      </c>
      <c r="S9615">
        <v>0.5</v>
      </c>
      <c r="T9615">
        <v>20</v>
      </c>
      <c r="U9615">
        <v>42</v>
      </c>
      <c r="V9615">
        <v>40</v>
      </c>
      <c r="W9615">
        <v>3.95</v>
      </c>
      <c r="X9615">
        <v>5</v>
      </c>
      <c r="Z9615">
        <v>0.12</v>
      </c>
      <c r="AA9615">
        <v>10</v>
      </c>
      <c r="AB9615">
        <v>0.84</v>
      </c>
      <c r="AC9615">
        <v>955</v>
      </c>
      <c r="AD9615">
        <v>2</v>
      </c>
      <c r="AE9615">
        <v>0.03</v>
      </c>
      <c r="AF9615">
        <v>44</v>
      </c>
      <c r="AG9615">
        <v>1020</v>
      </c>
      <c r="AH9615">
        <v>8</v>
      </c>
      <c r="AI9615">
        <v>1</v>
      </c>
      <c r="AJ9615">
        <v>9</v>
      </c>
      <c r="AK9615">
        <v>105</v>
      </c>
      <c r="AL9615">
        <v>0.14000000000000001</v>
      </c>
      <c r="AM9615">
        <v>5</v>
      </c>
      <c r="AN9615">
        <v>5</v>
      </c>
      <c r="AO9615">
        <v>79</v>
      </c>
      <c r="AP9615">
        <v>5</v>
      </c>
      <c r="AQ9615">
        <v>106</v>
      </c>
    </row>
    <row r="9616" spans="1:43" hidden="1" x14ac:dyDescent="0.25">
      <c r="A9616" t="s">
        <v>34957</v>
      </c>
      <c r="B9616" t="s">
        <v>34958</v>
      </c>
      <c r="C9616" s="1" t="str">
        <f t="shared" si="660"/>
        <v>21:0154</v>
      </c>
      <c r="D9616" s="1" t="str">
        <f t="shared" si="661"/>
        <v>21:0064</v>
      </c>
      <c r="E9616" t="s">
        <v>34952</v>
      </c>
      <c r="F9616" t="s">
        <v>34959</v>
      </c>
      <c r="H9616">
        <v>53.306992600000001</v>
      </c>
      <c r="I9616">
        <v>-124.16070209999999</v>
      </c>
      <c r="J9616" s="1" t="str">
        <f t="shared" si="663"/>
        <v>Till</v>
      </c>
      <c r="K9616" s="1" t="str">
        <f t="shared" si="662"/>
        <v>&lt;63 micron</v>
      </c>
      <c r="L9616">
        <v>0.1</v>
      </c>
      <c r="M9616">
        <v>1.57</v>
      </c>
      <c r="N9616">
        <v>4</v>
      </c>
      <c r="O9616">
        <v>180</v>
      </c>
      <c r="P9616">
        <v>0.5</v>
      </c>
      <c r="Q9616">
        <v>1</v>
      </c>
      <c r="R9616">
        <v>0.77</v>
      </c>
      <c r="S9616">
        <v>0.25</v>
      </c>
      <c r="T9616">
        <v>15</v>
      </c>
      <c r="U9616">
        <v>34</v>
      </c>
      <c r="V9616">
        <v>48</v>
      </c>
      <c r="W9616">
        <v>3.34</v>
      </c>
      <c r="X9616">
        <v>5</v>
      </c>
      <c r="Z9616">
        <v>0.12</v>
      </c>
      <c r="AA9616">
        <v>10</v>
      </c>
      <c r="AB9616">
        <v>0.57999999999999996</v>
      </c>
      <c r="AC9616">
        <v>795</v>
      </c>
      <c r="AD9616">
        <v>1</v>
      </c>
      <c r="AE9616">
        <v>0.02</v>
      </c>
      <c r="AF9616">
        <v>27</v>
      </c>
      <c r="AG9616">
        <v>1120</v>
      </c>
      <c r="AH9616">
        <v>6</v>
      </c>
      <c r="AI9616">
        <v>1</v>
      </c>
      <c r="AJ9616">
        <v>7</v>
      </c>
      <c r="AK9616">
        <v>83</v>
      </c>
      <c r="AL9616">
        <v>0.15</v>
      </c>
      <c r="AM9616">
        <v>5</v>
      </c>
      <c r="AN9616">
        <v>5</v>
      </c>
      <c r="AO9616">
        <v>80</v>
      </c>
      <c r="AP9616">
        <v>5</v>
      </c>
      <c r="AQ9616">
        <v>84</v>
      </c>
    </row>
    <row r="9617" spans="1:43" hidden="1" x14ac:dyDescent="0.25">
      <c r="A9617" t="s">
        <v>34960</v>
      </c>
      <c r="B9617" t="s">
        <v>34961</v>
      </c>
      <c r="C9617" s="1" t="str">
        <f t="shared" si="660"/>
        <v>21:0154</v>
      </c>
      <c r="D9617" s="1" t="str">
        <f t="shared" si="661"/>
        <v>21:0064</v>
      </c>
      <c r="E9617" t="s">
        <v>34962</v>
      </c>
      <c r="F9617" t="s">
        <v>34963</v>
      </c>
      <c r="H9617">
        <v>53.30256</v>
      </c>
      <c r="I9617">
        <v>-124.2087539</v>
      </c>
      <c r="J9617" s="1" t="str">
        <f t="shared" si="663"/>
        <v>Till</v>
      </c>
      <c r="K9617" s="1" t="str">
        <f t="shared" si="662"/>
        <v>&lt;63 micron</v>
      </c>
      <c r="L9617">
        <v>0.1</v>
      </c>
      <c r="M9617">
        <v>1.95</v>
      </c>
      <c r="N9617">
        <v>2</v>
      </c>
      <c r="O9617">
        <v>160</v>
      </c>
      <c r="P9617">
        <v>0.5</v>
      </c>
      <c r="Q9617">
        <v>1</v>
      </c>
      <c r="R9617">
        <v>0.9</v>
      </c>
      <c r="S9617">
        <v>0.25</v>
      </c>
      <c r="T9617">
        <v>18</v>
      </c>
      <c r="U9617">
        <v>56</v>
      </c>
      <c r="V9617">
        <v>57</v>
      </c>
      <c r="W9617">
        <v>4.29</v>
      </c>
      <c r="X9617">
        <v>5</v>
      </c>
      <c r="Z9617">
        <v>0.13</v>
      </c>
      <c r="AA9617">
        <v>10</v>
      </c>
      <c r="AB9617">
        <v>1.01</v>
      </c>
      <c r="AC9617">
        <v>610</v>
      </c>
      <c r="AD9617">
        <v>0.5</v>
      </c>
      <c r="AE9617">
        <v>0.03</v>
      </c>
      <c r="AF9617">
        <v>41</v>
      </c>
      <c r="AG9617">
        <v>1030</v>
      </c>
      <c r="AH9617">
        <v>8</v>
      </c>
      <c r="AI9617">
        <v>1</v>
      </c>
      <c r="AJ9617">
        <v>10</v>
      </c>
      <c r="AK9617">
        <v>105</v>
      </c>
      <c r="AL9617">
        <v>0.18</v>
      </c>
      <c r="AM9617">
        <v>5</v>
      </c>
      <c r="AN9617">
        <v>5</v>
      </c>
      <c r="AO9617">
        <v>97</v>
      </c>
      <c r="AP9617">
        <v>5</v>
      </c>
      <c r="AQ9617">
        <v>84</v>
      </c>
    </row>
    <row r="9618" spans="1:43" hidden="1" x14ac:dyDescent="0.25">
      <c r="A9618" t="s">
        <v>34964</v>
      </c>
      <c r="B9618" t="s">
        <v>34965</v>
      </c>
      <c r="C9618" s="1" t="str">
        <f t="shared" si="660"/>
        <v>21:0154</v>
      </c>
      <c r="D9618" s="1" t="str">
        <f t="shared" si="661"/>
        <v>21:0064</v>
      </c>
      <c r="E9618" t="s">
        <v>34966</v>
      </c>
      <c r="F9618" t="s">
        <v>34967</v>
      </c>
      <c r="H9618">
        <v>53.337732600000002</v>
      </c>
      <c r="I9618">
        <v>-124.2839436</v>
      </c>
      <c r="J9618" s="1" t="str">
        <f t="shared" si="663"/>
        <v>Till</v>
      </c>
      <c r="K9618" s="1" t="str">
        <f t="shared" si="662"/>
        <v>&lt;63 micron</v>
      </c>
      <c r="L9618">
        <v>0.1</v>
      </c>
      <c r="M9618">
        <v>1.73</v>
      </c>
      <c r="N9618">
        <v>8</v>
      </c>
      <c r="O9618">
        <v>170</v>
      </c>
      <c r="P9618">
        <v>0.25</v>
      </c>
      <c r="Q9618">
        <v>1</v>
      </c>
      <c r="R9618">
        <v>0.73</v>
      </c>
      <c r="S9618">
        <v>0.25</v>
      </c>
      <c r="T9618">
        <v>17</v>
      </c>
      <c r="U9618">
        <v>38</v>
      </c>
      <c r="V9618">
        <v>36</v>
      </c>
      <c r="W9618">
        <v>3.69</v>
      </c>
      <c r="X9618">
        <v>5</v>
      </c>
      <c r="Z9618">
        <v>0.13</v>
      </c>
      <c r="AA9618">
        <v>10</v>
      </c>
      <c r="AB9618">
        <v>0.7</v>
      </c>
      <c r="AC9618">
        <v>790</v>
      </c>
      <c r="AD9618">
        <v>1</v>
      </c>
      <c r="AE9618">
        <v>0.03</v>
      </c>
      <c r="AF9618">
        <v>33</v>
      </c>
      <c r="AG9618">
        <v>930</v>
      </c>
      <c r="AH9618">
        <v>10</v>
      </c>
      <c r="AI9618">
        <v>1</v>
      </c>
      <c r="AJ9618">
        <v>8</v>
      </c>
      <c r="AK9618">
        <v>71</v>
      </c>
      <c r="AL9618">
        <v>0.16</v>
      </c>
      <c r="AM9618">
        <v>5</v>
      </c>
      <c r="AN9618">
        <v>5</v>
      </c>
      <c r="AO9618">
        <v>81</v>
      </c>
      <c r="AP9618">
        <v>5</v>
      </c>
      <c r="AQ9618">
        <v>90</v>
      </c>
    </row>
    <row r="9619" spans="1:43" hidden="1" x14ac:dyDescent="0.25">
      <c r="A9619" t="s">
        <v>34968</v>
      </c>
      <c r="B9619" t="s">
        <v>34969</v>
      </c>
      <c r="C9619" s="1" t="str">
        <f t="shared" si="660"/>
        <v>21:0154</v>
      </c>
      <c r="D9619" s="1" t="str">
        <f t="shared" si="661"/>
        <v>21:0064</v>
      </c>
      <c r="E9619" t="s">
        <v>34966</v>
      </c>
      <c r="F9619" t="s">
        <v>34970</v>
      </c>
      <c r="H9619">
        <v>53.337732600000002</v>
      </c>
      <c r="I9619">
        <v>-124.2839436</v>
      </c>
      <c r="J9619" s="1" t="str">
        <f t="shared" si="663"/>
        <v>Till</v>
      </c>
      <c r="K9619" s="1" t="str">
        <f t="shared" si="662"/>
        <v>&lt;63 micron</v>
      </c>
      <c r="L9619">
        <v>0.1</v>
      </c>
      <c r="M9619">
        <v>1.76</v>
      </c>
      <c r="N9619">
        <v>12</v>
      </c>
      <c r="O9619">
        <v>160</v>
      </c>
      <c r="P9619">
        <v>0.25</v>
      </c>
      <c r="Q9619">
        <v>1</v>
      </c>
      <c r="R9619">
        <v>0.75</v>
      </c>
      <c r="S9619">
        <v>0.25</v>
      </c>
      <c r="T9619">
        <v>17</v>
      </c>
      <c r="U9619">
        <v>37</v>
      </c>
      <c r="V9619">
        <v>38</v>
      </c>
      <c r="W9619">
        <v>3.77</v>
      </c>
      <c r="X9619">
        <v>5</v>
      </c>
      <c r="Z9619">
        <v>0.13</v>
      </c>
      <c r="AA9619">
        <v>10</v>
      </c>
      <c r="AB9619">
        <v>0.71</v>
      </c>
      <c r="AC9619">
        <v>775</v>
      </c>
      <c r="AD9619">
        <v>1</v>
      </c>
      <c r="AE9619">
        <v>0.03</v>
      </c>
      <c r="AF9619">
        <v>33</v>
      </c>
      <c r="AG9619">
        <v>970</v>
      </c>
      <c r="AH9619">
        <v>12</v>
      </c>
      <c r="AI9619">
        <v>1</v>
      </c>
      <c r="AJ9619">
        <v>8</v>
      </c>
      <c r="AK9619">
        <v>72</v>
      </c>
      <c r="AL9619">
        <v>0.16</v>
      </c>
      <c r="AM9619">
        <v>5</v>
      </c>
      <c r="AN9619">
        <v>5</v>
      </c>
      <c r="AO9619">
        <v>83</v>
      </c>
      <c r="AP9619">
        <v>5</v>
      </c>
      <c r="AQ9619">
        <v>94</v>
      </c>
    </row>
    <row r="9620" spans="1:43" hidden="1" x14ac:dyDescent="0.25">
      <c r="A9620" t="s">
        <v>34971</v>
      </c>
      <c r="B9620" t="s">
        <v>34972</v>
      </c>
      <c r="C9620" s="1" t="str">
        <f t="shared" si="660"/>
        <v>21:0154</v>
      </c>
      <c r="D9620" s="1" t="str">
        <f t="shared" si="661"/>
        <v>21:0064</v>
      </c>
      <c r="E9620" t="s">
        <v>34973</v>
      </c>
      <c r="F9620" t="s">
        <v>34974</v>
      </c>
      <c r="H9620">
        <v>53.316116100000002</v>
      </c>
      <c r="I9620">
        <v>-124.2877982</v>
      </c>
      <c r="J9620" s="1" t="str">
        <f t="shared" si="663"/>
        <v>Till</v>
      </c>
      <c r="K9620" s="1" t="str">
        <f t="shared" si="662"/>
        <v>&lt;63 micron</v>
      </c>
      <c r="L9620">
        <v>0.1</v>
      </c>
      <c r="M9620">
        <v>2.2599999999999998</v>
      </c>
      <c r="N9620">
        <v>22</v>
      </c>
      <c r="O9620">
        <v>210</v>
      </c>
      <c r="P9620">
        <v>0.5</v>
      </c>
      <c r="Q9620">
        <v>2</v>
      </c>
      <c r="R9620">
        <v>0.84</v>
      </c>
      <c r="S9620">
        <v>0.25</v>
      </c>
      <c r="T9620">
        <v>15</v>
      </c>
      <c r="U9620">
        <v>38</v>
      </c>
      <c r="V9620">
        <v>63</v>
      </c>
      <c r="W9620">
        <v>3.77</v>
      </c>
      <c r="X9620">
        <v>5</v>
      </c>
      <c r="Z9620">
        <v>0.17</v>
      </c>
      <c r="AA9620">
        <v>10</v>
      </c>
      <c r="AB9620">
        <v>0.83</v>
      </c>
      <c r="AC9620">
        <v>755</v>
      </c>
      <c r="AD9620">
        <v>3</v>
      </c>
      <c r="AE9620">
        <v>0.04</v>
      </c>
      <c r="AF9620">
        <v>34</v>
      </c>
      <c r="AG9620">
        <v>840</v>
      </c>
      <c r="AH9620">
        <v>14</v>
      </c>
      <c r="AI9620">
        <v>1</v>
      </c>
      <c r="AJ9620">
        <v>10</v>
      </c>
      <c r="AK9620">
        <v>86</v>
      </c>
      <c r="AL9620">
        <v>0.13</v>
      </c>
      <c r="AM9620">
        <v>5</v>
      </c>
      <c r="AN9620">
        <v>5</v>
      </c>
      <c r="AO9620">
        <v>83</v>
      </c>
      <c r="AP9620">
        <v>5</v>
      </c>
      <c r="AQ9620">
        <v>114</v>
      </c>
    </row>
    <row r="9621" spans="1:43" hidden="1" x14ac:dyDescent="0.25">
      <c r="A9621" t="s">
        <v>34975</v>
      </c>
      <c r="B9621" t="s">
        <v>34976</v>
      </c>
      <c r="C9621" s="1" t="str">
        <f t="shared" si="660"/>
        <v>21:0154</v>
      </c>
      <c r="D9621" s="1" t="str">
        <f t="shared" si="661"/>
        <v>21:0064</v>
      </c>
      <c r="E9621" t="s">
        <v>34977</v>
      </c>
      <c r="F9621" t="s">
        <v>34978</v>
      </c>
      <c r="H9621">
        <v>53.318280899999998</v>
      </c>
      <c r="I9621">
        <v>-124.08849910000001</v>
      </c>
      <c r="J9621" s="1" t="str">
        <f t="shared" si="663"/>
        <v>Till</v>
      </c>
      <c r="K9621" s="1" t="str">
        <f t="shared" si="662"/>
        <v>&lt;63 micron</v>
      </c>
      <c r="L9621">
        <v>0.1</v>
      </c>
      <c r="M9621">
        <v>2.17</v>
      </c>
      <c r="N9621">
        <v>10</v>
      </c>
      <c r="O9621">
        <v>220</v>
      </c>
      <c r="P9621">
        <v>0.5</v>
      </c>
      <c r="Q9621">
        <v>1</v>
      </c>
      <c r="R9621">
        <v>0.97</v>
      </c>
      <c r="S9621">
        <v>0.25</v>
      </c>
      <c r="T9621">
        <v>19</v>
      </c>
      <c r="U9621">
        <v>38</v>
      </c>
      <c r="V9621">
        <v>41</v>
      </c>
      <c r="W9621">
        <v>4.2300000000000004</v>
      </c>
      <c r="X9621">
        <v>5</v>
      </c>
      <c r="Z9621">
        <v>0.18</v>
      </c>
      <c r="AA9621">
        <v>10</v>
      </c>
      <c r="AB9621">
        <v>0.98</v>
      </c>
      <c r="AC9621">
        <v>845</v>
      </c>
      <c r="AD9621">
        <v>1</v>
      </c>
      <c r="AE9621">
        <v>0.04</v>
      </c>
      <c r="AF9621">
        <v>39</v>
      </c>
      <c r="AG9621">
        <v>1060</v>
      </c>
      <c r="AH9621">
        <v>4</v>
      </c>
      <c r="AI9621">
        <v>1</v>
      </c>
      <c r="AJ9621">
        <v>9</v>
      </c>
      <c r="AK9621">
        <v>84</v>
      </c>
      <c r="AL9621">
        <v>0.16</v>
      </c>
      <c r="AM9621">
        <v>5</v>
      </c>
      <c r="AN9621">
        <v>5</v>
      </c>
      <c r="AO9621">
        <v>85</v>
      </c>
      <c r="AP9621">
        <v>5</v>
      </c>
      <c r="AQ9621">
        <v>92</v>
      </c>
    </row>
    <row r="9622" spans="1:43" hidden="1" x14ac:dyDescent="0.25">
      <c r="A9622" t="s">
        <v>34979</v>
      </c>
      <c r="B9622" t="s">
        <v>34980</v>
      </c>
      <c r="C9622" s="1" t="str">
        <f t="shared" si="660"/>
        <v>21:0154</v>
      </c>
      <c r="D9622" s="1" t="str">
        <f t="shared" si="661"/>
        <v>21:0064</v>
      </c>
      <c r="E9622" t="s">
        <v>34981</v>
      </c>
      <c r="F9622" t="s">
        <v>34982</v>
      </c>
      <c r="H9622">
        <v>53.299143899999997</v>
      </c>
      <c r="I9622">
        <v>-124.0159862</v>
      </c>
      <c r="J9622" s="1" t="str">
        <f t="shared" si="663"/>
        <v>Till</v>
      </c>
      <c r="K9622" s="1" t="str">
        <f t="shared" si="662"/>
        <v>&lt;63 micron</v>
      </c>
      <c r="L9622">
        <v>0.1</v>
      </c>
      <c r="M9622">
        <v>1.29</v>
      </c>
      <c r="N9622">
        <v>8</v>
      </c>
      <c r="O9622">
        <v>120</v>
      </c>
      <c r="P9622">
        <v>0.25</v>
      </c>
      <c r="Q9622">
        <v>1</v>
      </c>
      <c r="R9622">
        <v>0.72</v>
      </c>
      <c r="S9622">
        <v>0.25</v>
      </c>
      <c r="T9622">
        <v>11</v>
      </c>
      <c r="U9622">
        <v>36</v>
      </c>
      <c r="V9622">
        <v>27</v>
      </c>
      <c r="W9622">
        <v>3.2</v>
      </c>
      <c r="X9622">
        <v>5</v>
      </c>
      <c r="Z9622">
        <v>0.1</v>
      </c>
      <c r="AA9622">
        <v>10</v>
      </c>
      <c r="AB9622">
        <v>0.57999999999999996</v>
      </c>
      <c r="AC9622">
        <v>475</v>
      </c>
      <c r="AD9622">
        <v>1</v>
      </c>
      <c r="AE9622">
        <v>0.03</v>
      </c>
      <c r="AF9622">
        <v>24</v>
      </c>
      <c r="AG9622">
        <v>1080</v>
      </c>
      <c r="AH9622">
        <v>2</v>
      </c>
      <c r="AI9622">
        <v>1</v>
      </c>
      <c r="AJ9622">
        <v>6</v>
      </c>
      <c r="AK9622">
        <v>85</v>
      </c>
      <c r="AL9622">
        <v>0.16</v>
      </c>
      <c r="AM9622">
        <v>5</v>
      </c>
      <c r="AN9622">
        <v>5</v>
      </c>
      <c r="AO9622">
        <v>73</v>
      </c>
      <c r="AP9622">
        <v>5</v>
      </c>
      <c r="AQ9622">
        <v>70</v>
      </c>
    </row>
    <row r="9623" spans="1:43" hidden="1" x14ac:dyDescent="0.25">
      <c r="A9623" t="s">
        <v>34983</v>
      </c>
      <c r="B9623" t="s">
        <v>34984</v>
      </c>
      <c r="C9623" s="1" t="str">
        <f t="shared" si="660"/>
        <v>21:0154</v>
      </c>
      <c r="D9623" s="1" t="str">
        <f t="shared" si="661"/>
        <v>21:0064</v>
      </c>
      <c r="E9623" t="s">
        <v>34985</v>
      </c>
      <c r="F9623" t="s">
        <v>34986</v>
      </c>
      <c r="H9623">
        <v>53.309825600000003</v>
      </c>
      <c r="I9623">
        <v>-124.18344310000001</v>
      </c>
      <c r="J9623" s="1" t="str">
        <f t="shared" si="663"/>
        <v>Till</v>
      </c>
      <c r="K9623" s="1" t="str">
        <f t="shared" si="662"/>
        <v>&lt;63 micron</v>
      </c>
      <c r="L9623">
        <v>0.1</v>
      </c>
      <c r="M9623">
        <v>1.99</v>
      </c>
      <c r="N9623">
        <v>14</v>
      </c>
      <c r="O9623">
        <v>170</v>
      </c>
      <c r="P9623">
        <v>0.5</v>
      </c>
      <c r="Q9623">
        <v>1</v>
      </c>
      <c r="R9623">
        <v>0.71</v>
      </c>
      <c r="S9623">
        <v>0.25</v>
      </c>
      <c r="T9623">
        <v>14</v>
      </c>
      <c r="U9623">
        <v>40</v>
      </c>
      <c r="V9623">
        <v>40</v>
      </c>
      <c r="W9623">
        <v>4.07</v>
      </c>
      <c r="X9623">
        <v>5</v>
      </c>
      <c r="Z9623">
        <v>0.11</v>
      </c>
      <c r="AA9623">
        <v>10</v>
      </c>
      <c r="AB9623">
        <v>0.77</v>
      </c>
      <c r="AC9623">
        <v>640</v>
      </c>
      <c r="AD9623">
        <v>1</v>
      </c>
      <c r="AE9623">
        <v>0.03</v>
      </c>
      <c r="AF9623">
        <v>28</v>
      </c>
      <c r="AG9623">
        <v>930</v>
      </c>
      <c r="AH9623">
        <v>6</v>
      </c>
      <c r="AI9623">
        <v>1</v>
      </c>
      <c r="AJ9623">
        <v>10</v>
      </c>
      <c r="AK9623">
        <v>79</v>
      </c>
      <c r="AL9623">
        <v>0.15</v>
      </c>
      <c r="AM9623">
        <v>5</v>
      </c>
      <c r="AN9623">
        <v>5</v>
      </c>
      <c r="AO9623">
        <v>90</v>
      </c>
      <c r="AP9623">
        <v>5</v>
      </c>
      <c r="AQ9623">
        <v>92</v>
      </c>
    </row>
    <row r="9624" spans="1:43" hidden="1" x14ac:dyDescent="0.25">
      <c r="A9624" t="s">
        <v>34987</v>
      </c>
      <c r="B9624" t="s">
        <v>34988</v>
      </c>
      <c r="C9624" s="1" t="str">
        <f t="shared" si="660"/>
        <v>21:0154</v>
      </c>
      <c r="D9624" s="1" t="str">
        <f t="shared" si="661"/>
        <v>21:0064</v>
      </c>
      <c r="E9624" t="s">
        <v>34989</v>
      </c>
      <c r="F9624" t="s">
        <v>34990</v>
      </c>
      <c r="H9624">
        <v>53.343659799999998</v>
      </c>
      <c r="I9624">
        <v>-124.31746939999999</v>
      </c>
      <c r="J9624" s="1" t="str">
        <f t="shared" si="663"/>
        <v>Till</v>
      </c>
      <c r="K9624" s="1" t="str">
        <f t="shared" si="662"/>
        <v>&lt;63 micron</v>
      </c>
      <c r="L9624">
        <v>0.1</v>
      </c>
      <c r="M9624">
        <v>1.73</v>
      </c>
      <c r="N9624">
        <v>10</v>
      </c>
      <c r="O9624">
        <v>200</v>
      </c>
      <c r="P9624">
        <v>0.5</v>
      </c>
      <c r="Q9624">
        <v>1</v>
      </c>
      <c r="R9624">
        <v>0.77</v>
      </c>
      <c r="S9624">
        <v>0.25</v>
      </c>
      <c r="T9624">
        <v>12</v>
      </c>
      <c r="U9624">
        <v>30</v>
      </c>
      <c r="V9624">
        <v>36</v>
      </c>
      <c r="W9624">
        <v>3.38</v>
      </c>
      <c r="X9624">
        <v>5</v>
      </c>
      <c r="Z9624">
        <v>0.16</v>
      </c>
      <c r="AA9624">
        <v>10</v>
      </c>
      <c r="AB9624">
        <v>0.79</v>
      </c>
      <c r="AC9624">
        <v>570</v>
      </c>
      <c r="AD9624">
        <v>1</v>
      </c>
      <c r="AE9624">
        <v>0.05</v>
      </c>
      <c r="AF9624">
        <v>21</v>
      </c>
      <c r="AG9624">
        <v>1000</v>
      </c>
      <c r="AH9624">
        <v>4</v>
      </c>
      <c r="AI9624">
        <v>1</v>
      </c>
      <c r="AJ9624">
        <v>8</v>
      </c>
      <c r="AK9624">
        <v>73</v>
      </c>
      <c r="AL9624">
        <v>0.13</v>
      </c>
      <c r="AM9624">
        <v>5</v>
      </c>
      <c r="AN9624">
        <v>5</v>
      </c>
      <c r="AO9624">
        <v>77</v>
      </c>
      <c r="AP9624">
        <v>5</v>
      </c>
      <c r="AQ9624">
        <v>78</v>
      </c>
    </row>
    <row r="9625" spans="1:43" hidden="1" x14ac:dyDescent="0.25">
      <c r="A9625" t="s">
        <v>34991</v>
      </c>
      <c r="B9625" t="s">
        <v>34992</v>
      </c>
      <c r="C9625" s="1" t="str">
        <f t="shared" si="660"/>
        <v>21:0154</v>
      </c>
      <c r="D9625" s="1" t="str">
        <f t="shared" si="661"/>
        <v>21:0064</v>
      </c>
      <c r="E9625" t="s">
        <v>34993</v>
      </c>
      <c r="F9625" t="s">
        <v>34994</v>
      </c>
      <c r="H9625">
        <v>53.310250400000001</v>
      </c>
      <c r="I9625">
        <v>-124.2389903</v>
      </c>
      <c r="J9625" s="1" t="str">
        <f t="shared" si="663"/>
        <v>Till</v>
      </c>
      <c r="K9625" s="1" t="str">
        <f t="shared" si="662"/>
        <v>&lt;63 micron</v>
      </c>
      <c r="L9625">
        <v>0.1</v>
      </c>
      <c r="M9625">
        <v>1.95</v>
      </c>
      <c r="N9625">
        <v>1</v>
      </c>
      <c r="O9625">
        <v>180</v>
      </c>
      <c r="P9625">
        <v>0.5</v>
      </c>
      <c r="Q9625">
        <v>1</v>
      </c>
      <c r="R9625">
        <v>0.92</v>
      </c>
      <c r="S9625">
        <v>0.25</v>
      </c>
      <c r="T9625">
        <v>16</v>
      </c>
      <c r="U9625">
        <v>33</v>
      </c>
      <c r="V9625">
        <v>72</v>
      </c>
      <c r="W9625">
        <v>3.6</v>
      </c>
      <c r="X9625">
        <v>5</v>
      </c>
      <c r="Z9625">
        <v>0.14000000000000001</v>
      </c>
      <c r="AA9625">
        <v>10</v>
      </c>
      <c r="AB9625">
        <v>0.95</v>
      </c>
      <c r="AC9625">
        <v>655</v>
      </c>
      <c r="AD9625">
        <v>0.5</v>
      </c>
      <c r="AE9625">
        <v>0.03</v>
      </c>
      <c r="AF9625">
        <v>29</v>
      </c>
      <c r="AG9625">
        <v>1040</v>
      </c>
      <c r="AH9625">
        <v>6</v>
      </c>
      <c r="AI9625">
        <v>1</v>
      </c>
      <c r="AJ9625">
        <v>9</v>
      </c>
      <c r="AK9625">
        <v>76</v>
      </c>
      <c r="AL9625">
        <v>0.14000000000000001</v>
      </c>
      <c r="AM9625">
        <v>5</v>
      </c>
      <c r="AN9625">
        <v>5</v>
      </c>
      <c r="AO9625">
        <v>90</v>
      </c>
      <c r="AP9625">
        <v>5</v>
      </c>
      <c r="AQ9625">
        <v>78</v>
      </c>
    </row>
    <row r="9626" spans="1:43" hidden="1" x14ac:dyDescent="0.25">
      <c r="A9626" t="s">
        <v>34995</v>
      </c>
      <c r="B9626" t="s">
        <v>34996</v>
      </c>
      <c r="C9626" s="1" t="str">
        <f t="shared" si="660"/>
        <v>21:0154</v>
      </c>
      <c r="D9626" s="1" t="str">
        <f t="shared" si="661"/>
        <v>21:0064</v>
      </c>
      <c r="E9626" t="s">
        <v>34997</v>
      </c>
      <c r="F9626" t="s">
        <v>34998</v>
      </c>
      <c r="H9626">
        <v>53.380459500000001</v>
      </c>
      <c r="I9626">
        <v>-124.28147010000001</v>
      </c>
      <c r="J9626" s="1" t="str">
        <f t="shared" si="663"/>
        <v>Till</v>
      </c>
      <c r="K9626" s="1" t="str">
        <f t="shared" si="662"/>
        <v>&lt;63 micron</v>
      </c>
      <c r="L9626">
        <v>0.1</v>
      </c>
      <c r="M9626">
        <v>1.47</v>
      </c>
      <c r="N9626">
        <v>14</v>
      </c>
      <c r="O9626">
        <v>190</v>
      </c>
      <c r="P9626">
        <v>0.25</v>
      </c>
      <c r="Q9626">
        <v>1</v>
      </c>
      <c r="R9626">
        <v>0.69</v>
      </c>
      <c r="S9626">
        <v>0.25</v>
      </c>
      <c r="T9626">
        <v>11</v>
      </c>
      <c r="U9626">
        <v>30</v>
      </c>
      <c r="V9626">
        <v>28</v>
      </c>
      <c r="W9626">
        <v>3.21</v>
      </c>
      <c r="X9626">
        <v>5</v>
      </c>
      <c r="Z9626">
        <v>0.09</v>
      </c>
      <c r="AA9626">
        <v>10</v>
      </c>
      <c r="AB9626">
        <v>0.56999999999999995</v>
      </c>
      <c r="AC9626">
        <v>640</v>
      </c>
      <c r="AD9626">
        <v>0.5</v>
      </c>
      <c r="AE9626">
        <v>0.03</v>
      </c>
      <c r="AF9626">
        <v>24</v>
      </c>
      <c r="AG9626">
        <v>910</v>
      </c>
      <c r="AH9626">
        <v>6</v>
      </c>
      <c r="AI9626">
        <v>1</v>
      </c>
      <c r="AJ9626">
        <v>7</v>
      </c>
      <c r="AK9626">
        <v>63</v>
      </c>
      <c r="AL9626">
        <v>0.13</v>
      </c>
      <c r="AM9626">
        <v>5</v>
      </c>
      <c r="AN9626">
        <v>5</v>
      </c>
      <c r="AO9626">
        <v>67</v>
      </c>
      <c r="AP9626">
        <v>5</v>
      </c>
      <c r="AQ9626">
        <v>70</v>
      </c>
    </row>
    <row r="9627" spans="1:43" hidden="1" x14ac:dyDescent="0.25">
      <c r="A9627" t="s">
        <v>34999</v>
      </c>
      <c r="B9627" t="s">
        <v>35000</v>
      </c>
      <c r="C9627" s="1" t="str">
        <f t="shared" si="660"/>
        <v>21:0154</v>
      </c>
      <c r="D9627" s="1" t="str">
        <f t="shared" si="661"/>
        <v>21:0064</v>
      </c>
      <c r="E9627" t="s">
        <v>35001</v>
      </c>
      <c r="F9627" t="s">
        <v>35002</v>
      </c>
      <c r="H9627">
        <v>53.3879582</v>
      </c>
      <c r="I9627">
        <v>-124.1820003</v>
      </c>
      <c r="J9627" s="1" t="str">
        <f t="shared" si="663"/>
        <v>Till</v>
      </c>
      <c r="K9627" s="1" t="str">
        <f t="shared" si="662"/>
        <v>&lt;63 micron</v>
      </c>
      <c r="L9627">
        <v>0.1</v>
      </c>
      <c r="M9627">
        <v>1.97</v>
      </c>
      <c r="N9627">
        <v>8</v>
      </c>
      <c r="O9627">
        <v>470</v>
      </c>
      <c r="P9627">
        <v>0.5</v>
      </c>
      <c r="Q9627">
        <v>1</v>
      </c>
      <c r="R9627">
        <v>0.79</v>
      </c>
      <c r="S9627">
        <v>0.25</v>
      </c>
      <c r="T9627">
        <v>12</v>
      </c>
      <c r="U9627">
        <v>26</v>
      </c>
      <c r="V9627">
        <v>40</v>
      </c>
      <c r="W9627">
        <v>3.22</v>
      </c>
      <c r="X9627">
        <v>5</v>
      </c>
      <c r="Z9627">
        <v>0.23</v>
      </c>
      <c r="AA9627">
        <v>10</v>
      </c>
      <c r="AB9627">
        <v>0.78</v>
      </c>
      <c r="AC9627">
        <v>595</v>
      </c>
      <c r="AD9627">
        <v>1</v>
      </c>
      <c r="AE9627">
        <v>0.04</v>
      </c>
      <c r="AF9627">
        <v>27</v>
      </c>
      <c r="AG9627">
        <v>1090</v>
      </c>
      <c r="AH9627">
        <v>4</v>
      </c>
      <c r="AI9627">
        <v>1</v>
      </c>
      <c r="AJ9627">
        <v>8</v>
      </c>
      <c r="AK9627">
        <v>105</v>
      </c>
      <c r="AL9627">
        <v>0.11</v>
      </c>
      <c r="AM9627">
        <v>5</v>
      </c>
      <c r="AN9627">
        <v>5</v>
      </c>
      <c r="AO9627">
        <v>77</v>
      </c>
      <c r="AP9627">
        <v>5</v>
      </c>
      <c r="AQ9627">
        <v>86</v>
      </c>
    </row>
    <row r="9628" spans="1:43" hidden="1" x14ac:dyDescent="0.25">
      <c r="A9628" t="s">
        <v>35003</v>
      </c>
      <c r="B9628" t="s">
        <v>35004</v>
      </c>
      <c r="C9628" s="1" t="str">
        <f t="shared" si="660"/>
        <v>21:0154</v>
      </c>
      <c r="D9628" s="1" t="str">
        <f t="shared" si="661"/>
        <v>21:0064</v>
      </c>
      <c r="E9628" t="s">
        <v>35005</v>
      </c>
      <c r="F9628" t="s">
        <v>35006</v>
      </c>
      <c r="H9628">
        <v>53.543816700000001</v>
      </c>
      <c r="I9628">
        <v>-124.2753821</v>
      </c>
      <c r="J9628" s="1" t="str">
        <f t="shared" si="663"/>
        <v>Till</v>
      </c>
      <c r="K9628" s="1" t="str">
        <f t="shared" si="662"/>
        <v>&lt;63 micron</v>
      </c>
      <c r="L9628">
        <v>0.1</v>
      </c>
      <c r="M9628">
        <v>1.36</v>
      </c>
      <c r="N9628">
        <v>1</v>
      </c>
      <c r="O9628">
        <v>170</v>
      </c>
      <c r="P9628">
        <v>0.25</v>
      </c>
      <c r="Q9628">
        <v>1</v>
      </c>
      <c r="R9628">
        <v>0.67</v>
      </c>
      <c r="S9628">
        <v>0.25</v>
      </c>
      <c r="T9628">
        <v>13</v>
      </c>
      <c r="U9628">
        <v>43</v>
      </c>
      <c r="V9628">
        <v>20</v>
      </c>
      <c r="W9628">
        <v>3.44</v>
      </c>
      <c r="X9628">
        <v>5</v>
      </c>
      <c r="Z9628">
        <v>0.08</v>
      </c>
      <c r="AA9628">
        <v>10</v>
      </c>
      <c r="AB9628">
        <v>0.74</v>
      </c>
      <c r="AC9628">
        <v>405</v>
      </c>
      <c r="AD9628">
        <v>1</v>
      </c>
      <c r="AE9628">
        <v>0.03</v>
      </c>
      <c r="AF9628">
        <v>37</v>
      </c>
      <c r="AG9628">
        <v>1090</v>
      </c>
      <c r="AH9628">
        <v>2</v>
      </c>
      <c r="AI9628">
        <v>1</v>
      </c>
      <c r="AJ9628">
        <v>6</v>
      </c>
      <c r="AK9628">
        <v>106</v>
      </c>
      <c r="AL9628">
        <v>0.19</v>
      </c>
      <c r="AM9628">
        <v>5</v>
      </c>
      <c r="AN9628">
        <v>5</v>
      </c>
      <c r="AO9628">
        <v>71</v>
      </c>
      <c r="AP9628">
        <v>5</v>
      </c>
      <c r="AQ9628">
        <v>58</v>
      </c>
    </row>
    <row r="9629" spans="1:43" hidden="1" x14ac:dyDescent="0.25">
      <c r="A9629" t="s">
        <v>35007</v>
      </c>
      <c r="B9629" t="s">
        <v>35008</v>
      </c>
      <c r="C9629" s="1" t="str">
        <f t="shared" si="660"/>
        <v>21:0154</v>
      </c>
      <c r="D9629" s="1" t="str">
        <f t="shared" si="661"/>
        <v>21:0064</v>
      </c>
      <c r="E9629" t="s">
        <v>35005</v>
      </c>
      <c r="F9629" t="s">
        <v>35009</v>
      </c>
      <c r="H9629">
        <v>53.543816700000001</v>
      </c>
      <c r="I9629">
        <v>-124.2753821</v>
      </c>
      <c r="J9629" s="1" t="str">
        <f t="shared" si="663"/>
        <v>Till</v>
      </c>
      <c r="K9629" s="1" t="str">
        <f t="shared" si="662"/>
        <v>&lt;63 micron</v>
      </c>
      <c r="L9629">
        <v>0.1</v>
      </c>
      <c r="M9629">
        <v>1.36</v>
      </c>
      <c r="N9629">
        <v>1</v>
      </c>
      <c r="O9629">
        <v>180</v>
      </c>
      <c r="P9629">
        <v>0.25</v>
      </c>
      <c r="Q9629">
        <v>1</v>
      </c>
      <c r="R9629">
        <v>0.7</v>
      </c>
      <c r="S9629">
        <v>0.25</v>
      </c>
      <c r="T9629">
        <v>12</v>
      </c>
      <c r="U9629">
        <v>43</v>
      </c>
      <c r="V9629">
        <v>20</v>
      </c>
      <c r="W9629">
        <v>3.48</v>
      </c>
      <c r="X9629">
        <v>5</v>
      </c>
      <c r="Z9629">
        <v>0.08</v>
      </c>
      <c r="AA9629">
        <v>10</v>
      </c>
      <c r="AB9629">
        <v>0.78</v>
      </c>
      <c r="AC9629">
        <v>415</v>
      </c>
      <c r="AD9629">
        <v>0.5</v>
      </c>
      <c r="AE9629">
        <v>0.03</v>
      </c>
      <c r="AF9629">
        <v>38</v>
      </c>
      <c r="AG9629">
        <v>1090</v>
      </c>
      <c r="AH9629">
        <v>2</v>
      </c>
      <c r="AI9629">
        <v>1</v>
      </c>
      <c r="AJ9629">
        <v>6</v>
      </c>
      <c r="AK9629">
        <v>110</v>
      </c>
      <c r="AL9629">
        <v>0.2</v>
      </c>
      <c r="AM9629">
        <v>5</v>
      </c>
      <c r="AN9629">
        <v>5</v>
      </c>
      <c r="AO9629">
        <v>70</v>
      </c>
      <c r="AP9629">
        <v>5</v>
      </c>
      <c r="AQ9629">
        <v>60</v>
      </c>
    </row>
    <row r="9630" spans="1:43" hidden="1" x14ac:dyDescent="0.25">
      <c r="A9630" t="s">
        <v>35010</v>
      </c>
      <c r="B9630" t="s">
        <v>35011</v>
      </c>
      <c r="C9630" s="1" t="str">
        <f t="shared" ref="C9630:C9693" si="664">HYPERLINK("http://geochem.nrcan.gc.ca/cdogs/content/bdl/bdl210154_e.htm", "21:0154")</f>
        <v>21:0154</v>
      </c>
      <c r="D9630" s="1" t="str">
        <f t="shared" ref="D9630:D9693" si="665">HYPERLINK("http://geochem.nrcan.gc.ca/cdogs/content/svy/svy210064_e.htm", "21:0064")</f>
        <v>21:0064</v>
      </c>
      <c r="E9630" t="s">
        <v>35012</v>
      </c>
      <c r="F9630" t="s">
        <v>35013</v>
      </c>
      <c r="H9630">
        <v>53.552439900000003</v>
      </c>
      <c r="I9630">
        <v>-124.33768329999999</v>
      </c>
      <c r="J9630" s="1" t="str">
        <f t="shared" si="663"/>
        <v>Till</v>
      </c>
      <c r="K9630" s="1" t="str">
        <f t="shared" si="662"/>
        <v>&lt;63 micron</v>
      </c>
      <c r="L9630">
        <v>0.1</v>
      </c>
      <c r="M9630">
        <v>1.58</v>
      </c>
      <c r="N9630">
        <v>1</v>
      </c>
      <c r="O9630">
        <v>190</v>
      </c>
      <c r="P9630">
        <v>0.5</v>
      </c>
      <c r="Q9630">
        <v>1</v>
      </c>
      <c r="R9630">
        <v>1.2</v>
      </c>
      <c r="S9630">
        <v>0.25</v>
      </c>
      <c r="T9630">
        <v>16</v>
      </c>
      <c r="U9630">
        <v>35</v>
      </c>
      <c r="V9630">
        <v>24</v>
      </c>
      <c r="W9630">
        <v>3.72</v>
      </c>
      <c r="X9630">
        <v>5</v>
      </c>
      <c r="Z9630">
        <v>0.12</v>
      </c>
      <c r="AA9630">
        <v>10</v>
      </c>
      <c r="AB9630">
        <v>0.85</v>
      </c>
      <c r="AC9630">
        <v>565</v>
      </c>
      <c r="AD9630">
        <v>1</v>
      </c>
      <c r="AE9630">
        <v>0.04</v>
      </c>
      <c r="AF9630">
        <v>35</v>
      </c>
      <c r="AG9630">
        <v>1090</v>
      </c>
      <c r="AH9630">
        <v>6</v>
      </c>
      <c r="AI9630">
        <v>1</v>
      </c>
      <c r="AJ9630">
        <v>7</v>
      </c>
      <c r="AK9630">
        <v>82</v>
      </c>
      <c r="AL9630">
        <v>0.17</v>
      </c>
      <c r="AM9630">
        <v>5</v>
      </c>
      <c r="AN9630">
        <v>5</v>
      </c>
      <c r="AO9630">
        <v>77</v>
      </c>
      <c r="AP9630">
        <v>5</v>
      </c>
      <c r="AQ9630">
        <v>70</v>
      </c>
    </row>
    <row r="9631" spans="1:43" hidden="1" x14ac:dyDescent="0.25">
      <c r="A9631" t="s">
        <v>35014</v>
      </c>
      <c r="B9631" t="s">
        <v>35015</v>
      </c>
      <c r="C9631" s="1" t="str">
        <f t="shared" si="664"/>
        <v>21:0154</v>
      </c>
      <c r="D9631" s="1" t="str">
        <f t="shared" si="665"/>
        <v>21:0064</v>
      </c>
      <c r="E9631" t="s">
        <v>35016</v>
      </c>
      <c r="F9631" t="s">
        <v>35017</v>
      </c>
      <c r="H9631">
        <v>53.536761200000001</v>
      </c>
      <c r="I9631">
        <v>-124.46364269999999</v>
      </c>
      <c r="J9631" s="1" t="str">
        <f t="shared" si="663"/>
        <v>Till</v>
      </c>
      <c r="K9631" s="1" t="str">
        <f t="shared" ref="K9631:K9694" si="666">HYPERLINK("http://geochem.nrcan.gc.ca/cdogs/content/kwd/kwd080004_e.htm", "&lt;63 micron")</f>
        <v>&lt;63 micron</v>
      </c>
      <c r="L9631">
        <v>0.1</v>
      </c>
      <c r="M9631">
        <v>1.49</v>
      </c>
      <c r="N9631">
        <v>6</v>
      </c>
      <c r="O9631">
        <v>170</v>
      </c>
      <c r="P9631">
        <v>0.5</v>
      </c>
      <c r="Q9631">
        <v>1</v>
      </c>
      <c r="R9631">
        <v>0.77</v>
      </c>
      <c r="S9631">
        <v>0.25</v>
      </c>
      <c r="T9631">
        <v>14</v>
      </c>
      <c r="U9631">
        <v>33</v>
      </c>
      <c r="V9631">
        <v>23</v>
      </c>
      <c r="W9631">
        <v>3.75</v>
      </c>
      <c r="X9631">
        <v>5</v>
      </c>
      <c r="Z9631">
        <v>0.1</v>
      </c>
      <c r="AA9631">
        <v>10</v>
      </c>
      <c r="AB9631">
        <v>0.63</v>
      </c>
      <c r="AC9631">
        <v>610</v>
      </c>
      <c r="AD9631">
        <v>1</v>
      </c>
      <c r="AE9631">
        <v>0.04</v>
      </c>
      <c r="AF9631">
        <v>24</v>
      </c>
      <c r="AG9631">
        <v>1180</v>
      </c>
      <c r="AH9631">
        <v>6</v>
      </c>
      <c r="AI9631">
        <v>1</v>
      </c>
      <c r="AJ9631">
        <v>7</v>
      </c>
      <c r="AK9631">
        <v>104</v>
      </c>
      <c r="AL9631">
        <v>0.19</v>
      </c>
      <c r="AM9631">
        <v>5</v>
      </c>
      <c r="AN9631">
        <v>5</v>
      </c>
      <c r="AO9631">
        <v>77</v>
      </c>
      <c r="AP9631">
        <v>5</v>
      </c>
      <c r="AQ9631">
        <v>78</v>
      </c>
    </row>
    <row r="9632" spans="1:43" hidden="1" x14ac:dyDescent="0.25">
      <c r="A9632" t="s">
        <v>35018</v>
      </c>
      <c r="B9632" t="s">
        <v>35019</v>
      </c>
      <c r="C9632" s="1" t="str">
        <f t="shared" si="664"/>
        <v>21:0154</v>
      </c>
      <c r="D9632" s="1" t="str">
        <f t="shared" si="665"/>
        <v>21:0064</v>
      </c>
      <c r="E9632" t="s">
        <v>35020</v>
      </c>
      <c r="F9632" t="s">
        <v>35021</v>
      </c>
      <c r="H9632">
        <v>53.531440400000001</v>
      </c>
      <c r="I9632">
        <v>-124.3974487</v>
      </c>
      <c r="J9632" s="1" t="str">
        <f t="shared" si="663"/>
        <v>Till</v>
      </c>
      <c r="K9632" s="1" t="str">
        <f t="shared" si="666"/>
        <v>&lt;63 micron</v>
      </c>
      <c r="L9632">
        <v>0.1</v>
      </c>
      <c r="M9632">
        <v>1.91</v>
      </c>
      <c r="N9632">
        <v>1</v>
      </c>
      <c r="O9632">
        <v>150</v>
      </c>
      <c r="P9632">
        <v>0.5</v>
      </c>
      <c r="Q9632">
        <v>1</v>
      </c>
      <c r="R9632">
        <v>0.74</v>
      </c>
      <c r="S9632">
        <v>0.25</v>
      </c>
      <c r="T9632">
        <v>15</v>
      </c>
      <c r="U9632">
        <v>40</v>
      </c>
      <c r="V9632">
        <v>32</v>
      </c>
      <c r="W9632">
        <v>4.0599999999999996</v>
      </c>
      <c r="X9632">
        <v>5</v>
      </c>
      <c r="Z9632">
        <v>0.12</v>
      </c>
      <c r="AA9632">
        <v>10</v>
      </c>
      <c r="AB9632">
        <v>1.08</v>
      </c>
      <c r="AC9632">
        <v>535</v>
      </c>
      <c r="AD9632">
        <v>0.5</v>
      </c>
      <c r="AE9632">
        <v>0.04</v>
      </c>
      <c r="AF9632">
        <v>46</v>
      </c>
      <c r="AG9632">
        <v>970</v>
      </c>
      <c r="AH9632">
        <v>8</v>
      </c>
      <c r="AI9632">
        <v>1</v>
      </c>
      <c r="AJ9632">
        <v>8</v>
      </c>
      <c r="AK9632">
        <v>92</v>
      </c>
      <c r="AL9632">
        <v>0.16</v>
      </c>
      <c r="AM9632">
        <v>5</v>
      </c>
      <c r="AN9632">
        <v>5</v>
      </c>
      <c r="AO9632">
        <v>73</v>
      </c>
      <c r="AP9632">
        <v>5</v>
      </c>
      <c r="AQ9632">
        <v>76</v>
      </c>
    </row>
    <row r="9633" spans="1:43" hidden="1" x14ac:dyDescent="0.25">
      <c r="A9633" t="s">
        <v>35022</v>
      </c>
      <c r="B9633" t="s">
        <v>35023</v>
      </c>
      <c r="C9633" s="1" t="str">
        <f t="shared" si="664"/>
        <v>21:0154</v>
      </c>
      <c r="D9633" s="1" t="str">
        <f t="shared" si="665"/>
        <v>21:0064</v>
      </c>
      <c r="E9633" t="s">
        <v>35024</v>
      </c>
      <c r="F9633" t="s">
        <v>35025</v>
      </c>
      <c r="H9633">
        <v>53.5586354</v>
      </c>
      <c r="I9633">
        <v>-124.4538292</v>
      </c>
      <c r="J9633" s="1" t="str">
        <f t="shared" si="663"/>
        <v>Till</v>
      </c>
      <c r="K9633" s="1" t="str">
        <f t="shared" si="666"/>
        <v>&lt;63 micron</v>
      </c>
      <c r="L9633">
        <v>0.1</v>
      </c>
      <c r="M9633">
        <v>1.52</v>
      </c>
      <c r="N9633">
        <v>1</v>
      </c>
      <c r="O9633">
        <v>180</v>
      </c>
      <c r="P9633">
        <v>0.25</v>
      </c>
      <c r="Q9633">
        <v>1</v>
      </c>
      <c r="R9633">
        <v>0.71</v>
      </c>
      <c r="S9633">
        <v>0.25</v>
      </c>
      <c r="T9633">
        <v>15</v>
      </c>
      <c r="U9633">
        <v>40</v>
      </c>
      <c r="V9633">
        <v>24</v>
      </c>
      <c r="W9633">
        <v>3.9</v>
      </c>
      <c r="X9633">
        <v>5</v>
      </c>
      <c r="Z9633">
        <v>0.09</v>
      </c>
      <c r="AA9633">
        <v>10</v>
      </c>
      <c r="AB9633">
        <v>0.81</v>
      </c>
      <c r="AC9633">
        <v>580</v>
      </c>
      <c r="AD9633">
        <v>1</v>
      </c>
      <c r="AE9633">
        <v>0.03</v>
      </c>
      <c r="AF9633">
        <v>38</v>
      </c>
      <c r="AG9633">
        <v>1120</v>
      </c>
      <c r="AH9633">
        <v>2</v>
      </c>
      <c r="AI9633">
        <v>1</v>
      </c>
      <c r="AJ9633">
        <v>8</v>
      </c>
      <c r="AK9633">
        <v>98</v>
      </c>
      <c r="AL9633">
        <v>0.17</v>
      </c>
      <c r="AM9633">
        <v>5</v>
      </c>
      <c r="AN9633">
        <v>5</v>
      </c>
      <c r="AO9633">
        <v>78</v>
      </c>
      <c r="AP9633">
        <v>5</v>
      </c>
      <c r="AQ9633">
        <v>64</v>
      </c>
    </row>
    <row r="9634" spans="1:43" hidden="1" x14ac:dyDescent="0.25">
      <c r="A9634" t="s">
        <v>35026</v>
      </c>
      <c r="B9634" t="s">
        <v>35027</v>
      </c>
      <c r="C9634" s="1" t="str">
        <f t="shared" si="664"/>
        <v>21:0154</v>
      </c>
      <c r="D9634" s="1" t="str">
        <f t="shared" si="665"/>
        <v>21:0064</v>
      </c>
      <c r="E9634" t="s">
        <v>35028</v>
      </c>
      <c r="F9634" t="s">
        <v>35029</v>
      </c>
      <c r="H9634">
        <v>53.558939899999999</v>
      </c>
      <c r="I9634">
        <v>-124.39042860000001</v>
      </c>
      <c r="J9634" s="1" t="str">
        <f t="shared" si="663"/>
        <v>Till</v>
      </c>
      <c r="K9634" s="1" t="str">
        <f t="shared" si="666"/>
        <v>&lt;63 micron</v>
      </c>
      <c r="L9634">
        <v>0.1</v>
      </c>
      <c r="M9634">
        <v>2.92</v>
      </c>
      <c r="N9634">
        <v>1</v>
      </c>
      <c r="O9634">
        <v>300</v>
      </c>
      <c r="P9634">
        <v>1</v>
      </c>
      <c r="Q9634">
        <v>1</v>
      </c>
      <c r="R9634">
        <v>0.8</v>
      </c>
      <c r="S9634">
        <v>0.25</v>
      </c>
      <c r="T9634">
        <v>13</v>
      </c>
      <c r="U9634">
        <v>61</v>
      </c>
      <c r="V9634">
        <v>25</v>
      </c>
      <c r="W9634">
        <v>5.8</v>
      </c>
      <c r="X9634">
        <v>5</v>
      </c>
      <c r="Z9634">
        <v>0.08</v>
      </c>
      <c r="AA9634">
        <v>40</v>
      </c>
      <c r="AB9634">
        <v>0.61</v>
      </c>
      <c r="AC9634">
        <v>415</v>
      </c>
      <c r="AD9634">
        <v>1</v>
      </c>
      <c r="AE9634">
        <v>5.0000000000000001E-3</v>
      </c>
      <c r="AF9634">
        <v>26</v>
      </c>
      <c r="AG9634">
        <v>1600</v>
      </c>
      <c r="AH9634">
        <v>6</v>
      </c>
      <c r="AI9634">
        <v>1</v>
      </c>
      <c r="AJ9634">
        <v>18</v>
      </c>
      <c r="AK9634">
        <v>73</v>
      </c>
      <c r="AL9634">
        <v>0.26</v>
      </c>
      <c r="AM9634">
        <v>5</v>
      </c>
      <c r="AN9634">
        <v>5</v>
      </c>
      <c r="AO9634">
        <v>130</v>
      </c>
      <c r="AP9634">
        <v>5</v>
      </c>
      <c r="AQ9634">
        <v>118</v>
      </c>
    </row>
    <row r="9635" spans="1:43" hidden="1" x14ac:dyDescent="0.25">
      <c r="A9635" t="s">
        <v>35030</v>
      </c>
      <c r="B9635" t="s">
        <v>35031</v>
      </c>
      <c r="C9635" s="1" t="str">
        <f t="shared" si="664"/>
        <v>21:0154</v>
      </c>
      <c r="D9635" s="1" t="str">
        <f t="shared" si="665"/>
        <v>21:0064</v>
      </c>
      <c r="E9635" t="s">
        <v>35032</v>
      </c>
      <c r="F9635" t="s">
        <v>35033</v>
      </c>
      <c r="H9635">
        <v>53.515630700000003</v>
      </c>
      <c r="I9635">
        <v>-124.3731736</v>
      </c>
      <c r="J9635" s="1" t="str">
        <f t="shared" si="663"/>
        <v>Till</v>
      </c>
      <c r="K9635" s="1" t="str">
        <f t="shared" si="666"/>
        <v>&lt;63 micron</v>
      </c>
      <c r="L9635">
        <v>0.1</v>
      </c>
      <c r="M9635">
        <v>1.34</v>
      </c>
      <c r="N9635">
        <v>1</v>
      </c>
      <c r="O9635">
        <v>170</v>
      </c>
      <c r="P9635">
        <v>0.25</v>
      </c>
      <c r="Q9635">
        <v>1</v>
      </c>
      <c r="R9635">
        <v>0.57999999999999996</v>
      </c>
      <c r="S9635">
        <v>0.25</v>
      </c>
      <c r="T9635">
        <v>18</v>
      </c>
      <c r="U9635">
        <v>49</v>
      </c>
      <c r="V9635">
        <v>39</v>
      </c>
      <c r="W9635">
        <v>3.97</v>
      </c>
      <c r="X9635">
        <v>5</v>
      </c>
      <c r="Z9635">
        <v>0.06</v>
      </c>
      <c r="AA9635">
        <v>10</v>
      </c>
      <c r="AB9635">
        <v>1.05</v>
      </c>
      <c r="AC9635">
        <v>535</v>
      </c>
      <c r="AD9635">
        <v>0.5</v>
      </c>
      <c r="AE9635">
        <v>0.03</v>
      </c>
      <c r="AF9635">
        <v>65</v>
      </c>
      <c r="AG9635">
        <v>770</v>
      </c>
      <c r="AH9635">
        <v>2</v>
      </c>
      <c r="AI9635">
        <v>1</v>
      </c>
      <c r="AJ9635">
        <v>7</v>
      </c>
      <c r="AK9635">
        <v>72</v>
      </c>
      <c r="AL9635">
        <v>0.15</v>
      </c>
      <c r="AM9635">
        <v>5</v>
      </c>
      <c r="AN9635">
        <v>5</v>
      </c>
      <c r="AO9635">
        <v>60</v>
      </c>
      <c r="AP9635">
        <v>5</v>
      </c>
      <c r="AQ9635">
        <v>70</v>
      </c>
    </row>
    <row r="9636" spans="1:43" hidden="1" x14ac:dyDescent="0.25">
      <c r="A9636" t="s">
        <v>35034</v>
      </c>
      <c r="B9636" t="s">
        <v>35035</v>
      </c>
      <c r="C9636" s="1" t="str">
        <f t="shared" si="664"/>
        <v>21:0154</v>
      </c>
      <c r="D9636" s="1" t="str">
        <f t="shared" si="665"/>
        <v>21:0064</v>
      </c>
      <c r="E9636" t="s">
        <v>35032</v>
      </c>
      <c r="F9636" t="s">
        <v>35036</v>
      </c>
      <c r="H9636">
        <v>53.515630700000003</v>
      </c>
      <c r="I9636">
        <v>-124.3731736</v>
      </c>
      <c r="J9636" s="1" t="str">
        <f t="shared" si="663"/>
        <v>Till</v>
      </c>
      <c r="K9636" s="1" t="str">
        <f t="shared" si="666"/>
        <v>&lt;63 micron</v>
      </c>
      <c r="L9636">
        <v>0.1</v>
      </c>
      <c r="M9636">
        <v>1.5</v>
      </c>
      <c r="N9636">
        <v>6</v>
      </c>
      <c r="O9636">
        <v>170</v>
      </c>
      <c r="P9636">
        <v>0.25</v>
      </c>
      <c r="Q9636">
        <v>1</v>
      </c>
      <c r="R9636">
        <v>0.64</v>
      </c>
      <c r="S9636">
        <v>0.25</v>
      </c>
      <c r="T9636">
        <v>19</v>
      </c>
      <c r="U9636">
        <v>52</v>
      </c>
      <c r="V9636">
        <v>41</v>
      </c>
      <c r="W9636">
        <v>4.2300000000000004</v>
      </c>
      <c r="X9636">
        <v>5</v>
      </c>
      <c r="Z9636">
        <v>7.0000000000000007E-2</v>
      </c>
      <c r="AA9636">
        <v>10</v>
      </c>
      <c r="AB9636">
        <v>1.1100000000000001</v>
      </c>
      <c r="AC9636">
        <v>565</v>
      </c>
      <c r="AD9636">
        <v>0.5</v>
      </c>
      <c r="AE9636">
        <v>0.04</v>
      </c>
      <c r="AF9636">
        <v>67</v>
      </c>
      <c r="AG9636">
        <v>800</v>
      </c>
      <c r="AH9636">
        <v>2</v>
      </c>
      <c r="AI9636">
        <v>1</v>
      </c>
      <c r="AJ9636">
        <v>8</v>
      </c>
      <c r="AK9636">
        <v>78</v>
      </c>
      <c r="AL9636">
        <v>0.18</v>
      </c>
      <c r="AM9636">
        <v>5</v>
      </c>
      <c r="AN9636">
        <v>5</v>
      </c>
      <c r="AO9636">
        <v>66</v>
      </c>
      <c r="AP9636">
        <v>5</v>
      </c>
      <c r="AQ9636">
        <v>76</v>
      </c>
    </row>
    <row r="9637" spans="1:43" hidden="1" x14ac:dyDescent="0.25">
      <c r="A9637" t="s">
        <v>35037</v>
      </c>
      <c r="B9637" t="s">
        <v>35038</v>
      </c>
      <c r="C9637" s="1" t="str">
        <f t="shared" si="664"/>
        <v>21:0154</v>
      </c>
      <c r="D9637" s="1" t="str">
        <f t="shared" si="665"/>
        <v>21:0064</v>
      </c>
      <c r="E9637" t="s">
        <v>35039</v>
      </c>
      <c r="F9637" t="s">
        <v>35040</v>
      </c>
      <c r="H9637">
        <v>53.494072699999997</v>
      </c>
      <c r="I9637">
        <v>-124.37172320000001</v>
      </c>
      <c r="J9637" s="1" t="str">
        <f t="shared" si="663"/>
        <v>Till</v>
      </c>
      <c r="K9637" s="1" t="str">
        <f t="shared" si="666"/>
        <v>&lt;63 micron</v>
      </c>
      <c r="L9637">
        <v>0.1</v>
      </c>
      <c r="M9637">
        <v>1.55</v>
      </c>
      <c r="N9637">
        <v>18</v>
      </c>
      <c r="O9637">
        <v>390</v>
      </c>
      <c r="P9637">
        <v>0.5</v>
      </c>
      <c r="Q9637">
        <v>1</v>
      </c>
      <c r="R9637">
        <v>0.65</v>
      </c>
      <c r="S9637">
        <v>0.25</v>
      </c>
      <c r="T9637">
        <v>15</v>
      </c>
      <c r="U9637">
        <v>32</v>
      </c>
      <c r="V9637">
        <v>39</v>
      </c>
      <c r="W9637">
        <v>4.0999999999999996</v>
      </c>
      <c r="X9637">
        <v>5</v>
      </c>
      <c r="Z9637">
        <v>0.09</v>
      </c>
      <c r="AA9637">
        <v>10</v>
      </c>
      <c r="AB9637">
        <v>0.46</v>
      </c>
      <c r="AC9637">
        <v>775</v>
      </c>
      <c r="AD9637">
        <v>1</v>
      </c>
      <c r="AE9637">
        <v>0.03</v>
      </c>
      <c r="AF9637">
        <v>23</v>
      </c>
      <c r="AG9637">
        <v>950</v>
      </c>
      <c r="AH9637">
        <v>6</v>
      </c>
      <c r="AI9637">
        <v>1</v>
      </c>
      <c r="AJ9637">
        <v>10</v>
      </c>
      <c r="AK9637">
        <v>76</v>
      </c>
      <c r="AL9637">
        <v>0.13</v>
      </c>
      <c r="AM9637">
        <v>5</v>
      </c>
      <c r="AN9637">
        <v>5</v>
      </c>
      <c r="AO9637">
        <v>86</v>
      </c>
      <c r="AP9637">
        <v>5</v>
      </c>
      <c r="AQ9637">
        <v>78</v>
      </c>
    </row>
    <row r="9638" spans="1:43" hidden="1" x14ac:dyDescent="0.25">
      <c r="A9638" t="s">
        <v>35041</v>
      </c>
      <c r="B9638" t="s">
        <v>35042</v>
      </c>
      <c r="C9638" s="1" t="str">
        <f t="shared" si="664"/>
        <v>21:0154</v>
      </c>
      <c r="D9638" s="1" t="str">
        <f t="shared" si="665"/>
        <v>21:0064</v>
      </c>
      <c r="E9638" t="s">
        <v>35043</v>
      </c>
      <c r="F9638" t="s">
        <v>35044</v>
      </c>
      <c r="H9638">
        <v>53.500687900000003</v>
      </c>
      <c r="I9638">
        <v>-124.3352996</v>
      </c>
      <c r="J9638" s="1" t="str">
        <f t="shared" si="663"/>
        <v>Till</v>
      </c>
      <c r="K9638" s="1" t="str">
        <f t="shared" si="666"/>
        <v>&lt;63 micron</v>
      </c>
      <c r="L9638">
        <v>0.1</v>
      </c>
      <c r="M9638">
        <v>1.95</v>
      </c>
      <c r="N9638">
        <v>1</v>
      </c>
      <c r="O9638">
        <v>140</v>
      </c>
      <c r="P9638">
        <v>0.5</v>
      </c>
      <c r="Q9638">
        <v>1</v>
      </c>
      <c r="R9638">
        <v>0.77</v>
      </c>
      <c r="S9638">
        <v>0.25</v>
      </c>
      <c r="T9638">
        <v>23</v>
      </c>
      <c r="U9638">
        <v>63</v>
      </c>
      <c r="V9638">
        <v>44</v>
      </c>
      <c r="W9638">
        <v>4.8099999999999996</v>
      </c>
      <c r="X9638">
        <v>5</v>
      </c>
      <c r="Z9638">
        <v>0.1</v>
      </c>
      <c r="AA9638">
        <v>10</v>
      </c>
      <c r="AB9638">
        <v>1.52</v>
      </c>
      <c r="AC9638">
        <v>580</v>
      </c>
      <c r="AD9638">
        <v>1</v>
      </c>
      <c r="AE9638">
        <v>0.04</v>
      </c>
      <c r="AF9638">
        <v>77</v>
      </c>
      <c r="AG9638">
        <v>860</v>
      </c>
      <c r="AH9638">
        <v>2</v>
      </c>
      <c r="AI9638">
        <v>1</v>
      </c>
      <c r="AJ9638">
        <v>9</v>
      </c>
      <c r="AK9638">
        <v>88</v>
      </c>
      <c r="AL9638">
        <v>0.2</v>
      </c>
      <c r="AM9638">
        <v>5</v>
      </c>
      <c r="AN9638">
        <v>5</v>
      </c>
      <c r="AO9638">
        <v>81</v>
      </c>
      <c r="AP9638">
        <v>5</v>
      </c>
      <c r="AQ9638">
        <v>78</v>
      </c>
    </row>
    <row r="9639" spans="1:43" hidden="1" x14ac:dyDescent="0.25">
      <c r="A9639" t="s">
        <v>35045</v>
      </c>
      <c r="B9639" t="s">
        <v>35046</v>
      </c>
      <c r="C9639" s="1" t="str">
        <f t="shared" si="664"/>
        <v>21:0154</v>
      </c>
      <c r="D9639" s="1" t="str">
        <f t="shared" si="665"/>
        <v>21:0064</v>
      </c>
      <c r="E9639" t="s">
        <v>35047</v>
      </c>
      <c r="F9639" t="s">
        <v>35048</v>
      </c>
      <c r="H9639">
        <v>53.481393300000001</v>
      </c>
      <c r="I9639">
        <v>-124.2914423</v>
      </c>
      <c r="J9639" s="1" t="str">
        <f t="shared" ref="J9639:J9702" si="667">HYPERLINK("http://geochem.nrcan.gc.ca/cdogs/content/kwd/kwd020044_e.htm", "Till")</f>
        <v>Till</v>
      </c>
      <c r="K9639" s="1" t="str">
        <f t="shared" si="666"/>
        <v>&lt;63 micron</v>
      </c>
      <c r="L9639">
        <v>0.1</v>
      </c>
      <c r="M9639">
        <v>1.74</v>
      </c>
      <c r="N9639">
        <v>8</v>
      </c>
      <c r="O9639">
        <v>180</v>
      </c>
      <c r="P9639">
        <v>0.5</v>
      </c>
      <c r="Q9639">
        <v>1</v>
      </c>
      <c r="R9639">
        <v>0.74</v>
      </c>
      <c r="S9639">
        <v>0.25</v>
      </c>
      <c r="T9639">
        <v>17</v>
      </c>
      <c r="U9639">
        <v>44</v>
      </c>
      <c r="V9639">
        <v>37</v>
      </c>
      <c r="W9639">
        <v>4.34</v>
      </c>
      <c r="X9639">
        <v>5</v>
      </c>
      <c r="Z9639">
        <v>0.09</v>
      </c>
      <c r="AA9639">
        <v>10</v>
      </c>
      <c r="AB9639">
        <v>0.91</v>
      </c>
      <c r="AC9639">
        <v>690</v>
      </c>
      <c r="AD9639">
        <v>1</v>
      </c>
      <c r="AE9639">
        <v>0.04</v>
      </c>
      <c r="AF9639">
        <v>41</v>
      </c>
      <c r="AG9639">
        <v>960</v>
      </c>
      <c r="AH9639">
        <v>4</v>
      </c>
      <c r="AI9639">
        <v>1</v>
      </c>
      <c r="AJ9639">
        <v>9</v>
      </c>
      <c r="AK9639">
        <v>83</v>
      </c>
      <c r="AL9639">
        <v>0.17</v>
      </c>
      <c r="AM9639">
        <v>5</v>
      </c>
      <c r="AN9639">
        <v>5</v>
      </c>
      <c r="AO9639">
        <v>86</v>
      </c>
      <c r="AP9639">
        <v>5</v>
      </c>
      <c r="AQ9639">
        <v>74</v>
      </c>
    </row>
    <row r="9640" spans="1:43" hidden="1" x14ac:dyDescent="0.25">
      <c r="A9640" t="s">
        <v>35049</v>
      </c>
      <c r="B9640" t="s">
        <v>35050</v>
      </c>
      <c r="C9640" s="1" t="str">
        <f t="shared" si="664"/>
        <v>21:0154</v>
      </c>
      <c r="D9640" s="1" t="str">
        <f t="shared" si="665"/>
        <v>21:0064</v>
      </c>
      <c r="E9640" t="s">
        <v>35051</v>
      </c>
      <c r="F9640" t="s">
        <v>35052</v>
      </c>
      <c r="H9640">
        <v>53.476425300000002</v>
      </c>
      <c r="I9640">
        <v>-124.37416760000001</v>
      </c>
      <c r="J9640" s="1" t="str">
        <f t="shared" si="667"/>
        <v>Till</v>
      </c>
      <c r="K9640" s="1" t="str">
        <f t="shared" si="666"/>
        <v>&lt;63 micron</v>
      </c>
      <c r="L9640">
        <v>0.1</v>
      </c>
      <c r="M9640">
        <v>1.71</v>
      </c>
      <c r="N9640">
        <v>4</v>
      </c>
      <c r="O9640">
        <v>170</v>
      </c>
      <c r="P9640">
        <v>0.5</v>
      </c>
      <c r="Q9640">
        <v>1</v>
      </c>
      <c r="R9640">
        <v>0.71</v>
      </c>
      <c r="S9640">
        <v>0.25</v>
      </c>
      <c r="T9640">
        <v>16</v>
      </c>
      <c r="U9640">
        <v>35</v>
      </c>
      <c r="V9640">
        <v>36</v>
      </c>
      <c r="W9640">
        <v>4.29</v>
      </c>
      <c r="X9640">
        <v>5</v>
      </c>
      <c r="Z9640">
        <v>0.1</v>
      </c>
      <c r="AA9640">
        <v>10</v>
      </c>
      <c r="AB9640">
        <v>0.79</v>
      </c>
      <c r="AC9640">
        <v>870</v>
      </c>
      <c r="AD9640">
        <v>0.5</v>
      </c>
      <c r="AE9640">
        <v>0.04</v>
      </c>
      <c r="AF9640">
        <v>36</v>
      </c>
      <c r="AG9640">
        <v>950</v>
      </c>
      <c r="AH9640">
        <v>8</v>
      </c>
      <c r="AI9640">
        <v>1</v>
      </c>
      <c r="AJ9640">
        <v>9</v>
      </c>
      <c r="AK9640">
        <v>66</v>
      </c>
      <c r="AL9640">
        <v>0.13</v>
      </c>
      <c r="AM9640">
        <v>5</v>
      </c>
      <c r="AN9640">
        <v>5</v>
      </c>
      <c r="AO9640">
        <v>77</v>
      </c>
      <c r="AP9640">
        <v>5</v>
      </c>
      <c r="AQ9640">
        <v>82</v>
      </c>
    </row>
    <row r="9641" spans="1:43" hidden="1" x14ac:dyDescent="0.25">
      <c r="A9641" t="s">
        <v>35053</v>
      </c>
      <c r="B9641" t="s">
        <v>35054</v>
      </c>
      <c r="C9641" s="1" t="str">
        <f t="shared" si="664"/>
        <v>21:0154</v>
      </c>
      <c r="D9641" s="1" t="str">
        <f t="shared" si="665"/>
        <v>21:0064</v>
      </c>
      <c r="E9641" t="s">
        <v>35055</v>
      </c>
      <c r="F9641" t="s">
        <v>35056</v>
      </c>
      <c r="H9641">
        <v>53.4358036</v>
      </c>
      <c r="I9641">
        <v>-124.3575014</v>
      </c>
      <c r="J9641" s="1" t="str">
        <f t="shared" si="667"/>
        <v>Till</v>
      </c>
      <c r="K9641" s="1" t="str">
        <f t="shared" si="666"/>
        <v>&lt;63 micron</v>
      </c>
      <c r="L9641">
        <v>0.1</v>
      </c>
      <c r="M9641">
        <v>1.94</v>
      </c>
      <c r="N9641">
        <v>12</v>
      </c>
      <c r="O9641">
        <v>110</v>
      </c>
      <c r="P9641">
        <v>0.5</v>
      </c>
      <c r="Q9641">
        <v>1</v>
      </c>
      <c r="R9641">
        <v>0.81</v>
      </c>
      <c r="S9641">
        <v>0.5</v>
      </c>
      <c r="T9641">
        <v>12</v>
      </c>
      <c r="U9641">
        <v>33</v>
      </c>
      <c r="V9641">
        <v>39</v>
      </c>
      <c r="W9641">
        <v>4.07</v>
      </c>
      <c r="X9641">
        <v>5</v>
      </c>
      <c r="Z9641">
        <v>7.0000000000000007E-2</v>
      </c>
      <c r="AA9641">
        <v>10</v>
      </c>
      <c r="AB9641">
        <v>0.62</v>
      </c>
      <c r="AC9641">
        <v>745</v>
      </c>
      <c r="AD9641">
        <v>2</v>
      </c>
      <c r="AE9641">
        <v>0.03</v>
      </c>
      <c r="AF9641">
        <v>23</v>
      </c>
      <c r="AG9641">
        <v>840</v>
      </c>
      <c r="AH9641">
        <v>10</v>
      </c>
      <c r="AI9641">
        <v>1</v>
      </c>
      <c r="AJ9641">
        <v>9</v>
      </c>
      <c r="AK9641">
        <v>88</v>
      </c>
      <c r="AL9641">
        <v>0.16</v>
      </c>
      <c r="AM9641">
        <v>5</v>
      </c>
      <c r="AN9641">
        <v>5</v>
      </c>
      <c r="AO9641">
        <v>90</v>
      </c>
      <c r="AP9641">
        <v>5</v>
      </c>
      <c r="AQ9641">
        <v>122</v>
      </c>
    </row>
    <row r="9642" spans="1:43" hidden="1" x14ac:dyDescent="0.25">
      <c r="A9642" t="s">
        <v>35057</v>
      </c>
      <c r="B9642" t="s">
        <v>35058</v>
      </c>
      <c r="C9642" s="1" t="str">
        <f t="shared" si="664"/>
        <v>21:0154</v>
      </c>
      <c r="D9642" s="1" t="str">
        <f t="shared" si="665"/>
        <v>21:0064</v>
      </c>
      <c r="E9642" t="s">
        <v>35059</v>
      </c>
      <c r="F9642" t="s">
        <v>35060</v>
      </c>
      <c r="H9642">
        <v>53.444736200000001</v>
      </c>
      <c r="I9642">
        <v>-124.4781696</v>
      </c>
      <c r="J9642" s="1" t="str">
        <f t="shared" si="667"/>
        <v>Till</v>
      </c>
      <c r="K9642" s="1" t="str">
        <f t="shared" si="666"/>
        <v>&lt;63 micron</v>
      </c>
      <c r="L9642">
        <v>0.1</v>
      </c>
      <c r="M9642">
        <v>1.54</v>
      </c>
      <c r="N9642">
        <v>12</v>
      </c>
      <c r="O9642">
        <v>210</v>
      </c>
      <c r="P9642">
        <v>0.25</v>
      </c>
      <c r="Q9642">
        <v>1</v>
      </c>
      <c r="R9642">
        <v>1.75</v>
      </c>
      <c r="S9642">
        <v>0.5</v>
      </c>
      <c r="T9642">
        <v>11</v>
      </c>
      <c r="U9642">
        <v>21</v>
      </c>
      <c r="V9642">
        <v>33</v>
      </c>
      <c r="W9642">
        <v>3.36</v>
      </c>
      <c r="X9642">
        <v>5</v>
      </c>
      <c r="Z9642">
        <v>0.12</v>
      </c>
      <c r="AA9642">
        <v>10</v>
      </c>
      <c r="AB9642">
        <v>0.53</v>
      </c>
      <c r="AC9642">
        <v>605</v>
      </c>
      <c r="AD9642">
        <v>1</v>
      </c>
      <c r="AE9642">
        <v>0.03</v>
      </c>
      <c r="AF9642">
        <v>22</v>
      </c>
      <c r="AG9642">
        <v>870</v>
      </c>
      <c r="AH9642">
        <v>6</v>
      </c>
      <c r="AI9642">
        <v>1</v>
      </c>
      <c r="AJ9642">
        <v>8</v>
      </c>
      <c r="AK9642">
        <v>72</v>
      </c>
      <c r="AL9642">
        <v>0.1</v>
      </c>
      <c r="AM9642">
        <v>5</v>
      </c>
      <c r="AN9642">
        <v>5</v>
      </c>
      <c r="AO9642">
        <v>66</v>
      </c>
      <c r="AP9642">
        <v>5</v>
      </c>
      <c r="AQ9642">
        <v>92</v>
      </c>
    </row>
    <row r="9643" spans="1:43" hidden="1" x14ac:dyDescent="0.25">
      <c r="A9643" t="s">
        <v>35061</v>
      </c>
      <c r="B9643" t="s">
        <v>35062</v>
      </c>
      <c r="C9643" s="1" t="str">
        <f t="shared" si="664"/>
        <v>21:0154</v>
      </c>
      <c r="D9643" s="1" t="str">
        <f t="shared" si="665"/>
        <v>21:0064</v>
      </c>
      <c r="E9643" t="s">
        <v>35063</v>
      </c>
      <c r="F9643" t="s">
        <v>35064</v>
      </c>
      <c r="H9643">
        <v>53.377338700000003</v>
      </c>
      <c r="I9643">
        <v>-124.4526975</v>
      </c>
      <c r="J9643" s="1" t="str">
        <f t="shared" si="667"/>
        <v>Till</v>
      </c>
      <c r="K9643" s="1" t="str">
        <f t="shared" si="666"/>
        <v>&lt;63 micron</v>
      </c>
      <c r="L9643">
        <v>0.1</v>
      </c>
      <c r="M9643">
        <v>1.6</v>
      </c>
      <c r="N9643">
        <v>40</v>
      </c>
      <c r="O9643">
        <v>190</v>
      </c>
      <c r="P9643">
        <v>0.25</v>
      </c>
      <c r="Q9643">
        <v>1</v>
      </c>
      <c r="R9643">
        <v>0.67</v>
      </c>
      <c r="S9643">
        <v>0.5</v>
      </c>
      <c r="T9643">
        <v>11</v>
      </c>
      <c r="U9643">
        <v>30</v>
      </c>
      <c r="V9643">
        <v>98</v>
      </c>
      <c r="W9643">
        <v>3.82</v>
      </c>
      <c r="X9643">
        <v>5</v>
      </c>
      <c r="Z9643">
        <v>0.16</v>
      </c>
      <c r="AA9643">
        <v>10</v>
      </c>
      <c r="AB9643">
        <v>0.59</v>
      </c>
      <c r="AC9643">
        <v>740</v>
      </c>
      <c r="AD9643">
        <v>2</v>
      </c>
      <c r="AE9643">
        <v>0.03</v>
      </c>
      <c r="AF9643">
        <v>22</v>
      </c>
      <c r="AG9643">
        <v>980</v>
      </c>
      <c r="AH9643">
        <v>20</v>
      </c>
      <c r="AI9643">
        <v>1</v>
      </c>
      <c r="AJ9643">
        <v>7</v>
      </c>
      <c r="AK9643">
        <v>59</v>
      </c>
      <c r="AL9643">
        <v>0.15</v>
      </c>
      <c r="AM9643">
        <v>5</v>
      </c>
      <c r="AN9643">
        <v>5</v>
      </c>
      <c r="AO9643">
        <v>81</v>
      </c>
      <c r="AP9643">
        <v>5</v>
      </c>
      <c r="AQ9643">
        <v>108</v>
      </c>
    </row>
    <row r="9644" spans="1:43" hidden="1" x14ac:dyDescent="0.25">
      <c r="A9644" t="s">
        <v>35065</v>
      </c>
      <c r="B9644" t="s">
        <v>35066</v>
      </c>
      <c r="C9644" s="1" t="str">
        <f t="shared" si="664"/>
        <v>21:0154</v>
      </c>
      <c r="D9644" s="1" t="str">
        <f t="shared" si="665"/>
        <v>21:0064</v>
      </c>
      <c r="E9644" t="s">
        <v>35067</v>
      </c>
      <c r="F9644" t="s">
        <v>35068</v>
      </c>
      <c r="H9644">
        <v>53.391339700000003</v>
      </c>
      <c r="I9644">
        <v>-124.4019833</v>
      </c>
      <c r="J9644" s="1" t="str">
        <f t="shared" si="667"/>
        <v>Till</v>
      </c>
      <c r="K9644" s="1" t="str">
        <f t="shared" si="666"/>
        <v>&lt;63 micron</v>
      </c>
      <c r="L9644">
        <v>0.1</v>
      </c>
      <c r="M9644">
        <v>1.32</v>
      </c>
      <c r="N9644">
        <v>16</v>
      </c>
      <c r="O9644">
        <v>130</v>
      </c>
      <c r="P9644">
        <v>0.25</v>
      </c>
      <c r="Q9644">
        <v>1</v>
      </c>
      <c r="R9644">
        <v>0.56999999999999995</v>
      </c>
      <c r="S9644">
        <v>0.25</v>
      </c>
      <c r="T9644">
        <v>8</v>
      </c>
      <c r="U9644">
        <v>24</v>
      </c>
      <c r="V9644">
        <v>38</v>
      </c>
      <c r="W9644">
        <v>2.94</v>
      </c>
      <c r="X9644">
        <v>5</v>
      </c>
      <c r="Z9644">
        <v>0.1</v>
      </c>
      <c r="AA9644">
        <v>10</v>
      </c>
      <c r="AB9644">
        <v>0.42</v>
      </c>
      <c r="AC9644">
        <v>445</v>
      </c>
      <c r="AD9644">
        <v>1</v>
      </c>
      <c r="AE9644">
        <v>0.01</v>
      </c>
      <c r="AF9644">
        <v>17</v>
      </c>
      <c r="AG9644">
        <v>840</v>
      </c>
      <c r="AH9644">
        <v>6</v>
      </c>
      <c r="AI9644">
        <v>1</v>
      </c>
      <c r="AJ9644">
        <v>6</v>
      </c>
      <c r="AK9644">
        <v>52</v>
      </c>
      <c r="AL9644">
        <v>0.14000000000000001</v>
      </c>
      <c r="AM9644">
        <v>5</v>
      </c>
      <c r="AN9644">
        <v>5</v>
      </c>
      <c r="AO9644">
        <v>65</v>
      </c>
      <c r="AP9644">
        <v>5</v>
      </c>
      <c r="AQ9644">
        <v>70</v>
      </c>
    </row>
    <row r="9645" spans="1:43" hidden="1" x14ac:dyDescent="0.25">
      <c r="A9645" t="s">
        <v>35069</v>
      </c>
      <c r="B9645" t="s">
        <v>35070</v>
      </c>
      <c r="C9645" s="1" t="str">
        <f t="shared" si="664"/>
        <v>21:0154</v>
      </c>
      <c r="D9645" s="1" t="str">
        <f t="shared" si="665"/>
        <v>21:0064</v>
      </c>
      <c r="E9645" t="s">
        <v>35067</v>
      </c>
      <c r="F9645" t="s">
        <v>35071</v>
      </c>
      <c r="H9645">
        <v>53.391339700000003</v>
      </c>
      <c r="I9645">
        <v>-124.4019833</v>
      </c>
      <c r="J9645" s="1" t="str">
        <f t="shared" si="667"/>
        <v>Till</v>
      </c>
      <c r="K9645" s="1" t="str">
        <f t="shared" si="666"/>
        <v>&lt;63 micron</v>
      </c>
      <c r="L9645">
        <v>0.1</v>
      </c>
      <c r="M9645">
        <v>1.43</v>
      </c>
      <c r="N9645">
        <v>10</v>
      </c>
      <c r="O9645">
        <v>150</v>
      </c>
      <c r="P9645">
        <v>0.25</v>
      </c>
      <c r="Q9645">
        <v>1</v>
      </c>
      <c r="R9645">
        <v>0.6</v>
      </c>
      <c r="S9645">
        <v>0.25</v>
      </c>
      <c r="T9645">
        <v>8</v>
      </c>
      <c r="U9645">
        <v>25</v>
      </c>
      <c r="V9645">
        <v>46</v>
      </c>
      <c r="W9645">
        <v>3.12</v>
      </c>
      <c r="X9645">
        <v>5</v>
      </c>
      <c r="Z9645">
        <v>0.11</v>
      </c>
      <c r="AA9645">
        <v>10</v>
      </c>
      <c r="AB9645">
        <v>0.45</v>
      </c>
      <c r="AC9645">
        <v>490</v>
      </c>
      <c r="AD9645">
        <v>1</v>
      </c>
      <c r="AE9645">
        <v>0.02</v>
      </c>
      <c r="AF9645">
        <v>19</v>
      </c>
      <c r="AG9645">
        <v>890</v>
      </c>
      <c r="AH9645">
        <v>8</v>
      </c>
      <c r="AI9645">
        <v>1</v>
      </c>
      <c r="AJ9645">
        <v>7</v>
      </c>
      <c r="AK9645">
        <v>54</v>
      </c>
      <c r="AL9645">
        <v>0.14000000000000001</v>
      </c>
      <c r="AM9645">
        <v>5</v>
      </c>
      <c r="AN9645">
        <v>5</v>
      </c>
      <c r="AO9645">
        <v>69</v>
      </c>
      <c r="AP9645">
        <v>5</v>
      </c>
      <c r="AQ9645">
        <v>76</v>
      </c>
    </row>
    <row r="9646" spans="1:43" hidden="1" x14ac:dyDescent="0.25">
      <c r="A9646" t="s">
        <v>35072</v>
      </c>
      <c r="B9646" t="s">
        <v>35073</v>
      </c>
      <c r="C9646" s="1" t="str">
        <f t="shared" si="664"/>
        <v>21:0154</v>
      </c>
      <c r="D9646" s="1" t="str">
        <f t="shared" si="665"/>
        <v>21:0064</v>
      </c>
      <c r="E9646" t="s">
        <v>35074</v>
      </c>
      <c r="F9646" t="s">
        <v>35075</v>
      </c>
      <c r="H9646">
        <v>53.401199200000001</v>
      </c>
      <c r="I9646">
        <v>-124.3712008</v>
      </c>
      <c r="J9646" s="1" t="str">
        <f t="shared" si="667"/>
        <v>Till</v>
      </c>
      <c r="K9646" s="1" t="str">
        <f t="shared" si="666"/>
        <v>&lt;63 micron</v>
      </c>
      <c r="L9646">
        <v>0.1</v>
      </c>
      <c r="M9646">
        <v>1.77</v>
      </c>
      <c r="N9646">
        <v>6</v>
      </c>
      <c r="O9646">
        <v>140</v>
      </c>
      <c r="P9646">
        <v>0.25</v>
      </c>
      <c r="Q9646">
        <v>1</v>
      </c>
      <c r="R9646">
        <v>1.95</v>
      </c>
      <c r="S9646">
        <v>0.25</v>
      </c>
      <c r="T9646">
        <v>19</v>
      </c>
      <c r="U9646">
        <v>24</v>
      </c>
      <c r="V9646">
        <v>46</v>
      </c>
      <c r="W9646">
        <v>4.0599999999999996</v>
      </c>
      <c r="X9646">
        <v>5</v>
      </c>
      <c r="Z9646">
        <v>0.11</v>
      </c>
      <c r="AA9646">
        <v>10</v>
      </c>
      <c r="AB9646">
        <v>0.97</v>
      </c>
      <c r="AC9646">
        <v>790</v>
      </c>
      <c r="AD9646">
        <v>1</v>
      </c>
      <c r="AE9646">
        <v>0.04</v>
      </c>
      <c r="AF9646">
        <v>42</v>
      </c>
      <c r="AG9646">
        <v>870</v>
      </c>
      <c r="AH9646">
        <v>4</v>
      </c>
      <c r="AI9646">
        <v>1</v>
      </c>
      <c r="AJ9646">
        <v>8</v>
      </c>
      <c r="AK9646">
        <v>86</v>
      </c>
      <c r="AL9646">
        <v>0.1</v>
      </c>
      <c r="AM9646">
        <v>5</v>
      </c>
      <c r="AN9646">
        <v>5</v>
      </c>
      <c r="AO9646">
        <v>68</v>
      </c>
      <c r="AP9646">
        <v>5</v>
      </c>
      <c r="AQ9646">
        <v>96</v>
      </c>
    </row>
    <row r="9647" spans="1:43" hidden="1" x14ac:dyDescent="0.25">
      <c r="A9647" t="s">
        <v>35076</v>
      </c>
      <c r="B9647" t="s">
        <v>35077</v>
      </c>
      <c r="C9647" s="1" t="str">
        <f t="shared" si="664"/>
        <v>21:0154</v>
      </c>
      <c r="D9647" s="1" t="str">
        <f t="shared" si="665"/>
        <v>21:0064</v>
      </c>
      <c r="E9647" t="s">
        <v>35074</v>
      </c>
      <c r="F9647" t="s">
        <v>35078</v>
      </c>
      <c r="H9647">
        <v>53.401199200000001</v>
      </c>
      <c r="I9647">
        <v>-124.3712008</v>
      </c>
      <c r="J9647" s="1" t="str">
        <f t="shared" si="667"/>
        <v>Till</v>
      </c>
      <c r="K9647" s="1" t="str">
        <f t="shared" si="666"/>
        <v>&lt;63 micron</v>
      </c>
      <c r="L9647">
        <v>0.1</v>
      </c>
      <c r="M9647">
        <v>1.63</v>
      </c>
      <c r="N9647">
        <v>18</v>
      </c>
      <c r="O9647">
        <v>160</v>
      </c>
      <c r="P9647">
        <v>0.25</v>
      </c>
      <c r="Q9647">
        <v>1</v>
      </c>
      <c r="R9647">
        <v>1.46</v>
      </c>
      <c r="S9647">
        <v>0.25</v>
      </c>
      <c r="T9647">
        <v>15</v>
      </c>
      <c r="U9647">
        <v>22</v>
      </c>
      <c r="V9647">
        <v>40</v>
      </c>
      <c r="W9647">
        <v>3.77</v>
      </c>
      <c r="X9647">
        <v>5</v>
      </c>
      <c r="Z9647">
        <v>0.1</v>
      </c>
      <c r="AA9647">
        <v>10</v>
      </c>
      <c r="AB9647">
        <v>0.81</v>
      </c>
      <c r="AC9647">
        <v>640</v>
      </c>
      <c r="AD9647">
        <v>1</v>
      </c>
      <c r="AE9647">
        <v>0.03</v>
      </c>
      <c r="AF9647">
        <v>30</v>
      </c>
      <c r="AG9647">
        <v>830</v>
      </c>
      <c r="AH9647">
        <v>6</v>
      </c>
      <c r="AI9647">
        <v>1</v>
      </c>
      <c r="AJ9647">
        <v>7</v>
      </c>
      <c r="AK9647">
        <v>75</v>
      </c>
      <c r="AL9647">
        <v>0.09</v>
      </c>
      <c r="AM9647">
        <v>5</v>
      </c>
      <c r="AN9647">
        <v>5</v>
      </c>
      <c r="AO9647">
        <v>65</v>
      </c>
      <c r="AP9647">
        <v>5</v>
      </c>
      <c r="AQ9647">
        <v>90</v>
      </c>
    </row>
    <row r="9648" spans="1:43" hidden="1" x14ac:dyDescent="0.25">
      <c r="A9648" t="s">
        <v>35079</v>
      </c>
      <c r="B9648" t="s">
        <v>35080</v>
      </c>
      <c r="C9648" s="1" t="str">
        <f t="shared" si="664"/>
        <v>21:0154</v>
      </c>
      <c r="D9648" s="1" t="str">
        <f t="shared" si="665"/>
        <v>21:0064</v>
      </c>
      <c r="E9648" t="s">
        <v>35074</v>
      </c>
      <c r="F9648" t="s">
        <v>35081</v>
      </c>
      <c r="H9648">
        <v>53.401199200000001</v>
      </c>
      <c r="I9648">
        <v>-124.3712008</v>
      </c>
      <c r="J9648" s="1" t="str">
        <f t="shared" si="667"/>
        <v>Till</v>
      </c>
      <c r="K9648" s="1" t="str">
        <f t="shared" si="666"/>
        <v>&lt;63 micron</v>
      </c>
      <c r="L9648">
        <v>0.1</v>
      </c>
      <c r="M9648">
        <v>1.78</v>
      </c>
      <c r="N9648">
        <v>10</v>
      </c>
      <c r="O9648">
        <v>140</v>
      </c>
      <c r="P9648">
        <v>0.25</v>
      </c>
      <c r="Q9648">
        <v>1</v>
      </c>
      <c r="R9648">
        <v>2.09</v>
      </c>
      <c r="S9648">
        <v>0.25</v>
      </c>
      <c r="T9648">
        <v>18</v>
      </c>
      <c r="U9648">
        <v>22</v>
      </c>
      <c r="V9648">
        <v>50</v>
      </c>
      <c r="W9648">
        <v>4.1500000000000004</v>
      </c>
      <c r="X9648">
        <v>5</v>
      </c>
      <c r="Z9648">
        <v>0.09</v>
      </c>
      <c r="AA9648">
        <v>10</v>
      </c>
      <c r="AB9648">
        <v>1.04</v>
      </c>
      <c r="AC9648">
        <v>740</v>
      </c>
      <c r="AD9648">
        <v>1</v>
      </c>
      <c r="AE9648">
        <v>0.04</v>
      </c>
      <c r="AF9648">
        <v>41</v>
      </c>
      <c r="AG9648">
        <v>920</v>
      </c>
      <c r="AH9648">
        <v>1</v>
      </c>
      <c r="AI9648">
        <v>1</v>
      </c>
      <c r="AJ9648">
        <v>8</v>
      </c>
      <c r="AK9648">
        <v>93</v>
      </c>
      <c r="AL9648">
        <v>0.1</v>
      </c>
      <c r="AM9648">
        <v>5</v>
      </c>
      <c r="AN9648">
        <v>5</v>
      </c>
      <c r="AO9648">
        <v>67</v>
      </c>
      <c r="AP9648">
        <v>5</v>
      </c>
      <c r="AQ9648">
        <v>104</v>
      </c>
    </row>
    <row r="9649" spans="1:43" hidden="1" x14ac:dyDescent="0.25">
      <c r="A9649" t="s">
        <v>35082</v>
      </c>
      <c r="B9649" t="s">
        <v>35083</v>
      </c>
      <c r="C9649" s="1" t="str">
        <f t="shared" si="664"/>
        <v>21:0154</v>
      </c>
      <c r="D9649" s="1" t="str">
        <f t="shared" si="665"/>
        <v>21:0064</v>
      </c>
      <c r="E9649" t="s">
        <v>35084</v>
      </c>
      <c r="F9649" t="s">
        <v>35085</v>
      </c>
      <c r="H9649">
        <v>53.332979899999998</v>
      </c>
      <c r="I9649">
        <v>-124.4698721</v>
      </c>
      <c r="J9649" s="1" t="str">
        <f t="shared" si="667"/>
        <v>Till</v>
      </c>
      <c r="K9649" s="1" t="str">
        <f t="shared" si="666"/>
        <v>&lt;63 micron</v>
      </c>
      <c r="L9649">
        <v>0.1</v>
      </c>
      <c r="M9649">
        <v>1.29</v>
      </c>
      <c r="N9649">
        <v>16</v>
      </c>
      <c r="O9649">
        <v>230</v>
      </c>
      <c r="P9649">
        <v>0.25</v>
      </c>
      <c r="Q9649">
        <v>2</v>
      </c>
      <c r="R9649">
        <v>0.76</v>
      </c>
      <c r="S9649">
        <v>0.25</v>
      </c>
      <c r="T9649">
        <v>10</v>
      </c>
      <c r="U9649">
        <v>21</v>
      </c>
      <c r="V9649">
        <v>25</v>
      </c>
      <c r="W9649">
        <v>2.8</v>
      </c>
      <c r="X9649">
        <v>5</v>
      </c>
      <c r="Z9649">
        <v>0.18</v>
      </c>
      <c r="AA9649">
        <v>10</v>
      </c>
      <c r="AB9649">
        <v>0.6</v>
      </c>
      <c r="AC9649">
        <v>570</v>
      </c>
      <c r="AD9649">
        <v>0.5</v>
      </c>
      <c r="AE9649">
        <v>0.03</v>
      </c>
      <c r="AF9649">
        <v>17</v>
      </c>
      <c r="AG9649">
        <v>1180</v>
      </c>
      <c r="AH9649">
        <v>2</v>
      </c>
      <c r="AI9649">
        <v>1</v>
      </c>
      <c r="AJ9649">
        <v>5</v>
      </c>
      <c r="AK9649">
        <v>61</v>
      </c>
      <c r="AL9649">
        <v>0.12</v>
      </c>
      <c r="AM9649">
        <v>5</v>
      </c>
      <c r="AN9649">
        <v>5</v>
      </c>
      <c r="AO9649">
        <v>64</v>
      </c>
      <c r="AP9649">
        <v>5</v>
      </c>
      <c r="AQ9649">
        <v>68</v>
      </c>
    </row>
    <row r="9650" spans="1:43" hidden="1" x14ac:dyDescent="0.25">
      <c r="A9650" t="s">
        <v>35086</v>
      </c>
      <c r="B9650" t="s">
        <v>35087</v>
      </c>
      <c r="C9650" s="1" t="str">
        <f t="shared" si="664"/>
        <v>21:0154</v>
      </c>
      <c r="D9650" s="1" t="str">
        <f t="shared" si="665"/>
        <v>21:0064</v>
      </c>
      <c r="E9650" t="s">
        <v>35084</v>
      </c>
      <c r="F9650" t="s">
        <v>35088</v>
      </c>
      <c r="H9650">
        <v>53.332979899999998</v>
      </c>
      <c r="I9650">
        <v>-124.4698721</v>
      </c>
      <c r="J9650" s="1" t="str">
        <f t="shared" si="667"/>
        <v>Till</v>
      </c>
      <c r="K9650" s="1" t="str">
        <f t="shared" si="666"/>
        <v>&lt;63 micron</v>
      </c>
      <c r="L9650">
        <v>0.1</v>
      </c>
      <c r="M9650">
        <v>1.44</v>
      </c>
      <c r="N9650">
        <v>6</v>
      </c>
      <c r="O9650">
        <v>260</v>
      </c>
      <c r="P9650">
        <v>0.25</v>
      </c>
      <c r="Q9650">
        <v>1</v>
      </c>
      <c r="R9650">
        <v>0.76</v>
      </c>
      <c r="S9650">
        <v>0.25</v>
      </c>
      <c r="T9650">
        <v>10</v>
      </c>
      <c r="U9650">
        <v>21</v>
      </c>
      <c r="V9650">
        <v>28</v>
      </c>
      <c r="W9650">
        <v>2.81</v>
      </c>
      <c r="X9650">
        <v>5</v>
      </c>
      <c r="Z9650">
        <v>0.21</v>
      </c>
      <c r="AA9650">
        <v>10</v>
      </c>
      <c r="AB9650">
        <v>0.65</v>
      </c>
      <c r="AC9650">
        <v>590</v>
      </c>
      <c r="AD9650">
        <v>1</v>
      </c>
      <c r="AE9650">
        <v>0.04</v>
      </c>
      <c r="AF9650">
        <v>17</v>
      </c>
      <c r="AG9650">
        <v>1280</v>
      </c>
      <c r="AH9650">
        <v>6</v>
      </c>
      <c r="AI9650">
        <v>1</v>
      </c>
      <c r="AJ9650">
        <v>6</v>
      </c>
      <c r="AK9650">
        <v>63</v>
      </c>
      <c r="AL9650">
        <v>0.13</v>
      </c>
      <c r="AM9650">
        <v>5</v>
      </c>
      <c r="AN9650">
        <v>5</v>
      </c>
      <c r="AO9650">
        <v>66</v>
      </c>
      <c r="AP9650">
        <v>5</v>
      </c>
      <c r="AQ9650">
        <v>70</v>
      </c>
    </row>
    <row r="9651" spans="1:43" hidden="1" x14ac:dyDescent="0.25">
      <c r="A9651" t="s">
        <v>35089</v>
      </c>
      <c r="B9651" t="s">
        <v>35090</v>
      </c>
      <c r="C9651" s="1" t="str">
        <f t="shared" si="664"/>
        <v>21:0154</v>
      </c>
      <c r="D9651" s="1" t="str">
        <f t="shared" si="665"/>
        <v>21:0064</v>
      </c>
      <c r="E9651" t="s">
        <v>35084</v>
      </c>
      <c r="F9651" t="s">
        <v>35091</v>
      </c>
      <c r="H9651">
        <v>53.332979899999998</v>
      </c>
      <c r="I9651">
        <v>-124.4698721</v>
      </c>
      <c r="J9651" s="1" t="str">
        <f t="shared" si="667"/>
        <v>Till</v>
      </c>
      <c r="K9651" s="1" t="str">
        <f t="shared" si="666"/>
        <v>&lt;63 micron</v>
      </c>
      <c r="L9651">
        <v>0.1</v>
      </c>
      <c r="M9651">
        <v>1.49</v>
      </c>
      <c r="N9651">
        <v>2</v>
      </c>
      <c r="O9651">
        <v>260</v>
      </c>
      <c r="P9651">
        <v>0.25</v>
      </c>
      <c r="Q9651">
        <v>1</v>
      </c>
      <c r="R9651">
        <v>0.76</v>
      </c>
      <c r="S9651">
        <v>0.25</v>
      </c>
      <c r="T9651">
        <v>10</v>
      </c>
      <c r="U9651">
        <v>23</v>
      </c>
      <c r="V9651">
        <v>30</v>
      </c>
      <c r="W9651">
        <v>2.95</v>
      </c>
      <c r="X9651">
        <v>5</v>
      </c>
      <c r="Z9651">
        <v>0.2</v>
      </c>
      <c r="AA9651">
        <v>20</v>
      </c>
      <c r="AB9651">
        <v>0.61</v>
      </c>
      <c r="AC9651">
        <v>620</v>
      </c>
      <c r="AD9651">
        <v>1</v>
      </c>
      <c r="AE9651">
        <v>0.03</v>
      </c>
      <c r="AF9651">
        <v>16</v>
      </c>
      <c r="AG9651">
        <v>1370</v>
      </c>
      <c r="AH9651">
        <v>8</v>
      </c>
      <c r="AI9651">
        <v>1</v>
      </c>
      <c r="AJ9651">
        <v>7</v>
      </c>
      <c r="AK9651">
        <v>62</v>
      </c>
      <c r="AL9651">
        <v>0.13</v>
      </c>
      <c r="AM9651">
        <v>5</v>
      </c>
      <c r="AN9651">
        <v>5</v>
      </c>
      <c r="AO9651">
        <v>67</v>
      </c>
      <c r="AP9651">
        <v>5</v>
      </c>
      <c r="AQ9651">
        <v>68</v>
      </c>
    </row>
    <row r="9652" spans="1:43" hidden="1" x14ac:dyDescent="0.25">
      <c r="A9652" t="s">
        <v>35092</v>
      </c>
      <c r="B9652" t="s">
        <v>35093</v>
      </c>
      <c r="C9652" s="1" t="str">
        <f t="shared" si="664"/>
        <v>21:0154</v>
      </c>
      <c r="D9652" s="1" t="str">
        <f t="shared" si="665"/>
        <v>21:0064</v>
      </c>
      <c r="E9652" t="s">
        <v>35094</v>
      </c>
      <c r="F9652" t="s">
        <v>35095</v>
      </c>
      <c r="H9652">
        <v>53.274362000000004</v>
      </c>
      <c r="I9652">
        <v>-124.4629109</v>
      </c>
      <c r="J9652" s="1" t="str">
        <f t="shared" si="667"/>
        <v>Till</v>
      </c>
      <c r="K9652" s="1" t="str">
        <f t="shared" si="666"/>
        <v>&lt;63 micron</v>
      </c>
      <c r="L9652">
        <v>0.1</v>
      </c>
      <c r="M9652">
        <v>2.0699999999999998</v>
      </c>
      <c r="N9652">
        <v>12</v>
      </c>
      <c r="O9652">
        <v>240</v>
      </c>
      <c r="P9652">
        <v>0.5</v>
      </c>
      <c r="Q9652">
        <v>1</v>
      </c>
      <c r="R9652">
        <v>0.69</v>
      </c>
      <c r="S9652">
        <v>0.25</v>
      </c>
      <c r="T9652">
        <v>17</v>
      </c>
      <c r="U9652">
        <v>29</v>
      </c>
      <c r="V9652">
        <v>52</v>
      </c>
      <c r="W9652">
        <v>4.3099999999999996</v>
      </c>
      <c r="X9652">
        <v>5</v>
      </c>
      <c r="Z9652">
        <v>0.17</v>
      </c>
      <c r="AA9652">
        <v>10</v>
      </c>
      <c r="AB9652">
        <v>0.71</v>
      </c>
      <c r="AC9652">
        <v>1000</v>
      </c>
      <c r="AD9652">
        <v>1</v>
      </c>
      <c r="AE9652">
        <v>0.03</v>
      </c>
      <c r="AF9652">
        <v>24</v>
      </c>
      <c r="AG9652">
        <v>990</v>
      </c>
      <c r="AH9652">
        <v>14</v>
      </c>
      <c r="AI9652">
        <v>1</v>
      </c>
      <c r="AJ9652">
        <v>9</v>
      </c>
      <c r="AK9652">
        <v>59</v>
      </c>
      <c r="AL9652">
        <v>0.11</v>
      </c>
      <c r="AM9652">
        <v>5</v>
      </c>
      <c r="AN9652">
        <v>5</v>
      </c>
      <c r="AO9652">
        <v>82</v>
      </c>
      <c r="AP9652">
        <v>5</v>
      </c>
      <c r="AQ9652">
        <v>86</v>
      </c>
    </row>
    <row r="9653" spans="1:43" hidden="1" x14ac:dyDescent="0.25">
      <c r="A9653" t="s">
        <v>35096</v>
      </c>
      <c r="B9653" t="s">
        <v>35097</v>
      </c>
      <c r="C9653" s="1" t="str">
        <f t="shared" si="664"/>
        <v>21:0154</v>
      </c>
      <c r="D9653" s="1" t="str">
        <f t="shared" si="665"/>
        <v>21:0064</v>
      </c>
      <c r="E9653" t="s">
        <v>35098</v>
      </c>
      <c r="F9653" t="s">
        <v>35099</v>
      </c>
      <c r="H9653">
        <v>53.301175800000003</v>
      </c>
      <c r="I9653">
        <v>-124.4461943</v>
      </c>
      <c r="J9653" s="1" t="str">
        <f t="shared" si="667"/>
        <v>Till</v>
      </c>
      <c r="K9653" s="1" t="str">
        <f t="shared" si="666"/>
        <v>&lt;63 micron</v>
      </c>
      <c r="L9653">
        <v>0.1</v>
      </c>
      <c r="M9653">
        <v>1.57</v>
      </c>
      <c r="N9653">
        <v>24</v>
      </c>
      <c r="O9653">
        <v>170</v>
      </c>
      <c r="P9653">
        <v>0.25</v>
      </c>
      <c r="Q9653">
        <v>1</v>
      </c>
      <c r="R9653">
        <v>0.6</v>
      </c>
      <c r="S9653">
        <v>0.25</v>
      </c>
      <c r="T9653">
        <v>13</v>
      </c>
      <c r="U9653">
        <v>27</v>
      </c>
      <c r="V9653">
        <v>38</v>
      </c>
      <c r="W9653">
        <v>3.51</v>
      </c>
      <c r="X9653">
        <v>5</v>
      </c>
      <c r="Z9653">
        <v>0.14000000000000001</v>
      </c>
      <c r="AA9653">
        <v>10</v>
      </c>
      <c r="AB9653">
        <v>0.6</v>
      </c>
      <c r="AC9653">
        <v>640</v>
      </c>
      <c r="AD9653">
        <v>1</v>
      </c>
      <c r="AE9653">
        <v>0.02</v>
      </c>
      <c r="AF9653">
        <v>21</v>
      </c>
      <c r="AG9653">
        <v>1000</v>
      </c>
      <c r="AH9653">
        <v>8</v>
      </c>
      <c r="AI9653">
        <v>1</v>
      </c>
      <c r="AJ9653">
        <v>7</v>
      </c>
      <c r="AK9653">
        <v>51</v>
      </c>
      <c r="AL9653">
        <v>0.12</v>
      </c>
      <c r="AM9653">
        <v>5</v>
      </c>
      <c r="AN9653">
        <v>5</v>
      </c>
      <c r="AO9653">
        <v>72</v>
      </c>
      <c r="AP9653">
        <v>5</v>
      </c>
      <c r="AQ9653">
        <v>78</v>
      </c>
    </row>
    <row r="9654" spans="1:43" hidden="1" x14ac:dyDescent="0.25">
      <c r="A9654" t="s">
        <v>35100</v>
      </c>
      <c r="B9654" t="s">
        <v>35101</v>
      </c>
      <c r="C9654" s="1" t="str">
        <f t="shared" si="664"/>
        <v>21:0154</v>
      </c>
      <c r="D9654" s="1" t="str">
        <f t="shared" si="665"/>
        <v>21:0064</v>
      </c>
      <c r="E9654" t="s">
        <v>35098</v>
      </c>
      <c r="F9654" t="s">
        <v>35102</v>
      </c>
      <c r="H9654">
        <v>53.301175800000003</v>
      </c>
      <c r="I9654">
        <v>-124.4461943</v>
      </c>
      <c r="J9654" s="1" t="str">
        <f t="shared" si="667"/>
        <v>Till</v>
      </c>
      <c r="K9654" s="1" t="str">
        <f t="shared" si="666"/>
        <v>&lt;63 micron</v>
      </c>
      <c r="L9654">
        <v>0.1</v>
      </c>
      <c r="M9654">
        <v>1.52</v>
      </c>
      <c r="N9654">
        <v>22</v>
      </c>
      <c r="O9654">
        <v>170</v>
      </c>
      <c r="P9654">
        <v>0.25</v>
      </c>
      <c r="Q9654">
        <v>1</v>
      </c>
      <c r="R9654">
        <v>0.62</v>
      </c>
      <c r="S9654">
        <v>0.25</v>
      </c>
      <c r="T9654">
        <v>12</v>
      </c>
      <c r="U9654">
        <v>28</v>
      </c>
      <c r="V9654">
        <v>37</v>
      </c>
      <c r="W9654">
        <v>3.65</v>
      </c>
      <c r="X9654">
        <v>5</v>
      </c>
      <c r="Z9654">
        <v>0.13</v>
      </c>
      <c r="AA9654">
        <v>10</v>
      </c>
      <c r="AB9654">
        <v>0.57999999999999996</v>
      </c>
      <c r="AC9654">
        <v>660</v>
      </c>
      <c r="AD9654">
        <v>1</v>
      </c>
      <c r="AE9654">
        <v>0.02</v>
      </c>
      <c r="AF9654">
        <v>21</v>
      </c>
      <c r="AG9654">
        <v>1090</v>
      </c>
      <c r="AH9654">
        <v>8</v>
      </c>
      <c r="AI9654">
        <v>1</v>
      </c>
      <c r="AJ9654">
        <v>7</v>
      </c>
      <c r="AK9654">
        <v>54</v>
      </c>
      <c r="AL9654">
        <v>0.13</v>
      </c>
      <c r="AM9654">
        <v>5</v>
      </c>
      <c r="AN9654">
        <v>5</v>
      </c>
      <c r="AO9654">
        <v>75</v>
      </c>
      <c r="AP9654">
        <v>5</v>
      </c>
      <c r="AQ9654">
        <v>78</v>
      </c>
    </row>
    <row r="9655" spans="1:43" hidden="1" x14ac:dyDescent="0.25">
      <c r="A9655" t="s">
        <v>35103</v>
      </c>
      <c r="B9655" t="s">
        <v>35104</v>
      </c>
      <c r="C9655" s="1" t="str">
        <f t="shared" si="664"/>
        <v>21:0154</v>
      </c>
      <c r="D9655" s="1" t="str">
        <f t="shared" si="665"/>
        <v>21:0064</v>
      </c>
      <c r="E9655" t="s">
        <v>35105</v>
      </c>
      <c r="F9655" t="s">
        <v>35106</v>
      </c>
      <c r="H9655">
        <v>53.290620400000002</v>
      </c>
      <c r="I9655">
        <v>-124.3888261</v>
      </c>
      <c r="J9655" s="1" t="str">
        <f t="shared" si="667"/>
        <v>Till</v>
      </c>
      <c r="K9655" s="1" t="str">
        <f t="shared" si="666"/>
        <v>&lt;63 micron</v>
      </c>
      <c r="L9655">
        <v>0.1</v>
      </c>
      <c r="M9655">
        <v>1.41</v>
      </c>
      <c r="N9655">
        <v>10</v>
      </c>
      <c r="O9655">
        <v>160</v>
      </c>
      <c r="P9655">
        <v>0.25</v>
      </c>
      <c r="Q9655">
        <v>1</v>
      </c>
      <c r="R9655">
        <v>0.71</v>
      </c>
      <c r="S9655">
        <v>0.25</v>
      </c>
      <c r="T9655">
        <v>11</v>
      </c>
      <c r="U9655">
        <v>22</v>
      </c>
      <c r="V9655">
        <v>27</v>
      </c>
      <c r="W9655">
        <v>3.03</v>
      </c>
      <c r="X9655">
        <v>5</v>
      </c>
      <c r="Z9655">
        <v>0.12</v>
      </c>
      <c r="AA9655">
        <v>10</v>
      </c>
      <c r="AB9655">
        <v>0.57999999999999996</v>
      </c>
      <c r="AC9655">
        <v>540</v>
      </c>
      <c r="AD9655">
        <v>0.5</v>
      </c>
      <c r="AE9655">
        <v>0.03</v>
      </c>
      <c r="AF9655">
        <v>16</v>
      </c>
      <c r="AG9655">
        <v>1070</v>
      </c>
      <c r="AH9655">
        <v>6</v>
      </c>
      <c r="AI9655">
        <v>1</v>
      </c>
      <c r="AJ9655">
        <v>6</v>
      </c>
      <c r="AK9655">
        <v>55</v>
      </c>
      <c r="AL9655">
        <v>0.13</v>
      </c>
      <c r="AM9655">
        <v>5</v>
      </c>
      <c r="AN9655">
        <v>5</v>
      </c>
      <c r="AO9655">
        <v>67</v>
      </c>
      <c r="AP9655">
        <v>5</v>
      </c>
      <c r="AQ9655">
        <v>64</v>
      </c>
    </row>
    <row r="9656" spans="1:43" hidden="1" x14ac:dyDescent="0.25">
      <c r="A9656" t="s">
        <v>35107</v>
      </c>
      <c r="B9656" t="s">
        <v>35108</v>
      </c>
      <c r="C9656" s="1" t="str">
        <f t="shared" si="664"/>
        <v>21:0154</v>
      </c>
      <c r="D9656" s="1" t="str">
        <f t="shared" si="665"/>
        <v>21:0064</v>
      </c>
      <c r="E9656" t="s">
        <v>35109</v>
      </c>
      <c r="F9656" t="s">
        <v>35110</v>
      </c>
      <c r="H9656">
        <v>53.333430700000001</v>
      </c>
      <c r="I9656">
        <v>-124.39334030000001</v>
      </c>
      <c r="J9656" s="1" t="str">
        <f t="shared" si="667"/>
        <v>Till</v>
      </c>
      <c r="K9656" s="1" t="str">
        <f t="shared" si="666"/>
        <v>&lt;63 micron</v>
      </c>
      <c r="L9656">
        <v>0.1</v>
      </c>
      <c r="M9656">
        <v>1.32</v>
      </c>
      <c r="N9656">
        <v>16</v>
      </c>
      <c r="O9656">
        <v>140</v>
      </c>
      <c r="P9656">
        <v>0.25</v>
      </c>
      <c r="Q9656">
        <v>1</v>
      </c>
      <c r="R9656">
        <v>0.64</v>
      </c>
      <c r="S9656">
        <v>0.25</v>
      </c>
      <c r="T9656">
        <v>12</v>
      </c>
      <c r="U9656">
        <v>26</v>
      </c>
      <c r="V9656">
        <v>39</v>
      </c>
      <c r="W9656">
        <v>3.44</v>
      </c>
      <c r="X9656">
        <v>5</v>
      </c>
      <c r="Z9656">
        <v>0.11</v>
      </c>
      <c r="AA9656">
        <v>10</v>
      </c>
      <c r="AB9656">
        <v>0.53</v>
      </c>
      <c r="AC9656">
        <v>595</v>
      </c>
      <c r="AD9656">
        <v>1</v>
      </c>
      <c r="AE9656">
        <v>0.03</v>
      </c>
      <c r="AF9656">
        <v>18</v>
      </c>
      <c r="AG9656">
        <v>980</v>
      </c>
      <c r="AH9656">
        <v>26</v>
      </c>
      <c r="AI9656">
        <v>1</v>
      </c>
      <c r="AJ9656">
        <v>7</v>
      </c>
      <c r="AK9656">
        <v>52</v>
      </c>
      <c r="AL9656">
        <v>0.12</v>
      </c>
      <c r="AM9656">
        <v>5</v>
      </c>
      <c r="AN9656">
        <v>5</v>
      </c>
      <c r="AO9656">
        <v>77</v>
      </c>
      <c r="AP9656">
        <v>5</v>
      </c>
      <c r="AQ9656">
        <v>88</v>
      </c>
    </row>
    <row r="9657" spans="1:43" hidden="1" x14ac:dyDescent="0.25">
      <c r="A9657" t="s">
        <v>35111</v>
      </c>
      <c r="B9657" t="s">
        <v>35112</v>
      </c>
      <c r="C9657" s="1" t="str">
        <f t="shared" si="664"/>
        <v>21:0154</v>
      </c>
      <c r="D9657" s="1" t="str">
        <f t="shared" si="665"/>
        <v>21:0064</v>
      </c>
      <c r="E9657" t="s">
        <v>35113</v>
      </c>
      <c r="F9657" t="s">
        <v>35114</v>
      </c>
      <c r="H9657">
        <v>53.358519399999999</v>
      </c>
      <c r="I9657">
        <v>-124.38652500000001</v>
      </c>
      <c r="J9657" s="1" t="str">
        <f t="shared" si="667"/>
        <v>Till</v>
      </c>
      <c r="K9657" s="1" t="str">
        <f t="shared" si="666"/>
        <v>&lt;63 micron</v>
      </c>
      <c r="L9657">
        <v>0.1</v>
      </c>
      <c r="M9657">
        <v>1.8</v>
      </c>
      <c r="N9657">
        <v>28</v>
      </c>
      <c r="O9657">
        <v>160</v>
      </c>
      <c r="P9657">
        <v>0.5</v>
      </c>
      <c r="Q9657">
        <v>1</v>
      </c>
      <c r="R9657">
        <v>3.56</v>
      </c>
      <c r="S9657">
        <v>0.5</v>
      </c>
      <c r="T9657">
        <v>16</v>
      </c>
      <c r="U9657">
        <v>26</v>
      </c>
      <c r="V9657">
        <v>77</v>
      </c>
      <c r="W9657">
        <v>4.2300000000000004</v>
      </c>
      <c r="X9657">
        <v>5</v>
      </c>
      <c r="Z9657">
        <v>0.16</v>
      </c>
      <c r="AA9657">
        <v>10</v>
      </c>
      <c r="AB9657">
        <v>0.8</v>
      </c>
      <c r="AC9657">
        <v>935</v>
      </c>
      <c r="AD9657">
        <v>2</v>
      </c>
      <c r="AE9657">
        <v>0.03</v>
      </c>
      <c r="AF9657">
        <v>25</v>
      </c>
      <c r="AG9657">
        <v>900</v>
      </c>
      <c r="AH9657">
        <v>32</v>
      </c>
      <c r="AI9657">
        <v>1</v>
      </c>
      <c r="AJ9657">
        <v>10</v>
      </c>
      <c r="AK9657">
        <v>102</v>
      </c>
      <c r="AL9657">
        <v>0.09</v>
      </c>
      <c r="AM9657">
        <v>5</v>
      </c>
      <c r="AN9657">
        <v>5</v>
      </c>
      <c r="AO9657">
        <v>81</v>
      </c>
      <c r="AP9657">
        <v>5</v>
      </c>
      <c r="AQ9657">
        <v>138</v>
      </c>
    </row>
    <row r="9658" spans="1:43" hidden="1" x14ac:dyDescent="0.25">
      <c r="A9658" t="s">
        <v>35115</v>
      </c>
      <c r="B9658" t="s">
        <v>35116</v>
      </c>
      <c r="C9658" s="1" t="str">
        <f t="shared" si="664"/>
        <v>21:0154</v>
      </c>
      <c r="D9658" s="1" t="str">
        <f t="shared" si="665"/>
        <v>21:0064</v>
      </c>
      <c r="E9658" t="s">
        <v>35117</v>
      </c>
      <c r="F9658" t="s">
        <v>35118</v>
      </c>
      <c r="H9658">
        <v>53.314644800000003</v>
      </c>
      <c r="I9658">
        <v>-124.331737</v>
      </c>
      <c r="J9658" s="1" t="str">
        <f t="shared" si="667"/>
        <v>Till</v>
      </c>
      <c r="K9658" s="1" t="str">
        <f t="shared" si="666"/>
        <v>&lt;63 micron</v>
      </c>
      <c r="L9658">
        <v>0.1</v>
      </c>
      <c r="M9658">
        <v>1.79</v>
      </c>
      <c r="N9658">
        <v>18</v>
      </c>
      <c r="O9658">
        <v>180</v>
      </c>
      <c r="P9658">
        <v>0.25</v>
      </c>
      <c r="Q9658">
        <v>1</v>
      </c>
      <c r="R9658">
        <v>1.51</v>
      </c>
      <c r="S9658">
        <v>0.5</v>
      </c>
      <c r="T9658">
        <v>15</v>
      </c>
      <c r="U9658">
        <v>30</v>
      </c>
      <c r="V9658">
        <v>40</v>
      </c>
      <c r="W9658">
        <v>3.7</v>
      </c>
      <c r="X9658">
        <v>5</v>
      </c>
      <c r="Z9658">
        <v>0.17</v>
      </c>
      <c r="AA9658">
        <v>10</v>
      </c>
      <c r="AB9658">
        <v>0.71</v>
      </c>
      <c r="AC9658">
        <v>730</v>
      </c>
      <c r="AD9658">
        <v>1</v>
      </c>
      <c r="AE9658">
        <v>0.03</v>
      </c>
      <c r="AF9658">
        <v>27</v>
      </c>
      <c r="AG9658">
        <v>970</v>
      </c>
      <c r="AH9658">
        <v>12</v>
      </c>
      <c r="AI9658">
        <v>1</v>
      </c>
      <c r="AJ9658">
        <v>8</v>
      </c>
      <c r="AK9658">
        <v>77</v>
      </c>
      <c r="AL9658">
        <v>0.14000000000000001</v>
      </c>
      <c r="AM9658">
        <v>5</v>
      </c>
      <c r="AN9658">
        <v>5</v>
      </c>
      <c r="AO9658">
        <v>81</v>
      </c>
      <c r="AP9658">
        <v>5</v>
      </c>
      <c r="AQ9658">
        <v>98</v>
      </c>
    </row>
    <row r="9659" spans="1:43" hidden="1" x14ac:dyDescent="0.25">
      <c r="A9659" t="s">
        <v>35119</v>
      </c>
      <c r="B9659" t="s">
        <v>35120</v>
      </c>
      <c r="C9659" s="1" t="str">
        <f t="shared" si="664"/>
        <v>21:0154</v>
      </c>
      <c r="D9659" s="1" t="str">
        <f t="shared" si="665"/>
        <v>21:0064</v>
      </c>
      <c r="E9659" t="s">
        <v>35121</v>
      </c>
      <c r="F9659" t="s">
        <v>35122</v>
      </c>
      <c r="H9659">
        <v>53.271169299999997</v>
      </c>
      <c r="I9659">
        <v>-124.3000933</v>
      </c>
      <c r="J9659" s="1" t="str">
        <f t="shared" si="667"/>
        <v>Till</v>
      </c>
      <c r="K9659" s="1" t="str">
        <f t="shared" si="666"/>
        <v>&lt;63 micron</v>
      </c>
      <c r="L9659">
        <v>0.1</v>
      </c>
      <c r="M9659">
        <v>2.2200000000000002</v>
      </c>
      <c r="N9659">
        <v>10</v>
      </c>
      <c r="O9659">
        <v>200</v>
      </c>
      <c r="P9659">
        <v>0.5</v>
      </c>
      <c r="Q9659">
        <v>1</v>
      </c>
      <c r="R9659">
        <v>0.78</v>
      </c>
      <c r="S9659">
        <v>0.25</v>
      </c>
      <c r="T9659">
        <v>17</v>
      </c>
      <c r="U9659">
        <v>36</v>
      </c>
      <c r="V9659">
        <v>41</v>
      </c>
      <c r="W9659">
        <v>3.86</v>
      </c>
      <c r="X9659">
        <v>5</v>
      </c>
      <c r="Z9659">
        <v>0.19</v>
      </c>
      <c r="AA9659">
        <v>10</v>
      </c>
      <c r="AB9659">
        <v>0.81</v>
      </c>
      <c r="AC9659">
        <v>825</v>
      </c>
      <c r="AD9659">
        <v>1</v>
      </c>
      <c r="AE9659">
        <v>0.04</v>
      </c>
      <c r="AF9659">
        <v>31</v>
      </c>
      <c r="AG9659">
        <v>940</v>
      </c>
      <c r="AH9659">
        <v>8</v>
      </c>
      <c r="AI9659">
        <v>1</v>
      </c>
      <c r="AJ9659">
        <v>9</v>
      </c>
      <c r="AK9659">
        <v>70</v>
      </c>
      <c r="AL9659">
        <v>0.16</v>
      </c>
      <c r="AM9659">
        <v>5</v>
      </c>
      <c r="AN9659">
        <v>5</v>
      </c>
      <c r="AO9659">
        <v>88</v>
      </c>
      <c r="AP9659">
        <v>5</v>
      </c>
      <c r="AQ9659">
        <v>86</v>
      </c>
    </row>
    <row r="9660" spans="1:43" hidden="1" x14ac:dyDescent="0.25">
      <c r="A9660" t="s">
        <v>35123</v>
      </c>
      <c r="B9660" t="s">
        <v>35124</v>
      </c>
      <c r="C9660" s="1" t="str">
        <f t="shared" si="664"/>
        <v>21:0154</v>
      </c>
      <c r="D9660" s="1" t="str">
        <f t="shared" si="665"/>
        <v>21:0064</v>
      </c>
      <c r="E9660" t="s">
        <v>35125</v>
      </c>
      <c r="F9660" t="s">
        <v>35126</v>
      </c>
      <c r="H9660">
        <v>53.204713699999999</v>
      </c>
      <c r="I9660">
        <v>-124.2214204</v>
      </c>
      <c r="J9660" s="1" t="str">
        <f t="shared" si="667"/>
        <v>Till</v>
      </c>
      <c r="K9660" s="1" t="str">
        <f t="shared" si="666"/>
        <v>&lt;63 micron</v>
      </c>
      <c r="L9660">
        <v>0.1</v>
      </c>
      <c r="M9660">
        <v>2.4</v>
      </c>
      <c r="N9660">
        <v>1</v>
      </c>
      <c r="O9660">
        <v>120</v>
      </c>
      <c r="P9660">
        <v>0.5</v>
      </c>
      <c r="Q9660">
        <v>1</v>
      </c>
      <c r="R9660">
        <v>1.0900000000000001</v>
      </c>
      <c r="S9660">
        <v>0.25</v>
      </c>
      <c r="T9660">
        <v>26</v>
      </c>
      <c r="U9660">
        <v>42</v>
      </c>
      <c r="V9660">
        <v>45</v>
      </c>
      <c r="W9660">
        <v>5.6</v>
      </c>
      <c r="X9660">
        <v>5</v>
      </c>
      <c r="Z9660">
        <v>0.09</v>
      </c>
      <c r="AA9660">
        <v>10</v>
      </c>
      <c r="AB9660">
        <v>1.48</v>
      </c>
      <c r="AC9660">
        <v>850</v>
      </c>
      <c r="AD9660">
        <v>1</v>
      </c>
      <c r="AE9660">
        <v>0.03</v>
      </c>
      <c r="AF9660">
        <v>54</v>
      </c>
      <c r="AG9660">
        <v>1640</v>
      </c>
      <c r="AH9660">
        <v>1</v>
      </c>
      <c r="AI9660">
        <v>1</v>
      </c>
      <c r="AJ9660">
        <v>9</v>
      </c>
      <c r="AK9660">
        <v>100</v>
      </c>
      <c r="AL9660">
        <v>0.17</v>
      </c>
      <c r="AM9660">
        <v>5</v>
      </c>
      <c r="AN9660">
        <v>5</v>
      </c>
      <c r="AO9660">
        <v>93</v>
      </c>
      <c r="AP9660">
        <v>5</v>
      </c>
      <c r="AQ9660">
        <v>114</v>
      </c>
    </row>
    <row r="9661" spans="1:43" hidden="1" x14ac:dyDescent="0.25">
      <c r="A9661" t="s">
        <v>35127</v>
      </c>
      <c r="B9661" t="s">
        <v>35128</v>
      </c>
      <c r="C9661" s="1" t="str">
        <f t="shared" si="664"/>
        <v>21:0154</v>
      </c>
      <c r="D9661" s="1" t="str">
        <f t="shared" si="665"/>
        <v>21:0064</v>
      </c>
      <c r="E9661" t="s">
        <v>35129</v>
      </c>
      <c r="F9661" t="s">
        <v>35130</v>
      </c>
      <c r="H9661">
        <v>53.209194599999996</v>
      </c>
      <c r="I9661">
        <v>-124.2742574</v>
      </c>
      <c r="J9661" s="1" t="str">
        <f t="shared" si="667"/>
        <v>Till</v>
      </c>
      <c r="K9661" s="1" t="str">
        <f t="shared" si="666"/>
        <v>&lt;63 micron</v>
      </c>
      <c r="L9661">
        <v>0.1</v>
      </c>
      <c r="M9661">
        <v>2.1800000000000002</v>
      </c>
      <c r="N9661">
        <v>8</v>
      </c>
      <c r="O9661">
        <v>200</v>
      </c>
      <c r="P9661">
        <v>0.5</v>
      </c>
      <c r="Q9661">
        <v>1</v>
      </c>
      <c r="R9661">
        <v>0.95</v>
      </c>
      <c r="S9661">
        <v>0.25</v>
      </c>
      <c r="T9661">
        <v>17</v>
      </c>
      <c r="U9661">
        <v>34</v>
      </c>
      <c r="V9661">
        <v>53</v>
      </c>
      <c r="W9661">
        <v>4.1100000000000003</v>
      </c>
      <c r="X9661">
        <v>5</v>
      </c>
      <c r="Z9661">
        <v>0.12</v>
      </c>
      <c r="AA9661">
        <v>10</v>
      </c>
      <c r="AB9661">
        <v>0.91</v>
      </c>
      <c r="AC9661">
        <v>870</v>
      </c>
      <c r="AD9661">
        <v>0.5</v>
      </c>
      <c r="AE9661">
        <v>0.03</v>
      </c>
      <c r="AF9661">
        <v>38</v>
      </c>
      <c r="AG9661">
        <v>980</v>
      </c>
      <c r="AH9661">
        <v>6</v>
      </c>
      <c r="AI9661">
        <v>1</v>
      </c>
      <c r="AJ9661">
        <v>9</v>
      </c>
      <c r="AK9661">
        <v>80</v>
      </c>
      <c r="AL9661">
        <v>0.14000000000000001</v>
      </c>
      <c r="AM9661">
        <v>5</v>
      </c>
      <c r="AN9661">
        <v>5</v>
      </c>
      <c r="AO9661">
        <v>89</v>
      </c>
      <c r="AP9661">
        <v>5</v>
      </c>
      <c r="AQ9661">
        <v>86</v>
      </c>
    </row>
    <row r="9662" spans="1:43" hidden="1" x14ac:dyDescent="0.25">
      <c r="A9662" t="s">
        <v>35131</v>
      </c>
      <c r="B9662" t="s">
        <v>35132</v>
      </c>
      <c r="C9662" s="1" t="str">
        <f t="shared" si="664"/>
        <v>21:0154</v>
      </c>
      <c r="D9662" s="1" t="str">
        <f t="shared" si="665"/>
        <v>21:0064</v>
      </c>
      <c r="E9662" t="s">
        <v>35129</v>
      </c>
      <c r="F9662" t="s">
        <v>35133</v>
      </c>
      <c r="H9662">
        <v>53.209194599999996</v>
      </c>
      <c r="I9662">
        <v>-124.2742574</v>
      </c>
      <c r="J9662" s="1" t="str">
        <f t="shared" si="667"/>
        <v>Till</v>
      </c>
      <c r="K9662" s="1" t="str">
        <f t="shared" si="666"/>
        <v>&lt;63 micron</v>
      </c>
      <c r="L9662">
        <v>0.1</v>
      </c>
      <c r="M9662">
        <v>2.3199999999999998</v>
      </c>
      <c r="N9662">
        <v>8</v>
      </c>
      <c r="O9662">
        <v>200</v>
      </c>
      <c r="P9662">
        <v>0.5</v>
      </c>
      <c r="Q9662">
        <v>1</v>
      </c>
      <c r="R9662">
        <v>0.99</v>
      </c>
      <c r="S9662">
        <v>0.25</v>
      </c>
      <c r="T9662">
        <v>19</v>
      </c>
      <c r="U9662">
        <v>38</v>
      </c>
      <c r="V9662">
        <v>55</v>
      </c>
      <c r="W9662">
        <v>4.32</v>
      </c>
      <c r="X9662">
        <v>5</v>
      </c>
      <c r="Z9662">
        <v>0.12</v>
      </c>
      <c r="AA9662">
        <v>10</v>
      </c>
      <c r="AB9662">
        <v>0.95</v>
      </c>
      <c r="AC9662">
        <v>900</v>
      </c>
      <c r="AD9662">
        <v>1</v>
      </c>
      <c r="AE9662">
        <v>0.03</v>
      </c>
      <c r="AF9662">
        <v>39</v>
      </c>
      <c r="AG9662">
        <v>1030</v>
      </c>
      <c r="AH9662">
        <v>2</v>
      </c>
      <c r="AI9662">
        <v>1</v>
      </c>
      <c r="AJ9662">
        <v>10</v>
      </c>
      <c r="AK9662">
        <v>85</v>
      </c>
      <c r="AL9662">
        <v>0.15</v>
      </c>
      <c r="AM9662">
        <v>5</v>
      </c>
      <c r="AN9662">
        <v>5</v>
      </c>
      <c r="AO9662">
        <v>93</v>
      </c>
      <c r="AP9662">
        <v>5</v>
      </c>
      <c r="AQ9662">
        <v>88</v>
      </c>
    </row>
    <row r="9663" spans="1:43" hidden="1" x14ac:dyDescent="0.25">
      <c r="A9663" t="s">
        <v>35134</v>
      </c>
      <c r="B9663" t="s">
        <v>35135</v>
      </c>
      <c r="C9663" s="1" t="str">
        <f t="shared" si="664"/>
        <v>21:0154</v>
      </c>
      <c r="D9663" s="1" t="str">
        <f t="shared" si="665"/>
        <v>21:0064</v>
      </c>
      <c r="E9663" t="s">
        <v>35136</v>
      </c>
      <c r="F9663" t="s">
        <v>35137</v>
      </c>
      <c r="H9663">
        <v>53.216472600000003</v>
      </c>
      <c r="I9663">
        <v>-124.3321346</v>
      </c>
      <c r="J9663" s="1" t="str">
        <f t="shared" si="667"/>
        <v>Till</v>
      </c>
      <c r="K9663" s="1" t="str">
        <f t="shared" si="666"/>
        <v>&lt;63 micron</v>
      </c>
      <c r="L9663">
        <v>0.1</v>
      </c>
      <c r="M9663">
        <v>2.2000000000000002</v>
      </c>
      <c r="N9663">
        <v>2</v>
      </c>
      <c r="O9663">
        <v>130</v>
      </c>
      <c r="P9663">
        <v>0.5</v>
      </c>
      <c r="Q9663">
        <v>1</v>
      </c>
      <c r="R9663">
        <v>2.15</v>
      </c>
      <c r="S9663">
        <v>0.25</v>
      </c>
      <c r="T9663">
        <v>17</v>
      </c>
      <c r="U9663">
        <v>39</v>
      </c>
      <c r="V9663">
        <v>57</v>
      </c>
      <c r="W9663">
        <v>4.16</v>
      </c>
      <c r="X9663">
        <v>5</v>
      </c>
      <c r="Z9663">
        <v>0.13</v>
      </c>
      <c r="AA9663">
        <v>10</v>
      </c>
      <c r="AB9663">
        <v>0.97</v>
      </c>
      <c r="AC9663">
        <v>850</v>
      </c>
      <c r="AD9663">
        <v>0.5</v>
      </c>
      <c r="AE9663">
        <v>0.03</v>
      </c>
      <c r="AF9663">
        <v>34</v>
      </c>
      <c r="AG9663">
        <v>1060</v>
      </c>
      <c r="AH9663">
        <v>1</v>
      </c>
      <c r="AI9663">
        <v>1</v>
      </c>
      <c r="AJ9663">
        <v>9</v>
      </c>
      <c r="AK9663">
        <v>114</v>
      </c>
      <c r="AL9663">
        <v>0.17</v>
      </c>
      <c r="AM9663">
        <v>5</v>
      </c>
      <c r="AN9663">
        <v>5</v>
      </c>
      <c r="AO9663">
        <v>94</v>
      </c>
      <c r="AP9663">
        <v>5</v>
      </c>
      <c r="AQ9663">
        <v>90</v>
      </c>
    </row>
    <row r="9664" spans="1:43" hidden="1" x14ac:dyDescent="0.25">
      <c r="A9664" t="s">
        <v>35138</v>
      </c>
      <c r="B9664" t="s">
        <v>35139</v>
      </c>
      <c r="C9664" s="1" t="str">
        <f t="shared" si="664"/>
        <v>21:0154</v>
      </c>
      <c r="D9664" s="1" t="str">
        <f t="shared" si="665"/>
        <v>21:0064</v>
      </c>
      <c r="E9664" t="s">
        <v>35136</v>
      </c>
      <c r="F9664" t="s">
        <v>35140</v>
      </c>
      <c r="H9664">
        <v>53.216472600000003</v>
      </c>
      <c r="I9664">
        <v>-124.3321346</v>
      </c>
      <c r="J9664" s="1" t="str">
        <f t="shared" si="667"/>
        <v>Till</v>
      </c>
      <c r="K9664" s="1" t="str">
        <f t="shared" si="666"/>
        <v>&lt;63 micron</v>
      </c>
      <c r="L9664">
        <v>0.1</v>
      </c>
      <c r="M9664">
        <v>2.04</v>
      </c>
      <c r="N9664">
        <v>1</v>
      </c>
      <c r="O9664">
        <v>150</v>
      </c>
      <c r="P9664">
        <v>0.5</v>
      </c>
      <c r="Q9664">
        <v>1</v>
      </c>
      <c r="R9664">
        <v>1.91</v>
      </c>
      <c r="S9664">
        <v>0.25</v>
      </c>
      <c r="T9664">
        <v>17</v>
      </c>
      <c r="U9664">
        <v>39</v>
      </c>
      <c r="V9664">
        <v>52</v>
      </c>
      <c r="W9664">
        <v>4.01</v>
      </c>
      <c r="X9664">
        <v>5</v>
      </c>
      <c r="Z9664">
        <v>0.12</v>
      </c>
      <c r="AA9664">
        <v>10</v>
      </c>
      <c r="AB9664">
        <v>0.88</v>
      </c>
      <c r="AC9664">
        <v>840</v>
      </c>
      <c r="AD9664">
        <v>0.5</v>
      </c>
      <c r="AE9664">
        <v>0.02</v>
      </c>
      <c r="AF9664">
        <v>37</v>
      </c>
      <c r="AG9664">
        <v>1020</v>
      </c>
      <c r="AH9664">
        <v>6</v>
      </c>
      <c r="AI9664">
        <v>1</v>
      </c>
      <c r="AJ9664">
        <v>8</v>
      </c>
      <c r="AK9664">
        <v>100</v>
      </c>
      <c r="AL9664">
        <v>0.16</v>
      </c>
      <c r="AM9664">
        <v>5</v>
      </c>
      <c r="AN9664">
        <v>5</v>
      </c>
      <c r="AO9664">
        <v>90</v>
      </c>
      <c r="AP9664">
        <v>5</v>
      </c>
      <c r="AQ9664">
        <v>88</v>
      </c>
    </row>
    <row r="9665" spans="1:43" hidden="1" x14ac:dyDescent="0.25">
      <c r="A9665" t="s">
        <v>35141</v>
      </c>
      <c r="B9665" t="s">
        <v>35142</v>
      </c>
      <c r="C9665" s="1" t="str">
        <f t="shared" si="664"/>
        <v>21:0154</v>
      </c>
      <c r="D9665" s="1" t="str">
        <f t="shared" si="665"/>
        <v>21:0064</v>
      </c>
      <c r="E9665" t="s">
        <v>35136</v>
      </c>
      <c r="F9665" t="s">
        <v>35143</v>
      </c>
      <c r="H9665">
        <v>53.216472600000003</v>
      </c>
      <c r="I9665">
        <v>-124.3321346</v>
      </c>
      <c r="J9665" s="1" t="str">
        <f t="shared" si="667"/>
        <v>Till</v>
      </c>
      <c r="K9665" s="1" t="str">
        <f t="shared" si="666"/>
        <v>&lt;63 micron</v>
      </c>
      <c r="L9665">
        <v>0.1</v>
      </c>
      <c r="M9665">
        <v>2.4300000000000002</v>
      </c>
      <c r="N9665">
        <v>8</v>
      </c>
      <c r="O9665">
        <v>160</v>
      </c>
      <c r="P9665">
        <v>0.5</v>
      </c>
      <c r="Q9665">
        <v>1</v>
      </c>
      <c r="R9665">
        <v>1.87</v>
      </c>
      <c r="S9665">
        <v>0.25</v>
      </c>
      <c r="T9665">
        <v>18</v>
      </c>
      <c r="U9665">
        <v>40</v>
      </c>
      <c r="V9665">
        <v>56</v>
      </c>
      <c r="W9665">
        <v>4.29</v>
      </c>
      <c r="X9665">
        <v>5</v>
      </c>
      <c r="Z9665">
        <v>0.13</v>
      </c>
      <c r="AA9665">
        <v>10</v>
      </c>
      <c r="AB9665">
        <v>0.89</v>
      </c>
      <c r="AC9665">
        <v>950</v>
      </c>
      <c r="AD9665">
        <v>1</v>
      </c>
      <c r="AE9665">
        <v>0.03</v>
      </c>
      <c r="AF9665">
        <v>36</v>
      </c>
      <c r="AG9665">
        <v>1030</v>
      </c>
      <c r="AH9665">
        <v>6</v>
      </c>
      <c r="AI9665">
        <v>1</v>
      </c>
      <c r="AJ9665">
        <v>9</v>
      </c>
      <c r="AK9665">
        <v>101</v>
      </c>
      <c r="AL9665">
        <v>0.18</v>
      </c>
      <c r="AM9665">
        <v>5</v>
      </c>
      <c r="AN9665">
        <v>5</v>
      </c>
      <c r="AO9665">
        <v>99</v>
      </c>
      <c r="AP9665">
        <v>5</v>
      </c>
      <c r="AQ9665">
        <v>90</v>
      </c>
    </row>
    <row r="9666" spans="1:43" hidden="1" x14ac:dyDescent="0.25">
      <c r="A9666" t="s">
        <v>35144</v>
      </c>
      <c r="B9666" t="s">
        <v>35145</v>
      </c>
      <c r="C9666" s="1" t="str">
        <f t="shared" si="664"/>
        <v>21:0154</v>
      </c>
      <c r="D9666" s="1" t="str">
        <f t="shared" si="665"/>
        <v>21:0064</v>
      </c>
      <c r="E9666" t="s">
        <v>35146</v>
      </c>
      <c r="F9666" t="s">
        <v>35147</v>
      </c>
      <c r="H9666">
        <v>53.413004200000003</v>
      </c>
      <c r="I9666">
        <v>-124.4353157</v>
      </c>
      <c r="J9666" s="1" t="str">
        <f t="shared" si="667"/>
        <v>Till</v>
      </c>
      <c r="K9666" s="1" t="str">
        <f t="shared" si="666"/>
        <v>&lt;63 micron</v>
      </c>
      <c r="L9666">
        <v>0.1</v>
      </c>
      <c r="M9666">
        <v>1.64</v>
      </c>
      <c r="N9666">
        <v>4</v>
      </c>
      <c r="O9666">
        <v>190</v>
      </c>
      <c r="P9666">
        <v>0.25</v>
      </c>
      <c r="Q9666">
        <v>1</v>
      </c>
      <c r="R9666">
        <v>2.37</v>
      </c>
      <c r="S9666">
        <v>0.25</v>
      </c>
      <c r="T9666">
        <v>12</v>
      </c>
      <c r="U9666">
        <v>21</v>
      </c>
      <c r="V9666">
        <v>36</v>
      </c>
      <c r="W9666">
        <v>3.31</v>
      </c>
      <c r="X9666">
        <v>5</v>
      </c>
      <c r="Z9666">
        <v>0.11</v>
      </c>
      <c r="AA9666">
        <v>10</v>
      </c>
      <c r="AB9666">
        <v>0.59</v>
      </c>
      <c r="AC9666">
        <v>675</v>
      </c>
      <c r="AD9666">
        <v>2</v>
      </c>
      <c r="AE9666">
        <v>0.03</v>
      </c>
      <c r="AF9666">
        <v>23</v>
      </c>
      <c r="AG9666">
        <v>760</v>
      </c>
      <c r="AH9666">
        <v>1</v>
      </c>
      <c r="AI9666">
        <v>1</v>
      </c>
      <c r="AJ9666">
        <v>7</v>
      </c>
      <c r="AK9666">
        <v>80</v>
      </c>
      <c r="AL9666">
        <v>0.09</v>
      </c>
      <c r="AM9666">
        <v>5</v>
      </c>
      <c r="AN9666">
        <v>5</v>
      </c>
      <c r="AO9666">
        <v>62</v>
      </c>
      <c r="AP9666">
        <v>5</v>
      </c>
      <c r="AQ9666">
        <v>94</v>
      </c>
    </row>
    <row r="9667" spans="1:43" hidden="1" x14ac:dyDescent="0.25">
      <c r="A9667" t="s">
        <v>35148</v>
      </c>
      <c r="B9667" t="s">
        <v>35149</v>
      </c>
      <c r="C9667" s="1" t="str">
        <f t="shared" si="664"/>
        <v>21:0154</v>
      </c>
      <c r="D9667" s="1" t="str">
        <f t="shared" si="665"/>
        <v>21:0064</v>
      </c>
      <c r="E9667" t="s">
        <v>35150</v>
      </c>
      <c r="F9667" t="s">
        <v>35151</v>
      </c>
      <c r="H9667">
        <v>53.398579900000001</v>
      </c>
      <c r="I9667">
        <v>-124.4572414</v>
      </c>
      <c r="J9667" s="1" t="str">
        <f t="shared" si="667"/>
        <v>Till</v>
      </c>
      <c r="K9667" s="1" t="str">
        <f t="shared" si="666"/>
        <v>&lt;63 micron</v>
      </c>
      <c r="L9667">
        <v>0.1</v>
      </c>
      <c r="M9667">
        <v>1.87</v>
      </c>
      <c r="N9667">
        <v>8</v>
      </c>
      <c r="O9667">
        <v>180</v>
      </c>
      <c r="P9667">
        <v>0.25</v>
      </c>
      <c r="Q9667">
        <v>1</v>
      </c>
      <c r="R9667">
        <v>0.57999999999999996</v>
      </c>
      <c r="S9667">
        <v>0.25</v>
      </c>
      <c r="T9667">
        <v>12</v>
      </c>
      <c r="U9667">
        <v>25</v>
      </c>
      <c r="V9667">
        <v>38</v>
      </c>
      <c r="W9667">
        <v>3.63</v>
      </c>
      <c r="X9667">
        <v>5</v>
      </c>
      <c r="Z9667">
        <v>0.11</v>
      </c>
      <c r="AA9667">
        <v>10</v>
      </c>
      <c r="AB9667">
        <v>0.59</v>
      </c>
      <c r="AC9667">
        <v>605</v>
      </c>
      <c r="AD9667">
        <v>1</v>
      </c>
      <c r="AE9667">
        <v>0.01</v>
      </c>
      <c r="AF9667">
        <v>26</v>
      </c>
      <c r="AG9667">
        <v>740</v>
      </c>
      <c r="AH9667">
        <v>1</v>
      </c>
      <c r="AI9667">
        <v>1</v>
      </c>
      <c r="AJ9667">
        <v>9</v>
      </c>
      <c r="AK9667">
        <v>56</v>
      </c>
      <c r="AL9667">
        <v>0.11</v>
      </c>
      <c r="AM9667">
        <v>5</v>
      </c>
      <c r="AN9667">
        <v>5</v>
      </c>
      <c r="AO9667">
        <v>70</v>
      </c>
      <c r="AP9667">
        <v>5</v>
      </c>
      <c r="AQ9667">
        <v>96</v>
      </c>
    </row>
    <row r="9668" spans="1:43" hidden="1" x14ac:dyDescent="0.25">
      <c r="A9668" t="s">
        <v>35152</v>
      </c>
      <c r="B9668" t="s">
        <v>35153</v>
      </c>
      <c r="C9668" s="1" t="str">
        <f t="shared" si="664"/>
        <v>21:0154</v>
      </c>
      <c r="D9668" s="1" t="str">
        <f t="shared" si="665"/>
        <v>21:0064</v>
      </c>
      <c r="E9668" t="s">
        <v>35154</v>
      </c>
      <c r="F9668" t="s">
        <v>35155</v>
      </c>
      <c r="H9668">
        <v>53.269097100000003</v>
      </c>
      <c r="I9668">
        <v>-124.3997499</v>
      </c>
      <c r="J9668" s="1" t="str">
        <f t="shared" si="667"/>
        <v>Till</v>
      </c>
      <c r="K9668" s="1" t="str">
        <f t="shared" si="666"/>
        <v>&lt;63 micron</v>
      </c>
      <c r="L9668">
        <v>0.1</v>
      </c>
      <c r="M9668">
        <v>2.14</v>
      </c>
      <c r="N9668">
        <v>2</v>
      </c>
      <c r="O9668">
        <v>180</v>
      </c>
      <c r="P9668">
        <v>0.5</v>
      </c>
      <c r="Q9668">
        <v>1</v>
      </c>
      <c r="R9668">
        <v>0.62</v>
      </c>
      <c r="S9668">
        <v>0.25</v>
      </c>
      <c r="T9668">
        <v>12</v>
      </c>
      <c r="U9668">
        <v>32</v>
      </c>
      <c r="V9668">
        <v>44</v>
      </c>
      <c r="W9668">
        <v>3.81</v>
      </c>
      <c r="X9668">
        <v>5</v>
      </c>
      <c r="Z9668">
        <v>0.15</v>
      </c>
      <c r="AA9668">
        <v>10</v>
      </c>
      <c r="AB9668">
        <v>0.71</v>
      </c>
      <c r="AC9668">
        <v>635</v>
      </c>
      <c r="AD9668">
        <v>0.5</v>
      </c>
      <c r="AE9668">
        <v>0.01</v>
      </c>
      <c r="AF9668">
        <v>23</v>
      </c>
      <c r="AG9668">
        <v>870</v>
      </c>
      <c r="AH9668">
        <v>6</v>
      </c>
      <c r="AI9668">
        <v>1</v>
      </c>
      <c r="AJ9668">
        <v>8</v>
      </c>
      <c r="AK9668">
        <v>56</v>
      </c>
      <c r="AL9668">
        <v>0.14000000000000001</v>
      </c>
      <c r="AM9668">
        <v>5</v>
      </c>
      <c r="AN9668">
        <v>5</v>
      </c>
      <c r="AO9668">
        <v>79</v>
      </c>
      <c r="AP9668">
        <v>5</v>
      </c>
      <c r="AQ9668">
        <v>80</v>
      </c>
    </row>
    <row r="9669" spans="1:43" hidden="1" x14ac:dyDescent="0.25">
      <c r="A9669" t="s">
        <v>35156</v>
      </c>
      <c r="B9669" t="s">
        <v>35157</v>
      </c>
      <c r="C9669" s="1" t="str">
        <f t="shared" si="664"/>
        <v>21:0154</v>
      </c>
      <c r="D9669" s="1" t="str">
        <f t="shared" si="665"/>
        <v>21:0064</v>
      </c>
      <c r="E9669" t="s">
        <v>35158</v>
      </c>
      <c r="F9669" t="s">
        <v>35159</v>
      </c>
      <c r="H9669">
        <v>53.239136799999997</v>
      </c>
      <c r="I9669">
        <v>-124.37090000000001</v>
      </c>
      <c r="J9669" s="1" t="str">
        <f t="shared" si="667"/>
        <v>Till</v>
      </c>
      <c r="K9669" s="1" t="str">
        <f t="shared" si="666"/>
        <v>&lt;63 micron</v>
      </c>
      <c r="L9669">
        <v>0.1</v>
      </c>
      <c r="M9669">
        <v>2.02</v>
      </c>
      <c r="N9669">
        <v>14</v>
      </c>
      <c r="O9669">
        <v>190</v>
      </c>
      <c r="P9669">
        <v>0.5</v>
      </c>
      <c r="Q9669">
        <v>1</v>
      </c>
      <c r="R9669">
        <v>0.75</v>
      </c>
      <c r="S9669">
        <v>0.25</v>
      </c>
      <c r="T9669">
        <v>16</v>
      </c>
      <c r="U9669">
        <v>33</v>
      </c>
      <c r="V9669">
        <v>41</v>
      </c>
      <c r="W9669">
        <v>3.99</v>
      </c>
      <c r="X9669">
        <v>5</v>
      </c>
      <c r="Z9669">
        <v>0.14000000000000001</v>
      </c>
      <c r="AA9669">
        <v>10</v>
      </c>
      <c r="AB9669">
        <v>0.76</v>
      </c>
      <c r="AC9669">
        <v>870</v>
      </c>
      <c r="AD9669">
        <v>0.5</v>
      </c>
      <c r="AE9669">
        <v>0.03</v>
      </c>
      <c r="AF9669">
        <v>26</v>
      </c>
      <c r="AG9669">
        <v>910</v>
      </c>
      <c r="AH9669">
        <v>2</v>
      </c>
      <c r="AI9669">
        <v>1</v>
      </c>
      <c r="AJ9669">
        <v>9</v>
      </c>
      <c r="AK9669">
        <v>61</v>
      </c>
      <c r="AL9669">
        <v>0.15</v>
      </c>
      <c r="AM9669">
        <v>5</v>
      </c>
      <c r="AN9669">
        <v>5</v>
      </c>
      <c r="AO9669">
        <v>84</v>
      </c>
      <c r="AP9669">
        <v>5</v>
      </c>
      <c r="AQ9669">
        <v>82</v>
      </c>
    </row>
    <row r="9670" spans="1:43" hidden="1" x14ac:dyDescent="0.25">
      <c r="A9670" t="s">
        <v>35160</v>
      </c>
      <c r="B9670" t="s">
        <v>35161</v>
      </c>
      <c r="C9670" s="1" t="str">
        <f t="shared" si="664"/>
        <v>21:0154</v>
      </c>
      <c r="D9670" s="1" t="str">
        <f t="shared" si="665"/>
        <v>21:0064</v>
      </c>
      <c r="E9670" t="s">
        <v>35162</v>
      </c>
      <c r="F9670" t="s">
        <v>35163</v>
      </c>
      <c r="H9670">
        <v>53.241593799999997</v>
      </c>
      <c r="I9670">
        <v>-124.4258268</v>
      </c>
      <c r="J9670" s="1" t="str">
        <f t="shared" si="667"/>
        <v>Till</v>
      </c>
      <c r="K9670" s="1" t="str">
        <f t="shared" si="666"/>
        <v>&lt;63 micron</v>
      </c>
      <c r="L9670">
        <v>0.1</v>
      </c>
      <c r="M9670">
        <v>2.19</v>
      </c>
      <c r="N9670">
        <v>6</v>
      </c>
      <c r="O9670">
        <v>150</v>
      </c>
      <c r="P9670">
        <v>0.5</v>
      </c>
      <c r="Q9670">
        <v>1</v>
      </c>
      <c r="R9670">
        <v>0.71</v>
      </c>
      <c r="S9670">
        <v>0.25</v>
      </c>
      <c r="T9670">
        <v>14</v>
      </c>
      <c r="U9670">
        <v>38</v>
      </c>
      <c r="V9670">
        <v>38</v>
      </c>
      <c r="W9670">
        <v>4.18</v>
      </c>
      <c r="X9670">
        <v>5</v>
      </c>
      <c r="Z9670">
        <v>0.11</v>
      </c>
      <c r="AA9670">
        <v>10</v>
      </c>
      <c r="AB9670">
        <v>0.68</v>
      </c>
      <c r="AC9670">
        <v>655</v>
      </c>
      <c r="AD9670">
        <v>1</v>
      </c>
      <c r="AE9670">
        <v>0.02</v>
      </c>
      <c r="AF9670">
        <v>26</v>
      </c>
      <c r="AG9670">
        <v>790</v>
      </c>
      <c r="AH9670">
        <v>6</v>
      </c>
      <c r="AI9670">
        <v>1</v>
      </c>
      <c r="AJ9670">
        <v>9</v>
      </c>
      <c r="AK9670">
        <v>62</v>
      </c>
      <c r="AL9670">
        <v>0.17</v>
      </c>
      <c r="AM9670">
        <v>5</v>
      </c>
      <c r="AN9670">
        <v>5</v>
      </c>
      <c r="AO9670">
        <v>84</v>
      </c>
      <c r="AP9670">
        <v>5</v>
      </c>
      <c r="AQ9670">
        <v>76</v>
      </c>
    </row>
    <row r="9671" spans="1:43" hidden="1" x14ac:dyDescent="0.25">
      <c r="A9671" t="s">
        <v>35164</v>
      </c>
      <c r="B9671" t="s">
        <v>35165</v>
      </c>
      <c r="C9671" s="1" t="str">
        <f t="shared" si="664"/>
        <v>21:0154</v>
      </c>
      <c r="D9671" s="1" t="str">
        <f t="shared" si="665"/>
        <v>21:0064</v>
      </c>
      <c r="E9671" t="s">
        <v>35166</v>
      </c>
      <c r="F9671" t="s">
        <v>35167</v>
      </c>
      <c r="H9671">
        <v>53.221499000000001</v>
      </c>
      <c r="I9671">
        <v>-124.3802226</v>
      </c>
      <c r="J9671" s="1" t="str">
        <f t="shared" si="667"/>
        <v>Till</v>
      </c>
      <c r="K9671" s="1" t="str">
        <f t="shared" si="666"/>
        <v>&lt;63 micron</v>
      </c>
      <c r="L9671">
        <v>0.1</v>
      </c>
      <c r="M9671">
        <v>2.82</v>
      </c>
      <c r="N9671">
        <v>6</v>
      </c>
      <c r="O9671">
        <v>160</v>
      </c>
      <c r="P9671">
        <v>0.5</v>
      </c>
      <c r="Q9671">
        <v>1</v>
      </c>
      <c r="R9671">
        <v>0.82</v>
      </c>
      <c r="S9671">
        <v>0.25</v>
      </c>
      <c r="T9671">
        <v>20</v>
      </c>
      <c r="U9671">
        <v>53</v>
      </c>
      <c r="V9671">
        <v>64</v>
      </c>
      <c r="W9671">
        <v>4.87</v>
      </c>
      <c r="X9671">
        <v>5</v>
      </c>
      <c r="Z9671">
        <v>0.13</v>
      </c>
      <c r="AA9671">
        <v>10</v>
      </c>
      <c r="AB9671">
        <v>0.79</v>
      </c>
      <c r="AC9671">
        <v>835</v>
      </c>
      <c r="AD9671">
        <v>0.5</v>
      </c>
      <c r="AE9671">
        <v>0.01</v>
      </c>
      <c r="AF9671">
        <v>42</v>
      </c>
      <c r="AG9671">
        <v>1120</v>
      </c>
      <c r="AH9671">
        <v>2</v>
      </c>
      <c r="AI9671">
        <v>1</v>
      </c>
      <c r="AJ9671">
        <v>13</v>
      </c>
      <c r="AK9671">
        <v>69</v>
      </c>
      <c r="AL9671">
        <v>0.2</v>
      </c>
      <c r="AM9671">
        <v>5</v>
      </c>
      <c r="AN9671">
        <v>5</v>
      </c>
      <c r="AO9671">
        <v>107</v>
      </c>
      <c r="AP9671">
        <v>5</v>
      </c>
      <c r="AQ9671">
        <v>98</v>
      </c>
    </row>
    <row r="9672" spans="1:43" hidden="1" x14ac:dyDescent="0.25">
      <c r="A9672" t="s">
        <v>35168</v>
      </c>
      <c r="B9672" t="s">
        <v>35169</v>
      </c>
      <c r="C9672" s="1" t="str">
        <f t="shared" si="664"/>
        <v>21:0154</v>
      </c>
      <c r="D9672" s="1" t="str">
        <f t="shared" si="665"/>
        <v>21:0064</v>
      </c>
      <c r="E9672" t="s">
        <v>35166</v>
      </c>
      <c r="F9672" t="s">
        <v>35170</v>
      </c>
      <c r="H9672">
        <v>53.221499000000001</v>
      </c>
      <c r="I9672">
        <v>-124.3802226</v>
      </c>
      <c r="J9672" s="1" t="str">
        <f t="shared" si="667"/>
        <v>Till</v>
      </c>
      <c r="K9672" s="1" t="str">
        <f t="shared" si="666"/>
        <v>&lt;63 micron</v>
      </c>
      <c r="L9672">
        <v>0.1</v>
      </c>
      <c r="M9672">
        <v>3.13</v>
      </c>
      <c r="N9672">
        <v>10</v>
      </c>
      <c r="O9672">
        <v>170</v>
      </c>
      <c r="P9672">
        <v>0.5</v>
      </c>
      <c r="Q9672">
        <v>1</v>
      </c>
      <c r="R9672">
        <v>0.75</v>
      </c>
      <c r="S9672">
        <v>0.25</v>
      </c>
      <c r="T9672">
        <v>21</v>
      </c>
      <c r="U9672">
        <v>51</v>
      </c>
      <c r="V9672">
        <v>44</v>
      </c>
      <c r="W9672">
        <v>4.57</v>
      </c>
      <c r="X9672">
        <v>5</v>
      </c>
      <c r="Z9672">
        <v>0.1</v>
      </c>
      <c r="AA9672">
        <v>10</v>
      </c>
      <c r="AB9672">
        <v>0.7</v>
      </c>
      <c r="AC9672">
        <v>1090</v>
      </c>
      <c r="AD9672">
        <v>1</v>
      </c>
      <c r="AE9672">
        <v>0.01</v>
      </c>
      <c r="AF9672">
        <v>39</v>
      </c>
      <c r="AG9672">
        <v>1470</v>
      </c>
      <c r="AH9672">
        <v>2</v>
      </c>
      <c r="AI9672">
        <v>1</v>
      </c>
      <c r="AJ9672">
        <v>10</v>
      </c>
      <c r="AK9672">
        <v>67</v>
      </c>
      <c r="AL9672">
        <v>0.18</v>
      </c>
      <c r="AM9672">
        <v>5</v>
      </c>
      <c r="AN9672">
        <v>5</v>
      </c>
      <c r="AO9672">
        <v>96</v>
      </c>
      <c r="AP9672">
        <v>5</v>
      </c>
      <c r="AQ9672">
        <v>114</v>
      </c>
    </row>
    <row r="9673" spans="1:43" hidden="1" x14ac:dyDescent="0.25">
      <c r="A9673" t="s">
        <v>35171</v>
      </c>
      <c r="B9673" t="s">
        <v>35172</v>
      </c>
      <c r="C9673" s="1" t="str">
        <f t="shared" si="664"/>
        <v>21:0154</v>
      </c>
      <c r="D9673" s="1" t="str">
        <f t="shared" si="665"/>
        <v>21:0064</v>
      </c>
      <c r="E9673" t="s">
        <v>35166</v>
      </c>
      <c r="F9673" t="s">
        <v>35173</v>
      </c>
      <c r="H9673">
        <v>53.221499000000001</v>
      </c>
      <c r="I9673">
        <v>-124.3802226</v>
      </c>
      <c r="J9673" s="1" t="str">
        <f t="shared" si="667"/>
        <v>Till</v>
      </c>
      <c r="K9673" s="1" t="str">
        <f t="shared" si="666"/>
        <v>&lt;63 micron</v>
      </c>
      <c r="L9673">
        <v>0.1</v>
      </c>
      <c r="M9673">
        <v>2.61</v>
      </c>
      <c r="N9673">
        <v>12</v>
      </c>
      <c r="O9673">
        <v>220</v>
      </c>
      <c r="P9673">
        <v>0.5</v>
      </c>
      <c r="Q9673">
        <v>1</v>
      </c>
      <c r="R9673">
        <v>0.87</v>
      </c>
      <c r="S9673">
        <v>0.25</v>
      </c>
      <c r="T9673">
        <v>21</v>
      </c>
      <c r="U9673">
        <v>44</v>
      </c>
      <c r="V9673">
        <v>72</v>
      </c>
      <c r="W9673">
        <v>4.6500000000000004</v>
      </c>
      <c r="X9673">
        <v>5</v>
      </c>
      <c r="Z9673">
        <v>0.1</v>
      </c>
      <c r="AA9673">
        <v>10</v>
      </c>
      <c r="AB9673">
        <v>0.9</v>
      </c>
      <c r="AC9673">
        <v>1130</v>
      </c>
      <c r="AD9673">
        <v>0.5</v>
      </c>
      <c r="AE9673">
        <v>0.03</v>
      </c>
      <c r="AF9673">
        <v>45</v>
      </c>
      <c r="AG9673">
        <v>860</v>
      </c>
      <c r="AH9673">
        <v>1</v>
      </c>
      <c r="AI9673">
        <v>1</v>
      </c>
      <c r="AJ9673">
        <v>11</v>
      </c>
      <c r="AK9673">
        <v>71</v>
      </c>
      <c r="AL9673">
        <v>0.16</v>
      </c>
      <c r="AM9673">
        <v>5</v>
      </c>
      <c r="AN9673">
        <v>5</v>
      </c>
      <c r="AO9673">
        <v>94</v>
      </c>
      <c r="AP9673">
        <v>5</v>
      </c>
      <c r="AQ9673">
        <v>90</v>
      </c>
    </row>
    <row r="9674" spans="1:43" hidden="1" x14ac:dyDescent="0.25">
      <c r="A9674" t="s">
        <v>35174</v>
      </c>
      <c r="B9674" t="s">
        <v>35175</v>
      </c>
      <c r="C9674" s="1" t="str">
        <f t="shared" si="664"/>
        <v>21:0154</v>
      </c>
      <c r="D9674" s="1" t="str">
        <f t="shared" si="665"/>
        <v>21:0064</v>
      </c>
      <c r="E9674" t="s">
        <v>35176</v>
      </c>
      <c r="F9674" t="s">
        <v>35177</v>
      </c>
      <c r="H9674">
        <v>53.2097847</v>
      </c>
      <c r="I9674">
        <v>-124.4580146</v>
      </c>
      <c r="J9674" s="1" t="str">
        <f t="shared" si="667"/>
        <v>Till</v>
      </c>
      <c r="K9674" s="1" t="str">
        <f t="shared" si="666"/>
        <v>&lt;63 micron</v>
      </c>
      <c r="L9674">
        <v>0.1</v>
      </c>
      <c r="M9674">
        <v>1.97</v>
      </c>
      <c r="N9674">
        <v>6</v>
      </c>
      <c r="O9674">
        <v>110</v>
      </c>
      <c r="P9674">
        <v>0.25</v>
      </c>
      <c r="Q9674">
        <v>1</v>
      </c>
      <c r="R9674">
        <v>0.7</v>
      </c>
      <c r="S9674">
        <v>0.25</v>
      </c>
      <c r="T9674">
        <v>15</v>
      </c>
      <c r="U9674">
        <v>40</v>
      </c>
      <c r="V9674">
        <v>33</v>
      </c>
      <c r="W9674">
        <v>3.76</v>
      </c>
      <c r="X9674">
        <v>5</v>
      </c>
      <c r="Z9674">
        <v>0.11</v>
      </c>
      <c r="AA9674">
        <v>10</v>
      </c>
      <c r="AB9674">
        <v>0.72</v>
      </c>
      <c r="AC9674">
        <v>720</v>
      </c>
      <c r="AD9674">
        <v>0.5</v>
      </c>
      <c r="AE9674">
        <v>0.03</v>
      </c>
      <c r="AF9674">
        <v>33</v>
      </c>
      <c r="AG9674">
        <v>860</v>
      </c>
      <c r="AH9674">
        <v>1</v>
      </c>
      <c r="AI9674">
        <v>1</v>
      </c>
      <c r="AJ9674">
        <v>7</v>
      </c>
      <c r="AK9674">
        <v>64</v>
      </c>
      <c r="AL9674">
        <v>0.18</v>
      </c>
      <c r="AM9674">
        <v>5</v>
      </c>
      <c r="AN9674">
        <v>5</v>
      </c>
      <c r="AO9674">
        <v>78</v>
      </c>
      <c r="AP9674">
        <v>5</v>
      </c>
      <c r="AQ9674">
        <v>80</v>
      </c>
    </row>
    <row r="9675" spans="1:43" hidden="1" x14ac:dyDescent="0.25">
      <c r="A9675" t="s">
        <v>35178</v>
      </c>
      <c r="B9675" t="s">
        <v>35179</v>
      </c>
      <c r="C9675" s="1" t="str">
        <f t="shared" si="664"/>
        <v>21:0154</v>
      </c>
      <c r="D9675" s="1" t="str">
        <f t="shared" si="665"/>
        <v>21:0064</v>
      </c>
      <c r="E9675" t="s">
        <v>35180</v>
      </c>
      <c r="F9675" t="s">
        <v>35181</v>
      </c>
      <c r="H9675">
        <v>53.163964900000003</v>
      </c>
      <c r="I9675">
        <v>-124.4183906</v>
      </c>
      <c r="J9675" s="1" t="str">
        <f t="shared" si="667"/>
        <v>Till</v>
      </c>
      <c r="K9675" s="1" t="str">
        <f t="shared" si="666"/>
        <v>&lt;63 micron</v>
      </c>
      <c r="L9675">
        <v>0.1</v>
      </c>
      <c r="M9675">
        <v>3.11</v>
      </c>
      <c r="N9675">
        <v>10</v>
      </c>
      <c r="O9675">
        <v>150</v>
      </c>
      <c r="P9675">
        <v>0.5</v>
      </c>
      <c r="Q9675">
        <v>1</v>
      </c>
      <c r="R9675">
        <v>1.2</v>
      </c>
      <c r="S9675">
        <v>0.25</v>
      </c>
      <c r="T9675">
        <v>18</v>
      </c>
      <c r="U9675">
        <v>46</v>
      </c>
      <c r="V9675">
        <v>77</v>
      </c>
      <c r="W9675">
        <v>4.9400000000000004</v>
      </c>
      <c r="X9675">
        <v>5</v>
      </c>
      <c r="Z9675">
        <v>0.14000000000000001</v>
      </c>
      <c r="AA9675">
        <v>10</v>
      </c>
      <c r="AB9675">
        <v>1.1100000000000001</v>
      </c>
      <c r="AC9675">
        <v>745</v>
      </c>
      <c r="AD9675">
        <v>0.5</v>
      </c>
      <c r="AE9675">
        <v>0.04</v>
      </c>
      <c r="AF9675">
        <v>35</v>
      </c>
      <c r="AG9675">
        <v>1110</v>
      </c>
      <c r="AH9675">
        <v>6</v>
      </c>
      <c r="AI9675">
        <v>1</v>
      </c>
      <c r="AJ9675">
        <v>12</v>
      </c>
      <c r="AK9675">
        <v>120</v>
      </c>
      <c r="AL9675">
        <v>0.19</v>
      </c>
      <c r="AM9675">
        <v>5</v>
      </c>
      <c r="AN9675">
        <v>5</v>
      </c>
      <c r="AO9675">
        <v>111</v>
      </c>
      <c r="AP9675">
        <v>5</v>
      </c>
      <c r="AQ9675">
        <v>94</v>
      </c>
    </row>
    <row r="9676" spans="1:43" hidden="1" x14ac:dyDescent="0.25">
      <c r="A9676" t="s">
        <v>35182</v>
      </c>
      <c r="B9676" t="s">
        <v>35183</v>
      </c>
      <c r="C9676" s="1" t="str">
        <f t="shared" si="664"/>
        <v>21:0154</v>
      </c>
      <c r="D9676" s="1" t="str">
        <f t="shared" si="665"/>
        <v>21:0064</v>
      </c>
      <c r="E9676" t="s">
        <v>35184</v>
      </c>
      <c r="F9676" t="s">
        <v>35185</v>
      </c>
      <c r="H9676">
        <v>53.185023100000002</v>
      </c>
      <c r="I9676">
        <v>-124.4089833</v>
      </c>
      <c r="J9676" s="1" t="str">
        <f t="shared" si="667"/>
        <v>Till</v>
      </c>
      <c r="K9676" s="1" t="str">
        <f t="shared" si="666"/>
        <v>&lt;63 micron</v>
      </c>
      <c r="L9676">
        <v>0.1</v>
      </c>
      <c r="M9676">
        <v>3.13</v>
      </c>
      <c r="N9676">
        <v>6</v>
      </c>
      <c r="O9676">
        <v>130</v>
      </c>
      <c r="P9676">
        <v>0.5</v>
      </c>
      <c r="Q9676">
        <v>1</v>
      </c>
      <c r="R9676">
        <v>2.87</v>
      </c>
      <c r="S9676">
        <v>0.25</v>
      </c>
      <c r="T9676">
        <v>21</v>
      </c>
      <c r="U9676">
        <v>45</v>
      </c>
      <c r="V9676">
        <v>76</v>
      </c>
      <c r="W9676">
        <v>4.78</v>
      </c>
      <c r="X9676">
        <v>5</v>
      </c>
      <c r="Z9676">
        <v>0.14000000000000001</v>
      </c>
      <c r="AA9676">
        <v>10</v>
      </c>
      <c r="AB9676">
        <v>1.33</v>
      </c>
      <c r="AC9676">
        <v>965</v>
      </c>
      <c r="AD9676">
        <v>1</v>
      </c>
      <c r="AE9676">
        <v>0.04</v>
      </c>
      <c r="AF9676">
        <v>37</v>
      </c>
      <c r="AG9676">
        <v>1170</v>
      </c>
      <c r="AH9676">
        <v>2</v>
      </c>
      <c r="AI9676">
        <v>1</v>
      </c>
      <c r="AJ9676">
        <v>11</v>
      </c>
      <c r="AK9676">
        <v>174</v>
      </c>
      <c r="AL9676">
        <v>0.19</v>
      </c>
      <c r="AM9676">
        <v>5</v>
      </c>
      <c r="AN9676">
        <v>5</v>
      </c>
      <c r="AO9676">
        <v>118</v>
      </c>
      <c r="AP9676">
        <v>5</v>
      </c>
      <c r="AQ9676">
        <v>88</v>
      </c>
    </row>
    <row r="9677" spans="1:43" hidden="1" x14ac:dyDescent="0.25">
      <c r="A9677" t="s">
        <v>35186</v>
      </c>
      <c r="B9677" t="s">
        <v>35187</v>
      </c>
      <c r="C9677" s="1" t="str">
        <f t="shared" si="664"/>
        <v>21:0154</v>
      </c>
      <c r="D9677" s="1" t="str">
        <f t="shared" si="665"/>
        <v>21:0064</v>
      </c>
      <c r="E9677" t="s">
        <v>35184</v>
      </c>
      <c r="F9677" t="s">
        <v>35188</v>
      </c>
      <c r="H9677">
        <v>53.185023100000002</v>
      </c>
      <c r="I9677">
        <v>-124.4089833</v>
      </c>
      <c r="J9677" s="1" t="str">
        <f t="shared" si="667"/>
        <v>Till</v>
      </c>
      <c r="K9677" s="1" t="str">
        <f t="shared" si="666"/>
        <v>&lt;63 micron</v>
      </c>
      <c r="L9677">
        <v>0.1</v>
      </c>
      <c r="M9677">
        <v>2.87</v>
      </c>
      <c r="N9677">
        <v>2</v>
      </c>
      <c r="O9677">
        <v>120</v>
      </c>
      <c r="P9677">
        <v>0.5</v>
      </c>
      <c r="Q9677">
        <v>1</v>
      </c>
      <c r="R9677">
        <v>2.66</v>
      </c>
      <c r="S9677">
        <v>0.25</v>
      </c>
      <c r="T9677">
        <v>19</v>
      </c>
      <c r="U9677">
        <v>42</v>
      </c>
      <c r="V9677">
        <v>70</v>
      </c>
      <c r="W9677">
        <v>4.43</v>
      </c>
      <c r="X9677">
        <v>5</v>
      </c>
      <c r="Z9677">
        <v>0.12</v>
      </c>
      <c r="AA9677">
        <v>10</v>
      </c>
      <c r="AB9677">
        <v>1.23</v>
      </c>
      <c r="AC9677">
        <v>880</v>
      </c>
      <c r="AD9677">
        <v>1</v>
      </c>
      <c r="AE9677">
        <v>0.04</v>
      </c>
      <c r="AF9677">
        <v>35</v>
      </c>
      <c r="AG9677">
        <v>1100</v>
      </c>
      <c r="AH9677">
        <v>4</v>
      </c>
      <c r="AI9677">
        <v>1</v>
      </c>
      <c r="AJ9677">
        <v>10</v>
      </c>
      <c r="AK9677">
        <v>158</v>
      </c>
      <c r="AL9677">
        <v>0.18</v>
      </c>
      <c r="AM9677">
        <v>5</v>
      </c>
      <c r="AN9677">
        <v>5</v>
      </c>
      <c r="AO9677">
        <v>110</v>
      </c>
      <c r="AP9677">
        <v>5</v>
      </c>
      <c r="AQ9677">
        <v>84</v>
      </c>
    </row>
    <row r="9678" spans="1:43" hidden="1" x14ac:dyDescent="0.25">
      <c r="A9678" t="s">
        <v>35189</v>
      </c>
      <c r="B9678" t="s">
        <v>35190</v>
      </c>
      <c r="C9678" s="1" t="str">
        <f t="shared" si="664"/>
        <v>21:0154</v>
      </c>
      <c r="D9678" s="1" t="str">
        <f t="shared" si="665"/>
        <v>21:0064</v>
      </c>
      <c r="E9678" t="s">
        <v>35191</v>
      </c>
      <c r="F9678" t="s">
        <v>35192</v>
      </c>
      <c r="H9678">
        <v>53.187378099999997</v>
      </c>
      <c r="I9678">
        <v>-124.48883480000001</v>
      </c>
      <c r="J9678" s="1" t="str">
        <f t="shared" si="667"/>
        <v>Till</v>
      </c>
      <c r="K9678" s="1" t="str">
        <f t="shared" si="666"/>
        <v>&lt;63 micron</v>
      </c>
      <c r="L9678">
        <v>0.1</v>
      </c>
      <c r="M9678">
        <v>2.09</v>
      </c>
      <c r="N9678">
        <v>1</v>
      </c>
      <c r="O9678">
        <v>140</v>
      </c>
      <c r="P9678">
        <v>0.5</v>
      </c>
      <c r="Q9678">
        <v>1</v>
      </c>
      <c r="R9678">
        <v>0.77</v>
      </c>
      <c r="S9678">
        <v>0.25</v>
      </c>
      <c r="T9678">
        <v>15</v>
      </c>
      <c r="U9678">
        <v>37</v>
      </c>
      <c r="V9678">
        <v>34</v>
      </c>
      <c r="W9678">
        <v>4.24</v>
      </c>
      <c r="X9678">
        <v>5</v>
      </c>
      <c r="Z9678">
        <v>0.13</v>
      </c>
      <c r="AA9678">
        <v>10</v>
      </c>
      <c r="AB9678">
        <v>0.75</v>
      </c>
      <c r="AC9678">
        <v>760</v>
      </c>
      <c r="AD9678">
        <v>1</v>
      </c>
      <c r="AE9678">
        <v>0.03</v>
      </c>
      <c r="AF9678">
        <v>33</v>
      </c>
      <c r="AG9678">
        <v>980</v>
      </c>
      <c r="AH9678">
        <v>1</v>
      </c>
      <c r="AI9678">
        <v>1</v>
      </c>
      <c r="AJ9678">
        <v>8</v>
      </c>
      <c r="AK9678">
        <v>73</v>
      </c>
      <c r="AL9678">
        <v>0.18</v>
      </c>
      <c r="AM9678">
        <v>5</v>
      </c>
      <c r="AN9678">
        <v>5</v>
      </c>
      <c r="AO9678">
        <v>79</v>
      </c>
      <c r="AP9678">
        <v>5</v>
      </c>
      <c r="AQ9678">
        <v>98</v>
      </c>
    </row>
    <row r="9679" spans="1:43" hidden="1" x14ac:dyDescent="0.25">
      <c r="A9679" t="s">
        <v>35193</v>
      </c>
      <c r="B9679" t="s">
        <v>35194</v>
      </c>
      <c r="C9679" s="1" t="str">
        <f t="shared" si="664"/>
        <v>21:0154</v>
      </c>
      <c r="D9679" s="1" t="str">
        <f t="shared" si="665"/>
        <v>21:0064</v>
      </c>
      <c r="E9679" t="s">
        <v>35191</v>
      </c>
      <c r="F9679" t="s">
        <v>35195</v>
      </c>
      <c r="H9679">
        <v>53.187378099999997</v>
      </c>
      <c r="I9679">
        <v>-124.48883480000001</v>
      </c>
      <c r="J9679" s="1" t="str">
        <f t="shared" si="667"/>
        <v>Till</v>
      </c>
      <c r="K9679" s="1" t="str">
        <f t="shared" si="666"/>
        <v>&lt;63 micron</v>
      </c>
      <c r="L9679">
        <v>0.1</v>
      </c>
      <c r="M9679">
        <v>2.1</v>
      </c>
      <c r="N9679">
        <v>1</v>
      </c>
      <c r="O9679">
        <v>150</v>
      </c>
      <c r="P9679">
        <v>0.5</v>
      </c>
      <c r="Q9679">
        <v>1</v>
      </c>
      <c r="R9679">
        <v>0.8</v>
      </c>
      <c r="S9679">
        <v>0.25</v>
      </c>
      <c r="T9679">
        <v>14</v>
      </c>
      <c r="U9679">
        <v>31</v>
      </c>
      <c r="V9679">
        <v>32</v>
      </c>
      <c r="W9679">
        <v>4.1900000000000004</v>
      </c>
      <c r="X9679">
        <v>5</v>
      </c>
      <c r="Z9679">
        <v>0.13</v>
      </c>
      <c r="AA9679">
        <v>10</v>
      </c>
      <c r="AB9679">
        <v>0.69</v>
      </c>
      <c r="AC9679">
        <v>740</v>
      </c>
      <c r="AD9679">
        <v>0.5</v>
      </c>
      <c r="AE9679">
        <v>0.03</v>
      </c>
      <c r="AF9679">
        <v>25</v>
      </c>
      <c r="AG9679">
        <v>980</v>
      </c>
      <c r="AH9679">
        <v>8</v>
      </c>
      <c r="AI9679">
        <v>1</v>
      </c>
      <c r="AJ9679">
        <v>8</v>
      </c>
      <c r="AK9679">
        <v>83</v>
      </c>
      <c r="AL9679">
        <v>0.2</v>
      </c>
      <c r="AM9679">
        <v>5</v>
      </c>
      <c r="AN9679">
        <v>5</v>
      </c>
      <c r="AO9679">
        <v>78</v>
      </c>
      <c r="AP9679">
        <v>5</v>
      </c>
      <c r="AQ9679">
        <v>92</v>
      </c>
    </row>
    <row r="9680" spans="1:43" hidden="1" x14ac:dyDescent="0.25">
      <c r="A9680" t="s">
        <v>35196</v>
      </c>
      <c r="B9680" t="s">
        <v>35197</v>
      </c>
      <c r="C9680" s="1" t="str">
        <f t="shared" si="664"/>
        <v>21:0154</v>
      </c>
      <c r="D9680" s="1" t="str">
        <f t="shared" si="665"/>
        <v>21:0064</v>
      </c>
      <c r="E9680" t="s">
        <v>35198</v>
      </c>
      <c r="F9680" t="s">
        <v>35199</v>
      </c>
      <c r="H9680">
        <v>53.1603973</v>
      </c>
      <c r="I9680">
        <v>-124.48969580000001</v>
      </c>
      <c r="J9680" s="1" t="str">
        <f t="shared" si="667"/>
        <v>Till</v>
      </c>
      <c r="K9680" s="1" t="str">
        <f t="shared" si="666"/>
        <v>&lt;63 micron</v>
      </c>
      <c r="L9680">
        <v>0.1</v>
      </c>
      <c r="M9680">
        <v>1.63</v>
      </c>
      <c r="N9680">
        <v>1</v>
      </c>
      <c r="O9680">
        <v>140</v>
      </c>
      <c r="P9680">
        <v>0.5</v>
      </c>
      <c r="Q9680">
        <v>1</v>
      </c>
      <c r="R9680">
        <v>1.03</v>
      </c>
      <c r="S9680">
        <v>0.25</v>
      </c>
      <c r="T9680">
        <v>14</v>
      </c>
      <c r="U9680">
        <v>27</v>
      </c>
      <c r="V9680">
        <v>28</v>
      </c>
      <c r="W9680">
        <v>3.87</v>
      </c>
      <c r="X9680">
        <v>5</v>
      </c>
      <c r="Z9680">
        <v>0.15</v>
      </c>
      <c r="AA9680">
        <v>10</v>
      </c>
      <c r="AB9680">
        <v>0.68</v>
      </c>
      <c r="AC9680">
        <v>820</v>
      </c>
      <c r="AD9680">
        <v>0.5</v>
      </c>
      <c r="AE9680">
        <v>0.03</v>
      </c>
      <c r="AF9680">
        <v>20</v>
      </c>
      <c r="AG9680">
        <v>980</v>
      </c>
      <c r="AH9680">
        <v>8</v>
      </c>
      <c r="AI9680">
        <v>1</v>
      </c>
      <c r="AJ9680">
        <v>6</v>
      </c>
      <c r="AK9680">
        <v>66</v>
      </c>
      <c r="AL9680">
        <v>0.19</v>
      </c>
      <c r="AM9680">
        <v>5</v>
      </c>
      <c r="AN9680">
        <v>5</v>
      </c>
      <c r="AO9680">
        <v>75</v>
      </c>
      <c r="AP9680">
        <v>5</v>
      </c>
      <c r="AQ9680">
        <v>84</v>
      </c>
    </row>
    <row r="9681" spans="1:43" hidden="1" x14ac:dyDescent="0.25">
      <c r="A9681" t="s">
        <v>35200</v>
      </c>
      <c r="B9681" t="s">
        <v>35201</v>
      </c>
      <c r="C9681" s="1" t="str">
        <f t="shared" si="664"/>
        <v>21:0154</v>
      </c>
      <c r="D9681" s="1" t="str">
        <f t="shared" si="665"/>
        <v>21:0064</v>
      </c>
      <c r="E9681" t="s">
        <v>35198</v>
      </c>
      <c r="F9681" t="s">
        <v>35202</v>
      </c>
      <c r="H9681">
        <v>53.1603973</v>
      </c>
      <c r="I9681">
        <v>-124.48969580000001</v>
      </c>
      <c r="J9681" s="1" t="str">
        <f t="shared" si="667"/>
        <v>Till</v>
      </c>
      <c r="K9681" s="1" t="str">
        <f t="shared" si="666"/>
        <v>&lt;63 micron</v>
      </c>
      <c r="L9681">
        <v>0.1</v>
      </c>
      <c r="M9681">
        <v>1.66</v>
      </c>
      <c r="N9681">
        <v>1</v>
      </c>
      <c r="O9681">
        <v>150</v>
      </c>
      <c r="P9681">
        <v>0.5</v>
      </c>
      <c r="Q9681">
        <v>1</v>
      </c>
      <c r="R9681">
        <v>1.02</v>
      </c>
      <c r="S9681">
        <v>0.25</v>
      </c>
      <c r="T9681">
        <v>14</v>
      </c>
      <c r="U9681">
        <v>27</v>
      </c>
      <c r="V9681">
        <v>27</v>
      </c>
      <c r="W9681">
        <v>3.87</v>
      </c>
      <c r="X9681">
        <v>5</v>
      </c>
      <c r="Z9681">
        <v>0.15</v>
      </c>
      <c r="AA9681">
        <v>10</v>
      </c>
      <c r="AB9681">
        <v>0.67</v>
      </c>
      <c r="AC9681">
        <v>785</v>
      </c>
      <c r="AD9681">
        <v>0.5</v>
      </c>
      <c r="AE9681">
        <v>0.03</v>
      </c>
      <c r="AF9681">
        <v>21</v>
      </c>
      <c r="AG9681">
        <v>970</v>
      </c>
      <c r="AH9681">
        <v>8</v>
      </c>
      <c r="AI9681">
        <v>1</v>
      </c>
      <c r="AJ9681">
        <v>6</v>
      </c>
      <c r="AK9681">
        <v>70</v>
      </c>
      <c r="AL9681">
        <v>0.2</v>
      </c>
      <c r="AM9681">
        <v>5</v>
      </c>
      <c r="AN9681">
        <v>5</v>
      </c>
      <c r="AO9681">
        <v>76</v>
      </c>
      <c r="AP9681">
        <v>5</v>
      </c>
      <c r="AQ9681">
        <v>84</v>
      </c>
    </row>
    <row r="9682" spans="1:43" hidden="1" x14ac:dyDescent="0.25">
      <c r="A9682" t="s">
        <v>35203</v>
      </c>
      <c r="B9682" t="s">
        <v>35204</v>
      </c>
      <c r="C9682" s="1" t="str">
        <f t="shared" si="664"/>
        <v>21:0154</v>
      </c>
      <c r="D9682" s="1" t="str">
        <f t="shared" si="665"/>
        <v>21:0064</v>
      </c>
      <c r="E9682" t="s">
        <v>35198</v>
      </c>
      <c r="F9682" t="s">
        <v>35205</v>
      </c>
      <c r="H9682">
        <v>53.1603973</v>
      </c>
      <c r="I9682">
        <v>-124.48969580000001</v>
      </c>
      <c r="J9682" s="1" t="str">
        <f t="shared" si="667"/>
        <v>Till</v>
      </c>
      <c r="K9682" s="1" t="str">
        <f t="shared" si="666"/>
        <v>&lt;63 micron</v>
      </c>
      <c r="L9682">
        <v>0.1</v>
      </c>
      <c r="M9682">
        <v>1.69</v>
      </c>
      <c r="N9682">
        <v>1</v>
      </c>
      <c r="O9682">
        <v>140</v>
      </c>
      <c r="P9682">
        <v>0.5</v>
      </c>
      <c r="Q9682">
        <v>1</v>
      </c>
      <c r="R9682">
        <v>1</v>
      </c>
      <c r="S9682">
        <v>0.25</v>
      </c>
      <c r="T9682">
        <v>13</v>
      </c>
      <c r="U9682">
        <v>27</v>
      </c>
      <c r="V9682">
        <v>27</v>
      </c>
      <c r="W9682">
        <v>3.83</v>
      </c>
      <c r="X9682">
        <v>5</v>
      </c>
      <c r="Z9682">
        <v>0.15</v>
      </c>
      <c r="AA9682">
        <v>10</v>
      </c>
      <c r="AB9682">
        <v>0.67</v>
      </c>
      <c r="AC9682">
        <v>790</v>
      </c>
      <c r="AD9682">
        <v>0.5</v>
      </c>
      <c r="AE9682">
        <v>0.03</v>
      </c>
      <c r="AF9682">
        <v>21</v>
      </c>
      <c r="AG9682">
        <v>980</v>
      </c>
      <c r="AH9682">
        <v>8</v>
      </c>
      <c r="AI9682">
        <v>1</v>
      </c>
      <c r="AJ9682">
        <v>6</v>
      </c>
      <c r="AK9682">
        <v>67</v>
      </c>
      <c r="AL9682">
        <v>0.19</v>
      </c>
      <c r="AM9682">
        <v>5</v>
      </c>
      <c r="AN9682">
        <v>5</v>
      </c>
      <c r="AO9682">
        <v>75</v>
      </c>
      <c r="AP9682">
        <v>5</v>
      </c>
      <c r="AQ9682">
        <v>86</v>
      </c>
    </row>
    <row r="9683" spans="1:43" hidden="1" x14ac:dyDescent="0.25">
      <c r="A9683" t="s">
        <v>35206</v>
      </c>
      <c r="B9683" t="s">
        <v>35207</v>
      </c>
      <c r="C9683" s="1" t="str">
        <f t="shared" si="664"/>
        <v>21:0154</v>
      </c>
      <c r="D9683" s="1" t="str">
        <f t="shared" si="665"/>
        <v>21:0064</v>
      </c>
      <c r="E9683" t="s">
        <v>35198</v>
      </c>
      <c r="F9683" t="s">
        <v>35208</v>
      </c>
      <c r="H9683">
        <v>53.1603973</v>
      </c>
      <c r="I9683">
        <v>-124.48969580000001</v>
      </c>
      <c r="J9683" s="1" t="str">
        <f t="shared" si="667"/>
        <v>Till</v>
      </c>
      <c r="K9683" s="1" t="str">
        <f t="shared" si="666"/>
        <v>&lt;63 micron</v>
      </c>
      <c r="L9683">
        <v>0.1</v>
      </c>
      <c r="M9683">
        <v>1.86</v>
      </c>
      <c r="N9683">
        <v>6</v>
      </c>
      <c r="O9683">
        <v>140</v>
      </c>
      <c r="P9683">
        <v>0.5</v>
      </c>
      <c r="Q9683">
        <v>1</v>
      </c>
      <c r="R9683">
        <v>1.08</v>
      </c>
      <c r="S9683">
        <v>0.25</v>
      </c>
      <c r="T9683">
        <v>14</v>
      </c>
      <c r="U9683">
        <v>30</v>
      </c>
      <c r="V9683">
        <v>28</v>
      </c>
      <c r="W9683">
        <v>4.01</v>
      </c>
      <c r="X9683">
        <v>5</v>
      </c>
      <c r="Z9683">
        <v>0.16</v>
      </c>
      <c r="AA9683">
        <v>10</v>
      </c>
      <c r="AB9683">
        <v>0.72</v>
      </c>
      <c r="AC9683">
        <v>745</v>
      </c>
      <c r="AD9683">
        <v>1</v>
      </c>
      <c r="AE9683">
        <v>0.03</v>
      </c>
      <c r="AF9683">
        <v>22</v>
      </c>
      <c r="AG9683">
        <v>980</v>
      </c>
      <c r="AH9683">
        <v>6</v>
      </c>
      <c r="AI9683">
        <v>1</v>
      </c>
      <c r="AJ9683">
        <v>7</v>
      </c>
      <c r="AK9683">
        <v>75</v>
      </c>
      <c r="AL9683">
        <v>0.2</v>
      </c>
      <c r="AM9683">
        <v>5</v>
      </c>
      <c r="AN9683">
        <v>5</v>
      </c>
      <c r="AO9683">
        <v>80</v>
      </c>
      <c r="AP9683">
        <v>5</v>
      </c>
      <c r="AQ9683">
        <v>88</v>
      </c>
    </row>
    <row r="9684" spans="1:43" hidden="1" x14ac:dyDescent="0.25">
      <c r="A9684" t="s">
        <v>35209</v>
      </c>
      <c r="B9684" t="s">
        <v>35210</v>
      </c>
      <c r="C9684" s="1" t="str">
        <f t="shared" si="664"/>
        <v>21:0154</v>
      </c>
      <c r="D9684" s="1" t="str">
        <f t="shared" si="665"/>
        <v>21:0064</v>
      </c>
      <c r="E9684" t="s">
        <v>35211</v>
      </c>
      <c r="F9684" t="s">
        <v>35212</v>
      </c>
      <c r="H9684">
        <v>53.263833900000002</v>
      </c>
      <c r="I9684">
        <v>-125.1860393</v>
      </c>
      <c r="J9684" s="1" t="str">
        <f t="shared" si="667"/>
        <v>Till</v>
      </c>
      <c r="K9684" s="1" t="str">
        <f t="shared" si="666"/>
        <v>&lt;63 micron</v>
      </c>
      <c r="L9684">
        <v>0.1</v>
      </c>
      <c r="M9684">
        <v>1.93</v>
      </c>
      <c r="N9684">
        <v>1</v>
      </c>
      <c r="O9684">
        <v>130</v>
      </c>
      <c r="P9684">
        <v>0.5</v>
      </c>
      <c r="Q9684">
        <v>1</v>
      </c>
      <c r="R9684">
        <v>0.49</v>
      </c>
      <c r="S9684">
        <v>0.25</v>
      </c>
      <c r="T9684">
        <v>11</v>
      </c>
      <c r="U9684">
        <v>41</v>
      </c>
      <c r="V9684">
        <v>21</v>
      </c>
      <c r="W9684">
        <v>3.55</v>
      </c>
      <c r="X9684">
        <v>5</v>
      </c>
      <c r="Z9684">
        <v>0.12</v>
      </c>
      <c r="AA9684">
        <v>20</v>
      </c>
      <c r="AB9684">
        <v>0.56999999999999995</v>
      </c>
      <c r="AC9684">
        <v>650</v>
      </c>
      <c r="AD9684">
        <v>0.5</v>
      </c>
      <c r="AE9684">
        <v>5.0000000000000001E-3</v>
      </c>
      <c r="AF9684">
        <v>22</v>
      </c>
      <c r="AG9684">
        <v>890</v>
      </c>
      <c r="AH9684">
        <v>6</v>
      </c>
      <c r="AI9684">
        <v>1</v>
      </c>
      <c r="AJ9684">
        <v>7</v>
      </c>
      <c r="AK9684">
        <v>53</v>
      </c>
      <c r="AL9684">
        <v>0.17</v>
      </c>
      <c r="AM9684">
        <v>5</v>
      </c>
      <c r="AN9684">
        <v>5</v>
      </c>
      <c r="AO9684">
        <v>72</v>
      </c>
      <c r="AP9684">
        <v>5</v>
      </c>
      <c r="AQ9684">
        <v>70</v>
      </c>
    </row>
    <row r="9685" spans="1:43" hidden="1" x14ac:dyDescent="0.25">
      <c r="A9685" t="s">
        <v>35213</v>
      </c>
      <c r="B9685" t="s">
        <v>35214</v>
      </c>
      <c r="C9685" s="1" t="str">
        <f t="shared" si="664"/>
        <v>21:0154</v>
      </c>
      <c r="D9685" s="1" t="str">
        <f t="shared" si="665"/>
        <v>21:0064</v>
      </c>
      <c r="E9685" t="s">
        <v>35211</v>
      </c>
      <c r="F9685" t="s">
        <v>35215</v>
      </c>
      <c r="H9685">
        <v>53.263833900000002</v>
      </c>
      <c r="I9685">
        <v>-125.1860393</v>
      </c>
      <c r="J9685" s="1" t="str">
        <f t="shared" si="667"/>
        <v>Till</v>
      </c>
      <c r="K9685" s="1" t="str">
        <f t="shared" si="666"/>
        <v>&lt;63 micron</v>
      </c>
      <c r="L9685">
        <v>0.1</v>
      </c>
      <c r="M9685">
        <v>1.93</v>
      </c>
      <c r="N9685">
        <v>1</v>
      </c>
      <c r="O9685">
        <v>130</v>
      </c>
      <c r="P9685">
        <v>0.5</v>
      </c>
      <c r="Q9685">
        <v>1</v>
      </c>
      <c r="R9685">
        <v>0.48</v>
      </c>
      <c r="S9685">
        <v>0.25</v>
      </c>
      <c r="T9685">
        <v>12</v>
      </c>
      <c r="U9685">
        <v>41</v>
      </c>
      <c r="V9685">
        <v>22</v>
      </c>
      <c r="W9685">
        <v>3.56</v>
      </c>
      <c r="X9685">
        <v>5</v>
      </c>
      <c r="Z9685">
        <v>0.12</v>
      </c>
      <c r="AA9685">
        <v>20</v>
      </c>
      <c r="AB9685">
        <v>0.56999999999999995</v>
      </c>
      <c r="AC9685">
        <v>655</v>
      </c>
      <c r="AD9685">
        <v>0.5</v>
      </c>
      <c r="AE9685">
        <v>0.01</v>
      </c>
      <c r="AF9685">
        <v>24</v>
      </c>
      <c r="AG9685">
        <v>900</v>
      </c>
      <c r="AH9685">
        <v>4</v>
      </c>
      <c r="AI9685">
        <v>1</v>
      </c>
      <c r="AJ9685">
        <v>7</v>
      </c>
      <c r="AK9685">
        <v>54</v>
      </c>
      <c r="AL9685">
        <v>0.17</v>
      </c>
      <c r="AM9685">
        <v>5</v>
      </c>
      <c r="AN9685">
        <v>5</v>
      </c>
      <c r="AO9685">
        <v>72</v>
      </c>
      <c r="AP9685">
        <v>5</v>
      </c>
      <c r="AQ9685">
        <v>72</v>
      </c>
    </row>
    <row r="9686" spans="1:43" hidden="1" x14ac:dyDescent="0.25">
      <c r="A9686" t="s">
        <v>35216</v>
      </c>
      <c r="B9686" t="s">
        <v>35217</v>
      </c>
      <c r="C9686" s="1" t="str">
        <f t="shared" si="664"/>
        <v>21:0154</v>
      </c>
      <c r="D9686" s="1" t="str">
        <f t="shared" si="665"/>
        <v>21:0064</v>
      </c>
      <c r="E9686" t="s">
        <v>35218</v>
      </c>
      <c r="F9686" t="s">
        <v>35219</v>
      </c>
      <c r="H9686">
        <v>53.544471100000003</v>
      </c>
      <c r="I9686">
        <v>-125.4876628</v>
      </c>
      <c r="J9686" s="1" t="str">
        <f t="shared" si="667"/>
        <v>Till</v>
      </c>
      <c r="K9686" s="1" t="str">
        <f t="shared" si="666"/>
        <v>&lt;63 micron</v>
      </c>
      <c r="L9686">
        <v>0.1</v>
      </c>
      <c r="M9686">
        <v>1.59</v>
      </c>
      <c r="N9686">
        <v>6</v>
      </c>
      <c r="O9686">
        <v>130</v>
      </c>
      <c r="P9686">
        <v>0.5</v>
      </c>
      <c r="Q9686">
        <v>1</v>
      </c>
      <c r="R9686">
        <v>1.36</v>
      </c>
      <c r="S9686">
        <v>0.25</v>
      </c>
      <c r="T9686">
        <v>12</v>
      </c>
      <c r="U9686">
        <v>27</v>
      </c>
      <c r="V9686">
        <v>23</v>
      </c>
      <c r="W9686">
        <v>3.22</v>
      </c>
      <c r="X9686">
        <v>5</v>
      </c>
      <c r="Z9686">
        <v>0.12</v>
      </c>
      <c r="AA9686">
        <v>10</v>
      </c>
      <c r="AB9686">
        <v>0.57999999999999996</v>
      </c>
      <c r="AC9686">
        <v>750</v>
      </c>
      <c r="AD9686">
        <v>1</v>
      </c>
      <c r="AE9686">
        <v>0.03</v>
      </c>
      <c r="AF9686">
        <v>18</v>
      </c>
      <c r="AG9686">
        <v>970</v>
      </c>
      <c r="AH9686">
        <v>8</v>
      </c>
      <c r="AI9686">
        <v>1</v>
      </c>
      <c r="AJ9686">
        <v>5</v>
      </c>
      <c r="AK9686">
        <v>100</v>
      </c>
      <c r="AL9686">
        <v>0.11</v>
      </c>
      <c r="AM9686">
        <v>5</v>
      </c>
      <c r="AN9686">
        <v>5</v>
      </c>
      <c r="AO9686">
        <v>64</v>
      </c>
      <c r="AP9686">
        <v>5</v>
      </c>
      <c r="AQ9686">
        <v>70</v>
      </c>
    </row>
    <row r="9687" spans="1:43" hidden="1" x14ac:dyDescent="0.25">
      <c r="A9687" t="s">
        <v>35220</v>
      </c>
      <c r="B9687" t="s">
        <v>35221</v>
      </c>
      <c r="C9687" s="1" t="str">
        <f t="shared" si="664"/>
        <v>21:0154</v>
      </c>
      <c r="D9687" s="1" t="str">
        <f t="shared" si="665"/>
        <v>21:0064</v>
      </c>
      <c r="E9687" t="s">
        <v>35218</v>
      </c>
      <c r="F9687" t="s">
        <v>35222</v>
      </c>
      <c r="H9687">
        <v>53.544471100000003</v>
      </c>
      <c r="I9687">
        <v>-125.4876628</v>
      </c>
      <c r="J9687" s="1" t="str">
        <f t="shared" si="667"/>
        <v>Till</v>
      </c>
      <c r="K9687" s="1" t="str">
        <f t="shared" si="666"/>
        <v>&lt;63 micron</v>
      </c>
      <c r="L9687">
        <v>0.1</v>
      </c>
      <c r="M9687">
        <v>1.64</v>
      </c>
      <c r="N9687">
        <v>10</v>
      </c>
      <c r="O9687">
        <v>140</v>
      </c>
      <c r="P9687">
        <v>0.5</v>
      </c>
      <c r="Q9687">
        <v>1</v>
      </c>
      <c r="R9687">
        <v>1.46</v>
      </c>
      <c r="S9687">
        <v>0.25</v>
      </c>
      <c r="T9687">
        <v>13</v>
      </c>
      <c r="U9687">
        <v>26</v>
      </c>
      <c r="V9687">
        <v>24</v>
      </c>
      <c r="W9687">
        <v>3.32</v>
      </c>
      <c r="X9687">
        <v>5</v>
      </c>
      <c r="Z9687">
        <v>0.12</v>
      </c>
      <c r="AA9687">
        <v>10</v>
      </c>
      <c r="AB9687">
        <v>0.61</v>
      </c>
      <c r="AC9687">
        <v>800</v>
      </c>
      <c r="AD9687">
        <v>1</v>
      </c>
      <c r="AE9687">
        <v>0.03</v>
      </c>
      <c r="AF9687">
        <v>19</v>
      </c>
      <c r="AG9687">
        <v>980</v>
      </c>
      <c r="AH9687">
        <v>4</v>
      </c>
      <c r="AI9687">
        <v>1</v>
      </c>
      <c r="AJ9687">
        <v>5</v>
      </c>
      <c r="AK9687">
        <v>108</v>
      </c>
      <c r="AL9687">
        <v>0.11</v>
      </c>
      <c r="AM9687">
        <v>5</v>
      </c>
      <c r="AN9687">
        <v>5</v>
      </c>
      <c r="AO9687">
        <v>64</v>
      </c>
      <c r="AP9687">
        <v>5</v>
      </c>
      <c r="AQ9687">
        <v>70</v>
      </c>
    </row>
    <row r="9688" spans="1:43" hidden="1" x14ac:dyDescent="0.25">
      <c r="A9688" t="s">
        <v>35223</v>
      </c>
      <c r="B9688" t="s">
        <v>35224</v>
      </c>
      <c r="C9688" s="1" t="str">
        <f t="shared" si="664"/>
        <v>21:0154</v>
      </c>
      <c r="D9688" s="1" t="str">
        <f t="shared" si="665"/>
        <v>21:0064</v>
      </c>
      <c r="E9688" t="s">
        <v>35218</v>
      </c>
      <c r="F9688" t="s">
        <v>35225</v>
      </c>
      <c r="H9688">
        <v>53.544471100000003</v>
      </c>
      <c r="I9688">
        <v>-125.4876628</v>
      </c>
      <c r="J9688" s="1" t="str">
        <f t="shared" si="667"/>
        <v>Till</v>
      </c>
      <c r="K9688" s="1" t="str">
        <f t="shared" si="666"/>
        <v>&lt;63 micron</v>
      </c>
      <c r="L9688">
        <v>0.1</v>
      </c>
      <c r="M9688">
        <v>1.37</v>
      </c>
      <c r="N9688">
        <v>1</v>
      </c>
      <c r="O9688">
        <v>140</v>
      </c>
      <c r="P9688">
        <v>0.25</v>
      </c>
      <c r="Q9688">
        <v>1</v>
      </c>
      <c r="R9688">
        <v>2.5499999999999998</v>
      </c>
      <c r="S9688">
        <v>0.25</v>
      </c>
      <c r="T9688">
        <v>11</v>
      </c>
      <c r="U9688">
        <v>25</v>
      </c>
      <c r="V9688">
        <v>24</v>
      </c>
      <c r="W9688">
        <v>2.98</v>
      </c>
      <c r="X9688">
        <v>5</v>
      </c>
      <c r="Z9688">
        <v>0.08</v>
      </c>
      <c r="AA9688">
        <v>10</v>
      </c>
      <c r="AB9688">
        <v>0.51</v>
      </c>
      <c r="AC9688">
        <v>645</v>
      </c>
      <c r="AD9688">
        <v>0.5</v>
      </c>
      <c r="AE9688">
        <v>0.03</v>
      </c>
      <c r="AF9688">
        <v>16</v>
      </c>
      <c r="AG9688">
        <v>930</v>
      </c>
      <c r="AH9688">
        <v>8</v>
      </c>
      <c r="AI9688">
        <v>1</v>
      </c>
      <c r="AJ9688">
        <v>4</v>
      </c>
      <c r="AK9688">
        <v>115</v>
      </c>
      <c r="AL9688">
        <v>0.1</v>
      </c>
      <c r="AM9688">
        <v>5</v>
      </c>
      <c r="AN9688">
        <v>5</v>
      </c>
      <c r="AO9688">
        <v>59</v>
      </c>
      <c r="AP9688">
        <v>5</v>
      </c>
      <c r="AQ9688">
        <v>62</v>
      </c>
    </row>
    <row r="9689" spans="1:43" hidden="1" x14ac:dyDescent="0.25">
      <c r="A9689" t="s">
        <v>35226</v>
      </c>
      <c r="B9689" t="s">
        <v>35227</v>
      </c>
      <c r="C9689" s="1" t="str">
        <f t="shared" si="664"/>
        <v>21:0154</v>
      </c>
      <c r="D9689" s="1" t="str">
        <f t="shared" si="665"/>
        <v>21:0064</v>
      </c>
      <c r="E9689" t="s">
        <v>35228</v>
      </c>
      <c r="F9689" t="s">
        <v>35229</v>
      </c>
      <c r="H9689">
        <v>53.524112600000002</v>
      </c>
      <c r="I9689">
        <v>-125.4415817</v>
      </c>
      <c r="J9689" s="1" t="str">
        <f t="shared" si="667"/>
        <v>Till</v>
      </c>
      <c r="K9689" s="1" t="str">
        <f t="shared" si="666"/>
        <v>&lt;63 micron</v>
      </c>
      <c r="L9689">
        <v>0.1</v>
      </c>
      <c r="M9689">
        <v>1.75</v>
      </c>
      <c r="N9689">
        <v>8</v>
      </c>
      <c r="O9689">
        <v>150</v>
      </c>
      <c r="P9689">
        <v>0.5</v>
      </c>
      <c r="Q9689">
        <v>1</v>
      </c>
      <c r="R9689">
        <v>0.69</v>
      </c>
      <c r="S9689">
        <v>0.25</v>
      </c>
      <c r="T9689">
        <v>12</v>
      </c>
      <c r="U9689">
        <v>30</v>
      </c>
      <c r="V9689">
        <v>34</v>
      </c>
      <c r="W9689">
        <v>3.61</v>
      </c>
      <c r="X9689">
        <v>5</v>
      </c>
      <c r="Z9689">
        <v>0.12</v>
      </c>
      <c r="AA9689">
        <v>30</v>
      </c>
      <c r="AB9689">
        <v>0.62</v>
      </c>
      <c r="AC9689">
        <v>725</v>
      </c>
      <c r="AD9689">
        <v>1</v>
      </c>
      <c r="AE9689">
        <v>0.03</v>
      </c>
      <c r="AF9689">
        <v>18</v>
      </c>
      <c r="AG9689">
        <v>1100</v>
      </c>
      <c r="AH9689">
        <v>12</v>
      </c>
      <c r="AI9689">
        <v>1</v>
      </c>
      <c r="AJ9689">
        <v>7</v>
      </c>
      <c r="AK9689">
        <v>92</v>
      </c>
      <c r="AL9689">
        <v>0.13</v>
      </c>
      <c r="AM9689">
        <v>5</v>
      </c>
      <c r="AN9689">
        <v>5</v>
      </c>
      <c r="AO9689">
        <v>70</v>
      </c>
      <c r="AP9689">
        <v>5</v>
      </c>
      <c r="AQ9689">
        <v>76</v>
      </c>
    </row>
    <row r="9690" spans="1:43" hidden="1" x14ac:dyDescent="0.25">
      <c r="A9690" t="s">
        <v>35230</v>
      </c>
      <c r="B9690" t="s">
        <v>35231</v>
      </c>
      <c r="C9690" s="1" t="str">
        <f t="shared" si="664"/>
        <v>21:0154</v>
      </c>
      <c r="D9690" s="1" t="str">
        <f t="shared" si="665"/>
        <v>21:0064</v>
      </c>
      <c r="E9690" t="s">
        <v>35228</v>
      </c>
      <c r="F9690" t="s">
        <v>35232</v>
      </c>
      <c r="H9690">
        <v>53.524112600000002</v>
      </c>
      <c r="I9690">
        <v>-125.4415817</v>
      </c>
      <c r="J9690" s="1" t="str">
        <f t="shared" si="667"/>
        <v>Till</v>
      </c>
      <c r="K9690" s="1" t="str">
        <f t="shared" si="666"/>
        <v>&lt;63 micron</v>
      </c>
      <c r="L9690">
        <v>0.1</v>
      </c>
      <c r="M9690">
        <v>1.75</v>
      </c>
      <c r="N9690">
        <v>6</v>
      </c>
      <c r="O9690">
        <v>150</v>
      </c>
      <c r="P9690">
        <v>0.5</v>
      </c>
      <c r="Q9690">
        <v>1</v>
      </c>
      <c r="R9690">
        <v>0.68</v>
      </c>
      <c r="S9690">
        <v>0.25</v>
      </c>
      <c r="T9690">
        <v>12</v>
      </c>
      <c r="U9690">
        <v>31</v>
      </c>
      <c r="V9690">
        <v>35</v>
      </c>
      <c r="W9690">
        <v>3.61</v>
      </c>
      <c r="X9690">
        <v>5</v>
      </c>
      <c r="Z9690">
        <v>0.12</v>
      </c>
      <c r="AA9690">
        <v>30</v>
      </c>
      <c r="AB9690">
        <v>0.59</v>
      </c>
      <c r="AC9690">
        <v>740</v>
      </c>
      <c r="AD9690">
        <v>1</v>
      </c>
      <c r="AE9690">
        <v>0.03</v>
      </c>
      <c r="AF9690">
        <v>19</v>
      </c>
      <c r="AG9690">
        <v>1060</v>
      </c>
      <c r="AH9690">
        <v>10</v>
      </c>
      <c r="AI9690">
        <v>1</v>
      </c>
      <c r="AJ9690">
        <v>7</v>
      </c>
      <c r="AK9690">
        <v>90</v>
      </c>
      <c r="AL9690">
        <v>0.13</v>
      </c>
      <c r="AM9690">
        <v>5</v>
      </c>
      <c r="AN9690">
        <v>5</v>
      </c>
      <c r="AO9690">
        <v>70</v>
      </c>
      <c r="AP9690">
        <v>5</v>
      </c>
      <c r="AQ9690">
        <v>76</v>
      </c>
    </row>
    <row r="9691" spans="1:43" hidden="1" x14ac:dyDescent="0.25">
      <c r="A9691" t="s">
        <v>35233</v>
      </c>
      <c r="B9691" t="s">
        <v>35234</v>
      </c>
      <c r="C9691" s="1" t="str">
        <f t="shared" si="664"/>
        <v>21:0154</v>
      </c>
      <c r="D9691" s="1" t="str">
        <f t="shared" si="665"/>
        <v>21:0064</v>
      </c>
      <c r="E9691" t="s">
        <v>35235</v>
      </c>
      <c r="F9691" t="s">
        <v>35236</v>
      </c>
      <c r="H9691">
        <v>53.501392299999999</v>
      </c>
      <c r="I9691">
        <v>-125.4968258</v>
      </c>
      <c r="J9691" s="1" t="str">
        <f t="shared" si="667"/>
        <v>Till</v>
      </c>
      <c r="K9691" s="1" t="str">
        <f t="shared" si="666"/>
        <v>&lt;63 micron</v>
      </c>
      <c r="L9691">
        <v>0.1</v>
      </c>
      <c r="M9691">
        <v>2.4</v>
      </c>
      <c r="N9691">
        <v>8</v>
      </c>
      <c r="O9691">
        <v>180</v>
      </c>
      <c r="P9691">
        <v>0.5</v>
      </c>
      <c r="Q9691">
        <v>1</v>
      </c>
      <c r="R9691">
        <v>2.12</v>
      </c>
      <c r="S9691">
        <v>0.25</v>
      </c>
      <c r="T9691">
        <v>17</v>
      </c>
      <c r="U9691">
        <v>31</v>
      </c>
      <c r="V9691">
        <v>39</v>
      </c>
      <c r="W9691">
        <v>3.88</v>
      </c>
      <c r="X9691">
        <v>5</v>
      </c>
      <c r="Z9691">
        <v>0.2</v>
      </c>
      <c r="AA9691">
        <v>20</v>
      </c>
      <c r="AB9691">
        <v>0.85</v>
      </c>
      <c r="AC9691">
        <v>945</v>
      </c>
      <c r="AD9691">
        <v>2</v>
      </c>
      <c r="AE9691">
        <v>0.04</v>
      </c>
      <c r="AF9691">
        <v>25</v>
      </c>
      <c r="AG9691">
        <v>980</v>
      </c>
      <c r="AH9691">
        <v>10</v>
      </c>
      <c r="AI9691">
        <v>1</v>
      </c>
      <c r="AJ9691">
        <v>7</v>
      </c>
      <c r="AK9691">
        <v>143</v>
      </c>
      <c r="AL9691">
        <v>0.09</v>
      </c>
      <c r="AM9691">
        <v>5</v>
      </c>
      <c r="AN9691">
        <v>5</v>
      </c>
      <c r="AO9691">
        <v>71</v>
      </c>
      <c r="AP9691">
        <v>5</v>
      </c>
      <c r="AQ9691">
        <v>90</v>
      </c>
    </row>
    <row r="9692" spans="1:43" hidden="1" x14ac:dyDescent="0.25">
      <c r="A9692" t="s">
        <v>35237</v>
      </c>
      <c r="B9692" t="s">
        <v>35238</v>
      </c>
      <c r="C9692" s="1" t="str">
        <f t="shared" si="664"/>
        <v>21:0154</v>
      </c>
      <c r="D9692" s="1" t="str">
        <f t="shared" si="665"/>
        <v>21:0064</v>
      </c>
      <c r="E9692" t="s">
        <v>35239</v>
      </c>
      <c r="F9692" t="s">
        <v>35240</v>
      </c>
      <c r="H9692">
        <v>53.496368500000003</v>
      </c>
      <c r="I9692">
        <v>-125.4131474</v>
      </c>
      <c r="J9692" s="1" t="str">
        <f t="shared" si="667"/>
        <v>Till</v>
      </c>
      <c r="K9692" s="1" t="str">
        <f t="shared" si="666"/>
        <v>&lt;63 micron</v>
      </c>
      <c r="L9692">
        <v>0.1</v>
      </c>
      <c r="M9692">
        <v>2.17</v>
      </c>
      <c r="N9692">
        <v>6</v>
      </c>
      <c r="O9692">
        <v>160</v>
      </c>
      <c r="P9692">
        <v>0.5</v>
      </c>
      <c r="Q9692">
        <v>1</v>
      </c>
      <c r="R9692">
        <v>1.68</v>
      </c>
      <c r="S9692">
        <v>0.25</v>
      </c>
      <c r="T9692">
        <v>17</v>
      </c>
      <c r="U9692">
        <v>31</v>
      </c>
      <c r="V9692">
        <v>33</v>
      </c>
      <c r="W9692">
        <v>3.78</v>
      </c>
      <c r="X9692">
        <v>5</v>
      </c>
      <c r="Z9692">
        <v>0.18</v>
      </c>
      <c r="AA9692">
        <v>20</v>
      </c>
      <c r="AB9692">
        <v>0.82</v>
      </c>
      <c r="AC9692">
        <v>905</v>
      </c>
      <c r="AD9692">
        <v>2</v>
      </c>
      <c r="AE9692">
        <v>0.03</v>
      </c>
      <c r="AF9692">
        <v>25</v>
      </c>
      <c r="AG9692">
        <v>990</v>
      </c>
      <c r="AH9692">
        <v>14</v>
      </c>
      <c r="AI9692">
        <v>1</v>
      </c>
      <c r="AJ9692">
        <v>7</v>
      </c>
      <c r="AK9692">
        <v>131</v>
      </c>
      <c r="AL9692">
        <v>0.11</v>
      </c>
      <c r="AM9692">
        <v>5</v>
      </c>
      <c r="AN9692">
        <v>5</v>
      </c>
      <c r="AO9692">
        <v>70</v>
      </c>
      <c r="AP9692">
        <v>5</v>
      </c>
      <c r="AQ9692">
        <v>88</v>
      </c>
    </row>
    <row r="9693" spans="1:43" hidden="1" x14ac:dyDescent="0.25">
      <c r="A9693" t="s">
        <v>35241</v>
      </c>
      <c r="B9693" t="s">
        <v>35242</v>
      </c>
      <c r="C9693" s="1" t="str">
        <f t="shared" si="664"/>
        <v>21:0154</v>
      </c>
      <c r="D9693" s="1" t="str">
        <f t="shared" si="665"/>
        <v>21:0064</v>
      </c>
      <c r="E9693" t="s">
        <v>35239</v>
      </c>
      <c r="F9693" t="s">
        <v>35243</v>
      </c>
      <c r="H9693">
        <v>53.496368500000003</v>
      </c>
      <c r="I9693">
        <v>-125.4131474</v>
      </c>
      <c r="J9693" s="1" t="str">
        <f t="shared" si="667"/>
        <v>Till</v>
      </c>
      <c r="K9693" s="1" t="str">
        <f t="shared" si="666"/>
        <v>&lt;63 micron</v>
      </c>
      <c r="L9693">
        <v>0.1</v>
      </c>
      <c r="M9693">
        <v>2.04</v>
      </c>
      <c r="N9693">
        <v>2</v>
      </c>
      <c r="O9693">
        <v>160</v>
      </c>
      <c r="P9693">
        <v>0.5</v>
      </c>
      <c r="Q9693">
        <v>1</v>
      </c>
      <c r="R9693">
        <v>2.14</v>
      </c>
      <c r="S9693">
        <v>0.25</v>
      </c>
      <c r="T9693">
        <v>15</v>
      </c>
      <c r="U9693">
        <v>29</v>
      </c>
      <c r="V9693">
        <v>31</v>
      </c>
      <c r="W9693">
        <v>3.61</v>
      </c>
      <c r="X9693">
        <v>5</v>
      </c>
      <c r="Z9693">
        <v>0.16</v>
      </c>
      <c r="AA9693">
        <v>20</v>
      </c>
      <c r="AB9693">
        <v>0.78</v>
      </c>
      <c r="AC9693">
        <v>875</v>
      </c>
      <c r="AD9693">
        <v>1</v>
      </c>
      <c r="AE9693">
        <v>0.03</v>
      </c>
      <c r="AF9693">
        <v>23</v>
      </c>
      <c r="AG9693">
        <v>950</v>
      </c>
      <c r="AH9693">
        <v>12</v>
      </c>
      <c r="AI9693">
        <v>1</v>
      </c>
      <c r="AJ9693">
        <v>6</v>
      </c>
      <c r="AK9693">
        <v>136</v>
      </c>
      <c r="AL9693">
        <v>0.1</v>
      </c>
      <c r="AM9693">
        <v>5</v>
      </c>
      <c r="AN9693">
        <v>5</v>
      </c>
      <c r="AO9693">
        <v>67</v>
      </c>
      <c r="AP9693">
        <v>5</v>
      </c>
      <c r="AQ9693">
        <v>86</v>
      </c>
    </row>
    <row r="9694" spans="1:43" hidden="1" x14ac:dyDescent="0.25">
      <c r="A9694" t="s">
        <v>35244</v>
      </c>
      <c r="B9694" t="s">
        <v>35245</v>
      </c>
      <c r="C9694" s="1" t="str">
        <f t="shared" ref="C9694:C9757" si="668">HYPERLINK("http://geochem.nrcan.gc.ca/cdogs/content/bdl/bdl210154_e.htm", "21:0154")</f>
        <v>21:0154</v>
      </c>
      <c r="D9694" s="1" t="str">
        <f t="shared" ref="D9694:D9757" si="669">HYPERLINK("http://geochem.nrcan.gc.ca/cdogs/content/svy/svy210064_e.htm", "21:0064")</f>
        <v>21:0064</v>
      </c>
      <c r="E9694" t="s">
        <v>35246</v>
      </c>
      <c r="F9694" t="s">
        <v>35247</v>
      </c>
      <c r="H9694">
        <v>53.471056799999999</v>
      </c>
      <c r="I9694">
        <v>-125.4725905</v>
      </c>
      <c r="J9694" s="1" t="str">
        <f t="shared" si="667"/>
        <v>Till</v>
      </c>
      <c r="K9694" s="1" t="str">
        <f t="shared" si="666"/>
        <v>&lt;63 micron</v>
      </c>
      <c r="L9694">
        <v>0.1</v>
      </c>
      <c r="M9694">
        <v>1.96</v>
      </c>
      <c r="N9694">
        <v>2</v>
      </c>
      <c r="O9694">
        <v>130</v>
      </c>
      <c r="P9694">
        <v>0.5</v>
      </c>
      <c r="Q9694">
        <v>1</v>
      </c>
      <c r="R9694">
        <v>0.72</v>
      </c>
      <c r="S9694">
        <v>0.25</v>
      </c>
      <c r="T9694">
        <v>12</v>
      </c>
      <c r="U9694">
        <v>35</v>
      </c>
      <c r="V9694">
        <v>37</v>
      </c>
      <c r="W9694">
        <v>3.64</v>
      </c>
      <c r="X9694">
        <v>5</v>
      </c>
      <c r="Z9694">
        <v>0.11</v>
      </c>
      <c r="AA9694">
        <v>10</v>
      </c>
      <c r="AB9694">
        <v>0.74</v>
      </c>
      <c r="AC9694">
        <v>600</v>
      </c>
      <c r="AD9694">
        <v>1</v>
      </c>
      <c r="AE9694">
        <v>0.04</v>
      </c>
      <c r="AF9694">
        <v>20</v>
      </c>
      <c r="AG9694">
        <v>930</v>
      </c>
      <c r="AH9694">
        <v>6</v>
      </c>
      <c r="AI9694">
        <v>1</v>
      </c>
      <c r="AJ9694">
        <v>7</v>
      </c>
      <c r="AK9694">
        <v>85</v>
      </c>
      <c r="AL9694">
        <v>0.14000000000000001</v>
      </c>
      <c r="AM9694">
        <v>5</v>
      </c>
      <c r="AN9694">
        <v>5</v>
      </c>
      <c r="AO9694">
        <v>76</v>
      </c>
      <c r="AP9694">
        <v>5</v>
      </c>
      <c r="AQ9694">
        <v>78</v>
      </c>
    </row>
    <row r="9695" spans="1:43" hidden="1" x14ac:dyDescent="0.25">
      <c r="A9695" t="s">
        <v>35248</v>
      </c>
      <c r="B9695" t="s">
        <v>35249</v>
      </c>
      <c r="C9695" s="1" t="str">
        <f t="shared" si="668"/>
        <v>21:0154</v>
      </c>
      <c r="D9695" s="1" t="str">
        <f t="shared" si="669"/>
        <v>21:0064</v>
      </c>
      <c r="E9695" t="s">
        <v>35250</v>
      </c>
      <c r="F9695" t="s">
        <v>35251</v>
      </c>
      <c r="H9695">
        <v>53.4449179</v>
      </c>
      <c r="I9695">
        <v>-125.4231053</v>
      </c>
      <c r="J9695" s="1" t="str">
        <f t="shared" si="667"/>
        <v>Till</v>
      </c>
      <c r="K9695" s="1" t="str">
        <f t="shared" ref="K9695:K9758" si="670">HYPERLINK("http://geochem.nrcan.gc.ca/cdogs/content/kwd/kwd080004_e.htm", "&lt;63 micron")</f>
        <v>&lt;63 micron</v>
      </c>
      <c r="L9695">
        <v>0.1</v>
      </c>
      <c r="M9695">
        <v>1.6</v>
      </c>
      <c r="N9695">
        <v>2</v>
      </c>
      <c r="O9695">
        <v>110</v>
      </c>
      <c r="P9695">
        <v>0.25</v>
      </c>
      <c r="Q9695">
        <v>1</v>
      </c>
      <c r="R9695">
        <v>0.7</v>
      </c>
      <c r="S9695">
        <v>0.25</v>
      </c>
      <c r="T9695">
        <v>10</v>
      </c>
      <c r="U9695">
        <v>26</v>
      </c>
      <c r="V9695">
        <v>29</v>
      </c>
      <c r="W9695">
        <v>3.43</v>
      </c>
      <c r="X9695">
        <v>5</v>
      </c>
      <c r="Z9695">
        <v>0.1</v>
      </c>
      <c r="AA9695">
        <v>10</v>
      </c>
      <c r="AB9695">
        <v>0.53</v>
      </c>
      <c r="AC9695">
        <v>700</v>
      </c>
      <c r="AD9695">
        <v>0.5</v>
      </c>
      <c r="AE9695">
        <v>0.03</v>
      </c>
      <c r="AF9695">
        <v>15</v>
      </c>
      <c r="AG9695">
        <v>890</v>
      </c>
      <c r="AH9695">
        <v>8</v>
      </c>
      <c r="AI9695">
        <v>1</v>
      </c>
      <c r="AJ9695">
        <v>6</v>
      </c>
      <c r="AK9695">
        <v>76</v>
      </c>
      <c r="AL9695">
        <v>0.16</v>
      </c>
      <c r="AM9695">
        <v>5</v>
      </c>
      <c r="AN9695">
        <v>5</v>
      </c>
      <c r="AO9695">
        <v>71</v>
      </c>
      <c r="AP9695">
        <v>5</v>
      </c>
      <c r="AQ9695">
        <v>68</v>
      </c>
    </row>
    <row r="9696" spans="1:43" hidden="1" x14ac:dyDescent="0.25">
      <c r="A9696" t="s">
        <v>35252</v>
      </c>
      <c r="B9696" t="s">
        <v>35253</v>
      </c>
      <c r="C9696" s="1" t="str">
        <f t="shared" si="668"/>
        <v>21:0154</v>
      </c>
      <c r="D9696" s="1" t="str">
        <f t="shared" si="669"/>
        <v>21:0064</v>
      </c>
      <c r="E9696" t="s">
        <v>35254</v>
      </c>
      <c r="F9696" t="s">
        <v>35255</v>
      </c>
      <c r="H9696">
        <v>53.458457299999999</v>
      </c>
      <c r="I9696">
        <v>-125.3300993</v>
      </c>
      <c r="J9696" s="1" t="str">
        <f t="shared" si="667"/>
        <v>Till</v>
      </c>
      <c r="K9696" s="1" t="str">
        <f t="shared" si="670"/>
        <v>&lt;63 micron</v>
      </c>
      <c r="L9696">
        <v>0.1</v>
      </c>
      <c r="M9696">
        <v>1.49</v>
      </c>
      <c r="N9696">
        <v>6</v>
      </c>
      <c r="O9696">
        <v>100</v>
      </c>
      <c r="P9696">
        <v>0.5</v>
      </c>
      <c r="Q9696">
        <v>1</v>
      </c>
      <c r="R9696">
        <v>0.61</v>
      </c>
      <c r="S9696">
        <v>0.25</v>
      </c>
      <c r="T9696">
        <v>8</v>
      </c>
      <c r="U9696">
        <v>26</v>
      </c>
      <c r="V9696">
        <v>18</v>
      </c>
      <c r="W9696">
        <v>2.85</v>
      </c>
      <c r="X9696">
        <v>5</v>
      </c>
      <c r="Z9696">
        <v>0.1</v>
      </c>
      <c r="AA9696">
        <v>30</v>
      </c>
      <c r="AB9696">
        <v>0.42</v>
      </c>
      <c r="AC9696">
        <v>515</v>
      </c>
      <c r="AD9696">
        <v>0.5</v>
      </c>
      <c r="AE9696">
        <v>0.04</v>
      </c>
      <c r="AF9696">
        <v>12</v>
      </c>
      <c r="AG9696">
        <v>710</v>
      </c>
      <c r="AH9696">
        <v>8</v>
      </c>
      <c r="AI9696">
        <v>1</v>
      </c>
      <c r="AJ9696">
        <v>6</v>
      </c>
      <c r="AK9696">
        <v>99</v>
      </c>
      <c r="AL9696">
        <v>0.12</v>
      </c>
      <c r="AM9696">
        <v>5</v>
      </c>
      <c r="AN9696">
        <v>5</v>
      </c>
      <c r="AO9696">
        <v>59</v>
      </c>
      <c r="AP9696">
        <v>5</v>
      </c>
      <c r="AQ9696">
        <v>50</v>
      </c>
    </row>
    <row r="9697" spans="1:43" hidden="1" x14ac:dyDescent="0.25">
      <c r="A9697" t="s">
        <v>35256</v>
      </c>
      <c r="B9697" t="s">
        <v>35257</v>
      </c>
      <c r="C9697" s="1" t="str">
        <f t="shared" si="668"/>
        <v>21:0154</v>
      </c>
      <c r="D9697" s="1" t="str">
        <f t="shared" si="669"/>
        <v>21:0064</v>
      </c>
      <c r="E9697" t="s">
        <v>35258</v>
      </c>
      <c r="F9697" t="s">
        <v>35259</v>
      </c>
      <c r="H9697">
        <v>53.463584900000001</v>
      </c>
      <c r="I9697">
        <v>-125.3665395</v>
      </c>
      <c r="J9697" s="1" t="str">
        <f t="shared" si="667"/>
        <v>Till</v>
      </c>
      <c r="K9697" s="1" t="str">
        <f t="shared" si="670"/>
        <v>&lt;63 micron</v>
      </c>
      <c r="L9697">
        <v>0.1</v>
      </c>
      <c r="M9697">
        <v>1.66</v>
      </c>
      <c r="N9697">
        <v>2</v>
      </c>
      <c r="O9697">
        <v>120</v>
      </c>
      <c r="P9697">
        <v>0.5</v>
      </c>
      <c r="Q9697">
        <v>1</v>
      </c>
      <c r="R9697">
        <v>0.98</v>
      </c>
      <c r="S9697">
        <v>0.25</v>
      </c>
      <c r="T9697">
        <v>12</v>
      </c>
      <c r="U9697">
        <v>28</v>
      </c>
      <c r="V9697">
        <v>26</v>
      </c>
      <c r="W9697">
        <v>3.36</v>
      </c>
      <c r="X9697">
        <v>5</v>
      </c>
      <c r="Z9697">
        <v>0.13</v>
      </c>
      <c r="AA9697">
        <v>10</v>
      </c>
      <c r="AB9697">
        <v>0.61</v>
      </c>
      <c r="AC9697">
        <v>780</v>
      </c>
      <c r="AD9697">
        <v>1</v>
      </c>
      <c r="AE9697">
        <v>0.03</v>
      </c>
      <c r="AF9697">
        <v>19</v>
      </c>
      <c r="AG9697">
        <v>970</v>
      </c>
      <c r="AH9697">
        <v>8</v>
      </c>
      <c r="AI9697">
        <v>1</v>
      </c>
      <c r="AJ9697">
        <v>6</v>
      </c>
      <c r="AK9697">
        <v>68</v>
      </c>
      <c r="AL9697">
        <v>0.12</v>
      </c>
      <c r="AM9697">
        <v>5</v>
      </c>
      <c r="AN9697">
        <v>5</v>
      </c>
      <c r="AO9697">
        <v>67</v>
      </c>
      <c r="AP9697">
        <v>5</v>
      </c>
      <c r="AQ9697">
        <v>74</v>
      </c>
    </row>
    <row r="9698" spans="1:43" hidden="1" x14ac:dyDescent="0.25">
      <c r="A9698" t="s">
        <v>35260</v>
      </c>
      <c r="B9698" t="s">
        <v>35261</v>
      </c>
      <c r="C9698" s="1" t="str">
        <f t="shared" si="668"/>
        <v>21:0154</v>
      </c>
      <c r="D9698" s="1" t="str">
        <f t="shared" si="669"/>
        <v>21:0064</v>
      </c>
      <c r="E9698" t="s">
        <v>35258</v>
      </c>
      <c r="F9698" t="s">
        <v>35262</v>
      </c>
      <c r="H9698">
        <v>53.463584900000001</v>
      </c>
      <c r="I9698">
        <v>-125.3665395</v>
      </c>
      <c r="J9698" s="1" t="str">
        <f t="shared" si="667"/>
        <v>Till</v>
      </c>
      <c r="K9698" s="1" t="str">
        <f t="shared" si="670"/>
        <v>&lt;63 micron</v>
      </c>
      <c r="L9698">
        <v>0.1</v>
      </c>
      <c r="M9698">
        <v>1.36</v>
      </c>
      <c r="N9698">
        <v>1</v>
      </c>
      <c r="O9698">
        <v>110</v>
      </c>
      <c r="P9698">
        <v>0.25</v>
      </c>
      <c r="Q9698">
        <v>1</v>
      </c>
      <c r="R9698">
        <v>0.71</v>
      </c>
      <c r="S9698">
        <v>0.25</v>
      </c>
      <c r="T9698">
        <v>11</v>
      </c>
      <c r="U9698">
        <v>29</v>
      </c>
      <c r="V9698">
        <v>21</v>
      </c>
      <c r="W9698">
        <v>3.25</v>
      </c>
      <c r="X9698">
        <v>5</v>
      </c>
      <c r="Z9698">
        <v>0.12</v>
      </c>
      <c r="AA9698">
        <v>20</v>
      </c>
      <c r="AB9698">
        <v>0.45</v>
      </c>
      <c r="AC9698">
        <v>810</v>
      </c>
      <c r="AD9698">
        <v>0.5</v>
      </c>
      <c r="AE9698">
        <v>0.03</v>
      </c>
      <c r="AF9698">
        <v>16</v>
      </c>
      <c r="AG9698">
        <v>1010</v>
      </c>
      <c r="AH9698">
        <v>8</v>
      </c>
      <c r="AI9698">
        <v>1</v>
      </c>
      <c r="AJ9698">
        <v>6</v>
      </c>
      <c r="AK9698">
        <v>72</v>
      </c>
      <c r="AL9698">
        <v>0.14000000000000001</v>
      </c>
      <c r="AM9698">
        <v>5</v>
      </c>
      <c r="AN9698">
        <v>5</v>
      </c>
      <c r="AO9698">
        <v>72</v>
      </c>
      <c r="AP9698">
        <v>5</v>
      </c>
      <c r="AQ9698">
        <v>74</v>
      </c>
    </row>
    <row r="9699" spans="1:43" hidden="1" x14ac:dyDescent="0.25">
      <c r="A9699" t="s">
        <v>35263</v>
      </c>
      <c r="B9699" t="s">
        <v>35264</v>
      </c>
      <c r="C9699" s="1" t="str">
        <f t="shared" si="668"/>
        <v>21:0154</v>
      </c>
      <c r="D9699" s="1" t="str">
        <f t="shared" si="669"/>
        <v>21:0064</v>
      </c>
      <c r="E9699" t="s">
        <v>35265</v>
      </c>
      <c r="F9699" t="s">
        <v>35266</v>
      </c>
      <c r="H9699">
        <v>53.755963600000001</v>
      </c>
      <c r="I9699">
        <v>-125.4603255</v>
      </c>
      <c r="J9699" s="1" t="str">
        <f t="shared" si="667"/>
        <v>Till</v>
      </c>
      <c r="K9699" s="1" t="str">
        <f t="shared" si="670"/>
        <v>&lt;63 micron</v>
      </c>
      <c r="L9699">
        <v>0.1</v>
      </c>
      <c r="M9699">
        <v>1.89</v>
      </c>
      <c r="N9699">
        <v>1</v>
      </c>
      <c r="O9699">
        <v>120</v>
      </c>
      <c r="P9699">
        <v>0.5</v>
      </c>
      <c r="Q9699">
        <v>1</v>
      </c>
      <c r="R9699">
        <v>1</v>
      </c>
      <c r="S9699">
        <v>0.25</v>
      </c>
      <c r="T9699">
        <v>19</v>
      </c>
      <c r="U9699">
        <v>44</v>
      </c>
      <c r="V9699">
        <v>28</v>
      </c>
      <c r="W9699">
        <v>3.93</v>
      </c>
      <c r="X9699">
        <v>5</v>
      </c>
      <c r="Z9699">
        <v>0.19</v>
      </c>
      <c r="AA9699">
        <v>20</v>
      </c>
      <c r="AB9699">
        <v>1.36</v>
      </c>
      <c r="AC9699">
        <v>655</v>
      </c>
      <c r="AD9699">
        <v>1</v>
      </c>
      <c r="AE9699">
        <v>0.1</v>
      </c>
      <c r="AF9699">
        <v>63</v>
      </c>
      <c r="AG9699">
        <v>1060</v>
      </c>
      <c r="AH9699">
        <v>2</v>
      </c>
      <c r="AI9699">
        <v>1</v>
      </c>
      <c r="AJ9699">
        <v>5</v>
      </c>
      <c r="AK9699">
        <v>110</v>
      </c>
      <c r="AL9699">
        <v>0.17</v>
      </c>
      <c r="AM9699">
        <v>5</v>
      </c>
      <c r="AN9699">
        <v>5</v>
      </c>
      <c r="AO9699">
        <v>63</v>
      </c>
      <c r="AP9699">
        <v>5</v>
      </c>
      <c r="AQ9699">
        <v>72</v>
      </c>
    </row>
    <row r="9700" spans="1:43" hidden="1" x14ac:dyDescent="0.25">
      <c r="A9700" t="s">
        <v>35267</v>
      </c>
      <c r="B9700" t="s">
        <v>35268</v>
      </c>
      <c r="C9700" s="1" t="str">
        <f t="shared" si="668"/>
        <v>21:0154</v>
      </c>
      <c r="D9700" s="1" t="str">
        <f t="shared" si="669"/>
        <v>21:0064</v>
      </c>
      <c r="E9700" t="s">
        <v>35269</v>
      </c>
      <c r="F9700" t="s">
        <v>35270</v>
      </c>
      <c r="H9700">
        <v>53.256215400000002</v>
      </c>
      <c r="I9700">
        <v>-125.4086736</v>
      </c>
      <c r="J9700" s="1" t="str">
        <f t="shared" si="667"/>
        <v>Till</v>
      </c>
      <c r="K9700" s="1" t="str">
        <f t="shared" si="670"/>
        <v>&lt;63 micron</v>
      </c>
      <c r="L9700">
        <v>0.1</v>
      </c>
      <c r="M9700">
        <v>2.2799999999999998</v>
      </c>
      <c r="N9700">
        <v>1</v>
      </c>
      <c r="O9700">
        <v>100</v>
      </c>
      <c r="P9700">
        <v>0.5</v>
      </c>
      <c r="Q9700">
        <v>1</v>
      </c>
      <c r="R9700">
        <v>1.38</v>
      </c>
      <c r="S9700">
        <v>0.25</v>
      </c>
      <c r="T9700">
        <v>13</v>
      </c>
      <c r="U9700">
        <v>22</v>
      </c>
      <c r="V9700">
        <v>31</v>
      </c>
      <c r="W9700">
        <v>3.77</v>
      </c>
      <c r="X9700">
        <v>5</v>
      </c>
      <c r="Z9700">
        <v>0.15</v>
      </c>
      <c r="AA9700">
        <v>10</v>
      </c>
      <c r="AB9700">
        <v>0.85</v>
      </c>
      <c r="AC9700">
        <v>860</v>
      </c>
      <c r="AD9700">
        <v>1</v>
      </c>
      <c r="AE9700">
        <v>0.03</v>
      </c>
      <c r="AF9700">
        <v>15</v>
      </c>
      <c r="AG9700">
        <v>780</v>
      </c>
      <c r="AH9700">
        <v>4</v>
      </c>
      <c r="AI9700">
        <v>1</v>
      </c>
      <c r="AJ9700">
        <v>9</v>
      </c>
      <c r="AK9700">
        <v>79</v>
      </c>
      <c r="AL9700">
        <v>0.14000000000000001</v>
      </c>
      <c r="AM9700">
        <v>5</v>
      </c>
      <c r="AN9700">
        <v>5</v>
      </c>
      <c r="AO9700">
        <v>83</v>
      </c>
      <c r="AP9700">
        <v>5</v>
      </c>
      <c r="AQ9700">
        <v>84</v>
      </c>
    </row>
    <row r="9701" spans="1:43" hidden="1" x14ac:dyDescent="0.25">
      <c r="A9701" t="s">
        <v>35271</v>
      </c>
      <c r="B9701" t="s">
        <v>35272</v>
      </c>
      <c r="C9701" s="1" t="str">
        <f t="shared" si="668"/>
        <v>21:0154</v>
      </c>
      <c r="D9701" s="1" t="str">
        <f t="shared" si="669"/>
        <v>21:0064</v>
      </c>
      <c r="E9701" t="s">
        <v>35269</v>
      </c>
      <c r="F9701" t="s">
        <v>35273</v>
      </c>
      <c r="H9701">
        <v>53.256215400000002</v>
      </c>
      <c r="I9701">
        <v>-125.4086736</v>
      </c>
      <c r="J9701" s="1" t="str">
        <f t="shared" si="667"/>
        <v>Till</v>
      </c>
      <c r="K9701" s="1" t="str">
        <f t="shared" si="670"/>
        <v>&lt;63 micron</v>
      </c>
      <c r="L9701">
        <v>0.1</v>
      </c>
      <c r="M9701">
        <v>1.82</v>
      </c>
      <c r="N9701">
        <v>18</v>
      </c>
      <c r="O9701">
        <v>70</v>
      </c>
      <c r="P9701">
        <v>0.5</v>
      </c>
      <c r="Q9701">
        <v>1</v>
      </c>
      <c r="R9701">
        <v>1.2</v>
      </c>
      <c r="S9701">
        <v>0.25</v>
      </c>
      <c r="T9701">
        <v>10</v>
      </c>
      <c r="U9701">
        <v>20</v>
      </c>
      <c r="V9701">
        <v>26</v>
      </c>
      <c r="W9701">
        <v>3.42</v>
      </c>
      <c r="X9701">
        <v>5</v>
      </c>
      <c r="Z9701">
        <v>0.12</v>
      </c>
      <c r="AA9701">
        <v>10</v>
      </c>
      <c r="AB9701">
        <v>0.74</v>
      </c>
      <c r="AC9701">
        <v>690</v>
      </c>
      <c r="AD9701">
        <v>0.5</v>
      </c>
      <c r="AE9701">
        <v>0.03</v>
      </c>
      <c r="AF9701">
        <v>12</v>
      </c>
      <c r="AG9701">
        <v>720</v>
      </c>
      <c r="AH9701">
        <v>10</v>
      </c>
      <c r="AI9701">
        <v>1</v>
      </c>
      <c r="AJ9701">
        <v>7</v>
      </c>
      <c r="AK9701">
        <v>65</v>
      </c>
      <c r="AL9701">
        <v>0.14000000000000001</v>
      </c>
      <c r="AM9701">
        <v>5</v>
      </c>
      <c r="AN9701">
        <v>5</v>
      </c>
      <c r="AO9701">
        <v>73</v>
      </c>
      <c r="AP9701">
        <v>5</v>
      </c>
      <c r="AQ9701">
        <v>76</v>
      </c>
    </row>
    <row r="9702" spans="1:43" hidden="1" x14ac:dyDescent="0.25">
      <c r="A9702" t="s">
        <v>35274</v>
      </c>
      <c r="B9702" t="s">
        <v>35275</v>
      </c>
      <c r="C9702" s="1" t="str">
        <f t="shared" si="668"/>
        <v>21:0154</v>
      </c>
      <c r="D9702" s="1" t="str">
        <f t="shared" si="669"/>
        <v>21:0064</v>
      </c>
      <c r="E9702" t="s">
        <v>35276</v>
      </c>
      <c r="F9702" t="s">
        <v>35277</v>
      </c>
      <c r="H9702">
        <v>53.254421700000002</v>
      </c>
      <c r="I9702">
        <v>-125.37259</v>
      </c>
      <c r="J9702" s="1" t="str">
        <f t="shared" si="667"/>
        <v>Till</v>
      </c>
      <c r="K9702" s="1" t="str">
        <f t="shared" si="670"/>
        <v>&lt;63 micron</v>
      </c>
      <c r="L9702">
        <v>0.1</v>
      </c>
      <c r="M9702">
        <v>1.81</v>
      </c>
      <c r="N9702">
        <v>14</v>
      </c>
      <c r="O9702">
        <v>80</v>
      </c>
      <c r="P9702">
        <v>0.5</v>
      </c>
      <c r="Q9702">
        <v>1</v>
      </c>
      <c r="R9702">
        <v>1.03</v>
      </c>
      <c r="S9702">
        <v>0.25</v>
      </c>
      <c r="T9702">
        <v>11</v>
      </c>
      <c r="U9702">
        <v>20</v>
      </c>
      <c r="V9702">
        <v>25</v>
      </c>
      <c r="W9702">
        <v>3.4</v>
      </c>
      <c r="X9702">
        <v>5</v>
      </c>
      <c r="Z9702">
        <v>0.13</v>
      </c>
      <c r="AA9702">
        <v>10</v>
      </c>
      <c r="AB9702">
        <v>0.77</v>
      </c>
      <c r="AC9702">
        <v>805</v>
      </c>
      <c r="AD9702">
        <v>1</v>
      </c>
      <c r="AE9702">
        <v>0.03</v>
      </c>
      <c r="AF9702">
        <v>13</v>
      </c>
      <c r="AG9702">
        <v>770</v>
      </c>
      <c r="AH9702">
        <v>10</v>
      </c>
      <c r="AI9702">
        <v>1</v>
      </c>
      <c r="AJ9702">
        <v>6</v>
      </c>
      <c r="AK9702">
        <v>69</v>
      </c>
      <c r="AL9702">
        <v>0.15</v>
      </c>
      <c r="AM9702">
        <v>5</v>
      </c>
      <c r="AN9702">
        <v>5</v>
      </c>
      <c r="AO9702">
        <v>69</v>
      </c>
      <c r="AP9702">
        <v>5</v>
      </c>
      <c r="AQ9702">
        <v>78</v>
      </c>
    </row>
    <row r="9703" spans="1:43" hidden="1" x14ac:dyDescent="0.25">
      <c r="A9703" t="s">
        <v>35278</v>
      </c>
      <c r="B9703" t="s">
        <v>35279</v>
      </c>
      <c r="C9703" s="1" t="str">
        <f t="shared" si="668"/>
        <v>21:0154</v>
      </c>
      <c r="D9703" s="1" t="str">
        <f t="shared" si="669"/>
        <v>21:0064</v>
      </c>
      <c r="E9703" t="s">
        <v>35276</v>
      </c>
      <c r="F9703" t="s">
        <v>35280</v>
      </c>
      <c r="H9703">
        <v>53.254421700000002</v>
      </c>
      <c r="I9703">
        <v>-125.37259</v>
      </c>
      <c r="J9703" s="1" t="str">
        <f t="shared" ref="J9703:J9766" si="671">HYPERLINK("http://geochem.nrcan.gc.ca/cdogs/content/kwd/kwd020044_e.htm", "Till")</f>
        <v>Till</v>
      </c>
      <c r="K9703" s="1" t="str">
        <f t="shared" si="670"/>
        <v>&lt;63 micron</v>
      </c>
      <c r="L9703">
        <v>0.1</v>
      </c>
      <c r="M9703">
        <v>2.2200000000000002</v>
      </c>
      <c r="N9703">
        <v>8</v>
      </c>
      <c r="O9703">
        <v>110</v>
      </c>
      <c r="P9703">
        <v>0.5</v>
      </c>
      <c r="Q9703">
        <v>1</v>
      </c>
      <c r="R9703">
        <v>1.37</v>
      </c>
      <c r="S9703">
        <v>0.25</v>
      </c>
      <c r="T9703">
        <v>16</v>
      </c>
      <c r="U9703">
        <v>21</v>
      </c>
      <c r="V9703">
        <v>38</v>
      </c>
      <c r="W9703">
        <v>3.68</v>
      </c>
      <c r="X9703">
        <v>5</v>
      </c>
      <c r="Z9703">
        <v>0.12</v>
      </c>
      <c r="AA9703">
        <v>10</v>
      </c>
      <c r="AB9703">
        <v>0.81</v>
      </c>
      <c r="AC9703">
        <v>1125</v>
      </c>
      <c r="AD9703">
        <v>2</v>
      </c>
      <c r="AE9703">
        <v>0.03</v>
      </c>
      <c r="AF9703">
        <v>17</v>
      </c>
      <c r="AG9703">
        <v>670</v>
      </c>
      <c r="AH9703">
        <v>8</v>
      </c>
      <c r="AI9703">
        <v>1</v>
      </c>
      <c r="AJ9703">
        <v>8</v>
      </c>
      <c r="AK9703">
        <v>75</v>
      </c>
      <c r="AL9703">
        <v>0.11</v>
      </c>
      <c r="AM9703">
        <v>5</v>
      </c>
      <c r="AN9703">
        <v>5</v>
      </c>
      <c r="AO9703">
        <v>70</v>
      </c>
      <c r="AP9703">
        <v>5</v>
      </c>
      <c r="AQ9703">
        <v>86</v>
      </c>
    </row>
    <row r="9704" spans="1:43" hidden="1" x14ac:dyDescent="0.25">
      <c r="A9704" t="s">
        <v>35281</v>
      </c>
      <c r="B9704" t="s">
        <v>35282</v>
      </c>
      <c r="C9704" s="1" t="str">
        <f t="shared" si="668"/>
        <v>21:0154</v>
      </c>
      <c r="D9704" s="1" t="str">
        <f t="shared" si="669"/>
        <v>21:0064</v>
      </c>
      <c r="E9704" t="s">
        <v>35276</v>
      </c>
      <c r="F9704" t="s">
        <v>35283</v>
      </c>
      <c r="H9704">
        <v>53.254421700000002</v>
      </c>
      <c r="I9704">
        <v>-125.37259</v>
      </c>
      <c r="J9704" s="1" t="str">
        <f t="shared" si="671"/>
        <v>Till</v>
      </c>
      <c r="K9704" s="1" t="str">
        <f t="shared" si="670"/>
        <v>&lt;63 micron</v>
      </c>
      <c r="L9704">
        <v>0.1</v>
      </c>
      <c r="M9704">
        <v>1.17</v>
      </c>
      <c r="N9704">
        <v>10</v>
      </c>
      <c r="O9704">
        <v>60</v>
      </c>
      <c r="P9704">
        <v>0.25</v>
      </c>
      <c r="Q9704">
        <v>1</v>
      </c>
      <c r="R9704">
        <v>0.9</v>
      </c>
      <c r="S9704">
        <v>0.25</v>
      </c>
      <c r="T9704">
        <v>7</v>
      </c>
      <c r="U9704">
        <v>20</v>
      </c>
      <c r="V9704">
        <v>15</v>
      </c>
      <c r="W9704">
        <v>2.77</v>
      </c>
      <c r="X9704">
        <v>5</v>
      </c>
      <c r="Z9704">
        <v>7.0000000000000007E-2</v>
      </c>
      <c r="AA9704">
        <v>10</v>
      </c>
      <c r="AB9704">
        <v>0.41</v>
      </c>
      <c r="AC9704">
        <v>585</v>
      </c>
      <c r="AD9704">
        <v>0.5</v>
      </c>
      <c r="AE9704">
        <v>0.02</v>
      </c>
      <c r="AF9704">
        <v>9</v>
      </c>
      <c r="AG9704">
        <v>690</v>
      </c>
      <c r="AH9704">
        <v>4</v>
      </c>
      <c r="AI9704">
        <v>1</v>
      </c>
      <c r="AJ9704">
        <v>5</v>
      </c>
      <c r="AK9704">
        <v>55</v>
      </c>
      <c r="AL9704">
        <v>0.15</v>
      </c>
      <c r="AM9704">
        <v>5</v>
      </c>
      <c r="AN9704">
        <v>5</v>
      </c>
      <c r="AO9704">
        <v>66</v>
      </c>
      <c r="AP9704">
        <v>5</v>
      </c>
      <c r="AQ9704">
        <v>48</v>
      </c>
    </row>
    <row r="9705" spans="1:43" hidden="1" x14ac:dyDescent="0.25">
      <c r="A9705" t="s">
        <v>35284</v>
      </c>
      <c r="B9705" t="s">
        <v>35285</v>
      </c>
      <c r="C9705" s="1" t="str">
        <f t="shared" si="668"/>
        <v>21:0154</v>
      </c>
      <c r="D9705" s="1" t="str">
        <f t="shared" si="669"/>
        <v>21:0064</v>
      </c>
      <c r="E9705" t="s">
        <v>35276</v>
      </c>
      <c r="F9705" t="s">
        <v>35286</v>
      </c>
      <c r="H9705">
        <v>53.254421700000002</v>
      </c>
      <c r="I9705">
        <v>-125.37259</v>
      </c>
      <c r="J9705" s="1" t="str">
        <f t="shared" si="671"/>
        <v>Till</v>
      </c>
      <c r="K9705" s="1" t="str">
        <f t="shared" si="670"/>
        <v>&lt;63 micron</v>
      </c>
      <c r="L9705">
        <v>0.1</v>
      </c>
      <c r="M9705">
        <v>1.1200000000000001</v>
      </c>
      <c r="N9705">
        <v>8</v>
      </c>
      <c r="O9705">
        <v>50</v>
      </c>
      <c r="P9705">
        <v>0.25</v>
      </c>
      <c r="Q9705">
        <v>1</v>
      </c>
      <c r="R9705">
        <v>0.78</v>
      </c>
      <c r="S9705">
        <v>0.25</v>
      </c>
      <c r="T9705">
        <v>7</v>
      </c>
      <c r="U9705">
        <v>21</v>
      </c>
      <c r="V9705">
        <v>14</v>
      </c>
      <c r="W9705">
        <v>2.71</v>
      </c>
      <c r="X9705">
        <v>5</v>
      </c>
      <c r="Z9705">
        <v>0.08</v>
      </c>
      <c r="AA9705">
        <v>10</v>
      </c>
      <c r="AB9705">
        <v>0.39</v>
      </c>
      <c r="AC9705">
        <v>475</v>
      </c>
      <c r="AD9705">
        <v>1</v>
      </c>
      <c r="AE9705">
        <v>0.03</v>
      </c>
      <c r="AF9705">
        <v>9</v>
      </c>
      <c r="AG9705">
        <v>680</v>
      </c>
      <c r="AH9705">
        <v>2</v>
      </c>
      <c r="AI9705">
        <v>1</v>
      </c>
      <c r="AJ9705">
        <v>4</v>
      </c>
      <c r="AK9705">
        <v>53</v>
      </c>
      <c r="AL9705">
        <v>0.16</v>
      </c>
      <c r="AM9705">
        <v>5</v>
      </c>
      <c r="AN9705">
        <v>5</v>
      </c>
      <c r="AO9705">
        <v>67</v>
      </c>
      <c r="AP9705">
        <v>5</v>
      </c>
      <c r="AQ9705">
        <v>48</v>
      </c>
    </row>
    <row r="9706" spans="1:43" hidden="1" x14ac:dyDescent="0.25">
      <c r="A9706" t="s">
        <v>35287</v>
      </c>
      <c r="B9706" t="s">
        <v>35288</v>
      </c>
      <c r="C9706" s="1" t="str">
        <f t="shared" si="668"/>
        <v>21:0154</v>
      </c>
      <c r="D9706" s="1" t="str">
        <f t="shared" si="669"/>
        <v>21:0064</v>
      </c>
      <c r="E9706" t="s">
        <v>35289</v>
      </c>
      <c r="F9706" t="s">
        <v>35290</v>
      </c>
      <c r="H9706">
        <v>53.249618300000002</v>
      </c>
      <c r="I9706">
        <v>-125.04740339999999</v>
      </c>
      <c r="J9706" s="1" t="str">
        <f t="shared" si="671"/>
        <v>Till</v>
      </c>
      <c r="K9706" s="1" t="str">
        <f t="shared" si="670"/>
        <v>&lt;63 micron</v>
      </c>
      <c r="L9706">
        <v>0.1</v>
      </c>
      <c r="M9706">
        <v>2.16</v>
      </c>
      <c r="N9706">
        <v>20</v>
      </c>
      <c r="O9706">
        <v>110</v>
      </c>
      <c r="P9706">
        <v>0.25</v>
      </c>
      <c r="Q9706">
        <v>1</v>
      </c>
      <c r="R9706">
        <v>0.76</v>
      </c>
      <c r="S9706">
        <v>0.25</v>
      </c>
      <c r="T9706">
        <v>12</v>
      </c>
      <c r="U9706">
        <v>22</v>
      </c>
      <c r="V9706">
        <v>30</v>
      </c>
      <c r="W9706">
        <v>3.46</v>
      </c>
      <c r="X9706">
        <v>5</v>
      </c>
      <c r="Z9706">
        <v>0.16</v>
      </c>
      <c r="AA9706">
        <v>10</v>
      </c>
      <c r="AB9706">
        <v>0.62</v>
      </c>
      <c r="AC9706">
        <v>755</v>
      </c>
      <c r="AD9706">
        <v>1</v>
      </c>
      <c r="AE9706">
        <v>0.03</v>
      </c>
      <c r="AF9706">
        <v>13</v>
      </c>
      <c r="AG9706">
        <v>720</v>
      </c>
      <c r="AH9706">
        <v>10</v>
      </c>
      <c r="AI9706">
        <v>1</v>
      </c>
      <c r="AJ9706">
        <v>7</v>
      </c>
      <c r="AK9706">
        <v>62</v>
      </c>
      <c r="AL9706">
        <v>0.16</v>
      </c>
      <c r="AM9706">
        <v>5</v>
      </c>
      <c r="AN9706">
        <v>5</v>
      </c>
      <c r="AO9706">
        <v>76</v>
      </c>
      <c r="AP9706">
        <v>5</v>
      </c>
      <c r="AQ9706">
        <v>80</v>
      </c>
    </row>
    <row r="9707" spans="1:43" hidden="1" x14ac:dyDescent="0.25">
      <c r="A9707" t="s">
        <v>35291</v>
      </c>
      <c r="B9707" t="s">
        <v>35292</v>
      </c>
      <c r="C9707" s="1" t="str">
        <f t="shared" si="668"/>
        <v>21:0154</v>
      </c>
      <c r="D9707" s="1" t="str">
        <f t="shared" si="669"/>
        <v>21:0064</v>
      </c>
      <c r="E9707" t="s">
        <v>35289</v>
      </c>
      <c r="F9707" t="s">
        <v>35293</v>
      </c>
      <c r="H9707">
        <v>53.249618300000002</v>
      </c>
      <c r="I9707">
        <v>-125.04740339999999</v>
      </c>
      <c r="J9707" s="1" t="str">
        <f t="shared" si="671"/>
        <v>Till</v>
      </c>
      <c r="K9707" s="1" t="str">
        <f t="shared" si="670"/>
        <v>&lt;63 micron</v>
      </c>
      <c r="L9707">
        <v>0.1</v>
      </c>
      <c r="M9707">
        <v>2.0099999999999998</v>
      </c>
      <c r="N9707">
        <v>18</v>
      </c>
      <c r="O9707">
        <v>100</v>
      </c>
      <c r="P9707">
        <v>0.25</v>
      </c>
      <c r="Q9707">
        <v>1</v>
      </c>
      <c r="R9707">
        <v>0.7</v>
      </c>
      <c r="S9707">
        <v>0.25</v>
      </c>
      <c r="T9707">
        <v>13</v>
      </c>
      <c r="U9707">
        <v>22</v>
      </c>
      <c r="V9707">
        <v>28</v>
      </c>
      <c r="W9707">
        <v>3.38</v>
      </c>
      <c r="X9707">
        <v>5</v>
      </c>
      <c r="Z9707">
        <v>0.16</v>
      </c>
      <c r="AA9707">
        <v>5</v>
      </c>
      <c r="AB9707">
        <v>0.54</v>
      </c>
      <c r="AC9707">
        <v>1090</v>
      </c>
      <c r="AD9707">
        <v>0.5</v>
      </c>
      <c r="AE9707">
        <v>0.06</v>
      </c>
      <c r="AF9707">
        <v>13</v>
      </c>
      <c r="AG9707">
        <v>710</v>
      </c>
      <c r="AH9707">
        <v>6</v>
      </c>
      <c r="AI9707">
        <v>1</v>
      </c>
      <c r="AJ9707">
        <v>5</v>
      </c>
      <c r="AK9707">
        <v>72</v>
      </c>
      <c r="AL9707">
        <v>0.14000000000000001</v>
      </c>
      <c r="AM9707">
        <v>5</v>
      </c>
      <c r="AN9707">
        <v>5</v>
      </c>
      <c r="AO9707">
        <v>79</v>
      </c>
      <c r="AP9707">
        <v>5</v>
      </c>
      <c r="AQ9707">
        <v>64</v>
      </c>
    </row>
    <row r="9708" spans="1:43" hidden="1" x14ac:dyDescent="0.25">
      <c r="A9708" t="s">
        <v>35294</v>
      </c>
      <c r="B9708" t="s">
        <v>35295</v>
      </c>
      <c r="C9708" s="1" t="str">
        <f t="shared" si="668"/>
        <v>21:0154</v>
      </c>
      <c r="D9708" s="1" t="str">
        <f t="shared" si="669"/>
        <v>21:0064</v>
      </c>
      <c r="E9708" t="s">
        <v>35289</v>
      </c>
      <c r="F9708" t="s">
        <v>35296</v>
      </c>
      <c r="H9708">
        <v>53.249618300000002</v>
      </c>
      <c r="I9708">
        <v>-125.04740339999999</v>
      </c>
      <c r="J9708" s="1" t="str">
        <f t="shared" si="671"/>
        <v>Till</v>
      </c>
      <c r="K9708" s="1" t="str">
        <f t="shared" si="670"/>
        <v>&lt;63 micron</v>
      </c>
      <c r="L9708">
        <v>0.1</v>
      </c>
      <c r="M9708">
        <v>2.3199999999999998</v>
      </c>
      <c r="N9708">
        <v>18</v>
      </c>
      <c r="O9708">
        <v>90</v>
      </c>
      <c r="P9708">
        <v>0.25</v>
      </c>
      <c r="Q9708">
        <v>1</v>
      </c>
      <c r="R9708">
        <v>0.86</v>
      </c>
      <c r="S9708">
        <v>0.25</v>
      </c>
      <c r="T9708">
        <v>12</v>
      </c>
      <c r="U9708">
        <v>23</v>
      </c>
      <c r="V9708">
        <v>30</v>
      </c>
      <c r="W9708">
        <v>3.37</v>
      </c>
      <c r="X9708">
        <v>5</v>
      </c>
      <c r="Z9708">
        <v>0.2</v>
      </c>
      <c r="AA9708">
        <v>5</v>
      </c>
      <c r="AB9708">
        <v>0.68</v>
      </c>
      <c r="AC9708">
        <v>610</v>
      </c>
      <c r="AD9708">
        <v>0.5</v>
      </c>
      <c r="AE9708">
        <v>0.09</v>
      </c>
      <c r="AF9708">
        <v>15</v>
      </c>
      <c r="AG9708">
        <v>710</v>
      </c>
      <c r="AH9708">
        <v>8</v>
      </c>
      <c r="AI9708">
        <v>1</v>
      </c>
      <c r="AJ9708">
        <v>5</v>
      </c>
      <c r="AK9708">
        <v>91</v>
      </c>
      <c r="AL9708">
        <v>0.13</v>
      </c>
      <c r="AM9708">
        <v>5</v>
      </c>
      <c r="AN9708">
        <v>5</v>
      </c>
      <c r="AO9708">
        <v>79</v>
      </c>
      <c r="AP9708">
        <v>5</v>
      </c>
      <c r="AQ9708">
        <v>70</v>
      </c>
    </row>
    <row r="9709" spans="1:43" hidden="1" x14ac:dyDescent="0.25">
      <c r="A9709" t="s">
        <v>35297</v>
      </c>
      <c r="B9709" t="s">
        <v>35298</v>
      </c>
      <c r="C9709" s="1" t="str">
        <f t="shared" si="668"/>
        <v>21:0154</v>
      </c>
      <c r="D9709" s="1" t="str">
        <f t="shared" si="669"/>
        <v>21:0064</v>
      </c>
      <c r="E9709" t="s">
        <v>35299</v>
      </c>
      <c r="F9709" t="s">
        <v>35300</v>
      </c>
      <c r="H9709">
        <v>55.563809599999999</v>
      </c>
      <c r="I9709">
        <v>-125.2826591</v>
      </c>
      <c r="J9709" s="1" t="str">
        <f t="shared" si="671"/>
        <v>Till</v>
      </c>
      <c r="K9709" s="1" t="str">
        <f t="shared" si="670"/>
        <v>&lt;63 micron</v>
      </c>
      <c r="L9709">
        <v>0.1</v>
      </c>
      <c r="M9709">
        <v>1.88</v>
      </c>
      <c r="N9709">
        <v>4</v>
      </c>
      <c r="O9709">
        <v>120</v>
      </c>
      <c r="P9709">
        <v>0.25</v>
      </c>
      <c r="Q9709">
        <v>1</v>
      </c>
      <c r="R9709">
        <v>0.28000000000000003</v>
      </c>
      <c r="S9709">
        <v>0.25</v>
      </c>
      <c r="T9709">
        <v>7</v>
      </c>
      <c r="U9709">
        <v>64</v>
      </c>
      <c r="V9709">
        <v>11</v>
      </c>
      <c r="W9709">
        <v>2.34</v>
      </c>
      <c r="X9709">
        <v>5</v>
      </c>
      <c r="Z9709">
        <v>0.06</v>
      </c>
      <c r="AA9709">
        <v>5</v>
      </c>
      <c r="AB9709">
        <v>0.68</v>
      </c>
      <c r="AC9709">
        <v>345</v>
      </c>
      <c r="AD9709">
        <v>1</v>
      </c>
      <c r="AE9709">
        <v>0.01</v>
      </c>
      <c r="AF9709">
        <v>20</v>
      </c>
      <c r="AG9709">
        <v>760</v>
      </c>
      <c r="AH9709">
        <v>6</v>
      </c>
      <c r="AI9709">
        <v>1</v>
      </c>
      <c r="AJ9709">
        <v>3</v>
      </c>
      <c r="AK9709">
        <v>30</v>
      </c>
      <c r="AL9709">
        <v>0.09</v>
      </c>
      <c r="AM9709">
        <v>5</v>
      </c>
      <c r="AN9709">
        <v>5</v>
      </c>
      <c r="AO9709">
        <v>51</v>
      </c>
      <c r="AP9709">
        <v>5</v>
      </c>
      <c r="AQ9709">
        <v>54</v>
      </c>
    </row>
    <row r="9710" spans="1:43" hidden="1" x14ac:dyDescent="0.25">
      <c r="A9710" t="s">
        <v>35301</v>
      </c>
      <c r="B9710" t="s">
        <v>35302</v>
      </c>
      <c r="C9710" s="1" t="str">
        <f t="shared" si="668"/>
        <v>21:0154</v>
      </c>
      <c r="D9710" s="1" t="str">
        <f t="shared" si="669"/>
        <v>21:0064</v>
      </c>
      <c r="E9710" t="s">
        <v>35299</v>
      </c>
      <c r="F9710" t="s">
        <v>35303</v>
      </c>
      <c r="H9710">
        <v>55.563809599999999</v>
      </c>
      <c r="I9710">
        <v>-125.2826591</v>
      </c>
      <c r="J9710" s="1" t="str">
        <f t="shared" si="671"/>
        <v>Till</v>
      </c>
      <c r="K9710" s="1" t="str">
        <f t="shared" si="670"/>
        <v>&lt;63 micron</v>
      </c>
      <c r="L9710">
        <v>0.1</v>
      </c>
      <c r="M9710">
        <v>2.02</v>
      </c>
      <c r="N9710">
        <v>1</v>
      </c>
      <c r="O9710">
        <v>140</v>
      </c>
      <c r="P9710">
        <v>0.25</v>
      </c>
      <c r="Q9710">
        <v>1</v>
      </c>
      <c r="R9710">
        <v>0.28000000000000003</v>
      </c>
      <c r="S9710">
        <v>0.25</v>
      </c>
      <c r="T9710">
        <v>9</v>
      </c>
      <c r="U9710">
        <v>76</v>
      </c>
      <c r="V9710">
        <v>18</v>
      </c>
      <c r="W9710">
        <v>2.37</v>
      </c>
      <c r="X9710">
        <v>5</v>
      </c>
      <c r="Z9710">
        <v>0.06</v>
      </c>
      <c r="AA9710">
        <v>5</v>
      </c>
      <c r="AB9710">
        <v>0.69</v>
      </c>
      <c r="AC9710">
        <v>255</v>
      </c>
      <c r="AD9710">
        <v>1</v>
      </c>
      <c r="AE9710">
        <v>0.01</v>
      </c>
      <c r="AF9710">
        <v>29</v>
      </c>
      <c r="AG9710">
        <v>680</v>
      </c>
      <c r="AH9710">
        <v>6</v>
      </c>
      <c r="AI9710">
        <v>1</v>
      </c>
      <c r="AJ9710">
        <v>4</v>
      </c>
      <c r="AK9710">
        <v>31</v>
      </c>
      <c r="AL9710">
        <v>0.09</v>
      </c>
      <c r="AM9710">
        <v>5</v>
      </c>
      <c r="AN9710">
        <v>5</v>
      </c>
      <c r="AO9710">
        <v>48</v>
      </c>
      <c r="AP9710">
        <v>5</v>
      </c>
      <c r="AQ9710">
        <v>66</v>
      </c>
    </row>
    <row r="9711" spans="1:43" hidden="1" x14ac:dyDescent="0.25">
      <c r="A9711" t="s">
        <v>35304</v>
      </c>
      <c r="B9711" t="s">
        <v>35305</v>
      </c>
      <c r="C9711" s="1" t="str">
        <f t="shared" si="668"/>
        <v>21:0154</v>
      </c>
      <c r="D9711" s="1" t="str">
        <f t="shared" si="669"/>
        <v>21:0064</v>
      </c>
      <c r="E9711" t="s">
        <v>35299</v>
      </c>
      <c r="F9711" t="s">
        <v>35306</v>
      </c>
      <c r="H9711">
        <v>55.563809599999999</v>
      </c>
      <c r="I9711">
        <v>-125.2826591</v>
      </c>
      <c r="J9711" s="1" t="str">
        <f t="shared" si="671"/>
        <v>Till</v>
      </c>
      <c r="K9711" s="1" t="str">
        <f t="shared" si="670"/>
        <v>&lt;63 micron</v>
      </c>
      <c r="L9711">
        <v>0.2</v>
      </c>
      <c r="M9711">
        <v>1.99</v>
      </c>
      <c r="N9711">
        <v>8</v>
      </c>
      <c r="O9711">
        <v>70</v>
      </c>
      <c r="P9711">
        <v>0.25</v>
      </c>
      <c r="Q9711">
        <v>1</v>
      </c>
      <c r="R9711">
        <v>0.11</v>
      </c>
      <c r="S9711">
        <v>0.25</v>
      </c>
      <c r="T9711">
        <v>9</v>
      </c>
      <c r="U9711">
        <v>42</v>
      </c>
      <c r="V9711">
        <v>23</v>
      </c>
      <c r="W9711">
        <v>2.16</v>
      </c>
      <c r="X9711">
        <v>5</v>
      </c>
      <c r="Z9711">
        <v>0.03</v>
      </c>
      <c r="AA9711">
        <v>5</v>
      </c>
      <c r="AB9711">
        <v>0.31</v>
      </c>
      <c r="AC9711">
        <v>285</v>
      </c>
      <c r="AD9711">
        <v>3</v>
      </c>
      <c r="AE9711">
        <v>5.0000000000000001E-3</v>
      </c>
      <c r="AF9711">
        <v>24</v>
      </c>
      <c r="AG9711">
        <v>900</v>
      </c>
      <c r="AH9711">
        <v>2</v>
      </c>
      <c r="AI9711">
        <v>1</v>
      </c>
      <c r="AJ9711">
        <v>2</v>
      </c>
      <c r="AK9711">
        <v>12</v>
      </c>
      <c r="AL9711">
        <v>0.06</v>
      </c>
      <c r="AM9711">
        <v>5</v>
      </c>
      <c r="AN9711">
        <v>5</v>
      </c>
      <c r="AO9711">
        <v>25</v>
      </c>
      <c r="AP9711">
        <v>5</v>
      </c>
      <c r="AQ9711">
        <v>72</v>
      </c>
    </row>
    <row r="9712" spans="1:43" hidden="1" x14ac:dyDescent="0.25">
      <c r="A9712" t="s">
        <v>35307</v>
      </c>
      <c r="B9712" t="s">
        <v>35308</v>
      </c>
      <c r="C9712" s="1" t="str">
        <f t="shared" si="668"/>
        <v>21:0154</v>
      </c>
      <c r="D9712" s="1" t="str">
        <f t="shared" si="669"/>
        <v>21:0064</v>
      </c>
      <c r="E9712" t="s">
        <v>35299</v>
      </c>
      <c r="F9712" t="s">
        <v>35309</v>
      </c>
      <c r="H9712">
        <v>55.563809599999999</v>
      </c>
      <c r="I9712">
        <v>-125.2826591</v>
      </c>
      <c r="J9712" s="1" t="str">
        <f t="shared" si="671"/>
        <v>Till</v>
      </c>
      <c r="K9712" s="1" t="str">
        <f t="shared" si="670"/>
        <v>&lt;63 micron</v>
      </c>
      <c r="L9712">
        <v>0.1</v>
      </c>
      <c r="M9712">
        <v>1.06</v>
      </c>
      <c r="N9712">
        <v>6</v>
      </c>
      <c r="O9712">
        <v>100</v>
      </c>
      <c r="P9712">
        <v>0.25</v>
      </c>
      <c r="Q9712">
        <v>1</v>
      </c>
      <c r="R9712">
        <v>0.34</v>
      </c>
      <c r="S9712">
        <v>0.25</v>
      </c>
      <c r="T9712">
        <v>8</v>
      </c>
      <c r="U9712">
        <v>88</v>
      </c>
      <c r="V9712">
        <v>22</v>
      </c>
      <c r="W9712">
        <v>2.25</v>
      </c>
      <c r="X9712">
        <v>5</v>
      </c>
      <c r="Z9712">
        <v>0.05</v>
      </c>
      <c r="AA9712">
        <v>5</v>
      </c>
      <c r="AB9712">
        <v>0.53</v>
      </c>
      <c r="AC9712">
        <v>300</v>
      </c>
      <c r="AD9712">
        <v>2</v>
      </c>
      <c r="AE9712">
        <v>0.01</v>
      </c>
      <c r="AF9712">
        <v>30</v>
      </c>
      <c r="AG9712">
        <v>550</v>
      </c>
      <c r="AH9712">
        <v>4</v>
      </c>
      <c r="AI9712">
        <v>1</v>
      </c>
      <c r="AJ9712">
        <v>4</v>
      </c>
      <c r="AK9712">
        <v>34</v>
      </c>
      <c r="AL9712">
        <v>0.08</v>
      </c>
      <c r="AM9712">
        <v>5</v>
      </c>
      <c r="AN9712">
        <v>5</v>
      </c>
      <c r="AO9712">
        <v>48</v>
      </c>
      <c r="AP9712">
        <v>5</v>
      </c>
      <c r="AQ9712">
        <v>30</v>
      </c>
    </row>
    <row r="9713" spans="1:43" hidden="1" x14ac:dyDescent="0.25">
      <c r="A9713" t="s">
        <v>35310</v>
      </c>
      <c r="B9713" t="s">
        <v>35311</v>
      </c>
      <c r="C9713" s="1" t="str">
        <f t="shared" si="668"/>
        <v>21:0154</v>
      </c>
      <c r="D9713" s="1" t="str">
        <f t="shared" si="669"/>
        <v>21:0064</v>
      </c>
      <c r="E9713" t="s">
        <v>35312</v>
      </c>
      <c r="F9713" t="s">
        <v>35313</v>
      </c>
      <c r="H9713">
        <v>55.557738200000003</v>
      </c>
      <c r="I9713">
        <v>-125.30688670000001</v>
      </c>
      <c r="J9713" s="1" t="str">
        <f t="shared" si="671"/>
        <v>Till</v>
      </c>
      <c r="K9713" s="1" t="str">
        <f t="shared" si="670"/>
        <v>&lt;63 micron</v>
      </c>
      <c r="L9713">
        <v>0.1</v>
      </c>
      <c r="M9713">
        <v>1.25</v>
      </c>
      <c r="N9713">
        <v>1</v>
      </c>
      <c r="O9713">
        <v>90</v>
      </c>
      <c r="P9713">
        <v>0.25</v>
      </c>
      <c r="Q9713">
        <v>1</v>
      </c>
      <c r="R9713">
        <v>0.3</v>
      </c>
      <c r="S9713">
        <v>0.25</v>
      </c>
      <c r="T9713">
        <v>9</v>
      </c>
      <c r="U9713">
        <v>87</v>
      </c>
      <c r="V9713">
        <v>12</v>
      </c>
      <c r="W9713">
        <v>2.4500000000000002</v>
      </c>
      <c r="X9713">
        <v>5</v>
      </c>
      <c r="Z9713">
        <v>0.05</v>
      </c>
      <c r="AA9713">
        <v>5</v>
      </c>
      <c r="AB9713">
        <v>0.68</v>
      </c>
      <c r="AC9713">
        <v>260</v>
      </c>
      <c r="AD9713">
        <v>3</v>
      </c>
      <c r="AE9713">
        <v>0.01</v>
      </c>
      <c r="AF9713">
        <v>25</v>
      </c>
      <c r="AG9713">
        <v>530</v>
      </c>
      <c r="AH9713">
        <v>8</v>
      </c>
      <c r="AI9713">
        <v>1</v>
      </c>
      <c r="AJ9713">
        <v>3</v>
      </c>
      <c r="AK9713">
        <v>27</v>
      </c>
      <c r="AL9713">
        <v>0.09</v>
      </c>
      <c r="AM9713">
        <v>5</v>
      </c>
      <c r="AN9713">
        <v>5</v>
      </c>
      <c r="AO9713">
        <v>54</v>
      </c>
      <c r="AP9713">
        <v>5</v>
      </c>
      <c r="AQ9713">
        <v>54</v>
      </c>
    </row>
    <row r="9714" spans="1:43" hidden="1" x14ac:dyDescent="0.25">
      <c r="A9714" t="s">
        <v>35314</v>
      </c>
      <c r="B9714" t="s">
        <v>35315</v>
      </c>
      <c r="C9714" s="1" t="str">
        <f t="shared" si="668"/>
        <v>21:0154</v>
      </c>
      <c r="D9714" s="1" t="str">
        <f t="shared" si="669"/>
        <v>21:0064</v>
      </c>
      <c r="E9714" t="s">
        <v>35312</v>
      </c>
      <c r="F9714" t="s">
        <v>35316</v>
      </c>
      <c r="H9714">
        <v>55.557738200000003</v>
      </c>
      <c r="I9714">
        <v>-125.30688670000001</v>
      </c>
      <c r="J9714" s="1" t="str">
        <f t="shared" si="671"/>
        <v>Till</v>
      </c>
      <c r="K9714" s="1" t="str">
        <f t="shared" si="670"/>
        <v>&lt;63 micron</v>
      </c>
      <c r="L9714">
        <v>0.1</v>
      </c>
      <c r="M9714">
        <v>1.97</v>
      </c>
      <c r="N9714">
        <v>8</v>
      </c>
      <c r="O9714">
        <v>90</v>
      </c>
      <c r="P9714">
        <v>0.25</v>
      </c>
      <c r="Q9714">
        <v>1</v>
      </c>
      <c r="R9714">
        <v>0.4</v>
      </c>
      <c r="S9714">
        <v>0.25</v>
      </c>
      <c r="T9714">
        <v>21</v>
      </c>
      <c r="U9714">
        <v>184</v>
      </c>
      <c r="V9714">
        <v>25</v>
      </c>
      <c r="W9714">
        <v>3.64</v>
      </c>
      <c r="X9714">
        <v>5</v>
      </c>
      <c r="Z9714">
        <v>0.06</v>
      </c>
      <c r="AA9714">
        <v>5</v>
      </c>
      <c r="AB9714">
        <v>1.51</v>
      </c>
      <c r="AC9714">
        <v>385</v>
      </c>
      <c r="AD9714">
        <v>3</v>
      </c>
      <c r="AE9714">
        <v>0.02</v>
      </c>
      <c r="AF9714">
        <v>59</v>
      </c>
      <c r="AG9714">
        <v>800</v>
      </c>
      <c r="AH9714">
        <v>20</v>
      </c>
      <c r="AI9714">
        <v>1</v>
      </c>
      <c r="AJ9714">
        <v>4</v>
      </c>
      <c r="AK9714">
        <v>29</v>
      </c>
      <c r="AL9714">
        <v>0.12</v>
      </c>
      <c r="AM9714">
        <v>5</v>
      </c>
      <c r="AN9714">
        <v>5</v>
      </c>
      <c r="AO9714">
        <v>72</v>
      </c>
      <c r="AP9714">
        <v>5</v>
      </c>
      <c r="AQ9714">
        <v>86</v>
      </c>
    </row>
    <row r="9715" spans="1:43" hidden="1" x14ac:dyDescent="0.25">
      <c r="A9715" t="s">
        <v>35317</v>
      </c>
      <c r="B9715" t="s">
        <v>35318</v>
      </c>
      <c r="C9715" s="1" t="str">
        <f t="shared" si="668"/>
        <v>21:0154</v>
      </c>
      <c r="D9715" s="1" t="str">
        <f t="shared" si="669"/>
        <v>21:0064</v>
      </c>
      <c r="E9715" t="s">
        <v>35312</v>
      </c>
      <c r="F9715" t="s">
        <v>35319</v>
      </c>
      <c r="H9715">
        <v>55.557738200000003</v>
      </c>
      <c r="I9715">
        <v>-125.30688670000001</v>
      </c>
      <c r="J9715" s="1" t="str">
        <f t="shared" si="671"/>
        <v>Till</v>
      </c>
      <c r="K9715" s="1" t="str">
        <f t="shared" si="670"/>
        <v>&lt;63 micron</v>
      </c>
      <c r="L9715">
        <v>0.1</v>
      </c>
      <c r="M9715">
        <v>2.2000000000000002</v>
      </c>
      <c r="N9715">
        <v>10</v>
      </c>
      <c r="O9715">
        <v>140</v>
      </c>
      <c r="P9715">
        <v>0.25</v>
      </c>
      <c r="Q9715">
        <v>1</v>
      </c>
      <c r="R9715">
        <v>0.56000000000000005</v>
      </c>
      <c r="S9715">
        <v>0.25</v>
      </c>
      <c r="T9715">
        <v>25</v>
      </c>
      <c r="U9715">
        <v>217</v>
      </c>
      <c r="V9715">
        <v>58</v>
      </c>
      <c r="W9715">
        <v>3.81</v>
      </c>
      <c r="X9715">
        <v>5</v>
      </c>
      <c r="Z9715">
        <v>0.08</v>
      </c>
      <c r="AA9715">
        <v>5</v>
      </c>
      <c r="AB9715">
        <v>1.93</v>
      </c>
      <c r="AC9715">
        <v>505</v>
      </c>
      <c r="AD9715">
        <v>3</v>
      </c>
      <c r="AE9715">
        <v>0.03</v>
      </c>
      <c r="AF9715">
        <v>91</v>
      </c>
      <c r="AG9715">
        <v>520</v>
      </c>
      <c r="AH9715">
        <v>48</v>
      </c>
      <c r="AI9715">
        <v>1</v>
      </c>
      <c r="AJ9715">
        <v>5</v>
      </c>
      <c r="AK9715">
        <v>38</v>
      </c>
      <c r="AL9715">
        <v>0.15</v>
      </c>
      <c r="AM9715">
        <v>5</v>
      </c>
      <c r="AN9715">
        <v>5</v>
      </c>
      <c r="AO9715">
        <v>78</v>
      </c>
      <c r="AP9715">
        <v>5</v>
      </c>
      <c r="AQ9715">
        <v>54</v>
      </c>
    </row>
    <row r="9716" spans="1:43" hidden="1" x14ac:dyDescent="0.25">
      <c r="A9716" t="s">
        <v>35320</v>
      </c>
      <c r="B9716" t="s">
        <v>35321</v>
      </c>
      <c r="C9716" s="1" t="str">
        <f t="shared" si="668"/>
        <v>21:0154</v>
      </c>
      <c r="D9716" s="1" t="str">
        <f t="shared" si="669"/>
        <v>21:0064</v>
      </c>
      <c r="E9716" t="s">
        <v>35312</v>
      </c>
      <c r="F9716" t="s">
        <v>35322</v>
      </c>
      <c r="H9716">
        <v>55.557738200000003</v>
      </c>
      <c r="I9716">
        <v>-125.30688670000001</v>
      </c>
      <c r="J9716" s="1" t="str">
        <f t="shared" si="671"/>
        <v>Till</v>
      </c>
      <c r="K9716" s="1" t="str">
        <f t="shared" si="670"/>
        <v>&lt;63 micron</v>
      </c>
      <c r="L9716">
        <v>0.1</v>
      </c>
      <c r="M9716">
        <v>1.8</v>
      </c>
      <c r="N9716">
        <v>14</v>
      </c>
      <c r="O9716">
        <v>190</v>
      </c>
      <c r="P9716">
        <v>0.25</v>
      </c>
      <c r="Q9716">
        <v>1</v>
      </c>
      <c r="R9716">
        <v>0.73</v>
      </c>
      <c r="S9716">
        <v>0.25</v>
      </c>
      <c r="T9716">
        <v>26</v>
      </c>
      <c r="U9716">
        <v>165</v>
      </c>
      <c r="V9716">
        <v>94</v>
      </c>
      <c r="W9716">
        <v>3.77</v>
      </c>
      <c r="X9716">
        <v>5</v>
      </c>
      <c r="Z9716">
        <v>0.12</v>
      </c>
      <c r="AA9716">
        <v>10</v>
      </c>
      <c r="AB9716">
        <v>1.73</v>
      </c>
      <c r="AC9716">
        <v>950</v>
      </c>
      <c r="AD9716">
        <v>4</v>
      </c>
      <c r="AE9716">
        <v>0.03</v>
      </c>
      <c r="AF9716">
        <v>74</v>
      </c>
      <c r="AG9716">
        <v>590</v>
      </c>
      <c r="AH9716">
        <v>70</v>
      </c>
      <c r="AI9716">
        <v>1</v>
      </c>
      <c r="AJ9716">
        <v>13</v>
      </c>
      <c r="AK9716">
        <v>65</v>
      </c>
      <c r="AL9716">
        <v>0.12</v>
      </c>
      <c r="AM9716">
        <v>5</v>
      </c>
      <c r="AN9716">
        <v>5</v>
      </c>
      <c r="AO9716">
        <v>73</v>
      </c>
      <c r="AP9716">
        <v>5</v>
      </c>
      <c r="AQ9716">
        <v>64</v>
      </c>
    </row>
    <row r="9717" spans="1:43" hidden="1" x14ac:dyDescent="0.25">
      <c r="A9717" t="s">
        <v>35323</v>
      </c>
      <c r="B9717" t="s">
        <v>35324</v>
      </c>
      <c r="C9717" s="1" t="str">
        <f t="shared" si="668"/>
        <v>21:0154</v>
      </c>
      <c r="D9717" s="1" t="str">
        <f t="shared" si="669"/>
        <v>21:0064</v>
      </c>
      <c r="E9717" t="s">
        <v>35325</v>
      </c>
      <c r="F9717" t="s">
        <v>35326</v>
      </c>
      <c r="H9717">
        <v>55.550323900000002</v>
      </c>
      <c r="I9717">
        <v>-125.40039419999999</v>
      </c>
      <c r="J9717" s="1" t="str">
        <f t="shared" si="671"/>
        <v>Till</v>
      </c>
      <c r="K9717" s="1" t="str">
        <f t="shared" si="670"/>
        <v>&lt;63 micron</v>
      </c>
      <c r="L9717">
        <v>0.1</v>
      </c>
      <c r="M9717">
        <v>1.02</v>
      </c>
      <c r="N9717">
        <v>2</v>
      </c>
      <c r="O9717">
        <v>50</v>
      </c>
      <c r="P9717">
        <v>0.25</v>
      </c>
      <c r="Q9717">
        <v>1</v>
      </c>
      <c r="R9717">
        <v>0.08</v>
      </c>
      <c r="S9717">
        <v>0.25</v>
      </c>
      <c r="T9717">
        <v>0.5</v>
      </c>
      <c r="U9717">
        <v>16</v>
      </c>
      <c r="V9717">
        <v>2</v>
      </c>
      <c r="W9717">
        <v>0.45</v>
      </c>
      <c r="X9717">
        <v>5</v>
      </c>
      <c r="Z9717">
        <v>0.02</v>
      </c>
      <c r="AA9717">
        <v>10</v>
      </c>
      <c r="AB9717">
        <v>0.09</v>
      </c>
      <c r="AC9717">
        <v>45</v>
      </c>
      <c r="AD9717">
        <v>1</v>
      </c>
      <c r="AE9717">
        <v>5.0000000000000001E-3</v>
      </c>
      <c r="AF9717">
        <v>3</v>
      </c>
      <c r="AG9717">
        <v>130</v>
      </c>
      <c r="AH9717">
        <v>2</v>
      </c>
      <c r="AI9717">
        <v>1</v>
      </c>
      <c r="AJ9717">
        <v>2</v>
      </c>
      <c r="AK9717">
        <v>10</v>
      </c>
      <c r="AL9717">
        <v>0.04</v>
      </c>
      <c r="AM9717">
        <v>5</v>
      </c>
      <c r="AN9717">
        <v>5</v>
      </c>
      <c r="AO9717">
        <v>21</v>
      </c>
      <c r="AP9717">
        <v>5</v>
      </c>
      <c r="AQ9717">
        <v>12</v>
      </c>
    </row>
    <row r="9718" spans="1:43" hidden="1" x14ac:dyDescent="0.25">
      <c r="A9718" t="s">
        <v>35327</v>
      </c>
      <c r="B9718" t="s">
        <v>35328</v>
      </c>
      <c r="C9718" s="1" t="str">
        <f t="shared" si="668"/>
        <v>21:0154</v>
      </c>
      <c r="D9718" s="1" t="str">
        <f t="shared" si="669"/>
        <v>21:0064</v>
      </c>
      <c r="E9718" t="s">
        <v>35325</v>
      </c>
      <c r="F9718" t="s">
        <v>35329</v>
      </c>
      <c r="H9718">
        <v>55.550323900000002</v>
      </c>
      <c r="I9718">
        <v>-125.40039419999999</v>
      </c>
      <c r="J9718" s="1" t="str">
        <f t="shared" si="671"/>
        <v>Till</v>
      </c>
      <c r="K9718" s="1" t="str">
        <f t="shared" si="670"/>
        <v>&lt;63 micron</v>
      </c>
      <c r="L9718">
        <v>0.1</v>
      </c>
      <c r="M9718">
        <v>2.12</v>
      </c>
      <c r="N9718">
        <v>6</v>
      </c>
      <c r="O9718">
        <v>120</v>
      </c>
      <c r="P9718">
        <v>0.25</v>
      </c>
      <c r="Q9718">
        <v>1</v>
      </c>
      <c r="R9718">
        <v>0.09</v>
      </c>
      <c r="S9718">
        <v>0.25</v>
      </c>
      <c r="T9718">
        <v>7</v>
      </c>
      <c r="U9718">
        <v>45</v>
      </c>
      <c r="V9718">
        <v>15</v>
      </c>
      <c r="W9718">
        <v>4.13</v>
      </c>
      <c r="X9718">
        <v>5</v>
      </c>
      <c r="Z9718">
        <v>0.06</v>
      </c>
      <c r="AA9718">
        <v>5</v>
      </c>
      <c r="AB9718">
        <v>0.39</v>
      </c>
      <c r="AC9718">
        <v>405</v>
      </c>
      <c r="AD9718">
        <v>3</v>
      </c>
      <c r="AE9718">
        <v>0.01</v>
      </c>
      <c r="AF9718">
        <v>14</v>
      </c>
      <c r="AG9718">
        <v>1950</v>
      </c>
      <c r="AH9718">
        <v>6</v>
      </c>
      <c r="AI9718">
        <v>1</v>
      </c>
      <c r="AJ9718">
        <v>3</v>
      </c>
      <c r="AK9718">
        <v>9</v>
      </c>
      <c r="AL9718">
        <v>0.08</v>
      </c>
      <c r="AM9718">
        <v>5</v>
      </c>
      <c r="AN9718">
        <v>5</v>
      </c>
      <c r="AO9718">
        <v>59</v>
      </c>
      <c r="AP9718">
        <v>5</v>
      </c>
      <c r="AQ9718">
        <v>76</v>
      </c>
    </row>
    <row r="9719" spans="1:43" hidden="1" x14ac:dyDescent="0.25">
      <c r="A9719" t="s">
        <v>35330</v>
      </c>
      <c r="B9719" t="s">
        <v>35331</v>
      </c>
      <c r="C9719" s="1" t="str">
        <f t="shared" si="668"/>
        <v>21:0154</v>
      </c>
      <c r="D9719" s="1" t="str">
        <f t="shared" si="669"/>
        <v>21:0064</v>
      </c>
      <c r="E9719" t="s">
        <v>35325</v>
      </c>
      <c r="F9719" t="s">
        <v>35332</v>
      </c>
      <c r="H9719">
        <v>55.550323900000002</v>
      </c>
      <c r="I9719">
        <v>-125.40039419999999</v>
      </c>
      <c r="J9719" s="1" t="str">
        <f t="shared" si="671"/>
        <v>Till</v>
      </c>
      <c r="K9719" s="1" t="str">
        <f t="shared" si="670"/>
        <v>&lt;63 micron</v>
      </c>
      <c r="L9719">
        <v>0.1</v>
      </c>
      <c r="M9719">
        <v>1.48</v>
      </c>
      <c r="N9719">
        <v>10</v>
      </c>
      <c r="O9719">
        <v>120</v>
      </c>
      <c r="P9719">
        <v>0.25</v>
      </c>
      <c r="Q9719">
        <v>1</v>
      </c>
      <c r="R9719">
        <v>0.34</v>
      </c>
      <c r="S9719">
        <v>0.25</v>
      </c>
      <c r="T9719">
        <v>9</v>
      </c>
      <c r="U9719">
        <v>100</v>
      </c>
      <c r="V9719">
        <v>25</v>
      </c>
      <c r="W9719">
        <v>2.57</v>
      </c>
      <c r="X9719">
        <v>5</v>
      </c>
      <c r="Z9719">
        <v>0.05</v>
      </c>
      <c r="AA9719">
        <v>5</v>
      </c>
      <c r="AB9719">
        <v>0.62</v>
      </c>
      <c r="AC9719">
        <v>265</v>
      </c>
      <c r="AD9719">
        <v>3</v>
      </c>
      <c r="AE9719">
        <v>0.01</v>
      </c>
      <c r="AF9719">
        <v>36</v>
      </c>
      <c r="AG9719">
        <v>580</v>
      </c>
      <c r="AH9719">
        <v>6</v>
      </c>
      <c r="AI9719">
        <v>1</v>
      </c>
      <c r="AJ9719">
        <v>4</v>
      </c>
      <c r="AK9719">
        <v>35</v>
      </c>
      <c r="AL9719">
        <v>0.1</v>
      </c>
      <c r="AM9719">
        <v>5</v>
      </c>
      <c r="AN9719">
        <v>5</v>
      </c>
      <c r="AO9719">
        <v>55</v>
      </c>
      <c r="AP9719">
        <v>5</v>
      </c>
      <c r="AQ9719">
        <v>40</v>
      </c>
    </row>
    <row r="9720" spans="1:43" hidden="1" x14ac:dyDescent="0.25">
      <c r="A9720" t="s">
        <v>35333</v>
      </c>
      <c r="B9720" t="s">
        <v>35334</v>
      </c>
      <c r="C9720" s="1" t="str">
        <f t="shared" si="668"/>
        <v>21:0154</v>
      </c>
      <c r="D9720" s="1" t="str">
        <f t="shared" si="669"/>
        <v>21:0064</v>
      </c>
      <c r="E9720" t="s">
        <v>35325</v>
      </c>
      <c r="F9720" t="s">
        <v>35335</v>
      </c>
      <c r="H9720">
        <v>55.550323900000002</v>
      </c>
      <c r="I9720">
        <v>-125.40039419999999</v>
      </c>
      <c r="J9720" s="1" t="str">
        <f t="shared" si="671"/>
        <v>Till</v>
      </c>
      <c r="K9720" s="1" t="str">
        <f t="shared" si="670"/>
        <v>&lt;63 micron</v>
      </c>
      <c r="L9720">
        <v>0.1</v>
      </c>
      <c r="M9720">
        <v>1.04</v>
      </c>
      <c r="N9720">
        <v>10</v>
      </c>
      <c r="O9720">
        <v>50</v>
      </c>
      <c r="P9720">
        <v>0.25</v>
      </c>
      <c r="Q9720">
        <v>1</v>
      </c>
      <c r="R9720">
        <v>0.09</v>
      </c>
      <c r="S9720">
        <v>0.25</v>
      </c>
      <c r="T9720">
        <v>5</v>
      </c>
      <c r="U9720">
        <v>33</v>
      </c>
      <c r="V9720">
        <v>24</v>
      </c>
      <c r="W9720">
        <v>1.68</v>
      </c>
      <c r="X9720">
        <v>5</v>
      </c>
      <c r="Z9720">
        <v>0.03</v>
      </c>
      <c r="AA9720">
        <v>10</v>
      </c>
      <c r="AB9720">
        <v>0.31</v>
      </c>
      <c r="AC9720">
        <v>160</v>
      </c>
      <c r="AD9720">
        <v>1</v>
      </c>
      <c r="AE9720">
        <v>5.0000000000000001E-3</v>
      </c>
      <c r="AF9720">
        <v>24</v>
      </c>
      <c r="AG9720">
        <v>390</v>
      </c>
      <c r="AH9720">
        <v>2</v>
      </c>
      <c r="AI9720">
        <v>1</v>
      </c>
      <c r="AJ9720">
        <v>2</v>
      </c>
      <c r="AK9720">
        <v>10</v>
      </c>
      <c r="AL9720">
        <v>0.06</v>
      </c>
      <c r="AM9720">
        <v>5</v>
      </c>
      <c r="AN9720">
        <v>5</v>
      </c>
      <c r="AO9720">
        <v>21</v>
      </c>
      <c r="AP9720">
        <v>5</v>
      </c>
      <c r="AQ9720">
        <v>44</v>
      </c>
    </row>
    <row r="9721" spans="1:43" hidden="1" x14ac:dyDescent="0.25">
      <c r="A9721" t="s">
        <v>35336</v>
      </c>
      <c r="B9721" t="s">
        <v>35337</v>
      </c>
      <c r="C9721" s="1" t="str">
        <f t="shared" si="668"/>
        <v>21:0154</v>
      </c>
      <c r="D9721" s="1" t="str">
        <f t="shared" si="669"/>
        <v>21:0064</v>
      </c>
      <c r="E9721" t="s">
        <v>35325</v>
      </c>
      <c r="F9721" t="s">
        <v>35338</v>
      </c>
      <c r="H9721">
        <v>55.550323900000002</v>
      </c>
      <c r="I9721">
        <v>-125.40039419999999</v>
      </c>
      <c r="J9721" s="1" t="str">
        <f t="shared" si="671"/>
        <v>Till</v>
      </c>
      <c r="K9721" s="1" t="str">
        <f t="shared" si="670"/>
        <v>&lt;63 micron</v>
      </c>
      <c r="L9721">
        <v>0.1</v>
      </c>
      <c r="M9721">
        <v>0.83</v>
      </c>
      <c r="N9721">
        <v>6</v>
      </c>
      <c r="O9721">
        <v>70</v>
      </c>
      <c r="P9721">
        <v>0.25</v>
      </c>
      <c r="Q9721">
        <v>1</v>
      </c>
      <c r="R9721">
        <v>0.11</v>
      </c>
      <c r="S9721">
        <v>0.25</v>
      </c>
      <c r="T9721">
        <v>8</v>
      </c>
      <c r="U9721">
        <v>27</v>
      </c>
      <c r="V9721">
        <v>38</v>
      </c>
      <c r="W9721">
        <v>1.72</v>
      </c>
      <c r="X9721">
        <v>5</v>
      </c>
      <c r="Z9721">
        <v>0.03</v>
      </c>
      <c r="AA9721">
        <v>10</v>
      </c>
      <c r="AB9721">
        <v>0.33</v>
      </c>
      <c r="AC9721">
        <v>295</v>
      </c>
      <c r="AD9721">
        <v>1</v>
      </c>
      <c r="AE9721">
        <v>5.0000000000000001E-3</v>
      </c>
      <c r="AF9721">
        <v>24</v>
      </c>
      <c r="AG9721">
        <v>330</v>
      </c>
      <c r="AH9721">
        <v>4</v>
      </c>
      <c r="AI9721">
        <v>1</v>
      </c>
      <c r="AJ9721">
        <v>3</v>
      </c>
      <c r="AK9721">
        <v>11</v>
      </c>
      <c r="AL9721">
        <v>0.05</v>
      </c>
      <c r="AM9721">
        <v>5</v>
      </c>
      <c r="AN9721">
        <v>5</v>
      </c>
      <c r="AO9721">
        <v>22</v>
      </c>
      <c r="AP9721">
        <v>5</v>
      </c>
      <c r="AQ9721">
        <v>36</v>
      </c>
    </row>
    <row r="9722" spans="1:43" hidden="1" x14ac:dyDescent="0.25">
      <c r="A9722" t="s">
        <v>35339</v>
      </c>
      <c r="B9722" t="s">
        <v>35340</v>
      </c>
      <c r="C9722" s="1" t="str">
        <f t="shared" si="668"/>
        <v>21:0154</v>
      </c>
      <c r="D9722" s="1" t="str">
        <f t="shared" si="669"/>
        <v>21:0064</v>
      </c>
      <c r="E9722" t="s">
        <v>35341</v>
      </c>
      <c r="F9722" t="s">
        <v>35342</v>
      </c>
      <c r="H9722">
        <v>55.548015999999997</v>
      </c>
      <c r="I9722">
        <v>-125.4149188</v>
      </c>
      <c r="J9722" s="1" t="str">
        <f t="shared" si="671"/>
        <v>Till</v>
      </c>
      <c r="K9722" s="1" t="str">
        <f t="shared" si="670"/>
        <v>&lt;63 micron</v>
      </c>
      <c r="L9722">
        <v>0.1</v>
      </c>
      <c r="M9722">
        <v>1.23</v>
      </c>
      <c r="N9722">
        <v>1</v>
      </c>
      <c r="O9722">
        <v>60</v>
      </c>
      <c r="P9722">
        <v>0.25</v>
      </c>
      <c r="Q9722">
        <v>1</v>
      </c>
      <c r="R9722">
        <v>0.08</v>
      </c>
      <c r="S9722">
        <v>0.25</v>
      </c>
      <c r="T9722">
        <v>1</v>
      </c>
      <c r="U9722">
        <v>21</v>
      </c>
      <c r="V9722">
        <v>8</v>
      </c>
      <c r="W9722">
        <v>0.91</v>
      </c>
      <c r="X9722">
        <v>5</v>
      </c>
      <c r="Z9722">
        <v>0.01</v>
      </c>
      <c r="AA9722">
        <v>5</v>
      </c>
      <c r="AB9722">
        <v>0.19</v>
      </c>
      <c r="AC9722">
        <v>95</v>
      </c>
      <c r="AD9722">
        <v>0.5</v>
      </c>
      <c r="AE9722">
        <v>5.0000000000000001E-3</v>
      </c>
      <c r="AF9722">
        <v>6</v>
      </c>
      <c r="AG9722">
        <v>210</v>
      </c>
      <c r="AH9722">
        <v>1</v>
      </c>
      <c r="AI9722">
        <v>1</v>
      </c>
      <c r="AJ9722">
        <v>3</v>
      </c>
      <c r="AK9722">
        <v>8</v>
      </c>
      <c r="AL9722">
        <v>0.04</v>
      </c>
      <c r="AM9722">
        <v>5</v>
      </c>
      <c r="AN9722">
        <v>5</v>
      </c>
      <c r="AO9722">
        <v>38</v>
      </c>
      <c r="AP9722">
        <v>5</v>
      </c>
      <c r="AQ9722">
        <v>26</v>
      </c>
    </row>
    <row r="9723" spans="1:43" hidden="1" x14ac:dyDescent="0.25">
      <c r="A9723" t="s">
        <v>35343</v>
      </c>
      <c r="B9723" t="s">
        <v>35344</v>
      </c>
      <c r="C9723" s="1" t="str">
        <f t="shared" si="668"/>
        <v>21:0154</v>
      </c>
      <c r="D9723" s="1" t="str">
        <f t="shared" si="669"/>
        <v>21:0064</v>
      </c>
      <c r="E9723" t="s">
        <v>35341</v>
      </c>
      <c r="F9723" t="s">
        <v>35345</v>
      </c>
      <c r="H9723">
        <v>55.548015999999997</v>
      </c>
      <c r="I9723">
        <v>-125.4149188</v>
      </c>
      <c r="J9723" s="1" t="str">
        <f t="shared" si="671"/>
        <v>Till</v>
      </c>
      <c r="K9723" s="1" t="str">
        <f t="shared" si="670"/>
        <v>&lt;63 micron</v>
      </c>
      <c r="L9723">
        <v>0.2</v>
      </c>
      <c r="M9723">
        <v>2.62</v>
      </c>
      <c r="N9723">
        <v>8</v>
      </c>
      <c r="O9723">
        <v>140</v>
      </c>
      <c r="P9723">
        <v>0.25</v>
      </c>
      <c r="Q9723">
        <v>1</v>
      </c>
      <c r="R9723">
        <v>0.1</v>
      </c>
      <c r="S9723">
        <v>0.25</v>
      </c>
      <c r="T9723">
        <v>8</v>
      </c>
      <c r="U9723">
        <v>54</v>
      </c>
      <c r="V9723">
        <v>40</v>
      </c>
      <c r="W9723">
        <v>4.3099999999999996</v>
      </c>
      <c r="X9723">
        <v>5</v>
      </c>
      <c r="Z9723">
        <v>0.06</v>
      </c>
      <c r="AA9723">
        <v>5</v>
      </c>
      <c r="AB9723">
        <v>0.52</v>
      </c>
      <c r="AC9723">
        <v>365</v>
      </c>
      <c r="AD9723">
        <v>4</v>
      </c>
      <c r="AE9723">
        <v>5.0000000000000001E-3</v>
      </c>
      <c r="AF9723">
        <v>22</v>
      </c>
      <c r="AG9723">
        <v>1420</v>
      </c>
      <c r="AH9723">
        <v>6</v>
      </c>
      <c r="AI9723">
        <v>1</v>
      </c>
      <c r="AJ9723">
        <v>5</v>
      </c>
      <c r="AK9723">
        <v>10</v>
      </c>
      <c r="AL9723">
        <v>0.04</v>
      </c>
      <c r="AM9723">
        <v>5</v>
      </c>
      <c r="AN9723">
        <v>5</v>
      </c>
      <c r="AO9723">
        <v>68</v>
      </c>
      <c r="AP9723">
        <v>5</v>
      </c>
      <c r="AQ9723">
        <v>104</v>
      </c>
    </row>
    <row r="9724" spans="1:43" hidden="1" x14ac:dyDescent="0.25">
      <c r="A9724" t="s">
        <v>35346</v>
      </c>
      <c r="B9724" t="s">
        <v>35347</v>
      </c>
      <c r="C9724" s="1" t="str">
        <f t="shared" si="668"/>
        <v>21:0154</v>
      </c>
      <c r="D9724" s="1" t="str">
        <f t="shared" si="669"/>
        <v>21:0064</v>
      </c>
      <c r="E9724" t="s">
        <v>35341</v>
      </c>
      <c r="F9724" t="s">
        <v>35348</v>
      </c>
      <c r="H9724">
        <v>55.548015999999997</v>
      </c>
      <c r="I9724">
        <v>-125.4149188</v>
      </c>
      <c r="J9724" s="1" t="str">
        <f t="shared" si="671"/>
        <v>Till</v>
      </c>
      <c r="K9724" s="1" t="str">
        <f t="shared" si="670"/>
        <v>&lt;63 micron</v>
      </c>
      <c r="L9724">
        <v>0.1</v>
      </c>
      <c r="M9724">
        <v>2.0699999999999998</v>
      </c>
      <c r="N9724">
        <v>12</v>
      </c>
      <c r="O9724">
        <v>140</v>
      </c>
      <c r="P9724">
        <v>0.25</v>
      </c>
      <c r="Q9724">
        <v>1</v>
      </c>
      <c r="R9724">
        <v>0.17</v>
      </c>
      <c r="S9724">
        <v>0.25</v>
      </c>
      <c r="T9724">
        <v>10</v>
      </c>
      <c r="U9724">
        <v>52</v>
      </c>
      <c r="V9724">
        <v>47</v>
      </c>
      <c r="W9724">
        <v>3.1</v>
      </c>
      <c r="X9724">
        <v>5</v>
      </c>
      <c r="Z9724">
        <v>7.0000000000000007E-2</v>
      </c>
      <c r="AA9724">
        <v>10</v>
      </c>
      <c r="AB9724">
        <v>0.5</v>
      </c>
      <c r="AC9724">
        <v>400</v>
      </c>
      <c r="AD9724">
        <v>3</v>
      </c>
      <c r="AE9724">
        <v>0.01</v>
      </c>
      <c r="AF9724">
        <v>33</v>
      </c>
      <c r="AG9724">
        <v>1080</v>
      </c>
      <c r="AH9724">
        <v>8</v>
      </c>
      <c r="AI9724">
        <v>1</v>
      </c>
      <c r="AJ9724">
        <v>4</v>
      </c>
      <c r="AK9724">
        <v>16</v>
      </c>
      <c r="AL9724">
        <v>0.05</v>
      </c>
      <c r="AM9724">
        <v>5</v>
      </c>
      <c r="AN9724">
        <v>5</v>
      </c>
      <c r="AO9724">
        <v>39</v>
      </c>
      <c r="AP9724">
        <v>5</v>
      </c>
      <c r="AQ9724">
        <v>104</v>
      </c>
    </row>
    <row r="9725" spans="1:43" hidden="1" x14ac:dyDescent="0.25">
      <c r="A9725" t="s">
        <v>35349</v>
      </c>
      <c r="B9725" t="s">
        <v>35350</v>
      </c>
      <c r="C9725" s="1" t="str">
        <f t="shared" si="668"/>
        <v>21:0154</v>
      </c>
      <c r="D9725" s="1" t="str">
        <f t="shared" si="669"/>
        <v>21:0064</v>
      </c>
      <c r="E9725" t="s">
        <v>35341</v>
      </c>
      <c r="F9725" t="s">
        <v>35351</v>
      </c>
      <c r="H9725">
        <v>55.548015999999997</v>
      </c>
      <c r="I9725">
        <v>-125.4149188</v>
      </c>
      <c r="J9725" s="1" t="str">
        <f t="shared" si="671"/>
        <v>Till</v>
      </c>
      <c r="K9725" s="1" t="str">
        <f t="shared" si="670"/>
        <v>&lt;63 micron</v>
      </c>
      <c r="L9725">
        <v>0.1</v>
      </c>
      <c r="M9725">
        <v>1.54</v>
      </c>
      <c r="N9725">
        <v>14</v>
      </c>
      <c r="O9725">
        <v>130</v>
      </c>
      <c r="P9725">
        <v>0.25</v>
      </c>
      <c r="Q9725">
        <v>1</v>
      </c>
      <c r="R9725">
        <v>0.12</v>
      </c>
      <c r="S9725">
        <v>0.25</v>
      </c>
      <c r="T9725">
        <v>11</v>
      </c>
      <c r="U9725">
        <v>41</v>
      </c>
      <c r="V9725">
        <v>73</v>
      </c>
      <c r="W9725">
        <v>3.29</v>
      </c>
      <c r="X9725">
        <v>5</v>
      </c>
      <c r="Z9725">
        <v>7.0000000000000007E-2</v>
      </c>
      <c r="AA9725">
        <v>10</v>
      </c>
      <c r="AB9725">
        <v>0.53</v>
      </c>
      <c r="AC9725">
        <v>785</v>
      </c>
      <c r="AD9725">
        <v>3</v>
      </c>
      <c r="AE9725">
        <v>0.01</v>
      </c>
      <c r="AF9725">
        <v>44</v>
      </c>
      <c r="AG9725">
        <v>810</v>
      </c>
      <c r="AH9725">
        <v>8</v>
      </c>
      <c r="AI9725">
        <v>1</v>
      </c>
      <c r="AJ9725">
        <v>4</v>
      </c>
      <c r="AK9725">
        <v>11</v>
      </c>
      <c r="AL9725">
        <v>0.04</v>
      </c>
      <c r="AM9725">
        <v>5</v>
      </c>
      <c r="AN9725">
        <v>5</v>
      </c>
      <c r="AO9725">
        <v>31</v>
      </c>
      <c r="AP9725">
        <v>5</v>
      </c>
      <c r="AQ9725">
        <v>102</v>
      </c>
    </row>
    <row r="9726" spans="1:43" hidden="1" x14ac:dyDescent="0.25">
      <c r="A9726" t="s">
        <v>35352</v>
      </c>
      <c r="B9726" t="s">
        <v>35353</v>
      </c>
      <c r="C9726" s="1" t="str">
        <f t="shared" si="668"/>
        <v>21:0154</v>
      </c>
      <c r="D9726" s="1" t="str">
        <f t="shared" si="669"/>
        <v>21:0064</v>
      </c>
      <c r="E9726" t="s">
        <v>35354</v>
      </c>
      <c r="F9726" t="s">
        <v>35355</v>
      </c>
      <c r="H9726">
        <v>55.275525399999999</v>
      </c>
      <c r="I9726">
        <v>-125.19602089999999</v>
      </c>
      <c r="J9726" s="1" t="str">
        <f t="shared" si="671"/>
        <v>Till</v>
      </c>
      <c r="K9726" s="1" t="str">
        <f t="shared" si="670"/>
        <v>&lt;63 micron</v>
      </c>
      <c r="L9726">
        <v>0.1</v>
      </c>
      <c r="M9726">
        <v>0.95</v>
      </c>
      <c r="N9726">
        <v>6</v>
      </c>
      <c r="O9726">
        <v>120</v>
      </c>
      <c r="P9726">
        <v>0.25</v>
      </c>
      <c r="Q9726">
        <v>1</v>
      </c>
      <c r="R9726">
        <v>0.28999999999999998</v>
      </c>
      <c r="S9726">
        <v>0.25</v>
      </c>
      <c r="T9726">
        <v>3</v>
      </c>
      <c r="U9726">
        <v>32</v>
      </c>
      <c r="V9726">
        <v>7</v>
      </c>
      <c r="W9726">
        <v>1.28</v>
      </c>
      <c r="X9726">
        <v>5</v>
      </c>
      <c r="Z9726">
        <v>0.04</v>
      </c>
      <c r="AA9726">
        <v>5</v>
      </c>
      <c r="AB9726">
        <v>0.3</v>
      </c>
      <c r="AC9726">
        <v>115</v>
      </c>
      <c r="AD9726">
        <v>1</v>
      </c>
      <c r="AE9726">
        <v>0.01</v>
      </c>
      <c r="AF9726">
        <v>15</v>
      </c>
      <c r="AG9726">
        <v>360</v>
      </c>
      <c r="AH9726">
        <v>1</v>
      </c>
      <c r="AI9726">
        <v>1</v>
      </c>
      <c r="AJ9726">
        <v>2</v>
      </c>
      <c r="AK9726">
        <v>31</v>
      </c>
      <c r="AL9726">
        <v>0.08</v>
      </c>
      <c r="AM9726">
        <v>5</v>
      </c>
      <c r="AN9726">
        <v>5</v>
      </c>
      <c r="AO9726">
        <v>35</v>
      </c>
      <c r="AP9726">
        <v>5</v>
      </c>
      <c r="AQ9726">
        <v>22</v>
      </c>
    </row>
    <row r="9727" spans="1:43" hidden="1" x14ac:dyDescent="0.25">
      <c r="A9727" t="s">
        <v>35356</v>
      </c>
      <c r="B9727" t="s">
        <v>35357</v>
      </c>
      <c r="C9727" s="1" t="str">
        <f t="shared" si="668"/>
        <v>21:0154</v>
      </c>
      <c r="D9727" s="1" t="str">
        <f t="shared" si="669"/>
        <v>21:0064</v>
      </c>
      <c r="E9727" t="s">
        <v>35354</v>
      </c>
      <c r="F9727" t="s">
        <v>35358</v>
      </c>
      <c r="H9727">
        <v>55.275525399999999</v>
      </c>
      <c r="I9727">
        <v>-125.19602089999999</v>
      </c>
      <c r="J9727" s="1" t="str">
        <f t="shared" si="671"/>
        <v>Till</v>
      </c>
      <c r="K9727" s="1" t="str">
        <f t="shared" si="670"/>
        <v>&lt;63 micron</v>
      </c>
      <c r="L9727">
        <v>0.1</v>
      </c>
      <c r="M9727">
        <v>1.1000000000000001</v>
      </c>
      <c r="N9727">
        <v>2</v>
      </c>
      <c r="O9727">
        <v>90</v>
      </c>
      <c r="P9727">
        <v>0.25</v>
      </c>
      <c r="Q9727">
        <v>1</v>
      </c>
      <c r="R9727">
        <v>0.28999999999999998</v>
      </c>
      <c r="S9727">
        <v>0.25</v>
      </c>
      <c r="T9727">
        <v>4</v>
      </c>
      <c r="U9727">
        <v>36</v>
      </c>
      <c r="V9727">
        <v>7</v>
      </c>
      <c r="W9727">
        <v>1.38</v>
      </c>
      <c r="X9727">
        <v>5</v>
      </c>
      <c r="Z9727">
        <v>0.04</v>
      </c>
      <c r="AA9727">
        <v>5</v>
      </c>
      <c r="AB9727">
        <v>0.36</v>
      </c>
      <c r="AC9727">
        <v>115</v>
      </c>
      <c r="AD9727">
        <v>1</v>
      </c>
      <c r="AE9727">
        <v>0.01</v>
      </c>
      <c r="AF9727">
        <v>17</v>
      </c>
      <c r="AG9727">
        <v>360</v>
      </c>
      <c r="AH9727">
        <v>1</v>
      </c>
      <c r="AI9727">
        <v>1</v>
      </c>
      <c r="AJ9727">
        <v>2</v>
      </c>
      <c r="AK9727">
        <v>31</v>
      </c>
      <c r="AL9727">
        <v>0.08</v>
      </c>
      <c r="AM9727">
        <v>5</v>
      </c>
      <c r="AN9727">
        <v>5</v>
      </c>
      <c r="AO9727">
        <v>36</v>
      </c>
      <c r="AP9727">
        <v>5</v>
      </c>
      <c r="AQ9727">
        <v>28</v>
      </c>
    </row>
    <row r="9728" spans="1:43" hidden="1" x14ac:dyDescent="0.25">
      <c r="A9728" t="s">
        <v>35359</v>
      </c>
      <c r="B9728" t="s">
        <v>35360</v>
      </c>
      <c r="C9728" s="1" t="str">
        <f t="shared" si="668"/>
        <v>21:0154</v>
      </c>
      <c r="D9728" s="1" t="str">
        <f t="shared" si="669"/>
        <v>21:0064</v>
      </c>
      <c r="E9728" t="s">
        <v>35354</v>
      </c>
      <c r="F9728" t="s">
        <v>35361</v>
      </c>
      <c r="H9728">
        <v>55.275525399999999</v>
      </c>
      <c r="I9728">
        <v>-125.19602089999999</v>
      </c>
      <c r="J9728" s="1" t="str">
        <f t="shared" si="671"/>
        <v>Till</v>
      </c>
      <c r="K9728" s="1" t="str">
        <f t="shared" si="670"/>
        <v>&lt;63 micron</v>
      </c>
      <c r="L9728">
        <v>0.1</v>
      </c>
      <c r="M9728">
        <v>1.0900000000000001</v>
      </c>
      <c r="N9728">
        <v>4</v>
      </c>
      <c r="O9728">
        <v>90</v>
      </c>
      <c r="P9728">
        <v>0.25</v>
      </c>
      <c r="Q9728">
        <v>1</v>
      </c>
      <c r="R9728">
        <v>0.28999999999999998</v>
      </c>
      <c r="S9728">
        <v>0.25</v>
      </c>
      <c r="T9728">
        <v>4</v>
      </c>
      <c r="U9728">
        <v>37</v>
      </c>
      <c r="V9728">
        <v>7</v>
      </c>
      <c r="W9728">
        <v>1.3</v>
      </c>
      <c r="X9728">
        <v>5</v>
      </c>
      <c r="Z9728">
        <v>0.04</v>
      </c>
      <c r="AA9728">
        <v>5</v>
      </c>
      <c r="AB9728">
        <v>0.38</v>
      </c>
      <c r="AC9728">
        <v>125</v>
      </c>
      <c r="AD9728">
        <v>1</v>
      </c>
      <c r="AE9728">
        <v>0.01</v>
      </c>
      <c r="AF9728">
        <v>17</v>
      </c>
      <c r="AG9728">
        <v>300</v>
      </c>
      <c r="AH9728">
        <v>1</v>
      </c>
      <c r="AI9728">
        <v>1</v>
      </c>
      <c r="AJ9728">
        <v>2</v>
      </c>
      <c r="AK9728">
        <v>32</v>
      </c>
      <c r="AL9728">
        <v>0.08</v>
      </c>
      <c r="AM9728">
        <v>5</v>
      </c>
      <c r="AN9728">
        <v>5</v>
      </c>
      <c r="AO9728">
        <v>35</v>
      </c>
      <c r="AP9728">
        <v>5</v>
      </c>
      <c r="AQ9728">
        <v>30</v>
      </c>
    </row>
    <row r="9729" spans="1:43" hidden="1" x14ac:dyDescent="0.25">
      <c r="A9729" t="s">
        <v>35362</v>
      </c>
      <c r="B9729" t="s">
        <v>35363</v>
      </c>
      <c r="C9729" s="1" t="str">
        <f t="shared" si="668"/>
        <v>21:0154</v>
      </c>
      <c r="D9729" s="1" t="str">
        <f t="shared" si="669"/>
        <v>21:0064</v>
      </c>
      <c r="E9729" t="s">
        <v>35354</v>
      </c>
      <c r="F9729" t="s">
        <v>35364</v>
      </c>
      <c r="H9729">
        <v>55.275525399999999</v>
      </c>
      <c r="I9729">
        <v>-125.19602089999999</v>
      </c>
      <c r="J9729" s="1" t="str">
        <f t="shared" si="671"/>
        <v>Till</v>
      </c>
      <c r="K9729" s="1" t="str">
        <f t="shared" si="670"/>
        <v>&lt;63 micron</v>
      </c>
      <c r="L9729">
        <v>0.1</v>
      </c>
      <c r="M9729">
        <v>1.1599999999999999</v>
      </c>
      <c r="N9729">
        <v>1</v>
      </c>
      <c r="O9729">
        <v>100</v>
      </c>
      <c r="P9729">
        <v>0.25</v>
      </c>
      <c r="Q9729">
        <v>1</v>
      </c>
      <c r="R9729">
        <v>0.39</v>
      </c>
      <c r="S9729">
        <v>0.25</v>
      </c>
      <c r="T9729">
        <v>7</v>
      </c>
      <c r="U9729">
        <v>48</v>
      </c>
      <c r="V9729">
        <v>16</v>
      </c>
      <c r="W9729">
        <v>1.9</v>
      </c>
      <c r="X9729">
        <v>5</v>
      </c>
      <c r="Z9729">
        <v>0.04</v>
      </c>
      <c r="AA9729">
        <v>10</v>
      </c>
      <c r="AB9729">
        <v>0.51</v>
      </c>
      <c r="AC9729">
        <v>270</v>
      </c>
      <c r="AD9729">
        <v>1</v>
      </c>
      <c r="AE9729">
        <v>0.01</v>
      </c>
      <c r="AF9729">
        <v>28</v>
      </c>
      <c r="AG9729">
        <v>630</v>
      </c>
      <c r="AH9729">
        <v>1</v>
      </c>
      <c r="AI9729">
        <v>1</v>
      </c>
      <c r="AJ9729">
        <v>3</v>
      </c>
      <c r="AK9729">
        <v>38</v>
      </c>
      <c r="AL9729">
        <v>0.08</v>
      </c>
      <c r="AM9729">
        <v>5</v>
      </c>
      <c r="AN9729">
        <v>5</v>
      </c>
      <c r="AO9729">
        <v>44</v>
      </c>
      <c r="AP9729">
        <v>5</v>
      </c>
      <c r="AQ9729">
        <v>36</v>
      </c>
    </row>
    <row r="9730" spans="1:43" hidden="1" x14ac:dyDescent="0.25">
      <c r="A9730" t="s">
        <v>35365</v>
      </c>
      <c r="B9730" t="s">
        <v>35366</v>
      </c>
      <c r="C9730" s="1" t="str">
        <f t="shared" si="668"/>
        <v>21:0154</v>
      </c>
      <c r="D9730" s="1" t="str">
        <f t="shared" si="669"/>
        <v>21:0064</v>
      </c>
      <c r="E9730" t="s">
        <v>35354</v>
      </c>
      <c r="F9730" t="s">
        <v>35367</v>
      </c>
      <c r="H9730">
        <v>55.275525399999999</v>
      </c>
      <c r="I9730">
        <v>-125.19602089999999</v>
      </c>
      <c r="J9730" s="1" t="str">
        <f t="shared" si="671"/>
        <v>Till</v>
      </c>
      <c r="K9730" s="1" t="str">
        <f t="shared" si="670"/>
        <v>&lt;63 micron</v>
      </c>
      <c r="L9730">
        <v>0.1</v>
      </c>
      <c r="M9730">
        <v>1.08</v>
      </c>
      <c r="N9730">
        <v>10</v>
      </c>
      <c r="O9730">
        <v>100</v>
      </c>
      <c r="P9730">
        <v>0.25</v>
      </c>
      <c r="Q9730">
        <v>1</v>
      </c>
      <c r="R9730">
        <v>0.44</v>
      </c>
      <c r="S9730">
        <v>0.25</v>
      </c>
      <c r="T9730">
        <v>8</v>
      </c>
      <c r="U9730">
        <v>51</v>
      </c>
      <c r="V9730">
        <v>22</v>
      </c>
      <c r="W9730">
        <v>2.2599999999999998</v>
      </c>
      <c r="X9730">
        <v>5</v>
      </c>
      <c r="Z9730">
        <v>0.04</v>
      </c>
      <c r="AA9730">
        <v>10</v>
      </c>
      <c r="AB9730">
        <v>0.54</v>
      </c>
      <c r="AC9730">
        <v>375</v>
      </c>
      <c r="AD9730">
        <v>2</v>
      </c>
      <c r="AE9730">
        <v>0.01</v>
      </c>
      <c r="AF9730">
        <v>29</v>
      </c>
      <c r="AG9730">
        <v>790</v>
      </c>
      <c r="AH9730">
        <v>1</v>
      </c>
      <c r="AI9730">
        <v>1</v>
      </c>
      <c r="AJ9730">
        <v>4</v>
      </c>
      <c r="AK9730">
        <v>44</v>
      </c>
      <c r="AL9730">
        <v>0.08</v>
      </c>
      <c r="AM9730">
        <v>5</v>
      </c>
      <c r="AN9730">
        <v>5</v>
      </c>
      <c r="AO9730">
        <v>48</v>
      </c>
      <c r="AP9730">
        <v>5</v>
      </c>
      <c r="AQ9730">
        <v>36</v>
      </c>
    </row>
    <row r="9731" spans="1:43" hidden="1" x14ac:dyDescent="0.25">
      <c r="A9731" t="s">
        <v>35368</v>
      </c>
      <c r="B9731" t="s">
        <v>35369</v>
      </c>
      <c r="C9731" s="1" t="str">
        <f t="shared" si="668"/>
        <v>21:0154</v>
      </c>
      <c r="D9731" s="1" t="str">
        <f t="shared" si="669"/>
        <v>21:0064</v>
      </c>
      <c r="E9731" t="s">
        <v>35354</v>
      </c>
      <c r="F9731" t="s">
        <v>35370</v>
      </c>
      <c r="H9731">
        <v>55.275525399999999</v>
      </c>
      <c r="I9731">
        <v>-125.19602089999999</v>
      </c>
      <c r="J9731" s="1" t="str">
        <f t="shared" si="671"/>
        <v>Till</v>
      </c>
      <c r="K9731" s="1" t="str">
        <f t="shared" si="670"/>
        <v>&lt;63 micron</v>
      </c>
      <c r="L9731">
        <v>0.1</v>
      </c>
      <c r="M9731">
        <v>1.19</v>
      </c>
      <c r="N9731">
        <v>10</v>
      </c>
      <c r="O9731">
        <v>130</v>
      </c>
      <c r="P9731">
        <v>0.25</v>
      </c>
      <c r="Q9731">
        <v>1</v>
      </c>
      <c r="R9731">
        <v>0.48</v>
      </c>
      <c r="S9731">
        <v>0.25</v>
      </c>
      <c r="T9731">
        <v>9</v>
      </c>
      <c r="U9731">
        <v>58</v>
      </c>
      <c r="V9731">
        <v>26</v>
      </c>
      <c r="W9731">
        <v>2.52</v>
      </c>
      <c r="X9731">
        <v>5</v>
      </c>
      <c r="Z9731">
        <v>0.04</v>
      </c>
      <c r="AA9731">
        <v>10</v>
      </c>
      <c r="AB9731">
        <v>0.59</v>
      </c>
      <c r="AC9731">
        <v>440</v>
      </c>
      <c r="AD9731">
        <v>1</v>
      </c>
      <c r="AE9731">
        <v>0.01</v>
      </c>
      <c r="AF9731">
        <v>34</v>
      </c>
      <c r="AG9731">
        <v>820</v>
      </c>
      <c r="AH9731">
        <v>2</v>
      </c>
      <c r="AI9731">
        <v>1</v>
      </c>
      <c r="AJ9731">
        <v>6</v>
      </c>
      <c r="AK9731">
        <v>48</v>
      </c>
      <c r="AL9731">
        <v>0.09</v>
      </c>
      <c r="AM9731">
        <v>5</v>
      </c>
      <c r="AN9731">
        <v>5</v>
      </c>
      <c r="AO9731">
        <v>54</v>
      </c>
      <c r="AP9731">
        <v>5</v>
      </c>
      <c r="AQ9731">
        <v>40</v>
      </c>
    </row>
    <row r="9732" spans="1:43" hidden="1" x14ac:dyDescent="0.25">
      <c r="A9732" t="s">
        <v>35371</v>
      </c>
      <c r="B9732" t="s">
        <v>35372</v>
      </c>
      <c r="C9732" s="1" t="str">
        <f t="shared" si="668"/>
        <v>21:0154</v>
      </c>
      <c r="D9732" s="1" t="str">
        <f t="shared" si="669"/>
        <v>21:0064</v>
      </c>
      <c r="E9732" t="s">
        <v>35354</v>
      </c>
      <c r="F9732" t="s">
        <v>35373</v>
      </c>
      <c r="H9732">
        <v>55.275525399999999</v>
      </c>
      <c r="I9732">
        <v>-125.19602089999999</v>
      </c>
      <c r="J9732" s="1" t="str">
        <f t="shared" si="671"/>
        <v>Till</v>
      </c>
      <c r="K9732" s="1" t="str">
        <f t="shared" si="670"/>
        <v>&lt;63 micron</v>
      </c>
      <c r="L9732">
        <v>0.1</v>
      </c>
      <c r="M9732">
        <v>1.01</v>
      </c>
      <c r="N9732">
        <v>10</v>
      </c>
      <c r="O9732">
        <v>130</v>
      </c>
      <c r="P9732">
        <v>0.25</v>
      </c>
      <c r="Q9732">
        <v>1</v>
      </c>
      <c r="R9732">
        <v>0.48</v>
      </c>
      <c r="S9732">
        <v>0.25</v>
      </c>
      <c r="T9732">
        <v>8</v>
      </c>
      <c r="U9732">
        <v>58</v>
      </c>
      <c r="V9732">
        <v>26</v>
      </c>
      <c r="W9732">
        <v>2.46</v>
      </c>
      <c r="X9732">
        <v>5</v>
      </c>
      <c r="Z9732">
        <v>0.04</v>
      </c>
      <c r="AA9732">
        <v>10</v>
      </c>
      <c r="AB9732">
        <v>0.52</v>
      </c>
      <c r="AC9732">
        <v>380</v>
      </c>
      <c r="AD9732">
        <v>3</v>
      </c>
      <c r="AE9732">
        <v>0.01</v>
      </c>
      <c r="AF9732">
        <v>39</v>
      </c>
      <c r="AG9732">
        <v>870</v>
      </c>
      <c r="AH9732">
        <v>2</v>
      </c>
      <c r="AI9732">
        <v>1</v>
      </c>
      <c r="AJ9732">
        <v>5</v>
      </c>
      <c r="AK9732">
        <v>42</v>
      </c>
      <c r="AL9732">
        <v>7.0000000000000007E-2</v>
      </c>
      <c r="AM9732">
        <v>5</v>
      </c>
      <c r="AN9732">
        <v>5</v>
      </c>
      <c r="AO9732">
        <v>51</v>
      </c>
      <c r="AP9732">
        <v>5</v>
      </c>
      <c r="AQ9732">
        <v>40</v>
      </c>
    </row>
    <row r="9733" spans="1:43" hidden="1" x14ac:dyDescent="0.25">
      <c r="A9733" t="s">
        <v>35374</v>
      </c>
      <c r="B9733" t="s">
        <v>35375</v>
      </c>
      <c r="C9733" s="1" t="str">
        <f t="shared" si="668"/>
        <v>21:0154</v>
      </c>
      <c r="D9733" s="1" t="str">
        <f t="shared" si="669"/>
        <v>21:0064</v>
      </c>
      <c r="E9733" t="s">
        <v>35354</v>
      </c>
      <c r="F9733" t="s">
        <v>35376</v>
      </c>
      <c r="H9733">
        <v>55.275525399999999</v>
      </c>
      <c r="I9733">
        <v>-125.19602089999999</v>
      </c>
      <c r="J9733" s="1" t="str">
        <f t="shared" si="671"/>
        <v>Till</v>
      </c>
      <c r="K9733" s="1" t="str">
        <f t="shared" si="670"/>
        <v>&lt;63 micron</v>
      </c>
      <c r="L9733">
        <v>0.1</v>
      </c>
      <c r="M9733">
        <v>1.1599999999999999</v>
      </c>
      <c r="N9733">
        <v>12</v>
      </c>
      <c r="O9733">
        <v>150</v>
      </c>
      <c r="P9733">
        <v>0.25</v>
      </c>
      <c r="Q9733">
        <v>1</v>
      </c>
      <c r="R9733">
        <v>0.51</v>
      </c>
      <c r="S9733">
        <v>0.25</v>
      </c>
      <c r="T9733">
        <v>10</v>
      </c>
      <c r="U9733">
        <v>58</v>
      </c>
      <c r="V9733">
        <v>32</v>
      </c>
      <c r="W9733">
        <v>2.74</v>
      </c>
      <c r="X9733">
        <v>5</v>
      </c>
      <c r="Z9733">
        <v>0.05</v>
      </c>
      <c r="AA9733">
        <v>10</v>
      </c>
      <c r="AB9733">
        <v>0.61</v>
      </c>
      <c r="AC9733">
        <v>505</v>
      </c>
      <c r="AD9733">
        <v>3</v>
      </c>
      <c r="AE9733">
        <v>0.01</v>
      </c>
      <c r="AF9733">
        <v>45</v>
      </c>
      <c r="AG9733">
        <v>910</v>
      </c>
      <c r="AH9733">
        <v>6</v>
      </c>
      <c r="AI9733">
        <v>1</v>
      </c>
      <c r="AJ9733">
        <v>5</v>
      </c>
      <c r="AK9733">
        <v>44</v>
      </c>
      <c r="AL9733">
        <v>0.08</v>
      </c>
      <c r="AM9733">
        <v>5</v>
      </c>
      <c r="AN9733">
        <v>5</v>
      </c>
      <c r="AO9733">
        <v>54</v>
      </c>
      <c r="AP9733">
        <v>5</v>
      </c>
      <c r="AQ9733">
        <v>50</v>
      </c>
    </row>
    <row r="9734" spans="1:43" hidden="1" x14ac:dyDescent="0.25">
      <c r="A9734" t="s">
        <v>35377</v>
      </c>
      <c r="B9734" t="s">
        <v>35378</v>
      </c>
      <c r="C9734" s="1" t="str">
        <f t="shared" si="668"/>
        <v>21:0154</v>
      </c>
      <c r="D9734" s="1" t="str">
        <f t="shared" si="669"/>
        <v>21:0064</v>
      </c>
      <c r="E9734" t="s">
        <v>35354</v>
      </c>
      <c r="F9734" t="s">
        <v>35379</v>
      </c>
      <c r="H9734">
        <v>55.275525399999999</v>
      </c>
      <c r="I9734">
        <v>-125.19602089999999</v>
      </c>
      <c r="J9734" s="1" t="str">
        <f t="shared" si="671"/>
        <v>Till</v>
      </c>
      <c r="K9734" s="1" t="str">
        <f t="shared" si="670"/>
        <v>&lt;63 micron</v>
      </c>
      <c r="L9734">
        <v>0.1</v>
      </c>
      <c r="M9734">
        <v>0.84</v>
      </c>
      <c r="N9734">
        <v>8</v>
      </c>
      <c r="O9734">
        <v>100</v>
      </c>
      <c r="P9734">
        <v>0.25</v>
      </c>
      <c r="Q9734">
        <v>1</v>
      </c>
      <c r="R9734">
        <v>0.42</v>
      </c>
      <c r="S9734">
        <v>0.25</v>
      </c>
      <c r="T9734">
        <v>8</v>
      </c>
      <c r="U9734">
        <v>46</v>
      </c>
      <c r="V9734">
        <v>24</v>
      </c>
      <c r="W9734">
        <v>2.25</v>
      </c>
      <c r="X9734">
        <v>5</v>
      </c>
      <c r="Z9734">
        <v>0.03</v>
      </c>
      <c r="AA9734">
        <v>5</v>
      </c>
      <c r="AB9734">
        <v>0.53</v>
      </c>
      <c r="AC9734">
        <v>390</v>
      </c>
      <c r="AD9734">
        <v>1</v>
      </c>
      <c r="AE9734">
        <v>0.01</v>
      </c>
      <c r="AF9734">
        <v>36</v>
      </c>
      <c r="AG9734">
        <v>870</v>
      </c>
      <c r="AH9734">
        <v>1</v>
      </c>
      <c r="AI9734">
        <v>1</v>
      </c>
      <c r="AJ9734">
        <v>4</v>
      </c>
      <c r="AK9734">
        <v>33</v>
      </c>
      <c r="AL9734">
        <v>0.06</v>
      </c>
      <c r="AM9734">
        <v>5</v>
      </c>
      <c r="AN9734">
        <v>5</v>
      </c>
      <c r="AO9734">
        <v>42</v>
      </c>
      <c r="AP9734">
        <v>5</v>
      </c>
      <c r="AQ9734">
        <v>42</v>
      </c>
    </row>
    <row r="9735" spans="1:43" hidden="1" x14ac:dyDescent="0.25">
      <c r="A9735" t="s">
        <v>35380</v>
      </c>
      <c r="B9735" t="s">
        <v>35381</v>
      </c>
      <c r="C9735" s="1" t="str">
        <f t="shared" si="668"/>
        <v>21:0154</v>
      </c>
      <c r="D9735" s="1" t="str">
        <f t="shared" si="669"/>
        <v>21:0064</v>
      </c>
      <c r="E9735" t="s">
        <v>35354</v>
      </c>
      <c r="F9735" t="s">
        <v>35382</v>
      </c>
      <c r="H9735">
        <v>55.275525399999999</v>
      </c>
      <c r="I9735">
        <v>-125.19602089999999</v>
      </c>
      <c r="J9735" s="1" t="str">
        <f t="shared" si="671"/>
        <v>Till</v>
      </c>
      <c r="K9735" s="1" t="str">
        <f t="shared" si="670"/>
        <v>&lt;63 micron</v>
      </c>
      <c r="L9735">
        <v>0.1</v>
      </c>
      <c r="M9735">
        <v>1.06</v>
      </c>
      <c r="N9735">
        <v>6</v>
      </c>
      <c r="O9735">
        <v>130</v>
      </c>
      <c r="P9735">
        <v>0.25</v>
      </c>
      <c r="Q9735">
        <v>1</v>
      </c>
      <c r="R9735">
        <v>0.46</v>
      </c>
      <c r="S9735">
        <v>0.25</v>
      </c>
      <c r="T9735">
        <v>11</v>
      </c>
      <c r="U9735">
        <v>56</v>
      </c>
      <c r="V9735">
        <v>44</v>
      </c>
      <c r="W9735">
        <v>2.67</v>
      </c>
      <c r="X9735">
        <v>5</v>
      </c>
      <c r="Z9735">
        <v>0.04</v>
      </c>
      <c r="AA9735">
        <v>10</v>
      </c>
      <c r="AB9735">
        <v>0.57999999999999996</v>
      </c>
      <c r="AC9735">
        <v>550</v>
      </c>
      <c r="AD9735">
        <v>2</v>
      </c>
      <c r="AE9735">
        <v>0.01</v>
      </c>
      <c r="AF9735">
        <v>48</v>
      </c>
      <c r="AG9735">
        <v>920</v>
      </c>
      <c r="AH9735">
        <v>4</v>
      </c>
      <c r="AI9735">
        <v>1</v>
      </c>
      <c r="AJ9735">
        <v>6</v>
      </c>
      <c r="AK9735">
        <v>40</v>
      </c>
      <c r="AL9735">
        <v>0.06</v>
      </c>
      <c r="AM9735">
        <v>5</v>
      </c>
      <c r="AN9735">
        <v>5</v>
      </c>
      <c r="AO9735">
        <v>52</v>
      </c>
      <c r="AP9735">
        <v>5</v>
      </c>
      <c r="AQ9735">
        <v>52</v>
      </c>
    </row>
    <row r="9736" spans="1:43" hidden="1" x14ac:dyDescent="0.25">
      <c r="A9736" t="s">
        <v>35383</v>
      </c>
      <c r="B9736" t="s">
        <v>35384</v>
      </c>
      <c r="C9736" s="1" t="str">
        <f t="shared" si="668"/>
        <v>21:0154</v>
      </c>
      <c r="D9736" s="1" t="str">
        <f t="shared" si="669"/>
        <v>21:0064</v>
      </c>
      <c r="E9736" t="s">
        <v>35385</v>
      </c>
      <c r="F9736" t="s">
        <v>35386</v>
      </c>
      <c r="H9736">
        <v>55.230036699999999</v>
      </c>
      <c r="I9736">
        <v>-125.29888390000001</v>
      </c>
      <c r="J9736" s="1" t="str">
        <f t="shared" si="671"/>
        <v>Till</v>
      </c>
      <c r="K9736" s="1" t="str">
        <f t="shared" si="670"/>
        <v>&lt;63 micron</v>
      </c>
      <c r="L9736">
        <v>0.1</v>
      </c>
      <c r="M9736">
        <v>0.44</v>
      </c>
      <c r="N9736">
        <v>1</v>
      </c>
      <c r="O9736">
        <v>40</v>
      </c>
      <c r="P9736">
        <v>0.25</v>
      </c>
      <c r="Q9736">
        <v>1</v>
      </c>
      <c r="R9736">
        <v>0.1</v>
      </c>
      <c r="S9736">
        <v>0.25</v>
      </c>
      <c r="T9736">
        <v>3</v>
      </c>
      <c r="U9736">
        <v>134</v>
      </c>
      <c r="V9736">
        <v>3</v>
      </c>
      <c r="W9736">
        <v>1.1000000000000001</v>
      </c>
      <c r="X9736">
        <v>5</v>
      </c>
      <c r="Z9736">
        <v>0.01</v>
      </c>
      <c r="AA9736">
        <v>10</v>
      </c>
      <c r="AB9736">
        <v>0.14000000000000001</v>
      </c>
      <c r="AC9736">
        <v>75</v>
      </c>
      <c r="AD9736">
        <v>1</v>
      </c>
      <c r="AE9736">
        <v>0.01</v>
      </c>
      <c r="AF9736">
        <v>37</v>
      </c>
      <c r="AG9736">
        <v>140</v>
      </c>
      <c r="AH9736">
        <v>4</v>
      </c>
      <c r="AI9736">
        <v>1</v>
      </c>
      <c r="AJ9736">
        <v>1</v>
      </c>
      <c r="AK9736">
        <v>6</v>
      </c>
      <c r="AL9736">
        <v>7.0000000000000007E-2</v>
      </c>
      <c r="AM9736">
        <v>5</v>
      </c>
      <c r="AN9736">
        <v>5</v>
      </c>
      <c r="AO9736">
        <v>25</v>
      </c>
      <c r="AP9736">
        <v>5</v>
      </c>
      <c r="AQ9736">
        <v>20</v>
      </c>
    </row>
    <row r="9737" spans="1:43" hidden="1" x14ac:dyDescent="0.25">
      <c r="A9737" t="s">
        <v>35387</v>
      </c>
      <c r="B9737" t="s">
        <v>35388</v>
      </c>
      <c r="C9737" s="1" t="str">
        <f t="shared" si="668"/>
        <v>21:0154</v>
      </c>
      <c r="D9737" s="1" t="str">
        <f t="shared" si="669"/>
        <v>21:0064</v>
      </c>
      <c r="E9737" t="s">
        <v>35385</v>
      </c>
      <c r="F9737" t="s">
        <v>35389</v>
      </c>
      <c r="H9737">
        <v>55.230036699999999</v>
      </c>
      <c r="I9737">
        <v>-125.29888390000001</v>
      </c>
      <c r="J9737" s="1" t="str">
        <f t="shared" si="671"/>
        <v>Till</v>
      </c>
      <c r="K9737" s="1" t="str">
        <f t="shared" si="670"/>
        <v>&lt;63 micron</v>
      </c>
      <c r="L9737">
        <v>0.2</v>
      </c>
      <c r="M9737">
        <v>2.31</v>
      </c>
      <c r="N9737">
        <v>8</v>
      </c>
      <c r="O9737">
        <v>170</v>
      </c>
      <c r="P9737">
        <v>0.25</v>
      </c>
      <c r="Q9737">
        <v>1</v>
      </c>
      <c r="R9737">
        <v>0.15</v>
      </c>
      <c r="S9737">
        <v>0.5</v>
      </c>
      <c r="T9737">
        <v>16</v>
      </c>
      <c r="U9737">
        <v>205</v>
      </c>
      <c r="V9737">
        <v>22</v>
      </c>
      <c r="W9737">
        <v>4.9000000000000004</v>
      </c>
      <c r="X9737">
        <v>10</v>
      </c>
      <c r="Z9737">
        <v>0.06</v>
      </c>
      <c r="AA9737">
        <v>5</v>
      </c>
      <c r="AB9737">
        <v>1.04</v>
      </c>
      <c r="AC9737">
        <v>300</v>
      </c>
      <c r="AD9737">
        <v>3</v>
      </c>
      <c r="AE9737">
        <v>0.01</v>
      </c>
      <c r="AF9737">
        <v>134</v>
      </c>
      <c r="AG9737">
        <v>1500</v>
      </c>
      <c r="AH9737">
        <v>4</v>
      </c>
      <c r="AI9737">
        <v>1</v>
      </c>
      <c r="AJ9737">
        <v>4</v>
      </c>
      <c r="AK9737">
        <v>11</v>
      </c>
      <c r="AL9737">
        <v>0.11</v>
      </c>
      <c r="AM9737">
        <v>5</v>
      </c>
      <c r="AN9737">
        <v>5</v>
      </c>
      <c r="AO9737">
        <v>76</v>
      </c>
      <c r="AP9737">
        <v>5</v>
      </c>
      <c r="AQ9737">
        <v>192</v>
      </c>
    </row>
    <row r="9738" spans="1:43" hidden="1" x14ac:dyDescent="0.25">
      <c r="A9738" t="s">
        <v>35390</v>
      </c>
      <c r="B9738" t="s">
        <v>35391</v>
      </c>
      <c r="C9738" s="1" t="str">
        <f t="shared" si="668"/>
        <v>21:0154</v>
      </c>
      <c r="D9738" s="1" t="str">
        <f t="shared" si="669"/>
        <v>21:0064</v>
      </c>
      <c r="E9738" t="s">
        <v>35385</v>
      </c>
      <c r="F9738" t="s">
        <v>35392</v>
      </c>
      <c r="H9738">
        <v>55.230036699999999</v>
      </c>
      <c r="I9738">
        <v>-125.29888390000001</v>
      </c>
      <c r="J9738" s="1" t="str">
        <f t="shared" si="671"/>
        <v>Till</v>
      </c>
      <c r="K9738" s="1" t="str">
        <f t="shared" si="670"/>
        <v>&lt;63 micron</v>
      </c>
      <c r="L9738">
        <v>0.1</v>
      </c>
      <c r="M9738">
        <v>2.09</v>
      </c>
      <c r="N9738">
        <v>4</v>
      </c>
      <c r="O9738">
        <v>150</v>
      </c>
      <c r="P9738">
        <v>0.25</v>
      </c>
      <c r="Q9738">
        <v>1</v>
      </c>
      <c r="R9738">
        <v>0.2</v>
      </c>
      <c r="S9738">
        <v>0.25</v>
      </c>
      <c r="T9738">
        <v>20</v>
      </c>
      <c r="U9738">
        <v>181</v>
      </c>
      <c r="V9738">
        <v>25</v>
      </c>
      <c r="W9738">
        <v>3.27</v>
      </c>
      <c r="X9738">
        <v>5</v>
      </c>
      <c r="Z9738">
        <v>0.05</v>
      </c>
      <c r="AA9738">
        <v>10</v>
      </c>
      <c r="AB9738">
        <v>1.44</v>
      </c>
      <c r="AC9738">
        <v>280</v>
      </c>
      <c r="AD9738">
        <v>2</v>
      </c>
      <c r="AE9738">
        <v>0.01</v>
      </c>
      <c r="AF9738">
        <v>214</v>
      </c>
      <c r="AG9738">
        <v>630</v>
      </c>
      <c r="AH9738">
        <v>2</v>
      </c>
      <c r="AI9738">
        <v>1</v>
      </c>
      <c r="AJ9738">
        <v>3</v>
      </c>
      <c r="AK9738">
        <v>11</v>
      </c>
      <c r="AL9738">
        <v>0.1</v>
      </c>
      <c r="AM9738">
        <v>5</v>
      </c>
      <c r="AN9738">
        <v>5</v>
      </c>
      <c r="AO9738">
        <v>44</v>
      </c>
      <c r="AP9738">
        <v>5</v>
      </c>
      <c r="AQ9738">
        <v>106</v>
      </c>
    </row>
    <row r="9739" spans="1:43" hidden="1" x14ac:dyDescent="0.25">
      <c r="A9739" t="s">
        <v>35393</v>
      </c>
      <c r="B9739" t="s">
        <v>35394</v>
      </c>
      <c r="C9739" s="1" t="str">
        <f t="shared" si="668"/>
        <v>21:0154</v>
      </c>
      <c r="D9739" s="1" t="str">
        <f t="shared" si="669"/>
        <v>21:0064</v>
      </c>
      <c r="E9739" t="s">
        <v>35385</v>
      </c>
      <c r="F9739" t="s">
        <v>35395</v>
      </c>
      <c r="H9739">
        <v>55.230036699999999</v>
      </c>
      <c r="I9739">
        <v>-125.29888390000001</v>
      </c>
      <c r="J9739" s="1" t="str">
        <f t="shared" si="671"/>
        <v>Till</v>
      </c>
      <c r="K9739" s="1" t="str">
        <f t="shared" si="670"/>
        <v>&lt;63 micron</v>
      </c>
      <c r="L9739">
        <v>0.1</v>
      </c>
      <c r="M9739">
        <v>1.9</v>
      </c>
      <c r="N9739">
        <v>12</v>
      </c>
      <c r="O9739">
        <v>150</v>
      </c>
      <c r="P9739">
        <v>0.25</v>
      </c>
      <c r="Q9739">
        <v>1</v>
      </c>
      <c r="R9739">
        <v>0.26</v>
      </c>
      <c r="S9739">
        <v>0.25</v>
      </c>
      <c r="T9739">
        <v>23</v>
      </c>
      <c r="U9739">
        <v>183</v>
      </c>
      <c r="V9739">
        <v>34</v>
      </c>
      <c r="W9739">
        <v>2.93</v>
      </c>
      <c r="X9739">
        <v>5</v>
      </c>
      <c r="Z9739">
        <v>0.08</v>
      </c>
      <c r="AA9739">
        <v>10</v>
      </c>
      <c r="AB9739">
        <v>1.59</v>
      </c>
      <c r="AC9739">
        <v>365</v>
      </c>
      <c r="AD9739">
        <v>3</v>
      </c>
      <c r="AE9739">
        <v>0.01</v>
      </c>
      <c r="AF9739">
        <v>247</v>
      </c>
      <c r="AG9739">
        <v>710</v>
      </c>
      <c r="AH9739">
        <v>4</v>
      </c>
      <c r="AI9739">
        <v>1</v>
      </c>
      <c r="AJ9739">
        <v>3</v>
      </c>
      <c r="AK9739">
        <v>12</v>
      </c>
      <c r="AL9739">
        <v>0.09</v>
      </c>
      <c r="AM9739">
        <v>5</v>
      </c>
      <c r="AN9739">
        <v>5</v>
      </c>
      <c r="AO9739">
        <v>42</v>
      </c>
      <c r="AP9739">
        <v>5</v>
      </c>
      <c r="AQ9739">
        <v>66</v>
      </c>
    </row>
    <row r="9740" spans="1:43" hidden="1" x14ac:dyDescent="0.25">
      <c r="A9740" t="s">
        <v>35396</v>
      </c>
      <c r="B9740" t="s">
        <v>35397</v>
      </c>
      <c r="C9740" s="1" t="str">
        <f t="shared" si="668"/>
        <v>21:0154</v>
      </c>
      <c r="D9740" s="1" t="str">
        <f t="shared" si="669"/>
        <v>21:0064</v>
      </c>
      <c r="E9740" t="s">
        <v>35385</v>
      </c>
      <c r="F9740" t="s">
        <v>35398</v>
      </c>
      <c r="H9740">
        <v>55.230036699999999</v>
      </c>
      <c r="I9740">
        <v>-125.29888390000001</v>
      </c>
      <c r="J9740" s="1" t="str">
        <f t="shared" si="671"/>
        <v>Till</v>
      </c>
      <c r="K9740" s="1" t="str">
        <f t="shared" si="670"/>
        <v>&lt;63 micron</v>
      </c>
      <c r="L9740">
        <v>0.1</v>
      </c>
      <c r="M9740">
        <v>1.77</v>
      </c>
      <c r="N9740">
        <v>8</v>
      </c>
      <c r="O9740">
        <v>170</v>
      </c>
      <c r="P9740">
        <v>0.25</v>
      </c>
      <c r="Q9740">
        <v>1</v>
      </c>
      <c r="R9740">
        <v>0.28999999999999998</v>
      </c>
      <c r="S9740">
        <v>0.25</v>
      </c>
      <c r="T9740">
        <v>24</v>
      </c>
      <c r="U9740">
        <v>195</v>
      </c>
      <c r="V9740">
        <v>50</v>
      </c>
      <c r="W9740">
        <v>3.11</v>
      </c>
      <c r="X9740">
        <v>5</v>
      </c>
      <c r="Z9740">
        <v>0.08</v>
      </c>
      <c r="AA9740">
        <v>10</v>
      </c>
      <c r="AB9740">
        <v>1.63</v>
      </c>
      <c r="AC9740">
        <v>425</v>
      </c>
      <c r="AD9740">
        <v>4</v>
      </c>
      <c r="AE9740">
        <v>0.01</v>
      </c>
      <c r="AF9740">
        <v>265</v>
      </c>
      <c r="AG9740">
        <v>780</v>
      </c>
      <c r="AH9740">
        <v>6</v>
      </c>
      <c r="AI9740">
        <v>1</v>
      </c>
      <c r="AJ9740">
        <v>3</v>
      </c>
      <c r="AK9740">
        <v>15</v>
      </c>
      <c r="AL9740">
        <v>0.09</v>
      </c>
      <c r="AM9740">
        <v>5</v>
      </c>
      <c r="AN9740">
        <v>5</v>
      </c>
      <c r="AO9740">
        <v>40</v>
      </c>
      <c r="AP9740">
        <v>5</v>
      </c>
      <c r="AQ9740">
        <v>76</v>
      </c>
    </row>
    <row r="9741" spans="1:43" hidden="1" x14ac:dyDescent="0.25">
      <c r="A9741" t="s">
        <v>35399</v>
      </c>
      <c r="B9741" t="s">
        <v>35400</v>
      </c>
      <c r="C9741" s="1" t="str">
        <f t="shared" si="668"/>
        <v>21:0154</v>
      </c>
      <c r="D9741" s="1" t="str">
        <f t="shared" si="669"/>
        <v>21:0064</v>
      </c>
      <c r="E9741" t="s">
        <v>35385</v>
      </c>
      <c r="F9741" t="s">
        <v>35401</v>
      </c>
      <c r="H9741">
        <v>55.230036699999999</v>
      </c>
      <c r="I9741">
        <v>-125.29888390000001</v>
      </c>
      <c r="J9741" s="1" t="str">
        <f t="shared" si="671"/>
        <v>Till</v>
      </c>
      <c r="K9741" s="1" t="str">
        <f t="shared" si="670"/>
        <v>&lt;63 micron</v>
      </c>
      <c r="L9741">
        <v>0.1</v>
      </c>
      <c r="M9741">
        <v>1.97</v>
      </c>
      <c r="N9741">
        <v>12</v>
      </c>
      <c r="O9741">
        <v>180</v>
      </c>
      <c r="P9741">
        <v>0.25</v>
      </c>
      <c r="Q9741">
        <v>1</v>
      </c>
      <c r="R9741">
        <v>0.36</v>
      </c>
      <c r="S9741">
        <v>0.5</v>
      </c>
      <c r="T9741">
        <v>25</v>
      </c>
      <c r="U9741">
        <v>185</v>
      </c>
      <c r="V9741">
        <v>60</v>
      </c>
      <c r="W9741">
        <v>3.3</v>
      </c>
      <c r="X9741">
        <v>5</v>
      </c>
      <c r="Z9741">
        <v>0.11</v>
      </c>
      <c r="AA9741">
        <v>10</v>
      </c>
      <c r="AB9741">
        <v>1.68</v>
      </c>
      <c r="AC9741">
        <v>515</v>
      </c>
      <c r="AD9741">
        <v>4</v>
      </c>
      <c r="AE9741">
        <v>0.01</v>
      </c>
      <c r="AF9741">
        <v>268</v>
      </c>
      <c r="AG9741">
        <v>940</v>
      </c>
      <c r="AH9741">
        <v>6</v>
      </c>
      <c r="AI9741">
        <v>1</v>
      </c>
      <c r="AJ9741">
        <v>4</v>
      </c>
      <c r="AK9741">
        <v>16</v>
      </c>
      <c r="AL9741">
        <v>0.11</v>
      </c>
      <c r="AM9741">
        <v>5</v>
      </c>
      <c r="AN9741">
        <v>5</v>
      </c>
      <c r="AO9741">
        <v>46</v>
      </c>
      <c r="AP9741">
        <v>5</v>
      </c>
      <c r="AQ9741">
        <v>74</v>
      </c>
    </row>
    <row r="9742" spans="1:43" hidden="1" x14ac:dyDescent="0.25">
      <c r="A9742" t="s">
        <v>35402</v>
      </c>
      <c r="B9742" t="s">
        <v>35403</v>
      </c>
      <c r="C9742" s="1" t="str">
        <f t="shared" si="668"/>
        <v>21:0154</v>
      </c>
      <c r="D9742" s="1" t="str">
        <f t="shared" si="669"/>
        <v>21:0064</v>
      </c>
      <c r="E9742" t="s">
        <v>35385</v>
      </c>
      <c r="F9742" t="s">
        <v>35404</v>
      </c>
      <c r="H9742">
        <v>55.230036699999999</v>
      </c>
      <c r="I9742">
        <v>-125.29888390000001</v>
      </c>
      <c r="J9742" s="1" t="str">
        <f t="shared" si="671"/>
        <v>Till</v>
      </c>
      <c r="K9742" s="1" t="str">
        <f t="shared" si="670"/>
        <v>&lt;63 micron</v>
      </c>
      <c r="L9742">
        <v>0.1</v>
      </c>
      <c r="M9742">
        <v>1.8</v>
      </c>
      <c r="N9742">
        <v>12</v>
      </c>
      <c r="O9742">
        <v>170</v>
      </c>
      <c r="P9742">
        <v>0.25</v>
      </c>
      <c r="Q9742">
        <v>1</v>
      </c>
      <c r="R9742">
        <v>0.35</v>
      </c>
      <c r="S9742">
        <v>0.25</v>
      </c>
      <c r="T9742">
        <v>24</v>
      </c>
      <c r="U9742">
        <v>180</v>
      </c>
      <c r="V9742">
        <v>57</v>
      </c>
      <c r="W9742">
        <v>3.4</v>
      </c>
      <c r="X9742">
        <v>5</v>
      </c>
      <c r="Z9742">
        <v>0.11</v>
      </c>
      <c r="AA9742">
        <v>10</v>
      </c>
      <c r="AB9742">
        <v>1.72</v>
      </c>
      <c r="AC9742">
        <v>635</v>
      </c>
      <c r="AD9742">
        <v>3</v>
      </c>
      <c r="AE9742">
        <v>0.02</v>
      </c>
      <c r="AF9742">
        <v>259</v>
      </c>
      <c r="AG9742">
        <v>920</v>
      </c>
      <c r="AH9742">
        <v>8</v>
      </c>
      <c r="AI9742">
        <v>1</v>
      </c>
      <c r="AJ9742">
        <v>4</v>
      </c>
      <c r="AK9742">
        <v>17</v>
      </c>
      <c r="AL9742">
        <v>0.1</v>
      </c>
      <c r="AM9742">
        <v>5</v>
      </c>
      <c r="AN9742">
        <v>5</v>
      </c>
      <c r="AO9742">
        <v>46</v>
      </c>
      <c r="AP9742">
        <v>5</v>
      </c>
      <c r="AQ9742">
        <v>66</v>
      </c>
    </row>
    <row r="9743" spans="1:43" hidden="1" x14ac:dyDescent="0.25">
      <c r="A9743" t="s">
        <v>35405</v>
      </c>
      <c r="B9743" t="s">
        <v>35406</v>
      </c>
      <c r="C9743" s="1" t="str">
        <f t="shared" si="668"/>
        <v>21:0154</v>
      </c>
      <c r="D9743" s="1" t="str">
        <f t="shared" si="669"/>
        <v>21:0064</v>
      </c>
      <c r="E9743" t="s">
        <v>35407</v>
      </c>
      <c r="F9743" t="s">
        <v>35408</v>
      </c>
      <c r="H9743">
        <v>55.129341500000002</v>
      </c>
      <c r="I9743">
        <v>-125.17779040000001</v>
      </c>
      <c r="J9743" s="1" t="str">
        <f t="shared" si="671"/>
        <v>Till</v>
      </c>
      <c r="K9743" s="1" t="str">
        <f t="shared" si="670"/>
        <v>&lt;63 micron</v>
      </c>
      <c r="L9743">
        <v>0.1</v>
      </c>
      <c r="M9743">
        <v>1.24</v>
      </c>
      <c r="N9743">
        <v>1</v>
      </c>
      <c r="O9743">
        <v>90</v>
      </c>
      <c r="P9743">
        <v>0.25</v>
      </c>
      <c r="Q9743">
        <v>1</v>
      </c>
      <c r="R9743">
        <v>0.3</v>
      </c>
      <c r="S9743">
        <v>0.25</v>
      </c>
      <c r="T9743">
        <v>4</v>
      </c>
      <c r="U9743">
        <v>28</v>
      </c>
      <c r="V9743">
        <v>6</v>
      </c>
      <c r="W9743">
        <v>1.7</v>
      </c>
      <c r="X9743">
        <v>5</v>
      </c>
      <c r="Z9743">
        <v>7.0000000000000007E-2</v>
      </c>
      <c r="AA9743">
        <v>5</v>
      </c>
      <c r="AB9743">
        <v>0.27</v>
      </c>
      <c r="AC9743">
        <v>215</v>
      </c>
      <c r="AD9743">
        <v>1</v>
      </c>
      <c r="AE9743">
        <v>0.01</v>
      </c>
      <c r="AF9743">
        <v>12</v>
      </c>
      <c r="AG9743">
        <v>830</v>
      </c>
      <c r="AH9743">
        <v>2</v>
      </c>
      <c r="AI9743">
        <v>1</v>
      </c>
      <c r="AJ9743">
        <v>2</v>
      </c>
      <c r="AK9743">
        <v>15</v>
      </c>
      <c r="AL9743">
        <v>0.11</v>
      </c>
      <c r="AM9743">
        <v>5</v>
      </c>
      <c r="AN9743">
        <v>5</v>
      </c>
      <c r="AO9743">
        <v>42</v>
      </c>
      <c r="AP9743">
        <v>5</v>
      </c>
      <c r="AQ9743">
        <v>68</v>
      </c>
    </row>
    <row r="9744" spans="1:43" hidden="1" x14ac:dyDescent="0.25">
      <c r="A9744" t="s">
        <v>35409</v>
      </c>
      <c r="B9744" t="s">
        <v>35410</v>
      </c>
      <c r="C9744" s="1" t="str">
        <f t="shared" si="668"/>
        <v>21:0154</v>
      </c>
      <c r="D9744" s="1" t="str">
        <f t="shared" si="669"/>
        <v>21:0064</v>
      </c>
      <c r="E9744" t="s">
        <v>35407</v>
      </c>
      <c r="F9744" t="s">
        <v>35411</v>
      </c>
      <c r="H9744">
        <v>55.129341500000002</v>
      </c>
      <c r="I9744">
        <v>-125.17779040000001</v>
      </c>
      <c r="J9744" s="1" t="str">
        <f t="shared" si="671"/>
        <v>Till</v>
      </c>
      <c r="K9744" s="1" t="str">
        <f t="shared" si="670"/>
        <v>&lt;63 micron</v>
      </c>
      <c r="L9744">
        <v>0.1</v>
      </c>
      <c r="M9744">
        <v>2.33</v>
      </c>
      <c r="N9744">
        <v>4</v>
      </c>
      <c r="O9744">
        <v>120</v>
      </c>
      <c r="P9744">
        <v>0.25</v>
      </c>
      <c r="Q9744">
        <v>1</v>
      </c>
      <c r="R9744">
        <v>0.31</v>
      </c>
      <c r="S9744">
        <v>0.25</v>
      </c>
      <c r="T9744">
        <v>8</v>
      </c>
      <c r="U9744">
        <v>37</v>
      </c>
      <c r="V9744">
        <v>10</v>
      </c>
      <c r="W9744">
        <v>2.67</v>
      </c>
      <c r="X9744">
        <v>5</v>
      </c>
      <c r="Z9744">
        <v>0.08</v>
      </c>
      <c r="AA9744">
        <v>5</v>
      </c>
      <c r="AB9744">
        <v>0.37</v>
      </c>
      <c r="AC9744">
        <v>210</v>
      </c>
      <c r="AD9744">
        <v>3</v>
      </c>
      <c r="AE9744">
        <v>0.01</v>
      </c>
      <c r="AF9744">
        <v>17</v>
      </c>
      <c r="AG9744">
        <v>1710</v>
      </c>
      <c r="AH9744">
        <v>1</v>
      </c>
      <c r="AI9744">
        <v>1</v>
      </c>
      <c r="AJ9744">
        <v>3</v>
      </c>
      <c r="AK9744">
        <v>15</v>
      </c>
      <c r="AL9744">
        <v>0.13</v>
      </c>
      <c r="AM9744">
        <v>5</v>
      </c>
      <c r="AN9744">
        <v>5</v>
      </c>
      <c r="AO9744">
        <v>55</v>
      </c>
      <c r="AP9744">
        <v>5</v>
      </c>
      <c r="AQ9744">
        <v>110</v>
      </c>
    </row>
    <row r="9745" spans="1:43" hidden="1" x14ac:dyDescent="0.25">
      <c r="A9745" t="s">
        <v>35412</v>
      </c>
      <c r="B9745" t="s">
        <v>35413</v>
      </c>
      <c r="C9745" s="1" t="str">
        <f t="shared" si="668"/>
        <v>21:0154</v>
      </c>
      <c r="D9745" s="1" t="str">
        <f t="shared" si="669"/>
        <v>21:0064</v>
      </c>
      <c r="E9745" t="s">
        <v>35407</v>
      </c>
      <c r="F9745" t="s">
        <v>35414</v>
      </c>
      <c r="H9745">
        <v>55.129341500000002</v>
      </c>
      <c r="I9745">
        <v>-125.17779040000001</v>
      </c>
      <c r="J9745" s="1" t="str">
        <f t="shared" si="671"/>
        <v>Till</v>
      </c>
      <c r="K9745" s="1" t="str">
        <f t="shared" si="670"/>
        <v>&lt;63 micron</v>
      </c>
      <c r="L9745">
        <v>0.1</v>
      </c>
      <c r="M9745">
        <v>2.37</v>
      </c>
      <c r="N9745">
        <v>6</v>
      </c>
      <c r="O9745">
        <v>130</v>
      </c>
      <c r="P9745">
        <v>0.25</v>
      </c>
      <c r="Q9745">
        <v>1</v>
      </c>
      <c r="R9745">
        <v>0.27</v>
      </c>
      <c r="S9745">
        <v>0.25</v>
      </c>
      <c r="T9745">
        <v>9</v>
      </c>
      <c r="U9745">
        <v>36</v>
      </c>
      <c r="V9745">
        <v>11</v>
      </c>
      <c r="W9745">
        <v>2.54</v>
      </c>
      <c r="X9745">
        <v>5</v>
      </c>
      <c r="Z9745">
        <v>7.0000000000000007E-2</v>
      </c>
      <c r="AA9745">
        <v>5</v>
      </c>
      <c r="AB9745">
        <v>0.37</v>
      </c>
      <c r="AC9745">
        <v>210</v>
      </c>
      <c r="AD9745">
        <v>1</v>
      </c>
      <c r="AE9745">
        <v>0.01</v>
      </c>
      <c r="AF9745">
        <v>20</v>
      </c>
      <c r="AG9745">
        <v>1500</v>
      </c>
      <c r="AH9745">
        <v>2</v>
      </c>
      <c r="AI9745">
        <v>1</v>
      </c>
      <c r="AJ9745">
        <v>3</v>
      </c>
      <c r="AK9745">
        <v>14</v>
      </c>
      <c r="AL9745">
        <v>0.11</v>
      </c>
      <c r="AM9745">
        <v>5</v>
      </c>
      <c r="AN9745">
        <v>5</v>
      </c>
      <c r="AO9745">
        <v>50</v>
      </c>
      <c r="AP9745">
        <v>5</v>
      </c>
      <c r="AQ9745">
        <v>102</v>
      </c>
    </row>
    <row r="9746" spans="1:43" hidden="1" x14ac:dyDescent="0.25">
      <c r="A9746" t="s">
        <v>35415</v>
      </c>
      <c r="B9746" t="s">
        <v>35416</v>
      </c>
      <c r="C9746" s="1" t="str">
        <f t="shared" si="668"/>
        <v>21:0154</v>
      </c>
      <c r="D9746" s="1" t="str">
        <f t="shared" si="669"/>
        <v>21:0064</v>
      </c>
      <c r="E9746" t="s">
        <v>35407</v>
      </c>
      <c r="F9746" t="s">
        <v>35417</v>
      </c>
      <c r="H9746">
        <v>55.129341500000002</v>
      </c>
      <c r="I9746">
        <v>-125.17779040000001</v>
      </c>
      <c r="J9746" s="1" t="str">
        <f t="shared" si="671"/>
        <v>Till</v>
      </c>
      <c r="K9746" s="1" t="str">
        <f t="shared" si="670"/>
        <v>&lt;63 micron</v>
      </c>
      <c r="L9746">
        <v>0.1</v>
      </c>
      <c r="M9746">
        <v>2.62</v>
      </c>
      <c r="N9746">
        <v>2</v>
      </c>
      <c r="O9746">
        <v>180</v>
      </c>
      <c r="P9746">
        <v>0.25</v>
      </c>
      <c r="Q9746">
        <v>1</v>
      </c>
      <c r="R9746">
        <v>0.28999999999999998</v>
      </c>
      <c r="S9746">
        <v>0.25</v>
      </c>
      <c r="T9746">
        <v>11</v>
      </c>
      <c r="U9746">
        <v>39</v>
      </c>
      <c r="V9746">
        <v>19</v>
      </c>
      <c r="W9746">
        <v>2.5099999999999998</v>
      </c>
      <c r="X9746">
        <v>5</v>
      </c>
      <c r="Z9746">
        <v>0.09</v>
      </c>
      <c r="AA9746">
        <v>5</v>
      </c>
      <c r="AB9746">
        <v>0.47</v>
      </c>
      <c r="AC9746">
        <v>205</v>
      </c>
      <c r="AD9746">
        <v>2</v>
      </c>
      <c r="AE9746">
        <v>0.02</v>
      </c>
      <c r="AF9746">
        <v>34</v>
      </c>
      <c r="AG9746">
        <v>810</v>
      </c>
      <c r="AH9746">
        <v>1</v>
      </c>
      <c r="AI9746">
        <v>1</v>
      </c>
      <c r="AJ9746">
        <v>3</v>
      </c>
      <c r="AK9746">
        <v>15</v>
      </c>
      <c r="AL9746">
        <v>0.13</v>
      </c>
      <c r="AM9746">
        <v>5</v>
      </c>
      <c r="AN9746">
        <v>5</v>
      </c>
      <c r="AO9746">
        <v>49</v>
      </c>
      <c r="AP9746">
        <v>5</v>
      </c>
      <c r="AQ9746">
        <v>94</v>
      </c>
    </row>
    <row r="9747" spans="1:43" hidden="1" x14ac:dyDescent="0.25">
      <c r="A9747" t="s">
        <v>35418</v>
      </c>
      <c r="B9747" t="s">
        <v>35419</v>
      </c>
      <c r="C9747" s="1" t="str">
        <f t="shared" si="668"/>
        <v>21:0154</v>
      </c>
      <c r="D9747" s="1" t="str">
        <f t="shared" si="669"/>
        <v>21:0064</v>
      </c>
      <c r="E9747" t="s">
        <v>35407</v>
      </c>
      <c r="F9747" t="s">
        <v>35420</v>
      </c>
      <c r="H9747">
        <v>55.129341500000002</v>
      </c>
      <c r="I9747">
        <v>-125.17779040000001</v>
      </c>
      <c r="J9747" s="1" t="str">
        <f t="shared" si="671"/>
        <v>Till</v>
      </c>
      <c r="K9747" s="1" t="str">
        <f t="shared" si="670"/>
        <v>&lt;63 micron</v>
      </c>
      <c r="L9747">
        <v>0.1</v>
      </c>
      <c r="M9747">
        <v>2.11</v>
      </c>
      <c r="N9747">
        <v>6</v>
      </c>
      <c r="O9747">
        <v>200</v>
      </c>
      <c r="P9747">
        <v>0.25</v>
      </c>
      <c r="Q9747">
        <v>1</v>
      </c>
      <c r="R9747">
        <v>0.32</v>
      </c>
      <c r="S9747">
        <v>0.25</v>
      </c>
      <c r="T9747">
        <v>8</v>
      </c>
      <c r="U9747">
        <v>38</v>
      </c>
      <c r="V9747">
        <v>25</v>
      </c>
      <c r="W9747">
        <v>1.96</v>
      </c>
      <c r="X9747">
        <v>5</v>
      </c>
      <c r="Z9747">
        <v>0.1</v>
      </c>
      <c r="AA9747">
        <v>5</v>
      </c>
      <c r="AB9747">
        <v>0.52</v>
      </c>
      <c r="AC9747">
        <v>245</v>
      </c>
      <c r="AD9747">
        <v>1</v>
      </c>
      <c r="AE9747">
        <v>0.02</v>
      </c>
      <c r="AF9747">
        <v>32</v>
      </c>
      <c r="AG9747">
        <v>510</v>
      </c>
      <c r="AH9747">
        <v>1</v>
      </c>
      <c r="AI9747">
        <v>1</v>
      </c>
      <c r="AJ9747">
        <v>3</v>
      </c>
      <c r="AK9747">
        <v>18</v>
      </c>
      <c r="AL9747">
        <v>0.12</v>
      </c>
      <c r="AM9747">
        <v>5</v>
      </c>
      <c r="AN9747">
        <v>5</v>
      </c>
      <c r="AO9747">
        <v>40</v>
      </c>
      <c r="AP9747">
        <v>5</v>
      </c>
      <c r="AQ9747">
        <v>44</v>
      </c>
    </row>
    <row r="9748" spans="1:43" hidden="1" x14ac:dyDescent="0.25">
      <c r="A9748" t="s">
        <v>35421</v>
      </c>
      <c r="B9748" t="s">
        <v>35422</v>
      </c>
      <c r="C9748" s="1" t="str">
        <f t="shared" si="668"/>
        <v>21:0154</v>
      </c>
      <c r="D9748" s="1" t="str">
        <f t="shared" si="669"/>
        <v>21:0064</v>
      </c>
      <c r="E9748" t="s">
        <v>35407</v>
      </c>
      <c r="F9748" t="s">
        <v>35423</v>
      </c>
      <c r="H9748">
        <v>55.129341500000002</v>
      </c>
      <c r="I9748">
        <v>-125.17779040000001</v>
      </c>
      <c r="J9748" s="1" t="str">
        <f t="shared" si="671"/>
        <v>Till</v>
      </c>
      <c r="K9748" s="1" t="str">
        <f t="shared" si="670"/>
        <v>&lt;63 micron</v>
      </c>
      <c r="L9748">
        <v>0.1</v>
      </c>
      <c r="M9748">
        <v>1.72</v>
      </c>
      <c r="N9748">
        <v>1</v>
      </c>
      <c r="O9748">
        <v>190</v>
      </c>
      <c r="P9748">
        <v>0.25</v>
      </c>
      <c r="Q9748">
        <v>1</v>
      </c>
      <c r="R9748">
        <v>0.37</v>
      </c>
      <c r="S9748">
        <v>0.25</v>
      </c>
      <c r="T9748">
        <v>7</v>
      </c>
      <c r="U9748">
        <v>35</v>
      </c>
      <c r="V9748">
        <v>23</v>
      </c>
      <c r="W9748">
        <v>1.76</v>
      </c>
      <c r="X9748">
        <v>5</v>
      </c>
      <c r="Z9748">
        <v>0.1</v>
      </c>
      <c r="AA9748">
        <v>5</v>
      </c>
      <c r="AB9748">
        <v>0.52</v>
      </c>
      <c r="AC9748">
        <v>250</v>
      </c>
      <c r="AD9748">
        <v>3</v>
      </c>
      <c r="AE9748">
        <v>0.02</v>
      </c>
      <c r="AF9748">
        <v>26</v>
      </c>
      <c r="AG9748">
        <v>520</v>
      </c>
      <c r="AH9748">
        <v>2</v>
      </c>
      <c r="AI9748">
        <v>1</v>
      </c>
      <c r="AJ9748">
        <v>3</v>
      </c>
      <c r="AK9748">
        <v>21</v>
      </c>
      <c r="AL9748">
        <v>0.12</v>
      </c>
      <c r="AM9748">
        <v>5</v>
      </c>
      <c r="AN9748">
        <v>5</v>
      </c>
      <c r="AO9748">
        <v>37</v>
      </c>
      <c r="AP9748">
        <v>5</v>
      </c>
      <c r="AQ9748">
        <v>32</v>
      </c>
    </row>
    <row r="9749" spans="1:43" hidden="1" x14ac:dyDescent="0.25">
      <c r="A9749" t="s">
        <v>35424</v>
      </c>
      <c r="B9749" t="s">
        <v>35425</v>
      </c>
      <c r="C9749" s="1" t="str">
        <f t="shared" si="668"/>
        <v>21:0154</v>
      </c>
      <c r="D9749" s="1" t="str">
        <f t="shared" si="669"/>
        <v>21:0064</v>
      </c>
      <c r="E9749" t="s">
        <v>35407</v>
      </c>
      <c r="F9749" t="s">
        <v>35426</v>
      </c>
      <c r="H9749">
        <v>55.129341500000002</v>
      </c>
      <c r="I9749">
        <v>-125.17779040000001</v>
      </c>
      <c r="J9749" s="1" t="str">
        <f t="shared" si="671"/>
        <v>Till</v>
      </c>
      <c r="K9749" s="1" t="str">
        <f t="shared" si="670"/>
        <v>&lt;63 micron</v>
      </c>
      <c r="L9749">
        <v>0.1</v>
      </c>
      <c r="M9749">
        <v>1.51</v>
      </c>
      <c r="N9749">
        <v>2</v>
      </c>
      <c r="O9749">
        <v>180</v>
      </c>
      <c r="P9749">
        <v>0.25</v>
      </c>
      <c r="Q9749">
        <v>1</v>
      </c>
      <c r="R9749">
        <v>0.43</v>
      </c>
      <c r="S9749">
        <v>0.25</v>
      </c>
      <c r="T9749">
        <v>7</v>
      </c>
      <c r="U9749">
        <v>36</v>
      </c>
      <c r="V9749">
        <v>21</v>
      </c>
      <c r="W9749">
        <v>1.74</v>
      </c>
      <c r="X9749">
        <v>5</v>
      </c>
      <c r="Z9749">
        <v>0.1</v>
      </c>
      <c r="AA9749">
        <v>10</v>
      </c>
      <c r="AB9749">
        <v>0.54</v>
      </c>
      <c r="AC9749">
        <v>245</v>
      </c>
      <c r="AD9749">
        <v>3</v>
      </c>
      <c r="AE9749">
        <v>0.03</v>
      </c>
      <c r="AF9749">
        <v>24</v>
      </c>
      <c r="AG9749">
        <v>550</v>
      </c>
      <c r="AH9749">
        <v>1</v>
      </c>
      <c r="AI9749">
        <v>1</v>
      </c>
      <c r="AJ9749">
        <v>4</v>
      </c>
      <c r="AK9749">
        <v>23</v>
      </c>
      <c r="AL9749">
        <v>0.12</v>
      </c>
      <c r="AM9749">
        <v>5</v>
      </c>
      <c r="AN9749">
        <v>5</v>
      </c>
      <c r="AO9749">
        <v>38</v>
      </c>
      <c r="AP9749">
        <v>5</v>
      </c>
      <c r="AQ9749">
        <v>32</v>
      </c>
    </row>
    <row r="9750" spans="1:43" hidden="1" x14ac:dyDescent="0.25">
      <c r="A9750" t="s">
        <v>35427</v>
      </c>
      <c r="B9750" t="s">
        <v>35428</v>
      </c>
      <c r="C9750" s="1" t="str">
        <f t="shared" si="668"/>
        <v>21:0154</v>
      </c>
      <c r="D9750" s="1" t="str">
        <f t="shared" si="669"/>
        <v>21:0064</v>
      </c>
      <c r="E9750" t="s">
        <v>35407</v>
      </c>
      <c r="F9750" t="s">
        <v>35429</v>
      </c>
      <c r="H9750">
        <v>55.129341500000002</v>
      </c>
      <c r="I9750">
        <v>-125.17779040000001</v>
      </c>
      <c r="J9750" s="1" t="str">
        <f t="shared" si="671"/>
        <v>Till</v>
      </c>
      <c r="K9750" s="1" t="str">
        <f t="shared" si="670"/>
        <v>&lt;63 micron</v>
      </c>
      <c r="L9750">
        <v>0.1</v>
      </c>
      <c r="M9750">
        <v>1.46</v>
      </c>
      <c r="N9750">
        <v>6</v>
      </c>
      <c r="O9750">
        <v>180</v>
      </c>
      <c r="P9750">
        <v>0.25</v>
      </c>
      <c r="Q9750">
        <v>1</v>
      </c>
      <c r="R9750">
        <v>0.51</v>
      </c>
      <c r="S9750">
        <v>0.25</v>
      </c>
      <c r="T9750">
        <v>7</v>
      </c>
      <c r="U9750">
        <v>34</v>
      </c>
      <c r="V9750">
        <v>22</v>
      </c>
      <c r="W9750">
        <v>1.83</v>
      </c>
      <c r="X9750">
        <v>5</v>
      </c>
      <c r="Z9750">
        <v>0.11</v>
      </c>
      <c r="AA9750">
        <v>10</v>
      </c>
      <c r="AB9750">
        <v>0.6</v>
      </c>
      <c r="AC9750">
        <v>360</v>
      </c>
      <c r="AD9750">
        <v>1</v>
      </c>
      <c r="AE9750">
        <v>0.03</v>
      </c>
      <c r="AF9750">
        <v>23</v>
      </c>
      <c r="AG9750">
        <v>720</v>
      </c>
      <c r="AH9750">
        <v>2</v>
      </c>
      <c r="AI9750">
        <v>1</v>
      </c>
      <c r="AJ9750">
        <v>4</v>
      </c>
      <c r="AK9750">
        <v>26</v>
      </c>
      <c r="AL9750">
        <v>0.11</v>
      </c>
      <c r="AM9750">
        <v>5</v>
      </c>
      <c r="AN9750">
        <v>5</v>
      </c>
      <c r="AO9750">
        <v>39</v>
      </c>
      <c r="AP9750">
        <v>5</v>
      </c>
      <c r="AQ9750">
        <v>32</v>
      </c>
    </row>
    <row r="9751" spans="1:43" hidden="1" x14ac:dyDescent="0.25">
      <c r="A9751" t="s">
        <v>35430</v>
      </c>
      <c r="B9751" t="s">
        <v>35431</v>
      </c>
      <c r="C9751" s="1" t="str">
        <f t="shared" si="668"/>
        <v>21:0154</v>
      </c>
      <c r="D9751" s="1" t="str">
        <f t="shared" si="669"/>
        <v>21:0064</v>
      </c>
      <c r="E9751" t="s">
        <v>35407</v>
      </c>
      <c r="F9751" t="s">
        <v>35432</v>
      </c>
      <c r="H9751">
        <v>55.129341500000002</v>
      </c>
      <c r="I9751">
        <v>-125.17779040000001</v>
      </c>
      <c r="J9751" s="1" t="str">
        <f t="shared" si="671"/>
        <v>Till</v>
      </c>
      <c r="K9751" s="1" t="str">
        <f t="shared" si="670"/>
        <v>&lt;63 micron</v>
      </c>
      <c r="L9751">
        <v>0.1</v>
      </c>
      <c r="M9751">
        <v>1.08</v>
      </c>
      <c r="N9751">
        <v>6</v>
      </c>
      <c r="O9751">
        <v>150</v>
      </c>
      <c r="P9751">
        <v>0.25</v>
      </c>
      <c r="Q9751">
        <v>1</v>
      </c>
      <c r="R9751">
        <v>0.52</v>
      </c>
      <c r="S9751">
        <v>0.25</v>
      </c>
      <c r="T9751">
        <v>6</v>
      </c>
      <c r="U9751">
        <v>30</v>
      </c>
      <c r="V9751">
        <v>17</v>
      </c>
      <c r="W9751">
        <v>1.47</v>
      </c>
      <c r="X9751">
        <v>5</v>
      </c>
      <c r="Z9751">
        <v>0.09</v>
      </c>
      <c r="AA9751">
        <v>10</v>
      </c>
      <c r="AB9751">
        <v>0.45</v>
      </c>
      <c r="AC9751">
        <v>265</v>
      </c>
      <c r="AD9751">
        <v>2</v>
      </c>
      <c r="AE9751">
        <v>0.02</v>
      </c>
      <c r="AF9751">
        <v>19</v>
      </c>
      <c r="AG9751">
        <v>710</v>
      </c>
      <c r="AH9751">
        <v>2</v>
      </c>
      <c r="AI9751">
        <v>1</v>
      </c>
      <c r="AJ9751">
        <v>5</v>
      </c>
      <c r="AK9751">
        <v>24</v>
      </c>
      <c r="AL9751">
        <v>0.09</v>
      </c>
      <c r="AM9751">
        <v>5</v>
      </c>
      <c r="AN9751">
        <v>5</v>
      </c>
      <c r="AO9751">
        <v>34</v>
      </c>
      <c r="AP9751">
        <v>5</v>
      </c>
      <c r="AQ9751">
        <v>26</v>
      </c>
    </row>
    <row r="9752" spans="1:43" hidden="1" x14ac:dyDescent="0.25">
      <c r="A9752" t="s">
        <v>35433</v>
      </c>
      <c r="B9752" t="s">
        <v>35434</v>
      </c>
      <c r="C9752" s="1" t="str">
        <f t="shared" si="668"/>
        <v>21:0154</v>
      </c>
      <c r="D9752" s="1" t="str">
        <f t="shared" si="669"/>
        <v>21:0064</v>
      </c>
      <c r="E9752" t="s">
        <v>35407</v>
      </c>
      <c r="F9752" t="s">
        <v>35435</v>
      </c>
      <c r="H9752">
        <v>55.129341500000002</v>
      </c>
      <c r="I9752">
        <v>-125.17779040000001</v>
      </c>
      <c r="J9752" s="1" t="str">
        <f t="shared" si="671"/>
        <v>Till</v>
      </c>
      <c r="K9752" s="1" t="str">
        <f t="shared" si="670"/>
        <v>&lt;63 micron</v>
      </c>
      <c r="L9752">
        <v>0.1</v>
      </c>
      <c r="M9752">
        <v>1.03</v>
      </c>
      <c r="N9752">
        <v>1</v>
      </c>
      <c r="O9752">
        <v>140</v>
      </c>
      <c r="P9752">
        <v>0.25</v>
      </c>
      <c r="Q9752">
        <v>1</v>
      </c>
      <c r="R9752">
        <v>0.55000000000000004</v>
      </c>
      <c r="S9752">
        <v>0.25</v>
      </c>
      <c r="T9752">
        <v>6</v>
      </c>
      <c r="U9752">
        <v>30</v>
      </c>
      <c r="V9752">
        <v>17</v>
      </c>
      <c r="W9752">
        <v>1.48</v>
      </c>
      <c r="X9752">
        <v>5</v>
      </c>
      <c r="Z9752">
        <v>0.08</v>
      </c>
      <c r="AA9752">
        <v>10</v>
      </c>
      <c r="AB9752">
        <v>0.44</v>
      </c>
      <c r="AC9752">
        <v>270</v>
      </c>
      <c r="AD9752">
        <v>2</v>
      </c>
      <c r="AE9752">
        <v>0.03</v>
      </c>
      <c r="AF9752">
        <v>18</v>
      </c>
      <c r="AG9752">
        <v>790</v>
      </c>
      <c r="AH9752">
        <v>1</v>
      </c>
      <c r="AI9752">
        <v>1</v>
      </c>
      <c r="AJ9752">
        <v>5</v>
      </c>
      <c r="AK9752">
        <v>23</v>
      </c>
      <c r="AL9752">
        <v>0.08</v>
      </c>
      <c r="AM9752">
        <v>5</v>
      </c>
      <c r="AN9752">
        <v>5</v>
      </c>
      <c r="AO9752">
        <v>33</v>
      </c>
      <c r="AP9752">
        <v>5</v>
      </c>
      <c r="AQ9752">
        <v>26</v>
      </c>
    </row>
    <row r="9753" spans="1:43" hidden="1" x14ac:dyDescent="0.25">
      <c r="A9753" t="s">
        <v>35436</v>
      </c>
      <c r="B9753" t="s">
        <v>35437</v>
      </c>
      <c r="C9753" s="1" t="str">
        <f t="shared" si="668"/>
        <v>21:0154</v>
      </c>
      <c r="D9753" s="1" t="str">
        <f t="shared" si="669"/>
        <v>21:0064</v>
      </c>
      <c r="E9753" t="s">
        <v>35438</v>
      </c>
      <c r="F9753" t="s">
        <v>35439</v>
      </c>
      <c r="H9753">
        <v>55.051187800000001</v>
      </c>
      <c r="I9753">
        <v>-124.80406670000001</v>
      </c>
      <c r="J9753" s="1" t="str">
        <f t="shared" si="671"/>
        <v>Till</v>
      </c>
      <c r="K9753" s="1" t="str">
        <f t="shared" si="670"/>
        <v>&lt;63 micron</v>
      </c>
      <c r="L9753">
        <v>0.2</v>
      </c>
      <c r="M9753">
        <v>2.97</v>
      </c>
      <c r="N9753">
        <v>16</v>
      </c>
      <c r="O9753">
        <v>300</v>
      </c>
      <c r="P9753">
        <v>0.25</v>
      </c>
      <c r="Q9753">
        <v>1</v>
      </c>
      <c r="R9753">
        <v>0.85</v>
      </c>
      <c r="S9753">
        <v>1.5</v>
      </c>
      <c r="T9753">
        <v>15</v>
      </c>
      <c r="U9753">
        <v>60</v>
      </c>
      <c r="V9753">
        <v>60</v>
      </c>
      <c r="W9753">
        <v>3.41</v>
      </c>
      <c r="X9753">
        <v>5</v>
      </c>
      <c r="Z9753">
        <v>0.1</v>
      </c>
      <c r="AA9753">
        <v>10</v>
      </c>
      <c r="AB9753">
        <v>0.65</v>
      </c>
      <c r="AC9753">
        <v>490</v>
      </c>
      <c r="AD9753">
        <v>5</v>
      </c>
      <c r="AE9753">
        <v>0.02</v>
      </c>
      <c r="AF9753">
        <v>40</v>
      </c>
      <c r="AG9753">
        <v>630</v>
      </c>
      <c r="AH9753">
        <v>6</v>
      </c>
      <c r="AI9753">
        <v>1</v>
      </c>
      <c r="AJ9753">
        <v>6</v>
      </c>
      <c r="AK9753">
        <v>48</v>
      </c>
      <c r="AL9753">
        <v>0.09</v>
      </c>
      <c r="AM9753">
        <v>5</v>
      </c>
      <c r="AN9753">
        <v>5</v>
      </c>
      <c r="AO9753">
        <v>80</v>
      </c>
      <c r="AP9753">
        <v>5</v>
      </c>
      <c r="AQ9753">
        <v>106</v>
      </c>
    </row>
    <row r="9754" spans="1:43" hidden="1" x14ac:dyDescent="0.25">
      <c r="A9754" t="s">
        <v>35440</v>
      </c>
      <c r="B9754" t="s">
        <v>35441</v>
      </c>
      <c r="C9754" s="1" t="str">
        <f t="shared" si="668"/>
        <v>21:0154</v>
      </c>
      <c r="D9754" s="1" t="str">
        <f t="shared" si="669"/>
        <v>21:0064</v>
      </c>
      <c r="E9754" t="s">
        <v>35438</v>
      </c>
      <c r="F9754" t="s">
        <v>35442</v>
      </c>
      <c r="H9754">
        <v>55.051187800000001</v>
      </c>
      <c r="I9754">
        <v>-124.80406670000001</v>
      </c>
      <c r="J9754" s="1" t="str">
        <f t="shared" si="671"/>
        <v>Till</v>
      </c>
      <c r="K9754" s="1" t="str">
        <f t="shared" si="670"/>
        <v>&lt;63 micron</v>
      </c>
      <c r="L9754">
        <v>0.1</v>
      </c>
      <c r="M9754">
        <v>2.36</v>
      </c>
      <c r="N9754">
        <v>16</v>
      </c>
      <c r="O9754">
        <v>200</v>
      </c>
      <c r="P9754">
        <v>0.25</v>
      </c>
      <c r="Q9754">
        <v>1</v>
      </c>
      <c r="R9754">
        <v>0.73</v>
      </c>
      <c r="S9754">
        <v>0.25</v>
      </c>
      <c r="T9754">
        <v>14</v>
      </c>
      <c r="U9754">
        <v>63</v>
      </c>
      <c r="V9754">
        <v>41</v>
      </c>
      <c r="W9754">
        <v>2.95</v>
      </c>
      <c r="X9754">
        <v>5</v>
      </c>
      <c r="Z9754">
        <v>0.08</v>
      </c>
      <c r="AA9754">
        <v>10</v>
      </c>
      <c r="AB9754">
        <v>0.92</v>
      </c>
      <c r="AC9754">
        <v>590</v>
      </c>
      <c r="AD9754">
        <v>4</v>
      </c>
      <c r="AE9754">
        <v>0.04</v>
      </c>
      <c r="AF9754">
        <v>41</v>
      </c>
      <c r="AG9754">
        <v>650</v>
      </c>
      <c r="AH9754">
        <v>6</v>
      </c>
      <c r="AI9754">
        <v>1</v>
      </c>
      <c r="AJ9754">
        <v>6</v>
      </c>
      <c r="AK9754">
        <v>41</v>
      </c>
      <c r="AL9754">
        <v>0.12</v>
      </c>
      <c r="AM9754">
        <v>5</v>
      </c>
      <c r="AN9754">
        <v>5</v>
      </c>
      <c r="AO9754">
        <v>75</v>
      </c>
      <c r="AP9754">
        <v>5</v>
      </c>
      <c r="AQ9754">
        <v>54</v>
      </c>
    </row>
    <row r="9755" spans="1:43" hidden="1" x14ac:dyDescent="0.25">
      <c r="A9755" t="s">
        <v>35443</v>
      </c>
      <c r="B9755" t="s">
        <v>35444</v>
      </c>
      <c r="C9755" s="1" t="str">
        <f t="shared" si="668"/>
        <v>21:0154</v>
      </c>
      <c r="D9755" s="1" t="str">
        <f t="shared" si="669"/>
        <v>21:0064</v>
      </c>
      <c r="E9755" t="s">
        <v>35438</v>
      </c>
      <c r="F9755" t="s">
        <v>35445</v>
      </c>
      <c r="H9755">
        <v>55.051187800000001</v>
      </c>
      <c r="I9755">
        <v>-124.80406670000001</v>
      </c>
      <c r="J9755" s="1" t="str">
        <f t="shared" si="671"/>
        <v>Till</v>
      </c>
      <c r="K9755" s="1" t="str">
        <f t="shared" si="670"/>
        <v>&lt;63 micron</v>
      </c>
      <c r="L9755">
        <v>0.1</v>
      </c>
      <c r="M9755">
        <v>2.57</v>
      </c>
      <c r="N9755">
        <v>10</v>
      </c>
      <c r="O9755">
        <v>220</v>
      </c>
      <c r="P9755">
        <v>0.25</v>
      </c>
      <c r="Q9755">
        <v>1</v>
      </c>
      <c r="R9755">
        <v>0.68</v>
      </c>
      <c r="S9755">
        <v>0.5</v>
      </c>
      <c r="T9755">
        <v>14</v>
      </c>
      <c r="U9755">
        <v>61</v>
      </c>
      <c r="V9755">
        <v>43</v>
      </c>
      <c r="W9755">
        <v>2.96</v>
      </c>
      <c r="X9755">
        <v>5</v>
      </c>
      <c r="Z9755">
        <v>0.08</v>
      </c>
      <c r="AA9755">
        <v>10</v>
      </c>
      <c r="AB9755">
        <v>0.84</v>
      </c>
      <c r="AC9755">
        <v>465</v>
      </c>
      <c r="AD9755">
        <v>3</v>
      </c>
      <c r="AE9755">
        <v>0.03</v>
      </c>
      <c r="AF9755">
        <v>39</v>
      </c>
      <c r="AG9755">
        <v>440</v>
      </c>
      <c r="AH9755">
        <v>1</v>
      </c>
      <c r="AI9755">
        <v>1</v>
      </c>
      <c r="AJ9755">
        <v>5</v>
      </c>
      <c r="AK9755">
        <v>37</v>
      </c>
      <c r="AL9755">
        <v>0.12</v>
      </c>
      <c r="AM9755">
        <v>5</v>
      </c>
      <c r="AN9755">
        <v>5</v>
      </c>
      <c r="AO9755">
        <v>72</v>
      </c>
      <c r="AP9755">
        <v>5</v>
      </c>
      <c r="AQ9755">
        <v>78</v>
      </c>
    </row>
    <row r="9756" spans="1:43" hidden="1" x14ac:dyDescent="0.25">
      <c r="A9756" t="s">
        <v>35446</v>
      </c>
      <c r="B9756" t="s">
        <v>35447</v>
      </c>
      <c r="C9756" s="1" t="str">
        <f t="shared" si="668"/>
        <v>21:0154</v>
      </c>
      <c r="D9756" s="1" t="str">
        <f t="shared" si="669"/>
        <v>21:0064</v>
      </c>
      <c r="E9756" t="s">
        <v>35438</v>
      </c>
      <c r="F9756" t="s">
        <v>35448</v>
      </c>
      <c r="H9756">
        <v>55.051187800000001</v>
      </c>
      <c r="I9756">
        <v>-124.80406670000001</v>
      </c>
      <c r="J9756" s="1" t="str">
        <f t="shared" si="671"/>
        <v>Till</v>
      </c>
      <c r="K9756" s="1" t="str">
        <f t="shared" si="670"/>
        <v>&lt;63 micron</v>
      </c>
      <c r="L9756">
        <v>0.1</v>
      </c>
      <c r="M9756">
        <v>2.59</v>
      </c>
      <c r="N9756">
        <v>16</v>
      </c>
      <c r="O9756">
        <v>210</v>
      </c>
      <c r="P9756">
        <v>0.25</v>
      </c>
      <c r="Q9756">
        <v>1</v>
      </c>
      <c r="R9756">
        <v>0.75</v>
      </c>
      <c r="S9756">
        <v>0.25</v>
      </c>
      <c r="T9756">
        <v>15</v>
      </c>
      <c r="U9756">
        <v>66</v>
      </c>
      <c r="V9756">
        <v>45</v>
      </c>
      <c r="W9756">
        <v>3.19</v>
      </c>
      <c r="X9756">
        <v>5</v>
      </c>
      <c r="Z9756">
        <v>0.08</v>
      </c>
      <c r="AA9756">
        <v>10</v>
      </c>
      <c r="AB9756">
        <v>1.01</v>
      </c>
      <c r="AC9756">
        <v>525</v>
      </c>
      <c r="AD9756">
        <v>4</v>
      </c>
      <c r="AE9756">
        <v>0.04</v>
      </c>
      <c r="AF9756">
        <v>43</v>
      </c>
      <c r="AG9756">
        <v>540</v>
      </c>
      <c r="AH9756">
        <v>6</v>
      </c>
      <c r="AI9756">
        <v>1</v>
      </c>
      <c r="AJ9756">
        <v>6</v>
      </c>
      <c r="AK9756">
        <v>42</v>
      </c>
      <c r="AL9756">
        <v>0.14000000000000001</v>
      </c>
      <c r="AM9756">
        <v>5</v>
      </c>
      <c r="AN9756">
        <v>5</v>
      </c>
      <c r="AO9756">
        <v>76</v>
      </c>
      <c r="AP9756">
        <v>5</v>
      </c>
      <c r="AQ9756">
        <v>70</v>
      </c>
    </row>
    <row r="9757" spans="1:43" hidden="1" x14ac:dyDescent="0.25">
      <c r="A9757" t="s">
        <v>35449</v>
      </c>
      <c r="B9757" t="s">
        <v>35450</v>
      </c>
      <c r="C9757" s="1" t="str">
        <f t="shared" si="668"/>
        <v>21:0154</v>
      </c>
      <c r="D9757" s="1" t="str">
        <f t="shared" si="669"/>
        <v>21:0064</v>
      </c>
      <c r="E9757" t="s">
        <v>35438</v>
      </c>
      <c r="F9757" t="s">
        <v>35451</v>
      </c>
      <c r="H9757">
        <v>55.051187800000001</v>
      </c>
      <c r="I9757">
        <v>-124.80406670000001</v>
      </c>
      <c r="J9757" s="1" t="str">
        <f t="shared" si="671"/>
        <v>Till</v>
      </c>
      <c r="K9757" s="1" t="str">
        <f t="shared" si="670"/>
        <v>&lt;63 micron</v>
      </c>
      <c r="L9757">
        <v>0.1</v>
      </c>
      <c r="M9757">
        <v>2.0499999999999998</v>
      </c>
      <c r="N9757">
        <v>12</v>
      </c>
      <c r="O9757">
        <v>170</v>
      </c>
      <c r="P9757">
        <v>0.25</v>
      </c>
      <c r="Q9757">
        <v>1</v>
      </c>
      <c r="R9757">
        <v>0.64</v>
      </c>
      <c r="S9757">
        <v>0.25</v>
      </c>
      <c r="T9757">
        <v>14</v>
      </c>
      <c r="U9757">
        <v>56</v>
      </c>
      <c r="V9757">
        <v>37</v>
      </c>
      <c r="W9757">
        <v>2.75</v>
      </c>
      <c r="X9757">
        <v>5</v>
      </c>
      <c r="Z9757">
        <v>0.06</v>
      </c>
      <c r="AA9757">
        <v>10</v>
      </c>
      <c r="AB9757">
        <v>0.86</v>
      </c>
      <c r="AC9757">
        <v>535</v>
      </c>
      <c r="AD9757">
        <v>4</v>
      </c>
      <c r="AE9757">
        <v>0.03</v>
      </c>
      <c r="AF9757">
        <v>39</v>
      </c>
      <c r="AG9757">
        <v>560</v>
      </c>
      <c r="AH9757">
        <v>2</v>
      </c>
      <c r="AI9757">
        <v>1</v>
      </c>
      <c r="AJ9757">
        <v>5</v>
      </c>
      <c r="AK9757">
        <v>34</v>
      </c>
      <c r="AL9757">
        <v>0.11</v>
      </c>
      <c r="AM9757">
        <v>5</v>
      </c>
      <c r="AN9757">
        <v>5</v>
      </c>
      <c r="AO9757">
        <v>65</v>
      </c>
      <c r="AP9757">
        <v>5</v>
      </c>
      <c r="AQ9757">
        <v>52</v>
      </c>
    </row>
    <row r="9758" spans="1:43" hidden="1" x14ac:dyDescent="0.25">
      <c r="A9758" t="s">
        <v>35452</v>
      </c>
      <c r="B9758" t="s">
        <v>35453</v>
      </c>
      <c r="C9758" s="1" t="str">
        <f t="shared" ref="C9758:C9794" si="672">HYPERLINK("http://geochem.nrcan.gc.ca/cdogs/content/bdl/bdl210154_e.htm", "21:0154")</f>
        <v>21:0154</v>
      </c>
      <c r="D9758" s="1" t="str">
        <f t="shared" ref="D9758:D9794" si="673">HYPERLINK("http://geochem.nrcan.gc.ca/cdogs/content/svy/svy210064_e.htm", "21:0064")</f>
        <v>21:0064</v>
      </c>
      <c r="E9758" t="s">
        <v>35438</v>
      </c>
      <c r="F9758" t="s">
        <v>35454</v>
      </c>
      <c r="H9758">
        <v>55.051187800000001</v>
      </c>
      <c r="I9758">
        <v>-124.80406670000001</v>
      </c>
      <c r="J9758" s="1" t="str">
        <f t="shared" si="671"/>
        <v>Till</v>
      </c>
      <c r="K9758" s="1" t="str">
        <f t="shared" si="670"/>
        <v>&lt;63 micron</v>
      </c>
      <c r="L9758">
        <v>0.1</v>
      </c>
      <c r="M9758">
        <v>1.79</v>
      </c>
      <c r="N9758">
        <v>8</v>
      </c>
      <c r="O9758">
        <v>160</v>
      </c>
      <c r="P9758">
        <v>0.25</v>
      </c>
      <c r="Q9758">
        <v>1</v>
      </c>
      <c r="R9758">
        <v>0.57999999999999996</v>
      </c>
      <c r="S9758">
        <v>0.25</v>
      </c>
      <c r="T9758">
        <v>12</v>
      </c>
      <c r="U9758">
        <v>50</v>
      </c>
      <c r="V9758">
        <v>33</v>
      </c>
      <c r="W9758">
        <v>2.44</v>
      </c>
      <c r="X9758">
        <v>5</v>
      </c>
      <c r="Z9758">
        <v>0.05</v>
      </c>
      <c r="AA9758">
        <v>10</v>
      </c>
      <c r="AB9758">
        <v>0.76</v>
      </c>
      <c r="AC9758">
        <v>490</v>
      </c>
      <c r="AD9758">
        <v>3</v>
      </c>
      <c r="AE9758">
        <v>0.03</v>
      </c>
      <c r="AF9758">
        <v>34</v>
      </c>
      <c r="AG9758">
        <v>600</v>
      </c>
      <c r="AH9758">
        <v>6</v>
      </c>
      <c r="AI9758">
        <v>1</v>
      </c>
      <c r="AJ9758">
        <v>4</v>
      </c>
      <c r="AK9758">
        <v>31</v>
      </c>
      <c r="AL9758">
        <v>0.09</v>
      </c>
      <c r="AM9758">
        <v>5</v>
      </c>
      <c r="AN9758">
        <v>5</v>
      </c>
      <c r="AO9758">
        <v>58</v>
      </c>
      <c r="AP9758">
        <v>5</v>
      </c>
      <c r="AQ9758">
        <v>42</v>
      </c>
    </row>
    <row r="9759" spans="1:43" hidden="1" x14ac:dyDescent="0.25">
      <c r="A9759" t="s">
        <v>35455</v>
      </c>
      <c r="B9759" t="s">
        <v>35456</v>
      </c>
      <c r="C9759" s="1" t="str">
        <f t="shared" si="672"/>
        <v>21:0154</v>
      </c>
      <c r="D9759" s="1" t="str">
        <f t="shared" si="673"/>
        <v>21:0064</v>
      </c>
      <c r="E9759" t="s">
        <v>35438</v>
      </c>
      <c r="F9759" t="s">
        <v>35457</v>
      </c>
      <c r="H9759">
        <v>55.051187800000001</v>
      </c>
      <c r="I9759">
        <v>-124.80406670000001</v>
      </c>
      <c r="J9759" s="1" t="str">
        <f t="shared" si="671"/>
        <v>Till</v>
      </c>
      <c r="K9759" s="1" t="str">
        <f t="shared" ref="K9759:K9794" si="674">HYPERLINK("http://geochem.nrcan.gc.ca/cdogs/content/kwd/kwd080004_e.htm", "&lt;63 micron")</f>
        <v>&lt;63 micron</v>
      </c>
      <c r="L9759">
        <v>0.1</v>
      </c>
      <c r="M9759">
        <v>1.88</v>
      </c>
      <c r="N9759">
        <v>14</v>
      </c>
      <c r="O9759">
        <v>160</v>
      </c>
      <c r="P9759">
        <v>0.25</v>
      </c>
      <c r="Q9759">
        <v>1</v>
      </c>
      <c r="R9759">
        <v>0.61</v>
      </c>
      <c r="S9759">
        <v>0.25</v>
      </c>
      <c r="T9759">
        <v>12</v>
      </c>
      <c r="U9759">
        <v>53</v>
      </c>
      <c r="V9759">
        <v>35</v>
      </c>
      <c r="W9759">
        <v>2.58</v>
      </c>
      <c r="X9759">
        <v>5</v>
      </c>
      <c r="Z9759">
        <v>0.06</v>
      </c>
      <c r="AA9759">
        <v>10</v>
      </c>
      <c r="AB9759">
        <v>0.82</v>
      </c>
      <c r="AC9759">
        <v>465</v>
      </c>
      <c r="AD9759">
        <v>3</v>
      </c>
      <c r="AE9759">
        <v>0.03</v>
      </c>
      <c r="AF9759">
        <v>36</v>
      </c>
      <c r="AG9759">
        <v>600</v>
      </c>
      <c r="AH9759">
        <v>4</v>
      </c>
      <c r="AI9759">
        <v>1</v>
      </c>
      <c r="AJ9759">
        <v>4</v>
      </c>
      <c r="AK9759">
        <v>33</v>
      </c>
      <c r="AL9759">
        <v>0.1</v>
      </c>
      <c r="AM9759">
        <v>5</v>
      </c>
      <c r="AN9759">
        <v>5</v>
      </c>
      <c r="AO9759">
        <v>63</v>
      </c>
      <c r="AP9759">
        <v>5</v>
      </c>
      <c r="AQ9759">
        <v>44</v>
      </c>
    </row>
    <row r="9760" spans="1:43" hidden="1" x14ac:dyDescent="0.25">
      <c r="A9760" t="s">
        <v>35458</v>
      </c>
      <c r="B9760" t="s">
        <v>35459</v>
      </c>
      <c r="C9760" s="1" t="str">
        <f t="shared" si="672"/>
        <v>21:0154</v>
      </c>
      <c r="D9760" s="1" t="str">
        <f t="shared" si="673"/>
        <v>21:0064</v>
      </c>
      <c r="E9760" t="s">
        <v>35438</v>
      </c>
      <c r="F9760" t="s">
        <v>35460</v>
      </c>
      <c r="H9760">
        <v>55.051187800000001</v>
      </c>
      <c r="I9760">
        <v>-124.80406670000001</v>
      </c>
      <c r="J9760" s="1" t="str">
        <f t="shared" si="671"/>
        <v>Till</v>
      </c>
      <c r="K9760" s="1" t="str">
        <f t="shared" si="674"/>
        <v>&lt;63 micron</v>
      </c>
      <c r="L9760">
        <v>0.1</v>
      </c>
      <c r="M9760">
        <v>2.33</v>
      </c>
      <c r="N9760">
        <v>14</v>
      </c>
      <c r="O9760">
        <v>200</v>
      </c>
      <c r="P9760">
        <v>0.25</v>
      </c>
      <c r="Q9760">
        <v>1</v>
      </c>
      <c r="R9760">
        <v>0.78</v>
      </c>
      <c r="S9760">
        <v>0.25</v>
      </c>
      <c r="T9760">
        <v>14</v>
      </c>
      <c r="U9760">
        <v>70</v>
      </c>
      <c r="V9760">
        <v>43</v>
      </c>
      <c r="W9760">
        <v>3.08</v>
      </c>
      <c r="X9760">
        <v>5</v>
      </c>
      <c r="Z9760">
        <v>0.08</v>
      </c>
      <c r="AA9760">
        <v>10</v>
      </c>
      <c r="AB9760">
        <v>1.03</v>
      </c>
      <c r="AC9760">
        <v>485</v>
      </c>
      <c r="AD9760">
        <v>4</v>
      </c>
      <c r="AE9760">
        <v>0.04</v>
      </c>
      <c r="AF9760">
        <v>45</v>
      </c>
      <c r="AG9760">
        <v>670</v>
      </c>
      <c r="AH9760">
        <v>2</v>
      </c>
      <c r="AI9760">
        <v>1</v>
      </c>
      <c r="AJ9760">
        <v>6</v>
      </c>
      <c r="AK9760">
        <v>44</v>
      </c>
      <c r="AL9760">
        <v>0.14000000000000001</v>
      </c>
      <c r="AM9760">
        <v>5</v>
      </c>
      <c r="AN9760">
        <v>5</v>
      </c>
      <c r="AO9760">
        <v>75</v>
      </c>
      <c r="AP9760">
        <v>5</v>
      </c>
      <c r="AQ9760">
        <v>50</v>
      </c>
    </row>
    <row r="9761" spans="1:43" hidden="1" x14ac:dyDescent="0.25">
      <c r="A9761" t="s">
        <v>35461</v>
      </c>
      <c r="B9761" t="s">
        <v>35462</v>
      </c>
      <c r="C9761" s="1" t="str">
        <f t="shared" si="672"/>
        <v>21:0154</v>
      </c>
      <c r="D9761" s="1" t="str">
        <f t="shared" si="673"/>
        <v>21:0064</v>
      </c>
      <c r="E9761" t="s">
        <v>35438</v>
      </c>
      <c r="F9761" t="s">
        <v>35463</v>
      </c>
      <c r="H9761">
        <v>55.051187800000001</v>
      </c>
      <c r="I9761">
        <v>-124.80406670000001</v>
      </c>
      <c r="J9761" s="1" t="str">
        <f t="shared" si="671"/>
        <v>Till</v>
      </c>
      <c r="K9761" s="1" t="str">
        <f t="shared" si="674"/>
        <v>&lt;63 micron</v>
      </c>
      <c r="L9761">
        <v>0.1</v>
      </c>
      <c r="M9761">
        <v>2.36</v>
      </c>
      <c r="N9761">
        <v>22</v>
      </c>
      <c r="O9761">
        <v>280</v>
      </c>
      <c r="P9761">
        <v>0.25</v>
      </c>
      <c r="Q9761">
        <v>1</v>
      </c>
      <c r="R9761">
        <v>0.77</v>
      </c>
      <c r="S9761">
        <v>0.25</v>
      </c>
      <c r="T9761">
        <v>15</v>
      </c>
      <c r="U9761">
        <v>76</v>
      </c>
      <c r="V9761">
        <v>84</v>
      </c>
      <c r="W9761">
        <v>3.37</v>
      </c>
      <c r="X9761">
        <v>5</v>
      </c>
      <c r="Z9761">
        <v>0.16</v>
      </c>
      <c r="AA9761">
        <v>20</v>
      </c>
      <c r="AB9761">
        <v>0.99</v>
      </c>
      <c r="AC9761">
        <v>620</v>
      </c>
      <c r="AD9761">
        <v>5</v>
      </c>
      <c r="AE9761">
        <v>0.05</v>
      </c>
      <c r="AF9761">
        <v>54</v>
      </c>
      <c r="AG9761">
        <v>850</v>
      </c>
      <c r="AH9761">
        <v>8</v>
      </c>
      <c r="AI9761">
        <v>1</v>
      </c>
      <c r="AJ9761">
        <v>8</v>
      </c>
      <c r="AK9761">
        <v>52</v>
      </c>
      <c r="AL9761">
        <v>0.13</v>
      </c>
      <c r="AM9761">
        <v>5</v>
      </c>
      <c r="AN9761">
        <v>5</v>
      </c>
      <c r="AO9761">
        <v>78</v>
      </c>
      <c r="AP9761">
        <v>5</v>
      </c>
      <c r="AQ9761">
        <v>62</v>
      </c>
    </row>
    <row r="9762" spans="1:43" hidden="1" x14ac:dyDescent="0.25">
      <c r="A9762" t="s">
        <v>35464</v>
      </c>
      <c r="B9762" t="s">
        <v>35465</v>
      </c>
      <c r="C9762" s="1" t="str">
        <f t="shared" si="672"/>
        <v>21:0154</v>
      </c>
      <c r="D9762" s="1" t="str">
        <f t="shared" si="673"/>
        <v>21:0064</v>
      </c>
      <c r="E9762" t="s">
        <v>35438</v>
      </c>
      <c r="F9762" t="s">
        <v>35466</v>
      </c>
      <c r="H9762">
        <v>55.051187800000001</v>
      </c>
      <c r="I9762">
        <v>-124.80406670000001</v>
      </c>
      <c r="J9762" s="1" t="str">
        <f t="shared" si="671"/>
        <v>Till</v>
      </c>
      <c r="K9762" s="1" t="str">
        <f t="shared" si="674"/>
        <v>&lt;63 micron</v>
      </c>
      <c r="L9762">
        <v>0.1</v>
      </c>
      <c r="M9762">
        <v>2.42</v>
      </c>
      <c r="N9762">
        <v>32</v>
      </c>
      <c r="O9762">
        <v>320</v>
      </c>
      <c r="P9762">
        <v>0.25</v>
      </c>
      <c r="Q9762">
        <v>1</v>
      </c>
      <c r="R9762">
        <v>0.72</v>
      </c>
      <c r="S9762">
        <v>0.25</v>
      </c>
      <c r="T9762">
        <v>17</v>
      </c>
      <c r="U9762">
        <v>75</v>
      </c>
      <c r="V9762">
        <v>115</v>
      </c>
      <c r="W9762">
        <v>3.82</v>
      </c>
      <c r="X9762">
        <v>5</v>
      </c>
      <c r="Z9762">
        <v>0.16</v>
      </c>
      <c r="AA9762">
        <v>20</v>
      </c>
      <c r="AB9762">
        <v>0.99</v>
      </c>
      <c r="AC9762">
        <v>720</v>
      </c>
      <c r="AD9762">
        <v>6</v>
      </c>
      <c r="AE9762">
        <v>0.04</v>
      </c>
      <c r="AF9762">
        <v>66</v>
      </c>
      <c r="AG9762">
        <v>870</v>
      </c>
      <c r="AH9762">
        <v>10</v>
      </c>
      <c r="AI9762">
        <v>1</v>
      </c>
      <c r="AJ9762">
        <v>9</v>
      </c>
      <c r="AK9762">
        <v>48</v>
      </c>
      <c r="AL9762">
        <v>0.11</v>
      </c>
      <c r="AM9762">
        <v>5</v>
      </c>
      <c r="AN9762">
        <v>5</v>
      </c>
      <c r="AO9762">
        <v>79</v>
      </c>
      <c r="AP9762">
        <v>5</v>
      </c>
      <c r="AQ9762">
        <v>80</v>
      </c>
    </row>
    <row r="9763" spans="1:43" hidden="1" x14ac:dyDescent="0.25">
      <c r="A9763" t="s">
        <v>35467</v>
      </c>
      <c r="B9763" t="s">
        <v>35468</v>
      </c>
      <c r="C9763" s="1" t="str">
        <f t="shared" si="672"/>
        <v>21:0154</v>
      </c>
      <c r="D9763" s="1" t="str">
        <f t="shared" si="673"/>
        <v>21:0064</v>
      </c>
      <c r="E9763" t="s">
        <v>35438</v>
      </c>
      <c r="F9763" t="s">
        <v>35469</v>
      </c>
      <c r="H9763">
        <v>55.051187800000001</v>
      </c>
      <c r="I9763">
        <v>-124.80406670000001</v>
      </c>
      <c r="J9763" s="1" t="str">
        <f t="shared" si="671"/>
        <v>Till</v>
      </c>
      <c r="K9763" s="1" t="str">
        <f t="shared" si="674"/>
        <v>&lt;63 micron</v>
      </c>
      <c r="L9763">
        <v>0.1</v>
      </c>
      <c r="M9763">
        <v>2.13</v>
      </c>
      <c r="N9763">
        <v>18</v>
      </c>
      <c r="O9763">
        <v>340</v>
      </c>
      <c r="P9763">
        <v>0.25</v>
      </c>
      <c r="Q9763">
        <v>1</v>
      </c>
      <c r="R9763">
        <v>0.82</v>
      </c>
      <c r="S9763">
        <v>0.5</v>
      </c>
      <c r="T9763">
        <v>16</v>
      </c>
      <c r="U9763">
        <v>68</v>
      </c>
      <c r="V9763">
        <v>100</v>
      </c>
      <c r="W9763">
        <v>3.35</v>
      </c>
      <c r="X9763">
        <v>5</v>
      </c>
      <c r="Z9763">
        <v>0.18</v>
      </c>
      <c r="AA9763">
        <v>20</v>
      </c>
      <c r="AB9763">
        <v>1.03</v>
      </c>
      <c r="AC9763">
        <v>700</v>
      </c>
      <c r="AD9763">
        <v>6</v>
      </c>
      <c r="AE9763">
        <v>0.05</v>
      </c>
      <c r="AF9763">
        <v>59</v>
      </c>
      <c r="AG9763">
        <v>920</v>
      </c>
      <c r="AH9763">
        <v>6</v>
      </c>
      <c r="AI9763">
        <v>1</v>
      </c>
      <c r="AJ9763">
        <v>8</v>
      </c>
      <c r="AK9763">
        <v>51</v>
      </c>
      <c r="AL9763">
        <v>0.11</v>
      </c>
      <c r="AM9763">
        <v>5</v>
      </c>
      <c r="AN9763">
        <v>5</v>
      </c>
      <c r="AO9763">
        <v>74</v>
      </c>
      <c r="AP9763">
        <v>5</v>
      </c>
      <c r="AQ9763">
        <v>72</v>
      </c>
    </row>
    <row r="9764" spans="1:43" hidden="1" x14ac:dyDescent="0.25">
      <c r="A9764" t="s">
        <v>35470</v>
      </c>
      <c r="B9764" t="s">
        <v>35471</v>
      </c>
      <c r="C9764" s="1" t="str">
        <f t="shared" si="672"/>
        <v>21:0154</v>
      </c>
      <c r="D9764" s="1" t="str">
        <f t="shared" si="673"/>
        <v>21:0064</v>
      </c>
      <c r="E9764" t="s">
        <v>35472</v>
      </c>
      <c r="F9764" t="s">
        <v>35473</v>
      </c>
      <c r="H9764">
        <v>54.628253600000001</v>
      </c>
      <c r="I9764">
        <v>-124.41116820000001</v>
      </c>
      <c r="J9764" s="1" t="str">
        <f t="shared" si="671"/>
        <v>Till</v>
      </c>
      <c r="K9764" s="1" t="str">
        <f t="shared" si="674"/>
        <v>&lt;63 micron</v>
      </c>
      <c r="L9764">
        <v>0.1</v>
      </c>
      <c r="M9764">
        <v>2.9</v>
      </c>
      <c r="N9764">
        <v>8</v>
      </c>
      <c r="O9764">
        <v>270</v>
      </c>
      <c r="P9764">
        <v>0.25</v>
      </c>
      <c r="Q9764">
        <v>1</v>
      </c>
      <c r="R9764">
        <v>0.32</v>
      </c>
      <c r="S9764">
        <v>0.5</v>
      </c>
      <c r="T9764">
        <v>17</v>
      </c>
      <c r="U9764">
        <v>44</v>
      </c>
      <c r="V9764">
        <v>32</v>
      </c>
      <c r="W9764">
        <v>4.21</v>
      </c>
      <c r="X9764">
        <v>5</v>
      </c>
      <c r="Z9764">
        <v>0.22</v>
      </c>
      <c r="AA9764">
        <v>5</v>
      </c>
      <c r="AB9764">
        <v>0.94</v>
      </c>
      <c r="AC9764">
        <v>900</v>
      </c>
      <c r="AD9764">
        <v>1</v>
      </c>
      <c r="AE9764">
        <v>0.01</v>
      </c>
      <c r="AF9764">
        <v>38</v>
      </c>
      <c r="AG9764">
        <v>950</v>
      </c>
      <c r="AH9764">
        <v>10</v>
      </c>
      <c r="AI9764">
        <v>1</v>
      </c>
      <c r="AJ9764">
        <v>7</v>
      </c>
      <c r="AK9764">
        <v>45</v>
      </c>
      <c r="AL9764">
        <v>0.02</v>
      </c>
      <c r="AM9764">
        <v>5</v>
      </c>
      <c r="AN9764">
        <v>5</v>
      </c>
      <c r="AO9764">
        <v>63</v>
      </c>
      <c r="AP9764">
        <v>5</v>
      </c>
      <c r="AQ9764">
        <v>122</v>
      </c>
    </row>
    <row r="9765" spans="1:43" hidden="1" x14ac:dyDescent="0.25">
      <c r="A9765" t="s">
        <v>35474</v>
      </c>
      <c r="B9765" t="s">
        <v>35475</v>
      </c>
      <c r="C9765" s="1" t="str">
        <f t="shared" si="672"/>
        <v>21:0154</v>
      </c>
      <c r="D9765" s="1" t="str">
        <f t="shared" si="673"/>
        <v>21:0064</v>
      </c>
      <c r="E9765" t="s">
        <v>35472</v>
      </c>
      <c r="F9765" t="s">
        <v>35476</v>
      </c>
      <c r="H9765">
        <v>54.628253600000001</v>
      </c>
      <c r="I9765">
        <v>-124.41116820000001</v>
      </c>
      <c r="J9765" s="1" t="str">
        <f t="shared" si="671"/>
        <v>Till</v>
      </c>
      <c r="K9765" s="1" t="str">
        <f t="shared" si="674"/>
        <v>&lt;63 micron</v>
      </c>
      <c r="L9765">
        <v>0.1</v>
      </c>
      <c r="M9765">
        <v>3.58</v>
      </c>
      <c r="N9765">
        <v>18</v>
      </c>
      <c r="O9765">
        <v>220</v>
      </c>
      <c r="P9765">
        <v>0.25</v>
      </c>
      <c r="Q9765">
        <v>1</v>
      </c>
      <c r="R9765">
        <v>0.21</v>
      </c>
      <c r="S9765">
        <v>0.25</v>
      </c>
      <c r="T9765">
        <v>17</v>
      </c>
      <c r="U9765">
        <v>53</v>
      </c>
      <c r="V9765">
        <v>45</v>
      </c>
      <c r="W9765">
        <v>5.24</v>
      </c>
      <c r="X9765">
        <v>10</v>
      </c>
      <c r="Z9765">
        <v>0.23</v>
      </c>
      <c r="AA9765">
        <v>5</v>
      </c>
      <c r="AB9765">
        <v>1.17</v>
      </c>
      <c r="AC9765">
        <v>695</v>
      </c>
      <c r="AD9765">
        <v>1</v>
      </c>
      <c r="AE9765">
        <v>0.02</v>
      </c>
      <c r="AF9765">
        <v>44</v>
      </c>
      <c r="AG9765">
        <v>340</v>
      </c>
      <c r="AH9765">
        <v>12</v>
      </c>
      <c r="AI9765">
        <v>1</v>
      </c>
      <c r="AJ9765">
        <v>9</v>
      </c>
      <c r="AK9765">
        <v>36</v>
      </c>
      <c r="AL9765">
        <v>0.01</v>
      </c>
      <c r="AM9765">
        <v>5</v>
      </c>
      <c r="AN9765">
        <v>5</v>
      </c>
      <c r="AO9765">
        <v>78</v>
      </c>
      <c r="AP9765">
        <v>5</v>
      </c>
      <c r="AQ9765">
        <v>118</v>
      </c>
    </row>
    <row r="9766" spans="1:43" hidden="1" x14ac:dyDescent="0.25">
      <c r="A9766" t="s">
        <v>35477</v>
      </c>
      <c r="B9766" t="s">
        <v>35478</v>
      </c>
      <c r="C9766" s="1" t="str">
        <f t="shared" si="672"/>
        <v>21:0154</v>
      </c>
      <c r="D9766" s="1" t="str">
        <f t="shared" si="673"/>
        <v>21:0064</v>
      </c>
      <c r="E9766" t="s">
        <v>35472</v>
      </c>
      <c r="F9766" t="s">
        <v>35479</v>
      </c>
      <c r="H9766">
        <v>54.628253600000001</v>
      </c>
      <c r="I9766">
        <v>-124.41116820000001</v>
      </c>
      <c r="J9766" s="1" t="str">
        <f t="shared" si="671"/>
        <v>Till</v>
      </c>
      <c r="K9766" s="1" t="str">
        <f t="shared" si="674"/>
        <v>&lt;63 micron</v>
      </c>
      <c r="L9766">
        <v>0.1</v>
      </c>
      <c r="M9766">
        <v>3.46</v>
      </c>
      <c r="N9766">
        <v>16</v>
      </c>
      <c r="O9766">
        <v>210</v>
      </c>
      <c r="P9766">
        <v>0.25</v>
      </c>
      <c r="Q9766">
        <v>1</v>
      </c>
      <c r="R9766">
        <v>0.21</v>
      </c>
      <c r="S9766">
        <v>0.25</v>
      </c>
      <c r="T9766">
        <v>18</v>
      </c>
      <c r="U9766">
        <v>52</v>
      </c>
      <c r="V9766">
        <v>39</v>
      </c>
      <c r="W9766">
        <v>4.97</v>
      </c>
      <c r="X9766">
        <v>10</v>
      </c>
      <c r="Z9766">
        <v>0.23</v>
      </c>
      <c r="AA9766">
        <v>5</v>
      </c>
      <c r="AB9766">
        <v>1.1299999999999999</v>
      </c>
      <c r="AC9766">
        <v>775</v>
      </c>
      <c r="AD9766">
        <v>1</v>
      </c>
      <c r="AE9766">
        <v>0.02</v>
      </c>
      <c r="AF9766">
        <v>43</v>
      </c>
      <c r="AG9766">
        <v>340</v>
      </c>
      <c r="AH9766">
        <v>14</v>
      </c>
      <c r="AI9766">
        <v>1</v>
      </c>
      <c r="AJ9766">
        <v>8</v>
      </c>
      <c r="AK9766">
        <v>36</v>
      </c>
      <c r="AL9766">
        <v>0.01</v>
      </c>
      <c r="AM9766">
        <v>5</v>
      </c>
      <c r="AN9766">
        <v>5</v>
      </c>
      <c r="AO9766">
        <v>75</v>
      </c>
      <c r="AP9766">
        <v>5</v>
      </c>
      <c r="AQ9766">
        <v>114</v>
      </c>
    </row>
    <row r="9767" spans="1:43" hidden="1" x14ac:dyDescent="0.25">
      <c r="A9767" t="s">
        <v>35480</v>
      </c>
      <c r="B9767" t="s">
        <v>35481</v>
      </c>
      <c r="C9767" s="1" t="str">
        <f t="shared" si="672"/>
        <v>21:0154</v>
      </c>
      <c r="D9767" s="1" t="str">
        <f t="shared" si="673"/>
        <v>21:0064</v>
      </c>
      <c r="E9767" t="s">
        <v>35472</v>
      </c>
      <c r="F9767" t="s">
        <v>35482</v>
      </c>
      <c r="H9767">
        <v>54.628253600000001</v>
      </c>
      <c r="I9767">
        <v>-124.41116820000001</v>
      </c>
      <c r="J9767" s="1" t="str">
        <f t="shared" ref="J9767:J9794" si="675">HYPERLINK("http://geochem.nrcan.gc.ca/cdogs/content/kwd/kwd020044_e.htm", "Till")</f>
        <v>Till</v>
      </c>
      <c r="K9767" s="1" t="str">
        <f t="shared" si="674"/>
        <v>&lt;63 micron</v>
      </c>
      <c r="L9767">
        <v>0.1</v>
      </c>
      <c r="M9767">
        <v>4.0199999999999996</v>
      </c>
      <c r="N9767">
        <v>12</v>
      </c>
      <c r="O9767">
        <v>260</v>
      </c>
      <c r="P9767">
        <v>0.25</v>
      </c>
      <c r="Q9767">
        <v>1</v>
      </c>
      <c r="R9767">
        <v>0.21</v>
      </c>
      <c r="S9767">
        <v>0.25</v>
      </c>
      <c r="T9767">
        <v>18</v>
      </c>
      <c r="U9767">
        <v>57</v>
      </c>
      <c r="V9767">
        <v>46</v>
      </c>
      <c r="W9767">
        <v>5.25</v>
      </c>
      <c r="X9767">
        <v>10</v>
      </c>
      <c r="Z9767">
        <v>0.26</v>
      </c>
      <c r="AA9767">
        <v>5</v>
      </c>
      <c r="AB9767">
        <v>1.24</v>
      </c>
      <c r="AC9767">
        <v>730</v>
      </c>
      <c r="AD9767">
        <v>2</v>
      </c>
      <c r="AE9767">
        <v>0.03</v>
      </c>
      <c r="AF9767">
        <v>45</v>
      </c>
      <c r="AG9767">
        <v>240</v>
      </c>
      <c r="AH9767">
        <v>12</v>
      </c>
      <c r="AI9767">
        <v>1</v>
      </c>
      <c r="AJ9767">
        <v>10</v>
      </c>
      <c r="AK9767">
        <v>43</v>
      </c>
      <c r="AL9767">
        <v>0.01</v>
      </c>
      <c r="AM9767">
        <v>5</v>
      </c>
      <c r="AN9767">
        <v>5</v>
      </c>
      <c r="AO9767">
        <v>81</v>
      </c>
      <c r="AP9767">
        <v>5</v>
      </c>
      <c r="AQ9767">
        <v>116</v>
      </c>
    </row>
    <row r="9768" spans="1:43" hidden="1" x14ac:dyDescent="0.25">
      <c r="A9768" t="s">
        <v>35483</v>
      </c>
      <c r="B9768" t="s">
        <v>35484</v>
      </c>
      <c r="C9768" s="1" t="str">
        <f t="shared" si="672"/>
        <v>21:0154</v>
      </c>
      <c r="D9768" s="1" t="str">
        <f t="shared" si="673"/>
        <v>21:0064</v>
      </c>
      <c r="E9768" t="s">
        <v>35472</v>
      </c>
      <c r="F9768" t="s">
        <v>35485</v>
      </c>
      <c r="H9768">
        <v>54.628253600000001</v>
      </c>
      <c r="I9768">
        <v>-124.41116820000001</v>
      </c>
      <c r="J9768" s="1" t="str">
        <f t="shared" si="675"/>
        <v>Till</v>
      </c>
      <c r="K9768" s="1" t="str">
        <f t="shared" si="674"/>
        <v>&lt;63 micron</v>
      </c>
      <c r="L9768">
        <v>0.1</v>
      </c>
      <c r="M9768">
        <v>3.81</v>
      </c>
      <c r="N9768">
        <v>10</v>
      </c>
      <c r="O9768">
        <v>230</v>
      </c>
      <c r="P9768">
        <v>0.25</v>
      </c>
      <c r="Q9768">
        <v>1</v>
      </c>
      <c r="R9768">
        <v>0.21</v>
      </c>
      <c r="S9768">
        <v>0.25</v>
      </c>
      <c r="T9768">
        <v>16</v>
      </c>
      <c r="U9768">
        <v>55</v>
      </c>
      <c r="V9768">
        <v>42</v>
      </c>
      <c r="W9768">
        <v>5</v>
      </c>
      <c r="X9768">
        <v>10</v>
      </c>
      <c r="Z9768">
        <v>0.27</v>
      </c>
      <c r="AA9768">
        <v>5</v>
      </c>
      <c r="AB9768">
        <v>1.1399999999999999</v>
      </c>
      <c r="AC9768">
        <v>620</v>
      </c>
      <c r="AD9768">
        <v>1</v>
      </c>
      <c r="AE9768">
        <v>0.02</v>
      </c>
      <c r="AF9768">
        <v>43</v>
      </c>
      <c r="AG9768">
        <v>320</v>
      </c>
      <c r="AH9768">
        <v>10</v>
      </c>
      <c r="AI9768">
        <v>1</v>
      </c>
      <c r="AJ9768">
        <v>9</v>
      </c>
      <c r="AK9768">
        <v>38</v>
      </c>
      <c r="AL9768">
        <v>0.01</v>
      </c>
      <c r="AM9768">
        <v>5</v>
      </c>
      <c r="AN9768">
        <v>5</v>
      </c>
      <c r="AO9768">
        <v>77</v>
      </c>
      <c r="AP9768">
        <v>5</v>
      </c>
      <c r="AQ9768">
        <v>116</v>
      </c>
    </row>
    <row r="9769" spans="1:43" hidden="1" x14ac:dyDescent="0.25">
      <c r="A9769" t="s">
        <v>35486</v>
      </c>
      <c r="B9769" t="s">
        <v>35487</v>
      </c>
      <c r="C9769" s="1" t="str">
        <f t="shared" si="672"/>
        <v>21:0154</v>
      </c>
      <c r="D9769" s="1" t="str">
        <f t="shared" si="673"/>
        <v>21:0064</v>
      </c>
      <c r="E9769" t="s">
        <v>35472</v>
      </c>
      <c r="F9769" t="s">
        <v>35488</v>
      </c>
      <c r="H9769">
        <v>54.628253600000001</v>
      </c>
      <c r="I9769">
        <v>-124.41116820000001</v>
      </c>
      <c r="J9769" s="1" t="str">
        <f t="shared" si="675"/>
        <v>Till</v>
      </c>
      <c r="K9769" s="1" t="str">
        <f t="shared" si="674"/>
        <v>&lt;63 micron</v>
      </c>
      <c r="L9769">
        <v>0.2</v>
      </c>
      <c r="M9769">
        <v>4.38</v>
      </c>
      <c r="N9769">
        <v>16</v>
      </c>
      <c r="O9769">
        <v>370</v>
      </c>
      <c r="P9769">
        <v>0.5</v>
      </c>
      <c r="Q9769">
        <v>1</v>
      </c>
      <c r="R9769">
        <v>0.25</v>
      </c>
      <c r="S9769">
        <v>0.25</v>
      </c>
      <c r="T9769">
        <v>18</v>
      </c>
      <c r="U9769">
        <v>59</v>
      </c>
      <c r="V9769">
        <v>58</v>
      </c>
      <c r="W9769">
        <v>5.36</v>
      </c>
      <c r="X9769">
        <v>10</v>
      </c>
      <c r="Z9769">
        <v>0.28000000000000003</v>
      </c>
      <c r="AA9769">
        <v>5</v>
      </c>
      <c r="AB9769">
        <v>1.35</v>
      </c>
      <c r="AC9769">
        <v>735</v>
      </c>
      <c r="AD9769">
        <v>1</v>
      </c>
      <c r="AE9769">
        <v>0.03</v>
      </c>
      <c r="AF9769">
        <v>50</v>
      </c>
      <c r="AG9769">
        <v>220</v>
      </c>
      <c r="AH9769">
        <v>12</v>
      </c>
      <c r="AI9769">
        <v>1</v>
      </c>
      <c r="AJ9769">
        <v>11</v>
      </c>
      <c r="AK9769">
        <v>59</v>
      </c>
      <c r="AL9769">
        <v>0.01</v>
      </c>
      <c r="AM9769">
        <v>5</v>
      </c>
      <c r="AN9769">
        <v>5</v>
      </c>
      <c r="AO9769">
        <v>83</v>
      </c>
      <c r="AP9769">
        <v>5</v>
      </c>
      <c r="AQ9769">
        <v>120</v>
      </c>
    </row>
    <row r="9770" spans="1:43" hidden="1" x14ac:dyDescent="0.25">
      <c r="A9770" t="s">
        <v>35489</v>
      </c>
      <c r="B9770" t="s">
        <v>35490</v>
      </c>
      <c r="C9770" s="1" t="str">
        <f t="shared" si="672"/>
        <v>21:0154</v>
      </c>
      <c r="D9770" s="1" t="str">
        <f t="shared" si="673"/>
        <v>21:0064</v>
      </c>
      <c r="E9770" t="s">
        <v>35472</v>
      </c>
      <c r="F9770" t="s">
        <v>35491</v>
      </c>
      <c r="H9770">
        <v>54.628253600000001</v>
      </c>
      <c r="I9770">
        <v>-124.41116820000001</v>
      </c>
      <c r="J9770" s="1" t="str">
        <f t="shared" si="675"/>
        <v>Till</v>
      </c>
      <c r="K9770" s="1" t="str">
        <f t="shared" si="674"/>
        <v>&lt;63 micron</v>
      </c>
      <c r="L9770">
        <v>0.1</v>
      </c>
      <c r="M9770">
        <v>4.5</v>
      </c>
      <c r="N9770">
        <v>14</v>
      </c>
      <c r="O9770">
        <v>330</v>
      </c>
      <c r="P9770">
        <v>0.25</v>
      </c>
      <c r="Q9770">
        <v>1</v>
      </c>
      <c r="R9770">
        <v>0.25</v>
      </c>
      <c r="S9770">
        <v>0.25</v>
      </c>
      <c r="T9770">
        <v>18</v>
      </c>
      <c r="U9770">
        <v>60</v>
      </c>
      <c r="V9770">
        <v>56</v>
      </c>
      <c r="W9770">
        <v>5.55</v>
      </c>
      <c r="X9770">
        <v>10</v>
      </c>
      <c r="Z9770">
        <v>0.28000000000000003</v>
      </c>
      <c r="AA9770">
        <v>5</v>
      </c>
      <c r="AB9770">
        <v>1.42</v>
      </c>
      <c r="AC9770">
        <v>725</v>
      </c>
      <c r="AD9770">
        <v>1</v>
      </c>
      <c r="AE9770">
        <v>0.04</v>
      </c>
      <c r="AF9770">
        <v>51</v>
      </c>
      <c r="AG9770">
        <v>220</v>
      </c>
      <c r="AH9770">
        <v>10</v>
      </c>
      <c r="AI9770">
        <v>1</v>
      </c>
      <c r="AJ9770">
        <v>11</v>
      </c>
      <c r="AK9770">
        <v>61</v>
      </c>
      <c r="AL9770">
        <v>0.01</v>
      </c>
      <c r="AM9770">
        <v>5</v>
      </c>
      <c r="AN9770">
        <v>5</v>
      </c>
      <c r="AO9770">
        <v>86</v>
      </c>
      <c r="AP9770">
        <v>5</v>
      </c>
      <c r="AQ9770">
        <v>124</v>
      </c>
    </row>
    <row r="9771" spans="1:43" hidden="1" x14ac:dyDescent="0.25">
      <c r="A9771" t="s">
        <v>35492</v>
      </c>
      <c r="B9771" t="s">
        <v>35493</v>
      </c>
      <c r="C9771" s="1" t="str">
        <f t="shared" si="672"/>
        <v>21:0154</v>
      </c>
      <c r="D9771" s="1" t="str">
        <f t="shared" si="673"/>
        <v>21:0064</v>
      </c>
      <c r="E9771" t="s">
        <v>35472</v>
      </c>
      <c r="F9771" t="s">
        <v>35494</v>
      </c>
      <c r="H9771">
        <v>54.628253600000001</v>
      </c>
      <c r="I9771">
        <v>-124.41116820000001</v>
      </c>
      <c r="J9771" s="1" t="str">
        <f t="shared" si="675"/>
        <v>Till</v>
      </c>
      <c r="K9771" s="1" t="str">
        <f t="shared" si="674"/>
        <v>&lt;63 micron</v>
      </c>
      <c r="L9771">
        <v>0.2</v>
      </c>
      <c r="M9771">
        <v>4.55</v>
      </c>
      <c r="N9771">
        <v>12</v>
      </c>
      <c r="O9771">
        <v>390</v>
      </c>
      <c r="P9771">
        <v>0.5</v>
      </c>
      <c r="Q9771">
        <v>1</v>
      </c>
      <c r="R9771">
        <v>0.3</v>
      </c>
      <c r="S9771">
        <v>0.25</v>
      </c>
      <c r="T9771">
        <v>19</v>
      </c>
      <c r="U9771">
        <v>60</v>
      </c>
      <c r="V9771">
        <v>62</v>
      </c>
      <c r="W9771">
        <v>5.43</v>
      </c>
      <c r="X9771">
        <v>10</v>
      </c>
      <c r="Z9771">
        <v>0.28999999999999998</v>
      </c>
      <c r="AA9771">
        <v>5</v>
      </c>
      <c r="AB9771">
        <v>1.48</v>
      </c>
      <c r="AC9771">
        <v>880</v>
      </c>
      <c r="AD9771">
        <v>2</v>
      </c>
      <c r="AE9771">
        <v>0.04</v>
      </c>
      <c r="AF9771">
        <v>54</v>
      </c>
      <c r="AG9771">
        <v>250</v>
      </c>
      <c r="AH9771">
        <v>12</v>
      </c>
      <c r="AI9771">
        <v>1</v>
      </c>
      <c r="AJ9771">
        <v>11</v>
      </c>
      <c r="AK9771">
        <v>75</v>
      </c>
      <c r="AL9771">
        <v>0.01</v>
      </c>
      <c r="AM9771">
        <v>5</v>
      </c>
      <c r="AN9771">
        <v>5</v>
      </c>
      <c r="AO9771">
        <v>86</v>
      </c>
      <c r="AP9771">
        <v>5</v>
      </c>
      <c r="AQ9771">
        <v>140</v>
      </c>
    </row>
    <row r="9772" spans="1:43" hidden="1" x14ac:dyDescent="0.25">
      <c r="A9772" t="s">
        <v>35495</v>
      </c>
      <c r="B9772" t="s">
        <v>35496</v>
      </c>
      <c r="C9772" s="1" t="str">
        <f t="shared" si="672"/>
        <v>21:0154</v>
      </c>
      <c r="D9772" s="1" t="str">
        <f t="shared" si="673"/>
        <v>21:0064</v>
      </c>
      <c r="E9772" t="s">
        <v>35472</v>
      </c>
      <c r="F9772" t="s">
        <v>35497</v>
      </c>
      <c r="H9772">
        <v>54.628253600000001</v>
      </c>
      <c r="I9772">
        <v>-124.41116820000001</v>
      </c>
      <c r="J9772" s="1" t="str">
        <f t="shared" si="675"/>
        <v>Till</v>
      </c>
      <c r="K9772" s="1" t="str">
        <f t="shared" si="674"/>
        <v>&lt;63 micron</v>
      </c>
      <c r="L9772">
        <v>0.1</v>
      </c>
      <c r="M9772">
        <v>2.56</v>
      </c>
      <c r="N9772">
        <v>14</v>
      </c>
      <c r="O9772">
        <v>360</v>
      </c>
      <c r="P9772">
        <v>0.25</v>
      </c>
      <c r="Q9772">
        <v>1</v>
      </c>
      <c r="R9772">
        <v>1.5</v>
      </c>
      <c r="S9772">
        <v>0.5</v>
      </c>
      <c r="T9772">
        <v>22</v>
      </c>
      <c r="U9772">
        <v>84</v>
      </c>
      <c r="V9772">
        <v>64</v>
      </c>
      <c r="W9772">
        <v>4.24</v>
      </c>
      <c r="X9772">
        <v>5</v>
      </c>
      <c r="Z9772">
        <v>0.16</v>
      </c>
      <c r="AA9772">
        <v>10</v>
      </c>
      <c r="AB9772">
        <v>1.77</v>
      </c>
      <c r="AC9772">
        <v>855</v>
      </c>
      <c r="AD9772">
        <v>4</v>
      </c>
      <c r="AE9772">
        <v>0.03</v>
      </c>
      <c r="AF9772">
        <v>115</v>
      </c>
      <c r="AG9772">
        <v>690</v>
      </c>
      <c r="AH9772">
        <v>6</v>
      </c>
      <c r="AI9772">
        <v>1</v>
      </c>
      <c r="AJ9772">
        <v>8</v>
      </c>
      <c r="AK9772">
        <v>89</v>
      </c>
      <c r="AL9772">
        <v>7.0000000000000007E-2</v>
      </c>
      <c r="AM9772">
        <v>5</v>
      </c>
      <c r="AN9772">
        <v>5</v>
      </c>
      <c r="AO9772">
        <v>67</v>
      </c>
      <c r="AP9772">
        <v>5</v>
      </c>
      <c r="AQ9772">
        <v>114</v>
      </c>
    </row>
    <row r="9773" spans="1:43" hidden="1" x14ac:dyDescent="0.25">
      <c r="A9773" t="s">
        <v>35498</v>
      </c>
      <c r="B9773" t="s">
        <v>35499</v>
      </c>
      <c r="C9773" s="1" t="str">
        <f t="shared" si="672"/>
        <v>21:0154</v>
      </c>
      <c r="D9773" s="1" t="str">
        <f t="shared" si="673"/>
        <v>21:0064</v>
      </c>
      <c r="E9773" t="s">
        <v>35500</v>
      </c>
      <c r="F9773" t="s">
        <v>35501</v>
      </c>
      <c r="H9773">
        <v>54.651892400000001</v>
      </c>
      <c r="I9773">
        <v>-124.3560311</v>
      </c>
      <c r="J9773" s="1" t="str">
        <f t="shared" si="675"/>
        <v>Till</v>
      </c>
      <c r="K9773" s="1" t="str">
        <f t="shared" si="674"/>
        <v>&lt;63 micron</v>
      </c>
      <c r="L9773">
        <v>0.1</v>
      </c>
      <c r="M9773">
        <v>2.02</v>
      </c>
      <c r="N9773">
        <v>6</v>
      </c>
      <c r="O9773">
        <v>200</v>
      </c>
      <c r="P9773">
        <v>0.25</v>
      </c>
      <c r="Q9773">
        <v>1</v>
      </c>
      <c r="R9773">
        <v>0.3</v>
      </c>
      <c r="S9773">
        <v>0.5</v>
      </c>
      <c r="T9773">
        <v>16</v>
      </c>
      <c r="U9773">
        <v>69</v>
      </c>
      <c r="V9773">
        <v>17</v>
      </c>
      <c r="W9773">
        <v>3.42</v>
      </c>
      <c r="X9773">
        <v>5</v>
      </c>
      <c r="Z9773">
        <v>0.08</v>
      </c>
      <c r="AA9773">
        <v>5</v>
      </c>
      <c r="AB9773">
        <v>0.89</v>
      </c>
      <c r="AC9773">
        <v>670</v>
      </c>
      <c r="AD9773">
        <v>1</v>
      </c>
      <c r="AE9773">
        <v>0.01</v>
      </c>
      <c r="AF9773">
        <v>66</v>
      </c>
      <c r="AG9773">
        <v>600</v>
      </c>
      <c r="AH9773">
        <v>6</v>
      </c>
      <c r="AI9773">
        <v>1</v>
      </c>
      <c r="AJ9773">
        <v>5</v>
      </c>
      <c r="AK9773">
        <v>30</v>
      </c>
      <c r="AL9773">
        <v>0.06</v>
      </c>
      <c r="AM9773">
        <v>5</v>
      </c>
      <c r="AN9773">
        <v>5</v>
      </c>
      <c r="AO9773">
        <v>63</v>
      </c>
      <c r="AP9773">
        <v>5</v>
      </c>
      <c r="AQ9773">
        <v>112</v>
      </c>
    </row>
    <row r="9774" spans="1:43" hidden="1" x14ac:dyDescent="0.25">
      <c r="A9774" t="s">
        <v>35502</v>
      </c>
      <c r="B9774" t="s">
        <v>35503</v>
      </c>
      <c r="C9774" s="1" t="str">
        <f t="shared" si="672"/>
        <v>21:0154</v>
      </c>
      <c r="D9774" s="1" t="str">
        <f t="shared" si="673"/>
        <v>21:0064</v>
      </c>
      <c r="E9774" t="s">
        <v>35500</v>
      </c>
      <c r="F9774" t="s">
        <v>35504</v>
      </c>
      <c r="H9774">
        <v>54.651892400000001</v>
      </c>
      <c r="I9774">
        <v>-124.3560311</v>
      </c>
      <c r="J9774" s="1" t="str">
        <f t="shared" si="675"/>
        <v>Till</v>
      </c>
      <c r="K9774" s="1" t="str">
        <f t="shared" si="674"/>
        <v>&lt;63 micron</v>
      </c>
      <c r="L9774">
        <v>0.1</v>
      </c>
      <c r="M9774">
        <v>2.02</v>
      </c>
      <c r="N9774">
        <v>6</v>
      </c>
      <c r="O9774">
        <v>190</v>
      </c>
      <c r="P9774">
        <v>0.25</v>
      </c>
      <c r="Q9774">
        <v>1</v>
      </c>
      <c r="R9774">
        <v>0.32</v>
      </c>
      <c r="S9774">
        <v>0.25</v>
      </c>
      <c r="T9774">
        <v>19</v>
      </c>
      <c r="U9774">
        <v>77</v>
      </c>
      <c r="V9774">
        <v>20</v>
      </c>
      <c r="W9774">
        <v>3.6</v>
      </c>
      <c r="X9774">
        <v>5</v>
      </c>
      <c r="Z9774">
        <v>0.09</v>
      </c>
      <c r="AA9774">
        <v>5</v>
      </c>
      <c r="AB9774">
        <v>1.06</v>
      </c>
      <c r="AC9774">
        <v>805</v>
      </c>
      <c r="AD9774">
        <v>2</v>
      </c>
      <c r="AE9774">
        <v>0.01</v>
      </c>
      <c r="AF9774">
        <v>83</v>
      </c>
      <c r="AG9774">
        <v>520</v>
      </c>
      <c r="AH9774">
        <v>8</v>
      </c>
      <c r="AI9774">
        <v>1</v>
      </c>
      <c r="AJ9774">
        <v>5</v>
      </c>
      <c r="AK9774">
        <v>32</v>
      </c>
      <c r="AL9774">
        <v>7.0000000000000007E-2</v>
      </c>
      <c r="AM9774">
        <v>5</v>
      </c>
      <c r="AN9774">
        <v>5</v>
      </c>
      <c r="AO9774">
        <v>68</v>
      </c>
      <c r="AP9774">
        <v>5</v>
      </c>
      <c r="AQ9774">
        <v>104</v>
      </c>
    </row>
    <row r="9775" spans="1:43" hidden="1" x14ac:dyDescent="0.25">
      <c r="A9775" t="s">
        <v>35505</v>
      </c>
      <c r="B9775" t="s">
        <v>35506</v>
      </c>
      <c r="C9775" s="1" t="str">
        <f t="shared" si="672"/>
        <v>21:0154</v>
      </c>
      <c r="D9775" s="1" t="str">
        <f t="shared" si="673"/>
        <v>21:0064</v>
      </c>
      <c r="E9775" t="s">
        <v>35500</v>
      </c>
      <c r="F9775" t="s">
        <v>35507</v>
      </c>
      <c r="H9775">
        <v>54.651892400000001</v>
      </c>
      <c r="I9775">
        <v>-124.3560311</v>
      </c>
      <c r="J9775" s="1" t="str">
        <f t="shared" si="675"/>
        <v>Till</v>
      </c>
      <c r="K9775" s="1" t="str">
        <f t="shared" si="674"/>
        <v>&lt;63 micron</v>
      </c>
      <c r="L9775">
        <v>0.1</v>
      </c>
      <c r="M9775">
        <v>2.0499999999999998</v>
      </c>
      <c r="N9775">
        <v>6</v>
      </c>
      <c r="O9775">
        <v>170</v>
      </c>
      <c r="P9775">
        <v>0.25</v>
      </c>
      <c r="Q9775">
        <v>1</v>
      </c>
      <c r="R9775">
        <v>0.32</v>
      </c>
      <c r="S9775">
        <v>0.25</v>
      </c>
      <c r="T9775">
        <v>13</v>
      </c>
      <c r="U9775">
        <v>65</v>
      </c>
      <c r="V9775">
        <v>27</v>
      </c>
      <c r="W9775">
        <v>3.08</v>
      </c>
      <c r="X9775">
        <v>5</v>
      </c>
      <c r="Z9775">
        <v>0.09</v>
      </c>
      <c r="AA9775">
        <v>10</v>
      </c>
      <c r="AB9775">
        <v>0.77</v>
      </c>
      <c r="AC9775">
        <v>595</v>
      </c>
      <c r="AD9775">
        <v>3</v>
      </c>
      <c r="AE9775">
        <v>0.01</v>
      </c>
      <c r="AF9775">
        <v>64</v>
      </c>
      <c r="AG9775">
        <v>550</v>
      </c>
      <c r="AH9775">
        <v>8</v>
      </c>
      <c r="AI9775">
        <v>1</v>
      </c>
      <c r="AJ9775">
        <v>5</v>
      </c>
      <c r="AK9775">
        <v>32</v>
      </c>
      <c r="AL9775">
        <v>0.08</v>
      </c>
      <c r="AM9775">
        <v>5</v>
      </c>
      <c r="AN9775">
        <v>5</v>
      </c>
      <c r="AO9775">
        <v>55</v>
      </c>
      <c r="AP9775">
        <v>5</v>
      </c>
      <c r="AQ9775">
        <v>106</v>
      </c>
    </row>
    <row r="9776" spans="1:43" hidden="1" x14ac:dyDescent="0.25">
      <c r="A9776" t="s">
        <v>35508</v>
      </c>
      <c r="B9776" t="s">
        <v>35509</v>
      </c>
      <c r="C9776" s="1" t="str">
        <f t="shared" si="672"/>
        <v>21:0154</v>
      </c>
      <c r="D9776" s="1" t="str">
        <f t="shared" si="673"/>
        <v>21:0064</v>
      </c>
      <c r="E9776" t="s">
        <v>35500</v>
      </c>
      <c r="F9776" t="s">
        <v>35510</v>
      </c>
      <c r="H9776">
        <v>54.651892400000001</v>
      </c>
      <c r="I9776">
        <v>-124.3560311</v>
      </c>
      <c r="J9776" s="1" t="str">
        <f t="shared" si="675"/>
        <v>Till</v>
      </c>
      <c r="K9776" s="1" t="str">
        <f t="shared" si="674"/>
        <v>&lt;63 micron</v>
      </c>
      <c r="L9776">
        <v>0.1</v>
      </c>
      <c r="M9776">
        <v>2.73</v>
      </c>
      <c r="N9776">
        <v>8</v>
      </c>
      <c r="O9776">
        <v>240</v>
      </c>
      <c r="P9776">
        <v>0.25</v>
      </c>
      <c r="Q9776">
        <v>1</v>
      </c>
      <c r="R9776">
        <v>0.36</v>
      </c>
      <c r="S9776">
        <v>0.25</v>
      </c>
      <c r="T9776">
        <v>17</v>
      </c>
      <c r="U9776">
        <v>73</v>
      </c>
      <c r="V9776">
        <v>41</v>
      </c>
      <c r="W9776">
        <v>3.99</v>
      </c>
      <c r="X9776">
        <v>5</v>
      </c>
      <c r="Z9776">
        <v>0.13</v>
      </c>
      <c r="AA9776">
        <v>10</v>
      </c>
      <c r="AB9776">
        <v>1.04</v>
      </c>
      <c r="AC9776">
        <v>805</v>
      </c>
      <c r="AD9776">
        <v>1</v>
      </c>
      <c r="AE9776">
        <v>0.02</v>
      </c>
      <c r="AF9776">
        <v>111</v>
      </c>
      <c r="AG9776">
        <v>370</v>
      </c>
      <c r="AH9776">
        <v>12</v>
      </c>
      <c r="AI9776">
        <v>1</v>
      </c>
      <c r="AJ9776">
        <v>7</v>
      </c>
      <c r="AK9776">
        <v>42</v>
      </c>
      <c r="AL9776">
        <v>7.0000000000000007E-2</v>
      </c>
      <c r="AM9776">
        <v>5</v>
      </c>
      <c r="AN9776">
        <v>5</v>
      </c>
      <c r="AO9776">
        <v>67</v>
      </c>
      <c r="AP9776">
        <v>5</v>
      </c>
      <c r="AQ9776">
        <v>142</v>
      </c>
    </row>
    <row r="9777" spans="1:43" hidden="1" x14ac:dyDescent="0.25">
      <c r="A9777" t="s">
        <v>35511</v>
      </c>
      <c r="B9777" t="s">
        <v>35512</v>
      </c>
      <c r="C9777" s="1" t="str">
        <f t="shared" si="672"/>
        <v>21:0154</v>
      </c>
      <c r="D9777" s="1" t="str">
        <f t="shared" si="673"/>
        <v>21:0064</v>
      </c>
      <c r="E9777" t="s">
        <v>35500</v>
      </c>
      <c r="F9777" t="s">
        <v>35513</v>
      </c>
      <c r="H9777">
        <v>54.651892400000001</v>
      </c>
      <c r="I9777">
        <v>-124.3560311</v>
      </c>
      <c r="J9777" s="1" t="str">
        <f t="shared" si="675"/>
        <v>Till</v>
      </c>
      <c r="K9777" s="1" t="str">
        <f t="shared" si="674"/>
        <v>&lt;63 micron</v>
      </c>
      <c r="L9777">
        <v>0.1</v>
      </c>
      <c r="M9777">
        <v>2.98</v>
      </c>
      <c r="N9777">
        <v>4</v>
      </c>
      <c r="O9777">
        <v>230</v>
      </c>
      <c r="P9777">
        <v>0.25</v>
      </c>
      <c r="Q9777">
        <v>1</v>
      </c>
      <c r="R9777">
        <v>0.31</v>
      </c>
      <c r="S9777">
        <v>0.25</v>
      </c>
      <c r="T9777">
        <v>17</v>
      </c>
      <c r="U9777">
        <v>74</v>
      </c>
      <c r="V9777">
        <v>40</v>
      </c>
      <c r="W9777">
        <v>4.24</v>
      </c>
      <c r="X9777">
        <v>5</v>
      </c>
      <c r="Z9777">
        <v>0.14000000000000001</v>
      </c>
      <c r="AA9777">
        <v>5</v>
      </c>
      <c r="AB9777">
        <v>1.1299999999999999</v>
      </c>
      <c r="AC9777">
        <v>735</v>
      </c>
      <c r="AD9777">
        <v>3</v>
      </c>
      <c r="AE9777">
        <v>0.01</v>
      </c>
      <c r="AF9777">
        <v>100</v>
      </c>
      <c r="AG9777">
        <v>240</v>
      </c>
      <c r="AH9777">
        <v>8</v>
      </c>
      <c r="AI9777">
        <v>1</v>
      </c>
      <c r="AJ9777">
        <v>8</v>
      </c>
      <c r="AK9777">
        <v>40</v>
      </c>
      <c r="AL9777">
        <v>0.05</v>
      </c>
      <c r="AM9777">
        <v>5</v>
      </c>
      <c r="AN9777">
        <v>5</v>
      </c>
      <c r="AO9777">
        <v>70</v>
      </c>
      <c r="AP9777">
        <v>5</v>
      </c>
      <c r="AQ9777">
        <v>116</v>
      </c>
    </row>
    <row r="9778" spans="1:43" hidden="1" x14ac:dyDescent="0.25">
      <c r="A9778" t="s">
        <v>35514</v>
      </c>
      <c r="B9778" t="s">
        <v>35515</v>
      </c>
      <c r="C9778" s="1" t="str">
        <f t="shared" si="672"/>
        <v>21:0154</v>
      </c>
      <c r="D9778" s="1" t="str">
        <f t="shared" si="673"/>
        <v>21:0064</v>
      </c>
      <c r="E9778" t="s">
        <v>35500</v>
      </c>
      <c r="F9778" t="s">
        <v>35516</v>
      </c>
      <c r="H9778">
        <v>54.651892400000001</v>
      </c>
      <c r="I9778">
        <v>-124.3560311</v>
      </c>
      <c r="J9778" s="1" t="str">
        <f t="shared" si="675"/>
        <v>Till</v>
      </c>
      <c r="K9778" s="1" t="str">
        <f t="shared" si="674"/>
        <v>&lt;63 micron</v>
      </c>
      <c r="L9778">
        <v>0.1</v>
      </c>
      <c r="M9778">
        <v>2.62</v>
      </c>
      <c r="N9778">
        <v>6</v>
      </c>
      <c r="O9778">
        <v>210</v>
      </c>
      <c r="P9778">
        <v>0.25</v>
      </c>
      <c r="Q9778">
        <v>1</v>
      </c>
      <c r="R9778">
        <v>0.31</v>
      </c>
      <c r="S9778">
        <v>0.25</v>
      </c>
      <c r="T9778">
        <v>17</v>
      </c>
      <c r="U9778">
        <v>77</v>
      </c>
      <c r="V9778">
        <v>39</v>
      </c>
      <c r="W9778">
        <v>3.94</v>
      </c>
      <c r="X9778">
        <v>5</v>
      </c>
      <c r="Z9778">
        <v>0.12</v>
      </c>
      <c r="AA9778">
        <v>10</v>
      </c>
      <c r="AB9778">
        <v>1.1399999999999999</v>
      </c>
      <c r="AC9778">
        <v>685</v>
      </c>
      <c r="AD9778">
        <v>1</v>
      </c>
      <c r="AE9778">
        <v>0.01</v>
      </c>
      <c r="AF9778">
        <v>115</v>
      </c>
      <c r="AG9778">
        <v>260</v>
      </c>
      <c r="AH9778">
        <v>12</v>
      </c>
      <c r="AI9778">
        <v>1</v>
      </c>
      <c r="AJ9778">
        <v>8</v>
      </c>
      <c r="AK9778">
        <v>37</v>
      </c>
      <c r="AL9778">
        <v>0.05</v>
      </c>
      <c r="AM9778">
        <v>5</v>
      </c>
      <c r="AN9778">
        <v>5</v>
      </c>
      <c r="AO9778">
        <v>65</v>
      </c>
      <c r="AP9778">
        <v>5</v>
      </c>
      <c r="AQ9778">
        <v>112</v>
      </c>
    </row>
    <row r="9779" spans="1:43" hidden="1" x14ac:dyDescent="0.25">
      <c r="A9779" t="s">
        <v>35517</v>
      </c>
      <c r="B9779" t="s">
        <v>35518</v>
      </c>
      <c r="C9779" s="1" t="str">
        <f t="shared" si="672"/>
        <v>21:0154</v>
      </c>
      <c r="D9779" s="1" t="str">
        <f t="shared" si="673"/>
        <v>21:0064</v>
      </c>
      <c r="E9779" t="s">
        <v>35500</v>
      </c>
      <c r="F9779" t="s">
        <v>35519</v>
      </c>
      <c r="H9779">
        <v>54.651892400000001</v>
      </c>
      <c r="I9779">
        <v>-124.3560311</v>
      </c>
      <c r="J9779" s="1" t="str">
        <f t="shared" si="675"/>
        <v>Till</v>
      </c>
      <c r="K9779" s="1" t="str">
        <f t="shared" si="674"/>
        <v>&lt;63 micron</v>
      </c>
      <c r="L9779">
        <v>0.1</v>
      </c>
      <c r="M9779">
        <v>2.95</v>
      </c>
      <c r="N9779">
        <v>12</v>
      </c>
      <c r="O9779">
        <v>230</v>
      </c>
      <c r="P9779">
        <v>0.25</v>
      </c>
      <c r="Q9779">
        <v>1</v>
      </c>
      <c r="R9779">
        <v>0.31</v>
      </c>
      <c r="S9779">
        <v>0.25</v>
      </c>
      <c r="T9779">
        <v>15</v>
      </c>
      <c r="U9779">
        <v>76</v>
      </c>
      <c r="V9779">
        <v>43</v>
      </c>
      <c r="W9779">
        <v>4.12</v>
      </c>
      <c r="X9779">
        <v>5</v>
      </c>
      <c r="Z9779">
        <v>0.13</v>
      </c>
      <c r="AA9779">
        <v>10</v>
      </c>
      <c r="AB9779">
        <v>1.1599999999999999</v>
      </c>
      <c r="AC9779">
        <v>645</v>
      </c>
      <c r="AD9779">
        <v>1</v>
      </c>
      <c r="AE9779">
        <v>0.02</v>
      </c>
      <c r="AF9779">
        <v>106</v>
      </c>
      <c r="AG9779">
        <v>200</v>
      </c>
      <c r="AH9779">
        <v>10</v>
      </c>
      <c r="AI9779">
        <v>1</v>
      </c>
      <c r="AJ9779">
        <v>9</v>
      </c>
      <c r="AK9779">
        <v>39</v>
      </c>
      <c r="AL9779">
        <v>0.05</v>
      </c>
      <c r="AM9779">
        <v>5</v>
      </c>
      <c r="AN9779">
        <v>5</v>
      </c>
      <c r="AO9779">
        <v>70</v>
      </c>
      <c r="AP9779">
        <v>5</v>
      </c>
      <c r="AQ9779">
        <v>112</v>
      </c>
    </row>
    <row r="9780" spans="1:43" hidden="1" x14ac:dyDescent="0.25">
      <c r="A9780" t="s">
        <v>35520</v>
      </c>
      <c r="B9780" t="s">
        <v>35521</v>
      </c>
      <c r="C9780" s="1" t="str">
        <f t="shared" si="672"/>
        <v>21:0154</v>
      </c>
      <c r="D9780" s="1" t="str">
        <f t="shared" si="673"/>
        <v>21:0064</v>
      </c>
      <c r="E9780" t="s">
        <v>35500</v>
      </c>
      <c r="F9780" t="s">
        <v>35522</v>
      </c>
      <c r="H9780">
        <v>54.651892400000001</v>
      </c>
      <c r="I9780">
        <v>-124.3560311</v>
      </c>
      <c r="J9780" s="1" t="str">
        <f t="shared" si="675"/>
        <v>Till</v>
      </c>
      <c r="K9780" s="1" t="str">
        <f t="shared" si="674"/>
        <v>&lt;63 micron</v>
      </c>
      <c r="L9780">
        <v>0.1</v>
      </c>
      <c r="M9780">
        <v>3.16</v>
      </c>
      <c r="N9780">
        <v>8</v>
      </c>
      <c r="O9780">
        <v>260</v>
      </c>
      <c r="P9780">
        <v>0.25</v>
      </c>
      <c r="Q9780">
        <v>1</v>
      </c>
      <c r="R9780">
        <v>0.48</v>
      </c>
      <c r="S9780">
        <v>0.25</v>
      </c>
      <c r="T9780">
        <v>16</v>
      </c>
      <c r="U9780">
        <v>119</v>
      </c>
      <c r="V9780">
        <v>50</v>
      </c>
      <c r="W9780">
        <v>4.7699999999999996</v>
      </c>
      <c r="X9780">
        <v>10</v>
      </c>
      <c r="Z9780">
        <v>0.14000000000000001</v>
      </c>
      <c r="AA9780">
        <v>10</v>
      </c>
      <c r="AB9780">
        <v>1.69</v>
      </c>
      <c r="AC9780">
        <v>550</v>
      </c>
      <c r="AD9780">
        <v>3</v>
      </c>
      <c r="AE9780">
        <v>0.03</v>
      </c>
      <c r="AF9780">
        <v>168</v>
      </c>
      <c r="AG9780">
        <v>340</v>
      </c>
      <c r="AH9780">
        <v>6</v>
      </c>
      <c r="AI9780">
        <v>1</v>
      </c>
      <c r="AJ9780">
        <v>9</v>
      </c>
      <c r="AK9780">
        <v>56</v>
      </c>
      <c r="AL9780">
        <v>0.08</v>
      </c>
      <c r="AM9780">
        <v>5</v>
      </c>
      <c r="AN9780">
        <v>5</v>
      </c>
      <c r="AO9780">
        <v>82</v>
      </c>
      <c r="AP9780">
        <v>5</v>
      </c>
      <c r="AQ9780">
        <v>114</v>
      </c>
    </row>
    <row r="9781" spans="1:43" hidden="1" x14ac:dyDescent="0.25">
      <c r="A9781" t="s">
        <v>35523</v>
      </c>
      <c r="B9781" t="s">
        <v>35524</v>
      </c>
      <c r="C9781" s="1" t="str">
        <f t="shared" si="672"/>
        <v>21:0154</v>
      </c>
      <c r="D9781" s="1" t="str">
        <f t="shared" si="673"/>
        <v>21:0064</v>
      </c>
      <c r="E9781" t="s">
        <v>35500</v>
      </c>
      <c r="F9781" t="s">
        <v>35525</v>
      </c>
      <c r="H9781">
        <v>54.651892400000001</v>
      </c>
      <c r="I9781">
        <v>-124.3560311</v>
      </c>
      <c r="J9781" s="1" t="str">
        <f t="shared" si="675"/>
        <v>Till</v>
      </c>
      <c r="K9781" s="1" t="str">
        <f t="shared" si="674"/>
        <v>&lt;63 micron</v>
      </c>
      <c r="L9781">
        <v>0.1</v>
      </c>
      <c r="M9781">
        <v>2.94</v>
      </c>
      <c r="N9781">
        <v>10</v>
      </c>
      <c r="O9781">
        <v>260</v>
      </c>
      <c r="P9781">
        <v>0.25</v>
      </c>
      <c r="Q9781">
        <v>1</v>
      </c>
      <c r="R9781">
        <v>0.5</v>
      </c>
      <c r="S9781">
        <v>0.25</v>
      </c>
      <c r="T9781">
        <v>16</v>
      </c>
      <c r="U9781">
        <v>102</v>
      </c>
      <c r="V9781">
        <v>56</v>
      </c>
      <c r="W9781">
        <v>4.63</v>
      </c>
      <c r="X9781">
        <v>5</v>
      </c>
      <c r="Z9781">
        <v>0.11</v>
      </c>
      <c r="AA9781">
        <v>10</v>
      </c>
      <c r="AB9781">
        <v>1.59</v>
      </c>
      <c r="AC9781">
        <v>570</v>
      </c>
      <c r="AD9781">
        <v>3</v>
      </c>
      <c r="AE9781">
        <v>0.02</v>
      </c>
      <c r="AF9781">
        <v>175</v>
      </c>
      <c r="AG9781">
        <v>430</v>
      </c>
      <c r="AH9781">
        <v>8</v>
      </c>
      <c r="AI9781">
        <v>1</v>
      </c>
      <c r="AJ9781">
        <v>9</v>
      </c>
      <c r="AK9781">
        <v>56</v>
      </c>
      <c r="AL9781">
        <v>7.0000000000000007E-2</v>
      </c>
      <c r="AM9781">
        <v>5</v>
      </c>
      <c r="AN9781">
        <v>5</v>
      </c>
      <c r="AO9781">
        <v>79</v>
      </c>
      <c r="AP9781">
        <v>5</v>
      </c>
      <c r="AQ9781">
        <v>114</v>
      </c>
    </row>
    <row r="9782" spans="1:43" hidden="1" x14ac:dyDescent="0.25">
      <c r="A9782" t="s">
        <v>35526</v>
      </c>
      <c r="B9782" t="s">
        <v>35527</v>
      </c>
      <c r="C9782" s="1" t="str">
        <f t="shared" si="672"/>
        <v>21:0154</v>
      </c>
      <c r="D9782" s="1" t="str">
        <f t="shared" si="673"/>
        <v>21:0064</v>
      </c>
      <c r="E9782" t="s">
        <v>35528</v>
      </c>
      <c r="F9782" t="s">
        <v>35529</v>
      </c>
      <c r="H9782">
        <v>54.630497900000002</v>
      </c>
      <c r="I9782">
        <v>-124.3982324</v>
      </c>
      <c r="J9782" s="1" t="str">
        <f t="shared" si="675"/>
        <v>Till</v>
      </c>
      <c r="K9782" s="1" t="str">
        <f t="shared" si="674"/>
        <v>&lt;63 micron</v>
      </c>
      <c r="L9782">
        <v>0.2</v>
      </c>
      <c r="M9782">
        <v>1.84</v>
      </c>
      <c r="N9782">
        <v>6</v>
      </c>
      <c r="O9782">
        <v>420</v>
      </c>
      <c r="P9782">
        <v>0.25</v>
      </c>
      <c r="Q9782">
        <v>1</v>
      </c>
      <c r="R9782">
        <v>0.65</v>
      </c>
      <c r="S9782">
        <v>0.5</v>
      </c>
      <c r="T9782">
        <v>37</v>
      </c>
      <c r="U9782">
        <v>147</v>
      </c>
      <c r="V9782">
        <v>45</v>
      </c>
      <c r="W9782">
        <v>4.1900000000000004</v>
      </c>
      <c r="X9782">
        <v>5</v>
      </c>
      <c r="Z9782">
        <v>0.11</v>
      </c>
      <c r="AA9782">
        <v>5</v>
      </c>
      <c r="AB9782">
        <v>2.38</v>
      </c>
      <c r="AC9782">
        <v>4110</v>
      </c>
      <c r="AD9782">
        <v>3</v>
      </c>
      <c r="AE9782">
        <v>0.01</v>
      </c>
      <c r="AF9782">
        <v>230</v>
      </c>
      <c r="AG9782">
        <v>770</v>
      </c>
      <c r="AH9782">
        <v>6</v>
      </c>
      <c r="AI9782">
        <v>1</v>
      </c>
      <c r="AJ9782">
        <v>6</v>
      </c>
      <c r="AK9782">
        <v>42</v>
      </c>
      <c r="AL9782">
        <v>0.08</v>
      </c>
      <c r="AM9782">
        <v>5</v>
      </c>
      <c r="AN9782">
        <v>5</v>
      </c>
      <c r="AO9782">
        <v>60</v>
      </c>
      <c r="AP9782">
        <v>5</v>
      </c>
      <c r="AQ9782">
        <v>108</v>
      </c>
    </row>
    <row r="9783" spans="1:43" hidden="1" x14ac:dyDescent="0.25">
      <c r="A9783" t="s">
        <v>35530</v>
      </c>
      <c r="B9783" t="s">
        <v>35531</v>
      </c>
      <c r="C9783" s="1" t="str">
        <f t="shared" si="672"/>
        <v>21:0154</v>
      </c>
      <c r="D9783" s="1" t="str">
        <f t="shared" si="673"/>
        <v>21:0064</v>
      </c>
      <c r="E9783" t="s">
        <v>35528</v>
      </c>
      <c r="F9783" t="s">
        <v>35532</v>
      </c>
      <c r="H9783">
        <v>54.630497900000002</v>
      </c>
      <c r="I9783">
        <v>-124.3982324</v>
      </c>
      <c r="J9783" s="1" t="str">
        <f t="shared" si="675"/>
        <v>Till</v>
      </c>
      <c r="K9783" s="1" t="str">
        <f t="shared" si="674"/>
        <v>&lt;63 micron</v>
      </c>
      <c r="L9783">
        <v>0.1</v>
      </c>
      <c r="M9783">
        <v>2.17</v>
      </c>
      <c r="N9783">
        <v>12</v>
      </c>
      <c r="O9783">
        <v>320</v>
      </c>
      <c r="P9783">
        <v>0.25</v>
      </c>
      <c r="Q9783">
        <v>1</v>
      </c>
      <c r="R9783">
        <v>2.37</v>
      </c>
      <c r="S9783">
        <v>0.5</v>
      </c>
      <c r="T9783">
        <v>18</v>
      </c>
      <c r="U9783">
        <v>92</v>
      </c>
      <c r="V9783">
        <v>48</v>
      </c>
      <c r="W9783">
        <v>3.65</v>
      </c>
      <c r="X9783">
        <v>5</v>
      </c>
      <c r="Z9783">
        <v>0.14000000000000001</v>
      </c>
      <c r="AA9783">
        <v>10</v>
      </c>
      <c r="AB9783">
        <v>1.77</v>
      </c>
      <c r="AC9783">
        <v>665</v>
      </c>
      <c r="AD9783">
        <v>4</v>
      </c>
      <c r="AE9783">
        <v>0.02</v>
      </c>
      <c r="AF9783">
        <v>131</v>
      </c>
      <c r="AG9783">
        <v>720</v>
      </c>
      <c r="AH9783">
        <v>2</v>
      </c>
      <c r="AI9783">
        <v>1</v>
      </c>
      <c r="AJ9783">
        <v>7</v>
      </c>
      <c r="AK9783">
        <v>92</v>
      </c>
      <c r="AL9783">
        <v>0.09</v>
      </c>
      <c r="AM9783">
        <v>5</v>
      </c>
      <c r="AN9783">
        <v>5</v>
      </c>
      <c r="AO9783">
        <v>65</v>
      </c>
      <c r="AP9783">
        <v>5</v>
      </c>
      <c r="AQ9783">
        <v>96</v>
      </c>
    </row>
    <row r="9784" spans="1:43" hidden="1" x14ac:dyDescent="0.25">
      <c r="A9784" t="s">
        <v>35533</v>
      </c>
      <c r="B9784" t="s">
        <v>35534</v>
      </c>
      <c r="C9784" s="1" t="str">
        <f t="shared" si="672"/>
        <v>21:0154</v>
      </c>
      <c r="D9784" s="1" t="str">
        <f t="shared" si="673"/>
        <v>21:0064</v>
      </c>
      <c r="E9784" t="s">
        <v>35528</v>
      </c>
      <c r="F9784" t="s">
        <v>35535</v>
      </c>
      <c r="H9784">
        <v>54.630497900000002</v>
      </c>
      <c r="I9784">
        <v>-124.3982324</v>
      </c>
      <c r="J9784" s="1" t="str">
        <f t="shared" si="675"/>
        <v>Till</v>
      </c>
      <c r="K9784" s="1" t="str">
        <f t="shared" si="674"/>
        <v>&lt;63 micron</v>
      </c>
      <c r="L9784">
        <v>0.1</v>
      </c>
      <c r="M9784">
        <v>2.33</v>
      </c>
      <c r="N9784">
        <v>10</v>
      </c>
      <c r="O9784">
        <v>290</v>
      </c>
      <c r="P9784">
        <v>0.25</v>
      </c>
      <c r="Q9784">
        <v>1</v>
      </c>
      <c r="R9784">
        <v>1.91</v>
      </c>
      <c r="S9784">
        <v>0.5</v>
      </c>
      <c r="T9784">
        <v>21</v>
      </c>
      <c r="U9784">
        <v>93</v>
      </c>
      <c r="V9784">
        <v>52</v>
      </c>
      <c r="W9784">
        <v>3.9</v>
      </c>
      <c r="X9784">
        <v>5</v>
      </c>
      <c r="Z9784">
        <v>0.15</v>
      </c>
      <c r="AA9784">
        <v>10</v>
      </c>
      <c r="AB9784">
        <v>1.77</v>
      </c>
      <c r="AC9784">
        <v>750</v>
      </c>
      <c r="AD9784">
        <v>4</v>
      </c>
      <c r="AE9784">
        <v>0.03</v>
      </c>
      <c r="AF9784">
        <v>137</v>
      </c>
      <c r="AG9784">
        <v>730</v>
      </c>
      <c r="AH9784">
        <v>2</v>
      </c>
      <c r="AI9784">
        <v>1</v>
      </c>
      <c r="AJ9784">
        <v>7</v>
      </c>
      <c r="AK9784">
        <v>85</v>
      </c>
      <c r="AL9784">
        <v>0.09</v>
      </c>
      <c r="AM9784">
        <v>5</v>
      </c>
      <c r="AN9784">
        <v>5</v>
      </c>
      <c r="AO9784">
        <v>69</v>
      </c>
      <c r="AP9784">
        <v>5</v>
      </c>
      <c r="AQ9784">
        <v>102</v>
      </c>
    </row>
    <row r="9785" spans="1:43" hidden="1" x14ac:dyDescent="0.25">
      <c r="A9785" t="s">
        <v>35536</v>
      </c>
      <c r="B9785" t="s">
        <v>35537</v>
      </c>
      <c r="C9785" s="1" t="str">
        <f t="shared" si="672"/>
        <v>21:0154</v>
      </c>
      <c r="D9785" s="1" t="str">
        <f t="shared" si="673"/>
        <v>21:0064</v>
      </c>
      <c r="E9785" t="s">
        <v>35538</v>
      </c>
      <c r="F9785" t="s">
        <v>35539</v>
      </c>
      <c r="H9785">
        <v>54.919868600000001</v>
      </c>
      <c r="I9785">
        <v>-124.8551411</v>
      </c>
      <c r="J9785" s="1" t="str">
        <f t="shared" si="675"/>
        <v>Till</v>
      </c>
      <c r="K9785" s="1" t="str">
        <f t="shared" si="674"/>
        <v>&lt;63 micron</v>
      </c>
      <c r="L9785">
        <v>0.1</v>
      </c>
      <c r="M9785">
        <v>0.72</v>
      </c>
      <c r="N9785">
        <v>1</v>
      </c>
      <c r="O9785">
        <v>60</v>
      </c>
      <c r="P9785">
        <v>0.25</v>
      </c>
      <c r="Q9785">
        <v>1</v>
      </c>
      <c r="R9785">
        <v>0.2</v>
      </c>
      <c r="S9785">
        <v>0.25</v>
      </c>
      <c r="T9785">
        <v>1</v>
      </c>
      <c r="U9785">
        <v>16</v>
      </c>
      <c r="V9785">
        <v>3</v>
      </c>
      <c r="W9785">
        <v>0.74</v>
      </c>
      <c r="X9785">
        <v>5</v>
      </c>
      <c r="Z9785">
        <v>0.03</v>
      </c>
      <c r="AA9785">
        <v>10</v>
      </c>
      <c r="AB9785">
        <v>0.11</v>
      </c>
      <c r="AC9785">
        <v>185</v>
      </c>
      <c r="AD9785">
        <v>1</v>
      </c>
      <c r="AE9785">
        <v>0.01</v>
      </c>
      <c r="AF9785">
        <v>4</v>
      </c>
      <c r="AG9785">
        <v>110</v>
      </c>
      <c r="AH9785">
        <v>4</v>
      </c>
      <c r="AI9785">
        <v>1</v>
      </c>
      <c r="AJ9785">
        <v>1</v>
      </c>
      <c r="AK9785">
        <v>18</v>
      </c>
      <c r="AL9785">
        <v>0.08</v>
      </c>
      <c r="AM9785">
        <v>5</v>
      </c>
      <c r="AN9785">
        <v>5</v>
      </c>
      <c r="AO9785">
        <v>27</v>
      </c>
      <c r="AP9785">
        <v>5</v>
      </c>
      <c r="AQ9785">
        <v>20</v>
      </c>
    </row>
    <row r="9786" spans="1:43" hidden="1" x14ac:dyDescent="0.25">
      <c r="A9786" t="s">
        <v>35540</v>
      </c>
      <c r="B9786" t="s">
        <v>35541</v>
      </c>
      <c r="C9786" s="1" t="str">
        <f t="shared" si="672"/>
        <v>21:0154</v>
      </c>
      <c r="D9786" s="1" t="str">
        <f t="shared" si="673"/>
        <v>21:0064</v>
      </c>
      <c r="E9786" t="s">
        <v>35538</v>
      </c>
      <c r="F9786" t="s">
        <v>35542</v>
      </c>
      <c r="H9786">
        <v>54.919868600000001</v>
      </c>
      <c r="I9786">
        <v>-124.8551411</v>
      </c>
      <c r="J9786" s="1" t="str">
        <f t="shared" si="675"/>
        <v>Till</v>
      </c>
      <c r="K9786" s="1" t="str">
        <f t="shared" si="674"/>
        <v>&lt;63 micron</v>
      </c>
      <c r="L9786">
        <v>0.1</v>
      </c>
      <c r="M9786">
        <v>2.97</v>
      </c>
      <c r="N9786">
        <v>1</v>
      </c>
      <c r="O9786">
        <v>280</v>
      </c>
      <c r="P9786">
        <v>0.25</v>
      </c>
      <c r="Q9786">
        <v>1</v>
      </c>
      <c r="R9786">
        <v>0.37</v>
      </c>
      <c r="S9786">
        <v>0.25</v>
      </c>
      <c r="T9786">
        <v>14</v>
      </c>
      <c r="U9786">
        <v>52</v>
      </c>
      <c r="V9786">
        <v>22</v>
      </c>
      <c r="W9786">
        <v>3.44</v>
      </c>
      <c r="X9786">
        <v>5</v>
      </c>
      <c r="Z9786">
        <v>0.05</v>
      </c>
      <c r="AA9786">
        <v>5</v>
      </c>
      <c r="AB9786">
        <v>0.6</v>
      </c>
      <c r="AC9786">
        <v>370</v>
      </c>
      <c r="AD9786">
        <v>1</v>
      </c>
      <c r="AE9786">
        <v>0.01</v>
      </c>
      <c r="AF9786">
        <v>43</v>
      </c>
      <c r="AG9786">
        <v>470</v>
      </c>
      <c r="AH9786">
        <v>6</v>
      </c>
      <c r="AI9786">
        <v>1</v>
      </c>
      <c r="AJ9786">
        <v>4</v>
      </c>
      <c r="AK9786">
        <v>25</v>
      </c>
      <c r="AL9786">
        <v>0.1</v>
      </c>
      <c r="AM9786">
        <v>5</v>
      </c>
      <c r="AN9786">
        <v>5</v>
      </c>
      <c r="AO9786">
        <v>72</v>
      </c>
      <c r="AP9786">
        <v>5</v>
      </c>
      <c r="AQ9786">
        <v>100</v>
      </c>
    </row>
    <row r="9787" spans="1:43" hidden="1" x14ac:dyDescent="0.25">
      <c r="A9787" t="s">
        <v>35543</v>
      </c>
      <c r="B9787" t="s">
        <v>35544</v>
      </c>
      <c r="C9787" s="1" t="str">
        <f t="shared" si="672"/>
        <v>21:0154</v>
      </c>
      <c r="D9787" s="1" t="str">
        <f t="shared" si="673"/>
        <v>21:0064</v>
      </c>
      <c r="E9787" t="s">
        <v>35538</v>
      </c>
      <c r="F9787" t="s">
        <v>35545</v>
      </c>
      <c r="H9787">
        <v>54.919868600000001</v>
      </c>
      <c r="I9787">
        <v>-124.8551411</v>
      </c>
      <c r="J9787" s="1" t="str">
        <f t="shared" si="675"/>
        <v>Till</v>
      </c>
      <c r="K9787" s="1" t="str">
        <f t="shared" si="674"/>
        <v>&lt;63 micron</v>
      </c>
      <c r="L9787">
        <v>0.1</v>
      </c>
      <c r="M9787">
        <v>2.0099999999999998</v>
      </c>
      <c r="N9787">
        <v>4</v>
      </c>
      <c r="O9787">
        <v>230</v>
      </c>
      <c r="P9787">
        <v>0.25</v>
      </c>
      <c r="Q9787">
        <v>1</v>
      </c>
      <c r="R9787">
        <v>4.16</v>
      </c>
      <c r="S9787">
        <v>0.5</v>
      </c>
      <c r="T9787">
        <v>17</v>
      </c>
      <c r="U9787">
        <v>53</v>
      </c>
      <c r="V9787">
        <v>62</v>
      </c>
      <c r="W9787">
        <v>3.23</v>
      </c>
      <c r="X9787">
        <v>5</v>
      </c>
      <c r="Z9787">
        <v>0.1</v>
      </c>
      <c r="AA9787">
        <v>10</v>
      </c>
      <c r="AB9787">
        <v>1.46</v>
      </c>
      <c r="AC9787">
        <v>655</v>
      </c>
      <c r="AD9787">
        <v>3</v>
      </c>
      <c r="AE9787">
        <v>0.02</v>
      </c>
      <c r="AF9787">
        <v>44</v>
      </c>
      <c r="AG9787">
        <v>780</v>
      </c>
      <c r="AH9787">
        <v>4</v>
      </c>
      <c r="AI9787">
        <v>1</v>
      </c>
      <c r="AJ9787">
        <v>7</v>
      </c>
      <c r="AK9787">
        <v>110</v>
      </c>
      <c r="AL9787">
        <v>0.12</v>
      </c>
      <c r="AM9787">
        <v>5</v>
      </c>
      <c r="AN9787">
        <v>5</v>
      </c>
      <c r="AO9787">
        <v>65</v>
      </c>
      <c r="AP9787">
        <v>5</v>
      </c>
      <c r="AQ9787">
        <v>86</v>
      </c>
    </row>
    <row r="9788" spans="1:43" hidden="1" x14ac:dyDescent="0.25">
      <c r="A9788" t="s">
        <v>35546</v>
      </c>
      <c r="B9788" t="s">
        <v>35547</v>
      </c>
      <c r="C9788" s="1" t="str">
        <f t="shared" si="672"/>
        <v>21:0154</v>
      </c>
      <c r="D9788" s="1" t="str">
        <f t="shared" si="673"/>
        <v>21:0064</v>
      </c>
      <c r="E9788" t="s">
        <v>35548</v>
      </c>
      <c r="F9788" t="s">
        <v>35549</v>
      </c>
      <c r="H9788">
        <v>54.851215600000003</v>
      </c>
      <c r="I9788">
        <v>-124.75735400000001</v>
      </c>
      <c r="J9788" s="1" t="str">
        <f t="shared" si="675"/>
        <v>Till</v>
      </c>
      <c r="K9788" s="1" t="str">
        <f t="shared" si="674"/>
        <v>&lt;63 micron</v>
      </c>
      <c r="L9788">
        <v>0.1</v>
      </c>
      <c r="M9788">
        <v>0.96</v>
      </c>
      <c r="N9788">
        <v>1</v>
      </c>
      <c r="O9788">
        <v>80</v>
      </c>
      <c r="P9788">
        <v>0.25</v>
      </c>
      <c r="Q9788">
        <v>1</v>
      </c>
      <c r="R9788">
        <v>0.3</v>
      </c>
      <c r="S9788">
        <v>0.25</v>
      </c>
      <c r="T9788">
        <v>3</v>
      </c>
      <c r="U9788">
        <v>32</v>
      </c>
      <c r="V9788">
        <v>6</v>
      </c>
      <c r="W9788">
        <v>1.55</v>
      </c>
      <c r="X9788">
        <v>5</v>
      </c>
      <c r="Z9788">
        <v>0.04</v>
      </c>
      <c r="AA9788">
        <v>5</v>
      </c>
      <c r="AB9788">
        <v>0.22</v>
      </c>
      <c r="AC9788">
        <v>115</v>
      </c>
      <c r="AD9788">
        <v>2</v>
      </c>
      <c r="AE9788">
        <v>0.01</v>
      </c>
      <c r="AF9788">
        <v>13</v>
      </c>
      <c r="AG9788">
        <v>200</v>
      </c>
      <c r="AH9788">
        <v>2</v>
      </c>
      <c r="AI9788">
        <v>1</v>
      </c>
      <c r="AJ9788">
        <v>2</v>
      </c>
      <c r="AK9788">
        <v>22</v>
      </c>
      <c r="AL9788">
        <v>0.08</v>
      </c>
      <c r="AM9788">
        <v>5</v>
      </c>
      <c r="AN9788">
        <v>5</v>
      </c>
      <c r="AO9788">
        <v>47</v>
      </c>
      <c r="AP9788">
        <v>5</v>
      </c>
      <c r="AQ9788">
        <v>22</v>
      </c>
    </row>
    <row r="9789" spans="1:43" hidden="1" x14ac:dyDescent="0.25">
      <c r="A9789" t="s">
        <v>35550</v>
      </c>
      <c r="B9789" t="s">
        <v>35551</v>
      </c>
      <c r="C9789" s="1" t="str">
        <f t="shared" si="672"/>
        <v>21:0154</v>
      </c>
      <c r="D9789" s="1" t="str">
        <f t="shared" si="673"/>
        <v>21:0064</v>
      </c>
      <c r="E9789" t="s">
        <v>35548</v>
      </c>
      <c r="F9789" t="s">
        <v>35552</v>
      </c>
      <c r="H9789">
        <v>54.851215600000003</v>
      </c>
      <c r="I9789">
        <v>-124.75735400000001</v>
      </c>
      <c r="J9789" s="1" t="str">
        <f t="shared" si="675"/>
        <v>Till</v>
      </c>
      <c r="K9789" s="1" t="str">
        <f t="shared" si="674"/>
        <v>&lt;63 micron</v>
      </c>
      <c r="L9789">
        <v>0.1</v>
      </c>
      <c r="M9789">
        <v>1.62</v>
      </c>
      <c r="N9789">
        <v>2</v>
      </c>
      <c r="O9789">
        <v>130</v>
      </c>
      <c r="P9789">
        <v>0.25</v>
      </c>
      <c r="Q9789">
        <v>1</v>
      </c>
      <c r="R9789">
        <v>0.36</v>
      </c>
      <c r="S9789">
        <v>0.25</v>
      </c>
      <c r="T9789">
        <v>7</v>
      </c>
      <c r="U9789">
        <v>51</v>
      </c>
      <c r="V9789">
        <v>14</v>
      </c>
      <c r="W9789">
        <v>2.79</v>
      </c>
      <c r="X9789">
        <v>5</v>
      </c>
      <c r="Z9789">
        <v>0.04</v>
      </c>
      <c r="AA9789">
        <v>5</v>
      </c>
      <c r="AB9789">
        <v>0.41</v>
      </c>
      <c r="AC9789">
        <v>195</v>
      </c>
      <c r="AD9789">
        <v>3</v>
      </c>
      <c r="AE9789">
        <v>0.01</v>
      </c>
      <c r="AF9789">
        <v>30</v>
      </c>
      <c r="AG9789">
        <v>440</v>
      </c>
      <c r="AH9789">
        <v>6</v>
      </c>
      <c r="AI9789">
        <v>1</v>
      </c>
      <c r="AJ9789">
        <v>4</v>
      </c>
      <c r="AK9789">
        <v>27</v>
      </c>
      <c r="AL9789">
        <v>0.1</v>
      </c>
      <c r="AM9789">
        <v>5</v>
      </c>
      <c r="AN9789">
        <v>5</v>
      </c>
      <c r="AO9789">
        <v>59</v>
      </c>
      <c r="AP9789">
        <v>5</v>
      </c>
      <c r="AQ9789">
        <v>40</v>
      </c>
    </row>
    <row r="9790" spans="1:43" hidden="1" x14ac:dyDescent="0.25">
      <c r="A9790" t="s">
        <v>35553</v>
      </c>
      <c r="B9790" t="s">
        <v>35554</v>
      </c>
      <c r="C9790" s="1" t="str">
        <f t="shared" si="672"/>
        <v>21:0154</v>
      </c>
      <c r="D9790" s="1" t="str">
        <f t="shared" si="673"/>
        <v>21:0064</v>
      </c>
      <c r="E9790" t="s">
        <v>35548</v>
      </c>
      <c r="F9790" t="s">
        <v>35555</v>
      </c>
      <c r="H9790">
        <v>54.851215600000003</v>
      </c>
      <c r="I9790">
        <v>-124.75735400000001</v>
      </c>
      <c r="J9790" s="1" t="str">
        <f t="shared" si="675"/>
        <v>Till</v>
      </c>
      <c r="K9790" s="1" t="str">
        <f t="shared" si="674"/>
        <v>&lt;63 micron</v>
      </c>
      <c r="L9790">
        <v>0.1</v>
      </c>
      <c r="M9790">
        <v>1.37</v>
      </c>
      <c r="N9790">
        <v>1</v>
      </c>
      <c r="O9790">
        <v>140</v>
      </c>
      <c r="P9790">
        <v>0.25</v>
      </c>
      <c r="Q9790">
        <v>1</v>
      </c>
      <c r="R9790">
        <v>0.33</v>
      </c>
      <c r="S9790">
        <v>0.25</v>
      </c>
      <c r="T9790">
        <v>6</v>
      </c>
      <c r="U9790">
        <v>37</v>
      </c>
      <c r="V9790">
        <v>11</v>
      </c>
      <c r="W9790">
        <v>1.89</v>
      </c>
      <c r="X9790">
        <v>5</v>
      </c>
      <c r="Z9790">
        <v>0.03</v>
      </c>
      <c r="AA9790">
        <v>5</v>
      </c>
      <c r="AB9790">
        <v>0.32</v>
      </c>
      <c r="AC9790">
        <v>190</v>
      </c>
      <c r="AD9790">
        <v>1</v>
      </c>
      <c r="AE9790">
        <v>0.01</v>
      </c>
      <c r="AF9790">
        <v>21</v>
      </c>
      <c r="AG9790">
        <v>230</v>
      </c>
      <c r="AH9790">
        <v>2</v>
      </c>
      <c r="AI9790">
        <v>1</v>
      </c>
      <c r="AJ9790">
        <v>3</v>
      </c>
      <c r="AK9790">
        <v>25</v>
      </c>
      <c r="AL9790">
        <v>0.09</v>
      </c>
      <c r="AM9790">
        <v>5</v>
      </c>
      <c r="AN9790">
        <v>5</v>
      </c>
      <c r="AO9790">
        <v>46</v>
      </c>
      <c r="AP9790">
        <v>5</v>
      </c>
      <c r="AQ9790">
        <v>30</v>
      </c>
    </row>
    <row r="9791" spans="1:43" hidden="1" x14ac:dyDescent="0.25">
      <c r="A9791" t="s">
        <v>35556</v>
      </c>
      <c r="B9791" t="s">
        <v>35557</v>
      </c>
      <c r="C9791" s="1" t="str">
        <f t="shared" si="672"/>
        <v>21:0154</v>
      </c>
      <c r="D9791" s="1" t="str">
        <f t="shared" si="673"/>
        <v>21:0064</v>
      </c>
      <c r="E9791" t="s">
        <v>35548</v>
      </c>
      <c r="F9791" t="s">
        <v>35558</v>
      </c>
      <c r="H9791">
        <v>54.851215600000003</v>
      </c>
      <c r="I9791">
        <v>-124.75735400000001</v>
      </c>
      <c r="J9791" s="1" t="str">
        <f t="shared" si="675"/>
        <v>Till</v>
      </c>
      <c r="K9791" s="1" t="str">
        <f t="shared" si="674"/>
        <v>&lt;63 micron</v>
      </c>
      <c r="L9791">
        <v>0.1</v>
      </c>
      <c r="M9791">
        <v>2.37</v>
      </c>
      <c r="N9791">
        <v>14</v>
      </c>
      <c r="O9791">
        <v>410</v>
      </c>
      <c r="P9791">
        <v>0.25</v>
      </c>
      <c r="Q9791">
        <v>1</v>
      </c>
      <c r="R9791">
        <v>1.55</v>
      </c>
      <c r="S9791">
        <v>0.25</v>
      </c>
      <c r="T9791">
        <v>16</v>
      </c>
      <c r="U9791">
        <v>68</v>
      </c>
      <c r="V9791">
        <v>46</v>
      </c>
      <c r="W9791">
        <v>3.76</v>
      </c>
      <c r="X9791">
        <v>5</v>
      </c>
      <c r="Z9791">
        <v>0.13</v>
      </c>
      <c r="AA9791">
        <v>10</v>
      </c>
      <c r="AB9791">
        <v>1.23</v>
      </c>
      <c r="AC9791">
        <v>800</v>
      </c>
      <c r="AD9791">
        <v>3</v>
      </c>
      <c r="AE9791">
        <v>0.03</v>
      </c>
      <c r="AF9791">
        <v>62</v>
      </c>
      <c r="AG9791">
        <v>770</v>
      </c>
      <c r="AH9791">
        <v>8</v>
      </c>
      <c r="AI9791">
        <v>1</v>
      </c>
      <c r="AJ9791">
        <v>8</v>
      </c>
      <c r="AK9791">
        <v>70</v>
      </c>
      <c r="AL9791">
        <v>0.1</v>
      </c>
      <c r="AM9791">
        <v>5</v>
      </c>
      <c r="AN9791">
        <v>5</v>
      </c>
      <c r="AO9791">
        <v>68</v>
      </c>
      <c r="AP9791">
        <v>5</v>
      </c>
      <c r="AQ9791">
        <v>92</v>
      </c>
    </row>
    <row r="9792" spans="1:43" hidden="1" x14ac:dyDescent="0.25">
      <c r="A9792" t="s">
        <v>35559</v>
      </c>
      <c r="B9792" t="s">
        <v>35560</v>
      </c>
      <c r="C9792" s="1" t="str">
        <f t="shared" si="672"/>
        <v>21:0154</v>
      </c>
      <c r="D9792" s="1" t="str">
        <f t="shared" si="673"/>
        <v>21:0064</v>
      </c>
      <c r="E9792" t="s">
        <v>35561</v>
      </c>
      <c r="F9792" t="s">
        <v>35562</v>
      </c>
      <c r="H9792">
        <v>54.753059100000002</v>
      </c>
      <c r="I9792">
        <v>-124.64237900000001</v>
      </c>
      <c r="J9792" s="1" t="str">
        <f t="shared" si="675"/>
        <v>Till</v>
      </c>
      <c r="K9792" s="1" t="str">
        <f t="shared" si="674"/>
        <v>&lt;63 micron</v>
      </c>
      <c r="L9792">
        <v>0.1</v>
      </c>
      <c r="M9792">
        <v>1.36</v>
      </c>
      <c r="N9792">
        <v>1</v>
      </c>
      <c r="O9792">
        <v>110</v>
      </c>
      <c r="P9792">
        <v>0.25</v>
      </c>
      <c r="Q9792">
        <v>1</v>
      </c>
      <c r="R9792">
        <v>0.42</v>
      </c>
      <c r="S9792">
        <v>0.25</v>
      </c>
      <c r="T9792">
        <v>6</v>
      </c>
      <c r="U9792">
        <v>38</v>
      </c>
      <c r="V9792">
        <v>14</v>
      </c>
      <c r="W9792">
        <v>2.12</v>
      </c>
      <c r="X9792">
        <v>5</v>
      </c>
      <c r="Z9792">
        <v>0.05</v>
      </c>
      <c r="AA9792">
        <v>5</v>
      </c>
      <c r="AB9792">
        <v>0.54</v>
      </c>
      <c r="AC9792">
        <v>235</v>
      </c>
      <c r="AD9792">
        <v>1</v>
      </c>
      <c r="AE9792">
        <v>0.01</v>
      </c>
      <c r="AF9792">
        <v>26</v>
      </c>
      <c r="AG9792">
        <v>340</v>
      </c>
      <c r="AH9792">
        <v>2</v>
      </c>
      <c r="AI9792">
        <v>1</v>
      </c>
      <c r="AJ9792">
        <v>4</v>
      </c>
      <c r="AK9792">
        <v>36</v>
      </c>
      <c r="AL9792">
        <v>0.1</v>
      </c>
      <c r="AM9792">
        <v>5</v>
      </c>
      <c r="AN9792">
        <v>5</v>
      </c>
      <c r="AO9792">
        <v>51</v>
      </c>
      <c r="AP9792">
        <v>5</v>
      </c>
      <c r="AQ9792">
        <v>40</v>
      </c>
    </row>
    <row r="9793" spans="1:43" hidden="1" x14ac:dyDescent="0.25">
      <c r="A9793" t="s">
        <v>35563</v>
      </c>
      <c r="B9793" t="s">
        <v>35564</v>
      </c>
      <c r="C9793" s="1" t="str">
        <f t="shared" si="672"/>
        <v>21:0154</v>
      </c>
      <c r="D9793" s="1" t="str">
        <f t="shared" si="673"/>
        <v>21:0064</v>
      </c>
      <c r="E9793" t="s">
        <v>35561</v>
      </c>
      <c r="F9793" t="s">
        <v>35565</v>
      </c>
      <c r="H9793">
        <v>54.753059100000002</v>
      </c>
      <c r="I9793">
        <v>-124.64237900000001</v>
      </c>
      <c r="J9793" s="1" t="str">
        <f t="shared" si="675"/>
        <v>Till</v>
      </c>
      <c r="K9793" s="1" t="str">
        <f t="shared" si="674"/>
        <v>&lt;63 micron</v>
      </c>
      <c r="L9793">
        <v>0.1</v>
      </c>
      <c r="M9793">
        <v>1.6</v>
      </c>
      <c r="N9793">
        <v>2</v>
      </c>
      <c r="O9793">
        <v>120</v>
      </c>
      <c r="P9793">
        <v>0.25</v>
      </c>
      <c r="Q9793">
        <v>1</v>
      </c>
      <c r="R9793">
        <v>0.44</v>
      </c>
      <c r="S9793">
        <v>0.25</v>
      </c>
      <c r="T9793">
        <v>9</v>
      </c>
      <c r="U9793">
        <v>45</v>
      </c>
      <c r="V9793">
        <v>18</v>
      </c>
      <c r="W9793">
        <v>2.59</v>
      </c>
      <c r="X9793">
        <v>5</v>
      </c>
      <c r="Z9793">
        <v>0.06</v>
      </c>
      <c r="AA9793">
        <v>5</v>
      </c>
      <c r="AB9793">
        <v>0.61</v>
      </c>
      <c r="AC9793">
        <v>405</v>
      </c>
      <c r="AD9793">
        <v>3</v>
      </c>
      <c r="AE9793">
        <v>0.01</v>
      </c>
      <c r="AF9793">
        <v>32</v>
      </c>
      <c r="AG9793">
        <v>380</v>
      </c>
      <c r="AH9793">
        <v>4</v>
      </c>
      <c r="AI9793">
        <v>1</v>
      </c>
      <c r="AJ9793">
        <v>4</v>
      </c>
      <c r="AK9793">
        <v>40</v>
      </c>
      <c r="AL9793">
        <v>0.1</v>
      </c>
      <c r="AM9793">
        <v>5</v>
      </c>
      <c r="AN9793">
        <v>5</v>
      </c>
      <c r="AO9793">
        <v>58</v>
      </c>
      <c r="AP9793">
        <v>5</v>
      </c>
      <c r="AQ9793">
        <v>46</v>
      </c>
    </row>
    <row r="9794" spans="1:43" hidden="1" x14ac:dyDescent="0.25">
      <c r="A9794" t="s">
        <v>35566</v>
      </c>
      <c r="B9794" t="s">
        <v>35567</v>
      </c>
      <c r="C9794" s="1" t="str">
        <f t="shared" si="672"/>
        <v>21:0154</v>
      </c>
      <c r="D9794" s="1" t="str">
        <f t="shared" si="673"/>
        <v>21:0064</v>
      </c>
      <c r="E9794" t="s">
        <v>35561</v>
      </c>
      <c r="F9794" t="s">
        <v>35568</v>
      </c>
      <c r="H9794">
        <v>54.753059100000002</v>
      </c>
      <c r="I9794">
        <v>-124.64237900000001</v>
      </c>
      <c r="J9794" s="1" t="str">
        <f t="shared" si="675"/>
        <v>Till</v>
      </c>
      <c r="K9794" s="1" t="str">
        <f t="shared" si="674"/>
        <v>&lt;63 micron</v>
      </c>
      <c r="L9794">
        <v>0.1</v>
      </c>
      <c r="M9794">
        <v>1.87</v>
      </c>
      <c r="N9794">
        <v>10</v>
      </c>
      <c r="O9794">
        <v>280</v>
      </c>
      <c r="P9794">
        <v>0.25</v>
      </c>
      <c r="Q9794">
        <v>1</v>
      </c>
      <c r="R9794">
        <v>2.34</v>
      </c>
      <c r="S9794">
        <v>0.25</v>
      </c>
      <c r="T9794">
        <v>15</v>
      </c>
      <c r="U9794">
        <v>65</v>
      </c>
      <c r="V9794">
        <v>45</v>
      </c>
      <c r="W9794">
        <v>3.14</v>
      </c>
      <c r="X9794">
        <v>5</v>
      </c>
      <c r="Z9794">
        <v>0.11</v>
      </c>
      <c r="AA9794">
        <v>10</v>
      </c>
      <c r="AB9794">
        <v>1.1000000000000001</v>
      </c>
      <c r="AC9794">
        <v>745</v>
      </c>
      <c r="AD9794">
        <v>3</v>
      </c>
      <c r="AE9794">
        <v>0.02</v>
      </c>
      <c r="AF9794">
        <v>66</v>
      </c>
      <c r="AG9794">
        <v>680</v>
      </c>
      <c r="AH9794">
        <v>6</v>
      </c>
      <c r="AI9794">
        <v>1</v>
      </c>
      <c r="AJ9794">
        <v>6</v>
      </c>
      <c r="AK9794">
        <v>69</v>
      </c>
      <c r="AL9794">
        <v>0.09</v>
      </c>
      <c r="AM9794">
        <v>5</v>
      </c>
      <c r="AN9794">
        <v>5</v>
      </c>
      <c r="AO9794">
        <v>58</v>
      </c>
      <c r="AP9794">
        <v>5</v>
      </c>
      <c r="AQ9794">
        <v>76</v>
      </c>
    </row>
  </sheetData>
  <autoFilter ref="A1:K9794">
    <filterColumn colId="0" hiddenButton="1"/>
    <filterColumn colId="1" hiddenButton="1"/>
    <filterColumn colId="2">
      <filters>
        <filter val="21:0102"/>
      </filters>
    </filterColumn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bdl210102_pkg_0061b.xlsx</vt:lpstr>
      <vt:lpstr>pkg_0061b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2023-02-18T06:57:27Z</dcterms:created>
  <dcterms:modified xsi:type="dcterms:W3CDTF">2023-02-18T18:35:19Z</dcterms:modified>
</cp:coreProperties>
</file>